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ma\Desktop\projects\Forecast_Inventory_Report\"/>
    </mc:Choice>
  </mc:AlternateContent>
  <xr:revisionPtr revIDLastSave="0" documentId="13_ncr:1_{F1D55A46-848E-4C2F-8C51-8955F3525E0D}" xr6:coauthVersionLast="45" xr6:coauthVersionMax="45" xr10:uidLastSave="{00000000-0000-0000-0000-000000000000}"/>
  <bookViews>
    <workbookView xWindow="-108" yWindow="-108" windowWidth="23256" windowHeight="12576" activeTab="1" xr2:uid="{5D01F2F3-4004-49C9-B565-CB72C621CDFD}"/>
  </bookViews>
  <sheets>
    <sheet name="SOP" sheetId="4" r:id="rId1"/>
    <sheet name="Shipped" sheetId="2" r:id="rId2"/>
    <sheet name="Processed" sheetId="1" r:id="rId3"/>
    <sheet name="Tables" sheetId="3" r:id="rId4"/>
  </sheets>
  <definedNames>
    <definedName name="_xlnm._FilterDatabase" localSheetId="2" hidden="1">Processed!$A$2:$V$1166</definedName>
    <definedName name="_xlnm._FilterDatabase" localSheetId="1" hidden="1">Shipped!$A$2:$FG$74877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3" i="2" l="1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A4944" i="2" s="1"/>
  <c r="B4945" i="2"/>
  <c r="A4945" i="2" s="1"/>
  <c r="B4946" i="2"/>
  <c r="A4946" i="2" s="1"/>
  <c r="B4947" i="2"/>
  <c r="B4948" i="2"/>
  <c r="B4949" i="2"/>
  <c r="B4950" i="2"/>
  <c r="B4951" i="2"/>
  <c r="B4952" i="2"/>
  <c r="B4953" i="2"/>
  <c r="A4953" i="2" s="1"/>
  <c r="B4954" i="2"/>
  <c r="A4954" i="2" s="1"/>
  <c r="B4955" i="2"/>
  <c r="B4956" i="2"/>
  <c r="B4957" i="2"/>
  <c r="B4958" i="2"/>
  <c r="B4959" i="2"/>
  <c r="B4960" i="2"/>
  <c r="A4960" i="2" s="1"/>
  <c r="B4961" i="2"/>
  <c r="A4961" i="2" s="1"/>
  <c r="B4962" i="2"/>
  <c r="A4962" i="2" s="1"/>
  <c r="B4963" i="2"/>
  <c r="B4964" i="2"/>
  <c r="B4965" i="2"/>
  <c r="B4966" i="2"/>
  <c r="B4967" i="2"/>
  <c r="B4968" i="2"/>
  <c r="A4968" i="2" s="1"/>
  <c r="B4969" i="2"/>
  <c r="B4970" i="2"/>
  <c r="A4970" i="2" s="1"/>
  <c r="B4971" i="2"/>
  <c r="B4972" i="2"/>
  <c r="B4973" i="2"/>
  <c r="B4974" i="2"/>
  <c r="B4975" i="2"/>
  <c r="B4976" i="2"/>
  <c r="A4976" i="2" s="1"/>
  <c r="B4977" i="2"/>
  <c r="B4978" i="2"/>
  <c r="A4978" i="2" s="1"/>
  <c r="B4979" i="2"/>
  <c r="B4980" i="2"/>
  <c r="B4981" i="2"/>
  <c r="B4982" i="2"/>
  <c r="B4983" i="2"/>
  <c r="B4984" i="2"/>
  <c r="A4984" i="2" s="1"/>
  <c r="B4985" i="2"/>
  <c r="A4985" i="2" s="1"/>
  <c r="B4986" i="2"/>
  <c r="A4986" i="2" s="1"/>
  <c r="B4987" i="2"/>
  <c r="B4988" i="2"/>
  <c r="B4989" i="2"/>
  <c r="B4990" i="2"/>
  <c r="B4991" i="2"/>
  <c r="B4992" i="2"/>
  <c r="B4993" i="2"/>
  <c r="A4993" i="2" s="1"/>
  <c r="B4994" i="2"/>
  <c r="A4994" i="2" s="1"/>
  <c r="B4995" i="2"/>
  <c r="B4996" i="2"/>
  <c r="B4997" i="2"/>
  <c r="B4998" i="2"/>
  <c r="B4999" i="2"/>
  <c r="B5000" i="2"/>
  <c r="A5000" i="2" s="1"/>
  <c r="B5001" i="2"/>
  <c r="A5001" i="2" s="1"/>
  <c r="B5002" i="2"/>
  <c r="A5002" i="2" s="1"/>
  <c r="B5003" i="2"/>
  <c r="B5004" i="2"/>
  <c r="B5005" i="2"/>
  <c r="B5006" i="2"/>
  <c r="B5007" i="2"/>
  <c r="B5008" i="2"/>
  <c r="A5008" i="2" s="1"/>
  <c r="B5009" i="2"/>
  <c r="A5009" i="2" s="1"/>
  <c r="B5010" i="2"/>
  <c r="A5010" i="2" s="1"/>
  <c r="B5011" i="2"/>
  <c r="B5012" i="2"/>
  <c r="B5013" i="2"/>
  <c r="B5014" i="2"/>
  <c r="B5015" i="2"/>
  <c r="B5016" i="2"/>
  <c r="A5016" i="2" s="1"/>
  <c r="B5017" i="2"/>
  <c r="A5017" i="2" s="1"/>
  <c r="B5018" i="2"/>
  <c r="A5018" i="2" s="1"/>
  <c r="B5019" i="2"/>
  <c r="B5020" i="2"/>
  <c r="B5021" i="2"/>
  <c r="B5022" i="2"/>
  <c r="B5023" i="2"/>
  <c r="B5024" i="2"/>
  <c r="B5025" i="2"/>
  <c r="A5025" i="2" s="1"/>
  <c r="B5026" i="2"/>
  <c r="A5026" i="2" s="1"/>
  <c r="B5027" i="2"/>
  <c r="B5028" i="2"/>
  <c r="B5029" i="2"/>
  <c r="B5030" i="2"/>
  <c r="B5031" i="2"/>
  <c r="B5032" i="2"/>
  <c r="A5032" i="2" s="1"/>
  <c r="B5033" i="2"/>
  <c r="A5033" i="2" s="1"/>
  <c r="B5034" i="2"/>
  <c r="A5034" i="2" s="1"/>
  <c r="B5035" i="2"/>
  <c r="B5036" i="2"/>
  <c r="B5037" i="2"/>
  <c r="B5038" i="2"/>
  <c r="B5039" i="2"/>
  <c r="B5040" i="2"/>
  <c r="A5040" i="2" s="1"/>
  <c r="B5041" i="2"/>
  <c r="A5041" i="2" s="1"/>
  <c r="B5042" i="2"/>
  <c r="A5042" i="2" s="1"/>
  <c r="B5043" i="2"/>
  <c r="B5044" i="2"/>
  <c r="B5045" i="2"/>
  <c r="B5046" i="2"/>
  <c r="B5047" i="2"/>
  <c r="B5048" i="2"/>
  <c r="A5048" i="2" s="1"/>
  <c r="B5049" i="2"/>
  <c r="A5049" i="2" s="1"/>
  <c r="B5050" i="2"/>
  <c r="A5050" i="2" s="1"/>
  <c r="B5051" i="2"/>
  <c r="B5052" i="2"/>
  <c r="B5053" i="2"/>
  <c r="B5054" i="2"/>
  <c r="B5055" i="2"/>
  <c r="B5056" i="2"/>
  <c r="B5057" i="2"/>
  <c r="A5057" i="2" s="1"/>
  <c r="B5058" i="2"/>
  <c r="A5058" i="2" s="1"/>
  <c r="B5059" i="2"/>
  <c r="B5060" i="2"/>
  <c r="B5061" i="2"/>
  <c r="B5062" i="2"/>
  <c r="B5063" i="2"/>
  <c r="B5064" i="2"/>
  <c r="A5064" i="2" s="1"/>
  <c r="B5065" i="2"/>
  <c r="B5066" i="2"/>
  <c r="A5066" i="2" s="1"/>
  <c r="B5067" i="2"/>
  <c r="B5068" i="2"/>
  <c r="B5069" i="2"/>
  <c r="B5070" i="2"/>
  <c r="B5071" i="2"/>
  <c r="B5072" i="2"/>
  <c r="A5072" i="2" s="1"/>
  <c r="B5073" i="2"/>
  <c r="A5073" i="2" s="1"/>
  <c r="B5074" i="2"/>
  <c r="A5074" i="2" s="1"/>
  <c r="B5075" i="2"/>
  <c r="B5076" i="2"/>
  <c r="B5077" i="2"/>
  <c r="B5078" i="2"/>
  <c r="B5079" i="2"/>
  <c r="B5080" i="2"/>
  <c r="A5080" i="2" s="1"/>
  <c r="B5081" i="2"/>
  <c r="A5081" i="2" s="1"/>
  <c r="B5082" i="2"/>
  <c r="A5082" i="2" s="1"/>
  <c r="B5083" i="2"/>
  <c r="B5084" i="2"/>
  <c r="B5085" i="2"/>
  <c r="B5086" i="2"/>
  <c r="B5087" i="2"/>
  <c r="B5088" i="2"/>
  <c r="B5089" i="2"/>
  <c r="A5089" i="2" s="1"/>
  <c r="B5090" i="2"/>
  <c r="A5090" i="2" s="1"/>
  <c r="B5091" i="2"/>
  <c r="B5092" i="2"/>
  <c r="B5093" i="2"/>
  <c r="B5094" i="2"/>
  <c r="B5095" i="2"/>
  <c r="B5096" i="2"/>
  <c r="B5097" i="2"/>
  <c r="A5097" i="2" s="1"/>
  <c r="B5098" i="2"/>
  <c r="A5098" i="2" s="1"/>
  <c r="B5099" i="2"/>
  <c r="B5100" i="2"/>
  <c r="B5101" i="2"/>
  <c r="B5102" i="2"/>
  <c r="B5103" i="2"/>
  <c r="B5104" i="2"/>
  <c r="A5104" i="2" s="1"/>
  <c r="B5105" i="2"/>
  <c r="B5106" i="2"/>
  <c r="A5106" i="2" s="1"/>
  <c r="B5107" i="2"/>
  <c r="B5108" i="2"/>
  <c r="B5109" i="2"/>
  <c r="B5110" i="2"/>
  <c r="B5111" i="2"/>
  <c r="B5112" i="2"/>
  <c r="A5112" i="2" s="1"/>
  <c r="B5113" i="2"/>
  <c r="B5114" i="2"/>
  <c r="A5114" i="2" s="1"/>
  <c r="B5115" i="2"/>
  <c r="B5116" i="2"/>
  <c r="B5117" i="2"/>
  <c r="B5118" i="2"/>
  <c r="B5119" i="2"/>
  <c r="B5120" i="2"/>
  <c r="A5120" i="2" s="1"/>
  <c r="B5121" i="2"/>
  <c r="B5122" i="2"/>
  <c r="A5122" i="2" s="1"/>
  <c r="B5123" i="2"/>
  <c r="B5124" i="2"/>
  <c r="B5125" i="2"/>
  <c r="B5126" i="2"/>
  <c r="B5127" i="2"/>
  <c r="B5128" i="2"/>
  <c r="A5128" i="2" s="1"/>
  <c r="B5129" i="2"/>
  <c r="A5129" i="2" s="1"/>
  <c r="B5130" i="2"/>
  <c r="A5130" i="2" s="1"/>
  <c r="B5131" i="2"/>
  <c r="B5132" i="2"/>
  <c r="B5133" i="2"/>
  <c r="B5134" i="2"/>
  <c r="B5135" i="2"/>
  <c r="B5136" i="2"/>
  <c r="A5136" i="2" s="1"/>
  <c r="B5137" i="2"/>
  <c r="A5137" i="2" s="1"/>
  <c r="B5138" i="2"/>
  <c r="A5138" i="2" s="1"/>
  <c r="B5139" i="2"/>
  <c r="B5140" i="2"/>
  <c r="B5141" i="2"/>
  <c r="B5142" i="2"/>
  <c r="B5143" i="2"/>
  <c r="B5144" i="2"/>
  <c r="A5144" i="2" s="1"/>
  <c r="B5145" i="2"/>
  <c r="A5145" i="2" s="1"/>
  <c r="B5146" i="2"/>
  <c r="A5146" i="2" s="1"/>
  <c r="B5147" i="2"/>
  <c r="B5148" i="2"/>
  <c r="B5149" i="2"/>
  <c r="B5150" i="2"/>
  <c r="B5151" i="2"/>
  <c r="B5152" i="2"/>
  <c r="A5152" i="2" s="1"/>
  <c r="B5153" i="2"/>
  <c r="A5153" i="2" s="1"/>
  <c r="B5154" i="2"/>
  <c r="A5154" i="2" s="1"/>
  <c r="B5155" i="2"/>
  <c r="B5156" i="2"/>
  <c r="B5157" i="2"/>
  <c r="B5158" i="2"/>
  <c r="B5159" i="2"/>
  <c r="B5160" i="2"/>
  <c r="A5160" i="2" s="1"/>
  <c r="B5161" i="2"/>
  <c r="A5161" i="2" s="1"/>
  <c r="B5162" i="2"/>
  <c r="A5162" i="2" s="1"/>
  <c r="B5163" i="2"/>
  <c r="B5164" i="2"/>
  <c r="B5165" i="2"/>
  <c r="B5166" i="2"/>
  <c r="B5167" i="2"/>
  <c r="B5168" i="2"/>
  <c r="A5168" i="2" s="1"/>
  <c r="B5169" i="2"/>
  <c r="A5169" i="2" s="1"/>
  <c r="B5170" i="2"/>
  <c r="A5170" i="2" s="1"/>
  <c r="B5171" i="2"/>
  <c r="B5172" i="2"/>
  <c r="B5173" i="2"/>
  <c r="B5174" i="2"/>
  <c r="B5175" i="2"/>
  <c r="B5176" i="2"/>
  <c r="A5176" i="2" s="1"/>
  <c r="B5177" i="2"/>
  <c r="A5177" i="2" s="1"/>
  <c r="B5178" i="2"/>
  <c r="A5178" i="2" s="1"/>
  <c r="B5179" i="2"/>
  <c r="B5180" i="2"/>
  <c r="B5181" i="2"/>
  <c r="B5182" i="2"/>
  <c r="B5183" i="2"/>
  <c r="B5184" i="2"/>
  <c r="A5184" i="2" s="1"/>
  <c r="B5185" i="2"/>
  <c r="A5185" i="2" s="1"/>
  <c r="B5186" i="2"/>
  <c r="A5186" i="2" s="1"/>
  <c r="B5187" i="2"/>
  <c r="B5188" i="2"/>
  <c r="B5189" i="2"/>
  <c r="B5190" i="2"/>
  <c r="B5191" i="2"/>
  <c r="B5192" i="2"/>
  <c r="A5192" i="2" s="1"/>
  <c r="B5193" i="2"/>
  <c r="A5193" i="2" s="1"/>
  <c r="B5194" i="2"/>
  <c r="A5194" i="2" s="1"/>
  <c r="B5195" i="2"/>
  <c r="B5196" i="2"/>
  <c r="B5197" i="2"/>
  <c r="B5198" i="2"/>
  <c r="B5199" i="2"/>
  <c r="B5200" i="2"/>
  <c r="A5200" i="2" s="1"/>
  <c r="B5201" i="2"/>
  <c r="A5201" i="2" s="1"/>
  <c r="B5202" i="2"/>
  <c r="A5202" i="2" s="1"/>
  <c r="B5203" i="2"/>
  <c r="B5204" i="2"/>
  <c r="B5205" i="2"/>
  <c r="B5206" i="2"/>
  <c r="B5207" i="2"/>
  <c r="B5208" i="2"/>
  <c r="A5208" i="2" s="1"/>
  <c r="B5209" i="2"/>
  <c r="A5209" i="2" s="1"/>
  <c r="B5210" i="2"/>
  <c r="A5210" i="2" s="1"/>
  <c r="B5211" i="2"/>
  <c r="B5212" i="2"/>
  <c r="B5213" i="2"/>
  <c r="B5214" i="2"/>
  <c r="B5215" i="2"/>
  <c r="B5216" i="2"/>
  <c r="A5216" i="2" s="1"/>
  <c r="B5217" i="2"/>
  <c r="A5217" i="2" s="1"/>
  <c r="B5218" i="2"/>
  <c r="A5218" i="2" s="1"/>
  <c r="B5219" i="2"/>
  <c r="B5220" i="2"/>
  <c r="B5221" i="2"/>
  <c r="B5222" i="2"/>
  <c r="B5223" i="2"/>
  <c r="B5224" i="2"/>
  <c r="A5224" i="2" s="1"/>
  <c r="B5225" i="2"/>
  <c r="A5225" i="2" s="1"/>
  <c r="B5226" i="2"/>
  <c r="A5226" i="2" s="1"/>
  <c r="B5227" i="2"/>
  <c r="B5228" i="2"/>
  <c r="B5229" i="2"/>
  <c r="B5230" i="2"/>
  <c r="B5231" i="2"/>
  <c r="B5232" i="2"/>
  <c r="A5232" i="2" s="1"/>
  <c r="B5233" i="2"/>
  <c r="A5233" i="2" s="1"/>
  <c r="B5234" i="2"/>
  <c r="A5234" i="2" s="1"/>
  <c r="B5235" i="2"/>
  <c r="B5236" i="2"/>
  <c r="B5237" i="2"/>
  <c r="B5238" i="2"/>
  <c r="B5239" i="2"/>
  <c r="B5240" i="2"/>
  <c r="A5240" i="2" s="1"/>
  <c r="B5241" i="2"/>
  <c r="A5241" i="2" s="1"/>
  <c r="B5242" i="2"/>
  <c r="A5242" i="2" s="1"/>
  <c r="B5243" i="2"/>
  <c r="B5244" i="2"/>
  <c r="B5245" i="2"/>
  <c r="B5246" i="2"/>
  <c r="B5247" i="2"/>
  <c r="B5248" i="2"/>
  <c r="A5248" i="2" s="1"/>
  <c r="B5249" i="2"/>
  <c r="B5250" i="2"/>
  <c r="A5250" i="2" s="1"/>
  <c r="B5251" i="2"/>
  <c r="B5252" i="2"/>
  <c r="B5253" i="2"/>
  <c r="B5254" i="2"/>
  <c r="B5255" i="2"/>
  <c r="B5256" i="2"/>
  <c r="A5256" i="2" s="1"/>
  <c r="B5257" i="2"/>
  <c r="B5258" i="2"/>
  <c r="A5258" i="2" s="1"/>
  <c r="B5259" i="2"/>
  <c r="B5260" i="2"/>
  <c r="B5261" i="2"/>
  <c r="B5262" i="2"/>
  <c r="B5263" i="2"/>
  <c r="B5264" i="2"/>
  <c r="A5264" i="2" s="1"/>
  <c r="B5265" i="2"/>
  <c r="A5265" i="2" s="1"/>
  <c r="B5266" i="2"/>
  <c r="A5266" i="2" s="1"/>
  <c r="B5267" i="2"/>
  <c r="B5268" i="2"/>
  <c r="B5269" i="2"/>
  <c r="B5270" i="2"/>
  <c r="B5271" i="2"/>
  <c r="B5272" i="2"/>
  <c r="A5272" i="2" s="1"/>
  <c r="B5273" i="2"/>
  <c r="A5273" i="2" s="1"/>
  <c r="B5274" i="2"/>
  <c r="A5274" i="2" s="1"/>
  <c r="B5275" i="2"/>
  <c r="B5276" i="2"/>
  <c r="B5277" i="2"/>
  <c r="B5278" i="2"/>
  <c r="B5279" i="2"/>
  <c r="B5280" i="2"/>
  <c r="A5280" i="2" s="1"/>
  <c r="B5281" i="2"/>
  <c r="A5281" i="2" s="1"/>
  <c r="B5282" i="2"/>
  <c r="A5282" i="2" s="1"/>
  <c r="B5283" i="2"/>
  <c r="B5284" i="2"/>
  <c r="B5285" i="2"/>
  <c r="B5286" i="2"/>
  <c r="B5287" i="2"/>
  <c r="B5288" i="2"/>
  <c r="A5288" i="2" s="1"/>
  <c r="B5289" i="2"/>
  <c r="B5290" i="2"/>
  <c r="A5290" i="2" s="1"/>
  <c r="B5291" i="2"/>
  <c r="B5292" i="2"/>
  <c r="B5293" i="2"/>
  <c r="B5294" i="2"/>
  <c r="B5295" i="2"/>
  <c r="B5296" i="2"/>
  <c r="A5296" i="2" s="1"/>
  <c r="B5297" i="2"/>
  <c r="B5298" i="2"/>
  <c r="A5298" i="2" s="1"/>
  <c r="B5299" i="2"/>
  <c r="B5300" i="2"/>
  <c r="B5301" i="2"/>
  <c r="B5302" i="2"/>
  <c r="B5303" i="2"/>
  <c r="B5304" i="2"/>
  <c r="A5304" i="2" s="1"/>
  <c r="B5305" i="2"/>
  <c r="A5305" i="2" s="1"/>
  <c r="B5306" i="2"/>
  <c r="A5306" i="2" s="1"/>
  <c r="B5307" i="2"/>
  <c r="B5308" i="2"/>
  <c r="B5309" i="2"/>
  <c r="B5310" i="2"/>
  <c r="B5311" i="2"/>
  <c r="B5312" i="2"/>
  <c r="A5312" i="2" s="1"/>
  <c r="B5313" i="2"/>
  <c r="A5313" i="2" s="1"/>
  <c r="B5314" i="2"/>
  <c r="A5314" i="2" s="1"/>
  <c r="B5315" i="2"/>
  <c r="B5316" i="2"/>
  <c r="B5317" i="2"/>
  <c r="B5318" i="2"/>
  <c r="B5319" i="2"/>
  <c r="B5320" i="2"/>
  <c r="A5320" i="2" s="1"/>
  <c r="B5321" i="2"/>
  <c r="A5321" i="2" s="1"/>
  <c r="B5322" i="2"/>
  <c r="A5322" i="2" s="1"/>
  <c r="B5323" i="2"/>
  <c r="B5324" i="2"/>
  <c r="B5325" i="2"/>
  <c r="B5326" i="2"/>
  <c r="B5327" i="2"/>
  <c r="B5328" i="2"/>
  <c r="A5328" i="2" s="1"/>
  <c r="B5329" i="2"/>
  <c r="A5329" i="2" s="1"/>
  <c r="B5330" i="2"/>
  <c r="A5330" i="2" s="1"/>
  <c r="B5331" i="2"/>
  <c r="B5332" i="2"/>
  <c r="B5333" i="2"/>
  <c r="B5334" i="2"/>
  <c r="B5335" i="2"/>
  <c r="B5336" i="2"/>
  <c r="A5336" i="2" s="1"/>
  <c r="B5337" i="2"/>
  <c r="A5337" i="2" s="1"/>
  <c r="B5338" i="2"/>
  <c r="A5338" i="2" s="1"/>
  <c r="B5339" i="2"/>
  <c r="B5340" i="2"/>
  <c r="B5341" i="2"/>
  <c r="B5342" i="2"/>
  <c r="B5343" i="2"/>
  <c r="B5344" i="2"/>
  <c r="A5344" i="2" s="1"/>
  <c r="B5345" i="2"/>
  <c r="A5345" i="2" s="1"/>
  <c r="B5346" i="2"/>
  <c r="A5346" i="2" s="1"/>
  <c r="B5347" i="2"/>
  <c r="B5348" i="2"/>
  <c r="B5349" i="2"/>
  <c r="B5350" i="2"/>
  <c r="B5351" i="2"/>
  <c r="B5352" i="2"/>
  <c r="A5352" i="2" s="1"/>
  <c r="B5353" i="2"/>
  <c r="A5353" i="2" s="1"/>
  <c r="B5354" i="2"/>
  <c r="A5354" i="2" s="1"/>
  <c r="B5355" i="2"/>
  <c r="B5356" i="2"/>
  <c r="B5357" i="2"/>
  <c r="B5358" i="2"/>
  <c r="B5359" i="2"/>
  <c r="B5360" i="2"/>
  <c r="A5360" i="2" s="1"/>
  <c r="B5361" i="2"/>
  <c r="A5361" i="2" s="1"/>
  <c r="B5362" i="2"/>
  <c r="A5362" i="2" s="1"/>
  <c r="B5363" i="2"/>
  <c r="B5364" i="2"/>
  <c r="B5365" i="2"/>
  <c r="B5366" i="2"/>
  <c r="B5367" i="2"/>
  <c r="B5368" i="2"/>
  <c r="A5368" i="2" s="1"/>
  <c r="B5369" i="2"/>
  <c r="A5369" i="2" s="1"/>
  <c r="B5370" i="2"/>
  <c r="A5370" i="2" s="1"/>
  <c r="B5371" i="2"/>
  <c r="B5372" i="2"/>
  <c r="B5373" i="2"/>
  <c r="B5374" i="2"/>
  <c r="B5375" i="2"/>
  <c r="B5376" i="2"/>
  <c r="A5376" i="2" s="1"/>
  <c r="B5377" i="2"/>
  <c r="A5377" i="2" s="1"/>
  <c r="B5378" i="2"/>
  <c r="A5378" i="2" s="1"/>
  <c r="B5379" i="2"/>
  <c r="B5380" i="2"/>
  <c r="B5381" i="2"/>
  <c r="B5382" i="2"/>
  <c r="B5383" i="2"/>
  <c r="B5384" i="2"/>
  <c r="A5384" i="2" s="1"/>
  <c r="B5385" i="2"/>
  <c r="A5385" i="2" s="1"/>
  <c r="B5386" i="2"/>
  <c r="A5386" i="2" s="1"/>
  <c r="B5387" i="2"/>
  <c r="B5388" i="2"/>
  <c r="B5389" i="2"/>
  <c r="B5390" i="2"/>
  <c r="B5391" i="2"/>
  <c r="B5392" i="2"/>
  <c r="A5392" i="2" s="1"/>
  <c r="B5393" i="2"/>
  <c r="A5393" i="2" s="1"/>
  <c r="B5394" i="2"/>
  <c r="A5394" i="2" s="1"/>
  <c r="B5395" i="2"/>
  <c r="B5396" i="2"/>
  <c r="B5397" i="2"/>
  <c r="B5398" i="2"/>
  <c r="B5399" i="2"/>
  <c r="B5400" i="2"/>
  <c r="A5400" i="2" s="1"/>
  <c r="B5401" i="2"/>
  <c r="A5401" i="2" s="1"/>
  <c r="B5402" i="2"/>
  <c r="A5402" i="2" s="1"/>
  <c r="B5403" i="2"/>
  <c r="B5404" i="2"/>
  <c r="B5405" i="2"/>
  <c r="B5406" i="2"/>
  <c r="B5407" i="2"/>
  <c r="B5408" i="2"/>
  <c r="A5408" i="2" s="1"/>
  <c r="B5409" i="2"/>
  <c r="A5409" i="2" s="1"/>
  <c r="B5410" i="2"/>
  <c r="A5410" i="2" s="1"/>
  <c r="B5411" i="2"/>
  <c r="B5412" i="2"/>
  <c r="B5413" i="2"/>
  <c r="B5414" i="2"/>
  <c r="B5415" i="2"/>
  <c r="B5416" i="2"/>
  <c r="A5416" i="2" s="1"/>
  <c r="B5417" i="2"/>
  <c r="A5417" i="2" s="1"/>
  <c r="B5418" i="2"/>
  <c r="A5418" i="2" s="1"/>
  <c r="B5419" i="2"/>
  <c r="B5420" i="2"/>
  <c r="B5421" i="2"/>
  <c r="B5422" i="2"/>
  <c r="B5423" i="2"/>
  <c r="B5424" i="2"/>
  <c r="A5424" i="2" s="1"/>
  <c r="B5425" i="2"/>
  <c r="A5425" i="2" s="1"/>
  <c r="B5426" i="2"/>
  <c r="A5426" i="2" s="1"/>
  <c r="B5427" i="2"/>
  <c r="B5428" i="2"/>
  <c r="B5429" i="2"/>
  <c r="B5430" i="2"/>
  <c r="B5431" i="2"/>
  <c r="B5432" i="2"/>
  <c r="A5432" i="2" s="1"/>
  <c r="B5433" i="2"/>
  <c r="B5434" i="2"/>
  <c r="A5434" i="2" s="1"/>
  <c r="B5435" i="2"/>
  <c r="B5436" i="2"/>
  <c r="B5437" i="2"/>
  <c r="B5438" i="2"/>
  <c r="B5439" i="2"/>
  <c r="B5440" i="2"/>
  <c r="B5441" i="2"/>
  <c r="A5441" i="2" s="1"/>
  <c r="B5442" i="2"/>
  <c r="A5442" i="2" s="1"/>
  <c r="B5443" i="2"/>
  <c r="B5444" i="2"/>
  <c r="B5445" i="2"/>
  <c r="B5446" i="2"/>
  <c r="B5447" i="2"/>
  <c r="B5448" i="2"/>
  <c r="B5449" i="2"/>
  <c r="A5449" i="2" s="1"/>
  <c r="B5450" i="2"/>
  <c r="A5450" i="2" s="1"/>
  <c r="B5451" i="2"/>
  <c r="B5452" i="2"/>
  <c r="B5453" i="2"/>
  <c r="B5454" i="2"/>
  <c r="B5455" i="2"/>
  <c r="B5456" i="2"/>
  <c r="A5456" i="2" s="1"/>
  <c r="B5457" i="2"/>
  <c r="A5457" i="2" s="1"/>
  <c r="B5458" i="2"/>
  <c r="A5458" i="2" s="1"/>
  <c r="B5459" i="2"/>
  <c r="B5460" i="2"/>
  <c r="B5461" i="2"/>
  <c r="B5462" i="2"/>
  <c r="B5463" i="2"/>
  <c r="B5464" i="2"/>
  <c r="A5464" i="2" s="1"/>
  <c r="B5465" i="2"/>
  <c r="A5465" i="2" s="1"/>
  <c r="B5466" i="2"/>
  <c r="A5466" i="2" s="1"/>
  <c r="B5467" i="2"/>
  <c r="B5468" i="2"/>
  <c r="B5469" i="2"/>
  <c r="B5470" i="2"/>
  <c r="B5471" i="2"/>
  <c r="B5472" i="2"/>
  <c r="B5473" i="2"/>
  <c r="A5473" i="2" s="1"/>
  <c r="B5474" i="2"/>
  <c r="A5474" i="2" s="1"/>
  <c r="B5475" i="2"/>
  <c r="B5476" i="2"/>
  <c r="B5477" i="2"/>
  <c r="B5478" i="2"/>
  <c r="B5479" i="2"/>
  <c r="B5480" i="2"/>
  <c r="B5481" i="2"/>
  <c r="A5481" i="2" s="1"/>
  <c r="B5482" i="2"/>
  <c r="A5482" i="2" s="1"/>
  <c r="B5483" i="2"/>
  <c r="B5484" i="2"/>
  <c r="B5485" i="2"/>
  <c r="B5486" i="2"/>
  <c r="B5487" i="2"/>
  <c r="B5488" i="2"/>
  <c r="A5488" i="2" s="1"/>
  <c r="B5489" i="2"/>
  <c r="A5489" i="2" s="1"/>
  <c r="B5490" i="2"/>
  <c r="A5490" i="2" s="1"/>
  <c r="B5491" i="2"/>
  <c r="B5492" i="2"/>
  <c r="B5493" i="2"/>
  <c r="B5494" i="2"/>
  <c r="B5495" i="2"/>
  <c r="B5496" i="2"/>
  <c r="A5496" i="2" s="1"/>
  <c r="B5497" i="2"/>
  <c r="A5497" i="2" s="1"/>
  <c r="B5498" i="2"/>
  <c r="A5498" i="2" s="1"/>
  <c r="B5499" i="2"/>
  <c r="B5500" i="2"/>
  <c r="B5501" i="2"/>
  <c r="B5502" i="2"/>
  <c r="B5503" i="2"/>
  <c r="A5503" i="2" s="1"/>
  <c r="B5504" i="2"/>
  <c r="A5504" i="2" s="1"/>
  <c r="B5505" i="2"/>
  <c r="A5505" i="2" s="1"/>
  <c r="B5506" i="2"/>
  <c r="A5506" i="2" s="1"/>
  <c r="B5507" i="2"/>
  <c r="B5508" i="2"/>
  <c r="B5509" i="2"/>
  <c r="B5510" i="2"/>
  <c r="B5511" i="2"/>
  <c r="B5512" i="2"/>
  <c r="A5512" i="2" s="1"/>
  <c r="B5513" i="2"/>
  <c r="B5514" i="2"/>
  <c r="A5514" i="2" s="1"/>
  <c r="B5515" i="2"/>
  <c r="B5516" i="2"/>
  <c r="B5517" i="2"/>
  <c r="B5518" i="2"/>
  <c r="B5519" i="2"/>
  <c r="B5520" i="2"/>
  <c r="A5520" i="2" s="1"/>
  <c r="B5521" i="2"/>
  <c r="A5521" i="2" s="1"/>
  <c r="B5522" i="2"/>
  <c r="A5522" i="2" s="1"/>
  <c r="B5523" i="2"/>
  <c r="B5524" i="2"/>
  <c r="B5525" i="2"/>
  <c r="B5526" i="2"/>
  <c r="B5527" i="2"/>
  <c r="B5528" i="2"/>
  <c r="A5528" i="2" s="1"/>
  <c r="B5529" i="2"/>
  <c r="A5529" i="2" s="1"/>
  <c r="B5530" i="2"/>
  <c r="A5530" i="2" s="1"/>
  <c r="B5531" i="2"/>
  <c r="B5532" i="2"/>
  <c r="B5533" i="2"/>
  <c r="B5534" i="2"/>
  <c r="B5535" i="2"/>
  <c r="B5536" i="2"/>
  <c r="B5537" i="2"/>
  <c r="A5537" i="2" s="1"/>
  <c r="B5538" i="2"/>
  <c r="A5538" i="2" s="1"/>
  <c r="B5539" i="2"/>
  <c r="B5540" i="2"/>
  <c r="B5541" i="2"/>
  <c r="B5542" i="2"/>
  <c r="B5543" i="2"/>
  <c r="A5543" i="2" s="1"/>
  <c r="B5544" i="2"/>
  <c r="A5544" i="2" s="1"/>
  <c r="B5545" i="2"/>
  <c r="A5545" i="2" s="1"/>
  <c r="B5546" i="2"/>
  <c r="A5546" i="2" s="1"/>
  <c r="B5547" i="2"/>
  <c r="B5548" i="2"/>
  <c r="B5549" i="2"/>
  <c r="B5550" i="2"/>
  <c r="B5551" i="2"/>
  <c r="B5552" i="2"/>
  <c r="A5552" i="2" s="1"/>
  <c r="B5553" i="2"/>
  <c r="A5553" i="2" s="1"/>
  <c r="B5554" i="2"/>
  <c r="A5554" i="2" s="1"/>
  <c r="B5555" i="2"/>
  <c r="B5556" i="2"/>
  <c r="B5557" i="2"/>
  <c r="B5558" i="2"/>
  <c r="B5559" i="2"/>
  <c r="B5560" i="2"/>
  <c r="A5560" i="2" s="1"/>
  <c r="B5561" i="2"/>
  <c r="A5561" i="2" s="1"/>
  <c r="B5562" i="2"/>
  <c r="A5562" i="2" s="1"/>
  <c r="B5563" i="2"/>
  <c r="B5564" i="2"/>
  <c r="B5565" i="2"/>
  <c r="B5566" i="2"/>
  <c r="B5567" i="2"/>
  <c r="B5568" i="2"/>
  <c r="A5568" i="2" s="1"/>
  <c r="B5569" i="2"/>
  <c r="A5569" i="2" s="1"/>
  <c r="B5570" i="2"/>
  <c r="A5570" i="2" s="1"/>
  <c r="B5571" i="2"/>
  <c r="B5572" i="2"/>
  <c r="B5573" i="2"/>
  <c r="B5574" i="2"/>
  <c r="B5575" i="2"/>
  <c r="B5576" i="2"/>
  <c r="A5576" i="2" s="1"/>
  <c r="B5577" i="2"/>
  <c r="A5577" i="2" s="1"/>
  <c r="B5578" i="2"/>
  <c r="A5578" i="2" s="1"/>
  <c r="B5579" i="2"/>
  <c r="B5580" i="2"/>
  <c r="B5581" i="2"/>
  <c r="B5582" i="2"/>
  <c r="B5583" i="2"/>
  <c r="B5584" i="2"/>
  <c r="A5584" i="2" s="1"/>
  <c r="B5585" i="2"/>
  <c r="A5585" i="2" s="1"/>
  <c r="B5586" i="2"/>
  <c r="A5586" i="2" s="1"/>
  <c r="B5587" i="2"/>
  <c r="B5588" i="2"/>
  <c r="B5589" i="2"/>
  <c r="B5590" i="2"/>
  <c r="B5591" i="2"/>
  <c r="B5592" i="2"/>
  <c r="A5592" i="2" s="1"/>
  <c r="B5593" i="2"/>
  <c r="A5593" i="2" s="1"/>
  <c r="B5594" i="2"/>
  <c r="A5594" i="2" s="1"/>
  <c r="B5595" i="2"/>
  <c r="A5595" i="2" s="1"/>
  <c r="B5596" i="2"/>
  <c r="B5597" i="2"/>
  <c r="B5598" i="2"/>
  <c r="B5599" i="2"/>
  <c r="A5599" i="2" s="1"/>
  <c r="B5600" i="2"/>
  <c r="A5600" i="2" s="1"/>
  <c r="B5601" i="2"/>
  <c r="A5601" i="2" s="1"/>
  <c r="B5602" i="2"/>
  <c r="A5602" i="2" s="1"/>
  <c r="B5603" i="2"/>
  <c r="B5604" i="2"/>
  <c r="B5605" i="2"/>
  <c r="B5606" i="2"/>
  <c r="B5607" i="2"/>
  <c r="B5608" i="2"/>
  <c r="A5608" i="2" s="1"/>
  <c r="B5609" i="2"/>
  <c r="A5609" i="2" s="1"/>
  <c r="B5610" i="2"/>
  <c r="A5610" i="2" s="1"/>
  <c r="B5611" i="2"/>
  <c r="B5612" i="2"/>
  <c r="B5613" i="2"/>
  <c r="B5614" i="2"/>
  <c r="B5615" i="2"/>
  <c r="B5616" i="2"/>
  <c r="A5616" i="2" s="1"/>
  <c r="B5617" i="2"/>
  <c r="A5617" i="2" s="1"/>
  <c r="B5618" i="2"/>
  <c r="A5618" i="2" s="1"/>
  <c r="B5619" i="2"/>
  <c r="B5620" i="2"/>
  <c r="B5621" i="2"/>
  <c r="B5622" i="2"/>
  <c r="B5623" i="2"/>
  <c r="B5624" i="2"/>
  <c r="A5624" i="2" s="1"/>
  <c r="B5625" i="2"/>
  <c r="A5625" i="2" s="1"/>
  <c r="B5626" i="2"/>
  <c r="A5626" i="2" s="1"/>
  <c r="B5627" i="2"/>
  <c r="B5628" i="2"/>
  <c r="B5629" i="2"/>
  <c r="B5630" i="2"/>
  <c r="B5631" i="2"/>
  <c r="B5632" i="2"/>
  <c r="A5632" i="2" s="1"/>
  <c r="B5633" i="2"/>
  <c r="A5633" i="2" s="1"/>
  <c r="B5634" i="2"/>
  <c r="A5634" i="2" s="1"/>
  <c r="B5635" i="2"/>
  <c r="A5635" i="2" s="1"/>
  <c r="B5636" i="2"/>
  <c r="B5637" i="2"/>
  <c r="B5638" i="2"/>
  <c r="B5639" i="2"/>
  <c r="A5639" i="2" s="1"/>
  <c r="B5640" i="2"/>
  <c r="A5640" i="2" s="1"/>
  <c r="B5641" i="2"/>
  <c r="A5641" i="2" s="1"/>
  <c r="B5642" i="2"/>
  <c r="A5642" i="2" s="1"/>
  <c r="B5643" i="2"/>
  <c r="B5644" i="2"/>
  <c r="B5645" i="2"/>
  <c r="B5646" i="2"/>
  <c r="B5647" i="2"/>
  <c r="B5648" i="2"/>
  <c r="A5648" i="2" s="1"/>
  <c r="B5649" i="2"/>
  <c r="A5649" i="2" s="1"/>
  <c r="B5650" i="2"/>
  <c r="A5650" i="2" s="1"/>
  <c r="B5651" i="2"/>
  <c r="B5652" i="2"/>
  <c r="B5653" i="2"/>
  <c r="B5654" i="2"/>
  <c r="B5655" i="2"/>
  <c r="B5656" i="2"/>
  <c r="A5656" i="2" s="1"/>
  <c r="B5657" i="2"/>
  <c r="A5657" i="2" s="1"/>
  <c r="B5658" i="2"/>
  <c r="A5658" i="2" s="1"/>
  <c r="B5659" i="2"/>
  <c r="B5660" i="2"/>
  <c r="B5661" i="2"/>
  <c r="B5662" i="2"/>
  <c r="B5663" i="2"/>
  <c r="A5663" i="2" s="1"/>
  <c r="B5664" i="2"/>
  <c r="A5664" i="2" s="1"/>
  <c r="B5665" i="2"/>
  <c r="A5665" i="2" s="1"/>
  <c r="B5666" i="2"/>
  <c r="A5666" i="2" s="1"/>
  <c r="B5667" i="2"/>
  <c r="A5667" i="2" s="1"/>
  <c r="B5668" i="2"/>
  <c r="B5669" i="2"/>
  <c r="B5670" i="2"/>
  <c r="B5671" i="2"/>
  <c r="A5671" i="2" s="1"/>
  <c r="B5672" i="2"/>
  <c r="B5673" i="2"/>
  <c r="A5673" i="2" s="1"/>
  <c r="B5674" i="2"/>
  <c r="A5674" i="2" s="1"/>
  <c r="B5675" i="2"/>
  <c r="B5676" i="2"/>
  <c r="B5677" i="2"/>
  <c r="B5678" i="2"/>
  <c r="B5679" i="2"/>
  <c r="B5680" i="2"/>
  <c r="A5680" i="2" s="1"/>
  <c r="B5681" i="2"/>
  <c r="A5681" i="2" s="1"/>
  <c r="B5682" i="2"/>
  <c r="A5682" i="2" s="1"/>
  <c r="B5683" i="2"/>
  <c r="B5684" i="2"/>
  <c r="B5685" i="2"/>
  <c r="B5686" i="2"/>
  <c r="B5687" i="2"/>
  <c r="B5688" i="2"/>
  <c r="A5688" i="2" s="1"/>
  <c r="B5689" i="2"/>
  <c r="A5689" i="2" s="1"/>
  <c r="B5690" i="2"/>
  <c r="A5690" i="2" s="1"/>
  <c r="B5691" i="2"/>
  <c r="A5691" i="2" s="1"/>
  <c r="B5692" i="2"/>
  <c r="B5693" i="2"/>
  <c r="B5694" i="2"/>
  <c r="B5695" i="2"/>
  <c r="A5695" i="2" s="1"/>
  <c r="B5696" i="2"/>
  <c r="B5697" i="2"/>
  <c r="B5698" i="2"/>
  <c r="A5698" i="2" s="1"/>
  <c r="B5699" i="2"/>
  <c r="A5699" i="2" s="1"/>
  <c r="B5700" i="2"/>
  <c r="B5701" i="2"/>
  <c r="B5702" i="2"/>
  <c r="B5703" i="2"/>
  <c r="B5704" i="2"/>
  <c r="A5704" i="2" s="1"/>
  <c r="B5705" i="2"/>
  <c r="A5705" i="2" s="1"/>
  <c r="B5706" i="2"/>
  <c r="A5706" i="2" s="1"/>
  <c r="B5707" i="2"/>
  <c r="A5707" i="2" s="1"/>
  <c r="B5708" i="2"/>
  <c r="B5709" i="2"/>
  <c r="B5710" i="2"/>
  <c r="B5711" i="2"/>
  <c r="B5712" i="2"/>
  <c r="A5712" i="2" s="1"/>
  <c r="B5713" i="2"/>
  <c r="A5713" i="2" s="1"/>
  <c r="B5714" i="2"/>
  <c r="A5714" i="2" s="1"/>
  <c r="B5715" i="2"/>
  <c r="A5715" i="2" s="1"/>
  <c r="B5716" i="2"/>
  <c r="B5717" i="2"/>
  <c r="B5718" i="2"/>
  <c r="B5719" i="2"/>
  <c r="A5719" i="2" s="1"/>
  <c r="B5720" i="2"/>
  <c r="A5720" i="2" s="1"/>
  <c r="B5721" i="2"/>
  <c r="A5721" i="2" s="1"/>
  <c r="B5722" i="2"/>
  <c r="A5722" i="2" s="1"/>
  <c r="B5723" i="2"/>
  <c r="A5723" i="2" s="1"/>
  <c r="B5724" i="2"/>
  <c r="B5725" i="2"/>
  <c r="B5726" i="2"/>
  <c r="B5727" i="2"/>
  <c r="A5727" i="2" s="1"/>
  <c r="B5728" i="2"/>
  <c r="A5728" i="2" s="1"/>
  <c r="B5729" i="2"/>
  <c r="A5729" i="2" s="1"/>
  <c r="B5730" i="2"/>
  <c r="A5730" i="2" s="1"/>
  <c r="B5731" i="2"/>
  <c r="A5731" i="2" s="1"/>
  <c r="B5732" i="2"/>
  <c r="B5733" i="2"/>
  <c r="B5734" i="2"/>
  <c r="B5735" i="2"/>
  <c r="A5735" i="2" s="1"/>
  <c r="B5736" i="2"/>
  <c r="A5736" i="2" s="1"/>
  <c r="B5737" i="2"/>
  <c r="A5737" i="2" s="1"/>
  <c r="B5738" i="2"/>
  <c r="A5738" i="2" s="1"/>
  <c r="B5739" i="2"/>
  <c r="A5739" i="2" s="1"/>
  <c r="B5740" i="2"/>
  <c r="B5741" i="2"/>
  <c r="B5742" i="2"/>
  <c r="B5743" i="2"/>
  <c r="A5743" i="2" s="1"/>
  <c r="B5744" i="2"/>
  <c r="A5744" i="2" s="1"/>
  <c r="B5745" i="2"/>
  <c r="A5745" i="2" s="1"/>
  <c r="B5746" i="2"/>
  <c r="A5746" i="2" s="1"/>
  <c r="B5747" i="2"/>
  <c r="A5747" i="2" s="1"/>
  <c r="B5748" i="2"/>
  <c r="B5749" i="2"/>
  <c r="B5750" i="2"/>
  <c r="B5751" i="2"/>
  <c r="B5752" i="2"/>
  <c r="B5753" i="2"/>
  <c r="A5753" i="2" s="1"/>
  <c r="B5754" i="2"/>
  <c r="A5754" i="2" s="1"/>
  <c r="B5755" i="2"/>
  <c r="A5755" i="2" s="1"/>
  <c r="B5756" i="2"/>
  <c r="B5757" i="2"/>
  <c r="B5758" i="2"/>
  <c r="B5759" i="2"/>
  <c r="A5759" i="2" s="1"/>
  <c r="B5760" i="2"/>
  <c r="A5760" i="2" s="1"/>
  <c r="B5761" i="2"/>
  <c r="A5761" i="2" s="1"/>
  <c r="B5762" i="2"/>
  <c r="A5762" i="2" s="1"/>
  <c r="B5763" i="2"/>
  <c r="A5763" i="2" s="1"/>
  <c r="B5764" i="2"/>
  <c r="B5765" i="2"/>
  <c r="B5766" i="2"/>
  <c r="B5767" i="2"/>
  <c r="A5767" i="2" s="1"/>
  <c r="B5768" i="2"/>
  <c r="B5769" i="2"/>
  <c r="A5769" i="2" s="1"/>
  <c r="B5770" i="2"/>
  <c r="A5770" i="2" s="1"/>
  <c r="B5771" i="2"/>
  <c r="A5771" i="2" s="1"/>
  <c r="B5772" i="2"/>
  <c r="B5773" i="2"/>
  <c r="B5774" i="2"/>
  <c r="B5775" i="2"/>
  <c r="A5775" i="2" s="1"/>
  <c r="B5776" i="2"/>
  <c r="A5776" i="2" s="1"/>
  <c r="B5777" i="2"/>
  <c r="A5777" i="2" s="1"/>
  <c r="B5778" i="2"/>
  <c r="A5778" i="2" s="1"/>
  <c r="B5779" i="2"/>
  <c r="A5779" i="2" s="1"/>
  <c r="B5780" i="2"/>
  <c r="B5781" i="2"/>
  <c r="B5782" i="2"/>
  <c r="B5783" i="2"/>
  <c r="B5784" i="2"/>
  <c r="A5784" i="2" s="1"/>
  <c r="B5785" i="2"/>
  <c r="A5785" i="2" s="1"/>
  <c r="B5786" i="2"/>
  <c r="A5786" i="2" s="1"/>
  <c r="B5787" i="2"/>
  <c r="A5787" i="2" s="1"/>
  <c r="B5788" i="2"/>
  <c r="B5789" i="2"/>
  <c r="B5790" i="2"/>
  <c r="B5791" i="2"/>
  <c r="B5792" i="2"/>
  <c r="A5792" i="2" s="1"/>
  <c r="B5793" i="2"/>
  <c r="B5794" i="2"/>
  <c r="A5794" i="2" s="1"/>
  <c r="B5795" i="2"/>
  <c r="A5795" i="2" s="1"/>
  <c r="B5796" i="2"/>
  <c r="B5797" i="2"/>
  <c r="B5798" i="2"/>
  <c r="B5799" i="2"/>
  <c r="A5799" i="2" s="1"/>
  <c r="B5800" i="2"/>
  <c r="A5800" i="2" s="1"/>
  <c r="B5801" i="2"/>
  <c r="A5801" i="2" s="1"/>
  <c r="B5802" i="2"/>
  <c r="A5802" i="2" s="1"/>
  <c r="B5803" i="2"/>
  <c r="A5803" i="2" s="1"/>
  <c r="B5804" i="2"/>
  <c r="B5805" i="2"/>
  <c r="B5806" i="2"/>
  <c r="B5807" i="2"/>
  <c r="A5807" i="2" s="1"/>
  <c r="B5808" i="2"/>
  <c r="A5808" i="2" s="1"/>
  <c r="B5809" i="2"/>
  <c r="A5809" i="2" s="1"/>
  <c r="B5810" i="2"/>
  <c r="A5810" i="2" s="1"/>
  <c r="B5811" i="2"/>
  <c r="A5811" i="2" s="1"/>
  <c r="B5812" i="2"/>
  <c r="B5813" i="2"/>
  <c r="B5814" i="2"/>
  <c r="B5815" i="2"/>
  <c r="B5816" i="2"/>
  <c r="A5816" i="2" s="1"/>
  <c r="B5817" i="2"/>
  <c r="A5817" i="2" s="1"/>
  <c r="B5818" i="2"/>
  <c r="A5818" i="2" s="1"/>
  <c r="B5819" i="2"/>
  <c r="A5819" i="2" s="1"/>
  <c r="B5820" i="2"/>
  <c r="B5821" i="2"/>
  <c r="B5822" i="2"/>
  <c r="B5823" i="2"/>
  <c r="A5823" i="2" s="1"/>
  <c r="B5824" i="2"/>
  <c r="B5825" i="2"/>
  <c r="A5825" i="2" s="1"/>
  <c r="B5826" i="2"/>
  <c r="A5826" i="2" s="1"/>
  <c r="B5827" i="2"/>
  <c r="A5827" i="2" s="1"/>
  <c r="B5828" i="2"/>
  <c r="B5829" i="2"/>
  <c r="B5830" i="2"/>
  <c r="B5831" i="2"/>
  <c r="A5831" i="2" s="1"/>
  <c r="B5832" i="2"/>
  <c r="A5832" i="2" s="1"/>
  <c r="B5833" i="2"/>
  <c r="A5833" i="2" s="1"/>
  <c r="B5834" i="2"/>
  <c r="A5834" i="2" s="1"/>
  <c r="B5835" i="2"/>
  <c r="A5835" i="2" s="1"/>
  <c r="B5836" i="2"/>
  <c r="B5837" i="2"/>
  <c r="B5838" i="2"/>
  <c r="B5839" i="2"/>
  <c r="A5839" i="2" s="1"/>
  <c r="B5840" i="2"/>
  <c r="B5841" i="2"/>
  <c r="A5841" i="2" s="1"/>
  <c r="B5842" i="2"/>
  <c r="A5842" i="2" s="1"/>
  <c r="B5843" i="2"/>
  <c r="A5843" i="2" s="1"/>
  <c r="B5844" i="2"/>
  <c r="B5845" i="2"/>
  <c r="B5846" i="2"/>
  <c r="B5847" i="2"/>
  <c r="B5848" i="2"/>
  <c r="A5848" i="2" s="1"/>
  <c r="B5849" i="2"/>
  <c r="A5849" i="2" s="1"/>
  <c r="B5850" i="2"/>
  <c r="A5850" i="2" s="1"/>
  <c r="B5851" i="2"/>
  <c r="A5851" i="2" s="1"/>
  <c r="B5852" i="2"/>
  <c r="B5853" i="2"/>
  <c r="B5854" i="2"/>
  <c r="B5855" i="2"/>
  <c r="B5856" i="2"/>
  <c r="A5856" i="2" s="1"/>
  <c r="B5857" i="2"/>
  <c r="A5857" i="2" s="1"/>
  <c r="B5858" i="2"/>
  <c r="A5858" i="2" s="1"/>
  <c r="B5859" i="2"/>
  <c r="A5859" i="2" s="1"/>
  <c r="B5860" i="2"/>
  <c r="B5861" i="2"/>
  <c r="B5862" i="2"/>
  <c r="B5863" i="2"/>
  <c r="A5863" i="2" s="1"/>
  <c r="B5864" i="2"/>
  <c r="A5864" i="2" s="1"/>
  <c r="B5865" i="2"/>
  <c r="A5865" i="2" s="1"/>
  <c r="B5866" i="2"/>
  <c r="A5866" i="2" s="1"/>
  <c r="B5867" i="2"/>
  <c r="A5867" i="2" s="1"/>
  <c r="B5868" i="2"/>
  <c r="B5869" i="2"/>
  <c r="B5870" i="2"/>
  <c r="B5871" i="2"/>
  <c r="A5871" i="2" s="1"/>
  <c r="B5872" i="2"/>
  <c r="A5872" i="2" s="1"/>
  <c r="B5873" i="2"/>
  <c r="A5873" i="2" s="1"/>
  <c r="B5874" i="2"/>
  <c r="A5874" i="2" s="1"/>
  <c r="B5875" i="2"/>
  <c r="A5875" i="2" s="1"/>
  <c r="B5876" i="2"/>
  <c r="B5877" i="2"/>
  <c r="B5878" i="2"/>
  <c r="B5879" i="2"/>
  <c r="A5879" i="2" s="1"/>
  <c r="B5880" i="2"/>
  <c r="A5880" i="2" s="1"/>
  <c r="B5881" i="2"/>
  <c r="A5881" i="2" s="1"/>
  <c r="B5882" i="2"/>
  <c r="A5882" i="2" s="1"/>
  <c r="B5883" i="2"/>
  <c r="A5883" i="2" s="1"/>
  <c r="B5884" i="2"/>
  <c r="B5885" i="2"/>
  <c r="B5886" i="2"/>
  <c r="B5887" i="2"/>
  <c r="A5887" i="2" s="1"/>
  <c r="B5888" i="2"/>
  <c r="B5889" i="2"/>
  <c r="A5889" i="2" s="1"/>
  <c r="B5890" i="2"/>
  <c r="A5890" i="2" s="1"/>
  <c r="B5891" i="2"/>
  <c r="A5891" i="2" s="1"/>
  <c r="B5892" i="2"/>
  <c r="B5893" i="2"/>
  <c r="B5894" i="2"/>
  <c r="B5895" i="2"/>
  <c r="A5895" i="2" s="1"/>
  <c r="B5896" i="2"/>
  <c r="A5896" i="2" s="1"/>
  <c r="B5897" i="2"/>
  <c r="A5897" i="2" s="1"/>
  <c r="B5898" i="2"/>
  <c r="A5898" i="2" s="1"/>
  <c r="B5899" i="2"/>
  <c r="A5899" i="2" s="1"/>
  <c r="B5900" i="2"/>
  <c r="B5901" i="2"/>
  <c r="B5902" i="2"/>
  <c r="B5903" i="2"/>
  <c r="A5903" i="2" s="1"/>
  <c r="B5904" i="2"/>
  <c r="A5904" i="2" s="1"/>
  <c r="B5905" i="2"/>
  <c r="A5905" i="2" s="1"/>
  <c r="B5906" i="2"/>
  <c r="A5906" i="2" s="1"/>
  <c r="B5907" i="2"/>
  <c r="A5907" i="2" s="1"/>
  <c r="B5908" i="2"/>
  <c r="B5909" i="2"/>
  <c r="B5910" i="2"/>
  <c r="B5911" i="2"/>
  <c r="A5911" i="2" s="1"/>
  <c r="B5912" i="2"/>
  <c r="A5912" i="2" s="1"/>
  <c r="B5913" i="2"/>
  <c r="A5913" i="2" s="1"/>
  <c r="B5914" i="2"/>
  <c r="A5914" i="2" s="1"/>
  <c r="B5915" i="2"/>
  <c r="A5915" i="2" s="1"/>
  <c r="B5916" i="2"/>
  <c r="B5917" i="2"/>
  <c r="B5918" i="2"/>
  <c r="B5919" i="2"/>
  <c r="A5919" i="2" s="1"/>
  <c r="B5920" i="2"/>
  <c r="A5920" i="2" s="1"/>
  <c r="B5921" i="2"/>
  <c r="A5921" i="2" s="1"/>
  <c r="B5922" i="2"/>
  <c r="A5922" i="2" s="1"/>
  <c r="B5923" i="2"/>
  <c r="A5923" i="2" s="1"/>
  <c r="B5924" i="2"/>
  <c r="B5925" i="2"/>
  <c r="B5926" i="2"/>
  <c r="B5927" i="2"/>
  <c r="B5928" i="2"/>
  <c r="A5928" i="2" s="1"/>
  <c r="B5929" i="2"/>
  <c r="A5929" i="2" s="1"/>
  <c r="B5930" i="2"/>
  <c r="A5930" i="2" s="1"/>
  <c r="B5931" i="2"/>
  <c r="A5931" i="2" s="1"/>
  <c r="B5932" i="2"/>
  <c r="B5933" i="2"/>
  <c r="B5934" i="2"/>
  <c r="B5935" i="2"/>
  <c r="A5935" i="2" s="1"/>
  <c r="B5936" i="2"/>
  <c r="A5936" i="2" s="1"/>
  <c r="B5937" i="2"/>
  <c r="A5937" i="2" s="1"/>
  <c r="B5938" i="2"/>
  <c r="A5938" i="2" s="1"/>
  <c r="B5939" i="2"/>
  <c r="A5939" i="2" s="1"/>
  <c r="B5940" i="2"/>
  <c r="B5941" i="2"/>
  <c r="B5942" i="2"/>
  <c r="B5943" i="2"/>
  <c r="B5944" i="2"/>
  <c r="A5944" i="2" s="1"/>
  <c r="B5945" i="2"/>
  <c r="A5945" i="2" s="1"/>
  <c r="B5946" i="2"/>
  <c r="A5946" i="2" s="1"/>
  <c r="B5947" i="2"/>
  <c r="A5947" i="2" s="1"/>
  <c r="B5948" i="2"/>
  <c r="B5949" i="2"/>
  <c r="B5950" i="2"/>
  <c r="B5951" i="2"/>
  <c r="A5951" i="2" s="1"/>
  <c r="B5952" i="2"/>
  <c r="A5952" i="2" s="1"/>
  <c r="B5953" i="2"/>
  <c r="A5953" i="2" s="1"/>
  <c r="B5954" i="2"/>
  <c r="A5954" i="2" s="1"/>
  <c r="B5955" i="2"/>
  <c r="A5955" i="2" s="1"/>
  <c r="B5956" i="2"/>
  <c r="B5957" i="2"/>
  <c r="B5958" i="2"/>
  <c r="B5959" i="2"/>
  <c r="A5959" i="2" s="1"/>
  <c r="B5960" i="2"/>
  <c r="A5960" i="2" s="1"/>
  <c r="B5961" i="2"/>
  <c r="A5961" i="2" s="1"/>
  <c r="B5962" i="2"/>
  <c r="A5962" i="2" s="1"/>
  <c r="B5963" i="2"/>
  <c r="A5963" i="2" s="1"/>
  <c r="B5964" i="2"/>
  <c r="B5965" i="2"/>
  <c r="B5966" i="2"/>
  <c r="B5967" i="2"/>
  <c r="A5967" i="2" s="1"/>
  <c r="B5968" i="2"/>
  <c r="A5968" i="2" s="1"/>
  <c r="B5969" i="2"/>
  <c r="A5969" i="2" s="1"/>
  <c r="B5970" i="2"/>
  <c r="A5970" i="2" s="1"/>
  <c r="B5971" i="2"/>
  <c r="A5971" i="2" s="1"/>
  <c r="B5972" i="2"/>
  <c r="B5973" i="2"/>
  <c r="B5974" i="2"/>
  <c r="B5975" i="2"/>
  <c r="A5975" i="2" s="1"/>
  <c r="B5976" i="2"/>
  <c r="A5976" i="2" s="1"/>
  <c r="B5977" i="2"/>
  <c r="A5977" i="2" s="1"/>
  <c r="B5978" i="2"/>
  <c r="A5978" i="2" s="1"/>
  <c r="B5979" i="2"/>
  <c r="A5979" i="2" s="1"/>
  <c r="B5980" i="2"/>
  <c r="B5981" i="2"/>
  <c r="B5982" i="2"/>
  <c r="B5983" i="2"/>
  <c r="A5983" i="2" s="1"/>
  <c r="B5984" i="2"/>
  <c r="B5985" i="2"/>
  <c r="A5985" i="2" s="1"/>
  <c r="B5986" i="2"/>
  <c r="A5986" i="2" s="1"/>
  <c r="B5987" i="2"/>
  <c r="A5987" i="2" s="1"/>
  <c r="B5988" i="2"/>
  <c r="B5989" i="2"/>
  <c r="B5990" i="2"/>
  <c r="B5991" i="2"/>
  <c r="A5991" i="2" s="1"/>
  <c r="B5992" i="2"/>
  <c r="A5992" i="2" s="1"/>
  <c r="B5993" i="2"/>
  <c r="A5993" i="2" s="1"/>
  <c r="B5994" i="2"/>
  <c r="A5994" i="2" s="1"/>
  <c r="B5995" i="2"/>
  <c r="A5995" i="2" s="1"/>
  <c r="B5996" i="2"/>
  <c r="B5997" i="2"/>
  <c r="B5998" i="2"/>
  <c r="B5999" i="2"/>
  <c r="A5999" i="2" s="1"/>
  <c r="B6000" i="2"/>
  <c r="A6000" i="2" s="1"/>
  <c r="B6001" i="2"/>
  <c r="A6001" i="2" s="1"/>
  <c r="B6002" i="2"/>
  <c r="A6002" i="2" s="1"/>
  <c r="B6003" i="2"/>
  <c r="A6003" i="2" s="1"/>
  <c r="B6004" i="2"/>
  <c r="B6005" i="2"/>
  <c r="B6006" i="2"/>
  <c r="A6006" i="2" s="1"/>
  <c r="B6007" i="2"/>
  <c r="A6007" i="2" s="1"/>
  <c r="B6008" i="2"/>
  <c r="A6008" i="2" s="1"/>
  <c r="B6009" i="2"/>
  <c r="A6009" i="2" s="1"/>
  <c r="B6010" i="2"/>
  <c r="A6010" i="2" s="1"/>
  <c r="B6011" i="2"/>
  <c r="A6011" i="2" s="1"/>
  <c r="B6012" i="2"/>
  <c r="B6013" i="2"/>
  <c r="B6014" i="2"/>
  <c r="A6014" i="2" s="1"/>
  <c r="B6015" i="2"/>
  <c r="A6015" i="2" s="1"/>
  <c r="B6016" i="2"/>
  <c r="A6016" i="2" s="1"/>
  <c r="B6017" i="2"/>
  <c r="A6017" i="2" s="1"/>
  <c r="B6018" i="2"/>
  <c r="A6018" i="2" s="1"/>
  <c r="B6019" i="2"/>
  <c r="A6019" i="2" s="1"/>
  <c r="B6020" i="2"/>
  <c r="B6021" i="2"/>
  <c r="B6022" i="2"/>
  <c r="B6023" i="2"/>
  <c r="A6023" i="2" s="1"/>
  <c r="B6024" i="2"/>
  <c r="B6025" i="2"/>
  <c r="A6025" i="2" s="1"/>
  <c r="B6026" i="2"/>
  <c r="A6026" i="2" s="1"/>
  <c r="B6027" i="2"/>
  <c r="A6027" i="2" s="1"/>
  <c r="B6028" i="2"/>
  <c r="B6029" i="2"/>
  <c r="B6030" i="2"/>
  <c r="A6030" i="2" s="1"/>
  <c r="B6031" i="2"/>
  <c r="B6032" i="2"/>
  <c r="A6032" i="2" s="1"/>
  <c r="B6033" i="2"/>
  <c r="A6033" i="2" s="1"/>
  <c r="B6034" i="2"/>
  <c r="A6034" i="2" s="1"/>
  <c r="B6035" i="2"/>
  <c r="A6035" i="2" s="1"/>
  <c r="B6036" i="2"/>
  <c r="B6037" i="2"/>
  <c r="B6038" i="2"/>
  <c r="B6039" i="2"/>
  <c r="A6039" i="2" s="1"/>
  <c r="B6040" i="2"/>
  <c r="A6040" i="2" s="1"/>
  <c r="B6041" i="2"/>
  <c r="A6041" i="2" s="1"/>
  <c r="B6042" i="2"/>
  <c r="A6042" i="2" s="1"/>
  <c r="B6043" i="2"/>
  <c r="A6043" i="2" s="1"/>
  <c r="B6044" i="2"/>
  <c r="B6045" i="2"/>
  <c r="B6046" i="2"/>
  <c r="A6046" i="2" s="1"/>
  <c r="B6047" i="2"/>
  <c r="A6047" i="2" s="1"/>
  <c r="B6048" i="2"/>
  <c r="A6048" i="2" s="1"/>
  <c r="B6049" i="2"/>
  <c r="A6049" i="2" s="1"/>
  <c r="B6050" i="2"/>
  <c r="A6050" i="2" s="1"/>
  <c r="B6051" i="2"/>
  <c r="A6051" i="2" s="1"/>
  <c r="B6052" i="2"/>
  <c r="B6053" i="2"/>
  <c r="B6054" i="2"/>
  <c r="A6054" i="2" s="1"/>
  <c r="B6055" i="2"/>
  <c r="A6055" i="2" s="1"/>
  <c r="B6056" i="2"/>
  <c r="A6056" i="2" s="1"/>
  <c r="B6057" i="2"/>
  <c r="A6057" i="2" s="1"/>
  <c r="B6058" i="2"/>
  <c r="A6058" i="2" s="1"/>
  <c r="B6059" i="2"/>
  <c r="A6059" i="2" s="1"/>
  <c r="B6060" i="2"/>
  <c r="B6061" i="2"/>
  <c r="B6062" i="2"/>
  <c r="A6062" i="2" s="1"/>
  <c r="B6063" i="2"/>
  <c r="A6063" i="2" s="1"/>
  <c r="B6064" i="2"/>
  <c r="B6065" i="2"/>
  <c r="A6065" i="2" s="1"/>
  <c r="B6066" i="2"/>
  <c r="A6066" i="2" s="1"/>
  <c r="B6067" i="2"/>
  <c r="A6067" i="2" s="1"/>
  <c r="B6068" i="2"/>
  <c r="B6069" i="2"/>
  <c r="B6070" i="2"/>
  <c r="B6071" i="2"/>
  <c r="A6071" i="2" s="1"/>
  <c r="B6072" i="2"/>
  <c r="A6072" i="2" s="1"/>
  <c r="B6073" i="2"/>
  <c r="A6073" i="2" s="1"/>
  <c r="B6074" i="2"/>
  <c r="A6074" i="2" s="1"/>
  <c r="B6075" i="2"/>
  <c r="A6075" i="2" s="1"/>
  <c r="B6076" i="2"/>
  <c r="B6077" i="2"/>
  <c r="B6078" i="2"/>
  <c r="B6079" i="2"/>
  <c r="A6079" i="2" s="1"/>
  <c r="B6080" i="2"/>
  <c r="B6081" i="2"/>
  <c r="A6081" i="2" s="1"/>
  <c r="B6082" i="2"/>
  <c r="A6082" i="2" s="1"/>
  <c r="B6083" i="2"/>
  <c r="A6083" i="2" s="1"/>
  <c r="B6084" i="2"/>
  <c r="B6085" i="2"/>
  <c r="B6086" i="2"/>
  <c r="B6087" i="2"/>
  <c r="A6087" i="2" s="1"/>
  <c r="B6088" i="2"/>
  <c r="A6088" i="2" s="1"/>
  <c r="B6089" i="2"/>
  <c r="A6089" i="2" s="1"/>
  <c r="B6090" i="2"/>
  <c r="A6090" i="2" s="1"/>
  <c r="B6091" i="2"/>
  <c r="A6091" i="2" s="1"/>
  <c r="B6092" i="2"/>
  <c r="B6093" i="2"/>
  <c r="B6094" i="2"/>
  <c r="A6094" i="2" s="1"/>
  <c r="B6095" i="2"/>
  <c r="A6095" i="2" s="1"/>
  <c r="B6096" i="2"/>
  <c r="A6096" i="2" s="1"/>
  <c r="B6097" i="2"/>
  <c r="A6097" i="2" s="1"/>
  <c r="B6098" i="2"/>
  <c r="A6098" i="2" s="1"/>
  <c r="B6099" i="2"/>
  <c r="A6099" i="2" s="1"/>
  <c r="B6100" i="2"/>
  <c r="B6101" i="2"/>
  <c r="B6102" i="2"/>
  <c r="A6102" i="2" s="1"/>
  <c r="B6103" i="2"/>
  <c r="A6103" i="2" s="1"/>
  <c r="B6104" i="2"/>
  <c r="A6104" i="2" s="1"/>
  <c r="B6105" i="2"/>
  <c r="A6105" i="2" s="1"/>
  <c r="B6106" i="2"/>
  <c r="A6106" i="2" s="1"/>
  <c r="B6107" i="2"/>
  <c r="A6107" i="2" s="1"/>
  <c r="B6108" i="2"/>
  <c r="B6109" i="2"/>
  <c r="B6110" i="2"/>
  <c r="B6111" i="2"/>
  <c r="A6111" i="2" s="1"/>
  <c r="B6112" i="2"/>
  <c r="A6112" i="2" s="1"/>
  <c r="B6113" i="2"/>
  <c r="A6113" i="2" s="1"/>
  <c r="B6114" i="2"/>
  <c r="A6114" i="2" s="1"/>
  <c r="B6115" i="2"/>
  <c r="A6115" i="2" s="1"/>
  <c r="B6116" i="2"/>
  <c r="B6117" i="2"/>
  <c r="B6118" i="2"/>
  <c r="A6118" i="2" s="1"/>
  <c r="B6119" i="2"/>
  <c r="A6119" i="2" s="1"/>
  <c r="B6120" i="2"/>
  <c r="A6120" i="2" s="1"/>
  <c r="B6121" i="2"/>
  <c r="A6121" i="2" s="1"/>
  <c r="B6122" i="2"/>
  <c r="A6122" i="2" s="1"/>
  <c r="B6123" i="2"/>
  <c r="A6123" i="2" s="1"/>
  <c r="B6124" i="2"/>
  <c r="B6125" i="2"/>
  <c r="B6126" i="2"/>
  <c r="A6126" i="2" s="1"/>
  <c r="B6127" i="2"/>
  <c r="A6127" i="2" s="1"/>
  <c r="B6128" i="2"/>
  <c r="B6129" i="2"/>
  <c r="A6129" i="2" s="1"/>
  <c r="B6130" i="2"/>
  <c r="A6130" i="2" s="1"/>
  <c r="B6131" i="2"/>
  <c r="A6131" i="2" s="1"/>
  <c r="B6132" i="2"/>
  <c r="B6133" i="2"/>
  <c r="B6134" i="2"/>
  <c r="B6135" i="2"/>
  <c r="A6135" i="2" s="1"/>
  <c r="B6136" i="2"/>
  <c r="A6136" i="2" s="1"/>
  <c r="B6137" i="2"/>
  <c r="A6137" i="2" s="1"/>
  <c r="B6138" i="2"/>
  <c r="A6138" i="2" s="1"/>
  <c r="B6139" i="2"/>
  <c r="A6139" i="2" s="1"/>
  <c r="B6140" i="2"/>
  <c r="B6141" i="2"/>
  <c r="B6142" i="2"/>
  <c r="B6143" i="2"/>
  <c r="A6143" i="2" s="1"/>
  <c r="B6144" i="2"/>
  <c r="A6144" i="2" s="1"/>
  <c r="B6145" i="2"/>
  <c r="A6145" i="2" s="1"/>
  <c r="B6146" i="2"/>
  <c r="A6146" i="2" s="1"/>
  <c r="B6147" i="2"/>
  <c r="A6147" i="2" s="1"/>
  <c r="B6148" i="2"/>
  <c r="A6148" i="2" s="1"/>
  <c r="B6149" i="2"/>
  <c r="B6150" i="2"/>
  <c r="A6150" i="2" s="1"/>
  <c r="B6151" i="2"/>
  <c r="A6151" i="2" s="1"/>
  <c r="B6152" i="2"/>
  <c r="A6152" i="2" s="1"/>
  <c r="B6153" i="2"/>
  <c r="A6153" i="2" s="1"/>
  <c r="B6154" i="2"/>
  <c r="A6154" i="2" s="1"/>
  <c r="B6155" i="2"/>
  <c r="A6155" i="2" s="1"/>
  <c r="B6156" i="2"/>
  <c r="A6156" i="2" s="1"/>
  <c r="B6157" i="2"/>
  <c r="B6158" i="2"/>
  <c r="A6158" i="2" s="1"/>
  <c r="B6159" i="2"/>
  <c r="A6159" i="2" s="1"/>
  <c r="B6160" i="2"/>
  <c r="A6160" i="2" s="1"/>
  <c r="B6161" i="2"/>
  <c r="A6161" i="2" s="1"/>
  <c r="B6162" i="2"/>
  <c r="A6162" i="2" s="1"/>
  <c r="B6163" i="2"/>
  <c r="A6163" i="2" s="1"/>
  <c r="B6164" i="2"/>
  <c r="A6164" i="2" s="1"/>
  <c r="B6165" i="2"/>
  <c r="B6166" i="2"/>
  <c r="A6166" i="2" s="1"/>
  <c r="B6167" i="2"/>
  <c r="A6167" i="2" s="1"/>
  <c r="B6168" i="2"/>
  <c r="A6168" i="2" s="1"/>
  <c r="B6169" i="2"/>
  <c r="A6169" i="2" s="1"/>
  <c r="B6170" i="2"/>
  <c r="A6170" i="2" s="1"/>
  <c r="B6171" i="2"/>
  <c r="A6171" i="2" s="1"/>
  <c r="B6172" i="2"/>
  <c r="B6173" i="2"/>
  <c r="B6174" i="2"/>
  <c r="A6174" i="2" s="1"/>
  <c r="B6175" i="2"/>
  <c r="A6175" i="2" s="1"/>
  <c r="B6176" i="2"/>
  <c r="A6176" i="2" s="1"/>
  <c r="B6177" i="2"/>
  <c r="A6177" i="2" s="1"/>
  <c r="B6178" i="2"/>
  <c r="A6178" i="2" s="1"/>
  <c r="B6179" i="2"/>
  <c r="A6179" i="2" s="1"/>
  <c r="B6180" i="2"/>
  <c r="A6180" i="2" s="1"/>
  <c r="B6181" i="2"/>
  <c r="B6182" i="2"/>
  <c r="A6182" i="2" s="1"/>
  <c r="B6183" i="2"/>
  <c r="B6184" i="2"/>
  <c r="A6184" i="2" s="1"/>
  <c r="B6185" i="2"/>
  <c r="A6185" i="2" s="1"/>
  <c r="B6186" i="2"/>
  <c r="A6186" i="2" s="1"/>
  <c r="B6187" i="2"/>
  <c r="A6187" i="2" s="1"/>
  <c r="B6188" i="2"/>
  <c r="B6189" i="2"/>
  <c r="B6190" i="2"/>
  <c r="B6191" i="2"/>
  <c r="A6191" i="2" s="1"/>
  <c r="B6192" i="2"/>
  <c r="A6192" i="2" s="1"/>
  <c r="B6193" i="2"/>
  <c r="A6193" i="2" s="1"/>
  <c r="B6194" i="2"/>
  <c r="A6194" i="2" s="1"/>
  <c r="B6195" i="2"/>
  <c r="A6195" i="2" s="1"/>
  <c r="B6196" i="2"/>
  <c r="B6197" i="2"/>
  <c r="B6198" i="2"/>
  <c r="A6198" i="2" s="1"/>
  <c r="B6199" i="2"/>
  <c r="A6199" i="2" s="1"/>
  <c r="B6200" i="2"/>
  <c r="A6200" i="2" s="1"/>
  <c r="B6201" i="2"/>
  <c r="A6201" i="2" s="1"/>
  <c r="B6202" i="2"/>
  <c r="A6202" i="2" s="1"/>
  <c r="B6203" i="2"/>
  <c r="A6203" i="2" s="1"/>
  <c r="B6204" i="2"/>
  <c r="B6205" i="2"/>
  <c r="B6206" i="2"/>
  <c r="B6207" i="2"/>
  <c r="A6207" i="2" s="1"/>
  <c r="B6208" i="2"/>
  <c r="A6208" i="2" s="1"/>
  <c r="B6209" i="2"/>
  <c r="A6209" i="2" s="1"/>
  <c r="B6210" i="2"/>
  <c r="A6210" i="2" s="1"/>
  <c r="B6211" i="2"/>
  <c r="A6211" i="2" s="1"/>
  <c r="B6212" i="2"/>
  <c r="A6212" i="2" s="1"/>
  <c r="B6213" i="2"/>
  <c r="B6214" i="2"/>
  <c r="A6214" i="2" s="1"/>
  <c r="B6215" i="2"/>
  <c r="A6215" i="2" s="1"/>
  <c r="B6216" i="2"/>
  <c r="A6216" i="2" s="1"/>
  <c r="B6217" i="2"/>
  <c r="A6217" i="2" s="1"/>
  <c r="B6218" i="2"/>
  <c r="A6218" i="2" s="1"/>
  <c r="B6219" i="2"/>
  <c r="A6219" i="2" s="1"/>
  <c r="B6220" i="2"/>
  <c r="B6221" i="2"/>
  <c r="B6222" i="2"/>
  <c r="B6223" i="2"/>
  <c r="A6223" i="2" s="1"/>
  <c r="B6224" i="2"/>
  <c r="A6224" i="2" s="1"/>
  <c r="B6225" i="2"/>
  <c r="A6225" i="2" s="1"/>
  <c r="B6226" i="2"/>
  <c r="A6226" i="2" s="1"/>
  <c r="B6227" i="2"/>
  <c r="A6227" i="2" s="1"/>
  <c r="B6228" i="2"/>
  <c r="B6229" i="2"/>
  <c r="B6230" i="2"/>
  <c r="B6231" i="2"/>
  <c r="A6231" i="2" s="1"/>
  <c r="B6232" i="2"/>
  <c r="A6232" i="2" s="1"/>
  <c r="B6233" i="2"/>
  <c r="A6233" i="2" s="1"/>
  <c r="B6234" i="2"/>
  <c r="A6234" i="2" s="1"/>
  <c r="B6235" i="2"/>
  <c r="A6235" i="2" s="1"/>
  <c r="B6236" i="2"/>
  <c r="A6236" i="2" s="1"/>
  <c r="B6237" i="2"/>
  <c r="B6238" i="2"/>
  <c r="A6238" i="2" s="1"/>
  <c r="B6239" i="2"/>
  <c r="A6239" i="2" s="1"/>
  <c r="B6240" i="2"/>
  <c r="A6240" i="2" s="1"/>
  <c r="B6241" i="2"/>
  <c r="A6241" i="2" s="1"/>
  <c r="B6242" i="2"/>
  <c r="A6242" i="2" s="1"/>
  <c r="B6243" i="2"/>
  <c r="A6243" i="2" s="1"/>
  <c r="B6244" i="2"/>
  <c r="A6244" i="2" s="1"/>
  <c r="B6245" i="2"/>
  <c r="B6246" i="2"/>
  <c r="A6246" i="2" s="1"/>
  <c r="B6247" i="2"/>
  <c r="A6247" i="2" s="1"/>
  <c r="B6248" i="2"/>
  <c r="A6248" i="2" s="1"/>
  <c r="B6249" i="2"/>
  <c r="A6249" i="2" s="1"/>
  <c r="B6250" i="2"/>
  <c r="A6250" i="2" s="1"/>
  <c r="B6251" i="2"/>
  <c r="A6251" i="2" s="1"/>
  <c r="B6252" i="2"/>
  <c r="A6252" i="2" s="1"/>
  <c r="B6253" i="2"/>
  <c r="B6254" i="2"/>
  <c r="A6254" i="2" s="1"/>
  <c r="B6255" i="2"/>
  <c r="A6255" i="2" s="1"/>
  <c r="B6256" i="2"/>
  <c r="A6256" i="2" s="1"/>
  <c r="B6257" i="2"/>
  <c r="A6257" i="2" s="1"/>
  <c r="B6258" i="2"/>
  <c r="A6258" i="2" s="1"/>
  <c r="B6259" i="2"/>
  <c r="A6259" i="2" s="1"/>
  <c r="B6260" i="2"/>
  <c r="A6260" i="2" s="1"/>
  <c r="B6261" i="2"/>
  <c r="B6262" i="2"/>
  <c r="A6262" i="2" s="1"/>
  <c r="B6263" i="2"/>
  <c r="A6263" i="2" s="1"/>
  <c r="B6264" i="2"/>
  <c r="A6264" i="2" s="1"/>
  <c r="B6265" i="2"/>
  <c r="A6265" i="2" s="1"/>
  <c r="B6266" i="2"/>
  <c r="A6266" i="2" s="1"/>
  <c r="B6267" i="2"/>
  <c r="A6267" i="2" s="1"/>
  <c r="B6268" i="2"/>
  <c r="A6268" i="2" s="1"/>
  <c r="B6269" i="2"/>
  <c r="B6270" i="2"/>
  <c r="A6270" i="2" s="1"/>
  <c r="B6271" i="2"/>
  <c r="A6271" i="2" s="1"/>
  <c r="B6272" i="2"/>
  <c r="A6272" i="2" s="1"/>
  <c r="B6273" i="2"/>
  <c r="A6273" i="2" s="1"/>
  <c r="B6274" i="2"/>
  <c r="A6274" i="2" s="1"/>
  <c r="B6275" i="2"/>
  <c r="A6275" i="2" s="1"/>
  <c r="B6276" i="2"/>
  <c r="A6276" i="2" s="1"/>
  <c r="B6277" i="2"/>
  <c r="B6278" i="2"/>
  <c r="A6278" i="2" s="1"/>
  <c r="B6279" i="2"/>
  <c r="A6279" i="2" s="1"/>
  <c r="B6280" i="2"/>
  <c r="A6280" i="2" s="1"/>
  <c r="B6281" i="2"/>
  <c r="A6281" i="2" s="1"/>
  <c r="B6282" i="2"/>
  <c r="A6282" i="2" s="1"/>
  <c r="B6283" i="2"/>
  <c r="A6283" i="2" s="1"/>
  <c r="B6284" i="2"/>
  <c r="B6285" i="2"/>
  <c r="B6286" i="2"/>
  <c r="B6287" i="2"/>
  <c r="A6287" i="2" s="1"/>
  <c r="B6288" i="2"/>
  <c r="A6288" i="2" s="1"/>
  <c r="B6289" i="2"/>
  <c r="A6289" i="2" s="1"/>
  <c r="B6290" i="2"/>
  <c r="A6290" i="2" s="1"/>
  <c r="B6291" i="2"/>
  <c r="A6291" i="2" s="1"/>
  <c r="B6292" i="2"/>
  <c r="A6292" i="2" s="1"/>
  <c r="B6293" i="2"/>
  <c r="B6294" i="2"/>
  <c r="A6294" i="2" s="1"/>
  <c r="B6295" i="2"/>
  <c r="A6295" i="2" s="1"/>
  <c r="B6296" i="2"/>
  <c r="A6296" i="2" s="1"/>
  <c r="B6297" i="2"/>
  <c r="A6297" i="2" s="1"/>
  <c r="B6298" i="2"/>
  <c r="A6298" i="2" s="1"/>
  <c r="B6299" i="2"/>
  <c r="A6299" i="2" s="1"/>
  <c r="B6300" i="2"/>
  <c r="A6300" i="2" s="1"/>
  <c r="B6301" i="2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A1148" i="1" s="1"/>
  <c r="B1149" i="1"/>
  <c r="B1150" i="1"/>
  <c r="A1150" i="1" s="1"/>
  <c r="B1151" i="1"/>
  <c r="A1151" i="1" s="1"/>
  <c r="B1152" i="1"/>
  <c r="A1152" i="1" s="1"/>
  <c r="B1153" i="1"/>
  <c r="A1153" i="1" s="1"/>
  <c r="B1154" i="1"/>
  <c r="A1154" i="1" s="1"/>
  <c r="B1155" i="1"/>
  <c r="B1156" i="1"/>
  <c r="A1156" i="1" s="1"/>
  <c r="B1157" i="1"/>
  <c r="A1157" i="1" s="1"/>
  <c r="B1158" i="1"/>
  <c r="A1158" i="1" s="1"/>
  <c r="B1159" i="1"/>
  <c r="A1159" i="1" s="1"/>
  <c r="B1160" i="1"/>
  <c r="A1160" i="1" s="1"/>
  <c r="B1161" i="1"/>
  <c r="A1161" i="1" s="1"/>
  <c r="B1162" i="1"/>
  <c r="A1162" i="1" s="1"/>
  <c r="B1163" i="1"/>
  <c r="B1164" i="1"/>
  <c r="A1164" i="1" s="1"/>
  <c r="B1165" i="1"/>
  <c r="B1166" i="1"/>
  <c r="A1166" i="1" s="1"/>
  <c r="E1166" i="1"/>
  <c r="D1166" i="1"/>
  <c r="C1166" i="1"/>
  <c r="E1165" i="1"/>
  <c r="D1165" i="1"/>
  <c r="C1165" i="1"/>
  <c r="A1165" i="1"/>
  <c r="E1164" i="1"/>
  <c r="D1164" i="1"/>
  <c r="C1164" i="1"/>
  <c r="E1163" i="1"/>
  <c r="D1163" i="1"/>
  <c r="C1163" i="1"/>
  <c r="A1163" i="1"/>
  <c r="E1162" i="1"/>
  <c r="D1162" i="1"/>
  <c r="C1162" i="1"/>
  <c r="E1161" i="1"/>
  <c r="D1161" i="1"/>
  <c r="C1161" i="1"/>
  <c r="E1160" i="1"/>
  <c r="D1160" i="1"/>
  <c r="C1160" i="1"/>
  <c r="E1159" i="1"/>
  <c r="D1159" i="1"/>
  <c r="C1159" i="1"/>
  <c r="E1158" i="1"/>
  <c r="D1158" i="1"/>
  <c r="C1158" i="1"/>
  <c r="E1157" i="1"/>
  <c r="D1157" i="1"/>
  <c r="C1157" i="1"/>
  <c r="E1156" i="1"/>
  <c r="D1156" i="1"/>
  <c r="C1156" i="1"/>
  <c r="E1155" i="1"/>
  <c r="D1155" i="1"/>
  <c r="C1155" i="1"/>
  <c r="A1155" i="1"/>
  <c r="E1154" i="1"/>
  <c r="D1154" i="1"/>
  <c r="C1154" i="1"/>
  <c r="E1153" i="1"/>
  <c r="D1153" i="1"/>
  <c r="C1153" i="1"/>
  <c r="E1152" i="1"/>
  <c r="D1152" i="1"/>
  <c r="C1152" i="1"/>
  <c r="E1151" i="1"/>
  <c r="D1151" i="1"/>
  <c r="C1151" i="1"/>
  <c r="E1150" i="1"/>
  <c r="D1150" i="1"/>
  <c r="C1150" i="1"/>
  <c r="E1149" i="1"/>
  <c r="D1149" i="1"/>
  <c r="C1149" i="1"/>
  <c r="A1149" i="1"/>
  <c r="E1148" i="1"/>
  <c r="D1148" i="1"/>
  <c r="C1148" i="1"/>
  <c r="E6301" i="2"/>
  <c r="D6301" i="2"/>
  <c r="C6301" i="2"/>
  <c r="A6301" i="2"/>
  <c r="E6300" i="2"/>
  <c r="D6300" i="2"/>
  <c r="C6300" i="2"/>
  <c r="E6299" i="2"/>
  <c r="D6299" i="2"/>
  <c r="C6299" i="2"/>
  <c r="E6298" i="2"/>
  <c r="D6298" i="2"/>
  <c r="C6298" i="2"/>
  <c r="E6297" i="2"/>
  <c r="D6297" i="2"/>
  <c r="C6297" i="2"/>
  <c r="E6296" i="2"/>
  <c r="D6296" i="2"/>
  <c r="C6296" i="2"/>
  <c r="E6295" i="2"/>
  <c r="D6295" i="2"/>
  <c r="C6295" i="2"/>
  <c r="E6294" i="2"/>
  <c r="D6294" i="2"/>
  <c r="C6294" i="2"/>
  <c r="E6293" i="2"/>
  <c r="D6293" i="2"/>
  <c r="C6293" i="2"/>
  <c r="A6293" i="2"/>
  <c r="E6292" i="2"/>
  <c r="D6292" i="2"/>
  <c r="C6292" i="2"/>
  <c r="E6291" i="2"/>
  <c r="D6291" i="2"/>
  <c r="C6291" i="2"/>
  <c r="E6290" i="2"/>
  <c r="D6290" i="2"/>
  <c r="C6290" i="2"/>
  <c r="E6289" i="2"/>
  <c r="D6289" i="2"/>
  <c r="C6289" i="2"/>
  <c r="E6288" i="2"/>
  <c r="D6288" i="2"/>
  <c r="C6288" i="2"/>
  <c r="E6287" i="2"/>
  <c r="D6287" i="2"/>
  <c r="C6287" i="2"/>
  <c r="E6286" i="2"/>
  <c r="D6286" i="2"/>
  <c r="C6286" i="2"/>
  <c r="A6286" i="2"/>
  <c r="E6285" i="2"/>
  <c r="D6285" i="2"/>
  <c r="C6285" i="2"/>
  <c r="A6285" i="2"/>
  <c r="E6284" i="2"/>
  <c r="D6284" i="2"/>
  <c r="C6284" i="2"/>
  <c r="A6284" i="2"/>
  <c r="E6283" i="2"/>
  <c r="D6283" i="2"/>
  <c r="C6283" i="2"/>
  <c r="E6282" i="2"/>
  <c r="D6282" i="2"/>
  <c r="C6282" i="2"/>
  <c r="E6281" i="2"/>
  <c r="D6281" i="2"/>
  <c r="C6281" i="2"/>
  <c r="E6280" i="2"/>
  <c r="D6280" i="2"/>
  <c r="C6280" i="2"/>
  <c r="E6279" i="2"/>
  <c r="D6279" i="2"/>
  <c r="C6279" i="2"/>
  <c r="E6278" i="2"/>
  <c r="D6278" i="2"/>
  <c r="C6278" i="2"/>
  <c r="E6277" i="2"/>
  <c r="D6277" i="2"/>
  <c r="C6277" i="2"/>
  <c r="A6277" i="2"/>
  <c r="E6276" i="2"/>
  <c r="D6276" i="2"/>
  <c r="C6276" i="2"/>
  <c r="E6275" i="2"/>
  <c r="D6275" i="2"/>
  <c r="C6275" i="2"/>
  <c r="E6274" i="2"/>
  <c r="D6274" i="2"/>
  <c r="C6274" i="2"/>
  <c r="E6273" i="2"/>
  <c r="D6273" i="2"/>
  <c r="C6273" i="2"/>
  <c r="E6272" i="2"/>
  <c r="D6272" i="2"/>
  <c r="C6272" i="2"/>
  <c r="E6271" i="2"/>
  <c r="D6271" i="2"/>
  <c r="C6271" i="2"/>
  <c r="E6270" i="2"/>
  <c r="D6270" i="2"/>
  <c r="C6270" i="2"/>
  <c r="E6269" i="2"/>
  <c r="D6269" i="2"/>
  <c r="C6269" i="2"/>
  <c r="A6269" i="2"/>
  <c r="E6268" i="2"/>
  <c r="D6268" i="2"/>
  <c r="C6268" i="2"/>
  <c r="E6267" i="2"/>
  <c r="D6267" i="2"/>
  <c r="C6267" i="2"/>
  <c r="E6266" i="2"/>
  <c r="D6266" i="2"/>
  <c r="C6266" i="2"/>
  <c r="E6265" i="2"/>
  <c r="D6265" i="2"/>
  <c r="C6265" i="2"/>
  <c r="E6264" i="2"/>
  <c r="D6264" i="2"/>
  <c r="C6264" i="2"/>
  <c r="E6263" i="2"/>
  <c r="D6263" i="2"/>
  <c r="C6263" i="2"/>
  <c r="E6262" i="2"/>
  <c r="D6262" i="2"/>
  <c r="C6262" i="2"/>
  <c r="E6261" i="2"/>
  <c r="D6261" i="2"/>
  <c r="C6261" i="2"/>
  <c r="A6261" i="2"/>
  <c r="E6260" i="2"/>
  <c r="D6260" i="2"/>
  <c r="C6260" i="2"/>
  <c r="E6259" i="2"/>
  <c r="D6259" i="2"/>
  <c r="C6259" i="2"/>
  <c r="E6258" i="2"/>
  <c r="D6258" i="2"/>
  <c r="C6258" i="2"/>
  <c r="E6257" i="2"/>
  <c r="D6257" i="2"/>
  <c r="C6257" i="2"/>
  <c r="E6256" i="2"/>
  <c r="D6256" i="2"/>
  <c r="C6256" i="2"/>
  <c r="E6255" i="2"/>
  <c r="D6255" i="2"/>
  <c r="C6255" i="2"/>
  <c r="E6254" i="2"/>
  <c r="D6254" i="2"/>
  <c r="C6254" i="2"/>
  <c r="E6253" i="2"/>
  <c r="D6253" i="2"/>
  <c r="C6253" i="2"/>
  <c r="A6253" i="2"/>
  <c r="E6252" i="2"/>
  <c r="D6252" i="2"/>
  <c r="C6252" i="2"/>
  <c r="E6251" i="2"/>
  <c r="D6251" i="2"/>
  <c r="C6251" i="2"/>
  <c r="E6250" i="2"/>
  <c r="D6250" i="2"/>
  <c r="C6250" i="2"/>
  <c r="E6249" i="2"/>
  <c r="D6249" i="2"/>
  <c r="C6249" i="2"/>
  <c r="E6248" i="2"/>
  <c r="D6248" i="2"/>
  <c r="C6248" i="2"/>
  <c r="E6247" i="2"/>
  <c r="D6247" i="2"/>
  <c r="C6247" i="2"/>
  <c r="E6246" i="2"/>
  <c r="D6246" i="2"/>
  <c r="C6246" i="2"/>
  <c r="E6245" i="2"/>
  <c r="D6245" i="2"/>
  <c r="C6245" i="2"/>
  <c r="A6245" i="2"/>
  <c r="E6244" i="2"/>
  <c r="D6244" i="2"/>
  <c r="C6244" i="2"/>
  <c r="E6243" i="2"/>
  <c r="D6243" i="2"/>
  <c r="C6243" i="2"/>
  <c r="E6242" i="2"/>
  <c r="D6242" i="2"/>
  <c r="C6242" i="2"/>
  <c r="E6241" i="2"/>
  <c r="D6241" i="2"/>
  <c r="C6241" i="2"/>
  <c r="E6240" i="2"/>
  <c r="D6240" i="2"/>
  <c r="C6240" i="2"/>
  <c r="E6239" i="2"/>
  <c r="D6239" i="2"/>
  <c r="C6239" i="2"/>
  <c r="E6238" i="2"/>
  <c r="D6238" i="2"/>
  <c r="C6238" i="2"/>
  <c r="E6237" i="2"/>
  <c r="D6237" i="2"/>
  <c r="C6237" i="2"/>
  <c r="A6237" i="2"/>
  <c r="E6236" i="2"/>
  <c r="D6236" i="2"/>
  <c r="C6236" i="2"/>
  <c r="E6235" i="2"/>
  <c r="D6235" i="2"/>
  <c r="C6235" i="2"/>
  <c r="E6234" i="2"/>
  <c r="D6234" i="2"/>
  <c r="C6234" i="2"/>
  <c r="E6233" i="2"/>
  <c r="D6233" i="2"/>
  <c r="C6233" i="2"/>
  <c r="E6232" i="2"/>
  <c r="D6232" i="2"/>
  <c r="C6232" i="2"/>
  <c r="E6231" i="2"/>
  <c r="D6231" i="2"/>
  <c r="C6231" i="2"/>
  <c r="E6230" i="2"/>
  <c r="D6230" i="2"/>
  <c r="C6230" i="2"/>
  <c r="A6230" i="2"/>
  <c r="E6229" i="2"/>
  <c r="D6229" i="2"/>
  <c r="C6229" i="2"/>
  <c r="A6229" i="2"/>
  <c r="E6228" i="2"/>
  <c r="D6228" i="2"/>
  <c r="C6228" i="2"/>
  <c r="A6228" i="2"/>
  <c r="E6227" i="2"/>
  <c r="D6227" i="2"/>
  <c r="C6227" i="2"/>
  <c r="E6226" i="2"/>
  <c r="D6226" i="2"/>
  <c r="C6226" i="2"/>
  <c r="E6225" i="2"/>
  <c r="D6225" i="2"/>
  <c r="C6225" i="2"/>
  <c r="E6224" i="2"/>
  <c r="D6224" i="2"/>
  <c r="C6224" i="2"/>
  <c r="E6223" i="2"/>
  <c r="D6223" i="2"/>
  <c r="C6223" i="2"/>
  <c r="E6222" i="2"/>
  <c r="D6222" i="2"/>
  <c r="C6222" i="2"/>
  <c r="A6222" i="2"/>
  <c r="E6221" i="2"/>
  <c r="D6221" i="2"/>
  <c r="C6221" i="2"/>
  <c r="A6221" i="2"/>
  <c r="E6220" i="2"/>
  <c r="D6220" i="2"/>
  <c r="C6220" i="2"/>
  <c r="A6220" i="2"/>
  <c r="E6219" i="2"/>
  <c r="D6219" i="2"/>
  <c r="C6219" i="2"/>
  <c r="E6218" i="2"/>
  <c r="D6218" i="2"/>
  <c r="C6218" i="2"/>
  <c r="E6217" i="2"/>
  <c r="D6217" i="2"/>
  <c r="C6217" i="2"/>
  <c r="E6216" i="2"/>
  <c r="D6216" i="2"/>
  <c r="C6216" i="2"/>
  <c r="E6215" i="2"/>
  <c r="D6215" i="2"/>
  <c r="C6215" i="2"/>
  <c r="E6214" i="2"/>
  <c r="D6214" i="2"/>
  <c r="C6214" i="2"/>
  <c r="E6213" i="2"/>
  <c r="D6213" i="2"/>
  <c r="C6213" i="2"/>
  <c r="A6213" i="2"/>
  <c r="E6212" i="2"/>
  <c r="D6212" i="2"/>
  <c r="C6212" i="2"/>
  <c r="E6211" i="2"/>
  <c r="D6211" i="2"/>
  <c r="C6211" i="2"/>
  <c r="E6210" i="2"/>
  <c r="D6210" i="2"/>
  <c r="C6210" i="2"/>
  <c r="E6209" i="2"/>
  <c r="D6209" i="2"/>
  <c r="C6209" i="2"/>
  <c r="E6208" i="2"/>
  <c r="D6208" i="2"/>
  <c r="C6208" i="2"/>
  <c r="E6207" i="2"/>
  <c r="D6207" i="2"/>
  <c r="C6207" i="2"/>
  <c r="E6206" i="2"/>
  <c r="D6206" i="2"/>
  <c r="C6206" i="2"/>
  <c r="A6206" i="2"/>
  <c r="E6205" i="2"/>
  <c r="D6205" i="2"/>
  <c r="C6205" i="2"/>
  <c r="A6205" i="2"/>
  <c r="E6204" i="2"/>
  <c r="D6204" i="2"/>
  <c r="C6204" i="2"/>
  <c r="A6204" i="2"/>
  <c r="E6203" i="2"/>
  <c r="D6203" i="2"/>
  <c r="C6203" i="2"/>
  <c r="E6202" i="2"/>
  <c r="D6202" i="2"/>
  <c r="C6202" i="2"/>
  <c r="E6201" i="2"/>
  <c r="D6201" i="2"/>
  <c r="C6201" i="2"/>
  <c r="E6200" i="2"/>
  <c r="D6200" i="2"/>
  <c r="C6200" i="2"/>
  <c r="E6199" i="2"/>
  <c r="D6199" i="2"/>
  <c r="C6199" i="2"/>
  <c r="E6198" i="2"/>
  <c r="D6198" i="2"/>
  <c r="C6198" i="2"/>
  <c r="E6197" i="2"/>
  <c r="D6197" i="2"/>
  <c r="C6197" i="2"/>
  <c r="A6197" i="2"/>
  <c r="E6196" i="2"/>
  <c r="D6196" i="2"/>
  <c r="C6196" i="2"/>
  <c r="A6196" i="2"/>
  <c r="E6195" i="2"/>
  <c r="D6195" i="2"/>
  <c r="C6195" i="2"/>
  <c r="E6194" i="2"/>
  <c r="D6194" i="2"/>
  <c r="C6194" i="2"/>
  <c r="E6193" i="2"/>
  <c r="D6193" i="2"/>
  <c r="C6193" i="2"/>
  <c r="E6192" i="2"/>
  <c r="D6192" i="2"/>
  <c r="C6192" i="2"/>
  <c r="E6191" i="2"/>
  <c r="D6191" i="2"/>
  <c r="C6191" i="2"/>
  <c r="E6190" i="2"/>
  <c r="D6190" i="2"/>
  <c r="C6190" i="2"/>
  <c r="A6190" i="2"/>
  <c r="E6189" i="2"/>
  <c r="D6189" i="2"/>
  <c r="C6189" i="2"/>
  <c r="A6189" i="2"/>
  <c r="E6188" i="2"/>
  <c r="D6188" i="2"/>
  <c r="C6188" i="2"/>
  <c r="A6188" i="2"/>
  <c r="E6187" i="2"/>
  <c r="D6187" i="2"/>
  <c r="C6187" i="2"/>
  <c r="E6186" i="2"/>
  <c r="D6186" i="2"/>
  <c r="C6186" i="2"/>
  <c r="E6185" i="2"/>
  <c r="D6185" i="2"/>
  <c r="C6185" i="2"/>
  <c r="E6184" i="2"/>
  <c r="D6184" i="2"/>
  <c r="C6184" i="2"/>
  <c r="E6183" i="2"/>
  <c r="D6183" i="2"/>
  <c r="C6183" i="2"/>
  <c r="A6183" i="2"/>
  <c r="E6182" i="2"/>
  <c r="D6182" i="2"/>
  <c r="C6182" i="2"/>
  <c r="E6181" i="2"/>
  <c r="D6181" i="2"/>
  <c r="C6181" i="2"/>
  <c r="A6181" i="2"/>
  <c r="E6180" i="2"/>
  <c r="D6180" i="2"/>
  <c r="C6180" i="2"/>
  <c r="E6179" i="2"/>
  <c r="D6179" i="2"/>
  <c r="C6179" i="2"/>
  <c r="E6178" i="2"/>
  <c r="D6178" i="2"/>
  <c r="C6178" i="2"/>
  <c r="E6177" i="2"/>
  <c r="D6177" i="2"/>
  <c r="C6177" i="2"/>
  <c r="E6176" i="2"/>
  <c r="D6176" i="2"/>
  <c r="C6176" i="2"/>
  <c r="E6175" i="2"/>
  <c r="D6175" i="2"/>
  <c r="C6175" i="2"/>
  <c r="E6174" i="2"/>
  <c r="D6174" i="2"/>
  <c r="C6174" i="2"/>
  <c r="E6173" i="2"/>
  <c r="D6173" i="2"/>
  <c r="C6173" i="2"/>
  <c r="A6173" i="2"/>
  <c r="E6172" i="2"/>
  <c r="D6172" i="2"/>
  <c r="C6172" i="2"/>
  <c r="A6172" i="2"/>
  <c r="E6171" i="2"/>
  <c r="D6171" i="2"/>
  <c r="C6171" i="2"/>
  <c r="E6170" i="2"/>
  <c r="D6170" i="2"/>
  <c r="C6170" i="2"/>
  <c r="E6169" i="2"/>
  <c r="D6169" i="2"/>
  <c r="C6169" i="2"/>
  <c r="E6168" i="2"/>
  <c r="D6168" i="2"/>
  <c r="C6168" i="2"/>
  <c r="E6167" i="2"/>
  <c r="D6167" i="2"/>
  <c r="C6167" i="2"/>
  <c r="E6166" i="2"/>
  <c r="D6166" i="2"/>
  <c r="C6166" i="2"/>
  <c r="E6165" i="2"/>
  <c r="D6165" i="2"/>
  <c r="C6165" i="2"/>
  <c r="A6165" i="2"/>
  <c r="E6164" i="2"/>
  <c r="D6164" i="2"/>
  <c r="C6164" i="2"/>
  <c r="E6163" i="2"/>
  <c r="D6163" i="2"/>
  <c r="C6163" i="2"/>
  <c r="E6162" i="2"/>
  <c r="D6162" i="2"/>
  <c r="C6162" i="2"/>
  <c r="E6161" i="2"/>
  <c r="D6161" i="2"/>
  <c r="C6161" i="2"/>
  <c r="E6160" i="2"/>
  <c r="D6160" i="2"/>
  <c r="C6160" i="2"/>
  <c r="E6159" i="2"/>
  <c r="D6159" i="2"/>
  <c r="C6159" i="2"/>
  <c r="E6158" i="2"/>
  <c r="D6158" i="2"/>
  <c r="C6158" i="2"/>
  <c r="E6157" i="2"/>
  <c r="D6157" i="2"/>
  <c r="C6157" i="2"/>
  <c r="A6157" i="2"/>
  <c r="E6156" i="2"/>
  <c r="D6156" i="2"/>
  <c r="C6156" i="2"/>
  <c r="E6155" i="2"/>
  <c r="D6155" i="2"/>
  <c r="C6155" i="2"/>
  <c r="E6154" i="2"/>
  <c r="D6154" i="2"/>
  <c r="C6154" i="2"/>
  <c r="E6153" i="2"/>
  <c r="D6153" i="2"/>
  <c r="C6153" i="2"/>
  <c r="E6152" i="2"/>
  <c r="D6152" i="2"/>
  <c r="C6152" i="2"/>
  <c r="E6151" i="2"/>
  <c r="D6151" i="2"/>
  <c r="C6151" i="2"/>
  <c r="E6150" i="2"/>
  <c r="D6150" i="2"/>
  <c r="C6150" i="2"/>
  <c r="E6149" i="2"/>
  <c r="D6149" i="2"/>
  <c r="C6149" i="2"/>
  <c r="A6149" i="2"/>
  <c r="E6148" i="2"/>
  <c r="D6148" i="2"/>
  <c r="C6148" i="2"/>
  <c r="E6147" i="2"/>
  <c r="D6147" i="2"/>
  <c r="C6147" i="2"/>
  <c r="E6146" i="2"/>
  <c r="D6146" i="2"/>
  <c r="C6146" i="2"/>
  <c r="E6145" i="2"/>
  <c r="D6145" i="2"/>
  <c r="C6145" i="2"/>
  <c r="E6144" i="2"/>
  <c r="D6144" i="2"/>
  <c r="C6144" i="2"/>
  <c r="E6143" i="2"/>
  <c r="D6143" i="2"/>
  <c r="C6143" i="2"/>
  <c r="E6142" i="2"/>
  <c r="D6142" i="2"/>
  <c r="C6142" i="2"/>
  <c r="A6142" i="2"/>
  <c r="E6141" i="2"/>
  <c r="D6141" i="2"/>
  <c r="C6141" i="2"/>
  <c r="A6141" i="2"/>
  <c r="E6140" i="2"/>
  <c r="D6140" i="2"/>
  <c r="C6140" i="2"/>
  <c r="A6140" i="2"/>
  <c r="E6139" i="2"/>
  <c r="D6139" i="2"/>
  <c r="C6139" i="2"/>
  <c r="E6138" i="2"/>
  <c r="D6138" i="2"/>
  <c r="C6138" i="2"/>
  <c r="E6137" i="2"/>
  <c r="D6137" i="2"/>
  <c r="C6137" i="2"/>
  <c r="E6136" i="2"/>
  <c r="D6136" i="2"/>
  <c r="C6136" i="2"/>
  <c r="E6135" i="2"/>
  <c r="D6135" i="2"/>
  <c r="C6135" i="2"/>
  <c r="E6134" i="2"/>
  <c r="D6134" i="2"/>
  <c r="C6134" i="2"/>
  <c r="A6134" i="2"/>
  <c r="E6133" i="2"/>
  <c r="D6133" i="2"/>
  <c r="C6133" i="2"/>
  <c r="A6133" i="2"/>
  <c r="E6132" i="2"/>
  <c r="D6132" i="2"/>
  <c r="C6132" i="2"/>
  <c r="A6132" i="2"/>
  <c r="E6131" i="2"/>
  <c r="D6131" i="2"/>
  <c r="C6131" i="2"/>
  <c r="E6130" i="2"/>
  <c r="D6130" i="2"/>
  <c r="C6130" i="2"/>
  <c r="E6129" i="2"/>
  <c r="D6129" i="2"/>
  <c r="C6129" i="2"/>
  <c r="E6128" i="2"/>
  <c r="D6128" i="2"/>
  <c r="C6128" i="2"/>
  <c r="A6128" i="2"/>
  <c r="E6127" i="2"/>
  <c r="D6127" i="2"/>
  <c r="C6127" i="2"/>
  <c r="E6126" i="2"/>
  <c r="D6126" i="2"/>
  <c r="C6126" i="2"/>
  <c r="E6125" i="2"/>
  <c r="D6125" i="2"/>
  <c r="C6125" i="2"/>
  <c r="A6125" i="2"/>
  <c r="E6124" i="2"/>
  <c r="D6124" i="2"/>
  <c r="C6124" i="2"/>
  <c r="A6124" i="2"/>
  <c r="E6123" i="2"/>
  <c r="D6123" i="2"/>
  <c r="C6123" i="2"/>
  <c r="E6122" i="2"/>
  <c r="D6122" i="2"/>
  <c r="C6122" i="2"/>
  <c r="E6121" i="2"/>
  <c r="D6121" i="2"/>
  <c r="C6121" i="2"/>
  <c r="E6120" i="2"/>
  <c r="D6120" i="2"/>
  <c r="C6120" i="2"/>
  <c r="E6119" i="2"/>
  <c r="D6119" i="2"/>
  <c r="C6119" i="2"/>
  <c r="E6118" i="2"/>
  <c r="D6118" i="2"/>
  <c r="C6118" i="2"/>
  <c r="E6117" i="2"/>
  <c r="D6117" i="2"/>
  <c r="C6117" i="2"/>
  <c r="A6117" i="2"/>
  <c r="E6116" i="2"/>
  <c r="D6116" i="2"/>
  <c r="C6116" i="2"/>
  <c r="A6116" i="2"/>
  <c r="E6115" i="2"/>
  <c r="D6115" i="2"/>
  <c r="C6115" i="2"/>
  <c r="E6114" i="2"/>
  <c r="D6114" i="2"/>
  <c r="C6114" i="2"/>
  <c r="E6113" i="2"/>
  <c r="D6113" i="2"/>
  <c r="C6113" i="2"/>
  <c r="E6112" i="2"/>
  <c r="D6112" i="2"/>
  <c r="C6112" i="2"/>
  <c r="E6111" i="2"/>
  <c r="D6111" i="2"/>
  <c r="C6111" i="2"/>
  <c r="E6110" i="2"/>
  <c r="D6110" i="2"/>
  <c r="C6110" i="2"/>
  <c r="A6110" i="2"/>
  <c r="E6109" i="2"/>
  <c r="D6109" i="2"/>
  <c r="C6109" i="2"/>
  <c r="A6109" i="2"/>
  <c r="E6108" i="2"/>
  <c r="D6108" i="2"/>
  <c r="C6108" i="2"/>
  <c r="A6108" i="2"/>
  <c r="E6107" i="2"/>
  <c r="D6107" i="2"/>
  <c r="C6107" i="2"/>
  <c r="E6106" i="2"/>
  <c r="D6106" i="2"/>
  <c r="C6106" i="2"/>
  <c r="E6105" i="2"/>
  <c r="D6105" i="2"/>
  <c r="C6105" i="2"/>
  <c r="E6104" i="2"/>
  <c r="D6104" i="2"/>
  <c r="C6104" i="2"/>
  <c r="E6103" i="2"/>
  <c r="D6103" i="2"/>
  <c r="C6103" i="2"/>
  <c r="E6102" i="2"/>
  <c r="D6102" i="2"/>
  <c r="C6102" i="2"/>
  <c r="E6101" i="2"/>
  <c r="D6101" i="2"/>
  <c r="C6101" i="2"/>
  <c r="A6101" i="2"/>
  <c r="E6100" i="2"/>
  <c r="D6100" i="2"/>
  <c r="C6100" i="2"/>
  <c r="A6100" i="2"/>
  <c r="E6099" i="2"/>
  <c r="D6099" i="2"/>
  <c r="C6099" i="2"/>
  <c r="E6098" i="2"/>
  <c r="D6098" i="2"/>
  <c r="C6098" i="2"/>
  <c r="E6097" i="2"/>
  <c r="D6097" i="2"/>
  <c r="C6097" i="2"/>
  <c r="E6096" i="2"/>
  <c r="D6096" i="2"/>
  <c r="C6096" i="2"/>
  <c r="E6095" i="2"/>
  <c r="D6095" i="2"/>
  <c r="C6095" i="2"/>
  <c r="E6094" i="2"/>
  <c r="D6094" i="2"/>
  <c r="C6094" i="2"/>
  <c r="E6093" i="2"/>
  <c r="D6093" i="2"/>
  <c r="C6093" i="2"/>
  <c r="A6093" i="2"/>
  <c r="E6092" i="2"/>
  <c r="D6092" i="2"/>
  <c r="C6092" i="2"/>
  <c r="A6092" i="2"/>
  <c r="E6091" i="2"/>
  <c r="D6091" i="2"/>
  <c r="C6091" i="2"/>
  <c r="E6090" i="2"/>
  <c r="D6090" i="2"/>
  <c r="C6090" i="2"/>
  <c r="E6089" i="2"/>
  <c r="D6089" i="2"/>
  <c r="C6089" i="2"/>
  <c r="E6088" i="2"/>
  <c r="D6088" i="2"/>
  <c r="C6088" i="2"/>
  <c r="E6087" i="2"/>
  <c r="D6087" i="2"/>
  <c r="C6087" i="2"/>
  <c r="E6086" i="2"/>
  <c r="D6086" i="2"/>
  <c r="C6086" i="2"/>
  <c r="A6086" i="2"/>
  <c r="E6085" i="2"/>
  <c r="D6085" i="2"/>
  <c r="C6085" i="2"/>
  <c r="A6085" i="2"/>
  <c r="E6084" i="2"/>
  <c r="D6084" i="2"/>
  <c r="C6084" i="2"/>
  <c r="A6084" i="2"/>
  <c r="E6083" i="2"/>
  <c r="D6083" i="2"/>
  <c r="C6083" i="2"/>
  <c r="E6082" i="2"/>
  <c r="D6082" i="2"/>
  <c r="C6082" i="2"/>
  <c r="E6081" i="2"/>
  <c r="D6081" i="2"/>
  <c r="C6081" i="2"/>
  <c r="E6080" i="2"/>
  <c r="D6080" i="2"/>
  <c r="C6080" i="2"/>
  <c r="A6080" i="2"/>
  <c r="E6079" i="2"/>
  <c r="D6079" i="2"/>
  <c r="C6079" i="2"/>
  <c r="E6078" i="2"/>
  <c r="D6078" i="2"/>
  <c r="C6078" i="2"/>
  <c r="A6078" i="2"/>
  <c r="E6077" i="2"/>
  <c r="D6077" i="2"/>
  <c r="C6077" i="2"/>
  <c r="A6077" i="2"/>
  <c r="E6076" i="2"/>
  <c r="D6076" i="2"/>
  <c r="C6076" i="2"/>
  <c r="A6076" i="2"/>
  <c r="E6075" i="2"/>
  <c r="D6075" i="2"/>
  <c r="C6075" i="2"/>
  <c r="E6074" i="2"/>
  <c r="D6074" i="2"/>
  <c r="C6074" i="2"/>
  <c r="E6073" i="2"/>
  <c r="D6073" i="2"/>
  <c r="C6073" i="2"/>
  <c r="E6072" i="2"/>
  <c r="D6072" i="2"/>
  <c r="C6072" i="2"/>
  <c r="E6071" i="2"/>
  <c r="D6071" i="2"/>
  <c r="C6071" i="2"/>
  <c r="E6070" i="2"/>
  <c r="D6070" i="2"/>
  <c r="C6070" i="2"/>
  <c r="A6070" i="2"/>
  <c r="E6069" i="2"/>
  <c r="D6069" i="2"/>
  <c r="C6069" i="2"/>
  <c r="A6069" i="2"/>
  <c r="E6068" i="2"/>
  <c r="D6068" i="2"/>
  <c r="C6068" i="2"/>
  <c r="A6068" i="2"/>
  <c r="E6067" i="2"/>
  <c r="D6067" i="2"/>
  <c r="C6067" i="2"/>
  <c r="E6066" i="2"/>
  <c r="D6066" i="2"/>
  <c r="C6066" i="2"/>
  <c r="E6065" i="2"/>
  <c r="D6065" i="2"/>
  <c r="C6065" i="2"/>
  <c r="E6064" i="2"/>
  <c r="D6064" i="2"/>
  <c r="C6064" i="2"/>
  <c r="A6064" i="2"/>
  <c r="E6063" i="2"/>
  <c r="D6063" i="2"/>
  <c r="C6063" i="2"/>
  <c r="E6062" i="2"/>
  <c r="D6062" i="2"/>
  <c r="C6062" i="2"/>
  <c r="E6061" i="2"/>
  <c r="D6061" i="2"/>
  <c r="C6061" i="2"/>
  <c r="A6061" i="2"/>
  <c r="E6060" i="2"/>
  <c r="D6060" i="2"/>
  <c r="C6060" i="2"/>
  <c r="A6060" i="2"/>
  <c r="E6059" i="2"/>
  <c r="D6059" i="2"/>
  <c r="C6059" i="2"/>
  <c r="E6058" i="2"/>
  <c r="D6058" i="2"/>
  <c r="C6058" i="2"/>
  <c r="E6057" i="2"/>
  <c r="D6057" i="2"/>
  <c r="C6057" i="2"/>
  <c r="E6056" i="2"/>
  <c r="D6056" i="2"/>
  <c r="C6056" i="2"/>
  <c r="E6055" i="2"/>
  <c r="D6055" i="2"/>
  <c r="C6055" i="2"/>
  <c r="E6054" i="2"/>
  <c r="D6054" i="2"/>
  <c r="C6054" i="2"/>
  <c r="E6053" i="2"/>
  <c r="D6053" i="2"/>
  <c r="C6053" i="2"/>
  <c r="A6053" i="2"/>
  <c r="E6052" i="2"/>
  <c r="D6052" i="2"/>
  <c r="C6052" i="2"/>
  <c r="A6052" i="2"/>
  <c r="E6051" i="2"/>
  <c r="D6051" i="2"/>
  <c r="C6051" i="2"/>
  <c r="E6050" i="2"/>
  <c r="D6050" i="2"/>
  <c r="C6050" i="2"/>
  <c r="E6049" i="2"/>
  <c r="D6049" i="2"/>
  <c r="C6049" i="2"/>
  <c r="E6048" i="2"/>
  <c r="D6048" i="2"/>
  <c r="C6048" i="2"/>
  <c r="E6047" i="2"/>
  <c r="D6047" i="2"/>
  <c r="C6047" i="2"/>
  <c r="E6046" i="2"/>
  <c r="D6046" i="2"/>
  <c r="C6046" i="2"/>
  <c r="E6045" i="2"/>
  <c r="D6045" i="2"/>
  <c r="C6045" i="2"/>
  <c r="A6045" i="2"/>
  <c r="E6044" i="2"/>
  <c r="D6044" i="2"/>
  <c r="C6044" i="2"/>
  <c r="A6044" i="2"/>
  <c r="E6043" i="2"/>
  <c r="D6043" i="2"/>
  <c r="C6043" i="2"/>
  <c r="E6042" i="2"/>
  <c r="D6042" i="2"/>
  <c r="C6042" i="2"/>
  <c r="E6041" i="2"/>
  <c r="D6041" i="2"/>
  <c r="C6041" i="2"/>
  <c r="E6040" i="2"/>
  <c r="D6040" i="2"/>
  <c r="C6040" i="2"/>
  <c r="E6039" i="2"/>
  <c r="D6039" i="2"/>
  <c r="C6039" i="2"/>
  <c r="E6038" i="2"/>
  <c r="D6038" i="2"/>
  <c r="C6038" i="2"/>
  <c r="A6038" i="2"/>
  <c r="E6037" i="2"/>
  <c r="D6037" i="2"/>
  <c r="C6037" i="2"/>
  <c r="A6037" i="2"/>
  <c r="E6036" i="2"/>
  <c r="D6036" i="2"/>
  <c r="C6036" i="2"/>
  <c r="A6036" i="2"/>
  <c r="E6035" i="2"/>
  <c r="D6035" i="2"/>
  <c r="C6035" i="2"/>
  <c r="E6034" i="2"/>
  <c r="D6034" i="2"/>
  <c r="C6034" i="2"/>
  <c r="E6033" i="2"/>
  <c r="D6033" i="2"/>
  <c r="C6033" i="2"/>
  <c r="E6032" i="2"/>
  <c r="D6032" i="2"/>
  <c r="C6032" i="2"/>
  <c r="E6031" i="2"/>
  <c r="D6031" i="2"/>
  <c r="C6031" i="2"/>
  <c r="A6031" i="2"/>
  <c r="E6030" i="2"/>
  <c r="D6030" i="2"/>
  <c r="C6030" i="2"/>
  <c r="E6029" i="2"/>
  <c r="D6029" i="2"/>
  <c r="C6029" i="2"/>
  <c r="A6029" i="2"/>
  <c r="E6028" i="2"/>
  <c r="D6028" i="2"/>
  <c r="C6028" i="2"/>
  <c r="A6028" i="2"/>
  <c r="E6027" i="2"/>
  <c r="D6027" i="2"/>
  <c r="C6027" i="2"/>
  <c r="E6026" i="2"/>
  <c r="D6026" i="2"/>
  <c r="C6026" i="2"/>
  <c r="E6025" i="2"/>
  <c r="D6025" i="2"/>
  <c r="C6025" i="2"/>
  <c r="E6024" i="2"/>
  <c r="D6024" i="2"/>
  <c r="C6024" i="2"/>
  <c r="A6024" i="2"/>
  <c r="E6023" i="2"/>
  <c r="D6023" i="2"/>
  <c r="C6023" i="2"/>
  <c r="E6022" i="2"/>
  <c r="D6022" i="2"/>
  <c r="C6022" i="2"/>
  <c r="A6022" i="2"/>
  <c r="E6021" i="2"/>
  <c r="D6021" i="2"/>
  <c r="C6021" i="2"/>
  <c r="A6021" i="2"/>
  <c r="E6020" i="2"/>
  <c r="D6020" i="2"/>
  <c r="C6020" i="2"/>
  <c r="A6020" i="2"/>
  <c r="E6019" i="2"/>
  <c r="D6019" i="2"/>
  <c r="C6019" i="2"/>
  <c r="E6018" i="2"/>
  <c r="D6018" i="2"/>
  <c r="C6018" i="2"/>
  <c r="E6017" i="2"/>
  <c r="D6017" i="2"/>
  <c r="C6017" i="2"/>
  <c r="E6016" i="2"/>
  <c r="D6016" i="2"/>
  <c r="C6016" i="2"/>
  <c r="E6015" i="2"/>
  <c r="D6015" i="2"/>
  <c r="C6015" i="2"/>
  <c r="E6014" i="2"/>
  <c r="D6014" i="2"/>
  <c r="C6014" i="2"/>
  <c r="E6013" i="2"/>
  <c r="D6013" i="2"/>
  <c r="C6013" i="2"/>
  <c r="A6013" i="2"/>
  <c r="E6012" i="2"/>
  <c r="D6012" i="2"/>
  <c r="C6012" i="2"/>
  <c r="A6012" i="2"/>
  <c r="E6011" i="2"/>
  <c r="D6011" i="2"/>
  <c r="C6011" i="2"/>
  <c r="E6010" i="2"/>
  <c r="D6010" i="2"/>
  <c r="C6010" i="2"/>
  <c r="E6009" i="2"/>
  <c r="D6009" i="2"/>
  <c r="C6009" i="2"/>
  <c r="E6008" i="2"/>
  <c r="D6008" i="2"/>
  <c r="C6008" i="2"/>
  <c r="E6007" i="2"/>
  <c r="D6007" i="2"/>
  <c r="C6007" i="2"/>
  <c r="E6006" i="2"/>
  <c r="D6006" i="2"/>
  <c r="C6006" i="2"/>
  <c r="E6005" i="2"/>
  <c r="D6005" i="2"/>
  <c r="C6005" i="2"/>
  <c r="A6005" i="2"/>
  <c r="E6004" i="2"/>
  <c r="D6004" i="2"/>
  <c r="C6004" i="2"/>
  <c r="A6004" i="2"/>
  <c r="E6003" i="2"/>
  <c r="D6003" i="2"/>
  <c r="C6003" i="2"/>
  <c r="E6002" i="2"/>
  <c r="D6002" i="2"/>
  <c r="C6002" i="2"/>
  <c r="E6001" i="2"/>
  <c r="D6001" i="2"/>
  <c r="C6001" i="2"/>
  <c r="E6000" i="2"/>
  <c r="D6000" i="2"/>
  <c r="C6000" i="2"/>
  <c r="E5999" i="2"/>
  <c r="D5999" i="2"/>
  <c r="C5999" i="2"/>
  <c r="E5998" i="2"/>
  <c r="D5998" i="2"/>
  <c r="C5998" i="2"/>
  <c r="A5998" i="2"/>
  <c r="E5997" i="2"/>
  <c r="D5997" i="2"/>
  <c r="C5997" i="2"/>
  <c r="A5997" i="2"/>
  <c r="E5996" i="2"/>
  <c r="D5996" i="2"/>
  <c r="C5996" i="2"/>
  <c r="A5996" i="2"/>
  <c r="E5995" i="2"/>
  <c r="D5995" i="2"/>
  <c r="C5995" i="2"/>
  <c r="E5994" i="2"/>
  <c r="D5994" i="2"/>
  <c r="C5994" i="2"/>
  <c r="E5993" i="2"/>
  <c r="D5993" i="2"/>
  <c r="C5993" i="2"/>
  <c r="E5992" i="2"/>
  <c r="D5992" i="2"/>
  <c r="C5992" i="2"/>
  <c r="E5991" i="2"/>
  <c r="D5991" i="2"/>
  <c r="C5991" i="2"/>
  <c r="E5990" i="2"/>
  <c r="D5990" i="2"/>
  <c r="C5990" i="2"/>
  <c r="A5990" i="2"/>
  <c r="E5989" i="2"/>
  <c r="D5989" i="2"/>
  <c r="C5989" i="2"/>
  <c r="A5989" i="2"/>
  <c r="E5988" i="2"/>
  <c r="D5988" i="2"/>
  <c r="C5988" i="2"/>
  <c r="A5988" i="2"/>
  <c r="E5987" i="2"/>
  <c r="D5987" i="2"/>
  <c r="C5987" i="2"/>
  <c r="E5986" i="2"/>
  <c r="D5986" i="2"/>
  <c r="C5986" i="2"/>
  <c r="E5985" i="2"/>
  <c r="D5985" i="2"/>
  <c r="C5985" i="2"/>
  <c r="E5984" i="2"/>
  <c r="D5984" i="2"/>
  <c r="C5984" i="2"/>
  <c r="A5984" i="2"/>
  <c r="E5983" i="2"/>
  <c r="D5983" i="2"/>
  <c r="C5983" i="2"/>
  <c r="E5982" i="2"/>
  <c r="D5982" i="2"/>
  <c r="C5982" i="2"/>
  <c r="A5982" i="2"/>
  <c r="E5981" i="2"/>
  <c r="D5981" i="2"/>
  <c r="C5981" i="2"/>
  <c r="A5981" i="2"/>
  <c r="E5980" i="2"/>
  <c r="D5980" i="2"/>
  <c r="C5980" i="2"/>
  <c r="A5980" i="2"/>
  <c r="E5979" i="2"/>
  <c r="D5979" i="2"/>
  <c r="C5979" i="2"/>
  <c r="E5978" i="2"/>
  <c r="D5978" i="2"/>
  <c r="C5978" i="2"/>
  <c r="E5977" i="2"/>
  <c r="D5977" i="2"/>
  <c r="C5977" i="2"/>
  <c r="E5976" i="2"/>
  <c r="D5976" i="2"/>
  <c r="C5976" i="2"/>
  <c r="E5975" i="2"/>
  <c r="D5975" i="2"/>
  <c r="C5975" i="2"/>
  <c r="E5974" i="2"/>
  <c r="D5974" i="2"/>
  <c r="C5974" i="2"/>
  <c r="A5974" i="2"/>
  <c r="E5973" i="2"/>
  <c r="D5973" i="2"/>
  <c r="C5973" i="2"/>
  <c r="A5973" i="2"/>
  <c r="E5972" i="2"/>
  <c r="D5972" i="2"/>
  <c r="C5972" i="2"/>
  <c r="A5972" i="2"/>
  <c r="E5971" i="2"/>
  <c r="D5971" i="2"/>
  <c r="C5971" i="2"/>
  <c r="E5970" i="2"/>
  <c r="D5970" i="2"/>
  <c r="C5970" i="2"/>
  <c r="E5969" i="2"/>
  <c r="D5969" i="2"/>
  <c r="C5969" i="2"/>
  <c r="E5968" i="2"/>
  <c r="D5968" i="2"/>
  <c r="C5968" i="2"/>
  <c r="E5967" i="2"/>
  <c r="D5967" i="2"/>
  <c r="C5967" i="2"/>
  <c r="E5966" i="2"/>
  <c r="D5966" i="2"/>
  <c r="C5966" i="2"/>
  <c r="A5966" i="2"/>
  <c r="E5965" i="2"/>
  <c r="D5965" i="2"/>
  <c r="C5965" i="2"/>
  <c r="A5965" i="2"/>
  <c r="E5964" i="2"/>
  <c r="D5964" i="2"/>
  <c r="C5964" i="2"/>
  <c r="A5964" i="2"/>
  <c r="E5963" i="2"/>
  <c r="D5963" i="2"/>
  <c r="C5963" i="2"/>
  <c r="E5962" i="2"/>
  <c r="D5962" i="2"/>
  <c r="C5962" i="2"/>
  <c r="E5961" i="2"/>
  <c r="D5961" i="2"/>
  <c r="C5961" i="2"/>
  <c r="E5960" i="2"/>
  <c r="D5960" i="2"/>
  <c r="C5960" i="2"/>
  <c r="E5959" i="2"/>
  <c r="D5959" i="2"/>
  <c r="C5959" i="2"/>
  <c r="E5958" i="2"/>
  <c r="D5958" i="2"/>
  <c r="C5958" i="2"/>
  <c r="A5958" i="2"/>
  <c r="E5957" i="2"/>
  <c r="D5957" i="2"/>
  <c r="C5957" i="2"/>
  <c r="A5957" i="2"/>
  <c r="E5956" i="2"/>
  <c r="D5956" i="2"/>
  <c r="C5956" i="2"/>
  <c r="A5956" i="2"/>
  <c r="E5955" i="2"/>
  <c r="D5955" i="2"/>
  <c r="C5955" i="2"/>
  <c r="E5954" i="2"/>
  <c r="D5954" i="2"/>
  <c r="C5954" i="2"/>
  <c r="E5953" i="2"/>
  <c r="D5953" i="2"/>
  <c r="C5953" i="2"/>
  <c r="E5952" i="2"/>
  <c r="D5952" i="2"/>
  <c r="C5952" i="2"/>
  <c r="E5951" i="2"/>
  <c r="D5951" i="2"/>
  <c r="C5951" i="2"/>
  <c r="E5950" i="2"/>
  <c r="D5950" i="2"/>
  <c r="C5950" i="2"/>
  <c r="A5950" i="2"/>
  <c r="E5949" i="2"/>
  <c r="D5949" i="2"/>
  <c r="C5949" i="2"/>
  <c r="A5949" i="2"/>
  <c r="E5948" i="2"/>
  <c r="D5948" i="2"/>
  <c r="C5948" i="2"/>
  <c r="A5948" i="2"/>
  <c r="E5947" i="2"/>
  <c r="D5947" i="2"/>
  <c r="C5947" i="2"/>
  <c r="E5946" i="2"/>
  <c r="D5946" i="2"/>
  <c r="C5946" i="2"/>
  <c r="E5945" i="2"/>
  <c r="D5945" i="2"/>
  <c r="C5945" i="2"/>
  <c r="E5944" i="2"/>
  <c r="D5944" i="2"/>
  <c r="C5944" i="2"/>
  <c r="E5943" i="2"/>
  <c r="D5943" i="2"/>
  <c r="C5943" i="2"/>
  <c r="A5943" i="2"/>
  <c r="E5942" i="2"/>
  <c r="D5942" i="2"/>
  <c r="C5942" i="2"/>
  <c r="A5942" i="2"/>
  <c r="E5941" i="2"/>
  <c r="D5941" i="2"/>
  <c r="C5941" i="2"/>
  <c r="A5941" i="2"/>
  <c r="E5940" i="2"/>
  <c r="D5940" i="2"/>
  <c r="C5940" i="2"/>
  <c r="A5940" i="2"/>
  <c r="E5939" i="2"/>
  <c r="D5939" i="2"/>
  <c r="C5939" i="2"/>
  <c r="E5938" i="2"/>
  <c r="D5938" i="2"/>
  <c r="C5938" i="2"/>
  <c r="E5937" i="2"/>
  <c r="D5937" i="2"/>
  <c r="C5937" i="2"/>
  <c r="E5936" i="2"/>
  <c r="D5936" i="2"/>
  <c r="C5936" i="2"/>
  <c r="E5935" i="2"/>
  <c r="D5935" i="2"/>
  <c r="C5935" i="2"/>
  <c r="E5934" i="2"/>
  <c r="D5934" i="2"/>
  <c r="C5934" i="2"/>
  <c r="A5934" i="2"/>
  <c r="E5933" i="2"/>
  <c r="D5933" i="2"/>
  <c r="C5933" i="2"/>
  <c r="A5933" i="2"/>
  <c r="E5932" i="2"/>
  <c r="D5932" i="2"/>
  <c r="C5932" i="2"/>
  <c r="A5932" i="2"/>
  <c r="E5931" i="2"/>
  <c r="D5931" i="2"/>
  <c r="C5931" i="2"/>
  <c r="E5930" i="2"/>
  <c r="D5930" i="2"/>
  <c r="C5930" i="2"/>
  <c r="E5929" i="2"/>
  <c r="D5929" i="2"/>
  <c r="C5929" i="2"/>
  <c r="E5928" i="2"/>
  <c r="D5928" i="2"/>
  <c r="C5928" i="2"/>
  <c r="E5927" i="2"/>
  <c r="D5927" i="2"/>
  <c r="C5927" i="2"/>
  <c r="A5927" i="2"/>
  <c r="E5926" i="2"/>
  <c r="D5926" i="2"/>
  <c r="C5926" i="2"/>
  <c r="A5926" i="2"/>
  <c r="E5925" i="2"/>
  <c r="D5925" i="2"/>
  <c r="C5925" i="2"/>
  <c r="A5925" i="2"/>
  <c r="E5924" i="2"/>
  <c r="D5924" i="2"/>
  <c r="C5924" i="2"/>
  <c r="A5924" i="2"/>
  <c r="E5923" i="2"/>
  <c r="D5923" i="2"/>
  <c r="C5923" i="2"/>
  <c r="E5922" i="2"/>
  <c r="D5922" i="2"/>
  <c r="C5922" i="2"/>
  <c r="E5921" i="2"/>
  <c r="D5921" i="2"/>
  <c r="C5921" i="2"/>
  <c r="E5920" i="2"/>
  <c r="D5920" i="2"/>
  <c r="C5920" i="2"/>
  <c r="E5919" i="2"/>
  <c r="D5919" i="2"/>
  <c r="C5919" i="2"/>
  <c r="E5918" i="2"/>
  <c r="D5918" i="2"/>
  <c r="C5918" i="2"/>
  <c r="A5918" i="2"/>
  <c r="E5917" i="2"/>
  <c r="D5917" i="2"/>
  <c r="C5917" i="2"/>
  <c r="A5917" i="2"/>
  <c r="E5916" i="2"/>
  <c r="D5916" i="2"/>
  <c r="C5916" i="2"/>
  <c r="A5916" i="2"/>
  <c r="E5915" i="2"/>
  <c r="D5915" i="2"/>
  <c r="C5915" i="2"/>
  <c r="E5914" i="2"/>
  <c r="D5914" i="2"/>
  <c r="C5914" i="2"/>
  <c r="E5913" i="2"/>
  <c r="D5913" i="2"/>
  <c r="C5913" i="2"/>
  <c r="E5912" i="2"/>
  <c r="D5912" i="2"/>
  <c r="C5912" i="2"/>
  <c r="E5911" i="2"/>
  <c r="D5911" i="2"/>
  <c r="C5911" i="2"/>
  <c r="E5910" i="2"/>
  <c r="D5910" i="2"/>
  <c r="C5910" i="2"/>
  <c r="A5910" i="2"/>
  <c r="E5909" i="2"/>
  <c r="D5909" i="2"/>
  <c r="C5909" i="2"/>
  <c r="A5909" i="2"/>
  <c r="E5908" i="2"/>
  <c r="D5908" i="2"/>
  <c r="C5908" i="2"/>
  <c r="A5908" i="2"/>
  <c r="E5907" i="2"/>
  <c r="D5907" i="2"/>
  <c r="C5907" i="2"/>
  <c r="E5906" i="2"/>
  <c r="D5906" i="2"/>
  <c r="C5906" i="2"/>
  <c r="E5905" i="2"/>
  <c r="D5905" i="2"/>
  <c r="C5905" i="2"/>
  <c r="E5904" i="2"/>
  <c r="D5904" i="2"/>
  <c r="C5904" i="2"/>
  <c r="E5903" i="2"/>
  <c r="D5903" i="2"/>
  <c r="C5903" i="2"/>
  <c r="E5902" i="2"/>
  <c r="D5902" i="2"/>
  <c r="C5902" i="2"/>
  <c r="A5902" i="2"/>
  <c r="E5901" i="2"/>
  <c r="D5901" i="2"/>
  <c r="C5901" i="2"/>
  <c r="A5901" i="2"/>
  <c r="E5900" i="2"/>
  <c r="D5900" i="2"/>
  <c r="C5900" i="2"/>
  <c r="A5900" i="2"/>
  <c r="E5899" i="2"/>
  <c r="D5899" i="2"/>
  <c r="C5899" i="2"/>
  <c r="E5898" i="2"/>
  <c r="D5898" i="2"/>
  <c r="C5898" i="2"/>
  <c r="E5897" i="2"/>
  <c r="D5897" i="2"/>
  <c r="C5897" i="2"/>
  <c r="E5896" i="2"/>
  <c r="D5896" i="2"/>
  <c r="C5896" i="2"/>
  <c r="E5895" i="2"/>
  <c r="D5895" i="2"/>
  <c r="C5895" i="2"/>
  <c r="E5894" i="2"/>
  <c r="D5894" i="2"/>
  <c r="C5894" i="2"/>
  <c r="A5894" i="2"/>
  <c r="E5893" i="2"/>
  <c r="D5893" i="2"/>
  <c r="C5893" i="2"/>
  <c r="A5893" i="2"/>
  <c r="E5892" i="2"/>
  <c r="D5892" i="2"/>
  <c r="C5892" i="2"/>
  <c r="A5892" i="2"/>
  <c r="E5891" i="2"/>
  <c r="D5891" i="2"/>
  <c r="C5891" i="2"/>
  <c r="E5890" i="2"/>
  <c r="D5890" i="2"/>
  <c r="C5890" i="2"/>
  <c r="E5889" i="2"/>
  <c r="D5889" i="2"/>
  <c r="C5889" i="2"/>
  <c r="E5888" i="2"/>
  <c r="D5888" i="2"/>
  <c r="C5888" i="2"/>
  <c r="A5888" i="2"/>
  <c r="E5887" i="2"/>
  <c r="D5887" i="2"/>
  <c r="C5887" i="2"/>
  <c r="E5886" i="2"/>
  <c r="D5886" i="2"/>
  <c r="C5886" i="2"/>
  <c r="A5886" i="2"/>
  <c r="E5885" i="2"/>
  <c r="D5885" i="2"/>
  <c r="C5885" i="2"/>
  <c r="A5885" i="2"/>
  <c r="E5884" i="2"/>
  <c r="D5884" i="2"/>
  <c r="C5884" i="2"/>
  <c r="A5884" i="2"/>
  <c r="E5883" i="2"/>
  <c r="D5883" i="2"/>
  <c r="C5883" i="2"/>
  <c r="E5882" i="2"/>
  <c r="D5882" i="2"/>
  <c r="C5882" i="2"/>
  <c r="E5881" i="2"/>
  <c r="D5881" i="2"/>
  <c r="C5881" i="2"/>
  <c r="E5880" i="2"/>
  <c r="D5880" i="2"/>
  <c r="C5880" i="2"/>
  <c r="E5879" i="2"/>
  <c r="D5879" i="2"/>
  <c r="C5879" i="2"/>
  <c r="E5878" i="2"/>
  <c r="D5878" i="2"/>
  <c r="C5878" i="2"/>
  <c r="A5878" i="2"/>
  <c r="E5877" i="2"/>
  <c r="D5877" i="2"/>
  <c r="C5877" i="2"/>
  <c r="A5877" i="2"/>
  <c r="E5876" i="2"/>
  <c r="D5876" i="2"/>
  <c r="C5876" i="2"/>
  <c r="A5876" i="2"/>
  <c r="E5875" i="2"/>
  <c r="D5875" i="2"/>
  <c r="C5875" i="2"/>
  <c r="E5874" i="2"/>
  <c r="D5874" i="2"/>
  <c r="C5874" i="2"/>
  <c r="E5873" i="2"/>
  <c r="D5873" i="2"/>
  <c r="C5873" i="2"/>
  <c r="E5872" i="2"/>
  <c r="D5872" i="2"/>
  <c r="C5872" i="2"/>
  <c r="E5871" i="2"/>
  <c r="D5871" i="2"/>
  <c r="C5871" i="2"/>
  <c r="E5870" i="2"/>
  <c r="D5870" i="2"/>
  <c r="C5870" i="2"/>
  <c r="A5870" i="2"/>
  <c r="E5869" i="2"/>
  <c r="D5869" i="2"/>
  <c r="C5869" i="2"/>
  <c r="A5869" i="2"/>
  <c r="E5868" i="2"/>
  <c r="D5868" i="2"/>
  <c r="C5868" i="2"/>
  <c r="A5868" i="2"/>
  <c r="E5867" i="2"/>
  <c r="D5867" i="2"/>
  <c r="C5867" i="2"/>
  <c r="E5866" i="2"/>
  <c r="D5866" i="2"/>
  <c r="C5866" i="2"/>
  <c r="E5865" i="2"/>
  <c r="D5865" i="2"/>
  <c r="C5865" i="2"/>
  <c r="E5864" i="2"/>
  <c r="D5864" i="2"/>
  <c r="C5864" i="2"/>
  <c r="E5863" i="2"/>
  <c r="D5863" i="2"/>
  <c r="C5863" i="2"/>
  <c r="E5862" i="2"/>
  <c r="D5862" i="2"/>
  <c r="C5862" i="2"/>
  <c r="A5862" i="2"/>
  <c r="E5861" i="2"/>
  <c r="D5861" i="2"/>
  <c r="C5861" i="2"/>
  <c r="A5861" i="2"/>
  <c r="E5860" i="2"/>
  <c r="D5860" i="2"/>
  <c r="C5860" i="2"/>
  <c r="A5860" i="2"/>
  <c r="E5859" i="2"/>
  <c r="D5859" i="2"/>
  <c r="C5859" i="2"/>
  <c r="E5858" i="2"/>
  <c r="D5858" i="2"/>
  <c r="C5858" i="2"/>
  <c r="E5857" i="2"/>
  <c r="D5857" i="2"/>
  <c r="C5857" i="2"/>
  <c r="E5856" i="2"/>
  <c r="D5856" i="2"/>
  <c r="C5856" i="2"/>
  <c r="E5855" i="2"/>
  <c r="D5855" i="2"/>
  <c r="C5855" i="2"/>
  <c r="A5855" i="2"/>
  <c r="E5854" i="2"/>
  <c r="D5854" i="2"/>
  <c r="C5854" i="2"/>
  <c r="A5854" i="2"/>
  <c r="E5853" i="2"/>
  <c r="D5853" i="2"/>
  <c r="C5853" i="2"/>
  <c r="A5853" i="2"/>
  <c r="E5852" i="2"/>
  <c r="D5852" i="2"/>
  <c r="C5852" i="2"/>
  <c r="A5852" i="2"/>
  <c r="E5851" i="2"/>
  <c r="D5851" i="2"/>
  <c r="C5851" i="2"/>
  <c r="E5850" i="2"/>
  <c r="D5850" i="2"/>
  <c r="C5850" i="2"/>
  <c r="E5849" i="2"/>
  <c r="D5849" i="2"/>
  <c r="C5849" i="2"/>
  <c r="E5848" i="2"/>
  <c r="D5848" i="2"/>
  <c r="C5848" i="2"/>
  <c r="E5847" i="2"/>
  <c r="D5847" i="2"/>
  <c r="C5847" i="2"/>
  <c r="A5847" i="2"/>
  <c r="E5846" i="2"/>
  <c r="D5846" i="2"/>
  <c r="C5846" i="2"/>
  <c r="A5846" i="2"/>
  <c r="E5845" i="2"/>
  <c r="D5845" i="2"/>
  <c r="C5845" i="2"/>
  <c r="A5845" i="2"/>
  <c r="E5844" i="2"/>
  <c r="D5844" i="2"/>
  <c r="C5844" i="2"/>
  <c r="A5844" i="2"/>
  <c r="E5843" i="2"/>
  <c r="D5843" i="2"/>
  <c r="C5843" i="2"/>
  <c r="E5842" i="2"/>
  <c r="D5842" i="2"/>
  <c r="C5842" i="2"/>
  <c r="E5841" i="2"/>
  <c r="D5841" i="2"/>
  <c r="C5841" i="2"/>
  <c r="E5840" i="2"/>
  <c r="D5840" i="2"/>
  <c r="C5840" i="2"/>
  <c r="A5840" i="2"/>
  <c r="E5839" i="2"/>
  <c r="D5839" i="2"/>
  <c r="C5839" i="2"/>
  <c r="E5838" i="2"/>
  <c r="D5838" i="2"/>
  <c r="C5838" i="2"/>
  <c r="A5838" i="2"/>
  <c r="E5837" i="2"/>
  <c r="D5837" i="2"/>
  <c r="C5837" i="2"/>
  <c r="A5837" i="2"/>
  <c r="E5836" i="2"/>
  <c r="D5836" i="2"/>
  <c r="C5836" i="2"/>
  <c r="A5836" i="2"/>
  <c r="E5835" i="2"/>
  <c r="D5835" i="2"/>
  <c r="C5835" i="2"/>
  <c r="E5834" i="2"/>
  <c r="D5834" i="2"/>
  <c r="C5834" i="2"/>
  <c r="E5833" i="2"/>
  <c r="D5833" i="2"/>
  <c r="C5833" i="2"/>
  <c r="E5832" i="2"/>
  <c r="D5832" i="2"/>
  <c r="C5832" i="2"/>
  <c r="E5831" i="2"/>
  <c r="D5831" i="2"/>
  <c r="C5831" i="2"/>
  <c r="E5830" i="2"/>
  <c r="D5830" i="2"/>
  <c r="C5830" i="2"/>
  <c r="A5830" i="2"/>
  <c r="E5829" i="2"/>
  <c r="D5829" i="2"/>
  <c r="C5829" i="2"/>
  <c r="A5829" i="2"/>
  <c r="E5828" i="2"/>
  <c r="D5828" i="2"/>
  <c r="C5828" i="2"/>
  <c r="A5828" i="2"/>
  <c r="E5827" i="2"/>
  <c r="D5827" i="2"/>
  <c r="C5827" i="2"/>
  <c r="E5826" i="2"/>
  <c r="D5826" i="2"/>
  <c r="C5826" i="2"/>
  <c r="E5825" i="2"/>
  <c r="D5825" i="2"/>
  <c r="C5825" i="2"/>
  <c r="E5824" i="2"/>
  <c r="D5824" i="2"/>
  <c r="C5824" i="2"/>
  <c r="A5824" i="2"/>
  <c r="E5823" i="2"/>
  <c r="D5823" i="2"/>
  <c r="C5823" i="2"/>
  <c r="E5822" i="2"/>
  <c r="D5822" i="2"/>
  <c r="C5822" i="2"/>
  <c r="A5822" i="2"/>
  <c r="E5821" i="2"/>
  <c r="D5821" i="2"/>
  <c r="C5821" i="2"/>
  <c r="A5821" i="2"/>
  <c r="E5820" i="2"/>
  <c r="D5820" i="2"/>
  <c r="C5820" i="2"/>
  <c r="A5820" i="2"/>
  <c r="E5819" i="2"/>
  <c r="D5819" i="2"/>
  <c r="C5819" i="2"/>
  <c r="E5818" i="2"/>
  <c r="D5818" i="2"/>
  <c r="C5818" i="2"/>
  <c r="E5817" i="2"/>
  <c r="D5817" i="2"/>
  <c r="C5817" i="2"/>
  <c r="E5816" i="2"/>
  <c r="D5816" i="2"/>
  <c r="C5816" i="2"/>
  <c r="E5815" i="2"/>
  <c r="D5815" i="2"/>
  <c r="C5815" i="2"/>
  <c r="A5815" i="2"/>
  <c r="E5814" i="2"/>
  <c r="D5814" i="2"/>
  <c r="C5814" i="2"/>
  <c r="A5814" i="2"/>
  <c r="E5813" i="2"/>
  <c r="D5813" i="2"/>
  <c r="C5813" i="2"/>
  <c r="A5813" i="2"/>
  <c r="E5812" i="2"/>
  <c r="D5812" i="2"/>
  <c r="C5812" i="2"/>
  <c r="A5812" i="2"/>
  <c r="E5811" i="2"/>
  <c r="D5811" i="2"/>
  <c r="C5811" i="2"/>
  <c r="E5810" i="2"/>
  <c r="D5810" i="2"/>
  <c r="C5810" i="2"/>
  <c r="E5809" i="2"/>
  <c r="D5809" i="2"/>
  <c r="C5809" i="2"/>
  <c r="E5808" i="2"/>
  <c r="D5808" i="2"/>
  <c r="C5808" i="2"/>
  <c r="E5807" i="2"/>
  <c r="D5807" i="2"/>
  <c r="C5807" i="2"/>
  <c r="E5806" i="2"/>
  <c r="D5806" i="2"/>
  <c r="C5806" i="2"/>
  <c r="A5806" i="2"/>
  <c r="E5805" i="2"/>
  <c r="D5805" i="2"/>
  <c r="C5805" i="2"/>
  <c r="A5805" i="2"/>
  <c r="E5804" i="2"/>
  <c r="D5804" i="2"/>
  <c r="C5804" i="2"/>
  <c r="A5804" i="2"/>
  <c r="E5803" i="2"/>
  <c r="D5803" i="2"/>
  <c r="C5803" i="2"/>
  <c r="E5802" i="2"/>
  <c r="D5802" i="2"/>
  <c r="C5802" i="2"/>
  <c r="E5801" i="2"/>
  <c r="D5801" i="2"/>
  <c r="C5801" i="2"/>
  <c r="E5800" i="2"/>
  <c r="D5800" i="2"/>
  <c r="C5800" i="2"/>
  <c r="E5799" i="2"/>
  <c r="D5799" i="2"/>
  <c r="C5799" i="2"/>
  <c r="E5798" i="2"/>
  <c r="D5798" i="2"/>
  <c r="C5798" i="2"/>
  <c r="A5798" i="2"/>
  <c r="E5797" i="2"/>
  <c r="D5797" i="2"/>
  <c r="C5797" i="2"/>
  <c r="A5797" i="2"/>
  <c r="E5796" i="2"/>
  <c r="D5796" i="2"/>
  <c r="C5796" i="2"/>
  <c r="A5796" i="2"/>
  <c r="E5795" i="2"/>
  <c r="D5795" i="2"/>
  <c r="C5795" i="2"/>
  <c r="E5794" i="2"/>
  <c r="D5794" i="2"/>
  <c r="C5794" i="2"/>
  <c r="E5793" i="2"/>
  <c r="D5793" i="2"/>
  <c r="C5793" i="2"/>
  <c r="A5793" i="2"/>
  <c r="E5792" i="2"/>
  <c r="D5792" i="2"/>
  <c r="C5792" i="2"/>
  <c r="E5791" i="2"/>
  <c r="D5791" i="2"/>
  <c r="C5791" i="2"/>
  <c r="A5791" i="2"/>
  <c r="E5790" i="2"/>
  <c r="D5790" i="2"/>
  <c r="C5790" i="2"/>
  <c r="A5790" i="2"/>
  <c r="E5789" i="2"/>
  <c r="D5789" i="2"/>
  <c r="C5789" i="2"/>
  <c r="A5789" i="2"/>
  <c r="E5788" i="2"/>
  <c r="D5788" i="2"/>
  <c r="C5788" i="2"/>
  <c r="A5788" i="2"/>
  <c r="E5787" i="2"/>
  <c r="D5787" i="2"/>
  <c r="C5787" i="2"/>
  <c r="E5786" i="2"/>
  <c r="D5786" i="2"/>
  <c r="C5786" i="2"/>
  <c r="E5785" i="2"/>
  <c r="D5785" i="2"/>
  <c r="C5785" i="2"/>
  <c r="E5784" i="2"/>
  <c r="D5784" i="2"/>
  <c r="C5784" i="2"/>
  <c r="E5783" i="2"/>
  <c r="D5783" i="2"/>
  <c r="C5783" i="2"/>
  <c r="A5783" i="2"/>
  <c r="E5782" i="2"/>
  <c r="D5782" i="2"/>
  <c r="C5782" i="2"/>
  <c r="A5782" i="2"/>
  <c r="E5781" i="2"/>
  <c r="D5781" i="2"/>
  <c r="C5781" i="2"/>
  <c r="A5781" i="2"/>
  <c r="E5780" i="2"/>
  <c r="D5780" i="2"/>
  <c r="C5780" i="2"/>
  <c r="A5780" i="2"/>
  <c r="E5779" i="2"/>
  <c r="D5779" i="2"/>
  <c r="C5779" i="2"/>
  <c r="E5778" i="2"/>
  <c r="D5778" i="2"/>
  <c r="C5778" i="2"/>
  <c r="E5777" i="2"/>
  <c r="D5777" i="2"/>
  <c r="C5777" i="2"/>
  <c r="E5776" i="2"/>
  <c r="D5776" i="2"/>
  <c r="C5776" i="2"/>
  <c r="E5775" i="2"/>
  <c r="D5775" i="2"/>
  <c r="C5775" i="2"/>
  <c r="E5774" i="2"/>
  <c r="D5774" i="2"/>
  <c r="C5774" i="2"/>
  <c r="A5774" i="2"/>
  <c r="E5773" i="2"/>
  <c r="D5773" i="2"/>
  <c r="C5773" i="2"/>
  <c r="A5773" i="2"/>
  <c r="E5772" i="2"/>
  <c r="D5772" i="2"/>
  <c r="C5772" i="2"/>
  <c r="A5772" i="2"/>
  <c r="E5771" i="2"/>
  <c r="D5771" i="2"/>
  <c r="C5771" i="2"/>
  <c r="E5770" i="2"/>
  <c r="D5770" i="2"/>
  <c r="C5770" i="2"/>
  <c r="E5769" i="2"/>
  <c r="D5769" i="2"/>
  <c r="C5769" i="2"/>
  <c r="E5768" i="2"/>
  <c r="D5768" i="2"/>
  <c r="C5768" i="2"/>
  <c r="A5768" i="2"/>
  <c r="E5767" i="2"/>
  <c r="D5767" i="2"/>
  <c r="C5767" i="2"/>
  <c r="E5766" i="2"/>
  <c r="D5766" i="2"/>
  <c r="C5766" i="2"/>
  <c r="A5766" i="2"/>
  <c r="E5765" i="2"/>
  <c r="D5765" i="2"/>
  <c r="C5765" i="2"/>
  <c r="A5765" i="2"/>
  <c r="E5764" i="2"/>
  <c r="D5764" i="2"/>
  <c r="C5764" i="2"/>
  <c r="A5764" i="2"/>
  <c r="E5763" i="2"/>
  <c r="D5763" i="2"/>
  <c r="C5763" i="2"/>
  <c r="E5762" i="2"/>
  <c r="D5762" i="2"/>
  <c r="C5762" i="2"/>
  <c r="E5761" i="2"/>
  <c r="D5761" i="2"/>
  <c r="C5761" i="2"/>
  <c r="E5760" i="2"/>
  <c r="D5760" i="2"/>
  <c r="C5760" i="2"/>
  <c r="E5759" i="2"/>
  <c r="D5759" i="2"/>
  <c r="C5759" i="2"/>
  <c r="E5758" i="2"/>
  <c r="D5758" i="2"/>
  <c r="C5758" i="2"/>
  <c r="A5758" i="2"/>
  <c r="E5757" i="2"/>
  <c r="D5757" i="2"/>
  <c r="C5757" i="2"/>
  <c r="A5757" i="2"/>
  <c r="E5756" i="2"/>
  <c r="D5756" i="2"/>
  <c r="C5756" i="2"/>
  <c r="A5756" i="2"/>
  <c r="E5755" i="2"/>
  <c r="D5755" i="2"/>
  <c r="C5755" i="2"/>
  <c r="E5754" i="2"/>
  <c r="D5754" i="2"/>
  <c r="C5754" i="2"/>
  <c r="E5753" i="2"/>
  <c r="D5753" i="2"/>
  <c r="C5753" i="2"/>
  <c r="E5752" i="2"/>
  <c r="D5752" i="2"/>
  <c r="C5752" i="2"/>
  <c r="A5752" i="2"/>
  <c r="E5751" i="2"/>
  <c r="D5751" i="2"/>
  <c r="C5751" i="2"/>
  <c r="A5751" i="2"/>
  <c r="E5750" i="2"/>
  <c r="D5750" i="2"/>
  <c r="C5750" i="2"/>
  <c r="A5750" i="2"/>
  <c r="E5749" i="2"/>
  <c r="D5749" i="2"/>
  <c r="C5749" i="2"/>
  <c r="A5749" i="2"/>
  <c r="E5748" i="2"/>
  <c r="D5748" i="2"/>
  <c r="C5748" i="2"/>
  <c r="A5748" i="2"/>
  <c r="E5747" i="2"/>
  <c r="D5747" i="2"/>
  <c r="C5747" i="2"/>
  <c r="E5746" i="2"/>
  <c r="D5746" i="2"/>
  <c r="C5746" i="2"/>
  <c r="E5745" i="2"/>
  <c r="D5745" i="2"/>
  <c r="C5745" i="2"/>
  <c r="E5744" i="2"/>
  <c r="D5744" i="2"/>
  <c r="C5744" i="2"/>
  <c r="E5743" i="2"/>
  <c r="D5743" i="2"/>
  <c r="C5743" i="2"/>
  <c r="E5742" i="2"/>
  <c r="D5742" i="2"/>
  <c r="C5742" i="2"/>
  <c r="A5742" i="2"/>
  <c r="E5741" i="2"/>
  <c r="D5741" i="2"/>
  <c r="C5741" i="2"/>
  <c r="A5741" i="2"/>
  <c r="E5740" i="2"/>
  <c r="D5740" i="2"/>
  <c r="C5740" i="2"/>
  <c r="A5740" i="2"/>
  <c r="E5739" i="2"/>
  <c r="D5739" i="2"/>
  <c r="C5739" i="2"/>
  <c r="E5738" i="2"/>
  <c r="D5738" i="2"/>
  <c r="C5738" i="2"/>
  <c r="E5737" i="2"/>
  <c r="D5737" i="2"/>
  <c r="C5737" i="2"/>
  <c r="E5736" i="2"/>
  <c r="D5736" i="2"/>
  <c r="C5736" i="2"/>
  <c r="E5735" i="2"/>
  <c r="D5735" i="2"/>
  <c r="C5735" i="2"/>
  <c r="E5734" i="2"/>
  <c r="D5734" i="2"/>
  <c r="C5734" i="2"/>
  <c r="A5734" i="2"/>
  <c r="E5733" i="2"/>
  <c r="D5733" i="2"/>
  <c r="C5733" i="2"/>
  <c r="A5733" i="2"/>
  <c r="E5732" i="2"/>
  <c r="D5732" i="2"/>
  <c r="C5732" i="2"/>
  <c r="A5732" i="2"/>
  <c r="E5731" i="2"/>
  <c r="D5731" i="2"/>
  <c r="C5731" i="2"/>
  <c r="E5730" i="2"/>
  <c r="D5730" i="2"/>
  <c r="C5730" i="2"/>
  <c r="E5729" i="2"/>
  <c r="D5729" i="2"/>
  <c r="C5729" i="2"/>
  <c r="E5728" i="2"/>
  <c r="D5728" i="2"/>
  <c r="C5728" i="2"/>
  <c r="E5727" i="2"/>
  <c r="D5727" i="2"/>
  <c r="C5727" i="2"/>
  <c r="E5726" i="2"/>
  <c r="D5726" i="2"/>
  <c r="C5726" i="2"/>
  <c r="A5726" i="2"/>
  <c r="E5725" i="2"/>
  <c r="D5725" i="2"/>
  <c r="C5725" i="2"/>
  <c r="A5725" i="2"/>
  <c r="E5724" i="2"/>
  <c r="D5724" i="2"/>
  <c r="C5724" i="2"/>
  <c r="A5724" i="2"/>
  <c r="E5723" i="2"/>
  <c r="D5723" i="2"/>
  <c r="C5723" i="2"/>
  <c r="E5722" i="2"/>
  <c r="D5722" i="2"/>
  <c r="C5722" i="2"/>
  <c r="E5721" i="2"/>
  <c r="D5721" i="2"/>
  <c r="C5721" i="2"/>
  <c r="E5720" i="2"/>
  <c r="D5720" i="2"/>
  <c r="C5720" i="2"/>
  <c r="E5719" i="2"/>
  <c r="D5719" i="2"/>
  <c r="C5719" i="2"/>
  <c r="E5718" i="2"/>
  <c r="D5718" i="2"/>
  <c r="C5718" i="2"/>
  <c r="A5718" i="2"/>
  <c r="E5717" i="2"/>
  <c r="D5717" i="2"/>
  <c r="C5717" i="2"/>
  <c r="A5717" i="2"/>
  <c r="E5716" i="2"/>
  <c r="D5716" i="2"/>
  <c r="C5716" i="2"/>
  <c r="A5716" i="2"/>
  <c r="E5715" i="2"/>
  <c r="D5715" i="2"/>
  <c r="C5715" i="2"/>
  <c r="E5714" i="2"/>
  <c r="D5714" i="2"/>
  <c r="C5714" i="2"/>
  <c r="E5713" i="2"/>
  <c r="D5713" i="2"/>
  <c r="C5713" i="2"/>
  <c r="E5712" i="2"/>
  <c r="D5712" i="2"/>
  <c r="C5712" i="2"/>
  <c r="E5711" i="2"/>
  <c r="D5711" i="2"/>
  <c r="C5711" i="2"/>
  <c r="A5711" i="2"/>
  <c r="E5710" i="2"/>
  <c r="D5710" i="2"/>
  <c r="C5710" i="2"/>
  <c r="A5710" i="2"/>
  <c r="E5709" i="2"/>
  <c r="D5709" i="2"/>
  <c r="C5709" i="2"/>
  <c r="A5709" i="2"/>
  <c r="E5708" i="2"/>
  <c r="D5708" i="2"/>
  <c r="C5708" i="2"/>
  <c r="A5708" i="2"/>
  <c r="E5707" i="2"/>
  <c r="D5707" i="2"/>
  <c r="C5707" i="2"/>
  <c r="E5706" i="2"/>
  <c r="D5706" i="2"/>
  <c r="C5706" i="2"/>
  <c r="E5705" i="2"/>
  <c r="D5705" i="2"/>
  <c r="C5705" i="2"/>
  <c r="E5704" i="2"/>
  <c r="D5704" i="2"/>
  <c r="C5704" i="2"/>
  <c r="E5703" i="2"/>
  <c r="D5703" i="2"/>
  <c r="C5703" i="2"/>
  <c r="A5703" i="2"/>
  <c r="E5702" i="2"/>
  <c r="D5702" i="2"/>
  <c r="C5702" i="2"/>
  <c r="A5702" i="2"/>
  <c r="E5701" i="2"/>
  <c r="D5701" i="2"/>
  <c r="C5701" i="2"/>
  <c r="A5701" i="2"/>
  <c r="E5700" i="2"/>
  <c r="D5700" i="2"/>
  <c r="C5700" i="2"/>
  <c r="A5700" i="2"/>
  <c r="E5699" i="2"/>
  <c r="D5699" i="2"/>
  <c r="C5699" i="2"/>
  <c r="E5698" i="2"/>
  <c r="D5698" i="2"/>
  <c r="C5698" i="2"/>
  <c r="E5697" i="2"/>
  <c r="D5697" i="2"/>
  <c r="C5697" i="2"/>
  <c r="A5697" i="2"/>
  <c r="E5696" i="2"/>
  <c r="D5696" i="2"/>
  <c r="C5696" i="2"/>
  <c r="A5696" i="2"/>
  <c r="E5695" i="2"/>
  <c r="D5695" i="2"/>
  <c r="C5695" i="2"/>
  <c r="E5694" i="2"/>
  <c r="D5694" i="2"/>
  <c r="C5694" i="2"/>
  <c r="A5694" i="2"/>
  <c r="E5693" i="2"/>
  <c r="D5693" i="2"/>
  <c r="C5693" i="2"/>
  <c r="A5693" i="2"/>
  <c r="E5692" i="2"/>
  <c r="D5692" i="2"/>
  <c r="C5692" i="2"/>
  <c r="A5692" i="2"/>
  <c r="E5691" i="2"/>
  <c r="D5691" i="2"/>
  <c r="C5691" i="2"/>
  <c r="E5690" i="2"/>
  <c r="D5690" i="2"/>
  <c r="C5690" i="2"/>
  <c r="E5689" i="2"/>
  <c r="D5689" i="2"/>
  <c r="C5689" i="2"/>
  <c r="E5688" i="2"/>
  <c r="D5688" i="2"/>
  <c r="C5688" i="2"/>
  <c r="E5687" i="2"/>
  <c r="D5687" i="2"/>
  <c r="C5687" i="2"/>
  <c r="A5687" i="2"/>
  <c r="E5686" i="2"/>
  <c r="D5686" i="2"/>
  <c r="C5686" i="2"/>
  <c r="A5686" i="2"/>
  <c r="E5685" i="2"/>
  <c r="D5685" i="2"/>
  <c r="C5685" i="2"/>
  <c r="A5685" i="2"/>
  <c r="E5684" i="2"/>
  <c r="D5684" i="2"/>
  <c r="C5684" i="2"/>
  <c r="A5684" i="2"/>
  <c r="E5683" i="2"/>
  <c r="D5683" i="2"/>
  <c r="C5683" i="2"/>
  <c r="A5683" i="2"/>
  <c r="E5682" i="2"/>
  <c r="D5682" i="2"/>
  <c r="C5682" i="2"/>
  <c r="E5681" i="2"/>
  <c r="D5681" i="2"/>
  <c r="C5681" i="2"/>
  <c r="E5680" i="2"/>
  <c r="D5680" i="2"/>
  <c r="C5680" i="2"/>
  <c r="E5679" i="2"/>
  <c r="D5679" i="2"/>
  <c r="C5679" i="2"/>
  <c r="A5679" i="2"/>
  <c r="E5678" i="2"/>
  <c r="D5678" i="2"/>
  <c r="C5678" i="2"/>
  <c r="A5678" i="2"/>
  <c r="E5677" i="2"/>
  <c r="D5677" i="2"/>
  <c r="C5677" i="2"/>
  <c r="A5677" i="2"/>
  <c r="E5676" i="2"/>
  <c r="D5676" i="2"/>
  <c r="C5676" i="2"/>
  <c r="A5676" i="2"/>
  <c r="E5675" i="2"/>
  <c r="D5675" i="2"/>
  <c r="C5675" i="2"/>
  <c r="A5675" i="2"/>
  <c r="E5674" i="2"/>
  <c r="D5674" i="2"/>
  <c r="C5674" i="2"/>
  <c r="E5673" i="2"/>
  <c r="D5673" i="2"/>
  <c r="C5673" i="2"/>
  <c r="E5672" i="2"/>
  <c r="D5672" i="2"/>
  <c r="C5672" i="2"/>
  <c r="A5672" i="2"/>
  <c r="E5671" i="2"/>
  <c r="D5671" i="2"/>
  <c r="C5671" i="2"/>
  <c r="E5670" i="2"/>
  <c r="D5670" i="2"/>
  <c r="C5670" i="2"/>
  <c r="A5670" i="2"/>
  <c r="E5669" i="2"/>
  <c r="D5669" i="2"/>
  <c r="C5669" i="2"/>
  <c r="A5669" i="2"/>
  <c r="E5668" i="2"/>
  <c r="D5668" i="2"/>
  <c r="C5668" i="2"/>
  <c r="A5668" i="2"/>
  <c r="E5667" i="2"/>
  <c r="D5667" i="2"/>
  <c r="C5667" i="2"/>
  <c r="E5666" i="2"/>
  <c r="D5666" i="2"/>
  <c r="C5666" i="2"/>
  <c r="E5665" i="2"/>
  <c r="D5665" i="2"/>
  <c r="C5665" i="2"/>
  <c r="E5664" i="2"/>
  <c r="D5664" i="2"/>
  <c r="C5664" i="2"/>
  <c r="E5663" i="2"/>
  <c r="D5663" i="2"/>
  <c r="C5663" i="2"/>
  <c r="E5662" i="2"/>
  <c r="D5662" i="2"/>
  <c r="C5662" i="2"/>
  <c r="A5662" i="2"/>
  <c r="E5661" i="2"/>
  <c r="D5661" i="2"/>
  <c r="C5661" i="2"/>
  <c r="A5661" i="2"/>
  <c r="E5660" i="2"/>
  <c r="D5660" i="2"/>
  <c r="C5660" i="2"/>
  <c r="A5660" i="2"/>
  <c r="E5659" i="2"/>
  <c r="D5659" i="2"/>
  <c r="C5659" i="2"/>
  <c r="A5659" i="2"/>
  <c r="E5658" i="2"/>
  <c r="D5658" i="2"/>
  <c r="C5658" i="2"/>
  <c r="E5657" i="2"/>
  <c r="D5657" i="2"/>
  <c r="C5657" i="2"/>
  <c r="E5656" i="2"/>
  <c r="D5656" i="2"/>
  <c r="C5656" i="2"/>
  <c r="E5655" i="2"/>
  <c r="D5655" i="2"/>
  <c r="C5655" i="2"/>
  <c r="A5655" i="2"/>
  <c r="E5654" i="2"/>
  <c r="D5654" i="2"/>
  <c r="C5654" i="2"/>
  <c r="A5654" i="2"/>
  <c r="E5653" i="2"/>
  <c r="D5653" i="2"/>
  <c r="C5653" i="2"/>
  <c r="A5653" i="2"/>
  <c r="E5652" i="2"/>
  <c r="D5652" i="2"/>
  <c r="C5652" i="2"/>
  <c r="A5652" i="2"/>
  <c r="E5651" i="2"/>
  <c r="D5651" i="2"/>
  <c r="C5651" i="2"/>
  <c r="A5651" i="2"/>
  <c r="E5650" i="2"/>
  <c r="D5650" i="2"/>
  <c r="C5650" i="2"/>
  <c r="E5649" i="2"/>
  <c r="D5649" i="2"/>
  <c r="C5649" i="2"/>
  <c r="E5648" i="2"/>
  <c r="D5648" i="2"/>
  <c r="C5648" i="2"/>
  <c r="E5647" i="2"/>
  <c r="D5647" i="2"/>
  <c r="C5647" i="2"/>
  <c r="A5647" i="2"/>
  <c r="E5646" i="2"/>
  <c r="D5646" i="2"/>
  <c r="C5646" i="2"/>
  <c r="A5646" i="2"/>
  <c r="E5645" i="2"/>
  <c r="D5645" i="2"/>
  <c r="C5645" i="2"/>
  <c r="A5645" i="2"/>
  <c r="E5644" i="2"/>
  <c r="D5644" i="2"/>
  <c r="C5644" i="2"/>
  <c r="A5644" i="2"/>
  <c r="E5643" i="2"/>
  <c r="D5643" i="2"/>
  <c r="C5643" i="2"/>
  <c r="A5643" i="2"/>
  <c r="E5642" i="2"/>
  <c r="D5642" i="2"/>
  <c r="C5642" i="2"/>
  <c r="E5641" i="2"/>
  <c r="D5641" i="2"/>
  <c r="C5641" i="2"/>
  <c r="E5640" i="2"/>
  <c r="D5640" i="2"/>
  <c r="C5640" i="2"/>
  <c r="E5639" i="2"/>
  <c r="D5639" i="2"/>
  <c r="C5639" i="2"/>
  <c r="E5638" i="2"/>
  <c r="D5638" i="2"/>
  <c r="C5638" i="2"/>
  <c r="A5638" i="2"/>
  <c r="E5637" i="2"/>
  <c r="D5637" i="2"/>
  <c r="C5637" i="2"/>
  <c r="A5637" i="2"/>
  <c r="E5636" i="2"/>
  <c r="D5636" i="2"/>
  <c r="C5636" i="2"/>
  <c r="A5636" i="2"/>
  <c r="E5635" i="2"/>
  <c r="D5635" i="2"/>
  <c r="C5635" i="2"/>
  <c r="E5634" i="2"/>
  <c r="D5634" i="2"/>
  <c r="C5634" i="2"/>
  <c r="E5633" i="2"/>
  <c r="D5633" i="2"/>
  <c r="C5633" i="2"/>
  <c r="E5632" i="2"/>
  <c r="D5632" i="2"/>
  <c r="C5632" i="2"/>
  <c r="E5631" i="2"/>
  <c r="D5631" i="2"/>
  <c r="C5631" i="2"/>
  <c r="A5631" i="2"/>
  <c r="E5630" i="2"/>
  <c r="D5630" i="2"/>
  <c r="C5630" i="2"/>
  <c r="A5630" i="2"/>
  <c r="E5629" i="2"/>
  <c r="D5629" i="2"/>
  <c r="C5629" i="2"/>
  <c r="A5629" i="2"/>
  <c r="E5628" i="2"/>
  <c r="D5628" i="2"/>
  <c r="C5628" i="2"/>
  <c r="A5628" i="2"/>
  <c r="E5627" i="2"/>
  <c r="D5627" i="2"/>
  <c r="C5627" i="2"/>
  <c r="A5627" i="2"/>
  <c r="E5626" i="2"/>
  <c r="D5626" i="2"/>
  <c r="C5626" i="2"/>
  <c r="E5625" i="2"/>
  <c r="D5625" i="2"/>
  <c r="C5625" i="2"/>
  <c r="E5624" i="2"/>
  <c r="D5624" i="2"/>
  <c r="C5624" i="2"/>
  <c r="E5623" i="2"/>
  <c r="D5623" i="2"/>
  <c r="C5623" i="2"/>
  <c r="A5623" i="2"/>
  <c r="E5622" i="2"/>
  <c r="D5622" i="2"/>
  <c r="C5622" i="2"/>
  <c r="A5622" i="2"/>
  <c r="E5621" i="2"/>
  <c r="D5621" i="2"/>
  <c r="C5621" i="2"/>
  <c r="A5621" i="2"/>
  <c r="E5620" i="2"/>
  <c r="D5620" i="2"/>
  <c r="C5620" i="2"/>
  <c r="A5620" i="2"/>
  <c r="E5619" i="2"/>
  <c r="D5619" i="2"/>
  <c r="C5619" i="2"/>
  <c r="A5619" i="2"/>
  <c r="E5618" i="2"/>
  <c r="D5618" i="2"/>
  <c r="C5618" i="2"/>
  <c r="E5617" i="2"/>
  <c r="D5617" i="2"/>
  <c r="C5617" i="2"/>
  <c r="E5616" i="2"/>
  <c r="D5616" i="2"/>
  <c r="C5616" i="2"/>
  <c r="E5615" i="2"/>
  <c r="D5615" i="2"/>
  <c r="C5615" i="2"/>
  <c r="A5615" i="2"/>
  <c r="E5614" i="2"/>
  <c r="D5614" i="2"/>
  <c r="C5614" i="2"/>
  <c r="A5614" i="2"/>
  <c r="E5613" i="2"/>
  <c r="D5613" i="2"/>
  <c r="C5613" i="2"/>
  <c r="A5613" i="2"/>
  <c r="E5612" i="2"/>
  <c r="D5612" i="2"/>
  <c r="C5612" i="2"/>
  <c r="A5612" i="2"/>
  <c r="E5611" i="2"/>
  <c r="D5611" i="2"/>
  <c r="C5611" i="2"/>
  <c r="A5611" i="2"/>
  <c r="E5610" i="2"/>
  <c r="D5610" i="2"/>
  <c r="C5610" i="2"/>
  <c r="E5609" i="2"/>
  <c r="D5609" i="2"/>
  <c r="C5609" i="2"/>
  <c r="E5608" i="2"/>
  <c r="D5608" i="2"/>
  <c r="C5608" i="2"/>
  <c r="E5607" i="2"/>
  <c r="D5607" i="2"/>
  <c r="C5607" i="2"/>
  <c r="A5607" i="2"/>
  <c r="E5606" i="2"/>
  <c r="D5606" i="2"/>
  <c r="C5606" i="2"/>
  <c r="A5606" i="2"/>
  <c r="E5605" i="2"/>
  <c r="D5605" i="2"/>
  <c r="C5605" i="2"/>
  <c r="A5605" i="2"/>
  <c r="E5604" i="2"/>
  <c r="D5604" i="2"/>
  <c r="C5604" i="2"/>
  <c r="A5604" i="2"/>
  <c r="E5603" i="2"/>
  <c r="D5603" i="2"/>
  <c r="C5603" i="2"/>
  <c r="A5603" i="2"/>
  <c r="E5602" i="2"/>
  <c r="D5602" i="2"/>
  <c r="C5602" i="2"/>
  <c r="E5601" i="2"/>
  <c r="D5601" i="2"/>
  <c r="C5601" i="2"/>
  <c r="E5600" i="2"/>
  <c r="D5600" i="2"/>
  <c r="C5600" i="2"/>
  <c r="E5599" i="2"/>
  <c r="D5599" i="2"/>
  <c r="C5599" i="2"/>
  <c r="E5598" i="2"/>
  <c r="D5598" i="2"/>
  <c r="C5598" i="2"/>
  <c r="A5598" i="2"/>
  <c r="E5597" i="2"/>
  <c r="D5597" i="2"/>
  <c r="C5597" i="2"/>
  <c r="A5597" i="2"/>
  <c r="E5596" i="2"/>
  <c r="D5596" i="2"/>
  <c r="C5596" i="2"/>
  <c r="A5596" i="2"/>
  <c r="E5595" i="2"/>
  <c r="D5595" i="2"/>
  <c r="C5595" i="2"/>
  <c r="E5594" i="2"/>
  <c r="D5594" i="2"/>
  <c r="C5594" i="2"/>
  <c r="E5593" i="2"/>
  <c r="D5593" i="2"/>
  <c r="C5593" i="2"/>
  <c r="E5592" i="2"/>
  <c r="D5592" i="2"/>
  <c r="C5592" i="2"/>
  <c r="E5591" i="2"/>
  <c r="D5591" i="2"/>
  <c r="C5591" i="2"/>
  <c r="A5591" i="2"/>
  <c r="E5590" i="2"/>
  <c r="D5590" i="2"/>
  <c r="C5590" i="2"/>
  <c r="A5590" i="2"/>
  <c r="E5589" i="2"/>
  <c r="D5589" i="2"/>
  <c r="C5589" i="2"/>
  <c r="A5589" i="2"/>
  <c r="E5588" i="2"/>
  <c r="D5588" i="2"/>
  <c r="C5588" i="2"/>
  <c r="A5588" i="2"/>
  <c r="E5587" i="2"/>
  <c r="D5587" i="2"/>
  <c r="C5587" i="2"/>
  <c r="A5587" i="2"/>
  <c r="E5586" i="2"/>
  <c r="D5586" i="2"/>
  <c r="C5586" i="2"/>
  <c r="E5585" i="2"/>
  <c r="D5585" i="2"/>
  <c r="C5585" i="2"/>
  <c r="E5584" i="2"/>
  <c r="D5584" i="2"/>
  <c r="C5584" i="2"/>
  <c r="E5583" i="2"/>
  <c r="D5583" i="2"/>
  <c r="C5583" i="2"/>
  <c r="A5583" i="2"/>
  <c r="E5582" i="2"/>
  <c r="D5582" i="2"/>
  <c r="C5582" i="2"/>
  <c r="A5582" i="2"/>
  <c r="E5581" i="2"/>
  <c r="D5581" i="2"/>
  <c r="C5581" i="2"/>
  <c r="A5581" i="2"/>
  <c r="E5580" i="2"/>
  <c r="D5580" i="2"/>
  <c r="C5580" i="2"/>
  <c r="A5580" i="2"/>
  <c r="E5579" i="2"/>
  <c r="D5579" i="2"/>
  <c r="C5579" i="2"/>
  <c r="A5579" i="2"/>
  <c r="E5578" i="2"/>
  <c r="D5578" i="2"/>
  <c r="C5578" i="2"/>
  <c r="E5577" i="2"/>
  <c r="D5577" i="2"/>
  <c r="C5577" i="2"/>
  <c r="E5576" i="2"/>
  <c r="D5576" i="2"/>
  <c r="C5576" i="2"/>
  <c r="E5575" i="2"/>
  <c r="D5575" i="2"/>
  <c r="C5575" i="2"/>
  <c r="A5575" i="2"/>
  <c r="E5574" i="2"/>
  <c r="D5574" i="2"/>
  <c r="C5574" i="2"/>
  <c r="A5574" i="2"/>
  <c r="E5573" i="2"/>
  <c r="D5573" i="2"/>
  <c r="C5573" i="2"/>
  <c r="A5573" i="2"/>
  <c r="E5572" i="2"/>
  <c r="D5572" i="2"/>
  <c r="C5572" i="2"/>
  <c r="A5572" i="2"/>
  <c r="E5571" i="2"/>
  <c r="D5571" i="2"/>
  <c r="C5571" i="2"/>
  <c r="A5571" i="2"/>
  <c r="E5570" i="2"/>
  <c r="D5570" i="2"/>
  <c r="C5570" i="2"/>
  <c r="E5569" i="2"/>
  <c r="D5569" i="2"/>
  <c r="C5569" i="2"/>
  <c r="E5568" i="2"/>
  <c r="D5568" i="2"/>
  <c r="C5568" i="2"/>
  <c r="E5567" i="2"/>
  <c r="D5567" i="2"/>
  <c r="C5567" i="2"/>
  <c r="A5567" i="2"/>
  <c r="E5566" i="2"/>
  <c r="D5566" i="2"/>
  <c r="C5566" i="2"/>
  <c r="A5566" i="2"/>
  <c r="E5565" i="2"/>
  <c r="D5565" i="2"/>
  <c r="C5565" i="2"/>
  <c r="A5565" i="2"/>
  <c r="E5564" i="2"/>
  <c r="D5564" i="2"/>
  <c r="C5564" i="2"/>
  <c r="A5564" i="2"/>
  <c r="E5563" i="2"/>
  <c r="D5563" i="2"/>
  <c r="C5563" i="2"/>
  <c r="A5563" i="2"/>
  <c r="E5562" i="2"/>
  <c r="D5562" i="2"/>
  <c r="C5562" i="2"/>
  <c r="E5561" i="2"/>
  <c r="D5561" i="2"/>
  <c r="C5561" i="2"/>
  <c r="E5560" i="2"/>
  <c r="D5560" i="2"/>
  <c r="C5560" i="2"/>
  <c r="E5559" i="2"/>
  <c r="D5559" i="2"/>
  <c r="C5559" i="2"/>
  <c r="A5559" i="2"/>
  <c r="E5558" i="2"/>
  <c r="D5558" i="2"/>
  <c r="C5558" i="2"/>
  <c r="A5558" i="2"/>
  <c r="E5557" i="2"/>
  <c r="D5557" i="2"/>
  <c r="C5557" i="2"/>
  <c r="A5557" i="2"/>
  <c r="E5556" i="2"/>
  <c r="D5556" i="2"/>
  <c r="C5556" i="2"/>
  <c r="A5556" i="2"/>
  <c r="E5555" i="2"/>
  <c r="D5555" i="2"/>
  <c r="C5555" i="2"/>
  <c r="A5555" i="2"/>
  <c r="E5554" i="2"/>
  <c r="D5554" i="2"/>
  <c r="C5554" i="2"/>
  <c r="E5553" i="2"/>
  <c r="D5553" i="2"/>
  <c r="C5553" i="2"/>
  <c r="E5552" i="2"/>
  <c r="D5552" i="2"/>
  <c r="C5552" i="2"/>
  <c r="E5551" i="2"/>
  <c r="D5551" i="2"/>
  <c r="C5551" i="2"/>
  <c r="A5551" i="2"/>
  <c r="E5550" i="2"/>
  <c r="D5550" i="2"/>
  <c r="C5550" i="2"/>
  <c r="A5550" i="2"/>
  <c r="E5549" i="2"/>
  <c r="D5549" i="2"/>
  <c r="C5549" i="2"/>
  <c r="A5549" i="2"/>
  <c r="E5548" i="2"/>
  <c r="D5548" i="2"/>
  <c r="C5548" i="2"/>
  <c r="A5548" i="2"/>
  <c r="E5547" i="2"/>
  <c r="D5547" i="2"/>
  <c r="C5547" i="2"/>
  <c r="A5547" i="2"/>
  <c r="E5546" i="2"/>
  <c r="D5546" i="2"/>
  <c r="C5546" i="2"/>
  <c r="E5545" i="2"/>
  <c r="D5545" i="2"/>
  <c r="C5545" i="2"/>
  <c r="E5544" i="2"/>
  <c r="D5544" i="2"/>
  <c r="C5544" i="2"/>
  <c r="E5543" i="2"/>
  <c r="D5543" i="2"/>
  <c r="C5543" i="2"/>
  <c r="E5542" i="2"/>
  <c r="D5542" i="2"/>
  <c r="C5542" i="2"/>
  <c r="A5542" i="2"/>
  <c r="E5541" i="2"/>
  <c r="D5541" i="2"/>
  <c r="C5541" i="2"/>
  <c r="A5541" i="2"/>
  <c r="E5540" i="2"/>
  <c r="D5540" i="2"/>
  <c r="C5540" i="2"/>
  <c r="A5540" i="2"/>
  <c r="E5539" i="2"/>
  <c r="D5539" i="2"/>
  <c r="C5539" i="2"/>
  <c r="A5539" i="2"/>
  <c r="E5538" i="2"/>
  <c r="D5538" i="2"/>
  <c r="C5538" i="2"/>
  <c r="E5537" i="2"/>
  <c r="D5537" i="2"/>
  <c r="C5537" i="2"/>
  <c r="E5536" i="2"/>
  <c r="D5536" i="2"/>
  <c r="C5536" i="2"/>
  <c r="A5536" i="2"/>
  <c r="E5535" i="2"/>
  <c r="D5535" i="2"/>
  <c r="C5535" i="2"/>
  <c r="A5535" i="2"/>
  <c r="E5534" i="2"/>
  <c r="D5534" i="2"/>
  <c r="C5534" i="2"/>
  <c r="A5534" i="2"/>
  <c r="E5533" i="2"/>
  <c r="D5533" i="2"/>
  <c r="C5533" i="2"/>
  <c r="A5533" i="2"/>
  <c r="E5532" i="2"/>
  <c r="D5532" i="2"/>
  <c r="C5532" i="2"/>
  <c r="A5532" i="2"/>
  <c r="E5531" i="2"/>
  <c r="D5531" i="2"/>
  <c r="C5531" i="2"/>
  <c r="A5531" i="2"/>
  <c r="E5530" i="2"/>
  <c r="D5530" i="2"/>
  <c r="C5530" i="2"/>
  <c r="E5529" i="2"/>
  <c r="D5529" i="2"/>
  <c r="C5529" i="2"/>
  <c r="E5528" i="2"/>
  <c r="D5528" i="2"/>
  <c r="C5528" i="2"/>
  <c r="E5527" i="2"/>
  <c r="D5527" i="2"/>
  <c r="C5527" i="2"/>
  <c r="A5527" i="2"/>
  <c r="E5526" i="2"/>
  <c r="D5526" i="2"/>
  <c r="C5526" i="2"/>
  <c r="A5526" i="2"/>
  <c r="E5525" i="2"/>
  <c r="D5525" i="2"/>
  <c r="C5525" i="2"/>
  <c r="A5525" i="2"/>
  <c r="E5524" i="2"/>
  <c r="D5524" i="2"/>
  <c r="C5524" i="2"/>
  <c r="A5524" i="2"/>
  <c r="E5523" i="2"/>
  <c r="D5523" i="2"/>
  <c r="C5523" i="2"/>
  <c r="A5523" i="2"/>
  <c r="E5522" i="2"/>
  <c r="D5522" i="2"/>
  <c r="C5522" i="2"/>
  <c r="E5521" i="2"/>
  <c r="D5521" i="2"/>
  <c r="C5521" i="2"/>
  <c r="E5520" i="2"/>
  <c r="D5520" i="2"/>
  <c r="C5520" i="2"/>
  <c r="E5519" i="2"/>
  <c r="D5519" i="2"/>
  <c r="C5519" i="2"/>
  <c r="A5519" i="2"/>
  <c r="E5518" i="2"/>
  <c r="D5518" i="2"/>
  <c r="C5518" i="2"/>
  <c r="A5518" i="2"/>
  <c r="E5517" i="2"/>
  <c r="D5517" i="2"/>
  <c r="C5517" i="2"/>
  <c r="A5517" i="2"/>
  <c r="E5516" i="2"/>
  <c r="D5516" i="2"/>
  <c r="C5516" i="2"/>
  <c r="A5516" i="2"/>
  <c r="E5515" i="2"/>
  <c r="D5515" i="2"/>
  <c r="C5515" i="2"/>
  <c r="A5515" i="2"/>
  <c r="E5514" i="2"/>
  <c r="D5514" i="2"/>
  <c r="C5514" i="2"/>
  <c r="E5513" i="2"/>
  <c r="D5513" i="2"/>
  <c r="C5513" i="2"/>
  <c r="A5513" i="2"/>
  <c r="E5512" i="2"/>
  <c r="D5512" i="2"/>
  <c r="C5512" i="2"/>
  <c r="E5511" i="2"/>
  <c r="D5511" i="2"/>
  <c r="C5511" i="2"/>
  <c r="A5511" i="2"/>
  <c r="E5510" i="2"/>
  <c r="D5510" i="2"/>
  <c r="C5510" i="2"/>
  <c r="A5510" i="2"/>
  <c r="E5509" i="2"/>
  <c r="D5509" i="2"/>
  <c r="C5509" i="2"/>
  <c r="A5509" i="2"/>
  <c r="E5508" i="2"/>
  <c r="D5508" i="2"/>
  <c r="C5508" i="2"/>
  <c r="A5508" i="2"/>
  <c r="E5507" i="2"/>
  <c r="D5507" i="2"/>
  <c r="C5507" i="2"/>
  <c r="A5507" i="2"/>
  <c r="E5506" i="2"/>
  <c r="D5506" i="2"/>
  <c r="C5506" i="2"/>
  <c r="E5505" i="2"/>
  <c r="D5505" i="2"/>
  <c r="C5505" i="2"/>
  <c r="E5504" i="2"/>
  <c r="D5504" i="2"/>
  <c r="C5504" i="2"/>
  <c r="E5503" i="2"/>
  <c r="D5503" i="2"/>
  <c r="C5503" i="2"/>
  <c r="E5502" i="2"/>
  <c r="D5502" i="2"/>
  <c r="C5502" i="2"/>
  <c r="A5502" i="2"/>
  <c r="E5501" i="2"/>
  <c r="D5501" i="2"/>
  <c r="C5501" i="2"/>
  <c r="A5501" i="2"/>
  <c r="E5500" i="2"/>
  <c r="D5500" i="2"/>
  <c r="C5500" i="2"/>
  <c r="A5500" i="2"/>
  <c r="E5499" i="2"/>
  <c r="D5499" i="2"/>
  <c r="C5499" i="2"/>
  <c r="A5499" i="2"/>
  <c r="E5498" i="2"/>
  <c r="D5498" i="2"/>
  <c r="C5498" i="2"/>
  <c r="E5497" i="2"/>
  <c r="D5497" i="2"/>
  <c r="C5497" i="2"/>
  <c r="E5496" i="2"/>
  <c r="D5496" i="2"/>
  <c r="C5496" i="2"/>
  <c r="E5495" i="2"/>
  <c r="D5495" i="2"/>
  <c r="C5495" i="2"/>
  <c r="A5495" i="2"/>
  <c r="E5494" i="2"/>
  <c r="D5494" i="2"/>
  <c r="C5494" i="2"/>
  <c r="A5494" i="2"/>
  <c r="E5493" i="2"/>
  <c r="D5493" i="2"/>
  <c r="C5493" i="2"/>
  <c r="A5493" i="2"/>
  <c r="E5492" i="2"/>
  <c r="D5492" i="2"/>
  <c r="C5492" i="2"/>
  <c r="A5492" i="2"/>
  <c r="E5491" i="2"/>
  <c r="D5491" i="2"/>
  <c r="C5491" i="2"/>
  <c r="A5491" i="2"/>
  <c r="E5490" i="2"/>
  <c r="D5490" i="2"/>
  <c r="C5490" i="2"/>
  <c r="E5489" i="2"/>
  <c r="D5489" i="2"/>
  <c r="C5489" i="2"/>
  <c r="E5488" i="2"/>
  <c r="D5488" i="2"/>
  <c r="C5488" i="2"/>
  <c r="E5487" i="2"/>
  <c r="D5487" i="2"/>
  <c r="C5487" i="2"/>
  <c r="A5487" i="2"/>
  <c r="E5486" i="2"/>
  <c r="D5486" i="2"/>
  <c r="C5486" i="2"/>
  <c r="A5486" i="2"/>
  <c r="E5485" i="2"/>
  <c r="D5485" i="2"/>
  <c r="C5485" i="2"/>
  <c r="A5485" i="2"/>
  <c r="E5484" i="2"/>
  <c r="D5484" i="2"/>
  <c r="C5484" i="2"/>
  <c r="A5484" i="2"/>
  <c r="E5483" i="2"/>
  <c r="D5483" i="2"/>
  <c r="C5483" i="2"/>
  <c r="A5483" i="2"/>
  <c r="E5482" i="2"/>
  <c r="D5482" i="2"/>
  <c r="C5482" i="2"/>
  <c r="E5481" i="2"/>
  <c r="D5481" i="2"/>
  <c r="C5481" i="2"/>
  <c r="E5480" i="2"/>
  <c r="D5480" i="2"/>
  <c r="C5480" i="2"/>
  <c r="A5480" i="2"/>
  <c r="E5479" i="2"/>
  <c r="D5479" i="2"/>
  <c r="C5479" i="2"/>
  <c r="A5479" i="2"/>
  <c r="E5478" i="2"/>
  <c r="D5478" i="2"/>
  <c r="C5478" i="2"/>
  <c r="A5478" i="2"/>
  <c r="E5477" i="2"/>
  <c r="D5477" i="2"/>
  <c r="C5477" i="2"/>
  <c r="A5477" i="2"/>
  <c r="E5476" i="2"/>
  <c r="D5476" i="2"/>
  <c r="C5476" i="2"/>
  <c r="A5476" i="2"/>
  <c r="E5475" i="2"/>
  <c r="D5475" i="2"/>
  <c r="C5475" i="2"/>
  <c r="A5475" i="2"/>
  <c r="E5474" i="2"/>
  <c r="D5474" i="2"/>
  <c r="C5474" i="2"/>
  <c r="E5473" i="2"/>
  <c r="D5473" i="2"/>
  <c r="C5473" i="2"/>
  <c r="E5472" i="2"/>
  <c r="D5472" i="2"/>
  <c r="C5472" i="2"/>
  <c r="A5472" i="2"/>
  <c r="E5471" i="2"/>
  <c r="D5471" i="2"/>
  <c r="C5471" i="2"/>
  <c r="A5471" i="2"/>
  <c r="E5470" i="2"/>
  <c r="D5470" i="2"/>
  <c r="C5470" i="2"/>
  <c r="A5470" i="2"/>
  <c r="E5469" i="2"/>
  <c r="D5469" i="2"/>
  <c r="C5469" i="2"/>
  <c r="A5469" i="2"/>
  <c r="E5468" i="2"/>
  <c r="D5468" i="2"/>
  <c r="C5468" i="2"/>
  <c r="A5468" i="2"/>
  <c r="E5467" i="2"/>
  <c r="D5467" i="2"/>
  <c r="C5467" i="2"/>
  <c r="A5467" i="2"/>
  <c r="E5466" i="2"/>
  <c r="D5466" i="2"/>
  <c r="C5466" i="2"/>
  <c r="E5465" i="2"/>
  <c r="D5465" i="2"/>
  <c r="C5465" i="2"/>
  <c r="E5464" i="2"/>
  <c r="D5464" i="2"/>
  <c r="C5464" i="2"/>
  <c r="E5463" i="2"/>
  <c r="D5463" i="2"/>
  <c r="C5463" i="2"/>
  <c r="A5463" i="2"/>
  <c r="E5462" i="2"/>
  <c r="D5462" i="2"/>
  <c r="C5462" i="2"/>
  <c r="A5462" i="2"/>
  <c r="E5461" i="2"/>
  <c r="D5461" i="2"/>
  <c r="C5461" i="2"/>
  <c r="A5461" i="2"/>
  <c r="E5460" i="2"/>
  <c r="D5460" i="2"/>
  <c r="C5460" i="2"/>
  <c r="A5460" i="2"/>
  <c r="E5459" i="2"/>
  <c r="D5459" i="2"/>
  <c r="C5459" i="2"/>
  <c r="A5459" i="2"/>
  <c r="E5458" i="2"/>
  <c r="D5458" i="2"/>
  <c r="C5458" i="2"/>
  <c r="E5457" i="2"/>
  <c r="D5457" i="2"/>
  <c r="C5457" i="2"/>
  <c r="E5456" i="2"/>
  <c r="D5456" i="2"/>
  <c r="C5456" i="2"/>
  <c r="E5455" i="2"/>
  <c r="D5455" i="2"/>
  <c r="C5455" i="2"/>
  <c r="A5455" i="2"/>
  <c r="E5454" i="2"/>
  <c r="D5454" i="2"/>
  <c r="C5454" i="2"/>
  <c r="A5454" i="2"/>
  <c r="E5453" i="2"/>
  <c r="D5453" i="2"/>
  <c r="C5453" i="2"/>
  <c r="A5453" i="2"/>
  <c r="E5452" i="2"/>
  <c r="D5452" i="2"/>
  <c r="C5452" i="2"/>
  <c r="A5452" i="2"/>
  <c r="E5451" i="2"/>
  <c r="D5451" i="2"/>
  <c r="C5451" i="2"/>
  <c r="A5451" i="2"/>
  <c r="E5450" i="2"/>
  <c r="D5450" i="2"/>
  <c r="C5450" i="2"/>
  <c r="E5449" i="2"/>
  <c r="D5449" i="2"/>
  <c r="C5449" i="2"/>
  <c r="E5448" i="2"/>
  <c r="D5448" i="2"/>
  <c r="C5448" i="2"/>
  <c r="A5448" i="2"/>
  <c r="E5447" i="2"/>
  <c r="D5447" i="2"/>
  <c r="C5447" i="2"/>
  <c r="A5447" i="2"/>
  <c r="E5446" i="2"/>
  <c r="D5446" i="2"/>
  <c r="C5446" i="2"/>
  <c r="A5446" i="2"/>
  <c r="E5445" i="2"/>
  <c r="D5445" i="2"/>
  <c r="C5445" i="2"/>
  <c r="A5445" i="2"/>
  <c r="E5444" i="2"/>
  <c r="D5444" i="2"/>
  <c r="C5444" i="2"/>
  <c r="A5444" i="2"/>
  <c r="E5443" i="2"/>
  <c r="D5443" i="2"/>
  <c r="C5443" i="2"/>
  <c r="A5443" i="2"/>
  <c r="E5442" i="2"/>
  <c r="D5442" i="2"/>
  <c r="C5442" i="2"/>
  <c r="E5441" i="2"/>
  <c r="D5441" i="2"/>
  <c r="C5441" i="2"/>
  <c r="E5440" i="2"/>
  <c r="D5440" i="2"/>
  <c r="C5440" i="2"/>
  <c r="A5440" i="2"/>
  <c r="E5439" i="2"/>
  <c r="D5439" i="2"/>
  <c r="C5439" i="2"/>
  <c r="A5439" i="2"/>
  <c r="E5438" i="2"/>
  <c r="D5438" i="2"/>
  <c r="C5438" i="2"/>
  <c r="A5438" i="2"/>
  <c r="E5437" i="2"/>
  <c r="D5437" i="2"/>
  <c r="C5437" i="2"/>
  <c r="A5437" i="2"/>
  <c r="E5436" i="2"/>
  <c r="D5436" i="2"/>
  <c r="C5436" i="2"/>
  <c r="A5436" i="2"/>
  <c r="E5435" i="2"/>
  <c r="D5435" i="2"/>
  <c r="C5435" i="2"/>
  <c r="A5435" i="2"/>
  <c r="E5434" i="2"/>
  <c r="D5434" i="2"/>
  <c r="C5434" i="2"/>
  <c r="E5433" i="2"/>
  <c r="D5433" i="2"/>
  <c r="C5433" i="2"/>
  <c r="A5433" i="2"/>
  <c r="E5432" i="2"/>
  <c r="D5432" i="2"/>
  <c r="C5432" i="2"/>
  <c r="E5431" i="2"/>
  <c r="D5431" i="2"/>
  <c r="C5431" i="2"/>
  <c r="A5431" i="2"/>
  <c r="E5430" i="2"/>
  <c r="D5430" i="2"/>
  <c r="C5430" i="2"/>
  <c r="A5430" i="2"/>
  <c r="E5429" i="2"/>
  <c r="D5429" i="2"/>
  <c r="C5429" i="2"/>
  <c r="A5429" i="2"/>
  <c r="E5428" i="2"/>
  <c r="D5428" i="2"/>
  <c r="C5428" i="2"/>
  <c r="A5428" i="2"/>
  <c r="E5427" i="2"/>
  <c r="D5427" i="2"/>
  <c r="C5427" i="2"/>
  <c r="A5427" i="2"/>
  <c r="E5426" i="2"/>
  <c r="D5426" i="2"/>
  <c r="C5426" i="2"/>
  <c r="E5425" i="2"/>
  <c r="D5425" i="2"/>
  <c r="C5425" i="2"/>
  <c r="E5424" i="2"/>
  <c r="D5424" i="2"/>
  <c r="C5424" i="2"/>
  <c r="E5423" i="2"/>
  <c r="D5423" i="2"/>
  <c r="C5423" i="2"/>
  <c r="A5423" i="2"/>
  <c r="E5422" i="2"/>
  <c r="D5422" i="2"/>
  <c r="C5422" i="2"/>
  <c r="A5422" i="2"/>
  <c r="E5421" i="2"/>
  <c r="D5421" i="2"/>
  <c r="C5421" i="2"/>
  <c r="A5421" i="2"/>
  <c r="E5420" i="2"/>
  <c r="D5420" i="2"/>
  <c r="C5420" i="2"/>
  <c r="A5420" i="2"/>
  <c r="E5419" i="2"/>
  <c r="D5419" i="2"/>
  <c r="C5419" i="2"/>
  <c r="A5419" i="2"/>
  <c r="E5418" i="2"/>
  <c r="D5418" i="2"/>
  <c r="C5418" i="2"/>
  <c r="E5417" i="2"/>
  <c r="D5417" i="2"/>
  <c r="C5417" i="2"/>
  <c r="E5416" i="2"/>
  <c r="D5416" i="2"/>
  <c r="C5416" i="2"/>
  <c r="E5415" i="2"/>
  <c r="D5415" i="2"/>
  <c r="C5415" i="2"/>
  <c r="A5415" i="2"/>
  <c r="E5414" i="2"/>
  <c r="D5414" i="2"/>
  <c r="C5414" i="2"/>
  <c r="A5414" i="2"/>
  <c r="E5413" i="2"/>
  <c r="D5413" i="2"/>
  <c r="C5413" i="2"/>
  <c r="A5413" i="2"/>
  <c r="E5412" i="2"/>
  <c r="D5412" i="2"/>
  <c r="C5412" i="2"/>
  <c r="A5412" i="2"/>
  <c r="E5411" i="2"/>
  <c r="D5411" i="2"/>
  <c r="C5411" i="2"/>
  <c r="A5411" i="2"/>
  <c r="E5410" i="2"/>
  <c r="D5410" i="2"/>
  <c r="C5410" i="2"/>
  <c r="E5409" i="2"/>
  <c r="D5409" i="2"/>
  <c r="C5409" i="2"/>
  <c r="E5408" i="2"/>
  <c r="D5408" i="2"/>
  <c r="C5408" i="2"/>
  <c r="E5407" i="2"/>
  <c r="D5407" i="2"/>
  <c r="C5407" i="2"/>
  <c r="A5407" i="2"/>
  <c r="E5406" i="2"/>
  <c r="D5406" i="2"/>
  <c r="C5406" i="2"/>
  <c r="A5406" i="2"/>
  <c r="E5405" i="2"/>
  <c r="D5405" i="2"/>
  <c r="C5405" i="2"/>
  <c r="A5405" i="2"/>
  <c r="E5404" i="2"/>
  <c r="D5404" i="2"/>
  <c r="C5404" i="2"/>
  <c r="A5404" i="2"/>
  <c r="E5403" i="2"/>
  <c r="D5403" i="2"/>
  <c r="C5403" i="2"/>
  <c r="A5403" i="2"/>
  <c r="E5402" i="2"/>
  <c r="D5402" i="2"/>
  <c r="C5402" i="2"/>
  <c r="E5401" i="2"/>
  <c r="D5401" i="2"/>
  <c r="C5401" i="2"/>
  <c r="E5400" i="2"/>
  <c r="D5400" i="2"/>
  <c r="C5400" i="2"/>
  <c r="E5399" i="2"/>
  <c r="D5399" i="2"/>
  <c r="C5399" i="2"/>
  <c r="A5399" i="2"/>
  <c r="E5398" i="2"/>
  <c r="D5398" i="2"/>
  <c r="C5398" i="2"/>
  <c r="A5398" i="2"/>
  <c r="E5397" i="2"/>
  <c r="D5397" i="2"/>
  <c r="C5397" i="2"/>
  <c r="A5397" i="2"/>
  <c r="E5396" i="2"/>
  <c r="D5396" i="2"/>
  <c r="C5396" i="2"/>
  <c r="A5396" i="2"/>
  <c r="E5395" i="2"/>
  <c r="D5395" i="2"/>
  <c r="C5395" i="2"/>
  <c r="A5395" i="2"/>
  <c r="E5394" i="2"/>
  <c r="D5394" i="2"/>
  <c r="C5394" i="2"/>
  <c r="E5393" i="2"/>
  <c r="D5393" i="2"/>
  <c r="C5393" i="2"/>
  <c r="E5392" i="2"/>
  <c r="D5392" i="2"/>
  <c r="C5392" i="2"/>
  <c r="E5391" i="2"/>
  <c r="D5391" i="2"/>
  <c r="C5391" i="2"/>
  <c r="A5391" i="2"/>
  <c r="E5390" i="2"/>
  <c r="D5390" i="2"/>
  <c r="C5390" i="2"/>
  <c r="A5390" i="2"/>
  <c r="E5389" i="2"/>
  <c r="D5389" i="2"/>
  <c r="C5389" i="2"/>
  <c r="A5389" i="2"/>
  <c r="E5388" i="2"/>
  <c r="D5388" i="2"/>
  <c r="C5388" i="2"/>
  <c r="A5388" i="2"/>
  <c r="E5387" i="2"/>
  <c r="D5387" i="2"/>
  <c r="C5387" i="2"/>
  <c r="A5387" i="2"/>
  <c r="E5386" i="2"/>
  <c r="D5386" i="2"/>
  <c r="C5386" i="2"/>
  <c r="E5385" i="2"/>
  <c r="D5385" i="2"/>
  <c r="C5385" i="2"/>
  <c r="E5384" i="2"/>
  <c r="D5384" i="2"/>
  <c r="C5384" i="2"/>
  <c r="E5383" i="2"/>
  <c r="D5383" i="2"/>
  <c r="C5383" i="2"/>
  <c r="A5383" i="2"/>
  <c r="E5382" i="2"/>
  <c r="D5382" i="2"/>
  <c r="C5382" i="2"/>
  <c r="A5382" i="2"/>
  <c r="E5381" i="2"/>
  <c r="D5381" i="2"/>
  <c r="C5381" i="2"/>
  <c r="A5381" i="2"/>
  <c r="E5380" i="2"/>
  <c r="D5380" i="2"/>
  <c r="C5380" i="2"/>
  <c r="A5380" i="2"/>
  <c r="E5379" i="2"/>
  <c r="D5379" i="2"/>
  <c r="C5379" i="2"/>
  <c r="A5379" i="2"/>
  <c r="E5378" i="2"/>
  <c r="D5378" i="2"/>
  <c r="C5378" i="2"/>
  <c r="E5377" i="2"/>
  <c r="D5377" i="2"/>
  <c r="C5377" i="2"/>
  <c r="E5376" i="2"/>
  <c r="D5376" i="2"/>
  <c r="C5376" i="2"/>
  <c r="E5375" i="2"/>
  <c r="D5375" i="2"/>
  <c r="C5375" i="2"/>
  <c r="A5375" i="2"/>
  <c r="E5374" i="2"/>
  <c r="D5374" i="2"/>
  <c r="C5374" i="2"/>
  <c r="A5374" i="2"/>
  <c r="E5373" i="2"/>
  <c r="D5373" i="2"/>
  <c r="C5373" i="2"/>
  <c r="A5373" i="2"/>
  <c r="E5372" i="2"/>
  <c r="D5372" i="2"/>
  <c r="C5372" i="2"/>
  <c r="A5372" i="2"/>
  <c r="E5371" i="2"/>
  <c r="D5371" i="2"/>
  <c r="C5371" i="2"/>
  <c r="A5371" i="2"/>
  <c r="E5370" i="2"/>
  <c r="D5370" i="2"/>
  <c r="C5370" i="2"/>
  <c r="E5369" i="2"/>
  <c r="D5369" i="2"/>
  <c r="C5369" i="2"/>
  <c r="E5368" i="2"/>
  <c r="D5368" i="2"/>
  <c r="C5368" i="2"/>
  <c r="E5367" i="2"/>
  <c r="D5367" i="2"/>
  <c r="C5367" i="2"/>
  <c r="A5367" i="2"/>
  <c r="E5366" i="2"/>
  <c r="D5366" i="2"/>
  <c r="C5366" i="2"/>
  <c r="A5366" i="2"/>
  <c r="E5365" i="2"/>
  <c r="D5365" i="2"/>
  <c r="C5365" i="2"/>
  <c r="A5365" i="2"/>
  <c r="E5364" i="2"/>
  <c r="D5364" i="2"/>
  <c r="C5364" i="2"/>
  <c r="A5364" i="2"/>
  <c r="E5363" i="2"/>
  <c r="D5363" i="2"/>
  <c r="C5363" i="2"/>
  <c r="A5363" i="2"/>
  <c r="E5362" i="2"/>
  <c r="D5362" i="2"/>
  <c r="C5362" i="2"/>
  <c r="E5361" i="2"/>
  <c r="D5361" i="2"/>
  <c r="C5361" i="2"/>
  <c r="E5360" i="2"/>
  <c r="D5360" i="2"/>
  <c r="C5360" i="2"/>
  <c r="E5359" i="2"/>
  <c r="D5359" i="2"/>
  <c r="C5359" i="2"/>
  <c r="A5359" i="2"/>
  <c r="E5358" i="2"/>
  <c r="D5358" i="2"/>
  <c r="C5358" i="2"/>
  <c r="A5358" i="2"/>
  <c r="E5357" i="2"/>
  <c r="D5357" i="2"/>
  <c r="C5357" i="2"/>
  <c r="A5357" i="2"/>
  <c r="E5356" i="2"/>
  <c r="D5356" i="2"/>
  <c r="C5356" i="2"/>
  <c r="A5356" i="2"/>
  <c r="E5355" i="2"/>
  <c r="D5355" i="2"/>
  <c r="C5355" i="2"/>
  <c r="A5355" i="2"/>
  <c r="E5354" i="2"/>
  <c r="D5354" i="2"/>
  <c r="C5354" i="2"/>
  <c r="E5353" i="2"/>
  <c r="D5353" i="2"/>
  <c r="C5353" i="2"/>
  <c r="E5352" i="2"/>
  <c r="D5352" i="2"/>
  <c r="C5352" i="2"/>
  <c r="E5351" i="2"/>
  <c r="D5351" i="2"/>
  <c r="C5351" i="2"/>
  <c r="A5351" i="2"/>
  <c r="E5350" i="2"/>
  <c r="D5350" i="2"/>
  <c r="C5350" i="2"/>
  <c r="A5350" i="2"/>
  <c r="E5349" i="2"/>
  <c r="D5349" i="2"/>
  <c r="C5349" i="2"/>
  <c r="A5349" i="2"/>
  <c r="E5348" i="2"/>
  <c r="D5348" i="2"/>
  <c r="C5348" i="2"/>
  <c r="A5348" i="2"/>
  <c r="E5347" i="2"/>
  <c r="D5347" i="2"/>
  <c r="C5347" i="2"/>
  <c r="A5347" i="2"/>
  <c r="E5346" i="2"/>
  <c r="D5346" i="2"/>
  <c r="C5346" i="2"/>
  <c r="E5345" i="2"/>
  <c r="D5345" i="2"/>
  <c r="C5345" i="2"/>
  <c r="E5344" i="2"/>
  <c r="D5344" i="2"/>
  <c r="C5344" i="2"/>
  <c r="E5343" i="2"/>
  <c r="D5343" i="2"/>
  <c r="C5343" i="2"/>
  <c r="A5343" i="2"/>
  <c r="E5342" i="2"/>
  <c r="D5342" i="2"/>
  <c r="C5342" i="2"/>
  <c r="A5342" i="2"/>
  <c r="E5341" i="2"/>
  <c r="D5341" i="2"/>
  <c r="C5341" i="2"/>
  <c r="A5341" i="2"/>
  <c r="E5340" i="2"/>
  <c r="D5340" i="2"/>
  <c r="C5340" i="2"/>
  <c r="A5340" i="2"/>
  <c r="E5339" i="2"/>
  <c r="D5339" i="2"/>
  <c r="C5339" i="2"/>
  <c r="A5339" i="2"/>
  <c r="E5338" i="2"/>
  <c r="D5338" i="2"/>
  <c r="C5338" i="2"/>
  <c r="E5337" i="2"/>
  <c r="D5337" i="2"/>
  <c r="C5337" i="2"/>
  <c r="E5336" i="2"/>
  <c r="D5336" i="2"/>
  <c r="C5336" i="2"/>
  <c r="E5335" i="2"/>
  <c r="D5335" i="2"/>
  <c r="C5335" i="2"/>
  <c r="A5335" i="2"/>
  <c r="E5334" i="2"/>
  <c r="D5334" i="2"/>
  <c r="C5334" i="2"/>
  <c r="A5334" i="2"/>
  <c r="E5333" i="2"/>
  <c r="D5333" i="2"/>
  <c r="C5333" i="2"/>
  <c r="A5333" i="2"/>
  <c r="E5332" i="2"/>
  <c r="D5332" i="2"/>
  <c r="C5332" i="2"/>
  <c r="A5332" i="2"/>
  <c r="E5331" i="2"/>
  <c r="D5331" i="2"/>
  <c r="C5331" i="2"/>
  <c r="A5331" i="2"/>
  <c r="E5330" i="2"/>
  <c r="D5330" i="2"/>
  <c r="C5330" i="2"/>
  <c r="E5329" i="2"/>
  <c r="D5329" i="2"/>
  <c r="C5329" i="2"/>
  <c r="E5328" i="2"/>
  <c r="D5328" i="2"/>
  <c r="C5328" i="2"/>
  <c r="E5327" i="2"/>
  <c r="D5327" i="2"/>
  <c r="C5327" i="2"/>
  <c r="A5327" i="2"/>
  <c r="E5326" i="2"/>
  <c r="D5326" i="2"/>
  <c r="C5326" i="2"/>
  <c r="A5326" i="2"/>
  <c r="E5325" i="2"/>
  <c r="D5325" i="2"/>
  <c r="C5325" i="2"/>
  <c r="A5325" i="2"/>
  <c r="E5324" i="2"/>
  <c r="D5324" i="2"/>
  <c r="C5324" i="2"/>
  <c r="A5324" i="2"/>
  <c r="E5323" i="2"/>
  <c r="D5323" i="2"/>
  <c r="C5323" i="2"/>
  <c r="A5323" i="2"/>
  <c r="E5322" i="2"/>
  <c r="D5322" i="2"/>
  <c r="C5322" i="2"/>
  <c r="E5321" i="2"/>
  <c r="D5321" i="2"/>
  <c r="C5321" i="2"/>
  <c r="E5320" i="2"/>
  <c r="D5320" i="2"/>
  <c r="C5320" i="2"/>
  <c r="E5319" i="2"/>
  <c r="D5319" i="2"/>
  <c r="C5319" i="2"/>
  <c r="A5319" i="2"/>
  <c r="E5318" i="2"/>
  <c r="D5318" i="2"/>
  <c r="C5318" i="2"/>
  <c r="A5318" i="2"/>
  <c r="E5317" i="2"/>
  <c r="D5317" i="2"/>
  <c r="C5317" i="2"/>
  <c r="A5317" i="2"/>
  <c r="E5316" i="2"/>
  <c r="D5316" i="2"/>
  <c r="C5316" i="2"/>
  <c r="A5316" i="2"/>
  <c r="E5315" i="2"/>
  <c r="D5315" i="2"/>
  <c r="C5315" i="2"/>
  <c r="A5315" i="2"/>
  <c r="E5314" i="2"/>
  <c r="D5314" i="2"/>
  <c r="C5314" i="2"/>
  <c r="E5313" i="2"/>
  <c r="D5313" i="2"/>
  <c r="C5313" i="2"/>
  <c r="E5312" i="2"/>
  <c r="D5312" i="2"/>
  <c r="C5312" i="2"/>
  <c r="E5311" i="2"/>
  <c r="D5311" i="2"/>
  <c r="C5311" i="2"/>
  <c r="A5311" i="2"/>
  <c r="E5310" i="2"/>
  <c r="D5310" i="2"/>
  <c r="C5310" i="2"/>
  <c r="A5310" i="2"/>
  <c r="E5309" i="2"/>
  <c r="D5309" i="2"/>
  <c r="C5309" i="2"/>
  <c r="A5309" i="2"/>
  <c r="E5308" i="2"/>
  <c r="D5308" i="2"/>
  <c r="C5308" i="2"/>
  <c r="A5308" i="2"/>
  <c r="E5307" i="2"/>
  <c r="D5307" i="2"/>
  <c r="C5307" i="2"/>
  <c r="A5307" i="2"/>
  <c r="E5306" i="2"/>
  <c r="D5306" i="2"/>
  <c r="C5306" i="2"/>
  <c r="E5305" i="2"/>
  <c r="D5305" i="2"/>
  <c r="C5305" i="2"/>
  <c r="E5304" i="2"/>
  <c r="D5304" i="2"/>
  <c r="C5304" i="2"/>
  <c r="E5303" i="2"/>
  <c r="D5303" i="2"/>
  <c r="C5303" i="2"/>
  <c r="A5303" i="2"/>
  <c r="E5302" i="2"/>
  <c r="D5302" i="2"/>
  <c r="C5302" i="2"/>
  <c r="A5302" i="2"/>
  <c r="E5301" i="2"/>
  <c r="D5301" i="2"/>
  <c r="C5301" i="2"/>
  <c r="A5301" i="2"/>
  <c r="E5300" i="2"/>
  <c r="D5300" i="2"/>
  <c r="C5300" i="2"/>
  <c r="A5300" i="2"/>
  <c r="E5299" i="2"/>
  <c r="D5299" i="2"/>
  <c r="C5299" i="2"/>
  <c r="A5299" i="2"/>
  <c r="E5298" i="2"/>
  <c r="D5298" i="2"/>
  <c r="C5298" i="2"/>
  <c r="E5297" i="2"/>
  <c r="D5297" i="2"/>
  <c r="C5297" i="2"/>
  <c r="A5297" i="2"/>
  <c r="E5296" i="2"/>
  <c r="D5296" i="2"/>
  <c r="C5296" i="2"/>
  <c r="E5295" i="2"/>
  <c r="D5295" i="2"/>
  <c r="C5295" i="2"/>
  <c r="A5295" i="2"/>
  <c r="E5294" i="2"/>
  <c r="D5294" i="2"/>
  <c r="C5294" i="2"/>
  <c r="A5294" i="2"/>
  <c r="E5293" i="2"/>
  <c r="D5293" i="2"/>
  <c r="C5293" i="2"/>
  <c r="A5293" i="2"/>
  <c r="E5292" i="2"/>
  <c r="D5292" i="2"/>
  <c r="C5292" i="2"/>
  <c r="A5292" i="2"/>
  <c r="E5291" i="2"/>
  <c r="D5291" i="2"/>
  <c r="C5291" i="2"/>
  <c r="A5291" i="2"/>
  <c r="E5290" i="2"/>
  <c r="D5290" i="2"/>
  <c r="C5290" i="2"/>
  <c r="E5289" i="2"/>
  <c r="D5289" i="2"/>
  <c r="C5289" i="2"/>
  <c r="A5289" i="2"/>
  <c r="E5288" i="2"/>
  <c r="D5288" i="2"/>
  <c r="C5288" i="2"/>
  <c r="E5287" i="2"/>
  <c r="D5287" i="2"/>
  <c r="C5287" i="2"/>
  <c r="A5287" i="2"/>
  <c r="E5286" i="2"/>
  <c r="D5286" i="2"/>
  <c r="C5286" i="2"/>
  <c r="A5286" i="2"/>
  <c r="E5285" i="2"/>
  <c r="D5285" i="2"/>
  <c r="C5285" i="2"/>
  <c r="A5285" i="2"/>
  <c r="E5284" i="2"/>
  <c r="D5284" i="2"/>
  <c r="C5284" i="2"/>
  <c r="A5284" i="2"/>
  <c r="E5283" i="2"/>
  <c r="D5283" i="2"/>
  <c r="C5283" i="2"/>
  <c r="A5283" i="2"/>
  <c r="E5282" i="2"/>
  <c r="D5282" i="2"/>
  <c r="C5282" i="2"/>
  <c r="E5281" i="2"/>
  <c r="D5281" i="2"/>
  <c r="C5281" i="2"/>
  <c r="E5280" i="2"/>
  <c r="D5280" i="2"/>
  <c r="C5280" i="2"/>
  <c r="E5279" i="2"/>
  <c r="D5279" i="2"/>
  <c r="C5279" i="2"/>
  <c r="A5279" i="2"/>
  <c r="E5278" i="2"/>
  <c r="D5278" i="2"/>
  <c r="C5278" i="2"/>
  <c r="A5278" i="2"/>
  <c r="E5277" i="2"/>
  <c r="D5277" i="2"/>
  <c r="C5277" i="2"/>
  <c r="A5277" i="2"/>
  <c r="E5276" i="2"/>
  <c r="D5276" i="2"/>
  <c r="C5276" i="2"/>
  <c r="A5276" i="2"/>
  <c r="E5275" i="2"/>
  <c r="D5275" i="2"/>
  <c r="C5275" i="2"/>
  <c r="A5275" i="2"/>
  <c r="E5274" i="2"/>
  <c r="D5274" i="2"/>
  <c r="C5274" i="2"/>
  <c r="E5273" i="2"/>
  <c r="D5273" i="2"/>
  <c r="C5273" i="2"/>
  <c r="E5272" i="2"/>
  <c r="D5272" i="2"/>
  <c r="C5272" i="2"/>
  <c r="E5271" i="2"/>
  <c r="D5271" i="2"/>
  <c r="C5271" i="2"/>
  <c r="A5271" i="2"/>
  <c r="E5270" i="2"/>
  <c r="D5270" i="2"/>
  <c r="C5270" i="2"/>
  <c r="A5270" i="2"/>
  <c r="E5269" i="2"/>
  <c r="D5269" i="2"/>
  <c r="C5269" i="2"/>
  <c r="A5269" i="2"/>
  <c r="E5268" i="2"/>
  <c r="D5268" i="2"/>
  <c r="C5268" i="2"/>
  <c r="A5268" i="2"/>
  <c r="E5267" i="2"/>
  <c r="D5267" i="2"/>
  <c r="C5267" i="2"/>
  <c r="A5267" i="2"/>
  <c r="E5266" i="2"/>
  <c r="D5266" i="2"/>
  <c r="C5266" i="2"/>
  <c r="E5265" i="2"/>
  <c r="D5265" i="2"/>
  <c r="C5265" i="2"/>
  <c r="E5264" i="2"/>
  <c r="D5264" i="2"/>
  <c r="C5264" i="2"/>
  <c r="E5263" i="2"/>
  <c r="D5263" i="2"/>
  <c r="C5263" i="2"/>
  <c r="A5263" i="2"/>
  <c r="E5262" i="2"/>
  <c r="D5262" i="2"/>
  <c r="C5262" i="2"/>
  <c r="A5262" i="2"/>
  <c r="E5261" i="2"/>
  <c r="D5261" i="2"/>
  <c r="C5261" i="2"/>
  <c r="A5261" i="2"/>
  <c r="E5260" i="2"/>
  <c r="D5260" i="2"/>
  <c r="C5260" i="2"/>
  <c r="A5260" i="2"/>
  <c r="E5259" i="2"/>
  <c r="D5259" i="2"/>
  <c r="C5259" i="2"/>
  <c r="A5259" i="2"/>
  <c r="E5258" i="2"/>
  <c r="D5258" i="2"/>
  <c r="C5258" i="2"/>
  <c r="E5257" i="2"/>
  <c r="D5257" i="2"/>
  <c r="C5257" i="2"/>
  <c r="A5257" i="2"/>
  <c r="E5256" i="2"/>
  <c r="D5256" i="2"/>
  <c r="C5256" i="2"/>
  <c r="E5255" i="2"/>
  <c r="D5255" i="2"/>
  <c r="C5255" i="2"/>
  <c r="A5255" i="2"/>
  <c r="E5254" i="2"/>
  <c r="D5254" i="2"/>
  <c r="C5254" i="2"/>
  <c r="A5254" i="2"/>
  <c r="E5253" i="2"/>
  <c r="D5253" i="2"/>
  <c r="C5253" i="2"/>
  <c r="A5253" i="2"/>
  <c r="E5252" i="2"/>
  <c r="D5252" i="2"/>
  <c r="C5252" i="2"/>
  <c r="A5252" i="2"/>
  <c r="E5251" i="2"/>
  <c r="D5251" i="2"/>
  <c r="C5251" i="2"/>
  <c r="A5251" i="2"/>
  <c r="E5250" i="2"/>
  <c r="D5250" i="2"/>
  <c r="C5250" i="2"/>
  <c r="E5249" i="2"/>
  <c r="D5249" i="2"/>
  <c r="C5249" i="2"/>
  <c r="A5249" i="2"/>
  <c r="E5248" i="2"/>
  <c r="D5248" i="2"/>
  <c r="C5248" i="2"/>
  <c r="E5247" i="2"/>
  <c r="D5247" i="2"/>
  <c r="C5247" i="2"/>
  <c r="A5247" i="2"/>
  <c r="E5246" i="2"/>
  <c r="D5246" i="2"/>
  <c r="C5246" i="2"/>
  <c r="A5246" i="2"/>
  <c r="E5245" i="2"/>
  <c r="D5245" i="2"/>
  <c r="C5245" i="2"/>
  <c r="A5245" i="2"/>
  <c r="E5244" i="2"/>
  <c r="D5244" i="2"/>
  <c r="C5244" i="2"/>
  <c r="A5244" i="2"/>
  <c r="E5243" i="2"/>
  <c r="D5243" i="2"/>
  <c r="C5243" i="2"/>
  <c r="A5243" i="2"/>
  <c r="E5242" i="2"/>
  <c r="D5242" i="2"/>
  <c r="C5242" i="2"/>
  <c r="E5241" i="2"/>
  <c r="D5241" i="2"/>
  <c r="C5241" i="2"/>
  <c r="E5240" i="2"/>
  <c r="D5240" i="2"/>
  <c r="C5240" i="2"/>
  <c r="E5239" i="2"/>
  <c r="D5239" i="2"/>
  <c r="C5239" i="2"/>
  <c r="A5239" i="2"/>
  <c r="E5238" i="2"/>
  <c r="D5238" i="2"/>
  <c r="C5238" i="2"/>
  <c r="A5238" i="2"/>
  <c r="E5237" i="2"/>
  <c r="D5237" i="2"/>
  <c r="C5237" i="2"/>
  <c r="A5237" i="2"/>
  <c r="E5236" i="2"/>
  <c r="D5236" i="2"/>
  <c r="C5236" i="2"/>
  <c r="A5236" i="2"/>
  <c r="E5235" i="2"/>
  <c r="D5235" i="2"/>
  <c r="C5235" i="2"/>
  <c r="A5235" i="2"/>
  <c r="E5234" i="2"/>
  <c r="D5234" i="2"/>
  <c r="C5234" i="2"/>
  <c r="E5233" i="2"/>
  <c r="D5233" i="2"/>
  <c r="C5233" i="2"/>
  <c r="E5232" i="2"/>
  <c r="D5232" i="2"/>
  <c r="C5232" i="2"/>
  <c r="E5231" i="2"/>
  <c r="D5231" i="2"/>
  <c r="C5231" i="2"/>
  <c r="A5231" i="2"/>
  <c r="E5230" i="2"/>
  <c r="D5230" i="2"/>
  <c r="C5230" i="2"/>
  <c r="A5230" i="2"/>
  <c r="E5229" i="2"/>
  <c r="D5229" i="2"/>
  <c r="C5229" i="2"/>
  <c r="A5229" i="2"/>
  <c r="E5228" i="2"/>
  <c r="D5228" i="2"/>
  <c r="C5228" i="2"/>
  <c r="A5228" i="2"/>
  <c r="E5227" i="2"/>
  <c r="D5227" i="2"/>
  <c r="C5227" i="2"/>
  <c r="A5227" i="2"/>
  <c r="E5226" i="2"/>
  <c r="D5226" i="2"/>
  <c r="C5226" i="2"/>
  <c r="E5225" i="2"/>
  <c r="D5225" i="2"/>
  <c r="C5225" i="2"/>
  <c r="E5224" i="2"/>
  <c r="D5224" i="2"/>
  <c r="C5224" i="2"/>
  <c r="E5223" i="2"/>
  <c r="D5223" i="2"/>
  <c r="C5223" i="2"/>
  <c r="A5223" i="2"/>
  <c r="E5222" i="2"/>
  <c r="D5222" i="2"/>
  <c r="C5222" i="2"/>
  <c r="A5222" i="2"/>
  <c r="E5221" i="2"/>
  <c r="D5221" i="2"/>
  <c r="C5221" i="2"/>
  <c r="A5221" i="2"/>
  <c r="E5220" i="2"/>
  <c r="D5220" i="2"/>
  <c r="C5220" i="2"/>
  <c r="A5220" i="2"/>
  <c r="E5219" i="2"/>
  <c r="D5219" i="2"/>
  <c r="C5219" i="2"/>
  <c r="A5219" i="2"/>
  <c r="E5218" i="2"/>
  <c r="D5218" i="2"/>
  <c r="C5218" i="2"/>
  <c r="E5217" i="2"/>
  <c r="D5217" i="2"/>
  <c r="C5217" i="2"/>
  <c r="E5216" i="2"/>
  <c r="D5216" i="2"/>
  <c r="C5216" i="2"/>
  <c r="E5215" i="2"/>
  <c r="D5215" i="2"/>
  <c r="C5215" i="2"/>
  <c r="A5215" i="2"/>
  <c r="E5214" i="2"/>
  <c r="D5214" i="2"/>
  <c r="C5214" i="2"/>
  <c r="A5214" i="2"/>
  <c r="E5213" i="2"/>
  <c r="D5213" i="2"/>
  <c r="C5213" i="2"/>
  <c r="A5213" i="2"/>
  <c r="E5212" i="2"/>
  <c r="D5212" i="2"/>
  <c r="C5212" i="2"/>
  <c r="A5212" i="2"/>
  <c r="E5211" i="2"/>
  <c r="D5211" i="2"/>
  <c r="C5211" i="2"/>
  <c r="A5211" i="2"/>
  <c r="E5210" i="2"/>
  <c r="D5210" i="2"/>
  <c r="C5210" i="2"/>
  <c r="E5209" i="2"/>
  <c r="D5209" i="2"/>
  <c r="C5209" i="2"/>
  <c r="E5208" i="2"/>
  <c r="D5208" i="2"/>
  <c r="C5208" i="2"/>
  <c r="E5207" i="2"/>
  <c r="D5207" i="2"/>
  <c r="C5207" i="2"/>
  <c r="A5207" i="2"/>
  <c r="E5206" i="2"/>
  <c r="D5206" i="2"/>
  <c r="C5206" i="2"/>
  <c r="A5206" i="2"/>
  <c r="E5205" i="2"/>
  <c r="D5205" i="2"/>
  <c r="C5205" i="2"/>
  <c r="A5205" i="2"/>
  <c r="E5204" i="2"/>
  <c r="D5204" i="2"/>
  <c r="C5204" i="2"/>
  <c r="A5204" i="2"/>
  <c r="E5203" i="2"/>
  <c r="D5203" i="2"/>
  <c r="C5203" i="2"/>
  <c r="A5203" i="2"/>
  <c r="E5202" i="2"/>
  <c r="D5202" i="2"/>
  <c r="C5202" i="2"/>
  <c r="E5201" i="2"/>
  <c r="D5201" i="2"/>
  <c r="C5201" i="2"/>
  <c r="E5200" i="2"/>
  <c r="D5200" i="2"/>
  <c r="C5200" i="2"/>
  <c r="E5199" i="2"/>
  <c r="D5199" i="2"/>
  <c r="C5199" i="2"/>
  <c r="A5199" i="2"/>
  <c r="E5198" i="2"/>
  <c r="D5198" i="2"/>
  <c r="C5198" i="2"/>
  <c r="A5198" i="2"/>
  <c r="E5197" i="2"/>
  <c r="D5197" i="2"/>
  <c r="C5197" i="2"/>
  <c r="A5197" i="2"/>
  <c r="E5196" i="2"/>
  <c r="D5196" i="2"/>
  <c r="C5196" i="2"/>
  <c r="A5196" i="2"/>
  <c r="E5195" i="2"/>
  <c r="D5195" i="2"/>
  <c r="C5195" i="2"/>
  <c r="A5195" i="2"/>
  <c r="E5194" i="2"/>
  <c r="D5194" i="2"/>
  <c r="C5194" i="2"/>
  <c r="E5193" i="2"/>
  <c r="D5193" i="2"/>
  <c r="C5193" i="2"/>
  <c r="E5192" i="2"/>
  <c r="D5192" i="2"/>
  <c r="C5192" i="2"/>
  <c r="E5191" i="2"/>
  <c r="D5191" i="2"/>
  <c r="C5191" i="2"/>
  <c r="A5191" i="2"/>
  <c r="E5190" i="2"/>
  <c r="D5190" i="2"/>
  <c r="C5190" i="2"/>
  <c r="A5190" i="2"/>
  <c r="E5189" i="2"/>
  <c r="D5189" i="2"/>
  <c r="C5189" i="2"/>
  <c r="A5189" i="2"/>
  <c r="E5188" i="2"/>
  <c r="D5188" i="2"/>
  <c r="C5188" i="2"/>
  <c r="A5188" i="2"/>
  <c r="E5187" i="2"/>
  <c r="D5187" i="2"/>
  <c r="C5187" i="2"/>
  <c r="A5187" i="2"/>
  <c r="E5186" i="2"/>
  <c r="D5186" i="2"/>
  <c r="C5186" i="2"/>
  <c r="E5185" i="2"/>
  <c r="D5185" i="2"/>
  <c r="C5185" i="2"/>
  <c r="E5184" i="2"/>
  <c r="D5184" i="2"/>
  <c r="C5184" i="2"/>
  <c r="E5183" i="2"/>
  <c r="D5183" i="2"/>
  <c r="C5183" i="2"/>
  <c r="A5183" i="2"/>
  <c r="E5182" i="2"/>
  <c r="D5182" i="2"/>
  <c r="C5182" i="2"/>
  <c r="A5182" i="2"/>
  <c r="E5181" i="2"/>
  <c r="D5181" i="2"/>
  <c r="C5181" i="2"/>
  <c r="A5181" i="2"/>
  <c r="E5180" i="2"/>
  <c r="D5180" i="2"/>
  <c r="C5180" i="2"/>
  <c r="A5180" i="2"/>
  <c r="E5179" i="2"/>
  <c r="D5179" i="2"/>
  <c r="C5179" i="2"/>
  <c r="A5179" i="2"/>
  <c r="E5178" i="2"/>
  <c r="D5178" i="2"/>
  <c r="C5178" i="2"/>
  <c r="E5177" i="2"/>
  <c r="D5177" i="2"/>
  <c r="C5177" i="2"/>
  <c r="E5176" i="2"/>
  <c r="D5176" i="2"/>
  <c r="C5176" i="2"/>
  <c r="E5175" i="2"/>
  <c r="D5175" i="2"/>
  <c r="C5175" i="2"/>
  <c r="A5175" i="2"/>
  <c r="E5174" i="2"/>
  <c r="D5174" i="2"/>
  <c r="C5174" i="2"/>
  <c r="A5174" i="2"/>
  <c r="E5173" i="2"/>
  <c r="D5173" i="2"/>
  <c r="C5173" i="2"/>
  <c r="A5173" i="2"/>
  <c r="E5172" i="2"/>
  <c r="D5172" i="2"/>
  <c r="C5172" i="2"/>
  <c r="A5172" i="2"/>
  <c r="E5171" i="2"/>
  <c r="D5171" i="2"/>
  <c r="C5171" i="2"/>
  <c r="A5171" i="2"/>
  <c r="E5170" i="2"/>
  <c r="D5170" i="2"/>
  <c r="C5170" i="2"/>
  <c r="E5169" i="2"/>
  <c r="D5169" i="2"/>
  <c r="C5169" i="2"/>
  <c r="E5168" i="2"/>
  <c r="D5168" i="2"/>
  <c r="C5168" i="2"/>
  <c r="E5167" i="2"/>
  <c r="D5167" i="2"/>
  <c r="C5167" i="2"/>
  <c r="A5167" i="2"/>
  <c r="E5166" i="2"/>
  <c r="D5166" i="2"/>
  <c r="C5166" i="2"/>
  <c r="A5166" i="2"/>
  <c r="E5165" i="2"/>
  <c r="D5165" i="2"/>
  <c r="C5165" i="2"/>
  <c r="A5165" i="2"/>
  <c r="E5164" i="2"/>
  <c r="D5164" i="2"/>
  <c r="C5164" i="2"/>
  <c r="A5164" i="2"/>
  <c r="E5163" i="2"/>
  <c r="D5163" i="2"/>
  <c r="C5163" i="2"/>
  <c r="A5163" i="2"/>
  <c r="E5162" i="2"/>
  <c r="D5162" i="2"/>
  <c r="C5162" i="2"/>
  <c r="E5161" i="2"/>
  <c r="D5161" i="2"/>
  <c r="C5161" i="2"/>
  <c r="E5160" i="2"/>
  <c r="D5160" i="2"/>
  <c r="C5160" i="2"/>
  <c r="E5159" i="2"/>
  <c r="D5159" i="2"/>
  <c r="C5159" i="2"/>
  <c r="A5159" i="2"/>
  <c r="E5158" i="2"/>
  <c r="D5158" i="2"/>
  <c r="C5158" i="2"/>
  <c r="A5158" i="2"/>
  <c r="E5157" i="2"/>
  <c r="D5157" i="2"/>
  <c r="C5157" i="2"/>
  <c r="A5157" i="2"/>
  <c r="E5156" i="2"/>
  <c r="D5156" i="2"/>
  <c r="C5156" i="2"/>
  <c r="A5156" i="2"/>
  <c r="E5155" i="2"/>
  <c r="D5155" i="2"/>
  <c r="C5155" i="2"/>
  <c r="A5155" i="2"/>
  <c r="E5154" i="2"/>
  <c r="D5154" i="2"/>
  <c r="C5154" i="2"/>
  <c r="E5153" i="2"/>
  <c r="D5153" i="2"/>
  <c r="C5153" i="2"/>
  <c r="E5152" i="2"/>
  <c r="D5152" i="2"/>
  <c r="C5152" i="2"/>
  <c r="E5151" i="2"/>
  <c r="D5151" i="2"/>
  <c r="C5151" i="2"/>
  <c r="A5151" i="2"/>
  <c r="E5150" i="2"/>
  <c r="D5150" i="2"/>
  <c r="C5150" i="2"/>
  <c r="A5150" i="2"/>
  <c r="E5149" i="2"/>
  <c r="D5149" i="2"/>
  <c r="C5149" i="2"/>
  <c r="A5149" i="2"/>
  <c r="E5148" i="2"/>
  <c r="D5148" i="2"/>
  <c r="C5148" i="2"/>
  <c r="A5148" i="2"/>
  <c r="E5147" i="2"/>
  <c r="D5147" i="2"/>
  <c r="C5147" i="2"/>
  <c r="A5147" i="2"/>
  <c r="E5146" i="2"/>
  <c r="D5146" i="2"/>
  <c r="C5146" i="2"/>
  <c r="E5145" i="2"/>
  <c r="D5145" i="2"/>
  <c r="C5145" i="2"/>
  <c r="E5144" i="2"/>
  <c r="D5144" i="2"/>
  <c r="C5144" i="2"/>
  <c r="E5143" i="2"/>
  <c r="D5143" i="2"/>
  <c r="C5143" i="2"/>
  <c r="A5143" i="2"/>
  <c r="E5142" i="2"/>
  <c r="D5142" i="2"/>
  <c r="C5142" i="2"/>
  <c r="A5142" i="2"/>
  <c r="E5141" i="2"/>
  <c r="D5141" i="2"/>
  <c r="C5141" i="2"/>
  <c r="A5141" i="2"/>
  <c r="E5140" i="2"/>
  <c r="D5140" i="2"/>
  <c r="C5140" i="2"/>
  <c r="A5140" i="2"/>
  <c r="E5139" i="2"/>
  <c r="D5139" i="2"/>
  <c r="C5139" i="2"/>
  <c r="A5139" i="2"/>
  <c r="E5138" i="2"/>
  <c r="D5138" i="2"/>
  <c r="C5138" i="2"/>
  <c r="E5137" i="2"/>
  <c r="D5137" i="2"/>
  <c r="C5137" i="2"/>
  <c r="E5136" i="2"/>
  <c r="D5136" i="2"/>
  <c r="C5136" i="2"/>
  <c r="E5135" i="2"/>
  <c r="D5135" i="2"/>
  <c r="C5135" i="2"/>
  <c r="A5135" i="2"/>
  <c r="E5134" i="2"/>
  <c r="D5134" i="2"/>
  <c r="C5134" i="2"/>
  <c r="A5134" i="2"/>
  <c r="E5133" i="2"/>
  <c r="D5133" i="2"/>
  <c r="C5133" i="2"/>
  <c r="A5133" i="2"/>
  <c r="E5132" i="2"/>
  <c r="D5132" i="2"/>
  <c r="C5132" i="2"/>
  <c r="A5132" i="2"/>
  <c r="E5131" i="2"/>
  <c r="D5131" i="2"/>
  <c r="C5131" i="2"/>
  <c r="A5131" i="2"/>
  <c r="E5130" i="2"/>
  <c r="D5130" i="2"/>
  <c r="C5130" i="2"/>
  <c r="E5129" i="2"/>
  <c r="D5129" i="2"/>
  <c r="C5129" i="2"/>
  <c r="E5128" i="2"/>
  <c r="D5128" i="2"/>
  <c r="C5128" i="2"/>
  <c r="E5127" i="2"/>
  <c r="D5127" i="2"/>
  <c r="C5127" i="2"/>
  <c r="A5127" i="2"/>
  <c r="E5126" i="2"/>
  <c r="D5126" i="2"/>
  <c r="C5126" i="2"/>
  <c r="A5126" i="2"/>
  <c r="E5125" i="2"/>
  <c r="D5125" i="2"/>
  <c r="C5125" i="2"/>
  <c r="A5125" i="2"/>
  <c r="E5124" i="2"/>
  <c r="D5124" i="2"/>
  <c r="C5124" i="2"/>
  <c r="A5124" i="2"/>
  <c r="E5123" i="2"/>
  <c r="D5123" i="2"/>
  <c r="C5123" i="2"/>
  <c r="A5123" i="2"/>
  <c r="E5122" i="2"/>
  <c r="D5122" i="2"/>
  <c r="C5122" i="2"/>
  <c r="E5121" i="2"/>
  <c r="D5121" i="2"/>
  <c r="C5121" i="2"/>
  <c r="A5121" i="2"/>
  <c r="E5120" i="2"/>
  <c r="D5120" i="2"/>
  <c r="C5120" i="2"/>
  <c r="E5119" i="2"/>
  <c r="D5119" i="2"/>
  <c r="C5119" i="2"/>
  <c r="A5119" i="2"/>
  <c r="E5118" i="2"/>
  <c r="D5118" i="2"/>
  <c r="C5118" i="2"/>
  <c r="A5118" i="2"/>
  <c r="E5117" i="2"/>
  <c r="D5117" i="2"/>
  <c r="C5117" i="2"/>
  <c r="A5117" i="2"/>
  <c r="E5116" i="2"/>
  <c r="D5116" i="2"/>
  <c r="C5116" i="2"/>
  <c r="A5116" i="2"/>
  <c r="E5115" i="2"/>
  <c r="D5115" i="2"/>
  <c r="C5115" i="2"/>
  <c r="A5115" i="2"/>
  <c r="E5114" i="2"/>
  <c r="D5114" i="2"/>
  <c r="C5114" i="2"/>
  <c r="E5113" i="2"/>
  <c r="D5113" i="2"/>
  <c r="C5113" i="2"/>
  <c r="A5113" i="2"/>
  <c r="E5112" i="2"/>
  <c r="D5112" i="2"/>
  <c r="C5112" i="2"/>
  <c r="E5111" i="2"/>
  <c r="D5111" i="2"/>
  <c r="C5111" i="2"/>
  <c r="A5111" i="2"/>
  <c r="E5110" i="2"/>
  <c r="D5110" i="2"/>
  <c r="C5110" i="2"/>
  <c r="A5110" i="2"/>
  <c r="E5109" i="2"/>
  <c r="D5109" i="2"/>
  <c r="C5109" i="2"/>
  <c r="A5109" i="2"/>
  <c r="E5108" i="2"/>
  <c r="D5108" i="2"/>
  <c r="C5108" i="2"/>
  <c r="A5108" i="2"/>
  <c r="E5107" i="2"/>
  <c r="D5107" i="2"/>
  <c r="C5107" i="2"/>
  <c r="A5107" i="2"/>
  <c r="E5106" i="2"/>
  <c r="D5106" i="2"/>
  <c r="C5106" i="2"/>
  <c r="E5105" i="2"/>
  <c r="D5105" i="2"/>
  <c r="C5105" i="2"/>
  <c r="A5105" i="2"/>
  <c r="E5104" i="2"/>
  <c r="D5104" i="2"/>
  <c r="C5104" i="2"/>
  <c r="E5103" i="2"/>
  <c r="D5103" i="2"/>
  <c r="C5103" i="2"/>
  <c r="A5103" i="2"/>
  <c r="E5102" i="2"/>
  <c r="D5102" i="2"/>
  <c r="C5102" i="2"/>
  <c r="A5102" i="2"/>
  <c r="E5101" i="2"/>
  <c r="D5101" i="2"/>
  <c r="C5101" i="2"/>
  <c r="A5101" i="2"/>
  <c r="E5100" i="2"/>
  <c r="D5100" i="2"/>
  <c r="C5100" i="2"/>
  <c r="A5100" i="2"/>
  <c r="E5099" i="2"/>
  <c r="D5099" i="2"/>
  <c r="C5099" i="2"/>
  <c r="A5099" i="2"/>
  <c r="E5098" i="2"/>
  <c r="D5098" i="2"/>
  <c r="C5098" i="2"/>
  <c r="E5097" i="2"/>
  <c r="D5097" i="2"/>
  <c r="C5097" i="2"/>
  <c r="E5096" i="2"/>
  <c r="D5096" i="2"/>
  <c r="C5096" i="2"/>
  <c r="A5096" i="2"/>
  <c r="E5095" i="2"/>
  <c r="D5095" i="2"/>
  <c r="C5095" i="2"/>
  <c r="A5095" i="2"/>
  <c r="E5094" i="2"/>
  <c r="D5094" i="2"/>
  <c r="C5094" i="2"/>
  <c r="A5094" i="2"/>
  <c r="E5093" i="2"/>
  <c r="D5093" i="2"/>
  <c r="C5093" i="2"/>
  <c r="A5093" i="2"/>
  <c r="E5092" i="2"/>
  <c r="D5092" i="2"/>
  <c r="C5092" i="2"/>
  <c r="A5092" i="2"/>
  <c r="E5091" i="2"/>
  <c r="D5091" i="2"/>
  <c r="C5091" i="2"/>
  <c r="A5091" i="2"/>
  <c r="E5090" i="2"/>
  <c r="D5090" i="2"/>
  <c r="C5090" i="2"/>
  <c r="E5089" i="2"/>
  <c r="D5089" i="2"/>
  <c r="C5089" i="2"/>
  <c r="E5088" i="2"/>
  <c r="D5088" i="2"/>
  <c r="C5088" i="2"/>
  <c r="A5088" i="2"/>
  <c r="E5087" i="2"/>
  <c r="D5087" i="2"/>
  <c r="C5087" i="2"/>
  <c r="A5087" i="2"/>
  <c r="E5086" i="2"/>
  <c r="D5086" i="2"/>
  <c r="C5086" i="2"/>
  <c r="A5086" i="2"/>
  <c r="E5085" i="2"/>
  <c r="D5085" i="2"/>
  <c r="C5085" i="2"/>
  <c r="A5085" i="2"/>
  <c r="E5084" i="2"/>
  <c r="D5084" i="2"/>
  <c r="C5084" i="2"/>
  <c r="A5084" i="2"/>
  <c r="E5083" i="2"/>
  <c r="D5083" i="2"/>
  <c r="C5083" i="2"/>
  <c r="A5083" i="2"/>
  <c r="E5082" i="2"/>
  <c r="D5082" i="2"/>
  <c r="C5082" i="2"/>
  <c r="E5081" i="2"/>
  <c r="D5081" i="2"/>
  <c r="C5081" i="2"/>
  <c r="E5080" i="2"/>
  <c r="D5080" i="2"/>
  <c r="C5080" i="2"/>
  <c r="E5079" i="2"/>
  <c r="D5079" i="2"/>
  <c r="C5079" i="2"/>
  <c r="A5079" i="2"/>
  <c r="E5078" i="2"/>
  <c r="D5078" i="2"/>
  <c r="C5078" i="2"/>
  <c r="A5078" i="2"/>
  <c r="E5077" i="2"/>
  <c r="D5077" i="2"/>
  <c r="C5077" i="2"/>
  <c r="A5077" i="2"/>
  <c r="E5076" i="2"/>
  <c r="D5076" i="2"/>
  <c r="C5076" i="2"/>
  <c r="A5076" i="2"/>
  <c r="E5075" i="2"/>
  <c r="D5075" i="2"/>
  <c r="C5075" i="2"/>
  <c r="A5075" i="2"/>
  <c r="E5074" i="2"/>
  <c r="D5074" i="2"/>
  <c r="C5074" i="2"/>
  <c r="E5073" i="2"/>
  <c r="D5073" i="2"/>
  <c r="C5073" i="2"/>
  <c r="E5072" i="2"/>
  <c r="D5072" i="2"/>
  <c r="C5072" i="2"/>
  <c r="E5071" i="2"/>
  <c r="D5071" i="2"/>
  <c r="C5071" i="2"/>
  <c r="A5071" i="2"/>
  <c r="E5070" i="2"/>
  <c r="D5070" i="2"/>
  <c r="C5070" i="2"/>
  <c r="A5070" i="2"/>
  <c r="E5069" i="2"/>
  <c r="D5069" i="2"/>
  <c r="C5069" i="2"/>
  <c r="A5069" i="2"/>
  <c r="E5068" i="2"/>
  <c r="D5068" i="2"/>
  <c r="C5068" i="2"/>
  <c r="A5068" i="2"/>
  <c r="E5067" i="2"/>
  <c r="D5067" i="2"/>
  <c r="C5067" i="2"/>
  <c r="A5067" i="2"/>
  <c r="E5066" i="2"/>
  <c r="D5066" i="2"/>
  <c r="C5066" i="2"/>
  <c r="E5065" i="2"/>
  <c r="D5065" i="2"/>
  <c r="C5065" i="2"/>
  <c r="A5065" i="2"/>
  <c r="E5064" i="2"/>
  <c r="D5064" i="2"/>
  <c r="C5064" i="2"/>
  <c r="E5063" i="2"/>
  <c r="D5063" i="2"/>
  <c r="C5063" i="2"/>
  <c r="A5063" i="2"/>
  <c r="E5062" i="2"/>
  <c r="D5062" i="2"/>
  <c r="C5062" i="2"/>
  <c r="A5062" i="2"/>
  <c r="E5061" i="2"/>
  <c r="D5061" i="2"/>
  <c r="C5061" i="2"/>
  <c r="A5061" i="2"/>
  <c r="E5060" i="2"/>
  <c r="D5060" i="2"/>
  <c r="C5060" i="2"/>
  <c r="A5060" i="2"/>
  <c r="E5059" i="2"/>
  <c r="D5059" i="2"/>
  <c r="C5059" i="2"/>
  <c r="A5059" i="2"/>
  <c r="E5058" i="2"/>
  <c r="D5058" i="2"/>
  <c r="C5058" i="2"/>
  <c r="E5057" i="2"/>
  <c r="D5057" i="2"/>
  <c r="C5057" i="2"/>
  <c r="E5056" i="2"/>
  <c r="D5056" i="2"/>
  <c r="C5056" i="2"/>
  <c r="A5056" i="2"/>
  <c r="E5055" i="2"/>
  <c r="D5055" i="2"/>
  <c r="C5055" i="2"/>
  <c r="A5055" i="2"/>
  <c r="E5054" i="2"/>
  <c r="D5054" i="2"/>
  <c r="C5054" i="2"/>
  <c r="A5054" i="2"/>
  <c r="E5053" i="2"/>
  <c r="D5053" i="2"/>
  <c r="C5053" i="2"/>
  <c r="A5053" i="2"/>
  <c r="E5052" i="2"/>
  <c r="D5052" i="2"/>
  <c r="C5052" i="2"/>
  <c r="A5052" i="2"/>
  <c r="E5051" i="2"/>
  <c r="D5051" i="2"/>
  <c r="C5051" i="2"/>
  <c r="A5051" i="2"/>
  <c r="E5050" i="2"/>
  <c r="D5050" i="2"/>
  <c r="C5050" i="2"/>
  <c r="E5049" i="2"/>
  <c r="D5049" i="2"/>
  <c r="C5049" i="2"/>
  <c r="E5048" i="2"/>
  <c r="D5048" i="2"/>
  <c r="C5048" i="2"/>
  <c r="E5047" i="2"/>
  <c r="D5047" i="2"/>
  <c r="C5047" i="2"/>
  <c r="A5047" i="2"/>
  <c r="E5046" i="2"/>
  <c r="D5046" i="2"/>
  <c r="C5046" i="2"/>
  <c r="A5046" i="2"/>
  <c r="E5045" i="2"/>
  <c r="D5045" i="2"/>
  <c r="C5045" i="2"/>
  <c r="A5045" i="2"/>
  <c r="E5044" i="2"/>
  <c r="D5044" i="2"/>
  <c r="C5044" i="2"/>
  <c r="A5044" i="2"/>
  <c r="E5043" i="2"/>
  <c r="D5043" i="2"/>
  <c r="C5043" i="2"/>
  <c r="A5043" i="2"/>
  <c r="E5042" i="2"/>
  <c r="D5042" i="2"/>
  <c r="C5042" i="2"/>
  <c r="E5041" i="2"/>
  <c r="D5041" i="2"/>
  <c r="C5041" i="2"/>
  <c r="E5040" i="2"/>
  <c r="D5040" i="2"/>
  <c r="C5040" i="2"/>
  <c r="E5039" i="2"/>
  <c r="D5039" i="2"/>
  <c r="C5039" i="2"/>
  <c r="A5039" i="2"/>
  <c r="E5038" i="2"/>
  <c r="D5038" i="2"/>
  <c r="C5038" i="2"/>
  <c r="A5038" i="2"/>
  <c r="E5037" i="2"/>
  <c r="D5037" i="2"/>
  <c r="C5037" i="2"/>
  <c r="A5037" i="2"/>
  <c r="E5036" i="2"/>
  <c r="D5036" i="2"/>
  <c r="C5036" i="2"/>
  <c r="A5036" i="2"/>
  <c r="E5035" i="2"/>
  <c r="D5035" i="2"/>
  <c r="C5035" i="2"/>
  <c r="A5035" i="2"/>
  <c r="E5034" i="2"/>
  <c r="D5034" i="2"/>
  <c r="C5034" i="2"/>
  <c r="E5033" i="2"/>
  <c r="D5033" i="2"/>
  <c r="C5033" i="2"/>
  <c r="E5032" i="2"/>
  <c r="D5032" i="2"/>
  <c r="C5032" i="2"/>
  <c r="E5031" i="2"/>
  <c r="D5031" i="2"/>
  <c r="C5031" i="2"/>
  <c r="A5031" i="2"/>
  <c r="E5030" i="2"/>
  <c r="D5030" i="2"/>
  <c r="C5030" i="2"/>
  <c r="A5030" i="2"/>
  <c r="E5029" i="2"/>
  <c r="D5029" i="2"/>
  <c r="C5029" i="2"/>
  <c r="A5029" i="2"/>
  <c r="E5028" i="2"/>
  <c r="D5028" i="2"/>
  <c r="C5028" i="2"/>
  <c r="A5028" i="2"/>
  <c r="E5027" i="2"/>
  <c r="D5027" i="2"/>
  <c r="C5027" i="2"/>
  <c r="A5027" i="2"/>
  <c r="E5026" i="2"/>
  <c r="D5026" i="2"/>
  <c r="C5026" i="2"/>
  <c r="E5025" i="2"/>
  <c r="D5025" i="2"/>
  <c r="C5025" i="2"/>
  <c r="E5024" i="2"/>
  <c r="D5024" i="2"/>
  <c r="C5024" i="2"/>
  <c r="A5024" i="2"/>
  <c r="E5023" i="2"/>
  <c r="D5023" i="2"/>
  <c r="C5023" i="2"/>
  <c r="A5023" i="2"/>
  <c r="E5022" i="2"/>
  <c r="D5022" i="2"/>
  <c r="C5022" i="2"/>
  <c r="A5022" i="2"/>
  <c r="E5021" i="2"/>
  <c r="D5021" i="2"/>
  <c r="C5021" i="2"/>
  <c r="A5021" i="2"/>
  <c r="E5020" i="2"/>
  <c r="D5020" i="2"/>
  <c r="C5020" i="2"/>
  <c r="A5020" i="2"/>
  <c r="E5019" i="2"/>
  <c r="D5019" i="2"/>
  <c r="C5019" i="2"/>
  <c r="A5019" i="2"/>
  <c r="E5018" i="2"/>
  <c r="D5018" i="2"/>
  <c r="C5018" i="2"/>
  <c r="E5017" i="2"/>
  <c r="D5017" i="2"/>
  <c r="C5017" i="2"/>
  <c r="E5016" i="2"/>
  <c r="D5016" i="2"/>
  <c r="C5016" i="2"/>
  <c r="E5015" i="2"/>
  <c r="D5015" i="2"/>
  <c r="C5015" i="2"/>
  <c r="A5015" i="2"/>
  <c r="E5014" i="2"/>
  <c r="D5014" i="2"/>
  <c r="C5014" i="2"/>
  <c r="A5014" i="2"/>
  <c r="E5013" i="2"/>
  <c r="D5013" i="2"/>
  <c r="C5013" i="2"/>
  <c r="A5013" i="2"/>
  <c r="E5012" i="2"/>
  <c r="D5012" i="2"/>
  <c r="C5012" i="2"/>
  <c r="A5012" i="2"/>
  <c r="E5011" i="2"/>
  <c r="D5011" i="2"/>
  <c r="C5011" i="2"/>
  <c r="A5011" i="2"/>
  <c r="E5010" i="2"/>
  <c r="D5010" i="2"/>
  <c r="C5010" i="2"/>
  <c r="E5009" i="2"/>
  <c r="D5009" i="2"/>
  <c r="C5009" i="2"/>
  <c r="E5008" i="2"/>
  <c r="D5008" i="2"/>
  <c r="C5008" i="2"/>
  <c r="E5007" i="2"/>
  <c r="D5007" i="2"/>
  <c r="C5007" i="2"/>
  <c r="A5007" i="2"/>
  <c r="E5006" i="2"/>
  <c r="D5006" i="2"/>
  <c r="C5006" i="2"/>
  <c r="A5006" i="2"/>
  <c r="E5005" i="2"/>
  <c r="D5005" i="2"/>
  <c r="C5005" i="2"/>
  <c r="A5005" i="2"/>
  <c r="E5004" i="2"/>
  <c r="D5004" i="2"/>
  <c r="C5004" i="2"/>
  <c r="A5004" i="2"/>
  <c r="E5003" i="2"/>
  <c r="D5003" i="2"/>
  <c r="C5003" i="2"/>
  <c r="A5003" i="2"/>
  <c r="E5002" i="2"/>
  <c r="D5002" i="2"/>
  <c r="C5002" i="2"/>
  <c r="E5001" i="2"/>
  <c r="D5001" i="2"/>
  <c r="C5001" i="2"/>
  <c r="E5000" i="2"/>
  <c r="D5000" i="2"/>
  <c r="C5000" i="2"/>
  <c r="E4999" i="2"/>
  <c r="D4999" i="2"/>
  <c r="C4999" i="2"/>
  <c r="A4999" i="2"/>
  <c r="E4998" i="2"/>
  <c r="D4998" i="2"/>
  <c r="C4998" i="2"/>
  <c r="A4998" i="2"/>
  <c r="E4997" i="2"/>
  <c r="D4997" i="2"/>
  <c r="C4997" i="2"/>
  <c r="A4997" i="2"/>
  <c r="E4996" i="2"/>
  <c r="D4996" i="2"/>
  <c r="C4996" i="2"/>
  <c r="A4996" i="2"/>
  <c r="E4995" i="2"/>
  <c r="D4995" i="2"/>
  <c r="C4995" i="2"/>
  <c r="A4995" i="2"/>
  <c r="E4994" i="2"/>
  <c r="D4994" i="2"/>
  <c r="C4994" i="2"/>
  <c r="E4993" i="2"/>
  <c r="D4993" i="2"/>
  <c r="C4993" i="2"/>
  <c r="E4992" i="2"/>
  <c r="D4992" i="2"/>
  <c r="C4992" i="2"/>
  <c r="A4992" i="2"/>
  <c r="E4991" i="2"/>
  <c r="D4991" i="2"/>
  <c r="C4991" i="2"/>
  <c r="A4991" i="2"/>
  <c r="E4990" i="2"/>
  <c r="D4990" i="2"/>
  <c r="C4990" i="2"/>
  <c r="A4990" i="2"/>
  <c r="E4989" i="2"/>
  <c r="D4989" i="2"/>
  <c r="C4989" i="2"/>
  <c r="A4989" i="2"/>
  <c r="E4988" i="2"/>
  <c r="D4988" i="2"/>
  <c r="C4988" i="2"/>
  <c r="A4988" i="2"/>
  <c r="E4987" i="2"/>
  <c r="D4987" i="2"/>
  <c r="C4987" i="2"/>
  <c r="A4987" i="2"/>
  <c r="E4986" i="2"/>
  <c r="D4986" i="2"/>
  <c r="C4986" i="2"/>
  <c r="E4985" i="2"/>
  <c r="D4985" i="2"/>
  <c r="C4985" i="2"/>
  <c r="E4984" i="2"/>
  <c r="D4984" i="2"/>
  <c r="C4984" i="2"/>
  <c r="E4983" i="2"/>
  <c r="D4983" i="2"/>
  <c r="C4983" i="2"/>
  <c r="A4983" i="2"/>
  <c r="E4982" i="2"/>
  <c r="D4982" i="2"/>
  <c r="C4982" i="2"/>
  <c r="A4982" i="2"/>
  <c r="E4981" i="2"/>
  <c r="D4981" i="2"/>
  <c r="C4981" i="2"/>
  <c r="A4981" i="2"/>
  <c r="E4980" i="2"/>
  <c r="D4980" i="2"/>
  <c r="C4980" i="2"/>
  <c r="A4980" i="2"/>
  <c r="E4979" i="2"/>
  <c r="D4979" i="2"/>
  <c r="C4979" i="2"/>
  <c r="A4979" i="2"/>
  <c r="E4978" i="2"/>
  <c r="D4978" i="2"/>
  <c r="C4978" i="2"/>
  <c r="E4977" i="2"/>
  <c r="D4977" i="2"/>
  <c r="C4977" i="2"/>
  <c r="A4977" i="2"/>
  <c r="E4976" i="2"/>
  <c r="D4976" i="2"/>
  <c r="C4976" i="2"/>
  <c r="E4975" i="2"/>
  <c r="D4975" i="2"/>
  <c r="C4975" i="2"/>
  <c r="A4975" i="2"/>
  <c r="E4974" i="2"/>
  <c r="D4974" i="2"/>
  <c r="C4974" i="2"/>
  <c r="A4974" i="2"/>
  <c r="E4973" i="2"/>
  <c r="D4973" i="2"/>
  <c r="C4973" i="2"/>
  <c r="A4973" i="2"/>
  <c r="E4972" i="2"/>
  <c r="D4972" i="2"/>
  <c r="C4972" i="2"/>
  <c r="A4972" i="2"/>
  <c r="E4971" i="2"/>
  <c r="D4971" i="2"/>
  <c r="C4971" i="2"/>
  <c r="A4971" i="2"/>
  <c r="E4970" i="2"/>
  <c r="D4970" i="2"/>
  <c r="C4970" i="2"/>
  <c r="E4969" i="2"/>
  <c r="D4969" i="2"/>
  <c r="C4969" i="2"/>
  <c r="A4969" i="2"/>
  <c r="E4968" i="2"/>
  <c r="D4968" i="2"/>
  <c r="C4968" i="2"/>
  <c r="E4967" i="2"/>
  <c r="D4967" i="2"/>
  <c r="C4967" i="2"/>
  <c r="A4967" i="2"/>
  <c r="E4966" i="2"/>
  <c r="D4966" i="2"/>
  <c r="C4966" i="2"/>
  <c r="A4966" i="2"/>
  <c r="E4965" i="2"/>
  <c r="D4965" i="2"/>
  <c r="C4965" i="2"/>
  <c r="A4965" i="2"/>
  <c r="E4964" i="2"/>
  <c r="D4964" i="2"/>
  <c r="C4964" i="2"/>
  <c r="A4964" i="2"/>
  <c r="E4963" i="2"/>
  <c r="D4963" i="2"/>
  <c r="C4963" i="2"/>
  <c r="A4963" i="2"/>
  <c r="E4962" i="2"/>
  <c r="D4962" i="2"/>
  <c r="C4962" i="2"/>
  <c r="E4961" i="2"/>
  <c r="D4961" i="2"/>
  <c r="C4961" i="2"/>
  <c r="E4960" i="2"/>
  <c r="D4960" i="2"/>
  <c r="C4960" i="2"/>
  <c r="E4959" i="2"/>
  <c r="D4959" i="2"/>
  <c r="C4959" i="2"/>
  <c r="A4959" i="2"/>
  <c r="E4958" i="2"/>
  <c r="D4958" i="2"/>
  <c r="C4958" i="2"/>
  <c r="A4958" i="2"/>
  <c r="E4957" i="2"/>
  <c r="D4957" i="2"/>
  <c r="C4957" i="2"/>
  <c r="A4957" i="2"/>
  <c r="E4956" i="2"/>
  <c r="D4956" i="2"/>
  <c r="C4956" i="2"/>
  <c r="A4956" i="2"/>
  <c r="E4955" i="2"/>
  <c r="D4955" i="2"/>
  <c r="C4955" i="2"/>
  <c r="A4955" i="2"/>
  <c r="E4954" i="2"/>
  <c r="D4954" i="2"/>
  <c r="C4954" i="2"/>
  <c r="E4953" i="2"/>
  <c r="D4953" i="2"/>
  <c r="C4953" i="2"/>
  <c r="E4952" i="2"/>
  <c r="D4952" i="2"/>
  <c r="C4952" i="2"/>
  <c r="A4952" i="2"/>
  <c r="E4951" i="2"/>
  <c r="D4951" i="2"/>
  <c r="C4951" i="2"/>
  <c r="A4951" i="2"/>
  <c r="E4950" i="2"/>
  <c r="D4950" i="2"/>
  <c r="C4950" i="2"/>
  <c r="A4950" i="2"/>
  <c r="E4949" i="2"/>
  <c r="D4949" i="2"/>
  <c r="C4949" i="2"/>
  <c r="A4949" i="2"/>
  <c r="E4948" i="2"/>
  <c r="D4948" i="2"/>
  <c r="C4948" i="2"/>
  <c r="A4948" i="2"/>
  <c r="E4947" i="2"/>
  <c r="D4947" i="2"/>
  <c r="C4947" i="2"/>
  <c r="A4947" i="2"/>
  <c r="E4946" i="2"/>
  <c r="D4946" i="2"/>
  <c r="C4946" i="2"/>
  <c r="E4945" i="2"/>
  <c r="D4945" i="2"/>
  <c r="C4945" i="2"/>
  <c r="E4944" i="2"/>
  <c r="D4944" i="2"/>
  <c r="C4944" i="2"/>
  <c r="E4943" i="2"/>
  <c r="D4943" i="2"/>
  <c r="C4943" i="2"/>
  <c r="A4943" i="2"/>
  <c r="E4942" i="2"/>
  <c r="D4942" i="2"/>
  <c r="C4942" i="2"/>
  <c r="A4942" i="2"/>
  <c r="E4941" i="2"/>
  <c r="D4941" i="2"/>
  <c r="C4941" i="2"/>
  <c r="A4941" i="2"/>
  <c r="E4940" i="2"/>
  <c r="D4940" i="2"/>
  <c r="C4940" i="2"/>
  <c r="A4940" i="2"/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D1147" i="1" l="1"/>
  <c r="C1147" i="1"/>
  <c r="A1147" i="1"/>
  <c r="D1146" i="1"/>
  <c r="C1146" i="1"/>
  <c r="A1146" i="1"/>
  <c r="D1145" i="1"/>
  <c r="C1145" i="1"/>
  <c r="A1145" i="1"/>
  <c r="D1144" i="1"/>
  <c r="C1144" i="1"/>
  <c r="A1144" i="1"/>
  <c r="D1143" i="1"/>
  <c r="C1143" i="1"/>
  <c r="A1143" i="1"/>
  <c r="D1142" i="1"/>
  <c r="C1142" i="1"/>
  <c r="A1142" i="1"/>
  <c r="D1141" i="1"/>
  <c r="C1141" i="1"/>
  <c r="A1141" i="1"/>
  <c r="D1140" i="1"/>
  <c r="C1140" i="1"/>
  <c r="A1140" i="1"/>
  <c r="D1139" i="1"/>
  <c r="C1139" i="1"/>
  <c r="A1139" i="1"/>
  <c r="D1138" i="1"/>
  <c r="C1138" i="1"/>
  <c r="A1138" i="1"/>
  <c r="D1137" i="1"/>
  <c r="C1137" i="1"/>
  <c r="A1137" i="1"/>
  <c r="D1136" i="1"/>
  <c r="C1136" i="1"/>
  <c r="A1136" i="1"/>
  <c r="D1135" i="1"/>
  <c r="C1135" i="1"/>
  <c r="A1135" i="1"/>
  <c r="D1134" i="1"/>
  <c r="C1134" i="1"/>
  <c r="A1134" i="1"/>
  <c r="D1133" i="1"/>
  <c r="C1133" i="1"/>
  <c r="A1133" i="1"/>
  <c r="D1132" i="1"/>
  <c r="C1132" i="1"/>
  <c r="A1132" i="1"/>
  <c r="D1131" i="1"/>
  <c r="C1131" i="1"/>
  <c r="A1131" i="1"/>
  <c r="D1130" i="1"/>
  <c r="C1130" i="1"/>
  <c r="A1130" i="1"/>
  <c r="D1129" i="1"/>
  <c r="C1129" i="1"/>
  <c r="A1129" i="1"/>
  <c r="D1128" i="1"/>
  <c r="C1128" i="1"/>
  <c r="A1128" i="1"/>
  <c r="D1127" i="1"/>
  <c r="C1127" i="1"/>
  <c r="A1127" i="1"/>
  <c r="D1126" i="1"/>
  <c r="C1126" i="1"/>
  <c r="A1126" i="1"/>
  <c r="D1125" i="1"/>
  <c r="C1125" i="1"/>
  <c r="A1125" i="1"/>
  <c r="D1124" i="1"/>
  <c r="C1124" i="1"/>
  <c r="A1124" i="1"/>
  <c r="D1123" i="1"/>
  <c r="C1123" i="1"/>
  <c r="A1123" i="1"/>
  <c r="D1122" i="1"/>
  <c r="C1122" i="1"/>
  <c r="A1122" i="1"/>
  <c r="D1121" i="1"/>
  <c r="C1121" i="1"/>
  <c r="A1121" i="1"/>
  <c r="D1120" i="1"/>
  <c r="C1120" i="1"/>
  <c r="A1120" i="1"/>
  <c r="D1119" i="1"/>
  <c r="C1119" i="1"/>
  <c r="A1119" i="1"/>
  <c r="D1118" i="1"/>
  <c r="C1118" i="1"/>
  <c r="A1118" i="1"/>
  <c r="A1030" i="1" l="1"/>
  <c r="A1031" i="1"/>
  <c r="A1032" i="1"/>
  <c r="A1034" i="1"/>
  <c r="A1035" i="1"/>
  <c r="A1036" i="1"/>
  <c r="A1039" i="1"/>
  <c r="A1040" i="1"/>
  <c r="A1042" i="1"/>
  <c r="A1043" i="1"/>
  <c r="A1044" i="1"/>
  <c r="A1046" i="1"/>
  <c r="A1047" i="1"/>
  <c r="A1048" i="1"/>
  <c r="A1050" i="1"/>
  <c r="A1051" i="1"/>
  <c r="A1052" i="1"/>
  <c r="A1053" i="1"/>
  <c r="A1055" i="1"/>
  <c r="A1056" i="1"/>
  <c r="A1058" i="1"/>
  <c r="A1059" i="1"/>
  <c r="A1060" i="1"/>
  <c r="A1061" i="1"/>
  <c r="A1063" i="1"/>
  <c r="A1064" i="1"/>
  <c r="A1066" i="1"/>
  <c r="A1067" i="1"/>
  <c r="A1068" i="1"/>
  <c r="A1069" i="1"/>
  <c r="A1071" i="1"/>
  <c r="A1072" i="1"/>
  <c r="A1074" i="1"/>
  <c r="A1075" i="1"/>
  <c r="A1077" i="1"/>
  <c r="A1079" i="1"/>
  <c r="A1080" i="1"/>
  <c r="A1082" i="1"/>
  <c r="A1084" i="1"/>
  <c r="A1085" i="1"/>
  <c r="A1087" i="1"/>
  <c r="A1088" i="1"/>
  <c r="A1090" i="1"/>
  <c r="A1092" i="1"/>
  <c r="A1093" i="1"/>
  <c r="A1095" i="1"/>
  <c r="A1096" i="1"/>
  <c r="A1098" i="1"/>
  <c r="A1099" i="1"/>
  <c r="A1101" i="1"/>
  <c r="A1102" i="1"/>
  <c r="A1103" i="1"/>
  <c r="A1104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D1117" i="1"/>
  <c r="C1117" i="1"/>
  <c r="D1116" i="1"/>
  <c r="C1116" i="1"/>
  <c r="D1115" i="1"/>
  <c r="C1115" i="1"/>
  <c r="D1114" i="1"/>
  <c r="C1114" i="1"/>
  <c r="D1113" i="1"/>
  <c r="C1113" i="1"/>
  <c r="D1112" i="1"/>
  <c r="C1112" i="1"/>
  <c r="D1111" i="1"/>
  <c r="C1111" i="1"/>
  <c r="D1110" i="1"/>
  <c r="C1110" i="1"/>
  <c r="D1109" i="1"/>
  <c r="C1109" i="1"/>
  <c r="D1108" i="1"/>
  <c r="C1108" i="1"/>
  <c r="D1107" i="1"/>
  <c r="C1107" i="1"/>
  <c r="D1106" i="1"/>
  <c r="C1106" i="1"/>
  <c r="D1105" i="1"/>
  <c r="C1105" i="1"/>
  <c r="A1105" i="1"/>
  <c r="D1104" i="1"/>
  <c r="C1104" i="1"/>
  <c r="D1103" i="1"/>
  <c r="C1103" i="1"/>
  <c r="D1102" i="1"/>
  <c r="C1102" i="1"/>
  <c r="D1101" i="1"/>
  <c r="C1101" i="1"/>
  <c r="D1100" i="1"/>
  <c r="C1100" i="1"/>
  <c r="A1100" i="1"/>
  <c r="D1099" i="1"/>
  <c r="C1099" i="1"/>
  <c r="D1098" i="1"/>
  <c r="C1098" i="1"/>
  <c r="D1097" i="1"/>
  <c r="C1097" i="1"/>
  <c r="A1097" i="1"/>
  <c r="D1096" i="1"/>
  <c r="C1096" i="1"/>
  <c r="D1095" i="1"/>
  <c r="C1095" i="1"/>
  <c r="D1094" i="1"/>
  <c r="C1094" i="1"/>
  <c r="A1094" i="1"/>
  <c r="D1093" i="1"/>
  <c r="C1093" i="1"/>
  <c r="D1092" i="1"/>
  <c r="C1092" i="1"/>
  <c r="D1091" i="1"/>
  <c r="C1091" i="1"/>
  <c r="A1091" i="1"/>
  <c r="D1090" i="1"/>
  <c r="C1090" i="1"/>
  <c r="D1089" i="1"/>
  <c r="C1089" i="1"/>
  <c r="A1089" i="1"/>
  <c r="D1088" i="1"/>
  <c r="C1088" i="1"/>
  <c r="D1087" i="1"/>
  <c r="C1087" i="1"/>
  <c r="D1086" i="1"/>
  <c r="C1086" i="1"/>
  <c r="A1086" i="1"/>
  <c r="D1085" i="1"/>
  <c r="C1085" i="1"/>
  <c r="D1084" i="1"/>
  <c r="C1084" i="1"/>
  <c r="D1083" i="1"/>
  <c r="C1083" i="1"/>
  <c r="A1083" i="1"/>
  <c r="D1082" i="1"/>
  <c r="C1082" i="1"/>
  <c r="D1081" i="1"/>
  <c r="C1081" i="1"/>
  <c r="A1081" i="1"/>
  <c r="D1080" i="1"/>
  <c r="C1080" i="1"/>
  <c r="D1079" i="1"/>
  <c r="C1079" i="1"/>
  <c r="D1078" i="1"/>
  <c r="C1078" i="1"/>
  <c r="A1078" i="1"/>
  <c r="D1077" i="1"/>
  <c r="C1077" i="1"/>
  <c r="D1076" i="1"/>
  <c r="C1076" i="1"/>
  <c r="A1076" i="1"/>
  <c r="D1075" i="1"/>
  <c r="C1075" i="1"/>
  <c r="D1074" i="1"/>
  <c r="C1074" i="1"/>
  <c r="D1073" i="1"/>
  <c r="C1073" i="1"/>
  <c r="A1073" i="1"/>
  <c r="D1072" i="1"/>
  <c r="C1072" i="1"/>
  <c r="D1071" i="1"/>
  <c r="C1071" i="1"/>
  <c r="D1070" i="1"/>
  <c r="C1070" i="1"/>
  <c r="A1070" i="1"/>
  <c r="D1069" i="1"/>
  <c r="C1069" i="1"/>
  <c r="D1068" i="1"/>
  <c r="C1068" i="1"/>
  <c r="D1067" i="1"/>
  <c r="C1067" i="1"/>
  <c r="D1066" i="1"/>
  <c r="C1066" i="1"/>
  <c r="D1065" i="1"/>
  <c r="C1065" i="1"/>
  <c r="A1065" i="1"/>
  <c r="D1064" i="1"/>
  <c r="C1064" i="1"/>
  <c r="D1063" i="1"/>
  <c r="C1063" i="1"/>
  <c r="D1062" i="1"/>
  <c r="C1062" i="1"/>
  <c r="A1062" i="1"/>
  <c r="D1061" i="1"/>
  <c r="C1061" i="1"/>
  <c r="D1060" i="1"/>
  <c r="C1060" i="1"/>
  <c r="D1059" i="1"/>
  <c r="C1059" i="1"/>
  <c r="D1058" i="1"/>
  <c r="C1058" i="1"/>
  <c r="D1057" i="1"/>
  <c r="C1057" i="1"/>
  <c r="A1057" i="1"/>
  <c r="D1056" i="1"/>
  <c r="C1056" i="1"/>
  <c r="D1055" i="1"/>
  <c r="C1055" i="1"/>
  <c r="D1054" i="1"/>
  <c r="C1054" i="1"/>
  <c r="A1054" i="1"/>
  <c r="D1053" i="1"/>
  <c r="C1053" i="1"/>
  <c r="D1052" i="1"/>
  <c r="C1052" i="1"/>
  <c r="D1051" i="1"/>
  <c r="C1051" i="1"/>
  <c r="D1050" i="1"/>
  <c r="C1050" i="1"/>
  <c r="D1049" i="1"/>
  <c r="C1049" i="1"/>
  <c r="A1049" i="1"/>
  <c r="D1048" i="1"/>
  <c r="C1048" i="1"/>
  <c r="D1047" i="1"/>
  <c r="C1047" i="1"/>
  <c r="D1046" i="1"/>
  <c r="C1046" i="1"/>
  <c r="D1045" i="1"/>
  <c r="C1045" i="1"/>
  <c r="A1045" i="1"/>
  <c r="D1044" i="1"/>
  <c r="C1044" i="1"/>
  <c r="D1043" i="1"/>
  <c r="C1043" i="1"/>
  <c r="D1042" i="1"/>
  <c r="C1042" i="1"/>
  <c r="D1041" i="1"/>
  <c r="C1041" i="1"/>
  <c r="A1041" i="1"/>
  <c r="D1040" i="1"/>
  <c r="C1040" i="1"/>
  <c r="D1039" i="1"/>
  <c r="C1039" i="1"/>
  <c r="D1038" i="1"/>
  <c r="C1038" i="1"/>
  <c r="A1038" i="1"/>
  <c r="D1037" i="1"/>
  <c r="C1037" i="1"/>
  <c r="A1037" i="1"/>
  <c r="D1036" i="1"/>
  <c r="C1036" i="1"/>
  <c r="D1035" i="1"/>
  <c r="C1035" i="1"/>
  <c r="D1034" i="1"/>
  <c r="C1034" i="1"/>
  <c r="D1033" i="1"/>
  <c r="C1033" i="1"/>
  <c r="A1033" i="1"/>
  <c r="D1032" i="1"/>
  <c r="C1032" i="1"/>
  <c r="D1031" i="1"/>
  <c r="C1031" i="1"/>
  <c r="D1030" i="1"/>
  <c r="C1030" i="1"/>
  <c r="D1029" i="1"/>
  <c r="C1029" i="1"/>
  <c r="A1029" i="1"/>
  <c r="A976" i="1" l="1"/>
  <c r="A978" i="1"/>
  <c r="A983" i="1"/>
  <c r="A984" i="1"/>
  <c r="A986" i="1"/>
  <c r="A991" i="1"/>
  <c r="A992" i="1"/>
  <c r="A999" i="1"/>
  <c r="A1000" i="1"/>
  <c r="A1002" i="1"/>
  <c r="A1007" i="1"/>
  <c r="A1008" i="1"/>
  <c r="A1010" i="1"/>
  <c r="A1015" i="1"/>
  <c r="A1016" i="1"/>
  <c r="A1018" i="1"/>
  <c r="A1023" i="1"/>
  <c r="A1024" i="1"/>
  <c r="D1028" i="1"/>
  <c r="C1028" i="1"/>
  <c r="A1028" i="1"/>
  <c r="D1027" i="1"/>
  <c r="C1027" i="1"/>
  <c r="A1027" i="1"/>
  <c r="D1026" i="1"/>
  <c r="C1026" i="1"/>
  <c r="A1026" i="1"/>
  <c r="D1025" i="1"/>
  <c r="C1025" i="1"/>
  <c r="A1025" i="1"/>
  <c r="D1024" i="1"/>
  <c r="C1024" i="1"/>
  <c r="D1023" i="1"/>
  <c r="C1023" i="1"/>
  <c r="D1022" i="1"/>
  <c r="C1022" i="1"/>
  <c r="A1022" i="1"/>
  <c r="D1021" i="1"/>
  <c r="C1021" i="1"/>
  <c r="A1021" i="1"/>
  <c r="D1020" i="1"/>
  <c r="C1020" i="1"/>
  <c r="A1020" i="1"/>
  <c r="D1019" i="1"/>
  <c r="C1019" i="1"/>
  <c r="A1019" i="1"/>
  <c r="D1018" i="1"/>
  <c r="C1018" i="1"/>
  <c r="D1017" i="1"/>
  <c r="C1017" i="1"/>
  <c r="A1017" i="1"/>
  <c r="D1016" i="1"/>
  <c r="C1016" i="1"/>
  <c r="D1015" i="1"/>
  <c r="C1015" i="1"/>
  <c r="D1014" i="1"/>
  <c r="C1014" i="1"/>
  <c r="A1014" i="1"/>
  <c r="D1013" i="1"/>
  <c r="C1013" i="1"/>
  <c r="A1013" i="1"/>
  <c r="D1012" i="1"/>
  <c r="C1012" i="1"/>
  <c r="A1012" i="1"/>
  <c r="D1011" i="1"/>
  <c r="C1011" i="1"/>
  <c r="A1011" i="1"/>
  <c r="D1010" i="1"/>
  <c r="C1010" i="1"/>
  <c r="D1009" i="1"/>
  <c r="C1009" i="1"/>
  <c r="A1009" i="1"/>
  <c r="D1008" i="1"/>
  <c r="C1008" i="1"/>
  <c r="D1007" i="1"/>
  <c r="C1007" i="1"/>
  <c r="D1006" i="1"/>
  <c r="C1006" i="1"/>
  <c r="A1006" i="1"/>
  <c r="D1005" i="1"/>
  <c r="C1005" i="1"/>
  <c r="A1005" i="1"/>
  <c r="D1004" i="1"/>
  <c r="C1004" i="1"/>
  <c r="A1004" i="1"/>
  <c r="D1003" i="1"/>
  <c r="C1003" i="1"/>
  <c r="A1003" i="1"/>
  <c r="D1002" i="1"/>
  <c r="C1002" i="1"/>
  <c r="D1001" i="1"/>
  <c r="C1001" i="1"/>
  <c r="A1001" i="1"/>
  <c r="D1000" i="1"/>
  <c r="C1000" i="1"/>
  <c r="D999" i="1"/>
  <c r="C999" i="1"/>
  <c r="D998" i="1"/>
  <c r="C998" i="1"/>
  <c r="A998" i="1"/>
  <c r="D997" i="1"/>
  <c r="C997" i="1"/>
  <c r="A997" i="1"/>
  <c r="D996" i="1"/>
  <c r="C996" i="1"/>
  <c r="A996" i="1"/>
  <c r="D995" i="1"/>
  <c r="C995" i="1"/>
  <c r="A995" i="1"/>
  <c r="D994" i="1"/>
  <c r="C994" i="1"/>
  <c r="A994" i="1"/>
  <c r="D993" i="1"/>
  <c r="C993" i="1"/>
  <c r="A993" i="1"/>
  <c r="D992" i="1"/>
  <c r="C992" i="1"/>
  <c r="D991" i="1"/>
  <c r="C991" i="1"/>
  <c r="D990" i="1"/>
  <c r="C990" i="1"/>
  <c r="A990" i="1"/>
  <c r="D989" i="1"/>
  <c r="C989" i="1"/>
  <c r="A989" i="1"/>
  <c r="D988" i="1"/>
  <c r="C988" i="1"/>
  <c r="A988" i="1"/>
  <c r="D987" i="1"/>
  <c r="C987" i="1"/>
  <c r="A987" i="1"/>
  <c r="D986" i="1"/>
  <c r="C986" i="1"/>
  <c r="D985" i="1"/>
  <c r="C985" i="1"/>
  <c r="A985" i="1"/>
  <c r="D984" i="1"/>
  <c r="C984" i="1"/>
  <c r="D983" i="1"/>
  <c r="C983" i="1"/>
  <c r="D982" i="1"/>
  <c r="C982" i="1"/>
  <c r="A982" i="1"/>
  <c r="D981" i="1"/>
  <c r="C981" i="1"/>
  <c r="A981" i="1"/>
  <c r="D980" i="1"/>
  <c r="C980" i="1"/>
  <c r="A980" i="1"/>
  <c r="D979" i="1"/>
  <c r="C979" i="1"/>
  <c r="A979" i="1"/>
  <c r="D978" i="1"/>
  <c r="C978" i="1"/>
  <c r="D977" i="1"/>
  <c r="C977" i="1"/>
  <c r="A977" i="1"/>
  <c r="D976" i="1"/>
  <c r="C976" i="1"/>
  <c r="A908" i="1" l="1"/>
  <c r="A910" i="1"/>
  <c r="A913" i="1"/>
  <c r="A914" i="1"/>
  <c r="A915" i="1"/>
  <c r="A916" i="1"/>
  <c r="A922" i="1"/>
  <c r="A923" i="1"/>
  <c r="A924" i="1"/>
  <c r="A926" i="1"/>
  <c r="A927" i="1"/>
  <c r="A928" i="1"/>
  <c r="A929" i="1"/>
  <c r="A930" i="1"/>
  <c r="A931" i="1"/>
  <c r="A932" i="1"/>
  <c r="A938" i="1"/>
  <c r="A939" i="1"/>
  <c r="A940" i="1"/>
  <c r="A941" i="1"/>
  <c r="A943" i="1"/>
  <c r="A945" i="1"/>
  <c r="A946" i="1"/>
  <c r="A947" i="1"/>
  <c r="A948" i="1"/>
  <c r="A950" i="1"/>
  <c r="A953" i="1"/>
  <c r="A954" i="1"/>
  <c r="A955" i="1"/>
  <c r="A956" i="1"/>
  <c r="A957" i="1"/>
  <c r="A959" i="1"/>
  <c r="A961" i="1"/>
  <c r="A962" i="1"/>
  <c r="A963" i="1"/>
  <c r="A964" i="1"/>
  <c r="A966" i="1"/>
  <c r="A969" i="1"/>
  <c r="A970" i="1"/>
  <c r="A971" i="1"/>
  <c r="A972" i="1"/>
  <c r="A974" i="1"/>
  <c r="A975" i="1"/>
  <c r="D975" i="1"/>
  <c r="C975" i="1"/>
  <c r="D974" i="1"/>
  <c r="C974" i="1"/>
  <c r="D973" i="1"/>
  <c r="C973" i="1"/>
  <c r="A973" i="1"/>
  <c r="D972" i="1"/>
  <c r="C972" i="1"/>
  <c r="D971" i="1"/>
  <c r="C971" i="1"/>
  <c r="D970" i="1"/>
  <c r="C970" i="1"/>
  <c r="D969" i="1"/>
  <c r="C969" i="1"/>
  <c r="D968" i="1"/>
  <c r="C968" i="1"/>
  <c r="A968" i="1"/>
  <c r="D967" i="1"/>
  <c r="C967" i="1"/>
  <c r="A967" i="1"/>
  <c r="D966" i="1"/>
  <c r="C966" i="1"/>
  <c r="D965" i="1"/>
  <c r="C965" i="1"/>
  <c r="A965" i="1"/>
  <c r="D964" i="1"/>
  <c r="C964" i="1"/>
  <c r="D963" i="1"/>
  <c r="C963" i="1"/>
  <c r="D962" i="1"/>
  <c r="C962" i="1"/>
  <c r="D961" i="1"/>
  <c r="C961" i="1"/>
  <c r="D960" i="1"/>
  <c r="C960" i="1"/>
  <c r="A960" i="1"/>
  <c r="D959" i="1"/>
  <c r="C959" i="1"/>
  <c r="D958" i="1"/>
  <c r="C958" i="1"/>
  <c r="A958" i="1"/>
  <c r="D957" i="1"/>
  <c r="C957" i="1"/>
  <c r="D956" i="1"/>
  <c r="C956" i="1"/>
  <c r="D955" i="1"/>
  <c r="C955" i="1"/>
  <c r="D954" i="1"/>
  <c r="C954" i="1"/>
  <c r="D953" i="1"/>
  <c r="C953" i="1"/>
  <c r="D952" i="1"/>
  <c r="C952" i="1"/>
  <c r="A952" i="1"/>
  <c r="D951" i="1"/>
  <c r="C951" i="1"/>
  <c r="A951" i="1"/>
  <c r="D950" i="1"/>
  <c r="C950" i="1"/>
  <c r="D949" i="1"/>
  <c r="C949" i="1"/>
  <c r="A949" i="1"/>
  <c r="D948" i="1"/>
  <c r="C948" i="1"/>
  <c r="D947" i="1"/>
  <c r="C947" i="1"/>
  <c r="D946" i="1"/>
  <c r="C946" i="1"/>
  <c r="D945" i="1"/>
  <c r="C945" i="1"/>
  <c r="D944" i="1"/>
  <c r="C944" i="1"/>
  <c r="A944" i="1"/>
  <c r="D943" i="1"/>
  <c r="C943" i="1"/>
  <c r="D942" i="1"/>
  <c r="C942" i="1"/>
  <c r="A942" i="1"/>
  <c r="D941" i="1"/>
  <c r="C941" i="1"/>
  <c r="D940" i="1"/>
  <c r="C940" i="1"/>
  <c r="D939" i="1"/>
  <c r="C939" i="1"/>
  <c r="D938" i="1"/>
  <c r="C938" i="1"/>
  <c r="D937" i="1"/>
  <c r="C937" i="1"/>
  <c r="A937" i="1"/>
  <c r="D936" i="1"/>
  <c r="C936" i="1"/>
  <c r="A936" i="1"/>
  <c r="D935" i="1"/>
  <c r="C935" i="1"/>
  <c r="A935" i="1"/>
  <c r="D934" i="1"/>
  <c r="C934" i="1"/>
  <c r="A934" i="1"/>
  <c r="D933" i="1"/>
  <c r="C933" i="1"/>
  <c r="A933" i="1"/>
  <c r="D932" i="1"/>
  <c r="C932" i="1"/>
  <c r="D931" i="1"/>
  <c r="C931" i="1"/>
  <c r="D930" i="1"/>
  <c r="C930" i="1"/>
  <c r="D929" i="1"/>
  <c r="C929" i="1"/>
  <c r="D928" i="1"/>
  <c r="C928" i="1"/>
  <c r="D927" i="1"/>
  <c r="C927" i="1"/>
  <c r="D926" i="1"/>
  <c r="C926" i="1"/>
  <c r="D925" i="1"/>
  <c r="C925" i="1"/>
  <c r="A925" i="1"/>
  <c r="D924" i="1"/>
  <c r="C924" i="1"/>
  <c r="D923" i="1"/>
  <c r="C923" i="1"/>
  <c r="D922" i="1"/>
  <c r="C922" i="1"/>
  <c r="D921" i="1"/>
  <c r="C921" i="1"/>
  <c r="A921" i="1"/>
  <c r="D920" i="1"/>
  <c r="C920" i="1"/>
  <c r="A920" i="1"/>
  <c r="D919" i="1"/>
  <c r="C919" i="1"/>
  <c r="A919" i="1"/>
  <c r="D918" i="1"/>
  <c r="C918" i="1"/>
  <c r="A918" i="1"/>
  <c r="D917" i="1"/>
  <c r="C917" i="1"/>
  <c r="A917" i="1"/>
  <c r="D916" i="1"/>
  <c r="C916" i="1"/>
  <c r="D915" i="1"/>
  <c r="C915" i="1"/>
  <c r="D914" i="1"/>
  <c r="C914" i="1"/>
  <c r="D913" i="1"/>
  <c r="C913" i="1"/>
  <c r="D912" i="1"/>
  <c r="C912" i="1"/>
  <c r="A912" i="1"/>
  <c r="D911" i="1"/>
  <c r="C911" i="1"/>
  <c r="A911" i="1"/>
  <c r="D910" i="1"/>
  <c r="C910" i="1"/>
  <c r="D909" i="1"/>
  <c r="C909" i="1"/>
  <c r="A909" i="1"/>
  <c r="D908" i="1"/>
  <c r="C908" i="1"/>
  <c r="A585" i="1" l="1"/>
  <c r="A586" i="1"/>
  <c r="A588" i="1"/>
  <c r="A593" i="1"/>
  <c r="A594" i="1"/>
  <c r="A601" i="1"/>
  <c r="A602" i="1"/>
  <c r="A604" i="1"/>
  <c r="A609" i="1"/>
  <c r="A610" i="1"/>
  <c r="A612" i="1"/>
  <c r="A617" i="1"/>
  <c r="A618" i="1"/>
  <c r="A620" i="1"/>
  <c r="A625" i="1"/>
  <c r="A626" i="1"/>
  <c r="A628" i="1"/>
  <c r="A633" i="1"/>
  <c r="A634" i="1"/>
  <c r="A636" i="1"/>
  <c r="A641" i="1"/>
  <c r="A642" i="1"/>
  <c r="A644" i="1"/>
  <c r="A649" i="1"/>
  <c r="A650" i="1"/>
  <c r="A652" i="1"/>
  <c r="A657" i="1"/>
  <c r="A658" i="1"/>
  <c r="A660" i="1"/>
  <c r="A666" i="1"/>
  <c r="A668" i="1"/>
  <c r="A673" i="1"/>
  <c r="A674" i="1"/>
  <c r="A676" i="1"/>
  <c r="A681" i="1"/>
  <c r="A682" i="1"/>
  <c r="A684" i="1"/>
  <c r="A689" i="1"/>
  <c r="A690" i="1"/>
  <c r="A692" i="1"/>
  <c r="A695" i="1"/>
  <c r="A697" i="1"/>
  <c r="A698" i="1"/>
  <c r="A700" i="1"/>
  <c r="A706" i="1"/>
  <c r="A714" i="1"/>
  <c r="A715" i="1"/>
  <c r="A717" i="1"/>
  <c r="A722" i="1"/>
  <c r="A723" i="1"/>
  <c r="A725" i="1"/>
  <c r="A730" i="1"/>
  <c r="A731" i="1"/>
  <c r="A733" i="1"/>
  <c r="A736" i="1"/>
  <c r="A738" i="1"/>
  <c r="A739" i="1"/>
  <c r="A741" i="1"/>
  <c r="A746" i="1"/>
  <c r="A747" i="1"/>
  <c r="A749" i="1"/>
  <c r="A752" i="1"/>
  <c r="A754" i="1"/>
  <c r="A755" i="1"/>
  <c r="A756" i="1"/>
  <c r="A757" i="1"/>
  <c r="A762" i="1"/>
  <c r="A763" i="1"/>
  <c r="A764" i="1"/>
  <c r="A765" i="1"/>
  <c r="A768" i="1"/>
  <c r="A770" i="1"/>
  <c r="A771" i="1"/>
  <c r="A773" i="1"/>
  <c r="A776" i="1"/>
  <c r="A778" i="1"/>
  <c r="A779" i="1"/>
  <c r="A781" i="1"/>
  <c r="A786" i="1"/>
  <c r="A787" i="1"/>
  <c r="A788" i="1"/>
  <c r="A789" i="1"/>
  <c r="A792" i="1"/>
  <c r="A794" i="1"/>
  <c r="A795" i="1"/>
  <c r="A796" i="1"/>
  <c r="A797" i="1"/>
  <c r="A802" i="1"/>
  <c r="A803" i="1"/>
  <c r="A805" i="1"/>
  <c r="A808" i="1"/>
  <c r="A810" i="1"/>
  <c r="A811" i="1"/>
  <c r="A813" i="1"/>
  <c r="A818" i="1"/>
  <c r="A819" i="1"/>
  <c r="A820" i="1"/>
  <c r="A821" i="1"/>
  <c r="A824" i="1"/>
  <c r="A826" i="1"/>
  <c r="A827" i="1"/>
  <c r="A829" i="1"/>
  <c r="A834" i="1"/>
  <c r="A835" i="1"/>
  <c r="A837" i="1"/>
  <c r="A840" i="1"/>
  <c r="A842" i="1"/>
  <c r="A843" i="1"/>
  <c r="A844" i="1"/>
  <c r="A845" i="1"/>
  <c r="A846" i="1"/>
  <c r="A848" i="1"/>
  <c r="A850" i="1"/>
  <c r="A851" i="1"/>
  <c r="A852" i="1"/>
  <c r="A853" i="1"/>
  <c r="A854" i="1"/>
  <c r="A856" i="1"/>
  <c r="A858" i="1"/>
  <c r="A859" i="1"/>
  <c r="A860" i="1"/>
  <c r="A861" i="1"/>
  <c r="A862" i="1"/>
  <c r="A864" i="1"/>
  <c r="A866" i="1"/>
  <c r="A867" i="1"/>
  <c r="A868" i="1"/>
  <c r="A869" i="1"/>
  <c r="A870" i="1"/>
  <c r="A872" i="1"/>
  <c r="A874" i="1"/>
  <c r="A875" i="1"/>
  <c r="A876" i="1"/>
  <c r="A877" i="1"/>
  <c r="A878" i="1"/>
  <c r="A880" i="1"/>
  <c r="A881" i="1"/>
  <c r="A882" i="1"/>
  <c r="A883" i="1"/>
  <c r="A884" i="1"/>
  <c r="A886" i="1"/>
  <c r="A888" i="1"/>
  <c r="A890" i="1"/>
  <c r="A891" i="1"/>
  <c r="A892" i="1"/>
  <c r="A893" i="1"/>
  <c r="A894" i="1"/>
  <c r="A896" i="1"/>
  <c r="A898" i="1"/>
  <c r="A899" i="1"/>
  <c r="A900" i="1"/>
  <c r="A901" i="1"/>
  <c r="A902" i="1"/>
  <c r="A904" i="1"/>
  <c r="A905" i="1"/>
  <c r="A906" i="1"/>
  <c r="A907" i="1"/>
  <c r="D907" i="1"/>
  <c r="C907" i="1"/>
  <c r="D906" i="1"/>
  <c r="C906" i="1"/>
  <c r="D905" i="1"/>
  <c r="C905" i="1"/>
  <c r="D904" i="1"/>
  <c r="C904" i="1"/>
  <c r="D903" i="1"/>
  <c r="C903" i="1"/>
  <c r="A903" i="1"/>
  <c r="D902" i="1"/>
  <c r="C902" i="1"/>
  <c r="D901" i="1"/>
  <c r="C901" i="1"/>
  <c r="D900" i="1"/>
  <c r="C900" i="1"/>
  <c r="D899" i="1"/>
  <c r="C899" i="1"/>
  <c r="D898" i="1"/>
  <c r="C898" i="1"/>
  <c r="D897" i="1"/>
  <c r="C897" i="1"/>
  <c r="A897" i="1"/>
  <c r="D896" i="1"/>
  <c r="C896" i="1"/>
  <c r="D895" i="1"/>
  <c r="C895" i="1"/>
  <c r="A895" i="1"/>
  <c r="D894" i="1"/>
  <c r="C894" i="1"/>
  <c r="D893" i="1"/>
  <c r="C893" i="1"/>
  <c r="D892" i="1"/>
  <c r="C892" i="1"/>
  <c r="D891" i="1"/>
  <c r="C891" i="1"/>
  <c r="D890" i="1"/>
  <c r="C890" i="1"/>
  <c r="D889" i="1"/>
  <c r="C889" i="1"/>
  <c r="A889" i="1"/>
  <c r="D888" i="1"/>
  <c r="C888" i="1"/>
  <c r="D887" i="1"/>
  <c r="C887" i="1"/>
  <c r="A887" i="1"/>
  <c r="D886" i="1"/>
  <c r="C886" i="1"/>
  <c r="D885" i="1"/>
  <c r="C885" i="1"/>
  <c r="A885" i="1"/>
  <c r="D884" i="1"/>
  <c r="C884" i="1"/>
  <c r="D883" i="1"/>
  <c r="C883" i="1"/>
  <c r="D882" i="1"/>
  <c r="C882" i="1"/>
  <c r="D881" i="1"/>
  <c r="C881" i="1"/>
  <c r="D880" i="1"/>
  <c r="C880" i="1"/>
  <c r="D879" i="1"/>
  <c r="C879" i="1"/>
  <c r="A879" i="1"/>
  <c r="D878" i="1"/>
  <c r="C878" i="1"/>
  <c r="D877" i="1"/>
  <c r="C877" i="1"/>
  <c r="D876" i="1"/>
  <c r="C876" i="1"/>
  <c r="D875" i="1"/>
  <c r="C875" i="1"/>
  <c r="D874" i="1"/>
  <c r="C874" i="1"/>
  <c r="D873" i="1"/>
  <c r="C873" i="1"/>
  <c r="A873" i="1"/>
  <c r="D872" i="1"/>
  <c r="C872" i="1"/>
  <c r="D871" i="1"/>
  <c r="C871" i="1"/>
  <c r="A871" i="1"/>
  <c r="D870" i="1"/>
  <c r="C870" i="1"/>
  <c r="D869" i="1"/>
  <c r="C869" i="1"/>
  <c r="D868" i="1"/>
  <c r="C868" i="1"/>
  <c r="D867" i="1"/>
  <c r="C867" i="1"/>
  <c r="D866" i="1"/>
  <c r="C866" i="1"/>
  <c r="D865" i="1"/>
  <c r="C865" i="1"/>
  <c r="A865" i="1"/>
  <c r="D864" i="1"/>
  <c r="C864" i="1"/>
  <c r="D863" i="1"/>
  <c r="C863" i="1"/>
  <c r="A863" i="1"/>
  <c r="D862" i="1"/>
  <c r="C862" i="1"/>
  <c r="D861" i="1"/>
  <c r="C861" i="1"/>
  <c r="D860" i="1"/>
  <c r="C860" i="1"/>
  <c r="D859" i="1"/>
  <c r="C859" i="1"/>
  <c r="D858" i="1"/>
  <c r="C858" i="1"/>
  <c r="D857" i="1"/>
  <c r="C857" i="1"/>
  <c r="A857" i="1"/>
  <c r="D856" i="1"/>
  <c r="C856" i="1"/>
  <c r="D855" i="1"/>
  <c r="C855" i="1"/>
  <c r="A855" i="1"/>
  <c r="D854" i="1"/>
  <c r="C854" i="1"/>
  <c r="D853" i="1"/>
  <c r="C853" i="1"/>
  <c r="D852" i="1"/>
  <c r="C852" i="1"/>
  <c r="D851" i="1"/>
  <c r="C851" i="1"/>
  <c r="D850" i="1"/>
  <c r="C850" i="1"/>
  <c r="D849" i="1"/>
  <c r="C849" i="1"/>
  <c r="A849" i="1"/>
  <c r="D848" i="1"/>
  <c r="C848" i="1"/>
  <c r="D847" i="1"/>
  <c r="C847" i="1"/>
  <c r="A847" i="1"/>
  <c r="D846" i="1"/>
  <c r="C846" i="1"/>
  <c r="D845" i="1"/>
  <c r="C845" i="1"/>
  <c r="D844" i="1"/>
  <c r="C844" i="1"/>
  <c r="D843" i="1"/>
  <c r="C843" i="1"/>
  <c r="D842" i="1"/>
  <c r="C842" i="1"/>
  <c r="D841" i="1"/>
  <c r="C841" i="1"/>
  <c r="A841" i="1"/>
  <c r="D840" i="1"/>
  <c r="C840" i="1"/>
  <c r="D839" i="1"/>
  <c r="C839" i="1"/>
  <c r="A839" i="1"/>
  <c r="D838" i="1"/>
  <c r="C838" i="1"/>
  <c r="A838" i="1"/>
  <c r="D837" i="1"/>
  <c r="C837" i="1"/>
  <c r="D836" i="1"/>
  <c r="C836" i="1"/>
  <c r="A836" i="1"/>
  <c r="D835" i="1"/>
  <c r="C835" i="1"/>
  <c r="D834" i="1"/>
  <c r="C834" i="1"/>
  <c r="D833" i="1"/>
  <c r="C833" i="1"/>
  <c r="A833" i="1"/>
  <c r="D832" i="1"/>
  <c r="C832" i="1"/>
  <c r="A832" i="1"/>
  <c r="D831" i="1"/>
  <c r="C831" i="1"/>
  <c r="A831" i="1"/>
  <c r="D830" i="1"/>
  <c r="C830" i="1"/>
  <c r="A830" i="1"/>
  <c r="D829" i="1"/>
  <c r="C829" i="1"/>
  <c r="D828" i="1"/>
  <c r="C828" i="1"/>
  <c r="A828" i="1"/>
  <c r="D827" i="1"/>
  <c r="C827" i="1"/>
  <c r="D826" i="1"/>
  <c r="C826" i="1"/>
  <c r="D825" i="1"/>
  <c r="C825" i="1"/>
  <c r="A825" i="1"/>
  <c r="D824" i="1"/>
  <c r="C824" i="1"/>
  <c r="D823" i="1"/>
  <c r="C823" i="1"/>
  <c r="A823" i="1"/>
  <c r="D822" i="1"/>
  <c r="C822" i="1"/>
  <c r="A822" i="1"/>
  <c r="D821" i="1"/>
  <c r="C821" i="1"/>
  <c r="D820" i="1"/>
  <c r="C820" i="1"/>
  <c r="D819" i="1"/>
  <c r="C819" i="1"/>
  <c r="D818" i="1"/>
  <c r="C818" i="1"/>
  <c r="D817" i="1"/>
  <c r="C817" i="1"/>
  <c r="A817" i="1"/>
  <c r="D816" i="1"/>
  <c r="C816" i="1"/>
  <c r="A816" i="1"/>
  <c r="D815" i="1"/>
  <c r="C815" i="1"/>
  <c r="A815" i="1"/>
  <c r="D814" i="1"/>
  <c r="C814" i="1"/>
  <c r="A814" i="1"/>
  <c r="D813" i="1"/>
  <c r="C813" i="1"/>
  <c r="D812" i="1"/>
  <c r="C812" i="1"/>
  <c r="A812" i="1"/>
  <c r="D811" i="1"/>
  <c r="C811" i="1"/>
  <c r="D810" i="1"/>
  <c r="C810" i="1"/>
  <c r="D809" i="1"/>
  <c r="C809" i="1"/>
  <c r="A809" i="1"/>
  <c r="D808" i="1"/>
  <c r="C808" i="1"/>
  <c r="D807" i="1"/>
  <c r="C807" i="1"/>
  <c r="A807" i="1"/>
  <c r="D806" i="1"/>
  <c r="C806" i="1"/>
  <c r="A806" i="1"/>
  <c r="D805" i="1"/>
  <c r="C805" i="1"/>
  <c r="D804" i="1"/>
  <c r="C804" i="1"/>
  <c r="A804" i="1"/>
  <c r="D803" i="1"/>
  <c r="C803" i="1"/>
  <c r="D802" i="1"/>
  <c r="C802" i="1"/>
  <c r="D801" i="1"/>
  <c r="C801" i="1"/>
  <c r="A801" i="1"/>
  <c r="D800" i="1"/>
  <c r="C800" i="1"/>
  <c r="A800" i="1"/>
  <c r="D799" i="1"/>
  <c r="C799" i="1"/>
  <c r="A799" i="1"/>
  <c r="D798" i="1"/>
  <c r="C798" i="1"/>
  <c r="A798" i="1"/>
  <c r="D797" i="1"/>
  <c r="C797" i="1"/>
  <c r="D796" i="1"/>
  <c r="C796" i="1"/>
  <c r="D795" i="1"/>
  <c r="C795" i="1"/>
  <c r="D794" i="1"/>
  <c r="C794" i="1"/>
  <c r="D793" i="1"/>
  <c r="C793" i="1"/>
  <c r="A793" i="1"/>
  <c r="D792" i="1"/>
  <c r="C792" i="1"/>
  <c r="D791" i="1"/>
  <c r="C791" i="1"/>
  <c r="A791" i="1"/>
  <c r="D790" i="1"/>
  <c r="C790" i="1"/>
  <c r="A790" i="1"/>
  <c r="D789" i="1"/>
  <c r="C789" i="1"/>
  <c r="D788" i="1"/>
  <c r="C788" i="1"/>
  <c r="D787" i="1"/>
  <c r="C787" i="1"/>
  <c r="D786" i="1"/>
  <c r="C786" i="1"/>
  <c r="D785" i="1"/>
  <c r="C785" i="1"/>
  <c r="A785" i="1"/>
  <c r="D784" i="1"/>
  <c r="C784" i="1"/>
  <c r="A784" i="1"/>
  <c r="D783" i="1"/>
  <c r="C783" i="1"/>
  <c r="A783" i="1"/>
  <c r="D782" i="1"/>
  <c r="C782" i="1"/>
  <c r="A782" i="1"/>
  <c r="D781" i="1"/>
  <c r="C781" i="1"/>
  <c r="D780" i="1"/>
  <c r="C780" i="1"/>
  <c r="A780" i="1"/>
  <c r="D779" i="1"/>
  <c r="C779" i="1"/>
  <c r="D778" i="1"/>
  <c r="C778" i="1"/>
  <c r="D777" i="1"/>
  <c r="C777" i="1"/>
  <c r="A777" i="1"/>
  <c r="D776" i="1"/>
  <c r="C776" i="1"/>
  <c r="D775" i="1"/>
  <c r="C775" i="1"/>
  <c r="A775" i="1"/>
  <c r="D774" i="1"/>
  <c r="C774" i="1"/>
  <c r="A774" i="1"/>
  <c r="D773" i="1"/>
  <c r="C773" i="1"/>
  <c r="D772" i="1"/>
  <c r="C772" i="1"/>
  <c r="A772" i="1"/>
  <c r="D771" i="1"/>
  <c r="C771" i="1"/>
  <c r="D770" i="1"/>
  <c r="C770" i="1"/>
  <c r="D769" i="1"/>
  <c r="C769" i="1"/>
  <c r="A769" i="1"/>
  <c r="D768" i="1"/>
  <c r="C768" i="1"/>
  <c r="D767" i="1"/>
  <c r="C767" i="1"/>
  <c r="A767" i="1"/>
  <c r="D766" i="1"/>
  <c r="C766" i="1"/>
  <c r="A766" i="1"/>
  <c r="D765" i="1"/>
  <c r="C765" i="1"/>
  <c r="D764" i="1"/>
  <c r="C764" i="1"/>
  <c r="D763" i="1"/>
  <c r="C763" i="1"/>
  <c r="D762" i="1"/>
  <c r="C762" i="1"/>
  <c r="D761" i="1"/>
  <c r="C761" i="1"/>
  <c r="A761" i="1"/>
  <c r="D760" i="1"/>
  <c r="C760" i="1"/>
  <c r="A760" i="1"/>
  <c r="D759" i="1"/>
  <c r="C759" i="1"/>
  <c r="A759" i="1"/>
  <c r="D758" i="1"/>
  <c r="C758" i="1"/>
  <c r="A758" i="1"/>
  <c r="D757" i="1"/>
  <c r="C757" i="1"/>
  <c r="D756" i="1"/>
  <c r="C756" i="1"/>
  <c r="D755" i="1"/>
  <c r="C755" i="1"/>
  <c r="D754" i="1"/>
  <c r="C754" i="1"/>
  <c r="D753" i="1"/>
  <c r="C753" i="1"/>
  <c r="A753" i="1"/>
  <c r="D752" i="1"/>
  <c r="C752" i="1"/>
  <c r="D751" i="1"/>
  <c r="C751" i="1"/>
  <c r="A751" i="1"/>
  <c r="D750" i="1"/>
  <c r="C750" i="1"/>
  <c r="A750" i="1"/>
  <c r="D749" i="1"/>
  <c r="C749" i="1"/>
  <c r="D748" i="1"/>
  <c r="C748" i="1"/>
  <c r="A748" i="1"/>
  <c r="D747" i="1"/>
  <c r="C747" i="1"/>
  <c r="D746" i="1"/>
  <c r="C746" i="1"/>
  <c r="D745" i="1"/>
  <c r="C745" i="1"/>
  <c r="A745" i="1"/>
  <c r="D744" i="1"/>
  <c r="C744" i="1"/>
  <c r="A744" i="1"/>
  <c r="D743" i="1"/>
  <c r="C743" i="1"/>
  <c r="A743" i="1"/>
  <c r="D742" i="1"/>
  <c r="C742" i="1"/>
  <c r="A742" i="1"/>
  <c r="D741" i="1"/>
  <c r="C741" i="1"/>
  <c r="D740" i="1"/>
  <c r="C740" i="1"/>
  <c r="A740" i="1"/>
  <c r="D739" i="1"/>
  <c r="C739" i="1"/>
  <c r="D738" i="1"/>
  <c r="C738" i="1"/>
  <c r="D737" i="1"/>
  <c r="C737" i="1"/>
  <c r="A737" i="1"/>
  <c r="D736" i="1"/>
  <c r="C736" i="1"/>
  <c r="D735" i="1"/>
  <c r="C735" i="1"/>
  <c r="A735" i="1"/>
  <c r="D734" i="1"/>
  <c r="C734" i="1"/>
  <c r="A734" i="1"/>
  <c r="D733" i="1"/>
  <c r="C733" i="1"/>
  <c r="D732" i="1"/>
  <c r="C732" i="1"/>
  <c r="A732" i="1"/>
  <c r="D731" i="1"/>
  <c r="C731" i="1"/>
  <c r="D730" i="1"/>
  <c r="C730" i="1"/>
  <c r="D729" i="1"/>
  <c r="C729" i="1"/>
  <c r="A729" i="1"/>
  <c r="D728" i="1"/>
  <c r="C728" i="1"/>
  <c r="A728" i="1"/>
  <c r="D727" i="1"/>
  <c r="C727" i="1"/>
  <c r="A727" i="1"/>
  <c r="D726" i="1"/>
  <c r="C726" i="1"/>
  <c r="A726" i="1"/>
  <c r="D725" i="1"/>
  <c r="C725" i="1"/>
  <c r="D724" i="1"/>
  <c r="C724" i="1"/>
  <c r="A724" i="1"/>
  <c r="D723" i="1"/>
  <c r="C723" i="1"/>
  <c r="D722" i="1"/>
  <c r="C722" i="1"/>
  <c r="D721" i="1"/>
  <c r="C721" i="1"/>
  <c r="A721" i="1"/>
  <c r="D720" i="1"/>
  <c r="C720" i="1"/>
  <c r="A720" i="1"/>
  <c r="D719" i="1"/>
  <c r="C719" i="1"/>
  <c r="A719" i="1"/>
  <c r="D718" i="1"/>
  <c r="C718" i="1"/>
  <c r="A718" i="1"/>
  <c r="D717" i="1"/>
  <c r="C717" i="1"/>
  <c r="D716" i="1"/>
  <c r="C716" i="1"/>
  <c r="A716" i="1"/>
  <c r="D715" i="1"/>
  <c r="C715" i="1"/>
  <c r="D714" i="1"/>
  <c r="C714" i="1"/>
  <c r="D713" i="1"/>
  <c r="C713" i="1"/>
  <c r="A713" i="1"/>
  <c r="D712" i="1"/>
  <c r="C712" i="1"/>
  <c r="A712" i="1"/>
  <c r="D711" i="1"/>
  <c r="C711" i="1"/>
  <c r="A711" i="1"/>
  <c r="D710" i="1"/>
  <c r="C710" i="1"/>
  <c r="A710" i="1"/>
  <c r="D709" i="1"/>
  <c r="C709" i="1"/>
  <c r="A709" i="1"/>
  <c r="D708" i="1"/>
  <c r="C708" i="1"/>
  <c r="A708" i="1"/>
  <c r="D707" i="1"/>
  <c r="C707" i="1"/>
  <c r="A707" i="1"/>
  <c r="D706" i="1"/>
  <c r="C706" i="1"/>
  <c r="D705" i="1"/>
  <c r="C705" i="1"/>
  <c r="A705" i="1"/>
  <c r="D704" i="1"/>
  <c r="C704" i="1"/>
  <c r="A704" i="1"/>
  <c r="D703" i="1"/>
  <c r="C703" i="1"/>
  <c r="A703" i="1"/>
  <c r="D702" i="1"/>
  <c r="C702" i="1"/>
  <c r="A702" i="1"/>
  <c r="D701" i="1"/>
  <c r="C701" i="1"/>
  <c r="A701" i="1"/>
  <c r="D700" i="1"/>
  <c r="C700" i="1"/>
  <c r="D699" i="1"/>
  <c r="C699" i="1"/>
  <c r="A699" i="1"/>
  <c r="D698" i="1"/>
  <c r="C698" i="1"/>
  <c r="D697" i="1"/>
  <c r="C697" i="1"/>
  <c r="D696" i="1"/>
  <c r="C696" i="1"/>
  <c r="A696" i="1"/>
  <c r="D695" i="1"/>
  <c r="C695" i="1"/>
  <c r="D694" i="1"/>
  <c r="C694" i="1"/>
  <c r="A694" i="1"/>
  <c r="D693" i="1"/>
  <c r="C693" i="1"/>
  <c r="A693" i="1"/>
  <c r="D692" i="1"/>
  <c r="C692" i="1"/>
  <c r="D691" i="1"/>
  <c r="C691" i="1"/>
  <c r="A691" i="1"/>
  <c r="D690" i="1"/>
  <c r="C690" i="1"/>
  <c r="D689" i="1"/>
  <c r="C689" i="1"/>
  <c r="D688" i="1"/>
  <c r="C688" i="1"/>
  <c r="A688" i="1"/>
  <c r="D687" i="1"/>
  <c r="C687" i="1"/>
  <c r="A687" i="1"/>
  <c r="D686" i="1"/>
  <c r="C686" i="1"/>
  <c r="A686" i="1"/>
  <c r="D685" i="1"/>
  <c r="C685" i="1"/>
  <c r="A685" i="1"/>
  <c r="D684" i="1"/>
  <c r="C684" i="1"/>
  <c r="D683" i="1"/>
  <c r="C683" i="1"/>
  <c r="A683" i="1"/>
  <c r="D682" i="1"/>
  <c r="C682" i="1"/>
  <c r="D681" i="1"/>
  <c r="C681" i="1"/>
  <c r="D680" i="1"/>
  <c r="C680" i="1"/>
  <c r="A680" i="1"/>
  <c r="D679" i="1"/>
  <c r="C679" i="1"/>
  <c r="A679" i="1"/>
  <c r="D678" i="1"/>
  <c r="C678" i="1"/>
  <c r="A678" i="1"/>
  <c r="D677" i="1"/>
  <c r="C677" i="1"/>
  <c r="A677" i="1"/>
  <c r="D676" i="1"/>
  <c r="C676" i="1"/>
  <c r="D675" i="1"/>
  <c r="C675" i="1"/>
  <c r="A675" i="1"/>
  <c r="D674" i="1"/>
  <c r="C674" i="1"/>
  <c r="D673" i="1"/>
  <c r="C673" i="1"/>
  <c r="D672" i="1"/>
  <c r="C672" i="1"/>
  <c r="A672" i="1"/>
  <c r="D671" i="1"/>
  <c r="C671" i="1"/>
  <c r="A671" i="1"/>
  <c r="D670" i="1"/>
  <c r="C670" i="1"/>
  <c r="A670" i="1"/>
  <c r="D669" i="1"/>
  <c r="C669" i="1"/>
  <c r="A669" i="1"/>
  <c r="D668" i="1"/>
  <c r="C668" i="1"/>
  <c r="D667" i="1"/>
  <c r="C667" i="1"/>
  <c r="A667" i="1"/>
  <c r="D666" i="1"/>
  <c r="C666" i="1"/>
  <c r="D665" i="1"/>
  <c r="C665" i="1"/>
  <c r="A665" i="1"/>
  <c r="D664" i="1"/>
  <c r="C664" i="1"/>
  <c r="A664" i="1"/>
  <c r="D663" i="1"/>
  <c r="C663" i="1"/>
  <c r="A663" i="1"/>
  <c r="D662" i="1"/>
  <c r="C662" i="1"/>
  <c r="A662" i="1"/>
  <c r="D661" i="1"/>
  <c r="C661" i="1"/>
  <c r="A661" i="1"/>
  <c r="D660" i="1"/>
  <c r="C660" i="1"/>
  <c r="D659" i="1"/>
  <c r="C659" i="1"/>
  <c r="A659" i="1"/>
  <c r="D658" i="1"/>
  <c r="C658" i="1"/>
  <c r="D657" i="1"/>
  <c r="C657" i="1"/>
  <c r="D656" i="1"/>
  <c r="C656" i="1"/>
  <c r="A656" i="1"/>
  <c r="D655" i="1"/>
  <c r="C655" i="1"/>
  <c r="A655" i="1"/>
  <c r="D654" i="1"/>
  <c r="C654" i="1"/>
  <c r="A654" i="1"/>
  <c r="D653" i="1"/>
  <c r="C653" i="1"/>
  <c r="A653" i="1"/>
  <c r="D652" i="1"/>
  <c r="C652" i="1"/>
  <c r="D651" i="1"/>
  <c r="C651" i="1"/>
  <c r="A651" i="1"/>
  <c r="D650" i="1"/>
  <c r="C650" i="1"/>
  <c r="D649" i="1"/>
  <c r="C649" i="1"/>
  <c r="D648" i="1"/>
  <c r="C648" i="1"/>
  <c r="A648" i="1"/>
  <c r="D647" i="1"/>
  <c r="C647" i="1"/>
  <c r="A647" i="1"/>
  <c r="D646" i="1"/>
  <c r="C646" i="1"/>
  <c r="A646" i="1"/>
  <c r="D645" i="1"/>
  <c r="C645" i="1"/>
  <c r="A645" i="1"/>
  <c r="D644" i="1"/>
  <c r="C644" i="1"/>
  <c r="D643" i="1"/>
  <c r="C643" i="1"/>
  <c r="A643" i="1"/>
  <c r="D642" i="1"/>
  <c r="C642" i="1"/>
  <c r="D641" i="1"/>
  <c r="C641" i="1"/>
  <c r="D640" i="1"/>
  <c r="C640" i="1"/>
  <c r="A640" i="1"/>
  <c r="D639" i="1"/>
  <c r="C639" i="1"/>
  <c r="A639" i="1"/>
  <c r="D638" i="1"/>
  <c r="C638" i="1"/>
  <c r="A638" i="1"/>
  <c r="D637" i="1"/>
  <c r="C637" i="1"/>
  <c r="A637" i="1"/>
  <c r="D636" i="1"/>
  <c r="C636" i="1"/>
  <c r="D635" i="1"/>
  <c r="C635" i="1"/>
  <c r="A635" i="1"/>
  <c r="D634" i="1"/>
  <c r="C634" i="1"/>
  <c r="D633" i="1"/>
  <c r="C633" i="1"/>
  <c r="D632" i="1"/>
  <c r="C632" i="1"/>
  <c r="A632" i="1"/>
  <c r="D631" i="1"/>
  <c r="C631" i="1"/>
  <c r="A631" i="1"/>
  <c r="D630" i="1"/>
  <c r="C630" i="1"/>
  <c r="A630" i="1"/>
  <c r="D629" i="1"/>
  <c r="C629" i="1"/>
  <c r="A629" i="1"/>
  <c r="D628" i="1"/>
  <c r="C628" i="1"/>
  <c r="D627" i="1"/>
  <c r="C627" i="1"/>
  <c r="A627" i="1"/>
  <c r="D626" i="1"/>
  <c r="C626" i="1"/>
  <c r="D625" i="1"/>
  <c r="C625" i="1"/>
  <c r="D624" i="1"/>
  <c r="C624" i="1"/>
  <c r="A624" i="1"/>
  <c r="D623" i="1"/>
  <c r="C623" i="1"/>
  <c r="A623" i="1"/>
  <c r="D622" i="1"/>
  <c r="C622" i="1"/>
  <c r="A622" i="1"/>
  <c r="D621" i="1"/>
  <c r="C621" i="1"/>
  <c r="A621" i="1"/>
  <c r="D620" i="1"/>
  <c r="C620" i="1"/>
  <c r="D619" i="1"/>
  <c r="C619" i="1"/>
  <c r="A619" i="1"/>
  <c r="D618" i="1"/>
  <c r="C618" i="1"/>
  <c r="D617" i="1"/>
  <c r="C617" i="1"/>
  <c r="D616" i="1"/>
  <c r="C616" i="1"/>
  <c r="A616" i="1"/>
  <c r="D615" i="1"/>
  <c r="C615" i="1"/>
  <c r="A615" i="1"/>
  <c r="D614" i="1"/>
  <c r="C614" i="1"/>
  <c r="A614" i="1"/>
  <c r="D613" i="1"/>
  <c r="C613" i="1"/>
  <c r="A613" i="1"/>
  <c r="D612" i="1"/>
  <c r="C612" i="1"/>
  <c r="D611" i="1"/>
  <c r="C611" i="1"/>
  <c r="A611" i="1"/>
  <c r="D610" i="1"/>
  <c r="C610" i="1"/>
  <c r="D609" i="1"/>
  <c r="C609" i="1"/>
  <c r="D608" i="1"/>
  <c r="C608" i="1"/>
  <c r="A608" i="1"/>
  <c r="D607" i="1"/>
  <c r="C607" i="1"/>
  <c r="A607" i="1"/>
  <c r="D606" i="1"/>
  <c r="C606" i="1"/>
  <c r="A606" i="1"/>
  <c r="D605" i="1"/>
  <c r="C605" i="1"/>
  <c r="A605" i="1"/>
  <c r="D604" i="1"/>
  <c r="C604" i="1"/>
  <c r="D603" i="1"/>
  <c r="C603" i="1"/>
  <c r="A603" i="1"/>
  <c r="D602" i="1"/>
  <c r="C602" i="1"/>
  <c r="D601" i="1"/>
  <c r="C601" i="1"/>
  <c r="D600" i="1"/>
  <c r="C600" i="1"/>
  <c r="A600" i="1"/>
  <c r="D599" i="1"/>
  <c r="C599" i="1"/>
  <c r="A599" i="1"/>
  <c r="D598" i="1"/>
  <c r="C598" i="1"/>
  <c r="A598" i="1"/>
  <c r="D597" i="1"/>
  <c r="C597" i="1"/>
  <c r="A597" i="1"/>
  <c r="D596" i="1"/>
  <c r="C596" i="1"/>
  <c r="A596" i="1"/>
  <c r="D595" i="1"/>
  <c r="C595" i="1"/>
  <c r="A595" i="1"/>
  <c r="D594" i="1"/>
  <c r="C594" i="1"/>
  <c r="D593" i="1"/>
  <c r="C593" i="1"/>
  <c r="D592" i="1"/>
  <c r="C592" i="1"/>
  <c r="A592" i="1"/>
  <c r="D591" i="1"/>
  <c r="C591" i="1"/>
  <c r="A591" i="1"/>
  <c r="D590" i="1"/>
  <c r="C590" i="1"/>
  <c r="A590" i="1"/>
  <c r="D589" i="1"/>
  <c r="C589" i="1"/>
  <c r="A589" i="1"/>
  <c r="D588" i="1"/>
  <c r="C588" i="1"/>
  <c r="D587" i="1"/>
  <c r="C587" i="1"/>
  <c r="A587" i="1"/>
  <c r="D586" i="1"/>
  <c r="C586" i="1"/>
  <c r="D585" i="1"/>
  <c r="C585" i="1"/>
  <c r="D584" i="1"/>
  <c r="C584" i="1"/>
  <c r="A584" i="1"/>
  <c r="A1613" i="2" l="1"/>
  <c r="A1621" i="2"/>
  <c r="A1629" i="2"/>
  <c r="A1637" i="2"/>
  <c r="A1645" i="2"/>
  <c r="A1653" i="2"/>
  <c r="A1661" i="2"/>
  <c r="A1669" i="2"/>
  <c r="A1677" i="2"/>
  <c r="A1685" i="2"/>
  <c r="A1693" i="2"/>
  <c r="A1701" i="2"/>
  <c r="A1709" i="2"/>
  <c r="A1717" i="2"/>
  <c r="A1725" i="2"/>
  <c r="A1733" i="2"/>
  <c r="A1741" i="2"/>
  <c r="A1749" i="2"/>
  <c r="A1757" i="2"/>
  <c r="A1765" i="2"/>
  <c r="A1773" i="2"/>
  <c r="A1781" i="2"/>
  <c r="A1789" i="2"/>
  <c r="A1797" i="2"/>
  <c r="A1805" i="2"/>
  <c r="A1813" i="2"/>
  <c r="A1821" i="2"/>
  <c r="A1829" i="2"/>
  <c r="A1837" i="2"/>
  <c r="A1845" i="2"/>
  <c r="A1853" i="2"/>
  <c r="A1861" i="2"/>
  <c r="A1869" i="2"/>
  <c r="A1877" i="2"/>
  <c r="A1885" i="2"/>
  <c r="A1893" i="2"/>
  <c r="A1901" i="2"/>
  <c r="A1909" i="2"/>
  <c r="A1917" i="2"/>
  <c r="A1925" i="2"/>
  <c r="A1933" i="2"/>
  <c r="A1941" i="2"/>
  <c r="A1949" i="2"/>
  <c r="A1957" i="2"/>
  <c r="A1965" i="2"/>
  <c r="A1973" i="2"/>
  <c r="A1981" i="2"/>
  <c r="A1989" i="2"/>
  <c r="A1997" i="2"/>
  <c r="A2005" i="2"/>
  <c r="A2013" i="2"/>
  <c r="A2021" i="2"/>
  <c r="A2029" i="2"/>
  <c r="A2037" i="2"/>
  <c r="A2045" i="2"/>
  <c r="A2053" i="2"/>
  <c r="A2061" i="2"/>
  <c r="A2069" i="2"/>
  <c r="A2077" i="2"/>
  <c r="A2085" i="2"/>
  <c r="A2093" i="2"/>
  <c r="A2101" i="2"/>
  <c r="A2109" i="2"/>
  <c r="A2117" i="2"/>
  <c r="A2125" i="2"/>
  <c r="A2133" i="2"/>
  <c r="A2141" i="2"/>
  <c r="A2149" i="2"/>
  <c r="A2157" i="2"/>
  <c r="A2165" i="2"/>
  <c r="A2173" i="2"/>
  <c r="A2181" i="2"/>
  <c r="A2189" i="2"/>
  <c r="A2197" i="2"/>
  <c r="A2205" i="2"/>
  <c r="A2213" i="2"/>
  <c r="A2221" i="2"/>
  <c r="A2229" i="2"/>
  <c r="A2237" i="2"/>
  <c r="A2245" i="2"/>
  <c r="A2253" i="2"/>
  <c r="A2261" i="2"/>
  <c r="A2269" i="2"/>
  <c r="A2277" i="2"/>
  <c r="A2285" i="2"/>
  <c r="A2293" i="2"/>
  <c r="A2301" i="2"/>
  <c r="A2309" i="2"/>
  <c r="A2317" i="2"/>
  <c r="A2325" i="2"/>
  <c r="A2333" i="2"/>
  <c r="A2341" i="2"/>
  <c r="A2349" i="2"/>
  <c r="A2357" i="2"/>
  <c r="A2365" i="2"/>
  <c r="A2373" i="2"/>
  <c r="A2381" i="2"/>
  <c r="A2389" i="2"/>
  <c r="A2397" i="2"/>
  <c r="A2405" i="2"/>
  <c r="A2413" i="2"/>
  <c r="A2421" i="2"/>
  <c r="A2429" i="2"/>
  <c r="A2437" i="2"/>
  <c r="A2445" i="2"/>
  <c r="A2453" i="2"/>
  <c r="A2461" i="2"/>
  <c r="A2469" i="2"/>
  <c r="A2477" i="2"/>
  <c r="A2485" i="2"/>
  <c r="A2493" i="2"/>
  <c r="A2501" i="2"/>
  <c r="A2509" i="2"/>
  <c r="A2517" i="2"/>
  <c r="A2525" i="2"/>
  <c r="A2533" i="2"/>
  <c r="A2541" i="2"/>
  <c r="A2549" i="2"/>
  <c r="A2557" i="2"/>
  <c r="A2565" i="2"/>
  <c r="A2573" i="2"/>
  <c r="A2581" i="2"/>
  <c r="A2589" i="2"/>
  <c r="A2597" i="2"/>
  <c r="A2605" i="2"/>
  <c r="A2613" i="2"/>
  <c r="A2621" i="2"/>
  <c r="A2629" i="2"/>
  <c r="A2637" i="2"/>
  <c r="A2645" i="2"/>
  <c r="A2653" i="2"/>
  <c r="A2661" i="2"/>
  <c r="A2669" i="2"/>
  <c r="A2677" i="2"/>
  <c r="A2685" i="2"/>
  <c r="A2693" i="2"/>
  <c r="A2701" i="2"/>
  <c r="A2709" i="2"/>
  <c r="A2717" i="2"/>
  <c r="A2725" i="2"/>
  <c r="A2733" i="2"/>
  <c r="A2741" i="2"/>
  <c r="A2749" i="2"/>
  <c r="A2757" i="2"/>
  <c r="A2765" i="2"/>
  <c r="A2773" i="2"/>
  <c r="A2781" i="2"/>
  <c r="A2789" i="2"/>
  <c r="A2797" i="2"/>
  <c r="A2805" i="2"/>
  <c r="A2813" i="2"/>
  <c r="A2821" i="2"/>
  <c r="A2829" i="2"/>
  <c r="A2837" i="2"/>
  <c r="A2845" i="2"/>
  <c r="A2853" i="2"/>
  <c r="A2861" i="2"/>
  <c r="A2869" i="2"/>
  <c r="A2877" i="2"/>
  <c r="A2885" i="2"/>
  <c r="A2893" i="2"/>
  <c r="A2901" i="2"/>
  <c r="A2909" i="2"/>
  <c r="A2917" i="2"/>
  <c r="A2925" i="2"/>
  <c r="A2933" i="2"/>
  <c r="A2941" i="2"/>
  <c r="A2949" i="2"/>
  <c r="A2957" i="2"/>
  <c r="A2965" i="2"/>
  <c r="A2973" i="2"/>
  <c r="A2981" i="2"/>
  <c r="A2989" i="2"/>
  <c r="A2997" i="2"/>
  <c r="A3005" i="2"/>
  <c r="A3013" i="2"/>
  <c r="A3021" i="2"/>
  <c r="A3029" i="2"/>
  <c r="A3037" i="2"/>
  <c r="A3045" i="2"/>
  <c r="A3053" i="2"/>
  <c r="A3061" i="2"/>
  <c r="A3069" i="2"/>
  <c r="A3077" i="2"/>
  <c r="A3085" i="2"/>
  <c r="A3093" i="2"/>
  <c r="A3101" i="2"/>
  <c r="A3109" i="2"/>
  <c r="A3117" i="2"/>
  <c r="A3125" i="2"/>
  <c r="A3133" i="2"/>
  <c r="A3141" i="2"/>
  <c r="A3149" i="2"/>
  <c r="A3157" i="2"/>
  <c r="A3165" i="2"/>
  <c r="A3173" i="2"/>
  <c r="A3181" i="2"/>
  <c r="A3189" i="2"/>
  <c r="A3197" i="2"/>
  <c r="A3205" i="2"/>
  <c r="A3213" i="2"/>
  <c r="A3221" i="2"/>
  <c r="A3229" i="2"/>
  <c r="A3237" i="2"/>
  <c r="A3245" i="2"/>
  <c r="A3253" i="2"/>
  <c r="A3261" i="2"/>
  <c r="A3269" i="2"/>
  <c r="A3277" i="2"/>
  <c r="A3285" i="2"/>
  <c r="A3293" i="2"/>
  <c r="A3301" i="2"/>
  <c r="A3309" i="2"/>
  <c r="A3317" i="2"/>
  <c r="A3325" i="2"/>
  <c r="A3333" i="2"/>
  <c r="A3341" i="2"/>
  <c r="A3349" i="2"/>
  <c r="A3357" i="2"/>
  <c r="A3365" i="2"/>
  <c r="A3373" i="2"/>
  <c r="A3381" i="2"/>
  <c r="A3389" i="2"/>
  <c r="A3397" i="2"/>
  <c r="A3405" i="2"/>
  <c r="A3413" i="2"/>
  <c r="A3421" i="2"/>
  <c r="A3429" i="2"/>
  <c r="A3437" i="2"/>
  <c r="A3445" i="2"/>
  <c r="A3453" i="2"/>
  <c r="A3461" i="2"/>
  <c r="A3469" i="2"/>
  <c r="A3477" i="2"/>
  <c r="A3485" i="2"/>
  <c r="A3493" i="2"/>
  <c r="A3501" i="2"/>
  <c r="A3509" i="2"/>
  <c r="A3517" i="2"/>
  <c r="A3525" i="2"/>
  <c r="A3533" i="2"/>
  <c r="A3541" i="2"/>
  <c r="A3549" i="2"/>
  <c r="A3557" i="2"/>
  <c r="A3565" i="2"/>
  <c r="A3573" i="2"/>
  <c r="A3581" i="2"/>
  <c r="A3589" i="2"/>
  <c r="A3597" i="2"/>
  <c r="A3605" i="2"/>
  <c r="A3613" i="2"/>
  <c r="A3621" i="2"/>
  <c r="A3629" i="2"/>
  <c r="A3637" i="2"/>
  <c r="A3645" i="2"/>
  <c r="A3651" i="2"/>
  <c r="A3653" i="2"/>
  <c r="A3659" i="2"/>
  <c r="A3661" i="2"/>
  <c r="A3667" i="2"/>
  <c r="A3669" i="2"/>
  <c r="A3675" i="2"/>
  <c r="A3677" i="2"/>
  <c r="A3683" i="2"/>
  <c r="A3685" i="2"/>
  <c r="A3691" i="2"/>
  <c r="A3693" i="2"/>
  <c r="A3699" i="2"/>
  <c r="A3701" i="2"/>
  <c r="A3707" i="2"/>
  <c r="A3709" i="2"/>
  <c r="A3715" i="2"/>
  <c r="A3717" i="2"/>
  <c r="A3723" i="2"/>
  <c r="A3725" i="2"/>
  <c r="A3731" i="2"/>
  <c r="A3733" i="2"/>
  <c r="A3739" i="2"/>
  <c r="A3741" i="2"/>
  <c r="A3747" i="2"/>
  <c r="A3749" i="2"/>
  <c r="A3755" i="2"/>
  <c r="A3757" i="2"/>
  <c r="A3763" i="2"/>
  <c r="A3765" i="2"/>
  <c r="A3771" i="2"/>
  <c r="A3773" i="2"/>
  <c r="A3779" i="2"/>
  <c r="A3781" i="2"/>
  <c r="A3787" i="2"/>
  <c r="A3789" i="2"/>
  <c r="A3795" i="2"/>
  <c r="A3797" i="2"/>
  <c r="A3803" i="2"/>
  <c r="A3805" i="2"/>
  <c r="A3811" i="2"/>
  <c r="A3813" i="2"/>
  <c r="A3819" i="2"/>
  <c r="A3821" i="2"/>
  <c r="A3827" i="2"/>
  <c r="A3835" i="2"/>
  <c r="A3837" i="2"/>
  <c r="A3843" i="2"/>
  <c r="D4939" i="2"/>
  <c r="C4939" i="2"/>
  <c r="A4939" i="2"/>
  <c r="D4938" i="2"/>
  <c r="C4938" i="2"/>
  <c r="A4938" i="2"/>
  <c r="D4937" i="2"/>
  <c r="C4937" i="2"/>
  <c r="A4937" i="2"/>
  <c r="D4936" i="2"/>
  <c r="C4936" i="2"/>
  <c r="A4936" i="2"/>
  <c r="D4935" i="2"/>
  <c r="C4935" i="2"/>
  <c r="A4935" i="2"/>
  <c r="D4934" i="2"/>
  <c r="C4934" i="2"/>
  <c r="A4934" i="2"/>
  <c r="D4933" i="2"/>
  <c r="C4933" i="2"/>
  <c r="A4933" i="2"/>
  <c r="D4932" i="2"/>
  <c r="C4932" i="2"/>
  <c r="A4932" i="2"/>
  <c r="D4931" i="2"/>
  <c r="C4931" i="2"/>
  <c r="A4931" i="2"/>
  <c r="D4930" i="2"/>
  <c r="C4930" i="2"/>
  <c r="A4930" i="2"/>
  <c r="D4929" i="2"/>
  <c r="C4929" i="2"/>
  <c r="A4929" i="2"/>
  <c r="D4928" i="2"/>
  <c r="C4928" i="2"/>
  <c r="A4928" i="2"/>
  <c r="D4927" i="2"/>
  <c r="C4927" i="2"/>
  <c r="A4927" i="2"/>
  <c r="D4926" i="2"/>
  <c r="C4926" i="2"/>
  <c r="A4926" i="2"/>
  <c r="D4925" i="2"/>
  <c r="C4925" i="2"/>
  <c r="A4925" i="2"/>
  <c r="D4924" i="2"/>
  <c r="C4924" i="2"/>
  <c r="A4924" i="2"/>
  <c r="D4923" i="2"/>
  <c r="C4923" i="2"/>
  <c r="A4923" i="2"/>
  <c r="D4922" i="2"/>
  <c r="C4922" i="2"/>
  <c r="A4922" i="2"/>
  <c r="D4921" i="2"/>
  <c r="C4921" i="2"/>
  <c r="A4921" i="2"/>
  <c r="D4920" i="2"/>
  <c r="C4920" i="2"/>
  <c r="A4920" i="2"/>
  <c r="D4919" i="2"/>
  <c r="C4919" i="2"/>
  <c r="A4919" i="2"/>
  <c r="D4918" i="2"/>
  <c r="C4918" i="2"/>
  <c r="A4918" i="2"/>
  <c r="D4917" i="2"/>
  <c r="C4917" i="2"/>
  <c r="A4917" i="2"/>
  <c r="D4916" i="2"/>
  <c r="C4916" i="2"/>
  <c r="A4916" i="2"/>
  <c r="D4915" i="2"/>
  <c r="C4915" i="2"/>
  <c r="A4915" i="2"/>
  <c r="D4914" i="2"/>
  <c r="C4914" i="2"/>
  <c r="A4914" i="2"/>
  <c r="D4913" i="2"/>
  <c r="C4913" i="2"/>
  <c r="A4913" i="2"/>
  <c r="D4912" i="2"/>
  <c r="C4912" i="2"/>
  <c r="A4912" i="2"/>
  <c r="D4911" i="2"/>
  <c r="C4911" i="2"/>
  <c r="A4911" i="2"/>
  <c r="D4910" i="2"/>
  <c r="C4910" i="2"/>
  <c r="A4910" i="2"/>
  <c r="D4909" i="2"/>
  <c r="C4909" i="2"/>
  <c r="A4909" i="2"/>
  <c r="D4908" i="2"/>
  <c r="C4908" i="2"/>
  <c r="A4908" i="2"/>
  <c r="D4907" i="2"/>
  <c r="C4907" i="2"/>
  <c r="A4907" i="2"/>
  <c r="D4906" i="2"/>
  <c r="C4906" i="2"/>
  <c r="A4906" i="2"/>
  <c r="D4905" i="2"/>
  <c r="C4905" i="2"/>
  <c r="A4905" i="2"/>
  <c r="D4904" i="2"/>
  <c r="C4904" i="2"/>
  <c r="A4904" i="2"/>
  <c r="D4903" i="2"/>
  <c r="C4903" i="2"/>
  <c r="A4903" i="2"/>
  <c r="D4902" i="2"/>
  <c r="C4902" i="2"/>
  <c r="A4902" i="2"/>
  <c r="D4901" i="2"/>
  <c r="C4901" i="2"/>
  <c r="A4901" i="2"/>
  <c r="D4900" i="2"/>
  <c r="C4900" i="2"/>
  <c r="A4900" i="2"/>
  <c r="D4899" i="2"/>
  <c r="C4899" i="2"/>
  <c r="A4899" i="2"/>
  <c r="D4898" i="2"/>
  <c r="C4898" i="2"/>
  <c r="A4898" i="2"/>
  <c r="D4897" i="2"/>
  <c r="C4897" i="2"/>
  <c r="A4897" i="2"/>
  <c r="D4896" i="2"/>
  <c r="C4896" i="2"/>
  <c r="A4896" i="2"/>
  <c r="D4895" i="2"/>
  <c r="C4895" i="2"/>
  <c r="A4895" i="2"/>
  <c r="D4894" i="2"/>
  <c r="C4894" i="2"/>
  <c r="A4894" i="2"/>
  <c r="D4893" i="2"/>
  <c r="C4893" i="2"/>
  <c r="A4893" i="2"/>
  <c r="D4892" i="2"/>
  <c r="C4892" i="2"/>
  <c r="A4892" i="2"/>
  <c r="D4891" i="2"/>
  <c r="C4891" i="2"/>
  <c r="A4891" i="2"/>
  <c r="D4890" i="2"/>
  <c r="C4890" i="2"/>
  <c r="A4890" i="2"/>
  <c r="D4889" i="2"/>
  <c r="C4889" i="2"/>
  <c r="A4889" i="2"/>
  <c r="D4888" i="2"/>
  <c r="C4888" i="2"/>
  <c r="A4888" i="2"/>
  <c r="D4887" i="2"/>
  <c r="C4887" i="2"/>
  <c r="A4887" i="2"/>
  <c r="D4886" i="2"/>
  <c r="C4886" i="2"/>
  <c r="A4886" i="2"/>
  <c r="D4885" i="2"/>
  <c r="C4885" i="2"/>
  <c r="A4885" i="2"/>
  <c r="D4884" i="2"/>
  <c r="C4884" i="2"/>
  <c r="A4884" i="2"/>
  <c r="D4883" i="2"/>
  <c r="C4883" i="2"/>
  <c r="A4883" i="2"/>
  <c r="D4882" i="2"/>
  <c r="C4882" i="2"/>
  <c r="A4882" i="2"/>
  <c r="D4881" i="2"/>
  <c r="C4881" i="2"/>
  <c r="A4881" i="2"/>
  <c r="D4880" i="2"/>
  <c r="C4880" i="2"/>
  <c r="A4880" i="2"/>
  <c r="D4879" i="2"/>
  <c r="C4879" i="2"/>
  <c r="A4879" i="2"/>
  <c r="D4878" i="2"/>
  <c r="C4878" i="2"/>
  <c r="A4878" i="2"/>
  <c r="D4877" i="2"/>
  <c r="C4877" i="2"/>
  <c r="A4877" i="2"/>
  <c r="D4876" i="2"/>
  <c r="C4876" i="2"/>
  <c r="A4876" i="2"/>
  <c r="D4875" i="2"/>
  <c r="C4875" i="2"/>
  <c r="A4875" i="2"/>
  <c r="D4874" i="2"/>
  <c r="C4874" i="2"/>
  <c r="A4874" i="2"/>
  <c r="D4873" i="2"/>
  <c r="C4873" i="2"/>
  <c r="A4873" i="2"/>
  <c r="D4872" i="2"/>
  <c r="C4872" i="2"/>
  <c r="A4872" i="2"/>
  <c r="D4871" i="2"/>
  <c r="C4871" i="2"/>
  <c r="A4871" i="2"/>
  <c r="D4870" i="2"/>
  <c r="C4870" i="2"/>
  <c r="A4870" i="2"/>
  <c r="D4869" i="2"/>
  <c r="C4869" i="2"/>
  <c r="A4869" i="2"/>
  <c r="D4868" i="2"/>
  <c r="C4868" i="2"/>
  <c r="A4868" i="2"/>
  <c r="D4867" i="2"/>
  <c r="C4867" i="2"/>
  <c r="A4867" i="2"/>
  <c r="D4866" i="2"/>
  <c r="C4866" i="2"/>
  <c r="A4866" i="2"/>
  <c r="D4865" i="2"/>
  <c r="C4865" i="2"/>
  <c r="A4865" i="2"/>
  <c r="D4864" i="2"/>
  <c r="C4864" i="2"/>
  <c r="A4864" i="2"/>
  <c r="D4863" i="2"/>
  <c r="C4863" i="2"/>
  <c r="A4863" i="2"/>
  <c r="D4862" i="2"/>
  <c r="C4862" i="2"/>
  <c r="A4862" i="2"/>
  <c r="D4861" i="2"/>
  <c r="C4861" i="2"/>
  <c r="A4861" i="2"/>
  <c r="D4860" i="2"/>
  <c r="C4860" i="2"/>
  <c r="A4860" i="2"/>
  <c r="D4859" i="2"/>
  <c r="C4859" i="2"/>
  <c r="A4859" i="2"/>
  <c r="D4858" i="2"/>
  <c r="C4858" i="2"/>
  <c r="A4858" i="2"/>
  <c r="D4857" i="2"/>
  <c r="C4857" i="2"/>
  <c r="A4857" i="2"/>
  <c r="D4856" i="2"/>
  <c r="C4856" i="2"/>
  <c r="A4856" i="2"/>
  <c r="D4855" i="2"/>
  <c r="C4855" i="2"/>
  <c r="A4855" i="2"/>
  <c r="D4854" i="2"/>
  <c r="C4854" i="2"/>
  <c r="A4854" i="2"/>
  <c r="D4853" i="2"/>
  <c r="C4853" i="2"/>
  <c r="A4853" i="2"/>
  <c r="D4852" i="2"/>
  <c r="C4852" i="2"/>
  <c r="A4852" i="2"/>
  <c r="D4851" i="2"/>
  <c r="C4851" i="2"/>
  <c r="A4851" i="2"/>
  <c r="D4850" i="2"/>
  <c r="C4850" i="2"/>
  <c r="A4850" i="2"/>
  <c r="D4849" i="2"/>
  <c r="C4849" i="2"/>
  <c r="A4849" i="2"/>
  <c r="D4848" i="2"/>
  <c r="C4848" i="2"/>
  <c r="A4848" i="2"/>
  <c r="D4847" i="2"/>
  <c r="C4847" i="2"/>
  <c r="A4847" i="2"/>
  <c r="D4846" i="2"/>
  <c r="C4846" i="2"/>
  <c r="A4846" i="2"/>
  <c r="D4845" i="2"/>
  <c r="C4845" i="2"/>
  <c r="A4845" i="2"/>
  <c r="D4844" i="2"/>
  <c r="C4844" i="2"/>
  <c r="A4844" i="2"/>
  <c r="D4843" i="2"/>
  <c r="C4843" i="2"/>
  <c r="A4843" i="2"/>
  <c r="D4842" i="2"/>
  <c r="C4842" i="2"/>
  <c r="A4842" i="2"/>
  <c r="D4841" i="2"/>
  <c r="C4841" i="2"/>
  <c r="A4841" i="2"/>
  <c r="D4840" i="2"/>
  <c r="C4840" i="2"/>
  <c r="A4840" i="2"/>
  <c r="D4839" i="2"/>
  <c r="C4839" i="2"/>
  <c r="A4839" i="2"/>
  <c r="D4838" i="2"/>
  <c r="C4838" i="2"/>
  <c r="A4838" i="2"/>
  <c r="D4837" i="2"/>
  <c r="C4837" i="2"/>
  <c r="A4837" i="2"/>
  <c r="D4836" i="2"/>
  <c r="C4836" i="2"/>
  <c r="A4836" i="2"/>
  <c r="D4835" i="2"/>
  <c r="C4835" i="2"/>
  <c r="A4835" i="2"/>
  <c r="D4834" i="2"/>
  <c r="C4834" i="2"/>
  <c r="A4834" i="2"/>
  <c r="D4833" i="2"/>
  <c r="C4833" i="2"/>
  <c r="A4833" i="2"/>
  <c r="D4832" i="2"/>
  <c r="C4832" i="2"/>
  <c r="A4832" i="2"/>
  <c r="D4831" i="2"/>
  <c r="C4831" i="2"/>
  <c r="A4831" i="2"/>
  <c r="D4830" i="2"/>
  <c r="C4830" i="2"/>
  <c r="A4830" i="2"/>
  <c r="D4829" i="2"/>
  <c r="C4829" i="2"/>
  <c r="A4829" i="2"/>
  <c r="D4828" i="2"/>
  <c r="C4828" i="2"/>
  <c r="A4828" i="2"/>
  <c r="D4827" i="2"/>
  <c r="C4827" i="2"/>
  <c r="A4827" i="2"/>
  <c r="D4826" i="2"/>
  <c r="C4826" i="2"/>
  <c r="A4826" i="2"/>
  <c r="D4825" i="2"/>
  <c r="C4825" i="2"/>
  <c r="A4825" i="2"/>
  <c r="D4824" i="2"/>
  <c r="C4824" i="2"/>
  <c r="A4824" i="2"/>
  <c r="D4823" i="2"/>
  <c r="C4823" i="2"/>
  <c r="A4823" i="2"/>
  <c r="D4822" i="2"/>
  <c r="C4822" i="2"/>
  <c r="A4822" i="2"/>
  <c r="D4821" i="2"/>
  <c r="C4821" i="2"/>
  <c r="A4821" i="2"/>
  <c r="D4820" i="2"/>
  <c r="C4820" i="2"/>
  <c r="A4820" i="2"/>
  <c r="D4819" i="2"/>
  <c r="C4819" i="2"/>
  <c r="A4819" i="2"/>
  <c r="D4818" i="2"/>
  <c r="C4818" i="2"/>
  <c r="A4818" i="2"/>
  <c r="D4817" i="2"/>
  <c r="C4817" i="2"/>
  <c r="A4817" i="2"/>
  <c r="D4816" i="2"/>
  <c r="C4816" i="2"/>
  <c r="A4816" i="2"/>
  <c r="D4815" i="2"/>
  <c r="C4815" i="2"/>
  <c r="A4815" i="2"/>
  <c r="D4814" i="2"/>
  <c r="C4814" i="2"/>
  <c r="A4814" i="2"/>
  <c r="D4813" i="2"/>
  <c r="C4813" i="2"/>
  <c r="A4813" i="2"/>
  <c r="D4812" i="2"/>
  <c r="C4812" i="2"/>
  <c r="A4812" i="2"/>
  <c r="D4811" i="2"/>
  <c r="C4811" i="2"/>
  <c r="A4811" i="2"/>
  <c r="D4810" i="2"/>
  <c r="C4810" i="2"/>
  <c r="A4810" i="2"/>
  <c r="D4809" i="2"/>
  <c r="C4809" i="2"/>
  <c r="A4809" i="2"/>
  <c r="D4808" i="2"/>
  <c r="C4808" i="2"/>
  <c r="A4808" i="2"/>
  <c r="D4807" i="2"/>
  <c r="C4807" i="2"/>
  <c r="A4807" i="2"/>
  <c r="D4806" i="2"/>
  <c r="C4806" i="2"/>
  <c r="A4806" i="2"/>
  <c r="D4805" i="2"/>
  <c r="C4805" i="2"/>
  <c r="A4805" i="2"/>
  <c r="D4804" i="2"/>
  <c r="C4804" i="2"/>
  <c r="A4804" i="2"/>
  <c r="D4803" i="2"/>
  <c r="C4803" i="2"/>
  <c r="A4803" i="2"/>
  <c r="D4802" i="2"/>
  <c r="C4802" i="2"/>
  <c r="A4802" i="2"/>
  <c r="D4801" i="2"/>
  <c r="C4801" i="2"/>
  <c r="A4801" i="2"/>
  <c r="D4800" i="2"/>
  <c r="C4800" i="2"/>
  <c r="A4800" i="2"/>
  <c r="D4799" i="2"/>
  <c r="C4799" i="2"/>
  <c r="A4799" i="2"/>
  <c r="D4798" i="2"/>
  <c r="C4798" i="2"/>
  <c r="A4798" i="2"/>
  <c r="D4797" i="2"/>
  <c r="C4797" i="2"/>
  <c r="A4797" i="2"/>
  <c r="D4796" i="2"/>
  <c r="C4796" i="2"/>
  <c r="A4796" i="2"/>
  <c r="D4795" i="2"/>
  <c r="C4795" i="2"/>
  <c r="A4795" i="2"/>
  <c r="D4794" i="2"/>
  <c r="C4794" i="2"/>
  <c r="A4794" i="2"/>
  <c r="D4793" i="2"/>
  <c r="C4793" i="2"/>
  <c r="A4793" i="2"/>
  <c r="D4792" i="2"/>
  <c r="C4792" i="2"/>
  <c r="A4792" i="2"/>
  <c r="D4791" i="2"/>
  <c r="C4791" i="2"/>
  <c r="A4791" i="2"/>
  <c r="D4790" i="2"/>
  <c r="C4790" i="2"/>
  <c r="A4790" i="2"/>
  <c r="D4789" i="2"/>
  <c r="C4789" i="2"/>
  <c r="A4789" i="2"/>
  <c r="D4788" i="2"/>
  <c r="C4788" i="2"/>
  <c r="A4788" i="2"/>
  <c r="D4787" i="2"/>
  <c r="C4787" i="2"/>
  <c r="A4787" i="2"/>
  <c r="D4786" i="2"/>
  <c r="C4786" i="2"/>
  <c r="A4786" i="2"/>
  <c r="D4785" i="2"/>
  <c r="C4785" i="2"/>
  <c r="A4785" i="2"/>
  <c r="D4784" i="2"/>
  <c r="C4784" i="2"/>
  <c r="A4784" i="2"/>
  <c r="D4783" i="2"/>
  <c r="C4783" i="2"/>
  <c r="A4783" i="2"/>
  <c r="D4782" i="2"/>
  <c r="C4782" i="2"/>
  <c r="A4782" i="2"/>
  <c r="D4781" i="2"/>
  <c r="C4781" i="2"/>
  <c r="A4781" i="2"/>
  <c r="D4780" i="2"/>
  <c r="C4780" i="2"/>
  <c r="A4780" i="2"/>
  <c r="D4779" i="2"/>
  <c r="C4779" i="2"/>
  <c r="A4779" i="2"/>
  <c r="D4778" i="2"/>
  <c r="C4778" i="2"/>
  <c r="A4778" i="2"/>
  <c r="D4777" i="2"/>
  <c r="C4777" i="2"/>
  <c r="A4777" i="2"/>
  <c r="D4776" i="2"/>
  <c r="C4776" i="2"/>
  <c r="A4776" i="2"/>
  <c r="D4775" i="2"/>
  <c r="C4775" i="2"/>
  <c r="A4775" i="2"/>
  <c r="D4774" i="2"/>
  <c r="C4774" i="2"/>
  <c r="A4774" i="2"/>
  <c r="D4773" i="2"/>
  <c r="C4773" i="2"/>
  <c r="A4773" i="2"/>
  <c r="D4772" i="2"/>
  <c r="C4772" i="2"/>
  <c r="A4772" i="2"/>
  <c r="D4771" i="2"/>
  <c r="C4771" i="2"/>
  <c r="A4771" i="2"/>
  <c r="D4770" i="2"/>
  <c r="C4770" i="2"/>
  <c r="A4770" i="2"/>
  <c r="D4769" i="2"/>
  <c r="C4769" i="2"/>
  <c r="A4769" i="2"/>
  <c r="D4768" i="2"/>
  <c r="C4768" i="2"/>
  <c r="A4768" i="2"/>
  <c r="D4767" i="2"/>
  <c r="C4767" i="2"/>
  <c r="A4767" i="2"/>
  <c r="D4766" i="2"/>
  <c r="C4766" i="2"/>
  <c r="A4766" i="2"/>
  <c r="D4765" i="2"/>
  <c r="C4765" i="2"/>
  <c r="A4765" i="2"/>
  <c r="D4764" i="2"/>
  <c r="C4764" i="2"/>
  <c r="A4764" i="2"/>
  <c r="D4763" i="2"/>
  <c r="C4763" i="2"/>
  <c r="A4763" i="2"/>
  <c r="D4762" i="2"/>
  <c r="C4762" i="2"/>
  <c r="A4762" i="2"/>
  <c r="D4761" i="2"/>
  <c r="C4761" i="2"/>
  <c r="A4761" i="2"/>
  <c r="D4760" i="2"/>
  <c r="C4760" i="2"/>
  <c r="A4760" i="2"/>
  <c r="D4759" i="2"/>
  <c r="C4759" i="2"/>
  <c r="A4759" i="2"/>
  <c r="D4758" i="2"/>
  <c r="C4758" i="2"/>
  <c r="A4758" i="2"/>
  <c r="D4757" i="2"/>
  <c r="C4757" i="2"/>
  <c r="A4757" i="2"/>
  <c r="D4756" i="2"/>
  <c r="C4756" i="2"/>
  <c r="A4756" i="2"/>
  <c r="D4755" i="2"/>
  <c r="C4755" i="2"/>
  <c r="A4755" i="2"/>
  <c r="D4754" i="2"/>
  <c r="C4754" i="2"/>
  <c r="A4754" i="2"/>
  <c r="D4753" i="2"/>
  <c r="C4753" i="2"/>
  <c r="A4753" i="2"/>
  <c r="D4752" i="2"/>
  <c r="C4752" i="2"/>
  <c r="A4752" i="2"/>
  <c r="D4751" i="2"/>
  <c r="C4751" i="2"/>
  <c r="A4751" i="2"/>
  <c r="D4750" i="2"/>
  <c r="C4750" i="2"/>
  <c r="A4750" i="2"/>
  <c r="D4749" i="2"/>
  <c r="C4749" i="2"/>
  <c r="A4749" i="2"/>
  <c r="D4748" i="2"/>
  <c r="C4748" i="2"/>
  <c r="A4748" i="2"/>
  <c r="D4747" i="2"/>
  <c r="C4747" i="2"/>
  <c r="A4747" i="2"/>
  <c r="D4746" i="2"/>
  <c r="C4746" i="2"/>
  <c r="A4746" i="2"/>
  <c r="D4745" i="2"/>
  <c r="C4745" i="2"/>
  <c r="A4745" i="2"/>
  <c r="D4744" i="2"/>
  <c r="C4744" i="2"/>
  <c r="A4744" i="2"/>
  <c r="D4743" i="2"/>
  <c r="C4743" i="2"/>
  <c r="A4743" i="2"/>
  <c r="D4742" i="2"/>
  <c r="C4742" i="2"/>
  <c r="A4742" i="2"/>
  <c r="D4741" i="2"/>
  <c r="C4741" i="2"/>
  <c r="A4741" i="2"/>
  <c r="D4740" i="2"/>
  <c r="C4740" i="2"/>
  <c r="A4740" i="2"/>
  <c r="D4739" i="2"/>
  <c r="C4739" i="2"/>
  <c r="A4739" i="2"/>
  <c r="D4738" i="2"/>
  <c r="C4738" i="2"/>
  <c r="A4738" i="2"/>
  <c r="D4737" i="2"/>
  <c r="C4737" i="2"/>
  <c r="A4737" i="2"/>
  <c r="D4736" i="2"/>
  <c r="C4736" i="2"/>
  <c r="A4736" i="2"/>
  <c r="D4735" i="2"/>
  <c r="C4735" i="2"/>
  <c r="A4735" i="2"/>
  <c r="D4734" i="2"/>
  <c r="C4734" i="2"/>
  <c r="A4734" i="2"/>
  <c r="D4733" i="2"/>
  <c r="C4733" i="2"/>
  <c r="A4733" i="2"/>
  <c r="D4732" i="2"/>
  <c r="C4732" i="2"/>
  <c r="A4732" i="2"/>
  <c r="D4731" i="2"/>
  <c r="C4731" i="2"/>
  <c r="A4731" i="2"/>
  <c r="D4730" i="2"/>
  <c r="C4730" i="2"/>
  <c r="A4730" i="2"/>
  <c r="D4729" i="2"/>
  <c r="C4729" i="2"/>
  <c r="A4729" i="2"/>
  <c r="D4728" i="2"/>
  <c r="C4728" i="2"/>
  <c r="A4728" i="2"/>
  <c r="D4727" i="2"/>
  <c r="C4727" i="2"/>
  <c r="A4727" i="2"/>
  <c r="D4726" i="2"/>
  <c r="C4726" i="2"/>
  <c r="A4726" i="2"/>
  <c r="D4725" i="2"/>
  <c r="C4725" i="2"/>
  <c r="A4725" i="2"/>
  <c r="D4724" i="2"/>
  <c r="C4724" i="2"/>
  <c r="A4724" i="2"/>
  <c r="D4723" i="2"/>
  <c r="C4723" i="2"/>
  <c r="A4723" i="2"/>
  <c r="D4722" i="2"/>
  <c r="C4722" i="2"/>
  <c r="A4722" i="2"/>
  <c r="D4721" i="2"/>
  <c r="C4721" i="2"/>
  <c r="A4721" i="2"/>
  <c r="D4720" i="2"/>
  <c r="C4720" i="2"/>
  <c r="A4720" i="2"/>
  <c r="D4719" i="2"/>
  <c r="C4719" i="2"/>
  <c r="A4719" i="2"/>
  <c r="D4718" i="2"/>
  <c r="C4718" i="2"/>
  <c r="A4718" i="2"/>
  <c r="D4717" i="2"/>
  <c r="C4717" i="2"/>
  <c r="A4717" i="2"/>
  <c r="D4716" i="2"/>
  <c r="C4716" i="2"/>
  <c r="A4716" i="2"/>
  <c r="D4715" i="2"/>
  <c r="C4715" i="2"/>
  <c r="A4715" i="2"/>
  <c r="D4714" i="2"/>
  <c r="C4714" i="2"/>
  <c r="A4714" i="2"/>
  <c r="D4713" i="2"/>
  <c r="C4713" i="2"/>
  <c r="A4713" i="2"/>
  <c r="D4712" i="2"/>
  <c r="C4712" i="2"/>
  <c r="A4712" i="2"/>
  <c r="D4711" i="2"/>
  <c r="C4711" i="2"/>
  <c r="A4711" i="2"/>
  <c r="D4710" i="2"/>
  <c r="C4710" i="2"/>
  <c r="A4710" i="2"/>
  <c r="D4709" i="2"/>
  <c r="C4709" i="2"/>
  <c r="A4709" i="2"/>
  <c r="D4708" i="2"/>
  <c r="C4708" i="2"/>
  <c r="A4708" i="2"/>
  <c r="D4707" i="2"/>
  <c r="C4707" i="2"/>
  <c r="A4707" i="2"/>
  <c r="D4706" i="2"/>
  <c r="C4706" i="2"/>
  <c r="A4706" i="2"/>
  <c r="D4705" i="2"/>
  <c r="C4705" i="2"/>
  <c r="A4705" i="2"/>
  <c r="D4704" i="2"/>
  <c r="C4704" i="2"/>
  <c r="A4704" i="2"/>
  <c r="D4703" i="2"/>
  <c r="C4703" i="2"/>
  <c r="A4703" i="2"/>
  <c r="D4702" i="2"/>
  <c r="C4702" i="2"/>
  <c r="A4702" i="2"/>
  <c r="D4701" i="2"/>
  <c r="C4701" i="2"/>
  <c r="A4701" i="2"/>
  <c r="D4700" i="2"/>
  <c r="C4700" i="2"/>
  <c r="A4700" i="2"/>
  <c r="D4699" i="2"/>
  <c r="C4699" i="2"/>
  <c r="A4699" i="2"/>
  <c r="D4698" i="2"/>
  <c r="C4698" i="2"/>
  <c r="A4698" i="2"/>
  <c r="D4697" i="2"/>
  <c r="C4697" i="2"/>
  <c r="A4697" i="2"/>
  <c r="D4696" i="2"/>
  <c r="C4696" i="2"/>
  <c r="A4696" i="2"/>
  <c r="D4695" i="2"/>
  <c r="C4695" i="2"/>
  <c r="A4695" i="2"/>
  <c r="D4694" i="2"/>
  <c r="C4694" i="2"/>
  <c r="A4694" i="2"/>
  <c r="D4693" i="2"/>
  <c r="C4693" i="2"/>
  <c r="A4693" i="2"/>
  <c r="D4692" i="2"/>
  <c r="C4692" i="2"/>
  <c r="A4692" i="2"/>
  <c r="D4691" i="2"/>
  <c r="C4691" i="2"/>
  <c r="A4691" i="2"/>
  <c r="D4690" i="2"/>
  <c r="C4690" i="2"/>
  <c r="A4690" i="2"/>
  <c r="D4689" i="2"/>
  <c r="C4689" i="2"/>
  <c r="A4689" i="2"/>
  <c r="D4688" i="2"/>
  <c r="C4688" i="2"/>
  <c r="A4688" i="2"/>
  <c r="D4687" i="2"/>
  <c r="C4687" i="2"/>
  <c r="A4687" i="2"/>
  <c r="D4686" i="2"/>
  <c r="C4686" i="2"/>
  <c r="A4686" i="2"/>
  <c r="D4685" i="2"/>
  <c r="C4685" i="2"/>
  <c r="A4685" i="2"/>
  <c r="D4684" i="2"/>
  <c r="C4684" i="2"/>
  <c r="A4684" i="2"/>
  <c r="D4683" i="2"/>
  <c r="C4683" i="2"/>
  <c r="A4683" i="2"/>
  <c r="D4682" i="2"/>
  <c r="C4682" i="2"/>
  <c r="A4682" i="2"/>
  <c r="D4681" i="2"/>
  <c r="C4681" i="2"/>
  <c r="A4681" i="2"/>
  <c r="D4680" i="2"/>
  <c r="C4680" i="2"/>
  <c r="A4680" i="2"/>
  <c r="D4679" i="2"/>
  <c r="C4679" i="2"/>
  <c r="A4679" i="2"/>
  <c r="D4678" i="2"/>
  <c r="C4678" i="2"/>
  <c r="A4678" i="2"/>
  <c r="D4677" i="2"/>
  <c r="C4677" i="2"/>
  <c r="A4677" i="2"/>
  <c r="D4676" i="2"/>
  <c r="C4676" i="2"/>
  <c r="A4676" i="2"/>
  <c r="D4675" i="2"/>
  <c r="C4675" i="2"/>
  <c r="A4675" i="2"/>
  <c r="D4674" i="2"/>
  <c r="C4674" i="2"/>
  <c r="A4674" i="2"/>
  <c r="D4673" i="2"/>
  <c r="C4673" i="2"/>
  <c r="A4673" i="2"/>
  <c r="D4672" i="2"/>
  <c r="C4672" i="2"/>
  <c r="A4672" i="2"/>
  <c r="D4671" i="2"/>
  <c r="C4671" i="2"/>
  <c r="A4671" i="2"/>
  <c r="D4670" i="2"/>
  <c r="C4670" i="2"/>
  <c r="A4670" i="2"/>
  <c r="D4669" i="2"/>
  <c r="C4669" i="2"/>
  <c r="A4669" i="2"/>
  <c r="D4668" i="2"/>
  <c r="C4668" i="2"/>
  <c r="A4668" i="2"/>
  <c r="D4667" i="2"/>
  <c r="C4667" i="2"/>
  <c r="A4667" i="2"/>
  <c r="D4666" i="2"/>
  <c r="C4666" i="2"/>
  <c r="A4666" i="2"/>
  <c r="D4665" i="2"/>
  <c r="C4665" i="2"/>
  <c r="A4665" i="2"/>
  <c r="D4664" i="2"/>
  <c r="C4664" i="2"/>
  <c r="A4664" i="2"/>
  <c r="D4663" i="2"/>
  <c r="C4663" i="2"/>
  <c r="A4663" i="2"/>
  <c r="D4662" i="2"/>
  <c r="C4662" i="2"/>
  <c r="A4662" i="2"/>
  <c r="D4661" i="2"/>
  <c r="C4661" i="2"/>
  <c r="A4661" i="2"/>
  <c r="D4660" i="2"/>
  <c r="C4660" i="2"/>
  <c r="A4660" i="2"/>
  <c r="D4659" i="2"/>
  <c r="C4659" i="2"/>
  <c r="A4659" i="2"/>
  <c r="D4658" i="2"/>
  <c r="C4658" i="2"/>
  <c r="A4658" i="2"/>
  <c r="D4657" i="2"/>
  <c r="C4657" i="2"/>
  <c r="A4657" i="2"/>
  <c r="D4656" i="2"/>
  <c r="C4656" i="2"/>
  <c r="A4656" i="2"/>
  <c r="D4655" i="2"/>
  <c r="C4655" i="2"/>
  <c r="A4655" i="2"/>
  <c r="D4654" i="2"/>
  <c r="C4654" i="2"/>
  <c r="A4654" i="2"/>
  <c r="D4653" i="2"/>
  <c r="C4653" i="2"/>
  <c r="A4653" i="2"/>
  <c r="D4652" i="2"/>
  <c r="C4652" i="2"/>
  <c r="A4652" i="2"/>
  <c r="D4651" i="2"/>
  <c r="C4651" i="2"/>
  <c r="A4651" i="2"/>
  <c r="D4650" i="2"/>
  <c r="C4650" i="2"/>
  <c r="A4650" i="2"/>
  <c r="D4649" i="2"/>
  <c r="C4649" i="2"/>
  <c r="A4649" i="2"/>
  <c r="D4648" i="2"/>
  <c r="C4648" i="2"/>
  <c r="A4648" i="2"/>
  <c r="D4647" i="2"/>
  <c r="C4647" i="2"/>
  <c r="A4647" i="2"/>
  <c r="D4646" i="2"/>
  <c r="C4646" i="2"/>
  <c r="A4646" i="2"/>
  <c r="D4645" i="2"/>
  <c r="C4645" i="2"/>
  <c r="A4645" i="2"/>
  <c r="D4644" i="2"/>
  <c r="C4644" i="2"/>
  <c r="A4644" i="2"/>
  <c r="D4643" i="2"/>
  <c r="C4643" i="2"/>
  <c r="A4643" i="2"/>
  <c r="D4642" i="2"/>
  <c r="C4642" i="2"/>
  <c r="A4642" i="2"/>
  <c r="D4641" i="2"/>
  <c r="C4641" i="2"/>
  <c r="A4641" i="2"/>
  <c r="D4640" i="2"/>
  <c r="C4640" i="2"/>
  <c r="A4640" i="2"/>
  <c r="D4639" i="2"/>
  <c r="C4639" i="2"/>
  <c r="A4639" i="2"/>
  <c r="D4638" i="2"/>
  <c r="C4638" i="2"/>
  <c r="A4638" i="2"/>
  <c r="D4637" i="2"/>
  <c r="C4637" i="2"/>
  <c r="A4637" i="2"/>
  <c r="D4636" i="2"/>
  <c r="C4636" i="2"/>
  <c r="A4636" i="2"/>
  <c r="D4635" i="2"/>
  <c r="C4635" i="2"/>
  <c r="A4635" i="2"/>
  <c r="D4634" i="2"/>
  <c r="C4634" i="2"/>
  <c r="A4634" i="2"/>
  <c r="D4633" i="2"/>
  <c r="C4633" i="2"/>
  <c r="A4633" i="2"/>
  <c r="D4632" i="2"/>
  <c r="C4632" i="2"/>
  <c r="A4632" i="2"/>
  <c r="D4631" i="2"/>
  <c r="C4631" i="2"/>
  <c r="A4631" i="2"/>
  <c r="D4630" i="2"/>
  <c r="C4630" i="2"/>
  <c r="A4630" i="2"/>
  <c r="D4629" i="2"/>
  <c r="C4629" i="2"/>
  <c r="A4629" i="2"/>
  <c r="D4628" i="2"/>
  <c r="C4628" i="2"/>
  <c r="A4628" i="2"/>
  <c r="D4627" i="2"/>
  <c r="C4627" i="2"/>
  <c r="A4627" i="2"/>
  <c r="D4626" i="2"/>
  <c r="C4626" i="2"/>
  <c r="A4626" i="2"/>
  <c r="D4625" i="2"/>
  <c r="C4625" i="2"/>
  <c r="A4625" i="2"/>
  <c r="D4624" i="2"/>
  <c r="C4624" i="2"/>
  <c r="A4624" i="2"/>
  <c r="D4623" i="2"/>
  <c r="C4623" i="2"/>
  <c r="A4623" i="2"/>
  <c r="D4622" i="2"/>
  <c r="C4622" i="2"/>
  <c r="A4622" i="2"/>
  <c r="D4621" i="2"/>
  <c r="C4621" i="2"/>
  <c r="A4621" i="2"/>
  <c r="D4620" i="2"/>
  <c r="C4620" i="2"/>
  <c r="A4620" i="2"/>
  <c r="D4619" i="2"/>
  <c r="C4619" i="2"/>
  <c r="A4619" i="2"/>
  <c r="D4618" i="2"/>
  <c r="C4618" i="2"/>
  <c r="A4618" i="2"/>
  <c r="D4617" i="2"/>
  <c r="C4617" i="2"/>
  <c r="A4617" i="2"/>
  <c r="D4616" i="2"/>
  <c r="C4616" i="2"/>
  <c r="A4616" i="2"/>
  <c r="D4615" i="2"/>
  <c r="C4615" i="2"/>
  <c r="A4615" i="2"/>
  <c r="D4614" i="2"/>
  <c r="C4614" i="2"/>
  <c r="A4614" i="2"/>
  <c r="D4613" i="2"/>
  <c r="C4613" i="2"/>
  <c r="A4613" i="2"/>
  <c r="D4612" i="2"/>
  <c r="C4612" i="2"/>
  <c r="A4612" i="2"/>
  <c r="D4611" i="2"/>
  <c r="C4611" i="2"/>
  <c r="A4611" i="2"/>
  <c r="D4610" i="2"/>
  <c r="C4610" i="2"/>
  <c r="A4610" i="2"/>
  <c r="D4609" i="2"/>
  <c r="C4609" i="2"/>
  <c r="A4609" i="2"/>
  <c r="D4608" i="2"/>
  <c r="C4608" i="2"/>
  <c r="A4608" i="2"/>
  <c r="D4607" i="2"/>
  <c r="C4607" i="2"/>
  <c r="A4607" i="2"/>
  <c r="D4606" i="2"/>
  <c r="C4606" i="2"/>
  <c r="A4606" i="2"/>
  <c r="D4605" i="2"/>
  <c r="C4605" i="2"/>
  <c r="A4605" i="2"/>
  <c r="D4604" i="2"/>
  <c r="C4604" i="2"/>
  <c r="A4604" i="2"/>
  <c r="D4603" i="2"/>
  <c r="C4603" i="2"/>
  <c r="A4603" i="2"/>
  <c r="D4602" i="2"/>
  <c r="C4602" i="2"/>
  <c r="A4602" i="2"/>
  <c r="D4601" i="2"/>
  <c r="C4601" i="2"/>
  <c r="A4601" i="2"/>
  <c r="D4600" i="2"/>
  <c r="C4600" i="2"/>
  <c r="A4600" i="2"/>
  <c r="D4599" i="2"/>
  <c r="C4599" i="2"/>
  <c r="A4599" i="2"/>
  <c r="D4598" i="2"/>
  <c r="C4598" i="2"/>
  <c r="A4598" i="2"/>
  <c r="D4597" i="2"/>
  <c r="C4597" i="2"/>
  <c r="A4597" i="2"/>
  <c r="D4596" i="2"/>
  <c r="C4596" i="2"/>
  <c r="A4596" i="2"/>
  <c r="D4595" i="2"/>
  <c r="C4595" i="2"/>
  <c r="A4595" i="2"/>
  <c r="D4594" i="2"/>
  <c r="C4594" i="2"/>
  <c r="A4594" i="2"/>
  <c r="D4593" i="2"/>
  <c r="C4593" i="2"/>
  <c r="A4593" i="2"/>
  <c r="D4592" i="2"/>
  <c r="C4592" i="2"/>
  <c r="A4592" i="2"/>
  <c r="D4591" i="2"/>
  <c r="C4591" i="2"/>
  <c r="A4591" i="2"/>
  <c r="D4590" i="2"/>
  <c r="C4590" i="2"/>
  <c r="A4590" i="2"/>
  <c r="D4589" i="2"/>
  <c r="C4589" i="2"/>
  <c r="A4589" i="2"/>
  <c r="D4588" i="2"/>
  <c r="C4588" i="2"/>
  <c r="A4588" i="2"/>
  <c r="D4587" i="2"/>
  <c r="C4587" i="2"/>
  <c r="A4587" i="2"/>
  <c r="D4586" i="2"/>
  <c r="C4586" i="2"/>
  <c r="A4586" i="2"/>
  <c r="D4585" i="2"/>
  <c r="C4585" i="2"/>
  <c r="A4585" i="2"/>
  <c r="D4584" i="2"/>
  <c r="C4584" i="2"/>
  <c r="A4584" i="2"/>
  <c r="D4583" i="2"/>
  <c r="C4583" i="2"/>
  <c r="A4583" i="2"/>
  <c r="D4582" i="2"/>
  <c r="C4582" i="2"/>
  <c r="A4582" i="2"/>
  <c r="D4581" i="2"/>
  <c r="C4581" i="2"/>
  <c r="A4581" i="2"/>
  <c r="D4580" i="2"/>
  <c r="C4580" i="2"/>
  <c r="A4580" i="2"/>
  <c r="D4579" i="2"/>
  <c r="C4579" i="2"/>
  <c r="A4579" i="2"/>
  <c r="D4578" i="2"/>
  <c r="C4578" i="2"/>
  <c r="A4578" i="2"/>
  <c r="D4577" i="2"/>
  <c r="C4577" i="2"/>
  <c r="A4577" i="2"/>
  <c r="D4576" i="2"/>
  <c r="C4576" i="2"/>
  <c r="A4576" i="2"/>
  <c r="D4575" i="2"/>
  <c r="C4575" i="2"/>
  <c r="A4575" i="2"/>
  <c r="D4574" i="2"/>
  <c r="C4574" i="2"/>
  <c r="A4574" i="2"/>
  <c r="D4573" i="2"/>
  <c r="C4573" i="2"/>
  <c r="A4573" i="2"/>
  <c r="D4572" i="2"/>
  <c r="C4572" i="2"/>
  <c r="A4572" i="2"/>
  <c r="D4571" i="2"/>
  <c r="C4571" i="2"/>
  <c r="A4571" i="2"/>
  <c r="D4570" i="2"/>
  <c r="C4570" i="2"/>
  <c r="A4570" i="2"/>
  <c r="D4569" i="2"/>
  <c r="C4569" i="2"/>
  <c r="A4569" i="2"/>
  <c r="D4568" i="2"/>
  <c r="C4568" i="2"/>
  <c r="A4568" i="2"/>
  <c r="D4567" i="2"/>
  <c r="C4567" i="2"/>
  <c r="A4567" i="2"/>
  <c r="D4566" i="2"/>
  <c r="C4566" i="2"/>
  <c r="A4566" i="2"/>
  <c r="D4565" i="2"/>
  <c r="C4565" i="2"/>
  <c r="A4565" i="2"/>
  <c r="D4564" i="2"/>
  <c r="C4564" i="2"/>
  <c r="A4564" i="2"/>
  <c r="D4563" i="2"/>
  <c r="C4563" i="2"/>
  <c r="A4563" i="2"/>
  <c r="D4562" i="2"/>
  <c r="C4562" i="2"/>
  <c r="A4562" i="2"/>
  <c r="D4561" i="2"/>
  <c r="C4561" i="2"/>
  <c r="A4561" i="2"/>
  <c r="D4560" i="2"/>
  <c r="C4560" i="2"/>
  <c r="A4560" i="2"/>
  <c r="D4559" i="2"/>
  <c r="C4559" i="2"/>
  <c r="A4559" i="2"/>
  <c r="D4558" i="2"/>
  <c r="C4558" i="2"/>
  <c r="A4558" i="2"/>
  <c r="D4557" i="2"/>
  <c r="C4557" i="2"/>
  <c r="A4557" i="2"/>
  <c r="D4556" i="2"/>
  <c r="C4556" i="2"/>
  <c r="A4556" i="2"/>
  <c r="D4555" i="2"/>
  <c r="C4555" i="2"/>
  <c r="A4555" i="2"/>
  <c r="D4554" i="2"/>
  <c r="C4554" i="2"/>
  <c r="A4554" i="2"/>
  <c r="D4553" i="2"/>
  <c r="C4553" i="2"/>
  <c r="A4553" i="2"/>
  <c r="D4552" i="2"/>
  <c r="C4552" i="2"/>
  <c r="A4552" i="2"/>
  <c r="D4551" i="2"/>
  <c r="C4551" i="2"/>
  <c r="A4551" i="2"/>
  <c r="D4550" i="2"/>
  <c r="C4550" i="2"/>
  <c r="A4550" i="2"/>
  <c r="D4549" i="2"/>
  <c r="C4549" i="2"/>
  <c r="A4549" i="2"/>
  <c r="D4548" i="2"/>
  <c r="C4548" i="2"/>
  <c r="A4548" i="2"/>
  <c r="D4547" i="2"/>
  <c r="C4547" i="2"/>
  <c r="A4547" i="2"/>
  <c r="D4546" i="2"/>
  <c r="C4546" i="2"/>
  <c r="A4546" i="2"/>
  <c r="D4545" i="2"/>
  <c r="C4545" i="2"/>
  <c r="A4545" i="2"/>
  <c r="D4544" i="2"/>
  <c r="C4544" i="2"/>
  <c r="A4544" i="2"/>
  <c r="D4543" i="2"/>
  <c r="C4543" i="2"/>
  <c r="A4543" i="2"/>
  <c r="D4542" i="2"/>
  <c r="C4542" i="2"/>
  <c r="A4542" i="2"/>
  <c r="D4541" i="2"/>
  <c r="C4541" i="2"/>
  <c r="A4541" i="2"/>
  <c r="D4540" i="2"/>
  <c r="C4540" i="2"/>
  <c r="A4540" i="2"/>
  <c r="D4539" i="2"/>
  <c r="C4539" i="2"/>
  <c r="A4539" i="2"/>
  <c r="D4538" i="2"/>
  <c r="C4538" i="2"/>
  <c r="A4538" i="2"/>
  <c r="D4537" i="2"/>
  <c r="C4537" i="2"/>
  <c r="A4537" i="2"/>
  <c r="D4536" i="2"/>
  <c r="C4536" i="2"/>
  <c r="A4536" i="2"/>
  <c r="D4535" i="2"/>
  <c r="C4535" i="2"/>
  <c r="A4535" i="2"/>
  <c r="D4534" i="2"/>
  <c r="C4534" i="2"/>
  <c r="A4534" i="2"/>
  <c r="D4533" i="2"/>
  <c r="C4533" i="2"/>
  <c r="A4533" i="2"/>
  <c r="D4532" i="2"/>
  <c r="C4532" i="2"/>
  <c r="A4532" i="2"/>
  <c r="D4531" i="2"/>
  <c r="C4531" i="2"/>
  <c r="A4531" i="2"/>
  <c r="D4530" i="2"/>
  <c r="C4530" i="2"/>
  <c r="A4530" i="2"/>
  <c r="D4529" i="2"/>
  <c r="C4529" i="2"/>
  <c r="A4529" i="2"/>
  <c r="D4528" i="2"/>
  <c r="C4528" i="2"/>
  <c r="A4528" i="2"/>
  <c r="D4527" i="2"/>
  <c r="C4527" i="2"/>
  <c r="A4527" i="2"/>
  <c r="D4526" i="2"/>
  <c r="C4526" i="2"/>
  <c r="A4526" i="2"/>
  <c r="D4525" i="2"/>
  <c r="C4525" i="2"/>
  <c r="A4525" i="2"/>
  <c r="D4524" i="2"/>
  <c r="C4524" i="2"/>
  <c r="A4524" i="2"/>
  <c r="D4523" i="2"/>
  <c r="C4523" i="2"/>
  <c r="A4523" i="2"/>
  <c r="D4522" i="2"/>
  <c r="C4522" i="2"/>
  <c r="A4522" i="2"/>
  <c r="D4521" i="2"/>
  <c r="C4521" i="2"/>
  <c r="A4521" i="2"/>
  <c r="D4520" i="2"/>
  <c r="C4520" i="2"/>
  <c r="A4520" i="2"/>
  <c r="D4519" i="2"/>
  <c r="C4519" i="2"/>
  <c r="A4519" i="2"/>
  <c r="D4518" i="2"/>
  <c r="C4518" i="2"/>
  <c r="A4518" i="2"/>
  <c r="D4517" i="2"/>
  <c r="C4517" i="2"/>
  <c r="A4517" i="2"/>
  <c r="D4516" i="2"/>
  <c r="C4516" i="2"/>
  <c r="A4516" i="2"/>
  <c r="D4515" i="2"/>
  <c r="C4515" i="2"/>
  <c r="A4515" i="2"/>
  <c r="D4514" i="2"/>
  <c r="C4514" i="2"/>
  <c r="A4514" i="2"/>
  <c r="D4513" i="2"/>
  <c r="C4513" i="2"/>
  <c r="A4513" i="2"/>
  <c r="D4512" i="2"/>
  <c r="C4512" i="2"/>
  <c r="A4512" i="2"/>
  <c r="D4511" i="2"/>
  <c r="C4511" i="2"/>
  <c r="A4511" i="2"/>
  <c r="D4510" i="2"/>
  <c r="C4510" i="2"/>
  <c r="A4510" i="2"/>
  <c r="D4509" i="2"/>
  <c r="C4509" i="2"/>
  <c r="A4509" i="2"/>
  <c r="D4508" i="2"/>
  <c r="C4508" i="2"/>
  <c r="A4508" i="2"/>
  <c r="D4507" i="2"/>
  <c r="C4507" i="2"/>
  <c r="A4507" i="2"/>
  <c r="D4506" i="2"/>
  <c r="C4506" i="2"/>
  <c r="A4506" i="2"/>
  <c r="D4505" i="2"/>
  <c r="C4505" i="2"/>
  <c r="A4505" i="2"/>
  <c r="D4504" i="2"/>
  <c r="C4504" i="2"/>
  <c r="A4504" i="2"/>
  <c r="D4503" i="2"/>
  <c r="C4503" i="2"/>
  <c r="A4503" i="2"/>
  <c r="D4502" i="2"/>
  <c r="C4502" i="2"/>
  <c r="A4502" i="2"/>
  <c r="D4501" i="2"/>
  <c r="C4501" i="2"/>
  <c r="A4501" i="2"/>
  <c r="D4500" i="2"/>
  <c r="C4500" i="2"/>
  <c r="A4500" i="2"/>
  <c r="D4499" i="2"/>
  <c r="C4499" i="2"/>
  <c r="A4499" i="2"/>
  <c r="D4498" i="2"/>
  <c r="C4498" i="2"/>
  <c r="A4498" i="2"/>
  <c r="D4497" i="2"/>
  <c r="C4497" i="2"/>
  <c r="A4497" i="2"/>
  <c r="D4496" i="2"/>
  <c r="C4496" i="2"/>
  <c r="A4496" i="2"/>
  <c r="D4495" i="2"/>
  <c r="C4495" i="2"/>
  <c r="A4495" i="2"/>
  <c r="D4494" i="2"/>
  <c r="C4494" i="2"/>
  <c r="A4494" i="2"/>
  <c r="D4493" i="2"/>
  <c r="C4493" i="2"/>
  <c r="A4493" i="2"/>
  <c r="D4492" i="2"/>
  <c r="C4492" i="2"/>
  <c r="A4492" i="2"/>
  <c r="D4491" i="2"/>
  <c r="C4491" i="2"/>
  <c r="A4491" i="2"/>
  <c r="D4490" i="2"/>
  <c r="C4490" i="2"/>
  <c r="A4490" i="2"/>
  <c r="D4489" i="2"/>
  <c r="C4489" i="2"/>
  <c r="A4489" i="2"/>
  <c r="D4488" i="2"/>
  <c r="C4488" i="2"/>
  <c r="A4488" i="2"/>
  <c r="D4487" i="2"/>
  <c r="C4487" i="2"/>
  <c r="A4487" i="2"/>
  <c r="D4486" i="2"/>
  <c r="C4486" i="2"/>
  <c r="A4486" i="2"/>
  <c r="D4485" i="2"/>
  <c r="C4485" i="2"/>
  <c r="A4485" i="2"/>
  <c r="D4484" i="2"/>
  <c r="C4484" i="2"/>
  <c r="A4484" i="2"/>
  <c r="D4483" i="2"/>
  <c r="C4483" i="2"/>
  <c r="A4483" i="2"/>
  <c r="D4482" i="2"/>
  <c r="C4482" i="2"/>
  <c r="A4482" i="2"/>
  <c r="D4481" i="2"/>
  <c r="C4481" i="2"/>
  <c r="A4481" i="2"/>
  <c r="D4480" i="2"/>
  <c r="C4480" i="2"/>
  <c r="A4480" i="2"/>
  <c r="D4479" i="2"/>
  <c r="C4479" i="2"/>
  <c r="A4479" i="2"/>
  <c r="D4478" i="2"/>
  <c r="C4478" i="2"/>
  <c r="A4478" i="2"/>
  <c r="D4477" i="2"/>
  <c r="C4477" i="2"/>
  <c r="A4477" i="2"/>
  <c r="D4476" i="2"/>
  <c r="C4476" i="2"/>
  <c r="A4476" i="2"/>
  <c r="D4475" i="2"/>
  <c r="C4475" i="2"/>
  <c r="A4475" i="2"/>
  <c r="D4474" i="2"/>
  <c r="C4474" i="2"/>
  <c r="A4474" i="2"/>
  <c r="D4473" i="2"/>
  <c r="C4473" i="2"/>
  <c r="A4473" i="2"/>
  <c r="D4472" i="2"/>
  <c r="C4472" i="2"/>
  <c r="A4472" i="2"/>
  <c r="D4471" i="2"/>
  <c r="C4471" i="2"/>
  <c r="A4471" i="2"/>
  <c r="D4470" i="2"/>
  <c r="C4470" i="2"/>
  <c r="A4470" i="2"/>
  <c r="D4469" i="2"/>
  <c r="C4469" i="2"/>
  <c r="A4469" i="2"/>
  <c r="D4468" i="2"/>
  <c r="C4468" i="2"/>
  <c r="A4468" i="2"/>
  <c r="D4467" i="2"/>
  <c r="C4467" i="2"/>
  <c r="A4467" i="2"/>
  <c r="D4466" i="2"/>
  <c r="C4466" i="2"/>
  <c r="A4466" i="2"/>
  <c r="D4465" i="2"/>
  <c r="C4465" i="2"/>
  <c r="A4465" i="2"/>
  <c r="D4464" i="2"/>
  <c r="C4464" i="2"/>
  <c r="A4464" i="2"/>
  <c r="D4463" i="2"/>
  <c r="C4463" i="2"/>
  <c r="A4463" i="2"/>
  <c r="D4462" i="2"/>
  <c r="C4462" i="2"/>
  <c r="A4462" i="2"/>
  <c r="D4461" i="2"/>
  <c r="C4461" i="2"/>
  <c r="A4461" i="2"/>
  <c r="D4460" i="2"/>
  <c r="C4460" i="2"/>
  <c r="A4460" i="2"/>
  <c r="D4459" i="2"/>
  <c r="C4459" i="2"/>
  <c r="A4459" i="2"/>
  <c r="D4458" i="2"/>
  <c r="C4458" i="2"/>
  <c r="A4458" i="2"/>
  <c r="D4457" i="2"/>
  <c r="C4457" i="2"/>
  <c r="A4457" i="2"/>
  <c r="D4456" i="2"/>
  <c r="C4456" i="2"/>
  <c r="A4456" i="2"/>
  <c r="D4455" i="2"/>
  <c r="C4455" i="2"/>
  <c r="A4455" i="2"/>
  <c r="D4454" i="2"/>
  <c r="C4454" i="2"/>
  <c r="A4454" i="2"/>
  <c r="D4453" i="2"/>
  <c r="C4453" i="2"/>
  <c r="A4453" i="2"/>
  <c r="D4452" i="2"/>
  <c r="C4452" i="2"/>
  <c r="A4452" i="2"/>
  <c r="D4451" i="2"/>
  <c r="C4451" i="2"/>
  <c r="A4451" i="2"/>
  <c r="D4450" i="2"/>
  <c r="C4450" i="2"/>
  <c r="A4450" i="2"/>
  <c r="D4449" i="2"/>
  <c r="C4449" i="2"/>
  <c r="A4449" i="2"/>
  <c r="D4448" i="2"/>
  <c r="C4448" i="2"/>
  <c r="A4448" i="2"/>
  <c r="D4447" i="2"/>
  <c r="C4447" i="2"/>
  <c r="A4447" i="2"/>
  <c r="D4446" i="2"/>
  <c r="C4446" i="2"/>
  <c r="A4446" i="2"/>
  <c r="D4445" i="2"/>
  <c r="C4445" i="2"/>
  <c r="A4445" i="2"/>
  <c r="D4444" i="2"/>
  <c r="C4444" i="2"/>
  <c r="A4444" i="2"/>
  <c r="D4443" i="2"/>
  <c r="C4443" i="2"/>
  <c r="A4443" i="2"/>
  <c r="D4442" i="2"/>
  <c r="C4442" i="2"/>
  <c r="A4442" i="2"/>
  <c r="D4441" i="2"/>
  <c r="C4441" i="2"/>
  <c r="A4441" i="2"/>
  <c r="D4440" i="2"/>
  <c r="C4440" i="2"/>
  <c r="A4440" i="2"/>
  <c r="D4439" i="2"/>
  <c r="C4439" i="2"/>
  <c r="A4439" i="2"/>
  <c r="D4438" i="2"/>
  <c r="C4438" i="2"/>
  <c r="A4438" i="2"/>
  <c r="D4437" i="2"/>
  <c r="C4437" i="2"/>
  <c r="A4437" i="2"/>
  <c r="D4436" i="2"/>
  <c r="C4436" i="2"/>
  <c r="A4436" i="2"/>
  <c r="D4435" i="2"/>
  <c r="C4435" i="2"/>
  <c r="A4435" i="2"/>
  <c r="D4434" i="2"/>
  <c r="C4434" i="2"/>
  <c r="A4434" i="2"/>
  <c r="D4433" i="2"/>
  <c r="C4433" i="2"/>
  <c r="A4433" i="2"/>
  <c r="D4432" i="2"/>
  <c r="C4432" i="2"/>
  <c r="A4432" i="2"/>
  <c r="D4431" i="2"/>
  <c r="C4431" i="2"/>
  <c r="A4431" i="2"/>
  <c r="D4430" i="2"/>
  <c r="C4430" i="2"/>
  <c r="A4430" i="2"/>
  <c r="D4429" i="2"/>
  <c r="C4429" i="2"/>
  <c r="A4429" i="2"/>
  <c r="D4428" i="2"/>
  <c r="C4428" i="2"/>
  <c r="A4428" i="2"/>
  <c r="D4427" i="2"/>
  <c r="C4427" i="2"/>
  <c r="A4427" i="2"/>
  <c r="D4426" i="2"/>
  <c r="C4426" i="2"/>
  <c r="A4426" i="2"/>
  <c r="D4425" i="2"/>
  <c r="C4425" i="2"/>
  <c r="A4425" i="2"/>
  <c r="D4424" i="2"/>
  <c r="C4424" i="2"/>
  <c r="A4424" i="2"/>
  <c r="D4423" i="2"/>
  <c r="C4423" i="2"/>
  <c r="A4423" i="2"/>
  <c r="D4422" i="2"/>
  <c r="C4422" i="2"/>
  <c r="A4422" i="2"/>
  <c r="D4421" i="2"/>
  <c r="C4421" i="2"/>
  <c r="A4421" i="2"/>
  <c r="D4420" i="2"/>
  <c r="C4420" i="2"/>
  <c r="A4420" i="2"/>
  <c r="D4419" i="2"/>
  <c r="C4419" i="2"/>
  <c r="A4419" i="2"/>
  <c r="D4418" i="2"/>
  <c r="C4418" i="2"/>
  <c r="A4418" i="2"/>
  <c r="D4417" i="2"/>
  <c r="C4417" i="2"/>
  <c r="A4417" i="2"/>
  <c r="D4416" i="2"/>
  <c r="C4416" i="2"/>
  <c r="A4416" i="2"/>
  <c r="D4415" i="2"/>
  <c r="C4415" i="2"/>
  <c r="A4415" i="2"/>
  <c r="D4414" i="2"/>
  <c r="C4414" i="2"/>
  <c r="A4414" i="2"/>
  <c r="D4413" i="2"/>
  <c r="C4413" i="2"/>
  <c r="A4413" i="2"/>
  <c r="D4412" i="2"/>
  <c r="C4412" i="2"/>
  <c r="A4412" i="2"/>
  <c r="D4411" i="2"/>
  <c r="C4411" i="2"/>
  <c r="A4411" i="2"/>
  <c r="D4410" i="2"/>
  <c r="C4410" i="2"/>
  <c r="A4410" i="2"/>
  <c r="D4409" i="2"/>
  <c r="C4409" i="2"/>
  <c r="A4409" i="2"/>
  <c r="D4408" i="2"/>
  <c r="C4408" i="2"/>
  <c r="A4408" i="2"/>
  <c r="D4407" i="2"/>
  <c r="C4407" i="2"/>
  <c r="A4407" i="2"/>
  <c r="D4406" i="2"/>
  <c r="C4406" i="2"/>
  <c r="A4406" i="2"/>
  <c r="D4405" i="2"/>
  <c r="C4405" i="2"/>
  <c r="A4405" i="2"/>
  <c r="D4404" i="2"/>
  <c r="C4404" i="2"/>
  <c r="A4404" i="2"/>
  <c r="D4403" i="2"/>
  <c r="C4403" i="2"/>
  <c r="A4403" i="2"/>
  <c r="D4402" i="2"/>
  <c r="C4402" i="2"/>
  <c r="A4402" i="2"/>
  <c r="D4401" i="2"/>
  <c r="C4401" i="2"/>
  <c r="A4401" i="2"/>
  <c r="D4400" i="2"/>
  <c r="C4400" i="2"/>
  <c r="A4400" i="2"/>
  <c r="D4399" i="2"/>
  <c r="C4399" i="2"/>
  <c r="A4399" i="2"/>
  <c r="D4398" i="2"/>
  <c r="C4398" i="2"/>
  <c r="A4398" i="2"/>
  <c r="D4397" i="2"/>
  <c r="C4397" i="2"/>
  <c r="A4397" i="2"/>
  <c r="D4396" i="2"/>
  <c r="C4396" i="2"/>
  <c r="A4396" i="2"/>
  <c r="D4395" i="2"/>
  <c r="C4395" i="2"/>
  <c r="A4395" i="2"/>
  <c r="D4394" i="2"/>
  <c r="C4394" i="2"/>
  <c r="A4394" i="2"/>
  <c r="D4393" i="2"/>
  <c r="C4393" i="2"/>
  <c r="A4393" i="2"/>
  <c r="D4392" i="2"/>
  <c r="C4392" i="2"/>
  <c r="A4392" i="2"/>
  <c r="D4391" i="2"/>
  <c r="C4391" i="2"/>
  <c r="A4391" i="2"/>
  <c r="D4390" i="2"/>
  <c r="C4390" i="2"/>
  <c r="A4390" i="2"/>
  <c r="D4389" i="2"/>
  <c r="C4389" i="2"/>
  <c r="A4389" i="2"/>
  <c r="D4388" i="2"/>
  <c r="C4388" i="2"/>
  <c r="A4388" i="2"/>
  <c r="D4387" i="2"/>
  <c r="C4387" i="2"/>
  <c r="A4387" i="2"/>
  <c r="D4386" i="2"/>
  <c r="C4386" i="2"/>
  <c r="A4386" i="2"/>
  <c r="D4385" i="2"/>
  <c r="C4385" i="2"/>
  <c r="A4385" i="2"/>
  <c r="D4384" i="2"/>
  <c r="C4384" i="2"/>
  <c r="A4384" i="2"/>
  <c r="D4383" i="2"/>
  <c r="C4383" i="2"/>
  <c r="A4383" i="2"/>
  <c r="D4382" i="2"/>
  <c r="C4382" i="2"/>
  <c r="A4382" i="2"/>
  <c r="D4381" i="2"/>
  <c r="C4381" i="2"/>
  <c r="A4381" i="2"/>
  <c r="D4380" i="2"/>
  <c r="C4380" i="2"/>
  <c r="A4380" i="2"/>
  <c r="D4379" i="2"/>
  <c r="C4379" i="2"/>
  <c r="A4379" i="2"/>
  <c r="D4378" i="2"/>
  <c r="C4378" i="2"/>
  <c r="A4378" i="2"/>
  <c r="D4377" i="2"/>
  <c r="C4377" i="2"/>
  <c r="A4377" i="2"/>
  <c r="D4376" i="2"/>
  <c r="C4376" i="2"/>
  <c r="A4376" i="2"/>
  <c r="D4375" i="2"/>
  <c r="C4375" i="2"/>
  <c r="A4375" i="2"/>
  <c r="D4374" i="2"/>
  <c r="C4374" i="2"/>
  <c r="A4374" i="2"/>
  <c r="D4373" i="2"/>
  <c r="C4373" i="2"/>
  <c r="A4373" i="2"/>
  <c r="D4372" i="2"/>
  <c r="C4372" i="2"/>
  <c r="A4372" i="2"/>
  <c r="D4371" i="2"/>
  <c r="C4371" i="2"/>
  <c r="A4371" i="2"/>
  <c r="D4370" i="2"/>
  <c r="C4370" i="2"/>
  <c r="A4370" i="2"/>
  <c r="D4369" i="2"/>
  <c r="C4369" i="2"/>
  <c r="A4369" i="2"/>
  <c r="D4368" i="2"/>
  <c r="C4368" i="2"/>
  <c r="A4368" i="2"/>
  <c r="D4367" i="2"/>
  <c r="C4367" i="2"/>
  <c r="A4367" i="2"/>
  <c r="D4366" i="2"/>
  <c r="C4366" i="2"/>
  <c r="A4366" i="2"/>
  <c r="D4365" i="2"/>
  <c r="C4365" i="2"/>
  <c r="A4365" i="2"/>
  <c r="D4364" i="2"/>
  <c r="C4364" i="2"/>
  <c r="A4364" i="2"/>
  <c r="D4363" i="2"/>
  <c r="C4363" i="2"/>
  <c r="A4363" i="2"/>
  <c r="D4362" i="2"/>
  <c r="C4362" i="2"/>
  <c r="A4362" i="2"/>
  <c r="D4361" i="2"/>
  <c r="C4361" i="2"/>
  <c r="A4361" i="2"/>
  <c r="D4360" i="2"/>
  <c r="C4360" i="2"/>
  <c r="A4360" i="2"/>
  <c r="D4359" i="2"/>
  <c r="C4359" i="2"/>
  <c r="A4359" i="2"/>
  <c r="D4358" i="2"/>
  <c r="C4358" i="2"/>
  <c r="A4358" i="2"/>
  <c r="D4357" i="2"/>
  <c r="C4357" i="2"/>
  <c r="A4357" i="2"/>
  <c r="D4356" i="2"/>
  <c r="C4356" i="2"/>
  <c r="A4356" i="2"/>
  <c r="D4355" i="2"/>
  <c r="C4355" i="2"/>
  <c r="A4355" i="2"/>
  <c r="D4354" i="2"/>
  <c r="C4354" i="2"/>
  <c r="A4354" i="2"/>
  <c r="D4353" i="2"/>
  <c r="C4353" i="2"/>
  <c r="A4353" i="2"/>
  <c r="D4352" i="2"/>
  <c r="C4352" i="2"/>
  <c r="A4352" i="2"/>
  <c r="D4351" i="2"/>
  <c r="C4351" i="2"/>
  <c r="A4351" i="2"/>
  <c r="D4350" i="2"/>
  <c r="C4350" i="2"/>
  <c r="A4350" i="2"/>
  <c r="D4349" i="2"/>
  <c r="C4349" i="2"/>
  <c r="A4349" i="2"/>
  <c r="D4348" i="2"/>
  <c r="C4348" i="2"/>
  <c r="A4348" i="2"/>
  <c r="D4347" i="2"/>
  <c r="C4347" i="2"/>
  <c r="A4347" i="2"/>
  <c r="D4346" i="2"/>
  <c r="C4346" i="2"/>
  <c r="A4346" i="2"/>
  <c r="D4345" i="2"/>
  <c r="C4345" i="2"/>
  <c r="A4345" i="2"/>
  <c r="D4344" i="2"/>
  <c r="C4344" i="2"/>
  <c r="A4344" i="2"/>
  <c r="D4343" i="2"/>
  <c r="C4343" i="2"/>
  <c r="A4343" i="2"/>
  <c r="D4342" i="2"/>
  <c r="C4342" i="2"/>
  <c r="A4342" i="2"/>
  <c r="D4341" i="2"/>
  <c r="C4341" i="2"/>
  <c r="A4341" i="2"/>
  <c r="D4340" i="2"/>
  <c r="C4340" i="2"/>
  <c r="A4340" i="2"/>
  <c r="D4339" i="2"/>
  <c r="C4339" i="2"/>
  <c r="A4339" i="2"/>
  <c r="D4338" i="2"/>
  <c r="C4338" i="2"/>
  <c r="A4338" i="2"/>
  <c r="D4337" i="2"/>
  <c r="C4337" i="2"/>
  <c r="A4337" i="2"/>
  <c r="D4336" i="2"/>
  <c r="C4336" i="2"/>
  <c r="A4336" i="2"/>
  <c r="D4335" i="2"/>
  <c r="C4335" i="2"/>
  <c r="A4335" i="2"/>
  <c r="D4334" i="2"/>
  <c r="C4334" i="2"/>
  <c r="A4334" i="2"/>
  <c r="D4333" i="2"/>
  <c r="C4333" i="2"/>
  <c r="A4333" i="2"/>
  <c r="D4332" i="2"/>
  <c r="C4332" i="2"/>
  <c r="A4332" i="2"/>
  <c r="D4331" i="2"/>
  <c r="C4331" i="2"/>
  <c r="A4331" i="2"/>
  <c r="D4330" i="2"/>
  <c r="C4330" i="2"/>
  <c r="A4330" i="2"/>
  <c r="D4329" i="2"/>
  <c r="C4329" i="2"/>
  <c r="A4329" i="2"/>
  <c r="D4328" i="2"/>
  <c r="C4328" i="2"/>
  <c r="A4328" i="2"/>
  <c r="D4327" i="2"/>
  <c r="C4327" i="2"/>
  <c r="A4327" i="2"/>
  <c r="D4326" i="2"/>
  <c r="C4326" i="2"/>
  <c r="A4326" i="2"/>
  <c r="D4325" i="2"/>
  <c r="C4325" i="2"/>
  <c r="A4325" i="2"/>
  <c r="D4324" i="2"/>
  <c r="C4324" i="2"/>
  <c r="A4324" i="2"/>
  <c r="D4323" i="2"/>
  <c r="C4323" i="2"/>
  <c r="A4323" i="2"/>
  <c r="D4322" i="2"/>
  <c r="C4322" i="2"/>
  <c r="A4322" i="2"/>
  <c r="D4321" i="2"/>
  <c r="C4321" i="2"/>
  <c r="A4321" i="2"/>
  <c r="D4320" i="2"/>
  <c r="C4320" i="2"/>
  <c r="A4320" i="2"/>
  <c r="D4319" i="2"/>
  <c r="C4319" i="2"/>
  <c r="A4319" i="2"/>
  <c r="D4318" i="2"/>
  <c r="C4318" i="2"/>
  <c r="A4318" i="2"/>
  <c r="D4317" i="2"/>
  <c r="C4317" i="2"/>
  <c r="A4317" i="2"/>
  <c r="D4316" i="2"/>
  <c r="C4316" i="2"/>
  <c r="A4316" i="2"/>
  <c r="D4315" i="2"/>
  <c r="C4315" i="2"/>
  <c r="A4315" i="2"/>
  <c r="D4314" i="2"/>
  <c r="C4314" i="2"/>
  <c r="A4314" i="2"/>
  <c r="D4313" i="2"/>
  <c r="C4313" i="2"/>
  <c r="A4313" i="2"/>
  <c r="D4312" i="2"/>
  <c r="C4312" i="2"/>
  <c r="A4312" i="2"/>
  <c r="D4311" i="2"/>
  <c r="C4311" i="2"/>
  <c r="A4311" i="2"/>
  <c r="D4310" i="2"/>
  <c r="C4310" i="2"/>
  <c r="A4310" i="2"/>
  <c r="D4309" i="2"/>
  <c r="C4309" i="2"/>
  <c r="A4309" i="2"/>
  <c r="D4308" i="2"/>
  <c r="C4308" i="2"/>
  <c r="A4308" i="2"/>
  <c r="D4307" i="2"/>
  <c r="C4307" i="2"/>
  <c r="A4307" i="2"/>
  <c r="D4306" i="2"/>
  <c r="C4306" i="2"/>
  <c r="A4306" i="2"/>
  <c r="D4305" i="2"/>
  <c r="C4305" i="2"/>
  <c r="A4305" i="2"/>
  <c r="D4304" i="2"/>
  <c r="C4304" i="2"/>
  <c r="A4304" i="2"/>
  <c r="D4303" i="2"/>
  <c r="C4303" i="2"/>
  <c r="A4303" i="2"/>
  <c r="D4302" i="2"/>
  <c r="C4302" i="2"/>
  <c r="A4302" i="2"/>
  <c r="D4301" i="2"/>
  <c r="C4301" i="2"/>
  <c r="A4301" i="2"/>
  <c r="D4300" i="2"/>
  <c r="C4300" i="2"/>
  <c r="A4300" i="2"/>
  <c r="D4299" i="2"/>
  <c r="C4299" i="2"/>
  <c r="A4299" i="2"/>
  <c r="D4298" i="2"/>
  <c r="C4298" i="2"/>
  <c r="A4298" i="2"/>
  <c r="D4297" i="2"/>
  <c r="C4297" i="2"/>
  <c r="A4297" i="2"/>
  <c r="D4296" i="2"/>
  <c r="C4296" i="2"/>
  <c r="A4296" i="2"/>
  <c r="D4295" i="2"/>
  <c r="C4295" i="2"/>
  <c r="A4295" i="2"/>
  <c r="D4294" i="2"/>
  <c r="C4294" i="2"/>
  <c r="A4294" i="2"/>
  <c r="D4293" i="2"/>
  <c r="C4293" i="2"/>
  <c r="A4293" i="2"/>
  <c r="D4292" i="2"/>
  <c r="C4292" i="2"/>
  <c r="A4292" i="2"/>
  <c r="D4291" i="2"/>
  <c r="C4291" i="2"/>
  <c r="A4291" i="2"/>
  <c r="D4290" i="2"/>
  <c r="C4290" i="2"/>
  <c r="A4290" i="2"/>
  <c r="D4289" i="2"/>
  <c r="C4289" i="2"/>
  <c r="A4289" i="2"/>
  <c r="D4288" i="2"/>
  <c r="C4288" i="2"/>
  <c r="A4288" i="2"/>
  <c r="D4287" i="2"/>
  <c r="C4287" i="2"/>
  <c r="A4287" i="2"/>
  <c r="D4286" i="2"/>
  <c r="C4286" i="2"/>
  <c r="A4286" i="2"/>
  <c r="D4285" i="2"/>
  <c r="C4285" i="2"/>
  <c r="A4285" i="2"/>
  <c r="D4284" i="2"/>
  <c r="C4284" i="2"/>
  <c r="A4284" i="2"/>
  <c r="D4283" i="2"/>
  <c r="C4283" i="2"/>
  <c r="A4283" i="2"/>
  <c r="D4282" i="2"/>
  <c r="C4282" i="2"/>
  <c r="A4282" i="2"/>
  <c r="D4281" i="2"/>
  <c r="C4281" i="2"/>
  <c r="A4281" i="2"/>
  <c r="D4280" i="2"/>
  <c r="C4280" i="2"/>
  <c r="A4280" i="2"/>
  <c r="D4279" i="2"/>
  <c r="C4279" i="2"/>
  <c r="A4279" i="2"/>
  <c r="D4278" i="2"/>
  <c r="C4278" i="2"/>
  <c r="A4278" i="2"/>
  <c r="D4277" i="2"/>
  <c r="C4277" i="2"/>
  <c r="A4277" i="2"/>
  <c r="D4276" i="2"/>
  <c r="C4276" i="2"/>
  <c r="A4276" i="2"/>
  <c r="D4275" i="2"/>
  <c r="C4275" i="2"/>
  <c r="A4275" i="2"/>
  <c r="D4274" i="2"/>
  <c r="C4274" i="2"/>
  <c r="A4274" i="2"/>
  <c r="D4273" i="2"/>
  <c r="C4273" i="2"/>
  <c r="A4273" i="2"/>
  <c r="D4272" i="2"/>
  <c r="C4272" i="2"/>
  <c r="A4272" i="2"/>
  <c r="D4271" i="2"/>
  <c r="C4271" i="2"/>
  <c r="A4271" i="2"/>
  <c r="D4270" i="2"/>
  <c r="C4270" i="2"/>
  <c r="A4270" i="2"/>
  <c r="D4269" i="2"/>
  <c r="C4269" i="2"/>
  <c r="A4269" i="2"/>
  <c r="D4268" i="2"/>
  <c r="C4268" i="2"/>
  <c r="A4268" i="2"/>
  <c r="D4267" i="2"/>
  <c r="C4267" i="2"/>
  <c r="A4267" i="2"/>
  <c r="D4266" i="2"/>
  <c r="C4266" i="2"/>
  <c r="A4266" i="2"/>
  <c r="D4265" i="2"/>
  <c r="C4265" i="2"/>
  <c r="A4265" i="2"/>
  <c r="D4264" i="2"/>
  <c r="C4264" i="2"/>
  <c r="A4264" i="2"/>
  <c r="D4263" i="2"/>
  <c r="C4263" i="2"/>
  <c r="A4263" i="2"/>
  <c r="D4262" i="2"/>
  <c r="C4262" i="2"/>
  <c r="A4262" i="2"/>
  <c r="D4261" i="2"/>
  <c r="C4261" i="2"/>
  <c r="A4261" i="2"/>
  <c r="D4260" i="2"/>
  <c r="C4260" i="2"/>
  <c r="A4260" i="2"/>
  <c r="D4259" i="2"/>
  <c r="C4259" i="2"/>
  <c r="A4259" i="2"/>
  <c r="D4258" i="2"/>
  <c r="C4258" i="2"/>
  <c r="A4258" i="2"/>
  <c r="D4257" i="2"/>
  <c r="C4257" i="2"/>
  <c r="A4257" i="2"/>
  <c r="D4256" i="2"/>
  <c r="C4256" i="2"/>
  <c r="A4256" i="2"/>
  <c r="D4255" i="2"/>
  <c r="C4255" i="2"/>
  <c r="A4255" i="2"/>
  <c r="D4254" i="2"/>
  <c r="C4254" i="2"/>
  <c r="A4254" i="2"/>
  <c r="D4253" i="2"/>
  <c r="C4253" i="2"/>
  <c r="A4253" i="2"/>
  <c r="D4252" i="2"/>
  <c r="C4252" i="2"/>
  <c r="A4252" i="2"/>
  <c r="D4251" i="2"/>
  <c r="C4251" i="2"/>
  <c r="A4251" i="2"/>
  <c r="D4250" i="2"/>
  <c r="C4250" i="2"/>
  <c r="A4250" i="2"/>
  <c r="D4249" i="2"/>
  <c r="C4249" i="2"/>
  <c r="A4249" i="2"/>
  <c r="D4248" i="2"/>
  <c r="C4248" i="2"/>
  <c r="A4248" i="2"/>
  <c r="D4247" i="2"/>
  <c r="C4247" i="2"/>
  <c r="A4247" i="2"/>
  <c r="D4246" i="2"/>
  <c r="C4246" i="2"/>
  <c r="A4246" i="2"/>
  <c r="D4245" i="2"/>
  <c r="C4245" i="2"/>
  <c r="A4245" i="2"/>
  <c r="D4244" i="2"/>
  <c r="C4244" i="2"/>
  <c r="A4244" i="2"/>
  <c r="D4243" i="2"/>
  <c r="C4243" i="2"/>
  <c r="A4243" i="2"/>
  <c r="D4242" i="2"/>
  <c r="C4242" i="2"/>
  <c r="A4242" i="2"/>
  <c r="D4241" i="2"/>
  <c r="C4241" i="2"/>
  <c r="A4241" i="2"/>
  <c r="D4240" i="2"/>
  <c r="C4240" i="2"/>
  <c r="A4240" i="2"/>
  <c r="D4239" i="2"/>
  <c r="C4239" i="2"/>
  <c r="A4239" i="2"/>
  <c r="D4238" i="2"/>
  <c r="C4238" i="2"/>
  <c r="A4238" i="2"/>
  <c r="D4237" i="2"/>
  <c r="C4237" i="2"/>
  <c r="A4237" i="2"/>
  <c r="D4236" i="2"/>
  <c r="C4236" i="2"/>
  <c r="A4236" i="2"/>
  <c r="D4235" i="2"/>
  <c r="C4235" i="2"/>
  <c r="A4235" i="2"/>
  <c r="D4234" i="2"/>
  <c r="C4234" i="2"/>
  <c r="A4234" i="2"/>
  <c r="D4233" i="2"/>
  <c r="C4233" i="2"/>
  <c r="A4233" i="2"/>
  <c r="D4232" i="2"/>
  <c r="C4232" i="2"/>
  <c r="A4232" i="2"/>
  <c r="D4231" i="2"/>
  <c r="C4231" i="2"/>
  <c r="A4231" i="2"/>
  <c r="D4230" i="2"/>
  <c r="C4230" i="2"/>
  <c r="A4230" i="2"/>
  <c r="D4229" i="2"/>
  <c r="C4229" i="2"/>
  <c r="A4229" i="2"/>
  <c r="D4228" i="2"/>
  <c r="C4228" i="2"/>
  <c r="A4228" i="2"/>
  <c r="D4227" i="2"/>
  <c r="C4227" i="2"/>
  <c r="A4227" i="2"/>
  <c r="D4226" i="2"/>
  <c r="C4226" i="2"/>
  <c r="A4226" i="2"/>
  <c r="D4225" i="2"/>
  <c r="C4225" i="2"/>
  <c r="A4225" i="2"/>
  <c r="D4224" i="2"/>
  <c r="C4224" i="2"/>
  <c r="A4224" i="2"/>
  <c r="D4223" i="2"/>
  <c r="C4223" i="2"/>
  <c r="A4223" i="2"/>
  <c r="D4222" i="2"/>
  <c r="C4222" i="2"/>
  <c r="A4222" i="2"/>
  <c r="D4221" i="2"/>
  <c r="C4221" i="2"/>
  <c r="A4221" i="2"/>
  <c r="D4220" i="2"/>
  <c r="C4220" i="2"/>
  <c r="A4220" i="2"/>
  <c r="D4219" i="2"/>
  <c r="C4219" i="2"/>
  <c r="A4219" i="2"/>
  <c r="D4218" i="2"/>
  <c r="C4218" i="2"/>
  <c r="A4218" i="2"/>
  <c r="D4217" i="2"/>
  <c r="C4217" i="2"/>
  <c r="A4217" i="2"/>
  <c r="D4216" i="2"/>
  <c r="C4216" i="2"/>
  <c r="A4216" i="2"/>
  <c r="D4215" i="2"/>
  <c r="C4215" i="2"/>
  <c r="A4215" i="2"/>
  <c r="D4214" i="2"/>
  <c r="C4214" i="2"/>
  <c r="A4214" i="2"/>
  <c r="D4213" i="2"/>
  <c r="C4213" i="2"/>
  <c r="A4213" i="2"/>
  <c r="D4212" i="2"/>
  <c r="C4212" i="2"/>
  <c r="A4212" i="2"/>
  <c r="D4211" i="2"/>
  <c r="C4211" i="2"/>
  <c r="A4211" i="2"/>
  <c r="D4210" i="2"/>
  <c r="C4210" i="2"/>
  <c r="A4210" i="2"/>
  <c r="D4209" i="2"/>
  <c r="C4209" i="2"/>
  <c r="A4209" i="2"/>
  <c r="D4208" i="2"/>
  <c r="C4208" i="2"/>
  <c r="A4208" i="2"/>
  <c r="D4207" i="2"/>
  <c r="C4207" i="2"/>
  <c r="A4207" i="2"/>
  <c r="D4206" i="2"/>
  <c r="C4206" i="2"/>
  <c r="A4206" i="2"/>
  <c r="D4205" i="2"/>
  <c r="C4205" i="2"/>
  <c r="A4205" i="2"/>
  <c r="D4204" i="2"/>
  <c r="C4204" i="2"/>
  <c r="A4204" i="2"/>
  <c r="D4203" i="2"/>
  <c r="C4203" i="2"/>
  <c r="A4203" i="2"/>
  <c r="D4202" i="2"/>
  <c r="C4202" i="2"/>
  <c r="A4202" i="2"/>
  <c r="D4201" i="2"/>
  <c r="C4201" i="2"/>
  <c r="A4201" i="2"/>
  <c r="D4200" i="2"/>
  <c r="C4200" i="2"/>
  <c r="A4200" i="2"/>
  <c r="D4199" i="2"/>
  <c r="C4199" i="2"/>
  <c r="A4199" i="2"/>
  <c r="D4198" i="2"/>
  <c r="C4198" i="2"/>
  <c r="A4198" i="2"/>
  <c r="D4197" i="2"/>
  <c r="C4197" i="2"/>
  <c r="A4197" i="2"/>
  <c r="D4196" i="2"/>
  <c r="C4196" i="2"/>
  <c r="A4196" i="2"/>
  <c r="D4195" i="2"/>
  <c r="C4195" i="2"/>
  <c r="A4195" i="2"/>
  <c r="D4194" i="2"/>
  <c r="C4194" i="2"/>
  <c r="A4194" i="2"/>
  <c r="D4193" i="2"/>
  <c r="C4193" i="2"/>
  <c r="A4193" i="2"/>
  <c r="D4192" i="2"/>
  <c r="C4192" i="2"/>
  <c r="A4192" i="2"/>
  <c r="D4191" i="2"/>
  <c r="C4191" i="2"/>
  <c r="A4191" i="2"/>
  <c r="D4190" i="2"/>
  <c r="C4190" i="2"/>
  <c r="A4190" i="2"/>
  <c r="D4189" i="2"/>
  <c r="C4189" i="2"/>
  <c r="A4189" i="2"/>
  <c r="D4188" i="2"/>
  <c r="C4188" i="2"/>
  <c r="A4188" i="2"/>
  <c r="D4187" i="2"/>
  <c r="C4187" i="2"/>
  <c r="A4187" i="2"/>
  <c r="D4186" i="2"/>
  <c r="C4186" i="2"/>
  <c r="A4186" i="2"/>
  <c r="D4185" i="2"/>
  <c r="C4185" i="2"/>
  <c r="A4185" i="2"/>
  <c r="D4184" i="2"/>
  <c r="C4184" i="2"/>
  <c r="A4184" i="2"/>
  <c r="D4183" i="2"/>
  <c r="C4183" i="2"/>
  <c r="A4183" i="2"/>
  <c r="D4182" i="2"/>
  <c r="C4182" i="2"/>
  <c r="A4182" i="2"/>
  <c r="D4181" i="2"/>
  <c r="C4181" i="2"/>
  <c r="A4181" i="2"/>
  <c r="D4180" i="2"/>
  <c r="C4180" i="2"/>
  <c r="A4180" i="2"/>
  <c r="D4179" i="2"/>
  <c r="C4179" i="2"/>
  <c r="A4179" i="2"/>
  <c r="D4178" i="2"/>
  <c r="C4178" i="2"/>
  <c r="A4178" i="2"/>
  <c r="D4177" i="2"/>
  <c r="C4177" i="2"/>
  <c r="A4177" i="2"/>
  <c r="D4176" i="2"/>
  <c r="C4176" i="2"/>
  <c r="A4176" i="2"/>
  <c r="D4175" i="2"/>
  <c r="C4175" i="2"/>
  <c r="A4175" i="2"/>
  <c r="D4174" i="2"/>
  <c r="C4174" i="2"/>
  <c r="A4174" i="2"/>
  <c r="D4173" i="2"/>
  <c r="C4173" i="2"/>
  <c r="A4173" i="2"/>
  <c r="D4172" i="2"/>
  <c r="C4172" i="2"/>
  <c r="A4172" i="2"/>
  <c r="D4171" i="2"/>
  <c r="C4171" i="2"/>
  <c r="A4171" i="2"/>
  <c r="D4170" i="2"/>
  <c r="C4170" i="2"/>
  <c r="A4170" i="2"/>
  <c r="D4169" i="2"/>
  <c r="C4169" i="2"/>
  <c r="A4169" i="2"/>
  <c r="D4168" i="2"/>
  <c r="C4168" i="2"/>
  <c r="A4168" i="2"/>
  <c r="D4167" i="2"/>
  <c r="C4167" i="2"/>
  <c r="A4167" i="2"/>
  <c r="D4166" i="2"/>
  <c r="C4166" i="2"/>
  <c r="A4166" i="2"/>
  <c r="D4165" i="2"/>
  <c r="C4165" i="2"/>
  <c r="A4165" i="2"/>
  <c r="D4164" i="2"/>
  <c r="C4164" i="2"/>
  <c r="A4164" i="2"/>
  <c r="D4163" i="2"/>
  <c r="C4163" i="2"/>
  <c r="A4163" i="2"/>
  <c r="D4162" i="2"/>
  <c r="C4162" i="2"/>
  <c r="A4162" i="2"/>
  <c r="D4161" i="2"/>
  <c r="C4161" i="2"/>
  <c r="A4161" i="2"/>
  <c r="D4160" i="2"/>
  <c r="C4160" i="2"/>
  <c r="A4160" i="2"/>
  <c r="D4159" i="2"/>
  <c r="C4159" i="2"/>
  <c r="A4159" i="2"/>
  <c r="D4158" i="2"/>
  <c r="C4158" i="2"/>
  <c r="A4158" i="2"/>
  <c r="D4157" i="2"/>
  <c r="C4157" i="2"/>
  <c r="A4157" i="2"/>
  <c r="D4156" i="2"/>
  <c r="C4156" i="2"/>
  <c r="A4156" i="2"/>
  <c r="D4155" i="2"/>
  <c r="C4155" i="2"/>
  <c r="A4155" i="2"/>
  <c r="D4154" i="2"/>
  <c r="C4154" i="2"/>
  <c r="A4154" i="2"/>
  <c r="D4153" i="2"/>
  <c r="C4153" i="2"/>
  <c r="A4153" i="2"/>
  <c r="D4152" i="2"/>
  <c r="C4152" i="2"/>
  <c r="A4152" i="2"/>
  <c r="D4151" i="2"/>
  <c r="C4151" i="2"/>
  <c r="A4151" i="2"/>
  <c r="D4150" i="2"/>
  <c r="C4150" i="2"/>
  <c r="A4150" i="2"/>
  <c r="D4149" i="2"/>
  <c r="C4149" i="2"/>
  <c r="A4149" i="2"/>
  <c r="D4148" i="2"/>
  <c r="C4148" i="2"/>
  <c r="A4148" i="2"/>
  <c r="D4147" i="2"/>
  <c r="C4147" i="2"/>
  <c r="A4147" i="2"/>
  <c r="D4146" i="2"/>
  <c r="C4146" i="2"/>
  <c r="A4146" i="2"/>
  <c r="D4145" i="2"/>
  <c r="C4145" i="2"/>
  <c r="A4145" i="2"/>
  <c r="D4144" i="2"/>
  <c r="C4144" i="2"/>
  <c r="A4144" i="2"/>
  <c r="D4143" i="2"/>
  <c r="C4143" i="2"/>
  <c r="A4143" i="2"/>
  <c r="D4142" i="2"/>
  <c r="C4142" i="2"/>
  <c r="A4142" i="2"/>
  <c r="D4141" i="2"/>
  <c r="C4141" i="2"/>
  <c r="A4141" i="2"/>
  <c r="D4140" i="2"/>
  <c r="C4140" i="2"/>
  <c r="A4140" i="2"/>
  <c r="D4139" i="2"/>
  <c r="C4139" i="2"/>
  <c r="A4139" i="2"/>
  <c r="D4138" i="2"/>
  <c r="C4138" i="2"/>
  <c r="A4138" i="2"/>
  <c r="D4137" i="2"/>
  <c r="C4137" i="2"/>
  <c r="A4137" i="2"/>
  <c r="D4136" i="2"/>
  <c r="C4136" i="2"/>
  <c r="A4136" i="2"/>
  <c r="D4135" i="2"/>
  <c r="C4135" i="2"/>
  <c r="A4135" i="2"/>
  <c r="D4134" i="2"/>
  <c r="C4134" i="2"/>
  <c r="A4134" i="2"/>
  <c r="D4133" i="2"/>
  <c r="C4133" i="2"/>
  <c r="A4133" i="2"/>
  <c r="D4132" i="2"/>
  <c r="C4132" i="2"/>
  <c r="A4132" i="2"/>
  <c r="D4131" i="2"/>
  <c r="C4131" i="2"/>
  <c r="A4131" i="2"/>
  <c r="D4130" i="2"/>
  <c r="C4130" i="2"/>
  <c r="A4130" i="2"/>
  <c r="D4129" i="2"/>
  <c r="C4129" i="2"/>
  <c r="A4129" i="2"/>
  <c r="D4128" i="2"/>
  <c r="C4128" i="2"/>
  <c r="A4128" i="2"/>
  <c r="D4127" i="2"/>
  <c r="C4127" i="2"/>
  <c r="A4127" i="2"/>
  <c r="D4126" i="2"/>
  <c r="C4126" i="2"/>
  <c r="A4126" i="2"/>
  <c r="D4125" i="2"/>
  <c r="C4125" i="2"/>
  <c r="A4125" i="2"/>
  <c r="D4124" i="2"/>
  <c r="C4124" i="2"/>
  <c r="A4124" i="2"/>
  <c r="D4123" i="2"/>
  <c r="C4123" i="2"/>
  <c r="A4123" i="2"/>
  <c r="D4122" i="2"/>
  <c r="C4122" i="2"/>
  <c r="A4122" i="2"/>
  <c r="D4121" i="2"/>
  <c r="C4121" i="2"/>
  <c r="A4121" i="2"/>
  <c r="D4120" i="2"/>
  <c r="C4120" i="2"/>
  <c r="A4120" i="2"/>
  <c r="D4119" i="2"/>
  <c r="C4119" i="2"/>
  <c r="A4119" i="2"/>
  <c r="D4118" i="2"/>
  <c r="C4118" i="2"/>
  <c r="A4118" i="2"/>
  <c r="D4117" i="2"/>
  <c r="C4117" i="2"/>
  <c r="A4117" i="2"/>
  <c r="D4116" i="2"/>
  <c r="C4116" i="2"/>
  <c r="A4116" i="2"/>
  <c r="D4115" i="2"/>
  <c r="C4115" i="2"/>
  <c r="A4115" i="2"/>
  <c r="D4114" i="2"/>
  <c r="C4114" i="2"/>
  <c r="A4114" i="2"/>
  <c r="D4113" i="2"/>
  <c r="C4113" i="2"/>
  <c r="A4113" i="2"/>
  <c r="D4112" i="2"/>
  <c r="C4112" i="2"/>
  <c r="A4112" i="2"/>
  <c r="D4111" i="2"/>
  <c r="C4111" i="2"/>
  <c r="A4111" i="2"/>
  <c r="D4110" i="2"/>
  <c r="C4110" i="2"/>
  <c r="A4110" i="2"/>
  <c r="D4109" i="2"/>
  <c r="C4109" i="2"/>
  <c r="A4109" i="2"/>
  <c r="D4108" i="2"/>
  <c r="C4108" i="2"/>
  <c r="A4108" i="2"/>
  <c r="D4107" i="2"/>
  <c r="C4107" i="2"/>
  <c r="A4107" i="2"/>
  <c r="D4106" i="2"/>
  <c r="C4106" i="2"/>
  <c r="A4106" i="2"/>
  <c r="D4105" i="2"/>
  <c r="C4105" i="2"/>
  <c r="A4105" i="2"/>
  <c r="D4104" i="2"/>
  <c r="C4104" i="2"/>
  <c r="A4104" i="2"/>
  <c r="D4103" i="2"/>
  <c r="C4103" i="2"/>
  <c r="A4103" i="2"/>
  <c r="D4102" i="2"/>
  <c r="C4102" i="2"/>
  <c r="A4102" i="2"/>
  <c r="D4101" i="2"/>
  <c r="C4101" i="2"/>
  <c r="A4101" i="2"/>
  <c r="D4100" i="2"/>
  <c r="C4100" i="2"/>
  <c r="A4100" i="2"/>
  <c r="D4099" i="2"/>
  <c r="C4099" i="2"/>
  <c r="A4099" i="2"/>
  <c r="D4098" i="2"/>
  <c r="C4098" i="2"/>
  <c r="A4098" i="2"/>
  <c r="D4097" i="2"/>
  <c r="C4097" i="2"/>
  <c r="A4097" i="2"/>
  <c r="D4096" i="2"/>
  <c r="C4096" i="2"/>
  <c r="A4096" i="2"/>
  <c r="D4095" i="2"/>
  <c r="C4095" i="2"/>
  <c r="A4095" i="2"/>
  <c r="D4094" i="2"/>
  <c r="C4094" i="2"/>
  <c r="A4094" i="2"/>
  <c r="D4093" i="2"/>
  <c r="C4093" i="2"/>
  <c r="A4093" i="2"/>
  <c r="D4092" i="2"/>
  <c r="C4092" i="2"/>
  <c r="A4092" i="2"/>
  <c r="D4091" i="2"/>
  <c r="C4091" i="2"/>
  <c r="A4091" i="2"/>
  <c r="D4090" i="2"/>
  <c r="C4090" i="2"/>
  <c r="A4090" i="2"/>
  <c r="D4089" i="2"/>
  <c r="C4089" i="2"/>
  <c r="A4089" i="2"/>
  <c r="D4088" i="2"/>
  <c r="C4088" i="2"/>
  <c r="A4088" i="2"/>
  <c r="D4087" i="2"/>
  <c r="C4087" i="2"/>
  <c r="A4087" i="2"/>
  <c r="D4086" i="2"/>
  <c r="C4086" i="2"/>
  <c r="A4086" i="2"/>
  <c r="D4085" i="2"/>
  <c r="C4085" i="2"/>
  <c r="A4085" i="2"/>
  <c r="D4084" i="2"/>
  <c r="C4084" i="2"/>
  <c r="A4084" i="2"/>
  <c r="D4083" i="2"/>
  <c r="C4083" i="2"/>
  <c r="A4083" i="2"/>
  <c r="D4082" i="2"/>
  <c r="C4082" i="2"/>
  <c r="A4082" i="2"/>
  <c r="D4081" i="2"/>
  <c r="C4081" i="2"/>
  <c r="A4081" i="2"/>
  <c r="D4080" i="2"/>
  <c r="C4080" i="2"/>
  <c r="A4080" i="2"/>
  <c r="D4079" i="2"/>
  <c r="C4079" i="2"/>
  <c r="A4079" i="2"/>
  <c r="D4078" i="2"/>
  <c r="C4078" i="2"/>
  <c r="A4078" i="2"/>
  <c r="D4077" i="2"/>
  <c r="C4077" i="2"/>
  <c r="A4077" i="2"/>
  <c r="D4076" i="2"/>
  <c r="C4076" i="2"/>
  <c r="A4076" i="2"/>
  <c r="D4075" i="2"/>
  <c r="C4075" i="2"/>
  <c r="A4075" i="2"/>
  <c r="D4074" i="2"/>
  <c r="C4074" i="2"/>
  <c r="A4074" i="2"/>
  <c r="D4073" i="2"/>
  <c r="C4073" i="2"/>
  <c r="A4073" i="2"/>
  <c r="D4072" i="2"/>
  <c r="C4072" i="2"/>
  <c r="A4072" i="2"/>
  <c r="D4071" i="2"/>
  <c r="C4071" i="2"/>
  <c r="A4071" i="2"/>
  <c r="D4070" i="2"/>
  <c r="C4070" i="2"/>
  <c r="A4070" i="2"/>
  <c r="D4069" i="2"/>
  <c r="C4069" i="2"/>
  <c r="A4069" i="2"/>
  <c r="D4068" i="2"/>
  <c r="C4068" i="2"/>
  <c r="A4068" i="2"/>
  <c r="D4067" i="2"/>
  <c r="C4067" i="2"/>
  <c r="A4067" i="2"/>
  <c r="D4066" i="2"/>
  <c r="C4066" i="2"/>
  <c r="A4066" i="2"/>
  <c r="D4065" i="2"/>
  <c r="C4065" i="2"/>
  <c r="A4065" i="2"/>
  <c r="D4064" i="2"/>
  <c r="C4064" i="2"/>
  <c r="A4064" i="2"/>
  <c r="D4063" i="2"/>
  <c r="C4063" i="2"/>
  <c r="A4063" i="2"/>
  <c r="D4062" i="2"/>
  <c r="C4062" i="2"/>
  <c r="A4062" i="2"/>
  <c r="D4061" i="2"/>
  <c r="C4061" i="2"/>
  <c r="A4061" i="2"/>
  <c r="D4060" i="2"/>
  <c r="C4060" i="2"/>
  <c r="A4060" i="2"/>
  <c r="D4059" i="2"/>
  <c r="C4059" i="2"/>
  <c r="A4059" i="2"/>
  <c r="D4058" i="2"/>
  <c r="C4058" i="2"/>
  <c r="A4058" i="2"/>
  <c r="D4057" i="2"/>
  <c r="C4057" i="2"/>
  <c r="A4057" i="2"/>
  <c r="D4056" i="2"/>
  <c r="C4056" i="2"/>
  <c r="A4056" i="2"/>
  <c r="D4055" i="2"/>
  <c r="C4055" i="2"/>
  <c r="A4055" i="2"/>
  <c r="D4054" i="2"/>
  <c r="C4054" i="2"/>
  <c r="A4054" i="2"/>
  <c r="D4053" i="2"/>
  <c r="C4053" i="2"/>
  <c r="A4053" i="2"/>
  <c r="D4052" i="2"/>
  <c r="C4052" i="2"/>
  <c r="A4052" i="2"/>
  <c r="D4051" i="2"/>
  <c r="C4051" i="2"/>
  <c r="A4051" i="2"/>
  <c r="D4050" i="2"/>
  <c r="C4050" i="2"/>
  <c r="A4050" i="2"/>
  <c r="D4049" i="2"/>
  <c r="C4049" i="2"/>
  <c r="A4049" i="2"/>
  <c r="D4048" i="2"/>
  <c r="C4048" i="2"/>
  <c r="A4048" i="2"/>
  <c r="D4047" i="2"/>
  <c r="C4047" i="2"/>
  <c r="A4047" i="2"/>
  <c r="D4046" i="2"/>
  <c r="C4046" i="2"/>
  <c r="A4046" i="2"/>
  <c r="D4045" i="2"/>
  <c r="C4045" i="2"/>
  <c r="A4045" i="2"/>
  <c r="D4044" i="2"/>
  <c r="C4044" i="2"/>
  <c r="A4044" i="2"/>
  <c r="D4043" i="2"/>
  <c r="C4043" i="2"/>
  <c r="A4043" i="2"/>
  <c r="D4042" i="2"/>
  <c r="C4042" i="2"/>
  <c r="A4042" i="2"/>
  <c r="D4041" i="2"/>
  <c r="C4041" i="2"/>
  <c r="A4041" i="2"/>
  <c r="D4040" i="2"/>
  <c r="C4040" i="2"/>
  <c r="A4040" i="2"/>
  <c r="D4039" i="2"/>
  <c r="C4039" i="2"/>
  <c r="A4039" i="2"/>
  <c r="D4038" i="2"/>
  <c r="C4038" i="2"/>
  <c r="A4038" i="2"/>
  <c r="D4037" i="2"/>
  <c r="C4037" i="2"/>
  <c r="A4037" i="2"/>
  <c r="D4036" i="2"/>
  <c r="C4036" i="2"/>
  <c r="A4036" i="2"/>
  <c r="D4035" i="2"/>
  <c r="C4035" i="2"/>
  <c r="A4035" i="2"/>
  <c r="D4034" i="2"/>
  <c r="C4034" i="2"/>
  <c r="A4034" i="2"/>
  <c r="D4033" i="2"/>
  <c r="C4033" i="2"/>
  <c r="A4033" i="2"/>
  <c r="D4032" i="2"/>
  <c r="C4032" i="2"/>
  <c r="A4032" i="2"/>
  <c r="D4031" i="2"/>
  <c r="C4031" i="2"/>
  <c r="A4031" i="2"/>
  <c r="D4030" i="2"/>
  <c r="C4030" i="2"/>
  <c r="A4030" i="2"/>
  <c r="D4029" i="2"/>
  <c r="C4029" i="2"/>
  <c r="A4029" i="2"/>
  <c r="D4028" i="2"/>
  <c r="C4028" i="2"/>
  <c r="A4028" i="2"/>
  <c r="D4027" i="2"/>
  <c r="C4027" i="2"/>
  <c r="A4027" i="2"/>
  <c r="D4026" i="2"/>
  <c r="C4026" i="2"/>
  <c r="A4026" i="2"/>
  <c r="D4025" i="2"/>
  <c r="C4025" i="2"/>
  <c r="A4025" i="2"/>
  <c r="D4024" i="2"/>
  <c r="C4024" i="2"/>
  <c r="A4024" i="2"/>
  <c r="D4023" i="2"/>
  <c r="C4023" i="2"/>
  <c r="A4023" i="2"/>
  <c r="D4022" i="2"/>
  <c r="C4022" i="2"/>
  <c r="A4022" i="2"/>
  <c r="D4021" i="2"/>
  <c r="C4021" i="2"/>
  <c r="A4021" i="2"/>
  <c r="D4020" i="2"/>
  <c r="C4020" i="2"/>
  <c r="A4020" i="2"/>
  <c r="D4019" i="2"/>
  <c r="C4019" i="2"/>
  <c r="A4019" i="2"/>
  <c r="D4018" i="2"/>
  <c r="C4018" i="2"/>
  <c r="A4018" i="2"/>
  <c r="D4017" i="2"/>
  <c r="C4017" i="2"/>
  <c r="A4017" i="2"/>
  <c r="D4016" i="2"/>
  <c r="C4016" i="2"/>
  <c r="A4016" i="2"/>
  <c r="D4015" i="2"/>
  <c r="C4015" i="2"/>
  <c r="A4015" i="2"/>
  <c r="D4014" i="2"/>
  <c r="C4014" i="2"/>
  <c r="A4014" i="2"/>
  <c r="D4013" i="2"/>
  <c r="C4013" i="2"/>
  <c r="A4013" i="2"/>
  <c r="D4012" i="2"/>
  <c r="C4012" i="2"/>
  <c r="A4012" i="2"/>
  <c r="D4011" i="2"/>
  <c r="C4011" i="2"/>
  <c r="A4011" i="2"/>
  <c r="D4010" i="2"/>
  <c r="C4010" i="2"/>
  <c r="A4010" i="2"/>
  <c r="D4009" i="2"/>
  <c r="C4009" i="2"/>
  <c r="A4009" i="2"/>
  <c r="D4008" i="2"/>
  <c r="C4008" i="2"/>
  <c r="A4008" i="2"/>
  <c r="D4007" i="2"/>
  <c r="C4007" i="2"/>
  <c r="A4007" i="2"/>
  <c r="D4006" i="2"/>
  <c r="C4006" i="2"/>
  <c r="A4006" i="2"/>
  <c r="D4005" i="2"/>
  <c r="C4005" i="2"/>
  <c r="A4005" i="2"/>
  <c r="D4004" i="2"/>
  <c r="C4004" i="2"/>
  <c r="A4004" i="2"/>
  <c r="D4003" i="2"/>
  <c r="C4003" i="2"/>
  <c r="A4003" i="2"/>
  <c r="D4002" i="2"/>
  <c r="C4002" i="2"/>
  <c r="A4002" i="2"/>
  <c r="D4001" i="2"/>
  <c r="C4001" i="2"/>
  <c r="A4001" i="2"/>
  <c r="D4000" i="2"/>
  <c r="C4000" i="2"/>
  <c r="A4000" i="2"/>
  <c r="D3999" i="2"/>
  <c r="C3999" i="2"/>
  <c r="A3999" i="2"/>
  <c r="D3998" i="2"/>
  <c r="C3998" i="2"/>
  <c r="A3998" i="2"/>
  <c r="D3997" i="2"/>
  <c r="C3997" i="2"/>
  <c r="A3997" i="2"/>
  <c r="D3996" i="2"/>
  <c r="C3996" i="2"/>
  <c r="A3996" i="2"/>
  <c r="D3995" i="2"/>
  <c r="C3995" i="2"/>
  <c r="A3995" i="2"/>
  <c r="D3994" i="2"/>
  <c r="C3994" i="2"/>
  <c r="A3994" i="2"/>
  <c r="D3993" i="2"/>
  <c r="C3993" i="2"/>
  <c r="A3993" i="2"/>
  <c r="D3992" i="2"/>
  <c r="C3992" i="2"/>
  <c r="A3992" i="2"/>
  <c r="D3991" i="2"/>
  <c r="C3991" i="2"/>
  <c r="A3991" i="2"/>
  <c r="D3990" i="2"/>
  <c r="C3990" i="2"/>
  <c r="A3990" i="2"/>
  <c r="D3989" i="2"/>
  <c r="C3989" i="2"/>
  <c r="A3989" i="2"/>
  <c r="D3988" i="2"/>
  <c r="C3988" i="2"/>
  <c r="A3988" i="2"/>
  <c r="D3987" i="2"/>
  <c r="C3987" i="2"/>
  <c r="A3987" i="2"/>
  <c r="D3986" i="2"/>
  <c r="C3986" i="2"/>
  <c r="A3986" i="2"/>
  <c r="D3985" i="2"/>
  <c r="C3985" i="2"/>
  <c r="A3985" i="2"/>
  <c r="D3984" i="2"/>
  <c r="C3984" i="2"/>
  <c r="A3984" i="2"/>
  <c r="D3983" i="2"/>
  <c r="C3983" i="2"/>
  <c r="A3983" i="2"/>
  <c r="D3982" i="2"/>
  <c r="C3982" i="2"/>
  <c r="A3982" i="2"/>
  <c r="D3981" i="2"/>
  <c r="C3981" i="2"/>
  <c r="A3981" i="2"/>
  <c r="D3980" i="2"/>
  <c r="C3980" i="2"/>
  <c r="A3980" i="2"/>
  <c r="D3979" i="2"/>
  <c r="C3979" i="2"/>
  <c r="A3979" i="2"/>
  <c r="D3978" i="2"/>
  <c r="C3978" i="2"/>
  <c r="A3978" i="2"/>
  <c r="D3977" i="2"/>
  <c r="C3977" i="2"/>
  <c r="A3977" i="2"/>
  <c r="D3976" i="2"/>
  <c r="C3976" i="2"/>
  <c r="A3976" i="2"/>
  <c r="D3975" i="2"/>
  <c r="C3975" i="2"/>
  <c r="A3975" i="2"/>
  <c r="D3974" i="2"/>
  <c r="C3974" i="2"/>
  <c r="A3974" i="2"/>
  <c r="D3973" i="2"/>
  <c r="C3973" i="2"/>
  <c r="A3973" i="2"/>
  <c r="D3972" i="2"/>
  <c r="C3972" i="2"/>
  <c r="A3972" i="2"/>
  <c r="D3971" i="2"/>
  <c r="C3971" i="2"/>
  <c r="A3971" i="2"/>
  <c r="D3970" i="2"/>
  <c r="C3970" i="2"/>
  <c r="A3970" i="2"/>
  <c r="D3969" i="2"/>
  <c r="C3969" i="2"/>
  <c r="A3969" i="2"/>
  <c r="D3968" i="2"/>
  <c r="C3968" i="2"/>
  <c r="A3968" i="2"/>
  <c r="D3967" i="2"/>
  <c r="C3967" i="2"/>
  <c r="A3967" i="2"/>
  <c r="D3966" i="2"/>
  <c r="C3966" i="2"/>
  <c r="A3966" i="2"/>
  <c r="D3965" i="2"/>
  <c r="C3965" i="2"/>
  <c r="A3965" i="2"/>
  <c r="D3964" i="2"/>
  <c r="C3964" i="2"/>
  <c r="A3964" i="2"/>
  <c r="D3963" i="2"/>
  <c r="C3963" i="2"/>
  <c r="A3963" i="2"/>
  <c r="D3962" i="2"/>
  <c r="C3962" i="2"/>
  <c r="A3962" i="2"/>
  <c r="D3961" i="2"/>
  <c r="C3961" i="2"/>
  <c r="A3961" i="2"/>
  <c r="D3960" i="2"/>
  <c r="C3960" i="2"/>
  <c r="A3960" i="2"/>
  <c r="D3959" i="2"/>
  <c r="C3959" i="2"/>
  <c r="A3959" i="2"/>
  <c r="D3958" i="2"/>
  <c r="C3958" i="2"/>
  <c r="A3958" i="2"/>
  <c r="D3957" i="2"/>
  <c r="C3957" i="2"/>
  <c r="A3957" i="2"/>
  <c r="D3956" i="2"/>
  <c r="C3956" i="2"/>
  <c r="A3956" i="2"/>
  <c r="D3955" i="2"/>
  <c r="C3955" i="2"/>
  <c r="A3955" i="2"/>
  <c r="D3954" i="2"/>
  <c r="C3954" i="2"/>
  <c r="A3954" i="2"/>
  <c r="D3953" i="2"/>
  <c r="C3953" i="2"/>
  <c r="A3953" i="2"/>
  <c r="D3952" i="2"/>
  <c r="C3952" i="2"/>
  <c r="A3952" i="2"/>
  <c r="D3951" i="2"/>
  <c r="C3951" i="2"/>
  <c r="A3951" i="2"/>
  <c r="D3950" i="2"/>
  <c r="C3950" i="2"/>
  <c r="A3950" i="2"/>
  <c r="D3949" i="2"/>
  <c r="C3949" i="2"/>
  <c r="A3949" i="2"/>
  <c r="D3948" i="2"/>
  <c r="C3948" i="2"/>
  <c r="A3948" i="2"/>
  <c r="D3947" i="2"/>
  <c r="C3947" i="2"/>
  <c r="A3947" i="2"/>
  <c r="D3946" i="2"/>
  <c r="C3946" i="2"/>
  <c r="A3946" i="2"/>
  <c r="D3945" i="2"/>
  <c r="C3945" i="2"/>
  <c r="A3945" i="2"/>
  <c r="D3944" i="2"/>
  <c r="C3944" i="2"/>
  <c r="A3944" i="2"/>
  <c r="D3943" i="2"/>
  <c r="C3943" i="2"/>
  <c r="A3943" i="2"/>
  <c r="D3942" i="2"/>
  <c r="C3942" i="2"/>
  <c r="A3942" i="2"/>
  <c r="D3941" i="2"/>
  <c r="C3941" i="2"/>
  <c r="A3941" i="2"/>
  <c r="D3940" i="2"/>
  <c r="C3940" i="2"/>
  <c r="A3940" i="2"/>
  <c r="D3939" i="2"/>
  <c r="C3939" i="2"/>
  <c r="A3939" i="2"/>
  <c r="D3938" i="2"/>
  <c r="C3938" i="2"/>
  <c r="A3938" i="2"/>
  <c r="D3937" i="2"/>
  <c r="C3937" i="2"/>
  <c r="A3937" i="2"/>
  <c r="D3936" i="2"/>
  <c r="C3936" i="2"/>
  <c r="A3936" i="2"/>
  <c r="D3935" i="2"/>
  <c r="C3935" i="2"/>
  <c r="A3935" i="2"/>
  <c r="D3934" i="2"/>
  <c r="C3934" i="2"/>
  <c r="A3934" i="2"/>
  <c r="D3933" i="2"/>
  <c r="C3933" i="2"/>
  <c r="A3933" i="2"/>
  <c r="D3932" i="2"/>
  <c r="C3932" i="2"/>
  <c r="A3932" i="2"/>
  <c r="D3931" i="2"/>
  <c r="C3931" i="2"/>
  <c r="A3931" i="2"/>
  <c r="D3930" i="2"/>
  <c r="C3930" i="2"/>
  <c r="A3930" i="2"/>
  <c r="D3929" i="2"/>
  <c r="C3929" i="2"/>
  <c r="A3929" i="2"/>
  <c r="D3928" i="2"/>
  <c r="C3928" i="2"/>
  <c r="A3928" i="2"/>
  <c r="D3927" i="2"/>
  <c r="C3927" i="2"/>
  <c r="A3927" i="2"/>
  <c r="D3926" i="2"/>
  <c r="C3926" i="2"/>
  <c r="A3926" i="2"/>
  <c r="D3925" i="2"/>
  <c r="C3925" i="2"/>
  <c r="A3925" i="2"/>
  <c r="D3924" i="2"/>
  <c r="C3924" i="2"/>
  <c r="A3924" i="2"/>
  <c r="D3923" i="2"/>
  <c r="C3923" i="2"/>
  <c r="A3923" i="2"/>
  <c r="D3922" i="2"/>
  <c r="C3922" i="2"/>
  <c r="A3922" i="2"/>
  <c r="D3921" i="2"/>
  <c r="C3921" i="2"/>
  <c r="A3921" i="2"/>
  <c r="D3920" i="2"/>
  <c r="C3920" i="2"/>
  <c r="A3920" i="2"/>
  <c r="D3919" i="2"/>
  <c r="C3919" i="2"/>
  <c r="A3919" i="2"/>
  <c r="D3918" i="2"/>
  <c r="C3918" i="2"/>
  <c r="A3918" i="2"/>
  <c r="D3917" i="2"/>
  <c r="C3917" i="2"/>
  <c r="A3917" i="2"/>
  <c r="D3916" i="2"/>
  <c r="C3916" i="2"/>
  <c r="A3916" i="2"/>
  <c r="D3915" i="2"/>
  <c r="C3915" i="2"/>
  <c r="A3915" i="2"/>
  <c r="D3914" i="2"/>
  <c r="C3914" i="2"/>
  <c r="A3914" i="2"/>
  <c r="D3913" i="2"/>
  <c r="C3913" i="2"/>
  <c r="A3913" i="2"/>
  <c r="D3912" i="2"/>
  <c r="C3912" i="2"/>
  <c r="A3912" i="2"/>
  <c r="D3911" i="2"/>
  <c r="C3911" i="2"/>
  <c r="A3911" i="2"/>
  <c r="D3910" i="2"/>
  <c r="C3910" i="2"/>
  <c r="A3910" i="2"/>
  <c r="D3909" i="2"/>
  <c r="C3909" i="2"/>
  <c r="A3909" i="2"/>
  <c r="D3908" i="2"/>
  <c r="C3908" i="2"/>
  <c r="A3908" i="2"/>
  <c r="D3907" i="2"/>
  <c r="C3907" i="2"/>
  <c r="A3907" i="2"/>
  <c r="D3906" i="2"/>
  <c r="C3906" i="2"/>
  <c r="A3906" i="2"/>
  <c r="D3905" i="2"/>
  <c r="C3905" i="2"/>
  <c r="A3905" i="2"/>
  <c r="D3904" i="2"/>
  <c r="C3904" i="2"/>
  <c r="A3904" i="2"/>
  <c r="D3903" i="2"/>
  <c r="C3903" i="2"/>
  <c r="A3903" i="2"/>
  <c r="D3902" i="2"/>
  <c r="C3902" i="2"/>
  <c r="A3902" i="2"/>
  <c r="D3901" i="2"/>
  <c r="C3901" i="2"/>
  <c r="A3901" i="2"/>
  <c r="D3900" i="2"/>
  <c r="C3900" i="2"/>
  <c r="A3900" i="2"/>
  <c r="D3899" i="2"/>
  <c r="C3899" i="2"/>
  <c r="A3899" i="2"/>
  <c r="D3898" i="2"/>
  <c r="C3898" i="2"/>
  <c r="A3898" i="2"/>
  <c r="D3897" i="2"/>
  <c r="C3897" i="2"/>
  <c r="A3897" i="2"/>
  <c r="D3896" i="2"/>
  <c r="C3896" i="2"/>
  <c r="A3896" i="2"/>
  <c r="D3895" i="2"/>
  <c r="C3895" i="2"/>
  <c r="A3895" i="2"/>
  <c r="D3894" i="2"/>
  <c r="C3894" i="2"/>
  <c r="A3894" i="2"/>
  <c r="D3893" i="2"/>
  <c r="C3893" i="2"/>
  <c r="A3893" i="2"/>
  <c r="D3892" i="2"/>
  <c r="C3892" i="2"/>
  <c r="A3892" i="2"/>
  <c r="D3891" i="2"/>
  <c r="C3891" i="2"/>
  <c r="A3891" i="2"/>
  <c r="D3890" i="2"/>
  <c r="C3890" i="2"/>
  <c r="A3890" i="2"/>
  <c r="D3889" i="2"/>
  <c r="C3889" i="2"/>
  <c r="A3889" i="2"/>
  <c r="D3888" i="2"/>
  <c r="C3888" i="2"/>
  <c r="A3888" i="2"/>
  <c r="D3887" i="2"/>
  <c r="C3887" i="2"/>
  <c r="A3887" i="2"/>
  <c r="D3886" i="2"/>
  <c r="C3886" i="2"/>
  <c r="A3886" i="2"/>
  <c r="D3885" i="2"/>
  <c r="C3885" i="2"/>
  <c r="A3885" i="2"/>
  <c r="D3884" i="2"/>
  <c r="C3884" i="2"/>
  <c r="A3884" i="2"/>
  <c r="D3883" i="2"/>
  <c r="C3883" i="2"/>
  <c r="A3883" i="2"/>
  <c r="D3882" i="2"/>
  <c r="C3882" i="2"/>
  <c r="A3882" i="2"/>
  <c r="D3881" i="2"/>
  <c r="C3881" i="2"/>
  <c r="A3881" i="2"/>
  <c r="D3880" i="2"/>
  <c r="C3880" i="2"/>
  <c r="A3880" i="2"/>
  <c r="D3879" i="2"/>
  <c r="C3879" i="2"/>
  <c r="A3879" i="2"/>
  <c r="D3878" i="2"/>
  <c r="C3878" i="2"/>
  <c r="A3878" i="2"/>
  <c r="D3877" i="2"/>
  <c r="C3877" i="2"/>
  <c r="A3877" i="2"/>
  <c r="D3876" i="2"/>
  <c r="C3876" i="2"/>
  <c r="A3876" i="2"/>
  <c r="D3875" i="2"/>
  <c r="C3875" i="2"/>
  <c r="A3875" i="2"/>
  <c r="D3874" i="2"/>
  <c r="C3874" i="2"/>
  <c r="A3874" i="2"/>
  <c r="D3873" i="2"/>
  <c r="C3873" i="2"/>
  <c r="A3873" i="2"/>
  <c r="D3872" i="2"/>
  <c r="C3872" i="2"/>
  <c r="A3872" i="2"/>
  <c r="D3871" i="2"/>
  <c r="C3871" i="2"/>
  <c r="A3871" i="2"/>
  <c r="D3870" i="2"/>
  <c r="C3870" i="2"/>
  <c r="A3870" i="2"/>
  <c r="D3869" i="2"/>
  <c r="C3869" i="2"/>
  <c r="A3869" i="2"/>
  <c r="D3868" i="2"/>
  <c r="C3868" i="2"/>
  <c r="A3868" i="2"/>
  <c r="D3867" i="2"/>
  <c r="C3867" i="2"/>
  <c r="A3867" i="2"/>
  <c r="D3866" i="2"/>
  <c r="C3866" i="2"/>
  <c r="A3866" i="2"/>
  <c r="D3865" i="2"/>
  <c r="C3865" i="2"/>
  <c r="A3865" i="2"/>
  <c r="D3864" i="2"/>
  <c r="C3864" i="2"/>
  <c r="A3864" i="2"/>
  <c r="D3863" i="2"/>
  <c r="C3863" i="2"/>
  <c r="A3863" i="2"/>
  <c r="D3862" i="2"/>
  <c r="C3862" i="2"/>
  <c r="A3862" i="2"/>
  <c r="D3861" i="2"/>
  <c r="C3861" i="2"/>
  <c r="A3861" i="2"/>
  <c r="D3860" i="2"/>
  <c r="C3860" i="2"/>
  <c r="A3860" i="2"/>
  <c r="D3859" i="2"/>
  <c r="C3859" i="2"/>
  <c r="A3859" i="2"/>
  <c r="D3858" i="2"/>
  <c r="C3858" i="2"/>
  <c r="A3858" i="2"/>
  <c r="D3857" i="2"/>
  <c r="C3857" i="2"/>
  <c r="A3857" i="2"/>
  <c r="D3856" i="2"/>
  <c r="C3856" i="2"/>
  <c r="A3856" i="2"/>
  <c r="D3855" i="2"/>
  <c r="C3855" i="2"/>
  <c r="A3855" i="2"/>
  <c r="D3854" i="2"/>
  <c r="C3854" i="2"/>
  <c r="A3854" i="2"/>
  <c r="D3853" i="2"/>
  <c r="C3853" i="2"/>
  <c r="A3853" i="2"/>
  <c r="D3852" i="2"/>
  <c r="C3852" i="2"/>
  <c r="A3852" i="2"/>
  <c r="D3851" i="2"/>
  <c r="C3851" i="2"/>
  <c r="A3851" i="2"/>
  <c r="D3850" i="2"/>
  <c r="C3850" i="2"/>
  <c r="A3850" i="2"/>
  <c r="D3849" i="2"/>
  <c r="C3849" i="2"/>
  <c r="A3849" i="2"/>
  <c r="D3848" i="2"/>
  <c r="C3848" i="2"/>
  <c r="A3848" i="2"/>
  <c r="D3847" i="2"/>
  <c r="C3847" i="2"/>
  <c r="A3847" i="2"/>
  <c r="D3846" i="2"/>
  <c r="C3846" i="2"/>
  <c r="A3846" i="2"/>
  <c r="D3845" i="2"/>
  <c r="C3845" i="2"/>
  <c r="A3845" i="2"/>
  <c r="D3844" i="2"/>
  <c r="C3844" i="2"/>
  <c r="A3844" i="2"/>
  <c r="D3843" i="2"/>
  <c r="C3843" i="2"/>
  <c r="D3842" i="2"/>
  <c r="C3842" i="2"/>
  <c r="A3842" i="2"/>
  <c r="D3841" i="2"/>
  <c r="C3841" i="2"/>
  <c r="A3841" i="2"/>
  <c r="D3840" i="2"/>
  <c r="C3840" i="2"/>
  <c r="A3840" i="2"/>
  <c r="D3839" i="2"/>
  <c r="C3839" i="2"/>
  <c r="A3839" i="2"/>
  <c r="D3838" i="2"/>
  <c r="C3838" i="2"/>
  <c r="A3838" i="2"/>
  <c r="D3837" i="2"/>
  <c r="C3837" i="2"/>
  <c r="D3836" i="2"/>
  <c r="C3836" i="2"/>
  <c r="A3836" i="2"/>
  <c r="D3835" i="2"/>
  <c r="C3835" i="2"/>
  <c r="D3834" i="2"/>
  <c r="C3834" i="2"/>
  <c r="A3834" i="2"/>
  <c r="D3833" i="2"/>
  <c r="C3833" i="2"/>
  <c r="A3833" i="2"/>
  <c r="D3832" i="2"/>
  <c r="C3832" i="2"/>
  <c r="A3832" i="2"/>
  <c r="D3831" i="2"/>
  <c r="C3831" i="2"/>
  <c r="A3831" i="2"/>
  <c r="D3830" i="2"/>
  <c r="C3830" i="2"/>
  <c r="A3830" i="2"/>
  <c r="D3829" i="2"/>
  <c r="C3829" i="2"/>
  <c r="A3829" i="2"/>
  <c r="D3828" i="2"/>
  <c r="C3828" i="2"/>
  <c r="A3828" i="2"/>
  <c r="D3827" i="2"/>
  <c r="C3827" i="2"/>
  <c r="D3826" i="2"/>
  <c r="C3826" i="2"/>
  <c r="A3826" i="2"/>
  <c r="D3825" i="2"/>
  <c r="C3825" i="2"/>
  <c r="A3825" i="2"/>
  <c r="D3824" i="2"/>
  <c r="C3824" i="2"/>
  <c r="A3824" i="2"/>
  <c r="D3823" i="2"/>
  <c r="C3823" i="2"/>
  <c r="A3823" i="2"/>
  <c r="D3822" i="2"/>
  <c r="C3822" i="2"/>
  <c r="A3822" i="2"/>
  <c r="D3821" i="2"/>
  <c r="C3821" i="2"/>
  <c r="D3820" i="2"/>
  <c r="C3820" i="2"/>
  <c r="A3820" i="2"/>
  <c r="D3819" i="2"/>
  <c r="C3819" i="2"/>
  <c r="D3818" i="2"/>
  <c r="C3818" i="2"/>
  <c r="A3818" i="2"/>
  <c r="D3817" i="2"/>
  <c r="C3817" i="2"/>
  <c r="A3817" i="2"/>
  <c r="D3816" i="2"/>
  <c r="C3816" i="2"/>
  <c r="A3816" i="2"/>
  <c r="D3815" i="2"/>
  <c r="C3815" i="2"/>
  <c r="A3815" i="2"/>
  <c r="D3814" i="2"/>
  <c r="C3814" i="2"/>
  <c r="A3814" i="2"/>
  <c r="D3813" i="2"/>
  <c r="C3813" i="2"/>
  <c r="D3812" i="2"/>
  <c r="C3812" i="2"/>
  <c r="A3812" i="2"/>
  <c r="D3811" i="2"/>
  <c r="C3811" i="2"/>
  <c r="D3810" i="2"/>
  <c r="C3810" i="2"/>
  <c r="A3810" i="2"/>
  <c r="D3809" i="2"/>
  <c r="C3809" i="2"/>
  <c r="A3809" i="2"/>
  <c r="D3808" i="2"/>
  <c r="C3808" i="2"/>
  <c r="A3808" i="2"/>
  <c r="D3807" i="2"/>
  <c r="C3807" i="2"/>
  <c r="A3807" i="2"/>
  <c r="D3806" i="2"/>
  <c r="C3806" i="2"/>
  <c r="A3806" i="2"/>
  <c r="D3805" i="2"/>
  <c r="C3805" i="2"/>
  <c r="D3804" i="2"/>
  <c r="C3804" i="2"/>
  <c r="A3804" i="2"/>
  <c r="D3803" i="2"/>
  <c r="C3803" i="2"/>
  <c r="D3802" i="2"/>
  <c r="C3802" i="2"/>
  <c r="A3802" i="2"/>
  <c r="D3801" i="2"/>
  <c r="C3801" i="2"/>
  <c r="A3801" i="2"/>
  <c r="D3800" i="2"/>
  <c r="C3800" i="2"/>
  <c r="A3800" i="2"/>
  <c r="D3799" i="2"/>
  <c r="C3799" i="2"/>
  <c r="A3799" i="2"/>
  <c r="D3798" i="2"/>
  <c r="C3798" i="2"/>
  <c r="A3798" i="2"/>
  <c r="D3797" i="2"/>
  <c r="C3797" i="2"/>
  <c r="D3796" i="2"/>
  <c r="C3796" i="2"/>
  <c r="A3796" i="2"/>
  <c r="D3795" i="2"/>
  <c r="C3795" i="2"/>
  <c r="D3794" i="2"/>
  <c r="C3794" i="2"/>
  <c r="A3794" i="2"/>
  <c r="D3793" i="2"/>
  <c r="C3793" i="2"/>
  <c r="A3793" i="2"/>
  <c r="D3792" i="2"/>
  <c r="C3792" i="2"/>
  <c r="A3792" i="2"/>
  <c r="D3791" i="2"/>
  <c r="C3791" i="2"/>
  <c r="A3791" i="2"/>
  <c r="D3790" i="2"/>
  <c r="C3790" i="2"/>
  <c r="A3790" i="2"/>
  <c r="D3789" i="2"/>
  <c r="C3789" i="2"/>
  <c r="D3788" i="2"/>
  <c r="C3788" i="2"/>
  <c r="A3788" i="2"/>
  <c r="D3787" i="2"/>
  <c r="C3787" i="2"/>
  <c r="D3786" i="2"/>
  <c r="C3786" i="2"/>
  <c r="A3786" i="2"/>
  <c r="D3785" i="2"/>
  <c r="C3785" i="2"/>
  <c r="A3785" i="2"/>
  <c r="D3784" i="2"/>
  <c r="C3784" i="2"/>
  <c r="A3784" i="2"/>
  <c r="D3783" i="2"/>
  <c r="C3783" i="2"/>
  <c r="A3783" i="2"/>
  <c r="D3782" i="2"/>
  <c r="C3782" i="2"/>
  <c r="A3782" i="2"/>
  <c r="D3781" i="2"/>
  <c r="C3781" i="2"/>
  <c r="D3780" i="2"/>
  <c r="C3780" i="2"/>
  <c r="A3780" i="2"/>
  <c r="D3779" i="2"/>
  <c r="C3779" i="2"/>
  <c r="D3778" i="2"/>
  <c r="C3778" i="2"/>
  <c r="A3778" i="2"/>
  <c r="D3777" i="2"/>
  <c r="C3777" i="2"/>
  <c r="A3777" i="2"/>
  <c r="D3776" i="2"/>
  <c r="C3776" i="2"/>
  <c r="A3776" i="2"/>
  <c r="D3775" i="2"/>
  <c r="C3775" i="2"/>
  <c r="A3775" i="2"/>
  <c r="D3774" i="2"/>
  <c r="C3774" i="2"/>
  <c r="A3774" i="2"/>
  <c r="D3773" i="2"/>
  <c r="C3773" i="2"/>
  <c r="D3772" i="2"/>
  <c r="C3772" i="2"/>
  <c r="A3772" i="2"/>
  <c r="D3771" i="2"/>
  <c r="C3771" i="2"/>
  <c r="D3770" i="2"/>
  <c r="C3770" i="2"/>
  <c r="A3770" i="2"/>
  <c r="D3769" i="2"/>
  <c r="C3769" i="2"/>
  <c r="A3769" i="2"/>
  <c r="D3768" i="2"/>
  <c r="C3768" i="2"/>
  <c r="A3768" i="2"/>
  <c r="D3767" i="2"/>
  <c r="C3767" i="2"/>
  <c r="A3767" i="2"/>
  <c r="D3766" i="2"/>
  <c r="C3766" i="2"/>
  <c r="A3766" i="2"/>
  <c r="D3765" i="2"/>
  <c r="C3765" i="2"/>
  <c r="D3764" i="2"/>
  <c r="C3764" i="2"/>
  <c r="A3764" i="2"/>
  <c r="D3763" i="2"/>
  <c r="C3763" i="2"/>
  <c r="D3762" i="2"/>
  <c r="C3762" i="2"/>
  <c r="A3762" i="2"/>
  <c r="D3761" i="2"/>
  <c r="C3761" i="2"/>
  <c r="A3761" i="2"/>
  <c r="D3760" i="2"/>
  <c r="C3760" i="2"/>
  <c r="A3760" i="2"/>
  <c r="D3759" i="2"/>
  <c r="C3759" i="2"/>
  <c r="A3759" i="2"/>
  <c r="D3758" i="2"/>
  <c r="C3758" i="2"/>
  <c r="A3758" i="2"/>
  <c r="D3757" i="2"/>
  <c r="C3757" i="2"/>
  <c r="D3756" i="2"/>
  <c r="C3756" i="2"/>
  <c r="A3756" i="2"/>
  <c r="D3755" i="2"/>
  <c r="C3755" i="2"/>
  <c r="D3754" i="2"/>
  <c r="C3754" i="2"/>
  <c r="A3754" i="2"/>
  <c r="D3753" i="2"/>
  <c r="C3753" i="2"/>
  <c r="A3753" i="2"/>
  <c r="D3752" i="2"/>
  <c r="C3752" i="2"/>
  <c r="A3752" i="2"/>
  <c r="D3751" i="2"/>
  <c r="C3751" i="2"/>
  <c r="A3751" i="2"/>
  <c r="D3750" i="2"/>
  <c r="C3750" i="2"/>
  <c r="A3750" i="2"/>
  <c r="D3749" i="2"/>
  <c r="C3749" i="2"/>
  <c r="D3748" i="2"/>
  <c r="C3748" i="2"/>
  <c r="A3748" i="2"/>
  <c r="D3747" i="2"/>
  <c r="C3747" i="2"/>
  <c r="D3746" i="2"/>
  <c r="C3746" i="2"/>
  <c r="A3746" i="2"/>
  <c r="D3745" i="2"/>
  <c r="C3745" i="2"/>
  <c r="A3745" i="2"/>
  <c r="D3744" i="2"/>
  <c r="C3744" i="2"/>
  <c r="A3744" i="2"/>
  <c r="D3743" i="2"/>
  <c r="C3743" i="2"/>
  <c r="A3743" i="2"/>
  <c r="D3742" i="2"/>
  <c r="C3742" i="2"/>
  <c r="A3742" i="2"/>
  <c r="D3741" i="2"/>
  <c r="C3741" i="2"/>
  <c r="D3740" i="2"/>
  <c r="C3740" i="2"/>
  <c r="A3740" i="2"/>
  <c r="D3739" i="2"/>
  <c r="C3739" i="2"/>
  <c r="D3738" i="2"/>
  <c r="C3738" i="2"/>
  <c r="A3738" i="2"/>
  <c r="D3737" i="2"/>
  <c r="C3737" i="2"/>
  <c r="A3737" i="2"/>
  <c r="D3736" i="2"/>
  <c r="C3736" i="2"/>
  <c r="A3736" i="2"/>
  <c r="D3735" i="2"/>
  <c r="C3735" i="2"/>
  <c r="A3735" i="2"/>
  <c r="D3734" i="2"/>
  <c r="C3734" i="2"/>
  <c r="A3734" i="2"/>
  <c r="D3733" i="2"/>
  <c r="C3733" i="2"/>
  <c r="D3732" i="2"/>
  <c r="C3732" i="2"/>
  <c r="A3732" i="2"/>
  <c r="D3731" i="2"/>
  <c r="C3731" i="2"/>
  <c r="D3730" i="2"/>
  <c r="C3730" i="2"/>
  <c r="A3730" i="2"/>
  <c r="D3729" i="2"/>
  <c r="C3729" i="2"/>
  <c r="A3729" i="2"/>
  <c r="D3728" i="2"/>
  <c r="C3728" i="2"/>
  <c r="A3728" i="2"/>
  <c r="D3727" i="2"/>
  <c r="C3727" i="2"/>
  <c r="A3727" i="2"/>
  <c r="D3726" i="2"/>
  <c r="C3726" i="2"/>
  <c r="A3726" i="2"/>
  <c r="D3725" i="2"/>
  <c r="C3725" i="2"/>
  <c r="D3724" i="2"/>
  <c r="C3724" i="2"/>
  <c r="A3724" i="2"/>
  <c r="D3723" i="2"/>
  <c r="C3723" i="2"/>
  <c r="D3722" i="2"/>
  <c r="C3722" i="2"/>
  <c r="A3722" i="2"/>
  <c r="D3721" i="2"/>
  <c r="C3721" i="2"/>
  <c r="A3721" i="2"/>
  <c r="D3720" i="2"/>
  <c r="C3720" i="2"/>
  <c r="A3720" i="2"/>
  <c r="D3719" i="2"/>
  <c r="C3719" i="2"/>
  <c r="A3719" i="2"/>
  <c r="D3718" i="2"/>
  <c r="C3718" i="2"/>
  <c r="A3718" i="2"/>
  <c r="D3717" i="2"/>
  <c r="C3717" i="2"/>
  <c r="D3716" i="2"/>
  <c r="C3716" i="2"/>
  <c r="A3716" i="2"/>
  <c r="D3715" i="2"/>
  <c r="C3715" i="2"/>
  <c r="D3714" i="2"/>
  <c r="C3714" i="2"/>
  <c r="A3714" i="2"/>
  <c r="D3713" i="2"/>
  <c r="C3713" i="2"/>
  <c r="A3713" i="2"/>
  <c r="D3712" i="2"/>
  <c r="C3712" i="2"/>
  <c r="A3712" i="2"/>
  <c r="D3711" i="2"/>
  <c r="C3711" i="2"/>
  <c r="A3711" i="2"/>
  <c r="D3710" i="2"/>
  <c r="C3710" i="2"/>
  <c r="A3710" i="2"/>
  <c r="D3709" i="2"/>
  <c r="C3709" i="2"/>
  <c r="D3708" i="2"/>
  <c r="C3708" i="2"/>
  <c r="A3708" i="2"/>
  <c r="D3707" i="2"/>
  <c r="C3707" i="2"/>
  <c r="D3706" i="2"/>
  <c r="C3706" i="2"/>
  <c r="A3706" i="2"/>
  <c r="D3705" i="2"/>
  <c r="C3705" i="2"/>
  <c r="A3705" i="2"/>
  <c r="D3704" i="2"/>
  <c r="C3704" i="2"/>
  <c r="A3704" i="2"/>
  <c r="D3703" i="2"/>
  <c r="C3703" i="2"/>
  <c r="A3703" i="2"/>
  <c r="D3702" i="2"/>
  <c r="C3702" i="2"/>
  <c r="A3702" i="2"/>
  <c r="D3701" i="2"/>
  <c r="C3701" i="2"/>
  <c r="D3700" i="2"/>
  <c r="C3700" i="2"/>
  <c r="A3700" i="2"/>
  <c r="D3699" i="2"/>
  <c r="C3699" i="2"/>
  <c r="D3698" i="2"/>
  <c r="C3698" i="2"/>
  <c r="A3698" i="2"/>
  <c r="D3697" i="2"/>
  <c r="C3697" i="2"/>
  <c r="A3697" i="2"/>
  <c r="D3696" i="2"/>
  <c r="C3696" i="2"/>
  <c r="A3696" i="2"/>
  <c r="D3695" i="2"/>
  <c r="C3695" i="2"/>
  <c r="A3695" i="2"/>
  <c r="D3694" i="2"/>
  <c r="C3694" i="2"/>
  <c r="A3694" i="2"/>
  <c r="D3693" i="2"/>
  <c r="C3693" i="2"/>
  <c r="D3692" i="2"/>
  <c r="C3692" i="2"/>
  <c r="A3692" i="2"/>
  <c r="D3691" i="2"/>
  <c r="C3691" i="2"/>
  <c r="D3690" i="2"/>
  <c r="C3690" i="2"/>
  <c r="A3690" i="2"/>
  <c r="D3689" i="2"/>
  <c r="C3689" i="2"/>
  <c r="A3689" i="2"/>
  <c r="D3688" i="2"/>
  <c r="C3688" i="2"/>
  <c r="A3688" i="2"/>
  <c r="D3687" i="2"/>
  <c r="C3687" i="2"/>
  <c r="A3687" i="2"/>
  <c r="D3686" i="2"/>
  <c r="C3686" i="2"/>
  <c r="A3686" i="2"/>
  <c r="D3685" i="2"/>
  <c r="C3685" i="2"/>
  <c r="D3684" i="2"/>
  <c r="C3684" i="2"/>
  <c r="A3684" i="2"/>
  <c r="D3683" i="2"/>
  <c r="C3683" i="2"/>
  <c r="D3682" i="2"/>
  <c r="C3682" i="2"/>
  <c r="A3682" i="2"/>
  <c r="D3681" i="2"/>
  <c r="C3681" i="2"/>
  <c r="A3681" i="2"/>
  <c r="D3680" i="2"/>
  <c r="C3680" i="2"/>
  <c r="A3680" i="2"/>
  <c r="D3679" i="2"/>
  <c r="C3679" i="2"/>
  <c r="A3679" i="2"/>
  <c r="D3678" i="2"/>
  <c r="C3678" i="2"/>
  <c r="A3678" i="2"/>
  <c r="D3677" i="2"/>
  <c r="C3677" i="2"/>
  <c r="D3676" i="2"/>
  <c r="C3676" i="2"/>
  <c r="A3676" i="2"/>
  <c r="D3675" i="2"/>
  <c r="C3675" i="2"/>
  <c r="D3674" i="2"/>
  <c r="C3674" i="2"/>
  <c r="A3674" i="2"/>
  <c r="D3673" i="2"/>
  <c r="C3673" i="2"/>
  <c r="A3673" i="2"/>
  <c r="D3672" i="2"/>
  <c r="C3672" i="2"/>
  <c r="A3672" i="2"/>
  <c r="D3671" i="2"/>
  <c r="C3671" i="2"/>
  <c r="A3671" i="2"/>
  <c r="D3670" i="2"/>
  <c r="C3670" i="2"/>
  <c r="A3670" i="2"/>
  <c r="D3669" i="2"/>
  <c r="C3669" i="2"/>
  <c r="D3668" i="2"/>
  <c r="C3668" i="2"/>
  <c r="A3668" i="2"/>
  <c r="D3667" i="2"/>
  <c r="C3667" i="2"/>
  <c r="D3666" i="2"/>
  <c r="C3666" i="2"/>
  <c r="A3666" i="2"/>
  <c r="D3665" i="2"/>
  <c r="C3665" i="2"/>
  <c r="A3665" i="2"/>
  <c r="D3664" i="2"/>
  <c r="C3664" i="2"/>
  <c r="A3664" i="2"/>
  <c r="D3663" i="2"/>
  <c r="C3663" i="2"/>
  <c r="A3663" i="2"/>
  <c r="D3662" i="2"/>
  <c r="C3662" i="2"/>
  <c r="A3662" i="2"/>
  <c r="D3661" i="2"/>
  <c r="C3661" i="2"/>
  <c r="D3660" i="2"/>
  <c r="C3660" i="2"/>
  <c r="A3660" i="2"/>
  <c r="D3659" i="2"/>
  <c r="C3659" i="2"/>
  <c r="D3658" i="2"/>
  <c r="C3658" i="2"/>
  <c r="A3658" i="2"/>
  <c r="D3657" i="2"/>
  <c r="C3657" i="2"/>
  <c r="A3657" i="2"/>
  <c r="D3656" i="2"/>
  <c r="C3656" i="2"/>
  <c r="A3656" i="2"/>
  <c r="D3655" i="2"/>
  <c r="C3655" i="2"/>
  <c r="A3655" i="2"/>
  <c r="D3654" i="2"/>
  <c r="C3654" i="2"/>
  <c r="A3654" i="2"/>
  <c r="D3653" i="2"/>
  <c r="C3653" i="2"/>
  <c r="D3652" i="2"/>
  <c r="C3652" i="2"/>
  <c r="A3652" i="2"/>
  <c r="D3651" i="2"/>
  <c r="C3651" i="2"/>
  <c r="D3650" i="2"/>
  <c r="C3650" i="2"/>
  <c r="A3650" i="2"/>
  <c r="D3649" i="2"/>
  <c r="C3649" i="2"/>
  <c r="A3649" i="2"/>
  <c r="D3648" i="2"/>
  <c r="C3648" i="2"/>
  <c r="A3648" i="2"/>
  <c r="D3647" i="2"/>
  <c r="C3647" i="2"/>
  <c r="A3647" i="2"/>
  <c r="D3646" i="2"/>
  <c r="C3646" i="2"/>
  <c r="A3646" i="2"/>
  <c r="D3645" i="2"/>
  <c r="C3645" i="2"/>
  <c r="D3644" i="2"/>
  <c r="C3644" i="2"/>
  <c r="A3644" i="2"/>
  <c r="D3643" i="2"/>
  <c r="C3643" i="2"/>
  <c r="A3643" i="2"/>
  <c r="D3642" i="2"/>
  <c r="C3642" i="2"/>
  <c r="A3642" i="2"/>
  <c r="D3641" i="2"/>
  <c r="C3641" i="2"/>
  <c r="A3641" i="2"/>
  <c r="D3640" i="2"/>
  <c r="C3640" i="2"/>
  <c r="A3640" i="2"/>
  <c r="D3639" i="2"/>
  <c r="C3639" i="2"/>
  <c r="A3639" i="2"/>
  <c r="D3638" i="2"/>
  <c r="C3638" i="2"/>
  <c r="A3638" i="2"/>
  <c r="D3637" i="2"/>
  <c r="C3637" i="2"/>
  <c r="D3636" i="2"/>
  <c r="C3636" i="2"/>
  <c r="A3636" i="2"/>
  <c r="D3635" i="2"/>
  <c r="C3635" i="2"/>
  <c r="A3635" i="2"/>
  <c r="D3634" i="2"/>
  <c r="C3634" i="2"/>
  <c r="A3634" i="2"/>
  <c r="D3633" i="2"/>
  <c r="C3633" i="2"/>
  <c r="A3633" i="2"/>
  <c r="D3632" i="2"/>
  <c r="C3632" i="2"/>
  <c r="A3632" i="2"/>
  <c r="D3631" i="2"/>
  <c r="C3631" i="2"/>
  <c r="A3631" i="2"/>
  <c r="D3630" i="2"/>
  <c r="C3630" i="2"/>
  <c r="A3630" i="2"/>
  <c r="D3629" i="2"/>
  <c r="C3629" i="2"/>
  <c r="D3628" i="2"/>
  <c r="C3628" i="2"/>
  <c r="A3628" i="2"/>
  <c r="D3627" i="2"/>
  <c r="C3627" i="2"/>
  <c r="A3627" i="2"/>
  <c r="D3626" i="2"/>
  <c r="C3626" i="2"/>
  <c r="A3626" i="2"/>
  <c r="D3625" i="2"/>
  <c r="C3625" i="2"/>
  <c r="A3625" i="2"/>
  <c r="D3624" i="2"/>
  <c r="C3624" i="2"/>
  <c r="A3624" i="2"/>
  <c r="D3623" i="2"/>
  <c r="C3623" i="2"/>
  <c r="A3623" i="2"/>
  <c r="D3622" i="2"/>
  <c r="C3622" i="2"/>
  <c r="A3622" i="2"/>
  <c r="D3621" i="2"/>
  <c r="C3621" i="2"/>
  <c r="D3620" i="2"/>
  <c r="C3620" i="2"/>
  <c r="A3620" i="2"/>
  <c r="D3619" i="2"/>
  <c r="C3619" i="2"/>
  <c r="A3619" i="2"/>
  <c r="D3618" i="2"/>
  <c r="C3618" i="2"/>
  <c r="A3618" i="2"/>
  <c r="D3617" i="2"/>
  <c r="C3617" i="2"/>
  <c r="A3617" i="2"/>
  <c r="D3616" i="2"/>
  <c r="C3616" i="2"/>
  <c r="A3616" i="2"/>
  <c r="D3615" i="2"/>
  <c r="C3615" i="2"/>
  <c r="A3615" i="2"/>
  <c r="D3614" i="2"/>
  <c r="C3614" i="2"/>
  <c r="A3614" i="2"/>
  <c r="D3613" i="2"/>
  <c r="C3613" i="2"/>
  <c r="D3612" i="2"/>
  <c r="C3612" i="2"/>
  <c r="A3612" i="2"/>
  <c r="D3611" i="2"/>
  <c r="C3611" i="2"/>
  <c r="A3611" i="2"/>
  <c r="D3610" i="2"/>
  <c r="C3610" i="2"/>
  <c r="A3610" i="2"/>
  <c r="D3609" i="2"/>
  <c r="C3609" i="2"/>
  <c r="A3609" i="2"/>
  <c r="D3608" i="2"/>
  <c r="C3608" i="2"/>
  <c r="A3608" i="2"/>
  <c r="D3607" i="2"/>
  <c r="C3607" i="2"/>
  <c r="A3607" i="2"/>
  <c r="D3606" i="2"/>
  <c r="C3606" i="2"/>
  <c r="A3606" i="2"/>
  <c r="D3605" i="2"/>
  <c r="C3605" i="2"/>
  <c r="D3604" i="2"/>
  <c r="C3604" i="2"/>
  <c r="A3604" i="2"/>
  <c r="D3603" i="2"/>
  <c r="C3603" i="2"/>
  <c r="A3603" i="2"/>
  <c r="D3602" i="2"/>
  <c r="C3602" i="2"/>
  <c r="A3602" i="2"/>
  <c r="D3601" i="2"/>
  <c r="C3601" i="2"/>
  <c r="A3601" i="2"/>
  <c r="D3600" i="2"/>
  <c r="C3600" i="2"/>
  <c r="A3600" i="2"/>
  <c r="D3599" i="2"/>
  <c r="C3599" i="2"/>
  <c r="A3599" i="2"/>
  <c r="D3598" i="2"/>
  <c r="C3598" i="2"/>
  <c r="A3598" i="2"/>
  <c r="D3597" i="2"/>
  <c r="C3597" i="2"/>
  <c r="D3596" i="2"/>
  <c r="C3596" i="2"/>
  <c r="A3596" i="2"/>
  <c r="D3595" i="2"/>
  <c r="C3595" i="2"/>
  <c r="A3595" i="2"/>
  <c r="D3594" i="2"/>
  <c r="C3594" i="2"/>
  <c r="A3594" i="2"/>
  <c r="D3593" i="2"/>
  <c r="C3593" i="2"/>
  <c r="A3593" i="2"/>
  <c r="D3592" i="2"/>
  <c r="C3592" i="2"/>
  <c r="A3592" i="2"/>
  <c r="D3591" i="2"/>
  <c r="C3591" i="2"/>
  <c r="A3591" i="2"/>
  <c r="D3590" i="2"/>
  <c r="C3590" i="2"/>
  <c r="A3590" i="2"/>
  <c r="D3589" i="2"/>
  <c r="C3589" i="2"/>
  <c r="D3588" i="2"/>
  <c r="C3588" i="2"/>
  <c r="A3588" i="2"/>
  <c r="D3587" i="2"/>
  <c r="C3587" i="2"/>
  <c r="A3587" i="2"/>
  <c r="D3586" i="2"/>
  <c r="C3586" i="2"/>
  <c r="A3586" i="2"/>
  <c r="D3585" i="2"/>
  <c r="C3585" i="2"/>
  <c r="A3585" i="2"/>
  <c r="D3584" i="2"/>
  <c r="C3584" i="2"/>
  <c r="A3584" i="2"/>
  <c r="D3583" i="2"/>
  <c r="C3583" i="2"/>
  <c r="A3583" i="2"/>
  <c r="D3582" i="2"/>
  <c r="C3582" i="2"/>
  <c r="A3582" i="2"/>
  <c r="D3581" i="2"/>
  <c r="C3581" i="2"/>
  <c r="D3580" i="2"/>
  <c r="C3580" i="2"/>
  <c r="A3580" i="2"/>
  <c r="D3579" i="2"/>
  <c r="C3579" i="2"/>
  <c r="A3579" i="2"/>
  <c r="D3578" i="2"/>
  <c r="C3578" i="2"/>
  <c r="A3578" i="2"/>
  <c r="D3577" i="2"/>
  <c r="C3577" i="2"/>
  <c r="A3577" i="2"/>
  <c r="D3576" i="2"/>
  <c r="C3576" i="2"/>
  <c r="A3576" i="2"/>
  <c r="D3575" i="2"/>
  <c r="C3575" i="2"/>
  <c r="A3575" i="2"/>
  <c r="D3574" i="2"/>
  <c r="C3574" i="2"/>
  <c r="A3574" i="2"/>
  <c r="D3573" i="2"/>
  <c r="C3573" i="2"/>
  <c r="D3572" i="2"/>
  <c r="C3572" i="2"/>
  <c r="A3572" i="2"/>
  <c r="D3571" i="2"/>
  <c r="C3571" i="2"/>
  <c r="A3571" i="2"/>
  <c r="D3570" i="2"/>
  <c r="C3570" i="2"/>
  <c r="A3570" i="2"/>
  <c r="D3569" i="2"/>
  <c r="C3569" i="2"/>
  <c r="A3569" i="2"/>
  <c r="D3568" i="2"/>
  <c r="C3568" i="2"/>
  <c r="A3568" i="2"/>
  <c r="D3567" i="2"/>
  <c r="C3567" i="2"/>
  <c r="A3567" i="2"/>
  <c r="D3566" i="2"/>
  <c r="C3566" i="2"/>
  <c r="A3566" i="2"/>
  <c r="D3565" i="2"/>
  <c r="C3565" i="2"/>
  <c r="D3564" i="2"/>
  <c r="C3564" i="2"/>
  <c r="A3564" i="2"/>
  <c r="D3563" i="2"/>
  <c r="C3563" i="2"/>
  <c r="A3563" i="2"/>
  <c r="D3562" i="2"/>
  <c r="C3562" i="2"/>
  <c r="A3562" i="2"/>
  <c r="D3561" i="2"/>
  <c r="C3561" i="2"/>
  <c r="A3561" i="2"/>
  <c r="D3560" i="2"/>
  <c r="C3560" i="2"/>
  <c r="A3560" i="2"/>
  <c r="D3559" i="2"/>
  <c r="C3559" i="2"/>
  <c r="A3559" i="2"/>
  <c r="D3558" i="2"/>
  <c r="C3558" i="2"/>
  <c r="A3558" i="2"/>
  <c r="D3557" i="2"/>
  <c r="C3557" i="2"/>
  <c r="D3556" i="2"/>
  <c r="C3556" i="2"/>
  <c r="A3556" i="2"/>
  <c r="D3555" i="2"/>
  <c r="C3555" i="2"/>
  <c r="A3555" i="2"/>
  <c r="D3554" i="2"/>
  <c r="C3554" i="2"/>
  <c r="A3554" i="2"/>
  <c r="D3553" i="2"/>
  <c r="C3553" i="2"/>
  <c r="A3553" i="2"/>
  <c r="D3552" i="2"/>
  <c r="C3552" i="2"/>
  <c r="A3552" i="2"/>
  <c r="D3551" i="2"/>
  <c r="C3551" i="2"/>
  <c r="A3551" i="2"/>
  <c r="D3550" i="2"/>
  <c r="C3550" i="2"/>
  <c r="A3550" i="2"/>
  <c r="D3549" i="2"/>
  <c r="C3549" i="2"/>
  <c r="D3548" i="2"/>
  <c r="C3548" i="2"/>
  <c r="A3548" i="2"/>
  <c r="D3547" i="2"/>
  <c r="C3547" i="2"/>
  <c r="A3547" i="2"/>
  <c r="D3546" i="2"/>
  <c r="C3546" i="2"/>
  <c r="A3546" i="2"/>
  <c r="D3545" i="2"/>
  <c r="C3545" i="2"/>
  <c r="A3545" i="2"/>
  <c r="D3544" i="2"/>
  <c r="C3544" i="2"/>
  <c r="A3544" i="2"/>
  <c r="D3543" i="2"/>
  <c r="C3543" i="2"/>
  <c r="A3543" i="2"/>
  <c r="D3542" i="2"/>
  <c r="C3542" i="2"/>
  <c r="A3542" i="2"/>
  <c r="D3541" i="2"/>
  <c r="C3541" i="2"/>
  <c r="D3540" i="2"/>
  <c r="C3540" i="2"/>
  <c r="A3540" i="2"/>
  <c r="D3539" i="2"/>
  <c r="C3539" i="2"/>
  <c r="A3539" i="2"/>
  <c r="D3538" i="2"/>
  <c r="C3538" i="2"/>
  <c r="A3538" i="2"/>
  <c r="D3537" i="2"/>
  <c r="C3537" i="2"/>
  <c r="A3537" i="2"/>
  <c r="D3536" i="2"/>
  <c r="C3536" i="2"/>
  <c r="A3536" i="2"/>
  <c r="D3535" i="2"/>
  <c r="C3535" i="2"/>
  <c r="A3535" i="2"/>
  <c r="D3534" i="2"/>
  <c r="C3534" i="2"/>
  <c r="A3534" i="2"/>
  <c r="D3533" i="2"/>
  <c r="C3533" i="2"/>
  <c r="D3532" i="2"/>
  <c r="C3532" i="2"/>
  <c r="A3532" i="2"/>
  <c r="D3531" i="2"/>
  <c r="C3531" i="2"/>
  <c r="A3531" i="2"/>
  <c r="D3530" i="2"/>
  <c r="C3530" i="2"/>
  <c r="A3530" i="2"/>
  <c r="D3529" i="2"/>
  <c r="C3529" i="2"/>
  <c r="A3529" i="2"/>
  <c r="D3528" i="2"/>
  <c r="C3528" i="2"/>
  <c r="A3528" i="2"/>
  <c r="D3527" i="2"/>
  <c r="C3527" i="2"/>
  <c r="A3527" i="2"/>
  <c r="D3526" i="2"/>
  <c r="C3526" i="2"/>
  <c r="A3526" i="2"/>
  <c r="D3525" i="2"/>
  <c r="C3525" i="2"/>
  <c r="D3524" i="2"/>
  <c r="C3524" i="2"/>
  <c r="A3524" i="2"/>
  <c r="D3523" i="2"/>
  <c r="C3523" i="2"/>
  <c r="A3523" i="2"/>
  <c r="D3522" i="2"/>
  <c r="C3522" i="2"/>
  <c r="A3522" i="2"/>
  <c r="D3521" i="2"/>
  <c r="C3521" i="2"/>
  <c r="A3521" i="2"/>
  <c r="D3520" i="2"/>
  <c r="C3520" i="2"/>
  <c r="A3520" i="2"/>
  <c r="D3519" i="2"/>
  <c r="C3519" i="2"/>
  <c r="A3519" i="2"/>
  <c r="D3518" i="2"/>
  <c r="C3518" i="2"/>
  <c r="A3518" i="2"/>
  <c r="D3517" i="2"/>
  <c r="C3517" i="2"/>
  <c r="D3516" i="2"/>
  <c r="C3516" i="2"/>
  <c r="A3516" i="2"/>
  <c r="D3515" i="2"/>
  <c r="C3515" i="2"/>
  <c r="A3515" i="2"/>
  <c r="D3514" i="2"/>
  <c r="C3514" i="2"/>
  <c r="A3514" i="2"/>
  <c r="D3513" i="2"/>
  <c r="C3513" i="2"/>
  <c r="A3513" i="2"/>
  <c r="D3512" i="2"/>
  <c r="C3512" i="2"/>
  <c r="A3512" i="2"/>
  <c r="D3511" i="2"/>
  <c r="C3511" i="2"/>
  <c r="A3511" i="2"/>
  <c r="D3510" i="2"/>
  <c r="C3510" i="2"/>
  <c r="A3510" i="2"/>
  <c r="D3509" i="2"/>
  <c r="C3509" i="2"/>
  <c r="D3508" i="2"/>
  <c r="C3508" i="2"/>
  <c r="A3508" i="2"/>
  <c r="D3507" i="2"/>
  <c r="C3507" i="2"/>
  <c r="A3507" i="2"/>
  <c r="D3506" i="2"/>
  <c r="C3506" i="2"/>
  <c r="A3506" i="2"/>
  <c r="D3505" i="2"/>
  <c r="C3505" i="2"/>
  <c r="A3505" i="2"/>
  <c r="D3504" i="2"/>
  <c r="C3504" i="2"/>
  <c r="A3504" i="2"/>
  <c r="D3503" i="2"/>
  <c r="C3503" i="2"/>
  <c r="A3503" i="2"/>
  <c r="D3502" i="2"/>
  <c r="C3502" i="2"/>
  <c r="A3502" i="2"/>
  <c r="D3501" i="2"/>
  <c r="C3501" i="2"/>
  <c r="D3500" i="2"/>
  <c r="C3500" i="2"/>
  <c r="A3500" i="2"/>
  <c r="D3499" i="2"/>
  <c r="C3499" i="2"/>
  <c r="A3499" i="2"/>
  <c r="D3498" i="2"/>
  <c r="C3498" i="2"/>
  <c r="A3498" i="2"/>
  <c r="D3497" i="2"/>
  <c r="C3497" i="2"/>
  <c r="A3497" i="2"/>
  <c r="D3496" i="2"/>
  <c r="C3496" i="2"/>
  <c r="A3496" i="2"/>
  <c r="D3495" i="2"/>
  <c r="C3495" i="2"/>
  <c r="A3495" i="2"/>
  <c r="D3494" i="2"/>
  <c r="C3494" i="2"/>
  <c r="A3494" i="2"/>
  <c r="D3493" i="2"/>
  <c r="C3493" i="2"/>
  <c r="D3492" i="2"/>
  <c r="C3492" i="2"/>
  <c r="A3492" i="2"/>
  <c r="D3491" i="2"/>
  <c r="C3491" i="2"/>
  <c r="A3491" i="2"/>
  <c r="D3490" i="2"/>
  <c r="C3490" i="2"/>
  <c r="A3490" i="2"/>
  <c r="D3489" i="2"/>
  <c r="C3489" i="2"/>
  <c r="A3489" i="2"/>
  <c r="D3488" i="2"/>
  <c r="C3488" i="2"/>
  <c r="A3488" i="2"/>
  <c r="D3487" i="2"/>
  <c r="C3487" i="2"/>
  <c r="A3487" i="2"/>
  <c r="D3486" i="2"/>
  <c r="C3486" i="2"/>
  <c r="A3486" i="2"/>
  <c r="D3485" i="2"/>
  <c r="C3485" i="2"/>
  <c r="D3484" i="2"/>
  <c r="C3484" i="2"/>
  <c r="A3484" i="2"/>
  <c r="D3483" i="2"/>
  <c r="C3483" i="2"/>
  <c r="A3483" i="2"/>
  <c r="D3482" i="2"/>
  <c r="C3482" i="2"/>
  <c r="A3482" i="2"/>
  <c r="D3481" i="2"/>
  <c r="C3481" i="2"/>
  <c r="A3481" i="2"/>
  <c r="D3480" i="2"/>
  <c r="C3480" i="2"/>
  <c r="A3480" i="2"/>
  <c r="D3479" i="2"/>
  <c r="C3479" i="2"/>
  <c r="A3479" i="2"/>
  <c r="D3478" i="2"/>
  <c r="C3478" i="2"/>
  <c r="A3478" i="2"/>
  <c r="D3477" i="2"/>
  <c r="C3477" i="2"/>
  <c r="D3476" i="2"/>
  <c r="C3476" i="2"/>
  <c r="A3476" i="2"/>
  <c r="D3475" i="2"/>
  <c r="C3475" i="2"/>
  <c r="A3475" i="2"/>
  <c r="D3474" i="2"/>
  <c r="C3474" i="2"/>
  <c r="A3474" i="2"/>
  <c r="D3473" i="2"/>
  <c r="C3473" i="2"/>
  <c r="A3473" i="2"/>
  <c r="D3472" i="2"/>
  <c r="C3472" i="2"/>
  <c r="A3472" i="2"/>
  <c r="D3471" i="2"/>
  <c r="C3471" i="2"/>
  <c r="A3471" i="2"/>
  <c r="D3470" i="2"/>
  <c r="C3470" i="2"/>
  <c r="A3470" i="2"/>
  <c r="D3469" i="2"/>
  <c r="C3469" i="2"/>
  <c r="D3468" i="2"/>
  <c r="C3468" i="2"/>
  <c r="A3468" i="2"/>
  <c r="D3467" i="2"/>
  <c r="C3467" i="2"/>
  <c r="A3467" i="2"/>
  <c r="D3466" i="2"/>
  <c r="C3466" i="2"/>
  <c r="A3466" i="2"/>
  <c r="D3465" i="2"/>
  <c r="C3465" i="2"/>
  <c r="A3465" i="2"/>
  <c r="D3464" i="2"/>
  <c r="C3464" i="2"/>
  <c r="A3464" i="2"/>
  <c r="D3463" i="2"/>
  <c r="C3463" i="2"/>
  <c r="A3463" i="2"/>
  <c r="D3462" i="2"/>
  <c r="C3462" i="2"/>
  <c r="A3462" i="2"/>
  <c r="D3461" i="2"/>
  <c r="C3461" i="2"/>
  <c r="D3460" i="2"/>
  <c r="C3460" i="2"/>
  <c r="A3460" i="2"/>
  <c r="D3459" i="2"/>
  <c r="C3459" i="2"/>
  <c r="A3459" i="2"/>
  <c r="D3458" i="2"/>
  <c r="C3458" i="2"/>
  <c r="A3458" i="2"/>
  <c r="D3457" i="2"/>
  <c r="C3457" i="2"/>
  <c r="A3457" i="2"/>
  <c r="D3456" i="2"/>
  <c r="C3456" i="2"/>
  <c r="A3456" i="2"/>
  <c r="D3455" i="2"/>
  <c r="C3455" i="2"/>
  <c r="A3455" i="2"/>
  <c r="D3454" i="2"/>
  <c r="C3454" i="2"/>
  <c r="A3454" i="2"/>
  <c r="D3453" i="2"/>
  <c r="C3453" i="2"/>
  <c r="D3452" i="2"/>
  <c r="C3452" i="2"/>
  <c r="A3452" i="2"/>
  <c r="D3451" i="2"/>
  <c r="C3451" i="2"/>
  <c r="A3451" i="2"/>
  <c r="D3450" i="2"/>
  <c r="C3450" i="2"/>
  <c r="A3450" i="2"/>
  <c r="D3449" i="2"/>
  <c r="C3449" i="2"/>
  <c r="A3449" i="2"/>
  <c r="D3448" i="2"/>
  <c r="C3448" i="2"/>
  <c r="A3448" i="2"/>
  <c r="D3447" i="2"/>
  <c r="C3447" i="2"/>
  <c r="A3447" i="2"/>
  <c r="D3446" i="2"/>
  <c r="C3446" i="2"/>
  <c r="A3446" i="2"/>
  <c r="D3445" i="2"/>
  <c r="C3445" i="2"/>
  <c r="D3444" i="2"/>
  <c r="C3444" i="2"/>
  <c r="A3444" i="2"/>
  <c r="D3443" i="2"/>
  <c r="C3443" i="2"/>
  <c r="A3443" i="2"/>
  <c r="D3442" i="2"/>
  <c r="C3442" i="2"/>
  <c r="A3442" i="2"/>
  <c r="D3441" i="2"/>
  <c r="C3441" i="2"/>
  <c r="A3441" i="2"/>
  <c r="D3440" i="2"/>
  <c r="C3440" i="2"/>
  <c r="A3440" i="2"/>
  <c r="D3439" i="2"/>
  <c r="C3439" i="2"/>
  <c r="A3439" i="2"/>
  <c r="D3438" i="2"/>
  <c r="C3438" i="2"/>
  <c r="A3438" i="2"/>
  <c r="D3437" i="2"/>
  <c r="C3437" i="2"/>
  <c r="D3436" i="2"/>
  <c r="C3436" i="2"/>
  <c r="A3436" i="2"/>
  <c r="D3435" i="2"/>
  <c r="C3435" i="2"/>
  <c r="A3435" i="2"/>
  <c r="D3434" i="2"/>
  <c r="C3434" i="2"/>
  <c r="A3434" i="2"/>
  <c r="D3433" i="2"/>
  <c r="C3433" i="2"/>
  <c r="A3433" i="2"/>
  <c r="D3432" i="2"/>
  <c r="C3432" i="2"/>
  <c r="A3432" i="2"/>
  <c r="D3431" i="2"/>
  <c r="C3431" i="2"/>
  <c r="A3431" i="2"/>
  <c r="D3430" i="2"/>
  <c r="C3430" i="2"/>
  <c r="A3430" i="2"/>
  <c r="D3429" i="2"/>
  <c r="C3429" i="2"/>
  <c r="D3428" i="2"/>
  <c r="C3428" i="2"/>
  <c r="A3428" i="2"/>
  <c r="D3427" i="2"/>
  <c r="C3427" i="2"/>
  <c r="A3427" i="2"/>
  <c r="D3426" i="2"/>
  <c r="C3426" i="2"/>
  <c r="A3426" i="2"/>
  <c r="D3425" i="2"/>
  <c r="C3425" i="2"/>
  <c r="A3425" i="2"/>
  <c r="D3424" i="2"/>
  <c r="C3424" i="2"/>
  <c r="A3424" i="2"/>
  <c r="D3423" i="2"/>
  <c r="C3423" i="2"/>
  <c r="A3423" i="2"/>
  <c r="D3422" i="2"/>
  <c r="C3422" i="2"/>
  <c r="A3422" i="2"/>
  <c r="D3421" i="2"/>
  <c r="C3421" i="2"/>
  <c r="D3420" i="2"/>
  <c r="C3420" i="2"/>
  <c r="A3420" i="2"/>
  <c r="D3419" i="2"/>
  <c r="C3419" i="2"/>
  <c r="A3419" i="2"/>
  <c r="D3418" i="2"/>
  <c r="C3418" i="2"/>
  <c r="A3418" i="2"/>
  <c r="D3417" i="2"/>
  <c r="C3417" i="2"/>
  <c r="A3417" i="2"/>
  <c r="D3416" i="2"/>
  <c r="C3416" i="2"/>
  <c r="A3416" i="2"/>
  <c r="D3415" i="2"/>
  <c r="C3415" i="2"/>
  <c r="A3415" i="2"/>
  <c r="D3414" i="2"/>
  <c r="C3414" i="2"/>
  <c r="A3414" i="2"/>
  <c r="D3413" i="2"/>
  <c r="C3413" i="2"/>
  <c r="D3412" i="2"/>
  <c r="C3412" i="2"/>
  <c r="A3412" i="2"/>
  <c r="D3411" i="2"/>
  <c r="C3411" i="2"/>
  <c r="A3411" i="2"/>
  <c r="D3410" i="2"/>
  <c r="C3410" i="2"/>
  <c r="A3410" i="2"/>
  <c r="D3409" i="2"/>
  <c r="C3409" i="2"/>
  <c r="A3409" i="2"/>
  <c r="D3408" i="2"/>
  <c r="C3408" i="2"/>
  <c r="A3408" i="2"/>
  <c r="D3407" i="2"/>
  <c r="C3407" i="2"/>
  <c r="A3407" i="2"/>
  <c r="D3406" i="2"/>
  <c r="C3406" i="2"/>
  <c r="A3406" i="2"/>
  <c r="D3405" i="2"/>
  <c r="C3405" i="2"/>
  <c r="D3404" i="2"/>
  <c r="C3404" i="2"/>
  <c r="A3404" i="2"/>
  <c r="D3403" i="2"/>
  <c r="C3403" i="2"/>
  <c r="A3403" i="2"/>
  <c r="D3402" i="2"/>
  <c r="C3402" i="2"/>
  <c r="A3402" i="2"/>
  <c r="D3401" i="2"/>
  <c r="C3401" i="2"/>
  <c r="A3401" i="2"/>
  <c r="D3400" i="2"/>
  <c r="C3400" i="2"/>
  <c r="A3400" i="2"/>
  <c r="D3399" i="2"/>
  <c r="C3399" i="2"/>
  <c r="A3399" i="2"/>
  <c r="D3398" i="2"/>
  <c r="C3398" i="2"/>
  <c r="A3398" i="2"/>
  <c r="D3397" i="2"/>
  <c r="C3397" i="2"/>
  <c r="D3396" i="2"/>
  <c r="C3396" i="2"/>
  <c r="A3396" i="2"/>
  <c r="D3395" i="2"/>
  <c r="C3395" i="2"/>
  <c r="A3395" i="2"/>
  <c r="D3394" i="2"/>
  <c r="C3394" i="2"/>
  <c r="A3394" i="2"/>
  <c r="D3393" i="2"/>
  <c r="C3393" i="2"/>
  <c r="A3393" i="2"/>
  <c r="D3392" i="2"/>
  <c r="C3392" i="2"/>
  <c r="A3392" i="2"/>
  <c r="D3391" i="2"/>
  <c r="C3391" i="2"/>
  <c r="A3391" i="2"/>
  <c r="D3390" i="2"/>
  <c r="C3390" i="2"/>
  <c r="A3390" i="2"/>
  <c r="D3389" i="2"/>
  <c r="C3389" i="2"/>
  <c r="D3388" i="2"/>
  <c r="C3388" i="2"/>
  <c r="A3388" i="2"/>
  <c r="D3387" i="2"/>
  <c r="C3387" i="2"/>
  <c r="A3387" i="2"/>
  <c r="D3386" i="2"/>
  <c r="C3386" i="2"/>
  <c r="A3386" i="2"/>
  <c r="D3385" i="2"/>
  <c r="C3385" i="2"/>
  <c r="A3385" i="2"/>
  <c r="D3384" i="2"/>
  <c r="C3384" i="2"/>
  <c r="A3384" i="2"/>
  <c r="D3383" i="2"/>
  <c r="C3383" i="2"/>
  <c r="A3383" i="2"/>
  <c r="D3382" i="2"/>
  <c r="C3382" i="2"/>
  <c r="A3382" i="2"/>
  <c r="D3381" i="2"/>
  <c r="C3381" i="2"/>
  <c r="D3380" i="2"/>
  <c r="C3380" i="2"/>
  <c r="A3380" i="2"/>
  <c r="D3379" i="2"/>
  <c r="C3379" i="2"/>
  <c r="A3379" i="2"/>
  <c r="D3378" i="2"/>
  <c r="C3378" i="2"/>
  <c r="A3378" i="2"/>
  <c r="D3377" i="2"/>
  <c r="C3377" i="2"/>
  <c r="A3377" i="2"/>
  <c r="D3376" i="2"/>
  <c r="C3376" i="2"/>
  <c r="A3376" i="2"/>
  <c r="D3375" i="2"/>
  <c r="C3375" i="2"/>
  <c r="A3375" i="2"/>
  <c r="D3374" i="2"/>
  <c r="C3374" i="2"/>
  <c r="A3374" i="2"/>
  <c r="D3373" i="2"/>
  <c r="C3373" i="2"/>
  <c r="D3372" i="2"/>
  <c r="C3372" i="2"/>
  <c r="A3372" i="2"/>
  <c r="D3371" i="2"/>
  <c r="C3371" i="2"/>
  <c r="A3371" i="2"/>
  <c r="D3370" i="2"/>
  <c r="C3370" i="2"/>
  <c r="A3370" i="2"/>
  <c r="D3369" i="2"/>
  <c r="C3369" i="2"/>
  <c r="A3369" i="2"/>
  <c r="D3368" i="2"/>
  <c r="C3368" i="2"/>
  <c r="A3368" i="2"/>
  <c r="D3367" i="2"/>
  <c r="C3367" i="2"/>
  <c r="A3367" i="2"/>
  <c r="D3366" i="2"/>
  <c r="C3366" i="2"/>
  <c r="A3366" i="2"/>
  <c r="D3365" i="2"/>
  <c r="C3365" i="2"/>
  <c r="D3364" i="2"/>
  <c r="C3364" i="2"/>
  <c r="A3364" i="2"/>
  <c r="D3363" i="2"/>
  <c r="C3363" i="2"/>
  <c r="A3363" i="2"/>
  <c r="D3362" i="2"/>
  <c r="C3362" i="2"/>
  <c r="A3362" i="2"/>
  <c r="D3361" i="2"/>
  <c r="C3361" i="2"/>
  <c r="A3361" i="2"/>
  <c r="D3360" i="2"/>
  <c r="C3360" i="2"/>
  <c r="A3360" i="2"/>
  <c r="D3359" i="2"/>
  <c r="C3359" i="2"/>
  <c r="A3359" i="2"/>
  <c r="D3358" i="2"/>
  <c r="C3358" i="2"/>
  <c r="A3358" i="2"/>
  <c r="D3357" i="2"/>
  <c r="C3357" i="2"/>
  <c r="D3356" i="2"/>
  <c r="C3356" i="2"/>
  <c r="A3356" i="2"/>
  <c r="D3355" i="2"/>
  <c r="C3355" i="2"/>
  <c r="A3355" i="2"/>
  <c r="D3354" i="2"/>
  <c r="C3354" i="2"/>
  <c r="A3354" i="2"/>
  <c r="D3353" i="2"/>
  <c r="C3353" i="2"/>
  <c r="A3353" i="2"/>
  <c r="D3352" i="2"/>
  <c r="C3352" i="2"/>
  <c r="A3352" i="2"/>
  <c r="D3351" i="2"/>
  <c r="C3351" i="2"/>
  <c r="A3351" i="2"/>
  <c r="D3350" i="2"/>
  <c r="C3350" i="2"/>
  <c r="A3350" i="2"/>
  <c r="D3349" i="2"/>
  <c r="C3349" i="2"/>
  <c r="D3348" i="2"/>
  <c r="C3348" i="2"/>
  <c r="A3348" i="2"/>
  <c r="D3347" i="2"/>
  <c r="C3347" i="2"/>
  <c r="A3347" i="2"/>
  <c r="D3346" i="2"/>
  <c r="C3346" i="2"/>
  <c r="A3346" i="2"/>
  <c r="D3345" i="2"/>
  <c r="C3345" i="2"/>
  <c r="A3345" i="2"/>
  <c r="D3344" i="2"/>
  <c r="C3344" i="2"/>
  <c r="A3344" i="2"/>
  <c r="D3343" i="2"/>
  <c r="C3343" i="2"/>
  <c r="A3343" i="2"/>
  <c r="D3342" i="2"/>
  <c r="C3342" i="2"/>
  <c r="A3342" i="2"/>
  <c r="D3341" i="2"/>
  <c r="C3341" i="2"/>
  <c r="D3340" i="2"/>
  <c r="C3340" i="2"/>
  <c r="A3340" i="2"/>
  <c r="D3339" i="2"/>
  <c r="C3339" i="2"/>
  <c r="A3339" i="2"/>
  <c r="D3338" i="2"/>
  <c r="C3338" i="2"/>
  <c r="A3338" i="2"/>
  <c r="D3337" i="2"/>
  <c r="C3337" i="2"/>
  <c r="A3337" i="2"/>
  <c r="D3336" i="2"/>
  <c r="C3336" i="2"/>
  <c r="A3336" i="2"/>
  <c r="D3335" i="2"/>
  <c r="C3335" i="2"/>
  <c r="A3335" i="2"/>
  <c r="D3334" i="2"/>
  <c r="C3334" i="2"/>
  <c r="A3334" i="2"/>
  <c r="D3333" i="2"/>
  <c r="C3333" i="2"/>
  <c r="D3332" i="2"/>
  <c r="C3332" i="2"/>
  <c r="A3332" i="2"/>
  <c r="D3331" i="2"/>
  <c r="C3331" i="2"/>
  <c r="A3331" i="2"/>
  <c r="D3330" i="2"/>
  <c r="C3330" i="2"/>
  <c r="A3330" i="2"/>
  <c r="D3329" i="2"/>
  <c r="C3329" i="2"/>
  <c r="A3329" i="2"/>
  <c r="D3328" i="2"/>
  <c r="C3328" i="2"/>
  <c r="A3328" i="2"/>
  <c r="D3327" i="2"/>
  <c r="C3327" i="2"/>
  <c r="A3327" i="2"/>
  <c r="D3326" i="2"/>
  <c r="C3326" i="2"/>
  <c r="A3326" i="2"/>
  <c r="D3325" i="2"/>
  <c r="C3325" i="2"/>
  <c r="D3324" i="2"/>
  <c r="C3324" i="2"/>
  <c r="A3324" i="2"/>
  <c r="D3323" i="2"/>
  <c r="C3323" i="2"/>
  <c r="A3323" i="2"/>
  <c r="D3322" i="2"/>
  <c r="C3322" i="2"/>
  <c r="A3322" i="2"/>
  <c r="D3321" i="2"/>
  <c r="C3321" i="2"/>
  <c r="A3321" i="2"/>
  <c r="D3320" i="2"/>
  <c r="C3320" i="2"/>
  <c r="A3320" i="2"/>
  <c r="D3319" i="2"/>
  <c r="C3319" i="2"/>
  <c r="A3319" i="2"/>
  <c r="D3318" i="2"/>
  <c r="C3318" i="2"/>
  <c r="A3318" i="2"/>
  <c r="D3317" i="2"/>
  <c r="C3317" i="2"/>
  <c r="D3316" i="2"/>
  <c r="C3316" i="2"/>
  <c r="A3316" i="2"/>
  <c r="D3315" i="2"/>
  <c r="C3315" i="2"/>
  <c r="A3315" i="2"/>
  <c r="D3314" i="2"/>
  <c r="C3314" i="2"/>
  <c r="A3314" i="2"/>
  <c r="D3313" i="2"/>
  <c r="C3313" i="2"/>
  <c r="A3313" i="2"/>
  <c r="D3312" i="2"/>
  <c r="C3312" i="2"/>
  <c r="A3312" i="2"/>
  <c r="D3311" i="2"/>
  <c r="C3311" i="2"/>
  <c r="A3311" i="2"/>
  <c r="D3310" i="2"/>
  <c r="C3310" i="2"/>
  <c r="A3310" i="2"/>
  <c r="D3309" i="2"/>
  <c r="C3309" i="2"/>
  <c r="D3308" i="2"/>
  <c r="C3308" i="2"/>
  <c r="A3308" i="2"/>
  <c r="D3307" i="2"/>
  <c r="C3307" i="2"/>
  <c r="A3307" i="2"/>
  <c r="D3306" i="2"/>
  <c r="C3306" i="2"/>
  <c r="A3306" i="2"/>
  <c r="D3305" i="2"/>
  <c r="C3305" i="2"/>
  <c r="A3305" i="2"/>
  <c r="D3304" i="2"/>
  <c r="C3304" i="2"/>
  <c r="A3304" i="2"/>
  <c r="D3303" i="2"/>
  <c r="C3303" i="2"/>
  <c r="A3303" i="2"/>
  <c r="D3302" i="2"/>
  <c r="C3302" i="2"/>
  <c r="A3302" i="2"/>
  <c r="D3301" i="2"/>
  <c r="C3301" i="2"/>
  <c r="D3300" i="2"/>
  <c r="C3300" i="2"/>
  <c r="A3300" i="2"/>
  <c r="D3299" i="2"/>
  <c r="C3299" i="2"/>
  <c r="A3299" i="2"/>
  <c r="D3298" i="2"/>
  <c r="C3298" i="2"/>
  <c r="A3298" i="2"/>
  <c r="D3297" i="2"/>
  <c r="C3297" i="2"/>
  <c r="A3297" i="2"/>
  <c r="D3296" i="2"/>
  <c r="C3296" i="2"/>
  <c r="A3296" i="2"/>
  <c r="D3295" i="2"/>
  <c r="C3295" i="2"/>
  <c r="A3295" i="2"/>
  <c r="D3294" i="2"/>
  <c r="C3294" i="2"/>
  <c r="A3294" i="2"/>
  <c r="D3293" i="2"/>
  <c r="C3293" i="2"/>
  <c r="D3292" i="2"/>
  <c r="C3292" i="2"/>
  <c r="A3292" i="2"/>
  <c r="D3291" i="2"/>
  <c r="C3291" i="2"/>
  <c r="A3291" i="2"/>
  <c r="D3290" i="2"/>
  <c r="C3290" i="2"/>
  <c r="A3290" i="2"/>
  <c r="D3289" i="2"/>
  <c r="C3289" i="2"/>
  <c r="A3289" i="2"/>
  <c r="D3288" i="2"/>
  <c r="C3288" i="2"/>
  <c r="A3288" i="2"/>
  <c r="D3287" i="2"/>
  <c r="C3287" i="2"/>
  <c r="A3287" i="2"/>
  <c r="D3286" i="2"/>
  <c r="C3286" i="2"/>
  <c r="A3286" i="2"/>
  <c r="D3285" i="2"/>
  <c r="C3285" i="2"/>
  <c r="D3284" i="2"/>
  <c r="C3284" i="2"/>
  <c r="A3284" i="2"/>
  <c r="D3283" i="2"/>
  <c r="C3283" i="2"/>
  <c r="A3283" i="2"/>
  <c r="D3282" i="2"/>
  <c r="C3282" i="2"/>
  <c r="A3282" i="2"/>
  <c r="D3281" i="2"/>
  <c r="C3281" i="2"/>
  <c r="A3281" i="2"/>
  <c r="D3280" i="2"/>
  <c r="C3280" i="2"/>
  <c r="A3280" i="2"/>
  <c r="D3279" i="2"/>
  <c r="C3279" i="2"/>
  <c r="A3279" i="2"/>
  <c r="D3278" i="2"/>
  <c r="C3278" i="2"/>
  <c r="A3278" i="2"/>
  <c r="D3277" i="2"/>
  <c r="C3277" i="2"/>
  <c r="D3276" i="2"/>
  <c r="C3276" i="2"/>
  <c r="A3276" i="2"/>
  <c r="D3275" i="2"/>
  <c r="C3275" i="2"/>
  <c r="A3275" i="2"/>
  <c r="D3274" i="2"/>
  <c r="C3274" i="2"/>
  <c r="A3274" i="2"/>
  <c r="D3273" i="2"/>
  <c r="C3273" i="2"/>
  <c r="A3273" i="2"/>
  <c r="D3272" i="2"/>
  <c r="C3272" i="2"/>
  <c r="A3272" i="2"/>
  <c r="D3271" i="2"/>
  <c r="C3271" i="2"/>
  <c r="A3271" i="2"/>
  <c r="D3270" i="2"/>
  <c r="C3270" i="2"/>
  <c r="A3270" i="2"/>
  <c r="D3269" i="2"/>
  <c r="C3269" i="2"/>
  <c r="D3268" i="2"/>
  <c r="C3268" i="2"/>
  <c r="A3268" i="2"/>
  <c r="D3267" i="2"/>
  <c r="C3267" i="2"/>
  <c r="A3267" i="2"/>
  <c r="D3266" i="2"/>
  <c r="C3266" i="2"/>
  <c r="A3266" i="2"/>
  <c r="D3265" i="2"/>
  <c r="C3265" i="2"/>
  <c r="A3265" i="2"/>
  <c r="D3264" i="2"/>
  <c r="C3264" i="2"/>
  <c r="A3264" i="2"/>
  <c r="D3263" i="2"/>
  <c r="C3263" i="2"/>
  <c r="A3263" i="2"/>
  <c r="D3262" i="2"/>
  <c r="C3262" i="2"/>
  <c r="A3262" i="2"/>
  <c r="D3261" i="2"/>
  <c r="C3261" i="2"/>
  <c r="D3260" i="2"/>
  <c r="C3260" i="2"/>
  <c r="A3260" i="2"/>
  <c r="D3259" i="2"/>
  <c r="C3259" i="2"/>
  <c r="A3259" i="2"/>
  <c r="D3258" i="2"/>
  <c r="C3258" i="2"/>
  <c r="A3258" i="2"/>
  <c r="D3257" i="2"/>
  <c r="C3257" i="2"/>
  <c r="A3257" i="2"/>
  <c r="D3256" i="2"/>
  <c r="C3256" i="2"/>
  <c r="A3256" i="2"/>
  <c r="D3255" i="2"/>
  <c r="C3255" i="2"/>
  <c r="A3255" i="2"/>
  <c r="D3254" i="2"/>
  <c r="C3254" i="2"/>
  <c r="A3254" i="2"/>
  <c r="D3253" i="2"/>
  <c r="C3253" i="2"/>
  <c r="D3252" i="2"/>
  <c r="C3252" i="2"/>
  <c r="A3252" i="2"/>
  <c r="D3251" i="2"/>
  <c r="C3251" i="2"/>
  <c r="A3251" i="2"/>
  <c r="D3250" i="2"/>
  <c r="C3250" i="2"/>
  <c r="A3250" i="2"/>
  <c r="D3249" i="2"/>
  <c r="C3249" i="2"/>
  <c r="A3249" i="2"/>
  <c r="D3248" i="2"/>
  <c r="C3248" i="2"/>
  <c r="A3248" i="2"/>
  <c r="D3247" i="2"/>
  <c r="C3247" i="2"/>
  <c r="A3247" i="2"/>
  <c r="D3246" i="2"/>
  <c r="C3246" i="2"/>
  <c r="A3246" i="2"/>
  <c r="D3245" i="2"/>
  <c r="C3245" i="2"/>
  <c r="D3244" i="2"/>
  <c r="C3244" i="2"/>
  <c r="A3244" i="2"/>
  <c r="D3243" i="2"/>
  <c r="C3243" i="2"/>
  <c r="A3243" i="2"/>
  <c r="D3242" i="2"/>
  <c r="C3242" i="2"/>
  <c r="A3242" i="2"/>
  <c r="D3241" i="2"/>
  <c r="C3241" i="2"/>
  <c r="A3241" i="2"/>
  <c r="D3240" i="2"/>
  <c r="C3240" i="2"/>
  <c r="A3240" i="2"/>
  <c r="D3239" i="2"/>
  <c r="C3239" i="2"/>
  <c r="A3239" i="2"/>
  <c r="D3238" i="2"/>
  <c r="C3238" i="2"/>
  <c r="A3238" i="2"/>
  <c r="D3237" i="2"/>
  <c r="C3237" i="2"/>
  <c r="D3236" i="2"/>
  <c r="C3236" i="2"/>
  <c r="A3236" i="2"/>
  <c r="D3235" i="2"/>
  <c r="C3235" i="2"/>
  <c r="A3235" i="2"/>
  <c r="D3234" i="2"/>
  <c r="C3234" i="2"/>
  <c r="A3234" i="2"/>
  <c r="D3233" i="2"/>
  <c r="C3233" i="2"/>
  <c r="A3233" i="2"/>
  <c r="D3232" i="2"/>
  <c r="C3232" i="2"/>
  <c r="A3232" i="2"/>
  <c r="D3231" i="2"/>
  <c r="C3231" i="2"/>
  <c r="A3231" i="2"/>
  <c r="D3230" i="2"/>
  <c r="C3230" i="2"/>
  <c r="A3230" i="2"/>
  <c r="D3229" i="2"/>
  <c r="C3229" i="2"/>
  <c r="D3228" i="2"/>
  <c r="C3228" i="2"/>
  <c r="A3228" i="2"/>
  <c r="D3227" i="2"/>
  <c r="C3227" i="2"/>
  <c r="A3227" i="2"/>
  <c r="D3226" i="2"/>
  <c r="C3226" i="2"/>
  <c r="A3226" i="2"/>
  <c r="D3225" i="2"/>
  <c r="C3225" i="2"/>
  <c r="A3225" i="2"/>
  <c r="D3224" i="2"/>
  <c r="C3224" i="2"/>
  <c r="A3224" i="2"/>
  <c r="D3223" i="2"/>
  <c r="C3223" i="2"/>
  <c r="A3223" i="2"/>
  <c r="D3222" i="2"/>
  <c r="C3222" i="2"/>
  <c r="A3222" i="2"/>
  <c r="D3221" i="2"/>
  <c r="C3221" i="2"/>
  <c r="D3220" i="2"/>
  <c r="C3220" i="2"/>
  <c r="A3220" i="2"/>
  <c r="D3219" i="2"/>
  <c r="C3219" i="2"/>
  <c r="A3219" i="2"/>
  <c r="D3218" i="2"/>
  <c r="C3218" i="2"/>
  <c r="A3218" i="2"/>
  <c r="D3217" i="2"/>
  <c r="C3217" i="2"/>
  <c r="A3217" i="2"/>
  <c r="D3216" i="2"/>
  <c r="C3216" i="2"/>
  <c r="A3216" i="2"/>
  <c r="D3215" i="2"/>
  <c r="C3215" i="2"/>
  <c r="A3215" i="2"/>
  <c r="D3214" i="2"/>
  <c r="C3214" i="2"/>
  <c r="A3214" i="2"/>
  <c r="D3213" i="2"/>
  <c r="C3213" i="2"/>
  <c r="D3212" i="2"/>
  <c r="C3212" i="2"/>
  <c r="A3212" i="2"/>
  <c r="D3211" i="2"/>
  <c r="C3211" i="2"/>
  <c r="A3211" i="2"/>
  <c r="D3210" i="2"/>
  <c r="C3210" i="2"/>
  <c r="A3210" i="2"/>
  <c r="D3209" i="2"/>
  <c r="C3209" i="2"/>
  <c r="A3209" i="2"/>
  <c r="D3208" i="2"/>
  <c r="C3208" i="2"/>
  <c r="A3208" i="2"/>
  <c r="D3207" i="2"/>
  <c r="C3207" i="2"/>
  <c r="A3207" i="2"/>
  <c r="D3206" i="2"/>
  <c r="C3206" i="2"/>
  <c r="A3206" i="2"/>
  <c r="D3205" i="2"/>
  <c r="C3205" i="2"/>
  <c r="D3204" i="2"/>
  <c r="C3204" i="2"/>
  <c r="A3204" i="2"/>
  <c r="D3203" i="2"/>
  <c r="C3203" i="2"/>
  <c r="A3203" i="2"/>
  <c r="D3202" i="2"/>
  <c r="C3202" i="2"/>
  <c r="A3202" i="2"/>
  <c r="D3201" i="2"/>
  <c r="C3201" i="2"/>
  <c r="A3201" i="2"/>
  <c r="D3200" i="2"/>
  <c r="C3200" i="2"/>
  <c r="A3200" i="2"/>
  <c r="D3199" i="2"/>
  <c r="C3199" i="2"/>
  <c r="A3199" i="2"/>
  <c r="D3198" i="2"/>
  <c r="C3198" i="2"/>
  <c r="A3198" i="2"/>
  <c r="D3197" i="2"/>
  <c r="C3197" i="2"/>
  <c r="D3196" i="2"/>
  <c r="C3196" i="2"/>
  <c r="A3196" i="2"/>
  <c r="D3195" i="2"/>
  <c r="C3195" i="2"/>
  <c r="A3195" i="2"/>
  <c r="D3194" i="2"/>
  <c r="C3194" i="2"/>
  <c r="A3194" i="2"/>
  <c r="D3193" i="2"/>
  <c r="C3193" i="2"/>
  <c r="A3193" i="2"/>
  <c r="D3192" i="2"/>
  <c r="C3192" i="2"/>
  <c r="A3192" i="2"/>
  <c r="D3191" i="2"/>
  <c r="C3191" i="2"/>
  <c r="A3191" i="2"/>
  <c r="D3190" i="2"/>
  <c r="C3190" i="2"/>
  <c r="A3190" i="2"/>
  <c r="D3189" i="2"/>
  <c r="C3189" i="2"/>
  <c r="D3188" i="2"/>
  <c r="C3188" i="2"/>
  <c r="A3188" i="2"/>
  <c r="D3187" i="2"/>
  <c r="C3187" i="2"/>
  <c r="A3187" i="2"/>
  <c r="D3186" i="2"/>
  <c r="C3186" i="2"/>
  <c r="A3186" i="2"/>
  <c r="D3185" i="2"/>
  <c r="C3185" i="2"/>
  <c r="A3185" i="2"/>
  <c r="D3184" i="2"/>
  <c r="C3184" i="2"/>
  <c r="A3184" i="2"/>
  <c r="D3183" i="2"/>
  <c r="C3183" i="2"/>
  <c r="A3183" i="2"/>
  <c r="D3182" i="2"/>
  <c r="C3182" i="2"/>
  <c r="A3182" i="2"/>
  <c r="D3181" i="2"/>
  <c r="C3181" i="2"/>
  <c r="D3180" i="2"/>
  <c r="C3180" i="2"/>
  <c r="A3180" i="2"/>
  <c r="D3179" i="2"/>
  <c r="C3179" i="2"/>
  <c r="A3179" i="2"/>
  <c r="D3178" i="2"/>
  <c r="C3178" i="2"/>
  <c r="A3178" i="2"/>
  <c r="D3177" i="2"/>
  <c r="C3177" i="2"/>
  <c r="A3177" i="2"/>
  <c r="D3176" i="2"/>
  <c r="C3176" i="2"/>
  <c r="A3176" i="2"/>
  <c r="D3175" i="2"/>
  <c r="C3175" i="2"/>
  <c r="A3175" i="2"/>
  <c r="D3174" i="2"/>
  <c r="C3174" i="2"/>
  <c r="A3174" i="2"/>
  <c r="D3173" i="2"/>
  <c r="C3173" i="2"/>
  <c r="D3172" i="2"/>
  <c r="C3172" i="2"/>
  <c r="A3172" i="2"/>
  <c r="D3171" i="2"/>
  <c r="C3171" i="2"/>
  <c r="A3171" i="2"/>
  <c r="D3170" i="2"/>
  <c r="C3170" i="2"/>
  <c r="A3170" i="2"/>
  <c r="D3169" i="2"/>
  <c r="C3169" i="2"/>
  <c r="A3169" i="2"/>
  <c r="D3168" i="2"/>
  <c r="C3168" i="2"/>
  <c r="A3168" i="2"/>
  <c r="D3167" i="2"/>
  <c r="C3167" i="2"/>
  <c r="A3167" i="2"/>
  <c r="D3166" i="2"/>
  <c r="C3166" i="2"/>
  <c r="A3166" i="2"/>
  <c r="D3165" i="2"/>
  <c r="C3165" i="2"/>
  <c r="D3164" i="2"/>
  <c r="C3164" i="2"/>
  <c r="A3164" i="2"/>
  <c r="D3163" i="2"/>
  <c r="C3163" i="2"/>
  <c r="A3163" i="2"/>
  <c r="D3162" i="2"/>
  <c r="C3162" i="2"/>
  <c r="A3162" i="2"/>
  <c r="D3161" i="2"/>
  <c r="C3161" i="2"/>
  <c r="A3161" i="2"/>
  <c r="D3160" i="2"/>
  <c r="C3160" i="2"/>
  <c r="A3160" i="2"/>
  <c r="D3159" i="2"/>
  <c r="C3159" i="2"/>
  <c r="A3159" i="2"/>
  <c r="D3158" i="2"/>
  <c r="C3158" i="2"/>
  <c r="A3158" i="2"/>
  <c r="D3157" i="2"/>
  <c r="C3157" i="2"/>
  <c r="D3156" i="2"/>
  <c r="C3156" i="2"/>
  <c r="A3156" i="2"/>
  <c r="D3155" i="2"/>
  <c r="C3155" i="2"/>
  <c r="A3155" i="2"/>
  <c r="D3154" i="2"/>
  <c r="C3154" i="2"/>
  <c r="A3154" i="2"/>
  <c r="D3153" i="2"/>
  <c r="C3153" i="2"/>
  <c r="A3153" i="2"/>
  <c r="D3152" i="2"/>
  <c r="C3152" i="2"/>
  <c r="A3152" i="2"/>
  <c r="D3151" i="2"/>
  <c r="C3151" i="2"/>
  <c r="A3151" i="2"/>
  <c r="D3150" i="2"/>
  <c r="C3150" i="2"/>
  <c r="A3150" i="2"/>
  <c r="D3149" i="2"/>
  <c r="C3149" i="2"/>
  <c r="D3148" i="2"/>
  <c r="C3148" i="2"/>
  <c r="A3148" i="2"/>
  <c r="D3147" i="2"/>
  <c r="C3147" i="2"/>
  <c r="A3147" i="2"/>
  <c r="D3146" i="2"/>
  <c r="C3146" i="2"/>
  <c r="A3146" i="2"/>
  <c r="D3145" i="2"/>
  <c r="C3145" i="2"/>
  <c r="A3145" i="2"/>
  <c r="D3144" i="2"/>
  <c r="C3144" i="2"/>
  <c r="A3144" i="2"/>
  <c r="D3143" i="2"/>
  <c r="C3143" i="2"/>
  <c r="A3143" i="2"/>
  <c r="D3142" i="2"/>
  <c r="C3142" i="2"/>
  <c r="A3142" i="2"/>
  <c r="D3141" i="2"/>
  <c r="C3141" i="2"/>
  <c r="D3140" i="2"/>
  <c r="C3140" i="2"/>
  <c r="A3140" i="2"/>
  <c r="D3139" i="2"/>
  <c r="C3139" i="2"/>
  <c r="A3139" i="2"/>
  <c r="D3138" i="2"/>
  <c r="C3138" i="2"/>
  <c r="A3138" i="2"/>
  <c r="D3137" i="2"/>
  <c r="C3137" i="2"/>
  <c r="A3137" i="2"/>
  <c r="D3136" i="2"/>
  <c r="C3136" i="2"/>
  <c r="A3136" i="2"/>
  <c r="D3135" i="2"/>
  <c r="C3135" i="2"/>
  <c r="A3135" i="2"/>
  <c r="D3134" i="2"/>
  <c r="C3134" i="2"/>
  <c r="A3134" i="2"/>
  <c r="D3133" i="2"/>
  <c r="C3133" i="2"/>
  <c r="D3132" i="2"/>
  <c r="C3132" i="2"/>
  <c r="A3132" i="2"/>
  <c r="D3131" i="2"/>
  <c r="C3131" i="2"/>
  <c r="A3131" i="2"/>
  <c r="D3130" i="2"/>
  <c r="C3130" i="2"/>
  <c r="A3130" i="2"/>
  <c r="D3129" i="2"/>
  <c r="C3129" i="2"/>
  <c r="A3129" i="2"/>
  <c r="D3128" i="2"/>
  <c r="C3128" i="2"/>
  <c r="A3128" i="2"/>
  <c r="D3127" i="2"/>
  <c r="C3127" i="2"/>
  <c r="A3127" i="2"/>
  <c r="D3126" i="2"/>
  <c r="C3126" i="2"/>
  <c r="A3126" i="2"/>
  <c r="D3125" i="2"/>
  <c r="C3125" i="2"/>
  <c r="D3124" i="2"/>
  <c r="C3124" i="2"/>
  <c r="A3124" i="2"/>
  <c r="D3123" i="2"/>
  <c r="C3123" i="2"/>
  <c r="A3123" i="2"/>
  <c r="D3122" i="2"/>
  <c r="C3122" i="2"/>
  <c r="A3122" i="2"/>
  <c r="D3121" i="2"/>
  <c r="C3121" i="2"/>
  <c r="A3121" i="2"/>
  <c r="D3120" i="2"/>
  <c r="C3120" i="2"/>
  <c r="A3120" i="2"/>
  <c r="D3119" i="2"/>
  <c r="C3119" i="2"/>
  <c r="A3119" i="2"/>
  <c r="D3118" i="2"/>
  <c r="C3118" i="2"/>
  <c r="A3118" i="2"/>
  <c r="D3117" i="2"/>
  <c r="C3117" i="2"/>
  <c r="D3116" i="2"/>
  <c r="C3116" i="2"/>
  <c r="A3116" i="2"/>
  <c r="D3115" i="2"/>
  <c r="C3115" i="2"/>
  <c r="A3115" i="2"/>
  <c r="D3114" i="2"/>
  <c r="C3114" i="2"/>
  <c r="A3114" i="2"/>
  <c r="D3113" i="2"/>
  <c r="C3113" i="2"/>
  <c r="A3113" i="2"/>
  <c r="D3112" i="2"/>
  <c r="C3112" i="2"/>
  <c r="A3112" i="2"/>
  <c r="D3111" i="2"/>
  <c r="C3111" i="2"/>
  <c r="A3111" i="2"/>
  <c r="D3110" i="2"/>
  <c r="C3110" i="2"/>
  <c r="A3110" i="2"/>
  <c r="D3109" i="2"/>
  <c r="C3109" i="2"/>
  <c r="D3108" i="2"/>
  <c r="C3108" i="2"/>
  <c r="A3108" i="2"/>
  <c r="D3107" i="2"/>
  <c r="C3107" i="2"/>
  <c r="A3107" i="2"/>
  <c r="D3106" i="2"/>
  <c r="C3106" i="2"/>
  <c r="A3106" i="2"/>
  <c r="D3105" i="2"/>
  <c r="C3105" i="2"/>
  <c r="A3105" i="2"/>
  <c r="D3104" i="2"/>
  <c r="C3104" i="2"/>
  <c r="A3104" i="2"/>
  <c r="D3103" i="2"/>
  <c r="C3103" i="2"/>
  <c r="A3103" i="2"/>
  <c r="D3102" i="2"/>
  <c r="C3102" i="2"/>
  <c r="A3102" i="2"/>
  <c r="D3101" i="2"/>
  <c r="C3101" i="2"/>
  <c r="D3100" i="2"/>
  <c r="C3100" i="2"/>
  <c r="A3100" i="2"/>
  <c r="D3099" i="2"/>
  <c r="C3099" i="2"/>
  <c r="A3099" i="2"/>
  <c r="D3098" i="2"/>
  <c r="C3098" i="2"/>
  <c r="A3098" i="2"/>
  <c r="D3097" i="2"/>
  <c r="C3097" i="2"/>
  <c r="A3097" i="2"/>
  <c r="D3096" i="2"/>
  <c r="C3096" i="2"/>
  <c r="A3096" i="2"/>
  <c r="D3095" i="2"/>
  <c r="C3095" i="2"/>
  <c r="A3095" i="2"/>
  <c r="D3094" i="2"/>
  <c r="C3094" i="2"/>
  <c r="A3094" i="2"/>
  <c r="D3093" i="2"/>
  <c r="C3093" i="2"/>
  <c r="D3092" i="2"/>
  <c r="C3092" i="2"/>
  <c r="A3092" i="2"/>
  <c r="D3091" i="2"/>
  <c r="C3091" i="2"/>
  <c r="A3091" i="2"/>
  <c r="D3090" i="2"/>
  <c r="C3090" i="2"/>
  <c r="A3090" i="2"/>
  <c r="D3089" i="2"/>
  <c r="C3089" i="2"/>
  <c r="A3089" i="2"/>
  <c r="D3088" i="2"/>
  <c r="C3088" i="2"/>
  <c r="A3088" i="2"/>
  <c r="D3087" i="2"/>
  <c r="C3087" i="2"/>
  <c r="A3087" i="2"/>
  <c r="D3086" i="2"/>
  <c r="C3086" i="2"/>
  <c r="A3086" i="2"/>
  <c r="D3085" i="2"/>
  <c r="C3085" i="2"/>
  <c r="D3084" i="2"/>
  <c r="C3084" i="2"/>
  <c r="A3084" i="2"/>
  <c r="D3083" i="2"/>
  <c r="C3083" i="2"/>
  <c r="A3083" i="2"/>
  <c r="D3082" i="2"/>
  <c r="C3082" i="2"/>
  <c r="A3082" i="2"/>
  <c r="D3081" i="2"/>
  <c r="C3081" i="2"/>
  <c r="A3081" i="2"/>
  <c r="D3080" i="2"/>
  <c r="C3080" i="2"/>
  <c r="A3080" i="2"/>
  <c r="D3079" i="2"/>
  <c r="C3079" i="2"/>
  <c r="A3079" i="2"/>
  <c r="D3078" i="2"/>
  <c r="C3078" i="2"/>
  <c r="A3078" i="2"/>
  <c r="D3077" i="2"/>
  <c r="C3077" i="2"/>
  <c r="D3076" i="2"/>
  <c r="C3076" i="2"/>
  <c r="A3076" i="2"/>
  <c r="D3075" i="2"/>
  <c r="C3075" i="2"/>
  <c r="A3075" i="2"/>
  <c r="D3074" i="2"/>
  <c r="C3074" i="2"/>
  <c r="A3074" i="2"/>
  <c r="D3073" i="2"/>
  <c r="C3073" i="2"/>
  <c r="A3073" i="2"/>
  <c r="D3072" i="2"/>
  <c r="C3072" i="2"/>
  <c r="A3072" i="2"/>
  <c r="D3071" i="2"/>
  <c r="C3071" i="2"/>
  <c r="A3071" i="2"/>
  <c r="D3070" i="2"/>
  <c r="C3070" i="2"/>
  <c r="A3070" i="2"/>
  <c r="D3069" i="2"/>
  <c r="C3069" i="2"/>
  <c r="D3068" i="2"/>
  <c r="C3068" i="2"/>
  <c r="A3068" i="2"/>
  <c r="D3067" i="2"/>
  <c r="C3067" i="2"/>
  <c r="A3067" i="2"/>
  <c r="D3066" i="2"/>
  <c r="C3066" i="2"/>
  <c r="A3066" i="2"/>
  <c r="D3065" i="2"/>
  <c r="C3065" i="2"/>
  <c r="A3065" i="2"/>
  <c r="D3064" i="2"/>
  <c r="C3064" i="2"/>
  <c r="A3064" i="2"/>
  <c r="D3063" i="2"/>
  <c r="C3063" i="2"/>
  <c r="A3063" i="2"/>
  <c r="D3062" i="2"/>
  <c r="C3062" i="2"/>
  <c r="A3062" i="2"/>
  <c r="D3061" i="2"/>
  <c r="C3061" i="2"/>
  <c r="D3060" i="2"/>
  <c r="C3060" i="2"/>
  <c r="A3060" i="2"/>
  <c r="D3059" i="2"/>
  <c r="C3059" i="2"/>
  <c r="A3059" i="2"/>
  <c r="D3058" i="2"/>
  <c r="C3058" i="2"/>
  <c r="A3058" i="2"/>
  <c r="D3057" i="2"/>
  <c r="C3057" i="2"/>
  <c r="A3057" i="2"/>
  <c r="D3056" i="2"/>
  <c r="C3056" i="2"/>
  <c r="A3056" i="2"/>
  <c r="D3055" i="2"/>
  <c r="C3055" i="2"/>
  <c r="A3055" i="2"/>
  <c r="D3054" i="2"/>
  <c r="C3054" i="2"/>
  <c r="A3054" i="2"/>
  <c r="D3053" i="2"/>
  <c r="C3053" i="2"/>
  <c r="D3052" i="2"/>
  <c r="C3052" i="2"/>
  <c r="A3052" i="2"/>
  <c r="D3051" i="2"/>
  <c r="C3051" i="2"/>
  <c r="A3051" i="2"/>
  <c r="D3050" i="2"/>
  <c r="C3050" i="2"/>
  <c r="A3050" i="2"/>
  <c r="D3049" i="2"/>
  <c r="C3049" i="2"/>
  <c r="A3049" i="2"/>
  <c r="D3048" i="2"/>
  <c r="C3048" i="2"/>
  <c r="A3048" i="2"/>
  <c r="D3047" i="2"/>
  <c r="C3047" i="2"/>
  <c r="A3047" i="2"/>
  <c r="D3046" i="2"/>
  <c r="C3046" i="2"/>
  <c r="A3046" i="2"/>
  <c r="D3045" i="2"/>
  <c r="C3045" i="2"/>
  <c r="D3044" i="2"/>
  <c r="C3044" i="2"/>
  <c r="A3044" i="2"/>
  <c r="D3043" i="2"/>
  <c r="C3043" i="2"/>
  <c r="A3043" i="2"/>
  <c r="D3042" i="2"/>
  <c r="C3042" i="2"/>
  <c r="A3042" i="2"/>
  <c r="D3041" i="2"/>
  <c r="C3041" i="2"/>
  <c r="A3041" i="2"/>
  <c r="D3040" i="2"/>
  <c r="C3040" i="2"/>
  <c r="A3040" i="2"/>
  <c r="D3039" i="2"/>
  <c r="C3039" i="2"/>
  <c r="A3039" i="2"/>
  <c r="D3038" i="2"/>
  <c r="C3038" i="2"/>
  <c r="A3038" i="2"/>
  <c r="D3037" i="2"/>
  <c r="C3037" i="2"/>
  <c r="D3036" i="2"/>
  <c r="C3036" i="2"/>
  <c r="A3036" i="2"/>
  <c r="D3035" i="2"/>
  <c r="C3035" i="2"/>
  <c r="A3035" i="2"/>
  <c r="D3034" i="2"/>
  <c r="C3034" i="2"/>
  <c r="A3034" i="2"/>
  <c r="D3033" i="2"/>
  <c r="C3033" i="2"/>
  <c r="A3033" i="2"/>
  <c r="D3032" i="2"/>
  <c r="C3032" i="2"/>
  <c r="A3032" i="2"/>
  <c r="D3031" i="2"/>
  <c r="C3031" i="2"/>
  <c r="A3031" i="2"/>
  <c r="D3030" i="2"/>
  <c r="C3030" i="2"/>
  <c r="A3030" i="2"/>
  <c r="D3029" i="2"/>
  <c r="C3029" i="2"/>
  <c r="D3028" i="2"/>
  <c r="C3028" i="2"/>
  <c r="A3028" i="2"/>
  <c r="D3027" i="2"/>
  <c r="C3027" i="2"/>
  <c r="A3027" i="2"/>
  <c r="D3026" i="2"/>
  <c r="C3026" i="2"/>
  <c r="A3026" i="2"/>
  <c r="D3025" i="2"/>
  <c r="C3025" i="2"/>
  <c r="A3025" i="2"/>
  <c r="D3024" i="2"/>
  <c r="C3024" i="2"/>
  <c r="A3024" i="2"/>
  <c r="D3023" i="2"/>
  <c r="C3023" i="2"/>
  <c r="A3023" i="2"/>
  <c r="D3022" i="2"/>
  <c r="C3022" i="2"/>
  <c r="A3022" i="2"/>
  <c r="D3021" i="2"/>
  <c r="C3021" i="2"/>
  <c r="D3020" i="2"/>
  <c r="C3020" i="2"/>
  <c r="A3020" i="2"/>
  <c r="D3019" i="2"/>
  <c r="C3019" i="2"/>
  <c r="A3019" i="2"/>
  <c r="D3018" i="2"/>
  <c r="C3018" i="2"/>
  <c r="A3018" i="2"/>
  <c r="D3017" i="2"/>
  <c r="C3017" i="2"/>
  <c r="A3017" i="2"/>
  <c r="D3016" i="2"/>
  <c r="C3016" i="2"/>
  <c r="A3016" i="2"/>
  <c r="D3015" i="2"/>
  <c r="C3015" i="2"/>
  <c r="A3015" i="2"/>
  <c r="D3014" i="2"/>
  <c r="C3014" i="2"/>
  <c r="A3014" i="2"/>
  <c r="D3013" i="2"/>
  <c r="C3013" i="2"/>
  <c r="D3012" i="2"/>
  <c r="C3012" i="2"/>
  <c r="A3012" i="2"/>
  <c r="D3011" i="2"/>
  <c r="C3011" i="2"/>
  <c r="A3011" i="2"/>
  <c r="D3010" i="2"/>
  <c r="C3010" i="2"/>
  <c r="A3010" i="2"/>
  <c r="D3009" i="2"/>
  <c r="C3009" i="2"/>
  <c r="A3009" i="2"/>
  <c r="D3008" i="2"/>
  <c r="C3008" i="2"/>
  <c r="A3008" i="2"/>
  <c r="D3007" i="2"/>
  <c r="C3007" i="2"/>
  <c r="A3007" i="2"/>
  <c r="D3006" i="2"/>
  <c r="C3006" i="2"/>
  <c r="A3006" i="2"/>
  <c r="D3005" i="2"/>
  <c r="C3005" i="2"/>
  <c r="D3004" i="2"/>
  <c r="C3004" i="2"/>
  <c r="A3004" i="2"/>
  <c r="D3003" i="2"/>
  <c r="C3003" i="2"/>
  <c r="A3003" i="2"/>
  <c r="D3002" i="2"/>
  <c r="C3002" i="2"/>
  <c r="A3002" i="2"/>
  <c r="D3001" i="2"/>
  <c r="C3001" i="2"/>
  <c r="A3001" i="2"/>
  <c r="D3000" i="2"/>
  <c r="C3000" i="2"/>
  <c r="A3000" i="2"/>
  <c r="D2999" i="2"/>
  <c r="C2999" i="2"/>
  <c r="A2999" i="2"/>
  <c r="D2998" i="2"/>
  <c r="C2998" i="2"/>
  <c r="A2998" i="2"/>
  <c r="D2997" i="2"/>
  <c r="C2997" i="2"/>
  <c r="D2996" i="2"/>
  <c r="C2996" i="2"/>
  <c r="A2996" i="2"/>
  <c r="D2995" i="2"/>
  <c r="C2995" i="2"/>
  <c r="A2995" i="2"/>
  <c r="D2994" i="2"/>
  <c r="C2994" i="2"/>
  <c r="A2994" i="2"/>
  <c r="D2993" i="2"/>
  <c r="C2993" i="2"/>
  <c r="A2993" i="2"/>
  <c r="D2992" i="2"/>
  <c r="C2992" i="2"/>
  <c r="A2992" i="2"/>
  <c r="D2991" i="2"/>
  <c r="C2991" i="2"/>
  <c r="A2991" i="2"/>
  <c r="D2990" i="2"/>
  <c r="C2990" i="2"/>
  <c r="A2990" i="2"/>
  <c r="D2989" i="2"/>
  <c r="C2989" i="2"/>
  <c r="D2988" i="2"/>
  <c r="C2988" i="2"/>
  <c r="A2988" i="2"/>
  <c r="D2987" i="2"/>
  <c r="C2987" i="2"/>
  <c r="A2987" i="2"/>
  <c r="D2986" i="2"/>
  <c r="C2986" i="2"/>
  <c r="A2986" i="2"/>
  <c r="D2985" i="2"/>
  <c r="C2985" i="2"/>
  <c r="A2985" i="2"/>
  <c r="D2984" i="2"/>
  <c r="C2984" i="2"/>
  <c r="A2984" i="2"/>
  <c r="D2983" i="2"/>
  <c r="C2983" i="2"/>
  <c r="A2983" i="2"/>
  <c r="D2982" i="2"/>
  <c r="C2982" i="2"/>
  <c r="A2982" i="2"/>
  <c r="D2981" i="2"/>
  <c r="C2981" i="2"/>
  <c r="D2980" i="2"/>
  <c r="C2980" i="2"/>
  <c r="A2980" i="2"/>
  <c r="D2979" i="2"/>
  <c r="C2979" i="2"/>
  <c r="A2979" i="2"/>
  <c r="D2978" i="2"/>
  <c r="C2978" i="2"/>
  <c r="A2978" i="2"/>
  <c r="D2977" i="2"/>
  <c r="C2977" i="2"/>
  <c r="A2977" i="2"/>
  <c r="D2976" i="2"/>
  <c r="C2976" i="2"/>
  <c r="A2976" i="2"/>
  <c r="D2975" i="2"/>
  <c r="C2975" i="2"/>
  <c r="A2975" i="2"/>
  <c r="D2974" i="2"/>
  <c r="C2974" i="2"/>
  <c r="A2974" i="2"/>
  <c r="D2973" i="2"/>
  <c r="C2973" i="2"/>
  <c r="D2972" i="2"/>
  <c r="C2972" i="2"/>
  <c r="A2972" i="2"/>
  <c r="D2971" i="2"/>
  <c r="C2971" i="2"/>
  <c r="A2971" i="2"/>
  <c r="D2970" i="2"/>
  <c r="C2970" i="2"/>
  <c r="A2970" i="2"/>
  <c r="D2969" i="2"/>
  <c r="C2969" i="2"/>
  <c r="A2969" i="2"/>
  <c r="D2968" i="2"/>
  <c r="C2968" i="2"/>
  <c r="A2968" i="2"/>
  <c r="D2967" i="2"/>
  <c r="C2967" i="2"/>
  <c r="A2967" i="2"/>
  <c r="D2966" i="2"/>
  <c r="C2966" i="2"/>
  <c r="A2966" i="2"/>
  <c r="D2965" i="2"/>
  <c r="C2965" i="2"/>
  <c r="D2964" i="2"/>
  <c r="C2964" i="2"/>
  <c r="A2964" i="2"/>
  <c r="D2963" i="2"/>
  <c r="C2963" i="2"/>
  <c r="A2963" i="2"/>
  <c r="D2962" i="2"/>
  <c r="C2962" i="2"/>
  <c r="A2962" i="2"/>
  <c r="D2961" i="2"/>
  <c r="C2961" i="2"/>
  <c r="A2961" i="2"/>
  <c r="D2960" i="2"/>
  <c r="C2960" i="2"/>
  <c r="A2960" i="2"/>
  <c r="D2959" i="2"/>
  <c r="C2959" i="2"/>
  <c r="A2959" i="2"/>
  <c r="D2958" i="2"/>
  <c r="C2958" i="2"/>
  <c r="A2958" i="2"/>
  <c r="D2957" i="2"/>
  <c r="C2957" i="2"/>
  <c r="D2956" i="2"/>
  <c r="C2956" i="2"/>
  <c r="A2956" i="2"/>
  <c r="D2955" i="2"/>
  <c r="C2955" i="2"/>
  <c r="A2955" i="2"/>
  <c r="D2954" i="2"/>
  <c r="C2954" i="2"/>
  <c r="A2954" i="2"/>
  <c r="D2953" i="2"/>
  <c r="C2953" i="2"/>
  <c r="A2953" i="2"/>
  <c r="D2952" i="2"/>
  <c r="C2952" i="2"/>
  <c r="A2952" i="2"/>
  <c r="D2951" i="2"/>
  <c r="C2951" i="2"/>
  <c r="A2951" i="2"/>
  <c r="D2950" i="2"/>
  <c r="C2950" i="2"/>
  <c r="A2950" i="2"/>
  <c r="D2949" i="2"/>
  <c r="C2949" i="2"/>
  <c r="D2948" i="2"/>
  <c r="C2948" i="2"/>
  <c r="A2948" i="2"/>
  <c r="D2947" i="2"/>
  <c r="C2947" i="2"/>
  <c r="A2947" i="2"/>
  <c r="D2946" i="2"/>
  <c r="C2946" i="2"/>
  <c r="A2946" i="2"/>
  <c r="D2945" i="2"/>
  <c r="C2945" i="2"/>
  <c r="A2945" i="2"/>
  <c r="D2944" i="2"/>
  <c r="C2944" i="2"/>
  <c r="A2944" i="2"/>
  <c r="D2943" i="2"/>
  <c r="C2943" i="2"/>
  <c r="A2943" i="2"/>
  <c r="D2942" i="2"/>
  <c r="C2942" i="2"/>
  <c r="A2942" i="2"/>
  <c r="D2941" i="2"/>
  <c r="C2941" i="2"/>
  <c r="D2940" i="2"/>
  <c r="C2940" i="2"/>
  <c r="A2940" i="2"/>
  <c r="D2939" i="2"/>
  <c r="C2939" i="2"/>
  <c r="A2939" i="2"/>
  <c r="D2938" i="2"/>
  <c r="C2938" i="2"/>
  <c r="A2938" i="2"/>
  <c r="D2937" i="2"/>
  <c r="C2937" i="2"/>
  <c r="A2937" i="2"/>
  <c r="D2936" i="2"/>
  <c r="C2936" i="2"/>
  <c r="A2936" i="2"/>
  <c r="D2935" i="2"/>
  <c r="C2935" i="2"/>
  <c r="A2935" i="2"/>
  <c r="D2934" i="2"/>
  <c r="C2934" i="2"/>
  <c r="A2934" i="2"/>
  <c r="D2933" i="2"/>
  <c r="C2933" i="2"/>
  <c r="D2932" i="2"/>
  <c r="C2932" i="2"/>
  <c r="A2932" i="2"/>
  <c r="D2931" i="2"/>
  <c r="C2931" i="2"/>
  <c r="A2931" i="2"/>
  <c r="D2930" i="2"/>
  <c r="C2930" i="2"/>
  <c r="A2930" i="2"/>
  <c r="D2929" i="2"/>
  <c r="C2929" i="2"/>
  <c r="A2929" i="2"/>
  <c r="D2928" i="2"/>
  <c r="C2928" i="2"/>
  <c r="A2928" i="2"/>
  <c r="D2927" i="2"/>
  <c r="C2927" i="2"/>
  <c r="A2927" i="2"/>
  <c r="D2926" i="2"/>
  <c r="C2926" i="2"/>
  <c r="A2926" i="2"/>
  <c r="D2925" i="2"/>
  <c r="C2925" i="2"/>
  <c r="D2924" i="2"/>
  <c r="C2924" i="2"/>
  <c r="A2924" i="2"/>
  <c r="D2923" i="2"/>
  <c r="C2923" i="2"/>
  <c r="A2923" i="2"/>
  <c r="D2922" i="2"/>
  <c r="C2922" i="2"/>
  <c r="A2922" i="2"/>
  <c r="D2921" i="2"/>
  <c r="C2921" i="2"/>
  <c r="A2921" i="2"/>
  <c r="D2920" i="2"/>
  <c r="C2920" i="2"/>
  <c r="A2920" i="2"/>
  <c r="D2919" i="2"/>
  <c r="C2919" i="2"/>
  <c r="A2919" i="2"/>
  <c r="D2918" i="2"/>
  <c r="C2918" i="2"/>
  <c r="A2918" i="2"/>
  <c r="D2917" i="2"/>
  <c r="C2917" i="2"/>
  <c r="D2916" i="2"/>
  <c r="C2916" i="2"/>
  <c r="A2916" i="2"/>
  <c r="D2915" i="2"/>
  <c r="C2915" i="2"/>
  <c r="A2915" i="2"/>
  <c r="D2914" i="2"/>
  <c r="C2914" i="2"/>
  <c r="A2914" i="2"/>
  <c r="D2913" i="2"/>
  <c r="C2913" i="2"/>
  <c r="A2913" i="2"/>
  <c r="D2912" i="2"/>
  <c r="C2912" i="2"/>
  <c r="A2912" i="2"/>
  <c r="D2911" i="2"/>
  <c r="C2911" i="2"/>
  <c r="A2911" i="2"/>
  <c r="D2910" i="2"/>
  <c r="C2910" i="2"/>
  <c r="A2910" i="2"/>
  <c r="D2909" i="2"/>
  <c r="C2909" i="2"/>
  <c r="D2908" i="2"/>
  <c r="C2908" i="2"/>
  <c r="A2908" i="2"/>
  <c r="D2907" i="2"/>
  <c r="C2907" i="2"/>
  <c r="A2907" i="2"/>
  <c r="D2906" i="2"/>
  <c r="C2906" i="2"/>
  <c r="A2906" i="2"/>
  <c r="D2905" i="2"/>
  <c r="C2905" i="2"/>
  <c r="A2905" i="2"/>
  <c r="D2904" i="2"/>
  <c r="C2904" i="2"/>
  <c r="A2904" i="2"/>
  <c r="D2903" i="2"/>
  <c r="C2903" i="2"/>
  <c r="A2903" i="2"/>
  <c r="D2902" i="2"/>
  <c r="C2902" i="2"/>
  <c r="A2902" i="2"/>
  <c r="D2901" i="2"/>
  <c r="C2901" i="2"/>
  <c r="D2900" i="2"/>
  <c r="C2900" i="2"/>
  <c r="A2900" i="2"/>
  <c r="D2899" i="2"/>
  <c r="C2899" i="2"/>
  <c r="A2899" i="2"/>
  <c r="D2898" i="2"/>
  <c r="C2898" i="2"/>
  <c r="A2898" i="2"/>
  <c r="D2897" i="2"/>
  <c r="C2897" i="2"/>
  <c r="A2897" i="2"/>
  <c r="D2896" i="2"/>
  <c r="C2896" i="2"/>
  <c r="A2896" i="2"/>
  <c r="D2895" i="2"/>
  <c r="C2895" i="2"/>
  <c r="A2895" i="2"/>
  <c r="D2894" i="2"/>
  <c r="C2894" i="2"/>
  <c r="A2894" i="2"/>
  <c r="D2893" i="2"/>
  <c r="C2893" i="2"/>
  <c r="D2892" i="2"/>
  <c r="C2892" i="2"/>
  <c r="A2892" i="2"/>
  <c r="D2891" i="2"/>
  <c r="C2891" i="2"/>
  <c r="A2891" i="2"/>
  <c r="D2890" i="2"/>
  <c r="C2890" i="2"/>
  <c r="A2890" i="2"/>
  <c r="D2889" i="2"/>
  <c r="C2889" i="2"/>
  <c r="A2889" i="2"/>
  <c r="D2888" i="2"/>
  <c r="C2888" i="2"/>
  <c r="A2888" i="2"/>
  <c r="D2887" i="2"/>
  <c r="C2887" i="2"/>
  <c r="A2887" i="2"/>
  <c r="D2886" i="2"/>
  <c r="C2886" i="2"/>
  <c r="A2886" i="2"/>
  <c r="D2885" i="2"/>
  <c r="C2885" i="2"/>
  <c r="D2884" i="2"/>
  <c r="C2884" i="2"/>
  <c r="A2884" i="2"/>
  <c r="D2883" i="2"/>
  <c r="C2883" i="2"/>
  <c r="A2883" i="2"/>
  <c r="D2882" i="2"/>
  <c r="C2882" i="2"/>
  <c r="A2882" i="2"/>
  <c r="D2881" i="2"/>
  <c r="C2881" i="2"/>
  <c r="A2881" i="2"/>
  <c r="D2880" i="2"/>
  <c r="C2880" i="2"/>
  <c r="A2880" i="2"/>
  <c r="D2879" i="2"/>
  <c r="C2879" i="2"/>
  <c r="A2879" i="2"/>
  <c r="D2878" i="2"/>
  <c r="C2878" i="2"/>
  <c r="A2878" i="2"/>
  <c r="D2877" i="2"/>
  <c r="C2877" i="2"/>
  <c r="D2876" i="2"/>
  <c r="C2876" i="2"/>
  <c r="A2876" i="2"/>
  <c r="D2875" i="2"/>
  <c r="C2875" i="2"/>
  <c r="A2875" i="2"/>
  <c r="D2874" i="2"/>
  <c r="C2874" i="2"/>
  <c r="A2874" i="2"/>
  <c r="D2873" i="2"/>
  <c r="C2873" i="2"/>
  <c r="A2873" i="2"/>
  <c r="D2872" i="2"/>
  <c r="C2872" i="2"/>
  <c r="A2872" i="2"/>
  <c r="D2871" i="2"/>
  <c r="C2871" i="2"/>
  <c r="A2871" i="2"/>
  <c r="D2870" i="2"/>
  <c r="C2870" i="2"/>
  <c r="A2870" i="2"/>
  <c r="D2869" i="2"/>
  <c r="C2869" i="2"/>
  <c r="D2868" i="2"/>
  <c r="C2868" i="2"/>
  <c r="A2868" i="2"/>
  <c r="D2867" i="2"/>
  <c r="C2867" i="2"/>
  <c r="A2867" i="2"/>
  <c r="D2866" i="2"/>
  <c r="C2866" i="2"/>
  <c r="A2866" i="2"/>
  <c r="D2865" i="2"/>
  <c r="C2865" i="2"/>
  <c r="A2865" i="2"/>
  <c r="D2864" i="2"/>
  <c r="C2864" i="2"/>
  <c r="A2864" i="2"/>
  <c r="D2863" i="2"/>
  <c r="C2863" i="2"/>
  <c r="A2863" i="2"/>
  <c r="D2862" i="2"/>
  <c r="C2862" i="2"/>
  <c r="A2862" i="2"/>
  <c r="D2861" i="2"/>
  <c r="C2861" i="2"/>
  <c r="D2860" i="2"/>
  <c r="C2860" i="2"/>
  <c r="A2860" i="2"/>
  <c r="D2859" i="2"/>
  <c r="C2859" i="2"/>
  <c r="A2859" i="2"/>
  <c r="D2858" i="2"/>
  <c r="C2858" i="2"/>
  <c r="A2858" i="2"/>
  <c r="D2857" i="2"/>
  <c r="C2857" i="2"/>
  <c r="A2857" i="2"/>
  <c r="D2856" i="2"/>
  <c r="C2856" i="2"/>
  <c r="A2856" i="2"/>
  <c r="D2855" i="2"/>
  <c r="C2855" i="2"/>
  <c r="A2855" i="2"/>
  <c r="D2854" i="2"/>
  <c r="C2854" i="2"/>
  <c r="A2854" i="2"/>
  <c r="D2853" i="2"/>
  <c r="C2853" i="2"/>
  <c r="D2852" i="2"/>
  <c r="C2852" i="2"/>
  <c r="A2852" i="2"/>
  <c r="D2851" i="2"/>
  <c r="C2851" i="2"/>
  <c r="A2851" i="2"/>
  <c r="D2850" i="2"/>
  <c r="C2850" i="2"/>
  <c r="A2850" i="2"/>
  <c r="D2849" i="2"/>
  <c r="C2849" i="2"/>
  <c r="A2849" i="2"/>
  <c r="D2848" i="2"/>
  <c r="C2848" i="2"/>
  <c r="A2848" i="2"/>
  <c r="D2847" i="2"/>
  <c r="C2847" i="2"/>
  <c r="A2847" i="2"/>
  <c r="D2846" i="2"/>
  <c r="C2846" i="2"/>
  <c r="A2846" i="2"/>
  <c r="D2845" i="2"/>
  <c r="C2845" i="2"/>
  <c r="D2844" i="2"/>
  <c r="C2844" i="2"/>
  <c r="A2844" i="2"/>
  <c r="D2843" i="2"/>
  <c r="C2843" i="2"/>
  <c r="A2843" i="2"/>
  <c r="D2842" i="2"/>
  <c r="C2842" i="2"/>
  <c r="A2842" i="2"/>
  <c r="D2841" i="2"/>
  <c r="C2841" i="2"/>
  <c r="A2841" i="2"/>
  <c r="D2840" i="2"/>
  <c r="C2840" i="2"/>
  <c r="A2840" i="2"/>
  <c r="D2839" i="2"/>
  <c r="C2839" i="2"/>
  <c r="A2839" i="2"/>
  <c r="D2838" i="2"/>
  <c r="C2838" i="2"/>
  <c r="A2838" i="2"/>
  <c r="D2837" i="2"/>
  <c r="C2837" i="2"/>
  <c r="D2836" i="2"/>
  <c r="C2836" i="2"/>
  <c r="A2836" i="2"/>
  <c r="D2835" i="2"/>
  <c r="C2835" i="2"/>
  <c r="A2835" i="2"/>
  <c r="D2834" i="2"/>
  <c r="C2834" i="2"/>
  <c r="A2834" i="2"/>
  <c r="D2833" i="2"/>
  <c r="C2833" i="2"/>
  <c r="A2833" i="2"/>
  <c r="D2832" i="2"/>
  <c r="C2832" i="2"/>
  <c r="A2832" i="2"/>
  <c r="D2831" i="2"/>
  <c r="C2831" i="2"/>
  <c r="A2831" i="2"/>
  <c r="D2830" i="2"/>
  <c r="C2830" i="2"/>
  <c r="A2830" i="2"/>
  <c r="D2829" i="2"/>
  <c r="C2829" i="2"/>
  <c r="D2828" i="2"/>
  <c r="C2828" i="2"/>
  <c r="A2828" i="2"/>
  <c r="D2827" i="2"/>
  <c r="C2827" i="2"/>
  <c r="A2827" i="2"/>
  <c r="D2826" i="2"/>
  <c r="C2826" i="2"/>
  <c r="A2826" i="2"/>
  <c r="D2825" i="2"/>
  <c r="C2825" i="2"/>
  <c r="A2825" i="2"/>
  <c r="D2824" i="2"/>
  <c r="C2824" i="2"/>
  <c r="A2824" i="2"/>
  <c r="D2823" i="2"/>
  <c r="C2823" i="2"/>
  <c r="A2823" i="2"/>
  <c r="D2822" i="2"/>
  <c r="C2822" i="2"/>
  <c r="A2822" i="2"/>
  <c r="D2821" i="2"/>
  <c r="C2821" i="2"/>
  <c r="D2820" i="2"/>
  <c r="C2820" i="2"/>
  <c r="A2820" i="2"/>
  <c r="D2819" i="2"/>
  <c r="C2819" i="2"/>
  <c r="A2819" i="2"/>
  <c r="D2818" i="2"/>
  <c r="C2818" i="2"/>
  <c r="A2818" i="2"/>
  <c r="D2817" i="2"/>
  <c r="C2817" i="2"/>
  <c r="A2817" i="2"/>
  <c r="D2816" i="2"/>
  <c r="C2816" i="2"/>
  <c r="A2816" i="2"/>
  <c r="D2815" i="2"/>
  <c r="C2815" i="2"/>
  <c r="A2815" i="2"/>
  <c r="D2814" i="2"/>
  <c r="C2814" i="2"/>
  <c r="A2814" i="2"/>
  <c r="D2813" i="2"/>
  <c r="C2813" i="2"/>
  <c r="D2812" i="2"/>
  <c r="C2812" i="2"/>
  <c r="A2812" i="2"/>
  <c r="D2811" i="2"/>
  <c r="C2811" i="2"/>
  <c r="A2811" i="2"/>
  <c r="D2810" i="2"/>
  <c r="C2810" i="2"/>
  <c r="A2810" i="2"/>
  <c r="D2809" i="2"/>
  <c r="C2809" i="2"/>
  <c r="A2809" i="2"/>
  <c r="D2808" i="2"/>
  <c r="C2808" i="2"/>
  <c r="A2808" i="2"/>
  <c r="D2807" i="2"/>
  <c r="C2807" i="2"/>
  <c r="A2807" i="2"/>
  <c r="D2806" i="2"/>
  <c r="C2806" i="2"/>
  <c r="A2806" i="2"/>
  <c r="D2805" i="2"/>
  <c r="C2805" i="2"/>
  <c r="D2804" i="2"/>
  <c r="C2804" i="2"/>
  <c r="A2804" i="2"/>
  <c r="D2803" i="2"/>
  <c r="C2803" i="2"/>
  <c r="A2803" i="2"/>
  <c r="D2802" i="2"/>
  <c r="C2802" i="2"/>
  <c r="A2802" i="2"/>
  <c r="D2801" i="2"/>
  <c r="C2801" i="2"/>
  <c r="A2801" i="2"/>
  <c r="D2800" i="2"/>
  <c r="C2800" i="2"/>
  <c r="A2800" i="2"/>
  <c r="D2799" i="2"/>
  <c r="C2799" i="2"/>
  <c r="A2799" i="2"/>
  <c r="D2798" i="2"/>
  <c r="C2798" i="2"/>
  <c r="A2798" i="2"/>
  <c r="D2797" i="2"/>
  <c r="C2797" i="2"/>
  <c r="D2796" i="2"/>
  <c r="C2796" i="2"/>
  <c r="A2796" i="2"/>
  <c r="D2795" i="2"/>
  <c r="C2795" i="2"/>
  <c r="A2795" i="2"/>
  <c r="D2794" i="2"/>
  <c r="C2794" i="2"/>
  <c r="A2794" i="2"/>
  <c r="D2793" i="2"/>
  <c r="C2793" i="2"/>
  <c r="A2793" i="2"/>
  <c r="D2792" i="2"/>
  <c r="C2792" i="2"/>
  <c r="A2792" i="2"/>
  <c r="D2791" i="2"/>
  <c r="C2791" i="2"/>
  <c r="A2791" i="2"/>
  <c r="D2790" i="2"/>
  <c r="C2790" i="2"/>
  <c r="A2790" i="2"/>
  <c r="D2789" i="2"/>
  <c r="C2789" i="2"/>
  <c r="D2788" i="2"/>
  <c r="C2788" i="2"/>
  <c r="A2788" i="2"/>
  <c r="D2787" i="2"/>
  <c r="C2787" i="2"/>
  <c r="A2787" i="2"/>
  <c r="D2786" i="2"/>
  <c r="C2786" i="2"/>
  <c r="A2786" i="2"/>
  <c r="D2785" i="2"/>
  <c r="C2785" i="2"/>
  <c r="A2785" i="2"/>
  <c r="D2784" i="2"/>
  <c r="C2784" i="2"/>
  <c r="A2784" i="2"/>
  <c r="D2783" i="2"/>
  <c r="C2783" i="2"/>
  <c r="A2783" i="2"/>
  <c r="D2782" i="2"/>
  <c r="C2782" i="2"/>
  <c r="A2782" i="2"/>
  <c r="D2781" i="2"/>
  <c r="C2781" i="2"/>
  <c r="D2780" i="2"/>
  <c r="C2780" i="2"/>
  <c r="A2780" i="2"/>
  <c r="D2779" i="2"/>
  <c r="C2779" i="2"/>
  <c r="A2779" i="2"/>
  <c r="D2778" i="2"/>
  <c r="C2778" i="2"/>
  <c r="A2778" i="2"/>
  <c r="D2777" i="2"/>
  <c r="C2777" i="2"/>
  <c r="A2777" i="2"/>
  <c r="D2776" i="2"/>
  <c r="C2776" i="2"/>
  <c r="A2776" i="2"/>
  <c r="D2775" i="2"/>
  <c r="C2775" i="2"/>
  <c r="A2775" i="2"/>
  <c r="D2774" i="2"/>
  <c r="C2774" i="2"/>
  <c r="A2774" i="2"/>
  <c r="D2773" i="2"/>
  <c r="C2773" i="2"/>
  <c r="D2772" i="2"/>
  <c r="C2772" i="2"/>
  <c r="A2772" i="2"/>
  <c r="D2771" i="2"/>
  <c r="C2771" i="2"/>
  <c r="A2771" i="2"/>
  <c r="D2770" i="2"/>
  <c r="C2770" i="2"/>
  <c r="A2770" i="2"/>
  <c r="D2769" i="2"/>
  <c r="C2769" i="2"/>
  <c r="A2769" i="2"/>
  <c r="D2768" i="2"/>
  <c r="C2768" i="2"/>
  <c r="A2768" i="2"/>
  <c r="D2767" i="2"/>
  <c r="C2767" i="2"/>
  <c r="A2767" i="2"/>
  <c r="D2766" i="2"/>
  <c r="C2766" i="2"/>
  <c r="A2766" i="2"/>
  <c r="D2765" i="2"/>
  <c r="C2765" i="2"/>
  <c r="D2764" i="2"/>
  <c r="C2764" i="2"/>
  <c r="A2764" i="2"/>
  <c r="D2763" i="2"/>
  <c r="C2763" i="2"/>
  <c r="A2763" i="2"/>
  <c r="D2762" i="2"/>
  <c r="C2762" i="2"/>
  <c r="A2762" i="2"/>
  <c r="D2761" i="2"/>
  <c r="C2761" i="2"/>
  <c r="A2761" i="2"/>
  <c r="D2760" i="2"/>
  <c r="C2760" i="2"/>
  <c r="A2760" i="2"/>
  <c r="D2759" i="2"/>
  <c r="C2759" i="2"/>
  <c r="A2759" i="2"/>
  <c r="D2758" i="2"/>
  <c r="C2758" i="2"/>
  <c r="A2758" i="2"/>
  <c r="D2757" i="2"/>
  <c r="C2757" i="2"/>
  <c r="D2756" i="2"/>
  <c r="C2756" i="2"/>
  <c r="A2756" i="2"/>
  <c r="D2755" i="2"/>
  <c r="C2755" i="2"/>
  <c r="A2755" i="2"/>
  <c r="D2754" i="2"/>
  <c r="C2754" i="2"/>
  <c r="A2754" i="2"/>
  <c r="D2753" i="2"/>
  <c r="C2753" i="2"/>
  <c r="A2753" i="2"/>
  <c r="D2752" i="2"/>
  <c r="C2752" i="2"/>
  <c r="A2752" i="2"/>
  <c r="D2751" i="2"/>
  <c r="C2751" i="2"/>
  <c r="A2751" i="2"/>
  <c r="D2750" i="2"/>
  <c r="C2750" i="2"/>
  <c r="A2750" i="2"/>
  <c r="D2749" i="2"/>
  <c r="C2749" i="2"/>
  <c r="D2748" i="2"/>
  <c r="C2748" i="2"/>
  <c r="A2748" i="2"/>
  <c r="D2747" i="2"/>
  <c r="C2747" i="2"/>
  <c r="A2747" i="2"/>
  <c r="D2746" i="2"/>
  <c r="C2746" i="2"/>
  <c r="A2746" i="2"/>
  <c r="D2745" i="2"/>
  <c r="C2745" i="2"/>
  <c r="A2745" i="2"/>
  <c r="D2744" i="2"/>
  <c r="C2744" i="2"/>
  <c r="A2744" i="2"/>
  <c r="D2743" i="2"/>
  <c r="C2743" i="2"/>
  <c r="A2743" i="2"/>
  <c r="D2742" i="2"/>
  <c r="C2742" i="2"/>
  <c r="A2742" i="2"/>
  <c r="D2741" i="2"/>
  <c r="C2741" i="2"/>
  <c r="D2740" i="2"/>
  <c r="C2740" i="2"/>
  <c r="A2740" i="2"/>
  <c r="D2739" i="2"/>
  <c r="C2739" i="2"/>
  <c r="A2739" i="2"/>
  <c r="D2738" i="2"/>
  <c r="C2738" i="2"/>
  <c r="A2738" i="2"/>
  <c r="D2737" i="2"/>
  <c r="C2737" i="2"/>
  <c r="A2737" i="2"/>
  <c r="D2736" i="2"/>
  <c r="C2736" i="2"/>
  <c r="A2736" i="2"/>
  <c r="D2735" i="2"/>
  <c r="C2735" i="2"/>
  <c r="A2735" i="2"/>
  <c r="D2734" i="2"/>
  <c r="C2734" i="2"/>
  <c r="A2734" i="2"/>
  <c r="D2733" i="2"/>
  <c r="C2733" i="2"/>
  <c r="D2732" i="2"/>
  <c r="C2732" i="2"/>
  <c r="A2732" i="2"/>
  <c r="D2731" i="2"/>
  <c r="C2731" i="2"/>
  <c r="A2731" i="2"/>
  <c r="D2730" i="2"/>
  <c r="C2730" i="2"/>
  <c r="A2730" i="2"/>
  <c r="D2729" i="2"/>
  <c r="C2729" i="2"/>
  <c r="A2729" i="2"/>
  <c r="D2728" i="2"/>
  <c r="C2728" i="2"/>
  <c r="A2728" i="2"/>
  <c r="D2727" i="2"/>
  <c r="C2727" i="2"/>
  <c r="A2727" i="2"/>
  <c r="D2726" i="2"/>
  <c r="C2726" i="2"/>
  <c r="A2726" i="2"/>
  <c r="D2725" i="2"/>
  <c r="C2725" i="2"/>
  <c r="D2724" i="2"/>
  <c r="C2724" i="2"/>
  <c r="A2724" i="2"/>
  <c r="D2723" i="2"/>
  <c r="C2723" i="2"/>
  <c r="A2723" i="2"/>
  <c r="D2722" i="2"/>
  <c r="C2722" i="2"/>
  <c r="A2722" i="2"/>
  <c r="D2721" i="2"/>
  <c r="C2721" i="2"/>
  <c r="A2721" i="2"/>
  <c r="D2720" i="2"/>
  <c r="C2720" i="2"/>
  <c r="A2720" i="2"/>
  <c r="D2719" i="2"/>
  <c r="C2719" i="2"/>
  <c r="A2719" i="2"/>
  <c r="D2718" i="2"/>
  <c r="C2718" i="2"/>
  <c r="A2718" i="2"/>
  <c r="D2717" i="2"/>
  <c r="C2717" i="2"/>
  <c r="D2716" i="2"/>
  <c r="C2716" i="2"/>
  <c r="A2716" i="2"/>
  <c r="D2715" i="2"/>
  <c r="C2715" i="2"/>
  <c r="A2715" i="2"/>
  <c r="D2714" i="2"/>
  <c r="C2714" i="2"/>
  <c r="A2714" i="2"/>
  <c r="D2713" i="2"/>
  <c r="C2713" i="2"/>
  <c r="A2713" i="2"/>
  <c r="D2712" i="2"/>
  <c r="C2712" i="2"/>
  <c r="A2712" i="2"/>
  <c r="D2711" i="2"/>
  <c r="C2711" i="2"/>
  <c r="A2711" i="2"/>
  <c r="D2710" i="2"/>
  <c r="C2710" i="2"/>
  <c r="A2710" i="2"/>
  <c r="D2709" i="2"/>
  <c r="C2709" i="2"/>
  <c r="D2708" i="2"/>
  <c r="C2708" i="2"/>
  <c r="A2708" i="2"/>
  <c r="D2707" i="2"/>
  <c r="C2707" i="2"/>
  <c r="A2707" i="2"/>
  <c r="D2706" i="2"/>
  <c r="C2706" i="2"/>
  <c r="A2706" i="2"/>
  <c r="D2705" i="2"/>
  <c r="C2705" i="2"/>
  <c r="A2705" i="2"/>
  <c r="D2704" i="2"/>
  <c r="C2704" i="2"/>
  <c r="A2704" i="2"/>
  <c r="D2703" i="2"/>
  <c r="C2703" i="2"/>
  <c r="A2703" i="2"/>
  <c r="D2702" i="2"/>
  <c r="C2702" i="2"/>
  <c r="A2702" i="2"/>
  <c r="D2701" i="2"/>
  <c r="C2701" i="2"/>
  <c r="D2700" i="2"/>
  <c r="C2700" i="2"/>
  <c r="A2700" i="2"/>
  <c r="D2699" i="2"/>
  <c r="C2699" i="2"/>
  <c r="A2699" i="2"/>
  <c r="D2698" i="2"/>
  <c r="C2698" i="2"/>
  <c r="A2698" i="2"/>
  <c r="D2697" i="2"/>
  <c r="C2697" i="2"/>
  <c r="A2697" i="2"/>
  <c r="D2696" i="2"/>
  <c r="C2696" i="2"/>
  <c r="A2696" i="2"/>
  <c r="D2695" i="2"/>
  <c r="C2695" i="2"/>
  <c r="A2695" i="2"/>
  <c r="D2694" i="2"/>
  <c r="C2694" i="2"/>
  <c r="A2694" i="2"/>
  <c r="D2693" i="2"/>
  <c r="C2693" i="2"/>
  <c r="D2692" i="2"/>
  <c r="C2692" i="2"/>
  <c r="A2692" i="2"/>
  <c r="D2691" i="2"/>
  <c r="C2691" i="2"/>
  <c r="A2691" i="2"/>
  <c r="D2690" i="2"/>
  <c r="C2690" i="2"/>
  <c r="A2690" i="2"/>
  <c r="D2689" i="2"/>
  <c r="C2689" i="2"/>
  <c r="A2689" i="2"/>
  <c r="D2688" i="2"/>
  <c r="C2688" i="2"/>
  <c r="A2688" i="2"/>
  <c r="D2687" i="2"/>
  <c r="C2687" i="2"/>
  <c r="A2687" i="2"/>
  <c r="D2686" i="2"/>
  <c r="C2686" i="2"/>
  <c r="A2686" i="2"/>
  <c r="D2685" i="2"/>
  <c r="C2685" i="2"/>
  <c r="D2684" i="2"/>
  <c r="C2684" i="2"/>
  <c r="A2684" i="2"/>
  <c r="D2683" i="2"/>
  <c r="C2683" i="2"/>
  <c r="A2683" i="2"/>
  <c r="D2682" i="2"/>
  <c r="C2682" i="2"/>
  <c r="A2682" i="2"/>
  <c r="D2681" i="2"/>
  <c r="C2681" i="2"/>
  <c r="A2681" i="2"/>
  <c r="D2680" i="2"/>
  <c r="C2680" i="2"/>
  <c r="A2680" i="2"/>
  <c r="D2679" i="2"/>
  <c r="C2679" i="2"/>
  <c r="A2679" i="2"/>
  <c r="D2678" i="2"/>
  <c r="C2678" i="2"/>
  <c r="A2678" i="2"/>
  <c r="D2677" i="2"/>
  <c r="C2677" i="2"/>
  <c r="D2676" i="2"/>
  <c r="C2676" i="2"/>
  <c r="A2676" i="2"/>
  <c r="D2675" i="2"/>
  <c r="C2675" i="2"/>
  <c r="A2675" i="2"/>
  <c r="D2674" i="2"/>
  <c r="C2674" i="2"/>
  <c r="A2674" i="2"/>
  <c r="D2673" i="2"/>
  <c r="C2673" i="2"/>
  <c r="A2673" i="2"/>
  <c r="D2672" i="2"/>
  <c r="C2672" i="2"/>
  <c r="A2672" i="2"/>
  <c r="D2671" i="2"/>
  <c r="C2671" i="2"/>
  <c r="A2671" i="2"/>
  <c r="D2670" i="2"/>
  <c r="C2670" i="2"/>
  <c r="A2670" i="2"/>
  <c r="D2669" i="2"/>
  <c r="C2669" i="2"/>
  <c r="D2668" i="2"/>
  <c r="C2668" i="2"/>
  <c r="A2668" i="2"/>
  <c r="D2667" i="2"/>
  <c r="C2667" i="2"/>
  <c r="A2667" i="2"/>
  <c r="D2666" i="2"/>
  <c r="C2666" i="2"/>
  <c r="A2666" i="2"/>
  <c r="D2665" i="2"/>
  <c r="C2665" i="2"/>
  <c r="A2665" i="2"/>
  <c r="D2664" i="2"/>
  <c r="C2664" i="2"/>
  <c r="A2664" i="2"/>
  <c r="D2663" i="2"/>
  <c r="C2663" i="2"/>
  <c r="A2663" i="2"/>
  <c r="D2662" i="2"/>
  <c r="C2662" i="2"/>
  <c r="A2662" i="2"/>
  <c r="D2661" i="2"/>
  <c r="C2661" i="2"/>
  <c r="D2660" i="2"/>
  <c r="C2660" i="2"/>
  <c r="A2660" i="2"/>
  <c r="D2659" i="2"/>
  <c r="C2659" i="2"/>
  <c r="A2659" i="2"/>
  <c r="D2658" i="2"/>
  <c r="C2658" i="2"/>
  <c r="A2658" i="2"/>
  <c r="D2657" i="2"/>
  <c r="C2657" i="2"/>
  <c r="A2657" i="2"/>
  <c r="D2656" i="2"/>
  <c r="C2656" i="2"/>
  <c r="A2656" i="2"/>
  <c r="D2655" i="2"/>
  <c r="C2655" i="2"/>
  <c r="A2655" i="2"/>
  <c r="D2654" i="2"/>
  <c r="C2654" i="2"/>
  <c r="A2654" i="2"/>
  <c r="D2653" i="2"/>
  <c r="C2653" i="2"/>
  <c r="D2652" i="2"/>
  <c r="C2652" i="2"/>
  <c r="A2652" i="2"/>
  <c r="D2651" i="2"/>
  <c r="C2651" i="2"/>
  <c r="A2651" i="2"/>
  <c r="D2650" i="2"/>
  <c r="C2650" i="2"/>
  <c r="A2650" i="2"/>
  <c r="D2649" i="2"/>
  <c r="C2649" i="2"/>
  <c r="A2649" i="2"/>
  <c r="D2648" i="2"/>
  <c r="C2648" i="2"/>
  <c r="A2648" i="2"/>
  <c r="D2647" i="2"/>
  <c r="C2647" i="2"/>
  <c r="A2647" i="2"/>
  <c r="D2646" i="2"/>
  <c r="C2646" i="2"/>
  <c r="A2646" i="2"/>
  <c r="D2645" i="2"/>
  <c r="C2645" i="2"/>
  <c r="D2644" i="2"/>
  <c r="C2644" i="2"/>
  <c r="A2644" i="2"/>
  <c r="D2643" i="2"/>
  <c r="C2643" i="2"/>
  <c r="A2643" i="2"/>
  <c r="D2642" i="2"/>
  <c r="C2642" i="2"/>
  <c r="A2642" i="2"/>
  <c r="D2641" i="2"/>
  <c r="C2641" i="2"/>
  <c r="A2641" i="2"/>
  <c r="D2640" i="2"/>
  <c r="C2640" i="2"/>
  <c r="A2640" i="2"/>
  <c r="D2639" i="2"/>
  <c r="C2639" i="2"/>
  <c r="A2639" i="2"/>
  <c r="D2638" i="2"/>
  <c r="C2638" i="2"/>
  <c r="A2638" i="2"/>
  <c r="D2637" i="2"/>
  <c r="C2637" i="2"/>
  <c r="D2636" i="2"/>
  <c r="C2636" i="2"/>
  <c r="A2636" i="2"/>
  <c r="D2635" i="2"/>
  <c r="C2635" i="2"/>
  <c r="A2635" i="2"/>
  <c r="D2634" i="2"/>
  <c r="C2634" i="2"/>
  <c r="A2634" i="2"/>
  <c r="D2633" i="2"/>
  <c r="C2633" i="2"/>
  <c r="A2633" i="2"/>
  <c r="D2632" i="2"/>
  <c r="C2632" i="2"/>
  <c r="A2632" i="2"/>
  <c r="D2631" i="2"/>
  <c r="C2631" i="2"/>
  <c r="A2631" i="2"/>
  <c r="D2630" i="2"/>
  <c r="C2630" i="2"/>
  <c r="A2630" i="2"/>
  <c r="D2629" i="2"/>
  <c r="C2629" i="2"/>
  <c r="D2628" i="2"/>
  <c r="C2628" i="2"/>
  <c r="A2628" i="2"/>
  <c r="D2627" i="2"/>
  <c r="C2627" i="2"/>
  <c r="A2627" i="2"/>
  <c r="D2626" i="2"/>
  <c r="C2626" i="2"/>
  <c r="A2626" i="2"/>
  <c r="D2625" i="2"/>
  <c r="C2625" i="2"/>
  <c r="A2625" i="2"/>
  <c r="D2624" i="2"/>
  <c r="C2624" i="2"/>
  <c r="A2624" i="2"/>
  <c r="D2623" i="2"/>
  <c r="C2623" i="2"/>
  <c r="A2623" i="2"/>
  <c r="D2622" i="2"/>
  <c r="C2622" i="2"/>
  <c r="A2622" i="2"/>
  <c r="D2621" i="2"/>
  <c r="C2621" i="2"/>
  <c r="D2620" i="2"/>
  <c r="C2620" i="2"/>
  <c r="A2620" i="2"/>
  <c r="D2619" i="2"/>
  <c r="C2619" i="2"/>
  <c r="A2619" i="2"/>
  <c r="D2618" i="2"/>
  <c r="C2618" i="2"/>
  <c r="A2618" i="2"/>
  <c r="D2617" i="2"/>
  <c r="C2617" i="2"/>
  <c r="A2617" i="2"/>
  <c r="D2616" i="2"/>
  <c r="C2616" i="2"/>
  <c r="A2616" i="2"/>
  <c r="D2615" i="2"/>
  <c r="C2615" i="2"/>
  <c r="A2615" i="2"/>
  <c r="D2614" i="2"/>
  <c r="C2614" i="2"/>
  <c r="A2614" i="2"/>
  <c r="D2613" i="2"/>
  <c r="C2613" i="2"/>
  <c r="D2612" i="2"/>
  <c r="C2612" i="2"/>
  <c r="A2612" i="2"/>
  <c r="D2611" i="2"/>
  <c r="C2611" i="2"/>
  <c r="A2611" i="2"/>
  <c r="D2610" i="2"/>
  <c r="C2610" i="2"/>
  <c r="A2610" i="2"/>
  <c r="D2609" i="2"/>
  <c r="C2609" i="2"/>
  <c r="A2609" i="2"/>
  <c r="D2608" i="2"/>
  <c r="C2608" i="2"/>
  <c r="A2608" i="2"/>
  <c r="D2607" i="2"/>
  <c r="C2607" i="2"/>
  <c r="A2607" i="2"/>
  <c r="D2606" i="2"/>
  <c r="C2606" i="2"/>
  <c r="A2606" i="2"/>
  <c r="D2605" i="2"/>
  <c r="C2605" i="2"/>
  <c r="D2604" i="2"/>
  <c r="C2604" i="2"/>
  <c r="A2604" i="2"/>
  <c r="D2603" i="2"/>
  <c r="C2603" i="2"/>
  <c r="A2603" i="2"/>
  <c r="D2602" i="2"/>
  <c r="C2602" i="2"/>
  <c r="A2602" i="2"/>
  <c r="D2601" i="2"/>
  <c r="C2601" i="2"/>
  <c r="A2601" i="2"/>
  <c r="D2600" i="2"/>
  <c r="C2600" i="2"/>
  <c r="A2600" i="2"/>
  <c r="D2599" i="2"/>
  <c r="C2599" i="2"/>
  <c r="A2599" i="2"/>
  <c r="D2598" i="2"/>
  <c r="C2598" i="2"/>
  <c r="A2598" i="2"/>
  <c r="D2597" i="2"/>
  <c r="C2597" i="2"/>
  <c r="D2596" i="2"/>
  <c r="C2596" i="2"/>
  <c r="A2596" i="2"/>
  <c r="D2595" i="2"/>
  <c r="C2595" i="2"/>
  <c r="A2595" i="2"/>
  <c r="D2594" i="2"/>
  <c r="C2594" i="2"/>
  <c r="A2594" i="2"/>
  <c r="D2593" i="2"/>
  <c r="C2593" i="2"/>
  <c r="A2593" i="2"/>
  <c r="D2592" i="2"/>
  <c r="C2592" i="2"/>
  <c r="A2592" i="2"/>
  <c r="D2591" i="2"/>
  <c r="C2591" i="2"/>
  <c r="A2591" i="2"/>
  <c r="D2590" i="2"/>
  <c r="C2590" i="2"/>
  <c r="A2590" i="2"/>
  <c r="D2589" i="2"/>
  <c r="C2589" i="2"/>
  <c r="D2588" i="2"/>
  <c r="C2588" i="2"/>
  <c r="A2588" i="2"/>
  <c r="D2587" i="2"/>
  <c r="C2587" i="2"/>
  <c r="A2587" i="2"/>
  <c r="D2586" i="2"/>
  <c r="C2586" i="2"/>
  <c r="A2586" i="2"/>
  <c r="D2585" i="2"/>
  <c r="C2585" i="2"/>
  <c r="A2585" i="2"/>
  <c r="D2584" i="2"/>
  <c r="C2584" i="2"/>
  <c r="A2584" i="2"/>
  <c r="D2583" i="2"/>
  <c r="C2583" i="2"/>
  <c r="A2583" i="2"/>
  <c r="D2582" i="2"/>
  <c r="C2582" i="2"/>
  <c r="A2582" i="2"/>
  <c r="D2581" i="2"/>
  <c r="C2581" i="2"/>
  <c r="D2580" i="2"/>
  <c r="C2580" i="2"/>
  <c r="A2580" i="2"/>
  <c r="D2579" i="2"/>
  <c r="C2579" i="2"/>
  <c r="A2579" i="2"/>
  <c r="D2578" i="2"/>
  <c r="C2578" i="2"/>
  <c r="A2578" i="2"/>
  <c r="D2577" i="2"/>
  <c r="C2577" i="2"/>
  <c r="A2577" i="2"/>
  <c r="D2576" i="2"/>
  <c r="C2576" i="2"/>
  <c r="A2576" i="2"/>
  <c r="D2575" i="2"/>
  <c r="C2575" i="2"/>
  <c r="A2575" i="2"/>
  <c r="D2574" i="2"/>
  <c r="C2574" i="2"/>
  <c r="A2574" i="2"/>
  <c r="D2573" i="2"/>
  <c r="C2573" i="2"/>
  <c r="D2572" i="2"/>
  <c r="C2572" i="2"/>
  <c r="A2572" i="2"/>
  <c r="D2571" i="2"/>
  <c r="C2571" i="2"/>
  <c r="A2571" i="2"/>
  <c r="D2570" i="2"/>
  <c r="C2570" i="2"/>
  <c r="A2570" i="2"/>
  <c r="D2569" i="2"/>
  <c r="C2569" i="2"/>
  <c r="A2569" i="2"/>
  <c r="D2568" i="2"/>
  <c r="C2568" i="2"/>
  <c r="A2568" i="2"/>
  <c r="D2567" i="2"/>
  <c r="C2567" i="2"/>
  <c r="A2567" i="2"/>
  <c r="D2566" i="2"/>
  <c r="C2566" i="2"/>
  <c r="A2566" i="2"/>
  <c r="D2565" i="2"/>
  <c r="C2565" i="2"/>
  <c r="D2564" i="2"/>
  <c r="C2564" i="2"/>
  <c r="A2564" i="2"/>
  <c r="D2563" i="2"/>
  <c r="C2563" i="2"/>
  <c r="A2563" i="2"/>
  <c r="D2562" i="2"/>
  <c r="C2562" i="2"/>
  <c r="A2562" i="2"/>
  <c r="D2561" i="2"/>
  <c r="C2561" i="2"/>
  <c r="A2561" i="2"/>
  <c r="D2560" i="2"/>
  <c r="C2560" i="2"/>
  <c r="A2560" i="2"/>
  <c r="D2559" i="2"/>
  <c r="C2559" i="2"/>
  <c r="A2559" i="2"/>
  <c r="D2558" i="2"/>
  <c r="C2558" i="2"/>
  <c r="A2558" i="2"/>
  <c r="D2557" i="2"/>
  <c r="C2557" i="2"/>
  <c r="D2556" i="2"/>
  <c r="C2556" i="2"/>
  <c r="A2556" i="2"/>
  <c r="D2555" i="2"/>
  <c r="C2555" i="2"/>
  <c r="A2555" i="2"/>
  <c r="D2554" i="2"/>
  <c r="C2554" i="2"/>
  <c r="A2554" i="2"/>
  <c r="D2553" i="2"/>
  <c r="C2553" i="2"/>
  <c r="A2553" i="2"/>
  <c r="D2552" i="2"/>
  <c r="C2552" i="2"/>
  <c r="A2552" i="2"/>
  <c r="D2551" i="2"/>
  <c r="C2551" i="2"/>
  <c r="A2551" i="2"/>
  <c r="D2550" i="2"/>
  <c r="C2550" i="2"/>
  <c r="A2550" i="2"/>
  <c r="D2549" i="2"/>
  <c r="C2549" i="2"/>
  <c r="D2548" i="2"/>
  <c r="C2548" i="2"/>
  <c r="A2548" i="2"/>
  <c r="D2547" i="2"/>
  <c r="C2547" i="2"/>
  <c r="A2547" i="2"/>
  <c r="D2546" i="2"/>
  <c r="C2546" i="2"/>
  <c r="A2546" i="2"/>
  <c r="D2545" i="2"/>
  <c r="C2545" i="2"/>
  <c r="A2545" i="2"/>
  <c r="D2544" i="2"/>
  <c r="C2544" i="2"/>
  <c r="A2544" i="2"/>
  <c r="D2543" i="2"/>
  <c r="C2543" i="2"/>
  <c r="A2543" i="2"/>
  <c r="D2542" i="2"/>
  <c r="C2542" i="2"/>
  <c r="A2542" i="2"/>
  <c r="D2541" i="2"/>
  <c r="C2541" i="2"/>
  <c r="D2540" i="2"/>
  <c r="C2540" i="2"/>
  <c r="A2540" i="2"/>
  <c r="D2539" i="2"/>
  <c r="C2539" i="2"/>
  <c r="A2539" i="2"/>
  <c r="D2538" i="2"/>
  <c r="C2538" i="2"/>
  <c r="A2538" i="2"/>
  <c r="D2537" i="2"/>
  <c r="C2537" i="2"/>
  <c r="A2537" i="2"/>
  <c r="D2536" i="2"/>
  <c r="C2536" i="2"/>
  <c r="A2536" i="2"/>
  <c r="D2535" i="2"/>
  <c r="C2535" i="2"/>
  <c r="A2535" i="2"/>
  <c r="D2534" i="2"/>
  <c r="C2534" i="2"/>
  <c r="A2534" i="2"/>
  <c r="D2533" i="2"/>
  <c r="C2533" i="2"/>
  <c r="D2532" i="2"/>
  <c r="C2532" i="2"/>
  <c r="A2532" i="2"/>
  <c r="D2531" i="2"/>
  <c r="C2531" i="2"/>
  <c r="A2531" i="2"/>
  <c r="D2530" i="2"/>
  <c r="C2530" i="2"/>
  <c r="A2530" i="2"/>
  <c r="D2529" i="2"/>
  <c r="C2529" i="2"/>
  <c r="A2529" i="2"/>
  <c r="D2528" i="2"/>
  <c r="C2528" i="2"/>
  <c r="A2528" i="2"/>
  <c r="D2527" i="2"/>
  <c r="C2527" i="2"/>
  <c r="A2527" i="2"/>
  <c r="D2526" i="2"/>
  <c r="C2526" i="2"/>
  <c r="A2526" i="2"/>
  <c r="D2525" i="2"/>
  <c r="C2525" i="2"/>
  <c r="D2524" i="2"/>
  <c r="C2524" i="2"/>
  <c r="A2524" i="2"/>
  <c r="D2523" i="2"/>
  <c r="C2523" i="2"/>
  <c r="A2523" i="2"/>
  <c r="D2522" i="2"/>
  <c r="C2522" i="2"/>
  <c r="A2522" i="2"/>
  <c r="D2521" i="2"/>
  <c r="C2521" i="2"/>
  <c r="A2521" i="2"/>
  <c r="D2520" i="2"/>
  <c r="C2520" i="2"/>
  <c r="A2520" i="2"/>
  <c r="D2519" i="2"/>
  <c r="C2519" i="2"/>
  <c r="A2519" i="2"/>
  <c r="D2518" i="2"/>
  <c r="C2518" i="2"/>
  <c r="A2518" i="2"/>
  <c r="D2517" i="2"/>
  <c r="C2517" i="2"/>
  <c r="D2516" i="2"/>
  <c r="C2516" i="2"/>
  <c r="A2516" i="2"/>
  <c r="D2515" i="2"/>
  <c r="C2515" i="2"/>
  <c r="A2515" i="2"/>
  <c r="D2514" i="2"/>
  <c r="C2514" i="2"/>
  <c r="A2514" i="2"/>
  <c r="D2513" i="2"/>
  <c r="C2513" i="2"/>
  <c r="A2513" i="2"/>
  <c r="D2512" i="2"/>
  <c r="C2512" i="2"/>
  <c r="A2512" i="2"/>
  <c r="D2511" i="2"/>
  <c r="C2511" i="2"/>
  <c r="A2511" i="2"/>
  <c r="D2510" i="2"/>
  <c r="C2510" i="2"/>
  <c r="A2510" i="2"/>
  <c r="D2509" i="2"/>
  <c r="C2509" i="2"/>
  <c r="D2508" i="2"/>
  <c r="C2508" i="2"/>
  <c r="A2508" i="2"/>
  <c r="D2507" i="2"/>
  <c r="C2507" i="2"/>
  <c r="A2507" i="2"/>
  <c r="D2506" i="2"/>
  <c r="C2506" i="2"/>
  <c r="A2506" i="2"/>
  <c r="D2505" i="2"/>
  <c r="C2505" i="2"/>
  <c r="A2505" i="2"/>
  <c r="D2504" i="2"/>
  <c r="C2504" i="2"/>
  <c r="A2504" i="2"/>
  <c r="D2503" i="2"/>
  <c r="C2503" i="2"/>
  <c r="A2503" i="2"/>
  <c r="D2502" i="2"/>
  <c r="C2502" i="2"/>
  <c r="A2502" i="2"/>
  <c r="D2501" i="2"/>
  <c r="C2501" i="2"/>
  <c r="D2500" i="2"/>
  <c r="C2500" i="2"/>
  <c r="A2500" i="2"/>
  <c r="D2499" i="2"/>
  <c r="C2499" i="2"/>
  <c r="A2499" i="2"/>
  <c r="D2498" i="2"/>
  <c r="C2498" i="2"/>
  <c r="A2498" i="2"/>
  <c r="D2497" i="2"/>
  <c r="C2497" i="2"/>
  <c r="A2497" i="2"/>
  <c r="D2496" i="2"/>
  <c r="C2496" i="2"/>
  <c r="A2496" i="2"/>
  <c r="D2495" i="2"/>
  <c r="C2495" i="2"/>
  <c r="A2495" i="2"/>
  <c r="D2494" i="2"/>
  <c r="C2494" i="2"/>
  <c r="A2494" i="2"/>
  <c r="D2493" i="2"/>
  <c r="C2493" i="2"/>
  <c r="D2492" i="2"/>
  <c r="C2492" i="2"/>
  <c r="A2492" i="2"/>
  <c r="D2491" i="2"/>
  <c r="C2491" i="2"/>
  <c r="A2491" i="2"/>
  <c r="D2490" i="2"/>
  <c r="C2490" i="2"/>
  <c r="A2490" i="2"/>
  <c r="D2489" i="2"/>
  <c r="C2489" i="2"/>
  <c r="A2489" i="2"/>
  <c r="D2488" i="2"/>
  <c r="C2488" i="2"/>
  <c r="A2488" i="2"/>
  <c r="D2487" i="2"/>
  <c r="C2487" i="2"/>
  <c r="A2487" i="2"/>
  <c r="D2486" i="2"/>
  <c r="C2486" i="2"/>
  <c r="A2486" i="2"/>
  <c r="D2485" i="2"/>
  <c r="C2485" i="2"/>
  <c r="D2484" i="2"/>
  <c r="C2484" i="2"/>
  <c r="A2484" i="2"/>
  <c r="D2483" i="2"/>
  <c r="C2483" i="2"/>
  <c r="A2483" i="2"/>
  <c r="D2482" i="2"/>
  <c r="C2482" i="2"/>
  <c r="A2482" i="2"/>
  <c r="D2481" i="2"/>
  <c r="C2481" i="2"/>
  <c r="A2481" i="2"/>
  <c r="D2480" i="2"/>
  <c r="C2480" i="2"/>
  <c r="A2480" i="2"/>
  <c r="D2479" i="2"/>
  <c r="C2479" i="2"/>
  <c r="A2479" i="2"/>
  <c r="D2478" i="2"/>
  <c r="C2478" i="2"/>
  <c r="A2478" i="2"/>
  <c r="D2477" i="2"/>
  <c r="C2477" i="2"/>
  <c r="D2476" i="2"/>
  <c r="C2476" i="2"/>
  <c r="A2476" i="2"/>
  <c r="D2475" i="2"/>
  <c r="C2475" i="2"/>
  <c r="A2475" i="2"/>
  <c r="D2474" i="2"/>
  <c r="C2474" i="2"/>
  <c r="A2474" i="2"/>
  <c r="D2473" i="2"/>
  <c r="C2473" i="2"/>
  <c r="A2473" i="2"/>
  <c r="D2472" i="2"/>
  <c r="C2472" i="2"/>
  <c r="A2472" i="2"/>
  <c r="D2471" i="2"/>
  <c r="C2471" i="2"/>
  <c r="A2471" i="2"/>
  <c r="D2470" i="2"/>
  <c r="C2470" i="2"/>
  <c r="A2470" i="2"/>
  <c r="D2469" i="2"/>
  <c r="C2469" i="2"/>
  <c r="D2468" i="2"/>
  <c r="C2468" i="2"/>
  <c r="A2468" i="2"/>
  <c r="D2467" i="2"/>
  <c r="C2467" i="2"/>
  <c r="A2467" i="2"/>
  <c r="D2466" i="2"/>
  <c r="C2466" i="2"/>
  <c r="A2466" i="2"/>
  <c r="D2465" i="2"/>
  <c r="C2465" i="2"/>
  <c r="A2465" i="2"/>
  <c r="D2464" i="2"/>
  <c r="C2464" i="2"/>
  <c r="A2464" i="2"/>
  <c r="D2463" i="2"/>
  <c r="C2463" i="2"/>
  <c r="A2463" i="2"/>
  <c r="D2462" i="2"/>
  <c r="C2462" i="2"/>
  <c r="A2462" i="2"/>
  <c r="D2461" i="2"/>
  <c r="C2461" i="2"/>
  <c r="D2460" i="2"/>
  <c r="C2460" i="2"/>
  <c r="A2460" i="2"/>
  <c r="D2459" i="2"/>
  <c r="C2459" i="2"/>
  <c r="A2459" i="2"/>
  <c r="D2458" i="2"/>
  <c r="C2458" i="2"/>
  <c r="A2458" i="2"/>
  <c r="D2457" i="2"/>
  <c r="C2457" i="2"/>
  <c r="A2457" i="2"/>
  <c r="D2456" i="2"/>
  <c r="C2456" i="2"/>
  <c r="A2456" i="2"/>
  <c r="D2455" i="2"/>
  <c r="C2455" i="2"/>
  <c r="A2455" i="2"/>
  <c r="D2454" i="2"/>
  <c r="C2454" i="2"/>
  <c r="A2454" i="2"/>
  <c r="D2453" i="2"/>
  <c r="C2453" i="2"/>
  <c r="D2452" i="2"/>
  <c r="C2452" i="2"/>
  <c r="A2452" i="2"/>
  <c r="D2451" i="2"/>
  <c r="C2451" i="2"/>
  <c r="A2451" i="2"/>
  <c r="D2450" i="2"/>
  <c r="C2450" i="2"/>
  <c r="A2450" i="2"/>
  <c r="D2449" i="2"/>
  <c r="C2449" i="2"/>
  <c r="A2449" i="2"/>
  <c r="D2448" i="2"/>
  <c r="C2448" i="2"/>
  <c r="A2448" i="2"/>
  <c r="D2447" i="2"/>
  <c r="C2447" i="2"/>
  <c r="A2447" i="2"/>
  <c r="D2446" i="2"/>
  <c r="C2446" i="2"/>
  <c r="A2446" i="2"/>
  <c r="D2445" i="2"/>
  <c r="C2445" i="2"/>
  <c r="D2444" i="2"/>
  <c r="C2444" i="2"/>
  <c r="A2444" i="2"/>
  <c r="D2443" i="2"/>
  <c r="C2443" i="2"/>
  <c r="A2443" i="2"/>
  <c r="D2442" i="2"/>
  <c r="C2442" i="2"/>
  <c r="A2442" i="2"/>
  <c r="D2441" i="2"/>
  <c r="C2441" i="2"/>
  <c r="A2441" i="2"/>
  <c r="D2440" i="2"/>
  <c r="C2440" i="2"/>
  <c r="A2440" i="2"/>
  <c r="D2439" i="2"/>
  <c r="C2439" i="2"/>
  <c r="A2439" i="2"/>
  <c r="D2438" i="2"/>
  <c r="C2438" i="2"/>
  <c r="A2438" i="2"/>
  <c r="D2437" i="2"/>
  <c r="C2437" i="2"/>
  <c r="D2436" i="2"/>
  <c r="C2436" i="2"/>
  <c r="A2436" i="2"/>
  <c r="D2435" i="2"/>
  <c r="C2435" i="2"/>
  <c r="A2435" i="2"/>
  <c r="D2434" i="2"/>
  <c r="C2434" i="2"/>
  <c r="A2434" i="2"/>
  <c r="D2433" i="2"/>
  <c r="C2433" i="2"/>
  <c r="A2433" i="2"/>
  <c r="D2432" i="2"/>
  <c r="C2432" i="2"/>
  <c r="A2432" i="2"/>
  <c r="D2431" i="2"/>
  <c r="C2431" i="2"/>
  <c r="A2431" i="2"/>
  <c r="D2430" i="2"/>
  <c r="C2430" i="2"/>
  <c r="A2430" i="2"/>
  <c r="D2429" i="2"/>
  <c r="C2429" i="2"/>
  <c r="D2428" i="2"/>
  <c r="C2428" i="2"/>
  <c r="A2428" i="2"/>
  <c r="D2427" i="2"/>
  <c r="C2427" i="2"/>
  <c r="A2427" i="2"/>
  <c r="D2426" i="2"/>
  <c r="C2426" i="2"/>
  <c r="A2426" i="2"/>
  <c r="D2425" i="2"/>
  <c r="C2425" i="2"/>
  <c r="A2425" i="2"/>
  <c r="D2424" i="2"/>
  <c r="C2424" i="2"/>
  <c r="A2424" i="2"/>
  <c r="D2423" i="2"/>
  <c r="C2423" i="2"/>
  <c r="A2423" i="2"/>
  <c r="D2422" i="2"/>
  <c r="C2422" i="2"/>
  <c r="A2422" i="2"/>
  <c r="D2421" i="2"/>
  <c r="C2421" i="2"/>
  <c r="D2420" i="2"/>
  <c r="C2420" i="2"/>
  <c r="A2420" i="2"/>
  <c r="D2419" i="2"/>
  <c r="C2419" i="2"/>
  <c r="A2419" i="2"/>
  <c r="D2418" i="2"/>
  <c r="C2418" i="2"/>
  <c r="A2418" i="2"/>
  <c r="D2417" i="2"/>
  <c r="C2417" i="2"/>
  <c r="A2417" i="2"/>
  <c r="D2416" i="2"/>
  <c r="C2416" i="2"/>
  <c r="A2416" i="2"/>
  <c r="D2415" i="2"/>
  <c r="C2415" i="2"/>
  <c r="A2415" i="2"/>
  <c r="D2414" i="2"/>
  <c r="C2414" i="2"/>
  <c r="A2414" i="2"/>
  <c r="D2413" i="2"/>
  <c r="C2413" i="2"/>
  <c r="D2412" i="2"/>
  <c r="C2412" i="2"/>
  <c r="A2412" i="2"/>
  <c r="D2411" i="2"/>
  <c r="C2411" i="2"/>
  <c r="A2411" i="2"/>
  <c r="D2410" i="2"/>
  <c r="C2410" i="2"/>
  <c r="A2410" i="2"/>
  <c r="D2409" i="2"/>
  <c r="C2409" i="2"/>
  <c r="A2409" i="2"/>
  <c r="D2408" i="2"/>
  <c r="C2408" i="2"/>
  <c r="A2408" i="2"/>
  <c r="D2407" i="2"/>
  <c r="C2407" i="2"/>
  <c r="A2407" i="2"/>
  <c r="D2406" i="2"/>
  <c r="C2406" i="2"/>
  <c r="A2406" i="2"/>
  <c r="D2405" i="2"/>
  <c r="C2405" i="2"/>
  <c r="D2404" i="2"/>
  <c r="C2404" i="2"/>
  <c r="A2404" i="2"/>
  <c r="D2403" i="2"/>
  <c r="C2403" i="2"/>
  <c r="A2403" i="2"/>
  <c r="D2402" i="2"/>
  <c r="C2402" i="2"/>
  <c r="A2402" i="2"/>
  <c r="D2401" i="2"/>
  <c r="C2401" i="2"/>
  <c r="A2401" i="2"/>
  <c r="D2400" i="2"/>
  <c r="C2400" i="2"/>
  <c r="A2400" i="2"/>
  <c r="D2399" i="2"/>
  <c r="C2399" i="2"/>
  <c r="A2399" i="2"/>
  <c r="D2398" i="2"/>
  <c r="C2398" i="2"/>
  <c r="A2398" i="2"/>
  <c r="D2397" i="2"/>
  <c r="C2397" i="2"/>
  <c r="D2396" i="2"/>
  <c r="C2396" i="2"/>
  <c r="A2396" i="2"/>
  <c r="D2395" i="2"/>
  <c r="C2395" i="2"/>
  <c r="A2395" i="2"/>
  <c r="D2394" i="2"/>
  <c r="C2394" i="2"/>
  <c r="A2394" i="2"/>
  <c r="D2393" i="2"/>
  <c r="C2393" i="2"/>
  <c r="A2393" i="2"/>
  <c r="D2392" i="2"/>
  <c r="C2392" i="2"/>
  <c r="A2392" i="2"/>
  <c r="D2391" i="2"/>
  <c r="C2391" i="2"/>
  <c r="A2391" i="2"/>
  <c r="D2390" i="2"/>
  <c r="C2390" i="2"/>
  <c r="A2390" i="2"/>
  <c r="D2389" i="2"/>
  <c r="C2389" i="2"/>
  <c r="D2388" i="2"/>
  <c r="C2388" i="2"/>
  <c r="A2388" i="2"/>
  <c r="D2387" i="2"/>
  <c r="C2387" i="2"/>
  <c r="A2387" i="2"/>
  <c r="D2386" i="2"/>
  <c r="C2386" i="2"/>
  <c r="A2386" i="2"/>
  <c r="D2385" i="2"/>
  <c r="C2385" i="2"/>
  <c r="A2385" i="2"/>
  <c r="D2384" i="2"/>
  <c r="C2384" i="2"/>
  <c r="A2384" i="2"/>
  <c r="D2383" i="2"/>
  <c r="C2383" i="2"/>
  <c r="A2383" i="2"/>
  <c r="D2382" i="2"/>
  <c r="C2382" i="2"/>
  <c r="A2382" i="2"/>
  <c r="D2381" i="2"/>
  <c r="C2381" i="2"/>
  <c r="D2380" i="2"/>
  <c r="C2380" i="2"/>
  <c r="A2380" i="2"/>
  <c r="D2379" i="2"/>
  <c r="C2379" i="2"/>
  <c r="A2379" i="2"/>
  <c r="D2378" i="2"/>
  <c r="C2378" i="2"/>
  <c r="A2378" i="2"/>
  <c r="D2377" i="2"/>
  <c r="C2377" i="2"/>
  <c r="A2377" i="2"/>
  <c r="D2376" i="2"/>
  <c r="C2376" i="2"/>
  <c r="A2376" i="2"/>
  <c r="D2375" i="2"/>
  <c r="C2375" i="2"/>
  <c r="A2375" i="2"/>
  <c r="D2374" i="2"/>
  <c r="C2374" i="2"/>
  <c r="A2374" i="2"/>
  <c r="D2373" i="2"/>
  <c r="C2373" i="2"/>
  <c r="D2372" i="2"/>
  <c r="C2372" i="2"/>
  <c r="A2372" i="2"/>
  <c r="D2371" i="2"/>
  <c r="C2371" i="2"/>
  <c r="A2371" i="2"/>
  <c r="D2370" i="2"/>
  <c r="C2370" i="2"/>
  <c r="A2370" i="2"/>
  <c r="D2369" i="2"/>
  <c r="C2369" i="2"/>
  <c r="A2369" i="2"/>
  <c r="D2368" i="2"/>
  <c r="C2368" i="2"/>
  <c r="A2368" i="2"/>
  <c r="D2367" i="2"/>
  <c r="C2367" i="2"/>
  <c r="A2367" i="2"/>
  <c r="D2366" i="2"/>
  <c r="C2366" i="2"/>
  <c r="A2366" i="2"/>
  <c r="D2365" i="2"/>
  <c r="C2365" i="2"/>
  <c r="D2364" i="2"/>
  <c r="C2364" i="2"/>
  <c r="A2364" i="2"/>
  <c r="D2363" i="2"/>
  <c r="C2363" i="2"/>
  <c r="A2363" i="2"/>
  <c r="D2362" i="2"/>
  <c r="C2362" i="2"/>
  <c r="A2362" i="2"/>
  <c r="D2361" i="2"/>
  <c r="C2361" i="2"/>
  <c r="A2361" i="2"/>
  <c r="D2360" i="2"/>
  <c r="C2360" i="2"/>
  <c r="A2360" i="2"/>
  <c r="D2359" i="2"/>
  <c r="C2359" i="2"/>
  <c r="A2359" i="2"/>
  <c r="D2358" i="2"/>
  <c r="C2358" i="2"/>
  <c r="A2358" i="2"/>
  <c r="D2357" i="2"/>
  <c r="C2357" i="2"/>
  <c r="D2356" i="2"/>
  <c r="C2356" i="2"/>
  <c r="A2356" i="2"/>
  <c r="D2355" i="2"/>
  <c r="C2355" i="2"/>
  <c r="A2355" i="2"/>
  <c r="D2354" i="2"/>
  <c r="C2354" i="2"/>
  <c r="A2354" i="2"/>
  <c r="D2353" i="2"/>
  <c r="C2353" i="2"/>
  <c r="A2353" i="2"/>
  <c r="D2352" i="2"/>
  <c r="C2352" i="2"/>
  <c r="A2352" i="2"/>
  <c r="D2351" i="2"/>
  <c r="C2351" i="2"/>
  <c r="A2351" i="2"/>
  <c r="D2350" i="2"/>
  <c r="C2350" i="2"/>
  <c r="A2350" i="2"/>
  <c r="D2349" i="2"/>
  <c r="C2349" i="2"/>
  <c r="D2348" i="2"/>
  <c r="C2348" i="2"/>
  <c r="A2348" i="2"/>
  <c r="D2347" i="2"/>
  <c r="C2347" i="2"/>
  <c r="A2347" i="2"/>
  <c r="D2346" i="2"/>
  <c r="C2346" i="2"/>
  <c r="A2346" i="2"/>
  <c r="D2345" i="2"/>
  <c r="C2345" i="2"/>
  <c r="A2345" i="2"/>
  <c r="D2344" i="2"/>
  <c r="C2344" i="2"/>
  <c r="A2344" i="2"/>
  <c r="D2343" i="2"/>
  <c r="C2343" i="2"/>
  <c r="A2343" i="2"/>
  <c r="D2342" i="2"/>
  <c r="C2342" i="2"/>
  <c r="A2342" i="2"/>
  <c r="D2341" i="2"/>
  <c r="C2341" i="2"/>
  <c r="D2340" i="2"/>
  <c r="C2340" i="2"/>
  <c r="A2340" i="2"/>
  <c r="D2339" i="2"/>
  <c r="C2339" i="2"/>
  <c r="A2339" i="2"/>
  <c r="D2338" i="2"/>
  <c r="C2338" i="2"/>
  <c r="A2338" i="2"/>
  <c r="D2337" i="2"/>
  <c r="C2337" i="2"/>
  <c r="A2337" i="2"/>
  <c r="D2336" i="2"/>
  <c r="C2336" i="2"/>
  <c r="A2336" i="2"/>
  <c r="D2335" i="2"/>
  <c r="C2335" i="2"/>
  <c r="A2335" i="2"/>
  <c r="D2334" i="2"/>
  <c r="C2334" i="2"/>
  <c r="A2334" i="2"/>
  <c r="D2333" i="2"/>
  <c r="C2333" i="2"/>
  <c r="D2332" i="2"/>
  <c r="C2332" i="2"/>
  <c r="A2332" i="2"/>
  <c r="D2331" i="2"/>
  <c r="C2331" i="2"/>
  <c r="A2331" i="2"/>
  <c r="D2330" i="2"/>
  <c r="C2330" i="2"/>
  <c r="A2330" i="2"/>
  <c r="D2329" i="2"/>
  <c r="C2329" i="2"/>
  <c r="A2329" i="2"/>
  <c r="D2328" i="2"/>
  <c r="C2328" i="2"/>
  <c r="A2328" i="2"/>
  <c r="D2327" i="2"/>
  <c r="C2327" i="2"/>
  <c r="A2327" i="2"/>
  <c r="D2326" i="2"/>
  <c r="C2326" i="2"/>
  <c r="A2326" i="2"/>
  <c r="D2325" i="2"/>
  <c r="C2325" i="2"/>
  <c r="D2324" i="2"/>
  <c r="C2324" i="2"/>
  <c r="A2324" i="2"/>
  <c r="D2323" i="2"/>
  <c r="C2323" i="2"/>
  <c r="A2323" i="2"/>
  <c r="D2322" i="2"/>
  <c r="C2322" i="2"/>
  <c r="A2322" i="2"/>
  <c r="D2321" i="2"/>
  <c r="C2321" i="2"/>
  <c r="A2321" i="2"/>
  <c r="D2320" i="2"/>
  <c r="C2320" i="2"/>
  <c r="A2320" i="2"/>
  <c r="D2319" i="2"/>
  <c r="C2319" i="2"/>
  <c r="A2319" i="2"/>
  <c r="D2318" i="2"/>
  <c r="C2318" i="2"/>
  <c r="A2318" i="2"/>
  <c r="D2317" i="2"/>
  <c r="C2317" i="2"/>
  <c r="D2316" i="2"/>
  <c r="C2316" i="2"/>
  <c r="A2316" i="2"/>
  <c r="D2315" i="2"/>
  <c r="C2315" i="2"/>
  <c r="A2315" i="2"/>
  <c r="D2314" i="2"/>
  <c r="C2314" i="2"/>
  <c r="A2314" i="2"/>
  <c r="D2313" i="2"/>
  <c r="C2313" i="2"/>
  <c r="A2313" i="2"/>
  <c r="D2312" i="2"/>
  <c r="C2312" i="2"/>
  <c r="A2312" i="2"/>
  <c r="D2311" i="2"/>
  <c r="C2311" i="2"/>
  <c r="A2311" i="2"/>
  <c r="D2310" i="2"/>
  <c r="C2310" i="2"/>
  <c r="A2310" i="2"/>
  <c r="D2309" i="2"/>
  <c r="C2309" i="2"/>
  <c r="D2308" i="2"/>
  <c r="C2308" i="2"/>
  <c r="A2308" i="2"/>
  <c r="D2307" i="2"/>
  <c r="C2307" i="2"/>
  <c r="A2307" i="2"/>
  <c r="D2306" i="2"/>
  <c r="C2306" i="2"/>
  <c r="A2306" i="2"/>
  <c r="D2305" i="2"/>
  <c r="C2305" i="2"/>
  <c r="A2305" i="2"/>
  <c r="D2304" i="2"/>
  <c r="C2304" i="2"/>
  <c r="A2304" i="2"/>
  <c r="D2303" i="2"/>
  <c r="C2303" i="2"/>
  <c r="A2303" i="2"/>
  <c r="D2302" i="2"/>
  <c r="C2302" i="2"/>
  <c r="A2302" i="2"/>
  <c r="D2301" i="2"/>
  <c r="C2301" i="2"/>
  <c r="D2300" i="2"/>
  <c r="C2300" i="2"/>
  <c r="A2300" i="2"/>
  <c r="D2299" i="2"/>
  <c r="C2299" i="2"/>
  <c r="A2299" i="2"/>
  <c r="D2298" i="2"/>
  <c r="C2298" i="2"/>
  <c r="A2298" i="2"/>
  <c r="D2297" i="2"/>
  <c r="C2297" i="2"/>
  <c r="A2297" i="2"/>
  <c r="D2296" i="2"/>
  <c r="C2296" i="2"/>
  <c r="A2296" i="2"/>
  <c r="D2295" i="2"/>
  <c r="C2295" i="2"/>
  <c r="A2295" i="2"/>
  <c r="D2294" i="2"/>
  <c r="C2294" i="2"/>
  <c r="A2294" i="2"/>
  <c r="D2293" i="2"/>
  <c r="C2293" i="2"/>
  <c r="D2292" i="2"/>
  <c r="C2292" i="2"/>
  <c r="A2292" i="2"/>
  <c r="D2291" i="2"/>
  <c r="C2291" i="2"/>
  <c r="A2291" i="2"/>
  <c r="D2290" i="2"/>
  <c r="C2290" i="2"/>
  <c r="A2290" i="2"/>
  <c r="D2289" i="2"/>
  <c r="C2289" i="2"/>
  <c r="A2289" i="2"/>
  <c r="D2288" i="2"/>
  <c r="C2288" i="2"/>
  <c r="A2288" i="2"/>
  <c r="D2287" i="2"/>
  <c r="C2287" i="2"/>
  <c r="A2287" i="2"/>
  <c r="D2286" i="2"/>
  <c r="C2286" i="2"/>
  <c r="A2286" i="2"/>
  <c r="D2285" i="2"/>
  <c r="C2285" i="2"/>
  <c r="D2284" i="2"/>
  <c r="C2284" i="2"/>
  <c r="A2284" i="2"/>
  <c r="D2283" i="2"/>
  <c r="C2283" i="2"/>
  <c r="A2283" i="2"/>
  <c r="D2282" i="2"/>
  <c r="C2282" i="2"/>
  <c r="A2282" i="2"/>
  <c r="D2281" i="2"/>
  <c r="C2281" i="2"/>
  <c r="A2281" i="2"/>
  <c r="D2280" i="2"/>
  <c r="C2280" i="2"/>
  <c r="A2280" i="2"/>
  <c r="D2279" i="2"/>
  <c r="C2279" i="2"/>
  <c r="A2279" i="2"/>
  <c r="D2278" i="2"/>
  <c r="C2278" i="2"/>
  <c r="A2278" i="2"/>
  <c r="D2277" i="2"/>
  <c r="C2277" i="2"/>
  <c r="D2276" i="2"/>
  <c r="C2276" i="2"/>
  <c r="A2276" i="2"/>
  <c r="D2275" i="2"/>
  <c r="C2275" i="2"/>
  <c r="A2275" i="2"/>
  <c r="D2274" i="2"/>
  <c r="C2274" i="2"/>
  <c r="A2274" i="2"/>
  <c r="D2273" i="2"/>
  <c r="C2273" i="2"/>
  <c r="A2273" i="2"/>
  <c r="D2272" i="2"/>
  <c r="C2272" i="2"/>
  <c r="A2272" i="2"/>
  <c r="D2271" i="2"/>
  <c r="C2271" i="2"/>
  <c r="A2271" i="2"/>
  <c r="D2270" i="2"/>
  <c r="C2270" i="2"/>
  <c r="A2270" i="2"/>
  <c r="D2269" i="2"/>
  <c r="C2269" i="2"/>
  <c r="D2268" i="2"/>
  <c r="C2268" i="2"/>
  <c r="A2268" i="2"/>
  <c r="D2267" i="2"/>
  <c r="C2267" i="2"/>
  <c r="A2267" i="2"/>
  <c r="D2266" i="2"/>
  <c r="C2266" i="2"/>
  <c r="A2266" i="2"/>
  <c r="D2265" i="2"/>
  <c r="C2265" i="2"/>
  <c r="A2265" i="2"/>
  <c r="D2264" i="2"/>
  <c r="C2264" i="2"/>
  <c r="A2264" i="2"/>
  <c r="D2263" i="2"/>
  <c r="C2263" i="2"/>
  <c r="A2263" i="2"/>
  <c r="D2262" i="2"/>
  <c r="C2262" i="2"/>
  <c r="A2262" i="2"/>
  <c r="D2261" i="2"/>
  <c r="C2261" i="2"/>
  <c r="D2260" i="2"/>
  <c r="C2260" i="2"/>
  <c r="A2260" i="2"/>
  <c r="D2259" i="2"/>
  <c r="C2259" i="2"/>
  <c r="A2259" i="2"/>
  <c r="D2258" i="2"/>
  <c r="C2258" i="2"/>
  <c r="A2258" i="2"/>
  <c r="D2257" i="2"/>
  <c r="C2257" i="2"/>
  <c r="A2257" i="2"/>
  <c r="D2256" i="2"/>
  <c r="C2256" i="2"/>
  <c r="A2256" i="2"/>
  <c r="D2255" i="2"/>
  <c r="C2255" i="2"/>
  <c r="A2255" i="2"/>
  <c r="D2254" i="2"/>
  <c r="C2254" i="2"/>
  <c r="A2254" i="2"/>
  <c r="D2253" i="2"/>
  <c r="C2253" i="2"/>
  <c r="D2252" i="2"/>
  <c r="C2252" i="2"/>
  <c r="A2252" i="2"/>
  <c r="D2251" i="2"/>
  <c r="C2251" i="2"/>
  <c r="A2251" i="2"/>
  <c r="D2250" i="2"/>
  <c r="C2250" i="2"/>
  <c r="A2250" i="2"/>
  <c r="D2249" i="2"/>
  <c r="C2249" i="2"/>
  <c r="A2249" i="2"/>
  <c r="D2248" i="2"/>
  <c r="C2248" i="2"/>
  <c r="A2248" i="2"/>
  <c r="D2247" i="2"/>
  <c r="C2247" i="2"/>
  <c r="A2247" i="2"/>
  <c r="D2246" i="2"/>
  <c r="C2246" i="2"/>
  <c r="A2246" i="2"/>
  <c r="D2245" i="2"/>
  <c r="C2245" i="2"/>
  <c r="D2244" i="2"/>
  <c r="C2244" i="2"/>
  <c r="A2244" i="2"/>
  <c r="D2243" i="2"/>
  <c r="C2243" i="2"/>
  <c r="A2243" i="2"/>
  <c r="D2242" i="2"/>
  <c r="C2242" i="2"/>
  <c r="A2242" i="2"/>
  <c r="D2241" i="2"/>
  <c r="C2241" i="2"/>
  <c r="A2241" i="2"/>
  <c r="D2240" i="2"/>
  <c r="C2240" i="2"/>
  <c r="A2240" i="2"/>
  <c r="D2239" i="2"/>
  <c r="C2239" i="2"/>
  <c r="A2239" i="2"/>
  <c r="D2238" i="2"/>
  <c r="C2238" i="2"/>
  <c r="A2238" i="2"/>
  <c r="D2237" i="2"/>
  <c r="C2237" i="2"/>
  <c r="D2236" i="2"/>
  <c r="C2236" i="2"/>
  <c r="A2236" i="2"/>
  <c r="D2235" i="2"/>
  <c r="C2235" i="2"/>
  <c r="A2235" i="2"/>
  <c r="D2234" i="2"/>
  <c r="C2234" i="2"/>
  <c r="A2234" i="2"/>
  <c r="D2233" i="2"/>
  <c r="C2233" i="2"/>
  <c r="A2233" i="2"/>
  <c r="D2232" i="2"/>
  <c r="C2232" i="2"/>
  <c r="A2232" i="2"/>
  <c r="D2231" i="2"/>
  <c r="C2231" i="2"/>
  <c r="A2231" i="2"/>
  <c r="D2230" i="2"/>
  <c r="C2230" i="2"/>
  <c r="A2230" i="2"/>
  <c r="D2229" i="2"/>
  <c r="C2229" i="2"/>
  <c r="D2228" i="2"/>
  <c r="C2228" i="2"/>
  <c r="A2228" i="2"/>
  <c r="D2227" i="2"/>
  <c r="C2227" i="2"/>
  <c r="A2227" i="2"/>
  <c r="D2226" i="2"/>
  <c r="C2226" i="2"/>
  <c r="A2226" i="2"/>
  <c r="D2225" i="2"/>
  <c r="C2225" i="2"/>
  <c r="A2225" i="2"/>
  <c r="D2224" i="2"/>
  <c r="C2224" i="2"/>
  <c r="A2224" i="2"/>
  <c r="D2223" i="2"/>
  <c r="C2223" i="2"/>
  <c r="A2223" i="2"/>
  <c r="D2222" i="2"/>
  <c r="C2222" i="2"/>
  <c r="A2222" i="2"/>
  <c r="D2221" i="2"/>
  <c r="C2221" i="2"/>
  <c r="D2220" i="2"/>
  <c r="C2220" i="2"/>
  <c r="A2220" i="2"/>
  <c r="D2219" i="2"/>
  <c r="C2219" i="2"/>
  <c r="A2219" i="2"/>
  <c r="D2218" i="2"/>
  <c r="C2218" i="2"/>
  <c r="A2218" i="2"/>
  <c r="D2217" i="2"/>
  <c r="C2217" i="2"/>
  <c r="A2217" i="2"/>
  <c r="D2216" i="2"/>
  <c r="C2216" i="2"/>
  <c r="A2216" i="2"/>
  <c r="D2215" i="2"/>
  <c r="C2215" i="2"/>
  <c r="A2215" i="2"/>
  <c r="D2214" i="2"/>
  <c r="C2214" i="2"/>
  <c r="A2214" i="2"/>
  <c r="D2213" i="2"/>
  <c r="C2213" i="2"/>
  <c r="D2212" i="2"/>
  <c r="C2212" i="2"/>
  <c r="A2212" i="2"/>
  <c r="D2211" i="2"/>
  <c r="C2211" i="2"/>
  <c r="A2211" i="2"/>
  <c r="D2210" i="2"/>
  <c r="C2210" i="2"/>
  <c r="A2210" i="2"/>
  <c r="D2209" i="2"/>
  <c r="C2209" i="2"/>
  <c r="A2209" i="2"/>
  <c r="D2208" i="2"/>
  <c r="C2208" i="2"/>
  <c r="A2208" i="2"/>
  <c r="D2207" i="2"/>
  <c r="C2207" i="2"/>
  <c r="A2207" i="2"/>
  <c r="D2206" i="2"/>
  <c r="C2206" i="2"/>
  <c r="A2206" i="2"/>
  <c r="D2205" i="2"/>
  <c r="C2205" i="2"/>
  <c r="D2204" i="2"/>
  <c r="C2204" i="2"/>
  <c r="A2204" i="2"/>
  <c r="D2203" i="2"/>
  <c r="C2203" i="2"/>
  <c r="A2203" i="2"/>
  <c r="D2202" i="2"/>
  <c r="C2202" i="2"/>
  <c r="A2202" i="2"/>
  <c r="D2201" i="2"/>
  <c r="C2201" i="2"/>
  <c r="A2201" i="2"/>
  <c r="D2200" i="2"/>
  <c r="C2200" i="2"/>
  <c r="A2200" i="2"/>
  <c r="D2199" i="2"/>
  <c r="C2199" i="2"/>
  <c r="A2199" i="2"/>
  <c r="D2198" i="2"/>
  <c r="C2198" i="2"/>
  <c r="A2198" i="2"/>
  <c r="D2197" i="2"/>
  <c r="C2197" i="2"/>
  <c r="D2196" i="2"/>
  <c r="C2196" i="2"/>
  <c r="A2196" i="2"/>
  <c r="D2195" i="2"/>
  <c r="C2195" i="2"/>
  <c r="A2195" i="2"/>
  <c r="D2194" i="2"/>
  <c r="C2194" i="2"/>
  <c r="A2194" i="2"/>
  <c r="D2193" i="2"/>
  <c r="C2193" i="2"/>
  <c r="A2193" i="2"/>
  <c r="D2192" i="2"/>
  <c r="C2192" i="2"/>
  <c r="A2192" i="2"/>
  <c r="D2191" i="2"/>
  <c r="C2191" i="2"/>
  <c r="A2191" i="2"/>
  <c r="D2190" i="2"/>
  <c r="C2190" i="2"/>
  <c r="A2190" i="2"/>
  <c r="D2189" i="2"/>
  <c r="C2189" i="2"/>
  <c r="D2188" i="2"/>
  <c r="C2188" i="2"/>
  <c r="A2188" i="2"/>
  <c r="D2187" i="2"/>
  <c r="C2187" i="2"/>
  <c r="A2187" i="2"/>
  <c r="D2186" i="2"/>
  <c r="C2186" i="2"/>
  <c r="A2186" i="2"/>
  <c r="D2185" i="2"/>
  <c r="C2185" i="2"/>
  <c r="A2185" i="2"/>
  <c r="D2184" i="2"/>
  <c r="C2184" i="2"/>
  <c r="A2184" i="2"/>
  <c r="D2183" i="2"/>
  <c r="C2183" i="2"/>
  <c r="A2183" i="2"/>
  <c r="D2182" i="2"/>
  <c r="C2182" i="2"/>
  <c r="A2182" i="2"/>
  <c r="D2181" i="2"/>
  <c r="C2181" i="2"/>
  <c r="D2180" i="2"/>
  <c r="C2180" i="2"/>
  <c r="A2180" i="2"/>
  <c r="D2179" i="2"/>
  <c r="C2179" i="2"/>
  <c r="A2179" i="2"/>
  <c r="D2178" i="2"/>
  <c r="C2178" i="2"/>
  <c r="A2178" i="2"/>
  <c r="D2177" i="2"/>
  <c r="C2177" i="2"/>
  <c r="A2177" i="2"/>
  <c r="D2176" i="2"/>
  <c r="C2176" i="2"/>
  <c r="A2176" i="2"/>
  <c r="D2175" i="2"/>
  <c r="C2175" i="2"/>
  <c r="A2175" i="2"/>
  <c r="D2174" i="2"/>
  <c r="C2174" i="2"/>
  <c r="A2174" i="2"/>
  <c r="D2173" i="2"/>
  <c r="C2173" i="2"/>
  <c r="D2172" i="2"/>
  <c r="C2172" i="2"/>
  <c r="A2172" i="2"/>
  <c r="D2171" i="2"/>
  <c r="C2171" i="2"/>
  <c r="A2171" i="2"/>
  <c r="D2170" i="2"/>
  <c r="C2170" i="2"/>
  <c r="A2170" i="2"/>
  <c r="D2169" i="2"/>
  <c r="C2169" i="2"/>
  <c r="A2169" i="2"/>
  <c r="D2168" i="2"/>
  <c r="C2168" i="2"/>
  <c r="A2168" i="2"/>
  <c r="D2167" i="2"/>
  <c r="C2167" i="2"/>
  <c r="A2167" i="2"/>
  <c r="D2166" i="2"/>
  <c r="C2166" i="2"/>
  <c r="A2166" i="2"/>
  <c r="D2165" i="2"/>
  <c r="C2165" i="2"/>
  <c r="D2164" i="2"/>
  <c r="C2164" i="2"/>
  <c r="A2164" i="2"/>
  <c r="D2163" i="2"/>
  <c r="C2163" i="2"/>
  <c r="A2163" i="2"/>
  <c r="D2162" i="2"/>
  <c r="C2162" i="2"/>
  <c r="A2162" i="2"/>
  <c r="D2161" i="2"/>
  <c r="C2161" i="2"/>
  <c r="A2161" i="2"/>
  <c r="D2160" i="2"/>
  <c r="C2160" i="2"/>
  <c r="A2160" i="2"/>
  <c r="D2159" i="2"/>
  <c r="C2159" i="2"/>
  <c r="A2159" i="2"/>
  <c r="D2158" i="2"/>
  <c r="C2158" i="2"/>
  <c r="A2158" i="2"/>
  <c r="D2157" i="2"/>
  <c r="C2157" i="2"/>
  <c r="D2156" i="2"/>
  <c r="C2156" i="2"/>
  <c r="A2156" i="2"/>
  <c r="D2155" i="2"/>
  <c r="C2155" i="2"/>
  <c r="A2155" i="2"/>
  <c r="D2154" i="2"/>
  <c r="C2154" i="2"/>
  <c r="A2154" i="2"/>
  <c r="D2153" i="2"/>
  <c r="C2153" i="2"/>
  <c r="A2153" i="2"/>
  <c r="D2152" i="2"/>
  <c r="C2152" i="2"/>
  <c r="A2152" i="2"/>
  <c r="D2151" i="2"/>
  <c r="C2151" i="2"/>
  <c r="A2151" i="2"/>
  <c r="D2150" i="2"/>
  <c r="C2150" i="2"/>
  <c r="A2150" i="2"/>
  <c r="D2149" i="2"/>
  <c r="C2149" i="2"/>
  <c r="D2148" i="2"/>
  <c r="C2148" i="2"/>
  <c r="A2148" i="2"/>
  <c r="D2147" i="2"/>
  <c r="C2147" i="2"/>
  <c r="A2147" i="2"/>
  <c r="D2146" i="2"/>
  <c r="C2146" i="2"/>
  <c r="A2146" i="2"/>
  <c r="D2145" i="2"/>
  <c r="C2145" i="2"/>
  <c r="A2145" i="2"/>
  <c r="D2144" i="2"/>
  <c r="C2144" i="2"/>
  <c r="A2144" i="2"/>
  <c r="D2143" i="2"/>
  <c r="C2143" i="2"/>
  <c r="A2143" i="2"/>
  <c r="D2142" i="2"/>
  <c r="C2142" i="2"/>
  <c r="A2142" i="2"/>
  <c r="D2141" i="2"/>
  <c r="C2141" i="2"/>
  <c r="D2140" i="2"/>
  <c r="C2140" i="2"/>
  <c r="A2140" i="2"/>
  <c r="D2139" i="2"/>
  <c r="C2139" i="2"/>
  <c r="A2139" i="2"/>
  <c r="D2138" i="2"/>
  <c r="C2138" i="2"/>
  <c r="A2138" i="2"/>
  <c r="D2137" i="2"/>
  <c r="C2137" i="2"/>
  <c r="A2137" i="2"/>
  <c r="D2136" i="2"/>
  <c r="C2136" i="2"/>
  <c r="A2136" i="2"/>
  <c r="D2135" i="2"/>
  <c r="C2135" i="2"/>
  <c r="A2135" i="2"/>
  <c r="D2134" i="2"/>
  <c r="C2134" i="2"/>
  <c r="A2134" i="2"/>
  <c r="D2133" i="2"/>
  <c r="C2133" i="2"/>
  <c r="D2132" i="2"/>
  <c r="C2132" i="2"/>
  <c r="A2132" i="2"/>
  <c r="D2131" i="2"/>
  <c r="C2131" i="2"/>
  <c r="A2131" i="2"/>
  <c r="D2130" i="2"/>
  <c r="C2130" i="2"/>
  <c r="A2130" i="2"/>
  <c r="D2129" i="2"/>
  <c r="C2129" i="2"/>
  <c r="A2129" i="2"/>
  <c r="D2128" i="2"/>
  <c r="C2128" i="2"/>
  <c r="A2128" i="2"/>
  <c r="D2127" i="2"/>
  <c r="C2127" i="2"/>
  <c r="A2127" i="2"/>
  <c r="D2126" i="2"/>
  <c r="C2126" i="2"/>
  <c r="A2126" i="2"/>
  <c r="D2125" i="2"/>
  <c r="C2125" i="2"/>
  <c r="D2124" i="2"/>
  <c r="C2124" i="2"/>
  <c r="A2124" i="2"/>
  <c r="D2123" i="2"/>
  <c r="C2123" i="2"/>
  <c r="A2123" i="2"/>
  <c r="D2122" i="2"/>
  <c r="C2122" i="2"/>
  <c r="A2122" i="2"/>
  <c r="D2121" i="2"/>
  <c r="C2121" i="2"/>
  <c r="A2121" i="2"/>
  <c r="D2120" i="2"/>
  <c r="C2120" i="2"/>
  <c r="A2120" i="2"/>
  <c r="D2119" i="2"/>
  <c r="C2119" i="2"/>
  <c r="A2119" i="2"/>
  <c r="D2118" i="2"/>
  <c r="C2118" i="2"/>
  <c r="A2118" i="2"/>
  <c r="D2117" i="2"/>
  <c r="C2117" i="2"/>
  <c r="D2116" i="2"/>
  <c r="C2116" i="2"/>
  <c r="A2116" i="2"/>
  <c r="D2115" i="2"/>
  <c r="C2115" i="2"/>
  <c r="A2115" i="2"/>
  <c r="D2114" i="2"/>
  <c r="C2114" i="2"/>
  <c r="A2114" i="2"/>
  <c r="D2113" i="2"/>
  <c r="C2113" i="2"/>
  <c r="A2113" i="2"/>
  <c r="D2112" i="2"/>
  <c r="C2112" i="2"/>
  <c r="A2112" i="2"/>
  <c r="D2111" i="2"/>
  <c r="C2111" i="2"/>
  <c r="A2111" i="2"/>
  <c r="D2110" i="2"/>
  <c r="C2110" i="2"/>
  <c r="A2110" i="2"/>
  <c r="D2109" i="2"/>
  <c r="C2109" i="2"/>
  <c r="D2108" i="2"/>
  <c r="C2108" i="2"/>
  <c r="A2108" i="2"/>
  <c r="D2107" i="2"/>
  <c r="C2107" i="2"/>
  <c r="A2107" i="2"/>
  <c r="D2106" i="2"/>
  <c r="C2106" i="2"/>
  <c r="A2106" i="2"/>
  <c r="D2105" i="2"/>
  <c r="C2105" i="2"/>
  <c r="A2105" i="2"/>
  <c r="D2104" i="2"/>
  <c r="C2104" i="2"/>
  <c r="A2104" i="2"/>
  <c r="D2103" i="2"/>
  <c r="C2103" i="2"/>
  <c r="A2103" i="2"/>
  <c r="D2102" i="2"/>
  <c r="C2102" i="2"/>
  <c r="A2102" i="2"/>
  <c r="D2101" i="2"/>
  <c r="C2101" i="2"/>
  <c r="D2100" i="2"/>
  <c r="C2100" i="2"/>
  <c r="A2100" i="2"/>
  <c r="D2099" i="2"/>
  <c r="C2099" i="2"/>
  <c r="A2099" i="2"/>
  <c r="D2098" i="2"/>
  <c r="C2098" i="2"/>
  <c r="A2098" i="2"/>
  <c r="D2097" i="2"/>
  <c r="C2097" i="2"/>
  <c r="A2097" i="2"/>
  <c r="D2096" i="2"/>
  <c r="C2096" i="2"/>
  <c r="A2096" i="2"/>
  <c r="D2095" i="2"/>
  <c r="C2095" i="2"/>
  <c r="A2095" i="2"/>
  <c r="D2094" i="2"/>
  <c r="C2094" i="2"/>
  <c r="A2094" i="2"/>
  <c r="D2093" i="2"/>
  <c r="C2093" i="2"/>
  <c r="D2092" i="2"/>
  <c r="C2092" i="2"/>
  <c r="A2092" i="2"/>
  <c r="D2091" i="2"/>
  <c r="C2091" i="2"/>
  <c r="A2091" i="2"/>
  <c r="D2090" i="2"/>
  <c r="C2090" i="2"/>
  <c r="A2090" i="2"/>
  <c r="D2089" i="2"/>
  <c r="C2089" i="2"/>
  <c r="A2089" i="2"/>
  <c r="D2088" i="2"/>
  <c r="C2088" i="2"/>
  <c r="A2088" i="2"/>
  <c r="D2087" i="2"/>
  <c r="C2087" i="2"/>
  <c r="A2087" i="2"/>
  <c r="D2086" i="2"/>
  <c r="C2086" i="2"/>
  <c r="A2086" i="2"/>
  <c r="D2085" i="2"/>
  <c r="C2085" i="2"/>
  <c r="D2084" i="2"/>
  <c r="C2084" i="2"/>
  <c r="A2084" i="2"/>
  <c r="D2083" i="2"/>
  <c r="C2083" i="2"/>
  <c r="A2083" i="2"/>
  <c r="D2082" i="2"/>
  <c r="C2082" i="2"/>
  <c r="A2082" i="2"/>
  <c r="D2081" i="2"/>
  <c r="C2081" i="2"/>
  <c r="A2081" i="2"/>
  <c r="D2080" i="2"/>
  <c r="C2080" i="2"/>
  <c r="A2080" i="2"/>
  <c r="D2079" i="2"/>
  <c r="C2079" i="2"/>
  <c r="A2079" i="2"/>
  <c r="D2078" i="2"/>
  <c r="C2078" i="2"/>
  <c r="A2078" i="2"/>
  <c r="D2077" i="2"/>
  <c r="C2077" i="2"/>
  <c r="D2076" i="2"/>
  <c r="C2076" i="2"/>
  <c r="A2076" i="2"/>
  <c r="D2075" i="2"/>
  <c r="C2075" i="2"/>
  <c r="A2075" i="2"/>
  <c r="D2074" i="2"/>
  <c r="C2074" i="2"/>
  <c r="A2074" i="2"/>
  <c r="D2073" i="2"/>
  <c r="C2073" i="2"/>
  <c r="A2073" i="2"/>
  <c r="D2072" i="2"/>
  <c r="C2072" i="2"/>
  <c r="A2072" i="2"/>
  <c r="D2071" i="2"/>
  <c r="C2071" i="2"/>
  <c r="A2071" i="2"/>
  <c r="D2070" i="2"/>
  <c r="C2070" i="2"/>
  <c r="A2070" i="2"/>
  <c r="D2069" i="2"/>
  <c r="C2069" i="2"/>
  <c r="D2068" i="2"/>
  <c r="C2068" i="2"/>
  <c r="A2068" i="2"/>
  <c r="D2067" i="2"/>
  <c r="C2067" i="2"/>
  <c r="A2067" i="2"/>
  <c r="D2066" i="2"/>
  <c r="C2066" i="2"/>
  <c r="A2066" i="2"/>
  <c r="D2065" i="2"/>
  <c r="C2065" i="2"/>
  <c r="A2065" i="2"/>
  <c r="D2064" i="2"/>
  <c r="C2064" i="2"/>
  <c r="A2064" i="2"/>
  <c r="D2063" i="2"/>
  <c r="C2063" i="2"/>
  <c r="A2063" i="2"/>
  <c r="D2062" i="2"/>
  <c r="C2062" i="2"/>
  <c r="A2062" i="2"/>
  <c r="D2061" i="2"/>
  <c r="C2061" i="2"/>
  <c r="D2060" i="2"/>
  <c r="C2060" i="2"/>
  <c r="A2060" i="2"/>
  <c r="D2059" i="2"/>
  <c r="C2059" i="2"/>
  <c r="A2059" i="2"/>
  <c r="D2058" i="2"/>
  <c r="C2058" i="2"/>
  <c r="A2058" i="2"/>
  <c r="D2057" i="2"/>
  <c r="C2057" i="2"/>
  <c r="A2057" i="2"/>
  <c r="D2056" i="2"/>
  <c r="C2056" i="2"/>
  <c r="A2056" i="2"/>
  <c r="D2055" i="2"/>
  <c r="C2055" i="2"/>
  <c r="A2055" i="2"/>
  <c r="D2054" i="2"/>
  <c r="C2054" i="2"/>
  <c r="A2054" i="2"/>
  <c r="D2053" i="2"/>
  <c r="C2053" i="2"/>
  <c r="D2052" i="2"/>
  <c r="C2052" i="2"/>
  <c r="A2052" i="2"/>
  <c r="D2051" i="2"/>
  <c r="C2051" i="2"/>
  <c r="A2051" i="2"/>
  <c r="D2050" i="2"/>
  <c r="C2050" i="2"/>
  <c r="A2050" i="2"/>
  <c r="D2049" i="2"/>
  <c r="C2049" i="2"/>
  <c r="A2049" i="2"/>
  <c r="D2048" i="2"/>
  <c r="C2048" i="2"/>
  <c r="A2048" i="2"/>
  <c r="D2047" i="2"/>
  <c r="C2047" i="2"/>
  <c r="A2047" i="2"/>
  <c r="D2046" i="2"/>
  <c r="C2046" i="2"/>
  <c r="A2046" i="2"/>
  <c r="D2045" i="2"/>
  <c r="C2045" i="2"/>
  <c r="D2044" i="2"/>
  <c r="C2044" i="2"/>
  <c r="A2044" i="2"/>
  <c r="D2043" i="2"/>
  <c r="C2043" i="2"/>
  <c r="A2043" i="2"/>
  <c r="D2042" i="2"/>
  <c r="C2042" i="2"/>
  <c r="A2042" i="2"/>
  <c r="D2041" i="2"/>
  <c r="C2041" i="2"/>
  <c r="A2041" i="2"/>
  <c r="D2040" i="2"/>
  <c r="C2040" i="2"/>
  <c r="A2040" i="2"/>
  <c r="D2039" i="2"/>
  <c r="C2039" i="2"/>
  <c r="A2039" i="2"/>
  <c r="D2038" i="2"/>
  <c r="C2038" i="2"/>
  <c r="A2038" i="2"/>
  <c r="D2037" i="2"/>
  <c r="C2037" i="2"/>
  <c r="D2036" i="2"/>
  <c r="C2036" i="2"/>
  <c r="A2036" i="2"/>
  <c r="D2035" i="2"/>
  <c r="C2035" i="2"/>
  <c r="A2035" i="2"/>
  <c r="D2034" i="2"/>
  <c r="C2034" i="2"/>
  <c r="A2034" i="2"/>
  <c r="D2033" i="2"/>
  <c r="C2033" i="2"/>
  <c r="A2033" i="2"/>
  <c r="D2032" i="2"/>
  <c r="C2032" i="2"/>
  <c r="A2032" i="2"/>
  <c r="D2031" i="2"/>
  <c r="C2031" i="2"/>
  <c r="A2031" i="2"/>
  <c r="D2030" i="2"/>
  <c r="C2030" i="2"/>
  <c r="A2030" i="2"/>
  <c r="D2029" i="2"/>
  <c r="C2029" i="2"/>
  <c r="D2028" i="2"/>
  <c r="C2028" i="2"/>
  <c r="A2028" i="2"/>
  <c r="D2027" i="2"/>
  <c r="C2027" i="2"/>
  <c r="A2027" i="2"/>
  <c r="D2026" i="2"/>
  <c r="C2026" i="2"/>
  <c r="A2026" i="2"/>
  <c r="D2025" i="2"/>
  <c r="C2025" i="2"/>
  <c r="A2025" i="2"/>
  <c r="D2024" i="2"/>
  <c r="C2024" i="2"/>
  <c r="A2024" i="2"/>
  <c r="D2023" i="2"/>
  <c r="C2023" i="2"/>
  <c r="A2023" i="2"/>
  <c r="D2022" i="2"/>
  <c r="C2022" i="2"/>
  <c r="A2022" i="2"/>
  <c r="D2021" i="2"/>
  <c r="C2021" i="2"/>
  <c r="D2020" i="2"/>
  <c r="C2020" i="2"/>
  <c r="A2020" i="2"/>
  <c r="D2019" i="2"/>
  <c r="C2019" i="2"/>
  <c r="A2019" i="2"/>
  <c r="D2018" i="2"/>
  <c r="C2018" i="2"/>
  <c r="A2018" i="2"/>
  <c r="D2017" i="2"/>
  <c r="C2017" i="2"/>
  <c r="A2017" i="2"/>
  <c r="D2016" i="2"/>
  <c r="C2016" i="2"/>
  <c r="A2016" i="2"/>
  <c r="D2015" i="2"/>
  <c r="C2015" i="2"/>
  <c r="A2015" i="2"/>
  <c r="D2014" i="2"/>
  <c r="C2014" i="2"/>
  <c r="A2014" i="2"/>
  <c r="D2013" i="2"/>
  <c r="C2013" i="2"/>
  <c r="D2012" i="2"/>
  <c r="C2012" i="2"/>
  <c r="A2012" i="2"/>
  <c r="D2011" i="2"/>
  <c r="C2011" i="2"/>
  <c r="A2011" i="2"/>
  <c r="D2010" i="2"/>
  <c r="C2010" i="2"/>
  <c r="A2010" i="2"/>
  <c r="D2009" i="2"/>
  <c r="C2009" i="2"/>
  <c r="A2009" i="2"/>
  <c r="D2008" i="2"/>
  <c r="C2008" i="2"/>
  <c r="A2008" i="2"/>
  <c r="D2007" i="2"/>
  <c r="C2007" i="2"/>
  <c r="A2007" i="2"/>
  <c r="D2006" i="2"/>
  <c r="C2006" i="2"/>
  <c r="A2006" i="2"/>
  <c r="D2005" i="2"/>
  <c r="C2005" i="2"/>
  <c r="D2004" i="2"/>
  <c r="C2004" i="2"/>
  <c r="A2004" i="2"/>
  <c r="D2003" i="2"/>
  <c r="C2003" i="2"/>
  <c r="A2003" i="2"/>
  <c r="D2002" i="2"/>
  <c r="C2002" i="2"/>
  <c r="A2002" i="2"/>
  <c r="D2001" i="2"/>
  <c r="C2001" i="2"/>
  <c r="A2001" i="2"/>
  <c r="D2000" i="2"/>
  <c r="C2000" i="2"/>
  <c r="A2000" i="2"/>
  <c r="D1999" i="2"/>
  <c r="C1999" i="2"/>
  <c r="A1999" i="2"/>
  <c r="D1998" i="2"/>
  <c r="C1998" i="2"/>
  <c r="A1998" i="2"/>
  <c r="D1997" i="2"/>
  <c r="C1997" i="2"/>
  <c r="D1996" i="2"/>
  <c r="C1996" i="2"/>
  <c r="A1996" i="2"/>
  <c r="D1995" i="2"/>
  <c r="C1995" i="2"/>
  <c r="A1995" i="2"/>
  <c r="D1994" i="2"/>
  <c r="C1994" i="2"/>
  <c r="A1994" i="2"/>
  <c r="D1993" i="2"/>
  <c r="C1993" i="2"/>
  <c r="A1993" i="2"/>
  <c r="D1992" i="2"/>
  <c r="C1992" i="2"/>
  <c r="A1992" i="2"/>
  <c r="D1991" i="2"/>
  <c r="C1991" i="2"/>
  <c r="A1991" i="2"/>
  <c r="D1990" i="2"/>
  <c r="C1990" i="2"/>
  <c r="A1990" i="2"/>
  <c r="D1989" i="2"/>
  <c r="C1989" i="2"/>
  <c r="D1988" i="2"/>
  <c r="C1988" i="2"/>
  <c r="A1988" i="2"/>
  <c r="D1987" i="2"/>
  <c r="C1987" i="2"/>
  <c r="A1987" i="2"/>
  <c r="D1986" i="2"/>
  <c r="C1986" i="2"/>
  <c r="A1986" i="2"/>
  <c r="D1985" i="2"/>
  <c r="C1985" i="2"/>
  <c r="A1985" i="2"/>
  <c r="D1984" i="2"/>
  <c r="C1984" i="2"/>
  <c r="A1984" i="2"/>
  <c r="D1983" i="2"/>
  <c r="C1983" i="2"/>
  <c r="A1983" i="2"/>
  <c r="D1982" i="2"/>
  <c r="C1982" i="2"/>
  <c r="A1982" i="2"/>
  <c r="D1981" i="2"/>
  <c r="C1981" i="2"/>
  <c r="D1980" i="2"/>
  <c r="C1980" i="2"/>
  <c r="A1980" i="2"/>
  <c r="D1979" i="2"/>
  <c r="C1979" i="2"/>
  <c r="A1979" i="2"/>
  <c r="D1978" i="2"/>
  <c r="C1978" i="2"/>
  <c r="A1978" i="2"/>
  <c r="D1977" i="2"/>
  <c r="C1977" i="2"/>
  <c r="A1977" i="2"/>
  <c r="D1976" i="2"/>
  <c r="C1976" i="2"/>
  <c r="A1976" i="2"/>
  <c r="D1975" i="2"/>
  <c r="C1975" i="2"/>
  <c r="A1975" i="2"/>
  <c r="D1974" i="2"/>
  <c r="C1974" i="2"/>
  <c r="A1974" i="2"/>
  <c r="D1973" i="2"/>
  <c r="C1973" i="2"/>
  <c r="D1972" i="2"/>
  <c r="C1972" i="2"/>
  <c r="A1972" i="2"/>
  <c r="D1971" i="2"/>
  <c r="C1971" i="2"/>
  <c r="A1971" i="2"/>
  <c r="D1970" i="2"/>
  <c r="C1970" i="2"/>
  <c r="A1970" i="2"/>
  <c r="D1969" i="2"/>
  <c r="C1969" i="2"/>
  <c r="A1969" i="2"/>
  <c r="D1968" i="2"/>
  <c r="C1968" i="2"/>
  <c r="A1968" i="2"/>
  <c r="D1967" i="2"/>
  <c r="C1967" i="2"/>
  <c r="A1967" i="2"/>
  <c r="D1966" i="2"/>
  <c r="C1966" i="2"/>
  <c r="A1966" i="2"/>
  <c r="D1965" i="2"/>
  <c r="C1965" i="2"/>
  <c r="D1964" i="2"/>
  <c r="C1964" i="2"/>
  <c r="A1964" i="2"/>
  <c r="D1963" i="2"/>
  <c r="C1963" i="2"/>
  <c r="A1963" i="2"/>
  <c r="D1962" i="2"/>
  <c r="C1962" i="2"/>
  <c r="A1962" i="2"/>
  <c r="D1961" i="2"/>
  <c r="C1961" i="2"/>
  <c r="A1961" i="2"/>
  <c r="D1960" i="2"/>
  <c r="C1960" i="2"/>
  <c r="A1960" i="2"/>
  <c r="D1959" i="2"/>
  <c r="C1959" i="2"/>
  <c r="A1959" i="2"/>
  <c r="D1958" i="2"/>
  <c r="C1958" i="2"/>
  <c r="A1958" i="2"/>
  <c r="D1957" i="2"/>
  <c r="C1957" i="2"/>
  <c r="D1956" i="2"/>
  <c r="C1956" i="2"/>
  <c r="A1956" i="2"/>
  <c r="D1955" i="2"/>
  <c r="C1955" i="2"/>
  <c r="A1955" i="2"/>
  <c r="D1954" i="2"/>
  <c r="C1954" i="2"/>
  <c r="A1954" i="2"/>
  <c r="D1953" i="2"/>
  <c r="C1953" i="2"/>
  <c r="A1953" i="2"/>
  <c r="D1952" i="2"/>
  <c r="C1952" i="2"/>
  <c r="A1952" i="2"/>
  <c r="D1951" i="2"/>
  <c r="C1951" i="2"/>
  <c r="A1951" i="2"/>
  <c r="D1950" i="2"/>
  <c r="C1950" i="2"/>
  <c r="A1950" i="2"/>
  <c r="D1949" i="2"/>
  <c r="C1949" i="2"/>
  <c r="D1948" i="2"/>
  <c r="C1948" i="2"/>
  <c r="A1948" i="2"/>
  <c r="D1947" i="2"/>
  <c r="C1947" i="2"/>
  <c r="A1947" i="2"/>
  <c r="D1946" i="2"/>
  <c r="C1946" i="2"/>
  <c r="A1946" i="2"/>
  <c r="D1945" i="2"/>
  <c r="C1945" i="2"/>
  <c r="A1945" i="2"/>
  <c r="D1944" i="2"/>
  <c r="C1944" i="2"/>
  <c r="A1944" i="2"/>
  <c r="D1943" i="2"/>
  <c r="C1943" i="2"/>
  <c r="A1943" i="2"/>
  <c r="D1942" i="2"/>
  <c r="C1942" i="2"/>
  <c r="A1942" i="2"/>
  <c r="D1941" i="2"/>
  <c r="C1941" i="2"/>
  <c r="D1940" i="2"/>
  <c r="C1940" i="2"/>
  <c r="A1940" i="2"/>
  <c r="D1939" i="2"/>
  <c r="C1939" i="2"/>
  <c r="A1939" i="2"/>
  <c r="D1938" i="2"/>
  <c r="C1938" i="2"/>
  <c r="A1938" i="2"/>
  <c r="D1937" i="2"/>
  <c r="C1937" i="2"/>
  <c r="A1937" i="2"/>
  <c r="D1936" i="2"/>
  <c r="C1936" i="2"/>
  <c r="A1936" i="2"/>
  <c r="D1935" i="2"/>
  <c r="C1935" i="2"/>
  <c r="A1935" i="2"/>
  <c r="D1934" i="2"/>
  <c r="C1934" i="2"/>
  <c r="A1934" i="2"/>
  <c r="D1933" i="2"/>
  <c r="C1933" i="2"/>
  <c r="D1932" i="2"/>
  <c r="C1932" i="2"/>
  <c r="A1932" i="2"/>
  <c r="D1931" i="2"/>
  <c r="C1931" i="2"/>
  <c r="A1931" i="2"/>
  <c r="D1930" i="2"/>
  <c r="C1930" i="2"/>
  <c r="A1930" i="2"/>
  <c r="D1929" i="2"/>
  <c r="C1929" i="2"/>
  <c r="A1929" i="2"/>
  <c r="D1928" i="2"/>
  <c r="C1928" i="2"/>
  <c r="A1928" i="2"/>
  <c r="D1927" i="2"/>
  <c r="C1927" i="2"/>
  <c r="A1927" i="2"/>
  <c r="D1926" i="2"/>
  <c r="C1926" i="2"/>
  <c r="A1926" i="2"/>
  <c r="D1925" i="2"/>
  <c r="C1925" i="2"/>
  <c r="D1924" i="2"/>
  <c r="C1924" i="2"/>
  <c r="A1924" i="2"/>
  <c r="D1923" i="2"/>
  <c r="C1923" i="2"/>
  <c r="A1923" i="2"/>
  <c r="D1922" i="2"/>
  <c r="C1922" i="2"/>
  <c r="A1922" i="2"/>
  <c r="D1921" i="2"/>
  <c r="C1921" i="2"/>
  <c r="A1921" i="2"/>
  <c r="D1920" i="2"/>
  <c r="C1920" i="2"/>
  <c r="A1920" i="2"/>
  <c r="D1919" i="2"/>
  <c r="C1919" i="2"/>
  <c r="A1919" i="2"/>
  <c r="D1918" i="2"/>
  <c r="C1918" i="2"/>
  <c r="A1918" i="2"/>
  <c r="D1917" i="2"/>
  <c r="C1917" i="2"/>
  <c r="D1916" i="2"/>
  <c r="C1916" i="2"/>
  <c r="A1916" i="2"/>
  <c r="D1915" i="2"/>
  <c r="C1915" i="2"/>
  <c r="A1915" i="2"/>
  <c r="D1914" i="2"/>
  <c r="C1914" i="2"/>
  <c r="A1914" i="2"/>
  <c r="D1913" i="2"/>
  <c r="C1913" i="2"/>
  <c r="A1913" i="2"/>
  <c r="D1912" i="2"/>
  <c r="C1912" i="2"/>
  <c r="A1912" i="2"/>
  <c r="D1911" i="2"/>
  <c r="C1911" i="2"/>
  <c r="A1911" i="2"/>
  <c r="D1910" i="2"/>
  <c r="C1910" i="2"/>
  <c r="A1910" i="2"/>
  <c r="D1909" i="2"/>
  <c r="C1909" i="2"/>
  <c r="D1908" i="2"/>
  <c r="C1908" i="2"/>
  <c r="A1908" i="2"/>
  <c r="D1907" i="2"/>
  <c r="C1907" i="2"/>
  <c r="A1907" i="2"/>
  <c r="D1906" i="2"/>
  <c r="C1906" i="2"/>
  <c r="A1906" i="2"/>
  <c r="D1905" i="2"/>
  <c r="C1905" i="2"/>
  <c r="A1905" i="2"/>
  <c r="D1904" i="2"/>
  <c r="C1904" i="2"/>
  <c r="A1904" i="2"/>
  <c r="D1903" i="2"/>
  <c r="C1903" i="2"/>
  <c r="A1903" i="2"/>
  <c r="D1902" i="2"/>
  <c r="C1902" i="2"/>
  <c r="A1902" i="2"/>
  <c r="D1901" i="2"/>
  <c r="C1901" i="2"/>
  <c r="D1900" i="2"/>
  <c r="C1900" i="2"/>
  <c r="A1900" i="2"/>
  <c r="D1899" i="2"/>
  <c r="C1899" i="2"/>
  <c r="A1899" i="2"/>
  <c r="D1898" i="2"/>
  <c r="C1898" i="2"/>
  <c r="A1898" i="2"/>
  <c r="D1897" i="2"/>
  <c r="C1897" i="2"/>
  <c r="A1897" i="2"/>
  <c r="D1896" i="2"/>
  <c r="C1896" i="2"/>
  <c r="A1896" i="2"/>
  <c r="D1895" i="2"/>
  <c r="C1895" i="2"/>
  <c r="A1895" i="2"/>
  <c r="D1894" i="2"/>
  <c r="C1894" i="2"/>
  <c r="A1894" i="2"/>
  <c r="D1893" i="2"/>
  <c r="C1893" i="2"/>
  <c r="D1892" i="2"/>
  <c r="C1892" i="2"/>
  <c r="A1892" i="2"/>
  <c r="D1891" i="2"/>
  <c r="C1891" i="2"/>
  <c r="A1891" i="2"/>
  <c r="D1890" i="2"/>
  <c r="C1890" i="2"/>
  <c r="A1890" i="2"/>
  <c r="D1889" i="2"/>
  <c r="C1889" i="2"/>
  <c r="A1889" i="2"/>
  <c r="D1888" i="2"/>
  <c r="C1888" i="2"/>
  <c r="A1888" i="2"/>
  <c r="D1887" i="2"/>
  <c r="C1887" i="2"/>
  <c r="A1887" i="2"/>
  <c r="D1886" i="2"/>
  <c r="C1886" i="2"/>
  <c r="A1886" i="2"/>
  <c r="D1885" i="2"/>
  <c r="C1885" i="2"/>
  <c r="D1884" i="2"/>
  <c r="C1884" i="2"/>
  <c r="A1884" i="2"/>
  <c r="D1883" i="2"/>
  <c r="C1883" i="2"/>
  <c r="A1883" i="2"/>
  <c r="D1882" i="2"/>
  <c r="C1882" i="2"/>
  <c r="A1882" i="2"/>
  <c r="D1881" i="2"/>
  <c r="C1881" i="2"/>
  <c r="A1881" i="2"/>
  <c r="D1880" i="2"/>
  <c r="C1880" i="2"/>
  <c r="A1880" i="2"/>
  <c r="D1879" i="2"/>
  <c r="C1879" i="2"/>
  <c r="A1879" i="2"/>
  <c r="D1878" i="2"/>
  <c r="C1878" i="2"/>
  <c r="A1878" i="2"/>
  <c r="D1877" i="2"/>
  <c r="C1877" i="2"/>
  <c r="D1876" i="2"/>
  <c r="C1876" i="2"/>
  <c r="A1876" i="2"/>
  <c r="D1875" i="2"/>
  <c r="C1875" i="2"/>
  <c r="A1875" i="2"/>
  <c r="D1874" i="2"/>
  <c r="C1874" i="2"/>
  <c r="A1874" i="2"/>
  <c r="D1873" i="2"/>
  <c r="C1873" i="2"/>
  <c r="A1873" i="2"/>
  <c r="D1872" i="2"/>
  <c r="C1872" i="2"/>
  <c r="A1872" i="2"/>
  <c r="D1871" i="2"/>
  <c r="C1871" i="2"/>
  <c r="A1871" i="2"/>
  <c r="D1870" i="2"/>
  <c r="C1870" i="2"/>
  <c r="A1870" i="2"/>
  <c r="D1869" i="2"/>
  <c r="C1869" i="2"/>
  <c r="D1868" i="2"/>
  <c r="C1868" i="2"/>
  <c r="A1868" i="2"/>
  <c r="D1867" i="2"/>
  <c r="C1867" i="2"/>
  <c r="A1867" i="2"/>
  <c r="D1866" i="2"/>
  <c r="C1866" i="2"/>
  <c r="A1866" i="2"/>
  <c r="D1865" i="2"/>
  <c r="C1865" i="2"/>
  <c r="A1865" i="2"/>
  <c r="D1864" i="2"/>
  <c r="C1864" i="2"/>
  <c r="A1864" i="2"/>
  <c r="D1863" i="2"/>
  <c r="C1863" i="2"/>
  <c r="A1863" i="2"/>
  <c r="D1862" i="2"/>
  <c r="C1862" i="2"/>
  <c r="A1862" i="2"/>
  <c r="D1861" i="2"/>
  <c r="C1861" i="2"/>
  <c r="D1860" i="2"/>
  <c r="C1860" i="2"/>
  <c r="A1860" i="2"/>
  <c r="D1859" i="2"/>
  <c r="C1859" i="2"/>
  <c r="A1859" i="2"/>
  <c r="D1858" i="2"/>
  <c r="C1858" i="2"/>
  <c r="A1858" i="2"/>
  <c r="D1857" i="2"/>
  <c r="C1857" i="2"/>
  <c r="A1857" i="2"/>
  <c r="D1856" i="2"/>
  <c r="C1856" i="2"/>
  <c r="A1856" i="2"/>
  <c r="D1855" i="2"/>
  <c r="C1855" i="2"/>
  <c r="A1855" i="2"/>
  <c r="D1854" i="2"/>
  <c r="C1854" i="2"/>
  <c r="A1854" i="2"/>
  <c r="D1853" i="2"/>
  <c r="C1853" i="2"/>
  <c r="D1852" i="2"/>
  <c r="C1852" i="2"/>
  <c r="A1852" i="2"/>
  <c r="D1851" i="2"/>
  <c r="C1851" i="2"/>
  <c r="A1851" i="2"/>
  <c r="D1850" i="2"/>
  <c r="C1850" i="2"/>
  <c r="A1850" i="2"/>
  <c r="D1849" i="2"/>
  <c r="C1849" i="2"/>
  <c r="A1849" i="2"/>
  <c r="D1848" i="2"/>
  <c r="C1848" i="2"/>
  <c r="A1848" i="2"/>
  <c r="D1847" i="2"/>
  <c r="C1847" i="2"/>
  <c r="A1847" i="2"/>
  <c r="D1846" i="2"/>
  <c r="C1846" i="2"/>
  <c r="A1846" i="2"/>
  <c r="D1845" i="2"/>
  <c r="C1845" i="2"/>
  <c r="D1844" i="2"/>
  <c r="C1844" i="2"/>
  <c r="A1844" i="2"/>
  <c r="D1843" i="2"/>
  <c r="C1843" i="2"/>
  <c r="A1843" i="2"/>
  <c r="D1842" i="2"/>
  <c r="C1842" i="2"/>
  <c r="A1842" i="2"/>
  <c r="D1841" i="2"/>
  <c r="C1841" i="2"/>
  <c r="A1841" i="2"/>
  <c r="D1840" i="2"/>
  <c r="C1840" i="2"/>
  <c r="A1840" i="2"/>
  <c r="D1839" i="2"/>
  <c r="C1839" i="2"/>
  <c r="A1839" i="2"/>
  <c r="D1838" i="2"/>
  <c r="C1838" i="2"/>
  <c r="A1838" i="2"/>
  <c r="D1837" i="2"/>
  <c r="C1837" i="2"/>
  <c r="D1836" i="2"/>
  <c r="C1836" i="2"/>
  <c r="A1836" i="2"/>
  <c r="D1835" i="2"/>
  <c r="C1835" i="2"/>
  <c r="A1835" i="2"/>
  <c r="D1834" i="2"/>
  <c r="C1834" i="2"/>
  <c r="A1834" i="2"/>
  <c r="D1833" i="2"/>
  <c r="C1833" i="2"/>
  <c r="A1833" i="2"/>
  <c r="D1832" i="2"/>
  <c r="C1832" i="2"/>
  <c r="A1832" i="2"/>
  <c r="D1831" i="2"/>
  <c r="C1831" i="2"/>
  <c r="A1831" i="2"/>
  <c r="D1830" i="2"/>
  <c r="C1830" i="2"/>
  <c r="A1830" i="2"/>
  <c r="D1829" i="2"/>
  <c r="C1829" i="2"/>
  <c r="D1828" i="2"/>
  <c r="C1828" i="2"/>
  <c r="A1828" i="2"/>
  <c r="D1827" i="2"/>
  <c r="C1827" i="2"/>
  <c r="A1827" i="2"/>
  <c r="D1826" i="2"/>
  <c r="C1826" i="2"/>
  <c r="A1826" i="2"/>
  <c r="D1825" i="2"/>
  <c r="C1825" i="2"/>
  <c r="A1825" i="2"/>
  <c r="D1824" i="2"/>
  <c r="C1824" i="2"/>
  <c r="A1824" i="2"/>
  <c r="D1823" i="2"/>
  <c r="C1823" i="2"/>
  <c r="A1823" i="2"/>
  <c r="D1822" i="2"/>
  <c r="C1822" i="2"/>
  <c r="A1822" i="2"/>
  <c r="D1821" i="2"/>
  <c r="C1821" i="2"/>
  <c r="D1820" i="2"/>
  <c r="C1820" i="2"/>
  <c r="A1820" i="2"/>
  <c r="D1819" i="2"/>
  <c r="C1819" i="2"/>
  <c r="A1819" i="2"/>
  <c r="D1818" i="2"/>
  <c r="C1818" i="2"/>
  <c r="A1818" i="2"/>
  <c r="D1817" i="2"/>
  <c r="C1817" i="2"/>
  <c r="A1817" i="2"/>
  <c r="D1816" i="2"/>
  <c r="C1816" i="2"/>
  <c r="A1816" i="2"/>
  <c r="D1815" i="2"/>
  <c r="C1815" i="2"/>
  <c r="A1815" i="2"/>
  <c r="D1814" i="2"/>
  <c r="C1814" i="2"/>
  <c r="A1814" i="2"/>
  <c r="D1813" i="2"/>
  <c r="C1813" i="2"/>
  <c r="D1812" i="2"/>
  <c r="C1812" i="2"/>
  <c r="A1812" i="2"/>
  <c r="D1811" i="2"/>
  <c r="C1811" i="2"/>
  <c r="A1811" i="2"/>
  <c r="D1810" i="2"/>
  <c r="C1810" i="2"/>
  <c r="A1810" i="2"/>
  <c r="D1809" i="2"/>
  <c r="C1809" i="2"/>
  <c r="A1809" i="2"/>
  <c r="D1808" i="2"/>
  <c r="C1808" i="2"/>
  <c r="A1808" i="2"/>
  <c r="D1807" i="2"/>
  <c r="C1807" i="2"/>
  <c r="A1807" i="2"/>
  <c r="D1806" i="2"/>
  <c r="C1806" i="2"/>
  <c r="A1806" i="2"/>
  <c r="D1805" i="2"/>
  <c r="C1805" i="2"/>
  <c r="D1804" i="2"/>
  <c r="C1804" i="2"/>
  <c r="A1804" i="2"/>
  <c r="D1803" i="2"/>
  <c r="C1803" i="2"/>
  <c r="A1803" i="2"/>
  <c r="D1802" i="2"/>
  <c r="C1802" i="2"/>
  <c r="A1802" i="2"/>
  <c r="D1801" i="2"/>
  <c r="C1801" i="2"/>
  <c r="A1801" i="2"/>
  <c r="D1800" i="2"/>
  <c r="C1800" i="2"/>
  <c r="A1800" i="2"/>
  <c r="D1799" i="2"/>
  <c r="C1799" i="2"/>
  <c r="A1799" i="2"/>
  <c r="D1798" i="2"/>
  <c r="C1798" i="2"/>
  <c r="A1798" i="2"/>
  <c r="D1797" i="2"/>
  <c r="C1797" i="2"/>
  <c r="D1796" i="2"/>
  <c r="C1796" i="2"/>
  <c r="A1796" i="2"/>
  <c r="D1795" i="2"/>
  <c r="C1795" i="2"/>
  <c r="A1795" i="2"/>
  <c r="D1794" i="2"/>
  <c r="C1794" i="2"/>
  <c r="A1794" i="2"/>
  <c r="D1793" i="2"/>
  <c r="C1793" i="2"/>
  <c r="A1793" i="2"/>
  <c r="D1792" i="2"/>
  <c r="C1792" i="2"/>
  <c r="A1792" i="2"/>
  <c r="D1791" i="2"/>
  <c r="C1791" i="2"/>
  <c r="A1791" i="2"/>
  <c r="D1790" i="2"/>
  <c r="C1790" i="2"/>
  <c r="A1790" i="2"/>
  <c r="D1789" i="2"/>
  <c r="C1789" i="2"/>
  <c r="D1788" i="2"/>
  <c r="C1788" i="2"/>
  <c r="A1788" i="2"/>
  <c r="D1787" i="2"/>
  <c r="C1787" i="2"/>
  <c r="A1787" i="2"/>
  <c r="D1786" i="2"/>
  <c r="C1786" i="2"/>
  <c r="A1786" i="2"/>
  <c r="D1785" i="2"/>
  <c r="C1785" i="2"/>
  <c r="A1785" i="2"/>
  <c r="D1784" i="2"/>
  <c r="C1784" i="2"/>
  <c r="A1784" i="2"/>
  <c r="D1783" i="2"/>
  <c r="C1783" i="2"/>
  <c r="A1783" i="2"/>
  <c r="D1782" i="2"/>
  <c r="C1782" i="2"/>
  <c r="A1782" i="2"/>
  <c r="D1781" i="2"/>
  <c r="C1781" i="2"/>
  <c r="D1780" i="2"/>
  <c r="C1780" i="2"/>
  <c r="A1780" i="2"/>
  <c r="D1779" i="2"/>
  <c r="C1779" i="2"/>
  <c r="A1779" i="2"/>
  <c r="D1778" i="2"/>
  <c r="C1778" i="2"/>
  <c r="A1778" i="2"/>
  <c r="D1777" i="2"/>
  <c r="C1777" i="2"/>
  <c r="A1777" i="2"/>
  <c r="D1776" i="2"/>
  <c r="C1776" i="2"/>
  <c r="A1776" i="2"/>
  <c r="D1775" i="2"/>
  <c r="C1775" i="2"/>
  <c r="A1775" i="2"/>
  <c r="D1774" i="2"/>
  <c r="C1774" i="2"/>
  <c r="A1774" i="2"/>
  <c r="D1773" i="2"/>
  <c r="C1773" i="2"/>
  <c r="D1772" i="2"/>
  <c r="C1772" i="2"/>
  <c r="A1772" i="2"/>
  <c r="D1771" i="2"/>
  <c r="C1771" i="2"/>
  <c r="A1771" i="2"/>
  <c r="D1770" i="2"/>
  <c r="C1770" i="2"/>
  <c r="A1770" i="2"/>
  <c r="D1769" i="2"/>
  <c r="C1769" i="2"/>
  <c r="A1769" i="2"/>
  <c r="D1768" i="2"/>
  <c r="C1768" i="2"/>
  <c r="A1768" i="2"/>
  <c r="D1767" i="2"/>
  <c r="C1767" i="2"/>
  <c r="A1767" i="2"/>
  <c r="D1766" i="2"/>
  <c r="C1766" i="2"/>
  <c r="A1766" i="2"/>
  <c r="D1765" i="2"/>
  <c r="C1765" i="2"/>
  <c r="D1764" i="2"/>
  <c r="C1764" i="2"/>
  <c r="A1764" i="2"/>
  <c r="D1763" i="2"/>
  <c r="C1763" i="2"/>
  <c r="A1763" i="2"/>
  <c r="D1762" i="2"/>
  <c r="C1762" i="2"/>
  <c r="A1762" i="2"/>
  <c r="D1761" i="2"/>
  <c r="C1761" i="2"/>
  <c r="A1761" i="2"/>
  <c r="D1760" i="2"/>
  <c r="C1760" i="2"/>
  <c r="A1760" i="2"/>
  <c r="D1759" i="2"/>
  <c r="C1759" i="2"/>
  <c r="A1759" i="2"/>
  <c r="D1758" i="2"/>
  <c r="C1758" i="2"/>
  <c r="A1758" i="2"/>
  <c r="D1757" i="2"/>
  <c r="C1757" i="2"/>
  <c r="D1756" i="2"/>
  <c r="C1756" i="2"/>
  <c r="A1756" i="2"/>
  <c r="D1755" i="2"/>
  <c r="C1755" i="2"/>
  <c r="A1755" i="2"/>
  <c r="D1754" i="2"/>
  <c r="C1754" i="2"/>
  <c r="A1754" i="2"/>
  <c r="D1753" i="2"/>
  <c r="C1753" i="2"/>
  <c r="A1753" i="2"/>
  <c r="D1752" i="2"/>
  <c r="C1752" i="2"/>
  <c r="A1752" i="2"/>
  <c r="D1751" i="2"/>
  <c r="C1751" i="2"/>
  <c r="A1751" i="2"/>
  <c r="D1750" i="2"/>
  <c r="C1750" i="2"/>
  <c r="A1750" i="2"/>
  <c r="D1749" i="2"/>
  <c r="C1749" i="2"/>
  <c r="D1748" i="2"/>
  <c r="C1748" i="2"/>
  <c r="A1748" i="2"/>
  <c r="D1747" i="2"/>
  <c r="C1747" i="2"/>
  <c r="A1747" i="2"/>
  <c r="D1746" i="2"/>
  <c r="C1746" i="2"/>
  <c r="A1746" i="2"/>
  <c r="D1745" i="2"/>
  <c r="C1745" i="2"/>
  <c r="A1745" i="2"/>
  <c r="D1744" i="2"/>
  <c r="C1744" i="2"/>
  <c r="A1744" i="2"/>
  <c r="D1743" i="2"/>
  <c r="C1743" i="2"/>
  <c r="A1743" i="2"/>
  <c r="D1742" i="2"/>
  <c r="C1742" i="2"/>
  <c r="A1742" i="2"/>
  <c r="D1741" i="2"/>
  <c r="C1741" i="2"/>
  <c r="D1740" i="2"/>
  <c r="C1740" i="2"/>
  <c r="A1740" i="2"/>
  <c r="D1739" i="2"/>
  <c r="C1739" i="2"/>
  <c r="A1739" i="2"/>
  <c r="D1738" i="2"/>
  <c r="C1738" i="2"/>
  <c r="A1738" i="2"/>
  <c r="D1737" i="2"/>
  <c r="C1737" i="2"/>
  <c r="A1737" i="2"/>
  <c r="D1736" i="2"/>
  <c r="C1736" i="2"/>
  <c r="A1736" i="2"/>
  <c r="D1735" i="2"/>
  <c r="C1735" i="2"/>
  <c r="A1735" i="2"/>
  <c r="D1734" i="2"/>
  <c r="C1734" i="2"/>
  <c r="A1734" i="2"/>
  <c r="D1733" i="2"/>
  <c r="C1733" i="2"/>
  <c r="D1732" i="2"/>
  <c r="C1732" i="2"/>
  <c r="A1732" i="2"/>
  <c r="D1731" i="2"/>
  <c r="C1731" i="2"/>
  <c r="A1731" i="2"/>
  <c r="D1730" i="2"/>
  <c r="C1730" i="2"/>
  <c r="A1730" i="2"/>
  <c r="D1729" i="2"/>
  <c r="C1729" i="2"/>
  <c r="A1729" i="2"/>
  <c r="D1728" i="2"/>
  <c r="C1728" i="2"/>
  <c r="A1728" i="2"/>
  <c r="D1727" i="2"/>
  <c r="C1727" i="2"/>
  <c r="A1727" i="2"/>
  <c r="D1726" i="2"/>
  <c r="C1726" i="2"/>
  <c r="A1726" i="2"/>
  <c r="D1725" i="2"/>
  <c r="C1725" i="2"/>
  <c r="D1724" i="2"/>
  <c r="C1724" i="2"/>
  <c r="A1724" i="2"/>
  <c r="D1723" i="2"/>
  <c r="C1723" i="2"/>
  <c r="A1723" i="2"/>
  <c r="D1722" i="2"/>
  <c r="C1722" i="2"/>
  <c r="A1722" i="2"/>
  <c r="D1721" i="2"/>
  <c r="C1721" i="2"/>
  <c r="A1721" i="2"/>
  <c r="D1720" i="2"/>
  <c r="C1720" i="2"/>
  <c r="A1720" i="2"/>
  <c r="D1719" i="2"/>
  <c r="C1719" i="2"/>
  <c r="A1719" i="2"/>
  <c r="D1718" i="2"/>
  <c r="C1718" i="2"/>
  <c r="A1718" i="2"/>
  <c r="D1717" i="2"/>
  <c r="C1717" i="2"/>
  <c r="D1716" i="2"/>
  <c r="C1716" i="2"/>
  <c r="A1716" i="2"/>
  <c r="D1715" i="2"/>
  <c r="C1715" i="2"/>
  <c r="A1715" i="2"/>
  <c r="D1714" i="2"/>
  <c r="C1714" i="2"/>
  <c r="A1714" i="2"/>
  <c r="D1713" i="2"/>
  <c r="C1713" i="2"/>
  <c r="A1713" i="2"/>
  <c r="D1712" i="2"/>
  <c r="C1712" i="2"/>
  <c r="A1712" i="2"/>
  <c r="D1711" i="2"/>
  <c r="C1711" i="2"/>
  <c r="A1711" i="2"/>
  <c r="D1710" i="2"/>
  <c r="C1710" i="2"/>
  <c r="A1710" i="2"/>
  <c r="D1709" i="2"/>
  <c r="C1709" i="2"/>
  <c r="D1708" i="2"/>
  <c r="C1708" i="2"/>
  <c r="A1708" i="2"/>
  <c r="D1707" i="2"/>
  <c r="C1707" i="2"/>
  <c r="A1707" i="2"/>
  <c r="D1706" i="2"/>
  <c r="C1706" i="2"/>
  <c r="A1706" i="2"/>
  <c r="D1705" i="2"/>
  <c r="C1705" i="2"/>
  <c r="A1705" i="2"/>
  <c r="D1704" i="2"/>
  <c r="C1704" i="2"/>
  <c r="A1704" i="2"/>
  <c r="D1703" i="2"/>
  <c r="C1703" i="2"/>
  <c r="A1703" i="2"/>
  <c r="D1702" i="2"/>
  <c r="C1702" i="2"/>
  <c r="A1702" i="2"/>
  <c r="D1701" i="2"/>
  <c r="C1701" i="2"/>
  <c r="D1700" i="2"/>
  <c r="C1700" i="2"/>
  <c r="A1700" i="2"/>
  <c r="D1699" i="2"/>
  <c r="C1699" i="2"/>
  <c r="A1699" i="2"/>
  <c r="D1698" i="2"/>
  <c r="C1698" i="2"/>
  <c r="A1698" i="2"/>
  <c r="D1697" i="2"/>
  <c r="C1697" i="2"/>
  <c r="A1697" i="2"/>
  <c r="D1696" i="2"/>
  <c r="C1696" i="2"/>
  <c r="A1696" i="2"/>
  <c r="D1695" i="2"/>
  <c r="C1695" i="2"/>
  <c r="A1695" i="2"/>
  <c r="D1694" i="2"/>
  <c r="C1694" i="2"/>
  <c r="A1694" i="2"/>
  <c r="D1693" i="2"/>
  <c r="C1693" i="2"/>
  <c r="D1692" i="2"/>
  <c r="C1692" i="2"/>
  <c r="A1692" i="2"/>
  <c r="D1691" i="2"/>
  <c r="C1691" i="2"/>
  <c r="A1691" i="2"/>
  <c r="D1690" i="2"/>
  <c r="C1690" i="2"/>
  <c r="A1690" i="2"/>
  <c r="D1689" i="2"/>
  <c r="C1689" i="2"/>
  <c r="A1689" i="2"/>
  <c r="D1688" i="2"/>
  <c r="C1688" i="2"/>
  <c r="A1688" i="2"/>
  <c r="D1687" i="2"/>
  <c r="C1687" i="2"/>
  <c r="A1687" i="2"/>
  <c r="D1686" i="2"/>
  <c r="C1686" i="2"/>
  <c r="A1686" i="2"/>
  <c r="D1685" i="2"/>
  <c r="C1685" i="2"/>
  <c r="D1684" i="2"/>
  <c r="C1684" i="2"/>
  <c r="A1684" i="2"/>
  <c r="D1683" i="2"/>
  <c r="C1683" i="2"/>
  <c r="A1683" i="2"/>
  <c r="D1682" i="2"/>
  <c r="C1682" i="2"/>
  <c r="A1682" i="2"/>
  <c r="D1681" i="2"/>
  <c r="C1681" i="2"/>
  <c r="A1681" i="2"/>
  <c r="D1680" i="2"/>
  <c r="C1680" i="2"/>
  <c r="A1680" i="2"/>
  <c r="D1679" i="2"/>
  <c r="C1679" i="2"/>
  <c r="A1679" i="2"/>
  <c r="D1678" i="2"/>
  <c r="C1678" i="2"/>
  <c r="A1678" i="2"/>
  <c r="D1677" i="2"/>
  <c r="C1677" i="2"/>
  <c r="D1676" i="2"/>
  <c r="C1676" i="2"/>
  <c r="A1676" i="2"/>
  <c r="D1675" i="2"/>
  <c r="C1675" i="2"/>
  <c r="A1675" i="2"/>
  <c r="D1674" i="2"/>
  <c r="C1674" i="2"/>
  <c r="A1674" i="2"/>
  <c r="D1673" i="2"/>
  <c r="C1673" i="2"/>
  <c r="A1673" i="2"/>
  <c r="D1672" i="2"/>
  <c r="C1672" i="2"/>
  <c r="A1672" i="2"/>
  <c r="D1671" i="2"/>
  <c r="C1671" i="2"/>
  <c r="A1671" i="2"/>
  <c r="D1670" i="2"/>
  <c r="C1670" i="2"/>
  <c r="A1670" i="2"/>
  <c r="D1669" i="2"/>
  <c r="C1669" i="2"/>
  <c r="D1668" i="2"/>
  <c r="C1668" i="2"/>
  <c r="A1668" i="2"/>
  <c r="D1667" i="2"/>
  <c r="C1667" i="2"/>
  <c r="A1667" i="2"/>
  <c r="D1666" i="2"/>
  <c r="C1666" i="2"/>
  <c r="A1666" i="2"/>
  <c r="D1665" i="2"/>
  <c r="C1665" i="2"/>
  <c r="A1665" i="2"/>
  <c r="D1664" i="2"/>
  <c r="C1664" i="2"/>
  <c r="A1664" i="2"/>
  <c r="D1663" i="2"/>
  <c r="C1663" i="2"/>
  <c r="A1663" i="2"/>
  <c r="D1662" i="2"/>
  <c r="C1662" i="2"/>
  <c r="A1662" i="2"/>
  <c r="D1661" i="2"/>
  <c r="C1661" i="2"/>
  <c r="D1660" i="2"/>
  <c r="C1660" i="2"/>
  <c r="A1660" i="2"/>
  <c r="D1659" i="2"/>
  <c r="C1659" i="2"/>
  <c r="A1659" i="2"/>
  <c r="D1658" i="2"/>
  <c r="C1658" i="2"/>
  <c r="A1658" i="2"/>
  <c r="D1657" i="2"/>
  <c r="C1657" i="2"/>
  <c r="A1657" i="2"/>
  <c r="D1656" i="2"/>
  <c r="C1656" i="2"/>
  <c r="A1656" i="2"/>
  <c r="D1655" i="2"/>
  <c r="C1655" i="2"/>
  <c r="A1655" i="2"/>
  <c r="D1654" i="2"/>
  <c r="C1654" i="2"/>
  <c r="A1654" i="2"/>
  <c r="D1653" i="2"/>
  <c r="C1653" i="2"/>
  <c r="D1652" i="2"/>
  <c r="C1652" i="2"/>
  <c r="A1652" i="2"/>
  <c r="D1651" i="2"/>
  <c r="C1651" i="2"/>
  <c r="A1651" i="2"/>
  <c r="D1650" i="2"/>
  <c r="C1650" i="2"/>
  <c r="A1650" i="2"/>
  <c r="D1649" i="2"/>
  <c r="C1649" i="2"/>
  <c r="A1649" i="2"/>
  <c r="D1648" i="2"/>
  <c r="C1648" i="2"/>
  <c r="A1648" i="2"/>
  <c r="D1647" i="2"/>
  <c r="C1647" i="2"/>
  <c r="A1647" i="2"/>
  <c r="D1646" i="2"/>
  <c r="C1646" i="2"/>
  <c r="A1646" i="2"/>
  <c r="D1645" i="2"/>
  <c r="C1645" i="2"/>
  <c r="D1644" i="2"/>
  <c r="C1644" i="2"/>
  <c r="A1644" i="2"/>
  <c r="D1643" i="2"/>
  <c r="C1643" i="2"/>
  <c r="A1643" i="2"/>
  <c r="D1642" i="2"/>
  <c r="C1642" i="2"/>
  <c r="A1642" i="2"/>
  <c r="D1641" i="2"/>
  <c r="C1641" i="2"/>
  <c r="A1641" i="2"/>
  <c r="D1640" i="2"/>
  <c r="C1640" i="2"/>
  <c r="A1640" i="2"/>
  <c r="D1639" i="2"/>
  <c r="C1639" i="2"/>
  <c r="A1639" i="2"/>
  <c r="D1638" i="2"/>
  <c r="C1638" i="2"/>
  <c r="A1638" i="2"/>
  <c r="D1637" i="2"/>
  <c r="C1637" i="2"/>
  <c r="D1636" i="2"/>
  <c r="C1636" i="2"/>
  <c r="A1636" i="2"/>
  <c r="D1635" i="2"/>
  <c r="C1635" i="2"/>
  <c r="A1635" i="2"/>
  <c r="D1634" i="2"/>
  <c r="C1634" i="2"/>
  <c r="A1634" i="2"/>
  <c r="D1633" i="2"/>
  <c r="C1633" i="2"/>
  <c r="A1633" i="2"/>
  <c r="D1632" i="2"/>
  <c r="C1632" i="2"/>
  <c r="A1632" i="2"/>
  <c r="D1631" i="2"/>
  <c r="C1631" i="2"/>
  <c r="A1631" i="2"/>
  <c r="D1630" i="2"/>
  <c r="C1630" i="2"/>
  <c r="A1630" i="2"/>
  <c r="D1629" i="2"/>
  <c r="C1629" i="2"/>
  <c r="D1628" i="2"/>
  <c r="C1628" i="2"/>
  <c r="A1628" i="2"/>
  <c r="D1627" i="2"/>
  <c r="C1627" i="2"/>
  <c r="A1627" i="2"/>
  <c r="D1626" i="2"/>
  <c r="C1626" i="2"/>
  <c r="A1626" i="2"/>
  <c r="D1625" i="2"/>
  <c r="C1625" i="2"/>
  <c r="A1625" i="2"/>
  <c r="D1624" i="2"/>
  <c r="C1624" i="2"/>
  <c r="A1624" i="2"/>
  <c r="D1623" i="2"/>
  <c r="C1623" i="2"/>
  <c r="A1623" i="2"/>
  <c r="D1622" i="2"/>
  <c r="C1622" i="2"/>
  <c r="A1622" i="2"/>
  <c r="D1621" i="2"/>
  <c r="C1621" i="2"/>
  <c r="D1620" i="2"/>
  <c r="C1620" i="2"/>
  <c r="A1620" i="2"/>
  <c r="D1619" i="2"/>
  <c r="C1619" i="2"/>
  <c r="A1619" i="2"/>
  <c r="D1618" i="2"/>
  <c r="C1618" i="2"/>
  <c r="A1618" i="2"/>
  <c r="D1617" i="2"/>
  <c r="C1617" i="2"/>
  <c r="A1617" i="2"/>
  <c r="D1616" i="2"/>
  <c r="C1616" i="2"/>
  <c r="A1616" i="2"/>
  <c r="D1615" i="2"/>
  <c r="C1615" i="2"/>
  <c r="A1615" i="2"/>
  <c r="D1614" i="2"/>
  <c r="C1614" i="2"/>
  <c r="A1614" i="2"/>
  <c r="D1613" i="2"/>
  <c r="C1613" i="2"/>
  <c r="D1612" i="2"/>
  <c r="C1612" i="2"/>
  <c r="A1612" i="2"/>
  <c r="A9" i="1" l="1"/>
  <c r="A10" i="1"/>
  <c r="A17" i="1"/>
  <c r="A18" i="1"/>
  <c r="A25" i="1"/>
  <c r="A26" i="1"/>
  <c r="A34" i="1"/>
  <c r="A41" i="1"/>
  <c r="A42" i="1"/>
  <c r="A50" i="1"/>
  <c r="A58" i="1"/>
  <c r="A66" i="1"/>
  <c r="A73" i="1"/>
  <c r="A74" i="1"/>
  <c r="A81" i="1"/>
  <c r="A82" i="1"/>
  <c r="A89" i="1"/>
  <c r="A90" i="1"/>
  <c r="A98" i="1"/>
  <c r="A105" i="1"/>
  <c r="A106" i="1"/>
  <c r="A114" i="1"/>
  <c r="A122" i="1"/>
  <c r="A130" i="1"/>
  <c r="A137" i="1"/>
  <c r="A138" i="1"/>
  <c r="A145" i="1"/>
  <c r="A146" i="1"/>
  <c r="A153" i="1"/>
  <c r="A154" i="1"/>
  <c r="A162" i="1"/>
  <c r="A172" i="1"/>
  <c r="A180" i="1"/>
  <c r="A188" i="1"/>
  <c r="A196" i="1"/>
  <c r="A204" i="1"/>
  <c r="A212" i="1"/>
  <c r="A220" i="1"/>
  <c r="A228" i="1"/>
  <c r="A236" i="1"/>
  <c r="A244" i="1"/>
  <c r="A252" i="1"/>
  <c r="A260" i="1"/>
  <c r="A268" i="1"/>
  <c r="A276" i="1"/>
  <c r="A284" i="1"/>
  <c r="A292" i="1"/>
  <c r="A300" i="1"/>
  <c r="A308" i="1"/>
  <c r="A316" i="1"/>
  <c r="A324" i="1"/>
  <c r="A332" i="1"/>
  <c r="A340" i="1"/>
  <c r="A348" i="1"/>
  <c r="A356" i="1"/>
  <c r="A364" i="1"/>
  <c r="A372" i="1"/>
  <c r="A380" i="1"/>
  <c r="A388" i="1"/>
  <c r="A396" i="1"/>
  <c r="A404" i="1"/>
  <c r="A412" i="1"/>
  <c r="A420" i="1"/>
  <c r="A428" i="1"/>
  <c r="A436" i="1"/>
  <c r="A444" i="1"/>
  <c r="A452" i="1"/>
  <c r="A460" i="1"/>
  <c r="A468" i="1"/>
  <c r="A476" i="1"/>
  <c r="A484" i="1"/>
  <c r="A492" i="1"/>
  <c r="A500" i="1"/>
  <c r="A508" i="1"/>
  <c r="A515" i="1"/>
  <c r="A516" i="1"/>
  <c r="A523" i="1"/>
  <c r="A524" i="1"/>
  <c r="A531" i="1"/>
  <c r="A532" i="1"/>
  <c r="A539" i="1"/>
  <c r="A540" i="1"/>
  <c r="A547" i="1"/>
  <c r="A548" i="1"/>
  <c r="A555" i="1"/>
  <c r="A556" i="1"/>
  <c r="A564" i="1"/>
  <c r="A572" i="1"/>
  <c r="A579" i="1"/>
  <c r="A580" i="1"/>
  <c r="D583" i="1"/>
  <c r="C583" i="1"/>
  <c r="A583" i="1"/>
  <c r="D582" i="1"/>
  <c r="C582" i="1"/>
  <c r="A582" i="1"/>
  <c r="D581" i="1"/>
  <c r="C581" i="1"/>
  <c r="A581" i="1"/>
  <c r="D580" i="1"/>
  <c r="C580" i="1"/>
  <c r="D579" i="1"/>
  <c r="C579" i="1"/>
  <c r="D578" i="1"/>
  <c r="C578" i="1"/>
  <c r="A578" i="1"/>
  <c r="D577" i="1"/>
  <c r="C577" i="1"/>
  <c r="A577" i="1"/>
  <c r="D576" i="1"/>
  <c r="C576" i="1"/>
  <c r="A576" i="1"/>
  <c r="D575" i="1"/>
  <c r="C575" i="1"/>
  <c r="A575" i="1"/>
  <c r="D574" i="1"/>
  <c r="C574" i="1"/>
  <c r="A574" i="1"/>
  <c r="D573" i="1"/>
  <c r="C573" i="1"/>
  <c r="A573" i="1"/>
  <c r="D572" i="1"/>
  <c r="C572" i="1"/>
  <c r="D571" i="1"/>
  <c r="C571" i="1"/>
  <c r="A571" i="1"/>
  <c r="D570" i="1"/>
  <c r="C570" i="1"/>
  <c r="A570" i="1"/>
  <c r="D569" i="1"/>
  <c r="C569" i="1"/>
  <c r="A569" i="1"/>
  <c r="D568" i="1"/>
  <c r="C568" i="1"/>
  <c r="A568" i="1"/>
  <c r="D567" i="1"/>
  <c r="C567" i="1"/>
  <c r="A567" i="1"/>
  <c r="D566" i="1"/>
  <c r="C566" i="1"/>
  <c r="A566" i="1"/>
  <c r="D565" i="1"/>
  <c r="C565" i="1"/>
  <c r="A565" i="1"/>
  <c r="D564" i="1"/>
  <c r="C564" i="1"/>
  <c r="D563" i="1"/>
  <c r="C563" i="1"/>
  <c r="A563" i="1"/>
  <c r="D562" i="1"/>
  <c r="C562" i="1"/>
  <c r="A562" i="1"/>
  <c r="D561" i="1"/>
  <c r="C561" i="1"/>
  <c r="A561" i="1"/>
  <c r="D560" i="1"/>
  <c r="C560" i="1"/>
  <c r="A560" i="1"/>
  <c r="D559" i="1"/>
  <c r="C559" i="1"/>
  <c r="A559" i="1"/>
  <c r="D558" i="1"/>
  <c r="C558" i="1"/>
  <c r="A558" i="1"/>
  <c r="D557" i="1"/>
  <c r="C557" i="1"/>
  <c r="A557" i="1"/>
  <c r="D556" i="1"/>
  <c r="C556" i="1"/>
  <c r="D555" i="1"/>
  <c r="C555" i="1"/>
  <c r="D554" i="1"/>
  <c r="C554" i="1"/>
  <c r="A554" i="1"/>
  <c r="D553" i="1"/>
  <c r="C553" i="1"/>
  <c r="A553" i="1"/>
  <c r="D552" i="1"/>
  <c r="C552" i="1"/>
  <c r="A552" i="1"/>
  <c r="D551" i="1"/>
  <c r="C551" i="1"/>
  <c r="A551" i="1"/>
  <c r="D550" i="1"/>
  <c r="C550" i="1"/>
  <c r="A550" i="1"/>
  <c r="D549" i="1"/>
  <c r="C549" i="1"/>
  <c r="A549" i="1"/>
  <c r="D548" i="1"/>
  <c r="C548" i="1"/>
  <c r="D547" i="1"/>
  <c r="C547" i="1"/>
  <c r="D546" i="1"/>
  <c r="C546" i="1"/>
  <c r="A546" i="1"/>
  <c r="D545" i="1"/>
  <c r="C545" i="1"/>
  <c r="A545" i="1"/>
  <c r="D544" i="1"/>
  <c r="C544" i="1"/>
  <c r="A544" i="1"/>
  <c r="D543" i="1"/>
  <c r="C543" i="1"/>
  <c r="A543" i="1"/>
  <c r="D542" i="1"/>
  <c r="C542" i="1"/>
  <c r="A542" i="1"/>
  <c r="D541" i="1"/>
  <c r="C541" i="1"/>
  <c r="A541" i="1"/>
  <c r="D540" i="1"/>
  <c r="C540" i="1"/>
  <c r="D539" i="1"/>
  <c r="C539" i="1"/>
  <c r="D538" i="1"/>
  <c r="C538" i="1"/>
  <c r="A538" i="1"/>
  <c r="D537" i="1"/>
  <c r="C537" i="1"/>
  <c r="A537" i="1"/>
  <c r="D536" i="1"/>
  <c r="C536" i="1"/>
  <c r="A536" i="1"/>
  <c r="D535" i="1"/>
  <c r="C535" i="1"/>
  <c r="A535" i="1"/>
  <c r="D534" i="1"/>
  <c r="C534" i="1"/>
  <c r="A534" i="1"/>
  <c r="D533" i="1"/>
  <c r="C533" i="1"/>
  <c r="A533" i="1"/>
  <c r="D532" i="1"/>
  <c r="C532" i="1"/>
  <c r="D531" i="1"/>
  <c r="C531" i="1"/>
  <c r="D530" i="1"/>
  <c r="C530" i="1"/>
  <c r="A530" i="1"/>
  <c r="D529" i="1"/>
  <c r="C529" i="1"/>
  <c r="A529" i="1"/>
  <c r="D528" i="1"/>
  <c r="C528" i="1"/>
  <c r="A528" i="1"/>
  <c r="D527" i="1"/>
  <c r="C527" i="1"/>
  <c r="A527" i="1"/>
  <c r="D526" i="1"/>
  <c r="C526" i="1"/>
  <c r="A526" i="1"/>
  <c r="D525" i="1"/>
  <c r="C525" i="1"/>
  <c r="A525" i="1"/>
  <c r="D524" i="1"/>
  <c r="C524" i="1"/>
  <c r="D523" i="1"/>
  <c r="C523" i="1"/>
  <c r="D522" i="1"/>
  <c r="C522" i="1"/>
  <c r="A522" i="1"/>
  <c r="D521" i="1"/>
  <c r="C521" i="1"/>
  <c r="A521" i="1"/>
  <c r="D520" i="1"/>
  <c r="C520" i="1"/>
  <c r="A520" i="1"/>
  <c r="D519" i="1"/>
  <c r="C519" i="1"/>
  <c r="A519" i="1"/>
  <c r="D518" i="1"/>
  <c r="C518" i="1"/>
  <c r="A518" i="1"/>
  <c r="D517" i="1"/>
  <c r="C517" i="1"/>
  <c r="A517" i="1"/>
  <c r="D516" i="1"/>
  <c r="C516" i="1"/>
  <c r="D515" i="1"/>
  <c r="C515" i="1"/>
  <c r="D514" i="1"/>
  <c r="C514" i="1"/>
  <c r="A514" i="1"/>
  <c r="D513" i="1"/>
  <c r="C513" i="1"/>
  <c r="A513" i="1"/>
  <c r="D512" i="1"/>
  <c r="C512" i="1"/>
  <c r="A512" i="1"/>
  <c r="D511" i="1"/>
  <c r="C511" i="1"/>
  <c r="A511" i="1"/>
  <c r="D510" i="1"/>
  <c r="C510" i="1"/>
  <c r="A510" i="1"/>
  <c r="D509" i="1"/>
  <c r="C509" i="1"/>
  <c r="A509" i="1"/>
  <c r="D508" i="1"/>
  <c r="C508" i="1"/>
  <c r="D507" i="1"/>
  <c r="C507" i="1"/>
  <c r="A507" i="1"/>
  <c r="D506" i="1"/>
  <c r="C506" i="1"/>
  <c r="A506" i="1"/>
  <c r="D505" i="1"/>
  <c r="C505" i="1"/>
  <c r="A505" i="1"/>
  <c r="D504" i="1"/>
  <c r="C504" i="1"/>
  <c r="A504" i="1"/>
  <c r="D503" i="1"/>
  <c r="C503" i="1"/>
  <c r="A503" i="1"/>
  <c r="D502" i="1"/>
  <c r="C502" i="1"/>
  <c r="A502" i="1"/>
  <c r="D501" i="1"/>
  <c r="C501" i="1"/>
  <c r="A501" i="1"/>
  <c r="D500" i="1"/>
  <c r="C500" i="1"/>
  <c r="D499" i="1"/>
  <c r="C499" i="1"/>
  <c r="A499" i="1"/>
  <c r="D498" i="1"/>
  <c r="C498" i="1"/>
  <c r="A498" i="1"/>
  <c r="D497" i="1"/>
  <c r="C497" i="1"/>
  <c r="A497" i="1"/>
  <c r="D496" i="1"/>
  <c r="C496" i="1"/>
  <c r="A496" i="1"/>
  <c r="D495" i="1"/>
  <c r="C495" i="1"/>
  <c r="A495" i="1"/>
  <c r="D494" i="1"/>
  <c r="C494" i="1"/>
  <c r="A494" i="1"/>
  <c r="D493" i="1"/>
  <c r="C493" i="1"/>
  <c r="A493" i="1"/>
  <c r="D492" i="1"/>
  <c r="C492" i="1"/>
  <c r="D491" i="1"/>
  <c r="C491" i="1"/>
  <c r="A491" i="1"/>
  <c r="D490" i="1"/>
  <c r="C490" i="1"/>
  <c r="A490" i="1"/>
  <c r="D489" i="1"/>
  <c r="C489" i="1"/>
  <c r="A489" i="1"/>
  <c r="D488" i="1"/>
  <c r="C488" i="1"/>
  <c r="A488" i="1"/>
  <c r="D487" i="1"/>
  <c r="C487" i="1"/>
  <c r="A487" i="1"/>
  <c r="D486" i="1"/>
  <c r="C486" i="1"/>
  <c r="A486" i="1"/>
  <c r="D485" i="1"/>
  <c r="C485" i="1"/>
  <c r="A485" i="1"/>
  <c r="D484" i="1"/>
  <c r="C484" i="1"/>
  <c r="D483" i="1"/>
  <c r="C483" i="1"/>
  <c r="A483" i="1"/>
  <c r="D482" i="1"/>
  <c r="C482" i="1"/>
  <c r="A482" i="1"/>
  <c r="D481" i="1"/>
  <c r="C481" i="1"/>
  <c r="A481" i="1"/>
  <c r="D480" i="1"/>
  <c r="C480" i="1"/>
  <c r="A480" i="1"/>
  <c r="D479" i="1"/>
  <c r="C479" i="1"/>
  <c r="A479" i="1"/>
  <c r="D478" i="1"/>
  <c r="C478" i="1"/>
  <c r="A478" i="1"/>
  <c r="D477" i="1"/>
  <c r="C477" i="1"/>
  <c r="A477" i="1"/>
  <c r="D476" i="1"/>
  <c r="C476" i="1"/>
  <c r="D475" i="1"/>
  <c r="C475" i="1"/>
  <c r="A475" i="1"/>
  <c r="D474" i="1"/>
  <c r="C474" i="1"/>
  <c r="A474" i="1"/>
  <c r="D473" i="1"/>
  <c r="C473" i="1"/>
  <c r="A473" i="1"/>
  <c r="D472" i="1"/>
  <c r="C472" i="1"/>
  <c r="A472" i="1"/>
  <c r="D471" i="1"/>
  <c r="C471" i="1"/>
  <c r="A471" i="1"/>
  <c r="D470" i="1"/>
  <c r="C470" i="1"/>
  <c r="A470" i="1"/>
  <c r="D469" i="1"/>
  <c r="C469" i="1"/>
  <c r="A469" i="1"/>
  <c r="D468" i="1"/>
  <c r="C468" i="1"/>
  <c r="D467" i="1"/>
  <c r="C467" i="1"/>
  <c r="A467" i="1"/>
  <c r="D466" i="1"/>
  <c r="C466" i="1"/>
  <c r="A466" i="1"/>
  <c r="D465" i="1"/>
  <c r="C465" i="1"/>
  <c r="A465" i="1"/>
  <c r="D464" i="1"/>
  <c r="C464" i="1"/>
  <c r="A464" i="1"/>
  <c r="D463" i="1"/>
  <c r="C463" i="1"/>
  <c r="A463" i="1"/>
  <c r="D462" i="1"/>
  <c r="C462" i="1"/>
  <c r="A462" i="1"/>
  <c r="D461" i="1"/>
  <c r="C461" i="1"/>
  <c r="A461" i="1"/>
  <c r="D460" i="1"/>
  <c r="C460" i="1"/>
  <c r="D459" i="1"/>
  <c r="C459" i="1"/>
  <c r="A459" i="1"/>
  <c r="D458" i="1"/>
  <c r="C458" i="1"/>
  <c r="A458" i="1"/>
  <c r="D457" i="1"/>
  <c r="C457" i="1"/>
  <c r="A457" i="1"/>
  <c r="D456" i="1"/>
  <c r="C456" i="1"/>
  <c r="A456" i="1"/>
  <c r="D455" i="1"/>
  <c r="C455" i="1"/>
  <c r="A455" i="1"/>
  <c r="D454" i="1"/>
  <c r="C454" i="1"/>
  <c r="A454" i="1"/>
  <c r="D453" i="1"/>
  <c r="C453" i="1"/>
  <c r="A453" i="1"/>
  <c r="D452" i="1"/>
  <c r="C452" i="1"/>
  <c r="D451" i="1"/>
  <c r="C451" i="1"/>
  <c r="A451" i="1"/>
  <c r="D450" i="1"/>
  <c r="C450" i="1"/>
  <c r="A450" i="1"/>
  <c r="D449" i="1"/>
  <c r="C449" i="1"/>
  <c r="A449" i="1"/>
  <c r="D448" i="1"/>
  <c r="C448" i="1"/>
  <c r="A448" i="1"/>
  <c r="D447" i="1"/>
  <c r="C447" i="1"/>
  <c r="A447" i="1"/>
  <c r="D446" i="1"/>
  <c r="C446" i="1"/>
  <c r="A446" i="1"/>
  <c r="D445" i="1"/>
  <c r="C445" i="1"/>
  <c r="A445" i="1"/>
  <c r="D444" i="1"/>
  <c r="C444" i="1"/>
  <c r="D443" i="1"/>
  <c r="C443" i="1"/>
  <c r="A443" i="1"/>
  <c r="D442" i="1"/>
  <c r="C442" i="1"/>
  <c r="A442" i="1"/>
  <c r="D441" i="1"/>
  <c r="C441" i="1"/>
  <c r="A441" i="1"/>
  <c r="D440" i="1"/>
  <c r="C440" i="1"/>
  <c r="A440" i="1"/>
  <c r="D439" i="1"/>
  <c r="C439" i="1"/>
  <c r="A439" i="1"/>
  <c r="D438" i="1"/>
  <c r="C438" i="1"/>
  <c r="A438" i="1"/>
  <c r="D437" i="1"/>
  <c r="C437" i="1"/>
  <c r="A437" i="1"/>
  <c r="D436" i="1"/>
  <c r="C436" i="1"/>
  <c r="D435" i="1"/>
  <c r="C435" i="1"/>
  <c r="A435" i="1"/>
  <c r="D434" i="1"/>
  <c r="C434" i="1"/>
  <c r="A434" i="1"/>
  <c r="D433" i="1"/>
  <c r="C433" i="1"/>
  <c r="A433" i="1"/>
  <c r="D432" i="1"/>
  <c r="C432" i="1"/>
  <c r="A432" i="1"/>
  <c r="D431" i="1"/>
  <c r="C431" i="1"/>
  <c r="A431" i="1"/>
  <c r="D430" i="1"/>
  <c r="C430" i="1"/>
  <c r="A430" i="1"/>
  <c r="D429" i="1"/>
  <c r="C429" i="1"/>
  <c r="A429" i="1"/>
  <c r="D428" i="1"/>
  <c r="C428" i="1"/>
  <c r="D427" i="1"/>
  <c r="C427" i="1"/>
  <c r="A427" i="1"/>
  <c r="D426" i="1"/>
  <c r="C426" i="1"/>
  <c r="A426" i="1"/>
  <c r="D425" i="1"/>
  <c r="C425" i="1"/>
  <c r="A425" i="1"/>
  <c r="D424" i="1"/>
  <c r="C424" i="1"/>
  <c r="A424" i="1"/>
  <c r="D423" i="1"/>
  <c r="C423" i="1"/>
  <c r="A423" i="1"/>
  <c r="D422" i="1"/>
  <c r="C422" i="1"/>
  <c r="A422" i="1"/>
  <c r="D421" i="1"/>
  <c r="C421" i="1"/>
  <c r="A421" i="1"/>
  <c r="D420" i="1"/>
  <c r="C420" i="1"/>
  <c r="D419" i="1"/>
  <c r="C419" i="1"/>
  <c r="A419" i="1"/>
  <c r="D418" i="1"/>
  <c r="C418" i="1"/>
  <c r="A418" i="1"/>
  <c r="D417" i="1"/>
  <c r="C417" i="1"/>
  <c r="A417" i="1"/>
  <c r="D416" i="1"/>
  <c r="C416" i="1"/>
  <c r="A416" i="1"/>
  <c r="D415" i="1"/>
  <c r="C415" i="1"/>
  <c r="A415" i="1"/>
  <c r="D414" i="1"/>
  <c r="C414" i="1"/>
  <c r="A414" i="1"/>
  <c r="D413" i="1"/>
  <c r="C413" i="1"/>
  <c r="A413" i="1"/>
  <c r="D412" i="1"/>
  <c r="C412" i="1"/>
  <c r="D411" i="1"/>
  <c r="C411" i="1"/>
  <c r="A411" i="1"/>
  <c r="D410" i="1"/>
  <c r="C410" i="1"/>
  <c r="A410" i="1"/>
  <c r="D409" i="1"/>
  <c r="C409" i="1"/>
  <c r="A409" i="1"/>
  <c r="D408" i="1"/>
  <c r="C408" i="1"/>
  <c r="A408" i="1"/>
  <c r="D407" i="1"/>
  <c r="C407" i="1"/>
  <c r="A407" i="1"/>
  <c r="D406" i="1"/>
  <c r="C406" i="1"/>
  <c r="A406" i="1"/>
  <c r="D405" i="1"/>
  <c r="C405" i="1"/>
  <c r="A405" i="1"/>
  <c r="D404" i="1"/>
  <c r="C404" i="1"/>
  <c r="D403" i="1"/>
  <c r="C403" i="1"/>
  <c r="A403" i="1"/>
  <c r="D402" i="1"/>
  <c r="C402" i="1"/>
  <c r="A402" i="1"/>
  <c r="D401" i="1"/>
  <c r="C401" i="1"/>
  <c r="A401" i="1"/>
  <c r="D400" i="1"/>
  <c r="C400" i="1"/>
  <c r="A400" i="1"/>
  <c r="D399" i="1"/>
  <c r="C399" i="1"/>
  <c r="A399" i="1"/>
  <c r="D398" i="1"/>
  <c r="C398" i="1"/>
  <c r="A398" i="1"/>
  <c r="D397" i="1"/>
  <c r="C397" i="1"/>
  <c r="A397" i="1"/>
  <c r="D396" i="1"/>
  <c r="C396" i="1"/>
  <c r="D395" i="1"/>
  <c r="C395" i="1"/>
  <c r="A395" i="1"/>
  <c r="D394" i="1"/>
  <c r="C394" i="1"/>
  <c r="A394" i="1"/>
  <c r="D393" i="1"/>
  <c r="C393" i="1"/>
  <c r="A393" i="1"/>
  <c r="D392" i="1"/>
  <c r="C392" i="1"/>
  <c r="A392" i="1"/>
  <c r="D391" i="1"/>
  <c r="C391" i="1"/>
  <c r="A391" i="1"/>
  <c r="D390" i="1"/>
  <c r="C390" i="1"/>
  <c r="A390" i="1"/>
  <c r="D389" i="1"/>
  <c r="C389" i="1"/>
  <c r="A389" i="1"/>
  <c r="D388" i="1"/>
  <c r="C388" i="1"/>
  <c r="D387" i="1"/>
  <c r="C387" i="1"/>
  <c r="A387" i="1"/>
  <c r="D386" i="1"/>
  <c r="C386" i="1"/>
  <c r="A386" i="1"/>
  <c r="D385" i="1"/>
  <c r="C385" i="1"/>
  <c r="A385" i="1"/>
  <c r="D384" i="1"/>
  <c r="C384" i="1"/>
  <c r="A384" i="1"/>
  <c r="D383" i="1"/>
  <c r="C383" i="1"/>
  <c r="A383" i="1"/>
  <c r="D382" i="1"/>
  <c r="C382" i="1"/>
  <c r="A382" i="1"/>
  <c r="D381" i="1"/>
  <c r="C381" i="1"/>
  <c r="A381" i="1"/>
  <c r="D380" i="1"/>
  <c r="C380" i="1"/>
  <c r="D379" i="1"/>
  <c r="C379" i="1"/>
  <c r="A379" i="1"/>
  <c r="D378" i="1"/>
  <c r="C378" i="1"/>
  <c r="A378" i="1"/>
  <c r="D377" i="1"/>
  <c r="C377" i="1"/>
  <c r="A377" i="1"/>
  <c r="D376" i="1"/>
  <c r="C376" i="1"/>
  <c r="A376" i="1"/>
  <c r="D375" i="1"/>
  <c r="C375" i="1"/>
  <c r="A375" i="1"/>
  <c r="D374" i="1"/>
  <c r="C374" i="1"/>
  <c r="A374" i="1"/>
  <c r="D373" i="1"/>
  <c r="C373" i="1"/>
  <c r="A373" i="1"/>
  <c r="D372" i="1"/>
  <c r="C372" i="1"/>
  <c r="D371" i="1"/>
  <c r="C371" i="1"/>
  <c r="A371" i="1"/>
  <c r="D370" i="1"/>
  <c r="C370" i="1"/>
  <c r="A370" i="1"/>
  <c r="D369" i="1"/>
  <c r="C369" i="1"/>
  <c r="A369" i="1"/>
  <c r="D368" i="1"/>
  <c r="C368" i="1"/>
  <c r="A368" i="1"/>
  <c r="D367" i="1"/>
  <c r="C367" i="1"/>
  <c r="A367" i="1"/>
  <c r="D366" i="1"/>
  <c r="C366" i="1"/>
  <c r="A366" i="1"/>
  <c r="D365" i="1"/>
  <c r="C365" i="1"/>
  <c r="A365" i="1"/>
  <c r="D364" i="1"/>
  <c r="C364" i="1"/>
  <c r="D363" i="1"/>
  <c r="C363" i="1"/>
  <c r="A363" i="1"/>
  <c r="D362" i="1"/>
  <c r="C362" i="1"/>
  <c r="A362" i="1"/>
  <c r="D361" i="1"/>
  <c r="C361" i="1"/>
  <c r="A361" i="1"/>
  <c r="D360" i="1"/>
  <c r="C360" i="1"/>
  <c r="A360" i="1"/>
  <c r="D359" i="1"/>
  <c r="C359" i="1"/>
  <c r="A359" i="1"/>
  <c r="D358" i="1"/>
  <c r="C358" i="1"/>
  <c r="A358" i="1"/>
  <c r="D357" i="1"/>
  <c r="C357" i="1"/>
  <c r="A357" i="1"/>
  <c r="D356" i="1"/>
  <c r="C356" i="1"/>
  <c r="D355" i="1"/>
  <c r="C355" i="1"/>
  <c r="A355" i="1"/>
  <c r="D354" i="1"/>
  <c r="C354" i="1"/>
  <c r="A354" i="1"/>
  <c r="D353" i="1"/>
  <c r="C353" i="1"/>
  <c r="A353" i="1"/>
  <c r="D352" i="1"/>
  <c r="C352" i="1"/>
  <c r="A352" i="1"/>
  <c r="D351" i="1"/>
  <c r="C351" i="1"/>
  <c r="A351" i="1"/>
  <c r="D350" i="1"/>
  <c r="C350" i="1"/>
  <c r="A350" i="1"/>
  <c r="D349" i="1"/>
  <c r="C349" i="1"/>
  <c r="A349" i="1"/>
  <c r="D348" i="1"/>
  <c r="C348" i="1"/>
  <c r="D347" i="1"/>
  <c r="C347" i="1"/>
  <c r="A347" i="1"/>
  <c r="D346" i="1"/>
  <c r="C346" i="1"/>
  <c r="A346" i="1"/>
  <c r="D345" i="1"/>
  <c r="C345" i="1"/>
  <c r="A345" i="1"/>
  <c r="D344" i="1"/>
  <c r="C344" i="1"/>
  <c r="A344" i="1"/>
  <c r="D343" i="1"/>
  <c r="C343" i="1"/>
  <c r="A343" i="1"/>
  <c r="D342" i="1"/>
  <c r="C342" i="1"/>
  <c r="A342" i="1"/>
  <c r="D341" i="1"/>
  <c r="C341" i="1"/>
  <c r="A341" i="1"/>
  <c r="D340" i="1"/>
  <c r="C340" i="1"/>
  <c r="D339" i="1"/>
  <c r="C339" i="1"/>
  <c r="A339" i="1"/>
  <c r="D338" i="1"/>
  <c r="C338" i="1"/>
  <c r="A338" i="1"/>
  <c r="D337" i="1"/>
  <c r="C337" i="1"/>
  <c r="A337" i="1"/>
  <c r="D336" i="1"/>
  <c r="C336" i="1"/>
  <c r="A336" i="1"/>
  <c r="D335" i="1"/>
  <c r="C335" i="1"/>
  <c r="A335" i="1"/>
  <c r="D334" i="1"/>
  <c r="C334" i="1"/>
  <c r="A334" i="1"/>
  <c r="D333" i="1"/>
  <c r="C333" i="1"/>
  <c r="A333" i="1"/>
  <c r="D332" i="1"/>
  <c r="C332" i="1"/>
  <c r="D331" i="1"/>
  <c r="C331" i="1"/>
  <c r="A331" i="1"/>
  <c r="D330" i="1"/>
  <c r="C330" i="1"/>
  <c r="A330" i="1"/>
  <c r="D329" i="1"/>
  <c r="C329" i="1"/>
  <c r="A329" i="1"/>
  <c r="D328" i="1"/>
  <c r="C328" i="1"/>
  <c r="A328" i="1"/>
  <c r="D327" i="1"/>
  <c r="C327" i="1"/>
  <c r="A327" i="1"/>
  <c r="D326" i="1"/>
  <c r="C326" i="1"/>
  <c r="A326" i="1"/>
  <c r="D325" i="1"/>
  <c r="C325" i="1"/>
  <c r="A325" i="1"/>
  <c r="D324" i="1"/>
  <c r="C324" i="1"/>
  <c r="D323" i="1"/>
  <c r="C323" i="1"/>
  <c r="A323" i="1"/>
  <c r="D322" i="1"/>
  <c r="C322" i="1"/>
  <c r="A322" i="1"/>
  <c r="D321" i="1"/>
  <c r="C321" i="1"/>
  <c r="A321" i="1"/>
  <c r="D320" i="1"/>
  <c r="C320" i="1"/>
  <c r="A320" i="1"/>
  <c r="D319" i="1"/>
  <c r="C319" i="1"/>
  <c r="A319" i="1"/>
  <c r="D318" i="1"/>
  <c r="C318" i="1"/>
  <c r="A318" i="1"/>
  <c r="D317" i="1"/>
  <c r="C317" i="1"/>
  <c r="A317" i="1"/>
  <c r="D316" i="1"/>
  <c r="C316" i="1"/>
  <c r="D315" i="1"/>
  <c r="C315" i="1"/>
  <c r="A315" i="1"/>
  <c r="D314" i="1"/>
  <c r="C314" i="1"/>
  <c r="A314" i="1"/>
  <c r="D313" i="1"/>
  <c r="C313" i="1"/>
  <c r="A313" i="1"/>
  <c r="D312" i="1"/>
  <c r="C312" i="1"/>
  <c r="A312" i="1"/>
  <c r="D311" i="1"/>
  <c r="C311" i="1"/>
  <c r="A311" i="1"/>
  <c r="D310" i="1"/>
  <c r="C310" i="1"/>
  <c r="A310" i="1"/>
  <c r="D309" i="1"/>
  <c r="C309" i="1"/>
  <c r="A309" i="1"/>
  <c r="D308" i="1"/>
  <c r="C308" i="1"/>
  <c r="D307" i="1"/>
  <c r="C307" i="1"/>
  <c r="A307" i="1"/>
  <c r="D306" i="1"/>
  <c r="C306" i="1"/>
  <c r="A306" i="1"/>
  <c r="D305" i="1"/>
  <c r="C305" i="1"/>
  <c r="A305" i="1"/>
  <c r="D304" i="1"/>
  <c r="C304" i="1"/>
  <c r="A304" i="1"/>
  <c r="D303" i="1"/>
  <c r="C303" i="1"/>
  <c r="A303" i="1"/>
  <c r="D302" i="1"/>
  <c r="C302" i="1"/>
  <c r="A302" i="1"/>
  <c r="D301" i="1"/>
  <c r="C301" i="1"/>
  <c r="A301" i="1"/>
  <c r="D300" i="1"/>
  <c r="C300" i="1"/>
  <c r="D299" i="1"/>
  <c r="C299" i="1"/>
  <c r="A299" i="1"/>
  <c r="D298" i="1"/>
  <c r="C298" i="1"/>
  <c r="A298" i="1"/>
  <c r="D297" i="1"/>
  <c r="C297" i="1"/>
  <c r="A297" i="1"/>
  <c r="D296" i="1"/>
  <c r="C296" i="1"/>
  <c r="A296" i="1"/>
  <c r="D295" i="1"/>
  <c r="C295" i="1"/>
  <c r="A295" i="1"/>
  <c r="D294" i="1"/>
  <c r="C294" i="1"/>
  <c r="A294" i="1"/>
  <c r="D293" i="1"/>
  <c r="C293" i="1"/>
  <c r="A293" i="1"/>
  <c r="D292" i="1"/>
  <c r="C292" i="1"/>
  <c r="D291" i="1"/>
  <c r="C291" i="1"/>
  <c r="A291" i="1"/>
  <c r="D290" i="1"/>
  <c r="C290" i="1"/>
  <c r="A290" i="1"/>
  <c r="D289" i="1"/>
  <c r="C289" i="1"/>
  <c r="A289" i="1"/>
  <c r="D288" i="1"/>
  <c r="C288" i="1"/>
  <c r="A288" i="1"/>
  <c r="D287" i="1"/>
  <c r="C287" i="1"/>
  <c r="A287" i="1"/>
  <c r="D286" i="1"/>
  <c r="C286" i="1"/>
  <c r="A286" i="1"/>
  <c r="D285" i="1"/>
  <c r="C285" i="1"/>
  <c r="A285" i="1"/>
  <c r="D284" i="1"/>
  <c r="C284" i="1"/>
  <c r="D283" i="1"/>
  <c r="C283" i="1"/>
  <c r="A283" i="1"/>
  <c r="D282" i="1"/>
  <c r="C282" i="1"/>
  <c r="A282" i="1"/>
  <c r="D281" i="1"/>
  <c r="C281" i="1"/>
  <c r="A281" i="1"/>
  <c r="D280" i="1"/>
  <c r="C280" i="1"/>
  <c r="A280" i="1"/>
  <c r="D279" i="1"/>
  <c r="C279" i="1"/>
  <c r="A279" i="1"/>
  <c r="D278" i="1"/>
  <c r="C278" i="1"/>
  <c r="A278" i="1"/>
  <c r="D277" i="1"/>
  <c r="C277" i="1"/>
  <c r="A277" i="1"/>
  <c r="D276" i="1"/>
  <c r="C276" i="1"/>
  <c r="D275" i="1"/>
  <c r="C275" i="1"/>
  <c r="A275" i="1"/>
  <c r="D274" i="1"/>
  <c r="C274" i="1"/>
  <c r="A274" i="1"/>
  <c r="D273" i="1"/>
  <c r="C273" i="1"/>
  <c r="A273" i="1"/>
  <c r="D272" i="1"/>
  <c r="C272" i="1"/>
  <c r="A272" i="1"/>
  <c r="D271" i="1"/>
  <c r="C271" i="1"/>
  <c r="A271" i="1"/>
  <c r="D270" i="1"/>
  <c r="C270" i="1"/>
  <c r="A270" i="1"/>
  <c r="D269" i="1"/>
  <c r="C269" i="1"/>
  <c r="A269" i="1"/>
  <c r="D268" i="1"/>
  <c r="C268" i="1"/>
  <c r="D267" i="1"/>
  <c r="C267" i="1"/>
  <c r="A267" i="1"/>
  <c r="D266" i="1"/>
  <c r="C266" i="1"/>
  <c r="A266" i="1"/>
  <c r="D265" i="1"/>
  <c r="C265" i="1"/>
  <c r="A265" i="1"/>
  <c r="D264" i="1"/>
  <c r="C264" i="1"/>
  <c r="A264" i="1"/>
  <c r="D263" i="1"/>
  <c r="C263" i="1"/>
  <c r="A263" i="1"/>
  <c r="D262" i="1"/>
  <c r="C262" i="1"/>
  <c r="A262" i="1"/>
  <c r="D261" i="1"/>
  <c r="C261" i="1"/>
  <c r="A261" i="1"/>
  <c r="D260" i="1"/>
  <c r="C260" i="1"/>
  <c r="D259" i="1"/>
  <c r="C259" i="1"/>
  <c r="A259" i="1"/>
  <c r="D258" i="1"/>
  <c r="C258" i="1"/>
  <c r="A258" i="1"/>
  <c r="D257" i="1"/>
  <c r="C257" i="1"/>
  <c r="A257" i="1"/>
  <c r="D256" i="1"/>
  <c r="C256" i="1"/>
  <c r="A256" i="1"/>
  <c r="D255" i="1"/>
  <c r="C255" i="1"/>
  <c r="A255" i="1"/>
  <c r="D254" i="1"/>
  <c r="C254" i="1"/>
  <c r="A254" i="1"/>
  <c r="D253" i="1"/>
  <c r="C253" i="1"/>
  <c r="A253" i="1"/>
  <c r="D252" i="1"/>
  <c r="C252" i="1"/>
  <c r="D251" i="1"/>
  <c r="C251" i="1"/>
  <c r="A251" i="1"/>
  <c r="D250" i="1"/>
  <c r="C250" i="1"/>
  <c r="A250" i="1"/>
  <c r="D249" i="1"/>
  <c r="C249" i="1"/>
  <c r="A249" i="1"/>
  <c r="D248" i="1"/>
  <c r="C248" i="1"/>
  <c r="A248" i="1"/>
  <c r="D247" i="1"/>
  <c r="C247" i="1"/>
  <c r="A247" i="1"/>
  <c r="D246" i="1"/>
  <c r="C246" i="1"/>
  <c r="A246" i="1"/>
  <c r="D245" i="1"/>
  <c r="C245" i="1"/>
  <c r="A245" i="1"/>
  <c r="D244" i="1"/>
  <c r="C244" i="1"/>
  <c r="D243" i="1"/>
  <c r="C243" i="1"/>
  <c r="A243" i="1"/>
  <c r="D242" i="1"/>
  <c r="C242" i="1"/>
  <c r="A242" i="1"/>
  <c r="D241" i="1"/>
  <c r="C241" i="1"/>
  <c r="A241" i="1"/>
  <c r="D240" i="1"/>
  <c r="C240" i="1"/>
  <c r="A240" i="1"/>
  <c r="D239" i="1"/>
  <c r="C239" i="1"/>
  <c r="A239" i="1"/>
  <c r="D238" i="1"/>
  <c r="C238" i="1"/>
  <c r="A238" i="1"/>
  <c r="D237" i="1"/>
  <c r="C237" i="1"/>
  <c r="A237" i="1"/>
  <c r="D236" i="1"/>
  <c r="C236" i="1"/>
  <c r="D235" i="1"/>
  <c r="C235" i="1"/>
  <c r="A235" i="1"/>
  <c r="D234" i="1"/>
  <c r="C234" i="1"/>
  <c r="A234" i="1"/>
  <c r="D233" i="1"/>
  <c r="C233" i="1"/>
  <c r="A233" i="1"/>
  <c r="D232" i="1"/>
  <c r="C232" i="1"/>
  <c r="A232" i="1"/>
  <c r="D231" i="1"/>
  <c r="C231" i="1"/>
  <c r="A231" i="1"/>
  <c r="D230" i="1"/>
  <c r="C230" i="1"/>
  <c r="A230" i="1"/>
  <c r="D229" i="1"/>
  <c r="C229" i="1"/>
  <c r="A229" i="1"/>
  <c r="D228" i="1"/>
  <c r="C228" i="1"/>
  <c r="D227" i="1"/>
  <c r="C227" i="1"/>
  <c r="A227" i="1"/>
  <c r="D226" i="1"/>
  <c r="C226" i="1"/>
  <c r="A226" i="1"/>
  <c r="D225" i="1"/>
  <c r="C225" i="1"/>
  <c r="A225" i="1"/>
  <c r="D224" i="1"/>
  <c r="C224" i="1"/>
  <c r="A224" i="1"/>
  <c r="D223" i="1"/>
  <c r="C223" i="1"/>
  <c r="A223" i="1"/>
  <c r="D222" i="1"/>
  <c r="C222" i="1"/>
  <c r="A222" i="1"/>
  <c r="D221" i="1"/>
  <c r="C221" i="1"/>
  <c r="A221" i="1"/>
  <c r="D220" i="1"/>
  <c r="C220" i="1"/>
  <c r="D219" i="1"/>
  <c r="C219" i="1"/>
  <c r="A219" i="1"/>
  <c r="D218" i="1"/>
  <c r="C218" i="1"/>
  <c r="A218" i="1"/>
  <c r="D217" i="1"/>
  <c r="C217" i="1"/>
  <c r="A217" i="1"/>
  <c r="D216" i="1"/>
  <c r="C216" i="1"/>
  <c r="A216" i="1"/>
  <c r="D215" i="1"/>
  <c r="C215" i="1"/>
  <c r="A215" i="1"/>
  <c r="D214" i="1"/>
  <c r="C214" i="1"/>
  <c r="A214" i="1"/>
  <c r="D213" i="1"/>
  <c r="C213" i="1"/>
  <c r="A213" i="1"/>
  <c r="D212" i="1"/>
  <c r="C212" i="1"/>
  <c r="D211" i="1"/>
  <c r="C211" i="1"/>
  <c r="A211" i="1"/>
  <c r="D210" i="1"/>
  <c r="C210" i="1"/>
  <c r="A210" i="1"/>
  <c r="D209" i="1"/>
  <c r="C209" i="1"/>
  <c r="A209" i="1"/>
  <c r="D208" i="1"/>
  <c r="C208" i="1"/>
  <c r="A208" i="1"/>
  <c r="D207" i="1"/>
  <c r="C207" i="1"/>
  <c r="A207" i="1"/>
  <c r="D206" i="1"/>
  <c r="C206" i="1"/>
  <c r="A206" i="1"/>
  <c r="D205" i="1"/>
  <c r="C205" i="1"/>
  <c r="A205" i="1"/>
  <c r="D204" i="1"/>
  <c r="C204" i="1"/>
  <c r="D203" i="1"/>
  <c r="C203" i="1"/>
  <c r="A203" i="1"/>
  <c r="D202" i="1"/>
  <c r="C202" i="1"/>
  <c r="A202" i="1"/>
  <c r="D201" i="1"/>
  <c r="C201" i="1"/>
  <c r="A201" i="1"/>
  <c r="D200" i="1"/>
  <c r="C200" i="1"/>
  <c r="A200" i="1"/>
  <c r="D199" i="1"/>
  <c r="C199" i="1"/>
  <c r="A199" i="1"/>
  <c r="D198" i="1"/>
  <c r="C198" i="1"/>
  <c r="A198" i="1"/>
  <c r="D197" i="1"/>
  <c r="C197" i="1"/>
  <c r="A197" i="1"/>
  <c r="D196" i="1"/>
  <c r="C196" i="1"/>
  <c r="D195" i="1"/>
  <c r="C195" i="1"/>
  <c r="A195" i="1"/>
  <c r="D194" i="1"/>
  <c r="C194" i="1"/>
  <c r="A194" i="1"/>
  <c r="D193" i="1"/>
  <c r="C193" i="1"/>
  <c r="A193" i="1"/>
  <c r="D192" i="1"/>
  <c r="C192" i="1"/>
  <c r="A192" i="1"/>
  <c r="D191" i="1"/>
  <c r="C191" i="1"/>
  <c r="A191" i="1"/>
  <c r="D190" i="1"/>
  <c r="C190" i="1"/>
  <c r="A190" i="1"/>
  <c r="D189" i="1"/>
  <c r="C189" i="1"/>
  <c r="A189" i="1"/>
  <c r="D188" i="1"/>
  <c r="C188" i="1"/>
  <c r="D187" i="1"/>
  <c r="C187" i="1"/>
  <c r="A187" i="1"/>
  <c r="D186" i="1"/>
  <c r="C186" i="1"/>
  <c r="A186" i="1"/>
  <c r="D185" i="1"/>
  <c r="C185" i="1"/>
  <c r="A185" i="1"/>
  <c r="D184" i="1"/>
  <c r="C184" i="1"/>
  <c r="A184" i="1"/>
  <c r="D183" i="1"/>
  <c r="C183" i="1"/>
  <c r="A183" i="1"/>
  <c r="D182" i="1"/>
  <c r="C182" i="1"/>
  <c r="A182" i="1"/>
  <c r="D181" i="1"/>
  <c r="C181" i="1"/>
  <c r="A181" i="1"/>
  <c r="D180" i="1"/>
  <c r="C180" i="1"/>
  <c r="D179" i="1"/>
  <c r="C179" i="1"/>
  <c r="A179" i="1"/>
  <c r="D178" i="1"/>
  <c r="C178" i="1"/>
  <c r="A178" i="1"/>
  <c r="D177" i="1"/>
  <c r="C177" i="1"/>
  <c r="A177" i="1"/>
  <c r="D176" i="1"/>
  <c r="C176" i="1"/>
  <c r="A176" i="1"/>
  <c r="D175" i="1"/>
  <c r="C175" i="1"/>
  <c r="A175" i="1"/>
  <c r="D174" i="1"/>
  <c r="C174" i="1"/>
  <c r="A174" i="1"/>
  <c r="D173" i="1"/>
  <c r="C173" i="1"/>
  <c r="A173" i="1"/>
  <c r="D172" i="1"/>
  <c r="C172" i="1"/>
  <c r="D171" i="1"/>
  <c r="C171" i="1"/>
  <c r="A171" i="1"/>
  <c r="D170" i="1"/>
  <c r="C170" i="1"/>
  <c r="A170" i="1"/>
  <c r="D169" i="1"/>
  <c r="C169" i="1"/>
  <c r="A169" i="1"/>
  <c r="D168" i="1"/>
  <c r="C168" i="1"/>
  <c r="A168" i="1"/>
  <c r="D167" i="1"/>
  <c r="C167" i="1"/>
  <c r="A167" i="1"/>
  <c r="D166" i="1"/>
  <c r="C166" i="1"/>
  <c r="A166" i="1"/>
  <c r="D165" i="1"/>
  <c r="C165" i="1"/>
  <c r="A165" i="1"/>
  <c r="D164" i="1"/>
  <c r="C164" i="1"/>
  <c r="A164" i="1"/>
  <c r="D163" i="1"/>
  <c r="C163" i="1"/>
  <c r="A163" i="1"/>
  <c r="D162" i="1"/>
  <c r="C162" i="1"/>
  <c r="D161" i="1"/>
  <c r="C161" i="1"/>
  <c r="A161" i="1"/>
  <c r="D160" i="1"/>
  <c r="C160" i="1"/>
  <c r="A160" i="1"/>
  <c r="D159" i="1"/>
  <c r="C159" i="1"/>
  <c r="A159" i="1"/>
  <c r="D158" i="1"/>
  <c r="C158" i="1"/>
  <c r="A158" i="1"/>
  <c r="D157" i="1"/>
  <c r="C157" i="1"/>
  <c r="A157" i="1"/>
  <c r="D156" i="1"/>
  <c r="C156" i="1"/>
  <c r="A156" i="1"/>
  <c r="D155" i="1"/>
  <c r="C155" i="1"/>
  <c r="A155" i="1"/>
  <c r="D154" i="1"/>
  <c r="C154" i="1"/>
  <c r="D153" i="1"/>
  <c r="C153" i="1"/>
  <c r="D152" i="1"/>
  <c r="C152" i="1"/>
  <c r="A152" i="1"/>
  <c r="D151" i="1"/>
  <c r="C151" i="1"/>
  <c r="A151" i="1"/>
  <c r="D150" i="1"/>
  <c r="C150" i="1"/>
  <c r="A150" i="1"/>
  <c r="D149" i="1"/>
  <c r="C149" i="1"/>
  <c r="A149" i="1"/>
  <c r="D148" i="1"/>
  <c r="C148" i="1"/>
  <c r="A148" i="1"/>
  <c r="D147" i="1"/>
  <c r="C147" i="1"/>
  <c r="A147" i="1"/>
  <c r="D146" i="1"/>
  <c r="C146" i="1"/>
  <c r="D145" i="1"/>
  <c r="C145" i="1"/>
  <c r="D144" i="1"/>
  <c r="C144" i="1"/>
  <c r="A144" i="1"/>
  <c r="D143" i="1"/>
  <c r="C143" i="1"/>
  <c r="A143" i="1"/>
  <c r="D142" i="1"/>
  <c r="C142" i="1"/>
  <c r="A142" i="1"/>
  <c r="D141" i="1"/>
  <c r="C141" i="1"/>
  <c r="A141" i="1"/>
  <c r="D140" i="1"/>
  <c r="C140" i="1"/>
  <c r="A140" i="1"/>
  <c r="D139" i="1"/>
  <c r="C139" i="1"/>
  <c r="A139" i="1"/>
  <c r="D138" i="1"/>
  <c r="C138" i="1"/>
  <c r="D137" i="1"/>
  <c r="C137" i="1"/>
  <c r="D136" i="1"/>
  <c r="C136" i="1"/>
  <c r="A136" i="1"/>
  <c r="D135" i="1"/>
  <c r="C135" i="1"/>
  <c r="A135" i="1"/>
  <c r="D134" i="1"/>
  <c r="C134" i="1"/>
  <c r="A134" i="1"/>
  <c r="D133" i="1"/>
  <c r="C133" i="1"/>
  <c r="A133" i="1"/>
  <c r="D132" i="1"/>
  <c r="C132" i="1"/>
  <c r="A132" i="1"/>
  <c r="D131" i="1"/>
  <c r="C131" i="1"/>
  <c r="A131" i="1"/>
  <c r="D130" i="1"/>
  <c r="C130" i="1"/>
  <c r="D129" i="1"/>
  <c r="C129" i="1"/>
  <c r="A129" i="1"/>
  <c r="D128" i="1"/>
  <c r="C128" i="1"/>
  <c r="A128" i="1"/>
  <c r="D127" i="1"/>
  <c r="C127" i="1"/>
  <c r="A127" i="1"/>
  <c r="D126" i="1"/>
  <c r="C126" i="1"/>
  <c r="A126" i="1"/>
  <c r="D125" i="1"/>
  <c r="C125" i="1"/>
  <c r="A125" i="1"/>
  <c r="D124" i="1"/>
  <c r="C124" i="1"/>
  <c r="A124" i="1"/>
  <c r="D123" i="1"/>
  <c r="C123" i="1"/>
  <c r="A123" i="1"/>
  <c r="D122" i="1"/>
  <c r="C122" i="1"/>
  <c r="D121" i="1"/>
  <c r="C121" i="1"/>
  <c r="A121" i="1"/>
  <c r="D120" i="1"/>
  <c r="C120" i="1"/>
  <c r="A120" i="1"/>
  <c r="D119" i="1"/>
  <c r="C119" i="1"/>
  <c r="A119" i="1"/>
  <c r="D118" i="1"/>
  <c r="C118" i="1"/>
  <c r="A118" i="1"/>
  <c r="D117" i="1"/>
  <c r="C117" i="1"/>
  <c r="A117" i="1"/>
  <c r="D116" i="1"/>
  <c r="C116" i="1"/>
  <c r="A116" i="1"/>
  <c r="D115" i="1"/>
  <c r="C115" i="1"/>
  <c r="A115" i="1"/>
  <c r="D114" i="1"/>
  <c r="C114" i="1"/>
  <c r="D113" i="1"/>
  <c r="C113" i="1"/>
  <c r="A113" i="1"/>
  <c r="D112" i="1"/>
  <c r="C112" i="1"/>
  <c r="A112" i="1"/>
  <c r="D111" i="1"/>
  <c r="C111" i="1"/>
  <c r="A111" i="1"/>
  <c r="D110" i="1"/>
  <c r="C110" i="1"/>
  <c r="A110" i="1"/>
  <c r="D109" i="1"/>
  <c r="C109" i="1"/>
  <c r="A109" i="1"/>
  <c r="D108" i="1"/>
  <c r="C108" i="1"/>
  <c r="A108" i="1"/>
  <c r="D107" i="1"/>
  <c r="C107" i="1"/>
  <c r="A107" i="1"/>
  <c r="D106" i="1"/>
  <c r="C106" i="1"/>
  <c r="D105" i="1"/>
  <c r="C105" i="1"/>
  <c r="D104" i="1"/>
  <c r="C104" i="1"/>
  <c r="A104" i="1"/>
  <c r="D103" i="1"/>
  <c r="C103" i="1"/>
  <c r="A103" i="1"/>
  <c r="D102" i="1"/>
  <c r="C102" i="1"/>
  <c r="A102" i="1"/>
  <c r="D101" i="1"/>
  <c r="C101" i="1"/>
  <c r="A101" i="1"/>
  <c r="D100" i="1"/>
  <c r="C100" i="1"/>
  <c r="A100" i="1"/>
  <c r="D99" i="1"/>
  <c r="C99" i="1"/>
  <c r="A99" i="1"/>
  <c r="D98" i="1"/>
  <c r="C98" i="1"/>
  <c r="D97" i="1"/>
  <c r="C97" i="1"/>
  <c r="A97" i="1"/>
  <c r="D96" i="1"/>
  <c r="C96" i="1"/>
  <c r="A96" i="1"/>
  <c r="D95" i="1"/>
  <c r="C95" i="1"/>
  <c r="A95" i="1"/>
  <c r="D94" i="1"/>
  <c r="C94" i="1"/>
  <c r="A94" i="1"/>
  <c r="D93" i="1"/>
  <c r="C93" i="1"/>
  <c r="A93" i="1"/>
  <c r="D92" i="1"/>
  <c r="C92" i="1"/>
  <c r="A92" i="1"/>
  <c r="D91" i="1"/>
  <c r="C91" i="1"/>
  <c r="A91" i="1"/>
  <c r="D90" i="1"/>
  <c r="C90" i="1"/>
  <c r="D89" i="1"/>
  <c r="C89" i="1"/>
  <c r="D88" i="1"/>
  <c r="C88" i="1"/>
  <c r="A88" i="1"/>
  <c r="D87" i="1"/>
  <c r="C87" i="1"/>
  <c r="A87" i="1"/>
  <c r="D86" i="1"/>
  <c r="C86" i="1"/>
  <c r="A86" i="1"/>
  <c r="D85" i="1"/>
  <c r="C85" i="1"/>
  <c r="A85" i="1"/>
  <c r="D84" i="1"/>
  <c r="C84" i="1"/>
  <c r="A84" i="1"/>
  <c r="D83" i="1"/>
  <c r="C83" i="1"/>
  <c r="A83" i="1"/>
  <c r="D82" i="1"/>
  <c r="C82" i="1"/>
  <c r="D81" i="1"/>
  <c r="C81" i="1"/>
  <c r="D80" i="1"/>
  <c r="C80" i="1"/>
  <c r="A80" i="1"/>
  <c r="D79" i="1"/>
  <c r="C79" i="1"/>
  <c r="A79" i="1"/>
  <c r="D78" i="1"/>
  <c r="C78" i="1"/>
  <c r="A78" i="1"/>
  <c r="D77" i="1"/>
  <c r="C77" i="1"/>
  <c r="A77" i="1"/>
  <c r="D76" i="1"/>
  <c r="C76" i="1"/>
  <c r="A76" i="1"/>
  <c r="D75" i="1"/>
  <c r="C75" i="1"/>
  <c r="A75" i="1"/>
  <c r="D74" i="1"/>
  <c r="C74" i="1"/>
  <c r="D73" i="1"/>
  <c r="C73" i="1"/>
  <c r="D72" i="1"/>
  <c r="C72" i="1"/>
  <c r="A72" i="1"/>
  <c r="D71" i="1"/>
  <c r="C71" i="1"/>
  <c r="A71" i="1"/>
  <c r="D70" i="1"/>
  <c r="C70" i="1"/>
  <c r="A70" i="1"/>
  <c r="D69" i="1"/>
  <c r="C69" i="1"/>
  <c r="A69" i="1"/>
  <c r="D68" i="1"/>
  <c r="C68" i="1"/>
  <c r="A68" i="1"/>
  <c r="D67" i="1"/>
  <c r="C67" i="1"/>
  <c r="A67" i="1"/>
  <c r="D66" i="1"/>
  <c r="C66" i="1"/>
  <c r="D65" i="1"/>
  <c r="C65" i="1"/>
  <c r="A65" i="1"/>
  <c r="D64" i="1"/>
  <c r="C64" i="1"/>
  <c r="A64" i="1"/>
  <c r="D63" i="1"/>
  <c r="C63" i="1"/>
  <c r="A63" i="1"/>
  <c r="D62" i="1"/>
  <c r="C62" i="1"/>
  <c r="A62" i="1"/>
  <c r="D61" i="1"/>
  <c r="C61" i="1"/>
  <c r="A61" i="1"/>
  <c r="D60" i="1"/>
  <c r="C60" i="1"/>
  <c r="A60" i="1"/>
  <c r="D59" i="1"/>
  <c r="C59" i="1"/>
  <c r="A59" i="1"/>
  <c r="D58" i="1"/>
  <c r="C58" i="1"/>
  <c r="D57" i="1"/>
  <c r="C57" i="1"/>
  <c r="A57" i="1"/>
  <c r="D56" i="1"/>
  <c r="C56" i="1"/>
  <c r="A56" i="1"/>
  <c r="D55" i="1"/>
  <c r="C55" i="1"/>
  <c r="A55" i="1"/>
  <c r="D54" i="1"/>
  <c r="C54" i="1"/>
  <c r="A54" i="1"/>
  <c r="D53" i="1"/>
  <c r="C53" i="1"/>
  <c r="A53" i="1"/>
  <c r="D52" i="1"/>
  <c r="C52" i="1"/>
  <c r="A52" i="1"/>
  <c r="D51" i="1"/>
  <c r="C51" i="1"/>
  <c r="A51" i="1"/>
  <c r="D50" i="1"/>
  <c r="C50" i="1"/>
  <c r="D49" i="1"/>
  <c r="C49" i="1"/>
  <c r="A49" i="1"/>
  <c r="D48" i="1"/>
  <c r="C48" i="1"/>
  <c r="A48" i="1"/>
  <c r="D47" i="1"/>
  <c r="C47" i="1"/>
  <c r="A47" i="1"/>
  <c r="D46" i="1"/>
  <c r="C46" i="1"/>
  <c r="A46" i="1"/>
  <c r="D45" i="1"/>
  <c r="C45" i="1"/>
  <c r="A45" i="1"/>
  <c r="D44" i="1"/>
  <c r="C44" i="1"/>
  <c r="A44" i="1"/>
  <c r="D43" i="1"/>
  <c r="C43" i="1"/>
  <c r="A43" i="1"/>
  <c r="D42" i="1"/>
  <c r="C42" i="1"/>
  <c r="D41" i="1"/>
  <c r="C41" i="1"/>
  <c r="D40" i="1"/>
  <c r="C40" i="1"/>
  <c r="A40" i="1"/>
  <c r="D39" i="1"/>
  <c r="C39" i="1"/>
  <c r="A39" i="1"/>
  <c r="D38" i="1"/>
  <c r="C38" i="1"/>
  <c r="A38" i="1"/>
  <c r="D37" i="1"/>
  <c r="C37" i="1"/>
  <c r="A37" i="1"/>
  <c r="D36" i="1"/>
  <c r="C36" i="1"/>
  <c r="A36" i="1"/>
  <c r="D35" i="1"/>
  <c r="C35" i="1"/>
  <c r="A35" i="1"/>
  <c r="D34" i="1"/>
  <c r="C34" i="1"/>
  <c r="D33" i="1"/>
  <c r="C33" i="1"/>
  <c r="A33" i="1"/>
  <c r="D32" i="1"/>
  <c r="C32" i="1"/>
  <c r="A32" i="1"/>
  <c r="D31" i="1"/>
  <c r="C31" i="1"/>
  <c r="A31" i="1"/>
  <c r="D30" i="1"/>
  <c r="C30" i="1"/>
  <c r="A30" i="1"/>
  <c r="D29" i="1"/>
  <c r="C29" i="1"/>
  <c r="A29" i="1"/>
  <c r="D28" i="1"/>
  <c r="C28" i="1"/>
  <c r="A28" i="1"/>
  <c r="D27" i="1"/>
  <c r="C27" i="1"/>
  <c r="A27" i="1"/>
  <c r="D26" i="1"/>
  <c r="C26" i="1"/>
  <c r="D25" i="1"/>
  <c r="C25" i="1"/>
  <c r="D24" i="1"/>
  <c r="C24" i="1"/>
  <c r="A24" i="1"/>
  <c r="D23" i="1"/>
  <c r="C23" i="1"/>
  <c r="A23" i="1"/>
  <c r="D22" i="1"/>
  <c r="C22" i="1"/>
  <c r="A22" i="1"/>
  <c r="D21" i="1"/>
  <c r="C21" i="1"/>
  <c r="A21" i="1"/>
  <c r="D20" i="1"/>
  <c r="C20" i="1"/>
  <c r="A20" i="1"/>
  <c r="D19" i="1"/>
  <c r="C19" i="1"/>
  <c r="A19" i="1"/>
  <c r="D18" i="1"/>
  <c r="C18" i="1"/>
  <c r="D17" i="1"/>
  <c r="C17" i="1"/>
  <c r="D16" i="1"/>
  <c r="C16" i="1"/>
  <c r="A16" i="1"/>
  <c r="D15" i="1"/>
  <c r="C15" i="1"/>
  <c r="A15" i="1"/>
  <c r="D14" i="1"/>
  <c r="C14" i="1"/>
  <c r="A14" i="1"/>
  <c r="D13" i="1"/>
  <c r="C13" i="1"/>
  <c r="A13" i="1"/>
  <c r="D12" i="1"/>
  <c r="C12" i="1"/>
  <c r="A12" i="1"/>
  <c r="D11" i="1"/>
  <c r="C11" i="1"/>
  <c r="A11" i="1"/>
  <c r="D10" i="1"/>
  <c r="C10" i="1"/>
  <c r="D9" i="1"/>
  <c r="C9" i="1"/>
  <c r="D8" i="1"/>
  <c r="C8" i="1"/>
  <c r="A8" i="1"/>
  <c r="D7" i="1"/>
  <c r="C7" i="1"/>
  <c r="A7" i="1"/>
  <c r="D6" i="1"/>
  <c r="C6" i="1"/>
  <c r="A6" i="1"/>
  <c r="D5" i="1"/>
  <c r="C5" i="1"/>
  <c r="A5" i="1"/>
  <c r="D4" i="1"/>
  <c r="C4" i="1"/>
  <c r="A4" i="1"/>
  <c r="D1611" i="2" l="1"/>
  <c r="C1611" i="2"/>
  <c r="A1611" i="2"/>
  <c r="D1610" i="2"/>
  <c r="C1610" i="2"/>
  <c r="A1610" i="2"/>
  <c r="D1609" i="2"/>
  <c r="C1609" i="2"/>
  <c r="A1609" i="2"/>
  <c r="D1608" i="2"/>
  <c r="C1608" i="2"/>
  <c r="A1608" i="2"/>
  <c r="D1607" i="2"/>
  <c r="C1607" i="2"/>
  <c r="A1607" i="2"/>
  <c r="D1606" i="2"/>
  <c r="C1606" i="2"/>
  <c r="A1606" i="2"/>
  <c r="D1605" i="2"/>
  <c r="C1605" i="2"/>
  <c r="A1605" i="2"/>
  <c r="D1604" i="2"/>
  <c r="C1604" i="2"/>
  <c r="A1604" i="2"/>
  <c r="D1603" i="2"/>
  <c r="C1603" i="2"/>
  <c r="A1603" i="2"/>
  <c r="D1602" i="2"/>
  <c r="C1602" i="2"/>
  <c r="A1602" i="2"/>
  <c r="D1601" i="2"/>
  <c r="C1601" i="2"/>
  <c r="A1601" i="2"/>
  <c r="D1600" i="2"/>
  <c r="C1600" i="2"/>
  <c r="A1600" i="2"/>
  <c r="D1599" i="2"/>
  <c r="C1599" i="2"/>
  <c r="A1599" i="2"/>
  <c r="D1598" i="2"/>
  <c r="C1598" i="2"/>
  <c r="A1598" i="2"/>
  <c r="D1597" i="2"/>
  <c r="C1597" i="2"/>
  <c r="A1597" i="2"/>
  <c r="D1596" i="2"/>
  <c r="C1596" i="2"/>
  <c r="A1596" i="2"/>
  <c r="D1595" i="2"/>
  <c r="C1595" i="2"/>
  <c r="A1595" i="2"/>
  <c r="D1594" i="2"/>
  <c r="C1594" i="2"/>
  <c r="A1594" i="2"/>
  <c r="D1593" i="2"/>
  <c r="C1593" i="2"/>
  <c r="A1593" i="2"/>
  <c r="D1592" i="2"/>
  <c r="C1592" i="2"/>
  <c r="A1592" i="2"/>
  <c r="D1591" i="2"/>
  <c r="C1591" i="2"/>
  <c r="A1591" i="2"/>
  <c r="D1590" i="2"/>
  <c r="C1590" i="2"/>
  <c r="A1590" i="2"/>
  <c r="D1589" i="2"/>
  <c r="C1589" i="2"/>
  <c r="A1589" i="2"/>
  <c r="D1588" i="2"/>
  <c r="C1588" i="2"/>
  <c r="A1588" i="2"/>
  <c r="D1587" i="2"/>
  <c r="C1587" i="2"/>
  <c r="A1587" i="2"/>
  <c r="D1586" i="2"/>
  <c r="C1586" i="2"/>
  <c r="A1586" i="2"/>
  <c r="D1585" i="2"/>
  <c r="C1585" i="2"/>
  <c r="A1585" i="2"/>
  <c r="D1584" i="2"/>
  <c r="C1584" i="2"/>
  <c r="A1584" i="2"/>
  <c r="D1583" i="2"/>
  <c r="C1583" i="2"/>
  <c r="A1583" i="2"/>
  <c r="D1582" i="2"/>
  <c r="C1582" i="2"/>
  <c r="A1582" i="2"/>
  <c r="D1581" i="2"/>
  <c r="C1581" i="2"/>
  <c r="A1581" i="2"/>
  <c r="D1580" i="2"/>
  <c r="C1580" i="2"/>
  <c r="A1580" i="2"/>
  <c r="D1579" i="2"/>
  <c r="C1579" i="2"/>
  <c r="A1579" i="2"/>
  <c r="D1578" i="2"/>
  <c r="C1578" i="2"/>
  <c r="A1578" i="2"/>
  <c r="D1577" i="2"/>
  <c r="C1577" i="2"/>
  <c r="A1577" i="2"/>
  <c r="D1576" i="2"/>
  <c r="C1576" i="2"/>
  <c r="A1576" i="2"/>
  <c r="D1575" i="2"/>
  <c r="C1575" i="2"/>
  <c r="A1575" i="2"/>
  <c r="D1574" i="2"/>
  <c r="C1574" i="2"/>
  <c r="A1574" i="2"/>
  <c r="D1573" i="2"/>
  <c r="C1573" i="2"/>
  <c r="A1573" i="2"/>
  <c r="D1572" i="2"/>
  <c r="C1572" i="2"/>
  <c r="A1572" i="2"/>
  <c r="D1571" i="2"/>
  <c r="C1571" i="2"/>
  <c r="A1571" i="2"/>
  <c r="D1570" i="2"/>
  <c r="C1570" i="2"/>
  <c r="A1570" i="2"/>
  <c r="D1569" i="2"/>
  <c r="C1569" i="2"/>
  <c r="A1569" i="2"/>
  <c r="D1568" i="2"/>
  <c r="C1568" i="2"/>
  <c r="A1568" i="2"/>
  <c r="D1567" i="2"/>
  <c r="C1567" i="2"/>
  <c r="A1567" i="2"/>
  <c r="D1566" i="2"/>
  <c r="C1566" i="2"/>
  <c r="A1566" i="2"/>
  <c r="D1565" i="2"/>
  <c r="C1565" i="2"/>
  <c r="A1565" i="2"/>
  <c r="D1564" i="2"/>
  <c r="C1564" i="2"/>
  <c r="A1564" i="2"/>
  <c r="D1563" i="2"/>
  <c r="C1563" i="2"/>
  <c r="A1563" i="2"/>
  <c r="D1562" i="2"/>
  <c r="C1562" i="2"/>
  <c r="A1562" i="2"/>
  <c r="D1561" i="2"/>
  <c r="C1561" i="2"/>
  <c r="A1561" i="2"/>
  <c r="D1560" i="2"/>
  <c r="C1560" i="2"/>
  <c r="A1560" i="2"/>
  <c r="D1559" i="2"/>
  <c r="C1559" i="2"/>
  <c r="A1559" i="2"/>
  <c r="D1558" i="2"/>
  <c r="C1558" i="2"/>
  <c r="A1558" i="2"/>
  <c r="D1557" i="2"/>
  <c r="C1557" i="2"/>
  <c r="A1557" i="2"/>
  <c r="D1556" i="2"/>
  <c r="C1556" i="2"/>
  <c r="A1556" i="2"/>
  <c r="D1555" i="2"/>
  <c r="C1555" i="2"/>
  <c r="A1555" i="2"/>
  <c r="D1554" i="2"/>
  <c r="C1554" i="2"/>
  <c r="A1554" i="2"/>
  <c r="D1553" i="2"/>
  <c r="C1553" i="2"/>
  <c r="A1553" i="2"/>
  <c r="D1552" i="2"/>
  <c r="C1552" i="2"/>
  <c r="A1552" i="2"/>
  <c r="D1551" i="2"/>
  <c r="C1551" i="2"/>
  <c r="A1551" i="2"/>
  <c r="D1550" i="2"/>
  <c r="C1550" i="2"/>
  <c r="A1550" i="2"/>
  <c r="D1549" i="2"/>
  <c r="C1549" i="2"/>
  <c r="A1549" i="2"/>
  <c r="D1548" i="2"/>
  <c r="C1548" i="2"/>
  <c r="A1548" i="2"/>
  <c r="D1547" i="2"/>
  <c r="C1547" i="2"/>
  <c r="A1547" i="2"/>
  <c r="D1546" i="2"/>
  <c r="C1546" i="2"/>
  <c r="A1546" i="2"/>
  <c r="D1545" i="2"/>
  <c r="C1545" i="2"/>
  <c r="A1545" i="2"/>
  <c r="D1544" i="2"/>
  <c r="C1544" i="2"/>
  <c r="A1544" i="2"/>
  <c r="D1543" i="2"/>
  <c r="C1543" i="2"/>
  <c r="A1543" i="2"/>
  <c r="D1542" i="2"/>
  <c r="C1542" i="2"/>
  <c r="A1542" i="2"/>
  <c r="D1541" i="2"/>
  <c r="C1541" i="2"/>
  <c r="A1541" i="2"/>
  <c r="D1540" i="2"/>
  <c r="C1540" i="2"/>
  <c r="A1540" i="2"/>
  <c r="D1539" i="2"/>
  <c r="C1539" i="2"/>
  <c r="A1539" i="2"/>
  <c r="D1538" i="2"/>
  <c r="C1538" i="2"/>
  <c r="A1538" i="2"/>
  <c r="D1537" i="2"/>
  <c r="C1537" i="2"/>
  <c r="A1537" i="2"/>
  <c r="D1536" i="2"/>
  <c r="C1536" i="2"/>
  <c r="A1536" i="2"/>
  <c r="D1535" i="2"/>
  <c r="C1535" i="2"/>
  <c r="A1535" i="2"/>
  <c r="D1534" i="2"/>
  <c r="C1534" i="2"/>
  <c r="A1534" i="2"/>
  <c r="D1533" i="2"/>
  <c r="C1533" i="2"/>
  <c r="A1533" i="2"/>
  <c r="D1532" i="2"/>
  <c r="C1532" i="2"/>
  <c r="A1532" i="2"/>
  <c r="D1531" i="2"/>
  <c r="C1531" i="2"/>
  <c r="A1531" i="2"/>
  <c r="D1530" i="2"/>
  <c r="C1530" i="2"/>
  <c r="A1530" i="2"/>
  <c r="D1529" i="2"/>
  <c r="C1529" i="2"/>
  <c r="A1529" i="2"/>
  <c r="D1528" i="2"/>
  <c r="C1528" i="2"/>
  <c r="A1528" i="2"/>
  <c r="D1527" i="2"/>
  <c r="C1527" i="2"/>
  <c r="A1527" i="2"/>
  <c r="D1526" i="2"/>
  <c r="C1526" i="2"/>
  <c r="A1526" i="2"/>
  <c r="D1525" i="2"/>
  <c r="C1525" i="2"/>
  <c r="A1525" i="2"/>
  <c r="D1524" i="2"/>
  <c r="C1524" i="2"/>
  <c r="A1524" i="2"/>
  <c r="D1523" i="2"/>
  <c r="C1523" i="2"/>
  <c r="A1523" i="2"/>
  <c r="D1522" i="2"/>
  <c r="C1522" i="2"/>
  <c r="A1522" i="2"/>
  <c r="D1521" i="2"/>
  <c r="C1521" i="2"/>
  <c r="A1521" i="2"/>
  <c r="D1520" i="2"/>
  <c r="C1520" i="2"/>
  <c r="A1520" i="2"/>
  <c r="D1519" i="2"/>
  <c r="C1519" i="2"/>
  <c r="A1519" i="2"/>
  <c r="D1518" i="2"/>
  <c r="C1518" i="2"/>
  <c r="A1518" i="2"/>
  <c r="D1517" i="2"/>
  <c r="C1517" i="2"/>
  <c r="A1517" i="2"/>
  <c r="D1516" i="2"/>
  <c r="C1516" i="2"/>
  <c r="A1516" i="2"/>
  <c r="D1515" i="2"/>
  <c r="C1515" i="2"/>
  <c r="A1515" i="2"/>
  <c r="D1514" i="2"/>
  <c r="C1514" i="2"/>
  <c r="A1514" i="2"/>
  <c r="D1513" i="2"/>
  <c r="C1513" i="2"/>
  <c r="A1513" i="2"/>
  <c r="D1512" i="2"/>
  <c r="C1512" i="2"/>
  <c r="A1512" i="2"/>
  <c r="D1511" i="2"/>
  <c r="C1511" i="2"/>
  <c r="A1511" i="2"/>
  <c r="D1510" i="2"/>
  <c r="C1510" i="2"/>
  <c r="A1510" i="2"/>
  <c r="D1509" i="2"/>
  <c r="C1509" i="2"/>
  <c r="A1509" i="2"/>
  <c r="D1508" i="2"/>
  <c r="C1508" i="2"/>
  <c r="A1508" i="2"/>
  <c r="D1507" i="2"/>
  <c r="C1507" i="2"/>
  <c r="A1507" i="2"/>
  <c r="D1506" i="2"/>
  <c r="C1506" i="2"/>
  <c r="A1506" i="2"/>
  <c r="D1505" i="2"/>
  <c r="C1505" i="2"/>
  <c r="A1505" i="2"/>
  <c r="D1504" i="2"/>
  <c r="C1504" i="2"/>
  <c r="A1504" i="2"/>
  <c r="D1503" i="2"/>
  <c r="C1503" i="2"/>
  <c r="A1503" i="2"/>
  <c r="D1502" i="2"/>
  <c r="C1502" i="2"/>
  <c r="A1502" i="2"/>
  <c r="D1501" i="2"/>
  <c r="C1501" i="2"/>
  <c r="A1501" i="2"/>
  <c r="D1500" i="2"/>
  <c r="C1500" i="2"/>
  <c r="A1500" i="2"/>
  <c r="D1499" i="2"/>
  <c r="C1499" i="2"/>
  <c r="A1499" i="2"/>
  <c r="D1498" i="2"/>
  <c r="C1498" i="2"/>
  <c r="A1498" i="2"/>
  <c r="D1497" i="2"/>
  <c r="C1497" i="2"/>
  <c r="A1497" i="2"/>
  <c r="D1496" i="2"/>
  <c r="C1496" i="2"/>
  <c r="A1496" i="2"/>
  <c r="D1495" i="2"/>
  <c r="C1495" i="2"/>
  <c r="A1495" i="2"/>
  <c r="D1494" i="2"/>
  <c r="C1494" i="2"/>
  <c r="A1494" i="2"/>
  <c r="D1493" i="2"/>
  <c r="C1493" i="2"/>
  <c r="A1493" i="2"/>
  <c r="D1492" i="2"/>
  <c r="C1492" i="2"/>
  <c r="A1492" i="2"/>
  <c r="D1491" i="2"/>
  <c r="C1491" i="2"/>
  <c r="A1491" i="2"/>
  <c r="D1490" i="2"/>
  <c r="C1490" i="2"/>
  <c r="A1490" i="2"/>
  <c r="D1489" i="2"/>
  <c r="C1489" i="2"/>
  <c r="A1489" i="2"/>
  <c r="D1488" i="2"/>
  <c r="C1488" i="2"/>
  <c r="A1488" i="2"/>
  <c r="D1487" i="2"/>
  <c r="C1487" i="2"/>
  <c r="A1487" i="2"/>
  <c r="D1486" i="2"/>
  <c r="C1486" i="2"/>
  <c r="A1486" i="2"/>
  <c r="D1485" i="2"/>
  <c r="C1485" i="2"/>
  <c r="A1485" i="2"/>
  <c r="D1484" i="2"/>
  <c r="C1484" i="2"/>
  <c r="A1484" i="2"/>
  <c r="D1483" i="2"/>
  <c r="C1483" i="2"/>
  <c r="A1483" i="2"/>
  <c r="D1482" i="2"/>
  <c r="C1482" i="2"/>
  <c r="A1482" i="2"/>
  <c r="D1481" i="2"/>
  <c r="C1481" i="2"/>
  <c r="A1481" i="2"/>
  <c r="D1480" i="2"/>
  <c r="C1480" i="2"/>
  <c r="A1480" i="2"/>
  <c r="D1479" i="2"/>
  <c r="C1479" i="2"/>
  <c r="A1479" i="2"/>
  <c r="D1478" i="2"/>
  <c r="C1478" i="2"/>
  <c r="A1478" i="2"/>
  <c r="D1477" i="2"/>
  <c r="C1477" i="2"/>
  <c r="A1477" i="2"/>
  <c r="D1476" i="2"/>
  <c r="C1476" i="2"/>
  <c r="A1476" i="2"/>
  <c r="D1475" i="2"/>
  <c r="C1475" i="2"/>
  <c r="A1475" i="2"/>
  <c r="D1474" i="2"/>
  <c r="C1474" i="2"/>
  <c r="A1474" i="2"/>
  <c r="D1473" i="2"/>
  <c r="C1473" i="2"/>
  <c r="A1473" i="2"/>
  <c r="D1472" i="2"/>
  <c r="C1472" i="2"/>
  <c r="A1472" i="2"/>
  <c r="D1471" i="2"/>
  <c r="C1471" i="2"/>
  <c r="A1471" i="2"/>
  <c r="D1470" i="2"/>
  <c r="C1470" i="2"/>
  <c r="A1470" i="2"/>
  <c r="D1469" i="2"/>
  <c r="C1469" i="2"/>
  <c r="A1469" i="2"/>
  <c r="D1468" i="2"/>
  <c r="C1468" i="2"/>
  <c r="A1468" i="2"/>
  <c r="D1467" i="2"/>
  <c r="C1467" i="2"/>
  <c r="A1467" i="2"/>
  <c r="D1466" i="2"/>
  <c r="C1466" i="2"/>
  <c r="A1466" i="2"/>
  <c r="D1465" i="2"/>
  <c r="C1465" i="2"/>
  <c r="A1465" i="2"/>
  <c r="D1464" i="2"/>
  <c r="C1464" i="2"/>
  <c r="A1464" i="2"/>
  <c r="D1463" i="2"/>
  <c r="C1463" i="2"/>
  <c r="A1463" i="2"/>
  <c r="D1462" i="2"/>
  <c r="C1462" i="2"/>
  <c r="A1462" i="2"/>
  <c r="D1461" i="2"/>
  <c r="C1461" i="2"/>
  <c r="A1461" i="2"/>
  <c r="D1460" i="2"/>
  <c r="C1460" i="2"/>
  <c r="A1460" i="2"/>
  <c r="D1459" i="2"/>
  <c r="C1459" i="2"/>
  <c r="A1459" i="2"/>
  <c r="D1458" i="2"/>
  <c r="C1458" i="2"/>
  <c r="A1458" i="2"/>
  <c r="D1457" i="2"/>
  <c r="C1457" i="2"/>
  <c r="A1457" i="2"/>
  <c r="D1456" i="2"/>
  <c r="C1456" i="2"/>
  <c r="A1456" i="2"/>
  <c r="D1455" i="2"/>
  <c r="C1455" i="2"/>
  <c r="A1455" i="2"/>
  <c r="D1454" i="2"/>
  <c r="C1454" i="2"/>
  <c r="A1454" i="2"/>
  <c r="D1453" i="2"/>
  <c r="C1453" i="2"/>
  <c r="A1453" i="2"/>
  <c r="D1452" i="2"/>
  <c r="C1452" i="2"/>
  <c r="A1452" i="2"/>
  <c r="D1451" i="2"/>
  <c r="C1451" i="2"/>
  <c r="A1451" i="2"/>
  <c r="D1450" i="2"/>
  <c r="C1450" i="2"/>
  <c r="A1450" i="2"/>
  <c r="D1449" i="2"/>
  <c r="C1449" i="2"/>
  <c r="A1449" i="2"/>
  <c r="D1448" i="2"/>
  <c r="C1448" i="2"/>
  <c r="A1448" i="2"/>
  <c r="D1447" i="2"/>
  <c r="C1447" i="2"/>
  <c r="A1447" i="2"/>
  <c r="D1446" i="2"/>
  <c r="C1446" i="2"/>
  <c r="A1446" i="2"/>
  <c r="D1445" i="2"/>
  <c r="C1445" i="2"/>
  <c r="A1445" i="2"/>
  <c r="D1444" i="2"/>
  <c r="C1444" i="2"/>
  <c r="A1444" i="2"/>
  <c r="D1443" i="2"/>
  <c r="C1443" i="2"/>
  <c r="A1443" i="2"/>
  <c r="D1442" i="2"/>
  <c r="C1442" i="2"/>
  <c r="A1442" i="2"/>
  <c r="D1441" i="2"/>
  <c r="C1441" i="2"/>
  <c r="A1441" i="2"/>
  <c r="D1440" i="2"/>
  <c r="C1440" i="2"/>
  <c r="A1440" i="2"/>
  <c r="D1439" i="2"/>
  <c r="C1439" i="2"/>
  <c r="A1439" i="2"/>
  <c r="D1438" i="2"/>
  <c r="C1438" i="2"/>
  <c r="A1438" i="2"/>
  <c r="D1437" i="2"/>
  <c r="C1437" i="2"/>
  <c r="A1437" i="2"/>
  <c r="D1436" i="2"/>
  <c r="C1436" i="2"/>
  <c r="A1436" i="2"/>
  <c r="D1435" i="2"/>
  <c r="C1435" i="2"/>
  <c r="A1435" i="2"/>
  <c r="D1434" i="2"/>
  <c r="C1434" i="2"/>
  <c r="A1434" i="2"/>
  <c r="D1433" i="2"/>
  <c r="C1433" i="2"/>
  <c r="A1433" i="2"/>
  <c r="D1432" i="2"/>
  <c r="C1432" i="2"/>
  <c r="A1432" i="2"/>
  <c r="D1431" i="2"/>
  <c r="C1431" i="2"/>
  <c r="A1431" i="2"/>
  <c r="D1430" i="2"/>
  <c r="C1430" i="2"/>
  <c r="A1430" i="2"/>
  <c r="D1429" i="2"/>
  <c r="C1429" i="2"/>
  <c r="A1429" i="2"/>
  <c r="D1428" i="2"/>
  <c r="C1428" i="2"/>
  <c r="A1428" i="2"/>
  <c r="D1427" i="2"/>
  <c r="C1427" i="2"/>
  <c r="A1427" i="2"/>
  <c r="D1426" i="2"/>
  <c r="C1426" i="2"/>
  <c r="A1426" i="2"/>
  <c r="D1425" i="2"/>
  <c r="C1425" i="2"/>
  <c r="A1425" i="2"/>
  <c r="D1424" i="2"/>
  <c r="C1424" i="2"/>
  <c r="A1424" i="2"/>
  <c r="D1423" i="2"/>
  <c r="C1423" i="2"/>
  <c r="A1423" i="2"/>
  <c r="D1422" i="2"/>
  <c r="C1422" i="2"/>
  <c r="A1422" i="2"/>
  <c r="D1421" i="2"/>
  <c r="C1421" i="2"/>
  <c r="A1421" i="2"/>
  <c r="D1420" i="2"/>
  <c r="C1420" i="2"/>
  <c r="A1420" i="2"/>
  <c r="D1419" i="2"/>
  <c r="C1419" i="2"/>
  <c r="A1419" i="2"/>
  <c r="D1418" i="2"/>
  <c r="C1418" i="2"/>
  <c r="A1418" i="2"/>
  <c r="D1417" i="2"/>
  <c r="C1417" i="2"/>
  <c r="A1417" i="2"/>
  <c r="D1416" i="2"/>
  <c r="C1416" i="2"/>
  <c r="A1416" i="2"/>
  <c r="D1415" i="2"/>
  <c r="C1415" i="2"/>
  <c r="A1415" i="2"/>
  <c r="D1414" i="2"/>
  <c r="C1414" i="2"/>
  <c r="A1414" i="2"/>
  <c r="D1413" i="2"/>
  <c r="C1413" i="2"/>
  <c r="A1413" i="2"/>
  <c r="D1412" i="2"/>
  <c r="C1412" i="2"/>
  <c r="A1412" i="2"/>
  <c r="D1411" i="2"/>
  <c r="C1411" i="2"/>
  <c r="A1411" i="2"/>
  <c r="D1410" i="2"/>
  <c r="C1410" i="2"/>
  <c r="A1410" i="2"/>
  <c r="D1409" i="2"/>
  <c r="C1409" i="2"/>
  <c r="A1409" i="2"/>
  <c r="D1408" i="2"/>
  <c r="C1408" i="2"/>
  <c r="A1408" i="2"/>
  <c r="D1407" i="2"/>
  <c r="C1407" i="2"/>
  <c r="A1407" i="2"/>
  <c r="D1406" i="2"/>
  <c r="C1406" i="2"/>
  <c r="A1406" i="2"/>
  <c r="D1405" i="2"/>
  <c r="C1405" i="2"/>
  <c r="A1405" i="2"/>
  <c r="D1404" i="2"/>
  <c r="C1404" i="2"/>
  <c r="A1404" i="2"/>
  <c r="D1403" i="2"/>
  <c r="C1403" i="2"/>
  <c r="A1403" i="2"/>
  <c r="D1402" i="2"/>
  <c r="C1402" i="2"/>
  <c r="A1402" i="2"/>
  <c r="D1401" i="2"/>
  <c r="C1401" i="2"/>
  <c r="A1401" i="2"/>
  <c r="D1400" i="2"/>
  <c r="C1400" i="2"/>
  <c r="A1400" i="2"/>
  <c r="D1399" i="2"/>
  <c r="C1399" i="2"/>
  <c r="A1399" i="2"/>
  <c r="D1398" i="2"/>
  <c r="C1398" i="2"/>
  <c r="A1398" i="2"/>
  <c r="D1397" i="2"/>
  <c r="C1397" i="2"/>
  <c r="A1397" i="2"/>
  <c r="D1396" i="2"/>
  <c r="C1396" i="2"/>
  <c r="A1396" i="2"/>
  <c r="D1395" i="2"/>
  <c r="C1395" i="2"/>
  <c r="A1395" i="2"/>
  <c r="D1394" i="2"/>
  <c r="C1394" i="2"/>
  <c r="A1394" i="2"/>
  <c r="D1393" i="2"/>
  <c r="C1393" i="2"/>
  <c r="A1393" i="2"/>
  <c r="D1392" i="2"/>
  <c r="C1392" i="2"/>
  <c r="A1392" i="2"/>
  <c r="D1391" i="2"/>
  <c r="C1391" i="2"/>
  <c r="A1391" i="2"/>
  <c r="D1390" i="2"/>
  <c r="C1390" i="2"/>
  <c r="A1390" i="2"/>
  <c r="D1389" i="2"/>
  <c r="C1389" i="2"/>
  <c r="A1389" i="2"/>
  <c r="D1388" i="2"/>
  <c r="C1388" i="2"/>
  <c r="A1388" i="2"/>
  <c r="D1387" i="2"/>
  <c r="C1387" i="2"/>
  <c r="A1387" i="2"/>
  <c r="D1386" i="2"/>
  <c r="C1386" i="2"/>
  <c r="A1386" i="2"/>
  <c r="D1385" i="2"/>
  <c r="C1385" i="2"/>
  <c r="A1385" i="2"/>
  <c r="D1384" i="2"/>
  <c r="C1384" i="2"/>
  <c r="A1384" i="2"/>
  <c r="D1383" i="2"/>
  <c r="C1383" i="2"/>
  <c r="A1383" i="2"/>
  <c r="D1382" i="2"/>
  <c r="C1382" i="2"/>
  <c r="A1382" i="2"/>
  <c r="D1381" i="2"/>
  <c r="C1381" i="2"/>
  <c r="A1381" i="2"/>
  <c r="D1380" i="2"/>
  <c r="C1380" i="2"/>
  <c r="A1380" i="2"/>
  <c r="D1379" i="2"/>
  <c r="C1379" i="2"/>
  <c r="A1379" i="2"/>
  <c r="D1378" i="2"/>
  <c r="C1378" i="2"/>
  <c r="A1378" i="2"/>
  <c r="D1377" i="2"/>
  <c r="C1377" i="2"/>
  <c r="A1377" i="2"/>
  <c r="D1376" i="2"/>
  <c r="C1376" i="2"/>
  <c r="A1376" i="2"/>
  <c r="D1375" i="2"/>
  <c r="C1375" i="2"/>
  <c r="A1375" i="2"/>
  <c r="D1374" i="2"/>
  <c r="C1374" i="2"/>
  <c r="A1374" i="2"/>
  <c r="D1373" i="2"/>
  <c r="C1373" i="2"/>
  <c r="A1373" i="2"/>
  <c r="D1372" i="2"/>
  <c r="C1372" i="2"/>
  <c r="A1372" i="2"/>
  <c r="D1371" i="2"/>
  <c r="C1371" i="2"/>
  <c r="A1371" i="2"/>
  <c r="D1370" i="2"/>
  <c r="C1370" i="2"/>
  <c r="A1370" i="2"/>
  <c r="D1369" i="2"/>
  <c r="C1369" i="2"/>
  <c r="A1369" i="2"/>
  <c r="D1368" i="2"/>
  <c r="C1368" i="2"/>
  <c r="A1368" i="2"/>
  <c r="D1367" i="2"/>
  <c r="C1367" i="2"/>
  <c r="A1367" i="2"/>
  <c r="D1366" i="2"/>
  <c r="C1366" i="2"/>
  <c r="A1366" i="2"/>
  <c r="D1365" i="2"/>
  <c r="C1365" i="2"/>
  <c r="A1365" i="2"/>
  <c r="D1364" i="2"/>
  <c r="C1364" i="2"/>
  <c r="A1364" i="2"/>
  <c r="D1363" i="2"/>
  <c r="C1363" i="2"/>
  <c r="A1363" i="2"/>
  <c r="D1362" i="2"/>
  <c r="C1362" i="2"/>
  <c r="A1362" i="2"/>
  <c r="D1361" i="2"/>
  <c r="C1361" i="2"/>
  <c r="A1361" i="2"/>
  <c r="D1360" i="2"/>
  <c r="C1360" i="2"/>
  <c r="A1360" i="2"/>
  <c r="D1359" i="2"/>
  <c r="C1359" i="2"/>
  <c r="A1359" i="2"/>
  <c r="D1358" i="2"/>
  <c r="C1358" i="2"/>
  <c r="A1358" i="2"/>
  <c r="D1357" i="2"/>
  <c r="C1357" i="2"/>
  <c r="A1357" i="2"/>
  <c r="D1356" i="2"/>
  <c r="C1356" i="2"/>
  <c r="A1356" i="2"/>
  <c r="D1355" i="2"/>
  <c r="C1355" i="2"/>
  <c r="A1355" i="2"/>
  <c r="D1354" i="2"/>
  <c r="C1354" i="2"/>
  <c r="A1354" i="2"/>
  <c r="D1353" i="2"/>
  <c r="C1353" i="2"/>
  <c r="A1353" i="2"/>
  <c r="D1352" i="2"/>
  <c r="C1352" i="2"/>
  <c r="A1352" i="2"/>
  <c r="D1351" i="2"/>
  <c r="C1351" i="2"/>
  <c r="A1351" i="2"/>
  <c r="D1350" i="2"/>
  <c r="C1350" i="2"/>
  <c r="A1350" i="2"/>
  <c r="D1349" i="2"/>
  <c r="C1349" i="2"/>
  <c r="A1349" i="2"/>
  <c r="D1348" i="2"/>
  <c r="C1348" i="2"/>
  <c r="A1348" i="2"/>
  <c r="D1347" i="2"/>
  <c r="C1347" i="2"/>
  <c r="A1347" i="2"/>
  <c r="D1346" i="2"/>
  <c r="C1346" i="2"/>
  <c r="A1346" i="2"/>
  <c r="D1345" i="2"/>
  <c r="C1345" i="2"/>
  <c r="A1345" i="2"/>
  <c r="D1344" i="2"/>
  <c r="C1344" i="2"/>
  <c r="A1344" i="2"/>
  <c r="D1343" i="2"/>
  <c r="C1343" i="2"/>
  <c r="A1343" i="2"/>
  <c r="D1342" i="2"/>
  <c r="C1342" i="2"/>
  <c r="A1342" i="2"/>
  <c r="D1341" i="2"/>
  <c r="C1341" i="2"/>
  <c r="A1341" i="2"/>
  <c r="D1340" i="2"/>
  <c r="C1340" i="2"/>
  <c r="A1340" i="2"/>
  <c r="D1339" i="2"/>
  <c r="C1339" i="2"/>
  <c r="A1339" i="2"/>
  <c r="D1338" i="2"/>
  <c r="C1338" i="2"/>
  <c r="A1338" i="2"/>
  <c r="D1337" i="2"/>
  <c r="C1337" i="2"/>
  <c r="A1337" i="2"/>
  <c r="D1336" i="2"/>
  <c r="C1336" i="2"/>
  <c r="A1336" i="2"/>
  <c r="D1335" i="2"/>
  <c r="C1335" i="2"/>
  <c r="A1335" i="2"/>
  <c r="D1334" i="2"/>
  <c r="C1334" i="2"/>
  <c r="A1334" i="2"/>
  <c r="D1333" i="2"/>
  <c r="C1333" i="2"/>
  <c r="A1333" i="2"/>
  <c r="D1332" i="2"/>
  <c r="C1332" i="2"/>
  <c r="A1332" i="2"/>
  <c r="D1331" i="2"/>
  <c r="C1331" i="2"/>
  <c r="A1331" i="2"/>
  <c r="D1330" i="2"/>
  <c r="C1330" i="2"/>
  <c r="A1330" i="2"/>
  <c r="D1329" i="2"/>
  <c r="C1329" i="2"/>
  <c r="A1329" i="2"/>
  <c r="D1328" i="2"/>
  <c r="C1328" i="2"/>
  <c r="A1328" i="2"/>
  <c r="D1327" i="2"/>
  <c r="C1327" i="2"/>
  <c r="A1327" i="2"/>
  <c r="D1326" i="2"/>
  <c r="C1326" i="2"/>
  <c r="A1326" i="2"/>
  <c r="D1325" i="2"/>
  <c r="C1325" i="2"/>
  <c r="A1325" i="2"/>
  <c r="D1324" i="2"/>
  <c r="C1324" i="2"/>
  <c r="A1324" i="2"/>
  <c r="D1323" i="2"/>
  <c r="C1323" i="2"/>
  <c r="A1323" i="2"/>
  <c r="D1322" i="2"/>
  <c r="C1322" i="2"/>
  <c r="A1322" i="2"/>
  <c r="D1321" i="2"/>
  <c r="C1321" i="2"/>
  <c r="A1321" i="2"/>
  <c r="D1320" i="2"/>
  <c r="C1320" i="2"/>
  <c r="A1320" i="2"/>
  <c r="D1319" i="2"/>
  <c r="C1319" i="2"/>
  <c r="A1319" i="2"/>
  <c r="D1318" i="2"/>
  <c r="C1318" i="2"/>
  <c r="A1318" i="2"/>
  <c r="D1317" i="2"/>
  <c r="C1317" i="2"/>
  <c r="A1317" i="2"/>
  <c r="D1316" i="2"/>
  <c r="C1316" i="2"/>
  <c r="A1316" i="2"/>
  <c r="D1315" i="2"/>
  <c r="C1315" i="2"/>
  <c r="A1315" i="2"/>
  <c r="D1314" i="2"/>
  <c r="C1314" i="2"/>
  <c r="A1314" i="2"/>
  <c r="D1313" i="2"/>
  <c r="C1313" i="2"/>
  <c r="A1313" i="2"/>
  <c r="D1312" i="2"/>
  <c r="C1312" i="2"/>
  <c r="A1312" i="2"/>
  <c r="D1311" i="2"/>
  <c r="C1311" i="2"/>
  <c r="A1311" i="2"/>
  <c r="D1310" i="2"/>
  <c r="C1310" i="2"/>
  <c r="A1310" i="2"/>
  <c r="D1309" i="2"/>
  <c r="C1309" i="2"/>
  <c r="A1309" i="2"/>
  <c r="D1308" i="2"/>
  <c r="C1308" i="2"/>
  <c r="A1308" i="2"/>
  <c r="D1307" i="2"/>
  <c r="C1307" i="2"/>
  <c r="A1307" i="2"/>
  <c r="D1306" i="2"/>
  <c r="C1306" i="2"/>
  <c r="A1306" i="2"/>
  <c r="D1305" i="2"/>
  <c r="C1305" i="2"/>
  <c r="A1305" i="2"/>
  <c r="D1304" i="2"/>
  <c r="C1304" i="2"/>
  <c r="A1304" i="2"/>
  <c r="D1303" i="2"/>
  <c r="C1303" i="2"/>
  <c r="A1303" i="2"/>
  <c r="D1302" i="2"/>
  <c r="C1302" i="2"/>
  <c r="A1302" i="2"/>
  <c r="D1301" i="2"/>
  <c r="C1301" i="2"/>
  <c r="A1301" i="2"/>
  <c r="D1300" i="2"/>
  <c r="C1300" i="2"/>
  <c r="A1300" i="2"/>
  <c r="D1299" i="2"/>
  <c r="C1299" i="2"/>
  <c r="A1299" i="2"/>
  <c r="D1298" i="2"/>
  <c r="C1298" i="2"/>
  <c r="A1298" i="2"/>
  <c r="D1297" i="2"/>
  <c r="C1297" i="2"/>
  <c r="A1297" i="2"/>
  <c r="D1296" i="2"/>
  <c r="C1296" i="2"/>
  <c r="A1296" i="2"/>
  <c r="D1295" i="2"/>
  <c r="C1295" i="2"/>
  <c r="A1295" i="2"/>
  <c r="D1294" i="2"/>
  <c r="C1294" i="2"/>
  <c r="A1294" i="2"/>
  <c r="D1293" i="2"/>
  <c r="C1293" i="2"/>
  <c r="A1293" i="2"/>
  <c r="D1292" i="2"/>
  <c r="C1292" i="2"/>
  <c r="A1292" i="2"/>
  <c r="D1291" i="2"/>
  <c r="C1291" i="2"/>
  <c r="A1291" i="2"/>
  <c r="D1290" i="2"/>
  <c r="C1290" i="2"/>
  <c r="A1290" i="2"/>
  <c r="D1289" i="2"/>
  <c r="C1289" i="2"/>
  <c r="A1289" i="2"/>
  <c r="D1288" i="2"/>
  <c r="C1288" i="2"/>
  <c r="A1288" i="2"/>
  <c r="D1287" i="2"/>
  <c r="C1287" i="2"/>
  <c r="A1287" i="2"/>
  <c r="D1286" i="2"/>
  <c r="C1286" i="2"/>
  <c r="A1286" i="2"/>
  <c r="D1285" i="2"/>
  <c r="C1285" i="2"/>
  <c r="A1285" i="2"/>
  <c r="D1284" i="2"/>
  <c r="C1284" i="2"/>
  <c r="A1284" i="2"/>
  <c r="D1283" i="2"/>
  <c r="C1283" i="2"/>
  <c r="A1283" i="2"/>
  <c r="D1282" i="2"/>
  <c r="C1282" i="2"/>
  <c r="A1282" i="2"/>
  <c r="D1281" i="2"/>
  <c r="C1281" i="2"/>
  <c r="A1281" i="2"/>
  <c r="D1280" i="2"/>
  <c r="C1280" i="2"/>
  <c r="A1280" i="2"/>
  <c r="D1279" i="2"/>
  <c r="C1279" i="2"/>
  <c r="A1279" i="2"/>
  <c r="D1278" i="2"/>
  <c r="C1278" i="2"/>
  <c r="A1278" i="2"/>
  <c r="D1277" i="2"/>
  <c r="C1277" i="2"/>
  <c r="A1277" i="2"/>
  <c r="D1276" i="2"/>
  <c r="C1276" i="2"/>
  <c r="A1276" i="2"/>
  <c r="D1275" i="2"/>
  <c r="C1275" i="2"/>
  <c r="A1275" i="2"/>
  <c r="D1274" i="2"/>
  <c r="C1274" i="2"/>
  <c r="A1274" i="2"/>
  <c r="D1273" i="2"/>
  <c r="C1273" i="2"/>
  <c r="A1273" i="2"/>
  <c r="D1272" i="2"/>
  <c r="C1272" i="2"/>
  <c r="A1272" i="2"/>
  <c r="D1271" i="2"/>
  <c r="C1271" i="2"/>
  <c r="A1271" i="2"/>
  <c r="D1270" i="2"/>
  <c r="C1270" i="2"/>
  <c r="A1270" i="2"/>
  <c r="D1269" i="2"/>
  <c r="C1269" i="2"/>
  <c r="A1269" i="2"/>
  <c r="D1268" i="2"/>
  <c r="C1268" i="2"/>
  <c r="A1268" i="2"/>
  <c r="D1267" i="2"/>
  <c r="C1267" i="2"/>
  <c r="A1267" i="2"/>
  <c r="D1266" i="2"/>
  <c r="C1266" i="2"/>
  <c r="A1266" i="2"/>
  <c r="D1265" i="2"/>
  <c r="C1265" i="2"/>
  <c r="A1265" i="2"/>
  <c r="D1264" i="2"/>
  <c r="C1264" i="2"/>
  <c r="A1264" i="2"/>
  <c r="D1263" i="2"/>
  <c r="C1263" i="2"/>
  <c r="A1263" i="2"/>
  <c r="D1262" i="2"/>
  <c r="C1262" i="2"/>
  <c r="A1262" i="2"/>
  <c r="D1261" i="2"/>
  <c r="C1261" i="2"/>
  <c r="A1261" i="2"/>
  <c r="D1260" i="2"/>
  <c r="C1260" i="2"/>
  <c r="A1260" i="2"/>
  <c r="D1259" i="2"/>
  <c r="C1259" i="2"/>
  <c r="A1259" i="2"/>
  <c r="D1258" i="2"/>
  <c r="C1258" i="2"/>
  <c r="A1258" i="2"/>
  <c r="D1257" i="2"/>
  <c r="C1257" i="2"/>
  <c r="A1257" i="2"/>
  <c r="D1256" i="2"/>
  <c r="C1256" i="2"/>
  <c r="A1256" i="2"/>
  <c r="D1255" i="2"/>
  <c r="C1255" i="2"/>
  <c r="A1255" i="2"/>
  <c r="D1254" i="2"/>
  <c r="C1254" i="2"/>
  <c r="A1254" i="2"/>
  <c r="D1253" i="2"/>
  <c r="C1253" i="2"/>
  <c r="A1253" i="2"/>
  <c r="D1252" i="2"/>
  <c r="C1252" i="2"/>
  <c r="A1252" i="2"/>
  <c r="D1251" i="2"/>
  <c r="C1251" i="2"/>
  <c r="A1251" i="2"/>
  <c r="D1250" i="2"/>
  <c r="C1250" i="2"/>
  <c r="A1250" i="2"/>
  <c r="D1249" i="2"/>
  <c r="C1249" i="2"/>
  <c r="A1249" i="2"/>
  <c r="D1248" i="2"/>
  <c r="C1248" i="2"/>
  <c r="A1248" i="2"/>
  <c r="D1247" i="2"/>
  <c r="C1247" i="2"/>
  <c r="A1247" i="2"/>
  <c r="D1246" i="2"/>
  <c r="C1246" i="2"/>
  <c r="A1246" i="2"/>
  <c r="D1245" i="2"/>
  <c r="C1245" i="2"/>
  <c r="A1245" i="2"/>
  <c r="D1244" i="2"/>
  <c r="C1244" i="2"/>
  <c r="A1244" i="2"/>
  <c r="D1243" i="2"/>
  <c r="C1243" i="2"/>
  <c r="A1243" i="2"/>
  <c r="D1242" i="2"/>
  <c r="C1242" i="2"/>
  <c r="A1242" i="2"/>
  <c r="D1241" i="2"/>
  <c r="C1241" i="2"/>
  <c r="A1241" i="2"/>
  <c r="D1240" i="2"/>
  <c r="C1240" i="2"/>
  <c r="A1240" i="2"/>
  <c r="D1239" i="2"/>
  <c r="C1239" i="2"/>
  <c r="A1239" i="2"/>
  <c r="D1238" i="2"/>
  <c r="C1238" i="2"/>
  <c r="A1238" i="2"/>
  <c r="D1237" i="2"/>
  <c r="C1237" i="2"/>
  <c r="A1237" i="2"/>
  <c r="D1236" i="2"/>
  <c r="C1236" i="2"/>
  <c r="A1236" i="2"/>
  <c r="D1235" i="2"/>
  <c r="C1235" i="2"/>
  <c r="A1235" i="2"/>
  <c r="D1234" i="2"/>
  <c r="C1234" i="2"/>
  <c r="A1234" i="2"/>
  <c r="D1233" i="2"/>
  <c r="C1233" i="2"/>
  <c r="A1233" i="2"/>
  <c r="D1232" i="2"/>
  <c r="C1232" i="2"/>
  <c r="A1232" i="2"/>
  <c r="D1231" i="2"/>
  <c r="C1231" i="2"/>
  <c r="A1231" i="2"/>
  <c r="D1230" i="2"/>
  <c r="C1230" i="2"/>
  <c r="A1230" i="2"/>
  <c r="D1229" i="2"/>
  <c r="C1229" i="2"/>
  <c r="A1229" i="2"/>
  <c r="D1228" i="2"/>
  <c r="C1228" i="2"/>
  <c r="A1228" i="2"/>
  <c r="D1227" i="2"/>
  <c r="C1227" i="2"/>
  <c r="A1227" i="2"/>
  <c r="D1226" i="2"/>
  <c r="C1226" i="2"/>
  <c r="A1226" i="2"/>
  <c r="D1225" i="2"/>
  <c r="C1225" i="2"/>
  <c r="A1225" i="2"/>
  <c r="D1224" i="2"/>
  <c r="C1224" i="2"/>
  <c r="A1224" i="2"/>
  <c r="D1223" i="2"/>
  <c r="C1223" i="2"/>
  <c r="A1223" i="2"/>
  <c r="D1222" i="2"/>
  <c r="C1222" i="2"/>
  <c r="A1222" i="2"/>
  <c r="D1221" i="2"/>
  <c r="C1221" i="2"/>
  <c r="A1221" i="2"/>
  <c r="D1220" i="2"/>
  <c r="C1220" i="2"/>
  <c r="A1220" i="2"/>
  <c r="D1219" i="2"/>
  <c r="C1219" i="2"/>
  <c r="A1219" i="2"/>
  <c r="D1218" i="2"/>
  <c r="C1218" i="2"/>
  <c r="A1218" i="2"/>
  <c r="D1217" i="2"/>
  <c r="C1217" i="2"/>
  <c r="A1217" i="2"/>
  <c r="D1216" i="2"/>
  <c r="C1216" i="2"/>
  <c r="A1216" i="2"/>
  <c r="D1215" i="2"/>
  <c r="C1215" i="2"/>
  <c r="A1215" i="2"/>
  <c r="D1214" i="2"/>
  <c r="C1214" i="2"/>
  <c r="A1214" i="2"/>
  <c r="D1213" i="2"/>
  <c r="C1213" i="2"/>
  <c r="A1213" i="2"/>
  <c r="D1212" i="2"/>
  <c r="C1212" i="2"/>
  <c r="A1212" i="2"/>
  <c r="D1211" i="2"/>
  <c r="C1211" i="2"/>
  <c r="A1211" i="2"/>
  <c r="D1210" i="2"/>
  <c r="C1210" i="2"/>
  <c r="A1210" i="2"/>
  <c r="D1209" i="2"/>
  <c r="C1209" i="2"/>
  <c r="A1209" i="2"/>
  <c r="D1208" i="2"/>
  <c r="C1208" i="2"/>
  <c r="A1208" i="2"/>
  <c r="D1207" i="2"/>
  <c r="C1207" i="2"/>
  <c r="A1207" i="2"/>
  <c r="D1206" i="2"/>
  <c r="C1206" i="2"/>
  <c r="A1206" i="2"/>
  <c r="D1205" i="2"/>
  <c r="C1205" i="2"/>
  <c r="A1205" i="2"/>
  <c r="D1204" i="2"/>
  <c r="C1204" i="2"/>
  <c r="A1204" i="2"/>
  <c r="D1203" i="2"/>
  <c r="C1203" i="2"/>
  <c r="A1203" i="2"/>
  <c r="D1202" i="2"/>
  <c r="C1202" i="2"/>
  <c r="A1202" i="2"/>
  <c r="D1201" i="2"/>
  <c r="C1201" i="2"/>
  <c r="A1201" i="2"/>
  <c r="D1200" i="2"/>
  <c r="C1200" i="2"/>
  <c r="A1200" i="2"/>
  <c r="D1199" i="2"/>
  <c r="C1199" i="2"/>
  <c r="A1199" i="2"/>
  <c r="D1198" i="2"/>
  <c r="C1198" i="2"/>
  <c r="A1198" i="2"/>
  <c r="D1197" i="2"/>
  <c r="C1197" i="2"/>
  <c r="A1197" i="2"/>
  <c r="D1196" i="2"/>
  <c r="C1196" i="2"/>
  <c r="A1196" i="2"/>
  <c r="D1195" i="2"/>
  <c r="C1195" i="2"/>
  <c r="A1195" i="2"/>
  <c r="D1194" i="2"/>
  <c r="C1194" i="2"/>
  <c r="A1194" i="2"/>
  <c r="D1193" i="2"/>
  <c r="C1193" i="2"/>
  <c r="A1193" i="2"/>
  <c r="D1192" i="2"/>
  <c r="C1192" i="2"/>
  <c r="A1192" i="2"/>
  <c r="D1191" i="2"/>
  <c r="C1191" i="2"/>
  <c r="A1191" i="2"/>
  <c r="D1190" i="2"/>
  <c r="C1190" i="2"/>
  <c r="A1190" i="2"/>
  <c r="D1189" i="2"/>
  <c r="C1189" i="2"/>
  <c r="A1189" i="2"/>
  <c r="D1188" i="2"/>
  <c r="C1188" i="2"/>
  <c r="A1188" i="2"/>
  <c r="D1187" i="2"/>
  <c r="C1187" i="2"/>
  <c r="A1187" i="2"/>
  <c r="D1186" i="2"/>
  <c r="C1186" i="2"/>
  <c r="A1186" i="2"/>
  <c r="D1185" i="2"/>
  <c r="C1185" i="2"/>
  <c r="A1185" i="2"/>
  <c r="D1184" i="2"/>
  <c r="C1184" i="2"/>
  <c r="A1184" i="2"/>
  <c r="D1183" i="2"/>
  <c r="C1183" i="2"/>
  <c r="A1183" i="2"/>
  <c r="D1182" i="2"/>
  <c r="C1182" i="2"/>
  <c r="A1182" i="2"/>
  <c r="D1181" i="2"/>
  <c r="C1181" i="2"/>
  <c r="A1181" i="2"/>
  <c r="D1180" i="2"/>
  <c r="C1180" i="2"/>
  <c r="A1180" i="2"/>
  <c r="D1179" i="2"/>
  <c r="C1179" i="2"/>
  <c r="A1179" i="2"/>
  <c r="D1178" i="2"/>
  <c r="C1178" i="2"/>
  <c r="A1178" i="2"/>
  <c r="D1177" i="2"/>
  <c r="C1177" i="2"/>
  <c r="A1177" i="2"/>
  <c r="D1176" i="2"/>
  <c r="C1176" i="2"/>
  <c r="A1176" i="2"/>
  <c r="D1175" i="2"/>
  <c r="C1175" i="2"/>
  <c r="A1175" i="2"/>
  <c r="D1174" i="2"/>
  <c r="C1174" i="2"/>
  <c r="A1174" i="2"/>
  <c r="D1173" i="2"/>
  <c r="C1173" i="2"/>
  <c r="A1173" i="2"/>
  <c r="D1172" i="2"/>
  <c r="C1172" i="2"/>
  <c r="A1172" i="2"/>
  <c r="D1171" i="2"/>
  <c r="C1171" i="2"/>
  <c r="A1171" i="2"/>
  <c r="D1170" i="2"/>
  <c r="C1170" i="2"/>
  <c r="A1170" i="2"/>
  <c r="D1169" i="2"/>
  <c r="C1169" i="2"/>
  <c r="A1169" i="2"/>
  <c r="D1168" i="2"/>
  <c r="C1168" i="2"/>
  <c r="A1168" i="2"/>
  <c r="D1167" i="2"/>
  <c r="C1167" i="2"/>
  <c r="A1167" i="2"/>
  <c r="D1166" i="2"/>
  <c r="C1166" i="2"/>
  <c r="A1166" i="2"/>
  <c r="D1165" i="2"/>
  <c r="C1165" i="2"/>
  <c r="A1165" i="2"/>
  <c r="D1164" i="2"/>
  <c r="C1164" i="2"/>
  <c r="A1164" i="2"/>
  <c r="D1163" i="2"/>
  <c r="C1163" i="2"/>
  <c r="A1163" i="2"/>
  <c r="D1162" i="2"/>
  <c r="C1162" i="2"/>
  <c r="A1162" i="2"/>
  <c r="D1161" i="2"/>
  <c r="C1161" i="2"/>
  <c r="A1161" i="2"/>
  <c r="D1160" i="2"/>
  <c r="C1160" i="2"/>
  <c r="A1160" i="2"/>
  <c r="D1159" i="2"/>
  <c r="C1159" i="2"/>
  <c r="A1159" i="2"/>
  <c r="D1158" i="2"/>
  <c r="C1158" i="2"/>
  <c r="A1158" i="2"/>
  <c r="D1157" i="2"/>
  <c r="C1157" i="2"/>
  <c r="A1157" i="2"/>
  <c r="D1156" i="2"/>
  <c r="C1156" i="2"/>
  <c r="A1156" i="2"/>
  <c r="D1155" i="2"/>
  <c r="C1155" i="2"/>
  <c r="A1155" i="2"/>
  <c r="D1154" i="2"/>
  <c r="C1154" i="2"/>
  <c r="A1154" i="2"/>
  <c r="D1153" i="2"/>
  <c r="C1153" i="2"/>
  <c r="A1153" i="2"/>
  <c r="D1152" i="2"/>
  <c r="C1152" i="2"/>
  <c r="A1152" i="2"/>
  <c r="D1151" i="2"/>
  <c r="C1151" i="2"/>
  <c r="A1151" i="2"/>
  <c r="D1150" i="2"/>
  <c r="C1150" i="2"/>
  <c r="A1150" i="2"/>
  <c r="D1149" i="2"/>
  <c r="C1149" i="2"/>
  <c r="A1149" i="2"/>
  <c r="D1148" i="2"/>
  <c r="C1148" i="2"/>
  <c r="A1148" i="2"/>
  <c r="D1147" i="2"/>
  <c r="C1147" i="2"/>
  <c r="A1147" i="2"/>
  <c r="D1146" i="2"/>
  <c r="C1146" i="2"/>
  <c r="A1146" i="2"/>
  <c r="D1145" i="2"/>
  <c r="C1145" i="2"/>
  <c r="A1145" i="2"/>
  <c r="D1144" i="2"/>
  <c r="C1144" i="2"/>
  <c r="A1144" i="2"/>
  <c r="D1143" i="2"/>
  <c r="C1143" i="2"/>
  <c r="A1143" i="2"/>
  <c r="D1142" i="2"/>
  <c r="C1142" i="2"/>
  <c r="A1142" i="2"/>
  <c r="D1141" i="2"/>
  <c r="C1141" i="2"/>
  <c r="A1141" i="2"/>
  <c r="D1140" i="2"/>
  <c r="C1140" i="2"/>
  <c r="A1140" i="2"/>
  <c r="D1139" i="2"/>
  <c r="C1139" i="2"/>
  <c r="A1139" i="2"/>
  <c r="D1138" i="2"/>
  <c r="C1138" i="2"/>
  <c r="A1138" i="2"/>
  <c r="D1137" i="2"/>
  <c r="C1137" i="2"/>
  <c r="A1137" i="2"/>
  <c r="D1136" i="2"/>
  <c r="C1136" i="2"/>
  <c r="A1136" i="2"/>
  <c r="D1135" i="2"/>
  <c r="C1135" i="2"/>
  <c r="A1135" i="2"/>
  <c r="D1134" i="2"/>
  <c r="C1134" i="2"/>
  <c r="A1134" i="2"/>
  <c r="D1133" i="2"/>
  <c r="C1133" i="2"/>
  <c r="A1133" i="2"/>
  <c r="D1132" i="2"/>
  <c r="C1132" i="2"/>
  <c r="A1132" i="2"/>
  <c r="D1131" i="2"/>
  <c r="C1131" i="2"/>
  <c r="A1131" i="2"/>
  <c r="D1130" i="2"/>
  <c r="C1130" i="2"/>
  <c r="A1130" i="2"/>
  <c r="D1129" i="2"/>
  <c r="C1129" i="2"/>
  <c r="A1129" i="2"/>
  <c r="D1128" i="2"/>
  <c r="C1128" i="2"/>
  <c r="A1128" i="2"/>
  <c r="D1127" i="2"/>
  <c r="C1127" i="2"/>
  <c r="A1127" i="2"/>
  <c r="D1126" i="2"/>
  <c r="C1126" i="2"/>
  <c r="A1126" i="2"/>
  <c r="D1125" i="2"/>
  <c r="C1125" i="2"/>
  <c r="A1125" i="2"/>
  <c r="D1124" i="2"/>
  <c r="C1124" i="2"/>
  <c r="A1124" i="2"/>
  <c r="D1123" i="2"/>
  <c r="C1123" i="2"/>
  <c r="A1123" i="2"/>
  <c r="D1122" i="2"/>
  <c r="C1122" i="2"/>
  <c r="A1122" i="2"/>
  <c r="D1121" i="2"/>
  <c r="C1121" i="2"/>
  <c r="A1121" i="2"/>
  <c r="D1120" i="2"/>
  <c r="C1120" i="2"/>
  <c r="A1120" i="2"/>
  <c r="D1119" i="2"/>
  <c r="C1119" i="2"/>
  <c r="A1119" i="2"/>
  <c r="D1118" i="2"/>
  <c r="C1118" i="2"/>
  <c r="A1118" i="2"/>
  <c r="D1117" i="2"/>
  <c r="C1117" i="2"/>
  <c r="A1117" i="2"/>
  <c r="D1116" i="2"/>
  <c r="C1116" i="2"/>
  <c r="A1116" i="2"/>
  <c r="D1115" i="2"/>
  <c r="C1115" i="2"/>
  <c r="A1115" i="2"/>
  <c r="D1114" i="2"/>
  <c r="C1114" i="2"/>
  <c r="A1114" i="2"/>
  <c r="D1113" i="2"/>
  <c r="C1113" i="2"/>
  <c r="A1113" i="2"/>
  <c r="D1112" i="2"/>
  <c r="C1112" i="2"/>
  <c r="A1112" i="2"/>
  <c r="D1111" i="2"/>
  <c r="C1111" i="2"/>
  <c r="A1111" i="2"/>
  <c r="D1110" i="2"/>
  <c r="C1110" i="2"/>
  <c r="A1110" i="2"/>
  <c r="D1109" i="2"/>
  <c r="C1109" i="2"/>
  <c r="A1109" i="2"/>
  <c r="D1108" i="2"/>
  <c r="C1108" i="2"/>
  <c r="A1108" i="2"/>
  <c r="D1107" i="2"/>
  <c r="C1107" i="2"/>
  <c r="A1107" i="2"/>
  <c r="D1106" i="2"/>
  <c r="C1106" i="2"/>
  <c r="A1106" i="2"/>
  <c r="D1105" i="2"/>
  <c r="C1105" i="2"/>
  <c r="A1105" i="2"/>
  <c r="D1104" i="2"/>
  <c r="C1104" i="2"/>
  <c r="A1104" i="2"/>
  <c r="D1103" i="2"/>
  <c r="C1103" i="2"/>
  <c r="A1103" i="2"/>
  <c r="D1102" i="2"/>
  <c r="C1102" i="2"/>
  <c r="A1102" i="2"/>
  <c r="D1101" i="2"/>
  <c r="C1101" i="2"/>
  <c r="A1101" i="2"/>
  <c r="D1100" i="2"/>
  <c r="C1100" i="2"/>
  <c r="A1100" i="2"/>
  <c r="D1099" i="2"/>
  <c r="C1099" i="2"/>
  <c r="A1099" i="2"/>
  <c r="D1098" i="2"/>
  <c r="C1098" i="2"/>
  <c r="A1098" i="2"/>
  <c r="D1097" i="2"/>
  <c r="C1097" i="2"/>
  <c r="A1097" i="2"/>
  <c r="D1096" i="2"/>
  <c r="C1096" i="2"/>
  <c r="A1096" i="2"/>
  <c r="D1095" i="2"/>
  <c r="C1095" i="2"/>
  <c r="A1095" i="2"/>
  <c r="D1094" i="2"/>
  <c r="C1094" i="2"/>
  <c r="A1094" i="2"/>
  <c r="D1093" i="2"/>
  <c r="C1093" i="2"/>
  <c r="A1093" i="2"/>
  <c r="D1092" i="2"/>
  <c r="C1092" i="2"/>
  <c r="A1092" i="2"/>
  <c r="D1091" i="2"/>
  <c r="C1091" i="2"/>
  <c r="A1091" i="2"/>
  <c r="D1090" i="2"/>
  <c r="C1090" i="2"/>
  <c r="A1090" i="2"/>
  <c r="D1089" i="2"/>
  <c r="C1089" i="2"/>
  <c r="A1089" i="2"/>
  <c r="D1088" i="2"/>
  <c r="C1088" i="2"/>
  <c r="A1088" i="2"/>
  <c r="D1087" i="2"/>
  <c r="C1087" i="2"/>
  <c r="A1087" i="2"/>
  <c r="D1086" i="2"/>
  <c r="C1086" i="2"/>
  <c r="A1086" i="2"/>
  <c r="D1085" i="2"/>
  <c r="C1085" i="2"/>
  <c r="A1085" i="2"/>
  <c r="D1084" i="2"/>
  <c r="C1084" i="2"/>
  <c r="A1084" i="2"/>
  <c r="D1083" i="2"/>
  <c r="C1083" i="2"/>
  <c r="A1083" i="2"/>
  <c r="D1082" i="2"/>
  <c r="C1082" i="2"/>
  <c r="A1082" i="2"/>
  <c r="D1081" i="2"/>
  <c r="C1081" i="2"/>
  <c r="A1081" i="2"/>
  <c r="D1080" i="2"/>
  <c r="C1080" i="2"/>
  <c r="A1080" i="2"/>
  <c r="D1079" i="2"/>
  <c r="C1079" i="2"/>
  <c r="A1079" i="2"/>
  <c r="D1078" i="2"/>
  <c r="C1078" i="2"/>
  <c r="A1078" i="2"/>
  <c r="D1077" i="2"/>
  <c r="C1077" i="2"/>
  <c r="A1077" i="2"/>
  <c r="D1076" i="2"/>
  <c r="C1076" i="2"/>
  <c r="A1076" i="2"/>
  <c r="D1075" i="2"/>
  <c r="C1075" i="2"/>
  <c r="A1075" i="2"/>
  <c r="D1074" i="2"/>
  <c r="C1074" i="2"/>
  <c r="A1074" i="2"/>
  <c r="D1073" i="2"/>
  <c r="C1073" i="2"/>
  <c r="A1073" i="2"/>
  <c r="D1072" i="2"/>
  <c r="C1072" i="2"/>
  <c r="A1072" i="2"/>
  <c r="D1071" i="2"/>
  <c r="C1071" i="2"/>
  <c r="A1071" i="2"/>
  <c r="D1070" i="2"/>
  <c r="C1070" i="2"/>
  <c r="A1070" i="2"/>
  <c r="D1069" i="2"/>
  <c r="C1069" i="2"/>
  <c r="A1069" i="2"/>
  <c r="D1068" i="2"/>
  <c r="C1068" i="2"/>
  <c r="A1068" i="2"/>
  <c r="D1067" i="2"/>
  <c r="C1067" i="2"/>
  <c r="A1067" i="2"/>
  <c r="D1066" i="2"/>
  <c r="C1066" i="2"/>
  <c r="A1066" i="2"/>
  <c r="D1065" i="2"/>
  <c r="C1065" i="2"/>
  <c r="A1065" i="2"/>
  <c r="D1064" i="2"/>
  <c r="C1064" i="2"/>
  <c r="A1064" i="2"/>
  <c r="D1063" i="2"/>
  <c r="C1063" i="2"/>
  <c r="A1063" i="2"/>
  <c r="D1062" i="2"/>
  <c r="C1062" i="2"/>
  <c r="A1062" i="2"/>
  <c r="D1061" i="2"/>
  <c r="C1061" i="2"/>
  <c r="A1061" i="2"/>
  <c r="D1060" i="2"/>
  <c r="C1060" i="2"/>
  <c r="A1060" i="2"/>
  <c r="D1059" i="2"/>
  <c r="C1059" i="2"/>
  <c r="A1059" i="2"/>
  <c r="D1058" i="2"/>
  <c r="C1058" i="2"/>
  <c r="A1058" i="2"/>
  <c r="D1057" i="2"/>
  <c r="C1057" i="2"/>
  <c r="A1057" i="2"/>
  <c r="D1056" i="2"/>
  <c r="C1056" i="2"/>
  <c r="A1056" i="2"/>
  <c r="D1055" i="2"/>
  <c r="C1055" i="2"/>
  <c r="A1055" i="2"/>
  <c r="D1054" i="2"/>
  <c r="C1054" i="2"/>
  <c r="A1054" i="2"/>
  <c r="D1053" i="2"/>
  <c r="C1053" i="2"/>
  <c r="A1053" i="2"/>
  <c r="D1052" i="2"/>
  <c r="C1052" i="2"/>
  <c r="A1052" i="2"/>
  <c r="D1051" i="2"/>
  <c r="C1051" i="2"/>
  <c r="A1051" i="2"/>
  <c r="D1050" i="2"/>
  <c r="C1050" i="2"/>
  <c r="A1050" i="2"/>
  <c r="D1049" i="2"/>
  <c r="C1049" i="2"/>
  <c r="A1049" i="2"/>
  <c r="D1048" i="2"/>
  <c r="C1048" i="2"/>
  <c r="A1048" i="2"/>
  <c r="D1047" i="2"/>
  <c r="C1047" i="2"/>
  <c r="A1047" i="2"/>
  <c r="D1046" i="2"/>
  <c r="C1046" i="2"/>
  <c r="A1046" i="2"/>
  <c r="D1045" i="2"/>
  <c r="C1045" i="2"/>
  <c r="A1045" i="2"/>
  <c r="D1044" i="2"/>
  <c r="C1044" i="2"/>
  <c r="A1044" i="2"/>
  <c r="D1043" i="2"/>
  <c r="C1043" i="2"/>
  <c r="A1043" i="2"/>
  <c r="D1042" i="2"/>
  <c r="C1042" i="2"/>
  <c r="A1042" i="2"/>
  <c r="D1041" i="2"/>
  <c r="C1041" i="2"/>
  <c r="A1041" i="2"/>
  <c r="D1040" i="2"/>
  <c r="C1040" i="2"/>
  <c r="A1040" i="2"/>
  <c r="D1039" i="2"/>
  <c r="C1039" i="2"/>
  <c r="A1039" i="2"/>
  <c r="D1038" i="2"/>
  <c r="C1038" i="2"/>
  <c r="A1038" i="2"/>
  <c r="D1037" i="2"/>
  <c r="C1037" i="2"/>
  <c r="A1037" i="2"/>
  <c r="D1036" i="2"/>
  <c r="C1036" i="2"/>
  <c r="A1036" i="2"/>
  <c r="D1035" i="2"/>
  <c r="C1035" i="2"/>
  <c r="A1035" i="2"/>
  <c r="D1034" i="2"/>
  <c r="C1034" i="2"/>
  <c r="A1034" i="2"/>
  <c r="D1033" i="2"/>
  <c r="C1033" i="2"/>
  <c r="A1033" i="2"/>
  <c r="D1032" i="2"/>
  <c r="C1032" i="2"/>
  <c r="A1032" i="2"/>
  <c r="D1031" i="2"/>
  <c r="C1031" i="2"/>
  <c r="A1031" i="2"/>
  <c r="D1030" i="2"/>
  <c r="C1030" i="2"/>
  <c r="A1030" i="2"/>
  <c r="D1029" i="2"/>
  <c r="C1029" i="2"/>
  <c r="A1029" i="2"/>
  <c r="D1028" i="2"/>
  <c r="C1028" i="2"/>
  <c r="A1028" i="2"/>
  <c r="D1027" i="2"/>
  <c r="C1027" i="2"/>
  <c r="A1027" i="2"/>
  <c r="D1026" i="2"/>
  <c r="C1026" i="2"/>
  <c r="A1026" i="2"/>
  <c r="D1025" i="2"/>
  <c r="C1025" i="2"/>
  <c r="A1025" i="2"/>
  <c r="D1024" i="2"/>
  <c r="C1024" i="2"/>
  <c r="A1024" i="2"/>
  <c r="D1023" i="2"/>
  <c r="C1023" i="2"/>
  <c r="A1023" i="2"/>
  <c r="D1022" i="2"/>
  <c r="C1022" i="2"/>
  <c r="A1022" i="2"/>
  <c r="D1021" i="2"/>
  <c r="C1021" i="2"/>
  <c r="A1021" i="2"/>
  <c r="D1020" i="2"/>
  <c r="C1020" i="2"/>
  <c r="A1020" i="2"/>
  <c r="D1019" i="2"/>
  <c r="C1019" i="2"/>
  <c r="A1019" i="2"/>
  <c r="D1018" i="2"/>
  <c r="C1018" i="2"/>
  <c r="A1018" i="2"/>
  <c r="D1017" i="2"/>
  <c r="C1017" i="2"/>
  <c r="A1017" i="2"/>
  <c r="D1016" i="2"/>
  <c r="C1016" i="2"/>
  <c r="A1016" i="2"/>
  <c r="D1015" i="2"/>
  <c r="C1015" i="2"/>
  <c r="A1015" i="2"/>
  <c r="D1014" i="2"/>
  <c r="C1014" i="2"/>
  <c r="A1014" i="2"/>
  <c r="D1013" i="2"/>
  <c r="C1013" i="2"/>
  <c r="A1013" i="2"/>
  <c r="D1012" i="2"/>
  <c r="C1012" i="2"/>
  <c r="A1012" i="2"/>
  <c r="D1011" i="2"/>
  <c r="C1011" i="2"/>
  <c r="A1011" i="2"/>
  <c r="D1010" i="2"/>
  <c r="C1010" i="2"/>
  <c r="A1010" i="2"/>
  <c r="D1009" i="2"/>
  <c r="C1009" i="2"/>
  <c r="A1009" i="2"/>
  <c r="D1008" i="2"/>
  <c r="C1008" i="2"/>
  <c r="A1008" i="2"/>
  <c r="D1007" i="2"/>
  <c r="C1007" i="2"/>
  <c r="A1007" i="2"/>
  <c r="D1006" i="2"/>
  <c r="C1006" i="2"/>
  <c r="A1006" i="2"/>
  <c r="D1005" i="2"/>
  <c r="C1005" i="2"/>
  <c r="A1005" i="2"/>
  <c r="D1004" i="2"/>
  <c r="C1004" i="2"/>
  <c r="A1004" i="2"/>
  <c r="D1003" i="2"/>
  <c r="C1003" i="2"/>
  <c r="A1003" i="2"/>
  <c r="D1002" i="2"/>
  <c r="C1002" i="2"/>
  <c r="A1002" i="2"/>
  <c r="D1001" i="2"/>
  <c r="C1001" i="2"/>
  <c r="A1001" i="2"/>
  <c r="D1000" i="2"/>
  <c r="C1000" i="2"/>
  <c r="A1000" i="2"/>
  <c r="D999" i="2"/>
  <c r="C999" i="2"/>
  <c r="A999" i="2"/>
  <c r="D998" i="2"/>
  <c r="C998" i="2"/>
  <c r="A998" i="2"/>
  <c r="D997" i="2"/>
  <c r="C997" i="2"/>
  <c r="A997" i="2"/>
  <c r="D996" i="2"/>
  <c r="C996" i="2"/>
  <c r="A996" i="2"/>
  <c r="D995" i="2"/>
  <c r="C995" i="2"/>
  <c r="A995" i="2"/>
  <c r="D994" i="2"/>
  <c r="C994" i="2"/>
  <c r="A994" i="2"/>
  <c r="D993" i="2"/>
  <c r="C993" i="2"/>
  <c r="A993" i="2"/>
  <c r="D992" i="2"/>
  <c r="C992" i="2"/>
  <c r="A992" i="2"/>
  <c r="D991" i="2"/>
  <c r="C991" i="2"/>
  <c r="A991" i="2"/>
  <c r="D990" i="2"/>
  <c r="C990" i="2"/>
  <c r="A990" i="2"/>
  <c r="D989" i="2"/>
  <c r="C989" i="2"/>
  <c r="A989" i="2"/>
  <c r="D988" i="2"/>
  <c r="C988" i="2"/>
  <c r="A988" i="2"/>
  <c r="D987" i="2"/>
  <c r="C987" i="2"/>
  <c r="A987" i="2"/>
  <c r="D986" i="2"/>
  <c r="C986" i="2"/>
  <c r="A986" i="2"/>
  <c r="D985" i="2"/>
  <c r="C985" i="2"/>
  <c r="A985" i="2"/>
  <c r="D984" i="2"/>
  <c r="C984" i="2"/>
  <c r="A984" i="2"/>
  <c r="D983" i="2"/>
  <c r="C983" i="2"/>
  <c r="A983" i="2"/>
  <c r="D982" i="2"/>
  <c r="C982" i="2"/>
  <c r="A982" i="2"/>
  <c r="D981" i="2"/>
  <c r="C981" i="2"/>
  <c r="A981" i="2"/>
  <c r="D980" i="2"/>
  <c r="C980" i="2"/>
  <c r="A980" i="2"/>
  <c r="D979" i="2"/>
  <c r="C979" i="2"/>
  <c r="A979" i="2"/>
  <c r="D978" i="2"/>
  <c r="C978" i="2"/>
  <c r="A978" i="2"/>
  <c r="D977" i="2"/>
  <c r="C977" i="2"/>
  <c r="A977" i="2"/>
  <c r="D976" i="2"/>
  <c r="C976" i="2"/>
  <c r="A976" i="2"/>
  <c r="D975" i="2"/>
  <c r="C975" i="2"/>
  <c r="A975" i="2"/>
  <c r="D974" i="2"/>
  <c r="C974" i="2"/>
  <c r="A974" i="2"/>
  <c r="D973" i="2"/>
  <c r="C973" i="2"/>
  <c r="A973" i="2"/>
  <c r="D972" i="2"/>
  <c r="C972" i="2"/>
  <c r="A972" i="2"/>
  <c r="D971" i="2"/>
  <c r="C971" i="2"/>
  <c r="A971" i="2"/>
  <c r="D970" i="2"/>
  <c r="C970" i="2"/>
  <c r="A970" i="2"/>
  <c r="D969" i="2"/>
  <c r="C969" i="2"/>
  <c r="A969" i="2"/>
  <c r="D968" i="2"/>
  <c r="C968" i="2"/>
  <c r="A968" i="2"/>
  <c r="D967" i="2"/>
  <c r="C967" i="2"/>
  <c r="A967" i="2"/>
  <c r="D966" i="2"/>
  <c r="C966" i="2"/>
  <c r="A966" i="2"/>
  <c r="D965" i="2"/>
  <c r="C965" i="2"/>
  <c r="A965" i="2"/>
  <c r="D964" i="2"/>
  <c r="C964" i="2"/>
  <c r="A964" i="2"/>
  <c r="D963" i="2"/>
  <c r="C963" i="2"/>
  <c r="A963" i="2"/>
  <c r="D962" i="2"/>
  <c r="C962" i="2"/>
  <c r="A962" i="2"/>
  <c r="D961" i="2"/>
  <c r="C961" i="2"/>
  <c r="A961" i="2"/>
  <c r="D960" i="2"/>
  <c r="C960" i="2"/>
  <c r="A960" i="2"/>
  <c r="D959" i="2"/>
  <c r="C959" i="2"/>
  <c r="A959" i="2"/>
  <c r="D958" i="2"/>
  <c r="C958" i="2"/>
  <c r="A958" i="2"/>
  <c r="D957" i="2"/>
  <c r="C957" i="2"/>
  <c r="A957" i="2"/>
  <c r="D956" i="2"/>
  <c r="C956" i="2"/>
  <c r="A956" i="2"/>
  <c r="D955" i="2"/>
  <c r="C955" i="2"/>
  <c r="A955" i="2"/>
  <c r="D954" i="2"/>
  <c r="C954" i="2"/>
  <c r="A954" i="2"/>
  <c r="D953" i="2"/>
  <c r="C953" i="2"/>
  <c r="A953" i="2"/>
  <c r="D952" i="2"/>
  <c r="C952" i="2"/>
  <c r="A952" i="2"/>
  <c r="D951" i="2"/>
  <c r="C951" i="2"/>
  <c r="A951" i="2"/>
  <c r="D950" i="2"/>
  <c r="C950" i="2"/>
  <c r="A950" i="2"/>
  <c r="D949" i="2"/>
  <c r="C949" i="2"/>
  <c r="A949" i="2"/>
  <c r="D948" i="2"/>
  <c r="C948" i="2"/>
  <c r="A948" i="2"/>
  <c r="D947" i="2"/>
  <c r="C947" i="2"/>
  <c r="A947" i="2"/>
  <c r="D946" i="2"/>
  <c r="C946" i="2"/>
  <c r="A946" i="2"/>
  <c r="D945" i="2"/>
  <c r="C945" i="2"/>
  <c r="A945" i="2"/>
  <c r="D944" i="2"/>
  <c r="C944" i="2"/>
  <c r="A944" i="2"/>
  <c r="D943" i="2"/>
  <c r="C943" i="2"/>
  <c r="A943" i="2"/>
  <c r="D942" i="2"/>
  <c r="C942" i="2"/>
  <c r="A942" i="2"/>
  <c r="D941" i="2"/>
  <c r="C941" i="2"/>
  <c r="A941" i="2"/>
  <c r="D940" i="2"/>
  <c r="C940" i="2"/>
  <c r="A940" i="2"/>
  <c r="D939" i="2"/>
  <c r="C939" i="2"/>
  <c r="A939" i="2"/>
  <c r="D938" i="2"/>
  <c r="C938" i="2"/>
  <c r="A938" i="2"/>
  <c r="D937" i="2"/>
  <c r="C937" i="2"/>
  <c r="A937" i="2"/>
  <c r="D936" i="2"/>
  <c r="C936" i="2"/>
  <c r="A936" i="2"/>
  <c r="D935" i="2"/>
  <c r="C935" i="2"/>
  <c r="A935" i="2"/>
  <c r="D934" i="2"/>
  <c r="C934" i="2"/>
  <c r="A934" i="2"/>
  <c r="D933" i="2"/>
  <c r="C933" i="2"/>
  <c r="A933" i="2"/>
  <c r="D932" i="2"/>
  <c r="C932" i="2"/>
  <c r="A932" i="2"/>
  <c r="D931" i="2"/>
  <c r="C931" i="2"/>
  <c r="A931" i="2"/>
  <c r="D930" i="2"/>
  <c r="C930" i="2"/>
  <c r="A930" i="2"/>
  <c r="D929" i="2"/>
  <c r="C929" i="2"/>
  <c r="A929" i="2"/>
  <c r="D928" i="2"/>
  <c r="C928" i="2"/>
  <c r="A928" i="2"/>
  <c r="D927" i="2"/>
  <c r="C927" i="2"/>
  <c r="A927" i="2"/>
  <c r="D926" i="2"/>
  <c r="C926" i="2"/>
  <c r="A926" i="2"/>
  <c r="D925" i="2"/>
  <c r="C925" i="2"/>
  <c r="A925" i="2"/>
  <c r="D924" i="2"/>
  <c r="C924" i="2"/>
  <c r="A924" i="2"/>
  <c r="D923" i="2"/>
  <c r="C923" i="2"/>
  <c r="A923" i="2"/>
  <c r="D922" i="2"/>
  <c r="C922" i="2"/>
  <c r="A922" i="2"/>
  <c r="D921" i="2"/>
  <c r="C921" i="2"/>
  <c r="A921" i="2"/>
  <c r="D920" i="2"/>
  <c r="C920" i="2"/>
  <c r="A920" i="2"/>
  <c r="D919" i="2"/>
  <c r="C919" i="2"/>
  <c r="A919" i="2"/>
  <c r="D918" i="2"/>
  <c r="C918" i="2"/>
  <c r="A918" i="2"/>
  <c r="D917" i="2"/>
  <c r="C917" i="2"/>
  <c r="A917" i="2"/>
  <c r="D916" i="2"/>
  <c r="C916" i="2"/>
  <c r="A916" i="2"/>
  <c r="D915" i="2"/>
  <c r="C915" i="2"/>
  <c r="A915" i="2"/>
  <c r="D914" i="2"/>
  <c r="C914" i="2"/>
  <c r="A914" i="2"/>
  <c r="D913" i="2"/>
  <c r="C913" i="2"/>
  <c r="A913" i="2"/>
  <c r="D912" i="2"/>
  <c r="C912" i="2"/>
  <c r="A912" i="2"/>
  <c r="D911" i="2"/>
  <c r="C911" i="2"/>
  <c r="A911" i="2"/>
  <c r="D910" i="2"/>
  <c r="C910" i="2"/>
  <c r="A910" i="2"/>
  <c r="D909" i="2"/>
  <c r="C909" i="2"/>
  <c r="A909" i="2"/>
  <c r="D908" i="2"/>
  <c r="C908" i="2"/>
  <c r="A908" i="2"/>
  <c r="D907" i="2"/>
  <c r="C907" i="2"/>
  <c r="A907" i="2"/>
  <c r="D906" i="2"/>
  <c r="C906" i="2"/>
  <c r="A906" i="2"/>
  <c r="D905" i="2"/>
  <c r="C905" i="2"/>
  <c r="A905" i="2"/>
  <c r="D904" i="2"/>
  <c r="C904" i="2"/>
  <c r="A904" i="2"/>
  <c r="D903" i="2"/>
  <c r="C903" i="2"/>
  <c r="A903" i="2"/>
  <c r="D902" i="2"/>
  <c r="C902" i="2"/>
  <c r="A902" i="2"/>
  <c r="D901" i="2"/>
  <c r="C901" i="2"/>
  <c r="A901" i="2"/>
  <c r="D900" i="2"/>
  <c r="C900" i="2"/>
  <c r="A900" i="2"/>
  <c r="D899" i="2"/>
  <c r="C899" i="2"/>
  <c r="A899" i="2"/>
  <c r="D898" i="2"/>
  <c r="C898" i="2"/>
  <c r="A898" i="2"/>
  <c r="D897" i="2"/>
  <c r="C897" i="2"/>
  <c r="A897" i="2"/>
  <c r="D896" i="2"/>
  <c r="C896" i="2"/>
  <c r="A896" i="2"/>
  <c r="D895" i="2"/>
  <c r="C895" i="2"/>
  <c r="A895" i="2"/>
  <c r="D894" i="2"/>
  <c r="C894" i="2"/>
  <c r="A894" i="2"/>
  <c r="D893" i="2"/>
  <c r="C893" i="2"/>
  <c r="A893" i="2"/>
  <c r="D892" i="2"/>
  <c r="C892" i="2"/>
  <c r="A892" i="2"/>
  <c r="D891" i="2"/>
  <c r="C891" i="2"/>
  <c r="A891" i="2"/>
  <c r="D890" i="2"/>
  <c r="C890" i="2"/>
  <c r="A890" i="2"/>
  <c r="D889" i="2"/>
  <c r="C889" i="2"/>
  <c r="A889" i="2"/>
  <c r="D888" i="2"/>
  <c r="C888" i="2"/>
  <c r="A888" i="2"/>
  <c r="D887" i="2"/>
  <c r="C887" i="2"/>
  <c r="A887" i="2"/>
  <c r="D886" i="2"/>
  <c r="C886" i="2"/>
  <c r="A886" i="2"/>
  <c r="D885" i="2"/>
  <c r="C885" i="2"/>
  <c r="A885" i="2"/>
  <c r="D884" i="2"/>
  <c r="C884" i="2"/>
  <c r="A884" i="2"/>
  <c r="D883" i="2"/>
  <c r="C883" i="2"/>
  <c r="A883" i="2"/>
  <c r="D882" i="2"/>
  <c r="C882" i="2"/>
  <c r="A882" i="2"/>
  <c r="D881" i="2"/>
  <c r="C881" i="2"/>
  <c r="A881" i="2"/>
  <c r="D880" i="2"/>
  <c r="C880" i="2"/>
  <c r="A880" i="2"/>
  <c r="D879" i="2"/>
  <c r="C879" i="2"/>
  <c r="A879" i="2"/>
  <c r="D878" i="2"/>
  <c r="C878" i="2"/>
  <c r="A878" i="2"/>
  <c r="D877" i="2"/>
  <c r="C877" i="2"/>
  <c r="A877" i="2"/>
  <c r="D876" i="2"/>
  <c r="C876" i="2"/>
  <c r="A876" i="2"/>
  <c r="D875" i="2"/>
  <c r="C875" i="2"/>
  <c r="A875" i="2"/>
  <c r="D874" i="2"/>
  <c r="C874" i="2"/>
  <c r="A874" i="2"/>
  <c r="D873" i="2"/>
  <c r="C873" i="2"/>
  <c r="A873" i="2"/>
  <c r="D872" i="2"/>
  <c r="C872" i="2"/>
  <c r="A872" i="2"/>
  <c r="D871" i="2"/>
  <c r="C871" i="2"/>
  <c r="A871" i="2"/>
  <c r="D870" i="2"/>
  <c r="C870" i="2"/>
  <c r="A870" i="2"/>
  <c r="D869" i="2"/>
  <c r="C869" i="2"/>
  <c r="A869" i="2"/>
  <c r="D868" i="2"/>
  <c r="C868" i="2"/>
  <c r="A868" i="2"/>
  <c r="D867" i="2"/>
  <c r="C867" i="2"/>
  <c r="A867" i="2"/>
  <c r="D866" i="2"/>
  <c r="C866" i="2"/>
  <c r="A866" i="2"/>
  <c r="D865" i="2"/>
  <c r="C865" i="2"/>
  <c r="A865" i="2"/>
  <c r="D864" i="2"/>
  <c r="C864" i="2"/>
  <c r="A864" i="2"/>
  <c r="D863" i="2"/>
  <c r="C863" i="2"/>
  <c r="A863" i="2"/>
  <c r="D862" i="2"/>
  <c r="C862" i="2"/>
  <c r="A862" i="2"/>
  <c r="D861" i="2"/>
  <c r="C861" i="2"/>
  <c r="A861" i="2"/>
  <c r="D860" i="2"/>
  <c r="C860" i="2"/>
  <c r="A860" i="2"/>
  <c r="D859" i="2"/>
  <c r="C859" i="2"/>
  <c r="A859" i="2"/>
  <c r="D858" i="2"/>
  <c r="C858" i="2"/>
  <c r="A858" i="2"/>
  <c r="D857" i="2"/>
  <c r="C857" i="2"/>
  <c r="A857" i="2"/>
  <c r="D856" i="2"/>
  <c r="C856" i="2"/>
  <c r="A856" i="2"/>
  <c r="D855" i="2"/>
  <c r="C855" i="2"/>
  <c r="A855" i="2"/>
  <c r="D854" i="2"/>
  <c r="C854" i="2"/>
  <c r="A854" i="2"/>
  <c r="D853" i="2"/>
  <c r="C853" i="2"/>
  <c r="A853" i="2"/>
  <c r="D852" i="2"/>
  <c r="C852" i="2"/>
  <c r="A852" i="2"/>
  <c r="D851" i="2"/>
  <c r="C851" i="2"/>
  <c r="A851" i="2"/>
  <c r="D850" i="2"/>
  <c r="C850" i="2"/>
  <c r="A850" i="2"/>
  <c r="D849" i="2"/>
  <c r="C849" i="2"/>
  <c r="A849" i="2"/>
  <c r="D848" i="2"/>
  <c r="C848" i="2"/>
  <c r="A848" i="2"/>
  <c r="D847" i="2"/>
  <c r="C847" i="2"/>
  <c r="A847" i="2"/>
  <c r="D846" i="2"/>
  <c r="C846" i="2"/>
  <c r="A846" i="2"/>
  <c r="D845" i="2"/>
  <c r="C845" i="2"/>
  <c r="A845" i="2"/>
  <c r="D844" i="2"/>
  <c r="C844" i="2"/>
  <c r="A844" i="2"/>
  <c r="D843" i="2"/>
  <c r="C843" i="2"/>
  <c r="A843" i="2"/>
  <c r="D842" i="2"/>
  <c r="C842" i="2"/>
  <c r="A842" i="2"/>
  <c r="D841" i="2"/>
  <c r="C841" i="2"/>
  <c r="A841" i="2"/>
  <c r="D840" i="2"/>
  <c r="C840" i="2"/>
  <c r="A840" i="2"/>
  <c r="D839" i="2"/>
  <c r="C839" i="2"/>
  <c r="A839" i="2"/>
  <c r="D838" i="2"/>
  <c r="C838" i="2"/>
  <c r="A838" i="2"/>
  <c r="D837" i="2"/>
  <c r="C837" i="2"/>
  <c r="A837" i="2"/>
  <c r="D836" i="2"/>
  <c r="C836" i="2"/>
  <c r="A836" i="2"/>
  <c r="D835" i="2"/>
  <c r="C835" i="2"/>
  <c r="A835" i="2"/>
  <c r="D834" i="2"/>
  <c r="C834" i="2"/>
  <c r="A834" i="2"/>
  <c r="D833" i="2"/>
  <c r="C833" i="2"/>
  <c r="A833" i="2"/>
  <c r="D832" i="2"/>
  <c r="C832" i="2"/>
  <c r="A832" i="2"/>
  <c r="D831" i="2"/>
  <c r="C831" i="2"/>
  <c r="A831" i="2"/>
  <c r="D830" i="2"/>
  <c r="C830" i="2"/>
  <c r="A830" i="2"/>
  <c r="D829" i="2"/>
  <c r="C829" i="2"/>
  <c r="A829" i="2"/>
  <c r="D828" i="2"/>
  <c r="C828" i="2"/>
  <c r="A828" i="2"/>
  <c r="D827" i="2"/>
  <c r="C827" i="2"/>
  <c r="A827" i="2"/>
  <c r="D826" i="2"/>
  <c r="C826" i="2"/>
  <c r="A826" i="2"/>
  <c r="D825" i="2"/>
  <c r="C825" i="2"/>
  <c r="A825" i="2"/>
  <c r="D824" i="2"/>
  <c r="C824" i="2"/>
  <c r="A824" i="2"/>
  <c r="D823" i="2"/>
  <c r="C823" i="2"/>
  <c r="A823" i="2"/>
  <c r="D822" i="2"/>
  <c r="C822" i="2"/>
  <c r="A822" i="2"/>
  <c r="D821" i="2"/>
  <c r="C821" i="2"/>
  <c r="A821" i="2"/>
  <c r="D820" i="2"/>
  <c r="C820" i="2"/>
  <c r="A820" i="2"/>
  <c r="D819" i="2"/>
  <c r="C819" i="2"/>
  <c r="A819" i="2"/>
  <c r="D818" i="2"/>
  <c r="C818" i="2"/>
  <c r="A818" i="2"/>
  <c r="D817" i="2"/>
  <c r="C817" i="2"/>
  <c r="A817" i="2"/>
  <c r="D816" i="2"/>
  <c r="C816" i="2"/>
  <c r="A816" i="2"/>
  <c r="D815" i="2"/>
  <c r="C815" i="2"/>
  <c r="A815" i="2"/>
  <c r="D814" i="2"/>
  <c r="C814" i="2"/>
  <c r="A814" i="2"/>
  <c r="D813" i="2"/>
  <c r="C813" i="2"/>
  <c r="A813" i="2"/>
  <c r="D812" i="2"/>
  <c r="C812" i="2"/>
  <c r="A812" i="2"/>
  <c r="D811" i="2"/>
  <c r="C811" i="2"/>
  <c r="A811" i="2"/>
  <c r="D810" i="2"/>
  <c r="C810" i="2"/>
  <c r="A810" i="2"/>
  <c r="D809" i="2"/>
  <c r="C809" i="2"/>
  <c r="A809" i="2"/>
  <c r="D808" i="2"/>
  <c r="C808" i="2"/>
  <c r="A808" i="2"/>
  <c r="D807" i="2"/>
  <c r="C807" i="2"/>
  <c r="A807" i="2"/>
  <c r="D806" i="2"/>
  <c r="C806" i="2"/>
  <c r="A806" i="2"/>
  <c r="D805" i="2"/>
  <c r="C805" i="2"/>
  <c r="A805" i="2"/>
  <c r="D804" i="2"/>
  <c r="C804" i="2"/>
  <c r="A804" i="2"/>
  <c r="D803" i="2"/>
  <c r="C803" i="2"/>
  <c r="A803" i="2"/>
  <c r="D802" i="2"/>
  <c r="C802" i="2"/>
  <c r="A802" i="2"/>
  <c r="D801" i="2"/>
  <c r="C801" i="2"/>
  <c r="A801" i="2"/>
  <c r="D800" i="2"/>
  <c r="C800" i="2"/>
  <c r="A800" i="2"/>
  <c r="D799" i="2"/>
  <c r="C799" i="2"/>
  <c r="A799" i="2"/>
  <c r="D798" i="2"/>
  <c r="C798" i="2"/>
  <c r="A798" i="2"/>
  <c r="D797" i="2"/>
  <c r="C797" i="2"/>
  <c r="A797" i="2"/>
  <c r="D796" i="2"/>
  <c r="C796" i="2"/>
  <c r="A796" i="2"/>
  <c r="D795" i="2"/>
  <c r="C795" i="2"/>
  <c r="A795" i="2"/>
  <c r="D794" i="2"/>
  <c r="C794" i="2"/>
  <c r="A794" i="2"/>
  <c r="D793" i="2"/>
  <c r="C793" i="2"/>
  <c r="A793" i="2"/>
  <c r="D792" i="2"/>
  <c r="C792" i="2"/>
  <c r="A792" i="2"/>
  <c r="D791" i="2"/>
  <c r="C791" i="2"/>
  <c r="A791" i="2"/>
  <c r="D790" i="2"/>
  <c r="C790" i="2"/>
  <c r="A790" i="2"/>
  <c r="D789" i="2"/>
  <c r="C789" i="2"/>
  <c r="A789" i="2"/>
  <c r="D788" i="2"/>
  <c r="C788" i="2"/>
  <c r="A788" i="2"/>
  <c r="D787" i="2"/>
  <c r="C787" i="2"/>
  <c r="A787" i="2"/>
  <c r="D786" i="2"/>
  <c r="C786" i="2"/>
  <c r="A786" i="2"/>
  <c r="D785" i="2"/>
  <c r="C785" i="2"/>
  <c r="A785" i="2"/>
  <c r="D784" i="2"/>
  <c r="C784" i="2"/>
  <c r="A784" i="2"/>
  <c r="D783" i="2"/>
  <c r="C783" i="2"/>
  <c r="A783" i="2"/>
  <c r="D782" i="2"/>
  <c r="C782" i="2"/>
  <c r="A782" i="2"/>
  <c r="D781" i="2"/>
  <c r="C781" i="2"/>
  <c r="A781" i="2"/>
  <c r="D780" i="2"/>
  <c r="C780" i="2"/>
  <c r="A780" i="2"/>
  <c r="D779" i="2"/>
  <c r="C779" i="2"/>
  <c r="A779" i="2"/>
  <c r="D778" i="2"/>
  <c r="C778" i="2"/>
  <c r="A778" i="2"/>
  <c r="D777" i="2"/>
  <c r="C777" i="2"/>
  <c r="A777" i="2"/>
  <c r="D776" i="2"/>
  <c r="C776" i="2"/>
  <c r="A776" i="2"/>
  <c r="D775" i="2"/>
  <c r="C775" i="2"/>
  <c r="A775" i="2"/>
  <c r="D774" i="2"/>
  <c r="C774" i="2"/>
  <c r="A774" i="2"/>
  <c r="D773" i="2"/>
  <c r="C773" i="2"/>
  <c r="A773" i="2"/>
  <c r="D772" i="2"/>
  <c r="C772" i="2"/>
  <c r="A772" i="2"/>
  <c r="D771" i="2"/>
  <c r="C771" i="2"/>
  <c r="A771" i="2"/>
  <c r="D770" i="2"/>
  <c r="C770" i="2"/>
  <c r="A770" i="2"/>
  <c r="D769" i="2"/>
  <c r="C769" i="2"/>
  <c r="A769" i="2"/>
  <c r="D768" i="2"/>
  <c r="C768" i="2"/>
  <c r="A768" i="2"/>
  <c r="D767" i="2"/>
  <c r="C767" i="2"/>
  <c r="A767" i="2"/>
  <c r="D766" i="2"/>
  <c r="C766" i="2"/>
  <c r="A766" i="2"/>
  <c r="D765" i="2"/>
  <c r="C765" i="2"/>
  <c r="A765" i="2"/>
  <c r="D764" i="2"/>
  <c r="C764" i="2"/>
  <c r="A764" i="2"/>
  <c r="D763" i="2"/>
  <c r="C763" i="2"/>
  <c r="A763" i="2"/>
  <c r="D762" i="2"/>
  <c r="C762" i="2"/>
  <c r="A762" i="2"/>
  <c r="D761" i="2"/>
  <c r="C761" i="2"/>
  <c r="A761" i="2"/>
  <c r="D760" i="2"/>
  <c r="C760" i="2"/>
  <c r="A760" i="2"/>
  <c r="D759" i="2"/>
  <c r="C759" i="2"/>
  <c r="A759" i="2"/>
  <c r="D758" i="2"/>
  <c r="C758" i="2"/>
  <c r="A758" i="2"/>
  <c r="D757" i="2"/>
  <c r="C757" i="2"/>
  <c r="A757" i="2"/>
  <c r="D756" i="2"/>
  <c r="C756" i="2"/>
  <c r="A756" i="2"/>
  <c r="D755" i="2"/>
  <c r="C755" i="2"/>
  <c r="A755" i="2"/>
  <c r="D754" i="2"/>
  <c r="C754" i="2"/>
  <c r="A754" i="2"/>
  <c r="D753" i="2"/>
  <c r="C753" i="2"/>
  <c r="A753" i="2"/>
  <c r="D752" i="2"/>
  <c r="C752" i="2"/>
  <c r="A752" i="2"/>
  <c r="D751" i="2"/>
  <c r="C751" i="2"/>
  <c r="A751" i="2"/>
  <c r="D750" i="2"/>
  <c r="C750" i="2"/>
  <c r="A750" i="2"/>
  <c r="D749" i="2"/>
  <c r="C749" i="2"/>
  <c r="A749" i="2"/>
  <c r="D748" i="2"/>
  <c r="C748" i="2"/>
  <c r="A748" i="2"/>
  <c r="D747" i="2"/>
  <c r="C747" i="2"/>
  <c r="A747" i="2"/>
  <c r="D746" i="2"/>
  <c r="C746" i="2"/>
  <c r="A746" i="2"/>
  <c r="D745" i="2"/>
  <c r="C745" i="2"/>
  <c r="A745" i="2"/>
  <c r="D744" i="2"/>
  <c r="C744" i="2"/>
  <c r="A744" i="2"/>
  <c r="D743" i="2"/>
  <c r="C743" i="2"/>
  <c r="A743" i="2"/>
  <c r="D742" i="2"/>
  <c r="C742" i="2"/>
  <c r="A742" i="2"/>
  <c r="D741" i="2"/>
  <c r="C741" i="2"/>
  <c r="A741" i="2"/>
  <c r="D740" i="2"/>
  <c r="C740" i="2"/>
  <c r="A740" i="2"/>
  <c r="D739" i="2"/>
  <c r="C739" i="2"/>
  <c r="A739" i="2"/>
  <c r="D738" i="2"/>
  <c r="C738" i="2"/>
  <c r="A738" i="2"/>
  <c r="D737" i="2"/>
  <c r="C737" i="2"/>
  <c r="A737" i="2"/>
  <c r="D736" i="2"/>
  <c r="C736" i="2"/>
  <c r="A736" i="2"/>
  <c r="D735" i="2"/>
  <c r="C735" i="2"/>
  <c r="A735" i="2"/>
  <c r="D734" i="2"/>
  <c r="C734" i="2"/>
  <c r="A734" i="2"/>
  <c r="D733" i="2"/>
  <c r="C733" i="2"/>
  <c r="A733" i="2"/>
  <c r="D732" i="2"/>
  <c r="C732" i="2"/>
  <c r="A732" i="2"/>
  <c r="D731" i="2"/>
  <c r="C731" i="2"/>
  <c r="A731" i="2"/>
  <c r="D730" i="2"/>
  <c r="C730" i="2"/>
  <c r="A730" i="2"/>
  <c r="D729" i="2"/>
  <c r="C729" i="2"/>
  <c r="A729" i="2"/>
  <c r="D728" i="2"/>
  <c r="C728" i="2"/>
  <c r="A728" i="2"/>
  <c r="D727" i="2"/>
  <c r="C727" i="2"/>
  <c r="A727" i="2"/>
  <c r="D726" i="2"/>
  <c r="C726" i="2"/>
  <c r="A726" i="2"/>
  <c r="D725" i="2"/>
  <c r="C725" i="2"/>
  <c r="A725" i="2"/>
  <c r="D724" i="2"/>
  <c r="C724" i="2"/>
  <c r="A724" i="2"/>
  <c r="D723" i="2"/>
  <c r="C723" i="2"/>
  <c r="A723" i="2"/>
  <c r="D722" i="2"/>
  <c r="C722" i="2"/>
  <c r="A722" i="2"/>
  <c r="D721" i="2"/>
  <c r="C721" i="2"/>
  <c r="A721" i="2"/>
  <c r="D720" i="2"/>
  <c r="C720" i="2"/>
  <c r="A720" i="2"/>
  <c r="D719" i="2"/>
  <c r="C719" i="2"/>
  <c r="A719" i="2"/>
  <c r="D718" i="2"/>
  <c r="C718" i="2"/>
  <c r="A718" i="2"/>
  <c r="D717" i="2"/>
  <c r="C717" i="2"/>
  <c r="A717" i="2"/>
  <c r="D716" i="2"/>
  <c r="C716" i="2"/>
  <c r="A716" i="2"/>
  <c r="D715" i="2"/>
  <c r="C715" i="2"/>
  <c r="A715" i="2"/>
  <c r="D714" i="2"/>
  <c r="C714" i="2"/>
  <c r="A714" i="2"/>
  <c r="D713" i="2"/>
  <c r="C713" i="2"/>
  <c r="A713" i="2"/>
  <c r="D712" i="2"/>
  <c r="C712" i="2"/>
  <c r="A712" i="2"/>
  <c r="D711" i="2"/>
  <c r="C711" i="2"/>
  <c r="A711" i="2"/>
  <c r="D710" i="2"/>
  <c r="C710" i="2"/>
  <c r="A710" i="2"/>
  <c r="D709" i="2"/>
  <c r="C709" i="2"/>
  <c r="A709" i="2"/>
  <c r="D708" i="2"/>
  <c r="C708" i="2"/>
  <c r="A708" i="2"/>
  <c r="D707" i="2"/>
  <c r="C707" i="2"/>
  <c r="A707" i="2"/>
  <c r="D706" i="2"/>
  <c r="C706" i="2"/>
  <c r="A706" i="2"/>
  <c r="D705" i="2"/>
  <c r="C705" i="2"/>
  <c r="A705" i="2"/>
  <c r="D704" i="2"/>
  <c r="C704" i="2"/>
  <c r="A704" i="2"/>
  <c r="D703" i="2"/>
  <c r="C703" i="2"/>
  <c r="A703" i="2"/>
  <c r="D702" i="2"/>
  <c r="C702" i="2"/>
  <c r="A702" i="2"/>
  <c r="D701" i="2"/>
  <c r="C701" i="2"/>
  <c r="A701" i="2"/>
  <c r="D700" i="2"/>
  <c r="C700" i="2"/>
  <c r="A700" i="2"/>
  <c r="D699" i="2"/>
  <c r="C699" i="2"/>
  <c r="A699" i="2"/>
  <c r="D698" i="2"/>
  <c r="C698" i="2"/>
  <c r="A698" i="2"/>
  <c r="D697" i="2"/>
  <c r="C697" i="2"/>
  <c r="A697" i="2"/>
  <c r="D696" i="2"/>
  <c r="C696" i="2"/>
  <c r="A696" i="2"/>
  <c r="D695" i="2"/>
  <c r="C695" i="2"/>
  <c r="A695" i="2"/>
  <c r="D694" i="2"/>
  <c r="C694" i="2"/>
  <c r="A694" i="2"/>
  <c r="D693" i="2"/>
  <c r="C693" i="2"/>
  <c r="A693" i="2"/>
  <c r="D692" i="2"/>
  <c r="C692" i="2"/>
  <c r="A692" i="2"/>
  <c r="D691" i="2"/>
  <c r="C691" i="2"/>
  <c r="A691" i="2"/>
  <c r="D690" i="2"/>
  <c r="C690" i="2"/>
  <c r="A690" i="2"/>
  <c r="D689" i="2"/>
  <c r="C689" i="2"/>
  <c r="A689" i="2"/>
  <c r="D688" i="2"/>
  <c r="C688" i="2"/>
  <c r="A688" i="2"/>
  <c r="D687" i="2"/>
  <c r="C687" i="2"/>
  <c r="A687" i="2"/>
  <c r="D686" i="2"/>
  <c r="C686" i="2"/>
  <c r="A686" i="2"/>
  <c r="D685" i="2"/>
  <c r="C685" i="2"/>
  <c r="A685" i="2"/>
  <c r="D684" i="2"/>
  <c r="C684" i="2"/>
  <c r="A684" i="2"/>
  <c r="D683" i="2"/>
  <c r="C683" i="2"/>
  <c r="A683" i="2"/>
  <c r="D682" i="2"/>
  <c r="C682" i="2"/>
  <c r="A682" i="2"/>
  <c r="D681" i="2"/>
  <c r="C681" i="2"/>
  <c r="A681" i="2"/>
  <c r="D680" i="2"/>
  <c r="C680" i="2"/>
  <c r="A680" i="2"/>
  <c r="D679" i="2"/>
  <c r="C679" i="2"/>
  <c r="A679" i="2"/>
  <c r="D678" i="2"/>
  <c r="C678" i="2"/>
  <c r="A678" i="2"/>
  <c r="D677" i="2"/>
  <c r="C677" i="2"/>
  <c r="A677" i="2"/>
  <c r="D676" i="2"/>
  <c r="C676" i="2"/>
  <c r="A676" i="2"/>
  <c r="D675" i="2"/>
  <c r="C675" i="2"/>
  <c r="A675" i="2"/>
  <c r="D674" i="2"/>
  <c r="C674" i="2"/>
  <c r="A674" i="2"/>
  <c r="D673" i="2"/>
  <c r="C673" i="2"/>
  <c r="A673" i="2"/>
  <c r="D672" i="2"/>
  <c r="C672" i="2"/>
  <c r="A672" i="2"/>
  <c r="D671" i="2"/>
  <c r="C671" i="2"/>
  <c r="A671" i="2"/>
  <c r="D670" i="2"/>
  <c r="C670" i="2"/>
  <c r="A670" i="2"/>
  <c r="D669" i="2"/>
  <c r="C669" i="2"/>
  <c r="A669" i="2"/>
  <c r="D668" i="2"/>
  <c r="C668" i="2"/>
  <c r="A668" i="2"/>
  <c r="D667" i="2"/>
  <c r="C667" i="2"/>
  <c r="A667" i="2"/>
  <c r="D666" i="2"/>
  <c r="C666" i="2"/>
  <c r="A666" i="2"/>
  <c r="D665" i="2"/>
  <c r="C665" i="2"/>
  <c r="A665" i="2"/>
  <c r="D664" i="2"/>
  <c r="C664" i="2"/>
  <c r="A664" i="2"/>
  <c r="D663" i="2"/>
  <c r="C663" i="2"/>
  <c r="A663" i="2"/>
  <c r="D662" i="2"/>
  <c r="C662" i="2"/>
  <c r="A662" i="2"/>
  <c r="D661" i="2"/>
  <c r="C661" i="2"/>
  <c r="A661" i="2"/>
  <c r="D660" i="2"/>
  <c r="C660" i="2"/>
  <c r="A660" i="2"/>
  <c r="D659" i="2"/>
  <c r="C659" i="2"/>
  <c r="A659" i="2"/>
  <c r="D658" i="2"/>
  <c r="C658" i="2"/>
  <c r="A658" i="2"/>
  <c r="D657" i="2"/>
  <c r="C657" i="2"/>
  <c r="A657" i="2"/>
  <c r="D656" i="2"/>
  <c r="C656" i="2"/>
  <c r="A656" i="2"/>
  <c r="D655" i="2"/>
  <c r="C655" i="2"/>
  <c r="A655" i="2"/>
  <c r="D654" i="2"/>
  <c r="C654" i="2"/>
  <c r="A654" i="2"/>
  <c r="D653" i="2"/>
  <c r="C653" i="2"/>
  <c r="A653" i="2"/>
  <c r="D652" i="2"/>
  <c r="C652" i="2"/>
  <c r="A652" i="2"/>
  <c r="D651" i="2"/>
  <c r="C651" i="2"/>
  <c r="A651" i="2"/>
  <c r="D650" i="2"/>
  <c r="C650" i="2"/>
  <c r="A650" i="2"/>
  <c r="D649" i="2"/>
  <c r="C649" i="2"/>
  <c r="A649" i="2"/>
  <c r="D648" i="2"/>
  <c r="C648" i="2"/>
  <c r="A648" i="2"/>
  <c r="D647" i="2"/>
  <c r="C647" i="2"/>
  <c r="A647" i="2"/>
  <c r="D646" i="2"/>
  <c r="C646" i="2"/>
  <c r="A646" i="2"/>
  <c r="D645" i="2"/>
  <c r="C645" i="2"/>
  <c r="A645" i="2"/>
  <c r="D644" i="2"/>
  <c r="C644" i="2"/>
  <c r="A644" i="2"/>
  <c r="D643" i="2"/>
  <c r="C643" i="2"/>
  <c r="A643" i="2"/>
  <c r="D642" i="2"/>
  <c r="C642" i="2"/>
  <c r="A642" i="2"/>
  <c r="D641" i="2"/>
  <c r="C641" i="2"/>
  <c r="A641" i="2"/>
  <c r="D640" i="2"/>
  <c r="C640" i="2"/>
  <c r="A640" i="2"/>
  <c r="D639" i="2"/>
  <c r="C639" i="2"/>
  <c r="A639" i="2"/>
  <c r="D638" i="2"/>
  <c r="C638" i="2"/>
  <c r="A638" i="2"/>
  <c r="D637" i="2"/>
  <c r="C637" i="2"/>
  <c r="A637" i="2"/>
  <c r="D636" i="2"/>
  <c r="C636" i="2"/>
  <c r="A636" i="2"/>
  <c r="D635" i="2"/>
  <c r="C635" i="2"/>
  <c r="A635" i="2"/>
  <c r="D634" i="2"/>
  <c r="C634" i="2"/>
  <c r="A634" i="2"/>
  <c r="D633" i="2"/>
  <c r="C633" i="2"/>
  <c r="A633" i="2"/>
  <c r="D632" i="2"/>
  <c r="C632" i="2"/>
  <c r="A632" i="2"/>
  <c r="D631" i="2"/>
  <c r="C631" i="2"/>
  <c r="A631" i="2"/>
  <c r="D630" i="2"/>
  <c r="C630" i="2"/>
  <c r="A630" i="2"/>
  <c r="D629" i="2"/>
  <c r="C629" i="2"/>
  <c r="A629" i="2"/>
  <c r="D628" i="2"/>
  <c r="C628" i="2"/>
  <c r="A628" i="2"/>
  <c r="D627" i="2"/>
  <c r="C627" i="2"/>
  <c r="A627" i="2"/>
  <c r="D626" i="2"/>
  <c r="C626" i="2"/>
  <c r="A626" i="2"/>
  <c r="D625" i="2"/>
  <c r="C625" i="2"/>
  <c r="A625" i="2"/>
  <c r="D624" i="2"/>
  <c r="C624" i="2"/>
  <c r="A624" i="2"/>
  <c r="D623" i="2"/>
  <c r="C623" i="2"/>
  <c r="A623" i="2"/>
  <c r="D622" i="2"/>
  <c r="C622" i="2"/>
  <c r="A622" i="2"/>
  <c r="D621" i="2"/>
  <c r="C621" i="2"/>
  <c r="A621" i="2"/>
  <c r="D620" i="2"/>
  <c r="C620" i="2"/>
  <c r="A620" i="2"/>
  <c r="D619" i="2"/>
  <c r="C619" i="2"/>
  <c r="A619" i="2"/>
  <c r="D618" i="2"/>
  <c r="C618" i="2"/>
  <c r="A618" i="2"/>
  <c r="D617" i="2"/>
  <c r="C617" i="2"/>
  <c r="A617" i="2"/>
  <c r="D616" i="2"/>
  <c r="C616" i="2"/>
  <c r="A616" i="2"/>
  <c r="D615" i="2"/>
  <c r="C615" i="2"/>
  <c r="A615" i="2"/>
  <c r="D614" i="2"/>
  <c r="C614" i="2"/>
  <c r="A614" i="2"/>
  <c r="D613" i="2"/>
  <c r="C613" i="2"/>
  <c r="A613" i="2"/>
  <c r="D612" i="2"/>
  <c r="C612" i="2"/>
  <c r="A612" i="2"/>
  <c r="D611" i="2"/>
  <c r="C611" i="2"/>
  <c r="A611" i="2"/>
  <c r="D610" i="2"/>
  <c r="C610" i="2"/>
  <c r="A610" i="2"/>
  <c r="D609" i="2"/>
  <c r="C609" i="2"/>
  <c r="A609" i="2"/>
  <c r="D608" i="2"/>
  <c r="C608" i="2"/>
  <c r="A608" i="2"/>
  <c r="D607" i="2"/>
  <c r="C607" i="2"/>
  <c r="A607" i="2"/>
  <c r="D606" i="2"/>
  <c r="C606" i="2"/>
  <c r="A606" i="2"/>
  <c r="D605" i="2"/>
  <c r="C605" i="2"/>
  <c r="A605" i="2"/>
  <c r="D604" i="2"/>
  <c r="C604" i="2"/>
  <c r="A604" i="2"/>
  <c r="D603" i="2"/>
  <c r="C603" i="2"/>
  <c r="A603" i="2"/>
  <c r="D602" i="2"/>
  <c r="C602" i="2"/>
  <c r="A602" i="2"/>
  <c r="D601" i="2"/>
  <c r="C601" i="2"/>
  <c r="A601" i="2"/>
  <c r="D600" i="2"/>
  <c r="C600" i="2"/>
  <c r="A600" i="2"/>
  <c r="D599" i="2"/>
  <c r="C599" i="2"/>
  <c r="A599" i="2"/>
  <c r="D598" i="2"/>
  <c r="C598" i="2"/>
  <c r="A598" i="2"/>
  <c r="D597" i="2"/>
  <c r="C597" i="2"/>
  <c r="A597" i="2"/>
  <c r="D596" i="2"/>
  <c r="C596" i="2"/>
  <c r="A596" i="2"/>
  <c r="D595" i="2"/>
  <c r="C595" i="2"/>
  <c r="A595" i="2"/>
  <c r="D594" i="2"/>
  <c r="C594" i="2"/>
  <c r="A594" i="2"/>
  <c r="D593" i="2"/>
  <c r="C593" i="2"/>
  <c r="A593" i="2"/>
  <c r="D592" i="2"/>
  <c r="C592" i="2"/>
  <c r="A592" i="2"/>
  <c r="D591" i="2"/>
  <c r="C591" i="2"/>
  <c r="A591" i="2"/>
  <c r="D590" i="2"/>
  <c r="C590" i="2"/>
  <c r="A590" i="2"/>
  <c r="D589" i="2"/>
  <c r="C589" i="2"/>
  <c r="A589" i="2"/>
  <c r="D588" i="2"/>
  <c r="C588" i="2"/>
  <c r="A588" i="2"/>
  <c r="D587" i="2"/>
  <c r="C587" i="2"/>
  <c r="A587" i="2"/>
  <c r="D586" i="2"/>
  <c r="C586" i="2"/>
  <c r="A586" i="2"/>
  <c r="D585" i="2"/>
  <c r="C585" i="2"/>
  <c r="A585" i="2"/>
  <c r="D584" i="2"/>
  <c r="C584" i="2"/>
  <c r="A584" i="2"/>
  <c r="D583" i="2"/>
  <c r="C583" i="2"/>
  <c r="A583" i="2"/>
  <c r="D582" i="2"/>
  <c r="C582" i="2"/>
  <c r="A582" i="2"/>
  <c r="D581" i="2"/>
  <c r="C581" i="2"/>
  <c r="A581" i="2"/>
  <c r="D580" i="2"/>
  <c r="C580" i="2"/>
  <c r="A580" i="2"/>
  <c r="D579" i="2"/>
  <c r="C579" i="2"/>
  <c r="A579" i="2"/>
  <c r="D578" i="2"/>
  <c r="C578" i="2"/>
  <c r="A578" i="2"/>
  <c r="D577" i="2"/>
  <c r="C577" i="2"/>
  <c r="A577" i="2"/>
  <c r="D576" i="2"/>
  <c r="C576" i="2"/>
  <c r="A576" i="2"/>
  <c r="D575" i="2"/>
  <c r="C575" i="2"/>
  <c r="A575" i="2"/>
  <c r="D574" i="2"/>
  <c r="C574" i="2"/>
  <c r="A574" i="2"/>
  <c r="D573" i="2"/>
  <c r="C573" i="2"/>
  <c r="A573" i="2"/>
  <c r="D572" i="2"/>
  <c r="C572" i="2"/>
  <c r="A572" i="2"/>
  <c r="D571" i="2"/>
  <c r="C571" i="2"/>
  <c r="A571" i="2"/>
  <c r="D570" i="2"/>
  <c r="C570" i="2"/>
  <c r="A570" i="2"/>
  <c r="D569" i="2"/>
  <c r="C569" i="2"/>
  <c r="A569" i="2"/>
  <c r="D568" i="2"/>
  <c r="C568" i="2"/>
  <c r="A568" i="2"/>
  <c r="D567" i="2"/>
  <c r="C567" i="2"/>
  <c r="A567" i="2"/>
  <c r="D566" i="2"/>
  <c r="C566" i="2"/>
  <c r="A566" i="2"/>
  <c r="D565" i="2"/>
  <c r="C565" i="2"/>
  <c r="A565" i="2"/>
  <c r="D564" i="2"/>
  <c r="C564" i="2"/>
  <c r="A564" i="2"/>
  <c r="D563" i="2"/>
  <c r="C563" i="2"/>
  <c r="A563" i="2"/>
  <c r="D562" i="2"/>
  <c r="C562" i="2"/>
  <c r="A562" i="2"/>
  <c r="D561" i="2"/>
  <c r="C561" i="2"/>
  <c r="A561" i="2"/>
  <c r="D560" i="2"/>
  <c r="C560" i="2"/>
  <c r="A560" i="2"/>
  <c r="D559" i="2"/>
  <c r="C559" i="2"/>
  <c r="A559" i="2"/>
  <c r="D558" i="2"/>
  <c r="C558" i="2"/>
  <c r="A558" i="2"/>
  <c r="D557" i="2"/>
  <c r="C557" i="2"/>
  <c r="A557" i="2"/>
  <c r="D556" i="2"/>
  <c r="C556" i="2"/>
  <c r="A556" i="2"/>
  <c r="D555" i="2"/>
  <c r="C555" i="2"/>
  <c r="A555" i="2"/>
  <c r="D554" i="2"/>
  <c r="C554" i="2"/>
  <c r="A554" i="2"/>
  <c r="D553" i="2"/>
  <c r="C553" i="2"/>
  <c r="A553" i="2"/>
  <c r="D552" i="2"/>
  <c r="C552" i="2"/>
  <c r="A552" i="2"/>
  <c r="D551" i="2"/>
  <c r="C551" i="2"/>
  <c r="A551" i="2"/>
  <c r="D550" i="2"/>
  <c r="C550" i="2"/>
  <c r="A550" i="2"/>
  <c r="D549" i="2"/>
  <c r="C549" i="2"/>
  <c r="A549" i="2"/>
  <c r="D548" i="2"/>
  <c r="C548" i="2"/>
  <c r="A548" i="2"/>
  <c r="D547" i="2"/>
  <c r="C547" i="2"/>
  <c r="A547" i="2"/>
  <c r="D546" i="2"/>
  <c r="C546" i="2"/>
  <c r="A546" i="2"/>
  <c r="D545" i="2"/>
  <c r="C545" i="2"/>
  <c r="A545" i="2"/>
  <c r="D544" i="2"/>
  <c r="C544" i="2"/>
  <c r="A544" i="2"/>
  <c r="D543" i="2"/>
  <c r="C543" i="2"/>
  <c r="A543" i="2"/>
  <c r="D542" i="2"/>
  <c r="C542" i="2"/>
  <c r="A542" i="2"/>
  <c r="D541" i="2"/>
  <c r="C541" i="2"/>
  <c r="A541" i="2"/>
  <c r="D540" i="2"/>
  <c r="C540" i="2"/>
  <c r="A540" i="2"/>
  <c r="D539" i="2"/>
  <c r="C539" i="2"/>
  <c r="A539" i="2"/>
  <c r="D538" i="2"/>
  <c r="C538" i="2"/>
  <c r="A538" i="2"/>
  <c r="D537" i="2"/>
  <c r="C537" i="2"/>
  <c r="A537" i="2"/>
  <c r="D536" i="2"/>
  <c r="C536" i="2"/>
  <c r="A536" i="2"/>
  <c r="D535" i="2"/>
  <c r="C535" i="2"/>
  <c r="A535" i="2"/>
  <c r="D534" i="2"/>
  <c r="C534" i="2"/>
  <c r="A534" i="2"/>
  <c r="D533" i="2"/>
  <c r="C533" i="2"/>
  <c r="A533" i="2"/>
  <c r="D532" i="2"/>
  <c r="C532" i="2"/>
  <c r="A532" i="2"/>
  <c r="D531" i="2"/>
  <c r="C531" i="2"/>
  <c r="A531" i="2"/>
  <c r="D530" i="2"/>
  <c r="C530" i="2"/>
  <c r="A530" i="2"/>
  <c r="D529" i="2"/>
  <c r="C529" i="2"/>
  <c r="A529" i="2"/>
  <c r="D528" i="2"/>
  <c r="C528" i="2"/>
  <c r="A528" i="2"/>
  <c r="D527" i="2"/>
  <c r="C527" i="2"/>
  <c r="A527" i="2"/>
  <c r="D526" i="2"/>
  <c r="C526" i="2"/>
  <c r="A526" i="2"/>
  <c r="D525" i="2"/>
  <c r="C525" i="2"/>
  <c r="A525" i="2"/>
  <c r="D524" i="2"/>
  <c r="C524" i="2"/>
  <c r="A524" i="2"/>
  <c r="D523" i="2"/>
  <c r="C523" i="2"/>
  <c r="A523" i="2"/>
  <c r="D522" i="2"/>
  <c r="C522" i="2"/>
  <c r="A522" i="2"/>
  <c r="D521" i="2"/>
  <c r="C521" i="2"/>
  <c r="A521" i="2"/>
  <c r="D520" i="2"/>
  <c r="C520" i="2"/>
  <c r="A520" i="2"/>
  <c r="D519" i="2"/>
  <c r="C519" i="2"/>
  <c r="A519" i="2"/>
  <c r="D518" i="2"/>
  <c r="C518" i="2"/>
  <c r="A518" i="2"/>
  <c r="D517" i="2"/>
  <c r="C517" i="2"/>
  <c r="A517" i="2"/>
  <c r="D516" i="2"/>
  <c r="C516" i="2"/>
  <c r="A516" i="2"/>
  <c r="D515" i="2"/>
  <c r="C515" i="2"/>
  <c r="A515" i="2"/>
  <c r="D514" i="2"/>
  <c r="C514" i="2"/>
  <c r="A514" i="2"/>
  <c r="D513" i="2"/>
  <c r="C513" i="2"/>
  <c r="A513" i="2"/>
  <c r="D512" i="2"/>
  <c r="C512" i="2"/>
  <c r="A512" i="2"/>
  <c r="D511" i="2"/>
  <c r="C511" i="2"/>
  <c r="A511" i="2"/>
  <c r="D510" i="2"/>
  <c r="C510" i="2"/>
  <c r="A510" i="2"/>
  <c r="D509" i="2"/>
  <c r="C509" i="2"/>
  <c r="A509" i="2"/>
  <c r="D508" i="2"/>
  <c r="C508" i="2"/>
  <c r="A508" i="2"/>
  <c r="D507" i="2"/>
  <c r="C507" i="2"/>
  <c r="A507" i="2"/>
  <c r="D506" i="2"/>
  <c r="C506" i="2"/>
  <c r="A506" i="2"/>
  <c r="D505" i="2"/>
  <c r="C505" i="2"/>
  <c r="A505" i="2"/>
  <c r="D504" i="2"/>
  <c r="C504" i="2"/>
  <c r="A504" i="2"/>
  <c r="D503" i="2"/>
  <c r="C503" i="2"/>
  <c r="A503" i="2"/>
  <c r="D502" i="2"/>
  <c r="C502" i="2"/>
  <c r="A502" i="2"/>
  <c r="D501" i="2"/>
  <c r="C501" i="2"/>
  <c r="A501" i="2"/>
  <c r="D500" i="2"/>
  <c r="C500" i="2"/>
  <c r="A500" i="2"/>
  <c r="D499" i="2"/>
  <c r="C499" i="2"/>
  <c r="A499" i="2"/>
  <c r="D498" i="2"/>
  <c r="C498" i="2"/>
  <c r="A498" i="2"/>
  <c r="D497" i="2"/>
  <c r="C497" i="2"/>
  <c r="A497" i="2"/>
  <c r="D496" i="2"/>
  <c r="C496" i="2"/>
  <c r="A496" i="2"/>
  <c r="D495" i="2"/>
  <c r="C495" i="2"/>
  <c r="A495" i="2"/>
  <c r="D494" i="2"/>
  <c r="C494" i="2"/>
  <c r="A494" i="2"/>
  <c r="D493" i="2"/>
  <c r="C493" i="2"/>
  <c r="A493" i="2"/>
  <c r="D492" i="2"/>
  <c r="C492" i="2"/>
  <c r="A492" i="2"/>
  <c r="D491" i="2"/>
  <c r="C491" i="2"/>
  <c r="A491" i="2"/>
  <c r="D490" i="2"/>
  <c r="C490" i="2"/>
  <c r="A490" i="2"/>
  <c r="D489" i="2"/>
  <c r="C489" i="2"/>
  <c r="A489" i="2"/>
  <c r="D488" i="2"/>
  <c r="C488" i="2"/>
  <c r="A488" i="2"/>
  <c r="D487" i="2"/>
  <c r="C487" i="2"/>
  <c r="A487" i="2"/>
  <c r="D486" i="2"/>
  <c r="C486" i="2"/>
  <c r="A486" i="2"/>
  <c r="D485" i="2"/>
  <c r="C485" i="2"/>
  <c r="A485" i="2"/>
  <c r="D484" i="2"/>
  <c r="C484" i="2"/>
  <c r="A484" i="2"/>
  <c r="D483" i="2"/>
  <c r="C483" i="2"/>
  <c r="A483" i="2"/>
  <c r="D482" i="2"/>
  <c r="C482" i="2"/>
  <c r="A482" i="2"/>
  <c r="D481" i="2"/>
  <c r="C481" i="2"/>
  <c r="A481" i="2"/>
  <c r="D480" i="2"/>
  <c r="C480" i="2"/>
  <c r="A480" i="2"/>
  <c r="D479" i="2"/>
  <c r="C479" i="2"/>
  <c r="A479" i="2"/>
  <c r="D478" i="2"/>
  <c r="C478" i="2"/>
  <c r="A478" i="2"/>
  <c r="D477" i="2"/>
  <c r="C477" i="2"/>
  <c r="A477" i="2"/>
  <c r="D476" i="2"/>
  <c r="C476" i="2"/>
  <c r="A476" i="2"/>
  <c r="D475" i="2"/>
  <c r="C475" i="2"/>
  <c r="A475" i="2"/>
  <c r="D474" i="2"/>
  <c r="C474" i="2"/>
  <c r="A474" i="2"/>
  <c r="D473" i="2"/>
  <c r="C473" i="2"/>
  <c r="A473" i="2"/>
  <c r="D472" i="2"/>
  <c r="C472" i="2"/>
  <c r="A472" i="2"/>
  <c r="D471" i="2"/>
  <c r="C471" i="2"/>
  <c r="A471" i="2"/>
  <c r="D470" i="2"/>
  <c r="C470" i="2"/>
  <c r="A470" i="2"/>
  <c r="D469" i="2"/>
  <c r="C469" i="2"/>
  <c r="A469" i="2"/>
  <c r="D468" i="2"/>
  <c r="C468" i="2"/>
  <c r="A468" i="2"/>
  <c r="D467" i="2"/>
  <c r="C467" i="2"/>
  <c r="A467" i="2"/>
  <c r="D466" i="2"/>
  <c r="C466" i="2"/>
  <c r="A466" i="2"/>
  <c r="D465" i="2"/>
  <c r="C465" i="2"/>
  <c r="A465" i="2"/>
  <c r="D464" i="2"/>
  <c r="C464" i="2"/>
  <c r="A464" i="2"/>
  <c r="D463" i="2"/>
  <c r="C463" i="2"/>
  <c r="A463" i="2"/>
  <c r="D462" i="2"/>
  <c r="C462" i="2"/>
  <c r="A462" i="2"/>
  <c r="D461" i="2"/>
  <c r="C461" i="2"/>
  <c r="A461" i="2"/>
  <c r="D460" i="2"/>
  <c r="C460" i="2"/>
  <c r="A460" i="2"/>
  <c r="D459" i="2"/>
  <c r="C459" i="2"/>
  <c r="A459" i="2"/>
  <c r="D458" i="2"/>
  <c r="C458" i="2"/>
  <c r="A458" i="2"/>
  <c r="D457" i="2"/>
  <c r="C457" i="2"/>
  <c r="A457" i="2"/>
  <c r="D456" i="2"/>
  <c r="C456" i="2"/>
  <c r="A456" i="2"/>
  <c r="D455" i="2"/>
  <c r="C455" i="2"/>
  <c r="A455" i="2"/>
  <c r="D454" i="2"/>
  <c r="C454" i="2"/>
  <c r="A454" i="2"/>
  <c r="D453" i="2"/>
  <c r="C453" i="2"/>
  <c r="A453" i="2"/>
  <c r="D452" i="2"/>
  <c r="C452" i="2"/>
  <c r="A452" i="2"/>
  <c r="D451" i="2"/>
  <c r="C451" i="2"/>
  <c r="A451" i="2"/>
  <c r="D450" i="2"/>
  <c r="C450" i="2"/>
  <c r="A450" i="2"/>
  <c r="D449" i="2"/>
  <c r="C449" i="2"/>
  <c r="A449" i="2"/>
  <c r="D448" i="2"/>
  <c r="C448" i="2"/>
  <c r="A448" i="2"/>
  <c r="D447" i="2"/>
  <c r="C447" i="2"/>
  <c r="A447" i="2"/>
  <c r="D446" i="2"/>
  <c r="C446" i="2"/>
  <c r="A446" i="2"/>
  <c r="D445" i="2"/>
  <c r="C445" i="2"/>
  <c r="A445" i="2"/>
  <c r="D444" i="2"/>
  <c r="C444" i="2"/>
  <c r="A444" i="2"/>
  <c r="D443" i="2"/>
  <c r="C443" i="2"/>
  <c r="A443" i="2"/>
  <c r="D442" i="2"/>
  <c r="C442" i="2"/>
  <c r="A442" i="2"/>
  <c r="D441" i="2"/>
  <c r="C441" i="2"/>
  <c r="A441" i="2"/>
  <c r="D440" i="2"/>
  <c r="C440" i="2"/>
  <c r="A440" i="2"/>
  <c r="D439" i="2"/>
  <c r="C439" i="2"/>
  <c r="A439" i="2"/>
  <c r="D438" i="2"/>
  <c r="C438" i="2"/>
  <c r="A438" i="2"/>
  <c r="D437" i="2"/>
  <c r="C437" i="2"/>
  <c r="A437" i="2"/>
  <c r="D436" i="2"/>
  <c r="C436" i="2"/>
  <c r="A436" i="2"/>
  <c r="D435" i="2"/>
  <c r="C435" i="2"/>
  <c r="A435" i="2"/>
  <c r="D434" i="2"/>
  <c r="C434" i="2"/>
  <c r="A434" i="2"/>
  <c r="D433" i="2"/>
  <c r="C433" i="2"/>
  <c r="A433" i="2"/>
  <c r="D432" i="2"/>
  <c r="C432" i="2"/>
  <c r="A432" i="2"/>
  <c r="D431" i="2"/>
  <c r="C431" i="2"/>
  <c r="A431" i="2"/>
  <c r="D430" i="2"/>
  <c r="C430" i="2"/>
  <c r="A430" i="2"/>
  <c r="D429" i="2"/>
  <c r="C429" i="2"/>
  <c r="A429" i="2"/>
  <c r="D428" i="2"/>
  <c r="C428" i="2"/>
  <c r="A428" i="2"/>
  <c r="D427" i="2"/>
  <c r="C427" i="2"/>
  <c r="A427" i="2"/>
  <c r="D426" i="2"/>
  <c r="C426" i="2"/>
  <c r="A426" i="2"/>
  <c r="D425" i="2"/>
  <c r="C425" i="2"/>
  <c r="A425" i="2"/>
  <c r="D424" i="2"/>
  <c r="C424" i="2"/>
  <c r="A424" i="2"/>
  <c r="D423" i="2"/>
  <c r="C423" i="2"/>
  <c r="A423" i="2"/>
  <c r="D422" i="2"/>
  <c r="C422" i="2"/>
  <c r="A422" i="2"/>
  <c r="D421" i="2"/>
  <c r="C421" i="2"/>
  <c r="A421" i="2"/>
  <c r="D420" i="2"/>
  <c r="C420" i="2"/>
  <c r="A420" i="2"/>
  <c r="D419" i="2"/>
  <c r="C419" i="2"/>
  <c r="A419" i="2"/>
  <c r="D418" i="2"/>
  <c r="C418" i="2"/>
  <c r="A418" i="2"/>
  <c r="D417" i="2"/>
  <c r="C417" i="2"/>
  <c r="A417" i="2"/>
  <c r="D416" i="2"/>
  <c r="C416" i="2"/>
  <c r="A416" i="2"/>
  <c r="D415" i="2"/>
  <c r="C415" i="2"/>
  <c r="A415" i="2"/>
  <c r="D414" i="2"/>
  <c r="C414" i="2"/>
  <c r="A414" i="2"/>
  <c r="D413" i="2"/>
  <c r="C413" i="2"/>
  <c r="A413" i="2"/>
  <c r="D412" i="2"/>
  <c r="C412" i="2"/>
  <c r="A412" i="2"/>
  <c r="D411" i="2"/>
  <c r="C411" i="2"/>
  <c r="A411" i="2"/>
  <c r="D410" i="2"/>
  <c r="C410" i="2"/>
  <c r="A410" i="2"/>
  <c r="D409" i="2"/>
  <c r="C409" i="2"/>
  <c r="A409" i="2"/>
  <c r="D408" i="2"/>
  <c r="C408" i="2"/>
  <c r="A408" i="2"/>
  <c r="D407" i="2"/>
  <c r="C407" i="2"/>
  <c r="A407" i="2"/>
  <c r="D406" i="2"/>
  <c r="C406" i="2"/>
  <c r="A406" i="2"/>
  <c r="D405" i="2"/>
  <c r="C405" i="2"/>
  <c r="A405" i="2"/>
  <c r="D404" i="2"/>
  <c r="C404" i="2"/>
  <c r="A404" i="2"/>
  <c r="D403" i="2"/>
  <c r="C403" i="2"/>
  <c r="A403" i="2"/>
  <c r="D402" i="2"/>
  <c r="C402" i="2"/>
  <c r="A402" i="2"/>
  <c r="D401" i="2"/>
  <c r="C401" i="2"/>
  <c r="A401" i="2"/>
  <c r="D400" i="2"/>
  <c r="C400" i="2"/>
  <c r="A400" i="2"/>
  <c r="D399" i="2"/>
  <c r="C399" i="2"/>
  <c r="A399" i="2"/>
  <c r="D398" i="2"/>
  <c r="C398" i="2"/>
  <c r="A398" i="2"/>
  <c r="D397" i="2"/>
  <c r="C397" i="2"/>
  <c r="A397" i="2"/>
  <c r="D396" i="2"/>
  <c r="C396" i="2"/>
  <c r="A396" i="2"/>
  <c r="D395" i="2"/>
  <c r="C395" i="2"/>
  <c r="A395" i="2"/>
  <c r="D394" i="2"/>
  <c r="C394" i="2"/>
  <c r="A394" i="2"/>
  <c r="D393" i="2"/>
  <c r="C393" i="2"/>
  <c r="A393" i="2"/>
  <c r="D392" i="2"/>
  <c r="C392" i="2"/>
  <c r="A392" i="2"/>
  <c r="D391" i="2"/>
  <c r="C391" i="2"/>
  <c r="A391" i="2"/>
  <c r="D390" i="2"/>
  <c r="C390" i="2"/>
  <c r="A390" i="2"/>
  <c r="D389" i="2"/>
  <c r="C389" i="2"/>
  <c r="A389" i="2"/>
  <c r="D388" i="2"/>
  <c r="C388" i="2"/>
  <c r="A388" i="2"/>
  <c r="D387" i="2"/>
  <c r="C387" i="2"/>
  <c r="A387" i="2"/>
  <c r="D386" i="2"/>
  <c r="C386" i="2"/>
  <c r="A386" i="2"/>
  <c r="D385" i="2"/>
  <c r="C385" i="2"/>
  <c r="A385" i="2"/>
  <c r="D384" i="2"/>
  <c r="C384" i="2"/>
  <c r="A384" i="2"/>
  <c r="D383" i="2"/>
  <c r="C383" i="2"/>
  <c r="A383" i="2"/>
  <c r="D382" i="2"/>
  <c r="C382" i="2"/>
  <c r="A382" i="2"/>
  <c r="D381" i="2"/>
  <c r="C381" i="2"/>
  <c r="A381" i="2"/>
  <c r="D380" i="2"/>
  <c r="C380" i="2"/>
  <c r="A380" i="2"/>
  <c r="D379" i="2"/>
  <c r="C379" i="2"/>
  <c r="A379" i="2"/>
  <c r="D378" i="2"/>
  <c r="C378" i="2"/>
  <c r="A378" i="2"/>
  <c r="D377" i="2"/>
  <c r="C377" i="2"/>
  <c r="A377" i="2"/>
  <c r="D376" i="2"/>
  <c r="C376" i="2"/>
  <c r="A376" i="2"/>
  <c r="D375" i="2"/>
  <c r="C375" i="2"/>
  <c r="A375" i="2"/>
  <c r="D374" i="2"/>
  <c r="C374" i="2"/>
  <c r="A374" i="2"/>
  <c r="D373" i="2"/>
  <c r="C373" i="2"/>
  <c r="A373" i="2"/>
  <c r="D372" i="2"/>
  <c r="C372" i="2"/>
  <c r="A372" i="2"/>
  <c r="D371" i="2"/>
  <c r="C371" i="2"/>
  <c r="A371" i="2"/>
  <c r="D370" i="2"/>
  <c r="C370" i="2"/>
  <c r="A370" i="2"/>
  <c r="D369" i="2"/>
  <c r="C369" i="2"/>
  <c r="A369" i="2"/>
  <c r="D368" i="2"/>
  <c r="C368" i="2"/>
  <c r="A368" i="2"/>
  <c r="D367" i="2"/>
  <c r="C367" i="2"/>
  <c r="A367" i="2"/>
  <c r="D366" i="2"/>
  <c r="C366" i="2"/>
  <c r="A366" i="2"/>
  <c r="D365" i="2"/>
  <c r="C365" i="2"/>
  <c r="A365" i="2"/>
  <c r="D364" i="2"/>
  <c r="C364" i="2"/>
  <c r="A364" i="2"/>
  <c r="D363" i="2"/>
  <c r="C363" i="2"/>
  <c r="A363" i="2"/>
  <c r="D362" i="2"/>
  <c r="C362" i="2"/>
  <c r="A362" i="2"/>
  <c r="D361" i="2"/>
  <c r="C361" i="2"/>
  <c r="A361" i="2"/>
  <c r="D360" i="2"/>
  <c r="C360" i="2"/>
  <c r="A360" i="2"/>
  <c r="D359" i="2"/>
  <c r="C359" i="2"/>
  <c r="A359" i="2"/>
  <c r="D358" i="2"/>
  <c r="C358" i="2"/>
  <c r="A358" i="2"/>
  <c r="D357" i="2"/>
  <c r="C357" i="2"/>
  <c r="A357" i="2"/>
  <c r="D356" i="2"/>
  <c r="C356" i="2"/>
  <c r="A356" i="2"/>
  <c r="D355" i="2"/>
  <c r="C355" i="2"/>
  <c r="A355" i="2"/>
  <c r="D354" i="2"/>
  <c r="C354" i="2"/>
  <c r="A354" i="2"/>
  <c r="D353" i="2"/>
  <c r="C353" i="2"/>
  <c r="A353" i="2"/>
  <c r="D352" i="2"/>
  <c r="C352" i="2"/>
  <c r="A352" i="2"/>
  <c r="D351" i="2"/>
  <c r="C351" i="2"/>
  <c r="A351" i="2"/>
  <c r="D350" i="2"/>
  <c r="C350" i="2"/>
  <c r="A350" i="2"/>
  <c r="D349" i="2"/>
  <c r="C349" i="2"/>
  <c r="A349" i="2"/>
  <c r="D348" i="2"/>
  <c r="C348" i="2"/>
  <c r="A348" i="2"/>
  <c r="D347" i="2"/>
  <c r="C347" i="2"/>
  <c r="A347" i="2"/>
  <c r="D346" i="2"/>
  <c r="C346" i="2"/>
  <c r="A346" i="2"/>
  <c r="D345" i="2"/>
  <c r="C345" i="2"/>
  <c r="A345" i="2"/>
  <c r="D344" i="2"/>
  <c r="C344" i="2"/>
  <c r="A344" i="2"/>
  <c r="D343" i="2"/>
  <c r="C343" i="2"/>
  <c r="A343" i="2"/>
  <c r="D342" i="2"/>
  <c r="C342" i="2"/>
  <c r="A342" i="2"/>
  <c r="D341" i="2"/>
  <c r="C341" i="2"/>
  <c r="A341" i="2"/>
  <c r="D340" i="2"/>
  <c r="C340" i="2"/>
  <c r="A340" i="2"/>
  <c r="D339" i="2"/>
  <c r="C339" i="2"/>
  <c r="A339" i="2"/>
  <c r="D338" i="2"/>
  <c r="C338" i="2"/>
  <c r="A338" i="2"/>
  <c r="D337" i="2"/>
  <c r="C337" i="2"/>
  <c r="A337" i="2"/>
  <c r="D336" i="2"/>
  <c r="C336" i="2"/>
  <c r="A336" i="2"/>
  <c r="D335" i="2"/>
  <c r="C335" i="2"/>
  <c r="A335" i="2"/>
  <c r="D334" i="2"/>
  <c r="C334" i="2"/>
  <c r="A334" i="2"/>
  <c r="D333" i="2"/>
  <c r="C333" i="2"/>
  <c r="A333" i="2"/>
  <c r="D332" i="2"/>
  <c r="C332" i="2"/>
  <c r="A332" i="2"/>
  <c r="D331" i="2"/>
  <c r="C331" i="2"/>
  <c r="A331" i="2"/>
  <c r="D330" i="2"/>
  <c r="C330" i="2"/>
  <c r="A330" i="2"/>
  <c r="D329" i="2"/>
  <c r="C329" i="2"/>
  <c r="A329" i="2"/>
  <c r="D328" i="2"/>
  <c r="C328" i="2"/>
  <c r="A328" i="2"/>
  <c r="D327" i="2"/>
  <c r="C327" i="2"/>
  <c r="A327" i="2"/>
  <c r="D326" i="2"/>
  <c r="C326" i="2"/>
  <c r="A326" i="2"/>
  <c r="D325" i="2"/>
  <c r="C325" i="2"/>
  <c r="A325" i="2"/>
  <c r="D324" i="2"/>
  <c r="C324" i="2"/>
  <c r="A324" i="2"/>
  <c r="D323" i="2"/>
  <c r="C323" i="2"/>
  <c r="A323" i="2"/>
  <c r="D322" i="2"/>
  <c r="C322" i="2"/>
  <c r="A322" i="2"/>
  <c r="D321" i="2"/>
  <c r="C321" i="2"/>
  <c r="A321" i="2"/>
  <c r="D320" i="2"/>
  <c r="C320" i="2"/>
  <c r="A320" i="2"/>
  <c r="D319" i="2"/>
  <c r="C319" i="2"/>
  <c r="A319" i="2"/>
  <c r="D318" i="2"/>
  <c r="C318" i="2"/>
  <c r="A318" i="2"/>
  <c r="D317" i="2"/>
  <c r="C317" i="2"/>
  <c r="A317" i="2"/>
  <c r="D316" i="2"/>
  <c r="C316" i="2"/>
  <c r="A316" i="2"/>
  <c r="D315" i="2"/>
  <c r="C315" i="2"/>
  <c r="A315" i="2"/>
  <c r="D314" i="2"/>
  <c r="C314" i="2"/>
  <c r="A314" i="2"/>
  <c r="D313" i="2"/>
  <c r="C313" i="2"/>
  <c r="A313" i="2"/>
  <c r="D312" i="2"/>
  <c r="C312" i="2"/>
  <c r="A312" i="2"/>
  <c r="D311" i="2"/>
  <c r="C311" i="2"/>
  <c r="A311" i="2"/>
  <c r="D310" i="2"/>
  <c r="C310" i="2"/>
  <c r="A310" i="2"/>
  <c r="D309" i="2"/>
  <c r="C309" i="2"/>
  <c r="A309" i="2"/>
  <c r="D308" i="2"/>
  <c r="C308" i="2"/>
  <c r="A308" i="2"/>
  <c r="D307" i="2"/>
  <c r="C307" i="2"/>
  <c r="A307" i="2"/>
  <c r="D306" i="2"/>
  <c r="C306" i="2"/>
  <c r="A306" i="2"/>
  <c r="D305" i="2"/>
  <c r="C305" i="2"/>
  <c r="A305" i="2"/>
  <c r="D304" i="2"/>
  <c r="C304" i="2"/>
  <c r="A304" i="2"/>
  <c r="D303" i="2"/>
  <c r="C303" i="2"/>
  <c r="A303" i="2"/>
  <c r="D302" i="2"/>
  <c r="C302" i="2"/>
  <c r="A302" i="2"/>
  <c r="D301" i="2"/>
  <c r="C301" i="2"/>
  <c r="A301" i="2"/>
  <c r="D300" i="2"/>
  <c r="C300" i="2"/>
  <c r="A300" i="2"/>
  <c r="D299" i="2"/>
  <c r="C299" i="2"/>
  <c r="A299" i="2"/>
  <c r="D298" i="2"/>
  <c r="C298" i="2"/>
  <c r="A298" i="2"/>
  <c r="D297" i="2"/>
  <c r="C297" i="2"/>
  <c r="A297" i="2"/>
  <c r="D296" i="2"/>
  <c r="C296" i="2"/>
  <c r="A296" i="2"/>
  <c r="D295" i="2"/>
  <c r="C295" i="2"/>
  <c r="A295" i="2"/>
  <c r="D294" i="2"/>
  <c r="C294" i="2"/>
  <c r="A294" i="2"/>
  <c r="D293" i="2"/>
  <c r="C293" i="2"/>
  <c r="A293" i="2"/>
  <c r="D292" i="2"/>
  <c r="C292" i="2"/>
  <c r="A292" i="2"/>
  <c r="D291" i="2"/>
  <c r="C291" i="2"/>
  <c r="A291" i="2"/>
  <c r="D290" i="2"/>
  <c r="C290" i="2"/>
  <c r="A290" i="2"/>
  <c r="D289" i="2"/>
  <c r="C289" i="2"/>
  <c r="A289" i="2"/>
  <c r="D288" i="2"/>
  <c r="C288" i="2"/>
  <c r="A288" i="2"/>
  <c r="D287" i="2"/>
  <c r="C287" i="2"/>
  <c r="A287" i="2"/>
  <c r="D286" i="2"/>
  <c r="C286" i="2"/>
  <c r="A286" i="2"/>
  <c r="D285" i="2"/>
  <c r="C285" i="2"/>
  <c r="A285" i="2"/>
  <c r="D284" i="2"/>
  <c r="C284" i="2"/>
  <c r="A284" i="2"/>
  <c r="D283" i="2"/>
  <c r="C283" i="2"/>
  <c r="A283" i="2"/>
  <c r="D282" i="2"/>
  <c r="C282" i="2"/>
  <c r="A282" i="2"/>
  <c r="D281" i="2"/>
  <c r="C281" i="2"/>
  <c r="A281" i="2"/>
  <c r="D280" i="2"/>
  <c r="C280" i="2"/>
  <c r="A280" i="2"/>
  <c r="D279" i="2"/>
  <c r="C279" i="2"/>
  <c r="A279" i="2"/>
  <c r="D278" i="2"/>
  <c r="C278" i="2"/>
  <c r="A278" i="2"/>
  <c r="D277" i="2"/>
  <c r="C277" i="2"/>
  <c r="A277" i="2"/>
  <c r="D276" i="2"/>
  <c r="C276" i="2"/>
  <c r="A276" i="2"/>
  <c r="D275" i="2"/>
  <c r="C275" i="2"/>
  <c r="A275" i="2"/>
  <c r="D274" i="2"/>
  <c r="C274" i="2"/>
  <c r="A274" i="2"/>
  <c r="D273" i="2"/>
  <c r="C273" i="2"/>
  <c r="A273" i="2"/>
  <c r="D272" i="2"/>
  <c r="C272" i="2"/>
  <c r="A272" i="2"/>
  <c r="D271" i="2"/>
  <c r="C271" i="2"/>
  <c r="A271" i="2"/>
  <c r="D270" i="2"/>
  <c r="C270" i="2"/>
  <c r="A270" i="2"/>
  <c r="D269" i="2"/>
  <c r="C269" i="2"/>
  <c r="A269" i="2"/>
  <c r="D268" i="2"/>
  <c r="C268" i="2"/>
  <c r="A268" i="2"/>
  <c r="D267" i="2"/>
  <c r="C267" i="2"/>
  <c r="A267" i="2"/>
  <c r="D266" i="2"/>
  <c r="C266" i="2"/>
  <c r="A266" i="2"/>
  <c r="D265" i="2"/>
  <c r="C265" i="2"/>
  <c r="A265" i="2"/>
  <c r="D264" i="2"/>
  <c r="C264" i="2"/>
  <c r="A264" i="2"/>
  <c r="D263" i="2"/>
  <c r="C263" i="2"/>
  <c r="A263" i="2"/>
  <c r="D262" i="2"/>
  <c r="C262" i="2"/>
  <c r="A262" i="2"/>
  <c r="D261" i="2"/>
  <c r="C261" i="2"/>
  <c r="A261" i="2"/>
  <c r="D260" i="2"/>
  <c r="C260" i="2"/>
  <c r="A260" i="2"/>
  <c r="D259" i="2"/>
  <c r="C259" i="2"/>
  <c r="A259" i="2"/>
  <c r="D258" i="2"/>
  <c r="C258" i="2"/>
  <c r="A258" i="2"/>
  <c r="D257" i="2"/>
  <c r="C257" i="2"/>
  <c r="A257" i="2"/>
  <c r="D256" i="2"/>
  <c r="C256" i="2"/>
  <c r="A256" i="2"/>
  <c r="D255" i="2"/>
  <c r="C255" i="2"/>
  <c r="A255" i="2"/>
  <c r="D254" i="2"/>
  <c r="C254" i="2"/>
  <c r="A254" i="2"/>
  <c r="D253" i="2"/>
  <c r="C253" i="2"/>
  <c r="A253" i="2"/>
  <c r="D252" i="2"/>
  <c r="C252" i="2"/>
  <c r="A252" i="2"/>
  <c r="D251" i="2"/>
  <c r="C251" i="2"/>
  <c r="A251" i="2"/>
  <c r="D250" i="2"/>
  <c r="C250" i="2"/>
  <c r="A250" i="2"/>
  <c r="D249" i="2"/>
  <c r="C249" i="2"/>
  <c r="A249" i="2"/>
  <c r="D248" i="2"/>
  <c r="C248" i="2"/>
  <c r="A248" i="2"/>
  <c r="D247" i="2"/>
  <c r="C247" i="2"/>
  <c r="A247" i="2"/>
  <c r="D246" i="2"/>
  <c r="C246" i="2"/>
  <c r="A246" i="2"/>
  <c r="D245" i="2"/>
  <c r="C245" i="2"/>
  <c r="A245" i="2"/>
  <c r="D244" i="2"/>
  <c r="C244" i="2"/>
  <c r="A244" i="2"/>
  <c r="D243" i="2"/>
  <c r="C243" i="2"/>
  <c r="A243" i="2"/>
  <c r="D242" i="2"/>
  <c r="C242" i="2"/>
  <c r="A242" i="2"/>
  <c r="D241" i="2"/>
  <c r="C241" i="2"/>
  <c r="A241" i="2"/>
  <c r="D240" i="2"/>
  <c r="C240" i="2"/>
  <c r="A240" i="2"/>
  <c r="D239" i="2"/>
  <c r="C239" i="2"/>
  <c r="A239" i="2"/>
  <c r="D238" i="2"/>
  <c r="C238" i="2"/>
  <c r="A238" i="2"/>
  <c r="D237" i="2"/>
  <c r="C237" i="2"/>
  <c r="A237" i="2"/>
  <c r="D236" i="2"/>
  <c r="C236" i="2"/>
  <c r="A236" i="2"/>
  <c r="D235" i="2"/>
  <c r="C235" i="2"/>
  <c r="A235" i="2"/>
  <c r="D234" i="2"/>
  <c r="C234" i="2"/>
  <c r="A234" i="2"/>
  <c r="D233" i="2"/>
  <c r="C233" i="2"/>
  <c r="A233" i="2"/>
  <c r="D232" i="2"/>
  <c r="C232" i="2"/>
  <c r="A232" i="2"/>
  <c r="D231" i="2"/>
  <c r="C231" i="2"/>
  <c r="A231" i="2"/>
  <c r="D230" i="2"/>
  <c r="C230" i="2"/>
  <c r="A230" i="2"/>
  <c r="D229" i="2"/>
  <c r="C229" i="2"/>
  <c r="A229" i="2"/>
  <c r="D228" i="2"/>
  <c r="C228" i="2"/>
  <c r="A228" i="2"/>
  <c r="D227" i="2"/>
  <c r="C227" i="2"/>
  <c r="A227" i="2"/>
  <c r="D226" i="2"/>
  <c r="C226" i="2"/>
  <c r="A226" i="2"/>
  <c r="D225" i="2"/>
  <c r="C225" i="2"/>
  <c r="A225" i="2"/>
  <c r="D224" i="2"/>
  <c r="C224" i="2"/>
  <c r="A224" i="2"/>
  <c r="D223" i="2"/>
  <c r="C223" i="2"/>
  <c r="A223" i="2"/>
  <c r="D222" i="2"/>
  <c r="C222" i="2"/>
  <c r="A222" i="2"/>
  <c r="D221" i="2"/>
  <c r="C221" i="2"/>
  <c r="A221" i="2"/>
  <c r="D220" i="2"/>
  <c r="C220" i="2"/>
  <c r="A220" i="2"/>
  <c r="D219" i="2"/>
  <c r="C219" i="2"/>
  <c r="A219" i="2"/>
  <c r="D218" i="2"/>
  <c r="C218" i="2"/>
  <c r="A218" i="2"/>
  <c r="D217" i="2"/>
  <c r="C217" i="2"/>
  <c r="A217" i="2"/>
  <c r="D216" i="2"/>
  <c r="C216" i="2"/>
  <c r="A216" i="2"/>
  <c r="D215" i="2"/>
  <c r="C215" i="2"/>
  <c r="A215" i="2"/>
  <c r="D214" i="2"/>
  <c r="C214" i="2"/>
  <c r="A214" i="2"/>
  <c r="D213" i="2"/>
  <c r="C213" i="2"/>
  <c r="A213" i="2"/>
  <c r="D212" i="2"/>
  <c r="C212" i="2"/>
  <c r="A212" i="2"/>
  <c r="D211" i="2"/>
  <c r="C211" i="2"/>
  <c r="A211" i="2"/>
  <c r="D210" i="2"/>
  <c r="C210" i="2"/>
  <c r="A210" i="2"/>
  <c r="D209" i="2"/>
  <c r="C209" i="2"/>
  <c r="A209" i="2"/>
  <c r="D208" i="2"/>
  <c r="C208" i="2"/>
  <c r="A208" i="2"/>
  <c r="D207" i="2"/>
  <c r="C207" i="2"/>
  <c r="A207" i="2"/>
  <c r="D206" i="2"/>
  <c r="C206" i="2"/>
  <c r="A206" i="2"/>
  <c r="D205" i="2"/>
  <c r="C205" i="2"/>
  <c r="A205" i="2"/>
  <c r="D204" i="2"/>
  <c r="C204" i="2"/>
  <c r="A204" i="2"/>
  <c r="D203" i="2"/>
  <c r="C203" i="2"/>
  <c r="A203" i="2"/>
  <c r="D202" i="2"/>
  <c r="C202" i="2"/>
  <c r="A202" i="2"/>
  <c r="D201" i="2"/>
  <c r="C201" i="2"/>
  <c r="A201" i="2"/>
  <c r="D200" i="2"/>
  <c r="C200" i="2"/>
  <c r="A200" i="2"/>
  <c r="D199" i="2"/>
  <c r="C199" i="2"/>
  <c r="A199" i="2"/>
  <c r="D198" i="2"/>
  <c r="C198" i="2"/>
  <c r="A198" i="2"/>
  <c r="D197" i="2"/>
  <c r="C197" i="2"/>
  <c r="A197" i="2"/>
  <c r="D196" i="2"/>
  <c r="C196" i="2"/>
  <c r="A196" i="2"/>
  <c r="D195" i="2"/>
  <c r="C195" i="2"/>
  <c r="A195" i="2"/>
  <c r="D194" i="2"/>
  <c r="C194" i="2"/>
  <c r="A194" i="2"/>
  <c r="D193" i="2"/>
  <c r="C193" i="2"/>
  <c r="A193" i="2"/>
  <c r="D192" i="2"/>
  <c r="C192" i="2"/>
  <c r="A192" i="2"/>
  <c r="D191" i="2"/>
  <c r="C191" i="2"/>
  <c r="A191" i="2"/>
  <c r="D190" i="2"/>
  <c r="C190" i="2"/>
  <c r="A190" i="2"/>
  <c r="D189" i="2"/>
  <c r="C189" i="2"/>
  <c r="A189" i="2"/>
  <c r="D188" i="2"/>
  <c r="C188" i="2"/>
  <c r="A188" i="2"/>
  <c r="D187" i="2"/>
  <c r="C187" i="2"/>
  <c r="A187" i="2"/>
  <c r="D186" i="2"/>
  <c r="C186" i="2"/>
  <c r="A186" i="2"/>
  <c r="D185" i="2"/>
  <c r="C185" i="2"/>
  <c r="A185" i="2"/>
  <c r="D184" i="2"/>
  <c r="C184" i="2"/>
  <c r="A184" i="2"/>
  <c r="D183" i="2"/>
  <c r="C183" i="2"/>
  <c r="A183" i="2"/>
  <c r="D182" i="2"/>
  <c r="C182" i="2"/>
  <c r="A182" i="2"/>
  <c r="D181" i="2"/>
  <c r="C181" i="2"/>
  <c r="A181" i="2"/>
  <c r="D180" i="2"/>
  <c r="C180" i="2"/>
  <c r="A180" i="2"/>
  <c r="D179" i="2"/>
  <c r="C179" i="2"/>
  <c r="A179" i="2"/>
  <c r="D178" i="2"/>
  <c r="C178" i="2"/>
  <c r="A178" i="2"/>
  <c r="D177" i="2"/>
  <c r="C177" i="2"/>
  <c r="A177" i="2"/>
  <c r="D176" i="2"/>
  <c r="C176" i="2"/>
  <c r="A176" i="2"/>
  <c r="D175" i="2"/>
  <c r="C175" i="2"/>
  <c r="A175" i="2"/>
  <c r="D174" i="2"/>
  <c r="C174" i="2"/>
  <c r="A174" i="2"/>
  <c r="D173" i="2"/>
  <c r="C173" i="2"/>
  <c r="A173" i="2"/>
  <c r="D172" i="2"/>
  <c r="C172" i="2"/>
  <c r="A172" i="2"/>
  <c r="D171" i="2"/>
  <c r="C171" i="2"/>
  <c r="A171" i="2"/>
  <c r="D170" i="2"/>
  <c r="C170" i="2"/>
  <c r="A170" i="2"/>
  <c r="D169" i="2"/>
  <c r="C169" i="2"/>
  <c r="A169" i="2"/>
  <c r="D168" i="2"/>
  <c r="C168" i="2"/>
  <c r="A168" i="2"/>
  <c r="D167" i="2"/>
  <c r="C167" i="2"/>
  <c r="A167" i="2"/>
  <c r="D166" i="2"/>
  <c r="C166" i="2"/>
  <c r="A166" i="2"/>
  <c r="D165" i="2"/>
  <c r="C165" i="2"/>
  <c r="A165" i="2"/>
  <c r="D164" i="2"/>
  <c r="C164" i="2"/>
  <c r="A164" i="2"/>
  <c r="D163" i="2"/>
  <c r="C163" i="2"/>
  <c r="A163" i="2"/>
  <c r="D162" i="2"/>
  <c r="C162" i="2"/>
  <c r="A162" i="2"/>
  <c r="D161" i="2"/>
  <c r="C161" i="2"/>
  <c r="A161" i="2"/>
  <c r="D160" i="2"/>
  <c r="C160" i="2"/>
  <c r="A160" i="2"/>
  <c r="D159" i="2"/>
  <c r="C159" i="2"/>
  <c r="A159" i="2"/>
  <c r="D158" i="2"/>
  <c r="C158" i="2"/>
  <c r="A158" i="2"/>
  <c r="D157" i="2"/>
  <c r="C157" i="2"/>
  <c r="A157" i="2"/>
  <c r="D156" i="2"/>
  <c r="C156" i="2"/>
  <c r="A156" i="2"/>
  <c r="D155" i="2"/>
  <c r="C155" i="2"/>
  <c r="A155" i="2"/>
  <c r="D154" i="2"/>
  <c r="C154" i="2"/>
  <c r="A154" i="2"/>
  <c r="D153" i="2"/>
  <c r="C153" i="2"/>
  <c r="A153" i="2"/>
  <c r="D152" i="2"/>
  <c r="C152" i="2"/>
  <c r="A152" i="2"/>
  <c r="D151" i="2"/>
  <c r="C151" i="2"/>
  <c r="A151" i="2"/>
  <c r="D150" i="2"/>
  <c r="C150" i="2"/>
  <c r="A150" i="2"/>
  <c r="D149" i="2"/>
  <c r="C149" i="2"/>
  <c r="A149" i="2"/>
  <c r="D148" i="2"/>
  <c r="C148" i="2"/>
  <c r="A148" i="2"/>
  <c r="D147" i="2"/>
  <c r="C147" i="2"/>
  <c r="A147" i="2"/>
  <c r="D146" i="2"/>
  <c r="C146" i="2"/>
  <c r="A146" i="2"/>
  <c r="D145" i="2"/>
  <c r="C145" i="2"/>
  <c r="A145" i="2"/>
  <c r="D144" i="2"/>
  <c r="C144" i="2"/>
  <c r="A144" i="2"/>
  <c r="D143" i="2"/>
  <c r="C143" i="2"/>
  <c r="A143" i="2"/>
  <c r="D142" i="2"/>
  <c r="C142" i="2"/>
  <c r="A142" i="2"/>
  <c r="D141" i="2"/>
  <c r="C141" i="2"/>
  <c r="A141" i="2"/>
  <c r="D140" i="2"/>
  <c r="C140" i="2"/>
  <c r="A140" i="2"/>
  <c r="D139" i="2"/>
  <c r="C139" i="2"/>
  <c r="A139" i="2"/>
  <c r="D138" i="2"/>
  <c r="C138" i="2"/>
  <c r="A138" i="2"/>
  <c r="D137" i="2"/>
  <c r="C137" i="2"/>
  <c r="A137" i="2"/>
  <c r="D136" i="2"/>
  <c r="C136" i="2"/>
  <c r="A136" i="2"/>
  <c r="D135" i="2"/>
  <c r="C135" i="2"/>
  <c r="A135" i="2"/>
  <c r="D134" i="2"/>
  <c r="C134" i="2"/>
  <c r="A134" i="2"/>
  <c r="D133" i="2"/>
  <c r="C133" i="2"/>
  <c r="A133" i="2"/>
  <c r="D132" i="2"/>
  <c r="C132" i="2"/>
  <c r="A132" i="2"/>
  <c r="D131" i="2"/>
  <c r="C131" i="2"/>
  <c r="A131" i="2"/>
  <c r="D130" i="2"/>
  <c r="C130" i="2"/>
  <c r="A130" i="2"/>
  <c r="D129" i="2"/>
  <c r="C129" i="2"/>
  <c r="A129" i="2"/>
  <c r="D128" i="2"/>
  <c r="C128" i="2"/>
  <c r="A128" i="2"/>
  <c r="D127" i="2"/>
  <c r="C127" i="2"/>
  <c r="A127" i="2"/>
  <c r="D126" i="2"/>
  <c r="C126" i="2"/>
  <c r="A126" i="2"/>
  <c r="D125" i="2"/>
  <c r="C125" i="2"/>
  <c r="A125" i="2"/>
  <c r="D124" i="2"/>
  <c r="C124" i="2"/>
  <c r="A124" i="2"/>
  <c r="D123" i="2"/>
  <c r="C123" i="2"/>
  <c r="A123" i="2"/>
  <c r="D122" i="2"/>
  <c r="C122" i="2"/>
  <c r="A122" i="2"/>
  <c r="D121" i="2"/>
  <c r="C121" i="2"/>
  <c r="A121" i="2"/>
  <c r="D120" i="2"/>
  <c r="C120" i="2"/>
  <c r="A120" i="2"/>
  <c r="D119" i="2"/>
  <c r="C119" i="2"/>
  <c r="A119" i="2"/>
  <c r="D118" i="2"/>
  <c r="C118" i="2"/>
  <c r="A118" i="2"/>
  <c r="D117" i="2"/>
  <c r="C117" i="2"/>
  <c r="A117" i="2"/>
  <c r="D116" i="2"/>
  <c r="C116" i="2"/>
  <c r="A116" i="2"/>
  <c r="D115" i="2"/>
  <c r="C115" i="2"/>
  <c r="A115" i="2"/>
  <c r="D114" i="2"/>
  <c r="C114" i="2"/>
  <c r="A114" i="2"/>
  <c r="D113" i="2"/>
  <c r="C113" i="2"/>
  <c r="A113" i="2"/>
  <c r="D112" i="2"/>
  <c r="C112" i="2"/>
  <c r="A112" i="2"/>
  <c r="D111" i="2"/>
  <c r="C111" i="2"/>
  <c r="A111" i="2"/>
  <c r="D110" i="2"/>
  <c r="C110" i="2"/>
  <c r="A110" i="2"/>
  <c r="D109" i="2"/>
  <c r="C109" i="2"/>
  <c r="A109" i="2"/>
  <c r="D108" i="2"/>
  <c r="C108" i="2"/>
  <c r="A108" i="2"/>
  <c r="D107" i="2"/>
  <c r="C107" i="2"/>
  <c r="A107" i="2"/>
  <c r="D106" i="2"/>
  <c r="C106" i="2"/>
  <c r="A106" i="2"/>
  <c r="D105" i="2"/>
  <c r="C105" i="2"/>
  <c r="A105" i="2"/>
  <c r="D104" i="2"/>
  <c r="C104" i="2"/>
  <c r="A104" i="2"/>
  <c r="D103" i="2"/>
  <c r="C103" i="2"/>
  <c r="A103" i="2"/>
  <c r="D102" i="2"/>
  <c r="C102" i="2"/>
  <c r="A102" i="2"/>
  <c r="D101" i="2"/>
  <c r="C101" i="2"/>
  <c r="A101" i="2"/>
  <c r="D100" i="2"/>
  <c r="C100" i="2"/>
  <c r="A100" i="2"/>
  <c r="D99" i="2"/>
  <c r="C99" i="2"/>
  <c r="A99" i="2"/>
  <c r="D98" i="2"/>
  <c r="C98" i="2"/>
  <c r="A98" i="2"/>
  <c r="D97" i="2"/>
  <c r="C97" i="2"/>
  <c r="A97" i="2"/>
  <c r="D96" i="2"/>
  <c r="C96" i="2"/>
  <c r="A96" i="2"/>
  <c r="D95" i="2"/>
  <c r="C95" i="2"/>
  <c r="A95" i="2"/>
  <c r="D94" i="2"/>
  <c r="C94" i="2"/>
  <c r="A94" i="2"/>
  <c r="D93" i="2"/>
  <c r="C93" i="2"/>
  <c r="A93" i="2"/>
  <c r="D92" i="2"/>
  <c r="C92" i="2"/>
  <c r="A92" i="2"/>
  <c r="D91" i="2"/>
  <c r="C91" i="2"/>
  <c r="A91" i="2"/>
  <c r="D90" i="2"/>
  <c r="C90" i="2"/>
  <c r="A90" i="2"/>
  <c r="D89" i="2"/>
  <c r="C89" i="2"/>
  <c r="A89" i="2"/>
  <c r="D88" i="2"/>
  <c r="C88" i="2"/>
  <c r="A88" i="2"/>
  <c r="D87" i="2"/>
  <c r="C87" i="2"/>
  <c r="A87" i="2"/>
  <c r="D86" i="2"/>
  <c r="C86" i="2"/>
  <c r="A86" i="2"/>
  <c r="D85" i="2"/>
  <c r="C85" i="2"/>
  <c r="A85" i="2"/>
  <c r="D84" i="2"/>
  <c r="C84" i="2"/>
  <c r="A84" i="2"/>
  <c r="D83" i="2"/>
  <c r="C83" i="2"/>
  <c r="A83" i="2"/>
  <c r="D82" i="2"/>
  <c r="C82" i="2"/>
  <c r="A82" i="2"/>
  <c r="D81" i="2"/>
  <c r="C81" i="2"/>
  <c r="A81" i="2"/>
  <c r="D80" i="2"/>
  <c r="C80" i="2"/>
  <c r="A80" i="2"/>
  <c r="D79" i="2"/>
  <c r="C79" i="2"/>
  <c r="A79" i="2"/>
  <c r="D78" i="2"/>
  <c r="C78" i="2"/>
  <c r="A78" i="2"/>
  <c r="D77" i="2"/>
  <c r="C77" i="2"/>
  <c r="A77" i="2"/>
  <c r="D76" i="2"/>
  <c r="C76" i="2"/>
  <c r="A76" i="2"/>
  <c r="D75" i="2"/>
  <c r="C75" i="2"/>
  <c r="A75" i="2"/>
  <c r="D74" i="2"/>
  <c r="C74" i="2"/>
  <c r="A74" i="2"/>
  <c r="D73" i="2"/>
  <c r="C73" i="2"/>
  <c r="A73" i="2"/>
  <c r="D72" i="2"/>
  <c r="C72" i="2"/>
  <c r="A72" i="2"/>
  <c r="D71" i="2"/>
  <c r="C71" i="2"/>
  <c r="A71" i="2"/>
  <c r="D70" i="2"/>
  <c r="C70" i="2"/>
  <c r="A70" i="2"/>
  <c r="D69" i="2"/>
  <c r="C69" i="2"/>
  <c r="A69" i="2"/>
  <c r="D68" i="2"/>
  <c r="C68" i="2"/>
  <c r="A68" i="2"/>
  <c r="D67" i="2"/>
  <c r="C67" i="2"/>
  <c r="A67" i="2"/>
  <c r="D66" i="2"/>
  <c r="C66" i="2"/>
  <c r="A66" i="2"/>
  <c r="D65" i="2"/>
  <c r="C65" i="2"/>
  <c r="A65" i="2"/>
  <c r="D64" i="2"/>
  <c r="C64" i="2"/>
  <c r="A64" i="2"/>
  <c r="D63" i="2"/>
  <c r="C63" i="2"/>
  <c r="A63" i="2"/>
  <c r="D62" i="2"/>
  <c r="C62" i="2"/>
  <c r="A62" i="2"/>
  <c r="D61" i="2"/>
  <c r="C61" i="2"/>
  <c r="A61" i="2"/>
  <c r="D60" i="2"/>
  <c r="C60" i="2"/>
  <c r="A60" i="2"/>
  <c r="D59" i="2"/>
  <c r="C59" i="2"/>
  <c r="A59" i="2"/>
  <c r="D58" i="2"/>
  <c r="C58" i="2"/>
  <c r="A58" i="2"/>
  <c r="D57" i="2"/>
  <c r="C57" i="2"/>
  <c r="A57" i="2"/>
  <c r="D56" i="2"/>
  <c r="C56" i="2"/>
  <c r="A56" i="2"/>
  <c r="D55" i="2"/>
  <c r="C55" i="2"/>
  <c r="A55" i="2"/>
  <c r="D54" i="2"/>
  <c r="C54" i="2"/>
  <c r="A54" i="2"/>
  <c r="D53" i="2"/>
  <c r="C53" i="2"/>
  <c r="A53" i="2"/>
  <c r="D52" i="2"/>
  <c r="C52" i="2"/>
  <c r="A52" i="2"/>
  <c r="D51" i="2"/>
  <c r="C51" i="2"/>
  <c r="A51" i="2"/>
  <c r="D50" i="2"/>
  <c r="C50" i="2"/>
  <c r="A50" i="2"/>
  <c r="D49" i="2"/>
  <c r="C49" i="2"/>
  <c r="A49" i="2"/>
  <c r="D48" i="2"/>
  <c r="C48" i="2"/>
  <c r="A48" i="2"/>
  <c r="D47" i="2"/>
  <c r="C47" i="2"/>
  <c r="A47" i="2"/>
  <c r="D46" i="2"/>
  <c r="C46" i="2"/>
  <c r="A46" i="2"/>
  <c r="D45" i="2"/>
  <c r="C45" i="2"/>
  <c r="A45" i="2"/>
  <c r="D44" i="2"/>
  <c r="C44" i="2"/>
  <c r="A44" i="2"/>
  <c r="D43" i="2"/>
  <c r="C43" i="2"/>
  <c r="A43" i="2"/>
  <c r="D42" i="2"/>
  <c r="C42" i="2"/>
  <c r="A42" i="2"/>
  <c r="D41" i="2"/>
  <c r="C41" i="2"/>
  <c r="A41" i="2"/>
  <c r="D40" i="2"/>
  <c r="C40" i="2"/>
  <c r="A40" i="2"/>
  <c r="D39" i="2"/>
  <c r="C39" i="2"/>
  <c r="A39" i="2"/>
  <c r="D38" i="2"/>
  <c r="C38" i="2"/>
  <c r="A38" i="2"/>
  <c r="D37" i="2"/>
  <c r="C37" i="2"/>
  <c r="A37" i="2"/>
  <c r="D36" i="2"/>
  <c r="C36" i="2"/>
  <c r="A36" i="2"/>
  <c r="D35" i="2"/>
  <c r="C35" i="2"/>
  <c r="A35" i="2"/>
  <c r="D34" i="2"/>
  <c r="C34" i="2"/>
  <c r="A34" i="2"/>
  <c r="D33" i="2"/>
  <c r="C33" i="2"/>
  <c r="A33" i="2"/>
  <c r="D32" i="2"/>
  <c r="C32" i="2"/>
  <c r="A32" i="2"/>
  <c r="D31" i="2"/>
  <c r="C31" i="2"/>
  <c r="A31" i="2"/>
  <c r="D30" i="2"/>
  <c r="C30" i="2"/>
  <c r="A30" i="2"/>
  <c r="D29" i="2"/>
  <c r="C29" i="2"/>
  <c r="A29" i="2"/>
  <c r="D28" i="2"/>
  <c r="C28" i="2"/>
  <c r="A28" i="2"/>
  <c r="D27" i="2"/>
  <c r="C27" i="2"/>
  <c r="A27" i="2"/>
  <c r="D26" i="2"/>
  <c r="C26" i="2"/>
  <c r="A26" i="2"/>
  <c r="D25" i="2"/>
  <c r="C25" i="2"/>
  <c r="A25" i="2"/>
  <c r="D24" i="2"/>
  <c r="C24" i="2"/>
  <c r="A24" i="2"/>
  <c r="D23" i="2"/>
  <c r="C23" i="2"/>
  <c r="A23" i="2"/>
  <c r="D22" i="2"/>
  <c r="C22" i="2"/>
  <c r="A22" i="2"/>
  <c r="D21" i="2"/>
  <c r="C21" i="2"/>
  <c r="A21" i="2"/>
  <c r="D20" i="2"/>
  <c r="C20" i="2"/>
  <c r="A20" i="2"/>
  <c r="D19" i="2"/>
  <c r="C19" i="2"/>
  <c r="A19" i="2"/>
  <c r="D18" i="2"/>
  <c r="C18" i="2"/>
  <c r="A18" i="2"/>
  <c r="D17" i="2"/>
  <c r="C17" i="2"/>
  <c r="A17" i="2"/>
  <c r="D16" i="2"/>
  <c r="C16" i="2"/>
  <c r="A16" i="2"/>
  <c r="D15" i="2"/>
  <c r="C15" i="2"/>
  <c r="A15" i="2"/>
  <c r="D14" i="2"/>
  <c r="C14" i="2"/>
  <c r="A14" i="2"/>
  <c r="D13" i="2"/>
  <c r="C13" i="2"/>
  <c r="A13" i="2"/>
  <c r="D12" i="2"/>
  <c r="C12" i="2"/>
  <c r="A12" i="2"/>
  <c r="D11" i="2"/>
  <c r="C11" i="2"/>
  <c r="A11" i="2"/>
  <c r="D10" i="2"/>
  <c r="C10" i="2"/>
  <c r="A10" i="2"/>
  <c r="D9" i="2"/>
  <c r="C9" i="2"/>
  <c r="A9" i="2"/>
  <c r="D8" i="2"/>
  <c r="C8" i="2"/>
  <c r="A8" i="2"/>
  <c r="D7" i="2"/>
  <c r="C7" i="2"/>
  <c r="A7" i="2"/>
  <c r="D6" i="2"/>
  <c r="C6" i="2"/>
  <c r="A6" i="2"/>
  <c r="D5" i="2"/>
  <c r="C5" i="2"/>
  <c r="A5" i="2"/>
  <c r="D4" i="2"/>
  <c r="C4" i="2"/>
  <c r="A4" i="2"/>
  <c r="A3" i="1" l="1"/>
  <c r="A3" i="2"/>
  <c r="C3" i="1" l="1"/>
  <c r="D3" i="1"/>
  <c r="C3" i="2"/>
  <c r="D3" i="2"/>
</calcChain>
</file>

<file path=xl/sharedStrings.xml><?xml version="1.0" encoding="utf-8"?>
<sst xmlns="http://schemas.openxmlformats.org/spreadsheetml/2006/main" count="190486" uniqueCount="14310">
  <si>
    <t>WMS</t>
  </si>
  <si>
    <t>RequestTime</t>
  </si>
  <si>
    <t>OrderID</t>
  </si>
  <si>
    <t>OrderRef#</t>
  </si>
  <si>
    <t>PickPackID</t>
  </si>
  <si>
    <t>ShipOrderID</t>
  </si>
  <si>
    <t>OrderPO#</t>
  </si>
  <si>
    <t>ProductID</t>
  </si>
  <si>
    <t>Version/Lot</t>
  </si>
  <si>
    <t>ProductDescription</t>
  </si>
  <si>
    <t>ProductOrderQty.</t>
  </si>
  <si>
    <t>ShipTo</t>
  </si>
  <si>
    <t>ShippingStatus</t>
  </si>
  <si>
    <t>ToShipQty.</t>
  </si>
  <si>
    <t>OrderDate</t>
  </si>
  <si>
    <t>RequestedShippingMethod</t>
  </si>
  <si>
    <t>chiwhm</t>
  </si>
  <si>
    <t>Skin &amp; Total Body Supplements 30day_60packs</t>
  </si>
  <si>
    <t>Marked</t>
  </si>
  <si>
    <t>VJ20196I9</t>
  </si>
  <si>
    <t>Health &amp; Weight Management Supplements 30day_90pack</t>
  </si>
  <si>
    <t>V120195I9</t>
  </si>
  <si>
    <t>Skin Clear Supplements 30day_30packs</t>
  </si>
  <si>
    <t>VK20299I9</t>
  </si>
  <si>
    <t>Metabolic Formula_10 Day 30 packs</t>
  </si>
  <si>
    <t>VC20247CO</t>
  </si>
  <si>
    <t>Omega 3 Supplements 30day_90softgels</t>
  </si>
  <si>
    <t>VC20229C0</t>
  </si>
  <si>
    <t>Omega 3 Supplements 90day_270softgels</t>
  </si>
  <si>
    <t>Essential Fx Acyl Glutathione Starter Set</t>
  </si>
  <si>
    <t>YA10004</t>
  </si>
  <si>
    <t>NM Foundation Serum Beautiseal Sampler (8 shades)</t>
  </si>
  <si>
    <t>Foundation - Ivory</t>
  </si>
  <si>
    <t>UPS Mail Innovations STANDARD</t>
  </si>
  <si>
    <t>NM Lipstick Rose</t>
  </si>
  <si>
    <t>Mascara</t>
  </si>
  <si>
    <t>FG_2oz_Hypoallergenic Nourishing Moisturizer</t>
  </si>
  <si>
    <t>Picked</t>
  </si>
  <si>
    <t>Acne 90 Day Regimen</t>
  </si>
  <si>
    <t>UPS 2ND DAY STANDARD</t>
  </si>
  <si>
    <t>Lipstick - Berry</t>
  </si>
  <si>
    <t>Blush</t>
  </si>
  <si>
    <t>9G2</t>
  </si>
  <si>
    <t>NM Bronzer 2019</t>
  </si>
  <si>
    <t>Lipstick - Red</t>
  </si>
  <si>
    <t>FG_2oz_Vitamin C Ester Brightening Amine Face Lift</t>
  </si>
  <si>
    <t>V100627A9A</t>
  </si>
  <si>
    <t>Sleep Booster 30ct</t>
  </si>
  <si>
    <t>CC20740</t>
  </si>
  <si>
    <t>FG_6oz_High Potency Classics:  Nutritive Cleanser</t>
  </si>
  <si>
    <t>FG_1oz_High Potency Classics: Hyaluronic Intensive Moisturizer</t>
  </si>
  <si>
    <t>EI10207A</t>
  </si>
  <si>
    <t>Hydrating Cloud Cream 1.7oz</t>
  </si>
  <si>
    <t>TINT FG_2oz_HPCs: Face Finishing &amp; Firming Moisturizer SPF 30</t>
  </si>
  <si>
    <t>MC20273</t>
  </si>
  <si>
    <t>FG_0.5oz_Hypoallergenic Firming Eye Cream</t>
  </si>
  <si>
    <t>PMD OTC 0.5 oz MAX STRENGTH SPOT TREATMENT IN TUBE FIN GOODS</t>
  </si>
  <si>
    <t>PMD HP Growth Factor Firming &amp; Lifting Serum 2oz</t>
  </si>
  <si>
    <t>MI20272</t>
  </si>
  <si>
    <t>FG_1oz_Vitamin C Ester Brightening Serum</t>
  </si>
  <si>
    <t>FG_2oz_High Potency Classics: Face Finishing &amp; Firming Moisturizer</t>
  </si>
  <si>
    <t>9H1</t>
  </si>
  <si>
    <t>Foundation Serum- Buff</t>
  </si>
  <si>
    <t>9D2</t>
  </si>
  <si>
    <t>Lipstick - Wine</t>
  </si>
  <si>
    <t>9C2</t>
  </si>
  <si>
    <t>Foundation  Serum- Ivory</t>
  </si>
  <si>
    <t>9H2</t>
  </si>
  <si>
    <t>Foundation Serum - Porcelain</t>
  </si>
  <si>
    <t>Foundation Serum - Nude</t>
  </si>
  <si>
    <t>Foundation  Serum- Beige</t>
  </si>
  <si>
    <t>FG_2oz_High Potency Classics: Face Firming Serum</t>
  </si>
  <si>
    <t>FG_0.5oz_High Potency Classics: Firming Eye Lift</t>
  </si>
  <si>
    <t>Intensive Overnight  Cream 2oz</t>
  </si>
  <si>
    <t>Essential Fx Acyl Glutathione : Moisturizer 1oz</t>
  </si>
  <si>
    <t>High Potency Classics:  Nutritive Cleanser 6oz</t>
  </si>
  <si>
    <t>VCE Brightening Cleanser 6oz in Tube</t>
  </si>
  <si>
    <t>IB124062</t>
  </si>
  <si>
    <t>Cold Plasma Plus Starter Kit</t>
  </si>
  <si>
    <t>IH024063</t>
  </si>
  <si>
    <t>Cold Plasma Plus Platinum Collection Set</t>
  </si>
  <si>
    <t>FG_4oz_No:Rinse Intensive Pore Minimizing Toner</t>
  </si>
  <si>
    <t>Cold Plasma Plus Face 1 oz</t>
  </si>
  <si>
    <t>Cold Plasma Plus Arms and Shins Fragile Skin Therapy 6oz FG</t>
  </si>
  <si>
    <t>NM Instant Blur</t>
  </si>
  <si>
    <t>9C3</t>
  </si>
  <si>
    <t>Foundation - Beige</t>
  </si>
  <si>
    <t>BK10295</t>
  </si>
  <si>
    <t>Essential Fx Acyl Glutathione : Eyelid Serum 0.5oz</t>
  </si>
  <si>
    <t>BG20320</t>
  </si>
  <si>
    <t>BL00177</t>
  </si>
  <si>
    <t>SL00032</t>
  </si>
  <si>
    <t>Packette_2ml_Hypoallergenic Firming Eye Cream</t>
  </si>
  <si>
    <t>NM Eyeshadow</t>
  </si>
  <si>
    <t>FG_4x0.34oz_Vitamin C Ester 15 Intensive Brightening Regimen</t>
  </si>
  <si>
    <t>No Make-Up Cleanser in Tube 2oz (No Carton)</t>
  </si>
  <si>
    <t>Cold Plasma Plus Sub D 2oz Reformulation FG</t>
  </si>
  <si>
    <t>IB124641</t>
  </si>
  <si>
    <t>PMD Glow on the Go Duo</t>
  </si>
  <si>
    <t>WIP_Cold Plasma Plus Eye Supersize 1oz</t>
  </si>
  <si>
    <t>BB20333A</t>
  </si>
  <si>
    <t>Cold Plasma Plus Face Super Size 2oz</t>
  </si>
  <si>
    <t>BA20312</t>
  </si>
  <si>
    <t>Essential Fx Acyl Glutathione : Deep Crease Serum 1oz</t>
  </si>
  <si>
    <t>Lipstick Pink</t>
  </si>
  <si>
    <t>CI1017</t>
  </si>
  <si>
    <t>FG_2oz_Vitamin C Ester Overnight Treatment</t>
  </si>
  <si>
    <t>CF20731</t>
  </si>
  <si>
    <t>FG_0.5oz_Vitamin C Ester Brightening Eye Serum</t>
  </si>
  <si>
    <t>1ZUALLIDCOMMRCE</t>
  </si>
  <si>
    <t>COSTCO.COM</t>
  </si>
  <si>
    <t>Highlighter</t>
  </si>
  <si>
    <t>DB20015A</t>
  </si>
  <si>
    <t>High Potency Growth Factor Firming &amp; Lifting Serum</t>
  </si>
  <si>
    <t>ULTA</t>
  </si>
  <si>
    <t>FG_60pads_No:Rinse DMAE Firming Pads</t>
  </si>
  <si>
    <t>Cold Plasma Plus Neck and Chest SPF 25 1oz FG</t>
  </si>
  <si>
    <t>SEPHORA USA</t>
  </si>
  <si>
    <t>Essential Fx Acyl Glutathione : Eye Cream 0.5oz</t>
  </si>
  <si>
    <t>FG_2oz_Vitamin C Ester Photo-Brightening Moisturizer Broad Spectrum SPF 30</t>
  </si>
  <si>
    <t>EJ10246B</t>
  </si>
  <si>
    <t>FG_1oz_Neuropeptide Facial Conformer</t>
  </si>
  <si>
    <t>FG_4oz_High Potency Classics: Face Finishing &amp; Firming Moisturizer</t>
  </si>
  <si>
    <t>CC20719A</t>
  </si>
  <si>
    <t>FG_0.5oz_High Potency Classics: Face Finishing &amp; Firming Moisturizer</t>
  </si>
  <si>
    <t>BD20266</t>
  </si>
  <si>
    <t>No Make-Up Cleanser in Tube 6oz</t>
  </si>
  <si>
    <t>EA10198B</t>
  </si>
  <si>
    <t>FG_2oz_Neuropeptide Facial Conformer</t>
  </si>
  <si>
    <t>Super Greens_30 Pack</t>
  </si>
  <si>
    <t>Lipstick - Cognac</t>
  </si>
  <si>
    <t>9B2</t>
  </si>
  <si>
    <t>NM Concealer Light (same as existing)</t>
  </si>
  <si>
    <t>9C1</t>
  </si>
  <si>
    <t>NM Concealer Medium (same as existing)</t>
  </si>
  <si>
    <t>9A1</t>
  </si>
  <si>
    <t>Foundation - Buff</t>
  </si>
  <si>
    <t>9F3</t>
  </si>
  <si>
    <t>Foundation - Golden</t>
  </si>
  <si>
    <t>MJ20279</t>
  </si>
  <si>
    <t>FG_4oz_No:Rinse Micellar Cleansing Treatment</t>
  </si>
  <si>
    <t>IE123812</t>
  </si>
  <si>
    <t>Digital NMS Concealer Light Duo</t>
  </si>
  <si>
    <t>BF20305</t>
  </si>
  <si>
    <t>Cold Plasma Plus Sub D 4oz Reformulation FG</t>
  </si>
  <si>
    <t>IF124123</t>
  </si>
  <si>
    <t>No Lipstick EU V2 W/Original Pink Unit Carton</t>
  </si>
  <si>
    <t>EJ00188</t>
  </si>
  <si>
    <t>FG_2oz_Multi-Action Overnight Firming Mask</t>
  </si>
  <si>
    <t>Cold Plasma Plus Eye 0.5oz</t>
  </si>
  <si>
    <t>BL10304</t>
  </si>
  <si>
    <t>FG_2.5oz_Neuropeptide Firming Facial Cream (USA)</t>
  </si>
  <si>
    <t>Kit_Cold Plasma Plus+ Platinum Collection 2020</t>
  </si>
  <si>
    <t>FG_2.5oz_Neuropeptide Night Cream</t>
  </si>
  <si>
    <t>BK10284</t>
  </si>
  <si>
    <t>Cold Plasma Plus+ CBD Advanced Serum Concentrate 1oz</t>
  </si>
  <si>
    <t>IE123944</t>
  </si>
  <si>
    <t>PMD Cold Plasma Plus Eye Supersize Duo</t>
  </si>
  <si>
    <t>BF10226</t>
  </si>
  <si>
    <t>Essential Fx Acyl Glutathione : Moisturizer 2oz</t>
  </si>
  <si>
    <t>9I1</t>
  </si>
  <si>
    <t>Foundation - Porcelain</t>
  </si>
  <si>
    <t>VD10654A9</t>
  </si>
  <si>
    <t>Digestion Booster 60ct</t>
  </si>
  <si>
    <t>Foundation Serum- Golden</t>
  </si>
  <si>
    <t>FG_2oz_Neuropeptide Firming Moisturizer</t>
  </si>
  <si>
    <t>EG00172A</t>
  </si>
  <si>
    <t>Neuropeptide Eye Treatment 0.5oz</t>
  </si>
  <si>
    <t>IL024636</t>
  </si>
  <si>
    <t>PMD Brighten &amp; Firm Travel Set</t>
  </si>
  <si>
    <t>Nutritive Cleanser 59ml/ 2oz</t>
  </si>
  <si>
    <t>VCE Brightening Cleanser 2oz in Tube (No Carton)</t>
  </si>
  <si>
    <t>NM Concealer Fair (same as existing)</t>
  </si>
  <si>
    <t>Super Berry Powder with ACAI 30day_30packs</t>
  </si>
  <si>
    <t>0256L7</t>
  </si>
  <si>
    <t>PMD Probiotic Formula 60CT</t>
  </si>
  <si>
    <t>High Potency Classics: Nutritive Cleanser (No Carton) 2oz</t>
  </si>
  <si>
    <t>Channel</t>
  </si>
  <si>
    <t>QTY</t>
  </si>
  <si>
    <t>Owner</t>
  </si>
  <si>
    <t>OrderId</t>
  </si>
  <si>
    <t>Order Date</t>
  </si>
  <si>
    <t>ShipDate</t>
  </si>
  <si>
    <t>OrderedByCo</t>
  </si>
  <si>
    <t>OrderedByName</t>
  </si>
  <si>
    <t>Address</t>
  </si>
  <si>
    <t>Address2</t>
  </si>
  <si>
    <t>Address3</t>
  </si>
  <si>
    <t>City</t>
  </si>
  <si>
    <t>State</t>
  </si>
  <si>
    <t>Zip</t>
  </si>
  <si>
    <t>Country</t>
  </si>
  <si>
    <t>Phone</t>
  </si>
  <si>
    <t>Fax</t>
  </si>
  <si>
    <t>Email</t>
  </si>
  <si>
    <t>UID</t>
  </si>
  <si>
    <t>ShipToCo.</t>
  </si>
  <si>
    <t>ShipToName</t>
  </si>
  <si>
    <t>STO_Address1</t>
  </si>
  <si>
    <t>STO_Address2</t>
  </si>
  <si>
    <t>STO_Address3</t>
  </si>
  <si>
    <t>STO_City</t>
  </si>
  <si>
    <t>STO_State</t>
  </si>
  <si>
    <t>asSTO_Zip</t>
  </si>
  <si>
    <t>STO_Country</t>
  </si>
  <si>
    <t>STO_Phone</t>
  </si>
  <si>
    <t>STO_Fax</t>
  </si>
  <si>
    <t>STO_Email</t>
  </si>
  <si>
    <t>STO_UID</t>
  </si>
  <si>
    <t>Source</t>
  </si>
  <si>
    <t>OrderQty</t>
  </si>
  <si>
    <t>ShipQty</t>
  </si>
  <si>
    <t>OnHandQty</t>
  </si>
  <si>
    <t>ReOrderPoint</t>
  </si>
  <si>
    <t>prduct_seqid</t>
  </si>
  <si>
    <t>PartNum</t>
  </si>
  <si>
    <t>Version</t>
  </si>
  <si>
    <t>Description</t>
  </si>
  <si>
    <t>Size</t>
  </si>
  <si>
    <t xml:space="preserve"> Color</t>
  </si>
  <si>
    <t>Sort Lvl1</t>
  </si>
  <si>
    <t>Sort Lvl2</t>
  </si>
  <si>
    <t>Sort Lvl3</t>
  </si>
  <si>
    <t>Sort Lv4</t>
  </si>
  <si>
    <t>Fifo Value</t>
  </si>
  <si>
    <t>Default Value</t>
  </si>
  <si>
    <t>Extended Fifo Value</t>
  </si>
  <si>
    <t>Extended Default Value</t>
  </si>
  <si>
    <t>Ord Var Fld1</t>
  </si>
  <si>
    <t>Ord Var Value1</t>
  </si>
  <si>
    <t>Ord Var Fld2</t>
  </si>
  <si>
    <t>Ord Var Value2</t>
  </si>
  <si>
    <t>Ord Var Fld3</t>
  </si>
  <si>
    <t>Ord Var Value3</t>
  </si>
  <si>
    <t>Ord Var Fld4</t>
  </si>
  <si>
    <t>Ord Var Value4</t>
  </si>
  <si>
    <t>Ord Var Fld5</t>
  </si>
  <si>
    <t>Ord Var Value5</t>
  </si>
  <si>
    <t>Ord Var Fld6</t>
  </si>
  <si>
    <t>Ord Var Value6</t>
  </si>
  <si>
    <t>Ord Var Fld7</t>
  </si>
  <si>
    <t>Ord Var Value7</t>
  </si>
  <si>
    <t>Ord Var Fld8</t>
  </si>
  <si>
    <t>Ord Var Value8</t>
  </si>
  <si>
    <t>Ord Var Fld9</t>
  </si>
  <si>
    <t>Ord Var Value9</t>
  </si>
  <si>
    <t>Ord Var Fld10</t>
  </si>
  <si>
    <t>Ord Var Value10</t>
  </si>
  <si>
    <t>Prod Var Fld1</t>
  </si>
  <si>
    <t>Prod Var Value1</t>
  </si>
  <si>
    <t>Prod Var Fld2</t>
  </si>
  <si>
    <t>Prod Var Value2</t>
  </si>
  <si>
    <t>Prod Var Fld3</t>
  </si>
  <si>
    <t>Prod Var Value3</t>
  </si>
  <si>
    <t>Prod Var Fld4</t>
  </si>
  <si>
    <t>Prod Var Value4</t>
  </si>
  <si>
    <t>Prod Var Fld5</t>
  </si>
  <si>
    <t>Prod Var Value5</t>
  </si>
  <si>
    <t>Prod Var Fld6</t>
  </si>
  <si>
    <t>Prod Var Value6</t>
  </si>
  <si>
    <t>Prod Var Fld7</t>
  </si>
  <si>
    <t>Prod Var Value7</t>
  </si>
  <si>
    <t>Prod Var Fld8</t>
  </si>
  <si>
    <t>Prod Var Value8</t>
  </si>
  <si>
    <t>Prod Var Fld9</t>
  </si>
  <si>
    <t>Prod Var Value9</t>
  </si>
  <si>
    <t>Prod Var Fld10</t>
  </si>
  <si>
    <t>Prod Var Value10</t>
  </si>
  <si>
    <t>Prod Var Fld11</t>
  </si>
  <si>
    <t>Prod Var Value11</t>
  </si>
  <si>
    <t>Prod Var Fld12</t>
  </si>
  <si>
    <t>Prod Var Value12</t>
  </si>
  <si>
    <t>Prod Var Fld13</t>
  </si>
  <si>
    <t>Prod Var Value13</t>
  </si>
  <si>
    <t>Prod Var Fld14</t>
  </si>
  <si>
    <t>Prod Var Value14</t>
  </si>
  <si>
    <t>Prod Var Fld15</t>
  </si>
  <si>
    <t>Prod Var Value15</t>
  </si>
  <si>
    <t>Prod Var Fld16</t>
  </si>
  <si>
    <t>Prod Var Value16</t>
  </si>
  <si>
    <t>Prod Var Fld17</t>
  </si>
  <si>
    <t>Prod Var Value17</t>
  </si>
  <si>
    <t>Prod Var Fld18</t>
  </si>
  <si>
    <t>Prod Var Value18</t>
  </si>
  <si>
    <t>Prod Var Fld19</t>
  </si>
  <si>
    <t>Prod Var Value19</t>
  </si>
  <si>
    <t>Prod Var Fld20</t>
  </si>
  <si>
    <t>Prod Var Value20</t>
  </si>
  <si>
    <t>rep1name</t>
  </si>
  <si>
    <t>rep1Company</t>
  </si>
  <si>
    <t>rep1Title</t>
  </si>
  <si>
    <t>rep2name</t>
  </si>
  <si>
    <t>rep2Company</t>
  </si>
  <si>
    <t>rep2Title</t>
  </si>
  <si>
    <t>rep3name</t>
  </si>
  <si>
    <t>rep3Company</t>
  </si>
  <si>
    <t>rep3Title</t>
  </si>
  <si>
    <t>rep4name</t>
  </si>
  <si>
    <t>rep4Company</t>
  </si>
  <si>
    <t>rep4Title</t>
  </si>
  <si>
    <t>rep5name</t>
  </si>
  <si>
    <t>rep5Company</t>
  </si>
  <si>
    <t>rep5Title</t>
  </si>
  <si>
    <t>rep6name</t>
  </si>
  <si>
    <t>rep6Company</t>
  </si>
  <si>
    <t>rep6Title</t>
  </si>
  <si>
    <t>rep7name</t>
  </si>
  <si>
    <t>rep7Company</t>
  </si>
  <si>
    <t>rep7Title</t>
  </si>
  <si>
    <t>rep8name</t>
  </si>
  <si>
    <t>rep8Company</t>
  </si>
  <si>
    <t>rep8Title</t>
  </si>
  <si>
    <t>rep9name</t>
  </si>
  <si>
    <t>rep9Company</t>
  </si>
  <si>
    <t>rep9Title</t>
  </si>
  <si>
    <t>rep10anme</t>
  </si>
  <si>
    <t>rep10Company</t>
  </si>
  <si>
    <t>rep10Title</t>
  </si>
  <si>
    <t>prvers_Seqid</t>
  </si>
  <si>
    <t>ReferenceNo</t>
  </si>
  <si>
    <t>PO #</t>
  </si>
  <si>
    <t>OBY Mailer Class</t>
  </si>
  <si>
    <t>STO Mailer Class</t>
  </si>
  <si>
    <t>PickSlipId</t>
  </si>
  <si>
    <t>PRDUCT_OWNER</t>
  </si>
  <si>
    <t>OrdstoID</t>
  </si>
  <si>
    <t>shpack_trackingid</t>
  </si>
  <si>
    <t>Package</t>
  </si>
  <si>
    <t>Project Id</t>
  </si>
  <si>
    <t>Project Desc</t>
  </si>
  <si>
    <t>Associated Offer ID</t>
  </si>
  <si>
    <t>Associated Offer Description</t>
  </si>
  <si>
    <t>Revenue Center ID</t>
  </si>
  <si>
    <t>Revenue Center Description</t>
  </si>
  <si>
    <t>DOC ID</t>
  </si>
  <si>
    <t>Perricone MD</t>
  </si>
  <si>
    <t>Portland</t>
  </si>
  <si>
    <t>OR</t>
  </si>
  <si>
    <t>US</t>
  </si>
  <si>
    <t>Consumer</t>
  </si>
  <si>
    <t>FG</t>
  </si>
  <si>
    <t>Vitamin C Ester</t>
  </si>
  <si>
    <t>Carton</t>
  </si>
  <si>
    <t>Product</t>
  </si>
  <si>
    <t>SAMPLE</t>
  </si>
  <si>
    <t>Cold Plasma</t>
  </si>
  <si>
    <t>Cold Plasma Plus</t>
  </si>
  <si>
    <t>VA</t>
  </si>
  <si>
    <t>No Makeup Skincare</t>
  </si>
  <si>
    <t>KIT</t>
  </si>
  <si>
    <t>SALESKIT</t>
  </si>
  <si>
    <t>Essential FX Acyl Glutathione</t>
  </si>
  <si>
    <t>SUPPLEMENT</t>
  </si>
  <si>
    <t>Supplements</t>
  </si>
  <si>
    <t>Super Greens</t>
  </si>
  <si>
    <t>Skin Clear</t>
  </si>
  <si>
    <t>Packette</t>
  </si>
  <si>
    <t>High Potency Classics</t>
  </si>
  <si>
    <t>Total Skin &amp; Body</t>
  </si>
  <si>
    <t>FL</t>
  </si>
  <si>
    <t>NC</t>
  </si>
  <si>
    <t>Face Finishing Moisturizer</t>
  </si>
  <si>
    <t>MA</t>
  </si>
  <si>
    <t>Nutritive Cleanser</t>
  </si>
  <si>
    <t>ME</t>
  </si>
  <si>
    <t>CA</t>
  </si>
  <si>
    <t>WIP</t>
  </si>
  <si>
    <t>Hypoallergenic</t>
  </si>
  <si>
    <t>GA</t>
  </si>
  <si>
    <t>Wilmington</t>
  </si>
  <si>
    <t>DE</t>
  </si>
  <si>
    <t>Omega 3</t>
  </si>
  <si>
    <t>AZ</t>
  </si>
  <si>
    <t>NH</t>
  </si>
  <si>
    <t>Chicago</t>
  </si>
  <si>
    <t>IL</t>
  </si>
  <si>
    <t>TX</t>
  </si>
  <si>
    <t>MD</t>
  </si>
  <si>
    <t>MI</t>
  </si>
  <si>
    <t>Eyelid Serum</t>
  </si>
  <si>
    <t>Denver</t>
  </si>
  <si>
    <t>CO</t>
  </si>
  <si>
    <t>Neuropeptide</t>
  </si>
  <si>
    <t>Firming Moisturizer</t>
  </si>
  <si>
    <t>Super Berry</t>
  </si>
  <si>
    <t>Sleep Booster</t>
  </si>
  <si>
    <t>LA</t>
  </si>
  <si>
    <t>San Diego</t>
  </si>
  <si>
    <t>Cold Plasma Plus Power Duo Kit</t>
  </si>
  <si>
    <t>NY</t>
  </si>
  <si>
    <t>OK</t>
  </si>
  <si>
    <t xml:space="preserve">Acne with Spot Gel &amp; Instant Blur
</t>
  </si>
  <si>
    <t>Irvine</t>
  </si>
  <si>
    <t>Super Supplement Powder Duo</t>
  </si>
  <si>
    <t>Metabolism Booster</t>
  </si>
  <si>
    <t xml:space="preserve">Acne Kit 3
</t>
  </si>
  <si>
    <t>Seattle</t>
  </si>
  <si>
    <t>WA</t>
  </si>
  <si>
    <t>San Antonio</t>
  </si>
  <si>
    <t>Gainesville</t>
  </si>
  <si>
    <t>PA</t>
  </si>
  <si>
    <t>KS</t>
  </si>
  <si>
    <t>MO</t>
  </si>
  <si>
    <t>WI</t>
  </si>
  <si>
    <t>Metabolic Support Supplements Duo</t>
  </si>
  <si>
    <t>San Francisco</t>
  </si>
  <si>
    <t>Concord</t>
  </si>
  <si>
    <t>NV</t>
  </si>
  <si>
    <t>New York</t>
  </si>
  <si>
    <t>CT</t>
  </si>
  <si>
    <t>Daly City</t>
  </si>
  <si>
    <t>SC</t>
  </si>
  <si>
    <t>OH</t>
  </si>
  <si>
    <t>TN</t>
  </si>
  <si>
    <t>NJ</t>
  </si>
  <si>
    <t>Deep Crease Serum</t>
  </si>
  <si>
    <t>WEB KIT</t>
  </si>
  <si>
    <t>Austin</t>
  </si>
  <si>
    <t>AL</t>
  </si>
  <si>
    <t>H2 Elemental Energy</t>
  </si>
  <si>
    <t>Hydrating Cloud Cream</t>
  </si>
  <si>
    <t>Los Angeles</t>
  </si>
  <si>
    <t>Atlanta</t>
  </si>
  <si>
    <t>Masks</t>
  </si>
  <si>
    <t>Eye Cream</t>
  </si>
  <si>
    <t>Foundation - Nude</t>
  </si>
  <si>
    <t>Digestion Booster</t>
  </si>
  <si>
    <t>Columbus</t>
  </si>
  <si>
    <t>Redondo Beach</t>
  </si>
  <si>
    <t>Around the Clock Brightening Duo</t>
  </si>
  <si>
    <t>Malden</t>
  </si>
  <si>
    <t>Chattanooga</t>
  </si>
  <si>
    <t>No:Rinse</t>
  </si>
  <si>
    <t>Dallas</t>
  </si>
  <si>
    <t>Night Cream</t>
  </si>
  <si>
    <t xml:space="preserve">Growth Factor Intensive Moisturizing Duo
</t>
  </si>
  <si>
    <t>WV</t>
  </si>
  <si>
    <t>HI</t>
  </si>
  <si>
    <t>Alexandria</t>
  </si>
  <si>
    <t>Nashville</t>
  </si>
  <si>
    <t>Frederick</t>
  </si>
  <si>
    <t>Moisturizer</t>
  </si>
  <si>
    <t>UT</t>
  </si>
  <si>
    <t>PORTLAND</t>
  </si>
  <si>
    <t>IA</t>
  </si>
  <si>
    <t>Rancho Santa Margarita</t>
  </si>
  <si>
    <t>NM</t>
  </si>
  <si>
    <t>Jersey City</t>
  </si>
  <si>
    <t>New Castle</t>
  </si>
  <si>
    <t>Rochester</t>
  </si>
  <si>
    <t>ID</t>
  </si>
  <si>
    <t>Philadelphia</t>
  </si>
  <si>
    <t>Miami</t>
  </si>
  <si>
    <t>Carlsbad</t>
  </si>
  <si>
    <t>Las Vegas</t>
  </si>
  <si>
    <t>Baltimore</t>
  </si>
  <si>
    <t>Pleasanton</t>
  </si>
  <si>
    <t>Washington</t>
  </si>
  <si>
    <t>DC</t>
  </si>
  <si>
    <t>Orlando</t>
  </si>
  <si>
    <t>KY</t>
  </si>
  <si>
    <t>Arlington</t>
  </si>
  <si>
    <t>Summerville</t>
  </si>
  <si>
    <t>MN</t>
  </si>
  <si>
    <t>Cincinnati</t>
  </si>
  <si>
    <t>IN</t>
  </si>
  <si>
    <t>Raleigh</t>
  </si>
  <si>
    <t>Long Beach</t>
  </si>
  <si>
    <t>MT</t>
  </si>
  <si>
    <t>Pittsburgh</t>
  </si>
  <si>
    <t>Neuropeptide Smoothing &amp; Illuminating Kit</t>
  </si>
  <si>
    <t>Eye Treatment</t>
  </si>
  <si>
    <t>AR</t>
  </si>
  <si>
    <t>Cold Plasma Plus+ Platinum Duo</t>
  </si>
  <si>
    <t>Brooklyn</t>
  </si>
  <si>
    <t>Charlotte</t>
  </si>
  <si>
    <t>Houston</t>
  </si>
  <si>
    <t xml:space="preserve">Cold Plasma Plus Eye Supersize </t>
  </si>
  <si>
    <t>San Jose</t>
  </si>
  <si>
    <t>NE</t>
  </si>
  <si>
    <t>Apt B</t>
  </si>
  <si>
    <t>Dover</t>
  </si>
  <si>
    <t>Fremont</t>
  </si>
  <si>
    <t>Manual</t>
  </si>
  <si>
    <t>0c1</t>
  </si>
  <si>
    <t>Luminous Duo Foundation Serum</t>
  </si>
  <si>
    <t>Sacramento</t>
  </si>
  <si>
    <t>Santa Monica</t>
  </si>
  <si>
    <t>Fresh &amp; Firm Kit</t>
  </si>
  <si>
    <t>TSC KIT</t>
  </si>
  <si>
    <t>Apt 2</t>
  </si>
  <si>
    <t>Baton Rouge</t>
  </si>
  <si>
    <t>Albuquerque</t>
  </si>
  <si>
    <t>Citrus Facial Wash</t>
  </si>
  <si>
    <t>RI</t>
  </si>
  <si>
    <t>Vancouver</t>
  </si>
  <si>
    <t>Roseville</t>
  </si>
  <si>
    <t>Alhambra</t>
  </si>
  <si>
    <t>Worcester</t>
  </si>
  <si>
    <t>Deep Wrinkle &amp; Crease Duo</t>
  </si>
  <si>
    <t>Unit B</t>
  </si>
  <si>
    <t>Sunnyvale</t>
  </si>
  <si>
    <t>Yucaipa</t>
  </si>
  <si>
    <t>Bronx</t>
  </si>
  <si>
    <t>Scottsdale</t>
  </si>
  <si>
    <t>Mount Prospect</t>
  </si>
  <si>
    <t>Edmond</t>
  </si>
  <si>
    <t>Anaheim</t>
  </si>
  <si>
    <t>Aurora</t>
  </si>
  <si>
    <t>San Rafael</t>
  </si>
  <si>
    <t>Beauty is from the Inside Out</t>
  </si>
  <si>
    <t>Fan Favorites Signature Regimen 2.0</t>
  </si>
  <si>
    <t>Manasquan</t>
  </si>
  <si>
    <t>Reno</t>
  </si>
  <si>
    <t>El Paso</t>
  </si>
  <si>
    <t>Apt 1</t>
  </si>
  <si>
    <t>Fredericksburg</t>
  </si>
  <si>
    <t>Virginia Beach</t>
  </si>
  <si>
    <t>Kim Wales</t>
  </si>
  <si>
    <t>49 East 74 Street</t>
  </si>
  <si>
    <t>2A</t>
  </si>
  <si>
    <t>kim@walescapital.com</t>
  </si>
  <si>
    <t>MS</t>
  </si>
  <si>
    <t>Mobile</t>
  </si>
  <si>
    <t>DELUXE SAMPLE</t>
  </si>
  <si>
    <t>Littleton</t>
  </si>
  <si>
    <t>Tucson</t>
  </si>
  <si>
    <t>Chico</t>
  </si>
  <si>
    <t>Neuropeptide Day and Night Firming Duo</t>
  </si>
  <si>
    <t>Lipstick Trio- Rose, Cognac &amp; Wine</t>
  </si>
  <si>
    <t>none</t>
  </si>
  <si>
    <t>Essential Fx Acyl Glutathione Starter Set International</t>
  </si>
  <si>
    <t>Spring</t>
  </si>
  <si>
    <t>USA</t>
  </si>
  <si>
    <t>ZULILY CORPORATION</t>
  </si>
  <si>
    <t>Newport Beach</t>
  </si>
  <si>
    <t>Kent</t>
  </si>
  <si>
    <t>Livingston</t>
  </si>
  <si>
    <t>ON</t>
  </si>
  <si>
    <t>Tracy</t>
  </si>
  <si>
    <t>New Haven</t>
  </si>
  <si>
    <t>Madison</t>
  </si>
  <si>
    <t>Tulsa</t>
  </si>
  <si>
    <t>Firming &amp; Brightening Kit</t>
  </si>
  <si>
    <t>Lafayette</t>
  </si>
  <si>
    <t>Manalapan</t>
  </si>
  <si>
    <t>Monterey</t>
  </si>
  <si>
    <t>8500 NAIL ROAD</t>
  </si>
  <si>
    <t>OLIVE BRANCH</t>
  </si>
  <si>
    <t>Corona</t>
  </si>
  <si>
    <t>Apt 215</t>
  </si>
  <si>
    <t>Minneapolis</t>
  </si>
  <si>
    <t>Tacoma</t>
  </si>
  <si>
    <t>QVC</t>
  </si>
  <si>
    <t>Mixed Franchise</t>
  </si>
  <si>
    <t>Downey</t>
  </si>
  <si>
    <t>ND</t>
  </si>
  <si>
    <t>CANADA</t>
  </si>
  <si>
    <t>Winter Garden</t>
  </si>
  <si>
    <t>Franklin</t>
  </si>
  <si>
    <t>Lebanon</t>
  </si>
  <si>
    <t>Marion</t>
  </si>
  <si>
    <t>Southampton</t>
  </si>
  <si>
    <t>Chesterfield</t>
  </si>
  <si>
    <t>Thousand Oaks</t>
  </si>
  <si>
    <t>Dublin</t>
  </si>
  <si>
    <t>Beverly</t>
  </si>
  <si>
    <t>Conroe</t>
  </si>
  <si>
    <t>Maple Grove</t>
  </si>
  <si>
    <t>Michelle Beene</t>
  </si>
  <si>
    <t>michellebeene@att.net</t>
  </si>
  <si>
    <t>Highland</t>
  </si>
  <si>
    <t>Apt 203</t>
  </si>
  <si>
    <t>9B3</t>
  </si>
  <si>
    <t>NM Foundation Beige 0.25oz Tube Deluxe Sample</t>
  </si>
  <si>
    <t>Guthy Renker</t>
  </si>
  <si>
    <t>Corpus Christi,</t>
  </si>
  <si>
    <t>0D1</t>
  </si>
  <si>
    <t>9B1</t>
  </si>
  <si>
    <t>Account</t>
  </si>
  <si>
    <t>UK</t>
  </si>
  <si>
    <t>Retail</t>
  </si>
  <si>
    <t>Bloomingdales</t>
  </si>
  <si>
    <t>Costco</t>
  </si>
  <si>
    <t>Dillard's</t>
  </si>
  <si>
    <t>EC Scott</t>
  </si>
  <si>
    <t>Lord &amp; Taylor</t>
  </si>
  <si>
    <t>Macy's</t>
  </si>
  <si>
    <t>Neiman Marcus</t>
  </si>
  <si>
    <t>Nordstrom</t>
  </si>
  <si>
    <t>Sephora</t>
  </si>
  <si>
    <t>Ulta</t>
  </si>
  <si>
    <t>International</t>
  </si>
  <si>
    <t>APAC+LA</t>
  </si>
  <si>
    <t>Digital</t>
  </si>
  <si>
    <t>Amazon</t>
  </si>
  <si>
    <t>Other.com</t>
  </si>
  <si>
    <t>PMD.com</t>
  </si>
  <si>
    <t>Broadcast</t>
  </si>
  <si>
    <t>TSC</t>
  </si>
  <si>
    <t>Zulily</t>
  </si>
  <si>
    <t>Sku</t>
  </si>
  <si>
    <t>Order ID</t>
  </si>
  <si>
    <t>Account ID</t>
  </si>
  <si>
    <t>OC</t>
  </si>
  <si>
    <t>QV</t>
  </si>
  <si>
    <t>SP</t>
  </si>
  <si>
    <t>NCO</t>
  </si>
  <si>
    <t>RT</t>
  </si>
  <si>
    <t>Retail Accounts</t>
  </si>
  <si>
    <t>GR</t>
  </si>
  <si>
    <t>IT</t>
  </si>
  <si>
    <t>Account Raw</t>
  </si>
  <si>
    <t>Retail - Other</t>
  </si>
  <si>
    <t>Component Transfer</t>
  </si>
  <si>
    <t>Shipped Tab</t>
  </si>
  <si>
    <t>Processed to ship Tab</t>
  </si>
  <si>
    <t>check Account --&gt; "Component Transfer"</t>
  </si>
  <si>
    <t>Redrag the formula</t>
  </si>
  <si>
    <t>redrag formula</t>
  </si>
  <si>
    <t>check Account --&gt; "Component Transfer" &amp; "PMD.com" &amp; "need manual check"</t>
  </si>
  <si>
    <t>BK10286</t>
  </si>
  <si>
    <t>Eagleville</t>
  </si>
  <si>
    <t>SMOOTH, BRIGHTEN &amp; PROTECT REGIMEN 2.0</t>
  </si>
  <si>
    <t>Mildred Sepulveda</t>
  </si>
  <si>
    <t>7327 Otto Street</t>
  </si>
  <si>
    <t>Mildredsz@hotmail.com</t>
  </si>
  <si>
    <t>Lemoore</t>
  </si>
  <si>
    <t>Face Finishing &amp; Firming Moisturizer 0.25oz</t>
  </si>
  <si>
    <t>0B2</t>
  </si>
  <si>
    <t>Bloomington</t>
  </si>
  <si>
    <t>Medford</t>
  </si>
  <si>
    <t>95237-PI</t>
  </si>
  <si>
    <t>About Town Kit</t>
  </si>
  <si>
    <t xml:space="preserve">Lipstick Trio
</t>
  </si>
  <si>
    <t>Redwood City</t>
  </si>
  <si>
    <t>Sarasota</t>
  </si>
  <si>
    <t>Patricia Youles</t>
  </si>
  <si>
    <t>lancenpat@aol.com</t>
  </si>
  <si>
    <t>Marietta</t>
  </si>
  <si>
    <t>Springfield</t>
  </si>
  <si>
    <t>Pelham</t>
  </si>
  <si>
    <t>Tampa</t>
  </si>
  <si>
    <t>Kingwood</t>
  </si>
  <si>
    <t>Signature Duo Tint</t>
  </si>
  <si>
    <t>Growth Factor Duo Tint</t>
  </si>
  <si>
    <t>AK</t>
  </si>
  <si>
    <t>Allison Bell</t>
  </si>
  <si>
    <t>519 Betz Place</t>
  </si>
  <si>
    <t>Metairie</t>
  </si>
  <si>
    <t>abell@joneswalker.com</t>
  </si>
  <si>
    <t>Southport</t>
  </si>
  <si>
    <t>Katy</t>
  </si>
  <si>
    <t>Naples</t>
  </si>
  <si>
    <t>Greenwich</t>
  </si>
  <si>
    <t>Laguna Beach</t>
  </si>
  <si>
    <t>Columbia</t>
  </si>
  <si>
    <t>Charleston</t>
  </si>
  <si>
    <t>Simi Valley</t>
  </si>
  <si>
    <t>Torrance</t>
  </si>
  <si>
    <t>Sammamish</t>
  </si>
  <si>
    <t>Bedford</t>
  </si>
  <si>
    <t>Marlboro</t>
  </si>
  <si>
    <t>ORLANDO</t>
  </si>
  <si>
    <t>Unit 2</t>
  </si>
  <si>
    <t>Danville</t>
  </si>
  <si>
    <t>Salt Lake City</t>
  </si>
  <si>
    <t>Unit A</t>
  </si>
  <si>
    <t>Gilbert</t>
  </si>
  <si>
    <t xml:space="preserve">New York </t>
  </si>
  <si>
    <t>Health &amp; Weight Management</t>
  </si>
  <si>
    <t>Aptos</t>
  </si>
  <si>
    <t>New Orleans</t>
  </si>
  <si>
    <t>Hawthorne</t>
  </si>
  <si>
    <t xml:space="preserve">Classic Firming Regimen  2.0
</t>
  </si>
  <si>
    <t>Fort Lauderdale</t>
  </si>
  <si>
    <t>Colorado Springs</t>
  </si>
  <si>
    <t>Spokane</t>
  </si>
  <si>
    <t>Neuropeptide Moisturizer &amp; Night Cream Duo</t>
  </si>
  <si>
    <t>WY</t>
  </si>
  <si>
    <t>Apt 3</t>
  </si>
  <si>
    <t>Jacksonville</t>
  </si>
  <si>
    <t>Jennifer Chen</t>
  </si>
  <si>
    <t>344 West Arrow Highway - Unit 2</t>
  </si>
  <si>
    <t xml:space="preserve">Back - Top of Stairs </t>
  </si>
  <si>
    <t>Upland</t>
  </si>
  <si>
    <t>jenchen86@gmail.com</t>
  </si>
  <si>
    <t>San Jacinto</t>
  </si>
  <si>
    <t>Gig Harbor</t>
  </si>
  <si>
    <t>Lancaster</t>
  </si>
  <si>
    <t>Bellevue</t>
  </si>
  <si>
    <t>Buffalo</t>
  </si>
  <si>
    <t>Evansville</t>
  </si>
  <si>
    <t>Hudson</t>
  </si>
  <si>
    <t>Mesa</t>
  </si>
  <si>
    <t>Phoenix</t>
  </si>
  <si>
    <t>Huntington Beach</t>
  </si>
  <si>
    <t>Boise</t>
  </si>
  <si>
    <t>Clovis</t>
  </si>
  <si>
    <t>Georgetown</t>
  </si>
  <si>
    <t>Boynton Beach</t>
  </si>
  <si>
    <t>Oakland</t>
  </si>
  <si>
    <t>Raymore</t>
  </si>
  <si>
    <t>Laguna Niguel</t>
  </si>
  <si>
    <t>Memphis</t>
  </si>
  <si>
    <t>Tempe</t>
  </si>
  <si>
    <t>Dana Point</t>
  </si>
  <si>
    <t>Corsicana</t>
  </si>
  <si>
    <t>Irving</t>
  </si>
  <si>
    <t>Greenville</t>
  </si>
  <si>
    <t>VT</t>
  </si>
  <si>
    <t>Plano</t>
  </si>
  <si>
    <t>Wellington</t>
  </si>
  <si>
    <t>Rancho Cucamonga</t>
  </si>
  <si>
    <t>Zachary  Wunder</t>
  </si>
  <si>
    <t>wunder425@gmail.com</t>
  </si>
  <si>
    <t>Sun Prairie</t>
  </si>
  <si>
    <t>Alpharetta</t>
  </si>
  <si>
    <t>Beverly Hills</t>
  </si>
  <si>
    <t>Stockton</t>
  </si>
  <si>
    <t>Hilton Head Island</t>
  </si>
  <si>
    <t>Fort Myers</t>
  </si>
  <si>
    <t>Napa</t>
  </si>
  <si>
    <t>Lakewood</t>
  </si>
  <si>
    <t>Winter Park</t>
  </si>
  <si>
    <t>Weston</t>
  </si>
  <si>
    <t>El Cajon</t>
  </si>
  <si>
    <t>Mableton</t>
  </si>
  <si>
    <t>Fairfield</t>
  </si>
  <si>
    <t>Santa Rosa</t>
  </si>
  <si>
    <t>TUCSON</t>
  </si>
  <si>
    <t>Cleveland</t>
  </si>
  <si>
    <t>North Hollywood</t>
  </si>
  <si>
    <t>Stratford</t>
  </si>
  <si>
    <t>Henderson</t>
  </si>
  <si>
    <t>Englewood</t>
  </si>
  <si>
    <t>EFX Rejuvenating Moisturizer 0.25 oz</t>
  </si>
  <si>
    <t>EFx 0.25oz Moisturizer Deluxe Sample</t>
  </si>
  <si>
    <t>Bakersfield</t>
  </si>
  <si>
    <t>Cumming</t>
  </si>
  <si>
    <t>Canton</t>
  </si>
  <si>
    <t>Eugene</t>
  </si>
  <si>
    <t>Fort Worth</t>
  </si>
  <si>
    <t>East Hampton</t>
  </si>
  <si>
    <t>IL024638</t>
  </si>
  <si>
    <t>PMD Signature Travel Duo</t>
  </si>
  <si>
    <t>016819A</t>
  </si>
  <si>
    <t>BC20341B</t>
  </si>
  <si>
    <t>IL024635</t>
  </si>
  <si>
    <t>PMD Brighten &amp; Firm Travel Duo</t>
  </si>
  <si>
    <t>Boston</t>
  </si>
  <si>
    <t>Fresno</t>
  </si>
  <si>
    <t>Wilmette</t>
  </si>
  <si>
    <t xml:space="preserve">NP Night and CP+ Eye Duo
</t>
  </si>
  <si>
    <t>Toms River</t>
  </si>
  <si>
    <t>Auburn</t>
  </si>
  <si>
    <t>Sue Kahn</t>
  </si>
  <si>
    <t>311 E. Morse Blvd. # 7-18</t>
  </si>
  <si>
    <t>NO SIGNATURE REQUIRED</t>
  </si>
  <si>
    <t>sue325@phymkt.com</t>
  </si>
  <si>
    <t>Milford</t>
  </si>
  <si>
    <t>Martinez</t>
  </si>
  <si>
    <t>Oxford</t>
  </si>
  <si>
    <t>Jackson</t>
  </si>
  <si>
    <t>Apple Valley</t>
  </si>
  <si>
    <t>Orange</t>
  </si>
  <si>
    <t>Apt 104</t>
  </si>
  <si>
    <t>Santa Barbara</t>
  </si>
  <si>
    <t>Alvin</t>
  </si>
  <si>
    <t>Pittsfield</t>
  </si>
  <si>
    <t>Apt 302</t>
  </si>
  <si>
    <t>IK024639</t>
  </si>
  <si>
    <t>PMD Signature Travel Set</t>
  </si>
  <si>
    <t>Essential Face and Eye Duo</t>
  </si>
  <si>
    <t>Brookhaven</t>
  </si>
  <si>
    <t>Carmel</t>
  </si>
  <si>
    <t>Highlands Ranch</t>
  </si>
  <si>
    <t>Orange Beach</t>
  </si>
  <si>
    <t>9G4</t>
  </si>
  <si>
    <t>NM Concealer Tan (new shade)</t>
  </si>
  <si>
    <t>Chula Vista</t>
  </si>
  <si>
    <t>Wayne</t>
  </si>
  <si>
    <t>Parker</t>
  </si>
  <si>
    <t>Edgewater</t>
  </si>
  <si>
    <t>Alameda</t>
  </si>
  <si>
    <t>1450 Springfield Dr</t>
  </si>
  <si>
    <t>95928-7306</t>
  </si>
  <si>
    <t>MI20276</t>
  </si>
  <si>
    <t>Sugar Land</t>
  </si>
  <si>
    <t>Bradenton</t>
  </si>
  <si>
    <t>95315-LI</t>
  </si>
  <si>
    <t xml:space="preserve">Concealer Light &amp; Acne Spot Treatment
</t>
  </si>
  <si>
    <t xml:space="preserve">CBD + Nourishing Moisturizer
</t>
  </si>
  <si>
    <t>Stanford</t>
  </si>
  <si>
    <t>Morristown</t>
  </si>
  <si>
    <t>Malibu</t>
  </si>
  <si>
    <t>The Delicate Duo</t>
  </si>
  <si>
    <t>Walnut Creek</t>
  </si>
  <si>
    <t>Apt 43</t>
  </si>
  <si>
    <t>West Chester</t>
  </si>
  <si>
    <t>Lexington</t>
  </si>
  <si>
    <t>San Mateo</t>
  </si>
  <si>
    <t>Murrieta</t>
  </si>
  <si>
    <t>Peggy Collins</t>
  </si>
  <si>
    <t>260 Ballantyne Common Cir</t>
  </si>
  <si>
    <t>Hendersonville</t>
  </si>
  <si>
    <t>28792-7349</t>
  </si>
  <si>
    <t>peggy_collins@att.net</t>
  </si>
  <si>
    <t>Asheville</t>
  </si>
  <si>
    <t>Somerset</t>
  </si>
  <si>
    <t>Vero Beach</t>
  </si>
  <si>
    <t>Albany</t>
  </si>
  <si>
    <t>Mountain View</t>
  </si>
  <si>
    <t>Roxbury</t>
  </si>
  <si>
    <t>Los Altos</t>
  </si>
  <si>
    <t>Trabuco Canyon</t>
  </si>
  <si>
    <t>Richmond</t>
  </si>
  <si>
    <t>Apt 6</t>
  </si>
  <si>
    <t>Palo Alto</t>
  </si>
  <si>
    <t>Sherman Oaks</t>
  </si>
  <si>
    <t>Pasadena</t>
  </si>
  <si>
    <t>Woodstock</t>
  </si>
  <si>
    <t>Sterling Heights</t>
  </si>
  <si>
    <t>Meridian</t>
  </si>
  <si>
    <t>SEPHORA CANADA</t>
  </si>
  <si>
    <t>NM Bronzer No. 1 NO SPF</t>
  </si>
  <si>
    <t>No Bronzer Bronzer</t>
  </si>
  <si>
    <t>IK024640</t>
  </si>
  <si>
    <t xml:space="preserve">PMD Signature Travel Set with Bag </t>
  </si>
  <si>
    <t>NP Night and NP Firming Moisturizer Duo</t>
  </si>
  <si>
    <t>Rock Hill</t>
  </si>
  <si>
    <t>BE10213A</t>
  </si>
  <si>
    <t>Malvern</t>
  </si>
  <si>
    <t>mary morin</t>
  </si>
  <si>
    <t>7111 Grand Estuary Trl</t>
  </si>
  <si>
    <t>Unit 103</t>
  </si>
  <si>
    <t>34212-8290</t>
  </si>
  <si>
    <t>marypallas7@aol.com</t>
  </si>
  <si>
    <t>Greensboro</t>
  </si>
  <si>
    <t>Saugus</t>
  </si>
  <si>
    <t>Scotts Valley</t>
  </si>
  <si>
    <t>BH10254</t>
  </si>
  <si>
    <t>Hockessin</t>
  </si>
  <si>
    <t>Southlake</t>
  </si>
  <si>
    <t>Reisterstown</t>
  </si>
  <si>
    <t>Livermore</t>
  </si>
  <si>
    <t>Oceanside</t>
  </si>
  <si>
    <t>Murphy</t>
  </si>
  <si>
    <t>Foundation Serum - Tan</t>
  </si>
  <si>
    <t>Cold Plasma Plus Sub D 0.25oz Reformulation?Deluxe Sample</t>
  </si>
  <si>
    <t>IB124885</t>
  </si>
  <si>
    <t>Hypoallergenic Set 2019</t>
  </si>
  <si>
    <t>Saint Louis</t>
  </si>
  <si>
    <t>Lake Forest</t>
  </si>
  <si>
    <t>Peoria</t>
  </si>
  <si>
    <t>Webster</t>
  </si>
  <si>
    <t>Syracuse</t>
  </si>
  <si>
    <t>St Petersburg</t>
  </si>
  <si>
    <t>Apt 1f</t>
  </si>
  <si>
    <t>Mason</t>
  </si>
  <si>
    <t>Marianna Kurmasheva</t>
  </si>
  <si>
    <t>marianakurmasheva@gmail.com</t>
  </si>
  <si>
    <t>Brownsville</t>
  </si>
  <si>
    <t>Maryville</t>
  </si>
  <si>
    <t>Harlingen</t>
  </si>
  <si>
    <t>BG20320A</t>
  </si>
  <si>
    <t>Westport</t>
  </si>
  <si>
    <t>Farmingdale</t>
  </si>
  <si>
    <t>beverly ring</t>
  </si>
  <si>
    <t>Oak Lawn</t>
  </si>
  <si>
    <t>beverlyring1953@icloud.com</t>
  </si>
  <si>
    <t>Ridgewood</t>
  </si>
  <si>
    <t>New Smyrna Beach</t>
  </si>
  <si>
    <t>Astoria</t>
  </si>
  <si>
    <t>Lake Worth</t>
  </si>
  <si>
    <t>Apt 105</t>
  </si>
  <si>
    <t>3601 Old Capitol Trl Unit A7</t>
  </si>
  <si>
    <t>19808-6042</t>
  </si>
  <si>
    <t>Folcroft</t>
  </si>
  <si>
    <t>19032-2011</t>
  </si>
  <si>
    <t>Apt 101</t>
  </si>
  <si>
    <t>1518 Park Ave</t>
  </si>
  <si>
    <t>Apt 113n</t>
  </si>
  <si>
    <t>21217-4776</t>
  </si>
  <si>
    <t>Clarksburg</t>
  </si>
  <si>
    <t>Hamden</t>
  </si>
  <si>
    <t>Eastvale</t>
  </si>
  <si>
    <t>Apt C</t>
  </si>
  <si>
    <t>Arlington Heights</t>
  </si>
  <si>
    <t>Apt 604</t>
  </si>
  <si>
    <t>Conshohocken</t>
  </si>
  <si>
    <t>New Hyde Park</t>
  </si>
  <si>
    <t>Svetlana Ermoleva</t>
  </si>
  <si>
    <t>ermolieva.swet@yandex.ru</t>
  </si>
  <si>
    <t>Anne Byczkowski</t>
  </si>
  <si>
    <t>105 Lake St</t>
  </si>
  <si>
    <t>94118-1484</t>
  </si>
  <si>
    <t>annebyczk@gmail.com</t>
  </si>
  <si>
    <t>Arvada</t>
  </si>
  <si>
    <t>Laurel</t>
  </si>
  <si>
    <t>San Juan Capistrano</t>
  </si>
  <si>
    <t>Unit 025844</t>
  </si>
  <si>
    <t>Union City</t>
  </si>
  <si>
    <t>Mashpee</t>
  </si>
  <si>
    <t>Encino</t>
  </si>
  <si>
    <t>Apt 4</t>
  </si>
  <si>
    <t xml:space="preserve">Jadranka  Kustic </t>
  </si>
  <si>
    <t>3111 47th St</t>
  </si>
  <si>
    <t>Apt 3f</t>
  </si>
  <si>
    <t>11103-1618</t>
  </si>
  <si>
    <t>starfish0101@gmail.com</t>
  </si>
  <si>
    <t>Unit 3</t>
  </si>
  <si>
    <t>Odessa</t>
  </si>
  <si>
    <t>BE10209A</t>
  </si>
  <si>
    <t>Apt 11</t>
  </si>
  <si>
    <t>QC</t>
  </si>
  <si>
    <t>BH10297</t>
  </si>
  <si>
    <t>BEST SELLING MINI BAG JAN 2019_digital GWP</t>
  </si>
  <si>
    <t>Foundation - Tan</t>
  </si>
  <si>
    <t>Unit D</t>
  </si>
  <si>
    <t>Sarah Jones</t>
  </si>
  <si>
    <t>642 Marigold Lane</t>
  </si>
  <si>
    <t xml:space="preserve">Fort Collins </t>
  </si>
  <si>
    <t>sarahleaj@aol.com</t>
  </si>
  <si>
    <t>Riverview</t>
  </si>
  <si>
    <t>BI00146</t>
  </si>
  <si>
    <t>WIP Cold Plasma Plus Face 0.5oz</t>
  </si>
  <si>
    <t>BK10288A</t>
  </si>
  <si>
    <t>Hillsborough</t>
  </si>
  <si>
    <t>Pacifica</t>
  </si>
  <si>
    <t>MECCA BRANDS PTY LTD</t>
  </si>
  <si>
    <t>EL10257A</t>
  </si>
  <si>
    <t>Pittsboro</t>
  </si>
  <si>
    <t>Davis</t>
  </si>
  <si>
    <t>Apt 112</t>
  </si>
  <si>
    <t xml:space="preserve">Small but Potent Trial Kit 
</t>
  </si>
  <si>
    <t>Smyrna</t>
  </si>
  <si>
    <t>San Anselmo</t>
  </si>
  <si>
    <t>Wenatchee</t>
  </si>
  <si>
    <t>Smithfield</t>
  </si>
  <si>
    <t>Shreveport</t>
  </si>
  <si>
    <t>La Crosse</t>
  </si>
  <si>
    <t>Oak Brook</t>
  </si>
  <si>
    <t>Van Nuys</t>
  </si>
  <si>
    <t>Rose Bjorklund</t>
  </si>
  <si>
    <t>11711 Memorial Dr</t>
  </si>
  <si>
    <t>Apt 609</t>
  </si>
  <si>
    <t>Biddeford</t>
  </si>
  <si>
    <t>Lisa  Manfredi</t>
  </si>
  <si>
    <t>itsmisslee2u@yahoo.com</t>
  </si>
  <si>
    <t>Northbrook</t>
  </si>
  <si>
    <t>Arnold</t>
  </si>
  <si>
    <t>Phoenixville</t>
  </si>
  <si>
    <t xml:space="preserve">Small but Potent Trial Kit + Bag
</t>
  </si>
  <si>
    <t>Atlantic Beach</t>
  </si>
  <si>
    <t>Sierra Madre</t>
  </si>
  <si>
    <t>BC20339</t>
  </si>
  <si>
    <t>Acne Night 2oz</t>
  </si>
  <si>
    <t>BG10315</t>
  </si>
  <si>
    <t>Super Berry Supplement Powder Duo</t>
  </si>
  <si>
    <t>Snellville</t>
  </si>
  <si>
    <t>Fenton</t>
  </si>
  <si>
    <t>Granbury</t>
  </si>
  <si>
    <t>Panama City</t>
  </si>
  <si>
    <t>Farmington Hills</t>
  </si>
  <si>
    <t>Apt D</t>
  </si>
  <si>
    <t>Lees Summit</t>
  </si>
  <si>
    <t>171 Edgemoor Road</t>
  </si>
  <si>
    <t>Port Washington</t>
  </si>
  <si>
    <t>Lutz</t>
  </si>
  <si>
    <t>denver</t>
  </si>
  <si>
    <t>CE20727</t>
  </si>
  <si>
    <t>BB20327</t>
  </si>
  <si>
    <t>EC20274</t>
  </si>
  <si>
    <t>mpmwagner@gmail.com</t>
  </si>
  <si>
    <t>JOSHUA NAFTEL</t>
  </si>
  <si>
    <t>935 Pine St</t>
  </si>
  <si>
    <t>94108-2939</t>
  </si>
  <si>
    <t>djmixnmagic@hotmail.com</t>
  </si>
  <si>
    <t>Billings</t>
  </si>
  <si>
    <t>Deer Park</t>
  </si>
  <si>
    <t>iQVC</t>
  </si>
  <si>
    <t>Hiawatha</t>
  </si>
  <si>
    <t>Stoughton</t>
  </si>
  <si>
    <t>Touch of Color Trio</t>
  </si>
  <si>
    <t xml:space="preserve">Deluxe Summer Trial Set
</t>
  </si>
  <si>
    <t>Deborah Jackson</t>
  </si>
  <si>
    <t>North Haven</t>
  </si>
  <si>
    <t>DB20015B</t>
  </si>
  <si>
    <t>Apt 404</t>
  </si>
  <si>
    <t>marti huntsinger</t>
  </si>
  <si>
    <t>1283 e. san bernardino ave.</t>
  </si>
  <si>
    <t>S LAKE TAHOE</t>
  </si>
  <si>
    <t>maid.to.order@sbcglobal.net</t>
  </si>
  <si>
    <t>VI</t>
  </si>
  <si>
    <t>BB20330</t>
  </si>
  <si>
    <t>CK006526</t>
  </si>
  <si>
    <t>Payson</t>
  </si>
  <si>
    <t>Cape Neddick</t>
  </si>
  <si>
    <t>Essential FX Day &amp; Night Moisturizer Duo</t>
  </si>
  <si>
    <t>KH10017</t>
  </si>
  <si>
    <t>Hanover Park</t>
  </si>
  <si>
    <t>Westerly</t>
  </si>
  <si>
    <t>LD30186</t>
  </si>
  <si>
    <t>AU</t>
  </si>
  <si>
    <t>Jun Wu</t>
  </si>
  <si>
    <t>330 Stone Hill Pt</t>
  </si>
  <si>
    <t>30004-4342</t>
  </si>
  <si>
    <t>hlwujun@yahoo.com</t>
  </si>
  <si>
    <t>v.rowley@sbcglobal.net</t>
  </si>
  <si>
    <t>louisem366@gmail.com</t>
  </si>
  <si>
    <t>Mary Mistler</t>
  </si>
  <si>
    <t>mmistler3@comcast.net</t>
  </si>
  <si>
    <t>CI20741</t>
  </si>
  <si>
    <t>Mary DeLaat</t>
  </si>
  <si>
    <t>6618 Trebeck Ln</t>
  </si>
  <si>
    <t>77379-7642</t>
  </si>
  <si>
    <t>frogee1@comcast.net</t>
  </si>
  <si>
    <t>Connie Lamberson</t>
  </si>
  <si>
    <t>8905 E 370 Rd</t>
  </si>
  <si>
    <t>Oologah</t>
  </si>
  <si>
    <t>74053-6319</t>
  </si>
  <si>
    <t>connielamberson@gmail.com</t>
  </si>
  <si>
    <t>4626 Lomond</t>
  </si>
  <si>
    <t>BH00140</t>
  </si>
  <si>
    <t>Deana Colon</t>
  </si>
  <si>
    <t>13706 Tregaron Dr</t>
  </si>
  <si>
    <t>68123-4748</t>
  </si>
  <si>
    <t>colondaria@gmail.com</t>
  </si>
  <si>
    <t>1081 Constitution St</t>
  </si>
  <si>
    <t>48188-6739</t>
  </si>
  <si>
    <t>Joy Cashdan</t>
  </si>
  <si>
    <t>52 Laurel Oak Road</t>
  </si>
  <si>
    <t>Fernandina  Beach</t>
  </si>
  <si>
    <t>Jjkshim@aol.com</t>
  </si>
  <si>
    <t>Dana Panes</t>
  </si>
  <si>
    <t>550 Sea Spray Ct</t>
  </si>
  <si>
    <t>94044-2153</t>
  </si>
  <si>
    <t>seaspray99@hotmail.com</t>
  </si>
  <si>
    <t>Tracey Black</t>
  </si>
  <si>
    <t>629 Hawk Road</t>
  </si>
  <si>
    <t>Jena</t>
  </si>
  <si>
    <t>traceyhood337@yahoo.com</t>
  </si>
  <si>
    <t>700 Carpenters Xing Ste 1185719</t>
  </si>
  <si>
    <t>Bexley</t>
  </si>
  <si>
    <t xml:space="preserve">Summer Trial Set
</t>
  </si>
  <si>
    <t>Jeanne Coppola</t>
  </si>
  <si>
    <t>29 forest farm drive</t>
  </si>
  <si>
    <t>P.O. Box 308</t>
  </si>
  <si>
    <t>jeannecoppola@gmail.com</t>
  </si>
  <si>
    <t>Lori Barry</t>
  </si>
  <si>
    <t>56 Terrace View Dr.</t>
  </si>
  <si>
    <t>lbarry@coastalevergreen.com</t>
  </si>
  <si>
    <t>Carrie Stoneburner</t>
  </si>
  <si>
    <t>801 N Grapevine Cir</t>
  </si>
  <si>
    <t>85541-2995</t>
  </si>
  <si>
    <t>carrie.stoneburner@yahoo.com</t>
  </si>
  <si>
    <t>KITSANARUK KETKUAVIRIYANONT</t>
  </si>
  <si>
    <t>899 Bridge St</t>
  </si>
  <si>
    <t>03076-4901</t>
  </si>
  <si>
    <t>CI10715</t>
  </si>
  <si>
    <t>101 KEILOR PARK DRIVE, UNIT 2</t>
  </si>
  <si>
    <t>TULLAMARINE</t>
  </si>
  <si>
    <t>WMSVIC</t>
  </si>
  <si>
    <t>Foundation Serum</t>
  </si>
  <si>
    <t>Rhonda Lord</t>
  </si>
  <si>
    <t>lord@kkallaw.com</t>
  </si>
  <si>
    <t>10605 S Kilbourn Ave</t>
  </si>
  <si>
    <t>60453-5341</t>
  </si>
  <si>
    <t>Xu Tan</t>
  </si>
  <si>
    <t>32 John Bean Ct</t>
  </si>
  <si>
    <t>11050-4629</t>
  </si>
  <si>
    <t>tcabbage0225@gmail.com</t>
  </si>
  <si>
    <t>77024-7233</t>
  </si>
  <si>
    <t>Eagle Lake</t>
  </si>
  <si>
    <t>Janet Halstead</t>
  </si>
  <si>
    <t>904 Woodlawn Ave</t>
  </si>
  <si>
    <t>Beckley</t>
  </si>
  <si>
    <t>25801-6430</t>
  </si>
  <si>
    <t>jhalsteadmt@me.com</t>
  </si>
  <si>
    <t>Sarah Prins</t>
  </si>
  <si>
    <t>3619 Park Blvd</t>
  </si>
  <si>
    <t>94306-2853</t>
  </si>
  <si>
    <t>saraharianne@gmail.com</t>
  </si>
  <si>
    <t>Unit 702</t>
  </si>
  <si>
    <t>BB20386</t>
  </si>
  <si>
    <t>Acne 30 Day Regimen</t>
  </si>
  <si>
    <t>Cindy Moskovic</t>
  </si>
  <si>
    <t>4246 Sespe Ave</t>
  </si>
  <si>
    <t>cmosk420@yahoo.com</t>
  </si>
  <si>
    <t>BC20353A</t>
  </si>
  <si>
    <t>Acne Cleanser 6oz</t>
  </si>
  <si>
    <t>Murphysboro</t>
  </si>
  <si>
    <t>Apt A12</t>
  </si>
  <si>
    <t>Indian Trail</t>
  </si>
  <si>
    <t>Cherry Hill</t>
  </si>
  <si>
    <t>Apt 428</t>
  </si>
  <si>
    <t>Garland</t>
  </si>
  <si>
    <t>Cary</t>
  </si>
  <si>
    <t>bm_wongrat@hotmail.com</t>
  </si>
  <si>
    <t xml:space="preserve">Acne with No Makeup Skincare
</t>
  </si>
  <si>
    <t>San Marcos</t>
  </si>
  <si>
    <t>Evanston</t>
  </si>
  <si>
    <t>gina simmons</t>
  </si>
  <si>
    <t>119 Conservancy Dr</t>
  </si>
  <si>
    <t>snowwisk@knology.net</t>
  </si>
  <si>
    <t>Laguna Woods</t>
  </si>
  <si>
    <t>Santa Ana</t>
  </si>
  <si>
    <t>3250 Old Heather Rd</t>
  </si>
  <si>
    <t>92111-7717</t>
  </si>
  <si>
    <t>sheltonjill54@gmail.com</t>
  </si>
  <si>
    <t>Glow Up Foundation</t>
  </si>
  <si>
    <t>Shady Side</t>
  </si>
  <si>
    <t>Michael Hall</t>
  </si>
  <si>
    <t>3112 S Barrington Ave</t>
  </si>
  <si>
    <t>Apt 224</t>
  </si>
  <si>
    <t>90066-1166</t>
  </si>
  <si>
    <t>mhall.images@gmail.com</t>
  </si>
  <si>
    <t>Cambridge</t>
  </si>
  <si>
    <t>Lu Zhang</t>
  </si>
  <si>
    <t>Lansdale</t>
  </si>
  <si>
    <t>Hillside</t>
  </si>
  <si>
    <t>Andover</t>
  </si>
  <si>
    <t>Merced</t>
  </si>
  <si>
    <t>Tumwater</t>
  </si>
  <si>
    <t>Overland Park</t>
  </si>
  <si>
    <t>Royersford</t>
  </si>
  <si>
    <t>Montclair</t>
  </si>
  <si>
    <t>BB10183</t>
  </si>
  <si>
    <t>WIP Cold Plasma Eye 0.25oz</t>
  </si>
  <si>
    <t>Syosset</t>
  </si>
  <si>
    <t>Ithaca</t>
  </si>
  <si>
    <t>Mount Pleasant</t>
  </si>
  <si>
    <t>95317-IV</t>
  </si>
  <si>
    <t xml:space="preserve">Foundation Serum IV, Instant Blur &amp; Acne 90 Day
</t>
  </si>
  <si>
    <t xml:space="preserve">Extra Cleansing Acne Relief Kit 
</t>
  </si>
  <si>
    <t>Huntsville</t>
  </si>
  <si>
    <t>Fort Mill</t>
  </si>
  <si>
    <t>Louisville</t>
  </si>
  <si>
    <t>Burr Ridge</t>
  </si>
  <si>
    <t>Apt 7</t>
  </si>
  <si>
    <t>Walnut</t>
  </si>
  <si>
    <t>Denton</t>
  </si>
  <si>
    <t>Apt 301</t>
  </si>
  <si>
    <t>Jupiter</t>
  </si>
  <si>
    <t>Lesley Maddux</t>
  </si>
  <si>
    <t>3121 Manzana Ct</t>
  </si>
  <si>
    <t>Sparks</t>
  </si>
  <si>
    <t>89436-6400</t>
  </si>
  <si>
    <t>Indio</t>
  </si>
  <si>
    <t>Snohomish</t>
  </si>
  <si>
    <t>Phannatorn Pureesridak</t>
  </si>
  <si>
    <t>Mount Laurel</t>
  </si>
  <si>
    <t>Naperville</t>
  </si>
  <si>
    <t>BA20309</t>
  </si>
  <si>
    <t>WIP_Cold Plasma +Face 0.25 oz</t>
  </si>
  <si>
    <t>WIP_Cold Plasma Plus Face 0.25 oz</t>
  </si>
  <si>
    <t>Rowland Heights</t>
  </si>
  <si>
    <t>Troy</t>
  </si>
  <si>
    <t>MACYS</t>
  </si>
  <si>
    <t>Michelle Wood</t>
  </si>
  <si>
    <t>418 Wiltshire Dr</t>
  </si>
  <si>
    <t>64083-7816</t>
  </si>
  <si>
    <t>gacwood3@gmail.com</t>
  </si>
  <si>
    <t>Clermont</t>
  </si>
  <si>
    <t>sylvia kahn</t>
  </si>
  <si>
    <t>613 Mac Arthur Ave</t>
  </si>
  <si>
    <t>sylviakahn52@gmail.com</t>
  </si>
  <si>
    <t>Johnson City</t>
  </si>
  <si>
    <t>Signature Duo</t>
  </si>
  <si>
    <t>Lawrenceville</t>
  </si>
  <si>
    <t>Plainview</t>
  </si>
  <si>
    <t>5360 NE 112th Ave</t>
  </si>
  <si>
    <t>Ste B</t>
  </si>
  <si>
    <t>97220-1008</t>
  </si>
  <si>
    <t>Grand Rapids</t>
  </si>
  <si>
    <t>Unit 203</t>
  </si>
  <si>
    <t>Boca Raton</t>
  </si>
  <si>
    <t>Birmingham</t>
  </si>
  <si>
    <t>Liberty</t>
  </si>
  <si>
    <t>Bartlesville</t>
  </si>
  <si>
    <t>Youngstown</t>
  </si>
  <si>
    <t>Kingsport</t>
  </si>
  <si>
    <t>Burlington</t>
  </si>
  <si>
    <t>South Bend</t>
  </si>
  <si>
    <t>Morrison</t>
  </si>
  <si>
    <t>Pikeville</t>
  </si>
  <si>
    <t>Cameron</t>
  </si>
  <si>
    <t>BC</t>
  </si>
  <si>
    <t>18899 28TH AVENUE</t>
  </si>
  <si>
    <t>SURREY</t>
  </si>
  <si>
    <t>BR</t>
  </si>
  <si>
    <t>V3Z 0W5</t>
  </si>
  <si>
    <t>CAN</t>
  </si>
  <si>
    <t>Apt 701</t>
  </si>
  <si>
    <t>Unit 1</t>
  </si>
  <si>
    <t>Michael Spartichino</t>
  </si>
  <si>
    <t xml:space="preserve">4149 Spool Lane </t>
  </si>
  <si>
    <t xml:space="preserve">Bellmont </t>
  </si>
  <si>
    <t>msparts19@gmail.com</t>
  </si>
  <si>
    <t>Shrewsbury</t>
  </si>
  <si>
    <t>Apt 310</t>
  </si>
  <si>
    <t>Minnetonka</t>
  </si>
  <si>
    <t>West Hills</t>
  </si>
  <si>
    <t>SL00025</t>
  </si>
  <si>
    <t>Cold Plasma Plus Face 2ml packette</t>
  </si>
  <si>
    <t>Deborah Williams</t>
  </si>
  <si>
    <t>4022 E. Goldfinch Gate Lane</t>
  </si>
  <si>
    <t>Debbieaz3@me.com</t>
  </si>
  <si>
    <t>Davenport</t>
  </si>
  <si>
    <t>Roswell</t>
  </si>
  <si>
    <t>THE ESSENTIAL FX COMPREHENSIVE COLLECTION 2.0</t>
  </si>
  <si>
    <t>Palm Beach Gardens</t>
  </si>
  <si>
    <t>10H</t>
  </si>
  <si>
    <t>Maple Valley</t>
  </si>
  <si>
    <t>Apt 3e</t>
  </si>
  <si>
    <t>Apt 2a</t>
  </si>
  <si>
    <t>Reston</t>
  </si>
  <si>
    <t>Michael Pirozzi</t>
  </si>
  <si>
    <t>246 Rick Rd</t>
  </si>
  <si>
    <t>08848-2137</t>
  </si>
  <si>
    <t>chunchma@comcast.net</t>
  </si>
  <si>
    <t>Monroe</t>
  </si>
  <si>
    <t>Cranston</t>
  </si>
  <si>
    <t>Pembroke Pines</t>
  </si>
  <si>
    <t>Tewksbury</t>
  </si>
  <si>
    <t>Huntersville</t>
  </si>
  <si>
    <t>Starkville</t>
  </si>
  <si>
    <t>0089a0</t>
  </si>
  <si>
    <t>Deborah Debow</t>
  </si>
  <si>
    <t>6111 Shelly Dr</t>
  </si>
  <si>
    <t>92647-2424</t>
  </si>
  <si>
    <t>hbdebbie@verizon.net</t>
  </si>
  <si>
    <t>Sun City West</t>
  </si>
  <si>
    <t xml:space="preserve">On-The-Go Acne Relief Essentials
</t>
  </si>
  <si>
    <t>2020 GWP Tan Cosmetic Bag</t>
  </si>
  <si>
    <t>Avon</t>
  </si>
  <si>
    <t>Elk Grove</t>
  </si>
  <si>
    <t>Easley</t>
  </si>
  <si>
    <t>Amherst</t>
  </si>
  <si>
    <t>LE20191</t>
  </si>
  <si>
    <t>95237-BE</t>
  </si>
  <si>
    <t>53500001A</t>
  </si>
  <si>
    <t>IL022798</t>
  </si>
  <si>
    <t>QVC US 2019 AO CP+ Fragile Skin Therapy</t>
  </si>
  <si>
    <t>11127 Alder Dr</t>
  </si>
  <si>
    <t>Truckee</t>
  </si>
  <si>
    <t>96161-2822</t>
  </si>
  <si>
    <t>lisaellenpetrucci@gmail.com</t>
  </si>
  <si>
    <t>Fernandina Beach</t>
  </si>
  <si>
    <t>Loveland</t>
  </si>
  <si>
    <t>KG10016</t>
  </si>
  <si>
    <t>Chester</t>
  </si>
  <si>
    <t>Kissimmee</t>
  </si>
  <si>
    <t>6260 EAST ANN ROAD</t>
  </si>
  <si>
    <t>NORTH LAS VEGAS</t>
  </si>
  <si>
    <t>Neuropeptide Neck Treatment SPF30 2oz</t>
  </si>
  <si>
    <t>BC20343B</t>
  </si>
  <si>
    <t>osorbet@gmail.com</t>
  </si>
  <si>
    <t>La Jolla</t>
  </si>
  <si>
    <t>SL00027</t>
  </si>
  <si>
    <t>Essential Fx Acyl Glutathione : Deep Crease Serum Packette Sample 2ml</t>
  </si>
  <si>
    <t>SL00036</t>
  </si>
  <si>
    <t>Essential Fx Acyl Glutathione : Eyelid Serum Packette Sample 2ml</t>
  </si>
  <si>
    <t>SL00028</t>
  </si>
  <si>
    <t>Essential Fx Acyl Glutathione : Moisturizer Packette Sample 2ml</t>
  </si>
  <si>
    <t>Coto De Caza</t>
  </si>
  <si>
    <t>League City</t>
  </si>
  <si>
    <t>Rosario  Leal</t>
  </si>
  <si>
    <t>1500 S. Ardmore Ave.</t>
  </si>
  <si>
    <t>#309</t>
  </si>
  <si>
    <t>Vila Park</t>
  </si>
  <si>
    <t>charito1513@gmail.com</t>
  </si>
  <si>
    <t>Correct and Strengthen Kit</t>
  </si>
  <si>
    <t>Cold Plasma Plus Neck &amp; Face Kit</t>
  </si>
  <si>
    <t>Michele Kircher</t>
  </si>
  <si>
    <t>27 Timberline Circle</t>
  </si>
  <si>
    <t>Port Jefferson</t>
  </si>
  <si>
    <t>11777-1440</t>
  </si>
  <si>
    <t>cappy153@aol.com</t>
  </si>
  <si>
    <t>Apt 410</t>
  </si>
  <si>
    <t>Jeffersonville</t>
  </si>
  <si>
    <t>Cold Plasma Plus Neck, Face &amp; Eye Kit</t>
  </si>
  <si>
    <t>Butler</t>
  </si>
  <si>
    <t>Great Neck</t>
  </si>
  <si>
    <t>Linda Cieresewski</t>
  </si>
  <si>
    <t>3737 Wetherington Pointe</t>
  </si>
  <si>
    <t>Kalamazoo</t>
  </si>
  <si>
    <t>lscieresewski1@aol.com</t>
  </si>
  <si>
    <t>Dracut</t>
  </si>
  <si>
    <t>Unit 23</t>
  </si>
  <si>
    <t>Redmond</t>
  </si>
  <si>
    <t>San Ramon</t>
  </si>
  <si>
    <t>Aventura</t>
  </si>
  <si>
    <t>Aliso Viejo</t>
  </si>
  <si>
    <t>Cairo</t>
  </si>
  <si>
    <t>Forest Hills</t>
  </si>
  <si>
    <t>Christine Hyun</t>
  </si>
  <si>
    <t>11 Diamon Ct</t>
  </si>
  <si>
    <t>christinemi802@gmail.com</t>
  </si>
  <si>
    <t>VA30191K9</t>
  </si>
  <si>
    <t>Magnolia</t>
  </si>
  <si>
    <t>Clarksville</t>
  </si>
  <si>
    <t>Berlin</t>
  </si>
  <si>
    <t>Marsha Thornhill</t>
  </si>
  <si>
    <t>Ho Ho Kus</t>
  </si>
  <si>
    <t>thorns70@aol.com</t>
  </si>
  <si>
    <t>Rockaway Park</t>
  </si>
  <si>
    <t>Valhalla</t>
  </si>
  <si>
    <t>Petaluma</t>
  </si>
  <si>
    <t>Richfield</t>
  </si>
  <si>
    <t>Gates Mills</t>
  </si>
  <si>
    <t>Norwood</t>
  </si>
  <si>
    <t>Bowling Green</t>
  </si>
  <si>
    <t>Neck Treatment</t>
  </si>
  <si>
    <t>Leeds</t>
  </si>
  <si>
    <t>Zimmerman</t>
  </si>
  <si>
    <t>Cara Huang</t>
  </si>
  <si>
    <t>315 W Roy St</t>
  </si>
  <si>
    <t>98119-4525</t>
  </si>
  <si>
    <t>huangwanq@gmail.com</t>
  </si>
  <si>
    <t>Wasilla</t>
  </si>
  <si>
    <t>Acworth</t>
  </si>
  <si>
    <t>Hamilton Township</t>
  </si>
  <si>
    <t>Delray Beach</t>
  </si>
  <si>
    <t>Lakeland</t>
  </si>
  <si>
    <t>Middletown</t>
  </si>
  <si>
    <t>Botaplus Trading Limited</t>
  </si>
  <si>
    <t>UPS NEXT DAY STANDARD</t>
  </si>
  <si>
    <t>CL10715A</t>
  </si>
  <si>
    <t>Perricone M.D. Cosmeceuticals U.K., Ltd.</t>
  </si>
  <si>
    <t>Transmitted</t>
  </si>
  <si>
    <t>FG_No Makeup Foundation Bronzer Brush</t>
  </si>
  <si>
    <t>FG_6oz_Vitamin C Ester Citrus Brightening Cleanser</t>
  </si>
  <si>
    <t>Victor</t>
  </si>
  <si>
    <t>Humble</t>
  </si>
  <si>
    <t>Akron</t>
  </si>
  <si>
    <t>James  Richardson</t>
  </si>
  <si>
    <t>618 Carolina Street</t>
  </si>
  <si>
    <t>jimrsf@comcast.net</t>
  </si>
  <si>
    <t>Hamilton</t>
  </si>
  <si>
    <t>Sebring</t>
  </si>
  <si>
    <t>Janice Wendler</t>
  </si>
  <si>
    <t>3011 Harrow Gate Drive</t>
  </si>
  <si>
    <t>jlwendler@comcast.net</t>
  </si>
  <si>
    <t>Jamie Sandoval</t>
  </si>
  <si>
    <t>jamsan09@gmail.com</t>
  </si>
  <si>
    <t>Hollywood</t>
  </si>
  <si>
    <t>Fairview</t>
  </si>
  <si>
    <t>Signature All-in-One Regimen</t>
  </si>
  <si>
    <t>Folsom</t>
  </si>
  <si>
    <t>Burien</t>
  </si>
  <si>
    <t>Sue Schwartz</t>
  </si>
  <si>
    <t>10113 Orchard Cv</t>
  </si>
  <si>
    <t>Saint John</t>
  </si>
  <si>
    <t>46373-7707</t>
  </si>
  <si>
    <t>susie1305@gmail.com</t>
  </si>
  <si>
    <t>Herndon</t>
  </si>
  <si>
    <t>AUSTIN</t>
  </si>
  <si>
    <t>Pullman</t>
  </si>
  <si>
    <t>Decatur</t>
  </si>
  <si>
    <t>San Gabriel</t>
  </si>
  <si>
    <t>Tomball</t>
  </si>
  <si>
    <t>Modesto</t>
  </si>
  <si>
    <t>Santa Fe</t>
  </si>
  <si>
    <t>Tigard</t>
  </si>
  <si>
    <t>Paramount</t>
  </si>
  <si>
    <t>McAllen</t>
  </si>
  <si>
    <t>Colleyville</t>
  </si>
  <si>
    <t>Prosper</t>
  </si>
  <si>
    <t>Bristol</t>
  </si>
  <si>
    <t>Suzanne Tedeschi</t>
  </si>
  <si>
    <t>734 Baltic Drive</t>
  </si>
  <si>
    <t>Brick Township</t>
  </si>
  <si>
    <t>suzannet1979@yahoo.com</t>
  </si>
  <si>
    <t>CHICAGO</t>
  </si>
  <si>
    <t>Hillsboro</t>
  </si>
  <si>
    <t>Crystal Harris</t>
  </si>
  <si>
    <t>119 Rosewood Ln</t>
  </si>
  <si>
    <t>Gray</t>
  </si>
  <si>
    <t>37615-2933</t>
  </si>
  <si>
    <t>crystaldharris@comcast.net</t>
  </si>
  <si>
    <t>9 Crest Road</t>
  </si>
  <si>
    <t>Katonah</t>
  </si>
  <si>
    <t>Mickidelbene@gmail.com</t>
  </si>
  <si>
    <t>Amy Young</t>
  </si>
  <si>
    <t>Tonya Laxton</t>
  </si>
  <si>
    <t>32848-A Rowland Road</t>
  </si>
  <si>
    <t>laxtontonya@yahoo.com</t>
  </si>
  <si>
    <t>Lubbock</t>
  </si>
  <si>
    <t>San Leandro</t>
  </si>
  <si>
    <t>Shaina Beaudoin</t>
  </si>
  <si>
    <t>6608 SW 7th St</t>
  </si>
  <si>
    <t>Margate</t>
  </si>
  <si>
    <t>33068-1584</t>
  </si>
  <si>
    <t>Shaina.eliza@gmail.com</t>
  </si>
  <si>
    <t>Golden</t>
  </si>
  <si>
    <t>Massapequa</t>
  </si>
  <si>
    <t>Duluth</t>
  </si>
  <si>
    <t>Melanie Barber</t>
  </si>
  <si>
    <t>1025 1st St SE</t>
  </si>
  <si>
    <t>Apt 416</t>
  </si>
  <si>
    <t>20003-5322</t>
  </si>
  <si>
    <t>msbbarber@gmail.com</t>
  </si>
  <si>
    <t>Linda Gryziecki</t>
  </si>
  <si>
    <t>3759 Canton Cir</t>
  </si>
  <si>
    <t>Mundelein</t>
  </si>
  <si>
    <t>60060-6035</t>
  </si>
  <si>
    <t>lgryziecki@hotmail.com</t>
  </si>
  <si>
    <t>Roosevelt</t>
  </si>
  <si>
    <t>Painesville</t>
  </si>
  <si>
    <t>Daniels</t>
  </si>
  <si>
    <t xml:space="preserve">Moisturize &amp; Finishing Touches Kit
</t>
  </si>
  <si>
    <t>Cynthia Bell</t>
  </si>
  <si>
    <t>cbell@cfaith.com</t>
  </si>
  <si>
    <t>Aspen</t>
  </si>
  <si>
    <t>Florence</t>
  </si>
  <si>
    <t xml:space="preserve">Moisturize &amp; Finishing Touches Kit + Complete Brush Set
</t>
  </si>
  <si>
    <t>No Foundation Foundation</t>
  </si>
  <si>
    <t>FG_No Makeup Foundation Brush</t>
  </si>
  <si>
    <t>FG_No Makeup Foundation Serum Brush</t>
  </si>
  <si>
    <t>Apt 12h</t>
  </si>
  <si>
    <t>Ivy Marcus</t>
  </si>
  <si>
    <t>1740 Oakwood Terrace/14K</t>
  </si>
  <si>
    <t>Penn Valley</t>
  </si>
  <si>
    <t>Exe.mpt@comcast.net</t>
  </si>
  <si>
    <t>Stockbridge</t>
  </si>
  <si>
    <t>East Brunswick</t>
  </si>
  <si>
    <t>Rockville</t>
  </si>
  <si>
    <t>Super Size Set with Hylo (CS)</t>
  </si>
  <si>
    <t>Horsham</t>
  </si>
  <si>
    <t>Gurnee</t>
  </si>
  <si>
    <t>Gilda Foster</t>
  </si>
  <si>
    <t>20419 Avery Point Dr</t>
  </si>
  <si>
    <t>77449-6131</t>
  </si>
  <si>
    <t>gfes@att.net</t>
  </si>
  <si>
    <t>North Andover</t>
  </si>
  <si>
    <t>East Lansing</t>
  </si>
  <si>
    <t>Alliance</t>
  </si>
  <si>
    <t>Longview</t>
  </si>
  <si>
    <t>Dev Khalsa</t>
  </si>
  <si>
    <t>Po Box 201</t>
  </si>
  <si>
    <t>Rancho Mirage</t>
  </si>
  <si>
    <t>92270-0201</t>
  </si>
  <si>
    <t>chaiteacup@hotmail.com</t>
  </si>
  <si>
    <t>Hingham</t>
  </si>
  <si>
    <t xml:space="preserve">Classic Firming Duo
</t>
  </si>
  <si>
    <t>3205 Eastbrook Blvd</t>
  </si>
  <si>
    <t>47130-8124</t>
  </si>
  <si>
    <t>deborahlynnjackson@icloud.com</t>
  </si>
  <si>
    <t>Palos Park</t>
  </si>
  <si>
    <t>Seaside</t>
  </si>
  <si>
    <t>Diane Dolliole</t>
  </si>
  <si>
    <t>11603 S Mohave St</t>
  </si>
  <si>
    <t>matthews11603@Aol.com</t>
  </si>
  <si>
    <t>Jill Buell</t>
  </si>
  <si>
    <t>360 MT EVE ROAD</t>
  </si>
  <si>
    <t>GOSHEN</t>
  </si>
  <si>
    <t>jbuell@warwick.net</t>
  </si>
  <si>
    <t>Collette Gerst</t>
  </si>
  <si>
    <t>369 Mountain Ave</t>
  </si>
  <si>
    <t>Franklin Lakes</t>
  </si>
  <si>
    <t>Reynoldsburg</t>
  </si>
  <si>
    <t>Roslyn</t>
  </si>
  <si>
    <t>Marana</t>
  </si>
  <si>
    <t>ems_4@msn.com</t>
  </si>
  <si>
    <t>Patricia B McCreery</t>
  </si>
  <si>
    <t>6965 El Camino Real 105-555</t>
  </si>
  <si>
    <t>carlsbad</t>
  </si>
  <si>
    <t>jajaumap@gmail.com</t>
  </si>
  <si>
    <t>IE124643</t>
  </si>
  <si>
    <t xml:space="preserve">PMD Glow on the Go Complete Set </t>
  </si>
  <si>
    <t>Beaumont</t>
  </si>
  <si>
    <t>Greenwood Village</t>
  </si>
  <si>
    <t>St Augustine</t>
  </si>
  <si>
    <t>North Canton</t>
  </si>
  <si>
    <t>Jean DalCanton</t>
  </si>
  <si>
    <t>Power Hydration</t>
  </si>
  <si>
    <t>Medina</t>
  </si>
  <si>
    <t>Levittown</t>
  </si>
  <si>
    <t>Apt 6d</t>
  </si>
  <si>
    <t>Temecula</t>
  </si>
  <si>
    <t>Jill Sheltom</t>
  </si>
  <si>
    <t>Euclid</t>
  </si>
  <si>
    <t>Union</t>
  </si>
  <si>
    <t>Liany Kam</t>
  </si>
  <si>
    <t>1288 36th Ave</t>
  </si>
  <si>
    <t>94122-1330</t>
  </si>
  <si>
    <t>Sue Grogan</t>
  </si>
  <si>
    <t>6854 Highway 25 E</t>
  </si>
  <si>
    <t>Cross Plains</t>
  </si>
  <si>
    <t>37049-4737</t>
  </si>
  <si>
    <t>Cupertino</t>
  </si>
  <si>
    <t>racheloh31@gmail.com</t>
  </si>
  <si>
    <t>Valdosta</t>
  </si>
  <si>
    <t>Saint Augustine</t>
  </si>
  <si>
    <t>Spring Hill</t>
  </si>
  <si>
    <t>Coral Gables</t>
  </si>
  <si>
    <t>Ste 1</t>
  </si>
  <si>
    <t>Nancy Fram</t>
  </si>
  <si>
    <t>theframs@cableone.net</t>
  </si>
  <si>
    <t>Jamul</t>
  </si>
  <si>
    <t>Julie Renick</t>
  </si>
  <si>
    <t>2968 Corral Canyon Road</t>
  </si>
  <si>
    <t>ivaneason@aol.com</t>
  </si>
  <si>
    <t>Darlene Berkovitz</t>
  </si>
  <si>
    <t>166 North Dr</t>
  </si>
  <si>
    <t>15238-2346</t>
  </si>
  <si>
    <t>rzinndberk@aol.com</t>
  </si>
  <si>
    <t>Murfreesboro</t>
  </si>
  <si>
    <t>Meriden</t>
  </si>
  <si>
    <t>West Seneca</t>
  </si>
  <si>
    <t>Suzanne Thompson</t>
  </si>
  <si>
    <t>266 Park Lake Cir</t>
  </si>
  <si>
    <t>94598-5232</t>
  </si>
  <si>
    <t>Jeanie Bradley</t>
  </si>
  <si>
    <t>3838 Vineland Ave</t>
  </si>
  <si>
    <t>Studio City</t>
  </si>
  <si>
    <t>91604-3911</t>
  </si>
  <si>
    <t>jeaniebradley@att.net</t>
  </si>
  <si>
    <t>Julia Lokteva</t>
  </si>
  <si>
    <t>402 Meco Drive</t>
  </si>
  <si>
    <t>#LM47851</t>
  </si>
  <si>
    <t>lokteva9@yandex.ru</t>
  </si>
  <si>
    <t>Royal Oak</t>
  </si>
  <si>
    <t>Southfield</t>
  </si>
  <si>
    <t>Bluffton</t>
  </si>
  <si>
    <t>Granite Bay</t>
  </si>
  <si>
    <t>John McCall</t>
  </si>
  <si>
    <t>411 Fountainview Dr</t>
  </si>
  <si>
    <t>75039-3653</t>
  </si>
  <si>
    <t>Kennett Square</t>
  </si>
  <si>
    <t>Little Falls</t>
  </si>
  <si>
    <t>Lori Holland</t>
  </si>
  <si>
    <t>Ketchum</t>
  </si>
  <si>
    <t>loriholl1@me.com</t>
  </si>
  <si>
    <t>Linda  Jobe</t>
  </si>
  <si>
    <t xml:space="preserve">229 W 22St. </t>
  </si>
  <si>
    <t>Apt 1A</t>
  </si>
  <si>
    <t>lbeasdtr@aol.com</t>
  </si>
  <si>
    <t>maries777@sbcglobal.net</t>
  </si>
  <si>
    <t>Unit 14</t>
  </si>
  <si>
    <t>SAN DIEGO</t>
  </si>
  <si>
    <t>Firo Kasaie</t>
  </si>
  <si>
    <t>1115 Fairway Terrace</t>
  </si>
  <si>
    <t>fkasaie@gmail.com</t>
  </si>
  <si>
    <t>Newport</t>
  </si>
  <si>
    <t>Apt 234</t>
  </si>
  <si>
    <t>Monroeville</t>
  </si>
  <si>
    <t>Constance Pelletier</t>
  </si>
  <si>
    <t>14 Charlotte Dr</t>
  </si>
  <si>
    <t>volkdoak@comcast.net</t>
  </si>
  <si>
    <t>Ann Swartz</t>
  </si>
  <si>
    <t>7201 Old Mill Run</t>
  </si>
  <si>
    <t>76133-7037</t>
  </si>
  <si>
    <t>swartzame@hotmail.com</t>
  </si>
  <si>
    <t>Janice Pedicino</t>
  </si>
  <si>
    <t>jpedicino@ymail.com</t>
  </si>
  <si>
    <t>Lufkin</t>
  </si>
  <si>
    <t>Nourish and Firm Moisturizer Duo</t>
  </si>
  <si>
    <t>Burton</t>
  </si>
  <si>
    <t>Nelya Storozhyshina</t>
  </si>
  <si>
    <t>18 Dare Ln</t>
  </si>
  <si>
    <t>Pottstown</t>
  </si>
  <si>
    <t>19465-6601</t>
  </si>
  <si>
    <t>storozhyshina.nelya@gmail.com</t>
  </si>
  <si>
    <t>leslie Grodnitzky</t>
  </si>
  <si>
    <t>751 Washington Ln</t>
  </si>
  <si>
    <t>Jenkintown</t>
  </si>
  <si>
    <t>19046-2947</t>
  </si>
  <si>
    <t>lesliegrod@comcast.net</t>
  </si>
  <si>
    <t>Spartanburg</t>
  </si>
  <si>
    <t>Cinnaminson</t>
  </si>
  <si>
    <t>Mary Nell Hubbard</t>
  </si>
  <si>
    <t>1305 Cochise Dr</t>
  </si>
  <si>
    <t>marynell9@sbcglobal.net</t>
  </si>
  <si>
    <t>Midlothian</t>
  </si>
  <si>
    <t>EF00167A</t>
  </si>
  <si>
    <t>Rick  West</t>
  </si>
  <si>
    <t>4034 Cromwell Avenue</t>
  </si>
  <si>
    <t>w.richard.west@gmail.com</t>
  </si>
  <si>
    <t>CAROLYN HAFT</t>
  </si>
  <si>
    <t>233  ESTATES DR</t>
  </si>
  <si>
    <t>CHICO</t>
  </si>
  <si>
    <t>mary KLUSS</t>
  </si>
  <si>
    <t>West 1709 SUNSET DR</t>
  </si>
  <si>
    <t>LEAVE ON THE PORCH</t>
  </si>
  <si>
    <t>CAMP BELLS PORT</t>
  </si>
  <si>
    <t>heavenlyacresfarm@frontier.com</t>
  </si>
  <si>
    <t>Towson</t>
  </si>
  <si>
    <t>Weaverville</t>
  </si>
  <si>
    <t>Terri Baker</t>
  </si>
  <si>
    <t>39728 Candy Apple Way</t>
  </si>
  <si>
    <t>Terribaker667@yahoo.com</t>
  </si>
  <si>
    <t xml:space="preserve">Super Size Set with FFFM (CS)
</t>
  </si>
  <si>
    <t>95209-BE</t>
  </si>
  <si>
    <t>Escondido</t>
  </si>
  <si>
    <t xml:space="preserve">Dennis Iden </t>
  </si>
  <si>
    <t>576 Avenida Majorca</t>
  </si>
  <si>
    <t xml:space="preserve">#C </t>
  </si>
  <si>
    <t>par4dennisiden@gmail.com</t>
  </si>
  <si>
    <t>Junction City</t>
  </si>
  <si>
    <t>Susan Gustavson</t>
  </si>
  <si>
    <t>14 Buena Vista Dr</t>
  </si>
  <si>
    <t>North Kingstown</t>
  </si>
  <si>
    <t>02852-6304</t>
  </si>
  <si>
    <t>gustavsonsusana@yahoo.com</t>
  </si>
  <si>
    <t>Holiday</t>
  </si>
  <si>
    <t>North Attleboro</t>
  </si>
  <si>
    <t>Holland</t>
  </si>
  <si>
    <t>Rachele Festa</t>
  </si>
  <si>
    <t>Hanover</t>
  </si>
  <si>
    <t>rfesta123@icloud.com</t>
  </si>
  <si>
    <t>Pump_6oz_CUSTOM</t>
  </si>
  <si>
    <t>Monroe Township</t>
  </si>
  <si>
    <t>9B9</t>
  </si>
  <si>
    <t>MJ00240</t>
  </si>
  <si>
    <t>RT_0000028315</t>
  </si>
  <si>
    <t>ID_0000002597</t>
  </si>
  <si>
    <t>H &amp; BP dba Gridelar</t>
  </si>
  <si>
    <t>EK10254A</t>
  </si>
  <si>
    <t>BH00140B</t>
  </si>
  <si>
    <t>Marnae  passantino</t>
  </si>
  <si>
    <t>37 Outlook Circle</t>
  </si>
  <si>
    <t>rmpassantino@gmail.com</t>
  </si>
  <si>
    <t>Prospect Heights</t>
  </si>
  <si>
    <t>Angela Croce</t>
  </si>
  <si>
    <t>5112 Seagrove Ct</t>
  </si>
  <si>
    <t>92130-3208</t>
  </si>
  <si>
    <t>Acroce100@gmail.com</t>
  </si>
  <si>
    <t>Schaumburg</t>
  </si>
  <si>
    <t>Santa Ynez</t>
  </si>
  <si>
    <t>Chesapeake</t>
  </si>
  <si>
    <t>Clinton</t>
  </si>
  <si>
    <t>Shannon Childs</t>
  </si>
  <si>
    <t>623 Kitsap Street</t>
  </si>
  <si>
    <t>Port Orchard</t>
  </si>
  <si>
    <t>shannon_childs@msn.com</t>
  </si>
  <si>
    <t>2301 CArolina Way</t>
  </si>
  <si>
    <t>Millcreek</t>
  </si>
  <si>
    <t>SL00029</t>
  </si>
  <si>
    <t>Packette_2ml_High Potency Classics: Face Firming Serum</t>
  </si>
  <si>
    <t>Sona Ngov</t>
  </si>
  <si>
    <t>Corydon</t>
  </si>
  <si>
    <t>sonangov@icloud.com</t>
  </si>
  <si>
    <t>Seminole</t>
  </si>
  <si>
    <t>Langhorne</t>
  </si>
  <si>
    <t>Victoria</t>
  </si>
  <si>
    <t>2013 S Margie Ln</t>
  </si>
  <si>
    <t>92802-3221</t>
  </si>
  <si>
    <t>annmote1@gmail.com</t>
  </si>
  <si>
    <t>Zionsville</t>
  </si>
  <si>
    <t>Orland Park</t>
  </si>
  <si>
    <t>Greer</t>
  </si>
  <si>
    <t>Shorewood</t>
  </si>
  <si>
    <t>Unit 1103</t>
  </si>
  <si>
    <t>Belleville</t>
  </si>
  <si>
    <t>Suffolk</t>
  </si>
  <si>
    <t>Andreea Rosen</t>
  </si>
  <si>
    <t>19512 surfdale ln</t>
  </si>
  <si>
    <t>andreea72moca@yahoo.com</t>
  </si>
  <si>
    <t>Lesley Kraehnke</t>
  </si>
  <si>
    <t>200 Flowerburst Dr</t>
  </si>
  <si>
    <t>80126-5672</t>
  </si>
  <si>
    <t>behlingkraehnke@gmail.com</t>
  </si>
  <si>
    <t>Apex</t>
  </si>
  <si>
    <t>555 Kappock Street</t>
  </si>
  <si>
    <t>Chambersburg</t>
  </si>
  <si>
    <t>Rocklin</t>
  </si>
  <si>
    <t>Menifee</t>
  </si>
  <si>
    <t>Hockley</t>
  </si>
  <si>
    <t>Harriett Lupo</t>
  </si>
  <si>
    <t>Biloxi</t>
  </si>
  <si>
    <t>hllm@cableone.net</t>
  </si>
  <si>
    <t>Moore</t>
  </si>
  <si>
    <t>Frisco</t>
  </si>
  <si>
    <t>tiffany trenholm</t>
  </si>
  <si>
    <t>2197 Corona Ave</t>
  </si>
  <si>
    <t>Norco</t>
  </si>
  <si>
    <t>tiffany@act1const.com</t>
  </si>
  <si>
    <t>Morris Plains</t>
  </si>
  <si>
    <t>1 St Eleanoras Ln</t>
  </si>
  <si>
    <t>Tuckahoe</t>
  </si>
  <si>
    <t>10707-1307</t>
  </si>
  <si>
    <t>manekakimberley@yahoo.com</t>
  </si>
  <si>
    <t>Sheila  Broderick</t>
  </si>
  <si>
    <t>10 Walnut Dr</t>
  </si>
  <si>
    <t>80530-8017</t>
  </si>
  <si>
    <t>sheila@sheilabroderickphotography.com</t>
  </si>
  <si>
    <t>Wyoming</t>
  </si>
  <si>
    <t>Cheriel Magat</t>
  </si>
  <si>
    <t>6755 Mount Pakron Court</t>
  </si>
  <si>
    <t>cherielann@aol.com</t>
  </si>
  <si>
    <t>Janet Callahan</t>
  </si>
  <si>
    <t>570 Mayo Road</t>
  </si>
  <si>
    <t>jgcallahan1@verizon.net</t>
  </si>
  <si>
    <t>North Las Vegas</t>
  </si>
  <si>
    <t>9I5</t>
  </si>
  <si>
    <t>Theresa Warsaw</t>
  </si>
  <si>
    <t>190 Claridge Oak Ct.</t>
  </si>
  <si>
    <t>Siegnerd@aol.com</t>
  </si>
  <si>
    <t>Susan Suehr</t>
  </si>
  <si>
    <t>suehrs@gmail.com</t>
  </si>
  <si>
    <t>JOANNE OWNBEY</t>
  </si>
  <si>
    <t>2907 HILLTOP PLACE</t>
  </si>
  <si>
    <t>Russellville</t>
  </si>
  <si>
    <t>RJOWNBEY@SUDDENLINK.NET</t>
  </si>
  <si>
    <t>Pikesville</t>
  </si>
  <si>
    <t>Vallejo</t>
  </si>
  <si>
    <t>BC20358</t>
  </si>
  <si>
    <t>5 Sawyer Ln</t>
  </si>
  <si>
    <t>Salisbury</t>
  </si>
  <si>
    <t>01952-2630</t>
  </si>
  <si>
    <t>Barbjsaulnier@aol.com</t>
  </si>
  <si>
    <t>Kailua</t>
  </si>
  <si>
    <t>Marblehead</t>
  </si>
  <si>
    <t>Westlake</t>
  </si>
  <si>
    <t>Half Moon Bay</t>
  </si>
  <si>
    <t>Mendon</t>
  </si>
  <si>
    <t>Kaneohe</t>
  </si>
  <si>
    <t>BE20379</t>
  </si>
  <si>
    <t>CBD Hypo Skin Calming Cleanser 6oz</t>
  </si>
  <si>
    <t>BE20378</t>
  </si>
  <si>
    <t>ID_0000002589</t>
  </si>
  <si>
    <t>VPO-0145717</t>
  </si>
  <si>
    <t>BA20388</t>
  </si>
  <si>
    <t>Blemish Relief 90 Day Regimen UK</t>
  </si>
  <si>
    <t>BB20388</t>
  </si>
  <si>
    <t>BC20357</t>
  </si>
  <si>
    <t>Acne Spot .5oz UK</t>
  </si>
  <si>
    <t>BC20355A</t>
  </si>
  <si>
    <t>RT_0000028433</t>
  </si>
  <si>
    <t>IE124678</t>
  </si>
  <si>
    <t>Intl Vitamin C Ester Brightening Regimen Set 2019</t>
  </si>
  <si>
    <t>BC10192A</t>
  </si>
  <si>
    <t>0F1</t>
  </si>
  <si>
    <t>Colts Neck</t>
  </si>
  <si>
    <t>Powell</t>
  </si>
  <si>
    <t>Fort Washington</t>
  </si>
  <si>
    <t>Butte</t>
  </si>
  <si>
    <t>Kyle Craft</t>
  </si>
  <si>
    <t>kylebrodiecrft@gmail.com</t>
  </si>
  <si>
    <t>Newtown</t>
  </si>
  <si>
    <t>NM Lipstick Original Pink EU</t>
  </si>
  <si>
    <t>Cromwell</t>
  </si>
  <si>
    <t>LE20190</t>
  </si>
  <si>
    <t>BC10191C</t>
  </si>
  <si>
    <t>BK10291A</t>
  </si>
  <si>
    <t>9G3</t>
  </si>
  <si>
    <t>Centerport</t>
  </si>
  <si>
    <t>Daytonya Barnes</t>
  </si>
  <si>
    <t>daytonya.barnes@yahoo.com</t>
  </si>
  <si>
    <t>Eagle Pass</t>
  </si>
  <si>
    <t>BK10285</t>
  </si>
  <si>
    <t>9K1</t>
  </si>
  <si>
    <t>NM Foundation Serum Ivory NO SPF</t>
  </si>
  <si>
    <t>RT_0000028306</t>
  </si>
  <si>
    <t>IG124993</t>
  </si>
  <si>
    <t>The Weekender Set</t>
  </si>
  <si>
    <t>ID_0000002598</t>
  </si>
  <si>
    <t>VPO-0146753</t>
  </si>
  <si>
    <t>MA10244</t>
  </si>
  <si>
    <t>LK20180A</t>
  </si>
  <si>
    <t>FG_2oz_Vitamin C Ester Photo-Brightening Moisturizer_CAN</t>
  </si>
  <si>
    <t>DHL STANDARD</t>
  </si>
  <si>
    <t>RT_0000028474</t>
  </si>
  <si>
    <t>IH125020</t>
  </si>
  <si>
    <t>Deep Crease Serum Rework to FG</t>
  </si>
  <si>
    <t>Olena Mitali</t>
  </si>
  <si>
    <t>78 Mccullough Dr</t>
  </si>
  <si>
    <t>19726-2079</t>
  </si>
  <si>
    <t>mitalia@ukr.net</t>
  </si>
  <si>
    <t>Brighton</t>
  </si>
  <si>
    <t>Torrie Gregor</t>
  </si>
  <si>
    <t>1025 Waterloo St</t>
  </si>
  <si>
    <t>90026-3033</t>
  </si>
  <si>
    <t>torrie.gregor@gmail.com</t>
  </si>
  <si>
    <t>ann mote</t>
  </si>
  <si>
    <t>Monica Cortez</t>
  </si>
  <si>
    <t>4530 Emory Rd</t>
  </si>
  <si>
    <t>79922-1818</t>
  </si>
  <si>
    <t>monica12cortez@gmail.com</t>
  </si>
  <si>
    <t>Reseda</t>
  </si>
  <si>
    <t>15 Alpine Ct</t>
  </si>
  <si>
    <t>08844-1401</t>
  </si>
  <si>
    <t>Coventry</t>
  </si>
  <si>
    <t>Collegeville</t>
  </si>
  <si>
    <t>10275 Collins Ave</t>
  </si>
  <si>
    <t>Apt 1228</t>
  </si>
  <si>
    <t>Bal Harbour</t>
  </si>
  <si>
    <t>33154-1424</t>
  </si>
  <si>
    <t>Topeka</t>
  </si>
  <si>
    <t>Richardson</t>
  </si>
  <si>
    <t>1885 Old Highway 135 NW</t>
  </si>
  <si>
    <t>Ste 670</t>
  </si>
  <si>
    <t>47112-4010</t>
  </si>
  <si>
    <t>Eileen Logan</t>
  </si>
  <si>
    <t>13948 McClure Avenue</t>
  </si>
  <si>
    <t>Round Rock</t>
  </si>
  <si>
    <t>JAMIE HUBLER</t>
  </si>
  <si>
    <t>1313 W Main St</t>
  </si>
  <si>
    <t>Elma</t>
  </si>
  <si>
    <t>98541-9392</t>
  </si>
  <si>
    <t>JHUBLER13@GMAIL.COM</t>
  </si>
  <si>
    <t>Tarzana</t>
  </si>
  <si>
    <t>Bloomfield Hills</t>
  </si>
  <si>
    <t>Romina Penailillo</t>
  </si>
  <si>
    <t>71 Nashawena Ave</t>
  </si>
  <si>
    <t>WEST HAVEN</t>
  </si>
  <si>
    <t>romibeautyblog@gmail.com</t>
  </si>
  <si>
    <t>IA125021</t>
  </si>
  <si>
    <t>VCE Brightening Serum Rework to FG</t>
  </si>
  <si>
    <t>susan slagle</t>
  </si>
  <si>
    <t>9818 Curwood Pl</t>
  </si>
  <si>
    <t>90210-1505</t>
  </si>
  <si>
    <t>susanmslagle@gmail.com</t>
  </si>
  <si>
    <t>Clinton Township</t>
  </si>
  <si>
    <t>McKinney</t>
  </si>
  <si>
    <t>Conway</t>
  </si>
  <si>
    <t>karen carlson</t>
  </si>
  <si>
    <t>5321 Morning Song Dr</t>
  </si>
  <si>
    <t>karencarlsoninmedina@yahoo.com</t>
  </si>
  <si>
    <t>Cynthia Evans</t>
  </si>
  <si>
    <t>7636 County Road 153</t>
  </si>
  <si>
    <t>Interlaken</t>
  </si>
  <si>
    <t>born2run@ottcmail.com</t>
  </si>
  <si>
    <t>Jennifer Legrand</t>
  </si>
  <si>
    <t>204 Laurelwood Drive</t>
  </si>
  <si>
    <t>St. Peters</t>
  </si>
  <si>
    <t>jlegrand@stchas.edu</t>
  </si>
  <si>
    <t>Apt 1011</t>
  </si>
  <si>
    <t>Galt</t>
  </si>
  <si>
    <t>Pineville</t>
  </si>
  <si>
    <t>Yana Khomutova</t>
  </si>
  <si>
    <t>Yana305799@gmail.com</t>
  </si>
  <si>
    <t>Faith Whitney</t>
  </si>
  <si>
    <t>6 Clinton Ln</t>
  </si>
  <si>
    <t>Duxbury</t>
  </si>
  <si>
    <t>02332-4116</t>
  </si>
  <si>
    <t>whitneyre@msn.com</t>
  </si>
  <si>
    <t>Wimberley</t>
  </si>
  <si>
    <t>Kathi Lee</t>
  </si>
  <si>
    <t>Sandra Violanti</t>
  </si>
  <si>
    <t>352 Gardenside Avenue</t>
  </si>
  <si>
    <t>South San Francisco</t>
  </si>
  <si>
    <t>saviolanti@yahoo.com</t>
  </si>
  <si>
    <t>Theresa Alford</t>
  </si>
  <si>
    <t>1112 Barolo Ct</t>
  </si>
  <si>
    <t>New Braunfels</t>
  </si>
  <si>
    <t>78132-2669</t>
  </si>
  <si>
    <t>triise@me.com</t>
  </si>
  <si>
    <t>BC10195</t>
  </si>
  <si>
    <t>Lan chau</t>
  </si>
  <si>
    <t>lanchau113@gmail.com</t>
  </si>
  <si>
    <t>20411 Prince Edward Ct</t>
  </si>
  <si>
    <t>77338-2223</t>
  </si>
  <si>
    <t>rkpnk1982@yahoo.com</t>
  </si>
  <si>
    <t>Sicklerville</t>
  </si>
  <si>
    <t>Cheshire</t>
  </si>
  <si>
    <t>Gena Mengucci</t>
  </si>
  <si>
    <t>7132 Chew Ave</t>
  </si>
  <si>
    <t>19119-1878</t>
  </si>
  <si>
    <t>genamengucci@gmail.com</t>
  </si>
  <si>
    <t>Kathleen Mendenhall</t>
  </si>
  <si>
    <t>kwmvb@live.com</t>
  </si>
  <si>
    <t>SPIDERUS YADA</t>
  </si>
  <si>
    <t>1601 NE 106TH AVE</t>
  </si>
  <si>
    <t>BE10216A</t>
  </si>
  <si>
    <t>Sandra Fain</t>
  </si>
  <si>
    <t>2917 Ramada Drive</t>
  </si>
  <si>
    <t>sltfain@aol.com</t>
  </si>
  <si>
    <t>Paula Allen</t>
  </si>
  <si>
    <t>Key Biscayne</t>
  </si>
  <si>
    <t>9k1</t>
  </si>
  <si>
    <t>Diana Ervin</t>
  </si>
  <si>
    <t>1202 E Harbor View Dr</t>
  </si>
  <si>
    <t>85283-2117</t>
  </si>
  <si>
    <t>christytrig@yahoo.com</t>
  </si>
  <si>
    <t>Danielle Howard</t>
  </si>
  <si>
    <t>10009 Old Highway 13</t>
  </si>
  <si>
    <t>Lot 3</t>
  </si>
  <si>
    <t>62966-5591</t>
  </si>
  <si>
    <t>elledh67@gmail.com</t>
  </si>
  <si>
    <t>Boxy Charm Inc</t>
  </si>
  <si>
    <t>CG20734</t>
  </si>
  <si>
    <t>BE10216</t>
  </si>
  <si>
    <t>EB20266B</t>
  </si>
  <si>
    <t>ID_0000002602</t>
  </si>
  <si>
    <t>Iris Meusa</t>
  </si>
  <si>
    <t>473 Jerome Street</t>
  </si>
  <si>
    <t>meusafamily@hotmail.com</t>
  </si>
  <si>
    <t>35758-3651</t>
  </si>
  <si>
    <t>Punta Gorda</t>
  </si>
  <si>
    <t>8109 Devils Canyon St</t>
  </si>
  <si>
    <t>krispanderson@msn.com</t>
  </si>
  <si>
    <t>LE30193</t>
  </si>
  <si>
    <t>Louise  Merriman</t>
  </si>
  <si>
    <t>P.O. Box 1306</t>
  </si>
  <si>
    <t>Classic Firming Regimen Tint 2.0</t>
  </si>
  <si>
    <t>Jackie Reagan</t>
  </si>
  <si>
    <t>300 Hilton Lane</t>
  </si>
  <si>
    <t>Tylertown</t>
  </si>
  <si>
    <t>reagan300@hughes.net</t>
  </si>
  <si>
    <t>Kennebunk</t>
  </si>
  <si>
    <t>Dana Maxfield</t>
  </si>
  <si>
    <t>5912 Woodlawn Park Ct</t>
  </si>
  <si>
    <t>70817-3058</t>
  </si>
  <si>
    <t>dmaxfield0@gmail.com</t>
  </si>
  <si>
    <t>Unit 1202</t>
  </si>
  <si>
    <t>Locust Valley</t>
  </si>
  <si>
    <t>0659A9C</t>
  </si>
  <si>
    <t>Apt 405</t>
  </si>
  <si>
    <t>EC10204</t>
  </si>
  <si>
    <t>WIP_Hydrogen Eye 15 ml</t>
  </si>
  <si>
    <t>De-Puffing Eye Gel</t>
  </si>
  <si>
    <t>BD20361</t>
  </si>
  <si>
    <t>Nancyj30@comcast.net</t>
  </si>
  <si>
    <t>Apt 107</t>
  </si>
  <si>
    <t>Springboro</t>
  </si>
  <si>
    <t>Goshen</t>
  </si>
  <si>
    <t>Geri Gragnaniello</t>
  </si>
  <si>
    <t>12912 Deep Blue Pl</t>
  </si>
  <si>
    <t>34211-4105</t>
  </si>
  <si>
    <t>ggragnaniello@lancerinsurance.com</t>
  </si>
  <si>
    <t>Taylors</t>
  </si>
  <si>
    <t>Jennifer Brockel</t>
  </si>
  <si>
    <t>11253 E Berry Dr</t>
  </si>
  <si>
    <t>80111-3908</t>
  </si>
  <si>
    <t>jenniferlbb@rocketmail.com</t>
  </si>
  <si>
    <t>Deborah Damico</t>
  </si>
  <si>
    <t>54 Red Bank Dr</t>
  </si>
  <si>
    <t>08081-1072</t>
  </si>
  <si>
    <t>debbie_fleet2003@hotmail.com</t>
  </si>
  <si>
    <t>Jacqueline Kaiser</t>
  </si>
  <si>
    <t>2321 Santa Fe Drive</t>
  </si>
  <si>
    <t>LEAVE ON PORCH</t>
  </si>
  <si>
    <t>Oneonta</t>
  </si>
  <si>
    <t>Timothy J. Marshall</t>
  </si>
  <si>
    <t>673 Parkview Way</t>
  </si>
  <si>
    <t>18940-1144</t>
  </si>
  <si>
    <t>Staunton</t>
  </si>
  <si>
    <t>A</t>
  </si>
  <si>
    <t>Carla Bidwell</t>
  </si>
  <si>
    <t>cjbinct@gmail.com</t>
  </si>
  <si>
    <t>Laura Carpio</t>
  </si>
  <si>
    <t>tresselyna@aol.com</t>
  </si>
  <si>
    <t>Eau Claire</t>
  </si>
  <si>
    <t>CE20729A</t>
  </si>
  <si>
    <t>BE10213</t>
  </si>
  <si>
    <t>Robin Terrell</t>
  </si>
  <si>
    <t>823 Broken Wheel Court</t>
  </si>
  <si>
    <t>Cheyenne</t>
  </si>
  <si>
    <t>denv_broncos30@yahoo.com</t>
  </si>
  <si>
    <t>BD10275A</t>
  </si>
  <si>
    <t>Litchfield</t>
  </si>
  <si>
    <t>BK10291</t>
  </si>
  <si>
    <t>1212 Governors Dr</t>
  </si>
  <si>
    <t>75110-2662</t>
  </si>
  <si>
    <t>ellen.mckeown@yahoo.com</t>
  </si>
  <si>
    <t>Edinboro</t>
  </si>
  <si>
    <t>Homestead</t>
  </si>
  <si>
    <t>Galloway</t>
  </si>
  <si>
    <t>1200 N Veitch St</t>
  </si>
  <si>
    <t>Apt 1122</t>
  </si>
  <si>
    <t>22201-5833</t>
  </si>
  <si>
    <t>nunklop@yandex.ru</t>
  </si>
  <si>
    <t>Davison</t>
  </si>
  <si>
    <t>New Providence</t>
  </si>
  <si>
    <t>Beavercreek</t>
  </si>
  <si>
    <t>Severna Park</t>
  </si>
  <si>
    <t>Southwest Ranches</t>
  </si>
  <si>
    <t>Winchester</t>
  </si>
  <si>
    <t>Appleton</t>
  </si>
  <si>
    <t>West Caldwell</t>
  </si>
  <si>
    <t>Hopewell</t>
  </si>
  <si>
    <t>Johns Creek</t>
  </si>
  <si>
    <t>New Kensington</t>
  </si>
  <si>
    <t>Waxhaw</t>
  </si>
  <si>
    <t>Ocean City</t>
  </si>
  <si>
    <t>Waldorf</t>
  </si>
  <si>
    <t>RT_0000028585</t>
  </si>
  <si>
    <t>RT_0000028593</t>
  </si>
  <si>
    <t>IA224996</t>
  </si>
  <si>
    <t>Ulta Exclusive</t>
  </si>
  <si>
    <t>BD20366</t>
  </si>
  <si>
    <t>CBD Hypo Skin Calming Eye .5oz</t>
  </si>
  <si>
    <t>CG20733</t>
  </si>
  <si>
    <t>GP73279-25105540</t>
  </si>
  <si>
    <t>#GP73279</t>
  </si>
  <si>
    <t>GP73280-25105536</t>
  </si>
  <si>
    <t>#GP73280</t>
  </si>
  <si>
    <t>GP73281-25105532</t>
  </si>
  <si>
    <t>#GP73281</t>
  </si>
  <si>
    <t>GP73282-25105527</t>
  </si>
  <si>
    <t>#GP73282</t>
  </si>
  <si>
    <t>GP73283-25105521</t>
  </si>
  <si>
    <t>#GP73283</t>
  </si>
  <si>
    <t>GP73286-25105505</t>
  </si>
  <si>
    <t>#GP73286</t>
  </si>
  <si>
    <t>GP73287-25105501</t>
  </si>
  <si>
    <t>#GP73287</t>
  </si>
  <si>
    <t>GP73288-25105457</t>
  </si>
  <si>
    <t>#GP73288</t>
  </si>
  <si>
    <t>GP73289-25105454</t>
  </si>
  <si>
    <t>#GP73289</t>
  </si>
  <si>
    <t>GP73290-25105451</t>
  </si>
  <si>
    <t>#GP73290</t>
  </si>
  <si>
    <t>GP73291-25105448</t>
  </si>
  <si>
    <t>#GP73291</t>
  </si>
  <si>
    <t>GP73292-25105445</t>
  </si>
  <si>
    <t>#GP73292</t>
  </si>
  <si>
    <t>GP73293-25105442</t>
  </si>
  <si>
    <t>#GP73293</t>
  </si>
  <si>
    <t>GP73712-25102737</t>
  </si>
  <si>
    <t>#GP73712</t>
  </si>
  <si>
    <t>GP73713-25102734</t>
  </si>
  <si>
    <t>#GP73713</t>
  </si>
  <si>
    <t>GP73714-25102731</t>
  </si>
  <si>
    <t>#GP73714</t>
  </si>
  <si>
    <t>GP73715-25102728</t>
  </si>
  <si>
    <t>#GP73715</t>
  </si>
  <si>
    <t>GP73716-25102725</t>
  </si>
  <si>
    <t>#GP73716</t>
  </si>
  <si>
    <t>GP73717-25102722</t>
  </si>
  <si>
    <t>#GP73717</t>
  </si>
  <si>
    <t>GP73718-25102719</t>
  </si>
  <si>
    <t>#GP73718</t>
  </si>
  <si>
    <t>GP73719-25102715</t>
  </si>
  <si>
    <t>#GP73719</t>
  </si>
  <si>
    <t>GP73720-25102710</t>
  </si>
  <si>
    <t>#GP73720</t>
  </si>
  <si>
    <t>GP73721-25102706</t>
  </si>
  <si>
    <t>#GP73721</t>
  </si>
  <si>
    <t>GP73722-25102701</t>
  </si>
  <si>
    <t>#GP73722</t>
  </si>
  <si>
    <t>GP73723-25102658</t>
  </si>
  <si>
    <t>#GP73723</t>
  </si>
  <si>
    <t>GP73724-25102655</t>
  </si>
  <si>
    <t>#GP73724</t>
  </si>
  <si>
    <t>GP73725-25102652</t>
  </si>
  <si>
    <t>#GP73725</t>
  </si>
  <si>
    <t>GP72619-25113752</t>
  </si>
  <si>
    <t>#GP72619</t>
  </si>
  <si>
    <t>GP72620-25113749</t>
  </si>
  <si>
    <t>#GP72620</t>
  </si>
  <si>
    <t>GP72621-25113746</t>
  </si>
  <si>
    <t>#GP72621</t>
  </si>
  <si>
    <t>GP72622-25113742</t>
  </si>
  <si>
    <t>#GP72622</t>
  </si>
  <si>
    <t>GP72623-25113739</t>
  </si>
  <si>
    <t>#GP72623</t>
  </si>
  <si>
    <t>GP72624-25113736</t>
  </si>
  <si>
    <t>#GP72624</t>
  </si>
  <si>
    <t>GP72625-25113733</t>
  </si>
  <si>
    <t>#GP72625</t>
  </si>
  <si>
    <t>GP72628-25113724</t>
  </si>
  <si>
    <t>#GP72628</t>
  </si>
  <si>
    <t>GP72629-25113720</t>
  </si>
  <si>
    <t>#GP72629</t>
  </si>
  <si>
    <t>GP72630-25113717</t>
  </si>
  <si>
    <t>#GP72630</t>
  </si>
  <si>
    <t>GP72631-25113714</t>
  </si>
  <si>
    <t>#GP72631</t>
  </si>
  <si>
    <t>GP72633-25113707</t>
  </si>
  <si>
    <t>#GP72633</t>
  </si>
  <si>
    <t>GP72791-25112606</t>
  </si>
  <si>
    <t>#GP72791</t>
  </si>
  <si>
    <t>GP72792-25112602</t>
  </si>
  <si>
    <t>#GP72792</t>
  </si>
  <si>
    <t>GP72793-25112559</t>
  </si>
  <si>
    <t>#GP72793</t>
  </si>
  <si>
    <t>GP72795-25112552</t>
  </si>
  <si>
    <t>#GP72795</t>
  </si>
  <si>
    <t>GP72796-25112549</t>
  </si>
  <si>
    <t>#GP72796</t>
  </si>
  <si>
    <t>GP72797-25112546</t>
  </si>
  <si>
    <t>#GP72797</t>
  </si>
  <si>
    <t>GP72798-25112542</t>
  </si>
  <si>
    <t>#GP72798</t>
  </si>
  <si>
    <t>GP72803-25112522</t>
  </si>
  <si>
    <t>#GP72803</t>
  </si>
  <si>
    <t>GP72804-25112518</t>
  </si>
  <si>
    <t>#GP72804</t>
  </si>
  <si>
    <t>GP72805-25112513</t>
  </si>
  <si>
    <t>#GP72805</t>
  </si>
  <si>
    <t>BA20349</t>
  </si>
  <si>
    <t>GP73965-25140452</t>
  </si>
  <si>
    <t>#GP73965</t>
  </si>
  <si>
    <t>GP73972-25140418</t>
  </si>
  <si>
    <t>#GP73972</t>
  </si>
  <si>
    <t>GP73976-25140358</t>
  </si>
  <si>
    <t>#GP73976</t>
  </si>
  <si>
    <t>GP73977-25140353</t>
  </si>
  <si>
    <t>#GP73977</t>
  </si>
  <si>
    <t>GP74765-25142125</t>
  </si>
  <si>
    <t>#GP74765</t>
  </si>
  <si>
    <t>GP74766-25142120</t>
  </si>
  <si>
    <t>#GP74766</t>
  </si>
  <si>
    <t>GP74767-25142115</t>
  </si>
  <si>
    <t>#GP74767</t>
  </si>
  <si>
    <t>GP74768-25142110</t>
  </si>
  <si>
    <t>#GP74768</t>
  </si>
  <si>
    <t>GP74769-25142104</t>
  </si>
  <si>
    <t>#GP74769</t>
  </si>
  <si>
    <t>GP74770-25142100</t>
  </si>
  <si>
    <t>#GP74770</t>
  </si>
  <si>
    <t>GP74771-25142056</t>
  </si>
  <si>
    <t>#GP74771</t>
  </si>
  <si>
    <t>GP74772-25142051</t>
  </si>
  <si>
    <t>#GP74772</t>
  </si>
  <si>
    <t>GP74774-25142042</t>
  </si>
  <si>
    <t>#GP74774</t>
  </si>
  <si>
    <t>GP74776-25142031</t>
  </si>
  <si>
    <t>#GP74776</t>
  </si>
  <si>
    <t>GP74777-25142025</t>
  </si>
  <si>
    <t>#GP74777</t>
  </si>
  <si>
    <t>GP74778-25142019</t>
  </si>
  <si>
    <t>#GP74778</t>
  </si>
  <si>
    <t>GP74779-25142013</t>
  </si>
  <si>
    <t>#GP74779</t>
  </si>
  <si>
    <t>GP74930-25141004</t>
  </si>
  <si>
    <t>#GP74930</t>
  </si>
  <si>
    <t>GP74931-25141000</t>
  </si>
  <si>
    <t>#GP74931</t>
  </si>
  <si>
    <t>GP74932-25140957</t>
  </si>
  <si>
    <t>#GP74932</t>
  </si>
  <si>
    <t>GP74933-25140954</t>
  </si>
  <si>
    <t>#GP74933</t>
  </si>
  <si>
    <t>GP74935-25140948</t>
  </si>
  <si>
    <t>#GP74935</t>
  </si>
  <si>
    <t>GP74938-25140938</t>
  </si>
  <si>
    <t>#GP74938</t>
  </si>
  <si>
    <t>GP74939-25140935</t>
  </si>
  <si>
    <t>#GP74939</t>
  </si>
  <si>
    <t>GP74940-25140932</t>
  </si>
  <si>
    <t>#GP74940</t>
  </si>
  <si>
    <t>GP74941-25140929</t>
  </si>
  <si>
    <t>#GP74941</t>
  </si>
  <si>
    <t>GP74942-25140926</t>
  </si>
  <si>
    <t>#GP74942</t>
  </si>
  <si>
    <t>GP74944-25140919</t>
  </si>
  <si>
    <t>#GP74944</t>
  </si>
  <si>
    <t>RT_0000028655</t>
  </si>
  <si>
    <t>GP75923-25150254</t>
  </si>
  <si>
    <t>#GP75923</t>
  </si>
  <si>
    <t>GP75924-25150249</t>
  </si>
  <si>
    <t>#GP75924</t>
  </si>
  <si>
    <t>GP75925-25150244</t>
  </si>
  <si>
    <t>#GP75925</t>
  </si>
  <si>
    <t>GP75926-25150237</t>
  </si>
  <si>
    <t>#GP75926</t>
  </si>
  <si>
    <t>GP75927-25150231</t>
  </si>
  <si>
    <t>#GP75927</t>
  </si>
  <si>
    <t>GP75928-25150225</t>
  </si>
  <si>
    <t>#GP75928</t>
  </si>
  <si>
    <t>GP75930-25150213</t>
  </si>
  <si>
    <t>#GP75930</t>
  </si>
  <si>
    <t>GP75931-25150207</t>
  </si>
  <si>
    <t>#GP75931</t>
  </si>
  <si>
    <t>GP75932-25150202</t>
  </si>
  <si>
    <t>#GP75932</t>
  </si>
  <si>
    <t>GP75935-25150143</t>
  </si>
  <si>
    <t>#GP75935</t>
  </si>
  <si>
    <t>GP75936-25150137</t>
  </si>
  <si>
    <t>#GP75936</t>
  </si>
  <si>
    <t>GP75937-25150132</t>
  </si>
  <si>
    <t>#GP75937</t>
  </si>
  <si>
    <t>Port Orange</t>
  </si>
  <si>
    <t>Strafford</t>
  </si>
  <si>
    <t>Pat Evans</t>
  </si>
  <si>
    <t>9845 Aviary Hill Way</t>
  </si>
  <si>
    <t>28214-7138</t>
  </si>
  <si>
    <t>patevans2@icloud.com</t>
  </si>
  <si>
    <t>Christine Lewis</t>
  </si>
  <si>
    <t>Genoa City</t>
  </si>
  <si>
    <t>Hamburg</t>
  </si>
  <si>
    <t>Unit E</t>
  </si>
  <si>
    <t>Sutton</t>
  </si>
  <si>
    <t>Schenectady</t>
  </si>
  <si>
    <t>Saint Clair Shores</t>
  </si>
  <si>
    <t>Flint</t>
  </si>
  <si>
    <t>Penfield</t>
  </si>
  <si>
    <t>Lewiston</t>
  </si>
  <si>
    <t>Dawn Debenedittis</t>
  </si>
  <si>
    <t>3448 Hampshire Drive</t>
  </si>
  <si>
    <t>Dawndebenedittis@aol.com</t>
  </si>
  <si>
    <t>Fletcher</t>
  </si>
  <si>
    <t>North Port</t>
  </si>
  <si>
    <t>Glenwood</t>
  </si>
  <si>
    <t>Honesdale</t>
  </si>
  <si>
    <t>FARMINGTON</t>
  </si>
  <si>
    <t>New Fairfield</t>
  </si>
  <si>
    <t>Grand Prairie</t>
  </si>
  <si>
    <t>Palmetto</t>
  </si>
  <si>
    <t>Albemarle</t>
  </si>
  <si>
    <t>Chester Springs</t>
  </si>
  <si>
    <t>Revere</t>
  </si>
  <si>
    <t>Freehold</t>
  </si>
  <si>
    <t>Monticello</t>
  </si>
  <si>
    <t>Hooksett</t>
  </si>
  <si>
    <t>27510-1256</t>
  </si>
  <si>
    <t>ckreynolds123@gmail.com</t>
  </si>
  <si>
    <t>Tyrone</t>
  </si>
  <si>
    <t>North Venice</t>
  </si>
  <si>
    <t>Bradley Beach</t>
  </si>
  <si>
    <t>Londonderry</t>
  </si>
  <si>
    <t>Saint Albans</t>
  </si>
  <si>
    <t>Hatboro</t>
  </si>
  <si>
    <t>Jacksonville Beach</t>
  </si>
  <si>
    <t>Vienna</t>
  </si>
  <si>
    <t>Winthrop</t>
  </si>
  <si>
    <t>Floral Park</t>
  </si>
  <si>
    <t>WILMINGTON</t>
  </si>
  <si>
    <t>Titusville</t>
  </si>
  <si>
    <t>ALPHARETTA</t>
  </si>
  <si>
    <t>Merrick</t>
  </si>
  <si>
    <t>North Wildwood</t>
  </si>
  <si>
    <t>Maplewood</t>
  </si>
  <si>
    <t>B2</t>
  </si>
  <si>
    <t>Rollinsford</t>
  </si>
  <si>
    <t>Sunrise</t>
  </si>
  <si>
    <t>Saint Clair</t>
  </si>
  <si>
    <t>Waterford</t>
  </si>
  <si>
    <t>Elkton</t>
  </si>
  <si>
    <t>Debra Perry</t>
  </si>
  <si>
    <t>McDonough</t>
  </si>
  <si>
    <t>East Stroudsburg</t>
  </si>
  <si>
    <t>Greentown</t>
  </si>
  <si>
    <t>amylittle61@gmail.com</t>
  </si>
  <si>
    <t>Largo</t>
  </si>
  <si>
    <t>Wexford</t>
  </si>
  <si>
    <t>Manhattan</t>
  </si>
  <si>
    <t>Haddonfield</t>
  </si>
  <si>
    <t>16575 WEST COMMERCE LANE</t>
  </si>
  <si>
    <t>GOODYEAR</t>
  </si>
  <si>
    <t>Inver Grove Heights</t>
  </si>
  <si>
    <t>Narragansett</t>
  </si>
  <si>
    <t>McHenry</t>
  </si>
  <si>
    <t>Carol Beth Woosley</t>
  </si>
  <si>
    <t>bethwoos@bellsouth.net</t>
  </si>
  <si>
    <t>Glenshaw</t>
  </si>
  <si>
    <t>Lake Placid</t>
  </si>
  <si>
    <t>April Mann</t>
  </si>
  <si>
    <t>27 Jenkins Road</t>
  </si>
  <si>
    <t>Hewitt</t>
  </si>
  <si>
    <t>mannracing99@yahoo.com</t>
  </si>
  <si>
    <t>Westbrook</t>
  </si>
  <si>
    <t>Mulberry</t>
  </si>
  <si>
    <t>Smithville</t>
  </si>
  <si>
    <t>Pensacola</t>
  </si>
  <si>
    <t>Bixby</t>
  </si>
  <si>
    <t>Centerville</t>
  </si>
  <si>
    <t>Los Osos</t>
  </si>
  <si>
    <t>Andrea Coleman</t>
  </si>
  <si>
    <t>1450 Springfield dr</t>
  </si>
  <si>
    <t>Whitefish</t>
  </si>
  <si>
    <t>Sebastopol</t>
  </si>
  <si>
    <t>Huntley</t>
  </si>
  <si>
    <t>Inverness</t>
  </si>
  <si>
    <t>Prairieville</t>
  </si>
  <si>
    <t>FAYETTEVILLE</t>
  </si>
  <si>
    <t>Stilwell</t>
  </si>
  <si>
    <t>Sharon OBanion</t>
  </si>
  <si>
    <t>5744 Longmont Lane</t>
  </si>
  <si>
    <t>sharonobanion@icloud.com</t>
  </si>
  <si>
    <t>Forest</t>
  </si>
  <si>
    <t>Oconomowoc</t>
  </si>
  <si>
    <t>Krugerville</t>
  </si>
  <si>
    <t>Walnut Cove</t>
  </si>
  <si>
    <t>Cedarburg</t>
  </si>
  <si>
    <t>Bastrop</t>
  </si>
  <si>
    <t>Enid</t>
  </si>
  <si>
    <t>Rockwall</t>
  </si>
  <si>
    <t>Pine Bluff</t>
  </si>
  <si>
    <t>mekodevo@gmail.com</t>
  </si>
  <si>
    <t>Bellingham</t>
  </si>
  <si>
    <t>Phenix City</t>
  </si>
  <si>
    <t>Poway</t>
  </si>
  <si>
    <t>Normandy Beach</t>
  </si>
  <si>
    <t>Old Greenwich</t>
  </si>
  <si>
    <t>Thomaston</t>
  </si>
  <si>
    <t>BK10289A</t>
  </si>
  <si>
    <t>Edwards</t>
  </si>
  <si>
    <t>Haddon Township</t>
  </si>
  <si>
    <t>Hot Springs</t>
  </si>
  <si>
    <t>309 Bickerton Court</t>
  </si>
  <si>
    <t>sith5@aol.com</t>
  </si>
  <si>
    <t>Durango</t>
  </si>
  <si>
    <t>Susan Smith</t>
  </si>
  <si>
    <t>Martin Bustamante</t>
  </si>
  <si>
    <t>8005 Summer Harvest Ave</t>
  </si>
  <si>
    <t>boosty1964@gmail.com</t>
  </si>
  <si>
    <t>St. Paul</t>
  </si>
  <si>
    <t>Alta Loma</t>
  </si>
  <si>
    <t>Goodyear</t>
  </si>
  <si>
    <t>Marina</t>
  </si>
  <si>
    <t>Sudbury</t>
  </si>
  <si>
    <t>89129-7304</t>
  </si>
  <si>
    <t>Hercules</t>
  </si>
  <si>
    <t>Orangevale</t>
  </si>
  <si>
    <t>Rio Verde</t>
  </si>
  <si>
    <t>Anaheim Hills</t>
  </si>
  <si>
    <t>watk4883@msn.com</t>
  </si>
  <si>
    <t>GP76609-25182412</t>
  </si>
  <si>
    <t>#GP76609</t>
  </si>
  <si>
    <t>GP76610-25182407</t>
  </si>
  <si>
    <t>#GP76610</t>
  </si>
  <si>
    <t>GP76611-25182402</t>
  </si>
  <si>
    <t>#GP76611</t>
  </si>
  <si>
    <t>GP76612-25182359</t>
  </si>
  <si>
    <t>#GP76612</t>
  </si>
  <si>
    <t>GP76613-25182356</t>
  </si>
  <si>
    <t>#GP76613</t>
  </si>
  <si>
    <t>GP76614-25182353</t>
  </si>
  <si>
    <t>#GP76614</t>
  </si>
  <si>
    <t>GP76615-25182349</t>
  </si>
  <si>
    <t>#GP76615</t>
  </si>
  <si>
    <t>GP76616-25182346</t>
  </si>
  <si>
    <t>#GP76616</t>
  </si>
  <si>
    <t>GP76617-25182343</t>
  </si>
  <si>
    <t>#GP76617</t>
  </si>
  <si>
    <t>GP76618-25182339</t>
  </si>
  <si>
    <t>#GP76618</t>
  </si>
  <si>
    <t>GP76620-25182333</t>
  </si>
  <si>
    <t>#GP76620</t>
  </si>
  <si>
    <t>GP76621-25182330</t>
  </si>
  <si>
    <t>#GP76621</t>
  </si>
  <si>
    <t>GP76622-25182327</t>
  </si>
  <si>
    <t>#GP76622</t>
  </si>
  <si>
    <t>GP76623-25182324</t>
  </si>
  <si>
    <t>#GP76623</t>
  </si>
  <si>
    <t>GP79313-25210857</t>
  </si>
  <si>
    <t>#GP79313</t>
  </si>
  <si>
    <t>GP79314-25210854</t>
  </si>
  <si>
    <t>#GP79314</t>
  </si>
  <si>
    <t>GP79315-25210851</t>
  </si>
  <si>
    <t>#GP79315</t>
  </si>
  <si>
    <t>GP79317-25210845</t>
  </si>
  <si>
    <t>#GP79317</t>
  </si>
  <si>
    <t>GP79318-25210842</t>
  </si>
  <si>
    <t>#GP79318</t>
  </si>
  <si>
    <t>GP79319-25210839</t>
  </si>
  <si>
    <t>#GP79319</t>
  </si>
  <si>
    <t>GP79320-25210836</t>
  </si>
  <si>
    <t>#GP79320</t>
  </si>
  <si>
    <t>GP79322-25210830</t>
  </si>
  <si>
    <t>#GP79322</t>
  </si>
  <si>
    <t>GP79327-25210811</t>
  </si>
  <si>
    <t>#GP79327</t>
  </si>
  <si>
    <t>SH1-116564-26024347</t>
  </si>
  <si>
    <t>SH1-116564</t>
  </si>
  <si>
    <t>SH1-116889-26055218</t>
  </si>
  <si>
    <t>SH1-116889</t>
  </si>
  <si>
    <t>GP82120-26122745</t>
  </si>
  <si>
    <t>#GP82120</t>
  </si>
  <si>
    <t>GP82121-26122742</t>
  </si>
  <si>
    <t>#GP82121</t>
  </si>
  <si>
    <t>GP82122-26122738</t>
  </si>
  <si>
    <t>#GP82122</t>
  </si>
  <si>
    <t>GP82139-26123001</t>
  </si>
  <si>
    <t>#GP82139</t>
  </si>
  <si>
    <t>GP82154-26122909</t>
  </si>
  <si>
    <t>#GP82154</t>
  </si>
  <si>
    <t>GP82171-26123211</t>
  </si>
  <si>
    <t>#GP82171</t>
  </si>
  <si>
    <t>GP82175-26123148</t>
  </si>
  <si>
    <t>#GP82175</t>
  </si>
  <si>
    <t>GP82179-26123124</t>
  </si>
  <si>
    <t>#GP82179</t>
  </si>
  <si>
    <t>GP82180-26123118</t>
  </si>
  <si>
    <t>#GP82180</t>
  </si>
  <si>
    <t>GP82182-26123106</t>
  </si>
  <si>
    <t>#GP82182</t>
  </si>
  <si>
    <t>GP82187-26123439</t>
  </si>
  <si>
    <t>#GP82187</t>
  </si>
  <si>
    <t>GP82201-26123346</t>
  </si>
  <si>
    <t>#GP82201</t>
  </si>
  <si>
    <t>GP82206-26123328</t>
  </si>
  <si>
    <t>#GP82206</t>
  </si>
  <si>
    <t>GP82220-26123542</t>
  </si>
  <si>
    <t>#GP82220</t>
  </si>
  <si>
    <t>GP82227-26123507</t>
  </si>
  <si>
    <t>#GP82227</t>
  </si>
  <si>
    <t>CI20742A</t>
  </si>
  <si>
    <t>RT_0000028664</t>
  </si>
  <si>
    <t>RT_0000028665</t>
  </si>
  <si>
    <t>EE20285</t>
  </si>
  <si>
    <t>CL20748</t>
  </si>
  <si>
    <t>GP82235-26160134</t>
  </si>
  <si>
    <t>#GP82235</t>
  </si>
  <si>
    <t>GP82236-26160128</t>
  </si>
  <si>
    <t>#GP82236</t>
  </si>
  <si>
    <t>GP82238-26160117</t>
  </si>
  <si>
    <t>#GP82238</t>
  </si>
  <si>
    <t>GP82247-26160023</t>
  </si>
  <si>
    <t>#GP82247</t>
  </si>
  <si>
    <t>GP82255-26160354</t>
  </si>
  <si>
    <t>#GP82255</t>
  </si>
  <si>
    <t>GP82258-26160338</t>
  </si>
  <si>
    <t>#GP82258</t>
  </si>
  <si>
    <t>GP82271-26160221</t>
  </si>
  <si>
    <t>#GP82271</t>
  </si>
  <si>
    <t>GP82278-26160615</t>
  </si>
  <si>
    <t>#GP82278</t>
  </si>
  <si>
    <t>GP82302-26160819</t>
  </si>
  <si>
    <t>#GP82302</t>
  </si>
  <si>
    <t>GP82308-26160758</t>
  </si>
  <si>
    <t>#GP82308</t>
  </si>
  <si>
    <t>GP82488-26161936</t>
  </si>
  <si>
    <t>#GP82488</t>
  </si>
  <si>
    <t>GP82490-26161929</t>
  </si>
  <si>
    <t>#GP82490</t>
  </si>
  <si>
    <t>GP82498-26162216</t>
  </si>
  <si>
    <t>#GP82498</t>
  </si>
  <si>
    <t>GP82502-26162203</t>
  </si>
  <si>
    <t>#GP82502</t>
  </si>
  <si>
    <t>GP82512-26162120</t>
  </si>
  <si>
    <t>#GP82512</t>
  </si>
  <si>
    <t>GP82513-26162115</t>
  </si>
  <si>
    <t>#GP82513</t>
  </si>
  <si>
    <t>GP82517-26162315</t>
  </si>
  <si>
    <t>#GP82517</t>
  </si>
  <si>
    <t>GP82518-26162312</t>
  </si>
  <si>
    <t>#GP82518</t>
  </si>
  <si>
    <t>GP82524-26162249</t>
  </si>
  <si>
    <t>#GP82524</t>
  </si>
  <si>
    <t>GP82528-26162434</t>
  </si>
  <si>
    <t>#GP82528</t>
  </si>
  <si>
    <t>GP82529-26162431</t>
  </si>
  <si>
    <t>#GP82529</t>
  </si>
  <si>
    <t>GP82530-26162428</t>
  </si>
  <si>
    <t>#GP82530</t>
  </si>
  <si>
    <t>GP82532-26162420</t>
  </si>
  <si>
    <t>#GP82532</t>
  </si>
  <si>
    <t>GP82534-26162412</t>
  </si>
  <si>
    <t>#GP82534</t>
  </si>
  <si>
    <t>GP82537-26162359</t>
  </si>
  <si>
    <t>#GP82537</t>
  </si>
  <si>
    <t>GP82540-26162350</t>
  </si>
  <si>
    <t>#GP82540</t>
  </si>
  <si>
    <t>GP82541-26162346</t>
  </si>
  <si>
    <t>#GP82541</t>
  </si>
  <si>
    <t>GP82543-26162340</t>
  </si>
  <si>
    <t>#GP82543</t>
  </si>
  <si>
    <t>GP82548-26162548</t>
  </si>
  <si>
    <t>#GP82548</t>
  </si>
  <si>
    <t>GP82549-26162545</t>
  </si>
  <si>
    <t>#GP82549</t>
  </si>
  <si>
    <t>GP82554-26162527</t>
  </si>
  <si>
    <t>#GP82554</t>
  </si>
  <si>
    <t>GP82555-26162521</t>
  </si>
  <si>
    <t>#GP82555</t>
  </si>
  <si>
    <t>GP82568-26162618</t>
  </si>
  <si>
    <t>#GP82568</t>
  </si>
  <si>
    <t>GP82569-26162614</t>
  </si>
  <si>
    <t>#GP82569</t>
  </si>
  <si>
    <t>SH1-117392-26160643</t>
  </si>
  <si>
    <t>SH1-117392</t>
  </si>
  <si>
    <t>SH1-117421-26160823</t>
  </si>
  <si>
    <t>SH1-117421</t>
  </si>
  <si>
    <t>SH1-117644-26162232</t>
  </si>
  <si>
    <t>SH1-117644</t>
  </si>
  <si>
    <t>SH1-117681-26162437</t>
  </si>
  <si>
    <t>SH1-117681</t>
  </si>
  <si>
    <t>SH1-117686-26162452</t>
  </si>
  <si>
    <t>SH1-117686</t>
  </si>
  <si>
    <t>SH1-117687-26162455</t>
  </si>
  <si>
    <t>SH1-117687</t>
  </si>
  <si>
    <t>SH1-117689-26162458</t>
  </si>
  <si>
    <t>SH1-117689</t>
  </si>
  <si>
    <t>SH1-117705-26162601</t>
  </si>
  <si>
    <t>SH1-117705</t>
  </si>
  <si>
    <t>GP77451-25190146</t>
  </si>
  <si>
    <t>#GP77451</t>
  </si>
  <si>
    <t>GP76801-25181135</t>
  </si>
  <si>
    <t>#GP76801</t>
  </si>
  <si>
    <t>GP82572-26201257</t>
  </si>
  <si>
    <t>#GP82572</t>
  </si>
  <si>
    <t>GP82573-26201254</t>
  </si>
  <si>
    <t>#GP82573</t>
  </si>
  <si>
    <t>GP82574-26201250</t>
  </si>
  <si>
    <t>#GP82574</t>
  </si>
  <si>
    <t>GP82575-26201247</t>
  </si>
  <si>
    <t>#GP82575</t>
  </si>
  <si>
    <t>GP82576-26201244</t>
  </si>
  <si>
    <t>#GP82576</t>
  </si>
  <si>
    <t>GP82577-26201241</t>
  </si>
  <si>
    <t>#GP82577</t>
  </si>
  <si>
    <t>GP82578-26201237</t>
  </si>
  <si>
    <t>#GP82578</t>
  </si>
  <si>
    <t>GP82579-26201234</t>
  </si>
  <si>
    <t>#GP82579</t>
  </si>
  <si>
    <t>GP82580-26201231</t>
  </si>
  <si>
    <t>#GP82580</t>
  </si>
  <si>
    <t>GP82596-26201356</t>
  </si>
  <si>
    <t>#GP82596</t>
  </si>
  <si>
    <t>GP82597-26201353</t>
  </si>
  <si>
    <t>#GP82597</t>
  </si>
  <si>
    <t>GP82598-26201447</t>
  </si>
  <si>
    <t>#GP82598</t>
  </si>
  <si>
    <t>GP82599-26201444</t>
  </si>
  <si>
    <t>#GP82599</t>
  </si>
  <si>
    <t>GP82600-26201441</t>
  </si>
  <si>
    <t>#GP82600</t>
  </si>
  <si>
    <t>GP82601-26201438</t>
  </si>
  <si>
    <t>#GP82601</t>
  </si>
  <si>
    <t>GP82602-26201435</t>
  </si>
  <si>
    <t>#GP82602</t>
  </si>
  <si>
    <t>GP82603-26201432</t>
  </si>
  <si>
    <t>#GP82603</t>
  </si>
  <si>
    <t>GP82604-26201429</t>
  </si>
  <si>
    <t>#GP82604</t>
  </si>
  <si>
    <t>GP82605-26201536</t>
  </si>
  <si>
    <t>#GP82605</t>
  </si>
  <si>
    <t>GP82606-26201529</t>
  </si>
  <si>
    <t>#GP82606</t>
  </si>
  <si>
    <t>GP82607-26201523</t>
  </si>
  <si>
    <t>#GP82607</t>
  </si>
  <si>
    <t>GP82608-26201516</t>
  </si>
  <si>
    <t>#GP82608</t>
  </si>
  <si>
    <t>GP82609-26201509</t>
  </si>
  <si>
    <t>#GP82609</t>
  </si>
  <si>
    <t>GP82610-26201504</t>
  </si>
  <si>
    <t>#GP82610</t>
  </si>
  <si>
    <t>GP82611-26201500</t>
  </si>
  <si>
    <t>#GP82611</t>
  </si>
  <si>
    <t>GP82612-26201643</t>
  </si>
  <si>
    <t>#GP82612</t>
  </si>
  <si>
    <t>GP82613-26201638</t>
  </si>
  <si>
    <t>#GP82613</t>
  </si>
  <si>
    <t>GP82614-26201633</t>
  </si>
  <si>
    <t>#GP82614</t>
  </si>
  <si>
    <t>GP82615-26201628</t>
  </si>
  <si>
    <t>#GP82615</t>
  </si>
  <si>
    <t>GP82616-26201622</t>
  </si>
  <si>
    <t>#GP82616</t>
  </si>
  <si>
    <t>GP82617-26201617</t>
  </si>
  <si>
    <t>#GP82617</t>
  </si>
  <si>
    <t>GP82618-26201612</t>
  </si>
  <si>
    <t>#GP82618</t>
  </si>
  <si>
    <t>GP82619-26201746</t>
  </si>
  <si>
    <t>#GP82619</t>
  </si>
  <si>
    <t>GP82620-26201743</t>
  </si>
  <si>
    <t>#GP82620</t>
  </si>
  <si>
    <t>GP82621-26201739</t>
  </si>
  <si>
    <t>#GP82621</t>
  </si>
  <si>
    <t>GP82622-26201736</t>
  </si>
  <si>
    <t>#GP82622</t>
  </si>
  <si>
    <t>GP82623-26201733</t>
  </si>
  <si>
    <t>#GP82623</t>
  </si>
  <si>
    <t>GP82624-26201730</t>
  </si>
  <si>
    <t>#GP82624</t>
  </si>
  <si>
    <t>GP82625-26201727</t>
  </si>
  <si>
    <t>#GP82625</t>
  </si>
  <si>
    <t>GP82626-26201723</t>
  </si>
  <si>
    <t>#GP82626</t>
  </si>
  <si>
    <t>GP82627-26201720</t>
  </si>
  <si>
    <t>#GP82627</t>
  </si>
  <si>
    <t>GP82628-26201715</t>
  </si>
  <si>
    <t>#GP82628</t>
  </si>
  <si>
    <t>GP82629-26201821</t>
  </si>
  <si>
    <t>#GP82629</t>
  </si>
  <si>
    <t>GP82630-26201817</t>
  </si>
  <si>
    <t>#GP82630</t>
  </si>
  <si>
    <t>GP82631-26201812</t>
  </si>
  <si>
    <t>#GP82631</t>
  </si>
  <si>
    <t>GP82632-26201807</t>
  </si>
  <si>
    <t>#GP82632</t>
  </si>
  <si>
    <t>GP82633-26201802</t>
  </si>
  <si>
    <t>#GP82633</t>
  </si>
  <si>
    <t>GP82635-26201759</t>
  </si>
  <si>
    <t>#GP82635</t>
  </si>
  <si>
    <t>GP82636-26201904</t>
  </si>
  <si>
    <t>#GP82636</t>
  </si>
  <si>
    <t>GP82637-26201900</t>
  </si>
  <si>
    <t>#GP82637</t>
  </si>
  <si>
    <t>GP82638-26201857</t>
  </si>
  <si>
    <t>#GP82638</t>
  </si>
  <si>
    <t>GP82639-26201853</t>
  </si>
  <si>
    <t>#GP82639</t>
  </si>
  <si>
    <t>GP82640-26201850</t>
  </si>
  <si>
    <t>#GP82640</t>
  </si>
  <si>
    <t>GP82641-26201847</t>
  </si>
  <si>
    <t>#GP82641</t>
  </si>
  <si>
    <t>GP82642-26201844</t>
  </si>
  <si>
    <t>#GP82642</t>
  </si>
  <si>
    <t>GP82643-26201841</t>
  </si>
  <si>
    <t>#GP82643</t>
  </si>
  <si>
    <t>GP82644-26201837</t>
  </si>
  <si>
    <t>#GP82644</t>
  </si>
  <si>
    <t>GP82645-26201958</t>
  </si>
  <si>
    <t>#GP82645</t>
  </si>
  <si>
    <t>GP82646-26201955</t>
  </si>
  <si>
    <t>#GP82646</t>
  </si>
  <si>
    <t>GP82647-26201952</t>
  </si>
  <si>
    <t>#GP82647</t>
  </si>
  <si>
    <t>GP82648-26201949</t>
  </si>
  <si>
    <t>#GP82648</t>
  </si>
  <si>
    <t>GP82649-26201946</t>
  </si>
  <si>
    <t>#GP82649</t>
  </si>
  <si>
    <t>GP82650-26201943</t>
  </si>
  <si>
    <t>#GP82650</t>
  </si>
  <si>
    <t>GP82651-26201940</t>
  </si>
  <si>
    <t>#GP82651</t>
  </si>
  <si>
    <t>GP82652-26201937</t>
  </si>
  <si>
    <t>#GP82652</t>
  </si>
  <si>
    <t>GP82653-26201934</t>
  </si>
  <si>
    <t>#GP82653</t>
  </si>
  <si>
    <t>GP82654-26201931</t>
  </si>
  <si>
    <t>#GP82654</t>
  </si>
  <si>
    <t>GP82655-26201926</t>
  </si>
  <si>
    <t>#GP82655</t>
  </si>
  <si>
    <t>GP82656-26201923</t>
  </si>
  <si>
    <t>#GP82656</t>
  </si>
  <si>
    <t>GP82657-26201920</t>
  </si>
  <si>
    <t>#GP82657</t>
  </si>
  <si>
    <t>GP82658-26201917</t>
  </si>
  <si>
    <t>#GP82658</t>
  </si>
  <si>
    <t>GP82659-26201913</t>
  </si>
  <si>
    <t>#GP82659</t>
  </si>
  <si>
    <t>GP82660-26202113</t>
  </si>
  <si>
    <t>#GP82660</t>
  </si>
  <si>
    <t>GP82661-26202108</t>
  </si>
  <si>
    <t>#GP82661</t>
  </si>
  <si>
    <t>GP82662-26202104</t>
  </si>
  <si>
    <t>#GP82662</t>
  </si>
  <si>
    <t>GP82663-26202101</t>
  </si>
  <si>
    <t>#GP82663</t>
  </si>
  <si>
    <t>GP82664-26202056</t>
  </si>
  <si>
    <t>#GP82664</t>
  </si>
  <si>
    <t>GP82665-26202052</t>
  </si>
  <si>
    <t>#GP82665</t>
  </si>
  <si>
    <t>GP82666-26202048</t>
  </si>
  <si>
    <t>#GP82666</t>
  </si>
  <si>
    <t>GP82667-26202043</t>
  </si>
  <si>
    <t>#GP82667</t>
  </si>
  <si>
    <t>GP82668-26202038</t>
  </si>
  <si>
    <t>#GP82668</t>
  </si>
  <si>
    <t>GP82669-26202031</t>
  </si>
  <si>
    <t>#GP82669</t>
  </si>
  <si>
    <t>GP82670-26202024</t>
  </si>
  <si>
    <t>#GP82670</t>
  </si>
  <si>
    <t>GP82671-26202158</t>
  </si>
  <si>
    <t>#GP82671</t>
  </si>
  <si>
    <t>GP82680-26202302</t>
  </si>
  <si>
    <t>#GP82680</t>
  </si>
  <si>
    <t>GP82681-26202258</t>
  </si>
  <si>
    <t>#GP82681</t>
  </si>
  <si>
    <t>GP82682-26202255</t>
  </si>
  <si>
    <t>#GP82682</t>
  </si>
  <si>
    <t>GP82683-26202252</t>
  </si>
  <si>
    <t>#GP82683</t>
  </si>
  <si>
    <t>GP82684-26202249</t>
  </si>
  <si>
    <t>#GP82684</t>
  </si>
  <si>
    <t>GP82690-26202230</t>
  </si>
  <si>
    <t>#GP82690</t>
  </si>
  <si>
    <t>GP82691-26202227</t>
  </si>
  <si>
    <t>#GP82691</t>
  </si>
  <si>
    <t>GP82692-26202224</t>
  </si>
  <si>
    <t>#GP82692</t>
  </si>
  <si>
    <t>GP82694-26202325</t>
  </si>
  <si>
    <t>#GP82694</t>
  </si>
  <si>
    <t>GP82704-26202427</t>
  </si>
  <si>
    <t>#GP82704</t>
  </si>
  <si>
    <t>GP82706-26202419</t>
  </si>
  <si>
    <t>#GP82706</t>
  </si>
  <si>
    <t>GP82707-26202414</t>
  </si>
  <si>
    <t>#GP82707</t>
  </si>
  <si>
    <t>GP82721-27002621</t>
  </si>
  <si>
    <t>#GP82721</t>
  </si>
  <si>
    <t>GP82724-27002609</t>
  </si>
  <si>
    <t>#GP82724</t>
  </si>
  <si>
    <t>GP82728-27002712</t>
  </si>
  <si>
    <t>#GP82728</t>
  </si>
  <si>
    <t>GP82781-27003214</t>
  </si>
  <si>
    <t>#GP82781</t>
  </si>
  <si>
    <t>GP82796-27003358</t>
  </si>
  <si>
    <t>#GP82796</t>
  </si>
  <si>
    <t>GP82812-27003257</t>
  </si>
  <si>
    <t>#GP82812</t>
  </si>
  <si>
    <t>GP82838-27003442</t>
  </si>
  <si>
    <t>#GP82838</t>
  </si>
  <si>
    <t>GP82842-27003428</t>
  </si>
  <si>
    <t>#GP82842</t>
  </si>
  <si>
    <t>GP82854-27003755</t>
  </si>
  <si>
    <t>#GP82854</t>
  </si>
  <si>
    <t>GP82872-27003834</t>
  </si>
  <si>
    <t>#GP82872</t>
  </si>
  <si>
    <t>CJ20743</t>
  </si>
  <si>
    <t>GP82889-27003859</t>
  </si>
  <si>
    <t>#GP82889</t>
  </si>
  <si>
    <t>GP82896-27004143</t>
  </si>
  <si>
    <t>#GP82896</t>
  </si>
  <si>
    <t>GP82908-27003950</t>
  </si>
  <si>
    <t>#GP82908</t>
  </si>
  <si>
    <t>GP82916-27004323</t>
  </si>
  <si>
    <t>#GP82916</t>
  </si>
  <si>
    <t>GP82921-27004304</t>
  </si>
  <si>
    <t>#GP82921</t>
  </si>
  <si>
    <t>GP82924-27004253</t>
  </si>
  <si>
    <t>#GP82924</t>
  </si>
  <si>
    <t>GP82927-27004242</t>
  </si>
  <si>
    <t>#GP82927</t>
  </si>
  <si>
    <t>GP82929-27004235</t>
  </si>
  <si>
    <t>#GP82929</t>
  </si>
  <si>
    <t>GP82942-27034315</t>
  </si>
  <si>
    <t>#GP82942</t>
  </si>
  <si>
    <t>GP82943-27034312</t>
  </si>
  <si>
    <t>#GP82943</t>
  </si>
  <si>
    <t>GP82950-27034248</t>
  </si>
  <si>
    <t>#GP82950</t>
  </si>
  <si>
    <t>GP82954-27034354</t>
  </si>
  <si>
    <t>#GP82954</t>
  </si>
  <si>
    <t>GP82959-27034338</t>
  </si>
  <si>
    <t>#GP82959</t>
  </si>
  <si>
    <t>GP82968-27034429</t>
  </si>
  <si>
    <t>#GP82968</t>
  </si>
  <si>
    <t>GP82971-27034419</t>
  </si>
  <si>
    <t>#GP82971</t>
  </si>
  <si>
    <t>GP82979-27034556</t>
  </si>
  <si>
    <t>#GP82979</t>
  </si>
  <si>
    <t>GP82981-27034545</t>
  </si>
  <si>
    <t>#GP82981</t>
  </si>
  <si>
    <t>GP82983-27034529</t>
  </si>
  <si>
    <t>#GP82983</t>
  </si>
  <si>
    <t>GP82985-27034512</t>
  </si>
  <si>
    <t>#GP82985</t>
  </si>
  <si>
    <t>GP82992-27034702</t>
  </si>
  <si>
    <t>#GP82992</t>
  </si>
  <si>
    <t>GP82997-27034644</t>
  </si>
  <si>
    <t>#GP82997</t>
  </si>
  <si>
    <t>GP82998-27034641</t>
  </si>
  <si>
    <t>#GP82998</t>
  </si>
  <si>
    <t>GP82999-27034638</t>
  </si>
  <si>
    <t>#GP82999</t>
  </si>
  <si>
    <t>GP83004-27034740</t>
  </si>
  <si>
    <t>#GP83004</t>
  </si>
  <si>
    <t>GP83005-27034736</t>
  </si>
  <si>
    <t>#GP83005</t>
  </si>
  <si>
    <t>GP83009-27034723</t>
  </si>
  <si>
    <t>#GP83009</t>
  </si>
  <si>
    <t>GP83011-27034717</t>
  </si>
  <si>
    <t>#GP83011</t>
  </si>
  <si>
    <t>GP83024-27034756</t>
  </si>
  <si>
    <t>#GP83024</t>
  </si>
  <si>
    <t>GP83029-27034924</t>
  </si>
  <si>
    <t>#GP83029</t>
  </si>
  <si>
    <t>GP83032-27034913</t>
  </si>
  <si>
    <t>#GP83032</t>
  </si>
  <si>
    <t>GP83040-27034845</t>
  </si>
  <si>
    <t>#GP83040</t>
  </si>
  <si>
    <t>GP83042-27034839</t>
  </si>
  <si>
    <t>#GP83042</t>
  </si>
  <si>
    <t>GP83044-27035027</t>
  </si>
  <si>
    <t>#GP83044</t>
  </si>
  <si>
    <t>GP83053-27034947</t>
  </si>
  <si>
    <t>#GP83053</t>
  </si>
  <si>
    <t>GP83061-27035157</t>
  </si>
  <si>
    <t>#GP83061</t>
  </si>
  <si>
    <t>GP83065-27035143</t>
  </si>
  <si>
    <t>#GP83065</t>
  </si>
  <si>
    <t>GP83067-27035136</t>
  </si>
  <si>
    <t>#GP83067</t>
  </si>
  <si>
    <t>GP83070-27035126</t>
  </si>
  <si>
    <t>#GP83070</t>
  </si>
  <si>
    <t>GP83076-27035105</t>
  </si>
  <si>
    <t>#GP83076</t>
  </si>
  <si>
    <t>GP83080-27035052</t>
  </si>
  <si>
    <t>#GP83080</t>
  </si>
  <si>
    <t>GP83082-27035044</t>
  </si>
  <si>
    <t>#GP83082</t>
  </si>
  <si>
    <t>GP83083-27035039</t>
  </si>
  <si>
    <t>#GP83083</t>
  </si>
  <si>
    <t>GP83087-27035230</t>
  </si>
  <si>
    <t>#GP83087</t>
  </si>
  <si>
    <t>GP83090-27035219</t>
  </si>
  <si>
    <t>#GP83090</t>
  </si>
  <si>
    <t>GP83099-27035253</t>
  </si>
  <si>
    <t>#GP83099</t>
  </si>
  <si>
    <t>GP83101-27035246</t>
  </si>
  <si>
    <t>#GP83101</t>
  </si>
  <si>
    <t>GP83102-27035339</t>
  </si>
  <si>
    <t>#GP83102</t>
  </si>
  <si>
    <t>GP83104-27035333</t>
  </si>
  <si>
    <t>#GP83104</t>
  </si>
  <si>
    <t>GP83108-27035320</t>
  </si>
  <si>
    <t>#GP83108</t>
  </si>
  <si>
    <t>GP83120-27035346</t>
  </si>
  <si>
    <t>#GP83120</t>
  </si>
  <si>
    <t>GP83121-27035431</t>
  </si>
  <si>
    <t>#GP83121</t>
  </si>
  <si>
    <t>MG00235</t>
  </si>
  <si>
    <t xml:space="preserve">WIP_0.5oz_Vitamin C Ester Brightening Serum </t>
  </si>
  <si>
    <t>SH1-117777-26201542</t>
  </si>
  <si>
    <t>SH1-117777</t>
  </si>
  <si>
    <t>SH1-117847-26202011</t>
  </si>
  <si>
    <t>SH1-117847</t>
  </si>
  <si>
    <t>SH1-117874-26202211</t>
  </si>
  <si>
    <t>SH1-117874</t>
  </si>
  <si>
    <t>SH1-117876-26202220</t>
  </si>
  <si>
    <t>SH1-117876</t>
  </si>
  <si>
    <t>SH1-117901-26202344</t>
  </si>
  <si>
    <t>SH1-117901</t>
  </si>
  <si>
    <t>SH1-117917-26202443</t>
  </si>
  <si>
    <t>SH1-117917</t>
  </si>
  <si>
    <t>SH1-117941-27002635</t>
  </si>
  <si>
    <t>SH1-117941</t>
  </si>
  <si>
    <t>BJ20372</t>
  </si>
  <si>
    <t>SH1-117944-27002646</t>
  </si>
  <si>
    <t>SH1-117944</t>
  </si>
  <si>
    <t>SH1-117967-27002809</t>
  </si>
  <si>
    <t>SH1-117967</t>
  </si>
  <si>
    <t>SH1-118055-27003417</t>
  </si>
  <si>
    <t>SH1-118055</t>
  </si>
  <si>
    <t>SH1-118194-27034235</t>
  </si>
  <si>
    <t>SH1-118194</t>
  </si>
  <si>
    <t>SH1-118233-27034445</t>
  </si>
  <si>
    <t>SH1-118233</t>
  </si>
  <si>
    <t>SH1-118289-27034836</t>
  </si>
  <si>
    <t>SH1-118289</t>
  </si>
  <si>
    <t>GP83147-27061606</t>
  </si>
  <si>
    <t>#GP83147</t>
  </si>
  <si>
    <t>GP83151-27061616</t>
  </si>
  <si>
    <t>#GP83151</t>
  </si>
  <si>
    <t>GP83152-27061629</t>
  </si>
  <si>
    <t>#GP83152</t>
  </si>
  <si>
    <t>BK10383</t>
  </si>
  <si>
    <t>Vit C Ester CCC + Ferulic Brightening Complex 20% 2oz</t>
  </si>
  <si>
    <t>SH1-118493-27122605</t>
  </si>
  <si>
    <t>SH1-118493</t>
  </si>
  <si>
    <t>SH1-118564-27183147</t>
  </si>
  <si>
    <t>SH1-118564</t>
  </si>
  <si>
    <t>SH1-118577-27212515</t>
  </si>
  <si>
    <t>SH1-118577</t>
  </si>
  <si>
    <t>SH1-118660-28084806</t>
  </si>
  <si>
    <t>SH1-118660</t>
  </si>
  <si>
    <t>SH1-118662-28105443</t>
  </si>
  <si>
    <t>SH1-118662</t>
  </si>
  <si>
    <t>SH1-118667-28105459</t>
  </si>
  <si>
    <t>SH1-118667</t>
  </si>
  <si>
    <t>SH1-118688-28145927</t>
  </si>
  <si>
    <t>SH1-118688</t>
  </si>
  <si>
    <t>SH1-118689-28145929</t>
  </si>
  <si>
    <t>SH1-118689</t>
  </si>
  <si>
    <t>SH1-118690-28145932</t>
  </si>
  <si>
    <t>SH1-118690</t>
  </si>
  <si>
    <t>SH1-118691-28145936</t>
  </si>
  <si>
    <t>SH1-118691</t>
  </si>
  <si>
    <t>SH1-118692-28145939</t>
  </si>
  <si>
    <t>SH1-118692</t>
  </si>
  <si>
    <t>SH1-118694-28145945</t>
  </si>
  <si>
    <t>SH1-118694</t>
  </si>
  <si>
    <t>SH1-118695-28145948</t>
  </si>
  <si>
    <t>SH1-118695</t>
  </si>
  <si>
    <t>SH1-118696-28145950</t>
  </si>
  <si>
    <t>SH1-118696</t>
  </si>
  <si>
    <t>SH1-118698-28145956</t>
  </si>
  <si>
    <t>SH1-118698</t>
  </si>
  <si>
    <t>SH1-118699-28145959</t>
  </si>
  <si>
    <t>SH1-118699</t>
  </si>
  <si>
    <t>SH1-118702-28165700</t>
  </si>
  <si>
    <t>SH1-118702</t>
  </si>
  <si>
    <t>SH1-118703-28165704</t>
  </si>
  <si>
    <t>SH1-118703</t>
  </si>
  <si>
    <t>SH1-118704-28165708</t>
  </si>
  <si>
    <t>SH1-118704</t>
  </si>
  <si>
    <t>SH1-118705-28165712</t>
  </si>
  <si>
    <t>SH1-118705</t>
  </si>
  <si>
    <t>SH1-118784-29005544</t>
  </si>
  <si>
    <t>SH1-118784</t>
  </si>
  <si>
    <t>SH1-118785-29005547</t>
  </si>
  <si>
    <t>SH1-118785</t>
  </si>
  <si>
    <t>SH1-118787-29030618</t>
  </si>
  <si>
    <t>SH1-118787</t>
  </si>
  <si>
    <t>SH1-118788-29030623</t>
  </si>
  <si>
    <t>SH1-118788</t>
  </si>
  <si>
    <t>SH1-118790-29030631</t>
  </si>
  <si>
    <t>SH1-118790</t>
  </si>
  <si>
    <t>SH1-118791-29030634</t>
  </si>
  <si>
    <t>SH1-118791</t>
  </si>
  <si>
    <t>SH1-118792-29030638</t>
  </si>
  <si>
    <t>SH1-118792</t>
  </si>
  <si>
    <t>SH1-118793-29030641</t>
  </si>
  <si>
    <t>SH1-118793</t>
  </si>
  <si>
    <t>SH1-118794-29030644</t>
  </si>
  <si>
    <t>SH1-118794</t>
  </si>
  <si>
    <t>SH1-118795-29030647</t>
  </si>
  <si>
    <t>SH1-118795</t>
  </si>
  <si>
    <t>SH1-118796-29030650</t>
  </si>
  <si>
    <t>SH1-118796</t>
  </si>
  <si>
    <t>SH1-118797-29030653</t>
  </si>
  <si>
    <t>SH1-118797</t>
  </si>
  <si>
    <t>SH1-118798-29051652</t>
  </si>
  <si>
    <t>SH1-118798</t>
  </si>
  <si>
    <t>SH1-118799-29051655</t>
  </si>
  <si>
    <t>SH1-118799</t>
  </si>
  <si>
    <t>SH1-118800-29051659</t>
  </si>
  <si>
    <t>SH1-118800</t>
  </si>
  <si>
    <t>SH1-118833-29075719</t>
  </si>
  <si>
    <t>SH1-118833</t>
  </si>
  <si>
    <t>SH1-118836-29101907</t>
  </si>
  <si>
    <t>SH1-118836</t>
  </si>
  <si>
    <t>SH1-118837-29101911</t>
  </si>
  <si>
    <t>SH1-118837</t>
  </si>
  <si>
    <t>SH1-118838-29101915</t>
  </si>
  <si>
    <t>SH1-118838</t>
  </si>
  <si>
    <t>SH1-118839-29101918</t>
  </si>
  <si>
    <t>SH1-118839</t>
  </si>
  <si>
    <t>SH1-118840-29101922</t>
  </si>
  <si>
    <t>SH1-118840</t>
  </si>
  <si>
    <t>SH1-118841-29101925</t>
  </si>
  <si>
    <t>SH1-118841</t>
  </si>
  <si>
    <t>SH1-118842-29101929</t>
  </si>
  <si>
    <t>SH1-118842</t>
  </si>
  <si>
    <t>SH1-118845-29101941</t>
  </si>
  <si>
    <t>SH1-118845</t>
  </si>
  <si>
    <t>SH1-118847-29101948</t>
  </si>
  <si>
    <t>SH1-118847</t>
  </si>
  <si>
    <t>SH1-118850-29101959</t>
  </si>
  <si>
    <t>SH1-118850</t>
  </si>
  <si>
    <t>SH1-118851-29102003</t>
  </si>
  <si>
    <t>SH1-118851</t>
  </si>
  <si>
    <t>SH1-118852-29102008</t>
  </si>
  <si>
    <t>SH1-118852</t>
  </si>
  <si>
    <t>SH1-118853-29102015</t>
  </si>
  <si>
    <t>SH1-118853</t>
  </si>
  <si>
    <t>SH1-118854-29102021</t>
  </si>
  <si>
    <t>SH1-118854</t>
  </si>
  <si>
    <t>SH1-118858-29102042</t>
  </si>
  <si>
    <t>SH1-118858</t>
  </si>
  <si>
    <t>SH1-118859-29102048</t>
  </si>
  <si>
    <t>SH1-118859</t>
  </si>
  <si>
    <t>SH1-118860-29102053</t>
  </si>
  <si>
    <t>SH1-118860</t>
  </si>
  <si>
    <t>SH1-118861-29102057</t>
  </si>
  <si>
    <t>SH1-118861</t>
  </si>
  <si>
    <t>Sanger</t>
  </si>
  <si>
    <t>Beecher</t>
  </si>
  <si>
    <t>Highland Village</t>
  </si>
  <si>
    <t>Beth Clarke</t>
  </si>
  <si>
    <t>8612 Pauline St</t>
  </si>
  <si>
    <t>bclarke@jcp.com</t>
  </si>
  <si>
    <t>Leavenworth</t>
  </si>
  <si>
    <t>Unit 7</t>
  </si>
  <si>
    <t>Chatsworth</t>
  </si>
  <si>
    <t>Westlake Village</t>
  </si>
  <si>
    <t>smittykitty0303@yahoo.com</t>
  </si>
  <si>
    <t>Healdsburg</t>
  </si>
  <si>
    <t>Lake Elsinore</t>
  </si>
  <si>
    <t>pam@amenhome.com</t>
  </si>
  <si>
    <t>Califon</t>
  </si>
  <si>
    <t>Little Ferry</t>
  </si>
  <si>
    <t>Coleen Jamison</t>
  </si>
  <si>
    <t>2414 NW Stimpson Ln.</t>
  </si>
  <si>
    <t>coleen_nelson@hotmail.com</t>
  </si>
  <si>
    <t>Central Point</t>
  </si>
  <si>
    <t>Rockledge</t>
  </si>
  <si>
    <t>Mount Holly</t>
  </si>
  <si>
    <t>Alex Gruenberg</t>
  </si>
  <si>
    <t>kseniakorr@gmail.com</t>
  </si>
  <si>
    <t>emma.poling@gmail.com</t>
  </si>
  <si>
    <t>Deborah Dougherty</t>
  </si>
  <si>
    <t>451 Nathan Ellis Hwy</t>
  </si>
  <si>
    <t>deb_dougherty@comcast.net</t>
  </si>
  <si>
    <t>Donna Hauser</t>
  </si>
  <si>
    <t>3035 Stockett Way</t>
  </si>
  <si>
    <t>Apt 908</t>
  </si>
  <si>
    <t>94 Fairview Church Road</t>
  </si>
  <si>
    <t>juliermy@aol.com</t>
  </si>
  <si>
    <t>gail neal</t>
  </si>
  <si>
    <t>6941 North 200 East</t>
  </si>
  <si>
    <t>Whiteland</t>
  </si>
  <si>
    <t>tfneal@netzero.net</t>
  </si>
  <si>
    <t>Lahaina</t>
  </si>
  <si>
    <t>Bridgewater Township</t>
  </si>
  <si>
    <t>Kim Berry</t>
  </si>
  <si>
    <t>2509 Duarte Way</t>
  </si>
  <si>
    <t>krb1013@cox.net</t>
  </si>
  <si>
    <t>Pam Hill</t>
  </si>
  <si>
    <t>PHILL9454@gmail.com</t>
  </si>
  <si>
    <t>North Arlington</t>
  </si>
  <si>
    <t>Kimberly Holt</t>
  </si>
  <si>
    <t>kimberly.holt@gmail.com</t>
  </si>
  <si>
    <t>Glassboro</t>
  </si>
  <si>
    <t>Woburn</t>
  </si>
  <si>
    <t>16617 15th Avenue Southwest</t>
  </si>
  <si>
    <t>Ellen Slowiak</t>
  </si>
  <si>
    <t>4878 West New Shadow Way</t>
  </si>
  <si>
    <t>Cicero</t>
  </si>
  <si>
    <t>Pauline Hirning</t>
  </si>
  <si>
    <t>phirning@yahoo.com</t>
  </si>
  <si>
    <t>Ewing</t>
  </si>
  <si>
    <t>DANBURY</t>
  </si>
  <si>
    <t>Kilgore</t>
  </si>
  <si>
    <t>Abby Peretz</t>
  </si>
  <si>
    <t>abby.g.peretz@gmail.com</t>
  </si>
  <si>
    <t>Jan Goldsmith</t>
  </si>
  <si>
    <t>8219 Stirling Falls Circle</t>
  </si>
  <si>
    <t>goldre@comcast.net</t>
  </si>
  <si>
    <t>Dearborn Hts</t>
  </si>
  <si>
    <t>Brimfield</t>
  </si>
  <si>
    <t>Sharon ONeill</t>
  </si>
  <si>
    <t>CYNTHIA GATTO</t>
  </si>
  <si>
    <t>yeehaw1202@aol.com</t>
  </si>
  <si>
    <t>Jaana Cutson</t>
  </si>
  <si>
    <t>30 Hulst Road</t>
  </si>
  <si>
    <t>jcutson@hampshire.edu</t>
  </si>
  <si>
    <t>Unit 1004</t>
  </si>
  <si>
    <t>EE30283</t>
  </si>
  <si>
    <t>Tyrrell Limited</t>
  </si>
  <si>
    <t>UPS STANDARD</t>
  </si>
  <si>
    <t>QV_0000001302</t>
  </si>
  <si>
    <t>P000B6JO0O12V</t>
  </si>
  <si>
    <t>LC20184</t>
  </si>
  <si>
    <t>WIP_Neuropeptide Neck Treatment SPF 30 4oz WIP (in 7561)</t>
  </si>
  <si>
    <t>IK023938</t>
  </si>
  <si>
    <t>TSC Smoothing &amp; Brightening Face Eye Collection</t>
  </si>
  <si>
    <t>ID124050</t>
  </si>
  <si>
    <t>TSC NOV TS - Start to Finish 4pc System</t>
  </si>
  <si>
    <t>EB10202A</t>
  </si>
  <si>
    <t>WIP_Hydrogen Moisturizer 50mL</t>
  </si>
  <si>
    <t>QV_0000001301</t>
  </si>
  <si>
    <t>P000B6JNTK16V</t>
  </si>
  <si>
    <t>SH1-118873-29133413</t>
  </si>
  <si>
    <t>SH1-118873</t>
  </si>
  <si>
    <t>SH1-118875-29133420</t>
  </si>
  <si>
    <t>SH1-118875</t>
  </si>
  <si>
    <t>SH1-118876-29133423</t>
  </si>
  <si>
    <t>SH1-118876</t>
  </si>
  <si>
    <t>SH1-118891-29133522</t>
  </si>
  <si>
    <t>SH1-118891</t>
  </si>
  <si>
    <t>SH1-118892-29133527</t>
  </si>
  <si>
    <t>SH1-118892</t>
  </si>
  <si>
    <t>SH1-118893-29133532</t>
  </si>
  <si>
    <t>SH1-118893</t>
  </si>
  <si>
    <t>SH1-118894-29133537</t>
  </si>
  <si>
    <t>SH1-118894</t>
  </si>
  <si>
    <t>SH1-118895-29133542</t>
  </si>
  <si>
    <t>SH1-118895</t>
  </si>
  <si>
    <t>SH1-118896-29133545</t>
  </si>
  <si>
    <t>SH1-118896</t>
  </si>
  <si>
    <t>SH1-118897-29133549</t>
  </si>
  <si>
    <t>SH1-118897</t>
  </si>
  <si>
    <t>CJ10696B</t>
  </si>
  <si>
    <t>SH1-118898-29133552</t>
  </si>
  <si>
    <t>SH1-118898</t>
  </si>
  <si>
    <t>SH1-118899-29133556</t>
  </si>
  <si>
    <t>SH1-118899</t>
  </si>
  <si>
    <t>SH1-118900-29133559</t>
  </si>
  <si>
    <t>SH1-118900</t>
  </si>
  <si>
    <t>SH1-118901-29133602</t>
  </si>
  <si>
    <t>SH1-118901</t>
  </si>
  <si>
    <t>SH1-118902-29133609</t>
  </si>
  <si>
    <t>SH1-118902</t>
  </si>
  <si>
    <t>SH1-118903-29133614</t>
  </si>
  <si>
    <t>SH1-118903</t>
  </si>
  <si>
    <t>SH1-118904-29133619</t>
  </si>
  <si>
    <t>SH1-118904</t>
  </si>
  <si>
    <t>SH1-118905-29133623</t>
  </si>
  <si>
    <t>SH1-118905</t>
  </si>
  <si>
    <t>SH1-118906-29133628</t>
  </si>
  <si>
    <t>SH1-118906</t>
  </si>
  <si>
    <t>SH1-118907-29133631</t>
  </si>
  <si>
    <t>SH1-118907</t>
  </si>
  <si>
    <t>SH1-118908-29133634</t>
  </si>
  <si>
    <t>SH1-118908</t>
  </si>
  <si>
    <t>SH1-118909-29133637</t>
  </si>
  <si>
    <t>SH1-118909</t>
  </si>
  <si>
    <t>SH1-118910-29133640</t>
  </si>
  <si>
    <t>SH1-118910</t>
  </si>
  <si>
    <t>SH1-118911-29133643</t>
  </si>
  <si>
    <t>SH1-118911</t>
  </si>
  <si>
    <t>SH1-118912-29133647</t>
  </si>
  <si>
    <t>SH1-118912</t>
  </si>
  <si>
    <t>SH1-118913-29133650</t>
  </si>
  <si>
    <t>SH1-118913</t>
  </si>
  <si>
    <t>SH1-118914-29133653</t>
  </si>
  <si>
    <t>SH1-118914</t>
  </si>
  <si>
    <t>SH1-118915-29133658</t>
  </si>
  <si>
    <t>SH1-118915</t>
  </si>
  <si>
    <t>SH1-118916-29133701</t>
  </si>
  <si>
    <t>SH1-118916</t>
  </si>
  <si>
    <t>SH1-118917-29133705</t>
  </si>
  <si>
    <t>SH1-118917</t>
  </si>
  <si>
    <t>SH1-118918-29133710</t>
  </si>
  <si>
    <t>SH1-118918</t>
  </si>
  <si>
    <t>SH1-118919-29133715</t>
  </si>
  <si>
    <t>SH1-118919</t>
  </si>
  <si>
    <t>SH1-118920-29133719</t>
  </si>
  <si>
    <t>SH1-118920</t>
  </si>
  <si>
    <t>SH1-118921-29133722</t>
  </si>
  <si>
    <t>SH1-118921</t>
  </si>
  <si>
    <t>SH1-118922-29133726</t>
  </si>
  <si>
    <t>SH1-118922</t>
  </si>
  <si>
    <t>SH1-118923-29133729</t>
  </si>
  <si>
    <t>SH1-118923</t>
  </si>
  <si>
    <t>SH1-118924-29133733</t>
  </si>
  <si>
    <t>SH1-118924</t>
  </si>
  <si>
    <t>SH1-118925-29133737</t>
  </si>
  <si>
    <t>SH1-118925</t>
  </si>
  <si>
    <t>SH1-118926-29133741</t>
  </si>
  <si>
    <t>SH1-118926</t>
  </si>
  <si>
    <t>SH1-118927-29133744</t>
  </si>
  <si>
    <t>SH1-118927</t>
  </si>
  <si>
    <t>SH1-118928-29133748</t>
  </si>
  <si>
    <t>SH1-118928</t>
  </si>
  <si>
    <t>SH1-118929-29133753</t>
  </si>
  <si>
    <t>SH1-118929</t>
  </si>
  <si>
    <t>SH1-118930-29133756</t>
  </si>
  <si>
    <t>SH1-118930</t>
  </si>
  <si>
    <t>SH1-118931-29133800</t>
  </si>
  <si>
    <t>SH1-118931</t>
  </si>
  <si>
    <t>SH1-118932-29133804</t>
  </si>
  <si>
    <t>SH1-118932</t>
  </si>
  <si>
    <t>SH1-118933-29133808</t>
  </si>
  <si>
    <t>SH1-118933</t>
  </si>
  <si>
    <t>SH1-118934-29133814</t>
  </si>
  <si>
    <t>SH1-118934</t>
  </si>
  <si>
    <t>SH1-118935-29133818</t>
  </si>
  <si>
    <t>SH1-118935</t>
  </si>
  <si>
    <t>SH1-118936-29133821</t>
  </si>
  <si>
    <t>SH1-118936</t>
  </si>
  <si>
    <t>SH1-118938-29133825</t>
  </si>
  <si>
    <t>SH1-118938</t>
  </si>
  <si>
    <t>SH1-118939-29133829</t>
  </si>
  <si>
    <t>SH1-118939</t>
  </si>
  <si>
    <t>SH1-118940-29133832</t>
  </si>
  <si>
    <t>SH1-118940</t>
  </si>
  <si>
    <t>SH1-118941-29133836</t>
  </si>
  <si>
    <t>SH1-118941</t>
  </si>
  <si>
    <t>SH1-118942-29133839</t>
  </si>
  <si>
    <t>SH1-118942</t>
  </si>
  <si>
    <t>SH1-118943-29133843</t>
  </si>
  <si>
    <t>SH1-118943</t>
  </si>
  <si>
    <t>SH1-118945-29133851</t>
  </si>
  <si>
    <t>SH1-118945</t>
  </si>
  <si>
    <t>SH1-118946-29133854</t>
  </si>
  <si>
    <t>SH1-118946</t>
  </si>
  <si>
    <t>SH1-118947-29133858</t>
  </si>
  <si>
    <t>SH1-118947</t>
  </si>
  <si>
    <t>SH1-118948-29133902</t>
  </si>
  <si>
    <t>SH1-118948</t>
  </si>
  <si>
    <t>SH1-118950-29133907</t>
  </si>
  <si>
    <t>SH1-118950</t>
  </si>
  <si>
    <t>SH1-118951-29133912</t>
  </si>
  <si>
    <t>SH1-118951</t>
  </si>
  <si>
    <t>SH1-118952-29133917</t>
  </si>
  <si>
    <t>SH1-118952</t>
  </si>
  <si>
    <t>SH1-118953-29133921</t>
  </si>
  <si>
    <t>SH1-118953</t>
  </si>
  <si>
    <t>SH1-118954-29133925</t>
  </si>
  <si>
    <t>SH1-118954</t>
  </si>
  <si>
    <t>SH1-118955-29133928</t>
  </si>
  <si>
    <t>SH1-118955</t>
  </si>
  <si>
    <t>SH1-118956-29133932</t>
  </si>
  <si>
    <t>SH1-118956</t>
  </si>
  <si>
    <t>SH1-118957-29133935</t>
  </si>
  <si>
    <t>SH1-118957</t>
  </si>
  <si>
    <t>SH1-118958-29133939</t>
  </si>
  <si>
    <t>SH1-118958</t>
  </si>
  <si>
    <t>SH1-118959-29133942</t>
  </si>
  <si>
    <t>SH1-118959</t>
  </si>
  <si>
    <t>SH1-118960-29133945</t>
  </si>
  <si>
    <t>SH1-118960</t>
  </si>
  <si>
    <t>SH1-118961-29133949</t>
  </si>
  <si>
    <t>SH1-118961</t>
  </si>
  <si>
    <t>SH1-118962-29133952</t>
  </si>
  <si>
    <t>SH1-118962</t>
  </si>
  <si>
    <t>SH1-118963-29133955</t>
  </si>
  <si>
    <t>SH1-118963</t>
  </si>
  <si>
    <t>SH1-118964-29133959</t>
  </si>
  <si>
    <t>SH1-118964</t>
  </si>
  <si>
    <t>SH1-118965-29134003</t>
  </si>
  <si>
    <t>SH1-118965</t>
  </si>
  <si>
    <t>SH1-118966-29134010</t>
  </si>
  <si>
    <t>SH1-118966</t>
  </si>
  <si>
    <t>SH1-118967-29134020</t>
  </si>
  <si>
    <t>SH1-118967</t>
  </si>
  <si>
    <t>SH1-118968-29134031</t>
  </si>
  <si>
    <t>SH1-118968</t>
  </si>
  <si>
    <t>SH1-118969-29134040</t>
  </si>
  <si>
    <t>SH1-118969</t>
  </si>
  <si>
    <t>SH1-118970-29134049</t>
  </si>
  <si>
    <t>SH1-118970</t>
  </si>
  <si>
    <t>SH1-118971-29134058</t>
  </si>
  <si>
    <t>SH1-118971</t>
  </si>
  <si>
    <t>SH1-118972-29134106</t>
  </si>
  <si>
    <t>SH1-118972</t>
  </si>
  <si>
    <t>SH1-118973-29134114</t>
  </si>
  <si>
    <t>SH1-118973</t>
  </si>
  <si>
    <t>SH1-118974-29134119</t>
  </si>
  <si>
    <t>SH1-118974</t>
  </si>
  <si>
    <t>SH1-118975-29134123</t>
  </si>
  <si>
    <t>SH1-118975</t>
  </si>
  <si>
    <t>SH1-118976-29154554</t>
  </si>
  <si>
    <t>SH1-118976</t>
  </si>
  <si>
    <t>SH1-118977-29154557</t>
  </si>
  <si>
    <t>SH1-118977</t>
  </si>
  <si>
    <t>SH1-118978-29154600</t>
  </si>
  <si>
    <t>SH1-118978</t>
  </si>
  <si>
    <t>SH1-118979-29154603</t>
  </si>
  <si>
    <t>SH1-118979</t>
  </si>
  <si>
    <t>SH1-118981-29154606</t>
  </si>
  <si>
    <t>SH1-118981</t>
  </si>
  <si>
    <t>SH1-118983-29154609</t>
  </si>
  <si>
    <t>SH1-118983</t>
  </si>
  <si>
    <t>SH1-118984-29154612</t>
  </si>
  <si>
    <t>SH1-118984</t>
  </si>
  <si>
    <t>SH1-118986-29154615</t>
  </si>
  <si>
    <t>SH1-118986</t>
  </si>
  <si>
    <t>SH1-118987-29154619</t>
  </si>
  <si>
    <t>SH1-118987</t>
  </si>
  <si>
    <t>SH1-118988-29154622</t>
  </si>
  <si>
    <t>SH1-118988</t>
  </si>
  <si>
    <t>SH1-118989-29154625</t>
  </si>
  <si>
    <t>SH1-118989</t>
  </si>
  <si>
    <t>SH1-118990-29154628</t>
  </si>
  <si>
    <t>SH1-118990</t>
  </si>
  <si>
    <t>SH1-118991-29154631</t>
  </si>
  <si>
    <t>SH1-118991</t>
  </si>
  <si>
    <t>SH1-118992-29154634</t>
  </si>
  <si>
    <t>SH1-118992</t>
  </si>
  <si>
    <t>SH1-118993-29154637</t>
  </si>
  <si>
    <t>SH1-118993</t>
  </si>
  <si>
    <t>SH1-118994-29154640</t>
  </si>
  <si>
    <t>SH1-118994</t>
  </si>
  <si>
    <t>SH1-118995-29154643</t>
  </si>
  <si>
    <t>SH1-118995</t>
  </si>
  <si>
    <t>SH1-118996-29154647</t>
  </si>
  <si>
    <t>SH1-118996</t>
  </si>
  <si>
    <t>SH1-118997-29154650</t>
  </si>
  <si>
    <t>SH1-118997</t>
  </si>
  <si>
    <t>SH1-118998-29154653</t>
  </si>
  <si>
    <t>SH1-118998</t>
  </si>
  <si>
    <t>SH1-118999-29154656</t>
  </si>
  <si>
    <t>SH1-118999</t>
  </si>
  <si>
    <t>SH1-119000-29154659</t>
  </si>
  <si>
    <t>SH1-119000</t>
  </si>
  <si>
    <t>SH1-119001-29154702</t>
  </si>
  <si>
    <t>SH1-119001</t>
  </si>
  <si>
    <t>SH1-119002-29154705</t>
  </si>
  <si>
    <t>SH1-119002</t>
  </si>
  <si>
    <t>SH1-119003-29154709</t>
  </si>
  <si>
    <t>SH1-119003</t>
  </si>
  <si>
    <t>SH1-119004-29154713</t>
  </si>
  <si>
    <t>SH1-119004</t>
  </si>
  <si>
    <t>SH1-119005-29154716</t>
  </si>
  <si>
    <t>SH1-119005</t>
  </si>
  <si>
    <t>SH1-119006-29154719</t>
  </si>
  <si>
    <t>SH1-119006</t>
  </si>
  <si>
    <t>SH1-119007-29154722</t>
  </si>
  <si>
    <t>SH1-119007</t>
  </si>
  <si>
    <t>SH1-119008-29154725</t>
  </si>
  <si>
    <t>SH1-119008</t>
  </si>
  <si>
    <t>SH1-119009-29154729</t>
  </si>
  <si>
    <t>SH1-119009</t>
  </si>
  <si>
    <t>SH1-119010-29154732</t>
  </si>
  <si>
    <t>SH1-119010</t>
  </si>
  <si>
    <t>SH1-119011-29154735</t>
  </si>
  <si>
    <t>SH1-119011</t>
  </si>
  <si>
    <t>SH1-119012-29154738</t>
  </si>
  <si>
    <t>SH1-119012</t>
  </si>
  <si>
    <t>SH1-119013-29154740</t>
  </si>
  <si>
    <t>SH1-119013</t>
  </si>
  <si>
    <t>SH1-119014-29154743</t>
  </si>
  <si>
    <t>SH1-119014</t>
  </si>
  <si>
    <t>SH1-119015-29154748</t>
  </si>
  <si>
    <t>SH1-119015</t>
  </si>
  <si>
    <t>SH1-119016-29154751</t>
  </si>
  <si>
    <t>SH1-119016</t>
  </si>
  <si>
    <t>SH1-119017-29154754</t>
  </si>
  <si>
    <t>SH1-119017</t>
  </si>
  <si>
    <t>SH1-119018-29154757</t>
  </si>
  <si>
    <t>SH1-119018</t>
  </si>
  <si>
    <t>SH1-119019-29154800</t>
  </si>
  <si>
    <t>SH1-119019</t>
  </si>
  <si>
    <t>SH1-119020-29154803</t>
  </si>
  <si>
    <t>SH1-119020</t>
  </si>
  <si>
    <t>SH1-119021-29154806</t>
  </si>
  <si>
    <t>SH1-119021</t>
  </si>
  <si>
    <t>SH1-119022-29154809</t>
  </si>
  <si>
    <t>SH1-119022</t>
  </si>
  <si>
    <t>SH1-119023-29154812</t>
  </si>
  <si>
    <t>SH1-119023</t>
  </si>
  <si>
    <t>SH1-119024-29154815</t>
  </si>
  <si>
    <t>SH1-119024</t>
  </si>
  <si>
    <t>SH1-119025-29154818</t>
  </si>
  <si>
    <t>SH1-119025</t>
  </si>
  <si>
    <t>SH1-119026-29154821</t>
  </si>
  <si>
    <t>SH1-119026</t>
  </si>
  <si>
    <t>SH1-119027-29154824</t>
  </si>
  <si>
    <t>SH1-119027</t>
  </si>
  <si>
    <t>SH1-119028-29154826</t>
  </si>
  <si>
    <t>SH1-119028</t>
  </si>
  <si>
    <t>SH1-119029-29154830</t>
  </si>
  <si>
    <t>SH1-119029</t>
  </si>
  <si>
    <t>SH1-119030-29154833</t>
  </si>
  <si>
    <t>SH1-119030</t>
  </si>
  <si>
    <t>SH1-119031-29154836</t>
  </si>
  <si>
    <t>SH1-119031</t>
  </si>
  <si>
    <t>SH1-119032-29154839</t>
  </si>
  <si>
    <t>SH1-119032</t>
  </si>
  <si>
    <t>SH1-119033-29154842</t>
  </si>
  <si>
    <t>SH1-119033</t>
  </si>
  <si>
    <t>SH1-119034-29154844</t>
  </si>
  <si>
    <t>SH1-119034</t>
  </si>
  <si>
    <t>SH1-119035-29154847</t>
  </si>
  <si>
    <t>SH1-119035</t>
  </si>
  <si>
    <t>SH1-119036-29154851</t>
  </si>
  <si>
    <t>SH1-119036</t>
  </si>
  <si>
    <t>SH1-119037-29154853</t>
  </si>
  <si>
    <t>SH1-119037</t>
  </si>
  <si>
    <t>SH1-119038-29154856</t>
  </si>
  <si>
    <t>SH1-119038</t>
  </si>
  <si>
    <t>SH1-119039-29154900</t>
  </si>
  <si>
    <t>SH1-119039</t>
  </si>
  <si>
    <t>SH1-119040-29154903</t>
  </si>
  <si>
    <t>SH1-119040</t>
  </si>
  <si>
    <t>SH1-119041-29154905</t>
  </si>
  <si>
    <t>SH1-119041</t>
  </si>
  <si>
    <t>SH1-119042-29154909</t>
  </si>
  <si>
    <t>SH1-119042</t>
  </si>
  <si>
    <t>SH1-119043-29154912</t>
  </si>
  <si>
    <t>SH1-119043</t>
  </si>
  <si>
    <t>SH1-119044-29154915</t>
  </si>
  <si>
    <t>SH1-119044</t>
  </si>
  <si>
    <t>SH1-119045-29154918</t>
  </si>
  <si>
    <t>SH1-119045</t>
  </si>
  <si>
    <t>SH1-119046-29154921</t>
  </si>
  <si>
    <t>SH1-119046</t>
  </si>
  <si>
    <t>SH1-119047-29154924</t>
  </si>
  <si>
    <t>SH1-119047</t>
  </si>
  <si>
    <t>SH1-119048-29154926</t>
  </si>
  <si>
    <t>SH1-119048</t>
  </si>
  <si>
    <t>SH1-119049-29154929</t>
  </si>
  <si>
    <t>SH1-119049</t>
  </si>
  <si>
    <t>SH1-119050-29154932</t>
  </si>
  <si>
    <t>SH1-119050</t>
  </si>
  <si>
    <t>SH1-119051-29154935</t>
  </si>
  <si>
    <t>SH1-119051</t>
  </si>
  <si>
    <t>SH1-119052-29154938</t>
  </si>
  <si>
    <t>SH1-119052</t>
  </si>
  <si>
    <t>SH1-119053-29154941</t>
  </si>
  <si>
    <t>SH1-119053</t>
  </si>
  <si>
    <t>SH1-119054-29154944</t>
  </si>
  <si>
    <t>SH1-119054</t>
  </si>
  <si>
    <t>SH1-119055-29154947</t>
  </si>
  <si>
    <t>SH1-119055</t>
  </si>
  <si>
    <t>SH1-119056-29154950</t>
  </si>
  <si>
    <t>SH1-119056</t>
  </si>
  <si>
    <t>SH1-119057-29154952</t>
  </si>
  <si>
    <t>SH1-119057</t>
  </si>
  <si>
    <t>SH1-119058-29154955</t>
  </si>
  <si>
    <t>SH1-119058</t>
  </si>
  <si>
    <t>SH1-119059-29154958</t>
  </si>
  <si>
    <t>SH1-119059</t>
  </si>
  <si>
    <t>SH1-119060-29155001</t>
  </si>
  <si>
    <t>SH1-119060</t>
  </si>
  <si>
    <t>SH1-119061-29155004</t>
  </si>
  <si>
    <t>SH1-119061</t>
  </si>
  <si>
    <t>SH1-119062-29155007</t>
  </si>
  <si>
    <t>SH1-119062</t>
  </si>
  <si>
    <t>SH1-119063-29155010</t>
  </si>
  <si>
    <t>SH1-119063</t>
  </si>
  <si>
    <t>SH1-119064-29155013</t>
  </si>
  <si>
    <t>SH1-119064</t>
  </si>
  <si>
    <t>SH1-119065-29155015</t>
  </si>
  <si>
    <t>SH1-119065</t>
  </si>
  <si>
    <t>SH1-119066-29155018</t>
  </si>
  <si>
    <t>SH1-119066</t>
  </si>
  <si>
    <t>SH1-119067-29155021</t>
  </si>
  <si>
    <t>SH1-119067</t>
  </si>
  <si>
    <t>SH1-119068-29155024</t>
  </si>
  <si>
    <t>SH1-119068</t>
  </si>
  <si>
    <t>SH1-119069-29155028</t>
  </si>
  <si>
    <t>SH1-119069</t>
  </si>
  <si>
    <t>SH1-119070-29155030</t>
  </si>
  <si>
    <t>SH1-119070</t>
  </si>
  <si>
    <t>SH1-119071-29155033</t>
  </si>
  <si>
    <t>SH1-119071</t>
  </si>
  <si>
    <t>SH1-119072-29155036</t>
  </si>
  <si>
    <t>SH1-119072</t>
  </si>
  <si>
    <t>SH1-119073-29155039</t>
  </si>
  <si>
    <t>SH1-119073</t>
  </si>
  <si>
    <t>SH1-119074-29155042</t>
  </si>
  <si>
    <t>SH1-119074</t>
  </si>
  <si>
    <t>SH1-119076-29155045</t>
  </si>
  <si>
    <t>SH1-119076</t>
  </si>
  <si>
    <t>SH1-119077-29155049</t>
  </si>
  <si>
    <t>SH1-119077</t>
  </si>
  <si>
    <t>SH1-119078-29155052</t>
  </si>
  <si>
    <t>SH1-119078</t>
  </si>
  <si>
    <t>SH1-119079-29155055</t>
  </si>
  <si>
    <t>SH1-119079</t>
  </si>
  <si>
    <t>SH1-119080-29155058</t>
  </si>
  <si>
    <t>SH1-119080</t>
  </si>
  <si>
    <t>SH1-119082-29155102</t>
  </si>
  <si>
    <t>SH1-119082</t>
  </si>
  <si>
    <t>SH1-119083-29155104</t>
  </si>
  <si>
    <t>SH1-119083</t>
  </si>
  <si>
    <t>SH1-119084-29155107</t>
  </si>
  <si>
    <t>SH1-119084</t>
  </si>
  <si>
    <t>SH1-119085-29155110</t>
  </si>
  <si>
    <t>SH1-119085</t>
  </si>
  <si>
    <t>SH1-119086-29155113</t>
  </si>
  <si>
    <t>SH1-119086</t>
  </si>
  <si>
    <t>SH1-119087-29155116</t>
  </si>
  <si>
    <t>SH1-119087</t>
  </si>
  <si>
    <t>SH1-119088-29155119</t>
  </si>
  <si>
    <t>SH1-119088</t>
  </si>
  <si>
    <t>SH1-119089-29155122</t>
  </si>
  <si>
    <t>SH1-119089</t>
  </si>
  <si>
    <t>SH1-119090-29155125</t>
  </si>
  <si>
    <t>SH1-119090</t>
  </si>
  <si>
    <t>SH1-119091-29155128</t>
  </si>
  <si>
    <t>SH1-119091</t>
  </si>
  <si>
    <t>SH1-119092-29155131</t>
  </si>
  <si>
    <t>SH1-119092</t>
  </si>
  <si>
    <t>SH1-119093-29155134</t>
  </si>
  <si>
    <t>SH1-119093</t>
  </si>
  <si>
    <t>jenny oznowicz</t>
  </si>
  <si>
    <t>17 Harcourt St</t>
  </si>
  <si>
    <t>94901-1758</t>
  </si>
  <si>
    <t>jennyoznowicz@gmail.com</t>
  </si>
  <si>
    <t>Myrna Pappas</t>
  </si>
  <si>
    <t>806 N Rutherford Blvd</t>
  </si>
  <si>
    <t>37130-3163</t>
  </si>
  <si>
    <t>myrncp@comcast.net</t>
  </si>
  <si>
    <t>Elizabeth Lovett</t>
  </si>
  <si>
    <t>1210 Wren Way</t>
  </si>
  <si>
    <t>Corbin</t>
  </si>
  <si>
    <t>Howard Chan</t>
  </si>
  <si>
    <t>howardhychan@yahoo.com</t>
  </si>
  <si>
    <t>5A</t>
  </si>
  <si>
    <t>#48</t>
  </si>
  <si>
    <t>Garden Ridge</t>
  </si>
  <si>
    <t>Marshall</t>
  </si>
  <si>
    <t>Debbie Christian</t>
  </si>
  <si>
    <t>dac@debbiechristian.com</t>
  </si>
  <si>
    <t>Angie Tipton</t>
  </si>
  <si>
    <t>angie@quimexportinc.com</t>
  </si>
  <si>
    <t>St. Cloud</t>
  </si>
  <si>
    <t>Plant City</t>
  </si>
  <si>
    <t>Pamela Plante</t>
  </si>
  <si>
    <t>400 Broadway Street</t>
  </si>
  <si>
    <t>plante1989@aol.com</t>
  </si>
  <si>
    <t>tran.huynhrn@gmail.com</t>
  </si>
  <si>
    <t>Linda Shettel</t>
  </si>
  <si>
    <t>melog@hargray.com</t>
  </si>
  <si>
    <t>Patricia Palumbo</t>
  </si>
  <si>
    <t>ppalumbo@utsystem.edu</t>
  </si>
  <si>
    <t>San antonio</t>
  </si>
  <si>
    <t>Topanga</t>
  </si>
  <si>
    <t>Rosanne Volk</t>
  </si>
  <si>
    <t>N56W19263 Spencers Court</t>
  </si>
  <si>
    <t>Menomonee Falls</t>
  </si>
  <si>
    <t>rmueller.volk@hotmail.com</t>
  </si>
  <si>
    <t>Willowbrook</t>
  </si>
  <si>
    <t>Debbie Chrisop</t>
  </si>
  <si>
    <t>3756 NW Devoto Lane</t>
  </si>
  <si>
    <t>susiechrisop@gmail.com</t>
  </si>
  <si>
    <t>Essex Junction</t>
  </si>
  <si>
    <t>JoAnn Jackson</t>
  </si>
  <si>
    <t>ajjackson@roadrunner.com</t>
  </si>
  <si>
    <t>UNION CITY</t>
  </si>
  <si>
    <t>Enid  Kohn</t>
  </si>
  <si>
    <t>1262 Kettner Boulevard</t>
  </si>
  <si>
    <t>Pittsford</t>
  </si>
  <si>
    <t>Ramona</t>
  </si>
  <si>
    <t>Elkhart</t>
  </si>
  <si>
    <t>Harrington Park</t>
  </si>
  <si>
    <t>Lipan</t>
  </si>
  <si>
    <t>Apt 414</t>
  </si>
  <si>
    <t>Apt 808</t>
  </si>
  <si>
    <t>Barbara Woo-Sam</t>
  </si>
  <si>
    <t>48 Pembroke</t>
  </si>
  <si>
    <t>bwoosam@yahoo.com</t>
  </si>
  <si>
    <t>Niagara Falls</t>
  </si>
  <si>
    <t>Miguel Covarrubia</t>
  </si>
  <si>
    <t>3508 Katrina Ave</t>
  </si>
  <si>
    <t>gacovarrubia@yahoo.com</t>
  </si>
  <si>
    <t>Rancho Santa Fe</t>
  </si>
  <si>
    <t>45 Wenatchee Road</t>
  </si>
  <si>
    <t>Highland Lakes</t>
  </si>
  <si>
    <t>kord@warwick.net</t>
  </si>
  <si>
    <t>Coeur d Alene</t>
  </si>
  <si>
    <t>Jacquelyn Rosa</t>
  </si>
  <si>
    <t>2626 N Lakeview Ave</t>
  </si>
  <si>
    <t>Apt 504</t>
  </si>
  <si>
    <t>60614-1809</t>
  </si>
  <si>
    <t>JRTennis@aol.com</t>
  </si>
  <si>
    <t>ROMAN LOPEZ</t>
  </si>
  <si>
    <t>5104 Cornflower Dr</t>
  </si>
  <si>
    <t>roman@romanlopez.com</t>
  </si>
  <si>
    <t xml:space="preserve">Day to Night Neck Duo
</t>
  </si>
  <si>
    <t>Susan Dyer</t>
  </si>
  <si>
    <t>12712 Nathan Ln</t>
  </si>
  <si>
    <t>sjdyer58@gmail.com</t>
  </si>
  <si>
    <t>Elsa Boynton</t>
  </si>
  <si>
    <t xml:space="preserve">1055 W. Joppa Rd. </t>
  </si>
  <si>
    <t>#610</t>
  </si>
  <si>
    <t>21204-3748</t>
  </si>
  <si>
    <t>elsa@grammytycoon.com</t>
  </si>
  <si>
    <t>Face Lift Duo 2.0</t>
  </si>
  <si>
    <t>Barbara Choczaj</t>
  </si>
  <si>
    <t>bchoczaj@yahoo.com</t>
  </si>
  <si>
    <t>barbarakorp@aol.com</t>
  </si>
  <si>
    <t>Dixon</t>
  </si>
  <si>
    <t>Barbara Benton</t>
  </si>
  <si>
    <t>2023 Harrison Avenue</t>
  </si>
  <si>
    <t>bbenton2@cfl.rr.com</t>
  </si>
  <si>
    <t>Olney</t>
  </si>
  <si>
    <t>Ann Thatcher</t>
  </si>
  <si>
    <t>4706 Queen Ann Way</t>
  </si>
  <si>
    <t>Anacortes</t>
  </si>
  <si>
    <t>98221-3214</t>
  </si>
  <si>
    <t>annthatcher@gmail.com</t>
  </si>
  <si>
    <t>650 Park Ave</t>
  </si>
  <si>
    <t>Apt 21c</t>
  </si>
  <si>
    <t>10065-5986</t>
  </si>
  <si>
    <t>31 Ivana Dr</t>
  </si>
  <si>
    <t>01810-2821</t>
  </si>
  <si>
    <t>maryn@conres.com</t>
  </si>
  <si>
    <t>Lori Stehlin</t>
  </si>
  <si>
    <t>Keri Scarff</t>
  </si>
  <si>
    <t>mkscarff@comcast.net</t>
  </si>
  <si>
    <t>Emma Sapong</t>
  </si>
  <si>
    <t>Unit 12</t>
  </si>
  <si>
    <t>390 Lakeview Blvd</t>
  </si>
  <si>
    <t>39531-2630</t>
  </si>
  <si>
    <t xml:space="preserve">4th of July Trial Kit 
</t>
  </si>
  <si>
    <t xml:space="preserve">4th of July Deluxe Trial Kit 
</t>
  </si>
  <si>
    <t>7876 Aspect Way</t>
  </si>
  <si>
    <t>89149-6651</t>
  </si>
  <si>
    <t>jegilbe@gmail.com</t>
  </si>
  <si>
    <t>Dona Aramini</t>
  </si>
  <si>
    <t>15708 Berea Dr</t>
  </si>
  <si>
    <t>33556-3032</t>
  </si>
  <si>
    <t>dlaramini@gmail.com</t>
  </si>
  <si>
    <t>7/1-7/2</t>
  </si>
  <si>
    <t xml:space="preserve">Janet  Lazzaro </t>
  </si>
  <si>
    <t>1724 E Lakewood St</t>
  </si>
  <si>
    <t>65804-7104</t>
  </si>
  <si>
    <t>ilovefoxtrotters@yahoo.com</t>
  </si>
  <si>
    <t>Tatiana Antonenkova</t>
  </si>
  <si>
    <t>1331 Brickell Bay Dr</t>
  </si>
  <si>
    <t>33131-3678</t>
  </si>
  <si>
    <t>tatiana.antonenkova@gmail.com</t>
  </si>
  <si>
    <t>Emma Poling</t>
  </si>
  <si>
    <t>880 City Park Ave.</t>
  </si>
  <si>
    <t>NEW ORLEANS</t>
  </si>
  <si>
    <t>Joyce-Marie Sabourin</t>
  </si>
  <si>
    <t>3098 North St</t>
  </si>
  <si>
    <t>05472-2048</t>
  </si>
  <si>
    <t>calorejuris@gmail.com</t>
  </si>
  <si>
    <t>Marcy Panzer</t>
  </si>
  <si>
    <t>21 Righters Mill Rd</t>
  </si>
  <si>
    <t>Narberth</t>
  </si>
  <si>
    <t>19072-1310</t>
  </si>
  <si>
    <t>marcy.panzer@gmail.com</t>
  </si>
  <si>
    <t>1Z2R26520200023588</t>
  </si>
  <si>
    <t>Sandra Griffin</t>
  </si>
  <si>
    <t>121 Eagles Club Dr</t>
  </si>
  <si>
    <t>30281-6372</t>
  </si>
  <si>
    <t>kaye.griffin@me.com</t>
  </si>
  <si>
    <t>1Z2R26520200023597</t>
  </si>
  <si>
    <t>Heidi  Wen</t>
  </si>
  <si>
    <t>2724 Beaver Ter</t>
  </si>
  <si>
    <t>34286-8738</t>
  </si>
  <si>
    <t>hcatherine2001@yahoo.com</t>
  </si>
  <si>
    <t>1Z2R2652YW00238730</t>
  </si>
  <si>
    <t>Cynthia Daneker</t>
  </si>
  <si>
    <t>8081 Carpet Rd</t>
  </si>
  <si>
    <t>New Tripoli</t>
  </si>
  <si>
    <t>18066-2912</t>
  </si>
  <si>
    <t>Clee4444@msn.com</t>
  </si>
  <si>
    <t>1ZR76A80YW00001568</t>
  </si>
  <si>
    <t>1Z2R2652YW00238749</t>
  </si>
  <si>
    <t xml:space="preserve">Teresa  Reid </t>
  </si>
  <si>
    <t>209 Brookmead Rd</t>
  </si>
  <si>
    <t>19087-1332</t>
  </si>
  <si>
    <t>tjr1271@gmail.com</t>
  </si>
  <si>
    <t>Debbi Sugarman</t>
  </si>
  <si>
    <t>168 S Merkle Rd</t>
  </si>
  <si>
    <t>43209-1938</t>
  </si>
  <si>
    <t>sugarbaby@columbus.rr.com</t>
  </si>
  <si>
    <t>1Z2R2652YW00238758</t>
  </si>
  <si>
    <t>Rachel Kennedy</t>
  </si>
  <si>
    <t>10273 109th Avenue</t>
  </si>
  <si>
    <t>raestuck@gmail.com</t>
  </si>
  <si>
    <t>1Z2R2652YW00238767</t>
  </si>
  <si>
    <t>Vince Zenner</t>
  </si>
  <si>
    <t>125 Waterford Dr</t>
  </si>
  <si>
    <t>60527-5458</t>
  </si>
  <si>
    <t>vincezenner@gmail.com</t>
  </si>
  <si>
    <t>Seresa Johnson</t>
  </si>
  <si>
    <t>Po Box 1045</t>
  </si>
  <si>
    <t>84535-1045</t>
  </si>
  <si>
    <t>seresagines@yahoo.com</t>
  </si>
  <si>
    <t>1Z2R2652YW00238776</t>
  </si>
  <si>
    <t>vera sands</t>
  </si>
  <si>
    <t>37 Haines Rd</t>
  </si>
  <si>
    <t>08559-1415</t>
  </si>
  <si>
    <t>verasands@gmail.com</t>
  </si>
  <si>
    <t>1Z2R2652YW00238785</t>
  </si>
  <si>
    <t>KIMBERLY ROBERTS</t>
  </si>
  <si>
    <t>10 Colonial Estates Dr</t>
  </si>
  <si>
    <t>44514-1907</t>
  </si>
  <si>
    <t>halawae@yahoo.com</t>
  </si>
  <si>
    <t>1Z2R2652YW00238794</t>
  </si>
  <si>
    <t>Natay GrajalesGrajales</t>
  </si>
  <si>
    <t>360 McKinley Street</t>
  </si>
  <si>
    <t>natgg2@live.com</t>
  </si>
  <si>
    <t>1Z2R2652YW00238801</t>
  </si>
  <si>
    <t>Paula Powell</t>
  </si>
  <si>
    <t>10 W Georgia Ave</t>
  </si>
  <si>
    <t>85013-2064</t>
  </si>
  <si>
    <t>paulapowell1@hotmail.com</t>
  </si>
  <si>
    <t>1Z2R2652YW00238810</t>
  </si>
  <si>
    <t>Judy Meitler</t>
  </si>
  <si>
    <t>5988 Los Pueblos Dr</t>
  </si>
  <si>
    <t>79912-7518</t>
  </si>
  <si>
    <t>jameitler@sbcglobal.net</t>
  </si>
  <si>
    <t>1Z2R2652YW00238829</t>
  </si>
  <si>
    <t>Elizabeth Isaacson</t>
  </si>
  <si>
    <t>518 Commonwealth Ave</t>
  </si>
  <si>
    <t>49202-2122</t>
  </si>
  <si>
    <t>eri2586@gmail.com</t>
  </si>
  <si>
    <t>1Z2R2652YW00238838</t>
  </si>
  <si>
    <t>Beth McQueary</t>
  </si>
  <si>
    <t>2501 Highway 935</t>
  </si>
  <si>
    <t>42503-5234</t>
  </si>
  <si>
    <t>bethmcqueary@gmail.com</t>
  </si>
  <si>
    <t>Timothy Kosinski</t>
  </si>
  <si>
    <t>31000 Telegraph Rd</t>
  </si>
  <si>
    <t>Ste 170</t>
  </si>
  <si>
    <t>Bingham Farms</t>
  </si>
  <si>
    <t>48025-4305</t>
  </si>
  <si>
    <t>drkosin@aol.com</t>
  </si>
  <si>
    <t>1ZR76A80YW00001577</t>
  </si>
  <si>
    <t>Marla Powers</t>
  </si>
  <si>
    <t>10035 S Carpenter St</t>
  </si>
  <si>
    <t>60643-2247</t>
  </si>
  <si>
    <t>power2powers@aol.com</t>
  </si>
  <si>
    <t>Alexandra Caterina</t>
  </si>
  <si>
    <t>6775 Golden Gate Dr</t>
  </si>
  <si>
    <t>Apt 491</t>
  </si>
  <si>
    <t>94568-4385</t>
  </si>
  <si>
    <t>melymedel@aol.com</t>
  </si>
  <si>
    <t>Hannah Ellis</t>
  </si>
  <si>
    <t>102 Solitude Way</t>
  </si>
  <si>
    <t>sheleygirl@aol.com</t>
  </si>
  <si>
    <t>Marcia Bigelow</t>
  </si>
  <si>
    <t>4005 Gulf Shore Blvd N</t>
  </si>
  <si>
    <t>Apt 603</t>
  </si>
  <si>
    <t>34103-2673</t>
  </si>
  <si>
    <t>marcia.bigelow@gmail.com</t>
  </si>
  <si>
    <t>1Z2R2652YW00238847</t>
  </si>
  <si>
    <t>Elizabeth Walker</t>
  </si>
  <si>
    <t>1010 W High Ter</t>
  </si>
  <si>
    <t>13219-2328</t>
  </si>
  <si>
    <t>bwalker349@gmail.com</t>
  </si>
  <si>
    <t>Vivian Visperas</t>
  </si>
  <si>
    <t>755 Mountain View Dr</t>
  </si>
  <si>
    <t>94014-3719</t>
  </si>
  <si>
    <t>vivianvisperas@live.com</t>
  </si>
  <si>
    <t>1Z2R2652YW00238856</t>
  </si>
  <si>
    <t>Nancy Finch</t>
  </si>
  <si>
    <t>2213 Clough Ridge Dr</t>
  </si>
  <si>
    <t>finchna@uc.edu</t>
  </si>
  <si>
    <t>1Z2R2652YW00238865</t>
  </si>
  <si>
    <t>JoAnn Kooyman</t>
  </si>
  <si>
    <t>9 Black Tail Ln</t>
  </si>
  <si>
    <t>93940-6306</t>
  </si>
  <si>
    <t>joannkooyman@aol.com</t>
  </si>
  <si>
    <t>1Z2R2652YW00238874</t>
  </si>
  <si>
    <t>Lisa Bostic</t>
  </si>
  <si>
    <t>4907 Bayshore Blvd</t>
  </si>
  <si>
    <t>Unit 118</t>
  </si>
  <si>
    <t>33611-3875</t>
  </si>
  <si>
    <t>lbostic@pcgc.org</t>
  </si>
  <si>
    <t>Kathy Saatsakis</t>
  </si>
  <si>
    <t>4151 San Marino Blvd</t>
  </si>
  <si>
    <t>West Palm Bch</t>
  </si>
  <si>
    <t>33409-8606</t>
  </si>
  <si>
    <t>katholiki73@gmail.com</t>
  </si>
  <si>
    <t>1Z2R2652YW00238883</t>
  </si>
  <si>
    <t>Victoria Papi</t>
  </si>
  <si>
    <t>160 Penns Manor Dr</t>
  </si>
  <si>
    <t>19348-4713</t>
  </si>
  <si>
    <t>keepitsimple77@aol.com</t>
  </si>
  <si>
    <t>Elaine WargaAMurray</t>
  </si>
  <si>
    <t>24 Ivy Ridge Close</t>
  </si>
  <si>
    <t>07728-3871</t>
  </si>
  <si>
    <t>ewargamurr@gmail.com</t>
  </si>
  <si>
    <t>1Z2R2652YW00238892</t>
  </si>
  <si>
    <t>Genie Sarne</t>
  </si>
  <si>
    <t>13061 Ambrose Dr</t>
  </si>
  <si>
    <t>60464-1661</t>
  </si>
  <si>
    <t>geniesarne@gmail.com</t>
  </si>
  <si>
    <t>1Z2R2652YW00238909</t>
  </si>
  <si>
    <t>Robin Kreidel</t>
  </si>
  <si>
    <t>69 Lake Harding Dr</t>
  </si>
  <si>
    <t>31811-4341</t>
  </si>
  <si>
    <t>robgeog@yahoo.com</t>
  </si>
  <si>
    <t>1Z2R2652YW00238918</t>
  </si>
  <si>
    <t>frank esposito</t>
  </si>
  <si>
    <t>3 Bretwood Dr N</t>
  </si>
  <si>
    <t>07722-2404</t>
  </si>
  <si>
    <t>frankesposito@me.com</t>
  </si>
  <si>
    <t>1Z2R2652YW00238927</t>
  </si>
  <si>
    <t>Olivia Chartrand</t>
  </si>
  <si>
    <t>6149 Richfield Rd</t>
  </si>
  <si>
    <t>48506-2205</t>
  </si>
  <si>
    <t>olivia.chartrand11@gmail.com</t>
  </si>
  <si>
    <t>1Z2R2652YW00238936</t>
  </si>
  <si>
    <t>Nancy  Anderson</t>
  </si>
  <si>
    <t>9936 Northwest County Road 1320</t>
  </si>
  <si>
    <t>Barry</t>
  </si>
  <si>
    <t>nander@exede.net</t>
  </si>
  <si>
    <t>1Z2R2652YW00238945</t>
  </si>
  <si>
    <t>Meawr Warr</t>
  </si>
  <si>
    <t>kullanun@gmail.com</t>
  </si>
  <si>
    <t>1Z2R2652YW00238954</t>
  </si>
  <si>
    <t>Jeannie Coates</t>
  </si>
  <si>
    <t>2415 Pioneer Rd</t>
  </si>
  <si>
    <t>Baileys Hbr</t>
  </si>
  <si>
    <t>54202-9534</t>
  </si>
  <si>
    <t>Jeanniemcoates@gmail.com</t>
  </si>
  <si>
    <t>1Z2R2652YW00238963</t>
  </si>
  <si>
    <t>Pamela Zuniga</t>
  </si>
  <si>
    <t>1815 Noble Dr N</t>
  </si>
  <si>
    <t>Golden Valley</t>
  </si>
  <si>
    <t>mspammyz@gmail.com</t>
  </si>
  <si>
    <t>1Z2R2652YW00238972</t>
  </si>
  <si>
    <t>MICHELE PICKETT</t>
  </si>
  <si>
    <t>40 BENT STREET</t>
  </si>
  <si>
    <t>KENVIL</t>
  </si>
  <si>
    <t>MICHELEPICKETT@ROCKETMAIL.COM</t>
  </si>
  <si>
    <t>1Z2R2652YW00238981</t>
  </si>
  <si>
    <t>Nina Perkins</t>
  </si>
  <si>
    <t>609 Galena Cir</t>
  </si>
  <si>
    <t>Prairie Du Sac</t>
  </si>
  <si>
    <t>53578-1099</t>
  </si>
  <si>
    <t>ninauperkins@gmail.com</t>
  </si>
  <si>
    <t>1Z2R2652YW00238990</t>
  </si>
  <si>
    <t>1Z2R2652YW00239006</t>
  </si>
  <si>
    <t>JESSICA Green</t>
  </si>
  <si>
    <t>4810 Landover Bluff Way</t>
  </si>
  <si>
    <t>27616-9063</t>
  </si>
  <si>
    <t>jessicagreen987@gmail.com</t>
  </si>
  <si>
    <t>1Z2R2652YW00239015</t>
  </si>
  <si>
    <t>Simone ONeill</t>
  </si>
  <si>
    <t>16 Dogwood Ter</t>
  </si>
  <si>
    <t>simoneoneill@optonline.net</t>
  </si>
  <si>
    <t>1Z2R2652YW00239024</t>
  </si>
  <si>
    <t>Susanne Hess</t>
  </si>
  <si>
    <t>160 E 65th St, Apt 24d</t>
  </si>
  <si>
    <t>10065-6665</t>
  </si>
  <si>
    <t>susykris27@gmail.com</t>
  </si>
  <si>
    <t>1Z2R2652YW00239033</t>
  </si>
  <si>
    <t>Diane Johnson</t>
  </si>
  <si>
    <t>455 West Sullivan Street</t>
  </si>
  <si>
    <t>archdian@ptd.net</t>
  </si>
  <si>
    <t>Michelle Cox</t>
  </si>
  <si>
    <t>4 West Cv</t>
  </si>
  <si>
    <t>Ellisville</t>
  </si>
  <si>
    <t>39437-4790</t>
  </si>
  <si>
    <t>michelle@baldwinpole.com</t>
  </si>
  <si>
    <t>1Z2R26520200023604</t>
  </si>
  <si>
    <t>Lynda McInnerney</t>
  </si>
  <si>
    <t>14127 Austin Creek Avenue</t>
  </si>
  <si>
    <t>lmcinnerney3@gmail.com</t>
  </si>
  <si>
    <t>1Z2R2652YW00239042</t>
  </si>
  <si>
    <t>Elizabeth Lynch</t>
  </si>
  <si>
    <t>2431 Mariner Square Dr</t>
  </si>
  <si>
    <t>Apt 232</t>
  </si>
  <si>
    <t>94501-1681</t>
  </si>
  <si>
    <t>bettylynch@aol.com</t>
  </si>
  <si>
    <t>1Z2R26520300008610</t>
  </si>
  <si>
    <t>Lourdes Jauregui</t>
  </si>
  <si>
    <t>5639 Rainwood Dr</t>
  </si>
  <si>
    <t>89031-5020</t>
  </si>
  <si>
    <t>jlourdes0211@gmail.com</t>
  </si>
  <si>
    <t>1Z2R26520200023613</t>
  </si>
  <si>
    <t>Pamela Nishimura</t>
  </si>
  <si>
    <t>3762 Ocean View Ave</t>
  </si>
  <si>
    <t>90066-3116</t>
  </si>
  <si>
    <t>pam@in-d.com</t>
  </si>
  <si>
    <t>1Z2R2652YW00239051</t>
  </si>
  <si>
    <t>Ella Proctor</t>
  </si>
  <si>
    <t>213 S. La Mesa Dr.</t>
  </si>
  <si>
    <t>procpromos@sbcglobal.net</t>
  </si>
  <si>
    <t>1Z2R2652YW00239060</t>
  </si>
  <si>
    <t>rosanne wagner</t>
  </si>
  <si>
    <t>1107 Manor Dr</t>
  </si>
  <si>
    <t>77901-4072</t>
  </si>
  <si>
    <t>wagnerrr1999@icloud.com</t>
  </si>
  <si>
    <t>1Z2R2652YW00239079</t>
  </si>
  <si>
    <t>1Z2R2652YW00239088</t>
  </si>
  <si>
    <t>Lila medina</t>
  </si>
  <si>
    <t>18765 E 53rd Ave</t>
  </si>
  <si>
    <t>80249-8279</t>
  </si>
  <si>
    <t>lilajmedina@yahoo.com</t>
  </si>
  <si>
    <t>1Z2R2652YW00239097</t>
  </si>
  <si>
    <t>Maria Mertens</t>
  </si>
  <si>
    <t>16004 Blossom Hill Loop</t>
  </si>
  <si>
    <t>34714-4986</t>
  </si>
  <si>
    <t>marionvanwoudenberg@gmail.com</t>
  </si>
  <si>
    <t>1Z2R26520300008629</t>
  </si>
  <si>
    <t>Christina Hudon</t>
  </si>
  <si>
    <t>14640 Golf Rd</t>
  </si>
  <si>
    <t>60462-7427</t>
  </si>
  <si>
    <t>chudon1@verizon.net</t>
  </si>
  <si>
    <t>1Z2R2652YW00239104</t>
  </si>
  <si>
    <t>Ellen McKeown</t>
  </si>
  <si>
    <t>1Z2R26520300008638</t>
  </si>
  <si>
    <t>Nerissa  Parker</t>
  </si>
  <si>
    <t>8251 Sunshine Trail Drive</t>
  </si>
  <si>
    <t>parker.nerissa@yahoo.com</t>
  </si>
  <si>
    <t>1Z2R2652YW00239113</t>
  </si>
  <si>
    <t>VAN NGUYEN</t>
  </si>
  <si>
    <t>4007 Manordale Drive</t>
  </si>
  <si>
    <t>1Z2R2652YW00239122</t>
  </si>
  <si>
    <t>675 Monmouth St</t>
  </si>
  <si>
    <t>Apt 439</t>
  </si>
  <si>
    <t>07310-1328</t>
  </si>
  <si>
    <t>lucinda04zhang@gmail.com</t>
  </si>
  <si>
    <t>1Z2R2652YW00239131</t>
  </si>
  <si>
    <t>Marie Dunlavey-Riess</t>
  </si>
  <si>
    <t>P.O. Box 90</t>
  </si>
  <si>
    <t>mriess@comcast.net</t>
  </si>
  <si>
    <t>1Z2R2652YW00239140</t>
  </si>
  <si>
    <t>Carol Allen</t>
  </si>
  <si>
    <t>10211 Sandpiper Road East</t>
  </si>
  <si>
    <t>77allen@bellsouth.net</t>
  </si>
  <si>
    <t>1Z2R2652YW00239159</t>
  </si>
  <si>
    <t>Ramon Rabago</t>
  </si>
  <si>
    <t>14316 West Cora Lane</t>
  </si>
  <si>
    <t>madahyrabago02@gmail.com</t>
  </si>
  <si>
    <t>1Z2R2652YW00239168</t>
  </si>
  <si>
    <t>Mary Sun</t>
  </si>
  <si>
    <t>1074 S Stelling Rd</t>
  </si>
  <si>
    <t>95014-5019</t>
  </si>
  <si>
    <t>sunmaryx@gmail.com</t>
  </si>
  <si>
    <t>1Z2R2652YW00239177</t>
  </si>
  <si>
    <t>JOANNA MELNYK</t>
  </si>
  <si>
    <t>318 Woodlawn Ave</t>
  </si>
  <si>
    <t>48073-2615</t>
  </si>
  <si>
    <t>joanna@omacomp.com</t>
  </si>
  <si>
    <t>1Z2R2652YW00239186</t>
  </si>
  <si>
    <t>Maria Rangel</t>
  </si>
  <si>
    <t>453 Melrose Ave</t>
  </si>
  <si>
    <t>siu_mom@hotmail.com</t>
  </si>
  <si>
    <t>Linda Laterreur</t>
  </si>
  <si>
    <t>27039 Featherhill Dr.</t>
  </si>
  <si>
    <t>LindaLaterreur@gmail.com</t>
  </si>
  <si>
    <t>1Z2R2652YW00239195</t>
  </si>
  <si>
    <t>Eileen Piscitelli</t>
  </si>
  <si>
    <t>304 Oleander Way</t>
  </si>
  <si>
    <t>jpiscitelli@sc.rr.com</t>
  </si>
  <si>
    <t>1Z2R2652YW00239202</t>
  </si>
  <si>
    <t>Wendy Homa</t>
  </si>
  <si>
    <t>13706 Dunbar Way</t>
  </si>
  <si>
    <t>whyhoma@aol.com</t>
  </si>
  <si>
    <t>1Z2R2652YW00239211</t>
  </si>
  <si>
    <t>Rocio Garcia</t>
  </si>
  <si>
    <t>39865 Braewood Ct</t>
  </si>
  <si>
    <t>92563-5556</t>
  </si>
  <si>
    <t>rsgarcia95.rg@gmail.com</t>
  </si>
  <si>
    <t>1Z2R2652YW00239220</t>
  </si>
  <si>
    <t>Cheryl Welsh</t>
  </si>
  <si>
    <t>104 Briar Path</t>
  </si>
  <si>
    <t>IMPERIAL</t>
  </si>
  <si>
    <t>cheryllynn104@comcast.net</t>
  </si>
  <si>
    <t>1Z2R2652YW00239239</t>
  </si>
  <si>
    <t>Xiangyu Xing</t>
  </si>
  <si>
    <t>14 Comstock Cir</t>
  </si>
  <si>
    <t>Apt 122a</t>
  </si>
  <si>
    <t>94305-7731</t>
  </si>
  <si>
    <t>xyxing.nku@gmail.com</t>
  </si>
  <si>
    <t>1Z2R26520200023622</t>
  </si>
  <si>
    <t>Don Houser</t>
  </si>
  <si>
    <t>5758 Vinings Place Court Southeast</t>
  </si>
  <si>
    <t>don.houser@gmail.com</t>
  </si>
  <si>
    <t>1Z2R2652YW00239248</t>
  </si>
  <si>
    <t>Judi Lin Huffman</t>
  </si>
  <si>
    <t>1707 Vista Loop Southwest</t>
  </si>
  <si>
    <t>huffmaj2@yahoo.com</t>
  </si>
  <si>
    <t>1Z2R2652YW00239257</t>
  </si>
  <si>
    <t>Doreen Cordes</t>
  </si>
  <si>
    <t>1Z2R2652YW00239266</t>
  </si>
  <si>
    <t>Laura Garrett</t>
  </si>
  <si>
    <t>40120 Village Rd</t>
  </si>
  <si>
    <t>Apartment 2011</t>
  </si>
  <si>
    <t>lauraly63@hotmail.com</t>
  </si>
  <si>
    <t>1Z2R2652YW00239275</t>
  </si>
  <si>
    <t>Lidia Peterson</t>
  </si>
  <si>
    <t>710 Costa Rica Ave</t>
  </si>
  <si>
    <t>94402-1015</t>
  </si>
  <si>
    <t>Maddie1235@gmail.com</t>
  </si>
  <si>
    <t>1Z2R26520200023631</t>
  </si>
  <si>
    <t>Sherry Grubb</t>
  </si>
  <si>
    <t>1804 Tiffany Shores Ct</t>
  </si>
  <si>
    <t>49424-1385</t>
  </si>
  <si>
    <t>sherrypatrick10@icloud.com</t>
  </si>
  <si>
    <t>Mary  Mears</t>
  </si>
  <si>
    <t>3808 Fairway</t>
  </si>
  <si>
    <t xml:space="preserve">Copley  </t>
  </si>
  <si>
    <t>mea6ma@aol.com</t>
  </si>
  <si>
    <t>Debbie  Kleeger</t>
  </si>
  <si>
    <t>21356 Nordhoff St</t>
  </si>
  <si>
    <t>Ste 102</t>
  </si>
  <si>
    <t>91311-6917</t>
  </si>
  <si>
    <t>nuairservices@att.net</t>
  </si>
  <si>
    <t>1Z2R26520200023640</t>
  </si>
  <si>
    <t>Lucy Phillips</t>
  </si>
  <si>
    <t>310 W 52nd St</t>
  </si>
  <si>
    <t>Apt 40a</t>
  </si>
  <si>
    <t>10019-6381</t>
  </si>
  <si>
    <t>lulapi_xx@hotmail.com</t>
  </si>
  <si>
    <t>1Z2R2652YW00239284</t>
  </si>
  <si>
    <t>Paula Kemppainen</t>
  </si>
  <si>
    <t>3039 Buttercup Rd</t>
  </si>
  <si>
    <t>Neenah</t>
  </si>
  <si>
    <t>54956-9023</t>
  </si>
  <si>
    <t>pkemp1@aol.com</t>
  </si>
  <si>
    <t>Rosanne Ferris</t>
  </si>
  <si>
    <t>7 Thurles Ct</t>
  </si>
  <si>
    <t>12180-6146</t>
  </si>
  <si>
    <t>senategirl57@yahoo.com</t>
  </si>
  <si>
    <t>Annie Boehringer</t>
  </si>
  <si>
    <t>38 Thompson Ln</t>
  </si>
  <si>
    <t>Stanfordville</t>
  </si>
  <si>
    <t>12581-5613</t>
  </si>
  <si>
    <t>atboehringer97@gmail.com</t>
  </si>
  <si>
    <t>1Z2R26520200023659</t>
  </si>
  <si>
    <t>Pat Bacher</t>
  </si>
  <si>
    <t>7384 Deer Valley Xing</t>
  </si>
  <si>
    <t>43065-8158</t>
  </si>
  <si>
    <t>patbacher@aol.com</t>
  </si>
  <si>
    <t>1Z2R2652YW00239300</t>
  </si>
  <si>
    <t>Tricia Bishop</t>
  </si>
  <si>
    <t>5508 Kemper Rd</t>
  </si>
  <si>
    <t>21210-2033</t>
  </si>
  <si>
    <t>triciabishop@gmail.com</t>
  </si>
  <si>
    <t>1Z2R2652YW00239293</t>
  </si>
  <si>
    <t>Kary Bayless-Arthur</t>
  </si>
  <si>
    <t>3308 W. 157th Street</t>
  </si>
  <si>
    <t>karyb@hotmail.com</t>
  </si>
  <si>
    <t>1Z2R2652YW00239319</t>
  </si>
  <si>
    <t>Cortney Shurtleff</t>
  </si>
  <si>
    <t>29187 Ocotillo Dr</t>
  </si>
  <si>
    <t>92530-7244</t>
  </si>
  <si>
    <t>cortneyshurtleff@msn.com</t>
  </si>
  <si>
    <t>1Z2R2652YW00239328</t>
  </si>
  <si>
    <t>Debra Messick</t>
  </si>
  <si>
    <t>1300 Forest Avenue</t>
  </si>
  <si>
    <t>debramessick@alumni.stanford.edu</t>
  </si>
  <si>
    <t>1Z2R2652YW00239337</t>
  </si>
  <si>
    <t>1Z2R2652YW00239346</t>
  </si>
  <si>
    <t>Maria Aitchison</t>
  </si>
  <si>
    <t>12 Golf Ridge Dr</t>
  </si>
  <si>
    <t>01590-2446</t>
  </si>
  <si>
    <t>mariaaitchison@yahoo.com</t>
  </si>
  <si>
    <t>1Z2R2652YW00239355</t>
  </si>
  <si>
    <t>Susan Smietana</t>
  </si>
  <si>
    <t>3554 Burning Bush Rd</t>
  </si>
  <si>
    <t>48301-2170</t>
  </si>
  <si>
    <t>sssmietana@aol.com</t>
  </si>
  <si>
    <t>1Z2R2652YW00239364</t>
  </si>
  <si>
    <t>SAMANTHA BROWN</t>
  </si>
  <si>
    <t>224 21st Pl</t>
  </si>
  <si>
    <t>90402-2502</t>
  </si>
  <si>
    <t>jib899@aol.com</t>
  </si>
  <si>
    <t>1Z2R2652YW00239373</t>
  </si>
  <si>
    <t>35 Gray Beech Ln</t>
  </si>
  <si>
    <t>02339-2177</t>
  </si>
  <si>
    <t>1Z2R2652YW00239382</t>
  </si>
  <si>
    <t>Lucia Coleman</t>
  </si>
  <si>
    <t>3532 S Muirfield Rd</t>
  </si>
  <si>
    <t>90016-5716</t>
  </si>
  <si>
    <t>Luciacoleman10@gmail.com</t>
  </si>
  <si>
    <t>1Z2R2652YW00239391</t>
  </si>
  <si>
    <t>Sharon Green</t>
  </si>
  <si>
    <t>300 Fox Chapel Road</t>
  </si>
  <si>
    <t>sharon510@comcast.net</t>
  </si>
  <si>
    <t>Barbara Noel</t>
  </si>
  <si>
    <t>1024 Wilson Ave</t>
  </si>
  <si>
    <t>17201-1248</t>
  </si>
  <si>
    <t>bnoelallyear@gmail.com</t>
  </si>
  <si>
    <t>Kim Busby</t>
  </si>
  <si>
    <t>9003 Hickory Hills Ave</t>
  </si>
  <si>
    <t>93312-5003</t>
  </si>
  <si>
    <t>kalbusby@yahoo.com</t>
  </si>
  <si>
    <t>1Z2R2652YW00239408</t>
  </si>
  <si>
    <t>Elizabeth Powell</t>
  </si>
  <si>
    <t>11264 Piping Rock Dr</t>
  </si>
  <si>
    <t>33437-1630</t>
  </si>
  <si>
    <t>powellea27@gmail.com</t>
  </si>
  <si>
    <t>Marilyn Lofaro</t>
  </si>
  <si>
    <t xml:space="preserve">97 Woods Lane  Newtown, CT </t>
  </si>
  <si>
    <t xml:space="preserve">Newtown </t>
  </si>
  <si>
    <t>marilynlofaro@gmail.com</t>
  </si>
  <si>
    <t>1Z2R2652YW00239417</t>
  </si>
  <si>
    <t>Linda Zavaglia</t>
  </si>
  <si>
    <t>100 Hitchcock Dr</t>
  </si>
  <si>
    <t>06450-7235</t>
  </si>
  <si>
    <t>lindazavaglia@yahoo.com</t>
  </si>
  <si>
    <t>Christine Reynolds</t>
  </si>
  <si>
    <t>101 Webb Dr</t>
  </si>
  <si>
    <t>Carrboro</t>
  </si>
  <si>
    <t xml:space="preserve">Linda  Clark </t>
  </si>
  <si>
    <t>6249 N 78th St</t>
  </si>
  <si>
    <t>85250-4784</t>
  </si>
  <si>
    <t>lindaclark100@hotmail.com</t>
  </si>
  <si>
    <t>Veronica Lopez</t>
  </si>
  <si>
    <t>2711 Bruckner Blvd</t>
  </si>
  <si>
    <t>10465-1968</t>
  </si>
  <si>
    <t>veropena220@gmail.com</t>
  </si>
  <si>
    <t>MICHAEL BRAVERMAN</t>
  </si>
  <si>
    <t>1124 N American St</t>
  </si>
  <si>
    <t>19123-1669</t>
  </si>
  <si>
    <t>MBRAVERMAN14@GMAIL.COM</t>
  </si>
  <si>
    <t>1Z2R2652YW00239426</t>
  </si>
  <si>
    <t>Robert Cooper</t>
  </si>
  <si>
    <t>37 Bristow street</t>
  </si>
  <si>
    <t>rcooper37@comcast.net</t>
  </si>
  <si>
    <t>1Z2R2652YW00239435</t>
  </si>
  <si>
    <t>Dianne Sedita</t>
  </si>
  <si>
    <t>2615 Oak Dr</t>
  </si>
  <si>
    <t>Unit 27</t>
  </si>
  <si>
    <t>80215-7185</t>
  </si>
  <si>
    <t>Diannesedita@msn.com</t>
  </si>
  <si>
    <t>1Z2R2652YW00239444</t>
  </si>
  <si>
    <t>Debra Siegel</t>
  </si>
  <si>
    <t>75-26 Bell Boulevard</t>
  </si>
  <si>
    <t xml:space="preserve">Oakland Gardens </t>
  </si>
  <si>
    <t>tinydancer625@verizon.net</t>
  </si>
  <si>
    <t>1Z2R26520200023668</t>
  </si>
  <si>
    <t>Drennon Kimpton</t>
  </si>
  <si>
    <t>250 E Houston St</t>
  </si>
  <si>
    <t>Apt 8c</t>
  </si>
  <si>
    <t>10002-1040</t>
  </si>
  <si>
    <t>kimpton.drennon@gmail.com</t>
  </si>
  <si>
    <t>1Z2R26520100002567</t>
  </si>
  <si>
    <t>307 Nantucket Dr</t>
  </si>
  <si>
    <t>27513-2217</t>
  </si>
  <si>
    <t>1Z2R2652YW00239453</t>
  </si>
  <si>
    <t>enidkohn@yahoo.com</t>
  </si>
  <si>
    <t>Nancy Carroll</t>
  </si>
  <si>
    <t>874 Fifth Avenue</t>
  </si>
  <si>
    <t>ncarroll123@gmail.com</t>
  </si>
  <si>
    <t>1Z2R2652YW00239462</t>
  </si>
  <si>
    <t>Nahid Zodjadji</t>
  </si>
  <si>
    <t>10116 forest brook la</t>
  </si>
  <si>
    <t>Great falls</t>
  </si>
  <si>
    <t>Mdashtizad@hotmail.com</t>
  </si>
  <si>
    <t>1Z2R2652YW00239471</t>
  </si>
  <si>
    <t>Lisa Bissonette</t>
  </si>
  <si>
    <t>469 South Stocks Road</t>
  </si>
  <si>
    <t>lbissonette@wi.rr.com</t>
  </si>
  <si>
    <t>469 South Stocks Court</t>
  </si>
  <si>
    <t>Cathleen Cooney</t>
  </si>
  <si>
    <t>206 Elm St</t>
  </si>
  <si>
    <t>66048-3519</t>
  </si>
  <si>
    <t>catcooney@hotmail.com</t>
  </si>
  <si>
    <t>1Z2R2652YW00239480</t>
  </si>
  <si>
    <t>Brian Sheldon</t>
  </si>
  <si>
    <t>4175 N Oakland Ave</t>
  </si>
  <si>
    <t>Unit 506</t>
  </si>
  <si>
    <t>53211-2072</t>
  </si>
  <si>
    <t>BDSHELDON63@gmail.com</t>
  </si>
  <si>
    <t>1Z2R2652YW00239499</t>
  </si>
  <si>
    <t>Olesya Bolotova</t>
  </si>
  <si>
    <t>745 West Remington Drive</t>
  </si>
  <si>
    <t>hobius@gmail.com</t>
  </si>
  <si>
    <t>1Z2R2652YW00239506</t>
  </si>
  <si>
    <t>Donald Krueger</t>
  </si>
  <si>
    <t>7406 Shadow Park Ct</t>
  </si>
  <si>
    <t>20707-9438</t>
  </si>
  <si>
    <t>elaine_oc@earthlink.net</t>
  </si>
  <si>
    <t>1Z2R2652YW00239515</t>
  </si>
  <si>
    <t>April Toomey</t>
  </si>
  <si>
    <t>34 Pleasant Drive</t>
  </si>
  <si>
    <t>april.toomey@comcast.net</t>
  </si>
  <si>
    <t>1Z2R2652YW00239524</t>
  </si>
  <si>
    <t>Therese Caga</t>
  </si>
  <si>
    <t>3855 Blair Mill Rd</t>
  </si>
  <si>
    <t>Apt 231k</t>
  </si>
  <si>
    <t>19044-2847</t>
  </si>
  <si>
    <t>thereses_ph@yahoo.com</t>
  </si>
  <si>
    <t>1Z2R2652YW00239533</t>
  </si>
  <si>
    <t>Lyndy Kline</t>
  </si>
  <si>
    <t>18 Avian Way</t>
  </si>
  <si>
    <t>ekbk1006@yahoo.com</t>
  </si>
  <si>
    <t>1Z2R2652YW00239542</t>
  </si>
  <si>
    <t>Diana Campuzano</t>
  </si>
  <si>
    <t>158 W 84th St</t>
  </si>
  <si>
    <t>10024-4625</t>
  </si>
  <si>
    <t>campuzanod@aol.com</t>
  </si>
  <si>
    <t>1Z2R2652YW00239551</t>
  </si>
  <si>
    <t>Lorraine Baltrus</t>
  </si>
  <si>
    <t>910 West Willow Lane</t>
  </si>
  <si>
    <t>baltrusl@comcast.net</t>
  </si>
  <si>
    <t>1Z2R2652YW00239560</t>
  </si>
  <si>
    <t>11 Welwyn Rd</t>
  </si>
  <si>
    <t>11021-3520</t>
  </si>
  <si>
    <t>1Z2R2652YW00239579</t>
  </si>
  <si>
    <t>Christy J. Anderson</t>
  </si>
  <si>
    <t>2480 Brookhaven Pl NE</t>
  </si>
  <si>
    <t>30319-3018</t>
  </si>
  <si>
    <t>christyjanderson@yahoo.com</t>
  </si>
  <si>
    <t>1Z2R2652YW00239588</t>
  </si>
  <si>
    <t>Shiyuan Zhu</t>
  </si>
  <si>
    <t>3535 Lebon Drive Apt #5305</t>
  </si>
  <si>
    <t>zhushiyuan1121@gmail.com</t>
  </si>
  <si>
    <t>1Z2R2652YW00239597</t>
  </si>
  <si>
    <t>Vicki Rowley</t>
  </si>
  <si>
    <t>1908 Channing Park Dr</t>
  </si>
  <si>
    <t>76013-6523</t>
  </si>
  <si>
    <t>1Z2R2652YW00239604</t>
  </si>
  <si>
    <t>Teresa Bevilacqua</t>
  </si>
  <si>
    <t>261 Chelsea Street</t>
  </si>
  <si>
    <t>SI NY</t>
  </si>
  <si>
    <t>Savanah219@aol.com</t>
  </si>
  <si>
    <t>1Z2R2652YW00239613</t>
  </si>
  <si>
    <t>Louise Holmes</t>
  </si>
  <si>
    <t>215 E Raleigh Ave</t>
  </si>
  <si>
    <t>Wildwood Crest</t>
  </si>
  <si>
    <t>08260-3230</t>
  </si>
  <si>
    <t>louise7629@aol.com</t>
  </si>
  <si>
    <t>2950 NE 188th St</t>
  </si>
  <si>
    <t>33180-2746</t>
  </si>
  <si>
    <t>Elizabeth Anne Campi</t>
  </si>
  <si>
    <t>3524 Mahlon Moore Rd</t>
  </si>
  <si>
    <t>37174-2134</t>
  </si>
  <si>
    <t>bethmoore229@gmail.com</t>
  </si>
  <si>
    <t>1037 Nicholson Ave</t>
  </si>
  <si>
    <t>44107-1402</t>
  </si>
  <si>
    <t>c.michele.lewis@gmail.com</t>
  </si>
  <si>
    <t>1Z2R2652YW00239622</t>
  </si>
  <si>
    <t>Diane Vezina</t>
  </si>
  <si>
    <t>101 SW 2nd Ave</t>
  </si>
  <si>
    <t>33444-3603</t>
  </si>
  <si>
    <t>missdiane22@gmail.com</t>
  </si>
  <si>
    <t>1Z2R26520200023677</t>
  </si>
  <si>
    <t>Betty Price</t>
  </si>
  <si>
    <t>4202 E Broadway Rd</t>
  </si>
  <si>
    <t>Unit 138</t>
  </si>
  <si>
    <t>85206-1067</t>
  </si>
  <si>
    <t>bjlprice@cox.net</t>
  </si>
  <si>
    <t>1Z2R2652YW00239631</t>
  </si>
  <si>
    <t>georgia garnsey</t>
  </si>
  <si>
    <t>2339 bellaire st.</t>
  </si>
  <si>
    <t>ggarnsey@ecentral.com</t>
  </si>
  <si>
    <t>1Z2R2652YW00239640</t>
  </si>
  <si>
    <t>1Z2R2652YW00239659</t>
  </si>
  <si>
    <t>Dolores Farrer</t>
  </si>
  <si>
    <t>175 Woodshore Dr</t>
  </si>
  <si>
    <t>29223-5575</t>
  </si>
  <si>
    <t>dofarrer@gmail.com</t>
  </si>
  <si>
    <t>1Z2R26520200023686</t>
  </si>
  <si>
    <t>Vivienne Antal</t>
  </si>
  <si>
    <t>29 Sequoia Way</t>
  </si>
  <si>
    <t>94127-1826</t>
  </si>
  <si>
    <t>vivienne8801@gmail.com</t>
  </si>
  <si>
    <t>1Z2R2652YW00239668</t>
  </si>
  <si>
    <t>rita beamish</t>
  </si>
  <si>
    <t>18 11th Ave</t>
  </si>
  <si>
    <t>94401-4309</t>
  </si>
  <si>
    <t>rcbeamish@comcast.net</t>
  </si>
  <si>
    <t>1Z2R2652YW00239677</t>
  </si>
  <si>
    <t>Dasia Huang</t>
  </si>
  <si>
    <t>24911 Prospect Ave</t>
  </si>
  <si>
    <t>Los Altos Hills</t>
  </si>
  <si>
    <t>94022-5107</t>
  </si>
  <si>
    <t>dasiahuang@yahoo.com</t>
  </si>
  <si>
    <t>1Z2R2652YW00239686</t>
  </si>
  <si>
    <t>1Z2R2652YW00239695</t>
  </si>
  <si>
    <t>William Hubacek</t>
  </si>
  <si>
    <t>5854 Robinhood Dr.</t>
  </si>
  <si>
    <t xml:space="preserve">El Sobrante </t>
  </si>
  <si>
    <t>massemoro@aol.com</t>
  </si>
  <si>
    <t>1Z2R2652YW00239702</t>
  </si>
  <si>
    <t>Terry Rudisill</t>
  </si>
  <si>
    <t>2817 Torrey Pines</t>
  </si>
  <si>
    <t>t.rudisill@aol.com</t>
  </si>
  <si>
    <t>1Z2R2652YW00239711</t>
  </si>
  <si>
    <t>Linda Peterson</t>
  </si>
  <si>
    <t>114 The Fellsway</t>
  </si>
  <si>
    <t>lap10299@gmail.com</t>
  </si>
  <si>
    <t>1Z2R2652YW00239720</t>
  </si>
  <si>
    <t>julia buntin</t>
  </si>
  <si>
    <t>6417 Kawanee Ave</t>
  </si>
  <si>
    <t>70003-3226</t>
  </si>
  <si>
    <t>besss.buntin@gmail.com</t>
  </si>
  <si>
    <t>1Z2R2652YW00239739</t>
  </si>
  <si>
    <t>1Z2R2652YW00239748</t>
  </si>
  <si>
    <t>Penny Ulrich</t>
  </si>
  <si>
    <t>125 Tomlinson Dr</t>
  </si>
  <si>
    <t>95630-7417</t>
  </si>
  <si>
    <t>p.a.ulrich@comcast.net</t>
  </si>
  <si>
    <t>1Z2R2652YW00239757</t>
  </si>
  <si>
    <t>Linda Silvestri</t>
  </si>
  <si>
    <t>11 Carlton Rd</t>
  </si>
  <si>
    <t>08034-1712</t>
  </si>
  <si>
    <t>lesilvestri@gmail.com</t>
  </si>
  <si>
    <t>1Z2R2652YW00239766</t>
  </si>
  <si>
    <t>Xuehui Zhu</t>
  </si>
  <si>
    <t>24 Union Sq, Apt 540</t>
  </si>
  <si>
    <t>94587-8537</t>
  </si>
  <si>
    <t>bristolchloe@gmail.com</t>
  </si>
  <si>
    <t>1Z2R2652YW00239775</t>
  </si>
  <si>
    <t>Nicole Roland</t>
  </si>
  <si>
    <t>4432 Aurora St</t>
  </si>
  <si>
    <t>34119-9050</t>
  </si>
  <si>
    <t>nicoleblack08@gmail.com</t>
  </si>
  <si>
    <t>1Z2R26520200023695</t>
  </si>
  <si>
    <t>Robin Benjamin</t>
  </si>
  <si>
    <t>170 Ocean Lane Dr</t>
  </si>
  <si>
    <t>33149-1451</t>
  </si>
  <si>
    <t>robinraina@aol.com</t>
  </si>
  <si>
    <t>Sharolyn Grammer</t>
  </si>
  <si>
    <t>9120 Garden Ridge Dr</t>
  </si>
  <si>
    <t>78266-2337</t>
  </si>
  <si>
    <t>retama@flash.net</t>
  </si>
  <si>
    <t>1Z2R2652YW00239784</t>
  </si>
  <si>
    <t>Stephanie Dekermenjian</t>
  </si>
  <si>
    <t>538 Reina Del Mar Ave</t>
  </si>
  <si>
    <t>94044-3011</t>
  </si>
  <si>
    <t>Lisa Fitch</t>
  </si>
  <si>
    <t>1966 Mt Zion Dr</t>
  </si>
  <si>
    <t>80401-1736</t>
  </si>
  <si>
    <t>fitch.lisa@gmail.com</t>
  </si>
  <si>
    <t>1Z2R2652YW00239793</t>
  </si>
  <si>
    <t>1Z2R2652YW00239800</t>
  </si>
  <si>
    <t>Tova Weinstock</t>
  </si>
  <si>
    <t>8815 W 3rd St, Apt 2a</t>
  </si>
  <si>
    <t>90048-3231</t>
  </si>
  <si>
    <t>emailtova@gmail.com</t>
  </si>
  <si>
    <t>1Z2R26520100002576</t>
  </si>
  <si>
    <t>Sandra Munoz</t>
  </si>
  <si>
    <t>12216 Sarah Lisa</t>
  </si>
  <si>
    <t>dingo130708@gmail.com</t>
  </si>
  <si>
    <t>Laura Jeffreys</t>
  </si>
  <si>
    <t>5895 Pavilion Lakes Ave</t>
  </si>
  <si>
    <t>89122-3406</t>
  </si>
  <si>
    <t>ljeffreysy@gmail.com</t>
  </si>
  <si>
    <t>Cynthia Sawosik</t>
  </si>
  <si>
    <t>113 Baker Hill Rd</t>
  </si>
  <si>
    <t>East Brookfield</t>
  </si>
  <si>
    <t>CSawosik@aol.com</t>
  </si>
  <si>
    <t>1Z2R2652YW00239819</t>
  </si>
  <si>
    <t>Angela Fiordaliso</t>
  </si>
  <si>
    <t>14 Terbar Loop</t>
  </si>
  <si>
    <t>New Paltz</t>
  </si>
  <si>
    <t>12561-4026</t>
  </si>
  <si>
    <t>afiordaliso@hotmail.com</t>
  </si>
  <si>
    <t>Rosemary Harbey</t>
  </si>
  <si>
    <t>21015 Ward Rd</t>
  </si>
  <si>
    <t>rosemaryh07@gmail.com</t>
  </si>
  <si>
    <t>Sandra Hoffman</t>
  </si>
  <si>
    <t>327 Cigar Loop</t>
  </si>
  <si>
    <t>Havre de Grace</t>
  </si>
  <si>
    <t>21078-2349</t>
  </si>
  <si>
    <t>hoffler@aol.com</t>
  </si>
  <si>
    <t>1Z2R2652YW00239828</t>
  </si>
  <si>
    <t>Pamela DeSalvo</t>
  </si>
  <si>
    <t>429 2nd St N</t>
  </si>
  <si>
    <t>54601-3394</t>
  </si>
  <si>
    <t>pamelamdesalvo@gmail.com</t>
  </si>
  <si>
    <t>Kimberly Allen</t>
  </si>
  <si>
    <t>309 Island View Dr</t>
  </si>
  <si>
    <t>krallen61@gmail.com</t>
  </si>
  <si>
    <t>1Z2R2652YW00239837</t>
  </si>
  <si>
    <t>JS wald</t>
  </si>
  <si>
    <t>3975 green acre dr</t>
  </si>
  <si>
    <t>az2008@mac.com</t>
  </si>
  <si>
    <t>1Z2R2652YW00239846</t>
  </si>
  <si>
    <t>1Z2R2652YW00239864</t>
  </si>
  <si>
    <t>5205 Greystone</t>
  </si>
  <si>
    <t>esapong@hotmail.com</t>
  </si>
  <si>
    <t>1Z2R2652YW00239855</t>
  </si>
  <si>
    <t>Shirley Helms</t>
  </si>
  <si>
    <t>2472 Barnhardt Avenue Northwest</t>
  </si>
  <si>
    <t>diannehelms4@gmail.com</t>
  </si>
  <si>
    <t>1Z2R2652YW00239873</t>
  </si>
  <si>
    <t>Victoria Papageorge</t>
  </si>
  <si>
    <t>322 Maguire Rd</t>
  </si>
  <si>
    <t>04043-6428</t>
  </si>
  <si>
    <t>hyperionlearningservices@gmail.com</t>
  </si>
  <si>
    <t>Jasem Alturki</t>
  </si>
  <si>
    <t>81641 Avenue 48</t>
  </si>
  <si>
    <t>spc 98</t>
  </si>
  <si>
    <t>goodguy67kw@yahoo.com</t>
  </si>
  <si>
    <t>1Z2R2652YW00239882</t>
  </si>
  <si>
    <t>Christina Fosnaugh</t>
  </si>
  <si>
    <t>531 Roberts Ave</t>
  </si>
  <si>
    <t>43302-1947</t>
  </si>
  <si>
    <t>chris_7373@msn.com</t>
  </si>
  <si>
    <t>Elaine Mills</t>
  </si>
  <si>
    <t>51 Sea Marsh Rd</t>
  </si>
  <si>
    <t>32034-5039</t>
  </si>
  <si>
    <t>elaineamills2@gmail.com</t>
  </si>
  <si>
    <t>1Z2R2652YW00239891</t>
  </si>
  <si>
    <t>Sussana Palomo</t>
  </si>
  <si>
    <t>6621 La Cadena Drive</t>
  </si>
  <si>
    <t>supalomo3@gmail.com</t>
  </si>
  <si>
    <t>1Z2R2652YW00239908</t>
  </si>
  <si>
    <t>Kierra Lillie</t>
  </si>
  <si>
    <t>19143 Victory Blvd</t>
  </si>
  <si>
    <t>91335-6429</t>
  </si>
  <si>
    <t>kierrabianca@gmail.com</t>
  </si>
  <si>
    <t>85 ANDREWS RD</t>
  </si>
  <si>
    <t>MARLBOROUGH</t>
  </si>
  <si>
    <t>logsta@aol.com</t>
  </si>
  <si>
    <t>Ronald Mittelhammer</t>
  </si>
  <si>
    <t>848 SE Edge Knoll Dr</t>
  </si>
  <si>
    <t>99163-2408</t>
  </si>
  <si>
    <t>headcougar@msn.com</t>
  </si>
  <si>
    <t>Catherine Davey</t>
  </si>
  <si>
    <t xml:space="preserve">7265 W Center Ave </t>
  </si>
  <si>
    <t>Apt A308</t>
  </si>
  <si>
    <t>catherinemdavey@gmail.com</t>
  </si>
  <si>
    <t>Terri  Brashears</t>
  </si>
  <si>
    <t>293 Seabrook Drive</t>
  </si>
  <si>
    <t>terri.brashears@gmail.com</t>
  </si>
  <si>
    <t>1Z2R2652YW00239917</t>
  </si>
  <si>
    <t>Maria Soeffing</t>
  </si>
  <si>
    <t>75 Shepperton Way</t>
  </si>
  <si>
    <t>14626-5218</t>
  </si>
  <si>
    <t>mariasoeffing@gmail.com</t>
  </si>
  <si>
    <t>Melissa Mitchell</t>
  </si>
  <si>
    <t>990 Warren Farm Road</t>
  </si>
  <si>
    <t>grmmel10@gmail.com</t>
  </si>
  <si>
    <t>1Z2R2652YW00239926</t>
  </si>
  <si>
    <t>Katie McMeekin</t>
  </si>
  <si>
    <t>4940 Paxton Rd</t>
  </si>
  <si>
    <t>60453-3972</t>
  </si>
  <si>
    <t>kmcmeekin7@gmail.com</t>
  </si>
  <si>
    <t>Mary Astudillo</t>
  </si>
  <si>
    <t>1830 Radius Drive</t>
  </si>
  <si>
    <t>mastudilloht@yahoo.com</t>
  </si>
  <si>
    <t>1Z2R2652YW00239935</t>
  </si>
  <si>
    <t>Megan Gaugler</t>
  </si>
  <si>
    <t>73 Nancycrest Ln</t>
  </si>
  <si>
    <t>womenlv@gmail.com</t>
  </si>
  <si>
    <t>1Z2R2652YW00239944</t>
  </si>
  <si>
    <t>Thao Bostwick</t>
  </si>
  <si>
    <t>2208 NE 4th St</t>
  </si>
  <si>
    <t>73160-8515</t>
  </si>
  <si>
    <t>tdbostwick@cox.net</t>
  </si>
  <si>
    <t xml:space="preserve">Jennifer Guidry </t>
  </si>
  <si>
    <t>4 Bonnie Briar</t>
  </si>
  <si>
    <t>guidryemba@hotmail.com</t>
  </si>
  <si>
    <t>1Z2R2652YW00239953</t>
  </si>
  <si>
    <t>Lynn Phenix</t>
  </si>
  <si>
    <t>26 Amelia Drive</t>
  </si>
  <si>
    <t>Old Tappan</t>
  </si>
  <si>
    <t>lynnphenix@gmail.com</t>
  </si>
  <si>
    <t>1Z2R2652YW00239962</t>
  </si>
  <si>
    <t>loretta helms</t>
  </si>
  <si>
    <t>3324 CR 237</t>
  </si>
  <si>
    <t>lorettahelms@gmail.com</t>
  </si>
  <si>
    <t>Amie Burnham</t>
  </si>
  <si>
    <t>3122 Nicholson Lake Dr.</t>
  </si>
  <si>
    <t>amie.burnham@gmail.com</t>
  </si>
  <si>
    <t>1Z2R2652YW00239971</t>
  </si>
  <si>
    <t>Lisa Ensor</t>
  </si>
  <si>
    <t>2807 Rocks Rd</t>
  </si>
  <si>
    <t>Jarrettsville</t>
  </si>
  <si>
    <t>21084-1711</t>
  </si>
  <si>
    <t>geewhiz531@verizon.net</t>
  </si>
  <si>
    <t>1Z2R2652YW00239980</t>
  </si>
  <si>
    <t>Tamar Nite</t>
  </si>
  <si>
    <t>45-006 Holowai St</t>
  </si>
  <si>
    <t>96744-2706</t>
  </si>
  <si>
    <t>familiesrules16@gmail.com</t>
  </si>
  <si>
    <t>1ZR76A800300004652</t>
  </si>
  <si>
    <t>Ray Payne</t>
  </si>
  <si>
    <t>1009 Johnston Drive</t>
  </si>
  <si>
    <t>ray-vicki.payne@att.net</t>
  </si>
  <si>
    <t>Holly Mahoney</t>
  </si>
  <si>
    <t>6621 Cairn Street</t>
  </si>
  <si>
    <t>burnhol93@yahoo.com</t>
  </si>
  <si>
    <t>1Z2R2652YW00239999</t>
  </si>
  <si>
    <t>Maria Perez</t>
  </si>
  <si>
    <t>239 Roslyn Road</t>
  </si>
  <si>
    <t>Roslyn Heights</t>
  </si>
  <si>
    <t>maria@casemanagementnetwork.net</t>
  </si>
  <si>
    <t>1Z2R2652YW00240003</t>
  </si>
  <si>
    <t>Alicia Belenchia</t>
  </si>
  <si>
    <t>1185 Holiday Hills Lane</t>
  </si>
  <si>
    <t>Counce</t>
  </si>
  <si>
    <t>belenchia112@aol.com</t>
  </si>
  <si>
    <t>1Z2R2652YW00240012</t>
  </si>
  <si>
    <t>Janet Cottrell</t>
  </si>
  <si>
    <t>78 Moonlight Cir</t>
  </si>
  <si>
    <t>Naugatuck</t>
  </si>
  <si>
    <t>06770-3519</t>
  </si>
  <si>
    <t>jacottr@hotmail.com</t>
  </si>
  <si>
    <t>Aimee MacGregor</t>
  </si>
  <si>
    <t>1891 N Tammy Pl</t>
  </si>
  <si>
    <t>aimeemacgregor808@hotmail.com</t>
  </si>
  <si>
    <t>Cecilia Wade</t>
  </si>
  <si>
    <t>5203 Oak Hollow Dr</t>
  </si>
  <si>
    <t>80465-9691</t>
  </si>
  <si>
    <t>CWADE80401@AOL.COM</t>
  </si>
  <si>
    <t>1Z2R2652YW00240021</t>
  </si>
  <si>
    <t>Kelly Clatt</t>
  </si>
  <si>
    <t>12698 N 116th St</t>
  </si>
  <si>
    <t>85259-2708</t>
  </si>
  <si>
    <t>kclatt@ymail.com</t>
  </si>
  <si>
    <t>1Z2R2652YW00240030</t>
  </si>
  <si>
    <t>Janet Koslow</t>
  </si>
  <si>
    <t>112-01 Queens Blvd.</t>
  </si>
  <si>
    <t>apt. 7J</t>
  </si>
  <si>
    <t>jk32110@aol.com</t>
  </si>
  <si>
    <t>Deborah McLoughlin</t>
  </si>
  <si>
    <t>2255 Arpagos Lane</t>
  </si>
  <si>
    <t>dmreno22@gmail.com</t>
  </si>
  <si>
    <t>Wynne Snell</t>
  </si>
  <si>
    <t>29 McAfee Farm Road</t>
  </si>
  <si>
    <t>wynnesnell@gmail.com</t>
  </si>
  <si>
    <t>730 Lincoln Ave</t>
  </si>
  <si>
    <t>11208-4102</t>
  </si>
  <si>
    <t>1Z2R2652YW00240049</t>
  </si>
  <si>
    <t>MaryClaire Dougherty</t>
  </si>
  <si>
    <t>10668 BIRCH BLUFF AVE</t>
  </si>
  <si>
    <t>maryclaired@san.rr.com</t>
  </si>
  <si>
    <t>Sandi Sumerfield</t>
  </si>
  <si>
    <t>602 W Hanna Ave</t>
  </si>
  <si>
    <t>sandi@warmbluewaters.com</t>
  </si>
  <si>
    <t>1Z2R2652YW00240058</t>
  </si>
  <si>
    <t>130 Mill Rd</t>
  </si>
  <si>
    <t>07423-1308</t>
  </si>
  <si>
    <t>1Z2R2652YW00240076</t>
  </si>
  <si>
    <t>Marie Palmiero</t>
  </si>
  <si>
    <t>585 Bloomfield Ave.</t>
  </si>
  <si>
    <t>#73</t>
  </si>
  <si>
    <t>1Z2R2652YW00240067</t>
  </si>
  <si>
    <t>Eileen Johnson-Forester</t>
  </si>
  <si>
    <t>2862 East 107th Court</t>
  </si>
  <si>
    <t>Northglenn</t>
  </si>
  <si>
    <t>ejforester@msn.com</t>
  </si>
  <si>
    <t>Amy Welch</t>
  </si>
  <si>
    <t>3111 McCracken Drive</t>
  </si>
  <si>
    <t>smaswelch@bellsouth.net</t>
  </si>
  <si>
    <t>Anne Marie Griffith</t>
  </si>
  <si>
    <t>1 Macarthur Boulevard</t>
  </si>
  <si>
    <t>barnegat14@gmail.com</t>
  </si>
  <si>
    <t>Apt. #S604</t>
  </si>
  <si>
    <t>1Z2R2652YW00240085</t>
  </si>
  <si>
    <t>Paula Bingham</t>
  </si>
  <si>
    <t>1093 Binding Br NW</t>
  </si>
  <si>
    <t>35806-6015</t>
  </si>
  <si>
    <t>pbingham@huntsvillehousing.org</t>
  </si>
  <si>
    <t>1Z2R2652YW00240094</t>
  </si>
  <si>
    <t>Stephanie Taylor</t>
  </si>
  <si>
    <t>3238 Fritz Swanson Rd</t>
  </si>
  <si>
    <t>75662-6532</t>
  </si>
  <si>
    <t>stephd1241@gmail.com</t>
  </si>
  <si>
    <t>1Z2R2652YW00240101</t>
  </si>
  <si>
    <t>Heather rabin</t>
  </si>
  <si>
    <t>130 S Pacific St</t>
  </si>
  <si>
    <t>92054-2918</t>
  </si>
  <si>
    <t>hf06610@yahoo.com</t>
  </si>
  <si>
    <t>1Z2R2652YW00240110</t>
  </si>
  <si>
    <t>Kateryna Mushynska</t>
  </si>
  <si>
    <t>78 BLD. McCullough Dr</t>
  </si>
  <si>
    <t>#52383</t>
  </si>
  <si>
    <t>muskat.katerina.us@gmail.com</t>
  </si>
  <si>
    <t>1Z2R2652YW00240129</t>
  </si>
  <si>
    <t>Katie Chamblee</t>
  </si>
  <si>
    <t>30896 River Rd</t>
  </si>
  <si>
    <t>36561-5748</t>
  </si>
  <si>
    <t>kschamblee@gmail.com</t>
  </si>
  <si>
    <t>Grady Allison</t>
  </si>
  <si>
    <t>326 Brazil Ave</t>
  </si>
  <si>
    <t>sftenn@yahoo.com</t>
  </si>
  <si>
    <t>1Z2R2652YW00240138</t>
  </si>
  <si>
    <t>Annette T Doucet</t>
  </si>
  <si>
    <t>7034 LA Highway</t>
  </si>
  <si>
    <t>Maurice</t>
  </si>
  <si>
    <t>70555-3433</t>
  </si>
  <si>
    <t>annettedoucet@gmail.com</t>
  </si>
  <si>
    <t>Mari Cherry</t>
  </si>
  <si>
    <t>1220 Manning Ave</t>
  </si>
  <si>
    <t>90024-5058</t>
  </si>
  <si>
    <t>mari.cherry11@gmail.com</t>
  </si>
  <si>
    <t>1Z2R2652YW00240147</t>
  </si>
  <si>
    <t>Nancy Chapmon</t>
  </si>
  <si>
    <t>35 W Main St</t>
  </si>
  <si>
    <t>Unit 880</t>
  </si>
  <si>
    <t>80443-6646</t>
  </si>
  <si>
    <t>nancy.chapmon@yahoo.com</t>
  </si>
  <si>
    <t>1Z2R2652YW00240156</t>
  </si>
  <si>
    <t>Christine Thompson</t>
  </si>
  <si>
    <t>2656 Vista Del Mar Road</t>
  </si>
  <si>
    <t>cmt618@gmail.com</t>
  </si>
  <si>
    <t>1Z2R2652YW00240165</t>
  </si>
  <si>
    <t>Cheryl  Essay-Murray</t>
  </si>
  <si>
    <t xml:space="preserve">3420 Muirfield Drive </t>
  </si>
  <si>
    <t xml:space="preserve">Colorado Springs </t>
  </si>
  <si>
    <t>Caemurray@gmail.com</t>
  </si>
  <si>
    <t>425 Apsin Dr</t>
  </si>
  <si>
    <t>InuKagome4@yahoo.com</t>
  </si>
  <si>
    <t>1Z2R2652YW00240174</t>
  </si>
  <si>
    <t>Lee Epp</t>
  </si>
  <si>
    <t>204 Wilshire Rd</t>
  </si>
  <si>
    <t>leeannaepp@gmail.com</t>
  </si>
  <si>
    <t>Connie Deymann</t>
  </si>
  <si>
    <t>2 Sand Hill Rd</t>
  </si>
  <si>
    <t>1Z2R2652YW00240183</t>
  </si>
  <si>
    <t>Kristen Hughes</t>
  </si>
  <si>
    <t>4501 SAILBREEZE CT</t>
  </si>
  <si>
    <t>32810-1924</t>
  </si>
  <si>
    <t>khugheslwi@gmail.com</t>
  </si>
  <si>
    <t>1Z2R2652YW00240192</t>
  </si>
  <si>
    <t>Joshua  Watkins</t>
  </si>
  <si>
    <t>930 Old McGinley Drive</t>
  </si>
  <si>
    <t>angela.b.watkins@gmail.com</t>
  </si>
  <si>
    <t>Shelby Roman</t>
  </si>
  <si>
    <t>2670 South Voyager Drive</t>
  </si>
  <si>
    <t>shelbyaz123@gmail.com</t>
  </si>
  <si>
    <t>Sandra DiQuinzio</t>
  </si>
  <si>
    <t>26506 Adonis Dr</t>
  </si>
  <si>
    <t>78260-5556</t>
  </si>
  <si>
    <t>jdiquinzio@satx.rr.com</t>
  </si>
  <si>
    <t>Shauna Santiago</t>
  </si>
  <si>
    <t>302 Whatley Boulevard</t>
  </si>
  <si>
    <t>shauna524@hotmail.com</t>
  </si>
  <si>
    <t>1Z2R2652YW00240209</t>
  </si>
  <si>
    <t>Wendy Howard</t>
  </si>
  <si>
    <t>400 Cedarvalley Drive</t>
  </si>
  <si>
    <t>wlh312@gmail.com</t>
  </si>
  <si>
    <t>Maureen Carusona</t>
  </si>
  <si>
    <t>305 Los Arboles Dr</t>
  </si>
  <si>
    <t>maureen628@outlook.com</t>
  </si>
  <si>
    <t>Donna Green</t>
  </si>
  <si>
    <t>618 Terra California Drive</t>
  </si>
  <si>
    <t>donali@comcast.net</t>
  </si>
  <si>
    <t>1Z2R2652YW00240218</t>
  </si>
  <si>
    <t>1Z2R2652YW00240227</t>
  </si>
  <si>
    <t>Cortney Rodriguez</t>
  </si>
  <si>
    <t>2645 Millmar Dr</t>
  </si>
  <si>
    <t>cortneyrodriguez@aol.com</t>
  </si>
  <si>
    <t>711 E 4000 S</t>
  </si>
  <si>
    <t>1Z2R2652YW00240236</t>
  </si>
  <si>
    <t>Jennifer Millios</t>
  </si>
  <si>
    <t>9 128th St</t>
  </si>
  <si>
    <t>21842-2282</t>
  </si>
  <si>
    <t>milliosj@aol.com</t>
  </si>
  <si>
    <t>1Z2R2652YW00240245</t>
  </si>
  <si>
    <t>Mary Pat Miller</t>
  </si>
  <si>
    <t>65 Deer Point Dr</t>
  </si>
  <si>
    <t>Hawthorn Woods</t>
  </si>
  <si>
    <t>marypat_miller@msn.com</t>
  </si>
  <si>
    <t>1Z2R2652YW00240254</t>
  </si>
  <si>
    <t>mari gabos</t>
  </si>
  <si>
    <t>5210 Longmeadow Rd</t>
  </si>
  <si>
    <t>bloomfield Hills</t>
  </si>
  <si>
    <t>mschirle@gmail.com</t>
  </si>
  <si>
    <t>Tina Hodgson</t>
  </si>
  <si>
    <t>1249 East Mar-Vian Drive</t>
  </si>
  <si>
    <t>tinabitz1958@yahoo.com</t>
  </si>
  <si>
    <t>1Z2R2652YW00240263</t>
  </si>
  <si>
    <t>Pamela King</t>
  </si>
  <si>
    <t>11006 Greenock Ct</t>
  </si>
  <si>
    <t>40243-1808</t>
  </si>
  <si>
    <t>gpking@twc.com</t>
  </si>
  <si>
    <t>DANNY LESTER</t>
  </si>
  <si>
    <t>305 3rd St</t>
  </si>
  <si>
    <t>48430-2776</t>
  </si>
  <si>
    <t>drlj305@gmail.com</t>
  </si>
  <si>
    <t>Beate Skerhut</t>
  </si>
  <si>
    <t>13322 Rockhampton</t>
  </si>
  <si>
    <t>biatis@aol.com</t>
  </si>
  <si>
    <t>1Z2R2652YW00240272</t>
  </si>
  <si>
    <t>1Z2R26520300008647</t>
  </si>
  <si>
    <t>maureen williams</t>
  </si>
  <si>
    <t>307 Reed Street</t>
  </si>
  <si>
    <t>maurwills@gmail.com</t>
  </si>
  <si>
    <t>Bonnie Landry</t>
  </si>
  <si>
    <t>1524 Papworth Avenue</t>
  </si>
  <si>
    <t>bonnielandry@cox.net</t>
  </si>
  <si>
    <t>1Z2R2652YW00240281</t>
  </si>
  <si>
    <t>Virginia Van</t>
  </si>
  <si>
    <t>1545 South Water Street</t>
  </si>
  <si>
    <t>seabrees@comcast.net</t>
  </si>
  <si>
    <t>1Z2R2652YW00240290</t>
  </si>
  <si>
    <t>713 Dawson Springs Way</t>
  </si>
  <si>
    <t>40511-2315</t>
  </si>
  <si>
    <t>purpleparrot417@hotmail.com</t>
  </si>
  <si>
    <t>Wanda Nelson</t>
  </si>
  <si>
    <t>11100 Long Winter Drive</t>
  </si>
  <si>
    <t>wnelson@utexas.edu</t>
  </si>
  <si>
    <t>Catherine Brown</t>
  </si>
  <si>
    <t>2633 Southwest Obsidian Avenue</t>
  </si>
  <si>
    <t>Unit 40</t>
  </si>
  <si>
    <t>cathy.brown7@gmail.com</t>
  </si>
  <si>
    <t>1Z2R2652YW00240307</t>
  </si>
  <si>
    <t>Catherine  Williams</t>
  </si>
  <si>
    <t>509 Eagles View Circle</t>
  </si>
  <si>
    <t>Hayesville</t>
  </si>
  <si>
    <t>cswilliams28904@frontier.com</t>
  </si>
  <si>
    <t>Theresa Yasment</t>
  </si>
  <si>
    <t>24438 Roses Court</t>
  </si>
  <si>
    <t>tyasment@gmail.com</t>
  </si>
  <si>
    <t>1Z2R2652YW00240316</t>
  </si>
  <si>
    <t>Melissa Baylis</t>
  </si>
  <si>
    <t>8039 Canyon Creek Cir</t>
  </si>
  <si>
    <t>missamelissa@yahoo.com</t>
  </si>
  <si>
    <t>75024-6877</t>
  </si>
  <si>
    <t>Wendy Adams</t>
  </si>
  <si>
    <t>901 South Vermont Street</t>
  </si>
  <si>
    <t>wadams003@nc.rr.com</t>
  </si>
  <si>
    <t>kelly finn</t>
  </si>
  <si>
    <t>135 Willis Rd</t>
  </si>
  <si>
    <t>01776-1329</t>
  </si>
  <si>
    <t>kafinn135@verizon.net</t>
  </si>
  <si>
    <t>1Z2R26520200023702</t>
  </si>
  <si>
    <t>Benstein Phyllis</t>
  </si>
  <si>
    <t>7086 Glenwood Ln</t>
  </si>
  <si>
    <t>60133-6406</t>
  </si>
  <si>
    <t>phyllisbenstein0@gmail.com</t>
  </si>
  <si>
    <t>Laurie Jokerst</t>
  </si>
  <si>
    <t>10057 Nadine Lane</t>
  </si>
  <si>
    <t>jokerstl@yahoo.com</t>
  </si>
  <si>
    <t>1Z2R2652YW00240325</t>
  </si>
  <si>
    <t>LILY Vega</t>
  </si>
  <si>
    <t>478 Rushmore Peak</t>
  </si>
  <si>
    <t>92223-7559</t>
  </si>
  <si>
    <t>lily.vega9@yahoo.com</t>
  </si>
  <si>
    <t>1Z2R2652YW00240334</t>
  </si>
  <si>
    <t>Alexandra Thomas</t>
  </si>
  <si>
    <t>1502 Willard St</t>
  </si>
  <si>
    <t>94117-3709</t>
  </si>
  <si>
    <t>sfalexthomas@gmail.com</t>
  </si>
  <si>
    <t>1Z2R2652YW00240343</t>
  </si>
  <si>
    <t>Cathleen Otto</t>
  </si>
  <si>
    <t>6603 Course View Lane</t>
  </si>
  <si>
    <t>cotto22@sbcglobal.net</t>
  </si>
  <si>
    <t>Katherine Aiken</t>
  </si>
  <si>
    <t>265 Chestnut Ave</t>
  </si>
  <si>
    <t>aiken.kathy@gmail.com</t>
  </si>
  <si>
    <t>1Z2R2652YW00240352</t>
  </si>
  <si>
    <t>Suzie Kramer</t>
  </si>
  <si>
    <t>1417 7th St</t>
  </si>
  <si>
    <t>70115-3320</t>
  </si>
  <si>
    <t>laurenrow@aol.com</t>
  </si>
  <si>
    <t>1Z2R2652YW00240361</t>
  </si>
  <si>
    <t>Janis Fausser</t>
  </si>
  <si>
    <t>3416 Summerlyn Court North</t>
  </si>
  <si>
    <t>j_fausser@msn.com</t>
  </si>
  <si>
    <t>Sueann Rendano</t>
  </si>
  <si>
    <t>602 Mulberry Ave Unit 2201</t>
  </si>
  <si>
    <t>szdano@hotmail.com</t>
  </si>
  <si>
    <t>1Z2R2652YW00240370</t>
  </si>
  <si>
    <t>Monika  Kretschmer</t>
  </si>
  <si>
    <t>3201 Mandina Court</t>
  </si>
  <si>
    <t>m73202000@yahoo.com</t>
  </si>
  <si>
    <t>1Z2R26520200023711</t>
  </si>
  <si>
    <t>Amanda Lansdell</t>
  </si>
  <si>
    <t>2106 Lake Drive</t>
  </si>
  <si>
    <t>amanda.lansdell@gmail.com</t>
  </si>
  <si>
    <t>1Z2R2652YW00240389</t>
  </si>
  <si>
    <t>Amber  Gladeau</t>
  </si>
  <si>
    <t>14 Heritage Rd</t>
  </si>
  <si>
    <t>02043-3564</t>
  </si>
  <si>
    <t>agladeau@hotmail.com</t>
  </si>
  <si>
    <t>1Z2R2652YW00240398</t>
  </si>
  <si>
    <t>Joan Herder</t>
  </si>
  <si>
    <t>847 A Thornhill Court</t>
  </si>
  <si>
    <t>joanherder@gmail.com</t>
  </si>
  <si>
    <t>1Z2R2652YW00240405</t>
  </si>
  <si>
    <t xml:space="preserve">Diane Olsavsky </t>
  </si>
  <si>
    <t>18017 Cozumel Isle Drive</t>
  </si>
  <si>
    <t>olsavskydiane@gmail.com</t>
  </si>
  <si>
    <t>1Z2R2652YW00240414</t>
  </si>
  <si>
    <t>Robin Porta</t>
  </si>
  <si>
    <t>1950 Log Cabin Ln</t>
  </si>
  <si>
    <t>63124-1135</t>
  </si>
  <si>
    <t>porta_robin@yahoo.com</t>
  </si>
  <si>
    <t>1Z2R2652YW00240423</t>
  </si>
  <si>
    <t>Vickie pokorney</t>
  </si>
  <si>
    <t>2220 Saratoga Dr</t>
  </si>
  <si>
    <t>47715-1954</t>
  </si>
  <si>
    <t>vickiepokorney@yahoo.com</t>
  </si>
  <si>
    <t>Susan Dugan</t>
  </si>
  <si>
    <t>2911 S Sherman St</t>
  </si>
  <si>
    <t>80113-1622</t>
  </si>
  <si>
    <t>sadugan@gmail.com</t>
  </si>
  <si>
    <t>Carolyn Elsholz</t>
  </si>
  <si>
    <t>7340 East Kelly Road</t>
  </si>
  <si>
    <t>Merritt</t>
  </si>
  <si>
    <t>celsholz@yahoo.com</t>
  </si>
  <si>
    <t>1Z2R2652YW00240432</t>
  </si>
  <si>
    <t>JUDY KLAMPFER</t>
  </si>
  <si>
    <t>420 East Main Street</t>
  </si>
  <si>
    <t>rklampfer@aol.com</t>
  </si>
  <si>
    <t>1Z2R2652YW00240441</t>
  </si>
  <si>
    <t>kathleen friess</t>
  </si>
  <si>
    <t>80 Virginia Avenue</t>
  </si>
  <si>
    <t>kat.friess@yahoo.com</t>
  </si>
  <si>
    <t>1Z2R2652YW00240450</t>
  </si>
  <si>
    <t>1Z2R2652YW00240469</t>
  </si>
  <si>
    <t>Kelly Holliday</t>
  </si>
  <si>
    <t>8336 Sunfish Ln</t>
  </si>
  <si>
    <t>Maineville</t>
  </si>
  <si>
    <t>45039-8980</t>
  </si>
  <si>
    <t>kelly.a.holliday@gmail.com</t>
  </si>
  <si>
    <t>1Z2R2652YW00240478</t>
  </si>
  <si>
    <t>Angela Wilhelm</t>
  </si>
  <si>
    <t>126 Wilderness Trce</t>
  </si>
  <si>
    <t>angela.wilhelm12@gmail.com</t>
  </si>
  <si>
    <t>1ZR76A80YW00001586</t>
  </si>
  <si>
    <t>Kristine Anderson</t>
  </si>
  <si>
    <t>89085-4425</t>
  </si>
  <si>
    <t>Debbie Sanders</t>
  </si>
  <si>
    <t>235 Washakie Drive</t>
  </si>
  <si>
    <t>dsanders@allwest.net</t>
  </si>
  <si>
    <t>1Z2R2652YW00240487</t>
  </si>
  <si>
    <t>Mary Foreman</t>
  </si>
  <si>
    <t>11991 Hill Country Circle</t>
  </si>
  <si>
    <t>Ponder</t>
  </si>
  <si>
    <t>maryforeman30@gmail.com</t>
  </si>
  <si>
    <t>1Z2R2652YW00240496</t>
  </si>
  <si>
    <t>Alina Stoia</t>
  </si>
  <si>
    <t>5140 Cobble Creek Court</t>
  </si>
  <si>
    <t>alinastoia3186@gmail.com</t>
  </si>
  <si>
    <t>1Z2R2652YW00240503</t>
  </si>
  <si>
    <t>24608 147th Avenue Southeast</t>
  </si>
  <si>
    <t>1Z2R2652YW00240512</t>
  </si>
  <si>
    <t>1Z2R2652YW00240521</t>
  </si>
  <si>
    <t>Dawn Simonson</t>
  </si>
  <si>
    <t>5312 Matina Dr</t>
  </si>
  <si>
    <t>dlsimonson@comcast.net</t>
  </si>
  <si>
    <t>1Z2R2652YW00240530</t>
  </si>
  <si>
    <t>Kristine Wood</t>
  </si>
  <si>
    <t>2601 11th St N</t>
  </si>
  <si>
    <t>22201-2825</t>
  </si>
  <si>
    <t>kristinebretlwood@me.com</t>
  </si>
  <si>
    <t>1Z2R2652YW00240549</t>
  </si>
  <si>
    <t>3601 Old Capitol Trail Unit A-7 025844</t>
  </si>
  <si>
    <t>1Z2R2652YW00240558</t>
  </si>
  <si>
    <t>Anne Jeffries</t>
  </si>
  <si>
    <t>112 Adele Drive</t>
  </si>
  <si>
    <t>annejjeffries@gmail.com</t>
  </si>
  <si>
    <t>1Z2R2652YW00240567</t>
  </si>
  <si>
    <t>Vicki Rice</t>
  </si>
  <si>
    <t>300 Obie Rd</t>
  </si>
  <si>
    <t>vrice@organicfeedmill.com</t>
  </si>
  <si>
    <t>1Z2R2652YW00240585</t>
  </si>
  <si>
    <t>Rachel Hanson</t>
  </si>
  <si>
    <t>10480 North Foothill Boulevard</t>
  </si>
  <si>
    <t>1Z2R2652YW00240576</t>
  </si>
  <si>
    <t>tien grosdidier</t>
  </si>
  <si>
    <t>125 Blanca Isles Lane</t>
  </si>
  <si>
    <t>tienhly@gmail.com</t>
  </si>
  <si>
    <t>1Z2R2652YW00240594</t>
  </si>
  <si>
    <t>Elizabeth Fedorchak</t>
  </si>
  <si>
    <t>90 Willis Dr</t>
  </si>
  <si>
    <t>08628-2024</t>
  </si>
  <si>
    <t>bethfedorchak@aol.com</t>
  </si>
  <si>
    <t>1Z2R2652YW00240601</t>
  </si>
  <si>
    <t>Elina Hogan</t>
  </si>
  <si>
    <t>500 Ocean Ave</t>
  </si>
  <si>
    <t>Unit 634</t>
  </si>
  <si>
    <t>02151-1450</t>
  </si>
  <si>
    <t>elina@verenova.ru</t>
  </si>
  <si>
    <t>1Z2R2652YW00240610</t>
  </si>
  <si>
    <t>Juline Bevens</t>
  </si>
  <si>
    <t>jnbevens@gmail.com</t>
  </si>
  <si>
    <t>1Z2R2652YW00240629</t>
  </si>
  <si>
    <t>Tin  Atip-Anan</t>
  </si>
  <si>
    <t>4299 Express Ln</t>
  </si>
  <si>
    <t>SH-629327</t>
  </si>
  <si>
    <t>shop@myus.com</t>
  </si>
  <si>
    <t>1Z2R2652YW00240638</t>
  </si>
  <si>
    <t>Debra Straley</t>
  </si>
  <si>
    <t>9354 Culinary Pl</t>
  </si>
  <si>
    <t>91730-5736</t>
  </si>
  <si>
    <t>gregstraley@hotmail.com</t>
  </si>
  <si>
    <t xml:space="preserve">Raquel thomason Varela </t>
  </si>
  <si>
    <t>7201 Suncreek Way</t>
  </si>
  <si>
    <t>95662-2435</t>
  </si>
  <si>
    <t>raquelthomason@yahoo.com</t>
  </si>
  <si>
    <t>1Z2R2652YW00240647</t>
  </si>
  <si>
    <t>Barbara Udelhoven</t>
  </si>
  <si>
    <t>7986 Mellum Rd</t>
  </si>
  <si>
    <t>Arena</t>
  </si>
  <si>
    <t>53503-9252</t>
  </si>
  <si>
    <t>barbaraudelhoven@gmail.com</t>
  </si>
  <si>
    <t>1Z2R26520200023720</t>
  </si>
  <si>
    <t>Alejandra Ladao</t>
  </si>
  <si>
    <t>701 Upper Terrace Ave</t>
  </si>
  <si>
    <t>94019-1551</t>
  </si>
  <si>
    <t>sandsgv@yahoo.com</t>
  </si>
  <si>
    <t>1Z2R2652YW00240656</t>
  </si>
  <si>
    <t>Paige D. Stevens</t>
  </si>
  <si>
    <t>120 Raleigh Court</t>
  </si>
  <si>
    <t>paige313@gmail.com</t>
  </si>
  <si>
    <t>1Z2R2652YW00240665</t>
  </si>
  <si>
    <t>SH1-119123-29183118</t>
  </si>
  <si>
    <t xml:space="preserve">Raya Bellamy </t>
  </si>
  <si>
    <t>22 Garrett Ln</t>
  </si>
  <si>
    <t>Willingboro</t>
  </si>
  <si>
    <t>08046-3016</t>
  </si>
  <si>
    <t>raya.bellamy@gmail.com</t>
  </si>
  <si>
    <t>SH1-119123</t>
  </si>
  <si>
    <t>1Z2R2652YW00240674</t>
  </si>
  <si>
    <t>1Z2R2652YW00240683</t>
  </si>
  <si>
    <t>1Z2R26520300008656</t>
  </si>
  <si>
    <t>SH1-119120-29183100</t>
  </si>
  <si>
    <t>Anita Brodit</t>
  </si>
  <si>
    <t>349 Grenadine Way</t>
  </si>
  <si>
    <t>94547-2048</t>
  </si>
  <si>
    <t>abrodit@aol.com</t>
  </si>
  <si>
    <t>SH1-119120</t>
  </si>
  <si>
    <t>1Z2R2652YW00240692</t>
  </si>
  <si>
    <t>Andrea Marrett</t>
  </si>
  <si>
    <t>11436 AMAPOLA BLOOM CT</t>
  </si>
  <si>
    <t>aservice@mail.usf.edu</t>
  </si>
  <si>
    <t>1Z2R2652YW00240709</t>
  </si>
  <si>
    <t>Lori Gainer</t>
  </si>
  <si>
    <t>7537 Broadwyn Dr</t>
  </si>
  <si>
    <t>lagainer71@gmail.com</t>
  </si>
  <si>
    <t>1ZR76A80YW00001595</t>
  </si>
  <si>
    <t>SH1-119122-29183112</t>
  </si>
  <si>
    <t>Sandra Gould</t>
  </si>
  <si>
    <t>128 Regent Place</t>
  </si>
  <si>
    <t>sgould20@gmail.com</t>
  </si>
  <si>
    <t>SH1-119122</t>
  </si>
  <si>
    <t>1Z2R2652YW00240718</t>
  </si>
  <si>
    <t>92117-4315</t>
  </si>
  <si>
    <t>hauserfamily@cox.net</t>
  </si>
  <si>
    <t>Sandra Rusin</t>
  </si>
  <si>
    <t>116 Kensington Sq</t>
  </si>
  <si>
    <t>97504-6969</t>
  </si>
  <si>
    <t>sandrarusinmccray@yahoo.com</t>
  </si>
  <si>
    <t>1Z2R2652YW00240727</t>
  </si>
  <si>
    <t>Larissa Liu</t>
  </si>
  <si>
    <t>4426 Jamaica dr.</t>
  </si>
  <si>
    <t>larvoin@yahoo.com</t>
  </si>
  <si>
    <t>1Z2R2652YW00240736</t>
  </si>
  <si>
    <t>barbara kienhofer</t>
  </si>
  <si>
    <t>61 Raphael Rd.</t>
  </si>
  <si>
    <t>kienho@comcast.net</t>
  </si>
  <si>
    <t>yesenia chavez</t>
  </si>
  <si>
    <t>17820 Baintree St</t>
  </si>
  <si>
    <t>91748-4205</t>
  </si>
  <si>
    <t>ychavez@rowlandschools.org</t>
  </si>
  <si>
    <t>1Z2R2652YW00240745</t>
  </si>
  <si>
    <t>Elaine Braun</t>
  </si>
  <si>
    <t>1665 Sugar Loaf Ln</t>
  </si>
  <si>
    <t>32092-0829</t>
  </si>
  <si>
    <t>eb2051@aol.com</t>
  </si>
  <si>
    <t>1Z2R2652YW00240754</t>
  </si>
  <si>
    <t>Theresa Vidana</t>
  </si>
  <si>
    <t>3795 Atlantic Avenue</t>
  </si>
  <si>
    <t>tvidana@msn.com</t>
  </si>
  <si>
    <t>1Z2R2652YW00240763</t>
  </si>
  <si>
    <t>Catherine Drazkowski</t>
  </si>
  <si>
    <t>7002 S 56th Ln</t>
  </si>
  <si>
    <t>Laveen</t>
  </si>
  <si>
    <t>85339-2253</t>
  </si>
  <si>
    <t>cdrazkowski@cox.net</t>
  </si>
  <si>
    <t>1Z2R2652YW00240772</t>
  </si>
  <si>
    <t>lisa perino</t>
  </si>
  <si>
    <t>113 S Dement Ave</t>
  </si>
  <si>
    <t>61021-3170</t>
  </si>
  <si>
    <t>drlkp@hotmail.com</t>
  </si>
  <si>
    <t>1Z2R2652YW00240781</t>
  </si>
  <si>
    <t>Louise Victor</t>
  </si>
  <si>
    <t>1470 Willowbrook Drive</t>
  </si>
  <si>
    <t>Boalsburg</t>
  </si>
  <si>
    <t>lvictor24@hotmail.com</t>
  </si>
  <si>
    <t>1Z2R2652YW00240790</t>
  </si>
  <si>
    <t>Ginny Somerville</t>
  </si>
  <si>
    <t>220 Dogwood Ct</t>
  </si>
  <si>
    <t>25832-9202</t>
  </si>
  <si>
    <t>gss.emp@Hotmail.com</t>
  </si>
  <si>
    <t>1Z2R2652YW00240807</t>
  </si>
  <si>
    <t>1Z2R2652YW00240816</t>
  </si>
  <si>
    <t>Shilo Quinn</t>
  </si>
  <si>
    <t>1639 Ashford Drive</t>
  </si>
  <si>
    <t>shiloquinn@hotmail.com</t>
  </si>
  <si>
    <t>1Z2R2652YW00240825</t>
  </si>
  <si>
    <t>Sandy Salyer</t>
  </si>
  <si>
    <t>1040 Temple Ct</t>
  </si>
  <si>
    <t>sysalyer@yahoo.com</t>
  </si>
  <si>
    <t xml:space="preserve">Valeriia Kotseruba </t>
  </si>
  <si>
    <t>DN56093 -u2</t>
  </si>
  <si>
    <t>lerakotseruba@gmail.com</t>
  </si>
  <si>
    <t>1Z2R2652YW00240834</t>
  </si>
  <si>
    <t>Pamela Snoddy</t>
  </si>
  <si>
    <t>11129 SE 216th Street</t>
  </si>
  <si>
    <t>pamelakaysnoddy@comcast.net</t>
  </si>
  <si>
    <t>1Z2R2652YW00240843</t>
  </si>
  <si>
    <t>Kathleene  Swanberg</t>
  </si>
  <si>
    <t>21190 Vista Drive</t>
  </si>
  <si>
    <t>kathleeneswanberg@yahoo.com</t>
  </si>
  <si>
    <t>1Z2R26520300008665</t>
  </si>
  <si>
    <t>AMARILIS Roman</t>
  </si>
  <si>
    <t>136 B Glenwood Road</t>
  </si>
  <si>
    <t>mrsaroman@sbcglobal.net</t>
  </si>
  <si>
    <t>1Z2R2652YW00240852</t>
  </si>
  <si>
    <t>Patricia R Cunningham</t>
  </si>
  <si>
    <t>237 Kite Road</t>
  </si>
  <si>
    <t>Pittsview</t>
  </si>
  <si>
    <t>remy22653@gmail.com</t>
  </si>
  <si>
    <t>1Z2R2652YW00240861</t>
  </si>
  <si>
    <t>Kathy Warnez</t>
  </si>
  <si>
    <t>536 North Central Avenue</t>
  </si>
  <si>
    <t>Highwood</t>
  </si>
  <si>
    <t>bubala59@aol.com</t>
  </si>
  <si>
    <t xml:space="preserve">kelly  young </t>
  </si>
  <si>
    <t>16436 53rd Place South</t>
  </si>
  <si>
    <t>Tukwila</t>
  </si>
  <si>
    <t>98188-3200</t>
  </si>
  <si>
    <t>key98116@gmail.com</t>
  </si>
  <si>
    <t>1Z2R2652YW00240870</t>
  </si>
  <si>
    <t>SH1-119125-29183129</t>
  </si>
  <si>
    <t>Tungmei Li</t>
  </si>
  <si>
    <t>4517 Hollowgate Ln</t>
  </si>
  <si>
    <t>95124-4717</t>
  </si>
  <si>
    <t>tomei924@gmail.com</t>
  </si>
  <si>
    <t>SH1-119125</t>
  </si>
  <si>
    <t>SH1-119124-29183123</t>
  </si>
  <si>
    <t>6359 Arcadia St</t>
  </si>
  <si>
    <t>92880-4004</t>
  </si>
  <si>
    <t>SH1-119124</t>
  </si>
  <si>
    <t>1Z2R2652YW00240889</t>
  </si>
  <si>
    <t>Sydney Connors</t>
  </si>
  <si>
    <t>115 Wintergreen Cir</t>
  </si>
  <si>
    <t>18426-7444</t>
  </si>
  <si>
    <t>tpc-law@msn.com</t>
  </si>
  <si>
    <t>1Z2R26520200023739</t>
  </si>
  <si>
    <t>Diane Crawford</t>
  </si>
  <si>
    <t>8412 Deerwood Lane North</t>
  </si>
  <si>
    <t>dmreardon1@msn.com</t>
  </si>
  <si>
    <t>1Z2R2652YW00240898</t>
  </si>
  <si>
    <t>SH1-119135-29183223</t>
  </si>
  <si>
    <t>Veronica Barron</t>
  </si>
  <si>
    <t>2645 L And N Turnpike Rd</t>
  </si>
  <si>
    <t>Horse Cave</t>
  </si>
  <si>
    <t>42749-7055</t>
  </si>
  <si>
    <t>sleepgal13@yahoo.com</t>
  </si>
  <si>
    <t>SH1-119135</t>
  </si>
  <si>
    <t>1Z2R2652YW00240905</t>
  </si>
  <si>
    <t>Brenda Mosley</t>
  </si>
  <si>
    <t>6509 Lancaster Hwy</t>
  </si>
  <si>
    <t>28173-9669</t>
  </si>
  <si>
    <t>brenda.mosley@4securemail.com</t>
  </si>
  <si>
    <t>1Z2R2652YW00240914</t>
  </si>
  <si>
    <t>Lela Marable</t>
  </si>
  <si>
    <t>347 Westfield Ln</t>
  </si>
  <si>
    <t>kathymarable57@gmail.com</t>
  </si>
  <si>
    <t>SH1-119131-29183203</t>
  </si>
  <si>
    <t>Elizabeth Ellingson</t>
  </si>
  <si>
    <t>3540 S Hillcrest Dr Unit A-3</t>
  </si>
  <si>
    <t>80237-4107</t>
  </si>
  <si>
    <t>eellingson3@comcast.net</t>
  </si>
  <si>
    <t>SH1-119131</t>
  </si>
  <si>
    <t>Glenda Jones</t>
  </si>
  <si>
    <t>101 Sand Hills Cv</t>
  </si>
  <si>
    <t>78628-0917</t>
  </si>
  <si>
    <t>jones742@msn.com</t>
  </si>
  <si>
    <t>1Z2R2652YW00240923</t>
  </si>
  <si>
    <t>Karen Stevenson</t>
  </si>
  <si>
    <t>48053 Starlite Ct</t>
  </si>
  <si>
    <t>eandkebay@hotmail.com</t>
  </si>
  <si>
    <t>SH1-119132-29183209</t>
  </si>
  <si>
    <t xml:space="preserve">Suzanna Vogt </t>
  </si>
  <si>
    <t>8534 Selendine</t>
  </si>
  <si>
    <t>78239-2826</t>
  </si>
  <si>
    <t>suzannav@satx.rr.com</t>
  </si>
  <si>
    <t>SH1-119132</t>
  </si>
  <si>
    <t>1Z2R2652YW00240932</t>
  </si>
  <si>
    <t>Rebecca Rogers</t>
  </si>
  <si>
    <t>2827 Springfield Dr</t>
  </si>
  <si>
    <t>ROCKLIN</t>
  </si>
  <si>
    <t>rlrogersnp@aol.com</t>
  </si>
  <si>
    <t>1Z2R2652YW00240941</t>
  </si>
  <si>
    <t>SH1-119130-29183158</t>
  </si>
  <si>
    <t>Yvonne Sperandeo</t>
  </si>
  <si>
    <t>7834 E Mackenzie Dr</t>
  </si>
  <si>
    <t>85251-4129</t>
  </si>
  <si>
    <t>sperandeoy@aol.com</t>
  </si>
  <si>
    <t>SH1-119130</t>
  </si>
  <si>
    <t>1Z2R26520200023748</t>
  </si>
  <si>
    <t>martha reisman</t>
  </si>
  <si>
    <t>50 n merrimon ave</t>
  </si>
  <si>
    <t>unit 305</t>
  </si>
  <si>
    <t>asheville</t>
  </si>
  <si>
    <t>marthab529@gmail.com</t>
  </si>
  <si>
    <t>SH1-119152-29183335</t>
  </si>
  <si>
    <t>Sharon Weaver</t>
  </si>
  <si>
    <t xml:space="preserve">209 Greystone drive </t>
  </si>
  <si>
    <t xml:space="preserve">shavertown </t>
  </si>
  <si>
    <t>sgweavers@comcast.net</t>
  </si>
  <si>
    <t>SH1-119152</t>
  </si>
  <si>
    <t>1ZR76A80YW00001602</t>
  </si>
  <si>
    <t>SH1-119140-29183245</t>
  </si>
  <si>
    <t>Jaclyn Durossette</t>
  </si>
  <si>
    <t>3490 Scott Street</t>
  </si>
  <si>
    <t>jaclynclark10@gmail.com</t>
  </si>
  <si>
    <t>SH1-119140</t>
  </si>
  <si>
    <t>1Z2R2652YW00240950</t>
  </si>
  <si>
    <t>SH1-119138-29183236</t>
  </si>
  <si>
    <t>15622 Ten Oaks Dr</t>
  </si>
  <si>
    <t>77377-8622</t>
  </si>
  <si>
    <t>SH1-119138</t>
  </si>
  <si>
    <t>Olexander Belenkiy</t>
  </si>
  <si>
    <t>171 EDGEMOOR RD.</t>
  </si>
  <si>
    <t>DN15338</t>
  </si>
  <si>
    <t>olexander.belenkiy@gmail.com</t>
  </si>
  <si>
    <t>1Z2R2652YW00240969</t>
  </si>
  <si>
    <t>SH1-119146-29183311</t>
  </si>
  <si>
    <t>Mia Will</t>
  </si>
  <si>
    <t>4470 W Sunset Blvd</t>
  </si>
  <si>
    <t>Ste 106</t>
  </si>
  <si>
    <t>90027-6305</t>
  </si>
  <si>
    <t>miafrank@me.com</t>
  </si>
  <si>
    <t>SH1-119146</t>
  </si>
  <si>
    <t>1Z2R2652YW00240978</t>
  </si>
  <si>
    <t>Marilou Arcuri</t>
  </si>
  <si>
    <t>25 Bentley Road</t>
  </si>
  <si>
    <t>marilouarcuri@gmail.com</t>
  </si>
  <si>
    <t>1Z2R2652YW00240987</t>
  </si>
  <si>
    <t>SH1-119126-29183135</t>
  </si>
  <si>
    <t>Kim Lewis</t>
  </si>
  <si>
    <t>3601 E Glory Ln</t>
  </si>
  <si>
    <t>54913-8093</t>
  </si>
  <si>
    <t>kimmlewis@hotmail.com</t>
  </si>
  <si>
    <t>SH1-119126</t>
  </si>
  <si>
    <t>SH1-119142-29183253</t>
  </si>
  <si>
    <t>Melissa Wright</t>
  </si>
  <si>
    <t>2607 Penny Royal Ln</t>
  </si>
  <si>
    <t>20191-3726</t>
  </si>
  <si>
    <t>rocketgal@hotmail.com</t>
  </si>
  <si>
    <t>SH1-119142</t>
  </si>
  <si>
    <t>1Z2R2652YW00240996</t>
  </si>
  <si>
    <t>SH1-119129-29183153</t>
  </si>
  <si>
    <t>Charity Hackett</t>
  </si>
  <si>
    <t>1050 Larrabee Ave.</t>
  </si>
  <si>
    <t>#104-460</t>
  </si>
  <si>
    <t>snowlisa7@gmail.com</t>
  </si>
  <si>
    <t>SH1-119129</t>
  </si>
  <si>
    <t>SH1-119186-29212218</t>
  </si>
  <si>
    <t>Divona Perry</t>
  </si>
  <si>
    <t>1259 Baltimore Annapolis Blvd</t>
  </si>
  <si>
    <t>21012-2139</t>
  </si>
  <si>
    <t>perrydivona@aol.com</t>
  </si>
  <si>
    <t>SH1-119186</t>
  </si>
  <si>
    <t>1Z2R2652YW00241002</t>
  </si>
  <si>
    <t>Mary King</t>
  </si>
  <si>
    <t>2560 Inverness Rd SE</t>
  </si>
  <si>
    <t>mary@maryjking.com</t>
  </si>
  <si>
    <t>1Z2R2652YW00241011</t>
  </si>
  <si>
    <t>SH1-119185-29212214</t>
  </si>
  <si>
    <t>Theresa Mehl</t>
  </si>
  <si>
    <t>4032 25th st</t>
  </si>
  <si>
    <t>tcmehl@pacbell.net</t>
  </si>
  <si>
    <t>SH1-119185</t>
  </si>
  <si>
    <t>1Z2R2652YW00241020</t>
  </si>
  <si>
    <t>toni skansi</t>
  </si>
  <si>
    <t>7120 OLYMPIC VISTA CT NW</t>
  </si>
  <si>
    <t>tskansi.22@gmail.com</t>
  </si>
  <si>
    <t>Helena Roberts</t>
  </si>
  <si>
    <t>1544 Placentia Avenue</t>
  </si>
  <si>
    <t>#16</t>
  </si>
  <si>
    <t>Hprgrantwriter@gmail.com</t>
  </si>
  <si>
    <t>1Z2R2652YW00241039</t>
  </si>
  <si>
    <t>1Z2R2652YW00241048</t>
  </si>
  <si>
    <t>SH1-119133-29183213</t>
  </si>
  <si>
    <t>SH1-119133</t>
  </si>
  <si>
    <t>Rose Marie Mooney</t>
  </si>
  <si>
    <t>1530 west park ave nw</t>
  </si>
  <si>
    <t>rose@brcleaning.net</t>
  </si>
  <si>
    <t>1Z2R2652YW00241057</t>
  </si>
  <si>
    <t>SH1-119121-29183106</t>
  </si>
  <si>
    <t>Marion Francoeur</t>
  </si>
  <si>
    <t>33 Webb Ter</t>
  </si>
  <si>
    <t>Ansonia</t>
  </si>
  <si>
    <t>06401-1019</t>
  </si>
  <si>
    <t>mrsque1053@aol.com</t>
  </si>
  <si>
    <t>SH1-119121</t>
  </si>
  <si>
    <t>Susan Dolan</t>
  </si>
  <si>
    <t>8710 Bernard Road</t>
  </si>
  <si>
    <t>freckles12bowwow@gmail.com</t>
  </si>
  <si>
    <t>1Z2R2652YW00241066</t>
  </si>
  <si>
    <t>Bonnie Fattori</t>
  </si>
  <si>
    <t>31 Springer Avenue</t>
  </si>
  <si>
    <t>UNIONTOWN</t>
  </si>
  <si>
    <t>fairygodmother45@atlanticbb.net</t>
  </si>
  <si>
    <t>1Z2R2652YW00241075</t>
  </si>
  <si>
    <t>SH1-119134-29183218</t>
  </si>
  <si>
    <t>Patricia Francesconi</t>
  </si>
  <si>
    <t>5365 Chelsen Wood Dr</t>
  </si>
  <si>
    <t>30097-2435</t>
  </si>
  <si>
    <t>tdfrancesconi@gmail.com</t>
  </si>
  <si>
    <t>SH1-119134</t>
  </si>
  <si>
    <t>1Z2R2652YW00241084</t>
  </si>
  <si>
    <t>SH1-119157-29183353</t>
  </si>
  <si>
    <t>Gail Loud</t>
  </si>
  <si>
    <t>42 Stewart St</t>
  </si>
  <si>
    <t>11001-2911</t>
  </si>
  <si>
    <t>Gloud727@gmail.com</t>
  </si>
  <si>
    <t>SH1-119157</t>
  </si>
  <si>
    <t>Renee Porter</t>
  </si>
  <si>
    <t>23748 Ironwood Court</t>
  </si>
  <si>
    <t>Nayport@comcast.net</t>
  </si>
  <si>
    <t>1Z2R2652YW00241093</t>
  </si>
  <si>
    <t>Lisa  Masi</t>
  </si>
  <si>
    <t>121 Cleveland Avenue</t>
  </si>
  <si>
    <t>Mount Ephraim</t>
  </si>
  <si>
    <t>lisam2972@aol.com</t>
  </si>
  <si>
    <t>1Z2R2652YW00241100</t>
  </si>
  <si>
    <t>Lynne Snyder</t>
  </si>
  <si>
    <t>79 Haynes Hill Road</t>
  </si>
  <si>
    <t>lynne_20513@msn.com</t>
  </si>
  <si>
    <t>Carol Knowles</t>
  </si>
  <si>
    <t>613 Harkers Island Road</t>
  </si>
  <si>
    <t>Beaufort</t>
  </si>
  <si>
    <t>reneeknowles456@gmail.com</t>
  </si>
  <si>
    <t>1Z2R2652YW00241119</t>
  </si>
  <si>
    <t>649 Saint Georges Station Road</t>
  </si>
  <si>
    <t>1Z2R2652YW00241128</t>
  </si>
  <si>
    <t>Cara Blaine</t>
  </si>
  <si>
    <t>10 Spring Street</t>
  </si>
  <si>
    <t>cara1084@yahoo.com</t>
  </si>
  <si>
    <t>Debra Hulleman</t>
  </si>
  <si>
    <t>4132 County Road Y</t>
  </si>
  <si>
    <t>Menomonie</t>
  </si>
  <si>
    <t>hullyhull@gmail.com</t>
  </si>
  <si>
    <t>1Z2R2652YW00241137</t>
  </si>
  <si>
    <t>Carol Flink</t>
  </si>
  <si>
    <t>412 Meadow Hill Way</t>
  </si>
  <si>
    <t>mvoncref@att.net</t>
  </si>
  <si>
    <t>1Z2R2652YW00241146</t>
  </si>
  <si>
    <t>SH1-119155-29183347</t>
  </si>
  <si>
    <t>Aly Wojo</t>
  </si>
  <si>
    <t>3115 Aidan Ln</t>
  </si>
  <si>
    <t>Mt Juliet</t>
  </si>
  <si>
    <t>37122-8565</t>
  </si>
  <si>
    <t>abethparrish@gmail.com</t>
  </si>
  <si>
    <t>SH1-119155</t>
  </si>
  <si>
    <t>1Z2R2652YW00241155</t>
  </si>
  <si>
    <t>Nancy Payne</t>
  </si>
  <si>
    <t>21667 West  Field Ct.</t>
  </si>
  <si>
    <t>nancypopoli@yahoo.com</t>
  </si>
  <si>
    <t>1Z2R2652YW00241164</t>
  </si>
  <si>
    <t>Rosemarie Rogers</t>
  </si>
  <si>
    <t>100 Daffodil Court</t>
  </si>
  <si>
    <t>rrogers9@verizon.net</t>
  </si>
  <si>
    <t>1Z2R2652YW00241173</t>
  </si>
  <si>
    <t>1Z2R2652YW00241182</t>
  </si>
  <si>
    <t>SH1-119159-29183400</t>
  </si>
  <si>
    <t>Jill Binder</t>
  </si>
  <si>
    <t>4719 Prairie Dunes Drive</t>
  </si>
  <si>
    <t>jillbinder@sbcglobal.net</t>
  </si>
  <si>
    <t>SH1-119159</t>
  </si>
  <si>
    <t>Cathy Harris</t>
  </si>
  <si>
    <t>606 Firethorn Lane</t>
  </si>
  <si>
    <t>cathy-harris@att.net</t>
  </si>
  <si>
    <t>1Z2R2652YW00241191</t>
  </si>
  <si>
    <t>Dawn Yoshioka</t>
  </si>
  <si>
    <t>1 charlesgate road</t>
  </si>
  <si>
    <t>HOPEDALE</t>
  </si>
  <si>
    <t>dawnyoshioka123@yahoo.com</t>
  </si>
  <si>
    <t>1Z2R2652YW00241208</t>
  </si>
  <si>
    <t>SH1-119158-29183357</t>
  </si>
  <si>
    <t>Kristen Abu-Omar</t>
  </si>
  <si>
    <t>1036 San Diego Rd</t>
  </si>
  <si>
    <t>93103-2135</t>
  </si>
  <si>
    <t>kris_omar@hotmail.com</t>
  </si>
  <si>
    <t>SH1-119158</t>
  </si>
  <si>
    <t>1Z2R2652YW00241217</t>
  </si>
  <si>
    <t>Olga Budko</t>
  </si>
  <si>
    <t>DN16013</t>
  </si>
  <si>
    <t>miss_retry@ukr.net</t>
  </si>
  <si>
    <t>1Z2R2652YW00241226</t>
  </si>
  <si>
    <t>Cynthia Tillman</t>
  </si>
  <si>
    <t>10205 Griff Drive</t>
  </si>
  <si>
    <t>e.r.tillman@hotmail.com</t>
  </si>
  <si>
    <t>Nancy Garcia</t>
  </si>
  <si>
    <t>2445 Pineridge Road</t>
  </si>
  <si>
    <t>negarcia15@gmail.com</t>
  </si>
  <si>
    <t>1Z2R2652YW00241235</t>
  </si>
  <si>
    <t>Jocelyn Chatagnier</t>
  </si>
  <si>
    <t>1124 Rockhurst Dr. Unit A</t>
  </si>
  <si>
    <t>jodycs@aol.com</t>
  </si>
  <si>
    <t>1Z2R2652YW00241244</t>
  </si>
  <si>
    <t>SH1-119164-29183421</t>
  </si>
  <si>
    <t>Patricia Fink</t>
  </si>
  <si>
    <t>1004 Cross Country Dr</t>
  </si>
  <si>
    <t>Kingston Springs</t>
  </si>
  <si>
    <t>37082-8173</t>
  </si>
  <si>
    <t>tim1228zylka@att.net</t>
  </si>
  <si>
    <t>SH1-119164</t>
  </si>
  <si>
    <t>Jose Guerra</t>
  </si>
  <si>
    <t>1531 Inspiration Drive</t>
  </si>
  <si>
    <t>jguerra8585@outlook.com</t>
  </si>
  <si>
    <t>1Z2R2652YW00241253</t>
  </si>
  <si>
    <t>SH1-119165-29183425</t>
  </si>
  <si>
    <t>SH1-119165</t>
  </si>
  <si>
    <t>David Dannenberg</t>
  </si>
  <si>
    <t>2646 Crater Road</t>
  </si>
  <si>
    <t>daviddannenberg@comcast.net</t>
  </si>
  <si>
    <t>1Z2R2652YW00241262</t>
  </si>
  <si>
    <t>SH1-119162-29183413</t>
  </si>
  <si>
    <t>buzzn4ward@aol.com</t>
  </si>
  <si>
    <t>SH1-119162</t>
  </si>
  <si>
    <t>1Z2R2652YW00241271</t>
  </si>
  <si>
    <t>Janice Parker</t>
  </si>
  <si>
    <t xml:space="preserve">12001 Market Street </t>
  </si>
  <si>
    <t>#452</t>
  </si>
  <si>
    <t>jparker888us@yahoo.com</t>
  </si>
  <si>
    <t>1Z2R2652YW00241280</t>
  </si>
  <si>
    <t>Tammy Bailey</t>
  </si>
  <si>
    <t>9403 Appin Falls Drive</t>
  </si>
  <si>
    <t>tammybailey95@gmail.com</t>
  </si>
  <si>
    <t>SH1-119154-29183343</t>
  </si>
  <si>
    <t>Delores Horohov</t>
  </si>
  <si>
    <t>403 Winner Rd</t>
  </si>
  <si>
    <t>horohov@comcast.net</t>
  </si>
  <si>
    <t>SH1-119154</t>
  </si>
  <si>
    <t>1Z2R2652YW00241299</t>
  </si>
  <si>
    <t>Aimee Sinclair</t>
  </si>
  <si>
    <t>6310 Stirrup Ln</t>
  </si>
  <si>
    <t>78240-3245</t>
  </si>
  <si>
    <t>sydney_axtell@earthlink.net</t>
  </si>
  <si>
    <t>1Z2R2652YW00241306</t>
  </si>
  <si>
    <t>Sabrina Koehler</t>
  </si>
  <si>
    <t>9057 Bear Mountain Drive</t>
  </si>
  <si>
    <t>BreeInHR@gmail.com</t>
  </si>
  <si>
    <t>1Z2R2652YW00241315</t>
  </si>
  <si>
    <t>Barbara Morton</t>
  </si>
  <si>
    <t>7 Fillingame Way</t>
  </si>
  <si>
    <t>Rehoboth Beach980-93</t>
  </si>
  <si>
    <t>barb.morton@comcast.net</t>
  </si>
  <si>
    <t>1Z2R2652YW00241324</t>
  </si>
  <si>
    <t>Jane Barrett</t>
  </si>
  <si>
    <t>1110 Summit Court</t>
  </si>
  <si>
    <t>jabarr56@gmail.com</t>
  </si>
  <si>
    <t>Teresa Mironicki</t>
  </si>
  <si>
    <t>1565 Chablis Rd</t>
  </si>
  <si>
    <t>terriemioronicki@gmail.com</t>
  </si>
  <si>
    <t>1Z2R2652YW00241333</t>
  </si>
  <si>
    <t>laura obrien</t>
  </si>
  <si>
    <t xml:space="preserve">30 Fifth Ave </t>
  </si>
  <si>
    <t>8F</t>
  </si>
  <si>
    <t>layla9@aol.com</t>
  </si>
  <si>
    <t>Shannon Schwab</t>
  </si>
  <si>
    <t>427 Bullcreek Road</t>
  </si>
  <si>
    <t>cgschwabbie@netzero.net</t>
  </si>
  <si>
    <t>Monica Evon</t>
  </si>
  <si>
    <t>903 Fairview St</t>
  </si>
  <si>
    <t>monicarevon@gmail.com</t>
  </si>
  <si>
    <t>SH1-119163-29183417</t>
  </si>
  <si>
    <t>Ana Maria Delgado</t>
  </si>
  <si>
    <t>64 Norfolk St</t>
  </si>
  <si>
    <t>02910-2716</t>
  </si>
  <si>
    <t>ana.maria.delgado@live.com</t>
  </si>
  <si>
    <t>SH1-119163</t>
  </si>
  <si>
    <t>Beverly Martin</t>
  </si>
  <si>
    <t>403 Laurel Hills Dr.</t>
  </si>
  <si>
    <t>Mount Juliet</t>
  </si>
  <si>
    <t>Balusk403@gmail.com</t>
  </si>
  <si>
    <t>1Z2R2652YW00241342</t>
  </si>
  <si>
    <t>Joy Butler</t>
  </si>
  <si>
    <t>514 North Stafford Street</t>
  </si>
  <si>
    <t>Mrsbutterworth2727@gmail.com</t>
  </si>
  <si>
    <t>SH1-119128-29183147</t>
  </si>
  <si>
    <t>Andrea Korn</t>
  </si>
  <si>
    <t>3986 Noga Dr</t>
  </si>
  <si>
    <t>91356-5830</t>
  </si>
  <si>
    <t>andeek@ucla.edu</t>
  </si>
  <si>
    <t>SH1-119128</t>
  </si>
  <si>
    <t>1Z2R26520200023757</t>
  </si>
  <si>
    <t>SH1-119198-29212258</t>
  </si>
  <si>
    <t>1242 Elfin Forest Rd W</t>
  </si>
  <si>
    <t>92078-1072</t>
  </si>
  <si>
    <t>SH1-119198</t>
  </si>
  <si>
    <t>SH1-119201-29212309</t>
  </si>
  <si>
    <t>SH1-119201</t>
  </si>
  <si>
    <t>1Z2R26520100002585</t>
  </si>
  <si>
    <t>SH1-119202-29212313</t>
  </si>
  <si>
    <t xml:space="preserve">Carol  Malone </t>
  </si>
  <si>
    <t>6932 Echo Bluff Drive</t>
  </si>
  <si>
    <t>cmalone@gencappartners.com</t>
  </si>
  <si>
    <t>SH1-119202</t>
  </si>
  <si>
    <t>SH1-119145-29183307</t>
  </si>
  <si>
    <t>Lili Guerry</t>
  </si>
  <si>
    <t>1011 Merchants Drive</t>
  </si>
  <si>
    <t>Apt 337</t>
  </si>
  <si>
    <t>bingbaby777@gmail.com</t>
  </si>
  <si>
    <t>SH1-119145</t>
  </si>
  <si>
    <t>1Z2R2652YW00241351</t>
  </si>
  <si>
    <t>1628 King Arthurs Court</t>
  </si>
  <si>
    <t>susieland0840@yahoo.com</t>
  </si>
  <si>
    <t>SH1-119211-29212343</t>
  </si>
  <si>
    <t>Alaina  Andersen</t>
  </si>
  <si>
    <t>2760 Stantonsburg Rd.</t>
  </si>
  <si>
    <t>Apt. 3 E</t>
  </si>
  <si>
    <t>aandersen27@yahoo.com</t>
  </si>
  <si>
    <t>SH1-119211</t>
  </si>
  <si>
    <t>1Z2R2652YW00241360</t>
  </si>
  <si>
    <t>SH1-119210-29212340</t>
  </si>
  <si>
    <t>Rae Cox</t>
  </si>
  <si>
    <t>1769 Harborage Dr SW, Unit E</t>
  </si>
  <si>
    <t>Ocean Isle Beach</t>
  </si>
  <si>
    <t>28469-6369</t>
  </si>
  <si>
    <t>debbie@sloanerealty.com</t>
  </si>
  <si>
    <t>SH1-119210</t>
  </si>
  <si>
    <t>1Z2R2652YW00241379</t>
  </si>
  <si>
    <t>SH1-119200-29212305</t>
  </si>
  <si>
    <t>Patrycja Maciejak</t>
  </si>
  <si>
    <t>192 Monitor St</t>
  </si>
  <si>
    <t>11222-3651</t>
  </si>
  <si>
    <t>p_maciejak@yahoo.com</t>
  </si>
  <si>
    <t>SH1-119200</t>
  </si>
  <si>
    <t>1Z2R2652YW00241388</t>
  </si>
  <si>
    <t>Madeleine Karcz</t>
  </si>
  <si>
    <t>2430 Massoit Road</t>
  </si>
  <si>
    <t>madeleine.karcz@gmail.com</t>
  </si>
  <si>
    <t>SH1-119203-29212317</t>
  </si>
  <si>
    <t>Lauran Smith</t>
  </si>
  <si>
    <t>1704 Wellington Rd</t>
  </si>
  <si>
    <t>90019-5942</t>
  </si>
  <si>
    <t>ljsmith50@pacbell.net</t>
  </si>
  <si>
    <t>SH1-119203</t>
  </si>
  <si>
    <t>1Z2R2652YW00241397</t>
  </si>
  <si>
    <t>SH1-119206-29212326</t>
  </si>
  <si>
    <t>Sarjudei Dulichand</t>
  </si>
  <si>
    <t>4910 Argo Road S.E.</t>
  </si>
  <si>
    <t>SMYRNA</t>
  </si>
  <si>
    <t>mdulichand@gmail.com</t>
  </si>
  <si>
    <t>SH1-119206</t>
  </si>
  <si>
    <t>SH1-119208-29212333</t>
  </si>
  <si>
    <t>Gail Sherva</t>
  </si>
  <si>
    <t>1405 E Central Rd</t>
  </si>
  <si>
    <t>Unit 411b</t>
  </si>
  <si>
    <t>60005-3313</t>
  </si>
  <si>
    <t>gailsherva@yahoo.com</t>
  </si>
  <si>
    <t>SH1-119208</t>
  </si>
  <si>
    <t>1Z2R2652YW00241404</t>
  </si>
  <si>
    <t>Mary Baty</t>
  </si>
  <si>
    <t>2208 John Glenn Pkwy</t>
  </si>
  <si>
    <t>MESQUITE</t>
  </si>
  <si>
    <t>gmbjb@sbcglobal.net</t>
  </si>
  <si>
    <t>1Z2R2652YW00241413</t>
  </si>
  <si>
    <t>SH1-119205-29212324</t>
  </si>
  <si>
    <t>susan cobb</t>
  </si>
  <si>
    <t>3080 Macintosh Dr</t>
  </si>
  <si>
    <t>44145-4580</t>
  </si>
  <si>
    <t>sc1552@sbcglobal.net</t>
  </si>
  <si>
    <t>SH1-119205</t>
  </si>
  <si>
    <t>1Z2R2652YW00241422</t>
  </si>
  <si>
    <t>SH1-119268-30002406</t>
  </si>
  <si>
    <t>sgnans1028@gmail.com</t>
  </si>
  <si>
    <t>SH1-119268</t>
  </si>
  <si>
    <t>SH1-119209-29212336</t>
  </si>
  <si>
    <t>Lisa Salazar</t>
  </si>
  <si>
    <t>18898 Greendale St</t>
  </si>
  <si>
    <t>61705-5833</t>
  </si>
  <si>
    <t>lisapodlesnik@hotmail.com</t>
  </si>
  <si>
    <t>SH1-119209</t>
  </si>
  <si>
    <t>1Z2R26520200023766</t>
  </si>
  <si>
    <t>DIANE JOHNSON</t>
  </si>
  <si>
    <t>528 KINGSTON PL</t>
  </si>
  <si>
    <t>WEST FARGO</t>
  </si>
  <si>
    <t>dijohnson@midco.net</t>
  </si>
  <si>
    <t>1Z2R2652YW00241431</t>
  </si>
  <si>
    <t>SH1-119173-29212134</t>
  </si>
  <si>
    <t>Megan Jaeger</t>
  </si>
  <si>
    <t>728 Schons Pl</t>
  </si>
  <si>
    <t>98801-3633</t>
  </si>
  <si>
    <t>mlfishbourne@gmail.com</t>
  </si>
  <si>
    <t>SH1-119173</t>
  </si>
  <si>
    <t>SH1-119151-29183331</t>
  </si>
  <si>
    <t>Kathryn Ward</t>
  </si>
  <si>
    <t>301 Bradshaw Rd</t>
  </si>
  <si>
    <t>30286-1109</t>
  </si>
  <si>
    <t>lwardsr@charter.net</t>
  </si>
  <si>
    <t>SH1-119151</t>
  </si>
  <si>
    <t>SH1-119174-29212137</t>
  </si>
  <si>
    <t>SH1-119174</t>
  </si>
  <si>
    <t>SH1-119136-29183227</t>
  </si>
  <si>
    <t>Naomi Rosenblum</t>
  </si>
  <si>
    <t>2342 Markham Ave</t>
  </si>
  <si>
    <t>91360-3137</t>
  </si>
  <si>
    <t>naomi_rosenblum@ca9.uscourts.gov</t>
  </si>
  <si>
    <t>SH1-119136</t>
  </si>
  <si>
    <t xml:space="preserve">Amber  Dalton </t>
  </si>
  <si>
    <t>4669 Harts Brook Lane</t>
  </si>
  <si>
    <t>adalton813@gmail.com</t>
  </si>
  <si>
    <t>1Z2R2652YW00241440</t>
  </si>
  <si>
    <t>SH1-119170-29183442</t>
  </si>
  <si>
    <t>Jacqueline Nolte</t>
  </si>
  <si>
    <t>6060 Christina Ct.</t>
  </si>
  <si>
    <t>janolte@me.com</t>
  </si>
  <si>
    <t>SH1-119170</t>
  </si>
  <si>
    <t>1Z2R2652YW00241459</t>
  </si>
  <si>
    <t>SH1-119148-29183319</t>
  </si>
  <si>
    <t>SH1-119148</t>
  </si>
  <si>
    <t>SH1-119137-29183231</t>
  </si>
  <si>
    <t>Jamillette Rosado</t>
  </si>
  <si>
    <t>2420 NW 137th Terrace</t>
  </si>
  <si>
    <t>jamilavy@aol.com</t>
  </si>
  <si>
    <t>SH1-119137</t>
  </si>
  <si>
    <t>1Z2R2652YW00241468</t>
  </si>
  <si>
    <t>Roselina Rivera</t>
  </si>
  <si>
    <t>501 W 138TH ST apt. 63</t>
  </si>
  <si>
    <t>linarvr@yahoo.com</t>
  </si>
  <si>
    <t>1Z2R2652YW00241477</t>
  </si>
  <si>
    <t>SH1-119189-29212228</t>
  </si>
  <si>
    <t>Dayna     Zezza</t>
  </si>
  <si>
    <t>37 Deborah Lynn Court</t>
  </si>
  <si>
    <t>Cheswick</t>
  </si>
  <si>
    <t>SH1-119189</t>
  </si>
  <si>
    <t>1Z2R2652YW00241486</t>
  </si>
  <si>
    <t>Michelle McElroy</t>
  </si>
  <si>
    <t>7300 Rankin Trl</t>
  </si>
  <si>
    <t>78729-7414</t>
  </si>
  <si>
    <t>michpineau@yahoo.com</t>
  </si>
  <si>
    <t>1Z2R2652YW00241495</t>
  </si>
  <si>
    <t>SH1-119143-29183257</t>
  </si>
  <si>
    <t>Kathy Schnyder</t>
  </si>
  <si>
    <t>1201 Tammany Ln</t>
  </si>
  <si>
    <t>63131-1051</t>
  </si>
  <si>
    <t>Kathyschnyder@gmail.com</t>
  </si>
  <si>
    <t>SH1-119143</t>
  </si>
  <si>
    <t>1Z2R26520200023775</t>
  </si>
  <si>
    <t xml:space="preserve">Shelley bauman </t>
  </si>
  <si>
    <t>10121 Forest Grove Drive</t>
  </si>
  <si>
    <t>theshell@me.com</t>
  </si>
  <si>
    <t>1Z2R2652YW00241502</t>
  </si>
  <si>
    <t>SH1-119191-29212235</t>
  </si>
  <si>
    <t>Sharon Laurenza</t>
  </si>
  <si>
    <t>2 NE on Lobos @ 2nd</t>
  </si>
  <si>
    <t>salsbca@aol.com</t>
  </si>
  <si>
    <t>SH1-119191</t>
  </si>
  <si>
    <t>1Z2R2652YW00241511</t>
  </si>
  <si>
    <t>SH1-119194-29212245</t>
  </si>
  <si>
    <t>Mary Anne Dean</t>
  </si>
  <si>
    <t>1326 Forester Rd</t>
  </si>
  <si>
    <t>Clifton Forge</t>
  </si>
  <si>
    <t>24422-1812</t>
  </si>
  <si>
    <t>maryannedean@yahoo.com</t>
  </si>
  <si>
    <t>SH1-119194</t>
  </si>
  <si>
    <t>1Z2R2652YW00241539</t>
  </si>
  <si>
    <t>SH1-119109-29182959</t>
  </si>
  <si>
    <t>Pamela Savre</t>
  </si>
  <si>
    <t>660 Lee Ave</t>
  </si>
  <si>
    <t>94577-2956</t>
  </si>
  <si>
    <t>psavre@comcast.net</t>
  </si>
  <si>
    <t>SH1-119109</t>
  </si>
  <si>
    <t>Denise Hulquist</t>
  </si>
  <si>
    <t>7700 Southwest Bonita Road</t>
  </si>
  <si>
    <t>hulquisthome@msn.com</t>
  </si>
  <si>
    <t>1Z2R2652YW00241548</t>
  </si>
  <si>
    <t>SH1-119184-29212211</t>
  </si>
  <si>
    <t>Julie Langum</t>
  </si>
  <si>
    <t>22690 Bridlewood Ln</t>
  </si>
  <si>
    <t>Palo Cedro</t>
  </si>
  <si>
    <t>96073-9567</t>
  </si>
  <si>
    <t>julielangum@gmail.com</t>
  </si>
  <si>
    <t>SH1-119184</t>
  </si>
  <si>
    <t>1Z2R26520200023784</t>
  </si>
  <si>
    <t>SH1-119112-29183013</t>
  </si>
  <si>
    <t>SH1-119112</t>
  </si>
  <si>
    <t>1ZR76A80YW00001611</t>
  </si>
  <si>
    <t>SH1-119114-29183026</t>
  </si>
  <si>
    <t>Viktoria Xu</t>
  </si>
  <si>
    <t>3823 Stockbridge Dr</t>
  </si>
  <si>
    <t>77479-2940</t>
  </si>
  <si>
    <t>viktoriamainka@gmail.com</t>
  </si>
  <si>
    <t>SH1-119114</t>
  </si>
  <si>
    <t>1Z2R2652YW00241557</t>
  </si>
  <si>
    <t>SH1-119188-29212225</t>
  </si>
  <si>
    <t>Pamela Fletcher</t>
  </si>
  <si>
    <t>1885 Limetree Ln</t>
  </si>
  <si>
    <t>94040-4018</t>
  </si>
  <si>
    <t>pj4nature@gmail.com</t>
  </si>
  <si>
    <t>SH1-119188</t>
  </si>
  <si>
    <t>SH1-119176-29212144</t>
  </si>
  <si>
    <t xml:space="preserve">Kathleen  Brown </t>
  </si>
  <si>
    <t>193 OSWEGO RIVER RD</t>
  </si>
  <si>
    <t xml:space="preserve">PHOENIX </t>
  </si>
  <si>
    <t>kathleen.brown@yahoo.com</t>
  </si>
  <si>
    <t>SH1-119176</t>
  </si>
  <si>
    <t>1Z2R2652YW00241566</t>
  </si>
  <si>
    <t>SH1-119196-29212252</t>
  </si>
  <si>
    <t>Diana SaldaÃ±a</t>
  </si>
  <si>
    <t>910 Impala</t>
  </si>
  <si>
    <t>78258-3303</t>
  </si>
  <si>
    <t>grandmaofmmmm@yahoo.com</t>
  </si>
  <si>
    <t>SH1-119196</t>
  </si>
  <si>
    <t>SH1-119271-30002422</t>
  </si>
  <si>
    <t>Sheila Cunniff</t>
  </si>
  <si>
    <t>51 Saunders Rd</t>
  </si>
  <si>
    <t>02062-3213</t>
  </si>
  <si>
    <t>cunnif00@outlook.com</t>
  </si>
  <si>
    <t>SH1-119271</t>
  </si>
  <si>
    <t>1Z2R2652YW00241575</t>
  </si>
  <si>
    <t>Rebecca Madrid</t>
  </si>
  <si>
    <t>28230 N 21st Ave</t>
  </si>
  <si>
    <t>beccamadrid@me.com</t>
  </si>
  <si>
    <t>SH1-119212-29212347</t>
  </si>
  <si>
    <t>Holley Harrington</t>
  </si>
  <si>
    <t>9719 Azure Lake Dr</t>
  </si>
  <si>
    <t>77354-6935</t>
  </si>
  <si>
    <t>holley71@comcast.net</t>
  </si>
  <si>
    <t>SH1-119212</t>
  </si>
  <si>
    <t>1Z2R2652YW00241584</t>
  </si>
  <si>
    <t>SH1-119193-29212242</t>
  </si>
  <si>
    <t>Evelyn Terry</t>
  </si>
  <si>
    <t>496 N Island View Ave</t>
  </si>
  <si>
    <t>39560-4321</t>
  </si>
  <si>
    <t>elerry@cableone.net</t>
  </si>
  <si>
    <t>SH1-119193</t>
  </si>
  <si>
    <t>Norma Lozano</t>
  </si>
  <si>
    <t>P o box 1081</t>
  </si>
  <si>
    <t xml:space="preserve">Somerton </t>
  </si>
  <si>
    <t>susypartysupply@aol.com</t>
  </si>
  <si>
    <t>1Z2R2652YW00241593</t>
  </si>
  <si>
    <t>Sokunvery Var</t>
  </si>
  <si>
    <t>3864 Mink Rd</t>
  </si>
  <si>
    <t>Emmaus</t>
  </si>
  <si>
    <t>18049-5264</t>
  </si>
  <si>
    <t>sokunvery@gmail.com</t>
  </si>
  <si>
    <t>1Z2R2652YW00241600</t>
  </si>
  <si>
    <t>SH1-119190-29212232</t>
  </si>
  <si>
    <t>SH1-119190</t>
  </si>
  <si>
    <t>SH1-119179-29212154</t>
  </si>
  <si>
    <t>MaryRose Jordan</t>
  </si>
  <si>
    <t>906 Darlington Cmn</t>
  </si>
  <si>
    <t>94536-1620</t>
  </si>
  <si>
    <t>mrj3stars@yahoo.com</t>
  </si>
  <si>
    <t>SH1-119179</t>
  </si>
  <si>
    <t>1Z2R2652YW00241619</t>
  </si>
  <si>
    <t>SH1-119199-29212301</t>
  </si>
  <si>
    <t>Madison Mire</t>
  </si>
  <si>
    <t>37363 White Rd</t>
  </si>
  <si>
    <t>70769-3541</t>
  </si>
  <si>
    <t>madison.mire@selu.edu</t>
  </si>
  <si>
    <t>SH1-119199</t>
  </si>
  <si>
    <t>1Z2R2652YW00241628</t>
  </si>
  <si>
    <t>SH1-119178-29212151</t>
  </si>
  <si>
    <t>christinezbarry barry</t>
  </si>
  <si>
    <t>721 Cook Hill Rd</t>
  </si>
  <si>
    <t>06410-3740</t>
  </si>
  <si>
    <t>christinezbarry@yahoo.com</t>
  </si>
  <si>
    <t>SH1-119178</t>
  </si>
  <si>
    <t>SH1-119175-29212140</t>
  </si>
  <si>
    <t>Pamela Schulten</t>
  </si>
  <si>
    <t>2110 Crampton Ave</t>
  </si>
  <si>
    <t>pamnbutch22@gmail.com</t>
  </si>
  <si>
    <t>SH1-119175</t>
  </si>
  <si>
    <t>1Z2R2652YW00241637</t>
  </si>
  <si>
    <t>SH1-119177-29212148</t>
  </si>
  <si>
    <t>Sonia Panameno</t>
  </si>
  <si>
    <t>90 E Raymond Ave</t>
  </si>
  <si>
    <t>11575-1115</t>
  </si>
  <si>
    <t>sonia421@gmail.com</t>
  </si>
  <si>
    <t>SH1-119177</t>
  </si>
  <si>
    <t>1Z2R2652YW00241646</t>
  </si>
  <si>
    <t>SH1-119197-29212255</t>
  </si>
  <si>
    <t>62 Remington Dr W</t>
  </si>
  <si>
    <t>75077-4006</t>
  </si>
  <si>
    <t>SH1-119197</t>
  </si>
  <si>
    <t>1Z2R2652YW00241655</t>
  </si>
  <si>
    <t>SH1-119168-29183435</t>
  </si>
  <si>
    <t>SH1-119168</t>
  </si>
  <si>
    <t>1Z2R26520100002594</t>
  </si>
  <si>
    <t>SH1-119195-29212248</t>
  </si>
  <si>
    <t>Nancy Quesada</t>
  </si>
  <si>
    <t>13645 Deering Bay Dr</t>
  </si>
  <si>
    <t>Apt 124</t>
  </si>
  <si>
    <t>33158-2820</t>
  </si>
  <si>
    <t>nedquest@gmail.com</t>
  </si>
  <si>
    <t>SH1-119195</t>
  </si>
  <si>
    <t>1Z2R2652YW00241664</t>
  </si>
  <si>
    <t>SH1-119183-29212207</t>
  </si>
  <si>
    <t>Yifan Yao</t>
  </si>
  <si>
    <t>435 W 119th St</t>
  </si>
  <si>
    <t>10027-7110</t>
  </si>
  <si>
    <t>Yifanyao90@gmail.com</t>
  </si>
  <si>
    <t>SH1-119183</t>
  </si>
  <si>
    <t>1Z2R26520200023793</t>
  </si>
  <si>
    <t>SH1-119181-29212201</t>
  </si>
  <si>
    <t>Sophia Osei</t>
  </si>
  <si>
    <t>11 Harding St.</t>
  </si>
  <si>
    <t>akuadindin@aol.com</t>
  </si>
  <si>
    <t>SH1-119181</t>
  </si>
  <si>
    <t>1Z2R2652YW00241673</t>
  </si>
  <si>
    <t>SH1-119171-29212123</t>
  </si>
  <si>
    <t>sarah eby</t>
  </si>
  <si>
    <t>301 9th St</t>
  </si>
  <si>
    <t>Unit 154</t>
  </si>
  <si>
    <t>93933-6015</t>
  </si>
  <si>
    <t>egg99z@yahoo.com</t>
  </si>
  <si>
    <t>SH1-119171</t>
  </si>
  <si>
    <t>1Z2R2652YW00241682</t>
  </si>
  <si>
    <t>SH1-119182-29212204</t>
  </si>
  <si>
    <t>Melody Rupple</t>
  </si>
  <si>
    <t>7503 Paseo Cristal</t>
  </si>
  <si>
    <t>92009-8724</t>
  </si>
  <si>
    <t>mdrupple@gmail.com</t>
  </si>
  <si>
    <t>SH1-119182</t>
  </si>
  <si>
    <t>1Z2R2652YW00241691</t>
  </si>
  <si>
    <t>SH1-119278-30002446</t>
  </si>
  <si>
    <t>kim  spangler</t>
  </si>
  <si>
    <t>142 Nottingham Rd</t>
  </si>
  <si>
    <t>29325-5219</t>
  </si>
  <si>
    <t>ppgspangler@gmail.com</t>
  </si>
  <si>
    <t>SH1-119278</t>
  </si>
  <si>
    <t>1Z2R2652YW00241708</t>
  </si>
  <si>
    <t>Flor Silva</t>
  </si>
  <si>
    <t>32768 Belami loop</t>
  </si>
  <si>
    <t>flor_deliza@yahoo.com</t>
  </si>
  <si>
    <t>1Z2R2652YW00241717</t>
  </si>
  <si>
    <t>SH1-119265-30002355</t>
  </si>
  <si>
    <t>Shifra Werch</t>
  </si>
  <si>
    <t>1710 W Greenleaf Ave</t>
  </si>
  <si>
    <t>60626-6879</t>
  </si>
  <si>
    <t>shifrawerch@yahoo.com</t>
  </si>
  <si>
    <t>SH1-119265</t>
  </si>
  <si>
    <t>1Z2R2652YW00241726</t>
  </si>
  <si>
    <t>Andrea Kehler</t>
  </si>
  <si>
    <t>3 Wynnewood Dr</t>
  </si>
  <si>
    <t>akehler76@verizon.net</t>
  </si>
  <si>
    <t>1Z2R2652YW00241735</t>
  </si>
  <si>
    <t>SH1-119216-29212357</t>
  </si>
  <si>
    <t>Teena Guenther</t>
  </si>
  <si>
    <t>28 Broadway Street</t>
  </si>
  <si>
    <t>teenaguenther1@gmail.com</t>
  </si>
  <si>
    <t>SH1-119216</t>
  </si>
  <si>
    <t>1Z2R2652YW00241744</t>
  </si>
  <si>
    <t>SH1-119276-30002440</t>
  </si>
  <si>
    <t>SH1-119276</t>
  </si>
  <si>
    <t>1Z2R2652YW00241753</t>
  </si>
  <si>
    <t>Denise McDermitt</t>
  </si>
  <si>
    <t>1610 Danby Road</t>
  </si>
  <si>
    <t>benjaminmcdermitt@hotmail.com</t>
  </si>
  <si>
    <t>1Z2R2652YW00241771</t>
  </si>
  <si>
    <t>SH1-119214-29212351</t>
  </si>
  <si>
    <t>SH1-119214</t>
  </si>
  <si>
    <t>1Z2R2652YW00241780</t>
  </si>
  <si>
    <t>SH1-119267-30002402</t>
  </si>
  <si>
    <t>2402 California St</t>
  </si>
  <si>
    <t>94115-2603</t>
  </si>
  <si>
    <t>SH1-119267</t>
  </si>
  <si>
    <t>1Z2R2652YW00241799</t>
  </si>
  <si>
    <t>SH1-119110-29183002</t>
  </si>
  <si>
    <t>rosemariebjorklund@msn.com</t>
  </si>
  <si>
    <t>SH1-119110</t>
  </si>
  <si>
    <t>1Z2R2652YW00241806</t>
  </si>
  <si>
    <t>Mary Ellen Ramos</t>
  </si>
  <si>
    <t>3709 Goyen Court</t>
  </si>
  <si>
    <t>maryellenrr@icloud.com</t>
  </si>
  <si>
    <t>1Z2R2652YW00241815</t>
  </si>
  <si>
    <t>SH1-119270-30002416</t>
  </si>
  <si>
    <t>Lynne Jackobek</t>
  </si>
  <si>
    <t>105 Berkeley Rd</t>
  </si>
  <si>
    <t>01845-5265</t>
  </si>
  <si>
    <t>ljackobek@aol.com</t>
  </si>
  <si>
    <t>SH1-119270</t>
  </si>
  <si>
    <t>1Z2R2652YW00241824</t>
  </si>
  <si>
    <t>Rita Vickroy</t>
  </si>
  <si>
    <t>636 Coddington Rd</t>
  </si>
  <si>
    <t>rvickroy@twcny.rr.com</t>
  </si>
  <si>
    <t>1Z2R2652YW00241833</t>
  </si>
  <si>
    <t>SH1-119295-30002554</t>
  </si>
  <si>
    <t>Michaela Godden</t>
  </si>
  <si>
    <t>761 Providence Dr</t>
  </si>
  <si>
    <t>30044-5917</t>
  </si>
  <si>
    <t>michaelagodden@yahoo.com</t>
  </si>
  <si>
    <t>SH1-119295</t>
  </si>
  <si>
    <t>1Z2R2652YW00241842</t>
  </si>
  <si>
    <t>Marcia Maring</t>
  </si>
  <si>
    <t>39274 County 14 Boulevard</t>
  </si>
  <si>
    <t>Kenyon</t>
  </si>
  <si>
    <t>marcialynn84@gmail.com</t>
  </si>
  <si>
    <t>SH1-119118-29183050</t>
  </si>
  <si>
    <t>13751 9th Ave S</t>
  </si>
  <si>
    <t>55398-2141</t>
  </si>
  <si>
    <t>SH1-119118</t>
  </si>
  <si>
    <t>SH1-119266-30002358</t>
  </si>
  <si>
    <t>Donna Jacobs</t>
  </si>
  <si>
    <t>540 County Park Rd</t>
  </si>
  <si>
    <t>19465-8858</t>
  </si>
  <si>
    <t>dbj.1948@gmail.com</t>
  </si>
  <si>
    <t>SH1-119266</t>
  </si>
  <si>
    <t>1Z2R2652YW00241851</t>
  </si>
  <si>
    <t>3834 N Palmer Dr.</t>
  </si>
  <si>
    <t>1Z2R2652YW00241860</t>
  </si>
  <si>
    <t>SH1-119274-30002434</t>
  </si>
  <si>
    <t>Vladimir Restoin Roitfeld</t>
  </si>
  <si>
    <t>5 E 78th St</t>
  </si>
  <si>
    <t>10075-0105</t>
  </si>
  <si>
    <t>vladimir@vladimirrestoinroitfeld.com</t>
  </si>
  <si>
    <t>SH1-119274</t>
  </si>
  <si>
    <t>1Z2R26520200023800</t>
  </si>
  <si>
    <t>SH1-119172-29212129</t>
  </si>
  <si>
    <t>SH1-119172</t>
  </si>
  <si>
    <t>1Z2R26520200023819</t>
  </si>
  <si>
    <t>SH1-119277-30002443</t>
  </si>
  <si>
    <t>ERNEST JAY WYATT</t>
  </si>
  <si>
    <t>395 E 4th St</t>
  </si>
  <si>
    <t>90802-0407</t>
  </si>
  <si>
    <t>gimmesomejunk@gmail.com</t>
  </si>
  <si>
    <t>SH1-119277</t>
  </si>
  <si>
    <t>1Z2R26520200023828</t>
  </si>
  <si>
    <t>SH1-119119-29183055</t>
  </si>
  <si>
    <t>SH1-119119</t>
  </si>
  <si>
    <t>1Z2R26520200023837</t>
  </si>
  <si>
    <t>SH1-119147-29183315</t>
  </si>
  <si>
    <t>Nussara Decker</t>
  </si>
  <si>
    <t>19 Ford Ln</t>
  </si>
  <si>
    <t>06870-2325</t>
  </si>
  <si>
    <t>nussacha@hotmail.com</t>
  </si>
  <si>
    <t>SH1-119147</t>
  </si>
  <si>
    <t>1Z2R2652YW00241879</t>
  </si>
  <si>
    <t>Kimberly Pressman</t>
  </si>
  <si>
    <t>11 Wolf Way</t>
  </si>
  <si>
    <t>klynpress@gmail.com</t>
  </si>
  <si>
    <t>SH1-119149-29183323</t>
  </si>
  <si>
    <t>Touba Both</t>
  </si>
  <si>
    <t>650 Chestnut St</t>
  </si>
  <si>
    <t>94133-2385</t>
  </si>
  <si>
    <t>Toubaboth@gmail.com</t>
  </si>
  <si>
    <t>SH1-119149</t>
  </si>
  <si>
    <t>SH1-119115-29183032</t>
  </si>
  <si>
    <t>SH1-119115</t>
  </si>
  <si>
    <t>SH1-119095-29182912</t>
  </si>
  <si>
    <t>Pam Truhn</t>
  </si>
  <si>
    <t>144 Jellico Circle</t>
  </si>
  <si>
    <t>pamtru26@yahoo.com</t>
  </si>
  <si>
    <t>SH1-119095</t>
  </si>
  <si>
    <t>1Z2R2652YW00241888</t>
  </si>
  <si>
    <t>SH1-119141-29183249</t>
  </si>
  <si>
    <t>SH1-119141</t>
  </si>
  <si>
    <t>SH1-119113-29183020</t>
  </si>
  <si>
    <t>Laura Shepard</t>
  </si>
  <si>
    <t>Po Box 716</t>
  </si>
  <si>
    <t>Grand Canyon</t>
  </si>
  <si>
    <t>86023-0716</t>
  </si>
  <si>
    <t>laurashepard225@yahoo.com</t>
  </si>
  <si>
    <t>SH1-119113</t>
  </si>
  <si>
    <t>1Z2R2652YW00241897</t>
  </si>
  <si>
    <t>SH1-119207-29212330</t>
  </si>
  <si>
    <t>Trudy Drypolcher</t>
  </si>
  <si>
    <t>518 Fitch St</t>
  </si>
  <si>
    <t>95448-3904</t>
  </si>
  <si>
    <t>trudydry@gmail.com</t>
  </si>
  <si>
    <t>SH1-119207</t>
  </si>
  <si>
    <t>1Z2R2652YW00241904</t>
  </si>
  <si>
    <t>SH1-119105-29182946</t>
  </si>
  <si>
    <t>Karen  Giamo-Kirk</t>
  </si>
  <si>
    <t>9214 Arabian Ave</t>
  </si>
  <si>
    <t>22182-2025</t>
  </si>
  <si>
    <t>kgkirk@verizon.net</t>
  </si>
  <si>
    <t>SH1-119105</t>
  </si>
  <si>
    <t>1Z2R2652YW00241913</t>
  </si>
  <si>
    <t>SH1-119108-29182956</t>
  </si>
  <si>
    <t>Magdalena Perez</t>
  </si>
  <si>
    <t>6411 Pemwoods</t>
  </si>
  <si>
    <t>magdaz@satx.rr.com</t>
  </si>
  <si>
    <t>SH1-119108</t>
  </si>
  <si>
    <t>1Z2R2652YW00241922</t>
  </si>
  <si>
    <t>SH1-119219-29212410</t>
  </si>
  <si>
    <t>Lianykam9@yahoo.com</t>
  </si>
  <si>
    <t>SH1-119219</t>
  </si>
  <si>
    <t>1Z2R2652YW00241931</t>
  </si>
  <si>
    <t>SH1-119107-29182952</t>
  </si>
  <si>
    <t>Rebecca Quinn</t>
  </si>
  <si>
    <t>2434 SW Humphrey Park Rd</t>
  </si>
  <si>
    <t>97221-2332</t>
  </si>
  <si>
    <t>rebecca.quinn@nike.com</t>
  </si>
  <si>
    <t>SH1-119107</t>
  </si>
  <si>
    <t>1Z2R2652YW00241940</t>
  </si>
  <si>
    <t>SH1-119229-29212443</t>
  </si>
  <si>
    <t xml:space="preserve">Linda Ehlers </t>
  </si>
  <si>
    <t>1048 Halifax Place</t>
  </si>
  <si>
    <t>tarajerry1@yahoo.com</t>
  </si>
  <si>
    <t>SH1-119229</t>
  </si>
  <si>
    <t>1Z2R2652YW00241959</t>
  </si>
  <si>
    <t>SH1-119116-29183038</t>
  </si>
  <si>
    <t>Sandra Wood</t>
  </si>
  <si>
    <t>27375 Paseo Laguna</t>
  </si>
  <si>
    <t>92675-5350</t>
  </si>
  <si>
    <t>Greenwood11@cox.net</t>
  </si>
  <si>
    <t>SH1-119116</t>
  </si>
  <si>
    <t>1Z2R2652YW00241968</t>
  </si>
  <si>
    <t>Kelly Miller</t>
  </si>
  <si>
    <t>2709 Golden Gate Park</t>
  </si>
  <si>
    <t>mail4sunnygirl@gmail.com</t>
  </si>
  <si>
    <t>SH1-119239-29212522</t>
  </si>
  <si>
    <t>Meghan Martinez</t>
  </si>
  <si>
    <t>1753 North Humboldt Boulevard</t>
  </si>
  <si>
    <t>estrellacinematografica@gmail.com</t>
  </si>
  <si>
    <t>SH1-119239</t>
  </si>
  <si>
    <t>1Z2R2652YW00241977</t>
  </si>
  <si>
    <t>SH1-119139-29183240</t>
  </si>
  <si>
    <t>Elkies Bloomquist</t>
  </si>
  <si>
    <t>2511 Eagle Run Dr</t>
  </si>
  <si>
    <t>33327-1525</t>
  </si>
  <si>
    <t>elkiesh@gmail.com</t>
  </si>
  <si>
    <t>SH1-119139</t>
  </si>
  <si>
    <t>1Z2R26520200023846</t>
  </si>
  <si>
    <t>SH1-119111-29183007</t>
  </si>
  <si>
    <t>Beth Lewis</t>
  </si>
  <si>
    <t>9100 Westheimer Rd</t>
  </si>
  <si>
    <t>Apt 427</t>
  </si>
  <si>
    <t>77063-3556</t>
  </si>
  <si>
    <t>msbeth8@gmail.com</t>
  </si>
  <si>
    <t>SH1-119111</t>
  </si>
  <si>
    <t>1Z2R2652YW00241986</t>
  </si>
  <si>
    <t>SH1-119228-29212440</t>
  </si>
  <si>
    <t>John Spadaro</t>
  </si>
  <si>
    <t>69 Ripple Lane</t>
  </si>
  <si>
    <t>sparro53@gmail.com</t>
  </si>
  <si>
    <t>SH1-119228</t>
  </si>
  <si>
    <t>1Z2R2652YW00241995</t>
  </si>
  <si>
    <t>104 Stratton Court</t>
  </si>
  <si>
    <t>1Z2R2652YW00242001</t>
  </si>
  <si>
    <t>1Z2R2652YW00242010</t>
  </si>
  <si>
    <t>SH1-119226-29212433</t>
  </si>
  <si>
    <t>Ann Stewart</t>
  </si>
  <si>
    <t>5252 E Appaloosa Ave</t>
  </si>
  <si>
    <t>93619-9543</t>
  </si>
  <si>
    <t>ajbs9@unwiredbb.com</t>
  </si>
  <si>
    <t>SH1-119226</t>
  </si>
  <si>
    <t>1Z2R2652YW00242029</t>
  </si>
  <si>
    <t>Michelle Martin</t>
  </si>
  <si>
    <t>2904 Wooded Lane</t>
  </si>
  <si>
    <t>michelle0015@att.net</t>
  </si>
  <si>
    <t>1Z2R2652YW00242038</t>
  </si>
  <si>
    <t>SH1-119156-29183350</t>
  </si>
  <si>
    <t>Maynard Christensen</t>
  </si>
  <si>
    <t>512 East Oakwood Drive</t>
  </si>
  <si>
    <t>chritensen772@comcast.net</t>
  </si>
  <si>
    <t>SH1-119156</t>
  </si>
  <si>
    <t>1Z2R2652YW00242047</t>
  </si>
  <si>
    <t>Jennifer  Houghton</t>
  </si>
  <si>
    <t>1911 Ernest Avenue</t>
  </si>
  <si>
    <t>itsez2cixl@gmail.com</t>
  </si>
  <si>
    <t>1Z2R2652YW00242056</t>
  </si>
  <si>
    <t>SH1-119104-29182942</t>
  </si>
  <si>
    <t>SH1-119104</t>
  </si>
  <si>
    <t>1Z2R2652YW00242065</t>
  </si>
  <si>
    <t>SH1-119094-29182908</t>
  </si>
  <si>
    <t>Natalie Naccarato</t>
  </si>
  <si>
    <t>13419 Terrace Wood Ct</t>
  </si>
  <si>
    <t>77070-4341</t>
  </si>
  <si>
    <t>nnaccar65@yahoo.com</t>
  </si>
  <si>
    <t>SH1-119094</t>
  </si>
  <si>
    <t>1Z2R2652YW00242074</t>
  </si>
  <si>
    <t>SH1-119160-29183405</t>
  </si>
  <si>
    <t>Patti Mah</t>
  </si>
  <si>
    <t>418 Erma Avenue</t>
  </si>
  <si>
    <t>psmah@sbcglobal.net</t>
  </si>
  <si>
    <t>SH1-119160</t>
  </si>
  <si>
    <t>1Z2R2652YW00242083</t>
  </si>
  <si>
    <t>SH1-119237-29212512</t>
  </si>
  <si>
    <t>SH1-119237</t>
  </si>
  <si>
    <t>1Z2R2652YW00242092</t>
  </si>
  <si>
    <t>SH1-119153-29183339</t>
  </si>
  <si>
    <t>Jeffrey Balicki</t>
  </si>
  <si>
    <t>2215 Hassinger Ln</t>
  </si>
  <si>
    <t>15116-3042</t>
  </si>
  <si>
    <t>jbb@fgsmlaw.com</t>
  </si>
  <si>
    <t>SH1-119153</t>
  </si>
  <si>
    <t>1Z2R2652YW00242109</t>
  </si>
  <si>
    <t>SH1-119100-29182929</t>
  </si>
  <si>
    <t>Nancy Gratiot</t>
  </si>
  <si>
    <t>1460 lake kegonsa rd</t>
  </si>
  <si>
    <t>nalynsgoldens@aol.com</t>
  </si>
  <si>
    <t>SH1-119100</t>
  </si>
  <si>
    <t>1Z2R2652YW00242118</t>
  </si>
  <si>
    <t>Lorena Lopez</t>
  </si>
  <si>
    <t>615 Terra Dr</t>
  </si>
  <si>
    <t>lorenglo@yahoo.com</t>
  </si>
  <si>
    <t>1Z2R2652YW00242127</t>
  </si>
  <si>
    <t>SH1-119101-29182932</t>
  </si>
  <si>
    <t>m Dunne</t>
  </si>
  <si>
    <t>1 Millbank Ct</t>
  </si>
  <si>
    <t>08054-4804</t>
  </si>
  <si>
    <t>mdunne@comcast.net</t>
  </si>
  <si>
    <t>SH1-119101</t>
  </si>
  <si>
    <t>1Z2R2652YW00242136</t>
  </si>
  <si>
    <t>Darlene Odenwalder</t>
  </si>
  <si>
    <t>924 West Hollycrest Drive</t>
  </si>
  <si>
    <t>South Jordan</t>
  </si>
  <si>
    <t>Odenwalders@gmail.com</t>
  </si>
  <si>
    <t>1Z2R2652YW00242145</t>
  </si>
  <si>
    <t>Vanessa Kissel</t>
  </si>
  <si>
    <t>3129 NW 57th Terrace</t>
  </si>
  <si>
    <t>vek66@aol.com</t>
  </si>
  <si>
    <t>1Z2R2652YW00242154</t>
  </si>
  <si>
    <t>SH1-118981-29182722</t>
  </si>
  <si>
    <t>Sharon Orise</t>
  </si>
  <si>
    <t>10423 Stone Pine Ave</t>
  </si>
  <si>
    <t>orisesr@hotmail.com</t>
  </si>
  <si>
    <t>1Z2R2652YW00242163</t>
  </si>
  <si>
    <t>SH1-118982-29182726</t>
  </si>
  <si>
    <t>Tina Taylor</t>
  </si>
  <si>
    <t>7 Sawgrass Ln</t>
  </si>
  <si>
    <t>14086-9107</t>
  </si>
  <si>
    <t>tmtaylor82510@gmail.com</t>
  </si>
  <si>
    <t>SH1-118982</t>
  </si>
  <si>
    <t>SH1-119272-30002426</t>
  </si>
  <si>
    <t xml:space="preserve">Heide Marx </t>
  </si>
  <si>
    <t>1037 S Belvedere Ave</t>
  </si>
  <si>
    <t>Gastonia</t>
  </si>
  <si>
    <t>28054-4501</t>
  </si>
  <si>
    <t>myemailhkm@gmail.com</t>
  </si>
  <si>
    <t>SH1-119272</t>
  </si>
  <si>
    <t>1Z2R2652YW00242172</t>
  </si>
  <si>
    <t>SH1-118985-29182731</t>
  </si>
  <si>
    <t>erika sloan</t>
  </si>
  <si>
    <t>201 Sherwood Dr</t>
  </si>
  <si>
    <t>75094-4247</t>
  </si>
  <si>
    <t>erika.sloan@nrg.com</t>
  </si>
  <si>
    <t>SH1-118985</t>
  </si>
  <si>
    <t>SH1-119275-30002437</t>
  </si>
  <si>
    <t>Wendy Borawski</t>
  </si>
  <si>
    <t>19 Bucks Trl</t>
  </si>
  <si>
    <t>02891-4077</t>
  </si>
  <si>
    <t>wjborawski@gmail.com</t>
  </si>
  <si>
    <t>SH1-119275</t>
  </si>
  <si>
    <t>SH1-119103-29182939</t>
  </si>
  <si>
    <t>SH1-119103</t>
  </si>
  <si>
    <t>1Z2R26520200023855</t>
  </si>
  <si>
    <t>rosa castillo</t>
  </si>
  <si>
    <t>133 Harper Court</t>
  </si>
  <si>
    <t>rcastillo1960@gmail.com</t>
  </si>
  <si>
    <t>1Z2R2652YW00242190</t>
  </si>
  <si>
    <t>SH1-119269-30002411</t>
  </si>
  <si>
    <t>Monika Gromowski</t>
  </si>
  <si>
    <t>8 River Park Dr</t>
  </si>
  <si>
    <t>06416-1559</t>
  </si>
  <si>
    <t>monikagromowski@yahoo.com</t>
  </si>
  <si>
    <t>SH1-119269</t>
  </si>
  <si>
    <t>1ZR76A800300004661</t>
  </si>
  <si>
    <t>SH1-119099-29182925</t>
  </si>
  <si>
    <t>rosa pedrego</t>
  </si>
  <si>
    <t>5750 S Aldorn Dr</t>
  </si>
  <si>
    <t>85706-4943</t>
  </si>
  <si>
    <t>pedregoayr@hotmail.com</t>
  </si>
  <si>
    <t>SH1-119099</t>
  </si>
  <si>
    <t>SH1-119273-30002430</t>
  </si>
  <si>
    <t>Angela Turner</t>
  </si>
  <si>
    <t>22475 violet st</t>
  </si>
  <si>
    <t>angelaturner781@gmail.com</t>
  </si>
  <si>
    <t>SH1-119273</t>
  </si>
  <si>
    <t>1Z2R2652YW00242207</t>
  </si>
  <si>
    <t>SH1-119097-29182919</t>
  </si>
  <si>
    <t>Caitlyn Francis</t>
  </si>
  <si>
    <t>1250 S Miami Ave</t>
  </si>
  <si>
    <t>Apt 1301</t>
  </si>
  <si>
    <t>33130-4107</t>
  </si>
  <si>
    <t>caitlynf2010@gmail.com</t>
  </si>
  <si>
    <t>SH1-119097</t>
  </si>
  <si>
    <t>1ZR76A800300004670</t>
  </si>
  <si>
    <t>SH1-119215-29212354</t>
  </si>
  <si>
    <t>SH1-119215</t>
  </si>
  <si>
    <t>1Z2R26520300008674</t>
  </si>
  <si>
    <t>1305 Lynhurst Lane</t>
  </si>
  <si>
    <t>1Z2R2652YW00242216</t>
  </si>
  <si>
    <t>SH1-119098-29182922</t>
  </si>
  <si>
    <t>Kristen Shea</t>
  </si>
  <si>
    <t>14445 Trailwind Rd</t>
  </si>
  <si>
    <t>92064-2362</t>
  </si>
  <si>
    <t>kristens987@yahoo.com</t>
  </si>
  <si>
    <t>SH1-119098</t>
  </si>
  <si>
    <t>SH1-119240-29212527</t>
  </si>
  <si>
    <t>suzannevt88@gmail.com</t>
  </si>
  <si>
    <t>SH1-119240</t>
  </si>
  <si>
    <t>SH1-119241-29212532</t>
  </si>
  <si>
    <t>Leah Moebius</t>
  </si>
  <si>
    <t>2552 Nicky Ln</t>
  </si>
  <si>
    <t>22311-1312</t>
  </si>
  <si>
    <t>leahmoebius@yahoo.com</t>
  </si>
  <si>
    <t>SH1-119241</t>
  </si>
  <si>
    <t>SH1-119166-29183428</t>
  </si>
  <si>
    <t>Catherine Robertson</t>
  </si>
  <si>
    <t>1582 Adams Drive W</t>
  </si>
  <si>
    <t>info09@nvpmd.com</t>
  </si>
  <si>
    <t>SH1-119166</t>
  </si>
  <si>
    <t>1Z2R2652YW00242225</t>
  </si>
  <si>
    <t>SH1-119102-29182936</t>
  </si>
  <si>
    <t>Martha Holmberg</t>
  </si>
  <si>
    <t>4742 N Syracuse St</t>
  </si>
  <si>
    <t>97203-4530</t>
  </si>
  <si>
    <t>martha.holmberg@gmail.com</t>
  </si>
  <si>
    <t>SH1-119102</t>
  </si>
  <si>
    <t>1Z2R2652YW00242234</t>
  </si>
  <si>
    <t>SH1-119238-29212517</t>
  </si>
  <si>
    <t>Helene McCarren</t>
  </si>
  <si>
    <t>8840 Villa La Jolla Dr</t>
  </si>
  <si>
    <t>92037-1955</t>
  </si>
  <si>
    <t>hcm1@att.net</t>
  </si>
  <si>
    <t>SH1-119238</t>
  </si>
  <si>
    <t xml:space="preserve">Ferne  Keesler </t>
  </si>
  <si>
    <t>35 Olds Drive</t>
  </si>
  <si>
    <t>kathyb@ptd.net</t>
  </si>
  <si>
    <t>1Z2R2652YW00242243</t>
  </si>
  <si>
    <t>SH1-119096-29182915</t>
  </si>
  <si>
    <t>Pat Brown</t>
  </si>
  <si>
    <t>4501 Western Ave NW</t>
  </si>
  <si>
    <t>20016-4337</t>
  </si>
  <si>
    <t>Pesodabrown@aol.com</t>
  </si>
  <si>
    <t>SH1-119096</t>
  </si>
  <si>
    <t>1Z2R2652YW00242252</t>
  </si>
  <si>
    <t>SH1-119307-30002640</t>
  </si>
  <si>
    <t>Elaine Crisostomo</t>
  </si>
  <si>
    <t>114 Matthew Ct</t>
  </si>
  <si>
    <t>95632-2643</t>
  </si>
  <si>
    <t>sparkling_elly@yahoo.com</t>
  </si>
  <si>
    <t>SH1-119307</t>
  </si>
  <si>
    <t>1Z2R2652YW00242261</t>
  </si>
  <si>
    <t>SH1-119235-29212502</t>
  </si>
  <si>
    <t>Judy Watkins</t>
  </si>
  <si>
    <t>4883 Kingdale Dr</t>
  </si>
  <si>
    <t>95124-4910</t>
  </si>
  <si>
    <t>SH1-119235</t>
  </si>
  <si>
    <t>SH1-119253-30002318</t>
  </si>
  <si>
    <t>SH1-119253</t>
  </si>
  <si>
    <t>1Z2R2652YW00242270</t>
  </si>
  <si>
    <t>SH1-119309-30002646</t>
  </si>
  <si>
    <t>Tiffany Manley</t>
  </si>
  <si>
    <t>209 Vireo Dr</t>
  </si>
  <si>
    <t>Steubenville</t>
  </si>
  <si>
    <t>43953-4068</t>
  </si>
  <si>
    <t>tif.manley@gmail.com</t>
  </si>
  <si>
    <t>SH1-119309</t>
  </si>
  <si>
    <t>1Z2R2652YW00242289</t>
  </si>
  <si>
    <t>SH1-119236-29212506</t>
  </si>
  <si>
    <t>Joy Davis</t>
  </si>
  <si>
    <t>8633 E Krail St</t>
  </si>
  <si>
    <t>85250-4934</t>
  </si>
  <si>
    <t>allyn97221@gmail.com</t>
  </si>
  <si>
    <t>SH1-119236</t>
  </si>
  <si>
    <t>1Z2R2652YW00242298</t>
  </si>
  <si>
    <t>SH1-119288-30002528</t>
  </si>
  <si>
    <t>Surisa Buanoi</t>
  </si>
  <si>
    <t>20844 Bassett St.</t>
  </si>
  <si>
    <t>WINNETKA</t>
  </si>
  <si>
    <t>surisa.srs@gmail.com</t>
  </si>
  <si>
    <t>SH1-119288</t>
  </si>
  <si>
    <t>1Z2R2652YW00242305</t>
  </si>
  <si>
    <t>Lucie Gold</t>
  </si>
  <si>
    <t>6127 Ramsay Lane</t>
  </si>
  <si>
    <t>spruceylu@aol.com</t>
  </si>
  <si>
    <t>1Z2R2652YW00242314</t>
  </si>
  <si>
    <t>SH1-119287-30002523</t>
  </si>
  <si>
    <t>Kathryn Ritter</t>
  </si>
  <si>
    <t>8864 Canterbury Cove Ct</t>
  </si>
  <si>
    <t>32256-4579</t>
  </si>
  <si>
    <t>klbritter@gmail.com</t>
  </si>
  <si>
    <t>SH1-119287</t>
  </si>
  <si>
    <t>SH1-119233-29212456</t>
  </si>
  <si>
    <t>Holly Steinhoff</t>
  </si>
  <si>
    <t>5708 S Sundance Dr</t>
  </si>
  <si>
    <t>65203-9293</t>
  </si>
  <si>
    <t>gsteinh423@aol.com</t>
  </si>
  <si>
    <t>SH1-119233</t>
  </si>
  <si>
    <t>1Z2R2652YW00242323</t>
  </si>
  <si>
    <t>SH1-119291-30002541</t>
  </si>
  <si>
    <t>Cecilia Manning</t>
  </si>
  <si>
    <t>457 Vanderheide Rd</t>
  </si>
  <si>
    <t>Defuniak Springs</t>
  </si>
  <si>
    <t>32433-8536</t>
  </si>
  <si>
    <t>cece1221@gmail.com</t>
  </si>
  <si>
    <t>SH1-119291</t>
  </si>
  <si>
    <t>SH1-119234-29212459</t>
  </si>
  <si>
    <t>Meghan Sweeney</t>
  </si>
  <si>
    <t>122 W 23rd Ave</t>
  </si>
  <si>
    <t>08260-2506</t>
  </si>
  <si>
    <t>meghan.sweeney21@gmail.com</t>
  </si>
  <si>
    <t>SH1-119234</t>
  </si>
  <si>
    <t>1Z2R2652YW00242332</t>
  </si>
  <si>
    <t>SH1-119281-30002456</t>
  </si>
  <si>
    <t>Diane Tardiff</t>
  </si>
  <si>
    <t>14950 Alma Dr</t>
  </si>
  <si>
    <t>48313-3612</t>
  </si>
  <si>
    <t>dtardiff83@gmail.com</t>
  </si>
  <si>
    <t>SH1-119281</t>
  </si>
  <si>
    <t>SH1-119261-30002343</t>
  </si>
  <si>
    <t>SH1-119261</t>
  </si>
  <si>
    <t>1Z2R2652YW00242341</t>
  </si>
  <si>
    <t>SH1-119227-29212437</t>
  </si>
  <si>
    <t>Rosalie Gald</t>
  </si>
  <si>
    <t>6613 N Chance Ave</t>
  </si>
  <si>
    <t>93710-4608</t>
  </si>
  <si>
    <t>merrose@comcast.net</t>
  </si>
  <si>
    <t>SH1-119227</t>
  </si>
  <si>
    <t>1Z2R2652YW00242350</t>
  </si>
  <si>
    <t>SH1-119117-29183044</t>
  </si>
  <si>
    <t>Barbara J Saulnier</t>
  </si>
  <si>
    <t>SH1-119117</t>
  </si>
  <si>
    <t>1Z2R26520300008683</t>
  </si>
  <si>
    <t>SH1-119289-30002533</t>
  </si>
  <si>
    <t>kaila vandermey</t>
  </si>
  <si>
    <t>1850 Knoxville Ave</t>
  </si>
  <si>
    <t>90815-3437</t>
  </si>
  <si>
    <t>kaila.vandermey@gmail.com</t>
  </si>
  <si>
    <t>SH1-119289</t>
  </si>
  <si>
    <t>1Z2R2652YW00242369</t>
  </si>
  <si>
    <t>Emily Gerke</t>
  </si>
  <si>
    <t>4541 Cavallon Way NW</t>
  </si>
  <si>
    <t>esgerke@comcast.net</t>
  </si>
  <si>
    <t>1Z2R2652YW00242378</t>
  </si>
  <si>
    <t>SH1-119332-30031247</t>
  </si>
  <si>
    <t>Toni Ann Angerame</t>
  </si>
  <si>
    <t>6465 Via Benita</t>
  </si>
  <si>
    <t>33433-6421</t>
  </si>
  <si>
    <t>Tsalzone@gmail.com</t>
  </si>
  <si>
    <t>SH1-119332</t>
  </si>
  <si>
    <t>1Z2R2652YW00242387</t>
  </si>
  <si>
    <t>SH1-119284-30002507</t>
  </si>
  <si>
    <t>Valerie Stevens</t>
  </si>
  <si>
    <t>6724 Arrow Hill St</t>
  </si>
  <si>
    <t>89084-2083</t>
  </si>
  <si>
    <t>mr4mrsstevens@aol.com</t>
  </si>
  <si>
    <t>SH1-119284</t>
  </si>
  <si>
    <t>1Z2R2652YW00242396</t>
  </si>
  <si>
    <t>Patricia Rierson</t>
  </si>
  <si>
    <t>800 Red Hill Road</t>
  </si>
  <si>
    <t>trishrierson@gmail.com</t>
  </si>
  <si>
    <t>1Z2R2652YW00242403</t>
  </si>
  <si>
    <t>SH1-119329-30031236</t>
  </si>
  <si>
    <t>Devyn Guthrie</t>
  </si>
  <si>
    <t>337 Mountain Glen Rd</t>
  </si>
  <si>
    <t>Cobden</t>
  </si>
  <si>
    <t>62920-2314</t>
  </si>
  <si>
    <t>devyngu3@gmail.com</t>
  </si>
  <si>
    <t>SH1-119329</t>
  </si>
  <si>
    <t>1Z2R2652YW00242412</t>
  </si>
  <si>
    <t>16677 South 181st Drive</t>
  </si>
  <si>
    <t>1Z2R26520300008692</t>
  </si>
  <si>
    <t>SH1-119106-29182949</t>
  </si>
  <si>
    <t>Gloria Ricchiazzi</t>
  </si>
  <si>
    <t>2246 Queensberry Rd</t>
  </si>
  <si>
    <t>91104-3324</t>
  </si>
  <si>
    <t>signaturerealty@earthlink.net</t>
  </si>
  <si>
    <t>SH1-119106</t>
  </si>
  <si>
    <t>1Z2R26520100002601</t>
  </si>
  <si>
    <t>SH1-114008-25204930</t>
  </si>
  <si>
    <t>SH1-114008</t>
  </si>
  <si>
    <t>1Z2R2652YW00242421</t>
  </si>
  <si>
    <t>SH1-119279-30002449</t>
  </si>
  <si>
    <t>Stephanie Rice</t>
  </si>
  <si>
    <t>19 Haley Rd</t>
  </si>
  <si>
    <t>01945-2206</t>
  </si>
  <si>
    <t>stefapark@aol.com</t>
  </si>
  <si>
    <t>SH1-119279</t>
  </si>
  <si>
    <t>Karen Blair</t>
  </si>
  <si>
    <t>36 Wildwood Circle</t>
  </si>
  <si>
    <t>Kblair224@gmail.com</t>
  </si>
  <si>
    <t>1Z2R2652YW00242430</t>
  </si>
  <si>
    <t>SH1-119286-30002517</t>
  </si>
  <si>
    <t>Debbie Zook</t>
  </si>
  <si>
    <t>202 Forest Ave</t>
  </si>
  <si>
    <t>45215-2021</t>
  </si>
  <si>
    <t>debszook@gmail.com</t>
  </si>
  <si>
    <t>SH1-119286</t>
  </si>
  <si>
    <t>SH1-119245-29212545</t>
  </si>
  <si>
    <t>Heather Simco</t>
  </si>
  <si>
    <t>8446 Hollow Brook Circle</t>
  </si>
  <si>
    <t>heathersimco@gmail.com</t>
  </si>
  <si>
    <t>SH1-119245</t>
  </si>
  <si>
    <t>SH1-119282-30002459</t>
  </si>
  <si>
    <t>kathy santore</t>
  </si>
  <si>
    <t>Po Box 7016</t>
  </si>
  <si>
    <t>92067-7016</t>
  </si>
  <si>
    <t>ksantore@mac.com</t>
  </si>
  <si>
    <t>SH1-119282</t>
  </si>
  <si>
    <t>SH1-119294-30002551</t>
  </si>
  <si>
    <t>SUSAN OLENCHAK</t>
  </si>
  <si>
    <t>373 Ohara Rd</t>
  </si>
  <si>
    <t>Spring Brook Township</t>
  </si>
  <si>
    <t>18444-6358</t>
  </si>
  <si>
    <t>solenchak@gmail.com</t>
  </si>
  <si>
    <t>SH1-119294</t>
  </si>
  <si>
    <t>SH1-119302-30002624</t>
  </si>
  <si>
    <t>SH1-119302</t>
  </si>
  <si>
    <t>SH1-119306-30002637</t>
  </si>
  <si>
    <t>matt leavell</t>
  </si>
  <si>
    <t>10317 Winyah Bay Ln</t>
  </si>
  <si>
    <t>28278-7546</t>
  </si>
  <si>
    <t>matt.leavell28@gmail.com</t>
  </si>
  <si>
    <t>SH1-119306</t>
  </si>
  <si>
    <t>1Z2R2652YW00242449</t>
  </si>
  <si>
    <t>SH1-119293-30002547</t>
  </si>
  <si>
    <t>SH1-119293</t>
  </si>
  <si>
    <t>1Z2R2652YW00242458</t>
  </si>
  <si>
    <t>SH1-119290-30002538</t>
  </si>
  <si>
    <t>karen heltemes</t>
  </si>
  <si>
    <t>4208 Tolchester Place</t>
  </si>
  <si>
    <t>karenheltemes@gmail.com</t>
  </si>
  <si>
    <t>SH1-119290</t>
  </si>
  <si>
    <t>1Z2R2652YW00242467</t>
  </si>
  <si>
    <t>SH1-119308-30002643</t>
  </si>
  <si>
    <t>Marcie New</t>
  </si>
  <si>
    <t>6901 Oliver Ave S</t>
  </si>
  <si>
    <t>55423-2126</t>
  </si>
  <si>
    <t>marcienew@gmail.com</t>
  </si>
  <si>
    <t>SH1-119308</t>
  </si>
  <si>
    <t>1Z2R2652YW00242476</t>
  </si>
  <si>
    <t>SH1-119297-30002602</t>
  </si>
  <si>
    <t>Rayisa Hontscharuk</t>
  </si>
  <si>
    <t>2625 N Clark St</t>
  </si>
  <si>
    <t>Apt 802</t>
  </si>
  <si>
    <t>60614-1855</t>
  </si>
  <si>
    <t>rayisa.hontscharuk@mail.utoronto.ca</t>
  </si>
  <si>
    <t>SH1-119297</t>
  </si>
  <si>
    <t>1Z2R2652YW00242485</t>
  </si>
  <si>
    <t>SH1-119296-30002559</t>
  </si>
  <si>
    <t>SH1-119296</t>
  </si>
  <si>
    <t>SH1-119285-30002512</t>
  </si>
  <si>
    <t>Lauren Pereen</t>
  </si>
  <si>
    <t>121 Water St</t>
  </si>
  <si>
    <t>Apt 33</t>
  </si>
  <si>
    <t>01915-5065</t>
  </si>
  <si>
    <t>laurenpereen125@gmail.com</t>
  </si>
  <si>
    <t>SH1-119285</t>
  </si>
  <si>
    <t>1Z2R2652YW00242494</t>
  </si>
  <si>
    <t>SH1-119292-30002544</t>
  </si>
  <si>
    <t>Beth Wisenbaker</t>
  </si>
  <si>
    <t>3523 Newsome Road</t>
  </si>
  <si>
    <t>bcwisenbaker@gmail.com</t>
  </si>
  <si>
    <t>SH1-119292</t>
  </si>
  <si>
    <t>1Z2R2652YW00242501</t>
  </si>
  <si>
    <t>Elaine  Tamboer</t>
  </si>
  <si>
    <t xml:space="preserve">15 Tioga Ave Lake , NJ </t>
  </si>
  <si>
    <t>elainet519@optonline.net</t>
  </si>
  <si>
    <t>1Z2R2652YW00242529</t>
  </si>
  <si>
    <t>Kelli  Perrill</t>
  </si>
  <si>
    <t>193 Lakeside Drive</t>
  </si>
  <si>
    <t>Seguin</t>
  </si>
  <si>
    <t>kelli.perrill@dignitymemorial.com</t>
  </si>
  <si>
    <t>1Z2R2652YW00242510</t>
  </si>
  <si>
    <t>Jour salon   Sheila jenkins Jenkins</t>
  </si>
  <si>
    <t>501 South Goliad Street</t>
  </si>
  <si>
    <t>bobeela@sbcglobal.net</t>
  </si>
  <si>
    <t>1Z2R2652YW00242538</t>
  </si>
  <si>
    <t>Jennifer Chadney</t>
  </si>
  <si>
    <t>5223 Strohm Avenue</t>
  </si>
  <si>
    <t>DELIVER TO GATE ON RIGHT OF HOUSE</t>
  </si>
  <si>
    <t>razzldazl@aol.com</t>
  </si>
  <si>
    <t>1Z2R2652YW00242547</t>
  </si>
  <si>
    <t>Ann Grant</t>
  </si>
  <si>
    <t>7434 Highway 55</t>
  </si>
  <si>
    <t>55427-4836</t>
  </si>
  <si>
    <t>anngrant3@hotmail.com</t>
  </si>
  <si>
    <t>1Z2R2652YW00242556</t>
  </si>
  <si>
    <t>Araceli Bacio</t>
  </si>
  <si>
    <t>630 Fairview Avenue</t>
  </si>
  <si>
    <t>arabacio@gmail.com</t>
  </si>
  <si>
    <t>1Z2R2652YW00242565</t>
  </si>
  <si>
    <t>1Z2R2652YW00242574</t>
  </si>
  <si>
    <t>SH1-119258-30002334</t>
  </si>
  <si>
    <t>9 Hawthorne Rd</t>
  </si>
  <si>
    <t>29910-4901</t>
  </si>
  <si>
    <t>SH1-119258</t>
  </si>
  <si>
    <t>1Z2R2652YW00242583</t>
  </si>
  <si>
    <t>SH1-119280-30002453</t>
  </si>
  <si>
    <t>Leslie Reasin</t>
  </si>
  <si>
    <t>4207 Castlewood Dr</t>
  </si>
  <si>
    <t>34691-2634</t>
  </si>
  <si>
    <t>goodputter@aol.com</t>
  </si>
  <si>
    <t>SH1-119280</t>
  </si>
  <si>
    <t>1Z2R2652YW00242592</t>
  </si>
  <si>
    <t>john Magner</t>
  </si>
  <si>
    <t>9965 Rue Chantemar</t>
  </si>
  <si>
    <t>92131-3205</t>
  </si>
  <si>
    <t>ccmagner@gmail.com</t>
  </si>
  <si>
    <t>1Z2R2652YW00242609</t>
  </si>
  <si>
    <t>SH1-119242-29212536</t>
  </si>
  <si>
    <t>Rita Wettstein</t>
  </si>
  <si>
    <t>382 Springlake Ln</t>
  </si>
  <si>
    <t>60504-4007</t>
  </si>
  <si>
    <t>rjwdow3824@aol.com</t>
  </si>
  <si>
    <t>SH1-119242</t>
  </si>
  <si>
    <t>1Z2R2652YW00242618</t>
  </si>
  <si>
    <t>1ZR76A800300004689</t>
  </si>
  <si>
    <t>SH1-119250-30002304</t>
  </si>
  <si>
    <t>Andrea Sooksavate</t>
  </si>
  <si>
    <t>33 Via Amistosa</t>
  </si>
  <si>
    <t>N</t>
  </si>
  <si>
    <t>andrea.gonzales25@gmail.com</t>
  </si>
  <si>
    <t>SH1-119250</t>
  </si>
  <si>
    <t>1Z2R2652YW00242627</t>
  </si>
  <si>
    <t>Paula Mikles</t>
  </si>
  <si>
    <t>1521 Cottonwood Cir</t>
  </si>
  <si>
    <t>95603-2926</t>
  </si>
  <si>
    <t>pjmikles@gmail.com</t>
  </si>
  <si>
    <t>1Z2R2652YW00242636</t>
  </si>
  <si>
    <t>SH1-119244-29212543</t>
  </si>
  <si>
    <t>Linda  Hughes</t>
  </si>
  <si>
    <t>18535 Beverly Ln SW</t>
  </si>
  <si>
    <t>Normandy Park</t>
  </si>
  <si>
    <t>98166-3805</t>
  </si>
  <si>
    <t>lindahughes.alpineridge@gmail.com</t>
  </si>
  <si>
    <t>SH1-119244</t>
  </si>
  <si>
    <t>1Z2R2652YW00242654</t>
  </si>
  <si>
    <t>SH1-119283-30002503</t>
  </si>
  <si>
    <t>Susan Tjernagel</t>
  </si>
  <si>
    <t>401 N Washington St</t>
  </si>
  <si>
    <t>Fairbank</t>
  </si>
  <si>
    <t>50629-8633</t>
  </si>
  <si>
    <t>wsdtjernagel@iowatelecom.net</t>
  </si>
  <si>
    <t>SH1-119283</t>
  </si>
  <si>
    <t>1Z2R2652YW00242645</t>
  </si>
  <si>
    <t>SH1-119259-30002337</t>
  </si>
  <si>
    <t>Kait Highland</t>
  </si>
  <si>
    <t>2219 County Road 152</t>
  </si>
  <si>
    <t>77511-6736</t>
  </si>
  <si>
    <t>kaitlin.highland@gmail.com</t>
  </si>
  <si>
    <t>SH1-119259</t>
  </si>
  <si>
    <t>Theresa Nachowitz</t>
  </si>
  <si>
    <t>370 E 76th St</t>
  </si>
  <si>
    <t>Apt A508</t>
  </si>
  <si>
    <t>10021-0247</t>
  </si>
  <si>
    <t>tnachowitz@optonline.net</t>
  </si>
  <si>
    <t>1Z2R2652YW00242663</t>
  </si>
  <si>
    <t>1Z2R2652YW00242672</t>
  </si>
  <si>
    <t>rosa pena</t>
  </si>
  <si>
    <t>240  Club Drive Dr</t>
  </si>
  <si>
    <t>penarobert@aol.com</t>
  </si>
  <si>
    <t>1Z2R2652YW00242681</t>
  </si>
  <si>
    <t>Udo Schmidt-Sinns</t>
  </si>
  <si>
    <t>111 W 3rd Ave</t>
  </si>
  <si>
    <t>Unit 113</t>
  </si>
  <si>
    <t>43201-3667</t>
  </si>
  <si>
    <t>Udoschmisi@gmail.com</t>
  </si>
  <si>
    <t>1Z2R2652YW00242690</t>
  </si>
  <si>
    <t>SH1-119326-30031226</t>
  </si>
  <si>
    <t>Sheronia Samuels</t>
  </si>
  <si>
    <t>20518 115th Dr</t>
  </si>
  <si>
    <t>11412-2906</t>
  </si>
  <si>
    <t>sheroniat@aol.com</t>
  </si>
  <si>
    <t>SH1-119326</t>
  </si>
  <si>
    <t>1Z2R2652YW00242707</t>
  </si>
  <si>
    <t>Mary wagner</t>
  </si>
  <si>
    <t>PO Box 542</t>
  </si>
  <si>
    <t>1Z2R2652YW00242716</t>
  </si>
  <si>
    <t>SH1-119224-29212428</t>
  </si>
  <si>
    <t>SH1-119224</t>
  </si>
  <si>
    <t>1Z2R2652YW00242725</t>
  </si>
  <si>
    <t>1Z2R2652YW00242734</t>
  </si>
  <si>
    <t>Lu Kelley</t>
  </si>
  <si>
    <t>P.O. Box 4136</t>
  </si>
  <si>
    <t>LuLuBelle0653@gmail.com</t>
  </si>
  <si>
    <t>1Z2R2652YW00242743</t>
  </si>
  <si>
    <t>sabrina bellamy</t>
  </si>
  <si>
    <t>King Richard Blvd</t>
  </si>
  <si>
    <t>sabrinambellamy@yahoo.com</t>
  </si>
  <si>
    <t>1Z2R2652YW00242752</t>
  </si>
  <si>
    <t>SH1-119167-29183432</t>
  </si>
  <si>
    <t>Thomas Frisina</t>
  </si>
  <si>
    <t>989 Camino Del Retiro</t>
  </si>
  <si>
    <t>93110-1004</t>
  </si>
  <si>
    <t>TAF1945@yahoo.com</t>
  </si>
  <si>
    <t>SH1-119167</t>
  </si>
  <si>
    <t>1Z2R2652YW00242761</t>
  </si>
  <si>
    <t>SH1-119220-29212414</t>
  </si>
  <si>
    <t>Nancy Andersen</t>
  </si>
  <si>
    <t>28 Lynn Stone Ct</t>
  </si>
  <si>
    <t>27312-5948</t>
  </si>
  <si>
    <t>nancy.j.andersen@gmail.com</t>
  </si>
  <si>
    <t>SH1-119220</t>
  </si>
  <si>
    <t>1Z2R2652YW00242770</t>
  </si>
  <si>
    <t>SH1-119264-30002352</t>
  </si>
  <si>
    <t>Angeliki Karabetsos</t>
  </si>
  <si>
    <t>10350 W Nosean Rd</t>
  </si>
  <si>
    <t>85383-5768</t>
  </si>
  <si>
    <t>gelabet@yahoo.com</t>
  </si>
  <si>
    <t>SH1-119264</t>
  </si>
  <si>
    <t>1Z2R2652YW00242789</t>
  </si>
  <si>
    <t>Stephanie cruz</t>
  </si>
  <si>
    <t>27 Clapboard Ridge Rd</t>
  </si>
  <si>
    <t>06830-3403</t>
  </si>
  <si>
    <t>stephaniec.cruz@gmail.com</t>
  </si>
  <si>
    <t>Dicki MCY</t>
  </si>
  <si>
    <t>807 Hale St</t>
  </si>
  <si>
    <t>01915-2211</t>
  </si>
  <si>
    <t>Dickijmacy@gmail.com</t>
  </si>
  <si>
    <t>SH1-119263-30002349</t>
  </si>
  <si>
    <t>Charlene Morrow</t>
  </si>
  <si>
    <t>191 Hillside Road</t>
  </si>
  <si>
    <t>June Lake</t>
  </si>
  <si>
    <t>calavocat5@gmail.com</t>
  </si>
  <si>
    <t>SH1-119263</t>
  </si>
  <si>
    <t>1Z2R2652YW00242798</t>
  </si>
  <si>
    <t>D Renard</t>
  </si>
  <si>
    <t>2804 Belmoor Avenue</t>
  </si>
  <si>
    <t>1Z2R2652YW00242805</t>
  </si>
  <si>
    <t>SH1-119161-29183409</t>
  </si>
  <si>
    <t>Gladys Garcia-solis</t>
  </si>
  <si>
    <t>12260 Sag Harbor Ct</t>
  </si>
  <si>
    <t>33414-5567</t>
  </si>
  <si>
    <t>gladysb0501@gmail.com</t>
  </si>
  <si>
    <t>SH1-119161</t>
  </si>
  <si>
    <t>1Z2R2652YW00242814</t>
  </si>
  <si>
    <t>SH1-114577-25212619</t>
  </si>
  <si>
    <t>Karen Wentzell</t>
  </si>
  <si>
    <t>1516 Princeton Court</t>
  </si>
  <si>
    <t>wentzellkj@aol.com</t>
  </si>
  <si>
    <t>SH1-114577</t>
  </si>
  <si>
    <t>1Z2R2652YW00242823</t>
  </si>
  <si>
    <t>Elaine  Kus</t>
  </si>
  <si>
    <t>3036 Wachter Ave</t>
  </si>
  <si>
    <t>15068-3543</t>
  </si>
  <si>
    <t>elainek51@yahoo.com</t>
  </si>
  <si>
    <t>1Z2R2652YW00242832</t>
  </si>
  <si>
    <t>SH1-119247-29212552</t>
  </si>
  <si>
    <t>Ryan Lester</t>
  </si>
  <si>
    <t>2910 N Sheffield Ave</t>
  </si>
  <si>
    <t>60657-7486</t>
  </si>
  <si>
    <t>ryanjlester@gmail.com</t>
  </si>
  <si>
    <t>SH1-119247</t>
  </si>
  <si>
    <t>SH1-119248-29212557</t>
  </si>
  <si>
    <t>Tara Matthews</t>
  </si>
  <si>
    <t>6211 Berlinetta Drive</t>
  </si>
  <si>
    <t>tmscrappity@yahoo.com</t>
  </si>
  <si>
    <t>SH1-119248</t>
  </si>
  <si>
    <t>1Z2R2652YW00242841</t>
  </si>
  <si>
    <t>Angela Papandreou</t>
  </si>
  <si>
    <t>214 Surf Drive</t>
  </si>
  <si>
    <t>sylvia0416@aol.com</t>
  </si>
  <si>
    <t>1Z2R2652YW00242850</t>
  </si>
  <si>
    <t>SH1-119246-29212548</t>
  </si>
  <si>
    <t>Rebecca Mitchell</t>
  </si>
  <si>
    <t>770 Island Lake Dr</t>
  </si>
  <si>
    <t>48371-3725</t>
  </si>
  <si>
    <t>rebeccamitchell62@yahoo.com</t>
  </si>
  <si>
    <t>SH1-119246</t>
  </si>
  <si>
    <t>SH1-119251-30002308</t>
  </si>
  <si>
    <t>Mary Nardella</t>
  </si>
  <si>
    <t>SH1-119251</t>
  </si>
  <si>
    <t>1Z2R2652YW00242869</t>
  </si>
  <si>
    <t>1Z2R2652YW00242878</t>
  </si>
  <si>
    <t>SH1-119243-29212539</t>
  </si>
  <si>
    <t>Michele Morton</t>
  </si>
  <si>
    <t>18 Reed St</t>
  </si>
  <si>
    <t>06460-4721</t>
  </si>
  <si>
    <t>mmichelemorton@gmail.com</t>
  </si>
  <si>
    <t>SH1-119243</t>
  </si>
  <si>
    <t>1Z2R2652YW00242887</t>
  </si>
  <si>
    <t>GP81541-26024151</t>
  </si>
  <si>
    <t>Sara Buchanan</t>
  </si>
  <si>
    <t>486 Ferndale Lane</t>
  </si>
  <si>
    <t>sara@careermatchiq.com</t>
  </si>
  <si>
    <t>#GP81541</t>
  </si>
  <si>
    <t>1Z2R2652YW00242896</t>
  </si>
  <si>
    <t>Donna Schaub</t>
  </si>
  <si>
    <t>3360 Forest Parkway</t>
  </si>
  <si>
    <t>nana3360@aol.com</t>
  </si>
  <si>
    <t>1Z2R2652YW00242903</t>
  </si>
  <si>
    <t>SH1-114895-25214715</t>
  </si>
  <si>
    <t>Stephanie Rivera</t>
  </si>
  <si>
    <t>#C</t>
  </si>
  <si>
    <t>SH1-114895</t>
  </si>
  <si>
    <t>1Z2R2652YW00242912</t>
  </si>
  <si>
    <t>The Perriconista Collection Tint</t>
  </si>
  <si>
    <t>SH1-119260-30002340</t>
  </si>
  <si>
    <t>denise cohen</t>
  </si>
  <si>
    <t>55 Smuggler Grove Rd</t>
  </si>
  <si>
    <t>81611-2454</t>
  </si>
  <si>
    <t>denise@denverdesign.com</t>
  </si>
  <si>
    <t>SH1-119260</t>
  </si>
  <si>
    <t>1Z2R26520200023864</t>
  </si>
  <si>
    <t>SH1-112861-25193459</t>
  </si>
  <si>
    <t>SH1-112861</t>
  </si>
  <si>
    <t>1Z2R2652YW00242921</t>
  </si>
  <si>
    <t>SH1-119262-30002346</t>
  </si>
  <si>
    <t>carol connaughton</t>
  </si>
  <si>
    <t>4610 Narragansett Ave</t>
  </si>
  <si>
    <t>92107-2902</t>
  </si>
  <si>
    <t>carolconnaughton@gmail.com</t>
  </si>
  <si>
    <t>SH1-119262</t>
  </si>
  <si>
    <t>cynthia smyth</t>
  </si>
  <si>
    <t>5105 Stratton Court</t>
  </si>
  <si>
    <t>cynnthiakarl@yahoo.com</t>
  </si>
  <si>
    <t>1Z2R2652YW00242930</t>
  </si>
  <si>
    <t>GP81534-26024217</t>
  </si>
  <si>
    <t>Joann  Monda</t>
  </si>
  <si>
    <t>811 West Nutmeg Street</t>
  </si>
  <si>
    <t>joannmonda@yahoo.com</t>
  </si>
  <si>
    <t>#GP81534</t>
  </si>
  <si>
    <t>1Z2R2652YW00242949</t>
  </si>
  <si>
    <t>GP81517-26024310</t>
  </si>
  <si>
    <t>Teri Pharr</t>
  </si>
  <si>
    <t>1104 Springwood Drive</t>
  </si>
  <si>
    <t>Robinson</t>
  </si>
  <si>
    <t>ttpharr3@hot.rr.com</t>
  </si>
  <si>
    <t>#GP81517</t>
  </si>
  <si>
    <t>1Z2R2652YW00242958</t>
  </si>
  <si>
    <t>SH1-119256-30002328</t>
  </si>
  <si>
    <t>Heidi  Wollesen-Teachout</t>
  </si>
  <si>
    <t>7550 Corrinne St</t>
  </si>
  <si>
    <t>94583-4013</t>
  </si>
  <si>
    <t>hwteacho@yahoo.com</t>
  </si>
  <si>
    <t>SH1-119256</t>
  </si>
  <si>
    <t>GP81527-26024238</t>
  </si>
  <si>
    <t>Diana Peters</t>
  </si>
  <si>
    <t>196 n e hidden ridge Pl</t>
  </si>
  <si>
    <t>Lee's summit</t>
  </si>
  <si>
    <t>dpeters1234@sbcglobal.net</t>
  </si>
  <si>
    <t>#GP81527</t>
  </si>
  <si>
    <t>1Z2R2652YW00242967</t>
  </si>
  <si>
    <t>SH1-119249-29212600</t>
  </si>
  <si>
    <t>Yareny Gutierrez</t>
  </si>
  <si>
    <t>1211 Walnut Street</t>
  </si>
  <si>
    <t>yaya62490@yahoo.com</t>
  </si>
  <si>
    <t>SH1-119249</t>
  </si>
  <si>
    <t>1Z2R2652YW00242976</t>
  </si>
  <si>
    <t>GP81451-26024112</t>
  </si>
  <si>
    <t>Karen Grana</t>
  </si>
  <si>
    <t>4419 Lewiston Road</t>
  </si>
  <si>
    <t>Kgrana@twc.com</t>
  </si>
  <si>
    <t>#GP81451</t>
  </si>
  <si>
    <t>1Z2R2652YW00242985</t>
  </si>
  <si>
    <t>SH1-119254-30002321</t>
  </si>
  <si>
    <t>Cynthia Sexton</t>
  </si>
  <si>
    <t>2515 Navarro Dr</t>
  </si>
  <si>
    <t>95973-7660</t>
  </si>
  <si>
    <t>csexton19@gmail.com</t>
  </si>
  <si>
    <t>SH1-119254</t>
  </si>
  <si>
    <t>SH1-119313-30031139</t>
  </si>
  <si>
    <t>SH1-119313</t>
  </si>
  <si>
    <t>1Z2R2652YW00242994</t>
  </si>
  <si>
    <t>SH1-119252-30002313</t>
  </si>
  <si>
    <t>Zeinab Baipakbayeva</t>
  </si>
  <si>
    <t>200 E Dana St</t>
  </si>
  <si>
    <t>Apt C76</t>
  </si>
  <si>
    <t>94041-2450</t>
  </si>
  <si>
    <t>zeynab.heydar@gmail.com</t>
  </si>
  <si>
    <t>SH1-119252</t>
  </si>
  <si>
    <t>1Z2R26520200023873</t>
  </si>
  <si>
    <t>GP81585-26024455</t>
  </si>
  <si>
    <t>Monica  Krusemark</t>
  </si>
  <si>
    <t>316 Riverside Drive</t>
  </si>
  <si>
    <t>hairclassicsmk@gmail.com</t>
  </si>
  <si>
    <t>#GP81585</t>
  </si>
  <si>
    <t>1Z2R2652YW00243000</t>
  </si>
  <si>
    <t>SH1-119387-30092345</t>
  </si>
  <si>
    <t>SH1-119387</t>
  </si>
  <si>
    <t>SH1-119384-30092335</t>
  </si>
  <si>
    <t>Tina Do</t>
  </si>
  <si>
    <t>3184 Corte Hermosa</t>
  </si>
  <si>
    <t>Tdo@tomferry.com</t>
  </si>
  <si>
    <t>SH1-119384</t>
  </si>
  <si>
    <t>1Z2R2652YW00243019</t>
  </si>
  <si>
    <t>SH1-119391-30092357</t>
  </si>
  <si>
    <t>Linda Robledo</t>
  </si>
  <si>
    <t>4412 McKinley Street</t>
  </si>
  <si>
    <t>Dearborn Heights</t>
  </si>
  <si>
    <t>Linda_robledo@live.com</t>
  </si>
  <si>
    <t>SH1-119391</t>
  </si>
  <si>
    <t>GP81528-26024235</t>
  </si>
  <si>
    <t>Maria Gualtieri</t>
  </si>
  <si>
    <t>1541 Brickell Avenue</t>
  </si>
  <si>
    <t>geniemestre@gmail.com</t>
  </si>
  <si>
    <t>#GP81528</t>
  </si>
  <si>
    <t>1Z2R2652YW00243028</t>
  </si>
  <si>
    <t>SH1-119327-30031229</t>
  </si>
  <si>
    <t>Cheryl Wiegand</t>
  </si>
  <si>
    <t>9501 Wyatt Ln</t>
  </si>
  <si>
    <t>95662-3663</t>
  </si>
  <si>
    <t>cwiegand88@comcast.net</t>
  </si>
  <si>
    <t>SH1-119327</t>
  </si>
  <si>
    <t>Julia Brown-Farley</t>
  </si>
  <si>
    <t>2301 Cherry St</t>
  </si>
  <si>
    <t>Apt 5c</t>
  </si>
  <si>
    <t>19103-1042</t>
  </si>
  <si>
    <t>julebrown@gmail.com</t>
  </si>
  <si>
    <t>1Z2R2652YW00243037</t>
  </si>
  <si>
    <t>SH1-119325-30031223</t>
  </si>
  <si>
    <t>Daniela Martin</t>
  </si>
  <si>
    <t>3344 Prairie Dr</t>
  </si>
  <si>
    <t>94588-8228</t>
  </si>
  <si>
    <t>danielamartin251@gmail.com</t>
  </si>
  <si>
    <t>SH1-119325</t>
  </si>
  <si>
    <t>SH1-119339-30061725</t>
  </si>
  <si>
    <t>Ulas Kaplan</t>
  </si>
  <si>
    <t>10 Magazine St</t>
  </si>
  <si>
    <t>Apt 907</t>
  </si>
  <si>
    <t>02139-3330</t>
  </si>
  <si>
    <t>yku1@yahoo.com</t>
  </si>
  <si>
    <t>SH1-119339</t>
  </si>
  <si>
    <t>1Z2R2652YW00243046</t>
  </si>
  <si>
    <t>SH1-119357-30092200</t>
  </si>
  <si>
    <t>SH1-119357</t>
  </si>
  <si>
    <t>1Z2R2652YW00243055</t>
  </si>
  <si>
    <t>Reina Thampongpan (2203014</t>
  </si>
  <si>
    <t>2523 N Hayden Island Dr, Unit V</t>
  </si>
  <si>
    <t>pukpikn.mfn@gmail.com</t>
  </si>
  <si>
    <t>1Z2R26520200023882</t>
  </si>
  <si>
    <t>SH1-119331-30031244</t>
  </si>
  <si>
    <t>Melody Grigar</t>
  </si>
  <si>
    <t>108 Laughlin Rd</t>
  </si>
  <si>
    <t>77434-3106</t>
  </si>
  <si>
    <t>melgrigar@hotmail.com</t>
  </si>
  <si>
    <t>SH1-119331</t>
  </si>
  <si>
    <t>1Z2R2652YW00243064</t>
  </si>
  <si>
    <t>SH1-119392-30092400</t>
  </si>
  <si>
    <t>Erica Warner</t>
  </si>
  <si>
    <t>49 Montague Avenue</t>
  </si>
  <si>
    <t>Ewing Township</t>
  </si>
  <si>
    <t>vassose@aol.com</t>
  </si>
  <si>
    <t>SH1-119392</t>
  </si>
  <si>
    <t>GP81545-26024140</t>
  </si>
  <si>
    <t>Lori Kancherla</t>
  </si>
  <si>
    <t>4491 Swan Lake Drive</t>
  </si>
  <si>
    <t>anandlori@roadrunner.com</t>
  </si>
  <si>
    <t>#GP81545</t>
  </si>
  <si>
    <t>Karen Brautman</t>
  </si>
  <si>
    <t>723 Mohawk Street</t>
  </si>
  <si>
    <t>chtg22@hotmail.com</t>
  </si>
  <si>
    <t>1Z2R2652YW00243073</t>
  </si>
  <si>
    <t>SH1-119366-30092235</t>
  </si>
  <si>
    <t>Mary Aronica</t>
  </si>
  <si>
    <t>90 Salem Lane</t>
  </si>
  <si>
    <t>mjateacher@aol.com</t>
  </si>
  <si>
    <t>SH1-119366</t>
  </si>
  <si>
    <t>1Z2R2652YW00243082</t>
  </si>
  <si>
    <t>SH1-119380-30092322</t>
  </si>
  <si>
    <t>MinaJoyce DelBene</t>
  </si>
  <si>
    <t>SH1-119380</t>
  </si>
  <si>
    <t>GP81551-26024728</t>
  </si>
  <si>
    <t>#GP81551</t>
  </si>
  <si>
    <t>SH1-119338-30061721</t>
  </si>
  <si>
    <t>Laurie Limke</t>
  </si>
  <si>
    <t>2643 Pawnee Xing</t>
  </si>
  <si>
    <t>73034-6882</t>
  </si>
  <si>
    <t>laurie.limke@yahoo.com</t>
  </si>
  <si>
    <t>SH1-119338</t>
  </si>
  <si>
    <t>1Z2R2652YW00243091</t>
  </si>
  <si>
    <t>SH1-119351-30092141</t>
  </si>
  <si>
    <t>Candice Uy</t>
  </si>
  <si>
    <t>2992 Capewood Ln</t>
  </si>
  <si>
    <t>95132-1109</t>
  </si>
  <si>
    <t>candiceuy15@gmail.com</t>
  </si>
  <si>
    <t>SH1-119351</t>
  </si>
  <si>
    <t>Nicole Cantor</t>
  </si>
  <si>
    <t>18 frederick place</t>
  </si>
  <si>
    <t>nicole.cantor@gmail.com</t>
  </si>
  <si>
    <t>SH1-119356-30092157</t>
  </si>
  <si>
    <t>Angela Policano</t>
  </si>
  <si>
    <t>120 South 3rd Street</t>
  </si>
  <si>
    <t>cburgba@aol.com</t>
  </si>
  <si>
    <t>SH1-119356</t>
  </si>
  <si>
    <t>GP81539-26024157</t>
  </si>
  <si>
    <t>Colette Atkins</t>
  </si>
  <si>
    <t>1070 creekbend ct</t>
  </si>
  <si>
    <t>atkinsx4@gmail.com</t>
  </si>
  <si>
    <t>#GP81539</t>
  </si>
  <si>
    <t>SH1-119334-30031254</t>
  </si>
  <si>
    <t>Laura Fagerness</t>
  </si>
  <si>
    <t>3323 N 28th St</t>
  </si>
  <si>
    <t>laurafagerness@gmail.com</t>
  </si>
  <si>
    <t>SH1-119334</t>
  </si>
  <si>
    <t>Hanna Ishchenko</t>
  </si>
  <si>
    <t>6910 Kester Ave</t>
  </si>
  <si>
    <t>Apt 116</t>
  </si>
  <si>
    <t>91405-5411</t>
  </si>
  <si>
    <t>anna-sherl@ukr.net</t>
  </si>
  <si>
    <t>1Z2R2652YW00243108</t>
  </si>
  <si>
    <t>SH1-119350-30092138</t>
  </si>
  <si>
    <t>Brittany Ames</t>
  </si>
  <si>
    <t>246 E Bridge St</t>
  </si>
  <si>
    <t>04092-4806</t>
  </si>
  <si>
    <t>brittanyames0@gmail.com</t>
  </si>
  <si>
    <t>SH1-119350</t>
  </si>
  <si>
    <t>1Z2R2652YW00243117</t>
  </si>
  <si>
    <t>SH1-119337-30031303</t>
  </si>
  <si>
    <t>Elena Melendrez</t>
  </si>
  <si>
    <t>3053 Glancy Dr</t>
  </si>
  <si>
    <t>92173-2882</t>
  </si>
  <si>
    <t>kancun0206@gmail.com</t>
  </si>
  <si>
    <t>SH1-119337</t>
  </si>
  <si>
    <t>Francine Fielding</t>
  </si>
  <si>
    <t>834 Chestnut Street</t>
  </si>
  <si>
    <t>Apartment 1132</t>
  </si>
  <si>
    <t>fmf94@verizon.net</t>
  </si>
  <si>
    <t>1Z2R2652YW00243126</t>
  </si>
  <si>
    <t>ANTONIA FORSTER</t>
  </si>
  <si>
    <t>4926 SW FAIRHAVEN DR</t>
  </si>
  <si>
    <t>97221-2618</t>
  </si>
  <si>
    <t>antoniaforster@gmail.com</t>
  </si>
  <si>
    <t>1Z2R2652YW00243135</t>
  </si>
  <si>
    <t>SH1-119311-30002652</t>
  </si>
  <si>
    <t>Cristina Morrison</t>
  </si>
  <si>
    <t>1463 Sierra St</t>
  </si>
  <si>
    <t>94061-2710</t>
  </si>
  <si>
    <t>teena6869@yahoo.com</t>
  </si>
  <si>
    <t>SH1-119311</t>
  </si>
  <si>
    <t>Diana Garcia</t>
  </si>
  <si>
    <t>2388 Dennis Ave</t>
  </si>
  <si>
    <t>garcia2388@sbcglobal.net</t>
  </si>
  <si>
    <t>1Z2R2652YW00243144</t>
  </si>
  <si>
    <t>SH1-119321-30031206</t>
  </si>
  <si>
    <t>Meg Toups</t>
  </si>
  <si>
    <t>2429 Bissonnet St</t>
  </si>
  <si>
    <t>Ste 483</t>
  </si>
  <si>
    <t>77005-1451</t>
  </si>
  <si>
    <t>meg.a.toups@gmail.com</t>
  </si>
  <si>
    <t>SH1-119321</t>
  </si>
  <si>
    <t>1Z2R2652YW00243153</t>
  </si>
  <si>
    <t>SH1-119314-30031143</t>
  </si>
  <si>
    <t>Charles Long</t>
  </si>
  <si>
    <t>61 Stagg St</t>
  </si>
  <si>
    <t>11206-7664</t>
  </si>
  <si>
    <t>celong3@gmail.com</t>
  </si>
  <si>
    <t>SH1-119314</t>
  </si>
  <si>
    <t>1Z2R2652YW00243162</t>
  </si>
  <si>
    <t>SH1-119336-30031300</t>
  </si>
  <si>
    <t xml:space="preserve">Chris  Kennedy </t>
  </si>
  <si>
    <t>W68n438 Evergreen Blvd</t>
  </si>
  <si>
    <t>53012-2224</t>
  </si>
  <si>
    <t>cpkennedy@live.com</t>
  </si>
  <si>
    <t>SH1-119336</t>
  </si>
  <si>
    <t>1Z2R2652YW00243171</t>
  </si>
  <si>
    <t>SH1-119401-30124320</t>
  </si>
  <si>
    <t>Justine Lawrence</t>
  </si>
  <si>
    <t>33 Nash St</t>
  </si>
  <si>
    <t>12946-1237</t>
  </si>
  <si>
    <t>Justerean3@yahoo.com</t>
  </si>
  <si>
    <t>SH1-119401</t>
  </si>
  <si>
    <t>1Z2R2652YW00243180</t>
  </si>
  <si>
    <t>Amy Sims</t>
  </si>
  <si>
    <t>1488 Tarrytown St.</t>
  </si>
  <si>
    <t>byrned77@gmail.com</t>
  </si>
  <si>
    <t>1Z2R2652YW00243199</t>
  </si>
  <si>
    <t>SH1-119370-30092249</t>
  </si>
  <si>
    <t>Laurie Davenport</t>
  </si>
  <si>
    <t>58 Aekai Pl</t>
  </si>
  <si>
    <t>Leldavenport@hotmail.com</t>
  </si>
  <si>
    <t>SH1-119370</t>
  </si>
  <si>
    <t>1ZR76A800300004698</t>
  </si>
  <si>
    <t>SH1-119397-30124304</t>
  </si>
  <si>
    <t>Mary McQuiston</t>
  </si>
  <si>
    <t>2219 Nondorf St</t>
  </si>
  <si>
    <t>Dyer</t>
  </si>
  <si>
    <t>46311-1862</t>
  </si>
  <si>
    <t>raymaryranch@aol.com</t>
  </si>
  <si>
    <t>SH1-119397</t>
  </si>
  <si>
    <t>1Z2R2652YW00243206</t>
  </si>
  <si>
    <t>SH1-119367-30092238</t>
  </si>
  <si>
    <t>SH1-119367</t>
  </si>
  <si>
    <t>SH1-119322-30031210</t>
  </si>
  <si>
    <t>Cynthia Healey</t>
  </si>
  <si>
    <t>445 Kingswood Ave</t>
  </si>
  <si>
    <t>97405-3539</t>
  </si>
  <si>
    <t>cynthiavalentine108@gmail.com</t>
  </si>
  <si>
    <t>SH1-119322</t>
  </si>
  <si>
    <t>SH1-119399-30124313</t>
  </si>
  <si>
    <t>Lola Siena</t>
  </si>
  <si>
    <t>lolitak@gmail.com</t>
  </si>
  <si>
    <t>SH1-119399</t>
  </si>
  <si>
    <t>SH1-119365-30092232</t>
  </si>
  <si>
    <t>SH1-119365</t>
  </si>
  <si>
    <t>SH1-119320-30031202</t>
  </si>
  <si>
    <t>Jessica Roehr</t>
  </si>
  <si>
    <t>267 Slate St</t>
  </si>
  <si>
    <t>91911-5920</t>
  </si>
  <si>
    <t>kardko@gmail.com</t>
  </si>
  <si>
    <t>SH1-119320</t>
  </si>
  <si>
    <t>SH1-119335-30031257</t>
  </si>
  <si>
    <t>SH1-119335</t>
  </si>
  <si>
    <t>1Z2R26520200023891</t>
  </si>
  <si>
    <t>SH1-119328-30031232</t>
  </si>
  <si>
    <t>SH1-119328</t>
  </si>
  <si>
    <t>1Z2R2652YW00243215</t>
  </si>
  <si>
    <t>SH1-119396-30124259</t>
  </si>
  <si>
    <t>Abbe Weiswasser</t>
  </si>
  <si>
    <t>200 W Elm St</t>
  </si>
  <si>
    <t>Ste 1323</t>
  </si>
  <si>
    <t>19428-4100</t>
  </si>
  <si>
    <t>abbe817@yahoo.com</t>
  </si>
  <si>
    <t>SH1-119396</t>
  </si>
  <si>
    <t>SH1-119333-30031251</t>
  </si>
  <si>
    <t>Valerie Pedretti</t>
  </si>
  <si>
    <t>2307 Callahan Ave</t>
  </si>
  <si>
    <t>93065-2149</t>
  </si>
  <si>
    <t>valerie.pedretti@gmail.com</t>
  </si>
  <si>
    <t>SH1-119333</t>
  </si>
  <si>
    <t>SH1-119395-30092412</t>
  </si>
  <si>
    <t>Denise Scott</t>
  </si>
  <si>
    <t>7920 Corte Penca</t>
  </si>
  <si>
    <t>92009-9527</t>
  </si>
  <si>
    <t>dscott5@sbcglobal.net</t>
  </si>
  <si>
    <t>SH1-119395</t>
  </si>
  <si>
    <t>1Z2R2652YW00243224</t>
  </si>
  <si>
    <t>SH1-119330-30031240</t>
  </si>
  <si>
    <t>Miranda Walker</t>
  </si>
  <si>
    <t>13809 San Esteban Ave</t>
  </si>
  <si>
    <t>93314-3750</t>
  </si>
  <si>
    <t>mirandanicole1111@yahoo.com</t>
  </si>
  <si>
    <t>SH1-119330</t>
  </si>
  <si>
    <t>SH1-119394-30092408</t>
  </si>
  <si>
    <t>Polina Parker</t>
  </si>
  <si>
    <t>15910 Bayside Pointe W</t>
  </si>
  <si>
    <t>33908-6949</t>
  </si>
  <si>
    <t>polina55@yahoo.com</t>
  </si>
  <si>
    <t>SH1-119394</t>
  </si>
  <si>
    <t>1Z2R2652YW00243233</t>
  </si>
  <si>
    <t>Nicole Tone</t>
  </si>
  <si>
    <t>3436 Hoyer Road</t>
  </si>
  <si>
    <t>pepnickels@yahoo.com</t>
  </si>
  <si>
    <t>1Z2R2652YW00243242</t>
  </si>
  <si>
    <t>SH1-119400-30124317</t>
  </si>
  <si>
    <t>SH1-119400</t>
  </si>
  <si>
    <t>1Z2R2652YW00243251</t>
  </si>
  <si>
    <t>SH1-119398-30124308</t>
  </si>
  <si>
    <t>Jennifer fraley</t>
  </si>
  <si>
    <t>98 1st Ave</t>
  </si>
  <si>
    <t>Atlantic Highlands</t>
  </si>
  <si>
    <t>07716-1271</t>
  </si>
  <si>
    <t>baciball@yahoo.com</t>
  </si>
  <si>
    <t>SH1-119398</t>
  </si>
  <si>
    <t>1Z2R2652YW00243260</t>
  </si>
  <si>
    <t>SH1-119670-01005504</t>
  </si>
  <si>
    <t>Sandra Thompson</t>
  </si>
  <si>
    <t>5112 Stonecrest Drive</t>
  </si>
  <si>
    <t>mumthomp@aol.com</t>
  </si>
  <si>
    <t>SH1-119670</t>
  </si>
  <si>
    <t>1Z2R2652YW00243279</t>
  </si>
  <si>
    <t>SH1-119390-30092354</t>
  </si>
  <si>
    <t>898 Park Avenue</t>
  </si>
  <si>
    <t>SH1-119390</t>
  </si>
  <si>
    <t>SH1-119388-30092348</t>
  </si>
  <si>
    <t>Cristal Holmes-Bowie</t>
  </si>
  <si>
    <t>206 Club House Drive</t>
  </si>
  <si>
    <t>chbesq1@gmail.com</t>
  </si>
  <si>
    <t>SH1-119388</t>
  </si>
  <si>
    <t>Sheena Stephens</t>
  </si>
  <si>
    <t>2109 Jana St</t>
  </si>
  <si>
    <t>75605-2613</t>
  </si>
  <si>
    <t>mander090289@gmail.com</t>
  </si>
  <si>
    <t>1Z2R26520300008709</t>
  </si>
  <si>
    <t>SH1-119672-01005514</t>
  </si>
  <si>
    <t>Suvaporn  NingMilin</t>
  </si>
  <si>
    <t>111 Beacon St</t>
  </si>
  <si>
    <t>06614-4218</t>
  </si>
  <si>
    <t>Skyshoporders@hotmail.com</t>
  </si>
  <si>
    <t>SH1-119672</t>
  </si>
  <si>
    <t>1Z2R2652YW00243288</t>
  </si>
  <si>
    <t>GP81601-26024402</t>
  </si>
  <si>
    <t>Margaret M Wachowski</t>
  </si>
  <si>
    <t>817 East 192nd Street</t>
  </si>
  <si>
    <t>margaretwachowski@yahoo.com</t>
  </si>
  <si>
    <t>#GP81601</t>
  </si>
  <si>
    <t>SH1-119379-30092319</t>
  </si>
  <si>
    <t>SH1-119379</t>
  </si>
  <si>
    <t>1Z2R2652YW00243297</t>
  </si>
  <si>
    <t>SH1-119393-30092403</t>
  </si>
  <si>
    <t>Sydne F Burke</t>
  </si>
  <si>
    <t>1600 S Riverside Dr</t>
  </si>
  <si>
    <t>32168-7756</t>
  </si>
  <si>
    <t>sydne1@yahoo.com</t>
  </si>
  <si>
    <t>SH1-119393</t>
  </si>
  <si>
    <t>1Z2R26520200023908</t>
  </si>
  <si>
    <t>1Z2R26520300008718</t>
  </si>
  <si>
    <t>Lisa Petrucci</t>
  </si>
  <si>
    <t>1Z2R26520300008727</t>
  </si>
  <si>
    <t>SH1-119315-30031146</t>
  </si>
  <si>
    <t>Sharon  Lohaus</t>
  </si>
  <si>
    <t>2510 Captiva Dr</t>
  </si>
  <si>
    <t>Apt 2 Unit 2</t>
  </si>
  <si>
    <t>63125-5612</t>
  </si>
  <si>
    <t>sharonlohaus@yahoo.com</t>
  </si>
  <si>
    <t>SH1-119315</t>
  </si>
  <si>
    <t>1Z2R2652YW00243304</t>
  </si>
  <si>
    <t>SH1-119319-30031159</t>
  </si>
  <si>
    <t>sharon Nicol</t>
  </si>
  <si>
    <t>1904 Glow Pointe</t>
  </si>
  <si>
    <t>92582-2273</t>
  </si>
  <si>
    <t>sfn333@aol.com</t>
  </si>
  <si>
    <t>SH1-119319</t>
  </si>
  <si>
    <t>1Z2R2652YW00243313</t>
  </si>
  <si>
    <t>SH1-119316-30031149</t>
  </si>
  <si>
    <t>Kathleen Petrikin</t>
  </si>
  <si>
    <t>3214 S. Yorktown Ave.</t>
  </si>
  <si>
    <t>rkpetrikin@sbcglobal.net</t>
  </si>
  <si>
    <t>SH1-119316</t>
  </si>
  <si>
    <t>1Z2R26520200023917</t>
  </si>
  <si>
    <t>SH1-119231-29212449</t>
  </si>
  <si>
    <t>Linda Ocasio</t>
  </si>
  <si>
    <t>1108 W 35th Way</t>
  </si>
  <si>
    <t>98660-1469</t>
  </si>
  <si>
    <t>lindangary@yahoo.com</t>
  </si>
  <si>
    <t>SH1-119231</t>
  </si>
  <si>
    <t>1Z2R2652YW00243322</t>
  </si>
  <si>
    <t>SH1-119225-29212431</t>
  </si>
  <si>
    <t>SH1-119225</t>
  </si>
  <si>
    <t>1Z2R2652YW00243331</t>
  </si>
  <si>
    <t>SH1-119323-30031214</t>
  </si>
  <si>
    <t>Melinda Lewis</t>
  </si>
  <si>
    <t>Po Box 209</t>
  </si>
  <si>
    <t>Marks</t>
  </si>
  <si>
    <t>38646-0209</t>
  </si>
  <si>
    <t>melindalewis@cableone.net</t>
  </si>
  <si>
    <t>SH1-119323</t>
  </si>
  <si>
    <t>1Z2R2652YW00243340</t>
  </si>
  <si>
    <t>SH1-119217-29212401</t>
  </si>
  <si>
    <t>Susie Gold</t>
  </si>
  <si>
    <t>5409 Del Monte</t>
  </si>
  <si>
    <t>redsgold@aol.com</t>
  </si>
  <si>
    <t>SH1-119217</t>
  </si>
  <si>
    <t>1Z2R2652YW00243359</t>
  </si>
  <si>
    <t>SH1-119222-29212420</t>
  </si>
  <si>
    <t>Liz Beck</t>
  </si>
  <si>
    <t>8397 Scarlet Glen Ct</t>
  </si>
  <si>
    <t>Millersville</t>
  </si>
  <si>
    <t>21108-2437</t>
  </si>
  <si>
    <t>lizrbeck@aol.com</t>
  </si>
  <si>
    <t>SH1-119222</t>
  </si>
  <si>
    <t>1Z2R2652YW00243368</t>
  </si>
  <si>
    <t>SH1-119232-29212452</t>
  </si>
  <si>
    <t>Maria Teresa Pantalone</t>
  </si>
  <si>
    <t>903 Bell Dr</t>
  </si>
  <si>
    <t>mteresa.bimby@gmail.com</t>
  </si>
  <si>
    <t>SH1-119232</t>
  </si>
  <si>
    <t>1Z2R2652YW00243377</t>
  </si>
  <si>
    <t>SH1-119218-29212405</t>
  </si>
  <si>
    <t>wendy cominsky</t>
  </si>
  <si>
    <t>44 Circle Dr</t>
  </si>
  <si>
    <t>18612-9105</t>
  </si>
  <si>
    <t>thewendelicious@gmail.com</t>
  </si>
  <si>
    <t>SH1-119218</t>
  </si>
  <si>
    <t>1Z2R2652YW00243386</t>
  </si>
  <si>
    <t>SH1-119310-30002649</t>
  </si>
  <si>
    <t>SH1-119310</t>
  </si>
  <si>
    <t>1Z2R2652YW00243395</t>
  </si>
  <si>
    <t>SH1-119317-30031152</t>
  </si>
  <si>
    <t>Fidel Argomaniz</t>
  </si>
  <si>
    <t>4218 Hazel Kirk Drive</t>
  </si>
  <si>
    <t>Fidel52@sbcglobal.net</t>
  </si>
  <si>
    <t>SH1-119317</t>
  </si>
  <si>
    <t>1Z2R2652YW00243402</t>
  </si>
  <si>
    <t>GP81450-26024115</t>
  </si>
  <si>
    <t>Claudia williams</t>
  </si>
  <si>
    <t>5314 36th ave circle west</t>
  </si>
  <si>
    <t>f8</t>
  </si>
  <si>
    <t>crwilliamstravel@gmail.com</t>
  </si>
  <si>
    <t>#GP81450</t>
  </si>
  <si>
    <t>SH1-119318-30031156</t>
  </si>
  <si>
    <t>SH1-119318</t>
  </si>
  <si>
    <t>1Z2R2652YW00243411</t>
  </si>
  <si>
    <t>1Z2R2652YW00243420</t>
  </si>
  <si>
    <t>SH1-119223-29212424</t>
  </si>
  <si>
    <t>Lydia Ganchenko</t>
  </si>
  <si>
    <t>5451 E Union Jack Dr</t>
  </si>
  <si>
    <t>99654-6733</t>
  </si>
  <si>
    <t>lidachka80@hotmail.com</t>
  </si>
  <si>
    <t>SH1-119223</t>
  </si>
  <si>
    <t>1Z2R2652YW00243439</t>
  </si>
  <si>
    <t>Rosemary Carlos</t>
  </si>
  <si>
    <t>105 Wagon Way</t>
  </si>
  <si>
    <t>rosec.rc12@gmail.com</t>
  </si>
  <si>
    <t>1Z2R2652YW00243448</t>
  </si>
  <si>
    <t>SH1-119324-30031219</t>
  </si>
  <si>
    <t>Sandra Naffah</t>
  </si>
  <si>
    <t>26151 Lake Shore Blvd</t>
  </si>
  <si>
    <t>Apt 1810</t>
  </si>
  <si>
    <t>44132-1158</t>
  </si>
  <si>
    <t>naffah1106@gmail.com</t>
  </si>
  <si>
    <t>SH1-119324</t>
  </si>
  <si>
    <t>1Z2R26520100002610</t>
  </si>
  <si>
    <t>SH1-119458-30152949</t>
  </si>
  <si>
    <t xml:space="preserve">Diane Smith </t>
  </si>
  <si>
    <t>624 Oak Point Dr</t>
  </si>
  <si>
    <t>May</t>
  </si>
  <si>
    <t>76857-3106</t>
  </si>
  <si>
    <t>ddsmith981@gmail.com</t>
  </si>
  <si>
    <t>SH1-119458</t>
  </si>
  <si>
    <t>1Z2R2652YW00243457</t>
  </si>
  <si>
    <t>SH1-119456-30152942</t>
  </si>
  <si>
    <t>Brenda Mizer</t>
  </si>
  <si>
    <t>17625 Highway Yy</t>
  </si>
  <si>
    <t>65340-5125</t>
  </si>
  <si>
    <t>brenda.mizer@icloud.com</t>
  </si>
  <si>
    <t>SH1-119456</t>
  </si>
  <si>
    <t>1Z2R26520200023926</t>
  </si>
  <si>
    <t>SH1-119455-30152939</t>
  </si>
  <si>
    <t>Laura Wear</t>
  </si>
  <si>
    <t>14437 S Highway 259</t>
  </si>
  <si>
    <t>laurawear@yaho.com</t>
  </si>
  <si>
    <t>SH1-119455</t>
  </si>
  <si>
    <t>1Z2R2652YW00243466</t>
  </si>
  <si>
    <t>SH1-119452-30152930</t>
  </si>
  <si>
    <t>Lorraine Casserly</t>
  </si>
  <si>
    <t>7254 Farm To Market Rd</t>
  </si>
  <si>
    <t>59937-8349</t>
  </si>
  <si>
    <t>lcasserly@witstracking.com</t>
  </si>
  <si>
    <t>SH1-119452</t>
  </si>
  <si>
    <t>1Z2R2652YW00243475</t>
  </si>
  <si>
    <t>SH1-119450-30152923</t>
  </si>
  <si>
    <t>Lynn S Franklin</t>
  </si>
  <si>
    <t>1015 Atlantic Boulevard</t>
  </si>
  <si>
    <t>#81</t>
  </si>
  <si>
    <t>lynnsfranklin@gmail.com</t>
  </si>
  <si>
    <t>SH1-119450</t>
  </si>
  <si>
    <t>SH1-119447-30152913</t>
  </si>
  <si>
    <t>SH1-119447</t>
  </si>
  <si>
    <t>1Z2R26520200023935</t>
  </si>
  <si>
    <t>SH1-119444-30152903</t>
  </si>
  <si>
    <t>SH1-119444</t>
  </si>
  <si>
    <t>1Z2R26520200023944</t>
  </si>
  <si>
    <t>SH1-119470-30153045</t>
  </si>
  <si>
    <t>SH1-119470</t>
  </si>
  <si>
    <t>1Z2R2652YW00243484</t>
  </si>
  <si>
    <t>SH1-119445-30152907</t>
  </si>
  <si>
    <t>Julia Gill</t>
  </si>
  <si>
    <t>90 Meadow Brk</t>
  </si>
  <si>
    <t>45066-9467</t>
  </si>
  <si>
    <t>tlktyou@aol.com</t>
  </si>
  <si>
    <t>SH1-119445</t>
  </si>
  <si>
    <t>1Z2R2652YW00243493</t>
  </si>
  <si>
    <t>SH1-119471-30153051</t>
  </si>
  <si>
    <t>Patricia Flanery</t>
  </si>
  <si>
    <t>4024 Baybrook dr</t>
  </si>
  <si>
    <t>pat.719@comcast.net</t>
  </si>
  <si>
    <t>SH1-119471</t>
  </si>
  <si>
    <t>1Z2R2652YW00243500</t>
  </si>
  <si>
    <t>SH1-119442-30152857</t>
  </si>
  <si>
    <t>Catherine Park</t>
  </si>
  <si>
    <t>993 Roundhouse Ct</t>
  </si>
  <si>
    <t>19380-1789</t>
  </si>
  <si>
    <t>cathyjpark@gmail.com</t>
  </si>
  <si>
    <t>SH1-119442</t>
  </si>
  <si>
    <t>1Z2R26520200023953</t>
  </si>
  <si>
    <t>SH1-119421-30124436</t>
  </si>
  <si>
    <t>Maggie  Lainhart</t>
  </si>
  <si>
    <t>101 Gramercy Cir</t>
  </si>
  <si>
    <t>35806-4220</t>
  </si>
  <si>
    <t>maggie.lainhart@att.net</t>
  </si>
  <si>
    <t>SH1-119421</t>
  </si>
  <si>
    <t>1Z2R2652YW00243519</t>
  </si>
  <si>
    <t>SH1-119363-30092224</t>
  </si>
  <si>
    <t>SH1-119363</t>
  </si>
  <si>
    <t>SH1-119419-30124428</t>
  </si>
  <si>
    <t>pat smith</t>
  </si>
  <si>
    <t>228 Provident Pl</t>
  </si>
  <si>
    <t>02816-4820</t>
  </si>
  <si>
    <t>theleadergroup@gmail.com</t>
  </si>
  <si>
    <t>SH1-119419</t>
  </si>
  <si>
    <t>1Z2R2652YW00243528</t>
  </si>
  <si>
    <t>SH1-119410-30124353</t>
  </si>
  <si>
    <t>Lamar Iverson</t>
  </si>
  <si>
    <t>1706 Daniel St</t>
  </si>
  <si>
    <t>77575-3028</t>
  </si>
  <si>
    <t>lamariverson@comcast.net</t>
  </si>
  <si>
    <t>SH1-119410</t>
  </si>
  <si>
    <t>GP81602-26024359</t>
  </si>
  <si>
    <t>Alice Trotter</t>
  </si>
  <si>
    <t>4109 Homer Alto Road</t>
  </si>
  <si>
    <t>gingertrotter@hotmail.com</t>
  </si>
  <si>
    <t>#GP81602</t>
  </si>
  <si>
    <t>1Z2R2652YW00243537</t>
  </si>
  <si>
    <t>SH1-119473-30153102</t>
  </si>
  <si>
    <t>Nanette Little</t>
  </si>
  <si>
    <t>169 New Wickham Drive</t>
  </si>
  <si>
    <t>nlittle2@rochester.rr.com</t>
  </si>
  <si>
    <t>SH1-119473</t>
  </si>
  <si>
    <t>GP81594-26024428</t>
  </si>
  <si>
    <t>Patti Hartman</t>
  </si>
  <si>
    <t>915 War Eagle Drive North</t>
  </si>
  <si>
    <t>pattihartman84@gmail.com</t>
  </si>
  <si>
    <t>#GP81594</t>
  </si>
  <si>
    <t>1Z2R2652YW00243546</t>
  </si>
  <si>
    <t>SH1-119420-30124432</t>
  </si>
  <si>
    <t>Mary Ladouceur</t>
  </si>
  <si>
    <t>58 Moreland St</t>
  </si>
  <si>
    <t>13365-1662</t>
  </si>
  <si>
    <t>ladmeb@aol.com</t>
  </si>
  <si>
    <t>SH1-119420</t>
  </si>
  <si>
    <t>1Z2R2652YW00243555</t>
  </si>
  <si>
    <t>GP81587-26024448</t>
  </si>
  <si>
    <t>Nicole Ingalls</t>
  </si>
  <si>
    <t>4901 Birch Street</t>
  </si>
  <si>
    <t>nks923@yahoo.com</t>
  </si>
  <si>
    <t>#GP81587</t>
  </si>
  <si>
    <t>1Z2R2652YW00243564</t>
  </si>
  <si>
    <t>SH1-119466-30153020</t>
  </si>
  <si>
    <t>Carolyn Z King</t>
  </si>
  <si>
    <t>10315 Cortez Rd W</t>
  </si>
  <si>
    <t>Lot 22g</t>
  </si>
  <si>
    <t>34210-1650</t>
  </si>
  <si>
    <t>czk_gypsy@yahoo.com</t>
  </si>
  <si>
    <t>SH1-119466</t>
  </si>
  <si>
    <t>GP81595-26024424</t>
  </si>
  <si>
    <t>Ginger Hecht</t>
  </si>
  <si>
    <t>4535 N Seeley</t>
  </si>
  <si>
    <t>ginger.hecht@gmail.com</t>
  </si>
  <si>
    <t>#GP81595</t>
  </si>
  <si>
    <t>1Z2R2652YW00243573</t>
  </si>
  <si>
    <t>SH1-119461-30152958</t>
  </si>
  <si>
    <t>GAIL LAWRENCE</t>
  </si>
  <si>
    <t>1630 Ridge Rd</t>
  </si>
  <si>
    <t>gail.lawrence100@att.net</t>
  </si>
  <si>
    <t>SH1-119461</t>
  </si>
  <si>
    <t>SH1-119355-30092154</t>
  </si>
  <si>
    <t>Sheryl Fredricksen</t>
  </si>
  <si>
    <t>5105 S RENEWAL LN</t>
  </si>
  <si>
    <t>sherriefred11@gmail.com</t>
  </si>
  <si>
    <t>SH1-119355</t>
  </si>
  <si>
    <t>SH1-119463-30153004</t>
  </si>
  <si>
    <t>Irene S Lackman</t>
  </si>
  <si>
    <t>158 Webster Rd</t>
  </si>
  <si>
    <t>06076-4631</t>
  </si>
  <si>
    <t>isue09@gmail.com</t>
  </si>
  <si>
    <t>SH1-119463</t>
  </si>
  <si>
    <t>1Z2R2652YW00243582</t>
  </si>
  <si>
    <t>SH1-119353-30092148</t>
  </si>
  <si>
    <t>PO box 1216</t>
  </si>
  <si>
    <t>SH1-119353</t>
  </si>
  <si>
    <t>SH1-119360-30092213</t>
  </si>
  <si>
    <t>Matthew Shih</t>
  </si>
  <si>
    <t>2448 Desire Avenue</t>
  </si>
  <si>
    <t>mshih87@gmail.com</t>
  </si>
  <si>
    <t>SH1-119360</t>
  </si>
  <si>
    <t>SH1-119416-30124417</t>
  </si>
  <si>
    <t>Nichol Pitts</t>
  </si>
  <si>
    <t>8508 Mason Andrew Way</t>
  </si>
  <si>
    <t>Apt 1107</t>
  </si>
  <si>
    <t>28216-0259</t>
  </si>
  <si>
    <t>bluice712@icloud.com</t>
  </si>
  <si>
    <t>SH1-119416</t>
  </si>
  <si>
    <t>SH1-119362-30092221</t>
  </si>
  <si>
    <t>Lisa Macho</t>
  </si>
  <si>
    <t>5131 Lasheart Drive</t>
  </si>
  <si>
    <t>La Ca&amp;#241;ada Flintridge</t>
  </si>
  <si>
    <t>lkmacho@aol.com</t>
  </si>
  <si>
    <t>SH1-119362</t>
  </si>
  <si>
    <t>SH1-119415-30124413</t>
  </si>
  <si>
    <t>Rebecca Bordas</t>
  </si>
  <si>
    <t>2917 Cypress Bowl Rd</t>
  </si>
  <si>
    <t>33558-5040</t>
  </si>
  <si>
    <t>rdelavan@gmail.com</t>
  </si>
  <si>
    <t>SH1-119415</t>
  </si>
  <si>
    <t>1Z2R2652YW00243591</t>
  </si>
  <si>
    <t>1622 se 76th ave.</t>
  </si>
  <si>
    <t>Ratanakoset@gmail.com</t>
  </si>
  <si>
    <t>1Z2R26520300008736</t>
  </si>
  <si>
    <t>SH1-119364-30092228</t>
  </si>
  <si>
    <t>Jette Jensen</t>
  </si>
  <si>
    <t>5208 Park Highlands Blvd</t>
  </si>
  <si>
    <t>strarupjj@gmail.com</t>
  </si>
  <si>
    <t>SH1-119364</t>
  </si>
  <si>
    <t>SH1-119413-30124404</t>
  </si>
  <si>
    <t>Diane Messenger</t>
  </si>
  <si>
    <t>68 Beechnut Dr</t>
  </si>
  <si>
    <t>28739-8751</t>
  </si>
  <si>
    <t>dianemessenger38@gmail.com</t>
  </si>
  <si>
    <t>SH1-119413</t>
  </si>
  <si>
    <t>SH1-119361-30092218</t>
  </si>
  <si>
    <t>Margaret Henderson</t>
  </si>
  <si>
    <t>143 St. Georges Drive</t>
  </si>
  <si>
    <t>margenron@comcast.net</t>
  </si>
  <si>
    <t>SH1-119361</t>
  </si>
  <si>
    <t>SH1-119414-30124409</t>
  </si>
  <si>
    <t>Felicia Kemp</t>
  </si>
  <si>
    <t>239 Pine Hov Circle</t>
  </si>
  <si>
    <t>Unit C-2</t>
  </si>
  <si>
    <t>Greenacres</t>
  </si>
  <si>
    <t>fkemp1939@gmail.com</t>
  </si>
  <si>
    <t>SH1-119414</t>
  </si>
  <si>
    <t>SH1-119454-30152936</t>
  </si>
  <si>
    <t>Janice Ockershausen</t>
  </si>
  <si>
    <t>4970 Lerch Dr</t>
  </si>
  <si>
    <t>20764-9650</t>
  </si>
  <si>
    <t>janice@bestbarkmedia.com</t>
  </si>
  <si>
    <t>SH1-119454</t>
  </si>
  <si>
    <t>1Z2R2652YW00243608</t>
  </si>
  <si>
    <t>SH1-119409-30124349</t>
  </si>
  <si>
    <t>Stephanie Roundy</t>
  </si>
  <si>
    <t>6505 Deframe Way</t>
  </si>
  <si>
    <t>80004-2064</t>
  </si>
  <si>
    <t>stephanie.roundy@hotmail.com</t>
  </si>
  <si>
    <t>SH1-119409</t>
  </si>
  <si>
    <t>1Z2R2652YW00243617</t>
  </si>
  <si>
    <t>1Z2R26520300008745</t>
  </si>
  <si>
    <t>SH1-119443-30152900</t>
  </si>
  <si>
    <t>Gina Diodati</t>
  </si>
  <si>
    <t>232 Polk street NW</t>
  </si>
  <si>
    <t>Ginadiodati@yahoo.com</t>
  </si>
  <si>
    <t>SH1-119443</t>
  </si>
  <si>
    <t>1Z2R2652YW00243626</t>
  </si>
  <si>
    <t>SH1-119460-30152955</t>
  </si>
  <si>
    <t>Kristina M.  Smith</t>
  </si>
  <si>
    <t>6734 Cowan Street</t>
  </si>
  <si>
    <t>krissy22ny@yahoo.com</t>
  </si>
  <si>
    <t>SH1-119460</t>
  </si>
  <si>
    <t>SH1-119376-30092310</t>
  </si>
  <si>
    <t>Neena Pine</t>
  </si>
  <si>
    <t>150 Knotty Oak Drive</t>
  </si>
  <si>
    <t>ndreslin@gmail.com</t>
  </si>
  <si>
    <t>SH1-119376</t>
  </si>
  <si>
    <t>SH1-119372-30092256</t>
  </si>
  <si>
    <t>Laurel Kaufman</t>
  </si>
  <si>
    <t>9070 Drayton Lane</t>
  </si>
  <si>
    <t>lskrank@gmail.com</t>
  </si>
  <si>
    <t>SH1-119372</t>
  </si>
  <si>
    <t>SH1-119472-30153056</t>
  </si>
  <si>
    <t>dwyer gerrity</t>
  </si>
  <si>
    <t>2851 W Prospect Rd</t>
  </si>
  <si>
    <t>Unit 305</t>
  </si>
  <si>
    <t>33309-2594</t>
  </si>
  <si>
    <t>dwyerjgerrity@gmail.com</t>
  </si>
  <si>
    <t>SH1-119472</t>
  </si>
  <si>
    <t>SH1-119422-30124440</t>
  </si>
  <si>
    <t>Nicole Poulides</t>
  </si>
  <si>
    <t>13951 Heartside Pl</t>
  </si>
  <si>
    <t>Farmers Branch</t>
  </si>
  <si>
    <t>75234-3627</t>
  </si>
  <si>
    <t>poulidesn@gmail.com</t>
  </si>
  <si>
    <t>SH1-119422</t>
  </si>
  <si>
    <t>SH1-119459-30152952</t>
  </si>
  <si>
    <t>Julie McGrath</t>
  </si>
  <si>
    <t>8608 Brookdale Dr</t>
  </si>
  <si>
    <t>27613-1316</t>
  </si>
  <si>
    <t>juliemcgrath81@gmail.com</t>
  </si>
  <si>
    <t>SH1-119459</t>
  </si>
  <si>
    <t>SH1-119411-30124356</t>
  </si>
  <si>
    <t>800 South Wells Street</t>
  </si>
  <si>
    <t>lkgordon74@united.com</t>
  </si>
  <si>
    <t>SH1-119411</t>
  </si>
  <si>
    <t>1Z2R2652YW00243635</t>
  </si>
  <si>
    <t>SH1-119418-30124425</t>
  </si>
  <si>
    <t>Cristina Rossi</t>
  </si>
  <si>
    <t>441 E 20th St</t>
  </si>
  <si>
    <t>10010-7517</t>
  </si>
  <si>
    <t>slinzeca@gmail.com</t>
  </si>
  <si>
    <t>SH1-119418</t>
  </si>
  <si>
    <t>SH1-119358-30092204</t>
  </si>
  <si>
    <t>SH1-119358</t>
  </si>
  <si>
    <t>SH1-119626-30213415</t>
  </si>
  <si>
    <t>SH1-119626</t>
  </si>
  <si>
    <t>1Z2R2652YW00243644</t>
  </si>
  <si>
    <t>SH1-119446-30152910</t>
  </si>
  <si>
    <t>Yvonne  Guy</t>
  </si>
  <si>
    <t>12920 Mesa Verde Drive</t>
  </si>
  <si>
    <t>bl55@knology.net</t>
  </si>
  <si>
    <t>SH1-119446</t>
  </si>
  <si>
    <t>1Z2R2652YW00243653</t>
  </si>
  <si>
    <t>SH1-119354-30092151</t>
  </si>
  <si>
    <t>SH1-119354</t>
  </si>
  <si>
    <t>1Z2R2652YW00243662</t>
  </si>
  <si>
    <t>SH1-119464-30153009</t>
  </si>
  <si>
    <t>Sandra Kennedy</t>
  </si>
  <si>
    <t>28128 Shock St</t>
  </si>
  <si>
    <t>48081-3540</t>
  </si>
  <si>
    <t>sandrak58@hotmail.com</t>
  </si>
  <si>
    <t>SH1-119464</t>
  </si>
  <si>
    <t>1Z2R2652YW00243671</t>
  </si>
  <si>
    <t>SH1-119359-30092209</t>
  </si>
  <si>
    <t>SH1-119359</t>
  </si>
  <si>
    <t>1Z2R2652YW00243680</t>
  </si>
  <si>
    <t>SH1-119469-30153040</t>
  </si>
  <si>
    <t>Ernest Hilton</t>
  </si>
  <si>
    <t>8232 VINELAND OAKS BLVD.</t>
  </si>
  <si>
    <t>ernest.hilton@gmail.com</t>
  </si>
  <si>
    <t>SH1-119469</t>
  </si>
  <si>
    <t>1Z2R2652YW00243699</t>
  </si>
  <si>
    <t>SH1-119373-30092259</t>
  </si>
  <si>
    <t>Marilyn Cliff-Pease</t>
  </si>
  <si>
    <t>26 Grimshaw St.</t>
  </si>
  <si>
    <t>macp7@comcast.net</t>
  </si>
  <si>
    <t>SH1-119373</t>
  </si>
  <si>
    <t>SH1-119441-30124611</t>
  </si>
  <si>
    <t>Heather Roe</t>
  </si>
  <si>
    <t>50 Kimberly Anne Dr</t>
  </si>
  <si>
    <t>hroe10@yahoo.com</t>
  </si>
  <si>
    <t>SH1-119441</t>
  </si>
  <si>
    <t>1Z2R2652YW00243706</t>
  </si>
  <si>
    <t>SH1-119448-30152917</t>
  </si>
  <si>
    <t>SH1-119448</t>
  </si>
  <si>
    <t>1Z2R2652YW00243715</t>
  </si>
  <si>
    <t>SH1-119368-30092242</t>
  </si>
  <si>
    <t>Douglas Thomas</t>
  </si>
  <si>
    <t>Box 546</t>
  </si>
  <si>
    <t>101 Selleck Hill road</t>
  </si>
  <si>
    <t>douglasthomas07@gmail.com</t>
  </si>
  <si>
    <t>SH1-119368</t>
  </si>
  <si>
    <t>1Z2R2652YW00243724</t>
  </si>
  <si>
    <t>SH1-119369-30092246</t>
  </si>
  <si>
    <t>Lori Seaver</t>
  </si>
  <si>
    <t>1145 Pleasant Street</t>
  </si>
  <si>
    <t>seaer.lori@gmail.com</t>
  </si>
  <si>
    <t>SH1-119369</t>
  </si>
  <si>
    <t>GP81663-26054247</t>
  </si>
  <si>
    <t>Deborah  Hawkins</t>
  </si>
  <si>
    <t>2106 Jeremy Pl</t>
  </si>
  <si>
    <t>92027-1168</t>
  </si>
  <si>
    <t>dhawkins8350@gmail.com</t>
  </si>
  <si>
    <t>#GP81663</t>
  </si>
  <si>
    <t>1Z2R2652YW00243733</t>
  </si>
  <si>
    <t>GP81597-26024418</t>
  </si>
  <si>
    <t>Rebecca Formenti</t>
  </si>
  <si>
    <t>412 Middle Rd</t>
  </si>
  <si>
    <t>Camanche</t>
  </si>
  <si>
    <t>52730-1158</t>
  </si>
  <si>
    <t>rsfor72@gmail.com</t>
  </si>
  <si>
    <t>#GP81597</t>
  </si>
  <si>
    <t>SH1-119449-30152920</t>
  </si>
  <si>
    <t>Margaret Prisbe</t>
  </si>
  <si>
    <t>11333 Eastbrook Ave</t>
  </si>
  <si>
    <t>94024-6642</t>
  </si>
  <si>
    <t>mp312p@comcast.net</t>
  </si>
  <si>
    <t>SH1-119449</t>
  </si>
  <si>
    <t>1Z2R2652YW00243742</t>
  </si>
  <si>
    <t>GP81656-26054309</t>
  </si>
  <si>
    <t>Vivian Bender-walker</t>
  </si>
  <si>
    <t>2110 S W 83rd Court</t>
  </si>
  <si>
    <t>bendervm@cox.net</t>
  </si>
  <si>
    <t>#GP81656</t>
  </si>
  <si>
    <t>1Z2R2652YW00243751</t>
  </si>
  <si>
    <t>SH1-106126-22021316</t>
  </si>
  <si>
    <t>92651-4006</t>
  </si>
  <si>
    <t>SH1-106126</t>
  </si>
  <si>
    <t>1Z2R2652YW00243760</t>
  </si>
  <si>
    <t>SH1-119378-30092316</t>
  </si>
  <si>
    <t>SH1-119378</t>
  </si>
  <si>
    <t>SH1-119374-30092302</t>
  </si>
  <si>
    <t>charlene Fields</t>
  </si>
  <si>
    <t>po box 462604</t>
  </si>
  <si>
    <t>prettyhulagirl@hotmail.com</t>
  </si>
  <si>
    <t>SH1-119374</t>
  </si>
  <si>
    <t>1Z2R2652YW00243779</t>
  </si>
  <si>
    <t>SH1-119377-30092313</t>
  </si>
  <si>
    <t>SH1-119377</t>
  </si>
  <si>
    <t>SH1-112066-25184433</t>
  </si>
  <si>
    <t>Daryl Howard</t>
  </si>
  <si>
    <t>14100 Nutty Brown Rd</t>
  </si>
  <si>
    <t>daryl@darylhoward.com</t>
  </si>
  <si>
    <t>SH1-112066</t>
  </si>
  <si>
    <t>1Z2R2652YW00243788</t>
  </si>
  <si>
    <t>SH1-119628-30213423</t>
  </si>
  <si>
    <t>douglas gotterba</t>
  </si>
  <si>
    <t>1119 Stoneshead Ct</t>
  </si>
  <si>
    <t>91361-1644</t>
  </si>
  <si>
    <t>DouglasThomas2020@gmail.com</t>
  </si>
  <si>
    <t>SH1-119628</t>
  </si>
  <si>
    <t>SH1-119671-01005509</t>
  </si>
  <si>
    <t>Suvaporn NingMilinline</t>
  </si>
  <si>
    <t>skyshoporders@hotmail.com</t>
  </si>
  <si>
    <t>SH1-119671</t>
  </si>
  <si>
    <t>1Z2R2652YW00243797</t>
  </si>
  <si>
    <t>SH1-119371-30092253</t>
  </si>
  <si>
    <t>Suzanne Ivers</t>
  </si>
  <si>
    <t>7153 Breno Place</t>
  </si>
  <si>
    <t>suzicobb@aol.com</t>
  </si>
  <si>
    <t>SH1-119371</t>
  </si>
  <si>
    <t>SH1-119453-30152933</t>
  </si>
  <si>
    <t>Donelle Smith</t>
  </si>
  <si>
    <t>2140 Ft Harrods Dr - #40</t>
  </si>
  <si>
    <t>#40</t>
  </si>
  <si>
    <t>dsmith@ncua.gov</t>
  </si>
  <si>
    <t>SH1-119453</t>
  </si>
  <si>
    <t>SH1-119631-30213433</t>
  </si>
  <si>
    <t>beatrise aquino</t>
  </si>
  <si>
    <t>2095 Paralta Ave</t>
  </si>
  <si>
    <t>93955-3424</t>
  </si>
  <si>
    <t>beya337337@gmail.com</t>
  </si>
  <si>
    <t>SH1-119631</t>
  </si>
  <si>
    <t>SH1-119674-01005524</t>
  </si>
  <si>
    <t>Suvaporn NingMilin</t>
  </si>
  <si>
    <t>SH1-119674</t>
  </si>
  <si>
    <t>1Z2R2652YW00243804</t>
  </si>
  <si>
    <t>SH1-119451-30152926</t>
  </si>
  <si>
    <t>Vicki Hood</t>
  </si>
  <si>
    <t>70 E Cedar St</t>
  </si>
  <si>
    <t>Apt 4w</t>
  </si>
  <si>
    <t>60611-1179</t>
  </si>
  <si>
    <t>vicki.hood@kirkland.com</t>
  </si>
  <si>
    <t>SH1-119451</t>
  </si>
  <si>
    <t>SH1-119348-30061754</t>
  </si>
  <si>
    <t>gabriela tarau</t>
  </si>
  <si>
    <t>12501 Moffatt Lane</t>
  </si>
  <si>
    <t>gabrielacleo4@hotmail.com</t>
  </si>
  <si>
    <t>SH1-119348</t>
  </si>
  <si>
    <t>1Z2R26520200023962</t>
  </si>
  <si>
    <t>SH1-119680-01005546</t>
  </si>
  <si>
    <t>kristy knox</t>
  </si>
  <si>
    <t>75 T St</t>
  </si>
  <si>
    <t>64086-9438</t>
  </si>
  <si>
    <t>kristylknox@gmail.com</t>
  </si>
  <si>
    <t>SH1-119680</t>
  </si>
  <si>
    <t>SH1-119675-01005528</t>
  </si>
  <si>
    <t>SH1-119675</t>
  </si>
  <si>
    <t>1Z2R2652YW00243813</t>
  </si>
  <si>
    <t>Debbie Mahan</t>
  </si>
  <si>
    <t>885 NW South Shore</t>
  </si>
  <si>
    <t>Lake Waukomis</t>
  </si>
  <si>
    <t>dlmahan1952@gmail.com</t>
  </si>
  <si>
    <t>1Z2R2652YW00243822</t>
  </si>
  <si>
    <t>SH1-119346-30061748</t>
  </si>
  <si>
    <t>Manju Kaur</t>
  </si>
  <si>
    <t>28279 S Luciano Ave</t>
  </si>
  <si>
    <t>manjukaur1@gmail.com</t>
  </si>
  <si>
    <t>SH1-119346</t>
  </si>
  <si>
    <t>1Z2R2652YW00243831</t>
  </si>
  <si>
    <t>SH1-112259-25185623</t>
  </si>
  <si>
    <t>Julie Ramey</t>
  </si>
  <si>
    <t>SH1-112259</t>
  </si>
  <si>
    <t>1Z2R2652YW00243840</t>
  </si>
  <si>
    <t>SH1-119676-01005531</t>
  </si>
  <si>
    <t>Sheryl Brown</t>
  </si>
  <si>
    <t>2915 Northern Oak Dr</t>
  </si>
  <si>
    <t>30041-5602</t>
  </si>
  <si>
    <t>sheryl@opulenceinc.com</t>
  </si>
  <si>
    <t>SH1-119676</t>
  </si>
  <si>
    <t>1Z2R2652YW00243859</t>
  </si>
  <si>
    <t>SH1-119402-30124324</t>
  </si>
  <si>
    <t>Jessica Aitken</t>
  </si>
  <si>
    <t>48 Redneck Ave</t>
  </si>
  <si>
    <t>07643-1395</t>
  </si>
  <si>
    <t>jaitken003@gmail.com</t>
  </si>
  <si>
    <t>SH1-119402</t>
  </si>
  <si>
    <t>1Z2R2652YW00243868</t>
  </si>
  <si>
    <t>SH1-119344-30061742</t>
  </si>
  <si>
    <t>Christina McDermont</t>
  </si>
  <si>
    <t>1278 Peregrine Ct</t>
  </si>
  <si>
    <t>94521-5512</t>
  </si>
  <si>
    <t>lilfoote@hotmail.com</t>
  </si>
  <si>
    <t>SH1-119344</t>
  </si>
  <si>
    <t>1Z2R2652YW00243877</t>
  </si>
  <si>
    <t>SH1-119407-30124342</t>
  </si>
  <si>
    <t>Connie Cribari</t>
  </si>
  <si>
    <t>13108 Wildflower Pl W</t>
  </si>
  <si>
    <t>32246-7018</t>
  </si>
  <si>
    <t>cconnie@comcast.net</t>
  </si>
  <si>
    <t>SH1-119407</t>
  </si>
  <si>
    <t>1Z2R2652YW00243886</t>
  </si>
  <si>
    <t>SH1-119341-30061732</t>
  </si>
  <si>
    <t>Terry Gonter</t>
  </si>
  <si>
    <t>4719 Narragansett Ave</t>
  </si>
  <si>
    <t>92107-2202</t>
  </si>
  <si>
    <t>tlgcosmetic@gmail.com</t>
  </si>
  <si>
    <t>SH1-119341</t>
  </si>
  <si>
    <t>1Z2R2652YW00243895</t>
  </si>
  <si>
    <t>SH1-119347-30061751</t>
  </si>
  <si>
    <t>Hoang Hanh Ab Thuy</t>
  </si>
  <si>
    <t>vhoa137@gmail.com</t>
  </si>
  <si>
    <t>SH1-119347</t>
  </si>
  <si>
    <t>1Z2R2652YW00243902</t>
  </si>
  <si>
    <t>Ashley Perea</t>
  </si>
  <si>
    <t>3144 N. Valencia Ln</t>
  </si>
  <si>
    <t>azcrowell@gmail.com</t>
  </si>
  <si>
    <t>PAT SPAUSE</t>
  </si>
  <si>
    <t>178 MAPLEHURST DR</t>
  </si>
  <si>
    <t>APT B</t>
  </si>
  <si>
    <t>FOLKSTON</t>
  </si>
  <si>
    <t>1Z2R2652YW00243911</t>
  </si>
  <si>
    <t>Laurina Rollocks</t>
  </si>
  <si>
    <t>1281 Union Street</t>
  </si>
  <si>
    <t>anirual@yahoo.com</t>
  </si>
  <si>
    <t>1Z2R2652YW00243920</t>
  </si>
  <si>
    <t>SH1-119340-30061729</t>
  </si>
  <si>
    <t>perla rea</t>
  </si>
  <si>
    <t>168 Greenbriar Ln</t>
  </si>
  <si>
    <t>La Puente</t>
  </si>
  <si>
    <t>91744-4742</t>
  </si>
  <si>
    <t>stylistperla@gmail.com</t>
  </si>
  <si>
    <t>SH1-119340</t>
  </si>
  <si>
    <t>SH1-119406-30124338</t>
  </si>
  <si>
    <t>Jill Bowyer</t>
  </si>
  <si>
    <t>612 Woodbridge Ln</t>
  </si>
  <si>
    <t>28079-6558</t>
  </si>
  <si>
    <t>mikeandjillb@gmail.com</t>
  </si>
  <si>
    <t>SH1-119406</t>
  </si>
  <si>
    <t>SH1-119404-30124331</t>
  </si>
  <si>
    <t>Ashley Casper</t>
  </si>
  <si>
    <t>1813 Bristol Rd</t>
  </si>
  <si>
    <t>35094-3536</t>
  </si>
  <si>
    <t>ashleycasper@icloud.com</t>
  </si>
  <si>
    <t>SH1-119404</t>
  </si>
  <si>
    <t>1Z2R2652YW00243939</t>
  </si>
  <si>
    <t>SH1-119553-30181604</t>
  </si>
  <si>
    <t>SH1-119553</t>
  </si>
  <si>
    <t>1Z2R2652YW00243948</t>
  </si>
  <si>
    <t>SH1-119408-30124345</t>
  </si>
  <si>
    <t>Carol Bunnell</t>
  </si>
  <si>
    <t>Key Largo Dr</t>
  </si>
  <si>
    <t>33950-8554</t>
  </si>
  <si>
    <t>Mccthayden@aol.com</t>
  </si>
  <si>
    <t>SH1-119408</t>
  </si>
  <si>
    <t>SH1-119300-30002616</t>
  </si>
  <si>
    <t>Stephanie  Higgins</t>
  </si>
  <si>
    <t>808 National Ave</t>
  </si>
  <si>
    <t>22601-5519</t>
  </si>
  <si>
    <t>shiggins2@su.edu</t>
  </si>
  <si>
    <t>SH1-119300</t>
  </si>
  <si>
    <t>1Z2R2652YW00243957</t>
  </si>
  <si>
    <t>SH1-119554-30181609</t>
  </si>
  <si>
    <t>Neva Kelderman</t>
  </si>
  <si>
    <t>25118 Poderio Dr</t>
  </si>
  <si>
    <t>92065-4712</t>
  </si>
  <si>
    <t>nevakelderman@gmail.com</t>
  </si>
  <si>
    <t>SH1-119554</t>
  </si>
  <si>
    <t>1Z2R2652YW00243966</t>
  </si>
  <si>
    <t>SH1-119430-30124506</t>
  </si>
  <si>
    <t>Shelly Walters</t>
  </si>
  <si>
    <t>5338 Broadwood Ave</t>
  </si>
  <si>
    <t>Peachtree Cor</t>
  </si>
  <si>
    <t>30092-1605</t>
  </si>
  <si>
    <t>shellywalters007@gmail.com</t>
  </si>
  <si>
    <t>SH1-119430</t>
  </si>
  <si>
    <t>1Z2R2652YW00243975</t>
  </si>
  <si>
    <t>Joanne Marrero</t>
  </si>
  <si>
    <t>jay52382@gmail.com</t>
  </si>
  <si>
    <t>1Z2R2652YW00243984</t>
  </si>
  <si>
    <t>SH1-119636-01005303</t>
  </si>
  <si>
    <t>leanna.river@gmail.com</t>
  </si>
  <si>
    <t>SH1-119636</t>
  </si>
  <si>
    <t>1Z2R2652YW00243993</t>
  </si>
  <si>
    <t>SH1-119679-01005542</t>
  </si>
  <si>
    <t>SH1-119679</t>
  </si>
  <si>
    <t>1Z2R2652YW00244009</t>
  </si>
  <si>
    <t>SH1-119426-30124454</t>
  </si>
  <si>
    <t>Clarine McLean</t>
  </si>
  <si>
    <t>2285 Brisbayne Circle</t>
  </si>
  <si>
    <t>cdonmclean@gmail.com</t>
  </si>
  <si>
    <t>SH1-119426</t>
  </si>
  <si>
    <t>1Z2R2652YW00244018</t>
  </si>
  <si>
    <t>SH1-119627-30213420</t>
  </si>
  <si>
    <t>Theresa Horton</t>
  </si>
  <si>
    <t>7415 Shadburn Ferry Road</t>
  </si>
  <si>
    <t>theresa2553@gmail.com</t>
  </si>
  <si>
    <t>SH1-119627</t>
  </si>
  <si>
    <t>1Z2R2652YW00244027</t>
  </si>
  <si>
    <t>SH1-119684-01005600</t>
  </si>
  <si>
    <t>Brenda  Fears</t>
  </si>
  <si>
    <t>4670 Us Highway 190 E</t>
  </si>
  <si>
    <t>77351-1474</t>
  </si>
  <si>
    <t>mendy.fears@yahoo.com</t>
  </si>
  <si>
    <t>SH1-119684</t>
  </si>
  <si>
    <t>1Z2R26520100002629</t>
  </si>
  <si>
    <t>SH1-119484-30153203</t>
  </si>
  <si>
    <t>Susan Verbil</t>
  </si>
  <si>
    <t>8 Ayers Rd</t>
  </si>
  <si>
    <t>11560-2306</t>
  </si>
  <si>
    <t>Sverbil@aol.com</t>
  </si>
  <si>
    <t>SH1-119484</t>
  </si>
  <si>
    <t>1Z2R2652YW00244036</t>
  </si>
  <si>
    <t>SH1-119555-30181614</t>
  </si>
  <si>
    <t>Kristi Kennedy</t>
  </si>
  <si>
    <t>1342 Thornwell Ave</t>
  </si>
  <si>
    <t>29732-2330</t>
  </si>
  <si>
    <t>therapist4hire@yahoo.com</t>
  </si>
  <si>
    <t>SH1-119555</t>
  </si>
  <si>
    <t>SH1-119478-30153130</t>
  </si>
  <si>
    <t>Bonnie Bowers</t>
  </si>
  <si>
    <t>355 Castleton Rd NE</t>
  </si>
  <si>
    <t>44720-1703</t>
  </si>
  <si>
    <t>sweetspiritz1@aol.com</t>
  </si>
  <si>
    <t>SH1-119478</t>
  </si>
  <si>
    <t>1Z2R2652YW00244045</t>
  </si>
  <si>
    <t>SH1-119678-01005539</t>
  </si>
  <si>
    <t>Michael Zagaris</t>
  </si>
  <si>
    <t>2228 Patterson Rd</t>
  </si>
  <si>
    <t>#210</t>
  </si>
  <si>
    <t>Riverbank</t>
  </si>
  <si>
    <t>mzagaris@pmz.com</t>
  </si>
  <si>
    <t>SH1-119678</t>
  </si>
  <si>
    <t>1Z2R2652YW00244054</t>
  </si>
  <si>
    <t>SH1-119552-30181558</t>
  </si>
  <si>
    <t>Anita Weiss</t>
  </si>
  <si>
    <t>2133 Vine Drive</t>
  </si>
  <si>
    <t>anita27@optonline.net</t>
  </si>
  <si>
    <t>SH1-119552</t>
  </si>
  <si>
    <t>SH1-119475-30153113</t>
  </si>
  <si>
    <t>1870 Starr St</t>
  </si>
  <si>
    <t>11385-1117</t>
  </si>
  <si>
    <t>SH1-119475</t>
  </si>
  <si>
    <t>1Z2R2652YW00244063</t>
  </si>
  <si>
    <t>SH1-119682-01005553</t>
  </si>
  <si>
    <t>Bernadette Dwyer</t>
  </si>
  <si>
    <t>9221 Rockport Ln</t>
  </si>
  <si>
    <t>80126-5002</t>
  </si>
  <si>
    <t>dwyer7@mac.com</t>
  </si>
  <si>
    <t>SH1-119682</t>
  </si>
  <si>
    <t>1Z2R26520200023971</t>
  </si>
  <si>
    <t>SH1-119557-30181625</t>
  </si>
  <si>
    <t>Leslie Handler</t>
  </si>
  <si>
    <t>143 Oakdale Ave</t>
  </si>
  <si>
    <t>19403-1603</t>
  </si>
  <si>
    <t>lhandler143@gmail.com</t>
  </si>
  <si>
    <t>SH1-119557</t>
  </si>
  <si>
    <t>1Z2R2652YW00244072</t>
  </si>
  <si>
    <t>SH1-119403-30124327</t>
  </si>
  <si>
    <t xml:space="preserve">Jackie  Asplundh </t>
  </si>
  <si>
    <t>641 Tomlinson Road</t>
  </si>
  <si>
    <t>Bryn Athyn</t>
  </si>
  <si>
    <t>jagron522@gmail.com</t>
  </si>
  <si>
    <t>SH1-119403</t>
  </si>
  <si>
    <t>1Z2R2652YW00244081</t>
  </si>
  <si>
    <t>SH1-119438-30124553</t>
  </si>
  <si>
    <t>Marci Garret</t>
  </si>
  <si>
    <t>5313 N Riffle Way</t>
  </si>
  <si>
    <t>83714-1987</t>
  </si>
  <si>
    <t>marcigarret2000@yahoo.com</t>
  </si>
  <si>
    <t>SH1-119438</t>
  </si>
  <si>
    <t xml:space="preserve">Joan Glick </t>
  </si>
  <si>
    <t>439 Greenwich Street</t>
  </si>
  <si>
    <t>shahtsee@hotmail.com</t>
  </si>
  <si>
    <t>1Z2R2652YW00244090</t>
  </si>
  <si>
    <t>SH1-119435-30124534</t>
  </si>
  <si>
    <t>Laura Ohara</t>
  </si>
  <si>
    <t>105 Edwards Village Blvd</t>
  </si>
  <si>
    <t>Unit 346</t>
  </si>
  <si>
    <t>81632-3217</t>
  </si>
  <si>
    <t>Katherinemeyer1958@gmail.com</t>
  </si>
  <si>
    <t>SH1-119435</t>
  </si>
  <si>
    <t>SH1-119558-30181630</t>
  </si>
  <si>
    <t>Susan  Bang</t>
  </si>
  <si>
    <t>17 Dutchess Ave</t>
  </si>
  <si>
    <t>Ste 133</t>
  </si>
  <si>
    <t>Millerton</t>
  </si>
  <si>
    <t>12546-5245</t>
  </si>
  <si>
    <t>sbang@susanbang.com</t>
  </si>
  <si>
    <t>SH1-119558</t>
  </si>
  <si>
    <t>1Z2R2652YW00244107</t>
  </si>
  <si>
    <t>SH1-119424-30124447</t>
  </si>
  <si>
    <t xml:space="preserve">Hannah  Jessee </t>
  </si>
  <si>
    <t>15481 Woodstone Cir</t>
  </si>
  <si>
    <t>24202-4025</t>
  </si>
  <si>
    <t>bcs071910@gmail.com</t>
  </si>
  <si>
    <t>SH1-119424</t>
  </si>
  <si>
    <t>SH1-119677-01005535</t>
  </si>
  <si>
    <t>SH1-119677</t>
  </si>
  <si>
    <t>1Z2R2652YW00244116</t>
  </si>
  <si>
    <t>SH1-119425-30124451</t>
  </si>
  <si>
    <t>Sherry Ginsburg</t>
  </si>
  <si>
    <t>P.O. Box 484</t>
  </si>
  <si>
    <t>Gwynedd Valley</t>
  </si>
  <si>
    <t>shermom46@aol.com</t>
  </si>
  <si>
    <t>SH1-119425</t>
  </si>
  <si>
    <t>Tyda Adams</t>
  </si>
  <si>
    <t>250 GEORGIA AVE E</t>
  </si>
  <si>
    <t>UNIT 926</t>
  </si>
  <si>
    <t>30214-5510</t>
  </si>
  <si>
    <t>1Z2R2652YW00244125</t>
  </si>
  <si>
    <t>SH1-119429-30124502</t>
  </si>
  <si>
    <t>Carmel Phelan</t>
  </si>
  <si>
    <t>73 Sertata Court</t>
  </si>
  <si>
    <t>melmsan@gmail.com</t>
  </si>
  <si>
    <t>SH1-119429</t>
  </si>
  <si>
    <t>1Z2R26520200023980</t>
  </si>
  <si>
    <t>SH1-119630-30213430</t>
  </si>
  <si>
    <t>SH1-119630</t>
  </si>
  <si>
    <t>SH1-119440-30124604</t>
  </si>
  <si>
    <t>SH1-119440</t>
  </si>
  <si>
    <t>SH1-119637-01005307</t>
  </si>
  <si>
    <t>Teresa Kanzler</t>
  </si>
  <si>
    <t>7442 Benson Hardee Rd</t>
  </si>
  <si>
    <t>Benson</t>
  </si>
  <si>
    <t>27504-6154</t>
  </si>
  <si>
    <t>tskats13@juno.com</t>
  </si>
  <si>
    <t>SH1-119637</t>
  </si>
  <si>
    <t>1Z2R2652YW00244134</t>
  </si>
  <si>
    <t>SH1-119623-30213400</t>
  </si>
  <si>
    <t>Diane Herring</t>
  </si>
  <si>
    <t>7524 NorthRidge NE</t>
  </si>
  <si>
    <t>d_herring@comcast.net</t>
  </si>
  <si>
    <t>SH1-119623</t>
  </si>
  <si>
    <t>SH1-119389-30092351</t>
  </si>
  <si>
    <t>Ashley Liu</t>
  </si>
  <si>
    <t>6177 162nd pl se</t>
  </si>
  <si>
    <t>bellevue</t>
  </si>
  <si>
    <t>cocotony@yeah.net</t>
  </si>
  <si>
    <t>SH1-119389</t>
  </si>
  <si>
    <t>1Z2R2652YW00244143</t>
  </si>
  <si>
    <t>SH1-119382-30092329</t>
  </si>
  <si>
    <t>SH1-119382</t>
  </si>
  <si>
    <t>SH1-119385-30092338</t>
  </si>
  <si>
    <t>Alicia Strzodka</t>
  </si>
  <si>
    <t>2630 Market St</t>
  </si>
  <si>
    <t>alashoporama@yahoo.com</t>
  </si>
  <si>
    <t>SH1-119385</t>
  </si>
  <si>
    <t>SH1-119477-30153124</t>
  </si>
  <si>
    <t xml:space="preserve">Carola Organschi </t>
  </si>
  <si>
    <t>1 Revolution Drive</t>
  </si>
  <si>
    <t>crayola56@comcast.net</t>
  </si>
  <si>
    <t>SH1-119477</t>
  </si>
  <si>
    <t>SH1-119386-30092341</t>
  </si>
  <si>
    <t>Blaire Dorsey</t>
  </si>
  <si>
    <t>330 W Grand Ave</t>
  </si>
  <si>
    <t>bhdorsey26@gmail.com</t>
  </si>
  <si>
    <t>SH1-119386</t>
  </si>
  <si>
    <t>SH1-119547-30181530</t>
  </si>
  <si>
    <t>SH1-119547</t>
  </si>
  <si>
    <t>1Z2R2652YW00244152</t>
  </si>
  <si>
    <t>SH1-119381-30092326</t>
  </si>
  <si>
    <t>SH1-119381</t>
  </si>
  <si>
    <t>1Z2R2652YW00244161</t>
  </si>
  <si>
    <t>SH1-119548-30181536</t>
  </si>
  <si>
    <t>SH1-119548</t>
  </si>
  <si>
    <t>1Z2R2652YW00244170</t>
  </si>
  <si>
    <t>SH1-119432-30124515</t>
  </si>
  <si>
    <t>Josephine LaMattina</t>
  </si>
  <si>
    <t>141 Columbia Hts Unit 1a</t>
  </si>
  <si>
    <t>11201-2171</t>
  </si>
  <si>
    <t>JoeLa111@aol.com</t>
  </si>
  <si>
    <t>SH1-119432</t>
  </si>
  <si>
    <t>1Z2R2652YW00244189</t>
  </si>
  <si>
    <t>SH1-119546-30181523</t>
  </si>
  <si>
    <t>Lori Kalbach</t>
  </si>
  <si>
    <t>320 Marietta Ave</t>
  </si>
  <si>
    <t>Mount Joy</t>
  </si>
  <si>
    <t>17552-3002</t>
  </si>
  <si>
    <t>lspack4@comcast.net</t>
  </si>
  <si>
    <t>SH1-119546</t>
  </si>
  <si>
    <t>1Z2R26520200023999</t>
  </si>
  <si>
    <t>SH1-119301-30002620</t>
  </si>
  <si>
    <t>Christine Ricci</t>
  </si>
  <si>
    <t>203 Yoakum Pkwy</t>
  </si>
  <si>
    <t>Apt 1423</t>
  </si>
  <si>
    <t>22304-3767</t>
  </si>
  <si>
    <t>ccricci@aol.com</t>
  </si>
  <si>
    <t>SH1-119301</t>
  </si>
  <si>
    <t>1Z2R2652YW00244198</t>
  </si>
  <si>
    <t>SH1-119545-30181515</t>
  </si>
  <si>
    <t>Brooke Welch</t>
  </si>
  <si>
    <t>353 Oliver Rd</t>
  </si>
  <si>
    <t>93109-1939</t>
  </si>
  <si>
    <t>bdallen06@yahoo.com</t>
  </si>
  <si>
    <t>SH1-119545</t>
  </si>
  <si>
    <t>1Z2R2652YW00244205</t>
  </si>
  <si>
    <t>SH1-119436-30124540</t>
  </si>
  <si>
    <t>SH1-119436</t>
  </si>
  <si>
    <t>1Z2R2652YW00244214</t>
  </si>
  <si>
    <t>SH1-119303-30002628</t>
  </si>
  <si>
    <t>Christy Pichel</t>
  </si>
  <si>
    <t>406 Montgomery Rd</t>
  </si>
  <si>
    <t>95472-3016</t>
  </si>
  <si>
    <t>cpichel3@yahoo.com</t>
  </si>
  <si>
    <t>SH1-119303</t>
  </si>
  <si>
    <t>1Z2R2652YW00244223</t>
  </si>
  <si>
    <t>SH1-119551-30181553</t>
  </si>
  <si>
    <t>Priscilla Lentz</t>
  </si>
  <si>
    <t>586 Loblolly Ln</t>
  </si>
  <si>
    <t>39828-3744</t>
  </si>
  <si>
    <t>pllentz@mediacombb.net</t>
  </si>
  <si>
    <t>SH1-119551</t>
  </si>
  <si>
    <t>1Z2R2652YW00244232</t>
  </si>
  <si>
    <t>SH1-119299-30002611</t>
  </si>
  <si>
    <t>Deborah Fanning</t>
  </si>
  <si>
    <t>17 Rain Lily Ln</t>
  </si>
  <si>
    <t>29909-6126</t>
  </si>
  <si>
    <t>dfanning56@gmail.com</t>
  </si>
  <si>
    <t>SH1-119299</t>
  </si>
  <si>
    <t>1Z2R2652YW00244241</t>
  </si>
  <si>
    <t>SH1-119480-30153141</t>
  </si>
  <si>
    <t>Donna  Koerner</t>
  </si>
  <si>
    <t>812 Flint Road</t>
  </si>
  <si>
    <t>Turnersville</t>
  </si>
  <si>
    <t>dfitness1@hotmail.com</t>
  </si>
  <si>
    <t>SH1-119480</t>
  </si>
  <si>
    <t>1Z2R2652YW00244250</t>
  </si>
  <si>
    <t>SH1-119298-30002607</t>
  </si>
  <si>
    <t>SH1-119298</t>
  </si>
  <si>
    <t>1Z2R26520200024005</t>
  </si>
  <si>
    <t>SH1-119550-30181547</t>
  </si>
  <si>
    <t>SH1-119550</t>
  </si>
  <si>
    <t>SH1-119433-30124521</t>
  </si>
  <si>
    <t>David  v. Adelsberg</t>
  </si>
  <si>
    <t>327 North Spring Mill Rd.</t>
  </si>
  <si>
    <t>Villanova</t>
  </si>
  <si>
    <t>SH1-119433</t>
  </si>
  <si>
    <t>1Z2R2652YW00244269</t>
  </si>
  <si>
    <t>SH1-119305-30002634</t>
  </si>
  <si>
    <t>Krystine Neuscheler</t>
  </si>
  <si>
    <t>8301 Bardmoor Blvd</t>
  </si>
  <si>
    <t>33777-2043</t>
  </si>
  <si>
    <t>krys.neuscheler@gmail.com</t>
  </si>
  <si>
    <t>SH1-119305</t>
  </si>
  <si>
    <t>1Z2R2652YW00244278</t>
  </si>
  <si>
    <t>SH1-119428-30124457</t>
  </si>
  <si>
    <t>SH1-119428</t>
  </si>
  <si>
    <t>1Z2R2652YW00244287</t>
  </si>
  <si>
    <t>Shannon Hobbs</t>
  </si>
  <si>
    <t>116 Pintail Lane</t>
  </si>
  <si>
    <t>hobbs5d@yahoo.com</t>
  </si>
  <si>
    <t>SH1-119483-30153157</t>
  </si>
  <si>
    <t>Dorie Scherma</t>
  </si>
  <si>
    <t>34 Finch Dr</t>
  </si>
  <si>
    <t>28804-0005</t>
  </si>
  <si>
    <t>dorie1254@yahoo.com</t>
  </si>
  <si>
    <t>SH1-119483</t>
  </si>
  <si>
    <t>SH1-119673-01005519</t>
  </si>
  <si>
    <t>Alaide chieffo</t>
  </si>
  <si>
    <t>255 East 74 Street</t>
  </si>
  <si>
    <t>Apt 17 B</t>
  </si>
  <si>
    <t>chieffo.alaide@hsr.it</t>
  </si>
  <si>
    <t>SH1-119673</t>
  </si>
  <si>
    <t>1Z2R2652YW00244296</t>
  </si>
  <si>
    <t>SH1-119439-30124559</t>
  </si>
  <si>
    <t>Dory Daniels</t>
  </si>
  <si>
    <t>13 Clara Ln</t>
  </si>
  <si>
    <t>02882-1444</t>
  </si>
  <si>
    <t>dorydaniels@yahoo.com</t>
  </si>
  <si>
    <t>SH1-119439</t>
  </si>
  <si>
    <t>SH1-119479-30153135</t>
  </si>
  <si>
    <t>Christina Stenholm</t>
  </si>
  <si>
    <t>3317 W Dorchester St</t>
  </si>
  <si>
    <t>33611-2737</t>
  </si>
  <si>
    <t>christinastenholm@hotmail.com</t>
  </si>
  <si>
    <t>SH1-119479</t>
  </si>
  <si>
    <t>SH1-119383-30092332</t>
  </si>
  <si>
    <t>wasioto141@gmail.com</t>
  </si>
  <si>
    <t>SH1-119383</t>
  </si>
  <si>
    <t>1Z2R2652YW00244303</t>
  </si>
  <si>
    <t>SH1-119476-30153118</t>
  </si>
  <si>
    <t>tania rodrigues</t>
  </si>
  <si>
    <t>101 Madrone Ave</t>
  </si>
  <si>
    <t>94960-2112</t>
  </si>
  <si>
    <t>tania9@mac.com</t>
  </si>
  <si>
    <t>SH1-119476</t>
  </si>
  <si>
    <t>1Z2R2652YW00244312</t>
  </si>
  <si>
    <t>SH1-119549-30181542</t>
  </si>
  <si>
    <t>Monica Galindo</t>
  </si>
  <si>
    <t>301 NW 76th Ave</t>
  </si>
  <si>
    <t>Monis.gs12@gmail.com</t>
  </si>
  <si>
    <t>SH1-119549</t>
  </si>
  <si>
    <t>1Z2R2652YW00244321</t>
  </si>
  <si>
    <t>SH1-119556-30181619</t>
  </si>
  <si>
    <t>Sarah Peterson</t>
  </si>
  <si>
    <t>765 Old Mayhew Road</t>
  </si>
  <si>
    <t>Apt 45</t>
  </si>
  <si>
    <t>sghammes@gmail.com</t>
  </si>
  <si>
    <t>SH1-119556</t>
  </si>
  <si>
    <t>SH1-119506-30181305</t>
  </si>
  <si>
    <t>Debra Carter</t>
  </si>
  <si>
    <t>88139 Keola Ln</t>
  </si>
  <si>
    <t>97478-9533</t>
  </si>
  <si>
    <t>tilleybird@aol.com</t>
  </si>
  <si>
    <t>SH1-119506</t>
  </si>
  <si>
    <t>SH1-119504-30153333</t>
  </si>
  <si>
    <t>SH1-119504</t>
  </si>
  <si>
    <t>1Z2R2652YW00244330</t>
  </si>
  <si>
    <t>SH1-119503-30153329</t>
  </si>
  <si>
    <t>SH1-119503</t>
  </si>
  <si>
    <t>1Z2R2652YW00244349</t>
  </si>
  <si>
    <t>SH1-119510-30181318</t>
  </si>
  <si>
    <t>Enny Samara</t>
  </si>
  <si>
    <t>15 Halsted Circle</t>
  </si>
  <si>
    <t>enny_h@yahoo.com</t>
  </si>
  <si>
    <t>SH1-119510</t>
  </si>
  <si>
    <t>1Z2R2652YW00244358</t>
  </si>
  <si>
    <t>SH1-119512-30181325</t>
  </si>
  <si>
    <t>Susan Hass</t>
  </si>
  <si>
    <t>24 Sereno Cir</t>
  </si>
  <si>
    <t>94619-3122</t>
  </si>
  <si>
    <t>suzanah@att.net</t>
  </si>
  <si>
    <t>SH1-119512</t>
  </si>
  <si>
    <t>1Z2R2652YW00244367</t>
  </si>
  <si>
    <t>SH1-119501-30153320</t>
  </si>
  <si>
    <t>Susan Grimm</t>
  </si>
  <si>
    <t>879 E GASLIGHT DR</t>
  </si>
  <si>
    <t>srgrimm611@yahoo.com</t>
  </si>
  <si>
    <t>SH1-119501</t>
  </si>
  <si>
    <t>1Z2R2652YW00244376</t>
  </si>
  <si>
    <t>SH1-119585-30213118</t>
  </si>
  <si>
    <t>Tess Kessinger</t>
  </si>
  <si>
    <t>309 South Clark Boulevard</t>
  </si>
  <si>
    <t>kessfarm@hotmail.com</t>
  </si>
  <si>
    <t>SH1-119585</t>
  </si>
  <si>
    <t>1Z2R2652YW00244385</t>
  </si>
  <si>
    <t>SH1-119589-30213144</t>
  </si>
  <si>
    <t>Jane Testa</t>
  </si>
  <si>
    <t>127 Field Loop</t>
  </si>
  <si>
    <t>08028-3293</t>
  </si>
  <si>
    <t>jftmvl1@comcast.net</t>
  </si>
  <si>
    <t>SH1-119589</t>
  </si>
  <si>
    <t>SH1-119588-30213138</t>
  </si>
  <si>
    <t>Hava Berman</t>
  </si>
  <si>
    <t>727 N Poinsettia St</t>
  </si>
  <si>
    <t>92701-3940</t>
  </si>
  <si>
    <t>havaberman43@gmail.com</t>
  </si>
  <si>
    <t>SH1-119588</t>
  </si>
  <si>
    <t>1Z2R2652YW00244394</t>
  </si>
  <si>
    <t>SH1-119530-30181424</t>
  </si>
  <si>
    <t xml:space="preserve">Dana McLaughlin </t>
  </si>
  <si>
    <t>410 N Palmway</t>
  </si>
  <si>
    <t>33460-3123</t>
  </si>
  <si>
    <t>dsmcla1@gmail.com</t>
  </si>
  <si>
    <t>SH1-119530</t>
  </si>
  <si>
    <t>SH1-119537-30181445</t>
  </si>
  <si>
    <t>Billie  Starr</t>
  </si>
  <si>
    <t>210 Ravenwoods Lane</t>
  </si>
  <si>
    <t>Sayetteville</t>
  </si>
  <si>
    <t>bjstarr1@cox.net</t>
  </si>
  <si>
    <t>SH1-119537</t>
  </si>
  <si>
    <t>1Z2R26520200024014</t>
  </si>
  <si>
    <t>SH1-119535-30181439</t>
  </si>
  <si>
    <t>SH1-119535</t>
  </si>
  <si>
    <t>1Z2R2652YW00244401</t>
  </si>
  <si>
    <t>SH1-119540-30181454</t>
  </si>
  <si>
    <t>3220 E Vista Grande Cir</t>
  </si>
  <si>
    <t>84121-3572</t>
  </si>
  <si>
    <t>SH1-119540</t>
  </si>
  <si>
    <t>1Z2R2652YW00244410</t>
  </si>
  <si>
    <t>SH1-119539-30181451</t>
  </si>
  <si>
    <t>02649-6002</t>
  </si>
  <si>
    <t>SH1-119539</t>
  </si>
  <si>
    <t>1Z2R26520200024023</t>
  </si>
  <si>
    <t>SH1-119531-30181427</t>
  </si>
  <si>
    <t>SH1-119531</t>
  </si>
  <si>
    <t>1Z2R2652YW00244429</t>
  </si>
  <si>
    <t>SH1-119529-30181421</t>
  </si>
  <si>
    <t xml:space="preserve">Andrea  Bickford </t>
  </si>
  <si>
    <t>14 Alder Creek Ln</t>
  </si>
  <si>
    <t>03867-1708</t>
  </si>
  <si>
    <t>albick56@outlook.com</t>
  </si>
  <si>
    <t>SH1-119529</t>
  </si>
  <si>
    <t>1Z2R2652YW00244438</t>
  </si>
  <si>
    <t>SH1-119543-30181504</t>
  </si>
  <si>
    <t>Larry Lewis</t>
  </si>
  <si>
    <t>29 Van Gogh Way</t>
  </si>
  <si>
    <t>92679-8502</t>
  </si>
  <si>
    <t>drllewis@mindspring.com</t>
  </si>
  <si>
    <t>SH1-119543</t>
  </si>
  <si>
    <t>1Z2R2652YW00244447</t>
  </si>
  <si>
    <t>SH1-119532-30181430</t>
  </si>
  <si>
    <t>Kathryn Kerrigan</t>
  </si>
  <si>
    <t>13011 Union Square Dr</t>
  </si>
  <si>
    <t>28078-4375</t>
  </si>
  <si>
    <t>mkx5@bellsouth.net</t>
  </si>
  <si>
    <t>SH1-119532</t>
  </si>
  <si>
    <t>1Z2R2652YW00244456</t>
  </si>
  <si>
    <t>SH1-119534-30181436</t>
  </si>
  <si>
    <t>SH1-119534</t>
  </si>
  <si>
    <t>1Z2R2652YW00244465</t>
  </si>
  <si>
    <t>SH1-119536-30181442</t>
  </si>
  <si>
    <t>SH1-119536</t>
  </si>
  <si>
    <t>SH1-119538-30181448</t>
  </si>
  <si>
    <t>Marylou Santiago</t>
  </si>
  <si>
    <t>21703 Lawrey Dr</t>
  </si>
  <si>
    <t>78259-2039</t>
  </si>
  <si>
    <t>three.saints@yahoo.com</t>
  </si>
  <si>
    <t>SH1-119538</t>
  </si>
  <si>
    <t>1Z2R2652YW00244474</t>
  </si>
  <si>
    <t>SH1-119599-30213236</t>
  </si>
  <si>
    <t>Stephanie Felan</t>
  </si>
  <si>
    <t>1015 Honeytree Ln</t>
  </si>
  <si>
    <t>78245-1610</t>
  </si>
  <si>
    <t>Stephanie.c.felan@gmail.com</t>
  </si>
  <si>
    <t>SH1-119599</t>
  </si>
  <si>
    <t>1Z2R2652YW00244483</t>
  </si>
  <si>
    <t>Estelita Floyd</t>
  </si>
  <si>
    <t>760 Kearney Way</t>
  </si>
  <si>
    <t>e.marquezfloyd@yahoo.com</t>
  </si>
  <si>
    <t>1Z2R2652YW00244492</t>
  </si>
  <si>
    <t>SH1-119468-30153033</t>
  </si>
  <si>
    <t>SH1-119468</t>
  </si>
  <si>
    <t>SH1-119462-30153001</t>
  </si>
  <si>
    <t>95 Hockanum Blvd, Unit 5021</t>
  </si>
  <si>
    <t>Vernon Rockville</t>
  </si>
  <si>
    <t>06066-7011</t>
  </si>
  <si>
    <t>SH1-119462</t>
  </si>
  <si>
    <t>1Z2R2652YW00244509</t>
  </si>
  <si>
    <t>SH1-119417-30124421</t>
  </si>
  <si>
    <t>SH1-119417</t>
  </si>
  <si>
    <t>1Z2R2652YW00244518</t>
  </si>
  <si>
    <t>SH1-119581-30213054</t>
  </si>
  <si>
    <t>Tara Adams</t>
  </si>
  <si>
    <t>5943 Hermitage Dr</t>
  </si>
  <si>
    <t>32504-7932</t>
  </si>
  <si>
    <t>tara31adams@yahoo.com</t>
  </si>
  <si>
    <t>SH1-119581</t>
  </si>
  <si>
    <t>1Z2R2652YW00244527</t>
  </si>
  <si>
    <t>SH1-119582-30213100</t>
  </si>
  <si>
    <t>Kathryn Jankowski</t>
  </si>
  <si>
    <t>8000 Southpark Terrace</t>
  </si>
  <si>
    <t>kathrynjankowski@comcast.net</t>
  </si>
  <si>
    <t>SH1-119582</t>
  </si>
  <si>
    <t>1Z2R2652YW00244536</t>
  </si>
  <si>
    <t>SH1-119587-30213131</t>
  </si>
  <si>
    <t>Chrisie Pfeil</t>
  </si>
  <si>
    <t>402 Cliff Dr</t>
  </si>
  <si>
    <t>95003-5108</t>
  </si>
  <si>
    <t>chrisiepfeil@gmail.com</t>
  </si>
  <si>
    <t>SH1-119587</t>
  </si>
  <si>
    <t>1Z2R2652YW00244545</t>
  </si>
  <si>
    <t>SH1-119505-30153336</t>
  </si>
  <si>
    <t>Cavy Queen</t>
  </si>
  <si>
    <t>5512 Greensboro Dr</t>
  </si>
  <si>
    <t>75035-2856</t>
  </si>
  <si>
    <t>cavy.queen3.0@gmail.com</t>
  </si>
  <si>
    <t>SH1-119505</t>
  </si>
  <si>
    <t>1Z2R26520200024032</t>
  </si>
  <si>
    <t>SH1-119579-30213043</t>
  </si>
  <si>
    <t>Maria  Marshall</t>
  </si>
  <si>
    <t>187 Woodbine Avenue</t>
  </si>
  <si>
    <t>gracious02@optonline.net</t>
  </si>
  <si>
    <t>SH1-119579</t>
  </si>
  <si>
    <t>1Z2R2652YW00244554</t>
  </si>
  <si>
    <t>SH1-119502-30153325</t>
  </si>
  <si>
    <t>Cynthia Corti</t>
  </si>
  <si>
    <t>39855 Morningspring Road</t>
  </si>
  <si>
    <t>cmcorti@me.com</t>
  </si>
  <si>
    <t>SH1-119502</t>
  </si>
  <si>
    <t>1Z2R2652YW00244563</t>
  </si>
  <si>
    <t>SH1-119508-30181312</t>
  </si>
  <si>
    <t>Gail Lawrence</t>
  </si>
  <si>
    <t>06473-2938</t>
  </si>
  <si>
    <t>gail.lawrence1952@gmail.com</t>
  </si>
  <si>
    <t>SH1-119508</t>
  </si>
  <si>
    <t>SH1-119509-30181315</t>
  </si>
  <si>
    <t>karla melia</t>
  </si>
  <si>
    <t>7768 cheriton circle</t>
  </si>
  <si>
    <t>reynoldsburg</t>
  </si>
  <si>
    <t>knmmel@att.net</t>
  </si>
  <si>
    <t>SH1-119509</t>
  </si>
  <si>
    <t>1Z2R2652YW00244572</t>
  </si>
  <si>
    <t>SH1-119586-30213125</t>
  </si>
  <si>
    <t>Michelle Beard</t>
  </si>
  <si>
    <t>840 Sherry Lane South</t>
  </si>
  <si>
    <t>michbeard60@yahoo.com</t>
  </si>
  <si>
    <t>SH1-119586</t>
  </si>
  <si>
    <t>1Z2R2652YW00244581</t>
  </si>
  <si>
    <t>SH1-119583-30213106</t>
  </si>
  <si>
    <t>Sarah Scott</t>
  </si>
  <si>
    <t>108 Mount Olivet Blvd</t>
  </si>
  <si>
    <t>21701-6534</t>
  </si>
  <si>
    <t>sarahkscott@yahoo.com</t>
  </si>
  <si>
    <t>SH1-119583</t>
  </si>
  <si>
    <t>1Z2R2652YW00244590</t>
  </si>
  <si>
    <t>SH1-119569-30181715</t>
  </si>
  <si>
    <t>Dolores Lentz</t>
  </si>
  <si>
    <t>11047 Fry Rd</t>
  </si>
  <si>
    <t>lentz9@gmail.com</t>
  </si>
  <si>
    <t>SH1-119569</t>
  </si>
  <si>
    <t>1Z2R2652YW00244607</t>
  </si>
  <si>
    <t>SH1-119574-30213008</t>
  </si>
  <si>
    <t>Cindy Kuhlman</t>
  </si>
  <si>
    <t>5100 Auburndale Ave</t>
  </si>
  <si>
    <t>76034-5199</t>
  </si>
  <si>
    <t>ckuhlmanhome@gmail.com</t>
  </si>
  <si>
    <t>SH1-119574</t>
  </si>
  <si>
    <t>1Z2R2652YW00244616</t>
  </si>
  <si>
    <t>SH1-119590-30213150</t>
  </si>
  <si>
    <t>Areeya Singsopa</t>
  </si>
  <si>
    <t>7412 3rd Avenue Northwest</t>
  </si>
  <si>
    <t>areeyasing@gmail.com</t>
  </si>
  <si>
    <t>SH1-119590</t>
  </si>
  <si>
    <t>1Z2R2652YW00244625</t>
  </si>
  <si>
    <t>SH1-119578-30213036</t>
  </si>
  <si>
    <t>Barbara Everett</t>
  </si>
  <si>
    <t>9600 S Dover Way</t>
  </si>
  <si>
    <t>80127-8523</t>
  </si>
  <si>
    <t>forisba@comcast.net</t>
  </si>
  <si>
    <t>SH1-119578</t>
  </si>
  <si>
    <t>1Z2R26520200024041</t>
  </si>
  <si>
    <t>SH1-119580-30213048</t>
  </si>
  <si>
    <t>SH1-119580</t>
  </si>
  <si>
    <t>1Z2R2652YW00244634</t>
  </si>
  <si>
    <t>SH1-119542-30181500</t>
  </si>
  <si>
    <t>Peg Madland</t>
  </si>
  <si>
    <t>22758 SE 242nd St</t>
  </si>
  <si>
    <t>98038-6870</t>
  </si>
  <si>
    <t>pegmadland@yahoo.com</t>
  </si>
  <si>
    <t>SH1-119542</t>
  </si>
  <si>
    <t>1Z2R2652YW00244643</t>
  </si>
  <si>
    <t>SH1-119577-30213029</t>
  </si>
  <si>
    <t>Celia Brandon-Phelan</t>
  </si>
  <si>
    <t>10295 Kendan Knoll Drive</t>
  </si>
  <si>
    <t>celiabp1@bellsouth.net</t>
  </si>
  <si>
    <t>SH1-119577</t>
  </si>
  <si>
    <t>1ZR76A80YW00001620</t>
  </si>
  <si>
    <t>SH1-119564-30181652</t>
  </si>
  <si>
    <t>Judith Chiacchio</t>
  </si>
  <si>
    <t>10 Long Way</t>
  </si>
  <si>
    <t>08525-9740</t>
  </si>
  <si>
    <t>tomchiacchio@gmail.com</t>
  </si>
  <si>
    <t>SH1-119564</t>
  </si>
  <si>
    <t>SH1-119559-30181634</t>
  </si>
  <si>
    <t>Mimi Chang</t>
  </si>
  <si>
    <t>180 5th Avenue</t>
  </si>
  <si>
    <t>mchang10@gmail.com</t>
  </si>
  <si>
    <t>SH1-119559</t>
  </si>
  <si>
    <t>1Z2R2652YW00244652</t>
  </si>
  <si>
    <t>SH1-119566-30181700</t>
  </si>
  <si>
    <t xml:space="preserve">Patricia  Porter </t>
  </si>
  <si>
    <t>611 Halela Street</t>
  </si>
  <si>
    <t>triciaporter3@gmail.com</t>
  </si>
  <si>
    <t>SH1-119566</t>
  </si>
  <si>
    <t>1Z2R26520300008754</t>
  </si>
  <si>
    <t>SH1-119511-30181321</t>
  </si>
  <si>
    <t>Kaitlin Brown</t>
  </si>
  <si>
    <t>605 Ridge Rd</t>
  </si>
  <si>
    <t>kaitlinevans114@gmail.com</t>
  </si>
  <si>
    <t>SH1-119511</t>
  </si>
  <si>
    <t>SH1-119513-30181328</t>
  </si>
  <si>
    <t>SH1-119513</t>
  </si>
  <si>
    <t>1ZR76A800300004705</t>
  </si>
  <si>
    <t>SH1-119570-30181720</t>
  </si>
  <si>
    <t>Mary Ann Pavey</t>
  </si>
  <si>
    <t>9124 White Oak Lane</t>
  </si>
  <si>
    <t>Texarkana</t>
  </si>
  <si>
    <t>mytxkababy@aol.com</t>
  </si>
  <si>
    <t>SH1-119570</t>
  </si>
  <si>
    <t>SH1-119515-30181334</t>
  </si>
  <si>
    <t>Gabrielle Bliss</t>
  </si>
  <si>
    <t>1354 Grand Ave</t>
  </si>
  <si>
    <t>gabriellembliss@gmail.com</t>
  </si>
  <si>
    <t>SH1-119515</t>
  </si>
  <si>
    <t>1Z2R2652YW00244670</t>
  </si>
  <si>
    <t>1Z2R2652YW00244661</t>
  </si>
  <si>
    <t>SH1-119700-01031740</t>
  </si>
  <si>
    <t>Christina Buehrle</t>
  </si>
  <si>
    <t>25751 Rose St</t>
  </si>
  <si>
    <t>48051-2857</t>
  </si>
  <si>
    <t>lilkushkins@comcast.net</t>
  </si>
  <si>
    <t>SH1-119700</t>
  </si>
  <si>
    <t>1Z2R26520200024050</t>
  </si>
  <si>
    <t>SH1-119653-01005401</t>
  </si>
  <si>
    <t>Stephanie Broadhurst</t>
  </si>
  <si>
    <t>14419 Fair Knoll Way</t>
  </si>
  <si>
    <t>77062-2029</t>
  </si>
  <si>
    <t>hou1sab@gmail.com</t>
  </si>
  <si>
    <t>SH1-119653</t>
  </si>
  <si>
    <t>1Z2R26520200024069</t>
  </si>
  <si>
    <t>SH1-119712-01031823</t>
  </si>
  <si>
    <t>Alexandra Clement-Jones</t>
  </si>
  <si>
    <t>447 17th St</t>
  </si>
  <si>
    <t>94612-2856</t>
  </si>
  <si>
    <t>aclemj@gmail.com</t>
  </si>
  <si>
    <t>SH1-119712</t>
  </si>
  <si>
    <t>SH1-119593-30213209</t>
  </si>
  <si>
    <t>lila laurann cordero</t>
  </si>
  <si>
    <t>19140 Algoma Dr</t>
  </si>
  <si>
    <t>Tehachapi</t>
  </si>
  <si>
    <t>93561-8824</t>
  </si>
  <si>
    <t>Lilamc4814@gmail.com</t>
  </si>
  <si>
    <t>SH1-119593</t>
  </si>
  <si>
    <t>SH1-119605-30213257</t>
  </si>
  <si>
    <t>Suzan Situmorang</t>
  </si>
  <si>
    <t>1071 Westwood Dr</t>
  </si>
  <si>
    <t>95125-4336</t>
  </si>
  <si>
    <t>suzan72@hotmail.com</t>
  </si>
  <si>
    <t>SH1-119605</t>
  </si>
  <si>
    <t>1Z2R2652YW00244689</t>
  </si>
  <si>
    <t>SH1-119622-30213357</t>
  </si>
  <si>
    <t>Amy Krese</t>
  </si>
  <si>
    <t>6142 Orchard Crossing</t>
  </si>
  <si>
    <t>amy.krese@gmail.com</t>
  </si>
  <si>
    <t>SH1-119622</t>
  </si>
  <si>
    <t>1Z2R2652YW00244698</t>
  </si>
  <si>
    <t>SH1-119592-30213203</t>
  </si>
  <si>
    <t>Margaret Scorsune</t>
  </si>
  <si>
    <t>8 Tower Hill Rd</t>
  </si>
  <si>
    <t>07950-2021</t>
  </si>
  <si>
    <t>pscorsune@optonline.net</t>
  </si>
  <si>
    <t>SH1-119592</t>
  </si>
  <si>
    <t>1Z2R2652YW00244705</t>
  </si>
  <si>
    <t>SH1-119615-30213337</t>
  </si>
  <si>
    <t>Elisha Friedman</t>
  </si>
  <si>
    <t>35 Thayer St</t>
  </si>
  <si>
    <t>10040-1297</t>
  </si>
  <si>
    <t>ysenda@hotmail.com</t>
  </si>
  <si>
    <t>SH1-119615</t>
  </si>
  <si>
    <t>1Z2R2652YW00244714</t>
  </si>
  <si>
    <t>SH1-119704-01031752</t>
  </si>
  <si>
    <t>Michael Lau</t>
  </si>
  <si>
    <t>151 N Oak St</t>
  </si>
  <si>
    <t>11758-3045</t>
  </si>
  <si>
    <t>lauwanhoi@yahoo.com</t>
  </si>
  <si>
    <t>SH1-119704</t>
  </si>
  <si>
    <t>1Z2R26520200024078</t>
  </si>
  <si>
    <t>SH1-119642-01005326</t>
  </si>
  <si>
    <t>Karina Montenegro</t>
  </si>
  <si>
    <t>8420 Prairie Fire Dr</t>
  </si>
  <si>
    <t>76131-5338</t>
  </si>
  <si>
    <t>karina.montenegro80@gmail.com</t>
  </si>
  <si>
    <t>SH1-119642</t>
  </si>
  <si>
    <t>SH1-119594-30213214</t>
  </si>
  <si>
    <t>Susan Schultz</t>
  </si>
  <si>
    <t>5886 Pontius Ct</t>
  </si>
  <si>
    <t>95123-4336</t>
  </si>
  <si>
    <t>susanschultz95@gmail.com</t>
  </si>
  <si>
    <t>SH1-119594</t>
  </si>
  <si>
    <t>1Z2R2652YW00244723</t>
  </si>
  <si>
    <t>SH1-119602-30213246</t>
  </si>
  <si>
    <t>Michelle Green</t>
  </si>
  <si>
    <t>425 Summit St</t>
  </si>
  <si>
    <t>Defiance</t>
  </si>
  <si>
    <t>43512-2238</t>
  </si>
  <si>
    <t>mmgpilots@yahoo.com</t>
  </si>
  <si>
    <t>SH1-119602</t>
  </si>
  <si>
    <t>1Z2R2652YW00244732</t>
  </si>
  <si>
    <t>SH1-119708-01031805</t>
  </si>
  <si>
    <t>olga tamozhnikova</t>
  </si>
  <si>
    <t>SH1-119708</t>
  </si>
  <si>
    <t>1Z2R2652YW00244741</t>
  </si>
  <si>
    <t>SH1-119711-01031819</t>
  </si>
  <si>
    <t>Jennifer Ackein</t>
  </si>
  <si>
    <t>28661 Malabar Rd</t>
  </si>
  <si>
    <t>92679-1625</t>
  </si>
  <si>
    <t>jennifer.ackein@outlook.com</t>
  </si>
  <si>
    <t>SH1-119711</t>
  </si>
  <si>
    <t>1Z2R2652YW00244750</t>
  </si>
  <si>
    <t>SH1-119641-01005322</t>
  </si>
  <si>
    <t>YUET CHAU</t>
  </si>
  <si>
    <t>1447 Shire Circle</t>
  </si>
  <si>
    <t>pollycyw@gmail.com</t>
  </si>
  <si>
    <t>SH1-119641</t>
  </si>
  <si>
    <t>SH1-119604-30213254</t>
  </si>
  <si>
    <t>Madeline Favaloro</t>
  </si>
  <si>
    <t>3 sealharbor rd.541</t>
  </si>
  <si>
    <t>maddiefav@comcast.net</t>
  </si>
  <si>
    <t>SH1-119604</t>
  </si>
  <si>
    <t>1Z2R2652YW00244769</t>
  </si>
  <si>
    <t>SH1-119714-01031829</t>
  </si>
  <si>
    <t>Ghulyan Ramdarie</t>
  </si>
  <si>
    <t>70 Aberdeen Road</t>
  </si>
  <si>
    <t>ghulyann@gmail.com</t>
  </si>
  <si>
    <t>SH1-119714</t>
  </si>
  <si>
    <t>1Z2R2652YW00244778</t>
  </si>
  <si>
    <t>SH1-119705-01031755</t>
  </si>
  <si>
    <t>SH1-119705</t>
  </si>
  <si>
    <t>1Z2R2652YW00244787</t>
  </si>
  <si>
    <t>SH1-119230-29212447</t>
  </si>
  <si>
    <t>Stacy Beiber</t>
  </si>
  <si>
    <t>1217 13th St</t>
  </si>
  <si>
    <t>95404-3912</t>
  </si>
  <si>
    <t>sbeiber@yahoo.com</t>
  </si>
  <si>
    <t>SH1-119230</t>
  </si>
  <si>
    <t>1ZR76A800300004714</t>
  </si>
  <si>
    <t>SH1-119571-30181725</t>
  </si>
  <si>
    <t>Diane Kirts</t>
  </si>
  <si>
    <t>1221 Dartmouth St</t>
  </si>
  <si>
    <t>dianekirts@hotmail.com</t>
  </si>
  <si>
    <t>SH1-119571</t>
  </si>
  <si>
    <t>1Z2R2652YW00244796</t>
  </si>
  <si>
    <t>SH1-119520-30181349</t>
  </si>
  <si>
    <t>Barbara Zigo</t>
  </si>
  <si>
    <t>23 Wheeler Rd</t>
  </si>
  <si>
    <t>28787-0678</t>
  </si>
  <si>
    <t>zartbear@gmail.com</t>
  </si>
  <si>
    <t>SH1-119520</t>
  </si>
  <si>
    <t>SH1-119522-30181355</t>
  </si>
  <si>
    <t>LILIANA Nordbakk</t>
  </si>
  <si>
    <t>624 Villa Centre Way</t>
  </si>
  <si>
    <t>95128-5137</t>
  </si>
  <si>
    <t>lnordbakk@gmail.com</t>
  </si>
  <si>
    <t>SH1-119522</t>
  </si>
  <si>
    <t>SH1-119608-30213312</t>
  </si>
  <si>
    <t>Mary Pendergast</t>
  </si>
  <si>
    <t>330 Kensington Dr.</t>
  </si>
  <si>
    <t>edwards</t>
  </si>
  <si>
    <t>squaak@aol.com</t>
  </si>
  <si>
    <t>SH1-119608</t>
  </si>
  <si>
    <t>SH1-119567-30181704</t>
  </si>
  <si>
    <t>Yvonne Holdren</t>
  </si>
  <si>
    <t>7465 East Stone Creek Lane</t>
  </si>
  <si>
    <t>ydholdren@me.com</t>
  </si>
  <si>
    <t>SH1-119567</t>
  </si>
  <si>
    <t>1Z2R2652YW00244803</t>
  </si>
  <si>
    <t>SH1-119607-30213306</t>
  </si>
  <si>
    <t>lalumaddux@mac.com</t>
  </si>
  <si>
    <t>SH1-119607</t>
  </si>
  <si>
    <t>SH1-119618-30213346</t>
  </si>
  <si>
    <t>sharon bonck</t>
  </si>
  <si>
    <t>22371 Heritage Dr</t>
  </si>
  <si>
    <t>Pass Christian</t>
  </si>
  <si>
    <t>39571-8886</t>
  </si>
  <si>
    <t>sharonabonck@gmail.com</t>
  </si>
  <si>
    <t>SH1-119618</t>
  </si>
  <si>
    <t>SH1-119519-30181346</t>
  </si>
  <si>
    <t>Russell Melzer</t>
  </si>
  <si>
    <t>6 Scofield Pl</t>
  </si>
  <si>
    <t>06880-6728</t>
  </si>
  <si>
    <t>mel122rap@msn.com</t>
  </si>
  <si>
    <t>SH1-119519</t>
  </si>
  <si>
    <t>SH1-119596-30213224</t>
  </si>
  <si>
    <t>Dawn Zencka</t>
  </si>
  <si>
    <t>74 West Cedar St</t>
  </si>
  <si>
    <t>02114-3325</t>
  </si>
  <si>
    <t>dawnzencka@yahoo.com</t>
  </si>
  <si>
    <t>SH1-119596</t>
  </si>
  <si>
    <t>1Z2R26520200024087</t>
  </si>
  <si>
    <t>SH1-119612-30213327</t>
  </si>
  <si>
    <t>Karen Ashlock</t>
  </si>
  <si>
    <t>605 E. Pine St.</t>
  </si>
  <si>
    <t>Malakoff</t>
  </si>
  <si>
    <t>kbashlock@embarqmail.com</t>
  </si>
  <si>
    <t>SH1-119612</t>
  </si>
  <si>
    <t>SH1-119568-30181709</t>
  </si>
  <si>
    <t>Julia Moretti</t>
  </si>
  <si>
    <t>147 Sweetgum Street</t>
  </si>
  <si>
    <t>mjmoretti713@msn.com</t>
  </si>
  <si>
    <t>SH1-119568</t>
  </si>
  <si>
    <t>1Z2R2652YW00244812</t>
  </si>
  <si>
    <t>SH1-119521-30181352</t>
  </si>
  <si>
    <t xml:space="preserve">8400 Vamo Road </t>
  </si>
  <si>
    <t>#1214</t>
  </si>
  <si>
    <t>mbking@comcast.net</t>
  </si>
  <si>
    <t>SH1-119521</t>
  </si>
  <si>
    <t>1Z2R2652YW00244821</t>
  </si>
  <si>
    <t>SH1-119617-30213343</t>
  </si>
  <si>
    <t>Melissa Giersch</t>
  </si>
  <si>
    <t>6245 Paso Los Cerritos</t>
  </si>
  <si>
    <t>95120-4446</t>
  </si>
  <si>
    <t>melissa.giersch48@gmail.com</t>
  </si>
  <si>
    <t>SH1-119617</t>
  </si>
  <si>
    <t>SH1-119611-30213323</t>
  </si>
  <si>
    <t>Janey Sherry</t>
  </si>
  <si>
    <t>763 Medford St</t>
  </si>
  <si>
    <t>92020-2047</t>
  </si>
  <si>
    <t>janeysherry306@gmail.com</t>
  </si>
  <si>
    <t>SH1-119611</t>
  </si>
  <si>
    <t>SH1-119563-30181649</t>
  </si>
  <si>
    <t>Kristen Miller</t>
  </si>
  <si>
    <t>824 Yellowstone Ave</t>
  </si>
  <si>
    <t>69301-3024</t>
  </si>
  <si>
    <t>pearlthequeen@gmail.com</t>
  </si>
  <si>
    <t>SH1-119563</t>
  </si>
  <si>
    <t>SH1-119525-30181405</t>
  </si>
  <si>
    <t>Ann Marie zinowich</t>
  </si>
  <si>
    <t>28 Larkey Road</t>
  </si>
  <si>
    <t>zin73051@icloud.com</t>
  </si>
  <si>
    <t>SH1-119525</t>
  </si>
  <si>
    <t>SH1-119713-01031826</t>
  </si>
  <si>
    <t>Tara Nguyen</t>
  </si>
  <si>
    <t>200 E 72nd St, Apt 23a</t>
  </si>
  <si>
    <t>10021-4545</t>
  </si>
  <si>
    <t>tara.nguyent@gmail.com</t>
  </si>
  <si>
    <t>SH1-119713</t>
  </si>
  <si>
    <t>SH1-119565-30181656</t>
  </si>
  <si>
    <t>Robert Gallman</t>
  </si>
  <si>
    <t>6141 Bandera Ave</t>
  </si>
  <si>
    <t>75225-3348</t>
  </si>
  <si>
    <t>rmgallman@gmail.com</t>
  </si>
  <si>
    <t>SH1-119565</t>
  </si>
  <si>
    <t>1Z2R26520200024096</t>
  </si>
  <si>
    <t>SH1-119528-30181417</t>
  </si>
  <si>
    <t>Ashley Reynaga</t>
  </si>
  <si>
    <t>21102 La Salle Ave</t>
  </si>
  <si>
    <t>90501-2930</t>
  </si>
  <si>
    <t>honeyyash03@icloud.com</t>
  </si>
  <si>
    <t>SH1-119528</t>
  </si>
  <si>
    <t>SH1-119703-01031749</t>
  </si>
  <si>
    <t>Jill Antoniou</t>
  </si>
  <si>
    <t>3826 Booth Calloway Rd</t>
  </si>
  <si>
    <t>Apt 1707</t>
  </si>
  <si>
    <t>Richland Hills</t>
  </si>
  <si>
    <t>76118-5387</t>
  </si>
  <si>
    <t>j.antoniou@me.com</t>
  </si>
  <si>
    <t>SH1-119703</t>
  </si>
  <si>
    <t>SH1-119591-30213156</t>
  </si>
  <si>
    <t>Cheryl Parrish</t>
  </si>
  <si>
    <t>3745 Fenner RD</t>
  </si>
  <si>
    <t>Muskegon</t>
  </si>
  <si>
    <t>SH1-119591</t>
  </si>
  <si>
    <t>1Z2R2652YW00244830</t>
  </si>
  <si>
    <t>SH1-119516-30181337</t>
  </si>
  <si>
    <t>Pamela Rozo</t>
  </si>
  <si>
    <t>1215 Los Olivos Ave</t>
  </si>
  <si>
    <t>93402-3315</t>
  </si>
  <si>
    <t>rozosonthebeach@gmail.com</t>
  </si>
  <si>
    <t>SH1-119516</t>
  </si>
  <si>
    <t>1Z2R2652YW00244849</t>
  </si>
  <si>
    <t>SH1-119562-30181646</t>
  </si>
  <si>
    <t>tammy stanley</t>
  </si>
  <si>
    <t>180 Doe Run</t>
  </si>
  <si>
    <t>41501-1932</t>
  </si>
  <si>
    <t>tammys525@gmail.com</t>
  </si>
  <si>
    <t>SH1-119562</t>
  </si>
  <si>
    <t>SH1-119710-01031815</t>
  </si>
  <si>
    <t>lisa shouler</t>
  </si>
  <si>
    <t>441 Montelluna Dr</t>
  </si>
  <si>
    <t>34275-6620</t>
  </si>
  <si>
    <t>lisashou@icloud.com</t>
  </si>
  <si>
    <t>SH1-119710</t>
  </si>
  <si>
    <t>SH1-119527-30181414</t>
  </si>
  <si>
    <t>Deana Hopkins</t>
  </si>
  <si>
    <t>120 Powell Xing</t>
  </si>
  <si>
    <t>76462-2908</t>
  </si>
  <si>
    <t>mhopkinstx@prodigy.net</t>
  </si>
  <si>
    <t>SH1-119527</t>
  </si>
  <si>
    <t>1Z2R2652YW00244858</t>
  </si>
  <si>
    <t>SH1-119707-01031801</t>
  </si>
  <si>
    <t>Alba Kapraszewski</t>
  </si>
  <si>
    <t>601 East Royal Palm Square South</t>
  </si>
  <si>
    <t>arkayent@msn.com</t>
  </si>
  <si>
    <t>SH1-119707</t>
  </si>
  <si>
    <t>SH1-119601-30213243</t>
  </si>
  <si>
    <t>4406 Village Creek Drive</t>
  </si>
  <si>
    <t>SH1-119601</t>
  </si>
  <si>
    <t>1Z2R2652YW00244867</t>
  </si>
  <si>
    <t>SH1-119709-01031810</t>
  </si>
  <si>
    <t>Theresa LaPresta</t>
  </si>
  <si>
    <t>6 Mill Pond Ln</t>
  </si>
  <si>
    <t>14626-1061</t>
  </si>
  <si>
    <t>theresa.lapresta@gmail.com</t>
  </si>
  <si>
    <t>SH1-119709</t>
  </si>
  <si>
    <t>SH1-119702-01031746</t>
  </si>
  <si>
    <t>Maria Santangelo</t>
  </si>
  <si>
    <t>24 Begonia Ln</t>
  </si>
  <si>
    <t>08831-7180</t>
  </si>
  <si>
    <t>italiabenz500@aol.com</t>
  </si>
  <si>
    <t>SH1-119702</t>
  </si>
  <si>
    <t>1Z2R2652YW00244876</t>
  </si>
  <si>
    <t>SH1-119600-30213240</t>
  </si>
  <si>
    <t>Crystal  Irizarry</t>
  </si>
  <si>
    <t>15697 Shorebird Ln</t>
  </si>
  <si>
    <t>34787-4551</t>
  </si>
  <si>
    <t>patriciairizarry@yahoo.com</t>
  </si>
  <si>
    <t>SH1-119600</t>
  </si>
  <si>
    <t>1Z2R26520200024103</t>
  </si>
  <si>
    <t>SH1-119597-30213228</t>
  </si>
  <si>
    <t>Diane Korzinski</t>
  </si>
  <si>
    <t>990 Goffle Road</t>
  </si>
  <si>
    <t>dianekorzinski@yahoo.com</t>
  </si>
  <si>
    <t>SH1-119597</t>
  </si>
  <si>
    <t>1Z2R2652YW00244885</t>
  </si>
  <si>
    <t>SH1-119661-01005432</t>
  </si>
  <si>
    <t>Katherine Baer</t>
  </si>
  <si>
    <t>1624 S St NW</t>
  </si>
  <si>
    <t>20009-6407</t>
  </si>
  <si>
    <t>katherinebaer9@gmail.com</t>
  </si>
  <si>
    <t>SH1-119661</t>
  </si>
  <si>
    <t>1Z2R2652YW00244894</t>
  </si>
  <si>
    <t>SH1-119651-01005354</t>
  </si>
  <si>
    <t>Mae Broyles</t>
  </si>
  <si>
    <t>5439 Lesters Fork Rd</t>
  </si>
  <si>
    <t>Grundy</t>
  </si>
  <si>
    <t>24614-5544</t>
  </si>
  <si>
    <t>mmbb25@gmail.com</t>
  </si>
  <si>
    <t>SH1-119651</t>
  </si>
  <si>
    <t>1Z2R2652YW00244901</t>
  </si>
  <si>
    <t>SH1-119645-01005336</t>
  </si>
  <si>
    <t>Sally Hammons</t>
  </si>
  <si>
    <t>955 Tavan Estates Dr</t>
  </si>
  <si>
    <t>94553-5923</t>
  </si>
  <si>
    <t>sallydhammons@yahoo.com</t>
  </si>
  <si>
    <t>SH1-119645</t>
  </si>
  <si>
    <t>1Z2R2652YW00244910</t>
  </si>
  <si>
    <t>SH1-119643-01005329</t>
  </si>
  <si>
    <t>TAJIBI RAKHIMOVA</t>
  </si>
  <si>
    <t>11 Clymer Ct</t>
  </si>
  <si>
    <t>07746-2749</t>
  </si>
  <si>
    <t>tajibi00@gmail.com</t>
  </si>
  <si>
    <t>SH1-119643</t>
  </si>
  <si>
    <t>1Z2R2652YW00244929</t>
  </si>
  <si>
    <t>SH1-119639-01005315</t>
  </si>
  <si>
    <t>Mariya Mishurenko</t>
  </si>
  <si>
    <t>25 Woodruff Ave</t>
  </si>
  <si>
    <t>Apt B3</t>
  </si>
  <si>
    <t>11226-1125</t>
  </si>
  <si>
    <t>marmishurenko@gmail.com</t>
  </si>
  <si>
    <t>SH1-119639</t>
  </si>
  <si>
    <t>1Z2R2652YW00244938</t>
  </si>
  <si>
    <t>SH1-119474-30153108</t>
  </si>
  <si>
    <t>Pamela Amen</t>
  </si>
  <si>
    <t>5400 Autumn Dr</t>
  </si>
  <si>
    <t>80111-3424</t>
  </si>
  <si>
    <t>SH1-119474</t>
  </si>
  <si>
    <t>1Z2R2652YW00244947</t>
  </si>
  <si>
    <t>SH1-119640-01005319</t>
  </si>
  <si>
    <t>zeinaliiev polina</t>
  </si>
  <si>
    <t>101 Alena Ln</t>
  </si>
  <si>
    <t>53718-3466</t>
  </si>
  <si>
    <t>zeinaliievpolina@gmail.com</t>
  </si>
  <si>
    <t>SH1-119640</t>
  </si>
  <si>
    <t>1ZR76A80YW00001639</t>
  </si>
  <si>
    <t>SH1-119649-01005347</t>
  </si>
  <si>
    <t>SH1-119649</t>
  </si>
  <si>
    <t>1Z2R2652YW00244956</t>
  </si>
  <si>
    <t>SH1-119632-30213436</t>
  </si>
  <si>
    <t>Jaime Grookett</t>
  </si>
  <si>
    <t>227 Homestead Ave</t>
  </si>
  <si>
    <t>08033-2729</t>
  </si>
  <si>
    <t>jgrookett@gmail.com</t>
  </si>
  <si>
    <t>SH1-119632</t>
  </si>
  <si>
    <t>1Z2R2652YW00244965</t>
  </si>
  <si>
    <t>SH1-119514-30181331</t>
  </si>
  <si>
    <t>SH1-119514</t>
  </si>
  <si>
    <t>1Z2R2652YW00244974</t>
  </si>
  <si>
    <t>SH1-119654-01005405</t>
  </si>
  <si>
    <t>Megan Manter</t>
  </si>
  <si>
    <t>184 South Rd</t>
  </si>
  <si>
    <t>03053-3744</t>
  </si>
  <si>
    <t>mmanter1124@yahoo.com</t>
  </si>
  <si>
    <t>SH1-119654</t>
  </si>
  <si>
    <t>SH1-119650-01005351</t>
  </si>
  <si>
    <t>Irma Delpozo</t>
  </si>
  <si>
    <t>9 Ellwood Rd</t>
  </si>
  <si>
    <t>08816-3001</t>
  </si>
  <si>
    <t>menmejia58@gmail.com</t>
  </si>
  <si>
    <t>SH1-119650</t>
  </si>
  <si>
    <t>1Z2R2652YW00244983</t>
  </si>
  <si>
    <t>SH1-119666-01005449</t>
  </si>
  <si>
    <t>Maureen Schaffer</t>
  </si>
  <si>
    <t>821 Madison Avenue</t>
  </si>
  <si>
    <t>maureen.schaffer33@icloud.com</t>
  </si>
  <si>
    <t>SH1-119666</t>
  </si>
  <si>
    <t>1Z2R2652YW00244992</t>
  </si>
  <si>
    <t>SH1-119523-30181358</t>
  </si>
  <si>
    <t>Marissa  Coleman</t>
  </si>
  <si>
    <t>3 Doon Way</t>
  </si>
  <si>
    <t>05452-3567</t>
  </si>
  <si>
    <t>marissa.coleman18@gmail.com</t>
  </si>
  <si>
    <t>SH1-119523</t>
  </si>
  <si>
    <t>1Z2R2652YW00245008</t>
  </si>
  <si>
    <t>SH1-119343-30061739</t>
  </si>
  <si>
    <t>Sita Scott</t>
  </si>
  <si>
    <t>26425 Via Sacramento</t>
  </si>
  <si>
    <t>sitascott@icloud.com</t>
  </si>
  <si>
    <t>SH1-119343</t>
  </si>
  <si>
    <t>1Z2R2652YW00245017</t>
  </si>
  <si>
    <t>SH1-119662-01005435</t>
  </si>
  <si>
    <t>Rick Franz</t>
  </si>
  <si>
    <t>2713 Sahalee Dr E</t>
  </si>
  <si>
    <t>98074-6355</t>
  </si>
  <si>
    <t>rick_franz@hotmail.com</t>
  </si>
  <si>
    <t>SH1-119662</t>
  </si>
  <si>
    <t>1Z2R2652YW00245026</t>
  </si>
  <si>
    <t>SH1-119663-01005439</t>
  </si>
  <si>
    <t>Amy Vance</t>
  </si>
  <si>
    <t>9330 Lookout Point</t>
  </si>
  <si>
    <t>Apt 257</t>
  </si>
  <si>
    <t>amyvance14@gmail.com</t>
  </si>
  <si>
    <t>SH1-119663</t>
  </si>
  <si>
    <t>1Z2R2652YW00245035</t>
  </si>
  <si>
    <t>SH1-119706-01031758</t>
  </si>
  <si>
    <t>Anna Roach</t>
  </si>
  <si>
    <t>335 Freeman Ter SW</t>
  </si>
  <si>
    <t>30331-9113</t>
  </si>
  <si>
    <t>annaroachesq@gmail.com</t>
  </si>
  <si>
    <t>SH1-119706</t>
  </si>
  <si>
    <t>1Z2R2652YW00245044</t>
  </si>
  <si>
    <t>SH1-119517-30181340</t>
  </si>
  <si>
    <t>SH1-119517</t>
  </si>
  <si>
    <t>1Z2R26520200024112</t>
  </si>
  <si>
    <t>SH1-119648-01005344</t>
  </si>
  <si>
    <t>Emily  Kruger</t>
  </si>
  <si>
    <t xml:space="preserve"> 861 BRINGHAM AVE</t>
  </si>
  <si>
    <t>Apt. # 21</t>
  </si>
  <si>
    <t xml:space="preserve">LOS ANGELES  </t>
  </si>
  <si>
    <t>emilyrosekruger@gmail.com</t>
  </si>
  <si>
    <t>SH1-119648</t>
  </si>
  <si>
    <t>1Z2R2652YW00245053</t>
  </si>
  <si>
    <t>SH1-119644-01005333</t>
  </si>
  <si>
    <t>Tricia Avery</t>
  </si>
  <si>
    <t>19 Pine St</t>
  </si>
  <si>
    <t>01801-3225</t>
  </si>
  <si>
    <t>triciamavery@gmail.com</t>
  </si>
  <si>
    <t>SH1-119644</t>
  </si>
  <si>
    <t>1Z2R2652YW00245062</t>
  </si>
  <si>
    <t>SH1-119493-30153249</t>
  </si>
  <si>
    <t>Kaitlynn Forde</t>
  </si>
  <si>
    <t>355 Berry St</t>
  </si>
  <si>
    <t>94158-1581</t>
  </si>
  <si>
    <t>kaforde@umich.edu</t>
  </si>
  <si>
    <t>SH1-119493</t>
  </si>
  <si>
    <t>1Z2R2652YW00245071</t>
  </si>
  <si>
    <t>SH1-119489-30153230</t>
  </si>
  <si>
    <t>Heather Angove</t>
  </si>
  <si>
    <t>279 Brooklyn Avenue</t>
  </si>
  <si>
    <t>heatherangove@hotmail.com</t>
  </si>
  <si>
    <t>SH1-119489</t>
  </si>
  <si>
    <t>1Z2R2652YW00245080</t>
  </si>
  <si>
    <t>SH1-119699-01031737</t>
  </si>
  <si>
    <t>JoAnne Mayers-Lutz</t>
  </si>
  <si>
    <t>1919 SPRING GROVE RD</t>
  </si>
  <si>
    <t>JESUP</t>
  </si>
  <si>
    <t>31545-6341</t>
  </si>
  <si>
    <t>mayersjj60@gmail.com</t>
  </si>
  <si>
    <t>SH1-119699</t>
  </si>
  <si>
    <t>SH1-119494-30153253</t>
  </si>
  <si>
    <t>SH1-119494</t>
  </si>
  <si>
    <t>1Z2R2652YW00245099</t>
  </si>
  <si>
    <t>SH1-119655-01005410</t>
  </si>
  <si>
    <t>Margaret  Wills</t>
  </si>
  <si>
    <t>259 Fairview Avenue</t>
  </si>
  <si>
    <t>willsmaggie@gmail.com</t>
  </si>
  <si>
    <t>SH1-119655</t>
  </si>
  <si>
    <t>1Z2R2652YW00245106</t>
  </si>
  <si>
    <t>SH1-119496-30153300</t>
  </si>
  <si>
    <t>Bonnie Simon</t>
  </si>
  <si>
    <t xml:space="preserve">6130 Allwood Court  </t>
  </si>
  <si>
    <t>#331</t>
  </si>
  <si>
    <t>Bonniesimon047@yahoo.com</t>
  </si>
  <si>
    <t>SH1-119496</t>
  </si>
  <si>
    <t>1Z2R2652YW00245115</t>
  </si>
  <si>
    <t>SH1-119497-30153303</t>
  </si>
  <si>
    <t>James Gibbons</t>
  </si>
  <si>
    <t>10620 Shore Front Pkwy.</t>
  </si>
  <si>
    <t>#6B Ring Bell</t>
  </si>
  <si>
    <t>jim.gibbons@verizon.net</t>
  </si>
  <si>
    <t>SH1-119497</t>
  </si>
  <si>
    <t>1Z2R2652YW00245124</t>
  </si>
  <si>
    <t>SH1-119492-30153245</t>
  </si>
  <si>
    <t>Sharon Manz</t>
  </si>
  <si>
    <t>5305 Sunset View Drive</t>
  </si>
  <si>
    <t>smanz@charter.net</t>
  </si>
  <si>
    <t>SH1-119492</t>
  </si>
  <si>
    <t>1Z2R2652YW00245133</t>
  </si>
  <si>
    <t>SH1-119499-30153311</t>
  </si>
  <si>
    <t>Carlos Perez</t>
  </si>
  <si>
    <t>27782 Whisperwood Dr</t>
  </si>
  <si>
    <t>92584-8081</t>
  </si>
  <si>
    <t>farmerbenjolee@yahoo.com</t>
  </si>
  <si>
    <t>SH1-119499</t>
  </si>
  <si>
    <t>SH1-119495-30153257</t>
  </si>
  <si>
    <t>Dawn Rehard</t>
  </si>
  <si>
    <t>932 Sterling Cir</t>
  </si>
  <si>
    <t>95630-7502</t>
  </si>
  <si>
    <t>dawn.rehard@gmail.com</t>
  </si>
  <si>
    <t>SH1-119495</t>
  </si>
  <si>
    <t>1Z2R2652YW00245142</t>
  </si>
  <si>
    <t>SH1-119725-01061434</t>
  </si>
  <si>
    <t>11600 S Gardens Dr</t>
  </si>
  <si>
    <t>Apt 108</t>
  </si>
  <si>
    <t>33418-5870</t>
  </si>
  <si>
    <t>minxed2@yahoo.com</t>
  </si>
  <si>
    <t>SH1-119725</t>
  </si>
  <si>
    <t>1Z2R2652YW00245151</t>
  </si>
  <si>
    <t>SH1-119487-30153219</t>
  </si>
  <si>
    <t>SH1-119487</t>
  </si>
  <si>
    <t>SH1-119726-01061437</t>
  </si>
  <si>
    <t>Donna Woodford</t>
  </si>
  <si>
    <t>21642 Montbury Dr</t>
  </si>
  <si>
    <t>92630-6535</t>
  </si>
  <si>
    <t>msdangelfan@gmail.com</t>
  </si>
  <si>
    <t>SH1-119726</t>
  </si>
  <si>
    <t>1Z2R2652YW00245160</t>
  </si>
  <si>
    <t>SH1-119491-30153240</t>
  </si>
  <si>
    <t>VENERA DEANGELIS</t>
  </si>
  <si>
    <t>1680 E 17th St</t>
  </si>
  <si>
    <t>Apt B1</t>
  </si>
  <si>
    <t>11229-1200</t>
  </si>
  <si>
    <t>arenevalf@yahoo.com</t>
  </si>
  <si>
    <t>SH1-119491</t>
  </si>
  <si>
    <t>1Z2R2652YW00245179</t>
  </si>
  <si>
    <t>SH1-119485-30153208</t>
  </si>
  <si>
    <t>mia tracy</t>
  </si>
  <si>
    <t>301 Mountain Crest Dr</t>
  </si>
  <si>
    <t>78676-3307</t>
  </si>
  <si>
    <t>Miatracy1214@outlook.com</t>
  </si>
  <si>
    <t>SH1-119485</t>
  </si>
  <si>
    <t>1Z2R2652YW00245188</t>
  </si>
  <si>
    <t>SH1-119728-01061444</t>
  </si>
  <si>
    <t>Rita Lutticken</t>
  </si>
  <si>
    <t>604 Baker Street</t>
  </si>
  <si>
    <t>rluttick@gmail.com</t>
  </si>
  <si>
    <t>SH1-119728</t>
  </si>
  <si>
    <t>1Z2R2652YW00245197</t>
  </si>
  <si>
    <t>SH1-119656-01005414</t>
  </si>
  <si>
    <t>michelle greene</t>
  </si>
  <si>
    <t>408 Countryside Rd</t>
  </si>
  <si>
    <t>66441-3418</t>
  </si>
  <si>
    <t>michellegreene84@aol.com</t>
  </si>
  <si>
    <t>SH1-119656</t>
  </si>
  <si>
    <t>SH1-119498-30153307</t>
  </si>
  <si>
    <t>SH1-119498</t>
  </si>
  <si>
    <t>1Z2R2652YW00245204</t>
  </si>
  <si>
    <t>SH1-119657-01005418</t>
  </si>
  <si>
    <t>April Tam</t>
  </si>
  <si>
    <t>2617a Boylston Ave E</t>
  </si>
  <si>
    <t>98102-3211</t>
  </si>
  <si>
    <t>april.tam411@gmail.com</t>
  </si>
  <si>
    <t>SH1-119657</t>
  </si>
  <si>
    <t>1Z2R2652YW00245213</t>
  </si>
  <si>
    <t>SH1-119746-01092213</t>
  </si>
  <si>
    <t>Kathleen Carroll</t>
  </si>
  <si>
    <t>921 Connecticut Avenue</t>
  </si>
  <si>
    <t>kathy6589@aol.com</t>
  </si>
  <si>
    <t>SH1-119746</t>
  </si>
  <si>
    <t>1Z2R2652YW00245222</t>
  </si>
  <si>
    <t>SH1-119748-01092221</t>
  </si>
  <si>
    <t>Kathleen Swedberg</t>
  </si>
  <si>
    <t>306 Nippersink Dr</t>
  </si>
  <si>
    <t>k.swedberg2@gmail.com</t>
  </si>
  <si>
    <t>SH1-119748</t>
  </si>
  <si>
    <t>SH1-119652-01005357</t>
  </si>
  <si>
    <t>Karen Pascoe</t>
  </si>
  <si>
    <t>309 E 108th St Apt 4h</t>
  </si>
  <si>
    <t>Apt 4h</t>
  </si>
  <si>
    <t>10029-4212</t>
  </si>
  <si>
    <t>kp@pickpick.com</t>
  </si>
  <si>
    <t>SH1-119652</t>
  </si>
  <si>
    <t>1Z2R2652YW00245231</t>
  </si>
  <si>
    <t>SH1-119747-01092217</t>
  </si>
  <si>
    <t>Kimberly Augustine</t>
  </si>
  <si>
    <t>65 Jay St.</t>
  </si>
  <si>
    <t>Russell</t>
  </si>
  <si>
    <t>everythingbutmeat@hotmail.com</t>
  </si>
  <si>
    <t>SH1-119747</t>
  </si>
  <si>
    <t>SH1-119646-01005339</t>
  </si>
  <si>
    <t>Lindsay Duttera</t>
  </si>
  <si>
    <t>22 Tallwood Rd</t>
  </si>
  <si>
    <t>32250-2925</t>
  </si>
  <si>
    <t>lduttera@hotmail.com</t>
  </si>
  <si>
    <t>SH1-119646</t>
  </si>
  <si>
    <t>1Z2R2652YW00245240</t>
  </si>
  <si>
    <t>SH1-119745-01092209</t>
  </si>
  <si>
    <t>SH1-119745</t>
  </si>
  <si>
    <t>SH1-119750-01092228</t>
  </si>
  <si>
    <t>Pattye Davanza</t>
  </si>
  <si>
    <t>1906 Juniper Dr</t>
  </si>
  <si>
    <t>pippatdiva@hotmail.com</t>
  </si>
  <si>
    <t>SH1-119750</t>
  </si>
  <si>
    <t>SH1-119749-01092225</t>
  </si>
  <si>
    <t>L Wax</t>
  </si>
  <si>
    <t>303 East 57th Street</t>
  </si>
  <si>
    <t>Apt. #21L</t>
  </si>
  <si>
    <t>lmwaxco@gmail.com</t>
  </si>
  <si>
    <t>SH1-119749</t>
  </si>
  <si>
    <t>1Z2R2652YW00245259</t>
  </si>
  <si>
    <t>SH1-119698-01031734</t>
  </si>
  <si>
    <t>SH1-119698</t>
  </si>
  <si>
    <t>SH1-119697-01031731</t>
  </si>
  <si>
    <t>Cory Dorschel</t>
  </si>
  <si>
    <t>5 Founders Grn</t>
  </si>
  <si>
    <t>14534-2164</t>
  </si>
  <si>
    <t>cdorschel@me.com</t>
  </si>
  <si>
    <t>SH1-119697</t>
  </si>
  <si>
    <t>1Z2R2652YW00245268</t>
  </si>
  <si>
    <t>SH1-119694-01031723</t>
  </si>
  <si>
    <t>Angie Vandenberg</t>
  </si>
  <si>
    <t>2008 Massachusetts Ave NE</t>
  </si>
  <si>
    <t>33703-3404</t>
  </si>
  <si>
    <t>ange.vandenberg@gmail.com</t>
  </si>
  <si>
    <t>SH1-119694</t>
  </si>
  <si>
    <t>SH1-119696-01031729</t>
  </si>
  <si>
    <t>SH1-119696</t>
  </si>
  <si>
    <t>1Z2R2652YW00245277</t>
  </si>
  <si>
    <t>SH1-119752-01092235</t>
  </si>
  <si>
    <t>Eileen Dodd</t>
  </si>
  <si>
    <t>170 Georgia Tavern Rd</t>
  </si>
  <si>
    <t>duchess193@aol.com</t>
  </si>
  <si>
    <t>SH1-119752</t>
  </si>
  <si>
    <t>SH1-119688-01031658</t>
  </si>
  <si>
    <t>SH1-119688</t>
  </si>
  <si>
    <t>1Z2R26520200024121</t>
  </si>
  <si>
    <t>SH1-119758-01092256</t>
  </si>
  <si>
    <t>MARCY AGER</t>
  </si>
  <si>
    <t>10000 ELLIOT AVE S</t>
  </si>
  <si>
    <t>mager1@comcast.net</t>
  </si>
  <si>
    <t>SH1-119758</t>
  </si>
  <si>
    <t>SH1-119753-01092239</t>
  </si>
  <si>
    <t>SH1-119753</t>
  </si>
  <si>
    <t>SH1-119755-01092246</t>
  </si>
  <si>
    <t>SH1-119755</t>
  </si>
  <si>
    <t>1ZR76A80YW00001648</t>
  </si>
  <si>
    <t>SH1-119620-30213350</t>
  </si>
  <si>
    <t>SH1-119620</t>
  </si>
  <si>
    <t>1Z2R2652YW00245286</t>
  </si>
  <si>
    <t>SH1-119759-01092300</t>
  </si>
  <si>
    <t>Patricia Adamo</t>
  </si>
  <si>
    <t>1609 Turnesa Drive</t>
  </si>
  <si>
    <t>padamo510@gmail.com</t>
  </si>
  <si>
    <t>SH1-119759</t>
  </si>
  <si>
    <t>1Z2R2652YW00245295</t>
  </si>
  <si>
    <t>SH1-119614-30213334</t>
  </si>
  <si>
    <t>Nancy  gordon</t>
  </si>
  <si>
    <t xml:space="preserve">18362 Calle la serra </t>
  </si>
  <si>
    <t xml:space="preserve">racho santa fe </t>
  </si>
  <si>
    <t>nane.gordon88@gmail.com</t>
  </si>
  <si>
    <t>SH1-119614</t>
  </si>
  <si>
    <t>1Z2R26520100002638</t>
  </si>
  <si>
    <t>SH1-119757-01092253</t>
  </si>
  <si>
    <t>Donna Pelura</t>
  </si>
  <si>
    <t>8 Woodford Lane</t>
  </si>
  <si>
    <t>dpelura@gmail.com</t>
  </si>
  <si>
    <t>SH1-119757</t>
  </si>
  <si>
    <t>SH1-119754-01092242</t>
  </si>
  <si>
    <t>Beth Moore</t>
  </si>
  <si>
    <t>13933 Jarrettsville Pike</t>
  </si>
  <si>
    <t>bethdavidjon@yahoo.com</t>
  </si>
  <si>
    <t>SH1-119754</t>
  </si>
  <si>
    <t>SH1-119606-30213300</t>
  </si>
  <si>
    <t>Gene Kruger</t>
  </si>
  <si>
    <t>11250 Caminto Rodar</t>
  </si>
  <si>
    <t xml:space="preserve">San Diego </t>
  </si>
  <si>
    <t>MURPHYHOOVER@YAHOO.COM</t>
  </si>
  <si>
    <t>SH1-119606</t>
  </si>
  <si>
    <t>1Z2R2652YW00245302</t>
  </si>
  <si>
    <t>SH1-119621-30213353</t>
  </si>
  <si>
    <t>bernadette mcvey</t>
  </si>
  <si>
    <t>112 Morgan Pl</t>
  </si>
  <si>
    <t>07031-6314</t>
  </si>
  <si>
    <t>mcveyber@shu.edu</t>
  </si>
  <si>
    <t>SH1-119621</t>
  </si>
  <si>
    <t>1Z2R2652YW00245311</t>
  </si>
  <si>
    <t>SH1-119603-30213250</t>
  </si>
  <si>
    <t>joseph casucci</t>
  </si>
  <si>
    <t>263 52nd St Ste 2</t>
  </si>
  <si>
    <t>11220-1768</t>
  </si>
  <si>
    <t>faciamus21@aol.com</t>
  </si>
  <si>
    <t>SH1-119603</t>
  </si>
  <si>
    <t>1Z2R2652YW00245320</t>
  </si>
  <si>
    <t>SH1-119756-01092249</t>
  </si>
  <si>
    <t>Cynthia Corcoran</t>
  </si>
  <si>
    <t>709 East Main Street</t>
  </si>
  <si>
    <t>cynthiecorcoran@comcast.net</t>
  </si>
  <si>
    <t>SH1-119756</t>
  </si>
  <si>
    <t>1Z2R2652YW00245339</t>
  </si>
  <si>
    <t>SH1-119719-01061409</t>
  </si>
  <si>
    <t>Linda Williams</t>
  </si>
  <si>
    <t>30952 Colonial Pl</t>
  </si>
  <si>
    <t>92677-2433</t>
  </si>
  <si>
    <t>williams.linda@gmail.com</t>
  </si>
  <si>
    <t>SH1-119719</t>
  </si>
  <si>
    <t>1Z2R26520200024130</t>
  </si>
  <si>
    <t>SH1-119723-01061428</t>
  </si>
  <si>
    <t>Jody Himango</t>
  </si>
  <si>
    <t>2506 Lincoln Ave</t>
  </si>
  <si>
    <t>Samoa</t>
  </si>
  <si>
    <t>95564-9502</t>
  </si>
  <si>
    <t>jodyleee@hotmail.com</t>
  </si>
  <si>
    <t>SH1-119723</t>
  </si>
  <si>
    <t>SH1-119733-01092122</t>
  </si>
  <si>
    <t>Suvaporn Nattline</t>
  </si>
  <si>
    <t>natt.nnp@hotmail.com</t>
  </si>
  <si>
    <t>SH1-119733</t>
  </si>
  <si>
    <t>1Z2R2652YW00245348</t>
  </si>
  <si>
    <t>SH1-119727-01061440</t>
  </si>
  <si>
    <t>Anne Kelley</t>
  </si>
  <si>
    <t>80 N San Rafael Ave</t>
  </si>
  <si>
    <t>91105-1248</t>
  </si>
  <si>
    <t>annemurkel@hotmail.com</t>
  </si>
  <si>
    <t>SH1-119727</t>
  </si>
  <si>
    <t>1Z2R2652YW00245357</t>
  </si>
  <si>
    <t>SH1-119735-01092131</t>
  </si>
  <si>
    <t>SH1-119735</t>
  </si>
  <si>
    <t>SH1-119686-01031652</t>
  </si>
  <si>
    <t>Marlene Chan</t>
  </si>
  <si>
    <t xml:space="preserve">10 s 218 Oneill drive </t>
  </si>
  <si>
    <t>sapjoy15@gmail.com</t>
  </si>
  <si>
    <t>SH1-119686</t>
  </si>
  <si>
    <t>1Z2R2652YW00245366</t>
  </si>
  <si>
    <t>SH1-119667-01005453</t>
  </si>
  <si>
    <t>Heather Ray</t>
  </si>
  <si>
    <t>2405 County Road 311</t>
  </si>
  <si>
    <t>Jarrell</t>
  </si>
  <si>
    <t>76537-1649</t>
  </si>
  <si>
    <t>heatherbunny18@gmail.com</t>
  </si>
  <si>
    <t>SH1-119667</t>
  </si>
  <si>
    <t>SH1-119665-01005446</t>
  </si>
  <si>
    <t>Nicole Moress</t>
  </si>
  <si>
    <t>11661 Charter Oak Ct</t>
  </si>
  <si>
    <t>20190-4533</t>
  </si>
  <si>
    <t>nmoress@outlook.com</t>
  </si>
  <si>
    <t>SH1-119665</t>
  </si>
  <si>
    <t>SH1-119658-01005421</t>
  </si>
  <si>
    <t>ashley eason</t>
  </si>
  <si>
    <t>2289 Timber Run</t>
  </si>
  <si>
    <t>48519-1711</t>
  </si>
  <si>
    <t>justfar@aol.com</t>
  </si>
  <si>
    <t>SH1-119658</t>
  </si>
  <si>
    <t>SH1-119664-01005443</t>
  </si>
  <si>
    <t>Nadezhda Novoselov</t>
  </si>
  <si>
    <t>10751 Valencia Ter</t>
  </si>
  <si>
    <t>33772-4729</t>
  </si>
  <si>
    <t>davidyukn@gmail.com</t>
  </si>
  <si>
    <t>SH1-119664</t>
  </si>
  <si>
    <t>1Z2R2652YW00245375</t>
  </si>
  <si>
    <t>SH1-119737-01092139</t>
  </si>
  <si>
    <t>JESSICA ROADY</t>
  </si>
  <si>
    <t>634 CEDAR STREET</t>
  </si>
  <si>
    <t>JESSICAGROADY@GMAIL.COM</t>
  </si>
  <si>
    <t>SH1-119737</t>
  </si>
  <si>
    <t>SH1-119734-01092127</t>
  </si>
  <si>
    <t>pansy ward</t>
  </si>
  <si>
    <t>2568 grant rd.</t>
  </si>
  <si>
    <t>pward32442@yahoo.com</t>
  </si>
  <si>
    <t>SH1-119734</t>
  </si>
  <si>
    <t>1Z2R2652YW00245384</t>
  </si>
  <si>
    <t>SH1-119687-01031655</t>
  </si>
  <si>
    <t>Delcia Reyes</t>
  </si>
  <si>
    <t>1080 Acapulco Ct</t>
  </si>
  <si>
    <t>80910-3903</t>
  </si>
  <si>
    <t>Delcia.Reyes@microchip.com</t>
  </si>
  <si>
    <t>SH1-119687</t>
  </si>
  <si>
    <t>1Z2R2652YW00245393</t>
  </si>
  <si>
    <t>SH1-119738-01092142</t>
  </si>
  <si>
    <t>Treacy Fenton</t>
  </si>
  <si>
    <t>621 Promontory Dr E</t>
  </si>
  <si>
    <t>92660-7457</t>
  </si>
  <si>
    <t>treacy.fenton@yahoo.com</t>
  </si>
  <si>
    <t>SH1-119738</t>
  </si>
  <si>
    <t>1Z2R2652YW00245400</t>
  </si>
  <si>
    <t>SH1-119695-01031726</t>
  </si>
  <si>
    <t>polina Zeinali</t>
  </si>
  <si>
    <t>polimada96@gmail.com</t>
  </si>
  <si>
    <t>SH1-119695</t>
  </si>
  <si>
    <t>1Z2R2652YW00245419</t>
  </si>
  <si>
    <t>SH1-119691-01031712</t>
  </si>
  <si>
    <t>Robert Sargsyan</t>
  </si>
  <si>
    <t>7400 Hollywood Blvd</t>
  </si>
  <si>
    <t>90046-2871</t>
  </si>
  <si>
    <t>rob26nla@yahoo.com</t>
  </si>
  <si>
    <t>SH1-119691</t>
  </si>
  <si>
    <t>1Z2R2652YW00245428</t>
  </si>
  <si>
    <t>SH1-119731-01061453</t>
  </si>
  <si>
    <t>Jenifer Cho</t>
  </si>
  <si>
    <t>1323 Lloyd Way</t>
  </si>
  <si>
    <t>94040-2918</t>
  </si>
  <si>
    <t>jc1192002@aol.com</t>
  </si>
  <si>
    <t>SH1-119731</t>
  </si>
  <si>
    <t>1Z2R26520200024149</t>
  </si>
  <si>
    <t>SH1-119715-01031832</t>
  </si>
  <si>
    <t>Carmen Franklin</t>
  </si>
  <si>
    <t>1343 NW 133rd Ave</t>
  </si>
  <si>
    <t>33028-2745</t>
  </si>
  <si>
    <t>qualitycarenursing@hotmail.com</t>
  </si>
  <si>
    <t>SH1-119715</t>
  </si>
  <si>
    <t>SH1-119717-01031838</t>
  </si>
  <si>
    <t>Karen Horner</t>
  </si>
  <si>
    <t>1487 Pear St</t>
  </si>
  <si>
    <t>93245-5224</t>
  </si>
  <si>
    <t>okhorner2002@yahoo.com</t>
  </si>
  <si>
    <t>SH1-119717</t>
  </si>
  <si>
    <t>1Z2R2652YW00245437</t>
  </si>
  <si>
    <t>1Z2R26520363368944</t>
  </si>
  <si>
    <t>SH1-119720-01061415</t>
  </si>
  <si>
    <t>Jocelyn Nicole</t>
  </si>
  <si>
    <t>600 S Spring St</t>
  </si>
  <si>
    <t>90014-1986</t>
  </si>
  <si>
    <t>jocelyn.nicolee.b@icloud.com</t>
  </si>
  <si>
    <t>SH1-119720</t>
  </si>
  <si>
    <t>1Z2R2652YW00245446</t>
  </si>
  <si>
    <t>SH1-119718-01031841</t>
  </si>
  <si>
    <t>SH1-119718</t>
  </si>
  <si>
    <t>1Z2R2652YW00245455</t>
  </si>
  <si>
    <t>SH1-119685-01031649</t>
  </si>
  <si>
    <t>SH1-119685</t>
  </si>
  <si>
    <t>1Z2R2652YW00245464</t>
  </si>
  <si>
    <t>SH1-119730-01061450</t>
  </si>
  <si>
    <t>Nicole Davis</t>
  </si>
  <si>
    <t>4800 Duvall Rd</t>
  </si>
  <si>
    <t>Lot 207</t>
  </si>
  <si>
    <t>Ashville</t>
  </si>
  <si>
    <t>43103-9336</t>
  </si>
  <si>
    <t>nicembr@gmail.com</t>
  </si>
  <si>
    <t>SH1-119730</t>
  </si>
  <si>
    <t>1Z2R2652YW00245473</t>
  </si>
  <si>
    <t>SH1-119693-01031719</t>
  </si>
  <si>
    <t>Nancy L Graves</t>
  </si>
  <si>
    <t>PO Box 309</t>
  </si>
  <si>
    <t>nlg701@yahoo.com</t>
  </si>
  <si>
    <t>SH1-119693</t>
  </si>
  <si>
    <t>1Z2R2652YW00245482</t>
  </si>
  <si>
    <t>SH1-119741-01092153</t>
  </si>
  <si>
    <t>Jamerilin Davis</t>
  </si>
  <si>
    <t>9108 Bernadette Lane</t>
  </si>
  <si>
    <t>Jamerildav@gmail.com</t>
  </si>
  <si>
    <t>SH1-119741</t>
  </si>
  <si>
    <t>1Z2R2652YW00245491</t>
  </si>
  <si>
    <t>SH1-119740-01092150</t>
  </si>
  <si>
    <t>SH1-119740</t>
  </si>
  <si>
    <t>1Z2R2652YW00245508</t>
  </si>
  <si>
    <t>SH1-119660-01005428</t>
  </si>
  <si>
    <t>SH1-119660</t>
  </si>
  <si>
    <t>1Z2R2652YW00245517</t>
  </si>
  <si>
    <t>1Z2R2652YW00245526</t>
  </si>
  <si>
    <t>SH1-119659-01005425</t>
  </si>
  <si>
    <t>Janice Cadogan</t>
  </si>
  <si>
    <t>9280 N Lake Dr</t>
  </si>
  <si>
    <t>30076-2807</t>
  </si>
  <si>
    <t>janicecadogan1234@gmail.com</t>
  </si>
  <si>
    <t>SH1-119659</t>
  </si>
  <si>
    <t>1Z2R2652YW00245535</t>
  </si>
  <si>
    <t>SH1-119668-01005456</t>
  </si>
  <si>
    <t>SH1-119668</t>
  </si>
  <si>
    <t>1Z2R2652YW00245544</t>
  </si>
  <si>
    <t>SH1-119739-01092146</t>
  </si>
  <si>
    <t>Julie Bailey</t>
  </si>
  <si>
    <t>1839 Walter Creek Blvd</t>
  </si>
  <si>
    <t>jrbailey7106@gmail.com</t>
  </si>
  <si>
    <t>SH1-119739</t>
  </si>
  <si>
    <t>1Z2R2652YW00245553</t>
  </si>
  <si>
    <t>SH1-119744-01092204</t>
  </si>
  <si>
    <t>SH1-119744</t>
  </si>
  <si>
    <t>SH1-119742-01092157</t>
  </si>
  <si>
    <t>Kathleen Petronis</t>
  </si>
  <si>
    <t>30 Childs Ave</t>
  </si>
  <si>
    <t>kpetronis@rocketmail.com</t>
  </si>
  <si>
    <t>SH1-119742</t>
  </si>
  <si>
    <t>SH1-119743-01092200</t>
  </si>
  <si>
    <t>47 Homestead Circle</t>
  </si>
  <si>
    <t>dalcantonjean@gmail.com</t>
  </si>
  <si>
    <t>SH1-119743</t>
  </si>
  <si>
    <t>SH1-119751-01092232</t>
  </si>
  <si>
    <t>SH1-119751</t>
  </si>
  <si>
    <t>1Z2R2652YW00245562</t>
  </si>
  <si>
    <t>SH1-119770-01092341</t>
  </si>
  <si>
    <t>Joan Renne</t>
  </si>
  <si>
    <t>1669 Avanti Drive</t>
  </si>
  <si>
    <t>jrenne17@gmail.com</t>
  </si>
  <si>
    <t>SH1-119770</t>
  </si>
  <si>
    <t>1Z2R2652YW00245571</t>
  </si>
  <si>
    <t>SH1-119771-01092344</t>
  </si>
  <si>
    <t>Justine Lauber</t>
  </si>
  <si>
    <t>1810 Jazz Drive</t>
  </si>
  <si>
    <t>justinelauber@gmail.com</t>
  </si>
  <si>
    <t>SH1-119771</t>
  </si>
  <si>
    <t>1Z2R2652YW00245580</t>
  </si>
  <si>
    <t>SH1-119766-01092327</t>
  </si>
  <si>
    <t>Doreen Kambich</t>
  </si>
  <si>
    <t>3470 Parkway St</t>
  </si>
  <si>
    <t>dkfrog@ymail.com</t>
  </si>
  <si>
    <t>SH1-119766</t>
  </si>
  <si>
    <t>1Z2R2652YW00245599</t>
  </si>
  <si>
    <t>SH1-119760-01092303</t>
  </si>
  <si>
    <t>Diana Ruark</t>
  </si>
  <si>
    <t>15830 Summer Sage Road</t>
  </si>
  <si>
    <t>druark1@san.rr.com</t>
  </si>
  <si>
    <t>SH1-119760</t>
  </si>
  <si>
    <t>1Z2R2652YW00245606</t>
  </si>
  <si>
    <t>SH1-119490-30153235</t>
  </si>
  <si>
    <t>SH1-119490</t>
  </si>
  <si>
    <t>SH1-119777-01092406</t>
  </si>
  <si>
    <t>Patricia Suriani</t>
  </si>
  <si>
    <t>29 A 7th Ave</t>
  </si>
  <si>
    <t>Seaside Heights</t>
  </si>
  <si>
    <t>pats926@hotmail.com</t>
  </si>
  <si>
    <t>SH1-119777</t>
  </si>
  <si>
    <t>SH1-119778-01092411</t>
  </si>
  <si>
    <t>Nancy Cronin</t>
  </si>
  <si>
    <t>5926 S Mills Manor Ct</t>
  </si>
  <si>
    <t>22407-9235</t>
  </si>
  <si>
    <t>njccpa2006@verizon.net</t>
  </si>
  <si>
    <t>SH1-119778</t>
  </si>
  <si>
    <t>1Z2R2652YW00245615</t>
  </si>
  <si>
    <t>SH1-119779-01092416</t>
  </si>
  <si>
    <t>Melissa Coleman</t>
  </si>
  <si>
    <t>14407 253rd St</t>
  </si>
  <si>
    <t>Rosedale</t>
  </si>
  <si>
    <t>11422-2513</t>
  </si>
  <si>
    <t>Missblue454@aol.com</t>
  </si>
  <si>
    <t>SH1-119779</t>
  </si>
  <si>
    <t>SH1-119776-01092402</t>
  </si>
  <si>
    <t>SH1-119776</t>
  </si>
  <si>
    <t>1Z2R2652YW00245624</t>
  </si>
  <si>
    <t>SH1-119780-01092421</t>
  </si>
  <si>
    <t>Ingrid Liu</t>
  </si>
  <si>
    <t>425 East 86th Street</t>
  </si>
  <si>
    <t>Apt. 16BC</t>
  </si>
  <si>
    <t>ingridliuying@hotmail.com</t>
  </si>
  <si>
    <t>SH1-119780</t>
  </si>
  <si>
    <t>1Z2R2652YW00245633</t>
  </si>
  <si>
    <t>SH1-119765-01092324</t>
  </si>
  <si>
    <t>malinda Brown</t>
  </si>
  <si>
    <t>2185 kyle road</t>
  </si>
  <si>
    <t>malindabrown65@aol.com</t>
  </si>
  <si>
    <t>SH1-119765</t>
  </si>
  <si>
    <t>SH1-119769-01092338</t>
  </si>
  <si>
    <t>SH1-119769</t>
  </si>
  <si>
    <t>SH1-119768-01092334</t>
  </si>
  <si>
    <t>221 Glenridge Ave.</t>
  </si>
  <si>
    <t>Apt.5</t>
  </si>
  <si>
    <t>SH1-119768</t>
  </si>
  <si>
    <t>SH1-119763-01092317</t>
  </si>
  <si>
    <t>SH1-119763</t>
  </si>
  <si>
    <t>SH1-119764-01092320</t>
  </si>
  <si>
    <t>Lela Lucy</t>
  </si>
  <si>
    <t>16211 Overbrook LN</t>
  </si>
  <si>
    <t>lelalucy@kc.rr.com</t>
  </si>
  <si>
    <t>SH1-119764</t>
  </si>
  <si>
    <t>1Z2R2652YW00245642</t>
  </si>
  <si>
    <t>SH1-119761-01092308</t>
  </si>
  <si>
    <t>Donna Chambers</t>
  </si>
  <si>
    <t>7601 N 215th W</t>
  </si>
  <si>
    <t>MOUNT HOPE</t>
  </si>
  <si>
    <t>67108-9486</t>
  </si>
  <si>
    <t>chambdon@gmail.com</t>
  </si>
  <si>
    <t>SH1-119761</t>
  </si>
  <si>
    <t>1Z2R2652YW00245651</t>
  </si>
  <si>
    <t>SH1-119762-01092313</t>
  </si>
  <si>
    <t>Lauren Birch</t>
  </si>
  <si>
    <t>499 Haven Point Drive</t>
  </si>
  <si>
    <t>Treasure Island</t>
  </si>
  <si>
    <t>laurenbbirch@yahoo.com</t>
  </si>
  <si>
    <t>SH1-119762</t>
  </si>
  <si>
    <t>1Z2R2652YW00245660</t>
  </si>
  <si>
    <t>SH1-119772-01092348</t>
  </si>
  <si>
    <t>Adeline Nyamathi</t>
  </si>
  <si>
    <t>17 Angelou Street</t>
  </si>
  <si>
    <t>anyamath@uci.edu</t>
  </si>
  <si>
    <t>SH1-119772</t>
  </si>
  <si>
    <t>SH1-119773-01092351</t>
  </si>
  <si>
    <t>Deborah Webster</t>
  </si>
  <si>
    <t>402 Country Club Dr.</t>
  </si>
  <si>
    <t>Apt.D</t>
  </si>
  <si>
    <t>nydweb52@gmail.com</t>
  </si>
  <si>
    <t>SH1-119773</t>
  </si>
  <si>
    <t>1Z2R2652YW00245679</t>
  </si>
  <si>
    <t>SH1-119774-01092355</t>
  </si>
  <si>
    <t>SH1-119774</t>
  </si>
  <si>
    <t>SH1-119781-01092425</t>
  </si>
  <si>
    <t>Liliana Dickey</t>
  </si>
  <si>
    <t>2318 Bassler Street Apart D</t>
  </si>
  <si>
    <t>please leave in correct apartment</t>
  </si>
  <si>
    <t>lilianadickey@gmail.com</t>
  </si>
  <si>
    <t>SH1-119781</t>
  </si>
  <si>
    <t>SH1-119729-01061447</t>
  </si>
  <si>
    <t>Tasha Fraser</t>
  </si>
  <si>
    <t>22016 Royal Timbers Dr</t>
  </si>
  <si>
    <t>77339-6216</t>
  </si>
  <si>
    <t>tasha.gridley04@gmail.com</t>
  </si>
  <si>
    <t>SH1-119729</t>
  </si>
  <si>
    <t>1Z2R2652YW00245688</t>
  </si>
  <si>
    <t>SH1-119721-01061420</t>
  </si>
  <si>
    <t>Andrea Welsh</t>
  </si>
  <si>
    <t>21904 N Pedregosa Ct</t>
  </si>
  <si>
    <t>85375-2690</t>
  </si>
  <si>
    <t>lakefo52@gmail.com</t>
  </si>
  <si>
    <t>SH1-119721</t>
  </si>
  <si>
    <t>1Z2R2652YW00245697</t>
  </si>
  <si>
    <t>SH1-119716-01031835</t>
  </si>
  <si>
    <t>Wes stogs</t>
  </si>
  <si>
    <t>1613 W Superior St</t>
  </si>
  <si>
    <t>Bsmt 3</t>
  </si>
  <si>
    <t>60622-5267</t>
  </si>
  <si>
    <t>Questnetwork.ws@gmail.com</t>
  </si>
  <si>
    <t>SH1-119716</t>
  </si>
  <si>
    <t>1Z2R2652YW00245704</t>
  </si>
  <si>
    <t>SH1-119689-01031702</t>
  </si>
  <si>
    <t>Maureen Burdick</t>
  </si>
  <si>
    <t>2735 6th Pl</t>
  </si>
  <si>
    <t>32968-1233</t>
  </si>
  <si>
    <t>moburd514@aol.com</t>
  </si>
  <si>
    <t>SH1-119689</t>
  </si>
  <si>
    <t>1Z2R2652YP00245717</t>
  </si>
  <si>
    <t>SH1-119692-01031716</t>
  </si>
  <si>
    <t>Karen Fraser</t>
  </si>
  <si>
    <t>145 Reif Lane</t>
  </si>
  <si>
    <t>Renfrew</t>
  </si>
  <si>
    <t>klfnails@yahoo.com</t>
  </si>
  <si>
    <t>SH1-119692</t>
  </si>
  <si>
    <t>1Z2R2652YW00245722</t>
  </si>
  <si>
    <t>SH1-119690-01031707</t>
  </si>
  <si>
    <t>ADELYNN Zeinaliiev</t>
  </si>
  <si>
    <t>madamjagermeister@gmail.com</t>
  </si>
  <si>
    <t>SH1-119690</t>
  </si>
  <si>
    <t>1Z2R2652YW00245731</t>
  </si>
  <si>
    <t>SH1-119732-01061457</t>
  </si>
  <si>
    <t>Yoko Yamaguchi</t>
  </si>
  <si>
    <t>514 Appian Way</t>
  </si>
  <si>
    <t>94587-3712</t>
  </si>
  <si>
    <t>yya@hamete.com</t>
  </si>
  <si>
    <t>SH1-119732</t>
  </si>
  <si>
    <t>1Z2R2652YW00245740</t>
  </si>
  <si>
    <t>SH1-119767-01092331</t>
  </si>
  <si>
    <t>SH1-119767</t>
  </si>
  <si>
    <t>1Z2R2652YW00245759</t>
  </si>
  <si>
    <t>SH1-119598-30213232</t>
  </si>
  <si>
    <t>Anne Ivey</t>
  </si>
  <si>
    <t>4701 16th St</t>
  </si>
  <si>
    <t>79416-5725</t>
  </si>
  <si>
    <t>arivey@sbcglobal.net</t>
  </si>
  <si>
    <t>SH1-119598</t>
  </si>
  <si>
    <t>1Z2R2652YW00245768</t>
  </si>
  <si>
    <t>SH1-119775-01092358</t>
  </si>
  <si>
    <t>Carol A. Watson</t>
  </si>
  <si>
    <t>2605 Alpha Dr.</t>
  </si>
  <si>
    <t>clmwts@aol.com</t>
  </si>
  <si>
    <t>SH1-119775</t>
  </si>
  <si>
    <t>1Z2R2652YW00245777</t>
  </si>
  <si>
    <t>SH1-119724-01061431</t>
  </si>
  <si>
    <t>Carolyn Klayman</t>
  </si>
  <si>
    <t>1839 N 72nd St</t>
  </si>
  <si>
    <t>19151-2311</t>
  </si>
  <si>
    <t>carolynklayman@gmail.com</t>
  </si>
  <si>
    <t>SH1-119724</t>
  </si>
  <si>
    <t>1Z2R2652YW00245786</t>
  </si>
  <si>
    <t>SH1-119488-30153224</t>
  </si>
  <si>
    <t>SH1-119488</t>
  </si>
  <si>
    <t>1Z2R2652YW00245795</t>
  </si>
  <si>
    <t>SH1-119669-01005459</t>
  </si>
  <si>
    <t>Jennifer Corbett</t>
  </si>
  <si>
    <t>4283 Express  Lane</t>
  </si>
  <si>
    <t>Suite 4418-294</t>
  </si>
  <si>
    <t>jhig9@hotmail.com</t>
  </si>
  <si>
    <t>SH1-119669</t>
  </si>
  <si>
    <t>1Z2R26520300008763</t>
  </si>
  <si>
    <t>SH1-119800-01122855</t>
  </si>
  <si>
    <t>Linda Matt</t>
  </si>
  <si>
    <t>8 Soldiers Pl</t>
  </si>
  <si>
    <t>14222-1232</t>
  </si>
  <si>
    <t>lindabmatt@gmail.com</t>
  </si>
  <si>
    <t>SH1-119800</t>
  </si>
  <si>
    <t>1Z2R2652YW00245802</t>
  </si>
  <si>
    <t>SH1-119799-01122851</t>
  </si>
  <si>
    <t>Nancy Henry</t>
  </si>
  <si>
    <t>11016 S TALMAN AVE</t>
  </si>
  <si>
    <t>SH1-119799</t>
  </si>
  <si>
    <t>SH1-119806-01122921</t>
  </si>
  <si>
    <t>Angela Shelton</t>
  </si>
  <si>
    <t>103 Buffalo Run</t>
  </si>
  <si>
    <t>70503-6605</t>
  </si>
  <si>
    <t>angela103aa@aol.com</t>
  </si>
  <si>
    <t>SH1-119806</t>
  </si>
  <si>
    <t>SH1-119801-01122859</t>
  </si>
  <si>
    <t>Sandra Lerner</t>
  </si>
  <si>
    <t>7944 Talavera Pl</t>
  </si>
  <si>
    <t>33446-4323</t>
  </si>
  <si>
    <t>sandralerner@comcast.net</t>
  </si>
  <si>
    <t>SH1-119801</t>
  </si>
  <si>
    <t>SH1-119804-01122916</t>
  </si>
  <si>
    <t>Lisa D Stjohn</t>
  </si>
  <si>
    <t>1106 Salerno Ct</t>
  </si>
  <si>
    <t>32806-5563</t>
  </si>
  <si>
    <t>lisastjohn35@gmail.com</t>
  </si>
  <si>
    <t>SH1-119804</t>
  </si>
  <si>
    <t>SH1-119808-01122930</t>
  </si>
  <si>
    <t>siti bell</t>
  </si>
  <si>
    <t>1961 Centerville Turnpike South</t>
  </si>
  <si>
    <t>Sbell48.sb@gmail.com</t>
  </si>
  <si>
    <t>SH1-119808</t>
  </si>
  <si>
    <t>1Z2R2652YW00245811</t>
  </si>
  <si>
    <t>SH1-119812-01122946</t>
  </si>
  <si>
    <t>Judy Laufenberg</t>
  </si>
  <si>
    <t>3161 Camden Lane</t>
  </si>
  <si>
    <t>judyfl4701@gmail.com</t>
  </si>
  <si>
    <t>SH1-119812</t>
  </si>
  <si>
    <t>SH1-119813-01122949</t>
  </si>
  <si>
    <t>vicki Behler</t>
  </si>
  <si>
    <t>2360 middlegreen court</t>
  </si>
  <si>
    <t>SH1-119813</t>
  </si>
  <si>
    <t>SH1-119788-01122800</t>
  </si>
  <si>
    <t>11052 180th Ct S</t>
  </si>
  <si>
    <t>33498-1909</t>
  </si>
  <si>
    <t>piccolouno@icloud.com</t>
  </si>
  <si>
    <t>SH1-119788</t>
  </si>
  <si>
    <t>SH1-119796-01122840</t>
  </si>
  <si>
    <t>Anna Malcolm</t>
  </si>
  <si>
    <t>11965 Venice Blvd</t>
  </si>
  <si>
    <t>Ste 202</t>
  </si>
  <si>
    <t>90066-3954</t>
  </si>
  <si>
    <t>annamalc@gmail.com</t>
  </si>
  <si>
    <t>SH1-119796</t>
  </si>
  <si>
    <t>SH1-119783-01122741</t>
  </si>
  <si>
    <t>Nancy Swieder</t>
  </si>
  <si>
    <t>281 Mount Hope St</t>
  </si>
  <si>
    <t>02760-3907</t>
  </si>
  <si>
    <t>nmswieder@yahoo.com</t>
  </si>
  <si>
    <t>SH1-119783</t>
  </si>
  <si>
    <t>SH1-119785-01122748</t>
  </si>
  <si>
    <t xml:space="preserve">Jacqueline  Charette </t>
  </si>
  <si>
    <t>301 Old Marsh Hill Rd</t>
  </si>
  <si>
    <t>01826-2630</t>
  </si>
  <si>
    <t>jackiecharette35@gmail.com</t>
  </si>
  <si>
    <t>SH1-119785</t>
  </si>
  <si>
    <t>1Z2R2652YW00245820</t>
  </si>
  <si>
    <t>SH1-119791-01122818</t>
  </si>
  <si>
    <t>Molly Boyce</t>
  </si>
  <si>
    <t>320 Stillcreek Dr</t>
  </si>
  <si>
    <t>37064-6155</t>
  </si>
  <si>
    <t>mollykboyce@gmail.com</t>
  </si>
  <si>
    <t>SH1-119791</t>
  </si>
  <si>
    <t>SH1-119792-01122823</t>
  </si>
  <si>
    <t>Hazael Jane Cortese</t>
  </si>
  <si>
    <t>833 Ponce De Leon Pl NE</t>
  </si>
  <si>
    <t>30306-3702</t>
  </si>
  <si>
    <t>hazaeljc@gmail.com</t>
  </si>
  <si>
    <t>SH1-119792</t>
  </si>
  <si>
    <t>527610793-3</t>
  </si>
  <si>
    <t>SH1-119789-01122806</t>
  </si>
  <si>
    <t>Sue Chapman</t>
  </si>
  <si>
    <t>2252 S Maple Valley Rd</t>
  </si>
  <si>
    <t>Suttons Bay</t>
  </si>
  <si>
    <t>49682-9229</t>
  </si>
  <si>
    <t>poirier3780@hotmail.com</t>
  </si>
  <si>
    <t>SH1-119789</t>
  </si>
  <si>
    <t>SH1-119787-01122756</t>
  </si>
  <si>
    <t>jessica wagman</t>
  </si>
  <si>
    <t>75 Flamingo Rd</t>
  </si>
  <si>
    <t>11576-2706</t>
  </si>
  <si>
    <t>jesswagman@hotmail.com</t>
  </si>
  <si>
    <t>SH1-119787</t>
  </si>
  <si>
    <t>1Z2R2652YW00245839</t>
  </si>
  <si>
    <t>SH1-119793-01122827</t>
  </si>
  <si>
    <t>Karen Grega</t>
  </si>
  <si>
    <t>668 Reservoir Rd</t>
  </si>
  <si>
    <t>06037-2828</t>
  </si>
  <si>
    <t>Karen1025@comcast.net</t>
  </si>
  <si>
    <t>SH1-119793</t>
  </si>
  <si>
    <t>SH1-119736-01092135</t>
  </si>
  <si>
    <t>Leandra blauvelt</t>
  </si>
  <si>
    <t>7423 Capistrano Ave</t>
  </si>
  <si>
    <t>91307-1717</t>
  </si>
  <si>
    <t>leandra.long@gmail.com</t>
  </si>
  <si>
    <t>SH1-119736</t>
  </si>
  <si>
    <t>1Z2R2652YW00245848</t>
  </si>
  <si>
    <t>SH1-119822-01140006</t>
  </si>
  <si>
    <t>44 Hershey Lane</t>
  </si>
  <si>
    <t>Farview Farm Estates</t>
  </si>
  <si>
    <t>SH1-119822</t>
  </si>
  <si>
    <t>1Z2R26520200024158</t>
  </si>
  <si>
    <t>SH1-119819-01135956</t>
  </si>
  <si>
    <t>Michael and Renee Keyser</t>
  </si>
  <si>
    <t>SH1-119819</t>
  </si>
  <si>
    <t>SH1-119821-01140002</t>
  </si>
  <si>
    <t>SH1-119821</t>
  </si>
  <si>
    <t>SH1-119820-01135959</t>
  </si>
  <si>
    <t>Sheila Sackler</t>
  </si>
  <si>
    <t>7800 Royal Lace Ter</t>
  </si>
  <si>
    <t>33467-7076</t>
  </si>
  <si>
    <t>sacklerms@yahoo.com</t>
  </si>
  <si>
    <t>SH1-119820</t>
  </si>
  <si>
    <t>1Z2R2652YW00245857</t>
  </si>
  <si>
    <t>SH1-119814-01122953</t>
  </si>
  <si>
    <t>stephanie lapinski</t>
  </si>
  <si>
    <t>40 Pamplona</t>
  </si>
  <si>
    <t>92656-3853</t>
  </si>
  <si>
    <t>ouressentialedibles@yahoo.com</t>
  </si>
  <si>
    <t>SH1-119814</t>
  </si>
  <si>
    <t>SH1-119823-01140012</t>
  </si>
  <si>
    <t>SH1-119823</t>
  </si>
  <si>
    <t>SH1-119824-01140019</t>
  </si>
  <si>
    <t>Stephen  Zamora</t>
  </si>
  <si>
    <t xml:space="preserve">221 East 76th Street Apt 4F </t>
  </si>
  <si>
    <t>zamora.stephenj@gmail.com</t>
  </si>
  <si>
    <t>SH1-119824</t>
  </si>
  <si>
    <t>1Z2R2652YW00245866</t>
  </si>
  <si>
    <t>SH1-119818-01135953</t>
  </si>
  <si>
    <t>Laura  Yario</t>
  </si>
  <si>
    <t xml:space="preserve">1725 35th St. </t>
  </si>
  <si>
    <t>Apt. 2130</t>
  </si>
  <si>
    <t>SH1-119818</t>
  </si>
  <si>
    <t>1Z2R2652YW00245875</t>
  </si>
  <si>
    <t>Claudia Derian</t>
  </si>
  <si>
    <t>104 East Mill Road</t>
  </si>
  <si>
    <t>ckderian@verizon.net</t>
  </si>
  <si>
    <t>1Z2R2652YW00245884</t>
  </si>
  <si>
    <t>Michele DeMunda</t>
  </si>
  <si>
    <t>1 REGEN RD</t>
  </si>
  <si>
    <t>md0911@aol.com</t>
  </si>
  <si>
    <t>1Z2R2652YW00245893</t>
  </si>
  <si>
    <t>107 Leblanc Court</t>
  </si>
  <si>
    <t>deboise2010@gmail.com</t>
  </si>
  <si>
    <t>1Z2R2652YW00245900</t>
  </si>
  <si>
    <t>SH1-119853-01140309</t>
  </si>
  <si>
    <t>Maneka Kimberley</t>
  </si>
  <si>
    <t>SH1-119853</t>
  </si>
  <si>
    <t>1Z2R2652YW00245919</t>
  </si>
  <si>
    <t>SH1-119859-01140339</t>
  </si>
  <si>
    <t>Diane Heegan</t>
  </si>
  <si>
    <t>82 Webster Street</t>
  </si>
  <si>
    <t>Malverne</t>
  </si>
  <si>
    <t>dcheegan@gmail.com</t>
  </si>
  <si>
    <t>SH1-119859</t>
  </si>
  <si>
    <t>1Z2R26520200024167</t>
  </si>
  <si>
    <t>SH1-119851-01140257</t>
  </si>
  <si>
    <t>Joan Gilley</t>
  </si>
  <si>
    <t>6416 Poco Rd</t>
  </si>
  <si>
    <t>Ocean Springs</t>
  </si>
  <si>
    <t>SH1-119851</t>
  </si>
  <si>
    <t>1Z2R2652YW00245928</t>
  </si>
  <si>
    <t>SH1-119855-01140318</t>
  </si>
  <si>
    <t>Cathy Vatistas</t>
  </si>
  <si>
    <t>32 Moses Carr Rd</t>
  </si>
  <si>
    <t>03869-5107</t>
  </si>
  <si>
    <t>lilyherc@comcast.net</t>
  </si>
  <si>
    <t>SH1-119855</t>
  </si>
  <si>
    <t>1Z2R2652YW00245937</t>
  </si>
  <si>
    <t>SH1-119852-01140303</t>
  </si>
  <si>
    <t>Neil Anderson</t>
  </si>
  <si>
    <t>Po Box 1039</t>
  </si>
  <si>
    <t>Allyn</t>
  </si>
  <si>
    <t>98524-1039</t>
  </si>
  <si>
    <t>ngainsurance@aol.com</t>
  </si>
  <si>
    <t>SH1-119852</t>
  </si>
  <si>
    <t>1Z2R2652YW00245946</t>
  </si>
  <si>
    <t>SH1-119848-01140242</t>
  </si>
  <si>
    <t>Linda Nitsche</t>
  </si>
  <si>
    <t>44 Wyndham Ln</t>
  </si>
  <si>
    <t>19425-2420</t>
  </si>
  <si>
    <t>lvnitsche@hotmail.com</t>
  </si>
  <si>
    <t>SH1-119848</t>
  </si>
  <si>
    <t>1Z2R26520200024176</t>
  </si>
  <si>
    <t>MAY BELLAMY</t>
  </si>
  <si>
    <t>1620 ATLANTIC AVE</t>
  </si>
  <si>
    <t>SULLIVANS ISLAND</t>
  </si>
  <si>
    <t>brbellamy434@gmail.com</t>
  </si>
  <si>
    <t>1Z2R2652YW00245955</t>
  </si>
  <si>
    <t>SH1-119857-01140328</t>
  </si>
  <si>
    <t>Clarice Hilburn</t>
  </si>
  <si>
    <t>1006 Fair Oaks Drive</t>
  </si>
  <si>
    <t>claricehilburn@msn.com</t>
  </si>
  <si>
    <t>SH1-119857</t>
  </si>
  <si>
    <t>1Z2R2652YW00245964</t>
  </si>
  <si>
    <t>7999 NW 81ST PLACE</t>
  </si>
  <si>
    <t>MEDLEY</t>
  </si>
  <si>
    <t>18100718-8</t>
  </si>
  <si>
    <t>SH1-119854-01140313</t>
  </si>
  <si>
    <t>Lee Anne Seaton</t>
  </si>
  <si>
    <t>2155 Central Ave</t>
  </si>
  <si>
    <t>94501-2875</t>
  </si>
  <si>
    <t>las2720@aol.com</t>
  </si>
  <si>
    <t>SH1-119854</t>
  </si>
  <si>
    <t>1Z2R2652YW00245973</t>
  </si>
  <si>
    <t>Elizabeth Fessler</t>
  </si>
  <si>
    <t>85 seaport blvd</t>
  </si>
  <si>
    <t>Unit 1314</t>
  </si>
  <si>
    <t>lizfessler@gmail.com</t>
  </si>
  <si>
    <t>1Z2R2652YW00245982</t>
  </si>
  <si>
    <t>Julia Dumm</t>
  </si>
  <si>
    <t>8136 Olentangy River Road</t>
  </si>
  <si>
    <t>judumm@gmail.com</t>
  </si>
  <si>
    <t>1Z2R2652YW00245991</t>
  </si>
  <si>
    <t>SH1-119845-01140226</t>
  </si>
  <si>
    <t>Mary Ervin</t>
  </si>
  <si>
    <t>3114 SW 15th St.</t>
  </si>
  <si>
    <t>maryervinscherr@gmail.com</t>
  </si>
  <si>
    <t>SH1-119845</t>
  </si>
  <si>
    <t>1Z2R2652YW00246007</t>
  </si>
  <si>
    <t>Connie Riegert</t>
  </si>
  <si>
    <t>5774 Maud Hughes Road</t>
  </si>
  <si>
    <t>cyriegert@gmail.com</t>
  </si>
  <si>
    <t>1Z2R2652YW00246016</t>
  </si>
  <si>
    <t>Susan Marchand</t>
  </si>
  <si>
    <t>11 Melo Road</t>
  </si>
  <si>
    <t>susanmarchand1@gmail.com</t>
  </si>
  <si>
    <t>1Z2R2652YW00246025</t>
  </si>
  <si>
    <t>Patricia Shanahan</t>
  </si>
  <si>
    <t>1129 Shawsheen St</t>
  </si>
  <si>
    <t>pitto46@comcast.net</t>
  </si>
  <si>
    <t>Patricia Talcott</t>
  </si>
  <si>
    <t>24 Christian Lane</t>
  </si>
  <si>
    <t>ptalcott@msn.com</t>
  </si>
  <si>
    <t>1Z2R2652YW00246034</t>
  </si>
  <si>
    <t>Powel Everette</t>
  </si>
  <si>
    <t>9925 GROOMSBRIDGE RD</t>
  </si>
  <si>
    <t>peverette@gmail.com</t>
  </si>
  <si>
    <t>Pamela Guy</t>
  </si>
  <si>
    <t>630 Plow Hearth Way Northeast</t>
  </si>
  <si>
    <t>plo854@aol.com</t>
  </si>
  <si>
    <t>Patricia Walker</t>
  </si>
  <si>
    <t>208 Vernon Place</t>
  </si>
  <si>
    <t>Brigantine</t>
  </si>
  <si>
    <t>pmwalker@gmail.com</t>
  </si>
  <si>
    <t>1Z2R2652YW00246043</t>
  </si>
  <si>
    <t>SH1-119834-01140126</t>
  </si>
  <si>
    <t>Hima Chopra</t>
  </si>
  <si>
    <t>555 S Old Woodward Ave</t>
  </si>
  <si>
    <t>Apt 1502</t>
  </si>
  <si>
    <t>48009-6680</t>
  </si>
  <si>
    <t>hima_chopra@hotmail.com</t>
  </si>
  <si>
    <t>SH1-119834</t>
  </si>
  <si>
    <t>1Z2R26520200024185</t>
  </si>
  <si>
    <t>Melinda Charlebois</t>
  </si>
  <si>
    <t>8144 Lain Hollow Road</t>
  </si>
  <si>
    <t>Joelton</t>
  </si>
  <si>
    <t>mindycharlebois@gmail.com</t>
  </si>
  <si>
    <t>1Z2R2652YW00246052</t>
  </si>
  <si>
    <t>Patricia Devore</t>
  </si>
  <si>
    <t>1370 Noe Bixby Rd</t>
  </si>
  <si>
    <t>pdevore1370@gmail.com</t>
  </si>
  <si>
    <t>1Z2R2652YW00246061</t>
  </si>
  <si>
    <t>SH1-119830-01140102</t>
  </si>
  <si>
    <t>Elaine Piazza</t>
  </si>
  <si>
    <t>829 Paradise Ave</t>
  </si>
  <si>
    <t>elainepiazzalh@sbcglobal.net</t>
  </si>
  <si>
    <t>SH1-119830</t>
  </si>
  <si>
    <t>1Z2R26520200024194</t>
  </si>
  <si>
    <t>Jeanne Booth</t>
  </si>
  <si>
    <t>201 Lafayette Place</t>
  </si>
  <si>
    <t>booth@lynchburg.edu</t>
  </si>
  <si>
    <t>1Z2R2652YW00246070</t>
  </si>
  <si>
    <t>SH1-119840-01140200</t>
  </si>
  <si>
    <t>Tracy McGuire</t>
  </si>
  <si>
    <t>1280 E Benson Lake Dr</t>
  </si>
  <si>
    <t>Grapeview</t>
  </si>
  <si>
    <t>98546-9762</t>
  </si>
  <si>
    <t>tjoymcguire@gmail.com</t>
  </si>
  <si>
    <t>SH1-119840</t>
  </si>
  <si>
    <t>SH1-119835-01140131</t>
  </si>
  <si>
    <t>SH1-119835</t>
  </si>
  <si>
    <t>1Z2R2652YW00246089</t>
  </si>
  <si>
    <t>SH1-119841-01140205</t>
  </si>
  <si>
    <t>SH1-119841</t>
  </si>
  <si>
    <t>1Z2R2652YW00246098</t>
  </si>
  <si>
    <t>SH1-119842-01140211</t>
  </si>
  <si>
    <t>SH1-119842</t>
  </si>
  <si>
    <t>1Z2R2652YW00246105</t>
  </si>
  <si>
    <t>Lori Gilbertson</t>
  </si>
  <si>
    <t>210 Spaniel Drive Southeast</t>
  </si>
  <si>
    <t>lbgilber@hotmail.com</t>
  </si>
  <si>
    <t>1Z2R2652YW00246114</t>
  </si>
  <si>
    <t>Cynthia Hansen</t>
  </si>
  <si>
    <t>251 Bartlett Drive</t>
  </si>
  <si>
    <t>boggalo@hotmail.com</t>
  </si>
  <si>
    <t>1Z2R2652YW00246123</t>
  </si>
  <si>
    <t xml:space="preserve">MaryEllen Stinchfield </t>
  </si>
  <si>
    <t>3640 Sourwood Trail</t>
  </si>
  <si>
    <t>irishlady5@aol.com</t>
  </si>
  <si>
    <t>anastasia davis</t>
  </si>
  <si>
    <t>53 river street</t>
  </si>
  <si>
    <t>unit 601</t>
  </si>
  <si>
    <t>billerica</t>
  </si>
  <si>
    <t>annpdavis2000@yahoo.com</t>
  </si>
  <si>
    <t>1Z2R2652YW00246132</t>
  </si>
  <si>
    <t>Louna Obeid</t>
  </si>
  <si>
    <t>39183 Aynesley</t>
  </si>
  <si>
    <t>Clinton Twp.</t>
  </si>
  <si>
    <t>louna.obeid@gmail.com</t>
  </si>
  <si>
    <t>1Z2R2652YW00246141</t>
  </si>
  <si>
    <t>Vicki Finley</t>
  </si>
  <si>
    <t>6836 Wade Drive</t>
  </si>
  <si>
    <t>vfinley123@gmail.com</t>
  </si>
  <si>
    <t>1Z2R2652YW00246150</t>
  </si>
  <si>
    <t>Adrienne  Gonzalez</t>
  </si>
  <si>
    <t>52 Fairway Avenue</t>
  </si>
  <si>
    <t>msgonzo10@aol.com</t>
  </si>
  <si>
    <t>1Z2R2652YW00246169</t>
  </si>
  <si>
    <t>Donna Milinazzo</t>
  </si>
  <si>
    <t>48 deer hill circle</t>
  </si>
  <si>
    <t>pelham</t>
  </si>
  <si>
    <t>dmilinazzo@comcast.net</t>
  </si>
  <si>
    <t>1Z2R2652YW00246178</t>
  </si>
  <si>
    <t>Lisa Moore</t>
  </si>
  <si>
    <t>118 Gardenside Dr</t>
  </si>
  <si>
    <t>lmmoore01@yahoo.com</t>
  </si>
  <si>
    <t>1Z2R2652YW00246187</t>
  </si>
  <si>
    <t>Diane Dorato</t>
  </si>
  <si>
    <t>9 BARNSTABLE RD</t>
  </si>
  <si>
    <t>EAST ROCKAWAY</t>
  </si>
  <si>
    <t>11518-2403</t>
  </si>
  <si>
    <t>justmine76@yahoo.com</t>
  </si>
  <si>
    <t>Carolyn Dixon</t>
  </si>
  <si>
    <t>9324 Lucy Jane Lane Apt 104</t>
  </si>
  <si>
    <t>cbd7469@gmail.com</t>
  </si>
  <si>
    <t>Janie Tanilli</t>
  </si>
  <si>
    <t>163 RALSTON RD</t>
  </si>
  <si>
    <t>SARVER</t>
  </si>
  <si>
    <t>jjauntiques@hotmail.com</t>
  </si>
  <si>
    <t>Kris Morris</t>
  </si>
  <si>
    <t>4145 Colonel Vanderhorst Circle</t>
  </si>
  <si>
    <t>kkunkamorris@gmail.com</t>
  </si>
  <si>
    <t>1Z2R2652YW00246196</t>
  </si>
  <si>
    <t>Donna Geib</t>
  </si>
  <si>
    <t>2605 Salem Drive</t>
  </si>
  <si>
    <t>bdjk@comcast.net</t>
  </si>
  <si>
    <t>1Z2R2652YW00246203</t>
  </si>
  <si>
    <t>Christina Kounalis</t>
  </si>
  <si>
    <t>31-24 44th Street</t>
  </si>
  <si>
    <t>ckounalis@gmail.com</t>
  </si>
  <si>
    <t>1Z2R2652YW00246212</t>
  </si>
  <si>
    <t>sharon Tull</t>
  </si>
  <si>
    <t>1337 Nelson Ct</t>
  </si>
  <si>
    <t>32955-5103</t>
  </si>
  <si>
    <t>sharonatull12@gmail.com</t>
  </si>
  <si>
    <t>Courtney Gatter</t>
  </si>
  <si>
    <t>6037 Wintergreen Dr</t>
  </si>
  <si>
    <t>courtney.gatter@gmail.com</t>
  </si>
  <si>
    <t>Kathy Connors</t>
  </si>
  <si>
    <t>1 Newport Drive</t>
  </si>
  <si>
    <t>Kaconnors1988@gmail.com</t>
  </si>
  <si>
    <t>1Z2R2652YW00246221</t>
  </si>
  <si>
    <t>Linda Whelan</t>
  </si>
  <si>
    <t>923 Main St</t>
  </si>
  <si>
    <t>puppeton22@gmail.com</t>
  </si>
  <si>
    <t>Abby Burd</t>
  </si>
  <si>
    <t>765 Jefferson Avenue</t>
  </si>
  <si>
    <t>Jermyn</t>
  </si>
  <si>
    <t>aburdie88@gmail.com</t>
  </si>
  <si>
    <t>SH1-119897-01143937</t>
  </si>
  <si>
    <t>Susan Weber</t>
  </si>
  <si>
    <t>2701 Brinkerhoff Ave</t>
  </si>
  <si>
    <t>93460-9728</t>
  </si>
  <si>
    <t>susanweber2@yahoo.com</t>
  </si>
  <si>
    <t>SH1-119897</t>
  </si>
  <si>
    <t>1Z2R2652YW00246230</t>
  </si>
  <si>
    <t>SH1-119875-01140450</t>
  </si>
  <si>
    <t>Myrna Fisher</t>
  </si>
  <si>
    <t>3650 N Woodlawn Blvd</t>
  </si>
  <si>
    <t xml:space="preserve">Wichita </t>
  </si>
  <si>
    <t>SH1-119875</t>
  </si>
  <si>
    <t>1Z2R2652YW00246249</t>
  </si>
  <si>
    <t>Jennifer Honn</t>
  </si>
  <si>
    <t>4616 Perdue St</t>
  </si>
  <si>
    <t>jhonn12@comcast.net</t>
  </si>
  <si>
    <t>1Z2R2652YW00246258</t>
  </si>
  <si>
    <t>Anna McGee</t>
  </si>
  <si>
    <t>6306 Ellis Avenue</t>
  </si>
  <si>
    <t>1Z2R2652YW00246267</t>
  </si>
  <si>
    <t>SH1-119870-01140426</t>
  </si>
  <si>
    <t>22730 Paulding Rd</t>
  </si>
  <si>
    <t>46773-9753</t>
  </si>
  <si>
    <t>SH1-119870</t>
  </si>
  <si>
    <t>SH1-119877-01140458</t>
  </si>
  <si>
    <t>Leslie Cowan</t>
  </si>
  <si>
    <t>10395 E Farm Road 104</t>
  </si>
  <si>
    <t>65757-8442</t>
  </si>
  <si>
    <t>lcstrafford@aol.com</t>
  </si>
  <si>
    <t>SH1-119877</t>
  </si>
  <si>
    <t>1Z2R26520100002647</t>
  </si>
  <si>
    <t>Cheryl Salowich</t>
  </si>
  <si>
    <t>225 Lexington Blvd.</t>
  </si>
  <si>
    <t>48073-2597</t>
  </si>
  <si>
    <t>cfrans@wideopenwest.com</t>
  </si>
  <si>
    <t>1Z2R2652YW00246276</t>
  </si>
  <si>
    <t>SH1-119873-01140441</t>
  </si>
  <si>
    <t>Victoria Walker</t>
  </si>
  <si>
    <t>210b Shell Rd</t>
  </si>
  <si>
    <t xml:space="preserve">Leave at gate </t>
  </si>
  <si>
    <t>30268-1501</t>
  </si>
  <si>
    <t>auntvicky88@gmail.com</t>
  </si>
  <si>
    <t>SH1-119873</t>
  </si>
  <si>
    <t>Patricia George</t>
  </si>
  <si>
    <t>21 Lewis St</t>
  </si>
  <si>
    <t>kjg9719@gmail.com</t>
  </si>
  <si>
    <t>1Z2R2652YW00246285</t>
  </si>
  <si>
    <t>SH1-119874-01140446</t>
  </si>
  <si>
    <t>Kara Kirk</t>
  </si>
  <si>
    <t>4807 Viola Dr</t>
  </si>
  <si>
    <t>37415-2219</t>
  </si>
  <si>
    <t>melissakirk@earthlink.net</t>
  </si>
  <si>
    <t>SH1-119874</t>
  </si>
  <si>
    <t>SH1-119921-01163727</t>
  </si>
  <si>
    <t>Mackenzie Brown</t>
  </si>
  <si>
    <t>2610 W Front St</t>
  </si>
  <si>
    <t>27215-4416</t>
  </si>
  <si>
    <t>mackbrown1715@yahoo.com</t>
  </si>
  <si>
    <t>SH1-119921</t>
  </si>
  <si>
    <t>1Z2R2652YW00246294</t>
  </si>
  <si>
    <t>BC20356</t>
  </si>
  <si>
    <t>BE10213D</t>
  </si>
  <si>
    <t>Maria Polito</t>
  </si>
  <si>
    <t>76 Shady Lane</t>
  </si>
  <si>
    <t>twojzgirls2@gmail.com</t>
  </si>
  <si>
    <t>SH1-119872-01140436</t>
  </si>
  <si>
    <t>Patricia Maurer</t>
  </si>
  <si>
    <t>207 East Rio Grande St.</t>
  </si>
  <si>
    <t>pipamaurer@yahoo.com</t>
  </si>
  <si>
    <t>SH1-119872</t>
  </si>
  <si>
    <t>1Z2R2652YW00246301</t>
  </si>
  <si>
    <t>Dee Dent</t>
  </si>
  <si>
    <t>PO Box 282</t>
  </si>
  <si>
    <t>dent@hillsboro.net</t>
  </si>
  <si>
    <t>Lorraine Millas</t>
  </si>
  <si>
    <t>28531 Southwest 163rd Court</t>
  </si>
  <si>
    <t>lmillas520@gmail.com</t>
  </si>
  <si>
    <t>1Z2R2652YW00246310</t>
  </si>
  <si>
    <t>SH1-119863-01140358</t>
  </si>
  <si>
    <t>Jane Gilberti</t>
  </si>
  <si>
    <t>SH1-119863</t>
  </si>
  <si>
    <t>1Z2R26520200024201</t>
  </si>
  <si>
    <t>SH1-119876-01140454</t>
  </si>
  <si>
    <t>Mary Ellen  Ralph</t>
  </si>
  <si>
    <t>103 E Emerson Rd</t>
  </si>
  <si>
    <t>02420-2132</t>
  </si>
  <si>
    <t>donald.marcucci@siemensgamesa.com</t>
  </si>
  <si>
    <t>SH1-119876</t>
  </si>
  <si>
    <t>1Z2R2652YW00246329</t>
  </si>
  <si>
    <t>Julie Bastianelli</t>
  </si>
  <si>
    <t>735 Surfwood Lane</t>
  </si>
  <si>
    <t>justjuliebas@gmail.com</t>
  </si>
  <si>
    <t>1Z2R2652YW00246338</t>
  </si>
  <si>
    <t>Kristin Burnsed</t>
  </si>
  <si>
    <t>253 banther rd</t>
  </si>
  <si>
    <t>Mcdonald</t>
  </si>
  <si>
    <t>kburnsed@mcminnschools.com</t>
  </si>
  <si>
    <t>1Z2R2652YW00246347</t>
  </si>
  <si>
    <t>SH1-119911-01153848</t>
  </si>
  <si>
    <t>Arthur Weiss</t>
  </si>
  <si>
    <t>30445 Northwestern Hwy</t>
  </si>
  <si>
    <t>Ste 225</t>
  </si>
  <si>
    <t>48334-3167</t>
  </si>
  <si>
    <t>arthurweiss@ajweisslaw.com</t>
  </si>
  <si>
    <t>SH1-119911</t>
  </si>
  <si>
    <t>1Z2R2652YW00246356</t>
  </si>
  <si>
    <t>Dawn Adair</t>
  </si>
  <si>
    <t>4306 Sioux Court</t>
  </si>
  <si>
    <t>dtaylor96@cfl.rr.com</t>
  </si>
  <si>
    <t>1Z2R2652YW00246365</t>
  </si>
  <si>
    <t>SH1-119908-01153838</t>
  </si>
  <si>
    <t xml:space="preserve">Loretta  Zomparelli </t>
  </si>
  <si>
    <t>4177 Far O Way Lane</t>
  </si>
  <si>
    <t>lsza5home@gmail.com</t>
  </si>
  <si>
    <t>SH1-119908</t>
  </si>
  <si>
    <t>1Z2R2652YW00246374</t>
  </si>
  <si>
    <t>tammy mangano</t>
  </si>
  <si>
    <t>291 Parkway</t>
  </si>
  <si>
    <t>mangano224@aol.com</t>
  </si>
  <si>
    <t>1Z2R2652YW00246383</t>
  </si>
  <si>
    <t>Bev Mastrangelo</t>
  </si>
  <si>
    <t>1310 Chagrin River Rd</t>
  </si>
  <si>
    <t>ezabellaa@gmail.com</t>
  </si>
  <si>
    <t>SH1-119906-01153833</t>
  </si>
  <si>
    <t>Lydia Gonzalez</t>
  </si>
  <si>
    <t>532 East 25th Street</t>
  </si>
  <si>
    <t>lydgonz9@aol.com</t>
  </si>
  <si>
    <t>SH1-119906</t>
  </si>
  <si>
    <t>1Z2R26520200024210</t>
  </si>
  <si>
    <t>Jackie Goldstein</t>
  </si>
  <si>
    <t>5052 Southwest 160th Avenue</t>
  </si>
  <si>
    <t>djmocks@comcast.net</t>
  </si>
  <si>
    <t>SH1-119903-01153824</t>
  </si>
  <si>
    <t>Mary ann Hoyer</t>
  </si>
  <si>
    <t>269 Winney Hill Rd</t>
  </si>
  <si>
    <t>13820-4682</t>
  </si>
  <si>
    <t>khoyer@rochester.rr.com</t>
  </si>
  <si>
    <t>SH1-119903</t>
  </si>
  <si>
    <t>1Z2R2652YW00246392</t>
  </si>
  <si>
    <t>Cheryl Haas</t>
  </si>
  <si>
    <t>5632 Seedling Way</t>
  </si>
  <si>
    <t>chaas2@cinci.rr.com</t>
  </si>
  <si>
    <t>SH1-119900-01153815</t>
  </si>
  <si>
    <t>Linda Williamson</t>
  </si>
  <si>
    <t>207 S Mobile St</t>
  </si>
  <si>
    <t>Fairhope</t>
  </si>
  <si>
    <t>36532-1360</t>
  </si>
  <si>
    <t>linda.williamson.pmp@gmail.com</t>
  </si>
  <si>
    <t>SH1-119900</t>
  </si>
  <si>
    <t>1Z2R2652YW00246409</t>
  </si>
  <si>
    <t>SH1-119869-01140420</t>
  </si>
  <si>
    <t>SH1-119869</t>
  </si>
  <si>
    <t>1Z2R2652YW00246418</t>
  </si>
  <si>
    <t>JACQUELINE KAHT</t>
  </si>
  <si>
    <t>4020 Galt Ocean Dr</t>
  </si>
  <si>
    <t>jkkaht@gmail.com</t>
  </si>
  <si>
    <t>1Z2R2652YW00246427</t>
  </si>
  <si>
    <t>Cheryl Toliver</t>
  </si>
  <si>
    <t>1246 Cambridge Court</t>
  </si>
  <si>
    <t>1cherylwt@gmail.com</t>
  </si>
  <si>
    <t>SH1-119898-01143940</t>
  </si>
  <si>
    <t>Michelle Gay</t>
  </si>
  <si>
    <t>102 Tolomato Trce</t>
  </si>
  <si>
    <t>Saint Simons Island</t>
  </si>
  <si>
    <t>31522-1812</t>
  </si>
  <si>
    <t>michelle@cpiexperts.com</t>
  </si>
  <si>
    <t>SH1-119898</t>
  </si>
  <si>
    <t>1Z2R2652YW00246436</t>
  </si>
  <si>
    <t>Kathy Freeman</t>
  </si>
  <si>
    <t>26 Atlantic Avenue</t>
  </si>
  <si>
    <t>freemanc@ursulinenewrochelle.org</t>
  </si>
  <si>
    <t>1Z2R2652YW00246445</t>
  </si>
  <si>
    <t>Tricia Garanzini</t>
  </si>
  <si>
    <t>29 Wyckoff dr.</t>
  </si>
  <si>
    <t>PITTSTOWN</t>
  </si>
  <si>
    <t>t.garanzini@comcast.net</t>
  </si>
  <si>
    <t>1Z2R2652YW00246454</t>
  </si>
  <si>
    <t>SH1-119893-01143924</t>
  </si>
  <si>
    <t>Judith Copler</t>
  </si>
  <si>
    <t>9401 Avingnon Way</t>
  </si>
  <si>
    <t>45458-5714</t>
  </si>
  <si>
    <t>copler@earthlink.net</t>
  </si>
  <si>
    <t>SH1-119893</t>
  </si>
  <si>
    <t>1Z2R2652YW00246463</t>
  </si>
  <si>
    <t>Emine Frusci</t>
  </si>
  <si>
    <t>429 Bayside Drive</t>
  </si>
  <si>
    <t>eminefrusci@yahoo.com</t>
  </si>
  <si>
    <t>1Z2R2652YW00246472</t>
  </si>
  <si>
    <t>SH1-119901-01153818</t>
  </si>
  <si>
    <t>Marianna Magee</t>
  </si>
  <si>
    <t>560 Wembley Cir</t>
  </si>
  <si>
    <t>30328-6753</t>
  </si>
  <si>
    <t>marimagee1@gmail.com</t>
  </si>
  <si>
    <t>SH1-119901</t>
  </si>
  <si>
    <t>1Z2R26520200024229</t>
  </si>
  <si>
    <t>SH1-119902-01153821</t>
  </si>
  <si>
    <t>Linda Mosier</t>
  </si>
  <si>
    <t>265 Coast Boulevard</t>
  </si>
  <si>
    <t>redlatte@hotmail.com</t>
  </si>
  <si>
    <t>SH1-119902</t>
  </si>
  <si>
    <t>Sandra Potts</t>
  </si>
  <si>
    <t>4 Crestway</t>
  </si>
  <si>
    <t>potts.sandra@outlook.com</t>
  </si>
  <si>
    <t>1Z2R2652YW00246481</t>
  </si>
  <si>
    <t>Belen Scully-Power</t>
  </si>
  <si>
    <t>29 Colonial Way</t>
  </si>
  <si>
    <t>belenmsp@hotmail.com</t>
  </si>
  <si>
    <t>SH1-119904-01153827</t>
  </si>
  <si>
    <t>Judi Niver</t>
  </si>
  <si>
    <t>10128 Hollow Glen Cir</t>
  </si>
  <si>
    <t>90077-2112</t>
  </si>
  <si>
    <t>Judiniver@gmail.com</t>
  </si>
  <si>
    <t>SH1-119904</t>
  </si>
  <si>
    <t>Dori Mazer</t>
  </si>
  <si>
    <t>9691 Pine Mill Court</t>
  </si>
  <si>
    <t>dorimazer@gmail.com</t>
  </si>
  <si>
    <t>joel bernard</t>
  </si>
  <si>
    <t>136 bahama rd</t>
  </si>
  <si>
    <t>key largo</t>
  </si>
  <si>
    <t>joanstark@bellsouth.net</t>
  </si>
  <si>
    <t>Suzanne Hess</t>
  </si>
  <si>
    <t>6234 Benbrooke Drive</t>
  </si>
  <si>
    <t>ericsuz_hess@bellsouth.net</t>
  </si>
  <si>
    <t>Sandi Pavlov</t>
  </si>
  <si>
    <t>4760 Yankee Road</t>
  </si>
  <si>
    <t>sandrapavlov@hotmail.com</t>
  </si>
  <si>
    <t>Marisa Teller</t>
  </si>
  <si>
    <t>376 Albany Shaker Road</t>
  </si>
  <si>
    <t>mt@spspensions.com</t>
  </si>
  <si>
    <t>1Z2R2652YW00246490</t>
  </si>
  <si>
    <t>SH1-119923-01163732</t>
  </si>
  <si>
    <t>Leah Webb</t>
  </si>
  <si>
    <t>1425 West Weiland Lane</t>
  </si>
  <si>
    <t>leah123284@gmail.com</t>
  </si>
  <si>
    <t>SH1-119923</t>
  </si>
  <si>
    <t>SH1-119915-01153859</t>
  </si>
  <si>
    <t>Gloria Cuthbert</t>
  </si>
  <si>
    <t>6360 Conley Rd</t>
  </si>
  <si>
    <t>44077-8861</t>
  </si>
  <si>
    <t>gcuthb@aol.com</t>
  </si>
  <si>
    <t>SH1-119915</t>
  </si>
  <si>
    <t>1Z2R2652YW00246507</t>
  </si>
  <si>
    <t>SH1-119861-01140348</t>
  </si>
  <si>
    <t>Giovanna Multala</t>
  </si>
  <si>
    <t>10 Fox Hollow Lane</t>
  </si>
  <si>
    <t>Ionia</t>
  </si>
  <si>
    <t>gmultala@rochester.rr.com</t>
  </si>
  <si>
    <t>SH1-119861</t>
  </si>
  <si>
    <t>SH1-119862-01140353</t>
  </si>
  <si>
    <t>Barbara  Korp</t>
  </si>
  <si>
    <t>2 Purnell St</t>
  </si>
  <si>
    <t>08757-5926</t>
  </si>
  <si>
    <t>SH1-119862</t>
  </si>
  <si>
    <t>SH1-119790-01122812</t>
  </si>
  <si>
    <t>Heather Pierre</t>
  </si>
  <si>
    <t>783 Fern Ln</t>
  </si>
  <si>
    <t>17202-8293</t>
  </si>
  <si>
    <t>hevpierre@gmail.com</t>
  </si>
  <si>
    <t>SH1-119790</t>
  </si>
  <si>
    <t>1Z2R2652YW00246516</t>
  </si>
  <si>
    <t>SH1-119866-01140409</t>
  </si>
  <si>
    <t>Cynthia Mowatt</t>
  </si>
  <si>
    <t>233 Bella Vista Terrace</t>
  </si>
  <si>
    <t>cynthia.guity@yahoo.com</t>
  </si>
  <si>
    <t>SH1-119866</t>
  </si>
  <si>
    <t>Roxanne Aull</t>
  </si>
  <si>
    <t>7519 Birds Eye Terrace</t>
  </si>
  <si>
    <t>roxanne.aull@outlook.com</t>
  </si>
  <si>
    <t>1Z2R2652YW00246525</t>
  </si>
  <si>
    <t>SH1-119916-01163711</t>
  </si>
  <si>
    <t>SH1-119916</t>
  </si>
  <si>
    <t>1Z2R2652YW00246534</t>
  </si>
  <si>
    <t>K Heissenbuttle</t>
  </si>
  <si>
    <t>5143 State Road S-10-1160</t>
  </si>
  <si>
    <t>Meggett</t>
  </si>
  <si>
    <t>k.heissen@yahoo.com</t>
  </si>
  <si>
    <t>1Z2R2652YW00246543</t>
  </si>
  <si>
    <t>SH1-119917-01163714</t>
  </si>
  <si>
    <t>Carrie Wallick</t>
  </si>
  <si>
    <t>777 6th Ave</t>
  </si>
  <si>
    <t>Apt 23j</t>
  </si>
  <si>
    <t>10001-6328</t>
  </si>
  <si>
    <t>carriewallick@gmail.com</t>
  </si>
  <si>
    <t>SH1-119917</t>
  </si>
  <si>
    <t>SH1-119910-01153845</t>
  </si>
  <si>
    <t>NORMA ARSLANIAN</t>
  </si>
  <si>
    <t>4024 Rock Hampton Dr</t>
  </si>
  <si>
    <t>91356-5719</t>
  </si>
  <si>
    <t>norma.arslanian@gmail.com</t>
  </si>
  <si>
    <t>SH1-119910</t>
  </si>
  <si>
    <t>1Z2R2652YW00246552</t>
  </si>
  <si>
    <t>Lynne Gagliola</t>
  </si>
  <si>
    <t>986 Old Coach Road</t>
  </si>
  <si>
    <t>lynnegagliola@gmail.com</t>
  </si>
  <si>
    <t>SH1-119919-01163721</t>
  </si>
  <si>
    <t>Debra Holtzman</t>
  </si>
  <si>
    <t>3210 N 36th St</t>
  </si>
  <si>
    <t>33021-2634</t>
  </si>
  <si>
    <t>thesafetyexpert@gmail.com</t>
  </si>
  <si>
    <t>SH1-119919</t>
  </si>
  <si>
    <t>Leticia Levi</t>
  </si>
  <si>
    <t>507 Aqua Drive</t>
  </si>
  <si>
    <t>lblevi@yahoo.com</t>
  </si>
  <si>
    <t>1Z2R2652YW00246561</t>
  </si>
  <si>
    <t>SH1-119912-01153850</t>
  </si>
  <si>
    <t>Romina Pinto</t>
  </si>
  <si>
    <t>333 Kimbrell Rd</t>
  </si>
  <si>
    <t>29687-4267</t>
  </si>
  <si>
    <t>rbcde@msn.com</t>
  </si>
  <si>
    <t>SH1-119912</t>
  </si>
  <si>
    <t>SH1-119920-01163724</t>
  </si>
  <si>
    <t>Rhonda Tripepi</t>
  </si>
  <si>
    <t>21120 Lariat Ct</t>
  </si>
  <si>
    <t>91789-1227</t>
  </si>
  <si>
    <t>rhonda.tripepi@gmail.com</t>
  </si>
  <si>
    <t>SH1-119920</t>
  </si>
  <si>
    <t>SH1-119782-01122737</t>
  </si>
  <si>
    <t>Donna Oelze</t>
  </si>
  <si>
    <t>50 Saint Albert Ln</t>
  </si>
  <si>
    <t>Florissant</t>
  </si>
  <si>
    <t>63031-6947</t>
  </si>
  <si>
    <t>dko85@yahoo.com</t>
  </si>
  <si>
    <t>SH1-119782</t>
  </si>
  <si>
    <t>1Z2R2652YW00246570</t>
  </si>
  <si>
    <t>Donna Kasper</t>
  </si>
  <si>
    <t>56 Summit Drive</t>
  </si>
  <si>
    <t>pkprconsult@aol.com</t>
  </si>
  <si>
    <t>1Z2R2652YW00246589</t>
  </si>
  <si>
    <t>Suzann Stocker</t>
  </si>
  <si>
    <t>1248 WARD DR</t>
  </si>
  <si>
    <t>YARDLEY</t>
  </si>
  <si>
    <t>suziestocker@comcast.net</t>
  </si>
  <si>
    <t>1Z2R2652YW00246598</t>
  </si>
  <si>
    <t>Georgia Dugan</t>
  </si>
  <si>
    <t>5509 Woodland Ave</t>
  </si>
  <si>
    <t>Dugan.Georgia@gmail.com</t>
  </si>
  <si>
    <t>Desiree Brown</t>
  </si>
  <si>
    <t>6688 John Hickman Pkwy</t>
  </si>
  <si>
    <t>dessiedez@aol.com</t>
  </si>
  <si>
    <t>1Z2R2652YW00246605</t>
  </si>
  <si>
    <t>SH1-119797-01122844</t>
  </si>
  <si>
    <t>Linda Elias</t>
  </si>
  <si>
    <t>2046 Church View Rd</t>
  </si>
  <si>
    <t>Coopersburg</t>
  </si>
  <si>
    <t>18036-3046</t>
  </si>
  <si>
    <t>cococha5@verizon.net</t>
  </si>
  <si>
    <t>SH1-119797</t>
  </si>
  <si>
    <t>1Z2R2652YW00246614</t>
  </si>
  <si>
    <t>PJ Roberson</t>
  </si>
  <si>
    <t>1704 Berwickshire Circle</t>
  </si>
  <si>
    <t>Pr6251@gmail.com</t>
  </si>
  <si>
    <t>1Z2R2652YW00246623</t>
  </si>
  <si>
    <t>SH1-119860-01140343</t>
  </si>
  <si>
    <t>Alejandra Mendoza-Reza</t>
  </si>
  <si>
    <t>15 Camino Alondra</t>
  </si>
  <si>
    <t>87507-4380</t>
  </si>
  <si>
    <t>7624alemendoz@gmail.com</t>
  </si>
  <si>
    <t>SH1-119860</t>
  </si>
  <si>
    <t>SH1-119802-01122904</t>
  </si>
  <si>
    <t>alicia laffitte</t>
  </si>
  <si>
    <t>20010 Weybridge St.</t>
  </si>
  <si>
    <t>Apt. 202</t>
  </si>
  <si>
    <t>Alicialaffitte4@gmail.com</t>
  </si>
  <si>
    <t>SH1-119802</t>
  </si>
  <si>
    <t>1Z2R2652YW00246632</t>
  </si>
  <si>
    <t>SH1-119871-01140431</t>
  </si>
  <si>
    <t>Joann Hollifield</t>
  </si>
  <si>
    <t>4918 Fox Chase Road</t>
  </si>
  <si>
    <t>jdmh0222@gmail.com</t>
  </si>
  <si>
    <t>SH1-119871</t>
  </si>
  <si>
    <t>1Z2R2652YW00246641</t>
  </si>
  <si>
    <t>Evelyn Klammer</t>
  </si>
  <si>
    <t>5451 Deerfield Drive</t>
  </si>
  <si>
    <t>klammer@ptd.net</t>
  </si>
  <si>
    <t>1Z2R2652YW00246650</t>
  </si>
  <si>
    <t>SH1-119909-01153841</t>
  </si>
  <si>
    <t>SH1-119909</t>
  </si>
  <si>
    <t>1Z2R26520200024238</t>
  </si>
  <si>
    <t>Linde Bianchino</t>
  </si>
  <si>
    <t>17 Green Meadow Drive</t>
  </si>
  <si>
    <t>jbianchino1@verizon.net</t>
  </si>
  <si>
    <t>1Z2R2652YW00246669</t>
  </si>
  <si>
    <t>Micah Starkey</t>
  </si>
  <si>
    <t>9434 Homestead Lane</t>
  </si>
  <si>
    <t>forney</t>
  </si>
  <si>
    <t>micahstarkey@aol.com</t>
  </si>
  <si>
    <t>1Z2R2652YW00246678</t>
  </si>
  <si>
    <t>Lucille Carhart</t>
  </si>
  <si>
    <t>1478 Castle Pines Cir</t>
  </si>
  <si>
    <t>lucilew1945@yahoo.com</t>
  </si>
  <si>
    <t>Sherrie Salas</t>
  </si>
  <si>
    <t>498 Point Loma Drive</t>
  </si>
  <si>
    <t>sherrieds@att.net</t>
  </si>
  <si>
    <t>1Z2R2652YW00246687</t>
  </si>
  <si>
    <t>Susan Hoekstra</t>
  </si>
  <si>
    <t>520 Highlington Ct</t>
  </si>
  <si>
    <t>simplysue202@aol.com</t>
  </si>
  <si>
    <t>1Z2R2652YW00246696</t>
  </si>
  <si>
    <t>SH1-119809-01122934</t>
  </si>
  <si>
    <t>Gail Ruby</t>
  </si>
  <si>
    <t>36 Berkeley Ct</t>
  </si>
  <si>
    <t>Charles Town</t>
  </si>
  <si>
    <t>25414-4216</t>
  </si>
  <si>
    <t>mommag0427@yahoo.com</t>
  </si>
  <si>
    <t>SH1-119809</t>
  </si>
  <si>
    <t>1Z2R26520200024247</t>
  </si>
  <si>
    <t>Beth S Johnson</t>
  </si>
  <si>
    <t>8216 WHITETAIL DR</t>
  </si>
  <si>
    <t>MOUNT PLEASANT</t>
  </si>
  <si>
    <t>53406-1745</t>
  </si>
  <si>
    <t>bethscola_johnson@hotmail.com</t>
  </si>
  <si>
    <t>Kathy Kaszuba</t>
  </si>
  <si>
    <t>9392 Bristol Ln</t>
  </si>
  <si>
    <t>shoob31@gmail.com</t>
  </si>
  <si>
    <t>SH1-119918-01163718</t>
  </si>
  <si>
    <t>Janet Hahn</t>
  </si>
  <si>
    <t>7496 Huntington Dr</t>
  </si>
  <si>
    <t>Boardman</t>
  </si>
  <si>
    <t>stjaneve@aol.com</t>
  </si>
  <si>
    <t>SH1-119918</t>
  </si>
  <si>
    <t>1Z2R2652YW00246703</t>
  </si>
  <si>
    <t>Patricia Soderberg</t>
  </si>
  <si>
    <t>8878 Pequaywan Lake Rd</t>
  </si>
  <si>
    <t>psdrbrg@live.com</t>
  </si>
  <si>
    <t>Vickie Sullivan</t>
  </si>
  <si>
    <t>1935 County Road 2345</t>
  </si>
  <si>
    <t>Grapeland</t>
  </si>
  <si>
    <t>vickiesullivan@hotmail.com</t>
  </si>
  <si>
    <t>1Z2R2652YW00246712</t>
  </si>
  <si>
    <t>Karen Share</t>
  </si>
  <si>
    <t xml:space="preserve">4400 Haskell Avenue  </t>
  </si>
  <si>
    <t>kshare49@gmail.com</t>
  </si>
  <si>
    <t>SH1-119905-01153830</t>
  </si>
  <si>
    <t>Evalinne May</t>
  </si>
  <si>
    <t>16607 NE 384th St</t>
  </si>
  <si>
    <t>Amboy</t>
  </si>
  <si>
    <t>98601-3128</t>
  </si>
  <si>
    <t>mayeva65@gmail.com</t>
  </si>
  <si>
    <t>SH1-119905</t>
  </si>
  <si>
    <t>1Z2R26520200024256</t>
  </si>
  <si>
    <t>SH1-119827-01140044</t>
  </si>
  <si>
    <t>Margarita Fradkin</t>
  </si>
  <si>
    <t>226 Longwood Dr</t>
  </si>
  <si>
    <t>07726-3850</t>
  </si>
  <si>
    <t>draconmargar@aol.com</t>
  </si>
  <si>
    <t>SH1-119827</t>
  </si>
  <si>
    <t>1Z2R2652YW00246721</t>
  </si>
  <si>
    <t>Casey Hamel</t>
  </si>
  <si>
    <t>3700 Westcliff Rd. S</t>
  </si>
  <si>
    <t>chamel923@yahoo.com</t>
  </si>
  <si>
    <t>1Z2R2652YW00246730</t>
  </si>
  <si>
    <t>Misty  Henard</t>
  </si>
  <si>
    <t>2033 washington st</t>
  </si>
  <si>
    <t>Po box 364</t>
  </si>
  <si>
    <t>Blacksville</t>
  </si>
  <si>
    <t>mhenard72@gmail.com</t>
  </si>
  <si>
    <t>SH1-119815-01122957</t>
  </si>
  <si>
    <t>SH1-119815</t>
  </si>
  <si>
    <t>1Z2R2652YW00246749</t>
  </si>
  <si>
    <t>SH1-119894-01143928</t>
  </si>
  <si>
    <t>SH1-119894</t>
  </si>
  <si>
    <t>1Z2R26520300008772</t>
  </si>
  <si>
    <t>Beth Bowers</t>
  </si>
  <si>
    <t>1223 Sangers Lane</t>
  </si>
  <si>
    <t>bbowers18@gmail.com</t>
  </si>
  <si>
    <t>SH1-119831-01140108</t>
  </si>
  <si>
    <t>Paulette Cappello</t>
  </si>
  <si>
    <t>6035 Spruce Point Cir</t>
  </si>
  <si>
    <t>32128-5506</t>
  </si>
  <si>
    <t>Paulette622@gmail.com</t>
  </si>
  <si>
    <t>SH1-119831</t>
  </si>
  <si>
    <t>1Z2R2652YW00246758</t>
  </si>
  <si>
    <t>SH1-119907-01153836</t>
  </si>
  <si>
    <t>jiawei huang</t>
  </si>
  <si>
    <t>10568 Hidden Grove Cir</t>
  </si>
  <si>
    <t>95209-4223</t>
  </si>
  <si>
    <t>garyhuangt@gmail.com</t>
  </si>
  <si>
    <t>SH1-119907</t>
  </si>
  <si>
    <t>1Z2R2652YW00246767</t>
  </si>
  <si>
    <t>SH1-119844-01140221</t>
  </si>
  <si>
    <t>Donna Pettay</t>
  </si>
  <si>
    <t>960 S Anderson St</t>
  </si>
  <si>
    <t>Tullahoma</t>
  </si>
  <si>
    <t>37388-4008</t>
  </si>
  <si>
    <t>fourhisglory5@gmail.com</t>
  </si>
  <si>
    <t>SH1-119844</t>
  </si>
  <si>
    <t>1Z2R26520200024265</t>
  </si>
  <si>
    <t>Christine Conte</t>
  </si>
  <si>
    <t>63 Bark Hollow Lane</t>
  </si>
  <si>
    <t>chris2conte@aol.com</t>
  </si>
  <si>
    <t>Dianne Hall</t>
  </si>
  <si>
    <t>3093 Fireplace Trail</t>
  </si>
  <si>
    <t>dhall39@hotmail.com</t>
  </si>
  <si>
    <t>SH1-119846-01140231</t>
  </si>
  <si>
    <t xml:space="preserve">Jessica Yuan </t>
  </si>
  <si>
    <t>4 Lakestone Ct</t>
  </si>
  <si>
    <t>20850-5406</t>
  </si>
  <si>
    <t>cjykau@yahoo.com</t>
  </si>
  <si>
    <t>SH1-119846</t>
  </si>
  <si>
    <t>1Z2R2652YW00246776</t>
  </si>
  <si>
    <t>SH1-119843-01140216</t>
  </si>
  <si>
    <t>Marisa Maes</t>
  </si>
  <si>
    <t>1000 Town Ctr Ste 1100-b</t>
  </si>
  <si>
    <t>48075-1183</t>
  </si>
  <si>
    <t>RITZIEM@AOL.COM</t>
  </si>
  <si>
    <t>SH1-119843</t>
  </si>
  <si>
    <t>1Z2R2652YW00246785</t>
  </si>
  <si>
    <t>95218-BUBE</t>
  </si>
  <si>
    <t>SH1-119832-01140114</t>
  </si>
  <si>
    <t>susan downs</t>
  </si>
  <si>
    <t>4119 Thames Cir</t>
  </si>
  <si>
    <t>29715-0139</t>
  </si>
  <si>
    <t>hazlidegrl@aol.com</t>
  </si>
  <si>
    <t>SH1-119832</t>
  </si>
  <si>
    <t>1Z2R2652YW00246794</t>
  </si>
  <si>
    <t>Deanna Cook</t>
  </si>
  <si>
    <t>3362 Winter Wood Court</t>
  </si>
  <si>
    <t>raclax2019@gmail.com</t>
  </si>
  <si>
    <t>SH1-119850-01140252</t>
  </si>
  <si>
    <t>Jane Terhaar</t>
  </si>
  <si>
    <t>50 Monroe St.</t>
  </si>
  <si>
    <t>janeterhaar@aol.com</t>
  </si>
  <si>
    <t>SH1-119850</t>
  </si>
  <si>
    <t>1Z2R2652YW00246801</t>
  </si>
  <si>
    <t>SH1-119816-01123001</t>
  </si>
  <si>
    <t>Gloria Kavanah</t>
  </si>
  <si>
    <t>601 Beacon St</t>
  </si>
  <si>
    <t>12302-1301</t>
  </si>
  <si>
    <t>gkavanah@nycap.rr.com</t>
  </si>
  <si>
    <t>SH1-119816</t>
  </si>
  <si>
    <t>1Z2R2652YW00246810</t>
  </si>
  <si>
    <t>Paulette Moore</t>
  </si>
  <si>
    <t>5348 D Calle Real</t>
  </si>
  <si>
    <t>mobobre@yahoo.com</t>
  </si>
  <si>
    <t>1Z2R2652YW00246838</t>
  </si>
  <si>
    <t>SH1-119826-01140038</t>
  </si>
  <si>
    <t>Barbara Reynolds</t>
  </si>
  <si>
    <t>17661 E Woolsey Way</t>
  </si>
  <si>
    <t>85263-5348</t>
  </si>
  <si>
    <t>reynolds22@aol.com</t>
  </si>
  <si>
    <t>SH1-119826</t>
  </si>
  <si>
    <t>1Z2R2652YW00246829</t>
  </si>
  <si>
    <t>SH1-119847-01140237</t>
  </si>
  <si>
    <t>Dorcas Lyon</t>
  </si>
  <si>
    <t>3844 Members Club Blvd.</t>
  </si>
  <si>
    <t>dorcasmlyon@gmail.com</t>
  </si>
  <si>
    <t>SH1-119847</t>
  </si>
  <si>
    <t>1Z2R2652YW00246847</t>
  </si>
  <si>
    <t>Sarah  Mastandrea</t>
  </si>
  <si>
    <t>16 Calvin Avenue</t>
  </si>
  <si>
    <t>mastand4@verizon.net</t>
  </si>
  <si>
    <t>1Z2R2652YW00246856</t>
  </si>
  <si>
    <t>SH1-119795-01122835</t>
  </si>
  <si>
    <t>Nataliia Pelykh</t>
  </si>
  <si>
    <t>rev_era@ukr.net</t>
  </si>
  <si>
    <t>SH1-119795</t>
  </si>
  <si>
    <t>1Z2R26520200024274</t>
  </si>
  <si>
    <t>natalioe coulter</t>
  </si>
  <si>
    <t>2018 Bear Mountain Road</t>
  </si>
  <si>
    <t>natcoulter2@yahoo.com</t>
  </si>
  <si>
    <t>1Z2R2652YW00246865</t>
  </si>
  <si>
    <t>SH1-119858-01140333</t>
  </si>
  <si>
    <t>SH1-119858</t>
  </si>
  <si>
    <t>1Z2R2652YW00246874</t>
  </si>
  <si>
    <t>SH1-119896-01143934</t>
  </si>
  <si>
    <t>Debbie Wickersham</t>
  </si>
  <si>
    <t>2516 N Promontory Way</t>
  </si>
  <si>
    <t>92867-6489</t>
  </si>
  <si>
    <t>debbie@quickrecovery.biz</t>
  </si>
  <si>
    <t>SH1-119896</t>
  </si>
  <si>
    <t>SH1-119817-01123006</t>
  </si>
  <si>
    <t>Cathy Passarelli</t>
  </si>
  <si>
    <t>2597 South 2000 West</t>
  </si>
  <si>
    <t>cathypassarelli@gmail.com</t>
  </si>
  <si>
    <t>SH1-119817</t>
  </si>
  <si>
    <t>1Z2R2652YW00246883</t>
  </si>
  <si>
    <t>SH1-119828-01140051</t>
  </si>
  <si>
    <t>Patricia Conklin</t>
  </si>
  <si>
    <t>5761 E Camino Del Celador</t>
  </si>
  <si>
    <t>85750-1849</t>
  </si>
  <si>
    <t>Plconklin@aol.com</t>
  </si>
  <si>
    <t>SH1-119828</t>
  </si>
  <si>
    <t>1Z2R2652YW00246892</t>
  </si>
  <si>
    <t>SH1-119899-01153811</t>
  </si>
  <si>
    <t>Mindy Feingold</t>
  </si>
  <si>
    <t>57 LIVINGSTON LN</t>
  </si>
  <si>
    <t>ENGLISHTOWN</t>
  </si>
  <si>
    <t>07726-2808</t>
  </si>
  <si>
    <t>bjkeet1@aol.com</t>
  </si>
  <si>
    <t>SH1-119899</t>
  </si>
  <si>
    <t>SH1-119784-01122744</t>
  </si>
  <si>
    <t>Beverly Tyler</t>
  </si>
  <si>
    <t>11 Stone Gate Ct</t>
  </si>
  <si>
    <t>21208-1031</t>
  </si>
  <si>
    <t>bcwt2003@gmail.com</t>
  </si>
  <si>
    <t>SH1-119784</t>
  </si>
  <si>
    <t>1Z2R2652YW00246909</t>
  </si>
  <si>
    <t>SH1-119786-01122752</t>
  </si>
  <si>
    <t>Tamara  Dayko</t>
  </si>
  <si>
    <t>163 Woodland Shores Rd</t>
  </si>
  <si>
    <t>29412-2125</t>
  </si>
  <si>
    <t>tdayko@gmail.com</t>
  </si>
  <si>
    <t>SH1-119786</t>
  </si>
  <si>
    <t>1Z2R2652YW00246918</t>
  </si>
  <si>
    <t>SH1-119807-01122926</t>
  </si>
  <si>
    <t>Elizabeth Miller</t>
  </si>
  <si>
    <t>2110 Rose Theatre Cir</t>
  </si>
  <si>
    <t>20832-1677</t>
  </si>
  <si>
    <t>millers2110@me.com</t>
  </si>
  <si>
    <t>SH1-119807</t>
  </si>
  <si>
    <t>1Z2R2652YW00246927</t>
  </si>
  <si>
    <t>Chelsea D</t>
  </si>
  <si>
    <t>4301 Wilson Street</t>
  </si>
  <si>
    <t>chelseasclubs@gmail.com</t>
  </si>
  <si>
    <t>SH1-119794-01122831</t>
  </si>
  <si>
    <t>Mary Jo Caracciolo</t>
  </si>
  <si>
    <t>1130 N 2nd St</t>
  </si>
  <si>
    <t>16686-7220</t>
  </si>
  <si>
    <t>maryjo8959@aol.com</t>
  </si>
  <si>
    <t>SH1-119794</t>
  </si>
  <si>
    <t>1Z2R2652YW00246936</t>
  </si>
  <si>
    <t>Pamela Williamson</t>
  </si>
  <si>
    <t>3808 Dolphin Dr</t>
  </si>
  <si>
    <t>pjwmson12@gmail.com</t>
  </si>
  <si>
    <t>tanya rodriguez</t>
  </si>
  <si>
    <t>3513 La Soledad Ct.</t>
  </si>
  <si>
    <t>dtramrodriguez@yahoo.com</t>
  </si>
  <si>
    <t>1Z2R2652YW00246945</t>
  </si>
  <si>
    <t>Joyce Donius</t>
  </si>
  <si>
    <t>1595 Concord Circle</t>
  </si>
  <si>
    <t>jlynnd7733@gmail.com</t>
  </si>
  <si>
    <t>1Z2R2652YW00246954</t>
  </si>
  <si>
    <t>SH1-119839-01140155</t>
  </si>
  <si>
    <t>SH1-119839</t>
  </si>
  <si>
    <t>1Z2R26520100002656</t>
  </si>
  <si>
    <t>Belinda Gonzalez</t>
  </si>
  <si>
    <t>14 Crownridge Drive</t>
  </si>
  <si>
    <t>crg388@aol.com</t>
  </si>
  <si>
    <t>1Z2R2652YW00246963</t>
  </si>
  <si>
    <t>SH1-119883-01143845</t>
  </si>
  <si>
    <t>Evelyn Cabrera</t>
  </si>
  <si>
    <t>10052 Carlton Gate St.</t>
  </si>
  <si>
    <t>evelyncabrera2001@yahoo.co.uk</t>
  </si>
  <si>
    <t>SH1-119883</t>
  </si>
  <si>
    <t>1Z2R2652YW00246972</t>
  </si>
  <si>
    <t>SH1-119880-01143835</t>
  </si>
  <si>
    <t>Martha Tawes</t>
  </si>
  <si>
    <t>5988 Charles Cannon Rd</t>
  </si>
  <si>
    <t>Marion Station</t>
  </si>
  <si>
    <t>21838-2834</t>
  </si>
  <si>
    <t>suzytawes@gmail.com</t>
  </si>
  <si>
    <t>SH1-119880</t>
  </si>
  <si>
    <t>1Z2R2652YW00246981</t>
  </si>
  <si>
    <t>SH1-119833-01140119</t>
  </si>
  <si>
    <t>Kelly Her</t>
  </si>
  <si>
    <t>7326 Alcedo Cir</t>
  </si>
  <si>
    <t>95823-2804</t>
  </si>
  <si>
    <t>k_s_her@aol.com</t>
  </si>
  <si>
    <t>SH1-119833</t>
  </si>
  <si>
    <t>1Z2R2652YW00246990</t>
  </si>
  <si>
    <t>Hayley Wesp</t>
  </si>
  <si>
    <t>4252 PARKVIEW LN</t>
  </si>
  <si>
    <t>ANOKA</t>
  </si>
  <si>
    <t>hwesp66@yahoo.com</t>
  </si>
  <si>
    <t>1Z2R2652YW00247006</t>
  </si>
  <si>
    <t>SH1-119886-01143854</t>
  </si>
  <si>
    <t>Tonia King</t>
  </si>
  <si>
    <t>10133 Sheffield Oak Way</t>
  </si>
  <si>
    <t>twinpeeks2000@yahoo.com</t>
  </si>
  <si>
    <t>SH1-119886</t>
  </si>
  <si>
    <t>1Z2R2652YW00247015</t>
  </si>
  <si>
    <t xml:space="preserve">Brooke  Koenigsfeld </t>
  </si>
  <si>
    <t>6521 Dysart Road</t>
  </si>
  <si>
    <t>Waterloo</t>
  </si>
  <si>
    <t>brookelk2010@gmail.com</t>
  </si>
  <si>
    <t>1Z2R2652YW00247024</t>
  </si>
  <si>
    <t>SH1-119884-01143848</t>
  </si>
  <si>
    <t>SH1-119884</t>
  </si>
  <si>
    <t>1Z2R26520200024283</t>
  </si>
  <si>
    <t>SH1-119892-01143920</t>
  </si>
  <si>
    <t>Scott Engelhardt</t>
  </si>
  <si>
    <t>2423 Cherry St</t>
  </si>
  <si>
    <t>08736-1524</t>
  </si>
  <si>
    <t>Mirandaengelhardt@gmail.com</t>
  </si>
  <si>
    <t>SH1-119892</t>
  </si>
  <si>
    <t>1Z2R2652YW00247033</t>
  </si>
  <si>
    <t>Stacey Dyer</t>
  </si>
  <si>
    <t>2801 Kingswood Dr</t>
  </si>
  <si>
    <t>slysteeler12@gmail.com</t>
  </si>
  <si>
    <t>SH1-119878-01140502</t>
  </si>
  <si>
    <t>Stephen Stripling</t>
  </si>
  <si>
    <t>1000 Ranahan Dr</t>
  </si>
  <si>
    <t>75078-9478</t>
  </si>
  <si>
    <t>steve@provdoc.com</t>
  </si>
  <si>
    <t>SH1-119878</t>
  </si>
  <si>
    <t>SH1-119887-01143857</t>
  </si>
  <si>
    <t>June Cristiano Preble</t>
  </si>
  <si>
    <t>126 Court Rd</t>
  </si>
  <si>
    <t>02152-2312</t>
  </si>
  <si>
    <t>jcristianop@comcast.net</t>
  </si>
  <si>
    <t>SH1-119887</t>
  </si>
  <si>
    <t>Traci Hollett</t>
  </si>
  <si>
    <t>2754 North Hampden Court</t>
  </si>
  <si>
    <t>thollett17@gmail.com</t>
  </si>
  <si>
    <t>1Z2R2652YW00247042</t>
  </si>
  <si>
    <t>SH1-119890-01143909</t>
  </si>
  <si>
    <t>Alicia J Hinesley</t>
  </si>
  <si>
    <t>1915 Royal Dr</t>
  </si>
  <si>
    <t>72034-7349</t>
  </si>
  <si>
    <t>ajhines50@gmail.com</t>
  </si>
  <si>
    <t>SH1-119890</t>
  </si>
  <si>
    <t>1Z2R26520200024292</t>
  </si>
  <si>
    <t>Rachel Mustalish</t>
  </si>
  <si>
    <t>1725 York Avenue</t>
  </si>
  <si>
    <t>12d</t>
  </si>
  <si>
    <t>ramallstuff1000@gmail.com</t>
  </si>
  <si>
    <t>Deborah  Price</t>
  </si>
  <si>
    <t>635 E Jernigan Rd</t>
  </si>
  <si>
    <t>Coopper Canyon</t>
  </si>
  <si>
    <t>deblprice50@gmail.com</t>
  </si>
  <si>
    <t>1Z2R2652YW00247051</t>
  </si>
  <si>
    <t>SH1-119882-01143842</t>
  </si>
  <si>
    <t>Katherine Grussing</t>
  </si>
  <si>
    <t>16167 Crosby Cove Rd</t>
  </si>
  <si>
    <t>Wayzata</t>
  </si>
  <si>
    <t>55391-4528</t>
  </si>
  <si>
    <t>kate@grussing.com</t>
  </si>
  <si>
    <t>SH1-119882</t>
  </si>
  <si>
    <t>1Z2R2652YW00247060</t>
  </si>
  <si>
    <t>DENISE LARSEN</t>
  </si>
  <si>
    <t>4386 West Lawn Avenue</t>
  </si>
  <si>
    <t>dlarsen82@comcast.net</t>
  </si>
  <si>
    <t>1Z2R2652YW00247079</t>
  </si>
  <si>
    <t>MARIA BUTCHER</t>
  </si>
  <si>
    <t>1207 Billings Dr</t>
  </si>
  <si>
    <t>mariaelenabutcher@hotmail.com</t>
  </si>
  <si>
    <t>1Z2R2652YW00247088</t>
  </si>
  <si>
    <t>SH1-119885-01143851</t>
  </si>
  <si>
    <t>Karen Tognotti</t>
  </si>
  <si>
    <t>21129 64th St SE</t>
  </si>
  <si>
    <t>98290-6058</t>
  </si>
  <si>
    <t>karen.tognotti@sno.wednet.edu</t>
  </si>
  <si>
    <t>SH1-119885</t>
  </si>
  <si>
    <t>1Z2R26520300008781</t>
  </si>
  <si>
    <t>Karen Herrmann</t>
  </si>
  <si>
    <t>3713 Worthington Road</t>
  </si>
  <si>
    <t>hermie131@comcast.net</t>
  </si>
  <si>
    <t>1Z2R2652YW00247097</t>
  </si>
  <si>
    <t>Janene crowe</t>
  </si>
  <si>
    <t>1703 Columbia Dr</t>
  </si>
  <si>
    <t>jcrowe831@sbcglobal.net</t>
  </si>
  <si>
    <t>1Z2R2652YW00247104</t>
  </si>
  <si>
    <t>SH1-119888-01143900</t>
  </si>
  <si>
    <t>shauna cowles</t>
  </si>
  <si>
    <t>3312 Indian Mills Ln</t>
  </si>
  <si>
    <t>91935-1515</t>
  </si>
  <si>
    <t>shaunacowles@gmail.com</t>
  </si>
  <si>
    <t>SH1-119888</t>
  </si>
  <si>
    <t>1Z2R2652YW00247113</t>
  </si>
  <si>
    <t>SH1-119891-01143915</t>
  </si>
  <si>
    <t>Sara Barger</t>
  </si>
  <si>
    <t>10315 Northeast Fremont Street</t>
  </si>
  <si>
    <t>sara.barger@pcc.edu</t>
  </si>
  <si>
    <t>SH1-119891</t>
  </si>
  <si>
    <t>1Z2R26520200024309</t>
  </si>
  <si>
    <t>Ann Pham</t>
  </si>
  <si>
    <t>1220 N Willet Cir</t>
  </si>
  <si>
    <t>missannpham@gmail.com</t>
  </si>
  <si>
    <t>1Z2R2652YW00247122</t>
  </si>
  <si>
    <t>Xer Moua</t>
  </si>
  <si>
    <t>4230 Theresa Ln</t>
  </si>
  <si>
    <t>95348-9603</t>
  </si>
  <si>
    <t>1z0505450340276602</t>
  </si>
  <si>
    <t>Clara Jones</t>
  </si>
  <si>
    <t>4258 Ann Arbor Ln</t>
  </si>
  <si>
    <t>38128-2329</t>
  </si>
  <si>
    <t>1z0505450341732876</t>
  </si>
  <si>
    <t>Janie Strawn</t>
  </si>
  <si>
    <t>1408 Battery Ln</t>
  </si>
  <si>
    <t>1408 Battery Lane</t>
  </si>
  <si>
    <t>29505-2700</t>
  </si>
  <si>
    <t>1z0505450342205612</t>
  </si>
  <si>
    <t>SH1-119255-30002325</t>
  </si>
  <si>
    <t>June Dragman</t>
  </si>
  <si>
    <t>4353 Quebec Street</t>
  </si>
  <si>
    <t>V5V 3L4</t>
  </si>
  <si>
    <t>julybug@telus.net</t>
  </si>
  <si>
    <t>SH1-119255</t>
  </si>
  <si>
    <t>HJ287221555US</t>
  </si>
  <si>
    <t>SH1-119204-29212320</t>
  </si>
  <si>
    <t>Jennifer Tocchio</t>
  </si>
  <si>
    <t>1807- 1050 Smithe Street</t>
  </si>
  <si>
    <t>V6E 4T4</t>
  </si>
  <si>
    <t>jenn.tocchio@gmail.com</t>
  </si>
  <si>
    <t>SH1-119204</t>
  </si>
  <si>
    <t>HJ287221604US</t>
  </si>
  <si>
    <t>SH1-119486-30153213</t>
  </si>
  <si>
    <t>Myrtle Crowdis</t>
  </si>
  <si>
    <t>1403 Mazo de La Roche  , QC</t>
  </si>
  <si>
    <t>St. Bruno</t>
  </si>
  <si>
    <t>J3V 2T7</t>
  </si>
  <si>
    <t>bal.crow@videotron.ca</t>
  </si>
  <si>
    <t>SH1-119486</t>
  </si>
  <si>
    <t>HJ287222105US</t>
  </si>
  <si>
    <t>June Dorazio</t>
  </si>
  <si>
    <t>5 Lisa Ln</t>
  </si>
  <si>
    <t>10595-1623</t>
  </si>
  <si>
    <t>1z0505450340060700</t>
  </si>
  <si>
    <t>Michele Grice</t>
  </si>
  <si>
    <t>22334 Roberts Cemetery Rd</t>
  </si>
  <si>
    <t>77447-7599</t>
  </si>
  <si>
    <t>1z0505450341510285</t>
  </si>
  <si>
    <t>Lk Carpio</t>
  </si>
  <si>
    <t>800 S Wells St</t>
  </si>
  <si>
    <t>Apt 509</t>
  </si>
  <si>
    <t>60607-4530</t>
  </si>
  <si>
    <t>1z0505450341144896</t>
  </si>
  <si>
    <t>3717 W Thorpe Rd</t>
  </si>
  <si>
    <t>99224-9999</t>
  </si>
  <si>
    <t>1z0505450341761719</t>
  </si>
  <si>
    <t>Susan Dey</t>
  </si>
  <si>
    <t>114 Crockett CT</t>
  </si>
  <si>
    <t>37167-5003</t>
  </si>
  <si>
    <t>1z0505450342692793</t>
  </si>
  <si>
    <t>Kelly Thompson-wolfe</t>
  </si>
  <si>
    <t>212 10th St</t>
  </si>
  <si>
    <t>20707-3404</t>
  </si>
  <si>
    <t>1z0505450342863821</t>
  </si>
  <si>
    <t>Cynthia Lula</t>
  </si>
  <si>
    <t>1628 Hooksett Rd</t>
  </si>
  <si>
    <t>03106-1668</t>
  </si>
  <si>
    <t>1z0505450342868666</t>
  </si>
  <si>
    <t>SH1-119434-30124528</t>
  </si>
  <si>
    <t>jerene ramsingh</t>
  </si>
  <si>
    <t>67 Barford Rd</t>
  </si>
  <si>
    <t xml:space="preserve">Toronto </t>
  </si>
  <si>
    <t>m9w 4h5</t>
  </si>
  <si>
    <t>ramsingh15@rogers.com</t>
  </si>
  <si>
    <t>SH1-119434</t>
  </si>
  <si>
    <t>HJ287221564US</t>
  </si>
  <si>
    <t>Lisa Mowry</t>
  </si>
  <si>
    <t>1120 Cypress Ln</t>
  </si>
  <si>
    <t>95616-1310</t>
  </si>
  <si>
    <t>1z0505450341903842</t>
  </si>
  <si>
    <t>990 Warren Farm Rd</t>
  </si>
  <si>
    <t>27052-7298</t>
  </si>
  <si>
    <t>1z0505450341915231</t>
  </si>
  <si>
    <t>1z0505450342853654</t>
  </si>
  <si>
    <t>Cynthia Holman</t>
  </si>
  <si>
    <t>2810 63rd Place</t>
  </si>
  <si>
    <t>Cheverly</t>
  </si>
  <si>
    <t>madam_cj@hotmail.com</t>
  </si>
  <si>
    <t>debbi skahan</t>
  </si>
  <si>
    <t>6715 Hadley Street</t>
  </si>
  <si>
    <t>Street not Lane</t>
  </si>
  <si>
    <t>ldskahan@gmail.com</t>
  </si>
  <si>
    <t>1Z2R2652YW00247131</t>
  </si>
  <si>
    <t>SH1-119889-01143904</t>
  </si>
  <si>
    <t>Diana  West</t>
  </si>
  <si>
    <t>Box 293</t>
  </si>
  <si>
    <t>76048d@gmail.com</t>
  </si>
  <si>
    <t>SH1-119889</t>
  </si>
  <si>
    <t>1Z2R2652YW00247140</t>
  </si>
  <si>
    <t>GP81626-26024907</t>
  </si>
  <si>
    <t>Lily Andrews</t>
  </si>
  <si>
    <t>4310 Paseo Del Norte NE Ste D</t>
  </si>
  <si>
    <t>lilysandrews@msn.com</t>
  </si>
  <si>
    <t>#GP81626</t>
  </si>
  <si>
    <t>1Z2R2652YW00247159</t>
  </si>
  <si>
    <t>GP81504-26023749</t>
  </si>
  <si>
    <t>Tracey Callahan</t>
  </si>
  <si>
    <t>4519 Whisper Way</t>
  </si>
  <si>
    <t>tcall123@att.net</t>
  </si>
  <si>
    <t>#GP81504</t>
  </si>
  <si>
    <t>1Z2R2652YW00247168</t>
  </si>
  <si>
    <t>SH1-111645-25181838</t>
  </si>
  <si>
    <t>PATRICIA  WHEELER</t>
  </si>
  <si>
    <t xml:space="preserve">35 Welgate Rd, </t>
  </si>
  <si>
    <t>welgatewheelers@gmail.com</t>
  </si>
  <si>
    <t>SH1-111645</t>
  </si>
  <si>
    <t>1Z2R2652YW00247177</t>
  </si>
  <si>
    <t>SH1-119465-30153014</t>
  </si>
  <si>
    <t>SH1-119465</t>
  </si>
  <si>
    <t>1Z2R2652YW00247186</t>
  </si>
  <si>
    <t>SH1-119524-30181401</t>
  </si>
  <si>
    <t>Cortney Parbin</t>
  </si>
  <si>
    <t>35660 Carter St</t>
  </si>
  <si>
    <t>92399-9409</t>
  </si>
  <si>
    <t>cortneyparvin@gmail.com</t>
  </si>
  <si>
    <t>SH1-119524</t>
  </si>
  <si>
    <t>1Z2R2652YW00247195</t>
  </si>
  <si>
    <t>SH1-119576-30213023</t>
  </si>
  <si>
    <t>RUTHANN  MOORE</t>
  </si>
  <si>
    <t>113 CREEKSIDE COURT</t>
  </si>
  <si>
    <t>GRIFFIN</t>
  </si>
  <si>
    <t>rabob150@att.net</t>
  </si>
  <si>
    <t>SH1-119576</t>
  </si>
  <si>
    <t>1Z2R2652YW00247202</t>
  </si>
  <si>
    <t>GP81642-26024819</t>
  </si>
  <si>
    <t>Karen Haughey</t>
  </si>
  <si>
    <t>830 Oak Grove Circle</t>
  </si>
  <si>
    <t>Karenhaughey.coha@gmail.com</t>
  </si>
  <si>
    <t>#GP81642</t>
  </si>
  <si>
    <t>1Z2R2652YW00247211</t>
  </si>
  <si>
    <t>SH1-119584-30213112</t>
  </si>
  <si>
    <t>Marie Hoffman</t>
  </si>
  <si>
    <t>1495 Oak Openings Rd</t>
  </si>
  <si>
    <t>14414-9418</t>
  </si>
  <si>
    <t>mhoffman006@rochester.rr.com</t>
  </si>
  <si>
    <t>SH1-119584</t>
  </si>
  <si>
    <t>1Z2R2652YW00247220</t>
  </si>
  <si>
    <t>GP81633-26024846</t>
  </si>
  <si>
    <t>RUBEN CASTRO</t>
  </si>
  <si>
    <t>850 Jones Street</t>
  </si>
  <si>
    <t>DS# 6282520558</t>
  </si>
  <si>
    <t>ruben.casto1@gmx.com</t>
  </si>
  <si>
    <t>#GP81633</t>
  </si>
  <si>
    <t>1Z2R2652YW00247239</t>
  </si>
  <si>
    <t>GP81636-26024837</t>
  </si>
  <si>
    <t>Linda Babcock</t>
  </si>
  <si>
    <t>4267 North Spruce Meadow Avenue</t>
  </si>
  <si>
    <t>dlbab@q.com</t>
  </si>
  <si>
    <t>#GP81636</t>
  </si>
  <si>
    <t>SH1-119312-30031135</t>
  </si>
  <si>
    <t>Barbara Gagnon</t>
  </si>
  <si>
    <t>24218 S Lakeway Cir NW</t>
  </si>
  <si>
    <t>Sun Lakes</t>
  </si>
  <si>
    <t>85248-5812</t>
  </si>
  <si>
    <t>barbgagnon@gmail.com</t>
  </si>
  <si>
    <t>SH1-119312</t>
  </si>
  <si>
    <t>1Z2R26520200024318</t>
  </si>
  <si>
    <t>SH1-119683-01005557</t>
  </si>
  <si>
    <t>Christopher Ward</t>
  </si>
  <si>
    <t>4216 Eli St</t>
  </si>
  <si>
    <t>77007-3525</t>
  </si>
  <si>
    <t>christopherwgt@gmail.com</t>
  </si>
  <si>
    <t>SH1-119683</t>
  </si>
  <si>
    <t>1Z2R2652YW00247248</t>
  </si>
  <si>
    <t>SH1-119349-30092134</t>
  </si>
  <si>
    <t>Stacey Dickens</t>
  </si>
  <si>
    <t>924 Hooper Rd</t>
  </si>
  <si>
    <t>71360-3024</t>
  </si>
  <si>
    <t>sydickens69@gmail.com</t>
  </si>
  <si>
    <t>SH1-119349</t>
  </si>
  <si>
    <t>1Z2R2652YW00247257</t>
  </si>
  <si>
    <t>SH1-119634-01005256</t>
  </si>
  <si>
    <t>Barbara Westervelt</t>
  </si>
  <si>
    <t>13425 Turlock Ct</t>
  </si>
  <si>
    <t>92129-2171</t>
  </si>
  <si>
    <t>barbarawestervelt@live.com</t>
  </si>
  <si>
    <t>SH1-119634</t>
  </si>
  <si>
    <t>SH1-119352-30092145</t>
  </si>
  <si>
    <t>ramona tamulinas</t>
  </si>
  <si>
    <t>9558 Islamorada Ter</t>
  </si>
  <si>
    <t>33496-2116</t>
  </si>
  <si>
    <t>ramonamagnolia@gmail.com</t>
  </si>
  <si>
    <t>SH1-119352</t>
  </si>
  <si>
    <t>1Z2R26520200024327</t>
  </si>
  <si>
    <t>GP81604-26024353</t>
  </si>
  <si>
    <t>Sharyn Rymarz</t>
  </si>
  <si>
    <t>40440 81st St.</t>
  </si>
  <si>
    <t>srymarz@aol.com</t>
  </si>
  <si>
    <t>#GP81604</t>
  </si>
  <si>
    <t>1Z2R2652YW00247266</t>
  </si>
  <si>
    <t>GP81652-26024745</t>
  </si>
  <si>
    <t>Lynn Cullen</t>
  </si>
  <si>
    <t>15010 Hornback Road</t>
  </si>
  <si>
    <t>lmcullen95@gmail.com</t>
  </si>
  <si>
    <t>#GP81652</t>
  </si>
  <si>
    <t>SH1-119533-30181433</t>
  </si>
  <si>
    <t>Jiali Yin</t>
  </si>
  <si>
    <t>761 Morosgo Dr NE</t>
  </si>
  <si>
    <t>Unit 540</t>
  </si>
  <si>
    <t>30324-3684</t>
  </si>
  <si>
    <t>elspeth_sy@outlook.com</t>
  </si>
  <si>
    <t>SH1-119533</t>
  </si>
  <si>
    <t>1Z2R26520200024336</t>
  </si>
  <si>
    <t>SH1-119573-30213002</t>
  </si>
  <si>
    <t>Jennifer Hallquist</t>
  </si>
  <si>
    <t>9886 W Baden Dr</t>
  </si>
  <si>
    <t>jennifer.hallquist@comcast.net</t>
  </si>
  <si>
    <t>SH1-119573</t>
  </si>
  <si>
    <t>1Z2R2652YW00247275</t>
  </si>
  <si>
    <t>SH1-119633-01005251</t>
  </si>
  <si>
    <t>Jacquelyn Shumway</t>
  </si>
  <si>
    <t>1289 Vintage Place</t>
  </si>
  <si>
    <t>Jacquel82@aol.com</t>
  </si>
  <si>
    <t>SH1-119633</t>
  </si>
  <si>
    <t>1Z2R2652YW00247284</t>
  </si>
  <si>
    <t>SH1-119467-30153027</t>
  </si>
  <si>
    <t>Kim Brettner</t>
  </si>
  <si>
    <t xml:space="preserve">6010 S PCH </t>
  </si>
  <si>
    <t>none12@none.com</t>
  </si>
  <si>
    <t>SH1-119467</t>
  </si>
  <si>
    <t>1Z2R2652YW00247293</t>
  </si>
  <si>
    <t>SH1-119575-30213015</t>
  </si>
  <si>
    <t>carolyn abbott</t>
  </si>
  <si>
    <t>7361 oskaloosa Drive</t>
  </si>
  <si>
    <t>derwood</t>
  </si>
  <si>
    <t>eabbotts@msn.com</t>
  </si>
  <si>
    <t>SH1-119575</t>
  </si>
  <si>
    <t>1Z2R2652YW00247300</t>
  </si>
  <si>
    <t>SH1-119375-30092306</t>
  </si>
  <si>
    <t>Patricia Moore Moore</t>
  </si>
  <si>
    <t>501 W. 19TH STREET</t>
  </si>
  <si>
    <t>pmoore3@wowway.com</t>
  </si>
  <si>
    <t>SH1-119375</t>
  </si>
  <si>
    <t>1Z2R2652YW00247319</t>
  </si>
  <si>
    <t>SH1-119616-30213340</t>
  </si>
  <si>
    <t>Jill Kaplan</t>
  </si>
  <si>
    <t>3205 Parkside Trce</t>
  </si>
  <si>
    <t>30075-7652</t>
  </si>
  <si>
    <t>jillkap@hotmail.com</t>
  </si>
  <si>
    <t>SH1-119616</t>
  </si>
  <si>
    <t>1Z2R2652YW00247328</t>
  </si>
  <si>
    <t>SH1-119437-30124547</t>
  </si>
  <si>
    <t>202 Brookview Ct</t>
  </si>
  <si>
    <t>76092-9404</t>
  </si>
  <si>
    <t>SH1-119437</t>
  </si>
  <si>
    <t>1Z2R2652YW00247337</t>
  </si>
  <si>
    <t>SH1-119481-30153146</t>
  </si>
  <si>
    <t>Denise Michielson</t>
  </si>
  <si>
    <t>15806 Fawley Rd</t>
  </si>
  <si>
    <t>23112-4584</t>
  </si>
  <si>
    <t>michielsons@gmail.com</t>
  </si>
  <si>
    <t>SH1-119481</t>
  </si>
  <si>
    <t>1Z2R2652YW00247346</t>
  </si>
  <si>
    <t>SH1-119561-30181642</t>
  </si>
  <si>
    <t>Bobbie Finck</t>
  </si>
  <si>
    <t>9815 N La Reserve Pl</t>
  </si>
  <si>
    <t>85737-9365</t>
  </si>
  <si>
    <t>b.finck@verizon.net</t>
  </si>
  <si>
    <t>SH1-119561</t>
  </si>
  <si>
    <t>1Z2R2652YW00247355</t>
  </si>
  <si>
    <t>SH1-119507-30181309</t>
  </si>
  <si>
    <t>DAVID MONROE</t>
  </si>
  <si>
    <t>260 West 54th Street #2B</t>
  </si>
  <si>
    <t>monroedv89@yahoo.com</t>
  </si>
  <si>
    <t>SH1-119507</t>
  </si>
  <si>
    <t>1Z2R26520300008790</t>
  </si>
  <si>
    <t>SH1-119526-30181410</t>
  </si>
  <si>
    <t>Leslie Corlee</t>
  </si>
  <si>
    <t>17220 Hardwood PL</t>
  </si>
  <si>
    <t>bryce18@cox.net</t>
  </si>
  <si>
    <t>SH1-119526</t>
  </si>
  <si>
    <t>1Z2R2652YW00247364</t>
  </si>
  <si>
    <t>SH1-119624-30213404</t>
  </si>
  <si>
    <t>Sue Tobin</t>
  </si>
  <si>
    <t>831 Schiele Avenue</t>
  </si>
  <si>
    <t>suet93@gmail.com</t>
  </si>
  <si>
    <t>SH1-119624</t>
  </si>
  <si>
    <t>1Z2R2652YW00247373</t>
  </si>
  <si>
    <t>SH1-119457-30152945</t>
  </si>
  <si>
    <t>tammy9 gray</t>
  </si>
  <si>
    <t>345 Meadow Way Cv</t>
  </si>
  <si>
    <t>Cordova</t>
  </si>
  <si>
    <t>38018-7309</t>
  </si>
  <si>
    <t>glendagg717@yahoo.com</t>
  </si>
  <si>
    <t>SH1-119457</t>
  </si>
  <si>
    <t>1Z2R2652YW00247382</t>
  </si>
  <si>
    <t>SH1-119681-01005550</t>
  </si>
  <si>
    <t>SH1-119681</t>
  </si>
  <si>
    <t>1Z2R2652YW00247391</t>
  </si>
  <si>
    <t>SH1-119500-30153316</t>
  </si>
  <si>
    <t>SH1-119500</t>
  </si>
  <si>
    <t>1Z2R2652YW00247408</t>
  </si>
  <si>
    <t>SH1-119518-30181343</t>
  </si>
  <si>
    <t>Jodi Gonzales</t>
  </si>
  <si>
    <t>14327 S 52nd East Ave</t>
  </si>
  <si>
    <t>74008-4042</t>
  </si>
  <si>
    <t>jod.ste@cox.net</t>
  </si>
  <si>
    <t>SH1-119518</t>
  </si>
  <si>
    <t>1Z2R2652YW00247417</t>
  </si>
  <si>
    <t>SH1-119431-30124510</t>
  </si>
  <si>
    <t>LISA RICHARDSON</t>
  </si>
  <si>
    <t>101 Menteith Ct</t>
  </si>
  <si>
    <t>27502-9075</t>
  </si>
  <si>
    <t>LANCEANDLISA@GMAIL.COM</t>
  </si>
  <si>
    <t>SH1-119431</t>
  </si>
  <si>
    <t>1Z2R2652YW00247426</t>
  </si>
  <si>
    <t>SH1-119405-30124334</t>
  </si>
  <si>
    <t>Susan Storms</t>
  </si>
  <si>
    <t>17649 Tanager Ln</t>
  </si>
  <si>
    <t>46635-1316</t>
  </si>
  <si>
    <t>SSTORMS7@AOL.COM</t>
  </si>
  <si>
    <t>SH1-119405</t>
  </si>
  <si>
    <t>1Z2R2652YW00247435</t>
  </si>
  <si>
    <t>SH1-119423-30124443</t>
  </si>
  <si>
    <t>Pat  Long</t>
  </si>
  <si>
    <t>260 L Sullivan Rd</t>
  </si>
  <si>
    <t>Winnfield</t>
  </si>
  <si>
    <t>plo265@live.com</t>
  </si>
  <si>
    <t>SH1-119423</t>
  </si>
  <si>
    <t>1Z2R2652YW00247444</t>
  </si>
  <si>
    <t>SH1-119609-30213318</t>
  </si>
  <si>
    <t>Diana L Moore</t>
  </si>
  <si>
    <t>4295 Creativity</t>
  </si>
  <si>
    <t>45069-5328</t>
  </si>
  <si>
    <t>dianamoore51@gmail.com</t>
  </si>
  <si>
    <t>SH1-119609</t>
  </si>
  <si>
    <t>1Z2R2652YW00247453</t>
  </si>
  <si>
    <t>SH1-119342-30061735</t>
  </si>
  <si>
    <t>SH1-119342</t>
  </si>
  <si>
    <t>1Z2R2652YW00247462</t>
  </si>
  <si>
    <t>SH1-119635-01005259</t>
  </si>
  <si>
    <t>Jennifer Church</t>
  </si>
  <si>
    <t>3150 E Beardsley Rd</t>
  </si>
  <si>
    <t>85050-3560</t>
  </si>
  <si>
    <t>jrchurch@Q.com</t>
  </si>
  <si>
    <t>SH1-119635</t>
  </si>
  <si>
    <t>1Z2R2652YW00247471</t>
  </si>
  <si>
    <t>Carmella Gaudino</t>
  </si>
  <si>
    <t>25 Princeton Ave</t>
  </si>
  <si>
    <t>Ridley Park</t>
  </si>
  <si>
    <t>19078-1715</t>
  </si>
  <si>
    <t>1Z0505450340535331</t>
  </si>
  <si>
    <t>Nancy Davis</t>
  </si>
  <si>
    <t>2865 Sandstone Dr</t>
  </si>
  <si>
    <t>Hurst</t>
  </si>
  <si>
    <t>76054-</t>
  </si>
  <si>
    <t>1Z0505450342431921</t>
  </si>
  <si>
    <t>Lois Wiesler</t>
  </si>
  <si>
    <t>1227 Nw 23rd Ln</t>
  </si>
  <si>
    <t>33445-1384</t>
  </si>
  <si>
    <t>1Z0505450341990383</t>
  </si>
  <si>
    <t>Elvia Espinoza</t>
  </si>
  <si>
    <t>1573 Poplarwood Ln</t>
  </si>
  <si>
    <t>30043-4254</t>
  </si>
  <si>
    <t>1Z0505450341884766</t>
  </si>
  <si>
    <t>Helen Frank</t>
  </si>
  <si>
    <t>129 E 93rd St</t>
  </si>
  <si>
    <t>11212-2216</t>
  </si>
  <si>
    <t>1Z0505450340897754</t>
  </si>
  <si>
    <t>Angela Cavalier</t>
  </si>
  <si>
    <t>3221 S 18th St</t>
  </si>
  <si>
    <t>19145-5414</t>
  </si>
  <si>
    <t>1Z0505450341960978</t>
  </si>
  <si>
    <t>Nancy Thullen</t>
  </si>
  <si>
    <t>421 Peters Dr</t>
  </si>
  <si>
    <t>15116-1121</t>
  </si>
  <si>
    <t>1Z0505450340415943</t>
  </si>
  <si>
    <t>Patricia Jewett</t>
  </si>
  <si>
    <t>7063 Lakeshore Rd</t>
  </si>
  <si>
    <t>13039-9735</t>
  </si>
  <si>
    <t>1Z0505450342364807</t>
  </si>
  <si>
    <t>Sylvia Melendez</t>
  </si>
  <si>
    <t>4426 Madison St</t>
  </si>
  <si>
    <t>48125-2152</t>
  </si>
  <si>
    <t>1Z0505450342716990</t>
  </si>
  <si>
    <t>Elizabethtown FC</t>
  </si>
  <si>
    <t>30 Distribution Drive</t>
  </si>
  <si>
    <t>Elizabethtown,</t>
  </si>
  <si>
    <t>1Z2R26526862279966</t>
  </si>
  <si>
    <t>1Z2R26520362183350</t>
  </si>
  <si>
    <t>ID_0000002609</t>
  </si>
  <si>
    <t>SH1-119541-30181457</t>
  </si>
  <si>
    <t>SH1-119541</t>
  </si>
  <si>
    <t>SH1-119544-30181509</t>
  </si>
  <si>
    <t>SH1-119544</t>
  </si>
  <si>
    <t>SH1-119560-30181638</t>
  </si>
  <si>
    <t>SH1-119560</t>
  </si>
  <si>
    <t xml:space="preserve">Linda Cormier </t>
  </si>
  <si>
    <t>SH1-119595-30213219</t>
  </si>
  <si>
    <t>SH1-119595</t>
  </si>
  <si>
    <t>SH1-119613-30213331</t>
  </si>
  <si>
    <t>SH1-119613</t>
  </si>
  <si>
    <t>SH1-119625-30213409</t>
  </si>
  <si>
    <t>SH1-119625</t>
  </si>
  <si>
    <t>SH1-119629-30213427</t>
  </si>
  <si>
    <t>SH1-119629</t>
  </si>
  <si>
    <t>SH1-119638-01005311</t>
  </si>
  <si>
    <t>SH1-119638</t>
  </si>
  <si>
    <t>SH1-119701-01031743</t>
  </si>
  <si>
    <t>SH1-119701</t>
  </si>
  <si>
    <t>SH1-119722-01061425</t>
  </si>
  <si>
    <t>SH1-119722</t>
  </si>
  <si>
    <t xml:space="preserve">Marjorie Foley </t>
  </si>
  <si>
    <t>SH1-119798-01122848</t>
  </si>
  <si>
    <t>SH1-119798</t>
  </si>
  <si>
    <t xml:space="preserve">HITOMI KANAMURO </t>
  </si>
  <si>
    <t>SH1-119811-01122942</t>
  </si>
  <si>
    <t>SH1-119811</t>
  </si>
  <si>
    <t>SH1-119825-01140030</t>
  </si>
  <si>
    <t>SH1-119825</t>
  </si>
  <si>
    <t>SH1-119837-01140141</t>
  </si>
  <si>
    <t>SH1-119837</t>
  </si>
  <si>
    <t>SH1-119838-01140150</t>
  </si>
  <si>
    <t>SH1-119838</t>
  </si>
  <si>
    <t xml:space="preserve">Cynthia MacFadyen </t>
  </si>
  <si>
    <t>SH1-119864-01140403</t>
  </si>
  <si>
    <t>SH1-119864</t>
  </si>
  <si>
    <t>SH1-119879-01143832</t>
  </si>
  <si>
    <t>SH1-119879</t>
  </si>
  <si>
    <t>SH1-119895-01143931</t>
  </si>
  <si>
    <t>SH1-119895</t>
  </si>
  <si>
    <t>SH1-119914-01153856</t>
  </si>
  <si>
    <t>SH1-119914</t>
  </si>
  <si>
    <t>UK_0000001064</t>
  </si>
  <si>
    <t>BE10213C</t>
  </si>
  <si>
    <t xml:space="preserve">0D1 </t>
  </si>
  <si>
    <t>SH1-119924-01163735</t>
  </si>
  <si>
    <t>SH1-119924</t>
  </si>
  <si>
    <t>SH1-119925-01163738</t>
  </si>
  <si>
    <t>SH1-119925</t>
  </si>
  <si>
    <t>RT_0000028712</t>
  </si>
  <si>
    <t>78589184-0706</t>
  </si>
  <si>
    <t>NORDSTROM 78589184-0706</t>
  </si>
  <si>
    <t>RT_0000028710</t>
  </si>
  <si>
    <t>78589184-0421</t>
  </si>
  <si>
    <t>NORDSTROM 78589184-0421</t>
  </si>
  <si>
    <t>RT_0000028705</t>
  </si>
  <si>
    <t>78589184-0221</t>
  </si>
  <si>
    <t>NORDSTROM 78589184-0221</t>
  </si>
  <si>
    <t>RT_0000028715</t>
  </si>
  <si>
    <t>78589184-0730</t>
  </si>
  <si>
    <t>NORDSTROM 78589184-0730</t>
  </si>
  <si>
    <t>RT_0000028716</t>
  </si>
  <si>
    <t>78589184-0760</t>
  </si>
  <si>
    <t>NORDSTROM 78589184-0760</t>
  </si>
  <si>
    <t>RT_0000028703</t>
  </si>
  <si>
    <t>78589184-0034</t>
  </si>
  <si>
    <t>NORDSTROM 78589184-0034</t>
  </si>
  <si>
    <t>RT_0000028701</t>
  </si>
  <si>
    <t>78589184-0005</t>
  </si>
  <si>
    <t>NORDSTROM 78589184-0005</t>
  </si>
  <si>
    <t>RT_0000028708</t>
  </si>
  <si>
    <t>78589184-0360</t>
  </si>
  <si>
    <t>NORDSTROM 78589184-0360</t>
  </si>
  <si>
    <t>RT_0000028714</t>
  </si>
  <si>
    <t>78589184-0723</t>
  </si>
  <si>
    <t>NORDSTROM 78589184-0723</t>
  </si>
  <si>
    <t>RT_0000028706</t>
  </si>
  <si>
    <t>78589184-0320</t>
  </si>
  <si>
    <t>NORDSTROM 78589184-0320</t>
  </si>
  <si>
    <t>RT_0000028707</t>
  </si>
  <si>
    <t>78589184-0345</t>
  </si>
  <si>
    <t>NORDSTROM 78589184-0345</t>
  </si>
  <si>
    <t>RT_0000028709</t>
  </si>
  <si>
    <t>78589184-0380</t>
  </si>
  <si>
    <t>NORDSTROM 78589184-0380</t>
  </si>
  <si>
    <t>RT_0000028704</t>
  </si>
  <si>
    <t>78589184-0037</t>
  </si>
  <si>
    <t>NORDSTROM 78589184-0037</t>
  </si>
  <si>
    <t>RT_0000028702</t>
  </si>
  <si>
    <t>78589184-0006</t>
  </si>
  <si>
    <t>NORDSTROM 78589184-0006</t>
  </si>
  <si>
    <t>RT_0000028717</t>
  </si>
  <si>
    <t>78589184-0763</t>
  </si>
  <si>
    <t>NORDSTROM 78589184-0763</t>
  </si>
  <si>
    <t>RT_0000028711</t>
  </si>
  <si>
    <t>78589184-0526</t>
  </si>
  <si>
    <t>NORDSTROM 78589184-0526</t>
  </si>
  <si>
    <t>RT_0000028713</t>
  </si>
  <si>
    <t>78589184-0720</t>
  </si>
  <si>
    <t>NORDSTROM 78589184-0720</t>
  </si>
  <si>
    <t>SH1-119926-01173811</t>
  </si>
  <si>
    <t>SH1-119926</t>
  </si>
  <si>
    <t>SH1-119927-01173815</t>
  </si>
  <si>
    <t>SH1-119927</t>
  </si>
  <si>
    <t>SH1-119928-01173818</t>
  </si>
  <si>
    <t>SH1-119928</t>
  </si>
  <si>
    <t>SH1-119929-01173821</t>
  </si>
  <si>
    <t>SH1-119929</t>
  </si>
  <si>
    <t>SH1-119930-01173825</t>
  </si>
  <si>
    <t>SH1-119930</t>
  </si>
  <si>
    <t>SH1-119931-01173828</t>
  </si>
  <si>
    <t>SH1-119931</t>
  </si>
  <si>
    <t>SH1-119932-01173832</t>
  </si>
  <si>
    <t>SH1-119932</t>
  </si>
  <si>
    <t>SH1-119933-01173836</t>
  </si>
  <si>
    <t>SH1-119933</t>
  </si>
  <si>
    <t>SH1-119934-01173839</t>
  </si>
  <si>
    <t>SH1-119934</t>
  </si>
  <si>
    <t>SH1-119935-01173843</t>
  </si>
  <si>
    <t>SH1-119935</t>
  </si>
  <si>
    <t>SH1-119936-01173846</t>
  </si>
  <si>
    <t>SH1-119936</t>
  </si>
  <si>
    <t>SH1-119937-01173849</t>
  </si>
  <si>
    <t>SH1-119937</t>
  </si>
  <si>
    <t>SH1-119938-01173853</t>
  </si>
  <si>
    <t>SH1-119938</t>
  </si>
  <si>
    <t>SH1-119939-01173856</t>
  </si>
  <si>
    <t>SH1-119939</t>
  </si>
  <si>
    <t>SH1-119940-01173859</t>
  </si>
  <si>
    <t>SH1-119940</t>
  </si>
  <si>
    <t>SH1-119941-01173903</t>
  </si>
  <si>
    <t>SH1-119941</t>
  </si>
  <si>
    <t>RT_0000028696</t>
  </si>
  <si>
    <t>RT_0000028698</t>
  </si>
  <si>
    <t>IE124522</t>
  </si>
  <si>
    <t>RT_0000028700</t>
  </si>
  <si>
    <t>RT_0000028697</t>
  </si>
  <si>
    <t>RT_0000028699</t>
  </si>
  <si>
    <t>SH1-112360-01181639</t>
  </si>
  <si>
    <t>SH1-112360</t>
  </si>
  <si>
    <t>ID_0000002610</t>
  </si>
  <si>
    <t>OC_0000001985</t>
  </si>
  <si>
    <t>SH1-114040-01181648</t>
  </si>
  <si>
    <t>SH1-114040</t>
  </si>
  <si>
    <t>SH1-115297-01181714</t>
  </si>
  <si>
    <t>SH1-115297</t>
  </si>
  <si>
    <t>SH1-115420-01181717</t>
  </si>
  <si>
    <t>SH1-115420</t>
  </si>
  <si>
    <t>SH1-115435-01181721</t>
  </si>
  <si>
    <t>SH1-115435</t>
  </si>
  <si>
    <t>SH1-119942-01183745</t>
  </si>
  <si>
    <t>SH1-119942</t>
  </si>
  <si>
    <t>SH1-119943-01183749</t>
  </si>
  <si>
    <t>SH1-119943</t>
  </si>
  <si>
    <t>SH1-119944-01183752</t>
  </si>
  <si>
    <t>SH1-119944</t>
  </si>
  <si>
    <t>SH1-119945-01183755</t>
  </si>
  <si>
    <t>SH1-119945</t>
  </si>
  <si>
    <t>SH1-119946-01183758</t>
  </si>
  <si>
    <t>SH1-119946</t>
  </si>
  <si>
    <t>SH1-119948-01183805</t>
  </si>
  <si>
    <t>SH1-119948</t>
  </si>
  <si>
    <t>SH1-119949-01183810</t>
  </si>
  <si>
    <t>SH1-119949</t>
  </si>
  <si>
    <t>SH1-119950-01183814</t>
  </si>
  <si>
    <t>SH1-119950</t>
  </si>
  <si>
    <t>SH1-119951-01183817</t>
  </si>
  <si>
    <t>SH1-119951</t>
  </si>
  <si>
    <t>SH1-119952-01183821</t>
  </si>
  <si>
    <t>SH1-119952</t>
  </si>
  <si>
    <t>SH1-119954-01183828</t>
  </si>
  <si>
    <t>SH1-119954</t>
  </si>
  <si>
    <t>SH1-119955-01183831</t>
  </si>
  <si>
    <t>SH1-119955</t>
  </si>
  <si>
    <t>SH1-119956-01183835</t>
  </si>
  <si>
    <t>SH1-119956</t>
  </si>
  <si>
    <t>SH1-119957-01183839</t>
  </si>
  <si>
    <t>SH1-119957</t>
  </si>
  <si>
    <t xml:space="preserve">Dong Ye </t>
  </si>
  <si>
    <t>SH1-119958-01193834</t>
  </si>
  <si>
    <t>SH1-119958</t>
  </si>
  <si>
    <t>SH1-119959-01193837</t>
  </si>
  <si>
    <t>SH1-119959</t>
  </si>
  <si>
    <t>SH1-119960-01193840</t>
  </si>
  <si>
    <t>SH1-119960</t>
  </si>
  <si>
    <t>LD20166</t>
  </si>
  <si>
    <t>PMD  VIT ESTER PHOTO BRIGHTENING MOISTURIZER 0.5fl oz./ 15ml</t>
  </si>
  <si>
    <t>SH1-119961-01193844</t>
  </si>
  <si>
    <t>SH1-119961</t>
  </si>
  <si>
    <t>SH1-119962-01193847</t>
  </si>
  <si>
    <t>SH1-119962</t>
  </si>
  <si>
    <t xml:space="preserve">Asha Menghrajani </t>
  </si>
  <si>
    <t>SH1-119964-01193854</t>
  </si>
  <si>
    <t>SH1-119964</t>
  </si>
  <si>
    <t>SH1-119965-01193857</t>
  </si>
  <si>
    <t>SH1-119965</t>
  </si>
  <si>
    <t>SH1-119966-01193900</t>
  </si>
  <si>
    <t>SH1-119966</t>
  </si>
  <si>
    <t>SH1-119967-01193904</t>
  </si>
  <si>
    <t>SH1-119967</t>
  </si>
  <si>
    <t>SH1-119968-01203737</t>
  </si>
  <si>
    <t>SH1-119968</t>
  </si>
  <si>
    <t>SH1-119969-01203740</t>
  </si>
  <si>
    <t>SH1-119969</t>
  </si>
  <si>
    <t>SH1-119970-01203743</t>
  </si>
  <si>
    <t>SH1-119970</t>
  </si>
  <si>
    <t>SH1-119971-01203746</t>
  </si>
  <si>
    <t>SH1-119971</t>
  </si>
  <si>
    <t>SH1-119972-01203749</t>
  </si>
  <si>
    <t>SH1-119972</t>
  </si>
  <si>
    <t>SH1-119973-01203752</t>
  </si>
  <si>
    <t>SH1-119973</t>
  </si>
  <si>
    <t>SH1-119974-01203755</t>
  </si>
  <si>
    <t>SH1-119974</t>
  </si>
  <si>
    <t>SH1-119976-01203801</t>
  </si>
  <si>
    <t>SH1-119976</t>
  </si>
  <si>
    <t>SH1-119977-01203805</t>
  </si>
  <si>
    <t>SH1-119977</t>
  </si>
  <si>
    <t>SH1-119978-01203809</t>
  </si>
  <si>
    <t>SH1-119978</t>
  </si>
  <si>
    <t>SH1-119979-01214111</t>
  </si>
  <si>
    <t>SH1-119979</t>
  </si>
  <si>
    <t>SH1-119980-01214114</t>
  </si>
  <si>
    <t>SH1-119980</t>
  </si>
  <si>
    <t>SH1-119981-01214117</t>
  </si>
  <si>
    <t>SH1-119981</t>
  </si>
  <si>
    <t>SH1-119982-01214121</t>
  </si>
  <si>
    <t>SH1-119982</t>
  </si>
  <si>
    <t>SH1-119983-01214124</t>
  </si>
  <si>
    <t>SH1-119983</t>
  </si>
  <si>
    <t>SH1-119984-01214128</t>
  </si>
  <si>
    <t>SH1-119984</t>
  </si>
  <si>
    <t>SH1-119985-01214131</t>
  </si>
  <si>
    <t>SH1-119985</t>
  </si>
  <si>
    <t>SH1-119986-01214135</t>
  </si>
  <si>
    <t>SH1-119986</t>
  </si>
  <si>
    <t>SH1-119987-01214139</t>
  </si>
  <si>
    <t>SH1-119987</t>
  </si>
  <si>
    <t>SH1-119988-01223353</t>
  </si>
  <si>
    <t>SH1-119988</t>
  </si>
  <si>
    <t>SH1-119989-01223356</t>
  </si>
  <si>
    <t>SH1-119989</t>
  </si>
  <si>
    <t>SH1-119990-01223359</t>
  </si>
  <si>
    <t>SH1-119990</t>
  </si>
  <si>
    <t>SH1-119991-01223402</t>
  </si>
  <si>
    <t>SH1-119991</t>
  </si>
  <si>
    <t>SH1-119992-01223406</t>
  </si>
  <si>
    <t>SH1-119992</t>
  </si>
  <si>
    <t>SH1-119993-01223410</t>
  </si>
  <si>
    <t>SH1-119993</t>
  </si>
  <si>
    <t>SH1-119994-01223414</t>
  </si>
  <si>
    <t>SH1-119994</t>
  </si>
  <si>
    <t>SH1-119995-01223417</t>
  </si>
  <si>
    <t>SH1-119995</t>
  </si>
  <si>
    <t>SH1-119996-01223420</t>
  </si>
  <si>
    <t>SH1-119996</t>
  </si>
  <si>
    <t>SH1-119997-01233451</t>
  </si>
  <si>
    <t>SH1-119997</t>
  </si>
  <si>
    <t>SH1-119998-01233454</t>
  </si>
  <si>
    <t>SH1-119998</t>
  </si>
  <si>
    <t>SH1-119999-01233457</t>
  </si>
  <si>
    <t>SH1-119999</t>
  </si>
  <si>
    <t>SH1-120000-01233500</t>
  </si>
  <si>
    <t>SH1-120000</t>
  </si>
  <si>
    <t>SH1-120001-01233503</t>
  </si>
  <si>
    <t>SH1-120001</t>
  </si>
  <si>
    <t>SH1-120002-01233508</t>
  </si>
  <si>
    <t>SH1-120002</t>
  </si>
  <si>
    <t>SH1-120003-01233513</t>
  </si>
  <si>
    <t>SH1-120003</t>
  </si>
  <si>
    <t>SH1-120004-01233517</t>
  </si>
  <si>
    <t>SH1-120004</t>
  </si>
  <si>
    <t>SH1-120005-01233520</t>
  </si>
  <si>
    <t>SH1-120005</t>
  </si>
  <si>
    <t>SH1-120006-02003642</t>
  </si>
  <si>
    <t>SH1-120006</t>
  </si>
  <si>
    <t>SH1-120007-02003645</t>
  </si>
  <si>
    <t>SH1-120007</t>
  </si>
  <si>
    <t>SH1-120008-02003648</t>
  </si>
  <si>
    <t>SH1-120008</t>
  </si>
  <si>
    <t>SH1-120009-02003653</t>
  </si>
  <si>
    <t>SH1-120009</t>
  </si>
  <si>
    <t>SH1-120010-02003656</t>
  </si>
  <si>
    <t>SH1-120010</t>
  </si>
  <si>
    <t>SH1-120011-02003659</t>
  </si>
  <si>
    <t>SH1-120011</t>
  </si>
  <si>
    <t>SH1-120012-02003703</t>
  </si>
  <si>
    <t>SH1-120012</t>
  </si>
  <si>
    <t>SH1-120013-02003708</t>
  </si>
  <si>
    <t>SH1-120013</t>
  </si>
  <si>
    <t>SH1-120014-02003713</t>
  </si>
  <si>
    <t>SH1-120014</t>
  </si>
  <si>
    <t>SH1-120016-02003720</t>
  </si>
  <si>
    <t>SH1-120016</t>
  </si>
  <si>
    <t>SH1-120017-02003724</t>
  </si>
  <si>
    <t>SH1-120017</t>
  </si>
  <si>
    <t>SH1-120018-02003728</t>
  </si>
  <si>
    <t>SH1-120018</t>
  </si>
  <si>
    <t>SH1-120020-02012141</t>
  </si>
  <si>
    <t>SH1-120020</t>
  </si>
  <si>
    <t>SH1-120021-02012144</t>
  </si>
  <si>
    <t>SH1-120021</t>
  </si>
  <si>
    <t>SH1-120022-02012148</t>
  </si>
  <si>
    <t>SH1-120022</t>
  </si>
  <si>
    <t>SH1-120023-02012151</t>
  </si>
  <si>
    <t>SH1-120023</t>
  </si>
  <si>
    <t>SH1-120024-02012154</t>
  </si>
  <si>
    <t>SH1-120024</t>
  </si>
  <si>
    <t>SH1-120025-02012157</t>
  </si>
  <si>
    <t>SH1-120025</t>
  </si>
  <si>
    <t>SH1-120026-02012201</t>
  </si>
  <si>
    <t>SH1-120026</t>
  </si>
  <si>
    <t>SH1-120027-02012204</t>
  </si>
  <si>
    <t>SH1-120027</t>
  </si>
  <si>
    <t>SH1-120028-02012208</t>
  </si>
  <si>
    <t>SH1-120028</t>
  </si>
  <si>
    <t>SH1-120029-02012212</t>
  </si>
  <si>
    <t>SH1-120029</t>
  </si>
  <si>
    <t>SH1-120030-02021731</t>
  </si>
  <si>
    <t>SH1-120030</t>
  </si>
  <si>
    <t>SH1-120031-02021734</t>
  </si>
  <si>
    <t>SH1-120031</t>
  </si>
  <si>
    <t>SH1-120032-02021738</t>
  </si>
  <si>
    <t>SH1-120032</t>
  </si>
  <si>
    <t>SH1-120033-02031658</t>
  </si>
  <si>
    <t>SH1-120033</t>
  </si>
  <si>
    <t>SH1-120034-02041724</t>
  </si>
  <si>
    <t>SH1-120034</t>
  </si>
  <si>
    <t>SH1-120035-02041728</t>
  </si>
  <si>
    <t>SH1-120035</t>
  </si>
  <si>
    <t>SH1-120036-02041731</t>
  </si>
  <si>
    <t>SH1-120036</t>
  </si>
  <si>
    <t>SH1-120037-02041735</t>
  </si>
  <si>
    <t>SH1-120037</t>
  </si>
  <si>
    <t>SH1-120038-02041738</t>
  </si>
  <si>
    <t>SH1-120038</t>
  </si>
  <si>
    <t>SP_0000009877</t>
  </si>
  <si>
    <t>NCO Product Development</t>
  </si>
  <si>
    <t>SH1-120040-02051621</t>
  </si>
  <si>
    <t>SH1-120040</t>
  </si>
  <si>
    <t>SH1-120041-02061702</t>
  </si>
  <si>
    <t>SH1-120041</t>
  </si>
  <si>
    <t>SH1-120042-02061709</t>
  </si>
  <si>
    <t>SH1-120042</t>
  </si>
  <si>
    <t>SH1-120043-02061713</t>
  </si>
  <si>
    <t>SH1-120043</t>
  </si>
  <si>
    <t>SH1-120044-02061716</t>
  </si>
  <si>
    <t>SH1-120044</t>
  </si>
  <si>
    <t>SH1-120045-02061719</t>
  </si>
  <si>
    <t>SH1-120045</t>
  </si>
  <si>
    <t>SH1-120046-02061722</t>
  </si>
  <si>
    <t>SH1-120046</t>
  </si>
  <si>
    <t>SH1-120047-02061725</t>
  </si>
  <si>
    <t>SH1-120047</t>
  </si>
  <si>
    <t>SH1-120048-02061728</t>
  </si>
  <si>
    <t>SH1-120048</t>
  </si>
  <si>
    <t>SH1-120049-02061731</t>
  </si>
  <si>
    <t>SH1-120049</t>
  </si>
  <si>
    <t>SH1-120050-02061734</t>
  </si>
  <si>
    <t>SH1-120050</t>
  </si>
  <si>
    <t>SH1-120051-02061737</t>
  </si>
  <si>
    <t>SH1-120051</t>
  </si>
  <si>
    <t>SH1-120052-02061740</t>
  </si>
  <si>
    <t>SH1-120052</t>
  </si>
  <si>
    <t>SH1-120053-02061743</t>
  </si>
  <si>
    <t>SH1-120053</t>
  </si>
  <si>
    <t>SH1-120054-02061746</t>
  </si>
  <si>
    <t>SH1-120054</t>
  </si>
  <si>
    <t>SH1-120055-02061749</t>
  </si>
  <si>
    <t>SH1-120055</t>
  </si>
  <si>
    <t>SH1-120056-02061752</t>
  </si>
  <si>
    <t>SH1-120056</t>
  </si>
  <si>
    <t>SH1-120057-02061755</t>
  </si>
  <si>
    <t>SH1-120057</t>
  </si>
  <si>
    <t>SH1-120058-02061759</t>
  </si>
  <si>
    <t>SH1-120058</t>
  </si>
  <si>
    <t>SH1-120059-02061803</t>
  </si>
  <si>
    <t>SH1-120059</t>
  </si>
  <si>
    <t>SH1-120060-02061808</t>
  </si>
  <si>
    <t>SH1-120060</t>
  </si>
  <si>
    <t>SH1-120061-02061813</t>
  </si>
  <si>
    <t>SH1-120061</t>
  </si>
  <si>
    <t>SH1-120062-02071841</t>
  </si>
  <si>
    <t>SH1-120062</t>
  </si>
  <si>
    <t>SH1-120063-02071846</t>
  </si>
  <si>
    <t>SH1-120063</t>
  </si>
  <si>
    <t>RT_0000028393</t>
  </si>
  <si>
    <t>BE20382A</t>
  </si>
  <si>
    <t>CBD Hypo Skin Calming Moisturizer 2oz</t>
  </si>
  <si>
    <t>RT_0000028382</t>
  </si>
  <si>
    <t>RT_0000028391</t>
  </si>
  <si>
    <t>RT_0000028392</t>
  </si>
  <si>
    <t>RT_0000028380</t>
  </si>
  <si>
    <t>RT_0000028577</t>
  </si>
  <si>
    <t>BD20368A</t>
  </si>
  <si>
    <t>Hypoallergenic Skin Calming Elixir 4oz</t>
  </si>
  <si>
    <t>RT_0000028575</t>
  </si>
  <si>
    <t>RT_0000028581</t>
  </si>
  <si>
    <t>RT_0000028569</t>
  </si>
  <si>
    <t>RT_0000028566</t>
  </si>
  <si>
    <t>RT_0000028574</t>
  </si>
  <si>
    <t>RT_0000028578</t>
  </si>
  <si>
    <t>RT_0000028576</t>
  </si>
  <si>
    <t>RT_0000028567</t>
  </si>
  <si>
    <t>RT_0000028572</t>
  </si>
  <si>
    <t>RT_0000028573</t>
  </si>
  <si>
    <t>RT_0000028568</t>
  </si>
  <si>
    <t>RT_0000028570</t>
  </si>
  <si>
    <t>RT_0000028579</t>
  </si>
  <si>
    <t>RT_0000028565</t>
  </si>
  <si>
    <t>RT_0000028571</t>
  </si>
  <si>
    <t>RT_0000028580</t>
  </si>
  <si>
    <t>RT_0000028540</t>
  </si>
  <si>
    <t>RT_0000028547</t>
  </si>
  <si>
    <t>RT_0000028541</t>
  </si>
  <si>
    <t>RT_0000028534</t>
  </si>
  <si>
    <t>RT_0000028544</t>
  </si>
  <si>
    <t>RT_0000028538</t>
  </si>
  <si>
    <t>RT_0000028536</t>
  </si>
  <si>
    <t>RT_0000028533</t>
  </si>
  <si>
    <t>RT_0000028532</t>
  </si>
  <si>
    <t>RT_0000028546</t>
  </si>
  <si>
    <t>RT_0000028539</t>
  </si>
  <si>
    <t>RT_0000028537</t>
  </si>
  <si>
    <t>RT_0000028545</t>
  </si>
  <si>
    <t>RT_0000028543</t>
  </si>
  <si>
    <t>RT_0000028542</t>
  </si>
  <si>
    <t>RT_0000028531</t>
  </si>
  <si>
    <t>RT_0000028535</t>
  </si>
  <si>
    <t>RT_0000028528</t>
  </si>
  <si>
    <t>RT_0000028527</t>
  </si>
  <si>
    <t>RT_0000028526</t>
  </si>
  <si>
    <t>RT_0000028529</t>
  </si>
  <si>
    <t>RT_0000028530</t>
  </si>
  <si>
    <t>RT_0000028548</t>
  </si>
  <si>
    <t>RT_0000028561</t>
  </si>
  <si>
    <t>RT_0000028555</t>
  </si>
  <si>
    <t>RT_0000028557</t>
  </si>
  <si>
    <t>RT_0000028560</t>
  </si>
  <si>
    <t>RT_0000028553</t>
  </si>
  <si>
    <t>RT_0000028552</t>
  </si>
  <si>
    <t>RT_0000028556</t>
  </si>
  <si>
    <t>RT_0000028564</t>
  </si>
  <si>
    <t>RT_0000028562</t>
  </si>
  <si>
    <t>UK_0000001060</t>
  </si>
  <si>
    <t>BE20382</t>
  </si>
  <si>
    <t>UK_0000001061</t>
  </si>
  <si>
    <t>CBD Hypo Skin Calming Cleanser 2oz</t>
  </si>
  <si>
    <t>SH1-120064-02081820</t>
  </si>
  <si>
    <t>SH1-120064</t>
  </si>
  <si>
    <t>SH1-120065-02081824</t>
  </si>
  <si>
    <t>SH1-120065</t>
  </si>
  <si>
    <t>SH1-120066-02081828</t>
  </si>
  <si>
    <t>SH1-120066</t>
  </si>
  <si>
    <t>SH1-120068-02091736</t>
  </si>
  <si>
    <t>SH1-120068</t>
  </si>
  <si>
    <t>SH1-120069-02091741</t>
  </si>
  <si>
    <t>SH1-120069</t>
  </si>
  <si>
    <t>SH1-120070-02091744</t>
  </si>
  <si>
    <t>SH1-120070</t>
  </si>
  <si>
    <t>SH1-120071-02091747</t>
  </si>
  <si>
    <t>SH1-120071</t>
  </si>
  <si>
    <t>SH1-120072-02091750</t>
  </si>
  <si>
    <t>SH1-120072</t>
  </si>
  <si>
    <t>SH1-120073-02091754</t>
  </si>
  <si>
    <t>SH1-120073</t>
  </si>
  <si>
    <t>SH1-120074-02091757</t>
  </si>
  <si>
    <t>SH1-120074</t>
  </si>
  <si>
    <t>SH1-120075-02091802</t>
  </si>
  <si>
    <t>SH1-120075</t>
  </si>
  <si>
    <t>SH1-120076-02091807</t>
  </si>
  <si>
    <t>SH1-120076</t>
  </si>
  <si>
    <t>Indicator</t>
  </si>
  <si>
    <t>6/1-7/2</t>
  </si>
  <si>
    <t>date_range_selection</t>
  </si>
  <si>
    <t>dana ford</t>
  </si>
  <si>
    <t>66 Scott Rd</t>
  </si>
  <si>
    <t>42345-4677</t>
  </si>
  <si>
    <t>danaford1975@gmail.com</t>
  </si>
  <si>
    <t>1ZR76A800300004769</t>
  </si>
  <si>
    <t>Aimee Salinas</t>
  </si>
  <si>
    <t>714 Barton Ave</t>
  </si>
  <si>
    <t>Glenn Heights</t>
  </si>
  <si>
    <t>75154-8687</t>
  </si>
  <si>
    <t>salinasaimee06@gmail.com</t>
  </si>
  <si>
    <t>anoma perera</t>
  </si>
  <si>
    <t>13679 shenandoah way</t>
  </si>
  <si>
    <t>moorpark</t>
  </si>
  <si>
    <t>btr.anoma@gmail.com</t>
  </si>
  <si>
    <t>1Z2R2652YW00247480</t>
  </si>
  <si>
    <t xml:space="preserve">Tamara  Love </t>
  </si>
  <si>
    <t>4621 Marshall Dr W</t>
  </si>
  <si>
    <t>Vestal</t>
  </si>
  <si>
    <t>13850-3929</t>
  </si>
  <si>
    <t>celticlady0921b@gmail.com</t>
  </si>
  <si>
    <t>1Z2R2652YW00247499</t>
  </si>
  <si>
    <t>Sina Moainie</t>
  </si>
  <si>
    <t>16012 Colleton Ct</t>
  </si>
  <si>
    <t>46033-8140</t>
  </si>
  <si>
    <t>smoainie@mac.com</t>
  </si>
  <si>
    <t>1Z2R26520200024345</t>
  </si>
  <si>
    <t>Ann Ha</t>
  </si>
  <si>
    <t>14355 Huston St</t>
  </si>
  <si>
    <t>Apt 209</t>
  </si>
  <si>
    <t>91423-1879</t>
  </si>
  <si>
    <t>ann.ha1@gmail.com</t>
  </si>
  <si>
    <t>Kathy Tyler</t>
  </si>
  <si>
    <t>2151 Harbor Lake Dr</t>
  </si>
  <si>
    <t>Fleming Island</t>
  </si>
  <si>
    <t>32003-7795</t>
  </si>
  <si>
    <t>ktyler2fl@comcast.net</t>
  </si>
  <si>
    <t>Jennifer Tracey</t>
  </si>
  <si>
    <t>P.O. Box 184</t>
  </si>
  <si>
    <t xml:space="preserve">Glen </t>
  </si>
  <si>
    <t>ijennti@yahoo.com</t>
  </si>
  <si>
    <t>1Z2R2652YW00247506</t>
  </si>
  <si>
    <t>Carly Beatty</t>
  </si>
  <si>
    <t>6 Tucker Dr</t>
  </si>
  <si>
    <t>Neptune City</t>
  </si>
  <si>
    <t>07753-6235</t>
  </si>
  <si>
    <t>carlotta.beatty@gmail.com</t>
  </si>
  <si>
    <t>1Z2R2652YW00247515</t>
  </si>
  <si>
    <t>TRACY L MAC DONALD</t>
  </si>
  <si>
    <t>72 Harrop Ave</t>
  </si>
  <si>
    <t>Warwick</t>
  </si>
  <si>
    <t>02886-7214</t>
  </si>
  <si>
    <t>ttracylm66@aol.com</t>
  </si>
  <si>
    <t>1Z2R2652YW00247524</t>
  </si>
  <si>
    <t>Tasha Garayo</t>
  </si>
  <si>
    <t>16 S Mortimer Ave</t>
  </si>
  <si>
    <t>Elmsford</t>
  </si>
  <si>
    <t>10523-3708</t>
  </si>
  <si>
    <t>tashagarayo@gmail.com</t>
  </si>
  <si>
    <t>1Z2R2652YW00247533</t>
  </si>
  <si>
    <t>302 Whatley Blvd</t>
  </si>
  <si>
    <t>33870-6769</t>
  </si>
  <si>
    <t>1Z2R2652YW00247542</t>
  </si>
  <si>
    <t>STEPHANIE DICARLO</t>
  </si>
  <si>
    <t>59 Carriage Dr</t>
  </si>
  <si>
    <t>Wallingford</t>
  </si>
  <si>
    <t>06492-3111</t>
  </si>
  <si>
    <t>stephaniedicarlo@gmail.com</t>
  </si>
  <si>
    <t>1Z2R2652YW00247551</t>
  </si>
  <si>
    <t>Vicki Howell</t>
  </si>
  <si>
    <t>5540 Fountain Bay Dr</t>
  </si>
  <si>
    <t>38120-1851</t>
  </si>
  <si>
    <t>vicki.howell@wreg.com</t>
  </si>
  <si>
    <t>1Z2R2652YW00247560</t>
  </si>
  <si>
    <t xml:space="preserve">Devon Reiff </t>
  </si>
  <si>
    <t>114 E 90th St</t>
  </si>
  <si>
    <t>Apt 1b</t>
  </si>
  <si>
    <t>10128-1551</t>
  </si>
  <si>
    <t>devonr@reifflaw.com</t>
  </si>
  <si>
    <t>1Z2R2652YW00247579</t>
  </si>
  <si>
    <t>DIANNE Maguire</t>
  </si>
  <si>
    <t>264 41st St</t>
  </si>
  <si>
    <t>Avalon</t>
  </si>
  <si>
    <t>08202-1404</t>
  </si>
  <si>
    <t>dianne.maguire36@gmail.com</t>
  </si>
  <si>
    <t>1Z2R2652YW00247588</t>
  </si>
  <si>
    <t>Monica Sheppard</t>
  </si>
  <si>
    <t>5306 Fairweather Court</t>
  </si>
  <si>
    <t>Castro Valley</t>
  </si>
  <si>
    <t>Monicasheppard@yahoo.com</t>
  </si>
  <si>
    <t>1Z2R2652YW00247597</t>
  </si>
  <si>
    <t>JEEHOON OH</t>
  </si>
  <si>
    <t>1000 Skc Dr</t>
  </si>
  <si>
    <t>Covington</t>
  </si>
  <si>
    <t>30014-1599</t>
  </si>
  <si>
    <t>junjuny82@gmail.com</t>
  </si>
  <si>
    <t>1Z2R26520200024354</t>
  </si>
  <si>
    <t>Cathy Leone</t>
  </si>
  <si>
    <t>38 Cypress Rd</t>
  </si>
  <si>
    <t>Old Saybrook</t>
  </si>
  <si>
    <t>06475-2807</t>
  </si>
  <si>
    <t>cathygleone@gmail.com</t>
  </si>
  <si>
    <t>1Z2R2652YW00247604</t>
  </si>
  <si>
    <t>Seurk Kim</t>
  </si>
  <si>
    <t>200 Greene St</t>
  </si>
  <si>
    <t>Apt 1805</t>
  </si>
  <si>
    <t>07311-1441</t>
  </si>
  <si>
    <t>seurk.k@gmail.com</t>
  </si>
  <si>
    <t>1Z2R2652YW00247613</t>
  </si>
  <si>
    <t>Savannah Sanford</t>
  </si>
  <si>
    <t>19313 Gunlock Ave</t>
  </si>
  <si>
    <t>Carson</t>
  </si>
  <si>
    <t>savannah.sanford@yahoo.com</t>
  </si>
  <si>
    <t>1Z2R2652YW00247622</t>
  </si>
  <si>
    <t>Victoria Smith</t>
  </si>
  <si>
    <t>60 Sundown Pkwy</t>
  </si>
  <si>
    <t>78746-5258</t>
  </si>
  <si>
    <t>torismith93@gmail.com</t>
  </si>
  <si>
    <t>1Z2R2652YW00247631</t>
  </si>
  <si>
    <t>1Z2R2652YW00247640</t>
  </si>
  <si>
    <t>Janet McCaffrey</t>
  </si>
  <si>
    <t>1498 Sanchez St</t>
  </si>
  <si>
    <t>94131-2052</t>
  </si>
  <si>
    <t>drjmccaffrey@gmail.com</t>
  </si>
  <si>
    <t>1Z2R2652YW00247659</t>
  </si>
  <si>
    <t>julie mock</t>
  </si>
  <si>
    <t>12076 N Ellsworth Ter</t>
  </si>
  <si>
    <t>Dunnellon</t>
  </si>
  <si>
    <t>34433-2122</t>
  </si>
  <si>
    <t>mjmock@verizon.net</t>
  </si>
  <si>
    <t>Yvonne Reyes</t>
  </si>
  <si>
    <t>14248 Maya Rock Way</t>
  </si>
  <si>
    <t>79938-2634</t>
  </si>
  <si>
    <t>ymreyes@msn.com</t>
  </si>
  <si>
    <t>Laura Smith</t>
  </si>
  <si>
    <t>525 Concord Dr</t>
  </si>
  <si>
    <t>Bozeman</t>
  </si>
  <si>
    <t>59715-7121</t>
  </si>
  <si>
    <t>lns.montana.edu@gmail.com</t>
  </si>
  <si>
    <t>1Z2R2652YW00247668</t>
  </si>
  <si>
    <t>Cicely Davis</t>
  </si>
  <si>
    <t>1000 Urlin Ave</t>
  </si>
  <si>
    <t>Apt 1816</t>
  </si>
  <si>
    <t>Grandview Heights</t>
  </si>
  <si>
    <t>43212-3338</t>
  </si>
  <si>
    <t>patrice.davis1985@gmail.com</t>
  </si>
  <si>
    <t>1Z2R2652YW00247677</t>
  </si>
  <si>
    <t>Tara Kozub</t>
  </si>
  <si>
    <t>6 Beechwood Drive</t>
  </si>
  <si>
    <t>Wilbraham</t>
  </si>
  <si>
    <t>tarakozub@gmail.com</t>
  </si>
  <si>
    <t>1Z2R2652YW00247686</t>
  </si>
  <si>
    <t>bianca lignell</t>
  </si>
  <si>
    <t>424 W 22nd St</t>
  </si>
  <si>
    <t>Apt 9</t>
  </si>
  <si>
    <t>10011-2567</t>
  </si>
  <si>
    <t>bflyingirish@aol.com</t>
  </si>
  <si>
    <t>Carole Thurston</t>
  </si>
  <si>
    <t>10107 Wimbledon Ct.</t>
  </si>
  <si>
    <t>Manassas</t>
  </si>
  <si>
    <t>cthurston@nvcc.edu</t>
  </si>
  <si>
    <t>Sherry Wu</t>
  </si>
  <si>
    <t>53 Thurston Rd</t>
  </si>
  <si>
    <t>Newton</t>
  </si>
  <si>
    <t>02464-1242</t>
  </si>
  <si>
    <t>wjjhkust@gmail.com</t>
  </si>
  <si>
    <t>1Z2R26520300008807</t>
  </si>
  <si>
    <t>Omega Power Duo</t>
  </si>
  <si>
    <t>Rosa Grisanti</t>
  </si>
  <si>
    <t>1 City Pl</t>
  </si>
  <si>
    <t>Apt 607</t>
  </si>
  <si>
    <t>White Plains</t>
  </si>
  <si>
    <t>10601-3334</t>
  </si>
  <si>
    <t>rgrisanti9@gmail.com</t>
  </si>
  <si>
    <t>Gayle Wasserman</t>
  </si>
  <si>
    <t>69 Ludlow Dr</t>
  </si>
  <si>
    <t>Chappaqua</t>
  </si>
  <si>
    <t>10514-1222</t>
  </si>
  <si>
    <t>gaylewass@yahoo.com</t>
  </si>
  <si>
    <t>1Z2R2652YW00247695</t>
  </si>
  <si>
    <t>Diem Pham</t>
  </si>
  <si>
    <t>318 South 174th Place</t>
  </si>
  <si>
    <t>K</t>
  </si>
  <si>
    <t>diemphamtk@gmail.com</t>
  </si>
  <si>
    <t>1Z2R2652YW00247702</t>
  </si>
  <si>
    <t>Biaja Earwood</t>
  </si>
  <si>
    <t>1281 E Hermosa Dr</t>
  </si>
  <si>
    <t>85282-5565</t>
  </si>
  <si>
    <t>biajaarosee@gmail.com</t>
  </si>
  <si>
    <t>Anita Turner</t>
  </si>
  <si>
    <t>6852 Park Ave</t>
  </si>
  <si>
    <t>Garden Grove</t>
  </si>
  <si>
    <t>Needaatm@aol.com</t>
  </si>
  <si>
    <t>Brighten &amp; Protect Duo</t>
  </si>
  <si>
    <t>Sonja  Zdencaj</t>
  </si>
  <si>
    <t>14 Haystack Rd</t>
  </si>
  <si>
    <t>West Haven</t>
  </si>
  <si>
    <t>06516-6630</t>
  </si>
  <si>
    <t>sonjafrankwhite@protonmail.com</t>
  </si>
  <si>
    <t>1Z2R2652YW00247711</t>
  </si>
  <si>
    <t>monica mcnally</t>
  </si>
  <si>
    <t>398 wintergreen lane</t>
  </si>
  <si>
    <t>mmmmmm@optonline.net</t>
  </si>
  <si>
    <t>svetlana hlyuz</t>
  </si>
  <si>
    <t>948N Fairfield ave apt 1</t>
  </si>
  <si>
    <t>Svetlana1743@yandex.ru</t>
  </si>
  <si>
    <t>1Z2R2652YW00247720</t>
  </si>
  <si>
    <t>LINDSAY MACDOUGALL</t>
  </si>
  <si>
    <t>3 FALKNER DRIVE</t>
  </si>
  <si>
    <t>LADERA RANCH</t>
  </si>
  <si>
    <t>FAMILYMACDOUGALL@YAHOO.COM</t>
  </si>
  <si>
    <t>1Z2R2652YW00247739</t>
  </si>
  <si>
    <t>Kathy Virkus</t>
  </si>
  <si>
    <t>1047 windrush  lane</t>
  </si>
  <si>
    <t xml:space="preserve">sandy springs </t>
  </si>
  <si>
    <t>kathyvirkus@gmail.com</t>
  </si>
  <si>
    <t>Leslie Karns</t>
  </si>
  <si>
    <t>12479 S. 1840 east</t>
  </si>
  <si>
    <t>Draper</t>
  </si>
  <si>
    <t>lkdmd84@gmail.com</t>
  </si>
  <si>
    <t>1Z2R2652YW00247748</t>
  </si>
  <si>
    <t>Diane Daniel</t>
  </si>
  <si>
    <t>191 East El Camino Real</t>
  </si>
  <si>
    <t>#304</t>
  </si>
  <si>
    <t>ddanielzimmy@aol.com</t>
  </si>
  <si>
    <t>1Z2R2652YW00247757</t>
  </si>
  <si>
    <t>Regan Caraher</t>
  </si>
  <si>
    <t>1616 E 56th St</t>
  </si>
  <si>
    <t>Unit 801</t>
  </si>
  <si>
    <t>60637-2706</t>
  </si>
  <si>
    <t>regan.caraher@gmail.com</t>
  </si>
  <si>
    <t>1Z2R26520100002665</t>
  </si>
  <si>
    <t>Alice Faile</t>
  </si>
  <si>
    <t>11 Lake St</t>
  </si>
  <si>
    <t>Apt 1l</t>
  </si>
  <si>
    <t>10603-3839</t>
  </si>
  <si>
    <t>failealice1@gmail.com</t>
  </si>
  <si>
    <t>1Z2R26520200024363</t>
  </si>
  <si>
    <t>Growth Factor Duo</t>
  </si>
  <si>
    <t>Gloria  Cimillo</t>
  </si>
  <si>
    <t>303 Orient Way</t>
  </si>
  <si>
    <t>Rutherford</t>
  </si>
  <si>
    <t>07070-2842</t>
  </si>
  <si>
    <t>gcimillo@gmail.com</t>
  </si>
  <si>
    <t>1Z2R2652YW00247766</t>
  </si>
  <si>
    <t>Lynda  Levy</t>
  </si>
  <si>
    <t>2337 Indiana Ave</t>
  </si>
  <si>
    <t>Kenner</t>
  </si>
  <si>
    <t>Lyndalevy1@yahoo.com</t>
  </si>
  <si>
    <t>1Z2R2652YW00247775</t>
  </si>
  <si>
    <t>Valorie Thompson</t>
  </si>
  <si>
    <t>3119 51st Place NW</t>
  </si>
  <si>
    <t>Washingtonn</t>
  </si>
  <si>
    <t>vthompson@mac.com</t>
  </si>
  <si>
    <t>Barbara Brinig</t>
  </si>
  <si>
    <t>409 Edith St</t>
  </si>
  <si>
    <t>Missoula</t>
  </si>
  <si>
    <t>59801-3913</t>
  </si>
  <si>
    <t>bdbrinig@yahoo.com</t>
  </si>
  <si>
    <t>1Z2R2652YW00247784</t>
  </si>
  <si>
    <t>Tula  Asselanis</t>
  </si>
  <si>
    <t xml:space="preserve">238 Cheswick Ct </t>
  </si>
  <si>
    <t>itsme2la@att.net</t>
  </si>
  <si>
    <t>Emily Vreeland</t>
  </si>
  <si>
    <t>2332 Dawns Pass</t>
  </si>
  <si>
    <t>Knoxville</t>
  </si>
  <si>
    <t>37919-9103</t>
  </si>
  <si>
    <t>emilyvree@aol.com</t>
  </si>
  <si>
    <t>Zhenhao Zhao</t>
  </si>
  <si>
    <t>140 Old Country Rd</t>
  </si>
  <si>
    <t>Mineola</t>
  </si>
  <si>
    <t>moonstella99@gmail.com</t>
  </si>
  <si>
    <t>1Z2R2652YW00247793</t>
  </si>
  <si>
    <t>Aimee Espinosa</t>
  </si>
  <si>
    <t>612 Hawthorn Ave</t>
  </si>
  <si>
    <t>48067-4405</t>
  </si>
  <si>
    <t>ame719@gmail.com</t>
  </si>
  <si>
    <t>Maggie Chiang</t>
  </si>
  <si>
    <t>7 Citrus Grove Ct</t>
  </si>
  <si>
    <t>North Potomac</t>
  </si>
  <si>
    <t>20878-4918</t>
  </si>
  <si>
    <t>chiangmaggie2000@yahoo.com</t>
  </si>
  <si>
    <t>1Z2R2652YW00247800</t>
  </si>
  <si>
    <t>Wence Zhang</t>
  </si>
  <si>
    <t>1050 Starkey Rd</t>
  </si>
  <si>
    <t>Unit 2202</t>
  </si>
  <si>
    <t>33771-5476</t>
  </si>
  <si>
    <t>wency_zhang@126.com</t>
  </si>
  <si>
    <t>1Z2R2652YW00247819</t>
  </si>
  <si>
    <t>Ian  Buckley</t>
  </si>
  <si>
    <t>3955 7th Ave</t>
  </si>
  <si>
    <t>92103-3233</t>
  </si>
  <si>
    <t>lynsherm@yahoo.com</t>
  </si>
  <si>
    <t>1Z2R2652YW00247828</t>
  </si>
  <si>
    <t>Carrie Bouffard</t>
  </si>
  <si>
    <t>1320 Back Mountain Rd</t>
  </si>
  <si>
    <t>fadin.beauty@comcast.net</t>
  </si>
  <si>
    <t>1Z2R2652YW00247837</t>
  </si>
  <si>
    <t>Sally Shaffer</t>
  </si>
  <si>
    <t>3391 Fieldwood Dr SE</t>
  </si>
  <si>
    <t>30080-1609</t>
  </si>
  <si>
    <t>salshaff@yahoo.com</t>
  </si>
  <si>
    <t>1Z2R2652YW00247846</t>
  </si>
  <si>
    <t>Lori Downing</t>
  </si>
  <si>
    <t>18552 East 2550 North Road</t>
  </si>
  <si>
    <t>Bismarck</t>
  </si>
  <si>
    <t>lasdowning85@gmail.com</t>
  </si>
  <si>
    <t>Johanna Walter</t>
  </si>
  <si>
    <t>12 Middle St.</t>
  </si>
  <si>
    <t>Hadley</t>
  </si>
  <si>
    <t>johanna.lisbeth.walter@gmail.com</t>
  </si>
  <si>
    <t>Olga Potapchyk</t>
  </si>
  <si>
    <t>159 Corbin Place</t>
  </si>
  <si>
    <t>o.potapchik@bk.ru</t>
  </si>
  <si>
    <t>1Z2R2652YW00247855</t>
  </si>
  <si>
    <t>Ginny Wilson</t>
  </si>
  <si>
    <t>6266 Gitalong Rd</t>
  </si>
  <si>
    <t>ginwil01@gmail.com</t>
  </si>
  <si>
    <t>Shannon Devereaux</t>
  </si>
  <si>
    <t>6719 Spring Grove Ct NE</t>
  </si>
  <si>
    <t>Cedar Rapids</t>
  </si>
  <si>
    <t>sdev96@icloud.com</t>
  </si>
  <si>
    <t>1Z2R2652YW00247864</t>
  </si>
  <si>
    <t>Will Benson</t>
  </si>
  <si>
    <t>10565 Argonaut Dr</t>
  </si>
  <si>
    <t>95642-9558</t>
  </si>
  <si>
    <t>yesyouwill@outlook.com</t>
  </si>
  <si>
    <t>1Z2R26520200024372</t>
  </si>
  <si>
    <t>Shanita Akintonde</t>
  </si>
  <si>
    <t>1213 West Lexington Street</t>
  </si>
  <si>
    <t>shanitaspeaks@sbcglobal.net</t>
  </si>
  <si>
    <t>1Z2R2652YW00247873</t>
  </si>
  <si>
    <t>Estefania Escutia</t>
  </si>
  <si>
    <t>1910 W 3rd St</t>
  </si>
  <si>
    <t>92703-3531</t>
  </si>
  <si>
    <t>est.escutia@yahoo.com</t>
  </si>
  <si>
    <t>1Z2R2652YW00247882</t>
  </si>
  <si>
    <t>Deborah MG Tomlin</t>
  </si>
  <si>
    <t>2748 Calle de la Loma</t>
  </si>
  <si>
    <t>dmgtomlin@comcast.net</t>
  </si>
  <si>
    <t>corlyss gamble</t>
  </si>
  <si>
    <t>226-23 130 avenue</t>
  </si>
  <si>
    <t>laurelton</t>
  </si>
  <si>
    <t>corlybabe@aol.com</t>
  </si>
  <si>
    <t>1Z2R2652YW00247891</t>
  </si>
  <si>
    <t>SH1-119345-30061745</t>
  </si>
  <si>
    <t>Pei Ying  Li</t>
  </si>
  <si>
    <t>300 Main St</t>
  </si>
  <si>
    <t>Nashua</t>
  </si>
  <si>
    <t>03060-4627</t>
  </si>
  <si>
    <t>BESTOFALLFC3S@HOTMAIL.COM</t>
  </si>
  <si>
    <t>SH1-119345</t>
  </si>
  <si>
    <t>1Z2R2652YW00247908</t>
  </si>
  <si>
    <t>Marlene Hays</t>
  </si>
  <si>
    <t>1201 Hudson St</t>
  </si>
  <si>
    <t>Apt 403s</t>
  </si>
  <si>
    <t>Hoboken</t>
  </si>
  <si>
    <t>07030-7415</t>
  </si>
  <si>
    <t>marhaysny@yahoo.com</t>
  </si>
  <si>
    <t>Janet Grant</t>
  </si>
  <si>
    <t>6908 Silverbell Ln</t>
  </si>
  <si>
    <t>Amarillo</t>
  </si>
  <si>
    <t>janetcoy@suddenlink.net</t>
  </si>
  <si>
    <t>1Z2R2652YW00247917</t>
  </si>
  <si>
    <t>Erin Benz</t>
  </si>
  <si>
    <t>10715 Tallow Wood Ln</t>
  </si>
  <si>
    <t>Indianapolis</t>
  </si>
  <si>
    <t>46236-8309</t>
  </si>
  <si>
    <t>Mikeerin12@aol.com</t>
  </si>
  <si>
    <t>Shahnaz Sadaghiani</t>
  </si>
  <si>
    <t xml:space="preserve">470 gabilan street </t>
  </si>
  <si>
    <t>#2</t>
  </si>
  <si>
    <t>shahnaz_sadaghiani@yahoo.com</t>
  </si>
  <si>
    <t>Stephanie  Smith</t>
  </si>
  <si>
    <t>985 Festa Way</t>
  </si>
  <si>
    <t>89434-9636</t>
  </si>
  <si>
    <t>tahoeweim@gmail.com</t>
  </si>
  <si>
    <t>George Coleman</t>
  </si>
  <si>
    <t>3255 Burnham Rd.</t>
  </si>
  <si>
    <t>Farmington</t>
  </si>
  <si>
    <t>ccoleman@cog-fmn.com</t>
  </si>
  <si>
    <t>1Z2R2652YW00247926</t>
  </si>
  <si>
    <t>Qi Zhang</t>
  </si>
  <si>
    <t>1653 N Prospect Ave</t>
  </si>
  <si>
    <t>Apt 217</t>
  </si>
  <si>
    <t>Milwaukee</t>
  </si>
  <si>
    <t>53202-2471</t>
  </si>
  <si>
    <t>kateqiqi93@gmail.com</t>
  </si>
  <si>
    <t>1Z2R2652YW00247935</t>
  </si>
  <si>
    <t>Xi Tai</t>
  </si>
  <si>
    <t>14392 Hoover St, Ste B6</t>
  </si>
  <si>
    <t>Westminster</t>
  </si>
  <si>
    <t>92683-4373</t>
  </si>
  <si>
    <t>tai.tran@yahoo.com</t>
  </si>
  <si>
    <t>1Z2R2652YW00247944</t>
  </si>
  <si>
    <t>Lillian Petrell</t>
  </si>
  <si>
    <t>1401 El Norte Pkwy</t>
  </si>
  <si>
    <t>#28</t>
  </si>
  <si>
    <t>1Z2R26520200024381</t>
  </si>
  <si>
    <t>Angela Scala</t>
  </si>
  <si>
    <t>200 E 39th St</t>
  </si>
  <si>
    <t>Apt 16a</t>
  </si>
  <si>
    <t>10016-2869</t>
  </si>
  <si>
    <t>angelascala515@gmail.com</t>
  </si>
  <si>
    <t>Caleigh Richard</t>
  </si>
  <si>
    <t>972 Marymount Ln</t>
  </si>
  <si>
    <t>Claremont</t>
  </si>
  <si>
    <t>91711-1574</t>
  </si>
  <si>
    <t>cay.richard@gmail.com</t>
  </si>
  <si>
    <t>Danny Palumbo</t>
  </si>
  <si>
    <t>658 Corte Regalo</t>
  </si>
  <si>
    <t>Camarillo</t>
  </si>
  <si>
    <t>Danny.p@frontier.com</t>
  </si>
  <si>
    <t>1Z2R2652YW00247953</t>
  </si>
  <si>
    <t>pamela tidwell</t>
  </si>
  <si>
    <t>2010 Highway 100</t>
  </si>
  <si>
    <t>30222-3170</t>
  </si>
  <si>
    <t>info@vieuxtempsporcelain.net</t>
  </si>
  <si>
    <t>1Z2R2652YW00247962</t>
  </si>
  <si>
    <t>DQuick Patty</t>
  </si>
  <si>
    <t>7867 Varna Ave</t>
  </si>
  <si>
    <t xml:space="preserve">Paronama city </t>
  </si>
  <si>
    <t>patty.stromberg@outlook.com</t>
  </si>
  <si>
    <t>1Z2R26520100002674</t>
  </si>
  <si>
    <t>Eileen Keane</t>
  </si>
  <si>
    <t>32 East Devonia Avenue</t>
  </si>
  <si>
    <t>#1</t>
  </si>
  <si>
    <t>Mount Vernon</t>
  </si>
  <si>
    <t>eikeane@yahoo.com</t>
  </si>
  <si>
    <t>1Z2R2652YW00247971</t>
  </si>
  <si>
    <t>Katie Maxwell</t>
  </si>
  <si>
    <t>3116 Cottage Grove Cir NW</t>
  </si>
  <si>
    <t>37312-5388</t>
  </si>
  <si>
    <t>jordankatlin@gmail.com</t>
  </si>
  <si>
    <t>1Z2R2652YW00247980</t>
  </si>
  <si>
    <t>valentina karpenko</t>
  </si>
  <si>
    <t>1966 oak winds dr.</t>
  </si>
  <si>
    <t>sierra vista</t>
  </si>
  <si>
    <t>valkarpenko@cox.net</t>
  </si>
  <si>
    <t>1Z2R2652YW00247999</t>
  </si>
  <si>
    <t>Teri Miller</t>
  </si>
  <si>
    <t>5363 Point South Dr</t>
  </si>
  <si>
    <t>30504-8196</t>
  </si>
  <si>
    <t>teriroger@att.net</t>
  </si>
  <si>
    <t>1Z2R26520200024390</t>
  </si>
  <si>
    <t>JoAnne Yurgelaitis</t>
  </si>
  <si>
    <t>11611 Hazel Ave</t>
  </si>
  <si>
    <t>Grand Blanc</t>
  </si>
  <si>
    <t>48439-1126</t>
  </si>
  <si>
    <t>joannej770@gmail.com</t>
  </si>
  <si>
    <t>1Z2R2652YW00248005</t>
  </si>
  <si>
    <t>Viktoriya Berezyuk</t>
  </si>
  <si>
    <t>17 Ellerton Rd</t>
  </si>
  <si>
    <t>Quincy</t>
  </si>
  <si>
    <t>02169-6809</t>
  </si>
  <si>
    <t>viktoriya.berezyuk@gmail.com</t>
  </si>
  <si>
    <t>1Z2R2652YW00248014</t>
  </si>
  <si>
    <t xml:space="preserve">Jennifer Herzig </t>
  </si>
  <si>
    <t>1281 Frost Pl</t>
  </si>
  <si>
    <t>Harrisonburg</t>
  </si>
  <si>
    <t>22802-4683</t>
  </si>
  <si>
    <t>jherzig04@gmail.com</t>
  </si>
  <si>
    <t>1Z2R2652YW00248023</t>
  </si>
  <si>
    <t>Margaret Dougherty</t>
  </si>
  <si>
    <t>500 N 18th St</t>
  </si>
  <si>
    <t>19130-3946</t>
  </si>
  <si>
    <t>maggied82@gmail.com</t>
  </si>
  <si>
    <t>Cynthia Rogasis</t>
  </si>
  <si>
    <t>568 Elk Cir</t>
  </si>
  <si>
    <t>Marco Island</t>
  </si>
  <si>
    <t>34145-2410</t>
  </si>
  <si>
    <t>isummerog2@yahoo.com</t>
  </si>
  <si>
    <t>1Z2R2652YW00248032</t>
  </si>
  <si>
    <t>Diane DeBease</t>
  </si>
  <si>
    <t>11 Fieldstone Rd</t>
  </si>
  <si>
    <t>Rye</t>
  </si>
  <si>
    <t>10580-4115</t>
  </si>
  <si>
    <t>diane.debease@gmail.com</t>
  </si>
  <si>
    <t>Anne Gompers</t>
  </si>
  <si>
    <t>60 Stamm Ln</t>
  </si>
  <si>
    <t>Wheeling</t>
  </si>
  <si>
    <t>26003-5543</t>
  </si>
  <si>
    <t>agompers@comcast.net</t>
  </si>
  <si>
    <t>Kim Conte</t>
  </si>
  <si>
    <t>19247 Dovewood Ct</t>
  </si>
  <si>
    <t>Salinas</t>
  </si>
  <si>
    <t>93908-1529</t>
  </si>
  <si>
    <t>Kimlorraineconte@gmail.com</t>
  </si>
  <si>
    <t>1Z2R2652YW00248041</t>
  </si>
  <si>
    <t>Laurel Holman</t>
  </si>
  <si>
    <t>4464 S Albright Dr</t>
  </si>
  <si>
    <t>Holladay</t>
  </si>
  <si>
    <t>84124-3541</t>
  </si>
  <si>
    <t>laurel.holman@yahoo.com</t>
  </si>
  <si>
    <t>1Z2R2652YW00248050</t>
  </si>
  <si>
    <t>Alfredo Yunes</t>
  </si>
  <si>
    <t>3325 90th St</t>
  </si>
  <si>
    <t>Atp 4B</t>
  </si>
  <si>
    <t>Jackson Heights</t>
  </si>
  <si>
    <t>11372-1604</t>
  </si>
  <si>
    <t>alyunes@gmail.com</t>
  </si>
  <si>
    <t>1Z2R26520200024407</t>
  </si>
  <si>
    <t>SH1-106667-30162024</t>
  </si>
  <si>
    <t>Gloria Rojas</t>
  </si>
  <si>
    <t>HC02 Box 17381</t>
  </si>
  <si>
    <t>Rio Grande</t>
  </si>
  <si>
    <t>PR</t>
  </si>
  <si>
    <t>grojas823@yahoo.com</t>
  </si>
  <si>
    <t>EI10240</t>
  </si>
  <si>
    <t>SH1-106667</t>
  </si>
  <si>
    <t>1ZR76A800300004778</t>
  </si>
  <si>
    <t>Kara DiBartolo</t>
  </si>
  <si>
    <t>13 Chelsea Rd</t>
  </si>
  <si>
    <t>Bethel</t>
  </si>
  <si>
    <t>06801-1863</t>
  </si>
  <si>
    <t>karadibartolo@gmail.com</t>
  </si>
  <si>
    <t>1Z2R2652YW00248069</t>
  </si>
  <si>
    <t>Sam Goodwin</t>
  </si>
  <si>
    <t xml:space="preserve">18 NORTH WOARNER ST. </t>
  </si>
  <si>
    <t>WOODBURY</t>
  </si>
  <si>
    <t>SAMGOODWINREALTOR@COMCAST.COM</t>
  </si>
  <si>
    <t>1ZR76A800300004787</t>
  </si>
  <si>
    <t>Patricia  Dunne</t>
  </si>
  <si>
    <t>1315 Ocean Blvd</t>
  </si>
  <si>
    <t>03870-2234</t>
  </si>
  <si>
    <t>mickeyo1958@yahoo.com</t>
  </si>
  <si>
    <t>Julie Todd</t>
  </si>
  <si>
    <t>10112 Rivendell Ln</t>
  </si>
  <si>
    <t>28269-7015</t>
  </si>
  <si>
    <t>Juliestarrtodd@gmail.com</t>
  </si>
  <si>
    <t>1Z2R2652YW00248078</t>
  </si>
  <si>
    <t>Sandra Perez</t>
  </si>
  <si>
    <t>349 Brentwood Dr</t>
  </si>
  <si>
    <t>Watsonville</t>
  </si>
  <si>
    <t>95076-3558</t>
  </si>
  <si>
    <t>sandraperez79@yahoo.com</t>
  </si>
  <si>
    <t>Julie Heifitz</t>
  </si>
  <si>
    <t>135 Oceana Dr E</t>
  </si>
  <si>
    <t>Apt 3h</t>
  </si>
  <si>
    <t>11235-6694</t>
  </si>
  <si>
    <t>julieheifitz@gmail.com</t>
  </si>
  <si>
    <t>1Z2R2652YW00248087</t>
  </si>
  <si>
    <t>Anna Shakhvaladyan</t>
  </si>
  <si>
    <t>13525 Vanowen St</t>
  </si>
  <si>
    <t>Apt 201</t>
  </si>
  <si>
    <t>91405-4393</t>
  </si>
  <si>
    <t>annashakh@yahoo.com</t>
  </si>
  <si>
    <t>1Z2R2652YW00248096</t>
  </si>
  <si>
    <t>ENMANUEL RAMIREZ ARJONA</t>
  </si>
  <si>
    <t>630 Boren Ave N</t>
  </si>
  <si>
    <t>Apt 717</t>
  </si>
  <si>
    <t>98109-6034</t>
  </si>
  <si>
    <t>enmanuel85@gmail.com</t>
  </si>
  <si>
    <t>1Z2R26520200024416</t>
  </si>
  <si>
    <t>Mabel Liang</t>
  </si>
  <si>
    <t>240 East 35th street</t>
  </si>
  <si>
    <t>4L</t>
  </si>
  <si>
    <t>New York City</t>
  </si>
  <si>
    <t>mabelzfliang@gmail.com</t>
  </si>
  <si>
    <t>Vilija Kirilinas</t>
  </si>
  <si>
    <t>6749 Idlewild St</t>
  </si>
  <si>
    <t>33966-1225</t>
  </si>
  <si>
    <t>kirilinas@yahoo.com</t>
  </si>
  <si>
    <t>1Z2R2652YW00248103</t>
  </si>
  <si>
    <t>John Hart</t>
  </si>
  <si>
    <t>6101 Camino De La Costa</t>
  </si>
  <si>
    <t>92037-6521</t>
  </si>
  <si>
    <t>jhart.home@gmail.com</t>
  </si>
  <si>
    <t>1Z2R2652YW00248112</t>
  </si>
  <si>
    <t>Patricia Decosterd</t>
  </si>
  <si>
    <t>1165 Francisco St</t>
  </si>
  <si>
    <t>Apt 12</t>
  </si>
  <si>
    <t>94109-1073</t>
  </si>
  <si>
    <t>pdecosterd25@gmail.com</t>
  </si>
  <si>
    <t>1Z2R2652YW00248121</t>
  </si>
  <si>
    <t>1Z2R2652YW00248130</t>
  </si>
  <si>
    <t>Lisa Hernandez</t>
  </si>
  <si>
    <t>1601 Millview Dr</t>
  </si>
  <si>
    <t>Batavia</t>
  </si>
  <si>
    <t>60510-4516</t>
  </si>
  <si>
    <t>lmh5010@yahoo.com</t>
  </si>
  <si>
    <t>1Z2R2652YW00248149</t>
  </si>
  <si>
    <t>Julie Berg</t>
  </si>
  <si>
    <t>8829 - 28th Street Ct.</t>
  </si>
  <si>
    <t>Milan</t>
  </si>
  <si>
    <t>61264-3547</t>
  </si>
  <si>
    <t>poniryd@aol.com</t>
  </si>
  <si>
    <t>1Z2R2652YW00248158</t>
  </si>
  <si>
    <t>Diane Takahashi</t>
  </si>
  <si>
    <t>4626 Narrot St</t>
  </si>
  <si>
    <t>90503-1434</t>
  </si>
  <si>
    <t>ditak@mindspring.com</t>
  </si>
  <si>
    <t>1Z2R2652YW00248167</t>
  </si>
  <si>
    <t>Clifton Bone</t>
  </si>
  <si>
    <t>3321 Ironwood Dr</t>
  </si>
  <si>
    <t>37214-3807</t>
  </si>
  <si>
    <t>sauceoftaco@yahoo.com</t>
  </si>
  <si>
    <t>Laura Stauber</t>
  </si>
  <si>
    <t>214 N 11th St</t>
  </si>
  <si>
    <t>Apt 5s</t>
  </si>
  <si>
    <t>11211-1491</t>
  </si>
  <si>
    <t>lauraeve05@gmail.com</t>
  </si>
  <si>
    <t>1Z2R2652YW00248176</t>
  </si>
  <si>
    <t>Ashley Zelaya</t>
  </si>
  <si>
    <t>3100 SW 95th Ct</t>
  </si>
  <si>
    <t>33165-3031</t>
  </si>
  <si>
    <t>ashzelaya29@gmail.com</t>
  </si>
  <si>
    <t>1Z2R2652YW00248185</t>
  </si>
  <si>
    <t>Jill Shelton</t>
  </si>
  <si>
    <t>Karen Scott</t>
  </si>
  <si>
    <t>1362 Passenger St</t>
  </si>
  <si>
    <t>Apt 3005</t>
  </si>
  <si>
    <t>37408-1356</t>
  </si>
  <si>
    <t>karendscott7@yahoo.com</t>
  </si>
  <si>
    <t>1Z2R2652YW00248194</t>
  </si>
  <si>
    <t>David Hsu</t>
  </si>
  <si>
    <t>6 Madrid Ct</t>
  </si>
  <si>
    <t>Millbrae</t>
  </si>
  <si>
    <t>94030-1319</t>
  </si>
  <si>
    <t>syw94010@gmail.com</t>
  </si>
  <si>
    <t>LANTARIMA  RATANAKOSET</t>
  </si>
  <si>
    <t>1622 SE 76th Ave</t>
  </si>
  <si>
    <t>97215-3519</t>
  </si>
  <si>
    <t>ratanakoset@gmail.com</t>
  </si>
  <si>
    <t>1Z2R26520100002683</t>
  </si>
  <si>
    <t>1Z2R26520300008816</t>
  </si>
  <si>
    <t>Annie  Velez</t>
  </si>
  <si>
    <t>Po Box 79176</t>
  </si>
  <si>
    <t>Carolina</t>
  </si>
  <si>
    <t>00984-9176</t>
  </si>
  <si>
    <t>annieah.velez@gmail.com</t>
  </si>
  <si>
    <t>1ZR76A80YP00001651</t>
  </si>
  <si>
    <t>Linda Galarza</t>
  </si>
  <si>
    <t>Po Box 6036</t>
  </si>
  <si>
    <t>San Juan</t>
  </si>
  <si>
    <t>00914-6036</t>
  </si>
  <si>
    <t>linda.galarza.matias@gmail.com</t>
  </si>
  <si>
    <t>1ZR76A80YW00001666</t>
  </si>
  <si>
    <t xml:space="preserve">Marleen Gonzalez </t>
  </si>
  <si>
    <t>Po Box 466</t>
  </si>
  <si>
    <t>Aguas Buenas</t>
  </si>
  <si>
    <t>00703-0466</t>
  </si>
  <si>
    <t>marleen.y.gonzalez@gmail.com</t>
  </si>
  <si>
    <t>1ZR76A80YP00001679</t>
  </si>
  <si>
    <t>95218-IVPI</t>
  </si>
  <si>
    <t>Rosa Sanabria</t>
  </si>
  <si>
    <t>Hc 8 Box 2228</t>
  </si>
  <si>
    <t>Sabana Grande</t>
  </si>
  <si>
    <t>00637-9201</t>
  </si>
  <si>
    <t>rochysanabrib@hotmail.com</t>
  </si>
  <si>
    <t>1ZR76A800300004803</t>
  </si>
  <si>
    <t>Yolanda Friendly</t>
  </si>
  <si>
    <t>7822 Wilcoxen Farm Pl</t>
  </si>
  <si>
    <t>20111-8263</t>
  </si>
  <si>
    <t>Osfriendly68@gmail.com</t>
  </si>
  <si>
    <t>Debra Gan</t>
  </si>
  <si>
    <t>5627 Heather Run Drive</t>
  </si>
  <si>
    <t>dwpgan@att.net</t>
  </si>
  <si>
    <t>10 EMERY STREET</t>
  </si>
  <si>
    <t>BETHLEHEM</t>
  </si>
  <si>
    <t>chi-040-0253276</t>
  </si>
  <si>
    <t>RT_0000028672</t>
  </si>
  <si>
    <t>4786 MOUNTAIN CREEK PARKWAY</t>
  </si>
  <si>
    <t>DALLAS</t>
  </si>
  <si>
    <t>LD20168A</t>
  </si>
  <si>
    <t>PMD VIT C Ester Photo Brightening Moisturizer SPF 30 WIP</t>
  </si>
  <si>
    <t>322-291211</t>
  </si>
  <si>
    <t>RT_0000028676</t>
  </si>
  <si>
    <t>11280 RIVERSIDE DR STE A</t>
  </si>
  <si>
    <t>MIRA LOMA</t>
  </si>
  <si>
    <t>527568832-0</t>
  </si>
  <si>
    <t>RT_0000028389</t>
  </si>
  <si>
    <t>482 CHANEY AVENUE</t>
  </si>
  <si>
    <t>GREENWOOD</t>
  </si>
  <si>
    <t>322-291244</t>
  </si>
  <si>
    <t>RT_0000028673</t>
  </si>
  <si>
    <t>850 EAST CENTRAL AVENUE</t>
  </si>
  <si>
    <t>FRESNO</t>
  </si>
  <si>
    <t>322-291222</t>
  </si>
  <si>
    <t>GP74943-25140923</t>
  </si>
  <si>
    <t>Michelle Krzywulak</t>
  </si>
  <si>
    <t>39 saddle way</t>
  </si>
  <si>
    <t>CHESTERFIELD</t>
  </si>
  <si>
    <t>mkrzywulak@comcast.net</t>
  </si>
  <si>
    <t>#GP74943</t>
  </si>
  <si>
    <t>1Z2R2652YW00248201</t>
  </si>
  <si>
    <t>RT_0000028388</t>
  </si>
  <si>
    <t>322-291266</t>
  </si>
  <si>
    <t>RT_0000028670</t>
  </si>
  <si>
    <t>95 KRINER RD.</t>
  </si>
  <si>
    <t>CHAMBERSBURG</t>
  </si>
  <si>
    <t>322-291233</t>
  </si>
  <si>
    <t>GP74937-25140941</t>
  </si>
  <si>
    <t>Michele Nace</t>
  </si>
  <si>
    <t>323westlizard creek rd</t>
  </si>
  <si>
    <t>Lehighton</t>
  </si>
  <si>
    <t>cleaningchix@hotmail.com</t>
  </si>
  <si>
    <t>#GP74937</t>
  </si>
  <si>
    <t>RT_0000028378</t>
  </si>
  <si>
    <t>322-291255</t>
  </si>
  <si>
    <t>Betsy McManus</t>
  </si>
  <si>
    <t>244 Lockwood Avenue</t>
  </si>
  <si>
    <t>New Rochelle</t>
  </si>
  <si>
    <t>betsy_mcmanus@msn.com</t>
  </si>
  <si>
    <t>Eye Serum</t>
  </si>
  <si>
    <t>COMP</t>
  </si>
  <si>
    <t>Pump</t>
  </si>
  <si>
    <t>Component</t>
  </si>
  <si>
    <t>Secondary</t>
  </si>
  <si>
    <t xml:space="preserve">6oz Glass Custom Pump </t>
  </si>
  <si>
    <t>GP73284-25105516</t>
  </si>
  <si>
    <t>Andrea Schlau</t>
  </si>
  <si>
    <t>202 Heritage Hill Dr</t>
  </si>
  <si>
    <t>Jamestown</t>
  </si>
  <si>
    <t>adnider@gmail.com</t>
  </si>
  <si>
    <t>#GP73284</t>
  </si>
  <si>
    <t>GP79325-25210820</t>
  </si>
  <si>
    <t>Robin Hartzler</t>
  </si>
  <si>
    <t>4027 Rotterdam Pass</t>
  </si>
  <si>
    <t>Hampton</t>
  </si>
  <si>
    <t>30228-6075</t>
  </si>
  <si>
    <t>thehartzlers@yahoo.com</t>
  </si>
  <si>
    <t>#GP79325</t>
  </si>
  <si>
    <t>1Z2R2652YW00248210</t>
  </si>
  <si>
    <t>GP75934-25150149</t>
  </si>
  <si>
    <t>Marjo Airosalo</t>
  </si>
  <si>
    <t>881 Montrose Ave</t>
  </si>
  <si>
    <t>marjoairosalo@hotmail.com</t>
  </si>
  <si>
    <t>#GP75934</t>
  </si>
  <si>
    <t>GP75929-25150219</t>
  </si>
  <si>
    <t>Jordan Senger</t>
  </si>
  <si>
    <t>2208 w 78th st</t>
  </si>
  <si>
    <t>tulsa</t>
  </si>
  <si>
    <t>jordan@asphalt-fuelsupply.com</t>
  </si>
  <si>
    <t>#GP75929</t>
  </si>
  <si>
    <t>GP75933-25150156</t>
  </si>
  <si>
    <t>Denise Kauffman</t>
  </si>
  <si>
    <t>3105 Markwood Lane</t>
  </si>
  <si>
    <t>denisekauffman@hotmail.com</t>
  </si>
  <si>
    <t>#GP75933</t>
  </si>
  <si>
    <t>GP79326-25210815</t>
  </si>
  <si>
    <t>Stephanie Abrams</t>
  </si>
  <si>
    <t>1002 Copeman Boulevard</t>
  </si>
  <si>
    <t>stephanieabrams49@gmail.com</t>
  </si>
  <si>
    <t>#GP79326</t>
  </si>
  <si>
    <t>GP73285-25105510</t>
  </si>
  <si>
    <t>Pamela Sargent</t>
  </si>
  <si>
    <t>118 Duncan Drive</t>
  </si>
  <si>
    <t>abu693@bellsouth.net</t>
  </si>
  <si>
    <t>#GP73285</t>
  </si>
  <si>
    <t>RT_0000028677</t>
  </si>
  <si>
    <t>EC Scott Group</t>
  </si>
  <si>
    <t>EC SCOTT GROUP</t>
  </si>
  <si>
    <t>C/O AXCESS POINT</t>
  </si>
  <si>
    <t>BUDD LAKE</t>
  </si>
  <si>
    <t>48485752-2</t>
  </si>
  <si>
    <t>GP76619-25182336</t>
  </si>
  <si>
    <t>Denise Nelson</t>
  </si>
  <si>
    <t>2126 West Juneau Avenue</t>
  </si>
  <si>
    <t>adg3nels@live.com</t>
  </si>
  <si>
    <t>#GP76619</t>
  </si>
  <si>
    <t>GP74773-25142047</t>
  </si>
  <si>
    <t>Sharon Furrow</t>
  </si>
  <si>
    <t>12325 Armstrong Road</t>
  </si>
  <si>
    <t>Soddy Daisy</t>
  </si>
  <si>
    <t>sharonfurrow@ymail.com</t>
  </si>
  <si>
    <t>#GP74773</t>
  </si>
  <si>
    <t>GP72799-25112538</t>
  </si>
  <si>
    <t>Nancy Maniscalco</t>
  </si>
  <si>
    <t>9 Pawlings Cir</t>
  </si>
  <si>
    <t>markmaniscalco@comcast.net</t>
  </si>
  <si>
    <t>#GP72799</t>
  </si>
  <si>
    <t>GP72800-25112534</t>
  </si>
  <si>
    <t>Patricia Lang</t>
  </si>
  <si>
    <t>1106 Pondside Drive</t>
  </si>
  <si>
    <t>patriciaslang@gmail.com</t>
  </si>
  <si>
    <t>#GP72800</t>
  </si>
  <si>
    <t>Phyllis Edelbrock</t>
  </si>
  <si>
    <t>1959 E Day Island Blvd W</t>
  </si>
  <si>
    <t>Apt A</t>
  </si>
  <si>
    <t>University Place</t>
  </si>
  <si>
    <t>98466-1825</t>
  </si>
  <si>
    <t>danslejardin@harbornet.com</t>
  </si>
  <si>
    <t>1Z2R2652YW00248229</t>
  </si>
  <si>
    <t>GP74934-25140951</t>
  </si>
  <si>
    <t>Donna DAmato</t>
  </si>
  <si>
    <t>91 Riverview Rd Unit 5E</t>
  </si>
  <si>
    <t>Niantic</t>
  </si>
  <si>
    <t>donna.damato@yahoo.com</t>
  </si>
  <si>
    <t>#GP74934</t>
  </si>
  <si>
    <t>GP74936-25140945</t>
  </si>
  <si>
    <t>Deborah Rowe</t>
  </si>
  <si>
    <t>3764 West Virginia 75</t>
  </si>
  <si>
    <t>Huntington</t>
  </si>
  <si>
    <t>dmrowe57@msn.com</t>
  </si>
  <si>
    <t>#GP74936</t>
  </si>
  <si>
    <t>Gwendolyn Stokes</t>
  </si>
  <si>
    <t>3404 W Vasconia St</t>
  </si>
  <si>
    <t>33629-7956</t>
  </si>
  <si>
    <t>gwendolyn_baker@hotmail.com</t>
  </si>
  <si>
    <t>1Z2R26520200024425</t>
  </si>
  <si>
    <t>GP74775-25142037</t>
  </si>
  <si>
    <t>Cheryl Weldon</t>
  </si>
  <si>
    <t>3270 Buckhead Forest Mews NE</t>
  </si>
  <si>
    <t>30305-1761</t>
  </si>
  <si>
    <t>crjweldon@gmail.com</t>
  </si>
  <si>
    <t>#GP74775</t>
  </si>
  <si>
    <t>GP79324-25210824</t>
  </si>
  <si>
    <t>Elizabeth Irvine</t>
  </si>
  <si>
    <t>80 Young Avenue</t>
  </si>
  <si>
    <t>Cedar Grove</t>
  </si>
  <si>
    <t>lizi80@optonline.net</t>
  </si>
  <si>
    <t>#GP79324</t>
  </si>
  <si>
    <t>Gloria Christman</t>
  </si>
  <si>
    <t>2388 Larkspur Dr</t>
  </si>
  <si>
    <t>Alpine</t>
  </si>
  <si>
    <t>91901-1321</t>
  </si>
  <si>
    <t>christman.inc@cox.net</t>
  </si>
  <si>
    <t>1Z2R2652YW00248238</t>
  </si>
  <si>
    <t>Laura Kaminski</t>
  </si>
  <si>
    <t>13535 Cambridge Dr</t>
  </si>
  <si>
    <t>Lemont</t>
  </si>
  <si>
    <t>mamak67@sbcglobal.net</t>
  </si>
  <si>
    <t>GP79316-25210848</t>
  </si>
  <si>
    <t>Anne Davies</t>
  </si>
  <si>
    <t>16560 Calle Pulido</t>
  </si>
  <si>
    <t>adavies@san.rr.com</t>
  </si>
  <si>
    <t>#GP79316</t>
  </si>
  <si>
    <t>McKenzie Ferguson</t>
  </si>
  <si>
    <t>877 Bounty Dr</t>
  </si>
  <si>
    <t>Apt 204</t>
  </si>
  <si>
    <t>Foster City</t>
  </si>
  <si>
    <t>94404-2630</t>
  </si>
  <si>
    <t>mckenzieferguson49@gmail.com</t>
  </si>
  <si>
    <t>1Z2R2652YW00248247</t>
  </si>
  <si>
    <t>Antonietta DeVito</t>
  </si>
  <si>
    <t>26 Long Pasture Rd</t>
  </si>
  <si>
    <t>01845-3251</t>
  </si>
  <si>
    <t>adevito@devitolawoffices.com</t>
  </si>
  <si>
    <t>1Z2R2652YW00248256</t>
  </si>
  <si>
    <t>Sharon Wood</t>
  </si>
  <si>
    <t>159Gaskill Gaskill Road</t>
  </si>
  <si>
    <t>jim4sharon@yahoo.com</t>
  </si>
  <si>
    <t>1Z2R2652YW00248265</t>
  </si>
  <si>
    <t>GP79321-25210833</t>
  </si>
  <si>
    <t>Janet Olson</t>
  </si>
  <si>
    <t>228 North Harvey Street</t>
  </si>
  <si>
    <t>Plymouth</t>
  </si>
  <si>
    <t>janetolson@comcast.net</t>
  </si>
  <si>
    <t>#GP79321</t>
  </si>
  <si>
    <t>Deanna Bates</t>
  </si>
  <si>
    <t>4469 173rd Street Ct E</t>
  </si>
  <si>
    <t>98446-7800</t>
  </si>
  <si>
    <t>dsbates72@gmail.com</t>
  </si>
  <si>
    <t>1Z2R26520200024434</t>
  </si>
  <si>
    <t>GP79323-25210827</t>
  </si>
  <si>
    <t>Louis Manzo</t>
  </si>
  <si>
    <t>3877 Center Avenue</t>
  </si>
  <si>
    <t>louismanzosb@gmail.com</t>
  </si>
  <si>
    <t>#GP79323</t>
  </si>
  <si>
    <t>SH1-120084-02101804</t>
  </si>
  <si>
    <t>carol clouse</t>
  </si>
  <si>
    <t>29 Maple Ridge Ln</t>
  </si>
  <si>
    <t>28806-2905</t>
  </si>
  <si>
    <t>ccarclouse@aol.com</t>
  </si>
  <si>
    <t>SH1-120084</t>
  </si>
  <si>
    <t>GP72801-25112531</t>
  </si>
  <si>
    <t>Renee Ott</t>
  </si>
  <si>
    <t>11 Nason Hill Road</t>
  </si>
  <si>
    <t>Sherborn</t>
  </si>
  <si>
    <t>reneeaott@yahoo.com</t>
  </si>
  <si>
    <t>#GP72801</t>
  </si>
  <si>
    <t>SH1-120083-02101800</t>
  </si>
  <si>
    <t>Lauren Barone</t>
  </si>
  <si>
    <t>16 Forest St</t>
  </si>
  <si>
    <t>07039-5508</t>
  </si>
  <si>
    <t>lbarone325@gmail.com</t>
  </si>
  <si>
    <t>SH1-120083</t>
  </si>
  <si>
    <t>1Z2R2652YW00248274</t>
  </si>
  <si>
    <t>GP72794-25112555</t>
  </si>
  <si>
    <t>JOAN VILLAFANE</t>
  </si>
  <si>
    <t>278 SUMMERFIELD PLACE</t>
  </si>
  <si>
    <t>FLAT ROCK,</t>
  </si>
  <si>
    <t>HUSKIECALL@AOL.COM</t>
  </si>
  <si>
    <t>#GP72794</t>
  </si>
  <si>
    <t>Allison stanley</t>
  </si>
  <si>
    <t>2868 Chinquapin Ln</t>
  </si>
  <si>
    <t>37043-2619</t>
  </si>
  <si>
    <t>talstanley@att.net</t>
  </si>
  <si>
    <t>1Z2R26520200024443</t>
  </si>
  <si>
    <t>GP72802-25112527</t>
  </si>
  <si>
    <t>Ashley Burke</t>
  </si>
  <si>
    <t>2783 Milano Avenue</t>
  </si>
  <si>
    <t>aeflaher72@gmail.com</t>
  </si>
  <si>
    <t>#GP72802</t>
  </si>
  <si>
    <t>SH1-120077-02101741</t>
  </si>
  <si>
    <t>sue Laslo</t>
  </si>
  <si>
    <t>17312 Grand Canyon Rd</t>
  </si>
  <si>
    <t>85peridot@gmail.com</t>
  </si>
  <si>
    <t>SH1-120077</t>
  </si>
  <si>
    <t>1Z2R2652YW00248283</t>
  </si>
  <si>
    <t>Kimberly Pulitano</t>
  </si>
  <si>
    <t>74 Fulham Lane</t>
  </si>
  <si>
    <t>Holbrook</t>
  </si>
  <si>
    <t>kalp@optonline.net</t>
  </si>
  <si>
    <t>Belinda Warren</t>
  </si>
  <si>
    <t>650 Elkton Drive</t>
  </si>
  <si>
    <t>Belindajean2000@hotmail.com</t>
  </si>
  <si>
    <t>Linnea Barnes</t>
  </si>
  <si>
    <t>22 Clara Ave</t>
  </si>
  <si>
    <t>New Windsor</t>
  </si>
  <si>
    <t>12553-8712</t>
  </si>
  <si>
    <t>linneabarnes9@gmail.com</t>
  </si>
  <si>
    <t>1Z2R2652YW00248292</t>
  </si>
  <si>
    <t>Kelly Arena</t>
  </si>
  <si>
    <t>5 independence Way</t>
  </si>
  <si>
    <t>arenakelly@aol.com</t>
  </si>
  <si>
    <t>SH1-120079-02101747</t>
  </si>
  <si>
    <t>Amy Naruemon</t>
  </si>
  <si>
    <t>16039 Central St</t>
  </si>
  <si>
    <t>Baldwin Park</t>
  </si>
  <si>
    <t>91706-2114</t>
  </si>
  <si>
    <t>iamning6@gmail.com</t>
  </si>
  <si>
    <t>SH1-120079</t>
  </si>
  <si>
    <t>1Z2R2652YW00248309</t>
  </si>
  <si>
    <t>GP82417-26161411</t>
  </si>
  <si>
    <t>Robin Walsh</t>
  </si>
  <si>
    <t>2846 Fairfield Avenue</t>
  </si>
  <si>
    <t>APT E</t>
  </si>
  <si>
    <t>dreamgood15@gmail.com</t>
  </si>
  <si>
    <t>#GP82417</t>
  </si>
  <si>
    <t>1Z2R2652YW00248318</t>
  </si>
  <si>
    <t>SH1-120080-02101751</t>
  </si>
  <si>
    <t>Laura Rooney</t>
  </si>
  <si>
    <t>47 Potter Street</t>
  </si>
  <si>
    <t>Patchogue</t>
  </si>
  <si>
    <t>krooney6@optonline.net</t>
  </si>
  <si>
    <t>SH1-120080</t>
  </si>
  <si>
    <t>1Z2R26520200024452</t>
  </si>
  <si>
    <t>Deborah Maynes</t>
  </si>
  <si>
    <t>54 Lionel Ave</t>
  </si>
  <si>
    <t>Apt F</t>
  </si>
  <si>
    <t>Waltham</t>
  </si>
  <si>
    <t>02452-4824</t>
  </si>
  <si>
    <t>debmaynes@hotmail.com</t>
  </si>
  <si>
    <t>1Z2R2652YW00248327</t>
  </si>
  <si>
    <t>GP82407-26161444</t>
  </si>
  <si>
    <t>Cheryl Sweeney</t>
  </si>
  <si>
    <t>19255 Junipero Serra Drive</t>
  </si>
  <si>
    <t>Sonoma</t>
  </si>
  <si>
    <t>sweeneyinsonoma@yahoo.com</t>
  </si>
  <si>
    <t>#GP82407</t>
  </si>
  <si>
    <t>1Z2R2652YW00248336</t>
  </si>
  <si>
    <t>SH1-120081-02101754</t>
  </si>
  <si>
    <t>Diane Freeman</t>
  </si>
  <si>
    <t>1838 N Alabama St</t>
  </si>
  <si>
    <t>46202-1507</t>
  </si>
  <si>
    <t>dianeb773@aol.com</t>
  </si>
  <si>
    <t>SH1-120081</t>
  </si>
  <si>
    <t>1Z2R26520200024461</t>
  </si>
  <si>
    <t>SH1-120078-02101744</t>
  </si>
  <si>
    <t>Amanda Matlock</t>
  </si>
  <si>
    <t>HC 62 Box 762</t>
  </si>
  <si>
    <t>Deer</t>
  </si>
  <si>
    <t>amanda962010@live.com</t>
  </si>
  <si>
    <t>SH1-120078</t>
  </si>
  <si>
    <t>GP82414-26161422</t>
  </si>
  <si>
    <t>annette basileo ivey</t>
  </si>
  <si>
    <t>340 n brighton st</t>
  </si>
  <si>
    <t>burbank</t>
  </si>
  <si>
    <t>annette.ivey@me.com</t>
  </si>
  <si>
    <t>#GP82414</t>
  </si>
  <si>
    <t>1Z2R2652YW00248345</t>
  </si>
  <si>
    <t>Dawn Carbone</t>
  </si>
  <si>
    <t>2671 S Seamans Neck Rd</t>
  </si>
  <si>
    <t>Seaford</t>
  </si>
  <si>
    <t>11783-3254</t>
  </si>
  <si>
    <t>dhcarb85@aol.com</t>
  </si>
  <si>
    <t>Gira Ukani</t>
  </si>
  <si>
    <t>2500 Glenbush Cir</t>
  </si>
  <si>
    <t>92882-8600</t>
  </si>
  <si>
    <t>gukani@gmail.com</t>
  </si>
  <si>
    <t>1Z2R2652YW00248354</t>
  </si>
  <si>
    <t>GP82405-26161450</t>
  </si>
  <si>
    <t>Stephanie Dunn</t>
  </si>
  <si>
    <t>11220 South Longwood Drive</t>
  </si>
  <si>
    <t>stevie.dunn@gmail.com</t>
  </si>
  <si>
    <t>#GP82405</t>
  </si>
  <si>
    <t>1Z2R2652YW00248363</t>
  </si>
  <si>
    <t>Inga Gomez</t>
  </si>
  <si>
    <t>13799 Temple Blvd</t>
  </si>
  <si>
    <t>West Palm Beach</t>
  </si>
  <si>
    <t>33412-2354</t>
  </si>
  <si>
    <t>rirc4@comcast.net</t>
  </si>
  <si>
    <t>1Z2R2652YW00248372</t>
  </si>
  <si>
    <t>Marci Criste</t>
  </si>
  <si>
    <t>1016 Lexington Way</t>
  </si>
  <si>
    <t>Woodland</t>
  </si>
  <si>
    <t>95695-2871</t>
  </si>
  <si>
    <t>misayre@hotmail.com</t>
  </si>
  <si>
    <t>GP82406-26161447</t>
  </si>
  <si>
    <t>Suzanne Wyman</t>
  </si>
  <si>
    <t>232 Ponemah Hill Road</t>
  </si>
  <si>
    <t>suzannewyman@yahoo.com</t>
  </si>
  <si>
    <t>#GP82406</t>
  </si>
  <si>
    <t>1Z2R2652YW00248381</t>
  </si>
  <si>
    <t>martha adeline</t>
  </si>
  <si>
    <t>142 W 73rd St</t>
  </si>
  <si>
    <t>10023-3073</t>
  </si>
  <si>
    <t>martha_adeline@yahoo.com</t>
  </si>
  <si>
    <t>1Z2R2652YW00248390</t>
  </si>
  <si>
    <t>GP82411-26161432</t>
  </si>
  <si>
    <t>Leah M Murphy</t>
  </si>
  <si>
    <t>114 N Dunning St</t>
  </si>
  <si>
    <t>Ventura</t>
  </si>
  <si>
    <t>momtribe67@gmail.com</t>
  </si>
  <si>
    <t>#GP82411</t>
  </si>
  <si>
    <t>1Z2R2652YW00248407</t>
  </si>
  <si>
    <t>Julianna Lyell</t>
  </si>
  <si>
    <t>9561 Prichard St</t>
  </si>
  <si>
    <t>Bellflower</t>
  </si>
  <si>
    <t>90706-3028</t>
  </si>
  <si>
    <t>thelyells@aol.com</t>
  </si>
  <si>
    <t>Lynn  Spitzer</t>
  </si>
  <si>
    <t>4201 Wythe Ave</t>
  </si>
  <si>
    <t>23221-1150</t>
  </si>
  <si>
    <t>lynnrspitzer@gmail.com</t>
  </si>
  <si>
    <t>1Z2R26520300008825</t>
  </si>
  <si>
    <t>GP82408-26161441</t>
  </si>
  <si>
    <t>Julie Vondrak</t>
  </si>
  <si>
    <t>P.O. Box 684</t>
  </si>
  <si>
    <t>5204 Lava Drive</t>
  </si>
  <si>
    <t>McCloud</t>
  </si>
  <si>
    <t>julesrobinson@aol.com</t>
  </si>
  <si>
    <t>#GP82408</t>
  </si>
  <si>
    <t>1Z2R2652YW00248416</t>
  </si>
  <si>
    <t>GP82415-26161419</t>
  </si>
  <si>
    <t>Amanda Stratton</t>
  </si>
  <si>
    <t>4710 Wooded Oak Circle</t>
  </si>
  <si>
    <t>anstratton15@gmail.com</t>
  </si>
  <si>
    <t>#GP82415</t>
  </si>
  <si>
    <t>1Z2R2652YW00248425</t>
  </si>
  <si>
    <t>SH1-104309-29142055</t>
  </si>
  <si>
    <t>Joyce  Lyons</t>
  </si>
  <si>
    <t>201 East Osprey Lane</t>
  </si>
  <si>
    <t>Shelton</t>
  </si>
  <si>
    <t>thelyonsking1@gmail.com</t>
  </si>
  <si>
    <t>BB20332</t>
  </si>
  <si>
    <t>Cold Plasma+ Hand Therapy 2 oz FG</t>
  </si>
  <si>
    <t>SH1-104309</t>
  </si>
  <si>
    <t>GP82410-26161435</t>
  </si>
  <si>
    <t>Mary Brainin</t>
  </si>
  <si>
    <t>2421 Apple Hill Lane</t>
  </si>
  <si>
    <t>Buffalo Grove</t>
  </si>
  <si>
    <t>jobrainin@comcast.net</t>
  </si>
  <si>
    <t>#GP82410</t>
  </si>
  <si>
    <t>1Z2R2652YP00248438</t>
  </si>
  <si>
    <t>SH1-120111-02111914</t>
  </si>
  <si>
    <t>Jenifer Earley</t>
  </si>
  <si>
    <t>98 John F Kennedy Blvd</t>
  </si>
  <si>
    <t>Pine Beach</t>
  </si>
  <si>
    <t>08741-1707</t>
  </si>
  <si>
    <t>j.earley321@gmail.com</t>
  </si>
  <si>
    <t>SH1-120111</t>
  </si>
  <si>
    <t>1Z2R2652YW00248443</t>
  </si>
  <si>
    <t>M Smith</t>
  </si>
  <si>
    <t>6804 Park Ave</t>
  </si>
  <si>
    <t>30342-2367</t>
  </si>
  <si>
    <t>mssatlanta@gmail.com</t>
  </si>
  <si>
    <t>1Z2R2652YW00248452</t>
  </si>
  <si>
    <t>GP82416-26161415</t>
  </si>
  <si>
    <t>Jessica Nicole Martinez</t>
  </si>
  <si>
    <t>866 Saint Charles Drive</t>
  </si>
  <si>
    <t>#5</t>
  </si>
  <si>
    <t>jessicanicolemz@gmail.com</t>
  </si>
  <si>
    <t>#GP82416</t>
  </si>
  <si>
    <t>SH1-120108-02111901</t>
  </si>
  <si>
    <t>Charlene Leigh</t>
  </si>
  <si>
    <t>19306 Weber Ct</t>
  </si>
  <si>
    <t>Mokena</t>
  </si>
  <si>
    <t>60448-1166</t>
  </si>
  <si>
    <t>charleneleigh@comcast.net</t>
  </si>
  <si>
    <t>SH1-120108</t>
  </si>
  <si>
    <t>1Z2R2652YW00248461</t>
  </si>
  <si>
    <t>853 North QVC Way</t>
  </si>
  <si>
    <t>ONTARIO</t>
  </si>
  <si>
    <t>IJ125031</t>
  </si>
  <si>
    <t>Super Greens Trio</t>
  </si>
  <si>
    <t>GP82582-26201331</t>
  </si>
  <si>
    <t>John Barneson</t>
  </si>
  <si>
    <t>13 Old Derry Road</t>
  </si>
  <si>
    <t>Salem</t>
  </si>
  <si>
    <t>accounts@barneson.com</t>
  </si>
  <si>
    <t>#GP82582</t>
  </si>
  <si>
    <t>1Z2R2652YW00248470</t>
  </si>
  <si>
    <t>SH1-120115-02111927</t>
  </si>
  <si>
    <t>Melody Baird-Vanni</t>
  </si>
  <si>
    <t>10 Forman Ct</t>
  </si>
  <si>
    <t>07728-9030</t>
  </si>
  <si>
    <t>LODYBAIRD@aol.com</t>
  </si>
  <si>
    <t>SH1-120115</t>
  </si>
  <si>
    <t>1Z2R26520200024470</t>
  </si>
  <si>
    <t>GP82583-26201328</t>
  </si>
  <si>
    <t>April Hemmes</t>
  </si>
  <si>
    <t>879 mallard ave.</t>
  </si>
  <si>
    <t>hampton</t>
  </si>
  <si>
    <t>a.hemmes@hotmail.com</t>
  </si>
  <si>
    <t>#GP82583</t>
  </si>
  <si>
    <t>GP82584-26201325</t>
  </si>
  <si>
    <t>Gretchen Caywood</t>
  </si>
  <si>
    <t>2 Lewis st</t>
  </si>
  <si>
    <t>Maynard</t>
  </si>
  <si>
    <t>gcaywood@yahoo.com</t>
  </si>
  <si>
    <t>#GP82584</t>
  </si>
  <si>
    <t>SH1-120105-02111851</t>
  </si>
  <si>
    <t>Pat Wright</t>
  </si>
  <si>
    <t>7050 Ox Bow Rd</t>
  </si>
  <si>
    <t>Tallahassee</t>
  </si>
  <si>
    <t>32312-3579</t>
  </si>
  <si>
    <t>pgw78@comcast.net</t>
  </si>
  <si>
    <t>SH1-120105</t>
  </si>
  <si>
    <t>GP82587-26201316</t>
  </si>
  <si>
    <t>nancy holgate</t>
  </si>
  <si>
    <t>12800 Fisher Lane</t>
  </si>
  <si>
    <t>nmholgate@yahoo.com</t>
  </si>
  <si>
    <t>#GP82587</t>
  </si>
  <si>
    <t>GP82403-26161457</t>
  </si>
  <si>
    <t>Jodi Johnson</t>
  </si>
  <si>
    <t>121 La Crosse Drive</t>
  </si>
  <si>
    <t>Morgan Hill</t>
  </si>
  <si>
    <t>jodiannaj@yahoo.com</t>
  </si>
  <si>
    <t>#GP82403</t>
  </si>
  <si>
    <t>SH1-120102-02111841</t>
  </si>
  <si>
    <t>Sarah Hodges</t>
  </si>
  <si>
    <t>210 River Circle Rd</t>
  </si>
  <si>
    <t>30043-7504</t>
  </si>
  <si>
    <t>sarahleven@gmail.com</t>
  </si>
  <si>
    <t>SH1-120102</t>
  </si>
  <si>
    <t>GP82588-26201312</t>
  </si>
  <si>
    <t>Penny Sisley</t>
  </si>
  <si>
    <t>1369 Rodney Drive</t>
  </si>
  <si>
    <t>psisley@sbcglobal.net</t>
  </si>
  <si>
    <t>#GP82588</t>
  </si>
  <si>
    <t>GP82404-26161454</t>
  </si>
  <si>
    <t>Karen Thomas</t>
  </si>
  <si>
    <t>1312 Broadlawn Drive</t>
  </si>
  <si>
    <t>Plainfield</t>
  </si>
  <si>
    <t>kit4596@aol.com</t>
  </si>
  <si>
    <t>#GP82404</t>
  </si>
  <si>
    <t>GP82409-26161438</t>
  </si>
  <si>
    <t>chris oakes</t>
  </si>
  <si>
    <t>520 2nd Avenue Southwest</t>
  </si>
  <si>
    <t>ksirah@gmail.com</t>
  </si>
  <si>
    <t>#GP82409</t>
  </si>
  <si>
    <t>SH1-120116-02111930</t>
  </si>
  <si>
    <t>Lori Vandermaten</t>
  </si>
  <si>
    <t>14501 Alpine Dr</t>
  </si>
  <si>
    <t>Urbandale</t>
  </si>
  <si>
    <t>50323-2533</t>
  </si>
  <si>
    <t>lvandermaten64@gmail.com</t>
  </si>
  <si>
    <t>SH1-120116</t>
  </si>
  <si>
    <t>GP82589-26201308</t>
  </si>
  <si>
    <t>Douglas Kelly</t>
  </si>
  <si>
    <t>455 Buena Mesa Drive</t>
  </si>
  <si>
    <t>Calimesa</t>
  </si>
  <si>
    <t>dougkellyjr@yahoo.com</t>
  </si>
  <si>
    <t>#GP82589</t>
  </si>
  <si>
    <t>SH1-120109-02111906</t>
  </si>
  <si>
    <t>Angelica Rojas</t>
  </si>
  <si>
    <t>2122 Massachusetts Ave NW</t>
  </si>
  <si>
    <t>20008-2828</t>
  </si>
  <si>
    <t>JustAngel71@icloud.com</t>
  </si>
  <si>
    <t>SH1-120109</t>
  </si>
  <si>
    <t>1Z2R2652YW00248489</t>
  </si>
  <si>
    <t>GP82590-26201304</t>
  </si>
  <si>
    <t>Yvette Ybarra</t>
  </si>
  <si>
    <t>27572 Minaya</t>
  </si>
  <si>
    <t>Mission Viejo</t>
  </si>
  <si>
    <t>yboyle911@gmail.com</t>
  </si>
  <si>
    <t>#GP82590</t>
  </si>
  <si>
    <t>SH1-120106-02111854</t>
  </si>
  <si>
    <t xml:space="preserve">Chongsheng cheng </t>
  </si>
  <si>
    <t>4985 N 32nd St</t>
  </si>
  <si>
    <t>Lincoln</t>
  </si>
  <si>
    <t>68504-4699</t>
  </si>
  <si>
    <t>chongshengcheng@gmail.com</t>
  </si>
  <si>
    <t>SH1-120106</t>
  </si>
  <si>
    <t>1Z2R26520200024489</t>
  </si>
  <si>
    <t>GP82412-26161429</t>
  </si>
  <si>
    <t>Laurie  Paulsen</t>
  </si>
  <si>
    <t>2913 Minnetonka Drive</t>
  </si>
  <si>
    <t>Rapid City</t>
  </si>
  <si>
    <t>SD</t>
  </si>
  <si>
    <t>lpaulsen@rushmore.com</t>
  </si>
  <si>
    <t>#GP82412</t>
  </si>
  <si>
    <t>GP82591-26201300</t>
  </si>
  <si>
    <t xml:space="preserve">Robert Slayden </t>
  </si>
  <si>
    <t>8325 berkley rdg</t>
  </si>
  <si>
    <t>sandy springs</t>
  </si>
  <si>
    <t>BSlayden@Comcast.net</t>
  </si>
  <si>
    <t>#GP82591</t>
  </si>
  <si>
    <t>GP82413-26161426</t>
  </si>
  <si>
    <t>Donna Moore</t>
  </si>
  <si>
    <t>1755 Fieldcrest Lane</t>
  </si>
  <si>
    <t>donnaoore@yahoo.com</t>
  </si>
  <si>
    <t>#GP82413</t>
  </si>
  <si>
    <t>SH1-120113-02111921</t>
  </si>
  <si>
    <t>Nicole Greenfield</t>
  </si>
  <si>
    <t>604 Richmond Rd</t>
  </si>
  <si>
    <t>East Meadow</t>
  </si>
  <si>
    <t>11554-2233</t>
  </si>
  <si>
    <t>greenie310@gmail.com</t>
  </si>
  <si>
    <t>SH1-120113</t>
  </si>
  <si>
    <t>GP82592-26201412</t>
  </si>
  <si>
    <t>Melissa Perez</t>
  </si>
  <si>
    <t>16898 West Fillmore Street</t>
  </si>
  <si>
    <t>melissaperez410@gmail.com</t>
  </si>
  <si>
    <t>#GP82592</t>
  </si>
  <si>
    <t>SH1-120103-02111844</t>
  </si>
  <si>
    <t>Julianna Staples</t>
  </si>
  <si>
    <t>3000 Vanderbilt Pl</t>
  </si>
  <si>
    <t>Apt 419</t>
  </si>
  <si>
    <t>37212-2529</t>
  </si>
  <si>
    <t>julianna.l.staples@gmail.com</t>
  </si>
  <si>
    <t>SH1-120103</t>
  </si>
  <si>
    <t>GP82593-26201408</t>
  </si>
  <si>
    <t>Mrs. rana monibi</t>
  </si>
  <si>
    <t>1501 north point drive</t>
  </si>
  <si>
    <t>reston</t>
  </si>
  <si>
    <t>r_monibi@yahoo.com</t>
  </si>
  <si>
    <t>#GP82593</t>
  </si>
  <si>
    <t>SH1-120096-02111825</t>
  </si>
  <si>
    <t>Sneha Odom</t>
  </si>
  <si>
    <t>810 W Hillside Ct</t>
  </si>
  <si>
    <t>Steamboat Springs</t>
  </si>
  <si>
    <t>80487-3101</t>
  </si>
  <si>
    <t>yeehaw0902@hotmail.com</t>
  </si>
  <si>
    <t>SH1-120096</t>
  </si>
  <si>
    <t>1Z2R2652YW00248498</t>
  </si>
  <si>
    <t>GP82594-26201404</t>
  </si>
  <si>
    <t>Sherrylene Gerber</t>
  </si>
  <si>
    <t>7136 Thamesford Drive</t>
  </si>
  <si>
    <t>Fort Wayne</t>
  </si>
  <si>
    <t>sherrylene@frontier.com</t>
  </si>
  <si>
    <t>#GP82594</t>
  </si>
  <si>
    <t>SH1-120087-02101816</t>
  </si>
  <si>
    <t>Caryn Behrens</t>
  </si>
  <si>
    <t>936 Oak Hill Rd</t>
  </si>
  <si>
    <t>Lake Barrington</t>
  </si>
  <si>
    <t>60010-1660</t>
  </si>
  <si>
    <t>carynb67@gmail.com</t>
  </si>
  <si>
    <t>SH1-120087</t>
  </si>
  <si>
    <t>1Z2R2652YW00248505</t>
  </si>
  <si>
    <t>SH1-120107-02111857</t>
  </si>
  <si>
    <t>Maryna Ilchenko</t>
  </si>
  <si>
    <t>7801 NW 37th St</t>
  </si>
  <si>
    <t>Doral</t>
  </si>
  <si>
    <t>33195-6503</t>
  </si>
  <si>
    <t>ilchenkomary.mv@gmail.com</t>
  </si>
  <si>
    <t>SH1-120107</t>
  </si>
  <si>
    <t>1Z2R2652YW00248514</t>
  </si>
  <si>
    <t>SH1-120101-02111838</t>
  </si>
  <si>
    <t>Ellen Marchiella</t>
  </si>
  <si>
    <t>58 61 79 th St</t>
  </si>
  <si>
    <t>Middle Village</t>
  </si>
  <si>
    <t>ellenmarchiella@yahoo.com</t>
  </si>
  <si>
    <t>SH1-120101</t>
  </si>
  <si>
    <t>1Z2R2652YW00248523</t>
  </si>
  <si>
    <t>GP82595-26201400</t>
  </si>
  <si>
    <t>David Jewett</t>
  </si>
  <si>
    <t>12922 W La Vina Dr</t>
  </si>
  <si>
    <t>sharla.jewett@gmail.com</t>
  </si>
  <si>
    <t>#GP82595</t>
  </si>
  <si>
    <t>SH1-120114-02111924</t>
  </si>
  <si>
    <t>T Bertolini</t>
  </si>
  <si>
    <t>19683 E Golden Bough Dr</t>
  </si>
  <si>
    <t>Covina</t>
  </si>
  <si>
    <t>91724-3813</t>
  </si>
  <si>
    <t>tamara@bertolinifamily.net</t>
  </si>
  <si>
    <t>SH1-120114</t>
  </si>
  <si>
    <t>1Z2R2652YW00248532</t>
  </si>
  <si>
    <t>SH1-120100-02111835</t>
  </si>
  <si>
    <t>Roseann Caffaro</t>
  </si>
  <si>
    <t>5 Bertrand St</t>
  </si>
  <si>
    <t>Old Bridge</t>
  </si>
  <si>
    <t>08857-2556</t>
  </si>
  <si>
    <t>Vox38@aol.com</t>
  </si>
  <si>
    <t>SH1-120100</t>
  </si>
  <si>
    <t>1Z2R26520200024498</t>
  </si>
  <si>
    <t>SH1-120110-02111910</t>
  </si>
  <si>
    <t>Annie Monroe</t>
  </si>
  <si>
    <t>11925 Marine Dr</t>
  </si>
  <si>
    <t>98221-8522</t>
  </si>
  <si>
    <t>amonroe0902@gmail.com</t>
  </si>
  <si>
    <t>SH1-120110</t>
  </si>
  <si>
    <t>GP82581-26201228</t>
  </si>
  <si>
    <t>maria aguayo</t>
  </si>
  <si>
    <t>3423 sunflower ct</t>
  </si>
  <si>
    <t>el centro</t>
  </si>
  <si>
    <t>m58aguayo@aol.com</t>
  </si>
  <si>
    <t>#GP82581</t>
  </si>
  <si>
    <t>SH1-120091-02101829</t>
  </si>
  <si>
    <t>Gail Carpenter</t>
  </si>
  <si>
    <t>1136 Ford Rd</t>
  </si>
  <si>
    <t>13850-3237</t>
  </si>
  <si>
    <t>gcarpent1@gmail.com</t>
  </si>
  <si>
    <t>SH1-120091</t>
  </si>
  <si>
    <t>SH1-120117-02111934</t>
  </si>
  <si>
    <t>Heidi  Gerhards</t>
  </si>
  <si>
    <t>6607 Mulroy St</t>
  </si>
  <si>
    <t>Mclean</t>
  </si>
  <si>
    <t>22101-5517</t>
  </si>
  <si>
    <t>gerhardshshop@yahoo.com</t>
  </si>
  <si>
    <t>SH1-120117</t>
  </si>
  <si>
    <t>1Z2R2652YW00248541</t>
  </si>
  <si>
    <t>SH1-120086-02101813</t>
  </si>
  <si>
    <t>Kathy Doyle</t>
  </si>
  <si>
    <t>216 Calloway Rd</t>
  </si>
  <si>
    <t>Vass</t>
  </si>
  <si>
    <t>28394-9017</t>
  </si>
  <si>
    <t>Tomboymako@aol.com</t>
  </si>
  <si>
    <t>SH1-120086</t>
  </si>
  <si>
    <t>1Z2R2652YW00248550</t>
  </si>
  <si>
    <t>SH1-120099-02111832</t>
  </si>
  <si>
    <t>Thomasina Ma</t>
  </si>
  <si>
    <t>1467 31st Ave</t>
  </si>
  <si>
    <t>thomasina62@hotmail.com</t>
  </si>
  <si>
    <t>SH1-120099</t>
  </si>
  <si>
    <t>1Z2R26520200024505</t>
  </si>
  <si>
    <t>SH1-120120-02121844</t>
  </si>
  <si>
    <t>3127 Topside Rd</t>
  </si>
  <si>
    <t>37920-6026</t>
  </si>
  <si>
    <t>etwalker1992@gmail.com</t>
  </si>
  <si>
    <t>SH1-120120</t>
  </si>
  <si>
    <t>1ZR76A800300004812</t>
  </si>
  <si>
    <t>SH1-120104-02111847</t>
  </si>
  <si>
    <t>Lori Marinelli</t>
  </si>
  <si>
    <t>7 Maureen Ln</t>
  </si>
  <si>
    <t>03051-3445</t>
  </si>
  <si>
    <t>pianouplay@gmail.com</t>
  </si>
  <si>
    <t>SH1-120104</t>
  </si>
  <si>
    <t>SH1-120094-02101838</t>
  </si>
  <si>
    <t>Rhonda R Harris</t>
  </si>
  <si>
    <t>16044 VÃ­a Vecinos</t>
  </si>
  <si>
    <t>San Lorenzo</t>
  </si>
  <si>
    <t>rhondarachel2003@gmail.com</t>
  </si>
  <si>
    <t>SH1-120094</t>
  </si>
  <si>
    <t>1Z2R2652YW00248569</t>
  </si>
  <si>
    <t>SH1-120090-02101825</t>
  </si>
  <si>
    <t>Matti Jackson</t>
  </si>
  <si>
    <t>3295 Allegheny Drive</t>
  </si>
  <si>
    <t>matti.g.jackson@gmail.com</t>
  </si>
  <si>
    <t>SH1-120090</t>
  </si>
  <si>
    <t>SH1-120181-02141956</t>
  </si>
  <si>
    <t>SH1-120181</t>
  </si>
  <si>
    <t>1Z2R2652YW00248578</t>
  </si>
  <si>
    <t>SH1-120085-02101808</t>
  </si>
  <si>
    <t>Susan Pinnick</t>
  </si>
  <si>
    <t>4701 N 206th Ave</t>
  </si>
  <si>
    <t>Buckeye</t>
  </si>
  <si>
    <t>85396-6543</t>
  </si>
  <si>
    <t>spinner24@cox.net</t>
  </si>
  <si>
    <t>SH1-120085</t>
  </si>
  <si>
    <t>1Z2R2652YW00248587</t>
  </si>
  <si>
    <t>SH1-120189-02142039</t>
  </si>
  <si>
    <t>Leigh Beck</t>
  </si>
  <si>
    <t>1240 S Cucamonga Ave</t>
  </si>
  <si>
    <t>Ontario</t>
  </si>
  <si>
    <t>booker889@hotmail.com</t>
  </si>
  <si>
    <t>SH1-120189</t>
  </si>
  <si>
    <t>1Z2R2652YW00248596</t>
  </si>
  <si>
    <t>SH1-120092-02101832</t>
  </si>
  <si>
    <t>Anna Claflin</t>
  </si>
  <si>
    <t>4757 Ryerson Rd</t>
  </si>
  <si>
    <t>Twin Lake</t>
  </si>
  <si>
    <t>49457-8537</t>
  </si>
  <si>
    <t>annaclaflin@ymail.com</t>
  </si>
  <si>
    <t>SH1-120092</t>
  </si>
  <si>
    <t>SH1-120127-02121907</t>
  </si>
  <si>
    <t>SpiderUS  Fern</t>
  </si>
  <si>
    <t>1601 NE 106th Ave</t>
  </si>
  <si>
    <t>97220-3822</t>
  </si>
  <si>
    <t>for.fernziiz@hotmail.com</t>
  </si>
  <si>
    <t>ID124637</t>
  </si>
  <si>
    <t>PMD Brighten &amp; Firm Travel Set with Bag</t>
  </si>
  <si>
    <t>SH1-120127</t>
  </si>
  <si>
    <t>1Z2R2652YW00248603</t>
  </si>
  <si>
    <t>SH1-120180-02141953</t>
  </si>
  <si>
    <t>Dusan Milovanovic</t>
  </si>
  <si>
    <t>3033 Routh St</t>
  </si>
  <si>
    <t>75201-5249</t>
  </si>
  <si>
    <t>onlybadbetches1998@gmail.com</t>
  </si>
  <si>
    <t>SH1-120180</t>
  </si>
  <si>
    <t>1Z2R2652YW00248612</t>
  </si>
  <si>
    <t>SH1-120098-02111828</t>
  </si>
  <si>
    <t>Ruben Sutton</t>
  </si>
  <si>
    <t>8 Bunker Court</t>
  </si>
  <si>
    <t>Wheatley Heights</t>
  </si>
  <si>
    <t>ruben@theashlargrp.com</t>
  </si>
  <si>
    <t>SH1-120098</t>
  </si>
  <si>
    <t>SH1-120122-02121850</t>
  </si>
  <si>
    <t>Jessica Amoia</t>
  </si>
  <si>
    <t>22475 N 91st Pl</t>
  </si>
  <si>
    <t>bowerje@msn.com</t>
  </si>
  <si>
    <t>SH1-120122</t>
  </si>
  <si>
    <t>1Z2R26520200024514</t>
  </si>
  <si>
    <t>SH1-120193-02142055</t>
  </si>
  <si>
    <t>Sandy Oberlander</t>
  </si>
  <si>
    <t>38 Van Schoick Avenue</t>
  </si>
  <si>
    <t>oobeland1@aol.com</t>
  </si>
  <si>
    <t>SH1-120193</t>
  </si>
  <si>
    <t>1Z2R2652YW00248621</t>
  </si>
  <si>
    <t>SH1-120179-02141950</t>
  </si>
  <si>
    <t>Brianna Straub</t>
  </si>
  <si>
    <t>1934 Raven Ct</t>
  </si>
  <si>
    <t>95376-8342</t>
  </si>
  <si>
    <t>brikstraub@gmail.com</t>
  </si>
  <si>
    <t>SH1-120179</t>
  </si>
  <si>
    <t>1Z2R26520200024523</t>
  </si>
  <si>
    <t>SH1-120121-02121847</t>
  </si>
  <si>
    <t>Jason Udomsub</t>
  </si>
  <si>
    <t>29804 SW Camelot St</t>
  </si>
  <si>
    <t>Wilsonville</t>
  </si>
  <si>
    <t>97070-7563</t>
  </si>
  <si>
    <t>memeeprimadonna@hotmail.co.th</t>
  </si>
  <si>
    <t>SH1-120121</t>
  </si>
  <si>
    <t>SH1-120126-02121904</t>
  </si>
  <si>
    <t>Suzanne McCroskey</t>
  </si>
  <si>
    <t>138 Patton Ave</t>
  </si>
  <si>
    <t>Princeton</t>
  </si>
  <si>
    <t>08540-5364</t>
  </si>
  <si>
    <t>suzmac4@mac.com</t>
  </si>
  <si>
    <t>SH1-120126</t>
  </si>
  <si>
    <t>SH1-120188-02142033</t>
  </si>
  <si>
    <t>Brenda Krist</t>
  </si>
  <si>
    <t>2790 Sunflower Dr</t>
  </si>
  <si>
    <t>Fitchburg</t>
  </si>
  <si>
    <t>53711-7633</t>
  </si>
  <si>
    <t>bkrist@grobecpa.com</t>
  </si>
  <si>
    <t>SH1-120188</t>
  </si>
  <si>
    <t>1Z2R2652YW00248630</t>
  </si>
  <si>
    <t>SH1-120131-02121922</t>
  </si>
  <si>
    <t>Jo-Ann Chorney</t>
  </si>
  <si>
    <t>2600 E Skyline Dr</t>
  </si>
  <si>
    <t>85718-3067</t>
  </si>
  <si>
    <t>joannchorney@gmail.com</t>
  </si>
  <si>
    <t>SH1-120131</t>
  </si>
  <si>
    <t>1Z2R26520200024532</t>
  </si>
  <si>
    <t>SH1-120089-02101822</t>
  </si>
  <si>
    <t>Mary Schwartz</t>
  </si>
  <si>
    <t>7 Bonham Ln</t>
  </si>
  <si>
    <t>Cortlandt Manor</t>
  </si>
  <si>
    <t>10567-6556</t>
  </si>
  <si>
    <t>Mpoli760@gmail.com</t>
  </si>
  <si>
    <t>SH1-120089</t>
  </si>
  <si>
    <t>SH1-120130-02121918</t>
  </si>
  <si>
    <t>Nicole Amalfitano</t>
  </si>
  <si>
    <t>140 Lake Nanuet Dr</t>
  </si>
  <si>
    <t>Nanuet</t>
  </si>
  <si>
    <t>nicolea7499@aol.com</t>
  </si>
  <si>
    <t>SH1-120130</t>
  </si>
  <si>
    <t>SH1-120190-02142044</t>
  </si>
  <si>
    <t>Phatsaya Jamjumrus</t>
  </si>
  <si>
    <t>1326 S Negley Ave</t>
  </si>
  <si>
    <t>15217-1205</t>
  </si>
  <si>
    <t>ppj_poo@hotmail.com</t>
  </si>
  <si>
    <t>SH1-120190</t>
  </si>
  <si>
    <t>SH1-120129-02121914</t>
  </si>
  <si>
    <t>Shawn Banerji</t>
  </si>
  <si>
    <t>6 E Wharf Rd</t>
  </si>
  <si>
    <t>06443-3114</t>
  </si>
  <si>
    <t>rbanerji@earthlink.net</t>
  </si>
  <si>
    <t>SH1-120129</t>
  </si>
  <si>
    <t>SH1-120133-02121928</t>
  </si>
  <si>
    <t>Barbara Fideli</t>
  </si>
  <si>
    <t>411 Manning Way</t>
  </si>
  <si>
    <t>Lake Geneva</t>
  </si>
  <si>
    <t>Casbrett8@gmail.com</t>
  </si>
  <si>
    <t>SH1-120133</t>
  </si>
  <si>
    <t>SH1-120128-02121911</t>
  </si>
  <si>
    <t>Jane Box</t>
  </si>
  <si>
    <t>5614 Laurium Rd</t>
  </si>
  <si>
    <t>28226-5610</t>
  </si>
  <si>
    <t>ptbx73@aol.com</t>
  </si>
  <si>
    <t>SH1-120128</t>
  </si>
  <si>
    <t>SH1-120185-02142012</t>
  </si>
  <si>
    <t>Dora Medrano</t>
  </si>
  <si>
    <t>5305 Pla Vada Dr</t>
  </si>
  <si>
    <t>93306-1839</t>
  </si>
  <si>
    <t>a0514jr@hotmail.com</t>
  </si>
  <si>
    <t>SH1-120185</t>
  </si>
  <si>
    <t>1Z2R2652YW00248649</t>
  </si>
  <si>
    <t>SH1-120192-02142052</t>
  </si>
  <si>
    <t>Barbara Mandara</t>
  </si>
  <si>
    <t>42 Cypress Point Rd</t>
  </si>
  <si>
    <t>08060-4742</t>
  </si>
  <si>
    <t>saljay42@aol.com</t>
  </si>
  <si>
    <t>SH1-120192</t>
  </si>
  <si>
    <t>1Z2R2652YW00248658</t>
  </si>
  <si>
    <t>SH1-120118-02121837</t>
  </si>
  <si>
    <t>Debra Allbery Gildea</t>
  </si>
  <si>
    <t>23 Ledgestone Dr</t>
  </si>
  <si>
    <t>28730-7100</t>
  </si>
  <si>
    <t>dallberygildea@gmail.com</t>
  </si>
  <si>
    <t>SH1-120118</t>
  </si>
  <si>
    <t>SH1-120119-02121841</t>
  </si>
  <si>
    <t>Hailey Miller</t>
  </si>
  <si>
    <t>28647 Lockeridge View Dr</t>
  </si>
  <si>
    <t>haileyanna7@yahoo.com</t>
  </si>
  <si>
    <t>SH1-120119</t>
  </si>
  <si>
    <t>SH1-120141-02121954</t>
  </si>
  <si>
    <t>Beverly McGee</t>
  </si>
  <si>
    <t>7450 Highway 39</t>
  </si>
  <si>
    <t>Chanute</t>
  </si>
  <si>
    <t>66720-5301</t>
  </si>
  <si>
    <t>emujoba@yahoo.com</t>
  </si>
  <si>
    <t>SH1-120141</t>
  </si>
  <si>
    <t>1Z2R2652YW00248667</t>
  </si>
  <si>
    <t>SH1-120125-02121901</t>
  </si>
  <si>
    <t>Diane Hadley</t>
  </si>
  <si>
    <t>15 High Pond Lane  Box 1591</t>
  </si>
  <si>
    <t>Highlands</t>
  </si>
  <si>
    <t>hadlot@aol.com</t>
  </si>
  <si>
    <t>SH1-120125</t>
  </si>
  <si>
    <t>SH1-120186-02142019</t>
  </si>
  <si>
    <t>Joy Oden</t>
  </si>
  <si>
    <t>12750 La Honda Road</t>
  </si>
  <si>
    <t>joyvw12750@yahoo.com</t>
  </si>
  <si>
    <t>SH1-120186</t>
  </si>
  <si>
    <t>1Z2R2652YW00248676</t>
  </si>
  <si>
    <t>SH1-120134-02121931</t>
  </si>
  <si>
    <t>Joan Hause</t>
  </si>
  <si>
    <t>6430 Valley View Road</t>
  </si>
  <si>
    <t>joanehause@gmail.com</t>
  </si>
  <si>
    <t>SH1-120134</t>
  </si>
  <si>
    <t>1Z2R2652YW00248685</t>
  </si>
  <si>
    <t>SH1-120187-02142026</t>
  </si>
  <si>
    <t>twelvegoldcoins@gmail.com</t>
  </si>
  <si>
    <t>SH1-120187</t>
  </si>
  <si>
    <t>1Z2R2652YW00248694</t>
  </si>
  <si>
    <t>SH1-120148-02131944</t>
  </si>
  <si>
    <t>Valerie  Gray</t>
  </si>
  <si>
    <t>550 Polaris St</t>
  </si>
  <si>
    <t>89521-9303</t>
  </si>
  <si>
    <t>italianhearts@att.net</t>
  </si>
  <si>
    <t>SH1-120148</t>
  </si>
  <si>
    <t>SH1-120139-02121948</t>
  </si>
  <si>
    <t>Silvia Soto</t>
  </si>
  <si>
    <t>24508 S Avalon Blvd</t>
  </si>
  <si>
    <t>90744-1021</t>
  </si>
  <si>
    <t>silviacq@yahoo.com</t>
  </si>
  <si>
    <t>SH1-120139</t>
  </si>
  <si>
    <t>1Z2R2652YW00248701</t>
  </si>
  <si>
    <t>SH1-120184-02142007</t>
  </si>
  <si>
    <t>Carolyn Buchanan</t>
  </si>
  <si>
    <t>101 Saint Emilion Ct</t>
  </si>
  <si>
    <t>Ponte Vedra Beach</t>
  </si>
  <si>
    <t>32082-2941</t>
  </si>
  <si>
    <t>cbwrites@att.net</t>
  </si>
  <si>
    <t>SH1-120184</t>
  </si>
  <si>
    <t>SH1-120155-02132008</t>
  </si>
  <si>
    <t>Sharon Hicks</t>
  </si>
  <si>
    <t>3527 Pickwick Park Dr</t>
  </si>
  <si>
    <t>77339-1288</t>
  </si>
  <si>
    <t>sharon_hicks@txs.uscourts.gov</t>
  </si>
  <si>
    <t>SH1-120155</t>
  </si>
  <si>
    <t>SH1-120191-02142048</t>
  </si>
  <si>
    <t>Samantha Walker</t>
  </si>
  <si>
    <t>sewswim8@comcast.net</t>
  </si>
  <si>
    <t>SH1-120191</t>
  </si>
  <si>
    <t>1Z2R2652YW00248710</t>
  </si>
  <si>
    <t>SH1-120136-02121938</t>
  </si>
  <si>
    <t>Suzanne Bellan</t>
  </si>
  <si>
    <t>116 Hickory Cir</t>
  </si>
  <si>
    <t>08003-4701</t>
  </si>
  <si>
    <t>suzanne.bellan@comcast.net</t>
  </si>
  <si>
    <t>SH1-120136</t>
  </si>
  <si>
    <t>1Z2R2652YW00248729</t>
  </si>
  <si>
    <t>SH1-120152-02131956</t>
  </si>
  <si>
    <t>Debra St. Jean</t>
  </si>
  <si>
    <t>124 School Street</t>
  </si>
  <si>
    <t>Chase Graphics</t>
  </si>
  <si>
    <t>Putnam</t>
  </si>
  <si>
    <t>deb@chasegraphics.net</t>
  </si>
  <si>
    <t>SH1-120152</t>
  </si>
  <si>
    <t>1Z2R26520200024541</t>
  </si>
  <si>
    <t>SH1-120182-02141959</t>
  </si>
  <si>
    <t>Yulia Shytlina</t>
  </si>
  <si>
    <t>27 Merry Lane NP000085752</t>
  </si>
  <si>
    <t>New Jersey</t>
  </si>
  <si>
    <t>East Hannover</t>
  </si>
  <si>
    <t>shytlina@yahoo.com</t>
  </si>
  <si>
    <t>SH1-120182</t>
  </si>
  <si>
    <t>SH1-120140-02121951</t>
  </si>
  <si>
    <t>Lynne Smith</t>
  </si>
  <si>
    <t>13645 SW 42nd Ave.</t>
  </si>
  <si>
    <t>Ocala</t>
  </si>
  <si>
    <t>L2007@aol.com</t>
  </si>
  <si>
    <t>SH1-120140</t>
  </si>
  <si>
    <t>SH1-120138-02121944</t>
  </si>
  <si>
    <t>Lark Blum</t>
  </si>
  <si>
    <t>16 Camp Rd</t>
  </si>
  <si>
    <t>South Thomaston</t>
  </si>
  <si>
    <t>04858-3331</t>
  </si>
  <si>
    <t>larkblum@aol.com</t>
  </si>
  <si>
    <t>SH1-120138</t>
  </si>
  <si>
    <t>SH1-120151-02131953</t>
  </si>
  <si>
    <t>Karrie Fonte</t>
  </si>
  <si>
    <t>3000 Aurora Mist Dr</t>
  </si>
  <si>
    <t>Little Elm</t>
  </si>
  <si>
    <t>75068-7861</t>
  </si>
  <si>
    <t>Karriefonte@gmail.com</t>
  </si>
  <si>
    <t>SH1-120151</t>
  </si>
  <si>
    <t>SH1-120159-02132032</t>
  </si>
  <si>
    <t>Jennifer Foos</t>
  </si>
  <si>
    <t>3120 Lexington Lane</t>
  </si>
  <si>
    <t>HIGHLAND PARK</t>
  </si>
  <si>
    <t>foosgirls@hotmail.com</t>
  </si>
  <si>
    <t>SH1-120159</t>
  </si>
  <si>
    <t>SH1-120173-02141932</t>
  </si>
  <si>
    <t>Colleen Sweet</t>
  </si>
  <si>
    <t>1823 Cashion Cv</t>
  </si>
  <si>
    <t>Hernando</t>
  </si>
  <si>
    <t>38632-8853</t>
  </si>
  <si>
    <t>csweet5926@gmail.com</t>
  </si>
  <si>
    <t>SH1-120173</t>
  </si>
  <si>
    <t>1Z2R2652YW00248738</t>
  </si>
  <si>
    <t>SH1-120153-02131959</t>
  </si>
  <si>
    <t>47 Homestead Cir</t>
  </si>
  <si>
    <t>07746-2303</t>
  </si>
  <si>
    <t>SH1-120153</t>
  </si>
  <si>
    <t>Complete Brush Set with Bag</t>
  </si>
  <si>
    <t>SH1-120165-02132103</t>
  </si>
  <si>
    <t>Melinda Tuthill</t>
  </si>
  <si>
    <t>14941 Sunnycrest Ln</t>
  </si>
  <si>
    <t>92647-2327</t>
  </si>
  <si>
    <t>mel.tuthill@yahoo.com</t>
  </si>
  <si>
    <t>SH1-120165</t>
  </si>
  <si>
    <t>1Z2R2652YW00248747</t>
  </si>
  <si>
    <t>SH1-120174-02141935</t>
  </si>
  <si>
    <t>Mary Jane Stanley</t>
  </si>
  <si>
    <t>5823 Bowen Daniel Drive</t>
  </si>
  <si>
    <t>Unit 503</t>
  </si>
  <si>
    <t>mjstanley503@outlook.com</t>
  </si>
  <si>
    <t>SH1-120174</t>
  </si>
  <si>
    <t>1Z2R2652YW00248756</t>
  </si>
  <si>
    <t>SH1-120154-02132003</t>
  </si>
  <si>
    <t>Patricia Gutierrez</t>
  </si>
  <si>
    <t>7800 Rio Guadalupe Pl NE</t>
  </si>
  <si>
    <t>87122-2795</t>
  </si>
  <si>
    <t>arielnpat@juno.com</t>
  </si>
  <si>
    <t>SH1-120154</t>
  </si>
  <si>
    <t>1ZR76A800300004821</t>
  </si>
  <si>
    <t>SH1-120175-02141938</t>
  </si>
  <si>
    <t>Lisa Green</t>
  </si>
  <si>
    <t>15 Private Road 59004</t>
  </si>
  <si>
    <t>75501-1329</t>
  </si>
  <si>
    <t>liska2ikati@aol.com</t>
  </si>
  <si>
    <t>SH1-120175</t>
  </si>
  <si>
    <t>1Z2R2652YW00248765</t>
  </si>
  <si>
    <t>SH1-120150-02131950</t>
  </si>
  <si>
    <t>SH1-120150</t>
  </si>
  <si>
    <t>1ZR76A800300004830</t>
  </si>
  <si>
    <t>SH1-120132-02121925</t>
  </si>
  <si>
    <t>Susie Codding</t>
  </si>
  <si>
    <t>368 S Shaffer St</t>
  </si>
  <si>
    <t>92866-2026</t>
  </si>
  <si>
    <t>secodding@gmail.com</t>
  </si>
  <si>
    <t>SH1-120132</t>
  </si>
  <si>
    <t>1Z2R2652YW00248774</t>
  </si>
  <si>
    <t>SH1-120158-02132025</t>
  </si>
  <si>
    <t>AIR 7 SEAS  TRANSPORT LOGISTIC, INC.</t>
  </si>
  <si>
    <t>1815 Houret CT</t>
  </si>
  <si>
    <t>C/O DEVELOPMENT MEDIA EDU</t>
  </si>
  <si>
    <t>Milpitas</t>
  </si>
  <si>
    <t>95035-6823</t>
  </si>
  <si>
    <t>SH1-120158</t>
  </si>
  <si>
    <t>1Z2R26520100002692</t>
  </si>
  <si>
    <t>SH1-120146-02131937</t>
  </si>
  <si>
    <t>Ellen Bigelow</t>
  </si>
  <si>
    <t>10228 Clark Wooldridge Ct</t>
  </si>
  <si>
    <t>89129-5003</t>
  </si>
  <si>
    <t>ellenbigelow1@gmail.com</t>
  </si>
  <si>
    <t>SH1-120146</t>
  </si>
  <si>
    <t>1Z2R26520200024550</t>
  </si>
  <si>
    <t>SH1-120144-02131930</t>
  </si>
  <si>
    <t>Lymari Miranda</t>
  </si>
  <si>
    <t>2659 Leighswood Dr</t>
  </si>
  <si>
    <t>Winston Salem</t>
  </si>
  <si>
    <t>27106-9821</t>
  </si>
  <si>
    <t>maripiranda@mail.com</t>
  </si>
  <si>
    <t>SH1-120144</t>
  </si>
  <si>
    <t>1Z2R2652YW00248783</t>
  </si>
  <si>
    <t>RT_0000028675</t>
  </si>
  <si>
    <t>5151 INTERCOASTAL CT</t>
  </si>
  <si>
    <t>MONROVIA</t>
  </si>
  <si>
    <t>526300817-0</t>
  </si>
  <si>
    <t>526300818-1</t>
  </si>
  <si>
    <t>SH1-120160-02132039</t>
  </si>
  <si>
    <t>Brian Scott</t>
  </si>
  <si>
    <t>372 5th St</t>
  </si>
  <si>
    <t>32233-5346</t>
  </si>
  <si>
    <t>bisco77i@gmail.com</t>
  </si>
  <si>
    <t>SH1-120160</t>
  </si>
  <si>
    <t>1ZR76A800300004849</t>
  </si>
  <si>
    <t>SH1-120137-02121941</t>
  </si>
  <si>
    <t>Deborah Walker</t>
  </si>
  <si>
    <t>7415 Bay Chapel Cir</t>
  </si>
  <si>
    <t>Liverpool</t>
  </si>
  <si>
    <t>13088-4761</t>
  </si>
  <si>
    <t>mikedebjoe@aol.com</t>
  </si>
  <si>
    <t>SH1-120137</t>
  </si>
  <si>
    <t>1Z2R26520200024569</t>
  </si>
  <si>
    <t>SH1-120168-02132116</t>
  </si>
  <si>
    <t>Keirnan Foster</t>
  </si>
  <si>
    <t>2118 E Sandwedge Ln</t>
  </si>
  <si>
    <t>Fort Mohave</t>
  </si>
  <si>
    <t>86426-6778</t>
  </si>
  <si>
    <t>dome.keirnan@gmail.com</t>
  </si>
  <si>
    <t>SH1-120168</t>
  </si>
  <si>
    <t>1Z2R2652YW00248792</t>
  </si>
  <si>
    <t>SH1-120157-02132018</t>
  </si>
  <si>
    <t>Jan Lee</t>
  </si>
  <si>
    <t>23306 Seven Winds</t>
  </si>
  <si>
    <t>78258-7124</t>
  </si>
  <si>
    <t>starkjanm@yahoo.com</t>
  </si>
  <si>
    <t>SH1-120157</t>
  </si>
  <si>
    <t>1Z2R2652YW00248809</t>
  </si>
  <si>
    <t>SH1-120147-02131941</t>
  </si>
  <si>
    <t xml:space="preserve">Roberta  Weisgerber </t>
  </si>
  <si>
    <t>27920 N. Lakeview Cir.</t>
  </si>
  <si>
    <t>Bobbye123@att.net</t>
  </si>
  <si>
    <t>SH1-120147</t>
  </si>
  <si>
    <t>1Z2R2652YW00248818</t>
  </si>
  <si>
    <t>SH1-120172-02132129</t>
  </si>
  <si>
    <t>SH1-120172</t>
  </si>
  <si>
    <t>1Z2R2652YW00248827</t>
  </si>
  <si>
    <t>SH1-120161-02132044</t>
  </si>
  <si>
    <t>Rayeko McCartan</t>
  </si>
  <si>
    <t>1221 E Moreno St</t>
  </si>
  <si>
    <t>32503-5658</t>
  </si>
  <si>
    <t>rayeko66@cox.net</t>
  </si>
  <si>
    <t>SH1-120161</t>
  </si>
  <si>
    <t>1Z2R2652YW00248836</t>
  </si>
  <si>
    <t>SH1-120176-02141941</t>
  </si>
  <si>
    <t>Heather Nicewonger</t>
  </si>
  <si>
    <t>6030 Princeton Ave NE</t>
  </si>
  <si>
    <t>98115-7764</t>
  </si>
  <si>
    <t>hea.nicewonger@gmail.com</t>
  </si>
  <si>
    <t>SH1-120176</t>
  </si>
  <si>
    <t>1Z2R26520200024578</t>
  </si>
  <si>
    <t>SH1-120145-02131934</t>
  </si>
  <si>
    <t>kathy brown</t>
  </si>
  <si>
    <t>2585 Ferguson Rd</t>
  </si>
  <si>
    <t>Gardendale</t>
  </si>
  <si>
    <t>35071-2342</t>
  </si>
  <si>
    <t>Kkatbbrwbb@aol.com</t>
  </si>
  <si>
    <t>SH1-120145</t>
  </si>
  <si>
    <t>1Z2R2652YW00248845</t>
  </si>
  <si>
    <t>SH1-120162-02132049</t>
  </si>
  <si>
    <t>Shelaine Badoni</t>
  </si>
  <si>
    <t>45 County Rd 6541</t>
  </si>
  <si>
    <t>Kirtland</t>
  </si>
  <si>
    <t>87417-9445</t>
  </si>
  <si>
    <t>shelainebadoni@aol.com</t>
  </si>
  <si>
    <t>SH1-120162</t>
  </si>
  <si>
    <t>1Z2R2652YW00248854</t>
  </si>
  <si>
    <t>SH1-120163-02132054</t>
  </si>
  <si>
    <t xml:space="preserve">Heather Stevens </t>
  </si>
  <si>
    <t>5605 Baton Rouge Blvd</t>
  </si>
  <si>
    <t>75035-7860</t>
  </si>
  <si>
    <t>Heathernstevens@yahoo.com</t>
  </si>
  <si>
    <t>SH1-120163</t>
  </si>
  <si>
    <t>SH1-120142-02131924</t>
  </si>
  <si>
    <t>CARRIE GAIENNIE</t>
  </si>
  <si>
    <t>2526 Avenue B</t>
  </si>
  <si>
    <t>71301-5314</t>
  </si>
  <si>
    <t>c28gee@yahoo.com</t>
  </si>
  <si>
    <t>SH1-120142</t>
  </si>
  <si>
    <t>1Z2R26520200024587</t>
  </si>
  <si>
    <t>SH1-120198-02152137</t>
  </si>
  <si>
    <t>Leslye Page</t>
  </si>
  <si>
    <t>228 Avenida Cabrillo</t>
  </si>
  <si>
    <t>San Clemente</t>
  </si>
  <si>
    <t>92672-5530</t>
  </si>
  <si>
    <t>leslye@akinshomes.com</t>
  </si>
  <si>
    <t>SH1-120198</t>
  </si>
  <si>
    <t>SH1-120216-02162054</t>
  </si>
  <si>
    <t>KATHLEEN BREWSTER</t>
  </si>
  <si>
    <t>6638 Barela Ave</t>
  </si>
  <si>
    <t>Arcadia</t>
  </si>
  <si>
    <t>91007-7825</t>
  </si>
  <si>
    <t>KBRNLANY@CHARTER.NET</t>
  </si>
  <si>
    <t>SH1-120216</t>
  </si>
  <si>
    <t>1Z2R2652YW00248863</t>
  </si>
  <si>
    <t>SH1-120171-02132126</t>
  </si>
  <si>
    <t>Kyra Mann</t>
  </si>
  <si>
    <t>18180 Olinda Trail North</t>
  </si>
  <si>
    <t>Marine on Saint Croix</t>
  </si>
  <si>
    <t>kyra@mann.org</t>
  </si>
  <si>
    <t>SH1-120171</t>
  </si>
  <si>
    <t>1Z2R26520300008834</t>
  </si>
  <si>
    <t>SH1-120222-02162129</t>
  </si>
  <si>
    <t>Jill Saperstein</t>
  </si>
  <si>
    <t>1213 White Hall Rd.</t>
  </si>
  <si>
    <t>Keswick</t>
  </si>
  <si>
    <t>Jillingels@gmail.com</t>
  </si>
  <si>
    <t>SH1-120222</t>
  </si>
  <si>
    <t>1ZR76A800300004858</t>
  </si>
  <si>
    <t>SH1-120223-02162132</t>
  </si>
  <si>
    <t>Nicole Shek</t>
  </si>
  <si>
    <t>860 Brookside Ln</t>
  </si>
  <si>
    <t>94030-1009</t>
  </si>
  <si>
    <t>mshekphn@yahoo.com</t>
  </si>
  <si>
    <t>SH1-120223</t>
  </si>
  <si>
    <t>SH1-120169-02132120</t>
  </si>
  <si>
    <t>SH1-120169</t>
  </si>
  <si>
    <t>1Z2R2652YW00248872</t>
  </si>
  <si>
    <t>SH1-120201-02152148</t>
  </si>
  <si>
    <t>Tina Skandalis</t>
  </si>
  <si>
    <t>306 Northridge Rd</t>
  </si>
  <si>
    <t>93105-1930</t>
  </si>
  <si>
    <t>tinaskandalis1@gmail.com</t>
  </si>
  <si>
    <t>SH1-120201</t>
  </si>
  <si>
    <t>1Z2R2652YW00248881</t>
  </si>
  <si>
    <t>SH1-120209-02162009</t>
  </si>
  <si>
    <t>Katherine Calkins</t>
  </si>
  <si>
    <t>3061 Mount Vernon Ave</t>
  </si>
  <si>
    <t>Unit N414</t>
  </si>
  <si>
    <t>22305-3206</t>
  </si>
  <si>
    <t>Calkins1984@gmail.com</t>
  </si>
  <si>
    <t>SH1-120209</t>
  </si>
  <si>
    <t>SH1-120167-02132112</t>
  </si>
  <si>
    <t>Erika Weber</t>
  </si>
  <si>
    <t>730 N 198th St</t>
  </si>
  <si>
    <t>Shoreline</t>
  </si>
  <si>
    <t>98133-3506</t>
  </si>
  <si>
    <t>erikajweber3@gmail.com</t>
  </si>
  <si>
    <t>SH1-120167</t>
  </si>
  <si>
    <t>1Z2R2652YW00248890</t>
  </si>
  <si>
    <t>SH1-120207-02152214</t>
  </si>
  <si>
    <t>Denise Lepore</t>
  </si>
  <si>
    <t>4784 Boston Post Rd</t>
  </si>
  <si>
    <t>Unit C21</t>
  </si>
  <si>
    <t>denise.lepore@gmail.com</t>
  </si>
  <si>
    <t>SH1-120207</t>
  </si>
  <si>
    <t>1Z2R2652YW00248907</t>
  </si>
  <si>
    <t>SH1-120208-02152217</t>
  </si>
  <si>
    <t>Aindrea Patrick</t>
  </si>
  <si>
    <t>1820 W Pueblo St</t>
  </si>
  <si>
    <t>Yuma</t>
  </si>
  <si>
    <t>85364-5228</t>
  </si>
  <si>
    <t>aindrea.patrick@icloud.com</t>
  </si>
  <si>
    <t>SH1-120208</t>
  </si>
  <si>
    <t>1Z2R26520200024596</t>
  </si>
  <si>
    <t>SH1-120197-02152134</t>
  </si>
  <si>
    <t>Bruce Wilderman</t>
  </si>
  <si>
    <t>1845 Saxon Lane</t>
  </si>
  <si>
    <t>Maple Glen</t>
  </si>
  <si>
    <t>brucewilderman@icloud.com</t>
  </si>
  <si>
    <t>SH1-120197</t>
  </si>
  <si>
    <t>1Z2R2652YW00248916</t>
  </si>
  <si>
    <t>SH1-120177-02141944</t>
  </si>
  <si>
    <t>Tommie Pisanelli</t>
  </si>
  <si>
    <t>200 Park Place Drive</t>
  </si>
  <si>
    <t>wadsworth</t>
  </si>
  <si>
    <t>pisanellipmd@gmail.com</t>
  </si>
  <si>
    <t>SH1-120177</t>
  </si>
  <si>
    <t>SH1-120204-02152159</t>
  </si>
  <si>
    <t>Qingyang Xu</t>
  </si>
  <si>
    <t>605 Epworth Pl</t>
  </si>
  <si>
    <t>Durham</t>
  </si>
  <si>
    <t>27707-3371</t>
  </si>
  <si>
    <t>qingyang1997@outlook.com</t>
  </si>
  <si>
    <t>SH1-120204</t>
  </si>
  <si>
    <t>1Z2R26520200024603</t>
  </si>
  <si>
    <t>SH1-120178-02141947</t>
  </si>
  <si>
    <t>Tamara Miller</t>
  </si>
  <si>
    <t>2525 Broadway N</t>
  </si>
  <si>
    <t>Apt 711</t>
  </si>
  <si>
    <t>Fargo</t>
  </si>
  <si>
    <t>58102-1450</t>
  </si>
  <si>
    <t>tkmiller.1@gmail.com</t>
  </si>
  <si>
    <t>SH1-120178</t>
  </si>
  <si>
    <t>SH1-120221-02162125</t>
  </si>
  <si>
    <t>Kathy Williamson</t>
  </si>
  <si>
    <t>60 Foxfire Lane</t>
  </si>
  <si>
    <t>Oldsmar</t>
  </si>
  <si>
    <t>kwladyhawk@aol.com</t>
  </si>
  <si>
    <t>SH1-120221</t>
  </si>
  <si>
    <t>SH1-120164-02132058</t>
  </si>
  <si>
    <t>ILONA HUMES</t>
  </si>
  <si>
    <t>827 Kings Crossing Dr NW</t>
  </si>
  <si>
    <t>28027-6443</t>
  </si>
  <si>
    <t>ihumes7@yahoo.com</t>
  </si>
  <si>
    <t>SH1-120164</t>
  </si>
  <si>
    <t>1Z2R2652YW00248925</t>
  </si>
  <si>
    <t>SH1-120215-02162048</t>
  </si>
  <si>
    <t>Pam Campbell</t>
  </si>
  <si>
    <t>1800 Merrick St</t>
  </si>
  <si>
    <t>76107-3240</t>
  </si>
  <si>
    <t>pamjcampbell@yahoo.com</t>
  </si>
  <si>
    <t>SH1-120215</t>
  </si>
  <si>
    <t>SH1-120199-02152141</t>
  </si>
  <si>
    <t>Yingjie Tang</t>
  </si>
  <si>
    <t>2101 Capstone Cir</t>
  </si>
  <si>
    <t>20170-5904</t>
  </si>
  <si>
    <t>yingjietang0503@gmail.com</t>
  </si>
  <si>
    <t>SH1-120199</t>
  </si>
  <si>
    <t>1Z2R2652YW00248934</t>
  </si>
  <si>
    <t>SH1-120202-02152152</t>
  </si>
  <si>
    <t>Beth SQUILLACIOTI</t>
  </si>
  <si>
    <t>1115 Greenwood Ridge Ct</t>
  </si>
  <si>
    <t>Bel Air</t>
  </si>
  <si>
    <t>21014-1862</t>
  </si>
  <si>
    <t>bsquill76@yahoo.com</t>
  </si>
  <si>
    <t>SH1-120202</t>
  </si>
  <si>
    <t>SH1-120205-02152203</t>
  </si>
  <si>
    <t>Carol Blackburn</t>
  </si>
  <si>
    <t>226 Waterway Rd</t>
  </si>
  <si>
    <t>19363-3913</t>
  </si>
  <si>
    <t>carolhollyb@hotmail.com</t>
  </si>
  <si>
    <t>SH1-120205</t>
  </si>
  <si>
    <t>1Z2R2652YW00248943</t>
  </si>
  <si>
    <t>SH1-120206-02152209</t>
  </si>
  <si>
    <t>robin hohman</t>
  </si>
  <si>
    <t>10552 New Oregon Rd</t>
  </si>
  <si>
    <t>Eden</t>
  </si>
  <si>
    <t>14057-9716</t>
  </si>
  <si>
    <t>rhoh16@yahoo.com</t>
  </si>
  <si>
    <t>SH1-120206</t>
  </si>
  <si>
    <t>SH1-120195-02152126</t>
  </si>
  <si>
    <t>Barbara Jones</t>
  </si>
  <si>
    <t>PO box 635</t>
  </si>
  <si>
    <t>Lake Ariel</t>
  </si>
  <si>
    <t>twostepn2wheels@msn.com</t>
  </si>
  <si>
    <t>SH1-120195</t>
  </si>
  <si>
    <t>1Z2R2652YW00248952</t>
  </si>
  <si>
    <t>CH10713A</t>
  </si>
  <si>
    <t>SH1-120194-02142058</t>
  </si>
  <si>
    <t>Tabitha  Duff</t>
  </si>
  <si>
    <t>933 Westwood Dr</t>
  </si>
  <si>
    <t>Tabilathan@yahoo.com</t>
  </si>
  <si>
    <t>SH1-120194</t>
  </si>
  <si>
    <t>1Z2R2652YW00248961</t>
  </si>
  <si>
    <t>SH1-120196-02152130</t>
  </si>
  <si>
    <t>Mary Jo Joyce</t>
  </si>
  <si>
    <t>1155 Kelmscott Way</t>
  </si>
  <si>
    <t>Unit 301</t>
  </si>
  <si>
    <t>60045-1431</t>
  </si>
  <si>
    <t>mjj8870@gmail.com</t>
  </si>
  <si>
    <t>SH1-120196</t>
  </si>
  <si>
    <t>1Z2R2652YW00248970</t>
  </si>
  <si>
    <t>SH1-119412-30124400</t>
  </si>
  <si>
    <t>Gloria M Capriotti</t>
  </si>
  <si>
    <t>10201 Winged Elm Circle</t>
  </si>
  <si>
    <t>sashimoon@comcast.net</t>
  </si>
  <si>
    <t>SH1-119412</t>
  </si>
  <si>
    <t>1Z2R26520300008843</t>
  </si>
  <si>
    <t>Sara Peterson</t>
  </si>
  <si>
    <t>228 Byron St</t>
  </si>
  <si>
    <t>94301-1307</t>
  </si>
  <si>
    <t>sarapmeltzer@gmail.com</t>
  </si>
  <si>
    <t>1Z2R2652YW00248989</t>
  </si>
  <si>
    <t>SH1-119482-30153152</t>
  </si>
  <si>
    <t>Letha Hunnicutt</t>
  </si>
  <si>
    <t>6515 Red Hawk Way</t>
  </si>
  <si>
    <t>Hoschton</t>
  </si>
  <si>
    <t>30548-4155</t>
  </si>
  <si>
    <t>llhh951@aol.com</t>
  </si>
  <si>
    <t>SH1-119482</t>
  </si>
  <si>
    <t>1Z2R26520200024612</t>
  </si>
  <si>
    <t>SH1-120214-02162041</t>
  </si>
  <si>
    <t>SH1-120214</t>
  </si>
  <si>
    <t>1Z2R26520300008852</t>
  </si>
  <si>
    <t>SH1-120217-02162101</t>
  </si>
  <si>
    <t>Chris Wagner</t>
  </si>
  <si>
    <t>413 Greenhill Ct</t>
  </si>
  <si>
    <t>12203-5618</t>
  </si>
  <si>
    <t>begioia@me.com</t>
  </si>
  <si>
    <t>SH1-120217</t>
  </si>
  <si>
    <t>1Z2R2652YW00248998</t>
  </si>
  <si>
    <t>Crystal Brooks</t>
  </si>
  <si>
    <t>Po Box 22292</t>
  </si>
  <si>
    <t>37933-0292</t>
  </si>
  <si>
    <t>cbrook26@vols.utk.edu</t>
  </si>
  <si>
    <t>1Z2R26520300008861</t>
  </si>
  <si>
    <t>SH1-120211-02162022</t>
  </si>
  <si>
    <t>SH1-120211</t>
  </si>
  <si>
    <t>1Z2R26520300008870</t>
  </si>
  <si>
    <t>SH1-120218-02162108</t>
  </si>
  <si>
    <t>Nancy Johnson</t>
  </si>
  <si>
    <t>7 Jodi Ct</t>
  </si>
  <si>
    <t>Ocean View</t>
  </si>
  <si>
    <t>19970-3135</t>
  </si>
  <si>
    <t>Nanny443@AOL.com</t>
  </si>
  <si>
    <t>SH1-120218</t>
  </si>
  <si>
    <t>1Z2R2652YW00249004</t>
  </si>
  <si>
    <t>Lisa Rand</t>
  </si>
  <si>
    <t>3608 Fore Cir</t>
  </si>
  <si>
    <t>75234-2451</t>
  </si>
  <si>
    <t>l_rand@sbcglobal.net</t>
  </si>
  <si>
    <t>1Z2R2652YW00249013</t>
  </si>
  <si>
    <t>SH1-120166-02132108</t>
  </si>
  <si>
    <t>SH1-120166</t>
  </si>
  <si>
    <t>1Z2R2652YW00249022</t>
  </si>
  <si>
    <t>TRENA SINS</t>
  </si>
  <si>
    <t>10239 Foxhill Dr</t>
  </si>
  <si>
    <t>Hammond</t>
  </si>
  <si>
    <t>70401-4401</t>
  </si>
  <si>
    <t>tsins@aol.com</t>
  </si>
  <si>
    <t>1Z2R2652YW00249031</t>
  </si>
  <si>
    <t>AZ_0000001627</t>
  </si>
  <si>
    <t>AMAZON LUXURY BRANDS</t>
  </si>
  <si>
    <t>10550 ELLA BLVD.</t>
  </si>
  <si>
    <t>HOUSTON</t>
  </si>
  <si>
    <t>5VLVH1IN</t>
  </si>
  <si>
    <t>1Z2R26520362181343</t>
  </si>
  <si>
    <t>AZ_0000001651</t>
  </si>
  <si>
    <t>12900 PECAN PARK ROAD</t>
  </si>
  <si>
    <t>JACKSONVILLE</t>
  </si>
  <si>
    <t>JAX2</t>
  </si>
  <si>
    <t>7ELNBL8J</t>
  </si>
  <si>
    <t>1Z2R26520363428807</t>
  </si>
  <si>
    <t>AZ_0000001613</t>
  </si>
  <si>
    <t>4750 WEST MOHAVE ST</t>
  </si>
  <si>
    <t>PHOENIX</t>
  </si>
  <si>
    <t>573S1PMX</t>
  </si>
  <si>
    <t>1Z2R26520362955392</t>
  </si>
  <si>
    <t>AZ_0000001640</t>
  </si>
  <si>
    <t>777 N 5600 W</t>
  </si>
  <si>
    <t>SALT LAKE CITY</t>
  </si>
  <si>
    <t>SLC1</t>
  </si>
  <si>
    <t>6TFCOCSY</t>
  </si>
  <si>
    <t>1Z2R26520361362293</t>
  </si>
  <si>
    <t>RT_0000028385</t>
  </si>
  <si>
    <t>1135 ARBOR DRIVE</t>
  </si>
  <si>
    <t>ROMEOVILLE</t>
  </si>
  <si>
    <t>1Z2R26520362782775</t>
  </si>
  <si>
    <t>AZ_0000001643</t>
  </si>
  <si>
    <t>9201 S PORTLAND AVENUE</t>
  </si>
  <si>
    <t>OKLAHOMA CITY</t>
  </si>
  <si>
    <t>6Y7MR16L</t>
  </si>
  <si>
    <t>1Z2R26520362727316</t>
  </si>
  <si>
    <t>AZ_0000001630</t>
  </si>
  <si>
    <t>546 GULF AVENUE</t>
  </si>
  <si>
    <t>STATEN ISLAND</t>
  </si>
  <si>
    <t>JFK8</t>
  </si>
  <si>
    <t>612ED51B</t>
  </si>
  <si>
    <t>1Z2R26520362268367</t>
  </si>
  <si>
    <t>AZ_0000001628</t>
  </si>
  <si>
    <t>AMAZON.COM.DEDC LLC</t>
  </si>
  <si>
    <t>560 MERRIMAC AVE</t>
  </si>
  <si>
    <t>MIDDLETOWN</t>
  </si>
  <si>
    <t>PHL7</t>
  </si>
  <si>
    <t>5WJ7VDVW</t>
  </si>
  <si>
    <t>1Z2R26520362964417</t>
  </si>
  <si>
    <t>AZ_0000001657</t>
  </si>
  <si>
    <t>4950 GOODMAN WAY</t>
  </si>
  <si>
    <t>EASTVALE</t>
  </si>
  <si>
    <t>LGB3</t>
  </si>
  <si>
    <t>7VV215UU</t>
  </si>
  <si>
    <t>1Z2R26520362300188</t>
  </si>
  <si>
    <t>RT_0000028674</t>
  </si>
  <si>
    <t>1Z2R26520363895786</t>
  </si>
  <si>
    <t>AZ_0000001656</t>
  </si>
  <si>
    <t>165 BUSINESS BLVD</t>
  </si>
  <si>
    <t>CLEAR BROOK</t>
  </si>
  <si>
    <t>BWI4</t>
  </si>
  <si>
    <t>7USA5P7L</t>
  </si>
  <si>
    <t>1Z2R26520361403757</t>
  </si>
  <si>
    <t>AZ_0000001622</t>
  </si>
  <si>
    <t>3350 LAUREL RIDGE AVE.</t>
  </si>
  <si>
    <t>RUSKIN</t>
  </si>
  <si>
    <t>5I7CNDRJ</t>
  </si>
  <si>
    <t>1Z2R26520362099175</t>
  </si>
  <si>
    <t>AZ_0000001612</t>
  </si>
  <si>
    <t>8000 TUCKASEEGEE RD</t>
  </si>
  <si>
    <t>CHARLOTTE</t>
  </si>
  <si>
    <t>CLT4</t>
  </si>
  <si>
    <t>566GMD9O</t>
  </si>
  <si>
    <t>1Z2R26520361433706</t>
  </si>
  <si>
    <t>AZ_0000001653</t>
  </si>
  <si>
    <t>AMAZON.COM.INDC LLC</t>
  </si>
  <si>
    <t>4255 ANSON BLVD</t>
  </si>
  <si>
    <t>WHITESTOWN</t>
  </si>
  <si>
    <t>IND1</t>
  </si>
  <si>
    <t>7O68GWYJ</t>
  </si>
  <si>
    <t>1Z2R26520362069082</t>
  </si>
  <si>
    <t>AZ_0000001638</t>
  </si>
  <si>
    <t>6925 RIVERVIEW AVENUE</t>
  </si>
  <si>
    <t>KANSAS CITY</t>
  </si>
  <si>
    <t>MKC6</t>
  </si>
  <si>
    <t>6NV2V18F</t>
  </si>
  <si>
    <t>1Z2R26520361092049</t>
  </si>
  <si>
    <t>AZ_0000001635</t>
  </si>
  <si>
    <t>AMAZON.COM.DEDC, INC.</t>
  </si>
  <si>
    <t>705 BOULDER DRIVE</t>
  </si>
  <si>
    <t>BREINIGSVILLE</t>
  </si>
  <si>
    <t>ABE2</t>
  </si>
  <si>
    <t>6ALYIGRB</t>
  </si>
  <si>
    <t>1Z2R26520363908459</t>
  </si>
  <si>
    <t>AZ_0000001611</t>
  </si>
  <si>
    <t>8003 INDUSTRIAL PARKWAY</t>
  </si>
  <si>
    <t>CARTERET</t>
  </si>
  <si>
    <t>54X9ATBF</t>
  </si>
  <si>
    <t>1Z2R26520362847062</t>
  </si>
  <si>
    <t>AZ_0000001634</t>
  </si>
  <si>
    <t>GOLDEN STATE FC LLC</t>
  </si>
  <si>
    <t>1555 N CHRISMAN RD</t>
  </si>
  <si>
    <t>TRACY</t>
  </si>
  <si>
    <t>OAK4</t>
  </si>
  <si>
    <t>69J7N14S</t>
  </si>
  <si>
    <t>1Z2R26520362589190</t>
  </si>
  <si>
    <t>AZ_0000001637</t>
  </si>
  <si>
    <t>3292 E HOLMES RD</t>
  </si>
  <si>
    <t>MEMPHIS</t>
  </si>
  <si>
    <t>6MSAZKKW</t>
  </si>
  <si>
    <t>1Z2R26520361110215</t>
  </si>
  <si>
    <t>AZ_0000001648</t>
  </si>
  <si>
    <t>11903 NATIONAL ROAD SW</t>
  </si>
  <si>
    <t>ETNA</t>
  </si>
  <si>
    <t>CMH1</t>
  </si>
  <si>
    <t>7BYVYT6O</t>
  </si>
  <si>
    <t>1Z2R26520361757134</t>
  </si>
  <si>
    <t>AZ_0000001636</t>
  </si>
  <si>
    <t>1901 MEADOWVILLE TECHNOLOGY PKWY</t>
  </si>
  <si>
    <t>CHESTER</t>
  </si>
  <si>
    <t>6GH1GKSX</t>
  </si>
  <si>
    <t>1Z2R26520363636092</t>
  </si>
  <si>
    <t>AZ_0000001639</t>
  </si>
  <si>
    <t>50 NEW CANTON WAY</t>
  </si>
  <si>
    <t>ROBBINSVILLE</t>
  </si>
  <si>
    <t>EWR4</t>
  </si>
  <si>
    <t>6RVD81EM</t>
  </si>
  <si>
    <t>1Z2R26520362257986</t>
  </si>
  <si>
    <t>AZ_0000001660</t>
  </si>
  <si>
    <t>3501 120TH AVENUE</t>
  </si>
  <si>
    <t>KENOSHA</t>
  </si>
  <si>
    <t>802538X</t>
  </si>
  <si>
    <t>7ZKK8DKY</t>
  </si>
  <si>
    <t>1Z2R26520361900979</t>
  </si>
  <si>
    <t>AZ_0000001633</t>
  </si>
  <si>
    <t>975 POWDER PLANT RD</t>
  </si>
  <si>
    <t>BESSEMER</t>
  </si>
  <si>
    <t>BHM1</t>
  </si>
  <si>
    <t>68R7WCWM</t>
  </si>
  <si>
    <t>1Z2R26520362034163</t>
  </si>
  <si>
    <t>AZ_0000001655</t>
  </si>
  <si>
    <t>6001 EAST TROPICAL PARKWAY</t>
  </si>
  <si>
    <t>LAS VEGAS</t>
  </si>
  <si>
    <t>7TPIA9JC</t>
  </si>
  <si>
    <t>1Z2R26520362134939</t>
  </si>
  <si>
    <t>AZ_0000001626</t>
  </si>
  <si>
    <t>14601 GRANT STREET</t>
  </si>
  <si>
    <t>THORNTON</t>
  </si>
  <si>
    <t>DEN3</t>
  </si>
  <si>
    <t>5UOGAA1H</t>
  </si>
  <si>
    <t>1Z2R26520361635140</t>
  </si>
  <si>
    <t>AZ_0000001617</t>
  </si>
  <si>
    <t>12300 BERMUDA ROAD</t>
  </si>
  <si>
    <t>HENDERSON</t>
  </si>
  <si>
    <t>LAS1</t>
  </si>
  <si>
    <t>5ASB8XCB</t>
  </si>
  <si>
    <t>1Z2R26520362866881</t>
  </si>
  <si>
    <t>AZ_0000001618</t>
  </si>
  <si>
    <t>6701 S KOLB RD</t>
  </si>
  <si>
    <t>TUS2</t>
  </si>
  <si>
    <t>5BKAYLJH</t>
  </si>
  <si>
    <t>1Z2R26520361103509</t>
  </si>
  <si>
    <t>AZ_0000001652</t>
  </si>
  <si>
    <t>1568 N LINDEN AVE</t>
  </si>
  <si>
    <t>RIALTO</t>
  </si>
  <si>
    <t>7L8OZDGL</t>
  </si>
  <si>
    <t>1Z2R26520361831875</t>
  </si>
  <si>
    <t>AZ_0000001605</t>
  </si>
  <si>
    <t>2010 BROENING HWY</t>
  </si>
  <si>
    <t>BALTIMORE</t>
  </si>
  <si>
    <t>2G2ZZ3IR</t>
  </si>
  <si>
    <t>1Z2R26520361853557</t>
  </si>
  <si>
    <t>AZ_0000001614</t>
  </si>
  <si>
    <t>3575 S. ORANGE AVE.</t>
  </si>
  <si>
    <t>57URRDTD</t>
  </si>
  <si>
    <t>1Z2R26520363988926</t>
  </si>
  <si>
    <t>AZ_0000001620</t>
  </si>
  <si>
    <t>2601 4TH AVENUE EAST</t>
  </si>
  <si>
    <t>SHAKOPEE</t>
  </si>
  <si>
    <t>MSP1</t>
  </si>
  <si>
    <t>5GND72DX</t>
  </si>
  <si>
    <t>1Z2R26520363068027</t>
  </si>
  <si>
    <t>AZ_0000001606</t>
  </si>
  <si>
    <t>2170 ROUTE 27</t>
  </si>
  <si>
    <t>EDISON</t>
  </si>
  <si>
    <t>LGA9</t>
  </si>
  <si>
    <t>2H5RUJ6A</t>
  </si>
  <si>
    <t>1Z2R26520361658607</t>
  </si>
  <si>
    <t>AZ_0000001632</t>
  </si>
  <si>
    <t>6605 MONEE MANHATTAN ROAD</t>
  </si>
  <si>
    <t>MONEE</t>
  </si>
  <si>
    <t>MDW7</t>
  </si>
  <si>
    <t>67OG1W9D</t>
  </si>
  <si>
    <t>1Z2R26520361113114</t>
  </si>
  <si>
    <t>AZ_0000001644</t>
  </si>
  <si>
    <t>12340 BOGGY CREEK RD.</t>
  </si>
  <si>
    <t>75CUB1XM</t>
  </si>
  <si>
    <t>1Z2R26520363167125</t>
  </si>
  <si>
    <t>RT_0000028390</t>
  </si>
  <si>
    <t>1Z2R26520362953830</t>
  </si>
  <si>
    <t>AZ_0000001607</t>
  </si>
  <si>
    <t>AMAZON.COM INDC, LLC</t>
  </si>
  <si>
    <t>8000 NORTH VIRGINIA STREET</t>
  </si>
  <si>
    <t>RENO</t>
  </si>
  <si>
    <t>RNO4</t>
  </si>
  <si>
    <t>2TC4CMYV</t>
  </si>
  <si>
    <t>1Z2R26520362990077</t>
  </si>
  <si>
    <t>AZ_0000001631</t>
  </si>
  <si>
    <t>7001 SKIPPER RD</t>
  </si>
  <si>
    <t>MACON</t>
  </si>
  <si>
    <t>SAV3</t>
  </si>
  <si>
    <t>62568KOK</t>
  </si>
  <si>
    <t>1Z2R26520362841264</t>
  </si>
  <si>
    <t>AZ_0000001604</t>
  </si>
  <si>
    <t>21 ROADWAY DRIVE</t>
  </si>
  <si>
    <t>CARLISLE</t>
  </si>
  <si>
    <t>PHL4</t>
  </si>
  <si>
    <t>24YGDFDF</t>
  </si>
  <si>
    <t>1Z2R26520362018654</t>
  </si>
  <si>
    <t>AZ_0000001647</t>
  </si>
  <si>
    <t>500 DUKE DR</t>
  </si>
  <si>
    <t>LEBANON</t>
  </si>
  <si>
    <t>BNA2</t>
  </si>
  <si>
    <t>7AW54DIF</t>
  </si>
  <si>
    <t>1Z2R26520361736031</t>
  </si>
  <si>
    <t>AZ_0000001625</t>
  </si>
  <si>
    <t>31555 HIGHWAY 90 E</t>
  </si>
  <si>
    <t>BROOKSHIRE</t>
  </si>
  <si>
    <t>HOU3</t>
  </si>
  <si>
    <t>5SOCZGZP</t>
  </si>
  <si>
    <t>1Z2R26520361998240</t>
  </si>
  <si>
    <t>Katherine Shadley</t>
  </si>
  <si>
    <t>14155 Magnolia Blvd</t>
  </si>
  <si>
    <t>Apt 111</t>
  </si>
  <si>
    <t>91423-6402</t>
  </si>
  <si>
    <t>soldbykippy@yahoo.com</t>
  </si>
  <si>
    <t>1Z2R2652YW00249040</t>
  </si>
  <si>
    <t>SH1-120213-02162035</t>
  </si>
  <si>
    <t>SH1-120213</t>
  </si>
  <si>
    <t>1Z2R26520300008889</t>
  </si>
  <si>
    <t>Debra Susi</t>
  </si>
  <si>
    <t>580 S High St, Ste 316</t>
  </si>
  <si>
    <t>43215-5659</t>
  </si>
  <si>
    <t>debbisusi@gmail.com</t>
  </si>
  <si>
    <t>1Z2R26520300008898</t>
  </si>
  <si>
    <t>Christine Marais</t>
  </si>
  <si>
    <t>105 Cromartie Rd</t>
  </si>
  <si>
    <t>Elizabethtown</t>
  </si>
  <si>
    <t>28337-7148</t>
  </si>
  <si>
    <t>christinemarais@yahoo.com</t>
  </si>
  <si>
    <t>1Z2R26520200024621</t>
  </si>
  <si>
    <t>SH1-120123-02121854</t>
  </si>
  <si>
    <t>Elaine Krum</t>
  </si>
  <si>
    <t>5312 Chariot Dr.</t>
  </si>
  <si>
    <t>Schnecksville</t>
  </si>
  <si>
    <t>emkrum@ptd.net</t>
  </si>
  <si>
    <t>SH1-120123</t>
  </si>
  <si>
    <t>1Z2R2652YW00249059</t>
  </si>
  <si>
    <t>SH1-120088-02101819</t>
  </si>
  <si>
    <t>Victoria Rotzko</t>
  </si>
  <si>
    <t>1796 Gunclub Rd</t>
  </si>
  <si>
    <t>29414-5914</t>
  </si>
  <si>
    <t>vrotzko@hotmail.com</t>
  </si>
  <si>
    <t>SH1-120088</t>
  </si>
  <si>
    <t>1Z2R2652YW00249068</t>
  </si>
  <si>
    <t>SH1-120203-02152156</t>
  </si>
  <si>
    <t>Dawn Watson</t>
  </si>
  <si>
    <t>1655 Flatbush Ave</t>
  </si>
  <si>
    <t>Apt B1409</t>
  </si>
  <si>
    <t>11210-3270</t>
  </si>
  <si>
    <t>JONWAT4@AOL.COM</t>
  </si>
  <si>
    <t>SH1-120203</t>
  </si>
  <si>
    <t>1Z2R2652YW00249077</t>
  </si>
  <si>
    <t>SH1-120149-02131947</t>
  </si>
  <si>
    <t>Linda Liddic</t>
  </si>
  <si>
    <t>6501 1st avenue n</t>
  </si>
  <si>
    <t>Saint petersburg</t>
  </si>
  <si>
    <t>lindaliddic@gmail.com</t>
  </si>
  <si>
    <t>SH1-120149</t>
  </si>
  <si>
    <t>1Z2R2652YW00249086</t>
  </si>
  <si>
    <t>SH1-120210-02162016</t>
  </si>
  <si>
    <t>Nadine Chromiak</t>
  </si>
  <si>
    <t xml:space="preserve">417 Willow Lane, No. 5 </t>
  </si>
  <si>
    <t>GARDEN FLAT</t>
  </si>
  <si>
    <t>nadinechromiak@gmail.com</t>
  </si>
  <si>
    <t>SH1-120210</t>
  </si>
  <si>
    <t>1Z2R2652YW00249095</t>
  </si>
  <si>
    <t>GP82586-26201319</t>
  </si>
  <si>
    <t>Rosamina De La Rosa</t>
  </si>
  <si>
    <t>1755 York Avenue</t>
  </si>
  <si>
    <t>16 B</t>
  </si>
  <si>
    <t>bestteeth@aol.com</t>
  </si>
  <si>
    <t>#GP82586</t>
  </si>
  <si>
    <t>1Z2R2652YW00249102</t>
  </si>
  <si>
    <t>SH1-120093-02101835</t>
  </si>
  <si>
    <t>Deirdre Kyle</t>
  </si>
  <si>
    <t>188 Sinnott Rd</t>
  </si>
  <si>
    <t>Arundel</t>
  </si>
  <si>
    <t>04046-7726</t>
  </si>
  <si>
    <t>capecodkyles@gmail.com</t>
  </si>
  <si>
    <t>SH1-120093</t>
  </si>
  <si>
    <t>1Z2R2652YW00249111</t>
  </si>
  <si>
    <t>SH1-120220-02162119</t>
  </si>
  <si>
    <t>Nilda Price</t>
  </si>
  <si>
    <t>320 Spencer St</t>
  </si>
  <si>
    <t>32839-1452</t>
  </si>
  <si>
    <t>nilda.price@gmail.com</t>
  </si>
  <si>
    <t>SH1-120220</t>
  </si>
  <si>
    <t>SH1-120170-02132123</t>
  </si>
  <si>
    <t>Jaime McDermott</t>
  </si>
  <si>
    <t>7048 Talton Ridge Dr</t>
  </si>
  <si>
    <t>jaimeamcdermott@gmail.com</t>
  </si>
  <si>
    <t>SH1-120170</t>
  </si>
  <si>
    <t>Amy Benet</t>
  </si>
  <si>
    <t>Bladwin Park</t>
  </si>
  <si>
    <t>netpanitk@gmail.com</t>
  </si>
  <si>
    <t>1Z2R26520200024630</t>
  </si>
  <si>
    <t>GP82585-26201322</t>
  </si>
  <si>
    <t>Marie Lovell</t>
  </si>
  <si>
    <t>2155 Pewter Dr</t>
  </si>
  <si>
    <t>m3lovell@gmail.com</t>
  </si>
  <si>
    <t>#GP82585</t>
  </si>
  <si>
    <t>SH1-120124-02121857</t>
  </si>
  <si>
    <t>Lori maye</t>
  </si>
  <si>
    <t>2012 Memorial Dr</t>
  </si>
  <si>
    <t>Green Bay</t>
  </si>
  <si>
    <t>54303-1236</t>
  </si>
  <si>
    <t>ruffdivas@gmail.com</t>
  </si>
  <si>
    <t>SH1-120124</t>
  </si>
  <si>
    <t>1Z2R2652YW00249120</t>
  </si>
  <si>
    <t>Perricone MD- Ashley Grose</t>
  </si>
  <si>
    <t>600 Montgomery Street, Suite 2500</t>
  </si>
  <si>
    <t>1Z2R26520313131499</t>
  </si>
  <si>
    <t>rehanah khan</t>
  </si>
  <si>
    <t>2993 Welcher Avenue</t>
  </si>
  <si>
    <t>Port Coquitlam</t>
  </si>
  <si>
    <t>V3C 1X6</t>
  </si>
  <si>
    <t>REHANAH@TELUS.NET</t>
  </si>
  <si>
    <t>HJ287237958US</t>
  </si>
  <si>
    <t>aisha alabdulla</t>
  </si>
  <si>
    <t>westbay, saha 131, house no, 20</t>
  </si>
  <si>
    <t>Doha</t>
  </si>
  <si>
    <t>QA</t>
  </si>
  <si>
    <t>aishaalabdulla.aa@gmail.com</t>
  </si>
  <si>
    <t>1Z2R26526746055533</t>
  </si>
  <si>
    <t>SH1-118701-28165657</t>
  </si>
  <si>
    <t>gabriel  diaz</t>
  </si>
  <si>
    <t>moneda 2264</t>
  </si>
  <si>
    <t>santiago centro</t>
  </si>
  <si>
    <t>RM</t>
  </si>
  <si>
    <t>CL</t>
  </si>
  <si>
    <t>lizzie.rojas.hansen@gmail.com</t>
  </si>
  <si>
    <t>SH1-118701</t>
  </si>
  <si>
    <t>1z2r26526748364928</t>
  </si>
  <si>
    <t>Lynda Bojarczyk</t>
  </si>
  <si>
    <t>3155 Bridlewood Dr</t>
  </si>
  <si>
    <t>48306-1485</t>
  </si>
  <si>
    <t>1Z0505450340320027</t>
  </si>
  <si>
    <t>SP_0000009878</t>
  </si>
  <si>
    <t>NCO Marketing</t>
  </si>
  <si>
    <t>Michelle Clay</t>
  </si>
  <si>
    <t>1483 Sutter Street, Unit 1205</t>
  </si>
  <si>
    <t>1z2r26520349468363</t>
  </si>
  <si>
    <t>SP_0000009879</t>
  </si>
  <si>
    <t>1z2r26520351992578</t>
  </si>
  <si>
    <t>Tina Czarnota</t>
  </si>
  <si>
    <t>8605 Floralwood Dr</t>
  </si>
  <si>
    <t>33433-7946</t>
  </si>
  <si>
    <t>1Z0505450342875434</t>
  </si>
  <si>
    <t>Allyson Harris</t>
  </si>
  <si>
    <t>13401 Caine Ave</t>
  </si>
  <si>
    <t>44105-6331</t>
  </si>
  <si>
    <t>1Z0505450340237814</t>
  </si>
  <si>
    <t>SH1-120200-02152145</t>
  </si>
  <si>
    <t>Cheryl Lavender</t>
  </si>
  <si>
    <t>19145 Rivendell Dr</t>
  </si>
  <si>
    <t>Brookfield</t>
  </si>
  <si>
    <t>calavender@me.com</t>
  </si>
  <si>
    <t>SH1-120200</t>
  </si>
  <si>
    <t>SH1-120212-02162029</t>
  </si>
  <si>
    <t>Romy  Toledo</t>
  </si>
  <si>
    <t>228 Calle Bellisima</t>
  </si>
  <si>
    <t>Urb San Francisco</t>
  </si>
  <si>
    <t>00927-6220</t>
  </si>
  <si>
    <t>romy.toledo@stratwisepr.com</t>
  </si>
  <si>
    <t>SH1-120212</t>
  </si>
  <si>
    <t>1ZR76A800300004867</t>
  </si>
  <si>
    <t>SH1-120156-02152028</t>
  </si>
  <si>
    <t>Kate Mullan</t>
  </si>
  <si>
    <t>2104 Scroggins Rd</t>
  </si>
  <si>
    <t>22302-3123</t>
  </si>
  <si>
    <t>rmd11@comcast.net</t>
  </si>
  <si>
    <t>SH1-120156</t>
  </si>
  <si>
    <t>1Z2R2652YW00249139</t>
  </si>
  <si>
    <t>MI10259</t>
  </si>
  <si>
    <t>SH1-118944-29133848</t>
  </si>
  <si>
    <t>Ana Elena Rosas</t>
  </si>
  <si>
    <t>Portabrava Casa 10 Casa 10</t>
  </si>
  <si>
    <t>Guadape</t>
  </si>
  <si>
    <t>ZAC</t>
  </si>
  <si>
    <t>MX</t>
  </si>
  <si>
    <t>conceptomaku@gmail.com</t>
  </si>
  <si>
    <t>SH1-118944</t>
  </si>
  <si>
    <t>cj 209 796 905 us</t>
  </si>
  <si>
    <t>Debbie Hamby</t>
  </si>
  <si>
    <t>3500 Garianne Dr</t>
  </si>
  <si>
    <t>Dayton</t>
  </si>
  <si>
    <t>45414-2224</t>
  </si>
  <si>
    <t>IE124523</t>
  </si>
  <si>
    <t>Cold Plasma Plus Starter Kit - INTERNATIONAL with no price sticker</t>
  </si>
  <si>
    <t>1Z0505450345802828</t>
  </si>
  <si>
    <t>Roberta Vanpelt</t>
  </si>
  <si>
    <t>36 Washington Ave</t>
  </si>
  <si>
    <t>South Portland</t>
  </si>
  <si>
    <t>04106-6728</t>
  </si>
  <si>
    <t>1Z0505450343687207</t>
  </si>
  <si>
    <t xml:space="preserve">No Makeup Instant Blur &amp; Face Finishing &amp; Firming Moisturizer Duo
</t>
  </si>
  <si>
    <t>Kristi Marchiafava</t>
  </si>
  <si>
    <t>16468 W Lake Dr</t>
  </si>
  <si>
    <t>70769-4276</t>
  </si>
  <si>
    <t>1Z0505450344737213</t>
  </si>
  <si>
    <t>HC 62 BOX 762</t>
  </si>
  <si>
    <t>72628-9405</t>
  </si>
  <si>
    <t>1Z0505450343876799</t>
  </si>
  <si>
    <t>Mary Ndegwa</t>
  </si>
  <si>
    <t>9b Dunbar Ave</t>
  </si>
  <si>
    <t>Lowell</t>
  </si>
  <si>
    <t>01854-9999</t>
  </si>
  <si>
    <t>1Z0505450344220039</t>
  </si>
  <si>
    <t>Sherry Melo</t>
  </si>
  <si>
    <t>1 Old Farm Ln</t>
  </si>
  <si>
    <t>02770-2033</t>
  </si>
  <si>
    <t>1Z0505450345682897</t>
  </si>
  <si>
    <t>Rose Marie Barry</t>
  </si>
  <si>
    <t>2 Chester Harrison Dr</t>
  </si>
  <si>
    <t>Montrose</t>
  </si>
  <si>
    <t>10548-1315</t>
  </si>
  <si>
    <t>1Z0505450344489983</t>
  </si>
  <si>
    <t>Sonja Allen</t>
  </si>
  <si>
    <t>1056 Summerfield Ln</t>
  </si>
  <si>
    <t>24551-3999</t>
  </si>
  <si>
    <t>1Z0505450343324876</t>
  </si>
  <si>
    <t>Joan Meacham</t>
  </si>
  <si>
    <t>205 Everett St</t>
  </si>
  <si>
    <t>Rockingham</t>
  </si>
  <si>
    <t>28379-3411</t>
  </si>
  <si>
    <t>1Z0505450345484842</t>
  </si>
  <si>
    <t>Diane Quinn</t>
  </si>
  <si>
    <t>7 Van Buren St</t>
  </si>
  <si>
    <t>Stony Point</t>
  </si>
  <si>
    <t>10980-1038</t>
  </si>
  <si>
    <t>1Z0505450343009305</t>
  </si>
  <si>
    <t>Eva Sousa</t>
  </si>
  <si>
    <t>20 Dixwell Ave</t>
  </si>
  <si>
    <t>02910-5903</t>
  </si>
  <si>
    <t>1Z0505450344941260</t>
  </si>
  <si>
    <t>Eileen McCartney-czaja</t>
  </si>
  <si>
    <t>511 Stutts Rd</t>
  </si>
  <si>
    <t>Mooresville</t>
  </si>
  <si>
    <t>28117-7462</t>
  </si>
  <si>
    <t>1Z0505450343140083</t>
  </si>
  <si>
    <t>Sharon Breidenbaugh</t>
  </si>
  <si>
    <t>7451 Indianwood Trl</t>
  </si>
  <si>
    <t>West Bloomfield</t>
  </si>
  <si>
    <t>48322-1093</t>
  </si>
  <si>
    <t>1Z0505450345853256</t>
  </si>
  <si>
    <t>SH1-120143-02131927</t>
  </si>
  <si>
    <t>Kasey Farrell</t>
  </si>
  <si>
    <t>9624 Accord Dr</t>
  </si>
  <si>
    <t>20854-4304</t>
  </si>
  <si>
    <t>kaseyfarrell@verizon.net</t>
  </si>
  <si>
    <t>SH1-120143</t>
  </si>
  <si>
    <t>1Z2R2652YW00249148</t>
  </si>
  <si>
    <t>AZ_0000001345</t>
  </si>
  <si>
    <t>6A1ZLY2Z</t>
  </si>
  <si>
    <t>BC10191A</t>
  </si>
  <si>
    <t>BH10249</t>
  </si>
  <si>
    <t>RT_0000028314</t>
  </si>
  <si>
    <t>RT_0000028317</t>
  </si>
  <si>
    <t>RT_0000028316</t>
  </si>
  <si>
    <t>RT_0000028376</t>
  </si>
  <si>
    <t>9I2</t>
  </si>
  <si>
    <t>RT_0000028379</t>
  </si>
  <si>
    <t>RT_0000028305</t>
  </si>
  <si>
    <t>RT_0000028307</t>
  </si>
  <si>
    <t>RT_0000028308</t>
  </si>
  <si>
    <t>IE124376</t>
  </si>
  <si>
    <t>March 2019 TSV QVC US</t>
  </si>
  <si>
    <t xml:space="preserve">QVC </t>
  </si>
  <si>
    <t>IE124744</t>
  </si>
  <si>
    <t>IE124745</t>
  </si>
  <si>
    <t>IE125134</t>
  </si>
  <si>
    <t>AZ_0000001554</t>
  </si>
  <si>
    <t>4XNFXVNG</t>
  </si>
  <si>
    <t>UK_0000001054</t>
  </si>
  <si>
    <t>LE30192</t>
  </si>
  <si>
    <t>2oz_HPC FFM Tint SPF 30_EU</t>
  </si>
  <si>
    <t>SH20001</t>
  </si>
  <si>
    <t>Cold Plasma Plus Sub D 2ml Reformulation Packette Sample</t>
  </si>
  <si>
    <t>BC20345</t>
  </si>
  <si>
    <t>UK_0000001056</t>
  </si>
  <si>
    <t>BB20335</t>
  </si>
  <si>
    <t>Blemish Relief Cleanser 6oz WIP Tube Screenprinted EU</t>
  </si>
  <si>
    <t>BC20337</t>
  </si>
  <si>
    <t>Blemish Relief Prebiotic Day Treatment &amp; Hydrator 2oz WIP EU</t>
  </si>
  <si>
    <t xml:space="preserve">Blemish Relief Oil Suppressing Night Treatment 2oz WIP EU </t>
  </si>
  <si>
    <t>Dropper_2oz Smooth Side Ball Tip</t>
  </si>
  <si>
    <t>Tray_7660_&amp;_7736_Acne 90 Day Kit US &amp; EU</t>
  </si>
  <si>
    <t>Carton_7736_Blemish Relief 90 Day Kit EU</t>
  </si>
  <si>
    <t>Insert Blemish Relief</t>
  </si>
  <si>
    <t>Pump_2oz_CUSTOM</t>
  </si>
  <si>
    <t>RT_0000028592</t>
  </si>
  <si>
    <t>GP72045-25081914</t>
  </si>
  <si>
    <t>#GP72045</t>
  </si>
  <si>
    <t xml:space="preserve">Nicole Hoover </t>
  </si>
  <si>
    <t>GP72046-25081910</t>
  </si>
  <si>
    <t>#GP72046</t>
  </si>
  <si>
    <t xml:space="preserve">Sarah Martin </t>
  </si>
  <si>
    <t>GP72048-25081902</t>
  </si>
  <si>
    <t>#GP72048</t>
  </si>
  <si>
    <t xml:space="preserve">KARISSA PAVLIK </t>
  </si>
  <si>
    <t>GP72049-25081858</t>
  </si>
  <si>
    <t>#GP72049</t>
  </si>
  <si>
    <t xml:space="preserve">Jane C Thompson </t>
  </si>
  <si>
    <t>GP72050-25081855</t>
  </si>
  <si>
    <t>#GP72050</t>
  </si>
  <si>
    <t xml:space="preserve">Jessica Hanley </t>
  </si>
  <si>
    <t>GP72051-25081851</t>
  </si>
  <si>
    <t>#GP72051</t>
  </si>
  <si>
    <t xml:space="preserve">lisa corti </t>
  </si>
  <si>
    <t>GP72052-25081848</t>
  </si>
  <si>
    <t>#GP72052</t>
  </si>
  <si>
    <t xml:space="preserve">Janece Eastwood </t>
  </si>
  <si>
    <t>GP72053-25081845</t>
  </si>
  <si>
    <t>#GP72053</t>
  </si>
  <si>
    <t xml:space="preserve">Sue Schulz </t>
  </si>
  <si>
    <t>SH1-106812-25081602</t>
  </si>
  <si>
    <t>SH1-106812</t>
  </si>
  <si>
    <t xml:space="preserve">Susan Lambert </t>
  </si>
  <si>
    <t>SH1-106826-25081707</t>
  </si>
  <si>
    <t>SH1-106826</t>
  </si>
  <si>
    <t xml:space="preserve">Grace Hughes </t>
  </si>
  <si>
    <t>SH1-106851-25081839</t>
  </si>
  <si>
    <t>SH1-106851</t>
  </si>
  <si>
    <t xml:space="preserve">Michele Hughes </t>
  </si>
  <si>
    <t>GP72067-25091859</t>
  </si>
  <si>
    <t>#GP72067</t>
  </si>
  <si>
    <t xml:space="preserve">Catherine Henriques </t>
  </si>
  <si>
    <t>GP72068-25091856</t>
  </si>
  <si>
    <t>#GP72068</t>
  </si>
  <si>
    <t xml:space="preserve">Kelly Crenshaw </t>
  </si>
  <si>
    <t>GP72069-25091853</t>
  </si>
  <si>
    <t>#GP72069</t>
  </si>
  <si>
    <t xml:space="preserve">Cherilyn Williams </t>
  </si>
  <si>
    <t>GP72070-25091850</t>
  </si>
  <si>
    <t>#GP72070</t>
  </si>
  <si>
    <t xml:space="preserve">Lynne Fernandes </t>
  </si>
  <si>
    <t>GP72071-25091847</t>
  </si>
  <si>
    <t>#GP72071</t>
  </si>
  <si>
    <t xml:space="preserve">Jennifer Fisher </t>
  </si>
  <si>
    <t>GP72072-25091844</t>
  </si>
  <si>
    <t>#GP72072</t>
  </si>
  <si>
    <t xml:space="preserve">Sherry Coutley </t>
  </si>
  <si>
    <t>GP72073-25091841</t>
  </si>
  <si>
    <t>#GP72073</t>
  </si>
  <si>
    <t xml:space="preserve">Kristine Wunder </t>
  </si>
  <si>
    <t>GP72074-25091838</t>
  </si>
  <si>
    <t>#GP72074</t>
  </si>
  <si>
    <t xml:space="preserve">sandra axt </t>
  </si>
  <si>
    <t>GP72075-25091835</t>
  </si>
  <si>
    <t>#GP72075</t>
  </si>
  <si>
    <t xml:space="preserve">Amani Mathys </t>
  </si>
  <si>
    <t>GP72076-25091832</t>
  </si>
  <si>
    <t>#GP72076</t>
  </si>
  <si>
    <t xml:space="preserve">Jennifer Peterson </t>
  </si>
  <si>
    <t>GP72077-25091829</t>
  </si>
  <si>
    <t>#GP72077</t>
  </si>
  <si>
    <t xml:space="preserve">Lynn Coleman </t>
  </si>
  <si>
    <t>GP72078-25091826</t>
  </si>
  <si>
    <t>#GP72078</t>
  </si>
  <si>
    <t xml:space="preserve">joanne lasinski </t>
  </si>
  <si>
    <t>GP72079-25091823</t>
  </si>
  <si>
    <t>#GP72079</t>
  </si>
  <si>
    <t xml:space="preserve">Margie Meckley </t>
  </si>
  <si>
    <t>GP72080-25091820</t>
  </si>
  <si>
    <t>#GP72080</t>
  </si>
  <si>
    <t xml:space="preserve">Kathleen White </t>
  </si>
  <si>
    <t>GP72081-25091817</t>
  </si>
  <si>
    <t>#GP72081</t>
  </si>
  <si>
    <t xml:space="preserve">Sharene Ross </t>
  </si>
  <si>
    <t>GP72127-25092840</t>
  </si>
  <si>
    <t>#GP72127</t>
  </si>
  <si>
    <t xml:space="preserve">Gloria Price </t>
  </si>
  <si>
    <t>GP72128-25092837</t>
  </si>
  <si>
    <t>#GP72128</t>
  </si>
  <si>
    <t xml:space="preserve">Helene Augustine  </t>
  </si>
  <si>
    <t>GP72129-25092834</t>
  </si>
  <si>
    <t>#GP72129</t>
  </si>
  <si>
    <t xml:space="preserve">TONIA SHAW </t>
  </si>
  <si>
    <t>GP72130-25092831</t>
  </si>
  <si>
    <t>#GP72130</t>
  </si>
  <si>
    <t xml:space="preserve">Alexis Yagan </t>
  </si>
  <si>
    <t>GP72131-25092828</t>
  </si>
  <si>
    <t>#GP72131</t>
  </si>
  <si>
    <t xml:space="preserve">Caroline Wiesing </t>
  </si>
  <si>
    <t>GP72132-25092825</t>
  </si>
  <si>
    <t>#GP72132</t>
  </si>
  <si>
    <t xml:space="preserve">Christie Gideon </t>
  </si>
  <si>
    <t>GP72133-25092821</t>
  </si>
  <si>
    <t>#GP72133</t>
  </si>
  <si>
    <t xml:space="preserve">Deborah Wahlert </t>
  </si>
  <si>
    <t>GP72134-25092817</t>
  </si>
  <si>
    <t>#GP72134</t>
  </si>
  <si>
    <t xml:space="preserve">Catherine Minteer </t>
  </si>
  <si>
    <t>GP72135-25092813</t>
  </si>
  <si>
    <t>#GP72135</t>
  </si>
  <si>
    <t xml:space="preserve">Laura Martin </t>
  </si>
  <si>
    <t>GP72136-25092808</t>
  </si>
  <si>
    <t>#GP72136</t>
  </si>
  <si>
    <t xml:space="preserve">Liliana Chiu </t>
  </si>
  <si>
    <t>GP72137-25092804</t>
  </si>
  <si>
    <t>#GP72137</t>
  </si>
  <si>
    <t xml:space="preserve">Kim Lassiter  </t>
  </si>
  <si>
    <t>GP72138-25092800</t>
  </si>
  <si>
    <t>#GP72138</t>
  </si>
  <si>
    <t xml:space="preserve">Karin Abel </t>
  </si>
  <si>
    <t>GP72139-25092756</t>
  </si>
  <si>
    <t>#GP72139</t>
  </si>
  <si>
    <t xml:space="preserve">erin donovan </t>
  </si>
  <si>
    <t>GP72140-25092753</t>
  </si>
  <si>
    <t>#GP72140</t>
  </si>
  <si>
    <t xml:space="preserve">Lynda Lane </t>
  </si>
  <si>
    <t>GP72141-25092750</t>
  </si>
  <si>
    <t>#GP72141</t>
  </si>
  <si>
    <t xml:space="preserve">Kathi Whitley </t>
  </si>
  <si>
    <t>GP72157-25092656</t>
  </si>
  <si>
    <t>#GP72157</t>
  </si>
  <si>
    <t xml:space="preserve">Home Frey </t>
  </si>
  <si>
    <t>GP72158-25092652</t>
  </si>
  <si>
    <t>#GP72158</t>
  </si>
  <si>
    <t xml:space="preserve">CHERYL CASHMAN </t>
  </si>
  <si>
    <t>GP72159-25092649</t>
  </si>
  <si>
    <t>#GP72159</t>
  </si>
  <si>
    <t xml:space="preserve">Maureen Sraj  </t>
  </si>
  <si>
    <t>GP72160-25092646</t>
  </si>
  <si>
    <t>#GP72160</t>
  </si>
  <si>
    <t xml:space="preserve">CIndy Dunn </t>
  </si>
  <si>
    <t>GP72161-25092643</t>
  </si>
  <si>
    <t>#GP72161</t>
  </si>
  <si>
    <t xml:space="preserve">Danielle Wille </t>
  </si>
  <si>
    <t>GP72162-25092640</t>
  </si>
  <si>
    <t>#GP72162</t>
  </si>
  <si>
    <t xml:space="preserve">eyra beato </t>
  </si>
  <si>
    <t>GP72163-25092637</t>
  </si>
  <si>
    <t>#GP72163</t>
  </si>
  <si>
    <t xml:space="preserve">Anne Lloyd </t>
  </si>
  <si>
    <t>GP72164-25092634</t>
  </si>
  <si>
    <t>#GP72164</t>
  </si>
  <si>
    <t xml:space="preserve">Michelle Nelson </t>
  </si>
  <si>
    <t>GP72165-25092631</t>
  </si>
  <si>
    <t>#GP72165</t>
  </si>
  <si>
    <t xml:space="preserve">Lisa Docster </t>
  </si>
  <si>
    <t>GP72166-25092628</t>
  </si>
  <si>
    <t>#GP72166</t>
  </si>
  <si>
    <t xml:space="preserve">Jeanne K Walker </t>
  </si>
  <si>
    <t>GP72167-25092624</t>
  </si>
  <si>
    <t>#GP72167</t>
  </si>
  <si>
    <t xml:space="preserve">Cynthia McCarthy </t>
  </si>
  <si>
    <t>GP72168-25092619</t>
  </si>
  <si>
    <t>#GP72168</t>
  </si>
  <si>
    <t xml:space="preserve">stephanie  bentler  </t>
  </si>
  <si>
    <t>GP72169-25092615</t>
  </si>
  <si>
    <t>#GP72169</t>
  </si>
  <si>
    <t xml:space="preserve">Carol Anziano </t>
  </si>
  <si>
    <t>GP72170-25092610</t>
  </si>
  <si>
    <t>#GP72170</t>
  </si>
  <si>
    <t xml:space="preserve">Catherine Mcgraw </t>
  </si>
  <si>
    <t>GP72171-25092605</t>
  </si>
  <si>
    <t>#GP72171</t>
  </si>
  <si>
    <t xml:space="preserve">Marsha Miller </t>
  </si>
  <si>
    <t>GP72172-25092601</t>
  </si>
  <si>
    <t>#GP72172</t>
  </si>
  <si>
    <t xml:space="preserve">Karen  Jones </t>
  </si>
  <si>
    <t>GP72173-25092557</t>
  </si>
  <si>
    <t>#GP72173</t>
  </si>
  <si>
    <t xml:space="preserve">Dawn Perrotti </t>
  </si>
  <si>
    <t>GP72174-25092554</t>
  </si>
  <si>
    <t>#GP72174</t>
  </si>
  <si>
    <t xml:space="preserve">Shelbi Stoneback </t>
  </si>
  <si>
    <t>GP72175-25092551</t>
  </si>
  <si>
    <t>#GP72175</t>
  </si>
  <si>
    <t xml:space="preserve">Ashley Buker </t>
  </si>
  <si>
    <t>GP72176-25092549</t>
  </si>
  <si>
    <t>#GP72176</t>
  </si>
  <si>
    <t xml:space="preserve">Kim Jacobson </t>
  </si>
  <si>
    <t>GP72177-25092545</t>
  </si>
  <si>
    <t>#GP72177</t>
  </si>
  <si>
    <t xml:space="preserve">Cynthia Conklin </t>
  </si>
  <si>
    <t>GP72179-25092539</t>
  </si>
  <si>
    <t>#GP72179</t>
  </si>
  <si>
    <t xml:space="preserve">Dawn Orban </t>
  </si>
  <si>
    <t>GP72180-25092534</t>
  </si>
  <si>
    <t>#GP72180</t>
  </si>
  <si>
    <t xml:space="preserve">Patricia Kirwan </t>
  </si>
  <si>
    <t>GP73152-25110426</t>
  </si>
  <si>
    <t>#GP73152</t>
  </si>
  <si>
    <t xml:space="preserve">Kelly Woodworth </t>
  </si>
  <si>
    <t>ID_0000002603</t>
  </si>
  <si>
    <t>VPO-0147194</t>
  </si>
  <si>
    <t>MECCA BRANDS DISTRIBUTION PTY LTD</t>
  </si>
  <si>
    <t>ID_0000002605</t>
  </si>
  <si>
    <t>VPO-0147229</t>
  </si>
  <si>
    <t>IK124995</t>
  </si>
  <si>
    <t>Greatest Hits Intl</t>
  </si>
  <si>
    <t>UK_0000001059</t>
  </si>
  <si>
    <t>GP76667-25182027</t>
  </si>
  <si>
    <t>#GP76667</t>
  </si>
  <si>
    <t xml:space="preserve">Phyllis Keenan </t>
  </si>
  <si>
    <t>GP76668-25182022</t>
  </si>
  <si>
    <t>#GP76668</t>
  </si>
  <si>
    <t xml:space="preserve">Irma Contreras </t>
  </si>
  <si>
    <t>GP76669-25182016</t>
  </si>
  <si>
    <t>#GP76669</t>
  </si>
  <si>
    <t xml:space="preserve">Jennifer Riskind </t>
  </si>
  <si>
    <t>GP76670-25182010</t>
  </si>
  <si>
    <t>#GP76670</t>
  </si>
  <si>
    <t xml:space="preserve">Sheila Bisson </t>
  </si>
  <si>
    <t>GP76671-25182006</t>
  </si>
  <si>
    <t>#GP76671</t>
  </si>
  <si>
    <t xml:space="preserve">Trina Vaughn </t>
  </si>
  <si>
    <t>GP76672-25182001</t>
  </si>
  <si>
    <t>#GP76672</t>
  </si>
  <si>
    <t xml:space="preserve">Angela Horsma </t>
  </si>
  <si>
    <t>GP76673-25181958</t>
  </si>
  <si>
    <t>#GP76673</t>
  </si>
  <si>
    <t xml:space="preserve">Lisa Ochoa </t>
  </si>
  <si>
    <t>GP76674-25181956</t>
  </si>
  <si>
    <t>#GP76674</t>
  </si>
  <si>
    <t xml:space="preserve">Jean Anderson </t>
  </si>
  <si>
    <t>GP76675-25181953</t>
  </si>
  <si>
    <t>#GP76675</t>
  </si>
  <si>
    <t xml:space="preserve">A Malmberg </t>
  </si>
  <si>
    <t>GP76676-25181949</t>
  </si>
  <si>
    <t>#GP76676</t>
  </si>
  <si>
    <t xml:space="preserve">Debbie Dufour </t>
  </si>
  <si>
    <t>GP76677-25181946</t>
  </si>
  <si>
    <t>#GP76677</t>
  </si>
  <si>
    <t xml:space="preserve">Rory Weinberg </t>
  </si>
  <si>
    <t>GP76678-25181943</t>
  </si>
  <si>
    <t>#GP76678</t>
  </si>
  <si>
    <t xml:space="preserve">Theresa Norgren </t>
  </si>
  <si>
    <t>GP76679-25181940</t>
  </si>
  <si>
    <t>#GP76679</t>
  </si>
  <si>
    <t xml:space="preserve">Wanita Loupakos </t>
  </si>
  <si>
    <t>GP76681-25181934</t>
  </si>
  <si>
    <t>#GP76681</t>
  </si>
  <si>
    <t xml:space="preserve">jeanne cummings </t>
  </si>
  <si>
    <t>GP76682-25181931</t>
  </si>
  <si>
    <t>#GP76682</t>
  </si>
  <si>
    <t xml:space="preserve">Tricia VandenBerg Fraij </t>
  </si>
  <si>
    <t>GP78256-25194359</t>
  </si>
  <si>
    <t>#GP78256</t>
  </si>
  <si>
    <t xml:space="preserve">Cynthia Modjeski </t>
  </si>
  <si>
    <t>GP79041-25204637</t>
  </si>
  <si>
    <t>#GP79041</t>
  </si>
  <si>
    <t xml:space="preserve">Debra Johnson </t>
  </si>
  <si>
    <t>GP80985-26020620</t>
  </si>
  <si>
    <t>#GP80985</t>
  </si>
  <si>
    <t xml:space="preserve">Rubenia Urieta </t>
  </si>
  <si>
    <t>GP81927-26055552</t>
  </si>
  <si>
    <t>#GP81927</t>
  </si>
  <si>
    <t xml:space="preserve">BETH MOYER </t>
  </si>
  <si>
    <t>ID_0000002607</t>
  </si>
  <si>
    <t>VPO-0146903</t>
  </si>
  <si>
    <t>RT_0000028663</t>
  </si>
  <si>
    <t>SEPHORA PERRYMAN DC</t>
  </si>
  <si>
    <t>BD10204</t>
  </si>
  <si>
    <t>PRE:EMPT Brightening Eye Cream .5oz</t>
  </si>
  <si>
    <t>RT_0000028671</t>
  </si>
  <si>
    <t>LD20168</t>
  </si>
  <si>
    <t>OC_0000001980</t>
  </si>
  <si>
    <t>FabFitFun Inc</t>
  </si>
  <si>
    <t>OC_0000001981</t>
  </si>
  <si>
    <t>SkinStore.com</t>
  </si>
  <si>
    <t>GP82352-26161147</t>
  </si>
  <si>
    <t>#GP82352</t>
  </si>
  <si>
    <t xml:space="preserve">Bobbie Printy </t>
  </si>
  <si>
    <t>GP82536-26162403</t>
  </si>
  <si>
    <t>#GP82536</t>
  </si>
  <si>
    <t xml:space="preserve">Sandra Kauffman </t>
  </si>
  <si>
    <t>RT_0000028647</t>
  </si>
  <si>
    <t>77439475-0380</t>
  </si>
  <si>
    <t>NORDSTROM 77439475-0380</t>
  </si>
  <si>
    <t>RT_0000028643</t>
  </si>
  <si>
    <t>77439475-0221</t>
  </si>
  <si>
    <t>NORDSTROM 77439475-0221</t>
  </si>
  <si>
    <t>RT_0000028649</t>
  </si>
  <si>
    <t>77439475-0526</t>
  </si>
  <si>
    <t>NORDSTROM 77439475-0526</t>
  </si>
  <si>
    <t>RT_0000028654</t>
  </si>
  <si>
    <t>77439475-0763</t>
  </si>
  <si>
    <t>NORDSTROM 77439475-0763</t>
  </si>
  <si>
    <t>RT_0000028642</t>
  </si>
  <si>
    <t>77439475-0037</t>
  </si>
  <si>
    <t>NORDSTROM 77439475-0037</t>
  </si>
  <si>
    <t>SH1-118445-27094146</t>
  </si>
  <si>
    <t>SH1-118445</t>
  </si>
  <si>
    <t xml:space="preserve">CHIONG IE TIONG </t>
  </si>
  <si>
    <t>SH1-118664-28105449</t>
  </si>
  <si>
    <t>SH1-118664</t>
  </si>
  <si>
    <t xml:space="preserve">Amal AlAnsari </t>
  </si>
  <si>
    <t>SH1-118776-29005520</t>
  </si>
  <si>
    <t>SH1-118776</t>
  </si>
  <si>
    <t xml:space="preserve">Mauricio Lama </t>
  </si>
  <si>
    <t>ID_0000002604</t>
  </si>
  <si>
    <t>VPO-0146904</t>
  </si>
  <si>
    <t>CJ20745</t>
  </si>
  <si>
    <t>Deluxe Sample_0.25oz_High Potency Classics: Face Finishing &amp; Firming Moisturizer</t>
  </si>
  <si>
    <t>ID_0000002606</t>
  </si>
  <si>
    <t>CARIBBEAN MARKET DISTRIBUTORS LLC</t>
  </si>
  <si>
    <t>BC20350</t>
  </si>
  <si>
    <t>Acne Day 2oz</t>
  </si>
  <si>
    <t>Foundation - Rich</t>
  </si>
  <si>
    <t>9H5</t>
  </si>
  <si>
    <t>Foundation Serum - Rich</t>
  </si>
  <si>
    <t>9A3</t>
  </si>
  <si>
    <t>NM Concealer Deep (new shade)</t>
  </si>
  <si>
    <t>ID_0000002608</t>
  </si>
  <si>
    <t>AZ_0000001621</t>
  </si>
  <si>
    <t>5HKSDSUD</t>
  </si>
  <si>
    <t>AZ_0000001642</t>
  </si>
  <si>
    <t>6WCV5WBW</t>
  </si>
  <si>
    <t>AZ_0000001661</t>
  </si>
  <si>
    <t>6FE9L55O</t>
  </si>
  <si>
    <t>AZ_0000001629</t>
  </si>
  <si>
    <t>5XLYQTJF</t>
  </si>
  <si>
    <t>AMAZON.COM KYDC LLC</t>
  </si>
  <si>
    <t>AZ_0000001650</t>
  </si>
  <si>
    <t>7DTNKX1D</t>
  </si>
  <si>
    <t>AZ_0000001608</t>
  </si>
  <si>
    <t>52BHY29K</t>
  </si>
  <si>
    <t>AZ_0000001624</t>
  </si>
  <si>
    <t>5QO5X9UA</t>
  </si>
  <si>
    <t>AZ_0000001646</t>
  </si>
  <si>
    <t>77YLMSZH</t>
  </si>
  <si>
    <t>AZ_0000001619</t>
  </si>
  <si>
    <t>5DF2KPEW</t>
  </si>
  <si>
    <t>AZ_0000001615</t>
  </si>
  <si>
    <t>58XJMTHM</t>
  </si>
  <si>
    <t>AZ_0000001658</t>
  </si>
  <si>
    <t>7WN1QT2A</t>
  </si>
  <si>
    <t>AZ_0000001616</t>
  </si>
  <si>
    <t>5A1BIA5V</t>
  </si>
  <si>
    <t>AZ_0000001649</t>
  </si>
  <si>
    <t>7DIVG5KA</t>
  </si>
  <si>
    <t>AZ_0000001610</t>
  </si>
  <si>
    <t>53E9THWT</t>
  </si>
  <si>
    <t>AZ_0000001654</t>
  </si>
  <si>
    <t>7SXIJLCW</t>
  </si>
  <si>
    <t>AMAZON.COM AZDC, LLC</t>
  </si>
  <si>
    <t>AZ_0000001645</t>
  </si>
  <si>
    <t>777LW5SB</t>
  </si>
  <si>
    <t>AZ_0000001659</t>
  </si>
  <si>
    <t>7XPSM9PJ</t>
  </si>
  <si>
    <t>AZ_0000001609</t>
  </si>
  <si>
    <t>538X5SQQ</t>
  </si>
  <si>
    <t>AZ_0000001623</t>
  </si>
  <si>
    <t>5OTEC5ZL</t>
  </si>
  <si>
    <t>AZ_0000001641</t>
  </si>
  <si>
    <t>6VKVF94Q</t>
  </si>
  <si>
    <t>RT_0000028685</t>
  </si>
  <si>
    <t>78484142-0221</t>
  </si>
  <si>
    <t>NORDSTROM 78484142-0221</t>
  </si>
  <si>
    <t>RT_0000028686</t>
  </si>
  <si>
    <t>78484142-0320</t>
  </si>
  <si>
    <t>NORDSTROM 78484142-0320</t>
  </si>
  <si>
    <t>RT_0000028694</t>
  </si>
  <si>
    <t>78484142-0760</t>
  </si>
  <si>
    <t>NORDSTROM 78484142-0760</t>
  </si>
  <si>
    <t>RT_0000028678</t>
  </si>
  <si>
    <t>78484146-0156</t>
  </si>
  <si>
    <t>NORDSTROM 78484146-0156</t>
  </si>
  <si>
    <t>RT_0000028688</t>
  </si>
  <si>
    <t>78484142-0360</t>
  </si>
  <si>
    <t>NORDSTROM 78484142-0360</t>
  </si>
  <si>
    <t>RT_0000028684</t>
  </si>
  <si>
    <t>78484142-0037</t>
  </si>
  <si>
    <t>NORDSTROM 78484142-0037</t>
  </si>
  <si>
    <t>RT_0000028693</t>
  </si>
  <si>
    <t>78484142-0730</t>
  </si>
  <si>
    <t>NORDSTROM 78484142-0730</t>
  </si>
  <si>
    <t>RT_0000028690</t>
  </si>
  <si>
    <t>78484142-0706</t>
  </si>
  <si>
    <t>NORDSTROM 78484142-0706</t>
  </si>
  <si>
    <t>RT_0000028679</t>
  </si>
  <si>
    <t>78484146-0489</t>
  </si>
  <si>
    <t>NORDSTROM 78484146-0489</t>
  </si>
  <si>
    <t>RT_0000028691</t>
  </si>
  <si>
    <t>78484142-0720</t>
  </si>
  <si>
    <t>NORDSTROM 78484142-0720</t>
  </si>
  <si>
    <t>RT_0000028682</t>
  </si>
  <si>
    <t>78484142-0005</t>
  </si>
  <si>
    <t>NORDSTROM 78484142-0005</t>
  </si>
  <si>
    <t>RT_0000028680</t>
  </si>
  <si>
    <t>78484146-0659</t>
  </si>
  <si>
    <t>NORDSTROM 78484146-0659</t>
  </si>
  <si>
    <t>RT_0000028683</t>
  </si>
  <si>
    <t>78484142-0034</t>
  </si>
  <si>
    <t>NORDSTROM 78484142-0034</t>
  </si>
  <si>
    <t>RT_0000028689</t>
  </si>
  <si>
    <t>78484142-0380</t>
  </si>
  <si>
    <t>NORDSTROM 78484142-0380</t>
  </si>
  <si>
    <t>RT_0000028687</t>
  </si>
  <si>
    <t>78484142-0345</t>
  </si>
  <si>
    <t>NORDSTROM 78484142-0345</t>
  </si>
  <si>
    <t>OC_0000001984</t>
  </si>
  <si>
    <t>RT_0000028718</t>
  </si>
  <si>
    <t>Cold Plasma +Face Dlx Smpl w/UPC</t>
  </si>
  <si>
    <t>NCO Retail</t>
  </si>
  <si>
    <t>BE20387B</t>
  </si>
  <si>
    <t>UK_0000001058</t>
  </si>
  <si>
    <t>BD20360</t>
  </si>
  <si>
    <t>Acne Night 2oz UK</t>
  </si>
  <si>
    <t>BC20338</t>
  </si>
  <si>
    <t>Acne Cleanser 6oz UK</t>
  </si>
  <si>
    <t>BC20355</t>
  </si>
  <si>
    <t>Acne Day 2oz UK</t>
  </si>
  <si>
    <t>UK_0000001057</t>
  </si>
  <si>
    <t>AZ_0000001601</t>
  </si>
  <si>
    <t>8TK8DWOJ</t>
  </si>
  <si>
    <t>AZ_0000001600</t>
  </si>
  <si>
    <t>8P3PG1RZ</t>
  </si>
  <si>
    <t>AZ_0000001582</t>
  </si>
  <si>
    <t>243DNMRV</t>
  </si>
  <si>
    <t>RT_0000028397</t>
  </si>
  <si>
    <t>BK10383A</t>
  </si>
  <si>
    <t>RT_0000028558</t>
  </si>
  <si>
    <t>BL10398</t>
  </si>
  <si>
    <t>RT_0000028551</t>
  </si>
  <si>
    <t>RT_0000028559</t>
  </si>
  <si>
    <t>RT_0000028563</t>
  </si>
  <si>
    <t>RT_0000028550</t>
  </si>
  <si>
    <t>RT_0000028554</t>
  </si>
  <si>
    <t>RT_0000028651</t>
  </si>
  <si>
    <t>77439475-0720</t>
  </si>
  <si>
    <t>NORDSTROM 77439475-0720</t>
  </si>
  <si>
    <t>RT_0000028650</t>
  </si>
  <si>
    <t>77439475-0706</t>
  </si>
  <si>
    <t>NORDSTROM 77439475-0706</t>
  </si>
  <si>
    <t>RT_0000028652</t>
  </si>
  <si>
    <t>77439475-0723</t>
  </si>
  <si>
    <t>NORDSTROM 77439475-0723</t>
  </si>
  <si>
    <t>RT_0000028648</t>
  </si>
  <si>
    <t>77439475-0421</t>
  </si>
  <si>
    <t>NORDSTROM 77439475-0421</t>
  </si>
  <si>
    <t>RT_0000028641</t>
  </si>
  <si>
    <t>77439475-0034</t>
  </si>
  <si>
    <t>NORDSTROM 77439475-0034</t>
  </si>
  <si>
    <t>RT_0000028644</t>
  </si>
  <si>
    <t>77439475-0320</t>
  </si>
  <si>
    <t>NORDSTROM 77439475-0320</t>
  </si>
  <si>
    <t>RT_0000028653</t>
  </si>
  <si>
    <t>77439475-0760</t>
  </si>
  <si>
    <t>NORDSTROM 77439475-0760</t>
  </si>
  <si>
    <t>RT_0000028645</t>
  </si>
  <si>
    <t>77439475-0345</t>
  </si>
  <si>
    <t>NORDSTROM 77439475-0345</t>
  </si>
  <si>
    <t>RT_0000028640</t>
  </si>
  <si>
    <t>77439475-0006</t>
  </si>
  <si>
    <t>NORDSTROM 77439475-0006</t>
  </si>
  <si>
    <t>RT_0000028646</t>
  </si>
  <si>
    <t>77439475-0360</t>
  </si>
  <si>
    <t>NORDSTROM 77439475-0360</t>
  </si>
  <si>
    <t>RT_0000028660</t>
  </si>
  <si>
    <t>05778505-0489</t>
  </si>
  <si>
    <t>NORDSTROM 05778505-0489</t>
  </si>
  <si>
    <t>RT_0000028662</t>
  </si>
  <si>
    <t>05778505-0808</t>
  </si>
  <si>
    <t>NORDSTROM 05778505-0808</t>
  </si>
  <si>
    <t>RT_0000028661</t>
  </si>
  <si>
    <t>05778505-0659</t>
  </si>
  <si>
    <t>NORDSTROM 05778505-0659</t>
  </si>
  <si>
    <t>IJ125028</t>
  </si>
  <si>
    <t>IB225124</t>
  </si>
  <si>
    <t>IB225125</t>
  </si>
  <si>
    <t>SH1-120224-02162136</t>
  </si>
  <si>
    <t>SH1-120224</t>
  </si>
  <si>
    <t xml:space="preserve">Marina Pevzner Hennessy </t>
  </si>
  <si>
    <t>SH1-120225-02162139</t>
  </si>
  <si>
    <t>SH1-120225</t>
  </si>
  <si>
    <t xml:space="preserve">Karen Dedmon </t>
  </si>
  <si>
    <t>SH1-120226-02162143</t>
  </si>
  <si>
    <t>SH1-120226</t>
  </si>
  <si>
    <t xml:space="preserve">Collin Guilbeau </t>
  </si>
  <si>
    <t>SH1-120227-02162146</t>
  </si>
  <si>
    <t>SH1-120227</t>
  </si>
  <si>
    <t xml:space="preserve">Gayle Wolman </t>
  </si>
  <si>
    <t>SH1-120228-02162149</t>
  </si>
  <si>
    <t>SH1-120228</t>
  </si>
  <si>
    <t xml:space="preserve">Alyssa DiCenzo </t>
  </si>
  <si>
    <t>SH1-120229-02162152</t>
  </si>
  <si>
    <t>SH1-120229</t>
  </si>
  <si>
    <t xml:space="preserve">Lydia Ashanin </t>
  </si>
  <si>
    <t>SH1-120230-02162155</t>
  </si>
  <si>
    <t>SH1-120230</t>
  </si>
  <si>
    <t xml:space="preserve">Teresa Tostanoski </t>
  </si>
  <si>
    <t>SH1-120231-02162158</t>
  </si>
  <si>
    <t>SH1-120231</t>
  </si>
  <si>
    <t xml:space="preserve">Sherri Host </t>
  </si>
  <si>
    <t>SH1-120232-02162201</t>
  </si>
  <si>
    <t>SH1-120232</t>
  </si>
  <si>
    <t xml:space="preserve">Teresa Harnett </t>
  </si>
  <si>
    <t>SH1-120233-02162205</t>
  </si>
  <si>
    <t>SH1-120233</t>
  </si>
  <si>
    <t xml:space="preserve">Dawn Anderson </t>
  </si>
  <si>
    <t>SH1-120234-02162209</t>
  </si>
  <si>
    <t>SH1-120234</t>
  </si>
  <si>
    <t xml:space="preserve">Jo-Ann Osipow </t>
  </si>
  <si>
    <t>SH1-120235-02162213</t>
  </si>
  <si>
    <t>SH1-120235</t>
  </si>
  <si>
    <t xml:space="preserve">Taylor Marzolf </t>
  </si>
  <si>
    <t>UK_0000001065</t>
  </si>
  <si>
    <t>SH1-120236-02172112</t>
  </si>
  <si>
    <t>SH1-120236</t>
  </si>
  <si>
    <t xml:space="preserve">Lynn  Shapiro </t>
  </si>
  <si>
    <t>SH1-120237-02172117</t>
  </si>
  <si>
    <t>SH1-120237</t>
  </si>
  <si>
    <t xml:space="preserve">jerri reininger </t>
  </si>
  <si>
    <t>SH1-120238-02172122</t>
  </si>
  <si>
    <t>SH1-120238</t>
  </si>
  <si>
    <t xml:space="preserve">Anna Shmat </t>
  </si>
  <si>
    <t>SH1-120239-02172126</t>
  </si>
  <si>
    <t>SH1-120239</t>
  </si>
  <si>
    <t xml:space="preserve">Jacqueline Easton </t>
  </si>
  <si>
    <t>SH1-120240-02172130</t>
  </si>
  <si>
    <t>SH1-120240</t>
  </si>
  <si>
    <t xml:space="preserve">Randee Turtle </t>
  </si>
  <si>
    <t>SH1-120241-02172133</t>
  </si>
  <si>
    <t>SH1-120241</t>
  </si>
  <si>
    <t xml:space="preserve">Kim Ruggles </t>
  </si>
  <si>
    <t>SH1-120242-02172137</t>
  </si>
  <si>
    <t>SH1-120242</t>
  </si>
  <si>
    <t xml:space="preserve">Linda Gasowski </t>
  </si>
  <si>
    <t>SH1-120243-02172140</t>
  </si>
  <si>
    <t>SH1-120243</t>
  </si>
  <si>
    <t xml:space="preserve">jean reed </t>
  </si>
  <si>
    <t>SH1-120244-02172144</t>
  </si>
  <si>
    <t>SH1-120244</t>
  </si>
  <si>
    <t>SH1-120245-02172147</t>
  </si>
  <si>
    <t>SH1-120245</t>
  </si>
  <si>
    <t xml:space="preserve">Darcy Colwell  </t>
  </si>
  <si>
    <t>SH1-120246-02172150</t>
  </si>
  <si>
    <t>SH1-120246</t>
  </si>
  <si>
    <t xml:space="preserve">Sheila Chella </t>
  </si>
  <si>
    <t>SH1-120247-02172154</t>
  </si>
  <si>
    <t>SH1-120247</t>
  </si>
  <si>
    <t xml:space="preserve">Tory Johnson </t>
  </si>
  <si>
    <t>SH1-120248-02172157</t>
  </si>
  <si>
    <t>SH1-120248</t>
  </si>
  <si>
    <t xml:space="preserve">Carol Littlefield </t>
  </si>
  <si>
    <t>SH1-120249-02172201</t>
  </si>
  <si>
    <t>SH1-120249</t>
  </si>
  <si>
    <t xml:space="preserve">Lorraine Cote </t>
  </si>
  <si>
    <t>IE124644</t>
  </si>
  <si>
    <t xml:space="preserve">PMD Lipstick Trio with Brown Bag </t>
  </si>
  <si>
    <t>SH1-120250-02172205</t>
  </si>
  <si>
    <t>SH1-120250</t>
  </si>
  <si>
    <t xml:space="preserve">JUDY RUSSELL </t>
  </si>
  <si>
    <t>SH1-120251-02172210</t>
  </si>
  <si>
    <t>SH1-120251</t>
  </si>
  <si>
    <t xml:space="preserve">Mary Ballard </t>
  </si>
  <si>
    <t>SH1-120252-02172214</t>
  </si>
  <si>
    <t>SH1-120252</t>
  </si>
  <si>
    <t xml:space="preserve">Michelle Dayan </t>
  </si>
  <si>
    <t>SH1-120253-02172218</t>
  </si>
  <si>
    <t>SH1-120253</t>
  </si>
  <si>
    <t xml:space="preserve">Sarah Browne </t>
  </si>
  <si>
    <t>SH1-120254-02172221</t>
  </si>
  <si>
    <t>SH1-120254</t>
  </si>
  <si>
    <t xml:space="preserve">nancy smith </t>
  </si>
  <si>
    <t>SH1-120255-02172224</t>
  </si>
  <si>
    <t>SH1-120255</t>
  </si>
  <si>
    <t xml:space="preserve">Kimberly Grossi </t>
  </si>
  <si>
    <t>SH1-120256-02172228</t>
  </si>
  <si>
    <t>SH1-120256</t>
  </si>
  <si>
    <t xml:space="preserve">Thalia Chan </t>
  </si>
  <si>
    <t>SH1-120257-02172231</t>
  </si>
  <si>
    <t>SH1-120257</t>
  </si>
  <si>
    <t xml:space="preserve">Irma Nunez </t>
  </si>
  <si>
    <t>SH1-120258-02172234</t>
  </si>
  <si>
    <t>SH1-120258</t>
  </si>
  <si>
    <t xml:space="preserve">Janet Freeman </t>
  </si>
  <si>
    <t>SH1-120259-02172237</t>
  </si>
  <si>
    <t>SH1-120259</t>
  </si>
  <si>
    <t xml:space="preserve">Linda Sullivan </t>
  </si>
  <si>
    <t>SH1-120260-02172241</t>
  </si>
  <si>
    <t>SH1-120260</t>
  </si>
  <si>
    <t xml:space="preserve">Olha Chyzhevska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</si>
</sst>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/>
    <xf numFmtId="0" fontId="0" fillId="3" borderId="0" xfId="0" applyFill="1"/>
    <xf numFmtId="0" fontId="1" fillId="0" borderId="0" xfId="0" applyFont="1"/>
    <xf numFmtId="0" fontId="0" fillId="0" borderId="0" xfId="0" applyFill="1"/>
    <xf numFmtId="0" fontId="1" fillId="2" borderId="0" xfId="0" applyFont="1" applyFill="1"/>
    <xf numFmtId="14" fontId="0" fillId="0" borderId="0" xfId="0" applyNumberFormat="1"/>
    <xf numFmtId="14" fontId="0" fillId="0" borderId="0" xfId="0" applyNumberFormat="1" applyFill="1"/>
    <xf numFmtId="1" fontId="0" fillId="0" borderId="0" xfId="0" applyNumberFormat="1"/>
  </cellXfs>
  <cellStyles count="1">
    <cellStyle name="Normal" xfId="0" builtinId="0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D85C3DE-DB04-4E29-845A-8F96635F1EB1}" name="Table1" displayName="Table1" ref="E1:F11" totalsRowShown="0" headerRowDxfId="1">
  <autoFilter ref="E1:F11" xr:uid="{EB8FCE48-AADD-4E12-9AED-2A9B68ECD9A4}"/>
  <tableColumns count="2">
    <tableColumn id="1" xr3:uid="{0F0C8178-7B09-4293-92C6-0C31A5C9DEF4}" name="Order ID"/>
    <tableColumn id="2" xr3:uid="{FD76475A-C81A-470A-81FF-911ECFA8D499}" name="Account ID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BE13E8C-E883-4EA9-895A-9EA3CA430E80}" name="Table2" displayName="Table2" ref="A1:C23" totalsRowShown="0" headerRowDxfId="0">
  <autoFilter ref="A1:C23" xr:uid="{A07D5AD6-D85C-4D24-AFB6-F318BB5E4185}"/>
  <tableColumns count="3">
    <tableColumn id="4" xr3:uid="{1EEEB3A9-87EE-46B8-9758-15A8FA591BB6}" name="Account Raw"/>
    <tableColumn id="1" xr3:uid="{4BF4CCB3-5219-49E0-8CE5-7D811D083900}" name="Account"/>
    <tableColumn id="2" xr3:uid="{F5CA40CC-EE75-4CBA-AF72-0F87E76D2415}" name="Channel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3A93D-5663-45F2-AFF8-9CCC2A6A7043}">
  <dimension ref="B2:B9"/>
  <sheetViews>
    <sheetView showGridLines="0" workbookViewId="0">
      <selection activeCell="J26" sqref="J26"/>
    </sheetView>
  </sheetViews>
  <sheetFormatPr defaultRowHeight="14.4" x14ac:dyDescent="0.3"/>
  <sheetData>
    <row r="2" spans="2:2" x14ac:dyDescent="0.3">
      <c r="B2" s="3"/>
    </row>
    <row r="3" spans="2:2" x14ac:dyDescent="0.3">
      <c r="B3" s="3" t="s">
        <v>615</v>
      </c>
    </row>
    <row r="4" spans="2:2" x14ac:dyDescent="0.3">
      <c r="B4" t="s">
        <v>619</v>
      </c>
    </row>
    <row r="5" spans="2:2" x14ac:dyDescent="0.3">
      <c r="B5" t="s">
        <v>617</v>
      </c>
    </row>
    <row r="6" spans="2:2" x14ac:dyDescent="0.3">
      <c r="B6" s="3"/>
    </row>
    <row r="7" spans="2:2" x14ac:dyDescent="0.3">
      <c r="B7" s="3" t="s">
        <v>616</v>
      </c>
    </row>
    <row r="8" spans="2:2" x14ac:dyDescent="0.3">
      <c r="B8" t="s">
        <v>619</v>
      </c>
    </row>
    <row r="9" spans="2:2" x14ac:dyDescent="0.3">
      <c r="B9" t="s">
        <v>620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199C1-AD30-4C86-8C44-5B6550841D6B}">
  <dimension ref="A1:FG6301"/>
  <sheetViews>
    <sheetView tabSelected="1" workbookViewId="0">
      <pane xSplit="6" ySplit="2" topLeftCell="G3" activePane="bottomRight" state="frozen"/>
      <selection pane="topRight" activeCell="G1" sqref="G1"/>
      <selection pane="bottomLeft" activeCell="A3" sqref="A3"/>
      <selection pane="bottomRight" activeCell="B3" sqref="B3"/>
    </sheetView>
  </sheetViews>
  <sheetFormatPr defaultRowHeight="14.4" x14ac:dyDescent="0.3"/>
  <cols>
    <col min="1" max="1" width="18" bestFit="1" customWidth="1"/>
    <col min="2" max="2" width="17.33203125" bestFit="1" customWidth="1"/>
    <col min="3" max="3" width="10.109375" bestFit="1" customWidth="1"/>
    <col min="4" max="4" width="6.5546875" bestFit="1" customWidth="1"/>
    <col min="5" max="5" width="19.6640625" bestFit="1" customWidth="1"/>
    <col min="6" max="6" width="19.88671875" bestFit="1" customWidth="1"/>
    <col min="9" max="9" width="9.5546875" style="6" bestFit="1" customWidth="1"/>
    <col min="11" max="11" width="9.5546875" style="6" bestFit="1" customWidth="1"/>
  </cols>
  <sheetData>
    <row r="1" spans="1:163" x14ac:dyDescent="0.3">
      <c r="B1" s="5" t="s">
        <v>618</v>
      </c>
    </row>
    <row r="2" spans="1:163" x14ac:dyDescent="0.3">
      <c r="A2" s="2" t="s">
        <v>177</v>
      </c>
      <c r="B2" s="2" t="s">
        <v>579</v>
      </c>
      <c r="C2" s="2" t="s">
        <v>601</v>
      </c>
      <c r="D2" s="2" t="s">
        <v>178</v>
      </c>
      <c r="E2" s="2" t="s">
        <v>11202</v>
      </c>
      <c r="F2" s="1" t="s">
        <v>11204</v>
      </c>
      <c r="G2" s="4" t="s">
        <v>179</v>
      </c>
      <c r="H2" s="4" t="s">
        <v>180</v>
      </c>
      <c r="I2" s="7" t="s">
        <v>181</v>
      </c>
      <c r="J2" s="4" t="s">
        <v>0</v>
      </c>
      <c r="K2" s="7" t="s">
        <v>182</v>
      </c>
      <c r="L2" s="4" t="s">
        <v>183</v>
      </c>
      <c r="M2" s="4" t="s">
        <v>184</v>
      </c>
      <c r="N2" s="4" t="s">
        <v>185</v>
      </c>
      <c r="O2" s="4" t="s">
        <v>186</v>
      </c>
      <c r="P2" s="4" t="s">
        <v>187</v>
      </c>
      <c r="Q2" s="4" t="s">
        <v>188</v>
      </c>
      <c r="R2" s="4" t="s">
        <v>189</v>
      </c>
      <c r="S2" s="4" t="s">
        <v>190</v>
      </c>
      <c r="T2" s="4" t="s">
        <v>191</v>
      </c>
      <c r="U2" s="4" t="s">
        <v>192</v>
      </c>
      <c r="V2" s="4" t="s">
        <v>193</v>
      </c>
      <c r="W2" s="4" t="s">
        <v>194</v>
      </c>
      <c r="X2" s="4" t="s">
        <v>195</v>
      </c>
      <c r="Y2" s="4" t="s">
        <v>196</v>
      </c>
      <c r="Z2" s="4" t="s">
        <v>197</v>
      </c>
      <c r="AA2" s="4" t="s">
        <v>198</v>
      </c>
      <c r="AB2" s="4" t="s">
        <v>199</v>
      </c>
      <c r="AC2" s="4" t="s">
        <v>200</v>
      </c>
      <c r="AD2" s="4" t="s">
        <v>201</v>
      </c>
      <c r="AE2" s="4" t="s">
        <v>202</v>
      </c>
      <c r="AF2" s="4" t="s">
        <v>203</v>
      </c>
      <c r="AG2" s="4" t="s">
        <v>204</v>
      </c>
      <c r="AH2" s="4" t="s">
        <v>205</v>
      </c>
      <c r="AI2" s="4" t="s">
        <v>206</v>
      </c>
      <c r="AJ2" s="4" t="s">
        <v>207</v>
      </c>
      <c r="AK2" s="4" t="s">
        <v>208</v>
      </c>
      <c r="AL2" s="4" t="s">
        <v>209</v>
      </c>
      <c r="AM2" s="4" t="s">
        <v>210</v>
      </c>
      <c r="AN2" s="4" t="s">
        <v>211</v>
      </c>
      <c r="AO2" s="4" t="s">
        <v>212</v>
      </c>
      <c r="AP2" s="4" t="s">
        <v>213</v>
      </c>
      <c r="AQ2" s="4" t="s">
        <v>214</v>
      </c>
      <c r="AR2" s="4" t="s">
        <v>215</v>
      </c>
      <c r="AS2" s="4" t="s">
        <v>216</v>
      </c>
      <c r="AT2" s="4" t="s">
        <v>217</v>
      </c>
      <c r="AU2" s="4" t="s">
        <v>218</v>
      </c>
      <c r="AV2" s="4" t="s">
        <v>219</v>
      </c>
      <c r="AW2" s="4" t="s">
        <v>220</v>
      </c>
      <c r="AX2" s="4" t="s">
        <v>221</v>
      </c>
      <c r="AY2" s="4" t="s">
        <v>222</v>
      </c>
      <c r="AZ2" s="4" t="s">
        <v>223</v>
      </c>
      <c r="BA2" s="4" t="s">
        <v>224</v>
      </c>
      <c r="BB2" s="4" t="s">
        <v>225</v>
      </c>
      <c r="BC2" s="4" t="s">
        <v>226</v>
      </c>
      <c r="BD2" s="4" t="s">
        <v>227</v>
      </c>
      <c r="BE2" s="4" t="s">
        <v>228</v>
      </c>
      <c r="BF2" s="4" t="s">
        <v>229</v>
      </c>
      <c r="BG2" s="4" t="s">
        <v>230</v>
      </c>
      <c r="BH2" s="4" t="s">
        <v>231</v>
      </c>
      <c r="BI2" s="4" t="s">
        <v>232</v>
      </c>
      <c r="BJ2" s="4" t="s">
        <v>233</v>
      </c>
      <c r="BK2" s="4" t="s">
        <v>234</v>
      </c>
      <c r="BL2" s="4" t="s">
        <v>235</v>
      </c>
      <c r="BM2" s="4" t="s">
        <v>236</v>
      </c>
      <c r="BN2" s="4" t="s">
        <v>237</v>
      </c>
      <c r="BO2" s="4" t="s">
        <v>238</v>
      </c>
      <c r="BP2" s="4" t="s">
        <v>239</v>
      </c>
      <c r="BQ2" s="4" t="s">
        <v>240</v>
      </c>
      <c r="BR2" s="4" t="s">
        <v>241</v>
      </c>
      <c r="BS2" s="4" t="s">
        <v>242</v>
      </c>
      <c r="BT2" s="4" t="s">
        <v>243</v>
      </c>
      <c r="BU2" s="4" t="s">
        <v>244</v>
      </c>
      <c r="BV2" s="4" t="s">
        <v>245</v>
      </c>
      <c r="BW2" s="4" t="s">
        <v>246</v>
      </c>
      <c r="BX2" s="4" t="s">
        <v>247</v>
      </c>
      <c r="BY2" s="4" t="s">
        <v>248</v>
      </c>
      <c r="BZ2" s="4" t="s">
        <v>249</v>
      </c>
      <c r="CA2" s="4" t="s">
        <v>250</v>
      </c>
      <c r="CB2" s="4" t="s">
        <v>251</v>
      </c>
      <c r="CC2" s="4" t="s">
        <v>252</v>
      </c>
      <c r="CD2" s="4" t="s">
        <v>253</v>
      </c>
      <c r="CE2" s="4" t="s">
        <v>254</v>
      </c>
      <c r="CF2" s="4" t="s">
        <v>255</v>
      </c>
      <c r="CG2" s="4" t="s">
        <v>256</v>
      </c>
      <c r="CH2" s="4" t="s">
        <v>257</v>
      </c>
      <c r="CI2" s="4" t="s">
        <v>258</v>
      </c>
      <c r="CJ2" s="4" t="s">
        <v>259</v>
      </c>
      <c r="CK2" s="4" t="s">
        <v>260</v>
      </c>
      <c r="CL2" s="4" t="s">
        <v>261</v>
      </c>
      <c r="CM2" s="4" t="s">
        <v>262</v>
      </c>
      <c r="CN2" s="4" t="s">
        <v>263</v>
      </c>
      <c r="CO2" s="4" t="s">
        <v>264</v>
      </c>
      <c r="CP2" s="4" t="s">
        <v>265</v>
      </c>
      <c r="CQ2" s="4" t="s">
        <v>266</v>
      </c>
      <c r="CR2" s="4" t="s">
        <v>267</v>
      </c>
      <c r="CS2" s="4" t="s">
        <v>268</v>
      </c>
      <c r="CT2" s="4" t="s">
        <v>269</v>
      </c>
      <c r="CU2" s="4" t="s">
        <v>270</v>
      </c>
      <c r="CV2" s="4" t="s">
        <v>271</v>
      </c>
      <c r="CW2" s="4" t="s">
        <v>272</v>
      </c>
      <c r="CX2" s="4" t="s">
        <v>273</v>
      </c>
      <c r="CY2" s="4" t="s">
        <v>274</v>
      </c>
      <c r="CZ2" s="4" t="s">
        <v>275</v>
      </c>
      <c r="DA2" s="4" t="s">
        <v>276</v>
      </c>
      <c r="DB2" s="4" t="s">
        <v>277</v>
      </c>
      <c r="DC2" s="4" t="s">
        <v>278</v>
      </c>
      <c r="DD2" s="4" t="s">
        <v>279</v>
      </c>
      <c r="DE2" s="4" t="s">
        <v>280</v>
      </c>
      <c r="DF2" s="4" t="s">
        <v>281</v>
      </c>
      <c r="DG2" s="4" t="s">
        <v>282</v>
      </c>
      <c r="DH2" s="4" t="s">
        <v>283</v>
      </c>
      <c r="DI2" s="4" t="s">
        <v>284</v>
      </c>
      <c r="DJ2" s="4" t="s">
        <v>285</v>
      </c>
      <c r="DK2" s="4" t="s">
        <v>286</v>
      </c>
      <c r="DL2" s="4" t="s">
        <v>287</v>
      </c>
      <c r="DM2" s="4" t="s">
        <v>288</v>
      </c>
      <c r="DN2" s="4" t="s">
        <v>289</v>
      </c>
      <c r="DO2" s="4" t="s">
        <v>290</v>
      </c>
      <c r="DP2" s="4" t="s">
        <v>291</v>
      </c>
      <c r="DQ2" s="4" t="s">
        <v>292</v>
      </c>
      <c r="DR2" s="4" t="s">
        <v>293</v>
      </c>
      <c r="DS2" s="4" t="s">
        <v>294</v>
      </c>
      <c r="DT2" s="4" t="s">
        <v>295</v>
      </c>
      <c r="DU2" s="4" t="s">
        <v>296</v>
      </c>
      <c r="DV2" s="4" t="s">
        <v>297</v>
      </c>
      <c r="DW2" s="4" t="s">
        <v>298</v>
      </c>
      <c r="DX2" s="4" t="s">
        <v>299</v>
      </c>
      <c r="DY2" s="4" t="s">
        <v>300</v>
      </c>
      <c r="DZ2" s="4" t="s">
        <v>301</v>
      </c>
      <c r="EA2" s="4" t="s">
        <v>302</v>
      </c>
      <c r="EB2" s="4" t="s">
        <v>303</v>
      </c>
      <c r="EC2" s="4" t="s">
        <v>304</v>
      </c>
      <c r="ED2" s="4" t="s">
        <v>305</v>
      </c>
      <c r="EE2" s="4" t="s">
        <v>306</v>
      </c>
      <c r="EF2" s="4" t="s">
        <v>307</v>
      </c>
      <c r="EG2" s="4" t="s">
        <v>308</v>
      </c>
      <c r="EH2" s="4" t="s">
        <v>309</v>
      </c>
      <c r="EI2" s="4" t="s">
        <v>310</v>
      </c>
      <c r="EJ2" s="4" t="s">
        <v>311</v>
      </c>
      <c r="EK2" s="4" t="s">
        <v>312</v>
      </c>
      <c r="EL2" s="4" t="s">
        <v>313</v>
      </c>
      <c r="EM2" s="4" t="s">
        <v>314</v>
      </c>
      <c r="EN2" s="4" t="s">
        <v>315</v>
      </c>
      <c r="EO2" s="4" t="s">
        <v>316</v>
      </c>
      <c r="EP2" s="4" t="s">
        <v>317</v>
      </c>
      <c r="EQ2" s="4" t="s">
        <v>318</v>
      </c>
      <c r="ER2" s="4" t="s">
        <v>319</v>
      </c>
      <c r="ES2" s="4" t="s">
        <v>320</v>
      </c>
      <c r="ET2" s="4" t="s">
        <v>321</v>
      </c>
      <c r="EU2" s="4" t="s">
        <v>322</v>
      </c>
      <c r="EV2" s="4" t="s">
        <v>323</v>
      </c>
      <c r="EW2" s="4" t="s">
        <v>324</v>
      </c>
      <c r="EX2" s="4" t="s">
        <v>325</v>
      </c>
      <c r="EY2" s="4" t="s">
        <v>326</v>
      </c>
      <c r="EZ2" s="4" t="s">
        <v>327</v>
      </c>
      <c r="FA2" s="4" t="s">
        <v>328</v>
      </c>
      <c r="FB2" s="4" t="s">
        <v>329</v>
      </c>
      <c r="FC2" s="4" t="s">
        <v>330</v>
      </c>
      <c r="FD2" s="4" t="s">
        <v>331</v>
      </c>
      <c r="FE2" s="4" t="s">
        <v>332</v>
      </c>
      <c r="FF2" s="4" t="s">
        <v>333</v>
      </c>
      <c r="FG2" s="4" t="s">
        <v>334</v>
      </c>
    </row>
    <row r="3" spans="1:163" x14ac:dyDescent="0.3">
      <c r="A3" t="str">
        <f>VLOOKUP(B3,Table2[],3,FALSE)</f>
        <v>Digital</v>
      </c>
      <c r="B3" t="str">
        <f>IF(OR(ISNUMBER(FIND("QVC",Z3)),ISNUMBER(FIND("QVC",AL3))),"QVC",IF(OR(ISNUMBER(FIND("NCO",H3)),ISNUMBER(FIND("NCO",Y3))), "NCO", IF(AL3="consumer","PMD.com",VLOOKUP(LEFT(H3,2),Tables!$E$1:$F$11,2,FALSE))))</f>
        <v>PMD.com</v>
      </c>
      <c r="C3">
        <f>AR3</f>
        <v>535501</v>
      </c>
      <c r="D3">
        <f>AN3</f>
        <v>1</v>
      </c>
      <c r="E3" t="str">
        <f t="shared" ref="E3:E66" ca="1" si="0">IF(MONTH(TODAY())-MONTH(I3)&gt;0,"shifted orders shipped","MTD orders shipped")</f>
        <v>shifted orders shipped</v>
      </c>
      <c r="F3" t="s">
        <v>3539</v>
      </c>
      <c r="G3" t="s">
        <v>335</v>
      </c>
      <c r="H3" t="s">
        <v>3023</v>
      </c>
      <c r="I3" s="6">
        <v>44011.310752314814</v>
      </c>
      <c r="J3" t="s">
        <v>16</v>
      </c>
      <c r="K3" s="6">
        <v>44013.219965277778</v>
      </c>
      <c r="M3" t="s">
        <v>803</v>
      </c>
      <c r="N3" t="s">
        <v>804</v>
      </c>
      <c r="O3" t="s">
        <v>572</v>
      </c>
      <c r="Q3" t="s">
        <v>805</v>
      </c>
      <c r="R3" t="s">
        <v>360</v>
      </c>
      <c r="S3" t="s">
        <v>806</v>
      </c>
      <c r="T3" t="s">
        <v>338</v>
      </c>
      <c r="U3" t="s">
        <v>530</v>
      </c>
      <c r="W3" t="s">
        <v>807</v>
      </c>
      <c r="Z3" t="s">
        <v>803</v>
      </c>
      <c r="AA3" t="s">
        <v>804</v>
      </c>
      <c r="AB3" t="s">
        <v>572</v>
      </c>
      <c r="AD3" t="s">
        <v>805</v>
      </c>
      <c r="AE3" t="s">
        <v>360</v>
      </c>
      <c r="AF3" t="s">
        <v>806</v>
      </c>
      <c r="AG3" t="s">
        <v>338</v>
      </c>
      <c r="AH3" t="s">
        <v>530</v>
      </c>
      <c r="AJ3" t="s">
        <v>807</v>
      </c>
      <c r="AL3" t="s">
        <v>339</v>
      </c>
      <c r="AM3">
        <v>1</v>
      </c>
      <c r="AN3">
        <v>1</v>
      </c>
      <c r="AO3">
        <v>5715</v>
      </c>
      <c r="AQ3">
        <v>124621</v>
      </c>
      <c r="AR3">
        <v>535501</v>
      </c>
      <c r="AS3" t="s">
        <v>158</v>
      </c>
      <c r="AT3" t="s">
        <v>159</v>
      </c>
      <c r="AW3" t="s">
        <v>340</v>
      </c>
      <c r="AX3" t="s">
        <v>340</v>
      </c>
      <c r="AY3" t="s">
        <v>351</v>
      </c>
      <c r="AZ3" t="s">
        <v>441</v>
      </c>
      <c r="BY3" t="s">
        <v>342</v>
      </c>
      <c r="EQ3">
        <v>245276</v>
      </c>
      <c r="ER3" t="s">
        <v>3024</v>
      </c>
      <c r="EV3">
        <v>17285678</v>
      </c>
      <c r="EW3">
        <v>928</v>
      </c>
      <c r="EX3">
        <v>220237</v>
      </c>
      <c r="EY3">
        <v>9.2748999964335493E+25</v>
      </c>
      <c r="EZ3">
        <v>1</v>
      </c>
      <c r="FC3">
        <v>535501</v>
      </c>
      <c r="FD3" t="s">
        <v>159</v>
      </c>
    </row>
    <row r="4" spans="1:163" x14ac:dyDescent="0.3">
      <c r="A4" t="str">
        <f>VLOOKUP(B4,Table2[],3,FALSE)</f>
        <v>Digital</v>
      </c>
      <c r="B4" t="str">
        <f>IF(OR(ISNUMBER(FIND("QVC",Z4)),ISNUMBER(FIND("QVC",AL4))),"QVC",IF(OR(ISNUMBER(FIND("NCO",H4)),ISNUMBER(FIND("NCO",Y4))), "NCO", IF(AL4="consumer","PMD.com",VLOOKUP(LEFT(H4,2),Tables!$E$1:$F$11,2,FALSE))))</f>
        <v>PMD.com</v>
      </c>
      <c r="C4">
        <f t="shared" ref="C4:C67" si="1">AR4</f>
        <v>54020001</v>
      </c>
      <c r="D4">
        <f t="shared" ref="D4:D67" si="2">AN4</f>
        <v>1</v>
      </c>
      <c r="E4" t="str">
        <f t="shared" ca="1" si="0"/>
        <v>shifted orders shipped</v>
      </c>
      <c r="F4" t="s">
        <v>3539</v>
      </c>
      <c r="G4" t="s">
        <v>335</v>
      </c>
      <c r="H4" t="s">
        <v>3025</v>
      </c>
      <c r="I4" s="6">
        <v>44011.314837962964</v>
      </c>
      <c r="J4" t="s">
        <v>16</v>
      </c>
      <c r="K4" s="6">
        <v>44013.220543981479</v>
      </c>
      <c r="M4" t="s">
        <v>3540</v>
      </c>
      <c r="N4" t="s">
        <v>3541</v>
      </c>
      <c r="Q4" t="s">
        <v>640</v>
      </c>
      <c r="R4" t="s">
        <v>402</v>
      </c>
      <c r="S4" t="s">
        <v>3542</v>
      </c>
      <c r="T4" t="s">
        <v>338</v>
      </c>
      <c r="U4" t="s">
        <v>530</v>
      </c>
      <c r="W4" t="s">
        <v>3543</v>
      </c>
      <c r="Z4" t="s">
        <v>3540</v>
      </c>
      <c r="AA4" t="s">
        <v>3541</v>
      </c>
      <c r="AD4" t="s">
        <v>640</v>
      </c>
      <c r="AE4" t="s">
        <v>402</v>
      </c>
      <c r="AF4" t="s">
        <v>3542</v>
      </c>
      <c r="AG4" t="s">
        <v>338</v>
      </c>
      <c r="AH4" t="s">
        <v>530</v>
      </c>
      <c r="AJ4" t="s">
        <v>3543</v>
      </c>
      <c r="AL4" t="s">
        <v>339</v>
      </c>
      <c r="AM4">
        <v>1</v>
      </c>
      <c r="AN4">
        <v>1</v>
      </c>
      <c r="AO4">
        <v>3692</v>
      </c>
      <c r="AQ4">
        <v>124477</v>
      </c>
      <c r="AR4">
        <v>54020001</v>
      </c>
      <c r="AS4" t="s">
        <v>484</v>
      </c>
      <c r="AT4" t="s">
        <v>93</v>
      </c>
      <c r="AW4" t="s">
        <v>340</v>
      </c>
      <c r="AX4">
        <v>0</v>
      </c>
      <c r="AY4" t="s">
        <v>348</v>
      </c>
      <c r="AZ4">
        <v>0</v>
      </c>
      <c r="BY4" t="s">
        <v>342</v>
      </c>
      <c r="EQ4">
        <v>251671</v>
      </c>
      <c r="ER4" t="s">
        <v>3026</v>
      </c>
      <c r="EV4">
        <v>17285680</v>
      </c>
      <c r="EW4">
        <v>928</v>
      </c>
      <c r="EX4">
        <v>220239</v>
      </c>
      <c r="EY4">
        <v>9.2748999964335493E+25</v>
      </c>
      <c r="EZ4">
        <v>1</v>
      </c>
      <c r="FC4">
        <v>54020001</v>
      </c>
      <c r="FD4" t="s">
        <v>93</v>
      </c>
    </row>
    <row r="5" spans="1:163" x14ac:dyDescent="0.3">
      <c r="A5" t="str">
        <f>VLOOKUP(B5,Table2[],3,FALSE)</f>
        <v>Digital</v>
      </c>
      <c r="B5" t="str">
        <f>IF(OR(ISNUMBER(FIND("QVC",Z5)),ISNUMBER(FIND("QVC",AL5))),"QVC",IF(OR(ISNUMBER(FIND("NCO",H5)),ISNUMBER(FIND("NCO",Y5))), "NCO", IF(AL5="consumer","PMD.com",VLOOKUP(LEFT(H5,2),Tables!$E$1:$F$11,2,FALSE))))</f>
        <v>PMD.com</v>
      </c>
      <c r="C5">
        <f t="shared" si="1"/>
        <v>5354</v>
      </c>
      <c r="D5">
        <f t="shared" si="2"/>
        <v>1</v>
      </c>
      <c r="E5" t="str">
        <f t="shared" ca="1" si="0"/>
        <v>shifted orders shipped</v>
      </c>
      <c r="F5" t="s">
        <v>3539</v>
      </c>
      <c r="G5" t="s">
        <v>335</v>
      </c>
      <c r="H5" t="s">
        <v>2930</v>
      </c>
      <c r="I5" s="6">
        <v>44011.28875</v>
      </c>
      <c r="J5" t="s">
        <v>16</v>
      </c>
      <c r="K5" s="6">
        <v>44013.221643518518</v>
      </c>
      <c r="M5" t="s">
        <v>3544</v>
      </c>
      <c r="N5" t="s">
        <v>3545</v>
      </c>
      <c r="O5" t="s">
        <v>1830</v>
      </c>
      <c r="Q5" t="s">
        <v>452</v>
      </c>
      <c r="R5" t="s">
        <v>359</v>
      </c>
      <c r="S5" t="s">
        <v>3546</v>
      </c>
      <c r="T5" t="s">
        <v>338</v>
      </c>
      <c r="U5" t="s">
        <v>530</v>
      </c>
      <c r="W5" t="s">
        <v>3547</v>
      </c>
      <c r="Z5" t="s">
        <v>3544</v>
      </c>
      <c r="AA5" t="s">
        <v>3545</v>
      </c>
      <c r="AB5" t="s">
        <v>1830</v>
      </c>
      <c r="AD5" t="s">
        <v>452</v>
      </c>
      <c r="AE5" t="s">
        <v>359</v>
      </c>
      <c r="AF5" t="s">
        <v>3546</v>
      </c>
      <c r="AG5" t="s">
        <v>338</v>
      </c>
      <c r="AH5" t="s">
        <v>530</v>
      </c>
      <c r="AJ5" t="s">
        <v>3547</v>
      </c>
      <c r="AL5" t="s">
        <v>339</v>
      </c>
      <c r="AM5">
        <v>1</v>
      </c>
      <c r="AN5">
        <v>1</v>
      </c>
      <c r="AO5">
        <v>5214</v>
      </c>
      <c r="AQ5">
        <v>124518</v>
      </c>
      <c r="AR5">
        <v>5354</v>
      </c>
      <c r="AS5" t="s">
        <v>1753</v>
      </c>
      <c r="AT5" t="s">
        <v>103</v>
      </c>
      <c r="AW5" t="s">
        <v>340</v>
      </c>
      <c r="AX5" t="s">
        <v>340</v>
      </c>
      <c r="AY5" t="s">
        <v>351</v>
      </c>
      <c r="AZ5" t="s">
        <v>415</v>
      </c>
      <c r="BY5" t="s">
        <v>342</v>
      </c>
      <c r="EQ5">
        <v>249176</v>
      </c>
      <c r="ER5" t="s">
        <v>2931</v>
      </c>
      <c r="EV5">
        <v>17285662</v>
      </c>
      <c r="EW5">
        <v>928</v>
      </c>
      <c r="EX5">
        <v>220127</v>
      </c>
      <c r="EY5">
        <v>9.2748999964335493E+25</v>
      </c>
      <c r="EZ5">
        <v>1</v>
      </c>
      <c r="FC5">
        <v>5354</v>
      </c>
      <c r="FD5" t="s">
        <v>103</v>
      </c>
    </row>
    <row r="6" spans="1:163" x14ac:dyDescent="0.3">
      <c r="A6" t="str">
        <f>VLOOKUP(B6,Table2[],3,FALSE)</f>
        <v>Digital</v>
      </c>
      <c r="B6" t="str">
        <f>IF(OR(ISNUMBER(FIND("QVC",Z6)),ISNUMBER(FIND("QVC",AL6))),"QVC",IF(OR(ISNUMBER(FIND("NCO",H6)),ISNUMBER(FIND("NCO",Y6))), "NCO", IF(AL6="consumer","PMD.com",VLOOKUP(LEFT(H6,2),Tables!$E$1:$F$11,2,FALSE))))</f>
        <v>PMD.com</v>
      </c>
      <c r="C6">
        <f t="shared" si="1"/>
        <v>52230001</v>
      </c>
      <c r="D6">
        <f t="shared" si="2"/>
        <v>1</v>
      </c>
      <c r="E6" t="str">
        <f t="shared" ca="1" si="0"/>
        <v>shifted orders shipped</v>
      </c>
      <c r="F6" t="s">
        <v>3539</v>
      </c>
      <c r="G6" t="s">
        <v>335</v>
      </c>
      <c r="H6" t="s">
        <v>2860</v>
      </c>
      <c r="I6" s="6">
        <v>44010.520173611112</v>
      </c>
      <c r="J6" t="s">
        <v>16</v>
      </c>
      <c r="K6" s="6">
        <v>44013.222187500003</v>
      </c>
      <c r="M6" t="s">
        <v>3548</v>
      </c>
      <c r="N6" t="s">
        <v>3549</v>
      </c>
      <c r="O6" t="s">
        <v>680</v>
      </c>
      <c r="Q6" t="s">
        <v>3550</v>
      </c>
      <c r="R6" t="s">
        <v>386</v>
      </c>
      <c r="S6">
        <v>70119</v>
      </c>
      <c r="T6" t="s">
        <v>338</v>
      </c>
      <c r="U6" t="s">
        <v>530</v>
      </c>
      <c r="W6" t="s">
        <v>2960</v>
      </c>
      <c r="Z6" t="s">
        <v>3548</v>
      </c>
      <c r="AA6" t="s">
        <v>3549</v>
      </c>
      <c r="AB6" t="s">
        <v>680</v>
      </c>
      <c r="AD6" t="s">
        <v>3550</v>
      </c>
      <c r="AE6" t="s">
        <v>386</v>
      </c>
      <c r="AF6">
        <v>70119</v>
      </c>
      <c r="AG6" t="s">
        <v>338</v>
      </c>
      <c r="AH6" t="s">
        <v>530</v>
      </c>
      <c r="AJ6" t="s">
        <v>2960</v>
      </c>
      <c r="AL6" t="s">
        <v>339</v>
      </c>
      <c r="AM6">
        <v>1</v>
      </c>
      <c r="AN6">
        <v>1</v>
      </c>
      <c r="AO6">
        <v>1194</v>
      </c>
      <c r="AQ6">
        <v>124434</v>
      </c>
      <c r="AR6">
        <v>52230001</v>
      </c>
      <c r="AS6" t="s">
        <v>105</v>
      </c>
      <c r="AT6" t="s">
        <v>106</v>
      </c>
      <c r="AW6" t="s">
        <v>340</v>
      </c>
      <c r="AX6" t="s">
        <v>340</v>
      </c>
      <c r="AY6" t="s">
        <v>341</v>
      </c>
      <c r="AZ6">
        <v>0</v>
      </c>
      <c r="BY6" t="s">
        <v>342</v>
      </c>
      <c r="EQ6">
        <v>247324</v>
      </c>
      <c r="ER6" t="s">
        <v>2861</v>
      </c>
      <c r="EV6">
        <v>17285508</v>
      </c>
      <c r="EW6">
        <v>928</v>
      </c>
      <c r="EX6">
        <v>219975</v>
      </c>
      <c r="EY6">
        <v>9.2748999964335493E+25</v>
      </c>
      <c r="EZ6">
        <v>1</v>
      </c>
      <c r="FC6">
        <v>95206</v>
      </c>
      <c r="FD6" t="s">
        <v>429</v>
      </c>
    </row>
    <row r="7" spans="1:163" x14ac:dyDescent="0.3">
      <c r="A7" t="str">
        <f>VLOOKUP(B7,Table2[],3,FALSE)</f>
        <v>Digital</v>
      </c>
      <c r="B7" t="str">
        <f>IF(OR(ISNUMBER(FIND("QVC",Z7)),ISNUMBER(FIND("QVC",AL7))),"QVC",IF(OR(ISNUMBER(FIND("NCO",H7)),ISNUMBER(FIND("NCO",Y7))), "NCO", IF(AL7="consumer","PMD.com",VLOOKUP(LEFT(H7,2),Tables!$E$1:$F$11,2,FALSE))))</f>
        <v>PMD.com</v>
      </c>
      <c r="C7">
        <f t="shared" si="1"/>
        <v>51070001</v>
      </c>
      <c r="D7">
        <f t="shared" si="2"/>
        <v>1</v>
      </c>
      <c r="E7" t="str">
        <f t="shared" ca="1" si="0"/>
        <v>shifted orders shipped</v>
      </c>
      <c r="F7" t="s">
        <v>3539</v>
      </c>
      <c r="G7" t="s">
        <v>335</v>
      </c>
      <c r="H7" t="s">
        <v>2860</v>
      </c>
      <c r="I7" s="6">
        <v>44010.520173611112</v>
      </c>
      <c r="J7" t="s">
        <v>16</v>
      </c>
      <c r="K7" s="6">
        <v>44013.222187500003</v>
      </c>
      <c r="M7" t="s">
        <v>3548</v>
      </c>
      <c r="N7" t="s">
        <v>3549</v>
      </c>
      <c r="O7" t="s">
        <v>680</v>
      </c>
      <c r="Q7" t="s">
        <v>3550</v>
      </c>
      <c r="R7" t="s">
        <v>386</v>
      </c>
      <c r="S7">
        <v>70119</v>
      </c>
      <c r="T7" t="s">
        <v>338</v>
      </c>
      <c r="U7" t="s">
        <v>530</v>
      </c>
      <c r="W7" t="s">
        <v>2960</v>
      </c>
      <c r="Z7" t="s">
        <v>3548</v>
      </c>
      <c r="AA7" t="s">
        <v>3549</v>
      </c>
      <c r="AB7" t="s">
        <v>680</v>
      </c>
      <c r="AD7" t="s">
        <v>3550</v>
      </c>
      <c r="AE7" t="s">
        <v>386</v>
      </c>
      <c r="AF7">
        <v>70119</v>
      </c>
      <c r="AG7" t="s">
        <v>338</v>
      </c>
      <c r="AH7" t="s">
        <v>530</v>
      </c>
      <c r="AJ7" t="s">
        <v>2960</v>
      </c>
      <c r="AL7" t="s">
        <v>339</v>
      </c>
      <c r="AM7">
        <v>1</v>
      </c>
      <c r="AN7">
        <v>1</v>
      </c>
      <c r="AO7">
        <v>10147</v>
      </c>
      <c r="AQ7">
        <v>124429</v>
      </c>
      <c r="AR7">
        <v>51070001</v>
      </c>
      <c r="AS7" t="s">
        <v>1886</v>
      </c>
      <c r="AT7" t="s">
        <v>45</v>
      </c>
      <c r="AW7" t="s">
        <v>343</v>
      </c>
      <c r="BY7" t="s">
        <v>342</v>
      </c>
      <c r="EQ7">
        <v>251956</v>
      </c>
      <c r="ER7" t="s">
        <v>2861</v>
      </c>
      <c r="EV7">
        <v>17285508</v>
      </c>
      <c r="EW7">
        <v>928</v>
      </c>
      <c r="EX7">
        <v>219975</v>
      </c>
      <c r="EY7">
        <v>9.2748999964335493E+25</v>
      </c>
      <c r="EZ7">
        <v>1</v>
      </c>
      <c r="FC7">
        <v>95206</v>
      </c>
      <c r="FD7" t="s">
        <v>429</v>
      </c>
    </row>
    <row r="8" spans="1:163" x14ac:dyDescent="0.3">
      <c r="A8" t="str">
        <f>VLOOKUP(B8,Table2[],3,FALSE)</f>
        <v>Digital</v>
      </c>
      <c r="B8" t="str">
        <f>IF(OR(ISNUMBER(FIND("QVC",Z8)),ISNUMBER(FIND("QVC",AL8))),"QVC",IF(OR(ISNUMBER(FIND("NCO",H8)),ISNUMBER(FIND("NCO",Y8))), "NCO", IF(AL8="consumer","PMD.com",VLOOKUP(LEFT(H8,2),Tables!$E$1:$F$11,2,FALSE))))</f>
        <v>PMD.com</v>
      </c>
      <c r="C8">
        <f t="shared" si="1"/>
        <v>51070001</v>
      </c>
      <c r="D8">
        <f t="shared" si="2"/>
        <v>1</v>
      </c>
      <c r="E8" t="str">
        <f t="shared" ca="1" si="0"/>
        <v>shifted orders shipped</v>
      </c>
      <c r="F8" t="s">
        <v>3539</v>
      </c>
      <c r="G8" t="s">
        <v>335</v>
      </c>
      <c r="H8" t="s">
        <v>2908</v>
      </c>
      <c r="I8" s="6">
        <v>44011.266041666669</v>
      </c>
      <c r="J8" t="s">
        <v>16</v>
      </c>
      <c r="K8" s="6">
        <v>44013.222615740742</v>
      </c>
      <c r="M8" t="s">
        <v>3551</v>
      </c>
      <c r="N8" t="s">
        <v>3552</v>
      </c>
      <c r="Q8" t="s">
        <v>540</v>
      </c>
      <c r="R8" t="s">
        <v>710</v>
      </c>
      <c r="S8" t="s">
        <v>3553</v>
      </c>
      <c r="T8" t="s">
        <v>338</v>
      </c>
      <c r="U8" t="s">
        <v>530</v>
      </c>
      <c r="W8" t="s">
        <v>3554</v>
      </c>
      <c r="Z8" t="s">
        <v>3551</v>
      </c>
      <c r="AA8" t="s">
        <v>3552</v>
      </c>
      <c r="AD8" t="s">
        <v>540</v>
      </c>
      <c r="AE8" t="s">
        <v>710</v>
      </c>
      <c r="AF8" t="s">
        <v>3553</v>
      </c>
      <c r="AG8" t="s">
        <v>338</v>
      </c>
      <c r="AH8" t="s">
        <v>530</v>
      </c>
      <c r="AJ8" t="s">
        <v>3554</v>
      </c>
      <c r="AL8" t="s">
        <v>339</v>
      </c>
      <c r="AM8">
        <v>1</v>
      </c>
      <c r="AN8">
        <v>1</v>
      </c>
      <c r="AO8">
        <v>10147</v>
      </c>
      <c r="AQ8">
        <v>124429</v>
      </c>
      <c r="AR8">
        <v>51070001</v>
      </c>
      <c r="AS8" t="s">
        <v>1886</v>
      </c>
      <c r="AT8" t="s">
        <v>45</v>
      </c>
      <c r="AW8" t="s">
        <v>343</v>
      </c>
      <c r="BY8" t="s">
        <v>342</v>
      </c>
      <c r="EQ8">
        <v>251956</v>
      </c>
      <c r="ER8" t="s">
        <v>2909</v>
      </c>
      <c r="EV8">
        <v>17285643</v>
      </c>
      <c r="EW8">
        <v>928</v>
      </c>
      <c r="EX8">
        <v>220108</v>
      </c>
      <c r="EY8">
        <v>9.2748999964335493E+25</v>
      </c>
      <c r="EZ8">
        <v>1</v>
      </c>
      <c r="FC8">
        <v>51070001</v>
      </c>
      <c r="FD8" t="s">
        <v>45</v>
      </c>
    </row>
    <row r="9" spans="1:163" x14ac:dyDescent="0.3">
      <c r="A9" t="str">
        <f>VLOOKUP(B9,Table2[],3,FALSE)</f>
        <v>Digital</v>
      </c>
      <c r="B9" t="str">
        <f>IF(OR(ISNUMBER(FIND("QVC",Z9)),ISNUMBER(FIND("QVC",AL9))),"QVC",IF(OR(ISNUMBER(FIND("NCO",H9)),ISNUMBER(FIND("NCO",Y9))), "NCO", IF(AL9="consumer","PMD.com",VLOOKUP(LEFT(H9,2),Tables!$E$1:$F$11,2,FALSE))))</f>
        <v>PMD.com</v>
      </c>
      <c r="C9">
        <f t="shared" si="1"/>
        <v>55110001</v>
      </c>
      <c r="D9">
        <f t="shared" si="2"/>
        <v>1</v>
      </c>
      <c r="E9" t="str">
        <f t="shared" ca="1" si="0"/>
        <v>shifted orders shipped</v>
      </c>
      <c r="F9" t="s">
        <v>3539</v>
      </c>
      <c r="G9" t="s">
        <v>335</v>
      </c>
      <c r="H9" t="s">
        <v>2934</v>
      </c>
      <c r="I9" s="6">
        <v>44011.291030092594</v>
      </c>
      <c r="J9" t="s">
        <v>16</v>
      </c>
      <c r="K9" s="6">
        <v>44013.222615740742</v>
      </c>
      <c r="M9" t="s">
        <v>3555</v>
      </c>
      <c r="N9" t="s">
        <v>3556</v>
      </c>
      <c r="Q9" t="s">
        <v>3557</v>
      </c>
      <c r="R9" t="s">
        <v>400</v>
      </c>
      <c r="S9" t="s">
        <v>3558</v>
      </c>
      <c r="T9" t="s">
        <v>338</v>
      </c>
      <c r="U9" t="s">
        <v>530</v>
      </c>
      <c r="W9" t="s">
        <v>3559</v>
      </c>
      <c r="Z9" t="s">
        <v>3555</v>
      </c>
      <c r="AA9" t="s">
        <v>3556</v>
      </c>
      <c r="AD9" t="s">
        <v>3557</v>
      </c>
      <c r="AE9" t="s">
        <v>400</v>
      </c>
      <c r="AF9" t="s">
        <v>3558</v>
      </c>
      <c r="AG9" t="s">
        <v>338</v>
      </c>
      <c r="AH9" t="s">
        <v>530</v>
      </c>
      <c r="AJ9" t="s">
        <v>3559</v>
      </c>
      <c r="AL9" t="s">
        <v>339</v>
      </c>
      <c r="AM9">
        <v>1</v>
      </c>
      <c r="AN9">
        <v>1</v>
      </c>
      <c r="AO9">
        <v>6371</v>
      </c>
      <c r="AQ9">
        <v>124056</v>
      </c>
      <c r="AR9">
        <v>55110001</v>
      </c>
      <c r="AS9" t="s">
        <v>127</v>
      </c>
      <c r="AT9" t="s">
        <v>128</v>
      </c>
      <c r="AW9" t="s">
        <v>340</v>
      </c>
      <c r="AX9" t="s">
        <v>340</v>
      </c>
      <c r="AY9" t="s">
        <v>382</v>
      </c>
      <c r="AZ9">
        <v>0</v>
      </c>
      <c r="BY9" t="s">
        <v>342</v>
      </c>
      <c r="EQ9">
        <v>238807</v>
      </c>
      <c r="ER9" t="s">
        <v>2935</v>
      </c>
      <c r="EV9">
        <v>17285664</v>
      </c>
      <c r="EW9">
        <v>928</v>
      </c>
      <c r="EX9">
        <v>220129</v>
      </c>
      <c r="EY9" t="s">
        <v>3560</v>
      </c>
      <c r="EZ9">
        <v>1</v>
      </c>
      <c r="FC9">
        <v>55110001</v>
      </c>
      <c r="FD9" t="s">
        <v>128</v>
      </c>
    </row>
    <row r="10" spans="1:163" x14ac:dyDescent="0.3">
      <c r="A10" t="str">
        <f>VLOOKUP(B10,Table2[],3,FALSE)</f>
        <v>Digital</v>
      </c>
      <c r="B10" t="str">
        <f>IF(OR(ISNUMBER(FIND("QVC",Z10)),ISNUMBER(FIND("QVC",AL10))),"QVC",IF(OR(ISNUMBER(FIND("NCO",H10)),ISNUMBER(FIND("NCO",Y10))), "NCO", IF(AL10="consumer","PMD.com",VLOOKUP(LEFT(H10,2),Tables!$E$1:$F$11,2,FALSE))))</f>
        <v>PMD.com</v>
      </c>
      <c r="C10">
        <f t="shared" si="1"/>
        <v>52460011</v>
      </c>
      <c r="D10">
        <f t="shared" si="2"/>
        <v>1</v>
      </c>
      <c r="E10" t="str">
        <f t="shared" ca="1" si="0"/>
        <v>shifted orders shipped</v>
      </c>
      <c r="F10" t="s">
        <v>3539</v>
      </c>
      <c r="G10" t="s">
        <v>335</v>
      </c>
      <c r="H10" t="s">
        <v>2908</v>
      </c>
      <c r="I10" s="6">
        <v>44011.266041666669</v>
      </c>
      <c r="J10" t="s">
        <v>16</v>
      </c>
      <c r="K10" s="6">
        <v>44013.222615740742</v>
      </c>
      <c r="M10" t="s">
        <v>3551</v>
      </c>
      <c r="N10" t="s">
        <v>3552</v>
      </c>
      <c r="Q10" t="s">
        <v>540</v>
      </c>
      <c r="R10" t="s">
        <v>710</v>
      </c>
      <c r="S10" t="s">
        <v>3553</v>
      </c>
      <c r="T10" t="s">
        <v>338</v>
      </c>
      <c r="U10" t="s">
        <v>530</v>
      </c>
      <c r="W10" t="s">
        <v>3554</v>
      </c>
      <c r="Z10" t="s">
        <v>3551</v>
      </c>
      <c r="AA10" t="s">
        <v>3552</v>
      </c>
      <c r="AD10" t="s">
        <v>540</v>
      </c>
      <c r="AE10" t="s">
        <v>710</v>
      </c>
      <c r="AF10" t="s">
        <v>3553</v>
      </c>
      <c r="AG10" t="s">
        <v>338</v>
      </c>
      <c r="AH10" t="s">
        <v>530</v>
      </c>
      <c r="AJ10" t="s">
        <v>3554</v>
      </c>
      <c r="AL10" t="s">
        <v>339</v>
      </c>
      <c r="AM10">
        <v>1</v>
      </c>
      <c r="AN10">
        <v>1</v>
      </c>
      <c r="AO10">
        <v>7278</v>
      </c>
      <c r="AQ10">
        <v>127158</v>
      </c>
      <c r="AR10">
        <v>52460011</v>
      </c>
      <c r="AS10" t="s">
        <v>621</v>
      </c>
      <c r="AT10" t="s">
        <v>171</v>
      </c>
      <c r="AW10" t="s">
        <v>366</v>
      </c>
      <c r="AX10" t="s">
        <v>366</v>
      </c>
      <c r="AY10" t="s">
        <v>341</v>
      </c>
      <c r="AZ10" t="s">
        <v>493</v>
      </c>
      <c r="BY10" t="s">
        <v>342</v>
      </c>
      <c r="EQ10">
        <v>251551</v>
      </c>
      <c r="ER10" t="s">
        <v>2909</v>
      </c>
      <c r="EV10">
        <v>17285643</v>
      </c>
      <c r="EW10">
        <v>928</v>
      </c>
      <c r="EX10">
        <v>220108</v>
      </c>
      <c r="EY10">
        <v>9.2748999964335493E+25</v>
      </c>
      <c r="EZ10">
        <v>1</v>
      </c>
      <c r="FC10">
        <v>52460011</v>
      </c>
      <c r="FD10" t="s">
        <v>171</v>
      </c>
    </row>
    <row r="11" spans="1:163" x14ac:dyDescent="0.3">
      <c r="A11" t="str">
        <f>VLOOKUP(B11,Table2[],3,FALSE)</f>
        <v>Digital</v>
      </c>
      <c r="B11" t="str">
        <f>IF(OR(ISNUMBER(FIND("QVC",Z11)),ISNUMBER(FIND("QVC",AL11))),"QVC",IF(OR(ISNUMBER(FIND("NCO",H11)),ISNUMBER(FIND("NCO",Y11))), "NCO", IF(AL11="consumer","PMD.com",VLOOKUP(LEFT(H11,2),Tables!$E$1:$F$11,2,FALSE))))</f>
        <v>PMD.com</v>
      </c>
      <c r="C11">
        <f t="shared" si="1"/>
        <v>5208</v>
      </c>
      <c r="D11">
        <f t="shared" si="2"/>
        <v>1</v>
      </c>
      <c r="E11" t="str">
        <f t="shared" ca="1" si="0"/>
        <v>shifted orders shipped</v>
      </c>
      <c r="F11" t="s">
        <v>3539</v>
      </c>
      <c r="G11" t="s">
        <v>335</v>
      </c>
      <c r="H11" t="s">
        <v>2926</v>
      </c>
      <c r="I11" s="6">
        <v>44011.286215277774</v>
      </c>
      <c r="J11" t="s">
        <v>16</v>
      </c>
      <c r="K11" s="6">
        <v>44013.223043981481</v>
      </c>
      <c r="M11" t="s">
        <v>3561</v>
      </c>
      <c r="N11" t="s">
        <v>3562</v>
      </c>
      <c r="Q11" t="s">
        <v>1426</v>
      </c>
      <c r="R11" t="s">
        <v>368</v>
      </c>
      <c r="S11" t="s">
        <v>3563</v>
      </c>
      <c r="T11" t="s">
        <v>338</v>
      </c>
      <c r="U11" t="s">
        <v>530</v>
      </c>
      <c r="W11" t="s">
        <v>3564</v>
      </c>
      <c r="Z11" t="s">
        <v>3561</v>
      </c>
      <c r="AA11" t="s">
        <v>3562</v>
      </c>
      <c r="AD11" t="s">
        <v>1426</v>
      </c>
      <c r="AE11" t="s">
        <v>368</v>
      </c>
      <c r="AF11" t="s">
        <v>3563</v>
      </c>
      <c r="AG11" t="s">
        <v>338</v>
      </c>
      <c r="AH11" t="s">
        <v>530</v>
      </c>
      <c r="AJ11" t="s">
        <v>3564</v>
      </c>
      <c r="AL11" t="s">
        <v>339</v>
      </c>
      <c r="AM11">
        <v>1</v>
      </c>
      <c r="AN11">
        <v>1</v>
      </c>
      <c r="AO11">
        <v>1406</v>
      </c>
      <c r="AQ11">
        <v>124008</v>
      </c>
      <c r="AR11">
        <v>5208</v>
      </c>
      <c r="AS11" t="s">
        <v>51</v>
      </c>
      <c r="AT11" t="s">
        <v>52</v>
      </c>
      <c r="AW11" t="s">
        <v>340</v>
      </c>
      <c r="AX11" t="s">
        <v>340</v>
      </c>
      <c r="AY11" t="s">
        <v>419</v>
      </c>
      <c r="AZ11" t="s">
        <v>420</v>
      </c>
      <c r="BY11" t="s">
        <v>342</v>
      </c>
      <c r="EQ11">
        <v>249094</v>
      </c>
      <c r="ER11" t="s">
        <v>2927</v>
      </c>
      <c r="EV11">
        <v>17285657</v>
      </c>
      <c r="EW11">
        <v>928</v>
      </c>
      <c r="EX11">
        <v>220122</v>
      </c>
      <c r="EY11" t="s">
        <v>3565</v>
      </c>
      <c r="EZ11">
        <v>1</v>
      </c>
      <c r="FC11">
        <v>5208</v>
      </c>
      <c r="FD11" t="s">
        <v>52</v>
      </c>
    </row>
    <row r="12" spans="1:163" x14ac:dyDescent="0.3">
      <c r="A12" t="str">
        <f>VLOOKUP(B12,Table2[],3,FALSE)</f>
        <v>Digital</v>
      </c>
      <c r="B12" t="str">
        <f>IF(OR(ISNUMBER(FIND("QVC",Z12)),ISNUMBER(FIND("QVC",AL12))),"QVC",IF(OR(ISNUMBER(FIND("NCO",H12)),ISNUMBER(FIND("NCO",Y12))), "NCO", IF(AL12="consumer","PMD.com",VLOOKUP(LEFT(H12,2),Tables!$E$1:$F$11,2,FALSE))))</f>
        <v>PMD.com</v>
      </c>
      <c r="C12">
        <f t="shared" si="1"/>
        <v>7566</v>
      </c>
      <c r="D12">
        <f t="shared" si="2"/>
        <v>1</v>
      </c>
      <c r="E12" t="str">
        <f t="shared" ca="1" si="0"/>
        <v>shifted orders shipped</v>
      </c>
      <c r="F12" t="s">
        <v>3539</v>
      </c>
      <c r="G12" t="s">
        <v>335</v>
      </c>
      <c r="H12" t="s">
        <v>2852</v>
      </c>
      <c r="I12" s="6">
        <v>44010.492349537039</v>
      </c>
      <c r="J12" t="s">
        <v>16</v>
      </c>
      <c r="K12" s="6">
        <v>44013.223067129627</v>
      </c>
      <c r="M12" t="s">
        <v>3566</v>
      </c>
      <c r="N12" t="s">
        <v>3567</v>
      </c>
      <c r="Q12" t="s">
        <v>2187</v>
      </c>
      <c r="R12" t="s">
        <v>359</v>
      </c>
      <c r="S12" t="s">
        <v>3568</v>
      </c>
      <c r="T12" t="s">
        <v>338</v>
      </c>
      <c r="U12" t="s">
        <v>530</v>
      </c>
      <c r="W12" t="s">
        <v>3569</v>
      </c>
      <c r="Z12" t="s">
        <v>3566</v>
      </c>
      <c r="AA12" t="s">
        <v>3567</v>
      </c>
      <c r="AD12" t="s">
        <v>2187</v>
      </c>
      <c r="AE12" t="s">
        <v>359</v>
      </c>
      <c r="AF12" t="s">
        <v>3568</v>
      </c>
      <c r="AG12" t="s">
        <v>338</v>
      </c>
      <c r="AH12" t="s">
        <v>530</v>
      </c>
      <c r="AJ12" t="s">
        <v>3569</v>
      </c>
      <c r="AL12" t="s">
        <v>339</v>
      </c>
      <c r="AM12">
        <v>1</v>
      </c>
      <c r="AN12">
        <v>1</v>
      </c>
      <c r="AO12">
        <v>6638</v>
      </c>
      <c r="AQ12">
        <v>124682</v>
      </c>
      <c r="AR12">
        <v>7566</v>
      </c>
      <c r="AS12" t="s">
        <v>1953</v>
      </c>
      <c r="AT12" t="s">
        <v>29</v>
      </c>
      <c r="AW12" t="s">
        <v>349</v>
      </c>
      <c r="AX12" t="s">
        <v>350</v>
      </c>
      <c r="AY12" t="s">
        <v>351</v>
      </c>
      <c r="AZ12">
        <v>0</v>
      </c>
      <c r="BY12" t="s">
        <v>342</v>
      </c>
      <c r="EQ12">
        <v>248017</v>
      </c>
      <c r="ER12" t="s">
        <v>2853</v>
      </c>
      <c r="EV12">
        <v>17285503</v>
      </c>
      <c r="EW12">
        <v>928</v>
      </c>
      <c r="EX12">
        <v>219968</v>
      </c>
      <c r="EY12" t="s">
        <v>3570</v>
      </c>
      <c r="EZ12">
        <v>1</v>
      </c>
      <c r="FC12">
        <v>7566</v>
      </c>
      <c r="FD12" t="s">
        <v>29</v>
      </c>
    </row>
    <row r="13" spans="1:163" x14ac:dyDescent="0.3">
      <c r="A13" t="str">
        <f>VLOOKUP(B13,Table2[],3,FALSE)</f>
        <v>Digital</v>
      </c>
      <c r="B13" t="str">
        <f>IF(OR(ISNUMBER(FIND("QVC",Z13)),ISNUMBER(FIND("QVC",AL13))),"QVC",IF(OR(ISNUMBER(FIND("NCO",H13)),ISNUMBER(FIND("NCO",Y13))), "NCO", IF(AL13="consumer","PMD.com",VLOOKUP(LEFT(H13,2),Tables!$E$1:$F$11,2,FALSE))))</f>
        <v>PMD.com</v>
      </c>
      <c r="C13">
        <f t="shared" si="1"/>
        <v>5341</v>
      </c>
      <c r="D13">
        <f t="shared" si="2"/>
        <v>1</v>
      </c>
      <c r="E13" t="str">
        <f t="shared" ca="1" si="0"/>
        <v>shifted orders shipped</v>
      </c>
      <c r="F13" t="s">
        <v>3539</v>
      </c>
      <c r="G13" t="s">
        <v>335</v>
      </c>
      <c r="H13" t="s">
        <v>2916</v>
      </c>
      <c r="I13" s="6">
        <v>44011.275277777779</v>
      </c>
      <c r="J13" t="s">
        <v>16</v>
      </c>
      <c r="K13" s="6">
        <v>44013.223113425927</v>
      </c>
      <c r="M13" t="s">
        <v>3571</v>
      </c>
      <c r="N13" t="s">
        <v>3572</v>
      </c>
      <c r="Q13" t="s">
        <v>3573</v>
      </c>
      <c r="R13" t="s">
        <v>400</v>
      </c>
      <c r="S13" t="s">
        <v>3574</v>
      </c>
      <c r="T13" t="s">
        <v>338</v>
      </c>
      <c r="U13" t="s">
        <v>530</v>
      </c>
      <c r="W13" t="s">
        <v>3575</v>
      </c>
      <c r="Z13" t="s">
        <v>3571</v>
      </c>
      <c r="AA13" t="s">
        <v>3572</v>
      </c>
      <c r="AD13" t="s">
        <v>3573</v>
      </c>
      <c r="AE13" t="s">
        <v>400</v>
      </c>
      <c r="AF13" t="s">
        <v>3574</v>
      </c>
      <c r="AG13" t="s">
        <v>338</v>
      </c>
      <c r="AH13" t="s">
        <v>530</v>
      </c>
      <c r="AJ13" t="s">
        <v>3575</v>
      </c>
      <c r="AL13" t="s">
        <v>339</v>
      </c>
      <c r="AM13">
        <v>1</v>
      </c>
      <c r="AN13">
        <v>1</v>
      </c>
      <c r="AO13">
        <v>15156</v>
      </c>
      <c r="AQ13">
        <v>124187</v>
      </c>
      <c r="AR13">
        <v>5341</v>
      </c>
      <c r="AS13" t="s">
        <v>831</v>
      </c>
      <c r="AT13" t="s">
        <v>82</v>
      </c>
      <c r="AW13" t="s">
        <v>340</v>
      </c>
      <c r="AX13" t="s">
        <v>340</v>
      </c>
      <c r="AY13" t="s">
        <v>345</v>
      </c>
      <c r="AZ13" t="s">
        <v>346</v>
      </c>
      <c r="BY13" t="s">
        <v>342</v>
      </c>
      <c r="EQ13">
        <v>244247</v>
      </c>
      <c r="ER13" t="s">
        <v>2917</v>
      </c>
      <c r="EV13">
        <v>17285650</v>
      </c>
      <c r="EW13">
        <v>928</v>
      </c>
      <c r="EX13">
        <v>220115</v>
      </c>
      <c r="EY13" t="s">
        <v>3576</v>
      </c>
      <c r="EZ13">
        <v>1</v>
      </c>
      <c r="FC13">
        <v>5341</v>
      </c>
      <c r="FD13" t="s">
        <v>82</v>
      </c>
    </row>
    <row r="14" spans="1:163" x14ac:dyDescent="0.3">
      <c r="A14" t="str">
        <f>VLOOKUP(B14,Table2[],3,FALSE)</f>
        <v>Digital</v>
      </c>
      <c r="B14" t="str">
        <f>IF(OR(ISNUMBER(FIND("QVC",Z14)),ISNUMBER(FIND("QVC",AL14))),"QVC",IF(OR(ISNUMBER(FIND("NCO",H14)),ISNUMBER(FIND("NCO",Y14))), "NCO", IF(AL14="consumer","PMD.com",VLOOKUP(LEFT(H14,2),Tables!$E$1:$F$11,2,FALSE))))</f>
        <v>PMD.com</v>
      </c>
      <c r="C14">
        <f t="shared" si="1"/>
        <v>53920001</v>
      </c>
      <c r="D14">
        <f t="shared" si="2"/>
        <v>1</v>
      </c>
      <c r="E14" t="str">
        <f t="shared" ca="1" si="0"/>
        <v>shifted orders shipped</v>
      </c>
      <c r="F14" t="s">
        <v>3539</v>
      </c>
      <c r="G14" t="s">
        <v>335</v>
      </c>
      <c r="H14" t="s">
        <v>2916</v>
      </c>
      <c r="I14" s="6">
        <v>44011.275277777779</v>
      </c>
      <c r="J14" t="s">
        <v>16</v>
      </c>
      <c r="K14" s="6">
        <v>44013.223113425927</v>
      </c>
      <c r="M14" t="s">
        <v>3571</v>
      </c>
      <c r="N14" t="s">
        <v>3572</v>
      </c>
      <c r="Q14" t="s">
        <v>3573</v>
      </c>
      <c r="R14" t="s">
        <v>400</v>
      </c>
      <c r="S14" t="s">
        <v>3574</v>
      </c>
      <c r="T14" t="s">
        <v>338</v>
      </c>
      <c r="U14" t="s">
        <v>530</v>
      </c>
      <c r="W14" t="s">
        <v>3575</v>
      </c>
      <c r="Z14" t="s">
        <v>3571</v>
      </c>
      <c r="AA14" t="s">
        <v>3572</v>
      </c>
      <c r="AD14" t="s">
        <v>3573</v>
      </c>
      <c r="AE14" t="s">
        <v>400</v>
      </c>
      <c r="AF14" t="s">
        <v>3574</v>
      </c>
      <c r="AG14" t="s">
        <v>338</v>
      </c>
      <c r="AH14" t="s">
        <v>530</v>
      </c>
      <c r="AJ14" t="s">
        <v>3575</v>
      </c>
      <c r="AL14" t="s">
        <v>339</v>
      </c>
      <c r="AM14">
        <v>1</v>
      </c>
      <c r="AN14">
        <v>1</v>
      </c>
      <c r="AO14">
        <v>14899</v>
      </c>
      <c r="AQ14">
        <v>124468</v>
      </c>
      <c r="AR14">
        <v>53920001</v>
      </c>
      <c r="AS14">
        <v>9000000</v>
      </c>
      <c r="AT14" t="s">
        <v>40</v>
      </c>
      <c r="AW14" t="s">
        <v>343</v>
      </c>
      <c r="BY14" t="s">
        <v>342</v>
      </c>
      <c r="EQ14">
        <v>243396</v>
      </c>
      <c r="ER14" t="s">
        <v>2917</v>
      </c>
      <c r="EV14">
        <v>17285650</v>
      </c>
      <c r="EW14">
        <v>928</v>
      </c>
      <c r="EX14">
        <v>220115</v>
      </c>
      <c r="EY14" t="s">
        <v>3576</v>
      </c>
      <c r="EZ14">
        <v>1</v>
      </c>
      <c r="FC14">
        <v>95385</v>
      </c>
      <c r="FD14" t="s">
        <v>3531</v>
      </c>
    </row>
    <row r="15" spans="1:163" x14ac:dyDescent="0.3">
      <c r="A15" t="str">
        <f>VLOOKUP(B15,Table2[],3,FALSE)</f>
        <v>Digital</v>
      </c>
      <c r="B15" t="str">
        <f>IF(OR(ISNUMBER(FIND("QVC",Z15)),ISNUMBER(FIND("QVC",AL15))),"QVC",IF(OR(ISNUMBER(FIND("NCO",H15)),ISNUMBER(FIND("NCO",Y15))), "NCO", IF(AL15="consumer","PMD.com",VLOOKUP(LEFT(H15,2),Tables!$E$1:$F$11,2,FALSE))))</f>
        <v>PMD.com</v>
      </c>
      <c r="C15">
        <f t="shared" si="1"/>
        <v>52430001</v>
      </c>
      <c r="D15">
        <f t="shared" si="2"/>
        <v>1</v>
      </c>
      <c r="E15" t="str">
        <f t="shared" ca="1" si="0"/>
        <v>shifted orders shipped</v>
      </c>
      <c r="F15" t="s">
        <v>3539</v>
      </c>
      <c r="G15" t="s">
        <v>335</v>
      </c>
      <c r="H15" t="s">
        <v>2916</v>
      </c>
      <c r="I15" s="6">
        <v>44011.275277777779</v>
      </c>
      <c r="J15" t="s">
        <v>16</v>
      </c>
      <c r="K15" s="6">
        <v>44013.223113425927</v>
      </c>
      <c r="M15" t="s">
        <v>3571</v>
      </c>
      <c r="N15" t="s">
        <v>3572</v>
      </c>
      <c r="Q15" t="s">
        <v>3573</v>
      </c>
      <c r="R15" t="s">
        <v>400</v>
      </c>
      <c r="S15" t="s">
        <v>3574</v>
      </c>
      <c r="T15" t="s">
        <v>338</v>
      </c>
      <c r="U15" t="s">
        <v>530</v>
      </c>
      <c r="W15" t="s">
        <v>3575</v>
      </c>
      <c r="Z15" t="s">
        <v>3571</v>
      </c>
      <c r="AA15" t="s">
        <v>3572</v>
      </c>
      <c r="AD15" t="s">
        <v>3573</v>
      </c>
      <c r="AE15" t="s">
        <v>400</v>
      </c>
      <c r="AF15" t="s">
        <v>3574</v>
      </c>
      <c r="AG15" t="s">
        <v>338</v>
      </c>
      <c r="AH15" t="s">
        <v>530</v>
      </c>
      <c r="AJ15" t="s">
        <v>3575</v>
      </c>
      <c r="AL15" t="s">
        <v>339</v>
      </c>
      <c r="AM15">
        <v>1</v>
      </c>
      <c r="AN15">
        <v>1</v>
      </c>
      <c r="AO15">
        <v>12063</v>
      </c>
      <c r="AQ15">
        <v>127155</v>
      </c>
      <c r="AR15">
        <v>52430001</v>
      </c>
      <c r="AS15" t="s">
        <v>927</v>
      </c>
      <c r="AT15" t="s">
        <v>75</v>
      </c>
      <c r="AW15" t="s">
        <v>340</v>
      </c>
      <c r="AX15" t="s">
        <v>340</v>
      </c>
      <c r="AY15" t="s">
        <v>357</v>
      </c>
      <c r="AZ15" t="s">
        <v>363</v>
      </c>
      <c r="BY15" t="s">
        <v>342</v>
      </c>
      <c r="EQ15">
        <v>249990</v>
      </c>
      <c r="ER15" t="s">
        <v>2917</v>
      </c>
      <c r="EV15">
        <v>17285650</v>
      </c>
      <c r="EW15">
        <v>928</v>
      </c>
      <c r="EX15">
        <v>220115</v>
      </c>
      <c r="EY15" t="s">
        <v>3576</v>
      </c>
      <c r="EZ15">
        <v>1</v>
      </c>
      <c r="FC15">
        <v>95385</v>
      </c>
      <c r="FD15" t="s">
        <v>3531</v>
      </c>
    </row>
    <row r="16" spans="1:163" x14ac:dyDescent="0.3">
      <c r="A16" t="str">
        <f>VLOOKUP(B16,Table2[],3,FALSE)</f>
        <v>Digital</v>
      </c>
      <c r="B16" t="str">
        <f>IF(OR(ISNUMBER(FIND("QVC",Z16)),ISNUMBER(FIND("QVC",AL16))),"QVC",IF(OR(ISNUMBER(FIND("NCO",H16)),ISNUMBER(FIND("NCO",Y16))), "NCO", IF(AL16="consumer","PMD.com",VLOOKUP(LEFT(H16,2),Tables!$E$1:$F$11,2,FALSE))))</f>
        <v>PMD.com</v>
      </c>
      <c r="C16">
        <f t="shared" si="1"/>
        <v>58030001</v>
      </c>
      <c r="D16">
        <f t="shared" si="2"/>
        <v>1</v>
      </c>
      <c r="E16" t="str">
        <f t="shared" ca="1" si="0"/>
        <v>shifted orders shipped</v>
      </c>
      <c r="F16" t="s">
        <v>3539</v>
      </c>
      <c r="G16" t="s">
        <v>335</v>
      </c>
      <c r="H16" t="s">
        <v>2916</v>
      </c>
      <c r="I16" s="6">
        <v>44011.275277777779</v>
      </c>
      <c r="J16" t="s">
        <v>16</v>
      </c>
      <c r="K16" s="6">
        <v>44013.223113425927</v>
      </c>
      <c r="M16" t="s">
        <v>3571</v>
      </c>
      <c r="N16" t="s">
        <v>3572</v>
      </c>
      <c r="Q16" t="s">
        <v>3573</v>
      </c>
      <c r="R16" t="s">
        <v>400</v>
      </c>
      <c r="S16" t="s">
        <v>3574</v>
      </c>
      <c r="T16" t="s">
        <v>338</v>
      </c>
      <c r="U16" t="s">
        <v>530</v>
      </c>
      <c r="W16" t="s">
        <v>3575</v>
      </c>
      <c r="Z16" t="s">
        <v>3571</v>
      </c>
      <c r="AA16" t="s">
        <v>3572</v>
      </c>
      <c r="AD16" t="s">
        <v>3573</v>
      </c>
      <c r="AE16" t="s">
        <v>400</v>
      </c>
      <c r="AF16" t="s">
        <v>3574</v>
      </c>
      <c r="AG16" t="s">
        <v>338</v>
      </c>
      <c r="AH16" t="s">
        <v>530</v>
      </c>
      <c r="AJ16" t="s">
        <v>3575</v>
      </c>
      <c r="AL16" t="s">
        <v>339</v>
      </c>
      <c r="AM16">
        <v>1</v>
      </c>
      <c r="AN16">
        <v>1</v>
      </c>
      <c r="AO16">
        <v>9621</v>
      </c>
      <c r="AQ16">
        <v>124483</v>
      </c>
      <c r="AR16">
        <v>58030001</v>
      </c>
      <c r="AS16" t="s">
        <v>1761</v>
      </c>
      <c r="AT16" t="s">
        <v>36</v>
      </c>
      <c r="AW16" t="s">
        <v>340</v>
      </c>
      <c r="AX16" t="s">
        <v>340</v>
      </c>
      <c r="AY16" t="s">
        <v>382</v>
      </c>
      <c r="AZ16" t="s">
        <v>383</v>
      </c>
      <c r="BY16" t="s">
        <v>342</v>
      </c>
      <c r="EQ16">
        <v>243289</v>
      </c>
      <c r="ER16" t="s">
        <v>2917</v>
      </c>
      <c r="EV16">
        <v>17285650</v>
      </c>
      <c r="EW16">
        <v>928</v>
      </c>
      <c r="EX16">
        <v>220115</v>
      </c>
      <c r="EY16" t="s">
        <v>3576</v>
      </c>
      <c r="EZ16">
        <v>1</v>
      </c>
      <c r="FC16">
        <v>58030001</v>
      </c>
      <c r="FD16" t="s">
        <v>36</v>
      </c>
    </row>
    <row r="17" spans="1:160" x14ac:dyDescent="0.3">
      <c r="A17" t="str">
        <f>VLOOKUP(B17,Table2[],3,FALSE)</f>
        <v>Digital</v>
      </c>
      <c r="B17" t="str">
        <f>IF(OR(ISNUMBER(FIND("QVC",Z17)),ISNUMBER(FIND("QVC",AL17))),"QVC",IF(OR(ISNUMBER(FIND("NCO",H17)),ISNUMBER(FIND("NCO",Y17))), "NCO", IF(AL17="consumer","PMD.com",VLOOKUP(LEFT(H17,2),Tables!$E$1:$F$11,2,FALSE))))</f>
        <v>PMD.com</v>
      </c>
      <c r="C17">
        <f t="shared" si="1"/>
        <v>5341030</v>
      </c>
      <c r="D17">
        <f t="shared" si="2"/>
        <v>1</v>
      </c>
      <c r="E17" t="str">
        <f t="shared" ca="1" si="0"/>
        <v>shifted orders shipped</v>
      </c>
      <c r="F17" t="s">
        <v>3539</v>
      </c>
      <c r="G17" t="s">
        <v>335</v>
      </c>
      <c r="H17" t="s">
        <v>2916</v>
      </c>
      <c r="I17" s="6">
        <v>44011.275277777779</v>
      </c>
      <c r="J17" t="s">
        <v>16</v>
      </c>
      <c r="K17" s="6">
        <v>44013.223113425927</v>
      </c>
      <c r="M17" t="s">
        <v>3571</v>
      </c>
      <c r="N17" t="s">
        <v>3572</v>
      </c>
      <c r="Q17" t="s">
        <v>3573</v>
      </c>
      <c r="R17" t="s">
        <v>400</v>
      </c>
      <c r="S17" t="s">
        <v>3574</v>
      </c>
      <c r="T17" t="s">
        <v>338</v>
      </c>
      <c r="U17" t="s">
        <v>530</v>
      </c>
      <c r="W17" t="s">
        <v>3575</v>
      </c>
      <c r="Z17" t="s">
        <v>3571</v>
      </c>
      <c r="AA17" t="s">
        <v>3572</v>
      </c>
      <c r="AD17" t="s">
        <v>3573</v>
      </c>
      <c r="AE17" t="s">
        <v>400</v>
      </c>
      <c r="AF17" t="s">
        <v>3574</v>
      </c>
      <c r="AG17" t="s">
        <v>338</v>
      </c>
      <c r="AH17" t="s">
        <v>530</v>
      </c>
      <c r="AJ17" t="s">
        <v>3575</v>
      </c>
      <c r="AL17" t="s">
        <v>339</v>
      </c>
      <c r="AM17">
        <v>1</v>
      </c>
      <c r="AN17">
        <v>1</v>
      </c>
      <c r="AO17">
        <v>12859</v>
      </c>
      <c r="AQ17">
        <v>124642</v>
      </c>
      <c r="AR17">
        <v>5341030</v>
      </c>
      <c r="AS17" t="s">
        <v>925</v>
      </c>
      <c r="AT17" t="s">
        <v>926</v>
      </c>
      <c r="AW17" t="s">
        <v>366</v>
      </c>
      <c r="AX17" t="s">
        <v>366</v>
      </c>
      <c r="AY17" t="s">
        <v>345</v>
      </c>
      <c r="AZ17" t="s">
        <v>346</v>
      </c>
      <c r="BY17" t="s">
        <v>342</v>
      </c>
      <c r="EQ17">
        <v>243275</v>
      </c>
      <c r="ER17" t="s">
        <v>2917</v>
      </c>
      <c r="EV17">
        <v>17285650</v>
      </c>
      <c r="EW17">
        <v>928</v>
      </c>
      <c r="EX17">
        <v>220115</v>
      </c>
      <c r="EY17" t="s">
        <v>3576</v>
      </c>
      <c r="EZ17">
        <v>1</v>
      </c>
      <c r="FC17">
        <v>95385</v>
      </c>
      <c r="FD17" t="s">
        <v>3531</v>
      </c>
    </row>
    <row r="18" spans="1:160" x14ac:dyDescent="0.3">
      <c r="A18" t="str">
        <f>VLOOKUP(B18,Table2[],3,FALSE)</f>
        <v>Digital</v>
      </c>
      <c r="B18" t="str">
        <f>IF(OR(ISNUMBER(FIND("QVC",Z18)),ISNUMBER(FIND("QVC",AL18))),"QVC",IF(OR(ISNUMBER(FIND("NCO",H18)),ISNUMBER(FIND("NCO",Y18))), "NCO", IF(AL18="consumer","PMD.com",VLOOKUP(LEFT(H18,2),Tables!$E$1:$F$11,2,FALSE))))</f>
        <v>PMD.com</v>
      </c>
      <c r="C18">
        <f t="shared" si="1"/>
        <v>51090030</v>
      </c>
      <c r="D18">
        <f t="shared" si="2"/>
        <v>1</v>
      </c>
      <c r="E18" t="str">
        <f t="shared" ca="1" si="0"/>
        <v>shifted orders shipped</v>
      </c>
      <c r="F18" t="s">
        <v>3539</v>
      </c>
      <c r="G18" t="s">
        <v>335</v>
      </c>
      <c r="H18" t="s">
        <v>2916</v>
      </c>
      <c r="I18" s="6">
        <v>44011.275277777779</v>
      </c>
      <c r="J18" t="s">
        <v>16</v>
      </c>
      <c r="K18" s="6">
        <v>44013.223113425927</v>
      </c>
      <c r="M18" t="s">
        <v>3571</v>
      </c>
      <c r="N18" t="s">
        <v>3572</v>
      </c>
      <c r="Q18" t="s">
        <v>3573</v>
      </c>
      <c r="R18" t="s">
        <v>400</v>
      </c>
      <c r="S18" t="s">
        <v>3574</v>
      </c>
      <c r="T18" t="s">
        <v>338</v>
      </c>
      <c r="U18" t="s">
        <v>530</v>
      </c>
      <c r="W18" t="s">
        <v>3575</v>
      </c>
      <c r="Z18" t="s">
        <v>3571</v>
      </c>
      <c r="AA18" t="s">
        <v>3572</v>
      </c>
      <c r="AD18" t="s">
        <v>3573</v>
      </c>
      <c r="AE18" t="s">
        <v>400</v>
      </c>
      <c r="AF18" t="s">
        <v>3574</v>
      </c>
      <c r="AG18" t="s">
        <v>338</v>
      </c>
      <c r="AH18" t="s">
        <v>530</v>
      </c>
      <c r="AJ18" t="s">
        <v>3575</v>
      </c>
      <c r="AL18" t="s">
        <v>339</v>
      </c>
      <c r="AM18">
        <v>1</v>
      </c>
      <c r="AN18">
        <v>1</v>
      </c>
      <c r="AO18">
        <v>6688</v>
      </c>
      <c r="AQ18">
        <v>125960</v>
      </c>
      <c r="AR18">
        <v>51090030</v>
      </c>
      <c r="AS18" t="s">
        <v>996</v>
      </c>
      <c r="AT18" t="s">
        <v>628</v>
      </c>
      <c r="AW18" t="s">
        <v>343</v>
      </c>
      <c r="BY18" t="s">
        <v>342</v>
      </c>
      <c r="BZ18" t="b">
        <v>0</v>
      </c>
      <c r="EQ18">
        <v>244453</v>
      </c>
      <c r="ER18" t="s">
        <v>2917</v>
      </c>
      <c r="EV18">
        <v>17285650</v>
      </c>
      <c r="EW18">
        <v>928</v>
      </c>
      <c r="EX18">
        <v>220115</v>
      </c>
      <c r="EY18" t="s">
        <v>3576</v>
      </c>
      <c r="EZ18">
        <v>1</v>
      </c>
      <c r="FC18">
        <v>95385</v>
      </c>
      <c r="FD18" t="s">
        <v>3531</v>
      </c>
    </row>
    <row r="19" spans="1:160" x14ac:dyDescent="0.3">
      <c r="A19" t="str">
        <f>VLOOKUP(B19,Table2[],3,FALSE)</f>
        <v>Digital</v>
      </c>
      <c r="B19" t="str">
        <f>IF(OR(ISNUMBER(FIND("QVC",Z19)),ISNUMBER(FIND("QVC",AL19))),"QVC",IF(OR(ISNUMBER(FIND("NCO",H19)),ISNUMBER(FIND("NCO",Y19))), "NCO", IF(AL19="consumer","PMD.com",VLOOKUP(LEFT(H19,2),Tables!$E$1:$F$11,2,FALSE))))</f>
        <v>PMD.com</v>
      </c>
      <c r="C19">
        <f t="shared" si="1"/>
        <v>53450001</v>
      </c>
      <c r="D19">
        <f t="shared" si="2"/>
        <v>1</v>
      </c>
      <c r="E19" t="str">
        <f t="shared" ca="1" si="0"/>
        <v>shifted orders shipped</v>
      </c>
      <c r="F19" t="s">
        <v>3539</v>
      </c>
      <c r="G19" t="s">
        <v>335</v>
      </c>
      <c r="H19" t="s">
        <v>2854</v>
      </c>
      <c r="I19" s="6">
        <v>44010.5078125</v>
      </c>
      <c r="J19" t="s">
        <v>16</v>
      </c>
      <c r="K19" s="6">
        <v>44013.223541666666</v>
      </c>
      <c r="M19" t="s">
        <v>1229</v>
      </c>
      <c r="N19" t="s">
        <v>1230</v>
      </c>
      <c r="Q19" t="s">
        <v>696</v>
      </c>
      <c r="R19" t="s">
        <v>365</v>
      </c>
      <c r="S19" t="s">
        <v>1231</v>
      </c>
      <c r="T19" t="s">
        <v>338</v>
      </c>
      <c r="U19" t="s">
        <v>530</v>
      </c>
      <c r="W19" t="s">
        <v>1232</v>
      </c>
      <c r="Z19" t="s">
        <v>1229</v>
      </c>
      <c r="AA19" t="s">
        <v>1230</v>
      </c>
      <c r="AD19" t="s">
        <v>696</v>
      </c>
      <c r="AE19" t="s">
        <v>365</v>
      </c>
      <c r="AF19" t="s">
        <v>1231</v>
      </c>
      <c r="AG19" t="s">
        <v>338</v>
      </c>
      <c r="AH19" t="s">
        <v>530</v>
      </c>
      <c r="AJ19" t="s">
        <v>1232</v>
      </c>
      <c r="AL19" t="s">
        <v>339</v>
      </c>
      <c r="AM19">
        <v>1</v>
      </c>
      <c r="AN19">
        <v>1</v>
      </c>
      <c r="AO19">
        <v>6117</v>
      </c>
      <c r="AQ19">
        <v>124723</v>
      </c>
      <c r="AR19">
        <v>53450001</v>
      </c>
      <c r="AS19" t="s">
        <v>89</v>
      </c>
      <c r="AT19" t="s">
        <v>144</v>
      </c>
      <c r="AW19" t="s">
        <v>340</v>
      </c>
      <c r="AX19" t="s">
        <v>340</v>
      </c>
      <c r="AY19" t="s">
        <v>345</v>
      </c>
      <c r="AZ19">
        <v>0</v>
      </c>
      <c r="EQ19">
        <v>252730</v>
      </c>
      <c r="ER19" t="s">
        <v>2855</v>
      </c>
      <c r="EV19">
        <v>17285504</v>
      </c>
      <c r="EW19">
        <v>928</v>
      </c>
      <c r="EX19">
        <v>219969</v>
      </c>
      <c r="EY19" t="s">
        <v>3577</v>
      </c>
      <c r="EZ19">
        <v>1</v>
      </c>
      <c r="FC19">
        <v>53450001</v>
      </c>
      <c r="FD19" t="s">
        <v>144</v>
      </c>
    </row>
    <row r="20" spans="1:160" x14ac:dyDescent="0.3">
      <c r="A20" t="str">
        <f>VLOOKUP(B20,Table2[],3,FALSE)</f>
        <v>Digital</v>
      </c>
      <c r="B20" t="str">
        <f>IF(OR(ISNUMBER(FIND("QVC",Z20)),ISNUMBER(FIND("QVC",AL20))),"QVC",IF(OR(ISNUMBER(FIND("NCO",H20)),ISNUMBER(FIND("NCO",Y20))), "NCO", IF(AL20="consumer","PMD.com",VLOOKUP(LEFT(H20,2),Tables!$E$1:$F$11,2,FALSE))))</f>
        <v>PMD.com</v>
      </c>
      <c r="C20">
        <f t="shared" si="1"/>
        <v>53440001</v>
      </c>
      <c r="D20">
        <f t="shared" si="2"/>
        <v>1</v>
      </c>
      <c r="E20" t="str">
        <f t="shared" ca="1" si="0"/>
        <v>shifted orders shipped</v>
      </c>
      <c r="F20" t="s">
        <v>3539</v>
      </c>
      <c r="G20" t="s">
        <v>335</v>
      </c>
      <c r="H20" t="s">
        <v>2854</v>
      </c>
      <c r="I20" s="6">
        <v>44010.5078125</v>
      </c>
      <c r="J20" t="s">
        <v>16</v>
      </c>
      <c r="K20" s="6">
        <v>44013.223541666666</v>
      </c>
      <c r="M20" t="s">
        <v>1229</v>
      </c>
      <c r="N20" t="s">
        <v>1230</v>
      </c>
      <c r="Q20" t="s">
        <v>696</v>
      </c>
      <c r="R20" t="s">
        <v>365</v>
      </c>
      <c r="S20" t="s">
        <v>1231</v>
      </c>
      <c r="T20" t="s">
        <v>338</v>
      </c>
      <c r="U20" t="s">
        <v>530</v>
      </c>
      <c r="W20" t="s">
        <v>1232</v>
      </c>
      <c r="Z20" t="s">
        <v>1229</v>
      </c>
      <c r="AA20" t="s">
        <v>1230</v>
      </c>
      <c r="AD20" t="s">
        <v>696</v>
      </c>
      <c r="AE20" t="s">
        <v>365</v>
      </c>
      <c r="AF20" t="s">
        <v>1231</v>
      </c>
      <c r="AG20" t="s">
        <v>338</v>
      </c>
      <c r="AH20" t="s">
        <v>530</v>
      </c>
      <c r="AJ20" t="s">
        <v>1232</v>
      </c>
      <c r="AL20" t="s">
        <v>339</v>
      </c>
      <c r="AM20">
        <v>1</v>
      </c>
      <c r="AN20">
        <v>1</v>
      </c>
      <c r="AO20">
        <v>7642</v>
      </c>
      <c r="AQ20">
        <v>124700</v>
      </c>
      <c r="AR20">
        <v>53440001</v>
      </c>
      <c r="AS20" t="s">
        <v>1240</v>
      </c>
      <c r="AT20" t="s">
        <v>116</v>
      </c>
      <c r="AW20" t="s">
        <v>340</v>
      </c>
      <c r="AX20" t="s">
        <v>340</v>
      </c>
      <c r="AY20" t="s">
        <v>345</v>
      </c>
      <c r="AZ20" t="s">
        <v>345</v>
      </c>
      <c r="BY20" t="s">
        <v>342</v>
      </c>
      <c r="EQ20">
        <v>252960</v>
      </c>
      <c r="ER20" t="s">
        <v>2855</v>
      </c>
      <c r="EV20">
        <v>17285504</v>
      </c>
      <c r="EW20">
        <v>928</v>
      </c>
      <c r="EX20">
        <v>219969</v>
      </c>
      <c r="EY20" t="s">
        <v>3577</v>
      </c>
      <c r="EZ20">
        <v>1</v>
      </c>
      <c r="FC20">
        <v>53440001</v>
      </c>
      <c r="FD20" t="s">
        <v>116</v>
      </c>
    </row>
    <row r="21" spans="1:160" x14ac:dyDescent="0.3">
      <c r="A21" t="str">
        <f>VLOOKUP(B21,Table2[],3,FALSE)</f>
        <v>Digital</v>
      </c>
      <c r="B21" t="str">
        <f>IF(OR(ISNUMBER(FIND("QVC",Z21)),ISNUMBER(FIND("QVC",AL21))),"QVC",IF(OR(ISNUMBER(FIND("NCO",H21)),ISNUMBER(FIND("NCO",Y21))), "NCO", IF(AL21="consumer","PMD.com",VLOOKUP(LEFT(H21,2),Tables!$E$1:$F$11,2,FALSE))))</f>
        <v>PMD.com</v>
      </c>
      <c r="C21">
        <f t="shared" si="1"/>
        <v>53970001</v>
      </c>
      <c r="D21">
        <f t="shared" si="2"/>
        <v>1</v>
      </c>
      <c r="E21" t="str">
        <f t="shared" ca="1" si="0"/>
        <v>shifted orders shipped</v>
      </c>
      <c r="F21" t="s">
        <v>3539</v>
      </c>
      <c r="G21" t="s">
        <v>335</v>
      </c>
      <c r="H21" t="s">
        <v>2912</v>
      </c>
      <c r="I21" s="6">
        <v>44011.266296296293</v>
      </c>
      <c r="J21" t="s">
        <v>16</v>
      </c>
      <c r="K21" s="6">
        <v>44013.223587962966</v>
      </c>
      <c r="M21" t="s">
        <v>1859</v>
      </c>
      <c r="N21" t="s">
        <v>1860</v>
      </c>
      <c r="O21" t="s">
        <v>680</v>
      </c>
      <c r="Q21" t="s">
        <v>451</v>
      </c>
      <c r="R21" t="s">
        <v>400</v>
      </c>
      <c r="S21" t="s">
        <v>1861</v>
      </c>
      <c r="T21" t="s">
        <v>338</v>
      </c>
      <c r="U21" t="s">
        <v>530</v>
      </c>
      <c r="W21" t="s">
        <v>1862</v>
      </c>
      <c r="Z21" t="s">
        <v>1859</v>
      </c>
      <c r="AA21" t="s">
        <v>1860</v>
      </c>
      <c r="AB21" t="s">
        <v>680</v>
      </c>
      <c r="AD21" t="s">
        <v>451</v>
      </c>
      <c r="AE21" t="s">
        <v>400</v>
      </c>
      <c r="AF21" t="s">
        <v>1861</v>
      </c>
      <c r="AG21" t="s">
        <v>338</v>
      </c>
      <c r="AH21" t="s">
        <v>530</v>
      </c>
      <c r="AJ21" t="s">
        <v>1862</v>
      </c>
      <c r="AL21" t="s">
        <v>339</v>
      </c>
      <c r="AM21">
        <v>1</v>
      </c>
      <c r="AN21">
        <v>1</v>
      </c>
      <c r="AO21">
        <v>392</v>
      </c>
      <c r="AQ21">
        <v>124472</v>
      </c>
      <c r="AR21">
        <v>53970001</v>
      </c>
      <c r="AS21" t="s">
        <v>577</v>
      </c>
      <c r="AT21" t="s">
        <v>41</v>
      </c>
      <c r="AW21" t="s">
        <v>343</v>
      </c>
      <c r="BY21" t="s">
        <v>342</v>
      </c>
      <c r="EQ21">
        <v>251826</v>
      </c>
      <c r="ER21" t="s">
        <v>2913</v>
      </c>
      <c r="EV21">
        <v>17285645</v>
      </c>
      <c r="EW21">
        <v>928</v>
      </c>
      <c r="EX21">
        <v>220110</v>
      </c>
      <c r="EY21">
        <v>9.2748999964335493E+25</v>
      </c>
      <c r="EZ21">
        <v>1</v>
      </c>
      <c r="FC21">
        <v>53970001</v>
      </c>
      <c r="FD21" t="s">
        <v>41</v>
      </c>
    </row>
    <row r="22" spans="1:160" x14ac:dyDescent="0.3">
      <c r="A22" t="str">
        <f>VLOOKUP(B22,Table2[],3,FALSE)</f>
        <v>Digital</v>
      </c>
      <c r="B22" t="str">
        <f>IF(OR(ISNUMBER(FIND("QVC",Z22)),ISNUMBER(FIND("QVC",AL22))),"QVC",IF(OR(ISNUMBER(FIND("NCO",H22)),ISNUMBER(FIND("NCO",Y22))), "NCO", IF(AL22="consumer","PMD.com",VLOOKUP(LEFT(H22,2),Tables!$E$1:$F$11,2,FALSE))))</f>
        <v>PMD.com</v>
      </c>
      <c r="C22">
        <f t="shared" si="1"/>
        <v>552101</v>
      </c>
      <c r="D22">
        <f t="shared" si="2"/>
        <v>1</v>
      </c>
      <c r="E22" t="str">
        <f t="shared" ca="1" si="0"/>
        <v>shifted orders shipped</v>
      </c>
      <c r="F22" t="s">
        <v>3539</v>
      </c>
      <c r="G22" t="s">
        <v>335</v>
      </c>
      <c r="H22" t="s">
        <v>2928</v>
      </c>
      <c r="I22" s="6">
        <v>44011.288622685184</v>
      </c>
      <c r="J22" t="s">
        <v>16</v>
      </c>
      <c r="K22" s="6">
        <v>44013.223773148151</v>
      </c>
      <c r="M22" t="s">
        <v>3578</v>
      </c>
      <c r="N22" t="s">
        <v>3579</v>
      </c>
      <c r="Q22" t="s">
        <v>781</v>
      </c>
      <c r="R22" t="s">
        <v>400</v>
      </c>
      <c r="S22" t="s">
        <v>3580</v>
      </c>
      <c r="T22" t="s">
        <v>338</v>
      </c>
      <c r="U22" t="s">
        <v>530</v>
      </c>
      <c r="W22" t="s">
        <v>3581</v>
      </c>
      <c r="Z22" t="s">
        <v>3578</v>
      </c>
      <c r="AA22" t="s">
        <v>3579</v>
      </c>
      <c r="AD22" t="s">
        <v>781</v>
      </c>
      <c r="AE22" t="s">
        <v>400</v>
      </c>
      <c r="AF22" t="s">
        <v>3580</v>
      </c>
      <c r="AG22" t="s">
        <v>338</v>
      </c>
      <c r="AH22" t="s">
        <v>530</v>
      </c>
      <c r="AJ22" t="s">
        <v>3581</v>
      </c>
      <c r="AL22" t="s">
        <v>339</v>
      </c>
      <c r="AM22">
        <v>1</v>
      </c>
      <c r="AN22">
        <v>1</v>
      </c>
      <c r="AO22">
        <v>3241</v>
      </c>
      <c r="AQ22">
        <v>124623</v>
      </c>
      <c r="AR22">
        <v>552101</v>
      </c>
      <c r="AS22" t="s">
        <v>166</v>
      </c>
      <c r="AT22" t="s">
        <v>167</v>
      </c>
      <c r="AW22" t="s">
        <v>340</v>
      </c>
      <c r="AX22" t="s">
        <v>340</v>
      </c>
      <c r="AY22" t="s">
        <v>382</v>
      </c>
      <c r="AZ22" t="s">
        <v>471</v>
      </c>
      <c r="BY22" t="s">
        <v>342</v>
      </c>
      <c r="EQ22">
        <v>240933</v>
      </c>
      <c r="ER22" t="s">
        <v>2929</v>
      </c>
      <c r="EV22">
        <v>17285661</v>
      </c>
      <c r="EW22">
        <v>928</v>
      </c>
      <c r="EX22">
        <v>220126</v>
      </c>
      <c r="EY22">
        <v>9.2748999964335493E+25</v>
      </c>
      <c r="EZ22">
        <v>1</v>
      </c>
      <c r="FC22">
        <v>552101</v>
      </c>
      <c r="FD22" t="s">
        <v>167</v>
      </c>
    </row>
    <row r="23" spans="1:160" x14ac:dyDescent="0.3">
      <c r="A23" t="str">
        <f>VLOOKUP(B23,Table2[],3,FALSE)</f>
        <v>Digital</v>
      </c>
      <c r="B23" t="str">
        <f>IF(OR(ISNUMBER(FIND("QVC",Z23)),ISNUMBER(FIND("QVC",AL23))),"QVC",IF(OR(ISNUMBER(FIND("NCO",H23)),ISNUMBER(FIND("NCO",Y23))), "NCO", IF(AL23="consumer","PMD.com",VLOOKUP(LEFT(H23,2),Tables!$E$1:$F$11,2,FALSE))))</f>
        <v>PMD.com</v>
      </c>
      <c r="C23">
        <f t="shared" si="1"/>
        <v>51080001</v>
      </c>
      <c r="D23">
        <f t="shared" si="2"/>
        <v>1</v>
      </c>
      <c r="E23" t="str">
        <f t="shared" ca="1" si="0"/>
        <v>shifted orders shipped</v>
      </c>
      <c r="F23" t="s">
        <v>3539</v>
      </c>
      <c r="G23" t="s">
        <v>335</v>
      </c>
      <c r="H23" t="s">
        <v>2910</v>
      </c>
      <c r="I23" s="6">
        <v>44011.266064814816</v>
      </c>
      <c r="J23" t="s">
        <v>16</v>
      </c>
      <c r="K23" s="6">
        <v>44013.22384259259</v>
      </c>
      <c r="M23" t="s">
        <v>3582</v>
      </c>
      <c r="N23" t="s">
        <v>3583</v>
      </c>
      <c r="Q23" t="s">
        <v>1044</v>
      </c>
      <c r="R23" t="s">
        <v>412</v>
      </c>
      <c r="S23" t="s">
        <v>3584</v>
      </c>
      <c r="T23" t="s">
        <v>338</v>
      </c>
      <c r="U23" t="s">
        <v>530</v>
      </c>
      <c r="W23" t="s">
        <v>3585</v>
      </c>
      <c r="Z23" t="s">
        <v>3582</v>
      </c>
      <c r="AA23" t="s">
        <v>3583</v>
      </c>
      <c r="AD23" t="s">
        <v>1044</v>
      </c>
      <c r="AE23" t="s">
        <v>412</v>
      </c>
      <c r="AF23" t="s">
        <v>3584</v>
      </c>
      <c r="AG23" t="s">
        <v>338</v>
      </c>
      <c r="AH23" t="s">
        <v>530</v>
      </c>
      <c r="AJ23" t="s">
        <v>3585</v>
      </c>
      <c r="AL23" t="s">
        <v>339</v>
      </c>
      <c r="AM23">
        <v>1</v>
      </c>
      <c r="AN23">
        <v>1</v>
      </c>
      <c r="AO23">
        <v>19656</v>
      </c>
      <c r="AQ23">
        <v>124645</v>
      </c>
      <c r="AR23">
        <v>51080001</v>
      </c>
      <c r="AS23" t="s">
        <v>988</v>
      </c>
      <c r="AT23" t="s">
        <v>57</v>
      </c>
      <c r="AW23" t="s">
        <v>343</v>
      </c>
      <c r="BY23" t="s">
        <v>342</v>
      </c>
      <c r="EQ23">
        <v>251119</v>
      </c>
      <c r="ER23" t="s">
        <v>2911</v>
      </c>
      <c r="EV23">
        <v>17285644</v>
      </c>
      <c r="EW23">
        <v>928</v>
      </c>
      <c r="EX23">
        <v>220109</v>
      </c>
      <c r="EY23" t="s">
        <v>3586</v>
      </c>
      <c r="EZ23">
        <v>1</v>
      </c>
      <c r="FC23">
        <v>51080001</v>
      </c>
      <c r="FD23" t="s">
        <v>57</v>
      </c>
    </row>
    <row r="24" spans="1:160" x14ac:dyDescent="0.3">
      <c r="A24" t="str">
        <f>VLOOKUP(B24,Table2[],3,FALSE)</f>
        <v>Digital</v>
      </c>
      <c r="B24" t="str">
        <f>IF(OR(ISNUMBER(FIND("QVC",Z24)),ISNUMBER(FIND("QVC",AL24))),"QVC",IF(OR(ISNUMBER(FIND("NCO",H24)),ISNUMBER(FIND("NCO",Y24))), "NCO", IF(AL24="consumer","PMD.com",VLOOKUP(LEFT(H24,2),Tables!$E$1:$F$11,2,FALSE))))</f>
        <v>PMD.com</v>
      </c>
      <c r="C24">
        <f t="shared" si="1"/>
        <v>5341</v>
      </c>
      <c r="D24">
        <f t="shared" si="2"/>
        <v>1</v>
      </c>
      <c r="E24" t="str">
        <f t="shared" ca="1" si="0"/>
        <v>shifted orders shipped</v>
      </c>
      <c r="F24" t="s">
        <v>3539</v>
      </c>
      <c r="G24" t="s">
        <v>335</v>
      </c>
      <c r="H24" t="s">
        <v>2686</v>
      </c>
      <c r="I24" s="6">
        <v>44008.814791666664</v>
      </c>
      <c r="J24" t="s">
        <v>16</v>
      </c>
      <c r="K24" s="6">
        <v>44013.224143518521</v>
      </c>
      <c r="M24" t="s">
        <v>3587</v>
      </c>
      <c r="N24" t="s">
        <v>3588</v>
      </c>
      <c r="Q24" t="s">
        <v>2229</v>
      </c>
      <c r="R24" t="s">
        <v>359</v>
      </c>
      <c r="S24">
        <v>33773</v>
      </c>
      <c r="T24" t="s">
        <v>338</v>
      </c>
      <c r="U24" t="s">
        <v>530</v>
      </c>
      <c r="W24" t="s">
        <v>3589</v>
      </c>
      <c r="Z24" t="s">
        <v>3587</v>
      </c>
      <c r="AA24" t="s">
        <v>3588</v>
      </c>
      <c r="AD24" t="s">
        <v>2229</v>
      </c>
      <c r="AE24" t="s">
        <v>359</v>
      </c>
      <c r="AF24">
        <v>33773</v>
      </c>
      <c r="AG24" t="s">
        <v>338</v>
      </c>
      <c r="AH24" t="s">
        <v>530</v>
      </c>
      <c r="AJ24" t="s">
        <v>3589</v>
      </c>
      <c r="AL24" t="s">
        <v>339</v>
      </c>
      <c r="AM24">
        <v>1</v>
      </c>
      <c r="AN24">
        <v>1</v>
      </c>
      <c r="AO24">
        <v>15156</v>
      </c>
      <c r="AQ24">
        <v>124187</v>
      </c>
      <c r="AR24">
        <v>5341</v>
      </c>
      <c r="AS24" t="s">
        <v>831</v>
      </c>
      <c r="AT24" t="s">
        <v>82</v>
      </c>
      <c r="AW24" t="s">
        <v>340</v>
      </c>
      <c r="AX24" t="s">
        <v>340</v>
      </c>
      <c r="AY24" t="s">
        <v>345</v>
      </c>
      <c r="AZ24" t="s">
        <v>346</v>
      </c>
      <c r="BY24" t="s">
        <v>342</v>
      </c>
      <c r="EQ24">
        <v>244247</v>
      </c>
      <c r="ER24" t="s">
        <v>2687</v>
      </c>
      <c r="EV24">
        <v>17284818</v>
      </c>
      <c r="EW24">
        <v>928</v>
      </c>
      <c r="EX24">
        <v>219296</v>
      </c>
      <c r="EY24" t="s">
        <v>3590</v>
      </c>
      <c r="EZ24">
        <v>1</v>
      </c>
      <c r="FC24">
        <v>95292</v>
      </c>
      <c r="FD24" t="s">
        <v>511</v>
      </c>
    </row>
    <row r="25" spans="1:160" x14ac:dyDescent="0.3">
      <c r="A25" t="str">
        <f>VLOOKUP(B25,Table2[],3,FALSE)</f>
        <v>Digital</v>
      </c>
      <c r="B25" t="str">
        <f>IF(OR(ISNUMBER(FIND("QVC",Z25)),ISNUMBER(FIND("QVC",AL25))),"QVC",IF(OR(ISNUMBER(FIND("NCO",H25)),ISNUMBER(FIND("NCO",Y25))), "NCO", IF(AL25="consumer","PMD.com",VLOOKUP(LEFT(H25,2),Tables!$E$1:$F$11,2,FALSE))))</f>
        <v>PMD.com</v>
      </c>
      <c r="C25">
        <f t="shared" si="1"/>
        <v>52430001</v>
      </c>
      <c r="D25">
        <f t="shared" si="2"/>
        <v>1</v>
      </c>
      <c r="E25" t="str">
        <f t="shared" ca="1" si="0"/>
        <v>shifted orders shipped</v>
      </c>
      <c r="F25" t="s">
        <v>3539</v>
      </c>
      <c r="G25" t="s">
        <v>335</v>
      </c>
      <c r="H25" t="s">
        <v>2686</v>
      </c>
      <c r="I25" s="6">
        <v>44008.814791666664</v>
      </c>
      <c r="J25" t="s">
        <v>16</v>
      </c>
      <c r="K25" s="6">
        <v>44013.224143518521</v>
      </c>
      <c r="M25" t="s">
        <v>3587</v>
      </c>
      <c r="N25" t="s">
        <v>3588</v>
      </c>
      <c r="Q25" t="s">
        <v>2229</v>
      </c>
      <c r="R25" t="s">
        <v>359</v>
      </c>
      <c r="S25">
        <v>33773</v>
      </c>
      <c r="T25" t="s">
        <v>338</v>
      </c>
      <c r="U25" t="s">
        <v>530</v>
      </c>
      <c r="W25" t="s">
        <v>3589</v>
      </c>
      <c r="Z25" t="s">
        <v>3587</v>
      </c>
      <c r="AA25" t="s">
        <v>3588</v>
      </c>
      <c r="AD25" t="s">
        <v>2229</v>
      </c>
      <c r="AE25" t="s">
        <v>359</v>
      </c>
      <c r="AF25">
        <v>33773</v>
      </c>
      <c r="AG25" t="s">
        <v>338</v>
      </c>
      <c r="AH25" t="s">
        <v>530</v>
      </c>
      <c r="AJ25" t="s">
        <v>3589</v>
      </c>
      <c r="AL25" t="s">
        <v>339</v>
      </c>
      <c r="AM25">
        <v>1</v>
      </c>
      <c r="AN25">
        <v>1</v>
      </c>
      <c r="AO25">
        <v>12063</v>
      </c>
      <c r="AQ25">
        <v>127155</v>
      </c>
      <c r="AR25">
        <v>52430001</v>
      </c>
      <c r="AS25" t="s">
        <v>927</v>
      </c>
      <c r="AT25" t="s">
        <v>75</v>
      </c>
      <c r="AW25" t="s">
        <v>340</v>
      </c>
      <c r="AX25" t="s">
        <v>340</v>
      </c>
      <c r="AY25" t="s">
        <v>357</v>
      </c>
      <c r="AZ25" t="s">
        <v>363</v>
      </c>
      <c r="BY25" t="s">
        <v>342</v>
      </c>
      <c r="EQ25">
        <v>249990</v>
      </c>
      <c r="ER25" t="s">
        <v>2687</v>
      </c>
      <c r="EV25">
        <v>17284818</v>
      </c>
      <c r="EW25">
        <v>928</v>
      </c>
      <c r="EX25">
        <v>219296</v>
      </c>
      <c r="EY25" t="s">
        <v>3590</v>
      </c>
      <c r="EZ25">
        <v>1</v>
      </c>
      <c r="FC25">
        <v>95292</v>
      </c>
      <c r="FD25" t="s">
        <v>511</v>
      </c>
    </row>
    <row r="26" spans="1:160" x14ac:dyDescent="0.3">
      <c r="A26" t="str">
        <f>VLOOKUP(B26,Table2[],3,FALSE)</f>
        <v>Digital</v>
      </c>
      <c r="B26" t="str">
        <f>IF(OR(ISNUMBER(FIND("QVC",Z26)),ISNUMBER(FIND("QVC",AL26))),"QVC",IF(OR(ISNUMBER(FIND("NCO",H26)),ISNUMBER(FIND("NCO",Y26))), "NCO", IF(AL26="consumer","PMD.com",VLOOKUP(LEFT(H26,2),Tables!$E$1:$F$11,2,FALSE))))</f>
        <v>PMD.com</v>
      </c>
      <c r="C26">
        <f t="shared" si="1"/>
        <v>51090001</v>
      </c>
      <c r="D26">
        <f t="shared" si="2"/>
        <v>1</v>
      </c>
      <c r="E26" t="str">
        <f t="shared" ca="1" si="0"/>
        <v>shifted orders shipped</v>
      </c>
      <c r="F26" t="s">
        <v>3539</v>
      </c>
      <c r="G26" t="s">
        <v>335</v>
      </c>
      <c r="H26" t="s">
        <v>2686</v>
      </c>
      <c r="I26" s="6">
        <v>44008.814791666664</v>
      </c>
      <c r="J26" t="s">
        <v>16</v>
      </c>
      <c r="K26" s="6">
        <v>44013.224143518521</v>
      </c>
      <c r="M26" t="s">
        <v>3587</v>
      </c>
      <c r="N26" t="s">
        <v>3588</v>
      </c>
      <c r="Q26" t="s">
        <v>2229</v>
      </c>
      <c r="R26" t="s">
        <v>359</v>
      </c>
      <c r="S26">
        <v>33773</v>
      </c>
      <c r="T26" t="s">
        <v>338</v>
      </c>
      <c r="U26" t="s">
        <v>530</v>
      </c>
      <c r="W26" t="s">
        <v>3589</v>
      </c>
      <c r="Z26" t="s">
        <v>3587</v>
      </c>
      <c r="AA26" t="s">
        <v>3588</v>
      </c>
      <c r="AD26" t="s">
        <v>2229</v>
      </c>
      <c r="AE26" t="s">
        <v>359</v>
      </c>
      <c r="AF26">
        <v>33773</v>
      </c>
      <c r="AG26" t="s">
        <v>338</v>
      </c>
      <c r="AH26" t="s">
        <v>530</v>
      </c>
      <c r="AJ26" t="s">
        <v>3589</v>
      </c>
      <c r="AL26" t="s">
        <v>339</v>
      </c>
      <c r="AM26">
        <v>1</v>
      </c>
      <c r="AN26">
        <v>1</v>
      </c>
      <c r="AO26">
        <v>4885</v>
      </c>
      <c r="AQ26">
        <v>124202</v>
      </c>
      <c r="AR26">
        <v>51090001</v>
      </c>
      <c r="AS26" t="s">
        <v>1986</v>
      </c>
      <c r="AT26" t="s">
        <v>60</v>
      </c>
      <c r="AW26" t="s">
        <v>340</v>
      </c>
      <c r="AX26" t="s">
        <v>340</v>
      </c>
      <c r="AY26" t="s">
        <v>357</v>
      </c>
      <c r="AZ26" t="s">
        <v>361</v>
      </c>
      <c r="BY26" t="s">
        <v>342</v>
      </c>
      <c r="EQ26">
        <v>250831</v>
      </c>
      <c r="ER26" t="s">
        <v>2687</v>
      </c>
      <c r="EV26">
        <v>17284818</v>
      </c>
      <c r="EW26">
        <v>928</v>
      </c>
      <c r="EX26">
        <v>219296</v>
      </c>
      <c r="EY26" t="s">
        <v>3590</v>
      </c>
      <c r="EZ26">
        <v>1</v>
      </c>
      <c r="FC26">
        <v>95292</v>
      </c>
      <c r="FD26" t="s">
        <v>511</v>
      </c>
    </row>
    <row r="27" spans="1:160" x14ac:dyDescent="0.3">
      <c r="A27" t="str">
        <f>VLOOKUP(B27,Table2[],3,FALSE)</f>
        <v>Digital</v>
      </c>
      <c r="B27" t="str">
        <f>IF(OR(ISNUMBER(FIND("QVC",Z27)),ISNUMBER(FIND("QVC",AL27))),"QVC",IF(OR(ISNUMBER(FIND("NCO",H27)),ISNUMBER(FIND("NCO",Y27))), "NCO", IF(AL27="consumer","PMD.com",VLOOKUP(LEFT(H27,2),Tables!$E$1:$F$11,2,FALSE))))</f>
        <v>PMD.com</v>
      </c>
      <c r="C27">
        <f t="shared" si="1"/>
        <v>52250001</v>
      </c>
      <c r="D27">
        <f t="shared" si="2"/>
        <v>1</v>
      </c>
      <c r="E27" t="str">
        <f t="shared" ca="1" si="0"/>
        <v>shifted orders shipped</v>
      </c>
      <c r="F27" t="s">
        <v>3539</v>
      </c>
      <c r="G27" t="s">
        <v>335</v>
      </c>
      <c r="H27" t="s">
        <v>2856</v>
      </c>
      <c r="I27" s="6">
        <v>44010.510555555556</v>
      </c>
      <c r="J27" t="s">
        <v>16</v>
      </c>
      <c r="K27" s="6">
        <v>44013.224236111113</v>
      </c>
      <c r="M27" t="s">
        <v>3591</v>
      </c>
      <c r="N27" t="s">
        <v>3592</v>
      </c>
      <c r="Q27" t="s">
        <v>3457</v>
      </c>
      <c r="R27" t="s">
        <v>375</v>
      </c>
      <c r="S27" t="s">
        <v>3593</v>
      </c>
      <c r="T27" t="s">
        <v>338</v>
      </c>
      <c r="U27" t="s">
        <v>530</v>
      </c>
      <c r="W27" t="s">
        <v>3594</v>
      </c>
      <c r="Z27" t="s">
        <v>3591</v>
      </c>
      <c r="AA27" t="s">
        <v>3592</v>
      </c>
      <c r="AD27" t="s">
        <v>3457</v>
      </c>
      <c r="AE27" t="s">
        <v>375</v>
      </c>
      <c r="AF27" t="s">
        <v>3593</v>
      </c>
      <c r="AG27" t="s">
        <v>338</v>
      </c>
      <c r="AH27" t="s">
        <v>530</v>
      </c>
      <c r="AJ27" t="s">
        <v>3594</v>
      </c>
      <c r="AL27" t="s">
        <v>339</v>
      </c>
      <c r="AM27">
        <v>1</v>
      </c>
      <c r="AN27">
        <v>1</v>
      </c>
      <c r="AO27">
        <v>503</v>
      </c>
      <c r="AQ27">
        <v>124436</v>
      </c>
      <c r="AR27">
        <v>52250001</v>
      </c>
      <c r="AS27" t="s">
        <v>1577</v>
      </c>
      <c r="AT27" t="s">
        <v>94</v>
      </c>
      <c r="AW27" t="s">
        <v>340</v>
      </c>
      <c r="AX27" t="s">
        <v>340</v>
      </c>
      <c r="AY27" t="s">
        <v>341</v>
      </c>
      <c r="AZ27">
        <v>0</v>
      </c>
      <c r="BY27" t="s">
        <v>342</v>
      </c>
      <c r="EQ27">
        <v>240940</v>
      </c>
      <c r="ER27" t="s">
        <v>2857</v>
      </c>
      <c r="EV27">
        <v>17285506</v>
      </c>
      <c r="EW27">
        <v>928</v>
      </c>
      <c r="EX27">
        <v>219971</v>
      </c>
      <c r="EY27">
        <v>9.2748999964335493E+25</v>
      </c>
      <c r="EZ27">
        <v>1</v>
      </c>
      <c r="FC27">
        <v>52250001</v>
      </c>
      <c r="FD27" t="s">
        <v>94</v>
      </c>
    </row>
    <row r="28" spans="1:160" x14ac:dyDescent="0.3">
      <c r="A28" t="str">
        <f>VLOOKUP(B28,Table2[],3,FALSE)</f>
        <v>Digital</v>
      </c>
      <c r="B28" t="str">
        <f>IF(OR(ISNUMBER(FIND("QVC",Z28)),ISNUMBER(FIND("QVC",AL28))),"QVC",IF(OR(ISNUMBER(FIND("NCO",H28)),ISNUMBER(FIND("NCO",Y28))), "NCO", IF(AL28="consumer","PMD.com",VLOOKUP(LEFT(H28,2),Tables!$E$1:$F$11,2,FALSE))))</f>
        <v>PMD.com</v>
      </c>
      <c r="C28">
        <f t="shared" si="1"/>
        <v>51070001</v>
      </c>
      <c r="D28">
        <f t="shared" si="2"/>
        <v>1</v>
      </c>
      <c r="E28" t="str">
        <f t="shared" ca="1" si="0"/>
        <v>shifted orders shipped</v>
      </c>
      <c r="F28" t="s">
        <v>3539</v>
      </c>
      <c r="G28" t="s">
        <v>335</v>
      </c>
      <c r="H28" t="s">
        <v>2840</v>
      </c>
      <c r="I28" s="6">
        <v>44010.455370370371</v>
      </c>
      <c r="J28" t="s">
        <v>16</v>
      </c>
      <c r="K28" s="6">
        <v>44013.224421296298</v>
      </c>
      <c r="M28" t="s">
        <v>3595</v>
      </c>
      <c r="N28" t="s">
        <v>3596</v>
      </c>
      <c r="Q28" t="s">
        <v>2198</v>
      </c>
      <c r="R28" t="s">
        <v>442</v>
      </c>
      <c r="S28" t="s">
        <v>3597</v>
      </c>
      <c r="T28" t="s">
        <v>338</v>
      </c>
      <c r="U28" t="s">
        <v>530</v>
      </c>
      <c r="W28" t="s">
        <v>3598</v>
      </c>
      <c r="Z28" t="s">
        <v>3595</v>
      </c>
      <c r="AA28" t="s">
        <v>3596</v>
      </c>
      <c r="AD28" t="s">
        <v>2198</v>
      </c>
      <c r="AE28" t="s">
        <v>442</v>
      </c>
      <c r="AF28" t="s">
        <v>3597</v>
      </c>
      <c r="AG28" t="s">
        <v>338</v>
      </c>
      <c r="AH28" t="s">
        <v>530</v>
      </c>
      <c r="AJ28" t="s">
        <v>3598</v>
      </c>
      <c r="AL28" t="s">
        <v>339</v>
      </c>
      <c r="AM28">
        <v>1</v>
      </c>
      <c r="AN28">
        <v>1</v>
      </c>
      <c r="AO28">
        <v>10147</v>
      </c>
      <c r="AQ28">
        <v>124429</v>
      </c>
      <c r="AR28">
        <v>51070001</v>
      </c>
      <c r="AS28" t="s">
        <v>1886</v>
      </c>
      <c r="AT28" t="s">
        <v>45</v>
      </c>
      <c r="AW28" t="s">
        <v>343</v>
      </c>
      <c r="BY28" t="s">
        <v>342</v>
      </c>
      <c r="EQ28">
        <v>251956</v>
      </c>
      <c r="ER28" t="s">
        <v>2841</v>
      </c>
      <c r="EV28">
        <v>17285497</v>
      </c>
      <c r="EW28">
        <v>928</v>
      </c>
      <c r="EX28">
        <v>219961</v>
      </c>
      <c r="EY28" t="s">
        <v>3599</v>
      </c>
      <c r="EZ28">
        <v>1</v>
      </c>
      <c r="FC28">
        <v>95391</v>
      </c>
      <c r="FD28" t="s">
        <v>3503</v>
      </c>
    </row>
    <row r="29" spans="1:160" x14ac:dyDescent="0.3">
      <c r="A29" t="str">
        <f>VLOOKUP(B29,Table2[],3,FALSE)</f>
        <v>Digital</v>
      </c>
      <c r="B29" t="str">
        <f>IF(OR(ISNUMBER(FIND("QVC",Z29)),ISNUMBER(FIND("QVC",AL29))),"QVC",IF(OR(ISNUMBER(FIND("NCO",H29)),ISNUMBER(FIND("NCO",Y29))), "NCO", IF(AL29="consumer","PMD.com",VLOOKUP(LEFT(H29,2),Tables!$E$1:$F$11,2,FALSE))))</f>
        <v>PMD.com</v>
      </c>
      <c r="C29">
        <f t="shared" si="1"/>
        <v>5341</v>
      </c>
      <c r="D29">
        <f t="shared" si="2"/>
        <v>1</v>
      </c>
      <c r="E29" t="str">
        <f t="shared" ca="1" si="0"/>
        <v>shifted orders shipped</v>
      </c>
      <c r="F29" t="s">
        <v>3539</v>
      </c>
      <c r="G29" t="s">
        <v>335</v>
      </c>
      <c r="H29" t="s">
        <v>2840</v>
      </c>
      <c r="I29" s="6">
        <v>44010.455370370371</v>
      </c>
      <c r="J29" t="s">
        <v>16</v>
      </c>
      <c r="K29" s="6">
        <v>44013.224421296298</v>
      </c>
      <c r="M29" t="s">
        <v>3595</v>
      </c>
      <c r="N29" t="s">
        <v>3596</v>
      </c>
      <c r="Q29" t="s">
        <v>2198</v>
      </c>
      <c r="R29" t="s">
        <v>442</v>
      </c>
      <c r="S29" t="s">
        <v>3597</v>
      </c>
      <c r="T29" t="s">
        <v>338</v>
      </c>
      <c r="U29" t="s">
        <v>530</v>
      </c>
      <c r="W29" t="s">
        <v>3598</v>
      </c>
      <c r="Z29" t="s">
        <v>3595</v>
      </c>
      <c r="AA29" t="s">
        <v>3596</v>
      </c>
      <c r="AD29" t="s">
        <v>2198</v>
      </c>
      <c r="AE29" t="s">
        <v>442</v>
      </c>
      <c r="AF29" t="s">
        <v>3597</v>
      </c>
      <c r="AG29" t="s">
        <v>338</v>
      </c>
      <c r="AH29" t="s">
        <v>530</v>
      </c>
      <c r="AJ29" t="s">
        <v>3598</v>
      </c>
      <c r="AL29" t="s">
        <v>339</v>
      </c>
      <c r="AM29">
        <v>1</v>
      </c>
      <c r="AN29">
        <v>1</v>
      </c>
      <c r="AO29">
        <v>15156</v>
      </c>
      <c r="AQ29">
        <v>124187</v>
      </c>
      <c r="AR29">
        <v>5341</v>
      </c>
      <c r="AS29" t="s">
        <v>831</v>
      </c>
      <c r="AT29" t="s">
        <v>82</v>
      </c>
      <c r="AW29" t="s">
        <v>340</v>
      </c>
      <c r="AX29" t="s">
        <v>340</v>
      </c>
      <c r="AY29" t="s">
        <v>345</v>
      </c>
      <c r="AZ29" t="s">
        <v>346</v>
      </c>
      <c r="BY29" t="s">
        <v>342</v>
      </c>
      <c r="EQ29">
        <v>244247</v>
      </c>
      <c r="ER29" t="s">
        <v>2841</v>
      </c>
      <c r="EV29">
        <v>17285497</v>
      </c>
      <c r="EW29">
        <v>928</v>
      </c>
      <c r="EX29">
        <v>219961</v>
      </c>
      <c r="EY29" t="s">
        <v>3599</v>
      </c>
      <c r="EZ29">
        <v>1</v>
      </c>
      <c r="FC29">
        <v>5341</v>
      </c>
      <c r="FD29" t="s">
        <v>82</v>
      </c>
    </row>
    <row r="30" spans="1:160" x14ac:dyDescent="0.3">
      <c r="A30" t="str">
        <f>VLOOKUP(B30,Table2[],3,FALSE)</f>
        <v>Digital</v>
      </c>
      <c r="B30" t="str">
        <f>IF(OR(ISNUMBER(FIND("QVC",Z30)),ISNUMBER(FIND("QVC",AL30))),"QVC",IF(OR(ISNUMBER(FIND("NCO",H30)),ISNUMBER(FIND("NCO",Y30))), "NCO", IF(AL30="consumer","PMD.com",VLOOKUP(LEFT(H30,2),Tables!$E$1:$F$11,2,FALSE))))</f>
        <v>PMD.com</v>
      </c>
      <c r="C30">
        <f t="shared" si="1"/>
        <v>51080001</v>
      </c>
      <c r="D30">
        <f t="shared" si="2"/>
        <v>1</v>
      </c>
      <c r="E30" t="str">
        <f t="shared" ca="1" si="0"/>
        <v>shifted orders shipped</v>
      </c>
      <c r="F30" t="s">
        <v>3539</v>
      </c>
      <c r="G30" t="s">
        <v>335</v>
      </c>
      <c r="H30" t="s">
        <v>2840</v>
      </c>
      <c r="I30" s="6">
        <v>44010.455370370371</v>
      </c>
      <c r="J30" t="s">
        <v>16</v>
      </c>
      <c r="K30" s="6">
        <v>44013.224421296298</v>
      </c>
      <c r="M30" t="s">
        <v>3595</v>
      </c>
      <c r="N30" t="s">
        <v>3596</v>
      </c>
      <c r="Q30" t="s">
        <v>2198</v>
      </c>
      <c r="R30" t="s">
        <v>442</v>
      </c>
      <c r="S30" t="s">
        <v>3597</v>
      </c>
      <c r="T30" t="s">
        <v>338</v>
      </c>
      <c r="U30" t="s">
        <v>530</v>
      </c>
      <c r="W30" t="s">
        <v>3598</v>
      </c>
      <c r="Z30" t="s">
        <v>3595</v>
      </c>
      <c r="AA30" t="s">
        <v>3596</v>
      </c>
      <c r="AD30" t="s">
        <v>2198</v>
      </c>
      <c r="AE30" t="s">
        <v>442</v>
      </c>
      <c r="AF30" t="s">
        <v>3597</v>
      </c>
      <c r="AG30" t="s">
        <v>338</v>
      </c>
      <c r="AH30" t="s">
        <v>530</v>
      </c>
      <c r="AJ30" t="s">
        <v>3598</v>
      </c>
      <c r="AL30" t="s">
        <v>339</v>
      </c>
      <c r="AM30">
        <v>1</v>
      </c>
      <c r="AN30">
        <v>1</v>
      </c>
      <c r="AO30">
        <v>19656</v>
      </c>
      <c r="AQ30">
        <v>124645</v>
      </c>
      <c r="AR30">
        <v>51080001</v>
      </c>
      <c r="AS30" t="s">
        <v>988</v>
      </c>
      <c r="AT30" t="s">
        <v>57</v>
      </c>
      <c r="AW30" t="s">
        <v>343</v>
      </c>
      <c r="BY30" t="s">
        <v>342</v>
      </c>
      <c r="EQ30">
        <v>251119</v>
      </c>
      <c r="ER30" t="s">
        <v>2841</v>
      </c>
      <c r="EV30">
        <v>17285497</v>
      </c>
      <c r="EW30">
        <v>928</v>
      </c>
      <c r="EX30">
        <v>219961</v>
      </c>
      <c r="EY30" t="s">
        <v>3599</v>
      </c>
      <c r="EZ30">
        <v>1</v>
      </c>
      <c r="FC30">
        <v>95391</v>
      </c>
      <c r="FD30" t="s">
        <v>3503</v>
      </c>
    </row>
    <row r="31" spans="1:160" x14ac:dyDescent="0.3">
      <c r="A31" t="str">
        <f>VLOOKUP(B31,Table2[],3,FALSE)</f>
        <v>Digital</v>
      </c>
      <c r="B31" t="str">
        <f>IF(OR(ISNUMBER(FIND("QVC",Z31)),ISNUMBER(FIND("QVC",AL31))),"QVC",IF(OR(ISNUMBER(FIND("NCO",H31)),ISNUMBER(FIND("NCO",Y31))), "NCO", IF(AL31="consumer","PMD.com",VLOOKUP(LEFT(H31,2),Tables!$E$1:$F$11,2,FALSE))))</f>
        <v>PMD.com</v>
      </c>
      <c r="C31">
        <f t="shared" si="1"/>
        <v>51080001</v>
      </c>
      <c r="D31">
        <f t="shared" si="2"/>
        <v>1</v>
      </c>
      <c r="E31" t="str">
        <f t="shared" ca="1" si="0"/>
        <v>shifted orders shipped</v>
      </c>
      <c r="F31" t="s">
        <v>3539</v>
      </c>
      <c r="G31" t="s">
        <v>335</v>
      </c>
      <c r="H31" t="s">
        <v>2846</v>
      </c>
      <c r="I31" s="6">
        <v>44010.469942129632</v>
      </c>
      <c r="J31" t="s">
        <v>16</v>
      </c>
      <c r="K31" s="6">
        <v>44013.224641203706</v>
      </c>
      <c r="M31" t="s">
        <v>3600</v>
      </c>
      <c r="N31" t="s">
        <v>3601</v>
      </c>
      <c r="Q31" t="s">
        <v>719</v>
      </c>
      <c r="R31" t="s">
        <v>414</v>
      </c>
      <c r="S31" t="s">
        <v>3602</v>
      </c>
      <c r="T31" t="s">
        <v>338</v>
      </c>
      <c r="U31" t="s">
        <v>530</v>
      </c>
      <c r="W31" t="s">
        <v>3603</v>
      </c>
      <c r="Z31" t="s">
        <v>3600</v>
      </c>
      <c r="AA31" t="s">
        <v>3601</v>
      </c>
      <c r="AD31" t="s">
        <v>719</v>
      </c>
      <c r="AE31" t="s">
        <v>414</v>
      </c>
      <c r="AF31" t="s">
        <v>3602</v>
      </c>
      <c r="AG31" t="s">
        <v>338</v>
      </c>
      <c r="AH31" t="s">
        <v>530</v>
      </c>
      <c r="AJ31" t="s">
        <v>3603</v>
      </c>
      <c r="AL31" t="s">
        <v>339</v>
      </c>
      <c r="AM31">
        <v>1</v>
      </c>
      <c r="AN31">
        <v>1</v>
      </c>
      <c r="AO31">
        <v>19656</v>
      </c>
      <c r="AQ31">
        <v>124645</v>
      </c>
      <c r="AR31">
        <v>51080001</v>
      </c>
      <c r="AS31" t="s">
        <v>988</v>
      </c>
      <c r="AT31" t="s">
        <v>57</v>
      </c>
      <c r="AW31" t="s">
        <v>343</v>
      </c>
      <c r="BY31" t="s">
        <v>342</v>
      </c>
      <c r="EQ31">
        <v>251119</v>
      </c>
      <c r="ER31" t="s">
        <v>2847</v>
      </c>
      <c r="EV31">
        <v>17285500</v>
      </c>
      <c r="EW31">
        <v>928</v>
      </c>
      <c r="EX31">
        <v>219964</v>
      </c>
      <c r="EY31" t="s">
        <v>3604</v>
      </c>
      <c r="EZ31">
        <v>1</v>
      </c>
      <c r="FC31">
        <v>95220</v>
      </c>
      <c r="FD31" t="s">
        <v>645</v>
      </c>
    </row>
    <row r="32" spans="1:160" x14ac:dyDescent="0.3">
      <c r="A32" t="str">
        <f>VLOOKUP(B32,Table2[],3,FALSE)</f>
        <v>Digital</v>
      </c>
      <c r="B32" t="str">
        <f>IF(OR(ISNUMBER(FIND("QVC",Z32)),ISNUMBER(FIND("QVC",AL32))),"QVC",IF(OR(ISNUMBER(FIND("NCO",H32)),ISNUMBER(FIND("NCO",Y32))), "NCO", IF(AL32="consumer","PMD.com",VLOOKUP(LEFT(H32,2),Tables!$E$1:$F$11,2,FALSE))))</f>
        <v>PMD.com</v>
      </c>
      <c r="C32">
        <f t="shared" si="1"/>
        <v>53190001</v>
      </c>
      <c r="D32">
        <f t="shared" si="2"/>
        <v>1</v>
      </c>
      <c r="E32" t="str">
        <f t="shared" ca="1" si="0"/>
        <v>shifted orders shipped</v>
      </c>
      <c r="F32" t="s">
        <v>3539</v>
      </c>
      <c r="G32" t="s">
        <v>335</v>
      </c>
      <c r="H32" t="s">
        <v>2846</v>
      </c>
      <c r="I32" s="6">
        <v>44010.469942129632</v>
      </c>
      <c r="J32" t="s">
        <v>16</v>
      </c>
      <c r="K32" s="6">
        <v>44013.224641203706</v>
      </c>
      <c r="M32" t="s">
        <v>3600</v>
      </c>
      <c r="N32" t="s">
        <v>3601</v>
      </c>
      <c r="Q32" t="s">
        <v>719</v>
      </c>
      <c r="R32" t="s">
        <v>414</v>
      </c>
      <c r="S32" t="s">
        <v>3602</v>
      </c>
      <c r="T32" t="s">
        <v>338</v>
      </c>
      <c r="U32" t="s">
        <v>530</v>
      </c>
      <c r="W32" t="s">
        <v>3603</v>
      </c>
      <c r="Z32" t="s">
        <v>3600</v>
      </c>
      <c r="AA32" t="s">
        <v>3601</v>
      </c>
      <c r="AD32" t="s">
        <v>719</v>
      </c>
      <c r="AE32" t="s">
        <v>414</v>
      </c>
      <c r="AF32" t="s">
        <v>3602</v>
      </c>
      <c r="AG32" t="s">
        <v>338</v>
      </c>
      <c r="AH32" t="s">
        <v>530</v>
      </c>
      <c r="AJ32" t="s">
        <v>3603</v>
      </c>
      <c r="AL32" t="s">
        <v>339</v>
      </c>
      <c r="AM32">
        <v>1</v>
      </c>
      <c r="AN32">
        <v>1</v>
      </c>
      <c r="AO32">
        <v>4496</v>
      </c>
      <c r="AQ32">
        <v>124009</v>
      </c>
      <c r="AR32">
        <v>53190001</v>
      </c>
      <c r="AS32" t="s">
        <v>1003</v>
      </c>
      <c r="AT32" t="s">
        <v>53</v>
      </c>
      <c r="AW32" t="s">
        <v>340</v>
      </c>
      <c r="AX32" t="s">
        <v>340</v>
      </c>
      <c r="AY32" t="s">
        <v>357</v>
      </c>
      <c r="AZ32" t="s">
        <v>361</v>
      </c>
      <c r="BY32" t="s">
        <v>342</v>
      </c>
      <c r="EQ32">
        <v>252079</v>
      </c>
      <c r="ER32" t="s">
        <v>2847</v>
      </c>
      <c r="EV32">
        <v>17285500</v>
      </c>
      <c r="EW32">
        <v>928</v>
      </c>
      <c r="EX32">
        <v>219964</v>
      </c>
      <c r="EY32" t="s">
        <v>3604</v>
      </c>
      <c r="EZ32">
        <v>1</v>
      </c>
      <c r="FC32">
        <v>95220</v>
      </c>
      <c r="FD32" t="s">
        <v>645</v>
      </c>
    </row>
    <row r="33" spans="1:160" x14ac:dyDescent="0.3">
      <c r="A33" t="str">
        <f>VLOOKUP(B33,Table2[],3,FALSE)</f>
        <v>Digital</v>
      </c>
      <c r="B33" t="str">
        <f>IF(OR(ISNUMBER(FIND("QVC",Z33)),ISNUMBER(FIND("QVC",AL33))),"QVC",IF(OR(ISNUMBER(FIND("NCO",H33)),ISNUMBER(FIND("NCO",Y33))), "NCO", IF(AL33="consumer","PMD.com",VLOOKUP(LEFT(H33,2),Tables!$E$1:$F$11,2,FALSE))))</f>
        <v>PMD.com</v>
      </c>
      <c r="C33">
        <f t="shared" si="1"/>
        <v>53900001</v>
      </c>
      <c r="D33">
        <f t="shared" si="2"/>
        <v>1</v>
      </c>
      <c r="E33" t="str">
        <f t="shared" ca="1" si="0"/>
        <v>shifted orders shipped</v>
      </c>
      <c r="F33" t="s">
        <v>3539</v>
      </c>
      <c r="G33" t="s">
        <v>335</v>
      </c>
      <c r="H33" t="s">
        <v>2846</v>
      </c>
      <c r="I33" s="6">
        <v>44010.469942129632</v>
      </c>
      <c r="J33" t="s">
        <v>16</v>
      </c>
      <c r="K33" s="6">
        <v>44013.224641203706</v>
      </c>
      <c r="M33" t="s">
        <v>3600</v>
      </c>
      <c r="N33" t="s">
        <v>3601</v>
      </c>
      <c r="Q33" t="s">
        <v>719</v>
      </c>
      <c r="R33" t="s">
        <v>414</v>
      </c>
      <c r="S33" t="s">
        <v>3602</v>
      </c>
      <c r="T33" t="s">
        <v>338</v>
      </c>
      <c r="U33" t="s">
        <v>530</v>
      </c>
      <c r="W33" t="s">
        <v>3603</v>
      </c>
      <c r="Z33" t="s">
        <v>3600</v>
      </c>
      <c r="AA33" t="s">
        <v>3601</v>
      </c>
      <c r="AD33" t="s">
        <v>719</v>
      </c>
      <c r="AE33" t="s">
        <v>414</v>
      </c>
      <c r="AF33" t="s">
        <v>3602</v>
      </c>
      <c r="AG33" t="s">
        <v>338</v>
      </c>
      <c r="AH33" t="s">
        <v>530</v>
      </c>
      <c r="AJ33" t="s">
        <v>3603</v>
      </c>
      <c r="AL33" t="s">
        <v>339</v>
      </c>
      <c r="AM33">
        <v>1</v>
      </c>
      <c r="AN33">
        <v>1</v>
      </c>
      <c r="AO33">
        <v>31217</v>
      </c>
      <c r="AQ33">
        <v>124466</v>
      </c>
      <c r="AR33">
        <v>53900001</v>
      </c>
      <c r="AS33" t="s">
        <v>1697</v>
      </c>
      <c r="AT33" t="s">
        <v>104</v>
      </c>
      <c r="AW33" t="s">
        <v>343</v>
      </c>
      <c r="BY33" t="s">
        <v>342</v>
      </c>
      <c r="EQ33">
        <v>247378</v>
      </c>
      <c r="ER33" t="s">
        <v>2847</v>
      </c>
      <c r="EV33">
        <v>17285500</v>
      </c>
      <c r="EW33">
        <v>928</v>
      </c>
      <c r="EX33">
        <v>219964</v>
      </c>
      <c r="EY33" t="s">
        <v>3604</v>
      </c>
      <c r="EZ33">
        <v>1</v>
      </c>
      <c r="FC33" t="s">
        <v>632</v>
      </c>
      <c r="FD33" t="s">
        <v>633</v>
      </c>
    </row>
    <row r="34" spans="1:160" x14ac:dyDescent="0.3">
      <c r="A34" t="str">
        <f>VLOOKUP(B34,Table2[],3,FALSE)</f>
        <v>Digital</v>
      </c>
      <c r="B34" t="str">
        <f>IF(OR(ISNUMBER(FIND("QVC",Z34)),ISNUMBER(FIND("QVC",AL34))),"QVC",IF(OR(ISNUMBER(FIND("NCO",H34)),ISNUMBER(FIND("NCO",Y34))), "NCO", IF(AL34="consumer","PMD.com",VLOOKUP(LEFT(H34,2),Tables!$E$1:$F$11,2,FALSE))))</f>
        <v>PMD.com</v>
      </c>
      <c r="C34">
        <f t="shared" si="1"/>
        <v>54010001</v>
      </c>
      <c r="D34">
        <f t="shared" si="2"/>
        <v>1</v>
      </c>
      <c r="E34" t="str">
        <f t="shared" ca="1" si="0"/>
        <v>shifted orders shipped</v>
      </c>
      <c r="F34" t="s">
        <v>3539</v>
      </c>
      <c r="G34" t="s">
        <v>335</v>
      </c>
      <c r="H34" t="s">
        <v>2846</v>
      </c>
      <c r="I34" s="6">
        <v>44010.469942129632</v>
      </c>
      <c r="J34" t="s">
        <v>16</v>
      </c>
      <c r="K34" s="6">
        <v>44013.224641203706</v>
      </c>
      <c r="M34" t="s">
        <v>3600</v>
      </c>
      <c r="N34" t="s">
        <v>3601</v>
      </c>
      <c r="Q34" t="s">
        <v>719</v>
      </c>
      <c r="R34" t="s">
        <v>414</v>
      </c>
      <c r="S34" t="s">
        <v>3602</v>
      </c>
      <c r="T34" t="s">
        <v>338</v>
      </c>
      <c r="U34" t="s">
        <v>530</v>
      </c>
      <c r="W34" t="s">
        <v>3603</v>
      </c>
      <c r="Z34" t="s">
        <v>3600</v>
      </c>
      <c r="AA34" t="s">
        <v>3601</v>
      </c>
      <c r="AD34" t="s">
        <v>719</v>
      </c>
      <c r="AE34" t="s">
        <v>414</v>
      </c>
      <c r="AF34" t="s">
        <v>3602</v>
      </c>
      <c r="AG34" t="s">
        <v>338</v>
      </c>
      <c r="AH34" t="s">
        <v>530</v>
      </c>
      <c r="AJ34" t="s">
        <v>3603</v>
      </c>
      <c r="AL34" t="s">
        <v>339</v>
      </c>
      <c r="AM34">
        <v>1</v>
      </c>
      <c r="AN34">
        <v>1</v>
      </c>
      <c r="AO34">
        <v>6300</v>
      </c>
      <c r="AQ34">
        <v>124476</v>
      </c>
      <c r="AR34">
        <v>54010001</v>
      </c>
      <c r="AS34" t="s">
        <v>577</v>
      </c>
      <c r="AT34" t="s">
        <v>35</v>
      </c>
      <c r="AW34" t="s">
        <v>340</v>
      </c>
      <c r="AX34">
        <v>0</v>
      </c>
      <c r="AY34" t="s">
        <v>348</v>
      </c>
      <c r="AZ34">
        <v>0</v>
      </c>
      <c r="BY34" t="s">
        <v>342</v>
      </c>
      <c r="EQ34">
        <v>252076</v>
      </c>
      <c r="ER34" t="s">
        <v>2847</v>
      </c>
      <c r="EV34">
        <v>17285500</v>
      </c>
      <c r="EW34">
        <v>928</v>
      </c>
      <c r="EX34">
        <v>219964</v>
      </c>
      <c r="EY34" t="s">
        <v>3604</v>
      </c>
      <c r="EZ34">
        <v>1</v>
      </c>
      <c r="FC34" t="s">
        <v>632</v>
      </c>
      <c r="FD34" t="s">
        <v>633</v>
      </c>
    </row>
    <row r="35" spans="1:160" x14ac:dyDescent="0.3">
      <c r="A35" t="str">
        <f>VLOOKUP(B35,Table2[],3,FALSE)</f>
        <v>Digital</v>
      </c>
      <c r="B35" t="str">
        <f>IF(OR(ISNUMBER(FIND("QVC",Z35)),ISNUMBER(FIND("QVC",AL35))),"QVC",IF(OR(ISNUMBER(FIND("NCO",H35)),ISNUMBER(FIND("NCO",Y35))), "NCO", IF(AL35="consumer","PMD.com",VLOOKUP(LEFT(H35,2),Tables!$E$1:$F$11,2,FALSE))))</f>
        <v>PMD.com</v>
      </c>
      <c r="C35">
        <f t="shared" si="1"/>
        <v>51090030</v>
      </c>
      <c r="D35">
        <f t="shared" si="2"/>
        <v>1</v>
      </c>
      <c r="E35" t="str">
        <f t="shared" ca="1" si="0"/>
        <v>shifted orders shipped</v>
      </c>
      <c r="F35" t="s">
        <v>3539</v>
      </c>
      <c r="G35" t="s">
        <v>335</v>
      </c>
      <c r="H35" t="s">
        <v>2834</v>
      </c>
      <c r="I35" s="6">
        <v>44010.227546296293</v>
      </c>
      <c r="J35" t="s">
        <v>16</v>
      </c>
      <c r="K35" s="6">
        <v>44013.224699074075</v>
      </c>
      <c r="M35" t="s">
        <v>3605</v>
      </c>
      <c r="N35" t="s">
        <v>3606</v>
      </c>
      <c r="O35" t="s">
        <v>905</v>
      </c>
      <c r="Q35" t="s">
        <v>1181</v>
      </c>
      <c r="R35" t="s">
        <v>412</v>
      </c>
      <c r="S35" t="s">
        <v>3607</v>
      </c>
      <c r="T35" t="s">
        <v>338</v>
      </c>
      <c r="U35" t="s">
        <v>530</v>
      </c>
      <c r="W35" t="s">
        <v>3608</v>
      </c>
      <c r="Z35" t="s">
        <v>3605</v>
      </c>
      <c r="AA35" t="s">
        <v>3606</v>
      </c>
      <c r="AB35" t="s">
        <v>905</v>
      </c>
      <c r="AD35" t="s">
        <v>1181</v>
      </c>
      <c r="AE35" t="s">
        <v>412</v>
      </c>
      <c r="AF35" t="s">
        <v>3607</v>
      </c>
      <c r="AG35" t="s">
        <v>338</v>
      </c>
      <c r="AH35" t="s">
        <v>530</v>
      </c>
      <c r="AJ35" t="s">
        <v>3608</v>
      </c>
      <c r="AL35" t="s">
        <v>339</v>
      </c>
      <c r="AM35">
        <v>1</v>
      </c>
      <c r="AN35">
        <v>1</v>
      </c>
      <c r="AO35">
        <v>6688</v>
      </c>
      <c r="AQ35">
        <v>125960</v>
      </c>
      <c r="AR35">
        <v>51090030</v>
      </c>
      <c r="AS35" t="s">
        <v>996</v>
      </c>
      <c r="AT35" t="s">
        <v>628</v>
      </c>
      <c r="AW35" t="s">
        <v>343</v>
      </c>
      <c r="BY35" t="s">
        <v>342</v>
      </c>
      <c r="BZ35" t="b">
        <v>0</v>
      </c>
      <c r="EQ35">
        <v>244453</v>
      </c>
      <c r="ER35" t="s">
        <v>2835</v>
      </c>
      <c r="EV35">
        <v>17285470</v>
      </c>
      <c r="EW35">
        <v>928</v>
      </c>
      <c r="EX35">
        <v>219933</v>
      </c>
      <c r="EY35" t="s">
        <v>3609</v>
      </c>
      <c r="EZ35">
        <v>1</v>
      </c>
      <c r="FC35">
        <v>95382</v>
      </c>
      <c r="FD35" t="s">
        <v>1412</v>
      </c>
    </row>
    <row r="36" spans="1:160" x14ac:dyDescent="0.3">
      <c r="A36" t="str">
        <f>VLOOKUP(B36,Table2[],3,FALSE)</f>
        <v>Digital</v>
      </c>
      <c r="B36" t="str">
        <f>IF(OR(ISNUMBER(FIND("QVC",Z36)),ISNUMBER(FIND("QVC",AL36))),"QVC",IF(OR(ISNUMBER(FIND("NCO",H36)),ISNUMBER(FIND("NCO",Y36))), "NCO", IF(AL36="consumer","PMD.com",VLOOKUP(LEFT(H36,2),Tables!$E$1:$F$11,2,FALSE))))</f>
        <v>PMD.com</v>
      </c>
      <c r="C36">
        <f t="shared" si="1"/>
        <v>54010001</v>
      </c>
      <c r="D36">
        <f t="shared" si="2"/>
        <v>1</v>
      </c>
      <c r="E36" t="str">
        <f t="shared" ca="1" si="0"/>
        <v>shifted orders shipped</v>
      </c>
      <c r="F36" t="s">
        <v>3539</v>
      </c>
      <c r="G36" t="s">
        <v>335</v>
      </c>
      <c r="H36" t="s">
        <v>2834</v>
      </c>
      <c r="I36" s="6">
        <v>44010.227546296293</v>
      </c>
      <c r="J36" t="s">
        <v>16</v>
      </c>
      <c r="K36" s="6">
        <v>44013.224699074075</v>
      </c>
      <c r="M36" t="s">
        <v>3605</v>
      </c>
      <c r="N36" t="s">
        <v>3606</v>
      </c>
      <c r="O36" t="s">
        <v>905</v>
      </c>
      <c r="Q36" t="s">
        <v>1181</v>
      </c>
      <c r="R36" t="s">
        <v>412</v>
      </c>
      <c r="S36" t="s">
        <v>3607</v>
      </c>
      <c r="T36" t="s">
        <v>338</v>
      </c>
      <c r="U36" t="s">
        <v>530</v>
      </c>
      <c r="W36" t="s">
        <v>3608</v>
      </c>
      <c r="Z36" t="s">
        <v>3605</v>
      </c>
      <c r="AA36" t="s">
        <v>3606</v>
      </c>
      <c r="AB36" t="s">
        <v>905</v>
      </c>
      <c r="AD36" t="s">
        <v>1181</v>
      </c>
      <c r="AE36" t="s">
        <v>412</v>
      </c>
      <c r="AF36" t="s">
        <v>3607</v>
      </c>
      <c r="AG36" t="s">
        <v>338</v>
      </c>
      <c r="AH36" t="s">
        <v>530</v>
      </c>
      <c r="AJ36" t="s">
        <v>3608</v>
      </c>
      <c r="AL36" t="s">
        <v>339</v>
      </c>
      <c r="AM36">
        <v>1</v>
      </c>
      <c r="AN36">
        <v>1</v>
      </c>
      <c r="AO36">
        <v>6300</v>
      </c>
      <c r="AQ36">
        <v>124476</v>
      </c>
      <c r="AR36">
        <v>54010001</v>
      </c>
      <c r="AS36" t="s">
        <v>577</v>
      </c>
      <c r="AT36" t="s">
        <v>35</v>
      </c>
      <c r="AW36" t="s">
        <v>340</v>
      </c>
      <c r="AX36">
        <v>0</v>
      </c>
      <c r="AY36" t="s">
        <v>348</v>
      </c>
      <c r="AZ36">
        <v>0</v>
      </c>
      <c r="BY36" t="s">
        <v>342</v>
      </c>
      <c r="EQ36">
        <v>252076</v>
      </c>
      <c r="ER36" t="s">
        <v>2835</v>
      </c>
      <c r="EV36">
        <v>17285470</v>
      </c>
      <c r="EW36">
        <v>928</v>
      </c>
      <c r="EX36">
        <v>219933</v>
      </c>
      <c r="EY36" t="s">
        <v>3609</v>
      </c>
      <c r="EZ36">
        <v>1</v>
      </c>
      <c r="FC36">
        <v>95382</v>
      </c>
      <c r="FD36" t="s">
        <v>1412</v>
      </c>
    </row>
    <row r="37" spans="1:160" x14ac:dyDescent="0.3">
      <c r="A37" t="str">
        <f>VLOOKUP(B37,Table2[],3,FALSE)</f>
        <v>Digital</v>
      </c>
      <c r="B37" t="str">
        <f>IF(OR(ISNUMBER(FIND("QVC",Z37)),ISNUMBER(FIND("QVC",AL37))),"QVC",IF(OR(ISNUMBER(FIND("NCO",H37)),ISNUMBER(FIND("NCO",Y37))), "NCO", IF(AL37="consumer","PMD.com",VLOOKUP(LEFT(H37,2),Tables!$E$1:$F$11,2,FALSE))))</f>
        <v>PMD.com</v>
      </c>
      <c r="C37">
        <f t="shared" si="1"/>
        <v>51410001</v>
      </c>
      <c r="D37">
        <f t="shared" si="2"/>
        <v>1</v>
      </c>
      <c r="E37" t="str">
        <f t="shared" ca="1" si="0"/>
        <v>shifted orders shipped</v>
      </c>
      <c r="F37" t="s">
        <v>3539</v>
      </c>
      <c r="G37" t="s">
        <v>335</v>
      </c>
      <c r="H37" t="s">
        <v>2834</v>
      </c>
      <c r="I37" s="6">
        <v>44010.227546296293</v>
      </c>
      <c r="J37" t="s">
        <v>16</v>
      </c>
      <c r="K37" s="6">
        <v>44013.224699074075</v>
      </c>
      <c r="M37" t="s">
        <v>3605</v>
      </c>
      <c r="N37" t="s">
        <v>3606</v>
      </c>
      <c r="O37" t="s">
        <v>905</v>
      </c>
      <c r="Q37" t="s">
        <v>1181</v>
      </c>
      <c r="R37" t="s">
        <v>412</v>
      </c>
      <c r="S37" t="s">
        <v>3607</v>
      </c>
      <c r="T37" t="s">
        <v>338</v>
      </c>
      <c r="U37" t="s">
        <v>530</v>
      </c>
      <c r="W37" t="s">
        <v>3608</v>
      </c>
      <c r="Z37" t="s">
        <v>3605</v>
      </c>
      <c r="AA37" t="s">
        <v>3606</v>
      </c>
      <c r="AB37" t="s">
        <v>905</v>
      </c>
      <c r="AD37" t="s">
        <v>1181</v>
      </c>
      <c r="AE37" t="s">
        <v>412</v>
      </c>
      <c r="AF37" t="s">
        <v>3607</v>
      </c>
      <c r="AG37" t="s">
        <v>338</v>
      </c>
      <c r="AH37" t="s">
        <v>530</v>
      </c>
      <c r="AJ37" t="s">
        <v>3608</v>
      </c>
      <c r="AL37" t="s">
        <v>339</v>
      </c>
      <c r="AM37">
        <v>1</v>
      </c>
      <c r="AN37">
        <v>1</v>
      </c>
      <c r="AO37">
        <v>10146</v>
      </c>
      <c r="AQ37">
        <v>124431</v>
      </c>
      <c r="AR37">
        <v>51410001</v>
      </c>
      <c r="AS37" t="s">
        <v>2386</v>
      </c>
      <c r="AT37" t="s">
        <v>81</v>
      </c>
      <c r="AW37" t="s">
        <v>340</v>
      </c>
      <c r="AX37" t="s">
        <v>340</v>
      </c>
      <c r="AY37" t="s">
        <v>432</v>
      </c>
      <c r="AZ37">
        <v>0</v>
      </c>
      <c r="BY37" t="s">
        <v>342</v>
      </c>
      <c r="EQ37">
        <v>253369</v>
      </c>
      <c r="ER37" t="s">
        <v>2835</v>
      </c>
      <c r="EV37">
        <v>17285470</v>
      </c>
      <c r="EW37">
        <v>928</v>
      </c>
      <c r="EX37">
        <v>219933</v>
      </c>
      <c r="EY37" t="s">
        <v>3609</v>
      </c>
      <c r="EZ37">
        <v>1</v>
      </c>
      <c r="FC37">
        <v>51410001</v>
      </c>
      <c r="FD37" t="s">
        <v>81</v>
      </c>
    </row>
    <row r="38" spans="1:160" x14ac:dyDescent="0.3">
      <c r="A38" t="str">
        <f>VLOOKUP(B38,Table2[],3,FALSE)</f>
        <v>Digital</v>
      </c>
      <c r="B38" t="str">
        <f>IF(OR(ISNUMBER(FIND("QVC",Z38)),ISNUMBER(FIND("QVC",AL38))),"QVC",IF(OR(ISNUMBER(FIND("NCO",H38)),ISNUMBER(FIND("NCO",Y38))), "NCO", IF(AL38="consumer","PMD.com",VLOOKUP(LEFT(H38,2),Tables!$E$1:$F$11,2,FALSE))))</f>
        <v>PMD.com</v>
      </c>
      <c r="C38">
        <f t="shared" si="1"/>
        <v>53900001</v>
      </c>
      <c r="D38">
        <f t="shared" si="2"/>
        <v>1</v>
      </c>
      <c r="E38" t="str">
        <f t="shared" ca="1" si="0"/>
        <v>shifted orders shipped</v>
      </c>
      <c r="F38" t="s">
        <v>3539</v>
      </c>
      <c r="G38" t="s">
        <v>335</v>
      </c>
      <c r="H38" t="s">
        <v>2834</v>
      </c>
      <c r="I38" s="6">
        <v>44010.227546296293</v>
      </c>
      <c r="J38" t="s">
        <v>16</v>
      </c>
      <c r="K38" s="6">
        <v>44013.224699074075</v>
      </c>
      <c r="M38" t="s">
        <v>3605</v>
      </c>
      <c r="N38" t="s">
        <v>3606</v>
      </c>
      <c r="O38" t="s">
        <v>905</v>
      </c>
      <c r="Q38" t="s">
        <v>1181</v>
      </c>
      <c r="R38" t="s">
        <v>412</v>
      </c>
      <c r="S38" t="s">
        <v>3607</v>
      </c>
      <c r="T38" t="s">
        <v>338</v>
      </c>
      <c r="U38" t="s">
        <v>530</v>
      </c>
      <c r="W38" t="s">
        <v>3608</v>
      </c>
      <c r="Z38" t="s">
        <v>3605</v>
      </c>
      <c r="AA38" t="s">
        <v>3606</v>
      </c>
      <c r="AB38" t="s">
        <v>905</v>
      </c>
      <c r="AD38" t="s">
        <v>1181</v>
      </c>
      <c r="AE38" t="s">
        <v>412</v>
      </c>
      <c r="AF38" t="s">
        <v>3607</v>
      </c>
      <c r="AG38" t="s">
        <v>338</v>
      </c>
      <c r="AH38" t="s">
        <v>530</v>
      </c>
      <c r="AJ38" t="s">
        <v>3608</v>
      </c>
      <c r="AL38" t="s">
        <v>339</v>
      </c>
      <c r="AM38">
        <v>1</v>
      </c>
      <c r="AN38">
        <v>1</v>
      </c>
      <c r="AO38">
        <v>31217</v>
      </c>
      <c r="AQ38">
        <v>124466</v>
      </c>
      <c r="AR38">
        <v>53900001</v>
      </c>
      <c r="AS38" t="s">
        <v>1697</v>
      </c>
      <c r="AT38" t="s">
        <v>104</v>
      </c>
      <c r="AW38" t="s">
        <v>343</v>
      </c>
      <c r="BY38" t="s">
        <v>342</v>
      </c>
      <c r="EQ38">
        <v>247378</v>
      </c>
      <c r="ER38" t="s">
        <v>2835</v>
      </c>
      <c r="EV38">
        <v>17285470</v>
      </c>
      <c r="EW38">
        <v>928</v>
      </c>
      <c r="EX38">
        <v>219933</v>
      </c>
      <c r="EY38" t="s">
        <v>3609</v>
      </c>
      <c r="EZ38">
        <v>1</v>
      </c>
      <c r="FC38">
        <v>95382</v>
      </c>
      <c r="FD38" t="s">
        <v>1412</v>
      </c>
    </row>
    <row r="39" spans="1:160" x14ac:dyDescent="0.3">
      <c r="A39" t="str">
        <f>VLOOKUP(B39,Table2[],3,FALSE)</f>
        <v>Digital</v>
      </c>
      <c r="B39" t="str">
        <f>IF(OR(ISNUMBER(FIND("QVC",Z39)),ISNUMBER(FIND("QVC",AL39))),"QVC",IF(OR(ISNUMBER(FIND("NCO",H39)),ISNUMBER(FIND("NCO",Y39))), "NCO", IF(AL39="consumer","PMD.com",VLOOKUP(LEFT(H39,2),Tables!$E$1:$F$11,2,FALSE))))</f>
        <v>PMD.com</v>
      </c>
      <c r="C39">
        <f t="shared" si="1"/>
        <v>5341</v>
      </c>
      <c r="D39">
        <f t="shared" si="2"/>
        <v>1</v>
      </c>
      <c r="E39" t="str">
        <f t="shared" ca="1" si="0"/>
        <v>shifted orders shipped</v>
      </c>
      <c r="F39" t="s">
        <v>3539</v>
      </c>
      <c r="G39" t="s">
        <v>335</v>
      </c>
      <c r="H39" t="s">
        <v>2834</v>
      </c>
      <c r="I39" s="6">
        <v>44010.227546296293</v>
      </c>
      <c r="J39" t="s">
        <v>16</v>
      </c>
      <c r="K39" s="6">
        <v>44013.224699074075</v>
      </c>
      <c r="M39" t="s">
        <v>3605</v>
      </c>
      <c r="N39" t="s">
        <v>3606</v>
      </c>
      <c r="O39" t="s">
        <v>905</v>
      </c>
      <c r="Q39" t="s">
        <v>1181</v>
      </c>
      <c r="R39" t="s">
        <v>412</v>
      </c>
      <c r="S39" t="s">
        <v>3607</v>
      </c>
      <c r="T39" t="s">
        <v>338</v>
      </c>
      <c r="U39" t="s">
        <v>530</v>
      </c>
      <c r="W39" t="s">
        <v>3608</v>
      </c>
      <c r="Z39" t="s">
        <v>3605</v>
      </c>
      <c r="AA39" t="s">
        <v>3606</v>
      </c>
      <c r="AB39" t="s">
        <v>905</v>
      </c>
      <c r="AD39" t="s">
        <v>1181</v>
      </c>
      <c r="AE39" t="s">
        <v>412</v>
      </c>
      <c r="AF39" t="s">
        <v>3607</v>
      </c>
      <c r="AG39" t="s">
        <v>338</v>
      </c>
      <c r="AH39" t="s">
        <v>530</v>
      </c>
      <c r="AJ39" t="s">
        <v>3608</v>
      </c>
      <c r="AL39" t="s">
        <v>339</v>
      </c>
      <c r="AM39">
        <v>1</v>
      </c>
      <c r="AN39">
        <v>1</v>
      </c>
      <c r="AO39">
        <v>15156</v>
      </c>
      <c r="AQ39">
        <v>124187</v>
      </c>
      <c r="AR39">
        <v>5341</v>
      </c>
      <c r="AS39" t="s">
        <v>831</v>
      </c>
      <c r="AT39" t="s">
        <v>82</v>
      </c>
      <c r="AW39" t="s">
        <v>340</v>
      </c>
      <c r="AX39" t="s">
        <v>340</v>
      </c>
      <c r="AY39" t="s">
        <v>345</v>
      </c>
      <c r="AZ39" t="s">
        <v>346</v>
      </c>
      <c r="BY39" t="s">
        <v>342</v>
      </c>
      <c r="EQ39">
        <v>244247</v>
      </c>
      <c r="ER39" t="s">
        <v>2835</v>
      </c>
      <c r="EV39">
        <v>17285470</v>
      </c>
      <c r="EW39">
        <v>928</v>
      </c>
      <c r="EX39">
        <v>219933</v>
      </c>
      <c r="EY39" t="s">
        <v>3609</v>
      </c>
      <c r="EZ39">
        <v>1</v>
      </c>
      <c r="FC39">
        <v>5341</v>
      </c>
      <c r="FD39" t="s">
        <v>82</v>
      </c>
    </row>
    <row r="40" spans="1:160" x14ac:dyDescent="0.3">
      <c r="A40" t="str">
        <f>VLOOKUP(B40,Table2[],3,FALSE)</f>
        <v>Digital</v>
      </c>
      <c r="B40" t="str">
        <f>IF(OR(ISNUMBER(FIND("QVC",Z40)),ISNUMBER(FIND("QVC",AL40))),"QVC",IF(OR(ISNUMBER(FIND("NCO",H40)),ISNUMBER(FIND("NCO",Y40))), "NCO", IF(AL40="consumer","PMD.com",VLOOKUP(LEFT(H40,2),Tables!$E$1:$F$11,2,FALSE))))</f>
        <v>PMD.com</v>
      </c>
      <c r="C40" t="str">
        <f t="shared" si="1"/>
        <v>53500001A</v>
      </c>
      <c r="D40">
        <f t="shared" si="2"/>
        <v>1</v>
      </c>
      <c r="E40" t="str">
        <f t="shared" ca="1" si="0"/>
        <v>shifted orders shipped</v>
      </c>
      <c r="F40" t="s">
        <v>3539</v>
      </c>
      <c r="G40" t="s">
        <v>335</v>
      </c>
      <c r="H40" t="s">
        <v>2834</v>
      </c>
      <c r="I40" s="6">
        <v>44010.227546296293</v>
      </c>
      <c r="J40" t="s">
        <v>16</v>
      </c>
      <c r="K40" s="6">
        <v>44013.224699074075</v>
      </c>
      <c r="M40" t="s">
        <v>3605</v>
      </c>
      <c r="N40" t="s">
        <v>3606</v>
      </c>
      <c r="O40" t="s">
        <v>905</v>
      </c>
      <c r="Q40" t="s">
        <v>1181</v>
      </c>
      <c r="R40" t="s">
        <v>412</v>
      </c>
      <c r="S40" t="s">
        <v>3607</v>
      </c>
      <c r="T40" t="s">
        <v>338</v>
      </c>
      <c r="U40" t="s">
        <v>530</v>
      </c>
      <c r="W40" t="s">
        <v>3608</v>
      </c>
      <c r="Z40" t="s">
        <v>3605</v>
      </c>
      <c r="AA40" t="s">
        <v>3606</v>
      </c>
      <c r="AB40" t="s">
        <v>905</v>
      </c>
      <c r="AD40" t="s">
        <v>1181</v>
      </c>
      <c r="AE40" t="s">
        <v>412</v>
      </c>
      <c r="AF40" t="s">
        <v>3607</v>
      </c>
      <c r="AG40" t="s">
        <v>338</v>
      </c>
      <c r="AH40" t="s">
        <v>530</v>
      </c>
      <c r="AJ40" t="s">
        <v>3608</v>
      </c>
      <c r="AL40" t="s">
        <v>339</v>
      </c>
      <c r="AM40">
        <v>1</v>
      </c>
      <c r="AN40">
        <v>1</v>
      </c>
      <c r="AO40">
        <v>1690</v>
      </c>
      <c r="AQ40">
        <v>125277</v>
      </c>
      <c r="AR40" t="s">
        <v>1242</v>
      </c>
      <c r="AS40" t="s">
        <v>1243</v>
      </c>
      <c r="AT40" t="s">
        <v>1244</v>
      </c>
      <c r="AW40" t="s">
        <v>349</v>
      </c>
      <c r="AX40" t="s">
        <v>553</v>
      </c>
      <c r="AY40" t="s">
        <v>345</v>
      </c>
      <c r="AZ40">
        <v>0</v>
      </c>
      <c r="EQ40">
        <v>251914</v>
      </c>
      <c r="ER40" t="s">
        <v>2835</v>
      </c>
      <c r="EV40">
        <v>17285470</v>
      </c>
      <c r="EW40">
        <v>928</v>
      </c>
      <c r="EX40">
        <v>219933</v>
      </c>
      <c r="EY40" t="s">
        <v>3609</v>
      </c>
      <c r="EZ40">
        <v>1</v>
      </c>
      <c r="FC40" t="s">
        <v>1242</v>
      </c>
      <c r="FD40" t="s">
        <v>1244</v>
      </c>
    </row>
    <row r="41" spans="1:160" x14ac:dyDescent="0.3">
      <c r="A41" t="str">
        <f>VLOOKUP(B41,Table2[],3,FALSE)</f>
        <v>Digital</v>
      </c>
      <c r="B41" t="str">
        <f>IF(OR(ISNUMBER(FIND("QVC",Z41)),ISNUMBER(FIND("QVC",AL41))),"QVC",IF(OR(ISNUMBER(FIND("NCO",H41)),ISNUMBER(FIND("NCO",Y41))), "NCO", IF(AL41="consumer","PMD.com",VLOOKUP(LEFT(H41,2),Tables!$E$1:$F$11,2,FALSE))))</f>
        <v>PMD.com</v>
      </c>
      <c r="C41">
        <f t="shared" si="1"/>
        <v>53970001</v>
      </c>
      <c r="D41">
        <f t="shared" si="2"/>
        <v>1</v>
      </c>
      <c r="E41" t="str">
        <f t="shared" ca="1" si="0"/>
        <v>shifted orders shipped</v>
      </c>
      <c r="F41" t="s">
        <v>3539</v>
      </c>
      <c r="G41" t="s">
        <v>335</v>
      </c>
      <c r="H41" t="s">
        <v>2848</v>
      </c>
      <c r="I41" s="6">
        <v>44010.47320601852</v>
      </c>
      <c r="J41" t="s">
        <v>16</v>
      </c>
      <c r="K41" s="6">
        <v>44013.224814814814</v>
      </c>
      <c r="M41" t="s">
        <v>3610</v>
      </c>
      <c r="N41" t="s">
        <v>3611</v>
      </c>
      <c r="Q41" t="s">
        <v>1348</v>
      </c>
      <c r="R41" t="s">
        <v>414</v>
      </c>
      <c r="S41">
        <v>7022</v>
      </c>
      <c r="T41" t="s">
        <v>338</v>
      </c>
      <c r="U41" t="s">
        <v>530</v>
      </c>
      <c r="W41" t="s">
        <v>3612</v>
      </c>
      <c r="Z41" t="s">
        <v>3610</v>
      </c>
      <c r="AA41" t="s">
        <v>3611</v>
      </c>
      <c r="AD41" t="s">
        <v>1348</v>
      </c>
      <c r="AE41" t="s">
        <v>414</v>
      </c>
      <c r="AF41">
        <v>7022</v>
      </c>
      <c r="AG41" t="s">
        <v>338</v>
      </c>
      <c r="AH41" t="s">
        <v>530</v>
      </c>
      <c r="AJ41" t="s">
        <v>3612</v>
      </c>
      <c r="AL41" t="s">
        <v>339</v>
      </c>
      <c r="AM41">
        <v>1</v>
      </c>
      <c r="AN41">
        <v>1</v>
      </c>
      <c r="AO41">
        <v>392</v>
      </c>
      <c r="AQ41">
        <v>124472</v>
      </c>
      <c r="AR41">
        <v>53970001</v>
      </c>
      <c r="AS41" t="s">
        <v>577</v>
      </c>
      <c r="AT41" t="s">
        <v>41</v>
      </c>
      <c r="AW41" t="s">
        <v>343</v>
      </c>
      <c r="BY41" t="s">
        <v>342</v>
      </c>
      <c r="EQ41">
        <v>251826</v>
      </c>
      <c r="ER41" t="s">
        <v>2849</v>
      </c>
      <c r="EV41">
        <v>17285501</v>
      </c>
      <c r="EW41">
        <v>928</v>
      </c>
      <c r="EX41">
        <v>219965</v>
      </c>
      <c r="EY41" t="s">
        <v>3613</v>
      </c>
      <c r="EZ41">
        <v>1</v>
      </c>
      <c r="FC41">
        <v>53970001</v>
      </c>
      <c r="FD41" t="s">
        <v>41</v>
      </c>
    </row>
    <row r="42" spans="1:160" x14ac:dyDescent="0.3">
      <c r="A42" t="str">
        <f>VLOOKUP(B42,Table2[],3,FALSE)</f>
        <v>Digital</v>
      </c>
      <c r="B42" t="str">
        <f>IF(OR(ISNUMBER(FIND("QVC",Z42)),ISNUMBER(FIND("QVC",AL42))),"QVC",IF(OR(ISNUMBER(FIND("NCO",H42)),ISNUMBER(FIND("NCO",Y42))), "NCO", IF(AL42="consumer","PMD.com",VLOOKUP(LEFT(H42,2),Tables!$E$1:$F$11,2,FALSE))))</f>
        <v>PMD.com</v>
      </c>
      <c r="C42">
        <f t="shared" si="1"/>
        <v>53900001</v>
      </c>
      <c r="D42">
        <f t="shared" si="2"/>
        <v>1</v>
      </c>
      <c r="E42" t="str">
        <f t="shared" ca="1" si="0"/>
        <v>shifted orders shipped</v>
      </c>
      <c r="F42" t="s">
        <v>3539</v>
      </c>
      <c r="G42" t="s">
        <v>335</v>
      </c>
      <c r="H42" t="s">
        <v>2848</v>
      </c>
      <c r="I42" s="6">
        <v>44010.47320601852</v>
      </c>
      <c r="J42" t="s">
        <v>16</v>
      </c>
      <c r="K42" s="6">
        <v>44013.224814814814</v>
      </c>
      <c r="M42" t="s">
        <v>3610</v>
      </c>
      <c r="N42" t="s">
        <v>3611</v>
      </c>
      <c r="Q42" t="s">
        <v>1348</v>
      </c>
      <c r="R42" t="s">
        <v>414</v>
      </c>
      <c r="S42">
        <v>7022</v>
      </c>
      <c r="T42" t="s">
        <v>338</v>
      </c>
      <c r="U42" t="s">
        <v>530</v>
      </c>
      <c r="W42" t="s">
        <v>3612</v>
      </c>
      <c r="Z42" t="s">
        <v>3610</v>
      </c>
      <c r="AA42" t="s">
        <v>3611</v>
      </c>
      <c r="AD42" t="s">
        <v>1348</v>
      </c>
      <c r="AE42" t="s">
        <v>414</v>
      </c>
      <c r="AF42">
        <v>7022</v>
      </c>
      <c r="AG42" t="s">
        <v>338</v>
      </c>
      <c r="AH42" t="s">
        <v>530</v>
      </c>
      <c r="AJ42" t="s">
        <v>3612</v>
      </c>
      <c r="AL42" t="s">
        <v>339</v>
      </c>
      <c r="AM42">
        <v>1</v>
      </c>
      <c r="AN42">
        <v>1</v>
      </c>
      <c r="AO42">
        <v>31217</v>
      </c>
      <c r="AQ42">
        <v>124466</v>
      </c>
      <c r="AR42">
        <v>53900001</v>
      </c>
      <c r="AS42" t="s">
        <v>1697</v>
      </c>
      <c r="AT42" t="s">
        <v>104</v>
      </c>
      <c r="AW42" t="s">
        <v>343</v>
      </c>
      <c r="BY42" t="s">
        <v>342</v>
      </c>
      <c r="EQ42">
        <v>247378</v>
      </c>
      <c r="ER42" t="s">
        <v>2849</v>
      </c>
      <c r="EV42">
        <v>17285501</v>
      </c>
      <c r="EW42">
        <v>928</v>
      </c>
      <c r="EX42">
        <v>219965</v>
      </c>
      <c r="EY42" t="s">
        <v>3613</v>
      </c>
      <c r="EZ42">
        <v>1</v>
      </c>
      <c r="FC42">
        <v>95382</v>
      </c>
      <c r="FD42" t="s">
        <v>1412</v>
      </c>
    </row>
    <row r="43" spans="1:160" x14ac:dyDescent="0.3">
      <c r="A43" t="str">
        <f>VLOOKUP(B43,Table2[],3,FALSE)</f>
        <v>Digital</v>
      </c>
      <c r="B43" t="str">
        <f>IF(OR(ISNUMBER(FIND("QVC",Z43)),ISNUMBER(FIND("QVC",AL43))),"QVC",IF(OR(ISNUMBER(FIND("NCO",H43)),ISNUMBER(FIND("NCO",Y43))), "NCO", IF(AL43="consumer","PMD.com",VLOOKUP(LEFT(H43,2),Tables!$E$1:$F$11,2,FALSE))))</f>
        <v>PMD.com</v>
      </c>
      <c r="C43">
        <f t="shared" si="1"/>
        <v>53990001</v>
      </c>
      <c r="D43">
        <f t="shared" si="2"/>
        <v>1</v>
      </c>
      <c r="E43" t="str">
        <f t="shared" ca="1" si="0"/>
        <v>shifted orders shipped</v>
      </c>
      <c r="F43" t="s">
        <v>3539</v>
      </c>
      <c r="G43" t="s">
        <v>335</v>
      </c>
      <c r="H43" t="s">
        <v>2848</v>
      </c>
      <c r="I43" s="6">
        <v>44010.47320601852</v>
      </c>
      <c r="J43" t="s">
        <v>16</v>
      </c>
      <c r="K43" s="6">
        <v>44013.224814814814</v>
      </c>
      <c r="M43" t="s">
        <v>3610</v>
      </c>
      <c r="N43" t="s">
        <v>3611</v>
      </c>
      <c r="Q43" t="s">
        <v>1348</v>
      </c>
      <c r="R43" t="s">
        <v>414</v>
      </c>
      <c r="S43">
        <v>7022</v>
      </c>
      <c r="T43" t="s">
        <v>338</v>
      </c>
      <c r="U43" t="s">
        <v>530</v>
      </c>
      <c r="W43" t="s">
        <v>3612</v>
      </c>
      <c r="Z43" t="s">
        <v>3610</v>
      </c>
      <c r="AA43" t="s">
        <v>3611</v>
      </c>
      <c r="AD43" t="s">
        <v>1348</v>
      </c>
      <c r="AE43" t="s">
        <v>414</v>
      </c>
      <c r="AF43">
        <v>7022</v>
      </c>
      <c r="AG43" t="s">
        <v>338</v>
      </c>
      <c r="AH43" t="s">
        <v>530</v>
      </c>
      <c r="AJ43" t="s">
        <v>3612</v>
      </c>
      <c r="AL43" t="s">
        <v>339</v>
      </c>
      <c r="AM43">
        <v>1</v>
      </c>
      <c r="AN43">
        <v>1</v>
      </c>
      <c r="AO43">
        <v>14448</v>
      </c>
      <c r="AQ43">
        <v>124474</v>
      </c>
      <c r="AR43">
        <v>53990001</v>
      </c>
      <c r="AS43" t="s">
        <v>1735</v>
      </c>
      <c r="AT43" t="s">
        <v>111</v>
      </c>
      <c r="AW43" t="s">
        <v>343</v>
      </c>
      <c r="BY43" t="s">
        <v>342</v>
      </c>
      <c r="EQ43">
        <v>253300</v>
      </c>
      <c r="ER43" t="s">
        <v>2849</v>
      </c>
      <c r="EV43">
        <v>17285501</v>
      </c>
      <c r="EW43">
        <v>928</v>
      </c>
      <c r="EX43">
        <v>219965</v>
      </c>
      <c r="EY43" t="s">
        <v>3613</v>
      </c>
      <c r="EZ43">
        <v>1</v>
      </c>
      <c r="FC43">
        <v>53990001</v>
      </c>
      <c r="FD43" t="s">
        <v>111</v>
      </c>
    </row>
    <row r="44" spans="1:160" x14ac:dyDescent="0.3">
      <c r="A44" t="str">
        <f>VLOOKUP(B44,Table2[],3,FALSE)</f>
        <v>Digital</v>
      </c>
      <c r="B44" t="str">
        <f>IF(OR(ISNUMBER(FIND("QVC",Z44)),ISNUMBER(FIND("QVC",AL44))),"QVC",IF(OR(ISNUMBER(FIND("NCO",H44)),ISNUMBER(FIND("NCO",Y44))), "NCO", IF(AL44="consumer","PMD.com",VLOOKUP(LEFT(H44,2),Tables!$E$1:$F$11,2,FALSE))))</f>
        <v>PMD.com</v>
      </c>
      <c r="C44">
        <f t="shared" si="1"/>
        <v>53980001</v>
      </c>
      <c r="D44">
        <f t="shared" si="2"/>
        <v>1</v>
      </c>
      <c r="E44" t="str">
        <f t="shared" ca="1" si="0"/>
        <v>shifted orders shipped</v>
      </c>
      <c r="F44" t="s">
        <v>3539</v>
      </c>
      <c r="G44" t="s">
        <v>335</v>
      </c>
      <c r="H44" t="s">
        <v>2848</v>
      </c>
      <c r="I44" s="6">
        <v>44010.47320601852</v>
      </c>
      <c r="J44" t="s">
        <v>16</v>
      </c>
      <c r="K44" s="6">
        <v>44013.224814814814</v>
      </c>
      <c r="M44" t="s">
        <v>3610</v>
      </c>
      <c r="N44" t="s">
        <v>3611</v>
      </c>
      <c r="Q44" t="s">
        <v>1348</v>
      </c>
      <c r="R44" t="s">
        <v>414</v>
      </c>
      <c r="S44">
        <v>7022</v>
      </c>
      <c r="T44" t="s">
        <v>338</v>
      </c>
      <c r="U44" t="s">
        <v>530</v>
      </c>
      <c r="W44" t="s">
        <v>3612</v>
      </c>
      <c r="Z44" t="s">
        <v>3610</v>
      </c>
      <c r="AA44" t="s">
        <v>3611</v>
      </c>
      <c r="AD44" t="s">
        <v>1348</v>
      </c>
      <c r="AE44" t="s">
        <v>414</v>
      </c>
      <c r="AF44">
        <v>7022</v>
      </c>
      <c r="AG44" t="s">
        <v>338</v>
      </c>
      <c r="AH44" t="s">
        <v>530</v>
      </c>
      <c r="AJ44" t="s">
        <v>3612</v>
      </c>
      <c r="AL44" t="s">
        <v>339</v>
      </c>
      <c r="AM44">
        <v>1</v>
      </c>
      <c r="AN44">
        <v>1</v>
      </c>
      <c r="AO44">
        <v>5816</v>
      </c>
      <c r="AQ44">
        <v>124473</v>
      </c>
      <c r="AR44">
        <v>53980001</v>
      </c>
      <c r="AS44" t="s">
        <v>1735</v>
      </c>
      <c r="AT44" t="s">
        <v>43</v>
      </c>
      <c r="AW44" t="s">
        <v>340</v>
      </c>
      <c r="AX44">
        <v>0</v>
      </c>
      <c r="AY44" t="s">
        <v>348</v>
      </c>
      <c r="AZ44">
        <v>0</v>
      </c>
      <c r="BY44" t="s">
        <v>342</v>
      </c>
      <c r="EQ44">
        <v>253177</v>
      </c>
      <c r="ER44" t="s">
        <v>2849</v>
      </c>
      <c r="EV44">
        <v>17285501</v>
      </c>
      <c r="EW44">
        <v>928</v>
      </c>
      <c r="EX44">
        <v>219965</v>
      </c>
      <c r="EY44" t="s">
        <v>3613</v>
      </c>
      <c r="EZ44">
        <v>1</v>
      </c>
      <c r="FC44">
        <v>53980001</v>
      </c>
      <c r="FD44" t="s">
        <v>43</v>
      </c>
    </row>
    <row r="45" spans="1:160" x14ac:dyDescent="0.3">
      <c r="A45" t="str">
        <f>VLOOKUP(B45,Table2[],3,FALSE)</f>
        <v>Digital</v>
      </c>
      <c r="B45" t="str">
        <f>IF(OR(ISNUMBER(FIND("QVC",Z45)),ISNUMBER(FIND("QVC",AL45))),"QVC",IF(OR(ISNUMBER(FIND("NCO",H45)),ISNUMBER(FIND("NCO",Y45))), "NCO", IF(AL45="consumer","PMD.com",VLOOKUP(LEFT(H45,2),Tables!$E$1:$F$11,2,FALSE))))</f>
        <v>PMD.com</v>
      </c>
      <c r="C45">
        <f t="shared" si="1"/>
        <v>51090030</v>
      </c>
      <c r="D45">
        <f t="shared" si="2"/>
        <v>1</v>
      </c>
      <c r="E45" t="str">
        <f t="shared" ca="1" si="0"/>
        <v>shifted orders shipped</v>
      </c>
      <c r="F45" t="s">
        <v>3539</v>
      </c>
      <c r="G45" t="s">
        <v>335</v>
      </c>
      <c r="H45" t="s">
        <v>2848</v>
      </c>
      <c r="I45" s="6">
        <v>44010.47320601852</v>
      </c>
      <c r="J45" t="s">
        <v>16</v>
      </c>
      <c r="K45" s="6">
        <v>44013.224814814814</v>
      </c>
      <c r="M45" t="s">
        <v>3610</v>
      </c>
      <c r="N45" t="s">
        <v>3611</v>
      </c>
      <c r="Q45" t="s">
        <v>1348</v>
      </c>
      <c r="R45" t="s">
        <v>414</v>
      </c>
      <c r="S45">
        <v>7022</v>
      </c>
      <c r="T45" t="s">
        <v>338</v>
      </c>
      <c r="U45" t="s">
        <v>530</v>
      </c>
      <c r="W45" t="s">
        <v>3612</v>
      </c>
      <c r="Z45" t="s">
        <v>3610</v>
      </c>
      <c r="AA45" t="s">
        <v>3611</v>
      </c>
      <c r="AD45" t="s">
        <v>1348</v>
      </c>
      <c r="AE45" t="s">
        <v>414</v>
      </c>
      <c r="AF45">
        <v>7022</v>
      </c>
      <c r="AG45" t="s">
        <v>338</v>
      </c>
      <c r="AH45" t="s">
        <v>530</v>
      </c>
      <c r="AJ45" t="s">
        <v>3612</v>
      </c>
      <c r="AL45" t="s">
        <v>339</v>
      </c>
      <c r="AM45">
        <v>1</v>
      </c>
      <c r="AN45">
        <v>1</v>
      </c>
      <c r="AO45">
        <v>6688</v>
      </c>
      <c r="AQ45">
        <v>125960</v>
      </c>
      <c r="AR45">
        <v>51090030</v>
      </c>
      <c r="AS45" t="s">
        <v>996</v>
      </c>
      <c r="AT45" t="s">
        <v>628</v>
      </c>
      <c r="AW45" t="s">
        <v>343</v>
      </c>
      <c r="BY45" t="s">
        <v>342</v>
      </c>
      <c r="BZ45" t="b">
        <v>0</v>
      </c>
      <c r="EQ45">
        <v>244453</v>
      </c>
      <c r="ER45" t="s">
        <v>2849</v>
      </c>
      <c r="EV45">
        <v>17285501</v>
      </c>
      <c r="EW45">
        <v>928</v>
      </c>
      <c r="EX45">
        <v>219965</v>
      </c>
      <c r="EY45" t="s">
        <v>3613</v>
      </c>
      <c r="EZ45">
        <v>1</v>
      </c>
      <c r="FC45">
        <v>95382</v>
      </c>
      <c r="FD45" t="s">
        <v>1412</v>
      </c>
    </row>
    <row r="46" spans="1:160" x14ac:dyDescent="0.3">
      <c r="A46" t="str">
        <f>VLOOKUP(B46,Table2[],3,FALSE)</f>
        <v>Digital</v>
      </c>
      <c r="B46" t="str">
        <f>IF(OR(ISNUMBER(FIND("QVC",Z46)),ISNUMBER(FIND("QVC",AL46))),"QVC",IF(OR(ISNUMBER(FIND("NCO",H46)),ISNUMBER(FIND("NCO",Y46))), "NCO", IF(AL46="consumer","PMD.com",VLOOKUP(LEFT(H46,2),Tables!$E$1:$F$11,2,FALSE))))</f>
        <v>PMD.com</v>
      </c>
      <c r="C46">
        <f t="shared" si="1"/>
        <v>54010001</v>
      </c>
      <c r="D46">
        <f t="shared" si="2"/>
        <v>1</v>
      </c>
      <c r="E46" t="str">
        <f t="shared" ca="1" si="0"/>
        <v>shifted orders shipped</v>
      </c>
      <c r="F46" t="s">
        <v>3539</v>
      </c>
      <c r="G46" t="s">
        <v>335</v>
      </c>
      <c r="H46" t="s">
        <v>2848</v>
      </c>
      <c r="I46" s="6">
        <v>44010.47320601852</v>
      </c>
      <c r="J46" t="s">
        <v>16</v>
      </c>
      <c r="K46" s="6">
        <v>44013.224814814814</v>
      </c>
      <c r="M46" t="s">
        <v>3610</v>
      </c>
      <c r="N46" t="s">
        <v>3611</v>
      </c>
      <c r="Q46" t="s">
        <v>1348</v>
      </c>
      <c r="R46" t="s">
        <v>414</v>
      </c>
      <c r="S46">
        <v>7022</v>
      </c>
      <c r="T46" t="s">
        <v>338</v>
      </c>
      <c r="U46" t="s">
        <v>530</v>
      </c>
      <c r="W46" t="s">
        <v>3612</v>
      </c>
      <c r="Z46" t="s">
        <v>3610</v>
      </c>
      <c r="AA46" t="s">
        <v>3611</v>
      </c>
      <c r="AD46" t="s">
        <v>1348</v>
      </c>
      <c r="AE46" t="s">
        <v>414</v>
      </c>
      <c r="AF46">
        <v>7022</v>
      </c>
      <c r="AG46" t="s">
        <v>338</v>
      </c>
      <c r="AH46" t="s">
        <v>530</v>
      </c>
      <c r="AJ46" t="s">
        <v>3612</v>
      </c>
      <c r="AL46" t="s">
        <v>339</v>
      </c>
      <c r="AM46">
        <v>1</v>
      </c>
      <c r="AN46">
        <v>1</v>
      </c>
      <c r="AO46">
        <v>6300</v>
      </c>
      <c r="AQ46">
        <v>124476</v>
      </c>
      <c r="AR46">
        <v>54010001</v>
      </c>
      <c r="AS46" t="s">
        <v>577</v>
      </c>
      <c r="AT46" t="s">
        <v>35</v>
      </c>
      <c r="AW46" t="s">
        <v>340</v>
      </c>
      <c r="AX46">
        <v>0</v>
      </c>
      <c r="AY46" t="s">
        <v>348</v>
      </c>
      <c r="AZ46">
        <v>0</v>
      </c>
      <c r="BY46" t="s">
        <v>342</v>
      </c>
      <c r="EQ46">
        <v>252076</v>
      </c>
      <c r="ER46" t="s">
        <v>2849</v>
      </c>
      <c r="EV46">
        <v>17285501</v>
      </c>
      <c r="EW46">
        <v>928</v>
      </c>
      <c r="EX46">
        <v>219965</v>
      </c>
      <c r="EY46" t="s">
        <v>3613</v>
      </c>
      <c r="EZ46">
        <v>1</v>
      </c>
      <c r="FC46">
        <v>95382</v>
      </c>
      <c r="FD46" t="s">
        <v>1412</v>
      </c>
    </row>
    <row r="47" spans="1:160" x14ac:dyDescent="0.3">
      <c r="A47" t="str">
        <f>VLOOKUP(B47,Table2[],3,FALSE)</f>
        <v>Digital</v>
      </c>
      <c r="B47" t="str">
        <f>IF(OR(ISNUMBER(FIND("QVC",Z47)),ISNUMBER(FIND("QVC",AL47))),"QVC",IF(OR(ISNUMBER(FIND("NCO",H47)),ISNUMBER(FIND("NCO",Y47))), "NCO", IF(AL47="consumer","PMD.com",VLOOKUP(LEFT(H47,2),Tables!$E$1:$F$11,2,FALSE))))</f>
        <v>PMD.com</v>
      </c>
      <c r="C47">
        <f t="shared" si="1"/>
        <v>55090001</v>
      </c>
      <c r="D47">
        <f t="shared" si="2"/>
        <v>1</v>
      </c>
      <c r="E47" t="str">
        <f t="shared" ca="1" si="0"/>
        <v>shifted orders shipped</v>
      </c>
      <c r="F47" t="s">
        <v>3539</v>
      </c>
      <c r="G47" t="s">
        <v>335</v>
      </c>
      <c r="H47" t="s">
        <v>2848</v>
      </c>
      <c r="I47" s="6">
        <v>44010.47320601852</v>
      </c>
      <c r="J47" t="s">
        <v>16</v>
      </c>
      <c r="K47" s="6">
        <v>44013.224814814814</v>
      </c>
      <c r="M47" t="s">
        <v>3610</v>
      </c>
      <c r="N47" t="s">
        <v>3611</v>
      </c>
      <c r="Q47" t="s">
        <v>1348</v>
      </c>
      <c r="R47" t="s">
        <v>414</v>
      </c>
      <c r="S47">
        <v>7022</v>
      </c>
      <c r="T47" t="s">
        <v>338</v>
      </c>
      <c r="U47" t="s">
        <v>530</v>
      </c>
      <c r="W47" t="s">
        <v>3612</v>
      </c>
      <c r="Z47" t="s">
        <v>3610</v>
      </c>
      <c r="AA47" t="s">
        <v>3611</v>
      </c>
      <c r="AD47" t="s">
        <v>1348</v>
      </c>
      <c r="AE47" t="s">
        <v>414</v>
      </c>
      <c r="AF47">
        <v>7022</v>
      </c>
      <c r="AG47" t="s">
        <v>338</v>
      </c>
      <c r="AH47" t="s">
        <v>530</v>
      </c>
      <c r="AJ47" t="s">
        <v>3612</v>
      </c>
      <c r="AL47" t="s">
        <v>339</v>
      </c>
      <c r="AM47">
        <v>1</v>
      </c>
      <c r="AN47">
        <v>1</v>
      </c>
      <c r="AO47">
        <v>5013</v>
      </c>
      <c r="AQ47">
        <v>124478</v>
      </c>
      <c r="AR47">
        <v>55090001</v>
      </c>
      <c r="AS47" t="s">
        <v>995</v>
      </c>
      <c r="AT47" t="s">
        <v>165</v>
      </c>
      <c r="AW47" t="s">
        <v>340</v>
      </c>
      <c r="AX47" t="s">
        <v>340</v>
      </c>
      <c r="AY47" t="s">
        <v>382</v>
      </c>
      <c r="AZ47">
        <v>0</v>
      </c>
      <c r="BY47" t="s">
        <v>342</v>
      </c>
      <c r="EQ47">
        <v>251219</v>
      </c>
      <c r="ER47" t="s">
        <v>2849</v>
      </c>
      <c r="EV47">
        <v>17285501</v>
      </c>
      <c r="EW47">
        <v>928</v>
      </c>
      <c r="EX47">
        <v>219965</v>
      </c>
      <c r="EY47" t="s">
        <v>3613</v>
      </c>
      <c r="EZ47">
        <v>1</v>
      </c>
      <c r="FC47">
        <v>55090001</v>
      </c>
      <c r="FD47" t="s">
        <v>165</v>
      </c>
    </row>
    <row r="48" spans="1:160" x14ac:dyDescent="0.3">
      <c r="A48" t="str">
        <f>VLOOKUP(B48,Table2[],3,FALSE)</f>
        <v>Digital</v>
      </c>
      <c r="B48" t="str">
        <f>IF(OR(ISNUMBER(FIND("QVC",Z48)),ISNUMBER(FIND("QVC",AL48))),"QVC",IF(OR(ISNUMBER(FIND("NCO",H48)),ISNUMBER(FIND("NCO",Y48))), "NCO", IF(AL48="consumer","PMD.com",VLOOKUP(LEFT(H48,2),Tables!$E$1:$F$11,2,FALSE))))</f>
        <v>PMD.com</v>
      </c>
      <c r="C48">
        <f t="shared" si="1"/>
        <v>51090030</v>
      </c>
      <c r="D48">
        <f t="shared" si="2"/>
        <v>1</v>
      </c>
      <c r="E48" t="str">
        <f t="shared" ca="1" si="0"/>
        <v>shifted orders shipped</v>
      </c>
      <c r="F48" t="s">
        <v>3539</v>
      </c>
      <c r="G48" t="s">
        <v>335</v>
      </c>
      <c r="H48" t="s">
        <v>2850</v>
      </c>
      <c r="I48" s="6">
        <v>44010.482210648152</v>
      </c>
      <c r="J48" t="s">
        <v>16</v>
      </c>
      <c r="K48" s="6">
        <v>44013.225034722222</v>
      </c>
      <c r="M48" t="s">
        <v>3614</v>
      </c>
      <c r="N48" t="s">
        <v>3615</v>
      </c>
      <c r="O48" t="s">
        <v>1541</v>
      </c>
      <c r="Q48" t="s">
        <v>695</v>
      </c>
      <c r="R48" t="s">
        <v>372</v>
      </c>
      <c r="S48" t="s">
        <v>3616</v>
      </c>
      <c r="T48" t="s">
        <v>338</v>
      </c>
      <c r="U48" t="s">
        <v>530</v>
      </c>
      <c r="W48" t="s">
        <v>3617</v>
      </c>
      <c r="Z48" t="s">
        <v>3614</v>
      </c>
      <c r="AA48" t="s">
        <v>3615</v>
      </c>
      <c r="AB48" t="s">
        <v>1541</v>
      </c>
      <c r="AD48" t="s">
        <v>695</v>
      </c>
      <c r="AE48" t="s">
        <v>372</v>
      </c>
      <c r="AF48" t="s">
        <v>3616</v>
      </c>
      <c r="AG48" t="s">
        <v>338</v>
      </c>
      <c r="AH48" t="s">
        <v>530</v>
      </c>
      <c r="AJ48" t="s">
        <v>3617</v>
      </c>
      <c r="AL48" t="s">
        <v>339</v>
      </c>
      <c r="AM48">
        <v>1</v>
      </c>
      <c r="AN48">
        <v>1</v>
      </c>
      <c r="AO48">
        <v>6688</v>
      </c>
      <c r="AQ48">
        <v>125960</v>
      </c>
      <c r="AR48">
        <v>51090030</v>
      </c>
      <c r="AS48" t="s">
        <v>996</v>
      </c>
      <c r="AT48" t="s">
        <v>628</v>
      </c>
      <c r="AW48" t="s">
        <v>343</v>
      </c>
      <c r="BY48" t="s">
        <v>342</v>
      </c>
      <c r="BZ48" t="b">
        <v>0</v>
      </c>
      <c r="EQ48">
        <v>244453</v>
      </c>
      <c r="ER48" t="s">
        <v>2851</v>
      </c>
      <c r="EV48">
        <v>17285502</v>
      </c>
      <c r="EW48">
        <v>928</v>
      </c>
      <c r="EX48">
        <v>219967</v>
      </c>
      <c r="EY48" t="s">
        <v>3618</v>
      </c>
      <c r="EZ48">
        <v>1</v>
      </c>
      <c r="FC48">
        <v>95382</v>
      </c>
      <c r="FD48" t="s">
        <v>1412</v>
      </c>
    </row>
    <row r="49" spans="1:160" x14ac:dyDescent="0.3">
      <c r="A49" t="str">
        <f>VLOOKUP(B49,Table2[],3,FALSE)</f>
        <v>Digital</v>
      </c>
      <c r="B49" t="str">
        <f>IF(OR(ISNUMBER(FIND("QVC",Z49)),ISNUMBER(FIND("QVC",AL49))),"QVC",IF(OR(ISNUMBER(FIND("NCO",H49)),ISNUMBER(FIND("NCO",Y49))), "NCO", IF(AL49="consumer","PMD.com",VLOOKUP(LEFT(H49,2),Tables!$E$1:$F$11,2,FALSE))))</f>
        <v>PMD.com</v>
      </c>
      <c r="C49">
        <f t="shared" si="1"/>
        <v>54010001</v>
      </c>
      <c r="D49">
        <f t="shared" si="2"/>
        <v>1</v>
      </c>
      <c r="E49" t="str">
        <f t="shared" ca="1" si="0"/>
        <v>shifted orders shipped</v>
      </c>
      <c r="F49" t="s">
        <v>3539</v>
      </c>
      <c r="G49" t="s">
        <v>335</v>
      </c>
      <c r="H49" t="s">
        <v>2850</v>
      </c>
      <c r="I49" s="6">
        <v>44010.482210648152</v>
      </c>
      <c r="J49" t="s">
        <v>16</v>
      </c>
      <c r="K49" s="6">
        <v>44013.225034722222</v>
      </c>
      <c r="M49" t="s">
        <v>3614</v>
      </c>
      <c r="N49" t="s">
        <v>3615</v>
      </c>
      <c r="O49" t="s">
        <v>1541</v>
      </c>
      <c r="Q49" t="s">
        <v>695</v>
      </c>
      <c r="R49" t="s">
        <v>372</v>
      </c>
      <c r="S49" t="s">
        <v>3616</v>
      </c>
      <c r="T49" t="s">
        <v>338</v>
      </c>
      <c r="U49" t="s">
        <v>530</v>
      </c>
      <c r="W49" t="s">
        <v>3617</v>
      </c>
      <c r="Z49" t="s">
        <v>3614</v>
      </c>
      <c r="AA49" t="s">
        <v>3615</v>
      </c>
      <c r="AB49" t="s">
        <v>1541</v>
      </c>
      <c r="AD49" t="s">
        <v>695</v>
      </c>
      <c r="AE49" t="s">
        <v>372</v>
      </c>
      <c r="AF49" t="s">
        <v>3616</v>
      </c>
      <c r="AG49" t="s">
        <v>338</v>
      </c>
      <c r="AH49" t="s">
        <v>530</v>
      </c>
      <c r="AJ49" t="s">
        <v>3617</v>
      </c>
      <c r="AL49" t="s">
        <v>339</v>
      </c>
      <c r="AM49">
        <v>1</v>
      </c>
      <c r="AN49">
        <v>1</v>
      </c>
      <c r="AO49">
        <v>6300</v>
      </c>
      <c r="AQ49">
        <v>124476</v>
      </c>
      <c r="AR49">
        <v>54010001</v>
      </c>
      <c r="AS49" t="s">
        <v>577</v>
      </c>
      <c r="AT49" t="s">
        <v>35</v>
      </c>
      <c r="AW49" t="s">
        <v>340</v>
      </c>
      <c r="AX49">
        <v>0</v>
      </c>
      <c r="AY49" t="s">
        <v>348</v>
      </c>
      <c r="AZ49">
        <v>0</v>
      </c>
      <c r="BY49" t="s">
        <v>342</v>
      </c>
      <c r="EQ49">
        <v>252076</v>
      </c>
      <c r="ER49" t="s">
        <v>2851</v>
      </c>
      <c r="EV49">
        <v>17285502</v>
      </c>
      <c r="EW49">
        <v>928</v>
      </c>
      <c r="EX49">
        <v>219967</v>
      </c>
      <c r="EY49" t="s">
        <v>3618</v>
      </c>
      <c r="EZ49">
        <v>1</v>
      </c>
      <c r="FC49">
        <v>95382</v>
      </c>
      <c r="FD49" t="s">
        <v>1412</v>
      </c>
    </row>
    <row r="50" spans="1:160" x14ac:dyDescent="0.3">
      <c r="A50" t="str">
        <f>VLOOKUP(B50,Table2[],3,FALSE)</f>
        <v>Digital</v>
      </c>
      <c r="B50" t="str">
        <f>IF(OR(ISNUMBER(FIND("QVC",Z50)),ISNUMBER(FIND("QVC",AL50))),"QVC",IF(OR(ISNUMBER(FIND("NCO",H50)),ISNUMBER(FIND("NCO",Y50))), "NCO", IF(AL50="consumer","PMD.com",VLOOKUP(LEFT(H50,2),Tables!$E$1:$F$11,2,FALSE))))</f>
        <v>PMD.com</v>
      </c>
      <c r="C50">
        <f t="shared" si="1"/>
        <v>53450001</v>
      </c>
      <c r="D50">
        <f t="shared" si="2"/>
        <v>1</v>
      </c>
      <c r="E50" t="str">
        <f t="shared" ca="1" si="0"/>
        <v>shifted orders shipped</v>
      </c>
      <c r="F50" t="s">
        <v>3539</v>
      </c>
      <c r="G50" t="s">
        <v>335</v>
      </c>
      <c r="H50" t="s">
        <v>2850</v>
      </c>
      <c r="I50" s="6">
        <v>44010.482210648152</v>
      </c>
      <c r="J50" t="s">
        <v>16</v>
      </c>
      <c r="K50" s="6">
        <v>44013.225034722222</v>
      </c>
      <c r="M50" t="s">
        <v>3614</v>
      </c>
      <c r="N50" t="s">
        <v>3615</v>
      </c>
      <c r="O50" t="s">
        <v>1541</v>
      </c>
      <c r="Q50" t="s">
        <v>695</v>
      </c>
      <c r="R50" t="s">
        <v>372</v>
      </c>
      <c r="S50" t="s">
        <v>3616</v>
      </c>
      <c r="T50" t="s">
        <v>338</v>
      </c>
      <c r="U50" t="s">
        <v>530</v>
      </c>
      <c r="W50" t="s">
        <v>3617</v>
      </c>
      <c r="Z50" t="s">
        <v>3614</v>
      </c>
      <c r="AA50" t="s">
        <v>3615</v>
      </c>
      <c r="AB50" t="s">
        <v>1541</v>
      </c>
      <c r="AD50" t="s">
        <v>695</v>
      </c>
      <c r="AE50" t="s">
        <v>372</v>
      </c>
      <c r="AF50" t="s">
        <v>3616</v>
      </c>
      <c r="AG50" t="s">
        <v>338</v>
      </c>
      <c r="AH50" t="s">
        <v>530</v>
      </c>
      <c r="AJ50" t="s">
        <v>3617</v>
      </c>
      <c r="AL50" t="s">
        <v>339</v>
      </c>
      <c r="AM50">
        <v>1</v>
      </c>
      <c r="AN50">
        <v>1</v>
      </c>
      <c r="AO50">
        <v>6117</v>
      </c>
      <c r="AQ50">
        <v>124723</v>
      </c>
      <c r="AR50">
        <v>53450001</v>
      </c>
      <c r="AS50" t="s">
        <v>89</v>
      </c>
      <c r="AT50" t="s">
        <v>144</v>
      </c>
      <c r="AW50" t="s">
        <v>340</v>
      </c>
      <c r="AX50" t="s">
        <v>340</v>
      </c>
      <c r="AY50" t="s">
        <v>345</v>
      </c>
      <c r="AZ50">
        <v>0</v>
      </c>
      <c r="EQ50">
        <v>252730</v>
      </c>
      <c r="ER50" t="s">
        <v>2851</v>
      </c>
      <c r="EV50">
        <v>17285502</v>
      </c>
      <c r="EW50">
        <v>928</v>
      </c>
      <c r="EX50">
        <v>219967</v>
      </c>
      <c r="EY50" t="s">
        <v>3618</v>
      </c>
      <c r="EZ50">
        <v>1</v>
      </c>
      <c r="FC50">
        <v>53450001</v>
      </c>
      <c r="FD50" t="s">
        <v>144</v>
      </c>
    </row>
    <row r="51" spans="1:160" x14ac:dyDescent="0.3">
      <c r="A51" t="str">
        <f>VLOOKUP(B51,Table2[],3,FALSE)</f>
        <v>Digital</v>
      </c>
      <c r="B51" t="str">
        <f>IF(OR(ISNUMBER(FIND("QVC",Z51)),ISNUMBER(FIND("QVC",AL51))),"QVC",IF(OR(ISNUMBER(FIND("NCO",H51)),ISNUMBER(FIND("NCO",Y51))), "NCO", IF(AL51="consumer","PMD.com",VLOOKUP(LEFT(H51,2),Tables!$E$1:$F$11,2,FALSE))))</f>
        <v>PMD.com</v>
      </c>
      <c r="C51">
        <f t="shared" si="1"/>
        <v>53900001</v>
      </c>
      <c r="D51">
        <f t="shared" si="2"/>
        <v>1</v>
      </c>
      <c r="E51" t="str">
        <f t="shared" ca="1" si="0"/>
        <v>shifted orders shipped</v>
      </c>
      <c r="F51" t="s">
        <v>3539</v>
      </c>
      <c r="G51" t="s">
        <v>335</v>
      </c>
      <c r="H51" t="s">
        <v>2850</v>
      </c>
      <c r="I51" s="6">
        <v>44010.482210648152</v>
      </c>
      <c r="J51" t="s">
        <v>16</v>
      </c>
      <c r="K51" s="6">
        <v>44013.225034722222</v>
      </c>
      <c r="M51" t="s">
        <v>3614</v>
      </c>
      <c r="N51" t="s">
        <v>3615</v>
      </c>
      <c r="O51" t="s">
        <v>1541</v>
      </c>
      <c r="Q51" t="s">
        <v>695</v>
      </c>
      <c r="R51" t="s">
        <v>372</v>
      </c>
      <c r="S51" t="s">
        <v>3616</v>
      </c>
      <c r="T51" t="s">
        <v>338</v>
      </c>
      <c r="U51" t="s">
        <v>530</v>
      </c>
      <c r="W51" t="s">
        <v>3617</v>
      </c>
      <c r="Z51" t="s">
        <v>3614</v>
      </c>
      <c r="AA51" t="s">
        <v>3615</v>
      </c>
      <c r="AB51" t="s">
        <v>1541</v>
      </c>
      <c r="AD51" t="s">
        <v>695</v>
      </c>
      <c r="AE51" t="s">
        <v>372</v>
      </c>
      <c r="AF51" t="s">
        <v>3616</v>
      </c>
      <c r="AG51" t="s">
        <v>338</v>
      </c>
      <c r="AH51" t="s">
        <v>530</v>
      </c>
      <c r="AJ51" t="s">
        <v>3617</v>
      </c>
      <c r="AL51" t="s">
        <v>339</v>
      </c>
      <c r="AM51">
        <v>1</v>
      </c>
      <c r="AN51">
        <v>1</v>
      </c>
      <c r="AO51">
        <v>31217</v>
      </c>
      <c r="AQ51">
        <v>124466</v>
      </c>
      <c r="AR51">
        <v>53900001</v>
      </c>
      <c r="AS51" t="s">
        <v>1697</v>
      </c>
      <c r="AT51" t="s">
        <v>104</v>
      </c>
      <c r="AW51" t="s">
        <v>343</v>
      </c>
      <c r="BY51" t="s">
        <v>342</v>
      </c>
      <c r="EQ51">
        <v>247378</v>
      </c>
      <c r="ER51" t="s">
        <v>2851</v>
      </c>
      <c r="EV51">
        <v>17285502</v>
      </c>
      <c r="EW51">
        <v>928</v>
      </c>
      <c r="EX51">
        <v>219967</v>
      </c>
      <c r="EY51" t="s">
        <v>3618</v>
      </c>
      <c r="EZ51">
        <v>1</v>
      </c>
      <c r="FC51">
        <v>95382</v>
      </c>
      <c r="FD51" t="s">
        <v>1412</v>
      </c>
    </row>
    <row r="52" spans="1:160" x14ac:dyDescent="0.3">
      <c r="A52" t="str">
        <f>VLOOKUP(B52,Table2[],3,FALSE)</f>
        <v>Digital</v>
      </c>
      <c r="B52" t="str">
        <f>IF(OR(ISNUMBER(FIND("QVC",Z52)),ISNUMBER(FIND("QVC",AL52))),"QVC",IF(OR(ISNUMBER(FIND("NCO",H52)),ISNUMBER(FIND("NCO",Y52))), "NCO", IF(AL52="consumer","PMD.com",VLOOKUP(LEFT(H52,2),Tables!$E$1:$F$11,2,FALSE))))</f>
        <v>PMD.com</v>
      </c>
      <c r="C52">
        <f t="shared" si="1"/>
        <v>53900001</v>
      </c>
      <c r="D52">
        <f t="shared" si="2"/>
        <v>1</v>
      </c>
      <c r="E52" t="str">
        <f t="shared" ca="1" si="0"/>
        <v>shifted orders shipped</v>
      </c>
      <c r="F52" t="s">
        <v>3539</v>
      </c>
      <c r="G52" t="s">
        <v>335</v>
      </c>
      <c r="H52" t="s">
        <v>2858</v>
      </c>
      <c r="I52" s="6">
        <v>44010.512465277781</v>
      </c>
      <c r="J52" t="s">
        <v>16</v>
      </c>
      <c r="K52" s="6">
        <v>44013.225173611114</v>
      </c>
      <c r="M52" t="s">
        <v>3619</v>
      </c>
      <c r="N52" t="s">
        <v>3620</v>
      </c>
      <c r="Q52" t="s">
        <v>514</v>
      </c>
      <c r="R52" t="s">
        <v>376</v>
      </c>
      <c r="S52" t="s">
        <v>3621</v>
      </c>
      <c r="T52" t="s">
        <v>338</v>
      </c>
      <c r="U52" t="s">
        <v>530</v>
      </c>
      <c r="W52" t="s">
        <v>3622</v>
      </c>
      <c r="Z52" t="s">
        <v>3619</v>
      </c>
      <c r="AA52" t="s">
        <v>3620</v>
      </c>
      <c r="AD52" t="s">
        <v>514</v>
      </c>
      <c r="AE52" t="s">
        <v>376</v>
      </c>
      <c r="AF52" t="s">
        <v>3621</v>
      </c>
      <c r="AG52" t="s">
        <v>338</v>
      </c>
      <c r="AH52" t="s">
        <v>530</v>
      </c>
      <c r="AJ52" t="s">
        <v>3622</v>
      </c>
      <c r="AL52" t="s">
        <v>339</v>
      </c>
      <c r="AM52">
        <v>1</v>
      </c>
      <c r="AN52">
        <v>1</v>
      </c>
      <c r="AO52">
        <v>31217</v>
      </c>
      <c r="AQ52">
        <v>124466</v>
      </c>
      <c r="AR52">
        <v>53900001</v>
      </c>
      <c r="AS52" t="s">
        <v>1697</v>
      </c>
      <c r="AT52" t="s">
        <v>104</v>
      </c>
      <c r="AW52" t="s">
        <v>343</v>
      </c>
      <c r="BY52" t="s">
        <v>342</v>
      </c>
      <c r="EQ52">
        <v>247378</v>
      </c>
      <c r="ER52" t="s">
        <v>2859</v>
      </c>
      <c r="EV52">
        <v>17285507</v>
      </c>
      <c r="EW52">
        <v>928</v>
      </c>
      <c r="EX52">
        <v>219972</v>
      </c>
      <c r="EY52" t="s">
        <v>3623</v>
      </c>
      <c r="EZ52">
        <v>1</v>
      </c>
      <c r="FC52">
        <v>95382</v>
      </c>
      <c r="FD52" t="s">
        <v>1412</v>
      </c>
    </row>
    <row r="53" spans="1:160" x14ac:dyDescent="0.3">
      <c r="A53" t="str">
        <f>VLOOKUP(B53,Table2[],3,FALSE)</f>
        <v>Digital</v>
      </c>
      <c r="B53" t="str">
        <f>IF(OR(ISNUMBER(FIND("QVC",Z53)),ISNUMBER(FIND("QVC",AL53))),"QVC",IF(OR(ISNUMBER(FIND("NCO",H53)),ISNUMBER(FIND("NCO",Y53))), "NCO", IF(AL53="consumer","PMD.com",VLOOKUP(LEFT(H53,2),Tables!$E$1:$F$11,2,FALSE))))</f>
        <v>PMD.com</v>
      </c>
      <c r="C53">
        <f t="shared" si="1"/>
        <v>53190001</v>
      </c>
      <c r="D53">
        <f t="shared" si="2"/>
        <v>1</v>
      </c>
      <c r="E53" t="str">
        <f t="shared" ca="1" si="0"/>
        <v>shifted orders shipped</v>
      </c>
      <c r="F53" t="s">
        <v>3539</v>
      </c>
      <c r="G53" t="s">
        <v>335</v>
      </c>
      <c r="H53" t="s">
        <v>2858</v>
      </c>
      <c r="I53" s="6">
        <v>44010.512465277781</v>
      </c>
      <c r="J53" t="s">
        <v>16</v>
      </c>
      <c r="K53" s="6">
        <v>44013.225173611114</v>
      </c>
      <c r="M53" t="s">
        <v>3619</v>
      </c>
      <c r="N53" t="s">
        <v>3620</v>
      </c>
      <c r="Q53" t="s">
        <v>514</v>
      </c>
      <c r="R53" t="s">
        <v>376</v>
      </c>
      <c r="S53" t="s">
        <v>3621</v>
      </c>
      <c r="T53" t="s">
        <v>338</v>
      </c>
      <c r="U53" t="s">
        <v>530</v>
      </c>
      <c r="W53" t="s">
        <v>3622</v>
      </c>
      <c r="Z53" t="s">
        <v>3619</v>
      </c>
      <c r="AA53" t="s">
        <v>3620</v>
      </c>
      <c r="AD53" t="s">
        <v>514</v>
      </c>
      <c r="AE53" t="s">
        <v>376</v>
      </c>
      <c r="AF53" t="s">
        <v>3621</v>
      </c>
      <c r="AG53" t="s">
        <v>338</v>
      </c>
      <c r="AH53" t="s">
        <v>530</v>
      </c>
      <c r="AJ53" t="s">
        <v>3622</v>
      </c>
      <c r="AL53" t="s">
        <v>339</v>
      </c>
      <c r="AM53">
        <v>1</v>
      </c>
      <c r="AN53">
        <v>1</v>
      </c>
      <c r="AO53">
        <v>4496</v>
      </c>
      <c r="AQ53">
        <v>124009</v>
      </c>
      <c r="AR53">
        <v>53190001</v>
      </c>
      <c r="AS53" t="s">
        <v>1003</v>
      </c>
      <c r="AT53" t="s">
        <v>53</v>
      </c>
      <c r="AW53" t="s">
        <v>340</v>
      </c>
      <c r="AX53" t="s">
        <v>340</v>
      </c>
      <c r="AY53" t="s">
        <v>357</v>
      </c>
      <c r="AZ53" t="s">
        <v>361</v>
      </c>
      <c r="BY53" t="s">
        <v>342</v>
      </c>
      <c r="EQ53">
        <v>252079</v>
      </c>
      <c r="ER53" t="s">
        <v>2859</v>
      </c>
      <c r="EV53">
        <v>17285507</v>
      </c>
      <c r="EW53">
        <v>928</v>
      </c>
      <c r="EX53">
        <v>219972</v>
      </c>
      <c r="EY53" t="s">
        <v>3623</v>
      </c>
      <c r="EZ53">
        <v>1</v>
      </c>
      <c r="FC53">
        <v>95105</v>
      </c>
      <c r="FD53" t="s">
        <v>644</v>
      </c>
    </row>
    <row r="54" spans="1:160" x14ac:dyDescent="0.3">
      <c r="A54" t="str">
        <f>VLOOKUP(B54,Table2[],3,FALSE)</f>
        <v>Digital</v>
      </c>
      <c r="B54" t="str">
        <f>IF(OR(ISNUMBER(FIND("QVC",Z54)),ISNUMBER(FIND("QVC",AL54))),"QVC",IF(OR(ISNUMBER(FIND("NCO",H54)),ISNUMBER(FIND("NCO",Y54))), "NCO", IF(AL54="consumer","PMD.com",VLOOKUP(LEFT(H54,2),Tables!$E$1:$F$11,2,FALSE))))</f>
        <v>PMD.com</v>
      </c>
      <c r="C54">
        <f t="shared" si="1"/>
        <v>5341</v>
      </c>
      <c r="D54">
        <f t="shared" si="2"/>
        <v>1</v>
      </c>
      <c r="E54" t="str">
        <f t="shared" ca="1" si="0"/>
        <v>shifted orders shipped</v>
      </c>
      <c r="F54" t="s">
        <v>3539</v>
      </c>
      <c r="G54" t="s">
        <v>335</v>
      </c>
      <c r="H54" t="s">
        <v>2858</v>
      </c>
      <c r="I54" s="6">
        <v>44010.512465277781</v>
      </c>
      <c r="J54" t="s">
        <v>16</v>
      </c>
      <c r="K54" s="6">
        <v>44013.225173611114</v>
      </c>
      <c r="M54" t="s">
        <v>3619</v>
      </c>
      <c r="N54" t="s">
        <v>3620</v>
      </c>
      <c r="Q54" t="s">
        <v>514</v>
      </c>
      <c r="R54" t="s">
        <v>376</v>
      </c>
      <c r="S54" t="s">
        <v>3621</v>
      </c>
      <c r="T54" t="s">
        <v>338</v>
      </c>
      <c r="U54" t="s">
        <v>530</v>
      </c>
      <c r="W54" t="s">
        <v>3622</v>
      </c>
      <c r="Z54" t="s">
        <v>3619</v>
      </c>
      <c r="AA54" t="s">
        <v>3620</v>
      </c>
      <c r="AD54" t="s">
        <v>514</v>
      </c>
      <c r="AE54" t="s">
        <v>376</v>
      </c>
      <c r="AF54" t="s">
        <v>3621</v>
      </c>
      <c r="AG54" t="s">
        <v>338</v>
      </c>
      <c r="AH54" t="s">
        <v>530</v>
      </c>
      <c r="AJ54" t="s">
        <v>3622</v>
      </c>
      <c r="AL54" t="s">
        <v>339</v>
      </c>
      <c r="AM54">
        <v>1</v>
      </c>
      <c r="AN54">
        <v>1</v>
      </c>
      <c r="AO54">
        <v>15156</v>
      </c>
      <c r="AQ54">
        <v>124187</v>
      </c>
      <c r="AR54">
        <v>5341</v>
      </c>
      <c r="AS54" t="s">
        <v>831</v>
      </c>
      <c r="AT54" t="s">
        <v>82</v>
      </c>
      <c r="AW54" t="s">
        <v>340</v>
      </c>
      <c r="AX54" t="s">
        <v>340</v>
      </c>
      <c r="AY54" t="s">
        <v>345</v>
      </c>
      <c r="AZ54" t="s">
        <v>346</v>
      </c>
      <c r="BY54" t="s">
        <v>342</v>
      </c>
      <c r="EQ54">
        <v>244247</v>
      </c>
      <c r="ER54" t="s">
        <v>2859</v>
      </c>
      <c r="EV54">
        <v>17285507</v>
      </c>
      <c r="EW54">
        <v>928</v>
      </c>
      <c r="EX54">
        <v>219972</v>
      </c>
      <c r="EY54" t="s">
        <v>3623</v>
      </c>
      <c r="EZ54">
        <v>1</v>
      </c>
      <c r="FC54">
        <v>95105</v>
      </c>
      <c r="FD54" t="s">
        <v>644</v>
      </c>
    </row>
    <row r="55" spans="1:160" x14ac:dyDescent="0.3">
      <c r="A55" t="str">
        <f>VLOOKUP(B55,Table2[],3,FALSE)</f>
        <v>Digital</v>
      </c>
      <c r="B55" t="str">
        <f>IF(OR(ISNUMBER(FIND("QVC",Z55)),ISNUMBER(FIND("QVC",AL55))),"QVC",IF(OR(ISNUMBER(FIND("NCO",H55)),ISNUMBER(FIND("NCO",Y55))), "NCO", IF(AL55="consumer","PMD.com",VLOOKUP(LEFT(H55,2),Tables!$E$1:$F$11,2,FALSE))))</f>
        <v>PMD.com</v>
      </c>
      <c r="C55">
        <f t="shared" si="1"/>
        <v>51090030</v>
      </c>
      <c r="D55">
        <f t="shared" si="2"/>
        <v>1</v>
      </c>
      <c r="E55" t="str">
        <f t="shared" ca="1" si="0"/>
        <v>shifted orders shipped</v>
      </c>
      <c r="F55" t="s">
        <v>3539</v>
      </c>
      <c r="G55" t="s">
        <v>335</v>
      </c>
      <c r="H55" t="s">
        <v>2858</v>
      </c>
      <c r="I55" s="6">
        <v>44010.512465277781</v>
      </c>
      <c r="J55" t="s">
        <v>16</v>
      </c>
      <c r="K55" s="6">
        <v>44013.225173611114</v>
      </c>
      <c r="M55" t="s">
        <v>3619</v>
      </c>
      <c r="N55" t="s">
        <v>3620</v>
      </c>
      <c r="Q55" t="s">
        <v>514</v>
      </c>
      <c r="R55" t="s">
        <v>376</v>
      </c>
      <c r="S55" t="s">
        <v>3621</v>
      </c>
      <c r="T55" t="s">
        <v>338</v>
      </c>
      <c r="U55" t="s">
        <v>530</v>
      </c>
      <c r="W55" t="s">
        <v>3622</v>
      </c>
      <c r="Z55" t="s">
        <v>3619</v>
      </c>
      <c r="AA55" t="s">
        <v>3620</v>
      </c>
      <c r="AD55" t="s">
        <v>514</v>
      </c>
      <c r="AE55" t="s">
        <v>376</v>
      </c>
      <c r="AF55" t="s">
        <v>3621</v>
      </c>
      <c r="AG55" t="s">
        <v>338</v>
      </c>
      <c r="AH55" t="s">
        <v>530</v>
      </c>
      <c r="AJ55" t="s">
        <v>3622</v>
      </c>
      <c r="AL55" t="s">
        <v>339</v>
      </c>
      <c r="AM55">
        <v>1</v>
      </c>
      <c r="AN55">
        <v>1</v>
      </c>
      <c r="AO55">
        <v>6688</v>
      </c>
      <c r="AQ55">
        <v>125960</v>
      </c>
      <c r="AR55">
        <v>51090030</v>
      </c>
      <c r="AS55" t="s">
        <v>996</v>
      </c>
      <c r="AT55" t="s">
        <v>628</v>
      </c>
      <c r="AW55" t="s">
        <v>343</v>
      </c>
      <c r="BY55" t="s">
        <v>342</v>
      </c>
      <c r="BZ55" t="b">
        <v>0</v>
      </c>
      <c r="EQ55">
        <v>244453</v>
      </c>
      <c r="ER55" t="s">
        <v>2859</v>
      </c>
      <c r="EV55">
        <v>17285507</v>
      </c>
      <c r="EW55">
        <v>928</v>
      </c>
      <c r="EX55">
        <v>219972</v>
      </c>
      <c r="EY55" t="s">
        <v>3623</v>
      </c>
      <c r="EZ55">
        <v>1</v>
      </c>
      <c r="FC55">
        <v>95382</v>
      </c>
      <c r="FD55" t="s">
        <v>1412</v>
      </c>
    </row>
    <row r="56" spans="1:160" x14ac:dyDescent="0.3">
      <c r="A56" t="str">
        <f>VLOOKUP(B56,Table2[],3,FALSE)</f>
        <v>Digital</v>
      </c>
      <c r="B56" t="str">
        <f>IF(OR(ISNUMBER(FIND("QVC",Z56)),ISNUMBER(FIND("QVC",AL56))),"QVC",IF(OR(ISNUMBER(FIND("NCO",H56)),ISNUMBER(FIND("NCO",Y56))), "NCO", IF(AL56="consumer","PMD.com",VLOOKUP(LEFT(H56,2),Tables!$E$1:$F$11,2,FALSE))))</f>
        <v>PMD.com</v>
      </c>
      <c r="C56">
        <f t="shared" si="1"/>
        <v>54010001</v>
      </c>
      <c r="D56">
        <f t="shared" si="2"/>
        <v>1</v>
      </c>
      <c r="E56" t="str">
        <f t="shared" ca="1" si="0"/>
        <v>shifted orders shipped</v>
      </c>
      <c r="F56" t="s">
        <v>3539</v>
      </c>
      <c r="G56" t="s">
        <v>335</v>
      </c>
      <c r="H56" t="s">
        <v>2858</v>
      </c>
      <c r="I56" s="6">
        <v>44010.512465277781</v>
      </c>
      <c r="J56" t="s">
        <v>16</v>
      </c>
      <c r="K56" s="6">
        <v>44013.225173611114</v>
      </c>
      <c r="M56" t="s">
        <v>3619</v>
      </c>
      <c r="N56" t="s">
        <v>3620</v>
      </c>
      <c r="Q56" t="s">
        <v>514</v>
      </c>
      <c r="R56" t="s">
        <v>376</v>
      </c>
      <c r="S56" t="s">
        <v>3621</v>
      </c>
      <c r="T56" t="s">
        <v>338</v>
      </c>
      <c r="U56" t="s">
        <v>530</v>
      </c>
      <c r="W56" t="s">
        <v>3622</v>
      </c>
      <c r="Z56" t="s">
        <v>3619</v>
      </c>
      <c r="AA56" t="s">
        <v>3620</v>
      </c>
      <c r="AD56" t="s">
        <v>514</v>
      </c>
      <c r="AE56" t="s">
        <v>376</v>
      </c>
      <c r="AF56" t="s">
        <v>3621</v>
      </c>
      <c r="AG56" t="s">
        <v>338</v>
      </c>
      <c r="AH56" t="s">
        <v>530</v>
      </c>
      <c r="AJ56" t="s">
        <v>3622</v>
      </c>
      <c r="AL56" t="s">
        <v>339</v>
      </c>
      <c r="AM56">
        <v>1</v>
      </c>
      <c r="AN56">
        <v>1</v>
      </c>
      <c r="AO56">
        <v>6300</v>
      </c>
      <c r="AQ56">
        <v>124476</v>
      </c>
      <c r="AR56">
        <v>54010001</v>
      </c>
      <c r="AS56" t="s">
        <v>577</v>
      </c>
      <c r="AT56" t="s">
        <v>35</v>
      </c>
      <c r="AW56" t="s">
        <v>340</v>
      </c>
      <c r="AX56">
        <v>0</v>
      </c>
      <c r="AY56" t="s">
        <v>348</v>
      </c>
      <c r="AZ56">
        <v>0</v>
      </c>
      <c r="BY56" t="s">
        <v>342</v>
      </c>
      <c r="EQ56">
        <v>252076</v>
      </c>
      <c r="ER56" t="s">
        <v>2859</v>
      </c>
      <c r="EV56">
        <v>17285507</v>
      </c>
      <c r="EW56">
        <v>928</v>
      </c>
      <c r="EX56">
        <v>219972</v>
      </c>
      <c r="EY56" t="s">
        <v>3623</v>
      </c>
      <c r="EZ56">
        <v>1</v>
      </c>
      <c r="FC56">
        <v>95382</v>
      </c>
      <c r="FD56" t="s">
        <v>1412</v>
      </c>
    </row>
    <row r="57" spans="1:160" x14ac:dyDescent="0.3">
      <c r="A57" t="str">
        <f>VLOOKUP(B57,Table2[],3,FALSE)</f>
        <v>Digital</v>
      </c>
      <c r="B57" t="str">
        <f>IF(OR(ISNUMBER(FIND("QVC",Z57)),ISNUMBER(FIND("QVC",AL57))),"QVC",IF(OR(ISNUMBER(FIND("NCO",H57)),ISNUMBER(FIND("NCO",Y57))), "NCO", IF(AL57="consumer","PMD.com",VLOOKUP(LEFT(H57,2),Tables!$E$1:$F$11,2,FALSE))))</f>
        <v>PMD.com</v>
      </c>
      <c r="C57">
        <f t="shared" si="1"/>
        <v>54010001</v>
      </c>
      <c r="D57">
        <f t="shared" si="2"/>
        <v>1</v>
      </c>
      <c r="E57" t="str">
        <f t="shared" ca="1" si="0"/>
        <v>shifted orders shipped</v>
      </c>
      <c r="F57" t="s">
        <v>3539</v>
      </c>
      <c r="G57" t="s">
        <v>335</v>
      </c>
      <c r="H57" t="s">
        <v>2836</v>
      </c>
      <c r="I57" s="6">
        <v>44010.291863425926</v>
      </c>
      <c r="J57" t="s">
        <v>16</v>
      </c>
      <c r="K57" s="6">
        <v>44013.225243055553</v>
      </c>
      <c r="M57" t="s">
        <v>3624</v>
      </c>
      <c r="N57" t="s">
        <v>3625</v>
      </c>
      <c r="Q57" t="s">
        <v>763</v>
      </c>
      <c r="R57" t="s">
        <v>378</v>
      </c>
      <c r="S57" t="s">
        <v>3626</v>
      </c>
      <c r="T57" t="s">
        <v>338</v>
      </c>
      <c r="U57" t="s">
        <v>530</v>
      </c>
      <c r="W57" t="s">
        <v>3627</v>
      </c>
      <c r="Z57" t="s">
        <v>3624</v>
      </c>
      <c r="AA57" t="s">
        <v>3625</v>
      </c>
      <c r="AD57" t="s">
        <v>763</v>
      </c>
      <c r="AE57" t="s">
        <v>378</v>
      </c>
      <c r="AF57" t="s">
        <v>3626</v>
      </c>
      <c r="AG57" t="s">
        <v>338</v>
      </c>
      <c r="AH57" t="s">
        <v>530</v>
      </c>
      <c r="AJ57" t="s">
        <v>3627</v>
      </c>
      <c r="AL57" t="s">
        <v>339</v>
      </c>
      <c r="AM57">
        <v>1</v>
      </c>
      <c r="AN57">
        <v>1</v>
      </c>
      <c r="AO57">
        <v>6300</v>
      </c>
      <c r="AQ57">
        <v>124476</v>
      </c>
      <c r="AR57">
        <v>54010001</v>
      </c>
      <c r="AS57" t="s">
        <v>577</v>
      </c>
      <c r="AT57" t="s">
        <v>35</v>
      </c>
      <c r="AW57" t="s">
        <v>340</v>
      </c>
      <c r="AX57">
        <v>0</v>
      </c>
      <c r="AY57" t="s">
        <v>348</v>
      </c>
      <c r="AZ57">
        <v>0</v>
      </c>
      <c r="BY57" t="s">
        <v>342</v>
      </c>
      <c r="EQ57">
        <v>252076</v>
      </c>
      <c r="ER57" t="s">
        <v>2837</v>
      </c>
      <c r="EV57">
        <v>17285472</v>
      </c>
      <c r="EW57">
        <v>928</v>
      </c>
      <c r="EX57">
        <v>219935</v>
      </c>
      <c r="EY57" t="s">
        <v>3628</v>
      </c>
      <c r="EZ57">
        <v>1</v>
      </c>
      <c r="FC57" t="s">
        <v>632</v>
      </c>
      <c r="FD57" t="s">
        <v>633</v>
      </c>
    </row>
    <row r="58" spans="1:160" x14ac:dyDescent="0.3">
      <c r="A58" t="str">
        <f>VLOOKUP(B58,Table2[],3,FALSE)</f>
        <v>Digital</v>
      </c>
      <c r="B58" t="str">
        <f>IF(OR(ISNUMBER(FIND("QVC",Z58)),ISNUMBER(FIND("QVC",AL58))),"QVC",IF(OR(ISNUMBER(FIND("NCO",H58)),ISNUMBER(FIND("NCO",Y58))), "NCO", IF(AL58="consumer","PMD.com",VLOOKUP(LEFT(H58,2),Tables!$E$1:$F$11,2,FALSE))))</f>
        <v>PMD.com</v>
      </c>
      <c r="C58">
        <f t="shared" si="1"/>
        <v>53240001</v>
      </c>
      <c r="D58">
        <f t="shared" si="2"/>
        <v>1</v>
      </c>
      <c r="E58" t="str">
        <f t="shared" ca="1" si="0"/>
        <v>shifted orders shipped</v>
      </c>
      <c r="F58" t="s">
        <v>3539</v>
      </c>
      <c r="G58" t="s">
        <v>335</v>
      </c>
      <c r="H58" t="s">
        <v>2836</v>
      </c>
      <c r="I58" s="6">
        <v>44010.291863425926</v>
      </c>
      <c r="J58" t="s">
        <v>16</v>
      </c>
      <c r="K58" s="6">
        <v>44013.225243055553</v>
      </c>
      <c r="M58" t="s">
        <v>3624</v>
      </c>
      <c r="N58" t="s">
        <v>3625</v>
      </c>
      <c r="Q58" t="s">
        <v>763</v>
      </c>
      <c r="R58" t="s">
        <v>378</v>
      </c>
      <c r="S58" t="s">
        <v>3626</v>
      </c>
      <c r="T58" t="s">
        <v>338</v>
      </c>
      <c r="U58" t="s">
        <v>530</v>
      </c>
      <c r="W58" t="s">
        <v>3627</v>
      </c>
      <c r="Z58" t="s">
        <v>3624</v>
      </c>
      <c r="AA58" t="s">
        <v>3625</v>
      </c>
      <c r="AD58" t="s">
        <v>763</v>
      </c>
      <c r="AE58" t="s">
        <v>378</v>
      </c>
      <c r="AF58" t="s">
        <v>3626</v>
      </c>
      <c r="AG58" t="s">
        <v>338</v>
      </c>
      <c r="AH58" t="s">
        <v>530</v>
      </c>
      <c r="AJ58" t="s">
        <v>3627</v>
      </c>
      <c r="AL58" t="s">
        <v>339</v>
      </c>
      <c r="AM58">
        <v>1</v>
      </c>
      <c r="AN58">
        <v>1</v>
      </c>
      <c r="AO58">
        <v>7354</v>
      </c>
      <c r="AQ58">
        <v>124443</v>
      </c>
      <c r="AR58">
        <v>53240001</v>
      </c>
      <c r="AS58" t="s">
        <v>139</v>
      </c>
      <c r="AT58" t="s">
        <v>140</v>
      </c>
      <c r="AW58" t="s">
        <v>343</v>
      </c>
      <c r="BY58" t="s">
        <v>342</v>
      </c>
      <c r="EQ58">
        <v>251890</v>
      </c>
      <c r="ER58" t="s">
        <v>2837</v>
      </c>
      <c r="EV58">
        <v>17285472</v>
      </c>
      <c r="EW58">
        <v>928</v>
      </c>
      <c r="EX58">
        <v>219935</v>
      </c>
      <c r="EY58" t="s">
        <v>3628</v>
      </c>
      <c r="EZ58">
        <v>1</v>
      </c>
      <c r="FC58">
        <v>53240001</v>
      </c>
      <c r="FD58" t="s">
        <v>140</v>
      </c>
    </row>
    <row r="59" spans="1:160" x14ac:dyDescent="0.3">
      <c r="A59" t="str">
        <f>VLOOKUP(B59,Table2[],3,FALSE)</f>
        <v>Digital</v>
      </c>
      <c r="B59" t="str">
        <f>IF(OR(ISNUMBER(FIND("QVC",Z59)),ISNUMBER(FIND("QVC",AL59))),"QVC",IF(OR(ISNUMBER(FIND("NCO",H59)),ISNUMBER(FIND("NCO",Y59))), "NCO", IF(AL59="consumer","PMD.com",VLOOKUP(LEFT(H59,2),Tables!$E$1:$F$11,2,FALSE))))</f>
        <v>PMD.com</v>
      </c>
      <c r="C59">
        <f t="shared" si="1"/>
        <v>53900001</v>
      </c>
      <c r="D59">
        <f t="shared" si="2"/>
        <v>1</v>
      </c>
      <c r="E59" t="str">
        <f t="shared" ca="1" si="0"/>
        <v>shifted orders shipped</v>
      </c>
      <c r="F59" t="s">
        <v>3539</v>
      </c>
      <c r="G59" t="s">
        <v>335</v>
      </c>
      <c r="H59" t="s">
        <v>2836</v>
      </c>
      <c r="I59" s="6">
        <v>44010.291863425926</v>
      </c>
      <c r="J59" t="s">
        <v>16</v>
      </c>
      <c r="K59" s="6">
        <v>44013.225243055553</v>
      </c>
      <c r="M59" t="s">
        <v>3624</v>
      </c>
      <c r="N59" t="s">
        <v>3625</v>
      </c>
      <c r="Q59" t="s">
        <v>763</v>
      </c>
      <c r="R59" t="s">
        <v>378</v>
      </c>
      <c r="S59" t="s">
        <v>3626</v>
      </c>
      <c r="T59" t="s">
        <v>338</v>
      </c>
      <c r="U59" t="s">
        <v>530</v>
      </c>
      <c r="W59" t="s">
        <v>3627</v>
      </c>
      <c r="Z59" t="s">
        <v>3624</v>
      </c>
      <c r="AA59" t="s">
        <v>3625</v>
      </c>
      <c r="AD59" t="s">
        <v>763</v>
      </c>
      <c r="AE59" t="s">
        <v>378</v>
      </c>
      <c r="AF59" t="s">
        <v>3626</v>
      </c>
      <c r="AG59" t="s">
        <v>338</v>
      </c>
      <c r="AH59" t="s">
        <v>530</v>
      </c>
      <c r="AJ59" t="s">
        <v>3627</v>
      </c>
      <c r="AL59" t="s">
        <v>339</v>
      </c>
      <c r="AM59">
        <v>1</v>
      </c>
      <c r="AN59">
        <v>1</v>
      </c>
      <c r="AO59">
        <v>31217</v>
      </c>
      <c r="AQ59">
        <v>124466</v>
      </c>
      <c r="AR59">
        <v>53900001</v>
      </c>
      <c r="AS59" t="s">
        <v>1697</v>
      </c>
      <c r="AT59" t="s">
        <v>104</v>
      </c>
      <c r="AW59" t="s">
        <v>343</v>
      </c>
      <c r="BY59" t="s">
        <v>342</v>
      </c>
      <c r="EQ59">
        <v>247378</v>
      </c>
      <c r="ER59" t="s">
        <v>2837</v>
      </c>
      <c r="EV59">
        <v>17285472</v>
      </c>
      <c r="EW59">
        <v>928</v>
      </c>
      <c r="EX59">
        <v>219935</v>
      </c>
      <c r="EY59" t="s">
        <v>3628</v>
      </c>
      <c r="EZ59">
        <v>1</v>
      </c>
      <c r="FC59" t="s">
        <v>632</v>
      </c>
      <c r="FD59" t="s">
        <v>633</v>
      </c>
    </row>
    <row r="60" spans="1:160" x14ac:dyDescent="0.3">
      <c r="A60" t="str">
        <f>VLOOKUP(B60,Table2[],3,FALSE)</f>
        <v>Digital</v>
      </c>
      <c r="B60" t="str">
        <f>IF(OR(ISNUMBER(FIND("QVC",Z60)),ISNUMBER(FIND("QVC",AL60))),"QVC",IF(OR(ISNUMBER(FIND("NCO",H60)),ISNUMBER(FIND("NCO",Y60))), "NCO", IF(AL60="consumer","PMD.com",VLOOKUP(LEFT(H60,2),Tables!$E$1:$F$11,2,FALSE))))</f>
        <v>PMD.com</v>
      </c>
      <c r="C60">
        <f t="shared" si="1"/>
        <v>53990001</v>
      </c>
      <c r="D60">
        <f t="shared" si="2"/>
        <v>1</v>
      </c>
      <c r="E60" t="str">
        <f t="shared" ca="1" si="0"/>
        <v>shifted orders shipped</v>
      </c>
      <c r="F60" t="s">
        <v>3539</v>
      </c>
      <c r="G60" t="s">
        <v>335</v>
      </c>
      <c r="H60" t="s">
        <v>2836</v>
      </c>
      <c r="I60" s="6">
        <v>44010.291863425926</v>
      </c>
      <c r="J60" t="s">
        <v>16</v>
      </c>
      <c r="K60" s="6">
        <v>44013.225243055553</v>
      </c>
      <c r="M60" t="s">
        <v>3624</v>
      </c>
      <c r="N60" t="s">
        <v>3625</v>
      </c>
      <c r="Q60" t="s">
        <v>763</v>
      </c>
      <c r="R60" t="s">
        <v>378</v>
      </c>
      <c r="S60" t="s">
        <v>3626</v>
      </c>
      <c r="T60" t="s">
        <v>338</v>
      </c>
      <c r="U60" t="s">
        <v>530</v>
      </c>
      <c r="W60" t="s">
        <v>3627</v>
      </c>
      <c r="Z60" t="s">
        <v>3624</v>
      </c>
      <c r="AA60" t="s">
        <v>3625</v>
      </c>
      <c r="AD60" t="s">
        <v>763</v>
      </c>
      <c r="AE60" t="s">
        <v>378</v>
      </c>
      <c r="AF60" t="s">
        <v>3626</v>
      </c>
      <c r="AG60" t="s">
        <v>338</v>
      </c>
      <c r="AH60" t="s">
        <v>530</v>
      </c>
      <c r="AJ60" t="s">
        <v>3627</v>
      </c>
      <c r="AL60" t="s">
        <v>339</v>
      </c>
      <c r="AM60">
        <v>1</v>
      </c>
      <c r="AN60">
        <v>1</v>
      </c>
      <c r="AO60">
        <v>14448</v>
      </c>
      <c r="AQ60">
        <v>124474</v>
      </c>
      <c r="AR60">
        <v>53990001</v>
      </c>
      <c r="AS60" t="s">
        <v>1735</v>
      </c>
      <c r="AT60" t="s">
        <v>111</v>
      </c>
      <c r="AW60" t="s">
        <v>343</v>
      </c>
      <c r="BY60" t="s">
        <v>342</v>
      </c>
      <c r="EQ60">
        <v>253300</v>
      </c>
      <c r="ER60" t="s">
        <v>2837</v>
      </c>
      <c r="EV60">
        <v>17285472</v>
      </c>
      <c r="EW60">
        <v>928</v>
      </c>
      <c r="EX60">
        <v>219935</v>
      </c>
      <c r="EY60" t="s">
        <v>3628</v>
      </c>
      <c r="EZ60">
        <v>1</v>
      </c>
      <c r="FC60">
        <v>53990001</v>
      </c>
      <c r="FD60" t="s">
        <v>111</v>
      </c>
    </row>
    <row r="61" spans="1:160" x14ac:dyDescent="0.3">
      <c r="A61" t="str">
        <f>VLOOKUP(B61,Table2[],3,FALSE)</f>
        <v>Digital</v>
      </c>
      <c r="B61" t="str">
        <f>IF(OR(ISNUMBER(FIND("QVC",Z61)),ISNUMBER(FIND("QVC",AL61))),"QVC",IF(OR(ISNUMBER(FIND("NCO",H61)),ISNUMBER(FIND("NCO",Y61))), "NCO", IF(AL61="consumer","PMD.com",VLOOKUP(LEFT(H61,2),Tables!$E$1:$F$11,2,FALSE))))</f>
        <v>PMD.com</v>
      </c>
      <c r="C61">
        <f t="shared" si="1"/>
        <v>54020001</v>
      </c>
      <c r="D61">
        <f t="shared" si="2"/>
        <v>1</v>
      </c>
      <c r="E61" t="str">
        <f t="shared" ca="1" si="0"/>
        <v>shifted orders shipped</v>
      </c>
      <c r="F61" t="s">
        <v>3539</v>
      </c>
      <c r="G61" t="s">
        <v>335</v>
      </c>
      <c r="H61" t="s">
        <v>2836</v>
      </c>
      <c r="I61" s="6">
        <v>44010.291863425926</v>
      </c>
      <c r="J61" t="s">
        <v>16</v>
      </c>
      <c r="K61" s="6">
        <v>44013.225243055553</v>
      </c>
      <c r="M61" t="s">
        <v>3624</v>
      </c>
      <c r="N61" t="s">
        <v>3625</v>
      </c>
      <c r="Q61" t="s">
        <v>763</v>
      </c>
      <c r="R61" t="s">
        <v>378</v>
      </c>
      <c r="S61" t="s">
        <v>3626</v>
      </c>
      <c r="T61" t="s">
        <v>338</v>
      </c>
      <c r="U61" t="s">
        <v>530</v>
      </c>
      <c r="W61" t="s">
        <v>3627</v>
      </c>
      <c r="Z61" t="s">
        <v>3624</v>
      </c>
      <c r="AA61" t="s">
        <v>3625</v>
      </c>
      <c r="AD61" t="s">
        <v>763</v>
      </c>
      <c r="AE61" t="s">
        <v>378</v>
      </c>
      <c r="AF61" t="s">
        <v>3626</v>
      </c>
      <c r="AG61" t="s">
        <v>338</v>
      </c>
      <c r="AH61" t="s">
        <v>530</v>
      </c>
      <c r="AJ61" t="s">
        <v>3627</v>
      </c>
      <c r="AL61" t="s">
        <v>339</v>
      </c>
      <c r="AM61">
        <v>1</v>
      </c>
      <c r="AN61">
        <v>1</v>
      </c>
      <c r="AO61">
        <v>3692</v>
      </c>
      <c r="AQ61">
        <v>124477</v>
      </c>
      <c r="AR61">
        <v>54020001</v>
      </c>
      <c r="AS61" t="s">
        <v>484</v>
      </c>
      <c r="AT61" t="s">
        <v>93</v>
      </c>
      <c r="AW61" t="s">
        <v>340</v>
      </c>
      <c r="AX61">
        <v>0</v>
      </c>
      <c r="AY61" t="s">
        <v>348</v>
      </c>
      <c r="AZ61">
        <v>0</v>
      </c>
      <c r="BY61" t="s">
        <v>342</v>
      </c>
      <c r="EQ61">
        <v>251671</v>
      </c>
      <c r="ER61" t="s">
        <v>2837</v>
      </c>
      <c r="EV61">
        <v>17285472</v>
      </c>
      <c r="EW61">
        <v>928</v>
      </c>
      <c r="EX61">
        <v>219935</v>
      </c>
      <c r="EY61" t="s">
        <v>3628</v>
      </c>
      <c r="EZ61">
        <v>1</v>
      </c>
      <c r="FC61">
        <v>54020001</v>
      </c>
      <c r="FD61" t="s">
        <v>93</v>
      </c>
    </row>
    <row r="62" spans="1:160" x14ac:dyDescent="0.3">
      <c r="A62" t="str">
        <f>VLOOKUP(B62,Table2[],3,FALSE)</f>
        <v>Digital</v>
      </c>
      <c r="B62" t="str">
        <f>IF(OR(ISNUMBER(FIND("QVC",Z62)),ISNUMBER(FIND("QVC",AL62))),"QVC",IF(OR(ISNUMBER(FIND("NCO",H62)),ISNUMBER(FIND("NCO",Y62))), "NCO", IF(AL62="consumer","PMD.com",VLOOKUP(LEFT(H62,2),Tables!$E$1:$F$11,2,FALSE))))</f>
        <v>PMD.com</v>
      </c>
      <c r="C62">
        <f t="shared" si="1"/>
        <v>7660</v>
      </c>
      <c r="D62">
        <f t="shared" si="2"/>
        <v>1</v>
      </c>
      <c r="E62" t="str">
        <f t="shared" ca="1" si="0"/>
        <v>shifted orders shipped</v>
      </c>
      <c r="F62" t="s">
        <v>3539</v>
      </c>
      <c r="G62" t="s">
        <v>335</v>
      </c>
      <c r="H62" t="s">
        <v>2836</v>
      </c>
      <c r="I62" s="6">
        <v>44010.291863425926</v>
      </c>
      <c r="J62" t="s">
        <v>16</v>
      </c>
      <c r="K62" s="6">
        <v>44013.225243055553</v>
      </c>
      <c r="M62" t="s">
        <v>3624</v>
      </c>
      <c r="N62" t="s">
        <v>3625</v>
      </c>
      <c r="Q62" t="s">
        <v>763</v>
      </c>
      <c r="R62" t="s">
        <v>378</v>
      </c>
      <c r="S62" t="s">
        <v>3626</v>
      </c>
      <c r="T62" t="s">
        <v>338</v>
      </c>
      <c r="U62" t="s">
        <v>530</v>
      </c>
      <c r="W62" t="s">
        <v>3627</v>
      </c>
      <c r="Z62" t="s">
        <v>3624</v>
      </c>
      <c r="AA62" t="s">
        <v>3625</v>
      </c>
      <c r="AD62" t="s">
        <v>763</v>
      </c>
      <c r="AE62" t="s">
        <v>378</v>
      </c>
      <c r="AF62" t="s">
        <v>3626</v>
      </c>
      <c r="AG62" t="s">
        <v>338</v>
      </c>
      <c r="AH62" t="s">
        <v>530</v>
      </c>
      <c r="AJ62" t="s">
        <v>3627</v>
      </c>
      <c r="AL62" t="s">
        <v>339</v>
      </c>
      <c r="AM62">
        <v>1</v>
      </c>
      <c r="AN62">
        <v>1</v>
      </c>
      <c r="AO62">
        <v>11858</v>
      </c>
      <c r="AQ62">
        <v>124798</v>
      </c>
      <c r="AR62">
        <v>7660</v>
      </c>
      <c r="AS62" t="s">
        <v>2085</v>
      </c>
      <c r="AT62" t="s">
        <v>38</v>
      </c>
      <c r="AW62" t="s">
        <v>343</v>
      </c>
      <c r="BY62" t="s">
        <v>342</v>
      </c>
      <c r="EQ62">
        <v>251455</v>
      </c>
      <c r="ER62" t="s">
        <v>2837</v>
      </c>
      <c r="EV62">
        <v>17285472</v>
      </c>
      <c r="EW62">
        <v>928</v>
      </c>
      <c r="EX62">
        <v>219935</v>
      </c>
      <c r="EY62" t="s">
        <v>3628</v>
      </c>
      <c r="EZ62">
        <v>1</v>
      </c>
      <c r="FC62">
        <v>7660</v>
      </c>
      <c r="FD62" t="s">
        <v>38</v>
      </c>
    </row>
    <row r="63" spans="1:160" x14ac:dyDescent="0.3">
      <c r="A63" t="str">
        <f>VLOOKUP(B63,Table2[],3,FALSE)</f>
        <v>Digital</v>
      </c>
      <c r="B63" t="str">
        <f>IF(OR(ISNUMBER(FIND("QVC",Z63)),ISNUMBER(FIND("QVC",AL63))),"QVC",IF(OR(ISNUMBER(FIND("NCO",H63)),ISNUMBER(FIND("NCO",Y63))), "NCO", IF(AL63="consumer","PMD.com",VLOOKUP(LEFT(H63,2),Tables!$E$1:$F$11,2,FALSE))))</f>
        <v>PMD.com</v>
      </c>
      <c r="C63">
        <f t="shared" si="1"/>
        <v>58040001</v>
      </c>
      <c r="D63">
        <f t="shared" si="2"/>
        <v>1</v>
      </c>
      <c r="E63" t="str">
        <f t="shared" ca="1" si="0"/>
        <v>shifted orders shipped</v>
      </c>
      <c r="F63" t="s">
        <v>3539</v>
      </c>
      <c r="G63" t="s">
        <v>335</v>
      </c>
      <c r="H63" t="s">
        <v>2844</v>
      </c>
      <c r="I63" s="6">
        <v>44010.467094907406</v>
      </c>
      <c r="J63" t="s">
        <v>16</v>
      </c>
      <c r="K63" s="6">
        <v>44013.225532407407</v>
      </c>
      <c r="M63" t="s">
        <v>3629</v>
      </c>
      <c r="N63" t="s">
        <v>3630</v>
      </c>
      <c r="Q63" t="s">
        <v>809</v>
      </c>
      <c r="R63" t="s">
        <v>460</v>
      </c>
      <c r="S63" t="s">
        <v>3631</v>
      </c>
      <c r="T63" t="s">
        <v>338</v>
      </c>
      <c r="U63" t="s">
        <v>530</v>
      </c>
      <c r="W63" t="s">
        <v>3632</v>
      </c>
      <c r="Z63" t="s">
        <v>3629</v>
      </c>
      <c r="AA63" t="s">
        <v>3630</v>
      </c>
      <c r="AD63" t="s">
        <v>809</v>
      </c>
      <c r="AE63" t="s">
        <v>460</v>
      </c>
      <c r="AF63" t="s">
        <v>3631</v>
      </c>
      <c r="AG63" t="s">
        <v>338</v>
      </c>
      <c r="AH63" t="s">
        <v>530</v>
      </c>
      <c r="AJ63" t="s">
        <v>3632</v>
      </c>
      <c r="AL63" t="s">
        <v>339</v>
      </c>
      <c r="AM63">
        <v>1</v>
      </c>
      <c r="AN63">
        <v>1</v>
      </c>
      <c r="AO63">
        <v>12788</v>
      </c>
      <c r="AQ63">
        <v>124484</v>
      </c>
      <c r="AR63">
        <v>58040001</v>
      </c>
      <c r="AS63" t="s">
        <v>54</v>
      </c>
      <c r="AT63" t="s">
        <v>55</v>
      </c>
      <c r="AW63" t="s">
        <v>340</v>
      </c>
      <c r="AX63" t="s">
        <v>340</v>
      </c>
      <c r="AY63" t="s">
        <v>357</v>
      </c>
      <c r="AZ63" t="s">
        <v>363</v>
      </c>
      <c r="BY63" t="s">
        <v>342</v>
      </c>
      <c r="EQ63">
        <v>251707</v>
      </c>
      <c r="ER63" t="s">
        <v>2845</v>
      </c>
      <c r="EV63">
        <v>17285499</v>
      </c>
      <c r="EW63">
        <v>928</v>
      </c>
      <c r="EX63">
        <v>219963</v>
      </c>
      <c r="EY63">
        <v>9.2748999964335493E+25</v>
      </c>
      <c r="EZ63">
        <v>1</v>
      </c>
      <c r="FC63">
        <v>58040001</v>
      </c>
      <c r="FD63" t="s">
        <v>55</v>
      </c>
    </row>
    <row r="64" spans="1:160" x14ac:dyDescent="0.3">
      <c r="A64" t="str">
        <f>VLOOKUP(B64,Table2[],3,FALSE)</f>
        <v>Digital</v>
      </c>
      <c r="B64" t="str">
        <f>IF(OR(ISNUMBER(FIND("QVC",Z64)),ISNUMBER(FIND("QVC",AL64))),"QVC",IF(OR(ISNUMBER(FIND("NCO",H64)),ISNUMBER(FIND("NCO",Y64))), "NCO", IF(AL64="consumer","PMD.com",VLOOKUP(LEFT(H64,2),Tables!$E$1:$F$11,2,FALSE))))</f>
        <v>PMD.com</v>
      </c>
      <c r="C64">
        <f t="shared" si="1"/>
        <v>57110001</v>
      </c>
      <c r="D64">
        <f t="shared" si="2"/>
        <v>1</v>
      </c>
      <c r="E64" t="str">
        <f t="shared" ca="1" si="0"/>
        <v>shifted orders shipped</v>
      </c>
      <c r="F64" t="s">
        <v>3539</v>
      </c>
      <c r="G64" t="s">
        <v>335</v>
      </c>
      <c r="H64" t="s">
        <v>2838</v>
      </c>
      <c r="I64" s="6">
        <v>44010.31925925926</v>
      </c>
      <c r="J64" t="s">
        <v>16</v>
      </c>
      <c r="K64" s="6">
        <v>44013.225694444445</v>
      </c>
      <c r="M64" t="s">
        <v>3633</v>
      </c>
      <c r="N64" t="s">
        <v>3634</v>
      </c>
      <c r="O64" t="s">
        <v>3635</v>
      </c>
      <c r="Q64" t="s">
        <v>3636</v>
      </c>
      <c r="R64" t="s">
        <v>378</v>
      </c>
      <c r="S64" t="s">
        <v>3637</v>
      </c>
      <c r="T64" t="s">
        <v>338</v>
      </c>
      <c r="U64" t="s">
        <v>530</v>
      </c>
      <c r="W64" t="s">
        <v>3638</v>
      </c>
      <c r="Z64" t="s">
        <v>3633</v>
      </c>
      <c r="AA64" t="s">
        <v>3634</v>
      </c>
      <c r="AB64" t="s">
        <v>3635</v>
      </c>
      <c r="AD64" t="s">
        <v>3636</v>
      </c>
      <c r="AE64" t="s">
        <v>378</v>
      </c>
      <c r="AF64" t="s">
        <v>3637</v>
      </c>
      <c r="AG64" t="s">
        <v>338</v>
      </c>
      <c r="AH64" t="s">
        <v>530</v>
      </c>
      <c r="AJ64" t="s">
        <v>3638</v>
      </c>
      <c r="AL64" t="s">
        <v>339</v>
      </c>
      <c r="AM64">
        <v>1</v>
      </c>
      <c r="AN64">
        <v>1</v>
      </c>
      <c r="AO64">
        <v>2258</v>
      </c>
      <c r="AQ64">
        <v>127091</v>
      </c>
      <c r="AR64">
        <v>57110001</v>
      </c>
      <c r="AT64" t="s">
        <v>1332</v>
      </c>
      <c r="AW64" t="s">
        <v>340</v>
      </c>
      <c r="AX64" t="s">
        <v>340</v>
      </c>
      <c r="AY64" t="s">
        <v>348</v>
      </c>
      <c r="AZ64" t="s">
        <v>1418</v>
      </c>
      <c r="BY64" t="s">
        <v>342</v>
      </c>
      <c r="EQ64">
        <v>248023</v>
      </c>
      <c r="ER64" t="s">
        <v>2839</v>
      </c>
      <c r="EV64">
        <v>17285476</v>
      </c>
      <c r="EW64">
        <v>928</v>
      </c>
      <c r="EX64">
        <v>219940</v>
      </c>
      <c r="EY64" t="s">
        <v>3639</v>
      </c>
      <c r="EZ64">
        <v>1</v>
      </c>
      <c r="FC64">
        <v>95383</v>
      </c>
      <c r="FD64" t="s">
        <v>1417</v>
      </c>
    </row>
    <row r="65" spans="1:160" x14ac:dyDescent="0.3">
      <c r="A65" t="str">
        <f>VLOOKUP(B65,Table2[],3,FALSE)</f>
        <v>Digital</v>
      </c>
      <c r="B65" t="str">
        <f>IF(OR(ISNUMBER(FIND("QVC",Z65)),ISNUMBER(FIND("QVC",AL65))),"QVC",IF(OR(ISNUMBER(FIND("NCO",H65)),ISNUMBER(FIND("NCO",Y65))), "NCO", IF(AL65="consumer","PMD.com",VLOOKUP(LEFT(H65,2),Tables!$E$1:$F$11,2,FALSE))))</f>
        <v>PMD.com</v>
      </c>
      <c r="C65">
        <f t="shared" si="1"/>
        <v>5331</v>
      </c>
      <c r="D65">
        <f t="shared" si="2"/>
        <v>4</v>
      </c>
      <c r="E65" t="str">
        <f t="shared" ca="1" si="0"/>
        <v>shifted orders shipped</v>
      </c>
      <c r="F65" t="s">
        <v>3539</v>
      </c>
      <c r="G65" t="s">
        <v>335</v>
      </c>
      <c r="H65" t="s">
        <v>2838</v>
      </c>
      <c r="I65" s="6">
        <v>44010.31925925926</v>
      </c>
      <c r="J65" t="s">
        <v>16</v>
      </c>
      <c r="K65" s="6">
        <v>44013.225694444445</v>
      </c>
      <c r="M65" t="s">
        <v>3633</v>
      </c>
      <c r="N65" t="s">
        <v>3634</v>
      </c>
      <c r="O65" t="s">
        <v>3635</v>
      </c>
      <c r="Q65" t="s">
        <v>3636</v>
      </c>
      <c r="R65" t="s">
        <v>378</v>
      </c>
      <c r="S65" t="s">
        <v>3637</v>
      </c>
      <c r="T65" t="s">
        <v>338</v>
      </c>
      <c r="U65" t="s">
        <v>530</v>
      </c>
      <c r="W65" t="s">
        <v>3638</v>
      </c>
      <c r="Z65" t="s">
        <v>3633</v>
      </c>
      <c r="AA65" t="s">
        <v>3634</v>
      </c>
      <c r="AB65" t="s">
        <v>3635</v>
      </c>
      <c r="AD65" t="s">
        <v>3636</v>
      </c>
      <c r="AE65" t="s">
        <v>378</v>
      </c>
      <c r="AF65" t="s">
        <v>3637</v>
      </c>
      <c r="AG65" t="s">
        <v>338</v>
      </c>
      <c r="AH65" t="s">
        <v>530</v>
      </c>
      <c r="AJ65" t="s">
        <v>3638</v>
      </c>
      <c r="AL65" t="s">
        <v>339</v>
      </c>
      <c r="AM65">
        <v>4</v>
      </c>
      <c r="AN65">
        <v>4</v>
      </c>
      <c r="AO65">
        <v>19662</v>
      </c>
      <c r="AQ65">
        <v>123796</v>
      </c>
      <c r="AR65">
        <v>5331</v>
      </c>
      <c r="AS65" t="s">
        <v>746</v>
      </c>
      <c r="AT65" t="s">
        <v>129</v>
      </c>
      <c r="AW65" t="s">
        <v>340</v>
      </c>
      <c r="AX65" t="s">
        <v>352</v>
      </c>
      <c r="AY65" t="s">
        <v>353</v>
      </c>
      <c r="AZ65" t="s">
        <v>354</v>
      </c>
      <c r="BY65" t="s">
        <v>342</v>
      </c>
      <c r="EQ65">
        <v>247800</v>
      </c>
      <c r="ER65" t="s">
        <v>2839</v>
      </c>
      <c r="EV65">
        <v>17285476</v>
      </c>
      <c r="EW65">
        <v>928</v>
      </c>
      <c r="EX65">
        <v>219940</v>
      </c>
      <c r="EY65" t="s">
        <v>3639</v>
      </c>
      <c r="EZ65">
        <v>1</v>
      </c>
      <c r="FC65">
        <v>5331</v>
      </c>
      <c r="FD65" t="s">
        <v>129</v>
      </c>
    </row>
    <row r="66" spans="1:160" x14ac:dyDescent="0.3">
      <c r="A66" t="str">
        <f>VLOOKUP(B66,Table2[],3,FALSE)</f>
        <v>Digital</v>
      </c>
      <c r="B66" t="str">
        <f>IF(OR(ISNUMBER(FIND("QVC",Z66)),ISNUMBER(FIND("QVC",AL66))),"QVC",IF(OR(ISNUMBER(FIND("NCO",H66)),ISNUMBER(FIND("NCO",Y66))), "NCO", IF(AL66="consumer","PMD.com",VLOOKUP(LEFT(H66,2),Tables!$E$1:$F$11,2,FALSE))))</f>
        <v>PMD.com</v>
      </c>
      <c r="C66">
        <f t="shared" si="1"/>
        <v>53900001</v>
      </c>
      <c r="D66">
        <f t="shared" si="2"/>
        <v>1</v>
      </c>
      <c r="E66" t="str">
        <f t="shared" ca="1" si="0"/>
        <v>shifted orders shipped</v>
      </c>
      <c r="F66" t="s">
        <v>3539</v>
      </c>
      <c r="G66" t="s">
        <v>335</v>
      </c>
      <c r="H66" t="s">
        <v>2838</v>
      </c>
      <c r="I66" s="6">
        <v>44010.31925925926</v>
      </c>
      <c r="J66" t="s">
        <v>16</v>
      </c>
      <c r="K66" s="6">
        <v>44013.225694444445</v>
      </c>
      <c r="M66" t="s">
        <v>3633</v>
      </c>
      <c r="N66" t="s">
        <v>3634</v>
      </c>
      <c r="O66" t="s">
        <v>3635</v>
      </c>
      <c r="Q66" t="s">
        <v>3636</v>
      </c>
      <c r="R66" t="s">
        <v>378</v>
      </c>
      <c r="S66" t="s">
        <v>3637</v>
      </c>
      <c r="T66" t="s">
        <v>338</v>
      </c>
      <c r="U66" t="s">
        <v>530</v>
      </c>
      <c r="W66" t="s">
        <v>3638</v>
      </c>
      <c r="Z66" t="s">
        <v>3633</v>
      </c>
      <c r="AA66" t="s">
        <v>3634</v>
      </c>
      <c r="AB66" t="s">
        <v>3635</v>
      </c>
      <c r="AD66" t="s">
        <v>3636</v>
      </c>
      <c r="AE66" t="s">
        <v>378</v>
      </c>
      <c r="AF66" t="s">
        <v>3637</v>
      </c>
      <c r="AG66" t="s">
        <v>338</v>
      </c>
      <c r="AH66" t="s">
        <v>530</v>
      </c>
      <c r="AJ66" t="s">
        <v>3638</v>
      </c>
      <c r="AL66" t="s">
        <v>339</v>
      </c>
      <c r="AM66">
        <v>1</v>
      </c>
      <c r="AN66">
        <v>1</v>
      </c>
      <c r="AO66">
        <v>31217</v>
      </c>
      <c r="AQ66">
        <v>124466</v>
      </c>
      <c r="AR66">
        <v>53900001</v>
      </c>
      <c r="AS66" t="s">
        <v>1697</v>
      </c>
      <c r="AT66" t="s">
        <v>104</v>
      </c>
      <c r="AW66" t="s">
        <v>343</v>
      </c>
      <c r="BY66" t="s">
        <v>342</v>
      </c>
      <c r="EQ66">
        <v>247378</v>
      </c>
      <c r="ER66" t="s">
        <v>2839</v>
      </c>
      <c r="EV66">
        <v>17285476</v>
      </c>
      <c r="EW66">
        <v>928</v>
      </c>
      <c r="EX66">
        <v>219940</v>
      </c>
      <c r="EY66" t="s">
        <v>3639</v>
      </c>
      <c r="EZ66">
        <v>1</v>
      </c>
      <c r="FC66">
        <v>95383</v>
      </c>
      <c r="FD66" t="s">
        <v>1417</v>
      </c>
    </row>
    <row r="67" spans="1:160" x14ac:dyDescent="0.3">
      <c r="A67" t="str">
        <f>VLOOKUP(B67,Table2[],3,FALSE)</f>
        <v>Digital</v>
      </c>
      <c r="B67" t="str">
        <f>IF(OR(ISNUMBER(FIND("QVC",Z67)),ISNUMBER(FIND("QVC",AL67))),"QVC",IF(OR(ISNUMBER(FIND("NCO",H67)),ISNUMBER(FIND("NCO",Y67))), "NCO", IF(AL67="consumer","PMD.com",VLOOKUP(LEFT(H67,2),Tables!$E$1:$F$11,2,FALSE))))</f>
        <v>PMD.com</v>
      </c>
      <c r="C67">
        <f t="shared" si="1"/>
        <v>57090001</v>
      </c>
      <c r="D67">
        <f t="shared" si="2"/>
        <v>1</v>
      </c>
      <c r="E67" t="str">
        <f t="shared" ref="E67:E130" ca="1" si="3">IF(MONTH(TODAY())-MONTH(I67)&gt;0,"shifted orders shipped","MTD orders shipped")</f>
        <v>shifted orders shipped</v>
      </c>
      <c r="F67" t="s">
        <v>3539</v>
      </c>
      <c r="G67" t="s">
        <v>335</v>
      </c>
      <c r="H67" t="s">
        <v>2838</v>
      </c>
      <c r="I67" s="6">
        <v>44010.31925925926</v>
      </c>
      <c r="J67" t="s">
        <v>16</v>
      </c>
      <c r="K67" s="6">
        <v>44013.225694444445</v>
      </c>
      <c r="M67" t="s">
        <v>3633</v>
      </c>
      <c r="N67" t="s">
        <v>3634</v>
      </c>
      <c r="O67" t="s">
        <v>3635</v>
      </c>
      <c r="Q67" t="s">
        <v>3636</v>
      </c>
      <c r="R67" t="s">
        <v>378</v>
      </c>
      <c r="S67" t="s">
        <v>3637</v>
      </c>
      <c r="T67" t="s">
        <v>338</v>
      </c>
      <c r="U67" t="s">
        <v>530</v>
      </c>
      <c r="W67" t="s">
        <v>3638</v>
      </c>
      <c r="Z67" t="s">
        <v>3633</v>
      </c>
      <c r="AA67" t="s">
        <v>3634</v>
      </c>
      <c r="AB67" t="s">
        <v>3635</v>
      </c>
      <c r="AD67" t="s">
        <v>3636</v>
      </c>
      <c r="AE67" t="s">
        <v>378</v>
      </c>
      <c r="AF67" t="s">
        <v>3637</v>
      </c>
      <c r="AG67" t="s">
        <v>338</v>
      </c>
      <c r="AH67" t="s">
        <v>530</v>
      </c>
      <c r="AJ67" t="s">
        <v>3638</v>
      </c>
      <c r="AL67" t="s">
        <v>339</v>
      </c>
      <c r="AM67">
        <v>1</v>
      </c>
      <c r="AN67">
        <v>1</v>
      </c>
      <c r="AO67">
        <v>2258</v>
      </c>
      <c r="AQ67">
        <v>127089</v>
      </c>
      <c r="AR67">
        <v>57090001</v>
      </c>
      <c r="AT67" t="s">
        <v>1419</v>
      </c>
      <c r="AW67" t="s">
        <v>340</v>
      </c>
      <c r="AX67" t="s">
        <v>340</v>
      </c>
      <c r="AY67" t="s">
        <v>348</v>
      </c>
      <c r="AZ67" t="s">
        <v>1418</v>
      </c>
      <c r="BY67" t="s">
        <v>342</v>
      </c>
      <c r="EQ67">
        <v>248021</v>
      </c>
      <c r="ER67" t="s">
        <v>2839</v>
      </c>
      <c r="EV67">
        <v>17285476</v>
      </c>
      <c r="EW67">
        <v>928</v>
      </c>
      <c r="EX67">
        <v>219940</v>
      </c>
      <c r="EY67" t="s">
        <v>3639</v>
      </c>
      <c r="EZ67">
        <v>1</v>
      </c>
      <c r="FC67">
        <v>95383</v>
      </c>
      <c r="FD67" t="s">
        <v>1417</v>
      </c>
    </row>
    <row r="68" spans="1:160" x14ac:dyDescent="0.3">
      <c r="A68" t="str">
        <f>VLOOKUP(B68,Table2[],3,FALSE)</f>
        <v>Digital</v>
      </c>
      <c r="B68" t="str">
        <f>IF(OR(ISNUMBER(FIND("QVC",Z68)),ISNUMBER(FIND("QVC",AL68))),"QVC",IF(OR(ISNUMBER(FIND("NCO",H68)),ISNUMBER(FIND("NCO",Y68))), "NCO", IF(AL68="consumer","PMD.com",VLOOKUP(LEFT(H68,2),Tables!$E$1:$F$11,2,FALSE))))</f>
        <v>PMD.com</v>
      </c>
      <c r="C68">
        <f t="shared" ref="C68:C131" si="4">AR68</f>
        <v>57100001</v>
      </c>
      <c r="D68">
        <f t="shared" ref="D68:D131" si="5">AN68</f>
        <v>1</v>
      </c>
      <c r="E68" t="str">
        <f t="shared" ca="1" si="3"/>
        <v>shifted orders shipped</v>
      </c>
      <c r="F68" t="s">
        <v>3539</v>
      </c>
      <c r="G68" t="s">
        <v>335</v>
      </c>
      <c r="H68" t="s">
        <v>2838</v>
      </c>
      <c r="I68" s="6">
        <v>44010.31925925926</v>
      </c>
      <c r="J68" t="s">
        <v>16</v>
      </c>
      <c r="K68" s="6">
        <v>44013.225694444445</v>
      </c>
      <c r="M68" t="s">
        <v>3633</v>
      </c>
      <c r="N68" t="s">
        <v>3634</v>
      </c>
      <c r="O68" t="s">
        <v>3635</v>
      </c>
      <c r="Q68" t="s">
        <v>3636</v>
      </c>
      <c r="R68" t="s">
        <v>378</v>
      </c>
      <c r="S68" t="s">
        <v>3637</v>
      </c>
      <c r="T68" t="s">
        <v>338</v>
      </c>
      <c r="U68" t="s">
        <v>530</v>
      </c>
      <c r="W68" t="s">
        <v>3638</v>
      </c>
      <c r="Z68" t="s">
        <v>3633</v>
      </c>
      <c r="AA68" t="s">
        <v>3634</v>
      </c>
      <c r="AB68" t="s">
        <v>3635</v>
      </c>
      <c r="AD68" t="s">
        <v>3636</v>
      </c>
      <c r="AE68" t="s">
        <v>378</v>
      </c>
      <c r="AF68" t="s">
        <v>3637</v>
      </c>
      <c r="AG68" t="s">
        <v>338</v>
      </c>
      <c r="AH68" t="s">
        <v>530</v>
      </c>
      <c r="AJ68" t="s">
        <v>3638</v>
      </c>
      <c r="AL68" t="s">
        <v>339</v>
      </c>
      <c r="AM68">
        <v>1</v>
      </c>
      <c r="AN68">
        <v>1</v>
      </c>
      <c r="AO68">
        <v>2241</v>
      </c>
      <c r="AQ68">
        <v>127090</v>
      </c>
      <c r="AR68">
        <v>57100001</v>
      </c>
      <c r="AT68" t="s">
        <v>1420</v>
      </c>
      <c r="AW68" t="s">
        <v>340</v>
      </c>
      <c r="AX68" t="s">
        <v>340</v>
      </c>
      <c r="AY68" t="s">
        <v>348</v>
      </c>
      <c r="AZ68" t="s">
        <v>1064</v>
      </c>
      <c r="BY68" t="s">
        <v>342</v>
      </c>
      <c r="BZ68" t="b">
        <v>0</v>
      </c>
      <c r="EQ68">
        <v>248022</v>
      </c>
      <c r="ER68" t="s">
        <v>2839</v>
      </c>
      <c r="EV68">
        <v>17285476</v>
      </c>
      <c r="EW68">
        <v>928</v>
      </c>
      <c r="EX68">
        <v>219940</v>
      </c>
      <c r="EY68" t="s">
        <v>3639</v>
      </c>
      <c r="EZ68">
        <v>1</v>
      </c>
      <c r="FC68">
        <v>95383</v>
      </c>
      <c r="FD68" t="s">
        <v>1417</v>
      </c>
    </row>
    <row r="69" spans="1:160" x14ac:dyDescent="0.3">
      <c r="A69" t="str">
        <f>VLOOKUP(B69,Table2[],3,FALSE)</f>
        <v>Digital</v>
      </c>
      <c r="B69" t="str">
        <f>IF(OR(ISNUMBER(FIND("QVC",Z69)),ISNUMBER(FIND("QVC",AL69))),"QVC",IF(OR(ISNUMBER(FIND("NCO",H69)),ISNUMBER(FIND("NCO",Y69))), "NCO", IF(AL69="consumer","PMD.com",VLOOKUP(LEFT(H69,2),Tables!$E$1:$F$11,2,FALSE))))</f>
        <v>PMD.com</v>
      </c>
      <c r="C69">
        <f t="shared" si="4"/>
        <v>51090030</v>
      </c>
      <c r="D69">
        <f t="shared" si="5"/>
        <v>1</v>
      </c>
      <c r="E69" t="str">
        <f t="shared" ca="1" si="3"/>
        <v>shifted orders shipped</v>
      </c>
      <c r="F69" t="s">
        <v>3539</v>
      </c>
      <c r="G69" t="s">
        <v>335</v>
      </c>
      <c r="H69" t="s">
        <v>2838</v>
      </c>
      <c r="I69" s="6">
        <v>44010.31925925926</v>
      </c>
      <c r="J69" t="s">
        <v>16</v>
      </c>
      <c r="K69" s="6">
        <v>44013.225694444445</v>
      </c>
      <c r="M69" t="s">
        <v>3633</v>
      </c>
      <c r="N69" t="s">
        <v>3634</v>
      </c>
      <c r="O69" t="s">
        <v>3635</v>
      </c>
      <c r="Q69" t="s">
        <v>3636</v>
      </c>
      <c r="R69" t="s">
        <v>378</v>
      </c>
      <c r="S69" t="s">
        <v>3637</v>
      </c>
      <c r="T69" t="s">
        <v>338</v>
      </c>
      <c r="U69" t="s">
        <v>530</v>
      </c>
      <c r="W69" t="s">
        <v>3638</v>
      </c>
      <c r="Z69" t="s">
        <v>3633</v>
      </c>
      <c r="AA69" t="s">
        <v>3634</v>
      </c>
      <c r="AB69" t="s">
        <v>3635</v>
      </c>
      <c r="AD69" t="s">
        <v>3636</v>
      </c>
      <c r="AE69" t="s">
        <v>378</v>
      </c>
      <c r="AF69" t="s">
        <v>3637</v>
      </c>
      <c r="AG69" t="s">
        <v>338</v>
      </c>
      <c r="AH69" t="s">
        <v>530</v>
      </c>
      <c r="AJ69" t="s">
        <v>3638</v>
      </c>
      <c r="AL69" t="s">
        <v>339</v>
      </c>
      <c r="AM69">
        <v>1</v>
      </c>
      <c r="AN69">
        <v>1</v>
      </c>
      <c r="AO69">
        <v>6688</v>
      </c>
      <c r="AQ69">
        <v>125960</v>
      </c>
      <c r="AR69">
        <v>51090030</v>
      </c>
      <c r="AS69" t="s">
        <v>996</v>
      </c>
      <c r="AT69" t="s">
        <v>628</v>
      </c>
      <c r="AW69" t="s">
        <v>343</v>
      </c>
      <c r="BY69" t="s">
        <v>342</v>
      </c>
      <c r="BZ69" t="b">
        <v>0</v>
      </c>
      <c r="EQ69">
        <v>244453</v>
      </c>
      <c r="ER69" t="s">
        <v>2839</v>
      </c>
      <c r="EV69">
        <v>17285476</v>
      </c>
      <c r="EW69">
        <v>928</v>
      </c>
      <c r="EX69">
        <v>219940</v>
      </c>
      <c r="EY69" t="s">
        <v>3639</v>
      </c>
      <c r="EZ69">
        <v>1</v>
      </c>
      <c r="FC69">
        <v>95383</v>
      </c>
      <c r="FD69" t="s">
        <v>1417</v>
      </c>
    </row>
    <row r="70" spans="1:160" x14ac:dyDescent="0.3">
      <c r="A70" t="str">
        <f>VLOOKUP(B70,Table2[],3,FALSE)</f>
        <v>Digital</v>
      </c>
      <c r="B70" t="str">
        <f>IF(OR(ISNUMBER(FIND("QVC",Z70)),ISNUMBER(FIND("QVC",AL70))),"QVC",IF(OR(ISNUMBER(FIND("NCO",H70)),ISNUMBER(FIND("NCO",Y70))), "NCO", IF(AL70="consumer","PMD.com",VLOOKUP(LEFT(H70,2),Tables!$E$1:$F$11,2,FALSE))))</f>
        <v>PMD.com</v>
      </c>
      <c r="C70">
        <f t="shared" si="4"/>
        <v>54010001</v>
      </c>
      <c r="D70">
        <f t="shared" si="5"/>
        <v>1</v>
      </c>
      <c r="E70" t="str">
        <f t="shared" ca="1" si="3"/>
        <v>shifted orders shipped</v>
      </c>
      <c r="F70" t="s">
        <v>3539</v>
      </c>
      <c r="G70" t="s">
        <v>335</v>
      </c>
      <c r="H70" t="s">
        <v>2838</v>
      </c>
      <c r="I70" s="6">
        <v>44010.31925925926</v>
      </c>
      <c r="J70" t="s">
        <v>16</v>
      </c>
      <c r="K70" s="6">
        <v>44013.225694444445</v>
      </c>
      <c r="M70" t="s">
        <v>3633</v>
      </c>
      <c r="N70" t="s">
        <v>3634</v>
      </c>
      <c r="O70" t="s">
        <v>3635</v>
      </c>
      <c r="Q70" t="s">
        <v>3636</v>
      </c>
      <c r="R70" t="s">
        <v>378</v>
      </c>
      <c r="S70" t="s">
        <v>3637</v>
      </c>
      <c r="T70" t="s">
        <v>338</v>
      </c>
      <c r="U70" t="s">
        <v>530</v>
      </c>
      <c r="W70" t="s">
        <v>3638</v>
      </c>
      <c r="Z70" t="s">
        <v>3633</v>
      </c>
      <c r="AA70" t="s">
        <v>3634</v>
      </c>
      <c r="AB70" t="s">
        <v>3635</v>
      </c>
      <c r="AD70" t="s">
        <v>3636</v>
      </c>
      <c r="AE70" t="s">
        <v>378</v>
      </c>
      <c r="AF70" t="s">
        <v>3637</v>
      </c>
      <c r="AG70" t="s">
        <v>338</v>
      </c>
      <c r="AH70" t="s">
        <v>530</v>
      </c>
      <c r="AJ70" t="s">
        <v>3638</v>
      </c>
      <c r="AL70" t="s">
        <v>339</v>
      </c>
      <c r="AM70">
        <v>1</v>
      </c>
      <c r="AN70">
        <v>1</v>
      </c>
      <c r="AO70">
        <v>6300</v>
      </c>
      <c r="AQ70">
        <v>124476</v>
      </c>
      <c r="AR70">
        <v>54010001</v>
      </c>
      <c r="AS70" t="s">
        <v>577</v>
      </c>
      <c r="AT70" t="s">
        <v>35</v>
      </c>
      <c r="AW70" t="s">
        <v>340</v>
      </c>
      <c r="AX70">
        <v>0</v>
      </c>
      <c r="AY70" t="s">
        <v>348</v>
      </c>
      <c r="AZ70">
        <v>0</v>
      </c>
      <c r="BY70" t="s">
        <v>342</v>
      </c>
      <c r="EQ70">
        <v>252076</v>
      </c>
      <c r="ER70" t="s">
        <v>2839</v>
      </c>
      <c r="EV70">
        <v>17285476</v>
      </c>
      <c r="EW70">
        <v>928</v>
      </c>
      <c r="EX70">
        <v>219940</v>
      </c>
      <c r="EY70" t="s">
        <v>3639</v>
      </c>
      <c r="EZ70">
        <v>1</v>
      </c>
      <c r="FC70">
        <v>95383</v>
      </c>
      <c r="FD70" t="s">
        <v>1417</v>
      </c>
    </row>
    <row r="71" spans="1:160" x14ac:dyDescent="0.3">
      <c r="A71" t="str">
        <f>VLOOKUP(B71,Table2[],3,FALSE)</f>
        <v>Digital</v>
      </c>
      <c r="B71" t="str">
        <f>IF(OR(ISNUMBER(FIND("QVC",Z71)),ISNUMBER(FIND("QVC",AL71))),"QVC",IF(OR(ISNUMBER(FIND("NCO",H71)),ISNUMBER(FIND("NCO",Y71))), "NCO", IF(AL71="consumer","PMD.com",VLOOKUP(LEFT(H71,2),Tables!$E$1:$F$11,2,FALSE))))</f>
        <v>PMD.com</v>
      </c>
      <c r="C71">
        <f t="shared" si="4"/>
        <v>52430011</v>
      </c>
      <c r="D71">
        <f t="shared" si="5"/>
        <v>1</v>
      </c>
      <c r="E71" t="str">
        <f t="shared" ca="1" si="3"/>
        <v>shifted orders shipped</v>
      </c>
      <c r="F71" t="s">
        <v>3539</v>
      </c>
      <c r="G71" t="s">
        <v>335</v>
      </c>
      <c r="H71" t="s">
        <v>2862</v>
      </c>
      <c r="I71" s="6">
        <v>44010.521886574075</v>
      </c>
      <c r="J71" t="s">
        <v>16</v>
      </c>
      <c r="K71" s="6">
        <v>44013.225763888891</v>
      </c>
      <c r="M71" t="s">
        <v>3640</v>
      </c>
      <c r="N71" t="s">
        <v>3641</v>
      </c>
      <c r="Q71" t="s">
        <v>374</v>
      </c>
      <c r="R71" t="s">
        <v>375</v>
      </c>
      <c r="S71" t="s">
        <v>3642</v>
      </c>
      <c r="T71" t="s">
        <v>338</v>
      </c>
      <c r="U71" t="s">
        <v>530</v>
      </c>
      <c r="W71" t="s">
        <v>3643</v>
      </c>
      <c r="Z71" t="s">
        <v>3640</v>
      </c>
      <c r="AA71" t="s">
        <v>3641</v>
      </c>
      <c r="AD71" t="s">
        <v>374</v>
      </c>
      <c r="AE71" t="s">
        <v>375</v>
      </c>
      <c r="AF71" t="s">
        <v>3642</v>
      </c>
      <c r="AG71" t="s">
        <v>338</v>
      </c>
      <c r="AH71" t="s">
        <v>530</v>
      </c>
      <c r="AJ71" t="s">
        <v>3643</v>
      </c>
      <c r="AL71" t="s">
        <v>339</v>
      </c>
      <c r="AM71">
        <v>1</v>
      </c>
      <c r="AN71">
        <v>1</v>
      </c>
      <c r="AO71">
        <v>16581</v>
      </c>
      <c r="AQ71">
        <v>127156</v>
      </c>
      <c r="AR71">
        <v>52430011</v>
      </c>
      <c r="AS71" t="s">
        <v>927</v>
      </c>
      <c r="AT71" t="s">
        <v>176</v>
      </c>
      <c r="AW71" t="s">
        <v>366</v>
      </c>
      <c r="AX71" t="s">
        <v>366</v>
      </c>
      <c r="AY71" t="s">
        <v>357</v>
      </c>
      <c r="AZ71" t="s">
        <v>363</v>
      </c>
      <c r="BY71" t="s">
        <v>342</v>
      </c>
      <c r="EQ71">
        <v>249895</v>
      </c>
      <c r="ER71" t="s">
        <v>2863</v>
      </c>
      <c r="EV71">
        <v>17285509</v>
      </c>
      <c r="EW71">
        <v>928</v>
      </c>
      <c r="EX71">
        <v>219976</v>
      </c>
      <c r="EY71">
        <v>9.2748999964335493E+25</v>
      </c>
      <c r="EZ71">
        <v>1</v>
      </c>
      <c r="FC71">
        <v>52430011</v>
      </c>
      <c r="FD71" t="s">
        <v>176</v>
      </c>
    </row>
    <row r="72" spans="1:160" x14ac:dyDescent="0.3">
      <c r="A72" t="str">
        <f>VLOOKUP(B72,Table2[],3,FALSE)</f>
        <v>Digital</v>
      </c>
      <c r="B72" t="str">
        <f>IF(OR(ISNUMBER(FIND("QVC",Z72)),ISNUMBER(FIND("QVC",AL72))),"QVC",IF(OR(ISNUMBER(FIND("NCO",H72)),ISNUMBER(FIND("NCO",Y72))), "NCO", IF(AL72="consumer","PMD.com",VLOOKUP(LEFT(H72,2),Tables!$E$1:$F$11,2,FALSE))))</f>
        <v>PMD.com</v>
      </c>
      <c r="C72">
        <f t="shared" si="4"/>
        <v>58030001</v>
      </c>
      <c r="D72">
        <f t="shared" si="5"/>
        <v>1</v>
      </c>
      <c r="E72" t="str">
        <f t="shared" ca="1" si="3"/>
        <v>shifted orders shipped</v>
      </c>
      <c r="F72" t="s">
        <v>3539</v>
      </c>
      <c r="G72" t="s">
        <v>335</v>
      </c>
      <c r="H72" t="s">
        <v>2842</v>
      </c>
      <c r="I72" s="6">
        <v>44010.464583333334</v>
      </c>
      <c r="J72" t="s">
        <v>16</v>
      </c>
      <c r="K72" s="6">
        <v>44013.225937499999</v>
      </c>
      <c r="M72" t="s">
        <v>3644</v>
      </c>
      <c r="N72" t="s">
        <v>3645</v>
      </c>
      <c r="O72" t="s">
        <v>3646</v>
      </c>
      <c r="Q72" t="s">
        <v>565</v>
      </c>
      <c r="R72" t="s">
        <v>365</v>
      </c>
      <c r="S72" t="s">
        <v>3647</v>
      </c>
      <c r="T72" t="s">
        <v>338</v>
      </c>
      <c r="U72" t="s">
        <v>530</v>
      </c>
      <c r="W72" t="s">
        <v>3648</v>
      </c>
      <c r="Z72" t="s">
        <v>3644</v>
      </c>
      <c r="AA72" t="s">
        <v>3645</v>
      </c>
      <c r="AB72" t="s">
        <v>3646</v>
      </c>
      <c r="AD72" t="s">
        <v>565</v>
      </c>
      <c r="AE72" t="s">
        <v>365</v>
      </c>
      <c r="AF72" t="s">
        <v>3647</v>
      </c>
      <c r="AG72" t="s">
        <v>338</v>
      </c>
      <c r="AH72" t="s">
        <v>530</v>
      </c>
      <c r="AJ72" t="s">
        <v>3648</v>
      </c>
      <c r="AL72" t="s">
        <v>339</v>
      </c>
      <c r="AM72">
        <v>1</v>
      </c>
      <c r="AN72">
        <v>1</v>
      </c>
      <c r="AO72">
        <v>9621</v>
      </c>
      <c r="AQ72">
        <v>124483</v>
      </c>
      <c r="AR72">
        <v>58030001</v>
      </c>
      <c r="AS72" t="s">
        <v>1761</v>
      </c>
      <c r="AT72" t="s">
        <v>36</v>
      </c>
      <c r="AW72" t="s">
        <v>340</v>
      </c>
      <c r="AX72" t="s">
        <v>340</v>
      </c>
      <c r="AY72" t="s">
        <v>382</v>
      </c>
      <c r="AZ72" t="s">
        <v>383</v>
      </c>
      <c r="BY72" t="s">
        <v>342</v>
      </c>
      <c r="EQ72">
        <v>243289</v>
      </c>
      <c r="ER72" t="s">
        <v>2843</v>
      </c>
      <c r="EV72">
        <v>17285498</v>
      </c>
      <c r="EW72">
        <v>928</v>
      </c>
      <c r="EX72">
        <v>219962</v>
      </c>
      <c r="EY72">
        <v>9.2748999964335493E+25</v>
      </c>
      <c r="EZ72">
        <v>1</v>
      </c>
      <c r="FC72">
        <v>58030001</v>
      </c>
      <c r="FD72" t="s">
        <v>36</v>
      </c>
    </row>
    <row r="73" spans="1:160" x14ac:dyDescent="0.3">
      <c r="A73" t="str">
        <f>VLOOKUP(B73,Table2[],3,FALSE)</f>
        <v>Digital</v>
      </c>
      <c r="B73" t="str">
        <f>IF(OR(ISNUMBER(FIND("QVC",Z73)),ISNUMBER(FIND("QVC",AL73))),"QVC",IF(OR(ISNUMBER(FIND("NCO",H73)),ISNUMBER(FIND("NCO",Y73))), "NCO", IF(AL73="consumer","PMD.com",VLOOKUP(LEFT(H73,2),Tables!$E$1:$F$11,2,FALSE))))</f>
        <v>PMD.com</v>
      </c>
      <c r="C73">
        <f t="shared" si="4"/>
        <v>53610001</v>
      </c>
      <c r="D73">
        <f t="shared" si="5"/>
        <v>1</v>
      </c>
      <c r="E73" t="str">
        <f t="shared" ca="1" si="3"/>
        <v>shifted orders shipped</v>
      </c>
      <c r="F73" t="s">
        <v>3539</v>
      </c>
      <c r="G73" t="s">
        <v>335</v>
      </c>
      <c r="H73" t="s">
        <v>3037</v>
      </c>
      <c r="I73" s="6">
        <v>44011.335497685184</v>
      </c>
      <c r="J73" t="s">
        <v>16</v>
      </c>
      <c r="K73" s="6">
        <v>44013.226099537038</v>
      </c>
      <c r="M73" t="s">
        <v>3649</v>
      </c>
      <c r="N73" t="s">
        <v>3650</v>
      </c>
      <c r="Q73" t="s">
        <v>1098</v>
      </c>
      <c r="R73" t="s">
        <v>360</v>
      </c>
      <c r="S73">
        <v>27518</v>
      </c>
      <c r="T73" t="s">
        <v>338</v>
      </c>
      <c r="U73" t="s">
        <v>530</v>
      </c>
      <c r="W73" t="s">
        <v>3651</v>
      </c>
      <c r="Z73" t="s">
        <v>3649</v>
      </c>
      <c r="AA73" t="s">
        <v>3650</v>
      </c>
      <c r="AD73" t="s">
        <v>1098</v>
      </c>
      <c r="AE73" t="s">
        <v>360</v>
      </c>
      <c r="AF73">
        <v>27518</v>
      </c>
      <c r="AG73" t="s">
        <v>338</v>
      </c>
      <c r="AH73" t="s">
        <v>530</v>
      </c>
      <c r="AJ73" t="s">
        <v>3651</v>
      </c>
      <c r="AL73" t="s">
        <v>339</v>
      </c>
      <c r="AM73">
        <v>1</v>
      </c>
      <c r="AN73">
        <v>1</v>
      </c>
      <c r="AO73">
        <v>9364</v>
      </c>
      <c r="AQ73">
        <v>124446</v>
      </c>
      <c r="AR73">
        <v>53610001</v>
      </c>
      <c r="AS73" t="s">
        <v>63</v>
      </c>
      <c r="AT73" t="s">
        <v>425</v>
      </c>
      <c r="AW73" t="s">
        <v>343</v>
      </c>
      <c r="BY73" t="s">
        <v>342</v>
      </c>
      <c r="EQ73">
        <v>243444</v>
      </c>
      <c r="ER73" t="s">
        <v>3038</v>
      </c>
      <c r="EV73">
        <v>17285702</v>
      </c>
      <c r="EW73">
        <v>928</v>
      </c>
      <c r="EX73">
        <v>220259</v>
      </c>
      <c r="EY73">
        <v>9.2748999964335493E+25</v>
      </c>
      <c r="EZ73">
        <v>1</v>
      </c>
      <c r="FC73">
        <v>53610001</v>
      </c>
      <c r="FD73" t="s">
        <v>425</v>
      </c>
    </row>
    <row r="74" spans="1:160" x14ac:dyDescent="0.3">
      <c r="A74" t="str">
        <f>VLOOKUP(B74,Table2[],3,FALSE)</f>
        <v>Digital</v>
      </c>
      <c r="B74" t="str">
        <f>IF(OR(ISNUMBER(FIND("QVC",Z74)),ISNUMBER(FIND("QVC",AL74))),"QVC",IF(OR(ISNUMBER(FIND("NCO",H74)),ISNUMBER(FIND("NCO",Y74))), "NCO", IF(AL74="consumer","PMD.com",VLOOKUP(LEFT(H74,2),Tables!$E$1:$F$11,2,FALSE))))</f>
        <v>PMD.com</v>
      </c>
      <c r="C74">
        <f t="shared" si="4"/>
        <v>51010001</v>
      </c>
      <c r="D74">
        <f t="shared" si="5"/>
        <v>4</v>
      </c>
      <c r="E74" t="str">
        <f t="shared" ca="1" si="3"/>
        <v>shifted orders shipped</v>
      </c>
      <c r="F74" t="s">
        <v>3539</v>
      </c>
      <c r="G74" t="s">
        <v>335</v>
      </c>
      <c r="H74" t="s">
        <v>2918</v>
      </c>
      <c r="I74" s="6">
        <v>44011.281041666669</v>
      </c>
      <c r="J74" t="s">
        <v>16</v>
      </c>
      <c r="K74" s="6">
        <v>44013.226400462961</v>
      </c>
      <c r="M74" t="s">
        <v>3652</v>
      </c>
      <c r="N74" t="s">
        <v>3653</v>
      </c>
      <c r="O74" t="s">
        <v>3654</v>
      </c>
      <c r="Q74" t="s">
        <v>653</v>
      </c>
      <c r="R74" t="s">
        <v>359</v>
      </c>
      <c r="S74" t="s">
        <v>3655</v>
      </c>
      <c r="T74" t="s">
        <v>338</v>
      </c>
      <c r="U74" t="s">
        <v>530</v>
      </c>
      <c r="W74" t="s">
        <v>3656</v>
      </c>
      <c r="Z74" t="s">
        <v>3652</v>
      </c>
      <c r="AA74" t="s">
        <v>3653</v>
      </c>
      <c r="AB74" t="s">
        <v>3654</v>
      </c>
      <c r="AD74" t="s">
        <v>653</v>
      </c>
      <c r="AE74" t="s">
        <v>359</v>
      </c>
      <c r="AF74" t="s">
        <v>3655</v>
      </c>
      <c r="AG74" t="s">
        <v>338</v>
      </c>
      <c r="AH74" t="s">
        <v>530</v>
      </c>
      <c r="AJ74" t="s">
        <v>3656</v>
      </c>
      <c r="AL74" t="s">
        <v>339</v>
      </c>
      <c r="AM74">
        <v>4</v>
      </c>
      <c r="AN74">
        <v>4</v>
      </c>
      <c r="AO74">
        <v>8743</v>
      </c>
      <c r="AQ74">
        <v>123868</v>
      </c>
      <c r="AR74">
        <v>51010001</v>
      </c>
      <c r="AS74" t="s">
        <v>48</v>
      </c>
      <c r="AT74" t="s">
        <v>49</v>
      </c>
      <c r="AW74" t="s">
        <v>340</v>
      </c>
      <c r="AX74" t="s">
        <v>340</v>
      </c>
      <c r="AY74" t="s">
        <v>357</v>
      </c>
      <c r="AZ74" t="s">
        <v>363</v>
      </c>
      <c r="BY74" t="s">
        <v>342</v>
      </c>
      <c r="EQ74">
        <v>251450</v>
      </c>
      <c r="ER74" t="s">
        <v>2919</v>
      </c>
      <c r="EV74">
        <v>17285653</v>
      </c>
      <c r="EW74">
        <v>928</v>
      </c>
      <c r="EX74">
        <v>220118</v>
      </c>
      <c r="EY74" t="s">
        <v>3657</v>
      </c>
      <c r="EZ74">
        <v>1</v>
      </c>
      <c r="FC74">
        <v>51010001</v>
      </c>
      <c r="FD74" t="s">
        <v>49</v>
      </c>
    </row>
    <row r="75" spans="1:160" x14ac:dyDescent="0.3">
      <c r="A75" t="str">
        <f>VLOOKUP(B75,Table2[],3,FALSE)</f>
        <v>Digital</v>
      </c>
      <c r="B75" t="str">
        <f>IF(OR(ISNUMBER(FIND("QVC",Z75)),ISNUMBER(FIND("QVC",AL75))),"QVC",IF(OR(ISNUMBER(FIND("NCO",H75)),ISNUMBER(FIND("NCO",Y75))), "NCO", IF(AL75="consumer","PMD.com",VLOOKUP(LEFT(H75,2),Tables!$E$1:$F$11,2,FALSE))))</f>
        <v>PMD.com</v>
      </c>
      <c r="C75">
        <f t="shared" si="4"/>
        <v>53970001</v>
      </c>
      <c r="D75">
        <f t="shared" si="5"/>
        <v>1</v>
      </c>
      <c r="E75" t="str">
        <f t="shared" ca="1" si="3"/>
        <v>shifted orders shipped</v>
      </c>
      <c r="F75" t="s">
        <v>3539</v>
      </c>
      <c r="G75" t="s">
        <v>335</v>
      </c>
      <c r="H75" t="s">
        <v>3031</v>
      </c>
      <c r="I75" s="6">
        <v>44011.334965277776</v>
      </c>
      <c r="J75" t="s">
        <v>16</v>
      </c>
      <c r="K75" s="6">
        <v>44013.226585648146</v>
      </c>
      <c r="M75" t="s">
        <v>3658</v>
      </c>
      <c r="N75" t="s">
        <v>3659</v>
      </c>
      <c r="Q75" t="s">
        <v>856</v>
      </c>
      <c r="R75" t="s">
        <v>389</v>
      </c>
      <c r="S75" t="s">
        <v>3660</v>
      </c>
      <c r="T75" t="s">
        <v>338</v>
      </c>
      <c r="U75" t="s">
        <v>530</v>
      </c>
      <c r="W75" t="s">
        <v>3661</v>
      </c>
      <c r="Z75" t="s">
        <v>3658</v>
      </c>
      <c r="AA75" t="s">
        <v>3659</v>
      </c>
      <c r="AD75" t="s">
        <v>856</v>
      </c>
      <c r="AE75" t="s">
        <v>389</v>
      </c>
      <c r="AF75" t="s">
        <v>3660</v>
      </c>
      <c r="AG75" t="s">
        <v>338</v>
      </c>
      <c r="AH75" t="s">
        <v>530</v>
      </c>
      <c r="AJ75" t="s">
        <v>3661</v>
      </c>
      <c r="AL75" t="s">
        <v>339</v>
      </c>
      <c r="AM75">
        <v>1</v>
      </c>
      <c r="AN75">
        <v>1</v>
      </c>
      <c r="AO75">
        <v>392</v>
      </c>
      <c r="AQ75">
        <v>124472</v>
      </c>
      <c r="AR75">
        <v>53970001</v>
      </c>
      <c r="AS75" t="s">
        <v>577</v>
      </c>
      <c r="AT75" t="s">
        <v>41</v>
      </c>
      <c r="AW75" t="s">
        <v>343</v>
      </c>
      <c r="BY75" t="s">
        <v>342</v>
      </c>
      <c r="EQ75">
        <v>251826</v>
      </c>
      <c r="ER75" t="s">
        <v>3032</v>
      </c>
      <c r="EV75">
        <v>17285699</v>
      </c>
      <c r="EW75">
        <v>928</v>
      </c>
      <c r="EX75">
        <v>220256</v>
      </c>
      <c r="EY75">
        <v>9.2748999964335493E+25</v>
      </c>
      <c r="EZ75">
        <v>1</v>
      </c>
      <c r="FC75">
        <v>53970001</v>
      </c>
      <c r="FD75" t="s">
        <v>41</v>
      </c>
    </row>
    <row r="76" spans="1:160" x14ac:dyDescent="0.3">
      <c r="A76" t="str">
        <f>VLOOKUP(B76,Table2[],3,FALSE)</f>
        <v>Digital</v>
      </c>
      <c r="B76" t="str">
        <f>IF(OR(ISNUMBER(FIND("QVC",Z76)),ISNUMBER(FIND("QVC",AL76))),"QVC",IF(OR(ISNUMBER(FIND("NCO",H76)),ISNUMBER(FIND("NCO",Y76))), "NCO", IF(AL76="consumer","PMD.com",VLOOKUP(LEFT(H76,2),Tables!$E$1:$F$11,2,FALSE))))</f>
        <v>PMD.com</v>
      </c>
      <c r="C76">
        <f t="shared" si="4"/>
        <v>52240001</v>
      </c>
      <c r="D76">
        <f t="shared" si="5"/>
        <v>1</v>
      </c>
      <c r="E76" t="str">
        <f t="shared" ca="1" si="3"/>
        <v>shifted orders shipped</v>
      </c>
      <c r="F76" t="s">
        <v>3539</v>
      </c>
      <c r="G76" t="s">
        <v>335</v>
      </c>
      <c r="H76" t="s">
        <v>3035</v>
      </c>
      <c r="I76" s="6">
        <v>44011.335300925923</v>
      </c>
      <c r="J76" t="s">
        <v>16</v>
      </c>
      <c r="K76" s="6">
        <v>44013.226747685185</v>
      </c>
      <c r="M76" t="s">
        <v>3662</v>
      </c>
      <c r="N76" t="s">
        <v>3663</v>
      </c>
      <c r="O76" t="s">
        <v>490</v>
      </c>
      <c r="Q76" t="s">
        <v>410</v>
      </c>
      <c r="R76" t="s">
        <v>365</v>
      </c>
      <c r="S76" t="s">
        <v>3664</v>
      </c>
      <c r="T76" t="s">
        <v>338</v>
      </c>
      <c r="U76" t="s">
        <v>530</v>
      </c>
      <c r="W76" t="s">
        <v>3665</v>
      </c>
      <c r="Z76" t="s">
        <v>3662</v>
      </c>
      <c r="AA76" t="s">
        <v>3663</v>
      </c>
      <c r="AB76" t="s">
        <v>490</v>
      </c>
      <c r="AD76" t="s">
        <v>410</v>
      </c>
      <c r="AE76" t="s">
        <v>365</v>
      </c>
      <c r="AF76" t="s">
        <v>3664</v>
      </c>
      <c r="AG76" t="s">
        <v>338</v>
      </c>
      <c r="AH76" t="s">
        <v>530</v>
      </c>
      <c r="AJ76" t="s">
        <v>3665</v>
      </c>
      <c r="AL76" t="s">
        <v>339</v>
      </c>
      <c r="AM76">
        <v>1</v>
      </c>
      <c r="AN76">
        <v>1</v>
      </c>
      <c r="AO76">
        <v>5995</v>
      </c>
      <c r="AQ76">
        <v>124435</v>
      </c>
      <c r="AR76">
        <v>52240001</v>
      </c>
      <c r="AS76" t="s">
        <v>2387</v>
      </c>
      <c r="AT76" t="s">
        <v>108</v>
      </c>
      <c r="AW76" t="s">
        <v>340</v>
      </c>
      <c r="AX76" t="s">
        <v>340</v>
      </c>
      <c r="AY76" t="s">
        <v>341</v>
      </c>
      <c r="AZ76">
        <v>0</v>
      </c>
      <c r="BY76" t="s">
        <v>342</v>
      </c>
      <c r="EQ76">
        <v>253361</v>
      </c>
      <c r="ER76" t="s">
        <v>3036</v>
      </c>
      <c r="EV76">
        <v>17285701</v>
      </c>
      <c r="EW76">
        <v>928</v>
      </c>
      <c r="EX76">
        <v>220258</v>
      </c>
      <c r="EY76" t="s">
        <v>3666</v>
      </c>
      <c r="EZ76">
        <v>1</v>
      </c>
      <c r="FC76">
        <v>95081</v>
      </c>
      <c r="FD76" t="s">
        <v>543</v>
      </c>
    </row>
    <row r="77" spans="1:160" x14ac:dyDescent="0.3">
      <c r="A77" t="str">
        <f>VLOOKUP(B77,Table2[],3,FALSE)</f>
        <v>Digital</v>
      </c>
      <c r="B77" t="str">
        <f>IF(OR(ISNUMBER(FIND("QVC",Z77)),ISNUMBER(FIND("QVC",AL77))),"QVC",IF(OR(ISNUMBER(FIND("NCO",H77)),ISNUMBER(FIND("NCO",Y77))), "NCO", IF(AL77="consumer","PMD.com",VLOOKUP(LEFT(H77,2),Tables!$E$1:$F$11,2,FALSE))))</f>
        <v>PMD.com</v>
      </c>
      <c r="C77">
        <f t="shared" si="4"/>
        <v>52230001</v>
      </c>
      <c r="D77">
        <f t="shared" si="5"/>
        <v>1</v>
      </c>
      <c r="E77" t="str">
        <f t="shared" ca="1" si="3"/>
        <v>shifted orders shipped</v>
      </c>
      <c r="F77" t="s">
        <v>3539</v>
      </c>
      <c r="G77" t="s">
        <v>335</v>
      </c>
      <c r="H77" t="s">
        <v>3035</v>
      </c>
      <c r="I77" s="6">
        <v>44011.335300925923</v>
      </c>
      <c r="J77" t="s">
        <v>16</v>
      </c>
      <c r="K77" s="6">
        <v>44013.226747685185</v>
      </c>
      <c r="M77" t="s">
        <v>3662</v>
      </c>
      <c r="N77" t="s">
        <v>3663</v>
      </c>
      <c r="O77" t="s">
        <v>490</v>
      </c>
      <c r="Q77" t="s">
        <v>410</v>
      </c>
      <c r="R77" t="s">
        <v>365</v>
      </c>
      <c r="S77" t="s">
        <v>3664</v>
      </c>
      <c r="T77" t="s">
        <v>338</v>
      </c>
      <c r="U77" t="s">
        <v>530</v>
      </c>
      <c r="W77" t="s">
        <v>3665</v>
      </c>
      <c r="Z77" t="s">
        <v>3662</v>
      </c>
      <c r="AA77" t="s">
        <v>3663</v>
      </c>
      <c r="AB77" t="s">
        <v>490</v>
      </c>
      <c r="AD77" t="s">
        <v>410</v>
      </c>
      <c r="AE77" t="s">
        <v>365</v>
      </c>
      <c r="AF77" t="s">
        <v>3664</v>
      </c>
      <c r="AG77" t="s">
        <v>338</v>
      </c>
      <c r="AH77" t="s">
        <v>530</v>
      </c>
      <c r="AJ77" t="s">
        <v>3665</v>
      </c>
      <c r="AL77" t="s">
        <v>339</v>
      </c>
      <c r="AM77">
        <v>1</v>
      </c>
      <c r="AN77">
        <v>1</v>
      </c>
      <c r="AO77">
        <v>1194</v>
      </c>
      <c r="AQ77">
        <v>124434</v>
      </c>
      <c r="AR77">
        <v>52230001</v>
      </c>
      <c r="AS77" t="s">
        <v>105</v>
      </c>
      <c r="AT77" t="s">
        <v>106</v>
      </c>
      <c r="AW77" t="s">
        <v>340</v>
      </c>
      <c r="AX77" t="s">
        <v>340</v>
      </c>
      <c r="AY77" t="s">
        <v>341</v>
      </c>
      <c r="AZ77">
        <v>0</v>
      </c>
      <c r="BY77" t="s">
        <v>342</v>
      </c>
      <c r="EQ77">
        <v>247324</v>
      </c>
      <c r="ER77" t="s">
        <v>3036</v>
      </c>
      <c r="EV77">
        <v>17285701</v>
      </c>
      <c r="EW77">
        <v>928</v>
      </c>
      <c r="EX77">
        <v>220258</v>
      </c>
      <c r="EY77" t="s">
        <v>3666</v>
      </c>
      <c r="EZ77">
        <v>1</v>
      </c>
      <c r="FC77">
        <v>95081</v>
      </c>
      <c r="FD77" t="s">
        <v>543</v>
      </c>
    </row>
    <row r="78" spans="1:160" x14ac:dyDescent="0.3">
      <c r="A78" t="str">
        <f>VLOOKUP(B78,Table2[],3,FALSE)</f>
        <v>Digital</v>
      </c>
      <c r="B78" t="str">
        <f>IF(OR(ISNUMBER(FIND("QVC",Z78)),ISNUMBER(FIND("QVC",AL78))),"QVC",IF(OR(ISNUMBER(FIND("NCO",H78)),ISNUMBER(FIND("NCO",Y78))), "NCO", IF(AL78="consumer","PMD.com",VLOOKUP(LEFT(H78,2),Tables!$E$1:$F$11,2,FALSE))))</f>
        <v>PMD.com</v>
      </c>
      <c r="C78">
        <f t="shared" si="4"/>
        <v>52430001</v>
      </c>
      <c r="D78">
        <f t="shared" si="5"/>
        <v>1</v>
      </c>
      <c r="E78" t="str">
        <f t="shared" ca="1" si="3"/>
        <v>shifted orders shipped</v>
      </c>
      <c r="F78" t="s">
        <v>3539</v>
      </c>
      <c r="G78" t="s">
        <v>335</v>
      </c>
      <c r="H78" t="s">
        <v>3035</v>
      </c>
      <c r="I78" s="6">
        <v>44011.335300925923</v>
      </c>
      <c r="J78" t="s">
        <v>16</v>
      </c>
      <c r="K78" s="6">
        <v>44013.226747685185</v>
      </c>
      <c r="M78" t="s">
        <v>3662</v>
      </c>
      <c r="N78" t="s">
        <v>3663</v>
      </c>
      <c r="O78" t="s">
        <v>490</v>
      </c>
      <c r="Q78" t="s">
        <v>410</v>
      </c>
      <c r="R78" t="s">
        <v>365</v>
      </c>
      <c r="S78" t="s">
        <v>3664</v>
      </c>
      <c r="T78" t="s">
        <v>338</v>
      </c>
      <c r="U78" t="s">
        <v>530</v>
      </c>
      <c r="W78" t="s">
        <v>3665</v>
      </c>
      <c r="Z78" t="s">
        <v>3662</v>
      </c>
      <c r="AA78" t="s">
        <v>3663</v>
      </c>
      <c r="AB78" t="s">
        <v>490</v>
      </c>
      <c r="AD78" t="s">
        <v>410</v>
      </c>
      <c r="AE78" t="s">
        <v>365</v>
      </c>
      <c r="AF78" t="s">
        <v>3664</v>
      </c>
      <c r="AG78" t="s">
        <v>338</v>
      </c>
      <c r="AH78" t="s">
        <v>530</v>
      </c>
      <c r="AJ78" t="s">
        <v>3665</v>
      </c>
      <c r="AL78" t="s">
        <v>339</v>
      </c>
      <c r="AM78">
        <v>1</v>
      </c>
      <c r="AN78">
        <v>1</v>
      </c>
      <c r="AO78">
        <v>12063</v>
      </c>
      <c r="AQ78">
        <v>127155</v>
      </c>
      <c r="AR78">
        <v>52430001</v>
      </c>
      <c r="AS78" t="s">
        <v>927</v>
      </c>
      <c r="AT78" t="s">
        <v>75</v>
      </c>
      <c r="AW78" t="s">
        <v>340</v>
      </c>
      <c r="AX78" t="s">
        <v>340</v>
      </c>
      <c r="AY78" t="s">
        <v>357</v>
      </c>
      <c r="AZ78" t="s">
        <v>363</v>
      </c>
      <c r="BY78" t="s">
        <v>342</v>
      </c>
      <c r="EQ78">
        <v>249990</v>
      </c>
      <c r="ER78" t="s">
        <v>3036</v>
      </c>
      <c r="EV78">
        <v>17285701</v>
      </c>
      <c r="EW78">
        <v>928</v>
      </c>
      <c r="EX78">
        <v>220258</v>
      </c>
      <c r="EY78" t="s">
        <v>3666</v>
      </c>
      <c r="EZ78">
        <v>1</v>
      </c>
      <c r="FC78">
        <v>95385</v>
      </c>
      <c r="FD78" t="s">
        <v>3531</v>
      </c>
    </row>
    <row r="79" spans="1:160" x14ac:dyDescent="0.3">
      <c r="A79" t="str">
        <f>VLOOKUP(B79,Table2[],3,FALSE)</f>
        <v>Digital</v>
      </c>
      <c r="B79" t="str">
        <f>IF(OR(ISNUMBER(FIND("QVC",Z79)),ISNUMBER(FIND("QVC",AL79))),"QVC",IF(OR(ISNUMBER(FIND("NCO",H79)),ISNUMBER(FIND("NCO",Y79))), "NCO", IF(AL79="consumer","PMD.com",VLOOKUP(LEFT(H79,2),Tables!$E$1:$F$11,2,FALSE))))</f>
        <v>PMD.com</v>
      </c>
      <c r="C79">
        <f t="shared" si="4"/>
        <v>53920001</v>
      </c>
      <c r="D79">
        <f t="shared" si="5"/>
        <v>1</v>
      </c>
      <c r="E79" t="str">
        <f t="shared" ca="1" si="3"/>
        <v>shifted orders shipped</v>
      </c>
      <c r="F79" t="s">
        <v>3539</v>
      </c>
      <c r="G79" t="s">
        <v>335</v>
      </c>
      <c r="H79" t="s">
        <v>3035</v>
      </c>
      <c r="I79" s="6">
        <v>44011.335300925923</v>
      </c>
      <c r="J79" t="s">
        <v>16</v>
      </c>
      <c r="K79" s="6">
        <v>44013.226747685185</v>
      </c>
      <c r="M79" t="s">
        <v>3662</v>
      </c>
      <c r="N79" t="s">
        <v>3663</v>
      </c>
      <c r="O79" t="s">
        <v>490</v>
      </c>
      <c r="Q79" t="s">
        <v>410</v>
      </c>
      <c r="R79" t="s">
        <v>365</v>
      </c>
      <c r="S79" t="s">
        <v>3664</v>
      </c>
      <c r="T79" t="s">
        <v>338</v>
      </c>
      <c r="U79" t="s">
        <v>530</v>
      </c>
      <c r="W79" t="s">
        <v>3665</v>
      </c>
      <c r="Z79" t="s">
        <v>3662</v>
      </c>
      <c r="AA79" t="s">
        <v>3663</v>
      </c>
      <c r="AB79" t="s">
        <v>490</v>
      </c>
      <c r="AD79" t="s">
        <v>410</v>
      </c>
      <c r="AE79" t="s">
        <v>365</v>
      </c>
      <c r="AF79" t="s">
        <v>3664</v>
      </c>
      <c r="AG79" t="s">
        <v>338</v>
      </c>
      <c r="AH79" t="s">
        <v>530</v>
      </c>
      <c r="AJ79" t="s">
        <v>3665</v>
      </c>
      <c r="AL79" t="s">
        <v>339</v>
      </c>
      <c r="AM79">
        <v>1</v>
      </c>
      <c r="AN79">
        <v>1</v>
      </c>
      <c r="AO79">
        <v>14899</v>
      </c>
      <c r="AQ79">
        <v>124468</v>
      </c>
      <c r="AR79">
        <v>53920001</v>
      </c>
      <c r="AS79">
        <v>9000000</v>
      </c>
      <c r="AT79" t="s">
        <v>40</v>
      </c>
      <c r="AW79" t="s">
        <v>343</v>
      </c>
      <c r="BY79" t="s">
        <v>342</v>
      </c>
      <c r="EQ79">
        <v>243396</v>
      </c>
      <c r="ER79" t="s">
        <v>3036</v>
      </c>
      <c r="EV79">
        <v>17285701</v>
      </c>
      <c r="EW79">
        <v>928</v>
      </c>
      <c r="EX79">
        <v>220258</v>
      </c>
      <c r="EY79" t="s">
        <v>3666</v>
      </c>
      <c r="EZ79">
        <v>1</v>
      </c>
      <c r="FC79">
        <v>95385</v>
      </c>
      <c r="FD79" t="s">
        <v>3531</v>
      </c>
    </row>
    <row r="80" spans="1:160" x14ac:dyDescent="0.3">
      <c r="A80" t="str">
        <f>VLOOKUP(B80,Table2[],3,FALSE)</f>
        <v>Digital</v>
      </c>
      <c r="B80" t="str">
        <f>IF(OR(ISNUMBER(FIND("QVC",Z80)),ISNUMBER(FIND("QVC",AL80))),"QVC",IF(OR(ISNUMBER(FIND("NCO",H80)),ISNUMBER(FIND("NCO",Y80))), "NCO", IF(AL80="consumer","PMD.com",VLOOKUP(LEFT(H80,2),Tables!$E$1:$F$11,2,FALSE))))</f>
        <v>PMD.com</v>
      </c>
      <c r="C80">
        <f t="shared" si="4"/>
        <v>51090001</v>
      </c>
      <c r="D80">
        <f t="shared" si="5"/>
        <v>1</v>
      </c>
      <c r="E80" t="str">
        <f t="shared" ca="1" si="3"/>
        <v>shifted orders shipped</v>
      </c>
      <c r="F80" t="s">
        <v>3539</v>
      </c>
      <c r="G80" t="s">
        <v>335</v>
      </c>
      <c r="H80" t="s">
        <v>3035</v>
      </c>
      <c r="I80" s="6">
        <v>44011.335300925923</v>
      </c>
      <c r="J80" t="s">
        <v>16</v>
      </c>
      <c r="K80" s="6">
        <v>44013.226747685185</v>
      </c>
      <c r="M80" t="s">
        <v>3662</v>
      </c>
      <c r="N80" t="s">
        <v>3663</v>
      </c>
      <c r="O80" t="s">
        <v>490</v>
      </c>
      <c r="Q80" t="s">
        <v>410</v>
      </c>
      <c r="R80" t="s">
        <v>365</v>
      </c>
      <c r="S80" t="s">
        <v>3664</v>
      </c>
      <c r="T80" t="s">
        <v>338</v>
      </c>
      <c r="U80" t="s">
        <v>530</v>
      </c>
      <c r="W80" t="s">
        <v>3665</v>
      </c>
      <c r="Z80" t="s">
        <v>3662</v>
      </c>
      <c r="AA80" t="s">
        <v>3663</v>
      </c>
      <c r="AB80" t="s">
        <v>490</v>
      </c>
      <c r="AD80" t="s">
        <v>410</v>
      </c>
      <c r="AE80" t="s">
        <v>365</v>
      </c>
      <c r="AF80" t="s">
        <v>3664</v>
      </c>
      <c r="AG80" t="s">
        <v>338</v>
      </c>
      <c r="AH80" t="s">
        <v>530</v>
      </c>
      <c r="AJ80" t="s">
        <v>3665</v>
      </c>
      <c r="AL80" t="s">
        <v>339</v>
      </c>
      <c r="AM80">
        <v>1</v>
      </c>
      <c r="AN80">
        <v>1</v>
      </c>
      <c r="AO80">
        <v>4885</v>
      </c>
      <c r="AQ80">
        <v>124202</v>
      </c>
      <c r="AR80">
        <v>51090001</v>
      </c>
      <c r="AS80" t="s">
        <v>1986</v>
      </c>
      <c r="AT80" t="s">
        <v>60</v>
      </c>
      <c r="AW80" t="s">
        <v>340</v>
      </c>
      <c r="AX80" t="s">
        <v>340</v>
      </c>
      <c r="AY80" t="s">
        <v>357</v>
      </c>
      <c r="AZ80" t="s">
        <v>361</v>
      </c>
      <c r="BY80" t="s">
        <v>342</v>
      </c>
      <c r="EQ80">
        <v>250831</v>
      </c>
      <c r="ER80" t="s">
        <v>3036</v>
      </c>
      <c r="EV80">
        <v>17285701</v>
      </c>
      <c r="EW80">
        <v>928</v>
      </c>
      <c r="EX80">
        <v>220258</v>
      </c>
      <c r="EY80" t="s">
        <v>3666</v>
      </c>
      <c r="EZ80">
        <v>1</v>
      </c>
      <c r="FC80">
        <v>95081</v>
      </c>
      <c r="FD80" t="s">
        <v>543</v>
      </c>
    </row>
    <row r="81" spans="1:160" x14ac:dyDescent="0.3">
      <c r="A81" t="str">
        <f>VLOOKUP(B81,Table2[],3,FALSE)</f>
        <v>Digital</v>
      </c>
      <c r="B81" t="str">
        <f>IF(OR(ISNUMBER(FIND("QVC",Z81)),ISNUMBER(FIND("QVC",AL81))),"QVC",IF(OR(ISNUMBER(FIND("NCO",H81)),ISNUMBER(FIND("NCO",Y81))), "NCO", IF(AL81="consumer","PMD.com",VLOOKUP(LEFT(H81,2),Tables!$E$1:$F$11,2,FALSE))))</f>
        <v>PMD.com</v>
      </c>
      <c r="C81">
        <f t="shared" si="4"/>
        <v>55340001</v>
      </c>
      <c r="D81">
        <f t="shared" si="5"/>
        <v>1</v>
      </c>
      <c r="E81" t="str">
        <f t="shared" ca="1" si="3"/>
        <v>shifted orders shipped</v>
      </c>
      <c r="F81" t="s">
        <v>3539</v>
      </c>
      <c r="G81" t="s">
        <v>335</v>
      </c>
      <c r="H81" t="s">
        <v>3035</v>
      </c>
      <c r="I81" s="6">
        <v>44011.335300925923</v>
      </c>
      <c r="J81" t="s">
        <v>16</v>
      </c>
      <c r="K81" s="6">
        <v>44013.226747685185</v>
      </c>
      <c r="M81" t="s">
        <v>3662</v>
      </c>
      <c r="N81" t="s">
        <v>3663</v>
      </c>
      <c r="O81" t="s">
        <v>490</v>
      </c>
      <c r="Q81" t="s">
        <v>410</v>
      </c>
      <c r="R81" t="s">
        <v>365</v>
      </c>
      <c r="S81" t="s">
        <v>3664</v>
      </c>
      <c r="T81" t="s">
        <v>338</v>
      </c>
      <c r="U81" t="s">
        <v>530</v>
      </c>
      <c r="W81" t="s">
        <v>3665</v>
      </c>
      <c r="Z81" t="s">
        <v>3662</v>
      </c>
      <c r="AA81" t="s">
        <v>3663</v>
      </c>
      <c r="AB81" t="s">
        <v>490</v>
      </c>
      <c r="AD81" t="s">
        <v>410</v>
      </c>
      <c r="AE81" t="s">
        <v>365</v>
      </c>
      <c r="AF81" t="s">
        <v>3664</v>
      </c>
      <c r="AG81" t="s">
        <v>338</v>
      </c>
      <c r="AH81" t="s">
        <v>530</v>
      </c>
      <c r="AJ81" t="s">
        <v>3665</v>
      </c>
      <c r="AL81" t="s">
        <v>339</v>
      </c>
      <c r="AM81">
        <v>1</v>
      </c>
      <c r="AN81">
        <v>1</v>
      </c>
      <c r="AO81">
        <v>8241</v>
      </c>
      <c r="AQ81">
        <v>124480</v>
      </c>
      <c r="AR81">
        <v>55340001</v>
      </c>
      <c r="AS81" t="s">
        <v>1955</v>
      </c>
      <c r="AT81" t="s">
        <v>71</v>
      </c>
      <c r="AW81" t="s">
        <v>343</v>
      </c>
      <c r="BY81" t="s">
        <v>342</v>
      </c>
      <c r="EQ81">
        <v>249139</v>
      </c>
      <c r="ER81" t="s">
        <v>3036</v>
      </c>
      <c r="EV81">
        <v>17285701</v>
      </c>
      <c r="EW81">
        <v>928</v>
      </c>
      <c r="EX81">
        <v>220258</v>
      </c>
      <c r="EY81" t="s">
        <v>3666</v>
      </c>
      <c r="EZ81">
        <v>1</v>
      </c>
      <c r="FC81">
        <v>95081</v>
      </c>
      <c r="FD81" t="s">
        <v>543</v>
      </c>
    </row>
    <row r="82" spans="1:160" x14ac:dyDescent="0.3">
      <c r="A82" t="str">
        <f>VLOOKUP(B82,Table2[],3,FALSE)</f>
        <v>Digital</v>
      </c>
      <c r="B82" t="str">
        <f>IF(OR(ISNUMBER(FIND("QVC",Z82)),ISNUMBER(FIND("QVC",AL82))),"QVC",IF(OR(ISNUMBER(FIND("NCO",H82)),ISNUMBER(FIND("NCO",Y82))), "NCO", IF(AL82="consumer","PMD.com",VLOOKUP(LEFT(H82,2),Tables!$E$1:$F$11,2,FALSE))))</f>
        <v>PMD.com</v>
      </c>
      <c r="C82">
        <f t="shared" si="4"/>
        <v>5341030</v>
      </c>
      <c r="D82">
        <f t="shared" si="5"/>
        <v>1</v>
      </c>
      <c r="E82" t="str">
        <f t="shared" ca="1" si="3"/>
        <v>shifted orders shipped</v>
      </c>
      <c r="F82" t="s">
        <v>3539</v>
      </c>
      <c r="G82" t="s">
        <v>335</v>
      </c>
      <c r="H82" t="s">
        <v>3035</v>
      </c>
      <c r="I82" s="6">
        <v>44011.335300925923</v>
      </c>
      <c r="J82" t="s">
        <v>16</v>
      </c>
      <c r="K82" s="6">
        <v>44013.226747685185</v>
      </c>
      <c r="M82" t="s">
        <v>3662</v>
      </c>
      <c r="N82" t="s">
        <v>3663</v>
      </c>
      <c r="O82" t="s">
        <v>490</v>
      </c>
      <c r="Q82" t="s">
        <v>410</v>
      </c>
      <c r="R82" t="s">
        <v>365</v>
      </c>
      <c r="S82" t="s">
        <v>3664</v>
      </c>
      <c r="T82" t="s">
        <v>338</v>
      </c>
      <c r="U82" t="s">
        <v>530</v>
      </c>
      <c r="W82" t="s">
        <v>3665</v>
      </c>
      <c r="Z82" t="s">
        <v>3662</v>
      </c>
      <c r="AA82" t="s">
        <v>3663</v>
      </c>
      <c r="AB82" t="s">
        <v>490</v>
      </c>
      <c r="AD82" t="s">
        <v>410</v>
      </c>
      <c r="AE82" t="s">
        <v>365</v>
      </c>
      <c r="AF82" t="s">
        <v>3664</v>
      </c>
      <c r="AG82" t="s">
        <v>338</v>
      </c>
      <c r="AH82" t="s">
        <v>530</v>
      </c>
      <c r="AJ82" t="s">
        <v>3665</v>
      </c>
      <c r="AL82" t="s">
        <v>339</v>
      </c>
      <c r="AM82">
        <v>1</v>
      </c>
      <c r="AN82">
        <v>1</v>
      </c>
      <c r="AO82">
        <v>12859</v>
      </c>
      <c r="AQ82">
        <v>124642</v>
      </c>
      <c r="AR82">
        <v>5341030</v>
      </c>
      <c r="AS82" t="s">
        <v>925</v>
      </c>
      <c r="AT82" t="s">
        <v>926</v>
      </c>
      <c r="AW82" t="s">
        <v>366</v>
      </c>
      <c r="AX82" t="s">
        <v>366</v>
      </c>
      <c r="AY82" t="s">
        <v>345</v>
      </c>
      <c r="AZ82" t="s">
        <v>346</v>
      </c>
      <c r="BY82" t="s">
        <v>342</v>
      </c>
      <c r="EQ82">
        <v>243275</v>
      </c>
      <c r="ER82" t="s">
        <v>3036</v>
      </c>
      <c r="EV82">
        <v>17285701</v>
      </c>
      <c r="EW82">
        <v>928</v>
      </c>
      <c r="EX82">
        <v>220258</v>
      </c>
      <c r="EY82" t="s">
        <v>3666</v>
      </c>
      <c r="EZ82">
        <v>1</v>
      </c>
      <c r="FC82">
        <v>95385</v>
      </c>
      <c r="FD82" t="s">
        <v>3531</v>
      </c>
    </row>
    <row r="83" spans="1:160" x14ac:dyDescent="0.3">
      <c r="A83" t="str">
        <f>VLOOKUP(B83,Table2[],3,FALSE)</f>
        <v>Digital</v>
      </c>
      <c r="B83" t="str">
        <f>IF(OR(ISNUMBER(FIND("QVC",Z83)),ISNUMBER(FIND("QVC",AL83))),"QVC",IF(OR(ISNUMBER(FIND("NCO",H83)),ISNUMBER(FIND("NCO",Y83))), "NCO", IF(AL83="consumer","PMD.com",VLOOKUP(LEFT(H83,2),Tables!$E$1:$F$11,2,FALSE))))</f>
        <v>PMD.com</v>
      </c>
      <c r="C83">
        <f t="shared" si="4"/>
        <v>51010001</v>
      </c>
      <c r="D83">
        <f t="shared" si="5"/>
        <v>1</v>
      </c>
      <c r="E83" t="str">
        <f t="shared" ca="1" si="3"/>
        <v>shifted orders shipped</v>
      </c>
      <c r="F83" t="s">
        <v>3539</v>
      </c>
      <c r="G83" t="s">
        <v>335</v>
      </c>
      <c r="H83" t="s">
        <v>3035</v>
      </c>
      <c r="I83" s="6">
        <v>44011.335300925923</v>
      </c>
      <c r="J83" t="s">
        <v>16</v>
      </c>
      <c r="K83" s="6">
        <v>44013.226747685185</v>
      </c>
      <c r="M83" t="s">
        <v>3662</v>
      </c>
      <c r="N83" t="s">
        <v>3663</v>
      </c>
      <c r="O83" t="s">
        <v>490</v>
      </c>
      <c r="Q83" t="s">
        <v>410</v>
      </c>
      <c r="R83" t="s">
        <v>365</v>
      </c>
      <c r="S83" t="s">
        <v>3664</v>
      </c>
      <c r="T83" t="s">
        <v>338</v>
      </c>
      <c r="U83" t="s">
        <v>530</v>
      </c>
      <c r="W83" t="s">
        <v>3665</v>
      </c>
      <c r="Z83" t="s">
        <v>3662</v>
      </c>
      <c r="AA83" t="s">
        <v>3663</v>
      </c>
      <c r="AB83" t="s">
        <v>490</v>
      </c>
      <c r="AD83" t="s">
        <v>410</v>
      </c>
      <c r="AE83" t="s">
        <v>365</v>
      </c>
      <c r="AF83" t="s">
        <v>3664</v>
      </c>
      <c r="AG83" t="s">
        <v>338</v>
      </c>
      <c r="AH83" t="s">
        <v>530</v>
      </c>
      <c r="AJ83" t="s">
        <v>3665</v>
      </c>
      <c r="AL83" t="s">
        <v>339</v>
      </c>
      <c r="AM83">
        <v>1</v>
      </c>
      <c r="AN83">
        <v>1</v>
      </c>
      <c r="AO83">
        <v>8743</v>
      </c>
      <c r="AQ83">
        <v>123868</v>
      </c>
      <c r="AR83">
        <v>51010001</v>
      </c>
      <c r="AS83" t="s">
        <v>48</v>
      </c>
      <c r="AT83" t="s">
        <v>49</v>
      </c>
      <c r="AW83" t="s">
        <v>340</v>
      </c>
      <c r="AX83" t="s">
        <v>340</v>
      </c>
      <c r="AY83" t="s">
        <v>357</v>
      </c>
      <c r="AZ83" t="s">
        <v>363</v>
      </c>
      <c r="BY83" t="s">
        <v>342</v>
      </c>
      <c r="EQ83">
        <v>251450</v>
      </c>
      <c r="ER83" t="s">
        <v>3036</v>
      </c>
      <c r="EV83">
        <v>17285701</v>
      </c>
      <c r="EW83">
        <v>928</v>
      </c>
      <c r="EX83">
        <v>220258</v>
      </c>
      <c r="EY83" t="s">
        <v>3666</v>
      </c>
      <c r="EZ83">
        <v>1</v>
      </c>
      <c r="FC83">
        <v>95081</v>
      </c>
      <c r="FD83" t="s">
        <v>543</v>
      </c>
    </row>
    <row r="84" spans="1:160" x14ac:dyDescent="0.3">
      <c r="A84" t="str">
        <f>VLOOKUP(B84,Table2[],3,FALSE)</f>
        <v>Digital</v>
      </c>
      <c r="B84" t="str">
        <f>IF(OR(ISNUMBER(FIND("QVC",Z84)),ISNUMBER(FIND("QVC",AL84))),"QVC",IF(OR(ISNUMBER(FIND("NCO",H84)),ISNUMBER(FIND("NCO",Y84))), "NCO", IF(AL84="consumer","PMD.com",VLOOKUP(LEFT(H84,2),Tables!$E$1:$F$11,2,FALSE))))</f>
        <v>PMD.com</v>
      </c>
      <c r="C84">
        <f t="shared" si="4"/>
        <v>51090030</v>
      </c>
      <c r="D84">
        <f t="shared" si="5"/>
        <v>1</v>
      </c>
      <c r="E84" t="str">
        <f t="shared" ca="1" si="3"/>
        <v>shifted orders shipped</v>
      </c>
      <c r="F84" t="s">
        <v>3539</v>
      </c>
      <c r="G84" t="s">
        <v>335</v>
      </c>
      <c r="H84" t="s">
        <v>3035</v>
      </c>
      <c r="I84" s="6">
        <v>44011.335300925923</v>
      </c>
      <c r="J84" t="s">
        <v>16</v>
      </c>
      <c r="K84" s="6">
        <v>44013.226747685185</v>
      </c>
      <c r="M84" t="s">
        <v>3662</v>
      </c>
      <c r="N84" t="s">
        <v>3663</v>
      </c>
      <c r="O84" t="s">
        <v>490</v>
      </c>
      <c r="Q84" t="s">
        <v>410</v>
      </c>
      <c r="R84" t="s">
        <v>365</v>
      </c>
      <c r="S84" t="s">
        <v>3664</v>
      </c>
      <c r="T84" t="s">
        <v>338</v>
      </c>
      <c r="U84" t="s">
        <v>530</v>
      </c>
      <c r="W84" t="s">
        <v>3665</v>
      </c>
      <c r="Z84" t="s">
        <v>3662</v>
      </c>
      <c r="AA84" t="s">
        <v>3663</v>
      </c>
      <c r="AB84" t="s">
        <v>490</v>
      </c>
      <c r="AD84" t="s">
        <v>410</v>
      </c>
      <c r="AE84" t="s">
        <v>365</v>
      </c>
      <c r="AF84" t="s">
        <v>3664</v>
      </c>
      <c r="AG84" t="s">
        <v>338</v>
      </c>
      <c r="AH84" t="s">
        <v>530</v>
      </c>
      <c r="AJ84" t="s">
        <v>3665</v>
      </c>
      <c r="AL84" t="s">
        <v>339</v>
      </c>
      <c r="AM84">
        <v>1</v>
      </c>
      <c r="AN84">
        <v>1</v>
      </c>
      <c r="AO84">
        <v>6688</v>
      </c>
      <c r="AQ84">
        <v>125960</v>
      </c>
      <c r="AR84">
        <v>51090030</v>
      </c>
      <c r="AS84" t="s">
        <v>996</v>
      </c>
      <c r="AT84" t="s">
        <v>628</v>
      </c>
      <c r="AW84" t="s">
        <v>343</v>
      </c>
      <c r="BY84" t="s">
        <v>342</v>
      </c>
      <c r="BZ84" t="b">
        <v>0</v>
      </c>
      <c r="EQ84">
        <v>244453</v>
      </c>
      <c r="ER84" t="s">
        <v>3036</v>
      </c>
      <c r="EV84">
        <v>17285701</v>
      </c>
      <c r="EW84">
        <v>928</v>
      </c>
      <c r="EX84">
        <v>220258</v>
      </c>
      <c r="EY84" t="s">
        <v>3666</v>
      </c>
      <c r="EZ84">
        <v>1</v>
      </c>
      <c r="FC84">
        <v>95385</v>
      </c>
      <c r="FD84" t="s">
        <v>3531</v>
      </c>
    </row>
    <row r="85" spans="1:160" x14ac:dyDescent="0.3">
      <c r="A85" t="str">
        <f>VLOOKUP(B85,Table2[],3,FALSE)</f>
        <v>Digital</v>
      </c>
      <c r="B85" t="str">
        <f>IF(OR(ISNUMBER(FIND("QVC",Z85)),ISNUMBER(FIND("QVC",AL85))),"QVC",IF(OR(ISNUMBER(FIND("NCO",H85)),ISNUMBER(FIND("NCO",Y85))), "NCO", IF(AL85="consumer","PMD.com",VLOOKUP(LEFT(H85,2),Tables!$E$1:$F$11,2,FALSE))))</f>
        <v>PMD.com</v>
      </c>
      <c r="C85">
        <f t="shared" si="4"/>
        <v>51090030</v>
      </c>
      <c r="D85">
        <f t="shared" si="5"/>
        <v>1</v>
      </c>
      <c r="E85" t="str">
        <f t="shared" ca="1" si="3"/>
        <v>shifted orders shipped</v>
      </c>
      <c r="F85" t="s">
        <v>3539</v>
      </c>
      <c r="G85" t="s">
        <v>335</v>
      </c>
      <c r="H85" t="s">
        <v>2920</v>
      </c>
      <c r="I85" s="6">
        <v>44011.281504629631</v>
      </c>
      <c r="J85" t="s">
        <v>16</v>
      </c>
      <c r="K85" s="6">
        <v>44013.226909722223</v>
      </c>
      <c r="M85" t="s">
        <v>3667</v>
      </c>
      <c r="N85" t="s">
        <v>3668</v>
      </c>
      <c r="Q85" t="s">
        <v>464</v>
      </c>
      <c r="R85" t="s">
        <v>412</v>
      </c>
      <c r="S85">
        <v>45230</v>
      </c>
      <c r="T85" t="s">
        <v>338</v>
      </c>
      <c r="U85" t="s">
        <v>530</v>
      </c>
      <c r="W85" t="s">
        <v>3669</v>
      </c>
      <c r="Z85" t="s">
        <v>3667</v>
      </c>
      <c r="AA85" t="s">
        <v>3668</v>
      </c>
      <c r="AD85" t="s">
        <v>464</v>
      </c>
      <c r="AE85" t="s">
        <v>412</v>
      </c>
      <c r="AF85">
        <v>45230</v>
      </c>
      <c r="AG85" t="s">
        <v>338</v>
      </c>
      <c r="AH85" t="s">
        <v>530</v>
      </c>
      <c r="AJ85" t="s">
        <v>3669</v>
      </c>
      <c r="AL85" t="s">
        <v>339</v>
      </c>
      <c r="AM85">
        <v>1</v>
      </c>
      <c r="AN85">
        <v>1</v>
      </c>
      <c r="AO85">
        <v>6688</v>
      </c>
      <c r="AQ85">
        <v>125960</v>
      </c>
      <c r="AR85">
        <v>51090030</v>
      </c>
      <c r="AS85" t="s">
        <v>996</v>
      </c>
      <c r="AT85" t="s">
        <v>628</v>
      </c>
      <c r="AW85" t="s">
        <v>343</v>
      </c>
      <c r="BY85" t="s">
        <v>342</v>
      </c>
      <c r="BZ85" t="b">
        <v>0</v>
      </c>
      <c r="EQ85">
        <v>244453</v>
      </c>
      <c r="ER85" t="s">
        <v>2921</v>
      </c>
      <c r="EV85">
        <v>17285654</v>
      </c>
      <c r="EW85">
        <v>928</v>
      </c>
      <c r="EX85">
        <v>220119</v>
      </c>
      <c r="EY85" t="s">
        <v>3670</v>
      </c>
      <c r="EZ85">
        <v>1</v>
      </c>
      <c r="FC85">
        <v>95385</v>
      </c>
      <c r="FD85" t="s">
        <v>3531</v>
      </c>
    </row>
    <row r="86" spans="1:160" x14ac:dyDescent="0.3">
      <c r="A86" t="str">
        <f>VLOOKUP(B86,Table2[],3,FALSE)</f>
        <v>Digital</v>
      </c>
      <c r="B86" t="str">
        <f>IF(OR(ISNUMBER(FIND("QVC",Z86)),ISNUMBER(FIND("QVC",AL86))),"QVC",IF(OR(ISNUMBER(FIND("NCO",H86)),ISNUMBER(FIND("NCO",Y86))), "NCO", IF(AL86="consumer","PMD.com",VLOOKUP(LEFT(H86,2),Tables!$E$1:$F$11,2,FALSE))))</f>
        <v>PMD.com</v>
      </c>
      <c r="C86">
        <f t="shared" si="4"/>
        <v>7837</v>
      </c>
      <c r="D86">
        <f t="shared" si="5"/>
        <v>1</v>
      </c>
      <c r="E86" t="str">
        <f t="shared" ca="1" si="3"/>
        <v>shifted orders shipped</v>
      </c>
      <c r="F86" t="s">
        <v>3539</v>
      </c>
      <c r="G86" t="s">
        <v>335</v>
      </c>
      <c r="H86" t="s">
        <v>2920</v>
      </c>
      <c r="I86" s="6">
        <v>44011.281504629631</v>
      </c>
      <c r="J86" t="s">
        <v>16</v>
      </c>
      <c r="K86" s="6">
        <v>44013.226909722223</v>
      </c>
      <c r="M86" t="s">
        <v>3667</v>
      </c>
      <c r="N86" t="s">
        <v>3668</v>
      </c>
      <c r="Q86" t="s">
        <v>464</v>
      </c>
      <c r="R86" t="s">
        <v>412</v>
      </c>
      <c r="S86">
        <v>45230</v>
      </c>
      <c r="T86" t="s">
        <v>338</v>
      </c>
      <c r="U86" t="s">
        <v>530</v>
      </c>
      <c r="W86" t="s">
        <v>3669</v>
      </c>
      <c r="Z86" t="s">
        <v>3667</v>
      </c>
      <c r="AA86" t="s">
        <v>3668</v>
      </c>
      <c r="AD86" t="s">
        <v>464</v>
      </c>
      <c r="AE86" t="s">
        <v>412</v>
      </c>
      <c r="AF86">
        <v>45230</v>
      </c>
      <c r="AG86" t="s">
        <v>338</v>
      </c>
      <c r="AH86" t="s">
        <v>530</v>
      </c>
      <c r="AJ86" t="s">
        <v>3669</v>
      </c>
      <c r="AL86" t="s">
        <v>339</v>
      </c>
      <c r="AM86">
        <v>1</v>
      </c>
      <c r="AN86">
        <v>1</v>
      </c>
      <c r="AO86">
        <v>456</v>
      </c>
      <c r="AQ86">
        <v>126760</v>
      </c>
      <c r="AR86">
        <v>7837</v>
      </c>
      <c r="AS86" t="s">
        <v>156</v>
      </c>
      <c r="AT86" t="s">
        <v>157</v>
      </c>
      <c r="AW86" t="s">
        <v>349</v>
      </c>
      <c r="AX86" t="s">
        <v>489</v>
      </c>
      <c r="AY86" t="s">
        <v>345</v>
      </c>
      <c r="AZ86">
        <v>0</v>
      </c>
      <c r="BY86" t="s">
        <v>342</v>
      </c>
      <c r="BZ86" t="b">
        <v>0</v>
      </c>
      <c r="EQ86">
        <v>246635</v>
      </c>
      <c r="ER86" t="s">
        <v>2921</v>
      </c>
      <c r="EV86">
        <v>17285654</v>
      </c>
      <c r="EW86">
        <v>928</v>
      </c>
      <c r="EX86">
        <v>220119</v>
      </c>
      <c r="EY86" t="s">
        <v>3670</v>
      </c>
      <c r="EZ86">
        <v>1</v>
      </c>
      <c r="FC86">
        <v>7837</v>
      </c>
      <c r="FD86" t="s">
        <v>157</v>
      </c>
    </row>
    <row r="87" spans="1:160" x14ac:dyDescent="0.3">
      <c r="A87" t="str">
        <f>VLOOKUP(B87,Table2[],3,FALSE)</f>
        <v>Digital</v>
      </c>
      <c r="B87" t="str">
        <f>IF(OR(ISNUMBER(FIND("QVC",Z87)),ISNUMBER(FIND("QVC",AL87))),"QVC",IF(OR(ISNUMBER(FIND("NCO",H87)),ISNUMBER(FIND("NCO",Y87))), "NCO", IF(AL87="consumer","PMD.com",VLOOKUP(LEFT(H87,2),Tables!$E$1:$F$11,2,FALSE))))</f>
        <v>PMD.com</v>
      </c>
      <c r="C87">
        <f t="shared" si="4"/>
        <v>54010001</v>
      </c>
      <c r="D87">
        <f t="shared" si="5"/>
        <v>1</v>
      </c>
      <c r="E87" t="str">
        <f t="shared" ca="1" si="3"/>
        <v>shifted orders shipped</v>
      </c>
      <c r="F87" t="s">
        <v>3539</v>
      </c>
      <c r="G87" t="s">
        <v>335</v>
      </c>
      <c r="H87" t="s">
        <v>2920</v>
      </c>
      <c r="I87" s="6">
        <v>44011.281504629631</v>
      </c>
      <c r="J87" t="s">
        <v>16</v>
      </c>
      <c r="K87" s="6">
        <v>44013.226909722223</v>
      </c>
      <c r="M87" t="s">
        <v>3667</v>
      </c>
      <c r="N87" t="s">
        <v>3668</v>
      </c>
      <c r="Q87" t="s">
        <v>464</v>
      </c>
      <c r="R87" t="s">
        <v>412</v>
      </c>
      <c r="S87">
        <v>45230</v>
      </c>
      <c r="T87" t="s">
        <v>338</v>
      </c>
      <c r="U87" t="s">
        <v>530</v>
      </c>
      <c r="W87" t="s">
        <v>3669</v>
      </c>
      <c r="Z87" t="s">
        <v>3667</v>
      </c>
      <c r="AA87" t="s">
        <v>3668</v>
      </c>
      <c r="AD87" t="s">
        <v>464</v>
      </c>
      <c r="AE87" t="s">
        <v>412</v>
      </c>
      <c r="AF87">
        <v>45230</v>
      </c>
      <c r="AG87" t="s">
        <v>338</v>
      </c>
      <c r="AH87" t="s">
        <v>530</v>
      </c>
      <c r="AJ87" t="s">
        <v>3669</v>
      </c>
      <c r="AL87" t="s">
        <v>339</v>
      </c>
      <c r="AM87">
        <v>1</v>
      </c>
      <c r="AN87">
        <v>1</v>
      </c>
      <c r="AO87">
        <v>6300</v>
      </c>
      <c r="AQ87">
        <v>124476</v>
      </c>
      <c r="AR87">
        <v>54010001</v>
      </c>
      <c r="AS87" t="s">
        <v>577</v>
      </c>
      <c r="AT87" t="s">
        <v>35</v>
      </c>
      <c r="AW87" t="s">
        <v>340</v>
      </c>
      <c r="AX87">
        <v>0</v>
      </c>
      <c r="AY87" t="s">
        <v>348</v>
      </c>
      <c r="AZ87">
        <v>0</v>
      </c>
      <c r="BY87" t="s">
        <v>342</v>
      </c>
      <c r="EQ87">
        <v>252076</v>
      </c>
      <c r="ER87" t="s">
        <v>2921</v>
      </c>
      <c r="EV87">
        <v>17285654</v>
      </c>
      <c r="EW87">
        <v>928</v>
      </c>
      <c r="EX87">
        <v>220119</v>
      </c>
      <c r="EY87" t="s">
        <v>3670</v>
      </c>
      <c r="EZ87">
        <v>1</v>
      </c>
      <c r="FC87">
        <v>54010001</v>
      </c>
      <c r="FD87" t="s">
        <v>35</v>
      </c>
    </row>
    <row r="88" spans="1:160" x14ac:dyDescent="0.3">
      <c r="A88" t="str">
        <f>VLOOKUP(B88,Table2[],3,FALSE)</f>
        <v>Digital</v>
      </c>
      <c r="B88" t="str">
        <f>IF(OR(ISNUMBER(FIND("QVC",Z88)),ISNUMBER(FIND("QVC",AL88))),"QVC",IF(OR(ISNUMBER(FIND("NCO",H88)),ISNUMBER(FIND("NCO",Y88))), "NCO", IF(AL88="consumer","PMD.com",VLOOKUP(LEFT(H88,2),Tables!$E$1:$F$11,2,FALSE))))</f>
        <v>PMD.com</v>
      </c>
      <c r="C88">
        <f t="shared" si="4"/>
        <v>5341030</v>
      </c>
      <c r="D88">
        <f t="shared" si="5"/>
        <v>1</v>
      </c>
      <c r="E88" t="str">
        <f t="shared" ca="1" si="3"/>
        <v>shifted orders shipped</v>
      </c>
      <c r="F88" t="s">
        <v>3539</v>
      </c>
      <c r="G88" t="s">
        <v>335</v>
      </c>
      <c r="H88" t="s">
        <v>2920</v>
      </c>
      <c r="I88" s="6">
        <v>44011.281504629631</v>
      </c>
      <c r="J88" t="s">
        <v>16</v>
      </c>
      <c r="K88" s="6">
        <v>44013.226909722223</v>
      </c>
      <c r="M88" t="s">
        <v>3667</v>
      </c>
      <c r="N88" t="s">
        <v>3668</v>
      </c>
      <c r="Q88" t="s">
        <v>464</v>
      </c>
      <c r="R88" t="s">
        <v>412</v>
      </c>
      <c r="S88">
        <v>45230</v>
      </c>
      <c r="T88" t="s">
        <v>338</v>
      </c>
      <c r="U88" t="s">
        <v>530</v>
      </c>
      <c r="W88" t="s">
        <v>3669</v>
      </c>
      <c r="Z88" t="s">
        <v>3667</v>
      </c>
      <c r="AA88" t="s">
        <v>3668</v>
      </c>
      <c r="AD88" t="s">
        <v>464</v>
      </c>
      <c r="AE88" t="s">
        <v>412</v>
      </c>
      <c r="AF88">
        <v>45230</v>
      </c>
      <c r="AG88" t="s">
        <v>338</v>
      </c>
      <c r="AH88" t="s">
        <v>530</v>
      </c>
      <c r="AJ88" t="s">
        <v>3669</v>
      </c>
      <c r="AL88" t="s">
        <v>339</v>
      </c>
      <c r="AM88">
        <v>1</v>
      </c>
      <c r="AN88">
        <v>1</v>
      </c>
      <c r="AO88">
        <v>12859</v>
      </c>
      <c r="AQ88">
        <v>124642</v>
      </c>
      <c r="AR88">
        <v>5341030</v>
      </c>
      <c r="AS88" t="s">
        <v>925</v>
      </c>
      <c r="AT88" t="s">
        <v>926</v>
      </c>
      <c r="AW88" t="s">
        <v>366</v>
      </c>
      <c r="AX88" t="s">
        <v>366</v>
      </c>
      <c r="AY88" t="s">
        <v>345</v>
      </c>
      <c r="AZ88" t="s">
        <v>346</v>
      </c>
      <c r="BY88" t="s">
        <v>342</v>
      </c>
      <c r="EQ88">
        <v>243275</v>
      </c>
      <c r="ER88" t="s">
        <v>2921</v>
      </c>
      <c r="EV88">
        <v>17285654</v>
      </c>
      <c r="EW88">
        <v>928</v>
      </c>
      <c r="EX88">
        <v>220119</v>
      </c>
      <c r="EY88" t="s">
        <v>3670</v>
      </c>
      <c r="EZ88">
        <v>1</v>
      </c>
      <c r="FC88">
        <v>95385</v>
      </c>
      <c r="FD88" t="s">
        <v>3531</v>
      </c>
    </row>
    <row r="89" spans="1:160" x14ac:dyDescent="0.3">
      <c r="A89" t="str">
        <f>VLOOKUP(B89,Table2[],3,FALSE)</f>
        <v>Digital</v>
      </c>
      <c r="B89" t="str">
        <f>IF(OR(ISNUMBER(FIND("QVC",Z89)),ISNUMBER(FIND("QVC",AL89))),"QVC",IF(OR(ISNUMBER(FIND("NCO",H89)),ISNUMBER(FIND("NCO",Y89))), "NCO", IF(AL89="consumer","PMD.com",VLOOKUP(LEFT(H89,2),Tables!$E$1:$F$11,2,FALSE))))</f>
        <v>PMD.com</v>
      </c>
      <c r="C89">
        <f t="shared" si="4"/>
        <v>53920001</v>
      </c>
      <c r="D89">
        <f t="shared" si="5"/>
        <v>1</v>
      </c>
      <c r="E89" t="str">
        <f t="shared" ca="1" si="3"/>
        <v>shifted orders shipped</v>
      </c>
      <c r="F89" t="s">
        <v>3539</v>
      </c>
      <c r="G89" t="s">
        <v>335</v>
      </c>
      <c r="H89" t="s">
        <v>2920</v>
      </c>
      <c r="I89" s="6">
        <v>44011.281504629631</v>
      </c>
      <c r="J89" t="s">
        <v>16</v>
      </c>
      <c r="K89" s="6">
        <v>44013.226909722223</v>
      </c>
      <c r="M89" t="s">
        <v>3667</v>
      </c>
      <c r="N89" t="s">
        <v>3668</v>
      </c>
      <c r="Q89" t="s">
        <v>464</v>
      </c>
      <c r="R89" t="s">
        <v>412</v>
      </c>
      <c r="S89">
        <v>45230</v>
      </c>
      <c r="T89" t="s">
        <v>338</v>
      </c>
      <c r="U89" t="s">
        <v>530</v>
      </c>
      <c r="W89" t="s">
        <v>3669</v>
      </c>
      <c r="Z89" t="s">
        <v>3667</v>
      </c>
      <c r="AA89" t="s">
        <v>3668</v>
      </c>
      <c r="AD89" t="s">
        <v>464</v>
      </c>
      <c r="AE89" t="s">
        <v>412</v>
      </c>
      <c r="AF89">
        <v>45230</v>
      </c>
      <c r="AG89" t="s">
        <v>338</v>
      </c>
      <c r="AH89" t="s">
        <v>530</v>
      </c>
      <c r="AJ89" t="s">
        <v>3669</v>
      </c>
      <c r="AL89" t="s">
        <v>339</v>
      </c>
      <c r="AM89">
        <v>1</v>
      </c>
      <c r="AN89">
        <v>1</v>
      </c>
      <c r="AO89">
        <v>14899</v>
      </c>
      <c r="AQ89">
        <v>124468</v>
      </c>
      <c r="AR89">
        <v>53920001</v>
      </c>
      <c r="AS89">
        <v>9000000</v>
      </c>
      <c r="AT89" t="s">
        <v>40</v>
      </c>
      <c r="AW89" t="s">
        <v>343</v>
      </c>
      <c r="BY89" t="s">
        <v>342</v>
      </c>
      <c r="EQ89">
        <v>243396</v>
      </c>
      <c r="ER89" t="s">
        <v>2921</v>
      </c>
      <c r="EV89">
        <v>17285654</v>
      </c>
      <c r="EW89">
        <v>928</v>
      </c>
      <c r="EX89">
        <v>220119</v>
      </c>
      <c r="EY89" t="s">
        <v>3670</v>
      </c>
      <c r="EZ89">
        <v>1</v>
      </c>
      <c r="FC89">
        <v>95385</v>
      </c>
      <c r="FD89" t="s">
        <v>3531</v>
      </c>
    </row>
    <row r="90" spans="1:160" x14ac:dyDescent="0.3">
      <c r="A90" t="str">
        <f>VLOOKUP(B90,Table2[],3,FALSE)</f>
        <v>Digital</v>
      </c>
      <c r="B90" t="str">
        <f>IF(OR(ISNUMBER(FIND("QVC",Z90)),ISNUMBER(FIND("QVC",AL90))),"QVC",IF(OR(ISNUMBER(FIND("NCO",H90)),ISNUMBER(FIND("NCO",Y90))), "NCO", IF(AL90="consumer","PMD.com",VLOOKUP(LEFT(H90,2),Tables!$E$1:$F$11,2,FALSE))))</f>
        <v>PMD.com</v>
      </c>
      <c r="C90">
        <f t="shared" si="4"/>
        <v>52430001</v>
      </c>
      <c r="D90">
        <f t="shared" si="5"/>
        <v>1</v>
      </c>
      <c r="E90" t="str">
        <f t="shared" ca="1" si="3"/>
        <v>shifted orders shipped</v>
      </c>
      <c r="F90" t="s">
        <v>3539</v>
      </c>
      <c r="G90" t="s">
        <v>335</v>
      </c>
      <c r="H90" t="s">
        <v>2920</v>
      </c>
      <c r="I90" s="6">
        <v>44011.281504629631</v>
      </c>
      <c r="J90" t="s">
        <v>16</v>
      </c>
      <c r="K90" s="6">
        <v>44013.226909722223</v>
      </c>
      <c r="M90" t="s">
        <v>3667</v>
      </c>
      <c r="N90" t="s">
        <v>3668</v>
      </c>
      <c r="Q90" t="s">
        <v>464</v>
      </c>
      <c r="R90" t="s">
        <v>412</v>
      </c>
      <c r="S90">
        <v>45230</v>
      </c>
      <c r="T90" t="s">
        <v>338</v>
      </c>
      <c r="U90" t="s">
        <v>530</v>
      </c>
      <c r="W90" t="s">
        <v>3669</v>
      </c>
      <c r="Z90" t="s">
        <v>3667</v>
      </c>
      <c r="AA90" t="s">
        <v>3668</v>
      </c>
      <c r="AD90" t="s">
        <v>464</v>
      </c>
      <c r="AE90" t="s">
        <v>412</v>
      </c>
      <c r="AF90">
        <v>45230</v>
      </c>
      <c r="AG90" t="s">
        <v>338</v>
      </c>
      <c r="AH90" t="s">
        <v>530</v>
      </c>
      <c r="AJ90" t="s">
        <v>3669</v>
      </c>
      <c r="AL90" t="s">
        <v>339</v>
      </c>
      <c r="AM90">
        <v>1</v>
      </c>
      <c r="AN90">
        <v>1</v>
      </c>
      <c r="AO90">
        <v>12063</v>
      </c>
      <c r="AQ90">
        <v>127155</v>
      </c>
      <c r="AR90">
        <v>52430001</v>
      </c>
      <c r="AS90" t="s">
        <v>927</v>
      </c>
      <c r="AT90" t="s">
        <v>75</v>
      </c>
      <c r="AW90" t="s">
        <v>340</v>
      </c>
      <c r="AX90" t="s">
        <v>340</v>
      </c>
      <c r="AY90" t="s">
        <v>357</v>
      </c>
      <c r="AZ90" t="s">
        <v>363</v>
      </c>
      <c r="BY90" t="s">
        <v>342</v>
      </c>
      <c r="EQ90">
        <v>249990</v>
      </c>
      <c r="ER90" t="s">
        <v>2921</v>
      </c>
      <c r="EV90">
        <v>17285654</v>
      </c>
      <c r="EW90">
        <v>928</v>
      </c>
      <c r="EX90">
        <v>220119</v>
      </c>
      <c r="EY90" t="s">
        <v>3670</v>
      </c>
      <c r="EZ90">
        <v>1</v>
      </c>
      <c r="FC90">
        <v>95385</v>
      </c>
      <c r="FD90" t="s">
        <v>3531</v>
      </c>
    </row>
    <row r="91" spans="1:160" x14ac:dyDescent="0.3">
      <c r="A91" t="str">
        <f>VLOOKUP(B91,Table2[],3,FALSE)</f>
        <v>Digital</v>
      </c>
      <c r="B91" t="str">
        <f>IF(OR(ISNUMBER(FIND("QVC",Z91)),ISNUMBER(FIND("QVC",AL91))),"QVC",IF(OR(ISNUMBER(FIND("NCO",H91)),ISNUMBER(FIND("NCO",Y91))), "NCO", IF(AL91="consumer","PMD.com",VLOOKUP(LEFT(H91,2),Tables!$E$1:$F$11,2,FALSE))))</f>
        <v>PMD.com</v>
      </c>
      <c r="C91">
        <f t="shared" si="4"/>
        <v>53970001</v>
      </c>
      <c r="D91">
        <f t="shared" si="5"/>
        <v>1</v>
      </c>
      <c r="E91" t="str">
        <f t="shared" ca="1" si="3"/>
        <v>shifted orders shipped</v>
      </c>
      <c r="F91" t="s">
        <v>3539</v>
      </c>
      <c r="G91" t="s">
        <v>335</v>
      </c>
      <c r="H91" t="s">
        <v>2920</v>
      </c>
      <c r="I91" s="6">
        <v>44011.281504629631</v>
      </c>
      <c r="J91" t="s">
        <v>16</v>
      </c>
      <c r="K91" s="6">
        <v>44013.226909722223</v>
      </c>
      <c r="M91" t="s">
        <v>3667</v>
      </c>
      <c r="N91" t="s">
        <v>3668</v>
      </c>
      <c r="Q91" t="s">
        <v>464</v>
      </c>
      <c r="R91" t="s">
        <v>412</v>
      </c>
      <c r="S91">
        <v>45230</v>
      </c>
      <c r="T91" t="s">
        <v>338</v>
      </c>
      <c r="U91" t="s">
        <v>530</v>
      </c>
      <c r="W91" t="s">
        <v>3669</v>
      </c>
      <c r="Z91" t="s">
        <v>3667</v>
      </c>
      <c r="AA91" t="s">
        <v>3668</v>
      </c>
      <c r="AD91" t="s">
        <v>464</v>
      </c>
      <c r="AE91" t="s">
        <v>412</v>
      </c>
      <c r="AF91">
        <v>45230</v>
      </c>
      <c r="AG91" t="s">
        <v>338</v>
      </c>
      <c r="AH91" t="s">
        <v>530</v>
      </c>
      <c r="AJ91" t="s">
        <v>3669</v>
      </c>
      <c r="AL91" t="s">
        <v>339</v>
      </c>
      <c r="AM91">
        <v>1</v>
      </c>
      <c r="AN91">
        <v>1</v>
      </c>
      <c r="AO91">
        <v>392</v>
      </c>
      <c r="AQ91">
        <v>124472</v>
      </c>
      <c r="AR91">
        <v>53970001</v>
      </c>
      <c r="AS91" t="s">
        <v>577</v>
      </c>
      <c r="AT91" t="s">
        <v>41</v>
      </c>
      <c r="AW91" t="s">
        <v>343</v>
      </c>
      <c r="BY91" t="s">
        <v>342</v>
      </c>
      <c r="EQ91">
        <v>251826</v>
      </c>
      <c r="ER91" t="s">
        <v>2921</v>
      </c>
      <c r="EV91">
        <v>17285654</v>
      </c>
      <c r="EW91">
        <v>928</v>
      </c>
      <c r="EX91">
        <v>220119</v>
      </c>
      <c r="EY91" t="s">
        <v>3670</v>
      </c>
      <c r="EZ91">
        <v>1</v>
      </c>
      <c r="FC91">
        <v>53970001</v>
      </c>
      <c r="FD91" t="s">
        <v>41</v>
      </c>
    </row>
    <row r="92" spans="1:160" x14ac:dyDescent="0.3">
      <c r="A92" t="str">
        <f>VLOOKUP(B92,Table2[],3,FALSE)</f>
        <v>Digital</v>
      </c>
      <c r="B92" t="str">
        <f>IF(OR(ISNUMBER(FIND("QVC",Z92)),ISNUMBER(FIND("QVC",AL92))),"QVC",IF(OR(ISNUMBER(FIND("NCO",H92)),ISNUMBER(FIND("NCO",Y92))), "NCO", IF(AL92="consumer","PMD.com",VLOOKUP(LEFT(H92,2),Tables!$E$1:$F$11,2,FALSE))))</f>
        <v>PMD.com</v>
      </c>
      <c r="C92">
        <f t="shared" si="4"/>
        <v>53970001</v>
      </c>
      <c r="D92">
        <f t="shared" si="5"/>
        <v>1</v>
      </c>
      <c r="E92" t="str">
        <f t="shared" ca="1" si="3"/>
        <v>shifted orders shipped</v>
      </c>
      <c r="F92" t="s">
        <v>3539</v>
      </c>
      <c r="G92" t="s">
        <v>335</v>
      </c>
      <c r="H92" t="s">
        <v>3029</v>
      </c>
      <c r="I92" s="6">
        <v>44011.334421296298</v>
      </c>
      <c r="J92" t="s">
        <v>16</v>
      </c>
      <c r="K92" s="6">
        <v>44013.227002314816</v>
      </c>
      <c r="M92" t="s">
        <v>3671</v>
      </c>
      <c r="N92" t="s">
        <v>3672</v>
      </c>
      <c r="Q92" t="s">
        <v>546</v>
      </c>
      <c r="R92" t="s">
        <v>365</v>
      </c>
      <c r="S92" t="s">
        <v>3673</v>
      </c>
      <c r="T92" t="s">
        <v>338</v>
      </c>
      <c r="U92" t="s">
        <v>530</v>
      </c>
      <c r="W92" t="s">
        <v>3674</v>
      </c>
      <c r="Z92" t="s">
        <v>3671</v>
      </c>
      <c r="AA92" t="s">
        <v>3672</v>
      </c>
      <c r="AD92" t="s">
        <v>546</v>
      </c>
      <c r="AE92" t="s">
        <v>365</v>
      </c>
      <c r="AF92" t="s">
        <v>3673</v>
      </c>
      <c r="AG92" t="s">
        <v>338</v>
      </c>
      <c r="AH92" t="s">
        <v>530</v>
      </c>
      <c r="AJ92" t="s">
        <v>3674</v>
      </c>
      <c r="AL92" t="s">
        <v>339</v>
      </c>
      <c r="AM92">
        <v>1</v>
      </c>
      <c r="AN92">
        <v>1</v>
      </c>
      <c r="AO92">
        <v>392</v>
      </c>
      <c r="AQ92">
        <v>124472</v>
      </c>
      <c r="AR92">
        <v>53970001</v>
      </c>
      <c r="AS92" t="s">
        <v>577</v>
      </c>
      <c r="AT92" t="s">
        <v>41</v>
      </c>
      <c r="AW92" t="s">
        <v>343</v>
      </c>
      <c r="BY92" t="s">
        <v>342</v>
      </c>
      <c r="EQ92">
        <v>251826</v>
      </c>
      <c r="ER92" t="s">
        <v>3030</v>
      </c>
      <c r="EV92">
        <v>17285698</v>
      </c>
      <c r="EW92">
        <v>928</v>
      </c>
      <c r="EX92">
        <v>220255</v>
      </c>
      <c r="EY92" t="s">
        <v>3675</v>
      </c>
      <c r="EZ92">
        <v>1</v>
      </c>
      <c r="FC92">
        <v>53970001</v>
      </c>
      <c r="FD92" t="s">
        <v>41</v>
      </c>
    </row>
    <row r="93" spans="1:160" x14ac:dyDescent="0.3">
      <c r="A93" t="str">
        <f>VLOOKUP(B93,Table2[],3,FALSE)</f>
        <v>Digital</v>
      </c>
      <c r="B93" t="str">
        <f>IF(OR(ISNUMBER(FIND("QVC",Z93)),ISNUMBER(FIND("QVC",AL93))),"QVC",IF(OR(ISNUMBER(FIND("NCO",H93)),ISNUMBER(FIND("NCO",Y93))), "NCO", IF(AL93="consumer","PMD.com",VLOOKUP(LEFT(H93,2),Tables!$E$1:$F$11,2,FALSE))))</f>
        <v>PMD.com</v>
      </c>
      <c r="C93">
        <f t="shared" si="4"/>
        <v>53990001</v>
      </c>
      <c r="D93">
        <f t="shared" si="5"/>
        <v>1</v>
      </c>
      <c r="E93" t="str">
        <f t="shared" ca="1" si="3"/>
        <v>shifted orders shipped</v>
      </c>
      <c r="F93" t="s">
        <v>3539</v>
      </c>
      <c r="G93" t="s">
        <v>335</v>
      </c>
      <c r="H93" t="s">
        <v>3029</v>
      </c>
      <c r="I93" s="6">
        <v>44011.334421296298</v>
      </c>
      <c r="J93" t="s">
        <v>16</v>
      </c>
      <c r="K93" s="6">
        <v>44013.227002314816</v>
      </c>
      <c r="M93" t="s">
        <v>3671</v>
      </c>
      <c r="N93" t="s">
        <v>3672</v>
      </c>
      <c r="Q93" t="s">
        <v>546</v>
      </c>
      <c r="R93" t="s">
        <v>365</v>
      </c>
      <c r="S93" t="s">
        <v>3673</v>
      </c>
      <c r="T93" t="s">
        <v>338</v>
      </c>
      <c r="U93" t="s">
        <v>530</v>
      </c>
      <c r="W93" t="s">
        <v>3674</v>
      </c>
      <c r="Z93" t="s">
        <v>3671</v>
      </c>
      <c r="AA93" t="s">
        <v>3672</v>
      </c>
      <c r="AD93" t="s">
        <v>546</v>
      </c>
      <c r="AE93" t="s">
        <v>365</v>
      </c>
      <c r="AF93" t="s">
        <v>3673</v>
      </c>
      <c r="AG93" t="s">
        <v>338</v>
      </c>
      <c r="AH93" t="s">
        <v>530</v>
      </c>
      <c r="AJ93" t="s">
        <v>3674</v>
      </c>
      <c r="AL93" t="s">
        <v>339</v>
      </c>
      <c r="AM93">
        <v>1</v>
      </c>
      <c r="AN93">
        <v>1</v>
      </c>
      <c r="AO93">
        <v>14448</v>
      </c>
      <c r="AQ93">
        <v>124474</v>
      </c>
      <c r="AR93">
        <v>53990001</v>
      </c>
      <c r="AS93" t="s">
        <v>1735</v>
      </c>
      <c r="AT93" t="s">
        <v>111</v>
      </c>
      <c r="AW93" t="s">
        <v>343</v>
      </c>
      <c r="BY93" t="s">
        <v>342</v>
      </c>
      <c r="EQ93">
        <v>253300</v>
      </c>
      <c r="ER93" t="s">
        <v>3030</v>
      </c>
      <c r="EV93">
        <v>17285698</v>
      </c>
      <c r="EW93">
        <v>928</v>
      </c>
      <c r="EX93">
        <v>220255</v>
      </c>
      <c r="EY93" t="s">
        <v>3675</v>
      </c>
      <c r="EZ93">
        <v>1</v>
      </c>
      <c r="FC93">
        <v>53990001</v>
      </c>
      <c r="FD93" t="s">
        <v>111</v>
      </c>
    </row>
    <row r="94" spans="1:160" x14ac:dyDescent="0.3">
      <c r="A94" t="str">
        <f>VLOOKUP(B94,Table2[],3,FALSE)</f>
        <v>Digital</v>
      </c>
      <c r="B94" t="str">
        <f>IF(OR(ISNUMBER(FIND("QVC",Z94)),ISNUMBER(FIND("QVC",AL94))),"QVC",IF(OR(ISNUMBER(FIND("NCO",H94)),ISNUMBER(FIND("NCO",Y94))), "NCO", IF(AL94="consumer","PMD.com",VLOOKUP(LEFT(H94,2),Tables!$E$1:$F$11,2,FALSE))))</f>
        <v>PMD.com</v>
      </c>
      <c r="C94">
        <f t="shared" si="4"/>
        <v>53980001</v>
      </c>
      <c r="D94">
        <f t="shared" si="5"/>
        <v>1</v>
      </c>
      <c r="E94" t="str">
        <f t="shared" ca="1" si="3"/>
        <v>shifted orders shipped</v>
      </c>
      <c r="F94" t="s">
        <v>3539</v>
      </c>
      <c r="G94" t="s">
        <v>335</v>
      </c>
      <c r="H94" t="s">
        <v>3029</v>
      </c>
      <c r="I94" s="6">
        <v>44011.334421296298</v>
      </c>
      <c r="J94" t="s">
        <v>16</v>
      </c>
      <c r="K94" s="6">
        <v>44013.227002314816</v>
      </c>
      <c r="M94" t="s">
        <v>3671</v>
      </c>
      <c r="N94" t="s">
        <v>3672</v>
      </c>
      <c r="Q94" t="s">
        <v>546</v>
      </c>
      <c r="R94" t="s">
        <v>365</v>
      </c>
      <c r="S94" t="s">
        <v>3673</v>
      </c>
      <c r="T94" t="s">
        <v>338</v>
      </c>
      <c r="U94" t="s">
        <v>530</v>
      </c>
      <c r="W94" t="s">
        <v>3674</v>
      </c>
      <c r="Z94" t="s">
        <v>3671</v>
      </c>
      <c r="AA94" t="s">
        <v>3672</v>
      </c>
      <c r="AD94" t="s">
        <v>546</v>
      </c>
      <c r="AE94" t="s">
        <v>365</v>
      </c>
      <c r="AF94" t="s">
        <v>3673</v>
      </c>
      <c r="AG94" t="s">
        <v>338</v>
      </c>
      <c r="AH94" t="s">
        <v>530</v>
      </c>
      <c r="AJ94" t="s">
        <v>3674</v>
      </c>
      <c r="AL94" t="s">
        <v>339</v>
      </c>
      <c r="AM94">
        <v>1</v>
      </c>
      <c r="AN94">
        <v>1</v>
      </c>
      <c r="AO94">
        <v>5816</v>
      </c>
      <c r="AQ94">
        <v>124473</v>
      </c>
      <c r="AR94">
        <v>53980001</v>
      </c>
      <c r="AS94" t="s">
        <v>1735</v>
      </c>
      <c r="AT94" t="s">
        <v>43</v>
      </c>
      <c r="AW94" t="s">
        <v>340</v>
      </c>
      <c r="AX94">
        <v>0</v>
      </c>
      <c r="AY94" t="s">
        <v>348</v>
      </c>
      <c r="AZ94">
        <v>0</v>
      </c>
      <c r="BY94" t="s">
        <v>342</v>
      </c>
      <c r="EQ94">
        <v>253177</v>
      </c>
      <c r="ER94" t="s">
        <v>3030</v>
      </c>
      <c r="EV94">
        <v>17285698</v>
      </c>
      <c r="EW94">
        <v>928</v>
      </c>
      <c r="EX94">
        <v>220255</v>
      </c>
      <c r="EY94" t="s">
        <v>3675</v>
      </c>
      <c r="EZ94">
        <v>1</v>
      </c>
      <c r="FC94">
        <v>53980001</v>
      </c>
      <c r="FD94" t="s">
        <v>43</v>
      </c>
    </row>
    <row r="95" spans="1:160" x14ac:dyDescent="0.3">
      <c r="A95" t="str">
        <f>VLOOKUP(B95,Table2[],3,FALSE)</f>
        <v>Digital</v>
      </c>
      <c r="B95" t="str">
        <f>IF(OR(ISNUMBER(FIND("QVC",Z95)),ISNUMBER(FIND("QVC",AL95))),"QVC",IF(OR(ISNUMBER(FIND("NCO",H95)),ISNUMBER(FIND("NCO",Y95))), "NCO", IF(AL95="consumer","PMD.com",VLOOKUP(LEFT(H95,2),Tables!$E$1:$F$11,2,FALSE))))</f>
        <v>PMD.com</v>
      </c>
      <c r="C95">
        <f t="shared" si="4"/>
        <v>7566</v>
      </c>
      <c r="D95">
        <f t="shared" si="5"/>
        <v>1</v>
      </c>
      <c r="E95" t="str">
        <f t="shared" ca="1" si="3"/>
        <v>shifted orders shipped</v>
      </c>
      <c r="F95" t="s">
        <v>3539</v>
      </c>
      <c r="G95" t="s">
        <v>335</v>
      </c>
      <c r="H95" t="s">
        <v>3029</v>
      </c>
      <c r="I95" s="6">
        <v>44011.334421296298</v>
      </c>
      <c r="J95" t="s">
        <v>16</v>
      </c>
      <c r="K95" s="6">
        <v>44013.227002314816</v>
      </c>
      <c r="M95" t="s">
        <v>3671</v>
      </c>
      <c r="N95" t="s">
        <v>3672</v>
      </c>
      <c r="Q95" t="s">
        <v>546</v>
      </c>
      <c r="R95" t="s">
        <v>365</v>
      </c>
      <c r="S95" t="s">
        <v>3673</v>
      </c>
      <c r="T95" t="s">
        <v>338</v>
      </c>
      <c r="U95" t="s">
        <v>530</v>
      </c>
      <c r="W95" t="s">
        <v>3674</v>
      </c>
      <c r="Z95" t="s">
        <v>3671</v>
      </c>
      <c r="AA95" t="s">
        <v>3672</v>
      </c>
      <c r="AD95" t="s">
        <v>546</v>
      </c>
      <c r="AE95" t="s">
        <v>365</v>
      </c>
      <c r="AF95" t="s">
        <v>3673</v>
      </c>
      <c r="AG95" t="s">
        <v>338</v>
      </c>
      <c r="AH95" t="s">
        <v>530</v>
      </c>
      <c r="AJ95" t="s">
        <v>3674</v>
      </c>
      <c r="AL95" t="s">
        <v>339</v>
      </c>
      <c r="AM95">
        <v>1</v>
      </c>
      <c r="AN95">
        <v>1</v>
      </c>
      <c r="AO95">
        <v>6638</v>
      </c>
      <c r="AQ95">
        <v>124682</v>
      </c>
      <c r="AR95">
        <v>7566</v>
      </c>
      <c r="AS95" t="s">
        <v>1953</v>
      </c>
      <c r="AT95" t="s">
        <v>29</v>
      </c>
      <c r="AW95" t="s">
        <v>349</v>
      </c>
      <c r="AX95" t="s">
        <v>350</v>
      </c>
      <c r="AY95" t="s">
        <v>351</v>
      </c>
      <c r="AZ95">
        <v>0</v>
      </c>
      <c r="BY95" t="s">
        <v>342</v>
      </c>
      <c r="EQ95">
        <v>248017</v>
      </c>
      <c r="ER95" t="s">
        <v>3030</v>
      </c>
      <c r="EV95">
        <v>17285698</v>
      </c>
      <c r="EW95">
        <v>928</v>
      </c>
      <c r="EX95">
        <v>220255</v>
      </c>
      <c r="EY95" t="s">
        <v>3675</v>
      </c>
      <c r="EZ95">
        <v>1</v>
      </c>
      <c r="FC95">
        <v>7566</v>
      </c>
      <c r="FD95" t="s">
        <v>29</v>
      </c>
    </row>
    <row r="96" spans="1:160" x14ac:dyDescent="0.3">
      <c r="A96" t="str">
        <f>VLOOKUP(B96,Table2[],3,FALSE)</f>
        <v>Digital</v>
      </c>
      <c r="B96" t="str">
        <f>IF(OR(ISNUMBER(FIND("QVC",Z96)),ISNUMBER(FIND("QVC",AL96))),"QVC",IF(OR(ISNUMBER(FIND("NCO",H96)),ISNUMBER(FIND("NCO",Y96))), "NCO", IF(AL96="consumer","PMD.com",VLOOKUP(LEFT(H96,2),Tables!$E$1:$F$11,2,FALSE))))</f>
        <v>PMD.com</v>
      </c>
      <c r="C96">
        <f t="shared" si="4"/>
        <v>55340001</v>
      </c>
      <c r="D96">
        <f t="shared" si="5"/>
        <v>1</v>
      </c>
      <c r="E96" t="str">
        <f t="shared" ca="1" si="3"/>
        <v>shifted orders shipped</v>
      </c>
      <c r="F96" t="s">
        <v>3539</v>
      </c>
      <c r="G96" t="s">
        <v>335</v>
      </c>
      <c r="H96" t="s">
        <v>2904</v>
      </c>
      <c r="I96" s="6">
        <v>44011.256273148145</v>
      </c>
      <c r="J96" t="s">
        <v>16</v>
      </c>
      <c r="K96" s="6">
        <v>44013.227083333331</v>
      </c>
      <c r="M96" t="s">
        <v>3676</v>
      </c>
      <c r="N96" t="s">
        <v>3677</v>
      </c>
      <c r="O96" t="s">
        <v>3678</v>
      </c>
      <c r="Q96" t="s">
        <v>642</v>
      </c>
      <c r="R96" t="s">
        <v>359</v>
      </c>
      <c r="S96" t="s">
        <v>3679</v>
      </c>
      <c r="T96" t="s">
        <v>338</v>
      </c>
      <c r="U96" t="s">
        <v>530</v>
      </c>
      <c r="W96" t="s">
        <v>3680</v>
      </c>
      <c r="Z96" t="s">
        <v>3676</v>
      </c>
      <c r="AA96" t="s">
        <v>3677</v>
      </c>
      <c r="AB96" t="s">
        <v>3678</v>
      </c>
      <c r="AD96" t="s">
        <v>642</v>
      </c>
      <c r="AE96" t="s">
        <v>359</v>
      </c>
      <c r="AF96" t="s">
        <v>3679</v>
      </c>
      <c r="AG96" t="s">
        <v>338</v>
      </c>
      <c r="AH96" t="s">
        <v>530</v>
      </c>
      <c r="AJ96" t="s">
        <v>3680</v>
      </c>
      <c r="AL96" t="s">
        <v>339</v>
      </c>
      <c r="AM96">
        <v>1</v>
      </c>
      <c r="AN96">
        <v>1</v>
      </c>
      <c r="AO96">
        <v>8241</v>
      </c>
      <c r="AQ96">
        <v>124480</v>
      </c>
      <c r="AR96">
        <v>55340001</v>
      </c>
      <c r="AS96" t="s">
        <v>1955</v>
      </c>
      <c r="AT96" t="s">
        <v>71</v>
      </c>
      <c r="AW96" t="s">
        <v>343</v>
      </c>
      <c r="BY96" t="s">
        <v>342</v>
      </c>
      <c r="EQ96">
        <v>249139</v>
      </c>
      <c r="ER96" t="s">
        <v>2905</v>
      </c>
      <c r="EV96">
        <v>17285641</v>
      </c>
      <c r="EW96">
        <v>928</v>
      </c>
      <c r="EX96">
        <v>220106</v>
      </c>
      <c r="EY96">
        <v>9.2748999964335493E+25</v>
      </c>
      <c r="EZ96">
        <v>1</v>
      </c>
      <c r="FC96">
        <v>55340001</v>
      </c>
      <c r="FD96" t="s">
        <v>71</v>
      </c>
    </row>
    <row r="97" spans="1:160" x14ac:dyDescent="0.3">
      <c r="A97" t="str">
        <f>VLOOKUP(B97,Table2[],3,FALSE)</f>
        <v>Digital</v>
      </c>
      <c r="B97" t="str">
        <f>IF(OR(ISNUMBER(FIND("QVC",Z97)),ISNUMBER(FIND("QVC",AL97))),"QVC",IF(OR(ISNUMBER(FIND("NCO",H97)),ISNUMBER(FIND("NCO",Y97))), "NCO", IF(AL97="consumer","PMD.com",VLOOKUP(LEFT(H97,2),Tables!$E$1:$F$11,2,FALSE))))</f>
        <v>PMD.com</v>
      </c>
      <c r="C97">
        <f t="shared" si="4"/>
        <v>53920001</v>
      </c>
      <c r="D97">
        <f t="shared" si="5"/>
        <v>1</v>
      </c>
      <c r="E97" t="str">
        <f t="shared" ca="1" si="3"/>
        <v>shifted orders shipped</v>
      </c>
      <c r="F97" t="s">
        <v>3539</v>
      </c>
      <c r="G97" t="s">
        <v>335</v>
      </c>
      <c r="H97" t="s">
        <v>2922</v>
      </c>
      <c r="I97" s="6">
        <v>44011.284641203703</v>
      </c>
      <c r="J97" t="s">
        <v>16</v>
      </c>
      <c r="K97" s="6">
        <v>44013.227337962962</v>
      </c>
      <c r="M97" t="s">
        <v>3681</v>
      </c>
      <c r="N97" t="s">
        <v>3682</v>
      </c>
      <c r="O97" t="s">
        <v>1143</v>
      </c>
      <c r="Q97" t="s">
        <v>3683</v>
      </c>
      <c r="R97" t="s">
        <v>359</v>
      </c>
      <c r="S97" t="s">
        <v>3684</v>
      </c>
      <c r="T97" t="s">
        <v>338</v>
      </c>
      <c r="U97" t="s">
        <v>530</v>
      </c>
      <c r="W97" t="s">
        <v>3685</v>
      </c>
      <c r="Z97" t="s">
        <v>3681</v>
      </c>
      <c r="AA97" t="s">
        <v>3682</v>
      </c>
      <c r="AB97" t="s">
        <v>1143</v>
      </c>
      <c r="AD97" t="s">
        <v>3683</v>
      </c>
      <c r="AE97" t="s">
        <v>359</v>
      </c>
      <c r="AF97" t="s">
        <v>3684</v>
      </c>
      <c r="AG97" t="s">
        <v>338</v>
      </c>
      <c r="AH97" t="s">
        <v>530</v>
      </c>
      <c r="AJ97" t="s">
        <v>3685</v>
      </c>
      <c r="AL97" t="s">
        <v>339</v>
      </c>
      <c r="AM97">
        <v>1</v>
      </c>
      <c r="AN97">
        <v>1</v>
      </c>
      <c r="AO97">
        <v>14899</v>
      </c>
      <c r="AQ97">
        <v>124468</v>
      </c>
      <c r="AR97">
        <v>53920001</v>
      </c>
      <c r="AS97">
        <v>9000000</v>
      </c>
      <c r="AT97" t="s">
        <v>40</v>
      </c>
      <c r="AW97" t="s">
        <v>343</v>
      </c>
      <c r="BY97" t="s">
        <v>342</v>
      </c>
      <c r="EQ97">
        <v>243396</v>
      </c>
      <c r="ER97" t="s">
        <v>2923</v>
      </c>
      <c r="EV97">
        <v>17285655</v>
      </c>
      <c r="EW97">
        <v>928</v>
      </c>
      <c r="EX97">
        <v>220120</v>
      </c>
      <c r="EY97" t="s">
        <v>3686</v>
      </c>
      <c r="EZ97">
        <v>1</v>
      </c>
      <c r="FC97">
        <v>95384</v>
      </c>
      <c r="FD97" t="s">
        <v>3530</v>
      </c>
    </row>
    <row r="98" spans="1:160" x14ac:dyDescent="0.3">
      <c r="A98" t="str">
        <f>VLOOKUP(B98,Table2[],3,FALSE)</f>
        <v>Digital</v>
      </c>
      <c r="B98" t="str">
        <f>IF(OR(ISNUMBER(FIND("QVC",Z98)),ISNUMBER(FIND("QVC",AL98))),"QVC",IF(OR(ISNUMBER(FIND("NCO",H98)),ISNUMBER(FIND("NCO",Y98))), "NCO", IF(AL98="consumer","PMD.com",VLOOKUP(LEFT(H98,2),Tables!$E$1:$F$11,2,FALSE))))</f>
        <v>PMD.com</v>
      </c>
      <c r="C98">
        <f t="shared" si="4"/>
        <v>52430001</v>
      </c>
      <c r="D98">
        <f t="shared" si="5"/>
        <v>1</v>
      </c>
      <c r="E98" t="str">
        <f t="shared" ca="1" si="3"/>
        <v>shifted orders shipped</v>
      </c>
      <c r="F98" t="s">
        <v>3539</v>
      </c>
      <c r="G98" t="s">
        <v>335</v>
      </c>
      <c r="H98" t="s">
        <v>2922</v>
      </c>
      <c r="I98" s="6">
        <v>44011.284641203703</v>
      </c>
      <c r="J98" t="s">
        <v>16</v>
      </c>
      <c r="K98" s="6">
        <v>44013.227337962962</v>
      </c>
      <c r="M98" t="s">
        <v>3681</v>
      </c>
      <c r="N98" t="s">
        <v>3682</v>
      </c>
      <c r="O98" t="s">
        <v>1143</v>
      </c>
      <c r="Q98" t="s">
        <v>3683</v>
      </c>
      <c r="R98" t="s">
        <v>359</v>
      </c>
      <c r="S98" t="s">
        <v>3684</v>
      </c>
      <c r="T98" t="s">
        <v>338</v>
      </c>
      <c r="U98" t="s">
        <v>530</v>
      </c>
      <c r="W98" t="s">
        <v>3685</v>
      </c>
      <c r="Z98" t="s">
        <v>3681</v>
      </c>
      <c r="AA98" t="s">
        <v>3682</v>
      </c>
      <c r="AB98" t="s">
        <v>1143</v>
      </c>
      <c r="AD98" t="s">
        <v>3683</v>
      </c>
      <c r="AE98" t="s">
        <v>359</v>
      </c>
      <c r="AF98" t="s">
        <v>3684</v>
      </c>
      <c r="AG98" t="s">
        <v>338</v>
      </c>
      <c r="AH98" t="s">
        <v>530</v>
      </c>
      <c r="AJ98" t="s">
        <v>3685</v>
      </c>
      <c r="AL98" t="s">
        <v>339</v>
      </c>
      <c r="AM98">
        <v>1</v>
      </c>
      <c r="AN98">
        <v>1</v>
      </c>
      <c r="AO98">
        <v>12063</v>
      </c>
      <c r="AQ98">
        <v>127155</v>
      </c>
      <c r="AR98">
        <v>52430001</v>
      </c>
      <c r="AS98" t="s">
        <v>927</v>
      </c>
      <c r="AT98" t="s">
        <v>75</v>
      </c>
      <c r="AW98" t="s">
        <v>340</v>
      </c>
      <c r="AX98" t="s">
        <v>340</v>
      </c>
      <c r="AY98" t="s">
        <v>357</v>
      </c>
      <c r="AZ98" t="s">
        <v>363</v>
      </c>
      <c r="BY98" t="s">
        <v>342</v>
      </c>
      <c r="EQ98">
        <v>249990</v>
      </c>
      <c r="ER98" t="s">
        <v>2923</v>
      </c>
      <c r="EV98">
        <v>17285655</v>
      </c>
      <c r="EW98">
        <v>928</v>
      </c>
      <c r="EX98">
        <v>220120</v>
      </c>
      <c r="EY98" t="s">
        <v>3686</v>
      </c>
      <c r="EZ98">
        <v>1</v>
      </c>
      <c r="FC98">
        <v>95384</v>
      </c>
      <c r="FD98" t="s">
        <v>3530</v>
      </c>
    </row>
    <row r="99" spans="1:160" x14ac:dyDescent="0.3">
      <c r="A99" t="str">
        <f>VLOOKUP(B99,Table2[],3,FALSE)</f>
        <v>Digital</v>
      </c>
      <c r="B99" t="str">
        <f>IF(OR(ISNUMBER(FIND("QVC",Z99)),ISNUMBER(FIND("QVC",AL99))),"QVC",IF(OR(ISNUMBER(FIND("NCO",H99)),ISNUMBER(FIND("NCO",Y99))), "NCO", IF(AL99="consumer","PMD.com",VLOOKUP(LEFT(H99,2),Tables!$E$1:$F$11,2,FALSE))))</f>
        <v>PMD.com</v>
      </c>
      <c r="C99">
        <f t="shared" si="4"/>
        <v>7857</v>
      </c>
      <c r="D99">
        <f t="shared" si="5"/>
        <v>2</v>
      </c>
      <c r="E99" t="str">
        <f t="shared" ca="1" si="3"/>
        <v>shifted orders shipped</v>
      </c>
      <c r="F99" t="s">
        <v>3539</v>
      </c>
      <c r="G99" t="s">
        <v>335</v>
      </c>
      <c r="H99" t="s">
        <v>2922</v>
      </c>
      <c r="I99" s="6">
        <v>44011.284641203703</v>
      </c>
      <c r="J99" t="s">
        <v>16</v>
      </c>
      <c r="K99" s="6">
        <v>44013.227337962962</v>
      </c>
      <c r="M99" t="s">
        <v>3681</v>
      </c>
      <c r="N99" t="s">
        <v>3682</v>
      </c>
      <c r="O99" t="s">
        <v>1143</v>
      </c>
      <c r="Q99" t="s">
        <v>3683</v>
      </c>
      <c r="R99" t="s">
        <v>359</v>
      </c>
      <c r="S99" t="s">
        <v>3684</v>
      </c>
      <c r="T99" t="s">
        <v>338</v>
      </c>
      <c r="U99" t="s">
        <v>530</v>
      </c>
      <c r="W99" t="s">
        <v>3685</v>
      </c>
      <c r="Z99" t="s">
        <v>3681</v>
      </c>
      <c r="AA99" t="s">
        <v>3682</v>
      </c>
      <c r="AB99" t="s">
        <v>1143</v>
      </c>
      <c r="AD99" t="s">
        <v>3683</v>
      </c>
      <c r="AE99" t="s">
        <v>359</v>
      </c>
      <c r="AF99" t="s">
        <v>3684</v>
      </c>
      <c r="AG99" t="s">
        <v>338</v>
      </c>
      <c r="AH99" t="s">
        <v>530</v>
      </c>
      <c r="AJ99" t="s">
        <v>3685</v>
      </c>
      <c r="AL99" t="s">
        <v>339</v>
      </c>
      <c r="AM99">
        <v>2</v>
      </c>
      <c r="AN99">
        <v>2</v>
      </c>
      <c r="AO99">
        <v>7773</v>
      </c>
      <c r="AQ99">
        <v>127452</v>
      </c>
      <c r="AR99">
        <v>7857</v>
      </c>
      <c r="AS99" t="s">
        <v>174</v>
      </c>
      <c r="AT99" t="s">
        <v>175</v>
      </c>
      <c r="AW99" t="s">
        <v>343</v>
      </c>
      <c r="BY99" t="s">
        <v>342</v>
      </c>
      <c r="EQ99">
        <v>248874</v>
      </c>
      <c r="ER99" t="s">
        <v>2923</v>
      </c>
      <c r="EV99">
        <v>17285655</v>
      </c>
      <c r="EW99">
        <v>928</v>
      </c>
      <c r="EX99">
        <v>220120</v>
      </c>
      <c r="EY99" t="s">
        <v>3686</v>
      </c>
      <c r="EZ99">
        <v>1</v>
      </c>
      <c r="FC99">
        <v>7857</v>
      </c>
      <c r="FD99" t="s">
        <v>175</v>
      </c>
    </row>
    <row r="100" spans="1:160" x14ac:dyDescent="0.3">
      <c r="A100" t="str">
        <f>VLOOKUP(B100,Table2[],3,FALSE)</f>
        <v>Digital</v>
      </c>
      <c r="B100" t="str">
        <f>IF(OR(ISNUMBER(FIND("QVC",Z100)),ISNUMBER(FIND("QVC",AL100))),"QVC",IF(OR(ISNUMBER(FIND("NCO",H100)),ISNUMBER(FIND("NCO",Y100))), "NCO", IF(AL100="consumer","PMD.com",VLOOKUP(LEFT(H100,2),Tables!$E$1:$F$11,2,FALSE))))</f>
        <v>PMD.com</v>
      </c>
      <c r="C100">
        <f t="shared" si="4"/>
        <v>51090030</v>
      </c>
      <c r="D100">
        <f t="shared" si="5"/>
        <v>1</v>
      </c>
      <c r="E100" t="str">
        <f t="shared" ca="1" si="3"/>
        <v>shifted orders shipped</v>
      </c>
      <c r="F100" t="s">
        <v>3539</v>
      </c>
      <c r="G100" t="s">
        <v>335</v>
      </c>
      <c r="H100" t="s">
        <v>2922</v>
      </c>
      <c r="I100" s="6">
        <v>44011.284641203703</v>
      </c>
      <c r="J100" t="s">
        <v>16</v>
      </c>
      <c r="K100" s="6">
        <v>44013.227337962962</v>
      </c>
      <c r="M100" t="s">
        <v>3681</v>
      </c>
      <c r="N100" t="s">
        <v>3682</v>
      </c>
      <c r="O100" t="s">
        <v>1143</v>
      </c>
      <c r="Q100" t="s">
        <v>3683</v>
      </c>
      <c r="R100" t="s">
        <v>359</v>
      </c>
      <c r="S100" t="s">
        <v>3684</v>
      </c>
      <c r="T100" t="s">
        <v>338</v>
      </c>
      <c r="U100" t="s">
        <v>530</v>
      </c>
      <c r="W100" t="s">
        <v>3685</v>
      </c>
      <c r="Z100" t="s">
        <v>3681</v>
      </c>
      <c r="AA100" t="s">
        <v>3682</v>
      </c>
      <c r="AB100" t="s">
        <v>1143</v>
      </c>
      <c r="AD100" t="s">
        <v>3683</v>
      </c>
      <c r="AE100" t="s">
        <v>359</v>
      </c>
      <c r="AF100" t="s">
        <v>3684</v>
      </c>
      <c r="AG100" t="s">
        <v>338</v>
      </c>
      <c r="AH100" t="s">
        <v>530</v>
      </c>
      <c r="AJ100" t="s">
        <v>3685</v>
      </c>
      <c r="AL100" t="s">
        <v>339</v>
      </c>
      <c r="AM100">
        <v>1</v>
      </c>
      <c r="AN100">
        <v>1</v>
      </c>
      <c r="AO100">
        <v>6688</v>
      </c>
      <c r="AQ100">
        <v>125960</v>
      </c>
      <c r="AR100">
        <v>51090030</v>
      </c>
      <c r="AS100" t="s">
        <v>996</v>
      </c>
      <c r="AT100" t="s">
        <v>628</v>
      </c>
      <c r="AW100" t="s">
        <v>343</v>
      </c>
      <c r="BY100" t="s">
        <v>342</v>
      </c>
      <c r="BZ100" t="b">
        <v>0</v>
      </c>
      <c r="EQ100">
        <v>244453</v>
      </c>
      <c r="ER100" t="s">
        <v>2923</v>
      </c>
      <c r="EV100">
        <v>17285655</v>
      </c>
      <c r="EW100">
        <v>928</v>
      </c>
      <c r="EX100">
        <v>220120</v>
      </c>
      <c r="EY100" t="s">
        <v>3686</v>
      </c>
      <c r="EZ100">
        <v>1</v>
      </c>
      <c r="FC100">
        <v>95384</v>
      </c>
      <c r="FD100" t="s">
        <v>3530</v>
      </c>
    </row>
    <row r="101" spans="1:160" x14ac:dyDescent="0.3">
      <c r="A101" t="str">
        <f>VLOOKUP(B101,Table2[],3,FALSE)</f>
        <v>Digital</v>
      </c>
      <c r="B101" t="str">
        <f>IF(OR(ISNUMBER(FIND("QVC",Z101)),ISNUMBER(FIND("QVC",AL101))),"QVC",IF(OR(ISNUMBER(FIND("NCO",H101)),ISNUMBER(FIND("NCO",Y101))), "NCO", IF(AL101="consumer","PMD.com",VLOOKUP(LEFT(H101,2),Tables!$E$1:$F$11,2,FALSE))))</f>
        <v>PMD.com</v>
      </c>
      <c r="C101">
        <f t="shared" si="4"/>
        <v>53160001</v>
      </c>
      <c r="D101">
        <f t="shared" si="5"/>
        <v>1</v>
      </c>
      <c r="E101" t="str">
        <f t="shared" ca="1" si="3"/>
        <v>shifted orders shipped</v>
      </c>
      <c r="F101" t="s">
        <v>3539</v>
      </c>
      <c r="G101" t="s">
        <v>335</v>
      </c>
      <c r="H101" t="s">
        <v>2902</v>
      </c>
      <c r="I101" s="6">
        <v>44011.255902777775</v>
      </c>
      <c r="J101" t="s">
        <v>16</v>
      </c>
      <c r="K101" s="6">
        <v>44013.227372685185</v>
      </c>
      <c r="M101" t="s">
        <v>3687</v>
      </c>
      <c r="N101" t="s">
        <v>3688</v>
      </c>
      <c r="Q101" t="s">
        <v>1531</v>
      </c>
      <c r="R101" t="s">
        <v>400</v>
      </c>
      <c r="S101" t="s">
        <v>3689</v>
      </c>
      <c r="T101" t="s">
        <v>338</v>
      </c>
      <c r="U101" t="s">
        <v>530</v>
      </c>
      <c r="W101" t="s">
        <v>3690</v>
      </c>
      <c r="Z101" t="s">
        <v>3687</v>
      </c>
      <c r="AA101" t="s">
        <v>3688</v>
      </c>
      <c r="AD101" t="s">
        <v>1531</v>
      </c>
      <c r="AE101" t="s">
        <v>400</v>
      </c>
      <c r="AF101" t="s">
        <v>3689</v>
      </c>
      <c r="AG101" t="s">
        <v>338</v>
      </c>
      <c r="AH101" t="s">
        <v>530</v>
      </c>
      <c r="AJ101" t="s">
        <v>3690</v>
      </c>
      <c r="AL101" t="s">
        <v>339</v>
      </c>
      <c r="AM101">
        <v>1</v>
      </c>
      <c r="AN101">
        <v>1</v>
      </c>
      <c r="AO101">
        <v>4322</v>
      </c>
      <c r="AQ101">
        <v>124007</v>
      </c>
      <c r="AR101">
        <v>53160001</v>
      </c>
      <c r="AS101" t="s">
        <v>1895</v>
      </c>
      <c r="AT101" t="s">
        <v>119</v>
      </c>
      <c r="AW101" t="s">
        <v>340</v>
      </c>
      <c r="AX101" t="s">
        <v>340</v>
      </c>
      <c r="AY101" t="s">
        <v>341</v>
      </c>
      <c r="AZ101">
        <v>0</v>
      </c>
      <c r="BY101" t="s">
        <v>342</v>
      </c>
      <c r="EQ101">
        <v>252959</v>
      </c>
      <c r="ER101" t="s">
        <v>2903</v>
      </c>
      <c r="EV101">
        <v>17285640</v>
      </c>
      <c r="EW101">
        <v>928</v>
      </c>
      <c r="EX101">
        <v>220105</v>
      </c>
      <c r="EY101">
        <v>9.2748999964335493E+25</v>
      </c>
      <c r="EZ101">
        <v>1</v>
      </c>
      <c r="FC101">
        <v>53160001</v>
      </c>
      <c r="FD101" t="s">
        <v>119</v>
      </c>
    </row>
    <row r="102" spans="1:160" x14ac:dyDescent="0.3">
      <c r="A102" t="str">
        <f>VLOOKUP(B102,Table2[],3,FALSE)</f>
        <v>Digital</v>
      </c>
      <c r="B102" t="str">
        <f>IF(OR(ISNUMBER(FIND("QVC",Z102)),ISNUMBER(FIND("QVC",AL102))),"QVC",IF(OR(ISNUMBER(FIND("NCO",H102)),ISNUMBER(FIND("NCO",Y102))), "NCO", IF(AL102="consumer","PMD.com",VLOOKUP(LEFT(H102,2),Tables!$E$1:$F$11,2,FALSE))))</f>
        <v>PMD.com</v>
      </c>
      <c r="C102">
        <f t="shared" si="4"/>
        <v>51080001</v>
      </c>
      <c r="D102">
        <f t="shared" si="5"/>
        <v>1</v>
      </c>
      <c r="E102" t="str">
        <f t="shared" ca="1" si="3"/>
        <v>shifted orders shipped</v>
      </c>
      <c r="F102" t="s">
        <v>3539</v>
      </c>
      <c r="G102" t="s">
        <v>335</v>
      </c>
      <c r="H102" t="s">
        <v>3033</v>
      </c>
      <c r="I102" s="6">
        <v>44011.334999999999</v>
      </c>
      <c r="J102" t="s">
        <v>16</v>
      </c>
      <c r="K102" s="6">
        <v>44013.227511574078</v>
      </c>
      <c r="M102" t="s">
        <v>3691</v>
      </c>
      <c r="N102" t="s">
        <v>3692</v>
      </c>
      <c r="Q102" t="s">
        <v>2197</v>
      </c>
      <c r="R102" t="s">
        <v>414</v>
      </c>
      <c r="S102" t="s">
        <v>3693</v>
      </c>
      <c r="T102" t="s">
        <v>338</v>
      </c>
      <c r="U102" t="s">
        <v>530</v>
      </c>
      <c r="W102" t="s">
        <v>3694</v>
      </c>
      <c r="Z102" t="s">
        <v>3691</v>
      </c>
      <c r="AA102" t="s">
        <v>3692</v>
      </c>
      <c r="AD102" t="s">
        <v>2197</v>
      </c>
      <c r="AE102" t="s">
        <v>414</v>
      </c>
      <c r="AF102" t="s">
        <v>3693</v>
      </c>
      <c r="AG102" t="s">
        <v>338</v>
      </c>
      <c r="AH102" t="s">
        <v>530</v>
      </c>
      <c r="AJ102" t="s">
        <v>3694</v>
      </c>
      <c r="AL102" t="s">
        <v>339</v>
      </c>
      <c r="AM102">
        <v>1</v>
      </c>
      <c r="AN102">
        <v>1</v>
      </c>
      <c r="AO102">
        <v>19656</v>
      </c>
      <c r="AQ102">
        <v>124645</v>
      </c>
      <c r="AR102">
        <v>51080001</v>
      </c>
      <c r="AS102" t="s">
        <v>988</v>
      </c>
      <c r="AT102" t="s">
        <v>57</v>
      </c>
      <c r="AW102" t="s">
        <v>343</v>
      </c>
      <c r="BY102" t="s">
        <v>342</v>
      </c>
      <c r="EQ102">
        <v>251119</v>
      </c>
      <c r="ER102" t="s">
        <v>3034</v>
      </c>
      <c r="EV102">
        <v>17285700</v>
      </c>
      <c r="EW102">
        <v>928</v>
      </c>
      <c r="EX102">
        <v>220257</v>
      </c>
      <c r="EY102" t="s">
        <v>3695</v>
      </c>
      <c r="EZ102">
        <v>1</v>
      </c>
      <c r="FC102">
        <v>51080001</v>
      </c>
      <c r="FD102" t="s">
        <v>57</v>
      </c>
    </row>
    <row r="103" spans="1:160" x14ac:dyDescent="0.3">
      <c r="A103" t="str">
        <f>VLOOKUP(B103,Table2[],3,FALSE)</f>
        <v>Digital</v>
      </c>
      <c r="B103" t="str">
        <f>IF(OR(ISNUMBER(FIND("QVC",Z103)),ISNUMBER(FIND("QVC",AL103))),"QVC",IF(OR(ISNUMBER(FIND("NCO",H103)),ISNUMBER(FIND("NCO",Y103))), "NCO", IF(AL103="consumer","PMD.com",VLOOKUP(LEFT(H103,2),Tables!$E$1:$F$11,2,FALSE))))</f>
        <v>PMD.com</v>
      </c>
      <c r="C103">
        <f t="shared" si="4"/>
        <v>51070001</v>
      </c>
      <c r="D103">
        <f t="shared" si="5"/>
        <v>1</v>
      </c>
      <c r="E103" t="str">
        <f t="shared" ca="1" si="3"/>
        <v>shifted orders shipped</v>
      </c>
      <c r="F103" t="s">
        <v>3539</v>
      </c>
      <c r="G103" t="s">
        <v>335</v>
      </c>
      <c r="H103" t="s">
        <v>3033</v>
      </c>
      <c r="I103" s="6">
        <v>44011.334999999999</v>
      </c>
      <c r="J103" t="s">
        <v>16</v>
      </c>
      <c r="K103" s="6">
        <v>44013.227511574078</v>
      </c>
      <c r="M103" t="s">
        <v>3691</v>
      </c>
      <c r="N103" t="s">
        <v>3692</v>
      </c>
      <c r="Q103" t="s">
        <v>2197</v>
      </c>
      <c r="R103" t="s">
        <v>414</v>
      </c>
      <c r="S103" t="s">
        <v>3693</v>
      </c>
      <c r="T103" t="s">
        <v>338</v>
      </c>
      <c r="U103" t="s">
        <v>530</v>
      </c>
      <c r="W103" t="s">
        <v>3694</v>
      </c>
      <c r="Z103" t="s">
        <v>3691</v>
      </c>
      <c r="AA103" t="s">
        <v>3692</v>
      </c>
      <c r="AD103" t="s">
        <v>2197</v>
      </c>
      <c r="AE103" t="s">
        <v>414</v>
      </c>
      <c r="AF103" t="s">
        <v>3693</v>
      </c>
      <c r="AG103" t="s">
        <v>338</v>
      </c>
      <c r="AH103" t="s">
        <v>530</v>
      </c>
      <c r="AJ103" t="s">
        <v>3694</v>
      </c>
      <c r="AL103" t="s">
        <v>339</v>
      </c>
      <c r="AM103">
        <v>1</v>
      </c>
      <c r="AN103">
        <v>1</v>
      </c>
      <c r="AO103">
        <v>10147</v>
      </c>
      <c r="AQ103">
        <v>124429</v>
      </c>
      <c r="AR103">
        <v>51070001</v>
      </c>
      <c r="AS103" t="s">
        <v>1886</v>
      </c>
      <c r="AT103" t="s">
        <v>45</v>
      </c>
      <c r="AW103" t="s">
        <v>343</v>
      </c>
      <c r="BY103" t="s">
        <v>342</v>
      </c>
      <c r="EQ103">
        <v>251956</v>
      </c>
      <c r="ER103" t="s">
        <v>3034</v>
      </c>
      <c r="EV103">
        <v>17285700</v>
      </c>
      <c r="EW103">
        <v>928</v>
      </c>
      <c r="EX103">
        <v>220257</v>
      </c>
      <c r="EY103" t="s">
        <v>3695</v>
      </c>
      <c r="EZ103">
        <v>1</v>
      </c>
      <c r="FC103">
        <v>51070001</v>
      </c>
      <c r="FD103" t="s">
        <v>45</v>
      </c>
    </row>
    <row r="104" spans="1:160" x14ac:dyDescent="0.3">
      <c r="A104" t="str">
        <f>VLOOKUP(B104,Table2[],3,FALSE)</f>
        <v>Digital</v>
      </c>
      <c r="B104" t="str">
        <f>IF(OR(ISNUMBER(FIND("QVC",Z104)),ISNUMBER(FIND("QVC",AL104))),"QVC",IF(OR(ISNUMBER(FIND("NCO",H104)),ISNUMBER(FIND("NCO",Y104))), "NCO", IF(AL104="consumer","PMD.com",VLOOKUP(LEFT(H104,2),Tables!$E$1:$F$11,2,FALSE))))</f>
        <v>PMD.com</v>
      </c>
      <c r="C104">
        <f t="shared" si="4"/>
        <v>52430001</v>
      </c>
      <c r="D104">
        <f t="shared" si="5"/>
        <v>1</v>
      </c>
      <c r="E104" t="str">
        <f t="shared" ca="1" si="3"/>
        <v>shifted orders shipped</v>
      </c>
      <c r="F104" t="s">
        <v>3539</v>
      </c>
      <c r="G104" t="s">
        <v>335</v>
      </c>
      <c r="H104" t="s">
        <v>3033</v>
      </c>
      <c r="I104" s="6">
        <v>44011.334999999999</v>
      </c>
      <c r="J104" t="s">
        <v>16</v>
      </c>
      <c r="K104" s="6">
        <v>44013.227511574078</v>
      </c>
      <c r="M104" t="s">
        <v>3691</v>
      </c>
      <c r="N104" t="s">
        <v>3692</v>
      </c>
      <c r="Q104" t="s">
        <v>2197</v>
      </c>
      <c r="R104" t="s">
        <v>414</v>
      </c>
      <c r="S104" t="s">
        <v>3693</v>
      </c>
      <c r="T104" t="s">
        <v>338</v>
      </c>
      <c r="U104" t="s">
        <v>530</v>
      </c>
      <c r="W104" t="s">
        <v>3694</v>
      </c>
      <c r="Z104" t="s">
        <v>3691</v>
      </c>
      <c r="AA104" t="s">
        <v>3692</v>
      </c>
      <c r="AD104" t="s">
        <v>2197</v>
      </c>
      <c r="AE104" t="s">
        <v>414</v>
      </c>
      <c r="AF104" t="s">
        <v>3693</v>
      </c>
      <c r="AG104" t="s">
        <v>338</v>
      </c>
      <c r="AH104" t="s">
        <v>530</v>
      </c>
      <c r="AJ104" t="s">
        <v>3694</v>
      </c>
      <c r="AL104" t="s">
        <v>339</v>
      </c>
      <c r="AM104">
        <v>1</v>
      </c>
      <c r="AN104">
        <v>1</v>
      </c>
      <c r="AO104">
        <v>12063</v>
      </c>
      <c r="AQ104">
        <v>127155</v>
      </c>
      <c r="AR104">
        <v>52430001</v>
      </c>
      <c r="AS104" t="s">
        <v>927</v>
      </c>
      <c r="AT104" t="s">
        <v>75</v>
      </c>
      <c r="AW104" t="s">
        <v>340</v>
      </c>
      <c r="AX104" t="s">
        <v>340</v>
      </c>
      <c r="AY104" t="s">
        <v>357</v>
      </c>
      <c r="AZ104" t="s">
        <v>363</v>
      </c>
      <c r="BY104" t="s">
        <v>342</v>
      </c>
      <c r="EQ104">
        <v>249990</v>
      </c>
      <c r="ER104" t="s">
        <v>3034</v>
      </c>
      <c r="EV104">
        <v>17285700</v>
      </c>
      <c r="EW104">
        <v>928</v>
      </c>
      <c r="EX104">
        <v>220257</v>
      </c>
      <c r="EY104" t="s">
        <v>3695</v>
      </c>
      <c r="EZ104">
        <v>1</v>
      </c>
      <c r="FC104">
        <v>95384</v>
      </c>
      <c r="FD104" t="s">
        <v>3530</v>
      </c>
    </row>
    <row r="105" spans="1:160" x14ac:dyDescent="0.3">
      <c r="A105" t="str">
        <f>VLOOKUP(B105,Table2[],3,FALSE)</f>
        <v>Digital</v>
      </c>
      <c r="B105" t="str">
        <f>IF(OR(ISNUMBER(FIND("QVC",Z105)),ISNUMBER(FIND("QVC",AL105))),"QVC",IF(OR(ISNUMBER(FIND("NCO",H105)),ISNUMBER(FIND("NCO",Y105))), "NCO", IF(AL105="consumer","PMD.com",VLOOKUP(LEFT(H105,2),Tables!$E$1:$F$11,2,FALSE))))</f>
        <v>PMD.com</v>
      </c>
      <c r="C105">
        <f t="shared" si="4"/>
        <v>53920001</v>
      </c>
      <c r="D105">
        <f t="shared" si="5"/>
        <v>1</v>
      </c>
      <c r="E105" t="str">
        <f t="shared" ca="1" si="3"/>
        <v>shifted orders shipped</v>
      </c>
      <c r="F105" t="s">
        <v>3539</v>
      </c>
      <c r="G105" t="s">
        <v>335</v>
      </c>
      <c r="H105" t="s">
        <v>3033</v>
      </c>
      <c r="I105" s="6">
        <v>44011.334999999999</v>
      </c>
      <c r="J105" t="s">
        <v>16</v>
      </c>
      <c r="K105" s="6">
        <v>44013.227511574078</v>
      </c>
      <c r="M105" t="s">
        <v>3691</v>
      </c>
      <c r="N105" t="s">
        <v>3692</v>
      </c>
      <c r="Q105" t="s">
        <v>2197</v>
      </c>
      <c r="R105" t="s">
        <v>414</v>
      </c>
      <c r="S105" t="s">
        <v>3693</v>
      </c>
      <c r="T105" t="s">
        <v>338</v>
      </c>
      <c r="U105" t="s">
        <v>530</v>
      </c>
      <c r="W105" t="s">
        <v>3694</v>
      </c>
      <c r="Z105" t="s">
        <v>3691</v>
      </c>
      <c r="AA105" t="s">
        <v>3692</v>
      </c>
      <c r="AD105" t="s">
        <v>2197</v>
      </c>
      <c r="AE105" t="s">
        <v>414</v>
      </c>
      <c r="AF105" t="s">
        <v>3693</v>
      </c>
      <c r="AG105" t="s">
        <v>338</v>
      </c>
      <c r="AH105" t="s">
        <v>530</v>
      </c>
      <c r="AJ105" t="s">
        <v>3694</v>
      </c>
      <c r="AL105" t="s">
        <v>339</v>
      </c>
      <c r="AM105">
        <v>1</v>
      </c>
      <c r="AN105">
        <v>1</v>
      </c>
      <c r="AO105">
        <v>14899</v>
      </c>
      <c r="AQ105">
        <v>124468</v>
      </c>
      <c r="AR105">
        <v>53920001</v>
      </c>
      <c r="AS105">
        <v>9000000</v>
      </c>
      <c r="AT105" t="s">
        <v>40</v>
      </c>
      <c r="AW105" t="s">
        <v>343</v>
      </c>
      <c r="BY105" t="s">
        <v>342</v>
      </c>
      <c r="EQ105">
        <v>243396</v>
      </c>
      <c r="ER105" t="s">
        <v>3034</v>
      </c>
      <c r="EV105">
        <v>17285700</v>
      </c>
      <c r="EW105">
        <v>928</v>
      </c>
      <c r="EX105">
        <v>220257</v>
      </c>
      <c r="EY105" t="s">
        <v>3695</v>
      </c>
      <c r="EZ105">
        <v>1</v>
      </c>
      <c r="FC105">
        <v>95384</v>
      </c>
      <c r="FD105" t="s">
        <v>3530</v>
      </c>
    </row>
    <row r="106" spans="1:160" x14ac:dyDescent="0.3">
      <c r="A106" t="str">
        <f>VLOOKUP(B106,Table2[],3,FALSE)</f>
        <v>Digital</v>
      </c>
      <c r="B106" t="str">
        <f>IF(OR(ISNUMBER(FIND("QVC",Z106)),ISNUMBER(FIND("QVC",AL106))),"QVC",IF(OR(ISNUMBER(FIND("NCO",H106)),ISNUMBER(FIND("NCO",Y106))), "NCO", IF(AL106="consumer","PMD.com",VLOOKUP(LEFT(H106,2),Tables!$E$1:$F$11,2,FALSE))))</f>
        <v>PMD.com</v>
      </c>
      <c r="C106">
        <f t="shared" si="4"/>
        <v>51090030</v>
      </c>
      <c r="D106">
        <f t="shared" si="5"/>
        <v>1</v>
      </c>
      <c r="E106" t="str">
        <f t="shared" ca="1" si="3"/>
        <v>shifted orders shipped</v>
      </c>
      <c r="F106" t="s">
        <v>3539</v>
      </c>
      <c r="G106" t="s">
        <v>335</v>
      </c>
      <c r="H106" t="s">
        <v>3033</v>
      </c>
      <c r="I106" s="6">
        <v>44011.334999999999</v>
      </c>
      <c r="J106" t="s">
        <v>16</v>
      </c>
      <c r="K106" s="6">
        <v>44013.227511574078</v>
      </c>
      <c r="M106" t="s">
        <v>3691</v>
      </c>
      <c r="N106" t="s">
        <v>3692</v>
      </c>
      <c r="Q106" t="s">
        <v>2197</v>
      </c>
      <c r="R106" t="s">
        <v>414</v>
      </c>
      <c r="S106" t="s">
        <v>3693</v>
      </c>
      <c r="T106" t="s">
        <v>338</v>
      </c>
      <c r="U106" t="s">
        <v>530</v>
      </c>
      <c r="W106" t="s">
        <v>3694</v>
      </c>
      <c r="Z106" t="s">
        <v>3691</v>
      </c>
      <c r="AA106" t="s">
        <v>3692</v>
      </c>
      <c r="AD106" t="s">
        <v>2197</v>
      </c>
      <c r="AE106" t="s">
        <v>414</v>
      </c>
      <c r="AF106" t="s">
        <v>3693</v>
      </c>
      <c r="AG106" t="s">
        <v>338</v>
      </c>
      <c r="AH106" t="s">
        <v>530</v>
      </c>
      <c r="AJ106" t="s">
        <v>3694</v>
      </c>
      <c r="AL106" t="s">
        <v>339</v>
      </c>
      <c r="AM106">
        <v>1</v>
      </c>
      <c r="AN106">
        <v>1</v>
      </c>
      <c r="AO106">
        <v>6688</v>
      </c>
      <c r="AQ106">
        <v>125960</v>
      </c>
      <c r="AR106">
        <v>51090030</v>
      </c>
      <c r="AS106" t="s">
        <v>996</v>
      </c>
      <c r="AT106" t="s">
        <v>628</v>
      </c>
      <c r="AW106" t="s">
        <v>343</v>
      </c>
      <c r="BY106" t="s">
        <v>342</v>
      </c>
      <c r="BZ106" t="b">
        <v>0</v>
      </c>
      <c r="EQ106">
        <v>244453</v>
      </c>
      <c r="ER106" t="s">
        <v>3034</v>
      </c>
      <c r="EV106">
        <v>17285700</v>
      </c>
      <c r="EW106">
        <v>928</v>
      </c>
      <c r="EX106">
        <v>220257</v>
      </c>
      <c r="EY106" t="s">
        <v>3695</v>
      </c>
      <c r="EZ106">
        <v>1</v>
      </c>
      <c r="FC106">
        <v>95384</v>
      </c>
      <c r="FD106" t="s">
        <v>3530</v>
      </c>
    </row>
    <row r="107" spans="1:160" x14ac:dyDescent="0.3">
      <c r="A107" t="str">
        <f>VLOOKUP(B107,Table2[],3,FALSE)</f>
        <v>Digital</v>
      </c>
      <c r="B107" t="str">
        <f>IF(OR(ISNUMBER(FIND("QVC",Z107)),ISNUMBER(FIND("QVC",AL107))),"QVC",IF(OR(ISNUMBER(FIND("NCO",H107)),ISNUMBER(FIND("NCO",Y107))), "NCO", IF(AL107="consumer","PMD.com",VLOOKUP(LEFT(H107,2),Tables!$E$1:$F$11,2,FALSE))))</f>
        <v>PMD.com</v>
      </c>
      <c r="C107">
        <f t="shared" si="4"/>
        <v>51090030</v>
      </c>
      <c r="D107">
        <f t="shared" si="5"/>
        <v>1</v>
      </c>
      <c r="E107" t="str">
        <f t="shared" ca="1" si="3"/>
        <v>shifted orders shipped</v>
      </c>
      <c r="F107" t="s">
        <v>3539</v>
      </c>
      <c r="G107" t="s">
        <v>335</v>
      </c>
      <c r="H107" t="s">
        <v>3041</v>
      </c>
      <c r="I107" s="6">
        <v>44011.340289351851</v>
      </c>
      <c r="J107" t="s">
        <v>16</v>
      </c>
      <c r="K107" s="6">
        <v>44013.227789351855</v>
      </c>
      <c r="M107" t="s">
        <v>3696</v>
      </c>
      <c r="N107" t="s">
        <v>3697</v>
      </c>
      <c r="Q107" t="s">
        <v>1450</v>
      </c>
      <c r="R107" t="s">
        <v>375</v>
      </c>
      <c r="S107" t="s">
        <v>3698</v>
      </c>
      <c r="T107" t="s">
        <v>338</v>
      </c>
      <c r="U107" t="s">
        <v>530</v>
      </c>
      <c r="W107" t="s">
        <v>3699</v>
      </c>
      <c r="Z107" t="s">
        <v>3696</v>
      </c>
      <c r="AA107" t="s">
        <v>3697</v>
      </c>
      <c r="AD107" t="s">
        <v>1450</v>
      </c>
      <c r="AE107" t="s">
        <v>375</v>
      </c>
      <c r="AF107" t="s">
        <v>3698</v>
      </c>
      <c r="AG107" t="s">
        <v>338</v>
      </c>
      <c r="AH107" t="s">
        <v>530</v>
      </c>
      <c r="AJ107" t="s">
        <v>3699</v>
      </c>
      <c r="AL107" t="s">
        <v>339</v>
      </c>
      <c r="AM107">
        <v>1</v>
      </c>
      <c r="AN107">
        <v>1</v>
      </c>
      <c r="AO107">
        <v>6688</v>
      </c>
      <c r="AQ107">
        <v>125960</v>
      </c>
      <c r="AR107">
        <v>51090030</v>
      </c>
      <c r="AS107" t="s">
        <v>3043</v>
      </c>
      <c r="AT107" t="s">
        <v>628</v>
      </c>
      <c r="AW107" t="s">
        <v>343</v>
      </c>
      <c r="BY107" t="s">
        <v>342</v>
      </c>
      <c r="BZ107" t="b">
        <v>0</v>
      </c>
      <c r="EQ107">
        <v>243047</v>
      </c>
      <c r="ER107" t="s">
        <v>3042</v>
      </c>
      <c r="EV107">
        <v>17285704</v>
      </c>
      <c r="EW107">
        <v>928</v>
      </c>
      <c r="EX107">
        <v>220261</v>
      </c>
      <c r="EY107" t="s">
        <v>3700</v>
      </c>
      <c r="EZ107">
        <v>1</v>
      </c>
      <c r="FC107">
        <v>95385</v>
      </c>
      <c r="FD107" t="s">
        <v>3531</v>
      </c>
    </row>
    <row r="108" spans="1:160" x14ac:dyDescent="0.3">
      <c r="A108" t="str">
        <f>VLOOKUP(B108,Table2[],3,FALSE)</f>
        <v>Digital</v>
      </c>
      <c r="B108" t="str">
        <f>IF(OR(ISNUMBER(FIND("QVC",Z108)),ISNUMBER(FIND("QVC",AL108))),"QVC",IF(OR(ISNUMBER(FIND("NCO",H108)),ISNUMBER(FIND("NCO",Y108))), "NCO", IF(AL108="consumer","PMD.com",VLOOKUP(LEFT(H108,2),Tables!$E$1:$F$11,2,FALSE))))</f>
        <v>PMD.com</v>
      </c>
      <c r="C108">
        <f t="shared" si="4"/>
        <v>5341030</v>
      </c>
      <c r="D108">
        <f t="shared" si="5"/>
        <v>1</v>
      </c>
      <c r="E108" t="str">
        <f t="shared" ca="1" si="3"/>
        <v>shifted orders shipped</v>
      </c>
      <c r="F108" t="s">
        <v>3539</v>
      </c>
      <c r="G108" t="s">
        <v>335</v>
      </c>
      <c r="H108" t="s">
        <v>3041</v>
      </c>
      <c r="I108" s="6">
        <v>44011.340289351851</v>
      </c>
      <c r="J108" t="s">
        <v>16</v>
      </c>
      <c r="K108" s="6">
        <v>44013.227789351855</v>
      </c>
      <c r="M108" t="s">
        <v>3696</v>
      </c>
      <c r="N108" t="s">
        <v>3697</v>
      </c>
      <c r="Q108" t="s">
        <v>1450</v>
      </c>
      <c r="R108" t="s">
        <v>375</v>
      </c>
      <c r="S108" t="s">
        <v>3698</v>
      </c>
      <c r="T108" t="s">
        <v>338</v>
      </c>
      <c r="U108" t="s">
        <v>530</v>
      </c>
      <c r="W108" t="s">
        <v>3699</v>
      </c>
      <c r="Z108" t="s">
        <v>3696</v>
      </c>
      <c r="AA108" t="s">
        <v>3697</v>
      </c>
      <c r="AD108" t="s">
        <v>1450</v>
      </c>
      <c r="AE108" t="s">
        <v>375</v>
      </c>
      <c r="AF108" t="s">
        <v>3698</v>
      </c>
      <c r="AG108" t="s">
        <v>338</v>
      </c>
      <c r="AH108" t="s">
        <v>530</v>
      </c>
      <c r="AJ108" t="s">
        <v>3699</v>
      </c>
      <c r="AL108" t="s">
        <v>339</v>
      </c>
      <c r="AM108">
        <v>1</v>
      </c>
      <c r="AN108">
        <v>1</v>
      </c>
      <c r="AO108">
        <v>12859</v>
      </c>
      <c r="AQ108">
        <v>124642</v>
      </c>
      <c r="AR108">
        <v>5341030</v>
      </c>
      <c r="AS108" t="s">
        <v>925</v>
      </c>
      <c r="AT108" t="s">
        <v>926</v>
      </c>
      <c r="AW108" t="s">
        <v>366</v>
      </c>
      <c r="AX108" t="s">
        <v>366</v>
      </c>
      <c r="AY108" t="s">
        <v>345</v>
      </c>
      <c r="AZ108" t="s">
        <v>346</v>
      </c>
      <c r="BY108" t="s">
        <v>342</v>
      </c>
      <c r="EQ108">
        <v>243275</v>
      </c>
      <c r="ER108" t="s">
        <v>3042</v>
      </c>
      <c r="EV108">
        <v>17285704</v>
      </c>
      <c r="EW108">
        <v>928</v>
      </c>
      <c r="EX108">
        <v>220261</v>
      </c>
      <c r="EY108" t="s">
        <v>3700</v>
      </c>
      <c r="EZ108">
        <v>1</v>
      </c>
      <c r="FC108">
        <v>95385</v>
      </c>
      <c r="FD108" t="s">
        <v>3531</v>
      </c>
    </row>
    <row r="109" spans="1:160" x14ac:dyDescent="0.3">
      <c r="A109" t="str">
        <f>VLOOKUP(B109,Table2[],3,FALSE)</f>
        <v>Digital</v>
      </c>
      <c r="B109" t="str">
        <f>IF(OR(ISNUMBER(FIND("QVC",Z109)),ISNUMBER(FIND("QVC",AL109))),"QVC",IF(OR(ISNUMBER(FIND("NCO",H109)),ISNUMBER(FIND("NCO",Y109))), "NCO", IF(AL109="consumer","PMD.com",VLOOKUP(LEFT(H109,2),Tables!$E$1:$F$11,2,FALSE))))</f>
        <v>PMD.com</v>
      </c>
      <c r="C109">
        <f t="shared" si="4"/>
        <v>53920001</v>
      </c>
      <c r="D109">
        <f t="shared" si="5"/>
        <v>1</v>
      </c>
      <c r="E109" t="str">
        <f t="shared" ca="1" si="3"/>
        <v>shifted orders shipped</v>
      </c>
      <c r="F109" t="s">
        <v>3539</v>
      </c>
      <c r="G109" t="s">
        <v>335</v>
      </c>
      <c r="H109" t="s">
        <v>3041</v>
      </c>
      <c r="I109" s="6">
        <v>44011.340289351851</v>
      </c>
      <c r="J109" t="s">
        <v>16</v>
      </c>
      <c r="K109" s="6">
        <v>44013.227789351855</v>
      </c>
      <c r="M109" t="s">
        <v>3696</v>
      </c>
      <c r="N109" t="s">
        <v>3697</v>
      </c>
      <c r="Q109" t="s">
        <v>1450</v>
      </c>
      <c r="R109" t="s">
        <v>375</v>
      </c>
      <c r="S109" t="s">
        <v>3698</v>
      </c>
      <c r="T109" t="s">
        <v>338</v>
      </c>
      <c r="U109" t="s">
        <v>530</v>
      </c>
      <c r="W109" t="s">
        <v>3699</v>
      </c>
      <c r="Z109" t="s">
        <v>3696</v>
      </c>
      <c r="AA109" t="s">
        <v>3697</v>
      </c>
      <c r="AD109" t="s">
        <v>1450</v>
      </c>
      <c r="AE109" t="s">
        <v>375</v>
      </c>
      <c r="AF109" t="s">
        <v>3698</v>
      </c>
      <c r="AG109" t="s">
        <v>338</v>
      </c>
      <c r="AH109" t="s">
        <v>530</v>
      </c>
      <c r="AJ109" t="s">
        <v>3699</v>
      </c>
      <c r="AL109" t="s">
        <v>339</v>
      </c>
      <c r="AM109">
        <v>1</v>
      </c>
      <c r="AN109">
        <v>1</v>
      </c>
      <c r="AO109">
        <v>14899</v>
      </c>
      <c r="AQ109">
        <v>124468</v>
      </c>
      <c r="AR109">
        <v>53920001</v>
      </c>
      <c r="AS109">
        <v>9000000</v>
      </c>
      <c r="AT109" t="s">
        <v>40</v>
      </c>
      <c r="AW109" t="s">
        <v>343</v>
      </c>
      <c r="BY109" t="s">
        <v>342</v>
      </c>
      <c r="EQ109">
        <v>243396</v>
      </c>
      <c r="ER109" t="s">
        <v>3042</v>
      </c>
      <c r="EV109">
        <v>17285704</v>
      </c>
      <c r="EW109">
        <v>928</v>
      </c>
      <c r="EX109">
        <v>220261</v>
      </c>
      <c r="EY109" t="s">
        <v>3700</v>
      </c>
      <c r="EZ109">
        <v>1</v>
      </c>
      <c r="FC109">
        <v>95385</v>
      </c>
      <c r="FD109" t="s">
        <v>3531</v>
      </c>
    </row>
    <row r="110" spans="1:160" x14ac:dyDescent="0.3">
      <c r="A110" t="str">
        <f>VLOOKUP(B110,Table2[],3,FALSE)</f>
        <v>Digital</v>
      </c>
      <c r="B110" t="str">
        <f>IF(OR(ISNUMBER(FIND("QVC",Z110)),ISNUMBER(FIND("QVC",AL110))),"QVC",IF(OR(ISNUMBER(FIND("NCO",H110)),ISNUMBER(FIND("NCO",Y110))), "NCO", IF(AL110="consumer","PMD.com",VLOOKUP(LEFT(H110,2),Tables!$E$1:$F$11,2,FALSE))))</f>
        <v>PMD.com</v>
      </c>
      <c r="C110">
        <f t="shared" si="4"/>
        <v>52430001</v>
      </c>
      <c r="D110">
        <f t="shared" si="5"/>
        <v>1</v>
      </c>
      <c r="E110" t="str">
        <f t="shared" ca="1" si="3"/>
        <v>shifted orders shipped</v>
      </c>
      <c r="F110" t="s">
        <v>3539</v>
      </c>
      <c r="G110" t="s">
        <v>335</v>
      </c>
      <c r="H110" t="s">
        <v>3041</v>
      </c>
      <c r="I110" s="6">
        <v>44011.340289351851</v>
      </c>
      <c r="J110" t="s">
        <v>16</v>
      </c>
      <c r="K110" s="6">
        <v>44013.227789351855</v>
      </c>
      <c r="M110" t="s">
        <v>3696</v>
      </c>
      <c r="N110" t="s">
        <v>3697</v>
      </c>
      <c r="Q110" t="s">
        <v>1450</v>
      </c>
      <c r="R110" t="s">
        <v>375</v>
      </c>
      <c r="S110" t="s">
        <v>3698</v>
      </c>
      <c r="T110" t="s">
        <v>338</v>
      </c>
      <c r="U110" t="s">
        <v>530</v>
      </c>
      <c r="W110" t="s">
        <v>3699</v>
      </c>
      <c r="Z110" t="s">
        <v>3696</v>
      </c>
      <c r="AA110" t="s">
        <v>3697</v>
      </c>
      <c r="AD110" t="s">
        <v>1450</v>
      </c>
      <c r="AE110" t="s">
        <v>375</v>
      </c>
      <c r="AF110" t="s">
        <v>3698</v>
      </c>
      <c r="AG110" t="s">
        <v>338</v>
      </c>
      <c r="AH110" t="s">
        <v>530</v>
      </c>
      <c r="AJ110" t="s">
        <v>3699</v>
      </c>
      <c r="AL110" t="s">
        <v>339</v>
      </c>
      <c r="AM110">
        <v>1</v>
      </c>
      <c r="AN110">
        <v>1</v>
      </c>
      <c r="AO110">
        <v>12063</v>
      </c>
      <c r="AQ110">
        <v>127155</v>
      </c>
      <c r="AR110">
        <v>52430001</v>
      </c>
      <c r="AS110" t="s">
        <v>927</v>
      </c>
      <c r="AT110" t="s">
        <v>75</v>
      </c>
      <c r="AW110" t="s">
        <v>340</v>
      </c>
      <c r="AX110" t="s">
        <v>340</v>
      </c>
      <c r="AY110" t="s">
        <v>357</v>
      </c>
      <c r="AZ110" t="s">
        <v>363</v>
      </c>
      <c r="BY110" t="s">
        <v>342</v>
      </c>
      <c r="EQ110">
        <v>249990</v>
      </c>
      <c r="ER110" t="s">
        <v>3042</v>
      </c>
      <c r="EV110">
        <v>17285704</v>
      </c>
      <c r="EW110">
        <v>928</v>
      </c>
      <c r="EX110">
        <v>220261</v>
      </c>
      <c r="EY110" t="s">
        <v>3700</v>
      </c>
      <c r="EZ110">
        <v>1</v>
      </c>
      <c r="FC110">
        <v>95385</v>
      </c>
      <c r="FD110" t="s">
        <v>3531</v>
      </c>
    </row>
    <row r="111" spans="1:160" x14ac:dyDescent="0.3">
      <c r="A111" t="str">
        <f>VLOOKUP(B111,Table2[],3,FALSE)</f>
        <v>Digital</v>
      </c>
      <c r="B111" t="str">
        <f>IF(OR(ISNUMBER(FIND("QVC",Z111)),ISNUMBER(FIND("QVC",AL111))),"QVC",IF(OR(ISNUMBER(FIND("NCO",H111)),ISNUMBER(FIND("NCO",Y111))), "NCO", IF(AL111="consumer","PMD.com",VLOOKUP(LEFT(H111,2),Tables!$E$1:$F$11,2,FALSE))))</f>
        <v>PMD.com</v>
      </c>
      <c r="C111">
        <f t="shared" si="4"/>
        <v>51090061</v>
      </c>
      <c r="D111">
        <f t="shared" si="5"/>
        <v>1</v>
      </c>
      <c r="E111" t="str">
        <f t="shared" ca="1" si="3"/>
        <v>shifted orders shipped</v>
      </c>
      <c r="F111" t="s">
        <v>3539</v>
      </c>
      <c r="G111" t="s">
        <v>335</v>
      </c>
      <c r="H111" t="s">
        <v>3041</v>
      </c>
      <c r="I111" s="6">
        <v>44011.340289351851</v>
      </c>
      <c r="J111" t="s">
        <v>16</v>
      </c>
      <c r="K111" s="6">
        <v>44013.227789351855</v>
      </c>
      <c r="M111" t="s">
        <v>3696</v>
      </c>
      <c r="N111" t="s">
        <v>3697</v>
      </c>
      <c r="Q111" t="s">
        <v>1450</v>
      </c>
      <c r="R111" t="s">
        <v>375</v>
      </c>
      <c r="S111" t="s">
        <v>3698</v>
      </c>
      <c r="T111" t="s">
        <v>338</v>
      </c>
      <c r="U111" t="s">
        <v>530</v>
      </c>
      <c r="W111" t="s">
        <v>3699</v>
      </c>
      <c r="Z111" t="s">
        <v>3696</v>
      </c>
      <c r="AA111" t="s">
        <v>3697</v>
      </c>
      <c r="AD111" t="s">
        <v>1450</v>
      </c>
      <c r="AE111" t="s">
        <v>375</v>
      </c>
      <c r="AF111" t="s">
        <v>3698</v>
      </c>
      <c r="AG111" t="s">
        <v>338</v>
      </c>
      <c r="AH111" t="s">
        <v>530</v>
      </c>
      <c r="AJ111" t="s">
        <v>3699</v>
      </c>
      <c r="AL111" t="s">
        <v>339</v>
      </c>
      <c r="AM111">
        <v>1</v>
      </c>
      <c r="AN111">
        <v>1</v>
      </c>
      <c r="AO111">
        <v>8078</v>
      </c>
      <c r="AQ111">
        <v>124010</v>
      </c>
      <c r="AR111">
        <v>51090061</v>
      </c>
      <c r="AS111" t="s">
        <v>2688</v>
      </c>
      <c r="AT111" t="s">
        <v>122</v>
      </c>
      <c r="AW111" t="s">
        <v>340</v>
      </c>
      <c r="AX111" t="s">
        <v>340</v>
      </c>
      <c r="AY111" t="s">
        <v>357</v>
      </c>
      <c r="AZ111" t="s">
        <v>363</v>
      </c>
      <c r="BY111" t="s">
        <v>342</v>
      </c>
      <c r="EQ111">
        <v>252774</v>
      </c>
      <c r="ER111" t="s">
        <v>3042</v>
      </c>
      <c r="EV111">
        <v>17285704</v>
      </c>
      <c r="EW111">
        <v>928</v>
      </c>
      <c r="EX111">
        <v>220261</v>
      </c>
      <c r="EY111" t="s">
        <v>3700</v>
      </c>
      <c r="EZ111">
        <v>1</v>
      </c>
      <c r="FC111">
        <v>51090061</v>
      </c>
      <c r="FD111" t="s">
        <v>122</v>
      </c>
    </row>
    <row r="112" spans="1:160" x14ac:dyDescent="0.3">
      <c r="A112" t="str">
        <f>VLOOKUP(B112,Table2[],3,FALSE)</f>
        <v>Digital</v>
      </c>
      <c r="B112" t="str">
        <f>IF(OR(ISNUMBER(FIND("QVC",Z112)),ISNUMBER(FIND("QVC",AL112))),"QVC",IF(OR(ISNUMBER(FIND("NCO",H112)),ISNUMBER(FIND("NCO",Y112))), "NCO", IF(AL112="consumer","PMD.com",VLOOKUP(LEFT(H112,2),Tables!$E$1:$F$11,2,FALSE))))</f>
        <v>PMD.com</v>
      </c>
      <c r="C112">
        <f t="shared" si="4"/>
        <v>534101</v>
      </c>
      <c r="D112">
        <f t="shared" si="5"/>
        <v>1</v>
      </c>
      <c r="E112" t="str">
        <f t="shared" ca="1" si="3"/>
        <v>shifted orders shipped</v>
      </c>
      <c r="F112" t="s">
        <v>3539</v>
      </c>
      <c r="G112" t="s">
        <v>335</v>
      </c>
      <c r="H112" t="s">
        <v>3041</v>
      </c>
      <c r="I112" s="6">
        <v>44011.340289351851</v>
      </c>
      <c r="J112" t="s">
        <v>16</v>
      </c>
      <c r="K112" s="6">
        <v>44013.227789351855</v>
      </c>
      <c r="M112" t="s">
        <v>3696</v>
      </c>
      <c r="N112" t="s">
        <v>3697</v>
      </c>
      <c r="Q112" t="s">
        <v>1450</v>
      </c>
      <c r="R112" t="s">
        <v>375</v>
      </c>
      <c r="S112" t="s">
        <v>3698</v>
      </c>
      <c r="T112" t="s">
        <v>338</v>
      </c>
      <c r="U112" t="s">
        <v>530</v>
      </c>
      <c r="W112" t="s">
        <v>3699</v>
      </c>
      <c r="Z112" t="s">
        <v>3696</v>
      </c>
      <c r="AA112" t="s">
        <v>3697</v>
      </c>
      <c r="AD112" t="s">
        <v>1450</v>
      </c>
      <c r="AE112" t="s">
        <v>375</v>
      </c>
      <c r="AF112" t="s">
        <v>3698</v>
      </c>
      <c r="AG112" t="s">
        <v>338</v>
      </c>
      <c r="AH112" t="s">
        <v>530</v>
      </c>
      <c r="AJ112" t="s">
        <v>3699</v>
      </c>
      <c r="AL112" t="s">
        <v>339</v>
      </c>
      <c r="AM112">
        <v>1</v>
      </c>
      <c r="AN112">
        <v>1</v>
      </c>
      <c r="AO112">
        <v>8486</v>
      </c>
      <c r="AQ112">
        <v>124619</v>
      </c>
      <c r="AR112">
        <v>534101</v>
      </c>
      <c r="AS112" t="s">
        <v>102</v>
      </c>
      <c r="AT112" t="s">
        <v>101</v>
      </c>
      <c r="AW112" t="s">
        <v>340</v>
      </c>
      <c r="AX112" t="s">
        <v>340</v>
      </c>
      <c r="AY112" t="s">
        <v>345</v>
      </c>
      <c r="AZ112" t="s">
        <v>346</v>
      </c>
      <c r="BY112" t="s">
        <v>342</v>
      </c>
      <c r="EQ112">
        <v>250689</v>
      </c>
      <c r="ER112" t="s">
        <v>3042</v>
      </c>
      <c r="EV112">
        <v>17285704</v>
      </c>
      <c r="EW112">
        <v>928</v>
      </c>
      <c r="EX112">
        <v>220261</v>
      </c>
      <c r="EY112" t="s">
        <v>3700</v>
      </c>
      <c r="EZ112">
        <v>1</v>
      </c>
      <c r="FC112">
        <v>534101</v>
      </c>
      <c r="FD112" t="s">
        <v>101</v>
      </c>
    </row>
    <row r="113" spans="1:160" x14ac:dyDescent="0.3">
      <c r="A113" t="str">
        <f>VLOOKUP(B113,Table2[],3,FALSE)</f>
        <v>Digital</v>
      </c>
      <c r="B113" t="str">
        <f>IF(OR(ISNUMBER(FIND("QVC",Z113)),ISNUMBER(FIND("QVC",AL113))),"QVC",IF(OR(ISNUMBER(FIND("NCO",H113)),ISNUMBER(FIND("NCO",Y113))), "NCO", IF(AL113="consumer","PMD.com",VLOOKUP(LEFT(H113,2),Tables!$E$1:$F$11,2,FALSE))))</f>
        <v>PMD.com</v>
      </c>
      <c r="C113">
        <f t="shared" si="4"/>
        <v>51010001</v>
      </c>
      <c r="D113">
        <f t="shared" si="5"/>
        <v>3</v>
      </c>
      <c r="E113" t="str">
        <f t="shared" ca="1" si="3"/>
        <v>shifted orders shipped</v>
      </c>
      <c r="F113" t="s">
        <v>3539</v>
      </c>
      <c r="G113" t="s">
        <v>335</v>
      </c>
      <c r="H113" t="s">
        <v>3046</v>
      </c>
      <c r="I113" s="6">
        <v>44011.341296296298</v>
      </c>
      <c r="J113" t="s">
        <v>16</v>
      </c>
      <c r="K113" s="6">
        <v>44013.227905092594</v>
      </c>
      <c r="M113" t="s">
        <v>3701</v>
      </c>
      <c r="N113" t="s">
        <v>3702</v>
      </c>
      <c r="Q113" t="s">
        <v>1340</v>
      </c>
      <c r="R113" t="s">
        <v>368</v>
      </c>
      <c r="S113" t="s">
        <v>3703</v>
      </c>
      <c r="T113" t="s">
        <v>338</v>
      </c>
      <c r="U113" t="s">
        <v>530</v>
      </c>
      <c r="W113" t="s">
        <v>3704</v>
      </c>
      <c r="Z113" t="s">
        <v>3701</v>
      </c>
      <c r="AA113" t="s">
        <v>3702</v>
      </c>
      <c r="AD113" t="s">
        <v>1340</v>
      </c>
      <c r="AE113" t="s">
        <v>368</v>
      </c>
      <c r="AF113" t="s">
        <v>3703</v>
      </c>
      <c r="AG113" t="s">
        <v>338</v>
      </c>
      <c r="AH113" t="s">
        <v>530</v>
      </c>
      <c r="AJ113" t="s">
        <v>3704</v>
      </c>
      <c r="AL113" t="s">
        <v>339</v>
      </c>
      <c r="AM113">
        <v>3</v>
      </c>
      <c r="AN113">
        <v>3</v>
      </c>
      <c r="AO113">
        <v>8743</v>
      </c>
      <c r="AQ113">
        <v>123868</v>
      </c>
      <c r="AR113">
        <v>51010001</v>
      </c>
      <c r="AS113" t="s">
        <v>48</v>
      </c>
      <c r="AT113" t="s">
        <v>49</v>
      </c>
      <c r="AW113" t="s">
        <v>340</v>
      </c>
      <c r="AX113" t="s">
        <v>340</v>
      </c>
      <c r="AY113" t="s">
        <v>357</v>
      </c>
      <c r="AZ113" t="s">
        <v>363</v>
      </c>
      <c r="BY113" t="s">
        <v>342</v>
      </c>
      <c r="EQ113">
        <v>251450</v>
      </c>
      <c r="ER113" t="s">
        <v>3047</v>
      </c>
      <c r="EV113">
        <v>17285706</v>
      </c>
      <c r="EW113">
        <v>928</v>
      </c>
      <c r="EX113">
        <v>220263</v>
      </c>
      <c r="EY113" t="s">
        <v>3705</v>
      </c>
      <c r="EZ113">
        <v>1</v>
      </c>
      <c r="FC113">
        <v>51010001</v>
      </c>
      <c r="FD113" t="s">
        <v>49</v>
      </c>
    </row>
    <row r="114" spans="1:160" x14ac:dyDescent="0.3">
      <c r="A114" t="str">
        <f>VLOOKUP(B114,Table2[],3,FALSE)</f>
        <v>Digital</v>
      </c>
      <c r="B114" t="str">
        <f>IF(OR(ISNUMBER(FIND("QVC",Z114)),ISNUMBER(FIND("QVC",AL114))),"QVC",IF(OR(ISNUMBER(FIND("NCO",H114)),ISNUMBER(FIND("NCO",Y114))), "NCO", IF(AL114="consumer","PMD.com",VLOOKUP(LEFT(H114,2),Tables!$E$1:$F$11,2,FALSE))))</f>
        <v>PMD.com</v>
      </c>
      <c r="C114">
        <f t="shared" si="4"/>
        <v>51010001</v>
      </c>
      <c r="D114">
        <f t="shared" si="5"/>
        <v>2</v>
      </c>
      <c r="E114" t="str">
        <f t="shared" ca="1" si="3"/>
        <v>shifted orders shipped</v>
      </c>
      <c r="F114" t="s">
        <v>3539</v>
      </c>
      <c r="G114" t="s">
        <v>335</v>
      </c>
      <c r="H114" t="s">
        <v>3044</v>
      </c>
      <c r="I114" s="6">
        <v>44011.341134259259</v>
      </c>
      <c r="J114" t="s">
        <v>16</v>
      </c>
      <c r="K114" s="6">
        <v>44013.228113425925</v>
      </c>
      <c r="M114" t="s">
        <v>3706</v>
      </c>
      <c r="N114" t="s">
        <v>3707</v>
      </c>
      <c r="Q114" t="s">
        <v>1736</v>
      </c>
      <c r="R114" t="s">
        <v>414</v>
      </c>
      <c r="S114" t="s">
        <v>3708</v>
      </c>
      <c r="T114" t="s">
        <v>338</v>
      </c>
      <c r="U114" t="s">
        <v>530</v>
      </c>
      <c r="W114" t="s">
        <v>3709</v>
      </c>
      <c r="Z114" t="s">
        <v>3706</v>
      </c>
      <c r="AA114" t="s">
        <v>3707</v>
      </c>
      <c r="AD114" t="s">
        <v>1736</v>
      </c>
      <c r="AE114" t="s">
        <v>414</v>
      </c>
      <c r="AF114" t="s">
        <v>3708</v>
      </c>
      <c r="AG114" t="s">
        <v>338</v>
      </c>
      <c r="AH114" t="s">
        <v>530</v>
      </c>
      <c r="AJ114" t="s">
        <v>3709</v>
      </c>
      <c r="AL114" t="s">
        <v>339</v>
      </c>
      <c r="AM114">
        <v>2</v>
      </c>
      <c r="AN114">
        <v>2</v>
      </c>
      <c r="AO114">
        <v>8743</v>
      </c>
      <c r="AQ114">
        <v>123868</v>
      </c>
      <c r="AR114">
        <v>51010001</v>
      </c>
      <c r="AS114" t="s">
        <v>48</v>
      </c>
      <c r="AT114" t="s">
        <v>49</v>
      </c>
      <c r="AW114" t="s">
        <v>340</v>
      </c>
      <c r="AX114" t="s">
        <v>340</v>
      </c>
      <c r="AY114" t="s">
        <v>357</v>
      </c>
      <c r="AZ114" t="s">
        <v>363</v>
      </c>
      <c r="BY114" t="s">
        <v>342</v>
      </c>
      <c r="EQ114">
        <v>251450</v>
      </c>
      <c r="ER114" t="s">
        <v>3045</v>
      </c>
      <c r="EV114">
        <v>17285705</v>
      </c>
      <c r="EW114">
        <v>928</v>
      </c>
      <c r="EX114">
        <v>220262</v>
      </c>
      <c r="EY114" t="s">
        <v>3710</v>
      </c>
      <c r="EZ114">
        <v>1</v>
      </c>
      <c r="FC114">
        <v>51010001</v>
      </c>
      <c r="FD114" t="s">
        <v>49</v>
      </c>
    </row>
    <row r="115" spans="1:160" x14ac:dyDescent="0.3">
      <c r="A115" t="str">
        <f>VLOOKUP(B115,Table2[],3,FALSE)</f>
        <v>Digital</v>
      </c>
      <c r="B115" t="str">
        <f>IF(OR(ISNUMBER(FIND("QVC",Z115)),ISNUMBER(FIND("QVC",AL115))),"QVC",IF(OR(ISNUMBER(FIND("NCO",H115)),ISNUMBER(FIND("NCO",Y115))), "NCO", IF(AL115="consumer","PMD.com",VLOOKUP(LEFT(H115,2),Tables!$E$1:$F$11,2,FALSE))))</f>
        <v>PMD.com</v>
      </c>
      <c r="C115">
        <f t="shared" si="4"/>
        <v>7660</v>
      </c>
      <c r="D115">
        <f t="shared" si="5"/>
        <v>1</v>
      </c>
      <c r="E115" t="str">
        <f t="shared" ca="1" si="3"/>
        <v>shifted orders shipped</v>
      </c>
      <c r="F115" t="s">
        <v>3539</v>
      </c>
      <c r="G115" t="s">
        <v>335</v>
      </c>
      <c r="H115" t="s">
        <v>3039</v>
      </c>
      <c r="I115" s="6">
        <v>44011.337696759256</v>
      </c>
      <c r="J115" t="s">
        <v>16</v>
      </c>
      <c r="K115" s="6">
        <v>44013.228449074071</v>
      </c>
      <c r="M115" t="s">
        <v>3711</v>
      </c>
      <c r="N115" t="s">
        <v>3712</v>
      </c>
      <c r="Q115" t="s">
        <v>2180</v>
      </c>
      <c r="R115" t="s">
        <v>378</v>
      </c>
      <c r="S115" t="s">
        <v>3713</v>
      </c>
      <c r="T115" t="s">
        <v>338</v>
      </c>
      <c r="U115" t="s">
        <v>530</v>
      </c>
      <c r="W115" t="s">
        <v>3714</v>
      </c>
      <c r="Z115" t="s">
        <v>3711</v>
      </c>
      <c r="AA115" t="s">
        <v>3712</v>
      </c>
      <c r="AD115" t="s">
        <v>2180</v>
      </c>
      <c r="AE115" t="s">
        <v>378</v>
      </c>
      <c r="AF115" t="s">
        <v>3713</v>
      </c>
      <c r="AG115" t="s">
        <v>338</v>
      </c>
      <c r="AH115" t="s">
        <v>530</v>
      </c>
      <c r="AJ115" t="s">
        <v>3714</v>
      </c>
      <c r="AL115" t="s">
        <v>339</v>
      </c>
      <c r="AM115">
        <v>1</v>
      </c>
      <c r="AN115">
        <v>1</v>
      </c>
      <c r="AO115">
        <v>11858</v>
      </c>
      <c r="AQ115">
        <v>124798</v>
      </c>
      <c r="AR115">
        <v>7660</v>
      </c>
      <c r="AS115" t="s">
        <v>2085</v>
      </c>
      <c r="AT115" t="s">
        <v>38</v>
      </c>
      <c r="AW115" t="s">
        <v>343</v>
      </c>
      <c r="BY115" t="s">
        <v>342</v>
      </c>
      <c r="EQ115">
        <v>251455</v>
      </c>
      <c r="ER115" t="s">
        <v>3040</v>
      </c>
      <c r="EV115">
        <v>17285703</v>
      </c>
      <c r="EW115">
        <v>928</v>
      </c>
      <c r="EX115">
        <v>220260</v>
      </c>
      <c r="EY115" t="s">
        <v>3715</v>
      </c>
      <c r="EZ115">
        <v>1</v>
      </c>
      <c r="FC115">
        <v>7660</v>
      </c>
      <c r="FD115" t="s">
        <v>38</v>
      </c>
    </row>
    <row r="116" spans="1:160" x14ac:dyDescent="0.3">
      <c r="A116" t="str">
        <f>VLOOKUP(B116,Table2[],3,FALSE)</f>
        <v>Digital</v>
      </c>
      <c r="B116" t="str">
        <f>IF(OR(ISNUMBER(FIND("QVC",Z116)),ISNUMBER(FIND("QVC",AL116))),"QVC",IF(OR(ISNUMBER(FIND("NCO",H116)),ISNUMBER(FIND("NCO",Y116))), "NCO", IF(AL116="consumer","PMD.com",VLOOKUP(LEFT(H116,2),Tables!$E$1:$F$11,2,FALSE))))</f>
        <v>PMD.com</v>
      </c>
      <c r="C116">
        <f t="shared" si="4"/>
        <v>51090001</v>
      </c>
      <c r="D116">
        <f t="shared" si="5"/>
        <v>1</v>
      </c>
      <c r="E116" t="str">
        <f t="shared" ca="1" si="3"/>
        <v>shifted orders shipped</v>
      </c>
      <c r="F116" t="s">
        <v>3539</v>
      </c>
      <c r="G116" t="s">
        <v>335</v>
      </c>
      <c r="H116" t="s">
        <v>3052</v>
      </c>
      <c r="I116" s="6">
        <v>44011.346412037034</v>
      </c>
      <c r="J116" t="s">
        <v>16</v>
      </c>
      <c r="K116" s="6">
        <v>44013.228495370371</v>
      </c>
      <c r="M116" t="s">
        <v>3716</v>
      </c>
      <c r="N116" t="s">
        <v>3717</v>
      </c>
      <c r="Q116" t="s">
        <v>3718</v>
      </c>
      <c r="R116" t="s">
        <v>376</v>
      </c>
      <c r="S116">
        <v>75119</v>
      </c>
      <c r="T116" t="s">
        <v>338</v>
      </c>
      <c r="U116" t="s">
        <v>530</v>
      </c>
      <c r="W116" t="s">
        <v>3719</v>
      </c>
      <c r="Z116" t="s">
        <v>3716</v>
      </c>
      <c r="AA116" t="s">
        <v>3717</v>
      </c>
      <c r="AD116" t="s">
        <v>3718</v>
      </c>
      <c r="AE116" t="s">
        <v>376</v>
      </c>
      <c r="AF116">
        <v>75119</v>
      </c>
      <c r="AG116" t="s">
        <v>338</v>
      </c>
      <c r="AH116" t="s">
        <v>530</v>
      </c>
      <c r="AJ116" t="s">
        <v>3719</v>
      </c>
      <c r="AL116" t="s">
        <v>339</v>
      </c>
      <c r="AM116">
        <v>1</v>
      </c>
      <c r="AN116">
        <v>1</v>
      </c>
      <c r="AO116">
        <v>4885</v>
      </c>
      <c r="AQ116">
        <v>124202</v>
      </c>
      <c r="AR116">
        <v>51090001</v>
      </c>
      <c r="AS116" t="s">
        <v>1986</v>
      </c>
      <c r="AT116" t="s">
        <v>60</v>
      </c>
      <c r="AW116" t="s">
        <v>340</v>
      </c>
      <c r="AX116" t="s">
        <v>340</v>
      </c>
      <c r="AY116" t="s">
        <v>357</v>
      </c>
      <c r="AZ116" t="s">
        <v>361</v>
      </c>
      <c r="BY116" t="s">
        <v>342</v>
      </c>
      <c r="EQ116">
        <v>250831</v>
      </c>
      <c r="ER116" t="s">
        <v>3053</v>
      </c>
      <c r="EV116">
        <v>17285709</v>
      </c>
      <c r="EW116">
        <v>928</v>
      </c>
      <c r="EX116">
        <v>220266</v>
      </c>
      <c r="EY116" t="s">
        <v>3720</v>
      </c>
      <c r="EZ116">
        <v>1</v>
      </c>
      <c r="FC116">
        <v>51090001</v>
      </c>
      <c r="FD116" t="s">
        <v>60</v>
      </c>
    </row>
    <row r="117" spans="1:160" x14ac:dyDescent="0.3">
      <c r="A117" t="str">
        <f>VLOOKUP(B117,Table2[],3,FALSE)</f>
        <v>Digital</v>
      </c>
      <c r="B117" t="str">
        <f>IF(OR(ISNUMBER(FIND("QVC",Z117)),ISNUMBER(FIND("QVC",AL117))),"QVC",IF(OR(ISNUMBER(FIND("NCO",H117)),ISNUMBER(FIND("NCO",Y117))), "NCO", IF(AL117="consumer","PMD.com",VLOOKUP(LEFT(H117,2),Tables!$E$1:$F$11,2,FALSE))))</f>
        <v>PMD.com</v>
      </c>
      <c r="C117">
        <f t="shared" si="4"/>
        <v>51080011</v>
      </c>
      <c r="D117">
        <f t="shared" si="5"/>
        <v>1</v>
      </c>
      <c r="E117" t="str">
        <f t="shared" ca="1" si="3"/>
        <v>shifted orders shipped</v>
      </c>
      <c r="F117" t="s">
        <v>3539</v>
      </c>
      <c r="G117" t="s">
        <v>335</v>
      </c>
      <c r="H117" t="s">
        <v>3052</v>
      </c>
      <c r="I117" s="6">
        <v>44011.346412037034</v>
      </c>
      <c r="J117" t="s">
        <v>16</v>
      </c>
      <c r="K117" s="6">
        <v>44013.228495370371</v>
      </c>
      <c r="M117" t="s">
        <v>3716</v>
      </c>
      <c r="N117" t="s">
        <v>3717</v>
      </c>
      <c r="Q117" t="s">
        <v>3718</v>
      </c>
      <c r="R117" t="s">
        <v>376</v>
      </c>
      <c r="S117">
        <v>75119</v>
      </c>
      <c r="T117" t="s">
        <v>338</v>
      </c>
      <c r="U117" t="s">
        <v>530</v>
      </c>
      <c r="W117" t="s">
        <v>3719</v>
      </c>
      <c r="Z117" t="s">
        <v>3716</v>
      </c>
      <c r="AA117" t="s">
        <v>3717</v>
      </c>
      <c r="AD117" t="s">
        <v>3718</v>
      </c>
      <c r="AE117" t="s">
        <v>376</v>
      </c>
      <c r="AF117">
        <v>75119</v>
      </c>
      <c r="AG117" t="s">
        <v>338</v>
      </c>
      <c r="AH117" t="s">
        <v>530</v>
      </c>
      <c r="AJ117" t="s">
        <v>3719</v>
      </c>
      <c r="AL117" t="s">
        <v>339</v>
      </c>
      <c r="AM117">
        <v>1</v>
      </c>
      <c r="AN117">
        <v>1</v>
      </c>
      <c r="AO117">
        <v>85351</v>
      </c>
      <c r="AQ117">
        <v>127440</v>
      </c>
      <c r="AR117">
        <v>51080011</v>
      </c>
      <c r="AS117" t="s">
        <v>112</v>
      </c>
      <c r="AT117" t="s">
        <v>113</v>
      </c>
      <c r="AW117" t="s">
        <v>343</v>
      </c>
      <c r="BY117" t="s">
        <v>342</v>
      </c>
      <c r="EQ117">
        <v>251121</v>
      </c>
      <c r="ER117" t="s">
        <v>3053</v>
      </c>
      <c r="EV117">
        <v>17285709</v>
      </c>
      <c r="EW117">
        <v>928</v>
      </c>
      <c r="EX117">
        <v>220266</v>
      </c>
      <c r="EY117" t="s">
        <v>3720</v>
      </c>
      <c r="EZ117">
        <v>1</v>
      </c>
      <c r="FC117">
        <v>95367</v>
      </c>
      <c r="FD117" t="s">
        <v>935</v>
      </c>
    </row>
    <row r="118" spans="1:160" x14ac:dyDescent="0.3">
      <c r="A118" t="str">
        <f>VLOOKUP(B118,Table2[],3,FALSE)</f>
        <v>Digital</v>
      </c>
      <c r="B118" t="str">
        <f>IF(OR(ISNUMBER(FIND("QVC",Z118)),ISNUMBER(FIND("QVC",AL118))),"QVC",IF(OR(ISNUMBER(FIND("NCO",H118)),ISNUMBER(FIND("NCO",Y118))), "NCO", IF(AL118="consumer","PMD.com",VLOOKUP(LEFT(H118,2),Tables!$E$1:$F$11,2,FALSE))))</f>
        <v>PMD.com</v>
      </c>
      <c r="C118">
        <f t="shared" si="4"/>
        <v>52230001</v>
      </c>
      <c r="D118">
        <f t="shared" si="5"/>
        <v>1</v>
      </c>
      <c r="E118" t="str">
        <f t="shared" ca="1" si="3"/>
        <v>shifted orders shipped</v>
      </c>
      <c r="F118" t="s">
        <v>3539</v>
      </c>
      <c r="G118" t="s">
        <v>335</v>
      </c>
      <c r="H118" t="s">
        <v>3052</v>
      </c>
      <c r="I118" s="6">
        <v>44011.346412037034</v>
      </c>
      <c r="J118" t="s">
        <v>16</v>
      </c>
      <c r="K118" s="6">
        <v>44013.228495370371</v>
      </c>
      <c r="M118" t="s">
        <v>3716</v>
      </c>
      <c r="N118" t="s">
        <v>3717</v>
      </c>
      <c r="Q118" t="s">
        <v>3718</v>
      </c>
      <c r="R118" t="s">
        <v>376</v>
      </c>
      <c r="S118">
        <v>75119</v>
      </c>
      <c r="T118" t="s">
        <v>338</v>
      </c>
      <c r="U118" t="s">
        <v>530</v>
      </c>
      <c r="W118" t="s">
        <v>3719</v>
      </c>
      <c r="Z118" t="s">
        <v>3716</v>
      </c>
      <c r="AA118" t="s">
        <v>3717</v>
      </c>
      <c r="AD118" t="s">
        <v>3718</v>
      </c>
      <c r="AE118" t="s">
        <v>376</v>
      </c>
      <c r="AF118">
        <v>75119</v>
      </c>
      <c r="AG118" t="s">
        <v>338</v>
      </c>
      <c r="AH118" t="s">
        <v>530</v>
      </c>
      <c r="AJ118" t="s">
        <v>3719</v>
      </c>
      <c r="AL118" t="s">
        <v>339</v>
      </c>
      <c r="AM118">
        <v>1</v>
      </c>
      <c r="AN118">
        <v>1</v>
      </c>
      <c r="AO118">
        <v>1194</v>
      </c>
      <c r="AQ118">
        <v>124434</v>
      </c>
      <c r="AR118">
        <v>52230001</v>
      </c>
      <c r="AS118" t="s">
        <v>105</v>
      </c>
      <c r="AT118" t="s">
        <v>106</v>
      </c>
      <c r="AW118" t="s">
        <v>340</v>
      </c>
      <c r="AX118" t="s">
        <v>340</v>
      </c>
      <c r="AY118" t="s">
        <v>341</v>
      </c>
      <c r="AZ118">
        <v>0</v>
      </c>
      <c r="BY118" t="s">
        <v>342</v>
      </c>
      <c r="EQ118">
        <v>247324</v>
      </c>
      <c r="ER118" t="s">
        <v>3053</v>
      </c>
      <c r="EV118">
        <v>17285709</v>
      </c>
      <c r="EW118">
        <v>928</v>
      </c>
      <c r="EX118">
        <v>220266</v>
      </c>
      <c r="EY118" t="s">
        <v>3720</v>
      </c>
      <c r="EZ118">
        <v>1</v>
      </c>
      <c r="FC118">
        <v>52230001</v>
      </c>
      <c r="FD118" t="s">
        <v>106</v>
      </c>
    </row>
    <row r="119" spans="1:160" x14ac:dyDescent="0.3">
      <c r="A119" t="str">
        <f>VLOOKUP(B119,Table2[],3,FALSE)</f>
        <v>Digital</v>
      </c>
      <c r="B119" t="str">
        <f>IF(OR(ISNUMBER(FIND("QVC",Z119)),ISNUMBER(FIND("QVC",AL119))),"QVC",IF(OR(ISNUMBER(FIND("NCO",H119)),ISNUMBER(FIND("NCO",Y119))), "NCO", IF(AL119="consumer","PMD.com",VLOOKUP(LEFT(H119,2),Tables!$E$1:$F$11,2,FALSE))))</f>
        <v>PMD.com</v>
      </c>
      <c r="C119">
        <f t="shared" si="4"/>
        <v>52250001</v>
      </c>
      <c r="D119">
        <f t="shared" si="5"/>
        <v>1</v>
      </c>
      <c r="E119" t="str">
        <f t="shared" ca="1" si="3"/>
        <v>shifted orders shipped</v>
      </c>
      <c r="F119" t="s">
        <v>3539</v>
      </c>
      <c r="G119" t="s">
        <v>335</v>
      </c>
      <c r="H119" t="s">
        <v>3052</v>
      </c>
      <c r="I119" s="6">
        <v>44011.346412037034</v>
      </c>
      <c r="J119" t="s">
        <v>16</v>
      </c>
      <c r="K119" s="6">
        <v>44013.228495370371</v>
      </c>
      <c r="M119" t="s">
        <v>3716</v>
      </c>
      <c r="N119" t="s">
        <v>3717</v>
      </c>
      <c r="Q119" t="s">
        <v>3718</v>
      </c>
      <c r="R119" t="s">
        <v>376</v>
      </c>
      <c r="S119">
        <v>75119</v>
      </c>
      <c r="T119" t="s">
        <v>338</v>
      </c>
      <c r="U119" t="s">
        <v>530</v>
      </c>
      <c r="W119" t="s">
        <v>3719</v>
      </c>
      <c r="Z119" t="s">
        <v>3716</v>
      </c>
      <c r="AA119" t="s">
        <v>3717</v>
      </c>
      <c r="AD119" t="s">
        <v>3718</v>
      </c>
      <c r="AE119" t="s">
        <v>376</v>
      </c>
      <c r="AF119">
        <v>75119</v>
      </c>
      <c r="AG119" t="s">
        <v>338</v>
      </c>
      <c r="AH119" t="s">
        <v>530</v>
      </c>
      <c r="AJ119" t="s">
        <v>3719</v>
      </c>
      <c r="AL119" t="s">
        <v>339</v>
      </c>
      <c r="AM119">
        <v>1</v>
      </c>
      <c r="AN119">
        <v>1</v>
      </c>
      <c r="AO119">
        <v>503</v>
      </c>
      <c r="AQ119">
        <v>124436</v>
      </c>
      <c r="AR119">
        <v>52250001</v>
      </c>
      <c r="AS119" t="s">
        <v>1577</v>
      </c>
      <c r="AT119" t="s">
        <v>94</v>
      </c>
      <c r="AW119" t="s">
        <v>340</v>
      </c>
      <c r="AX119" t="s">
        <v>340</v>
      </c>
      <c r="AY119" t="s">
        <v>341</v>
      </c>
      <c r="AZ119">
        <v>0</v>
      </c>
      <c r="BY119" t="s">
        <v>342</v>
      </c>
      <c r="EQ119">
        <v>240940</v>
      </c>
      <c r="ER119" t="s">
        <v>3053</v>
      </c>
      <c r="EV119">
        <v>17285709</v>
      </c>
      <c r="EW119">
        <v>928</v>
      </c>
      <c r="EX119">
        <v>220266</v>
      </c>
      <c r="EY119" t="s">
        <v>3720</v>
      </c>
      <c r="EZ119">
        <v>1</v>
      </c>
      <c r="FC119">
        <v>52250001</v>
      </c>
      <c r="FD119" t="s">
        <v>94</v>
      </c>
    </row>
    <row r="120" spans="1:160" x14ac:dyDescent="0.3">
      <c r="A120" t="str">
        <f>VLOOKUP(B120,Table2[],3,FALSE)</f>
        <v>Digital</v>
      </c>
      <c r="B120" t="str">
        <f>IF(OR(ISNUMBER(FIND("QVC",Z120)),ISNUMBER(FIND("QVC",AL120))),"QVC",IF(OR(ISNUMBER(FIND("NCO",H120)),ISNUMBER(FIND("NCO",Y120))), "NCO", IF(AL120="consumer","PMD.com",VLOOKUP(LEFT(H120,2),Tables!$E$1:$F$11,2,FALSE))))</f>
        <v>PMD.com</v>
      </c>
      <c r="C120">
        <f t="shared" si="4"/>
        <v>52480011</v>
      </c>
      <c r="D120">
        <f t="shared" si="5"/>
        <v>1</v>
      </c>
      <c r="E120" t="str">
        <f t="shared" ca="1" si="3"/>
        <v>shifted orders shipped</v>
      </c>
      <c r="F120" t="s">
        <v>3539</v>
      </c>
      <c r="G120" t="s">
        <v>335</v>
      </c>
      <c r="H120" t="s">
        <v>3052</v>
      </c>
      <c r="I120" s="6">
        <v>44011.346412037034</v>
      </c>
      <c r="J120" t="s">
        <v>16</v>
      </c>
      <c r="K120" s="6">
        <v>44013.228495370371</v>
      </c>
      <c r="M120" t="s">
        <v>3716</v>
      </c>
      <c r="N120" t="s">
        <v>3717</v>
      </c>
      <c r="Q120" t="s">
        <v>3718</v>
      </c>
      <c r="R120" t="s">
        <v>376</v>
      </c>
      <c r="S120">
        <v>75119</v>
      </c>
      <c r="T120" t="s">
        <v>338</v>
      </c>
      <c r="U120" t="s">
        <v>530</v>
      </c>
      <c r="W120" t="s">
        <v>3719</v>
      </c>
      <c r="Z120" t="s">
        <v>3716</v>
      </c>
      <c r="AA120" t="s">
        <v>3717</v>
      </c>
      <c r="AD120" t="s">
        <v>3718</v>
      </c>
      <c r="AE120" t="s">
        <v>376</v>
      </c>
      <c r="AF120">
        <v>75119</v>
      </c>
      <c r="AG120" t="s">
        <v>338</v>
      </c>
      <c r="AH120" t="s">
        <v>530</v>
      </c>
      <c r="AJ120" t="s">
        <v>3719</v>
      </c>
      <c r="AL120" t="s">
        <v>339</v>
      </c>
      <c r="AM120">
        <v>1</v>
      </c>
      <c r="AN120">
        <v>1</v>
      </c>
      <c r="AO120">
        <v>2157</v>
      </c>
      <c r="AQ120">
        <v>127160</v>
      </c>
      <c r="AR120">
        <v>52480011</v>
      </c>
      <c r="AS120" t="s">
        <v>125</v>
      </c>
      <c r="AT120" t="s">
        <v>95</v>
      </c>
      <c r="AW120" t="s">
        <v>366</v>
      </c>
      <c r="AX120" t="s">
        <v>366</v>
      </c>
      <c r="AY120" t="s">
        <v>348</v>
      </c>
      <c r="AZ120">
        <v>0</v>
      </c>
      <c r="BY120" t="s">
        <v>342</v>
      </c>
      <c r="EQ120">
        <v>250392</v>
      </c>
      <c r="ER120" t="s">
        <v>3053</v>
      </c>
      <c r="EV120">
        <v>17285709</v>
      </c>
      <c r="EW120">
        <v>928</v>
      </c>
      <c r="EX120">
        <v>220266</v>
      </c>
      <c r="EY120" t="s">
        <v>3720</v>
      </c>
      <c r="EZ120">
        <v>1</v>
      </c>
      <c r="FC120">
        <v>95367</v>
      </c>
      <c r="FD120" t="s">
        <v>935</v>
      </c>
    </row>
    <row r="121" spans="1:160" x14ac:dyDescent="0.3">
      <c r="A121" t="str">
        <f>VLOOKUP(B121,Table2[],3,FALSE)</f>
        <v>Digital</v>
      </c>
      <c r="B121" t="str">
        <f>IF(OR(ISNUMBER(FIND("QVC",Z121)),ISNUMBER(FIND("QVC",AL121))),"QVC",IF(OR(ISNUMBER(FIND("NCO",H121)),ISNUMBER(FIND("NCO",Y121))), "NCO", IF(AL121="consumer","PMD.com",VLOOKUP(LEFT(H121,2),Tables!$E$1:$F$11,2,FALSE))))</f>
        <v>PMD.com</v>
      </c>
      <c r="C121">
        <f t="shared" si="4"/>
        <v>53200001</v>
      </c>
      <c r="D121">
        <f t="shared" si="5"/>
        <v>1</v>
      </c>
      <c r="E121" t="str">
        <f t="shared" ca="1" si="3"/>
        <v>shifted orders shipped</v>
      </c>
      <c r="F121" t="s">
        <v>3539</v>
      </c>
      <c r="G121" t="s">
        <v>335</v>
      </c>
      <c r="H121" t="s">
        <v>3052</v>
      </c>
      <c r="I121" s="6">
        <v>44011.346412037034</v>
      </c>
      <c r="J121" t="s">
        <v>16</v>
      </c>
      <c r="K121" s="6">
        <v>44013.228495370371</v>
      </c>
      <c r="M121" t="s">
        <v>3716</v>
      </c>
      <c r="N121" t="s">
        <v>3717</v>
      </c>
      <c r="Q121" t="s">
        <v>3718</v>
      </c>
      <c r="R121" t="s">
        <v>376</v>
      </c>
      <c r="S121">
        <v>75119</v>
      </c>
      <c r="T121" t="s">
        <v>338</v>
      </c>
      <c r="U121" t="s">
        <v>530</v>
      </c>
      <c r="W121" t="s">
        <v>3719</v>
      </c>
      <c r="Z121" t="s">
        <v>3716</v>
      </c>
      <c r="AA121" t="s">
        <v>3717</v>
      </c>
      <c r="AD121" t="s">
        <v>3718</v>
      </c>
      <c r="AE121" t="s">
        <v>376</v>
      </c>
      <c r="AF121">
        <v>75119</v>
      </c>
      <c r="AG121" t="s">
        <v>338</v>
      </c>
      <c r="AH121" t="s">
        <v>530</v>
      </c>
      <c r="AJ121" t="s">
        <v>3719</v>
      </c>
      <c r="AL121" t="s">
        <v>339</v>
      </c>
      <c r="AM121">
        <v>1</v>
      </c>
      <c r="AN121">
        <v>1</v>
      </c>
      <c r="AO121">
        <v>15189</v>
      </c>
      <c r="AQ121">
        <v>123906</v>
      </c>
      <c r="AR121">
        <v>53200001</v>
      </c>
      <c r="AS121" t="s">
        <v>973</v>
      </c>
      <c r="AT121" t="s">
        <v>50</v>
      </c>
      <c r="AW121" t="s">
        <v>340</v>
      </c>
      <c r="AX121" t="s">
        <v>340</v>
      </c>
      <c r="AY121" t="s">
        <v>357</v>
      </c>
      <c r="AZ121" t="s">
        <v>363</v>
      </c>
      <c r="BY121" t="s">
        <v>342</v>
      </c>
      <c r="EQ121">
        <v>252156</v>
      </c>
      <c r="ER121" t="s">
        <v>3053</v>
      </c>
      <c r="EV121">
        <v>17285709</v>
      </c>
      <c r="EW121">
        <v>928</v>
      </c>
      <c r="EX121">
        <v>220266</v>
      </c>
      <c r="EY121" t="s">
        <v>3720</v>
      </c>
      <c r="EZ121">
        <v>1</v>
      </c>
      <c r="FC121">
        <v>53200001</v>
      </c>
      <c r="FD121" t="s">
        <v>50</v>
      </c>
    </row>
    <row r="122" spans="1:160" x14ac:dyDescent="0.3">
      <c r="A122" t="str">
        <f>VLOOKUP(B122,Table2[],3,FALSE)</f>
        <v>Digital</v>
      </c>
      <c r="B122" t="str">
        <f>IF(OR(ISNUMBER(FIND("QVC",Z122)),ISNUMBER(FIND("QVC",AL122))),"QVC",IF(OR(ISNUMBER(FIND("NCO",H122)),ISNUMBER(FIND("NCO",Y122))), "NCO", IF(AL122="consumer","PMD.com",VLOOKUP(LEFT(H122,2),Tables!$E$1:$F$11,2,FALSE))))</f>
        <v>PMD.com</v>
      </c>
      <c r="C122">
        <f t="shared" si="4"/>
        <v>53930001</v>
      </c>
      <c r="D122">
        <f t="shared" si="5"/>
        <v>1</v>
      </c>
      <c r="E122" t="str">
        <f t="shared" ca="1" si="3"/>
        <v>shifted orders shipped</v>
      </c>
      <c r="F122" t="s">
        <v>3539</v>
      </c>
      <c r="G122" t="s">
        <v>335</v>
      </c>
      <c r="H122" t="s">
        <v>3052</v>
      </c>
      <c r="I122" s="6">
        <v>44011.346412037034</v>
      </c>
      <c r="J122" t="s">
        <v>16</v>
      </c>
      <c r="K122" s="6">
        <v>44013.228495370371</v>
      </c>
      <c r="M122" t="s">
        <v>3716</v>
      </c>
      <c r="N122" t="s">
        <v>3717</v>
      </c>
      <c r="Q122" t="s">
        <v>3718</v>
      </c>
      <c r="R122" t="s">
        <v>376</v>
      </c>
      <c r="S122">
        <v>75119</v>
      </c>
      <c r="T122" t="s">
        <v>338</v>
      </c>
      <c r="U122" t="s">
        <v>530</v>
      </c>
      <c r="W122" t="s">
        <v>3719</v>
      </c>
      <c r="Z122" t="s">
        <v>3716</v>
      </c>
      <c r="AA122" t="s">
        <v>3717</v>
      </c>
      <c r="AD122" t="s">
        <v>3718</v>
      </c>
      <c r="AE122" t="s">
        <v>376</v>
      </c>
      <c r="AF122">
        <v>75119</v>
      </c>
      <c r="AG122" t="s">
        <v>338</v>
      </c>
      <c r="AH122" t="s">
        <v>530</v>
      </c>
      <c r="AJ122" t="s">
        <v>3719</v>
      </c>
      <c r="AL122" t="s">
        <v>339</v>
      </c>
      <c r="AM122">
        <v>1</v>
      </c>
      <c r="AN122">
        <v>1</v>
      </c>
      <c r="AO122">
        <v>12017</v>
      </c>
      <c r="AQ122">
        <v>124469</v>
      </c>
      <c r="AR122">
        <v>53930001</v>
      </c>
      <c r="AS122">
        <v>9000000</v>
      </c>
      <c r="AT122" t="s">
        <v>44</v>
      </c>
      <c r="AW122" t="s">
        <v>343</v>
      </c>
      <c r="BY122" t="s">
        <v>342</v>
      </c>
      <c r="EQ122">
        <v>243405</v>
      </c>
      <c r="ER122" t="s">
        <v>3053</v>
      </c>
      <c r="EV122">
        <v>17285709</v>
      </c>
      <c r="EW122">
        <v>928</v>
      </c>
      <c r="EX122">
        <v>220266</v>
      </c>
      <c r="EY122" t="s">
        <v>3720</v>
      </c>
      <c r="EZ122">
        <v>1</v>
      </c>
      <c r="FC122">
        <v>95367</v>
      </c>
      <c r="FD122" t="s">
        <v>935</v>
      </c>
    </row>
    <row r="123" spans="1:160" x14ac:dyDescent="0.3">
      <c r="A123" t="str">
        <f>VLOOKUP(B123,Table2[],3,FALSE)</f>
        <v>Digital</v>
      </c>
      <c r="B123" t="str">
        <f>IF(OR(ISNUMBER(FIND("QVC",Z123)),ISNUMBER(FIND("QVC",AL123))),"QVC",IF(OR(ISNUMBER(FIND("NCO",H123)),ISNUMBER(FIND("NCO",Y123))), "NCO", IF(AL123="consumer","PMD.com",VLOOKUP(LEFT(H123,2),Tables!$E$1:$F$11,2,FALSE))))</f>
        <v>PMD.com</v>
      </c>
      <c r="C123">
        <f t="shared" si="4"/>
        <v>51090030</v>
      </c>
      <c r="D123">
        <f t="shared" si="5"/>
        <v>1</v>
      </c>
      <c r="E123" t="str">
        <f t="shared" ca="1" si="3"/>
        <v>shifted orders shipped</v>
      </c>
      <c r="F123" t="s">
        <v>3539</v>
      </c>
      <c r="G123" t="s">
        <v>335</v>
      </c>
      <c r="H123" t="s">
        <v>2864</v>
      </c>
      <c r="I123" s="6">
        <v>44010.52375</v>
      </c>
      <c r="J123" t="s">
        <v>16</v>
      </c>
      <c r="K123" s="6">
        <v>44013.22934027778</v>
      </c>
      <c r="M123" t="s">
        <v>3721</v>
      </c>
      <c r="N123" t="s">
        <v>1172</v>
      </c>
      <c r="O123" t="s">
        <v>1173</v>
      </c>
      <c r="Q123" t="s">
        <v>336</v>
      </c>
      <c r="R123" t="s">
        <v>337</v>
      </c>
      <c r="S123" t="s">
        <v>1174</v>
      </c>
      <c r="T123" t="s">
        <v>338</v>
      </c>
      <c r="U123" t="s">
        <v>530</v>
      </c>
      <c r="W123" t="s">
        <v>3722</v>
      </c>
      <c r="Z123" t="s">
        <v>3721</v>
      </c>
      <c r="AA123" t="s">
        <v>1172</v>
      </c>
      <c r="AB123" t="s">
        <v>1173</v>
      </c>
      <c r="AD123" t="s">
        <v>336</v>
      </c>
      <c r="AE123" t="s">
        <v>337</v>
      </c>
      <c r="AF123" t="s">
        <v>1174</v>
      </c>
      <c r="AG123" t="s">
        <v>338</v>
      </c>
      <c r="AH123" t="s">
        <v>530</v>
      </c>
      <c r="AJ123" t="s">
        <v>3722</v>
      </c>
      <c r="AL123" t="s">
        <v>339</v>
      </c>
      <c r="AM123">
        <v>1</v>
      </c>
      <c r="AN123">
        <v>1</v>
      </c>
      <c r="AO123">
        <v>6688</v>
      </c>
      <c r="AQ123">
        <v>125960</v>
      </c>
      <c r="AR123">
        <v>51090030</v>
      </c>
      <c r="AS123" t="s">
        <v>996</v>
      </c>
      <c r="AT123" t="s">
        <v>628</v>
      </c>
      <c r="AW123" t="s">
        <v>343</v>
      </c>
      <c r="BY123" t="s">
        <v>342</v>
      </c>
      <c r="BZ123" t="b">
        <v>0</v>
      </c>
      <c r="EQ123">
        <v>244453</v>
      </c>
      <c r="ER123" t="s">
        <v>2865</v>
      </c>
      <c r="EV123">
        <v>17285510</v>
      </c>
      <c r="EW123">
        <v>928</v>
      </c>
      <c r="EX123">
        <v>219977</v>
      </c>
      <c r="EY123" t="s">
        <v>3723</v>
      </c>
      <c r="EZ123">
        <v>1</v>
      </c>
      <c r="FC123">
        <v>95382</v>
      </c>
      <c r="FD123" t="s">
        <v>1412</v>
      </c>
    </row>
    <row r="124" spans="1:160" x14ac:dyDescent="0.3">
      <c r="A124" t="str">
        <f>VLOOKUP(B124,Table2[],3,FALSE)</f>
        <v>Digital</v>
      </c>
      <c r="B124" t="str">
        <f>IF(OR(ISNUMBER(FIND("QVC",Z124)),ISNUMBER(FIND("QVC",AL124))),"QVC",IF(OR(ISNUMBER(FIND("NCO",H124)),ISNUMBER(FIND("NCO",Y124))), "NCO", IF(AL124="consumer","PMD.com",VLOOKUP(LEFT(H124,2),Tables!$E$1:$F$11,2,FALSE))))</f>
        <v>PMD.com</v>
      </c>
      <c r="C124">
        <f t="shared" si="4"/>
        <v>54010001</v>
      </c>
      <c r="D124">
        <f t="shared" si="5"/>
        <v>1</v>
      </c>
      <c r="E124" t="str">
        <f t="shared" ca="1" si="3"/>
        <v>shifted orders shipped</v>
      </c>
      <c r="F124" t="s">
        <v>3539</v>
      </c>
      <c r="G124" t="s">
        <v>335</v>
      </c>
      <c r="H124" t="s">
        <v>2864</v>
      </c>
      <c r="I124" s="6">
        <v>44010.52375</v>
      </c>
      <c r="J124" t="s">
        <v>16</v>
      </c>
      <c r="K124" s="6">
        <v>44013.22934027778</v>
      </c>
      <c r="M124" t="s">
        <v>3721</v>
      </c>
      <c r="N124" t="s">
        <v>1172</v>
      </c>
      <c r="O124" t="s">
        <v>1173</v>
      </c>
      <c r="Q124" t="s">
        <v>336</v>
      </c>
      <c r="R124" t="s">
        <v>337</v>
      </c>
      <c r="S124" t="s">
        <v>1174</v>
      </c>
      <c r="T124" t="s">
        <v>338</v>
      </c>
      <c r="U124" t="s">
        <v>530</v>
      </c>
      <c r="W124" t="s">
        <v>3722</v>
      </c>
      <c r="Z124" t="s">
        <v>3721</v>
      </c>
      <c r="AA124" t="s">
        <v>1172</v>
      </c>
      <c r="AB124" t="s">
        <v>1173</v>
      </c>
      <c r="AD124" t="s">
        <v>336</v>
      </c>
      <c r="AE124" t="s">
        <v>337</v>
      </c>
      <c r="AF124" t="s">
        <v>1174</v>
      </c>
      <c r="AG124" t="s">
        <v>338</v>
      </c>
      <c r="AH124" t="s">
        <v>530</v>
      </c>
      <c r="AJ124" t="s">
        <v>3722</v>
      </c>
      <c r="AL124" t="s">
        <v>339</v>
      </c>
      <c r="AM124">
        <v>1</v>
      </c>
      <c r="AN124">
        <v>1</v>
      </c>
      <c r="AO124">
        <v>6300</v>
      </c>
      <c r="AQ124">
        <v>124476</v>
      </c>
      <c r="AR124">
        <v>54010001</v>
      </c>
      <c r="AS124" t="s">
        <v>577</v>
      </c>
      <c r="AT124" t="s">
        <v>35</v>
      </c>
      <c r="AW124" t="s">
        <v>340</v>
      </c>
      <c r="AX124">
        <v>0</v>
      </c>
      <c r="AY124" t="s">
        <v>348</v>
      </c>
      <c r="AZ124">
        <v>0</v>
      </c>
      <c r="BY124" t="s">
        <v>342</v>
      </c>
      <c r="EQ124">
        <v>252076</v>
      </c>
      <c r="ER124" t="s">
        <v>2865</v>
      </c>
      <c r="EV124">
        <v>17285510</v>
      </c>
      <c r="EW124">
        <v>928</v>
      </c>
      <c r="EX124">
        <v>219977</v>
      </c>
      <c r="EY124" t="s">
        <v>3723</v>
      </c>
      <c r="EZ124">
        <v>1</v>
      </c>
      <c r="FC124">
        <v>95382</v>
      </c>
      <c r="FD124" t="s">
        <v>1412</v>
      </c>
    </row>
    <row r="125" spans="1:160" x14ac:dyDescent="0.3">
      <c r="A125" t="str">
        <f>VLOOKUP(B125,Table2[],3,FALSE)</f>
        <v>Digital</v>
      </c>
      <c r="B125" t="str">
        <f>IF(OR(ISNUMBER(FIND("QVC",Z125)),ISNUMBER(FIND("QVC",AL125))),"QVC",IF(OR(ISNUMBER(FIND("NCO",H125)),ISNUMBER(FIND("NCO",Y125))), "NCO", IF(AL125="consumer","PMD.com",VLOOKUP(LEFT(H125,2),Tables!$E$1:$F$11,2,FALSE))))</f>
        <v>PMD.com</v>
      </c>
      <c r="C125">
        <f t="shared" si="4"/>
        <v>51410001</v>
      </c>
      <c r="D125">
        <f t="shared" si="5"/>
        <v>1</v>
      </c>
      <c r="E125" t="str">
        <f t="shared" ca="1" si="3"/>
        <v>shifted orders shipped</v>
      </c>
      <c r="F125" t="s">
        <v>3539</v>
      </c>
      <c r="G125" t="s">
        <v>335</v>
      </c>
      <c r="H125" t="s">
        <v>2864</v>
      </c>
      <c r="I125" s="6">
        <v>44010.52375</v>
      </c>
      <c r="J125" t="s">
        <v>16</v>
      </c>
      <c r="K125" s="6">
        <v>44013.22934027778</v>
      </c>
      <c r="M125" t="s">
        <v>3721</v>
      </c>
      <c r="N125" t="s">
        <v>1172</v>
      </c>
      <c r="O125" t="s">
        <v>1173</v>
      </c>
      <c r="Q125" t="s">
        <v>336</v>
      </c>
      <c r="R125" t="s">
        <v>337</v>
      </c>
      <c r="S125" t="s">
        <v>1174</v>
      </c>
      <c r="T125" t="s">
        <v>338</v>
      </c>
      <c r="U125" t="s">
        <v>530</v>
      </c>
      <c r="W125" t="s">
        <v>3722</v>
      </c>
      <c r="Z125" t="s">
        <v>3721</v>
      </c>
      <c r="AA125" t="s">
        <v>1172</v>
      </c>
      <c r="AB125" t="s">
        <v>1173</v>
      </c>
      <c r="AD125" t="s">
        <v>336</v>
      </c>
      <c r="AE125" t="s">
        <v>337</v>
      </c>
      <c r="AF125" t="s">
        <v>1174</v>
      </c>
      <c r="AG125" t="s">
        <v>338</v>
      </c>
      <c r="AH125" t="s">
        <v>530</v>
      </c>
      <c r="AJ125" t="s">
        <v>3722</v>
      </c>
      <c r="AL125" t="s">
        <v>339</v>
      </c>
      <c r="AM125">
        <v>1</v>
      </c>
      <c r="AN125">
        <v>1</v>
      </c>
      <c r="AO125">
        <v>10146</v>
      </c>
      <c r="AQ125">
        <v>124431</v>
      </c>
      <c r="AR125">
        <v>51410001</v>
      </c>
      <c r="AS125" t="s">
        <v>2386</v>
      </c>
      <c r="AT125" t="s">
        <v>81</v>
      </c>
      <c r="AW125" t="s">
        <v>340</v>
      </c>
      <c r="AX125" t="s">
        <v>340</v>
      </c>
      <c r="AY125" t="s">
        <v>432</v>
      </c>
      <c r="AZ125">
        <v>0</v>
      </c>
      <c r="BY125" t="s">
        <v>342</v>
      </c>
      <c r="EQ125">
        <v>253369</v>
      </c>
      <c r="ER125" t="s">
        <v>2865</v>
      </c>
      <c r="EV125">
        <v>17285510</v>
      </c>
      <c r="EW125">
        <v>928</v>
      </c>
      <c r="EX125">
        <v>219977</v>
      </c>
      <c r="EY125" t="s">
        <v>3723</v>
      </c>
      <c r="EZ125">
        <v>1</v>
      </c>
      <c r="FC125">
        <v>51410001</v>
      </c>
      <c r="FD125" t="s">
        <v>81</v>
      </c>
    </row>
    <row r="126" spans="1:160" x14ac:dyDescent="0.3">
      <c r="A126" t="str">
        <f>VLOOKUP(B126,Table2[],3,FALSE)</f>
        <v>Digital</v>
      </c>
      <c r="B126" t="str">
        <f>IF(OR(ISNUMBER(FIND("QVC",Z126)),ISNUMBER(FIND("QVC",AL126))),"QVC",IF(OR(ISNUMBER(FIND("NCO",H126)),ISNUMBER(FIND("NCO",Y126))), "NCO", IF(AL126="consumer","PMD.com",VLOOKUP(LEFT(H126,2),Tables!$E$1:$F$11,2,FALSE))))</f>
        <v>PMD.com</v>
      </c>
      <c r="C126">
        <f t="shared" si="4"/>
        <v>7837</v>
      </c>
      <c r="D126">
        <f t="shared" si="5"/>
        <v>1</v>
      </c>
      <c r="E126" t="str">
        <f t="shared" ca="1" si="3"/>
        <v>shifted orders shipped</v>
      </c>
      <c r="F126" t="s">
        <v>3539</v>
      </c>
      <c r="G126" t="s">
        <v>335</v>
      </c>
      <c r="H126" t="s">
        <v>2864</v>
      </c>
      <c r="I126" s="6">
        <v>44010.52375</v>
      </c>
      <c r="J126" t="s">
        <v>16</v>
      </c>
      <c r="K126" s="6">
        <v>44013.22934027778</v>
      </c>
      <c r="M126" t="s">
        <v>3721</v>
      </c>
      <c r="N126" t="s">
        <v>1172</v>
      </c>
      <c r="O126" t="s">
        <v>1173</v>
      </c>
      <c r="Q126" t="s">
        <v>336</v>
      </c>
      <c r="R126" t="s">
        <v>337</v>
      </c>
      <c r="S126" t="s">
        <v>1174</v>
      </c>
      <c r="T126" t="s">
        <v>338</v>
      </c>
      <c r="U126" t="s">
        <v>530</v>
      </c>
      <c r="W126" t="s">
        <v>3722</v>
      </c>
      <c r="Z126" t="s">
        <v>3721</v>
      </c>
      <c r="AA126" t="s">
        <v>1172</v>
      </c>
      <c r="AB126" t="s">
        <v>1173</v>
      </c>
      <c r="AD126" t="s">
        <v>336</v>
      </c>
      <c r="AE126" t="s">
        <v>337</v>
      </c>
      <c r="AF126" t="s">
        <v>1174</v>
      </c>
      <c r="AG126" t="s">
        <v>338</v>
      </c>
      <c r="AH126" t="s">
        <v>530</v>
      </c>
      <c r="AJ126" t="s">
        <v>3722</v>
      </c>
      <c r="AL126" t="s">
        <v>339</v>
      </c>
      <c r="AM126">
        <v>1</v>
      </c>
      <c r="AN126">
        <v>1</v>
      </c>
      <c r="AO126">
        <v>456</v>
      </c>
      <c r="AQ126">
        <v>126760</v>
      </c>
      <c r="AR126">
        <v>7837</v>
      </c>
      <c r="AS126" t="s">
        <v>156</v>
      </c>
      <c r="AT126" t="s">
        <v>157</v>
      </c>
      <c r="AW126" t="s">
        <v>349</v>
      </c>
      <c r="AX126" t="s">
        <v>489</v>
      </c>
      <c r="AY126" t="s">
        <v>345</v>
      </c>
      <c r="AZ126">
        <v>0</v>
      </c>
      <c r="BY126" t="s">
        <v>342</v>
      </c>
      <c r="BZ126" t="b">
        <v>0</v>
      </c>
      <c r="EQ126">
        <v>246635</v>
      </c>
      <c r="ER126" t="s">
        <v>2865</v>
      </c>
      <c r="EV126">
        <v>17285510</v>
      </c>
      <c r="EW126">
        <v>928</v>
      </c>
      <c r="EX126">
        <v>219977</v>
      </c>
      <c r="EY126" t="s">
        <v>3723</v>
      </c>
      <c r="EZ126">
        <v>1</v>
      </c>
      <c r="FC126">
        <v>7837</v>
      </c>
      <c r="FD126" t="s">
        <v>157</v>
      </c>
    </row>
    <row r="127" spans="1:160" x14ac:dyDescent="0.3">
      <c r="A127" t="str">
        <f>VLOOKUP(B127,Table2[],3,FALSE)</f>
        <v>Digital</v>
      </c>
      <c r="B127" t="str">
        <f>IF(OR(ISNUMBER(FIND("QVC",Z127)),ISNUMBER(FIND("QVC",AL127))),"QVC",IF(OR(ISNUMBER(FIND("NCO",H127)),ISNUMBER(FIND("NCO",Y127))), "NCO", IF(AL127="consumer","PMD.com",VLOOKUP(LEFT(H127,2),Tables!$E$1:$F$11,2,FALSE))))</f>
        <v>PMD.com</v>
      </c>
      <c r="C127">
        <f t="shared" si="4"/>
        <v>53900001</v>
      </c>
      <c r="D127">
        <f t="shared" si="5"/>
        <v>1</v>
      </c>
      <c r="E127" t="str">
        <f t="shared" ca="1" si="3"/>
        <v>shifted orders shipped</v>
      </c>
      <c r="F127" t="s">
        <v>3539</v>
      </c>
      <c r="G127" t="s">
        <v>335</v>
      </c>
      <c r="H127" t="s">
        <v>2864</v>
      </c>
      <c r="I127" s="6">
        <v>44010.52375</v>
      </c>
      <c r="J127" t="s">
        <v>16</v>
      </c>
      <c r="K127" s="6">
        <v>44013.22934027778</v>
      </c>
      <c r="M127" t="s">
        <v>3721</v>
      </c>
      <c r="N127" t="s">
        <v>1172</v>
      </c>
      <c r="O127" t="s">
        <v>1173</v>
      </c>
      <c r="Q127" t="s">
        <v>336</v>
      </c>
      <c r="R127" t="s">
        <v>337</v>
      </c>
      <c r="S127" t="s">
        <v>1174</v>
      </c>
      <c r="T127" t="s">
        <v>338</v>
      </c>
      <c r="U127" t="s">
        <v>530</v>
      </c>
      <c r="W127" t="s">
        <v>3722</v>
      </c>
      <c r="Z127" t="s">
        <v>3721</v>
      </c>
      <c r="AA127" t="s">
        <v>1172</v>
      </c>
      <c r="AB127" t="s">
        <v>1173</v>
      </c>
      <c r="AD127" t="s">
        <v>336</v>
      </c>
      <c r="AE127" t="s">
        <v>337</v>
      </c>
      <c r="AF127" t="s">
        <v>1174</v>
      </c>
      <c r="AG127" t="s">
        <v>338</v>
      </c>
      <c r="AH127" t="s">
        <v>530</v>
      </c>
      <c r="AJ127" t="s">
        <v>3722</v>
      </c>
      <c r="AL127" t="s">
        <v>339</v>
      </c>
      <c r="AM127">
        <v>1</v>
      </c>
      <c r="AN127">
        <v>1</v>
      </c>
      <c r="AO127">
        <v>31217</v>
      </c>
      <c r="AQ127">
        <v>124466</v>
      </c>
      <c r="AR127">
        <v>53900001</v>
      </c>
      <c r="AS127" t="s">
        <v>1697</v>
      </c>
      <c r="AT127" t="s">
        <v>104</v>
      </c>
      <c r="AW127" t="s">
        <v>343</v>
      </c>
      <c r="BY127" t="s">
        <v>342</v>
      </c>
      <c r="EQ127">
        <v>247378</v>
      </c>
      <c r="ER127" t="s">
        <v>2865</v>
      </c>
      <c r="EV127">
        <v>17285510</v>
      </c>
      <c r="EW127">
        <v>928</v>
      </c>
      <c r="EX127">
        <v>219977</v>
      </c>
      <c r="EY127" t="s">
        <v>3723</v>
      </c>
      <c r="EZ127">
        <v>1</v>
      </c>
      <c r="FC127">
        <v>95382</v>
      </c>
      <c r="FD127" t="s">
        <v>1412</v>
      </c>
    </row>
    <row r="128" spans="1:160" x14ac:dyDescent="0.3">
      <c r="A128" t="str">
        <f>VLOOKUP(B128,Table2[],3,FALSE)</f>
        <v>Digital</v>
      </c>
      <c r="B128" t="str">
        <f>IF(OR(ISNUMBER(FIND("QVC",Z128)),ISNUMBER(FIND("QVC",AL128))),"QVC",IF(OR(ISNUMBER(FIND("NCO",H128)),ISNUMBER(FIND("NCO",Y128))), "NCO", IF(AL128="consumer","PMD.com",VLOOKUP(LEFT(H128,2),Tables!$E$1:$F$11,2,FALSE))))</f>
        <v>PMD.com</v>
      </c>
      <c r="C128" t="str">
        <f t="shared" si="4"/>
        <v>53500001A</v>
      </c>
      <c r="D128">
        <f t="shared" si="5"/>
        <v>1</v>
      </c>
      <c r="E128" t="str">
        <f t="shared" ca="1" si="3"/>
        <v>shifted orders shipped</v>
      </c>
      <c r="F128" t="s">
        <v>3539</v>
      </c>
      <c r="G128" t="s">
        <v>335</v>
      </c>
      <c r="H128" t="s">
        <v>3050</v>
      </c>
      <c r="I128" s="6">
        <v>44011.344155092593</v>
      </c>
      <c r="J128" t="s">
        <v>16</v>
      </c>
      <c r="K128" s="6">
        <v>44013.229745370372</v>
      </c>
      <c r="M128" t="s">
        <v>3724</v>
      </c>
      <c r="N128" t="s">
        <v>3725</v>
      </c>
      <c r="Q128" t="s">
        <v>3726</v>
      </c>
      <c r="R128" t="s">
        <v>403</v>
      </c>
      <c r="S128" t="s">
        <v>3727</v>
      </c>
      <c r="T128" t="s">
        <v>338</v>
      </c>
      <c r="U128" t="s">
        <v>530</v>
      </c>
      <c r="W128" t="s">
        <v>3728</v>
      </c>
      <c r="Z128" t="s">
        <v>3724</v>
      </c>
      <c r="AA128" t="s">
        <v>3725</v>
      </c>
      <c r="AD128" t="s">
        <v>3726</v>
      </c>
      <c r="AE128" t="s">
        <v>403</v>
      </c>
      <c r="AF128" t="s">
        <v>3727</v>
      </c>
      <c r="AG128" t="s">
        <v>338</v>
      </c>
      <c r="AH128" t="s">
        <v>530</v>
      </c>
      <c r="AJ128" t="s">
        <v>3728</v>
      </c>
      <c r="AL128" t="s">
        <v>339</v>
      </c>
      <c r="AM128">
        <v>1</v>
      </c>
      <c r="AN128">
        <v>1</v>
      </c>
      <c r="AO128">
        <v>1690</v>
      </c>
      <c r="AQ128">
        <v>125277</v>
      </c>
      <c r="AR128" t="s">
        <v>1242</v>
      </c>
      <c r="AS128" t="s">
        <v>1243</v>
      </c>
      <c r="AT128" t="s">
        <v>1244</v>
      </c>
      <c r="AW128" t="s">
        <v>349</v>
      </c>
      <c r="AX128" t="s">
        <v>553</v>
      </c>
      <c r="AY128" t="s">
        <v>345</v>
      </c>
      <c r="AZ128">
        <v>0</v>
      </c>
      <c r="EQ128">
        <v>251914</v>
      </c>
      <c r="ER128" t="s">
        <v>3051</v>
      </c>
      <c r="EV128">
        <v>17285708</v>
      </c>
      <c r="EW128">
        <v>928</v>
      </c>
      <c r="EX128">
        <v>220265</v>
      </c>
      <c r="EY128" t="s">
        <v>3729</v>
      </c>
      <c r="EZ128">
        <v>1</v>
      </c>
      <c r="FC128" t="s">
        <v>1242</v>
      </c>
      <c r="FD128" t="s">
        <v>1244</v>
      </c>
    </row>
    <row r="129" spans="1:160" x14ac:dyDescent="0.3">
      <c r="A129" t="str">
        <f>VLOOKUP(B129,Table2[],3,FALSE)</f>
        <v>Digital</v>
      </c>
      <c r="B129" t="str">
        <f>IF(OR(ISNUMBER(FIND("QVC",Z129)),ISNUMBER(FIND("QVC",AL129))),"QVC",IF(OR(ISNUMBER(FIND("NCO",H129)),ISNUMBER(FIND("NCO",Y129))), "NCO", IF(AL129="consumer","PMD.com",VLOOKUP(LEFT(H129,2),Tables!$E$1:$F$11,2,FALSE))))</f>
        <v>PMD.com</v>
      </c>
      <c r="C129" t="str">
        <f t="shared" si="4"/>
        <v>53500001A</v>
      </c>
      <c r="D129">
        <f t="shared" si="5"/>
        <v>1</v>
      </c>
      <c r="E129" t="str">
        <f t="shared" ca="1" si="3"/>
        <v>shifted orders shipped</v>
      </c>
      <c r="F129" t="s">
        <v>3539</v>
      </c>
      <c r="G129" t="s">
        <v>335</v>
      </c>
      <c r="H129" t="s">
        <v>2866</v>
      </c>
      <c r="I129" s="6">
        <v>44010.528587962966</v>
      </c>
      <c r="J129" t="s">
        <v>16</v>
      </c>
      <c r="K129" s="6">
        <v>44013.230243055557</v>
      </c>
      <c r="M129" t="s">
        <v>3730</v>
      </c>
      <c r="N129" t="s">
        <v>3731</v>
      </c>
      <c r="Q129" t="s">
        <v>3732</v>
      </c>
      <c r="R129" t="s">
        <v>463</v>
      </c>
      <c r="S129">
        <v>55422</v>
      </c>
      <c r="T129" t="s">
        <v>338</v>
      </c>
      <c r="U129" t="s">
        <v>530</v>
      </c>
      <c r="W129" t="s">
        <v>3733</v>
      </c>
      <c r="Z129" t="s">
        <v>3730</v>
      </c>
      <c r="AA129" t="s">
        <v>3731</v>
      </c>
      <c r="AD129" t="s">
        <v>3732</v>
      </c>
      <c r="AE129" t="s">
        <v>463</v>
      </c>
      <c r="AF129">
        <v>55422</v>
      </c>
      <c r="AG129" t="s">
        <v>338</v>
      </c>
      <c r="AH129" t="s">
        <v>530</v>
      </c>
      <c r="AJ129" t="s">
        <v>3733</v>
      </c>
      <c r="AL129" t="s">
        <v>339</v>
      </c>
      <c r="AM129">
        <v>1</v>
      </c>
      <c r="AN129">
        <v>1</v>
      </c>
      <c r="AO129">
        <v>1690</v>
      </c>
      <c r="AQ129">
        <v>125277</v>
      </c>
      <c r="AR129" t="s">
        <v>1242</v>
      </c>
      <c r="AS129" t="s">
        <v>1243</v>
      </c>
      <c r="AT129" t="s">
        <v>1244</v>
      </c>
      <c r="AW129" t="s">
        <v>349</v>
      </c>
      <c r="AX129" t="s">
        <v>553</v>
      </c>
      <c r="AY129" t="s">
        <v>345</v>
      </c>
      <c r="AZ129">
        <v>0</v>
      </c>
      <c r="EQ129">
        <v>251914</v>
      </c>
      <c r="ER129" t="s">
        <v>2867</v>
      </c>
      <c r="EV129">
        <v>17285511</v>
      </c>
      <c r="EW129">
        <v>928</v>
      </c>
      <c r="EX129">
        <v>219978</v>
      </c>
      <c r="EY129" t="s">
        <v>3734</v>
      </c>
      <c r="EZ129">
        <v>1</v>
      </c>
      <c r="FC129" t="s">
        <v>1242</v>
      </c>
      <c r="FD129" t="s">
        <v>1244</v>
      </c>
    </row>
    <row r="130" spans="1:160" x14ac:dyDescent="0.3">
      <c r="A130" t="str">
        <f>VLOOKUP(B130,Table2[],3,FALSE)</f>
        <v>Digital</v>
      </c>
      <c r="B130" t="str">
        <f>IF(OR(ISNUMBER(FIND("QVC",Z130)),ISNUMBER(FIND("QVC",AL130))),"QVC",IF(OR(ISNUMBER(FIND("NCO",H130)),ISNUMBER(FIND("NCO",Y130))), "NCO", IF(AL130="consumer","PMD.com",VLOOKUP(LEFT(H130,2),Tables!$E$1:$F$11,2,FALSE))))</f>
        <v>PMD.com</v>
      </c>
      <c r="C130">
        <f t="shared" si="4"/>
        <v>52430001</v>
      </c>
      <c r="D130">
        <f t="shared" si="5"/>
        <v>1</v>
      </c>
      <c r="E130" t="str">
        <f t="shared" ca="1" si="3"/>
        <v>shifted orders shipped</v>
      </c>
      <c r="F130" t="s">
        <v>3539</v>
      </c>
      <c r="G130" t="s">
        <v>335</v>
      </c>
      <c r="H130" t="s">
        <v>2771</v>
      </c>
      <c r="I130" s="6">
        <v>44008.961678240739</v>
      </c>
      <c r="J130" t="s">
        <v>16</v>
      </c>
      <c r="K130" s="6">
        <v>44013.230462962965</v>
      </c>
      <c r="M130" t="s">
        <v>3735</v>
      </c>
      <c r="N130" t="s">
        <v>3736</v>
      </c>
      <c r="Q130" t="s">
        <v>3737</v>
      </c>
      <c r="R130" t="s">
        <v>414</v>
      </c>
      <c r="S130">
        <v>7847</v>
      </c>
      <c r="T130" t="s">
        <v>338</v>
      </c>
      <c r="U130" t="s">
        <v>530</v>
      </c>
      <c r="W130" t="s">
        <v>3738</v>
      </c>
      <c r="Z130" t="s">
        <v>3735</v>
      </c>
      <c r="AA130" t="s">
        <v>3736</v>
      </c>
      <c r="AD130" t="s">
        <v>3737</v>
      </c>
      <c r="AE130" t="s">
        <v>414</v>
      </c>
      <c r="AF130">
        <v>7847</v>
      </c>
      <c r="AG130" t="s">
        <v>338</v>
      </c>
      <c r="AH130" t="s">
        <v>530</v>
      </c>
      <c r="AJ130" t="s">
        <v>3738</v>
      </c>
      <c r="AL130" t="s">
        <v>339</v>
      </c>
      <c r="AM130">
        <v>1</v>
      </c>
      <c r="AN130">
        <v>1</v>
      </c>
      <c r="AO130">
        <v>12063</v>
      </c>
      <c r="AQ130">
        <v>127155</v>
      </c>
      <c r="AR130">
        <v>52430001</v>
      </c>
      <c r="AS130" t="s">
        <v>927</v>
      </c>
      <c r="AT130" t="s">
        <v>75</v>
      </c>
      <c r="AW130" t="s">
        <v>340</v>
      </c>
      <c r="AX130" t="s">
        <v>340</v>
      </c>
      <c r="AY130" t="s">
        <v>357</v>
      </c>
      <c r="AZ130" t="s">
        <v>363</v>
      </c>
      <c r="BY130" t="s">
        <v>342</v>
      </c>
      <c r="EQ130">
        <v>249990</v>
      </c>
      <c r="ER130" t="s">
        <v>2772</v>
      </c>
      <c r="EV130">
        <v>17285031</v>
      </c>
      <c r="EW130">
        <v>928</v>
      </c>
      <c r="EX130">
        <v>219507</v>
      </c>
      <c r="EY130" t="s">
        <v>3739</v>
      </c>
      <c r="EZ130">
        <v>1</v>
      </c>
      <c r="FC130">
        <v>52430001</v>
      </c>
      <c r="FD130" t="s">
        <v>75</v>
      </c>
    </row>
    <row r="131" spans="1:160" x14ac:dyDescent="0.3">
      <c r="A131" t="str">
        <f>VLOOKUP(B131,Table2[],3,FALSE)</f>
        <v>Digital</v>
      </c>
      <c r="B131" t="str">
        <f>IF(OR(ISNUMBER(FIND("QVC",Z131)),ISNUMBER(FIND("QVC",AL131))),"QVC",IF(OR(ISNUMBER(FIND("NCO",H131)),ISNUMBER(FIND("NCO",Y131))), "NCO", IF(AL131="consumer","PMD.com",VLOOKUP(LEFT(H131,2),Tables!$E$1:$F$11,2,FALSE))))</f>
        <v>PMD.com</v>
      </c>
      <c r="C131">
        <f t="shared" si="4"/>
        <v>5331</v>
      </c>
      <c r="D131">
        <f t="shared" si="5"/>
        <v>1</v>
      </c>
      <c r="E131" t="str">
        <f t="shared" ref="E131:E194" ca="1" si="6">IF(MONTH(TODAY())-MONTH(I131)&gt;0,"shifted orders shipped","MTD orders shipped")</f>
        <v>shifted orders shipped</v>
      </c>
      <c r="F131" t="s">
        <v>3539</v>
      </c>
      <c r="G131" t="s">
        <v>335</v>
      </c>
      <c r="H131" t="s">
        <v>2771</v>
      </c>
      <c r="I131" s="6">
        <v>44008.961678240739</v>
      </c>
      <c r="J131" t="s">
        <v>16</v>
      </c>
      <c r="K131" s="6">
        <v>44013.230462962965</v>
      </c>
      <c r="M131" t="s">
        <v>3735</v>
      </c>
      <c r="N131" t="s">
        <v>3736</v>
      </c>
      <c r="Q131" t="s">
        <v>3737</v>
      </c>
      <c r="R131" t="s">
        <v>414</v>
      </c>
      <c r="S131">
        <v>7847</v>
      </c>
      <c r="T131" t="s">
        <v>338</v>
      </c>
      <c r="U131" t="s">
        <v>530</v>
      </c>
      <c r="W131" t="s">
        <v>3738</v>
      </c>
      <c r="Z131" t="s">
        <v>3735</v>
      </c>
      <c r="AA131" t="s">
        <v>3736</v>
      </c>
      <c r="AD131" t="s">
        <v>3737</v>
      </c>
      <c r="AE131" t="s">
        <v>414</v>
      </c>
      <c r="AF131">
        <v>7847</v>
      </c>
      <c r="AG131" t="s">
        <v>338</v>
      </c>
      <c r="AH131" t="s">
        <v>530</v>
      </c>
      <c r="AJ131" t="s">
        <v>3738</v>
      </c>
      <c r="AL131" t="s">
        <v>339</v>
      </c>
      <c r="AM131">
        <v>1</v>
      </c>
      <c r="AN131">
        <v>1</v>
      </c>
      <c r="AO131">
        <v>19662</v>
      </c>
      <c r="AQ131">
        <v>123796</v>
      </c>
      <c r="AR131">
        <v>5331</v>
      </c>
      <c r="AS131" t="s">
        <v>746</v>
      </c>
      <c r="AT131" t="s">
        <v>129</v>
      </c>
      <c r="AW131" t="s">
        <v>340</v>
      </c>
      <c r="AX131" t="s">
        <v>352</v>
      </c>
      <c r="AY131" t="s">
        <v>353</v>
      </c>
      <c r="AZ131" t="s">
        <v>354</v>
      </c>
      <c r="BY131" t="s">
        <v>342</v>
      </c>
      <c r="EQ131">
        <v>247800</v>
      </c>
      <c r="ER131" t="s">
        <v>2772</v>
      </c>
      <c r="EV131">
        <v>17285031</v>
      </c>
      <c r="EW131">
        <v>928</v>
      </c>
      <c r="EX131">
        <v>219507</v>
      </c>
      <c r="EY131" t="s">
        <v>3739</v>
      </c>
      <c r="EZ131">
        <v>1</v>
      </c>
      <c r="FC131">
        <v>90402</v>
      </c>
      <c r="FD131" t="s">
        <v>393</v>
      </c>
    </row>
    <row r="132" spans="1:160" x14ac:dyDescent="0.3">
      <c r="A132" t="str">
        <f>VLOOKUP(B132,Table2[],3,FALSE)</f>
        <v>Digital</v>
      </c>
      <c r="B132" t="str">
        <f>IF(OR(ISNUMBER(FIND("QVC",Z132)),ISNUMBER(FIND("QVC",AL132))),"QVC",IF(OR(ISNUMBER(FIND("NCO",H132)),ISNUMBER(FIND("NCO",Y132))), "NCO", IF(AL132="consumer","PMD.com",VLOOKUP(LEFT(H132,2),Tables!$E$1:$F$11,2,FALSE))))</f>
        <v>PMD.com</v>
      </c>
      <c r="C132">
        <f t="shared" ref="C132:C195" si="7">AR132</f>
        <v>52460001</v>
      </c>
      <c r="D132">
        <f t="shared" ref="D132:D195" si="8">AN132</f>
        <v>1</v>
      </c>
      <c r="E132" t="str">
        <f t="shared" ca="1" si="6"/>
        <v>shifted orders shipped</v>
      </c>
      <c r="F132" t="s">
        <v>3539</v>
      </c>
      <c r="G132" t="s">
        <v>335</v>
      </c>
      <c r="H132" t="s">
        <v>2771</v>
      </c>
      <c r="I132" s="6">
        <v>44008.961678240739</v>
      </c>
      <c r="J132" t="s">
        <v>16</v>
      </c>
      <c r="K132" s="6">
        <v>44013.230462962965</v>
      </c>
      <c r="M132" t="s">
        <v>3735</v>
      </c>
      <c r="N132" t="s">
        <v>3736</v>
      </c>
      <c r="Q132" t="s">
        <v>3737</v>
      </c>
      <c r="R132" t="s">
        <v>414</v>
      </c>
      <c r="S132">
        <v>7847</v>
      </c>
      <c r="T132" t="s">
        <v>338</v>
      </c>
      <c r="U132" t="s">
        <v>530</v>
      </c>
      <c r="W132" t="s">
        <v>3738</v>
      </c>
      <c r="Z132" t="s">
        <v>3735</v>
      </c>
      <c r="AA132" t="s">
        <v>3736</v>
      </c>
      <c r="AD132" t="s">
        <v>3737</v>
      </c>
      <c r="AE132" t="s">
        <v>414</v>
      </c>
      <c r="AF132">
        <v>7847</v>
      </c>
      <c r="AG132" t="s">
        <v>338</v>
      </c>
      <c r="AH132" t="s">
        <v>530</v>
      </c>
      <c r="AJ132" t="s">
        <v>3738</v>
      </c>
      <c r="AL132" t="s">
        <v>339</v>
      </c>
      <c r="AM132">
        <v>1</v>
      </c>
      <c r="AN132">
        <v>1</v>
      </c>
      <c r="AO132">
        <v>14007</v>
      </c>
      <c r="AQ132">
        <v>127157</v>
      </c>
      <c r="AR132">
        <v>52460001</v>
      </c>
      <c r="AS132" t="s">
        <v>972</v>
      </c>
      <c r="AT132" t="s">
        <v>76</v>
      </c>
      <c r="AW132" t="s">
        <v>340</v>
      </c>
      <c r="AX132" t="s">
        <v>340</v>
      </c>
      <c r="AY132" t="s">
        <v>341</v>
      </c>
      <c r="AZ132">
        <v>0</v>
      </c>
      <c r="BY132" t="s">
        <v>342</v>
      </c>
      <c r="EQ132">
        <v>252044</v>
      </c>
      <c r="ER132" t="s">
        <v>2772</v>
      </c>
      <c r="EV132">
        <v>17285031</v>
      </c>
      <c r="EW132">
        <v>928</v>
      </c>
      <c r="EX132">
        <v>219507</v>
      </c>
      <c r="EY132" t="s">
        <v>3739</v>
      </c>
      <c r="EZ132">
        <v>1</v>
      </c>
      <c r="FC132">
        <v>52460001</v>
      </c>
      <c r="FD132" t="s">
        <v>76</v>
      </c>
    </row>
    <row r="133" spans="1:160" x14ac:dyDescent="0.3">
      <c r="A133" t="str">
        <f>VLOOKUP(B133,Table2[],3,FALSE)</f>
        <v>Digital</v>
      </c>
      <c r="B133" t="str">
        <f>IF(OR(ISNUMBER(FIND("QVC",Z133)),ISNUMBER(FIND("QVC",AL133))),"QVC",IF(OR(ISNUMBER(FIND("NCO",H133)),ISNUMBER(FIND("NCO",Y133))), "NCO", IF(AL133="consumer","PMD.com",VLOOKUP(LEFT(H133,2),Tables!$E$1:$F$11,2,FALSE))))</f>
        <v>PMD.com</v>
      </c>
      <c r="C133">
        <f t="shared" si="7"/>
        <v>5260</v>
      </c>
      <c r="D133">
        <f t="shared" si="8"/>
        <v>1</v>
      </c>
      <c r="E133" t="str">
        <f t="shared" ca="1" si="6"/>
        <v>shifted orders shipped</v>
      </c>
      <c r="F133" t="s">
        <v>3539</v>
      </c>
      <c r="G133" t="s">
        <v>335</v>
      </c>
      <c r="H133" t="s">
        <v>2771</v>
      </c>
      <c r="I133" s="6">
        <v>44008.961678240739</v>
      </c>
      <c r="J133" t="s">
        <v>16</v>
      </c>
      <c r="K133" s="6">
        <v>44013.230462962965</v>
      </c>
      <c r="M133" t="s">
        <v>3735</v>
      </c>
      <c r="N133" t="s">
        <v>3736</v>
      </c>
      <c r="Q133" t="s">
        <v>3737</v>
      </c>
      <c r="R133" t="s">
        <v>414</v>
      </c>
      <c r="S133">
        <v>7847</v>
      </c>
      <c r="T133" t="s">
        <v>338</v>
      </c>
      <c r="U133" t="s">
        <v>530</v>
      </c>
      <c r="W133" t="s">
        <v>3738</v>
      </c>
      <c r="Z133" t="s">
        <v>3735</v>
      </c>
      <c r="AA133" t="s">
        <v>3736</v>
      </c>
      <c r="AD133" t="s">
        <v>3737</v>
      </c>
      <c r="AE133" t="s">
        <v>414</v>
      </c>
      <c r="AF133">
        <v>7847</v>
      </c>
      <c r="AG133" t="s">
        <v>338</v>
      </c>
      <c r="AH133" t="s">
        <v>530</v>
      </c>
      <c r="AJ133" t="s">
        <v>3738</v>
      </c>
      <c r="AL133" t="s">
        <v>339</v>
      </c>
      <c r="AM133">
        <v>1</v>
      </c>
      <c r="AN133">
        <v>1</v>
      </c>
      <c r="AO133">
        <v>6390</v>
      </c>
      <c r="AQ133">
        <v>124400</v>
      </c>
      <c r="AR133">
        <v>5260</v>
      </c>
      <c r="AS133" t="s">
        <v>1228</v>
      </c>
      <c r="AT133" t="s">
        <v>173</v>
      </c>
      <c r="AW133" t="s">
        <v>352</v>
      </c>
      <c r="AX133" t="s">
        <v>352</v>
      </c>
      <c r="AY133" t="s">
        <v>353</v>
      </c>
      <c r="AZ133" t="s">
        <v>384</v>
      </c>
      <c r="BY133" t="s">
        <v>342</v>
      </c>
      <c r="EQ133">
        <v>250591</v>
      </c>
      <c r="ER133" t="s">
        <v>2772</v>
      </c>
      <c r="EV133">
        <v>17285031</v>
      </c>
      <c r="EW133">
        <v>928</v>
      </c>
      <c r="EX133">
        <v>219507</v>
      </c>
      <c r="EY133" t="s">
        <v>3739</v>
      </c>
      <c r="EZ133">
        <v>1</v>
      </c>
      <c r="FC133">
        <v>90402</v>
      </c>
      <c r="FD133" t="s">
        <v>393</v>
      </c>
    </row>
    <row r="134" spans="1:160" x14ac:dyDescent="0.3">
      <c r="A134" t="str">
        <f>VLOOKUP(B134,Table2[],3,FALSE)</f>
        <v>Digital</v>
      </c>
      <c r="B134" t="str">
        <f>IF(OR(ISNUMBER(FIND("QVC",Z134)),ISNUMBER(FIND("QVC",AL134))),"QVC",IF(OR(ISNUMBER(FIND("NCO",H134)),ISNUMBER(FIND("NCO",Y134))), "NCO", IF(AL134="consumer","PMD.com",VLOOKUP(LEFT(H134,2),Tables!$E$1:$F$11,2,FALSE))))</f>
        <v>PMD.com</v>
      </c>
      <c r="C134">
        <f t="shared" si="7"/>
        <v>52480001</v>
      </c>
      <c r="D134">
        <f t="shared" si="8"/>
        <v>1</v>
      </c>
      <c r="E134" t="str">
        <f t="shared" ca="1" si="6"/>
        <v>shifted orders shipped</v>
      </c>
      <c r="F134" t="s">
        <v>3539</v>
      </c>
      <c r="G134" t="s">
        <v>335</v>
      </c>
      <c r="H134" t="s">
        <v>2771</v>
      </c>
      <c r="I134" s="6">
        <v>44008.961678240739</v>
      </c>
      <c r="J134" t="s">
        <v>16</v>
      </c>
      <c r="K134" s="6">
        <v>44013.230462962965</v>
      </c>
      <c r="M134" t="s">
        <v>3735</v>
      </c>
      <c r="N134" t="s">
        <v>3736</v>
      </c>
      <c r="Q134" t="s">
        <v>3737</v>
      </c>
      <c r="R134" t="s">
        <v>414</v>
      </c>
      <c r="S134">
        <v>7847</v>
      </c>
      <c r="T134" t="s">
        <v>338</v>
      </c>
      <c r="U134" t="s">
        <v>530</v>
      </c>
      <c r="W134" t="s">
        <v>3738</v>
      </c>
      <c r="Z134" t="s">
        <v>3735</v>
      </c>
      <c r="AA134" t="s">
        <v>3736</v>
      </c>
      <c r="AD134" t="s">
        <v>3737</v>
      </c>
      <c r="AE134" t="s">
        <v>414</v>
      </c>
      <c r="AF134">
        <v>7847</v>
      </c>
      <c r="AG134" t="s">
        <v>338</v>
      </c>
      <c r="AH134" t="s">
        <v>530</v>
      </c>
      <c r="AJ134" t="s">
        <v>3738</v>
      </c>
      <c r="AL134" t="s">
        <v>339</v>
      </c>
      <c r="AM134">
        <v>1</v>
      </c>
      <c r="AN134">
        <v>1</v>
      </c>
      <c r="AO134">
        <v>15799</v>
      </c>
      <c r="AQ134">
        <v>127159</v>
      </c>
      <c r="AR134">
        <v>52480001</v>
      </c>
      <c r="AS134" t="s">
        <v>125</v>
      </c>
      <c r="AT134" t="s">
        <v>126</v>
      </c>
      <c r="AW134" t="s">
        <v>343</v>
      </c>
      <c r="BY134" t="s">
        <v>342</v>
      </c>
      <c r="EQ134">
        <v>250262</v>
      </c>
      <c r="ER134" t="s">
        <v>2772</v>
      </c>
      <c r="EV134">
        <v>17285031</v>
      </c>
      <c r="EW134">
        <v>928</v>
      </c>
      <c r="EX134">
        <v>219507</v>
      </c>
      <c r="EY134" t="s">
        <v>3739</v>
      </c>
      <c r="EZ134">
        <v>1</v>
      </c>
      <c r="FC134">
        <v>52480001</v>
      </c>
      <c r="FD134" t="s">
        <v>126</v>
      </c>
    </row>
    <row r="135" spans="1:160" x14ac:dyDescent="0.3">
      <c r="A135" t="str">
        <f>VLOOKUP(B135,Table2[],3,FALSE)</f>
        <v>Digital</v>
      </c>
      <c r="B135" t="str">
        <f>IF(OR(ISNUMBER(FIND("QVC",Z135)),ISNUMBER(FIND("QVC",AL135))),"QVC",IF(OR(ISNUMBER(FIND("NCO",H135)),ISNUMBER(FIND("NCO",Y135))), "NCO", IF(AL135="consumer","PMD.com",VLOOKUP(LEFT(H135,2),Tables!$E$1:$F$11,2,FALSE))))</f>
        <v>PMD.com</v>
      </c>
      <c r="C135">
        <f t="shared" si="7"/>
        <v>51410001</v>
      </c>
      <c r="D135">
        <f t="shared" si="8"/>
        <v>1</v>
      </c>
      <c r="E135" t="str">
        <f t="shared" ca="1" si="6"/>
        <v>shifted orders shipped</v>
      </c>
      <c r="F135" t="s">
        <v>3539</v>
      </c>
      <c r="G135" t="s">
        <v>335</v>
      </c>
      <c r="H135" t="s">
        <v>3048</v>
      </c>
      <c r="I135" s="6">
        <v>44011.34275462963</v>
      </c>
      <c r="J135" t="s">
        <v>16</v>
      </c>
      <c r="K135" s="6">
        <v>44013.230833333335</v>
      </c>
      <c r="M135" t="s">
        <v>3740</v>
      </c>
      <c r="N135" t="s">
        <v>3741</v>
      </c>
      <c r="O135" t="s">
        <v>490</v>
      </c>
      <c r="Q135" t="s">
        <v>3742</v>
      </c>
      <c r="R135" t="s">
        <v>403</v>
      </c>
      <c r="S135" t="s">
        <v>3743</v>
      </c>
      <c r="T135" t="s">
        <v>338</v>
      </c>
      <c r="U135" t="s">
        <v>530</v>
      </c>
      <c r="W135" t="s">
        <v>3744</v>
      </c>
      <c r="Z135" t="s">
        <v>3740</v>
      </c>
      <c r="AA135" t="s">
        <v>3741</v>
      </c>
      <c r="AB135" t="s">
        <v>490</v>
      </c>
      <c r="AD135" t="s">
        <v>3742</v>
      </c>
      <c r="AE135" t="s">
        <v>403</v>
      </c>
      <c r="AF135" t="s">
        <v>3743</v>
      </c>
      <c r="AG135" t="s">
        <v>338</v>
      </c>
      <c r="AH135" t="s">
        <v>530</v>
      </c>
      <c r="AJ135" t="s">
        <v>3744</v>
      </c>
      <c r="AL135" t="s">
        <v>339</v>
      </c>
      <c r="AM135">
        <v>1</v>
      </c>
      <c r="AN135">
        <v>1</v>
      </c>
      <c r="AO135">
        <v>10146</v>
      </c>
      <c r="AQ135">
        <v>124431</v>
      </c>
      <c r="AR135">
        <v>51410001</v>
      </c>
      <c r="AS135" t="s">
        <v>2386</v>
      </c>
      <c r="AT135" t="s">
        <v>81</v>
      </c>
      <c r="AW135" t="s">
        <v>340</v>
      </c>
      <c r="AX135" t="s">
        <v>340</v>
      </c>
      <c r="AY135" t="s">
        <v>432</v>
      </c>
      <c r="AZ135">
        <v>0</v>
      </c>
      <c r="BY135" t="s">
        <v>342</v>
      </c>
      <c r="EQ135">
        <v>253369</v>
      </c>
      <c r="ER135" t="s">
        <v>3049</v>
      </c>
      <c r="EV135">
        <v>17285707</v>
      </c>
      <c r="EW135">
        <v>928</v>
      </c>
      <c r="EX135">
        <v>220264</v>
      </c>
      <c r="EY135" t="s">
        <v>3745</v>
      </c>
      <c r="EZ135">
        <v>1</v>
      </c>
      <c r="FC135">
        <v>51410001</v>
      </c>
      <c r="FD135" t="s">
        <v>81</v>
      </c>
    </row>
    <row r="136" spans="1:160" x14ac:dyDescent="0.3">
      <c r="A136" t="str">
        <f>VLOOKUP(B136,Table2[],3,FALSE)</f>
        <v>Digital</v>
      </c>
      <c r="B136" t="str">
        <f>IF(OR(ISNUMBER(FIND("QVC",Z136)),ISNUMBER(FIND("QVC",AL136))),"QVC",IF(OR(ISNUMBER(FIND("NCO",H136)),ISNUMBER(FIND("NCO",Y136))), "NCO", IF(AL136="consumer","PMD.com",VLOOKUP(LEFT(H136,2),Tables!$E$1:$F$11,2,FALSE))))</f>
        <v>PMD.com</v>
      </c>
      <c r="C136">
        <f t="shared" si="7"/>
        <v>53470001</v>
      </c>
      <c r="D136">
        <f t="shared" si="8"/>
        <v>1</v>
      </c>
      <c r="E136" t="str">
        <f t="shared" ca="1" si="6"/>
        <v>shifted orders shipped</v>
      </c>
      <c r="F136" t="s">
        <v>3539</v>
      </c>
      <c r="G136" t="s">
        <v>335</v>
      </c>
      <c r="H136" t="s">
        <v>3048</v>
      </c>
      <c r="I136" s="6">
        <v>44011.34275462963</v>
      </c>
      <c r="J136" t="s">
        <v>16</v>
      </c>
      <c r="K136" s="6">
        <v>44013.230833333335</v>
      </c>
      <c r="M136" t="s">
        <v>3740</v>
      </c>
      <c r="N136" t="s">
        <v>3741</v>
      </c>
      <c r="O136" t="s">
        <v>490</v>
      </c>
      <c r="Q136" t="s">
        <v>3742</v>
      </c>
      <c r="R136" t="s">
        <v>403</v>
      </c>
      <c r="S136" t="s">
        <v>3743</v>
      </c>
      <c r="T136" t="s">
        <v>338</v>
      </c>
      <c r="U136" t="s">
        <v>530</v>
      </c>
      <c r="W136" t="s">
        <v>3744</v>
      </c>
      <c r="Z136" t="s">
        <v>3740</v>
      </c>
      <c r="AA136" t="s">
        <v>3741</v>
      </c>
      <c r="AB136" t="s">
        <v>490</v>
      </c>
      <c r="AD136" t="s">
        <v>3742</v>
      </c>
      <c r="AE136" t="s">
        <v>403</v>
      </c>
      <c r="AF136" t="s">
        <v>3743</v>
      </c>
      <c r="AG136" t="s">
        <v>338</v>
      </c>
      <c r="AH136" t="s">
        <v>530</v>
      </c>
      <c r="AJ136" t="s">
        <v>3744</v>
      </c>
      <c r="AL136" t="s">
        <v>339</v>
      </c>
      <c r="AM136">
        <v>1</v>
      </c>
      <c r="AN136">
        <v>1</v>
      </c>
      <c r="AO136">
        <v>3997</v>
      </c>
      <c r="AQ136">
        <v>127804</v>
      </c>
      <c r="AR136">
        <v>53470001</v>
      </c>
      <c r="AS136" t="s">
        <v>956</v>
      </c>
      <c r="AT136" t="s">
        <v>957</v>
      </c>
      <c r="BY136" t="s">
        <v>342</v>
      </c>
      <c r="EQ136">
        <v>252133</v>
      </c>
      <c r="ER136" t="s">
        <v>3049</v>
      </c>
      <c r="EV136">
        <v>17285707</v>
      </c>
      <c r="EW136">
        <v>928</v>
      </c>
      <c r="EX136">
        <v>220264</v>
      </c>
      <c r="EY136" t="s">
        <v>3745</v>
      </c>
      <c r="EZ136">
        <v>1</v>
      </c>
      <c r="FC136">
        <v>53470001</v>
      </c>
      <c r="FD136" t="s">
        <v>957</v>
      </c>
    </row>
    <row r="137" spans="1:160" x14ac:dyDescent="0.3">
      <c r="A137" t="str">
        <f>VLOOKUP(B137,Table2[],3,FALSE)</f>
        <v>Digital</v>
      </c>
      <c r="B137" t="str">
        <f>IF(OR(ISNUMBER(FIND("QVC",Z137)),ISNUMBER(FIND("QVC",AL137))),"QVC",IF(OR(ISNUMBER(FIND("NCO",H137)),ISNUMBER(FIND("NCO",Y137))), "NCO", IF(AL137="consumer","PMD.com",VLOOKUP(LEFT(H137,2),Tables!$E$1:$F$11,2,FALSE))))</f>
        <v>PMD.com</v>
      </c>
      <c r="C137" t="str">
        <f t="shared" si="7"/>
        <v>53500001A</v>
      </c>
      <c r="D137">
        <f t="shared" si="8"/>
        <v>1</v>
      </c>
      <c r="E137" t="str">
        <f t="shared" ca="1" si="6"/>
        <v>shifted orders shipped</v>
      </c>
      <c r="F137" t="s">
        <v>3539</v>
      </c>
      <c r="G137" t="s">
        <v>335</v>
      </c>
      <c r="H137" t="s">
        <v>3048</v>
      </c>
      <c r="I137" s="6">
        <v>44011.34275462963</v>
      </c>
      <c r="J137" t="s">
        <v>16</v>
      </c>
      <c r="K137" s="6">
        <v>44013.230833333335</v>
      </c>
      <c r="M137" t="s">
        <v>3740</v>
      </c>
      <c r="N137" t="s">
        <v>3741</v>
      </c>
      <c r="O137" t="s">
        <v>490</v>
      </c>
      <c r="Q137" t="s">
        <v>3742</v>
      </c>
      <c r="R137" t="s">
        <v>403</v>
      </c>
      <c r="S137" t="s">
        <v>3743</v>
      </c>
      <c r="T137" t="s">
        <v>338</v>
      </c>
      <c r="U137" t="s">
        <v>530</v>
      </c>
      <c r="W137" t="s">
        <v>3744</v>
      </c>
      <c r="Z137" t="s">
        <v>3740</v>
      </c>
      <c r="AA137" t="s">
        <v>3741</v>
      </c>
      <c r="AB137" t="s">
        <v>490</v>
      </c>
      <c r="AD137" t="s">
        <v>3742</v>
      </c>
      <c r="AE137" t="s">
        <v>403</v>
      </c>
      <c r="AF137" t="s">
        <v>3743</v>
      </c>
      <c r="AG137" t="s">
        <v>338</v>
      </c>
      <c r="AH137" t="s">
        <v>530</v>
      </c>
      <c r="AJ137" t="s">
        <v>3744</v>
      </c>
      <c r="AL137" t="s">
        <v>339</v>
      </c>
      <c r="AM137">
        <v>1</v>
      </c>
      <c r="AN137">
        <v>1</v>
      </c>
      <c r="AO137">
        <v>1690</v>
      </c>
      <c r="AQ137">
        <v>125277</v>
      </c>
      <c r="AR137" t="s">
        <v>1242</v>
      </c>
      <c r="AS137" t="s">
        <v>1243</v>
      </c>
      <c r="AT137" t="s">
        <v>1244</v>
      </c>
      <c r="AW137" t="s">
        <v>349</v>
      </c>
      <c r="AX137" t="s">
        <v>553</v>
      </c>
      <c r="AY137" t="s">
        <v>345</v>
      </c>
      <c r="AZ137">
        <v>0</v>
      </c>
      <c r="EQ137">
        <v>251914</v>
      </c>
      <c r="ER137" t="s">
        <v>3049</v>
      </c>
      <c r="EV137">
        <v>17285707</v>
      </c>
      <c r="EW137">
        <v>928</v>
      </c>
      <c r="EX137">
        <v>220264</v>
      </c>
      <c r="EY137" t="s">
        <v>3745</v>
      </c>
      <c r="EZ137">
        <v>1</v>
      </c>
      <c r="FC137" t="s">
        <v>1242</v>
      </c>
      <c r="FD137" t="s">
        <v>1244</v>
      </c>
    </row>
    <row r="138" spans="1:160" x14ac:dyDescent="0.3">
      <c r="A138" t="str">
        <f>VLOOKUP(B138,Table2[],3,FALSE)</f>
        <v>Digital</v>
      </c>
      <c r="B138" t="str">
        <f>IF(OR(ISNUMBER(FIND("QVC",Z138)),ISNUMBER(FIND("QVC",AL138))),"QVC",IF(OR(ISNUMBER(FIND("NCO",H138)),ISNUMBER(FIND("NCO",Y138))), "NCO", IF(AL138="consumer","PMD.com",VLOOKUP(LEFT(H138,2),Tables!$E$1:$F$11,2,FALSE))))</f>
        <v>PMD.com</v>
      </c>
      <c r="C138">
        <f t="shared" si="7"/>
        <v>51010010</v>
      </c>
      <c r="D138">
        <f t="shared" si="8"/>
        <v>1</v>
      </c>
      <c r="E138" t="str">
        <f t="shared" ca="1" si="6"/>
        <v>shifted orders shipped</v>
      </c>
      <c r="F138" t="s">
        <v>3539</v>
      </c>
      <c r="G138" t="s">
        <v>335</v>
      </c>
      <c r="H138" t="s">
        <v>2808</v>
      </c>
      <c r="I138" s="6">
        <v>44008.698310185187</v>
      </c>
      <c r="J138" t="s">
        <v>16</v>
      </c>
      <c r="K138" s="6">
        <v>44013.231319444443</v>
      </c>
      <c r="M138" t="s">
        <v>1826</v>
      </c>
      <c r="N138" t="s">
        <v>1827</v>
      </c>
      <c r="Q138" t="s">
        <v>1828</v>
      </c>
      <c r="R138" t="s">
        <v>402</v>
      </c>
      <c r="S138">
        <v>63376</v>
      </c>
      <c r="T138" t="s">
        <v>338</v>
      </c>
      <c r="U138" t="s">
        <v>530</v>
      </c>
      <c r="W138" t="s">
        <v>1829</v>
      </c>
      <c r="Z138" t="s">
        <v>1826</v>
      </c>
      <c r="AA138" t="s">
        <v>1827</v>
      </c>
      <c r="AD138" t="s">
        <v>1828</v>
      </c>
      <c r="AE138" t="s">
        <v>402</v>
      </c>
      <c r="AF138">
        <v>63376</v>
      </c>
      <c r="AG138" t="s">
        <v>338</v>
      </c>
      <c r="AH138" t="s">
        <v>530</v>
      </c>
      <c r="AJ138" t="s">
        <v>1829</v>
      </c>
      <c r="AL138" t="s">
        <v>339</v>
      </c>
      <c r="AM138">
        <v>1</v>
      </c>
      <c r="AN138">
        <v>1</v>
      </c>
      <c r="AO138">
        <v>11922</v>
      </c>
      <c r="AQ138">
        <v>125659</v>
      </c>
      <c r="AR138">
        <v>51010010</v>
      </c>
      <c r="AS138" t="s">
        <v>1060</v>
      </c>
      <c r="AT138" t="s">
        <v>170</v>
      </c>
      <c r="AW138" t="s">
        <v>343</v>
      </c>
      <c r="BY138" t="s">
        <v>342</v>
      </c>
      <c r="EQ138">
        <v>247972</v>
      </c>
      <c r="ER138" t="s">
        <v>2809</v>
      </c>
      <c r="EV138">
        <v>17285145</v>
      </c>
      <c r="EW138">
        <v>928</v>
      </c>
      <c r="EX138">
        <v>219621</v>
      </c>
      <c r="EY138" t="s">
        <v>3746</v>
      </c>
      <c r="EZ138">
        <v>1</v>
      </c>
      <c r="FC138">
        <v>95378</v>
      </c>
      <c r="FD138" t="s">
        <v>1045</v>
      </c>
    </row>
    <row r="139" spans="1:160" x14ac:dyDescent="0.3">
      <c r="A139" t="str">
        <f>VLOOKUP(B139,Table2[],3,FALSE)</f>
        <v>Digital</v>
      </c>
      <c r="B139" t="str">
        <f>IF(OR(ISNUMBER(FIND("QVC",Z139)),ISNUMBER(FIND("QVC",AL139))),"QVC",IF(OR(ISNUMBER(FIND("NCO",H139)),ISNUMBER(FIND("NCO",Y139))), "NCO", IF(AL139="consumer","PMD.com",VLOOKUP(LEFT(H139,2),Tables!$E$1:$F$11,2,FALSE))))</f>
        <v>PMD.com</v>
      </c>
      <c r="C139">
        <f t="shared" si="7"/>
        <v>534101</v>
      </c>
      <c r="D139">
        <f t="shared" si="8"/>
        <v>1</v>
      </c>
      <c r="E139" t="str">
        <f t="shared" ca="1" si="6"/>
        <v>shifted orders shipped</v>
      </c>
      <c r="F139" t="s">
        <v>3539</v>
      </c>
      <c r="G139" t="s">
        <v>335</v>
      </c>
      <c r="H139" t="s">
        <v>2808</v>
      </c>
      <c r="I139" s="6">
        <v>44008.698310185187</v>
      </c>
      <c r="J139" t="s">
        <v>16</v>
      </c>
      <c r="K139" s="6">
        <v>44013.231319444443</v>
      </c>
      <c r="M139" t="s">
        <v>1826</v>
      </c>
      <c r="N139" t="s">
        <v>1827</v>
      </c>
      <c r="Q139" t="s">
        <v>1828</v>
      </c>
      <c r="R139" t="s">
        <v>402</v>
      </c>
      <c r="S139">
        <v>63376</v>
      </c>
      <c r="T139" t="s">
        <v>338</v>
      </c>
      <c r="U139" t="s">
        <v>530</v>
      </c>
      <c r="W139" t="s">
        <v>1829</v>
      </c>
      <c r="Z139" t="s">
        <v>1826</v>
      </c>
      <c r="AA139" t="s">
        <v>1827</v>
      </c>
      <c r="AD139" t="s">
        <v>1828</v>
      </c>
      <c r="AE139" t="s">
        <v>402</v>
      </c>
      <c r="AF139">
        <v>63376</v>
      </c>
      <c r="AG139" t="s">
        <v>338</v>
      </c>
      <c r="AH139" t="s">
        <v>530</v>
      </c>
      <c r="AJ139" t="s">
        <v>1829</v>
      </c>
      <c r="AL139" t="s">
        <v>339</v>
      </c>
      <c r="AM139">
        <v>1</v>
      </c>
      <c r="AN139">
        <v>1</v>
      </c>
      <c r="AO139">
        <v>8486</v>
      </c>
      <c r="AQ139">
        <v>124619</v>
      </c>
      <c r="AR139">
        <v>534101</v>
      </c>
      <c r="AS139" t="s">
        <v>102</v>
      </c>
      <c r="AT139" t="s">
        <v>101</v>
      </c>
      <c r="AW139" t="s">
        <v>340</v>
      </c>
      <c r="AX139" t="s">
        <v>340</v>
      </c>
      <c r="AY139" t="s">
        <v>345</v>
      </c>
      <c r="AZ139" t="s">
        <v>346</v>
      </c>
      <c r="BY139" t="s">
        <v>342</v>
      </c>
      <c r="EQ139">
        <v>250689</v>
      </c>
      <c r="ER139" t="s">
        <v>2809</v>
      </c>
      <c r="EV139">
        <v>17285145</v>
      </c>
      <c r="EW139">
        <v>928</v>
      </c>
      <c r="EX139">
        <v>219621</v>
      </c>
      <c r="EY139" t="s">
        <v>3746</v>
      </c>
      <c r="EZ139">
        <v>1</v>
      </c>
      <c r="FC139">
        <v>534101</v>
      </c>
      <c r="FD139" t="s">
        <v>101</v>
      </c>
    </row>
    <row r="140" spans="1:160" x14ac:dyDescent="0.3">
      <c r="A140" t="str">
        <f>VLOOKUP(B140,Table2[],3,FALSE)</f>
        <v>Digital</v>
      </c>
      <c r="B140" t="str">
        <f>IF(OR(ISNUMBER(FIND("QVC",Z140)),ISNUMBER(FIND("QVC",AL140))),"QVC",IF(OR(ISNUMBER(FIND("NCO",H140)),ISNUMBER(FIND("NCO",Y140))), "NCO", IF(AL140="consumer","PMD.com",VLOOKUP(LEFT(H140,2),Tables!$E$1:$F$11,2,FALSE))))</f>
        <v>PMD.com</v>
      </c>
      <c r="C140">
        <f t="shared" si="7"/>
        <v>51090061</v>
      </c>
      <c r="D140">
        <f t="shared" si="8"/>
        <v>1</v>
      </c>
      <c r="E140" t="str">
        <f t="shared" ca="1" si="6"/>
        <v>shifted orders shipped</v>
      </c>
      <c r="F140" t="s">
        <v>3539</v>
      </c>
      <c r="G140" t="s">
        <v>335</v>
      </c>
      <c r="H140" t="s">
        <v>2808</v>
      </c>
      <c r="I140" s="6">
        <v>44008.698310185187</v>
      </c>
      <c r="J140" t="s">
        <v>16</v>
      </c>
      <c r="K140" s="6">
        <v>44013.231319444443</v>
      </c>
      <c r="M140" t="s">
        <v>1826</v>
      </c>
      <c r="N140" t="s">
        <v>1827</v>
      </c>
      <c r="Q140" t="s">
        <v>1828</v>
      </c>
      <c r="R140" t="s">
        <v>402</v>
      </c>
      <c r="S140">
        <v>63376</v>
      </c>
      <c r="T140" t="s">
        <v>338</v>
      </c>
      <c r="U140" t="s">
        <v>530</v>
      </c>
      <c r="W140" t="s">
        <v>1829</v>
      </c>
      <c r="Z140" t="s">
        <v>1826</v>
      </c>
      <c r="AA140" t="s">
        <v>1827</v>
      </c>
      <c r="AD140" t="s">
        <v>1828</v>
      </c>
      <c r="AE140" t="s">
        <v>402</v>
      </c>
      <c r="AF140">
        <v>63376</v>
      </c>
      <c r="AG140" t="s">
        <v>338</v>
      </c>
      <c r="AH140" t="s">
        <v>530</v>
      </c>
      <c r="AJ140" t="s">
        <v>1829</v>
      </c>
      <c r="AL140" t="s">
        <v>339</v>
      </c>
      <c r="AM140">
        <v>1</v>
      </c>
      <c r="AN140">
        <v>1</v>
      </c>
      <c r="AO140">
        <v>8078</v>
      </c>
      <c r="AQ140">
        <v>124010</v>
      </c>
      <c r="AR140">
        <v>51090061</v>
      </c>
      <c r="AS140" t="s">
        <v>2688</v>
      </c>
      <c r="AT140" t="s">
        <v>122</v>
      </c>
      <c r="AW140" t="s">
        <v>340</v>
      </c>
      <c r="AX140" t="s">
        <v>340</v>
      </c>
      <c r="AY140" t="s">
        <v>357</v>
      </c>
      <c r="AZ140" t="s">
        <v>363</v>
      </c>
      <c r="BY140" t="s">
        <v>342</v>
      </c>
      <c r="EQ140">
        <v>252774</v>
      </c>
      <c r="ER140" t="s">
        <v>2809</v>
      </c>
      <c r="EV140">
        <v>17285145</v>
      </c>
      <c r="EW140">
        <v>928</v>
      </c>
      <c r="EX140">
        <v>219621</v>
      </c>
      <c r="EY140" t="s">
        <v>3746</v>
      </c>
      <c r="EZ140">
        <v>1</v>
      </c>
      <c r="FC140">
        <v>51090061</v>
      </c>
      <c r="FD140" t="s">
        <v>122</v>
      </c>
    </row>
    <row r="141" spans="1:160" x14ac:dyDescent="0.3">
      <c r="A141" t="str">
        <f>VLOOKUP(B141,Table2[],3,FALSE)</f>
        <v>Digital</v>
      </c>
      <c r="B141" t="str">
        <f>IF(OR(ISNUMBER(FIND("QVC",Z141)),ISNUMBER(FIND("QVC",AL141))),"QVC",IF(OR(ISNUMBER(FIND("NCO",H141)),ISNUMBER(FIND("NCO",Y141))), "NCO", IF(AL141="consumer","PMD.com",VLOOKUP(LEFT(H141,2),Tables!$E$1:$F$11,2,FALSE))))</f>
        <v>PMD.com</v>
      </c>
      <c r="C141">
        <f t="shared" si="7"/>
        <v>51090030</v>
      </c>
      <c r="D141">
        <f t="shared" si="8"/>
        <v>1</v>
      </c>
      <c r="E141" t="str">
        <f t="shared" ca="1" si="6"/>
        <v>shifted orders shipped</v>
      </c>
      <c r="F141" t="s">
        <v>3539</v>
      </c>
      <c r="G141" t="s">
        <v>335</v>
      </c>
      <c r="H141" t="s">
        <v>2808</v>
      </c>
      <c r="I141" s="6">
        <v>44008.698310185187</v>
      </c>
      <c r="J141" t="s">
        <v>16</v>
      </c>
      <c r="K141" s="6">
        <v>44013.231319444443</v>
      </c>
      <c r="M141" t="s">
        <v>1826</v>
      </c>
      <c r="N141" t="s">
        <v>1827</v>
      </c>
      <c r="Q141" t="s">
        <v>1828</v>
      </c>
      <c r="R141" t="s">
        <v>402</v>
      </c>
      <c r="S141">
        <v>63376</v>
      </c>
      <c r="T141" t="s">
        <v>338</v>
      </c>
      <c r="U141" t="s">
        <v>530</v>
      </c>
      <c r="W141" t="s">
        <v>1829</v>
      </c>
      <c r="Z141" t="s">
        <v>1826</v>
      </c>
      <c r="AA141" t="s">
        <v>1827</v>
      </c>
      <c r="AD141" t="s">
        <v>1828</v>
      </c>
      <c r="AE141" t="s">
        <v>402</v>
      </c>
      <c r="AF141">
        <v>63376</v>
      </c>
      <c r="AG141" t="s">
        <v>338</v>
      </c>
      <c r="AH141" t="s">
        <v>530</v>
      </c>
      <c r="AJ141" t="s">
        <v>1829</v>
      </c>
      <c r="AL141" t="s">
        <v>339</v>
      </c>
      <c r="AM141">
        <v>1</v>
      </c>
      <c r="AN141">
        <v>1</v>
      </c>
      <c r="AO141">
        <v>6688</v>
      </c>
      <c r="AQ141">
        <v>125960</v>
      </c>
      <c r="AR141">
        <v>51090030</v>
      </c>
      <c r="AS141" t="s">
        <v>996</v>
      </c>
      <c r="AT141" t="s">
        <v>628</v>
      </c>
      <c r="AW141" t="s">
        <v>343</v>
      </c>
      <c r="BY141" t="s">
        <v>342</v>
      </c>
      <c r="BZ141" t="b">
        <v>0</v>
      </c>
      <c r="EQ141">
        <v>244453</v>
      </c>
      <c r="ER141" t="s">
        <v>2809</v>
      </c>
      <c r="EV141">
        <v>17285145</v>
      </c>
      <c r="EW141">
        <v>928</v>
      </c>
      <c r="EX141">
        <v>219621</v>
      </c>
      <c r="EY141" t="s">
        <v>3746</v>
      </c>
      <c r="EZ141">
        <v>1</v>
      </c>
      <c r="FC141">
        <v>95378</v>
      </c>
      <c r="FD141" t="s">
        <v>1045</v>
      </c>
    </row>
    <row r="142" spans="1:160" x14ac:dyDescent="0.3">
      <c r="A142" t="str">
        <f>VLOOKUP(B142,Table2[],3,FALSE)</f>
        <v>Digital</v>
      </c>
      <c r="B142" t="str">
        <f>IF(OR(ISNUMBER(FIND("QVC",Z142)),ISNUMBER(FIND("QVC",AL142))),"QVC",IF(OR(ISNUMBER(FIND("NCO",H142)),ISNUMBER(FIND("NCO",Y142))), "NCO", IF(AL142="consumer","PMD.com",VLOOKUP(LEFT(H142,2),Tables!$E$1:$F$11,2,FALSE))))</f>
        <v>PMD.com</v>
      </c>
      <c r="C142">
        <f t="shared" si="7"/>
        <v>5341030</v>
      </c>
      <c r="D142">
        <f t="shared" si="8"/>
        <v>1</v>
      </c>
      <c r="E142" t="str">
        <f t="shared" ca="1" si="6"/>
        <v>shifted orders shipped</v>
      </c>
      <c r="F142" t="s">
        <v>3539</v>
      </c>
      <c r="G142" t="s">
        <v>335</v>
      </c>
      <c r="H142" t="s">
        <v>2808</v>
      </c>
      <c r="I142" s="6">
        <v>44008.698310185187</v>
      </c>
      <c r="J142" t="s">
        <v>16</v>
      </c>
      <c r="K142" s="6">
        <v>44013.231319444443</v>
      </c>
      <c r="M142" t="s">
        <v>1826</v>
      </c>
      <c r="N142" t="s">
        <v>1827</v>
      </c>
      <c r="Q142" t="s">
        <v>1828</v>
      </c>
      <c r="R142" t="s">
        <v>402</v>
      </c>
      <c r="S142">
        <v>63376</v>
      </c>
      <c r="T142" t="s">
        <v>338</v>
      </c>
      <c r="U142" t="s">
        <v>530</v>
      </c>
      <c r="W142" t="s">
        <v>1829</v>
      </c>
      <c r="Z142" t="s">
        <v>1826</v>
      </c>
      <c r="AA142" t="s">
        <v>1827</v>
      </c>
      <c r="AD142" t="s">
        <v>1828</v>
      </c>
      <c r="AE142" t="s">
        <v>402</v>
      </c>
      <c r="AF142">
        <v>63376</v>
      </c>
      <c r="AG142" t="s">
        <v>338</v>
      </c>
      <c r="AH142" t="s">
        <v>530</v>
      </c>
      <c r="AJ142" t="s">
        <v>1829</v>
      </c>
      <c r="AL142" t="s">
        <v>339</v>
      </c>
      <c r="AM142">
        <v>1</v>
      </c>
      <c r="AN142">
        <v>1</v>
      </c>
      <c r="AO142">
        <v>12859</v>
      </c>
      <c r="AQ142">
        <v>124642</v>
      </c>
      <c r="AR142">
        <v>5341030</v>
      </c>
      <c r="AS142" t="s">
        <v>925</v>
      </c>
      <c r="AT142" t="s">
        <v>926</v>
      </c>
      <c r="AW142" t="s">
        <v>366</v>
      </c>
      <c r="AX142" t="s">
        <v>366</v>
      </c>
      <c r="AY142" t="s">
        <v>345</v>
      </c>
      <c r="AZ142" t="s">
        <v>346</v>
      </c>
      <c r="BY142" t="s">
        <v>342</v>
      </c>
      <c r="EQ142">
        <v>243275</v>
      </c>
      <c r="ER142" t="s">
        <v>2809</v>
      </c>
      <c r="EV142">
        <v>17285145</v>
      </c>
      <c r="EW142">
        <v>928</v>
      </c>
      <c r="EX142">
        <v>219621</v>
      </c>
      <c r="EY142" t="s">
        <v>3746</v>
      </c>
      <c r="EZ142">
        <v>1</v>
      </c>
      <c r="FC142">
        <v>95378</v>
      </c>
      <c r="FD142" t="s">
        <v>1045</v>
      </c>
    </row>
    <row r="143" spans="1:160" x14ac:dyDescent="0.3">
      <c r="A143" t="str">
        <f>VLOOKUP(B143,Table2[],3,FALSE)</f>
        <v>Digital</v>
      </c>
      <c r="B143" t="str">
        <f>IF(OR(ISNUMBER(FIND("QVC",Z143)),ISNUMBER(FIND("QVC",AL143))),"QVC",IF(OR(ISNUMBER(FIND("NCO",H143)),ISNUMBER(FIND("NCO",Y143))), "NCO", IF(AL143="consumer","PMD.com",VLOOKUP(LEFT(H143,2),Tables!$E$1:$F$11,2,FALSE))))</f>
        <v>PMD.com</v>
      </c>
      <c r="C143">
        <f t="shared" si="7"/>
        <v>51090030</v>
      </c>
      <c r="D143">
        <f t="shared" si="8"/>
        <v>1</v>
      </c>
      <c r="E143" t="str">
        <f t="shared" ca="1" si="6"/>
        <v>shifted orders shipped</v>
      </c>
      <c r="F143" t="s">
        <v>3539</v>
      </c>
      <c r="G143" t="s">
        <v>335</v>
      </c>
      <c r="H143" t="s">
        <v>2900</v>
      </c>
      <c r="I143" s="6">
        <v>44011.241180555553</v>
      </c>
      <c r="J143" t="s">
        <v>16</v>
      </c>
      <c r="K143" s="6">
        <v>44013.232002314813</v>
      </c>
      <c r="M143" t="s">
        <v>3747</v>
      </c>
      <c r="N143" t="s">
        <v>3748</v>
      </c>
      <c r="Q143" t="s">
        <v>466</v>
      </c>
      <c r="R143" t="s">
        <v>360</v>
      </c>
      <c r="S143" t="s">
        <v>3749</v>
      </c>
      <c r="T143" t="s">
        <v>338</v>
      </c>
      <c r="U143" t="s">
        <v>530</v>
      </c>
      <c r="W143" t="s">
        <v>3750</v>
      </c>
      <c r="Z143" t="s">
        <v>3747</v>
      </c>
      <c r="AA143" t="s">
        <v>3748</v>
      </c>
      <c r="AD143" t="s">
        <v>466</v>
      </c>
      <c r="AE143" t="s">
        <v>360</v>
      </c>
      <c r="AF143" t="s">
        <v>3749</v>
      </c>
      <c r="AG143" t="s">
        <v>338</v>
      </c>
      <c r="AH143" t="s">
        <v>530</v>
      </c>
      <c r="AJ143" t="s">
        <v>3750</v>
      </c>
      <c r="AL143" t="s">
        <v>339</v>
      </c>
      <c r="AM143">
        <v>1</v>
      </c>
      <c r="AN143">
        <v>1</v>
      </c>
      <c r="AO143">
        <v>6688</v>
      </c>
      <c r="AQ143">
        <v>125960</v>
      </c>
      <c r="AR143">
        <v>51090030</v>
      </c>
      <c r="AS143" t="s">
        <v>996</v>
      </c>
      <c r="AT143" t="s">
        <v>628</v>
      </c>
      <c r="AW143" t="s">
        <v>343</v>
      </c>
      <c r="BY143" t="s">
        <v>342</v>
      </c>
      <c r="BZ143" t="b">
        <v>0</v>
      </c>
      <c r="EQ143">
        <v>244453</v>
      </c>
      <c r="ER143" t="s">
        <v>2901</v>
      </c>
      <c r="EV143">
        <v>17285639</v>
      </c>
      <c r="EW143">
        <v>928</v>
      </c>
      <c r="EX143">
        <v>220104</v>
      </c>
      <c r="EY143" t="s">
        <v>3751</v>
      </c>
      <c r="EZ143">
        <v>1</v>
      </c>
      <c r="FC143">
        <v>95384</v>
      </c>
      <c r="FD143" t="s">
        <v>3530</v>
      </c>
    </row>
    <row r="144" spans="1:160" x14ac:dyDescent="0.3">
      <c r="A144" t="str">
        <f>VLOOKUP(B144,Table2[],3,FALSE)</f>
        <v>Digital</v>
      </c>
      <c r="B144" t="str">
        <f>IF(OR(ISNUMBER(FIND("QVC",Z144)),ISNUMBER(FIND("QVC",AL144))),"QVC",IF(OR(ISNUMBER(FIND("NCO",H144)),ISNUMBER(FIND("NCO",Y144))), "NCO", IF(AL144="consumer","PMD.com",VLOOKUP(LEFT(H144,2),Tables!$E$1:$F$11,2,FALSE))))</f>
        <v>PMD.com</v>
      </c>
      <c r="C144">
        <f t="shared" si="7"/>
        <v>51410001</v>
      </c>
      <c r="D144">
        <f t="shared" si="8"/>
        <v>1</v>
      </c>
      <c r="E144" t="str">
        <f t="shared" ca="1" si="6"/>
        <v>shifted orders shipped</v>
      </c>
      <c r="F144" t="s">
        <v>3539</v>
      </c>
      <c r="G144" t="s">
        <v>335</v>
      </c>
      <c r="H144" t="s">
        <v>2900</v>
      </c>
      <c r="I144" s="6">
        <v>44011.241180555553</v>
      </c>
      <c r="J144" t="s">
        <v>16</v>
      </c>
      <c r="K144" s="6">
        <v>44013.232002314813</v>
      </c>
      <c r="M144" t="s">
        <v>3747</v>
      </c>
      <c r="N144" t="s">
        <v>3748</v>
      </c>
      <c r="Q144" t="s">
        <v>466</v>
      </c>
      <c r="R144" t="s">
        <v>360</v>
      </c>
      <c r="S144" t="s">
        <v>3749</v>
      </c>
      <c r="T144" t="s">
        <v>338</v>
      </c>
      <c r="U144" t="s">
        <v>530</v>
      </c>
      <c r="W144" t="s">
        <v>3750</v>
      </c>
      <c r="Z144" t="s">
        <v>3747</v>
      </c>
      <c r="AA144" t="s">
        <v>3748</v>
      </c>
      <c r="AD144" t="s">
        <v>466</v>
      </c>
      <c r="AE144" t="s">
        <v>360</v>
      </c>
      <c r="AF144" t="s">
        <v>3749</v>
      </c>
      <c r="AG144" t="s">
        <v>338</v>
      </c>
      <c r="AH144" t="s">
        <v>530</v>
      </c>
      <c r="AJ144" t="s">
        <v>3750</v>
      </c>
      <c r="AL144" t="s">
        <v>339</v>
      </c>
      <c r="AM144">
        <v>1</v>
      </c>
      <c r="AN144">
        <v>1</v>
      </c>
      <c r="AO144">
        <v>10146</v>
      </c>
      <c r="AQ144">
        <v>124431</v>
      </c>
      <c r="AR144">
        <v>51410001</v>
      </c>
      <c r="AS144" t="s">
        <v>2386</v>
      </c>
      <c r="AT144" t="s">
        <v>81</v>
      </c>
      <c r="AW144" t="s">
        <v>340</v>
      </c>
      <c r="AX144" t="s">
        <v>340</v>
      </c>
      <c r="AY144" t="s">
        <v>432</v>
      </c>
      <c r="AZ144">
        <v>0</v>
      </c>
      <c r="BY144" t="s">
        <v>342</v>
      </c>
      <c r="EQ144">
        <v>253369</v>
      </c>
      <c r="ER144" t="s">
        <v>2901</v>
      </c>
      <c r="EV144">
        <v>17285639</v>
      </c>
      <c r="EW144">
        <v>928</v>
      </c>
      <c r="EX144">
        <v>220104</v>
      </c>
      <c r="EY144" t="s">
        <v>3751</v>
      </c>
      <c r="EZ144">
        <v>1</v>
      </c>
      <c r="FC144">
        <v>51410001</v>
      </c>
      <c r="FD144" t="s">
        <v>81</v>
      </c>
    </row>
    <row r="145" spans="1:160" x14ac:dyDescent="0.3">
      <c r="A145" t="str">
        <f>VLOOKUP(B145,Table2[],3,FALSE)</f>
        <v>Digital</v>
      </c>
      <c r="B145" t="str">
        <f>IF(OR(ISNUMBER(FIND("QVC",Z145)),ISNUMBER(FIND("QVC",AL145))),"QVC",IF(OR(ISNUMBER(FIND("NCO",H145)),ISNUMBER(FIND("NCO",Y145))), "NCO", IF(AL145="consumer","PMD.com",VLOOKUP(LEFT(H145,2),Tables!$E$1:$F$11,2,FALSE))))</f>
        <v>PMD.com</v>
      </c>
      <c r="C145">
        <f t="shared" si="7"/>
        <v>53240001</v>
      </c>
      <c r="D145">
        <f t="shared" si="8"/>
        <v>1</v>
      </c>
      <c r="E145" t="str">
        <f t="shared" ca="1" si="6"/>
        <v>shifted orders shipped</v>
      </c>
      <c r="F145" t="s">
        <v>3539</v>
      </c>
      <c r="G145" t="s">
        <v>335</v>
      </c>
      <c r="H145" t="s">
        <v>2900</v>
      </c>
      <c r="I145" s="6">
        <v>44011.241180555553</v>
      </c>
      <c r="J145" t="s">
        <v>16</v>
      </c>
      <c r="K145" s="6">
        <v>44013.232002314813</v>
      </c>
      <c r="M145" t="s">
        <v>3747</v>
      </c>
      <c r="N145" t="s">
        <v>3748</v>
      </c>
      <c r="Q145" t="s">
        <v>466</v>
      </c>
      <c r="R145" t="s">
        <v>360</v>
      </c>
      <c r="S145" t="s">
        <v>3749</v>
      </c>
      <c r="T145" t="s">
        <v>338</v>
      </c>
      <c r="U145" t="s">
        <v>530</v>
      </c>
      <c r="W145" t="s">
        <v>3750</v>
      </c>
      <c r="Z145" t="s">
        <v>3747</v>
      </c>
      <c r="AA145" t="s">
        <v>3748</v>
      </c>
      <c r="AD145" t="s">
        <v>466</v>
      </c>
      <c r="AE145" t="s">
        <v>360</v>
      </c>
      <c r="AF145" t="s">
        <v>3749</v>
      </c>
      <c r="AG145" t="s">
        <v>338</v>
      </c>
      <c r="AH145" t="s">
        <v>530</v>
      </c>
      <c r="AJ145" t="s">
        <v>3750</v>
      </c>
      <c r="AL145" t="s">
        <v>339</v>
      </c>
      <c r="AM145">
        <v>1</v>
      </c>
      <c r="AN145">
        <v>1</v>
      </c>
      <c r="AO145">
        <v>7354</v>
      </c>
      <c r="AQ145">
        <v>124443</v>
      </c>
      <c r="AR145">
        <v>53240001</v>
      </c>
      <c r="AS145" t="s">
        <v>139</v>
      </c>
      <c r="AT145" t="s">
        <v>140</v>
      </c>
      <c r="AW145" t="s">
        <v>343</v>
      </c>
      <c r="BY145" t="s">
        <v>342</v>
      </c>
      <c r="EQ145">
        <v>251890</v>
      </c>
      <c r="ER145" t="s">
        <v>2901</v>
      </c>
      <c r="EV145">
        <v>17285639</v>
      </c>
      <c r="EW145">
        <v>928</v>
      </c>
      <c r="EX145">
        <v>220104</v>
      </c>
      <c r="EY145" t="s">
        <v>3751</v>
      </c>
      <c r="EZ145">
        <v>1</v>
      </c>
      <c r="FC145">
        <v>53240001</v>
      </c>
      <c r="FD145" t="s">
        <v>140</v>
      </c>
    </row>
    <row r="146" spans="1:160" x14ac:dyDescent="0.3">
      <c r="A146" t="str">
        <f>VLOOKUP(B146,Table2[],3,FALSE)</f>
        <v>Digital</v>
      </c>
      <c r="B146" t="str">
        <f>IF(OR(ISNUMBER(FIND("QVC",Z146)),ISNUMBER(FIND("QVC",AL146))),"QVC",IF(OR(ISNUMBER(FIND("NCO",H146)),ISNUMBER(FIND("NCO",Y146))), "NCO", IF(AL146="consumer","PMD.com",VLOOKUP(LEFT(H146,2),Tables!$E$1:$F$11,2,FALSE))))</f>
        <v>PMD.com</v>
      </c>
      <c r="C146">
        <f t="shared" si="7"/>
        <v>53920001</v>
      </c>
      <c r="D146">
        <f t="shared" si="8"/>
        <v>1</v>
      </c>
      <c r="E146" t="str">
        <f t="shared" ca="1" si="6"/>
        <v>shifted orders shipped</v>
      </c>
      <c r="F146" t="s">
        <v>3539</v>
      </c>
      <c r="G146" t="s">
        <v>335</v>
      </c>
      <c r="H146" t="s">
        <v>2900</v>
      </c>
      <c r="I146" s="6">
        <v>44011.241180555553</v>
      </c>
      <c r="J146" t="s">
        <v>16</v>
      </c>
      <c r="K146" s="6">
        <v>44013.232002314813</v>
      </c>
      <c r="M146" t="s">
        <v>3747</v>
      </c>
      <c r="N146" t="s">
        <v>3748</v>
      </c>
      <c r="Q146" t="s">
        <v>466</v>
      </c>
      <c r="R146" t="s">
        <v>360</v>
      </c>
      <c r="S146" t="s">
        <v>3749</v>
      </c>
      <c r="T146" t="s">
        <v>338</v>
      </c>
      <c r="U146" t="s">
        <v>530</v>
      </c>
      <c r="W146" t="s">
        <v>3750</v>
      </c>
      <c r="Z146" t="s">
        <v>3747</v>
      </c>
      <c r="AA146" t="s">
        <v>3748</v>
      </c>
      <c r="AD146" t="s">
        <v>466</v>
      </c>
      <c r="AE146" t="s">
        <v>360</v>
      </c>
      <c r="AF146" t="s">
        <v>3749</v>
      </c>
      <c r="AG146" t="s">
        <v>338</v>
      </c>
      <c r="AH146" t="s">
        <v>530</v>
      </c>
      <c r="AJ146" t="s">
        <v>3750</v>
      </c>
      <c r="AL146" t="s">
        <v>339</v>
      </c>
      <c r="AM146">
        <v>1</v>
      </c>
      <c r="AN146">
        <v>1</v>
      </c>
      <c r="AO146">
        <v>14899</v>
      </c>
      <c r="AQ146">
        <v>124468</v>
      </c>
      <c r="AR146">
        <v>53920001</v>
      </c>
      <c r="AS146">
        <v>9000000</v>
      </c>
      <c r="AT146" t="s">
        <v>40</v>
      </c>
      <c r="AW146" t="s">
        <v>343</v>
      </c>
      <c r="BY146" t="s">
        <v>342</v>
      </c>
      <c r="EQ146">
        <v>243396</v>
      </c>
      <c r="ER146" t="s">
        <v>2901</v>
      </c>
      <c r="EV146">
        <v>17285639</v>
      </c>
      <c r="EW146">
        <v>928</v>
      </c>
      <c r="EX146">
        <v>220104</v>
      </c>
      <c r="EY146" t="s">
        <v>3751</v>
      </c>
      <c r="EZ146">
        <v>1</v>
      </c>
      <c r="FC146">
        <v>95384</v>
      </c>
      <c r="FD146" t="s">
        <v>3530</v>
      </c>
    </row>
    <row r="147" spans="1:160" x14ac:dyDescent="0.3">
      <c r="A147" t="str">
        <f>VLOOKUP(B147,Table2[],3,FALSE)</f>
        <v>Digital</v>
      </c>
      <c r="B147" t="str">
        <f>IF(OR(ISNUMBER(FIND("QVC",Z147)),ISNUMBER(FIND("QVC",AL147))),"QVC",IF(OR(ISNUMBER(FIND("NCO",H147)),ISNUMBER(FIND("NCO",Y147))), "NCO", IF(AL147="consumer","PMD.com",VLOOKUP(LEFT(H147,2),Tables!$E$1:$F$11,2,FALSE))))</f>
        <v>PMD.com</v>
      </c>
      <c r="C147">
        <f t="shared" si="7"/>
        <v>7660</v>
      </c>
      <c r="D147">
        <f t="shared" si="8"/>
        <v>1</v>
      </c>
      <c r="E147" t="str">
        <f t="shared" ca="1" si="6"/>
        <v>shifted orders shipped</v>
      </c>
      <c r="F147" t="s">
        <v>3539</v>
      </c>
      <c r="G147" t="s">
        <v>335</v>
      </c>
      <c r="H147" t="s">
        <v>2900</v>
      </c>
      <c r="I147" s="6">
        <v>44011.241180555553</v>
      </c>
      <c r="J147" t="s">
        <v>16</v>
      </c>
      <c r="K147" s="6">
        <v>44013.232002314813</v>
      </c>
      <c r="M147" t="s">
        <v>3747</v>
      </c>
      <c r="N147" t="s">
        <v>3748</v>
      </c>
      <c r="Q147" t="s">
        <v>466</v>
      </c>
      <c r="R147" t="s">
        <v>360</v>
      </c>
      <c r="S147" t="s">
        <v>3749</v>
      </c>
      <c r="T147" t="s">
        <v>338</v>
      </c>
      <c r="U147" t="s">
        <v>530</v>
      </c>
      <c r="W147" t="s">
        <v>3750</v>
      </c>
      <c r="Z147" t="s">
        <v>3747</v>
      </c>
      <c r="AA147" t="s">
        <v>3748</v>
      </c>
      <c r="AD147" t="s">
        <v>466</v>
      </c>
      <c r="AE147" t="s">
        <v>360</v>
      </c>
      <c r="AF147" t="s">
        <v>3749</v>
      </c>
      <c r="AG147" t="s">
        <v>338</v>
      </c>
      <c r="AH147" t="s">
        <v>530</v>
      </c>
      <c r="AJ147" t="s">
        <v>3750</v>
      </c>
      <c r="AL147" t="s">
        <v>339</v>
      </c>
      <c r="AM147">
        <v>1</v>
      </c>
      <c r="AN147">
        <v>1</v>
      </c>
      <c r="AO147">
        <v>11858</v>
      </c>
      <c r="AQ147">
        <v>124798</v>
      </c>
      <c r="AR147">
        <v>7660</v>
      </c>
      <c r="AS147" t="s">
        <v>2085</v>
      </c>
      <c r="AT147" t="s">
        <v>38</v>
      </c>
      <c r="AW147" t="s">
        <v>343</v>
      </c>
      <c r="BY147" t="s">
        <v>342</v>
      </c>
      <c r="EQ147">
        <v>251455</v>
      </c>
      <c r="ER147" t="s">
        <v>2901</v>
      </c>
      <c r="EV147">
        <v>17285639</v>
      </c>
      <c r="EW147">
        <v>928</v>
      </c>
      <c r="EX147">
        <v>220104</v>
      </c>
      <c r="EY147" t="s">
        <v>3751</v>
      </c>
      <c r="EZ147">
        <v>1</v>
      </c>
      <c r="FC147">
        <v>7660</v>
      </c>
      <c r="FD147" t="s">
        <v>38</v>
      </c>
    </row>
    <row r="148" spans="1:160" x14ac:dyDescent="0.3">
      <c r="A148" t="str">
        <f>VLOOKUP(B148,Table2[],3,FALSE)</f>
        <v>Digital</v>
      </c>
      <c r="B148" t="str">
        <f>IF(OR(ISNUMBER(FIND("QVC",Z148)),ISNUMBER(FIND("QVC",AL148))),"QVC",IF(OR(ISNUMBER(FIND("NCO",H148)),ISNUMBER(FIND("NCO",Y148))), "NCO", IF(AL148="consumer","PMD.com",VLOOKUP(LEFT(H148,2),Tables!$E$1:$F$11,2,FALSE))))</f>
        <v>PMD.com</v>
      </c>
      <c r="C148">
        <f t="shared" si="7"/>
        <v>52430001</v>
      </c>
      <c r="D148">
        <f t="shared" si="8"/>
        <v>1</v>
      </c>
      <c r="E148" t="str">
        <f t="shared" ca="1" si="6"/>
        <v>shifted orders shipped</v>
      </c>
      <c r="F148" t="s">
        <v>3539</v>
      </c>
      <c r="G148" t="s">
        <v>335</v>
      </c>
      <c r="H148" t="s">
        <v>2900</v>
      </c>
      <c r="I148" s="6">
        <v>44011.241180555553</v>
      </c>
      <c r="J148" t="s">
        <v>16</v>
      </c>
      <c r="K148" s="6">
        <v>44013.232002314813</v>
      </c>
      <c r="M148" t="s">
        <v>3747</v>
      </c>
      <c r="N148" t="s">
        <v>3748</v>
      </c>
      <c r="Q148" t="s">
        <v>466</v>
      </c>
      <c r="R148" t="s">
        <v>360</v>
      </c>
      <c r="S148" t="s">
        <v>3749</v>
      </c>
      <c r="T148" t="s">
        <v>338</v>
      </c>
      <c r="U148" t="s">
        <v>530</v>
      </c>
      <c r="W148" t="s">
        <v>3750</v>
      </c>
      <c r="Z148" t="s">
        <v>3747</v>
      </c>
      <c r="AA148" t="s">
        <v>3748</v>
      </c>
      <c r="AD148" t="s">
        <v>466</v>
      </c>
      <c r="AE148" t="s">
        <v>360</v>
      </c>
      <c r="AF148" t="s">
        <v>3749</v>
      </c>
      <c r="AG148" t="s">
        <v>338</v>
      </c>
      <c r="AH148" t="s">
        <v>530</v>
      </c>
      <c r="AJ148" t="s">
        <v>3750</v>
      </c>
      <c r="AL148" t="s">
        <v>339</v>
      </c>
      <c r="AM148">
        <v>1</v>
      </c>
      <c r="AN148">
        <v>1</v>
      </c>
      <c r="AO148">
        <v>12063</v>
      </c>
      <c r="AQ148">
        <v>127155</v>
      </c>
      <c r="AR148">
        <v>52430001</v>
      </c>
      <c r="AS148" t="s">
        <v>927</v>
      </c>
      <c r="AT148" t="s">
        <v>75</v>
      </c>
      <c r="AW148" t="s">
        <v>340</v>
      </c>
      <c r="AX148" t="s">
        <v>340</v>
      </c>
      <c r="AY148" t="s">
        <v>357</v>
      </c>
      <c r="AZ148" t="s">
        <v>363</v>
      </c>
      <c r="BY148" t="s">
        <v>342</v>
      </c>
      <c r="EQ148">
        <v>249990</v>
      </c>
      <c r="ER148" t="s">
        <v>2901</v>
      </c>
      <c r="EV148">
        <v>17285639</v>
      </c>
      <c r="EW148">
        <v>928</v>
      </c>
      <c r="EX148">
        <v>220104</v>
      </c>
      <c r="EY148" t="s">
        <v>3751</v>
      </c>
      <c r="EZ148">
        <v>1</v>
      </c>
      <c r="FC148">
        <v>95384</v>
      </c>
      <c r="FD148" t="s">
        <v>3530</v>
      </c>
    </row>
    <row r="149" spans="1:160" x14ac:dyDescent="0.3">
      <c r="A149" t="str">
        <f>VLOOKUP(B149,Table2[],3,FALSE)</f>
        <v>Digital</v>
      </c>
      <c r="B149" t="str">
        <f>IF(OR(ISNUMBER(FIND("QVC",Z149)),ISNUMBER(FIND("QVC",AL149))),"QVC",IF(OR(ISNUMBER(FIND("NCO",H149)),ISNUMBER(FIND("NCO",Y149))), "NCO", IF(AL149="consumer","PMD.com",VLOOKUP(LEFT(H149,2),Tables!$E$1:$F$11,2,FALSE))))</f>
        <v>PMD.com</v>
      </c>
      <c r="C149">
        <f t="shared" si="7"/>
        <v>52430001</v>
      </c>
      <c r="D149">
        <f t="shared" si="8"/>
        <v>1</v>
      </c>
      <c r="E149" t="str">
        <f t="shared" ca="1" si="6"/>
        <v>shifted orders shipped</v>
      </c>
      <c r="F149" t="s">
        <v>3539</v>
      </c>
      <c r="G149" t="s">
        <v>335</v>
      </c>
      <c r="H149" t="s">
        <v>2410</v>
      </c>
      <c r="I149" s="6">
        <v>44008.461412037039</v>
      </c>
      <c r="J149" t="s">
        <v>16</v>
      </c>
      <c r="K149" s="6">
        <v>44013.232187499998</v>
      </c>
      <c r="M149" t="s">
        <v>3752</v>
      </c>
      <c r="N149" t="s">
        <v>3753</v>
      </c>
      <c r="Q149" t="s">
        <v>781</v>
      </c>
      <c r="R149" t="s">
        <v>414</v>
      </c>
      <c r="S149">
        <v>7470</v>
      </c>
      <c r="T149" t="s">
        <v>338</v>
      </c>
      <c r="U149" t="s">
        <v>530</v>
      </c>
      <c r="W149" t="s">
        <v>3754</v>
      </c>
      <c r="Z149" t="s">
        <v>3752</v>
      </c>
      <c r="AA149" t="s">
        <v>3753</v>
      </c>
      <c r="AD149" t="s">
        <v>781</v>
      </c>
      <c r="AE149" t="s">
        <v>414</v>
      </c>
      <c r="AF149">
        <v>7470</v>
      </c>
      <c r="AG149" t="s">
        <v>338</v>
      </c>
      <c r="AH149" t="s">
        <v>530</v>
      </c>
      <c r="AJ149" t="s">
        <v>3754</v>
      </c>
      <c r="AL149" t="s">
        <v>339</v>
      </c>
      <c r="AM149">
        <v>1</v>
      </c>
      <c r="AN149">
        <v>1</v>
      </c>
      <c r="AO149">
        <v>12063</v>
      </c>
      <c r="AQ149">
        <v>127155</v>
      </c>
      <c r="AR149">
        <v>52430001</v>
      </c>
      <c r="AS149" t="s">
        <v>927</v>
      </c>
      <c r="AT149" t="s">
        <v>75</v>
      </c>
      <c r="AW149" t="s">
        <v>340</v>
      </c>
      <c r="AX149" t="s">
        <v>340</v>
      </c>
      <c r="AY149" t="s">
        <v>357</v>
      </c>
      <c r="AZ149" t="s">
        <v>363</v>
      </c>
      <c r="BY149" t="s">
        <v>342</v>
      </c>
      <c r="EQ149">
        <v>249990</v>
      </c>
      <c r="ER149" t="s">
        <v>2411</v>
      </c>
      <c r="EV149">
        <v>17284357</v>
      </c>
      <c r="EW149">
        <v>928</v>
      </c>
      <c r="EX149">
        <v>218855</v>
      </c>
      <c r="EY149" t="s">
        <v>3755</v>
      </c>
      <c r="EZ149">
        <v>1</v>
      </c>
      <c r="FC149">
        <v>52430001</v>
      </c>
      <c r="FD149" t="s">
        <v>75</v>
      </c>
    </row>
    <row r="150" spans="1:160" x14ac:dyDescent="0.3">
      <c r="A150" t="str">
        <f>VLOOKUP(B150,Table2[],3,FALSE)</f>
        <v>Digital</v>
      </c>
      <c r="B150" t="str">
        <f>IF(OR(ISNUMBER(FIND("QVC",Z150)),ISNUMBER(FIND("QVC",AL150))),"QVC",IF(OR(ISNUMBER(FIND("NCO",H150)),ISNUMBER(FIND("NCO",Y150))), "NCO", IF(AL150="consumer","PMD.com",VLOOKUP(LEFT(H150,2),Tables!$E$1:$F$11,2,FALSE))))</f>
        <v>PMD.com</v>
      </c>
      <c r="C150">
        <f t="shared" si="7"/>
        <v>52240001</v>
      </c>
      <c r="D150">
        <f t="shared" si="8"/>
        <v>1</v>
      </c>
      <c r="E150" t="str">
        <f t="shared" ca="1" si="6"/>
        <v>shifted orders shipped</v>
      </c>
      <c r="F150" t="s">
        <v>3539</v>
      </c>
      <c r="G150" t="s">
        <v>335</v>
      </c>
      <c r="H150" t="s">
        <v>2410</v>
      </c>
      <c r="I150" s="6">
        <v>44008.461412037039</v>
      </c>
      <c r="J150" t="s">
        <v>16</v>
      </c>
      <c r="K150" s="6">
        <v>44013.232187499998</v>
      </c>
      <c r="M150" t="s">
        <v>3752</v>
      </c>
      <c r="N150" t="s">
        <v>3753</v>
      </c>
      <c r="Q150" t="s">
        <v>781</v>
      </c>
      <c r="R150" t="s">
        <v>414</v>
      </c>
      <c r="S150">
        <v>7470</v>
      </c>
      <c r="T150" t="s">
        <v>338</v>
      </c>
      <c r="U150" t="s">
        <v>530</v>
      </c>
      <c r="W150" t="s">
        <v>3754</v>
      </c>
      <c r="Z150" t="s">
        <v>3752</v>
      </c>
      <c r="AA150" t="s">
        <v>3753</v>
      </c>
      <c r="AD150" t="s">
        <v>781</v>
      </c>
      <c r="AE150" t="s">
        <v>414</v>
      </c>
      <c r="AF150">
        <v>7470</v>
      </c>
      <c r="AG150" t="s">
        <v>338</v>
      </c>
      <c r="AH150" t="s">
        <v>530</v>
      </c>
      <c r="AJ150" t="s">
        <v>3754</v>
      </c>
      <c r="AL150" t="s">
        <v>339</v>
      </c>
      <c r="AM150">
        <v>1</v>
      </c>
      <c r="AN150">
        <v>1</v>
      </c>
      <c r="AO150">
        <v>5995</v>
      </c>
      <c r="AQ150">
        <v>124435</v>
      </c>
      <c r="AR150">
        <v>52240001</v>
      </c>
      <c r="AS150" t="s">
        <v>2387</v>
      </c>
      <c r="AT150" t="s">
        <v>108</v>
      </c>
      <c r="AW150" t="s">
        <v>340</v>
      </c>
      <c r="AX150" t="s">
        <v>340</v>
      </c>
      <c r="AY150" t="s">
        <v>341</v>
      </c>
      <c r="AZ150">
        <v>0</v>
      </c>
      <c r="BY150" t="s">
        <v>342</v>
      </c>
      <c r="EQ150">
        <v>253361</v>
      </c>
      <c r="ER150" t="s">
        <v>2411</v>
      </c>
      <c r="EV150">
        <v>17284357</v>
      </c>
      <c r="EW150">
        <v>928</v>
      </c>
      <c r="EX150">
        <v>218855</v>
      </c>
      <c r="EY150" t="s">
        <v>3755</v>
      </c>
      <c r="EZ150">
        <v>1</v>
      </c>
      <c r="FC150">
        <v>52240001</v>
      </c>
      <c r="FD150" t="s">
        <v>108</v>
      </c>
    </row>
    <row r="151" spans="1:160" x14ac:dyDescent="0.3">
      <c r="A151" t="str">
        <f>VLOOKUP(B151,Table2[],3,FALSE)</f>
        <v>Digital</v>
      </c>
      <c r="B151" t="str">
        <f>IF(OR(ISNUMBER(FIND("QVC",Z151)),ISNUMBER(FIND("QVC",AL151))),"QVC",IF(OR(ISNUMBER(FIND("NCO",H151)),ISNUMBER(FIND("NCO",Y151))), "NCO", IF(AL151="consumer","PMD.com",VLOOKUP(LEFT(H151,2),Tables!$E$1:$F$11,2,FALSE))))</f>
        <v>PMD.com</v>
      </c>
      <c r="C151">
        <f t="shared" si="7"/>
        <v>52460001</v>
      </c>
      <c r="D151">
        <f t="shared" si="8"/>
        <v>1</v>
      </c>
      <c r="E151" t="str">
        <f t="shared" ca="1" si="6"/>
        <v>shifted orders shipped</v>
      </c>
      <c r="F151" t="s">
        <v>3539</v>
      </c>
      <c r="G151" t="s">
        <v>335</v>
      </c>
      <c r="H151" t="s">
        <v>2410</v>
      </c>
      <c r="I151" s="6">
        <v>44008.461412037039</v>
      </c>
      <c r="J151" t="s">
        <v>16</v>
      </c>
      <c r="K151" s="6">
        <v>44013.232187499998</v>
      </c>
      <c r="M151" t="s">
        <v>3752</v>
      </c>
      <c r="N151" t="s">
        <v>3753</v>
      </c>
      <c r="Q151" t="s">
        <v>781</v>
      </c>
      <c r="R151" t="s">
        <v>414</v>
      </c>
      <c r="S151">
        <v>7470</v>
      </c>
      <c r="T151" t="s">
        <v>338</v>
      </c>
      <c r="U151" t="s">
        <v>530</v>
      </c>
      <c r="W151" t="s">
        <v>3754</v>
      </c>
      <c r="Z151" t="s">
        <v>3752</v>
      </c>
      <c r="AA151" t="s">
        <v>3753</v>
      </c>
      <c r="AD151" t="s">
        <v>781</v>
      </c>
      <c r="AE151" t="s">
        <v>414</v>
      </c>
      <c r="AF151">
        <v>7470</v>
      </c>
      <c r="AG151" t="s">
        <v>338</v>
      </c>
      <c r="AH151" t="s">
        <v>530</v>
      </c>
      <c r="AJ151" t="s">
        <v>3754</v>
      </c>
      <c r="AL151" t="s">
        <v>339</v>
      </c>
      <c r="AM151">
        <v>1</v>
      </c>
      <c r="AN151">
        <v>1</v>
      </c>
      <c r="AO151">
        <v>14007</v>
      </c>
      <c r="AQ151">
        <v>127157</v>
      </c>
      <c r="AR151">
        <v>52460001</v>
      </c>
      <c r="AS151" t="s">
        <v>972</v>
      </c>
      <c r="AT151" t="s">
        <v>76</v>
      </c>
      <c r="AW151" t="s">
        <v>340</v>
      </c>
      <c r="AX151" t="s">
        <v>340</v>
      </c>
      <c r="AY151" t="s">
        <v>341</v>
      </c>
      <c r="AZ151">
        <v>0</v>
      </c>
      <c r="BY151" t="s">
        <v>342</v>
      </c>
      <c r="EQ151">
        <v>252044</v>
      </c>
      <c r="ER151" t="s">
        <v>2411</v>
      </c>
      <c r="EV151">
        <v>17284357</v>
      </c>
      <c r="EW151">
        <v>928</v>
      </c>
      <c r="EX151">
        <v>218855</v>
      </c>
      <c r="EY151" t="s">
        <v>3755</v>
      </c>
      <c r="EZ151">
        <v>1</v>
      </c>
      <c r="FC151">
        <v>52460001</v>
      </c>
      <c r="FD151" t="s">
        <v>76</v>
      </c>
    </row>
    <row r="152" spans="1:160" x14ac:dyDescent="0.3">
      <c r="A152" t="str">
        <f>VLOOKUP(B152,Table2[],3,FALSE)</f>
        <v>Digital</v>
      </c>
      <c r="B152" t="str">
        <f>IF(OR(ISNUMBER(FIND("QVC",Z152)),ISNUMBER(FIND("QVC",AL152))),"QVC",IF(OR(ISNUMBER(FIND("NCO",H152)),ISNUMBER(FIND("NCO",Y152))), "NCO", IF(AL152="consumer","PMD.com",VLOOKUP(LEFT(H152,2),Tables!$E$1:$F$11,2,FALSE))))</f>
        <v>PMD.com</v>
      </c>
      <c r="C152">
        <f t="shared" si="7"/>
        <v>53980001</v>
      </c>
      <c r="D152">
        <f t="shared" si="8"/>
        <v>1</v>
      </c>
      <c r="E152" t="str">
        <f t="shared" ca="1" si="6"/>
        <v>shifted orders shipped</v>
      </c>
      <c r="F152" t="s">
        <v>3539</v>
      </c>
      <c r="G152" t="s">
        <v>335</v>
      </c>
      <c r="H152" t="s">
        <v>3056</v>
      </c>
      <c r="I152" s="6">
        <v>44011.347974537035</v>
      </c>
      <c r="J152" t="s">
        <v>16</v>
      </c>
      <c r="K152" s="6">
        <v>44013.232199074075</v>
      </c>
      <c r="M152" t="s">
        <v>3756</v>
      </c>
      <c r="N152" t="s">
        <v>3757</v>
      </c>
      <c r="Q152" t="s">
        <v>408</v>
      </c>
      <c r="R152" t="s">
        <v>389</v>
      </c>
      <c r="S152" t="s">
        <v>3758</v>
      </c>
      <c r="T152" t="s">
        <v>338</v>
      </c>
      <c r="U152" t="s">
        <v>530</v>
      </c>
      <c r="W152" t="s">
        <v>3759</v>
      </c>
      <c r="Z152" t="s">
        <v>3756</v>
      </c>
      <c r="AA152" t="s">
        <v>3757</v>
      </c>
      <c r="AD152" t="s">
        <v>408</v>
      </c>
      <c r="AE152" t="s">
        <v>389</v>
      </c>
      <c r="AF152" t="s">
        <v>3758</v>
      </c>
      <c r="AG152" t="s">
        <v>338</v>
      </c>
      <c r="AH152" t="s">
        <v>530</v>
      </c>
      <c r="AJ152" t="s">
        <v>3759</v>
      </c>
      <c r="AL152" t="s">
        <v>339</v>
      </c>
      <c r="AM152">
        <v>1</v>
      </c>
      <c r="AN152">
        <v>1</v>
      </c>
      <c r="AO152">
        <v>5816</v>
      </c>
      <c r="AQ152">
        <v>124473</v>
      </c>
      <c r="AR152">
        <v>53980001</v>
      </c>
      <c r="AS152" t="s">
        <v>1735</v>
      </c>
      <c r="AT152" t="s">
        <v>43</v>
      </c>
      <c r="AW152" t="s">
        <v>340</v>
      </c>
      <c r="AX152">
        <v>0</v>
      </c>
      <c r="AY152" t="s">
        <v>348</v>
      </c>
      <c r="AZ152">
        <v>0</v>
      </c>
      <c r="BY152" t="s">
        <v>342</v>
      </c>
      <c r="EQ152">
        <v>253177</v>
      </c>
      <c r="ER152" t="s">
        <v>3057</v>
      </c>
      <c r="EV152">
        <v>17285711</v>
      </c>
      <c r="EW152">
        <v>928</v>
      </c>
      <c r="EX152">
        <v>220268</v>
      </c>
      <c r="EY152" t="s">
        <v>3760</v>
      </c>
      <c r="EZ152">
        <v>1</v>
      </c>
      <c r="FC152">
        <v>53980001</v>
      </c>
      <c r="FD152" t="s">
        <v>43</v>
      </c>
    </row>
    <row r="153" spans="1:160" x14ac:dyDescent="0.3">
      <c r="A153" t="str">
        <f>VLOOKUP(B153,Table2[],3,FALSE)</f>
        <v>Digital</v>
      </c>
      <c r="B153" t="str">
        <f>IF(OR(ISNUMBER(FIND("QVC",Z153)),ISNUMBER(FIND("QVC",AL153))),"QVC",IF(OR(ISNUMBER(FIND("NCO",H153)),ISNUMBER(FIND("NCO",Y153))), "NCO", IF(AL153="consumer","PMD.com",VLOOKUP(LEFT(H153,2),Tables!$E$1:$F$11,2,FALSE))))</f>
        <v>PMD.com</v>
      </c>
      <c r="C153">
        <f t="shared" si="7"/>
        <v>53970001</v>
      </c>
      <c r="D153">
        <f t="shared" si="8"/>
        <v>2</v>
      </c>
      <c r="E153" t="str">
        <f t="shared" ca="1" si="6"/>
        <v>shifted orders shipped</v>
      </c>
      <c r="F153" t="s">
        <v>3539</v>
      </c>
      <c r="G153" t="s">
        <v>335</v>
      </c>
      <c r="H153" t="s">
        <v>3056</v>
      </c>
      <c r="I153" s="6">
        <v>44011.347974537035</v>
      </c>
      <c r="J153" t="s">
        <v>16</v>
      </c>
      <c r="K153" s="6">
        <v>44013.232199074075</v>
      </c>
      <c r="M153" t="s">
        <v>3756</v>
      </c>
      <c r="N153" t="s">
        <v>3757</v>
      </c>
      <c r="Q153" t="s">
        <v>408</v>
      </c>
      <c r="R153" t="s">
        <v>389</v>
      </c>
      <c r="S153" t="s">
        <v>3758</v>
      </c>
      <c r="T153" t="s">
        <v>338</v>
      </c>
      <c r="U153" t="s">
        <v>530</v>
      </c>
      <c r="W153" t="s">
        <v>3759</v>
      </c>
      <c r="Z153" t="s">
        <v>3756</v>
      </c>
      <c r="AA153" t="s">
        <v>3757</v>
      </c>
      <c r="AD153" t="s">
        <v>408</v>
      </c>
      <c r="AE153" t="s">
        <v>389</v>
      </c>
      <c r="AF153" t="s">
        <v>3758</v>
      </c>
      <c r="AG153" t="s">
        <v>338</v>
      </c>
      <c r="AH153" t="s">
        <v>530</v>
      </c>
      <c r="AJ153" t="s">
        <v>3759</v>
      </c>
      <c r="AL153" t="s">
        <v>339</v>
      </c>
      <c r="AM153">
        <v>2</v>
      </c>
      <c r="AN153">
        <v>2</v>
      </c>
      <c r="AO153">
        <v>392</v>
      </c>
      <c r="AQ153">
        <v>124472</v>
      </c>
      <c r="AR153">
        <v>53970001</v>
      </c>
      <c r="AS153" t="s">
        <v>577</v>
      </c>
      <c r="AT153" t="s">
        <v>41</v>
      </c>
      <c r="AW153" t="s">
        <v>343</v>
      </c>
      <c r="BY153" t="s">
        <v>342</v>
      </c>
      <c r="EQ153">
        <v>251826</v>
      </c>
      <c r="ER153" t="s">
        <v>3057</v>
      </c>
      <c r="EV153">
        <v>17285711</v>
      </c>
      <c r="EW153">
        <v>928</v>
      </c>
      <c r="EX153">
        <v>220268</v>
      </c>
      <c r="EY153" t="s">
        <v>3760</v>
      </c>
      <c r="EZ153">
        <v>1</v>
      </c>
      <c r="FC153">
        <v>53970001</v>
      </c>
      <c r="FD153" t="s">
        <v>41</v>
      </c>
    </row>
    <row r="154" spans="1:160" x14ac:dyDescent="0.3">
      <c r="A154" t="str">
        <f>VLOOKUP(B154,Table2[],3,FALSE)</f>
        <v>Digital</v>
      </c>
      <c r="B154" t="str">
        <f>IF(OR(ISNUMBER(FIND("QVC",Z154)),ISNUMBER(FIND("QVC",AL154))),"QVC",IF(OR(ISNUMBER(FIND("NCO",H154)),ISNUMBER(FIND("NCO",Y154))), "NCO", IF(AL154="consumer","PMD.com",VLOOKUP(LEFT(H154,2),Tables!$E$1:$F$11,2,FALSE))))</f>
        <v>PMD.com</v>
      </c>
      <c r="C154">
        <f t="shared" si="7"/>
        <v>52430001</v>
      </c>
      <c r="D154">
        <f t="shared" si="8"/>
        <v>1</v>
      </c>
      <c r="E154" t="str">
        <f t="shared" ca="1" si="6"/>
        <v>shifted orders shipped</v>
      </c>
      <c r="F154" t="s">
        <v>3539</v>
      </c>
      <c r="G154" t="s">
        <v>335</v>
      </c>
      <c r="H154" t="s">
        <v>3056</v>
      </c>
      <c r="I154" s="6">
        <v>44011.347974537035</v>
      </c>
      <c r="J154" t="s">
        <v>16</v>
      </c>
      <c r="K154" s="6">
        <v>44013.232199074075</v>
      </c>
      <c r="M154" t="s">
        <v>3756</v>
      </c>
      <c r="N154" t="s">
        <v>3757</v>
      </c>
      <c r="Q154" t="s">
        <v>408</v>
      </c>
      <c r="R154" t="s">
        <v>389</v>
      </c>
      <c r="S154" t="s">
        <v>3758</v>
      </c>
      <c r="T154" t="s">
        <v>338</v>
      </c>
      <c r="U154" t="s">
        <v>530</v>
      </c>
      <c r="W154" t="s">
        <v>3759</v>
      </c>
      <c r="Z154" t="s">
        <v>3756</v>
      </c>
      <c r="AA154" t="s">
        <v>3757</v>
      </c>
      <c r="AD154" t="s">
        <v>408</v>
      </c>
      <c r="AE154" t="s">
        <v>389</v>
      </c>
      <c r="AF154" t="s">
        <v>3758</v>
      </c>
      <c r="AG154" t="s">
        <v>338</v>
      </c>
      <c r="AH154" t="s">
        <v>530</v>
      </c>
      <c r="AJ154" t="s">
        <v>3759</v>
      </c>
      <c r="AL154" t="s">
        <v>339</v>
      </c>
      <c r="AM154">
        <v>1</v>
      </c>
      <c r="AN154">
        <v>1</v>
      </c>
      <c r="AO154">
        <v>12063</v>
      </c>
      <c r="AQ154">
        <v>127155</v>
      </c>
      <c r="AR154">
        <v>52430001</v>
      </c>
      <c r="AS154" t="s">
        <v>927</v>
      </c>
      <c r="AT154" t="s">
        <v>75</v>
      </c>
      <c r="AW154" t="s">
        <v>340</v>
      </c>
      <c r="AX154" t="s">
        <v>340</v>
      </c>
      <c r="AY154" t="s">
        <v>357</v>
      </c>
      <c r="AZ154" t="s">
        <v>363</v>
      </c>
      <c r="BY154" t="s">
        <v>342</v>
      </c>
      <c r="EQ154">
        <v>249990</v>
      </c>
      <c r="ER154" t="s">
        <v>3057</v>
      </c>
      <c r="EV154">
        <v>17285711</v>
      </c>
      <c r="EW154">
        <v>928</v>
      </c>
      <c r="EX154">
        <v>220268</v>
      </c>
      <c r="EY154" t="s">
        <v>3760</v>
      </c>
      <c r="EZ154">
        <v>1</v>
      </c>
      <c r="FC154">
        <v>95384</v>
      </c>
      <c r="FD154" t="s">
        <v>3530</v>
      </c>
    </row>
    <row r="155" spans="1:160" x14ac:dyDescent="0.3">
      <c r="A155" t="str">
        <f>VLOOKUP(B155,Table2[],3,FALSE)</f>
        <v>Digital</v>
      </c>
      <c r="B155" t="str">
        <f>IF(OR(ISNUMBER(FIND("QVC",Z155)),ISNUMBER(FIND("QVC",AL155))),"QVC",IF(OR(ISNUMBER(FIND("NCO",H155)),ISNUMBER(FIND("NCO",Y155))), "NCO", IF(AL155="consumer","PMD.com",VLOOKUP(LEFT(H155,2),Tables!$E$1:$F$11,2,FALSE))))</f>
        <v>PMD.com</v>
      </c>
      <c r="C155">
        <f t="shared" si="7"/>
        <v>53920001</v>
      </c>
      <c r="D155">
        <f t="shared" si="8"/>
        <v>1</v>
      </c>
      <c r="E155" t="str">
        <f t="shared" ca="1" si="6"/>
        <v>shifted orders shipped</v>
      </c>
      <c r="F155" t="s">
        <v>3539</v>
      </c>
      <c r="G155" t="s">
        <v>335</v>
      </c>
      <c r="H155" t="s">
        <v>3056</v>
      </c>
      <c r="I155" s="6">
        <v>44011.347974537035</v>
      </c>
      <c r="J155" t="s">
        <v>16</v>
      </c>
      <c r="K155" s="6">
        <v>44013.232199074075</v>
      </c>
      <c r="M155" t="s">
        <v>3756</v>
      </c>
      <c r="N155" t="s">
        <v>3757</v>
      </c>
      <c r="Q155" t="s">
        <v>408</v>
      </c>
      <c r="R155" t="s">
        <v>389</v>
      </c>
      <c r="S155" t="s">
        <v>3758</v>
      </c>
      <c r="T155" t="s">
        <v>338</v>
      </c>
      <c r="U155" t="s">
        <v>530</v>
      </c>
      <c r="W155" t="s">
        <v>3759</v>
      </c>
      <c r="Z155" t="s">
        <v>3756</v>
      </c>
      <c r="AA155" t="s">
        <v>3757</v>
      </c>
      <c r="AD155" t="s">
        <v>408</v>
      </c>
      <c r="AE155" t="s">
        <v>389</v>
      </c>
      <c r="AF155" t="s">
        <v>3758</v>
      </c>
      <c r="AG155" t="s">
        <v>338</v>
      </c>
      <c r="AH155" t="s">
        <v>530</v>
      </c>
      <c r="AJ155" t="s">
        <v>3759</v>
      </c>
      <c r="AL155" t="s">
        <v>339</v>
      </c>
      <c r="AM155">
        <v>1</v>
      </c>
      <c r="AN155">
        <v>1</v>
      </c>
      <c r="AO155">
        <v>14899</v>
      </c>
      <c r="AQ155">
        <v>124468</v>
      </c>
      <c r="AR155">
        <v>53920001</v>
      </c>
      <c r="AS155">
        <v>9000000</v>
      </c>
      <c r="AT155" t="s">
        <v>40</v>
      </c>
      <c r="AW155" t="s">
        <v>343</v>
      </c>
      <c r="BY155" t="s">
        <v>342</v>
      </c>
      <c r="EQ155">
        <v>243396</v>
      </c>
      <c r="ER155" t="s">
        <v>3057</v>
      </c>
      <c r="EV155">
        <v>17285711</v>
      </c>
      <c r="EW155">
        <v>928</v>
      </c>
      <c r="EX155">
        <v>220268</v>
      </c>
      <c r="EY155" t="s">
        <v>3760</v>
      </c>
      <c r="EZ155">
        <v>1</v>
      </c>
      <c r="FC155">
        <v>95384</v>
      </c>
      <c r="FD155" t="s">
        <v>3530</v>
      </c>
    </row>
    <row r="156" spans="1:160" x14ac:dyDescent="0.3">
      <c r="A156" t="str">
        <f>VLOOKUP(B156,Table2[],3,FALSE)</f>
        <v>Digital</v>
      </c>
      <c r="B156" t="str">
        <f>IF(OR(ISNUMBER(FIND("QVC",Z156)),ISNUMBER(FIND("QVC",AL156))),"QVC",IF(OR(ISNUMBER(FIND("NCO",H156)),ISNUMBER(FIND("NCO",Y156))), "NCO", IF(AL156="consumer","PMD.com",VLOOKUP(LEFT(H156,2),Tables!$E$1:$F$11,2,FALSE))))</f>
        <v>PMD.com</v>
      </c>
      <c r="C156">
        <f t="shared" si="7"/>
        <v>53640001</v>
      </c>
      <c r="D156">
        <f t="shared" si="8"/>
        <v>1</v>
      </c>
      <c r="E156" t="str">
        <f t="shared" ca="1" si="6"/>
        <v>shifted orders shipped</v>
      </c>
      <c r="F156" t="s">
        <v>3539</v>
      </c>
      <c r="G156" t="s">
        <v>335</v>
      </c>
      <c r="H156" t="s">
        <v>3056</v>
      </c>
      <c r="I156" s="6">
        <v>44011.347974537035</v>
      </c>
      <c r="J156" t="s">
        <v>16</v>
      </c>
      <c r="K156" s="6">
        <v>44013.232199074075</v>
      </c>
      <c r="M156" t="s">
        <v>3756</v>
      </c>
      <c r="N156" t="s">
        <v>3757</v>
      </c>
      <c r="Q156" t="s">
        <v>408</v>
      </c>
      <c r="R156" t="s">
        <v>389</v>
      </c>
      <c r="S156" t="s">
        <v>3758</v>
      </c>
      <c r="T156" t="s">
        <v>338</v>
      </c>
      <c r="U156" t="s">
        <v>530</v>
      </c>
      <c r="W156" t="s">
        <v>3759</v>
      </c>
      <c r="Z156" t="s">
        <v>3756</v>
      </c>
      <c r="AA156" t="s">
        <v>3757</v>
      </c>
      <c r="AD156" t="s">
        <v>408</v>
      </c>
      <c r="AE156" t="s">
        <v>389</v>
      </c>
      <c r="AF156" t="s">
        <v>3758</v>
      </c>
      <c r="AG156" t="s">
        <v>338</v>
      </c>
      <c r="AH156" t="s">
        <v>530</v>
      </c>
      <c r="AJ156" t="s">
        <v>3759</v>
      </c>
      <c r="AL156" t="s">
        <v>339</v>
      </c>
      <c r="AM156">
        <v>1</v>
      </c>
      <c r="AN156">
        <v>1</v>
      </c>
      <c r="AO156">
        <v>5846</v>
      </c>
      <c r="AQ156">
        <v>124449</v>
      </c>
      <c r="AR156">
        <v>53640001</v>
      </c>
      <c r="AS156" t="s">
        <v>131</v>
      </c>
      <c r="AT156" t="s">
        <v>136</v>
      </c>
      <c r="AW156" t="s">
        <v>343</v>
      </c>
      <c r="EQ156">
        <v>244385</v>
      </c>
      <c r="ER156" t="s">
        <v>3057</v>
      </c>
      <c r="EV156">
        <v>17285711</v>
      </c>
      <c r="EW156">
        <v>928</v>
      </c>
      <c r="EX156">
        <v>220268</v>
      </c>
      <c r="EY156" t="s">
        <v>3760</v>
      </c>
      <c r="EZ156">
        <v>1</v>
      </c>
      <c r="FC156">
        <v>53640001</v>
      </c>
      <c r="FD156" t="s">
        <v>136</v>
      </c>
    </row>
    <row r="157" spans="1:160" x14ac:dyDescent="0.3">
      <c r="A157" t="str">
        <f>VLOOKUP(B157,Table2[],3,FALSE)</f>
        <v>Digital</v>
      </c>
      <c r="B157" t="str">
        <f>IF(OR(ISNUMBER(FIND("QVC",Z157)),ISNUMBER(FIND("QVC",AL157))),"QVC",IF(OR(ISNUMBER(FIND("NCO",H157)),ISNUMBER(FIND("NCO",Y157))), "NCO", IF(AL157="consumer","PMD.com",VLOOKUP(LEFT(H157,2),Tables!$E$1:$F$11,2,FALSE))))</f>
        <v>PMD.com</v>
      </c>
      <c r="C157">
        <f t="shared" si="7"/>
        <v>51090030</v>
      </c>
      <c r="D157">
        <f t="shared" si="8"/>
        <v>1</v>
      </c>
      <c r="E157" t="str">
        <f t="shared" ca="1" si="6"/>
        <v>shifted orders shipped</v>
      </c>
      <c r="F157" t="s">
        <v>3539</v>
      </c>
      <c r="G157" t="s">
        <v>335</v>
      </c>
      <c r="H157" t="s">
        <v>3056</v>
      </c>
      <c r="I157" s="6">
        <v>44011.347974537035</v>
      </c>
      <c r="J157" t="s">
        <v>16</v>
      </c>
      <c r="K157" s="6">
        <v>44013.232199074075</v>
      </c>
      <c r="M157" t="s">
        <v>3756</v>
      </c>
      <c r="N157" t="s">
        <v>3757</v>
      </c>
      <c r="Q157" t="s">
        <v>408</v>
      </c>
      <c r="R157" t="s">
        <v>389</v>
      </c>
      <c r="S157" t="s">
        <v>3758</v>
      </c>
      <c r="T157" t="s">
        <v>338</v>
      </c>
      <c r="U157" t="s">
        <v>530</v>
      </c>
      <c r="W157" t="s">
        <v>3759</v>
      </c>
      <c r="Z157" t="s">
        <v>3756</v>
      </c>
      <c r="AA157" t="s">
        <v>3757</v>
      </c>
      <c r="AD157" t="s">
        <v>408</v>
      </c>
      <c r="AE157" t="s">
        <v>389</v>
      </c>
      <c r="AF157" t="s">
        <v>3758</v>
      </c>
      <c r="AG157" t="s">
        <v>338</v>
      </c>
      <c r="AH157" t="s">
        <v>530</v>
      </c>
      <c r="AJ157" t="s">
        <v>3759</v>
      </c>
      <c r="AL157" t="s">
        <v>339</v>
      </c>
      <c r="AM157">
        <v>1</v>
      </c>
      <c r="AN157">
        <v>1</v>
      </c>
      <c r="AO157">
        <v>6688</v>
      </c>
      <c r="AQ157">
        <v>125960</v>
      </c>
      <c r="AR157">
        <v>51090030</v>
      </c>
      <c r="AS157" t="s">
        <v>3043</v>
      </c>
      <c r="AT157" t="s">
        <v>628</v>
      </c>
      <c r="AW157" t="s">
        <v>343</v>
      </c>
      <c r="BY157" t="s">
        <v>342</v>
      </c>
      <c r="BZ157" t="b">
        <v>0</v>
      </c>
      <c r="EQ157">
        <v>243047</v>
      </c>
      <c r="ER157" t="s">
        <v>3057</v>
      </c>
      <c r="EV157">
        <v>17285711</v>
      </c>
      <c r="EW157">
        <v>928</v>
      </c>
      <c r="EX157">
        <v>220268</v>
      </c>
      <c r="EY157" t="s">
        <v>3760</v>
      </c>
      <c r="EZ157">
        <v>1</v>
      </c>
      <c r="FC157">
        <v>95384</v>
      </c>
      <c r="FD157" t="s">
        <v>3530</v>
      </c>
    </row>
    <row r="158" spans="1:160" x14ac:dyDescent="0.3">
      <c r="A158" t="str">
        <f>VLOOKUP(B158,Table2[],3,FALSE)</f>
        <v>Digital</v>
      </c>
      <c r="B158" t="str">
        <f>IF(OR(ISNUMBER(FIND("QVC",Z158)),ISNUMBER(FIND("QVC",AL158))),"QVC",IF(OR(ISNUMBER(FIND("NCO",H158)),ISNUMBER(FIND("NCO",Y158))), "NCO", IF(AL158="consumer","PMD.com",VLOOKUP(LEFT(H158,2),Tables!$E$1:$F$11,2,FALSE))))</f>
        <v>PMD.com</v>
      </c>
      <c r="C158">
        <f t="shared" si="7"/>
        <v>54010001</v>
      </c>
      <c r="D158">
        <f t="shared" si="8"/>
        <v>1</v>
      </c>
      <c r="E158" t="str">
        <f t="shared" ca="1" si="6"/>
        <v>shifted orders shipped</v>
      </c>
      <c r="F158" t="s">
        <v>3539</v>
      </c>
      <c r="G158" t="s">
        <v>335</v>
      </c>
      <c r="H158" t="s">
        <v>3056</v>
      </c>
      <c r="I158" s="6">
        <v>44011.347974537035</v>
      </c>
      <c r="J158" t="s">
        <v>16</v>
      </c>
      <c r="K158" s="6">
        <v>44013.232199074075</v>
      </c>
      <c r="M158" t="s">
        <v>3756</v>
      </c>
      <c r="N158" t="s">
        <v>3757</v>
      </c>
      <c r="Q158" t="s">
        <v>408</v>
      </c>
      <c r="R158" t="s">
        <v>389</v>
      </c>
      <c r="S158" t="s">
        <v>3758</v>
      </c>
      <c r="T158" t="s">
        <v>338</v>
      </c>
      <c r="U158" t="s">
        <v>530</v>
      </c>
      <c r="W158" t="s">
        <v>3759</v>
      </c>
      <c r="Z158" t="s">
        <v>3756</v>
      </c>
      <c r="AA158" t="s">
        <v>3757</v>
      </c>
      <c r="AD158" t="s">
        <v>408</v>
      </c>
      <c r="AE158" t="s">
        <v>389</v>
      </c>
      <c r="AF158" t="s">
        <v>3758</v>
      </c>
      <c r="AG158" t="s">
        <v>338</v>
      </c>
      <c r="AH158" t="s">
        <v>530</v>
      </c>
      <c r="AJ158" t="s">
        <v>3759</v>
      </c>
      <c r="AL158" t="s">
        <v>339</v>
      </c>
      <c r="AM158">
        <v>1</v>
      </c>
      <c r="AN158">
        <v>1</v>
      </c>
      <c r="AO158">
        <v>6300</v>
      </c>
      <c r="AQ158">
        <v>124476</v>
      </c>
      <c r="AR158">
        <v>54010001</v>
      </c>
      <c r="AS158" t="s">
        <v>577</v>
      </c>
      <c r="AT158" t="s">
        <v>35</v>
      </c>
      <c r="AW158" t="s">
        <v>340</v>
      </c>
      <c r="AX158">
        <v>0</v>
      </c>
      <c r="AY158" t="s">
        <v>348</v>
      </c>
      <c r="AZ158">
        <v>0</v>
      </c>
      <c r="BY158" t="s">
        <v>342</v>
      </c>
      <c r="EQ158">
        <v>252076</v>
      </c>
      <c r="ER158" t="s">
        <v>3057</v>
      </c>
      <c r="EV158">
        <v>17285711</v>
      </c>
      <c r="EW158">
        <v>928</v>
      </c>
      <c r="EX158">
        <v>220268</v>
      </c>
      <c r="EY158" t="s">
        <v>3760</v>
      </c>
      <c r="EZ158">
        <v>1</v>
      </c>
      <c r="FC158">
        <v>54010001</v>
      </c>
      <c r="FD158" t="s">
        <v>35</v>
      </c>
    </row>
    <row r="159" spans="1:160" x14ac:dyDescent="0.3">
      <c r="A159" t="str">
        <f>VLOOKUP(B159,Table2[],3,FALSE)</f>
        <v>Digital</v>
      </c>
      <c r="B159" t="str">
        <f>IF(OR(ISNUMBER(FIND("QVC",Z159)),ISNUMBER(FIND("QVC",AL159))),"QVC",IF(OR(ISNUMBER(FIND("NCO",H159)),ISNUMBER(FIND("NCO",Y159))), "NCO", IF(AL159="consumer","PMD.com",VLOOKUP(LEFT(H159,2),Tables!$E$1:$F$11,2,FALSE))))</f>
        <v>PMD.com</v>
      </c>
      <c r="C159">
        <f t="shared" si="7"/>
        <v>53930001</v>
      </c>
      <c r="D159">
        <f t="shared" si="8"/>
        <v>1</v>
      </c>
      <c r="E159" t="str">
        <f t="shared" ca="1" si="6"/>
        <v>shifted orders shipped</v>
      </c>
      <c r="F159" t="s">
        <v>3539</v>
      </c>
      <c r="G159" t="s">
        <v>335</v>
      </c>
      <c r="H159" t="s">
        <v>3056</v>
      </c>
      <c r="I159" s="6">
        <v>44011.347974537035</v>
      </c>
      <c r="J159" t="s">
        <v>16</v>
      </c>
      <c r="K159" s="6">
        <v>44013.232199074075</v>
      </c>
      <c r="M159" t="s">
        <v>3756</v>
      </c>
      <c r="N159" t="s">
        <v>3757</v>
      </c>
      <c r="Q159" t="s">
        <v>408</v>
      </c>
      <c r="R159" t="s">
        <v>389</v>
      </c>
      <c r="S159" t="s">
        <v>3758</v>
      </c>
      <c r="T159" t="s">
        <v>338</v>
      </c>
      <c r="U159" t="s">
        <v>530</v>
      </c>
      <c r="W159" t="s">
        <v>3759</v>
      </c>
      <c r="Z159" t="s">
        <v>3756</v>
      </c>
      <c r="AA159" t="s">
        <v>3757</v>
      </c>
      <c r="AD159" t="s">
        <v>408</v>
      </c>
      <c r="AE159" t="s">
        <v>389</v>
      </c>
      <c r="AF159" t="s">
        <v>3758</v>
      </c>
      <c r="AG159" t="s">
        <v>338</v>
      </c>
      <c r="AH159" t="s">
        <v>530</v>
      </c>
      <c r="AJ159" t="s">
        <v>3759</v>
      </c>
      <c r="AL159" t="s">
        <v>339</v>
      </c>
      <c r="AM159">
        <v>1</v>
      </c>
      <c r="AN159">
        <v>1</v>
      </c>
      <c r="AO159">
        <v>12017</v>
      </c>
      <c r="AQ159">
        <v>124469</v>
      </c>
      <c r="AR159">
        <v>53930001</v>
      </c>
      <c r="AS159">
        <v>9000000</v>
      </c>
      <c r="AT159" t="s">
        <v>44</v>
      </c>
      <c r="AW159" t="s">
        <v>343</v>
      </c>
      <c r="BY159" t="s">
        <v>342</v>
      </c>
      <c r="EQ159">
        <v>243405</v>
      </c>
      <c r="ER159" t="s">
        <v>3057</v>
      </c>
      <c r="EV159">
        <v>17285711</v>
      </c>
      <c r="EW159">
        <v>928</v>
      </c>
      <c r="EX159">
        <v>220268</v>
      </c>
      <c r="EY159" t="s">
        <v>3760</v>
      </c>
      <c r="EZ159">
        <v>1</v>
      </c>
      <c r="FC159">
        <v>53930001</v>
      </c>
      <c r="FD159" t="s">
        <v>44</v>
      </c>
    </row>
    <row r="160" spans="1:160" x14ac:dyDescent="0.3">
      <c r="A160" t="str">
        <f>VLOOKUP(B160,Table2[],3,FALSE)</f>
        <v>Digital</v>
      </c>
      <c r="B160" t="str">
        <f>IF(OR(ISNUMBER(FIND("QVC",Z160)),ISNUMBER(FIND("QVC",AL160))),"QVC",IF(OR(ISNUMBER(FIND("NCO",H160)),ISNUMBER(FIND("NCO",Y160))), "NCO", IF(AL160="consumer","PMD.com",VLOOKUP(LEFT(H160,2),Tables!$E$1:$F$11,2,FALSE))))</f>
        <v>PMD.com</v>
      </c>
      <c r="C160">
        <f t="shared" si="7"/>
        <v>53190001</v>
      </c>
      <c r="D160">
        <f t="shared" si="8"/>
        <v>1</v>
      </c>
      <c r="E160" t="str">
        <f t="shared" ca="1" si="6"/>
        <v>shifted orders shipped</v>
      </c>
      <c r="F160" t="s">
        <v>3539</v>
      </c>
      <c r="G160" t="s">
        <v>335</v>
      </c>
      <c r="H160" t="s">
        <v>2870</v>
      </c>
      <c r="I160" s="6">
        <v>44010.921909722223</v>
      </c>
      <c r="J160" t="s">
        <v>16</v>
      </c>
      <c r="K160" s="6">
        <v>44013.232523148145</v>
      </c>
      <c r="M160" t="s">
        <v>3761</v>
      </c>
      <c r="N160" t="s">
        <v>3762</v>
      </c>
      <c r="O160" t="s">
        <v>1280</v>
      </c>
      <c r="Q160" t="s">
        <v>1182</v>
      </c>
      <c r="R160" t="s">
        <v>413</v>
      </c>
      <c r="S160">
        <v>37660</v>
      </c>
      <c r="T160" t="s">
        <v>338</v>
      </c>
      <c r="U160" t="s">
        <v>530</v>
      </c>
      <c r="W160" t="s">
        <v>3763</v>
      </c>
      <c r="Z160" t="s">
        <v>3761</v>
      </c>
      <c r="AA160" t="s">
        <v>3762</v>
      </c>
      <c r="AB160" t="s">
        <v>1280</v>
      </c>
      <c r="AD160" t="s">
        <v>1182</v>
      </c>
      <c r="AE160" t="s">
        <v>413</v>
      </c>
      <c r="AF160">
        <v>37660</v>
      </c>
      <c r="AG160" t="s">
        <v>338</v>
      </c>
      <c r="AH160" t="s">
        <v>530</v>
      </c>
      <c r="AJ160" t="s">
        <v>3763</v>
      </c>
      <c r="AL160" t="s">
        <v>339</v>
      </c>
      <c r="AM160">
        <v>1</v>
      </c>
      <c r="AN160">
        <v>1</v>
      </c>
      <c r="AO160">
        <v>4496</v>
      </c>
      <c r="AQ160">
        <v>124009</v>
      </c>
      <c r="AR160">
        <v>53190001</v>
      </c>
      <c r="AS160" t="s">
        <v>1003</v>
      </c>
      <c r="AT160" t="s">
        <v>53</v>
      </c>
      <c r="AW160" t="s">
        <v>340</v>
      </c>
      <c r="AX160" t="s">
        <v>340</v>
      </c>
      <c r="AY160" t="s">
        <v>357</v>
      </c>
      <c r="AZ160" t="s">
        <v>361</v>
      </c>
      <c r="BY160" t="s">
        <v>342</v>
      </c>
      <c r="EQ160">
        <v>252079</v>
      </c>
      <c r="ER160" t="s">
        <v>2871</v>
      </c>
      <c r="EV160">
        <v>17285592</v>
      </c>
      <c r="EW160">
        <v>928</v>
      </c>
      <c r="EX160">
        <v>220057</v>
      </c>
      <c r="EY160">
        <v>9.2748999964335493E+25</v>
      </c>
      <c r="EZ160">
        <v>1</v>
      </c>
      <c r="FC160">
        <v>53190001</v>
      </c>
      <c r="FD160" t="s">
        <v>53</v>
      </c>
    </row>
    <row r="161" spans="1:160" x14ac:dyDescent="0.3">
      <c r="A161" t="str">
        <f>VLOOKUP(B161,Table2[],3,FALSE)</f>
        <v>Digital</v>
      </c>
      <c r="B161" t="str">
        <f>IF(OR(ISNUMBER(FIND("QVC",Z161)),ISNUMBER(FIND("QVC",AL161))),"QVC",IF(OR(ISNUMBER(FIND("NCO",H161)),ISNUMBER(FIND("NCO",Y161))), "NCO", IF(AL161="consumer","PMD.com",VLOOKUP(LEFT(H161,2),Tables!$E$1:$F$11,2,FALSE))))</f>
        <v>PMD.com</v>
      </c>
      <c r="C161">
        <f t="shared" si="7"/>
        <v>53920001</v>
      </c>
      <c r="D161">
        <f t="shared" si="8"/>
        <v>1</v>
      </c>
      <c r="E161" t="str">
        <f t="shared" ca="1" si="6"/>
        <v>shifted orders shipped</v>
      </c>
      <c r="F161" t="s">
        <v>3539</v>
      </c>
      <c r="G161" t="s">
        <v>335</v>
      </c>
      <c r="H161" t="s">
        <v>3054</v>
      </c>
      <c r="I161" s="6">
        <v>44011.346550925926</v>
      </c>
      <c r="J161" t="s">
        <v>16</v>
      </c>
      <c r="K161" s="6">
        <v>44013.232615740744</v>
      </c>
      <c r="M161" t="s">
        <v>3764</v>
      </c>
      <c r="N161" t="s">
        <v>3765</v>
      </c>
      <c r="Q161" t="s">
        <v>3766</v>
      </c>
      <c r="R161" t="s">
        <v>522</v>
      </c>
      <c r="S161" t="s">
        <v>3767</v>
      </c>
      <c r="T161" t="s">
        <v>338</v>
      </c>
      <c r="U161" t="s">
        <v>530</v>
      </c>
      <c r="W161" t="s">
        <v>3768</v>
      </c>
      <c r="Z161" t="s">
        <v>3764</v>
      </c>
      <c r="AA161" t="s">
        <v>3765</v>
      </c>
      <c r="AD161" t="s">
        <v>3766</v>
      </c>
      <c r="AE161" t="s">
        <v>522</v>
      </c>
      <c r="AF161" t="s">
        <v>3767</v>
      </c>
      <c r="AG161" t="s">
        <v>338</v>
      </c>
      <c r="AH161" t="s">
        <v>530</v>
      </c>
      <c r="AJ161" t="s">
        <v>3768</v>
      </c>
      <c r="AL161" t="s">
        <v>339</v>
      </c>
      <c r="AM161">
        <v>1</v>
      </c>
      <c r="AN161">
        <v>1</v>
      </c>
      <c r="AO161">
        <v>14899</v>
      </c>
      <c r="AQ161">
        <v>124468</v>
      </c>
      <c r="AR161">
        <v>53920001</v>
      </c>
      <c r="AS161">
        <v>9000000</v>
      </c>
      <c r="AT161" t="s">
        <v>40</v>
      </c>
      <c r="AW161" t="s">
        <v>343</v>
      </c>
      <c r="BY161" t="s">
        <v>342</v>
      </c>
      <c r="EQ161">
        <v>243396</v>
      </c>
      <c r="ER161" t="s">
        <v>3055</v>
      </c>
      <c r="EV161">
        <v>17285710</v>
      </c>
      <c r="EW161">
        <v>928</v>
      </c>
      <c r="EX161">
        <v>220267</v>
      </c>
      <c r="EY161" t="s">
        <v>3769</v>
      </c>
      <c r="EZ161">
        <v>1</v>
      </c>
      <c r="FC161">
        <v>95385</v>
      </c>
      <c r="FD161" t="s">
        <v>3531</v>
      </c>
    </row>
    <row r="162" spans="1:160" x14ac:dyDescent="0.3">
      <c r="A162" t="str">
        <f>VLOOKUP(B162,Table2[],3,FALSE)</f>
        <v>Digital</v>
      </c>
      <c r="B162" t="str">
        <f>IF(OR(ISNUMBER(FIND("QVC",Z162)),ISNUMBER(FIND("QVC",AL162))),"QVC",IF(OR(ISNUMBER(FIND("NCO",H162)),ISNUMBER(FIND("NCO",Y162))), "NCO", IF(AL162="consumer","PMD.com",VLOOKUP(LEFT(H162,2),Tables!$E$1:$F$11,2,FALSE))))</f>
        <v>PMD.com</v>
      </c>
      <c r="C162">
        <f t="shared" si="7"/>
        <v>51090001</v>
      </c>
      <c r="D162">
        <f t="shared" si="8"/>
        <v>1</v>
      </c>
      <c r="E162" t="str">
        <f t="shared" ca="1" si="6"/>
        <v>shifted orders shipped</v>
      </c>
      <c r="F162" t="s">
        <v>3539</v>
      </c>
      <c r="G162" t="s">
        <v>335</v>
      </c>
      <c r="H162" t="s">
        <v>3054</v>
      </c>
      <c r="I162" s="6">
        <v>44011.346550925926</v>
      </c>
      <c r="J162" t="s">
        <v>16</v>
      </c>
      <c r="K162" s="6">
        <v>44013.232615740744</v>
      </c>
      <c r="M162" t="s">
        <v>3764</v>
      </c>
      <c r="N162" t="s">
        <v>3765</v>
      </c>
      <c r="Q162" t="s">
        <v>3766</v>
      </c>
      <c r="R162" t="s">
        <v>522</v>
      </c>
      <c r="S162" t="s">
        <v>3767</v>
      </c>
      <c r="T162" t="s">
        <v>338</v>
      </c>
      <c r="U162" t="s">
        <v>530</v>
      </c>
      <c r="W162" t="s">
        <v>3768</v>
      </c>
      <c r="Z162" t="s">
        <v>3764</v>
      </c>
      <c r="AA162" t="s">
        <v>3765</v>
      </c>
      <c r="AD162" t="s">
        <v>3766</v>
      </c>
      <c r="AE162" t="s">
        <v>522</v>
      </c>
      <c r="AF162" t="s">
        <v>3767</v>
      </c>
      <c r="AG162" t="s">
        <v>338</v>
      </c>
      <c r="AH162" t="s">
        <v>530</v>
      </c>
      <c r="AJ162" t="s">
        <v>3768</v>
      </c>
      <c r="AL162" t="s">
        <v>339</v>
      </c>
      <c r="AM162">
        <v>1</v>
      </c>
      <c r="AN162">
        <v>1</v>
      </c>
      <c r="AO162">
        <v>4885</v>
      </c>
      <c r="AQ162">
        <v>124202</v>
      </c>
      <c r="AR162">
        <v>51090001</v>
      </c>
      <c r="AS162" t="s">
        <v>1986</v>
      </c>
      <c r="AT162" t="s">
        <v>60</v>
      </c>
      <c r="AW162" t="s">
        <v>340</v>
      </c>
      <c r="AX162" t="s">
        <v>340</v>
      </c>
      <c r="AY162" t="s">
        <v>357</v>
      </c>
      <c r="AZ162" t="s">
        <v>361</v>
      </c>
      <c r="BY162" t="s">
        <v>342</v>
      </c>
      <c r="EQ162">
        <v>250831</v>
      </c>
      <c r="ER162" t="s">
        <v>3055</v>
      </c>
      <c r="EV162">
        <v>17285710</v>
      </c>
      <c r="EW162">
        <v>928</v>
      </c>
      <c r="EX162">
        <v>220267</v>
      </c>
      <c r="EY162" t="s">
        <v>3769</v>
      </c>
      <c r="EZ162">
        <v>1</v>
      </c>
      <c r="FC162">
        <v>51090001</v>
      </c>
      <c r="FD162" t="s">
        <v>60</v>
      </c>
    </row>
    <row r="163" spans="1:160" x14ac:dyDescent="0.3">
      <c r="A163" t="str">
        <f>VLOOKUP(B163,Table2[],3,FALSE)</f>
        <v>Digital</v>
      </c>
      <c r="B163" t="str">
        <f>IF(OR(ISNUMBER(FIND("QVC",Z163)),ISNUMBER(FIND("QVC",AL163))),"QVC",IF(OR(ISNUMBER(FIND("NCO",H163)),ISNUMBER(FIND("NCO",Y163))), "NCO", IF(AL163="consumer","PMD.com",VLOOKUP(LEFT(H163,2),Tables!$E$1:$F$11,2,FALSE))))</f>
        <v>PMD.com</v>
      </c>
      <c r="C163">
        <f t="shared" si="7"/>
        <v>52430001</v>
      </c>
      <c r="D163">
        <f t="shared" si="8"/>
        <v>1</v>
      </c>
      <c r="E163" t="str">
        <f t="shared" ca="1" si="6"/>
        <v>shifted orders shipped</v>
      </c>
      <c r="F163" t="s">
        <v>3539</v>
      </c>
      <c r="G163" t="s">
        <v>335</v>
      </c>
      <c r="H163" t="s">
        <v>3054</v>
      </c>
      <c r="I163" s="6">
        <v>44011.346550925926</v>
      </c>
      <c r="J163" t="s">
        <v>16</v>
      </c>
      <c r="K163" s="6">
        <v>44013.232615740744</v>
      </c>
      <c r="M163" t="s">
        <v>3764</v>
      </c>
      <c r="N163" t="s">
        <v>3765</v>
      </c>
      <c r="Q163" t="s">
        <v>3766</v>
      </c>
      <c r="R163" t="s">
        <v>522</v>
      </c>
      <c r="S163" t="s">
        <v>3767</v>
      </c>
      <c r="T163" t="s">
        <v>338</v>
      </c>
      <c r="U163" t="s">
        <v>530</v>
      </c>
      <c r="W163" t="s">
        <v>3768</v>
      </c>
      <c r="Z163" t="s">
        <v>3764</v>
      </c>
      <c r="AA163" t="s">
        <v>3765</v>
      </c>
      <c r="AD163" t="s">
        <v>3766</v>
      </c>
      <c r="AE163" t="s">
        <v>522</v>
      </c>
      <c r="AF163" t="s">
        <v>3767</v>
      </c>
      <c r="AG163" t="s">
        <v>338</v>
      </c>
      <c r="AH163" t="s">
        <v>530</v>
      </c>
      <c r="AJ163" t="s">
        <v>3768</v>
      </c>
      <c r="AL163" t="s">
        <v>339</v>
      </c>
      <c r="AM163">
        <v>1</v>
      </c>
      <c r="AN163">
        <v>1</v>
      </c>
      <c r="AO163">
        <v>12063</v>
      </c>
      <c r="AQ163">
        <v>127155</v>
      </c>
      <c r="AR163">
        <v>52430001</v>
      </c>
      <c r="AS163" t="s">
        <v>927</v>
      </c>
      <c r="AT163" t="s">
        <v>75</v>
      </c>
      <c r="AW163" t="s">
        <v>340</v>
      </c>
      <c r="AX163" t="s">
        <v>340</v>
      </c>
      <c r="AY163" t="s">
        <v>357</v>
      </c>
      <c r="AZ163" t="s">
        <v>363</v>
      </c>
      <c r="BY163" t="s">
        <v>342</v>
      </c>
      <c r="EQ163">
        <v>249990</v>
      </c>
      <c r="ER163" t="s">
        <v>3055</v>
      </c>
      <c r="EV163">
        <v>17285710</v>
      </c>
      <c r="EW163">
        <v>928</v>
      </c>
      <c r="EX163">
        <v>220267</v>
      </c>
      <c r="EY163" t="s">
        <v>3769</v>
      </c>
      <c r="EZ163">
        <v>1</v>
      </c>
      <c r="FC163">
        <v>95385</v>
      </c>
      <c r="FD163" t="s">
        <v>3531</v>
      </c>
    </row>
    <row r="164" spans="1:160" x14ac:dyDescent="0.3">
      <c r="A164" t="str">
        <f>VLOOKUP(B164,Table2[],3,FALSE)</f>
        <v>Digital</v>
      </c>
      <c r="B164" t="str">
        <f>IF(OR(ISNUMBER(FIND("QVC",Z164)),ISNUMBER(FIND("QVC",AL164))),"QVC",IF(OR(ISNUMBER(FIND("NCO",H164)),ISNUMBER(FIND("NCO",Y164))), "NCO", IF(AL164="consumer","PMD.com",VLOOKUP(LEFT(H164,2),Tables!$E$1:$F$11,2,FALSE))))</f>
        <v>PMD.com</v>
      </c>
      <c r="C164" t="str">
        <f t="shared" si="7"/>
        <v>53500001A</v>
      </c>
      <c r="D164">
        <f t="shared" si="8"/>
        <v>2</v>
      </c>
      <c r="E164" t="str">
        <f t="shared" ca="1" si="6"/>
        <v>shifted orders shipped</v>
      </c>
      <c r="F164" t="s">
        <v>3539</v>
      </c>
      <c r="G164" t="s">
        <v>335</v>
      </c>
      <c r="H164" t="s">
        <v>3054</v>
      </c>
      <c r="I164" s="6">
        <v>44011.346550925926</v>
      </c>
      <c r="J164" t="s">
        <v>16</v>
      </c>
      <c r="K164" s="6">
        <v>44013.232615740744</v>
      </c>
      <c r="M164" t="s">
        <v>3764</v>
      </c>
      <c r="N164" t="s">
        <v>3765</v>
      </c>
      <c r="Q164" t="s">
        <v>3766</v>
      </c>
      <c r="R164" t="s">
        <v>522</v>
      </c>
      <c r="S164" t="s">
        <v>3767</v>
      </c>
      <c r="T164" t="s">
        <v>338</v>
      </c>
      <c r="U164" t="s">
        <v>530</v>
      </c>
      <c r="W164" t="s">
        <v>3768</v>
      </c>
      <c r="Z164" t="s">
        <v>3764</v>
      </c>
      <c r="AA164" t="s">
        <v>3765</v>
      </c>
      <c r="AD164" t="s">
        <v>3766</v>
      </c>
      <c r="AE164" t="s">
        <v>522</v>
      </c>
      <c r="AF164" t="s">
        <v>3767</v>
      </c>
      <c r="AG164" t="s">
        <v>338</v>
      </c>
      <c r="AH164" t="s">
        <v>530</v>
      </c>
      <c r="AJ164" t="s">
        <v>3768</v>
      </c>
      <c r="AL164" t="s">
        <v>339</v>
      </c>
      <c r="AM164">
        <v>2</v>
      </c>
      <c r="AN164">
        <v>2</v>
      </c>
      <c r="AO164">
        <v>1690</v>
      </c>
      <c r="AQ164">
        <v>125277</v>
      </c>
      <c r="AR164" t="s">
        <v>1242</v>
      </c>
      <c r="AS164" t="s">
        <v>1243</v>
      </c>
      <c r="AT164" t="s">
        <v>1244</v>
      </c>
      <c r="AW164" t="s">
        <v>349</v>
      </c>
      <c r="AX164" t="s">
        <v>553</v>
      </c>
      <c r="AY164" t="s">
        <v>345</v>
      </c>
      <c r="AZ164">
        <v>0</v>
      </c>
      <c r="EQ164">
        <v>251914</v>
      </c>
      <c r="ER164" t="s">
        <v>3055</v>
      </c>
      <c r="EV164">
        <v>17285710</v>
      </c>
      <c r="EW164">
        <v>928</v>
      </c>
      <c r="EX164">
        <v>220267</v>
      </c>
      <c r="EY164" t="s">
        <v>3769</v>
      </c>
      <c r="EZ164">
        <v>1</v>
      </c>
      <c r="FC164" t="s">
        <v>1242</v>
      </c>
      <c r="FD164" t="s">
        <v>1244</v>
      </c>
    </row>
    <row r="165" spans="1:160" x14ac:dyDescent="0.3">
      <c r="A165" t="str">
        <f>VLOOKUP(B165,Table2[],3,FALSE)</f>
        <v>Digital</v>
      </c>
      <c r="B165" t="str">
        <f>IF(OR(ISNUMBER(FIND("QVC",Z165)),ISNUMBER(FIND("QVC",AL165))),"QVC",IF(OR(ISNUMBER(FIND("NCO",H165)),ISNUMBER(FIND("NCO",Y165))), "NCO", IF(AL165="consumer","PMD.com",VLOOKUP(LEFT(H165,2),Tables!$E$1:$F$11,2,FALSE))))</f>
        <v>PMD.com</v>
      </c>
      <c r="C165">
        <f t="shared" si="7"/>
        <v>51090030</v>
      </c>
      <c r="D165">
        <f t="shared" si="8"/>
        <v>1</v>
      </c>
      <c r="E165" t="str">
        <f t="shared" ca="1" si="6"/>
        <v>shifted orders shipped</v>
      </c>
      <c r="F165" t="s">
        <v>3539</v>
      </c>
      <c r="G165" t="s">
        <v>335</v>
      </c>
      <c r="H165" t="s">
        <v>3054</v>
      </c>
      <c r="I165" s="6">
        <v>44011.346550925926</v>
      </c>
      <c r="J165" t="s">
        <v>16</v>
      </c>
      <c r="K165" s="6">
        <v>44013.232615740744</v>
      </c>
      <c r="M165" t="s">
        <v>3764</v>
      </c>
      <c r="N165" t="s">
        <v>3765</v>
      </c>
      <c r="Q165" t="s">
        <v>3766</v>
      </c>
      <c r="R165" t="s">
        <v>522</v>
      </c>
      <c r="S165" t="s">
        <v>3767</v>
      </c>
      <c r="T165" t="s">
        <v>338</v>
      </c>
      <c r="U165" t="s">
        <v>530</v>
      </c>
      <c r="W165" t="s">
        <v>3768</v>
      </c>
      <c r="Z165" t="s">
        <v>3764</v>
      </c>
      <c r="AA165" t="s">
        <v>3765</v>
      </c>
      <c r="AD165" t="s">
        <v>3766</v>
      </c>
      <c r="AE165" t="s">
        <v>522</v>
      </c>
      <c r="AF165" t="s">
        <v>3767</v>
      </c>
      <c r="AG165" t="s">
        <v>338</v>
      </c>
      <c r="AH165" t="s">
        <v>530</v>
      </c>
      <c r="AJ165" t="s">
        <v>3768</v>
      </c>
      <c r="AL165" t="s">
        <v>339</v>
      </c>
      <c r="AM165">
        <v>1</v>
      </c>
      <c r="AN165">
        <v>1</v>
      </c>
      <c r="AO165">
        <v>6688</v>
      </c>
      <c r="AQ165">
        <v>125960</v>
      </c>
      <c r="AR165">
        <v>51090030</v>
      </c>
      <c r="AS165" t="s">
        <v>3043</v>
      </c>
      <c r="AT165" t="s">
        <v>628</v>
      </c>
      <c r="AW165" t="s">
        <v>343</v>
      </c>
      <c r="BY165" t="s">
        <v>342</v>
      </c>
      <c r="BZ165" t="b">
        <v>0</v>
      </c>
      <c r="EQ165">
        <v>243047</v>
      </c>
      <c r="ER165" t="s">
        <v>3055</v>
      </c>
      <c r="EV165">
        <v>17285710</v>
      </c>
      <c r="EW165">
        <v>928</v>
      </c>
      <c r="EX165">
        <v>220267</v>
      </c>
      <c r="EY165" t="s">
        <v>3769</v>
      </c>
      <c r="EZ165">
        <v>1</v>
      </c>
      <c r="FC165">
        <v>95385</v>
      </c>
      <c r="FD165" t="s">
        <v>3531</v>
      </c>
    </row>
    <row r="166" spans="1:160" x14ac:dyDescent="0.3">
      <c r="A166" t="str">
        <f>VLOOKUP(B166,Table2[],3,FALSE)</f>
        <v>Digital</v>
      </c>
      <c r="B166" t="str">
        <f>IF(OR(ISNUMBER(FIND("QVC",Z166)),ISNUMBER(FIND("QVC",AL166))),"QVC",IF(OR(ISNUMBER(FIND("NCO",H166)),ISNUMBER(FIND("NCO",Y166))), "NCO", IF(AL166="consumer","PMD.com",VLOOKUP(LEFT(H166,2),Tables!$E$1:$F$11,2,FALSE))))</f>
        <v>PMD.com</v>
      </c>
      <c r="C166">
        <f t="shared" si="7"/>
        <v>5341030</v>
      </c>
      <c r="D166">
        <f t="shared" si="8"/>
        <v>1</v>
      </c>
      <c r="E166" t="str">
        <f t="shared" ca="1" si="6"/>
        <v>shifted orders shipped</v>
      </c>
      <c r="F166" t="s">
        <v>3539</v>
      </c>
      <c r="G166" t="s">
        <v>335</v>
      </c>
      <c r="H166" t="s">
        <v>3054</v>
      </c>
      <c r="I166" s="6">
        <v>44011.346550925926</v>
      </c>
      <c r="J166" t="s">
        <v>16</v>
      </c>
      <c r="K166" s="6">
        <v>44013.232615740744</v>
      </c>
      <c r="M166" t="s">
        <v>3764</v>
      </c>
      <c r="N166" t="s">
        <v>3765</v>
      </c>
      <c r="Q166" t="s">
        <v>3766</v>
      </c>
      <c r="R166" t="s">
        <v>522</v>
      </c>
      <c r="S166" t="s">
        <v>3767</v>
      </c>
      <c r="T166" t="s">
        <v>338</v>
      </c>
      <c r="U166" t="s">
        <v>530</v>
      </c>
      <c r="W166" t="s">
        <v>3768</v>
      </c>
      <c r="Z166" t="s">
        <v>3764</v>
      </c>
      <c r="AA166" t="s">
        <v>3765</v>
      </c>
      <c r="AD166" t="s">
        <v>3766</v>
      </c>
      <c r="AE166" t="s">
        <v>522</v>
      </c>
      <c r="AF166" t="s">
        <v>3767</v>
      </c>
      <c r="AG166" t="s">
        <v>338</v>
      </c>
      <c r="AH166" t="s">
        <v>530</v>
      </c>
      <c r="AJ166" t="s">
        <v>3768</v>
      </c>
      <c r="AL166" t="s">
        <v>339</v>
      </c>
      <c r="AM166">
        <v>1</v>
      </c>
      <c r="AN166">
        <v>1</v>
      </c>
      <c r="AO166">
        <v>12859</v>
      </c>
      <c r="AQ166">
        <v>124642</v>
      </c>
      <c r="AR166">
        <v>5341030</v>
      </c>
      <c r="AS166" t="s">
        <v>925</v>
      </c>
      <c r="AT166" t="s">
        <v>926</v>
      </c>
      <c r="AW166" t="s">
        <v>366</v>
      </c>
      <c r="AX166" t="s">
        <v>366</v>
      </c>
      <c r="AY166" t="s">
        <v>345</v>
      </c>
      <c r="AZ166" t="s">
        <v>346</v>
      </c>
      <c r="BY166" t="s">
        <v>342</v>
      </c>
      <c r="EQ166">
        <v>243275</v>
      </c>
      <c r="ER166" t="s">
        <v>3055</v>
      </c>
      <c r="EV166">
        <v>17285710</v>
      </c>
      <c r="EW166">
        <v>928</v>
      </c>
      <c r="EX166">
        <v>220267</v>
      </c>
      <c r="EY166" t="s">
        <v>3769</v>
      </c>
      <c r="EZ166">
        <v>1</v>
      </c>
      <c r="FC166">
        <v>95385</v>
      </c>
      <c r="FD166" t="s">
        <v>3531</v>
      </c>
    </row>
    <row r="167" spans="1:160" x14ac:dyDescent="0.3">
      <c r="A167" t="str">
        <f>VLOOKUP(B167,Table2[],3,FALSE)</f>
        <v>Digital</v>
      </c>
      <c r="B167" t="str">
        <f>IF(OR(ISNUMBER(FIND("QVC",Z167)),ISNUMBER(FIND("QVC",AL167))),"QVC",IF(OR(ISNUMBER(FIND("NCO",H167)),ISNUMBER(FIND("NCO",Y167))), "NCO", IF(AL167="consumer","PMD.com",VLOOKUP(LEFT(H167,2),Tables!$E$1:$F$11,2,FALSE))))</f>
        <v>PMD.com</v>
      </c>
      <c r="C167">
        <f t="shared" si="7"/>
        <v>7503</v>
      </c>
      <c r="D167">
        <f t="shared" si="8"/>
        <v>1</v>
      </c>
      <c r="E167" t="str">
        <f t="shared" ca="1" si="6"/>
        <v>shifted orders shipped</v>
      </c>
      <c r="F167" t="s">
        <v>3539</v>
      </c>
      <c r="G167" t="s">
        <v>335</v>
      </c>
      <c r="H167" t="s">
        <v>3054</v>
      </c>
      <c r="I167" s="6">
        <v>44011.346550925926</v>
      </c>
      <c r="J167" t="s">
        <v>16</v>
      </c>
      <c r="K167" s="6">
        <v>44013.232615740744</v>
      </c>
      <c r="M167" t="s">
        <v>3764</v>
      </c>
      <c r="N167" t="s">
        <v>3765</v>
      </c>
      <c r="Q167" t="s">
        <v>3766</v>
      </c>
      <c r="R167" t="s">
        <v>522</v>
      </c>
      <c r="S167" t="s">
        <v>3767</v>
      </c>
      <c r="T167" t="s">
        <v>338</v>
      </c>
      <c r="U167" t="s">
        <v>530</v>
      </c>
      <c r="W167" t="s">
        <v>3768</v>
      </c>
      <c r="Z167" t="s">
        <v>3764</v>
      </c>
      <c r="AA167" t="s">
        <v>3765</v>
      </c>
      <c r="AD167" t="s">
        <v>3766</v>
      </c>
      <c r="AE167" t="s">
        <v>522</v>
      </c>
      <c r="AF167" t="s">
        <v>3767</v>
      </c>
      <c r="AG167" t="s">
        <v>338</v>
      </c>
      <c r="AH167" t="s">
        <v>530</v>
      </c>
      <c r="AJ167" t="s">
        <v>3768</v>
      </c>
      <c r="AL167" t="s">
        <v>339</v>
      </c>
      <c r="AM167">
        <v>1</v>
      </c>
      <c r="AN167">
        <v>1</v>
      </c>
      <c r="AO167">
        <v>5773</v>
      </c>
      <c r="AQ167">
        <v>124680</v>
      </c>
      <c r="AR167">
        <v>7503</v>
      </c>
      <c r="AS167" t="s">
        <v>77</v>
      </c>
      <c r="AT167" t="s">
        <v>78</v>
      </c>
      <c r="AW167" t="s">
        <v>349</v>
      </c>
      <c r="AX167" t="s">
        <v>350</v>
      </c>
      <c r="AY167" t="s">
        <v>345</v>
      </c>
      <c r="AZ167" t="s">
        <v>346</v>
      </c>
      <c r="BY167" t="s">
        <v>342</v>
      </c>
      <c r="EQ167">
        <v>247587</v>
      </c>
      <c r="ER167" t="s">
        <v>3055</v>
      </c>
      <c r="EV167">
        <v>17285710</v>
      </c>
      <c r="EW167">
        <v>928</v>
      </c>
      <c r="EX167">
        <v>220267</v>
      </c>
      <c r="EY167" t="s">
        <v>3769</v>
      </c>
      <c r="EZ167">
        <v>1</v>
      </c>
      <c r="FC167">
        <v>7503</v>
      </c>
      <c r="FD167" t="s">
        <v>78</v>
      </c>
    </row>
    <row r="168" spans="1:160" x14ac:dyDescent="0.3">
      <c r="A168" t="str">
        <f>VLOOKUP(B168,Table2[],3,FALSE)</f>
        <v>Digital</v>
      </c>
      <c r="B168" t="str">
        <f>IF(OR(ISNUMBER(FIND("QVC",Z168)),ISNUMBER(FIND("QVC",AL168))),"QVC",IF(OR(ISNUMBER(FIND("NCO",H168)),ISNUMBER(FIND("NCO",Y168))), "NCO", IF(AL168="consumer","PMD.com",VLOOKUP(LEFT(H168,2),Tables!$E$1:$F$11,2,FALSE))))</f>
        <v>PMD.com</v>
      </c>
      <c r="C168">
        <f t="shared" si="7"/>
        <v>52430001</v>
      </c>
      <c r="D168">
        <f t="shared" si="8"/>
        <v>1</v>
      </c>
      <c r="E168" t="str">
        <f t="shared" ca="1" si="6"/>
        <v>shifted orders shipped</v>
      </c>
      <c r="F168" t="s">
        <v>3539</v>
      </c>
      <c r="G168" t="s">
        <v>335</v>
      </c>
      <c r="H168" t="s">
        <v>2408</v>
      </c>
      <c r="I168" s="6">
        <v>44008.461481481485</v>
      </c>
      <c r="J168" t="s">
        <v>16</v>
      </c>
      <c r="K168" s="6">
        <v>44013.232766203706</v>
      </c>
      <c r="M168" t="s">
        <v>3770</v>
      </c>
      <c r="N168" t="s">
        <v>3771</v>
      </c>
      <c r="Q168" t="s">
        <v>738</v>
      </c>
      <c r="R168" t="s">
        <v>365</v>
      </c>
      <c r="S168">
        <v>93314</v>
      </c>
      <c r="T168" t="s">
        <v>338</v>
      </c>
      <c r="U168" t="s">
        <v>530</v>
      </c>
      <c r="W168" t="s">
        <v>3772</v>
      </c>
      <c r="Z168" t="s">
        <v>3770</v>
      </c>
      <c r="AA168" t="s">
        <v>3771</v>
      </c>
      <c r="AD168" t="s">
        <v>738</v>
      </c>
      <c r="AE168" t="s">
        <v>365</v>
      </c>
      <c r="AF168">
        <v>93314</v>
      </c>
      <c r="AG168" t="s">
        <v>338</v>
      </c>
      <c r="AH168" t="s">
        <v>530</v>
      </c>
      <c r="AJ168" t="s">
        <v>3772</v>
      </c>
      <c r="AL168" t="s">
        <v>339</v>
      </c>
      <c r="AM168">
        <v>1</v>
      </c>
      <c r="AN168">
        <v>1</v>
      </c>
      <c r="AO168">
        <v>12063</v>
      </c>
      <c r="AQ168">
        <v>127155</v>
      </c>
      <c r="AR168">
        <v>52430001</v>
      </c>
      <c r="AS168" t="s">
        <v>927</v>
      </c>
      <c r="AT168" t="s">
        <v>75</v>
      </c>
      <c r="AW168" t="s">
        <v>340</v>
      </c>
      <c r="AX168" t="s">
        <v>340</v>
      </c>
      <c r="AY168" t="s">
        <v>357</v>
      </c>
      <c r="AZ168" t="s">
        <v>363</v>
      </c>
      <c r="BY168" t="s">
        <v>342</v>
      </c>
      <c r="EQ168">
        <v>249990</v>
      </c>
      <c r="ER168" t="s">
        <v>2409</v>
      </c>
      <c r="EV168">
        <v>17284355</v>
      </c>
      <c r="EW168">
        <v>928</v>
      </c>
      <c r="EX168">
        <v>218853</v>
      </c>
      <c r="EY168" t="s">
        <v>3773</v>
      </c>
      <c r="EZ168">
        <v>1</v>
      </c>
      <c r="FC168">
        <v>52430001</v>
      </c>
      <c r="FD168" t="s">
        <v>75</v>
      </c>
    </row>
    <row r="169" spans="1:160" x14ac:dyDescent="0.3">
      <c r="A169" t="str">
        <f>VLOOKUP(B169,Table2[],3,FALSE)</f>
        <v>Digital</v>
      </c>
      <c r="B169" t="str">
        <f>IF(OR(ISNUMBER(FIND("QVC",Z169)),ISNUMBER(FIND("QVC",AL169))),"QVC",IF(OR(ISNUMBER(FIND("NCO",H169)),ISNUMBER(FIND("NCO",Y169))), "NCO", IF(AL169="consumer","PMD.com",VLOOKUP(LEFT(H169,2),Tables!$E$1:$F$11,2,FALSE))))</f>
        <v>PMD.com</v>
      </c>
      <c r="C169">
        <f t="shared" si="7"/>
        <v>52460001</v>
      </c>
      <c r="D169">
        <f t="shared" si="8"/>
        <v>1</v>
      </c>
      <c r="E169" t="str">
        <f t="shared" ca="1" si="6"/>
        <v>shifted orders shipped</v>
      </c>
      <c r="F169" t="s">
        <v>3539</v>
      </c>
      <c r="G169" t="s">
        <v>335</v>
      </c>
      <c r="H169" t="s">
        <v>2408</v>
      </c>
      <c r="I169" s="6">
        <v>44008.461481481485</v>
      </c>
      <c r="J169" t="s">
        <v>16</v>
      </c>
      <c r="K169" s="6">
        <v>44013.232766203706</v>
      </c>
      <c r="M169" t="s">
        <v>3770</v>
      </c>
      <c r="N169" t="s">
        <v>3771</v>
      </c>
      <c r="Q169" t="s">
        <v>738</v>
      </c>
      <c r="R169" t="s">
        <v>365</v>
      </c>
      <c r="S169">
        <v>93314</v>
      </c>
      <c r="T169" t="s">
        <v>338</v>
      </c>
      <c r="U169" t="s">
        <v>530</v>
      </c>
      <c r="W169" t="s">
        <v>3772</v>
      </c>
      <c r="Z169" t="s">
        <v>3770</v>
      </c>
      <c r="AA169" t="s">
        <v>3771</v>
      </c>
      <c r="AD169" t="s">
        <v>738</v>
      </c>
      <c r="AE169" t="s">
        <v>365</v>
      </c>
      <c r="AF169">
        <v>93314</v>
      </c>
      <c r="AG169" t="s">
        <v>338</v>
      </c>
      <c r="AH169" t="s">
        <v>530</v>
      </c>
      <c r="AJ169" t="s">
        <v>3772</v>
      </c>
      <c r="AL169" t="s">
        <v>339</v>
      </c>
      <c r="AM169">
        <v>1</v>
      </c>
      <c r="AN169">
        <v>1</v>
      </c>
      <c r="AO169">
        <v>14007</v>
      </c>
      <c r="AQ169">
        <v>127157</v>
      </c>
      <c r="AR169">
        <v>52460001</v>
      </c>
      <c r="AS169" t="s">
        <v>972</v>
      </c>
      <c r="AT169" t="s">
        <v>76</v>
      </c>
      <c r="AW169" t="s">
        <v>340</v>
      </c>
      <c r="AX169" t="s">
        <v>340</v>
      </c>
      <c r="AY169" t="s">
        <v>341</v>
      </c>
      <c r="AZ169">
        <v>0</v>
      </c>
      <c r="BY169" t="s">
        <v>342</v>
      </c>
      <c r="EQ169">
        <v>252044</v>
      </c>
      <c r="ER169" t="s">
        <v>2409</v>
      </c>
      <c r="EV169">
        <v>17284355</v>
      </c>
      <c r="EW169">
        <v>928</v>
      </c>
      <c r="EX169">
        <v>218853</v>
      </c>
      <c r="EY169" t="s">
        <v>3773</v>
      </c>
      <c r="EZ169">
        <v>1</v>
      </c>
      <c r="FC169">
        <v>52460001</v>
      </c>
      <c r="FD169" t="s">
        <v>76</v>
      </c>
    </row>
    <row r="170" spans="1:160" x14ac:dyDescent="0.3">
      <c r="A170" t="str">
        <f>VLOOKUP(B170,Table2[],3,FALSE)</f>
        <v>Digital</v>
      </c>
      <c r="B170" t="str">
        <f>IF(OR(ISNUMBER(FIND("QVC",Z170)),ISNUMBER(FIND("QVC",AL170))),"QVC",IF(OR(ISNUMBER(FIND("NCO",H170)),ISNUMBER(FIND("NCO",Y170))), "NCO", IF(AL170="consumer","PMD.com",VLOOKUP(LEFT(H170,2),Tables!$E$1:$F$11,2,FALSE))))</f>
        <v>PMD.com</v>
      </c>
      <c r="C170">
        <f t="shared" si="7"/>
        <v>51090001</v>
      </c>
      <c r="D170">
        <f t="shared" si="8"/>
        <v>1</v>
      </c>
      <c r="E170" t="str">
        <f t="shared" ca="1" si="6"/>
        <v>shifted orders shipped</v>
      </c>
      <c r="F170" t="s">
        <v>3539</v>
      </c>
      <c r="G170" t="s">
        <v>335</v>
      </c>
      <c r="H170" t="s">
        <v>2886</v>
      </c>
      <c r="I170" s="6">
        <v>44011.001620370371</v>
      </c>
      <c r="J170" t="s">
        <v>16</v>
      </c>
      <c r="K170" s="6">
        <v>44013.232858796298</v>
      </c>
      <c r="M170" t="s">
        <v>3774</v>
      </c>
      <c r="N170" t="s">
        <v>3775</v>
      </c>
      <c r="O170" t="s">
        <v>3776</v>
      </c>
      <c r="Q170" t="s">
        <v>784</v>
      </c>
      <c r="R170" t="s">
        <v>365</v>
      </c>
      <c r="S170" t="s">
        <v>3777</v>
      </c>
      <c r="T170" t="s">
        <v>338</v>
      </c>
      <c r="U170" t="s">
        <v>530</v>
      </c>
      <c r="W170" t="s">
        <v>3778</v>
      </c>
      <c r="Z170" t="s">
        <v>3774</v>
      </c>
      <c r="AA170" t="s">
        <v>3775</v>
      </c>
      <c r="AB170" t="s">
        <v>3776</v>
      </c>
      <c r="AD170" t="s">
        <v>784</v>
      </c>
      <c r="AE170" t="s">
        <v>365</v>
      </c>
      <c r="AF170" t="s">
        <v>3777</v>
      </c>
      <c r="AG170" t="s">
        <v>338</v>
      </c>
      <c r="AH170" t="s">
        <v>530</v>
      </c>
      <c r="AJ170" t="s">
        <v>3778</v>
      </c>
      <c r="AL170" t="s">
        <v>339</v>
      </c>
      <c r="AM170">
        <v>1</v>
      </c>
      <c r="AN170">
        <v>1</v>
      </c>
      <c r="AO170">
        <v>4885</v>
      </c>
      <c r="AQ170">
        <v>124202</v>
      </c>
      <c r="AR170">
        <v>51090001</v>
      </c>
      <c r="AS170" t="s">
        <v>1986</v>
      </c>
      <c r="AT170" t="s">
        <v>60</v>
      </c>
      <c r="AW170" t="s">
        <v>340</v>
      </c>
      <c r="AX170" t="s">
        <v>340</v>
      </c>
      <c r="AY170" t="s">
        <v>357</v>
      </c>
      <c r="AZ170" t="s">
        <v>361</v>
      </c>
      <c r="BY170" t="s">
        <v>342</v>
      </c>
      <c r="EQ170">
        <v>250831</v>
      </c>
      <c r="ER170" t="s">
        <v>2887</v>
      </c>
      <c r="EV170">
        <v>17285600</v>
      </c>
      <c r="EW170">
        <v>928</v>
      </c>
      <c r="EX170">
        <v>220066</v>
      </c>
      <c r="EY170">
        <v>9.2748999964335493E+25</v>
      </c>
      <c r="EZ170">
        <v>1</v>
      </c>
      <c r="FC170">
        <v>51090001</v>
      </c>
      <c r="FD170" t="s">
        <v>60</v>
      </c>
    </row>
    <row r="171" spans="1:160" x14ac:dyDescent="0.3">
      <c r="A171" t="str">
        <f>VLOOKUP(B171,Table2[],3,FALSE)</f>
        <v>Digital</v>
      </c>
      <c r="B171" t="str">
        <f>IF(OR(ISNUMBER(FIND("QVC",Z171)),ISNUMBER(FIND("QVC",AL171))),"QVC",IF(OR(ISNUMBER(FIND("NCO",H171)),ISNUMBER(FIND("NCO",Y171))), "NCO", IF(AL171="consumer","PMD.com",VLOOKUP(LEFT(H171,2),Tables!$E$1:$F$11,2,FALSE))))</f>
        <v>PMD.com</v>
      </c>
      <c r="C171">
        <f t="shared" si="7"/>
        <v>57110001</v>
      </c>
      <c r="D171">
        <f t="shared" si="8"/>
        <v>1</v>
      </c>
      <c r="E171" t="str">
        <f t="shared" ca="1" si="6"/>
        <v>shifted orders shipped</v>
      </c>
      <c r="F171" t="s">
        <v>3539</v>
      </c>
      <c r="G171" t="s">
        <v>335</v>
      </c>
      <c r="H171" t="s">
        <v>2898</v>
      </c>
      <c r="I171" s="6">
        <v>44011.217037037037</v>
      </c>
      <c r="J171" t="s">
        <v>16</v>
      </c>
      <c r="K171" s="6">
        <v>44013.233032407406</v>
      </c>
      <c r="M171" t="s">
        <v>1151</v>
      </c>
      <c r="N171" t="s">
        <v>2254</v>
      </c>
      <c r="O171" t="s">
        <v>550</v>
      </c>
      <c r="Q171" t="s">
        <v>527</v>
      </c>
      <c r="R171" t="s">
        <v>365</v>
      </c>
      <c r="S171">
        <v>95928</v>
      </c>
      <c r="T171" t="s">
        <v>338</v>
      </c>
      <c r="U171" t="s">
        <v>530</v>
      </c>
      <c r="W171" t="s">
        <v>1099</v>
      </c>
      <c r="Z171" t="s">
        <v>1151</v>
      </c>
      <c r="AA171" t="s">
        <v>2254</v>
      </c>
      <c r="AB171" t="s">
        <v>550</v>
      </c>
      <c r="AD171" t="s">
        <v>527</v>
      </c>
      <c r="AE171" t="s">
        <v>365</v>
      </c>
      <c r="AF171">
        <v>95928</v>
      </c>
      <c r="AG171" t="s">
        <v>338</v>
      </c>
      <c r="AH171" t="s">
        <v>530</v>
      </c>
      <c r="AJ171" t="s">
        <v>1099</v>
      </c>
      <c r="AL171" t="s">
        <v>339</v>
      </c>
      <c r="AM171">
        <v>1</v>
      </c>
      <c r="AN171">
        <v>1</v>
      </c>
      <c r="AO171">
        <v>2258</v>
      </c>
      <c r="AQ171">
        <v>127091</v>
      </c>
      <c r="AR171">
        <v>57110001</v>
      </c>
      <c r="AT171" t="s">
        <v>1332</v>
      </c>
      <c r="AW171" t="s">
        <v>340</v>
      </c>
      <c r="AX171" t="s">
        <v>340</v>
      </c>
      <c r="AY171" t="s">
        <v>348</v>
      </c>
      <c r="AZ171" t="s">
        <v>1418</v>
      </c>
      <c r="BY171" t="s">
        <v>342</v>
      </c>
      <c r="EQ171">
        <v>248023</v>
      </c>
      <c r="ER171" t="s">
        <v>2899</v>
      </c>
      <c r="EV171">
        <v>17285636</v>
      </c>
      <c r="EW171">
        <v>928</v>
      </c>
      <c r="EX171">
        <v>220101</v>
      </c>
      <c r="EY171" t="s">
        <v>3779</v>
      </c>
      <c r="EZ171">
        <v>1</v>
      </c>
      <c r="FC171">
        <v>95383</v>
      </c>
      <c r="FD171" t="s">
        <v>1417</v>
      </c>
    </row>
    <row r="172" spans="1:160" x14ac:dyDescent="0.3">
      <c r="A172" t="str">
        <f>VLOOKUP(B172,Table2[],3,FALSE)</f>
        <v>Digital</v>
      </c>
      <c r="B172" t="str">
        <f>IF(OR(ISNUMBER(FIND("QVC",Z172)),ISNUMBER(FIND("QVC",AL172))),"QVC",IF(OR(ISNUMBER(FIND("NCO",H172)),ISNUMBER(FIND("NCO",Y172))), "NCO", IF(AL172="consumer","PMD.com",VLOOKUP(LEFT(H172,2),Tables!$E$1:$F$11,2,FALSE))))</f>
        <v>PMD.com</v>
      </c>
      <c r="C172">
        <f t="shared" si="7"/>
        <v>53900001</v>
      </c>
      <c r="D172">
        <f t="shared" si="8"/>
        <v>1</v>
      </c>
      <c r="E172" t="str">
        <f t="shared" ca="1" si="6"/>
        <v>shifted orders shipped</v>
      </c>
      <c r="F172" t="s">
        <v>3539</v>
      </c>
      <c r="G172" t="s">
        <v>335</v>
      </c>
      <c r="H172" t="s">
        <v>2898</v>
      </c>
      <c r="I172" s="6">
        <v>44011.217037037037</v>
      </c>
      <c r="J172" t="s">
        <v>16</v>
      </c>
      <c r="K172" s="6">
        <v>44013.233032407406</v>
      </c>
      <c r="M172" t="s">
        <v>1151</v>
      </c>
      <c r="N172" t="s">
        <v>2254</v>
      </c>
      <c r="O172" t="s">
        <v>550</v>
      </c>
      <c r="Q172" t="s">
        <v>527</v>
      </c>
      <c r="R172" t="s">
        <v>365</v>
      </c>
      <c r="S172">
        <v>95928</v>
      </c>
      <c r="T172" t="s">
        <v>338</v>
      </c>
      <c r="U172" t="s">
        <v>530</v>
      </c>
      <c r="W172" t="s">
        <v>1099</v>
      </c>
      <c r="Z172" t="s">
        <v>1151</v>
      </c>
      <c r="AA172" t="s">
        <v>2254</v>
      </c>
      <c r="AB172" t="s">
        <v>550</v>
      </c>
      <c r="AD172" t="s">
        <v>527</v>
      </c>
      <c r="AE172" t="s">
        <v>365</v>
      </c>
      <c r="AF172">
        <v>95928</v>
      </c>
      <c r="AG172" t="s">
        <v>338</v>
      </c>
      <c r="AH172" t="s">
        <v>530</v>
      </c>
      <c r="AJ172" t="s">
        <v>1099</v>
      </c>
      <c r="AL172" t="s">
        <v>339</v>
      </c>
      <c r="AM172">
        <v>1</v>
      </c>
      <c r="AN172">
        <v>1</v>
      </c>
      <c r="AO172">
        <v>31217</v>
      </c>
      <c r="AQ172">
        <v>124466</v>
      </c>
      <c r="AR172">
        <v>53900001</v>
      </c>
      <c r="AS172" t="s">
        <v>1697</v>
      </c>
      <c r="AT172" t="s">
        <v>104</v>
      </c>
      <c r="AW172" t="s">
        <v>343</v>
      </c>
      <c r="BY172" t="s">
        <v>342</v>
      </c>
      <c r="EQ172">
        <v>247378</v>
      </c>
      <c r="ER172" t="s">
        <v>2899</v>
      </c>
      <c r="EV172">
        <v>17285636</v>
      </c>
      <c r="EW172">
        <v>928</v>
      </c>
      <c r="EX172">
        <v>220101</v>
      </c>
      <c r="EY172" t="s">
        <v>3779</v>
      </c>
      <c r="EZ172">
        <v>1</v>
      </c>
      <c r="FC172">
        <v>95383</v>
      </c>
      <c r="FD172" t="s">
        <v>1417</v>
      </c>
    </row>
    <row r="173" spans="1:160" x14ac:dyDescent="0.3">
      <c r="A173" t="str">
        <f>VLOOKUP(B173,Table2[],3,FALSE)</f>
        <v>Digital</v>
      </c>
      <c r="B173" t="str">
        <f>IF(OR(ISNUMBER(FIND("QVC",Z173)),ISNUMBER(FIND("QVC",AL173))),"QVC",IF(OR(ISNUMBER(FIND("NCO",H173)),ISNUMBER(FIND("NCO",Y173))), "NCO", IF(AL173="consumer","PMD.com",VLOOKUP(LEFT(H173,2),Tables!$E$1:$F$11,2,FALSE))))</f>
        <v>PMD.com</v>
      </c>
      <c r="C173">
        <f t="shared" si="7"/>
        <v>57090001</v>
      </c>
      <c r="D173">
        <f t="shared" si="8"/>
        <v>1</v>
      </c>
      <c r="E173" t="str">
        <f t="shared" ca="1" si="6"/>
        <v>shifted orders shipped</v>
      </c>
      <c r="F173" t="s">
        <v>3539</v>
      </c>
      <c r="G173" t="s">
        <v>335</v>
      </c>
      <c r="H173" t="s">
        <v>2898</v>
      </c>
      <c r="I173" s="6">
        <v>44011.217037037037</v>
      </c>
      <c r="J173" t="s">
        <v>16</v>
      </c>
      <c r="K173" s="6">
        <v>44013.233032407406</v>
      </c>
      <c r="M173" t="s">
        <v>1151</v>
      </c>
      <c r="N173" t="s">
        <v>2254</v>
      </c>
      <c r="O173" t="s">
        <v>550</v>
      </c>
      <c r="Q173" t="s">
        <v>527</v>
      </c>
      <c r="R173" t="s">
        <v>365</v>
      </c>
      <c r="S173">
        <v>95928</v>
      </c>
      <c r="T173" t="s">
        <v>338</v>
      </c>
      <c r="U173" t="s">
        <v>530</v>
      </c>
      <c r="W173" t="s">
        <v>1099</v>
      </c>
      <c r="Z173" t="s">
        <v>1151</v>
      </c>
      <c r="AA173" t="s">
        <v>2254</v>
      </c>
      <c r="AB173" t="s">
        <v>550</v>
      </c>
      <c r="AD173" t="s">
        <v>527</v>
      </c>
      <c r="AE173" t="s">
        <v>365</v>
      </c>
      <c r="AF173">
        <v>95928</v>
      </c>
      <c r="AG173" t="s">
        <v>338</v>
      </c>
      <c r="AH173" t="s">
        <v>530</v>
      </c>
      <c r="AJ173" t="s">
        <v>1099</v>
      </c>
      <c r="AL173" t="s">
        <v>339</v>
      </c>
      <c r="AM173">
        <v>1</v>
      </c>
      <c r="AN173">
        <v>1</v>
      </c>
      <c r="AO173">
        <v>2258</v>
      </c>
      <c r="AQ173">
        <v>127089</v>
      </c>
      <c r="AR173">
        <v>57090001</v>
      </c>
      <c r="AT173" t="s">
        <v>1419</v>
      </c>
      <c r="AW173" t="s">
        <v>340</v>
      </c>
      <c r="AX173" t="s">
        <v>340</v>
      </c>
      <c r="AY173" t="s">
        <v>348</v>
      </c>
      <c r="AZ173" t="s">
        <v>1418</v>
      </c>
      <c r="BY173" t="s">
        <v>342</v>
      </c>
      <c r="EQ173">
        <v>248021</v>
      </c>
      <c r="ER173" t="s">
        <v>2899</v>
      </c>
      <c r="EV173">
        <v>17285636</v>
      </c>
      <c r="EW173">
        <v>928</v>
      </c>
      <c r="EX173">
        <v>220101</v>
      </c>
      <c r="EY173" t="s">
        <v>3779</v>
      </c>
      <c r="EZ173">
        <v>1</v>
      </c>
      <c r="FC173">
        <v>95383</v>
      </c>
      <c r="FD173" t="s">
        <v>1417</v>
      </c>
    </row>
    <row r="174" spans="1:160" x14ac:dyDescent="0.3">
      <c r="A174" t="str">
        <f>VLOOKUP(B174,Table2[],3,FALSE)</f>
        <v>Digital</v>
      </c>
      <c r="B174" t="str">
        <f>IF(OR(ISNUMBER(FIND("QVC",Z174)),ISNUMBER(FIND("QVC",AL174))),"QVC",IF(OR(ISNUMBER(FIND("NCO",H174)),ISNUMBER(FIND("NCO",Y174))), "NCO", IF(AL174="consumer","PMD.com",VLOOKUP(LEFT(H174,2),Tables!$E$1:$F$11,2,FALSE))))</f>
        <v>PMD.com</v>
      </c>
      <c r="C174">
        <f t="shared" si="7"/>
        <v>51410001</v>
      </c>
      <c r="D174">
        <f t="shared" si="8"/>
        <v>35</v>
      </c>
      <c r="E174" t="str">
        <f t="shared" ca="1" si="6"/>
        <v>shifted orders shipped</v>
      </c>
      <c r="F174" t="s">
        <v>3539</v>
      </c>
      <c r="G174" t="s">
        <v>335</v>
      </c>
      <c r="H174" t="s">
        <v>2898</v>
      </c>
      <c r="I174" s="6">
        <v>44011.217037037037</v>
      </c>
      <c r="J174" t="s">
        <v>16</v>
      </c>
      <c r="K174" s="6">
        <v>44013.233032407406</v>
      </c>
      <c r="M174" t="s">
        <v>1151</v>
      </c>
      <c r="N174" t="s">
        <v>2254</v>
      </c>
      <c r="O174" t="s">
        <v>550</v>
      </c>
      <c r="Q174" t="s">
        <v>527</v>
      </c>
      <c r="R174" t="s">
        <v>365</v>
      </c>
      <c r="S174">
        <v>95928</v>
      </c>
      <c r="T174" t="s">
        <v>338</v>
      </c>
      <c r="U174" t="s">
        <v>530</v>
      </c>
      <c r="W174" t="s">
        <v>1099</v>
      </c>
      <c r="Z174" t="s">
        <v>1151</v>
      </c>
      <c r="AA174" t="s">
        <v>2254</v>
      </c>
      <c r="AB174" t="s">
        <v>550</v>
      </c>
      <c r="AD174" t="s">
        <v>527</v>
      </c>
      <c r="AE174" t="s">
        <v>365</v>
      </c>
      <c r="AF174">
        <v>95928</v>
      </c>
      <c r="AG174" t="s">
        <v>338</v>
      </c>
      <c r="AH174" t="s">
        <v>530</v>
      </c>
      <c r="AJ174" t="s">
        <v>1099</v>
      </c>
      <c r="AL174" t="s">
        <v>339</v>
      </c>
      <c r="AM174">
        <v>35</v>
      </c>
      <c r="AN174">
        <v>35</v>
      </c>
      <c r="AO174">
        <v>10146</v>
      </c>
      <c r="AQ174">
        <v>124431</v>
      </c>
      <c r="AR174">
        <v>51410001</v>
      </c>
      <c r="AS174" t="s">
        <v>2386</v>
      </c>
      <c r="AT174" t="s">
        <v>81</v>
      </c>
      <c r="AW174" t="s">
        <v>340</v>
      </c>
      <c r="AX174" t="s">
        <v>340</v>
      </c>
      <c r="AY174" t="s">
        <v>432</v>
      </c>
      <c r="AZ174">
        <v>0</v>
      </c>
      <c r="BY174" t="s">
        <v>342</v>
      </c>
      <c r="EQ174">
        <v>253369</v>
      </c>
      <c r="ER174" t="s">
        <v>2899</v>
      </c>
      <c r="EV174">
        <v>17285636</v>
      </c>
      <c r="EW174">
        <v>928</v>
      </c>
      <c r="EX174">
        <v>220101</v>
      </c>
      <c r="EY174" t="s">
        <v>3779</v>
      </c>
      <c r="EZ174">
        <v>1</v>
      </c>
      <c r="FC174">
        <v>51410001</v>
      </c>
      <c r="FD174" t="s">
        <v>81</v>
      </c>
    </row>
    <row r="175" spans="1:160" x14ac:dyDescent="0.3">
      <c r="A175" t="str">
        <f>VLOOKUP(B175,Table2[],3,FALSE)</f>
        <v>Digital</v>
      </c>
      <c r="B175" t="str">
        <f>IF(OR(ISNUMBER(FIND("QVC",Z175)),ISNUMBER(FIND("QVC",AL175))),"QVC",IF(OR(ISNUMBER(FIND("NCO",H175)),ISNUMBER(FIND("NCO",Y175))), "NCO", IF(AL175="consumer","PMD.com",VLOOKUP(LEFT(H175,2),Tables!$E$1:$F$11,2,FALSE))))</f>
        <v>PMD.com</v>
      </c>
      <c r="C175">
        <f t="shared" si="7"/>
        <v>57100001</v>
      </c>
      <c r="D175">
        <f t="shared" si="8"/>
        <v>1</v>
      </c>
      <c r="E175" t="str">
        <f t="shared" ca="1" si="6"/>
        <v>shifted orders shipped</v>
      </c>
      <c r="F175" t="s">
        <v>3539</v>
      </c>
      <c r="G175" t="s">
        <v>335</v>
      </c>
      <c r="H175" t="s">
        <v>2898</v>
      </c>
      <c r="I175" s="6">
        <v>44011.217037037037</v>
      </c>
      <c r="J175" t="s">
        <v>16</v>
      </c>
      <c r="K175" s="6">
        <v>44013.233032407406</v>
      </c>
      <c r="M175" t="s">
        <v>1151</v>
      </c>
      <c r="N175" t="s">
        <v>2254</v>
      </c>
      <c r="O175" t="s">
        <v>550</v>
      </c>
      <c r="Q175" t="s">
        <v>527</v>
      </c>
      <c r="R175" t="s">
        <v>365</v>
      </c>
      <c r="S175">
        <v>95928</v>
      </c>
      <c r="T175" t="s">
        <v>338</v>
      </c>
      <c r="U175" t="s">
        <v>530</v>
      </c>
      <c r="W175" t="s">
        <v>1099</v>
      </c>
      <c r="Z175" t="s">
        <v>1151</v>
      </c>
      <c r="AA175" t="s">
        <v>2254</v>
      </c>
      <c r="AB175" t="s">
        <v>550</v>
      </c>
      <c r="AD175" t="s">
        <v>527</v>
      </c>
      <c r="AE175" t="s">
        <v>365</v>
      </c>
      <c r="AF175">
        <v>95928</v>
      </c>
      <c r="AG175" t="s">
        <v>338</v>
      </c>
      <c r="AH175" t="s">
        <v>530</v>
      </c>
      <c r="AJ175" t="s">
        <v>1099</v>
      </c>
      <c r="AL175" t="s">
        <v>339</v>
      </c>
      <c r="AM175">
        <v>1</v>
      </c>
      <c r="AN175">
        <v>1</v>
      </c>
      <c r="AO175">
        <v>2241</v>
      </c>
      <c r="AQ175">
        <v>127090</v>
      </c>
      <c r="AR175">
        <v>57100001</v>
      </c>
      <c r="AT175" t="s">
        <v>1420</v>
      </c>
      <c r="AW175" t="s">
        <v>340</v>
      </c>
      <c r="AX175" t="s">
        <v>340</v>
      </c>
      <c r="AY175" t="s">
        <v>348</v>
      </c>
      <c r="AZ175" t="s">
        <v>1064</v>
      </c>
      <c r="BY175" t="s">
        <v>342</v>
      </c>
      <c r="BZ175" t="b">
        <v>0</v>
      </c>
      <c r="EQ175">
        <v>248022</v>
      </c>
      <c r="ER175" t="s">
        <v>2899</v>
      </c>
      <c r="EV175">
        <v>17285636</v>
      </c>
      <c r="EW175">
        <v>928</v>
      </c>
      <c r="EX175">
        <v>220101</v>
      </c>
      <c r="EY175" t="s">
        <v>3779</v>
      </c>
      <c r="EZ175">
        <v>1</v>
      </c>
      <c r="FC175">
        <v>95383</v>
      </c>
      <c r="FD175" t="s">
        <v>1417</v>
      </c>
    </row>
    <row r="176" spans="1:160" x14ac:dyDescent="0.3">
      <c r="A176" t="str">
        <f>VLOOKUP(B176,Table2[],3,FALSE)</f>
        <v>Digital</v>
      </c>
      <c r="B176" t="str">
        <f>IF(OR(ISNUMBER(FIND("QVC",Z176)),ISNUMBER(FIND("QVC",AL176))),"QVC",IF(OR(ISNUMBER(FIND("NCO",H176)),ISNUMBER(FIND("NCO",Y176))), "NCO", IF(AL176="consumer","PMD.com",VLOOKUP(LEFT(H176,2),Tables!$E$1:$F$11,2,FALSE))))</f>
        <v>PMD.com</v>
      </c>
      <c r="C176">
        <f t="shared" si="7"/>
        <v>51090030</v>
      </c>
      <c r="D176">
        <f t="shared" si="8"/>
        <v>1</v>
      </c>
      <c r="E176" t="str">
        <f t="shared" ca="1" si="6"/>
        <v>shifted orders shipped</v>
      </c>
      <c r="F176" t="s">
        <v>3539</v>
      </c>
      <c r="G176" t="s">
        <v>335</v>
      </c>
      <c r="H176" t="s">
        <v>2898</v>
      </c>
      <c r="I176" s="6">
        <v>44011.217037037037</v>
      </c>
      <c r="J176" t="s">
        <v>16</v>
      </c>
      <c r="K176" s="6">
        <v>44013.233032407406</v>
      </c>
      <c r="M176" t="s">
        <v>1151</v>
      </c>
      <c r="N176" t="s">
        <v>2254</v>
      </c>
      <c r="O176" t="s">
        <v>550</v>
      </c>
      <c r="Q176" t="s">
        <v>527</v>
      </c>
      <c r="R176" t="s">
        <v>365</v>
      </c>
      <c r="S176">
        <v>95928</v>
      </c>
      <c r="T176" t="s">
        <v>338</v>
      </c>
      <c r="U176" t="s">
        <v>530</v>
      </c>
      <c r="W176" t="s">
        <v>1099</v>
      </c>
      <c r="Z176" t="s">
        <v>1151</v>
      </c>
      <c r="AA176" t="s">
        <v>2254</v>
      </c>
      <c r="AB176" t="s">
        <v>550</v>
      </c>
      <c r="AD176" t="s">
        <v>527</v>
      </c>
      <c r="AE176" t="s">
        <v>365</v>
      </c>
      <c r="AF176">
        <v>95928</v>
      </c>
      <c r="AG176" t="s">
        <v>338</v>
      </c>
      <c r="AH176" t="s">
        <v>530</v>
      </c>
      <c r="AJ176" t="s">
        <v>1099</v>
      </c>
      <c r="AL176" t="s">
        <v>339</v>
      </c>
      <c r="AM176">
        <v>1</v>
      </c>
      <c r="AN176">
        <v>1</v>
      </c>
      <c r="AO176">
        <v>6688</v>
      </c>
      <c r="AQ176">
        <v>125960</v>
      </c>
      <c r="AR176">
        <v>51090030</v>
      </c>
      <c r="AS176" t="s">
        <v>996</v>
      </c>
      <c r="AT176" t="s">
        <v>628</v>
      </c>
      <c r="AW176" t="s">
        <v>343</v>
      </c>
      <c r="BY176" t="s">
        <v>342</v>
      </c>
      <c r="BZ176" t="b">
        <v>0</v>
      </c>
      <c r="EQ176">
        <v>244453</v>
      </c>
      <c r="ER176" t="s">
        <v>2899</v>
      </c>
      <c r="EV176">
        <v>17285636</v>
      </c>
      <c r="EW176">
        <v>928</v>
      </c>
      <c r="EX176">
        <v>220101</v>
      </c>
      <c r="EY176" t="s">
        <v>3779</v>
      </c>
      <c r="EZ176">
        <v>1</v>
      </c>
      <c r="FC176">
        <v>95383</v>
      </c>
      <c r="FD176" t="s">
        <v>1417</v>
      </c>
    </row>
    <row r="177" spans="1:160" x14ac:dyDescent="0.3">
      <c r="A177" t="str">
        <f>VLOOKUP(B177,Table2[],3,FALSE)</f>
        <v>Digital</v>
      </c>
      <c r="B177" t="str">
        <f>IF(OR(ISNUMBER(FIND("QVC",Z177)),ISNUMBER(FIND("QVC",AL177))),"QVC",IF(OR(ISNUMBER(FIND("NCO",H177)),ISNUMBER(FIND("NCO",Y177))), "NCO", IF(AL177="consumer","PMD.com",VLOOKUP(LEFT(H177,2),Tables!$E$1:$F$11,2,FALSE))))</f>
        <v>PMD.com</v>
      </c>
      <c r="C177">
        <f t="shared" si="7"/>
        <v>54010001</v>
      </c>
      <c r="D177">
        <f t="shared" si="8"/>
        <v>1</v>
      </c>
      <c r="E177" t="str">
        <f t="shared" ca="1" si="6"/>
        <v>shifted orders shipped</v>
      </c>
      <c r="F177" t="s">
        <v>3539</v>
      </c>
      <c r="G177" t="s">
        <v>335</v>
      </c>
      <c r="H177" t="s">
        <v>2898</v>
      </c>
      <c r="I177" s="6">
        <v>44011.217037037037</v>
      </c>
      <c r="J177" t="s">
        <v>16</v>
      </c>
      <c r="K177" s="6">
        <v>44013.233032407406</v>
      </c>
      <c r="M177" t="s">
        <v>1151</v>
      </c>
      <c r="N177" t="s">
        <v>2254</v>
      </c>
      <c r="O177" t="s">
        <v>550</v>
      </c>
      <c r="Q177" t="s">
        <v>527</v>
      </c>
      <c r="R177" t="s">
        <v>365</v>
      </c>
      <c r="S177">
        <v>95928</v>
      </c>
      <c r="T177" t="s">
        <v>338</v>
      </c>
      <c r="U177" t="s">
        <v>530</v>
      </c>
      <c r="W177" t="s">
        <v>1099</v>
      </c>
      <c r="Z177" t="s">
        <v>1151</v>
      </c>
      <c r="AA177" t="s">
        <v>2254</v>
      </c>
      <c r="AB177" t="s">
        <v>550</v>
      </c>
      <c r="AD177" t="s">
        <v>527</v>
      </c>
      <c r="AE177" t="s">
        <v>365</v>
      </c>
      <c r="AF177">
        <v>95928</v>
      </c>
      <c r="AG177" t="s">
        <v>338</v>
      </c>
      <c r="AH177" t="s">
        <v>530</v>
      </c>
      <c r="AJ177" t="s">
        <v>1099</v>
      </c>
      <c r="AL177" t="s">
        <v>339</v>
      </c>
      <c r="AM177">
        <v>1</v>
      </c>
      <c r="AN177">
        <v>1</v>
      </c>
      <c r="AO177">
        <v>6300</v>
      </c>
      <c r="AQ177">
        <v>124476</v>
      </c>
      <c r="AR177">
        <v>54010001</v>
      </c>
      <c r="AS177" t="s">
        <v>577</v>
      </c>
      <c r="AT177" t="s">
        <v>35</v>
      </c>
      <c r="AW177" t="s">
        <v>340</v>
      </c>
      <c r="AX177">
        <v>0</v>
      </c>
      <c r="AY177" t="s">
        <v>348</v>
      </c>
      <c r="AZ177">
        <v>0</v>
      </c>
      <c r="BY177" t="s">
        <v>342</v>
      </c>
      <c r="EQ177">
        <v>252076</v>
      </c>
      <c r="ER177" t="s">
        <v>2899</v>
      </c>
      <c r="EV177">
        <v>17285636</v>
      </c>
      <c r="EW177">
        <v>928</v>
      </c>
      <c r="EX177">
        <v>220101</v>
      </c>
      <c r="EY177" t="s">
        <v>3779</v>
      </c>
      <c r="EZ177">
        <v>1</v>
      </c>
      <c r="FC177">
        <v>95383</v>
      </c>
      <c r="FD177" t="s">
        <v>1417</v>
      </c>
    </row>
    <row r="178" spans="1:160" x14ac:dyDescent="0.3">
      <c r="A178" t="str">
        <f>VLOOKUP(B178,Table2[],3,FALSE)</f>
        <v>Digital</v>
      </c>
      <c r="B178" t="str">
        <f>IF(OR(ISNUMBER(FIND("QVC",Z178)),ISNUMBER(FIND("QVC",AL178))),"QVC",IF(OR(ISNUMBER(FIND("NCO",H178)),ISNUMBER(FIND("NCO",Y178))), "NCO", IF(AL178="consumer","PMD.com",VLOOKUP(LEFT(H178,2),Tables!$E$1:$F$11,2,FALSE))))</f>
        <v>PMD.com</v>
      </c>
      <c r="C178">
        <f t="shared" si="7"/>
        <v>53160001</v>
      </c>
      <c r="D178">
        <f t="shared" si="8"/>
        <v>1</v>
      </c>
      <c r="E178" t="str">
        <f t="shared" ca="1" si="6"/>
        <v>shifted orders shipped</v>
      </c>
      <c r="F178" t="s">
        <v>3539</v>
      </c>
      <c r="G178" t="s">
        <v>335</v>
      </c>
      <c r="H178" t="s">
        <v>2890</v>
      </c>
      <c r="I178" s="6">
        <v>44011.011840277781</v>
      </c>
      <c r="J178" t="s">
        <v>16</v>
      </c>
      <c r="K178" s="6">
        <v>44013.23332175926</v>
      </c>
      <c r="M178" t="s">
        <v>3780</v>
      </c>
      <c r="N178" t="s">
        <v>3781</v>
      </c>
      <c r="Q178" t="s">
        <v>1696</v>
      </c>
      <c r="R178" t="s">
        <v>407</v>
      </c>
      <c r="S178" t="s">
        <v>3782</v>
      </c>
      <c r="T178" t="s">
        <v>338</v>
      </c>
      <c r="U178" t="s">
        <v>530</v>
      </c>
      <c r="W178" t="s">
        <v>3783</v>
      </c>
      <c r="Z178" t="s">
        <v>3780</v>
      </c>
      <c r="AA178" t="s">
        <v>3781</v>
      </c>
      <c r="AD178" t="s">
        <v>1696</v>
      </c>
      <c r="AE178" t="s">
        <v>407</v>
      </c>
      <c r="AF178" t="s">
        <v>3782</v>
      </c>
      <c r="AG178" t="s">
        <v>338</v>
      </c>
      <c r="AH178" t="s">
        <v>530</v>
      </c>
      <c r="AJ178" t="s">
        <v>3783</v>
      </c>
      <c r="AL178" t="s">
        <v>339</v>
      </c>
      <c r="AM178">
        <v>1</v>
      </c>
      <c r="AN178">
        <v>1</v>
      </c>
      <c r="AO178">
        <v>4322</v>
      </c>
      <c r="AQ178">
        <v>124007</v>
      </c>
      <c r="AR178">
        <v>53160001</v>
      </c>
      <c r="AS178" t="s">
        <v>1895</v>
      </c>
      <c r="AT178" t="s">
        <v>119</v>
      </c>
      <c r="AW178" t="s">
        <v>340</v>
      </c>
      <c r="AX178" t="s">
        <v>340</v>
      </c>
      <c r="AY178" t="s">
        <v>341</v>
      </c>
      <c r="AZ178">
        <v>0</v>
      </c>
      <c r="BY178" t="s">
        <v>342</v>
      </c>
      <c r="EQ178">
        <v>252959</v>
      </c>
      <c r="ER178" t="s">
        <v>2891</v>
      </c>
      <c r="EV178">
        <v>17285602</v>
      </c>
      <c r="EW178">
        <v>928</v>
      </c>
      <c r="EX178">
        <v>220068</v>
      </c>
      <c r="EY178" t="s">
        <v>3784</v>
      </c>
      <c r="EZ178">
        <v>1</v>
      </c>
      <c r="FC178">
        <v>53160001</v>
      </c>
      <c r="FD178" t="s">
        <v>119</v>
      </c>
    </row>
    <row r="179" spans="1:160" x14ac:dyDescent="0.3">
      <c r="A179" t="str">
        <f>VLOOKUP(B179,Table2[],3,FALSE)</f>
        <v>Digital</v>
      </c>
      <c r="B179" t="str">
        <f>IF(OR(ISNUMBER(FIND("QVC",Z179)),ISNUMBER(FIND("QVC",AL179))),"QVC",IF(OR(ISNUMBER(FIND("NCO",H179)),ISNUMBER(FIND("NCO",Y179))), "NCO", IF(AL179="consumer","PMD.com",VLOOKUP(LEFT(H179,2),Tables!$E$1:$F$11,2,FALSE))))</f>
        <v>PMD.com</v>
      </c>
      <c r="C179">
        <f t="shared" si="7"/>
        <v>53900001</v>
      </c>
      <c r="D179">
        <f t="shared" si="8"/>
        <v>1</v>
      </c>
      <c r="E179" t="str">
        <f t="shared" ca="1" si="6"/>
        <v>shifted orders shipped</v>
      </c>
      <c r="F179" t="s">
        <v>3539</v>
      </c>
      <c r="G179" t="s">
        <v>335</v>
      </c>
      <c r="H179" t="s">
        <v>2888</v>
      </c>
      <c r="I179" s="6">
        <v>44011.005972222221</v>
      </c>
      <c r="J179" t="s">
        <v>16</v>
      </c>
      <c r="K179" s="6">
        <v>44013.23337962963</v>
      </c>
      <c r="M179" t="s">
        <v>3785</v>
      </c>
      <c r="N179" t="s">
        <v>3786</v>
      </c>
      <c r="Q179" t="s">
        <v>421</v>
      </c>
      <c r="R179" t="s">
        <v>365</v>
      </c>
      <c r="S179" t="s">
        <v>3787</v>
      </c>
      <c r="T179" t="s">
        <v>338</v>
      </c>
      <c r="U179" t="s">
        <v>530</v>
      </c>
      <c r="W179" t="s">
        <v>3788</v>
      </c>
      <c r="Z179" t="s">
        <v>3785</v>
      </c>
      <c r="AA179" t="s">
        <v>3786</v>
      </c>
      <c r="AD179" t="s">
        <v>421</v>
      </c>
      <c r="AE179" t="s">
        <v>365</v>
      </c>
      <c r="AF179" t="s">
        <v>3787</v>
      </c>
      <c r="AG179" t="s">
        <v>338</v>
      </c>
      <c r="AH179" t="s">
        <v>530</v>
      </c>
      <c r="AJ179" t="s">
        <v>3788</v>
      </c>
      <c r="AL179" t="s">
        <v>339</v>
      </c>
      <c r="AM179">
        <v>1</v>
      </c>
      <c r="AN179">
        <v>1</v>
      </c>
      <c r="AO179">
        <v>31217</v>
      </c>
      <c r="AQ179">
        <v>124466</v>
      </c>
      <c r="AR179">
        <v>53900001</v>
      </c>
      <c r="AS179" t="s">
        <v>1697</v>
      </c>
      <c r="AT179" t="s">
        <v>104</v>
      </c>
      <c r="AW179" t="s">
        <v>343</v>
      </c>
      <c r="BY179" t="s">
        <v>342</v>
      </c>
      <c r="EQ179">
        <v>247378</v>
      </c>
      <c r="ER179" t="s">
        <v>2889</v>
      </c>
      <c r="EV179">
        <v>17285601</v>
      </c>
      <c r="EW179">
        <v>928</v>
      </c>
      <c r="EX179">
        <v>220067</v>
      </c>
      <c r="EY179" t="s">
        <v>3789</v>
      </c>
      <c r="EZ179">
        <v>1</v>
      </c>
      <c r="FC179" t="s">
        <v>632</v>
      </c>
      <c r="FD179" t="s">
        <v>633</v>
      </c>
    </row>
    <row r="180" spans="1:160" x14ac:dyDescent="0.3">
      <c r="A180" t="str">
        <f>VLOOKUP(B180,Table2[],3,FALSE)</f>
        <v>Digital</v>
      </c>
      <c r="B180" t="str">
        <f>IF(OR(ISNUMBER(FIND("QVC",Z180)),ISNUMBER(FIND("QVC",AL180))),"QVC",IF(OR(ISNUMBER(FIND("NCO",H180)),ISNUMBER(FIND("NCO",Y180))), "NCO", IF(AL180="consumer","PMD.com",VLOOKUP(LEFT(H180,2),Tables!$E$1:$F$11,2,FALSE))))</f>
        <v>PMD.com</v>
      </c>
      <c r="C180">
        <f t="shared" si="7"/>
        <v>54010001</v>
      </c>
      <c r="D180">
        <f t="shared" si="8"/>
        <v>1</v>
      </c>
      <c r="E180" t="str">
        <f t="shared" ca="1" si="6"/>
        <v>shifted orders shipped</v>
      </c>
      <c r="F180" t="s">
        <v>3539</v>
      </c>
      <c r="G180" t="s">
        <v>335</v>
      </c>
      <c r="H180" t="s">
        <v>2888</v>
      </c>
      <c r="I180" s="6">
        <v>44011.005972222221</v>
      </c>
      <c r="J180" t="s">
        <v>16</v>
      </c>
      <c r="K180" s="6">
        <v>44013.23337962963</v>
      </c>
      <c r="M180" t="s">
        <v>3785</v>
      </c>
      <c r="N180" t="s">
        <v>3786</v>
      </c>
      <c r="Q180" t="s">
        <v>421</v>
      </c>
      <c r="R180" t="s">
        <v>365</v>
      </c>
      <c r="S180" t="s">
        <v>3787</v>
      </c>
      <c r="T180" t="s">
        <v>338</v>
      </c>
      <c r="U180" t="s">
        <v>530</v>
      </c>
      <c r="W180" t="s">
        <v>3788</v>
      </c>
      <c r="Z180" t="s">
        <v>3785</v>
      </c>
      <c r="AA180" t="s">
        <v>3786</v>
      </c>
      <c r="AD180" t="s">
        <v>421</v>
      </c>
      <c r="AE180" t="s">
        <v>365</v>
      </c>
      <c r="AF180" t="s">
        <v>3787</v>
      </c>
      <c r="AG180" t="s">
        <v>338</v>
      </c>
      <c r="AH180" t="s">
        <v>530</v>
      </c>
      <c r="AJ180" t="s">
        <v>3788</v>
      </c>
      <c r="AL180" t="s">
        <v>339</v>
      </c>
      <c r="AM180">
        <v>1</v>
      </c>
      <c r="AN180">
        <v>1</v>
      </c>
      <c r="AO180">
        <v>6300</v>
      </c>
      <c r="AQ180">
        <v>124476</v>
      </c>
      <c r="AR180">
        <v>54010001</v>
      </c>
      <c r="AS180" t="s">
        <v>577</v>
      </c>
      <c r="AT180" t="s">
        <v>35</v>
      </c>
      <c r="AW180" t="s">
        <v>340</v>
      </c>
      <c r="AX180">
        <v>0</v>
      </c>
      <c r="AY180" t="s">
        <v>348</v>
      </c>
      <c r="AZ180">
        <v>0</v>
      </c>
      <c r="BY180" t="s">
        <v>342</v>
      </c>
      <c r="EQ180">
        <v>252076</v>
      </c>
      <c r="ER180" t="s">
        <v>2889</v>
      </c>
      <c r="EV180">
        <v>17285601</v>
      </c>
      <c r="EW180">
        <v>928</v>
      </c>
      <c r="EX180">
        <v>220067</v>
      </c>
      <c r="EY180" t="s">
        <v>3789</v>
      </c>
      <c r="EZ180">
        <v>1</v>
      </c>
      <c r="FC180" t="s">
        <v>632</v>
      </c>
      <c r="FD180" t="s">
        <v>633</v>
      </c>
    </row>
    <row r="181" spans="1:160" x14ac:dyDescent="0.3">
      <c r="A181" t="str">
        <f>VLOOKUP(B181,Table2[],3,FALSE)</f>
        <v>Digital</v>
      </c>
      <c r="B181" t="str">
        <f>IF(OR(ISNUMBER(FIND("QVC",Z181)),ISNUMBER(FIND("QVC",AL181))),"QVC",IF(OR(ISNUMBER(FIND("NCO",H181)),ISNUMBER(FIND("NCO",Y181))), "NCO", IF(AL181="consumer","PMD.com",VLOOKUP(LEFT(H181,2),Tables!$E$1:$F$11,2,FALSE))))</f>
        <v>PMD.com</v>
      </c>
      <c r="C181">
        <f t="shared" si="7"/>
        <v>53450001</v>
      </c>
      <c r="D181">
        <f t="shared" si="8"/>
        <v>1</v>
      </c>
      <c r="E181" t="str">
        <f t="shared" ca="1" si="6"/>
        <v>shifted orders shipped</v>
      </c>
      <c r="F181" t="s">
        <v>3539</v>
      </c>
      <c r="G181" t="s">
        <v>335</v>
      </c>
      <c r="H181" t="s">
        <v>2888</v>
      </c>
      <c r="I181" s="6">
        <v>44011.005972222221</v>
      </c>
      <c r="J181" t="s">
        <v>16</v>
      </c>
      <c r="K181" s="6">
        <v>44013.23337962963</v>
      </c>
      <c r="M181" t="s">
        <v>3785</v>
      </c>
      <c r="N181" t="s">
        <v>3786</v>
      </c>
      <c r="Q181" t="s">
        <v>421</v>
      </c>
      <c r="R181" t="s">
        <v>365</v>
      </c>
      <c r="S181" t="s">
        <v>3787</v>
      </c>
      <c r="T181" t="s">
        <v>338</v>
      </c>
      <c r="U181" t="s">
        <v>530</v>
      </c>
      <c r="W181" t="s">
        <v>3788</v>
      </c>
      <c r="Z181" t="s">
        <v>3785</v>
      </c>
      <c r="AA181" t="s">
        <v>3786</v>
      </c>
      <c r="AD181" t="s">
        <v>421</v>
      </c>
      <c r="AE181" t="s">
        <v>365</v>
      </c>
      <c r="AF181" t="s">
        <v>3787</v>
      </c>
      <c r="AG181" t="s">
        <v>338</v>
      </c>
      <c r="AH181" t="s">
        <v>530</v>
      </c>
      <c r="AJ181" t="s">
        <v>3788</v>
      </c>
      <c r="AL181" t="s">
        <v>339</v>
      </c>
      <c r="AM181">
        <v>1</v>
      </c>
      <c r="AN181">
        <v>1</v>
      </c>
      <c r="AO181">
        <v>6117</v>
      </c>
      <c r="AQ181">
        <v>124723</v>
      </c>
      <c r="AR181">
        <v>53450001</v>
      </c>
      <c r="AS181" t="s">
        <v>89</v>
      </c>
      <c r="AT181" t="s">
        <v>144</v>
      </c>
      <c r="AW181" t="s">
        <v>340</v>
      </c>
      <c r="AX181" t="s">
        <v>340</v>
      </c>
      <c r="AY181" t="s">
        <v>345</v>
      </c>
      <c r="AZ181">
        <v>0</v>
      </c>
      <c r="EQ181">
        <v>252730</v>
      </c>
      <c r="ER181" t="s">
        <v>2889</v>
      </c>
      <c r="EV181">
        <v>17285601</v>
      </c>
      <c r="EW181">
        <v>928</v>
      </c>
      <c r="EX181">
        <v>220067</v>
      </c>
      <c r="EY181" t="s">
        <v>3789</v>
      </c>
      <c r="EZ181">
        <v>1</v>
      </c>
      <c r="FC181">
        <v>53450001</v>
      </c>
      <c r="FD181" t="s">
        <v>144</v>
      </c>
    </row>
    <row r="182" spans="1:160" x14ac:dyDescent="0.3">
      <c r="A182" t="str">
        <f>VLOOKUP(B182,Table2[],3,FALSE)</f>
        <v>Digital</v>
      </c>
      <c r="B182" t="str">
        <f>IF(OR(ISNUMBER(FIND("QVC",Z182)),ISNUMBER(FIND("QVC",AL182))),"QVC",IF(OR(ISNUMBER(FIND("NCO",H182)),ISNUMBER(FIND("NCO",Y182))), "NCO", IF(AL182="consumer","PMD.com",VLOOKUP(LEFT(H182,2),Tables!$E$1:$F$11,2,FALSE))))</f>
        <v>PMD.com</v>
      </c>
      <c r="C182">
        <f t="shared" si="7"/>
        <v>53200001</v>
      </c>
      <c r="D182">
        <f t="shared" si="8"/>
        <v>1</v>
      </c>
      <c r="E182" t="str">
        <f t="shared" ca="1" si="6"/>
        <v>shifted orders shipped</v>
      </c>
      <c r="F182" t="s">
        <v>3539</v>
      </c>
      <c r="G182" t="s">
        <v>335</v>
      </c>
      <c r="H182" t="s">
        <v>2373</v>
      </c>
      <c r="I182" s="6">
        <v>44008.337268518517</v>
      </c>
      <c r="J182" t="s">
        <v>16</v>
      </c>
      <c r="K182" s="6">
        <v>44013.233518518522</v>
      </c>
      <c r="M182" t="s">
        <v>3790</v>
      </c>
      <c r="N182" t="s">
        <v>3791</v>
      </c>
      <c r="Q182" t="s">
        <v>2271</v>
      </c>
      <c r="R182" t="s">
        <v>390</v>
      </c>
      <c r="S182">
        <v>73703</v>
      </c>
      <c r="T182" t="s">
        <v>338</v>
      </c>
      <c r="U182" t="s">
        <v>530</v>
      </c>
      <c r="W182" t="s">
        <v>3792</v>
      </c>
      <c r="Z182" t="s">
        <v>3790</v>
      </c>
      <c r="AA182" t="s">
        <v>3791</v>
      </c>
      <c r="AD182" t="s">
        <v>2271</v>
      </c>
      <c r="AE182" t="s">
        <v>390</v>
      </c>
      <c r="AF182">
        <v>73703</v>
      </c>
      <c r="AG182" t="s">
        <v>338</v>
      </c>
      <c r="AH182" t="s">
        <v>530</v>
      </c>
      <c r="AJ182" t="s">
        <v>3792</v>
      </c>
      <c r="AL182" t="s">
        <v>339</v>
      </c>
      <c r="AM182">
        <v>1</v>
      </c>
      <c r="AN182">
        <v>1</v>
      </c>
      <c r="AO182">
        <v>15189</v>
      </c>
      <c r="AQ182">
        <v>123906</v>
      </c>
      <c r="AR182">
        <v>53200001</v>
      </c>
      <c r="AS182" t="s">
        <v>973</v>
      </c>
      <c r="AT182" t="s">
        <v>50</v>
      </c>
      <c r="AW182" t="s">
        <v>340</v>
      </c>
      <c r="AX182" t="s">
        <v>340</v>
      </c>
      <c r="AY182" t="s">
        <v>357</v>
      </c>
      <c r="AZ182" t="s">
        <v>363</v>
      </c>
      <c r="BY182" t="s">
        <v>342</v>
      </c>
      <c r="EQ182">
        <v>252156</v>
      </c>
      <c r="ER182" t="s">
        <v>2374</v>
      </c>
      <c r="EV182">
        <v>17283878</v>
      </c>
      <c r="EW182">
        <v>928</v>
      </c>
      <c r="EX182">
        <v>218505</v>
      </c>
      <c r="EY182" t="s">
        <v>3793</v>
      </c>
      <c r="EZ182">
        <v>1</v>
      </c>
      <c r="FC182">
        <v>53200001</v>
      </c>
      <c r="FD182" t="s">
        <v>50</v>
      </c>
    </row>
    <row r="183" spans="1:160" x14ac:dyDescent="0.3">
      <c r="A183" t="str">
        <f>VLOOKUP(B183,Table2[],3,FALSE)</f>
        <v>Digital</v>
      </c>
      <c r="B183" t="str">
        <f>IF(OR(ISNUMBER(FIND("QVC",Z183)),ISNUMBER(FIND("QVC",AL183))),"QVC",IF(OR(ISNUMBER(FIND("NCO",H183)),ISNUMBER(FIND("NCO",Y183))), "NCO", IF(AL183="consumer","PMD.com",VLOOKUP(LEFT(H183,2),Tables!$E$1:$F$11,2,FALSE))))</f>
        <v>PMD.com</v>
      </c>
      <c r="C183">
        <f t="shared" si="7"/>
        <v>52460001</v>
      </c>
      <c r="D183">
        <f t="shared" si="8"/>
        <v>1</v>
      </c>
      <c r="E183" t="str">
        <f t="shared" ca="1" si="6"/>
        <v>shifted orders shipped</v>
      </c>
      <c r="F183" t="s">
        <v>3539</v>
      </c>
      <c r="G183" t="s">
        <v>335</v>
      </c>
      <c r="H183" t="s">
        <v>2373</v>
      </c>
      <c r="I183" s="6">
        <v>44008.337268518517</v>
      </c>
      <c r="J183" t="s">
        <v>16</v>
      </c>
      <c r="K183" s="6">
        <v>44013.233518518522</v>
      </c>
      <c r="M183" t="s">
        <v>3790</v>
      </c>
      <c r="N183" t="s">
        <v>3791</v>
      </c>
      <c r="Q183" t="s">
        <v>2271</v>
      </c>
      <c r="R183" t="s">
        <v>390</v>
      </c>
      <c r="S183">
        <v>73703</v>
      </c>
      <c r="T183" t="s">
        <v>338</v>
      </c>
      <c r="U183" t="s">
        <v>530</v>
      </c>
      <c r="W183" t="s">
        <v>3792</v>
      </c>
      <c r="Z183" t="s">
        <v>3790</v>
      </c>
      <c r="AA183" t="s">
        <v>3791</v>
      </c>
      <c r="AD183" t="s">
        <v>2271</v>
      </c>
      <c r="AE183" t="s">
        <v>390</v>
      </c>
      <c r="AF183">
        <v>73703</v>
      </c>
      <c r="AG183" t="s">
        <v>338</v>
      </c>
      <c r="AH183" t="s">
        <v>530</v>
      </c>
      <c r="AJ183" t="s">
        <v>3792</v>
      </c>
      <c r="AL183" t="s">
        <v>339</v>
      </c>
      <c r="AM183">
        <v>1</v>
      </c>
      <c r="AN183">
        <v>1</v>
      </c>
      <c r="AO183">
        <v>14007</v>
      </c>
      <c r="AQ183">
        <v>127157</v>
      </c>
      <c r="AR183">
        <v>52460001</v>
      </c>
      <c r="AS183" t="s">
        <v>972</v>
      </c>
      <c r="AT183" t="s">
        <v>76</v>
      </c>
      <c r="AW183" t="s">
        <v>340</v>
      </c>
      <c r="AX183" t="s">
        <v>340</v>
      </c>
      <c r="AY183" t="s">
        <v>341</v>
      </c>
      <c r="AZ183">
        <v>0</v>
      </c>
      <c r="BY183" t="s">
        <v>342</v>
      </c>
      <c r="EQ183">
        <v>252044</v>
      </c>
      <c r="ER183" t="s">
        <v>2374</v>
      </c>
      <c r="EV183">
        <v>17283878</v>
      </c>
      <c r="EW183">
        <v>928</v>
      </c>
      <c r="EX183">
        <v>218505</v>
      </c>
      <c r="EY183" t="s">
        <v>3793</v>
      </c>
      <c r="EZ183">
        <v>1</v>
      </c>
      <c r="FC183">
        <v>52460001</v>
      </c>
      <c r="FD183" t="s">
        <v>76</v>
      </c>
    </row>
    <row r="184" spans="1:160" x14ac:dyDescent="0.3">
      <c r="A184" t="str">
        <f>VLOOKUP(B184,Table2[],3,FALSE)</f>
        <v>Digital</v>
      </c>
      <c r="B184" t="str">
        <f>IF(OR(ISNUMBER(FIND("QVC",Z184)),ISNUMBER(FIND("QVC",AL184))),"QVC",IF(OR(ISNUMBER(FIND("NCO",H184)),ISNUMBER(FIND("NCO",Y184))), "NCO", IF(AL184="consumer","PMD.com",VLOOKUP(LEFT(H184,2),Tables!$E$1:$F$11,2,FALSE))))</f>
        <v>PMD.com</v>
      </c>
      <c r="C184">
        <f t="shared" si="7"/>
        <v>51070001</v>
      </c>
      <c r="D184">
        <f t="shared" si="8"/>
        <v>1</v>
      </c>
      <c r="E184" t="str">
        <f t="shared" ca="1" si="6"/>
        <v>shifted orders shipped</v>
      </c>
      <c r="F184" t="s">
        <v>3539</v>
      </c>
      <c r="G184" t="s">
        <v>335</v>
      </c>
      <c r="H184" t="s">
        <v>2373</v>
      </c>
      <c r="I184" s="6">
        <v>44008.337268518517</v>
      </c>
      <c r="J184" t="s">
        <v>16</v>
      </c>
      <c r="K184" s="6">
        <v>44013.233518518522</v>
      </c>
      <c r="M184" t="s">
        <v>3790</v>
      </c>
      <c r="N184" t="s">
        <v>3791</v>
      </c>
      <c r="Q184" t="s">
        <v>2271</v>
      </c>
      <c r="R184" t="s">
        <v>390</v>
      </c>
      <c r="S184">
        <v>73703</v>
      </c>
      <c r="T184" t="s">
        <v>338</v>
      </c>
      <c r="U184" t="s">
        <v>530</v>
      </c>
      <c r="W184" t="s">
        <v>3792</v>
      </c>
      <c r="Z184" t="s">
        <v>3790</v>
      </c>
      <c r="AA184" t="s">
        <v>3791</v>
      </c>
      <c r="AD184" t="s">
        <v>2271</v>
      </c>
      <c r="AE184" t="s">
        <v>390</v>
      </c>
      <c r="AF184">
        <v>73703</v>
      </c>
      <c r="AG184" t="s">
        <v>338</v>
      </c>
      <c r="AH184" t="s">
        <v>530</v>
      </c>
      <c r="AJ184" t="s">
        <v>3792</v>
      </c>
      <c r="AL184" t="s">
        <v>339</v>
      </c>
      <c r="AM184">
        <v>1</v>
      </c>
      <c r="AN184">
        <v>1</v>
      </c>
      <c r="AO184">
        <v>10147</v>
      </c>
      <c r="AQ184">
        <v>124429</v>
      </c>
      <c r="AR184">
        <v>51070001</v>
      </c>
      <c r="AS184" t="s">
        <v>1886</v>
      </c>
      <c r="AT184" t="s">
        <v>45</v>
      </c>
      <c r="AW184" t="s">
        <v>343</v>
      </c>
      <c r="BY184" t="s">
        <v>342</v>
      </c>
      <c r="EQ184">
        <v>251956</v>
      </c>
      <c r="ER184" t="s">
        <v>2374</v>
      </c>
      <c r="EV184">
        <v>17283878</v>
      </c>
      <c r="EW184">
        <v>928</v>
      </c>
      <c r="EX184">
        <v>218505</v>
      </c>
      <c r="EY184" t="s">
        <v>3793</v>
      </c>
      <c r="EZ184">
        <v>1</v>
      </c>
      <c r="FC184">
        <v>51070001</v>
      </c>
      <c r="FD184" t="s">
        <v>45</v>
      </c>
    </row>
    <row r="185" spans="1:160" x14ac:dyDescent="0.3">
      <c r="A185" t="str">
        <f>VLOOKUP(B185,Table2[],3,FALSE)</f>
        <v>Digital</v>
      </c>
      <c r="B185" t="str">
        <f>IF(OR(ISNUMBER(FIND("QVC",Z185)),ISNUMBER(FIND("QVC",AL185))),"QVC",IF(OR(ISNUMBER(FIND("NCO",H185)),ISNUMBER(FIND("NCO",Y185))), "NCO", IF(AL185="consumer","PMD.com",VLOOKUP(LEFT(H185,2),Tables!$E$1:$F$11,2,FALSE))))</f>
        <v>PMD.com</v>
      </c>
      <c r="C185">
        <f t="shared" si="7"/>
        <v>53440001</v>
      </c>
      <c r="D185">
        <f t="shared" si="8"/>
        <v>1</v>
      </c>
      <c r="E185" t="str">
        <f t="shared" ca="1" si="6"/>
        <v>shifted orders shipped</v>
      </c>
      <c r="F185" t="s">
        <v>3539</v>
      </c>
      <c r="G185" t="s">
        <v>335</v>
      </c>
      <c r="H185" t="s">
        <v>2373</v>
      </c>
      <c r="I185" s="6">
        <v>44008.337268518517</v>
      </c>
      <c r="J185" t="s">
        <v>16</v>
      </c>
      <c r="K185" s="6">
        <v>44013.233518518522</v>
      </c>
      <c r="M185" t="s">
        <v>3790</v>
      </c>
      <c r="N185" t="s">
        <v>3791</v>
      </c>
      <c r="Q185" t="s">
        <v>2271</v>
      </c>
      <c r="R185" t="s">
        <v>390</v>
      </c>
      <c r="S185">
        <v>73703</v>
      </c>
      <c r="T185" t="s">
        <v>338</v>
      </c>
      <c r="U185" t="s">
        <v>530</v>
      </c>
      <c r="W185" t="s">
        <v>3792</v>
      </c>
      <c r="Z185" t="s">
        <v>3790</v>
      </c>
      <c r="AA185" t="s">
        <v>3791</v>
      </c>
      <c r="AD185" t="s">
        <v>2271</v>
      </c>
      <c r="AE185" t="s">
        <v>390</v>
      </c>
      <c r="AF185">
        <v>73703</v>
      </c>
      <c r="AG185" t="s">
        <v>338</v>
      </c>
      <c r="AH185" t="s">
        <v>530</v>
      </c>
      <c r="AJ185" t="s">
        <v>3792</v>
      </c>
      <c r="AL185" t="s">
        <v>339</v>
      </c>
      <c r="AM185">
        <v>1</v>
      </c>
      <c r="AN185">
        <v>1</v>
      </c>
      <c r="AO185">
        <v>7642</v>
      </c>
      <c r="AQ185">
        <v>124700</v>
      </c>
      <c r="AR185">
        <v>53440001</v>
      </c>
      <c r="AS185" t="s">
        <v>1240</v>
      </c>
      <c r="AT185" t="s">
        <v>116</v>
      </c>
      <c r="AW185" t="s">
        <v>340</v>
      </c>
      <c r="AX185" t="s">
        <v>340</v>
      </c>
      <c r="AY185" t="s">
        <v>345</v>
      </c>
      <c r="AZ185" t="s">
        <v>345</v>
      </c>
      <c r="BY185" t="s">
        <v>342</v>
      </c>
      <c r="EQ185">
        <v>252960</v>
      </c>
      <c r="ER185" t="s">
        <v>2374</v>
      </c>
      <c r="EV185">
        <v>17283878</v>
      </c>
      <c r="EW185">
        <v>928</v>
      </c>
      <c r="EX185">
        <v>218505</v>
      </c>
      <c r="EY185" t="s">
        <v>3793</v>
      </c>
      <c r="EZ185">
        <v>1</v>
      </c>
      <c r="FC185">
        <v>53440001</v>
      </c>
      <c r="FD185" t="s">
        <v>116</v>
      </c>
    </row>
    <row r="186" spans="1:160" x14ac:dyDescent="0.3">
      <c r="A186" t="str">
        <f>VLOOKUP(B186,Table2[],3,FALSE)</f>
        <v>Digital</v>
      </c>
      <c r="B186" t="str">
        <f>IF(OR(ISNUMBER(FIND("QVC",Z186)),ISNUMBER(FIND("QVC",AL186))),"QVC",IF(OR(ISNUMBER(FIND("NCO",H186)),ISNUMBER(FIND("NCO",Y186))), "NCO", IF(AL186="consumer","PMD.com",VLOOKUP(LEFT(H186,2),Tables!$E$1:$F$11,2,FALSE))))</f>
        <v>PMD.com</v>
      </c>
      <c r="C186">
        <f t="shared" si="7"/>
        <v>53900001</v>
      </c>
      <c r="D186">
        <f t="shared" si="8"/>
        <v>1</v>
      </c>
      <c r="E186" t="str">
        <f t="shared" ca="1" si="6"/>
        <v>shifted orders shipped</v>
      </c>
      <c r="F186" t="s">
        <v>3539</v>
      </c>
      <c r="G186" t="s">
        <v>335</v>
      </c>
      <c r="H186" t="s">
        <v>2874</v>
      </c>
      <c r="I186" s="6">
        <v>44010.938368055555</v>
      </c>
      <c r="J186" t="s">
        <v>16</v>
      </c>
      <c r="K186" s="6">
        <v>44013.233680555553</v>
      </c>
      <c r="M186" t="s">
        <v>3794</v>
      </c>
      <c r="N186" t="s">
        <v>3795</v>
      </c>
      <c r="Q186" t="s">
        <v>1647</v>
      </c>
      <c r="R186" t="s">
        <v>376</v>
      </c>
      <c r="S186" t="s">
        <v>3796</v>
      </c>
      <c r="T186" t="s">
        <v>338</v>
      </c>
      <c r="U186" t="s">
        <v>530</v>
      </c>
      <c r="W186" t="s">
        <v>3797</v>
      </c>
      <c r="Z186" t="s">
        <v>3794</v>
      </c>
      <c r="AA186" t="s">
        <v>3795</v>
      </c>
      <c r="AD186" t="s">
        <v>1647</v>
      </c>
      <c r="AE186" t="s">
        <v>376</v>
      </c>
      <c r="AF186" t="s">
        <v>3796</v>
      </c>
      <c r="AG186" t="s">
        <v>338</v>
      </c>
      <c r="AH186" t="s">
        <v>530</v>
      </c>
      <c r="AJ186" t="s">
        <v>3797</v>
      </c>
      <c r="AL186" t="s">
        <v>339</v>
      </c>
      <c r="AM186">
        <v>1</v>
      </c>
      <c r="AN186">
        <v>1</v>
      </c>
      <c r="AO186">
        <v>31217</v>
      </c>
      <c r="AQ186">
        <v>124466</v>
      </c>
      <c r="AR186">
        <v>53900001</v>
      </c>
      <c r="AS186" t="s">
        <v>1697</v>
      </c>
      <c r="AT186" t="s">
        <v>104</v>
      </c>
      <c r="AW186" t="s">
        <v>343</v>
      </c>
      <c r="BY186" t="s">
        <v>342</v>
      </c>
      <c r="EQ186">
        <v>247378</v>
      </c>
      <c r="ER186" t="s">
        <v>2875</v>
      </c>
      <c r="EV186">
        <v>17285594</v>
      </c>
      <c r="EW186">
        <v>928</v>
      </c>
      <c r="EX186">
        <v>220059</v>
      </c>
      <c r="EY186">
        <v>9.2748999964335493E+25</v>
      </c>
      <c r="EZ186">
        <v>1</v>
      </c>
      <c r="FC186">
        <v>95382</v>
      </c>
      <c r="FD186" t="s">
        <v>1412</v>
      </c>
    </row>
    <row r="187" spans="1:160" x14ac:dyDescent="0.3">
      <c r="A187" t="str">
        <f>VLOOKUP(B187,Table2[],3,FALSE)</f>
        <v>Digital</v>
      </c>
      <c r="B187" t="str">
        <f>IF(OR(ISNUMBER(FIND("QVC",Z187)),ISNUMBER(FIND("QVC",AL187))),"QVC",IF(OR(ISNUMBER(FIND("NCO",H187)),ISNUMBER(FIND("NCO",Y187))), "NCO", IF(AL187="consumer","PMD.com",VLOOKUP(LEFT(H187,2),Tables!$E$1:$F$11,2,FALSE))))</f>
        <v>PMD.com</v>
      </c>
      <c r="C187">
        <f t="shared" si="7"/>
        <v>53620001</v>
      </c>
      <c r="D187">
        <f t="shared" si="8"/>
        <v>1</v>
      </c>
      <c r="E187" t="str">
        <f t="shared" ca="1" si="6"/>
        <v>shifted orders shipped</v>
      </c>
      <c r="F187" t="s">
        <v>3539</v>
      </c>
      <c r="G187" t="s">
        <v>335</v>
      </c>
      <c r="H187" t="s">
        <v>2874</v>
      </c>
      <c r="I187" s="6">
        <v>44010.938368055555</v>
      </c>
      <c r="J187" t="s">
        <v>16</v>
      </c>
      <c r="K187" s="6">
        <v>44013.233680555553</v>
      </c>
      <c r="M187" t="s">
        <v>3794</v>
      </c>
      <c r="N187" t="s">
        <v>3795</v>
      </c>
      <c r="Q187" t="s">
        <v>1647</v>
      </c>
      <c r="R187" t="s">
        <v>376</v>
      </c>
      <c r="S187" t="s">
        <v>3796</v>
      </c>
      <c r="T187" t="s">
        <v>338</v>
      </c>
      <c r="U187" t="s">
        <v>530</v>
      </c>
      <c r="W187" t="s">
        <v>3797</v>
      </c>
      <c r="Z187" t="s">
        <v>3794</v>
      </c>
      <c r="AA187" t="s">
        <v>3795</v>
      </c>
      <c r="AD187" t="s">
        <v>1647</v>
      </c>
      <c r="AE187" t="s">
        <v>376</v>
      </c>
      <c r="AF187" t="s">
        <v>3796</v>
      </c>
      <c r="AG187" t="s">
        <v>338</v>
      </c>
      <c r="AH187" t="s">
        <v>530</v>
      </c>
      <c r="AJ187" t="s">
        <v>3797</v>
      </c>
      <c r="AL187" t="s">
        <v>339</v>
      </c>
      <c r="AM187">
        <v>1</v>
      </c>
      <c r="AN187">
        <v>1</v>
      </c>
      <c r="AO187">
        <v>11480</v>
      </c>
      <c r="AQ187">
        <v>124447</v>
      </c>
      <c r="AR187">
        <v>53620001</v>
      </c>
      <c r="AS187" t="s">
        <v>85</v>
      </c>
      <c r="AT187" t="s">
        <v>86</v>
      </c>
      <c r="AW187" t="s">
        <v>343</v>
      </c>
      <c r="BY187" t="s">
        <v>342</v>
      </c>
      <c r="EQ187">
        <v>243446</v>
      </c>
      <c r="ER187" t="s">
        <v>2875</v>
      </c>
      <c r="EV187">
        <v>17285594</v>
      </c>
      <c r="EW187">
        <v>928</v>
      </c>
      <c r="EX187">
        <v>220059</v>
      </c>
      <c r="EY187">
        <v>9.2748999964335493E+25</v>
      </c>
      <c r="EZ187">
        <v>1</v>
      </c>
      <c r="FC187">
        <v>53620001</v>
      </c>
      <c r="FD187" t="s">
        <v>86</v>
      </c>
    </row>
    <row r="188" spans="1:160" x14ac:dyDescent="0.3">
      <c r="A188" t="str">
        <f>VLOOKUP(B188,Table2[],3,FALSE)</f>
        <v>Digital</v>
      </c>
      <c r="B188" t="str">
        <f>IF(OR(ISNUMBER(FIND("QVC",Z188)),ISNUMBER(FIND("QVC",AL188))),"QVC",IF(OR(ISNUMBER(FIND("NCO",H188)),ISNUMBER(FIND("NCO",Y188))), "NCO", IF(AL188="consumer","PMD.com",VLOOKUP(LEFT(H188,2),Tables!$E$1:$F$11,2,FALSE))))</f>
        <v>PMD.com</v>
      </c>
      <c r="C188">
        <f t="shared" si="7"/>
        <v>51090030</v>
      </c>
      <c r="D188">
        <f t="shared" si="8"/>
        <v>1</v>
      </c>
      <c r="E188" t="str">
        <f t="shared" ca="1" si="6"/>
        <v>shifted orders shipped</v>
      </c>
      <c r="F188" t="s">
        <v>3539</v>
      </c>
      <c r="G188" t="s">
        <v>335</v>
      </c>
      <c r="H188" t="s">
        <v>2874</v>
      </c>
      <c r="I188" s="6">
        <v>44010.938368055555</v>
      </c>
      <c r="J188" t="s">
        <v>16</v>
      </c>
      <c r="K188" s="6">
        <v>44013.233680555553</v>
      </c>
      <c r="M188" t="s">
        <v>3794</v>
      </c>
      <c r="N188" t="s">
        <v>3795</v>
      </c>
      <c r="Q188" t="s">
        <v>1647</v>
      </c>
      <c r="R188" t="s">
        <v>376</v>
      </c>
      <c r="S188" t="s">
        <v>3796</v>
      </c>
      <c r="T188" t="s">
        <v>338</v>
      </c>
      <c r="U188" t="s">
        <v>530</v>
      </c>
      <c r="W188" t="s">
        <v>3797</v>
      </c>
      <c r="Z188" t="s">
        <v>3794</v>
      </c>
      <c r="AA188" t="s">
        <v>3795</v>
      </c>
      <c r="AD188" t="s">
        <v>1647</v>
      </c>
      <c r="AE188" t="s">
        <v>376</v>
      </c>
      <c r="AF188" t="s">
        <v>3796</v>
      </c>
      <c r="AG188" t="s">
        <v>338</v>
      </c>
      <c r="AH188" t="s">
        <v>530</v>
      </c>
      <c r="AJ188" t="s">
        <v>3797</v>
      </c>
      <c r="AL188" t="s">
        <v>339</v>
      </c>
      <c r="AM188">
        <v>1</v>
      </c>
      <c r="AN188">
        <v>1</v>
      </c>
      <c r="AO188">
        <v>6688</v>
      </c>
      <c r="AQ188">
        <v>125960</v>
      </c>
      <c r="AR188">
        <v>51090030</v>
      </c>
      <c r="AS188" t="s">
        <v>996</v>
      </c>
      <c r="AT188" t="s">
        <v>628</v>
      </c>
      <c r="AW188" t="s">
        <v>343</v>
      </c>
      <c r="BY188" t="s">
        <v>342</v>
      </c>
      <c r="BZ188" t="b">
        <v>0</v>
      </c>
      <c r="EQ188">
        <v>244453</v>
      </c>
      <c r="ER188" t="s">
        <v>2875</v>
      </c>
      <c r="EV188">
        <v>17285594</v>
      </c>
      <c r="EW188">
        <v>928</v>
      </c>
      <c r="EX188">
        <v>220059</v>
      </c>
      <c r="EY188">
        <v>9.2748999964335493E+25</v>
      </c>
      <c r="EZ188">
        <v>1</v>
      </c>
      <c r="FC188">
        <v>95382</v>
      </c>
      <c r="FD188" t="s">
        <v>1412</v>
      </c>
    </row>
    <row r="189" spans="1:160" x14ac:dyDescent="0.3">
      <c r="A189" t="str">
        <f>VLOOKUP(B189,Table2[],3,FALSE)</f>
        <v>Digital</v>
      </c>
      <c r="B189" t="str">
        <f>IF(OR(ISNUMBER(FIND("QVC",Z189)),ISNUMBER(FIND("QVC",AL189))),"QVC",IF(OR(ISNUMBER(FIND("NCO",H189)),ISNUMBER(FIND("NCO",Y189))), "NCO", IF(AL189="consumer","PMD.com",VLOOKUP(LEFT(H189,2),Tables!$E$1:$F$11,2,FALSE))))</f>
        <v>PMD.com</v>
      </c>
      <c r="C189">
        <f t="shared" si="7"/>
        <v>54010001</v>
      </c>
      <c r="D189">
        <f t="shared" si="8"/>
        <v>1</v>
      </c>
      <c r="E189" t="str">
        <f t="shared" ca="1" si="6"/>
        <v>shifted orders shipped</v>
      </c>
      <c r="F189" t="s">
        <v>3539</v>
      </c>
      <c r="G189" t="s">
        <v>335</v>
      </c>
      <c r="H189" t="s">
        <v>2874</v>
      </c>
      <c r="I189" s="6">
        <v>44010.938368055555</v>
      </c>
      <c r="J189" t="s">
        <v>16</v>
      </c>
      <c r="K189" s="6">
        <v>44013.233680555553</v>
      </c>
      <c r="M189" t="s">
        <v>3794</v>
      </c>
      <c r="N189" t="s">
        <v>3795</v>
      </c>
      <c r="Q189" t="s">
        <v>1647</v>
      </c>
      <c r="R189" t="s">
        <v>376</v>
      </c>
      <c r="S189" t="s">
        <v>3796</v>
      </c>
      <c r="T189" t="s">
        <v>338</v>
      </c>
      <c r="U189" t="s">
        <v>530</v>
      </c>
      <c r="W189" t="s">
        <v>3797</v>
      </c>
      <c r="Z189" t="s">
        <v>3794</v>
      </c>
      <c r="AA189" t="s">
        <v>3795</v>
      </c>
      <c r="AD189" t="s">
        <v>1647</v>
      </c>
      <c r="AE189" t="s">
        <v>376</v>
      </c>
      <c r="AF189" t="s">
        <v>3796</v>
      </c>
      <c r="AG189" t="s">
        <v>338</v>
      </c>
      <c r="AH189" t="s">
        <v>530</v>
      </c>
      <c r="AJ189" t="s">
        <v>3797</v>
      </c>
      <c r="AL189" t="s">
        <v>339</v>
      </c>
      <c r="AM189">
        <v>1</v>
      </c>
      <c r="AN189">
        <v>1</v>
      </c>
      <c r="AO189">
        <v>6300</v>
      </c>
      <c r="AQ189">
        <v>124476</v>
      </c>
      <c r="AR189">
        <v>54010001</v>
      </c>
      <c r="AS189" t="s">
        <v>577</v>
      </c>
      <c r="AT189" t="s">
        <v>35</v>
      </c>
      <c r="AW189" t="s">
        <v>340</v>
      </c>
      <c r="AX189">
        <v>0</v>
      </c>
      <c r="AY189" t="s">
        <v>348</v>
      </c>
      <c r="AZ189">
        <v>0</v>
      </c>
      <c r="BY189" t="s">
        <v>342</v>
      </c>
      <c r="EQ189">
        <v>252076</v>
      </c>
      <c r="ER189" t="s">
        <v>2875</v>
      </c>
      <c r="EV189">
        <v>17285594</v>
      </c>
      <c r="EW189">
        <v>928</v>
      </c>
      <c r="EX189">
        <v>220059</v>
      </c>
      <c r="EY189">
        <v>9.2748999964335493E+25</v>
      </c>
      <c r="EZ189">
        <v>1</v>
      </c>
      <c r="FC189">
        <v>95382</v>
      </c>
      <c r="FD189" t="s">
        <v>1412</v>
      </c>
    </row>
    <row r="190" spans="1:160" x14ac:dyDescent="0.3">
      <c r="A190" t="str">
        <f>VLOOKUP(B190,Table2[],3,FALSE)</f>
        <v>Digital</v>
      </c>
      <c r="B190" t="str">
        <f>IF(OR(ISNUMBER(FIND("QVC",Z190)),ISNUMBER(FIND("QVC",AL190))),"QVC",IF(OR(ISNUMBER(FIND("NCO",H190)),ISNUMBER(FIND("NCO",Y190))), "NCO", IF(AL190="consumer","PMD.com",VLOOKUP(LEFT(H190,2),Tables!$E$1:$F$11,2,FALSE))))</f>
        <v>PMD.com</v>
      </c>
      <c r="C190">
        <f t="shared" si="7"/>
        <v>52400001</v>
      </c>
      <c r="D190">
        <f t="shared" si="8"/>
        <v>2</v>
      </c>
      <c r="E190" t="str">
        <f t="shared" ca="1" si="6"/>
        <v>shifted orders shipped</v>
      </c>
      <c r="F190" t="s">
        <v>3539</v>
      </c>
      <c r="G190" t="s">
        <v>335</v>
      </c>
      <c r="H190" t="s">
        <v>2872</v>
      </c>
      <c r="I190" s="6">
        <v>44010.934884259259</v>
      </c>
      <c r="J190" t="s">
        <v>16</v>
      </c>
      <c r="K190" s="6">
        <v>44013.234050925923</v>
      </c>
      <c r="M190" t="s">
        <v>1505</v>
      </c>
      <c r="N190" t="s">
        <v>1506</v>
      </c>
      <c r="Q190" t="s">
        <v>469</v>
      </c>
      <c r="R190" t="s">
        <v>400</v>
      </c>
      <c r="S190" t="s">
        <v>1507</v>
      </c>
      <c r="T190" t="s">
        <v>338</v>
      </c>
      <c r="U190" t="s">
        <v>530</v>
      </c>
      <c r="W190" t="s">
        <v>1508</v>
      </c>
      <c r="Z190" t="s">
        <v>1505</v>
      </c>
      <c r="AA190" t="s">
        <v>1506</v>
      </c>
      <c r="AD190" t="s">
        <v>469</v>
      </c>
      <c r="AE190" t="s">
        <v>400</v>
      </c>
      <c r="AF190" t="s">
        <v>1507</v>
      </c>
      <c r="AG190" t="s">
        <v>338</v>
      </c>
      <c r="AH190" t="s">
        <v>530</v>
      </c>
      <c r="AJ190" t="s">
        <v>1508</v>
      </c>
      <c r="AL190" t="s">
        <v>339</v>
      </c>
      <c r="AM190">
        <v>2</v>
      </c>
      <c r="AN190">
        <v>2</v>
      </c>
      <c r="AO190">
        <v>2895</v>
      </c>
      <c r="AQ190">
        <v>124289</v>
      </c>
      <c r="AR190">
        <v>52400001</v>
      </c>
      <c r="AS190" t="s">
        <v>787</v>
      </c>
      <c r="AT190" t="s">
        <v>115</v>
      </c>
      <c r="AW190" t="s">
        <v>340</v>
      </c>
      <c r="AX190" t="s">
        <v>340</v>
      </c>
      <c r="AY190" t="s">
        <v>432</v>
      </c>
      <c r="AZ190">
        <v>0</v>
      </c>
      <c r="BY190" t="s">
        <v>342</v>
      </c>
      <c r="EQ190">
        <v>251708</v>
      </c>
      <c r="ER190" t="s">
        <v>2873</v>
      </c>
      <c r="EV190">
        <v>17285593</v>
      </c>
      <c r="EW190">
        <v>928</v>
      </c>
      <c r="EX190">
        <v>220058</v>
      </c>
      <c r="EY190" t="s">
        <v>3798</v>
      </c>
      <c r="EZ190">
        <v>1</v>
      </c>
      <c r="FC190">
        <v>52400001</v>
      </c>
      <c r="FD190" t="s">
        <v>115</v>
      </c>
    </row>
    <row r="191" spans="1:160" x14ac:dyDescent="0.3">
      <c r="A191" t="str">
        <f>VLOOKUP(B191,Table2[],3,FALSE)</f>
        <v>Digital</v>
      </c>
      <c r="B191" t="str">
        <f>IF(OR(ISNUMBER(FIND("QVC",Z191)),ISNUMBER(FIND("QVC",AL191))),"QVC",IF(OR(ISNUMBER(FIND("NCO",H191)),ISNUMBER(FIND("NCO",Y191))), "NCO", IF(AL191="consumer","PMD.com",VLOOKUP(LEFT(H191,2),Tables!$E$1:$F$11,2,FALSE))))</f>
        <v>PMD.com</v>
      </c>
      <c r="C191">
        <f t="shared" si="7"/>
        <v>53900001</v>
      </c>
      <c r="D191">
        <f t="shared" si="8"/>
        <v>1</v>
      </c>
      <c r="E191" t="str">
        <f t="shared" ca="1" si="6"/>
        <v>shifted orders shipped</v>
      </c>
      <c r="F191" t="s">
        <v>3539</v>
      </c>
      <c r="G191" t="s">
        <v>335</v>
      </c>
      <c r="H191" t="s">
        <v>2814</v>
      </c>
      <c r="I191" s="6">
        <v>44008.862210648149</v>
      </c>
      <c r="J191" t="s">
        <v>16</v>
      </c>
      <c r="K191" s="6">
        <v>44013.234340277777</v>
      </c>
      <c r="M191" t="s">
        <v>1543</v>
      </c>
      <c r="N191" t="s">
        <v>1544</v>
      </c>
      <c r="Q191" t="s">
        <v>698</v>
      </c>
      <c r="R191" t="s">
        <v>446</v>
      </c>
      <c r="S191">
        <v>88101</v>
      </c>
      <c r="T191" t="s">
        <v>338</v>
      </c>
      <c r="U191" t="s">
        <v>530</v>
      </c>
      <c r="W191" t="s">
        <v>1545</v>
      </c>
      <c r="Z191" t="s">
        <v>1543</v>
      </c>
      <c r="AA191" t="s">
        <v>1544</v>
      </c>
      <c r="AD191" t="s">
        <v>698</v>
      </c>
      <c r="AE191" t="s">
        <v>446</v>
      </c>
      <c r="AF191">
        <v>88101</v>
      </c>
      <c r="AG191" t="s">
        <v>338</v>
      </c>
      <c r="AH191" t="s">
        <v>530</v>
      </c>
      <c r="AJ191" t="s">
        <v>1545</v>
      </c>
      <c r="AL191" t="s">
        <v>339</v>
      </c>
      <c r="AM191">
        <v>1</v>
      </c>
      <c r="AN191">
        <v>1</v>
      </c>
      <c r="AO191">
        <v>31217</v>
      </c>
      <c r="AQ191">
        <v>124466</v>
      </c>
      <c r="AR191">
        <v>53900001</v>
      </c>
      <c r="AS191" t="s">
        <v>1697</v>
      </c>
      <c r="AT191" t="s">
        <v>104</v>
      </c>
      <c r="AW191" t="s">
        <v>343</v>
      </c>
      <c r="BY191" t="s">
        <v>342</v>
      </c>
      <c r="EQ191">
        <v>247378</v>
      </c>
      <c r="ER191" t="s">
        <v>2815</v>
      </c>
      <c r="EV191">
        <v>17285177</v>
      </c>
      <c r="EW191">
        <v>928</v>
      </c>
      <c r="EX191">
        <v>219654</v>
      </c>
      <c r="EY191" t="s">
        <v>3799</v>
      </c>
      <c r="EZ191">
        <v>1</v>
      </c>
      <c r="FC191">
        <v>95382</v>
      </c>
      <c r="FD191" t="s">
        <v>1412</v>
      </c>
    </row>
    <row r="192" spans="1:160" x14ac:dyDescent="0.3">
      <c r="A192" t="str">
        <f>VLOOKUP(B192,Table2[],3,FALSE)</f>
        <v>Digital</v>
      </c>
      <c r="B192" t="str">
        <f>IF(OR(ISNUMBER(FIND("QVC",Z192)),ISNUMBER(FIND("QVC",AL192))),"QVC",IF(OR(ISNUMBER(FIND("NCO",H192)),ISNUMBER(FIND("NCO",Y192))), "NCO", IF(AL192="consumer","PMD.com",VLOOKUP(LEFT(H192,2),Tables!$E$1:$F$11,2,FALSE))))</f>
        <v>PMD.com</v>
      </c>
      <c r="C192">
        <f t="shared" si="7"/>
        <v>53450011</v>
      </c>
      <c r="D192">
        <f t="shared" si="8"/>
        <v>1</v>
      </c>
      <c r="E192" t="str">
        <f t="shared" ca="1" si="6"/>
        <v>shifted orders shipped</v>
      </c>
      <c r="F192" t="s">
        <v>3539</v>
      </c>
      <c r="G192" t="s">
        <v>335</v>
      </c>
      <c r="H192" t="s">
        <v>2814</v>
      </c>
      <c r="I192" s="6">
        <v>44008.862210648149</v>
      </c>
      <c r="J192" t="s">
        <v>16</v>
      </c>
      <c r="K192" s="6">
        <v>44013.234340277777</v>
      </c>
      <c r="M192" t="s">
        <v>1543</v>
      </c>
      <c r="N192" t="s">
        <v>1544</v>
      </c>
      <c r="Q192" t="s">
        <v>698</v>
      </c>
      <c r="R192" t="s">
        <v>446</v>
      </c>
      <c r="S192">
        <v>88101</v>
      </c>
      <c r="T192" t="s">
        <v>338</v>
      </c>
      <c r="U192" t="s">
        <v>530</v>
      </c>
      <c r="W192" t="s">
        <v>1545</v>
      </c>
      <c r="Z192" t="s">
        <v>1543</v>
      </c>
      <c r="AA192" t="s">
        <v>1544</v>
      </c>
      <c r="AD192" t="s">
        <v>698</v>
      </c>
      <c r="AE192" t="s">
        <v>446</v>
      </c>
      <c r="AF192">
        <v>88101</v>
      </c>
      <c r="AG192" t="s">
        <v>338</v>
      </c>
      <c r="AH192" t="s">
        <v>530</v>
      </c>
      <c r="AJ192" t="s">
        <v>1545</v>
      </c>
      <c r="AL192" t="s">
        <v>339</v>
      </c>
      <c r="AM192">
        <v>1</v>
      </c>
      <c r="AN192">
        <v>1</v>
      </c>
      <c r="AO192">
        <v>15200</v>
      </c>
      <c r="AQ192">
        <v>124724</v>
      </c>
      <c r="AR192">
        <v>53450011</v>
      </c>
      <c r="AS192" t="s">
        <v>2807</v>
      </c>
      <c r="AT192" t="s">
        <v>96</v>
      </c>
      <c r="AW192" t="s">
        <v>340</v>
      </c>
      <c r="AX192" t="s">
        <v>340</v>
      </c>
      <c r="AY192" t="s">
        <v>345</v>
      </c>
      <c r="AZ192">
        <v>0</v>
      </c>
      <c r="BY192" t="s">
        <v>342</v>
      </c>
      <c r="EQ192">
        <v>253372</v>
      </c>
      <c r="ER192" t="s">
        <v>2815</v>
      </c>
      <c r="EV192">
        <v>17285177</v>
      </c>
      <c r="EW192">
        <v>928</v>
      </c>
      <c r="EX192">
        <v>219654</v>
      </c>
      <c r="EY192" t="s">
        <v>3799</v>
      </c>
      <c r="EZ192">
        <v>1</v>
      </c>
      <c r="FC192">
        <v>53450011</v>
      </c>
      <c r="FD192" t="s">
        <v>96</v>
      </c>
    </row>
    <row r="193" spans="1:160" x14ac:dyDescent="0.3">
      <c r="A193" t="str">
        <f>VLOOKUP(B193,Table2[],3,FALSE)</f>
        <v>Digital</v>
      </c>
      <c r="B193" t="str">
        <f>IF(OR(ISNUMBER(FIND("QVC",Z193)),ISNUMBER(FIND("QVC",AL193))),"QVC",IF(OR(ISNUMBER(FIND("NCO",H193)),ISNUMBER(FIND("NCO",Y193))), "NCO", IF(AL193="consumer","PMD.com",VLOOKUP(LEFT(H193,2),Tables!$E$1:$F$11,2,FALSE))))</f>
        <v>PMD.com</v>
      </c>
      <c r="C193">
        <f t="shared" si="7"/>
        <v>51090030</v>
      </c>
      <c r="D193">
        <f t="shared" si="8"/>
        <v>1</v>
      </c>
      <c r="E193" t="str">
        <f t="shared" ca="1" si="6"/>
        <v>shifted orders shipped</v>
      </c>
      <c r="F193" t="s">
        <v>3539</v>
      </c>
      <c r="G193" t="s">
        <v>335</v>
      </c>
      <c r="H193" t="s">
        <v>2814</v>
      </c>
      <c r="I193" s="6">
        <v>44008.862210648149</v>
      </c>
      <c r="J193" t="s">
        <v>16</v>
      </c>
      <c r="K193" s="6">
        <v>44013.234340277777</v>
      </c>
      <c r="M193" t="s">
        <v>1543</v>
      </c>
      <c r="N193" t="s">
        <v>1544</v>
      </c>
      <c r="Q193" t="s">
        <v>698</v>
      </c>
      <c r="R193" t="s">
        <v>446</v>
      </c>
      <c r="S193">
        <v>88101</v>
      </c>
      <c r="T193" t="s">
        <v>338</v>
      </c>
      <c r="U193" t="s">
        <v>530</v>
      </c>
      <c r="W193" t="s">
        <v>1545</v>
      </c>
      <c r="Z193" t="s">
        <v>1543</v>
      </c>
      <c r="AA193" t="s">
        <v>1544</v>
      </c>
      <c r="AD193" t="s">
        <v>698</v>
      </c>
      <c r="AE193" t="s">
        <v>446</v>
      </c>
      <c r="AF193">
        <v>88101</v>
      </c>
      <c r="AG193" t="s">
        <v>338</v>
      </c>
      <c r="AH193" t="s">
        <v>530</v>
      </c>
      <c r="AJ193" t="s">
        <v>1545</v>
      </c>
      <c r="AL193" t="s">
        <v>339</v>
      </c>
      <c r="AM193">
        <v>1</v>
      </c>
      <c r="AN193">
        <v>1</v>
      </c>
      <c r="AO193">
        <v>6688</v>
      </c>
      <c r="AQ193">
        <v>125960</v>
      </c>
      <c r="AR193">
        <v>51090030</v>
      </c>
      <c r="AS193" t="s">
        <v>996</v>
      </c>
      <c r="AT193" t="s">
        <v>628</v>
      </c>
      <c r="AW193" t="s">
        <v>343</v>
      </c>
      <c r="BY193" t="s">
        <v>342</v>
      </c>
      <c r="BZ193" t="b">
        <v>0</v>
      </c>
      <c r="EQ193">
        <v>244453</v>
      </c>
      <c r="ER193" t="s">
        <v>2815</v>
      </c>
      <c r="EV193">
        <v>17285177</v>
      </c>
      <c r="EW193">
        <v>928</v>
      </c>
      <c r="EX193">
        <v>219654</v>
      </c>
      <c r="EY193" t="s">
        <v>3799</v>
      </c>
      <c r="EZ193">
        <v>1</v>
      </c>
      <c r="FC193">
        <v>95382</v>
      </c>
      <c r="FD193" t="s">
        <v>1412</v>
      </c>
    </row>
    <row r="194" spans="1:160" x14ac:dyDescent="0.3">
      <c r="A194" t="str">
        <f>VLOOKUP(B194,Table2[],3,FALSE)</f>
        <v>Digital</v>
      </c>
      <c r="B194" t="str">
        <f>IF(OR(ISNUMBER(FIND("QVC",Z194)),ISNUMBER(FIND("QVC",AL194))),"QVC",IF(OR(ISNUMBER(FIND("NCO",H194)),ISNUMBER(FIND("NCO",Y194))), "NCO", IF(AL194="consumer","PMD.com",VLOOKUP(LEFT(H194,2),Tables!$E$1:$F$11,2,FALSE))))</f>
        <v>PMD.com</v>
      </c>
      <c r="C194">
        <f t="shared" si="7"/>
        <v>54010001</v>
      </c>
      <c r="D194">
        <f t="shared" si="8"/>
        <v>1</v>
      </c>
      <c r="E194" t="str">
        <f t="shared" ca="1" si="6"/>
        <v>shifted orders shipped</v>
      </c>
      <c r="F194" t="s">
        <v>3539</v>
      </c>
      <c r="G194" t="s">
        <v>335</v>
      </c>
      <c r="H194" t="s">
        <v>2814</v>
      </c>
      <c r="I194" s="6">
        <v>44008.862210648149</v>
      </c>
      <c r="J194" t="s">
        <v>16</v>
      </c>
      <c r="K194" s="6">
        <v>44013.234340277777</v>
      </c>
      <c r="M194" t="s">
        <v>1543</v>
      </c>
      <c r="N194" t="s">
        <v>1544</v>
      </c>
      <c r="Q194" t="s">
        <v>698</v>
      </c>
      <c r="R194" t="s">
        <v>446</v>
      </c>
      <c r="S194">
        <v>88101</v>
      </c>
      <c r="T194" t="s">
        <v>338</v>
      </c>
      <c r="U194" t="s">
        <v>530</v>
      </c>
      <c r="W194" t="s">
        <v>1545</v>
      </c>
      <c r="Z194" t="s">
        <v>1543</v>
      </c>
      <c r="AA194" t="s">
        <v>1544</v>
      </c>
      <c r="AD194" t="s">
        <v>698</v>
      </c>
      <c r="AE194" t="s">
        <v>446</v>
      </c>
      <c r="AF194">
        <v>88101</v>
      </c>
      <c r="AG194" t="s">
        <v>338</v>
      </c>
      <c r="AH194" t="s">
        <v>530</v>
      </c>
      <c r="AJ194" t="s">
        <v>1545</v>
      </c>
      <c r="AL194" t="s">
        <v>339</v>
      </c>
      <c r="AM194">
        <v>1</v>
      </c>
      <c r="AN194">
        <v>1</v>
      </c>
      <c r="AO194">
        <v>6300</v>
      </c>
      <c r="AQ194">
        <v>124476</v>
      </c>
      <c r="AR194">
        <v>54010001</v>
      </c>
      <c r="AS194" t="s">
        <v>577</v>
      </c>
      <c r="AT194" t="s">
        <v>35</v>
      </c>
      <c r="AW194" t="s">
        <v>340</v>
      </c>
      <c r="AX194">
        <v>0</v>
      </c>
      <c r="AY194" t="s">
        <v>348</v>
      </c>
      <c r="AZ194">
        <v>0</v>
      </c>
      <c r="BY194" t="s">
        <v>342</v>
      </c>
      <c r="EQ194">
        <v>252076</v>
      </c>
      <c r="ER194" t="s">
        <v>2815</v>
      </c>
      <c r="EV194">
        <v>17285177</v>
      </c>
      <c r="EW194">
        <v>928</v>
      </c>
      <c r="EX194">
        <v>219654</v>
      </c>
      <c r="EY194" t="s">
        <v>3799</v>
      </c>
      <c r="EZ194">
        <v>1</v>
      </c>
      <c r="FC194">
        <v>95382</v>
      </c>
      <c r="FD194" t="s">
        <v>1412</v>
      </c>
    </row>
    <row r="195" spans="1:160" x14ac:dyDescent="0.3">
      <c r="A195" t="str">
        <f>VLOOKUP(B195,Table2[],3,FALSE)</f>
        <v>Digital</v>
      </c>
      <c r="B195" t="str">
        <f>IF(OR(ISNUMBER(FIND("QVC",Z195)),ISNUMBER(FIND("QVC",AL195))),"QVC",IF(OR(ISNUMBER(FIND("NCO",H195)),ISNUMBER(FIND("NCO",Y195))), "NCO", IF(AL195="consumer","PMD.com",VLOOKUP(LEFT(H195,2),Tables!$E$1:$F$11,2,FALSE))))</f>
        <v>PMD.com</v>
      </c>
      <c r="C195">
        <f t="shared" si="7"/>
        <v>5342</v>
      </c>
      <c r="D195">
        <f t="shared" si="8"/>
        <v>1</v>
      </c>
      <c r="E195" t="str">
        <f t="shared" ref="E195:E258" ca="1" si="9">IF(MONTH(TODAY())-MONTH(I195)&gt;0,"shifted orders shipped","MTD orders shipped")</f>
        <v>shifted orders shipped</v>
      </c>
      <c r="F195" t="s">
        <v>3539</v>
      </c>
      <c r="G195" t="s">
        <v>335</v>
      </c>
      <c r="H195" t="s">
        <v>2814</v>
      </c>
      <c r="I195" s="6">
        <v>44008.862210648149</v>
      </c>
      <c r="J195" t="s">
        <v>16</v>
      </c>
      <c r="K195" s="6">
        <v>44013.234340277777</v>
      </c>
      <c r="M195" t="s">
        <v>1543</v>
      </c>
      <c r="N195" t="s">
        <v>1544</v>
      </c>
      <c r="Q195" t="s">
        <v>698</v>
      </c>
      <c r="R195" t="s">
        <v>446</v>
      </c>
      <c r="S195">
        <v>88101</v>
      </c>
      <c r="T195" t="s">
        <v>338</v>
      </c>
      <c r="U195" t="s">
        <v>530</v>
      </c>
      <c r="W195" t="s">
        <v>1545</v>
      </c>
      <c r="Z195" t="s">
        <v>1543</v>
      </c>
      <c r="AA195" t="s">
        <v>1544</v>
      </c>
      <c r="AD195" t="s">
        <v>698</v>
      </c>
      <c r="AE195" t="s">
        <v>446</v>
      </c>
      <c r="AF195">
        <v>88101</v>
      </c>
      <c r="AG195" t="s">
        <v>338</v>
      </c>
      <c r="AH195" t="s">
        <v>530</v>
      </c>
      <c r="AJ195" t="s">
        <v>1545</v>
      </c>
      <c r="AL195" t="s">
        <v>339</v>
      </c>
      <c r="AM195">
        <v>1</v>
      </c>
      <c r="AN195">
        <v>1</v>
      </c>
      <c r="AO195">
        <v>13280</v>
      </c>
      <c r="AQ195">
        <v>123849</v>
      </c>
      <c r="AR195">
        <v>5342</v>
      </c>
      <c r="AS195" t="s">
        <v>1867</v>
      </c>
      <c r="AT195" t="s">
        <v>149</v>
      </c>
      <c r="AW195" t="s">
        <v>340</v>
      </c>
      <c r="AX195" t="s">
        <v>340</v>
      </c>
      <c r="AY195" t="s">
        <v>345</v>
      </c>
      <c r="AZ195" t="s">
        <v>346</v>
      </c>
      <c r="BY195" t="s">
        <v>342</v>
      </c>
      <c r="EQ195">
        <v>244853</v>
      </c>
      <c r="ER195" t="s">
        <v>2815</v>
      </c>
      <c r="EV195">
        <v>17285177</v>
      </c>
      <c r="EW195">
        <v>928</v>
      </c>
      <c r="EX195">
        <v>219654</v>
      </c>
      <c r="EY195" t="s">
        <v>3799</v>
      </c>
      <c r="EZ195">
        <v>1</v>
      </c>
      <c r="FC195">
        <v>5342</v>
      </c>
      <c r="FD195" t="s">
        <v>149</v>
      </c>
    </row>
    <row r="196" spans="1:160" x14ac:dyDescent="0.3">
      <c r="A196" t="str">
        <f>VLOOKUP(B196,Table2[],3,FALSE)</f>
        <v>Digital</v>
      </c>
      <c r="B196" t="str">
        <f>IF(OR(ISNUMBER(FIND("QVC",Z196)),ISNUMBER(FIND("QVC",AL196))),"QVC",IF(OR(ISNUMBER(FIND("NCO",H196)),ISNUMBER(FIND("NCO",Y196))), "NCO", IF(AL196="consumer","PMD.com",VLOOKUP(LEFT(H196,2),Tables!$E$1:$F$11,2,FALSE))))</f>
        <v>PMD.com</v>
      </c>
      <c r="C196">
        <f t="shared" ref="C196:C259" si="10">AR196</f>
        <v>54010001</v>
      </c>
      <c r="D196">
        <f t="shared" ref="D196:D259" si="11">AN196</f>
        <v>1</v>
      </c>
      <c r="E196" t="str">
        <f t="shared" ca="1" si="9"/>
        <v>shifted orders shipped</v>
      </c>
      <c r="F196" t="s">
        <v>3539</v>
      </c>
      <c r="G196" t="s">
        <v>335</v>
      </c>
      <c r="H196" t="s">
        <v>2894</v>
      </c>
      <c r="I196" s="6">
        <v>44011.022719907407</v>
      </c>
      <c r="J196" t="s">
        <v>16</v>
      </c>
      <c r="K196" s="6">
        <v>44013.234386574077</v>
      </c>
      <c r="M196" t="s">
        <v>3800</v>
      </c>
      <c r="N196" t="s">
        <v>3801</v>
      </c>
      <c r="Q196" t="s">
        <v>380</v>
      </c>
      <c r="R196" t="s">
        <v>381</v>
      </c>
      <c r="S196" t="s">
        <v>3802</v>
      </c>
      <c r="T196" t="s">
        <v>338</v>
      </c>
      <c r="U196" t="s">
        <v>530</v>
      </c>
      <c r="W196" t="s">
        <v>3803</v>
      </c>
      <c r="Z196" t="s">
        <v>3800</v>
      </c>
      <c r="AA196" t="s">
        <v>3801</v>
      </c>
      <c r="AD196" t="s">
        <v>380</v>
      </c>
      <c r="AE196" t="s">
        <v>381</v>
      </c>
      <c r="AF196" t="s">
        <v>3802</v>
      </c>
      <c r="AG196" t="s">
        <v>338</v>
      </c>
      <c r="AH196" t="s">
        <v>530</v>
      </c>
      <c r="AJ196" t="s">
        <v>3803</v>
      </c>
      <c r="AL196" t="s">
        <v>339</v>
      </c>
      <c r="AM196">
        <v>1</v>
      </c>
      <c r="AN196">
        <v>1</v>
      </c>
      <c r="AO196">
        <v>6300</v>
      </c>
      <c r="AQ196">
        <v>124476</v>
      </c>
      <c r="AR196">
        <v>54010001</v>
      </c>
      <c r="AS196" t="s">
        <v>577</v>
      </c>
      <c r="AT196" t="s">
        <v>35</v>
      </c>
      <c r="AW196" t="s">
        <v>340</v>
      </c>
      <c r="AX196">
        <v>0</v>
      </c>
      <c r="AY196" t="s">
        <v>348</v>
      </c>
      <c r="AZ196">
        <v>0</v>
      </c>
      <c r="BY196" t="s">
        <v>342</v>
      </c>
      <c r="EQ196">
        <v>252076</v>
      </c>
      <c r="ER196" t="s">
        <v>2895</v>
      </c>
      <c r="EV196">
        <v>17285604</v>
      </c>
      <c r="EW196">
        <v>928</v>
      </c>
      <c r="EX196">
        <v>220070</v>
      </c>
      <c r="EY196" t="s">
        <v>3804</v>
      </c>
      <c r="EZ196">
        <v>1</v>
      </c>
      <c r="FC196" t="s">
        <v>632</v>
      </c>
      <c r="FD196" t="s">
        <v>633</v>
      </c>
    </row>
    <row r="197" spans="1:160" x14ac:dyDescent="0.3">
      <c r="A197" t="str">
        <f>VLOOKUP(B197,Table2[],3,FALSE)</f>
        <v>Digital</v>
      </c>
      <c r="B197" t="str">
        <f>IF(OR(ISNUMBER(FIND("QVC",Z197)),ISNUMBER(FIND("QVC",AL197))),"QVC",IF(OR(ISNUMBER(FIND("NCO",H197)),ISNUMBER(FIND("NCO",Y197))), "NCO", IF(AL197="consumer","PMD.com",VLOOKUP(LEFT(H197,2),Tables!$E$1:$F$11,2,FALSE))))</f>
        <v>PMD.com</v>
      </c>
      <c r="C197">
        <f t="shared" si="10"/>
        <v>53900001</v>
      </c>
      <c r="D197">
        <f t="shared" si="11"/>
        <v>1</v>
      </c>
      <c r="E197" t="str">
        <f t="shared" ca="1" si="9"/>
        <v>shifted orders shipped</v>
      </c>
      <c r="F197" t="s">
        <v>3539</v>
      </c>
      <c r="G197" t="s">
        <v>335</v>
      </c>
      <c r="H197" t="s">
        <v>2894</v>
      </c>
      <c r="I197" s="6">
        <v>44011.022719907407</v>
      </c>
      <c r="J197" t="s">
        <v>16</v>
      </c>
      <c r="K197" s="6">
        <v>44013.234386574077</v>
      </c>
      <c r="M197" t="s">
        <v>3800</v>
      </c>
      <c r="N197" t="s">
        <v>3801</v>
      </c>
      <c r="Q197" t="s">
        <v>380</v>
      </c>
      <c r="R197" t="s">
        <v>381</v>
      </c>
      <c r="S197" t="s">
        <v>3802</v>
      </c>
      <c r="T197" t="s">
        <v>338</v>
      </c>
      <c r="U197" t="s">
        <v>530</v>
      </c>
      <c r="W197" t="s">
        <v>3803</v>
      </c>
      <c r="Z197" t="s">
        <v>3800</v>
      </c>
      <c r="AA197" t="s">
        <v>3801</v>
      </c>
      <c r="AD197" t="s">
        <v>380</v>
      </c>
      <c r="AE197" t="s">
        <v>381</v>
      </c>
      <c r="AF197" t="s">
        <v>3802</v>
      </c>
      <c r="AG197" t="s">
        <v>338</v>
      </c>
      <c r="AH197" t="s">
        <v>530</v>
      </c>
      <c r="AJ197" t="s">
        <v>3803</v>
      </c>
      <c r="AL197" t="s">
        <v>339</v>
      </c>
      <c r="AM197">
        <v>1</v>
      </c>
      <c r="AN197">
        <v>1</v>
      </c>
      <c r="AO197">
        <v>31217</v>
      </c>
      <c r="AQ197">
        <v>124466</v>
      </c>
      <c r="AR197">
        <v>53900001</v>
      </c>
      <c r="AS197" t="s">
        <v>1697</v>
      </c>
      <c r="AT197" t="s">
        <v>104</v>
      </c>
      <c r="AW197" t="s">
        <v>343</v>
      </c>
      <c r="BY197" t="s">
        <v>342</v>
      </c>
      <c r="EQ197">
        <v>247378</v>
      </c>
      <c r="ER197" t="s">
        <v>2895</v>
      </c>
      <c r="EV197">
        <v>17285604</v>
      </c>
      <c r="EW197">
        <v>928</v>
      </c>
      <c r="EX197">
        <v>220070</v>
      </c>
      <c r="EY197" t="s">
        <v>3804</v>
      </c>
      <c r="EZ197">
        <v>1</v>
      </c>
      <c r="FC197" t="s">
        <v>632</v>
      </c>
      <c r="FD197" t="s">
        <v>633</v>
      </c>
    </row>
    <row r="198" spans="1:160" x14ac:dyDescent="0.3">
      <c r="A198" t="str">
        <f>VLOOKUP(B198,Table2[],3,FALSE)</f>
        <v>Digital</v>
      </c>
      <c r="B198" t="str">
        <f>IF(OR(ISNUMBER(FIND("QVC",Z198)),ISNUMBER(FIND("QVC",AL198))),"QVC",IF(OR(ISNUMBER(FIND("NCO",H198)),ISNUMBER(FIND("NCO",Y198))), "NCO", IF(AL198="consumer","PMD.com",VLOOKUP(LEFT(H198,2),Tables!$E$1:$F$11,2,FALSE))))</f>
        <v>PMD.com</v>
      </c>
      <c r="C198">
        <f t="shared" si="10"/>
        <v>7807</v>
      </c>
      <c r="D198">
        <f t="shared" si="11"/>
        <v>1</v>
      </c>
      <c r="E198" t="str">
        <f t="shared" ca="1" si="9"/>
        <v>shifted orders shipped</v>
      </c>
      <c r="F198" t="s">
        <v>3539</v>
      </c>
      <c r="G198" t="s">
        <v>335</v>
      </c>
      <c r="H198" t="s">
        <v>2894</v>
      </c>
      <c r="I198" s="6">
        <v>44011.022719907407</v>
      </c>
      <c r="J198" t="s">
        <v>16</v>
      </c>
      <c r="K198" s="6">
        <v>44013.234386574077</v>
      </c>
      <c r="M198" t="s">
        <v>3800</v>
      </c>
      <c r="N198" t="s">
        <v>3801</v>
      </c>
      <c r="Q198" t="s">
        <v>380</v>
      </c>
      <c r="R198" t="s">
        <v>381</v>
      </c>
      <c r="S198" t="s">
        <v>3802</v>
      </c>
      <c r="T198" t="s">
        <v>338</v>
      </c>
      <c r="U198" t="s">
        <v>530</v>
      </c>
      <c r="W198" t="s">
        <v>3803</v>
      </c>
      <c r="Z198" t="s">
        <v>3800</v>
      </c>
      <c r="AA198" t="s">
        <v>3801</v>
      </c>
      <c r="AD198" t="s">
        <v>380</v>
      </c>
      <c r="AE198" t="s">
        <v>381</v>
      </c>
      <c r="AF198" t="s">
        <v>3802</v>
      </c>
      <c r="AG198" t="s">
        <v>338</v>
      </c>
      <c r="AH198" t="s">
        <v>530</v>
      </c>
      <c r="AJ198" t="s">
        <v>3803</v>
      </c>
      <c r="AL198" t="s">
        <v>339</v>
      </c>
      <c r="AM198">
        <v>1</v>
      </c>
      <c r="AN198">
        <v>1</v>
      </c>
      <c r="AO198">
        <v>6083</v>
      </c>
      <c r="AQ198">
        <v>127429</v>
      </c>
      <c r="AR198">
        <v>7807</v>
      </c>
      <c r="AS198" t="s">
        <v>958</v>
      </c>
      <c r="AT198" t="s">
        <v>152</v>
      </c>
      <c r="AW198" t="s">
        <v>343</v>
      </c>
      <c r="BY198" t="s">
        <v>342</v>
      </c>
      <c r="EQ198">
        <v>250033</v>
      </c>
      <c r="ER198" t="s">
        <v>2895</v>
      </c>
      <c r="EV198">
        <v>17285604</v>
      </c>
      <c r="EW198">
        <v>928</v>
      </c>
      <c r="EX198">
        <v>220070</v>
      </c>
      <c r="EY198" t="s">
        <v>3804</v>
      </c>
      <c r="EZ198">
        <v>1</v>
      </c>
      <c r="FC198">
        <v>7807</v>
      </c>
      <c r="FD198" t="s">
        <v>152</v>
      </c>
    </row>
    <row r="199" spans="1:160" x14ac:dyDescent="0.3">
      <c r="A199" t="str">
        <f>VLOOKUP(B199,Table2[],3,FALSE)</f>
        <v>Digital</v>
      </c>
      <c r="B199" t="str">
        <f>IF(OR(ISNUMBER(FIND("QVC",Z199)),ISNUMBER(FIND("QVC",AL199))),"QVC",IF(OR(ISNUMBER(FIND("NCO",H199)),ISNUMBER(FIND("NCO",Y199))), "NCO", IF(AL199="consumer","PMD.com",VLOOKUP(LEFT(H199,2),Tables!$E$1:$F$11,2,FALSE))))</f>
        <v>PMD.com</v>
      </c>
      <c r="C199">
        <f t="shared" si="10"/>
        <v>52430001</v>
      </c>
      <c r="D199">
        <f t="shared" si="11"/>
        <v>1</v>
      </c>
      <c r="E199" t="str">
        <f t="shared" ca="1" si="9"/>
        <v>shifted orders shipped</v>
      </c>
      <c r="F199" t="s">
        <v>3539</v>
      </c>
      <c r="G199" t="s">
        <v>335</v>
      </c>
      <c r="H199" t="s">
        <v>2906</v>
      </c>
      <c r="I199" s="6">
        <v>44011.26189814815</v>
      </c>
      <c r="J199" t="s">
        <v>16</v>
      </c>
      <c r="K199" s="6">
        <v>44013.234456018516</v>
      </c>
      <c r="M199" t="s">
        <v>3805</v>
      </c>
      <c r="N199" t="s">
        <v>3806</v>
      </c>
      <c r="Q199" t="s">
        <v>1164</v>
      </c>
      <c r="R199" t="s">
        <v>359</v>
      </c>
      <c r="S199" t="s">
        <v>3807</v>
      </c>
      <c r="T199" t="s">
        <v>338</v>
      </c>
      <c r="U199" t="s">
        <v>530</v>
      </c>
      <c r="W199" t="s">
        <v>3808</v>
      </c>
      <c r="Z199" t="s">
        <v>3805</v>
      </c>
      <c r="AA199" t="s">
        <v>3806</v>
      </c>
      <c r="AD199" t="s">
        <v>1164</v>
      </c>
      <c r="AE199" t="s">
        <v>359</v>
      </c>
      <c r="AF199" t="s">
        <v>3807</v>
      </c>
      <c r="AG199" t="s">
        <v>338</v>
      </c>
      <c r="AH199" t="s">
        <v>530</v>
      </c>
      <c r="AJ199" t="s">
        <v>3808</v>
      </c>
      <c r="AL199" t="s">
        <v>339</v>
      </c>
      <c r="AM199">
        <v>1</v>
      </c>
      <c r="AN199">
        <v>1</v>
      </c>
      <c r="AO199">
        <v>12063</v>
      </c>
      <c r="AQ199">
        <v>127155</v>
      </c>
      <c r="AR199">
        <v>52430001</v>
      </c>
      <c r="AS199" t="s">
        <v>927</v>
      </c>
      <c r="AT199" t="s">
        <v>75</v>
      </c>
      <c r="AW199" t="s">
        <v>340</v>
      </c>
      <c r="AX199" t="s">
        <v>340</v>
      </c>
      <c r="AY199" t="s">
        <v>357</v>
      </c>
      <c r="AZ199" t="s">
        <v>363</v>
      </c>
      <c r="BY199" t="s">
        <v>342</v>
      </c>
      <c r="EQ199">
        <v>249990</v>
      </c>
      <c r="ER199" t="s">
        <v>2907</v>
      </c>
      <c r="EV199">
        <v>17285642</v>
      </c>
      <c r="EW199">
        <v>928</v>
      </c>
      <c r="EX199">
        <v>220107</v>
      </c>
      <c r="EY199" t="s">
        <v>3809</v>
      </c>
      <c r="EZ199">
        <v>1</v>
      </c>
      <c r="FC199">
        <v>95385</v>
      </c>
      <c r="FD199" t="s">
        <v>3531</v>
      </c>
    </row>
    <row r="200" spans="1:160" x14ac:dyDescent="0.3">
      <c r="A200" t="str">
        <f>VLOOKUP(B200,Table2[],3,FALSE)</f>
        <v>Digital</v>
      </c>
      <c r="B200" t="str">
        <f>IF(OR(ISNUMBER(FIND("QVC",Z200)),ISNUMBER(FIND("QVC",AL200))),"QVC",IF(OR(ISNUMBER(FIND("NCO",H200)),ISNUMBER(FIND("NCO",Y200))), "NCO", IF(AL200="consumer","PMD.com",VLOOKUP(LEFT(H200,2),Tables!$E$1:$F$11,2,FALSE))))</f>
        <v>PMD.com</v>
      </c>
      <c r="C200" t="str">
        <f t="shared" si="10"/>
        <v>53500001A</v>
      </c>
      <c r="D200">
        <f t="shared" si="11"/>
        <v>3</v>
      </c>
      <c r="E200" t="str">
        <f t="shared" ca="1" si="9"/>
        <v>shifted orders shipped</v>
      </c>
      <c r="F200" t="s">
        <v>3539</v>
      </c>
      <c r="G200" t="s">
        <v>335</v>
      </c>
      <c r="H200" t="s">
        <v>2906</v>
      </c>
      <c r="I200" s="6">
        <v>44011.26189814815</v>
      </c>
      <c r="J200" t="s">
        <v>16</v>
      </c>
      <c r="K200" s="6">
        <v>44013.234456018516</v>
      </c>
      <c r="M200" t="s">
        <v>3805</v>
      </c>
      <c r="N200" t="s">
        <v>3806</v>
      </c>
      <c r="Q200" t="s">
        <v>1164</v>
      </c>
      <c r="R200" t="s">
        <v>359</v>
      </c>
      <c r="S200" t="s">
        <v>3807</v>
      </c>
      <c r="T200" t="s">
        <v>338</v>
      </c>
      <c r="U200" t="s">
        <v>530</v>
      </c>
      <c r="W200" t="s">
        <v>3808</v>
      </c>
      <c r="Z200" t="s">
        <v>3805</v>
      </c>
      <c r="AA200" t="s">
        <v>3806</v>
      </c>
      <c r="AD200" t="s">
        <v>1164</v>
      </c>
      <c r="AE200" t="s">
        <v>359</v>
      </c>
      <c r="AF200" t="s">
        <v>3807</v>
      </c>
      <c r="AG200" t="s">
        <v>338</v>
      </c>
      <c r="AH200" t="s">
        <v>530</v>
      </c>
      <c r="AJ200" t="s">
        <v>3808</v>
      </c>
      <c r="AL200" t="s">
        <v>339</v>
      </c>
      <c r="AM200">
        <v>3</v>
      </c>
      <c r="AN200">
        <v>3</v>
      </c>
      <c r="AO200">
        <v>1690</v>
      </c>
      <c r="AQ200">
        <v>125277</v>
      </c>
      <c r="AR200" t="s">
        <v>1242</v>
      </c>
      <c r="AS200" t="s">
        <v>1243</v>
      </c>
      <c r="AT200" t="s">
        <v>1244</v>
      </c>
      <c r="AW200" t="s">
        <v>349</v>
      </c>
      <c r="AX200" t="s">
        <v>553</v>
      </c>
      <c r="AY200" t="s">
        <v>345</v>
      </c>
      <c r="AZ200">
        <v>0</v>
      </c>
      <c r="EQ200">
        <v>251914</v>
      </c>
      <c r="ER200" t="s">
        <v>2907</v>
      </c>
      <c r="EV200">
        <v>17285642</v>
      </c>
      <c r="EW200">
        <v>928</v>
      </c>
      <c r="EX200">
        <v>220107</v>
      </c>
      <c r="EY200" t="s">
        <v>3809</v>
      </c>
      <c r="EZ200">
        <v>1</v>
      </c>
      <c r="FC200" t="s">
        <v>1242</v>
      </c>
      <c r="FD200" t="s">
        <v>1244</v>
      </c>
    </row>
    <row r="201" spans="1:160" x14ac:dyDescent="0.3">
      <c r="A201" t="str">
        <f>VLOOKUP(B201,Table2[],3,FALSE)</f>
        <v>Digital</v>
      </c>
      <c r="B201" t="str">
        <f>IF(OR(ISNUMBER(FIND("QVC",Z201)),ISNUMBER(FIND("QVC",AL201))),"QVC",IF(OR(ISNUMBER(FIND("NCO",H201)),ISNUMBER(FIND("NCO",Y201))), "NCO", IF(AL201="consumer","PMD.com",VLOOKUP(LEFT(H201,2),Tables!$E$1:$F$11,2,FALSE))))</f>
        <v>PMD.com</v>
      </c>
      <c r="C201">
        <f t="shared" si="10"/>
        <v>53920001</v>
      </c>
      <c r="D201">
        <f t="shared" si="11"/>
        <v>1</v>
      </c>
      <c r="E201" t="str">
        <f t="shared" ca="1" si="9"/>
        <v>shifted orders shipped</v>
      </c>
      <c r="F201" t="s">
        <v>3539</v>
      </c>
      <c r="G201" t="s">
        <v>335</v>
      </c>
      <c r="H201" t="s">
        <v>2906</v>
      </c>
      <c r="I201" s="6">
        <v>44011.26189814815</v>
      </c>
      <c r="J201" t="s">
        <v>16</v>
      </c>
      <c r="K201" s="6">
        <v>44013.234456018516</v>
      </c>
      <c r="M201" t="s">
        <v>3805</v>
      </c>
      <c r="N201" t="s">
        <v>3806</v>
      </c>
      <c r="Q201" t="s">
        <v>1164</v>
      </c>
      <c r="R201" t="s">
        <v>359</v>
      </c>
      <c r="S201" t="s">
        <v>3807</v>
      </c>
      <c r="T201" t="s">
        <v>338</v>
      </c>
      <c r="U201" t="s">
        <v>530</v>
      </c>
      <c r="W201" t="s">
        <v>3808</v>
      </c>
      <c r="Z201" t="s">
        <v>3805</v>
      </c>
      <c r="AA201" t="s">
        <v>3806</v>
      </c>
      <c r="AD201" t="s">
        <v>1164</v>
      </c>
      <c r="AE201" t="s">
        <v>359</v>
      </c>
      <c r="AF201" t="s">
        <v>3807</v>
      </c>
      <c r="AG201" t="s">
        <v>338</v>
      </c>
      <c r="AH201" t="s">
        <v>530</v>
      </c>
      <c r="AJ201" t="s">
        <v>3808</v>
      </c>
      <c r="AL201" t="s">
        <v>339</v>
      </c>
      <c r="AM201">
        <v>1</v>
      </c>
      <c r="AN201">
        <v>1</v>
      </c>
      <c r="AO201">
        <v>14899</v>
      </c>
      <c r="AQ201">
        <v>124468</v>
      </c>
      <c r="AR201">
        <v>53920001</v>
      </c>
      <c r="AS201">
        <v>9000000</v>
      </c>
      <c r="AT201" t="s">
        <v>40</v>
      </c>
      <c r="AW201" t="s">
        <v>343</v>
      </c>
      <c r="BY201" t="s">
        <v>342</v>
      </c>
      <c r="EQ201">
        <v>243396</v>
      </c>
      <c r="ER201" t="s">
        <v>2907</v>
      </c>
      <c r="EV201">
        <v>17285642</v>
      </c>
      <c r="EW201">
        <v>928</v>
      </c>
      <c r="EX201">
        <v>220107</v>
      </c>
      <c r="EY201" t="s">
        <v>3809</v>
      </c>
      <c r="EZ201">
        <v>1</v>
      </c>
      <c r="FC201">
        <v>95385</v>
      </c>
      <c r="FD201" t="s">
        <v>3531</v>
      </c>
    </row>
    <row r="202" spans="1:160" x14ac:dyDescent="0.3">
      <c r="A202" t="str">
        <f>VLOOKUP(B202,Table2[],3,FALSE)</f>
        <v>Digital</v>
      </c>
      <c r="B202" t="str">
        <f>IF(OR(ISNUMBER(FIND("QVC",Z202)),ISNUMBER(FIND("QVC",AL202))),"QVC",IF(OR(ISNUMBER(FIND("NCO",H202)),ISNUMBER(FIND("NCO",Y202))), "NCO", IF(AL202="consumer","PMD.com",VLOOKUP(LEFT(H202,2),Tables!$E$1:$F$11,2,FALSE))))</f>
        <v>PMD.com</v>
      </c>
      <c r="C202">
        <f t="shared" si="10"/>
        <v>51090030</v>
      </c>
      <c r="D202">
        <f t="shared" si="11"/>
        <v>1</v>
      </c>
      <c r="E202" t="str">
        <f t="shared" ca="1" si="9"/>
        <v>shifted orders shipped</v>
      </c>
      <c r="F202" t="s">
        <v>3539</v>
      </c>
      <c r="G202" t="s">
        <v>335</v>
      </c>
      <c r="H202" t="s">
        <v>2906</v>
      </c>
      <c r="I202" s="6">
        <v>44011.26189814815</v>
      </c>
      <c r="J202" t="s">
        <v>16</v>
      </c>
      <c r="K202" s="6">
        <v>44013.234456018516</v>
      </c>
      <c r="M202" t="s">
        <v>3805</v>
      </c>
      <c r="N202" t="s">
        <v>3806</v>
      </c>
      <c r="Q202" t="s">
        <v>1164</v>
      </c>
      <c r="R202" t="s">
        <v>359</v>
      </c>
      <c r="S202" t="s">
        <v>3807</v>
      </c>
      <c r="T202" t="s">
        <v>338</v>
      </c>
      <c r="U202" t="s">
        <v>530</v>
      </c>
      <c r="W202" t="s">
        <v>3808</v>
      </c>
      <c r="Z202" t="s">
        <v>3805</v>
      </c>
      <c r="AA202" t="s">
        <v>3806</v>
      </c>
      <c r="AD202" t="s">
        <v>1164</v>
      </c>
      <c r="AE202" t="s">
        <v>359</v>
      </c>
      <c r="AF202" t="s">
        <v>3807</v>
      </c>
      <c r="AG202" t="s">
        <v>338</v>
      </c>
      <c r="AH202" t="s">
        <v>530</v>
      </c>
      <c r="AJ202" t="s">
        <v>3808</v>
      </c>
      <c r="AL202" t="s">
        <v>339</v>
      </c>
      <c r="AM202">
        <v>1</v>
      </c>
      <c r="AN202">
        <v>1</v>
      </c>
      <c r="AO202">
        <v>6688</v>
      </c>
      <c r="AQ202">
        <v>125960</v>
      </c>
      <c r="AR202">
        <v>51090030</v>
      </c>
      <c r="AS202" t="s">
        <v>996</v>
      </c>
      <c r="AT202" t="s">
        <v>628</v>
      </c>
      <c r="AW202" t="s">
        <v>343</v>
      </c>
      <c r="BY202" t="s">
        <v>342</v>
      </c>
      <c r="BZ202" t="b">
        <v>0</v>
      </c>
      <c r="EQ202">
        <v>244453</v>
      </c>
      <c r="ER202" t="s">
        <v>2907</v>
      </c>
      <c r="EV202">
        <v>17285642</v>
      </c>
      <c r="EW202">
        <v>928</v>
      </c>
      <c r="EX202">
        <v>220107</v>
      </c>
      <c r="EY202" t="s">
        <v>3809</v>
      </c>
      <c r="EZ202">
        <v>1</v>
      </c>
      <c r="FC202">
        <v>95385</v>
      </c>
      <c r="FD202" t="s">
        <v>3531</v>
      </c>
    </row>
    <row r="203" spans="1:160" x14ac:dyDescent="0.3">
      <c r="A203" t="str">
        <f>VLOOKUP(B203,Table2[],3,FALSE)</f>
        <v>Digital</v>
      </c>
      <c r="B203" t="str">
        <f>IF(OR(ISNUMBER(FIND("QVC",Z203)),ISNUMBER(FIND("QVC",AL203))),"QVC",IF(OR(ISNUMBER(FIND("NCO",H203)),ISNUMBER(FIND("NCO",Y203))), "NCO", IF(AL203="consumer","PMD.com",VLOOKUP(LEFT(H203,2),Tables!$E$1:$F$11,2,FALSE))))</f>
        <v>PMD.com</v>
      </c>
      <c r="C203">
        <f t="shared" si="10"/>
        <v>5341030</v>
      </c>
      <c r="D203">
        <f t="shared" si="11"/>
        <v>1</v>
      </c>
      <c r="E203" t="str">
        <f t="shared" ca="1" si="9"/>
        <v>shifted orders shipped</v>
      </c>
      <c r="F203" t="s">
        <v>3539</v>
      </c>
      <c r="G203" t="s">
        <v>335</v>
      </c>
      <c r="H203" t="s">
        <v>2906</v>
      </c>
      <c r="I203" s="6">
        <v>44011.26189814815</v>
      </c>
      <c r="J203" t="s">
        <v>16</v>
      </c>
      <c r="K203" s="6">
        <v>44013.234456018516</v>
      </c>
      <c r="M203" t="s">
        <v>3805</v>
      </c>
      <c r="N203" t="s">
        <v>3806</v>
      </c>
      <c r="Q203" t="s">
        <v>1164</v>
      </c>
      <c r="R203" t="s">
        <v>359</v>
      </c>
      <c r="S203" t="s">
        <v>3807</v>
      </c>
      <c r="T203" t="s">
        <v>338</v>
      </c>
      <c r="U203" t="s">
        <v>530</v>
      </c>
      <c r="W203" t="s">
        <v>3808</v>
      </c>
      <c r="Z203" t="s">
        <v>3805</v>
      </c>
      <c r="AA203" t="s">
        <v>3806</v>
      </c>
      <c r="AD203" t="s">
        <v>1164</v>
      </c>
      <c r="AE203" t="s">
        <v>359</v>
      </c>
      <c r="AF203" t="s">
        <v>3807</v>
      </c>
      <c r="AG203" t="s">
        <v>338</v>
      </c>
      <c r="AH203" t="s">
        <v>530</v>
      </c>
      <c r="AJ203" t="s">
        <v>3808</v>
      </c>
      <c r="AL203" t="s">
        <v>339</v>
      </c>
      <c r="AM203">
        <v>1</v>
      </c>
      <c r="AN203">
        <v>1</v>
      </c>
      <c r="AO203">
        <v>12859</v>
      </c>
      <c r="AQ203">
        <v>124642</v>
      </c>
      <c r="AR203">
        <v>5341030</v>
      </c>
      <c r="AS203" t="s">
        <v>925</v>
      </c>
      <c r="AT203" t="s">
        <v>926</v>
      </c>
      <c r="AW203" t="s">
        <v>366</v>
      </c>
      <c r="AX203" t="s">
        <v>366</v>
      </c>
      <c r="AY203" t="s">
        <v>345</v>
      </c>
      <c r="AZ203" t="s">
        <v>346</v>
      </c>
      <c r="BY203" t="s">
        <v>342</v>
      </c>
      <c r="EQ203">
        <v>243275</v>
      </c>
      <c r="ER203" t="s">
        <v>2907</v>
      </c>
      <c r="EV203">
        <v>17285642</v>
      </c>
      <c r="EW203">
        <v>928</v>
      </c>
      <c r="EX203">
        <v>220107</v>
      </c>
      <c r="EY203" t="s">
        <v>3809</v>
      </c>
      <c r="EZ203">
        <v>1</v>
      </c>
      <c r="FC203">
        <v>95385</v>
      </c>
      <c r="FD203" t="s">
        <v>3531</v>
      </c>
    </row>
    <row r="204" spans="1:160" x14ac:dyDescent="0.3">
      <c r="A204" t="str">
        <f>VLOOKUP(B204,Table2[],3,FALSE)</f>
        <v>Digital</v>
      </c>
      <c r="B204" t="str">
        <f>IF(OR(ISNUMBER(FIND("QVC",Z204)),ISNUMBER(FIND("QVC",AL204))),"QVC",IF(OR(ISNUMBER(FIND("NCO",H204)),ISNUMBER(FIND("NCO",Y204))), "NCO", IF(AL204="consumer","PMD.com",VLOOKUP(LEFT(H204,2),Tables!$E$1:$F$11,2,FALSE))))</f>
        <v>PMD.com</v>
      </c>
      <c r="C204">
        <f t="shared" si="10"/>
        <v>5208</v>
      </c>
      <c r="D204">
        <f t="shared" si="11"/>
        <v>2</v>
      </c>
      <c r="E204" t="str">
        <f t="shared" ca="1" si="9"/>
        <v>shifted orders shipped</v>
      </c>
      <c r="F204" t="s">
        <v>3539</v>
      </c>
      <c r="G204" t="s">
        <v>335</v>
      </c>
      <c r="H204" t="s">
        <v>2906</v>
      </c>
      <c r="I204" s="6">
        <v>44011.26189814815</v>
      </c>
      <c r="J204" t="s">
        <v>16</v>
      </c>
      <c r="K204" s="6">
        <v>44013.234456018516</v>
      </c>
      <c r="M204" t="s">
        <v>3805</v>
      </c>
      <c r="N204" t="s">
        <v>3806</v>
      </c>
      <c r="Q204" t="s">
        <v>1164</v>
      </c>
      <c r="R204" t="s">
        <v>359</v>
      </c>
      <c r="S204" t="s">
        <v>3807</v>
      </c>
      <c r="T204" t="s">
        <v>338</v>
      </c>
      <c r="U204" t="s">
        <v>530</v>
      </c>
      <c r="W204" t="s">
        <v>3808</v>
      </c>
      <c r="Z204" t="s">
        <v>3805</v>
      </c>
      <c r="AA204" t="s">
        <v>3806</v>
      </c>
      <c r="AD204" t="s">
        <v>1164</v>
      </c>
      <c r="AE204" t="s">
        <v>359</v>
      </c>
      <c r="AF204" t="s">
        <v>3807</v>
      </c>
      <c r="AG204" t="s">
        <v>338</v>
      </c>
      <c r="AH204" t="s">
        <v>530</v>
      </c>
      <c r="AJ204" t="s">
        <v>3808</v>
      </c>
      <c r="AL204" t="s">
        <v>339</v>
      </c>
      <c r="AM204">
        <v>2</v>
      </c>
      <c r="AN204">
        <v>2</v>
      </c>
      <c r="AO204">
        <v>1406</v>
      </c>
      <c r="AQ204">
        <v>124008</v>
      </c>
      <c r="AR204">
        <v>5208</v>
      </c>
      <c r="AS204" t="s">
        <v>51</v>
      </c>
      <c r="AT204" t="s">
        <v>52</v>
      </c>
      <c r="AW204" t="s">
        <v>340</v>
      </c>
      <c r="AX204" t="s">
        <v>340</v>
      </c>
      <c r="AY204" t="s">
        <v>419</v>
      </c>
      <c r="AZ204" t="s">
        <v>420</v>
      </c>
      <c r="BY204" t="s">
        <v>342</v>
      </c>
      <c r="EQ204">
        <v>249094</v>
      </c>
      <c r="ER204" t="s">
        <v>2907</v>
      </c>
      <c r="EV204">
        <v>17285642</v>
      </c>
      <c r="EW204">
        <v>928</v>
      </c>
      <c r="EX204">
        <v>220107</v>
      </c>
      <c r="EY204" t="s">
        <v>3809</v>
      </c>
      <c r="EZ204">
        <v>1</v>
      </c>
      <c r="FC204">
        <v>5208</v>
      </c>
      <c r="FD204" t="s">
        <v>52</v>
      </c>
    </row>
    <row r="205" spans="1:160" x14ac:dyDescent="0.3">
      <c r="A205" t="str">
        <f>VLOOKUP(B205,Table2[],3,FALSE)</f>
        <v>Digital</v>
      </c>
      <c r="B205" t="str">
        <f>IF(OR(ISNUMBER(FIND("QVC",Z205)),ISNUMBER(FIND("QVC",AL205))),"QVC",IF(OR(ISNUMBER(FIND("NCO",H205)),ISNUMBER(FIND("NCO",Y205))), "NCO", IF(AL205="consumer","PMD.com",VLOOKUP(LEFT(H205,2),Tables!$E$1:$F$11,2,FALSE))))</f>
        <v>PMD.com</v>
      </c>
      <c r="C205">
        <f t="shared" si="10"/>
        <v>54010001</v>
      </c>
      <c r="D205">
        <f t="shared" si="11"/>
        <v>1</v>
      </c>
      <c r="E205" t="str">
        <f t="shared" ca="1" si="9"/>
        <v>shifted orders shipped</v>
      </c>
      <c r="F205" t="s">
        <v>3539</v>
      </c>
      <c r="G205" t="s">
        <v>335</v>
      </c>
      <c r="H205" t="s">
        <v>2816</v>
      </c>
      <c r="I205" s="6">
        <v>44008.889340277776</v>
      </c>
      <c r="J205" t="s">
        <v>16</v>
      </c>
      <c r="K205" s="6">
        <v>44013.235000000001</v>
      </c>
      <c r="M205" t="s">
        <v>3453</v>
      </c>
      <c r="N205" t="s">
        <v>3454</v>
      </c>
      <c r="Q205" t="s">
        <v>3455</v>
      </c>
      <c r="R205" t="s">
        <v>403</v>
      </c>
      <c r="S205">
        <v>53051</v>
      </c>
      <c r="T205" t="s">
        <v>338</v>
      </c>
      <c r="U205" t="s">
        <v>530</v>
      </c>
      <c r="W205" t="s">
        <v>3456</v>
      </c>
      <c r="Z205" t="s">
        <v>3453</v>
      </c>
      <c r="AA205" t="s">
        <v>3454</v>
      </c>
      <c r="AD205" t="s">
        <v>3455</v>
      </c>
      <c r="AE205" t="s">
        <v>403</v>
      </c>
      <c r="AF205">
        <v>53051</v>
      </c>
      <c r="AG205" t="s">
        <v>338</v>
      </c>
      <c r="AH205" t="s">
        <v>530</v>
      </c>
      <c r="AJ205" t="s">
        <v>3456</v>
      </c>
      <c r="AL205" t="s">
        <v>339</v>
      </c>
      <c r="AM205">
        <v>1</v>
      </c>
      <c r="AN205">
        <v>1</v>
      </c>
      <c r="AO205">
        <v>6300</v>
      </c>
      <c r="AQ205">
        <v>124476</v>
      </c>
      <c r="AR205">
        <v>54010001</v>
      </c>
      <c r="AS205" t="s">
        <v>577</v>
      </c>
      <c r="AT205" t="s">
        <v>35</v>
      </c>
      <c r="AW205" t="s">
        <v>340</v>
      </c>
      <c r="AX205">
        <v>0</v>
      </c>
      <c r="AY205" t="s">
        <v>348</v>
      </c>
      <c r="AZ205">
        <v>0</v>
      </c>
      <c r="BY205" t="s">
        <v>342</v>
      </c>
      <c r="EQ205">
        <v>252076</v>
      </c>
      <c r="ER205" t="s">
        <v>2817</v>
      </c>
      <c r="EV205">
        <v>17285181</v>
      </c>
      <c r="EW205">
        <v>928</v>
      </c>
      <c r="EX205">
        <v>219658</v>
      </c>
      <c r="EY205">
        <v>9.2748999964335493E+25</v>
      </c>
      <c r="EZ205">
        <v>1</v>
      </c>
      <c r="FC205" t="s">
        <v>632</v>
      </c>
      <c r="FD205" t="s">
        <v>633</v>
      </c>
    </row>
    <row r="206" spans="1:160" x14ac:dyDescent="0.3">
      <c r="A206" t="str">
        <f>VLOOKUP(B206,Table2[],3,FALSE)</f>
        <v>Digital</v>
      </c>
      <c r="B206" t="str">
        <f>IF(OR(ISNUMBER(FIND("QVC",Z206)),ISNUMBER(FIND("QVC",AL206))),"QVC",IF(OR(ISNUMBER(FIND("NCO",H206)),ISNUMBER(FIND("NCO",Y206))), "NCO", IF(AL206="consumer","PMD.com",VLOOKUP(LEFT(H206,2),Tables!$E$1:$F$11,2,FALSE))))</f>
        <v>PMD.com</v>
      </c>
      <c r="C206">
        <f t="shared" si="10"/>
        <v>53450011</v>
      </c>
      <c r="D206">
        <f t="shared" si="11"/>
        <v>1</v>
      </c>
      <c r="E206" t="str">
        <f t="shared" ca="1" si="9"/>
        <v>shifted orders shipped</v>
      </c>
      <c r="F206" t="s">
        <v>3539</v>
      </c>
      <c r="G206" t="s">
        <v>335</v>
      </c>
      <c r="H206" t="s">
        <v>2816</v>
      </c>
      <c r="I206" s="6">
        <v>44008.889340277776</v>
      </c>
      <c r="J206" t="s">
        <v>16</v>
      </c>
      <c r="K206" s="6">
        <v>44013.235000000001</v>
      </c>
      <c r="M206" t="s">
        <v>3453</v>
      </c>
      <c r="N206" t="s">
        <v>3454</v>
      </c>
      <c r="Q206" t="s">
        <v>3455</v>
      </c>
      <c r="R206" t="s">
        <v>403</v>
      </c>
      <c r="S206">
        <v>53051</v>
      </c>
      <c r="T206" t="s">
        <v>338</v>
      </c>
      <c r="U206" t="s">
        <v>530</v>
      </c>
      <c r="W206" t="s">
        <v>3456</v>
      </c>
      <c r="Z206" t="s">
        <v>3453</v>
      </c>
      <c r="AA206" t="s">
        <v>3454</v>
      </c>
      <c r="AD206" t="s">
        <v>3455</v>
      </c>
      <c r="AE206" t="s">
        <v>403</v>
      </c>
      <c r="AF206">
        <v>53051</v>
      </c>
      <c r="AG206" t="s">
        <v>338</v>
      </c>
      <c r="AH206" t="s">
        <v>530</v>
      </c>
      <c r="AJ206" t="s">
        <v>3456</v>
      </c>
      <c r="AL206" t="s">
        <v>339</v>
      </c>
      <c r="AM206">
        <v>1</v>
      </c>
      <c r="AN206">
        <v>1</v>
      </c>
      <c r="AO206">
        <v>15200</v>
      </c>
      <c r="AQ206">
        <v>124724</v>
      </c>
      <c r="AR206">
        <v>53450011</v>
      </c>
      <c r="AS206" t="s">
        <v>2807</v>
      </c>
      <c r="AT206" t="s">
        <v>96</v>
      </c>
      <c r="AW206" t="s">
        <v>340</v>
      </c>
      <c r="AX206" t="s">
        <v>340</v>
      </c>
      <c r="AY206" t="s">
        <v>345</v>
      </c>
      <c r="AZ206">
        <v>0</v>
      </c>
      <c r="BY206" t="s">
        <v>342</v>
      </c>
      <c r="EQ206">
        <v>253372</v>
      </c>
      <c r="ER206" t="s">
        <v>2817</v>
      </c>
      <c r="EV206">
        <v>17285181</v>
      </c>
      <c r="EW206">
        <v>928</v>
      </c>
      <c r="EX206">
        <v>219658</v>
      </c>
      <c r="EY206">
        <v>9.2748999964335493E+25</v>
      </c>
      <c r="EZ206">
        <v>1</v>
      </c>
      <c r="FC206">
        <v>53450011</v>
      </c>
      <c r="FD206" t="s">
        <v>96</v>
      </c>
    </row>
    <row r="207" spans="1:160" x14ac:dyDescent="0.3">
      <c r="A207" t="str">
        <f>VLOOKUP(B207,Table2[],3,FALSE)</f>
        <v>Digital</v>
      </c>
      <c r="B207" t="str">
        <f>IF(OR(ISNUMBER(FIND("QVC",Z207)),ISNUMBER(FIND("QVC",AL207))),"QVC",IF(OR(ISNUMBER(FIND("NCO",H207)),ISNUMBER(FIND("NCO",Y207))), "NCO", IF(AL207="consumer","PMD.com",VLOOKUP(LEFT(H207,2),Tables!$E$1:$F$11,2,FALSE))))</f>
        <v>PMD.com</v>
      </c>
      <c r="C207">
        <f t="shared" si="10"/>
        <v>53900001</v>
      </c>
      <c r="D207">
        <f t="shared" si="11"/>
        <v>1</v>
      </c>
      <c r="E207" t="str">
        <f t="shared" ca="1" si="9"/>
        <v>shifted orders shipped</v>
      </c>
      <c r="F207" t="s">
        <v>3539</v>
      </c>
      <c r="G207" t="s">
        <v>335</v>
      </c>
      <c r="H207" t="s">
        <v>2816</v>
      </c>
      <c r="I207" s="6">
        <v>44008.889340277776</v>
      </c>
      <c r="J207" t="s">
        <v>16</v>
      </c>
      <c r="K207" s="6">
        <v>44013.235000000001</v>
      </c>
      <c r="M207" t="s">
        <v>3453</v>
      </c>
      <c r="N207" t="s">
        <v>3454</v>
      </c>
      <c r="Q207" t="s">
        <v>3455</v>
      </c>
      <c r="R207" t="s">
        <v>403</v>
      </c>
      <c r="S207">
        <v>53051</v>
      </c>
      <c r="T207" t="s">
        <v>338</v>
      </c>
      <c r="U207" t="s">
        <v>530</v>
      </c>
      <c r="W207" t="s">
        <v>3456</v>
      </c>
      <c r="Z207" t="s">
        <v>3453</v>
      </c>
      <c r="AA207" t="s">
        <v>3454</v>
      </c>
      <c r="AD207" t="s">
        <v>3455</v>
      </c>
      <c r="AE207" t="s">
        <v>403</v>
      </c>
      <c r="AF207">
        <v>53051</v>
      </c>
      <c r="AG207" t="s">
        <v>338</v>
      </c>
      <c r="AH207" t="s">
        <v>530</v>
      </c>
      <c r="AJ207" t="s">
        <v>3456</v>
      </c>
      <c r="AL207" t="s">
        <v>339</v>
      </c>
      <c r="AM207">
        <v>1</v>
      </c>
      <c r="AN207">
        <v>1</v>
      </c>
      <c r="AO207">
        <v>31217</v>
      </c>
      <c r="AQ207">
        <v>124466</v>
      </c>
      <c r="AR207">
        <v>53900001</v>
      </c>
      <c r="AS207" t="s">
        <v>1697</v>
      </c>
      <c r="AT207" t="s">
        <v>104</v>
      </c>
      <c r="AW207" t="s">
        <v>343</v>
      </c>
      <c r="BY207" t="s">
        <v>342</v>
      </c>
      <c r="EQ207">
        <v>247378</v>
      </c>
      <c r="ER207" t="s">
        <v>2817</v>
      </c>
      <c r="EV207">
        <v>17285181</v>
      </c>
      <c r="EW207">
        <v>928</v>
      </c>
      <c r="EX207">
        <v>219658</v>
      </c>
      <c r="EY207">
        <v>9.2748999964335493E+25</v>
      </c>
      <c r="EZ207">
        <v>1</v>
      </c>
      <c r="FC207" t="s">
        <v>632</v>
      </c>
      <c r="FD207" t="s">
        <v>633</v>
      </c>
    </row>
    <row r="208" spans="1:160" x14ac:dyDescent="0.3">
      <c r="A208" t="str">
        <f>VLOOKUP(B208,Table2[],3,FALSE)</f>
        <v>Digital</v>
      </c>
      <c r="B208" t="str">
        <f>IF(OR(ISNUMBER(FIND("QVC",Z208)),ISNUMBER(FIND("QVC",AL208))),"QVC",IF(OR(ISNUMBER(FIND("NCO",H208)),ISNUMBER(FIND("NCO",Y208))), "NCO", IF(AL208="consumer","PMD.com",VLOOKUP(LEFT(H208,2),Tables!$E$1:$F$11,2,FALSE))))</f>
        <v>PMD.com</v>
      </c>
      <c r="C208">
        <f t="shared" si="10"/>
        <v>5356</v>
      </c>
      <c r="D208">
        <f t="shared" si="11"/>
        <v>1</v>
      </c>
      <c r="E208" t="str">
        <f t="shared" ca="1" si="9"/>
        <v>shifted orders shipped</v>
      </c>
      <c r="F208" t="s">
        <v>3539</v>
      </c>
      <c r="G208" t="s">
        <v>335</v>
      </c>
      <c r="H208" t="s">
        <v>3058</v>
      </c>
      <c r="I208" s="6">
        <v>44011.348287037035</v>
      </c>
      <c r="J208" t="s">
        <v>16</v>
      </c>
      <c r="K208" s="6">
        <v>44013.235439814816</v>
      </c>
      <c r="M208" t="s">
        <v>3810</v>
      </c>
      <c r="N208" t="s">
        <v>3811</v>
      </c>
      <c r="Q208" t="s">
        <v>1652</v>
      </c>
      <c r="R208" t="s">
        <v>375</v>
      </c>
      <c r="S208" t="s">
        <v>3812</v>
      </c>
      <c r="T208" t="s">
        <v>338</v>
      </c>
      <c r="U208" t="s">
        <v>530</v>
      </c>
      <c r="W208" t="s">
        <v>3813</v>
      </c>
      <c r="Z208" t="s">
        <v>3810</v>
      </c>
      <c r="AA208" t="s">
        <v>3811</v>
      </c>
      <c r="AD208" t="s">
        <v>1652</v>
      </c>
      <c r="AE208" t="s">
        <v>375</v>
      </c>
      <c r="AF208" t="s">
        <v>3812</v>
      </c>
      <c r="AG208" t="s">
        <v>338</v>
      </c>
      <c r="AH208" t="s">
        <v>530</v>
      </c>
      <c r="AJ208" t="s">
        <v>3813</v>
      </c>
      <c r="AL208" t="s">
        <v>339</v>
      </c>
      <c r="AM208">
        <v>1</v>
      </c>
      <c r="AN208">
        <v>1</v>
      </c>
      <c r="AO208">
        <v>8738</v>
      </c>
      <c r="AQ208">
        <v>124520</v>
      </c>
      <c r="AR208">
        <v>5356</v>
      </c>
      <c r="AS208" t="s">
        <v>747</v>
      </c>
      <c r="AT208" t="s">
        <v>118</v>
      </c>
      <c r="AW208" t="s">
        <v>340</v>
      </c>
      <c r="AX208" t="s">
        <v>340</v>
      </c>
      <c r="AY208" t="s">
        <v>351</v>
      </c>
      <c r="AZ208" t="s">
        <v>424</v>
      </c>
      <c r="BY208" t="s">
        <v>342</v>
      </c>
      <c r="EQ208">
        <v>252059</v>
      </c>
      <c r="ER208" t="s">
        <v>3059</v>
      </c>
      <c r="EV208">
        <v>17285712</v>
      </c>
      <c r="EW208">
        <v>928</v>
      </c>
      <c r="EX208">
        <v>220269</v>
      </c>
      <c r="EY208" t="s">
        <v>3814</v>
      </c>
      <c r="EZ208">
        <v>1</v>
      </c>
      <c r="FC208">
        <v>5356</v>
      </c>
      <c r="FD208" t="s">
        <v>118</v>
      </c>
    </row>
    <row r="209" spans="1:160" x14ac:dyDescent="0.3">
      <c r="A209" t="str">
        <f>VLOOKUP(B209,Table2[],3,FALSE)</f>
        <v>Digital</v>
      </c>
      <c r="B209" t="str">
        <f>IF(OR(ISNUMBER(FIND("QVC",Z209)),ISNUMBER(FIND("QVC",AL209))),"QVC",IF(OR(ISNUMBER(FIND("NCO",H209)),ISNUMBER(FIND("NCO",Y209))), "NCO", IF(AL209="consumer","PMD.com",VLOOKUP(LEFT(H209,2),Tables!$E$1:$F$11,2,FALSE))))</f>
        <v>PMD.com</v>
      </c>
      <c r="C209">
        <f t="shared" si="10"/>
        <v>51070001</v>
      </c>
      <c r="D209">
        <f t="shared" si="11"/>
        <v>1</v>
      </c>
      <c r="E209" t="str">
        <f t="shared" ca="1" si="9"/>
        <v>shifted orders shipped</v>
      </c>
      <c r="F209" t="s">
        <v>3539</v>
      </c>
      <c r="G209" t="s">
        <v>335</v>
      </c>
      <c r="H209" t="s">
        <v>3058</v>
      </c>
      <c r="I209" s="6">
        <v>44011.348287037035</v>
      </c>
      <c r="J209" t="s">
        <v>16</v>
      </c>
      <c r="K209" s="6">
        <v>44013.235439814816</v>
      </c>
      <c r="M209" t="s">
        <v>3810</v>
      </c>
      <c r="N209" t="s">
        <v>3811</v>
      </c>
      <c r="Q209" t="s">
        <v>1652</v>
      </c>
      <c r="R209" t="s">
        <v>375</v>
      </c>
      <c r="S209" t="s">
        <v>3812</v>
      </c>
      <c r="T209" t="s">
        <v>338</v>
      </c>
      <c r="U209" t="s">
        <v>530</v>
      </c>
      <c r="W209" t="s">
        <v>3813</v>
      </c>
      <c r="Z209" t="s">
        <v>3810</v>
      </c>
      <c r="AA209" t="s">
        <v>3811</v>
      </c>
      <c r="AD209" t="s">
        <v>1652</v>
      </c>
      <c r="AE209" t="s">
        <v>375</v>
      </c>
      <c r="AF209" t="s">
        <v>3812</v>
      </c>
      <c r="AG209" t="s">
        <v>338</v>
      </c>
      <c r="AH209" t="s">
        <v>530</v>
      </c>
      <c r="AJ209" t="s">
        <v>3813</v>
      </c>
      <c r="AL209" t="s">
        <v>339</v>
      </c>
      <c r="AM209">
        <v>1</v>
      </c>
      <c r="AN209">
        <v>1</v>
      </c>
      <c r="AO209">
        <v>10147</v>
      </c>
      <c r="AQ209">
        <v>124429</v>
      </c>
      <c r="AR209">
        <v>51070001</v>
      </c>
      <c r="AS209" t="s">
        <v>1886</v>
      </c>
      <c r="AT209" t="s">
        <v>45</v>
      </c>
      <c r="AW209" t="s">
        <v>343</v>
      </c>
      <c r="BY209" t="s">
        <v>342</v>
      </c>
      <c r="EQ209">
        <v>251956</v>
      </c>
      <c r="ER209" t="s">
        <v>3059</v>
      </c>
      <c r="EV209">
        <v>17285712</v>
      </c>
      <c r="EW209">
        <v>928</v>
      </c>
      <c r="EX209">
        <v>220269</v>
      </c>
      <c r="EY209" t="s">
        <v>3814</v>
      </c>
      <c r="EZ209">
        <v>1</v>
      </c>
      <c r="FC209">
        <v>51070001</v>
      </c>
      <c r="FD209" t="s">
        <v>45</v>
      </c>
    </row>
    <row r="210" spans="1:160" x14ac:dyDescent="0.3">
      <c r="A210" t="str">
        <f>VLOOKUP(B210,Table2[],3,FALSE)</f>
        <v>Digital</v>
      </c>
      <c r="B210" t="str">
        <f>IF(OR(ISNUMBER(FIND("QVC",Z210)),ISNUMBER(FIND("QVC",AL210))),"QVC",IF(OR(ISNUMBER(FIND("NCO",H210)),ISNUMBER(FIND("NCO",Y210))), "NCO", IF(AL210="consumer","PMD.com",VLOOKUP(LEFT(H210,2),Tables!$E$1:$F$11,2,FALSE))))</f>
        <v>PMD.com</v>
      </c>
      <c r="C210">
        <f t="shared" si="10"/>
        <v>52430001</v>
      </c>
      <c r="D210">
        <f t="shared" si="11"/>
        <v>1</v>
      </c>
      <c r="E210" t="str">
        <f t="shared" ca="1" si="9"/>
        <v>shifted orders shipped</v>
      </c>
      <c r="F210" t="s">
        <v>3539</v>
      </c>
      <c r="G210" t="s">
        <v>335</v>
      </c>
      <c r="H210" t="s">
        <v>3058</v>
      </c>
      <c r="I210" s="6">
        <v>44011.348287037035</v>
      </c>
      <c r="J210" t="s">
        <v>16</v>
      </c>
      <c r="K210" s="6">
        <v>44013.235439814816</v>
      </c>
      <c r="M210" t="s">
        <v>3810</v>
      </c>
      <c r="N210" t="s">
        <v>3811</v>
      </c>
      <c r="Q210" t="s">
        <v>1652</v>
      </c>
      <c r="R210" t="s">
        <v>375</v>
      </c>
      <c r="S210" t="s">
        <v>3812</v>
      </c>
      <c r="T210" t="s">
        <v>338</v>
      </c>
      <c r="U210" t="s">
        <v>530</v>
      </c>
      <c r="W210" t="s">
        <v>3813</v>
      </c>
      <c r="Z210" t="s">
        <v>3810</v>
      </c>
      <c r="AA210" t="s">
        <v>3811</v>
      </c>
      <c r="AD210" t="s">
        <v>1652</v>
      </c>
      <c r="AE210" t="s">
        <v>375</v>
      </c>
      <c r="AF210" t="s">
        <v>3812</v>
      </c>
      <c r="AG210" t="s">
        <v>338</v>
      </c>
      <c r="AH210" t="s">
        <v>530</v>
      </c>
      <c r="AJ210" t="s">
        <v>3813</v>
      </c>
      <c r="AL210" t="s">
        <v>339</v>
      </c>
      <c r="AM210">
        <v>1</v>
      </c>
      <c r="AN210">
        <v>1</v>
      </c>
      <c r="AO210">
        <v>12063</v>
      </c>
      <c r="AQ210">
        <v>127155</v>
      </c>
      <c r="AR210">
        <v>52430001</v>
      </c>
      <c r="AS210" t="s">
        <v>927</v>
      </c>
      <c r="AT210" t="s">
        <v>75</v>
      </c>
      <c r="AW210" t="s">
        <v>340</v>
      </c>
      <c r="AX210" t="s">
        <v>340</v>
      </c>
      <c r="AY210" t="s">
        <v>357</v>
      </c>
      <c r="AZ210" t="s">
        <v>363</v>
      </c>
      <c r="BY210" t="s">
        <v>342</v>
      </c>
      <c r="EQ210">
        <v>249990</v>
      </c>
      <c r="ER210" t="s">
        <v>3059</v>
      </c>
      <c r="EV210">
        <v>17285712</v>
      </c>
      <c r="EW210">
        <v>928</v>
      </c>
      <c r="EX210">
        <v>220269</v>
      </c>
      <c r="EY210" t="s">
        <v>3814</v>
      </c>
      <c r="EZ210">
        <v>1</v>
      </c>
      <c r="FC210">
        <v>95385</v>
      </c>
      <c r="FD210" t="s">
        <v>3531</v>
      </c>
    </row>
    <row r="211" spans="1:160" x14ac:dyDescent="0.3">
      <c r="A211" t="str">
        <f>VLOOKUP(B211,Table2[],3,FALSE)</f>
        <v>Digital</v>
      </c>
      <c r="B211" t="str">
        <f>IF(OR(ISNUMBER(FIND("QVC",Z211)),ISNUMBER(FIND("QVC",AL211))),"QVC",IF(OR(ISNUMBER(FIND("NCO",H211)),ISNUMBER(FIND("NCO",Y211))), "NCO", IF(AL211="consumer","PMD.com",VLOOKUP(LEFT(H211,2),Tables!$E$1:$F$11,2,FALSE))))</f>
        <v>PMD.com</v>
      </c>
      <c r="C211">
        <f t="shared" si="10"/>
        <v>53920001</v>
      </c>
      <c r="D211">
        <f t="shared" si="11"/>
        <v>1</v>
      </c>
      <c r="E211" t="str">
        <f t="shared" ca="1" si="9"/>
        <v>shifted orders shipped</v>
      </c>
      <c r="F211" t="s">
        <v>3539</v>
      </c>
      <c r="G211" t="s">
        <v>335</v>
      </c>
      <c r="H211" t="s">
        <v>3058</v>
      </c>
      <c r="I211" s="6">
        <v>44011.348287037035</v>
      </c>
      <c r="J211" t="s">
        <v>16</v>
      </c>
      <c r="K211" s="6">
        <v>44013.235439814816</v>
      </c>
      <c r="M211" t="s">
        <v>3810</v>
      </c>
      <c r="N211" t="s">
        <v>3811</v>
      </c>
      <c r="Q211" t="s">
        <v>1652</v>
      </c>
      <c r="R211" t="s">
        <v>375</v>
      </c>
      <c r="S211" t="s">
        <v>3812</v>
      </c>
      <c r="T211" t="s">
        <v>338</v>
      </c>
      <c r="U211" t="s">
        <v>530</v>
      </c>
      <c r="W211" t="s">
        <v>3813</v>
      </c>
      <c r="Z211" t="s">
        <v>3810</v>
      </c>
      <c r="AA211" t="s">
        <v>3811</v>
      </c>
      <c r="AD211" t="s">
        <v>1652</v>
      </c>
      <c r="AE211" t="s">
        <v>375</v>
      </c>
      <c r="AF211" t="s">
        <v>3812</v>
      </c>
      <c r="AG211" t="s">
        <v>338</v>
      </c>
      <c r="AH211" t="s">
        <v>530</v>
      </c>
      <c r="AJ211" t="s">
        <v>3813</v>
      </c>
      <c r="AL211" t="s">
        <v>339</v>
      </c>
      <c r="AM211">
        <v>1</v>
      </c>
      <c r="AN211">
        <v>1</v>
      </c>
      <c r="AO211">
        <v>14899</v>
      </c>
      <c r="AQ211">
        <v>124468</v>
      </c>
      <c r="AR211">
        <v>53920001</v>
      </c>
      <c r="AS211">
        <v>9000000</v>
      </c>
      <c r="AT211" t="s">
        <v>40</v>
      </c>
      <c r="AW211" t="s">
        <v>343</v>
      </c>
      <c r="BY211" t="s">
        <v>342</v>
      </c>
      <c r="EQ211">
        <v>243396</v>
      </c>
      <c r="ER211" t="s">
        <v>3059</v>
      </c>
      <c r="EV211">
        <v>17285712</v>
      </c>
      <c r="EW211">
        <v>928</v>
      </c>
      <c r="EX211">
        <v>220269</v>
      </c>
      <c r="EY211" t="s">
        <v>3814</v>
      </c>
      <c r="EZ211">
        <v>1</v>
      </c>
      <c r="FC211">
        <v>95385</v>
      </c>
      <c r="FD211" t="s">
        <v>3531</v>
      </c>
    </row>
    <row r="212" spans="1:160" x14ac:dyDescent="0.3">
      <c r="A212" t="str">
        <f>VLOOKUP(B212,Table2[],3,FALSE)</f>
        <v>Digital</v>
      </c>
      <c r="B212" t="str">
        <f>IF(OR(ISNUMBER(FIND("QVC",Z212)),ISNUMBER(FIND("QVC",AL212))),"QVC",IF(OR(ISNUMBER(FIND("NCO",H212)),ISNUMBER(FIND("NCO",Y212))), "NCO", IF(AL212="consumer","PMD.com",VLOOKUP(LEFT(H212,2),Tables!$E$1:$F$11,2,FALSE))))</f>
        <v>PMD.com</v>
      </c>
      <c r="C212">
        <f t="shared" si="10"/>
        <v>51090030</v>
      </c>
      <c r="D212">
        <f t="shared" si="11"/>
        <v>1</v>
      </c>
      <c r="E212" t="str">
        <f t="shared" ca="1" si="9"/>
        <v>shifted orders shipped</v>
      </c>
      <c r="F212" t="s">
        <v>3539</v>
      </c>
      <c r="G212" t="s">
        <v>335</v>
      </c>
      <c r="H212" t="s">
        <v>3058</v>
      </c>
      <c r="I212" s="6">
        <v>44011.348287037035</v>
      </c>
      <c r="J212" t="s">
        <v>16</v>
      </c>
      <c r="K212" s="6">
        <v>44013.235439814816</v>
      </c>
      <c r="M212" t="s">
        <v>3810</v>
      </c>
      <c r="N212" t="s">
        <v>3811</v>
      </c>
      <c r="Q212" t="s">
        <v>1652</v>
      </c>
      <c r="R212" t="s">
        <v>375</v>
      </c>
      <c r="S212" t="s">
        <v>3812</v>
      </c>
      <c r="T212" t="s">
        <v>338</v>
      </c>
      <c r="U212" t="s">
        <v>530</v>
      </c>
      <c r="W212" t="s">
        <v>3813</v>
      </c>
      <c r="Z212" t="s">
        <v>3810</v>
      </c>
      <c r="AA212" t="s">
        <v>3811</v>
      </c>
      <c r="AD212" t="s">
        <v>1652</v>
      </c>
      <c r="AE212" t="s">
        <v>375</v>
      </c>
      <c r="AF212" t="s">
        <v>3812</v>
      </c>
      <c r="AG212" t="s">
        <v>338</v>
      </c>
      <c r="AH212" t="s">
        <v>530</v>
      </c>
      <c r="AJ212" t="s">
        <v>3813</v>
      </c>
      <c r="AL212" t="s">
        <v>339</v>
      </c>
      <c r="AM212">
        <v>1</v>
      </c>
      <c r="AN212">
        <v>1</v>
      </c>
      <c r="AO212">
        <v>6688</v>
      </c>
      <c r="AQ212">
        <v>125960</v>
      </c>
      <c r="AR212">
        <v>51090030</v>
      </c>
      <c r="AS212" t="s">
        <v>3043</v>
      </c>
      <c r="AT212" t="s">
        <v>628</v>
      </c>
      <c r="AW212" t="s">
        <v>343</v>
      </c>
      <c r="BY212" t="s">
        <v>342</v>
      </c>
      <c r="BZ212" t="b">
        <v>0</v>
      </c>
      <c r="EQ212">
        <v>243047</v>
      </c>
      <c r="ER212" t="s">
        <v>3059</v>
      </c>
      <c r="EV212">
        <v>17285712</v>
      </c>
      <c r="EW212">
        <v>928</v>
      </c>
      <c r="EX212">
        <v>220269</v>
      </c>
      <c r="EY212" t="s">
        <v>3814</v>
      </c>
      <c r="EZ212">
        <v>1</v>
      </c>
      <c r="FC212">
        <v>95385</v>
      </c>
      <c r="FD212" t="s">
        <v>3531</v>
      </c>
    </row>
    <row r="213" spans="1:160" x14ac:dyDescent="0.3">
      <c r="A213" t="str">
        <f>VLOOKUP(B213,Table2[],3,FALSE)</f>
        <v>Digital</v>
      </c>
      <c r="B213" t="str">
        <f>IF(OR(ISNUMBER(FIND("QVC",Z213)),ISNUMBER(FIND("QVC",AL213))),"QVC",IF(OR(ISNUMBER(FIND("NCO",H213)),ISNUMBER(FIND("NCO",Y213))), "NCO", IF(AL213="consumer","PMD.com",VLOOKUP(LEFT(H213,2),Tables!$E$1:$F$11,2,FALSE))))</f>
        <v>PMD.com</v>
      </c>
      <c r="C213">
        <f t="shared" si="10"/>
        <v>5341030</v>
      </c>
      <c r="D213">
        <f t="shared" si="11"/>
        <v>1</v>
      </c>
      <c r="E213" t="str">
        <f t="shared" ca="1" si="9"/>
        <v>shifted orders shipped</v>
      </c>
      <c r="F213" t="s">
        <v>3539</v>
      </c>
      <c r="G213" t="s">
        <v>335</v>
      </c>
      <c r="H213" t="s">
        <v>3058</v>
      </c>
      <c r="I213" s="6">
        <v>44011.348287037035</v>
      </c>
      <c r="J213" t="s">
        <v>16</v>
      </c>
      <c r="K213" s="6">
        <v>44013.235439814816</v>
      </c>
      <c r="M213" t="s">
        <v>3810</v>
      </c>
      <c r="N213" t="s">
        <v>3811</v>
      </c>
      <c r="Q213" t="s">
        <v>1652</v>
      </c>
      <c r="R213" t="s">
        <v>375</v>
      </c>
      <c r="S213" t="s">
        <v>3812</v>
      </c>
      <c r="T213" t="s">
        <v>338</v>
      </c>
      <c r="U213" t="s">
        <v>530</v>
      </c>
      <c r="W213" t="s">
        <v>3813</v>
      </c>
      <c r="Z213" t="s">
        <v>3810</v>
      </c>
      <c r="AA213" t="s">
        <v>3811</v>
      </c>
      <c r="AD213" t="s">
        <v>1652</v>
      </c>
      <c r="AE213" t="s">
        <v>375</v>
      </c>
      <c r="AF213" t="s">
        <v>3812</v>
      </c>
      <c r="AG213" t="s">
        <v>338</v>
      </c>
      <c r="AH213" t="s">
        <v>530</v>
      </c>
      <c r="AJ213" t="s">
        <v>3813</v>
      </c>
      <c r="AL213" t="s">
        <v>339</v>
      </c>
      <c r="AM213">
        <v>1</v>
      </c>
      <c r="AN213">
        <v>1</v>
      </c>
      <c r="AO213">
        <v>12859</v>
      </c>
      <c r="AQ213">
        <v>124642</v>
      </c>
      <c r="AR213">
        <v>5341030</v>
      </c>
      <c r="AS213" t="s">
        <v>925</v>
      </c>
      <c r="AT213" t="s">
        <v>926</v>
      </c>
      <c r="AW213" t="s">
        <v>366</v>
      </c>
      <c r="AX213" t="s">
        <v>366</v>
      </c>
      <c r="AY213" t="s">
        <v>345</v>
      </c>
      <c r="AZ213" t="s">
        <v>346</v>
      </c>
      <c r="BY213" t="s">
        <v>342</v>
      </c>
      <c r="EQ213">
        <v>243275</v>
      </c>
      <c r="ER213" t="s">
        <v>3059</v>
      </c>
      <c r="EV213">
        <v>17285712</v>
      </c>
      <c r="EW213">
        <v>928</v>
      </c>
      <c r="EX213">
        <v>220269</v>
      </c>
      <c r="EY213" t="s">
        <v>3814</v>
      </c>
      <c r="EZ213">
        <v>1</v>
      </c>
      <c r="FC213">
        <v>95385</v>
      </c>
      <c r="FD213" t="s">
        <v>3531</v>
      </c>
    </row>
    <row r="214" spans="1:160" x14ac:dyDescent="0.3">
      <c r="A214" t="str">
        <f>VLOOKUP(B214,Table2[],3,FALSE)</f>
        <v>Digital</v>
      </c>
      <c r="B214" t="str">
        <f>IF(OR(ISNUMBER(FIND("QVC",Z214)),ISNUMBER(FIND("QVC",AL214))),"QVC",IF(OR(ISNUMBER(FIND("NCO",H214)),ISNUMBER(FIND("NCO",Y214))), "NCO", IF(AL214="consumer","PMD.com",VLOOKUP(LEFT(H214,2),Tables!$E$1:$F$11,2,FALSE))))</f>
        <v>PMD.com</v>
      </c>
      <c r="C214">
        <f t="shared" si="10"/>
        <v>5341030</v>
      </c>
      <c r="D214">
        <f t="shared" si="11"/>
        <v>1</v>
      </c>
      <c r="E214" t="str">
        <f t="shared" ca="1" si="9"/>
        <v>shifted orders shipped</v>
      </c>
      <c r="F214" t="s">
        <v>3539</v>
      </c>
      <c r="G214" t="s">
        <v>335</v>
      </c>
      <c r="H214" t="s">
        <v>2914</v>
      </c>
      <c r="I214" s="6">
        <v>44011.272673611114</v>
      </c>
      <c r="J214" t="s">
        <v>16</v>
      </c>
      <c r="K214" s="6">
        <v>44013.235636574071</v>
      </c>
      <c r="M214" t="s">
        <v>3815</v>
      </c>
      <c r="N214" t="s">
        <v>1956</v>
      </c>
      <c r="Q214" t="s">
        <v>707</v>
      </c>
      <c r="R214" t="s">
        <v>376</v>
      </c>
      <c r="S214" t="s">
        <v>1957</v>
      </c>
      <c r="T214" t="s">
        <v>338</v>
      </c>
      <c r="U214" t="s">
        <v>530</v>
      </c>
      <c r="W214" t="s">
        <v>1958</v>
      </c>
      <c r="Z214" t="s">
        <v>3815</v>
      </c>
      <c r="AA214" t="s">
        <v>1956</v>
      </c>
      <c r="AD214" t="s">
        <v>707</v>
      </c>
      <c r="AE214" t="s">
        <v>376</v>
      </c>
      <c r="AF214" t="s">
        <v>1957</v>
      </c>
      <c r="AG214" t="s">
        <v>338</v>
      </c>
      <c r="AH214" t="s">
        <v>530</v>
      </c>
      <c r="AJ214" t="s">
        <v>1958</v>
      </c>
      <c r="AL214" t="s">
        <v>339</v>
      </c>
      <c r="AM214">
        <v>1</v>
      </c>
      <c r="AN214">
        <v>1</v>
      </c>
      <c r="AO214">
        <v>12859</v>
      </c>
      <c r="AQ214">
        <v>124642</v>
      </c>
      <c r="AR214">
        <v>5341030</v>
      </c>
      <c r="AS214" t="s">
        <v>925</v>
      </c>
      <c r="AT214" t="s">
        <v>926</v>
      </c>
      <c r="AW214" t="s">
        <v>366</v>
      </c>
      <c r="AX214" t="s">
        <v>366</v>
      </c>
      <c r="AY214" t="s">
        <v>345</v>
      </c>
      <c r="AZ214" t="s">
        <v>346</v>
      </c>
      <c r="BY214" t="s">
        <v>342</v>
      </c>
      <c r="EQ214">
        <v>243275</v>
      </c>
      <c r="ER214" t="s">
        <v>2915</v>
      </c>
      <c r="EV214">
        <v>17285648</v>
      </c>
      <c r="EW214">
        <v>928</v>
      </c>
      <c r="EX214">
        <v>220113</v>
      </c>
      <c r="EY214" t="s">
        <v>3816</v>
      </c>
      <c r="EZ214">
        <v>1</v>
      </c>
      <c r="FC214">
        <v>95385</v>
      </c>
      <c r="FD214" t="s">
        <v>3531</v>
      </c>
    </row>
    <row r="215" spans="1:160" x14ac:dyDescent="0.3">
      <c r="A215" t="str">
        <f>VLOOKUP(B215,Table2[],3,FALSE)</f>
        <v>Digital</v>
      </c>
      <c r="B215" t="str">
        <f>IF(OR(ISNUMBER(FIND("QVC",Z215)),ISNUMBER(FIND("QVC",AL215))),"QVC",IF(OR(ISNUMBER(FIND("NCO",H215)),ISNUMBER(FIND("NCO",Y215))), "NCO", IF(AL215="consumer","PMD.com",VLOOKUP(LEFT(H215,2),Tables!$E$1:$F$11,2,FALSE))))</f>
        <v>PMD.com</v>
      </c>
      <c r="C215">
        <f t="shared" si="10"/>
        <v>51090030</v>
      </c>
      <c r="D215">
        <f t="shared" si="11"/>
        <v>1</v>
      </c>
      <c r="E215" t="str">
        <f t="shared" ca="1" si="9"/>
        <v>shifted orders shipped</v>
      </c>
      <c r="F215" t="s">
        <v>3539</v>
      </c>
      <c r="G215" t="s">
        <v>335</v>
      </c>
      <c r="H215" t="s">
        <v>2914</v>
      </c>
      <c r="I215" s="6">
        <v>44011.272673611114</v>
      </c>
      <c r="J215" t="s">
        <v>16</v>
      </c>
      <c r="K215" s="6">
        <v>44013.235636574071</v>
      </c>
      <c r="M215" t="s">
        <v>3815</v>
      </c>
      <c r="N215" t="s">
        <v>1956</v>
      </c>
      <c r="Q215" t="s">
        <v>707</v>
      </c>
      <c r="R215" t="s">
        <v>376</v>
      </c>
      <c r="S215" t="s">
        <v>1957</v>
      </c>
      <c r="T215" t="s">
        <v>338</v>
      </c>
      <c r="U215" t="s">
        <v>530</v>
      </c>
      <c r="W215" t="s">
        <v>1958</v>
      </c>
      <c r="Z215" t="s">
        <v>3815</v>
      </c>
      <c r="AA215" t="s">
        <v>1956</v>
      </c>
      <c r="AD215" t="s">
        <v>707</v>
      </c>
      <c r="AE215" t="s">
        <v>376</v>
      </c>
      <c r="AF215" t="s">
        <v>1957</v>
      </c>
      <c r="AG215" t="s">
        <v>338</v>
      </c>
      <c r="AH215" t="s">
        <v>530</v>
      </c>
      <c r="AJ215" t="s">
        <v>1958</v>
      </c>
      <c r="AL215" t="s">
        <v>339</v>
      </c>
      <c r="AM215">
        <v>1</v>
      </c>
      <c r="AN215">
        <v>1</v>
      </c>
      <c r="AO215">
        <v>6688</v>
      </c>
      <c r="AQ215">
        <v>125960</v>
      </c>
      <c r="AR215">
        <v>51090030</v>
      </c>
      <c r="AS215" t="s">
        <v>996</v>
      </c>
      <c r="AT215" t="s">
        <v>628</v>
      </c>
      <c r="AW215" t="s">
        <v>343</v>
      </c>
      <c r="BY215" t="s">
        <v>342</v>
      </c>
      <c r="BZ215" t="b">
        <v>0</v>
      </c>
      <c r="EQ215">
        <v>244453</v>
      </c>
      <c r="ER215" t="s">
        <v>2915</v>
      </c>
      <c r="EV215">
        <v>17285648</v>
      </c>
      <c r="EW215">
        <v>928</v>
      </c>
      <c r="EX215">
        <v>220113</v>
      </c>
      <c r="EY215" t="s">
        <v>3816</v>
      </c>
      <c r="EZ215">
        <v>1</v>
      </c>
      <c r="FC215">
        <v>95385</v>
      </c>
      <c r="FD215" t="s">
        <v>3531</v>
      </c>
    </row>
    <row r="216" spans="1:160" x14ac:dyDescent="0.3">
      <c r="A216" t="str">
        <f>VLOOKUP(B216,Table2[],3,FALSE)</f>
        <v>Digital</v>
      </c>
      <c r="B216" t="str">
        <f>IF(OR(ISNUMBER(FIND("QVC",Z216)),ISNUMBER(FIND("QVC",AL216))),"QVC",IF(OR(ISNUMBER(FIND("NCO",H216)),ISNUMBER(FIND("NCO",Y216))), "NCO", IF(AL216="consumer","PMD.com",VLOOKUP(LEFT(H216,2),Tables!$E$1:$F$11,2,FALSE))))</f>
        <v>PMD.com</v>
      </c>
      <c r="C216">
        <f t="shared" si="10"/>
        <v>53920001</v>
      </c>
      <c r="D216">
        <f t="shared" si="11"/>
        <v>1</v>
      </c>
      <c r="E216" t="str">
        <f t="shared" ca="1" si="9"/>
        <v>shifted orders shipped</v>
      </c>
      <c r="F216" t="s">
        <v>3539</v>
      </c>
      <c r="G216" t="s">
        <v>335</v>
      </c>
      <c r="H216" t="s">
        <v>2914</v>
      </c>
      <c r="I216" s="6">
        <v>44011.272673611114</v>
      </c>
      <c r="J216" t="s">
        <v>16</v>
      </c>
      <c r="K216" s="6">
        <v>44013.235636574071</v>
      </c>
      <c r="M216" t="s">
        <v>3815</v>
      </c>
      <c r="N216" t="s">
        <v>1956</v>
      </c>
      <c r="Q216" t="s">
        <v>707</v>
      </c>
      <c r="R216" t="s">
        <v>376</v>
      </c>
      <c r="S216" t="s">
        <v>1957</v>
      </c>
      <c r="T216" t="s">
        <v>338</v>
      </c>
      <c r="U216" t="s">
        <v>530</v>
      </c>
      <c r="W216" t="s">
        <v>1958</v>
      </c>
      <c r="Z216" t="s">
        <v>3815</v>
      </c>
      <c r="AA216" t="s">
        <v>1956</v>
      </c>
      <c r="AD216" t="s">
        <v>707</v>
      </c>
      <c r="AE216" t="s">
        <v>376</v>
      </c>
      <c r="AF216" t="s">
        <v>1957</v>
      </c>
      <c r="AG216" t="s">
        <v>338</v>
      </c>
      <c r="AH216" t="s">
        <v>530</v>
      </c>
      <c r="AJ216" t="s">
        <v>1958</v>
      </c>
      <c r="AL216" t="s">
        <v>339</v>
      </c>
      <c r="AM216">
        <v>1</v>
      </c>
      <c r="AN216">
        <v>1</v>
      </c>
      <c r="AO216">
        <v>14899</v>
      </c>
      <c r="AQ216">
        <v>124468</v>
      </c>
      <c r="AR216">
        <v>53920001</v>
      </c>
      <c r="AS216">
        <v>9000000</v>
      </c>
      <c r="AT216" t="s">
        <v>40</v>
      </c>
      <c r="AW216" t="s">
        <v>343</v>
      </c>
      <c r="BY216" t="s">
        <v>342</v>
      </c>
      <c r="EQ216">
        <v>243396</v>
      </c>
      <c r="ER216" t="s">
        <v>2915</v>
      </c>
      <c r="EV216">
        <v>17285648</v>
      </c>
      <c r="EW216">
        <v>928</v>
      </c>
      <c r="EX216">
        <v>220113</v>
      </c>
      <c r="EY216" t="s">
        <v>3816</v>
      </c>
      <c r="EZ216">
        <v>1</v>
      </c>
      <c r="FC216">
        <v>95385</v>
      </c>
      <c r="FD216" t="s">
        <v>3531</v>
      </c>
    </row>
    <row r="217" spans="1:160" x14ac:dyDescent="0.3">
      <c r="A217" t="str">
        <f>VLOOKUP(B217,Table2[],3,FALSE)</f>
        <v>Digital</v>
      </c>
      <c r="B217" t="str">
        <f>IF(OR(ISNUMBER(FIND("QVC",Z217)),ISNUMBER(FIND("QVC",AL217))),"QVC",IF(OR(ISNUMBER(FIND("NCO",H217)),ISNUMBER(FIND("NCO",Y217))), "NCO", IF(AL217="consumer","PMD.com",VLOOKUP(LEFT(H217,2),Tables!$E$1:$F$11,2,FALSE))))</f>
        <v>PMD.com</v>
      </c>
      <c r="C217">
        <f t="shared" si="10"/>
        <v>5354</v>
      </c>
      <c r="D217">
        <f t="shared" si="11"/>
        <v>1</v>
      </c>
      <c r="E217" t="str">
        <f t="shared" ca="1" si="9"/>
        <v>shifted orders shipped</v>
      </c>
      <c r="F217" t="s">
        <v>3539</v>
      </c>
      <c r="G217" t="s">
        <v>335</v>
      </c>
      <c r="H217" t="s">
        <v>2914</v>
      </c>
      <c r="I217" s="6">
        <v>44011.272673611114</v>
      </c>
      <c r="J217" t="s">
        <v>16</v>
      </c>
      <c r="K217" s="6">
        <v>44013.235636574071</v>
      </c>
      <c r="M217" t="s">
        <v>3815</v>
      </c>
      <c r="N217" t="s">
        <v>1956</v>
      </c>
      <c r="Q217" t="s">
        <v>707</v>
      </c>
      <c r="R217" t="s">
        <v>376</v>
      </c>
      <c r="S217" t="s">
        <v>1957</v>
      </c>
      <c r="T217" t="s">
        <v>338</v>
      </c>
      <c r="U217" t="s">
        <v>530</v>
      </c>
      <c r="W217" t="s">
        <v>1958</v>
      </c>
      <c r="Z217" t="s">
        <v>3815</v>
      </c>
      <c r="AA217" t="s">
        <v>1956</v>
      </c>
      <c r="AD217" t="s">
        <v>707</v>
      </c>
      <c r="AE217" t="s">
        <v>376</v>
      </c>
      <c r="AF217" t="s">
        <v>1957</v>
      </c>
      <c r="AG217" t="s">
        <v>338</v>
      </c>
      <c r="AH217" t="s">
        <v>530</v>
      </c>
      <c r="AJ217" t="s">
        <v>1958</v>
      </c>
      <c r="AL217" t="s">
        <v>339</v>
      </c>
      <c r="AM217">
        <v>1</v>
      </c>
      <c r="AN217">
        <v>1</v>
      </c>
      <c r="AO217">
        <v>5214</v>
      </c>
      <c r="AQ217">
        <v>124518</v>
      </c>
      <c r="AR217">
        <v>5354</v>
      </c>
      <c r="AS217" t="s">
        <v>1753</v>
      </c>
      <c r="AT217" t="s">
        <v>103</v>
      </c>
      <c r="AW217" t="s">
        <v>340</v>
      </c>
      <c r="AX217" t="s">
        <v>340</v>
      </c>
      <c r="AY217" t="s">
        <v>351</v>
      </c>
      <c r="AZ217" t="s">
        <v>415</v>
      </c>
      <c r="BY217" t="s">
        <v>342</v>
      </c>
      <c r="EQ217">
        <v>249176</v>
      </c>
      <c r="ER217" t="s">
        <v>2915</v>
      </c>
      <c r="EV217">
        <v>17285648</v>
      </c>
      <c r="EW217">
        <v>928</v>
      </c>
      <c r="EX217">
        <v>220113</v>
      </c>
      <c r="EY217" t="s">
        <v>3816</v>
      </c>
      <c r="EZ217">
        <v>1</v>
      </c>
      <c r="FC217">
        <v>5354</v>
      </c>
      <c r="FD217" t="s">
        <v>103</v>
      </c>
    </row>
    <row r="218" spans="1:160" x14ac:dyDescent="0.3">
      <c r="A218" t="str">
        <f>VLOOKUP(B218,Table2[],3,FALSE)</f>
        <v>Digital</v>
      </c>
      <c r="B218" t="str">
        <f>IF(OR(ISNUMBER(FIND("QVC",Z218)),ISNUMBER(FIND("QVC",AL218))),"QVC",IF(OR(ISNUMBER(FIND("NCO",H218)),ISNUMBER(FIND("NCO",Y218))), "NCO", IF(AL218="consumer","PMD.com",VLOOKUP(LEFT(H218,2),Tables!$E$1:$F$11,2,FALSE))))</f>
        <v>PMD.com</v>
      </c>
      <c r="C218">
        <f t="shared" si="10"/>
        <v>52430001</v>
      </c>
      <c r="D218">
        <f t="shared" si="11"/>
        <v>1</v>
      </c>
      <c r="E218" t="str">
        <f t="shared" ca="1" si="9"/>
        <v>shifted orders shipped</v>
      </c>
      <c r="F218" t="s">
        <v>3539</v>
      </c>
      <c r="G218" t="s">
        <v>335</v>
      </c>
      <c r="H218" t="s">
        <v>2914</v>
      </c>
      <c r="I218" s="6">
        <v>44011.272673611114</v>
      </c>
      <c r="J218" t="s">
        <v>16</v>
      </c>
      <c r="K218" s="6">
        <v>44013.235636574071</v>
      </c>
      <c r="M218" t="s">
        <v>3815</v>
      </c>
      <c r="N218" t="s">
        <v>1956</v>
      </c>
      <c r="Q218" t="s">
        <v>707</v>
      </c>
      <c r="R218" t="s">
        <v>376</v>
      </c>
      <c r="S218" t="s">
        <v>1957</v>
      </c>
      <c r="T218" t="s">
        <v>338</v>
      </c>
      <c r="U218" t="s">
        <v>530</v>
      </c>
      <c r="W218" t="s">
        <v>1958</v>
      </c>
      <c r="Z218" t="s">
        <v>3815</v>
      </c>
      <c r="AA218" t="s">
        <v>1956</v>
      </c>
      <c r="AD218" t="s">
        <v>707</v>
      </c>
      <c r="AE218" t="s">
        <v>376</v>
      </c>
      <c r="AF218" t="s">
        <v>1957</v>
      </c>
      <c r="AG218" t="s">
        <v>338</v>
      </c>
      <c r="AH218" t="s">
        <v>530</v>
      </c>
      <c r="AJ218" t="s">
        <v>1958</v>
      </c>
      <c r="AL218" t="s">
        <v>339</v>
      </c>
      <c r="AM218">
        <v>1</v>
      </c>
      <c r="AN218">
        <v>1</v>
      </c>
      <c r="AO218">
        <v>12063</v>
      </c>
      <c r="AQ218">
        <v>127155</v>
      </c>
      <c r="AR218">
        <v>52430001</v>
      </c>
      <c r="AS218" t="s">
        <v>927</v>
      </c>
      <c r="AT218" t="s">
        <v>75</v>
      </c>
      <c r="AW218" t="s">
        <v>340</v>
      </c>
      <c r="AX218" t="s">
        <v>340</v>
      </c>
      <c r="AY218" t="s">
        <v>357</v>
      </c>
      <c r="AZ218" t="s">
        <v>363</v>
      </c>
      <c r="BY218" t="s">
        <v>342</v>
      </c>
      <c r="EQ218">
        <v>249990</v>
      </c>
      <c r="ER218" t="s">
        <v>2915</v>
      </c>
      <c r="EV218">
        <v>17285648</v>
      </c>
      <c r="EW218">
        <v>928</v>
      </c>
      <c r="EX218">
        <v>220113</v>
      </c>
      <c r="EY218" t="s">
        <v>3816</v>
      </c>
      <c r="EZ218">
        <v>1</v>
      </c>
      <c r="FC218">
        <v>95385</v>
      </c>
      <c r="FD218" t="s">
        <v>3531</v>
      </c>
    </row>
    <row r="219" spans="1:160" x14ac:dyDescent="0.3">
      <c r="A219" t="str">
        <f>VLOOKUP(B219,Table2[],3,FALSE)</f>
        <v>Digital</v>
      </c>
      <c r="B219" t="str">
        <f>IF(OR(ISNUMBER(FIND("QVC",Z219)),ISNUMBER(FIND("QVC",AL219))),"QVC",IF(OR(ISNUMBER(FIND("NCO",H219)),ISNUMBER(FIND("NCO",Y219))), "NCO", IF(AL219="consumer","PMD.com",VLOOKUP(LEFT(H219,2),Tables!$E$1:$F$11,2,FALSE))))</f>
        <v>PMD.com</v>
      </c>
      <c r="C219">
        <f t="shared" si="10"/>
        <v>54020001</v>
      </c>
      <c r="D219">
        <f t="shared" si="11"/>
        <v>1</v>
      </c>
      <c r="E219" t="str">
        <f t="shared" ca="1" si="9"/>
        <v>shifted orders shipped</v>
      </c>
      <c r="F219" t="s">
        <v>3539</v>
      </c>
      <c r="G219" t="s">
        <v>335</v>
      </c>
      <c r="H219" t="s">
        <v>2914</v>
      </c>
      <c r="I219" s="6">
        <v>44011.272673611114</v>
      </c>
      <c r="J219" t="s">
        <v>16</v>
      </c>
      <c r="K219" s="6">
        <v>44013.235636574071</v>
      </c>
      <c r="M219" t="s">
        <v>3815</v>
      </c>
      <c r="N219" t="s">
        <v>1956</v>
      </c>
      <c r="Q219" t="s">
        <v>707</v>
      </c>
      <c r="R219" t="s">
        <v>376</v>
      </c>
      <c r="S219" t="s">
        <v>1957</v>
      </c>
      <c r="T219" t="s">
        <v>338</v>
      </c>
      <c r="U219" t="s">
        <v>530</v>
      </c>
      <c r="W219" t="s">
        <v>1958</v>
      </c>
      <c r="Z219" t="s">
        <v>3815</v>
      </c>
      <c r="AA219" t="s">
        <v>1956</v>
      </c>
      <c r="AD219" t="s">
        <v>707</v>
      </c>
      <c r="AE219" t="s">
        <v>376</v>
      </c>
      <c r="AF219" t="s">
        <v>1957</v>
      </c>
      <c r="AG219" t="s">
        <v>338</v>
      </c>
      <c r="AH219" t="s">
        <v>530</v>
      </c>
      <c r="AJ219" t="s">
        <v>1958</v>
      </c>
      <c r="AL219" t="s">
        <v>339</v>
      </c>
      <c r="AM219">
        <v>1</v>
      </c>
      <c r="AN219">
        <v>1</v>
      </c>
      <c r="AO219">
        <v>3692</v>
      </c>
      <c r="AQ219">
        <v>124477</v>
      </c>
      <c r="AR219">
        <v>54020001</v>
      </c>
      <c r="AS219" t="s">
        <v>484</v>
      </c>
      <c r="AT219" t="s">
        <v>93</v>
      </c>
      <c r="AW219" t="s">
        <v>340</v>
      </c>
      <c r="AX219">
        <v>0</v>
      </c>
      <c r="AY219" t="s">
        <v>348</v>
      </c>
      <c r="AZ219">
        <v>0</v>
      </c>
      <c r="BY219" t="s">
        <v>342</v>
      </c>
      <c r="EQ219">
        <v>251671</v>
      </c>
      <c r="ER219" t="s">
        <v>2915</v>
      </c>
      <c r="EV219">
        <v>17285648</v>
      </c>
      <c r="EW219">
        <v>928</v>
      </c>
      <c r="EX219">
        <v>220113</v>
      </c>
      <c r="EY219" t="s">
        <v>3816</v>
      </c>
      <c r="EZ219">
        <v>1</v>
      </c>
      <c r="FC219">
        <v>54020001</v>
      </c>
      <c r="FD219" t="s">
        <v>93</v>
      </c>
    </row>
    <row r="220" spans="1:160" x14ac:dyDescent="0.3">
      <c r="A220" t="str">
        <f>VLOOKUP(B220,Table2[],3,FALSE)</f>
        <v>Digital</v>
      </c>
      <c r="B220" t="str">
        <f>IF(OR(ISNUMBER(FIND("QVC",Z220)),ISNUMBER(FIND("QVC",AL220))),"QVC",IF(OR(ISNUMBER(FIND("NCO",H220)),ISNUMBER(FIND("NCO",Y220))), "NCO", IF(AL220="consumer","PMD.com",VLOOKUP(LEFT(H220,2),Tables!$E$1:$F$11,2,FALSE))))</f>
        <v>PMD.com</v>
      </c>
      <c r="C220" t="str">
        <f t="shared" si="10"/>
        <v>53500001A</v>
      </c>
      <c r="D220">
        <f t="shared" si="11"/>
        <v>4</v>
      </c>
      <c r="E220" t="str">
        <f t="shared" ca="1" si="9"/>
        <v>shifted orders shipped</v>
      </c>
      <c r="F220" t="s">
        <v>3539</v>
      </c>
      <c r="G220" t="s">
        <v>335</v>
      </c>
      <c r="H220" t="s">
        <v>2914</v>
      </c>
      <c r="I220" s="6">
        <v>44011.272673611114</v>
      </c>
      <c r="J220" t="s">
        <v>16</v>
      </c>
      <c r="K220" s="6">
        <v>44013.235636574071</v>
      </c>
      <c r="M220" t="s">
        <v>3815</v>
      </c>
      <c r="N220" t="s">
        <v>1956</v>
      </c>
      <c r="Q220" t="s">
        <v>707</v>
      </c>
      <c r="R220" t="s">
        <v>376</v>
      </c>
      <c r="S220" t="s">
        <v>1957</v>
      </c>
      <c r="T220" t="s">
        <v>338</v>
      </c>
      <c r="U220" t="s">
        <v>530</v>
      </c>
      <c r="W220" t="s">
        <v>1958</v>
      </c>
      <c r="Z220" t="s">
        <v>3815</v>
      </c>
      <c r="AA220" t="s">
        <v>1956</v>
      </c>
      <c r="AD220" t="s">
        <v>707</v>
      </c>
      <c r="AE220" t="s">
        <v>376</v>
      </c>
      <c r="AF220" t="s">
        <v>1957</v>
      </c>
      <c r="AG220" t="s">
        <v>338</v>
      </c>
      <c r="AH220" t="s">
        <v>530</v>
      </c>
      <c r="AJ220" t="s">
        <v>1958</v>
      </c>
      <c r="AL220" t="s">
        <v>339</v>
      </c>
      <c r="AM220">
        <v>4</v>
      </c>
      <c r="AN220">
        <v>4</v>
      </c>
      <c r="AO220">
        <v>1690</v>
      </c>
      <c r="AQ220">
        <v>125277</v>
      </c>
      <c r="AR220" t="s">
        <v>1242</v>
      </c>
      <c r="AS220" t="s">
        <v>1243</v>
      </c>
      <c r="AT220" t="s">
        <v>1244</v>
      </c>
      <c r="AW220" t="s">
        <v>349</v>
      </c>
      <c r="AX220" t="s">
        <v>553</v>
      </c>
      <c r="AY220" t="s">
        <v>345</v>
      </c>
      <c r="AZ220">
        <v>0</v>
      </c>
      <c r="EQ220">
        <v>251914</v>
      </c>
      <c r="ER220" t="s">
        <v>2915</v>
      </c>
      <c r="EV220">
        <v>17285648</v>
      </c>
      <c r="EW220">
        <v>928</v>
      </c>
      <c r="EX220">
        <v>220113</v>
      </c>
      <c r="EY220" t="s">
        <v>3816</v>
      </c>
      <c r="EZ220">
        <v>1</v>
      </c>
      <c r="FC220" t="s">
        <v>1242</v>
      </c>
      <c r="FD220" t="s">
        <v>1244</v>
      </c>
    </row>
    <row r="221" spans="1:160" x14ac:dyDescent="0.3">
      <c r="A221" t="str">
        <f>VLOOKUP(B221,Table2[],3,FALSE)</f>
        <v>Digital</v>
      </c>
      <c r="B221" t="str">
        <f>IF(OR(ISNUMBER(FIND("QVC",Z221)),ISNUMBER(FIND("QVC",AL221))),"QVC",IF(OR(ISNUMBER(FIND("NCO",H221)),ISNUMBER(FIND("NCO",Y221))), "NCO", IF(AL221="consumer","PMD.com",VLOOKUP(LEFT(H221,2),Tables!$E$1:$F$11,2,FALSE))))</f>
        <v>PMD.com</v>
      </c>
      <c r="C221">
        <f t="shared" si="10"/>
        <v>51090061</v>
      </c>
      <c r="D221">
        <f t="shared" si="11"/>
        <v>1</v>
      </c>
      <c r="E221" t="str">
        <f t="shared" ca="1" si="9"/>
        <v>shifted orders shipped</v>
      </c>
      <c r="F221" t="s">
        <v>3539</v>
      </c>
      <c r="G221" t="s">
        <v>335</v>
      </c>
      <c r="H221" t="s">
        <v>2767</v>
      </c>
      <c r="I221" s="6">
        <v>44008.961782407408</v>
      </c>
      <c r="J221" t="s">
        <v>16</v>
      </c>
      <c r="K221" s="6">
        <v>44013.235682870371</v>
      </c>
      <c r="M221" t="s">
        <v>3817</v>
      </c>
      <c r="N221" t="s">
        <v>3818</v>
      </c>
      <c r="Q221" t="s">
        <v>398</v>
      </c>
      <c r="R221" t="s">
        <v>376</v>
      </c>
      <c r="S221">
        <v>78244</v>
      </c>
      <c r="T221" t="s">
        <v>338</v>
      </c>
      <c r="U221" t="s">
        <v>530</v>
      </c>
      <c r="W221" t="s">
        <v>3819</v>
      </c>
      <c r="Z221" t="s">
        <v>3817</v>
      </c>
      <c r="AA221" t="s">
        <v>3818</v>
      </c>
      <c r="AD221" t="s">
        <v>398</v>
      </c>
      <c r="AE221" t="s">
        <v>376</v>
      </c>
      <c r="AF221">
        <v>78244</v>
      </c>
      <c r="AG221" t="s">
        <v>338</v>
      </c>
      <c r="AH221" t="s">
        <v>530</v>
      </c>
      <c r="AJ221" t="s">
        <v>3819</v>
      </c>
      <c r="AL221" t="s">
        <v>339</v>
      </c>
      <c r="AM221">
        <v>1</v>
      </c>
      <c r="AN221">
        <v>1</v>
      </c>
      <c r="AO221">
        <v>8078</v>
      </c>
      <c r="AQ221">
        <v>124010</v>
      </c>
      <c r="AR221">
        <v>51090061</v>
      </c>
      <c r="AS221" t="s">
        <v>2688</v>
      </c>
      <c r="AT221" t="s">
        <v>122</v>
      </c>
      <c r="AW221" t="s">
        <v>340</v>
      </c>
      <c r="AX221" t="s">
        <v>340</v>
      </c>
      <c r="AY221" t="s">
        <v>357</v>
      </c>
      <c r="AZ221" t="s">
        <v>363</v>
      </c>
      <c r="BY221" t="s">
        <v>342</v>
      </c>
      <c r="EQ221">
        <v>252774</v>
      </c>
      <c r="ER221" t="s">
        <v>2768</v>
      </c>
      <c r="EV221">
        <v>17285028</v>
      </c>
      <c r="EW221">
        <v>928</v>
      </c>
      <c r="EX221">
        <v>219504</v>
      </c>
      <c r="EY221" t="s">
        <v>3820</v>
      </c>
      <c r="EZ221">
        <v>1</v>
      </c>
      <c r="FC221">
        <v>51090061</v>
      </c>
      <c r="FD221" t="s">
        <v>122</v>
      </c>
    </row>
    <row r="222" spans="1:160" x14ac:dyDescent="0.3">
      <c r="A222" t="str">
        <f>VLOOKUP(B222,Table2[],3,FALSE)</f>
        <v>Digital</v>
      </c>
      <c r="B222" t="str">
        <f>IF(OR(ISNUMBER(FIND("QVC",Z222)),ISNUMBER(FIND("QVC",AL222))),"QVC",IF(OR(ISNUMBER(FIND("NCO",H222)),ISNUMBER(FIND("NCO",Y222))), "NCO", IF(AL222="consumer","PMD.com",VLOOKUP(LEFT(H222,2),Tables!$E$1:$F$11,2,FALSE))))</f>
        <v>PMD.com</v>
      </c>
      <c r="C222">
        <f t="shared" si="10"/>
        <v>52460001</v>
      </c>
      <c r="D222">
        <f t="shared" si="11"/>
        <v>1</v>
      </c>
      <c r="E222" t="str">
        <f t="shared" ca="1" si="9"/>
        <v>shifted orders shipped</v>
      </c>
      <c r="F222" t="s">
        <v>3539</v>
      </c>
      <c r="G222" t="s">
        <v>335</v>
      </c>
      <c r="H222" t="s">
        <v>2767</v>
      </c>
      <c r="I222" s="6">
        <v>44008.961782407408</v>
      </c>
      <c r="J222" t="s">
        <v>16</v>
      </c>
      <c r="K222" s="6">
        <v>44013.235682870371</v>
      </c>
      <c r="M222" t="s">
        <v>3817</v>
      </c>
      <c r="N222" t="s">
        <v>3818</v>
      </c>
      <c r="Q222" t="s">
        <v>398</v>
      </c>
      <c r="R222" t="s">
        <v>376</v>
      </c>
      <c r="S222">
        <v>78244</v>
      </c>
      <c r="T222" t="s">
        <v>338</v>
      </c>
      <c r="U222" t="s">
        <v>530</v>
      </c>
      <c r="W222" t="s">
        <v>3819</v>
      </c>
      <c r="Z222" t="s">
        <v>3817</v>
      </c>
      <c r="AA222" t="s">
        <v>3818</v>
      </c>
      <c r="AD222" t="s">
        <v>398</v>
      </c>
      <c r="AE222" t="s">
        <v>376</v>
      </c>
      <c r="AF222">
        <v>78244</v>
      </c>
      <c r="AG222" t="s">
        <v>338</v>
      </c>
      <c r="AH222" t="s">
        <v>530</v>
      </c>
      <c r="AJ222" t="s">
        <v>3819</v>
      </c>
      <c r="AL222" t="s">
        <v>339</v>
      </c>
      <c r="AM222">
        <v>1</v>
      </c>
      <c r="AN222">
        <v>1</v>
      </c>
      <c r="AO222">
        <v>14007</v>
      </c>
      <c r="AQ222">
        <v>127157</v>
      </c>
      <c r="AR222">
        <v>52460001</v>
      </c>
      <c r="AS222" t="s">
        <v>972</v>
      </c>
      <c r="AT222" t="s">
        <v>76</v>
      </c>
      <c r="AW222" t="s">
        <v>340</v>
      </c>
      <c r="AX222" t="s">
        <v>340</v>
      </c>
      <c r="AY222" t="s">
        <v>341</v>
      </c>
      <c r="AZ222">
        <v>0</v>
      </c>
      <c r="BY222" t="s">
        <v>342</v>
      </c>
      <c r="EQ222">
        <v>252044</v>
      </c>
      <c r="ER222" t="s">
        <v>2768</v>
      </c>
      <c r="EV222">
        <v>17285028</v>
      </c>
      <c r="EW222">
        <v>928</v>
      </c>
      <c r="EX222">
        <v>219504</v>
      </c>
      <c r="EY222" t="s">
        <v>3820</v>
      </c>
      <c r="EZ222">
        <v>1</v>
      </c>
      <c r="FC222">
        <v>52460001</v>
      </c>
      <c r="FD222" t="s">
        <v>76</v>
      </c>
    </row>
    <row r="223" spans="1:160" x14ac:dyDescent="0.3">
      <c r="A223" t="str">
        <f>VLOOKUP(B223,Table2[],3,FALSE)</f>
        <v>Digital</v>
      </c>
      <c r="B223" t="str">
        <f>IF(OR(ISNUMBER(FIND("QVC",Z223)),ISNUMBER(FIND("QVC",AL223))),"QVC",IF(OR(ISNUMBER(FIND("NCO",H223)),ISNUMBER(FIND("NCO",Y223))), "NCO", IF(AL223="consumer","PMD.com",VLOOKUP(LEFT(H223,2),Tables!$E$1:$F$11,2,FALSE))))</f>
        <v>PMD.com</v>
      </c>
      <c r="C223">
        <f t="shared" si="10"/>
        <v>52460001</v>
      </c>
      <c r="D223">
        <f t="shared" si="11"/>
        <v>1</v>
      </c>
      <c r="E223" t="str">
        <f t="shared" ca="1" si="9"/>
        <v>shifted orders shipped</v>
      </c>
      <c r="F223" t="s">
        <v>3539</v>
      </c>
      <c r="G223" t="s">
        <v>335</v>
      </c>
      <c r="H223" t="s">
        <v>2769</v>
      </c>
      <c r="I223" s="6">
        <v>44008.961724537039</v>
      </c>
      <c r="J223" t="s">
        <v>16</v>
      </c>
      <c r="K223" s="6">
        <v>44013.236562500002</v>
      </c>
      <c r="M223" t="s">
        <v>3821</v>
      </c>
      <c r="N223" t="s">
        <v>3822</v>
      </c>
      <c r="Q223" t="s">
        <v>476</v>
      </c>
      <c r="R223" t="s">
        <v>376</v>
      </c>
      <c r="S223">
        <v>77082</v>
      </c>
      <c r="T223" t="s">
        <v>338</v>
      </c>
      <c r="U223" t="s">
        <v>530</v>
      </c>
      <c r="W223" t="s">
        <v>3446</v>
      </c>
      <c r="Z223" t="s">
        <v>3821</v>
      </c>
      <c r="AA223" t="s">
        <v>3822</v>
      </c>
      <c r="AD223" t="s">
        <v>476</v>
      </c>
      <c r="AE223" t="s">
        <v>376</v>
      </c>
      <c r="AF223">
        <v>77082</v>
      </c>
      <c r="AG223" t="s">
        <v>338</v>
      </c>
      <c r="AH223" t="s">
        <v>530</v>
      </c>
      <c r="AJ223" t="s">
        <v>3446</v>
      </c>
      <c r="AL223" t="s">
        <v>339</v>
      </c>
      <c r="AM223">
        <v>1</v>
      </c>
      <c r="AN223">
        <v>1</v>
      </c>
      <c r="AO223">
        <v>14007</v>
      </c>
      <c r="AQ223">
        <v>127157</v>
      </c>
      <c r="AR223">
        <v>52460001</v>
      </c>
      <c r="AS223" t="s">
        <v>972</v>
      </c>
      <c r="AT223" t="s">
        <v>76</v>
      </c>
      <c r="AW223" t="s">
        <v>340</v>
      </c>
      <c r="AX223" t="s">
        <v>340</v>
      </c>
      <c r="AY223" t="s">
        <v>341</v>
      </c>
      <c r="AZ223">
        <v>0</v>
      </c>
      <c r="BY223" t="s">
        <v>342</v>
      </c>
      <c r="EQ223">
        <v>252044</v>
      </c>
      <c r="ER223" t="s">
        <v>2770</v>
      </c>
      <c r="EV223">
        <v>17285030</v>
      </c>
      <c r="EW223">
        <v>928</v>
      </c>
      <c r="EX223">
        <v>219506</v>
      </c>
      <c r="EY223" t="s">
        <v>3823</v>
      </c>
      <c r="EZ223">
        <v>1</v>
      </c>
      <c r="FC223">
        <v>52460001</v>
      </c>
      <c r="FD223" t="s">
        <v>76</v>
      </c>
    </row>
    <row r="224" spans="1:160" x14ac:dyDescent="0.3">
      <c r="A224" t="str">
        <f>VLOOKUP(B224,Table2[],3,FALSE)</f>
        <v>Digital</v>
      </c>
      <c r="B224" t="str">
        <f>IF(OR(ISNUMBER(FIND("QVC",Z224)),ISNUMBER(FIND("QVC",AL224))),"QVC",IF(OR(ISNUMBER(FIND("NCO",H224)),ISNUMBER(FIND("NCO",Y224))), "NCO", IF(AL224="consumer","PMD.com",VLOOKUP(LEFT(H224,2),Tables!$E$1:$F$11,2,FALSE))))</f>
        <v>PMD.com</v>
      </c>
      <c r="C224">
        <f t="shared" si="10"/>
        <v>51090061</v>
      </c>
      <c r="D224">
        <f t="shared" si="11"/>
        <v>1</v>
      </c>
      <c r="E224" t="str">
        <f t="shared" ca="1" si="9"/>
        <v>shifted orders shipped</v>
      </c>
      <c r="F224" t="s">
        <v>3539</v>
      </c>
      <c r="G224" t="s">
        <v>335</v>
      </c>
      <c r="H224" t="s">
        <v>2769</v>
      </c>
      <c r="I224" s="6">
        <v>44008.961724537039</v>
      </c>
      <c r="J224" t="s">
        <v>16</v>
      </c>
      <c r="K224" s="6">
        <v>44013.236562500002</v>
      </c>
      <c r="M224" t="s">
        <v>3821</v>
      </c>
      <c r="N224" t="s">
        <v>3822</v>
      </c>
      <c r="Q224" t="s">
        <v>476</v>
      </c>
      <c r="R224" t="s">
        <v>376</v>
      </c>
      <c r="S224">
        <v>77082</v>
      </c>
      <c r="T224" t="s">
        <v>338</v>
      </c>
      <c r="U224" t="s">
        <v>530</v>
      </c>
      <c r="W224" t="s">
        <v>3446</v>
      </c>
      <c r="Z224" t="s">
        <v>3821</v>
      </c>
      <c r="AA224" t="s">
        <v>3822</v>
      </c>
      <c r="AD224" t="s">
        <v>476</v>
      </c>
      <c r="AE224" t="s">
        <v>376</v>
      </c>
      <c r="AF224">
        <v>77082</v>
      </c>
      <c r="AG224" t="s">
        <v>338</v>
      </c>
      <c r="AH224" t="s">
        <v>530</v>
      </c>
      <c r="AJ224" t="s">
        <v>3446</v>
      </c>
      <c r="AL224" t="s">
        <v>339</v>
      </c>
      <c r="AM224">
        <v>1</v>
      </c>
      <c r="AN224">
        <v>1</v>
      </c>
      <c r="AO224">
        <v>8078</v>
      </c>
      <c r="AQ224">
        <v>124010</v>
      </c>
      <c r="AR224">
        <v>51090061</v>
      </c>
      <c r="AS224" t="s">
        <v>2688</v>
      </c>
      <c r="AT224" t="s">
        <v>122</v>
      </c>
      <c r="AW224" t="s">
        <v>340</v>
      </c>
      <c r="AX224" t="s">
        <v>340</v>
      </c>
      <c r="AY224" t="s">
        <v>357</v>
      </c>
      <c r="AZ224" t="s">
        <v>363</v>
      </c>
      <c r="BY224" t="s">
        <v>342</v>
      </c>
      <c r="EQ224">
        <v>252774</v>
      </c>
      <c r="ER224" t="s">
        <v>2770</v>
      </c>
      <c r="EV224">
        <v>17285030</v>
      </c>
      <c r="EW224">
        <v>928</v>
      </c>
      <c r="EX224">
        <v>219506</v>
      </c>
      <c r="EY224" t="s">
        <v>3823</v>
      </c>
      <c r="EZ224">
        <v>1</v>
      </c>
      <c r="FC224">
        <v>51090061</v>
      </c>
      <c r="FD224" t="s">
        <v>122</v>
      </c>
    </row>
    <row r="225" spans="1:160" x14ac:dyDescent="0.3">
      <c r="A225" t="str">
        <f>VLOOKUP(B225,Table2[],3,FALSE)</f>
        <v>Digital</v>
      </c>
      <c r="B225" t="str">
        <f>IF(OR(ISNUMBER(FIND("QVC",Z225)),ISNUMBER(FIND("QVC",AL225))),"QVC",IF(OR(ISNUMBER(FIND("NCO",H225)),ISNUMBER(FIND("NCO",Y225))), "NCO", IF(AL225="consumer","PMD.com",VLOOKUP(LEFT(H225,2),Tables!$E$1:$F$11,2,FALSE))))</f>
        <v>PMD.com</v>
      </c>
      <c r="C225">
        <f t="shared" si="10"/>
        <v>5341</v>
      </c>
      <c r="D225">
        <f t="shared" si="11"/>
        <v>1</v>
      </c>
      <c r="E225" t="str">
        <f t="shared" ca="1" si="9"/>
        <v>shifted orders shipped</v>
      </c>
      <c r="F225" t="s">
        <v>3539</v>
      </c>
      <c r="G225" t="s">
        <v>335</v>
      </c>
      <c r="H225" t="s">
        <v>2769</v>
      </c>
      <c r="I225" s="6">
        <v>44008.961724537039</v>
      </c>
      <c r="J225" t="s">
        <v>16</v>
      </c>
      <c r="K225" s="6">
        <v>44013.236562500002</v>
      </c>
      <c r="M225" t="s">
        <v>3821</v>
      </c>
      <c r="N225" t="s">
        <v>3822</v>
      </c>
      <c r="Q225" t="s">
        <v>476</v>
      </c>
      <c r="R225" t="s">
        <v>376</v>
      </c>
      <c r="S225">
        <v>77082</v>
      </c>
      <c r="T225" t="s">
        <v>338</v>
      </c>
      <c r="U225" t="s">
        <v>530</v>
      </c>
      <c r="W225" t="s">
        <v>3446</v>
      </c>
      <c r="Z225" t="s">
        <v>3821</v>
      </c>
      <c r="AA225" t="s">
        <v>3822</v>
      </c>
      <c r="AD225" t="s">
        <v>476</v>
      </c>
      <c r="AE225" t="s">
        <v>376</v>
      </c>
      <c r="AF225">
        <v>77082</v>
      </c>
      <c r="AG225" t="s">
        <v>338</v>
      </c>
      <c r="AH225" t="s">
        <v>530</v>
      </c>
      <c r="AJ225" t="s">
        <v>3446</v>
      </c>
      <c r="AL225" t="s">
        <v>339</v>
      </c>
      <c r="AM225">
        <v>1</v>
      </c>
      <c r="AN225">
        <v>1</v>
      </c>
      <c r="AO225">
        <v>15156</v>
      </c>
      <c r="AQ225">
        <v>124187</v>
      </c>
      <c r="AR225">
        <v>5341</v>
      </c>
      <c r="AS225" t="s">
        <v>831</v>
      </c>
      <c r="AT225" t="s">
        <v>82</v>
      </c>
      <c r="AW225" t="s">
        <v>340</v>
      </c>
      <c r="AX225" t="s">
        <v>340</v>
      </c>
      <c r="AY225" t="s">
        <v>345</v>
      </c>
      <c r="AZ225" t="s">
        <v>346</v>
      </c>
      <c r="BY225" t="s">
        <v>342</v>
      </c>
      <c r="EQ225">
        <v>244247</v>
      </c>
      <c r="ER225" t="s">
        <v>2770</v>
      </c>
      <c r="EV225">
        <v>17285030</v>
      </c>
      <c r="EW225">
        <v>928</v>
      </c>
      <c r="EX225">
        <v>219506</v>
      </c>
      <c r="EY225" t="s">
        <v>3823</v>
      </c>
      <c r="EZ225">
        <v>1</v>
      </c>
      <c r="FC225">
        <v>5341</v>
      </c>
      <c r="FD225" t="s">
        <v>82</v>
      </c>
    </row>
    <row r="226" spans="1:160" x14ac:dyDescent="0.3">
      <c r="A226" t="str">
        <f>VLOOKUP(B226,Table2[],3,FALSE)</f>
        <v>Digital</v>
      </c>
      <c r="B226" t="str">
        <f>IF(OR(ISNUMBER(FIND("QVC",Z226)),ISNUMBER(FIND("QVC",AL226))),"QVC",IF(OR(ISNUMBER(FIND("NCO",H226)),ISNUMBER(FIND("NCO",Y226))), "NCO", IF(AL226="consumer","PMD.com",VLOOKUP(LEFT(H226,2),Tables!$E$1:$F$11,2,FALSE))))</f>
        <v>PMD.com</v>
      </c>
      <c r="C226">
        <f t="shared" si="10"/>
        <v>535501</v>
      </c>
      <c r="D226">
        <f t="shared" si="11"/>
        <v>1</v>
      </c>
      <c r="E226" t="str">
        <f t="shared" ca="1" si="9"/>
        <v>shifted orders shipped</v>
      </c>
      <c r="F226" t="s">
        <v>3539</v>
      </c>
      <c r="G226" t="s">
        <v>335</v>
      </c>
      <c r="H226" t="s">
        <v>2769</v>
      </c>
      <c r="I226" s="6">
        <v>44008.961724537039</v>
      </c>
      <c r="J226" t="s">
        <v>16</v>
      </c>
      <c r="K226" s="6">
        <v>44013.236562500002</v>
      </c>
      <c r="M226" t="s">
        <v>3821</v>
      </c>
      <c r="N226" t="s">
        <v>3822</v>
      </c>
      <c r="Q226" t="s">
        <v>476</v>
      </c>
      <c r="R226" t="s">
        <v>376</v>
      </c>
      <c r="S226">
        <v>77082</v>
      </c>
      <c r="T226" t="s">
        <v>338</v>
      </c>
      <c r="U226" t="s">
        <v>530</v>
      </c>
      <c r="W226" t="s">
        <v>3446</v>
      </c>
      <c r="Z226" t="s">
        <v>3821</v>
      </c>
      <c r="AA226" t="s">
        <v>3822</v>
      </c>
      <c r="AD226" t="s">
        <v>476</v>
      </c>
      <c r="AE226" t="s">
        <v>376</v>
      </c>
      <c r="AF226">
        <v>77082</v>
      </c>
      <c r="AG226" t="s">
        <v>338</v>
      </c>
      <c r="AH226" t="s">
        <v>530</v>
      </c>
      <c r="AJ226" t="s">
        <v>3446</v>
      </c>
      <c r="AL226" t="s">
        <v>339</v>
      </c>
      <c r="AM226">
        <v>1</v>
      </c>
      <c r="AN226">
        <v>1</v>
      </c>
      <c r="AO226">
        <v>5715</v>
      </c>
      <c r="AQ226">
        <v>124621</v>
      </c>
      <c r="AR226">
        <v>535501</v>
      </c>
      <c r="AS226" t="s">
        <v>158</v>
      </c>
      <c r="AT226" t="s">
        <v>159</v>
      </c>
      <c r="AW226" t="s">
        <v>340</v>
      </c>
      <c r="AX226" t="s">
        <v>340</v>
      </c>
      <c r="AY226" t="s">
        <v>351</v>
      </c>
      <c r="AZ226" t="s">
        <v>441</v>
      </c>
      <c r="BY226" t="s">
        <v>342</v>
      </c>
      <c r="EQ226">
        <v>245276</v>
      </c>
      <c r="ER226" t="s">
        <v>2770</v>
      </c>
      <c r="EV226">
        <v>17285030</v>
      </c>
      <c r="EW226">
        <v>928</v>
      </c>
      <c r="EX226">
        <v>219506</v>
      </c>
      <c r="EY226" t="s">
        <v>3823</v>
      </c>
      <c r="EZ226">
        <v>1</v>
      </c>
      <c r="FC226">
        <v>535501</v>
      </c>
      <c r="FD226" t="s">
        <v>159</v>
      </c>
    </row>
    <row r="227" spans="1:160" x14ac:dyDescent="0.3">
      <c r="A227" t="str">
        <f>VLOOKUP(B227,Table2[],3,FALSE)</f>
        <v>Digital</v>
      </c>
      <c r="B227" t="str">
        <f>IF(OR(ISNUMBER(FIND("QVC",Z227)),ISNUMBER(FIND("QVC",AL227))),"QVC",IF(OR(ISNUMBER(FIND("NCO",H227)),ISNUMBER(FIND("NCO",Y227))), "NCO", IF(AL227="consumer","PMD.com",VLOOKUP(LEFT(H227,2),Tables!$E$1:$F$11,2,FALSE))))</f>
        <v>PMD.com</v>
      </c>
      <c r="C227">
        <f t="shared" si="10"/>
        <v>5237</v>
      </c>
      <c r="D227">
        <f t="shared" si="11"/>
        <v>2</v>
      </c>
      <c r="E227" t="str">
        <f t="shared" ca="1" si="9"/>
        <v>shifted orders shipped</v>
      </c>
      <c r="F227" t="s">
        <v>3539</v>
      </c>
      <c r="G227" t="s">
        <v>335</v>
      </c>
      <c r="H227" t="s">
        <v>2868</v>
      </c>
      <c r="I227" s="6">
        <v>44010.915231481478</v>
      </c>
      <c r="J227" t="s">
        <v>16</v>
      </c>
      <c r="K227" s="6">
        <v>44013.238865740743</v>
      </c>
      <c r="M227" t="s">
        <v>1119</v>
      </c>
      <c r="N227" t="s">
        <v>3824</v>
      </c>
      <c r="O227" t="s">
        <v>3825</v>
      </c>
      <c r="Q227" t="s">
        <v>447</v>
      </c>
      <c r="R227" t="s">
        <v>414</v>
      </c>
      <c r="S227" t="s">
        <v>3826</v>
      </c>
      <c r="T227" t="s">
        <v>338</v>
      </c>
      <c r="U227" t="s">
        <v>530</v>
      </c>
      <c r="W227" t="s">
        <v>3827</v>
      </c>
      <c r="Z227" t="s">
        <v>1119</v>
      </c>
      <c r="AA227" t="s">
        <v>3824</v>
      </c>
      <c r="AB227" t="s">
        <v>3825</v>
      </c>
      <c r="AD227" t="s">
        <v>447</v>
      </c>
      <c r="AE227" t="s">
        <v>414</v>
      </c>
      <c r="AF227" t="s">
        <v>3826</v>
      </c>
      <c r="AG227" t="s">
        <v>338</v>
      </c>
      <c r="AH227" t="s">
        <v>530</v>
      </c>
      <c r="AJ227" t="s">
        <v>3827</v>
      </c>
      <c r="AL227" t="s">
        <v>339</v>
      </c>
      <c r="AM227">
        <v>2</v>
      </c>
      <c r="AN227">
        <v>2</v>
      </c>
      <c r="AO227">
        <v>6549</v>
      </c>
      <c r="AQ227">
        <v>124397</v>
      </c>
      <c r="AR227">
        <v>5237</v>
      </c>
      <c r="AS227" t="s">
        <v>21</v>
      </c>
      <c r="AT227" t="s">
        <v>22</v>
      </c>
      <c r="AW227" t="s">
        <v>352</v>
      </c>
      <c r="AX227" t="s">
        <v>352</v>
      </c>
      <c r="AY227" t="s">
        <v>353</v>
      </c>
      <c r="AZ227" t="s">
        <v>355</v>
      </c>
      <c r="BY227" t="s">
        <v>342</v>
      </c>
      <c r="EQ227">
        <v>247509</v>
      </c>
      <c r="ER227" t="s">
        <v>2869</v>
      </c>
      <c r="EV227">
        <v>17285591</v>
      </c>
      <c r="EW227">
        <v>928</v>
      </c>
      <c r="EX227">
        <v>220056</v>
      </c>
      <c r="EY227" t="s">
        <v>3828</v>
      </c>
      <c r="EZ227">
        <v>1</v>
      </c>
      <c r="FC227">
        <v>5237</v>
      </c>
      <c r="FD227" t="s">
        <v>22</v>
      </c>
    </row>
    <row r="228" spans="1:160" x14ac:dyDescent="0.3">
      <c r="A228" t="str">
        <f>VLOOKUP(B228,Table2[],3,FALSE)</f>
        <v>Digital</v>
      </c>
      <c r="B228" t="str">
        <f>IF(OR(ISNUMBER(FIND("QVC",Z228)),ISNUMBER(FIND("QVC",AL228))),"QVC",IF(OR(ISNUMBER(FIND("NCO",H228)),ISNUMBER(FIND("NCO",Y228))), "NCO", IF(AL228="consumer","PMD.com",VLOOKUP(LEFT(H228,2),Tables!$E$1:$F$11,2,FALSE))))</f>
        <v>PMD.com</v>
      </c>
      <c r="C228">
        <f t="shared" si="10"/>
        <v>51090061</v>
      </c>
      <c r="D228">
        <f t="shared" si="11"/>
        <v>1</v>
      </c>
      <c r="E228" t="str">
        <f t="shared" ca="1" si="9"/>
        <v>shifted orders shipped</v>
      </c>
      <c r="F228" t="s">
        <v>3539</v>
      </c>
      <c r="G228" t="s">
        <v>335</v>
      </c>
      <c r="H228" t="s">
        <v>2379</v>
      </c>
      <c r="I228" s="6">
        <v>44008.345949074072</v>
      </c>
      <c r="J228" t="s">
        <v>16</v>
      </c>
      <c r="K228" s="6">
        <v>44013.240289351852</v>
      </c>
      <c r="M228" t="s">
        <v>3829</v>
      </c>
      <c r="N228" t="s">
        <v>3830</v>
      </c>
      <c r="Q228" t="s">
        <v>1718</v>
      </c>
      <c r="R228" t="s">
        <v>362</v>
      </c>
      <c r="S228">
        <v>1756</v>
      </c>
      <c r="T228" t="s">
        <v>338</v>
      </c>
      <c r="U228" t="s">
        <v>530</v>
      </c>
      <c r="W228" t="s">
        <v>3831</v>
      </c>
      <c r="Z228" t="s">
        <v>3829</v>
      </c>
      <c r="AA228" t="s">
        <v>3830</v>
      </c>
      <c r="AD228" t="s">
        <v>1718</v>
      </c>
      <c r="AE228" t="s">
        <v>362</v>
      </c>
      <c r="AF228">
        <v>1756</v>
      </c>
      <c r="AG228" t="s">
        <v>338</v>
      </c>
      <c r="AH228" t="s">
        <v>530</v>
      </c>
      <c r="AJ228" t="s">
        <v>3831</v>
      </c>
      <c r="AL228" t="s">
        <v>339</v>
      </c>
      <c r="AM228">
        <v>1</v>
      </c>
      <c r="AN228">
        <v>1</v>
      </c>
      <c r="AO228">
        <v>8078</v>
      </c>
      <c r="AQ228">
        <v>124010</v>
      </c>
      <c r="AR228">
        <v>51090061</v>
      </c>
      <c r="AS228" t="s">
        <v>1013</v>
      </c>
      <c r="AT228" t="s">
        <v>122</v>
      </c>
      <c r="AW228" t="s">
        <v>340</v>
      </c>
      <c r="AX228" t="s">
        <v>340</v>
      </c>
      <c r="AY228" t="s">
        <v>357</v>
      </c>
      <c r="AZ228" t="s">
        <v>363</v>
      </c>
      <c r="BY228" t="s">
        <v>342</v>
      </c>
      <c r="EQ228">
        <v>251819</v>
      </c>
      <c r="ER228" t="s">
        <v>2380</v>
      </c>
      <c r="EV228">
        <v>17283911</v>
      </c>
      <c r="EW228">
        <v>928</v>
      </c>
      <c r="EX228">
        <v>218542</v>
      </c>
      <c r="EY228" t="s">
        <v>3832</v>
      </c>
      <c r="EZ228">
        <v>1</v>
      </c>
      <c r="FC228">
        <v>51090061</v>
      </c>
      <c r="FD228" t="s">
        <v>122</v>
      </c>
    </row>
    <row r="229" spans="1:160" x14ac:dyDescent="0.3">
      <c r="A229" t="str">
        <f>VLOOKUP(B229,Table2[],3,FALSE)</f>
        <v>Digital</v>
      </c>
      <c r="B229" t="str">
        <f>IF(OR(ISNUMBER(FIND("QVC",Z229)),ISNUMBER(FIND("QVC",AL229))),"QVC",IF(OR(ISNUMBER(FIND("NCO",H229)),ISNUMBER(FIND("NCO",Y229))), "NCO", IF(AL229="consumer","PMD.com",VLOOKUP(LEFT(H229,2),Tables!$E$1:$F$11,2,FALSE))))</f>
        <v>PMD.com</v>
      </c>
      <c r="C229">
        <f t="shared" si="10"/>
        <v>53440001</v>
      </c>
      <c r="D229">
        <f t="shared" si="11"/>
        <v>1</v>
      </c>
      <c r="E229" t="str">
        <f t="shared" ca="1" si="9"/>
        <v>shifted orders shipped</v>
      </c>
      <c r="F229" t="s">
        <v>3539</v>
      </c>
      <c r="G229" t="s">
        <v>335</v>
      </c>
      <c r="H229" t="s">
        <v>2379</v>
      </c>
      <c r="I229" s="6">
        <v>44008.345949074072</v>
      </c>
      <c r="J229" t="s">
        <v>16</v>
      </c>
      <c r="K229" s="6">
        <v>44013.240289351852</v>
      </c>
      <c r="M229" t="s">
        <v>3829</v>
      </c>
      <c r="N229" t="s">
        <v>3830</v>
      </c>
      <c r="Q229" t="s">
        <v>1718</v>
      </c>
      <c r="R229" t="s">
        <v>362</v>
      </c>
      <c r="S229">
        <v>1756</v>
      </c>
      <c r="T229" t="s">
        <v>338</v>
      </c>
      <c r="U229" t="s">
        <v>530</v>
      </c>
      <c r="W229" t="s">
        <v>3831</v>
      </c>
      <c r="Z229" t="s">
        <v>3829</v>
      </c>
      <c r="AA229" t="s">
        <v>3830</v>
      </c>
      <c r="AD229" t="s">
        <v>1718</v>
      </c>
      <c r="AE229" t="s">
        <v>362</v>
      </c>
      <c r="AF229">
        <v>1756</v>
      </c>
      <c r="AG229" t="s">
        <v>338</v>
      </c>
      <c r="AH229" t="s">
        <v>530</v>
      </c>
      <c r="AJ229" t="s">
        <v>3831</v>
      </c>
      <c r="AL229" t="s">
        <v>339</v>
      </c>
      <c r="AM229">
        <v>1</v>
      </c>
      <c r="AN229">
        <v>1</v>
      </c>
      <c r="AO229">
        <v>7642</v>
      </c>
      <c r="AQ229">
        <v>124700</v>
      </c>
      <c r="AR229">
        <v>53440001</v>
      </c>
      <c r="AS229" t="s">
        <v>1240</v>
      </c>
      <c r="AT229" t="s">
        <v>116</v>
      </c>
      <c r="AW229" t="s">
        <v>340</v>
      </c>
      <c r="AX229" t="s">
        <v>340</v>
      </c>
      <c r="AY229" t="s">
        <v>345</v>
      </c>
      <c r="AZ229" t="s">
        <v>345</v>
      </c>
      <c r="BY229" t="s">
        <v>342</v>
      </c>
      <c r="EQ229">
        <v>252960</v>
      </c>
      <c r="ER229" t="s">
        <v>2380</v>
      </c>
      <c r="EV229">
        <v>17283911</v>
      </c>
      <c r="EW229">
        <v>928</v>
      </c>
      <c r="EX229">
        <v>218542</v>
      </c>
      <c r="EY229" t="s">
        <v>3832</v>
      </c>
      <c r="EZ229">
        <v>1</v>
      </c>
      <c r="FC229">
        <v>53440001</v>
      </c>
      <c r="FD229" t="s">
        <v>116</v>
      </c>
    </row>
    <row r="230" spans="1:160" x14ac:dyDescent="0.3">
      <c r="A230" t="str">
        <f>VLOOKUP(B230,Table2[],3,FALSE)</f>
        <v>Digital</v>
      </c>
      <c r="B230" t="str">
        <f>IF(OR(ISNUMBER(FIND("QVC",Z230)),ISNUMBER(FIND("QVC",AL230))),"QVC",IF(OR(ISNUMBER(FIND("NCO",H230)),ISNUMBER(FIND("NCO",Y230))), "NCO", IF(AL230="consumer","PMD.com",VLOOKUP(LEFT(H230,2),Tables!$E$1:$F$11,2,FALSE))))</f>
        <v>PMD.com</v>
      </c>
      <c r="C230">
        <f t="shared" si="10"/>
        <v>53440001</v>
      </c>
      <c r="D230">
        <f t="shared" si="11"/>
        <v>1</v>
      </c>
      <c r="E230" t="str">
        <f t="shared" ca="1" si="9"/>
        <v>shifted orders shipped</v>
      </c>
      <c r="F230" t="s">
        <v>3539</v>
      </c>
      <c r="G230" t="s">
        <v>335</v>
      </c>
      <c r="H230" t="s">
        <v>2381</v>
      </c>
      <c r="I230" s="6">
        <v>44008.345694444448</v>
      </c>
      <c r="J230" t="s">
        <v>16</v>
      </c>
      <c r="K230" s="6">
        <v>44013.240972222222</v>
      </c>
      <c r="M230" t="s">
        <v>3833</v>
      </c>
      <c r="N230" t="s">
        <v>3834</v>
      </c>
      <c r="Q230" t="s">
        <v>789</v>
      </c>
      <c r="R230" t="s">
        <v>359</v>
      </c>
      <c r="S230">
        <v>34209</v>
      </c>
      <c r="T230" t="s">
        <v>338</v>
      </c>
      <c r="U230" t="s">
        <v>530</v>
      </c>
      <c r="W230" t="s">
        <v>3835</v>
      </c>
      <c r="Z230" t="s">
        <v>3833</v>
      </c>
      <c r="AA230" t="s">
        <v>3834</v>
      </c>
      <c r="AD230" t="s">
        <v>789</v>
      </c>
      <c r="AE230" t="s">
        <v>359</v>
      </c>
      <c r="AF230">
        <v>34209</v>
      </c>
      <c r="AG230" t="s">
        <v>338</v>
      </c>
      <c r="AH230" t="s">
        <v>530</v>
      </c>
      <c r="AJ230" t="s">
        <v>3835</v>
      </c>
      <c r="AL230" t="s">
        <v>339</v>
      </c>
      <c r="AM230">
        <v>1</v>
      </c>
      <c r="AN230">
        <v>1</v>
      </c>
      <c r="AO230">
        <v>7642</v>
      </c>
      <c r="AQ230">
        <v>124700</v>
      </c>
      <c r="AR230">
        <v>53440001</v>
      </c>
      <c r="AS230" t="s">
        <v>1240</v>
      </c>
      <c r="AT230" t="s">
        <v>116</v>
      </c>
      <c r="AW230" t="s">
        <v>340</v>
      </c>
      <c r="AX230" t="s">
        <v>340</v>
      </c>
      <c r="AY230" t="s">
        <v>345</v>
      </c>
      <c r="AZ230" t="s">
        <v>345</v>
      </c>
      <c r="BY230" t="s">
        <v>342</v>
      </c>
      <c r="EQ230">
        <v>252960</v>
      </c>
      <c r="ER230" t="s">
        <v>2382</v>
      </c>
      <c r="EV230">
        <v>17283918</v>
      </c>
      <c r="EW230">
        <v>928</v>
      </c>
      <c r="EX230">
        <v>218549</v>
      </c>
      <c r="EY230" t="s">
        <v>3836</v>
      </c>
      <c r="EZ230">
        <v>1</v>
      </c>
      <c r="FC230">
        <v>53440001</v>
      </c>
      <c r="FD230" t="s">
        <v>116</v>
      </c>
    </row>
    <row r="231" spans="1:160" x14ac:dyDescent="0.3">
      <c r="A231" t="str">
        <f>VLOOKUP(B231,Table2[],3,FALSE)</f>
        <v>Digital</v>
      </c>
      <c r="B231" t="str">
        <f>IF(OR(ISNUMBER(FIND("QVC",Z231)),ISNUMBER(FIND("QVC",AL231))),"QVC",IF(OR(ISNUMBER(FIND("NCO",H231)),ISNUMBER(FIND("NCO",Y231))), "NCO", IF(AL231="consumer","PMD.com",VLOOKUP(LEFT(H231,2),Tables!$E$1:$F$11,2,FALSE))))</f>
        <v>PMD.com</v>
      </c>
      <c r="C231">
        <f t="shared" si="10"/>
        <v>51090001</v>
      </c>
      <c r="D231">
        <f t="shared" si="11"/>
        <v>1</v>
      </c>
      <c r="E231" t="str">
        <f t="shared" ca="1" si="9"/>
        <v>shifted orders shipped</v>
      </c>
      <c r="F231" t="s">
        <v>3539</v>
      </c>
      <c r="G231" t="s">
        <v>335</v>
      </c>
      <c r="H231" t="s">
        <v>2381</v>
      </c>
      <c r="I231" s="6">
        <v>44008.345694444448</v>
      </c>
      <c r="J231" t="s">
        <v>16</v>
      </c>
      <c r="K231" s="6">
        <v>44013.240972222222</v>
      </c>
      <c r="M231" t="s">
        <v>3833</v>
      </c>
      <c r="N231" t="s">
        <v>3834</v>
      </c>
      <c r="Q231" t="s">
        <v>789</v>
      </c>
      <c r="R231" t="s">
        <v>359</v>
      </c>
      <c r="S231">
        <v>34209</v>
      </c>
      <c r="T231" t="s">
        <v>338</v>
      </c>
      <c r="U231" t="s">
        <v>530</v>
      </c>
      <c r="W231" t="s">
        <v>3835</v>
      </c>
      <c r="Z231" t="s">
        <v>3833</v>
      </c>
      <c r="AA231" t="s">
        <v>3834</v>
      </c>
      <c r="AD231" t="s">
        <v>789</v>
      </c>
      <c r="AE231" t="s">
        <v>359</v>
      </c>
      <c r="AF231">
        <v>34209</v>
      </c>
      <c r="AG231" t="s">
        <v>338</v>
      </c>
      <c r="AH231" t="s">
        <v>530</v>
      </c>
      <c r="AJ231" t="s">
        <v>3835</v>
      </c>
      <c r="AL231" t="s">
        <v>339</v>
      </c>
      <c r="AM231">
        <v>1</v>
      </c>
      <c r="AN231">
        <v>1</v>
      </c>
      <c r="AO231">
        <v>4885</v>
      </c>
      <c r="AQ231">
        <v>124202</v>
      </c>
      <c r="AR231">
        <v>51090001</v>
      </c>
      <c r="AS231" t="s">
        <v>1986</v>
      </c>
      <c r="AT231" t="s">
        <v>60</v>
      </c>
      <c r="AW231" t="s">
        <v>340</v>
      </c>
      <c r="AX231" t="s">
        <v>340</v>
      </c>
      <c r="AY231" t="s">
        <v>357</v>
      </c>
      <c r="AZ231" t="s">
        <v>361</v>
      </c>
      <c r="BY231" t="s">
        <v>342</v>
      </c>
      <c r="EQ231">
        <v>250831</v>
      </c>
      <c r="ER231" t="s">
        <v>2382</v>
      </c>
      <c r="EV231">
        <v>17283918</v>
      </c>
      <c r="EW231">
        <v>928</v>
      </c>
      <c r="EX231">
        <v>218549</v>
      </c>
      <c r="EY231" t="s">
        <v>3836</v>
      </c>
      <c r="EZ231">
        <v>1</v>
      </c>
      <c r="FC231">
        <v>95009</v>
      </c>
      <c r="FD231" t="s">
        <v>1169</v>
      </c>
    </row>
    <row r="232" spans="1:160" x14ac:dyDescent="0.3">
      <c r="A232" t="str">
        <f>VLOOKUP(B232,Table2[],3,FALSE)</f>
        <v>Digital</v>
      </c>
      <c r="B232" t="str">
        <f>IF(OR(ISNUMBER(FIND("QVC",Z232)),ISNUMBER(FIND("QVC",AL232))),"QVC",IF(OR(ISNUMBER(FIND("NCO",H232)),ISNUMBER(FIND("NCO",Y232))), "NCO", IF(AL232="consumer","PMD.com",VLOOKUP(LEFT(H232,2),Tables!$E$1:$F$11,2,FALSE))))</f>
        <v>PMD.com</v>
      </c>
      <c r="C232">
        <f t="shared" si="10"/>
        <v>5341</v>
      </c>
      <c r="D232">
        <f t="shared" si="11"/>
        <v>1</v>
      </c>
      <c r="E232" t="str">
        <f t="shared" ca="1" si="9"/>
        <v>shifted orders shipped</v>
      </c>
      <c r="F232" t="s">
        <v>3539</v>
      </c>
      <c r="G232" t="s">
        <v>335</v>
      </c>
      <c r="H232" t="s">
        <v>2381</v>
      </c>
      <c r="I232" s="6">
        <v>44008.345694444448</v>
      </c>
      <c r="J232" t="s">
        <v>16</v>
      </c>
      <c r="K232" s="6">
        <v>44013.240972222222</v>
      </c>
      <c r="M232" t="s">
        <v>3833</v>
      </c>
      <c r="N232" t="s">
        <v>3834</v>
      </c>
      <c r="Q232" t="s">
        <v>789</v>
      </c>
      <c r="R232" t="s">
        <v>359</v>
      </c>
      <c r="S232">
        <v>34209</v>
      </c>
      <c r="T232" t="s">
        <v>338</v>
      </c>
      <c r="U232" t="s">
        <v>530</v>
      </c>
      <c r="W232" t="s">
        <v>3835</v>
      </c>
      <c r="Z232" t="s">
        <v>3833</v>
      </c>
      <c r="AA232" t="s">
        <v>3834</v>
      </c>
      <c r="AD232" t="s">
        <v>789</v>
      </c>
      <c r="AE232" t="s">
        <v>359</v>
      </c>
      <c r="AF232">
        <v>34209</v>
      </c>
      <c r="AG232" t="s">
        <v>338</v>
      </c>
      <c r="AH232" t="s">
        <v>530</v>
      </c>
      <c r="AJ232" t="s">
        <v>3835</v>
      </c>
      <c r="AL232" t="s">
        <v>339</v>
      </c>
      <c r="AM232">
        <v>1</v>
      </c>
      <c r="AN232">
        <v>1</v>
      </c>
      <c r="AO232">
        <v>15156</v>
      </c>
      <c r="AQ232">
        <v>124187</v>
      </c>
      <c r="AR232">
        <v>5341</v>
      </c>
      <c r="AS232" t="s">
        <v>831</v>
      </c>
      <c r="AT232" t="s">
        <v>82</v>
      </c>
      <c r="AW232" t="s">
        <v>340</v>
      </c>
      <c r="AX232" t="s">
        <v>340</v>
      </c>
      <c r="AY232" t="s">
        <v>345</v>
      </c>
      <c r="AZ232" t="s">
        <v>346</v>
      </c>
      <c r="BY232" t="s">
        <v>342</v>
      </c>
      <c r="EQ232">
        <v>244247</v>
      </c>
      <c r="ER232" t="s">
        <v>2382</v>
      </c>
      <c r="EV232">
        <v>17283918</v>
      </c>
      <c r="EW232">
        <v>928</v>
      </c>
      <c r="EX232">
        <v>218549</v>
      </c>
      <c r="EY232" t="s">
        <v>3836</v>
      </c>
      <c r="EZ232">
        <v>1</v>
      </c>
      <c r="FC232">
        <v>95009</v>
      </c>
      <c r="FD232" t="s">
        <v>1169</v>
      </c>
    </row>
    <row r="233" spans="1:160" x14ac:dyDescent="0.3">
      <c r="A233" t="str">
        <f>VLOOKUP(B233,Table2[],3,FALSE)</f>
        <v>Digital</v>
      </c>
      <c r="B233" t="str">
        <f>IF(OR(ISNUMBER(FIND("QVC",Z233)),ISNUMBER(FIND("QVC",AL233))),"QVC",IF(OR(ISNUMBER(FIND("NCO",H233)),ISNUMBER(FIND("NCO",Y233))), "NCO", IF(AL233="consumer","PMD.com",VLOOKUP(LEFT(H233,2),Tables!$E$1:$F$11,2,FALSE))))</f>
        <v>PMD.com</v>
      </c>
      <c r="C233">
        <f t="shared" si="10"/>
        <v>5342</v>
      </c>
      <c r="D233">
        <f t="shared" si="11"/>
        <v>1</v>
      </c>
      <c r="E233" t="str">
        <f t="shared" ca="1" si="9"/>
        <v>shifted orders shipped</v>
      </c>
      <c r="F233" t="s">
        <v>3539</v>
      </c>
      <c r="G233" t="s">
        <v>335</v>
      </c>
      <c r="H233" t="s">
        <v>2381</v>
      </c>
      <c r="I233" s="6">
        <v>44008.345694444448</v>
      </c>
      <c r="J233" t="s">
        <v>16</v>
      </c>
      <c r="K233" s="6">
        <v>44013.240972222222</v>
      </c>
      <c r="M233" t="s">
        <v>3833</v>
      </c>
      <c r="N233" t="s">
        <v>3834</v>
      </c>
      <c r="Q233" t="s">
        <v>789</v>
      </c>
      <c r="R233" t="s">
        <v>359</v>
      </c>
      <c r="S233">
        <v>34209</v>
      </c>
      <c r="T233" t="s">
        <v>338</v>
      </c>
      <c r="U233" t="s">
        <v>530</v>
      </c>
      <c r="W233" t="s">
        <v>3835</v>
      </c>
      <c r="Z233" t="s">
        <v>3833</v>
      </c>
      <c r="AA233" t="s">
        <v>3834</v>
      </c>
      <c r="AD233" t="s">
        <v>789</v>
      </c>
      <c r="AE233" t="s">
        <v>359</v>
      </c>
      <c r="AF233">
        <v>34209</v>
      </c>
      <c r="AG233" t="s">
        <v>338</v>
      </c>
      <c r="AH233" t="s">
        <v>530</v>
      </c>
      <c r="AJ233" t="s">
        <v>3835</v>
      </c>
      <c r="AL233" t="s">
        <v>339</v>
      </c>
      <c r="AM233">
        <v>1</v>
      </c>
      <c r="AN233">
        <v>1</v>
      </c>
      <c r="AO233">
        <v>13280</v>
      </c>
      <c r="AQ233">
        <v>123849</v>
      </c>
      <c r="AR233">
        <v>5342</v>
      </c>
      <c r="AS233" t="s">
        <v>1746</v>
      </c>
      <c r="AT233" t="s">
        <v>149</v>
      </c>
      <c r="AW233" t="s">
        <v>340</v>
      </c>
      <c r="AX233" t="s">
        <v>340</v>
      </c>
      <c r="AY233" t="s">
        <v>345</v>
      </c>
      <c r="AZ233" t="s">
        <v>346</v>
      </c>
      <c r="BY233" t="s">
        <v>342</v>
      </c>
      <c r="EQ233">
        <v>243408</v>
      </c>
      <c r="ER233" t="s">
        <v>2382</v>
      </c>
      <c r="EV233">
        <v>17283918</v>
      </c>
      <c r="EW233">
        <v>928</v>
      </c>
      <c r="EX233">
        <v>218549</v>
      </c>
      <c r="EY233" t="s">
        <v>3836</v>
      </c>
      <c r="EZ233">
        <v>1</v>
      </c>
      <c r="FC233">
        <v>5342</v>
      </c>
      <c r="FD233" t="s">
        <v>149</v>
      </c>
    </row>
    <row r="234" spans="1:160" x14ac:dyDescent="0.3">
      <c r="A234" t="str">
        <f>VLOOKUP(B234,Table2[],3,FALSE)</f>
        <v>Digital</v>
      </c>
      <c r="B234" t="str">
        <f>IF(OR(ISNUMBER(FIND("QVC",Z234)),ISNUMBER(FIND("QVC",AL234))),"QVC",IF(OR(ISNUMBER(FIND("NCO",H234)),ISNUMBER(FIND("NCO",Y234))), "NCO", IF(AL234="consumer","PMD.com",VLOOKUP(LEFT(H234,2),Tables!$E$1:$F$11,2,FALSE))))</f>
        <v>PMD.com</v>
      </c>
      <c r="C234">
        <f t="shared" si="10"/>
        <v>51090030</v>
      </c>
      <c r="D234">
        <f t="shared" si="11"/>
        <v>1</v>
      </c>
      <c r="E234" t="str">
        <f t="shared" ca="1" si="9"/>
        <v>shifted orders shipped</v>
      </c>
      <c r="F234" t="s">
        <v>3539</v>
      </c>
      <c r="G234" t="s">
        <v>335</v>
      </c>
      <c r="H234" t="s">
        <v>2896</v>
      </c>
      <c r="I234" s="6">
        <v>44011.050925925927</v>
      </c>
      <c r="J234" t="s">
        <v>16</v>
      </c>
      <c r="K234" s="6">
        <v>44013.241319444445</v>
      </c>
      <c r="M234" t="s">
        <v>3837</v>
      </c>
      <c r="N234" t="s">
        <v>3838</v>
      </c>
      <c r="Q234" t="s">
        <v>2294</v>
      </c>
      <c r="R234" t="s">
        <v>372</v>
      </c>
      <c r="S234">
        <v>85395</v>
      </c>
      <c r="T234" t="s">
        <v>338</v>
      </c>
      <c r="U234" t="s">
        <v>530</v>
      </c>
      <c r="W234" t="s">
        <v>3839</v>
      </c>
      <c r="Z234" t="s">
        <v>3837</v>
      </c>
      <c r="AA234" t="s">
        <v>3838</v>
      </c>
      <c r="AD234" t="s">
        <v>2294</v>
      </c>
      <c r="AE234" t="s">
        <v>372</v>
      </c>
      <c r="AF234">
        <v>85395</v>
      </c>
      <c r="AG234" t="s">
        <v>338</v>
      </c>
      <c r="AH234" t="s">
        <v>530</v>
      </c>
      <c r="AJ234" t="s">
        <v>3839</v>
      </c>
      <c r="AL234" t="s">
        <v>339</v>
      </c>
      <c r="AM234">
        <v>1</v>
      </c>
      <c r="AN234">
        <v>1</v>
      </c>
      <c r="AO234">
        <v>6688</v>
      </c>
      <c r="AQ234">
        <v>125960</v>
      </c>
      <c r="AR234">
        <v>51090030</v>
      </c>
      <c r="AS234" t="s">
        <v>996</v>
      </c>
      <c r="AT234" t="s">
        <v>628</v>
      </c>
      <c r="AW234" t="s">
        <v>343</v>
      </c>
      <c r="BY234" t="s">
        <v>342</v>
      </c>
      <c r="BZ234" t="b">
        <v>0</v>
      </c>
      <c r="EQ234">
        <v>244453</v>
      </c>
      <c r="ER234" t="s">
        <v>2897</v>
      </c>
      <c r="EV234">
        <v>17285605</v>
      </c>
      <c r="EW234">
        <v>928</v>
      </c>
      <c r="EX234">
        <v>220071</v>
      </c>
      <c r="EY234" t="s">
        <v>3840</v>
      </c>
      <c r="EZ234">
        <v>1</v>
      </c>
      <c r="FC234">
        <v>95382</v>
      </c>
      <c r="FD234" t="s">
        <v>1412</v>
      </c>
    </row>
    <row r="235" spans="1:160" x14ac:dyDescent="0.3">
      <c r="A235" t="str">
        <f>VLOOKUP(B235,Table2[],3,FALSE)</f>
        <v>Digital</v>
      </c>
      <c r="B235" t="str">
        <f>IF(OR(ISNUMBER(FIND("QVC",Z235)),ISNUMBER(FIND("QVC",AL235))),"QVC",IF(OR(ISNUMBER(FIND("NCO",H235)),ISNUMBER(FIND("NCO",Y235))), "NCO", IF(AL235="consumer","PMD.com",VLOOKUP(LEFT(H235,2),Tables!$E$1:$F$11,2,FALSE))))</f>
        <v>PMD.com</v>
      </c>
      <c r="C235">
        <f t="shared" si="10"/>
        <v>54010001</v>
      </c>
      <c r="D235">
        <f t="shared" si="11"/>
        <v>1</v>
      </c>
      <c r="E235" t="str">
        <f t="shared" ca="1" si="9"/>
        <v>shifted orders shipped</v>
      </c>
      <c r="F235" t="s">
        <v>3539</v>
      </c>
      <c r="G235" t="s">
        <v>335</v>
      </c>
      <c r="H235" t="s">
        <v>2896</v>
      </c>
      <c r="I235" s="6">
        <v>44011.050925925927</v>
      </c>
      <c r="J235" t="s">
        <v>16</v>
      </c>
      <c r="K235" s="6">
        <v>44013.241319444445</v>
      </c>
      <c r="M235" t="s">
        <v>3837</v>
      </c>
      <c r="N235" t="s">
        <v>3838</v>
      </c>
      <c r="Q235" t="s">
        <v>2294</v>
      </c>
      <c r="R235" t="s">
        <v>372</v>
      </c>
      <c r="S235">
        <v>85395</v>
      </c>
      <c r="T235" t="s">
        <v>338</v>
      </c>
      <c r="U235" t="s">
        <v>530</v>
      </c>
      <c r="W235" t="s">
        <v>3839</v>
      </c>
      <c r="Z235" t="s">
        <v>3837</v>
      </c>
      <c r="AA235" t="s">
        <v>3838</v>
      </c>
      <c r="AD235" t="s">
        <v>2294</v>
      </c>
      <c r="AE235" t="s">
        <v>372</v>
      </c>
      <c r="AF235">
        <v>85395</v>
      </c>
      <c r="AG235" t="s">
        <v>338</v>
      </c>
      <c r="AH235" t="s">
        <v>530</v>
      </c>
      <c r="AJ235" t="s">
        <v>3839</v>
      </c>
      <c r="AL235" t="s">
        <v>339</v>
      </c>
      <c r="AM235">
        <v>1</v>
      </c>
      <c r="AN235">
        <v>1</v>
      </c>
      <c r="AO235">
        <v>6300</v>
      </c>
      <c r="AQ235">
        <v>124476</v>
      </c>
      <c r="AR235">
        <v>54010001</v>
      </c>
      <c r="AS235" t="s">
        <v>577</v>
      </c>
      <c r="AT235" t="s">
        <v>35</v>
      </c>
      <c r="AW235" t="s">
        <v>340</v>
      </c>
      <c r="AX235">
        <v>0</v>
      </c>
      <c r="AY235" t="s">
        <v>348</v>
      </c>
      <c r="AZ235">
        <v>0</v>
      </c>
      <c r="BY235" t="s">
        <v>342</v>
      </c>
      <c r="EQ235">
        <v>252076</v>
      </c>
      <c r="ER235" t="s">
        <v>2897</v>
      </c>
      <c r="EV235">
        <v>17285605</v>
      </c>
      <c r="EW235">
        <v>928</v>
      </c>
      <c r="EX235">
        <v>220071</v>
      </c>
      <c r="EY235" t="s">
        <v>3840</v>
      </c>
      <c r="EZ235">
        <v>1</v>
      </c>
      <c r="FC235">
        <v>95382</v>
      </c>
      <c r="FD235" t="s">
        <v>1412</v>
      </c>
    </row>
    <row r="236" spans="1:160" x14ac:dyDescent="0.3">
      <c r="A236" t="str">
        <f>VLOOKUP(B236,Table2[],3,FALSE)</f>
        <v>Digital</v>
      </c>
      <c r="B236" t="str">
        <f>IF(OR(ISNUMBER(FIND("QVC",Z236)),ISNUMBER(FIND("QVC",AL236))),"QVC",IF(OR(ISNUMBER(FIND("NCO",H236)),ISNUMBER(FIND("NCO",Y236))), "NCO", IF(AL236="consumer","PMD.com",VLOOKUP(LEFT(H236,2),Tables!$E$1:$F$11,2,FALSE))))</f>
        <v>PMD.com</v>
      </c>
      <c r="C236">
        <f t="shared" si="10"/>
        <v>52250001</v>
      </c>
      <c r="D236">
        <f t="shared" si="11"/>
        <v>1</v>
      </c>
      <c r="E236" t="str">
        <f t="shared" ca="1" si="9"/>
        <v>shifted orders shipped</v>
      </c>
      <c r="F236" t="s">
        <v>3539</v>
      </c>
      <c r="G236" t="s">
        <v>335</v>
      </c>
      <c r="H236" t="s">
        <v>2896</v>
      </c>
      <c r="I236" s="6">
        <v>44011.050925925927</v>
      </c>
      <c r="J236" t="s">
        <v>16</v>
      </c>
      <c r="K236" s="6">
        <v>44013.241319444445</v>
      </c>
      <c r="M236" t="s">
        <v>3837</v>
      </c>
      <c r="N236" t="s">
        <v>3838</v>
      </c>
      <c r="Q236" t="s">
        <v>2294</v>
      </c>
      <c r="R236" t="s">
        <v>372</v>
      </c>
      <c r="S236">
        <v>85395</v>
      </c>
      <c r="T236" t="s">
        <v>338</v>
      </c>
      <c r="U236" t="s">
        <v>530</v>
      </c>
      <c r="W236" t="s">
        <v>3839</v>
      </c>
      <c r="Z236" t="s">
        <v>3837</v>
      </c>
      <c r="AA236" t="s">
        <v>3838</v>
      </c>
      <c r="AD236" t="s">
        <v>2294</v>
      </c>
      <c r="AE236" t="s">
        <v>372</v>
      </c>
      <c r="AF236">
        <v>85395</v>
      </c>
      <c r="AG236" t="s">
        <v>338</v>
      </c>
      <c r="AH236" t="s">
        <v>530</v>
      </c>
      <c r="AJ236" t="s">
        <v>3839</v>
      </c>
      <c r="AL236" t="s">
        <v>339</v>
      </c>
      <c r="AM236">
        <v>1</v>
      </c>
      <c r="AN236">
        <v>1</v>
      </c>
      <c r="AO236">
        <v>503</v>
      </c>
      <c r="AQ236">
        <v>124436</v>
      </c>
      <c r="AR236">
        <v>52250001</v>
      </c>
      <c r="AS236" t="s">
        <v>1577</v>
      </c>
      <c r="AT236" t="s">
        <v>94</v>
      </c>
      <c r="AW236" t="s">
        <v>340</v>
      </c>
      <c r="AX236" t="s">
        <v>340</v>
      </c>
      <c r="AY236" t="s">
        <v>341</v>
      </c>
      <c r="AZ236">
        <v>0</v>
      </c>
      <c r="BY236" t="s">
        <v>342</v>
      </c>
      <c r="EQ236">
        <v>240940</v>
      </c>
      <c r="ER236" t="s">
        <v>2897</v>
      </c>
      <c r="EV236">
        <v>17285605</v>
      </c>
      <c r="EW236">
        <v>928</v>
      </c>
      <c r="EX236">
        <v>220071</v>
      </c>
      <c r="EY236" t="s">
        <v>3840</v>
      </c>
      <c r="EZ236">
        <v>1</v>
      </c>
      <c r="FC236">
        <v>52250001</v>
      </c>
      <c r="FD236" t="s">
        <v>94</v>
      </c>
    </row>
    <row r="237" spans="1:160" x14ac:dyDescent="0.3">
      <c r="A237" t="str">
        <f>VLOOKUP(B237,Table2[],3,FALSE)</f>
        <v>Digital</v>
      </c>
      <c r="B237" t="str">
        <f>IF(OR(ISNUMBER(FIND("QVC",Z237)),ISNUMBER(FIND("QVC",AL237))),"QVC",IF(OR(ISNUMBER(FIND("NCO",H237)),ISNUMBER(FIND("NCO",Y237))), "NCO", IF(AL237="consumer","PMD.com",VLOOKUP(LEFT(H237,2),Tables!$E$1:$F$11,2,FALSE))))</f>
        <v>PMD.com</v>
      </c>
      <c r="C237">
        <f t="shared" si="10"/>
        <v>53900001</v>
      </c>
      <c r="D237">
        <f t="shared" si="11"/>
        <v>1</v>
      </c>
      <c r="E237" t="str">
        <f t="shared" ca="1" si="9"/>
        <v>shifted orders shipped</v>
      </c>
      <c r="F237" t="s">
        <v>3539</v>
      </c>
      <c r="G237" t="s">
        <v>335</v>
      </c>
      <c r="H237" t="s">
        <v>2896</v>
      </c>
      <c r="I237" s="6">
        <v>44011.050925925927</v>
      </c>
      <c r="J237" t="s">
        <v>16</v>
      </c>
      <c r="K237" s="6">
        <v>44013.241319444445</v>
      </c>
      <c r="M237" t="s">
        <v>3837</v>
      </c>
      <c r="N237" t="s">
        <v>3838</v>
      </c>
      <c r="Q237" t="s">
        <v>2294</v>
      </c>
      <c r="R237" t="s">
        <v>372</v>
      </c>
      <c r="S237">
        <v>85395</v>
      </c>
      <c r="T237" t="s">
        <v>338</v>
      </c>
      <c r="U237" t="s">
        <v>530</v>
      </c>
      <c r="W237" t="s">
        <v>3839</v>
      </c>
      <c r="Z237" t="s">
        <v>3837</v>
      </c>
      <c r="AA237" t="s">
        <v>3838</v>
      </c>
      <c r="AD237" t="s">
        <v>2294</v>
      </c>
      <c r="AE237" t="s">
        <v>372</v>
      </c>
      <c r="AF237">
        <v>85395</v>
      </c>
      <c r="AG237" t="s">
        <v>338</v>
      </c>
      <c r="AH237" t="s">
        <v>530</v>
      </c>
      <c r="AJ237" t="s">
        <v>3839</v>
      </c>
      <c r="AL237" t="s">
        <v>339</v>
      </c>
      <c r="AM237">
        <v>1</v>
      </c>
      <c r="AN237">
        <v>1</v>
      </c>
      <c r="AO237">
        <v>31217</v>
      </c>
      <c r="AQ237">
        <v>124466</v>
      </c>
      <c r="AR237">
        <v>53900001</v>
      </c>
      <c r="AS237" t="s">
        <v>1697</v>
      </c>
      <c r="AT237" t="s">
        <v>104</v>
      </c>
      <c r="AW237" t="s">
        <v>343</v>
      </c>
      <c r="BY237" t="s">
        <v>342</v>
      </c>
      <c r="EQ237">
        <v>247378</v>
      </c>
      <c r="ER237" t="s">
        <v>2897</v>
      </c>
      <c r="EV237">
        <v>17285605</v>
      </c>
      <c r="EW237">
        <v>928</v>
      </c>
      <c r="EX237">
        <v>220071</v>
      </c>
      <c r="EY237" t="s">
        <v>3840</v>
      </c>
      <c r="EZ237">
        <v>1</v>
      </c>
      <c r="FC237">
        <v>95382</v>
      </c>
      <c r="FD237" t="s">
        <v>1412</v>
      </c>
    </row>
    <row r="238" spans="1:160" x14ac:dyDescent="0.3">
      <c r="A238" t="str">
        <f>VLOOKUP(B238,Table2[],3,FALSE)</f>
        <v>Digital</v>
      </c>
      <c r="B238" t="str">
        <f>IF(OR(ISNUMBER(FIND("QVC",Z238)),ISNUMBER(FIND("QVC",AL238))),"QVC",IF(OR(ISNUMBER(FIND("NCO",H238)),ISNUMBER(FIND("NCO",Y238))), "NCO", IF(AL238="consumer","PMD.com",VLOOKUP(LEFT(H238,2),Tables!$E$1:$F$11,2,FALSE))))</f>
        <v>PMD.com</v>
      </c>
      <c r="C238">
        <f t="shared" si="10"/>
        <v>52230001</v>
      </c>
      <c r="D238">
        <f t="shared" si="11"/>
        <v>1</v>
      </c>
      <c r="E238" t="str">
        <f t="shared" ca="1" si="9"/>
        <v>shifted orders shipped</v>
      </c>
      <c r="F238" t="s">
        <v>3539</v>
      </c>
      <c r="G238" t="s">
        <v>335</v>
      </c>
      <c r="H238" t="s">
        <v>2896</v>
      </c>
      <c r="I238" s="6">
        <v>44011.050925925927</v>
      </c>
      <c r="J238" t="s">
        <v>16</v>
      </c>
      <c r="K238" s="6">
        <v>44013.241319444445</v>
      </c>
      <c r="M238" t="s">
        <v>3837</v>
      </c>
      <c r="N238" t="s">
        <v>3838</v>
      </c>
      <c r="Q238" t="s">
        <v>2294</v>
      </c>
      <c r="R238" t="s">
        <v>372</v>
      </c>
      <c r="S238">
        <v>85395</v>
      </c>
      <c r="T238" t="s">
        <v>338</v>
      </c>
      <c r="U238" t="s">
        <v>530</v>
      </c>
      <c r="W238" t="s">
        <v>3839</v>
      </c>
      <c r="Z238" t="s">
        <v>3837</v>
      </c>
      <c r="AA238" t="s">
        <v>3838</v>
      </c>
      <c r="AD238" t="s">
        <v>2294</v>
      </c>
      <c r="AE238" t="s">
        <v>372</v>
      </c>
      <c r="AF238">
        <v>85395</v>
      </c>
      <c r="AG238" t="s">
        <v>338</v>
      </c>
      <c r="AH238" t="s">
        <v>530</v>
      </c>
      <c r="AJ238" t="s">
        <v>3839</v>
      </c>
      <c r="AL238" t="s">
        <v>339</v>
      </c>
      <c r="AM238">
        <v>1</v>
      </c>
      <c r="AN238">
        <v>1</v>
      </c>
      <c r="AO238">
        <v>1194</v>
      </c>
      <c r="AQ238">
        <v>124434</v>
      </c>
      <c r="AR238">
        <v>52230001</v>
      </c>
      <c r="AS238" t="s">
        <v>105</v>
      </c>
      <c r="AT238" t="s">
        <v>106</v>
      </c>
      <c r="AW238" t="s">
        <v>340</v>
      </c>
      <c r="AX238" t="s">
        <v>340</v>
      </c>
      <c r="AY238" t="s">
        <v>341</v>
      </c>
      <c r="AZ238">
        <v>0</v>
      </c>
      <c r="BY238" t="s">
        <v>342</v>
      </c>
      <c r="EQ238">
        <v>247324</v>
      </c>
      <c r="ER238" t="s">
        <v>2897</v>
      </c>
      <c r="EV238">
        <v>17285605</v>
      </c>
      <c r="EW238">
        <v>928</v>
      </c>
      <c r="EX238">
        <v>220071</v>
      </c>
      <c r="EY238" t="s">
        <v>3840</v>
      </c>
      <c r="EZ238">
        <v>1</v>
      </c>
      <c r="FC238">
        <v>52230001</v>
      </c>
      <c r="FD238" t="s">
        <v>106</v>
      </c>
    </row>
    <row r="239" spans="1:160" x14ac:dyDescent="0.3">
      <c r="A239" t="str">
        <f>VLOOKUP(B239,Table2[],3,FALSE)</f>
        <v>Digital</v>
      </c>
      <c r="B239" t="str">
        <f>IF(OR(ISNUMBER(FIND("QVC",Z239)),ISNUMBER(FIND("QVC",AL239))),"QVC",IF(OR(ISNUMBER(FIND("NCO",H239)),ISNUMBER(FIND("NCO",Y239))), "NCO", IF(AL239="consumer","PMD.com",VLOOKUP(LEFT(H239,2),Tables!$E$1:$F$11,2,FALSE))))</f>
        <v>PMD.com</v>
      </c>
      <c r="C239">
        <f t="shared" si="10"/>
        <v>53160001</v>
      </c>
      <c r="D239">
        <f t="shared" si="11"/>
        <v>1</v>
      </c>
      <c r="E239" t="str">
        <f t="shared" ca="1" si="9"/>
        <v>shifted orders shipped</v>
      </c>
      <c r="F239" t="s">
        <v>3539</v>
      </c>
      <c r="G239" t="s">
        <v>335</v>
      </c>
      <c r="H239" t="s">
        <v>2896</v>
      </c>
      <c r="I239" s="6">
        <v>44011.050925925927</v>
      </c>
      <c r="J239" t="s">
        <v>16</v>
      </c>
      <c r="K239" s="6">
        <v>44013.241319444445</v>
      </c>
      <c r="M239" t="s">
        <v>3837</v>
      </c>
      <c r="N239" t="s">
        <v>3838</v>
      </c>
      <c r="Q239" t="s">
        <v>2294</v>
      </c>
      <c r="R239" t="s">
        <v>372</v>
      </c>
      <c r="S239">
        <v>85395</v>
      </c>
      <c r="T239" t="s">
        <v>338</v>
      </c>
      <c r="U239" t="s">
        <v>530</v>
      </c>
      <c r="W239" t="s">
        <v>3839</v>
      </c>
      <c r="Z239" t="s">
        <v>3837</v>
      </c>
      <c r="AA239" t="s">
        <v>3838</v>
      </c>
      <c r="AD239" t="s">
        <v>2294</v>
      </c>
      <c r="AE239" t="s">
        <v>372</v>
      </c>
      <c r="AF239">
        <v>85395</v>
      </c>
      <c r="AG239" t="s">
        <v>338</v>
      </c>
      <c r="AH239" t="s">
        <v>530</v>
      </c>
      <c r="AJ239" t="s">
        <v>3839</v>
      </c>
      <c r="AL239" t="s">
        <v>339</v>
      </c>
      <c r="AM239">
        <v>1</v>
      </c>
      <c r="AN239">
        <v>1</v>
      </c>
      <c r="AO239">
        <v>4322</v>
      </c>
      <c r="AQ239">
        <v>124007</v>
      </c>
      <c r="AR239">
        <v>53160001</v>
      </c>
      <c r="AS239" t="s">
        <v>1895</v>
      </c>
      <c r="AT239" t="s">
        <v>119</v>
      </c>
      <c r="AW239" t="s">
        <v>340</v>
      </c>
      <c r="AX239" t="s">
        <v>340</v>
      </c>
      <c r="AY239" t="s">
        <v>341</v>
      </c>
      <c r="AZ239">
        <v>0</v>
      </c>
      <c r="BY239" t="s">
        <v>342</v>
      </c>
      <c r="EQ239">
        <v>252959</v>
      </c>
      <c r="ER239" t="s">
        <v>2897</v>
      </c>
      <c r="EV239">
        <v>17285605</v>
      </c>
      <c r="EW239">
        <v>928</v>
      </c>
      <c r="EX239">
        <v>220071</v>
      </c>
      <c r="EY239" t="s">
        <v>3840</v>
      </c>
      <c r="EZ239">
        <v>1</v>
      </c>
      <c r="FC239">
        <v>53160001</v>
      </c>
      <c r="FD239" t="s">
        <v>119</v>
      </c>
    </row>
    <row r="240" spans="1:160" x14ac:dyDescent="0.3">
      <c r="A240" t="str">
        <f>VLOOKUP(B240,Table2[],3,FALSE)</f>
        <v>Digital</v>
      </c>
      <c r="B240" t="str">
        <f>IF(OR(ISNUMBER(FIND("QVC",Z240)),ISNUMBER(FIND("QVC",AL240))),"QVC",IF(OR(ISNUMBER(FIND("NCO",H240)),ISNUMBER(FIND("NCO",Y240))), "NCO", IF(AL240="consumer","PMD.com",VLOOKUP(LEFT(H240,2),Tables!$E$1:$F$11,2,FALSE))))</f>
        <v>PMD.com</v>
      </c>
      <c r="C240" t="str">
        <f t="shared" si="10"/>
        <v>53500001A</v>
      </c>
      <c r="D240">
        <f t="shared" si="11"/>
        <v>1</v>
      </c>
      <c r="E240" t="str">
        <f t="shared" ca="1" si="9"/>
        <v>shifted orders shipped</v>
      </c>
      <c r="F240" t="s">
        <v>3539</v>
      </c>
      <c r="G240" t="s">
        <v>335</v>
      </c>
      <c r="H240" t="s">
        <v>2896</v>
      </c>
      <c r="I240" s="6">
        <v>44011.050925925927</v>
      </c>
      <c r="J240" t="s">
        <v>16</v>
      </c>
      <c r="K240" s="6">
        <v>44013.241319444445</v>
      </c>
      <c r="M240" t="s">
        <v>3837</v>
      </c>
      <c r="N240" t="s">
        <v>3838</v>
      </c>
      <c r="Q240" t="s">
        <v>2294</v>
      </c>
      <c r="R240" t="s">
        <v>372</v>
      </c>
      <c r="S240">
        <v>85395</v>
      </c>
      <c r="T240" t="s">
        <v>338</v>
      </c>
      <c r="U240" t="s">
        <v>530</v>
      </c>
      <c r="W240" t="s">
        <v>3839</v>
      </c>
      <c r="Z240" t="s">
        <v>3837</v>
      </c>
      <c r="AA240" t="s">
        <v>3838</v>
      </c>
      <c r="AD240" t="s">
        <v>2294</v>
      </c>
      <c r="AE240" t="s">
        <v>372</v>
      </c>
      <c r="AF240">
        <v>85395</v>
      </c>
      <c r="AG240" t="s">
        <v>338</v>
      </c>
      <c r="AH240" t="s">
        <v>530</v>
      </c>
      <c r="AJ240" t="s">
        <v>3839</v>
      </c>
      <c r="AL240" t="s">
        <v>339</v>
      </c>
      <c r="AM240">
        <v>1</v>
      </c>
      <c r="AN240">
        <v>1</v>
      </c>
      <c r="AO240">
        <v>1690</v>
      </c>
      <c r="AQ240">
        <v>125277</v>
      </c>
      <c r="AR240" t="s">
        <v>1242</v>
      </c>
      <c r="AS240" t="s">
        <v>1243</v>
      </c>
      <c r="AT240" t="s">
        <v>1244</v>
      </c>
      <c r="AW240" t="s">
        <v>349</v>
      </c>
      <c r="AX240" t="s">
        <v>553</v>
      </c>
      <c r="AY240" t="s">
        <v>345</v>
      </c>
      <c r="AZ240">
        <v>0</v>
      </c>
      <c r="EQ240">
        <v>251914</v>
      </c>
      <c r="ER240" t="s">
        <v>2897</v>
      </c>
      <c r="EV240">
        <v>17285605</v>
      </c>
      <c r="EW240">
        <v>928</v>
      </c>
      <c r="EX240">
        <v>220071</v>
      </c>
      <c r="EY240" t="s">
        <v>3840</v>
      </c>
      <c r="EZ240">
        <v>1</v>
      </c>
      <c r="FC240" t="s">
        <v>1242</v>
      </c>
      <c r="FD240" t="s">
        <v>1244</v>
      </c>
    </row>
    <row r="241" spans="1:160" x14ac:dyDescent="0.3">
      <c r="A241" t="str">
        <f>VLOOKUP(B241,Table2[],3,FALSE)</f>
        <v>Digital</v>
      </c>
      <c r="B241" t="str">
        <f>IF(OR(ISNUMBER(FIND("QVC",Z241)),ISNUMBER(FIND("QVC",AL241))),"QVC",IF(OR(ISNUMBER(FIND("NCO",H241)),ISNUMBER(FIND("NCO",Y241))), "NCO", IF(AL241="consumer","PMD.com",VLOOKUP(LEFT(H241,2),Tables!$E$1:$F$11,2,FALSE))))</f>
        <v>PMD.com</v>
      </c>
      <c r="C241" t="str">
        <f t="shared" si="10"/>
        <v>53500001A</v>
      </c>
      <c r="D241">
        <f t="shared" si="11"/>
        <v>1</v>
      </c>
      <c r="E241" t="str">
        <f t="shared" ca="1" si="9"/>
        <v>shifted orders shipped</v>
      </c>
      <c r="F241" t="s">
        <v>3539</v>
      </c>
      <c r="G241" t="s">
        <v>335</v>
      </c>
      <c r="H241" t="s">
        <v>2878</v>
      </c>
      <c r="I241" s="6">
        <v>44010.948298611111</v>
      </c>
      <c r="J241" t="s">
        <v>16</v>
      </c>
      <c r="K241" s="6">
        <v>44013.241770833331</v>
      </c>
      <c r="M241" t="s">
        <v>3841</v>
      </c>
      <c r="N241" t="s">
        <v>3842</v>
      </c>
      <c r="Q241" t="s">
        <v>1492</v>
      </c>
      <c r="R241" t="s">
        <v>365</v>
      </c>
      <c r="S241" t="s">
        <v>3843</v>
      </c>
      <c r="T241" t="s">
        <v>338</v>
      </c>
      <c r="U241" t="s">
        <v>530</v>
      </c>
      <c r="W241" t="s">
        <v>3844</v>
      </c>
      <c r="Z241" t="s">
        <v>3841</v>
      </c>
      <c r="AA241" t="s">
        <v>3842</v>
      </c>
      <c r="AD241" t="s">
        <v>1492</v>
      </c>
      <c r="AE241" t="s">
        <v>365</v>
      </c>
      <c r="AF241" t="s">
        <v>3843</v>
      </c>
      <c r="AG241" t="s">
        <v>338</v>
      </c>
      <c r="AH241" t="s">
        <v>530</v>
      </c>
      <c r="AJ241" t="s">
        <v>3844</v>
      </c>
      <c r="AL241" t="s">
        <v>339</v>
      </c>
      <c r="AM241">
        <v>1</v>
      </c>
      <c r="AN241">
        <v>1</v>
      </c>
      <c r="AO241">
        <v>1690</v>
      </c>
      <c r="AQ241">
        <v>125277</v>
      </c>
      <c r="AR241" t="s">
        <v>1242</v>
      </c>
      <c r="AS241" t="s">
        <v>1243</v>
      </c>
      <c r="AT241" t="s">
        <v>1244</v>
      </c>
      <c r="AW241" t="s">
        <v>349</v>
      </c>
      <c r="AX241" t="s">
        <v>553</v>
      </c>
      <c r="AY241" t="s">
        <v>345</v>
      </c>
      <c r="AZ241">
        <v>0</v>
      </c>
      <c r="EQ241">
        <v>251914</v>
      </c>
      <c r="ER241" t="s">
        <v>2879</v>
      </c>
      <c r="EV241">
        <v>17285596</v>
      </c>
      <c r="EW241">
        <v>928</v>
      </c>
      <c r="EX241">
        <v>220062</v>
      </c>
      <c r="EY241" t="s">
        <v>3845</v>
      </c>
      <c r="EZ241">
        <v>1</v>
      </c>
      <c r="FC241" t="s">
        <v>1242</v>
      </c>
      <c r="FD241" t="s">
        <v>1244</v>
      </c>
    </row>
    <row r="242" spans="1:160" x14ac:dyDescent="0.3">
      <c r="A242" t="str">
        <f>VLOOKUP(B242,Table2[],3,FALSE)</f>
        <v>Digital</v>
      </c>
      <c r="B242" t="str">
        <f>IF(OR(ISNUMBER(FIND("QVC",Z242)),ISNUMBER(FIND("QVC",AL242))),"QVC",IF(OR(ISNUMBER(FIND("NCO",H242)),ISNUMBER(FIND("NCO",Y242))), "NCO", IF(AL242="consumer","PMD.com",VLOOKUP(LEFT(H242,2),Tables!$E$1:$F$11,2,FALSE))))</f>
        <v>PMD.com</v>
      </c>
      <c r="C242">
        <f t="shared" si="10"/>
        <v>53490001</v>
      </c>
      <c r="D242">
        <f t="shared" si="11"/>
        <v>1</v>
      </c>
      <c r="E242" t="str">
        <f t="shared" ca="1" si="9"/>
        <v>shifted orders shipped</v>
      </c>
      <c r="F242" t="s">
        <v>3539</v>
      </c>
      <c r="G242" t="s">
        <v>335</v>
      </c>
      <c r="H242" t="s">
        <v>2878</v>
      </c>
      <c r="I242" s="6">
        <v>44010.948298611111</v>
      </c>
      <c r="J242" t="s">
        <v>16</v>
      </c>
      <c r="K242" s="6">
        <v>44013.241770833331</v>
      </c>
      <c r="M242" t="s">
        <v>3841</v>
      </c>
      <c r="N242" t="s">
        <v>3842</v>
      </c>
      <c r="Q242" t="s">
        <v>1492</v>
      </c>
      <c r="R242" t="s">
        <v>365</v>
      </c>
      <c r="S242" t="s">
        <v>3843</v>
      </c>
      <c r="T242" t="s">
        <v>338</v>
      </c>
      <c r="U242" t="s">
        <v>530</v>
      </c>
      <c r="W242" t="s">
        <v>3844</v>
      </c>
      <c r="Z242" t="s">
        <v>3841</v>
      </c>
      <c r="AA242" t="s">
        <v>3842</v>
      </c>
      <c r="AD242" t="s">
        <v>1492</v>
      </c>
      <c r="AE242" t="s">
        <v>365</v>
      </c>
      <c r="AF242" t="s">
        <v>3843</v>
      </c>
      <c r="AG242" t="s">
        <v>338</v>
      </c>
      <c r="AH242" t="s">
        <v>530</v>
      </c>
      <c r="AJ242" t="s">
        <v>3844</v>
      </c>
      <c r="AL242" t="s">
        <v>339</v>
      </c>
      <c r="AM242">
        <v>1</v>
      </c>
      <c r="AN242">
        <v>1</v>
      </c>
      <c r="AO242">
        <v>15533</v>
      </c>
      <c r="AQ242">
        <v>126899</v>
      </c>
      <c r="AR242">
        <v>53490001</v>
      </c>
      <c r="AS242" t="s">
        <v>1709</v>
      </c>
      <c r="AT242" t="s">
        <v>56</v>
      </c>
      <c r="AW242" t="s">
        <v>343</v>
      </c>
      <c r="BY242" t="s">
        <v>342</v>
      </c>
      <c r="EQ242">
        <v>253176</v>
      </c>
      <c r="ER242" t="s">
        <v>2879</v>
      </c>
      <c r="EV242">
        <v>17285596</v>
      </c>
      <c r="EW242">
        <v>928</v>
      </c>
      <c r="EX242">
        <v>220062</v>
      </c>
      <c r="EY242" t="s">
        <v>3845</v>
      </c>
      <c r="EZ242">
        <v>1</v>
      </c>
      <c r="FC242" t="s">
        <v>790</v>
      </c>
      <c r="FD242" t="s">
        <v>791</v>
      </c>
    </row>
    <row r="243" spans="1:160" x14ac:dyDescent="0.3">
      <c r="A243" t="str">
        <f>VLOOKUP(B243,Table2[],3,FALSE)</f>
        <v>Digital</v>
      </c>
      <c r="B243" t="str">
        <f>IF(OR(ISNUMBER(FIND("QVC",Z243)),ISNUMBER(FIND("QVC",AL243))),"QVC",IF(OR(ISNUMBER(FIND("NCO",H243)),ISNUMBER(FIND("NCO",Y243))), "NCO", IF(AL243="consumer","PMD.com",VLOOKUP(LEFT(H243,2),Tables!$E$1:$F$11,2,FALSE))))</f>
        <v>PMD.com</v>
      </c>
      <c r="C243">
        <f t="shared" si="10"/>
        <v>53910001</v>
      </c>
      <c r="D243">
        <f t="shared" si="11"/>
        <v>1</v>
      </c>
      <c r="E243" t="str">
        <f t="shared" ca="1" si="9"/>
        <v>shifted orders shipped</v>
      </c>
      <c r="F243" t="s">
        <v>3539</v>
      </c>
      <c r="G243" t="s">
        <v>335</v>
      </c>
      <c r="H243" t="s">
        <v>2878</v>
      </c>
      <c r="I243" s="6">
        <v>44010.948298611111</v>
      </c>
      <c r="J243" t="s">
        <v>16</v>
      </c>
      <c r="K243" s="6">
        <v>44013.241770833331</v>
      </c>
      <c r="M243" t="s">
        <v>3841</v>
      </c>
      <c r="N243" t="s">
        <v>3842</v>
      </c>
      <c r="Q243" t="s">
        <v>1492</v>
      </c>
      <c r="R243" t="s">
        <v>365</v>
      </c>
      <c r="S243" t="s">
        <v>3843</v>
      </c>
      <c r="T243" t="s">
        <v>338</v>
      </c>
      <c r="U243" t="s">
        <v>530</v>
      </c>
      <c r="W243" t="s">
        <v>3844</v>
      </c>
      <c r="Z243" t="s">
        <v>3841</v>
      </c>
      <c r="AA243" t="s">
        <v>3842</v>
      </c>
      <c r="AD243" t="s">
        <v>1492</v>
      </c>
      <c r="AE243" t="s">
        <v>365</v>
      </c>
      <c r="AF243" t="s">
        <v>3843</v>
      </c>
      <c r="AG243" t="s">
        <v>338</v>
      </c>
      <c r="AH243" t="s">
        <v>530</v>
      </c>
      <c r="AJ243" t="s">
        <v>3844</v>
      </c>
      <c r="AL243" t="s">
        <v>339</v>
      </c>
      <c r="AM243">
        <v>1</v>
      </c>
      <c r="AN243">
        <v>1</v>
      </c>
      <c r="AO243">
        <v>12050</v>
      </c>
      <c r="AQ243">
        <v>124467</v>
      </c>
      <c r="AR243">
        <v>53910001</v>
      </c>
      <c r="AS243" t="s">
        <v>629</v>
      </c>
      <c r="AT243" t="s">
        <v>34</v>
      </c>
      <c r="AW243" t="s">
        <v>343</v>
      </c>
      <c r="BY243" t="s">
        <v>342</v>
      </c>
      <c r="EQ243">
        <v>251451</v>
      </c>
      <c r="ER243" t="s">
        <v>2879</v>
      </c>
      <c r="EV243">
        <v>17285596</v>
      </c>
      <c r="EW243">
        <v>928</v>
      </c>
      <c r="EX243">
        <v>220062</v>
      </c>
      <c r="EY243" t="s">
        <v>3845</v>
      </c>
      <c r="EZ243">
        <v>1</v>
      </c>
      <c r="FC243">
        <v>95311</v>
      </c>
      <c r="FD243" t="s">
        <v>529</v>
      </c>
    </row>
    <row r="244" spans="1:160" x14ac:dyDescent="0.3">
      <c r="A244" t="str">
        <f>VLOOKUP(B244,Table2[],3,FALSE)</f>
        <v>Digital</v>
      </c>
      <c r="B244" t="str">
        <f>IF(OR(ISNUMBER(FIND("QVC",Z244)),ISNUMBER(FIND("QVC",AL244))),"QVC",IF(OR(ISNUMBER(FIND("NCO",H244)),ISNUMBER(FIND("NCO",Y244))), "NCO", IF(AL244="consumer","PMD.com",VLOOKUP(LEFT(H244,2),Tables!$E$1:$F$11,2,FALSE))))</f>
        <v>PMD.com</v>
      </c>
      <c r="C244">
        <f t="shared" si="10"/>
        <v>53810001</v>
      </c>
      <c r="D244">
        <f t="shared" si="11"/>
        <v>1</v>
      </c>
      <c r="E244" t="str">
        <f t="shared" ca="1" si="9"/>
        <v>shifted orders shipped</v>
      </c>
      <c r="F244" t="s">
        <v>3539</v>
      </c>
      <c r="G244" t="s">
        <v>335</v>
      </c>
      <c r="H244" t="s">
        <v>2878</v>
      </c>
      <c r="I244" s="6">
        <v>44010.948298611111</v>
      </c>
      <c r="J244" t="s">
        <v>16</v>
      </c>
      <c r="K244" s="6">
        <v>44013.241770833331</v>
      </c>
      <c r="M244" t="s">
        <v>3841</v>
      </c>
      <c r="N244" t="s">
        <v>3842</v>
      </c>
      <c r="Q244" t="s">
        <v>1492</v>
      </c>
      <c r="R244" t="s">
        <v>365</v>
      </c>
      <c r="S244" t="s">
        <v>3843</v>
      </c>
      <c r="T244" t="s">
        <v>338</v>
      </c>
      <c r="U244" t="s">
        <v>530</v>
      </c>
      <c r="W244" t="s">
        <v>3844</v>
      </c>
      <c r="Z244" t="s">
        <v>3841</v>
      </c>
      <c r="AA244" t="s">
        <v>3842</v>
      </c>
      <c r="AD244" t="s">
        <v>1492</v>
      </c>
      <c r="AE244" t="s">
        <v>365</v>
      </c>
      <c r="AF244" t="s">
        <v>3843</v>
      </c>
      <c r="AG244" t="s">
        <v>338</v>
      </c>
      <c r="AH244" t="s">
        <v>530</v>
      </c>
      <c r="AJ244" t="s">
        <v>3844</v>
      </c>
      <c r="AL244" t="s">
        <v>339</v>
      </c>
      <c r="AM244">
        <v>1</v>
      </c>
      <c r="AN244">
        <v>1</v>
      </c>
      <c r="AO244">
        <v>5409</v>
      </c>
      <c r="AQ244">
        <v>124462</v>
      </c>
      <c r="AR244">
        <v>53810001</v>
      </c>
      <c r="AS244" t="s">
        <v>133</v>
      </c>
      <c r="AT244" t="s">
        <v>132</v>
      </c>
      <c r="AW244" t="s">
        <v>340</v>
      </c>
      <c r="AX244">
        <v>0</v>
      </c>
      <c r="AY244" t="s">
        <v>348</v>
      </c>
      <c r="AZ244">
        <v>0</v>
      </c>
      <c r="BY244" t="s">
        <v>342</v>
      </c>
      <c r="EQ244">
        <v>245175</v>
      </c>
      <c r="ER244" t="s">
        <v>2879</v>
      </c>
      <c r="EV244">
        <v>17285596</v>
      </c>
      <c r="EW244">
        <v>928</v>
      </c>
      <c r="EX244">
        <v>220062</v>
      </c>
      <c r="EY244" t="s">
        <v>3845</v>
      </c>
      <c r="EZ244">
        <v>1</v>
      </c>
      <c r="FC244" t="s">
        <v>790</v>
      </c>
      <c r="FD244" t="s">
        <v>791</v>
      </c>
    </row>
    <row r="245" spans="1:160" x14ac:dyDescent="0.3">
      <c r="A245" t="str">
        <f>VLOOKUP(B245,Table2[],3,FALSE)</f>
        <v>Digital</v>
      </c>
      <c r="B245" t="str">
        <f>IF(OR(ISNUMBER(FIND("QVC",Z245)),ISNUMBER(FIND("QVC",AL245))),"QVC",IF(OR(ISNUMBER(FIND("NCO",H245)),ISNUMBER(FIND("NCO",Y245))), "NCO", IF(AL245="consumer","PMD.com",VLOOKUP(LEFT(H245,2),Tables!$E$1:$F$11,2,FALSE))))</f>
        <v>PMD.com</v>
      </c>
      <c r="C245">
        <f t="shared" si="10"/>
        <v>53900001</v>
      </c>
      <c r="D245">
        <f t="shared" si="11"/>
        <v>1</v>
      </c>
      <c r="E245" t="str">
        <f t="shared" ca="1" si="9"/>
        <v>shifted orders shipped</v>
      </c>
      <c r="F245" t="s">
        <v>3539</v>
      </c>
      <c r="G245" t="s">
        <v>335</v>
      </c>
      <c r="H245" t="s">
        <v>2878</v>
      </c>
      <c r="I245" s="6">
        <v>44010.948298611111</v>
      </c>
      <c r="J245" t="s">
        <v>16</v>
      </c>
      <c r="K245" s="6">
        <v>44013.241770833331</v>
      </c>
      <c r="M245" t="s">
        <v>3841</v>
      </c>
      <c r="N245" t="s">
        <v>3842</v>
      </c>
      <c r="Q245" t="s">
        <v>1492</v>
      </c>
      <c r="R245" t="s">
        <v>365</v>
      </c>
      <c r="S245" t="s">
        <v>3843</v>
      </c>
      <c r="T245" t="s">
        <v>338</v>
      </c>
      <c r="U245" t="s">
        <v>530</v>
      </c>
      <c r="W245" t="s">
        <v>3844</v>
      </c>
      <c r="Z245" t="s">
        <v>3841</v>
      </c>
      <c r="AA245" t="s">
        <v>3842</v>
      </c>
      <c r="AD245" t="s">
        <v>1492</v>
      </c>
      <c r="AE245" t="s">
        <v>365</v>
      </c>
      <c r="AF245" t="s">
        <v>3843</v>
      </c>
      <c r="AG245" t="s">
        <v>338</v>
      </c>
      <c r="AH245" t="s">
        <v>530</v>
      </c>
      <c r="AJ245" t="s">
        <v>3844</v>
      </c>
      <c r="AL245" t="s">
        <v>339</v>
      </c>
      <c r="AM245">
        <v>1</v>
      </c>
      <c r="AN245">
        <v>1</v>
      </c>
      <c r="AO245">
        <v>31217</v>
      </c>
      <c r="AQ245">
        <v>124466</v>
      </c>
      <c r="AR245">
        <v>53900001</v>
      </c>
      <c r="AS245" t="s">
        <v>1697</v>
      </c>
      <c r="AT245" t="s">
        <v>104</v>
      </c>
      <c r="AW245" t="s">
        <v>343</v>
      </c>
      <c r="BY245" t="s">
        <v>342</v>
      </c>
      <c r="EQ245">
        <v>247378</v>
      </c>
      <c r="ER245" t="s">
        <v>2879</v>
      </c>
      <c r="EV245">
        <v>17285596</v>
      </c>
      <c r="EW245">
        <v>928</v>
      </c>
      <c r="EX245">
        <v>220062</v>
      </c>
      <c r="EY245" t="s">
        <v>3845</v>
      </c>
      <c r="EZ245">
        <v>1</v>
      </c>
      <c r="FC245" t="s">
        <v>632</v>
      </c>
      <c r="FD245" t="s">
        <v>633</v>
      </c>
    </row>
    <row r="246" spans="1:160" x14ac:dyDescent="0.3">
      <c r="A246" t="str">
        <f>VLOOKUP(B246,Table2[],3,FALSE)</f>
        <v>Digital</v>
      </c>
      <c r="B246" t="str">
        <f>IF(OR(ISNUMBER(FIND("QVC",Z246)),ISNUMBER(FIND("QVC",AL246))),"QVC",IF(OR(ISNUMBER(FIND("NCO",H246)),ISNUMBER(FIND("NCO",Y246))), "NCO", IF(AL246="consumer","PMD.com",VLOOKUP(LEFT(H246,2),Tables!$E$1:$F$11,2,FALSE))))</f>
        <v>PMD.com</v>
      </c>
      <c r="C246">
        <f t="shared" si="10"/>
        <v>52250001</v>
      </c>
      <c r="D246">
        <f t="shared" si="11"/>
        <v>1</v>
      </c>
      <c r="E246" t="str">
        <f t="shared" ca="1" si="9"/>
        <v>shifted orders shipped</v>
      </c>
      <c r="F246" t="s">
        <v>3539</v>
      </c>
      <c r="G246" t="s">
        <v>335</v>
      </c>
      <c r="H246" t="s">
        <v>2878</v>
      </c>
      <c r="I246" s="6">
        <v>44010.948298611111</v>
      </c>
      <c r="J246" t="s">
        <v>16</v>
      </c>
      <c r="K246" s="6">
        <v>44013.241770833331</v>
      </c>
      <c r="M246" t="s">
        <v>3841</v>
      </c>
      <c r="N246" t="s">
        <v>3842</v>
      </c>
      <c r="Q246" t="s">
        <v>1492</v>
      </c>
      <c r="R246" t="s">
        <v>365</v>
      </c>
      <c r="S246" t="s">
        <v>3843</v>
      </c>
      <c r="T246" t="s">
        <v>338</v>
      </c>
      <c r="U246" t="s">
        <v>530</v>
      </c>
      <c r="W246" t="s">
        <v>3844</v>
      </c>
      <c r="Z246" t="s">
        <v>3841</v>
      </c>
      <c r="AA246" t="s">
        <v>3842</v>
      </c>
      <c r="AD246" t="s">
        <v>1492</v>
      </c>
      <c r="AE246" t="s">
        <v>365</v>
      </c>
      <c r="AF246" t="s">
        <v>3843</v>
      </c>
      <c r="AG246" t="s">
        <v>338</v>
      </c>
      <c r="AH246" t="s">
        <v>530</v>
      </c>
      <c r="AJ246" t="s">
        <v>3844</v>
      </c>
      <c r="AL246" t="s">
        <v>339</v>
      </c>
      <c r="AM246">
        <v>1</v>
      </c>
      <c r="AN246">
        <v>1</v>
      </c>
      <c r="AO246">
        <v>503</v>
      </c>
      <c r="AQ246">
        <v>124436</v>
      </c>
      <c r="AR246">
        <v>52250001</v>
      </c>
      <c r="AS246" t="s">
        <v>1577</v>
      </c>
      <c r="AT246" t="s">
        <v>94</v>
      </c>
      <c r="AW246" t="s">
        <v>340</v>
      </c>
      <c r="AX246" t="s">
        <v>340</v>
      </c>
      <c r="AY246" t="s">
        <v>341</v>
      </c>
      <c r="AZ246">
        <v>0</v>
      </c>
      <c r="BY246" t="s">
        <v>342</v>
      </c>
      <c r="EQ246">
        <v>240940</v>
      </c>
      <c r="ER246" t="s">
        <v>2879</v>
      </c>
      <c r="EV246">
        <v>17285596</v>
      </c>
      <c r="EW246">
        <v>928</v>
      </c>
      <c r="EX246">
        <v>220062</v>
      </c>
      <c r="EY246" t="s">
        <v>3845</v>
      </c>
      <c r="EZ246">
        <v>1</v>
      </c>
      <c r="FC246">
        <v>52250001</v>
      </c>
      <c r="FD246" t="s">
        <v>94</v>
      </c>
    </row>
    <row r="247" spans="1:160" x14ac:dyDescent="0.3">
      <c r="A247" t="str">
        <f>VLOOKUP(B247,Table2[],3,FALSE)</f>
        <v>Digital</v>
      </c>
      <c r="B247" t="str">
        <f>IF(OR(ISNUMBER(FIND("QVC",Z247)),ISNUMBER(FIND("QVC",AL247))),"QVC",IF(OR(ISNUMBER(FIND("NCO",H247)),ISNUMBER(FIND("NCO",Y247))), "NCO", IF(AL247="consumer","PMD.com",VLOOKUP(LEFT(H247,2),Tables!$E$1:$F$11,2,FALSE))))</f>
        <v>PMD.com</v>
      </c>
      <c r="C247">
        <f t="shared" si="10"/>
        <v>53940001</v>
      </c>
      <c r="D247">
        <f t="shared" si="11"/>
        <v>1</v>
      </c>
      <c r="E247" t="str">
        <f t="shared" ca="1" si="9"/>
        <v>shifted orders shipped</v>
      </c>
      <c r="F247" t="s">
        <v>3539</v>
      </c>
      <c r="G247" t="s">
        <v>335</v>
      </c>
      <c r="H247" t="s">
        <v>2878</v>
      </c>
      <c r="I247" s="6">
        <v>44010.948298611111</v>
      </c>
      <c r="J247" t="s">
        <v>16</v>
      </c>
      <c r="K247" s="6">
        <v>44013.241770833331</v>
      </c>
      <c r="M247" t="s">
        <v>3841</v>
      </c>
      <c r="N247" t="s">
        <v>3842</v>
      </c>
      <c r="Q247" t="s">
        <v>1492</v>
      </c>
      <c r="R247" t="s">
        <v>365</v>
      </c>
      <c r="S247" t="s">
        <v>3843</v>
      </c>
      <c r="T247" t="s">
        <v>338</v>
      </c>
      <c r="U247" t="s">
        <v>530</v>
      </c>
      <c r="W247" t="s">
        <v>3844</v>
      </c>
      <c r="Z247" t="s">
        <v>3841</v>
      </c>
      <c r="AA247" t="s">
        <v>3842</v>
      </c>
      <c r="AD247" t="s">
        <v>1492</v>
      </c>
      <c r="AE247" t="s">
        <v>365</v>
      </c>
      <c r="AF247" t="s">
        <v>3843</v>
      </c>
      <c r="AG247" t="s">
        <v>338</v>
      </c>
      <c r="AH247" t="s">
        <v>530</v>
      </c>
      <c r="AJ247" t="s">
        <v>3844</v>
      </c>
      <c r="AL247" t="s">
        <v>339</v>
      </c>
      <c r="AM247">
        <v>1</v>
      </c>
      <c r="AN247">
        <v>1</v>
      </c>
      <c r="AO247">
        <v>4924</v>
      </c>
      <c r="AQ247">
        <v>124470</v>
      </c>
      <c r="AR247">
        <v>53940001</v>
      </c>
      <c r="AS247">
        <v>90</v>
      </c>
      <c r="AT247" t="s">
        <v>130</v>
      </c>
      <c r="AW247" t="s">
        <v>343</v>
      </c>
      <c r="BY247" t="s">
        <v>342</v>
      </c>
      <c r="EQ247">
        <v>243398</v>
      </c>
      <c r="ER247" t="s">
        <v>2879</v>
      </c>
      <c r="EV247">
        <v>17285596</v>
      </c>
      <c r="EW247">
        <v>928</v>
      </c>
      <c r="EX247">
        <v>220062</v>
      </c>
      <c r="EY247" t="s">
        <v>3845</v>
      </c>
      <c r="EZ247">
        <v>1</v>
      </c>
      <c r="FC247">
        <v>95311</v>
      </c>
      <c r="FD247" t="s">
        <v>529</v>
      </c>
    </row>
    <row r="248" spans="1:160" x14ac:dyDescent="0.3">
      <c r="A248" t="str">
        <f>VLOOKUP(B248,Table2[],3,FALSE)</f>
        <v>Digital</v>
      </c>
      <c r="B248" t="str">
        <f>IF(OR(ISNUMBER(FIND("QVC",Z248)),ISNUMBER(FIND("QVC",AL248))),"QVC",IF(OR(ISNUMBER(FIND("NCO",H248)),ISNUMBER(FIND("NCO",Y248))), "NCO", IF(AL248="consumer","PMD.com",VLOOKUP(LEFT(H248,2),Tables!$E$1:$F$11,2,FALSE))))</f>
        <v>PMD.com</v>
      </c>
      <c r="C248">
        <f t="shared" si="10"/>
        <v>54010001</v>
      </c>
      <c r="D248">
        <f t="shared" si="11"/>
        <v>1</v>
      </c>
      <c r="E248" t="str">
        <f t="shared" ca="1" si="9"/>
        <v>shifted orders shipped</v>
      </c>
      <c r="F248" t="s">
        <v>3539</v>
      </c>
      <c r="G248" t="s">
        <v>335</v>
      </c>
      <c r="H248" t="s">
        <v>2878</v>
      </c>
      <c r="I248" s="6">
        <v>44010.948298611111</v>
      </c>
      <c r="J248" t="s">
        <v>16</v>
      </c>
      <c r="K248" s="6">
        <v>44013.241770833331</v>
      </c>
      <c r="M248" t="s">
        <v>3841</v>
      </c>
      <c r="N248" t="s">
        <v>3842</v>
      </c>
      <c r="Q248" t="s">
        <v>1492</v>
      </c>
      <c r="R248" t="s">
        <v>365</v>
      </c>
      <c r="S248" t="s">
        <v>3843</v>
      </c>
      <c r="T248" t="s">
        <v>338</v>
      </c>
      <c r="U248" t="s">
        <v>530</v>
      </c>
      <c r="W248" t="s">
        <v>3844</v>
      </c>
      <c r="Z248" t="s">
        <v>3841</v>
      </c>
      <c r="AA248" t="s">
        <v>3842</v>
      </c>
      <c r="AD248" t="s">
        <v>1492</v>
      </c>
      <c r="AE248" t="s">
        <v>365</v>
      </c>
      <c r="AF248" t="s">
        <v>3843</v>
      </c>
      <c r="AG248" t="s">
        <v>338</v>
      </c>
      <c r="AH248" t="s">
        <v>530</v>
      </c>
      <c r="AJ248" t="s">
        <v>3844</v>
      </c>
      <c r="AL248" t="s">
        <v>339</v>
      </c>
      <c r="AM248">
        <v>1</v>
      </c>
      <c r="AN248">
        <v>1</v>
      </c>
      <c r="AO248">
        <v>6300</v>
      </c>
      <c r="AQ248">
        <v>124476</v>
      </c>
      <c r="AR248">
        <v>54010001</v>
      </c>
      <c r="AS248" t="s">
        <v>577</v>
      </c>
      <c r="AT248" t="s">
        <v>35</v>
      </c>
      <c r="AW248" t="s">
        <v>340</v>
      </c>
      <c r="AX248">
        <v>0</v>
      </c>
      <c r="AY248" t="s">
        <v>348</v>
      </c>
      <c r="AZ248">
        <v>0</v>
      </c>
      <c r="BY248" t="s">
        <v>342</v>
      </c>
      <c r="EQ248">
        <v>252076</v>
      </c>
      <c r="ER248" t="s">
        <v>2879</v>
      </c>
      <c r="EV248">
        <v>17285596</v>
      </c>
      <c r="EW248">
        <v>928</v>
      </c>
      <c r="EX248">
        <v>220062</v>
      </c>
      <c r="EY248" t="s">
        <v>3845</v>
      </c>
      <c r="EZ248">
        <v>1</v>
      </c>
      <c r="FC248" t="s">
        <v>632</v>
      </c>
      <c r="FD248" t="s">
        <v>633</v>
      </c>
    </row>
    <row r="249" spans="1:160" x14ac:dyDescent="0.3">
      <c r="A249" t="str">
        <f>VLOOKUP(B249,Table2[],3,FALSE)</f>
        <v>Digital</v>
      </c>
      <c r="B249" t="str">
        <f>IF(OR(ISNUMBER(FIND("QVC",Z249)),ISNUMBER(FIND("QVC",AL249))),"QVC",IF(OR(ISNUMBER(FIND("NCO",H249)),ISNUMBER(FIND("NCO",Y249))), "NCO", IF(AL249="consumer","PMD.com",VLOOKUP(LEFT(H249,2),Tables!$E$1:$F$11,2,FALSE))))</f>
        <v>PMD.com</v>
      </c>
      <c r="C249">
        <f t="shared" si="10"/>
        <v>53950001</v>
      </c>
      <c r="D249">
        <f t="shared" si="11"/>
        <v>1</v>
      </c>
      <c r="E249" t="str">
        <f t="shared" ca="1" si="9"/>
        <v>shifted orders shipped</v>
      </c>
      <c r="F249" t="s">
        <v>3539</v>
      </c>
      <c r="G249" t="s">
        <v>335</v>
      </c>
      <c r="H249" t="s">
        <v>2878</v>
      </c>
      <c r="I249" s="6">
        <v>44010.948298611111</v>
      </c>
      <c r="J249" t="s">
        <v>16</v>
      </c>
      <c r="K249" s="6">
        <v>44013.241770833331</v>
      </c>
      <c r="M249" t="s">
        <v>3841</v>
      </c>
      <c r="N249" t="s">
        <v>3842</v>
      </c>
      <c r="Q249" t="s">
        <v>1492</v>
      </c>
      <c r="R249" t="s">
        <v>365</v>
      </c>
      <c r="S249" t="s">
        <v>3843</v>
      </c>
      <c r="T249" t="s">
        <v>338</v>
      </c>
      <c r="U249" t="s">
        <v>530</v>
      </c>
      <c r="W249" t="s">
        <v>3844</v>
      </c>
      <c r="Z249" t="s">
        <v>3841</v>
      </c>
      <c r="AA249" t="s">
        <v>3842</v>
      </c>
      <c r="AD249" t="s">
        <v>1492</v>
      </c>
      <c r="AE249" t="s">
        <v>365</v>
      </c>
      <c r="AF249" t="s">
        <v>3843</v>
      </c>
      <c r="AG249" t="s">
        <v>338</v>
      </c>
      <c r="AH249" t="s">
        <v>530</v>
      </c>
      <c r="AJ249" t="s">
        <v>3844</v>
      </c>
      <c r="AL249" t="s">
        <v>339</v>
      </c>
      <c r="AM249">
        <v>1</v>
      </c>
      <c r="AN249">
        <v>1</v>
      </c>
      <c r="AO249">
        <v>4566</v>
      </c>
      <c r="AQ249">
        <v>124471</v>
      </c>
      <c r="AR249">
        <v>53950001</v>
      </c>
      <c r="AS249">
        <v>90000</v>
      </c>
      <c r="AT249" t="s">
        <v>64</v>
      </c>
      <c r="AW249" t="s">
        <v>343</v>
      </c>
      <c r="BY249" t="s">
        <v>342</v>
      </c>
      <c r="EQ249">
        <v>243768</v>
      </c>
      <c r="ER249" t="s">
        <v>2879</v>
      </c>
      <c r="EV249">
        <v>17285596</v>
      </c>
      <c r="EW249">
        <v>928</v>
      </c>
      <c r="EX249">
        <v>220062</v>
      </c>
      <c r="EY249" t="s">
        <v>3845</v>
      </c>
      <c r="EZ249">
        <v>1</v>
      </c>
      <c r="FC249">
        <v>95311</v>
      </c>
      <c r="FD249" t="s">
        <v>529</v>
      </c>
    </row>
    <row r="250" spans="1:160" x14ac:dyDescent="0.3">
      <c r="A250" t="str">
        <f>VLOOKUP(B250,Table2[],3,FALSE)</f>
        <v>Digital</v>
      </c>
      <c r="B250" t="str">
        <f>IF(OR(ISNUMBER(FIND("QVC",Z250)),ISNUMBER(FIND("QVC",AL250))),"QVC",IF(OR(ISNUMBER(FIND("NCO",H250)),ISNUMBER(FIND("NCO",Y250))), "NCO", IF(AL250="consumer","PMD.com",VLOOKUP(LEFT(H250,2),Tables!$E$1:$F$11,2,FALSE))))</f>
        <v>PMD.com</v>
      </c>
      <c r="C250">
        <f t="shared" si="10"/>
        <v>52240001</v>
      </c>
      <c r="D250">
        <f t="shared" si="11"/>
        <v>1</v>
      </c>
      <c r="E250" t="str">
        <f t="shared" ca="1" si="9"/>
        <v>shifted orders shipped</v>
      </c>
      <c r="F250" t="s">
        <v>3539</v>
      </c>
      <c r="G250" t="s">
        <v>335</v>
      </c>
      <c r="H250" t="s">
        <v>2420</v>
      </c>
      <c r="I250" s="6">
        <v>44008.48201388889</v>
      </c>
      <c r="J250" t="s">
        <v>16</v>
      </c>
      <c r="K250" s="6">
        <v>44013.24181712963</v>
      </c>
      <c r="M250" t="s">
        <v>3846</v>
      </c>
      <c r="N250" t="s">
        <v>3847</v>
      </c>
      <c r="Q250" t="s">
        <v>1524</v>
      </c>
      <c r="R250" t="s">
        <v>378</v>
      </c>
      <c r="S250" t="s">
        <v>3848</v>
      </c>
      <c r="T250" t="s">
        <v>338</v>
      </c>
      <c r="U250" t="s">
        <v>530</v>
      </c>
      <c r="W250" t="s">
        <v>3849</v>
      </c>
      <c r="Z250" t="s">
        <v>3846</v>
      </c>
      <c r="AA250" t="s">
        <v>3847</v>
      </c>
      <c r="AD250" t="s">
        <v>1524</v>
      </c>
      <c r="AE250" t="s">
        <v>378</v>
      </c>
      <c r="AF250" t="s">
        <v>3848</v>
      </c>
      <c r="AG250" t="s">
        <v>338</v>
      </c>
      <c r="AH250" t="s">
        <v>530</v>
      </c>
      <c r="AJ250" t="s">
        <v>3849</v>
      </c>
      <c r="AL250" t="s">
        <v>339</v>
      </c>
      <c r="AM250">
        <v>1</v>
      </c>
      <c r="AN250">
        <v>1</v>
      </c>
      <c r="AO250">
        <v>5995</v>
      </c>
      <c r="AQ250">
        <v>124435</v>
      </c>
      <c r="AR250">
        <v>52240001</v>
      </c>
      <c r="AS250" t="s">
        <v>2387</v>
      </c>
      <c r="AT250" t="s">
        <v>108</v>
      </c>
      <c r="AW250" t="s">
        <v>340</v>
      </c>
      <c r="AX250" t="s">
        <v>340</v>
      </c>
      <c r="AY250" t="s">
        <v>341</v>
      </c>
      <c r="AZ250">
        <v>0</v>
      </c>
      <c r="BY250" t="s">
        <v>342</v>
      </c>
      <c r="EQ250">
        <v>253361</v>
      </c>
      <c r="ER250" t="s">
        <v>2421</v>
      </c>
      <c r="EV250">
        <v>17284384</v>
      </c>
      <c r="EW250">
        <v>928</v>
      </c>
      <c r="EX250">
        <v>218882</v>
      </c>
      <c r="EY250" t="s">
        <v>3850</v>
      </c>
      <c r="EZ250">
        <v>1</v>
      </c>
      <c r="FC250">
        <v>52240001</v>
      </c>
      <c r="FD250" t="s">
        <v>108</v>
      </c>
    </row>
    <row r="251" spans="1:160" x14ac:dyDescent="0.3">
      <c r="A251" t="str">
        <f>VLOOKUP(B251,Table2[],3,FALSE)</f>
        <v>Digital</v>
      </c>
      <c r="B251" t="str">
        <f>IF(OR(ISNUMBER(FIND("QVC",Z251)),ISNUMBER(FIND("QVC",AL251))),"QVC",IF(OR(ISNUMBER(FIND("NCO",H251)),ISNUMBER(FIND("NCO",Y251))), "NCO", IF(AL251="consumer","PMD.com",VLOOKUP(LEFT(H251,2),Tables!$E$1:$F$11,2,FALSE))))</f>
        <v>PMD.com</v>
      </c>
      <c r="C251">
        <f t="shared" si="10"/>
        <v>52430001</v>
      </c>
      <c r="D251">
        <f t="shared" si="11"/>
        <v>1</v>
      </c>
      <c r="E251" t="str">
        <f t="shared" ca="1" si="9"/>
        <v>shifted orders shipped</v>
      </c>
      <c r="F251" t="s">
        <v>3539</v>
      </c>
      <c r="G251" t="s">
        <v>335</v>
      </c>
      <c r="H251" t="s">
        <v>2420</v>
      </c>
      <c r="I251" s="6">
        <v>44008.48201388889</v>
      </c>
      <c r="J251" t="s">
        <v>16</v>
      </c>
      <c r="K251" s="6">
        <v>44013.24181712963</v>
      </c>
      <c r="M251" t="s">
        <v>3846</v>
      </c>
      <c r="N251" t="s">
        <v>3847</v>
      </c>
      <c r="Q251" t="s">
        <v>1524</v>
      </c>
      <c r="R251" t="s">
        <v>378</v>
      </c>
      <c r="S251" t="s">
        <v>3848</v>
      </c>
      <c r="T251" t="s">
        <v>338</v>
      </c>
      <c r="U251" t="s">
        <v>530</v>
      </c>
      <c r="W251" t="s">
        <v>3849</v>
      </c>
      <c r="Z251" t="s">
        <v>3846</v>
      </c>
      <c r="AA251" t="s">
        <v>3847</v>
      </c>
      <c r="AD251" t="s">
        <v>1524</v>
      </c>
      <c r="AE251" t="s">
        <v>378</v>
      </c>
      <c r="AF251" t="s">
        <v>3848</v>
      </c>
      <c r="AG251" t="s">
        <v>338</v>
      </c>
      <c r="AH251" t="s">
        <v>530</v>
      </c>
      <c r="AJ251" t="s">
        <v>3849</v>
      </c>
      <c r="AL251" t="s">
        <v>339</v>
      </c>
      <c r="AM251">
        <v>1</v>
      </c>
      <c r="AN251">
        <v>1</v>
      </c>
      <c r="AO251">
        <v>12063</v>
      </c>
      <c r="AQ251">
        <v>127155</v>
      </c>
      <c r="AR251">
        <v>52430001</v>
      </c>
      <c r="AS251" t="s">
        <v>927</v>
      </c>
      <c r="AT251" t="s">
        <v>75</v>
      </c>
      <c r="AW251" t="s">
        <v>340</v>
      </c>
      <c r="AX251" t="s">
        <v>340</v>
      </c>
      <c r="AY251" t="s">
        <v>357</v>
      </c>
      <c r="AZ251" t="s">
        <v>363</v>
      </c>
      <c r="BY251" t="s">
        <v>342</v>
      </c>
      <c r="EQ251">
        <v>249990</v>
      </c>
      <c r="ER251" t="s">
        <v>2421</v>
      </c>
      <c r="EV251">
        <v>17284384</v>
      </c>
      <c r="EW251">
        <v>928</v>
      </c>
      <c r="EX251">
        <v>218882</v>
      </c>
      <c r="EY251" t="s">
        <v>3850</v>
      </c>
      <c r="EZ251">
        <v>1</v>
      </c>
      <c r="FC251">
        <v>52430001</v>
      </c>
      <c r="FD251" t="s">
        <v>75</v>
      </c>
    </row>
    <row r="252" spans="1:160" x14ac:dyDescent="0.3">
      <c r="A252" t="str">
        <f>VLOOKUP(B252,Table2[],3,FALSE)</f>
        <v>Digital</v>
      </c>
      <c r="B252" t="str">
        <f>IF(OR(ISNUMBER(FIND("QVC",Z252)),ISNUMBER(FIND("QVC",AL252))),"QVC",IF(OR(ISNUMBER(FIND("NCO",H252)),ISNUMBER(FIND("NCO",Y252))), "NCO", IF(AL252="consumer","PMD.com",VLOOKUP(LEFT(H252,2),Tables!$E$1:$F$11,2,FALSE))))</f>
        <v>PMD.com</v>
      </c>
      <c r="C252">
        <f t="shared" si="10"/>
        <v>5331</v>
      </c>
      <c r="D252">
        <f t="shared" si="11"/>
        <v>1</v>
      </c>
      <c r="E252" t="str">
        <f t="shared" ca="1" si="9"/>
        <v>shifted orders shipped</v>
      </c>
      <c r="F252" t="s">
        <v>3539</v>
      </c>
      <c r="G252" t="s">
        <v>335</v>
      </c>
      <c r="H252" t="s">
        <v>2711</v>
      </c>
      <c r="I252" s="6">
        <v>44008.878136574072</v>
      </c>
      <c r="J252" t="s">
        <v>16</v>
      </c>
      <c r="K252" s="6">
        <v>44013.242256944446</v>
      </c>
      <c r="M252" t="s">
        <v>3851</v>
      </c>
      <c r="N252" t="s">
        <v>3852</v>
      </c>
      <c r="Q252" t="s">
        <v>1121</v>
      </c>
      <c r="R252" t="s">
        <v>375</v>
      </c>
      <c r="S252">
        <v>60162</v>
      </c>
      <c r="T252" t="s">
        <v>338</v>
      </c>
      <c r="U252" t="s">
        <v>530</v>
      </c>
      <c r="W252" t="s">
        <v>3853</v>
      </c>
      <c r="Z252" t="s">
        <v>3851</v>
      </c>
      <c r="AA252" t="s">
        <v>3852</v>
      </c>
      <c r="AD252" t="s">
        <v>1121</v>
      </c>
      <c r="AE252" t="s">
        <v>375</v>
      </c>
      <c r="AF252">
        <v>60162</v>
      </c>
      <c r="AG252" t="s">
        <v>338</v>
      </c>
      <c r="AH252" t="s">
        <v>530</v>
      </c>
      <c r="AJ252" t="s">
        <v>3853</v>
      </c>
      <c r="AL252" t="s">
        <v>339</v>
      </c>
      <c r="AM252">
        <v>1</v>
      </c>
      <c r="AN252">
        <v>1</v>
      </c>
      <c r="AO252">
        <v>19662</v>
      </c>
      <c r="AQ252">
        <v>123796</v>
      </c>
      <c r="AR252">
        <v>5331</v>
      </c>
      <c r="AS252" t="s">
        <v>746</v>
      </c>
      <c r="AT252" t="s">
        <v>129</v>
      </c>
      <c r="AW252" t="s">
        <v>340</v>
      </c>
      <c r="AX252" t="s">
        <v>352</v>
      </c>
      <c r="AY252" t="s">
        <v>353</v>
      </c>
      <c r="AZ252" t="s">
        <v>354</v>
      </c>
      <c r="BY252" t="s">
        <v>342</v>
      </c>
      <c r="EQ252">
        <v>247800</v>
      </c>
      <c r="ER252" t="s">
        <v>2712</v>
      </c>
      <c r="EV252">
        <v>17284902</v>
      </c>
      <c r="EW252">
        <v>928</v>
      </c>
      <c r="EX252">
        <v>219378</v>
      </c>
      <c r="EY252">
        <v>9.2612999964335502E+25</v>
      </c>
      <c r="EZ252">
        <v>1</v>
      </c>
      <c r="FC252">
        <v>90402</v>
      </c>
      <c r="FD252" t="s">
        <v>393</v>
      </c>
    </row>
    <row r="253" spans="1:160" x14ac:dyDescent="0.3">
      <c r="A253" t="str">
        <f>VLOOKUP(B253,Table2[],3,FALSE)</f>
        <v>Digital</v>
      </c>
      <c r="B253" t="str">
        <f>IF(OR(ISNUMBER(FIND("QVC",Z253)),ISNUMBER(FIND("QVC",AL253))),"QVC",IF(OR(ISNUMBER(FIND("NCO",H253)),ISNUMBER(FIND("NCO",Y253))), "NCO", IF(AL253="consumer","PMD.com",VLOOKUP(LEFT(H253,2),Tables!$E$1:$F$11,2,FALSE))))</f>
        <v>PMD.com</v>
      </c>
      <c r="C253">
        <f t="shared" si="10"/>
        <v>5260</v>
      </c>
      <c r="D253">
        <f t="shared" si="11"/>
        <v>1</v>
      </c>
      <c r="E253" t="str">
        <f t="shared" ca="1" si="9"/>
        <v>shifted orders shipped</v>
      </c>
      <c r="F253" t="s">
        <v>3539</v>
      </c>
      <c r="G253" t="s">
        <v>335</v>
      </c>
      <c r="H253" t="s">
        <v>2711</v>
      </c>
      <c r="I253" s="6">
        <v>44008.878136574072</v>
      </c>
      <c r="J253" t="s">
        <v>16</v>
      </c>
      <c r="K253" s="6">
        <v>44013.242256944446</v>
      </c>
      <c r="M253" t="s">
        <v>3851</v>
      </c>
      <c r="N253" t="s">
        <v>3852</v>
      </c>
      <c r="Q253" t="s">
        <v>1121</v>
      </c>
      <c r="R253" t="s">
        <v>375</v>
      </c>
      <c r="S253">
        <v>60162</v>
      </c>
      <c r="T253" t="s">
        <v>338</v>
      </c>
      <c r="U253" t="s">
        <v>530</v>
      </c>
      <c r="W253" t="s">
        <v>3853</v>
      </c>
      <c r="Z253" t="s">
        <v>3851</v>
      </c>
      <c r="AA253" t="s">
        <v>3852</v>
      </c>
      <c r="AD253" t="s">
        <v>1121</v>
      </c>
      <c r="AE253" t="s">
        <v>375</v>
      </c>
      <c r="AF253">
        <v>60162</v>
      </c>
      <c r="AG253" t="s">
        <v>338</v>
      </c>
      <c r="AH253" t="s">
        <v>530</v>
      </c>
      <c r="AJ253" t="s">
        <v>3853</v>
      </c>
      <c r="AL253" t="s">
        <v>339</v>
      </c>
      <c r="AM253">
        <v>1</v>
      </c>
      <c r="AN253">
        <v>1</v>
      </c>
      <c r="AO253">
        <v>6390</v>
      </c>
      <c r="AQ253">
        <v>124400</v>
      </c>
      <c r="AR253">
        <v>5260</v>
      </c>
      <c r="AS253" t="s">
        <v>1228</v>
      </c>
      <c r="AT253" t="s">
        <v>173</v>
      </c>
      <c r="AW253" t="s">
        <v>352</v>
      </c>
      <c r="AX253" t="s">
        <v>352</v>
      </c>
      <c r="AY253" t="s">
        <v>353</v>
      </c>
      <c r="AZ253" t="s">
        <v>384</v>
      </c>
      <c r="BY253" t="s">
        <v>342</v>
      </c>
      <c r="EQ253">
        <v>250591</v>
      </c>
      <c r="ER253" t="s">
        <v>2712</v>
      </c>
      <c r="EV253">
        <v>17284902</v>
      </c>
      <c r="EW253">
        <v>928</v>
      </c>
      <c r="EX253">
        <v>219378</v>
      </c>
      <c r="EY253">
        <v>9.2612999964335502E+25</v>
      </c>
      <c r="EZ253">
        <v>1</v>
      </c>
      <c r="FC253">
        <v>90402</v>
      </c>
      <c r="FD253" t="s">
        <v>393</v>
      </c>
    </row>
    <row r="254" spans="1:160" x14ac:dyDescent="0.3">
      <c r="A254" t="str">
        <f>VLOOKUP(B254,Table2[],3,FALSE)</f>
        <v>Digital</v>
      </c>
      <c r="B254" t="str">
        <f>IF(OR(ISNUMBER(FIND("QVC",Z254)),ISNUMBER(FIND("QVC",AL254))),"QVC",IF(OR(ISNUMBER(FIND("NCO",H254)),ISNUMBER(FIND("NCO",Y254))), "NCO", IF(AL254="consumer","PMD.com",VLOOKUP(LEFT(H254,2),Tables!$E$1:$F$11,2,FALSE))))</f>
        <v>PMD.com</v>
      </c>
      <c r="C254">
        <f t="shared" si="10"/>
        <v>52480001</v>
      </c>
      <c r="D254">
        <f t="shared" si="11"/>
        <v>1</v>
      </c>
      <c r="E254" t="str">
        <f t="shared" ca="1" si="9"/>
        <v>shifted orders shipped</v>
      </c>
      <c r="F254" t="s">
        <v>3539</v>
      </c>
      <c r="G254" t="s">
        <v>335</v>
      </c>
      <c r="H254" t="s">
        <v>2422</v>
      </c>
      <c r="I254" s="6">
        <v>44008.481979166667</v>
      </c>
      <c r="J254" t="s">
        <v>16</v>
      </c>
      <c r="K254" s="6">
        <v>44013.24255787037</v>
      </c>
      <c r="M254" t="s">
        <v>3854</v>
      </c>
      <c r="N254" t="s">
        <v>3855</v>
      </c>
      <c r="Q254" t="s">
        <v>549</v>
      </c>
      <c r="R254" t="s">
        <v>365</v>
      </c>
      <c r="S254">
        <v>92883</v>
      </c>
      <c r="T254" t="s">
        <v>338</v>
      </c>
      <c r="U254" t="s">
        <v>530</v>
      </c>
      <c r="W254" t="s">
        <v>3856</v>
      </c>
      <c r="Z254" t="s">
        <v>3854</v>
      </c>
      <c r="AA254" t="s">
        <v>3855</v>
      </c>
      <c r="AD254" t="s">
        <v>549</v>
      </c>
      <c r="AE254" t="s">
        <v>365</v>
      </c>
      <c r="AF254">
        <v>92883</v>
      </c>
      <c r="AG254" t="s">
        <v>338</v>
      </c>
      <c r="AH254" t="s">
        <v>530</v>
      </c>
      <c r="AJ254" t="s">
        <v>3856</v>
      </c>
      <c r="AL254" t="s">
        <v>339</v>
      </c>
      <c r="AM254">
        <v>1</v>
      </c>
      <c r="AN254">
        <v>1</v>
      </c>
      <c r="AO254">
        <v>15799</v>
      </c>
      <c r="AQ254">
        <v>127159</v>
      </c>
      <c r="AR254">
        <v>52480001</v>
      </c>
      <c r="AS254" t="s">
        <v>125</v>
      </c>
      <c r="AT254" t="s">
        <v>126</v>
      </c>
      <c r="AW254" t="s">
        <v>343</v>
      </c>
      <c r="BY254" t="s">
        <v>342</v>
      </c>
      <c r="EQ254">
        <v>250262</v>
      </c>
      <c r="ER254" t="s">
        <v>2423</v>
      </c>
      <c r="EV254">
        <v>17284385</v>
      </c>
      <c r="EW254">
        <v>928</v>
      </c>
      <c r="EX254">
        <v>218883</v>
      </c>
      <c r="EY254" t="s">
        <v>3857</v>
      </c>
      <c r="EZ254">
        <v>1</v>
      </c>
      <c r="FC254">
        <v>52480001</v>
      </c>
      <c r="FD254" t="s">
        <v>126</v>
      </c>
    </row>
    <row r="255" spans="1:160" x14ac:dyDescent="0.3">
      <c r="A255" t="str">
        <f>VLOOKUP(B255,Table2[],3,FALSE)</f>
        <v>Digital</v>
      </c>
      <c r="B255" t="str">
        <f>IF(OR(ISNUMBER(FIND("QVC",Z255)),ISNUMBER(FIND("QVC",AL255))),"QVC",IF(OR(ISNUMBER(FIND("NCO",H255)),ISNUMBER(FIND("NCO",Y255))), "NCO", IF(AL255="consumer","PMD.com",VLOOKUP(LEFT(H255,2),Tables!$E$1:$F$11,2,FALSE))))</f>
        <v>PMD.com</v>
      </c>
      <c r="C255">
        <f t="shared" si="10"/>
        <v>52430001</v>
      </c>
      <c r="D255">
        <f t="shared" si="11"/>
        <v>1</v>
      </c>
      <c r="E255" t="str">
        <f t="shared" ca="1" si="9"/>
        <v>shifted orders shipped</v>
      </c>
      <c r="F255" t="s">
        <v>3539</v>
      </c>
      <c r="G255" t="s">
        <v>335</v>
      </c>
      <c r="H255" t="s">
        <v>2422</v>
      </c>
      <c r="I255" s="6">
        <v>44008.481979166667</v>
      </c>
      <c r="J255" t="s">
        <v>16</v>
      </c>
      <c r="K255" s="6">
        <v>44013.24255787037</v>
      </c>
      <c r="M255" t="s">
        <v>3854</v>
      </c>
      <c r="N255" t="s">
        <v>3855</v>
      </c>
      <c r="Q255" t="s">
        <v>549</v>
      </c>
      <c r="R255" t="s">
        <v>365</v>
      </c>
      <c r="S255">
        <v>92883</v>
      </c>
      <c r="T255" t="s">
        <v>338</v>
      </c>
      <c r="U255" t="s">
        <v>530</v>
      </c>
      <c r="W255" t="s">
        <v>3856</v>
      </c>
      <c r="Z255" t="s">
        <v>3854</v>
      </c>
      <c r="AA255" t="s">
        <v>3855</v>
      </c>
      <c r="AD255" t="s">
        <v>549</v>
      </c>
      <c r="AE255" t="s">
        <v>365</v>
      </c>
      <c r="AF255">
        <v>92883</v>
      </c>
      <c r="AG255" t="s">
        <v>338</v>
      </c>
      <c r="AH255" t="s">
        <v>530</v>
      </c>
      <c r="AJ255" t="s">
        <v>3856</v>
      </c>
      <c r="AL255" t="s">
        <v>339</v>
      </c>
      <c r="AM255">
        <v>1</v>
      </c>
      <c r="AN255">
        <v>1</v>
      </c>
      <c r="AO255">
        <v>12063</v>
      </c>
      <c r="AQ255">
        <v>127155</v>
      </c>
      <c r="AR255">
        <v>52430001</v>
      </c>
      <c r="AS255" t="s">
        <v>927</v>
      </c>
      <c r="AT255" t="s">
        <v>75</v>
      </c>
      <c r="AW255" t="s">
        <v>340</v>
      </c>
      <c r="AX255" t="s">
        <v>340</v>
      </c>
      <c r="AY255" t="s">
        <v>357</v>
      </c>
      <c r="AZ255" t="s">
        <v>363</v>
      </c>
      <c r="BY255" t="s">
        <v>342</v>
      </c>
      <c r="EQ255">
        <v>249990</v>
      </c>
      <c r="ER255" t="s">
        <v>2423</v>
      </c>
      <c r="EV255">
        <v>17284385</v>
      </c>
      <c r="EW255">
        <v>928</v>
      </c>
      <c r="EX255">
        <v>218883</v>
      </c>
      <c r="EY255" t="s">
        <v>3857</v>
      </c>
      <c r="EZ255">
        <v>1</v>
      </c>
      <c r="FC255">
        <v>52430001</v>
      </c>
      <c r="FD255" t="s">
        <v>75</v>
      </c>
    </row>
    <row r="256" spans="1:160" x14ac:dyDescent="0.3">
      <c r="A256" t="str">
        <f>VLOOKUP(B256,Table2[],3,FALSE)</f>
        <v>Digital</v>
      </c>
      <c r="B256" t="str">
        <f>IF(OR(ISNUMBER(FIND("QVC",Z256)),ISNUMBER(FIND("QVC",AL256))),"QVC",IF(OR(ISNUMBER(FIND("NCO",H256)),ISNUMBER(FIND("NCO",Y256))), "NCO", IF(AL256="consumer","PMD.com",VLOOKUP(LEFT(H256,2),Tables!$E$1:$F$11,2,FALSE))))</f>
        <v>PMD.com</v>
      </c>
      <c r="C256">
        <f t="shared" si="10"/>
        <v>5331</v>
      </c>
      <c r="D256">
        <f t="shared" si="11"/>
        <v>1</v>
      </c>
      <c r="E256" t="str">
        <f t="shared" ca="1" si="9"/>
        <v>shifted orders shipped</v>
      </c>
      <c r="F256" t="s">
        <v>3539</v>
      </c>
      <c r="G256" t="s">
        <v>335</v>
      </c>
      <c r="H256" t="s">
        <v>2709</v>
      </c>
      <c r="I256" s="6">
        <v>44008.866469907407</v>
      </c>
      <c r="J256" t="s">
        <v>16</v>
      </c>
      <c r="K256" s="6">
        <v>44013.243344907409</v>
      </c>
      <c r="M256" t="s">
        <v>3858</v>
      </c>
      <c r="N256" t="s">
        <v>3859</v>
      </c>
      <c r="Q256" t="s">
        <v>462</v>
      </c>
      <c r="R256" t="s">
        <v>411</v>
      </c>
      <c r="S256">
        <v>29485</v>
      </c>
      <c r="T256" t="s">
        <v>338</v>
      </c>
      <c r="U256" t="s">
        <v>530</v>
      </c>
      <c r="W256" t="s">
        <v>3860</v>
      </c>
      <c r="Z256" t="s">
        <v>3858</v>
      </c>
      <c r="AA256" t="s">
        <v>3859</v>
      </c>
      <c r="AD256" t="s">
        <v>462</v>
      </c>
      <c r="AE256" t="s">
        <v>411</v>
      </c>
      <c r="AF256">
        <v>29485</v>
      </c>
      <c r="AG256" t="s">
        <v>338</v>
      </c>
      <c r="AH256" t="s">
        <v>530</v>
      </c>
      <c r="AJ256" t="s">
        <v>3860</v>
      </c>
      <c r="AL256" t="s">
        <v>339</v>
      </c>
      <c r="AM256">
        <v>1</v>
      </c>
      <c r="AN256">
        <v>1</v>
      </c>
      <c r="AO256">
        <v>19662</v>
      </c>
      <c r="AQ256">
        <v>123796</v>
      </c>
      <c r="AR256">
        <v>5331</v>
      </c>
      <c r="AS256" t="s">
        <v>746</v>
      </c>
      <c r="AT256" t="s">
        <v>129</v>
      </c>
      <c r="AW256" t="s">
        <v>340</v>
      </c>
      <c r="AX256" t="s">
        <v>352</v>
      </c>
      <c r="AY256" t="s">
        <v>353</v>
      </c>
      <c r="AZ256" t="s">
        <v>354</v>
      </c>
      <c r="BY256" t="s">
        <v>342</v>
      </c>
      <c r="EQ256">
        <v>247800</v>
      </c>
      <c r="ER256" t="s">
        <v>2710</v>
      </c>
      <c r="EV256">
        <v>17284898</v>
      </c>
      <c r="EW256">
        <v>928</v>
      </c>
      <c r="EX256">
        <v>219374</v>
      </c>
      <c r="EY256" t="s">
        <v>3861</v>
      </c>
      <c r="EZ256">
        <v>1</v>
      </c>
      <c r="FC256">
        <v>90402</v>
      </c>
      <c r="FD256" t="s">
        <v>393</v>
      </c>
    </row>
    <row r="257" spans="1:160" x14ac:dyDescent="0.3">
      <c r="A257" t="str">
        <f>VLOOKUP(B257,Table2[],3,FALSE)</f>
        <v>Digital</v>
      </c>
      <c r="B257" t="str">
        <f>IF(OR(ISNUMBER(FIND("QVC",Z257)),ISNUMBER(FIND("QVC",AL257))),"QVC",IF(OR(ISNUMBER(FIND("NCO",H257)),ISNUMBER(FIND("NCO",Y257))), "NCO", IF(AL257="consumer","PMD.com",VLOOKUP(LEFT(H257,2),Tables!$E$1:$F$11,2,FALSE))))</f>
        <v>PMD.com</v>
      </c>
      <c r="C257">
        <f t="shared" si="10"/>
        <v>5260</v>
      </c>
      <c r="D257">
        <f t="shared" si="11"/>
        <v>1</v>
      </c>
      <c r="E257" t="str">
        <f t="shared" ca="1" si="9"/>
        <v>shifted orders shipped</v>
      </c>
      <c r="F257" t="s">
        <v>3539</v>
      </c>
      <c r="G257" t="s">
        <v>335</v>
      </c>
      <c r="H257" t="s">
        <v>2709</v>
      </c>
      <c r="I257" s="6">
        <v>44008.866469907407</v>
      </c>
      <c r="J257" t="s">
        <v>16</v>
      </c>
      <c r="K257" s="6">
        <v>44013.243344907409</v>
      </c>
      <c r="M257" t="s">
        <v>3858</v>
      </c>
      <c r="N257" t="s">
        <v>3859</v>
      </c>
      <c r="Q257" t="s">
        <v>462</v>
      </c>
      <c r="R257" t="s">
        <v>411</v>
      </c>
      <c r="S257">
        <v>29485</v>
      </c>
      <c r="T257" t="s">
        <v>338</v>
      </c>
      <c r="U257" t="s">
        <v>530</v>
      </c>
      <c r="W257" t="s">
        <v>3860</v>
      </c>
      <c r="Z257" t="s">
        <v>3858</v>
      </c>
      <c r="AA257" t="s">
        <v>3859</v>
      </c>
      <c r="AD257" t="s">
        <v>462</v>
      </c>
      <c r="AE257" t="s">
        <v>411</v>
      </c>
      <c r="AF257">
        <v>29485</v>
      </c>
      <c r="AG257" t="s">
        <v>338</v>
      </c>
      <c r="AH257" t="s">
        <v>530</v>
      </c>
      <c r="AJ257" t="s">
        <v>3860</v>
      </c>
      <c r="AL257" t="s">
        <v>339</v>
      </c>
      <c r="AM257">
        <v>1</v>
      </c>
      <c r="AN257">
        <v>1</v>
      </c>
      <c r="AO257">
        <v>6390</v>
      </c>
      <c r="AQ257">
        <v>124400</v>
      </c>
      <c r="AR257">
        <v>5260</v>
      </c>
      <c r="AS257" t="s">
        <v>1228</v>
      </c>
      <c r="AT257" t="s">
        <v>173</v>
      </c>
      <c r="AW257" t="s">
        <v>352</v>
      </c>
      <c r="AX257" t="s">
        <v>352</v>
      </c>
      <c r="AY257" t="s">
        <v>353</v>
      </c>
      <c r="AZ257" t="s">
        <v>384</v>
      </c>
      <c r="BY257" t="s">
        <v>342</v>
      </c>
      <c r="EQ257">
        <v>250591</v>
      </c>
      <c r="ER257" t="s">
        <v>2710</v>
      </c>
      <c r="EV257">
        <v>17284898</v>
      </c>
      <c r="EW257">
        <v>928</v>
      </c>
      <c r="EX257">
        <v>219374</v>
      </c>
      <c r="EY257" t="s">
        <v>3861</v>
      </c>
      <c r="EZ257">
        <v>1</v>
      </c>
      <c r="FC257">
        <v>90402</v>
      </c>
      <c r="FD257" t="s">
        <v>393</v>
      </c>
    </row>
    <row r="258" spans="1:160" x14ac:dyDescent="0.3">
      <c r="A258" t="str">
        <f>VLOOKUP(B258,Table2[],3,FALSE)</f>
        <v>Digital</v>
      </c>
      <c r="B258" t="str">
        <f>IF(OR(ISNUMBER(FIND("QVC",Z258)),ISNUMBER(FIND("QVC",AL258))),"QVC",IF(OR(ISNUMBER(FIND("NCO",H258)),ISNUMBER(FIND("NCO",Y258))), "NCO", IF(AL258="consumer","PMD.com",VLOOKUP(LEFT(H258,2),Tables!$E$1:$F$11,2,FALSE))))</f>
        <v>PMD.com</v>
      </c>
      <c r="C258">
        <f t="shared" si="10"/>
        <v>5342</v>
      </c>
      <c r="D258">
        <f t="shared" si="11"/>
        <v>1</v>
      </c>
      <c r="E258" t="str">
        <f t="shared" ca="1" si="9"/>
        <v>shifted orders shipped</v>
      </c>
      <c r="F258" t="s">
        <v>3539</v>
      </c>
      <c r="G258" t="s">
        <v>335</v>
      </c>
      <c r="H258" t="s">
        <v>2418</v>
      </c>
      <c r="I258" s="6">
        <v>44008.470902777779</v>
      </c>
      <c r="J258" t="s">
        <v>16</v>
      </c>
      <c r="K258" s="6">
        <v>44013.243425925924</v>
      </c>
      <c r="M258" t="s">
        <v>3862</v>
      </c>
      <c r="N258" t="s">
        <v>3863</v>
      </c>
      <c r="Q258" t="s">
        <v>764</v>
      </c>
      <c r="R258" t="s">
        <v>463</v>
      </c>
      <c r="S258">
        <v>55124</v>
      </c>
      <c r="T258" t="s">
        <v>338</v>
      </c>
      <c r="U258" t="s">
        <v>530</v>
      </c>
      <c r="W258" t="s">
        <v>3864</v>
      </c>
      <c r="Z258" t="s">
        <v>3862</v>
      </c>
      <c r="AA258" t="s">
        <v>3863</v>
      </c>
      <c r="AD258" t="s">
        <v>764</v>
      </c>
      <c r="AE258" t="s">
        <v>463</v>
      </c>
      <c r="AF258">
        <v>55124</v>
      </c>
      <c r="AG258" t="s">
        <v>338</v>
      </c>
      <c r="AH258" t="s">
        <v>530</v>
      </c>
      <c r="AJ258" t="s">
        <v>3864</v>
      </c>
      <c r="AL258" t="s">
        <v>339</v>
      </c>
      <c r="AM258">
        <v>1</v>
      </c>
      <c r="AN258">
        <v>1</v>
      </c>
      <c r="AO258">
        <v>13280</v>
      </c>
      <c r="AQ258">
        <v>123849</v>
      </c>
      <c r="AR258">
        <v>5342</v>
      </c>
      <c r="AS258" t="s">
        <v>1746</v>
      </c>
      <c r="AT258" t="s">
        <v>149</v>
      </c>
      <c r="AW258" t="s">
        <v>340</v>
      </c>
      <c r="AX258" t="s">
        <v>340</v>
      </c>
      <c r="AY258" t="s">
        <v>345</v>
      </c>
      <c r="AZ258" t="s">
        <v>346</v>
      </c>
      <c r="BY258" t="s">
        <v>342</v>
      </c>
      <c r="EQ258">
        <v>243408</v>
      </c>
      <c r="ER258" t="s">
        <v>2419</v>
      </c>
      <c r="EV258">
        <v>17284380</v>
      </c>
      <c r="EW258">
        <v>928</v>
      </c>
      <c r="EX258">
        <v>218878</v>
      </c>
      <c r="EY258" t="s">
        <v>3865</v>
      </c>
      <c r="EZ258">
        <v>1</v>
      </c>
      <c r="FC258">
        <v>5342</v>
      </c>
      <c r="FD258" t="s">
        <v>149</v>
      </c>
    </row>
    <row r="259" spans="1:160" x14ac:dyDescent="0.3">
      <c r="A259" t="str">
        <f>VLOOKUP(B259,Table2[],3,FALSE)</f>
        <v>Digital</v>
      </c>
      <c r="B259" t="str">
        <f>IF(OR(ISNUMBER(FIND("QVC",Z259)),ISNUMBER(FIND("QVC",AL259))),"QVC",IF(OR(ISNUMBER(FIND("NCO",H259)),ISNUMBER(FIND("NCO",Y259))), "NCO", IF(AL259="consumer","PMD.com",VLOOKUP(LEFT(H259,2),Tables!$E$1:$F$11,2,FALSE))))</f>
        <v>PMD.com</v>
      </c>
      <c r="C259">
        <f t="shared" si="10"/>
        <v>52430001</v>
      </c>
      <c r="D259">
        <f t="shared" si="11"/>
        <v>2</v>
      </c>
      <c r="E259" t="str">
        <f t="shared" ref="E259:E322" ca="1" si="12">IF(MONTH(TODAY())-MONTH(I259)&gt;0,"shifted orders shipped","MTD orders shipped")</f>
        <v>shifted orders shipped</v>
      </c>
      <c r="F259" t="s">
        <v>3539</v>
      </c>
      <c r="G259" t="s">
        <v>335</v>
      </c>
      <c r="H259" t="s">
        <v>2418</v>
      </c>
      <c r="I259" s="6">
        <v>44008.470902777779</v>
      </c>
      <c r="J259" t="s">
        <v>16</v>
      </c>
      <c r="K259" s="6">
        <v>44013.243425925924</v>
      </c>
      <c r="M259" t="s">
        <v>3862</v>
      </c>
      <c r="N259" t="s">
        <v>3863</v>
      </c>
      <c r="Q259" t="s">
        <v>764</v>
      </c>
      <c r="R259" t="s">
        <v>463</v>
      </c>
      <c r="S259">
        <v>55124</v>
      </c>
      <c r="T259" t="s">
        <v>338</v>
      </c>
      <c r="U259" t="s">
        <v>530</v>
      </c>
      <c r="W259" t="s">
        <v>3864</v>
      </c>
      <c r="Z259" t="s">
        <v>3862</v>
      </c>
      <c r="AA259" t="s">
        <v>3863</v>
      </c>
      <c r="AD259" t="s">
        <v>764</v>
      </c>
      <c r="AE259" t="s">
        <v>463</v>
      </c>
      <c r="AF259">
        <v>55124</v>
      </c>
      <c r="AG259" t="s">
        <v>338</v>
      </c>
      <c r="AH259" t="s">
        <v>530</v>
      </c>
      <c r="AJ259" t="s">
        <v>3864</v>
      </c>
      <c r="AL259" t="s">
        <v>339</v>
      </c>
      <c r="AM259">
        <v>2</v>
      </c>
      <c r="AN259">
        <v>2</v>
      </c>
      <c r="AO259">
        <v>12063</v>
      </c>
      <c r="AQ259">
        <v>127155</v>
      </c>
      <c r="AR259">
        <v>52430001</v>
      </c>
      <c r="AS259" t="s">
        <v>927</v>
      </c>
      <c r="AT259" t="s">
        <v>75</v>
      </c>
      <c r="AW259" t="s">
        <v>340</v>
      </c>
      <c r="AX259" t="s">
        <v>340</v>
      </c>
      <c r="AY259" t="s">
        <v>357</v>
      </c>
      <c r="AZ259" t="s">
        <v>363</v>
      </c>
      <c r="BY259" t="s">
        <v>342</v>
      </c>
      <c r="EQ259">
        <v>249990</v>
      </c>
      <c r="ER259" t="s">
        <v>2419</v>
      </c>
      <c r="EV259">
        <v>17284380</v>
      </c>
      <c r="EW259">
        <v>928</v>
      </c>
      <c r="EX259">
        <v>218878</v>
      </c>
      <c r="EY259" t="s">
        <v>3865</v>
      </c>
      <c r="EZ259">
        <v>1</v>
      </c>
      <c r="FC259">
        <v>52430001</v>
      </c>
      <c r="FD259" t="s">
        <v>75</v>
      </c>
    </row>
    <row r="260" spans="1:160" x14ac:dyDescent="0.3">
      <c r="A260" t="str">
        <f>VLOOKUP(B260,Table2[],3,FALSE)</f>
        <v>Digital</v>
      </c>
      <c r="B260" t="str">
        <f>IF(OR(ISNUMBER(FIND("QVC",Z260)),ISNUMBER(FIND("QVC",AL260))),"QVC",IF(OR(ISNUMBER(FIND("NCO",H260)),ISNUMBER(FIND("NCO",Y260))), "NCO", IF(AL260="consumer","PMD.com",VLOOKUP(LEFT(H260,2),Tables!$E$1:$F$11,2,FALSE))))</f>
        <v>PMD.com</v>
      </c>
      <c r="C260">
        <f t="shared" ref="C260:C323" si="13">AR260</f>
        <v>7660</v>
      </c>
      <c r="D260">
        <f t="shared" ref="D260:D323" si="14">AN260</f>
        <v>1</v>
      </c>
      <c r="E260" t="str">
        <f t="shared" ca="1" si="12"/>
        <v>shifted orders shipped</v>
      </c>
      <c r="F260" t="s">
        <v>3539</v>
      </c>
      <c r="G260" t="s">
        <v>335</v>
      </c>
      <c r="H260" t="s">
        <v>2884</v>
      </c>
      <c r="I260" s="6">
        <v>44011.001342592594</v>
      </c>
      <c r="J260" t="s">
        <v>16</v>
      </c>
      <c r="K260" s="6">
        <v>44013.243622685186</v>
      </c>
      <c r="M260" t="s">
        <v>3866</v>
      </c>
      <c r="N260" t="s">
        <v>3867</v>
      </c>
      <c r="Q260" t="s">
        <v>802</v>
      </c>
      <c r="R260" t="s">
        <v>365</v>
      </c>
      <c r="S260" t="s">
        <v>3868</v>
      </c>
      <c r="T260" t="s">
        <v>338</v>
      </c>
      <c r="U260" t="s">
        <v>530</v>
      </c>
      <c r="W260" t="s">
        <v>3869</v>
      </c>
      <c r="Z260" t="s">
        <v>3866</v>
      </c>
      <c r="AA260" t="s">
        <v>3867</v>
      </c>
      <c r="AD260" t="s">
        <v>802</v>
      </c>
      <c r="AE260" t="s">
        <v>365</v>
      </c>
      <c r="AF260" t="s">
        <v>3868</v>
      </c>
      <c r="AG260" t="s">
        <v>338</v>
      </c>
      <c r="AH260" t="s">
        <v>530</v>
      </c>
      <c r="AJ260" t="s">
        <v>3869</v>
      </c>
      <c r="AL260" t="s">
        <v>339</v>
      </c>
      <c r="AM260">
        <v>1</v>
      </c>
      <c r="AN260">
        <v>1</v>
      </c>
      <c r="AO260">
        <v>11858</v>
      </c>
      <c r="AQ260">
        <v>124798</v>
      </c>
      <c r="AR260">
        <v>7660</v>
      </c>
      <c r="AS260" t="s">
        <v>2085</v>
      </c>
      <c r="AT260" t="s">
        <v>38</v>
      </c>
      <c r="AW260" t="s">
        <v>343</v>
      </c>
      <c r="BY260" t="s">
        <v>342</v>
      </c>
      <c r="EQ260">
        <v>251455</v>
      </c>
      <c r="ER260" t="s">
        <v>2885</v>
      </c>
      <c r="EV260">
        <v>17285599</v>
      </c>
      <c r="EW260">
        <v>928</v>
      </c>
      <c r="EX260">
        <v>220065</v>
      </c>
      <c r="EY260" t="s">
        <v>3870</v>
      </c>
      <c r="EZ260">
        <v>1</v>
      </c>
      <c r="FC260">
        <v>95321</v>
      </c>
      <c r="FD260" t="s">
        <v>395</v>
      </c>
    </row>
    <row r="261" spans="1:160" x14ac:dyDescent="0.3">
      <c r="A261" t="str">
        <f>VLOOKUP(B261,Table2[],3,FALSE)</f>
        <v>Digital</v>
      </c>
      <c r="B261" t="str">
        <f>IF(OR(ISNUMBER(FIND("QVC",Z261)),ISNUMBER(FIND("QVC",AL261))),"QVC",IF(OR(ISNUMBER(FIND("NCO",H261)),ISNUMBER(FIND("NCO",Y261))), "NCO", IF(AL261="consumer","PMD.com",VLOOKUP(LEFT(H261,2),Tables!$E$1:$F$11,2,FALSE))))</f>
        <v>PMD.com</v>
      </c>
      <c r="C261">
        <f t="shared" si="13"/>
        <v>58040001</v>
      </c>
      <c r="D261">
        <f t="shared" si="14"/>
        <v>1</v>
      </c>
      <c r="E261" t="str">
        <f t="shared" ca="1" si="12"/>
        <v>shifted orders shipped</v>
      </c>
      <c r="F261" t="s">
        <v>3539</v>
      </c>
      <c r="G261" t="s">
        <v>335</v>
      </c>
      <c r="H261" t="s">
        <v>2884</v>
      </c>
      <c r="I261" s="6">
        <v>44011.001342592594</v>
      </c>
      <c r="J261" t="s">
        <v>16</v>
      </c>
      <c r="K261" s="6">
        <v>44013.243622685186</v>
      </c>
      <c r="M261" t="s">
        <v>3866</v>
      </c>
      <c r="N261" t="s">
        <v>3867</v>
      </c>
      <c r="Q261" t="s">
        <v>802</v>
      </c>
      <c r="R261" t="s">
        <v>365</v>
      </c>
      <c r="S261" t="s">
        <v>3868</v>
      </c>
      <c r="T261" t="s">
        <v>338</v>
      </c>
      <c r="U261" t="s">
        <v>530</v>
      </c>
      <c r="W261" t="s">
        <v>3869</v>
      </c>
      <c r="Z261" t="s">
        <v>3866</v>
      </c>
      <c r="AA261" t="s">
        <v>3867</v>
      </c>
      <c r="AD261" t="s">
        <v>802</v>
      </c>
      <c r="AE261" t="s">
        <v>365</v>
      </c>
      <c r="AF261" t="s">
        <v>3868</v>
      </c>
      <c r="AG261" t="s">
        <v>338</v>
      </c>
      <c r="AH261" t="s">
        <v>530</v>
      </c>
      <c r="AJ261" t="s">
        <v>3869</v>
      </c>
      <c r="AL261" t="s">
        <v>339</v>
      </c>
      <c r="AM261">
        <v>1</v>
      </c>
      <c r="AN261">
        <v>1</v>
      </c>
      <c r="AO261">
        <v>12788</v>
      </c>
      <c r="AQ261">
        <v>124484</v>
      </c>
      <c r="AR261">
        <v>58040001</v>
      </c>
      <c r="AS261" t="s">
        <v>54</v>
      </c>
      <c r="AT261" t="s">
        <v>55</v>
      </c>
      <c r="AW261" t="s">
        <v>340</v>
      </c>
      <c r="AX261" t="s">
        <v>340</v>
      </c>
      <c r="AY261" t="s">
        <v>357</v>
      </c>
      <c r="AZ261" t="s">
        <v>363</v>
      </c>
      <c r="BY261" t="s">
        <v>342</v>
      </c>
      <c r="EQ261">
        <v>251707</v>
      </c>
      <c r="ER261" t="s">
        <v>2885</v>
      </c>
      <c r="EV261">
        <v>17285599</v>
      </c>
      <c r="EW261">
        <v>928</v>
      </c>
      <c r="EX261">
        <v>220065</v>
      </c>
      <c r="EY261" t="s">
        <v>3870</v>
      </c>
      <c r="EZ261">
        <v>1</v>
      </c>
      <c r="FC261">
        <v>95321</v>
      </c>
      <c r="FD261" t="s">
        <v>395</v>
      </c>
    </row>
    <row r="262" spans="1:160" x14ac:dyDescent="0.3">
      <c r="A262" t="str">
        <f>VLOOKUP(B262,Table2[],3,FALSE)</f>
        <v>Digital</v>
      </c>
      <c r="B262" t="str">
        <f>IF(OR(ISNUMBER(FIND("QVC",Z262)),ISNUMBER(FIND("QVC",AL262))),"QVC",IF(OR(ISNUMBER(FIND("NCO",H262)),ISNUMBER(FIND("NCO",Y262))), "NCO", IF(AL262="consumer","PMD.com",VLOOKUP(LEFT(H262,2),Tables!$E$1:$F$11,2,FALSE))))</f>
        <v>PMD.com</v>
      </c>
      <c r="C262">
        <f t="shared" si="13"/>
        <v>53900001</v>
      </c>
      <c r="D262">
        <f t="shared" si="14"/>
        <v>1</v>
      </c>
      <c r="E262" t="str">
        <f t="shared" ca="1" si="12"/>
        <v>shifted orders shipped</v>
      </c>
      <c r="F262" t="s">
        <v>3539</v>
      </c>
      <c r="G262" t="s">
        <v>335</v>
      </c>
      <c r="H262" t="s">
        <v>2884</v>
      </c>
      <c r="I262" s="6">
        <v>44011.001342592594</v>
      </c>
      <c r="J262" t="s">
        <v>16</v>
      </c>
      <c r="K262" s="6">
        <v>44013.243622685186</v>
      </c>
      <c r="M262" t="s">
        <v>3866</v>
      </c>
      <c r="N262" t="s">
        <v>3867</v>
      </c>
      <c r="Q262" t="s">
        <v>802</v>
      </c>
      <c r="R262" t="s">
        <v>365</v>
      </c>
      <c r="S262" t="s">
        <v>3868</v>
      </c>
      <c r="T262" t="s">
        <v>338</v>
      </c>
      <c r="U262" t="s">
        <v>530</v>
      </c>
      <c r="W262" t="s">
        <v>3869</v>
      </c>
      <c r="Z262" t="s">
        <v>3866</v>
      </c>
      <c r="AA262" t="s">
        <v>3867</v>
      </c>
      <c r="AD262" t="s">
        <v>802</v>
      </c>
      <c r="AE262" t="s">
        <v>365</v>
      </c>
      <c r="AF262" t="s">
        <v>3868</v>
      </c>
      <c r="AG262" t="s">
        <v>338</v>
      </c>
      <c r="AH262" t="s">
        <v>530</v>
      </c>
      <c r="AJ262" t="s">
        <v>3869</v>
      </c>
      <c r="AL262" t="s">
        <v>339</v>
      </c>
      <c r="AM262">
        <v>1</v>
      </c>
      <c r="AN262">
        <v>1</v>
      </c>
      <c r="AO262">
        <v>31217</v>
      </c>
      <c r="AQ262">
        <v>124466</v>
      </c>
      <c r="AR262">
        <v>53900001</v>
      </c>
      <c r="AS262" t="s">
        <v>1697</v>
      </c>
      <c r="AT262" t="s">
        <v>104</v>
      </c>
      <c r="AW262" t="s">
        <v>343</v>
      </c>
      <c r="BY262" t="s">
        <v>342</v>
      </c>
      <c r="EQ262">
        <v>247378</v>
      </c>
      <c r="ER262" t="s">
        <v>2885</v>
      </c>
      <c r="EV262">
        <v>17285599</v>
      </c>
      <c r="EW262">
        <v>928</v>
      </c>
      <c r="EX262">
        <v>220065</v>
      </c>
      <c r="EY262" t="s">
        <v>3870</v>
      </c>
      <c r="EZ262">
        <v>1</v>
      </c>
      <c r="FC262" t="s">
        <v>632</v>
      </c>
      <c r="FD262" t="s">
        <v>633</v>
      </c>
    </row>
    <row r="263" spans="1:160" x14ac:dyDescent="0.3">
      <c r="A263" t="str">
        <f>VLOOKUP(B263,Table2[],3,FALSE)</f>
        <v>Digital</v>
      </c>
      <c r="B263" t="str">
        <f>IF(OR(ISNUMBER(FIND("QVC",Z263)),ISNUMBER(FIND("QVC",AL263))),"QVC",IF(OR(ISNUMBER(FIND("NCO",H263)),ISNUMBER(FIND("NCO",Y263))), "NCO", IF(AL263="consumer","PMD.com",VLOOKUP(LEFT(H263,2),Tables!$E$1:$F$11,2,FALSE))))</f>
        <v>PMD.com</v>
      </c>
      <c r="C263">
        <f t="shared" si="13"/>
        <v>58030001</v>
      </c>
      <c r="D263">
        <f t="shared" si="14"/>
        <v>1</v>
      </c>
      <c r="E263" t="str">
        <f t="shared" ca="1" si="12"/>
        <v>shifted orders shipped</v>
      </c>
      <c r="F263" t="s">
        <v>3539</v>
      </c>
      <c r="G263" t="s">
        <v>335</v>
      </c>
      <c r="H263" t="s">
        <v>2884</v>
      </c>
      <c r="I263" s="6">
        <v>44011.001342592594</v>
      </c>
      <c r="J263" t="s">
        <v>16</v>
      </c>
      <c r="K263" s="6">
        <v>44013.243622685186</v>
      </c>
      <c r="M263" t="s">
        <v>3866</v>
      </c>
      <c r="N263" t="s">
        <v>3867</v>
      </c>
      <c r="Q263" t="s">
        <v>802</v>
      </c>
      <c r="R263" t="s">
        <v>365</v>
      </c>
      <c r="S263" t="s">
        <v>3868</v>
      </c>
      <c r="T263" t="s">
        <v>338</v>
      </c>
      <c r="U263" t="s">
        <v>530</v>
      </c>
      <c r="W263" t="s">
        <v>3869</v>
      </c>
      <c r="Z263" t="s">
        <v>3866</v>
      </c>
      <c r="AA263" t="s">
        <v>3867</v>
      </c>
      <c r="AD263" t="s">
        <v>802</v>
      </c>
      <c r="AE263" t="s">
        <v>365</v>
      </c>
      <c r="AF263" t="s">
        <v>3868</v>
      </c>
      <c r="AG263" t="s">
        <v>338</v>
      </c>
      <c r="AH263" t="s">
        <v>530</v>
      </c>
      <c r="AJ263" t="s">
        <v>3869</v>
      </c>
      <c r="AL263" t="s">
        <v>339</v>
      </c>
      <c r="AM263">
        <v>1</v>
      </c>
      <c r="AN263">
        <v>1</v>
      </c>
      <c r="AO263">
        <v>9621</v>
      </c>
      <c r="AQ263">
        <v>124483</v>
      </c>
      <c r="AR263">
        <v>58030001</v>
      </c>
      <c r="AS263" t="s">
        <v>1761</v>
      </c>
      <c r="AT263" t="s">
        <v>36</v>
      </c>
      <c r="AW263" t="s">
        <v>340</v>
      </c>
      <c r="AX263" t="s">
        <v>340</v>
      </c>
      <c r="AY263" t="s">
        <v>382</v>
      </c>
      <c r="AZ263" t="s">
        <v>383</v>
      </c>
      <c r="BY263" t="s">
        <v>342</v>
      </c>
      <c r="EQ263">
        <v>243289</v>
      </c>
      <c r="ER263" t="s">
        <v>2885</v>
      </c>
      <c r="EV263">
        <v>17285599</v>
      </c>
      <c r="EW263">
        <v>928</v>
      </c>
      <c r="EX263">
        <v>220065</v>
      </c>
      <c r="EY263" t="s">
        <v>3870</v>
      </c>
      <c r="EZ263">
        <v>1</v>
      </c>
      <c r="FC263">
        <v>95321</v>
      </c>
      <c r="FD263" t="s">
        <v>395</v>
      </c>
    </row>
    <row r="264" spans="1:160" x14ac:dyDescent="0.3">
      <c r="A264" t="str">
        <f>VLOOKUP(B264,Table2[],3,FALSE)</f>
        <v>Digital</v>
      </c>
      <c r="B264" t="str">
        <f>IF(OR(ISNUMBER(FIND("QVC",Z264)),ISNUMBER(FIND("QVC",AL264))),"QVC",IF(OR(ISNUMBER(FIND("NCO",H264)),ISNUMBER(FIND("NCO",Y264))), "NCO", IF(AL264="consumer","PMD.com",VLOOKUP(LEFT(H264,2),Tables!$E$1:$F$11,2,FALSE))))</f>
        <v>PMD.com</v>
      </c>
      <c r="C264">
        <f t="shared" si="13"/>
        <v>54010001</v>
      </c>
      <c r="D264">
        <f t="shared" si="14"/>
        <v>1</v>
      </c>
      <c r="E264" t="str">
        <f t="shared" ca="1" si="12"/>
        <v>shifted orders shipped</v>
      </c>
      <c r="F264" t="s">
        <v>3539</v>
      </c>
      <c r="G264" t="s">
        <v>335</v>
      </c>
      <c r="H264" t="s">
        <v>2884</v>
      </c>
      <c r="I264" s="6">
        <v>44011.001342592594</v>
      </c>
      <c r="J264" t="s">
        <v>16</v>
      </c>
      <c r="K264" s="6">
        <v>44013.243622685186</v>
      </c>
      <c r="M264" t="s">
        <v>3866</v>
      </c>
      <c r="N264" t="s">
        <v>3867</v>
      </c>
      <c r="Q264" t="s">
        <v>802</v>
      </c>
      <c r="R264" t="s">
        <v>365</v>
      </c>
      <c r="S264" t="s">
        <v>3868</v>
      </c>
      <c r="T264" t="s">
        <v>338</v>
      </c>
      <c r="U264" t="s">
        <v>530</v>
      </c>
      <c r="W264" t="s">
        <v>3869</v>
      </c>
      <c r="Z264" t="s">
        <v>3866</v>
      </c>
      <c r="AA264" t="s">
        <v>3867</v>
      </c>
      <c r="AD264" t="s">
        <v>802</v>
      </c>
      <c r="AE264" t="s">
        <v>365</v>
      </c>
      <c r="AF264" t="s">
        <v>3868</v>
      </c>
      <c r="AG264" t="s">
        <v>338</v>
      </c>
      <c r="AH264" t="s">
        <v>530</v>
      </c>
      <c r="AJ264" t="s">
        <v>3869</v>
      </c>
      <c r="AL264" t="s">
        <v>339</v>
      </c>
      <c r="AM264">
        <v>1</v>
      </c>
      <c r="AN264">
        <v>1</v>
      </c>
      <c r="AO264">
        <v>6300</v>
      </c>
      <c r="AQ264">
        <v>124476</v>
      </c>
      <c r="AR264">
        <v>54010001</v>
      </c>
      <c r="AS264" t="s">
        <v>577</v>
      </c>
      <c r="AT264" t="s">
        <v>35</v>
      </c>
      <c r="AW264" t="s">
        <v>340</v>
      </c>
      <c r="AX264">
        <v>0</v>
      </c>
      <c r="AY264" t="s">
        <v>348</v>
      </c>
      <c r="AZ264">
        <v>0</v>
      </c>
      <c r="BY264" t="s">
        <v>342</v>
      </c>
      <c r="EQ264">
        <v>252076</v>
      </c>
      <c r="ER264" t="s">
        <v>2885</v>
      </c>
      <c r="EV264">
        <v>17285599</v>
      </c>
      <c r="EW264">
        <v>928</v>
      </c>
      <c r="EX264">
        <v>220065</v>
      </c>
      <c r="EY264" t="s">
        <v>3870</v>
      </c>
      <c r="EZ264">
        <v>1</v>
      </c>
      <c r="FC264" t="s">
        <v>632</v>
      </c>
      <c r="FD264" t="s">
        <v>633</v>
      </c>
    </row>
    <row r="265" spans="1:160" x14ac:dyDescent="0.3">
      <c r="A265" t="str">
        <f>VLOOKUP(B265,Table2[],3,FALSE)</f>
        <v>Digital</v>
      </c>
      <c r="B265" t="str">
        <f>IF(OR(ISNUMBER(FIND("QVC",Z265)),ISNUMBER(FIND("QVC",AL265))),"QVC",IF(OR(ISNUMBER(FIND("NCO",H265)),ISNUMBER(FIND("NCO",Y265))), "NCO", IF(AL265="consumer","PMD.com",VLOOKUP(LEFT(H265,2),Tables!$E$1:$F$11,2,FALSE))))</f>
        <v>PMD.com</v>
      </c>
      <c r="C265">
        <f t="shared" si="13"/>
        <v>5260</v>
      </c>
      <c r="D265">
        <f t="shared" si="14"/>
        <v>1</v>
      </c>
      <c r="E265" t="str">
        <f t="shared" ca="1" si="12"/>
        <v>shifted orders shipped</v>
      </c>
      <c r="F265" t="s">
        <v>3539</v>
      </c>
      <c r="G265" t="s">
        <v>335</v>
      </c>
      <c r="H265" t="s">
        <v>2773</v>
      </c>
      <c r="I265" s="6">
        <v>44008.97079861111</v>
      </c>
      <c r="J265" t="s">
        <v>16</v>
      </c>
      <c r="K265" s="6">
        <v>44013.244895833333</v>
      </c>
      <c r="M265" t="s">
        <v>3871</v>
      </c>
      <c r="N265" t="s">
        <v>3872</v>
      </c>
      <c r="Q265" t="s">
        <v>3873</v>
      </c>
      <c r="R265" t="s">
        <v>400</v>
      </c>
      <c r="S265">
        <v>15126</v>
      </c>
      <c r="T265" t="s">
        <v>338</v>
      </c>
      <c r="U265" t="s">
        <v>530</v>
      </c>
      <c r="W265" t="s">
        <v>3874</v>
      </c>
      <c r="Z265" t="s">
        <v>3871</v>
      </c>
      <c r="AA265" t="s">
        <v>3872</v>
      </c>
      <c r="AD265" t="s">
        <v>3873</v>
      </c>
      <c r="AE265" t="s">
        <v>400</v>
      </c>
      <c r="AF265">
        <v>15126</v>
      </c>
      <c r="AG265" t="s">
        <v>338</v>
      </c>
      <c r="AH265" t="s">
        <v>530</v>
      </c>
      <c r="AJ265" t="s">
        <v>3874</v>
      </c>
      <c r="AL265" t="s">
        <v>339</v>
      </c>
      <c r="AM265">
        <v>1</v>
      </c>
      <c r="AN265">
        <v>1</v>
      </c>
      <c r="AO265">
        <v>6390</v>
      </c>
      <c r="AQ265">
        <v>124400</v>
      </c>
      <c r="AR265">
        <v>5260</v>
      </c>
      <c r="AS265" t="s">
        <v>1228</v>
      </c>
      <c r="AT265" t="s">
        <v>173</v>
      </c>
      <c r="AW265" t="s">
        <v>352</v>
      </c>
      <c r="AX265" t="s">
        <v>352</v>
      </c>
      <c r="AY265" t="s">
        <v>353</v>
      </c>
      <c r="AZ265" t="s">
        <v>384</v>
      </c>
      <c r="BY265" t="s">
        <v>342</v>
      </c>
      <c r="EQ265">
        <v>250591</v>
      </c>
      <c r="ER265" t="s">
        <v>2774</v>
      </c>
      <c r="EV265">
        <v>17285035</v>
      </c>
      <c r="EW265">
        <v>928</v>
      </c>
      <c r="EX265">
        <v>219511</v>
      </c>
      <c r="EY265" t="s">
        <v>3875</v>
      </c>
      <c r="EZ265">
        <v>1</v>
      </c>
      <c r="FC265">
        <v>90402</v>
      </c>
      <c r="FD265" t="s">
        <v>393</v>
      </c>
    </row>
    <row r="266" spans="1:160" x14ac:dyDescent="0.3">
      <c r="A266" t="str">
        <f>VLOOKUP(B266,Table2[],3,FALSE)</f>
        <v>Digital</v>
      </c>
      <c r="B266" t="str">
        <f>IF(OR(ISNUMBER(FIND("QVC",Z266)),ISNUMBER(FIND("QVC",AL266))),"QVC",IF(OR(ISNUMBER(FIND("NCO",H266)),ISNUMBER(FIND("NCO",Y266))), "NCO", IF(AL266="consumer","PMD.com",VLOOKUP(LEFT(H266,2),Tables!$E$1:$F$11,2,FALSE))))</f>
        <v>PMD.com</v>
      </c>
      <c r="C266">
        <f t="shared" si="13"/>
        <v>53200001</v>
      </c>
      <c r="D266">
        <f t="shared" si="14"/>
        <v>1</v>
      </c>
      <c r="E266" t="str">
        <f t="shared" ca="1" si="12"/>
        <v>shifted orders shipped</v>
      </c>
      <c r="F266" t="s">
        <v>3539</v>
      </c>
      <c r="G266" t="s">
        <v>335</v>
      </c>
      <c r="H266" t="s">
        <v>2773</v>
      </c>
      <c r="I266" s="6">
        <v>44008.97079861111</v>
      </c>
      <c r="J266" t="s">
        <v>16</v>
      </c>
      <c r="K266" s="6">
        <v>44013.244895833333</v>
      </c>
      <c r="M266" t="s">
        <v>3871</v>
      </c>
      <c r="N266" t="s">
        <v>3872</v>
      </c>
      <c r="Q266" t="s">
        <v>3873</v>
      </c>
      <c r="R266" t="s">
        <v>400</v>
      </c>
      <c r="S266">
        <v>15126</v>
      </c>
      <c r="T266" t="s">
        <v>338</v>
      </c>
      <c r="U266" t="s">
        <v>530</v>
      </c>
      <c r="W266" t="s">
        <v>3874</v>
      </c>
      <c r="Z266" t="s">
        <v>3871</v>
      </c>
      <c r="AA266" t="s">
        <v>3872</v>
      </c>
      <c r="AD266" t="s">
        <v>3873</v>
      </c>
      <c r="AE266" t="s">
        <v>400</v>
      </c>
      <c r="AF266">
        <v>15126</v>
      </c>
      <c r="AG266" t="s">
        <v>338</v>
      </c>
      <c r="AH266" t="s">
        <v>530</v>
      </c>
      <c r="AJ266" t="s">
        <v>3874</v>
      </c>
      <c r="AL266" t="s">
        <v>339</v>
      </c>
      <c r="AM266">
        <v>1</v>
      </c>
      <c r="AN266">
        <v>1</v>
      </c>
      <c r="AO266">
        <v>15189</v>
      </c>
      <c r="AQ266">
        <v>123906</v>
      </c>
      <c r="AR266">
        <v>53200001</v>
      </c>
      <c r="AS266" t="s">
        <v>973</v>
      </c>
      <c r="AT266" t="s">
        <v>50</v>
      </c>
      <c r="AW266" t="s">
        <v>340</v>
      </c>
      <c r="AX266" t="s">
        <v>340</v>
      </c>
      <c r="AY266" t="s">
        <v>357</v>
      </c>
      <c r="AZ266" t="s">
        <v>363</v>
      </c>
      <c r="BY266" t="s">
        <v>342</v>
      </c>
      <c r="EQ266">
        <v>252156</v>
      </c>
      <c r="ER266" t="s">
        <v>2774</v>
      </c>
      <c r="EV266">
        <v>17285035</v>
      </c>
      <c r="EW266">
        <v>928</v>
      </c>
      <c r="EX266">
        <v>219511</v>
      </c>
      <c r="EY266" t="s">
        <v>3875</v>
      </c>
      <c r="EZ266">
        <v>1</v>
      </c>
      <c r="FC266">
        <v>95071</v>
      </c>
      <c r="FD266" t="s">
        <v>1477</v>
      </c>
    </row>
    <row r="267" spans="1:160" x14ac:dyDescent="0.3">
      <c r="A267" t="str">
        <f>VLOOKUP(B267,Table2[],3,FALSE)</f>
        <v>Digital</v>
      </c>
      <c r="B267" t="str">
        <f>IF(OR(ISNUMBER(FIND("QVC",Z267)),ISNUMBER(FIND("QVC",AL267))),"QVC",IF(OR(ISNUMBER(FIND("NCO",H267)),ISNUMBER(FIND("NCO",Y267))), "NCO", IF(AL267="consumer","PMD.com",VLOOKUP(LEFT(H267,2),Tables!$E$1:$F$11,2,FALSE))))</f>
        <v>PMD.com</v>
      </c>
      <c r="C267">
        <f t="shared" si="13"/>
        <v>5341</v>
      </c>
      <c r="D267">
        <f t="shared" si="14"/>
        <v>1</v>
      </c>
      <c r="E267" t="str">
        <f t="shared" ca="1" si="12"/>
        <v>shifted orders shipped</v>
      </c>
      <c r="F267" t="s">
        <v>3539</v>
      </c>
      <c r="G267" t="s">
        <v>335</v>
      </c>
      <c r="H267" t="s">
        <v>2773</v>
      </c>
      <c r="I267" s="6">
        <v>44008.97079861111</v>
      </c>
      <c r="J267" t="s">
        <v>16</v>
      </c>
      <c r="K267" s="6">
        <v>44013.244895833333</v>
      </c>
      <c r="M267" t="s">
        <v>3871</v>
      </c>
      <c r="N267" t="s">
        <v>3872</v>
      </c>
      <c r="Q267" t="s">
        <v>3873</v>
      </c>
      <c r="R267" t="s">
        <v>400</v>
      </c>
      <c r="S267">
        <v>15126</v>
      </c>
      <c r="T267" t="s">
        <v>338</v>
      </c>
      <c r="U267" t="s">
        <v>530</v>
      </c>
      <c r="W267" t="s">
        <v>3874</v>
      </c>
      <c r="Z267" t="s">
        <v>3871</v>
      </c>
      <c r="AA267" t="s">
        <v>3872</v>
      </c>
      <c r="AD267" t="s">
        <v>3873</v>
      </c>
      <c r="AE267" t="s">
        <v>400</v>
      </c>
      <c r="AF267">
        <v>15126</v>
      </c>
      <c r="AG267" t="s">
        <v>338</v>
      </c>
      <c r="AH267" t="s">
        <v>530</v>
      </c>
      <c r="AJ267" t="s">
        <v>3874</v>
      </c>
      <c r="AL267" t="s">
        <v>339</v>
      </c>
      <c r="AM267">
        <v>1</v>
      </c>
      <c r="AN267">
        <v>1</v>
      </c>
      <c r="AO267">
        <v>15156</v>
      </c>
      <c r="AQ267">
        <v>124187</v>
      </c>
      <c r="AR267">
        <v>5341</v>
      </c>
      <c r="AS267" t="s">
        <v>831</v>
      </c>
      <c r="AT267" t="s">
        <v>82</v>
      </c>
      <c r="AW267" t="s">
        <v>340</v>
      </c>
      <c r="AX267" t="s">
        <v>340</v>
      </c>
      <c r="AY267" t="s">
        <v>345</v>
      </c>
      <c r="AZ267" t="s">
        <v>346</v>
      </c>
      <c r="BY267" t="s">
        <v>342</v>
      </c>
      <c r="EQ267">
        <v>244247</v>
      </c>
      <c r="ER267" t="s">
        <v>2774</v>
      </c>
      <c r="EV267">
        <v>17285035</v>
      </c>
      <c r="EW267">
        <v>928</v>
      </c>
      <c r="EX267">
        <v>219511</v>
      </c>
      <c r="EY267" t="s">
        <v>3875</v>
      </c>
      <c r="EZ267">
        <v>1</v>
      </c>
      <c r="FC267">
        <v>95071</v>
      </c>
      <c r="FD267" t="s">
        <v>1477</v>
      </c>
    </row>
    <row r="268" spans="1:160" x14ac:dyDescent="0.3">
      <c r="A268" t="str">
        <f>VLOOKUP(B268,Table2[],3,FALSE)</f>
        <v>Digital</v>
      </c>
      <c r="B268" t="str">
        <f>IF(OR(ISNUMBER(FIND("QVC",Z268)),ISNUMBER(FIND("QVC",AL268))),"QVC",IF(OR(ISNUMBER(FIND("NCO",H268)),ISNUMBER(FIND("NCO",Y268))), "NCO", IF(AL268="consumer","PMD.com",VLOOKUP(LEFT(H268,2),Tables!$E$1:$F$11,2,FALSE))))</f>
        <v>PMD.com</v>
      </c>
      <c r="C268">
        <f t="shared" si="13"/>
        <v>5331</v>
      </c>
      <c r="D268">
        <f t="shared" si="14"/>
        <v>1</v>
      </c>
      <c r="E268" t="str">
        <f t="shared" ca="1" si="12"/>
        <v>shifted orders shipped</v>
      </c>
      <c r="F268" t="s">
        <v>3539</v>
      </c>
      <c r="G268" t="s">
        <v>335</v>
      </c>
      <c r="H268" t="s">
        <v>2773</v>
      </c>
      <c r="I268" s="6">
        <v>44008.97079861111</v>
      </c>
      <c r="J268" t="s">
        <v>16</v>
      </c>
      <c r="K268" s="6">
        <v>44013.244895833333</v>
      </c>
      <c r="M268" t="s">
        <v>3871</v>
      </c>
      <c r="N268" t="s">
        <v>3872</v>
      </c>
      <c r="Q268" t="s">
        <v>3873</v>
      </c>
      <c r="R268" t="s">
        <v>400</v>
      </c>
      <c r="S268">
        <v>15126</v>
      </c>
      <c r="T268" t="s">
        <v>338</v>
      </c>
      <c r="U268" t="s">
        <v>530</v>
      </c>
      <c r="W268" t="s">
        <v>3874</v>
      </c>
      <c r="Z268" t="s">
        <v>3871</v>
      </c>
      <c r="AA268" t="s">
        <v>3872</v>
      </c>
      <c r="AD268" t="s">
        <v>3873</v>
      </c>
      <c r="AE268" t="s">
        <v>400</v>
      </c>
      <c r="AF268">
        <v>15126</v>
      </c>
      <c r="AG268" t="s">
        <v>338</v>
      </c>
      <c r="AH268" t="s">
        <v>530</v>
      </c>
      <c r="AJ268" t="s">
        <v>3874</v>
      </c>
      <c r="AL268" t="s">
        <v>339</v>
      </c>
      <c r="AM268">
        <v>1</v>
      </c>
      <c r="AN268">
        <v>1</v>
      </c>
      <c r="AO268">
        <v>19662</v>
      </c>
      <c r="AQ268">
        <v>123796</v>
      </c>
      <c r="AR268">
        <v>5331</v>
      </c>
      <c r="AS268" t="s">
        <v>746</v>
      </c>
      <c r="AT268" t="s">
        <v>129</v>
      </c>
      <c r="AW268" t="s">
        <v>340</v>
      </c>
      <c r="AX268" t="s">
        <v>352</v>
      </c>
      <c r="AY268" t="s">
        <v>353</v>
      </c>
      <c r="AZ268" t="s">
        <v>354</v>
      </c>
      <c r="BY268" t="s">
        <v>342</v>
      </c>
      <c r="EQ268">
        <v>247800</v>
      </c>
      <c r="ER268" t="s">
        <v>2774</v>
      </c>
      <c r="EV268">
        <v>17285035</v>
      </c>
      <c r="EW268">
        <v>928</v>
      </c>
      <c r="EX268">
        <v>219511</v>
      </c>
      <c r="EY268" t="s">
        <v>3875</v>
      </c>
      <c r="EZ268">
        <v>1</v>
      </c>
      <c r="FC268">
        <v>90402</v>
      </c>
      <c r="FD268" t="s">
        <v>393</v>
      </c>
    </row>
    <row r="269" spans="1:160" x14ac:dyDescent="0.3">
      <c r="A269" t="str">
        <f>VLOOKUP(B269,Table2[],3,FALSE)</f>
        <v>Digital</v>
      </c>
      <c r="B269" t="str">
        <f>IF(OR(ISNUMBER(FIND("QVC",Z269)),ISNUMBER(FIND("QVC",AL269))),"QVC",IF(OR(ISNUMBER(FIND("NCO",H269)),ISNUMBER(FIND("NCO",Y269))), "NCO", IF(AL269="consumer","PMD.com",VLOOKUP(LEFT(H269,2),Tables!$E$1:$F$11,2,FALSE))))</f>
        <v>PMD.com</v>
      </c>
      <c r="C269">
        <f t="shared" si="13"/>
        <v>53900001</v>
      </c>
      <c r="D269">
        <f t="shared" si="14"/>
        <v>1</v>
      </c>
      <c r="E269" t="str">
        <f t="shared" ca="1" si="12"/>
        <v>shifted orders shipped</v>
      </c>
      <c r="F269" t="s">
        <v>3539</v>
      </c>
      <c r="G269" t="s">
        <v>335</v>
      </c>
      <c r="H269" t="s">
        <v>2892</v>
      </c>
      <c r="I269" s="6">
        <v>44011.013425925928</v>
      </c>
      <c r="J269" t="s">
        <v>16</v>
      </c>
      <c r="K269" s="6">
        <v>44013.245023148149</v>
      </c>
      <c r="M269" t="s">
        <v>3876</v>
      </c>
      <c r="N269" t="s">
        <v>3877</v>
      </c>
      <c r="O269" t="s">
        <v>3878</v>
      </c>
      <c r="Q269" t="s">
        <v>793</v>
      </c>
      <c r="R269" t="s">
        <v>365</v>
      </c>
      <c r="S269" t="s">
        <v>3879</v>
      </c>
      <c r="T269" t="s">
        <v>338</v>
      </c>
      <c r="U269" t="s">
        <v>530</v>
      </c>
      <c r="W269" t="s">
        <v>3880</v>
      </c>
      <c r="Z269" t="s">
        <v>3876</v>
      </c>
      <c r="AA269" t="s">
        <v>3877</v>
      </c>
      <c r="AB269" t="s">
        <v>3878</v>
      </c>
      <c r="AD269" t="s">
        <v>793</v>
      </c>
      <c r="AE269" t="s">
        <v>365</v>
      </c>
      <c r="AF269" t="s">
        <v>3879</v>
      </c>
      <c r="AG269" t="s">
        <v>338</v>
      </c>
      <c r="AH269" t="s">
        <v>530</v>
      </c>
      <c r="AJ269" t="s">
        <v>3880</v>
      </c>
      <c r="AL269" t="s">
        <v>339</v>
      </c>
      <c r="AM269">
        <v>1</v>
      </c>
      <c r="AN269">
        <v>1</v>
      </c>
      <c r="AO269">
        <v>31217</v>
      </c>
      <c r="AQ269">
        <v>124466</v>
      </c>
      <c r="AR269">
        <v>53900001</v>
      </c>
      <c r="AS269" t="s">
        <v>1697</v>
      </c>
      <c r="AT269" t="s">
        <v>104</v>
      </c>
      <c r="AW269" t="s">
        <v>343</v>
      </c>
      <c r="BY269" t="s">
        <v>342</v>
      </c>
      <c r="EQ269">
        <v>247378</v>
      </c>
      <c r="ER269" t="s">
        <v>2893</v>
      </c>
      <c r="EV269">
        <v>17285603</v>
      </c>
      <c r="EW269">
        <v>928</v>
      </c>
      <c r="EX269">
        <v>220069</v>
      </c>
      <c r="EY269" t="s">
        <v>3881</v>
      </c>
      <c r="EZ269">
        <v>1</v>
      </c>
      <c r="FC269" t="s">
        <v>632</v>
      </c>
      <c r="FD269" t="s">
        <v>633</v>
      </c>
    </row>
    <row r="270" spans="1:160" x14ac:dyDescent="0.3">
      <c r="A270" t="str">
        <f>VLOOKUP(B270,Table2[],3,FALSE)</f>
        <v>Digital</v>
      </c>
      <c r="B270" t="str">
        <f>IF(OR(ISNUMBER(FIND("QVC",Z270)),ISNUMBER(FIND("QVC",AL270))),"QVC",IF(OR(ISNUMBER(FIND("NCO",H270)),ISNUMBER(FIND("NCO",Y270))), "NCO", IF(AL270="consumer","PMD.com",VLOOKUP(LEFT(H270,2),Tables!$E$1:$F$11,2,FALSE))))</f>
        <v>PMD.com</v>
      </c>
      <c r="C270">
        <f t="shared" si="13"/>
        <v>5237</v>
      </c>
      <c r="D270">
        <f t="shared" si="14"/>
        <v>1</v>
      </c>
      <c r="E270" t="str">
        <f t="shared" ca="1" si="12"/>
        <v>shifted orders shipped</v>
      </c>
      <c r="F270" t="s">
        <v>3539</v>
      </c>
      <c r="G270" t="s">
        <v>335</v>
      </c>
      <c r="H270" t="s">
        <v>2892</v>
      </c>
      <c r="I270" s="6">
        <v>44011.013425925928</v>
      </c>
      <c r="J270" t="s">
        <v>16</v>
      </c>
      <c r="K270" s="6">
        <v>44013.245023148149</v>
      </c>
      <c r="M270" t="s">
        <v>3876</v>
      </c>
      <c r="N270" t="s">
        <v>3877</v>
      </c>
      <c r="O270" t="s">
        <v>3878</v>
      </c>
      <c r="Q270" t="s">
        <v>793</v>
      </c>
      <c r="R270" t="s">
        <v>365</v>
      </c>
      <c r="S270" t="s">
        <v>3879</v>
      </c>
      <c r="T270" t="s">
        <v>338</v>
      </c>
      <c r="U270" t="s">
        <v>530</v>
      </c>
      <c r="W270" t="s">
        <v>3880</v>
      </c>
      <c r="Z270" t="s">
        <v>3876</v>
      </c>
      <c r="AA270" t="s">
        <v>3877</v>
      </c>
      <c r="AB270" t="s">
        <v>3878</v>
      </c>
      <c r="AD270" t="s">
        <v>793</v>
      </c>
      <c r="AE270" t="s">
        <v>365</v>
      </c>
      <c r="AF270" t="s">
        <v>3879</v>
      </c>
      <c r="AG270" t="s">
        <v>338</v>
      </c>
      <c r="AH270" t="s">
        <v>530</v>
      </c>
      <c r="AJ270" t="s">
        <v>3880</v>
      </c>
      <c r="AL270" t="s">
        <v>339</v>
      </c>
      <c r="AM270">
        <v>1</v>
      </c>
      <c r="AN270">
        <v>1</v>
      </c>
      <c r="AO270">
        <v>6549</v>
      </c>
      <c r="AQ270">
        <v>124397</v>
      </c>
      <c r="AR270">
        <v>5237</v>
      </c>
      <c r="AS270" t="s">
        <v>21</v>
      </c>
      <c r="AT270" t="s">
        <v>22</v>
      </c>
      <c r="AW270" t="s">
        <v>352</v>
      </c>
      <c r="AX270" t="s">
        <v>352</v>
      </c>
      <c r="AY270" t="s">
        <v>353</v>
      </c>
      <c r="AZ270" t="s">
        <v>355</v>
      </c>
      <c r="BY270" t="s">
        <v>342</v>
      </c>
      <c r="EQ270">
        <v>247509</v>
      </c>
      <c r="ER270" t="s">
        <v>2893</v>
      </c>
      <c r="EV270">
        <v>17285603</v>
      </c>
      <c r="EW270">
        <v>928</v>
      </c>
      <c r="EX270">
        <v>220069</v>
      </c>
      <c r="EY270" t="s">
        <v>3881</v>
      </c>
      <c r="EZ270">
        <v>1</v>
      </c>
      <c r="FC270">
        <v>5237</v>
      </c>
      <c r="FD270" t="s">
        <v>22</v>
      </c>
    </row>
    <row r="271" spans="1:160" x14ac:dyDescent="0.3">
      <c r="A271" t="str">
        <f>VLOOKUP(B271,Table2[],3,FALSE)</f>
        <v>Digital</v>
      </c>
      <c r="B271" t="str">
        <f>IF(OR(ISNUMBER(FIND("QVC",Z271)),ISNUMBER(FIND("QVC",AL271))),"QVC",IF(OR(ISNUMBER(FIND("NCO",H271)),ISNUMBER(FIND("NCO",Y271))), "NCO", IF(AL271="consumer","PMD.com",VLOOKUP(LEFT(H271,2),Tables!$E$1:$F$11,2,FALSE))))</f>
        <v>PMD.com</v>
      </c>
      <c r="C271">
        <f t="shared" si="13"/>
        <v>53470001</v>
      </c>
      <c r="D271">
        <f t="shared" si="14"/>
        <v>1</v>
      </c>
      <c r="E271" t="str">
        <f t="shared" ca="1" si="12"/>
        <v>shifted orders shipped</v>
      </c>
      <c r="F271" t="s">
        <v>3539</v>
      </c>
      <c r="G271" t="s">
        <v>335</v>
      </c>
      <c r="H271" t="s">
        <v>2892</v>
      </c>
      <c r="I271" s="6">
        <v>44011.013425925928</v>
      </c>
      <c r="J271" t="s">
        <v>16</v>
      </c>
      <c r="K271" s="6">
        <v>44013.245023148149</v>
      </c>
      <c r="M271" t="s">
        <v>3876</v>
      </c>
      <c r="N271" t="s">
        <v>3877</v>
      </c>
      <c r="O271" t="s">
        <v>3878</v>
      </c>
      <c r="Q271" t="s">
        <v>793</v>
      </c>
      <c r="R271" t="s">
        <v>365</v>
      </c>
      <c r="S271" t="s">
        <v>3879</v>
      </c>
      <c r="T271" t="s">
        <v>338</v>
      </c>
      <c r="U271" t="s">
        <v>530</v>
      </c>
      <c r="W271" t="s">
        <v>3880</v>
      </c>
      <c r="Z271" t="s">
        <v>3876</v>
      </c>
      <c r="AA271" t="s">
        <v>3877</v>
      </c>
      <c r="AB271" t="s">
        <v>3878</v>
      </c>
      <c r="AD271" t="s">
        <v>793</v>
      </c>
      <c r="AE271" t="s">
        <v>365</v>
      </c>
      <c r="AF271" t="s">
        <v>3879</v>
      </c>
      <c r="AG271" t="s">
        <v>338</v>
      </c>
      <c r="AH271" t="s">
        <v>530</v>
      </c>
      <c r="AJ271" t="s">
        <v>3880</v>
      </c>
      <c r="AL271" t="s">
        <v>339</v>
      </c>
      <c r="AM271">
        <v>1</v>
      </c>
      <c r="AN271">
        <v>1</v>
      </c>
      <c r="AO271">
        <v>3997</v>
      </c>
      <c r="AQ271">
        <v>127804</v>
      </c>
      <c r="AR271">
        <v>53470001</v>
      </c>
      <c r="AS271" t="s">
        <v>956</v>
      </c>
      <c r="AT271" t="s">
        <v>957</v>
      </c>
      <c r="BY271" t="s">
        <v>342</v>
      </c>
      <c r="EQ271">
        <v>252133</v>
      </c>
      <c r="ER271" t="s">
        <v>2893</v>
      </c>
      <c r="EV271">
        <v>17285603</v>
      </c>
      <c r="EW271">
        <v>928</v>
      </c>
      <c r="EX271">
        <v>220069</v>
      </c>
      <c r="EY271" t="s">
        <v>3881</v>
      </c>
      <c r="EZ271">
        <v>1</v>
      </c>
      <c r="FC271">
        <v>53470001</v>
      </c>
      <c r="FD271" t="s">
        <v>957</v>
      </c>
    </row>
    <row r="272" spans="1:160" x14ac:dyDescent="0.3">
      <c r="A272" t="str">
        <f>VLOOKUP(B272,Table2[],3,FALSE)</f>
        <v>Digital</v>
      </c>
      <c r="B272" t="str">
        <f>IF(OR(ISNUMBER(FIND("QVC",Z272)),ISNUMBER(FIND("QVC",AL272))),"QVC",IF(OR(ISNUMBER(FIND("NCO",H272)),ISNUMBER(FIND("NCO",Y272))), "NCO", IF(AL272="consumer","PMD.com",VLOOKUP(LEFT(H272,2),Tables!$E$1:$F$11,2,FALSE))))</f>
        <v>PMD.com</v>
      </c>
      <c r="C272">
        <f t="shared" si="13"/>
        <v>53490001</v>
      </c>
      <c r="D272">
        <f t="shared" si="14"/>
        <v>1</v>
      </c>
      <c r="E272" t="str">
        <f t="shared" ca="1" si="12"/>
        <v>shifted orders shipped</v>
      </c>
      <c r="F272" t="s">
        <v>3539</v>
      </c>
      <c r="G272" t="s">
        <v>335</v>
      </c>
      <c r="H272" t="s">
        <v>2892</v>
      </c>
      <c r="I272" s="6">
        <v>44011.013425925928</v>
      </c>
      <c r="J272" t="s">
        <v>16</v>
      </c>
      <c r="K272" s="6">
        <v>44013.245023148149</v>
      </c>
      <c r="M272" t="s">
        <v>3876</v>
      </c>
      <c r="N272" t="s">
        <v>3877</v>
      </c>
      <c r="O272" t="s">
        <v>3878</v>
      </c>
      <c r="Q272" t="s">
        <v>793</v>
      </c>
      <c r="R272" t="s">
        <v>365</v>
      </c>
      <c r="S272" t="s">
        <v>3879</v>
      </c>
      <c r="T272" t="s">
        <v>338</v>
      </c>
      <c r="U272" t="s">
        <v>530</v>
      </c>
      <c r="W272" t="s">
        <v>3880</v>
      </c>
      <c r="Z272" t="s">
        <v>3876</v>
      </c>
      <c r="AA272" t="s">
        <v>3877</v>
      </c>
      <c r="AB272" t="s">
        <v>3878</v>
      </c>
      <c r="AD272" t="s">
        <v>793</v>
      </c>
      <c r="AE272" t="s">
        <v>365</v>
      </c>
      <c r="AF272" t="s">
        <v>3879</v>
      </c>
      <c r="AG272" t="s">
        <v>338</v>
      </c>
      <c r="AH272" t="s">
        <v>530</v>
      </c>
      <c r="AJ272" t="s">
        <v>3880</v>
      </c>
      <c r="AL272" t="s">
        <v>339</v>
      </c>
      <c r="AM272">
        <v>1</v>
      </c>
      <c r="AN272">
        <v>1</v>
      </c>
      <c r="AO272">
        <v>15533</v>
      </c>
      <c r="AQ272">
        <v>126899</v>
      </c>
      <c r="AR272">
        <v>53490001</v>
      </c>
      <c r="AS272" t="s">
        <v>1709</v>
      </c>
      <c r="AT272" t="s">
        <v>56</v>
      </c>
      <c r="AW272" t="s">
        <v>343</v>
      </c>
      <c r="BY272" t="s">
        <v>342</v>
      </c>
      <c r="EQ272">
        <v>253176</v>
      </c>
      <c r="ER272" t="s">
        <v>2893</v>
      </c>
      <c r="EV272">
        <v>17285603</v>
      </c>
      <c r="EW272">
        <v>928</v>
      </c>
      <c r="EX272">
        <v>220069</v>
      </c>
      <c r="EY272" t="s">
        <v>3881</v>
      </c>
      <c r="EZ272">
        <v>1</v>
      </c>
      <c r="FC272">
        <v>53490001</v>
      </c>
      <c r="FD272" t="s">
        <v>56</v>
      </c>
    </row>
    <row r="273" spans="1:160" x14ac:dyDescent="0.3">
      <c r="A273" t="str">
        <f>VLOOKUP(B273,Table2[],3,FALSE)</f>
        <v>Digital</v>
      </c>
      <c r="B273" t="str">
        <f>IF(OR(ISNUMBER(FIND("QVC",Z273)),ISNUMBER(FIND("QVC",AL273))),"QVC",IF(OR(ISNUMBER(FIND("NCO",H273)),ISNUMBER(FIND("NCO",Y273))), "NCO", IF(AL273="consumer","PMD.com",VLOOKUP(LEFT(H273,2),Tables!$E$1:$F$11,2,FALSE))))</f>
        <v>PMD.com</v>
      </c>
      <c r="C273">
        <f t="shared" si="13"/>
        <v>54010001</v>
      </c>
      <c r="D273">
        <f t="shared" si="14"/>
        <v>1</v>
      </c>
      <c r="E273" t="str">
        <f t="shared" ca="1" si="12"/>
        <v>shifted orders shipped</v>
      </c>
      <c r="F273" t="s">
        <v>3539</v>
      </c>
      <c r="G273" t="s">
        <v>335</v>
      </c>
      <c r="H273" t="s">
        <v>2892</v>
      </c>
      <c r="I273" s="6">
        <v>44011.013425925928</v>
      </c>
      <c r="J273" t="s">
        <v>16</v>
      </c>
      <c r="K273" s="6">
        <v>44013.245023148149</v>
      </c>
      <c r="M273" t="s">
        <v>3876</v>
      </c>
      <c r="N273" t="s">
        <v>3877</v>
      </c>
      <c r="O273" t="s">
        <v>3878</v>
      </c>
      <c r="Q273" t="s">
        <v>793</v>
      </c>
      <c r="R273" t="s">
        <v>365</v>
      </c>
      <c r="S273" t="s">
        <v>3879</v>
      </c>
      <c r="T273" t="s">
        <v>338</v>
      </c>
      <c r="U273" t="s">
        <v>530</v>
      </c>
      <c r="W273" t="s">
        <v>3880</v>
      </c>
      <c r="Z273" t="s">
        <v>3876</v>
      </c>
      <c r="AA273" t="s">
        <v>3877</v>
      </c>
      <c r="AB273" t="s">
        <v>3878</v>
      </c>
      <c r="AD273" t="s">
        <v>793</v>
      </c>
      <c r="AE273" t="s">
        <v>365</v>
      </c>
      <c r="AF273" t="s">
        <v>3879</v>
      </c>
      <c r="AG273" t="s">
        <v>338</v>
      </c>
      <c r="AH273" t="s">
        <v>530</v>
      </c>
      <c r="AJ273" t="s">
        <v>3880</v>
      </c>
      <c r="AL273" t="s">
        <v>339</v>
      </c>
      <c r="AM273">
        <v>1</v>
      </c>
      <c r="AN273">
        <v>1</v>
      </c>
      <c r="AO273">
        <v>6300</v>
      </c>
      <c r="AQ273">
        <v>124476</v>
      </c>
      <c r="AR273">
        <v>54010001</v>
      </c>
      <c r="AS273" t="s">
        <v>577</v>
      </c>
      <c r="AT273" t="s">
        <v>35</v>
      </c>
      <c r="AW273" t="s">
        <v>340</v>
      </c>
      <c r="AX273">
        <v>0</v>
      </c>
      <c r="AY273" t="s">
        <v>348</v>
      </c>
      <c r="AZ273">
        <v>0</v>
      </c>
      <c r="BY273" t="s">
        <v>342</v>
      </c>
      <c r="EQ273">
        <v>252076</v>
      </c>
      <c r="ER273" t="s">
        <v>2893</v>
      </c>
      <c r="EV273">
        <v>17285603</v>
      </c>
      <c r="EW273">
        <v>928</v>
      </c>
      <c r="EX273">
        <v>220069</v>
      </c>
      <c r="EY273" t="s">
        <v>3881</v>
      </c>
      <c r="EZ273">
        <v>1</v>
      </c>
      <c r="FC273" t="s">
        <v>632</v>
      </c>
      <c r="FD273" t="s">
        <v>633</v>
      </c>
    </row>
    <row r="274" spans="1:160" x14ac:dyDescent="0.3">
      <c r="A274" t="str">
        <f>VLOOKUP(B274,Table2[],3,FALSE)</f>
        <v>Digital</v>
      </c>
      <c r="B274" t="str">
        <f>IF(OR(ISNUMBER(FIND("QVC",Z274)),ISNUMBER(FIND("QVC",AL274))),"QVC",IF(OR(ISNUMBER(FIND("NCO",H274)),ISNUMBER(FIND("NCO",Y274))), "NCO", IF(AL274="consumer","PMD.com",VLOOKUP(LEFT(H274,2),Tables!$E$1:$F$11,2,FALSE))))</f>
        <v>PMD.com</v>
      </c>
      <c r="C274">
        <f t="shared" si="13"/>
        <v>51090061</v>
      </c>
      <c r="D274">
        <f t="shared" si="14"/>
        <v>1</v>
      </c>
      <c r="E274" t="str">
        <f t="shared" ca="1" si="12"/>
        <v>shifted orders shipped</v>
      </c>
      <c r="F274" t="s">
        <v>3539</v>
      </c>
      <c r="G274" t="s">
        <v>335</v>
      </c>
      <c r="H274" t="s">
        <v>2755</v>
      </c>
      <c r="I274" s="6">
        <v>44008.950104166666</v>
      </c>
      <c r="J274" t="s">
        <v>16</v>
      </c>
      <c r="K274" s="6">
        <v>44013.245532407411</v>
      </c>
      <c r="M274" t="s">
        <v>3882</v>
      </c>
      <c r="N274" t="s">
        <v>3883</v>
      </c>
      <c r="Q274" t="s">
        <v>727</v>
      </c>
      <c r="R274" t="s">
        <v>368</v>
      </c>
      <c r="S274">
        <v>30126</v>
      </c>
      <c r="T274" t="s">
        <v>338</v>
      </c>
      <c r="U274" t="s">
        <v>530</v>
      </c>
      <c r="W274" t="s">
        <v>3884</v>
      </c>
      <c r="Z274" t="s">
        <v>3882</v>
      </c>
      <c r="AA274" t="s">
        <v>3883</v>
      </c>
      <c r="AD274" t="s">
        <v>727</v>
      </c>
      <c r="AE274" t="s">
        <v>368</v>
      </c>
      <c r="AF274">
        <v>30126</v>
      </c>
      <c r="AG274" t="s">
        <v>338</v>
      </c>
      <c r="AH274" t="s">
        <v>530</v>
      </c>
      <c r="AJ274" t="s">
        <v>3884</v>
      </c>
      <c r="AL274" t="s">
        <v>339</v>
      </c>
      <c r="AM274">
        <v>1</v>
      </c>
      <c r="AN274">
        <v>1</v>
      </c>
      <c r="AO274">
        <v>8078</v>
      </c>
      <c r="AQ274">
        <v>124010</v>
      </c>
      <c r="AR274">
        <v>51090061</v>
      </c>
      <c r="AS274" t="s">
        <v>2688</v>
      </c>
      <c r="AT274" t="s">
        <v>122</v>
      </c>
      <c r="AW274" t="s">
        <v>340</v>
      </c>
      <c r="AX274" t="s">
        <v>340</v>
      </c>
      <c r="AY274" t="s">
        <v>357</v>
      </c>
      <c r="AZ274" t="s">
        <v>363</v>
      </c>
      <c r="BY274" t="s">
        <v>342</v>
      </c>
      <c r="EQ274">
        <v>252774</v>
      </c>
      <c r="ER274" t="s">
        <v>2756</v>
      </c>
      <c r="EV274">
        <v>17285001</v>
      </c>
      <c r="EW274">
        <v>928</v>
      </c>
      <c r="EX274">
        <v>219477</v>
      </c>
      <c r="EY274" t="s">
        <v>3885</v>
      </c>
      <c r="EZ274">
        <v>1</v>
      </c>
      <c r="FC274">
        <v>51090061</v>
      </c>
      <c r="FD274" t="s">
        <v>122</v>
      </c>
    </row>
    <row r="275" spans="1:160" x14ac:dyDescent="0.3">
      <c r="A275" t="str">
        <f>VLOOKUP(B275,Table2[],3,FALSE)</f>
        <v>Digital</v>
      </c>
      <c r="B275" t="str">
        <f>IF(OR(ISNUMBER(FIND("QVC",Z275)),ISNUMBER(FIND("QVC",AL275))),"QVC",IF(OR(ISNUMBER(FIND("NCO",H275)),ISNUMBER(FIND("NCO",Y275))), "NCO", IF(AL275="consumer","PMD.com",VLOOKUP(LEFT(H275,2),Tables!$E$1:$F$11,2,FALSE))))</f>
        <v>PMD.com</v>
      </c>
      <c r="C275">
        <f t="shared" si="13"/>
        <v>5341</v>
      </c>
      <c r="D275">
        <f t="shared" si="14"/>
        <v>2</v>
      </c>
      <c r="E275" t="str">
        <f t="shared" ca="1" si="12"/>
        <v>shifted orders shipped</v>
      </c>
      <c r="F275" t="s">
        <v>3539</v>
      </c>
      <c r="G275" t="s">
        <v>335</v>
      </c>
      <c r="H275" t="s">
        <v>2412</v>
      </c>
      <c r="I275" s="6">
        <v>44008.471400462964</v>
      </c>
      <c r="J275" t="s">
        <v>16</v>
      </c>
      <c r="K275" s="6">
        <v>44013.246053240742</v>
      </c>
      <c r="M275" t="s">
        <v>3886</v>
      </c>
      <c r="N275" t="s">
        <v>3887</v>
      </c>
      <c r="Q275" t="s">
        <v>1124</v>
      </c>
      <c r="R275" t="s">
        <v>397</v>
      </c>
      <c r="S275">
        <v>98512</v>
      </c>
      <c r="T275" t="s">
        <v>338</v>
      </c>
      <c r="U275" t="s">
        <v>530</v>
      </c>
      <c r="W275" t="s">
        <v>3888</v>
      </c>
      <c r="Z275" t="s">
        <v>3886</v>
      </c>
      <c r="AA275" t="s">
        <v>3887</v>
      </c>
      <c r="AD275" t="s">
        <v>1124</v>
      </c>
      <c r="AE275" t="s">
        <v>397</v>
      </c>
      <c r="AF275">
        <v>98512</v>
      </c>
      <c r="AG275" t="s">
        <v>338</v>
      </c>
      <c r="AH275" t="s">
        <v>530</v>
      </c>
      <c r="AJ275" t="s">
        <v>3888</v>
      </c>
      <c r="AL275" t="s">
        <v>339</v>
      </c>
      <c r="AM275">
        <v>2</v>
      </c>
      <c r="AN275">
        <v>2</v>
      </c>
      <c r="AO275">
        <v>15156</v>
      </c>
      <c r="AQ275">
        <v>124187</v>
      </c>
      <c r="AR275">
        <v>5341</v>
      </c>
      <c r="AS275" t="s">
        <v>831</v>
      </c>
      <c r="AT275" t="s">
        <v>82</v>
      </c>
      <c r="AW275" t="s">
        <v>340</v>
      </c>
      <c r="AX275" t="s">
        <v>340</v>
      </c>
      <c r="AY275" t="s">
        <v>345</v>
      </c>
      <c r="AZ275" t="s">
        <v>346</v>
      </c>
      <c r="BY275" t="s">
        <v>342</v>
      </c>
      <c r="EQ275">
        <v>244247</v>
      </c>
      <c r="ER275" t="s">
        <v>2413</v>
      </c>
      <c r="EV275">
        <v>17284365</v>
      </c>
      <c r="EW275">
        <v>928</v>
      </c>
      <c r="EX275">
        <v>218863</v>
      </c>
      <c r="EY275" t="s">
        <v>3889</v>
      </c>
      <c r="EZ275">
        <v>1</v>
      </c>
      <c r="FC275">
        <v>95009</v>
      </c>
      <c r="FD275" t="s">
        <v>1169</v>
      </c>
    </row>
    <row r="276" spans="1:160" x14ac:dyDescent="0.3">
      <c r="A276" t="str">
        <f>VLOOKUP(B276,Table2[],3,FALSE)</f>
        <v>Digital</v>
      </c>
      <c r="B276" t="str">
        <f>IF(OR(ISNUMBER(FIND("QVC",Z276)),ISNUMBER(FIND("QVC",AL276))),"QVC",IF(OR(ISNUMBER(FIND("NCO",H276)),ISNUMBER(FIND("NCO",Y276))), "NCO", IF(AL276="consumer","PMD.com",VLOOKUP(LEFT(H276,2),Tables!$E$1:$F$11,2,FALSE))))</f>
        <v>PMD.com</v>
      </c>
      <c r="C276">
        <f t="shared" si="13"/>
        <v>5341</v>
      </c>
      <c r="D276">
        <f t="shared" si="14"/>
        <v>1</v>
      </c>
      <c r="E276" t="str">
        <f t="shared" ca="1" si="12"/>
        <v>shifted orders shipped</v>
      </c>
      <c r="F276" t="s">
        <v>3539</v>
      </c>
      <c r="G276" t="s">
        <v>335</v>
      </c>
      <c r="H276" t="s">
        <v>2412</v>
      </c>
      <c r="I276" s="6">
        <v>44008.471400462964</v>
      </c>
      <c r="J276" t="s">
        <v>16</v>
      </c>
      <c r="K276" s="6">
        <v>44013.246053240742</v>
      </c>
      <c r="M276" t="s">
        <v>3886</v>
      </c>
      <c r="N276" t="s">
        <v>3887</v>
      </c>
      <c r="Q276" t="s">
        <v>1124</v>
      </c>
      <c r="R276" t="s">
        <v>397</v>
      </c>
      <c r="S276">
        <v>98512</v>
      </c>
      <c r="T276" t="s">
        <v>338</v>
      </c>
      <c r="U276" t="s">
        <v>530</v>
      </c>
      <c r="W276" t="s">
        <v>3888</v>
      </c>
      <c r="Z276" t="s">
        <v>3886</v>
      </c>
      <c r="AA276" t="s">
        <v>3887</v>
      </c>
      <c r="AD276" t="s">
        <v>1124</v>
      </c>
      <c r="AE276" t="s">
        <v>397</v>
      </c>
      <c r="AF276">
        <v>98512</v>
      </c>
      <c r="AG276" t="s">
        <v>338</v>
      </c>
      <c r="AH276" t="s">
        <v>530</v>
      </c>
      <c r="AJ276" t="s">
        <v>3888</v>
      </c>
      <c r="AL276" t="s">
        <v>339</v>
      </c>
      <c r="AM276">
        <v>1</v>
      </c>
      <c r="AN276">
        <v>1</v>
      </c>
      <c r="AO276">
        <v>15156</v>
      </c>
      <c r="AQ276">
        <v>124187</v>
      </c>
      <c r="AR276">
        <v>5341</v>
      </c>
      <c r="AS276" t="s">
        <v>831</v>
      </c>
      <c r="AT276" t="s">
        <v>82</v>
      </c>
      <c r="AW276" t="s">
        <v>340</v>
      </c>
      <c r="AX276" t="s">
        <v>340</v>
      </c>
      <c r="AY276" t="s">
        <v>345</v>
      </c>
      <c r="AZ276" t="s">
        <v>346</v>
      </c>
      <c r="BY276" t="s">
        <v>342</v>
      </c>
      <c r="EQ276">
        <v>244247</v>
      </c>
      <c r="ER276" t="s">
        <v>2413</v>
      </c>
      <c r="EV276">
        <v>17284365</v>
      </c>
      <c r="EW276">
        <v>928</v>
      </c>
      <c r="EX276">
        <v>218863</v>
      </c>
      <c r="EY276" t="s">
        <v>3889</v>
      </c>
      <c r="EZ276">
        <v>1</v>
      </c>
      <c r="FC276">
        <v>95292</v>
      </c>
      <c r="FD276" t="s">
        <v>511</v>
      </c>
    </row>
    <row r="277" spans="1:160" x14ac:dyDescent="0.3">
      <c r="A277" t="str">
        <f>VLOOKUP(B277,Table2[],3,FALSE)</f>
        <v>Digital</v>
      </c>
      <c r="B277" t="str">
        <f>IF(OR(ISNUMBER(FIND("QVC",Z277)),ISNUMBER(FIND("QVC",AL277))),"QVC",IF(OR(ISNUMBER(FIND("NCO",H277)),ISNUMBER(FIND("NCO",Y277))), "NCO", IF(AL277="consumer","PMD.com",VLOOKUP(LEFT(H277,2),Tables!$E$1:$F$11,2,FALSE))))</f>
        <v>PMD.com</v>
      </c>
      <c r="C277">
        <f t="shared" si="13"/>
        <v>51090001</v>
      </c>
      <c r="D277">
        <f t="shared" si="14"/>
        <v>2</v>
      </c>
      <c r="E277" t="str">
        <f t="shared" ca="1" si="12"/>
        <v>shifted orders shipped</v>
      </c>
      <c r="F277" t="s">
        <v>3539</v>
      </c>
      <c r="G277" t="s">
        <v>335</v>
      </c>
      <c r="H277" t="s">
        <v>2412</v>
      </c>
      <c r="I277" s="6">
        <v>44008.471400462964</v>
      </c>
      <c r="J277" t="s">
        <v>16</v>
      </c>
      <c r="K277" s="6">
        <v>44013.246053240742</v>
      </c>
      <c r="M277" t="s">
        <v>3886</v>
      </c>
      <c r="N277" t="s">
        <v>3887</v>
      </c>
      <c r="Q277" t="s">
        <v>1124</v>
      </c>
      <c r="R277" t="s">
        <v>397</v>
      </c>
      <c r="S277">
        <v>98512</v>
      </c>
      <c r="T277" t="s">
        <v>338</v>
      </c>
      <c r="U277" t="s">
        <v>530</v>
      </c>
      <c r="W277" t="s">
        <v>3888</v>
      </c>
      <c r="Z277" t="s">
        <v>3886</v>
      </c>
      <c r="AA277" t="s">
        <v>3887</v>
      </c>
      <c r="AD277" t="s">
        <v>1124</v>
      </c>
      <c r="AE277" t="s">
        <v>397</v>
      </c>
      <c r="AF277">
        <v>98512</v>
      </c>
      <c r="AG277" t="s">
        <v>338</v>
      </c>
      <c r="AH277" t="s">
        <v>530</v>
      </c>
      <c r="AJ277" t="s">
        <v>3888</v>
      </c>
      <c r="AL277" t="s">
        <v>339</v>
      </c>
      <c r="AM277">
        <v>2</v>
      </c>
      <c r="AN277">
        <v>2</v>
      </c>
      <c r="AO277">
        <v>4885</v>
      </c>
      <c r="AQ277">
        <v>124202</v>
      </c>
      <c r="AR277">
        <v>51090001</v>
      </c>
      <c r="AS277" t="s">
        <v>1986</v>
      </c>
      <c r="AT277" t="s">
        <v>60</v>
      </c>
      <c r="AW277" t="s">
        <v>340</v>
      </c>
      <c r="AX277" t="s">
        <v>340</v>
      </c>
      <c r="AY277" t="s">
        <v>357</v>
      </c>
      <c r="AZ277" t="s">
        <v>361</v>
      </c>
      <c r="BY277" t="s">
        <v>342</v>
      </c>
      <c r="EQ277">
        <v>250831</v>
      </c>
      <c r="ER277" t="s">
        <v>2413</v>
      </c>
      <c r="EV277">
        <v>17284365</v>
      </c>
      <c r="EW277">
        <v>928</v>
      </c>
      <c r="EX277">
        <v>218863</v>
      </c>
      <c r="EY277" t="s">
        <v>3889</v>
      </c>
      <c r="EZ277">
        <v>1</v>
      </c>
      <c r="FC277">
        <v>95009</v>
      </c>
      <c r="FD277" t="s">
        <v>1169</v>
      </c>
    </row>
    <row r="278" spans="1:160" x14ac:dyDescent="0.3">
      <c r="A278" t="str">
        <f>VLOOKUP(B278,Table2[],3,FALSE)</f>
        <v>Digital</v>
      </c>
      <c r="B278" t="str">
        <f>IF(OR(ISNUMBER(FIND("QVC",Z278)),ISNUMBER(FIND("QVC",AL278))),"QVC",IF(OR(ISNUMBER(FIND("NCO",H278)),ISNUMBER(FIND("NCO",Y278))), "NCO", IF(AL278="consumer","PMD.com",VLOOKUP(LEFT(H278,2),Tables!$E$1:$F$11,2,FALSE))))</f>
        <v>PMD.com</v>
      </c>
      <c r="C278">
        <f t="shared" si="13"/>
        <v>51090001</v>
      </c>
      <c r="D278">
        <f t="shared" si="14"/>
        <v>1</v>
      </c>
      <c r="E278" t="str">
        <f t="shared" ca="1" si="12"/>
        <v>shifted orders shipped</v>
      </c>
      <c r="F278" t="s">
        <v>3539</v>
      </c>
      <c r="G278" t="s">
        <v>335</v>
      </c>
      <c r="H278" t="s">
        <v>2412</v>
      </c>
      <c r="I278" s="6">
        <v>44008.471400462964</v>
      </c>
      <c r="J278" t="s">
        <v>16</v>
      </c>
      <c r="K278" s="6">
        <v>44013.246053240742</v>
      </c>
      <c r="M278" t="s">
        <v>3886</v>
      </c>
      <c r="N278" t="s">
        <v>3887</v>
      </c>
      <c r="Q278" t="s">
        <v>1124</v>
      </c>
      <c r="R278" t="s">
        <v>397</v>
      </c>
      <c r="S278">
        <v>98512</v>
      </c>
      <c r="T278" t="s">
        <v>338</v>
      </c>
      <c r="U278" t="s">
        <v>530</v>
      </c>
      <c r="W278" t="s">
        <v>3888</v>
      </c>
      <c r="Z278" t="s">
        <v>3886</v>
      </c>
      <c r="AA278" t="s">
        <v>3887</v>
      </c>
      <c r="AD278" t="s">
        <v>1124</v>
      </c>
      <c r="AE278" t="s">
        <v>397</v>
      </c>
      <c r="AF278">
        <v>98512</v>
      </c>
      <c r="AG278" t="s">
        <v>338</v>
      </c>
      <c r="AH278" t="s">
        <v>530</v>
      </c>
      <c r="AJ278" t="s">
        <v>3888</v>
      </c>
      <c r="AL278" t="s">
        <v>339</v>
      </c>
      <c r="AM278">
        <v>1</v>
      </c>
      <c r="AN278">
        <v>1</v>
      </c>
      <c r="AO278">
        <v>4885</v>
      </c>
      <c r="AQ278">
        <v>124202</v>
      </c>
      <c r="AR278">
        <v>51090001</v>
      </c>
      <c r="AS278" t="s">
        <v>1986</v>
      </c>
      <c r="AT278" t="s">
        <v>60</v>
      </c>
      <c r="AW278" t="s">
        <v>340</v>
      </c>
      <c r="AX278" t="s">
        <v>340</v>
      </c>
      <c r="AY278" t="s">
        <v>357</v>
      </c>
      <c r="AZ278" t="s">
        <v>361</v>
      </c>
      <c r="BY278" t="s">
        <v>342</v>
      </c>
      <c r="EQ278">
        <v>250831</v>
      </c>
      <c r="ER278" t="s">
        <v>2413</v>
      </c>
      <c r="EV278">
        <v>17284365</v>
      </c>
      <c r="EW278">
        <v>928</v>
      </c>
      <c r="EX278">
        <v>218863</v>
      </c>
      <c r="EY278" t="s">
        <v>3889</v>
      </c>
      <c r="EZ278">
        <v>1</v>
      </c>
      <c r="FC278">
        <v>95292</v>
      </c>
      <c r="FD278" t="s">
        <v>511</v>
      </c>
    </row>
    <row r="279" spans="1:160" x14ac:dyDescent="0.3">
      <c r="A279" t="str">
        <f>VLOOKUP(B279,Table2[],3,FALSE)</f>
        <v>Digital</v>
      </c>
      <c r="B279" t="str">
        <f>IF(OR(ISNUMBER(FIND("QVC",Z279)),ISNUMBER(FIND("QVC",AL279))),"QVC",IF(OR(ISNUMBER(FIND("NCO",H279)),ISNUMBER(FIND("NCO",Y279))), "NCO", IF(AL279="consumer","PMD.com",VLOOKUP(LEFT(H279,2),Tables!$E$1:$F$11,2,FALSE))))</f>
        <v>PMD.com</v>
      </c>
      <c r="C279">
        <f t="shared" si="13"/>
        <v>53440001</v>
      </c>
      <c r="D279">
        <f t="shared" si="14"/>
        <v>2</v>
      </c>
      <c r="E279" t="str">
        <f t="shared" ca="1" si="12"/>
        <v>shifted orders shipped</v>
      </c>
      <c r="F279" t="s">
        <v>3539</v>
      </c>
      <c r="G279" t="s">
        <v>335</v>
      </c>
      <c r="H279" t="s">
        <v>2412</v>
      </c>
      <c r="I279" s="6">
        <v>44008.471400462964</v>
      </c>
      <c r="J279" t="s">
        <v>16</v>
      </c>
      <c r="K279" s="6">
        <v>44013.246053240742</v>
      </c>
      <c r="M279" t="s">
        <v>3886</v>
      </c>
      <c r="N279" t="s">
        <v>3887</v>
      </c>
      <c r="Q279" t="s">
        <v>1124</v>
      </c>
      <c r="R279" t="s">
        <v>397</v>
      </c>
      <c r="S279">
        <v>98512</v>
      </c>
      <c r="T279" t="s">
        <v>338</v>
      </c>
      <c r="U279" t="s">
        <v>530</v>
      </c>
      <c r="W279" t="s">
        <v>3888</v>
      </c>
      <c r="Z279" t="s">
        <v>3886</v>
      </c>
      <c r="AA279" t="s">
        <v>3887</v>
      </c>
      <c r="AD279" t="s">
        <v>1124</v>
      </c>
      <c r="AE279" t="s">
        <v>397</v>
      </c>
      <c r="AF279">
        <v>98512</v>
      </c>
      <c r="AG279" t="s">
        <v>338</v>
      </c>
      <c r="AH279" t="s">
        <v>530</v>
      </c>
      <c r="AJ279" t="s">
        <v>3888</v>
      </c>
      <c r="AL279" t="s">
        <v>339</v>
      </c>
      <c r="AM279">
        <v>2</v>
      </c>
      <c r="AN279">
        <v>2</v>
      </c>
      <c r="AO279">
        <v>7642</v>
      </c>
      <c r="AQ279">
        <v>124700</v>
      </c>
      <c r="AR279">
        <v>53440001</v>
      </c>
      <c r="AS279" t="s">
        <v>1240</v>
      </c>
      <c r="AT279" t="s">
        <v>116</v>
      </c>
      <c r="AW279" t="s">
        <v>340</v>
      </c>
      <c r="AX279" t="s">
        <v>340</v>
      </c>
      <c r="AY279" t="s">
        <v>345</v>
      </c>
      <c r="AZ279" t="s">
        <v>345</v>
      </c>
      <c r="BY279" t="s">
        <v>342</v>
      </c>
      <c r="EQ279">
        <v>252960</v>
      </c>
      <c r="ER279" t="s">
        <v>2413</v>
      </c>
      <c r="EV279">
        <v>17284365</v>
      </c>
      <c r="EW279">
        <v>928</v>
      </c>
      <c r="EX279">
        <v>218863</v>
      </c>
      <c r="EY279" t="s">
        <v>3889</v>
      </c>
      <c r="EZ279">
        <v>1</v>
      </c>
      <c r="FC279">
        <v>53440001</v>
      </c>
      <c r="FD279" t="s">
        <v>116</v>
      </c>
    </row>
    <row r="280" spans="1:160" x14ac:dyDescent="0.3">
      <c r="A280" t="str">
        <f>VLOOKUP(B280,Table2[],3,FALSE)</f>
        <v>Digital</v>
      </c>
      <c r="B280" t="str">
        <f>IF(OR(ISNUMBER(FIND("QVC",Z280)),ISNUMBER(FIND("QVC",AL280))),"QVC",IF(OR(ISNUMBER(FIND("NCO",H280)),ISNUMBER(FIND("NCO",Y280))), "NCO", IF(AL280="consumer","PMD.com",VLOOKUP(LEFT(H280,2),Tables!$E$1:$F$11,2,FALSE))))</f>
        <v>PMD.com</v>
      </c>
      <c r="C280">
        <f t="shared" si="13"/>
        <v>52430001</v>
      </c>
      <c r="D280">
        <f t="shared" si="14"/>
        <v>1</v>
      </c>
      <c r="E280" t="str">
        <f t="shared" ca="1" si="12"/>
        <v>shifted orders shipped</v>
      </c>
      <c r="F280" t="s">
        <v>3539</v>
      </c>
      <c r="G280" t="s">
        <v>335</v>
      </c>
      <c r="H280" t="s">
        <v>2412</v>
      </c>
      <c r="I280" s="6">
        <v>44008.471400462964</v>
      </c>
      <c r="J280" t="s">
        <v>16</v>
      </c>
      <c r="K280" s="6">
        <v>44013.246053240742</v>
      </c>
      <c r="M280" t="s">
        <v>3886</v>
      </c>
      <c r="N280" t="s">
        <v>3887</v>
      </c>
      <c r="Q280" t="s">
        <v>1124</v>
      </c>
      <c r="R280" t="s">
        <v>397</v>
      </c>
      <c r="S280">
        <v>98512</v>
      </c>
      <c r="T280" t="s">
        <v>338</v>
      </c>
      <c r="U280" t="s">
        <v>530</v>
      </c>
      <c r="W280" t="s">
        <v>3888</v>
      </c>
      <c r="Z280" t="s">
        <v>3886</v>
      </c>
      <c r="AA280" t="s">
        <v>3887</v>
      </c>
      <c r="AD280" t="s">
        <v>1124</v>
      </c>
      <c r="AE280" t="s">
        <v>397</v>
      </c>
      <c r="AF280">
        <v>98512</v>
      </c>
      <c r="AG280" t="s">
        <v>338</v>
      </c>
      <c r="AH280" t="s">
        <v>530</v>
      </c>
      <c r="AJ280" t="s">
        <v>3888</v>
      </c>
      <c r="AL280" t="s">
        <v>339</v>
      </c>
      <c r="AM280">
        <v>1</v>
      </c>
      <c r="AN280">
        <v>1</v>
      </c>
      <c r="AO280">
        <v>12063</v>
      </c>
      <c r="AQ280">
        <v>127155</v>
      </c>
      <c r="AR280">
        <v>52430001</v>
      </c>
      <c r="AS280" t="s">
        <v>927</v>
      </c>
      <c r="AT280" t="s">
        <v>75</v>
      </c>
      <c r="AW280" t="s">
        <v>340</v>
      </c>
      <c r="AX280" t="s">
        <v>340</v>
      </c>
      <c r="AY280" t="s">
        <v>357</v>
      </c>
      <c r="AZ280" t="s">
        <v>363</v>
      </c>
      <c r="BY280" t="s">
        <v>342</v>
      </c>
      <c r="EQ280">
        <v>249990</v>
      </c>
      <c r="ER280" t="s">
        <v>2413</v>
      </c>
      <c r="EV280">
        <v>17284365</v>
      </c>
      <c r="EW280">
        <v>928</v>
      </c>
      <c r="EX280">
        <v>218863</v>
      </c>
      <c r="EY280" t="s">
        <v>3889</v>
      </c>
      <c r="EZ280">
        <v>1</v>
      </c>
      <c r="FC280">
        <v>95292</v>
      </c>
      <c r="FD280" t="s">
        <v>511</v>
      </c>
    </row>
    <row r="281" spans="1:160" x14ac:dyDescent="0.3">
      <c r="A281" t="str">
        <f>VLOOKUP(B281,Table2[],3,FALSE)</f>
        <v>Digital</v>
      </c>
      <c r="B281" t="str">
        <f>IF(OR(ISNUMBER(FIND("QVC",Z281)),ISNUMBER(FIND("QVC",AL281))),"QVC",IF(OR(ISNUMBER(FIND("NCO",H281)),ISNUMBER(FIND("NCO",Y281))), "NCO", IF(AL281="consumer","PMD.com",VLOOKUP(LEFT(H281,2),Tables!$E$1:$F$11,2,FALSE))))</f>
        <v>PMD.com</v>
      </c>
      <c r="C281">
        <f t="shared" si="13"/>
        <v>53200001</v>
      </c>
      <c r="D281">
        <f t="shared" si="14"/>
        <v>1</v>
      </c>
      <c r="E281" t="str">
        <f t="shared" ca="1" si="12"/>
        <v>shifted orders shipped</v>
      </c>
      <c r="F281" t="s">
        <v>3539</v>
      </c>
      <c r="G281" t="s">
        <v>335</v>
      </c>
      <c r="H281" t="s">
        <v>2412</v>
      </c>
      <c r="I281" s="6">
        <v>44008.471400462964</v>
      </c>
      <c r="J281" t="s">
        <v>16</v>
      </c>
      <c r="K281" s="6">
        <v>44013.246053240742</v>
      </c>
      <c r="M281" t="s">
        <v>3886</v>
      </c>
      <c r="N281" t="s">
        <v>3887</v>
      </c>
      <c r="Q281" t="s">
        <v>1124</v>
      </c>
      <c r="R281" t="s">
        <v>397</v>
      </c>
      <c r="S281">
        <v>98512</v>
      </c>
      <c r="T281" t="s">
        <v>338</v>
      </c>
      <c r="U281" t="s">
        <v>530</v>
      </c>
      <c r="W281" t="s">
        <v>3888</v>
      </c>
      <c r="Z281" t="s">
        <v>3886</v>
      </c>
      <c r="AA281" t="s">
        <v>3887</v>
      </c>
      <c r="AD281" t="s">
        <v>1124</v>
      </c>
      <c r="AE281" t="s">
        <v>397</v>
      </c>
      <c r="AF281">
        <v>98512</v>
      </c>
      <c r="AG281" t="s">
        <v>338</v>
      </c>
      <c r="AH281" t="s">
        <v>530</v>
      </c>
      <c r="AJ281" t="s">
        <v>3888</v>
      </c>
      <c r="AL281" t="s">
        <v>339</v>
      </c>
      <c r="AM281">
        <v>1</v>
      </c>
      <c r="AN281">
        <v>1</v>
      </c>
      <c r="AO281">
        <v>15189</v>
      </c>
      <c r="AQ281">
        <v>123906</v>
      </c>
      <c r="AR281">
        <v>53200001</v>
      </c>
      <c r="AS281" t="s">
        <v>973</v>
      </c>
      <c r="AT281" t="s">
        <v>50</v>
      </c>
      <c r="AW281" t="s">
        <v>340</v>
      </c>
      <c r="AX281" t="s">
        <v>340</v>
      </c>
      <c r="AY281" t="s">
        <v>357</v>
      </c>
      <c r="AZ281" t="s">
        <v>363</v>
      </c>
      <c r="BY281" t="s">
        <v>342</v>
      </c>
      <c r="EQ281">
        <v>252156</v>
      </c>
      <c r="ER281" t="s">
        <v>2413</v>
      </c>
      <c r="EV281">
        <v>17284365</v>
      </c>
      <c r="EW281">
        <v>928</v>
      </c>
      <c r="EX281">
        <v>218863</v>
      </c>
      <c r="EY281" t="s">
        <v>3889</v>
      </c>
      <c r="EZ281">
        <v>1</v>
      </c>
      <c r="FC281">
        <v>53200001</v>
      </c>
      <c r="FD281" t="s">
        <v>50</v>
      </c>
    </row>
    <row r="282" spans="1:160" x14ac:dyDescent="0.3">
      <c r="A282" t="str">
        <f>VLOOKUP(B282,Table2[],3,FALSE)</f>
        <v>Digital</v>
      </c>
      <c r="B282" t="str">
        <f>IF(OR(ISNUMBER(FIND("QVC",Z282)),ISNUMBER(FIND("QVC",AL282))),"QVC",IF(OR(ISNUMBER(FIND("NCO",H282)),ISNUMBER(FIND("NCO",Y282))), "NCO", IF(AL282="consumer","PMD.com",VLOOKUP(LEFT(H282,2),Tables!$E$1:$F$11,2,FALSE))))</f>
        <v>PMD.com</v>
      </c>
      <c r="C282">
        <f t="shared" si="13"/>
        <v>51090061</v>
      </c>
      <c r="D282">
        <f t="shared" si="14"/>
        <v>1</v>
      </c>
      <c r="E282" t="str">
        <f t="shared" ca="1" si="12"/>
        <v>shifted orders shipped</v>
      </c>
      <c r="F282" t="s">
        <v>3539</v>
      </c>
      <c r="G282" t="s">
        <v>335</v>
      </c>
      <c r="H282" t="s">
        <v>2757</v>
      </c>
      <c r="I282" s="6">
        <v>44008.962557870371</v>
      </c>
      <c r="J282" t="s">
        <v>16</v>
      </c>
      <c r="K282" s="6">
        <v>44013.254050925927</v>
      </c>
      <c r="M282" t="s">
        <v>3890</v>
      </c>
      <c r="N282" t="s">
        <v>3482</v>
      </c>
      <c r="Q282" t="s">
        <v>3483</v>
      </c>
      <c r="R282" t="s">
        <v>414</v>
      </c>
      <c r="S282">
        <v>7422</v>
      </c>
      <c r="T282" t="s">
        <v>338</v>
      </c>
      <c r="U282" t="s">
        <v>530</v>
      </c>
      <c r="W282" t="s">
        <v>3484</v>
      </c>
      <c r="Z282" t="s">
        <v>3890</v>
      </c>
      <c r="AA282" t="s">
        <v>3482</v>
      </c>
      <c r="AD282" t="s">
        <v>3483</v>
      </c>
      <c r="AE282" t="s">
        <v>414</v>
      </c>
      <c r="AF282">
        <v>7422</v>
      </c>
      <c r="AG282" t="s">
        <v>338</v>
      </c>
      <c r="AH282" t="s">
        <v>530</v>
      </c>
      <c r="AJ282" t="s">
        <v>3484</v>
      </c>
      <c r="AL282" t="s">
        <v>339</v>
      </c>
      <c r="AM282">
        <v>1</v>
      </c>
      <c r="AN282">
        <v>1</v>
      </c>
      <c r="AO282">
        <v>8078</v>
      </c>
      <c r="AQ282">
        <v>124010</v>
      </c>
      <c r="AR282">
        <v>51090061</v>
      </c>
      <c r="AS282" t="s">
        <v>2688</v>
      </c>
      <c r="AT282" t="s">
        <v>122</v>
      </c>
      <c r="AW282" t="s">
        <v>340</v>
      </c>
      <c r="AX282" t="s">
        <v>340</v>
      </c>
      <c r="AY282" t="s">
        <v>357</v>
      </c>
      <c r="AZ282" t="s">
        <v>363</v>
      </c>
      <c r="BY282" t="s">
        <v>342</v>
      </c>
      <c r="EQ282">
        <v>252774</v>
      </c>
      <c r="ER282" t="s">
        <v>2758</v>
      </c>
      <c r="EV282">
        <v>17285009</v>
      </c>
      <c r="EW282">
        <v>928</v>
      </c>
      <c r="EX282">
        <v>219485</v>
      </c>
      <c r="EY282" t="s">
        <v>3891</v>
      </c>
      <c r="EZ282">
        <v>1</v>
      </c>
      <c r="FC282">
        <v>51090061</v>
      </c>
      <c r="FD282" t="s">
        <v>122</v>
      </c>
    </row>
    <row r="283" spans="1:160" x14ac:dyDescent="0.3">
      <c r="A283" t="str">
        <f>VLOOKUP(B283,Table2[],3,FALSE)</f>
        <v>Digital</v>
      </c>
      <c r="B283" t="str">
        <f>IF(OR(ISNUMBER(FIND("QVC",Z283)),ISNUMBER(FIND("QVC",AL283))),"QVC",IF(OR(ISNUMBER(FIND("NCO",H283)),ISNUMBER(FIND("NCO",Y283))), "NCO", IF(AL283="consumer","PMD.com",VLOOKUP(LEFT(H283,2),Tables!$E$1:$F$11,2,FALSE))))</f>
        <v>PMD.com</v>
      </c>
      <c r="C283">
        <f t="shared" si="13"/>
        <v>52460001</v>
      </c>
      <c r="D283">
        <f t="shared" si="14"/>
        <v>1</v>
      </c>
      <c r="E283" t="str">
        <f t="shared" ca="1" si="12"/>
        <v>shifted orders shipped</v>
      </c>
      <c r="F283" t="s">
        <v>3539</v>
      </c>
      <c r="G283" t="s">
        <v>335</v>
      </c>
      <c r="H283" t="s">
        <v>2757</v>
      </c>
      <c r="I283" s="6">
        <v>44008.962557870371</v>
      </c>
      <c r="J283" t="s">
        <v>16</v>
      </c>
      <c r="K283" s="6">
        <v>44013.254050925927</v>
      </c>
      <c r="M283" t="s">
        <v>3890</v>
      </c>
      <c r="N283" t="s">
        <v>3482</v>
      </c>
      <c r="Q283" t="s">
        <v>3483</v>
      </c>
      <c r="R283" t="s">
        <v>414</v>
      </c>
      <c r="S283">
        <v>7422</v>
      </c>
      <c r="T283" t="s">
        <v>338</v>
      </c>
      <c r="U283" t="s">
        <v>530</v>
      </c>
      <c r="W283" t="s">
        <v>3484</v>
      </c>
      <c r="Z283" t="s">
        <v>3890</v>
      </c>
      <c r="AA283" t="s">
        <v>3482</v>
      </c>
      <c r="AD283" t="s">
        <v>3483</v>
      </c>
      <c r="AE283" t="s">
        <v>414</v>
      </c>
      <c r="AF283">
        <v>7422</v>
      </c>
      <c r="AG283" t="s">
        <v>338</v>
      </c>
      <c r="AH283" t="s">
        <v>530</v>
      </c>
      <c r="AJ283" t="s">
        <v>3484</v>
      </c>
      <c r="AL283" t="s">
        <v>339</v>
      </c>
      <c r="AM283">
        <v>1</v>
      </c>
      <c r="AN283">
        <v>1</v>
      </c>
      <c r="AO283">
        <v>14007</v>
      </c>
      <c r="AQ283">
        <v>127157</v>
      </c>
      <c r="AR283">
        <v>52460001</v>
      </c>
      <c r="AS283" t="s">
        <v>972</v>
      </c>
      <c r="AT283" t="s">
        <v>76</v>
      </c>
      <c r="AW283" t="s">
        <v>340</v>
      </c>
      <c r="AX283" t="s">
        <v>340</v>
      </c>
      <c r="AY283" t="s">
        <v>341</v>
      </c>
      <c r="AZ283">
        <v>0</v>
      </c>
      <c r="BY283" t="s">
        <v>342</v>
      </c>
      <c r="EQ283">
        <v>252044</v>
      </c>
      <c r="ER283" t="s">
        <v>2758</v>
      </c>
      <c r="EV283">
        <v>17285009</v>
      </c>
      <c r="EW283">
        <v>928</v>
      </c>
      <c r="EX283">
        <v>219485</v>
      </c>
      <c r="EY283" t="s">
        <v>3891</v>
      </c>
      <c r="EZ283">
        <v>1</v>
      </c>
      <c r="FC283">
        <v>52460001</v>
      </c>
      <c r="FD283" t="s">
        <v>76</v>
      </c>
    </row>
    <row r="284" spans="1:160" x14ac:dyDescent="0.3">
      <c r="A284" t="str">
        <f>VLOOKUP(B284,Table2[],3,FALSE)</f>
        <v>Digital</v>
      </c>
      <c r="B284" t="str">
        <f>IF(OR(ISNUMBER(FIND("QVC",Z284)),ISNUMBER(FIND("QVC",AL284))),"QVC",IF(OR(ISNUMBER(FIND("NCO",H284)),ISNUMBER(FIND("NCO",Y284))), "NCO", IF(AL284="consumer","PMD.com",VLOOKUP(LEFT(H284,2),Tables!$E$1:$F$11,2,FALSE))))</f>
        <v>PMD.com</v>
      </c>
      <c r="C284">
        <f t="shared" si="13"/>
        <v>53160001</v>
      </c>
      <c r="D284">
        <f t="shared" si="14"/>
        <v>1</v>
      </c>
      <c r="E284" t="str">
        <f t="shared" ca="1" si="12"/>
        <v>shifted orders shipped</v>
      </c>
      <c r="F284" t="s">
        <v>3539</v>
      </c>
      <c r="G284" t="s">
        <v>335</v>
      </c>
      <c r="H284" t="s">
        <v>2498</v>
      </c>
      <c r="I284" s="6">
        <v>44008.554201388892</v>
      </c>
      <c r="J284" t="s">
        <v>16</v>
      </c>
      <c r="K284" s="6">
        <v>44013.264861111114</v>
      </c>
      <c r="M284" t="s">
        <v>3004</v>
      </c>
      <c r="N284" t="s">
        <v>3005</v>
      </c>
      <c r="Q284" t="s">
        <v>1239</v>
      </c>
      <c r="R284" t="s">
        <v>362</v>
      </c>
      <c r="S284">
        <v>1002</v>
      </c>
      <c r="T284" t="s">
        <v>338</v>
      </c>
      <c r="U284" t="s">
        <v>530</v>
      </c>
      <c r="W284" t="s">
        <v>3006</v>
      </c>
      <c r="Z284" t="s">
        <v>3004</v>
      </c>
      <c r="AA284" t="s">
        <v>3005</v>
      </c>
      <c r="AD284" t="s">
        <v>1239</v>
      </c>
      <c r="AE284" t="s">
        <v>362</v>
      </c>
      <c r="AF284">
        <v>1002</v>
      </c>
      <c r="AG284" t="s">
        <v>338</v>
      </c>
      <c r="AH284" t="s">
        <v>530</v>
      </c>
      <c r="AJ284" t="s">
        <v>3006</v>
      </c>
      <c r="AL284" t="s">
        <v>339</v>
      </c>
      <c r="AM284">
        <v>1</v>
      </c>
      <c r="AN284">
        <v>1</v>
      </c>
      <c r="AO284">
        <v>4322</v>
      </c>
      <c r="AQ284">
        <v>124007</v>
      </c>
      <c r="AR284">
        <v>53160001</v>
      </c>
      <c r="AS284" t="s">
        <v>1895</v>
      </c>
      <c r="AT284" t="s">
        <v>119</v>
      </c>
      <c r="AW284" t="s">
        <v>340</v>
      </c>
      <c r="AX284" t="s">
        <v>340</v>
      </c>
      <c r="AY284" t="s">
        <v>341</v>
      </c>
      <c r="AZ284">
        <v>0</v>
      </c>
      <c r="BY284" t="s">
        <v>342</v>
      </c>
      <c r="EQ284">
        <v>252959</v>
      </c>
      <c r="ER284" t="s">
        <v>2499</v>
      </c>
      <c r="EV284">
        <v>17284543</v>
      </c>
      <c r="EW284">
        <v>928</v>
      </c>
      <c r="EX284">
        <v>219023</v>
      </c>
      <c r="EY284">
        <v>9.2748999964335493E+25</v>
      </c>
      <c r="EZ284">
        <v>1</v>
      </c>
      <c r="FC284">
        <v>53160001</v>
      </c>
      <c r="FD284" t="s">
        <v>119</v>
      </c>
    </row>
    <row r="285" spans="1:160" x14ac:dyDescent="0.3">
      <c r="A285" t="str">
        <f>VLOOKUP(B285,Table2[],3,FALSE)</f>
        <v>Digital</v>
      </c>
      <c r="B285" t="str">
        <f>IF(OR(ISNUMBER(FIND("QVC",Z285)),ISNUMBER(FIND("QVC",AL285))),"QVC",IF(OR(ISNUMBER(FIND("NCO",H285)),ISNUMBER(FIND("NCO",Y285))), "NCO", IF(AL285="consumer","PMD.com",VLOOKUP(LEFT(H285,2),Tables!$E$1:$F$11,2,FALSE))))</f>
        <v>PMD.com</v>
      </c>
      <c r="C285">
        <f t="shared" si="13"/>
        <v>53160001</v>
      </c>
      <c r="D285">
        <f t="shared" si="14"/>
        <v>1</v>
      </c>
      <c r="E285" t="str">
        <f t="shared" ca="1" si="12"/>
        <v>shifted orders shipped</v>
      </c>
      <c r="F285" t="s">
        <v>3539</v>
      </c>
      <c r="G285" t="s">
        <v>335</v>
      </c>
      <c r="H285" t="s">
        <v>2504</v>
      </c>
      <c r="I285" s="6">
        <v>44008.554120370369</v>
      </c>
      <c r="J285" t="s">
        <v>16</v>
      </c>
      <c r="K285" s="6">
        <v>44013.266099537039</v>
      </c>
      <c r="M285" t="s">
        <v>3892</v>
      </c>
      <c r="N285" t="s">
        <v>3893</v>
      </c>
      <c r="O285" t="s">
        <v>3894</v>
      </c>
      <c r="Q285" t="s">
        <v>1481</v>
      </c>
      <c r="R285" t="s">
        <v>365</v>
      </c>
      <c r="S285">
        <v>92591</v>
      </c>
      <c r="T285" t="s">
        <v>338</v>
      </c>
      <c r="U285" t="s">
        <v>530</v>
      </c>
      <c r="W285" t="s">
        <v>3895</v>
      </c>
      <c r="Z285" t="s">
        <v>3892</v>
      </c>
      <c r="AA285" t="s">
        <v>3893</v>
      </c>
      <c r="AB285" t="s">
        <v>3894</v>
      </c>
      <c r="AD285" t="s">
        <v>1481</v>
      </c>
      <c r="AE285" t="s">
        <v>365</v>
      </c>
      <c r="AF285">
        <v>92591</v>
      </c>
      <c r="AG285" t="s">
        <v>338</v>
      </c>
      <c r="AH285" t="s">
        <v>530</v>
      </c>
      <c r="AJ285" t="s">
        <v>3895</v>
      </c>
      <c r="AL285" t="s">
        <v>339</v>
      </c>
      <c r="AM285">
        <v>1</v>
      </c>
      <c r="AN285">
        <v>1</v>
      </c>
      <c r="AO285">
        <v>4322</v>
      </c>
      <c r="AQ285">
        <v>124007</v>
      </c>
      <c r="AR285">
        <v>53160001</v>
      </c>
      <c r="AS285" t="s">
        <v>1895</v>
      </c>
      <c r="AT285" t="s">
        <v>119</v>
      </c>
      <c r="AW285" t="s">
        <v>340</v>
      </c>
      <c r="AX285" t="s">
        <v>340</v>
      </c>
      <c r="AY285" t="s">
        <v>341</v>
      </c>
      <c r="AZ285">
        <v>0</v>
      </c>
      <c r="BY285" t="s">
        <v>342</v>
      </c>
      <c r="EQ285">
        <v>252959</v>
      </c>
      <c r="ER285" t="s">
        <v>2505</v>
      </c>
      <c r="EV285">
        <v>17284546</v>
      </c>
      <c r="EW285">
        <v>928</v>
      </c>
      <c r="EX285">
        <v>219026</v>
      </c>
      <c r="EY285" t="s">
        <v>3896</v>
      </c>
      <c r="EZ285">
        <v>1</v>
      </c>
      <c r="FC285">
        <v>53160001</v>
      </c>
      <c r="FD285" t="s">
        <v>119</v>
      </c>
    </row>
    <row r="286" spans="1:160" x14ac:dyDescent="0.3">
      <c r="A286" t="str">
        <f>VLOOKUP(B286,Table2[],3,FALSE)</f>
        <v>Digital</v>
      </c>
      <c r="B286" t="str">
        <f>IF(OR(ISNUMBER(FIND("QVC",Z286)),ISNUMBER(FIND("QVC",AL286))),"QVC",IF(OR(ISNUMBER(FIND("NCO",H286)),ISNUMBER(FIND("NCO",Y286))), "NCO", IF(AL286="consumer","PMD.com",VLOOKUP(LEFT(H286,2),Tables!$E$1:$F$11,2,FALSE))))</f>
        <v>PMD.com</v>
      </c>
      <c r="C286">
        <f t="shared" si="13"/>
        <v>52460001</v>
      </c>
      <c r="D286">
        <f t="shared" si="14"/>
        <v>1</v>
      </c>
      <c r="E286" t="str">
        <f t="shared" ca="1" si="12"/>
        <v>shifted orders shipped</v>
      </c>
      <c r="F286" t="s">
        <v>3539</v>
      </c>
      <c r="G286" t="s">
        <v>335</v>
      </c>
      <c r="H286" t="s">
        <v>2504</v>
      </c>
      <c r="I286" s="6">
        <v>44008.554120370369</v>
      </c>
      <c r="J286" t="s">
        <v>16</v>
      </c>
      <c r="K286" s="6">
        <v>44013.266099537039</v>
      </c>
      <c r="M286" t="s">
        <v>3892</v>
      </c>
      <c r="N286" t="s">
        <v>3893</v>
      </c>
      <c r="O286" t="s">
        <v>3894</v>
      </c>
      <c r="Q286" t="s">
        <v>1481</v>
      </c>
      <c r="R286" t="s">
        <v>365</v>
      </c>
      <c r="S286">
        <v>92591</v>
      </c>
      <c r="T286" t="s">
        <v>338</v>
      </c>
      <c r="U286" t="s">
        <v>530</v>
      </c>
      <c r="W286" t="s">
        <v>3895</v>
      </c>
      <c r="Z286" t="s">
        <v>3892</v>
      </c>
      <c r="AA286" t="s">
        <v>3893</v>
      </c>
      <c r="AB286" t="s">
        <v>3894</v>
      </c>
      <c r="AD286" t="s">
        <v>1481</v>
      </c>
      <c r="AE286" t="s">
        <v>365</v>
      </c>
      <c r="AF286">
        <v>92591</v>
      </c>
      <c r="AG286" t="s">
        <v>338</v>
      </c>
      <c r="AH286" t="s">
        <v>530</v>
      </c>
      <c r="AJ286" t="s">
        <v>3895</v>
      </c>
      <c r="AL286" t="s">
        <v>339</v>
      </c>
      <c r="AM286">
        <v>1</v>
      </c>
      <c r="AN286">
        <v>1</v>
      </c>
      <c r="AO286">
        <v>14007</v>
      </c>
      <c r="AQ286">
        <v>127157</v>
      </c>
      <c r="AR286">
        <v>52460001</v>
      </c>
      <c r="AS286" t="s">
        <v>972</v>
      </c>
      <c r="AT286" t="s">
        <v>76</v>
      </c>
      <c r="AW286" t="s">
        <v>340</v>
      </c>
      <c r="AX286" t="s">
        <v>340</v>
      </c>
      <c r="AY286" t="s">
        <v>341</v>
      </c>
      <c r="AZ286">
        <v>0</v>
      </c>
      <c r="BY286" t="s">
        <v>342</v>
      </c>
      <c r="EQ286">
        <v>252044</v>
      </c>
      <c r="ER286" t="s">
        <v>2505</v>
      </c>
      <c r="EV286">
        <v>17284546</v>
      </c>
      <c r="EW286">
        <v>928</v>
      </c>
      <c r="EX286">
        <v>219026</v>
      </c>
      <c r="EY286" t="s">
        <v>3896</v>
      </c>
      <c r="EZ286">
        <v>1</v>
      </c>
      <c r="FC286">
        <v>52460001</v>
      </c>
      <c r="FD286" t="s">
        <v>76</v>
      </c>
    </row>
    <row r="287" spans="1:160" x14ac:dyDescent="0.3">
      <c r="A287" t="str">
        <f>VLOOKUP(B287,Table2[],3,FALSE)</f>
        <v>Digital</v>
      </c>
      <c r="B287" t="str">
        <f>IF(OR(ISNUMBER(FIND("QVC",Z287)),ISNUMBER(FIND("QVC",AL287))),"QVC",IF(OR(ISNUMBER(FIND("NCO",H287)),ISNUMBER(FIND("NCO",Y287))), "NCO", IF(AL287="consumer","PMD.com",VLOOKUP(LEFT(H287,2),Tables!$E$1:$F$11,2,FALSE))))</f>
        <v>PMD.com</v>
      </c>
      <c r="C287">
        <f t="shared" si="13"/>
        <v>5341</v>
      </c>
      <c r="D287">
        <f t="shared" si="14"/>
        <v>1</v>
      </c>
      <c r="E287" t="str">
        <f t="shared" ca="1" si="12"/>
        <v>shifted orders shipped</v>
      </c>
      <c r="F287" t="s">
        <v>3539</v>
      </c>
      <c r="G287" t="s">
        <v>335</v>
      </c>
      <c r="H287" t="s">
        <v>2504</v>
      </c>
      <c r="I287" s="6">
        <v>44008.554120370369</v>
      </c>
      <c r="J287" t="s">
        <v>16</v>
      </c>
      <c r="K287" s="6">
        <v>44013.266099537039</v>
      </c>
      <c r="M287" t="s">
        <v>3892</v>
      </c>
      <c r="N287" t="s">
        <v>3893</v>
      </c>
      <c r="O287" t="s">
        <v>3894</v>
      </c>
      <c r="Q287" t="s">
        <v>1481</v>
      </c>
      <c r="R287" t="s">
        <v>365</v>
      </c>
      <c r="S287">
        <v>92591</v>
      </c>
      <c r="T287" t="s">
        <v>338</v>
      </c>
      <c r="U287" t="s">
        <v>530</v>
      </c>
      <c r="W287" t="s">
        <v>3895</v>
      </c>
      <c r="Z287" t="s">
        <v>3892</v>
      </c>
      <c r="AA287" t="s">
        <v>3893</v>
      </c>
      <c r="AB287" t="s">
        <v>3894</v>
      </c>
      <c r="AD287" t="s">
        <v>1481</v>
      </c>
      <c r="AE287" t="s">
        <v>365</v>
      </c>
      <c r="AF287">
        <v>92591</v>
      </c>
      <c r="AG287" t="s">
        <v>338</v>
      </c>
      <c r="AH287" t="s">
        <v>530</v>
      </c>
      <c r="AJ287" t="s">
        <v>3895</v>
      </c>
      <c r="AL287" t="s">
        <v>339</v>
      </c>
      <c r="AM287">
        <v>1</v>
      </c>
      <c r="AN287">
        <v>1</v>
      </c>
      <c r="AO287">
        <v>15156</v>
      </c>
      <c r="AQ287">
        <v>124187</v>
      </c>
      <c r="AR287">
        <v>5341</v>
      </c>
      <c r="AS287" t="s">
        <v>831</v>
      </c>
      <c r="AT287" t="s">
        <v>82</v>
      </c>
      <c r="AW287" t="s">
        <v>340</v>
      </c>
      <c r="AX287" t="s">
        <v>340</v>
      </c>
      <c r="AY287" t="s">
        <v>345</v>
      </c>
      <c r="AZ287" t="s">
        <v>346</v>
      </c>
      <c r="BY287" t="s">
        <v>342</v>
      </c>
      <c r="EQ287">
        <v>244247</v>
      </c>
      <c r="ER287" t="s">
        <v>2505</v>
      </c>
      <c r="EV287">
        <v>17284546</v>
      </c>
      <c r="EW287">
        <v>928</v>
      </c>
      <c r="EX287">
        <v>219026</v>
      </c>
      <c r="EY287" t="s">
        <v>3896</v>
      </c>
      <c r="EZ287">
        <v>1</v>
      </c>
      <c r="FC287">
        <v>5341</v>
      </c>
      <c r="FD287" t="s">
        <v>82</v>
      </c>
    </row>
    <row r="288" spans="1:160" x14ac:dyDescent="0.3">
      <c r="A288" t="str">
        <f>VLOOKUP(B288,Table2[],3,FALSE)</f>
        <v>Digital</v>
      </c>
      <c r="B288" t="str">
        <f>IF(OR(ISNUMBER(FIND("QVC",Z288)),ISNUMBER(FIND("QVC",AL288))),"QVC",IF(OR(ISNUMBER(FIND("NCO",H288)),ISNUMBER(FIND("NCO",Y288))), "NCO", IF(AL288="consumer","PMD.com",VLOOKUP(LEFT(H288,2),Tables!$E$1:$F$11,2,FALSE))))</f>
        <v>PMD.com</v>
      </c>
      <c r="C288">
        <f t="shared" si="13"/>
        <v>51070001</v>
      </c>
      <c r="D288">
        <f t="shared" si="14"/>
        <v>1</v>
      </c>
      <c r="E288" t="str">
        <f t="shared" ca="1" si="12"/>
        <v>shifted orders shipped</v>
      </c>
      <c r="F288" t="s">
        <v>3539</v>
      </c>
      <c r="G288" t="s">
        <v>335</v>
      </c>
      <c r="H288" t="s">
        <v>2504</v>
      </c>
      <c r="I288" s="6">
        <v>44008.554120370369</v>
      </c>
      <c r="J288" t="s">
        <v>16</v>
      </c>
      <c r="K288" s="6">
        <v>44013.266099537039</v>
      </c>
      <c r="M288" t="s">
        <v>3892</v>
      </c>
      <c r="N288" t="s">
        <v>3893</v>
      </c>
      <c r="O288" t="s">
        <v>3894</v>
      </c>
      <c r="Q288" t="s">
        <v>1481</v>
      </c>
      <c r="R288" t="s">
        <v>365</v>
      </c>
      <c r="S288">
        <v>92591</v>
      </c>
      <c r="T288" t="s">
        <v>338</v>
      </c>
      <c r="U288" t="s">
        <v>530</v>
      </c>
      <c r="W288" t="s">
        <v>3895</v>
      </c>
      <c r="Z288" t="s">
        <v>3892</v>
      </c>
      <c r="AA288" t="s">
        <v>3893</v>
      </c>
      <c r="AB288" t="s">
        <v>3894</v>
      </c>
      <c r="AD288" t="s">
        <v>1481</v>
      </c>
      <c r="AE288" t="s">
        <v>365</v>
      </c>
      <c r="AF288">
        <v>92591</v>
      </c>
      <c r="AG288" t="s">
        <v>338</v>
      </c>
      <c r="AH288" t="s">
        <v>530</v>
      </c>
      <c r="AJ288" t="s">
        <v>3895</v>
      </c>
      <c r="AL288" t="s">
        <v>339</v>
      </c>
      <c r="AM288">
        <v>1</v>
      </c>
      <c r="AN288">
        <v>1</v>
      </c>
      <c r="AO288">
        <v>10147</v>
      </c>
      <c r="AQ288">
        <v>124429</v>
      </c>
      <c r="AR288">
        <v>51070001</v>
      </c>
      <c r="AS288" t="s">
        <v>1886</v>
      </c>
      <c r="AT288" t="s">
        <v>45</v>
      </c>
      <c r="AW288" t="s">
        <v>343</v>
      </c>
      <c r="BY288" t="s">
        <v>342</v>
      </c>
      <c r="EQ288">
        <v>251956</v>
      </c>
      <c r="ER288" t="s">
        <v>2505</v>
      </c>
      <c r="EV288">
        <v>17284546</v>
      </c>
      <c r="EW288">
        <v>928</v>
      </c>
      <c r="EX288">
        <v>219026</v>
      </c>
      <c r="EY288" t="s">
        <v>3896</v>
      </c>
      <c r="EZ288">
        <v>1</v>
      </c>
      <c r="FC288">
        <v>51070001</v>
      </c>
      <c r="FD288" t="s">
        <v>45</v>
      </c>
    </row>
    <row r="289" spans="1:160" x14ac:dyDescent="0.3">
      <c r="A289" t="str">
        <f>VLOOKUP(B289,Table2[],3,FALSE)</f>
        <v>Digital</v>
      </c>
      <c r="B289" t="str">
        <f>IF(OR(ISNUMBER(FIND("QVC",Z289)),ISNUMBER(FIND("QVC",AL289))),"QVC",IF(OR(ISNUMBER(FIND("NCO",H289)),ISNUMBER(FIND("NCO",Y289))), "NCO", IF(AL289="consumer","PMD.com",VLOOKUP(LEFT(H289,2),Tables!$E$1:$F$11,2,FALSE))))</f>
        <v>PMD.com</v>
      </c>
      <c r="C289">
        <f t="shared" si="13"/>
        <v>5358</v>
      </c>
      <c r="D289">
        <f t="shared" si="14"/>
        <v>1</v>
      </c>
      <c r="E289" t="str">
        <f t="shared" ca="1" si="12"/>
        <v>shifted orders shipped</v>
      </c>
      <c r="F289" t="s">
        <v>3539</v>
      </c>
      <c r="G289" t="s">
        <v>335</v>
      </c>
      <c r="H289" t="s">
        <v>2504</v>
      </c>
      <c r="I289" s="6">
        <v>44008.554120370369</v>
      </c>
      <c r="J289" t="s">
        <v>16</v>
      </c>
      <c r="K289" s="6">
        <v>44013.266099537039</v>
      </c>
      <c r="M289" t="s">
        <v>3892</v>
      </c>
      <c r="N289" t="s">
        <v>3893</v>
      </c>
      <c r="O289" t="s">
        <v>3894</v>
      </c>
      <c r="Q289" t="s">
        <v>1481</v>
      </c>
      <c r="R289" t="s">
        <v>365</v>
      </c>
      <c r="S289">
        <v>92591</v>
      </c>
      <c r="T289" t="s">
        <v>338</v>
      </c>
      <c r="U289" t="s">
        <v>530</v>
      </c>
      <c r="W289" t="s">
        <v>3895</v>
      </c>
      <c r="Z289" t="s">
        <v>3892</v>
      </c>
      <c r="AA289" t="s">
        <v>3893</v>
      </c>
      <c r="AB289" t="s">
        <v>3894</v>
      </c>
      <c r="AD289" t="s">
        <v>1481</v>
      </c>
      <c r="AE289" t="s">
        <v>365</v>
      </c>
      <c r="AF289">
        <v>92591</v>
      </c>
      <c r="AG289" t="s">
        <v>338</v>
      </c>
      <c r="AH289" t="s">
        <v>530</v>
      </c>
      <c r="AJ289" t="s">
        <v>3895</v>
      </c>
      <c r="AL289" t="s">
        <v>339</v>
      </c>
      <c r="AM289">
        <v>1</v>
      </c>
      <c r="AN289">
        <v>1</v>
      </c>
      <c r="AO289">
        <v>7390</v>
      </c>
      <c r="AQ289">
        <v>124522</v>
      </c>
      <c r="AR289">
        <v>5358</v>
      </c>
      <c r="AS289" t="s">
        <v>2281</v>
      </c>
      <c r="AT289" t="s">
        <v>73</v>
      </c>
      <c r="AW289" t="s">
        <v>340</v>
      </c>
      <c r="AX289" t="s">
        <v>340</v>
      </c>
      <c r="AY289" t="s">
        <v>351</v>
      </c>
      <c r="AZ289" t="s">
        <v>434</v>
      </c>
      <c r="BY289" t="s">
        <v>342</v>
      </c>
      <c r="EQ289">
        <v>252041</v>
      </c>
      <c r="ER289" t="s">
        <v>2505</v>
      </c>
      <c r="EV289">
        <v>17284546</v>
      </c>
      <c r="EW289">
        <v>928</v>
      </c>
      <c r="EX289">
        <v>219026</v>
      </c>
      <c r="EY289" t="s">
        <v>3896</v>
      </c>
      <c r="EZ289">
        <v>1</v>
      </c>
      <c r="FC289">
        <v>5358</v>
      </c>
      <c r="FD289" t="s">
        <v>73</v>
      </c>
    </row>
    <row r="290" spans="1:160" x14ac:dyDescent="0.3">
      <c r="A290" t="str">
        <f>VLOOKUP(B290,Table2[],3,FALSE)</f>
        <v>Digital</v>
      </c>
      <c r="B290" t="str">
        <f>IF(OR(ISNUMBER(FIND("QVC",Z290)),ISNUMBER(FIND("QVC",AL290))),"QVC",IF(OR(ISNUMBER(FIND("NCO",H290)),ISNUMBER(FIND("NCO",Y290))), "NCO", IF(AL290="consumer","PMD.com",VLOOKUP(LEFT(H290,2),Tables!$E$1:$F$11,2,FALSE))))</f>
        <v>PMD.com</v>
      </c>
      <c r="C290">
        <f t="shared" si="13"/>
        <v>52430001</v>
      </c>
      <c r="D290">
        <f t="shared" si="14"/>
        <v>1</v>
      </c>
      <c r="E290" t="str">
        <f t="shared" ca="1" si="12"/>
        <v>shifted orders shipped</v>
      </c>
      <c r="F290" t="s">
        <v>3539</v>
      </c>
      <c r="G290" t="s">
        <v>335</v>
      </c>
      <c r="H290" t="s">
        <v>2504</v>
      </c>
      <c r="I290" s="6">
        <v>44008.554120370369</v>
      </c>
      <c r="J290" t="s">
        <v>16</v>
      </c>
      <c r="K290" s="6">
        <v>44013.266099537039</v>
      </c>
      <c r="M290" t="s">
        <v>3892</v>
      </c>
      <c r="N290" t="s">
        <v>3893</v>
      </c>
      <c r="O290" t="s">
        <v>3894</v>
      </c>
      <c r="Q290" t="s">
        <v>1481</v>
      </c>
      <c r="R290" t="s">
        <v>365</v>
      </c>
      <c r="S290">
        <v>92591</v>
      </c>
      <c r="T290" t="s">
        <v>338</v>
      </c>
      <c r="U290" t="s">
        <v>530</v>
      </c>
      <c r="W290" t="s">
        <v>3895</v>
      </c>
      <c r="Z290" t="s">
        <v>3892</v>
      </c>
      <c r="AA290" t="s">
        <v>3893</v>
      </c>
      <c r="AB290" t="s">
        <v>3894</v>
      </c>
      <c r="AD290" t="s">
        <v>1481</v>
      </c>
      <c r="AE290" t="s">
        <v>365</v>
      </c>
      <c r="AF290">
        <v>92591</v>
      </c>
      <c r="AG290" t="s">
        <v>338</v>
      </c>
      <c r="AH290" t="s">
        <v>530</v>
      </c>
      <c r="AJ290" t="s">
        <v>3895</v>
      </c>
      <c r="AL290" t="s">
        <v>339</v>
      </c>
      <c r="AM290">
        <v>1</v>
      </c>
      <c r="AN290">
        <v>1</v>
      </c>
      <c r="AO290">
        <v>12063</v>
      </c>
      <c r="AQ290">
        <v>127155</v>
      </c>
      <c r="AR290">
        <v>52430001</v>
      </c>
      <c r="AS290" t="s">
        <v>927</v>
      </c>
      <c r="AT290" t="s">
        <v>75</v>
      </c>
      <c r="AW290" t="s">
        <v>340</v>
      </c>
      <c r="AX290" t="s">
        <v>340</v>
      </c>
      <c r="AY290" t="s">
        <v>357</v>
      </c>
      <c r="AZ290" t="s">
        <v>363</v>
      </c>
      <c r="BY290" t="s">
        <v>342</v>
      </c>
      <c r="EQ290">
        <v>249990</v>
      </c>
      <c r="ER290" t="s">
        <v>2505</v>
      </c>
      <c r="EV290">
        <v>17284546</v>
      </c>
      <c r="EW290">
        <v>928</v>
      </c>
      <c r="EX290">
        <v>219026</v>
      </c>
      <c r="EY290" t="s">
        <v>3896</v>
      </c>
      <c r="EZ290">
        <v>1</v>
      </c>
      <c r="FC290">
        <v>52430001</v>
      </c>
      <c r="FD290" t="s">
        <v>75</v>
      </c>
    </row>
    <row r="291" spans="1:160" x14ac:dyDescent="0.3">
      <c r="A291" t="str">
        <f>VLOOKUP(B291,Table2[],3,FALSE)</f>
        <v>Digital</v>
      </c>
      <c r="B291" t="str">
        <f>IF(OR(ISNUMBER(FIND("QVC",Z291)),ISNUMBER(FIND("QVC",AL291))),"QVC",IF(OR(ISNUMBER(FIND("NCO",H291)),ISNUMBER(FIND("NCO",Y291))), "NCO", IF(AL291="consumer","PMD.com",VLOOKUP(LEFT(H291,2),Tables!$E$1:$F$11,2,FALSE))))</f>
        <v>PMD.com</v>
      </c>
      <c r="C291" t="str">
        <f t="shared" si="13"/>
        <v>53500001A</v>
      </c>
      <c r="D291">
        <f t="shared" si="14"/>
        <v>1</v>
      </c>
      <c r="E291" t="str">
        <f t="shared" ca="1" si="12"/>
        <v>shifted orders shipped</v>
      </c>
      <c r="F291" t="s">
        <v>3539</v>
      </c>
      <c r="G291" t="s">
        <v>335</v>
      </c>
      <c r="H291" t="s">
        <v>3072</v>
      </c>
      <c r="I291" s="6">
        <v>44011.357256944444</v>
      </c>
      <c r="J291" t="s">
        <v>16</v>
      </c>
      <c r="K291" s="6">
        <v>44013.266481481478</v>
      </c>
      <c r="M291" t="s">
        <v>3897</v>
      </c>
      <c r="N291" t="s">
        <v>3898</v>
      </c>
      <c r="Q291" t="s">
        <v>801</v>
      </c>
      <c r="R291" t="s">
        <v>365</v>
      </c>
      <c r="S291" t="s">
        <v>3899</v>
      </c>
      <c r="T291" t="s">
        <v>338</v>
      </c>
      <c r="U291" t="s">
        <v>530</v>
      </c>
      <c r="W291" t="s">
        <v>3900</v>
      </c>
      <c r="Z291" t="s">
        <v>3897</v>
      </c>
      <c r="AA291" t="s">
        <v>3898</v>
      </c>
      <c r="AD291" t="s">
        <v>801</v>
      </c>
      <c r="AE291" t="s">
        <v>365</v>
      </c>
      <c r="AF291" t="s">
        <v>3899</v>
      </c>
      <c r="AG291" t="s">
        <v>338</v>
      </c>
      <c r="AH291" t="s">
        <v>530</v>
      </c>
      <c r="AJ291" t="s">
        <v>3900</v>
      </c>
      <c r="AL291" t="s">
        <v>339</v>
      </c>
      <c r="AM291">
        <v>1</v>
      </c>
      <c r="AN291">
        <v>1</v>
      </c>
      <c r="AO291">
        <v>1690</v>
      </c>
      <c r="AQ291">
        <v>125277</v>
      </c>
      <c r="AR291" t="s">
        <v>1242</v>
      </c>
      <c r="AS291" t="s">
        <v>1243</v>
      </c>
      <c r="AT291" t="s">
        <v>1244</v>
      </c>
      <c r="AW291" t="s">
        <v>349</v>
      </c>
      <c r="AX291" t="s">
        <v>553</v>
      </c>
      <c r="AY291" t="s">
        <v>345</v>
      </c>
      <c r="AZ291">
        <v>0</v>
      </c>
      <c r="EQ291">
        <v>251914</v>
      </c>
      <c r="ER291" t="s">
        <v>3073</v>
      </c>
      <c r="EV291">
        <v>17285720</v>
      </c>
      <c r="EW291">
        <v>928</v>
      </c>
      <c r="EX291">
        <v>220276</v>
      </c>
      <c r="EY291" t="s">
        <v>3901</v>
      </c>
      <c r="EZ291">
        <v>1</v>
      </c>
      <c r="FC291" t="s">
        <v>1242</v>
      </c>
      <c r="FD291" t="s">
        <v>1244</v>
      </c>
    </row>
    <row r="292" spans="1:160" x14ac:dyDescent="0.3">
      <c r="A292" t="str">
        <f>VLOOKUP(B292,Table2[],3,FALSE)</f>
        <v>Digital</v>
      </c>
      <c r="B292" t="str">
        <f>IF(OR(ISNUMBER(FIND("QVC",Z292)),ISNUMBER(FIND("QVC",AL292))),"QVC",IF(OR(ISNUMBER(FIND("NCO",H292)),ISNUMBER(FIND("NCO",Y292))), "NCO", IF(AL292="consumer","PMD.com",VLOOKUP(LEFT(H292,2),Tables!$E$1:$F$11,2,FALSE))))</f>
        <v>PMD.com</v>
      </c>
      <c r="C292">
        <f t="shared" si="13"/>
        <v>5357</v>
      </c>
      <c r="D292">
        <f t="shared" si="14"/>
        <v>1</v>
      </c>
      <c r="E292" t="str">
        <f t="shared" ca="1" si="12"/>
        <v>shifted orders shipped</v>
      </c>
      <c r="F292" t="s">
        <v>3539</v>
      </c>
      <c r="G292" t="s">
        <v>335</v>
      </c>
      <c r="H292" t="s">
        <v>3222</v>
      </c>
      <c r="I292" s="6">
        <v>44011.445219907408</v>
      </c>
      <c r="J292" t="s">
        <v>16</v>
      </c>
      <c r="K292" s="6">
        <v>44013.266481481478</v>
      </c>
      <c r="M292" t="s">
        <v>3902</v>
      </c>
      <c r="N292" t="s">
        <v>3903</v>
      </c>
      <c r="Q292" t="s">
        <v>1609</v>
      </c>
      <c r="R292" t="s">
        <v>378</v>
      </c>
      <c r="S292" t="s">
        <v>3904</v>
      </c>
      <c r="T292" t="s">
        <v>338</v>
      </c>
      <c r="U292" t="s">
        <v>530</v>
      </c>
      <c r="W292" t="s">
        <v>3905</v>
      </c>
      <c r="Z292" t="s">
        <v>3902</v>
      </c>
      <c r="AA292" t="s">
        <v>3903</v>
      </c>
      <c r="AD292" t="s">
        <v>1609</v>
      </c>
      <c r="AE292" t="s">
        <v>378</v>
      </c>
      <c r="AF292" t="s">
        <v>3904</v>
      </c>
      <c r="AG292" t="s">
        <v>338</v>
      </c>
      <c r="AH292" t="s">
        <v>530</v>
      </c>
      <c r="AJ292" t="s">
        <v>3905</v>
      </c>
      <c r="AL292" t="s">
        <v>339</v>
      </c>
      <c r="AM292">
        <v>1</v>
      </c>
      <c r="AN292">
        <v>1</v>
      </c>
      <c r="AO292">
        <v>15182</v>
      </c>
      <c r="AQ292">
        <v>124521</v>
      </c>
      <c r="AR292">
        <v>5357</v>
      </c>
      <c r="AS292" t="s">
        <v>87</v>
      </c>
      <c r="AT292" t="s">
        <v>88</v>
      </c>
      <c r="AW292" t="s">
        <v>340</v>
      </c>
      <c r="AX292" t="s">
        <v>340</v>
      </c>
      <c r="AY292" t="s">
        <v>351</v>
      </c>
      <c r="AZ292" t="s">
        <v>379</v>
      </c>
      <c r="BY292" t="s">
        <v>342</v>
      </c>
      <c r="EQ292">
        <v>249142</v>
      </c>
      <c r="ER292" t="s">
        <v>3223</v>
      </c>
      <c r="EV292">
        <v>17285797</v>
      </c>
      <c r="EW292">
        <v>928</v>
      </c>
      <c r="EX292">
        <v>220353</v>
      </c>
      <c r="EY292">
        <v>9.2748999964335493E+25</v>
      </c>
      <c r="EZ292">
        <v>1</v>
      </c>
      <c r="FC292">
        <v>5357</v>
      </c>
      <c r="FD292" t="s">
        <v>88</v>
      </c>
    </row>
    <row r="293" spans="1:160" x14ac:dyDescent="0.3">
      <c r="A293" t="str">
        <f>VLOOKUP(B293,Table2[],3,FALSE)</f>
        <v>Digital</v>
      </c>
      <c r="B293" t="str">
        <f>IF(OR(ISNUMBER(FIND("QVC",Z293)),ISNUMBER(FIND("QVC",AL293))),"QVC",IF(OR(ISNUMBER(FIND("NCO",H293)),ISNUMBER(FIND("NCO",Y293))), "NCO", IF(AL293="consumer","PMD.com",VLOOKUP(LEFT(H293,2),Tables!$E$1:$F$11,2,FALSE))))</f>
        <v>PMD.com</v>
      </c>
      <c r="C293">
        <f t="shared" si="13"/>
        <v>58040001</v>
      </c>
      <c r="D293">
        <f t="shared" si="14"/>
        <v>1</v>
      </c>
      <c r="E293" t="str">
        <f t="shared" ca="1" si="12"/>
        <v>shifted orders shipped</v>
      </c>
      <c r="F293" t="s">
        <v>3539</v>
      </c>
      <c r="G293" t="s">
        <v>335</v>
      </c>
      <c r="H293" t="s">
        <v>3374</v>
      </c>
      <c r="I293" s="6">
        <v>44011.530439814815</v>
      </c>
      <c r="J293" t="s">
        <v>16</v>
      </c>
      <c r="K293" s="6">
        <v>44013.266574074078</v>
      </c>
      <c r="M293" t="s">
        <v>3906</v>
      </c>
      <c r="N293" t="s">
        <v>3907</v>
      </c>
      <c r="O293" t="s">
        <v>766</v>
      </c>
      <c r="Q293" t="s">
        <v>3908</v>
      </c>
      <c r="R293" t="s">
        <v>412</v>
      </c>
      <c r="S293">
        <v>44321</v>
      </c>
      <c r="T293" t="s">
        <v>338</v>
      </c>
      <c r="U293" t="s">
        <v>530</v>
      </c>
      <c r="W293" t="s">
        <v>3909</v>
      </c>
      <c r="Z293" t="s">
        <v>3906</v>
      </c>
      <c r="AA293" t="s">
        <v>3907</v>
      </c>
      <c r="AB293" t="s">
        <v>766</v>
      </c>
      <c r="AD293" t="s">
        <v>3908</v>
      </c>
      <c r="AE293" t="s">
        <v>412</v>
      </c>
      <c r="AF293">
        <v>44321</v>
      </c>
      <c r="AG293" t="s">
        <v>338</v>
      </c>
      <c r="AH293" t="s">
        <v>530</v>
      </c>
      <c r="AJ293" t="s">
        <v>3909</v>
      </c>
      <c r="AL293" t="s">
        <v>339</v>
      </c>
      <c r="AM293">
        <v>1</v>
      </c>
      <c r="AN293">
        <v>1</v>
      </c>
      <c r="AO293">
        <v>12788</v>
      </c>
      <c r="AQ293">
        <v>124484</v>
      </c>
      <c r="AR293">
        <v>58040001</v>
      </c>
      <c r="AS293" t="s">
        <v>54</v>
      </c>
      <c r="AT293" t="s">
        <v>55</v>
      </c>
      <c r="AW293" t="s">
        <v>340</v>
      </c>
      <c r="AX293" t="s">
        <v>340</v>
      </c>
      <c r="AY293" t="s">
        <v>357</v>
      </c>
      <c r="AZ293" t="s">
        <v>363</v>
      </c>
      <c r="BY293" t="s">
        <v>342</v>
      </c>
      <c r="EQ293">
        <v>251707</v>
      </c>
      <c r="ER293" t="s">
        <v>3375</v>
      </c>
      <c r="EV293">
        <v>17285875</v>
      </c>
      <c r="EW293">
        <v>928</v>
      </c>
      <c r="EX293">
        <v>220429</v>
      </c>
      <c r="EY293">
        <v>9.2748999964335493E+25</v>
      </c>
      <c r="EZ293">
        <v>1</v>
      </c>
      <c r="FC293">
        <v>58040001</v>
      </c>
      <c r="FD293" t="s">
        <v>55</v>
      </c>
    </row>
    <row r="294" spans="1:160" x14ac:dyDescent="0.3">
      <c r="A294" t="str">
        <f>VLOOKUP(B294,Table2[],3,FALSE)</f>
        <v>Digital</v>
      </c>
      <c r="B294" t="str">
        <f>IF(OR(ISNUMBER(FIND("QVC",Z294)),ISNUMBER(FIND("QVC",AL294))),"QVC",IF(OR(ISNUMBER(FIND("NCO",H294)),ISNUMBER(FIND("NCO",Y294))), "NCO", IF(AL294="consumer","PMD.com",VLOOKUP(LEFT(H294,2),Tables!$E$1:$F$11,2,FALSE))))</f>
        <v>PMD.com</v>
      </c>
      <c r="C294">
        <f t="shared" si="13"/>
        <v>53440001</v>
      </c>
      <c r="D294">
        <f t="shared" si="14"/>
        <v>1</v>
      </c>
      <c r="E294" t="str">
        <f t="shared" ca="1" si="12"/>
        <v>shifted orders shipped</v>
      </c>
      <c r="F294" t="s">
        <v>3539</v>
      </c>
      <c r="G294" t="s">
        <v>335</v>
      </c>
      <c r="H294" t="s">
        <v>3230</v>
      </c>
      <c r="I294" s="6">
        <v>44011.453900462962</v>
      </c>
      <c r="J294" t="s">
        <v>16</v>
      </c>
      <c r="K294" s="6">
        <v>44013.266817129632</v>
      </c>
      <c r="M294" t="s">
        <v>3910</v>
      </c>
      <c r="N294" t="s">
        <v>3911</v>
      </c>
      <c r="O294" t="s">
        <v>3912</v>
      </c>
      <c r="Q294" t="s">
        <v>2944</v>
      </c>
      <c r="R294" t="s">
        <v>365</v>
      </c>
      <c r="S294" t="s">
        <v>3913</v>
      </c>
      <c r="T294" t="s">
        <v>338</v>
      </c>
      <c r="U294" t="s">
        <v>530</v>
      </c>
      <c r="W294" t="s">
        <v>3914</v>
      </c>
      <c r="Z294" t="s">
        <v>3910</v>
      </c>
      <c r="AA294" t="s">
        <v>3911</v>
      </c>
      <c r="AB294" t="s">
        <v>3912</v>
      </c>
      <c r="AD294" t="s">
        <v>2944</v>
      </c>
      <c r="AE294" t="s">
        <v>365</v>
      </c>
      <c r="AF294" t="s">
        <v>3913</v>
      </c>
      <c r="AG294" t="s">
        <v>338</v>
      </c>
      <c r="AH294" t="s">
        <v>530</v>
      </c>
      <c r="AJ294" t="s">
        <v>3914</v>
      </c>
      <c r="AL294" t="s">
        <v>339</v>
      </c>
      <c r="AM294">
        <v>1</v>
      </c>
      <c r="AN294">
        <v>1</v>
      </c>
      <c r="AO294">
        <v>7642</v>
      </c>
      <c r="AQ294">
        <v>124700</v>
      </c>
      <c r="AR294">
        <v>53440001</v>
      </c>
      <c r="AS294" t="s">
        <v>1240</v>
      </c>
      <c r="AT294" t="s">
        <v>116</v>
      </c>
      <c r="AW294" t="s">
        <v>340</v>
      </c>
      <c r="AX294" t="s">
        <v>340</v>
      </c>
      <c r="AY294" t="s">
        <v>345</v>
      </c>
      <c r="AZ294" t="s">
        <v>345</v>
      </c>
      <c r="BY294" t="s">
        <v>342</v>
      </c>
      <c r="EQ294">
        <v>252960</v>
      </c>
      <c r="ER294" t="s">
        <v>3231</v>
      </c>
      <c r="EV294">
        <v>17285801</v>
      </c>
      <c r="EW294">
        <v>928</v>
      </c>
      <c r="EX294">
        <v>220357</v>
      </c>
      <c r="EY294">
        <v>9.2748999964335493E+25</v>
      </c>
      <c r="EZ294">
        <v>1</v>
      </c>
      <c r="FC294">
        <v>53440001</v>
      </c>
      <c r="FD294" t="s">
        <v>116</v>
      </c>
    </row>
    <row r="295" spans="1:160" x14ac:dyDescent="0.3">
      <c r="A295" t="str">
        <f>VLOOKUP(B295,Table2[],3,FALSE)</f>
        <v>Digital</v>
      </c>
      <c r="B295" t="str">
        <f>IF(OR(ISNUMBER(FIND("QVC",Z295)),ISNUMBER(FIND("QVC",AL295))),"QVC",IF(OR(ISNUMBER(FIND("NCO",H295)),ISNUMBER(FIND("NCO",Y295))), "NCO", IF(AL295="consumer","PMD.com",VLOOKUP(LEFT(H295,2),Tables!$E$1:$F$11,2,FALSE))))</f>
        <v>PMD.com</v>
      </c>
      <c r="C295">
        <f t="shared" si="13"/>
        <v>53160001</v>
      </c>
      <c r="D295">
        <f t="shared" si="14"/>
        <v>1</v>
      </c>
      <c r="E295" t="str">
        <f t="shared" ca="1" si="12"/>
        <v>shifted orders shipped</v>
      </c>
      <c r="F295" t="s">
        <v>3539</v>
      </c>
      <c r="G295" t="s">
        <v>335</v>
      </c>
      <c r="H295" t="s">
        <v>3130</v>
      </c>
      <c r="I295" s="6">
        <v>44011.392418981479</v>
      </c>
      <c r="J295" t="s">
        <v>16</v>
      </c>
      <c r="K295" s="6">
        <v>44013.266932870371</v>
      </c>
      <c r="M295" t="s">
        <v>1685</v>
      </c>
      <c r="N295" t="s">
        <v>1686</v>
      </c>
      <c r="Q295" t="s">
        <v>440</v>
      </c>
      <c r="R295" t="s">
        <v>381</v>
      </c>
      <c r="S295" t="s">
        <v>1687</v>
      </c>
      <c r="T295" t="s">
        <v>338</v>
      </c>
      <c r="U295" t="s">
        <v>530</v>
      </c>
      <c r="W295" t="s">
        <v>1688</v>
      </c>
      <c r="Z295" t="s">
        <v>1685</v>
      </c>
      <c r="AA295" t="s">
        <v>1686</v>
      </c>
      <c r="AD295" t="s">
        <v>440</v>
      </c>
      <c r="AE295" t="s">
        <v>381</v>
      </c>
      <c r="AF295" t="s">
        <v>1687</v>
      </c>
      <c r="AG295" t="s">
        <v>338</v>
      </c>
      <c r="AH295" t="s">
        <v>530</v>
      </c>
      <c r="AJ295" t="s">
        <v>1688</v>
      </c>
      <c r="AL295" t="s">
        <v>339</v>
      </c>
      <c r="AM295">
        <v>1</v>
      </c>
      <c r="AN295">
        <v>1</v>
      </c>
      <c r="AO295">
        <v>4322</v>
      </c>
      <c r="AQ295">
        <v>124007</v>
      </c>
      <c r="AR295">
        <v>53160001</v>
      </c>
      <c r="AS295" t="s">
        <v>1895</v>
      </c>
      <c r="AT295" t="s">
        <v>119</v>
      </c>
      <c r="AW295" t="s">
        <v>340</v>
      </c>
      <c r="AX295" t="s">
        <v>340</v>
      </c>
      <c r="AY295" t="s">
        <v>341</v>
      </c>
      <c r="AZ295">
        <v>0</v>
      </c>
      <c r="BY295" t="s">
        <v>342</v>
      </c>
      <c r="EQ295">
        <v>252959</v>
      </c>
      <c r="ER295" t="s">
        <v>3131</v>
      </c>
      <c r="EV295">
        <v>17285749</v>
      </c>
      <c r="EW295">
        <v>928</v>
      </c>
      <c r="EX295">
        <v>220305</v>
      </c>
      <c r="EY295" t="s">
        <v>3915</v>
      </c>
      <c r="EZ295">
        <v>1</v>
      </c>
      <c r="FC295">
        <v>53160001</v>
      </c>
      <c r="FD295" t="s">
        <v>119</v>
      </c>
    </row>
    <row r="296" spans="1:160" x14ac:dyDescent="0.3">
      <c r="A296" t="str">
        <f>VLOOKUP(B296,Table2[],3,FALSE)</f>
        <v>Digital</v>
      </c>
      <c r="B296" t="str">
        <f>IF(OR(ISNUMBER(FIND("QVC",Z296)),ISNUMBER(FIND("QVC",AL296))),"QVC",IF(OR(ISNUMBER(FIND("NCO",H296)),ISNUMBER(FIND("NCO",Y296))), "NCO", IF(AL296="consumer","PMD.com",VLOOKUP(LEFT(H296,2),Tables!$E$1:$F$11,2,FALSE))))</f>
        <v>PMD.com</v>
      </c>
      <c r="C296">
        <f t="shared" si="13"/>
        <v>52430001</v>
      </c>
      <c r="D296">
        <f t="shared" si="14"/>
        <v>1</v>
      </c>
      <c r="E296" t="str">
        <f t="shared" ca="1" si="12"/>
        <v>shifted orders shipped</v>
      </c>
      <c r="F296" t="s">
        <v>3539</v>
      </c>
      <c r="G296" t="s">
        <v>335</v>
      </c>
      <c r="H296" t="s">
        <v>3372</v>
      </c>
      <c r="I296" s="6">
        <v>44011.526631944442</v>
      </c>
      <c r="J296" t="s">
        <v>16</v>
      </c>
      <c r="K296" s="6">
        <v>44013.267025462963</v>
      </c>
      <c r="M296" t="s">
        <v>3916</v>
      </c>
      <c r="N296" t="s">
        <v>3917</v>
      </c>
      <c r="O296" t="s">
        <v>3918</v>
      </c>
      <c r="Q296" t="s">
        <v>408</v>
      </c>
      <c r="R296" t="s">
        <v>389</v>
      </c>
      <c r="S296" t="s">
        <v>3919</v>
      </c>
      <c r="T296" t="s">
        <v>338</v>
      </c>
      <c r="U296" t="s">
        <v>530</v>
      </c>
      <c r="W296" t="s">
        <v>3920</v>
      </c>
      <c r="Z296" t="s">
        <v>3916</v>
      </c>
      <c r="AA296" t="s">
        <v>3917</v>
      </c>
      <c r="AB296" t="s">
        <v>3918</v>
      </c>
      <c r="AD296" t="s">
        <v>408</v>
      </c>
      <c r="AE296" t="s">
        <v>389</v>
      </c>
      <c r="AF296" t="s">
        <v>3919</v>
      </c>
      <c r="AG296" t="s">
        <v>338</v>
      </c>
      <c r="AH296" t="s">
        <v>530</v>
      </c>
      <c r="AJ296" t="s">
        <v>3920</v>
      </c>
      <c r="AL296" t="s">
        <v>339</v>
      </c>
      <c r="AM296">
        <v>1</v>
      </c>
      <c r="AN296">
        <v>1</v>
      </c>
      <c r="AO296">
        <v>12063</v>
      </c>
      <c r="AQ296">
        <v>127155</v>
      </c>
      <c r="AR296">
        <v>52430001</v>
      </c>
      <c r="AS296" t="s">
        <v>927</v>
      </c>
      <c r="AT296" t="s">
        <v>75</v>
      </c>
      <c r="AW296" t="s">
        <v>340</v>
      </c>
      <c r="AX296" t="s">
        <v>340</v>
      </c>
      <c r="AY296" t="s">
        <v>357</v>
      </c>
      <c r="AZ296" t="s">
        <v>363</v>
      </c>
      <c r="BY296" t="s">
        <v>342</v>
      </c>
      <c r="EQ296">
        <v>249990</v>
      </c>
      <c r="ER296" t="s">
        <v>3373</v>
      </c>
      <c r="EV296">
        <v>17285874</v>
      </c>
      <c r="EW296">
        <v>928</v>
      </c>
      <c r="EX296">
        <v>220428</v>
      </c>
      <c r="EY296" t="s">
        <v>3921</v>
      </c>
      <c r="EZ296">
        <v>1</v>
      </c>
      <c r="FC296">
        <v>95384</v>
      </c>
      <c r="FD296" t="s">
        <v>3530</v>
      </c>
    </row>
    <row r="297" spans="1:160" x14ac:dyDescent="0.3">
      <c r="A297" t="str">
        <f>VLOOKUP(B297,Table2[],3,FALSE)</f>
        <v>Digital</v>
      </c>
      <c r="B297" t="str">
        <f>IF(OR(ISNUMBER(FIND("QVC",Z297)),ISNUMBER(FIND("QVC",AL297))),"QVC",IF(OR(ISNUMBER(FIND("NCO",H297)),ISNUMBER(FIND("NCO",Y297))), "NCO", IF(AL297="consumer","PMD.com",VLOOKUP(LEFT(H297,2),Tables!$E$1:$F$11,2,FALSE))))</f>
        <v>PMD.com</v>
      </c>
      <c r="C297">
        <f t="shared" si="13"/>
        <v>53920001</v>
      </c>
      <c r="D297">
        <f t="shared" si="14"/>
        <v>1</v>
      </c>
      <c r="E297" t="str">
        <f t="shared" ca="1" si="12"/>
        <v>shifted orders shipped</v>
      </c>
      <c r="F297" t="s">
        <v>3539</v>
      </c>
      <c r="G297" t="s">
        <v>335</v>
      </c>
      <c r="H297" t="s">
        <v>3372</v>
      </c>
      <c r="I297" s="6">
        <v>44011.526631944442</v>
      </c>
      <c r="J297" t="s">
        <v>16</v>
      </c>
      <c r="K297" s="6">
        <v>44013.267025462963</v>
      </c>
      <c r="M297" t="s">
        <v>3916</v>
      </c>
      <c r="N297" t="s">
        <v>3917</v>
      </c>
      <c r="O297" t="s">
        <v>3918</v>
      </c>
      <c r="Q297" t="s">
        <v>408</v>
      </c>
      <c r="R297" t="s">
        <v>389</v>
      </c>
      <c r="S297" t="s">
        <v>3919</v>
      </c>
      <c r="T297" t="s">
        <v>338</v>
      </c>
      <c r="U297" t="s">
        <v>530</v>
      </c>
      <c r="W297" t="s">
        <v>3920</v>
      </c>
      <c r="Z297" t="s">
        <v>3916</v>
      </c>
      <c r="AA297" t="s">
        <v>3917</v>
      </c>
      <c r="AB297" t="s">
        <v>3918</v>
      </c>
      <c r="AD297" t="s">
        <v>408</v>
      </c>
      <c r="AE297" t="s">
        <v>389</v>
      </c>
      <c r="AF297" t="s">
        <v>3919</v>
      </c>
      <c r="AG297" t="s">
        <v>338</v>
      </c>
      <c r="AH297" t="s">
        <v>530</v>
      </c>
      <c r="AJ297" t="s">
        <v>3920</v>
      </c>
      <c r="AL297" t="s">
        <v>339</v>
      </c>
      <c r="AM297">
        <v>1</v>
      </c>
      <c r="AN297">
        <v>1</v>
      </c>
      <c r="AO297">
        <v>14899</v>
      </c>
      <c r="AQ297">
        <v>124468</v>
      </c>
      <c r="AR297">
        <v>53920001</v>
      </c>
      <c r="AS297">
        <v>9000000</v>
      </c>
      <c r="AT297" t="s">
        <v>40</v>
      </c>
      <c r="AW297" t="s">
        <v>343</v>
      </c>
      <c r="BY297" t="s">
        <v>342</v>
      </c>
      <c r="EQ297">
        <v>243396</v>
      </c>
      <c r="ER297" t="s">
        <v>3373</v>
      </c>
      <c r="EV297">
        <v>17285874</v>
      </c>
      <c r="EW297">
        <v>928</v>
      </c>
      <c r="EX297">
        <v>220428</v>
      </c>
      <c r="EY297" t="s">
        <v>3921</v>
      </c>
      <c r="EZ297">
        <v>1</v>
      </c>
      <c r="FC297">
        <v>95384</v>
      </c>
      <c r="FD297" t="s">
        <v>3530</v>
      </c>
    </row>
    <row r="298" spans="1:160" x14ac:dyDescent="0.3">
      <c r="A298" t="str">
        <f>VLOOKUP(B298,Table2[],3,FALSE)</f>
        <v>Digital</v>
      </c>
      <c r="B298" t="str">
        <f>IF(OR(ISNUMBER(FIND("QVC",Z298)),ISNUMBER(FIND("QVC",AL298))),"QVC",IF(OR(ISNUMBER(FIND("NCO",H298)),ISNUMBER(FIND("NCO",Y298))), "NCO", IF(AL298="consumer","PMD.com",VLOOKUP(LEFT(H298,2),Tables!$E$1:$F$11,2,FALSE))))</f>
        <v>PMD.com</v>
      </c>
      <c r="C298">
        <f t="shared" si="13"/>
        <v>55340001</v>
      </c>
      <c r="D298">
        <f t="shared" si="14"/>
        <v>2</v>
      </c>
      <c r="E298" t="str">
        <f t="shared" ca="1" si="12"/>
        <v>shifted orders shipped</v>
      </c>
      <c r="F298" t="s">
        <v>3539</v>
      </c>
      <c r="G298" t="s">
        <v>335</v>
      </c>
      <c r="H298" t="s">
        <v>3372</v>
      </c>
      <c r="I298" s="6">
        <v>44011.526631944442</v>
      </c>
      <c r="J298" t="s">
        <v>16</v>
      </c>
      <c r="K298" s="6">
        <v>44013.267025462963</v>
      </c>
      <c r="M298" t="s">
        <v>3916</v>
      </c>
      <c r="N298" t="s">
        <v>3917</v>
      </c>
      <c r="O298" t="s">
        <v>3918</v>
      </c>
      <c r="Q298" t="s">
        <v>408</v>
      </c>
      <c r="R298" t="s">
        <v>389</v>
      </c>
      <c r="S298" t="s">
        <v>3919</v>
      </c>
      <c r="T298" t="s">
        <v>338</v>
      </c>
      <c r="U298" t="s">
        <v>530</v>
      </c>
      <c r="W298" t="s">
        <v>3920</v>
      </c>
      <c r="Z298" t="s">
        <v>3916</v>
      </c>
      <c r="AA298" t="s">
        <v>3917</v>
      </c>
      <c r="AB298" t="s">
        <v>3918</v>
      </c>
      <c r="AD298" t="s">
        <v>408</v>
      </c>
      <c r="AE298" t="s">
        <v>389</v>
      </c>
      <c r="AF298" t="s">
        <v>3919</v>
      </c>
      <c r="AG298" t="s">
        <v>338</v>
      </c>
      <c r="AH298" t="s">
        <v>530</v>
      </c>
      <c r="AJ298" t="s">
        <v>3920</v>
      </c>
      <c r="AL298" t="s">
        <v>339</v>
      </c>
      <c r="AM298">
        <v>2</v>
      </c>
      <c r="AN298">
        <v>2</v>
      </c>
      <c r="AO298">
        <v>8241</v>
      </c>
      <c r="AQ298">
        <v>124480</v>
      </c>
      <c r="AR298">
        <v>55340001</v>
      </c>
      <c r="AS298" t="s">
        <v>1955</v>
      </c>
      <c r="AT298" t="s">
        <v>71</v>
      </c>
      <c r="AW298" t="s">
        <v>343</v>
      </c>
      <c r="BY298" t="s">
        <v>342</v>
      </c>
      <c r="EQ298">
        <v>249139</v>
      </c>
      <c r="ER298" t="s">
        <v>3373</v>
      </c>
      <c r="EV298">
        <v>17285874</v>
      </c>
      <c r="EW298">
        <v>928</v>
      </c>
      <c r="EX298">
        <v>220428</v>
      </c>
      <c r="EY298" t="s">
        <v>3921</v>
      </c>
      <c r="EZ298">
        <v>1</v>
      </c>
      <c r="FC298">
        <v>55340001</v>
      </c>
      <c r="FD298" t="s">
        <v>71</v>
      </c>
    </row>
    <row r="299" spans="1:160" x14ac:dyDescent="0.3">
      <c r="A299" t="str">
        <f>VLOOKUP(B299,Table2[],3,FALSE)</f>
        <v>Digital</v>
      </c>
      <c r="B299" t="str">
        <f>IF(OR(ISNUMBER(FIND("QVC",Z299)),ISNUMBER(FIND("QVC",AL299))),"QVC",IF(OR(ISNUMBER(FIND("NCO",H299)),ISNUMBER(FIND("NCO",Y299))), "NCO", IF(AL299="consumer","PMD.com",VLOOKUP(LEFT(H299,2),Tables!$E$1:$F$11,2,FALSE))))</f>
        <v>PMD.com</v>
      </c>
      <c r="C299">
        <f t="shared" si="13"/>
        <v>51090030</v>
      </c>
      <c r="D299">
        <f t="shared" si="14"/>
        <v>1</v>
      </c>
      <c r="E299" t="str">
        <f t="shared" ca="1" si="12"/>
        <v>shifted orders shipped</v>
      </c>
      <c r="F299" t="s">
        <v>3539</v>
      </c>
      <c r="G299" t="s">
        <v>335</v>
      </c>
      <c r="H299" t="s">
        <v>3372</v>
      </c>
      <c r="I299" s="6">
        <v>44011.526631944442</v>
      </c>
      <c r="J299" t="s">
        <v>16</v>
      </c>
      <c r="K299" s="6">
        <v>44013.267025462963</v>
      </c>
      <c r="M299" t="s">
        <v>3916</v>
      </c>
      <c r="N299" t="s">
        <v>3917</v>
      </c>
      <c r="O299" t="s">
        <v>3918</v>
      </c>
      <c r="Q299" t="s">
        <v>408</v>
      </c>
      <c r="R299" t="s">
        <v>389</v>
      </c>
      <c r="S299" t="s">
        <v>3919</v>
      </c>
      <c r="T299" t="s">
        <v>338</v>
      </c>
      <c r="U299" t="s">
        <v>530</v>
      </c>
      <c r="W299" t="s">
        <v>3920</v>
      </c>
      <c r="Z299" t="s">
        <v>3916</v>
      </c>
      <c r="AA299" t="s">
        <v>3917</v>
      </c>
      <c r="AB299" t="s">
        <v>3918</v>
      </c>
      <c r="AD299" t="s">
        <v>408</v>
      </c>
      <c r="AE299" t="s">
        <v>389</v>
      </c>
      <c r="AF299" t="s">
        <v>3919</v>
      </c>
      <c r="AG299" t="s">
        <v>338</v>
      </c>
      <c r="AH299" t="s">
        <v>530</v>
      </c>
      <c r="AJ299" t="s">
        <v>3920</v>
      </c>
      <c r="AL299" t="s">
        <v>339</v>
      </c>
      <c r="AM299">
        <v>1</v>
      </c>
      <c r="AN299">
        <v>1</v>
      </c>
      <c r="AO299">
        <v>6688</v>
      </c>
      <c r="AQ299">
        <v>125960</v>
      </c>
      <c r="AR299">
        <v>51090030</v>
      </c>
      <c r="AS299" t="s">
        <v>3043</v>
      </c>
      <c r="AT299" t="s">
        <v>628</v>
      </c>
      <c r="AW299" t="s">
        <v>343</v>
      </c>
      <c r="BY299" t="s">
        <v>342</v>
      </c>
      <c r="BZ299" t="b">
        <v>0</v>
      </c>
      <c r="EQ299">
        <v>243047</v>
      </c>
      <c r="ER299" t="s">
        <v>3373</v>
      </c>
      <c r="EV299">
        <v>17285874</v>
      </c>
      <c r="EW299">
        <v>928</v>
      </c>
      <c r="EX299">
        <v>220428</v>
      </c>
      <c r="EY299" t="s">
        <v>3921</v>
      </c>
      <c r="EZ299">
        <v>1</v>
      </c>
      <c r="FC299">
        <v>95384</v>
      </c>
      <c r="FD299" t="s">
        <v>3530</v>
      </c>
    </row>
    <row r="300" spans="1:160" x14ac:dyDescent="0.3">
      <c r="A300" t="str">
        <f>VLOOKUP(B300,Table2[],3,FALSE)</f>
        <v>Digital</v>
      </c>
      <c r="B300" t="str">
        <f>IF(OR(ISNUMBER(FIND("QVC",Z300)),ISNUMBER(FIND("QVC",AL300))),"QVC",IF(OR(ISNUMBER(FIND("NCO",H300)),ISNUMBER(FIND("NCO",Y300))), "NCO", IF(AL300="consumer","PMD.com",VLOOKUP(LEFT(H300,2),Tables!$E$1:$F$11,2,FALSE))))</f>
        <v>PMD.com</v>
      </c>
      <c r="C300">
        <f t="shared" si="13"/>
        <v>55340001</v>
      </c>
      <c r="D300">
        <f t="shared" si="14"/>
        <v>1</v>
      </c>
      <c r="E300" t="str">
        <f t="shared" ca="1" si="12"/>
        <v>shifted orders shipped</v>
      </c>
      <c r="F300" t="s">
        <v>3539</v>
      </c>
      <c r="G300" t="s">
        <v>335</v>
      </c>
      <c r="H300" t="s">
        <v>3318</v>
      </c>
      <c r="I300" s="6">
        <v>44011.490706018521</v>
      </c>
      <c r="J300" t="s">
        <v>16</v>
      </c>
      <c r="K300" s="6">
        <v>44013.267337962963</v>
      </c>
      <c r="M300" t="s">
        <v>3922</v>
      </c>
      <c r="N300" t="s">
        <v>3923</v>
      </c>
      <c r="Q300" t="s">
        <v>3924</v>
      </c>
      <c r="R300" t="s">
        <v>403</v>
      </c>
      <c r="S300" t="s">
        <v>3925</v>
      </c>
      <c r="T300" t="s">
        <v>338</v>
      </c>
      <c r="U300" t="s">
        <v>530</v>
      </c>
      <c r="W300" t="s">
        <v>3926</v>
      </c>
      <c r="Z300" t="s">
        <v>3922</v>
      </c>
      <c r="AA300" t="s">
        <v>3923</v>
      </c>
      <c r="AD300" t="s">
        <v>3924</v>
      </c>
      <c r="AE300" t="s">
        <v>403</v>
      </c>
      <c r="AF300" t="s">
        <v>3925</v>
      </c>
      <c r="AG300" t="s">
        <v>338</v>
      </c>
      <c r="AH300" t="s">
        <v>530</v>
      </c>
      <c r="AJ300" t="s">
        <v>3926</v>
      </c>
      <c r="AL300" t="s">
        <v>339</v>
      </c>
      <c r="AM300">
        <v>1</v>
      </c>
      <c r="AN300">
        <v>1</v>
      </c>
      <c r="AO300">
        <v>8241</v>
      </c>
      <c r="AQ300">
        <v>124480</v>
      </c>
      <c r="AR300">
        <v>55340001</v>
      </c>
      <c r="AS300" t="s">
        <v>1955</v>
      </c>
      <c r="AT300" t="s">
        <v>71</v>
      </c>
      <c r="AW300" t="s">
        <v>343</v>
      </c>
      <c r="BY300" t="s">
        <v>342</v>
      </c>
      <c r="EQ300">
        <v>249139</v>
      </c>
      <c r="ER300" t="s">
        <v>3319</v>
      </c>
      <c r="EV300">
        <v>17285846</v>
      </c>
      <c r="EW300">
        <v>928</v>
      </c>
      <c r="EX300">
        <v>220401</v>
      </c>
      <c r="EY300">
        <v>9.2748999964335493E+25</v>
      </c>
      <c r="EZ300">
        <v>1</v>
      </c>
      <c r="FC300">
        <v>55340001</v>
      </c>
      <c r="FD300" t="s">
        <v>71</v>
      </c>
    </row>
    <row r="301" spans="1:160" x14ac:dyDescent="0.3">
      <c r="A301" t="str">
        <f>VLOOKUP(B301,Table2[],3,FALSE)</f>
        <v>Digital</v>
      </c>
      <c r="B301" t="str">
        <f>IF(OR(ISNUMBER(FIND("QVC",Z301)),ISNUMBER(FIND("QVC",AL301))),"QVC",IF(OR(ISNUMBER(FIND("NCO",H301)),ISNUMBER(FIND("NCO",Y301))), "NCO", IF(AL301="consumer","PMD.com",VLOOKUP(LEFT(H301,2),Tables!$E$1:$F$11,2,FALSE))))</f>
        <v>PMD.com</v>
      </c>
      <c r="C301">
        <f t="shared" si="13"/>
        <v>53720001</v>
      </c>
      <c r="D301">
        <f t="shared" si="14"/>
        <v>1</v>
      </c>
      <c r="E301" t="str">
        <f t="shared" ca="1" si="12"/>
        <v>shifted orders shipped</v>
      </c>
      <c r="F301" t="s">
        <v>3539</v>
      </c>
      <c r="G301" t="s">
        <v>335</v>
      </c>
      <c r="H301" t="s">
        <v>3090</v>
      </c>
      <c r="I301" s="6">
        <v>44011.376087962963</v>
      </c>
      <c r="J301" t="s">
        <v>16</v>
      </c>
      <c r="K301" s="6">
        <v>44013.26734953704</v>
      </c>
      <c r="M301" t="s">
        <v>3927</v>
      </c>
      <c r="N301" t="s">
        <v>3928</v>
      </c>
      <c r="Q301" t="s">
        <v>1158</v>
      </c>
      <c r="R301" t="s">
        <v>389</v>
      </c>
      <c r="S301" t="s">
        <v>3929</v>
      </c>
      <c r="T301" t="s">
        <v>338</v>
      </c>
      <c r="U301" t="s">
        <v>530</v>
      </c>
      <c r="W301" t="s">
        <v>3930</v>
      </c>
      <c r="Z301" t="s">
        <v>3927</v>
      </c>
      <c r="AA301" t="s">
        <v>3928</v>
      </c>
      <c r="AD301" t="s">
        <v>1158</v>
      </c>
      <c r="AE301" t="s">
        <v>389</v>
      </c>
      <c r="AF301" t="s">
        <v>3929</v>
      </c>
      <c r="AG301" t="s">
        <v>338</v>
      </c>
      <c r="AH301" t="s">
        <v>530</v>
      </c>
      <c r="AJ301" t="s">
        <v>3930</v>
      </c>
      <c r="AL301" t="s">
        <v>339</v>
      </c>
      <c r="AM301">
        <v>1</v>
      </c>
      <c r="AN301">
        <v>1</v>
      </c>
      <c r="AO301">
        <v>4904</v>
      </c>
      <c r="AQ301">
        <v>124455</v>
      </c>
      <c r="AR301">
        <v>53720001</v>
      </c>
      <c r="AS301" t="s">
        <v>1754</v>
      </c>
      <c r="AT301" t="s">
        <v>69</v>
      </c>
      <c r="AW301" t="s">
        <v>343</v>
      </c>
      <c r="BY301" t="s">
        <v>342</v>
      </c>
      <c r="EQ301">
        <v>248482</v>
      </c>
      <c r="ER301" t="s">
        <v>3091</v>
      </c>
      <c r="EV301">
        <v>17285729</v>
      </c>
      <c r="EW301">
        <v>928</v>
      </c>
      <c r="EX301">
        <v>220285</v>
      </c>
      <c r="EY301">
        <v>9.2748999964335493E+25</v>
      </c>
      <c r="EZ301">
        <v>1</v>
      </c>
      <c r="FC301">
        <v>53720001</v>
      </c>
      <c r="FD301" t="s">
        <v>69</v>
      </c>
    </row>
    <row r="302" spans="1:160" x14ac:dyDescent="0.3">
      <c r="A302" t="str">
        <f>VLOOKUP(B302,Table2[],3,FALSE)</f>
        <v>Digital</v>
      </c>
      <c r="B302" t="str">
        <f>IF(OR(ISNUMBER(FIND("QVC",Z302)),ISNUMBER(FIND("QVC",AL302))),"QVC",IF(OR(ISNUMBER(FIND("NCO",H302)),ISNUMBER(FIND("NCO",Y302))), "NCO", IF(AL302="consumer","PMD.com",VLOOKUP(LEFT(H302,2),Tables!$E$1:$F$11,2,FALSE))))</f>
        <v>PMD.com</v>
      </c>
      <c r="C302">
        <f t="shared" si="13"/>
        <v>52430001</v>
      </c>
      <c r="D302">
        <f t="shared" si="14"/>
        <v>1</v>
      </c>
      <c r="E302" t="str">
        <f t="shared" ca="1" si="12"/>
        <v>shifted orders shipped</v>
      </c>
      <c r="F302" t="s">
        <v>3539</v>
      </c>
      <c r="G302" t="s">
        <v>335</v>
      </c>
      <c r="H302" t="s">
        <v>3232</v>
      </c>
      <c r="I302" s="6">
        <v>44011.45453703704</v>
      </c>
      <c r="J302" t="s">
        <v>16</v>
      </c>
      <c r="K302" s="6">
        <v>44013.267453703702</v>
      </c>
      <c r="M302" t="s">
        <v>3931</v>
      </c>
      <c r="N302" t="s">
        <v>3932</v>
      </c>
      <c r="Q302" t="s">
        <v>3933</v>
      </c>
      <c r="R302" t="s">
        <v>389</v>
      </c>
      <c r="S302" t="s">
        <v>3934</v>
      </c>
      <c r="T302" t="s">
        <v>338</v>
      </c>
      <c r="U302" t="s">
        <v>530</v>
      </c>
      <c r="W302" t="s">
        <v>3935</v>
      </c>
      <c r="Z302" t="s">
        <v>3931</v>
      </c>
      <c r="AA302" t="s">
        <v>3932</v>
      </c>
      <c r="AD302" t="s">
        <v>3933</v>
      </c>
      <c r="AE302" t="s">
        <v>389</v>
      </c>
      <c r="AF302" t="s">
        <v>3934</v>
      </c>
      <c r="AG302" t="s">
        <v>338</v>
      </c>
      <c r="AH302" t="s">
        <v>530</v>
      </c>
      <c r="AJ302" t="s">
        <v>3935</v>
      </c>
      <c r="AL302" t="s">
        <v>339</v>
      </c>
      <c r="AM302">
        <v>1</v>
      </c>
      <c r="AN302">
        <v>1</v>
      </c>
      <c r="AO302">
        <v>12063</v>
      </c>
      <c r="AQ302">
        <v>127155</v>
      </c>
      <c r="AR302">
        <v>52430001</v>
      </c>
      <c r="AS302" t="s">
        <v>927</v>
      </c>
      <c r="AT302" t="s">
        <v>75</v>
      </c>
      <c r="AW302" t="s">
        <v>340</v>
      </c>
      <c r="AX302" t="s">
        <v>340</v>
      </c>
      <c r="AY302" t="s">
        <v>357</v>
      </c>
      <c r="AZ302" t="s">
        <v>363</v>
      </c>
      <c r="BY302" t="s">
        <v>342</v>
      </c>
      <c r="EQ302">
        <v>249990</v>
      </c>
      <c r="ER302" t="s">
        <v>3233</v>
      </c>
      <c r="EV302">
        <v>17285802</v>
      </c>
      <c r="EW302">
        <v>928</v>
      </c>
      <c r="EX302">
        <v>220358</v>
      </c>
      <c r="EY302" t="s">
        <v>3936</v>
      </c>
      <c r="EZ302">
        <v>1</v>
      </c>
      <c r="FC302">
        <v>95385</v>
      </c>
      <c r="FD302" t="s">
        <v>3531</v>
      </c>
    </row>
    <row r="303" spans="1:160" x14ac:dyDescent="0.3">
      <c r="A303" t="str">
        <f>VLOOKUP(B303,Table2[],3,FALSE)</f>
        <v>Digital</v>
      </c>
      <c r="B303" t="str">
        <f>IF(OR(ISNUMBER(FIND("QVC",Z303)),ISNUMBER(FIND("QVC",AL303))),"QVC",IF(OR(ISNUMBER(FIND("NCO",H303)),ISNUMBER(FIND("NCO",Y303))), "NCO", IF(AL303="consumer","PMD.com",VLOOKUP(LEFT(H303,2),Tables!$E$1:$F$11,2,FALSE))))</f>
        <v>PMD.com</v>
      </c>
      <c r="C303">
        <f t="shared" si="13"/>
        <v>51070001</v>
      </c>
      <c r="D303">
        <f t="shared" si="14"/>
        <v>1</v>
      </c>
      <c r="E303" t="str">
        <f t="shared" ca="1" si="12"/>
        <v>shifted orders shipped</v>
      </c>
      <c r="F303" t="s">
        <v>3539</v>
      </c>
      <c r="G303" t="s">
        <v>335</v>
      </c>
      <c r="H303" t="s">
        <v>3232</v>
      </c>
      <c r="I303" s="6">
        <v>44011.45453703704</v>
      </c>
      <c r="J303" t="s">
        <v>16</v>
      </c>
      <c r="K303" s="6">
        <v>44013.267453703702</v>
      </c>
      <c r="M303" t="s">
        <v>3931</v>
      </c>
      <c r="N303" t="s">
        <v>3932</v>
      </c>
      <c r="Q303" t="s">
        <v>3933</v>
      </c>
      <c r="R303" t="s">
        <v>389</v>
      </c>
      <c r="S303" t="s">
        <v>3934</v>
      </c>
      <c r="T303" t="s">
        <v>338</v>
      </c>
      <c r="U303" t="s">
        <v>530</v>
      </c>
      <c r="W303" t="s">
        <v>3935</v>
      </c>
      <c r="Z303" t="s">
        <v>3931</v>
      </c>
      <c r="AA303" t="s">
        <v>3932</v>
      </c>
      <c r="AD303" t="s">
        <v>3933</v>
      </c>
      <c r="AE303" t="s">
        <v>389</v>
      </c>
      <c r="AF303" t="s">
        <v>3934</v>
      </c>
      <c r="AG303" t="s">
        <v>338</v>
      </c>
      <c r="AH303" t="s">
        <v>530</v>
      </c>
      <c r="AJ303" t="s">
        <v>3935</v>
      </c>
      <c r="AL303" t="s">
        <v>339</v>
      </c>
      <c r="AM303">
        <v>1</v>
      </c>
      <c r="AN303">
        <v>1</v>
      </c>
      <c r="AO303">
        <v>10147</v>
      </c>
      <c r="AQ303">
        <v>124429</v>
      </c>
      <c r="AR303">
        <v>51070001</v>
      </c>
      <c r="AS303" t="s">
        <v>1886</v>
      </c>
      <c r="AT303" t="s">
        <v>45</v>
      </c>
      <c r="AW303" t="s">
        <v>343</v>
      </c>
      <c r="BY303" t="s">
        <v>342</v>
      </c>
      <c r="EQ303">
        <v>251956</v>
      </c>
      <c r="ER303" t="s">
        <v>3233</v>
      </c>
      <c r="EV303">
        <v>17285802</v>
      </c>
      <c r="EW303">
        <v>928</v>
      </c>
      <c r="EX303">
        <v>220358</v>
      </c>
      <c r="EY303" t="s">
        <v>3936</v>
      </c>
      <c r="EZ303">
        <v>1</v>
      </c>
      <c r="FC303">
        <v>51070001</v>
      </c>
      <c r="FD303" t="s">
        <v>45</v>
      </c>
    </row>
    <row r="304" spans="1:160" x14ac:dyDescent="0.3">
      <c r="A304" t="str">
        <f>VLOOKUP(B304,Table2[],3,FALSE)</f>
        <v>Digital</v>
      </c>
      <c r="B304" t="str">
        <f>IF(OR(ISNUMBER(FIND("QVC",Z304)),ISNUMBER(FIND("QVC",AL304))),"QVC",IF(OR(ISNUMBER(FIND("NCO",H304)),ISNUMBER(FIND("NCO",Y304))), "NCO", IF(AL304="consumer","PMD.com",VLOOKUP(LEFT(H304,2),Tables!$E$1:$F$11,2,FALSE))))</f>
        <v>PMD.com</v>
      </c>
      <c r="C304">
        <f t="shared" si="13"/>
        <v>53160001</v>
      </c>
      <c r="D304">
        <f t="shared" si="14"/>
        <v>1</v>
      </c>
      <c r="E304" t="str">
        <f t="shared" ca="1" si="12"/>
        <v>shifted orders shipped</v>
      </c>
      <c r="F304" t="s">
        <v>3539</v>
      </c>
      <c r="G304" t="s">
        <v>335</v>
      </c>
      <c r="H304" t="s">
        <v>3232</v>
      </c>
      <c r="I304" s="6">
        <v>44011.45453703704</v>
      </c>
      <c r="J304" t="s">
        <v>16</v>
      </c>
      <c r="K304" s="6">
        <v>44013.267453703702</v>
      </c>
      <c r="M304" t="s">
        <v>3931</v>
      </c>
      <c r="N304" t="s">
        <v>3932</v>
      </c>
      <c r="Q304" t="s">
        <v>3933</v>
      </c>
      <c r="R304" t="s">
        <v>389</v>
      </c>
      <c r="S304" t="s">
        <v>3934</v>
      </c>
      <c r="T304" t="s">
        <v>338</v>
      </c>
      <c r="U304" t="s">
        <v>530</v>
      </c>
      <c r="W304" t="s">
        <v>3935</v>
      </c>
      <c r="Z304" t="s">
        <v>3931</v>
      </c>
      <c r="AA304" t="s">
        <v>3932</v>
      </c>
      <c r="AD304" t="s">
        <v>3933</v>
      </c>
      <c r="AE304" t="s">
        <v>389</v>
      </c>
      <c r="AF304" t="s">
        <v>3934</v>
      </c>
      <c r="AG304" t="s">
        <v>338</v>
      </c>
      <c r="AH304" t="s">
        <v>530</v>
      </c>
      <c r="AJ304" t="s">
        <v>3935</v>
      </c>
      <c r="AL304" t="s">
        <v>339</v>
      </c>
      <c r="AM304">
        <v>1</v>
      </c>
      <c r="AN304">
        <v>1</v>
      </c>
      <c r="AO304">
        <v>4322</v>
      </c>
      <c r="AQ304">
        <v>124007</v>
      </c>
      <c r="AR304">
        <v>53160001</v>
      </c>
      <c r="AS304" t="s">
        <v>1895</v>
      </c>
      <c r="AT304" t="s">
        <v>119</v>
      </c>
      <c r="AW304" t="s">
        <v>340</v>
      </c>
      <c r="AX304" t="s">
        <v>340</v>
      </c>
      <c r="AY304" t="s">
        <v>341</v>
      </c>
      <c r="AZ304">
        <v>0</v>
      </c>
      <c r="BY304" t="s">
        <v>342</v>
      </c>
      <c r="EQ304">
        <v>252959</v>
      </c>
      <c r="ER304" t="s">
        <v>3233</v>
      </c>
      <c r="EV304">
        <v>17285802</v>
      </c>
      <c r="EW304">
        <v>928</v>
      </c>
      <c r="EX304">
        <v>220358</v>
      </c>
      <c r="EY304" t="s">
        <v>3936</v>
      </c>
      <c r="EZ304">
        <v>1</v>
      </c>
      <c r="FC304">
        <v>53160001</v>
      </c>
      <c r="FD304" t="s">
        <v>119</v>
      </c>
    </row>
    <row r="305" spans="1:160" x14ac:dyDescent="0.3">
      <c r="A305" t="str">
        <f>VLOOKUP(B305,Table2[],3,FALSE)</f>
        <v>Digital</v>
      </c>
      <c r="B305" t="str">
        <f>IF(OR(ISNUMBER(FIND("QVC",Z305)),ISNUMBER(FIND("QVC",AL305))),"QVC",IF(OR(ISNUMBER(FIND("NCO",H305)),ISNUMBER(FIND("NCO",Y305))), "NCO", IF(AL305="consumer","PMD.com",VLOOKUP(LEFT(H305,2),Tables!$E$1:$F$11,2,FALSE))))</f>
        <v>PMD.com</v>
      </c>
      <c r="C305">
        <f t="shared" si="13"/>
        <v>53920001</v>
      </c>
      <c r="D305">
        <f t="shared" si="14"/>
        <v>1</v>
      </c>
      <c r="E305" t="str">
        <f t="shared" ca="1" si="12"/>
        <v>shifted orders shipped</v>
      </c>
      <c r="F305" t="s">
        <v>3539</v>
      </c>
      <c r="G305" t="s">
        <v>335</v>
      </c>
      <c r="H305" t="s">
        <v>3232</v>
      </c>
      <c r="I305" s="6">
        <v>44011.45453703704</v>
      </c>
      <c r="J305" t="s">
        <v>16</v>
      </c>
      <c r="K305" s="6">
        <v>44013.267453703702</v>
      </c>
      <c r="M305" t="s">
        <v>3931</v>
      </c>
      <c r="N305" t="s">
        <v>3932</v>
      </c>
      <c r="Q305" t="s">
        <v>3933</v>
      </c>
      <c r="R305" t="s">
        <v>389</v>
      </c>
      <c r="S305" t="s">
        <v>3934</v>
      </c>
      <c r="T305" t="s">
        <v>338</v>
      </c>
      <c r="U305" t="s">
        <v>530</v>
      </c>
      <c r="W305" t="s">
        <v>3935</v>
      </c>
      <c r="Z305" t="s">
        <v>3931</v>
      </c>
      <c r="AA305" t="s">
        <v>3932</v>
      </c>
      <c r="AD305" t="s">
        <v>3933</v>
      </c>
      <c r="AE305" t="s">
        <v>389</v>
      </c>
      <c r="AF305" t="s">
        <v>3934</v>
      </c>
      <c r="AG305" t="s">
        <v>338</v>
      </c>
      <c r="AH305" t="s">
        <v>530</v>
      </c>
      <c r="AJ305" t="s">
        <v>3935</v>
      </c>
      <c r="AL305" t="s">
        <v>339</v>
      </c>
      <c r="AM305">
        <v>1</v>
      </c>
      <c r="AN305">
        <v>1</v>
      </c>
      <c r="AO305">
        <v>14899</v>
      </c>
      <c r="AQ305">
        <v>124468</v>
      </c>
      <c r="AR305">
        <v>53920001</v>
      </c>
      <c r="AS305">
        <v>9000000</v>
      </c>
      <c r="AT305" t="s">
        <v>40</v>
      </c>
      <c r="AW305" t="s">
        <v>343</v>
      </c>
      <c r="BY305" t="s">
        <v>342</v>
      </c>
      <c r="EQ305">
        <v>243396</v>
      </c>
      <c r="ER305" t="s">
        <v>3233</v>
      </c>
      <c r="EV305">
        <v>17285802</v>
      </c>
      <c r="EW305">
        <v>928</v>
      </c>
      <c r="EX305">
        <v>220358</v>
      </c>
      <c r="EY305" t="s">
        <v>3936</v>
      </c>
      <c r="EZ305">
        <v>1</v>
      </c>
      <c r="FC305">
        <v>95385</v>
      </c>
      <c r="FD305" t="s">
        <v>3531</v>
      </c>
    </row>
    <row r="306" spans="1:160" x14ac:dyDescent="0.3">
      <c r="A306" t="str">
        <f>VLOOKUP(B306,Table2[],3,FALSE)</f>
        <v>Digital</v>
      </c>
      <c r="B306" t="str">
        <f>IF(OR(ISNUMBER(FIND("QVC",Z306)),ISNUMBER(FIND("QVC",AL306))),"QVC",IF(OR(ISNUMBER(FIND("NCO",H306)),ISNUMBER(FIND("NCO",Y306))), "NCO", IF(AL306="consumer","PMD.com",VLOOKUP(LEFT(H306,2),Tables!$E$1:$F$11,2,FALSE))))</f>
        <v>PMD.com</v>
      </c>
      <c r="C306">
        <f t="shared" si="13"/>
        <v>51090030</v>
      </c>
      <c r="D306">
        <f t="shared" si="14"/>
        <v>1</v>
      </c>
      <c r="E306" t="str">
        <f t="shared" ca="1" si="12"/>
        <v>shifted orders shipped</v>
      </c>
      <c r="F306" t="s">
        <v>3539</v>
      </c>
      <c r="G306" t="s">
        <v>335</v>
      </c>
      <c r="H306" t="s">
        <v>3232</v>
      </c>
      <c r="I306" s="6">
        <v>44011.45453703704</v>
      </c>
      <c r="J306" t="s">
        <v>16</v>
      </c>
      <c r="K306" s="6">
        <v>44013.267453703702</v>
      </c>
      <c r="M306" t="s">
        <v>3931</v>
      </c>
      <c r="N306" t="s">
        <v>3932</v>
      </c>
      <c r="Q306" t="s">
        <v>3933</v>
      </c>
      <c r="R306" t="s">
        <v>389</v>
      </c>
      <c r="S306" t="s">
        <v>3934</v>
      </c>
      <c r="T306" t="s">
        <v>338</v>
      </c>
      <c r="U306" t="s">
        <v>530</v>
      </c>
      <c r="W306" t="s">
        <v>3935</v>
      </c>
      <c r="Z306" t="s">
        <v>3931</v>
      </c>
      <c r="AA306" t="s">
        <v>3932</v>
      </c>
      <c r="AD306" t="s">
        <v>3933</v>
      </c>
      <c r="AE306" t="s">
        <v>389</v>
      </c>
      <c r="AF306" t="s">
        <v>3934</v>
      </c>
      <c r="AG306" t="s">
        <v>338</v>
      </c>
      <c r="AH306" t="s">
        <v>530</v>
      </c>
      <c r="AJ306" t="s">
        <v>3935</v>
      </c>
      <c r="AL306" t="s">
        <v>339</v>
      </c>
      <c r="AM306">
        <v>1</v>
      </c>
      <c r="AN306">
        <v>1</v>
      </c>
      <c r="AO306">
        <v>6688</v>
      </c>
      <c r="AQ306">
        <v>125960</v>
      </c>
      <c r="AR306">
        <v>51090030</v>
      </c>
      <c r="AS306" t="s">
        <v>3043</v>
      </c>
      <c r="AT306" t="s">
        <v>628</v>
      </c>
      <c r="AW306" t="s">
        <v>343</v>
      </c>
      <c r="BY306" t="s">
        <v>342</v>
      </c>
      <c r="BZ306" t="b">
        <v>0</v>
      </c>
      <c r="EQ306">
        <v>243047</v>
      </c>
      <c r="ER306" t="s">
        <v>3233</v>
      </c>
      <c r="EV306">
        <v>17285802</v>
      </c>
      <c r="EW306">
        <v>928</v>
      </c>
      <c r="EX306">
        <v>220358</v>
      </c>
      <c r="EY306" t="s">
        <v>3936</v>
      </c>
      <c r="EZ306">
        <v>1</v>
      </c>
      <c r="FC306">
        <v>95385</v>
      </c>
      <c r="FD306" t="s">
        <v>3531</v>
      </c>
    </row>
    <row r="307" spans="1:160" x14ac:dyDescent="0.3">
      <c r="A307" t="str">
        <f>VLOOKUP(B307,Table2[],3,FALSE)</f>
        <v>Digital</v>
      </c>
      <c r="B307" t="str">
        <f>IF(OR(ISNUMBER(FIND("QVC",Z307)),ISNUMBER(FIND("QVC",AL307))),"QVC",IF(OR(ISNUMBER(FIND("NCO",H307)),ISNUMBER(FIND("NCO",Y307))), "NCO", IF(AL307="consumer","PMD.com",VLOOKUP(LEFT(H307,2),Tables!$E$1:$F$11,2,FALSE))))</f>
        <v>PMD.com</v>
      </c>
      <c r="C307">
        <f t="shared" si="13"/>
        <v>51410001</v>
      </c>
      <c r="D307">
        <f t="shared" si="14"/>
        <v>1</v>
      </c>
      <c r="E307" t="str">
        <f t="shared" ca="1" si="12"/>
        <v>shifted orders shipped</v>
      </c>
      <c r="F307" t="s">
        <v>3539</v>
      </c>
      <c r="G307" t="s">
        <v>335</v>
      </c>
      <c r="H307" t="s">
        <v>3232</v>
      </c>
      <c r="I307" s="6">
        <v>44011.45453703704</v>
      </c>
      <c r="J307" t="s">
        <v>16</v>
      </c>
      <c r="K307" s="6">
        <v>44013.267453703702</v>
      </c>
      <c r="M307" t="s">
        <v>3931</v>
      </c>
      <c r="N307" t="s">
        <v>3932</v>
      </c>
      <c r="Q307" t="s">
        <v>3933</v>
      </c>
      <c r="R307" t="s">
        <v>389</v>
      </c>
      <c r="S307" t="s">
        <v>3934</v>
      </c>
      <c r="T307" t="s">
        <v>338</v>
      </c>
      <c r="U307" t="s">
        <v>530</v>
      </c>
      <c r="W307" t="s">
        <v>3935</v>
      </c>
      <c r="Z307" t="s">
        <v>3931</v>
      </c>
      <c r="AA307" t="s">
        <v>3932</v>
      </c>
      <c r="AD307" t="s">
        <v>3933</v>
      </c>
      <c r="AE307" t="s">
        <v>389</v>
      </c>
      <c r="AF307" t="s">
        <v>3934</v>
      </c>
      <c r="AG307" t="s">
        <v>338</v>
      </c>
      <c r="AH307" t="s">
        <v>530</v>
      </c>
      <c r="AJ307" t="s">
        <v>3935</v>
      </c>
      <c r="AL307" t="s">
        <v>339</v>
      </c>
      <c r="AM307">
        <v>1</v>
      </c>
      <c r="AN307">
        <v>1</v>
      </c>
      <c r="AO307">
        <v>10146</v>
      </c>
      <c r="AQ307">
        <v>124431</v>
      </c>
      <c r="AR307">
        <v>51410001</v>
      </c>
      <c r="AS307" t="s">
        <v>2386</v>
      </c>
      <c r="AT307" t="s">
        <v>81</v>
      </c>
      <c r="AW307" t="s">
        <v>340</v>
      </c>
      <c r="AX307" t="s">
        <v>340</v>
      </c>
      <c r="AY307" t="s">
        <v>432</v>
      </c>
      <c r="AZ307">
        <v>0</v>
      </c>
      <c r="BY307" t="s">
        <v>342</v>
      </c>
      <c r="EQ307">
        <v>253369</v>
      </c>
      <c r="ER307" t="s">
        <v>3233</v>
      </c>
      <c r="EV307">
        <v>17285802</v>
      </c>
      <c r="EW307">
        <v>928</v>
      </c>
      <c r="EX307">
        <v>220358</v>
      </c>
      <c r="EY307" t="s">
        <v>3936</v>
      </c>
      <c r="EZ307">
        <v>1</v>
      </c>
      <c r="FC307">
        <v>51410001</v>
      </c>
      <c r="FD307" t="s">
        <v>81</v>
      </c>
    </row>
    <row r="308" spans="1:160" x14ac:dyDescent="0.3">
      <c r="A308" t="str">
        <f>VLOOKUP(B308,Table2[],3,FALSE)</f>
        <v>Digital</v>
      </c>
      <c r="B308" t="str">
        <f>IF(OR(ISNUMBER(FIND("QVC",Z308)),ISNUMBER(FIND("QVC",AL308))),"QVC",IF(OR(ISNUMBER(FIND("NCO",H308)),ISNUMBER(FIND("NCO",Y308))), "NCO", IF(AL308="consumer","PMD.com",VLOOKUP(LEFT(H308,2),Tables!$E$1:$F$11,2,FALSE))))</f>
        <v>PMD.com</v>
      </c>
      <c r="C308">
        <f t="shared" si="13"/>
        <v>5341030</v>
      </c>
      <c r="D308">
        <f t="shared" si="14"/>
        <v>1</v>
      </c>
      <c r="E308" t="str">
        <f t="shared" ca="1" si="12"/>
        <v>shifted orders shipped</v>
      </c>
      <c r="F308" t="s">
        <v>3539</v>
      </c>
      <c r="G308" t="s">
        <v>335</v>
      </c>
      <c r="H308" t="s">
        <v>3232</v>
      </c>
      <c r="I308" s="6">
        <v>44011.45453703704</v>
      </c>
      <c r="J308" t="s">
        <v>16</v>
      </c>
      <c r="K308" s="6">
        <v>44013.267453703702</v>
      </c>
      <c r="M308" t="s">
        <v>3931</v>
      </c>
      <c r="N308" t="s">
        <v>3932</v>
      </c>
      <c r="Q308" t="s">
        <v>3933</v>
      </c>
      <c r="R308" t="s">
        <v>389</v>
      </c>
      <c r="S308" t="s">
        <v>3934</v>
      </c>
      <c r="T308" t="s">
        <v>338</v>
      </c>
      <c r="U308" t="s">
        <v>530</v>
      </c>
      <c r="W308" t="s">
        <v>3935</v>
      </c>
      <c r="Z308" t="s">
        <v>3931</v>
      </c>
      <c r="AA308" t="s">
        <v>3932</v>
      </c>
      <c r="AD308" t="s">
        <v>3933</v>
      </c>
      <c r="AE308" t="s">
        <v>389</v>
      </c>
      <c r="AF308" t="s">
        <v>3934</v>
      </c>
      <c r="AG308" t="s">
        <v>338</v>
      </c>
      <c r="AH308" t="s">
        <v>530</v>
      </c>
      <c r="AJ308" t="s">
        <v>3935</v>
      </c>
      <c r="AL308" t="s">
        <v>339</v>
      </c>
      <c r="AM308">
        <v>1</v>
      </c>
      <c r="AN308">
        <v>1</v>
      </c>
      <c r="AO308">
        <v>12859</v>
      </c>
      <c r="AQ308">
        <v>124642</v>
      </c>
      <c r="AR308">
        <v>5341030</v>
      </c>
      <c r="AS308" t="s">
        <v>925</v>
      </c>
      <c r="AT308" t="s">
        <v>926</v>
      </c>
      <c r="AW308" t="s">
        <v>366</v>
      </c>
      <c r="AX308" t="s">
        <v>366</v>
      </c>
      <c r="AY308" t="s">
        <v>345</v>
      </c>
      <c r="AZ308" t="s">
        <v>346</v>
      </c>
      <c r="BY308" t="s">
        <v>342</v>
      </c>
      <c r="EQ308">
        <v>243275</v>
      </c>
      <c r="ER308" t="s">
        <v>3233</v>
      </c>
      <c r="EV308">
        <v>17285802</v>
      </c>
      <c r="EW308">
        <v>928</v>
      </c>
      <c r="EX308">
        <v>220358</v>
      </c>
      <c r="EY308" t="s">
        <v>3936</v>
      </c>
      <c r="EZ308">
        <v>1</v>
      </c>
      <c r="FC308">
        <v>95385</v>
      </c>
      <c r="FD308" t="s">
        <v>3531</v>
      </c>
    </row>
    <row r="309" spans="1:160" x14ac:dyDescent="0.3">
      <c r="A309" t="str">
        <f>VLOOKUP(B309,Table2[],3,FALSE)</f>
        <v>Digital</v>
      </c>
      <c r="B309" t="str">
        <f>IF(OR(ISNUMBER(FIND("QVC",Z309)),ISNUMBER(FIND("QVC",AL309))),"QVC",IF(OR(ISNUMBER(FIND("NCO",H309)),ISNUMBER(FIND("NCO",Y309))), "NCO", IF(AL309="consumer","PMD.com",VLOOKUP(LEFT(H309,2),Tables!$E$1:$F$11,2,FALSE))))</f>
        <v>PMD.com</v>
      </c>
      <c r="C309">
        <f t="shared" si="13"/>
        <v>5341030</v>
      </c>
      <c r="D309">
        <f t="shared" si="14"/>
        <v>1</v>
      </c>
      <c r="E309" t="str">
        <f t="shared" ca="1" si="12"/>
        <v>shifted orders shipped</v>
      </c>
      <c r="F309" t="s">
        <v>3539</v>
      </c>
      <c r="G309" t="s">
        <v>335</v>
      </c>
      <c r="H309" t="s">
        <v>3200</v>
      </c>
      <c r="I309" s="6">
        <v>44011.433530092596</v>
      </c>
      <c r="J309" t="s">
        <v>16</v>
      </c>
      <c r="K309" s="6">
        <v>44013.267777777779</v>
      </c>
      <c r="M309" t="s">
        <v>3937</v>
      </c>
      <c r="N309" t="s">
        <v>3938</v>
      </c>
      <c r="Q309" t="s">
        <v>1737</v>
      </c>
      <c r="R309" t="s">
        <v>412</v>
      </c>
      <c r="S309" t="s">
        <v>3939</v>
      </c>
      <c r="T309" t="s">
        <v>338</v>
      </c>
      <c r="U309" t="s">
        <v>530</v>
      </c>
      <c r="W309" t="s">
        <v>3940</v>
      </c>
      <c r="Z309" t="s">
        <v>3937</v>
      </c>
      <c r="AA309" t="s">
        <v>3938</v>
      </c>
      <c r="AD309" t="s">
        <v>1737</v>
      </c>
      <c r="AE309" t="s">
        <v>412</v>
      </c>
      <c r="AF309" t="s">
        <v>3939</v>
      </c>
      <c r="AG309" t="s">
        <v>338</v>
      </c>
      <c r="AH309" t="s">
        <v>530</v>
      </c>
      <c r="AJ309" t="s">
        <v>3940</v>
      </c>
      <c r="AL309" t="s">
        <v>339</v>
      </c>
      <c r="AM309">
        <v>1</v>
      </c>
      <c r="AN309">
        <v>1</v>
      </c>
      <c r="AO309">
        <v>12859</v>
      </c>
      <c r="AQ309">
        <v>124642</v>
      </c>
      <c r="AR309">
        <v>5341030</v>
      </c>
      <c r="AS309" t="s">
        <v>925</v>
      </c>
      <c r="AT309" t="s">
        <v>926</v>
      </c>
      <c r="AW309" t="s">
        <v>366</v>
      </c>
      <c r="AX309" t="s">
        <v>366</v>
      </c>
      <c r="AY309" t="s">
        <v>345</v>
      </c>
      <c r="AZ309" t="s">
        <v>346</v>
      </c>
      <c r="BY309" t="s">
        <v>342</v>
      </c>
      <c r="EQ309">
        <v>243275</v>
      </c>
      <c r="ER309" t="s">
        <v>3201</v>
      </c>
      <c r="EV309">
        <v>17285785</v>
      </c>
      <c r="EW309">
        <v>928</v>
      </c>
      <c r="EX309">
        <v>220342</v>
      </c>
      <c r="EY309" t="s">
        <v>3941</v>
      </c>
      <c r="EZ309">
        <v>1</v>
      </c>
      <c r="FC309">
        <v>95385</v>
      </c>
      <c r="FD309" t="s">
        <v>3531</v>
      </c>
    </row>
    <row r="310" spans="1:160" x14ac:dyDescent="0.3">
      <c r="A310" t="str">
        <f>VLOOKUP(B310,Table2[],3,FALSE)</f>
        <v>Digital</v>
      </c>
      <c r="B310" t="str">
        <f>IF(OR(ISNUMBER(FIND("QVC",Z310)),ISNUMBER(FIND("QVC",AL310))),"QVC",IF(OR(ISNUMBER(FIND("NCO",H310)),ISNUMBER(FIND("NCO",Y310))), "NCO", IF(AL310="consumer","PMD.com",VLOOKUP(LEFT(H310,2),Tables!$E$1:$F$11,2,FALSE))))</f>
        <v>PMD.com</v>
      </c>
      <c r="C310">
        <f t="shared" si="13"/>
        <v>51090030</v>
      </c>
      <c r="D310">
        <f t="shared" si="14"/>
        <v>1</v>
      </c>
      <c r="E310" t="str">
        <f t="shared" ca="1" si="12"/>
        <v>shifted orders shipped</v>
      </c>
      <c r="F310" t="s">
        <v>3539</v>
      </c>
      <c r="G310" t="s">
        <v>335</v>
      </c>
      <c r="H310" t="s">
        <v>3200</v>
      </c>
      <c r="I310" s="6">
        <v>44011.433530092596</v>
      </c>
      <c r="J310" t="s">
        <v>16</v>
      </c>
      <c r="K310" s="6">
        <v>44013.267777777779</v>
      </c>
      <c r="M310" t="s">
        <v>3937</v>
      </c>
      <c r="N310" t="s">
        <v>3938</v>
      </c>
      <c r="Q310" t="s">
        <v>1737</v>
      </c>
      <c r="R310" t="s">
        <v>412</v>
      </c>
      <c r="S310" t="s">
        <v>3939</v>
      </c>
      <c r="T310" t="s">
        <v>338</v>
      </c>
      <c r="U310" t="s">
        <v>530</v>
      </c>
      <c r="W310" t="s">
        <v>3940</v>
      </c>
      <c r="Z310" t="s">
        <v>3937</v>
      </c>
      <c r="AA310" t="s">
        <v>3938</v>
      </c>
      <c r="AD310" t="s">
        <v>1737</v>
      </c>
      <c r="AE310" t="s">
        <v>412</v>
      </c>
      <c r="AF310" t="s">
        <v>3939</v>
      </c>
      <c r="AG310" t="s">
        <v>338</v>
      </c>
      <c r="AH310" t="s">
        <v>530</v>
      </c>
      <c r="AJ310" t="s">
        <v>3940</v>
      </c>
      <c r="AL310" t="s">
        <v>339</v>
      </c>
      <c r="AM310">
        <v>1</v>
      </c>
      <c r="AN310">
        <v>1</v>
      </c>
      <c r="AO310">
        <v>6688</v>
      </c>
      <c r="AQ310">
        <v>125960</v>
      </c>
      <c r="AR310">
        <v>51090030</v>
      </c>
      <c r="AS310" t="s">
        <v>996</v>
      </c>
      <c r="AT310" t="s">
        <v>628</v>
      </c>
      <c r="AW310" t="s">
        <v>343</v>
      </c>
      <c r="BY310" t="s">
        <v>342</v>
      </c>
      <c r="BZ310" t="b">
        <v>0</v>
      </c>
      <c r="EQ310">
        <v>244453</v>
      </c>
      <c r="ER310" t="s">
        <v>3201</v>
      </c>
      <c r="EV310">
        <v>17285785</v>
      </c>
      <c r="EW310">
        <v>928</v>
      </c>
      <c r="EX310">
        <v>220342</v>
      </c>
      <c r="EY310" t="s">
        <v>3941</v>
      </c>
      <c r="EZ310">
        <v>1</v>
      </c>
      <c r="FC310">
        <v>95385</v>
      </c>
      <c r="FD310" t="s">
        <v>3531</v>
      </c>
    </row>
    <row r="311" spans="1:160" x14ac:dyDescent="0.3">
      <c r="A311" t="str">
        <f>VLOOKUP(B311,Table2[],3,FALSE)</f>
        <v>Digital</v>
      </c>
      <c r="B311" t="str">
        <f>IF(OR(ISNUMBER(FIND("QVC",Z311)),ISNUMBER(FIND("QVC",AL311))),"QVC",IF(OR(ISNUMBER(FIND("NCO",H311)),ISNUMBER(FIND("NCO",Y311))), "NCO", IF(AL311="consumer","PMD.com",VLOOKUP(LEFT(H311,2),Tables!$E$1:$F$11,2,FALSE))))</f>
        <v>PMD.com</v>
      </c>
      <c r="C311">
        <f t="shared" si="13"/>
        <v>53920001</v>
      </c>
      <c r="D311">
        <f t="shared" si="14"/>
        <v>1</v>
      </c>
      <c r="E311" t="str">
        <f t="shared" ca="1" si="12"/>
        <v>shifted orders shipped</v>
      </c>
      <c r="F311" t="s">
        <v>3539</v>
      </c>
      <c r="G311" t="s">
        <v>335</v>
      </c>
      <c r="H311" t="s">
        <v>3200</v>
      </c>
      <c r="I311" s="6">
        <v>44011.433530092596</v>
      </c>
      <c r="J311" t="s">
        <v>16</v>
      </c>
      <c r="K311" s="6">
        <v>44013.267777777779</v>
      </c>
      <c r="M311" t="s">
        <v>3937</v>
      </c>
      <c r="N311" t="s">
        <v>3938</v>
      </c>
      <c r="Q311" t="s">
        <v>1737</v>
      </c>
      <c r="R311" t="s">
        <v>412</v>
      </c>
      <c r="S311" t="s">
        <v>3939</v>
      </c>
      <c r="T311" t="s">
        <v>338</v>
      </c>
      <c r="U311" t="s">
        <v>530</v>
      </c>
      <c r="W311" t="s">
        <v>3940</v>
      </c>
      <c r="Z311" t="s">
        <v>3937</v>
      </c>
      <c r="AA311" t="s">
        <v>3938</v>
      </c>
      <c r="AD311" t="s">
        <v>1737</v>
      </c>
      <c r="AE311" t="s">
        <v>412</v>
      </c>
      <c r="AF311" t="s">
        <v>3939</v>
      </c>
      <c r="AG311" t="s">
        <v>338</v>
      </c>
      <c r="AH311" t="s">
        <v>530</v>
      </c>
      <c r="AJ311" t="s">
        <v>3940</v>
      </c>
      <c r="AL311" t="s">
        <v>339</v>
      </c>
      <c r="AM311">
        <v>1</v>
      </c>
      <c r="AN311">
        <v>1</v>
      </c>
      <c r="AO311">
        <v>14899</v>
      </c>
      <c r="AQ311">
        <v>124468</v>
      </c>
      <c r="AR311">
        <v>53920001</v>
      </c>
      <c r="AS311">
        <v>9000000</v>
      </c>
      <c r="AT311" t="s">
        <v>40</v>
      </c>
      <c r="AW311" t="s">
        <v>343</v>
      </c>
      <c r="BY311" t="s">
        <v>342</v>
      </c>
      <c r="EQ311">
        <v>243396</v>
      </c>
      <c r="ER311" t="s">
        <v>3201</v>
      </c>
      <c r="EV311">
        <v>17285785</v>
      </c>
      <c r="EW311">
        <v>928</v>
      </c>
      <c r="EX311">
        <v>220342</v>
      </c>
      <c r="EY311" t="s">
        <v>3941</v>
      </c>
      <c r="EZ311">
        <v>1</v>
      </c>
      <c r="FC311">
        <v>95385</v>
      </c>
      <c r="FD311" t="s">
        <v>3531</v>
      </c>
    </row>
    <row r="312" spans="1:160" x14ac:dyDescent="0.3">
      <c r="A312" t="str">
        <f>VLOOKUP(B312,Table2[],3,FALSE)</f>
        <v>Digital</v>
      </c>
      <c r="B312" t="str">
        <f>IF(OR(ISNUMBER(FIND("QVC",Z312)),ISNUMBER(FIND("QVC",AL312))),"QVC",IF(OR(ISNUMBER(FIND("NCO",H312)),ISNUMBER(FIND("NCO",Y312))), "NCO", IF(AL312="consumer","PMD.com",VLOOKUP(LEFT(H312,2),Tables!$E$1:$F$11,2,FALSE))))</f>
        <v>PMD.com</v>
      </c>
      <c r="C312">
        <f t="shared" si="13"/>
        <v>55340001</v>
      </c>
      <c r="D312">
        <f t="shared" si="14"/>
        <v>1</v>
      </c>
      <c r="E312" t="str">
        <f t="shared" ca="1" si="12"/>
        <v>shifted orders shipped</v>
      </c>
      <c r="F312" t="s">
        <v>3539</v>
      </c>
      <c r="G312" t="s">
        <v>335</v>
      </c>
      <c r="H312" t="s">
        <v>3200</v>
      </c>
      <c r="I312" s="6">
        <v>44011.433530092596</v>
      </c>
      <c r="J312" t="s">
        <v>16</v>
      </c>
      <c r="K312" s="6">
        <v>44013.267777777779</v>
      </c>
      <c r="M312" t="s">
        <v>3937</v>
      </c>
      <c r="N312" t="s">
        <v>3938</v>
      </c>
      <c r="Q312" t="s">
        <v>1737</v>
      </c>
      <c r="R312" t="s">
        <v>412</v>
      </c>
      <c r="S312" t="s">
        <v>3939</v>
      </c>
      <c r="T312" t="s">
        <v>338</v>
      </c>
      <c r="U312" t="s">
        <v>530</v>
      </c>
      <c r="W312" t="s">
        <v>3940</v>
      </c>
      <c r="Z312" t="s">
        <v>3937</v>
      </c>
      <c r="AA312" t="s">
        <v>3938</v>
      </c>
      <c r="AD312" t="s">
        <v>1737</v>
      </c>
      <c r="AE312" t="s">
        <v>412</v>
      </c>
      <c r="AF312" t="s">
        <v>3939</v>
      </c>
      <c r="AG312" t="s">
        <v>338</v>
      </c>
      <c r="AH312" t="s">
        <v>530</v>
      </c>
      <c r="AJ312" t="s">
        <v>3940</v>
      </c>
      <c r="AL312" t="s">
        <v>339</v>
      </c>
      <c r="AM312">
        <v>1</v>
      </c>
      <c r="AN312">
        <v>1</v>
      </c>
      <c r="AO312">
        <v>8241</v>
      </c>
      <c r="AQ312">
        <v>124480</v>
      </c>
      <c r="AR312">
        <v>55340001</v>
      </c>
      <c r="AS312" t="s">
        <v>1955</v>
      </c>
      <c r="AT312" t="s">
        <v>71</v>
      </c>
      <c r="AW312" t="s">
        <v>343</v>
      </c>
      <c r="BY312" t="s">
        <v>342</v>
      </c>
      <c r="EQ312">
        <v>249139</v>
      </c>
      <c r="ER312" t="s">
        <v>3201</v>
      </c>
      <c r="EV312">
        <v>17285785</v>
      </c>
      <c r="EW312">
        <v>928</v>
      </c>
      <c r="EX312">
        <v>220342</v>
      </c>
      <c r="EY312" t="s">
        <v>3941</v>
      </c>
      <c r="EZ312">
        <v>1</v>
      </c>
      <c r="FC312">
        <v>55340001</v>
      </c>
      <c r="FD312" t="s">
        <v>71</v>
      </c>
    </row>
    <row r="313" spans="1:160" x14ac:dyDescent="0.3">
      <c r="A313" t="str">
        <f>VLOOKUP(B313,Table2[],3,FALSE)</f>
        <v>Digital</v>
      </c>
      <c r="B313" t="str">
        <f>IF(OR(ISNUMBER(FIND("QVC",Z313)),ISNUMBER(FIND("QVC",AL313))),"QVC",IF(OR(ISNUMBER(FIND("NCO",H313)),ISNUMBER(FIND("NCO",Y313))), "NCO", IF(AL313="consumer","PMD.com",VLOOKUP(LEFT(H313,2),Tables!$E$1:$F$11,2,FALSE))))</f>
        <v>PMD.com</v>
      </c>
      <c r="C313">
        <f t="shared" si="13"/>
        <v>51070001</v>
      </c>
      <c r="D313">
        <f t="shared" si="14"/>
        <v>1</v>
      </c>
      <c r="E313" t="str">
        <f t="shared" ca="1" si="12"/>
        <v>shifted orders shipped</v>
      </c>
      <c r="F313" t="s">
        <v>3539</v>
      </c>
      <c r="G313" t="s">
        <v>335</v>
      </c>
      <c r="H313" t="s">
        <v>3200</v>
      </c>
      <c r="I313" s="6">
        <v>44011.433530092596</v>
      </c>
      <c r="J313" t="s">
        <v>16</v>
      </c>
      <c r="K313" s="6">
        <v>44013.267777777779</v>
      </c>
      <c r="M313" t="s">
        <v>3937</v>
      </c>
      <c r="N313" t="s">
        <v>3938</v>
      </c>
      <c r="Q313" t="s">
        <v>1737</v>
      </c>
      <c r="R313" t="s">
        <v>412</v>
      </c>
      <c r="S313" t="s">
        <v>3939</v>
      </c>
      <c r="T313" t="s">
        <v>338</v>
      </c>
      <c r="U313" t="s">
        <v>530</v>
      </c>
      <c r="W313" t="s">
        <v>3940</v>
      </c>
      <c r="Z313" t="s">
        <v>3937</v>
      </c>
      <c r="AA313" t="s">
        <v>3938</v>
      </c>
      <c r="AD313" t="s">
        <v>1737</v>
      </c>
      <c r="AE313" t="s">
        <v>412</v>
      </c>
      <c r="AF313" t="s">
        <v>3939</v>
      </c>
      <c r="AG313" t="s">
        <v>338</v>
      </c>
      <c r="AH313" t="s">
        <v>530</v>
      </c>
      <c r="AJ313" t="s">
        <v>3940</v>
      </c>
      <c r="AL313" t="s">
        <v>339</v>
      </c>
      <c r="AM313">
        <v>1</v>
      </c>
      <c r="AN313">
        <v>1</v>
      </c>
      <c r="AO313">
        <v>10147</v>
      </c>
      <c r="AQ313">
        <v>124429</v>
      </c>
      <c r="AR313">
        <v>51070001</v>
      </c>
      <c r="AS313" t="s">
        <v>1886</v>
      </c>
      <c r="AT313" t="s">
        <v>45</v>
      </c>
      <c r="AW313" t="s">
        <v>343</v>
      </c>
      <c r="BY313" t="s">
        <v>342</v>
      </c>
      <c r="EQ313">
        <v>251956</v>
      </c>
      <c r="ER313" t="s">
        <v>3201</v>
      </c>
      <c r="EV313">
        <v>17285785</v>
      </c>
      <c r="EW313">
        <v>928</v>
      </c>
      <c r="EX313">
        <v>220342</v>
      </c>
      <c r="EY313" t="s">
        <v>3941</v>
      </c>
      <c r="EZ313">
        <v>1</v>
      </c>
      <c r="FC313">
        <v>51070001</v>
      </c>
      <c r="FD313" t="s">
        <v>45</v>
      </c>
    </row>
    <row r="314" spans="1:160" x14ac:dyDescent="0.3">
      <c r="A314" t="str">
        <f>VLOOKUP(B314,Table2[],3,FALSE)</f>
        <v>Digital</v>
      </c>
      <c r="B314" t="str">
        <f>IF(OR(ISNUMBER(FIND("QVC",Z314)),ISNUMBER(FIND("QVC",AL314))),"QVC",IF(OR(ISNUMBER(FIND("NCO",H314)),ISNUMBER(FIND("NCO",Y314))), "NCO", IF(AL314="consumer","PMD.com",VLOOKUP(LEFT(H314,2),Tables!$E$1:$F$11,2,FALSE))))</f>
        <v>PMD.com</v>
      </c>
      <c r="C314">
        <f t="shared" si="13"/>
        <v>52240001</v>
      </c>
      <c r="D314">
        <f t="shared" si="14"/>
        <v>1</v>
      </c>
      <c r="E314" t="str">
        <f t="shared" ca="1" si="12"/>
        <v>shifted orders shipped</v>
      </c>
      <c r="F314" t="s">
        <v>3539</v>
      </c>
      <c r="G314" t="s">
        <v>335</v>
      </c>
      <c r="H314" t="s">
        <v>3200</v>
      </c>
      <c r="I314" s="6">
        <v>44011.433530092596</v>
      </c>
      <c r="J314" t="s">
        <v>16</v>
      </c>
      <c r="K314" s="6">
        <v>44013.267777777779</v>
      </c>
      <c r="M314" t="s">
        <v>3937</v>
      </c>
      <c r="N314" t="s">
        <v>3938</v>
      </c>
      <c r="Q314" t="s">
        <v>1737</v>
      </c>
      <c r="R314" t="s">
        <v>412</v>
      </c>
      <c r="S314" t="s">
        <v>3939</v>
      </c>
      <c r="T314" t="s">
        <v>338</v>
      </c>
      <c r="U314" t="s">
        <v>530</v>
      </c>
      <c r="W314" t="s">
        <v>3940</v>
      </c>
      <c r="Z314" t="s">
        <v>3937</v>
      </c>
      <c r="AA314" t="s">
        <v>3938</v>
      </c>
      <c r="AD314" t="s">
        <v>1737</v>
      </c>
      <c r="AE314" t="s">
        <v>412</v>
      </c>
      <c r="AF314" t="s">
        <v>3939</v>
      </c>
      <c r="AG314" t="s">
        <v>338</v>
      </c>
      <c r="AH314" t="s">
        <v>530</v>
      </c>
      <c r="AJ314" t="s">
        <v>3940</v>
      </c>
      <c r="AL314" t="s">
        <v>339</v>
      </c>
      <c r="AM314">
        <v>1</v>
      </c>
      <c r="AN314">
        <v>1</v>
      </c>
      <c r="AO314">
        <v>5995</v>
      </c>
      <c r="AQ314">
        <v>124435</v>
      </c>
      <c r="AR314">
        <v>52240001</v>
      </c>
      <c r="AS314" t="s">
        <v>107</v>
      </c>
      <c r="AT314" t="s">
        <v>108</v>
      </c>
      <c r="AW314" t="s">
        <v>340</v>
      </c>
      <c r="AX314" t="s">
        <v>340</v>
      </c>
      <c r="AY314" t="s">
        <v>341</v>
      </c>
      <c r="AZ314">
        <v>0</v>
      </c>
      <c r="BY314" t="s">
        <v>342</v>
      </c>
      <c r="EQ314">
        <v>248987</v>
      </c>
      <c r="ER314" t="s">
        <v>3201</v>
      </c>
      <c r="EV314">
        <v>17285785</v>
      </c>
      <c r="EW314">
        <v>928</v>
      </c>
      <c r="EX314">
        <v>220342</v>
      </c>
      <c r="EY314" t="s">
        <v>3941</v>
      </c>
      <c r="EZ314">
        <v>1</v>
      </c>
      <c r="FC314">
        <v>52240001</v>
      </c>
      <c r="FD314" t="s">
        <v>108</v>
      </c>
    </row>
    <row r="315" spans="1:160" x14ac:dyDescent="0.3">
      <c r="A315" t="str">
        <f>VLOOKUP(B315,Table2[],3,FALSE)</f>
        <v>Digital</v>
      </c>
      <c r="B315" t="str">
        <f>IF(OR(ISNUMBER(FIND("QVC",Z315)),ISNUMBER(FIND("QVC",AL315))),"QVC",IF(OR(ISNUMBER(FIND("NCO",H315)),ISNUMBER(FIND("NCO",Y315))), "NCO", IF(AL315="consumer","PMD.com",VLOOKUP(LEFT(H315,2),Tables!$E$1:$F$11,2,FALSE))))</f>
        <v>PMD.com</v>
      </c>
      <c r="C315">
        <f t="shared" si="13"/>
        <v>52430001</v>
      </c>
      <c r="D315">
        <f t="shared" si="14"/>
        <v>1</v>
      </c>
      <c r="E315" t="str">
        <f t="shared" ca="1" si="12"/>
        <v>shifted orders shipped</v>
      </c>
      <c r="F315" t="s">
        <v>3539</v>
      </c>
      <c r="G315" t="s">
        <v>335</v>
      </c>
      <c r="H315" t="s">
        <v>3200</v>
      </c>
      <c r="I315" s="6">
        <v>44011.433530092596</v>
      </c>
      <c r="J315" t="s">
        <v>16</v>
      </c>
      <c r="K315" s="6">
        <v>44013.267777777779</v>
      </c>
      <c r="M315" t="s">
        <v>3937</v>
      </c>
      <c r="N315" t="s">
        <v>3938</v>
      </c>
      <c r="Q315" t="s">
        <v>1737</v>
      </c>
      <c r="R315" t="s">
        <v>412</v>
      </c>
      <c r="S315" t="s">
        <v>3939</v>
      </c>
      <c r="T315" t="s">
        <v>338</v>
      </c>
      <c r="U315" t="s">
        <v>530</v>
      </c>
      <c r="W315" t="s">
        <v>3940</v>
      </c>
      <c r="Z315" t="s">
        <v>3937</v>
      </c>
      <c r="AA315" t="s">
        <v>3938</v>
      </c>
      <c r="AD315" t="s">
        <v>1737</v>
      </c>
      <c r="AE315" t="s">
        <v>412</v>
      </c>
      <c r="AF315" t="s">
        <v>3939</v>
      </c>
      <c r="AG315" t="s">
        <v>338</v>
      </c>
      <c r="AH315" t="s">
        <v>530</v>
      </c>
      <c r="AJ315" t="s">
        <v>3940</v>
      </c>
      <c r="AL315" t="s">
        <v>339</v>
      </c>
      <c r="AM315">
        <v>1</v>
      </c>
      <c r="AN315">
        <v>1</v>
      </c>
      <c r="AO315">
        <v>12063</v>
      </c>
      <c r="AQ315">
        <v>127155</v>
      </c>
      <c r="AR315">
        <v>52430001</v>
      </c>
      <c r="AS315" t="s">
        <v>927</v>
      </c>
      <c r="AT315" t="s">
        <v>75</v>
      </c>
      <c r="AW315" t="s">
        <v>340</v>
      </c>
      <c r="AX315" t="s">
        <v>340</v>
      </c>
      <c r="AY315" t="s">
        <v>357</v>
      </c>
      <c r="AZ315" t="s">
        <v>363</v>
      </c>
      <c r="BY315" t="s">
        <v>342</v>
      </c>
      <c r="EQ315">
        <v>249990</v>
      </c>
      <c r="ER315" t="s">
        <v>3201</v>
      </c>
      <c r="EV315">
        <v>17285785</v>
      </c>
      <c r="EW315">
        <v>928</v>
      </c>
      <c r="EX315">
        <v>220342</v>
      </c>
      <c r="EY315" t="s">
        <v>3941</v>
      </c>
      <c r="EZ315">
        <v>1</v>
      </c>
      <c r="FC315">
        <v>95385</v>
      </c>
      <c r="FD315" t="s">
        <v>3531</v>
      </c>
    </row>
    <row r="316" spans="1:160" x14ac:dyDescent="0.3">
      <c r="A316" t="str">
        <f>VLOOKUP(B316,Table2[],3,FALSE)</f>
        <v>Digital</v>
      </c>
      <c r="B316" t="str">
        <f>IF(OR(ISNUMBER(FIND("QVC",Z316)),ISNUMBER(FIND("QVC",AL316))),"QVC",IF(OR(ISNUMBER(FIND("NCO",H316)),ISNUMBER(FIND("NCO",Y316))), "NCO", IF(AL316="consumer","PMD.com",VLOOKUP(LEFT(H316,2),Tables!$E$1:$F$11,2,FALSE))))</f>
        <v>PMD.com</v>
      </c>
      <c r="C316">
        <f t="shared" si="13"/>
        <v>51090061</v>
      </c>
      <c r="D316">
        <f t="shared" si="14"/>
        <v>1</v>
      </c>
      <c r="E316" t="str">
        <f t="shared" ca="1" si="12"/>
        <v>shifted orders shipped</v>
      </c>
      <c r="F316" t="s">
        <v>3539</v>
      </c>
      <c r="G316" t="s">
        <v>335</v>
      </c>
      <c r="H316" t="s">
        <v>3380</v>
      </c>
      <c r="I316" s="6">
        <v>44011.53324074074</v>
      </c>
      <c r="J316" t="s">
        <v>16</v>
      </c>
      <c r="K316" s="6">
        <v>44013.267789351848</v>
      </c>
      <c r="M316" t="s">
        <v>3942</v>
      </c>
      <c r="N316" t="s">
        <v>3943</v>
      </c>
      <c r="Q316" t="s">
        <v>455</v>
      </c>
      <c r="R316" t="s">
        <v>377</v>
      </c>
      <c r="S316" t="s">
        <v>3944</v>
      </c>
      <c r="T316" t="s">
        <v>338</v>
      </c>
      <c r="U316" t="s">
        <v>530</v>
      </c>
      <c r="W316" t="s">
        <v>3945</v>
      </c>
      <c r="Z316" t="s">
        <v>3942</v>
      </c>
      <c r="AA316" t="s">
        <v>3943</v>
      </c>
      <c r="AD316" t="s">
        <v>455</v>
      </c>
      <c r="AE316" t="s">
        <v>377</v>
      </c>
      <c r="AF316" t="s">
        <v>3944</v>
      </c>
      <c r="AG316" t="s">
        <v>338</v>
      </c>
      <c r="AH316" t="s">
        <v>530</v>
      </c>
      <c r="AJ316" t="s">
        <v>3945</v>
      </c>
      <c r="AL316" t="s">
        <v>339</v>
      </c>
      <c r="AM316">
        <v>1</v>
      </c>
      <c r="AN316">
        <v>1</v>
      </c>
      <c r="AO316">
        <v>8078</v>
      </c>
      <c r="AQ316">
        <v>124010</v>
      </c>
      <c r="AR316">
        <v>51090061</v>
      </c>
      <c r="AS316" t="s">
        <v>2688</v>
      </c>
      <c r="AT316" t="s">
        <v>122</v>
      </c>
      <c r="AW316" t="s">
        <v>340</v>
      </c>
      <c r="AX316" t="s">
        <v>340</v>
      </c>
      <c r="AY316" t="s">
        <v>357</v>
      </c>
      <c r="AZ316" t="s">
        <v>363</v>
      </c>
      <c r="BY316" t="s">
        <v>342</v>
      </c>
      <c r="EQ316">
        <v>252774</v>
      </c>
      <c r="ER316" t="s">
        <v>3381</v>
      </c>
      <c r="EV316">
        <v>17285878</v>
      </c>
      <c r="EW316">
        <v>928</v>
      </c>
      <c r="EX316">
        <v>220432</v>
      </c>
      <c r="EY316" t="s">
        <v>3946</v>
      </c>
      <c r="EZ316">
        <v>1</v>
      </c>
      <c r="FC316">
        <v>51090061</v>
      </c>
      <c r="FD316" t="s">
        <v>122</v>
      </c>
    </row>
    <row r="317" spans="1:160" x14ac:dyDescent="0.3">
      <c r="A317" t="str">
        <f>VLOOKUP(B317,Table2[],3,FALSE)</f>
        <v>Digital</v>
      </c>
      <c r="B317" t="str">
        <f>IF(OR(ISNUMBER(FIND("QVC",Z317)),ISNUMBER(FIND("QVC",AL317))),"QVC",IF(OR(ISNUMBER(FIND("NCO",H317)),ISNUMBER(FIND("NCO",Y317))), "NCO", IF(AL317="consumer","PMD.com",VLOOKUP(LEFT(H317,2),Tables!$E$1:$F$11,2,FALSE))))</f>
        <v>PMD.com</v>
      </c>
      <c r="C317">
        <f t="shared" si="13"/>
        <v>51080001</v>
      </c>
      <c r="D317">
        <f t="shared" si="14"/>
        <v>1</v>
      </c>
      <c r="E317" t="str">
        <f t="shared" ca="1" si="12"/>
        <v>shifted orders shipped</v>
      </c>
      <c r="F317" t="s">
        <v>3539</v>
      </c>
      <c r="G317" t="s">
        <v>335</v>
      </c>
      <c r="H317" t="s">
        <v>3066</v>
      </c>
      <c r="I317" s="6">
        <v>44011.353460648148</v>
      </c>
      <c r="J317" t="s">
        <v>16</v>
      </c>
      <c r="K317" s="6">
        <v>44013.268067129633</v>
      </c>
      <c r="M317" t="s">
        <v>3947</v>
      </c>
      <c r="N317" t="s">
        <v>3948</v>
      </c>
      <c r="Q317" t="s">
        <v>1125</v>
      </c>
      <c r="R317" t="s">
        <v>401</v>
      </c>
      <c r="S317">
        <v>66224</v>
      </c>
      <c r="T317" t="s">
        <v>338</v>
      </c>
      <c r="U317" t="s">
        <v>530</v>
      </c>
      <c r="W317" t="s">
        <v>3949</v>
      </c>
      <c r="Z317" t="s">
        <v>3947</v>
      </c>
      <c r="AA317" t="s">
        <v>3948</v>
      </c>
      <c r="AD317" t="s">
        <v>1125</v>
      </c>
      <c r="AE317" t="s">
        <v>401</v>
      </c>
      <c r="AF317">
        <v>66224</v>
      </c>
      <c r="AG317" t="s">
        <v>338</v>
      </c>
      <c r="AH317" t="s">
        <v>530</v>
      </c>
      <c r="AJ317" t="s">
        <v>3949</v>
      </c>
      <c r="AL317" t="s">
        <v>339</v>
      </c>
      <c r="AM317">
        <v>1</v>
      </c>
      <c r="AN317">
        <v>1</v>
      </c>
      <c r="AO317">
        <v>19656</v>
      </c>
      <c r="AQ317">
        <v>124645</v>
      </c>
      <c r="AR317">
        <v>51080001</v>
      </c>
      <c r="AS317" t="s">
        <v>988</v>
      </c>
      <c r="AT317" t="s">
        <v>57</v>
      </c>
      <c r="AW317" t="s">
        <v>343</v>
      </c>
      <c r="BY317" t="s">
        <v>342</v>
      </c>
      <c r="EQ317">
        <v>251119</v>
      </c>
      <c r="ER317" t="s">
        <v>3067</v>
      </c>
      <c r="EV317">
        <v>17285717</v>
      </c>
      <c r="EW317">
        <v>928</v>
      </c>
      <c r="EX317">
        <v>220273</v>
      </c>
      <c r="EY317" t="s">
        <v>3950</v>
      </c>
      <c r="EZ317">
        <v>1</v>
      </c>
      <c r="FC317">
        <v>51080001</v>
      </c>
      <c r="FD317" t="s">
        <v>57</v>
      </c>
    </row>
    <row r="318" spans="1:160" x14ac:dyDescent="0.3">
      <c r="A318" t="str">
        <f>VLOOKUP(B318,Table2[],3,FALSE)</f>
        <v>Digital</v>
      </c>
      <c r="B318" t="str">
        <f>IF(OR(ISNUMBER(FIND("QVC",Z318)),ISNUMBER(FIND("QVC",AL318))),"QVC",IF(OR(ISNUMBER(FIND("NCO",H318)),ISNUMBER(FIND("NCO",Y318))), "NCO", IF(AL318="consumer","PMD.com",VLOOKUP(LEFT(H318,2),Tables!$E$1:$F$11,2,FALSE))))</f>
        <v>PMD.com</v>
      </c>
      <c r="C318">
        <f t="shared" si="13"/>
        <v>53920001</v>
      </c>
      <c r="D318">
        <f t="shared" si="14"/>
        <v>1</v>
      </c>
      <c r="E318" t="str">
        <f t="shared" ca="1" si="12"/>
        <v>shifted orders shipped</v>
      </c>
      <c r="F318" t="s">
        <v>3539</v>
      </c>
      <c r="G318" t="s">
        <v>335</v>
      </c>
      <c r="H318" t="s">
        <v>3066</v>
      </c>
      <c r="I318" s="6">
        <v>44011.353460648148</v>
      </c>
      <c r="J318" t="s">
        <v>16</v>
      </c>
      <c r="K318" s="6">
        <v>44013.268067129633</v>
      </c>
      <c r="M318" t="s">
        <v>3947</v>
      </c>
      <c r="N318" t="s">
        <v>3948</v>
      </c>
      <c r="Q318" t="s">
        <v>1125</v>
      </c>
      <c r="R318" t="s">
        <v>401</v>
      </c>
      <c r="S318">
        <v>66224</v>
      </c>
      <c r="T318" t="s">
        <v>338</v>
      </c>
      <c r="U318" t="s">
        <v>530</v>
      </c>
      <c r="W318" t="s">
        <v>3949</v>
      </c>
      <c r="Z318" t="s">
        <v>3947</v>
      </c>
      <c r="AA318" t="s">
        <v>3948</v>
      </c>
      <c r="AD318" t="s">
        <v>1125</v>
      </c>
      <c r="AE318" t="s">
        <v>401</v>
      </c>
      <c r="AF318">
        <v>66224</v>
      </c>
      <c r="AG318" t="s">
        <v>338</v>
      </c>
      <c r="AH318" t="s">
        <v>530</v>
      </c>
      <c r="AJ318" t="s">
        <v>3949</v>
      </c>
      <c r="AL318" t="s">
        <v>339</v>
      </c>
      <c r="AM318">
        <v>1</v>
      </c>
      <c r="AN318">
        <v>1</v>
      </c>
      <c r="AO318">
        <v>14899</v>
      </c>
      <c r="AQ318">
        <v>124468</v>
      </c>
      <c r="AR318">
        <v>53920001</v>
      </c>
      <c r="AS318">
        <v>9000000</v>
      </c>
      <c r="AT318" t="s">
        <v>40</v>
      </c>
      <c r="AW318" t="s">
        <v>343</v>
      </c>
      <c r="BY318" t="s">
        <v>342</v>
      </c>
      <c r="EQ318">
        <v>243396</v>
      </c>
      <c r="ER318" t="s">
        <v>3067</v>
      </c>
      <c r="EV318">
        <v>17285717</v>
      </c>
      <c r="EW318">
        <v>928</v>
      </c>
      <c r="EX318">
        <v>220273</v>
      </c>
      <c r="EY318" t="s">
        <v>3950</v>
      </c>
      <c r="EZ318">
        <v>1</v>
      </c>
      <c r="FC318">
        <v>95384</v>
      </c>
      <c r="FD318" t="s">
        <v>3530</v>
      </c>
    </row>
    <row r="319" spans="1:160" x14ac:dyDescent="0.3">
      <c r="A319" t="str">
        <f>VLOOKUP(B319,Table2[],3,FALSE)</f>
        <v>Digital</v>
      </c>
      <c r="B319" t="str">
        <f>IF(OR(ISNUMBER(FIND("QVC",Z319)),ISNUMBER(FIND("QVC",AL319))),"QVC",IF(OR(ISNUMBER(FIND("NCO",H319)),ISNUMBER(FIND("NCO",Y319))), "NCO", IF(AL319="consumer","PMD.com",VLOOKUP(LEFT(H319,2),Tables!$E$1:$F$11,2,FALSE))))</f>
        <v>PMD.com</v>
      </c>
      <c r="C319">
        <f t="shared" si="13"/>
        <v>52430001</v>
      </c>
      <c r="D319">
        <f t="shared" si="14"/>
        <v>1</v>
      </c>
      <c r="E319" t="str">
        <f t="shared" ca="1" si="12"/>
        <v>shifted orders shipped</v>
      </c>
      <c r="F319" t="s">
        <v>3539</v>
      </c>
      <c r="G319" t="s">
        <v>335</v>
      </c>
      <c r="H319" t="s">
        <v>3066</v>
      </c>
      <c r="I319" s="6">
        <v>44011.353460648148</v>
      </c>
      <c r="J319" t="s">
        <v>16</v>
      </c>
      <c r="K319" s="6">
        <v>44013.268067129633</v>
      </c>
      <c r="M319" t="s">
        <v>3947</v>
      </c>
      <c r="N319" t="s">
        <v>3948</v>
      </c>
      <c r="Q319" t="s">
        <v>1125</v>
      </c>
      <c r="R319" t="s">
        <v>401</v>
      </c>
      <c r="S319">
        <v>66224</v>
      </c>
      <c r="T319" t="s">
        <v>338</v>
      </c>
      <c r="U319" t="s">
        <v>530</v>
      </c>
      <c r="W319" t="s">
        <v>3949</v>
      </c>
      <c r="Z319" t="s">
        <v>3947</v>
      </c>
      <c r="AA319" t="s">
        <v>3948</v>
      </c>
      <c r="AD319" t="s">
        <v>1125</v>
      </c>
      <c r="AE319" t="s">
        <v>401</v>
      </c>
      <c r="AF319">
        <v>66224</v>
      </c>
      <c r="AG319" t="s">
        <v>338</v>
      </c>
      <c r="AH319" t="s">
        <v>530</v>
      </c>
      <c r="AJ319" t="s">
        <v>3949</v>
      </c>
      <c r="AL319" t="s">
        <v>339</v>
      </c>
      <c r="AM319">
        <v>1</v>
      </c>
      <c r="AN319">
        <v>1</v>
      </c>
      <c r="AO319">
        <v>12063</v>
      </c>
      <c r="AQ319">
        <v>127155</v>
      </c>
      <c r="AR319">
        <v>52430001</v>
      </c>
      <c r="AS319" t="s">
        <v>927</v>
      </c>
      <c r="AT319" t="s">
        <v>75</v>
      </c>
      <c r="AW319" t="s">
        <v>340</v>
      </c>
      <c r="AX319" t="s">
        <v>340</v>
      </c>
      <c r="AY319" t="s">
        <v>357</v>
      </c>
      <c r="AZ319" t="s">
        <v>363</v>
      </c>
      <c r="BY319" t="s">
        <v>342</v>
      </c>
      <c r="EQ319">
        <v>249990</v>
      </c>
      <c r="ER319" t="s">
        <v>3067</v>
      </c>
      <c r="EV319">
        <v>17285717</v>
      </c>
      <c r="EW319">
        <v>928</v>
      </c>
      <c r="EX319">
        <v>220273</v>
      </c>
      <c r="EY319" t="s">
        <v>3950</v>
      </c>
      <c r="EZ319">
        <v>1</v>
      </c>
      <c r="FC319">
        <v>95384</v>
      </c>
      <c r="FD319" t="s">
        <v>3530</v>
      </c>
    </row>
    <row r="320" spans="1:160" x14ac:dyDescent="0.3">
      <c r="A320" t="str">
        <f>VLOOKUP(B320,Table2[],3,FALSE)</f>
        <v>Digital</v>
      </c>
      <c r="B320" t="str">
        <f>IF(OR(ISNUMBER(FIND("QVC",Z320)),ISNUMBER(FIND("QVC",AL320))),"QVC",IF(OR(ISNUMBER(FIND("NCO",H320)),ISNUMBER(FIND("NCO",Y320))), "NCO", IF(AL320="consumer","PMD.com",VLOOKUP(LEFT(H320,2),Tables!$E$1:$F$11,2,FALSE))))</f>
        <v>PMD.com</v>
      </c>
      <c r="C320">
        <f t="shared" si="13"/>
        <v>51090030</v>
      </c>
      <c r="D320">
        <f t="shared" si="14"/>
        <v>1</v>
      </c>
      <c r="E320" t="str">
        <f t="shared" ca="1" si="12"/>
        <v>shifted orders shipped</v>
      </c>
      <c r="F320" t="s">
        <v>3539</v>
      </c>
      <c r="G320" t="s">
        <v>335</v>
      </c>
      <c r="H320" t="s">
        <v>3066</v>
      </c>
      <c r="I320" s="6">
        <v>44011.353460648148</v>
      </c>
      <c r="J320" t="s">
        <v>16</v>
      </c>
      <c r="K320" s="6">
        <v>44013.268067129633</v>
      </c>
      <c r="M320" t="s">
        <v>3947</v>
      </c>
      <c r="N320" t="s">
        <v>3948</v>
      </c>
      <c r="Q320" t="s">
        <v>1125</v>
      </c>
      <c r="R320" t="s">
        <v>401</v>
      </c>
      <c r="S320">
        <v>66224</v>
      </c>
      <c r="T320" t="s">
        <v>338</v>
      </c>
      <c r="U320" t="s">
        <v>530</v>
      </c>
      <c r="W320" t="s">
        <v>3949</v>
      </c>
      <c r="Z320" t="s">
        <v>3947</v>
      </c>
      <c r="AA320" t="s">
        <v>3948</v>
      </c>
      <c r="AD320" t="s">
        <v>1125</v>
      </c>
      <c r="AE320" t="s">
        <v>401</v>
      </c>
      <c r="AF320">
        <v>66224</v>
      </c>
      <c r="AG320" t="s">
        <v>338</v>
      </c>
      <c r="AH320" t="s">
        <v>530</v>
      </c>
      <c r="AJ320" t="s">
        <v>3949</v>
      </c>
      <c r="AL320" t="s">
        <v>339</v>
      </c>
      <c r="AM320">
        <v>1</v>
      </c>
      <c r="AN320">
        <v>1</v>
      </c>
      <c r="AO320">
        <v>6688</v>
      </c>
      <c r="AQ320">
        <v>125960</v>
      </c>
      <c r="AR320">
        <v>51090030</v>
      </c>
      <c r="AS320" t="s">
        <v>3043</v>
      </c>
      <c r="AT320" t="s">
        <v>628</v>
      </c>
      <c r="AW320" t="s">
        <v>343</v>
      </c>
      <c r="BY320" t="s">
        <v>342</v>
      </c>
      <c r="BZ320" t="b">
        <v>0</v>
      </c>
      <c r="EQ320">
        <v>243047</v>
      </c>
      <c r="ER320" t="s">
        <v>3067</v>
      </c>
      <c r="EV320">
        <v>17285717</v>
      </c>
      <c r="EW320">
        <v>928</v>
      </c>
      <c r="EX320">
        <v>220273</v>
      </c>
      <c r="EY320" t="s">
        <v>3950</v>
      </c>
      <c r="EZ320">
        <v>1</v>
      </c>
      <c r="FC320">
        <v>95384</v>
      </c>
      <c r="FD320" t="s">
        <v>3530</v>
      </c>
    </row>
    <row r="321" spans="1:160" x14ac:dyDescent="0.3">
      <c r="A321" t="str">
        <f>VLOOKUP(B321,Table2[],3,FALSE)</f>
        <v>Digital</v>
      </c>
      <c r="B321" t="str">
        <f>IF(OR(ISNUMBER(FIND("QVC",Z321)),ISNUMBER(FIND("QVC",AL321))),"QVC",IF(OR(ISNUMBER(FIND("NCO",H321)),ISNUMBER(FIND("NCO",Y321))), "NCO", IF(AL321="consumer","PMD.com",VLOOKUP(LEFT(H321,2),Tables!$E$1:$F$11,2,FALSE))))</f>
        <v>PMD.com</v>
      </c>
      <c r="C321">
        <f t="shared" si="13"/>
        <v>5357</v>
      </c>
      <c r="D321">
        <f t="shared" si="14"/>
        <v>1</v>
      </c>
      <c r="E321" t="str">
        <f t="shared" ca="1" si="12"/>
        <v>shifted orders shipped</v>
      </c>
      <c r="F321" t="s">
        <v>3539</v>
      </c>
      <c r="G321" t="s">
        <v>335</v>
      </c>
      <c r="H321" t="s">
        <v>3066</v>
      </c>
      <c r="I321" s="6">
        <v>44011.353460648148</v>
      </c>
      <c r="J321" t="s">
        <v>16</v>
      </c>
      <c r="K321" s="6">
        <v>44013.268067129633</v>
      </c>
      <c r="M321" t="s">
        <v>3947</v>
      </c>
      <c r="N321" t="s">
        <v>3948</v>
      </c>
      <c r="Q321" t="s">
        <v>1125</v>
      </c>
      <c r="R321" t="s">
        <v>401</v>
      </c>
      <c r="S321">
        <v>66224</v>
      </c>
      <c r="T321" t="s">
        <v>338</v>
      </c>
      <c r="U321" t="s">
        <v>530</v>
      </c>
      <c r="W321" t="s">
        <v>3949</v>
      </c>
      <c r="Z321" t="s">
        <v>3947</v>
      </c>
      <c r="AA321" t="s">
        <v>3948</v>
      </c>
      <c r="AD321" t="s">
        <v>1125</v>
      </c>
      <c r="AE321" t="s">
        <v>401</v>
      </c>
      <c r="AF321">
        <v>66224</v>
      </c>
      <c r="AG321" t="s">
        <v>338</v>
      </c>
      <c r="AH321" t="s">
        <v>530</v>
      </c>
      <c r="AJ321" t="s">
        <v>3949</v>
      </c>
      <c r="AL321" t="s">
        <v>339</v>
      </c>
      <c r="AM321">
        <v>1</v>
      </c>
      <c r="AN321">
        <v>1</v>
      </c>
      <c r="AO321">
        <v>15182</v>
      </c>
      <c r="AQ321">
        <v>124521</v>
      </c>
      <c r="AR321">
        <v>5357</v>
      </c>
      <c r="AS321" t="s">
        <v>87</v>
      </c>
      <c r="AT321" t="s">
        <v>88</v>
      </c>
      <c r="AW321" t="s">
        <v>340</v>
      </c>
      <c r="AX321" t="s">
        <v>340</v>
      </c>
      <c r="AY321" t="s">
        <v>351</v>
      </c>
      <c r="AZ321" t="s">
        <v>379</v>
      </c>
      <c r="BY321" t="s">
        <v>342</v>
      </c>
      <c r="EQ321">
        <v>249142</v>
      </c>
      <c r="ER321" t="s">
        <v>3067</v>
      </c>
      <c r="EV321">
        <v>17285717</v>
      </c>
      <c r="EW321">
        <v>928</v>
      </c>
      <c r="EX321">
        <v>220273</v>
      </c>
      <c r="EY321" t="s">
        <v>3950</v>
      </c>
      <c r="EZ321">
        <v>1</v>
      </c>
      <c r="FC321">
        <v>5357</v>
      </c>
      <c r="FD321" t="s">
        <v>88</v>
      </c>
    </row>
    <row r="322" spans="1:160" x14ac:dyDescent="0.3">
      <c r="A322" t="str">
        <f>VLOOKUP(B322,Table2[],3,FALSE)</f>
        <v>Digital</v>
      </c>
      <c r="B322" t="str">
        <f>IF(OR(ISNUMBER(FIND("QVC",Z322)),ISNUMBER(FIND("QVC",AL322))),"QVC",IF(OR(ISNUMBER(FIND("NCO",H322)),ISNUMBER(FIND("NCO",Y322))), "NCO", IF(AL322="consumer","PMD.com",VLOOKUP(LEFT(H322,2),Tables!$E$1:$F$11,2,FALSE))))</f>
        <v>PMD.com</v>
      </c>
      <c r="C322">
        <f t="shared" si="13"/>
        <v>51090030</v>
      </c>
      <c r="D322">
        <f t="shared" si="14"/>
        <v>1</v>
      </c>
      <c r="E322" t="str">
        <f t="shared" ca="1" si="12"/>
        <v>shifted orders shipped</v>
      </c>
      <c r="F322" t="s">
        <v>3539</v>
      </c>
      <c r="G322" t="s">
        <v>335</v>
      </c>
      <c r="H322" t="s">
        <v>2876</v>
      </c>
      <c r="I322" s="6">
        <v>44010.946203703701</v>
      </c>
      <c r="J322" t="s">
        <v>16</v>
      </c>
      <c r="K322" s="6">
        <v>44013.268194444441</v>
      </c>
      <c r="M322" t="s">
        <v>3951</v>
      </c>
      <c r="N322" t="s">
        <v>3952</v>
      </c>
      <c r="Q322" t="s">
        <v>2948</v>
      </c>
      <c r="R322" t="s">
        <v>365</v>
      </c>
      <c r="S322" t="s">
        <v>3953</v>
      </c>
      <c r="T322" t="s">
        <v>338</v>
      </c>
      <c r="U322" t="s">
        <v>530</v>
      </c>
      <c r="W322" t="s">
        <v>3954</v>
      </c>
      <c r="Z322" t="s">
        <v>3951</v>
      </c>
      <c r="AA322" t="s">
        <v>3952</v>
      </c>
      <c r="AD322" t="s">
        <v>2948</v>
      </c>
      <c r="AE322" t="s">
        <v>365</v>
      </c>
      <c r="AF322" t="s">
        <v>3953</v>
      </c>
      <c r="AG322" t="s">
        <v>338</v>
      </c>
      <c r="AH322" t="s">
        <v>530</v>
      </c>
      <c r="AJ322" t="s">
        <v>3954</v>
      </c>
      <c r="AL322" t="s">
        <v>339</v>
      </c>
      <c r="AM322">
        <v>1</v>
      </c>
      <c r="AN322">
        <v>1</v>
      </c>
      <c r="AO322">
        <v>6688</v>
      </c>
      <c r="AQ322">
        <v>125960</v>
      </c>
      <c r="AR322">
        <v>51090030</v>
      </c>
      <c r="AS322" t="s">
        <v>996</v>
      </c>
      <c r="AT322" t="s">
        <v>628</v>
      </c>
      <c r="AW322" t="s">
        <v>343</v>
      </c>
      <c r="BY322" t="s">
        <v>342</v>
      </c>
      <c r="BZ322" t="b">
        <v>0</v>
      </c>
      <c r="EQ322">
        <v>244453</v>
      </c>
      <c r="ER322" t="s">
        <v>2877</v>
      </c>
      <c r="EV322">
        <v>17285595</v>
      </c>
      <c r="EW322">
        <v>928</v>
      </c>
      <c r="EX322">
        <v>220061</v>
      </c>
      <c r="EY322" t="s">
        <v>3955</v>
      </c>
      <c r="EZ322">
        <v>1</v>
      </c>
      <c r="FC322">
        <v>95382</v>
      </c>
      <c r="FD322" t="s">
        <v>1412</v>
      </c>
    </row>
    <row r="323" spans="1:160" x14ac:dyDescent="0.3">
      <c r="A323" t="str">
        <f>VLOOKUP(B323,Table2[],3,FALSE)</f>
        <v>Digital</v>
      </c>
      <c r="B323" t="str">
        <f>IF(OR(ISNUMBER(FIND("QVC",Z323)),ISNUMBER(FIND("QVC",AL323))),"QVC",IF(OR(ISNUMBER(FIND("NCO",H323)),ISNUMBER(FIND("NCO",Y323))), "NCO", IF(AL323="consumer","PMD.com",VLOOKUP(LEFT(H323,2),Tables!$E$1:$F$11,2,FALSE))))</f>
        <v>PMD.com</v>
      </c>
      <c r="C323">
        <f t="shared" si="13"/>
        <v>54010001</v>
      </c>
      <c r="D323">
        <f t="shared" si="14"/>
        <v>1</v>
      </c>
      <c r="E323" t="str">
        <f t="shared" ref="E323:E386" ca="1" si="15">IF(MONTH(TODAY())-MONTH(I323)&gt;0,"shifted orders shipped","MTD orders shipped")</f>
        <v>shifted orders shipped</v>
      </c>
      <c r="F323" t="s">
        <v>3539</v>
      </c>
      <c r="G323" t="s">
        <v>335</v>
      </c>
      <c r="H323" t="s">
        <v>2876</v>
      </c>
      <c r="I323" s="6">
        <v>44010.946203703701</v>
      </c>
      <c r="J323" t="s">
        <v>16</v>
      </c>
      <c r="K323" s="6">
        <v>44013.268194444441</v>
      </c>
      <c r="M323" t="s">
        <v>3951</v>
      </c>
      <c r="N323" t="s">
        <v>3952</v>
      </c>
      <c r="Q323" t="s">
        <v>2948</v>
      </c>
      <c r="R323" t="s">
        <v>365</v>
      </c>
      <c r="S323" t="s">
        <v>3953</v>
      </c>
      <c r="T323" t="s">
        <v>338</v>
      </c>
      <c r="U323" t="s">
        <v>530</v>
      </c>
      <c r="W323" t="s">
        <v>3954</v>
      </c>
      <c r="Z323" t="s">
        <v>3951</v>
      </c>
      <c r="AA323" t="s">
        <v>3952</v>
      </c>
      <c r="AD323" t="s">
        <v>2948</v>
      </c>
      <c r="AE323" t="s">
        <v>365</v>
      </c>
      <c r="AF323" t="s">
        <v>3953</v>
      </c>
      <c r="AG323" t="s">
        <v>338</v>
      </c>
      <c r="AH323" t="s">
        <v>530</v>
      </c>
      <c r="AJ323" t="s">
        <v>3954</v>
      </c>
      <c r="AL323" t="s">
        <v>339</v>
      </c>
      <c r="AM323">
        <v>1</v>
      </c>
      <c r="AN323">
        <v>1</v>
      </c>
      <c r="AO323">
        <v>6300</v>
      </c>
      <c r="AQ323">
        <v>124476</v>
      </c>
      <c r="AR323">
        <v>54010001</v>
      </c>
      <c r="AS323" t="s">
        <v>577</v>
      </c>
      <c r="AT323" t="s">
        <v>35</v>
      </c>
      <c r="AW323" t="s">
        <v>340</v>
      </c>
      <c r="AX323">
        <v>0</v>
      </c>
      <c r="AY323" t="s">
        <v>348</v>
      </c>
      <c r="AZ323">
        <v>0</v>
      </c>
      <c r="BY323" t="s">
        <v>342</v>
      </c>
      <c r="EQ323">
        <v>252076</v>
      </c>
      <c r="ER323" t="s">
        <v>2877</v>
      </c>
      <c r="EV323">
        <v>17285595</v>
      </c>
      <c r="EW323">
        <v>928</v>
      </c>
      <c r="EX323">
        <v>220061</v>
      </c>
      <c r="EY323" t="s">
        <v>3955</v>
      </c>
      <c r="EZ323">
        <v>1</v>
      </c>
      <c r="FC323">
        <v>95382</v>
      </c>
      <c r="FD323" t="s">
        <v>1412</v>
      </c>
    </row>
    <row r="324" spans="1:160" x14ac:dyDescent="0.3">
      <c r="A324" t="str">
        <f>VLOOKUP(B324,Table2[],3,FALSE)</f>
        <v>Digital</v>
      </c>
      <c r="B324" t="str">
        <f>IF(OR(ISNUMBER(FIND("QVC",Z324)),ISNUMBER(FIND("QVC",AL324))),"QVC",IF(OR(ISNUMBER(FIND("NCO",H324)),ISNUMBER(FIND("NCO",Y324))), "NCO", IF(AL324="consumer","PMD.com",VLOOKUP(LEFT(H324,2),Tables!$E$1:$F$11,2,FALSE))))</f>
        <v>PMD.com</v>
      </c>
      <c r="C324">
        <f t="shared" ref="C324:C387" si="16">AR324</f>
        <v>53740001</v>
      </c>
      <c r="D324">
        <f t="shared" ref="D324:D387" si="17">AN324</f>
        <v>1</v>
      </c>
      <c r="E324" t="str">
        <f t="shared" ca="1" si="15"/>
        <v>shifted orders shipped</v>
      </c>
      <c r="F324" t="s">
        <v>3539</v>
      </c>
      <c r="G324" t="s">
        <v>335</v>
      </c>
      <c r="H324" t="s">
        <v>2876</v>
      </c>
      <c r="I324" s="6">
        <v>44010.946203703701</v>
      </c>
      <c r="J324" t="s">
        <v>16</v>
      </c>
      <c r="K324" s="6">
        <v>44013.268194444441</v>
      </c>
      <c r="M324" t="s">
        <v>3951</v>
      </c>
      <c r="N324" t="s">
        <v>3952</v>
      </c>
      <c r="Q324" t="s">
        <v>2948</v>
      </c>
      <c r="R324" t="s">
        <v>365</v>
      </c>
      <c r="S324" t="s">
        <v>3953</v>
      </c>
      <c r="T324" t="s">
        <v>338</v>
      </c>
      <c r="U324" t="s">
        <v>530</v>
      </c>
      <c r="W324" t="s">
        <v>3954</v>
      </c>
      <c r="Z324" t="s">
        <v>3951</v>
      </c>
      <c r="AA324" t="s">
        <v>3952</v>
      </c>
      <c r="AD324" t="s">
        <v>2948</v>
      </c>
      <c r="AE324" t="s">
        <v>365</v>
      </c>
      <c r="AF324" t="s">
        <v>3953</v>
      </c>
      <c r="AG324" t="s">
        <v>338</v>
      </c>
      <c r="AH324" t="s">
        <v>530</v>
      </c>
      <c r="AJ324" t="s">
        <v>3954</v>
      </c>
      <c r="AL324" t="s">
        <v>339</v>
      </c>
      <c r="AM324">
        <v>1</v>
      </c>
      <c r="AN324">
        <v>1</v>
      </c>
      <c r="AO324">
        <v>6057</v>
      </c>
      <c r="AQ324">
        <v>124457</v>
      </c>
      <c r="AR324">
        <v>53740001</v>
      </c>
      <c r="AS324" t="s">
        <v>578</v>
      </c>
      <c r="AT324" t="s">
        <v>70</v>
      </c>
      <c r="AW324" t="s">
        <v>343</v>
      </c>
      <c r="BY324" t="s">
        <v>342</v>
      </c>
      <c r="EQ324">
        <v>244002</v>
      </c>
      <c r="ER324" t="s">
        <v>2877</v>
      </c>
      <c r="EV324">
        <v>17285595</v>
      </c>
      <c r="EW324">
        <v>928</v>
      </c>
      <c r="EX324">
        <v>220061</v>
      </c>
      <c r="EY324" t="s">
        <v>3955</v>
      </c>
      <c r="EZ324">
        <v>1</v>
      </c>
      <c r="FC324" t="s">
        <v>1595</v>
      </c>
      <c r="FD324" t="s">
        <v>485</v>
      </c>
    </row>
    <row r="325" spans="1:160" x14ac:dyDescent="0.3">
      <c r="A325" t="str">
        <f>VLOOKUP(B325,Table2[],3,FALSE)</f>
        <v>Digital</v>
      </c>
      <c r="B325" t="str">
        <f>IF(OR(ISNUMBER(FIND("QVC",Z325)),ISNUMBER(FIND("QVC",AL325))),"QVC",IF(OR(ISNUMBER(FIND("NCO",H325)),ISNUMBER(FIND("NCO",Y325))), "NCO", IF(AL325="consumer","PMD.com",VLOOKUP(LEFT(H325,2),Tables!$E$1:$F$11,2,FALSE))))</f>
        <v>PMD.com</v>
      </c>
      <c r="C325">
        <f t="shared" si="16"/>
        <v>54020001</v>
      </c>
      <c r="D325">
        <f t="shared" si="17"/>
        <v>1</v>
      </c>
      <c r="E325" t="str">
        <f t="shared" ca="1" si="15"/>
        <v>shifted orders shipped</v>
      </c>
      <c r="F325" t="s">
        <v>3539</v>
      </c>
      <c r="G325" t="s">
        <v>335</v>
      </c>
      <c r="H325" t="s">
        <v>2876</v>
      </c>
      <c r="I325" s="6">
        <v>44010.946203703701</v>
      </c>
      <c r="J325" t="s">
        <v>16</v>
      </c>
      <c r="K325" s="6">
        <v>44013.268194444441</v>
      </c>
      <c r="M325" t="s">
        <v>3951</v>
      </c>
      <c r="N325" t="s">
        <v>3952</v>
      </c>
      <c r="Q325" t="s">
        <v>2948</v>
      </c>
      <c r="R325" t="s">
        <v>365</v>
      </c>
      <c r="S325" t="s">
        <v>3953</v>
      </c>
      <c r="T325" t="s">
        <v>338</v>
      </c>
      <c r="U325" t="s">
        <v>530</v>
      </c>
      <c r="W325" t="s">
        <v>3954</v>
      </c>
      <c r="Z325" t="s">
        <v>3951</v>
      </c>
      <c r="AA325" t="s">
        <v>3952</v>
      </c>
      <c r="AD325" t="s">
        <v>2948</v>
      </c>
      <c r="AE325" t="s">
        <v>365</v>
      </c>
      <c r="AF325" t="s">
        <v>3953</v>
      </c>
      <c r="AG325" t="s">
        <v>338</v>
      </c>
      <c r="AH325" t="s">
        <v>530</v>
      </c>
      <c r="AJ325" t="s">
        <v>3954</v>
      </c>
      <c r="AL325" t="s">
        <v>339</v>
      </c>
      <c r="AM325">
        <v>1</v>
      </c>
      <c r="AN325">
        <v>1</v>
      </c>
      <c r="AO325">
        <v>3692</v>
      </c>
      <c r="AQ325">
        <v>124477</v>
      </c>
      <c r="AR325">
        <v>54020001</v>
      </c>
      <c r="AS325" t="s">
        <v>484</v>
      </c>
      <c r="AT325" t="s">
        <v>93</v>
      </c>
      <c r="AW325" t="s">
        <v>340</v>
      </c>
      <c r="AX325">
        <v>0</v>
      </c>
      <c r="AY325" t="s">
        <v>348</v>
      </c>
      <c r="AZ325">
        <v>0</v>
      </c>
      <c r="BY325" t="s">
        <v>342</v>
      </c>
      <c r="EQ325">
        <v>251671</v>
      </c>
      <c r="ER325" t="s">
        <v>2877</v>
      </c>
      <c r="EV325">
        <v>17285595</v>
      </c>
      <c r="EW325">
        <v>928</v>
      </c>
      <c r="EX325">
        <v>220061</v>
      </c>
      <c r="EY325" t="s">
        <v>3955</v>
      </c>
      <c r="EZ325">
        <v>1</v>
      </c>
      <c r="FC325">
        <v>54020001</v>
      </c>
      <c r="FD325" t="s">
        <v>93</v>
      </c>
    </row>
    <row r="326" spans="1:160" x14ac:dyDescent="0.3">
      <c r="A326" t="str">
        <f>VLOOKUP(B326,Table2[],3,FALSE)</f>
        <v>Digital</v>
      </c>
      <c r="B326" t="str">
        <f>IF(OR(ISNUMBER(FIND("QVC",Z326)),ISNUMBER(FIND("QVC",AL326))),"QVC",IF(OR(ISNUMBER(FIND("NCO",H326)),ISNUMBER(FIND("NCO",Y326))), "NCO", IF(AL326="consumer","PMD.com",VLOOKUP(LEFT(H326,2),Tables!$E$1:$F$11,2,FALSE))))</f>
        <v>PMD.com</v>
      </c>
      <c r="C326">
        <f t="shared" si="16"/>
        <v>53980001</v>
      </c>
      <c r="D326">
        <f t="shared" si="17"/>
        <v>1</v>
      </c>
      <c r="E326" t="str">
        <f t="shared" ca="1" si="15"/>
        <v>shifted orders shipped</v>
      </c>
      <c r="F326" t="s">
        <v>3539</v>
      </c>
      <c r="G326" t="s">
        <v>335</v>
      </c>
      <c r="H326" t="s">
        <v>2876</v>
      </c>
      <c r="I326" s="6">
        <v>44010.946203703701</v>
      </c>
      <c r="J326" t="s">
        <v>16</v>
      </c>
      <c r="K326" s="6">
        <v>44013.268194444441</v>
      </c>
      <c r="M326" t="s">
        <v>3951</v>
      </c>
      <c r="N326" t="s">
        <v>3952</v>
      </c>
      <c r="Q326" t="s">
        <v>2948</v>
      </c>
      <c r="R326" t="s">
        <v>365</v>
      </c>
      <c r="S326" t="s">
        <v>3953</v>
      </c>
      <c r="T326" t="s">
        <v>338</v>
      </c>
      <c r="U326" t="s">
        <v>530</v>
      </c>
      <c r="W326" t="s">
        <v>3954</v>
      </c>
      <c r="Z326" t="s">
        <v>3951</v>
      </c>
      <c r="AA326" t="s">
        <v>3952</v>
      </c>
      <c r="AD326" t="s">
        <v>2948</v>
      </c>
      <c r="AE326" t="s">
        <v>365</v>
      </c>
      <c r="AF326" t="s">
        <v>3953</v>
      </c>
      <c r="AG326" t="s">
        <v>338</v>
      </c>
      <c r="AH326" t="s">
        <v>530</v>
      </c>
      <c r="AJ326" t="s">
        <v>3954</v>
      </c>
      <c r="AL326" t="s">
        <v>339</v>
      </c>
      <c r="AM326">
        <v>1</v>
      </c>
      <c r="AN326">
        <v>1</v>
      </c>
      <c r="AO326">
        <v>5816</v>
      </c>
      <c r="AQ326">
        <v>124473</v>
      </c>
      <c r="AR326">
        <v>53980001</v>
      </c>
      <c r="AS326" t="s">
        <v>1735</v>
      </c>
      <c r="AT326" t="s">
        <v>43</v>
      </c>
      <c r="AW326" t="s">
        <v>340</v>
      </c>
      <c r="AX326">
        <v>0</v>
      </c>
      <c r="AY326" t="s">
        <v>348</v>
      </c>
      <c r="AZ326">
        <v>0</v>
      </c>
      <c r="BY326" t="s">
        <v>342</v>
      </c>
      <c r="EQ326">
        <v>253177</v>
      </c>
      <c r="ER326" t="s">
        <v>2877</v>
      </c>
      <c r="EV326">
        <v>17285595</v>
      </c>
      <c r="EW326">
        <v>928</v>
      </c>
      <c r="EX326">
        <v>220061</v>
      </c>
      <c r="EY326" t="s">
        <v>3955</v>
      </c>
      <c r="EZ326">
        <v>1</v>
      </c>
      <c r="FC326">
        <v>53980001</v>
      </c>
      <c r="FD326" t="s">
        <v>43</v>
      </c>
    </row>
    <row r="327" spans="1:160" x14ac:dyDescent="0.3">
      <c r="A327" t="str">
        <f>VLOOKUP(B327,Table2[],3,FALSE)</f>
        <v>Digital</v>
      </c>
      <c r="B327" t="str">
        <f>IF(OR(ISNUMBER(FIND("QVC",Z327)),ISNUMBER(FIND("QVC",AL327))),"QVC",IF(OR(ISNUMBER(FIND("NCO",H327)),ISNUMBER(FIND("NCO",Y327))), "NCO", IF(AL327="consumer","PMD.com",VLOOKUP(LEFT(H327,2),Tables!$E$1:$F$11,2,FALSE))))</f>
        <v>PMD.com</v>
      </c>
      <c r="C327">
        <f t="shared" si="16"/>
        <v>54000001</v>
      </c>
      <c r="D327">
        <f t="shared" si="17"/>
        <v>1</v>
      </c>
      <c r="E327" t="str">
        <f t="shared" ca="1" si="15"/>
        <v>shifted orders shipped</v>
      </c>
      <c r="F327" t="s">
        <v>3539</v>
      </c>
      <c r="G327" t="s">
        <v>335</v>
      </c>
      <c r="H327" t="s">
        <v>2876</v>
      </c>
      <c r="I327" s="6">
        <v>44010.946203703701</v>
      </c>
      <c r="J327" t="s">
        <v>16</v>
      </c>
      <c r="K327" s="6">
        <v>44013.268194444441</v>
      </c>
      <c r="M327" t="s">
        <v>3951</v>
      </c>
      <c r="N327" t="s">
        <v>3952</v>
      </c>
      <c r="Q327" t="s">
        <v>2948</v>
      </c>
      <c r="R327" t="s">
        <v>365</v>
      </c>
      <c r="S327" t="s">
        <v>3953</v>
      </c>
      <c r="T327" t="s">
        <v>338</v>
      </c>
      <c r="U327" t="s">
        <v>530</v>
      </c>
      <c r="W327" t="s">
        <v>3954</v>
      </c>
      <c r="Z327" t="s">
        <v>3951</v>
      </c>
      <c r="AA327" t="s">
        <v>3952</v>
      </c>
      <c r="AD327" t="s">
        <v>2948</v>
      </c>
      <c r="AE327" t="s">
        <v>365</v>
      </c>
      <c r="AF327" t="s">
        <v>3953</v>
      </c>
      <c r="AG327" t="s">
        <v>338</v>
      </c>
      <c r="AH327" t="s">
        <v>530</v>
      </c>
      <c r="AJ327" t="s">
        <v>3954</v>
      </c>
      <c r="AL327" t="s">
        <v>339</v>
      </c>
      <c r="AM327">
        <v>1</v>
      </c>
      <c r="AN327">
        <v>1</v>
      </c>
      <c r="AO327">
        <v>8182</v>
      </c>
      <c r="AQ327">
        <v>124475</v>
      </c>
      <c r="AR327">
        <v>54000001</v>
      </c>
      <c r="AS327" t="s">
        <v>1000</v>
      </c>
      <c r="AT327" t="s">
        <v>84</v>
      </c>
      <c r="AW327" t="s">
        <v>343</v>
      </c>
      <c r="BY327" t="s">
        <v>342</v>
      </c>
      <c r="EQ327">
        <v>247847</v>
      </c>
      <c r="ER327" t="s">
        <v>2877</v>
      </c>
      <c r="EV327">
        <v>17285595</v>
      </c>
      <c r="EW327">
        <v>928</v>
      </c>
      <c r="EX327">
        <v>220061</v>
      </c>
      <c r="EY327" t="s">
        <v>3955</v>
      </c>
      <c r="EZ327">
        <v>1</v>
      </c>
      <c r="FC327" t="s">
        <v>1595</v>
      </c>
      <c r="FD327" t="s">
        <v>485</v>
      </c>
    </row>
    <row r="328" spans="1:160" x14ac:dyDescent="0.3">
      <c r="A328" t="str">
        <f>VLOOKUP(B328,Table2[],3,FALSE)</f>
        <v>Digital</v>
      </c>
      <c r="B328" t="str">
        <f>IF(OR(ISNUMBER(FIND("QVC",Z328)),ISNUMBER(FIND("QVC",AL328))),"QVC",IF(OR(ISNUMBER(FIND("NCO",H328)),ISNUMBER(FIND("NCO",Y328))), "NCO", IF(AL328="consumer","PMD.com",VLOOKUP(LEFT(H328,2),Tables!$E$1:$F$11,2,FALSE))))</f>
        <v>PMD.com</v>
      </c>
      <c r="C328">
        <f t="shared" si="16"/>
        <v>53990001</v>
      </c>
      <c r="D328">
        <f t="shared" si="17"/>
        <v>1</v>
      </c>
      <c r="E328" t="str">
        <f t="shared" ca="1" si="15"/>
        <v>shifted orders shipped</v>
      </c>
      <c r="F328" t="s">
        <v>3539</v>
      </c>
      <c r="G328" t="s">
        <v>335</v>
      </c>
      <c r="H328" t="s">
        <v>2876</v>
      </c>
      <c r="I328" s="6">
        <v>44010.946203703701</v>
      </c>
      <c r="J328" t="s">
        <v>16</v>
      </c>
      <c r="K328" s="6">
        <v>44013.268194444441</v>
      </c>
      <c r="M328" t="s">
        <v>3951</v>
      </c>
      <c r="N328" t="s">
        <v>3952</v>
      </c>
      <c r="Q328" t="s">
        <v>2948</v>
      </c>
      <c r="R328" t="s">
        <v>365</v>
      </c>
      <c r="S328" t="s">
        <v>3953</v>
      </c>
      <c r="T328" t="s">
        <v>338</v>
      </c>
      <c r="U328" t="s">
        <v>530</v>
      </c>
      <c r="W328" t="s">
        <v>3954</v>
      </c>
      <c r="Z328" t="s">
        <v>3951</v>
      </c>
      <c r="AA328" t="s">
        <v>3952</v>
      </c>
      <c r="AD328" t="s">
        <v>2948</v>
      </c>
      <c r="AE328" t="s">
        <v>365</v>
      </c>
      <c r="AF328" t="s">
        <v>3953</v>
      </c>
      <c r="AG328" t="s">
        <v>338</v>
      </c>
      <c r="AH328" t="s">
        <v>530</v>
      </c>
      <c r="AJ328" t="s">
        <v>3954</v>
      </c>
      <c r="AL328" t="s">
        <v>339</v>
      </c>
      <c r="AM328">
        <v>1</v>
      </c>
      <c r="AN328">
        <v>1</v>
      </c>
      <c r="AO328">
        <v>14448</v>
      </c>
      <c r="AQ328">
        <v>124474</v>
      </c>
      <c r="AR328">
        <v>53990001</v>
      </c>
      <c r="AS328" t="s">
        <v>1735</v>
      </c>
      <c r="AT328" t="s">
        <v>111</v>
      </c>
      <c r="AW328" t="s">
        <v>343</v>
      </c>
      <c r="BY328" t="s">
        <v>342</v>
      </c>
      <c r="EQ328">
        <v>253300</v>
      </c>
      <c r="ER328" t="s">
        <v>2877</v>
      </c>
      <c r="EV328">
        <v>17285595</v>
      </c>
      <c r="EW328">
        <v>928</v>
      </c>
      <c r="EX328">
        <v>220061</v>
      </c>
      <c r="EY328" t="s">
        <v>3955</v>
      </c>
      <c r="EZ328">
        <v>1</v>
      </c>
      <c r="FC328">
        <v>53990001</v>
      </c>
      <c r="FD328" t="s">
        <v>111</v>
      </c>
    </row>
    <row r="329" spans="1:160" x14ac:dyDescent="0.3">
      <c r="A329" t="str">
        <f>VLOOKUP(B329,Table2[],3,FALSE)</f>
        <v>Digital</v>
      </c>
      <c r="B329" t="str">
        <f>IF(OR(ISNUMBER(FIND("QVC",Z329)),ISNUMBER(FIND("QVC",AL329))),"QVC",IF(OR(ISNUMBER(FIND("NCO",H329)),ISNUMBER(FIND("NCO",Y329))), "NCO", IF(AL329="consumer","PMD.com",VLOOKUP(LEFT(H329,2),Tables!$E$1:$F$11,2,FALSE))))</f>
        <v>PMD.com</v>
      </c>
      <c r="C329">
        <f t="shared" si="16"/>
        <v>53900001</v>
      </c>
      <c r="D329">
        <f t="shared" si="17"/>
        <v>1</v>
      </c>
      <c r="E329" t="str">
        <f t="shared" ca="1" si="15"/>
        <v>shifted orders shipped</v>
      </c>
      <c r="F329" t="s">
        <v>3539</v>
      </c>
      <c r="G329" t="s">
        <v>335</v>
      </c>
      <c r="H329" t="s">
        <v>2876</v>
      </c>
      <c r="I329" s="6">
        <v>44010.946203703701</v>
      </c>
      <c r="J329" t="s">
        <v>16</v>
      </c>
      <c r="K329" s="6">
        <v>44013.268194444441</v>
      </c>
      <c r="M329" t="s">
        <v>3951</v>
      </c>
      <c r="N329" t="s">
        <v>3952</v>
      </c>
      <c r="Q329" t="s">
        <v>2948</v>
      </c>
      <c r="R329" t="s">
        <v>365</v>
      </c>
      <c r="S329" t="s">
        <v>3953</v>
      </c>
      <c r="T329" t="s">
        <v>338</v>
      </c>
      <c r="U329" t="s">
        <v>530</v>
      </c>
      <c r="W329" t="s">
        <v>3954</v>
      </c>
      <c r="Z329" t="s">
        <v>3951</v>
      </c>
      <c r="AA329" t="s">
        <v>3952</v>
      </c>
      <c r="AD329" t="s">
        <v>2948</v>
      </c>
      <c r="AE329" t="s">
        <v>365</v>
      </c>
      <c r="AF329" t="s">
        <v>3953</v>
      </c>
      <c r="AG329" t="s">
        <v>338</v>
      </c>
      <c r="AH329" t="s">
        <v>530</v>
      </c>
      <c r="AJ329" t="s">
        <v>3954</v>
      </c>
      <c r="AL329" t="s">
        <v>339</v>
      </c>
      <c r="AM329">
        <v>1</v>
      </c>
      <c r="AN329">
        <v>1</v>
      </c>
      <c r="AO329">
        <v>31217</v>
      </c>
      <c r="AQ329">
        <v>124466</v>
      </c>
      <c r="AR329">
        <v>53900001</v>
      </c>
      <c r="AS329" t="s">
        <v>1697</v>
      </c>
      <c r="AT329" t="s">
        <v>104</v>
      </c>
      <c r="AW329" t="s">
        <v>343</v>
      </c>
      <c r="BY329" t="s">
        <v>342</v>
      </c>
      <c r="EQ329">
        <v>247378</v>
      </c>
      <c r="ER329" t="s">
        <v>2877</v>
      </c>
      <c r="EV329">
        <v>17285595</v>
      </c>
      <c r="EW329">
        <v>928</v>
      </c>
      <c r="EX329">
        <v>220061</v>
      </c>
      <c r="EY329" t="s">
        <v>3955</v>
      </c>
      <c r="EZ329">
        <v>1</v>
      </c>
      <c r="FC329">
        <v>95382</v>
      </c>
      <c r="FD329" t="s">
        <v>1412</v>
      </c>
    </row>
    <row r="330" spans="1:160" x14ac:dyDescent="0.3">
      <c r="A330" t="str">
        <f>VLOOKUP(B330,Table2[],3,FALSE)</f>
        <v>Digital</v>
      </c>
      <c r="B330" t="str">
        <f>IF(OR(ISNUMBER(FIND("QVC",Z330)),ISNUMBER(FIND("QVC",AL330))),"QVC",IF(OR(ISNUMBER(FIND("NCO",H330)),ISNUMBER(FIND("NCO",Y330))), "NCO", IF(AL330="consumer","PMD.com",VLOOKUP(LEFT(H330,2),Tables!$E$1:$F$11,2,FALSE))))</f>
        <v>PMD.com</v>
      </c>
      <c r="C330">
        <f t="shared" si="16"/>
        <v>53970001</v>
      </c>
      <c r="D330">
        <f t="shared" si="17"/>
        <v>1</v>
      </c>
      <c r="E330" t="str">
        <f t="shared" ca="1" si="15"/>
        <v>shifted orders shipped</v>
      </c>
      <c r="F330" t="s">
        <v>3539</v>
      </c>
      <c r="G330" t="s">
        <v>335</v>
      </c>
      <c r="H330" t="s">
        <v>2876</v>
      </c>
      <c r="I330" s="6">
        <v>44010.946203703701</v>
      </c>
      <c r="J330" t="s">
        <v>16</v>
      </c>
      <c r="K330" s="6">
        <v>44013.268194444441</v>
      </c>
      <c r="M330" t="s">
        <v>3951</v>
      </c>
      <c r="N330" t="s">
        <v>3952</v>
      </c>
      <c r="Q330" t="s">
        <v>2948</v>
      </c>
      <c r="R330" t="s">
        <v>365</v>
      </c>
      <c r="S330" t="s">
        <v>3953</v>
      </c>
      <c r="T330" t="s">
        <v>338</v>
      </c>
      <c r="U330" t="s">
        <v>530</v>
      </c>
      <c r="W330" t="s">
        <v>3954</v>
      </c>
      <c r="Z330" t="s">
        <v>3951</v>
      </c>
      <c r="AA330" t="s">
        <v>3952</v>
      </c>
      <c r="AD330" t="s">
        <v>2948</v>
      </c>
      <c r="AE330" t="s">
        <v>365</v>
      </c>
      <c r="AF330" t="s">
        <v>3953</v>
      </c>
      <c r="AG330" t="s">
        <v>338</v>
      </c>
      <c r="AH330" t="s">
        <v>530</v>
      </c>
      <c r="AJ330" t="s">
        <v>3954</v>
      </c>
      <c r="AL330" t="s">
        <v>339</v>
      </c>
      <c r="AM330">
        <v>1</v>
      </c>
      <c r="AN330">
        <v>1</v>
      </c>
      <c r="AO330">
        <v>392</v>
      </c>
      <c r="AQ330">
        <v>124472</v>
      </c>
      <c r="AR330">
        <v>53970001</v>
      </c>
      <c r="AS330" t="s">
        <v>577</v>
      </c>
      <c r="AT330" t="s">
        <v>41</v>
      </c>
      <c r="AW330" t="s">
        <v>343</v>
      </c>
      <c r="BY330" t="s">
        <v>342</v>
      </c>
      <c r="EQ330">
        <v>251826</v>
      </c>
      <c r="ER330" t="s">
        <v>2877</v>
      </c>
      <c r="EV330">
        <v>17285595</v>
      </c>
      <c r="EW330">
        <v>928</v>
      </c>
      <c r="EX330">
        <v>220061</v>
      </c>
      <c r="EY330" t="s">
        <v>3955</v>
      </c>
      <c r="EZ330">
        <v>1</v>
      </c>
      <c r="FC330">
        <v>53970001</v>
      </c>
      <c r="FD330" t="s">
        <v>41</v>
      </c>
    </row>
    <row r="331" spans="1:160" x14ac:dyDescent="0.3">
      <c r="A331" t="str">
        <f>VLOOKUP(B331,Table2[],3,FALSE)</f>
        <v>Digital</v>
      </c>
      <c r="B331" t="str">
        <f>IF(OR(ISNUMBER(FIND("QVC",Z331)),ISNUMBER(FIND("QVC",AL331))),"QVC",IF(OR(ISNUMBER(FIND("NCO",H331)),ISNUMBER(FIND("NCO",Y331))), "NCO", IF(AL331="consumer","PMD.com",VLOOKUP(LEFT(H331,2),Tables!$E$1:$F$11,2,FALSE))))</f>
        <v>PMD.com</v>
      </c>
      <c r="C331">
        <f t="shared" si="16"/>
        <v>5341</v>
      </c>
      <c r="D331">
        <f t="shared" si="17"/>
        <v>1</v>
      </c>
      <c r="E331" t="str">
        <f t="shared" ca="1" si="15"/>
        <v>shifted orders shipped</v>
      </c>
      <c r="F331" t="s">
        <v>3539</v>
      </c>
      <c r="G331" t="s">
        <v>335</v>
      </c>
      <c r="H331" t="s">
        <v>3070</v>
      </c>
      <c r="I331" s="6">
        <v>44011.356099537035</v>
      </c>
      <c r="J331" t="s">
        <v>16</v>
      </c>
      <c r="K331" s="6">
        <v>44013.268391203703</v>
      </c>
      <c r="M331" t="s">
        <v>3956</v>
      </c>
      <c r="N331" t="s">
        <v>3957</v>
      </c>
      <c r="Q331" t="s">
        <v>818</v>
      </c>
      <c r="R331" t="s">
        <v>365</v>
      </c>
      <c r="S331">
        <v>94301</v>
      </c>
      <c r="T331" t="s">
        <v>338</v>
      </c>
      <c r="U331" t="s">
        <v>530</v>
      </c>
      <c r="W331" t="s">
        <v>3958</v>
      </c>
      <c r="Z331" t="s">
        <v>3956</v>
      </c>
      <c r="AA331" t="s">
        <v>3957</v>
      </c>
      <c r="AD331" t="s">
        <v>818</v>
      </c>
      <c r="AE331" t="s">
        <v>365</v>
      </c>
      <c r="AF331">
        <v>94301</v>
      </c>
      <c r="AG331" t="s">
        <v>338</v>
      </c>
      <c r="AH331" t="s">
        <v>530</v>
      </c>
      <c r="AJ331" t="s">
        <v>3958</v>
      </c>
      <c r="AL331" t="s">
        <v>339</v>
      </c>
      <c r="AM331">
        <v>1</v>
      </c>
      <c r="AN331">
        <v>1</v>
      </c>
      <c r="AO331">
        <v>15156</v>
      </c>
      <c r="AQ331">
        <v>124187</v>
      </c>
      <c r="AR331">
        <v>5341</v>
      </c>
      <c r="AS331" t="s">
        <v>1851</v>
      </c>
      <c r="AT331" t="s">
        <v>82</v>
      </c>
      <c r="AW331" t="s">
        <v>340</v>
      </c>
      <c r="AX331" t="s">
        <v>340</v>
      </c>
      <c r="AY331" t="s">
        <v>345</v>
      </c>
      <c r="AZ331" t="s">
        <v>346</v>
      </c>
      <c r="BY331" t="s">
        <v>342</v>
      </c>
      <c r="EQ331">
        <v>243643</v>
      </c>
      <c r="ER331" t="s">
        <v>3071</v>
      </c>
      <c r="EV331">
        <v>17285719</v>
      </c>
      <c r="EW331">
        <v>928</v>
      </c>
      <c r="EX331">
        <v>220275</v>
      </c>
      <c r="EY331" t="s">
        <v>3959</v>
      </c>
      <c r="EZ331">
        <v>1</v>
      </c>
      <c r="FC331">
        <v>90425</v>
      </c>
      <c r="FD331" t="s">
        <v>388</v>
      </c>
    </row>
    <row r="332" spans="1:160" x14ac:dyDescent="0.3">
      <c r="A332" t="str">
        <f>VLOOKUP(B332,Table2[],3,FALSE)</f>
        <v>Digital</v>
      </c>
      <c r="B332" t="str">
        <f>IF(OR(ISNUMBER(FIND("QVC",Z332)),ISNUMBER(FIND("QVC",AL332))),"QVC",IF(OR(ISNUMBER(FIND("NCO",H332)),ISNUMBER(FIND("NCO",Y332))), "NCO", IF(AL332="consumer","PMD.com",VLOOKUP(LEFT(H332,2),Tables!$E$1:$F$11,2,FALSE))))</f>
        <v>PMD.com</v>
      </c>
      <c r="C332">
        <f t="shared" si="16"/>
        <v>53160001</v>
      </c>
      <c r="D332">
        <f t="shared" si="17"/>
        <v>3</v>
      </c>
      <c r="E332" t="str">
        <f t="shared" ca="1" si="15"/>
        <v>shifted orders shipped</v>
      </c>
      <c r="F332" t="s">
        <v>3539</v>
      </c>
      <c r="G332" t="s">
        <v>335</v>
      </c>
      <c r="H332" t="s">
        <v>3070</v>
      </c>
      <c r="I332" s="6">
        <v>44011.356099537035</v>
      </c>
      <c r="J332" t="s">
        <v>16</v>
      </c>
      <c r="K332" s="6">
        <v>44013.268391203703</v>
      </c>
      <c r="M332" t="s">
        <v>3956</v>
      </c>
      <c r="N332" t="s">
        <v>3957</v>
      </c>
      <c r="Q332" t="s">
        <v>818</v>
      </c>
      <c r="R332" t="s">
        <v>365</v>
      </c>
      <c r="S332">
        <v>94301</v>
      </c>
      <c r="T332" t="s">
        <v>338</v>
      </c>
      <c r="U332" t="s">
        <v>530</v>
      </c>
      <c r="W332" t="s">
        <v>3958</v>
      </c>
      <c r="Z332" t="s">
        <v>3956</v>
      </c>
      <c r="AA332" t="s">
        <v>3957</v>
      </c>
      <c r="AD332" t="s">
        <v>818</v>
      </c>
      <c r="AE332" t="s">
        <v>365</v>
      </c>
      <c r="AF332">
        <v>94301</v>
      </c>
      <c r="AG332" t="s">
        <v>338</v>
      </c>
      <c r="AH332" t="s">
        <v>530</v>
      </c>
      <c r="AJ332" t="s">
        <v>3958</v>
      </c>
      <c r="AL332" t="s">
        <v>339</v>
      </c>
      <c r="AM332">
        <v>3</v>
      </c>
      <c r="AN332">
        <v>3</v>
      </c>
      <c r="AO332">
        <v>4322</v>
      </c>
      <c r="AQ332">
        <v>124007</v>
      </c>
      <c r="AR332">
        <v>53160001</v>
      </c>
      <c r="AS332" t="s">
        <v>1895</v>
      </c>
      <c r="AT332" t="s">
        <v>119</v>
      </c>
      <c r="AW332" t="s">
        <v>340</v>
      </c>
      <c r="AX332" t="s">
        <v>340</v>
      </c>
      <c r="AY332" t="s">
        <v>341</v>
      </c>
      <c r="AZ332">
        <v>0</v>
      </c>
      <c r="BY332" t="s">
        <v>342</v>
      </c>
      <c r="EQ332">
        <v>252959</v>
      </c>
      <c r="ER332" t="s">
        <v>3071</v>
      </c>
      <c r="EV332">
        <v>17285719</v>
      </c>
      <c r="EW332">
        <v>928</v>
      </c>
      <c r="EX332">
        <v>220275</v>
      </c>
      <c r="EY332" t="s">
        <v>3959</v>
      </c>
      <c r="EZ332">
        <v>1</v>
      </c>
      <c r="FC332">
        <v>53160001</v>
      </c>
      <c r="FD332" t="s">
        <v>119</v>
      </c>
    </row>
    <row r="333" spans="1:160" x14ac:dyDescent="0.3">
      <c r="A333" t="str">
        <f>VLOOKUP(B333,Table2[],3,FALSE)</f>
        <v>Digital</v>
      </c>
      <c r="B333" t="str">
        <f>IF(OR(ISNUMBER(FIND("QVC",Z333)),ISNUMBER(FIND("QVC",AL333))),"QVC",IF(OR(ISNUMBER(FIND("NCO",H333)),ISNUMBER(FIND("NCO",Y333))), "NCO", IF(AL333="consumer","PMD.com",VLOOKUP(LEFT(H333,2),Tables!$E$1:$F$11,2,FALSE))))</f>
        <v>PMD.com</v>
      </c>
      <c r="C333">
        <f t="shared" si="16"/>
        <v>52430001</v>
      </c>
      <c r="D333">
        <f t="shared" si="17"/>
        <v>1</v>
      </c>
      <c r="E333" t="str">
        <f t="shared" ca="1" si="15"/>
        <v>shifted orders shipped</v>
      </c>
      <c r="F333" t="s">
        <v>3539</v>
      </c>
      <c r="G333" t="s">
        <v>335</v>
      </c>
      <c r="H333" t="s">
        <v>3070</v>
      </c>
      <c r="I333" s="6">
        <v>44011.356099537035</v>
      </c>
      <c r="J333" t="s">
        <v>16</v>
      </c>
      <c r="K333" s="6">
        <v>44013.268391203703</v>
      </c>
      <c r="M333" t="s">
        <v>3956</v>
      </c>
      <c r="N333" t="s">
        <v>3957</v>
      </c>
      <c r="Q333" t="s">
        <v>818</v>
      </c>
      <c r="R333" t="s">
        <v>365</v>
      </c>
      <c r="S333">
        <v>94301</v>
      </c>
      <c r="T333" t="s">
        <v>338</v>
      </c>
      <c r="U333" t="s">
        <v>530</v>
      </c>
      <c r="W333" t="s">
        <v>3958</v>
      </c>
      <c r="Z333" t="s">
        <v>3956</v>
      </c>
      <c r="AA333" t="s">
        <v>3957</v>
      </c>
      <c r="AD333" t="s">
        <v>818</v>
      </c>
      <c r="AE333" t="s">
        <v>365</v>
      </c>
      <c r="AF333">
        <v>94301</v>
      </c>
      <c r="AG333" t="s">
        <v>338</v>
      </c>
      <c r="AH333" t="s">
        <v>530</v>
      </c>
      <c r="AJ333" t="s">
        <v>3958</v>
      </c>
      <c r="AL333" t="s">
        <v>339</v>
      </c>
      <c r="AM333">
        <v>1</v>
      </c>
      <c r="AN333">
        <v>1</v>
      </c>
      <c r="AO333">
        <v>12063</v>
      </c>
      <c r="AQ333">
        <v>127155</v>
      </c>
      <c r="AR333">
        <v>52430001</v>
      </c>
      <c r="AS333" t="s">
        <v>927</v>
      </c>
      <c r="AT333" t="s">
        <v>75</v>
      </c>
      <c r="AW333" t="s">
        <v>340</v>
      </c>
      <c r="AX333" t="s">
        <v>340</v>
      </c>
      <c r="AY333" t="s">
        <v>357</v>
      </c>
      <c r="AZ333" t="s">
        <v>363</v>
      </c>
      <c r="BY333" t="s">
        <v>342</v>
      </c>
      <c r="EQ333">
        <v>249990</v>
      </c>
      <c r="ER333" t="s">
        <v>3071</v>
      </c>
      <c r="EV333">
        <v>17285719</v>
      </c>
      <c r="EW333">
        <v>928</v>
      </c>
      <c r="EX333">
        <v>220275</v>
      </c>
      <c r="EY333" t="s">
        <v>3959</v>
      </c>
      <c r="EZ333">
        <v>1</v>
      </c>
      <c r="FC333">
        <v>95385</v>
      </c>
      <c r="FD333" t="s">
        <v>3531</v>
      </c>
    </row>
    <row r="334" spans="1:160" x14ac:dyDescent="0.3">
      <c r="A334" t="str">
        <f>VLOOKUP(B334,Table2[],3,FALSE)</f>
        <v>Digital</v>
      </c>
      <c r="B334" t="str">
        <f>IF(OR(ISNUMBER(FIND("QVC",Z334)),ISNUMBER(FIND("QVC",AL334))),"QVC",IF(OR(ISNUMBER(FIND("NCO",H334)),ISNUMBER(FIND("NCO",Y334))), "NCO", IF(AL334="consumer","PMD.com",VLOOKUP(LEFT(H334,2),Tables!$E$1:$F$11,2,FALSE))))</f>
        <v>PMD.com</v>
      </c>
      <c r="C334">
        <f t="shared" si="16"/>
        <v>53920001</v>
      </c>
      <c r="D334">
        <f t="shared" si="17"/>
        <v>1</v>
      </c>
      <c r="E334" t="str">
        <f t="shared" ca="1" si="15"/>
        <v>shifted orders shipped</v>
      </c>
      <c r="F334" t="s">
        <v>3539</v>
      </c>
      <c r="G334" t="s">
        <v>335</v>
      </c>
      <c r="H334" t="s">
        <v>3070</v>
      </c>
      <c r="I334" s="6">
        <v>44011.356099537035</v>
      </c>
      <c r="J334" t="s">
        <v>16</v>
      </c>
      <c r="K334" s="6">
        <v>44013.268391203703</v>
      </c>
      <c r="M334" t="s">
        <v>3956</v>
      </c>
      <c r="N334" t="s">
        <v>3957</v>
      </c>
      <c r="Q334" t="s">
        <v>818</v>
      </c>
      <c r="R334" t="s">
        <v>365</v>
      </c>
      <c r="S334">
        <v>94301</v>
      </c>
      <c r="T334" t="s">
        <v>338</v>
      </c>
      <c r="U334" t="s">
        <v>530</v>
      </c>
      <c r="W334" t="s">
        <v>3958</v>
      </c>
      <c r="Z334" t="s">
        <v>3956</v>
      </c>
      <c r="AA334" t="s">
        <v>3957</v>
      </c>
      <c r="AD334" t="s">
        <v>818</v>
      </c>
      <c r="AE334" t="s">
        <v>365</v>
      </c>
      <c r="AF334">
        <v>94301</v>
      </c>
      <c r="AG334" t="s">
        <v>338</v>
      </c>
      <c r="AH334" t="s">
        <v>530</v>
      </c>
      <c r="AJ334" t="s">
        <v>3958</v>
      </c>
      <c r="AL334" t="s">
        <v>339</v>
      </c>
      <c r="AM334">
        <v>1</v>
      </c>
      <c r="AN334">
        <v>1</v>
      </c>
      <c r="AO334">
        <v>14899</v>
      </c>
      <c r="AQ334">
        <v>124468</v>
      </c>
      <c r="AR334">
        <v>53920001</v>
      </c>
      <c r="AS334">
        <v>9000000</v>
      </c>
      <c r="AT334" t="s">
        <v>40</v>
      </c>
      <c r="AW334" t="s">
        <v>343</v>
      </c>
      <c r="BY334" t="s">
        <v>342</v>
      </c>
      <c r="EQ334">
        <v>243396</v>
      </c>
      <c r="ER334" t="s">
        <v>3071</v>
      </c>
      <c r="EV334">
        <v>17285719</v>
      </c>
      <c r="EW334">
        <v>928</v>
      </c>
      <c r="EX334">
        <v>220275</v>
      </c>
      <c r="EY334" t="s">
        <v>3959</v>
      </c>
      <c r="EZ334">
        <v>1</v>
      </c>
      <c r="FC334">
        <v>95385</v>
      </c>
      <c r="FD334" t="s">
        <v>3531</v>
      </c>
    </row>
    <row r="335" spans="1:160" x14ac:dyDescent="0.3">
      <c r="A335" t="str">
        <f>VLOOKUP(B335,Table2[],3,FALSE)</f>
        <v>Digital</v>
      </c>
      <c r="B335" t="str">
        <f>IF(OR(ISNUMBER(FIND("QVC",Z335)),ISNUMBER(FIND("QVC",AL335))),"QVC",IF(OR(ISNUMBER(FIND("NCO",H335)),ISNUMBER(FIND("NCO",Y335))), "NCO", IF(AL335="consumer","PMD.com",VLOOKUP(LEFT(H335,2),Tables!$E$1:$F$11,2,FALSE))))</f>
        <v>PMD.com</v>
      </c>
      <c r="C335">
        <f t="shared" si="16"/>
        <v>51090030</v>
      </c>
      <c r="D335">
        <f t="shared" si="17"/>
        <v>1</v>
      </c>
      <c r="E335" t="str">
        <f t="shared" ca="1" si="15"/>
        <v>shifted orders shipped</v>
      </c>
      <c r="F335" t="s">
        <v>3539</v>
      </c>
      <c r="G335" t="s">
        <v>335</v>
      </c>
      <c r="H335" t="s">
        <v>3070</v>
      </c>
      <c r="I335" s="6">
        <v>44011.356099537035</v>
      </c>
      <c r="J335" t="s">
        <v>16</v>
      </c>
      <c r="K335" s="6">
        <v>44013.268391203703</v>
      </c>
      <c r="M335" t="s">
        <v>3956</v>
      </c>
      <c r="N335" t="s">
        <v>3957</v>
      </c>
      <c r="Q335" t="s">
        <v>818</v>
      </c>
      <c r="R335" t="s">
        <v>365</v>
      </c>
      <c r="S335">
        <v>94301</v>
      </c>
      <c r="T335" t="s">
        <v>338</v>
      </c>
      <c r="U335" t="s">
        <v>530</v>
      </c>
      <c r="W335" t="s">
        <v>3958</v>
      </c>
      <c r="Z335" t="s">
        <v>3956</v>
      </c>
      <c r="AA335" t="s">
        <v>3957</v>
      </c>
      <c r="AD335" t="s">
        <v>818</v>
      </c>
      <c r="AE335" t="s">
        <v>365</v>
      </c>
      <c r="AF335">
        <v>94301</v>
      </c>
      <c r="AG335" t="s">
        <v>338</v>
      </c>
      <c r="AH335" t="s">
        <v>530</v>
      </c>
      <c r="AJ335" t="s">
        <v>3958</v>
      </c>
      <c r="AL335" t="s">
        <v>339</v>
      </c>
      <c r="AM335">
        <v>1</v>
      </c>
      <c r="AN335">
        <v>1</v>
      </c>
      <c r="AO335">
        <v>6688</v>
      </c>
      <c r="AQ335">
        <v>125960</v>
      </c>
      <c r="AR335">
        <v>51090030</v>
      </c>
      <c r="AS335" t="s">
        <v>3043</v>
      </c>
      <c r="AT335" t="s">
        <v>628</v>
      </c>
      <c r="AW335" t="s">
        <v>343</v>
      </c>
      <c r="BY335" t="s">
        <v>342</v>
      </c>
      <c r="BZ335" t="b">
        <v>0</v>
      </c>
      <c r="EQ335">
        <v>243047</v>
      </c>
      <c r="ER335" t="s">
        <v>3071</v>
      </c>
      <c r="EV335">
        <v>17285719</v>
      </c>
      <c r="EW335">
        <v>928</v>
      </c>
      <c r="EX335">
        <v>220275</v>
      </c>
      <c r="EY335" t="s">
        <v>3959</v>
      </c>
      <c r="EZ335">
        <v>1</v>
      </c>
      <c r="FC335">
        <v>95385</v>
      </c>
      <c r="FD335" t="s">
        <v>3531</v>
      </c>
    </row>
    <row r="336" spans="1:160" x14ac:dyDescent="0.3">
      <c r="A336" t="str">
        <f>VLOOKUP(B336,Table2[],3,FALSE)</f>
        <v>Digital</v>
      </c>
      <c r="B336" t="str">
        <f>IF(OR(ISNUMBER(FIND("QVC",Z336)),ISNUMBER(FIND("QVC",AL336))),"QVC",IF(OR(ISNUMBER(FIND("NCO",H336)),ISNUMBER(FIND("NCO",Y336))), "NCO", IF(AL336="consumer","PMD.com",VLOOKUP(LEFT(H336,2),Tables!$E$1:$F$11,2,FALSE))))</f>
        <v>PMD.com</v>
      </c>
      <c r="C336">
        <f t="shared" si="16"/>
        <v>5342</v>
      </c>
      <c r="D336">
        <f t="shared" si="17"/>
        <v>1</v>
      </c>
      <c r="E336" t="str">
        <f t="shared" ca="1" si="15"/>
        <v>shifted orders shipped</v>
      </c>
      <c r="F336" t="s">
        <v>3539</v>
      </c>
      <c r="G336" t="s">
        <v>335</v>
      </c>
      <c r="H336" t="s">
        <v>3070</v>
      </c>
      <c r="I336" s="6">
        <v>44011.356099537035</v>
      </c>
      <c r="J336" t="s">
        <v>16</v>
      </c>
      <c r="K336" s="6">
        <v>44013.268391203703</v>
      </c>
      <c r="M336" t="s">
        <v>3956</v>
      </c>
      <c r="N336" t="s">
        <v>3957</v>
      </c>
      <c r="Q336" t="s">
        <v>818</v>
      </c>
      <c r="R336" t="s">
        <v>365</v>
      </c>
      <c r="S336">
        <v>94301</v>
      </c>
      <c r="T336" t="s">
        <v>338</v>
      </c>
      <c r="U336" t="s">
        <v>530</v>
      </c>
      <c r="W336" t="s">
        <v>3958</v>
      </c>
      <c r="Z336" t="s">
        <v>3956</v>
      </c>
      <c r="AA336" t="s">
        <v>3957</v>
      </c>
      <c r="AD336" t="s">
        <v>818</v>
      </c>
      <c r="AE336" t="s">
        <v>365</v>
      </c>
      <c r="AF336">
        <v>94301</v>
      </c>
      <c r="AG336" t="s">
        <v>338</v>
      </c>
      <c r="AH336" t="s">
        <v>530</v>
      </c>
      <c r="AJ336" t="s">
        <v>3958</v>
      </c>
      <c r="AL336" t="s">
        <v>339</v>
      </c>
      <c r="AM336">
        <v>1</v>
      </c>
      <c r="AN336">
        <v>1</v>
      </c>
      <c r="AO336">
        <v>13280</v>
      </c>
      <c r="AQ336">
        <v>123849</v>
      </c>
      <c r="AR336">
        <v>5342</v>
      </c>
      <c r="AS336" t="s">
        <v>1867</v>
      </c>
      <c r="AT336" t="s">
        <v>149</v>
      </c>
      <c r="AW336" t="s">
        <v>340</v>
      </c>
      <c r="AX336" t="s">
        <v>340</v>
      </c>
      <c r="AY336" t="s">
        <v>345</v>
      </c>
      <c r="AZ336" t="s">
        <v>346</v>
      </c>
      <c r="BY336" t="s">
        <v>342</v>
      </c>
      <c r="EQ336">
        <v>244853</v>
      </c>
      <c r="ER336" t="s">
        <v>3071</v>
      </c>
      <c r="EV336">
        <v>17285719</v>
      </c>
      <c r="EW336">
        <v>928</v>
      </c>
      <c r="EX336">
        <v>220275</v>
      </c>
      <c r="EY336" t="s">
        <v>3959</v>
      </c>
      <c r="EZ336">
        <v>1</v>
      </c>
      <c r="FC336">
        <v>90425</v>
      </c>
      <c r="FD336" t="s">
        <v>388</v>
      </c>
    </row>
    <row r="337" spans="1:160" x14ac:dyDescent="0.3">
      <c r="A337" t="str">
        <f>VLOOKUP(B337,Table2[],3,FALSE)</f>
        <v>Digital</v>
      </c>
      <c r="B337" t="str">
        <f>IF(OR(ISNUMBER(FIND("QVC",Z337)),ISNUMBER(FIND("QVC",AL337))),"QVC",IF(OR(ISNUMBER(FIND("NCO",H337)),ISNUMBER(FIND("NCO",Y337))), "NCO", IF(AL337="consumer","PMD.com",VLOOKUP(LEFT(H337,2),Tables!$E$1:$F$11,2,FALSE))))</f>
        <v>PMD.com</v>
      </c>
      <c r="C337">
        <f t="shared" si="16"/>
        <v>5341030</v>
      </c>
      <c r="D337">
        <f t="shared" si="17"/>
        <v>1</v>
      </c>
      <c r="E337" t="str">
        <f t="shared" ca="1" si="15"/>
        <v>shifted orders shipped</v>
      </c>
      <c r="F337" t="s">
        <v>3539</v>
      </c>
      <c r="G337" t="s">
        <v>335</v>
      </c>
      <c r="H337" t="s">
        <v>3070</v>
      </c>
      <c r="I337" s="6">
        <v>44011.356099537035</v>
      </c>
      <c r="J337" t="s">
        <v>16</v>
      </c>
      <c r="K337" s="6">
        <v>44013.268391203703</v>
      </c>
      <c r="M337" t="s">
        <v>3956</v>
      </c>
      <c r="N337" t="s">
        <v>3957</v>
      </c>
      <c r="Q337" t="s">
        <v>818</v>
      </c>
      <c r="R337" t="s">
        <v>365</v>
      </c>
      <c r="S337">
        <v>94301</v>
      </c>
      <c r="T337" t="s">
        <v>338</v>
      </c>
      <c r="U337" t="s">
        <v>530</v>
      </c>
      <c r="W337" t="s">
        <v>3958</v>
      </c>
      <c r="Z337" t="s">
        <v>3956</v>
      </c>
      <c r="AA337" t="s">
        <v>3957</v>
      </c>
      <c r="AD337" t="s">
        <v>818</v>
      </c>
      <c r="AE337" t="s">
        <v>365</v>
      </c>
      <c r="AF337">
        <v>94301</v>
      </c>
      <c r="AG337" t="s">
        <v>338</v>
      </c>
      <c r="AH337" t="s">
        <v>530</v>
      </c>
      <c r="AJ337" t="s">
        <v>3958</v>
      </c>
      <c r="AL337" t="s">
        <v>339</v>
      </c>
      <c r="AM337">
        <v>1</v>
      </c>
      <c r="AN337">
        <v>1</v>
      </c>
      <c r="AO337">
        <v>12859</v>
      </c>
      <c r="AQ337">
        <v>124642</v>
      </c>
      <c r="AR337">
        <v>5341030</v>
      </c>
      <c r="AS337" t="s">
        <v>925</v>
      </c>
      <c r="AT337" t="s">
        <v>926</v>
      </c>
      <c r="AW337" t="s">
        <v>366</v>
      </c>
      <c r="AX337" t="s">
        <v>366</v>
      </c>
      <c r="AY337" t="s">
        <v>345</v>
      </c>
      <c r="AZ337" t="s">
        <v>346</v>
      </c>
      <c r="BY337" t="s">
        <v>342</v>
      </c>
      <c r="EQ337">
        <v>243275</v>
      </c>
      <c r="ER337" t="s">
        <v>3071</v>
      </c>
      <c r="EV337">
        <v>17285719</v>
      </c>
      <c r="EW337">
        <v>928</v>
      </c>
      <c r="EX337">
        <v>220275</v>
      </c>
      <c r="EY337" t="s">
        <v>3959</v>
      </c>
      <c r="EZ337">
        <v>1</v>
      </c>
      <c r="FC337">
        <v>95385</v>
      </c>
      <c r="FD337" t="s">
        <v>3531</v>
      </c>
    </row>
    <row r="338" spans="1:160" x14ac:dyDescent="0.3">
      <c r="A338" t="str">
        <f>VLOOKUP(B338,Table2[],3,FALSE)</f>
        <v>Digital</v>
      </c>
      <c r="B338" t="str">
        <f>IF(OR(ISNUMBER(FIND("QVC",Z338)),ISNUMBER(FIND("QVC",AL338))),"QVC",IF(OR(ISNUMBER(FIND("NCO",H338)),ISNUMBER(FIND("NCO",Y338))), "NCO", IF(AL338="consumer","PMD.com",VLOOKUP(LEFT(H338,2),Tables!$E$1:$F$11,2,FALSE))))</f>
        <v>PMD.com</v>
      </c>
      <c r="C338">
        <f t="shared" si="16"/>
        <v>52460001</v>
      </c>
      <c r="D338">
        <f t="shared" si="17"/>
        <v>1</v>
      </c>
      <c r="E338" t="str">
        <f t="shared" ca="1" si="15"/>
        <v>shifted orders shipped</v>
      </c>
      <c r="F338" t="s">
        <v>3539</v>
      </c>
      <c r="G338" t="s">
        <v>335</v>
      </c>
      <c r="H338" t="s">
        <v>3378</v>
      </c>
      <c r="I338" s="6">
        <v>44011.533136574071</v>
      </c>
      <c r="J338" t="s">
        <v>16</v>
      </c>
      <c r="K338" s="6">
        <v>44013.268460648149</v>
      </c>
      <c r="M338" t="s">
        <v>1452</v>
      </c>
      <c r="N338" t="s">
        <v>1453</v>
      </c>
      <c r="Q338" t="s">
        <v>695</v>
      </c>
      <c r="R338" t="s">
        <v>372</v>
      </c>
      <c r="S338">
        <v>85044</v>
      </c>
      <c r="T338" t="s">
        <v>338</v>
      </c>
      <c r="U338" t="s">
        <v>530</v>
      </c>
      <c r="W338" t="s">
        <v>1454</v>
      </c>
      <c r="Z338" t="s">
        <v>1452</v>
      </c>
      <c r="AA338" t="s">
        <v>1453</v>
      </c>
      <c r="AD338" t="s">
        <v>695</v>
      </c>
      <c r="AE338" t="s">
        <v>372</v>
      </c>
      <c r="AF338">
        <v>85044</v>
      </c>
      <c r="AG338" t="s">
        <v>338</v>
      </c>
      <c r="AH338" t="s">
        <v>530</v>
      </c>
      <c r="AJ338" t="s">
        <v>1454</v>
      </c>
      <c r="AL338" t="s">
        <v>339</v>
      </c>
      <c r="AM338">
        <v>1</v>
      </c>
      <c r="AN338">
        <v>1</v>
      </c>
      <c r="AO338">
        <v>14007</v>
      </c>
      <c r="AQ338">
        <v>127157</v>
      </c>
      <c r="AR338">
        <v>52460001</v>
      </c>
      <c r="AS338" t="s">
        <v>972</v>
      </c>
      <c r="AT338" t="s">
        <v>76</v>
      </c>
      <c r="AW338" t="s">
        <v>340</v>
      </c>
      <c r="AX338" t="s">
        <v>340</v>
      </c>
      <c r="AY338" t="s">
        <v>341</v>
      </c>
      <c r="AZ338">
        <v>0</v>
      </c>
      <c r="BY338" t="s">
        <v>342</v>
      </c>
      <c r="EQ338">
        <v>252044</v>
      </c>
      <c r="ER338" t="s">
        <v>3379</v>
      </c>
      <c r="EV338">
        <v>17285877</v>
      </c>
      <c r="EW338">
        <v>928</v>
      </c>
      <c r="EX338">
        <v>220431</v>
      </c>
      <c r="EY338" t="s">
        <v>3960</v>
      </c>
      <c r="EZ338">
        <v>1</v>
      </c>
      <c r="FC338">
        <v>52460001</v>
      </c>
      <c r="FD338" t="s">
        <v>76</v>
      </c>
    </row>
    <row r="339" spans="1:160" x14ac:dyDescent="0.3">
      <c r="A339" t="str">
        <f>VLOOKUP(B339,Table2[],3,FALSE)</f>
        <v>Digital</v>
      </c>
      <c r="B339" t="str">
        <f>IF(OR(ISNUMBER(FIND("QVC",Z339)),ISNUMBER(FIND("QVC",AL339))),"QVC",IF(OR(ISNUMBER(FIND("NCO",H339)),ISNUMBER(FIND("NCO",Y339))), "NCO", IF(AL339="consumer","PMD.com",VLOOKUP(LEFT(H339,2),Tables!$E$1:$F$11,2,FALSE))))</f>
        <v>PMD.com</v>
      </c>
      <c r="C339">
        <f t="shared" si="16"/>
        <v>51070001</v>
      </c>
      <c r="D339">
        <f t="shared" si="17"/>
        <v>1</v>
      </c>
      <c r="E339" t="str">
        <f t="shared" ca="1" si="15"/>
        <v>shifted orders shipped</v>
      </c>
      <c r="F339" t="s">
        <v>3539</v>
      </c>
      <c r="G339" t="s">
        <v>335</v>
      </c>
      <c r="H339" t="s">
        <v>3378</v>
      </c>
      <c r="I339" s="6">
        <v>44011.533136574071</v>
      </c>
      <c r="J339" t="s">
        <v>16</v>
      </c>
      <c r="K339" s="6">
        <v>44013.268460648149</v>
      </c>
      <c r="M339" t="s">
        <v>1452</v>
      </c>
      <c r="N339" t="s">
        <v>1453</v>
      </c>
      <c r="Q339" t="s">
        <v>695</v>
      </c>
      <c r="R339" t="s">
        <v>372</v>
      </c>
      <c r="S339">
        <v>85044</v>
      </c>
      <c r="T339" t="s">
        <v>338</v>
      </c>
      <c r="U339" t="s">
        <v>530</v>
      </c>
      <c r="W339" t="s">
        <v>1454</v>
      </c>
      <c r="Z339" t="s">
        <v>1452</v>
      </c>
      <c r="AA339" t="s">
        <v>1453</v>
      </c>
      <c r="AD339" t="s">
        <v>695</v>
      </c>
      <c r="AE339" t="s">
        <v>372</v>
      </c>
      <c r="AF339">
        <v>85044</v>
      </c>
      <c r="AG339" t="s">
        <v>338</v>
      </c>
      <c r="AH339" t="s">
        <v>530</v>
      </c>
      <c r="AJ339" t="s">
        <v>1454</v>
      </c>
      <c r="AL339" t="s">
        <v>339</v>
      </c>
      <c r="AM339">
        <v>1</v>
      </c>
      <c r="AN339">
        <v>1</v>
      </c>
      <c r="AO339">
        <v>10147</v>
      </c>
      <c r="AQ339">
        <v>124429</v>
      </c>
      <c r="AR339">
        <v>51070001</v>
      </c>
      <c r="AS339" t="s">
        <v>1886</v>
      </c>
      <c r="AT339" t="s">
        <v>45</v>
      </c>
      <c r="AW339" t="s">
        <v>343</v>
      </c>
      <c r="BY339" t="s">
        <v>342</v>
      </c>
      <c r="EQ339">
        <v>251956</v>
      </c>
      <c r="ER339" t="s">
        <v>3379</v>
      </c>
      <c r="EV339">
        <v>17285877</v>
      </c>
      <c r="EW339">
        <v>928</v>
      </c>
      <c r="EX339">
        <v>220431</v>
      </c>
      <c r="EY339" t="s">
        <v>3960</v>
      </c>
      <c r="EZ339">
        <v>1</v>
      </c>
      <c r="FC339">
        <v>51070001</v>
      </c>
      <c r="FD339" t="s">
        <v>45</v>
      </c>
    </row>
    <row r="340" spans="1:160" x14ac:dyDescent="0.3">
      <c r="A340" t="str">
        <f>VLOOKUP(B340,Table2[],3,FALSE)</f>
        <v>Digital</v>
      </c>
      <c r="B340" t="str">
        <f>IF(OR(ISNUMBER(FIND("QVC",Z340)),ISNUMBER(FIND("QVC",AL340))),"QVC",IF(OR(ISNUMBER(FIND("NCO",H340)),ISNUMBER(FIND("NCO",Y340))), "NCO", IF(AL340="consumer","PMD.com",VLOOKUP(LEFT(H340,2),Tables!$E$1:$F$11,2,FALSE))))</f>
        <v>PMD.com</v>
      </c>
      <c r="C340">
        <f t="shared" si="16"/>
        <v>52430001</v>
      </c>
      <c r="D340">
        <f t="shared" si="17"/>
        <v>1</v>
      </c>
      <c r="E340" t="str">
        <f t="shared" ca="1" si="15"/>
        <v>shifted orders shipped</v>
      </c>
      <c r="F340" t="s">
        <v>3539</v>
      </c>
      <c r="G340" t="s">
        <v>335</v>
      </c>
      <c r="H340" t="s">
        <v>3086</v>
      </c>
      <c r="I340" s="6">
        <v>44011.371180555558</v>
      </c>
      <c r="J340" t="s">
        <v>16</v>
      </c>
      <c r="K340" s="6">
        <v>44013.268506944441</v>
      </c>
      <c r="M340" t="s">
        <v>3961</v>
      </c>
      <c r="N340" t="s">
        <v>3962</v>
      </c>
      <c r="Q340" t="s">
        <v>2177</v>
      </c>
      <c r="R340" t="s">
        <v>362</v>
      </c>
      <c r="S340" t="s">
        <v>3963</v>
      </c>
      <c r="T340" t="s">
        <v>338</v>
      </c>
      <c r="U340" t="s">
        <v>530</v>
      </c>
      <c r="W340" t="s">
        <v>3964</v>
      </c>
      <c r="Z340" t="s">
        <v>3961</v>
      </c>
      <c r="AA340" t="s">
        <v>3962</v>
      </c>
      <c r="AD340" t="s">
        <v>2177</v>
      </c>
      <c r="AE340" t="s">
        <v>362</v>
      </c>
      <c r="AF340" t="s">
        <v>3963</v>
      </c>
      <c r="AG340" t="s">
        <v>338</v>
      </c>
      <c r="AH340" t="s">
        <v>530</v>
      </c>
      <c r="AJ340" t="s">
        <v>3964</v>
      </c>
      <c r="AL340" t="s">
        <v>339</v>
      </c>
      <c r="AM340">
        <v>1</v>
      </c>
      <c r="AN340">
        <v>1</v>
      </c>
      <c r="AO340">
        <v>12063</v>
      </c>
      <c r="AQ340">
        <v>127155</v>
      </c>
      <c r="AR340">
        <v>52430001</v>
      </c>
      <c r="AS340" t="s">
        <v>927</v>
      </c>
      <c r="AT340" t="s">
        <v>75</v>
      </c>
      <c r="AW340" t="s">
        <v>340</v>
      </c>
      <c r="AX340" t="s">
        <v>340</v>
      </c>
      <c r="AY340" t="s">
        <v>357</v>
      </c>
      <c r="AZ340" t="s">
        <v>363</v>
      </c>
      <c r="BY340" t="s">
        <v>342</v>
      </c>
      <c r="EQ340">
        <v>249990</v>
      </c>
      <c r="ER340" t="s">
        <v>3087</v>
      </c>
      <c r="EV340">
        <v>17285727</v>
      </c>
      <c r="EW340">
        <v>928</v>
      </c>
      <c r="EX340">
        <v>220283</v>
      </c>
      <c r="EY340" t="s">
        <v>3965</v>
      </c>
      <c r="EZ340">
        <v>1</v>
      </c>
      <c r="FC340">
        <v>95385</v>
      </c>
      <c r="FD340" t="s">
        <v>3531</v>
      </c>
    </row>
    <row r="341" spans="1:160" x14ac:dyDescent="0.3">
      <c r="A341" t="str">
        <f>VLOOKUP(B341,Table2[],3,FALSE)</f>
        <v>Digital</v>
      </c>
      <c r="B341" t="str">
        <f>IF(OR(ISNUMBER(FIND("QVC",Z341)),ISNUMBER(FIND("QVC",AL341))),"QVC",IF(OR(ISNUMBER(FIND("NCO",H341)),ISNUMBER(FIND("NCO",Y341))), "NCO", IF(AL341="consumer","PMD.com",VLOOKUP(LEFT(H341,2),Tables!$E$1:$F$11,2,FALSE))))</f>
        <v>PMD.com</v>
      </c>
      <c r="C341">
        <f t="shared" si="16"/>
        <v>53920001</v>
      </c>
      <c r="D341">
        <f t="shared" si="17"/>
        <v>1</v>
      </c>
      <c r="E341" t="str">
        <f t="shared" ca="1" si="15"/>
        <v>shifted orders shipped</v>
      </c>
      <c r="F341" t="s">
        <v>3539</v>
      </c>
      <c r="G341" t="s">
        <v>335</v>
      </c>
      <c r="H341" t="s">
        <v>3086</v>
      </c>
      <c r="I341" s="6">
        <v>44011.371180555558</v>
      </c>
      <c r="J341" t="s">
        <v>16</v>
      </c>
      <c r="K341" s="6">
        <v>44013.268506944441</v>
      </c>
      <c r="M341" t="s">
        <v>3961</v>
      </c>
      <c r="N341" t="s">
        <v>3962</v>
      </c>
      <c r="Q341" t="s">
        <v>2177</v>
      </c>
      <c r="R341" t="s">
        <v>362</v>
      </c>
      <c r="S341" t="s">
        <v>3963</v>
      </c>
      <c r="T341" t="s">
        <v>338</v>
      </c>
      <c r="U341" t="s">
        <v>530</v>
      </c>
      <c r="W341" t="s">
        <v>3964</v>
      </c>
      <c r="Z341" t="s">
        <v>3961</v>
      </c>
      <c r="AA341" t="s">
        <v>3962</v>
      </c>
      <c r="AD341" t="s">
        <v>2177</v>
      </c>
      <c r="AE341" t="s">
        <v>362</v>
      </c>
      <c r="AF341" t="s">
        <v>3963</v>
      </c>
      <c r="AG341" t="s">
        <v>338</v>
      </c>
      <c r="AH341" t="s">
        <v>530</v>
      </c>
      <c r="AJ341" t="s">
        <v>3964</v>
      </c>
      <c r="AL341" t="s">
        <v>339</v>
      </c>
      <c r="AM341">
        <v>1</v>
      </c>
      <c r="AN341">
        <v>1</v>
      </c>
      <c r="AO341">
        <v>14899</v>
      </c>
      <c r="AQ341">
        <v>124468</v>
      </c>
      <c r="AR341">
        <v>53920001</v>
      </c>
      <c r="AS341">
        <v>9000000</v>
      </c>
      <c r="AT341" t="s">
        <v>40</v>
      </c>
      <c r="AW341" t="s">
        <v>343</v>
      </c>
      <c r="BY341" t="s">
        <v>342</v>
      </c>
      <c r="EQ341">
        <v>243396</v>
      </c>
      <c r="ER341" t="s">
        <v>3087</v>
      </c>
      <c r="EV341">
        <v>17285727</v>
      </c>
      <c r="EW341">
        <v>928</v>
      </c>
      <c r="EX341">
        <v>220283</v>
      </c>
      <c r="EY341" t="s">
        <v>3965</v>
      </c>
      <c r="EZ341">
        <v>1</v>
      </c>
      <c r="FC341">
        <v>95385</v>
      </c>
      <c r="FD341" t="s">
        <v>3531</v>
      </c>
    </row>
    <row r="342" spans="1:160" x14ac:dyDescent="0.3">
      <c r="A342" t="str">
        <f>VLOOKUP(B342,Table2[],3,FALSE)</f>
        <v>Digital</v>
      </c>
      <c r="B342" t="str">
        <f>IF(OR(ISNUMBER(FIND("QVC",Z342)),ISNUMBER(FIND("QVC",AL342))),"QVC",IF(OR(ISNUMBER(FIND("NCO",H342)),ISNUMBER(FIND("NCO",Y342))), "NCO", IF(AL342="consumer","PMD.com",VLOOKUP(LEFT(H342,2),Tables!$E$1:$F$11,2,FALSE))))</f>
        <v>PMD.com</v>
      </c>
      <c r="C342">
        <f t="shared" si="16"/>
        <v>5354</v>
      </c>
      <c r="D342">
        <f t="shared" si="17"/>
        <v>2</v>
      </c>
      <c r="E342" t="str">
        <f t="shared" ca="1" si="15"/>
        <v>shifted orders shipped</v>
      </c>
      <c r="F342" t="s">
        <v>3539</v>
      </c>
      <c r="G342" t="s">
        <v>335</v>
      </c>
      <c r="H342" t="s">
        <v>3086</v>
      </c>
      <c r="I342" s="6">
        <v>44011.371180555558</v>
      </c>
      <c r="J342" t="s">
        <v>16</v>
      </c>
      <c r="K342" s="6">
        <v>44013.268506944441</v>
      </c>
      <c r="M342" t="s">
        <v>3961</v>
      </c>
      <c r="N342" t="s">
        <v>3962</v>
      </c>
      <c r="Q342" t="s">
        <v>2177</v>
      </c>
      <c r="R342" t="s">
        <v>362</v>
      </c>
      <c r="S342" t="s">
        <v>3963</v>
      </c>
      <c r="T342" t="s">
        <v>338</v>
      </c>
      <c r="U342" t="s">
        <v>530</v>
      </c>
      <c r="W342" t="s">
        <v>3964</v>
      </c>
      <c r="Z342" t="s">
        <v>3961</v>
      </c>
      <c r="AA342" t="s">
        <v>3962</v>
      </c>
      <c r="AD342" t="s">
        <v>2177</v>
      </c>
      <c r="AE342" t="s">
        <v>362</v>
      </c>
      <c r="AF342" t="s">
        <v>3963</v>
      </c>
      <c r="AG342" t="s">
        <v>338</v>
      </c>
      <c r="AH342" t="s">
        <v>530</v>
      </c>
      <c r="AJ342" t="s">
        <v>3964</v>
      </c>
      <c r="AL342" t="s">
        <v>339</v>
      </c>
      <c r="AM342">
        <v>2</v>
      </c>
      <c r="AN342">
        <v>2</v>
      </c>
      <c r="AO342">
        <v>5214</v>
      </c>
      <c r="AQ342">
        <v>124518</v>
      </c>
      <c r="AR342">
        <v>5354</v>
      </c>
      <c r="AS342" t="s">
        <v>1753</v>
      </c>
      <c r="AT342" t="s">
        <v>103</v>
      </c>
      <c r="AW342" t="s">
        <v>340</v>
      </c>
      <c r="AX342" t="s">
        <v>340</v>
      </c>
      <c r="AY342" t="s">
        <v>351</v>
      </c>
      <c r="AZ342" t="s">
        <v>415</v>
      </c>
      <c r="BY342" t="s">
        <v>342</v>
      </c>
      <c r="EQ342">
        <v>249176</v>
      </c>
      <c r="ER342" t="s">
        <v>3087</v>
      </c>
      <c r="EV342">
        <v>17285727</v>
      </c>
      <c r="EW342">
        <v>928</v>
      </c>
      <c r="EX342">
        <v>220283</v>
      </c>
      <c r="EY342" t="s">
        <v>3965</v>
      </c>
      <c r="EZ342">
        <v>1</v>
      </c>
      <c r="FC342">
        <v>5354</v>
      </c>
      <c r="FD342" t="s">
        <v>103</v>
      </c>
    </row>
    <row r="343" spans="1:160" x14ac:dyDescent="0.3">
      <c r="A343" t="str">
        <f>VLOOKUP(B343,Table2[],3,FALSE)</f>
        <v>Digital</v>
      </c>
      <c r="B343" t="str">
        <f>IF(OR(ISNUMBER(FIND("QVC",Z343)),ISNUMBER(FIND("QVC",AL343))),"QVC",IF(OR(ISNUMBER(FIND("NCO",H343)),ISNUMBER(FIND("NCO",Y343))), "NCO", IF(AL343="consumer","PMD.com",VLOOKUP(LEFT(H343,2),Tables!$E$1:$F$11,2,FALSE))))</f>
        <v>PMD.com</v>
      </c>
      <c r="C343">
        <f t="shared" si="16"/>
        <v>5341030</v>
      </c>
      <c r="D343">
        <f t="shared" si="17"/>
        <v>1</v>
      </c>
      <c r="E343" t="str">
        <f t="shared" ca="1" si="15"/>
        <v>shifted orders shipped</v>
      </c>
      <c r="F343" t="s">
        <v>3539</v>
      </c>
      <c r="G343" t="s">
        <v>335</v>
      </c>
      <c r="H343" t="s">
        <v>3086</v>
      </c>
      <c r="I343" s="6">
        <v>44011.371180555558</v>
      </c>
      <c r="J343" t="s">
        <v>16</v>
      </c>
      <c r="K343" s="6">
        <v>44013.268506944441</v>
      </c>
      <c r="M343" t="s">
        <v>3961</v>
      </c>
      <c r="N343" t="s">
        <v>3962</v>
      </c>
      <c r="Q343" t="s">
        <v>2177</v>
      </c>
      <c r="R343" t="s">
        <v>362</v>
      </c>
      <c r="S343" t="s">
        <v>3963</v>
      </c>
      <c r="T343" t="s">
        <v>338</v>
      </c>
      <c r="U343" t="s">
        <v>530</v>
      </c>
      <c r="W343" t="s">
        <v>3964</v>
      </c>
      <c r="Z343" t="s">
        <v>3961</v>
      </c>
      <c r="AA343" t="s">
        <v>3962</v>
      </c>
      <c r="AD343" t="s">
        <v>2177</v>
      </c>
      <c r="AE343" t="s">
        <v>362</v>
      </c>
      <c r="AF343" t="s">
        <v>3963</v>
      </c>
      <c r="AG343" t="s">
        <v>338</v>
      </c>
      <c r="AH343" t="s">
        <v>530</v>
      </c>
      <c r="AJ343" t="s">
        <v>3964</v>
      </c>
      <c r="AL343" t="s">
        <v>339</v>
      </c>
      <c r="AM343">
        <v>1</v>
      </c>
      <c r="AN343">
        <v>1</v>
      </c>
      <c r="AO343">
        <v>12859</v>
      </c>
      <c r="AQ343">
        <v>124642</v>
      </c>
      <c r="AR343">
        <v>5341030</v>
      </c>
      <c r="AS343" t="s">
        <v>925</v>
      </c>
      <c r="AT343" t="s">
        <v>926</v>
      </c>
      <c r="AW343" t="s">
        <v>366</v>
      </c>
      <c r="AX343" t="s">
        <v>366</v>
      </c>
      <c r="AY343" t="s">
        <v>345</v>
      </c>
      <c r="AZ343" t="s">
        <v>346</v>
      </c>
      <c r="BY343" t="s">
        <v>342</v>
      </c>
      <c r="EQ343">
        <v>243275</v>
      </c>
      <c r="ER343" t="s">
        <v>3087</v>
      </c>
      <c r="EV343">
        <v>17285727</v>
      </c>
      <c r="EW343">
        <v>928</v>
      </c>
      <c r="EX343">
        <v>220283</v>
      </c>
      <c r="EY343" t="s">
        <v>3965</v>
      </c>
      <c r="EZ343">
        <v>1</v>
      </c>
      <c r="FC343">
        <v>95385</v>
      </c>
      <c r="FD343" t="s">
        <v>3531</v>
      </c>
    </row>
    <row r="344" spans="1:160" x14ac:dyDescent="0.3">
      <c r="A344" t="str">
        <f>VLOOKUP(B344,Table2[],3,FALSE)</f>
        <v>Digital</v>
      </c>
      <c r="B344" t="str">
        <f>IF(OR(ISNUMBER(FIND("QVC",Z344)),ISNUMBER(FIND("QVC",AL344))),"QVC",IF(OR(ISNUMBER(FIND("NCO",H344)),ISNUMBER(FIND("NCO",Y344))), "NCO", IF(AL344="consumer","PMD.com",VLOOKUP(LEFT(H344,2),Tables!$E$1:$F$11,2,FALSE))))</f>
        <v>PMD.com</v>
      </c>
      <c r="C344">
        <f t="shared" si="16"/>
        <v>5357</v>
      </c>
      <c r="D344">
        <f t="shared" si="17"/>
        <v>2</v>
      </c>
      <c r="E344" t="str">
        <f t="shared" ca="1" si="15"/>
        <v>shifted orders shipped</v>
      </c>
      <c r="F344" t="s">
        <v>3539</v>
      </c>
      <c r="G344" t="s">
        <v>335</v>
      </c>
      <c r="H344" t="s">
        <v>3086</v>
      </c>
      <c r="I344" s="6">
        <v>44011.371180555558</v>
      </c>
      <c r="J344" t="s">
        <v>16</v>
      </c>
      <c r="K344" s="6">
        <v>44013.268506944441</v>
      </c>
      <c r="M344" t="s">
        <v>3961</v>
      </c>
      <c r="N344" t="s">
        <v>3962</v>
      </c>
      <c r="Q344" t="s">
        <v>2177</v>
      </c>
      <c r="R344" t="s">
        <v>362</v>
      </c>
      <c r="S344" t="s">
        <v>3963</v>
      </c>
      <c r="T344" t="s">
        <v>338</v>
      </c>
      <c r="U344" t="s">
        <v>530</v>
      </c>
      <c r="W344" t="s">
        <v>3964</v>
      </c>
      <c r="Z344" t="s">
        <v>3961</v>
      </c>
      <c r="AA344" t="s">
        <v>3962</v>
      </c>
      <c r="AD344" t="s">
        <v>2177</v>
      </c>
      <c r="AE344" t="s">
        <v>362</v>
      </c>
      <c r="AF344" t="s">
        <v>3963</v>
      </c>
      <c r="AG344" t="s">
        <v>338</v>
      </c>
      <c r="AH344" t="s">
        <v>530</v>
      </c>
      <c r="AJ344" t="s">
        <v>3964</v>
      </c>
      <c r="AL344" t="s">
        <v>339</v>
      </c>
      <c r="AM344">
        <v>2</v>
      </c>
      <c r="AN344">
        <v>2</v>
      </c>
      <c r="AO344">
        <v>15182</v>
      </c>
      <c r="AQ344">
        <v>124521</v>
      </c>
      <c r="AR344">
        <v>5357</v>
      </c>
      <c r="AS344" t="s">
        <v>87</v>
      </c>
      <c r="AT344" t="s">
        <v>88</v>
      </c>
      <c r="AW344" t="s">
        <v>340</v>
      </c>
      <c r="AX344" t="s">
        <v>340</v>
      </c>
      <c r="AY344" t="s">
        <v>351</v>
      </c>
      <c r="AZ344" t="s">
        <v>379</v>
      </c>
      <c r="BY344" t="s">
        <v>342</v>
      </c>
      <c r="EQ344">
        <v>249142</v>
      </c>
      <c r="ER344" t="s">
        <v>3087</v>
      </c>
      <c r="EV344">
        <v>17285727</v>
      </c>
      <c r="EW344">
        <v>928</v>
      </c>
      <c r="EX344">
        <v>220283</v>
      </c>
      <c r="EY344" t="s">
        <v>3965</v>
      </c>
      <c r="EZ344">
        <v>1</v>
      </c>
      <c r="FC344">
        <v>5357</v>
      </c>
      <c r="FD344" t="s">
        <v>88</v>
      </c>
    </row>
    <row r="345" spans="1:160" x14ac:dyDescent="0.3">
      <c r="A345" t="str">
        <f>VLOOKUP(B345,Table2[],3,FALSE)</f>
        <v>Digital</v>
      </c>
      <c r="B345" t="str">
        <f>IF(OR(ISNUMBER(FIND("QVC",Z345)),ISNUMBER(FIND("QVC",AL345))),"QVC",IF(OR(ISNUMBER(FIND("NCO",H345)),ISNUMBER(FIND("NCO",Y345))), "NCO", IF(AL345="consumer","PMD.com",VLOOKUP(LEFT(H345,2),Tables!$E$1:$F$11,2,FALSE))))</f>
        <v>PMD.com</v>
      </c>
      <c r="C345">
        <f t="shared" si="16"/>
        <v>51090030</v>
      </c>
      <c r="D345">
        <f t="shared" si="17"/>
        <v>1</v>
      </c>
      <c r="E345" t="str">
        <f t="shared" ca="1" si="15"/>
        <v>shifted orders shipped</v>
      </c>
      <c r="F345" t="s">
        <v>3539</v>
      </c>
      <c r="G345" t="s">
        <v>335</v>
      </c>
      <c r="H345" t="s">
        <v>3086</v>
      </c>
      <c r="I345" s="6">
        <v>44011.371180555558</v>
      </c>
      <c r="J345" t="s">
        <v>16</v>
      </c>
      <c r="K345" s="6">
        <v>44013.268506944441</v>
      </c>
      <c r="M345" t="s">
        <v>3961</v>
      </c>
      <c r="N345" t="s">
        <v>3962</v>
      </c>
      <c r="Q345" t="s">
        <v>2177</v>
      </c>
      <c r="R345" t="s">
        <v>362</v>
      </c>
      <c r="S345" t="s">
        <v>3963</v>
      </c>
      <c r="T345" t="s">
        <v>338</v>
      </c>
      <c r="U345" t="s">
        <v>530</v>
      </c>
      <c r="W345" t="s">
        <v>3964</v>
      </c>
      <c r="Z345" t="s">
        <v>3961</v>
      </c>
      <c r="AA345" t="s">
        <v>3962</v>
      </c>
      <c r="AD345" t="s">
        <v>2177</v>
      </c>
      <c r="AE345" t="s">
        <v>362</v>
      </c>
      <c r="AF345" t="s">
        <v>3963</v>
      </c>
      <c r="AG345" t="s">
        <v>338</v>
      </c>
      <c r="AH345" t="s">
        <v>530</v>
      </c>
      <c r="AJ345" t="s">
        <v>3964</v>
      </c>
      <c r="AL345" t="s">
        <v>339</v>
      </c>
      <c r="AM345">
        <v>1</v>
      </c>
      <c r="AN345">
        <v>1</v>
      </c>
      <c r="AO345">
        <v>6688</v>
      </c>
      <c r="AQ345">
        <v>125960</v>
      </c>
      <c r="AR345">
        <v>51090030</v>
      </c>
      <c r="AS345" t="s">
        <v>3043</v>
      </c>
      <c r="AT345" t="s">
        <v>628</v>
      </c>
      <c r="AW345" t="s">
        <v>343</v>
      </c>
      <c r="BY345" t="s">
        <v>342</v>
      </c>
      <c r="BZ345" t="b">
        <v>0</v>
      </c>
      <c r="EQ345">
        <v>243047</v>
      </c>
      <c r="ER345" t="s">
        <v>3087</v>
      </c>
      <c r="EV345">
        <v>17285727</v>
      </c>
      <c r="EW345">
        <v>928</v>
      </c>
      <c r="EX345">
        <v>220283</v>
      </c>
      <c r="EY345" t="s">
        <v>3965</v>
      </c>
      <c r="EZ345">
        <v>1</v>
      </c>
      <c r="FC345">
        <v>95385</v>
      </c>
      <c r="FD345" t="s">
        <v>3531</v>
      </c>
    </row>
    <row r="346" spans="1:160" x14ac:dyDescent="0.3">
      <c r="A346" t="str">
        <f>VLOOKUP(B346,Table2[],3,FALSE)</f>
        <v>Digital</v>
      </c>
      <c r="B346" t="str">
        <f>IF(OR(ISNUMBER(FIND("QVC",Z346)),ISNUMBER(FIND("QVC",AL346))),"QVC",IF(OR(ISNUMBER(FIND("NCO",H346)),ISNUMBER(FIND("NCO",Y346))), "NCO", IF(AL346="consumer","PMD.com",VLOOKUP(LEFT(H346,2),Tables!$E$1:$F$11,2,FALSE))))</f>
        <v>PMD.com</v>
      </c>
      <c r="C346">
        <f t="shared" si="16"/>
        <v>51090030</v>
      </c>
      <c r="D346">
        <f t="shared" si="17"/>
        <v>1</v>
      </c>
      <c r="E346" t="str">
        <f t="shared" ca="1" si="15"/>
        <v>shifted orders shipped</v>
      </c>
      <c r="F346" t="s">
        <v>3539</v>
      </c>
      <c r="G346" t="s">
        <v>335</v>
      </c>
      <c r="H346" t="s">
        <v>3150</v>
      </c>
      <c r="I346" s="6">
        <v>44011.408333333333</v>
      </c>
      <c r="J346" t="s">
        <v>16</v>
      </c>
      <c r="K346" s="6">
        <v>44013.26871527778</v>
      </c>
      <c r="M346" t="s">
        <v>3966</v>
      </c>
      <c r="N346" t="s">
        <v>3967</v>
      </c>
      <c r="Q346" t="s">
        <v>1805</v>
      </c>
      <c r="R346" t="s">
        <v>378</v>
      </c>
      <c r="S346" t="s">
        <v>3968</v>
      </c>
      <c r="T346" t="s">
        <v>338</v>
      </c>
      <c r="U346" t="s">
        <v>530</v>
      </c>
      <c r="W346" t="s">
        <v>3969</v>
      </c>
      <c r="Z346" t="s">
        <v>3966</v>
      </c>
      <c r="AA346" t="s">
        <v>3967</v>
      </c>
      <c r="AD346" t="s">
        <v>1805</v>
      </c>
      <c r="AE346" t="s">
        <v>378</v>
      </c>
      <c r="AF346" t="s">
        <v>3968</v>
      </c>
      <c r="AG346" t="s">
        <v>338</v>
      </c>
      <c r="AH346" t="s">
        <v>530</v>
      </c>
      <c r="AJ346" t="s">
        <v>3969</v>
      </c>
      <c r="AL346" t="s">
        <v>339</v>
      </c>
      <c r="AM346">
        <v>1</v>
      </c>
      <c r="AN346">
        <v>1</v>
      </c>
      <c r="AO346">
        <v>6688</v>
      </c>
      <c r="AQ346">
        <v>125960</v>
      </c>
      <c r="AR346">
        <v>51090030</v>
      </c>
      <c r="AS346" t="s">
        <v>3043</v>
      </c>
      <c r="AT346" t="s">
        <v>628</v>
      </c>
      <c r="AW346" t="s">
        <v>343</v>
      </c>
      <c r="BY346" t="s">
        <v>342</v>
      </c>
      <c r="BZ346" t="b">
        <v>0</v>
      </c>
      <c r="EQ346">
        <v>243047</v>
      </c>
      <c r="ER346" t="s">
        <v>3151</v>
      </c>
      <c r="EV346">
        <v>17285759</v>
      </c>
      <c r="EW346">
        <v>928</v>
      </c>
      <c r="EX346">
        <v>220316</v>
      </c>
      <c r="EY346" t="s">
        <v>3970</v>
      </c>
      <c r="EZ346">
        <v>1</v>
      </c>
      <c r="FC346">
        <v>95385</v>
      </c>
      <c r="FD346" t="s">
        <v>3531</v>
      </c>
    </row>
    <row r="347" spans="1:160" x14ac:dyDescent="0.3">
      <c r="A347" t="str">
        <f>VLOOKUP(B347,Table2[],3,FALSE)</f>
        <v>Digital</v>
      </c>
      <c r="B347" t="str">
        <f>IF(OR(ISNUMBER(FIND("QVC",Z347)),ISNUMBER(FIND("QVC",AL347))),"QVC",IF(OR(ISNUMBER(FIND("NCO",H347)),ISNUMBER(FIND("NCO",Y347))), "NCO", IF(AL347="consumer","PMD.com",VLOOKUP(LEFT(H347,2),Tables!$E$1:$F$11,2,FALSE))))</f>
        <v>PMD.com</v>
      </c>
      <c r="C347">
        <f t="shared" si="16"/>
        <v>5341030</v>
      </c>
      <c r="D347">
        <f t="shared" si="17"/>
        <v>1</v>
      </c>
      <c r="E347" t="str">
        <f t="shared" ca="1" si="15"/>
        <v>shifted orders shipped</v>
      </c>
      <c r="F347" t="s">
        <v>3539</v>
      </c>
      <c r="G347" t="s">
        <v>335</v>
      </c>
      <c r="H347" t="s">
        <v>3150</v>
      </c>
      <c r="I347" s="6">
        <v>44011.408333333333</v>
      </c>
      <c r="J347" t="s">
        <v>16</v>
      </c>
      <c r="K347" s="6">
        <v>44013.26871527778</v>
      </c>
      <c r="M347" t="s">
        <v>3966</v>
      </c>
      <c r="N347" t="s">
        <v>3967</v>
      </c>
      <c r="Q347" t="s">
        <v>1805</v>
      </c>
      <c r="R347" t="s">
        <v>378</v>
      </c>
      <c r="S347" t="s">
        <v>3968</v>
      </c>
      <c r="T347" t="s">
        <v>338</v>
      </c>
      <c r="U347" t="s">
        <v>530</v>
      </c>
      <c r="W347" t="s">
        <v>3969</v>
      </c>
      <c r="Z347" t="s">
        <v>3966</v>
      </c>
      <c r="AA347" t="s">
        <v>3967</v>
      </c>
      <c r="AD347" t="s">
        <v>1805</v>
      </c>
      <c r="AE347" t="s">
        <v>378</v>
      </c>
      <c r="AF347" t="s">
        <v>3968</v>
      </c>
      <c r="AG347" t="s">
        <v>338</v>
      </c>
      <c r="AH347" t="s">
        <v>530</v>
      </c>
      <c r="AJ347" t="s">
        <v>3969</v>
      </c>
      <c r="AL347" t="s">
        <v>339</v>
      </c>
      <c r="AM347">
        <v>1</v>
      </c>
      <c r="AN347">
        <v>1</v>
      </c>
      <c r="AO347">
        <v>12859</v>
      </c>
      <c r="AQ347">
        <v>124642</v>
      </c>
      <c r="AR347">
        <v>5341030</v>
      </c>
      <c r="AS347" t="s">
        <v>925</v>
      </c>
      <c r="AT347" t="s">
        <v>926</v>
      </c>
      <c r="AW347" t="s">
        <v>366</v>
      </c>
      <c r="AX347" t="s">
        <v>366</v>
      </c>
      <c r="AY347" t="s">
        <v>345</v>
      </c>
      <c r="AZ347" t="s">
        <v>346</v>
      </c>
      <c r="BY347" t="s">
        <v>342</v>
      </c>
      <c r="EQ347">
        <v>243275</v>
      </c>
      <c r="ER347" t="s">
        <v>3151</v>
      </c>
      <c r="EV347">
        <v>17285759</v>
      </c>
      <c r="EW347">
        <v>928</v>
      </c>
      <c r="EX347">
        <v>220316</v>
      </c>
      <c r="EY347" t="s">
        <v>3970</v>
      </c>
      <c r="EZ347">
        <v>1</v>
      </c>
      <c r="FC347">
        <v>95385</v>
      </c>
      <c r="FD347" t="s">
        <v>3531</v>
      </c>
    </row>
    <row r="348" spans="1:160" x14ac:dyDescent="0.3">
      <c r="A348" t="str">
        <f>VLOOKUP(B348,Table2[],3,FALSE)</f>
        <v>Digital</v>
      </c>
      <c r="B348" t="str">
        <f>IF(OR(ISNUMBER(FIND("QVC",Z348)),ISNUMBER(FIND("QVC",AL348))),"QVC",IF(OR(ISNUMBER(FIND("NCO",H348)),ISNUMBER(FIND("NCO",Y348))), "NCO", IF(AL348="consumer","PMD.com",VLOOKUP(LEFT(H348,2),Tables!$E$1:$F$11,2,FALSE))))</f>
        <v>PMD.com</v>
      </c>
      <c r="C348">
        <f t="shared" si="16"/>
        <v>55090001</v>
      </c>
      <c r="D348">
        <f t="shared" si="17"/>
        <v>2</v>
      </c>
      <c r="E348" t="str">
        <f t="shared" ca="1" si="15"/>
        <v>shifted orders shipped</v>
      </c>
      <c r="F348" t="s">
        <v>3539</v>
      </c>
      <c r="G348" t="s">
        <v>335</v>
      </c>
      <c r="H348" t="s">
        <v>3150</v>
      </c>
      <c r="I348" s="6">
        <v>44011.408333333333</v>
      </c>
      <c r="J348" t="s">
        <v>16</v>
      </c>
      <c r="K348" s="6">
        <v>44013.26871527778</v>
      </c>
      <c r="M348" t="s">
        <v>3966</v>
      </c>
      <c r="N348" t="s">
        <v>3967</v>
      </c>
      <c r="Q348" t="s">
        <v>1805</v>
      </c>
      <c r="R348" t="s">
        <v>378</v>
      </c>
      <c r="S348" t="s">
        <v>3968</v>
      </c>
      <c r="T348" t="s">
        <v>338</v>
      </c>
      <c r="U348" t="s">
        <v>530</v>
      </c>
      <c r="W348" t="s">
        <v>3969</v>
      </c>
      <c r="Z348" t="s">
        <v>3966</v>
      </c>
      <c r="AA348" t="s">
        <v>3967</v>
      </c>
      <c r="AD348" t="s">
        <v>1805</v>
      </c>
      <c r="AE348" t="s">
        <v>378</v>
      </c>
      <c r="AF348" t="s">
        <v>3968</v>
      </c>
      <c r="AG348" t="s">
        <v>338</v>
      </c>
      <c r="AH348" t="s">
        <v>530</v>
      </c>
      <c r="AJ348" t="s">
        <v>3969</v>
      </c>
      <c r="AL348" t="s">
        <v>339</v>
      </c>
      <c r="AM348">
        <v>2</v>
      </c>
      <c r="AN348">
        <v>2</v>
      </c>
      <c r="AO348">
        <v>5013</v>
      </c>
      <c r="AQ348">
        <v>124478</v>
      </c>
      <c r="AR348">
        <v>55090001</v>
      </c>
      <c r="AS348" t="s">
        <v>995</v>
      </c>
      <c r="AT348" t="s">
        <v>165</v>
      </c>
      <c r="AW348" t="s">
        <v>340</v>
      </c>
      <c r="AX348" t="s">
        <v>340</v>
      </c>
      <c r="AY348" t="s">
        <v>382</v>
      </c>
      <c r="AZ348">
        <v>0</v>
      </c>
      <c r="BY348" t="s">
        <v>342</v>
      </c>
      <c r="EQ348">
        <v>251219</v>
      </c>
      <c r="ER348" t="s">
        <v>3151</v>
      </c>
      <c r="EV348">
        <v>17285759</v>
      </c>
      <c r="EW348">
        <v>928</v>
      </c>
      <c r="EX348">
        <v>220316</v>
      </c>
      <c r="EY348" t="s">
        <v>3970</v>
      </c>
      <c r="EZ348">
        <v>1</v>
      </c>
      <c r="FC348">
        <v>55090001</v>
      </c>
      <c r="FD348" t="s">
        <v>165</v>
      </c>
    </row>
    <row r="349" spans="1:160" x14ac:dyDescent="0.3">
      <c r="A349" t="str">
        <f>VLOOKUP(B349,Table2[],3,FALSE)</f>
        <v>Digital</v>
      </c>
      <c r="B349" t="str">
        <f>IF(OR(ISNUMBER(FIND("QVC",Z349)),ISNUMBER(FIND("QVC",AL349))),"QVC",IF(OR(ISNUMBER(FIND("NCO",H349)),ISNUMBER(FIND("NCO",Y349))), "NCO", IF(AL349="consumer","PMD.com",VLOOKUP(LEFT(H349,2),Tables!$E$1:$F$11,2,FALSE))))</f>
        <v>PMD.com</v>
      </c>
      <c r="C349">
        <f t="shared" si="16"/>
        <v>5357</v>
      </c>
      <c r="D349">
        <f t="shared" si="17"/>
        <v>1</v>
      </c>
      <c r="E349" t="str">
        <f t="shared" ca="1" si="15"/>
        <v>shifted orders shipped</v>
      </c>
      <c r="F349" t="s">
        <v>3539</v>
      </c>
      <c r="G349" t="s">
        <v>335</v>
      </c>
      <c r="H349" t="s">
        <v>3150</v>
      </c>
      <c r="I349" s="6">
        <v>44011.408333333333</v>
      </c>
      <c r="J349" t="s">
        <v>16</v>
      </c>
      <c r="K349" s="6">
        <v>44013.26871527778</v>
      </c>
      <c r="M349" t="s">
        <v>3966</v>
      </c>
      <c r="N349" t="s">
        <v>3967</v>
      </c>
      <c r="Q349" t="s">
        <v>1805</v>
      </c>
      <c r="R349" t="s">
        <v>378</v>
      </c>
      <c r="S349" t="s">
        <v>3968</v>
      </c>
      <c r="T349" t="s">
        <v>338</v>
      </c>
      <c r="U349" t="s">
        <v>530</v>
      </c>
      <c r="W349" t="s">
        <v>3969</v>
      </c>
      <c r="Z349" t="s">
        <v>3966</v>
      </c>
      <c r="AA349" t="s">
        <v>3967</v>
      </c>
      <c r="AD349" t="s">
        <v>1805</v>
      </c>
      <c r="AE349" t="s">
        <v>378</v>
      </c>
      <c r="AF349" t="s">
        <v>3968</v>
      </c>
      <c r="AG349" t="s">
        <v>338</v>
      </c>
      <c r="AH349" t="s">
        <v>530</v>
      </c>
      <c r="AJ349" t="s">
        <v>3969</v>
      </c>
      <c r="AL349" t="s">
        <v>339</v>
      </c>
      <c r="AM349">
        <v>1</v>
      </c>
      <c r="AN349">
        <v>1</v>
      </c>
      <c r="AO349">
        <v>15182</v>
      </c>
      <c r="AQ349">
        <v>124521</v>
      </c>
      <c r="AR349">
        <v>5357</v>
      </c>
      <c r="AS349" t="s">
        <v>87</v>
      </c>
      <c r="AT349" t="s">
        <v>88</v>
      </c>
      <c r="AW349" t="s">
        <v>340</v>
      </c>
      <c r="AX349" t="s">
        <v>340</v>
      </c>
      <c r="AY349" t="s">
        <v>351</v>
      </c>
      <c r="AZ349" t="s">
        <v>379</v>
      </c>
      <c r="BY349" t="s">
        <v>342</v>
      </c>
      <c r="EQ349">
        <v>249142</v>
      </c>
      <c r="ER349" t="s">
        <v>3151</v>
      </c>
      <c r="EV349">
        <v>17285759</v>
      </c>
      <c r="EW349">
        <v>928</v>
      </c>
      <c r="EX349">
        <v>220316</v>
      </c>
      <c r="EY349" t="s">
        <v>3970</v>
      </c>
      <c r="EZ349">
        <v>1</v>
      </c>
      <c r="FC349">
        <v>5357</v>
      </c>
      <c r="FD349" t="s">
        <v>88</v>
      </c>
    </row>
    <row r="350" spans="1:160" x14ac:dyDescent="0.3">
      <c r="A350" t="str">
        <f>VLOOKUP(B350,Table2[],3,FALSE)</f>
        <v>Digital</v>
      </c>
      <c r="B350" t="str">
        <f>IF(OR(ISNUMBER(FIND("QVC",Z350)),ISNUMBER(FIND("QVC",AL350))),"QVC",IF(OR(ISNUMBER(FIND("NCO",H350)),ISNUMBER(FIND("NCO",Y350))), "NCO", IF(AL350="consumer","PMD.com",VLOOKUP(LEFT(H350,2),Tables!$E$1:$F$11,2,FALSE))))</f>
        <v>PMD.com</v>
      </c>
      <c r="C350">
        <f t="shared" si="16"/>
        <v>53920001</v>
      </c>
      <c r="D350">
        <f t="shared" si="17"/>
        <v>1</v>
      </c>
      <c r="E350" t="str">
        <f t="shared" ca="1" si="15"/>
        <v>shifted orders shipped</v>
      </c>
      <c r="F350" t="s">
        <v>3539</v>
      </c>
      <c r="G350" t="s">
        <v>335</v>
      </c>
      <c r="H350" t="s">
        <v>3150</v>
      </c>
      <c r="I350" s="6">
        <v>44011.408333333333</v>
      </c>
      <c r="J350" t="s">
        <v>16</v>
      </c>
      <c r="K350" s="6">
        <v>44013.26871527778</v>
      </c>
      <c r="M350" t="s">
        <v>3966</v>
      </c>
      <c r="N350" t="s">
        <v>3967</v>
      </c>
      <c r="Q350" t="s">
        <v>1805</v>
      </c>
      <c r="R350" t="s">
        <v>378</v>
      </c>
      <c r="S350" t="s">
        <v>3968</v>
      </c>
      <c r="T350" t="s">
        <v>338</v>
      </c>
      <c r="U350" t="s">
        <v>530</v>
      </c>
      <c r="W350" t="s">
        <v>3969</v>
      </c>
      <c r="Z350" t="s">
        <v>3966</v>
      </c>
      <c r="AA350" t="s">
        <v>3967</v>
      </c>
      <c r="AD350" t="s">
        <v>1805</v>
      </c>
      <c r="AE350" t="s">
        <v>378</v>
      </c>
      <c r="AF350" t="s">
        <v>3968</v>
      </c>
      <c r="AG350" t="s">
        <v>338</v>
      </c>
      <c r="AH350" t="s">
        <v>530</v>
      </c>
      <c r="AJ350" t="s">
        <v>3969</v>
      </c>
      <c r="AL350" t="s">
        <v>339</v>
      </c>
      <c r="AM350">
        <v>1</v>
      </c>
      <c r="AN350">
        <v>1</v>
      </c>
      <c r="AO350">
        <v>14899</v>
      </c>
      <c r="AQ350">
        <v>124468</v>
      </c>
      <c r="AR350">
        <v>53920001</v>
      </c>
      <c r="AS350">
        <v>9000000</v>
      </c>
      <c r="AT350" t="s">
        <v>40</v>
      </c>
      <c r="AW350" t="s">
        <v>343</v>
      </c>
      <c r="BY350" t="s">
        <v>342</v>
      </c>
      <c r="EQ350">
        <v>243396</v>
      </c>
      <c r="ER350" t="s">
        <v>3151</v>
      </c>
      <c r="EV350">
        <v>17285759</v>
      </c>
      <c r="EW350">
        <v>928</v>
      </c>
      <c r="EX350">
        <v>220316</v>
      </c>
      <c r="EY350" t="s">
        <v>3970</v>
      </c>
      <c r="EZ350">
        <v>1</v>
      </c>
      <c r="FC350">
        <v>95385</v>
      </c>
      <c r="FD350" t="s">
        <v>3531</v>
      </c>
    </row>
    <row r="351" spans="1:160" x14ac:dyDescent="0.3">
      <c r="A351" t="str">
        <f>VLOOKUP(B351,Table2[],3,FALSE)</f>
        <v>Digital</v>
      </c>
      <c r="B351" t="str">
        <f>IF(OR(ISNUMBER(FIND("QVC",Z351)),ISNUMBER(FIND("QVC",AL351))),"QVC",IF(OR(ISNUMBER(FIND("NCO",H351)),ISNUMBER(FIND("NCO",Y351))), "NCO", IF(AL351="consumer","PMD.com",VLOOKUP(LEFT(H351,2),Tables!$E$1:$F$11,2,FALSE))))</f>
        <v>PMD.com</v>
      </c>
      <c r="C351">
        <f t="shared" si="16"/>
        <v>52430001</v>
      </c>
      <c r="D351">
        <f t="shared" si="17"/>
        <v>1</v>
      </c>
      <c r="E351" t="str">
        <f t="shared" ca="1" si="15"/>
        <v>shifted orders shipped</v>
      </c>
      <c r="F351" t="s">
        <v>3539</v>
      </c>
      <c r="G351" t="s">
        <v>335</v>
      </c>
      <c r="H351" t="s">
        <v>3150</v>
      </c>
      <c r="I351" s="6">
        <v>44011.408333333333</v>
      </c>
      <c r="J351" t="s">
        <v>16</v>
      </c>
      <c r="K351" s="6">
        <v>44013.26871527778</v>
      </c>
      <c r="M351" t="s">
        <v>3966</v>
      </c>
      <c r="N351" t="s">
        <v>3967</v>
      </c>
      <c r="Q351" t="s">
        <v>1805</v>
      </c>
      <c r="R351" t="s">
        <v>378</v>
      </c>
      <c r="S351" t="s">
        <v>3968</v>
      </c>
      <c r="T351" t="s">
        <v>338</v>
      </c>
      <c r="U351" t="s">
        <v>530</v>
      </c>
      <c r="W351" t="s">
        <v>3969</v>
      </c>
      <c r="Z351" t="s">
        <v>3966</v>
      </c>
      <c r="AA351" t="s">
        <v>3967</v>
      </c>
      <c r="AD351" t="s">
        <v>1805</v>
      </c>
      <c r="AE351" t="s">
        <v>378</v>
      </c>
      <c r="AF351" t="s">
        <v>3968</v>
      </c>
      <c r="AG351" t="s">
        <v>338</v>
      </c>
      <c r="AH351" t="s">
        <v>530</v>
      </c>
      <c r="AJ351" t="s">
        <v>3969</v>
      </c>
      <c r="AL351" t="s">
        <v>339</v>
      </c>
      <c r="AM351">
        <v>1</v>
      </c>
      <c r="AN351">
        <v>1</v>
      </c>
      <c r="AO351">
        <v>12063</v>
      </c>
      <c r="AQ351">
        <v>127155</v>
      </c>
      <c r="AR351">
        <v>52430001</v>
      </c>
      <c r="AS351" t="s">
        <v>927</v>
      </c>
      <c r="AT351" t="s">
        <v>75</v>
      </c>
      <c r="AW351" t="s">
        <v>340</v>
      </c>
      <c r="AX351" t="s">
        <v>340</v>
      </c>
      <c r="AY351" t="s">
        <v>357</v>
      </c>
      <c r="AZ351" t="s">
        <v>363</v>
      </c>
      <c r="BY351" t="s">
        <v>342</v>
      </c>
      <c r="EQ351">
        <v>249990</v>
      </c>
      <c r="ER351" t="s">
        <v>3151</v>
      </c>
      <c r="EV351">
        <v>17285759</v>
      </c>
      <c r="EW351">
        <v>928</v>
      </c>
      <c r="EX351">
        <v>220316</v>
      </c>
      <c r="EY351" t="s">
        <v>3970</v>
      </c>
      <c r="EZ351">
        <v>1</v>
      </c>
      <c r="FC351">
        <v>95385</v>
      </c>
      <c r="FD351" t="s">
        <v>3531</v>
      </c>
    </row>
    <row r="352" spans="1:160" x14ac:dyDescent="0.3">
      <c r="A352" t="str">
        <f>VLOOKUP(B352,Table2[],3,FALSE)</f>
        <v>Digital</v>
      </c>
      <c r="B352" t="str">
        <f>IF(OR(ISNUMBER(FIND("QVC",Z352)),ISNUMBER(FIND("QVC",AL352))),"QVC",IF(OR(ISNUMBER(FIND("NCO",H352)),ISNUMBER(FIND("NCO",Y352))), "NCO", IF(AL352="consumer","PMD.com",VLOOKUP(LEFT(H352,2),Tables!$E$1:$F$11,2,FALSE))))</f>
        <v>PMD.com</v>
      </c>
      <c r="C352">
        <f t="shared" si="16"/>
        <v>51080001</v>
      </c>
      <c r="D352">
        <f t="shared" si="17"/>
        <v>1</v>
      </c>
      <c r="E352" t="str">
        <f t="shared" ca="1" si="15"/>
        <v>shifted orders shipped</v>
      </c>
      <c r="F352" t="s">
        <v>3539</v>
      </c>
      <c r="G352" t="s">
        <v>335</v>
      </c>
      <c r="H352" t="s">
        <v>3084</v>
      </c>
      <c r="I352" s="6">
        <v>44011.370868055557</v>
      </c>
      <c r="J352" t="s">
        <v>16</v>
      </c>
      <c r="K352" s="6">
        <v>44013.268888888888</v>
      </c>
      <c r="M352" t="s">
        <v>3971</v>
      </c>
      <c r="N352" t="s">
        <v>3972</v>
      </c>
      <c r="Q352" t="s">
        <v>487</v>
      </c>
      <c r="R352" t="s">
        <v>365</v>
      </c>
      <c r="S352" t="s">
        <v>3973</v>
      </c>
      <c r="T352" t="s">
        <v>338</v>
      </c>
      <c r="U352" t="s">
        <v>530</v>
      </c>
      <c r="W352" t="s">
        <v>3974</v>
      </c>
      <c r="Z352" t="s">
        <v>3971</v>
      </c>
      <c r="AA352" t="s">
        <v>3972</v>
      </c>
      <c r="AD352" t="s">
        <v>487</v>
      </c>
      <c r="AE352" t="s">
        <v>365</v>
      </c>
      <c r="AF352" t="s">
        <v>3973</v>
      </c>
      <c r="AG352" t="s">
        <v>338</v>
      </c>
      <c r="AH352" t="s">
        <v>530</v>
      </c>
      <c r="AJ352" t="s">
        <v>3974</v>
      </c>
      <c r="AL352" t="s">
        <v>339</v>
      </c>
      <c r="AM352">
        <v>1</v>
      </c>
      <c r="AN352">
        <v>1</v>
      </c>
      <c r="AO352">
        <v>19656</v>
      </c>
      <c r="AQ352">
        <v>124645</v>
      </c>
      <c r="AR352">
        <v>51080001</v>
      </c>
      <c r="AS352" t="s">
        <v>988</v>
      </c>
      <c r="AT352" t="s">
        <v>57</v>
      </c>
      <c r="AW352" t="s">
        <v>343</v>
      </c>
      <c r="BY352" t="s">
        <v>342</v>
      </c>
      <c r="EQ352">
        <v>251119</v>
      </c>
      <c r="ER352" t="s">
        <v>3085</v>
      </c>
      <c r="EV352">
        <v>17285726</v>
      </c>
      <c r="EW352">
        <v>928</v>
      </c>
      <c r="EX352">
        <v>220282</v>
      </c>
      <c r="EY352" t="s">
        <v>3975</v>
      </c>
      <c r="EZ352">
        <v>1</v>
      </c>
      <c r="FC352">
        <v>51080001</v>
      </c>
      <c r="FD352" t="s">
        <v>57</v>
      </c>
    </row>
    <row r="353" spans="1:160" x14ac:dyDescent="0.3">
      <c r="A353" t="str">
        <f>VLOOKUP(B353,Table2[],3,FALSE)</f>
        <v>Digital</v>
      </c>
      <c r="B353" t="str">
        <f>IF(OR(ISNUMBER(FIND("QVC",Z353)),ISNUMBER(FIND("QVC",AL353))),"QVC",IF(OR(ISNUMBER(FIND("NCO",H353)),ISNUMBER(FIND("NCO",Y353))), "NCO", IF(AL353="consumer","PMD.com",VLOOKUP(LEFT(H353,2),Tables!$E$1:$F$11,2,FALSE))))</f>
        <v>PMD.com</v>
      </c>
      <c r="C353">
        <f t="shared" si="16"/>
        <v>53920001</v>
      </c>
      <c r="D353">
        <f t="shared" si="17"/>
        <v>1</v>
      </c>
      <c r="E353" t="str">
        <f t="shared" ca="1" si="15"/>
        <v>shifted orders shipped</v>
      </c>
      <c r="F353" t="s">
        <v>3539</v>
      </c>
      <c r="G353" t="s">
        <v>335</v>
      </c>
      <c r="H353" t="s">
        <v>3084</v>
      </c>
      <c r="I353" s="6">
        <v>44011.370868055557</v>
      </c>
      <c r="J353" t="s">
        <v>16</v>
      </c>
      <c r="K353" s="6">
        <v>44013.268888888888</v>
      </c>
      <c r="M353" t="s">
        <v>3971</v>
      </c>
      <c r="N353" t="s">
        <v>3972</v>
      </c>
      <c r="Q353" t="s">
        <v>487</v>
      </c>
      <c r="R353" t="s">
        <v>365</v>
      </c>
      <c r="S353" t="s">
        <v>3973</v>
      </c>
      <c r="T353" t="s">
        <v>338</v>
      </c>
      <c r="U353" t="s">
        <v>530</v>
      </c>
      <c r="W353" t="s">
        <v>3974</v>
      </c>
      <c r="Z353" t="s">
        <v>3971</v>
      </c>
      <c r="AA353" t="s">
        <v>3972</v>
      </c>
      <c r="AD353" t="s">
        <v>487</v>
      </c>
      <c r="AE353" t="s">
        <v>365</v>
      </c>
      <c r="AF353" t="s">
        <v>3973</v>
      </c>
      <c r="AG353" t="s">
        <v>338</v>
      </c>
      <c r="AH353" t="s">
        <v>530</v>
      </c>
      <c r="AJ353" t="s">
        <v>3974</v>
      </c>
      <c r="AL353" t="s">
        <v>339</v>
      </c>
      <c r="AM353">
        <v>1</v>
      </c>
      <c r="AN353">
        <v>1</v>
      </c>
      <c r="AO353">
        <v>14899</v>
      </c>
      <c r="AQ353">
        <v>124468</v>
      </c>
      <c r="AR353">
        <v>53920001</v>
      </c>
      <c r="AS353">
        <v>9000000</v>
      </c>
      <c r="AT353" t="s">
        <v>40</v>
      </c>
      <c r="AW353" t="s">
        <v>343</v>
      </c>
      <c r="BY353" t="s">
        <v>342</v>
      </c>
      <c r="EQ353">
        <v>243396</v>
      </c>
      <c r="ER353" t="s">
        <v>3085</v>
      </c>
      <c r="EV353">
        <v>17285726</v>
      </c>
      <c r="EW353">
        <v>928</v>
      </c>
      <c r="EX353">
        <v>220282</v>
      </c>
      <c r="EY353" t="s">
        <v>3975</v>
      </c>
      <c r="EZ353">
        <v>1</v>
      </c>
      <c r="FC353">
        <v>95385</v>
      </c>
      <c r="FD353" t="s">
        <v>3531</v>
      </c>
    </row>
    <row r="354" spans="1:160" x14ac:dyDescent="0.3">
      <c r="A354" t="str">
        <f>VLOOKUP(B354,Table2[],3,FALSE)</f>
        <v>Digital</v>
      </c>
      <c r="B354" t="str">
        <f>IF(OR(ISNUMBER(FIND("QVC",Z354)),ISNUMBER(FIND("QVC",AL354))),"QVC",IF(OR(ISNUMBER(FIND("NCO",H354)),ISNUMBER(FIND("NCO",Y354))), "NCO", IF(AL354="consumer","PMD.com",VLOOKUP(LEFT(H354,2),Tables!$E$1:$F$11,2,FALSE))))</f>
        <v>PMD.com</v>
      </c>
      <c r="C354">
        <f t="shared" si="16"/>
        <v>5354</v>
      </c>
      <c r="D354">
        <f t="shared" si="17"/>
        <v>1</v>
      </c>
      <c r="E354" t="str">
        <f t="shared" ca="1" si="15"/>
        <v>shifted orders shipped</v>
      </c>
      <c r="F354" t="s">
        <v>3539</v>
      </c>
      <c r="G354" t="s">
        <v>335</v>
      </c>
      <c r="H354" t="s">
        <v>3084</v>
      </c>
      <c r="I354" s="6">
        <v>44011.370868055557</v>
      </c>
      <c r="J354" t="s">
        <v>16</v>
      </c>
      <c r="K354" s="6">
        <v>44013.268888888888</v>
      </c>
      <c r="M354" t="s">
        <v>3971</v>
      </c>
      <c r="N354" t="s">
        <v>3972</v>
      </c>
      <c r="Q354" t="s">
        <v>487</v>
      </c>
      <c r="R354" t="s">
        <v>365</v>
      </c>
      <c r="S354" t="s">
        <v>3973</v>
      </c>
      <c r="T354" t="s">
        <v>338</v>
      </c>
      <c r="U354" t="s">
        <v>530</v>
      </c>
      <c r="W354" t="s">
        <v>3974</v>
      </c>
      <c r="Z354" t="s">
        <v>3971</v>
      </c>
      <c r="AA354" t="s">
        <v>3972</v>
      </c>
      <c r="AD354" t="s">
        <v>487</v>
      </c>
      <c r="AE354" t="s">
        <v>365</v>
      </c>
      <c r="AF354" t="s">
        <v>3973</v>
      </c>
      <c r="AG354" t="s">
        <v>338</v>
      </c>
      <c r="AH354" t="s">
        <v>530</v>
      </c>
      <c r="AJ354" t="s">
        <v>3974</v>
      </c>
      <c r="AL354" t="s">
        <v>339</v>
      </c>
      <c r="AM354">
        <v>1</v>
      </c>
      <c r="AN354">
        <v>1</v>
      </c>
      <c r="AO354">
        <v>5214</v>
      </c>
      <c r="AQ354">
        <v>124518</v>
      </c>
      <c r="AR354">
        <v>5354</v>
      </c>
      <c r="AS354" t="s">
        <v>1753</v>
      </c>
      <c r="AT354" t="s">
        <v>103</v>
      </c>
      <c r="AW354" t="s">
        <v>340</v>
      </c>
      <c r="AX354" t="s">
        <v>340</v>
      </c>
      <c r="AY354" t="s">
        <v>351</v>
      </c>
      <c r="AZ354" t="s">
        <v>415</v>
      </c>
      <c r="BY354" t="s">
        <v>342</v>
      </c>
      <c r="EQ354">
        <v>249176</v>
      </c>
      <c r="ER354" t="s">
        <v>3085</v>
      </c>
      <c r="EV354">
        <v>17285726</v>
      </c>
      <c r="EW354">
        <v>928</v>
      </c>
      <c r="EX354">
        <v>220282</v>
      </c>
      <c r="EY354" t="s">
        <v>3975</v>
      </c>
      <c r="EZ354">
        <v>1</v>
      </c>
      <c r="FC354">
        <v>5354</v>
      </c>
      <c r="FD354" t="s">
        <v>103</v>
      </c>
    </row>
    <row r="355" spans="1:160" x14ac:dyDescent="0.3">
      <c r="A355" t="str">
        <f>VLOOKUP(B355,Table2[],3,FALSE)</f>
        <v>Digital</v>
      </c>
      <c r="B355" t="str">
        <f>IF(OR(ISNUMBER(FIND("QVC",Z355)),ISNUMBER(FIND("QVC",AL355))),"QVC",IF(OR(ISNUMBER(FIND("NCO",H355)),ISNUMBER(FIND("NCO",Y355))), "NCO", IF(AL355="consumer","PMD.com",VLOOKUP(LEFT(H355,2),Tables!$E$1:$F$11,2,FALSE))))</f>
        <v>PMD.com</v>
      </c>
      <c r="C355">
        <f t="shared" si="16"/>
        <v>52430001</v>
      </c>
      <c r="D355">
        <f t="shared" si="17"/>
        <v>1</v>
      </c>
      <c r="E355" t="str">
        <f t="shared" ca="1" si="15"/>
        <v>shifted orders shipped</v>
      </c>
      <c r="F355" t="s">
        <v>3539</v>
      </c>
      <c r="G355" t="s">
        <v>335</v>
      </c>
      <c r="H355" t="s">
        <v>3084</v>
      </c>
      <c r="I355" s="6">
        <v>44011.370868055557</v>
      </c>
      <c r="J355" t="s">
        <v>16</v>
      </c>
      <c r="K355" s="6">
        <v>44013.268888888888</v>
      </c>
      <c r="M355" t="s">
        <v>3971</v>
      </c>
      <c r="N355" t="s">
        <v>3972</v>
      </c>
      <c r="Q355" t="s">
        <v>487</v>
      </c>
      <c r="R355" t="s">
        <v>365</v>
      </c>
      <c r="S355" t="s">
        <v>3973</v>
      </c>
      <c r="T355" t="s">
        <v>338</v>
      </c>
      <c r="U355" t="s">
        <v>530</v>
      </c>
      <c r="W355" t="s">
        <v>3974</v>
      </c>
      <c r="Z355" t="s">
        <v>3971</v>
      </c>
      <c r="AA355" t="s">
        <v>3972</v>
      </c>
      <c r="AD355" t="s">
        <v>487</v>
      </c>
      <c r="AE355" t="s">
        <v>365</v>
      </c>
      <c r="AF355" t="s">
        <v>3973</v>
      </c>
      <c r="AG355" t="s">
        <v>338</v>
      </c>
      <c r="AH355" t="s">
        <v>530</v>
      </c>
      <c r="AJ355" t="s">
        <v>3974</v>
      </c>
      <c r="AL355" t="s">
        <v>339</v>
      </c>
      <c r="AM355">
        <v>1</v>
      </c>
      <c r="AN355">
        <v>1</v>
      </c>
      <c r="AO355">
        <v>12063</v>
      </c>
      <c r="AQ355">
        <v>127155</v>
      </c>
      <c r="AR355">
        <v>52430001</v>
      </c>
      <c r="AS355" t="s">
        <v>927</v>
      </c>
      <c r="AT355" t="s">
        <v>75</v>
      </c>
      <c r="AW355" t="s">
        <v>340</v>
      </c>
      <c r="AX355" t="s">
        <v>340</v>
      </c>
      <c r="AY355" t="s">
        <v>357</v>
      </c>
      <c r="AZ355" t="s">
        <v>363</v>
      </c>
      <c r="BY355" t="s">
        <v>342</v>
      </c>
      <c r="EQ355">
        <v>249990</v>
      </c>
      <c r="ER355" t="s">
        <v>3085</v>
      </c>
      <c r="EV355">
        <v>17285726</v>
      </c>
      <c r="EW355">
        <v>928</v>
      </c>
      <c r="EX355">
        <v>220282</v>
      </c>
      <c r="EY355" t="s">
        <v>3975</v>
      </c>
      <c r="EZ355">
        <v>1</v>
      </c>
      <c r="FC355">
        <v>95385</v>
      </c>
      <c r="FD355" t="s">
        <v>3531</v>
      </c>
    </row>
    <row r="356" spans="1:160" x14ac:dyDescent="0.3">
      <c r="A356" t="str">
        <f>VLOOKUP(B356,Table2[],3,FALSE)</f>
        <v>Digital</v>
      </c>
      <c r="B356" t="str">
        <f>IF(OR(ISNUMBER(FIND("QVC",Z356)),ISNUMBER(FIND("QVC",AL356))),"QVC",IF(OR(ISNUMBER(FIND("NCO",H356)),ISNUMBER(FIND("NCO",Y356))), "NCO", IF(AL356="consumer","PMD.com",VLOOKUP(LEFT(H356,2),Tables!$E$1:$F$11,2,FALSE))))</f>
        <v>PMD.com</v>
      </c>
      <c r="C356">
        <f t="shared" si="16"/>
        <v>5341030</v>
      </c>
      <c r="D356">
        <f t="shared" si="17"/>
        <v>1</v>
      </c>
      <c r="E356" t="str">
        <f t="shared" ca="1" si="15"/>
        <v>shifted orders shipped</v>
      </c>
      <c r="F356" t="s">
        <v>3539</v>
      </c>
      <c r="G356" t="s">
        <v>335</v>
      </c>
      <c r="H356" t="s">
        <v>3084</v>
      </c>
      <c r="I356" s="6">
        <v>44011.370868055557</v>
      </c>
      <c r="J356" t="s">
        <v>16</v>
      </c>
      <c r="K356" s="6">
        <v>44013.268888888888</v>
      </c>
      <c r="M356" t="s">
        <v>3971</v>
      </c>
      <c r="N356" t="s">
        <v>3972</v>
      </c>
      <c r="Q356" t="s">
        <v>487</v>
      </c>
      <c r="R356" t="s">
        <v>365</v>
      </c>
      <c r="S356" t="s">
        <v>3973</v>
      </c>
      <c r="T356" t="s">
        <v>338</v>
      </c>
      <c r="U356" t="s">
        <v>530</v>
      </c>
      <c r="W356" t="s">
        <v>3974</v>
      </c>
      <c r="Z356" t="s">
        <v>3971</v>
      </c>
      <c r="AA356" t="s">
        <v>3972</v>
      </c>
      <c r="AD356" t="s">
        <v>487</v>
      </c>
      <c r="AE356" t="s">
        <v>365</v>
      </c>
      <c r="AF356" t="s">
        <v>3973</v>
      </c>
      <c r="AG356" t="s">
        <v>338</v>
      </c>
      <c r="AH356" t="s">
        <v>530</v>
      </c>
      <c r="AJ356" t="s">
        <v>3974</v>
      </c>
      <c r="AL356" t="s">
        <v>339</v>
      </c>
      <c r="AM356">
        <v>1</v>
      </c>
      <c r="AN356">
        <v>1</v>
      </c>
      <c r="AO356">
        <v>12859</v>
      </c>
      <c r="AQ356">
        <v>124642</v>
      </c>
      <c r="AR356">
        <v>5341030</v>
      </c>
      <c r="AS356" t="s">
        <v>925</v>
      </c>
      <c r="AT356" t="s">
        <v>926</v>
      </c>
      <c r="AW356" t="s">
        <v>366</v>
      </c>
      <c r="AX356" t="s">
        <v>366</v>
      </c>
      <c r="AY356" t="s">
        <v>345</v>
      </c>
      <c r="AZ356" t="s">
        <v>346</v>
      </c>
      <c r="BY356" t="s">
        <v>342</v>
      </c>
      <c r="EQ356">
        <v>243275</v>
      </c>
      <c r="ER356" t="s">
        <v>3085</v>
      </c>
      <c r="EV356">
        <v>17285726</v>
      </c>
      <c r="EW356">
        <v>928</v>
      </c>
      <c r="EX356">
        <v>220282</v>
      </c>
      <c r="EY356" t="s">
        <v>3975</v>
      </c>
      <c r="EZ356">
        <v>1</v>
      </c>
      <c r="FC356">
        <v>95385</v>
      </c>
      <c r="FD356" t="s">
        <v>3531</v>
      </c>
    </row>
    <row r="357" spans="1:160" x14ac:dyDescent="0.3">
      <c r="A357" t="str">
        <f>VLOOKUP(B357,Table2[],3,FALSE)</f>
        <v>Digital</v>
      </c>
      <c r="B357" t="str">
        <f>IF(OR(ISNUMBER(FIND("QVC",Z357)),ISNUMBER(FIND("QVC",AL357))),"QVC",IF(OR(ISNUMBER(FIND("NCO",H357)),ISNUMBER(FIND("NCO",Y357))), "NCO", IF(AL357="consumer","PMD.com",VLOOKUP(LEFT(H357,2),Tables!$E$1:$F$11,2,FALSE))))</f>
        <v>PMD.com</v>
      </c>
      <c r="C357">
        <f t="shared" si="16"/>
        <v>51090030</v>
      </c>
      <c r="D357">
        <f t="shared" si="17"/>
        <v>1</v>
      </c>
      <c r="E357" t="str">
        <f t="shared" ca="1" si="15"/>
        <v>shifted orders shipped</v>
      </c>
      <c r="F357" t="s">
        <v>3539</v>
      </c>
      <c r="G357" t="s">
        <v>335</v>
      </c>
      <c r="H357" t="s">
        <v>3084</v>
      </c>
      <c r="I357" s="6">
        <v>44011.370868055557</v>
      </c>
      <c r="J357" t="s">
        <v>16</v>
      </c>
      <c r="K357" s="6">
        <v>44013.268888888888</v>
      </c>
      <c r="M357" t="s">
        <v>3971</v>
      </c>
      <c r="N357" t="s">
        <v>3972</v>
      </c>
      <c r="Q357" t="s">
        <v>487</v>
      </c>
      <c r="R357" t="s">
        <v>365</v>
      </c>
      <c r="S357" t="s">
        <v>3973</v>
      </c>
      <c r="T357" t="s">
        <v>338</v>
      </c>
      <c r="U357" t="s">
        <v>530</v>
      </c>
      <c r="W357" t="s">
        <v>3974</v>
      </c>
      <c r="Z357" t="s">
        <v>3971</v>
      </c>
      <c r="AA357" t="s">
        <v>3972</v>
      </c>
      <c r="AD357" t="s">
        <v>487</v>
      </c>
      <c r="AE357" t="s">
        <v>365</v>
      </c>
      <c r="AF357" t="s">
        <v>3973</v>
      </c>
      <c r="AG357" t="s">
        <v>338</v>
      </c>
      <c r="AH357" t="s">
        <v>530</v>
      </c>
      <c r="AJ357" t="s">
        <v>3974</v>
      </c>
      <c r="AL357" t="s">
        <v>339</v>
      </c>
      <c r="AM357">
        <v>1</v>
      </c>
      <c r="AN357">
        <v>1</v>
      </c>
      <c r="AO357">
        <v>6688</v>
      </c>
      <c r="AQ357">
        <v>125960</v>
      </c>
      <c r="AR357">
        <v>51090030</v>
      </c>
      <c r="AS357" t="s">
        <v>3043</v>
      </c>
      <c r="AT357" t="s">
        <v>628</v>
      </c>
      <c r="AW357" t="s">
        <v>343</v>
      </c>
      <c r="BY357" t="s">
        <v>342</v>
      </c>
      <c r="BZ357" t="b">
        <v>0</v>
      </c>
      <c r="EQ357">
        <v>243047</v>
      </c>
      <c r="ER357" t="s">
        <v>3085</v>
      </c>
      <c r="EV357">
        <v>17285726</v>
      </c>
      <c r="EW357">
        <v>928</v>
      </c>
      <c r="EX357">
        <v>220282</v>
      </c>
      <c r="EY357" t="s">
        <v>3975</v>
      </c>
      <c r="EZ357">
        <v>1</v>
      </c>
      <c r="FC357">
        <v>95385</v>
      </c>
      <c r="FD357" t="s">
        <v>3531</v>
      </c>
    </row>
    <row r="358" spans="1:160" x14ac:dyDescent="0.3">
      <c r="A358" t="str">
        <f>VLOOKUP(B358,Table2[],3,FALSE)</f>
        <v>Digital</v>
      </c>
      <c r="B358" t="str">
        <f>IF(OR(ISNUMBER(FIND("QVC",Z358)),ISNUMBER(FIND("QVC",AL358))),"QVC",IF(OR(ISNUMBER(FIND("NCO",H358)),ISNUMBER(FIND("NCO",Y358))), "NCO", IF(AL358="consumer","PMD.com",VLOOKUP(LEFT(H358,2),Tables!$E$1:$F$11,2,FALSE))))</f>
        <v>PMD.com</v>
      </c>
      <c r="C358">
        <f t="shared" si="16"/>
        <v>51010001</v>
      </c>
      <c r="D358">
        <f t="shared" si="17"/>
        <v>1</v>
      </c>
      <c r="E358" t="str">
        <f t="shared" ca="1" si="15"/>
        <v>shifted orders shipped</v>
      </c>
      <c r="F358" t="s">
        <v>3539</v>
      </c>
      <c r="G358" t="s">
        <v>335</v>
      </c>
      <c r="H358" t="s">
        <v>3382</v>
      </c>
      <c r="I358" s="6">
        <v>44011.533275462964</v>
      </c>
      <c r="J358" t="s">
        <v>16</v>
      </c>
      <c r="K358" s="6">
        <v>44013.26903935185</v>
      </c>
      <c r="M358" t="s">
        <v>1610</v>
      </c>
      <c r="N358" t="s">
        <v>3976</v>
      </c>
      <c r="Q358" t="s">
        <v>1611</v>
      </c>
      <c r="R358" t="s">
        <v>362</v>
      </c>
      <c r="S358" t="s">
        <v>3977</v>
      </c>
      <c r="T358" t="s">
        <v>338</v>
      </c>
      <c r="U358" t="s">
        <v>530</v>
      </c>
      <c r="W358" t="s">
        <v>1612</v>
      </c>
      <c r="Z358" t="s">
        <v>1610</v>
      </c>
      <c r="AA358" t="s">
        <v>3976</v>
      </c>
      <c r="AD358" t="s">
        <v>1611</v>
      </c>
      <c r="AE358" t="s">
        <v>362</v>
      </c>
      <c r="AF358" t="s">
        <v>3977</v>
      </c>
      <c r="AG358" t="s">
        <v>338</v>
      </c>
      <c r="AH358" t="s">
        <v>530</v>
      </c>
      <c r="AJ358" t="s">
        <v>1612</v>
      </c>
      <c r="AL358" t="s">
        <v>339</v>
      </c>
      <c r="AM358">
        <v>1</v>
      </c>
      <c r="AN358">
        <v>1</v>
      </c>
      <c r="AO358">
        <v>8743</v>
      </c>
      <c r="AQ358">
        <v>123868</v>
      </c>
      <c r="AR358">
        <v>51010001</v>
      </c>
      <c r="AS358" t="s">
        <v>48</v>
      </c>
      <c r="AT358" t="s">
        <v>49</v>
      </c>
      <c r="AW358" t="s">
        <v>340</v>
      </c>
      <c r="AX358" t="s">
        <v>340</v>
      </c>
      <c r="AY358" t="s">
        <v>357</v>
      </c>
      <c r="AZ358" t="s">
        <v>363</v>
      </c>
      <c r="BY358" t="s">
        <v>342</v>
      </c>
      <c r="EQ358">
        <v>251450</v>
      </c>
      <c r="ER358" t="s">
        <v>3383</v>
      </c>
      <c r="EV358">
        <v>17285879</v>
      </c>
      <c r="EW358">
        <v>928</v>
      </c>
      <c r="EX358">
        <v>220433</v>
      </c>
      <c r="EY358" t="s">
        <v>3978</v>
      </c>
      <c r="EZ358">
        <v>1</v>
      </c>
      <c r="FC358">
        <v>51010001</v>
      </c>
      <c r="FD358" t="s">
        <v>49</v>
      </c>
    </row>
    <row r="359" spans="1:160" x14ac:dyDescent="0.3">
      <c r="A359" t="str">
        <f>VLOOKUP(B359,Table2[],3,FALSE)</f>
        <v>Digital</v>
      </c>
      <c r="B359" t="str">
        <f>IF(OR(ISNUMBER(FIND("QVC",Z359)),ISNUMBER(FIND("QVC",AL359))),"QVC",IF(OR(ISNUMBER(FIND("NCO",H359)),ISNUMBER(FIND("NCO",Y359))), "NCO", IF(AL359="consumer","PMD.com",VLOOKUP(LEFT(H359,2),Tables!$E$1:$F$11,2,FALSE))))</f>
        <v>PMD.com</v>
      </c>
      <c r="C359">
        <f t="shared" si="16"/>
        <v>51090030</v>
      </c>
      <c r="D359">
        <f t="shared" si="17"/>
        <v>1</v>
      </c>
      <c r="E359" t="str">
        <f t="shared" ca="1" si="15"/>
        <v>shifted orders shipped</v>
      </c>
      <c r="F359" t="s">
        <v>3539</v>
      </c>
      <c r="G359" t="s">
        <v>335</v>
      </c>
      <c r="H359" t="s">
        <v>3228</v>
      </c>
      <c r="I359" s="6">
        <v>44011.452777777777</v>
      </c>
      <c r="J359" t="s">
        <v>16</v>
      </c>
      <c r="K359" s="6">
        <v>44013.269074074073</v>
      </c>
      <c r="M359" t="s">
        <v>3979</v>
      </c>
      <c r="N359" t="s">
        <v>3980</v>
      </c>
      <c r="Q359" t="s">
        <v>421</v>
      </c>
      <c r="R359" t="s">
        <v>365</v>
      </c>
      <c r="S359" t="s">
        <v>3981</v>
      </c>
      <c r="T359" t="s">
        <v>338</v>
      </c>
      <c r="U359" t="s">
        <v>530</v>
      </c>
      <c r="W359" t="s">
        <v>3982</v>
      </c>
      <c r="Z359" t="s">
        <v>3979</v>
      </c>
      <c r="AA359" t="s">
        <v>3980</v>
      </c>
      <c r="AD359" t="s">
        <v>421</v>
      </c>
      <c r="AE359" t="s">
        <v>365</v>
      </c>
      <c r="AF359" t="s">
        <v>3981</v>
      </c>
      <c r="AG359" t="s">
        <v>338</v>
      </c>
      <c r="AH359" t="s">
        <v>530</v>
      </c>
      <c r="AJ359" t="s">
        <v>3982</v>
      </c>
      <c r="AL359" t="s">
        <v>339</v>
      </c>
      <c r="AM359">
        <v>1</v>
      </c>
      <c r="AN359">
        <v>1</v>
      </c>
      <c r="AO359">
        <v>6688</v>
      </c>
      <c r="AQ359">
        <v>125960</v>
      </c>
      <c r="AR359">
        <v>51090030</v>
      </c>
      <c r="AS359" t="s">
        <v>3043</v>
      </c>
      <c r="AT359" t="s">
        <v>628</v>
      </c>
      <c r="AW359" t="s">
        <v>343</v>
      </c>
      <c r="BY359" t="s">
        <v>342</v>
      </c>
      <c r="BZ359" t="b">
        <v>0</v>
      </c>
      <c r="EQ359">
        <v>243047</v>
      </c>
      <c r="ER359" t="s">
        <v>3229</v>
      </c>
      <c r="EV359">
        <v>17285800</v>
      </c>
      <c r="EW359">
        <v>928</v>
      </c>
      <c r="EX359">
        <v>220356</v>
      </c>
      <c r="EY359" t="s">
        <v>3983</v>
      </c>
      <c r="EZ359">
        <v>1</v>
      </c>
      <c r="FC359">
        <v>95384</v>
      </c>
      <c r="FD359" t="s">
        <v>3530</v>
      </c>
    </row>
    <row r="360" spans="1:160" x14ac:dyDescent="0.3">
      <c r="A360" t="str">
        <f>VLOOKUP(B360,Table2[],3,FALSE)</f>
        <v>Digital</v>
      </c>
      <c r="B360" t="str">
        <f>IF(OR(ISNUMBER(FIND("QVC",Z360)),ISNUMBER(FIND("QVC",AL360))),"QVC",IF(OR(ISNUMBER(FIND("NCO",H360)),ISNUMBER(FIND("NCO",Y360))), "NCO", IF(AL360="consumer","PMD.com",VLOOKUP(LEFT(H360,2),Tables!$E$1:$F$11,2,FALSE))))</f>
        <v>PMD.com</v>
      </c>
      <c r="C360">
        <f t="shared" si="16"/>
        <v>53920001</v>
      </c>
      <c r="D360">
        <f t="shared" si="17"/>
        <v>1</v>
      </c>
      <c r="E360" t="str">
        <f t="shared" ca="1" si="15"/>
        <v>shifted orders shipped</v>
      </c>
      <c r="F360" t="s">
        <v>3539</v>
      </c>
      <c r="G360" t="s">
        <v>335</v>
      </c>
      <c r="H360" t="s">
        <v>3228</v>
      </c>
      <c r="I360" s="6">
        <v>44011.452777777777</v>
      </c>
      <c r="J360" t="s">
        <v>16</v>
      </c>
      <c r="K360" s="6">
        <v>44013.269074074073</v>
      </c>
      <c r="M360" t="s">
        <v>3979</v>
      </c>
      <c r="N360" t="s">
        <v>3980</v>
      </c>
      <c r="Q360" t="s">
        <v>421</v>
      </c>
      <c r="R360" t="s">
        <v>365</v>
      </c>
      <c r="S360" t="s">
        <v>3981</v>
      </c>
      <c r="T360" t="s">
        <v>338</v>
      </c>
      <c r="U360" t="s">
        <v>530</v>
      </c>
      <c r="W360" t="s">
        <v>3982</v>
      </c>
      <c r="Z360" t="s">
        <v>3979</v>
      </c>
      <c r="AA360" t="s">
        <v>3980</v>
      </c>
      <c r="AD360" t="s">
        <v>421</v>
      </c>
      <c r="AE360" t="s">
        <v>365</v>
      </c>
      <c r="AF360" t="s">
        <v>3981</v>
      </c>
      <c r="AG360" t="s">
        <v>338</v>
      </c>
      <c r="AH360" t="s">
        <v>530</v>
      </c>
      <c r="AJ360" t="s">
        <v>3982</v>
      </c>
      <c r="AL360" t="s">
        <v>339</v>
      </c>
      <c r="AM360">
        <v>1</v>
      </c>
      <c r="AN360">
        <v>1</v>
      </c>
      <c r="AO360">
        <v>14899</v>
      </c>
      <c r="AQ360">
        <v>124468</v>
      </c>
      <c r="AR360">
        <v>53920001</v>
      </c>
      <c r="AS360">
        <v>9000000</v>
      </c>
      <c r="AT360" t="s">
        <v>40</v>
      </c>
      <c r="AW360" t="s">
        <v>343</v>
      </c>
      <c r="BY360" t="s">
        <v>342</v>
      </c>
      <c r="EQ360">
        <v>243396</v>
      </c>
      <c r="ER360" t="s">
        <v>3229</v>
      </c>
      <c r="EV360">
        <v>17285800</v>
      </c>
      <c r="EW360">
        <v>928</v>
      </c>
      <c r="EX360">
        <v>220356</v>
      </c>
      <c r="EY360" t="s">
        <v>3983</v>
      </c>
      <c r="EZ360">
        <v>1</v>
      </c>
      <c r="FC360">
        <v>95384</v>
      </c>
      <c r="FD360" t="s">
        <v>3530</v>
      </c>
    </row>
    <row r="361" spans="1:160" x14ac:dyDescent="0.3">
      <c r="A361" t="str">
        <f>VLOOKUP(B361,Table2[],3,FALSE)</f>
        <v>Digital</v>
      </c>
      <c r="B361" t="str">
        <f>IF(OR(ISNUMBER(FIND("QVC",Z361)),ISNUMBER(FIND("QVC",AL361))),"QVC",IF(OR(ISNUMBER(FIND("NCO",H361)),ISNUMBER(FIND("NCO",Y361))), "NCO", IF(AL361="consumer","PMD.com",VLOOKUP(LEFT(H361,2),Tables!$E$1:$F$11,2,FALSE))))</f>
        <v>PMD.com</v>
      </c>
      <c r="C361">
        <f t="shared" si="16"/>
        <v>52460001</v>
      </c>
      <c r="D361">
        <f t="shared" si="17"/>
        <v>1</v>
      </c>
      <c r="E361" t="str">
        <f t="shared" ca="1" si="15"/>
        <v>shifted orders shipped</v>
      </c>
      <c r="F361" t="s">
        <v>3539</v>
      </c>
      <c r="G361" t="s">
        <v>335</v>
      </c>
      <c r="H361" t="s">
        <v>3228</v>
      </c>
      <c r="I361" s="6">
        <v>44011.452777777777</v>
      </c>
      <c r="J361" t="s">
        <v>16</v>
      </c>
      <c r="K361" s="6">
        <v>44013.269074074073</v>
      </c>
      <c r="M361" t="s">
        <v>3979</v>
      </c>
      <c r="N361" t="s">
        <v>3980</v>
      </c>
      <c r="Q361" t="s">
        <v>421</v>
      </c>
      <c r="R361" t="s">
        <v>365</v>
      </c>
      <c r="S361" t="s">
        <v>3981</v>
      </c>
      <c r="T361" t="s">
        <v>338</v>
      </c>
      <c r="U361" t="s">
        <v>530</v>
      </c>
      <c r="W361" t="s">
        <v>3982</v>
      </c>
      <c r="Z361" t="s">
        <v>3979</v>
      </c>
      <c r="AA361" t="s">
        <v>3980</v>
      </c>
      <c r="AD361" t="s">
        <v>421</v>
      </c>
      <c r="AE361" t="s">
        <v>365</v>
      </c>
      <c r="AF361" t="s">
        <v>3981</v>
      </c>
      <c r="AG361" t="s">
        <v>338</v>
      </c>
      <c r="AH361" t="s">
        <v>530</v>
      </c>
      <c r="AJ361" t="s">
        <v>3982</v>
      </c>
      <c r="AL361" t="s">
        <v>339</v>
      </c>
      <c r="AM361">
        <v>1</v>
      </c>
      <c r="AN361">
        <v>1</v>
      </c>
      <c r="AO361">
        <v>14007</v>
      </c>
      <c r="AQ361">
        <v>127157</v>
      </c>
      <c r="AR361">
        <v>52460001</v>
      </c>
      <c r="AS361" t="s">
        <v>972</v>
      </c>
      <c r="AT361" t="s">
        <v>76</v>
      </c>
      <c r="AW361" t="s">
        <v>340</v>
      </c>
      <c r="AX361" t="s">
        <v>340</v>
      </c>
      <c r="AY361" t="s">
        <v>341</v>
      </c>
      <c r="AZ361">
        <v>0</v>
      </c>
      <c r="BY361" t="s">
        <v>342</v>
      </c>
      <c r="EQ361">
        <v>252044</v>
      </c>
      <c r="ER361" t="s">
        <v>3229</v>
      </c>
      <c r="EV361">
        <v>17285800</v>
      </c>
      <c r="EW361">
        <v>928</v>
      </c>
      <c r="EX361">
        <v>220356</v>
      </c>
      <c r="EY361" t="s">
        <v>3983</v>
      </c>
      <c r="EZ361">
        <v>1</v>
      </c>
      <c r="FC361">
        <v>52460001</v>
      </c>
      <c r="FD361" t="s">
        <v>76</v>
      </c>
    </row>
    <row r="362" spans="1:160" x14ac:dyDescent="0.3">
      <c r="A362" t="str">
        <f>VLOOKUP(B362,Table2[],3,FALSE)</f>
        <v>Digital</v>
      </c>
      <c r="B362" t="str">
        <f>IF(OR(ISNUMBER(FIND("QVC",Z362)),ISNUMBER(FIND("QVC",AL362))),"QVC",IF(OR(ISNUMBER(FIND("NCO",H362)),ISNUMBER(FIND("NCO",Y362))), "NCO", IF(AL362="consumer","PMD.com",VLOOKUP(LEFT(H362,2),Tables!$E$1:$F$11,2,FALSE))))</f>
        <v>PMD.com</v>
      </c>
      <c r="C362">
        <f t="shared" si="16"/>
        <v>53990001</v>
      </c>
      <c r="D362">
        <f t="shared" si="17"/>
        <v>1</v>
      </c>
      <c r="E362" t="str">
        <f t="shared" ca="1" si="15"/>
        <v>shifted orders shipped</v>
      </c>
      <c r="F362" t="s">
        <v>3539</v>
      </c>
      <c r="G362" t="s">
        <v>335</v>
      </c>
      <c r="H362" t="s">
        <v>3228</v>
      </c>
      <c r="I362" s="6">
        <v>44011.452777777777</v>
      </c>
      <c r="J362" t="s">
        <v>16</v>
      </c>
      <c r="K362" s="6">
        <v>44013.269074074073</v>
      </c>
      <c r="M362" t="s">
        <v>3979</v>
      </c>
      <c r="N362" t="s">
        <v>3980</v>
      </c>
      <c r="Q362" t="s">
        <v>421</v>
      </c>
      <c r="R362" t="s">
        <v>365</v>
      </c>
      <c r="S362" t="s">
        <v>3981</v>
      </c>
      <c r="T362" t="s">
        <v>338</v>
      </c>
      <c r="U362" t="s">
        <v>530</v>
      </c>
      <c r="W362" t="s">
        <v>3982</v>
      </c>
      <c r="Z362" t="s">
        <v>3979</v>
      </c>
      <c r="AA362" t="s">
        <v>3980</v>
      </c>
      <c r="AD362" t="s">
        <v>421</v>
      </c>
      <c r="AE362" t="s">
        <v>365</v>
      </c>
      <c r="AF362" t="s">
        <v>3981</v>
      </c>
      <c r="AG362" t="s">
        <v>338</v>
      </c>
      <c r="AH362" t="s">
        <v>530</v>
      </c>
      <c r="AJ362" t="s">
        <v>3982</v>
      </c>
      <c r="AL362" t="s">
        <v>339</v>
      </c>
      <c r="AM362">
        <v>1</v>
      </c>
      <c r="AN362">
        <v>1</v>
      </c>
      <c r="AO362">
        <v>14448</v>
      </c>
      <c r="AQ362">
        <v>124474</v>
      </c>
      <c r="AR362">
        <v>53990001</v>
      </c>
      <c r="AS362" t="s">
        <v>1735</v>
      </c>
      <c r="AT362" t="s">
        <v>111</v>
      </c>
      <c r="AW362" t="s">
        <v>343</v>
      </c>
      <c r="BY362" t="s">
        <v>342</v>
      </c>
      <c r="EQ362">
        <v>253300</v>
      </c>
      <c r="ER362" t="s">
        <v>3229</v>
      </c>
      <c r="EV362">
        <v>17285800</v>
      </c>
      <c r="EW362">
        <v>928</v>
      </c>
      <c r="EX362">
        <v>220356</v>
      </c>
      <c r="EY362" t="s">
        <v>3983</v>
      </c>
      <c r="EZ362">
        <v>1</v>
      </c>
      <c r="FC362">
        <v>53990001</v>
      </c>
      <c r="FD362" t="s">
        <v>111</v>
      </c>
    </row>
    <row r="363" spans="1:160" x14ac:dyDescent="0.3">
      <c r="A363" t="str">
        <f>VLOOKUP(B363,Table2[],3,FALSE)</f>
        <v>Digital</v>
      </c>
      <c r="B363" t="str">
        <f>IF(OR(ISNUMBER(FIND("QVC",Z363)),ISNUMBER(FIND("QVC",AL363))),"QVC",IF(OR(ISNUMBER(FIND("NCO",H363)),ISNUMBER(FIND("NCO",Y363))), "NCO", IF(AL363="consumer","PMD.com",VLOOKUP(LEFT(H363,2),Tables!$E$1:$F$11,2,FALSE))))</f>
        <v>PMD.com</v>
      </c>
      <c r="C363">
        <f t="shared" si="16"/>
        <v>52430001</v>
      </c>
      <c r="D363">
        <f t="shared" si="17"/>
        <v>1</v>
      </c>
      <c r="E363" t="str">
        <f t="shared" ca="1" si="15"/>
        <v>shifted orders shipped</v>
      </c>
      <c r="F363" t="s">
        <v>3539</v>
      </c>
      <c r="G363" t="s">
        <v>335</v>
      </c>
      <c r="H363" t="s">
        <v>3228</v>
      </c>
      <c r="I363" s="6">
        <v>44011.452777777777</v>
      </c>
      <c r="J363" t="s">
        <v>16</v>
      </c>
      <c r="K363" s="6">
        <v>44013.269074074073</v>
      </c>
      <c r="M363" t="s">
        <v>3979</v>
      </c>
      <c r="N363" t="s">
        <v>3980</v>
      </c>
      <c r="Q363" t="s">
        <v>421</v>
      </c>
      <c r="R363" t="s">
        <v>365</v>
      </c>
      <c r="S363" t="s">
        <v>3981</v>
      </c>
      <c r="T363" t="s">
        <v>338</v>
      </c>
      <c r="U363" t="s">
        <v>530</v>
      </c>
      <c r="W363" t="s">
        <v>3982</v>
      </c>
      <c r="Z363" t="s">
        <v>3979</v>
      </c>
      <c r="AA363" t="s">
        <v>3980</v>
      </c>
      <c r="AD363" t="s">
        <v>421</v>
      </c>
      <c r="AE363" t="s">
        <v>365</v>
      </c>
      <c r="AF363" t="s">
        <v>3981</v>
      </c>
      <c r="AG363" t="s">
        <v>338</v>
      </c>
      <c r="AH363" t="s">
        <v>530</v>
      </c>
      <c r="AJ363" t="s">
        <v>3982</v>
      </c>
      <c r="AL363" t="s">
        <v>339</v>
      </c>
      <c r="AM363">
        <v>1</v>
      </c>
      <c r="AN363">
        <v>1</v>
      </c>
      <c r="AO363">
        <v>12063</v>
      </c>
      <c r="AQ363">
        <v>127155</v>
      </c>
      <c r="AR363">
        <v>52430001</v>
      </c>
      <c r="AS363" t="s">
        <v>927</v>
      </c>
      <c r="AT363" t="s">
        <v>75</v>
      </c>
      <c r="AW363" t="s">
        <v>340</v>
      </c>
      <c r="AX363" t="s">
        <v>340</v>
      </c>
      <c r="AY363" t="s">
        <v>357</v>
      </c>
      <c r="AZ363" t="s">
        <v>363</v>
      </c>
      <c r="BY363" t="s">
        <v>342</v>
      </c>
      <c r="EQ363">
        <v>249990</v>
      </c>
      <c r="ER363" t="s">
        <v>3229</v>
      </c>
      <c r="EV363">
        <v>17285800</v>
      </c>
      <c r="EW363">
        <v>928</v>
      </c>
      <c r="EX363">
        <v>220356</v>
      </c>
      <c r="EY363" t="s">
        <v>3983</v>
      </c>
      <c r="EZ363">
        <v>1</v>
      </c>
      <c r="FC363">
        <v>95384</v>
      </c>
      <c r="FD363" t="s">
        <v>3530</v>
      </c>
    </row>
    <row r="364" spans="1:160" x14ac:dyDescent="0.3">
      <c r="A364" t="str">
        <f>VLOOKUP(B364,Table2[],3,FALSE)</f>
        <v>Digital</v>
      </c>
      <c r="B364" t="str">
        <f>IF(OR(ISNUMBER(FIND("QVC",Z364)),ISNUMBER(FIND("QVC",AL364))),"QVC",IF(OR(ISNUMBER(FIND("NCO",H364)),ISNUMBER(FIND("NCO",Y364))), "NCO", IF(AL364="consumer","PMD.com",VLOOKUP(LEFT(H364,2),Tables!$E$1:$F$11,2,FALSE))))</f>
        <v>PMD.com</v>
      </c>
      <c r="C364">
        <f t="shared" si="16"/>
        <v>53730001</v>
      </c>
      <c r="D364">
        <f t="shared" si="17"/>
        <v>1</v>
      </c>
      <c r="E364" t="str">
        <f t="shared" ca="1" si="15"/>
        <v>shifted orders shipped</v>
      </c>
      <c r="F364" t="s">
        <v>3539</v>
      </c>
      <c r="G364" t="s">
        <v>335</v>
      </c>
      <c r="H364" t="s">
        <v>3228</v>
      </c>
      <c r="I364" s="6">
        <v>44011.452777777777</v>
      </c>
      <c r="J364" t="s">
        <v>16</v>
      </c>
      <c r="K364" s="6">
        <v>44013.269074074073</v>
      </c>
      <c r="M364" t="s">
        <v>3979</v>
      </c>
      <c r="N364" t="s">
        <v>3980</v>
      </c>
      <c r="Q364" t="s">
        <v>421</v>
      </c>
      <c r="R364" t="s">
        <v>365</v>
      </c>
      <c r="S364" t="s">
        <v>3981</v>
      </c>
      <c r="T364" t="s">
        <v>338</v>
      </c>
      <c r="U364" t="s">
        <v>530</v>
      </c>
      <c r="W364" t="s">
        <v>3982</v>
      </c>
      <c r="Z364" t="s">
        <v>3979</v>
      </c>
      <c r="AA364" t="s">
        <v>3980</v>
      </c>
      <c r="AD364" t="s">
        <v>421</v>
      </c>
      <c r="AE364" t="s">
        <v>365</v>
      </c>
      <c r="AF364" t="s">
        <v>3981</v>
      </c>
      <c r="AG364" t="s">
        <v>338</v>
      </c>
      <c r="AH364" t="s">
        <v>530</v>
      </c>
      <c r="AJ364" t="s">
        <v>3982</v>
      </c>
      <c r="AL364" t="s">
        <v>339</v>
      </c>
      <c r="AM364">
        <v>1</v>
      </c>
      <c r="AN364">
        <v>1</v>
      </c>
      <c r="AO364">
        <v>1366</v>
      </c>
      <c r="AQ364">
        <v>124456</v>
      </c>
      <c r="AR364">
        <v>53730001</v>
      </c>
      <c r="AS364" t="s">
        <v>61</v>
      </c>
      <c r="AT364" t="s">
        <v>62</v>
      </c>
      <c r="AW364" t="s">
        <v>343</v>
      </c>
      <c r="BY364" t="s">
        <v>342</v>
      </c>
      <c r="EQ364">
        <v>245237</v>
      </c>
      <c r="ER364" t="s">
        <v>3229</v>
      </c>
      <c r="EV364">
        <v>17285800</v>
      </c>
      <c r="EW364">
        <v>928</v>
      </c>
      <c r="EX364">
        <v>220356</v>
      </c>
      <c r="EY364" t="s">
        <v>3983</v>
      </c>
      <c r="EZ364">
        <v>1</v>
      </c>
      <c r="FC364">
        <v>53730001</v>
      </c>
      <c r="FD364" t="s">
        <v>62</v>
      </c>
    </row>
    <row r="365" spans="1:160" x14ac:dyDescent="0.3">
      <c r="A365" t="str">
        <f>VLOOKUP(B365,Table2[],3,FALSE)</f>
        <v>Digital</v>
      </c>
      <c r="B365" t="str">
        <f>IF(OR(ISNUMBER(FIND("QVC",Z365)),ISNUMBER(FIND("QVC",AL365))),"QVC",IF(OR(ISNUMBER(FIND("NCO",H365)),ISNUMBER(FIND("NCO",Y365))), "NCO", IF(AL365="consumer","PMD.com",VLOOKUP(LEFT(H365,2),Tables!$E$1:$F$11,2,FALSE))))</f>
        <v>PMD.com</v>
      </c>
      <c r="C365">
        <f t="shared" si="16"/>
        <v>52250001</v>
      </c>
      <c r="D365">
        <f t="shared" si="17"/>
        <v>1</v>
      </c>
      <c r="E365" t="str">
        <f t="shared" ca="1" si="15"/>
        <v>shifted orders shipped</v>
      </c>
      <c r="F365" t="s">
        <v>3539</v>
      </c>
      <c r="G365" t="s">
        <v>335</v>
      </c>
      <c r="H365" t="s">
        <v>3228</v>
      </c>
      <c r="I365" s="6">
        <v>44011.452777777777</v>
      </c>
      <c r="J365" t="s">
        <v>16</v>
      </c>
      <c r="K365" s="6">
        <v>44013.269074074073</v>
      </c>
      <c r="M365" t="s">
        <v>3979</v>
      </c>
      <c r="N365" t="s">
        <v>3980</v>
      </c>
      <c r="Q365" t="s">
        <v>421</v>
      </c>
      <c r="R365" t="s">
        <v>365</v>
      </c>
      <c r="S365" t="s">
        <v>3981</v>
      </c>
      <c r="T365" t="s">
        <v>338</v>
      </c>
      <c r="U365" t="s">
        <v>530</v>
      </c>
      <c r="W365" t="s">
        <v>3982</v>
      </c>
      <c r="Z365" t="s">
        <v>3979</v>
      </c>
      <c r="AA365" t="s">
        <v>3980</v>
      </c>
      <c r="AD365" t="s">
        <v>421</v>
      </c>
      <c r="AE365" t="s">
        <v>365</v>
      </c>
      <c r="AF365" t="s">
        <v>3981</v>
      </c>
      <c r="AG365" t="s">
        <v>338</v>
      </c>
      <c r="AH365" t="s">
        <v>530</v>
      </c>
      <c r="AJ365" t="s">
        <v>3982</v>
      </c>
      <c r="AL365" t="s">
        <v>339</v>
      </c>
      <c r="AM365">
        <v>1</v>
      </c>
      <c r="AN365">
        <v>1</v>
      </c>
      <c r="AO365">
        <v>503</v>
      </c>
      <c r="AQ365">
        <v>124436</v>
      </c>
      <c r="AR365">
        <v>52250001</v>
      </c>
      <c r="AS365" t="s">
        <v>1577</v>
      </c>
      <c r="AT365" t="s">
        <v>94</v>
      </c>
      <c r="AW365" t="s">
        <v>340</v>
      </c>
      <c r="AX365" t="s">
        <v>340</v>
      </c>
      <c r="AY365" t="s">
        <v>341</v>
      </c>
      <c r="AZ365">
        <v>0</v>
      </c>
      <c r="BY365" t="s">
        <v>342</v>
      </c>
      <c r="EQ365">
        <v>240940</v>
      </c>
      <c r="ER365" t="s">
        <v>3229</v>
      </c>
      <c r="EV365">
        <v>17285800</v>
      </c>
      <c r="EW365">
        <v>928</v>
      </c>
      <c r="EX365">
        <v>220356</v>
      </c>
      <c r="EY365" t="s">
        <v>3983</v>
      </c>
      <c r="EZ365">
        <v>1</v>
      </c>
      <c r="FC365">
        <v>52250001</v>
      </c>
      <c r="FD365" t="s">
        <v>94</v>
      </c>
    </row>
    <row r="366" spans="1:160" x14ac:dyDescent="0.3">
      <c r="A366" t="str">
        <f>VLOOKUP(B366,Table2[],3,FALSE)</f>
        <v>Digital</v>
      </c>
      <c r="B366" t="str">
        <f>IF(OR(ISNUMBER(FIND("QVC",Z366)),ISNUMBER(FIND("QVC",AL366))),"QVC",IF(OR(ISNUMBER(FIND("NCO",H366)),ISNUMBER(FIND("NCO",Y366))), "NCO", IF(AL366="consumer","PMD.com",VLOOKUP(LEFT(H366,2),Tables!$E$1:$F$11,2,FALSE))))</f>
        <v>PMD.com</v>
      </c>
      <c r="C366">
        <f t="shared" si="16"/>
        <v>5341</v>
      </c>
      <c r="D366">
        <f t="shared" si="17"/>
        <v>1</v>
      </c>
      <c r="E366" t="str">
        <f t="shared" ca="1" si="15"/>
        <v>shifted orders shipped</v>
      </c>
      <c r="F366" t="s">
        <v>3539</v>
      </c>
      <c r="G366" t="s">
        <v>335</v>
      </c>
      <c r="H366" t="s">
        <v>3158</v>
      </c>
      <c r="I366" s="6">
        <v>44011.411828703705</v>
      </c>
      <c r="J366" t="s">
        <v>16</v>
      </c>
      <c r="K366" s="6">
        <v>44013.269247685188</v>
      </c>
      <c r="M366" t="s">
        <v>3984</v>
      </c>
      <c r="N366" t="s">
        <v>3985</v>
      </c>
      <c r="O366">
        <v>208</v>
      </c>
      <c r="Q366" t="s">
        <v>469</v>
      </c>
      <c r="R366" t="s">
        <v>400</v>
      </c>
      <c r="S366">
        <v>15238</v>
      </c>
      <c r="T366" t="s">
        <v>338</v>
      </c>
      <c r="U366" t="s">
        <v>530</v>
      </c>
      <c r="W366" t="s">
        <v>3986</v>
      </c>
      <c r="Z366" t="s">
        <v>3984</v>
      </c>
      <c r="AA366" t="s">
        <v>3985</v>
      </c>
      <c r="AB366">
        <v>208</v>
      </c>
      <c r="AD366" t="s">
        <v>469</v>
      </c>
      <c r="AE366" t="s">
        <v>400</v>
      </c>
      <c r="AF366">
        <v>15238</v>
      </c>
      <c r="AG366" t="s">
        <v>338</v>
      </c>
      <c r="AH366" t="s">
        <v>530</v>
      </c>
      <c r="AJ366" t="s">
        <v>3986</v>
      </c>
      <c r="AL366" t="s">
        <v>339</v>
      </c>
      <c r="AM366">
        <v>1</v>
      </c>
      <c r="AN366">
        <v>1</v>
      </c>
      <c r="AO366">
        <v>15156</v>
      </c>
      <c r="AQ366">
        <v>124187</v>
      </c>
      <c r="AR366">
        <v>5341</v>
      </c>
      <c r="AS366" t="s">
        <v>1851</v>
      </c>
      <c r="AT366" t="s">
        <v>82</v>
      </c>
      <c r="AW366" t="s">
        <v>340</v>
      </c>
      <c r="AX366" t="s">
        <v>340</v>
      </c>
      <c r="AY366" t="s">
        <v>345</v>
      </c>
      <c r="AZ366" t="s">
        <v>346</v>
      </c>
      <c r="BY366" t="s">
        <v>342</v>
      </c>
      <c r="EQ366">
        <v>243643</v>
      </c>
      <c r="ER366" t="s">
        <v>3159</v>
      </c>
      <c r="EV366">
        <v>17285763</v>
      </c>
      <c r="EW366">
        <v>928</v>
      </c>
      <c r="EX366">
        <v>220320</v>
      </c>
      <c r="EY366">
        <v>9.2748999964335493E+25</v>
      </c>
      <c r="EZ366">
        <v>1</v>
      </c>
      <c r="FC366">
        <v>90425</v>
      </c>
      <c r="FD366" t="s">
        <v>388</v>
      </c>
    </row>
    <row r="367" spans="1:160" x14ac:dyDescent="0.3">
      <c r="A367" t="str">
        <f>VLOOKUP(B367,Table2[],3,FALSE)</f>
        <v>Digital</v>
      </c>
      <c r="B367" t="str">
        <f>IF(OR(ISNUMBER(FIND("QVC",Z367)),ISNUMBER(FIND("QVC",AL367))),"QVC",IF(OR(ISNUMBER(FIND("NCO",H367)),ISNUMBER(FIND("NCO",Y367))), "NCO", IF(AL367="consumer","PMD.com",VLOOKUP(LEFT(H367,2),Tables!$E$1:$F$11,2,FALSE))))</f>
        <v>PMD.com</v>
      </c>
      <c r="C367">
        <f t="shared" si="16"/>
        <v>5342</v>
      </c>
      <c r="D367">
        <f t="shared" si="17"/>
        <v>1</v>
      </c>
      <c r="E367" t="str">
        <f t="shared" ca="1" si="15"/>
        <v>shifted orders shipped</v>
      </c>
      <c r="F367" t="s">
        <v>3539</v>
      </c>
      <c r="G367" t="s">
        <v>335</v>
      </c>
      <c r="H367" t="s">
        <v>3158</v>
      </c>
      <c r="I367" s="6">
        <v>44011.411828703705</v>
      </c>
      <c r="J367" t="s">
        <v>16</v>
      </c>
      <c r="K367" s="6">
        <v>44013.269247685188</v>
      </c>
      <c r="M367" t="s">
        <v>3984</v>
      </c>
      <c r="N367" t="s">
        <v>3985</v>
      </c>
      <c r="O367">
        <v>208</v>
      </c>
      <c r="Q367" t="s">
        <v>469</v>
      </c>
      <c r="R367" t="s">
        <v>400</v>
      </c>
      <c r="S367">
        <v>15238</v>
      </c>
      <c r="T367" t="s">
        <v>338</v>
      </c>
      <c r="U367" t="s">
        <v>530</v>
      </c>
      <c r="W367" t="s">
        <v>3986</v>
      </c>
      <c r="Z367" t="s">
        <v>3984</v>
      </c>
      <c r="AA367" t="s">
        <v>3985</v>
      </c>
      <c r="AB367">
        <v>208</v>
      </c>
      <c r="AD367" t="s">
        <v>469</v>
      </c>
      <c r="AE367" t="s">
        <v>400</v>
      </c>
      <c r="AF367">
        <v>15238</v>
      </c>
      <c r="AG367" t="s">
        <v>338</v>
      </c>
      <c r="AH367" t="s">
        <v>530</v>
      </c>
      <c r="AJ367" t="s">
        <v>3986</v>
      </c>
      <c r="AL367" t="s">
        <v>339</v>
      </c>
      <c r="AM367">
        <v>1</v>
      </c>
      <c r="AN367">
        <v>1</v>
      </c>
      <c r="AO367">
        <v>13280</v>
      </c>
      <c r="AQ367">
        <v>123849</v>
      </c>
      <c r="AR367">
        <v>5342</v>
      </c>
      <c r="AS367" t="s">
        <v>1867</v>
      </c>
      <c r="AT367" t="s">
        <v>149</v>
      </c>
      <c r="AW367" t="s">
        <v>340</v>
      </c>
      <c r="AX367" t="s">
        <v>340</v>
      </c>
      <c r="AY367" t="s">
        <v>345</v>
      </c>
      <c r="AZ367" t="s">
        <v>346</v>
      </c>
      <c r="BY367" t="s">
        <v>342</v>
      </c>
      <c r="EQ367">
        <v>244853</v>
      </c>
      <c r="ER367" t="s">
        <v>3159</v>
      </c>
      <c r="EV367">
        <v>17285763</v>
      </c>
      <c r="EW367">
        <v>928</v>
      </c>
      <c r="EX367">
        <v>220320</v>
      </c>
      <c r="EY367">
        <v>9.2748999964335493E+25</v>
      </c>
      <c r="EZ367">
        <v>1</v>
      </c>
      <c r="FC367">
        <v>90425</v>
      </c>
      <c r="FD367" t="s">
        <v>388</v>
      </c>
    </row>
    <row r="368" spans="1:160" x14ac:dyDescent="0.3">
      <c r="A368" t="str">
        <f>VLOOKUP(B368,Table2[],3,FALSE)</f>
        <v>Digital</v>
      </c>
      <c r="B368" t="str">
        <f>IF(OR(ISNUMBER(FIND("QVC",Z368)),ISNUMBER(FIND("QVC",AL368))),"QVC",IF(OR(ISNUMBER(FIND("NCO",H368)),ISNUMBER(FIND("NCO",Y368))), "NCO", IF(AL368="consumer","PMD.com",VLOOKUP(LEFT(H368,2),Tables!$E$1:$F$11,2,FALSE))))</f>
        <v>PMD.com</v>
      </c>
      <c r="C368">
        <f t="shared" si="16"/>
        <v>53720001</v>
      </c>
      <c r="D368">
        <f t="shared" si="17"/>
        <v>1</v>
      </c>
      <c r="E368" t="str">
        <f t="shared" ca="1" si="15"/>
        <v>shifted orders shipped</v>
      </c>
      <c r="F368" t="s">
        <v>3539</v>
      </c>
      <c r="G368" t="s">
        <v>335</v>
      </c>
      <c r="H368" t="s">
        <v>3116</v>
      </c>
      <c r="I368" s="6">
        <v>44011.384085648147</v>
      </c>
      <c r="J368" t="s">
        <v>16</v>
      </c>
      <c r="K368" s="6">
        <v>44013.26939814815</v>
      </c>
      <c r="M368" t="s">
        <v>3987</v>
      </c>
      <c r="N368" t="s">
        <v>3988</v>
      </c>
      <c r="Q368" t="s">
        <v>1667</v>
      </c>
      <c r="R368" t="s">
        <v>400</v>
      </c>
      <c r="S368" t="s">
        <v>3989</v>
      </c>
      <c r="T368" t="s">
        <v>338</v>
      </c>
      <c r="U368" t="s">
        <v>530</v>
      </c>
      <c r="W368" t="s">
        <v>3990</v>
      </c>
      <c r="Z368" t="s">
        <v>3987</v>
      </c>
      <c r="AA368" t="s">
        <v>3988</v>
      </c>
      <c r="AD368" t="s">
        <v>1667</v>
      </c>
      <c r="AE368" t="s">
        <v>400</v>
      </c>
      <c r="AF368" t="s">
        <v>3989</v>
      </c>
      <c r="AG368" t="s">
        <v>338</v>
      </c>
      <c r="AH368" t="s">
        <v>530</v>
      </c>
      <c r="AJ368" t="s">
        <v>3990</v>
      </c>
      <c r="AL368" t="s">
        <v>339</v>
      </c>
      <c r="AM368">
        <v>1</v>
      </c>
      <c r="AN368">
        <v>1</v>
      </c>
      <c r="AO368">
        <v>4904</v>
      </c>
      <c r="AQ368">
        <v>124455</v>
      </c>
      <c r="AR368">
        <v>53720001</v>
      </c>
      <c r="AS368" t="s">
        <v>1754</v>
      </c>
      <c r="AT368" t="s">
        <v>69</v>
      </c>
      <c r="AW368" t="s">
        <v>343</v>
      </c>
      <c r="BY368" t="s">
        <v>342</v>
      </c>
      <c r="EQ368">
        <v>248482</v>
      </c>
      <c r="ER368" t="s">
        <v>3117</v>
      </c>
      <c r="EV368">
        <v>17285742</v>
      </c>
      <c r="EW368">
        <v>928</v>
      </c>
      <c r="EX368">
        <v>220298</v>
      </c>
      <c r="EY368">
        <v>9.2748999964335493E+25</v>
      </c>
      <c r="EZ368">
        <v>1</v>
      </c>
      <c r="FC368">
        <v>53720001</v>
      </c>
      <c r="FD368" t="s">
        <v>69</v>
      </c>
    </row>
    <row r="369" spans="1:160" x14ac:dyDescent="0.3">
      <c r="A369" t="str">
        <f>VLOOKUP(B369,Table2[],3,FALSE)</f>
        <v>Digital</v>
      </c>
      <c r="B369" t="str">
        <f>IF(OR(ISNUMBER(FIND("QVC",Z369)),ISNUMBER(FIND("QVC",AL369))),"QVC",IF(OR(ISNUMBER(FIND("NCO",H369)),ISNUMBER(FIND("NCO",Y369))), "NCO", IF(AL369="consumer","PMD.com",VLOOKUP(LEFT(H369,2),Tables!$E$1:$F$11,2,FALSE))))</f>
        <v>PMD.com</v>
      </c>
      <c r="C369">
        <f t="shared" si="16"/>
        <v>54000001</v>
      </c>
      <c r="D369">
        <f t="shared" si="17"/>
        <v>1</v>
      </c>
      <c r="E369" t="str">
        <f t="shared" ca="1" si="15"/>
        <v>shifted orders shipped</v>
      </c>
      <c r="F369" t="s">
        <v>3539</v>
      </c>
      <c r="G369" t="s">
        <v>335</v>
      </c>
      <c r="H369" t="s">
        <v>3116</v>
      </c>
      <c r="I369" s="6">
        <v>44011.384085648147</v>
      </c>
      <c r="J369" t="s">
        <v>16</v>
      </c>
      <c r="K369" s="6">
        <v>44013.26939814815</v>
      </c>
      <c r="M369" t="s">
        <v>3987</v>
      </c>
      <c r="N369" t="s">
        <v>3988</v>
      </c>
      <c r="Q369" t="s">
        <v>1667</v>
      </c>
      <c r="R369" t="s">
        <v>400</v>
      </c>
      <c r="S369" t="s">
        <v>3989</v>
      </c>
      <c r="T369" t="s">
        <v>338</v>
      </c>
      <c r="U369" t="s">
        <v>530</v>
      </c>
      <c r="W369" t="s">
        <v>3990</v>
      </c>
      <c r="Z369" t="s">
        <v>3987</v>
      </c>
      <c r="AA369" t="s">
        <v>3988</v>
      </c>
      <c r="AD369" t="s">
        <v>1667</v>
      </c>
      <c r="AE369" t="s">
        <v>400</v>
      </c>
      <c r="AF369" t="s">
        <v>3989</v>
      </c>
      <c r="AG369" t="s">
        <v>338</v>
      </c>
      <c r="AH369" t="s">
        <v>530</v>
      </c>
      <c r="AJ369" t="s">
        <v>3990</v>
      </c>
      <c r="AL369" t="s">
        <v>339</v>
      </c>
      <c r="AM369">
        <v>1</v>
      </c>
      <c r="AN369">
        <v>1</v>
      </c>
      <c r="AO369">
        <v>8182</v>
      </c>
      <c r="AQ369">
        <v>124475</v>
      </c>
      <c r="AR369">
        <v>54000001</v>
      </c>
      <c r="AS369" t="s">
        <v>1251</v>
      </c>
      <c r="AT369" t="s">
        <v>84</v>
      </c>
      <c r="AW369" t="s">
        <v>343</v>
      </c>
      <c r="BY369" t="s">
        <v>342</v>
      </c>
      <c r="EQ369">
        <v>247294</v>
      </c>
      <c r="ER369" t="s">
        <v>3117</v>
      </c>
      <c r="EV369">
        <v>17285742</v>
      </c>
      <c r="EW369">
        <v>928</v>
      </c>
      <c r="EX369">
        <v>220298</v>
      </c>
      <c r="EY369">
        <v>9.2748999964335493E+25</v>
      </c>
      <c r="EZ369">
        <v>1</v>
      </c>
      <c r="FC369">
        <v>54000001</v>
      </c>
      <c r="FD369" t="s">
        <v>84</v>
      </c>
    </row>
    <row r="370" spans="1:160" x14ac:dyDescent="0.3">
      <c r="A370" t="str">
        <f>VLOOKUP(B370,Table2[],3,FALSE)</f>
        <v>Digital</v>
      </c>
      <c r="B370" t="str">
        <f>IF(OR(ISNUMBER(FIND("QVC",Z370)),ISNUMBER(FIND("QVC",AL370))),"QVC",IF(OR(ISNUMBER(FIND("NCO",H370)),ISNUMBER(FIND("NCO",Y370))), "NCO", IF(AL370="consumer","PMD.com",VLOOKUP(LEFT(H370,2),Tables!$E$1:$F$11,2,FALSE))))</f>
        <v>PMD.com</v>
      </c>
      <c r="C370">
        <f t="shared" si="16"/>
        <v>55110001</v>
      </c>
      <c r="D370">
        <f t="shared" si="17"/>
        <v>1</v>
      </c>
      <c r="E370" t="str">
        <f t="shared" ca="1" si="15"/>
        <v>shifted orders shipped</v>
      </c>
      <c r="F370" t="s">
        <v>3539</v>
      </c>
      <c r="G370" t="s">
        <v>335</v>
      </c>
      <c r="H370" t="s">
        <v>3226</v>
      </c>
      <c r="I370" s="6">
        <v>44011.449953703705</v>
      </c>
      <c r="J370" t="s">
        <v>16</v>
      </c>
      <c r="K370" s="6">
        <v>44013.269421296296</v>
      </c>
      <c r="M370" t="s">
        <v>3991</v>
      </c>
      <c r="N370" t="s">
        <v>3992</v>
      </c>
      <c r="Q370" t="s">
        <v>738</v>
      </c>
      <c r="R370" t="s">
        <v>365</v>
      </c>
      <c r="S370" t="s">
        <v>3993</v>
      </c>
      <c r="T370" t="s">
        <v>338</v>
      </c>
      <c r="U370" t="s">
        <v>530</v>
      </c>
      <c r="W370" t="s">
        <v>3994</v>
      </c>
      <c r="Z370" t="s">
        <v>3991</v>
      </c>
      <c r="AA370" t="s">
        <v>3992</v>
      </c>
      <c r="AD370" t="s">
        <v>738</v>
      </c>
      <c r="AE370" t="s">
        <v>365</v>
      </c>
      <c r="AF370" t="s">
        <v>3993</v>
      </c>
      <c r="AG370" t="s">
        <v>338</v>
      </c>
      <c r="AH370" t="s">
        <v>530</v>
      </c>
      <c r="AJ370" t="s">
        <v>3994</v>
      </c>
      <c r="AL370" t="s">
        <v>339</v>
      </c>
      <c r="AM370">
        <v>1</v>
      </c>
      <c r="AN370">
        <v>1</v>
      </c>
      <c r="AO370">
        <v>6371</v>
      </c>
      <c r="AQ370">
        <v>124056</v>
      </c>
      <c r="AR370">
        <v>55110001</v>
      </c>
      <c r="AS370" t="s">
        <v>127</v>
      </c>
      <c r="AT370" t="s">
        <v>128</v>
      </c>
      <c r="AW370" t="s">
        <v>340</v>
      </c>
      <c r="AX370" t="s">
        <v>340</v>
      </c>
      <c r="AY370" t="s">
        <v>382</v>
      </c>
      <c r="AZ370">
        <v>0</v>
      </c>
      <c r="BY370" t="s">
        <v>342</v>
      </c>
      <c r="EQ370">
        <v>238807</v>
      </c>
      <c r="ER370" t="s">
        <v>3227</v>
      </c>
      <c r="EV370">
        <v>17285799</v>
      </c>
      <c r="EW370">
        <v>928</v>
      </c>
      <c r="EX370">
        <v>220355</v>
      </c>
      <c r="EY370" t="s">
        <v>3995</v>
      </c>
      <c r="EZ370">
        <v>1</v>
      </c>
      <c r="FC370">
        <v>55110001</v>
      </c>
      <c r="FD370" t="s">
        <v>128</v>
      </c>
    </row>
    <row r="371" spans="1:160" x14ac:dyDescent="0.3">
      <c r="A371" t="str">
        <f>VLOOKUP(B371,Table2[],3,FALSE)</f>
        <v>Digital</v>
      </c>
      <c r="B371" t="str">
        <f>IF(OR(ISNUMBER(FIND("QVC",Z371)),ISNUMBER(FIND("QVC",AL371))),"QVC",IF(OR(ISNUMBER(FIND("NCO",H371)),ISNUMBER(FIND("NCO",Y371))), "NCO", IF(AL371="consumer","PMD.com",VLOOKUP(LEFT(H371,2),Tables!$E$1:$F$11,2,FALSE))))</f>
        <v>PMD.com</v>
      </c>
      <c r="C371">
        <f t="shared" si="16"/>
        <v>52430001</v>
      </c>
      <c r="D371">
        <f t="shared" si="17"/>
        <v>1</v>
      </c>
      <c r="E371" t="str">
        <f t="shared" ca="1" si="15"/>
        <v>shifted orders shipped</v>
      </c>
      <c r="F371" t="s">
        <v>3539</v>
      </c>
      <c r="G371" t="s">
        <v>335</v>
      </c>
      <c r="H371" t="s">
        <v>3226</v>
      </c>
      <c r="I371" s="6">
        <v>44011.449953703705</v>
      </c>
      <c r="J371" t="s">
        <v>16</v>
      </c>
      <c r="K371" s="6">
        <v>44013.269421296296</v>
      </c>
      <c r="M371" t="s">
        <v>3991</v>
      </c>
      <c r="N371" t="s">
        <v>3992</v>
      </c>
      <c r="Q371" t="s">
        <v>738</v>
      </c>
      <c r="R371" t="s">
        <v>365</v>
      </c>
      <c r="S371" t="s">
        <v>3993</v>
      </c>
      <c r="T371" t="s">
        <v>338</v>
      </c>
      <c r="U371" t="s">
        <v>530</v>
      </c>
      <c r="W371" t="s">
        <v>3994</v>
      </c>
      <c r="Z371" t="s">
        <v>3991</v>
      </c>
      <c r="AA371" t="s">
        <v>3992</v>
      </c>
      <c r="AD371" t="s">
        <v>738</v>
      </c>
      <c r="AE371" t="s">
        <v>365</v>
      </c>
      <c r="AF371" t="s">
        <v>3993</v>
      </c>
      <c r="AG371" t="s">
        <v>338</v>
      </c>
      <c r="AH371" t="s">
        <v>530</v>
      </c>
      <c r="AJ371" t="s">
        <v>3994</v>
      </c>
      <c r="AL371" t="s">
        <v>339</v>
      </c>
      <c r="AM371">
        <v>1</v>
      </c>
      <c r="AN371">
        <v>1</v>
      </c>
      <c r="AO371">
        <v>12063</v>
      </c>
      <c r="AQ371">
        <v>127155</v>
      </c>
      <c r="AR371">
        <v>52430001</v>
      </c>
      <c r="AS371" t="s">
        <v>927</v>
      </c>
      <c r="AT371" t="s">
        <v>75</v>
      </c>
      <c r="AW371" t="s">
        <v>340</v>
      </c>
      <c r="AX371" t="s">
        <v>340</v>
      </c>
      <c r="AY371" t="s">
        <v>357</v>
      </c>
      <c r="AZ371" t="s">
        <v>363</v>
      </c>
      <c r="BY371" t="s">
        <v>342</v>
      </c>
      <c r="EQ371">
        <v>249990</v>
      </c>
      <c r="ER371" t="s">
        <v>3227</v>
      </c>
      <c r="EV371">
        <v>17285799</v>
      </c>
      <c r="EW371">
        <v>928</v>
      </c>
      <c r="EX371">
        <v>220355</v>
      </c>
      <c r="EY371" t="s">
        <v>3995</v>
      </c>
      <c r="EZ371">
        <v>1</v>
      </c>
      <c r="FC371">
        <v>95385</v>
      </c>
      <c r="FD371" t="s">
        <v>3531</v>
      </c>
    </row>
    <row r="372" spans="1:160" x14ac:dyDescent="0.3">
      <c r="A372" t="str">
        <f>VLOOKUP(B372,Table2[],3,FALSE)</f>
        <v>Digital</v>
      </c>
      <c r="B372" t="str">
        <f>IF(OR(ISNUMBER(FIND("QVC",Z372)),ISNUMBER(FIND("QVC",AL372))),"QVC",IF(OR(ISNUMBER(FIND("NCO",H372)),ISNUMBER(FIND("NCO",Y372))), "NCO", IF(AL372="consumer","PMD.com",VLOOKUP(LEFT(H372,2),Tables!$E$1:$F$11,2,FALSE))))</f>
        <v>PMD.com</v>
      </c>
      <c r="C372">
        <f t="shared" si="16"/>
        <v>52240001</v>
      </c>
      <c r="D372">
        <f t="shared" si="17"/>
        <v>1</v>
      </c>
      <c r="E372" t="str">
        <f t="shared" ca="1" si="15"/>
        <v>shifted orders shipped</v>
      </c>
      <c r="F372" t="s">
        <v>3539</v>
      </c>
      <c r="G372" t="s">
        <v>335</v>
      </c>
      <c r="H372" t="s">
        <v>3226</v>
      </c>
      <c r="I372" s="6">
        <v>44011.449953703705</v>
      </c>
      <c r="J372" t="s">
        <v>16</v>
      </c>
      <c r="K372" s="6">
        <v>44013.269421296296</v>
      </c>
      <c r="M372" t="s">
        <v>3991</v>
      </c>
      <c r="N372" t="s">
        <v>3992</v>
      </c>
      <c r="Q372" t="s">
        <v>738</v>
      </c>
      <c r="R372" t="s">
        <v>365</v>
      </c>
      <c r="S372" t="s">
        <v>3993</v>
      </c>
      <c r="T372" t="s">
        <v>338</v>
      </c>
      <c r="U372" t="s">
        <v>530</v>
      </c>
      <c r="W372" t="s">
        <v>3994</v>
      </c>
      <c r="Z372" t="s">
        <v>3991</v>
      </c>
      <c r="AA372" t="s">
        <v>3992</v>
      </c>
      <c r="AD372" t="s">
        <v>738</v>
      </c>
      <c r="AE372" t="s">
        <v>365</v>
      </c>
      <c r="AF372" t="s">
        <v>3993</v>
      </c>
      <c r="AG372" t="s">
        <v>338</v>
      </c>
      <c r="AH372" t="s">
        <v>530</v>
      </c>
      <c r="AJ372" t="s">
        <v>3994</v>
      </c>
      <c r="AL372" t="s">
        <v>339</v>
      </c>
      <c r="AM372">
        <v>1</v>
      </c>
      <c r="AN372">
        <v>1</v>
      </c>
      <c r="AO372">
        <v>5995</v>
      </c>
      <c r="AQ372">
        <v>124435</v>
      </c>
      <c r="AR372">
        <v>52240001</v>
      </c>
      <c r="AS372" t="s">
        <v>2387</v>
      </c>
      <c r="AT372" t="s">
        <v>108</v>
      </c>
      <c r="AW372" t="s">
        <v>340</v>
      </c>
      <c r="AX372" t="s">
        <v>340</v>
      </c>
      <c r="AY372" t="s">
        <v>341</v>
      </c>
      <c r="AZ372">
        <v>0</v>
      </c>
      <c r="BY372" t="s">
        <v>342</v>
      </c>
      <c r="EQ372">
        <v>253361</v>
      </c>
      <c r="ER372" t="s">
        <v>3227</v>
      </c>
      <c r="EV372">
        <v>17285799</v>
      </c>
      <c r="EW372">
        <v>928</v>
      </c>
      <c r="EX372">
        <v>220355</v>
      </c>
      <c r="EY372" t="s">
        <v>3995</v>
      </c>
      <c r="EZ372">
        <v>1</v>
      </c>
      <c r="FC372">
        <v>52240001</v>
      </c>
      <c r="FD372" t="s">
        <v>108</v>
      </c>
    </row>
    <row r="373" spans="1:160" x14ac:dyDescent="0.3">
      <c r="A373" t="str">
        <f>VLOOKUP(B373,Table2[],3,FALSE)</f>
        <v>Digital</v>
      </c>
      <c r="B373" t="str">
        <f>IF(OR(ISNUMBER(FIND("QVC",Z373)),ISNUMBER(FIND("QVC",AL373))),"QVC",IF(OR(ISNUMBER(FIND("NCO",H373)),ISNUMBER(FIND("NCO",Y373))), "NCO", IF(AL373="consumer","PMD.com",VLOOKUP(LEFT(H373,2),Tables!$E$1:$F$11,2,FALSE))))</f>
        <v>PMD.com</v>
      </c>
      <c r="C373">
        <f t="shared" si="16"/>
        <v>53920001</v>
      </c>
      <c r="D373">
        <f t="shared" si="17"/>
        <v>1</v>
      </c>
      <c r="E373" t="str">
        <f t="shared" ca="1" si="15"/>
        <v>shifted orders shipped</v>
      </c>
      <c r="F373" t="s">
        <v>3539</v>
      </c>
      <c r="G373" t="s">
        <v>335</v>
      </c>
      <c r="H373" t="s">
        <v>3226</v>
      </c>
      <c r="I373" s="6">
        <v>44011.449953703705</v>
      </c>
      <c r="J373" t="s">
        <v>16</v>
      </c>
      <c r="K373" s="6">
        <v>44013.269421296296</v>
      </c>
      <c r="M373" t="s">
        <v>3991</v>
      </c>
      <c r="N373" t="s">
        <v>3992</v>
      </c>
      <c r="Q373" t="s">
        <v>738</v>
      </c>
      <c r="R373" t="s">
        <v>365</v>
      </c>
      <c r="S373" t="s">
        <v>3993</v>
      </c>
      <c r="T373" t="s">
        <v>338</v>
      </c>
      <c r="U373" t="s">
        <v>530</v>
      </c>
      <c r="W373" t="s">
        <v>3994</v>
      </c>
      <c r="Z373" t="s">
        <v>3991</v>
      </c>
      <c r="AA373" t="s">
        <v>3992</v>
      </c>
      <c r="AD373" t="s">
        <v>738</v>
      </c>
      <c r="AE373" t="s">
        <v>365</v>
      </c>
      <c r="AF373" t="s">
        <v>3993</v>
      </c>
      <c r="AG373" t="s">
        <v>338</v>
      </c>
      <c r="AH373" t="s">
        <v>530</v>
      </c>
      <c r="AJ373" t="s">
        <v>3994</v>
      </c>
      <c r="AL373" t="s">
        <v>339</v>
      </c>
      <c r="AM373">
        <v>1</v>
      </c>
      <c r="AN373">
        <v>1</v>
      </c>
      <c r="AO373">
        <v>14899</v>
      </c>
      <c r="AQ373">
        <v>124468</v>
      </c>
      <c r="AR373">
        <v>53920001</v>
      </c>
      <c r="AS373">
        <v>9000000</v>
      </c>
      <c r="AT373" t="s">
        <v>40</v>
      </c>
      <c r="AW373" t="s">
        <v>343</v>
      </c>
      <c r="BY373" t="s">
        <v>342</v>
      </c>
      <c r="EQ373">
        <v>243396</v>
      </c>
      <c r="ER373" t="s">
        <v>3227</v>
      </c>
      <c r="EV373">
        <v>17285799</v>
      </c>
      <c r="EW373">
        <v>928</v>
      </c>
      <c r="EX373">
        <v>220355</v>
      </c>
      <c r="EY373" t="s">
        <v>3995</v>
      </c>
      <c r="EZ373">
        <v>1</v>
      </c>
      <c r="FC373">
        <v>95385</v>
      </c>
      <c r="FD373" t="s">
        <v>3531</v>
      </c>
    </row>
    <row r="374" spans="1:160" x14ac:dyDescent="0.3">
      <c r="A374" t="str">
        <f>VLOOKUP(B374,Table2[],3,FALSE)</f>
        <v>Digital</v>
      </c>
      <c r="B374" t="str">
        <f>IF(OR(ISNUMBER(FIND("QVC",Z374)),ISNUMBER(FIND("QVC",AL374))),"QVC",IF(OR(ISNUMBER(FIND("NCO",H374)),ISNUMBER(FIND("NCO",Y374))), "NCO", IF(AL374="consumer","PMD.com",VLOOKUP(LEFT(H374,2),Tables!$E$1:$F$11,2,FALSE))))</f>
        <v>PMD.com</v>
      </c>
      <c r="C374">
        <f t="shared" si="16"/>
        <v>552101</v>
      </c>
      <c r="D374">
        <f t="shared" si="17"/>
        <v>1</v>
      </c>
      <c r="E374" t="str">
        <f t="shared" ca="1" si="15"/>
        <v>shifted orders shipped</v>
      </c>
      <c r="F374" t="s">
        <v>3539</v>
      </c>
      <c r="G374" t="s">
        <v>335</v>
      </c>
      <c r="H374" t="s">
        <v>3226</v>
      </c>
      <c r="I374" s="6">
        <v>44011.449953703705</v>
      </c>
      <c r="J374" t="s">
        <v>16</v>
      </c>
      <c r="K374" s="6">
        <v>44013.269421296296</v>
      </c>
      <c r="M374" t="s">
        <v>3991</v>
      </c>
      <c r="N374" t="s">
        <v>3992</v>
      </c>
      <c r="Q374" t="s">
        <v>738</v>
      </c>
      <c r="R374" t="s">
        <v>365</v>
      </c>
      <c r="S374" t="s">
        <v>3993</v>
      </c>
      <c r="T374" t="s">
        <v>338</v>
      </c>
      <c r="U374" t="s">
        <v>530</v>
      </c>
      <c r="W374" t="s">
        <v>3994</v>
      </c>
      <c r="Z374" t="s">
        <v>3991</v>
      </c>
      <c r="AA374" t="s">
        <v>3992</v>
      </c>
      <c r="AD374" t="s">
        <v>738</v>
      </c>
      <c r="AE374" t="s">
        <v>365</v>
      </c>
      <c r="AF374" t="s">
        <v>3993</v>
      </c>
      <c r="AG374" t="s">
        <v>338</v>
      </c>
      <c r="AH374" t="s">
        <v>530</v>
      </c>
      <c r="AJ374" t="s">
        <v>3994</v>
      </c>
      <c r="AL374" t="s">
        <v>339</v>
      </c>
      <c r="AM374">
        <v>1</v>
      </c>
      <c r="AN374">
        <v>1</v>
      </c>
      <c r="AO374">
        <v>3241</v>
      </c>
      <c r="AQ374">
        <v>124623</v>
      </c>
      <c r="AR374">
        <v>552101</v>
      </c>
      <c r="AS374" t="s">
        <v>166</v>
      </c>
      <c r="AT374" t="s">
        <v>167</v>
      </c>
      <c r="AW374" t="s">
        <v>340</v>
      </c>
      <c r="AX374" t="s">
        <v>340</v>
      </c>
      <c r="AY374" t="s">
        <v>382</v>
      </c>
      <c r="AZ374" t="s">
        <v>471</v>
      </c>
      <c r="BY374" t="s">
        <v>342</v>
      </c>
      <c r="EQ374">
        <v>240933</v>
      </c>
      <c r="ER374" t="s">
        <v>3227</v>
      </c>
      <c r="EV374">
        <v>17285799</v>
      </c>
      <c r="EW374">
        <v>928</v>
      </c>
      <c r="EX374">
        <v>220355</v>
      </c>
      <c r="EY374" t="s">
        <v>3995</v>
      </c>
      <c r="EZ374">
        <v>1</v>
      </c>
      <c r="FC374">
        <v>552101</v>
      </c>
      <c r="FD374" t="s">
        <v>167</v>
      </c>
    </row>
    <row r="375" spans="1:160" x14ac:dyDescent="0.3">
      <c r="A375" t="str">
        <f>VLOOKUP(B375,Table2[],3,FALSE)</f>
        <v>Digital</v>
      </c>
      <c r="B375" t="str">
        <f>IF(OR(ISNUMBER(FIND("QVC",Z375)),ISNUMBER(FIND("QVC",AL375))),"QVC",IF(OR(ISNUMBER(FIND("NCO",H375)),ISNUMBER(FIND("NCO",Y375))), "NCO", IF(AL375="consumer","PMD.com",VLOOKUP(LEFT(H375,2),Tables!$E$1:$F$11,2,FALSE))))</f>
        <v>PMD.com</v>
      </c>
      <c r="C375">
        <f t="shared" si="16"/>
        <v>55090001</v>
      </c>
      <c r="D375">
        <f t="shared" si="17"/>
        <v>1</v>
      </c>
      <c r="E375" t="str">
        <f t="shared" ca="1" si="15"/>
        <v>shifted orders shipped</v>
      </c>
      <c r="F375" t="s">
        <v>3539</v>
      </c>
      <c r="G375" t="s">
        <v>335</v>
      </c>
      <c r="H375" t="s">
        <v>3226</v>
      </c>
      <c r="I375" s="6">
        <v>44011.449953703705</v>
      </c>
      <c r="J375" t="s">
        <v>16</v>
      </c>
      <c r="K375" s="6">
        <v>44013.269421296296</v>
      </c>
      <c r="M375" t="s">
        <v>3991</v>
      </c>
      <c r="N375" t="s">
        <v>3992</v>
      </c>
      <c r="Q375" t="s">
        <v>738</v>
      </c>
      <c r="R375" t="s">
        <v>365</v>
      </c>
      <c r="S375" t="s">
        <v>3993</v>
      </c>
      <c r="T375" t="s">
        <v>338</v>
      </c>
      <c r="U375" t="s">
        <v>530</v>
      </c>
      <c r="W375" t="s">
        <v>3994</v>
      </c>
      <c r="Z375" t="s">
        <v>3991</v>
      </c>
      <c r="AA375" t="s">
        <v>3992</v>
      </c>
      <c r="AD375" t="s">
        <v>738</v>
      </c>
      <c r="AE375" t="s">
        <v>365</v>
      </c>
      <c r="AF375" t="s">
        <v>3993</v>
      </c>
      <c r="AG375" t="s">
        <v>338</v>
      </c>
      <c r="AH375" t="s">
        <v>530</v>
      </c>
      <c r="AJ375" t="s">
        <v>3994</v>
      </c>
      <c r="AL375" t="s">
        <v>339</v>
      </c>
      <c r="AM375">
        <v>1</v>
      </c>
      <c r="AN375">
        <v>1</v>
      </c>
      <c r="AO375">
        <v>5013</v>
      </c>
      <c r="AQ375">
        <v>124478</v>
      </c>
      <c r="AR375">
        <v>55090001</v>
      </c>
      <c r="AS375" t="s">
        <v>995</v>
      </c>
      <c r="AT375" t="s">
        <v>165</v>
      </c>
      <c r="AW375" t="s">
        <v>340</v>
      </c>
      <c r="AX375" t="s">
        <v>340</v>
      </c>
      <c r="AY375" t="s">
        <v>382</v>
      </c>
      <c r="AZ375">
        <v>0</v>
      </c>
      <c r="BY375" t="s">
        <v>342</v>
      </c>
      <c r="EQ375">
        <v>251219</v>
      </c>
      <c r="ER375" t="s">
        <v>3227</v>
      </c>
      <c r="EV375">
        <v>17285799</v>
      </c>
      <c r="EW375">
        <v>928</v>
      </c>
      <c r="EX375">
        <v>220355</v>
      </c>
      <c r="EY375" t="s">
        <v>3995</v>
      </c>
      <c r="EZ375">
        <v>1</v>
      </c>
      <c r="FC375">
        <v>55090001</v>
      </c>
      <c r="FD375" t="s">
        <v>165</v>
      </c>
    </row>
    <row r="376" spans="1:160" x14ac:dyDescent="0.3">
      <c r="A376" t="str">
        <f>VLOOKUP(B376,Table2[],3,FALSE)</f>
        <v>Digital</v>
      </c>
      <c r="B376" t="str">
        <f>IF(OR(ISNUMBER(FIND("QVC",Z376)),ISNUMBER(FIND("QVC",AL376))),"QVC",IF(OR(ISNUMBER(FIND("NCO",H376)),ISNUMBER(FIND("NCO",Y376))), "NCO", IF(AL376="consumer","PMD.com",VLOOKUP(LEFT(H376,2),Tables!$E$1:$F$11,2,FALSE))))</f>
        <v>PMD.com</v>
      </c>
      <c r="C376">
        <f t="shared" si="16"/>
        <v>5341030</v>
      </c>
      <c r="D376">
        <f t="shared" si="17"/>
        <v>1</v>
      </c>
      <c r="E376" t="str">
        <f t="shared" ca="1" si="15"/>
        <v>shifted orders shipped</v>
      </c>
      <c r="F376" t="s">
        <v>3539</v>
      </c>
      <c r="G376" t="s">
        <v>335</v>
      </c>
      <c r="H376" t="s">
        <v>3226</v>
      </c>
      <c r="I376" s="6">
        <v>44011.449953703705</v>
      </c>
      <c r="J376" t="s">
        <v>16</v>
      </c>
      <c r="K376" s="6">
        <v>44013.269421296296</v>
      </c>
      <c r="M376" t="s">
        <v>3991</v>
      </c>
      <c r="N376" t="s">
        <v>3992</v>
      </c>
      <c r="Q376" t="s">
        <v>738</v>
      </c>
      <c r="R376" t="s">
        <v>365</v>
      </c>
      <c r="S376" t="s">
        <v>3993</v>
      </c>
      <c r="T376" t="s">
        <v>338</v>
      </c>
      <c r="U376" t="s">
        <v>530</v>
      </c>
      <c r="W376" t="s">
        <v>3994</v>
      </c>
      <c r="Z376" t="s">
        <v>3991</v>
      </c>
      <c r="AA376" t="s">
        <v>3992</v>
      </c>
      <c r="AD376" t="s">
        <v>738</v>
      </c>
      <c r="AE376" t="s">
        <v>365</v>
      </c>
      <c r="AF376" t="s">
        <v>3993</v>
      </c>
      <c r="AG376" t="s">
        <v>338</v>
      </c>
      <c r="AH376" t="s">
        <v>530</v>
      </c>
      <c r="AJ376" t="s">
        <v>3994</v>
      </c>
      <c r="AL376" t="s">
        <v>339</v>
      </c>
      <c r="AM376">
        <v>1</v>
      </c>
      <c r="AN376">
        <v>1</v>
      </c>
      <c r="AO376">
        <v>12859</v>
      </c>
      <c r="AQ376">
        <v>124642</v>
      </c>
      <c r="AR376">
        <v>5341030</v>
      </c>
      <c r="AS376" t="s">
        <v>925</v>
      </c>
      <c r="AT376" t="s">
        <v>926</v>
      </c>
      <c r="AW376" t="s">
        <v>366</v>
      </c>
      <c r="AX376" t="s">
        <v>366</v>
      </c>
      <c r="AY376" t="s">
        <v>345</v>
      </c>
      <c r="AZ376" t="s">
        <v>346</v>
      </c>
      <c r="BY376" t="s">
        <v>342</v>
      </c>
      <c r="EQ376">
        <v>243275</v>
      </c>
      <c r="ER376" t="s">
        <v>3227</v>
      </c>
      <c r="EV376">
        <v>17285799</v>
      </c>
      <c r="EW376">
        <v>928</v>
      </c>
      <c r="EX376">
        <v>220355</v>
      </c>
      <c r="EY376" t="s">
        <v>3995</v>
      </c>
      <c r="EZ376">
        <v>1</v>
      </c>
      <c r="FC376">
        <v>95385</v>
      </c>
      <c r="FD376" t="s">
        <v>3531</v>
      </c>
    </row>
    <row r="377" spans="1:160" x14ac:dyDescent="0.3">
      <c r="A377" t="str">
        <f>VLOOKUP(B377,Table2[],3,FALSE)</f>
        <v>Digital</v>
      </c>
      <c r="B377" t="str">
        <f>IF(OR(ISNUMBER(FIND("QVC",Z377)),ISNUMBER(FIND("QVC",AL377))),"QVC",IF(OR(ISNUMBER(FIND("NCO",H377)),ISNUMBER(FIND("NCO",Y377))), "NCO", IF(AL377="consumer","PMD.com",VLOOKUP(LEFT(H377,2),Tables!$E$1:$F$11,2,FALSE))))</f>
        <v>PMD.com</v>
      </c>
      <c r="C377">
        <f t="shared" si="16"/>
        <v>51090030</v>
      </c>
      <c r="D377">
        <f t="shared" si="17"/>
        <v>1</v>
      </c>
      <c r="E377" t="str">
        <f t="shared" ca="1" si="15"/>
        <v>shifted orders shipped</v>
      </c>
      <c r="F377" t="s">
        <v>3539</v>
      </c>
      <c r="G377" t="s">
        <v>335</v>
      </c>
      <c r="H377" t="s">
        <v>3226</v>
      </c>
      <c r="I377" s="6">
        <v>44011.449953703705</v>
      </c>
      <c r="J377" t="s">
        <v>16</v>
      </c>
      <c r="K377" s="6">
        <v>44013.269421296296</v>
      </c>
      <c r="M377" t="s">
        <v>3991</v>
      </c>
      <c r="N377" t="s">
        <v>3992</v>
      </c>
      <c r="Q377" t="s">
        <v>738</v>
      </c>
      <c r="R377" t="s">
        <v>365</v>
      </c>
      <c r="S377" t="s">
        <v>3993</v>
      </c>
      <c r="T377" t="s">
        <v>338</v>
      </c>
      <c r="U377" t="s">
        <v>530</v>
      </c>
      <c r="W377" t="s">
        <v>3994</v>
      </c>
      <c r="Z377" t="s">
        <v>3991</v>
      </c>
      <c r="AA377" t="s">
        <v>3992</v>
      </c>
      <c r="AD377" t="s">
        <v>738</v>
      </c>
      <c r="AE377" t="s">
        <v>365</v>
      </c>
      <c r="AF377" t="s">
        <v>3993</v>
      </c>
      <c r="AG377" t="s">
        <v>338</v>
      </c>
      <c r="AH377" t="s">
        <v>530</v>
      </c>
      <c r="AJ377" t="s">
        <v>3994</v>
      </c>
      <c r="AL377" t="s">
        <v>339</v>
      </c>
      <c r="AM377">
        <v>1</v>
      </c>
      <c r="AN377">
        <v>1</v>
      </c>
      <c r="AO377">
        <v>6688</v>
      </c>
      <c r="AQ377">
        <v>125960</v>
      </c>
      <c r="AR377">
        <v>51090030</v>
      </c>
      <c r="AS377" t="s">
        <v>3043</v>
      </c>
      <c r="AT377" t="s">
        <v>628</v>
      </c>
      <c r="AW377" t="s">
        <v>343</v>
      </c>
      <c r="BY377" t="s">
        <v>342</v>
      </c>
      <c r="BZ377" t="b">
        <v>0</v>
      </c>
      <c r="EQ377">
        <v>243047</v>
      </c>
      <c r="ER377" t="s">
        <v>3227</v>
      </c>
      <c r="EV377">
        <v>17285799</v>
      </c>
      <c r="EW377">
        <v>928</v>
      </c>
      <c r="EX377">
        <v>220355</v>
      </c>
      <c r="EY377" t="s">
        <v>3995</v>
      </c>
      <c r="EZ377">
        <v>1</v>
      </c>
      <c r="FC377">
        <v>95385</v>
      </c>
      <c r="FD377" t="s">
        <v>3531</v>
      </c>
    </row>
    <row r="378" spans="1:160" x14ac:dyDescent="0.3">
      <c r="A378" t="str">
        <f>VLOOKUP(B378,Table2[],3,FALSE)</f>
        <v>Digital</v>
      </c>
      <c r="B378" t="str">
        <f>IF(OR(ISNUMBER(FIND("QVC",Z378)),ISNUMBER(FIND("QVC",AL378))),"QVC",IF(OR(ISNUMBER(FIND("NCO",H378)),ISNUMBER(FIND("NCO",Y378))), "NCO", IF(AL378="consumer","PMD.com",VLOOKUP(LEFT(H378,2),Tables!$E$1:$F$11,2,FALSE))))</f>
        <v>PMD.com</v>
      </c>
      <c r="C378">
        <f t="shared" si="16"/>
        <v>53200001</v>
      </c>
      <c r="D378">
        <f t="shared" si="17"/>
        <v>1</v>
      </c>
      <c r="E378" t="str">
        <f t="shared" ca="1" si="15"/>
        <v>shifted orders shipped</v>
      </c>
      <c r="F378" t="s">
        <v>3539</v>
      </c>
      <c r="G378" t="s">
        <v>335</v>
      </c>
      <c r="H378" t="s">
        <v>3384</v>
      </c>
      <c r="I378" s="6">
        <v>44011.533449074072</v>
      </c>
      <c r="J378" t="s">
        <v>16</v>
      </c>
      <c r="K378" s="6">
        <v>44013.269583333335</v>
      </c>
      <c r="M378" t="s">
        <v>3996</v>
      </c>
      <c r="N378" t="s">
        <v>3997</v>
      </c>
      <c r="Q378" t="s">
        <v>700</v>
      </c>
      <c r="R378" t="s">
        <v>359</v>
      </c>
      <c r="S378" t="s">
        <v>3998</v>
      </c>
      <c r="T378" t="s">
        <v>338</v>
      </c>
      <c r="U378" t="s">
        <v>530</v>
      </c>
      <c r="W378" t="s">
        <v>3999</v>
      </c>
      <c r="Z378" t="s">
        <v>3996</v>
      </c>
      <c r="AA378" t="s">
        <v>3997</v>
      </c>
      <c r="AD378" t="s">
        <v>700</v>
      </c>
      <c r="AE378" t="s">
        <v>359</v>
      </c>
      <c r="AF378" t="s">
        <v>3998</v>
      </c>
      <c r="AG378" t="s">
        <v>338</v>
      </c>
      <c r="AH378" t="s">
        <v>530</v>
      </c>
      <c r="AJ378" t="s">
        <v>3999</v>
      </c>
      <c r="AL378" t="s">
        <v>339</v>
      </c>
      <c r="AM378">
        <v>1</v>
      </c>
      <c r="AN378">
        <v>1</v>
      </c>
      <c r="AO378">
        <v>15189</v>
      </c>
      <c r="AQ378">
        <v>123906</v>
      </c>
      <c r="AR378">
        <v>53200001</v>
      </c>
      <c r="AS378" t="s">
        <v>973</v>
      </c>
      <c r="AT378" t="s">
        <v>50</v>
      </c>
      <c r="AW378" t="s">
        <v>340</v>
      </c>
      <c r="AX378" t="s">
        <v>340</v>
      </c>
      <c r="AY378" t="s">
        <v>357</v>
      </c>
      <c r="AZ378" t="s">
        <v>363</v>
      </c>
      <c r="BY378" t="s">
        <v>342</v>
      </c>
      <c r="EQ378">
        <v>252156</v>
      </c>
      <c r="ER378" t="s">
        <v>3385</v>
      </c>
      <c r="EV378">
        <v>17285880</v>
      </c>
      <c r="EW378">
        <v>928</v>
      </c>
      <c r="EX378">
        <v>220434</v>
      </c>
      <c r="EY378">
        <v>9.2748999964335493E+25</v>
      </c>
      <c r="EZ378">
        <v>1</v>
      </c>
      <c r="FC378">
        <v>53200001</v>
      </c>
      <c r="FD378" t="s">
        <v>50</v>
      </c>
    </row>
    <row r="379" spans="1:160" x14ac:dyDescent="0.3">
      <c r="A379" t="str">
        <f>VLOOKUP(B379,Table2[],3,FALSE)</f>
        <v>Digital</v>
      </c>
      <c r="B379" t="str">
        <f>IF(OR(ISNUMBER(FIND("QVC",Z379)),ISNUMBER(FIND("QVC",AL379))),"QVC",IF(OR(ISNUMBER(FIND("NCO",H379)),ISNUMBER(FIND("NCO",Y379))), "NCO", IF(AL379="consumer","PMD.com",VLOOKUP(LEFT(H379,2),Tables!$E$1:$F$11,2,FALSE))))</f>
        <v>PMD.com</v>
      </c>
      <c r="C379">
        <f t="shared" si="16"/>
        <v>5341030</v>
      </c>
      <c r="D379">
        <f t="shared" si="17"/>
        <v>1</v>
      </c>
      <c r="E379" t="str">
        <f t="shared" ca="1" si="15"/>
        <v>shifted orders shipped</v>
      </c>
      <c r="F379" t="s">
        <v>3539</v>
      </c>
      <c r="G379" t="s">
        <v>335</v>
      </c>
      <c r="H379" t="s">
        <v>3216</v>
      </c>
      <c r="I379" s="6">
        <v>44011.441192129627</v>
      </c>
      <c r="J379" t="s">
        <v>16</v>
      </c>
      <c r="K379" s="6">
        <v>44013.269745370373</v>
      </c>
      <c r="M379" t="s">
        <v>4000</v>
      </c>
      <c r="N379" t="s">
        <v>4001</v>
      </c>
      <c r="Q379" t="s">
        <v>4002</v>
      </c>
      <c r="R379" t="s">
        <v>409</v>
      </c>
      <c r="S379">
        <v>6470</v>
      </c>
      <c r="T379" t="s">
        <v>338</v>
      </c>
      <c r="U379" t="s">
        <v>530</v>
      </c>
      <c r="W379" t="s">
        <v>4003</v>
      </c>
      <c r="Z379" t="s">
        <v>4000</v>
      </c>
      <c r="AA379" t="s">
        <v>4001</v>
      </c>
      <c r="AD379" t="s">
        <v>4002</v>
      </c>
      <c r="AE379" t="s">
        <v>409</v>
      </c>
      <c r="AF379">
        <v>6470</v>
      </c>
      <c r="AG379" t="s">
        <v>338</v>
      </c>
      <c r="AH379" t="s">
        <v>530</v>
      </c>
      <c r="AJ379" t="s">
        <v>4003</v>
      </c>
      <c r="AL379" t="s">
        <v>339</v>
      </c>
      <c r="AM379">
        <v>1</v>
      </c>
      <c r="AN379">
        <v>1</v>
      </c>
      <c r="AO379">
        <v>12859</v>
      </c>
      <c r="AQ379">
        <v>124642</v>
      </c>
      <c r="AR379">
        <v>5341030</v>
      </c>
      <c r="AS379" t="s">
        <v>925</v>
      </c>
      <c r="AT379" t="s">
        <v>926</v>
      </c>
      <c r="AW379" t="s">
        <v>366</v>
      </c>
      <c r="AX379" t="s">
        <v>366</v>
      </c>
      <c r="AY379" t="s">
        <v>345</v>
      </c>
      <c r="AZ379" t="s">
        <v>346</v>
      </c>
      <c r="BY379" t="s">
        <v>342</v>
      </c>
      <c r="EQ379">
        <v>243275</v>
      </c>
      <c r="ER379" t="s">
        <v>3217</v>
      </c>
      <c r="EV379">
        <v>17285794</v>
      </c>
      <c r="EW379">
        <v>928</v>
      </c>
      <c r="EX379">
        <v>220350</v>
      </c>
      <c r="EY379" t="s">
        <v>4004</v>
      </c>
      <c r="EZ379">
        <v>1</v>
      </c>
      <c r="FC379">
        <v>95379</v>
      </c>
      <c r="FD379" t="s">
        <v>985</v>
      </c>
    </row>
    <row r="380" spans="1:160" x14ac:dyDescent="0.3">
      <c r="A380" t="str">
        <f>VLOOKUP(B380,Table2[],3,FALSE)</f>
        <v>Digital</v>
      </c>
      <c r="B380" t="str">
        <f>IF(OR(ISNUMBER(FIND("QVC",Z380)),ISNUMBER(FIND("QVC",AL380))),"QVC",IF(OR(ISNUMBER(FIND("NCO",H380)),ISNUMBER(FIND("NCO",Y380))), "NCO", IF(AL380="consumer","PMD.com",VLOOKUP(LEFT(H380,2),Tables!$E$1:$F$11,2,FALSE))))</f>
        <v>PMD.com</v>
      </c>
      <c r="C380">
        <f t="shared" si="16"/>
        <v>51090030</v>
      </c>
      <c r="D380">
        <f t="shared" si="17"/>
        <v>1</v>
      </c>
      <c r="E380" t="str">
        <f t="shared" ca="1" si="15"/>
        <v>shifted orders shipped</v>
      </c>
      <c r="F380" t="s">
        <v>3539</v>
      </c>
      <c r="G380" t="s">
        <v>335</v>
      </c>
      <c r="H380" t="s">
        <v>3216</v>
      </c>
      <c r="I380" s="6">
        <v>44011.441192129627</v>
      </c>
      <c r="J380" t="s">
        <v>16</v>
      </c>
      <c r="K380" s="6">
        <v>44013.269745370373</v>
      </c>
      <c r="M380" t="s">
        <v>4000</v>
      </c>
      <c r="N380" t="s">
        <v>4001</v>
      </c>
      <c r="Q380" t="s">
        <v>4002</v>
      </c>
      <c r="R380" t="s">
        <v>409</v>
      </c>
      <c r="S380">
        <v>6470</v>
      </c>
      <c r="T380" t="s">
        <v>338</v>
      </c>
      <c r="U380" t="s">
        <v>530</v>
      </c>
      <c r="W380" t="s">
        <v>4003</v>
      </c>
      <c r="Z380" t="s">
        <v>4000</v>
      </c>
      <c r="AA380" t="s">
        <v>4001</v>
      </c>
      <c r="AD380" t="s">
        <v>4002</v>
      </c>
      <c r="AE380" t="s">
        <v>409</v>
      </c>
      <c r="AF380">
        <v>6470</v>
      </c>
      <c r="AG380" t="s">
        <v>338</v>
      </c>
      <c r="AH380" t="s">
        <v>530</v>
      </c>
      <c r="AJ380" t="s">
        <v>4003</v>
      </c>
      <c r="AL380" t="s">
        <v>339</v>
      </c>
      <c r="AM380">
        <v>1</v>
      </c>
      <c r="AN380">
        <v>1</v>
      </c>
      <c r="AO380">
        <v>6688</v>
      </c>
      <c r="AQ380">
        <v>125960</v>
      </c>
      <c r="AR380">
        <v>51090030</v>
      </c>
      <c r="AS380" t="s">
        <v>996</v>
      </c>
      <c r="AT380" t="s">
        <v>628</v>
      </c>
      <c r="AW380" t="s">
        <v>343</v>
      </c>
      <c r="BY380" t="s">
        <v>342</v>
      </c>
      <c r="BZ380" t="b">
        <v>0</v>
      </c>
      <c r="EQ380">
        <v>244453</v>
      </c>
      <c r="ER380" t="s">
        <v>3217</v>
      </c>
      <c r="EV380">
        <v>17285794</v>
      </c>
      <c r="EW380">
        <v>928</v>
      </c>
      <c r="EX380">
        <v>220350</v>
      </c>
      <c r="EY380" t="s">
        <v>4004</v>
      </c>
      <c r="EZ380">
        <v>1</v>
      </c>
      <c r="FC380">
        <v>95379</v>
      </c>
      <c r="FD380" t="s">
        <v>985</v>
      </c>
    </row>
    <row r="381" spans="1:160" x14ac:dyDescent="0.3">
      <c r="A381" t="str">
        <f>VLOOKUP(B381,Table2[],3,FALSE)</f>
        <v>Digital</v>
      </c>
      <c r="B381" t="str">
        <f>IF(OR(ISNUMBER(FIND("QVC",Z381)),ISNUMBER(FIND("QVC",AL381))),"QVC",IF(OR(ISNUMBER(FIND("NCO",H381)),ISNUMBER(FIND("NCO",Y381))), "NCO", IF(AL381="consumer","PMD.com",VLOOKUP(LEFT(H381,2),Tables!$E$1:$F$11,2,FALSE))))</f>
        <v>PMD.com</v>
      </c>
      <c r="C381">
        <f t="shared" si="16"/>
        <v>5354</v>
      </c>
      <c r="D381">
        <f t="shared" si="17"/>
        <v>2</v>
      </c>
      <c r="E381" t="str">
        <f t="shared" ca="1" si="15"/>
        <v>shifted orders shipped</v>
      </c>
      <c r="F381" t="s">
        <v>3539</v>
      </c>
      <c r="G381" t="s">
        <v>335</v>
      </c>
      <c r="H381" t="s">
        <v>3216</v>
      </c>
      <c r="I381" s="6">
        <v>44011.441192129627</v>
      </c>
      <c r="J381" t="s">
        <v>16</v>
      </c>
      <c r="K381" s="6">
        <v>44013.269745370373</v>
      </c>
      <c r="M381" t="s">
        <v>4000</v>
      </c>
      <c r="N381" t="s">
        <v>4001</v>
      </c>
      <c r="Q381" t="s">
        <v>4002</v>
      </c>
      <c r="R381" t="s">
        <v>409</v>
      </c>
      <c r="S381">
        <v>6470</v>
      </c>
      <c r="T381" t="s">
        <v>338</v>
      </c>
      <c r="U381" t="s">
        <v>530</v>
      </c>
      <c r="W381" t="s">
        <v>4003</v>
      </c>
      <c r="Z381" t="s">
        <v>4000</v>
      </c>
      <c r="AA381" t="s">
        <v>4001</v>
      </c>
      <c r="AD381" t="s">
        <v>4002</v>
      </c>
      <c r="AE381" t="s">
        <v>409</v>
      </c>
      <c r="AF381">
        <v>6470</v>
      </c>
      <c r="AG381" t="s">
        <v>338</v>
      </c>
      <c r="AH381" t="s">
        <v>530</v>
      </c>
      <c r="AJ381" t="s">
        <v>4003</v>
      </c>
      <c r="AL381" t="s">
        <v>339</v>
      </c>
      <c r="AM381">
        <v>2</v>
      </c>
      <c r="AN381">
        <v>2</v>
      </c>
      <c r="AO381">
        <v>5214</v>
      </c>
      <c r="AQ381">
        <v>124518</v>
      </c>
      <c r="AR381">
        <v>5354</v>
      </c>
      <c r="AS381" t="s">
        <v>1753</v>
      </c>
      <c r="AT381" t="s">
        <v>103</v>
      </c>
      <c r="AW381" t="s">
        <v>340</v>
      </c>
      <c r="AX381" t="s">
        <v>340</v>
      </c>
      <c r="AY381" t="s">
        <v>351</v>
      </c>
      <c r="AZ381" t="s">
        <v>415</v>
      </c>
      <c r="BY381" t="s">
        <v>342</v>
      </c>
      <c r="EQ381">
        <v>249176</v>
      </c>
      <c r="ER381" t="s">
        <v>3217</v>
      </c>
      <c r="EV381">
        <v>17285794</v>
      </c>
      <c r="EW381">
        <v>928</v>
      </c>
      <c r="EX381">
        <v>220350</v>
      </c>
      <c r="EY381" t="s">
        <v>4004</v>
      </c>
      <c r="EZ381">
        <v>1</v>
      </c>
      <c r="FC381">
        <v>5354</v>
      </c>
      <c r="FD381" t="s">
        <v>103</v>
      </c>
    </row>
    <row r="382" spans="1:160" x14ac:dyDescent="0.3">
      <c r="A382" t="str">
        <f>VLOOKUP(B382,Table2[],3,FALSE)</f>
        <v>Digital</v>
      </c>
      <c r="B382" t="str">
        <f>IF(OR(ISNUMBER(FIND("QVC",Z382)),ISNUMBER(FIND("QVC",AL382))),"QVC",IF(OR(ISNUMBER(FIND("NCO",H382)),ISNUMBER(FIND("NCO",Y382))), "NCO", IF(AL382="consumer","PMD.com",VLOOKUP(LEFT(H382,2),Tables!$E$1:$F$11,2,FALSE))))</f>
        <v>PMD.com</v>
      </c>
      <c r="C382">
        <f t="shared" si="16"/>
        <v>53450051</v>
      </c>
      <c r="D382">
        <f t="shared" si="17"/>
        <v>1</v>
      </c>
      <c r="E382" t="str">
        <f t="shared" ca="1" si="15"/>
        <v>shifted orders shipped</v>
      </c>
      <c r="F382" t="s">
        <v>3539</v>
      </c>
      <c r="G382" t="s">
        <v>335</v>
      </c>
      <c r="H382" t="s">
        <v>3216</v>
      </c>
      <c r="I382" s="6">
        <v>44011.441192129627</v>
      </c>
      <c r="J382" t="s">
        <v>16</v>
      </c>
      <c r="K382" s="6">
        <v>44013.269745370373</v>
      </c>
      <c r="M382" t="s">
        <v>4000</v>
      </c>
      <c r="N382" t="s">
        <v>4001</v>
      </c>
      <c r="Q382" t="s">
        <v>4002</v>
      </c>
      <c r="R382" t="s">
        <v>409</v>
      </c>
      <c r="S382">
        <v>6470</v>
      </c>
      <c r="T382" t="s">
        <v>338</v>
      </c>
      <c r="U382" t="s">
        <v>530</v>
      </c>
      <c r="W382" t="s">
        <v>4003</v>
      </c>
      <c r="Z382" t="s">
        <v>4000</v>
      </c>
      <c r="AA382" t="s">
        <v>4001</v>
      </c>
      <c r="AD382" t="s">
        <v>4002</v>
      </c>
      <c r="AE382" t="s">
        <v>409</v>
      </c>
      <c r="AF382">
        <v>6470</v>
      </c>
      <c r="AG382" t="s">
        <v>338</v>
      </c>
      <c r="AH382" t="s">
        <v>530</v>
      </c>
      <c r="AJ382" t="s">
        <v>4003</v>
      </c>
      <c r="AL382" t="s">
        <v>339</v>
      </c>
      <c r="AM382">
        <v>1</v>
      </c>
      <c r="AN382">
        <v>1</v>
      </c>
      <c r="AO382">
        <v>59272</v>
      </c>
      <c r="AQ382">
        <v>125624</v>
      </c>
      <c r="AR382">
        <v>53450051</v>
      </c>
      <c r="AS382" t="s">
        <v>865</v>
      </c>
      <c r="AT382" t="s">
        <v>849</v>
      </c>
      <c r="AW382" t="s">
        <v>343</v>
      </c>
      <c r="BY382" t="s">
        <v>342</v>
      </c>
      <c r="EQ382">
        <v>250837</v>
      </c>
      <c r="ER382" t="s">
        <v>3217</v>
      </c>
      <c r="EV382">
        <v>17285794</v>
      </c>
      <c r="EW382">
        <v>928</v>
      </c>
      <c r="EX382">
        <v>220350</v>
      </c>
      <c r="EY382" t="s">
        <v>4004</v>
      </c>
      <c r="EZ382">
        <v>1</v>
      </c>
      <c r="FC382">
        <v>95379</v>
      </c>
      <c r="FD382" t="s">
        <v>985</v>
      </c>
    </row>
    <row r="383" spans="1:160" x14ac:dyDescent="0.3">
      <c r="A383" t="str">
        <f>VLOOKUP(B383,Table2[],3,FALSE)</f>
        <v>Digital</v>
      </c>
      <c r="B383" t="str">
        <f>IF(OR(ISNUMBER(FIND("QVC",Z383)),ISNUMBER(FIND("QVC",AL383))),"QVC",IF(OR(ISNUMBER(FIND("NCO",H383)),ISNUMBER(FIND("NCO",Y383))), "NCO", IF(AL383="consumer","PMD.com",VLOOKUP(LEFT(H383,2),Tables!$E$1:$F$11,2,FALSE))))</f>
        <v>PMD.com</v>
      </c>
      <c r="C383">
        <f t="shared" si="16"/>
        <v>5358</v>
      </c>
      <c r="D383">
        <f t="shared" si="17"/>
        <v>1</v>
      </c>
      <c r="E383" t="str">
        <f t="shared" ca="1" si="15"/>
        <v>shifted orders shipped</v>
      </c>
      <c r="F383" t="s">
        <v>3539</v>
      </c>
      <c r="G383" t="s">
        <v>335</v>
      </c>
      <c r="H383" t="s">
        <v>3216</v>
      </c>
      <c r="I383" s="6">
        <v>44011.441192129627</v>
      </c>
      <c r="J383" t="s">
        <v>16</v>
      </c>
      <c r="K383" s="6">
        <v>44013.269745370373</v>
      </c>
      <c r="M383" t="s">
        <v>4000</v>
      </c>
      <c r="N383" t="s">
        <v>4001</v>
      </c>
      <c r="Q383" t="s">
        <v>4002</v>
      </c>
      <c r="R383" t="s">
        <v>409</v>
      </c>
      <c r="S383">
        <v>6470</v>
      </c>
      <c r="T383" t="s">
        <v>338</v>
      </c>
      <c r="U383" t="s">
        <v>530</v>
      </c>
      <c r="W383" t="s">
        <v>4003</v>
      </c>
      <c r="Z383" t="s">
        <v>4000</v>
      </c>
      <c r="AA383" t="s">
        <v>4001</v>
      </c>
      <c r="AD383" t="s">
        <v>4002</v>
      </c>
      <c r="AE383" t="s">
        <v>409</v>
      </c>
      <c r="AF383">
        <v>6470</v>
      </c>
      <c r="AG383" t="s">
        <v>338</v>
      </c>
      <c r="AH383" t="s">
        <v>530</v>
      </c>
      <c r="AJ383" t="s">
        <v>4003</v>
      </c>
      <c r="AL383" t="s">
        <v>339</v>
      </c>
      <c r="AM383">
        <v>1</v>
      </c>
      <c r="AN383">
        <v>1</v>
      </c>
      <c r="AO383">
        <v>7390</v>
      </c>
      <c r="AQ383">
        <v>124522</v>
      </c>
      <c r="AR383">
        <v>5358</v>
      </c>
      <c r="AS383" t="s">
        <v>2281</v>
      </c>
      <c r="AT383" t="s">
        <v>73</v>
      </c>
      <c r="AW383" t="s">
        <v>340</v>
      </c>
      <c r="AX383" t="s">
        <v>340</v>
      </c>
      <c r="AY383" t="s">
        <v>351</v>
      </c>
      <c r="AZ383" t="s">
        <v>434</v>
      </c>
      <c r="BY383" t="s">
        <v>342</v>
      </c>
      <c r="EQ383">
        <v>252041</v>
      </c>
      <c r="ER383" t="s">
        <v>3217</v>
      </c>
      <c r="EV383">
        <v>17285794</v>
      </c>
      <c r="EW383">
        <v>928</v>
      </c>
      <c r="EX383">
        <v>220350</v>
      </c>
      <c r="EY383" t="s">
        <v>4004</v>
      </c>
      <c r="EZ383">
        <v>1</v>
      </c>
      <c r="FC383">
        <v>5358</v>
      </c>
      <c r="FD383" t="s">
        <v>73</v>
      </c>
    </row>
    <row r="384" spans="1:160" x14ac:dyDescent="0.3">
      <c r="A384" t="str">
        <f>VLOOKUP(B384,Table2[],3,FALSE)</f>
        <v>Digital</v>
      </c>
      <c r="B384" t="str">
        <f>IF(OR(ISNUMBER(FIND("QVC",Z384)),ISNUMBER(FIND("QVC",AL384))),"QVC",IF(OR(ISNUMBER(FIND("NCO",H384)),ISNUMBER(FIND("NCO",Y384))), "NCO", IF(AL384="consumer","PMD.com",VLOOKUP(LEFT(H384,2),Tables!$E$1:$F$11,2,FALSE))))</f>
        <v>PMD.com</v>
      </c>
      <c r="C384">
        <f t="shared" si="16"/>
        <v>53160001</v>
      </c>
      <c r="D384">
        <f t="shared" si="17"/>
        <v>1</v>
      </c>
      <c r="E384" t="str">
        <f t="shared" ca="1" si="15"/>
        <v>shifted orders shipped</v>
      </c>
      <c r="F384" t="s">
        <v>3539</v>
      </c>
      <c r="G384" t="s">
        <v>335</v>
      </c>
      <c r="H384" t="s">
        <v>3216</v>
      </c>
      <c r="I384" s="6">
        <v>44011.441192129627</v>
      </c>
      <c r="J384" t="s">
        <v>16</v>
      </c>
      <c r="K384" s="6">
        <v>44013.269745370373</v>
      </c>
      <c r="M384" t="s">
        <v>4000</v>
      </c>
      <c r="N384" t="s">
        <v>4001</v>
      </c>
      <c r="Q384" t="s">
        <v>4002</v>
      </c>
      <c r="R384" t="s">
        <v>409</v>
      </c>
      <c r="S384">
        <v>6470</v>
      </c>
      <c r="T384" t="s">
        <v>338</v>
      </c>
      <c r="U384" t="s">
        <v>530</v>
      </c>
      <c r="W384" t="s">
        <v>4003</v>
      </c>
      <c r="Z384" t="s">
        <v>4000</v>
      </c>
      <c r="AA384" t="s">
        <v>4001</v>
      </c>
      <c r="AD384" t="s">
        <v>4002</v>
      </c>
      <c r="AE384" t="s">
        <v>409</v>
      </c>
      <c r="AF384">
        <v>6470</v>
      </c>
      <c r="AG384" t="s">
        <v>338</v>
      </c>
      <c r="AH384" t="s">
        <v>530</v>
      </c>
      <c r="AJ384" t="s">
        <v>4003</v>
      </c>
      <c r="AL384" t="s">
        <v>339</v>
      </c>
      <c r="AM384">
        <v>1</v>
      </c>
      <c r="AN384">
        <v>1</v>
      </c>
      <c r="AO384">
        <v>4322</v>
      </c>
      <c r="AQ384">
        <v>124007</v>
      </c>
      <c r="AR384">
        <v>53160001</v>
      </c>
      <c r="AS384" t="s">
        <v>1895</v>
      </c>
      <c r="AT384" t="s">
        <v>119</v>
      </c>
      <c r="AW384" t="s">
        <v>340</v>
      </c>
      <c r="AX384" t="s">
        <v>340</v>
      </c>
      <c r="AY384" t="s">
        <v>341</v>
      </c>
      <c r="AZ384">
        <v>0</v>
      </c>
      <c r="BY384" t="s">
        <v>342</v>
      </c>
      <c r="EQ384">
        <v>252959</v>
      </c>
      <c r="ER384" t="s">
        <v>3217</v>
      </c>
      <c r="EV384">
        <v>17285794</v>
      </c>
      <c r="EW384">
        <v>928</v>
      </c>
      <c r="EX384">
        <v>220350</v>
      </c>
      <c r="EY384" t="s">
        <v>4004</v>
      </c>
      <c r="EZ384">
        <v>1</v>
      </c>
      <c r="FC384">
        <v>53160001</v>
      </c>
      <c r="FD384" t="s">
        <v>119</v>
      </c>
    </row>
    <row r="385" spans="1:160" x14ac:dyDescent="0.3">
      <c r="A385" t="str">
        <f>VLOOKUP(B385,Table2[],3,FALSE)</f>
        <v>Digital</v>
      </c>
      <c r="B385" t="str">
        <f>IF(OR(ISNUMBER(FIND("QVC",Z385)),ISNUMBER(FIND("QVC",AL385))),"QVC",IF(OR(ISNUMBER(FIND("NCO",H385)),ISNUMBER(FIND("NCO",Y385))), "NCO", IF(AL385="consumer","PMD.com",VLOOKUP(LEFT(H385,2),Tables!$E$1:$F$11,2,FALSE))))</f>
        <v>PMD.com</v>
      </c>
      <c r="C385">
        <f t="shared" si="16"/>
        <v>51010010</v>
      </c>
      <c r="D385">
        <f t="shared" si="17"/>
        <v>1</v>
      </c>
      <c r="E385" t="str">
        <f t="shared" ca="1" si="15"/>
        <v>shifted orders shipped</v>
      </c>
      <c r="F385" t="s">
        <v>3539</v>
      </c>
      <c r="G385" t="s">
        <v>335</v>
      </c>
      <c r="H385" t="s">
        <v>3216</v>
      </c>
      <c r="I385" s="6">
        <v>44011.441192129627</v>
      </c>
      <c r="J385" t="s">
        <v>16</v>
      </c>
      <c r="K385" s="6">
        <v>44013.269745370373</v>
      </c>
      <c r="M385" t="s">
        <v>4000</v>
      </c>
      <c r="N385" t="s">
        <v>4001</v>
      </c>
      <c r="Q385" t="s">
        <v>4002</v>
      </c>
      <c r="R385" t="s">
        <v>409</v>
      </c>
      <c r="S385">
        <v>6470</v>
      </c>
      <c r="T385" t="s">
        <v>338</v>
      </c>
      <c r="U385" t="s">
        <v>530</v>
      </c>
      <c r="W385" t="s">
        <v>4003</v>
      </c>
      <c r="Z385" t="s">
        <v>4000</v>
      </c>
      <c r="AA385" t="s">
        <v>4001</v>
      </c>
      <c r="AD385" t="s">
        <v>4002</v>
      </c>
      <c r="AE385" t="s">
        <v>409</v>
      </c>
      <c r="AF385">
        <v>6470</v>
      </c>
      <c r="AG385" t="s">
        <v>338</v>
      </c>
      <c r="AH385" t="s">
        <v>530</v>
      </c>
      <c r="AJ385" t="s">
        <v>4003</v>
      </c>
      <c r="AL385" t="s">
        <v>339</v>
      </c>
      <c r="AM385">
        <v>1</v>
      </c>
      <c r="AN385">
        <v>1</v>
      </c>
      <c r="AO385">
        <v>11922</v>
      </c>
      <c r="AQ385">
        <v>125659</v>
      </c>
      <c r="AR385">
        <v>51010010</v>
      </c>
      <c r="AS385" t="s">
        <v>1060</v>
      </c>
      <c r="AT385" t="s">
        <v>170</v>
      </c>
      <c r="AW385" t="s">
        <v>343</v>
      </c>
      <c r="BY385" t="s">
        <v>342</v>
      </c>
      <c r="EQ385">
        <v>247972</v>
      </c>
      <c r="ER385" t="s">
        <v>3217</v>
      </c>
      <c r="EV385">
        <v>17285794</v>
      </c>
      <c r="EW385">
        <v>928</v>
      </c>
      <c r="EX385">
        <v>220350</v>
      </c>
      <c r="EY385" t="s">
        <v>4004</v>
      </c>
      <c r="EZ385">
        <v>1</v>
      </c>
      <c r="FC385">
        <v>95379</v>
      </c>
      <c r="FD385" t="s">
        <v>985</v>
      </c>
    </row>
    <row r="386" spans="1:160" x14ac:dyDescent="0.3">
      <c r="A386" t="str">
        <f>VLOOKUP(B386,Table2[],3,FALSE)</f>
        <v>Digital</v>
      </c>
      <c r="B386" t="str">
        <f>IF(OR(ISNUMBER(FIND("QVC",Z386)),ISNUMBER(FIND("QVC",AL386))),"QVC",IF(OR(ISNUMBER(FIND("NCO",H386)),ISNUMBER(FIND("NCO",Y386))), "NCO", IF(AL386="consumer","PMD.com",VLOOKUP(LEFT(H386,2),Tables!$E$1:$F$11,2,FALSE))))</f>
        <v>PMD.com</v>
      </c>
      <c r="C386">
        <f t="shared" si="16"/>
        <v>52710001</v>
      </c>
      <c r="D386">
        <f t="shared" si="17"/>
        <v>1</v>
      </c>
      <c r="E386" t="str">
        <f t="shared" ca="1" si="15"/>
        <v>shifted orders shipped</v>
      </c>
      <c r="F386" t="s">
        <v>3539</v>
      </c>
      <c r="G386" t="s">
        <v>335</v>
      </c>
      <c r="H386" t="s">
        <v>3078</v>
      </c>
      <c r="I386" s="6">
        <v>44011.362222222226</v>
      </c>
      <c r="J386" t="s">
        <v>16</v>
      </c>
      <c r="K386" s="6">
        <v>44013.269768518519</v>
      </c>
      <c r="M386" t="s">
        <v>4005</v>
      </c>
      <c r="N386" t="s">
        <v>4006</v>
      </c>
      <c r="Q386" t="s">
        <v>1510</v>
      </c>
      <c r="R386" t="s">
        <v>409</v>
      </c>
      <c r="S386" t="s">
        <v>4007</v>
      </c>
      <c r="T386" t="s">
        <v>338</v>
      </c>
      <c r="U386" t="s">
        <v>530</v>
      </c>
      <c r="W386" t="s">
        <v>4008</v>
      </c>
      <c r="Z386" t="s">
        <v>4005</v>
      </c>
      <c r="AA386" t="s">
        <v>4006</v>
      </c>
      <c r="AD386" t="s">
        <v>1510</v>
      </c>
      <c r="AE386" t="s">
        <v>409</v>
      </c>
      <c r="AF386" t="s">
        <v>4007</v>
      </c>
      <c r="AG386" t="s">
        <v>338</v>
      </c>
      <c r="AH386" t="s">
        <v>530</v>
      </c>
      <c r="AJ386" t="s">
        <v>4008</v>
      </c>
      <c r="AL386" t="s">
        <v>339</v>
      </c>
      <c r="AM386">
        <v>1</v>
      </c>
      <c r="AN386">
        <v>1</v>
      </c>
      <c r="AO386">
        <v>3399</v>
      </c>
      <c r="AQ386">
        <v>124439</v>
      </c>
      <c r="AR386">
        <v>52710001</v>
      </c>
      <c r="AS386" t="s">
        <v>150</v>
      </c>
      <c r="AT386" t="s">
        <v>151</v>
      </c>
      <c r="AW386" t="s">
        <v>340</v>
      </c>
      <c r="AX386" t="s">
        <v>340</v>
      </c>
      <c r="AY386" t="s">
        <v>382</v>
      </c>
      <c r="AZ386">
        <v>0</v>
      </c>
      <c r="BY386" t="s">
        <v>342</v>
      </c>
      <c r="EQ386">
        <v>249198</v>
      </c>
      <c r="ER386" t="s">
        <v>3079</v>
      </c>
      <c r="EV386">
        <v>17285723</v>
      </c>
      <c r="EW386">
        <v>928</v>
      </c>
      <c r="EX386">
        <v>220279</v>
      </c>
      <c r="EY386">
        <v>9.2748999964335493E+25</v>
      </c>
      <c r="EZ386">
        <v>1</v>
      </c>
      <c r="FC386">
        <v>52710001</v>
      </c>
      <c r="FD386" t="s">
        <v>151</v>
      </c>
    </row>
    <row r="387" spans="1:160" x14ac:dyDescent="0.3">
      <c r="A387" t="str">
        <f>VLOOKUP(B387,Table2[],3,FALSE)</f>
        <v>Digital</v>
      </c>
      <c r="B387" t="str">
        <f>IF(OR(ISNUMBER(FIND("QVC",Z387)),ISNUMBER(FIND("QVC",AL387))),"QVC",IF(OR(ISNUMBER(FIND("NCO",H387)),ISNUMBER(FIND("NCO",Y387))), "NCO", IF(AL387="consumer","PMD.com",VLOOKUP(LEFT(H387,2),Tables!$E$1:$F$11,2,FALSE))))</f>
        <v>PMD.com</v>
      </c>
      <c r="C387">
        <f t="shared" si="16"/>
        <v>5357</v>
      </c>
      <c r="D387">
        <f t="shared" si="17"/>
        <v>1</v>
      </c>
      <c r="E387" t="str">
        <f t="shared" ref="E387:E450" ca="1" si="18">IF(MONTH(TODAY())-MONTH(I387)&gt;0,"shifted orders shipped","MTD orders shipped")</f>
        <v>shifted orders shipped</v>
      </c>
      <c r="F387" t="s">
        <v>3539</v>
      </c>
      <c r="G387" t="s">
        <v>335</v>
      </c>
      <c r="H387" t="s">
        <v>3184</v>
      </c>
      <c r="I387" s="6">
        <v>44011.426226851851</v>
      </c>
      <c r="J387" t="s">
        <v>16</v>
      </c>
      <c r="K387" s="6">
        <v>44013.269872685189</v>
      </c>
      <c r="M387" t="s">
        <v>4009</v>
      </c>
      <c r="N387" t="s">
        <v>4010</v>
      </c>
      <c r="Q387" t="s">
        <v>4011</v>
      </c>
      <c r="R387" t="s">
        <v>360</v>
      </c>
      <c r="S387" t="s">
        <v>2200</v>
      </c>
      <c r="T387" t="s">
        <v>338</v>
      </c>
      <c r="U387" t="s">
        <v>530</v>
      </c>
      <c r="W387" t="s">
        <v>2201</v>
      </c>
      <c r="Z387" t="s">
        <v>4009</v>
      </c>
      <c r="AA387" t="s">
        <v>4010</v>
      </c>
      <c r="AD387" t="s">
        <v>4011</v>
      </c>
      <c r="AE387" t="s">
        <v>360</v>
      </c>
      <c r="AF387" t="s">
        <v>2200</v>
      </c>
      <c r="AG387" t="s">
        <v>338</v>
      </c>
      <c r="AH387" t="s">
        <v>530</v>
      </c>
      <c r="AJ387" t="s">
        <v>2201</v>
      </c>
      <c r="AL387" t="s">
        <v>339</v>
      </c>
      <c r="AM387">
        <v>1</v>
      </c>
      <c r="AN387">
        <v>1</v>
      </c>
      <c r="AO387">
        <v>15182</v>
      </c>
      <c r="AQ387">
        <v>124521</v>
      </c>
      <c r="AR387">
        <v>5357</v>
      </c>
      <c r="AS387" t="s">
        <v>87</v>
      </c>
      <c r="AT387" t="s">
        <v>88</v>
      </c>
      <c r="AW387" t="s">
        <v>340</v>
      </c>
      <c r="AX387" t="s">
        <v>340</v>
      </c>
      <c r="AY387" t="s">
        <v>351</v>
      </c>
      <c r="AZ387" t="s">
        <v>379</v>
      </c>
      <c r="BY387" t="s">
        <v>342</v>
      </c>
      <c r="EQ387">
        <v>249142</v>
      </c>
      <c r="ER387" t="s">
        <v>3185</v>
      </c>
      <c r="EV387">
        <v>17285776</v>
      </c>
      <c r="EW387">
        <v>928</v>
      </c>
      <c r="EX387">
        <v>220333</v>
      </c>
      <c r="EY387">
        <v>9.2748999964335493E+25</v>
      </c>
      <c r="EZ387">
        <v>1</v>
      </c>
      <c r="FC387">
        <v>5357</v>
      </c>
      <c r="FD387" t="s">
        <v>88</v>
      </c>
    </row>
    <row r="388" spans="1:160" x14ac:dyDescent="0.3">
      <c r="A388" t="str">
        <f>VLOOKUP(B388,Table2[],3,FALSE)</f>
        <v>Digital</v>
      </c>
      <c r="B388" t="str">
        <f>IF(OR(ISNUMBER(FIND("QVC",Z388)),ISNUMBER(FIND("QVC",AL388))),"QVC",IF(OR(ISNUMBER(FIND("NCO",H388)),ISNUMBER(FIND("NCO",Y388))), "NCO", IF(AL388="consumer","PMD.com",VLOOKUP(LEFT(H388,2),Tables!$E$1:$F$11,2,FALSE))))</f>
        <v>PMD.com</v>
      </c>
      <c r="C388">
        <f t="shared" ref="C388:C451" si="19">AR388</f>
        <v>55340001</v>
      </c>
      <c r="D388">
        <f t="shared" ref="D388:D451" si="20">AN388</f>
        <v>1</v>
      </c>
      <c r="E388" t="str">
        <f t="shared" ca="1" si="18"/>
        <v>shifted orders shipped</v>
      </c>
      <c r="F388" t="s">
        <v>3539</v>
      </c>
      <c r="G388" t="s">
        <v>335</v>
      </c>
      <c r="H388" t="s">
        <v>3088</v>
      </c>
      <c r="I388" s="6">
        <v>44011.371261574073</v>
      </c>
      <c r="J388" t="s">
        <v>16</v>
      </c>
      <c r="K388" s="6">
        <v>44013.27003472222</v>
      </c>
      <c r="M388" t="s">
        <v>4012</v>
      </c>
      <c r="N388" t="s">
        <v>4013</v>
      </c>
      <c r="O388" t="s">
        <v>1195</v>
      </c>
      <c r="Q388" t="s">
        <v>504</v>
      </c>
      <c r="R388" t="s">
        <v>372</v>
      </c>
      <c r="S388" t="s">
        <v>4014</v>
      </c>
      <c r="T388" t="s">
        <v>338</v>
      </c>
      <c r="U388" t="s">
        <v>530</v>
      </c>
      <c r="W388" t="s">
        <v>4015</v>
      </c>
      <c r="Z388" t="s">
        <v>4012</v>
      </c>
      <c r="AA388" t="s">
        <v>4013</v>
      </c>
      <c r="AB388" t="s">
        <v>1195</v>
      </c>
      <c r="AD388" t="s">
        <v>504</v>
      </c>
      <c r="AE388" t="s">
        <v>372</v>
      </c>
      <c r="AF388" t="s">
        <v>4014</v>
      </c>
      <c r="AG388" t="s">
        <v>338</v>
      </c>
      <c r="AH388" t="s">
        <v>530</v>
      </c>
      <c r="AJ388" t="s">
        <v>4015</v>
      </c>
      <c r="AL388" t="s">
        <v>339</v>
      </c>
      <c r="AM388">
        <v>1</v>
      </c>
      <c r="AN388">
        <v>1</v>
      </c>
      <c r="AO388">
        <v>8241</v>
      </c>
      <c r="AQ388">
        <v>124480</v>
      </c>
      <c r="AR388">
        <v>55340001</v>
      </c>
      <c r="AS388" t="s">
        <v>1955</v>
      </c>
      <c r="AT388" t="s">
        <v>71</v>
      </c>
      <c r="AW388" t="s">
        <v>343</v>
      </c>
      <c r="BY388" t="s">
        <v>342</v>
      </c>
      <c r="EQ388">
        <v>249139</v>
      </c>
      <c r="ER388" t="s">
        <v>3089</v>
      </c>
      <c r="EV388">
        <v>17285728</v>
      </c>
      <c r="EW388">
        <v>928</v>
      </c>
      <c r="EX388">
        <v>220284</v>
      </c>
      <c r="EY388">
        <v>9.2748999964335493E+25</v>
      </c>
      <c r="EZ388">
        <v>1</v>
      </c>
      <c r="FC388">
        <v>55340001</v>
      </c>
      <c r="FD388" t="s">
        <v>71</v>
      </c>
    </row>
    <row r="389" spans="1:160" x14ac:dyDescent="0.3">
      <c r="A389" t="str">
        <f>VLOOKUP(B389,Table2[],3,FALSE)</f>
        <v>Digital</v>
      </c>
      <c r="B389" t="str">
        <f>IF(OR(ISNUMBER(FIND("QVC",Z389)),ISNUMBER(FIND("QVC",AL389))),"QVC",IF(OR(ISNUMBER(FIND("NCO",H389)),ISNUMBER(FIND("NCO",Y389))), "NCO", IF(AL389="consumer","PMD.com",VLOOKUP(LEFT(H389,2),Tables!$E$1:$F$11,2,FALSE))))</f>
        <v>PMD.com</v>
      </c>
      <c r="C389">
        <f t="shared" si="19"/>
        <v>52230001</v>
      </c>
      <c r="D389">
        <f t="shared" si="20"/>
        <v>1</v>
      </c>
      <c r="E389" t="str">
        <f t="shared" ca="1" si="18"/>
        <v>shifted orders shipped</v>
      </c>
      <c r="F389" t="s">
        <v>3539</v>
      </c>
      <c r="G389" t="s">
        <v>335</v>
      </c>
      <c r="H389" t="s">
        <v>3082</v>
      </c>
      <c r="I389" s="6">
        <v>44011.370520833334</v>
      </c>
      <c r="J389" t="s">
        <v>16</v>
      </c>
      <c r="K389" s="6">
        <v>44013.270173611112</v>
      </c>
      <c r="M389" t="s">
        <v>4016</v>
      </c>
      <c r="N389" t="s">
        <v>4017</v>
      </c>
      <c r="O389" t="s">
        <v>515</v>
      </c>
      <c r="Q389" t="s">
        <v>503</v>
      </c>
      <c r="R389" t="s">
        <v>389</v>
      </c>
      <c r="S389" t="s">
        <v>4018</v>
      </c>
      <c r="T389" t="s">
        <v>338</v>
      </c>
      <c r="U389" t="s">
        <v>530</v>
      </c>
      <c r="W389" t="s">
        <v>4019</v>
      </c>
      <c r="Z389" t="s">
        <v>4016</v>
      </c>
      <c r="AA389" t="s">
        <v>4017</v>
      </c>
      <c r="AB389" t="s">
        <v>515</v>
      </c>
      <c r="AD389" t="s">
        <v>503</v>
      </c>
      <c r="AE389" t="s">
        <v>389</v>
      </c>
      <c r="AF389" t="s">
        <v>4018</v>
      </c>
      <c r="AG389" t="s">
        <v>338</v>
      </c>
      <c r="AH389" t="s">
        <v>530</v>
      </c>
      <c r="AJ389" t="s">
        <v>4019</v>
      </c>
      <c r="AL389" t="s">
        <v>339</v>
      </c>
      <c r="AM389">
        <v>1</v>
      </c>
      <c r="AN389">
        <v>1</v>
      </c>
      <c r="AO389">
        <v>1194</v>
      </c>
      <c r="AQ389">
        <v>124434</v>
      </c>
      <c r="AR389">
        <v>52230001</v>
      </c>
      <c r="AS389" t="s">
        <v>105</v>
      </c>
      <c r="AT389" t="s">
        <v>106</v>
      </c>
      <c r="AW389" t="s">
        <v>340</v>
      </c>
      <c r="AX389" t="s">
        <v>340</v>
      </c>
      <c r="AY389" t="s">
        <v>341</v>
      </c>
      <c r="AZ389">
        <v>0</v>
      </c>
      <c r="BY389" t="s">
        <v>342</v>
      </c>
      <c r="EQ389">
        <v>247324</v>
      </c>
      <c r="ER389" t="s">
        <v>3083</v>
      </c>
      <c r="EV389">
        <v>17285725</v>
      </c>
      <c r="EW389">
        <v>928</v>
      </c>
      <c r="EX389">
        <v>220281</v>
      </c>
      <c r="EY389">
        <v>9.2748999964335493E+25</v>
      </c>
      <c r="EZ389">
        <v>1</v>
      </c>
      <c r="FC389">
        <v>52230001</v>
      </c>
      <c r="FD389" t="s">
        <v>106</v>
      </c>
    </row>
    <row r="390" spans="1:160" x14ac:dyDescent="0.3">
      <c r="A390" t="str">
        <f>VLOOKUP(B390,Table2[],3,FALSE)</f>
        <v>Digital</v>
      </c>
      <c r="B390" t="str">
        <f>IF(OR(ISNUMBER(FIND("QVC",Z390)),ISNUMBER(FIND("QVC",AL390))),"QVC",IF(OR(ISNUMBER(FIND("NCO",H390)),ISNUMBER(FIND("NCO",Y390))), "NCO", IF(AL390="consumer","PMD.com",VLOOKUP(LEFT(H390,2),Tables!$E$1:$F$11,2,FALSE))))</f>
        <v>PMD.com</v>
      </c>
      <c r="C390">
        <f t="shared" si="19"/>
        <v>52430001</v>
      </c>
      <c r="D390">
        <f t="shared" si="20"/>
        <v>1</v>
      </c>
      <c r="E390" t="str">
        <f t="shared" ca="1" si="18"/>
        <v>shifted orders shipped</v>
      </c>
      <c r="F390" t="s">
        <v>3539</v>
      </c>
      <c r="G390" t="s">
        <v>335</v>
      </c>
      <c r="H390" t="s">
        <v>3234</v>
      </c>
      <c r="I390" s="6">
        <v>44011.455277777779</v>
      </c>
      <c r="J390" t="s">
        <v>16</v>
      </c>
      <c r="K390" s="6">
        <v>44013.270277777781</v>
      </c>
      <c r="M390" t="s">
        <v>4020</v>
      </c>
      <c r="N390" t="s">
        <v>4021</v>
      </c>
      <c r="O390" t="s">
        <v>2943</v>
      </c>
      <c r="Q390" t="s">
        <v>451</v>
      </c>
      <c r="R390" t="s">
        <v>400</v>
      </c>
      <c r="S390" t="s">
        <v>4022</v>
      </c>
      <c r="T390" t="s">
        <v>338</v>
      </c>
      <c r="U390" t="s">
        <v>530</v>
      </c>
      <c r="W390" t="s">
        <v>4023</v>
      </c>
      <c r="Z390" t="s">
        <v>4020</v>
      </c>
      <c r="AA390" t="s">
        <v>4021</v>
      </c>
      <c r="AB390" t="s">
        <v>2943</v>
      </c>
      <c r="AD390" t="s">
        <v>451</v>
      </c>
      <c r="AE390" t="s">
        <v>400</v>
      </c>
      <c r="AF390" t="s">
        <v>4022</v>
      </c>
      <c r="AG390" t="s">
        <v>338</v>
      </c>
      <c r="AH390" t="s">
        <v>530</v>
      </c>
      <c r="AJ390" t="s">
        <v>4023</v>
      </c>
      <c r="AL390" t="s">
        <v>339</v>
      </c>
      <c r="AM390">
        <v>1</v>
      </c>
      <c r="AN390">
        <v>1</v>
      </c>
      <c r="AO390">
        <v>12063</v>
      </c>
      <c r="AQ390">
        <v>127155</v>
      </c>
      <c r="AR390">
        <v>52430001</v>
      </c>
      <c r="AS390" t="s">
        <v>927</v>
      </c>
      <c r="AT390" t="s">
        <v>75</v>
      </c>
      <c r="AW390" t="s">
        <v>340</v>
      </c>
      <c r="AX390" t="s">
        <v>340</v>
      </c>
      <c r="AY390" t="s">
        <v>357</v>
      </c>
      <c r="AZ390" t="s">
        <v>363</v>
      </c>
      <c r="BY390" t="s">
        <v>342</v>
      </c>
      <c r="EQ390">
        <v>249990</v>
      </c>
      <c r="ER390" t="s">
        <v>3235</v>
      </c>
      <c r="EV390">
        <v>17285803</v>
      </c>
      <c r="EW390">
        <v>928</v>
      </c>
      <c r="EX390">
        <v>220359</v>
      </c>
      <c r="EY390" t="s">
        <v>4024</v>
      </c>
      <c r="EZ390">
        <v>1</v>
      </c>
      <c r="FC390">
        <v>52430001</v>
      </c>
      <c r="FD390" t="s">
        <v>75</v>
      </c>
    </row>
    <row r="391" spans="1:160" x14ac:dyDescent="0.3">
      <c r="A391" t="str">
        <f>VLOOKUP(B391,Table2[],3,FALSE)</f>
        <v>Digital</v>
      </c>
      <c r="B391" t="str">
        <f>IF(OR(ISNUMBER(FIND("QVC",Z391)),ISNUMBER(FIND("QVC",AL391))),"QVC",IF(OR(ISNUMBER(FIND("NCO",H391)),ISNUMBER(FIND("NCO",Y391))), "NCO", IF(AL391="consumer","PMD.com",VLOOKUP(LEFT(H391,2),Tables!$E$1:$F$11,2,FALSE))))</f>
        <v>PMD.com</v>
      </c>
      <c r="C391">
        <f t="shared" si="19"/>
        <v>5208</v>
      </c>
      <c r="D391">
        <f t="shared" si="20"/>
        <v>1</v>
      </c>
      <c r="E391" t="str">
        <f t="shared" ca="1" si="18"/>
        <v>shifted orders shipped</v>
      </c>
      <c r="F391" t="s">
        <v>3539</v>
      </c>
      <c r="G391" t="s">
        <v>335</v>
      </c>
      <c r="H391" t="s">
        <v>3234</v>
      </c>
      <c r="I391" s="6">
        <v>44011.455277777779</v>
      </c>
      <c r="J391" t="s">
        <v>16</v>
      </c>
      <c r="K391" s="6">
        <v>44013.270277777781</v>
      </c>
      <c r="M391" t="s">
        <v>4020</v>
      </c>
      <c r="N391" t="s">
        <v>4021</v>
      </c>
      <c r="O391" t="s">
        <v>2943</v>
      </c>
      <c r="Q391" t="s">
        <v>451</v>
      </c>
      <c r="R391" t="s">
        <v>400</v>
      </c>
      <c r="S391" t="s">
        <v>4022</v>
      </c>
      <c r="T391" t="s">
        <v>338</v>
      </c>
      <c r="U391" t="s">
        <v>530</v>
      </c>
      <c r="W391" t="s">
        <v>4023</v>
      </c>
      <c r="Z391" t="s">
        <v>4020</v>
      </c>
      <c r="AA391" t="s">
        <v>4021</v>
      </c>
      <c r="AB391" t="s">
        <v>2943</v>
      </c>
      <c r="AD391" t="s">
        <v>451</v>
      </c>
      <c r="AE391" t="s">
        <v>400</v>
      </c>
      <c r="AF391" t="s">
        <v>4022</v>
      </c>
      <c r="AG391" t="s">
        <v>338</v>
      </c>
      <c r="AH391" t="s">
        <v>530</v>
      </c>
      <c r="AJ391" t="s">
        <v>4023</v>
      </c>
      <c r="AL391" t="s">
        <v>339</v>
      </c>
      <c r="AM391">
        <v>1</v>
      </c>
      <c r="AN391">
        <v>1</v>
      </c>
      <c r="AO391">
        <v>1406</v>
      </c>
      <c r="AQ391">
        <v>124008</v>
      </c>
      <c r="AR391">
        <v>5208</v>
      </c>
      <c r="AS391" t="s">
        <v>51</v>
      </c>
      <c r="AT391" t="s">
        <v>52</v>
      </c>
      <c r="AW391" t="s">
        <v>340</v>
      </c>
      <c r="AX391" t="s">
        <v>340</v>
      </c>
      <c r="AY391" t="s">
        <v>419</v>
      </c>
      <c r="AZ391" t="s">
        <v>420</v>
      </c>
      <c r="BY391" t="s">
        <v>342</v>
      </c>
      <c r="EQ391">
        <v>249094</v>
      </c>
      <c r="ER391" t="s">
        <v>3235</v>
      </c>
      <c r="EV391">
        <v>17285803</v>
      </c>
      <c r="EW391">
        <v>928</v>
      </c>
      <c r="EX391">
        <v>220359</v>
      </c>
      <c r="EY391" t="s">
        <v>4024</v>
      </c>
      <c r="EZ391">
        <v>1</v>
      </c>
      <c r="FC391">
        <v>5208</v>
      </c>
      <c r="FD391" t="s">
        <v>52</v>
      </c>
    </row>
    <row r="392" spans="1:160" x14ac:dyDescent="0.3">
      <c r="A392" t="str">
        <f>VLOOKUP(B392,Table2[],3,FALSE)</f>
        <v>Digital</v>
      </c>
      <c r="B392" t="str">
        <f>IF(OR(ISNUMBER(FIND("QVC",Z392)),ISNUMBER(FIND("QVC",AL392))),"QVC",IF(OR(ISNUMBER(FIND("NCO",H392)),ISNUMBER(FIND("NCO",Y392))), "NCO", IF(AL392="consumer","PMD.com",VLOOKUP(LEFT(H392,2),Tables!$E$1:$F$11,2,FALSE))))</f>
        <v>PMD.com</v>
      </c>
      <c r="C392">
        <f t="shared" si="19"/>
        <v>54020001</v>
      </c>
      <c r="D392">
        <f t="shared" si="20"/>
        <v>1</v>
      </c>
      <c r="E392" t="str">
        <f t="shared" ca="1" si="18"/>
        <v>shifted orders shipped</v>
      </c>
      <c r="F392" t="s">
        <v>3539</v>
      </c>
      <c r="G392" t="s">
        <v>335</v>
      </c>
      <c r="H392" t="s">
        <v>3186</v>
      </c>
      <c r="I392" s="6">
        <v>44011.427048611113</v>
      </c>
      <c r="J392" t="s">
        <v>16</v>
      </c>
      <c r="K392" s="6">
        <v>44013.27039351852</v>
      </c>
      <c r="M392" t="s">
        <v>1602</v>
      </c>
      <c r="N392" t="s">
        <v>1603</v>
      </c>
      <c r="Q392" t="s">
        <v>1604</v>
      </c>
      <c r="R392" t="s">
        <v>494</v>
      </c>
      <c r="S392" t="s">
        <v>1605</v>
      </c>
      <c r="T392" t="s">
        <v>338</v>
      </c>
      <c r="U392" t="s">
        <v>530</v>
      </c>
      <c r="W392" t="s">
        <v>1606</v>
      </c>
      <c r="Z392" t="s">
        <v>1602</v>
      </c>
      <c r="AA392" t="s">
        <v>1603</v>
      </c>
      <c r="AD392" t="s">
        <v>1604</v>
      </c>
      <c r="AE392" t="s">
        <v>494</v>
      </c>
      <c r="AF392" t="s">
        <v>1605</v>
      </c>
      <c r="AG392" t="s">
        <v>338</v>
      </c>
      <c r="AH392" t="s">
        <v>530</v>
      </c>
      <c r="AJ392" t="s">
        <v>1606</v>
      </c>
      <c r="AL392" t="s">
        <v>339</v>
      </c>
      <c r="AM392">
        <v>1</v>
      </c>
      <c r="AN392">
        <v>1</v>
      </c>
      <c r="AO392">
        <v>3692</v>
      </c>
      <c r="AQ392">
        <v>124477</v>
      </c>
      <c r="AR392">
        <v>54020001</v>
      </c>
      <c r="AS392" t="s">
        <v>484</v>
      </c>
      <c r="AT392" t="s">
        <v>93</v>
      </c>
      <c r="AW392" t="s">
        <v>340</v>
      </c>
      <c r="AX392">
        <v>0</v>
      </c>
      <c r="AY392" t="s">
        <v>348</v>
      </c>
      <c r="AZ392">
        <v>0</v>
      </c>
      <c r="BY392" t="s">
        <v>342</v>
      </c>
      <c r="EQ392">
        <v>251671</v>
      </c>
      <c r="ER392" t="s">
        <v>3187</v>
      </c>
      <c r="EV392">
        <v>17285777</v>
      </c>
      <c r="EW392">
        <v>928</v>
      </c>
      <c r="EX392">
        <v>220334</v>
      </c>
      <c r="EY392">
        <v>9.2612999964335502E+25</v>
      </c>
      <c r="EZ392">
        <v>1</v>
      </c>
      <c r="FC392">
        <v>54020001</v>
      </c>
      <c r="FD392" t="s">
        <v>93</v>
      </c>
    </row>
    <row r="393" spans="1:160" x14ac:dyDescent="0.3">
      <c r="A393" t="str">
        <f>VLOOKUP(B393,Table2[],3,FALSE)</f>
        <v>Digital</v>
      </c>
      <c r="B393" t="str">
        <f>IF(OR(ISNUMBER(FIND("QVC",Z393)),ISNUMBER(FIND("QVC",AL393))),"QVC",IF(OR(ISNUMBER(FIND("NCO",H393)),ISNUMBER(FIND("NCO",Y393))), "NCO", IF(AL393="consumer","PMD.com",VLOOKUP(LEFT(H393,2),Tables!$E$1:$F$11,2,FALSE))))</f>
        <v>PMD.com</v>
      </c>
      <c r="C393">
        <f t="shared" si="19"/>
        <v>53970001</v>
      </c>
      <c r="D393">
        <f t="shared" si="20"/>
        <v>1</v>
      </c>
      <c r="E393" t="str">
        <f t="shared" ca="1" si="18"/>
        <v>shifted orders shipped</v>
      </c>
      <c r="F393" t="s">
        <v>3539</v>
      </c>
      <c r="G393" t="s">
        <v>335</v>
      </c>
      <c r="H393" t="s">
        <v>3186</v>
      </c>
      <c r="I393" s="6">
        <v>44011.427048611113</v>
      </c>
      <c r="J393" t="s">
        <v>16</v>
      </c>
      <c r="K393" s="6">
        <v>44013.27039351852</v>
      </c>
      <c r="M393" t="s">
        <v>1602</v>
      </c>
      <c r="N393" t="s">
        <v>1603</v>
      </c>
      <c r="Q393" t="s">
        <v>1604</v>
      </c>
      <c r="R393" t="s">
        <v>494</v>
      </c>
      <c r="S393" t="s">
        <v>1605</v>
      </c>
      <c r="T393" t="s">
        <v>338</v>
      </c>
      <c r="U393" t="s">
        <v>530</v>
      </c>
      <c r="W393" t="s">
        <v>1606</v>
      </c>
      <c r="Z393" t="s">
        <v>1602</v>
      </c>
      <c r="AA393" t="s">
        <v>1603</v>
      </c>
      <c r="AD393" t="s">
        <v>1604</v>
      </c>
      <c r="AE393" t="s">
        <v>494</v>
      </c>
      <c r="AF393" t="s">
        <v>1605</v>
      </c>
      <c r="AG393" t="s">
        <v>338</v>
      </c>
      <c r="AH393" t="s">
        <v>530</v>
      </c>
      <c r="AJ393" t="s">
        <v>1606</v>
      </c>
      <c r="AL393" t="s">
        <v>339</v>
      </c>
      <c r="AM393">
        <v>1</v>
      </c>
      <c r="AN393">
        <v>1</v>
      </c>
      <c r="AO393">
        <v>392</v>
      </c>
      <c r="AQ393">
        <v>124472</v>
      </c>
      <c r="AR393">
        <v>53970001</v>
      </c>
      <c r="AS393" t="s">
        <v>577</v>
      </c>
      <c r="AT393" t="s">
        <v>41</v>
      </c>
      <c r="AW393" t="s">
        <v>343</v>
      </c>
      <c r="BY393" t="s">
        <v>342</v>
      </c>
      <c r="EQ393">
        <v>251826</v>
      </c>
      <c r="ER393" t="s">
        <v>3187</v>
      </c>
      <c r="EV393">
        <v>17285777</v>
      </c>
      <c r="EW393">
        <v>928</v>
      </c>
      <c r="EX393">
        <v>220334</v>
      </c>
      <c r="EY393">
        <v>9.2612999964335502E+25</v>
      </c>
      <c r="EZ393">
        <v>1</v>
      </c>
      <c r="FC393">
        <v>53970001</v>
      </c>
      <c r="FD393" t="s">
        <v>41</v>
      </c>
    </row>
    <row r="394" spans="1:160" x14ac:dyDescent="0.3">
      <c r="A394" t="str">
        <f>VLOOKUP(B394,Table2[],3,FALSE)</f>
        <v>Digital</v>
      </c>
      <c r="B394" t="str">
        <f>IF(OR(ISNUMBER(FIND("QVC",Z394)),ISNUMBER(FIND("QVC",AL394))),"QVC",IF(OR(ISNUMBER(FIND("NCO",H394)),ISNUMBER(FIND("NCO",Y394))), "NCO", IF(AL394="consumer","PMD.com",VLOOKUP(LEFT(H394,2),Tables!$E$1:$F$11,2,FALSE))))</f>
        <v>PMD.com</v>
      </c>
      <c r="C394">
        <f t="shared" si="19"/>
        <v>52430001</v>
      </c>
      <c r="D394">
        <f t="shared" si="20"/>
        <v>1</v>
      </c>
      <c r="E394" t="str">
        <f t="shared" ca="1" si="18"/>
        <v>shifted orders shipped</v>
      </c>
      <c r="F394" t="s">
        <v>3539</v>
      </c>
      <c r="G394" t="s">
        <v>335</v>
      </c>
      <c r="H394" t="s">
        <v>3156</v>
      </c>
      <c r="I394" s="6">
        <v>44011.411365740743</v>
      </c>
      <c r="J394" t="s">
        <v>16</v>
      </c>
      <c r="K394" s="6">
        <v>44013.270509259259</v>
      </c>
      <c r="M394" t="s">
        <v>4025</v>
      </c>
      <c r="N394" t="s">
        <v>4026</v>
      </c>
      <c r="Q394" t="s">
        <v>839</v>
      </c>
      <c r="R394" t="s">
        <v>362</v>
      </c>
      <c r="S394">
        <v>1906</v>
      </c>
      <c r="T394" t="s">
        <v>338</v>
      </c>
      <c r="U394" t="s">
        <v>530</v>
      </c>
      <c r="W394" t="s">
        <v>4027</v>
      </c>
      <c r="Z394" t="s">
        <v>4025</v>
      </c>
      <c r="AA394" t="s">
        <v>4026</v>
      </c>
      <c r="AD394" t="s">
        <v>839</v>
      </c>
      <c r="AE394" t="s">
        <v>362</v>
      </c>
      <c r="AF394">
        <v>1906</v>
      </c>
      <c r="AG394" t="s">
        <v>338</v>
      </c>
      <c r="AH394" t="s">
        <v>530</v>
      </c>
      <c r="AJ394" t="s">
        <v>4027</v>
      </c>
      <c r="AL394" t="s">
        <v>339</v>
      </c>
      <c r="AM394">
        <v>1</v>
      </c>
      <c r="AN394">
        <v>1</v>
      </c>
      <c r="AO394">
        <v>12063</v>
      </c>
      <c r="AQ394">
        <v>127155</v>
      </c>
      <c r="AR394">
        <v>52430001</v>
      </c>
      <c r="AS394" t="s">
        <v>927</v>
      </c>
      <c r="AT394" t="s">
        <v>75</v>
      </c>
      <c r="AW394" t="s">
        <v>340</v>
      </c>
      <c r="AX394" t="s">
        <v>340</v>
      </c>
      <c r="AY394" t="s">
        <v>357</v>
      </c>
      <c r="AZ394" t="s">
        <v>363</v>
      </c>
      <c r="BY394" t="s">
        <v>342</v>
      </c>
      <c r="EQ394">
        <v>249990</v>
      </c>
      <c r="ER394" t="s">
        <v>3157</v>
      </c>
      <c r="EV394">
        <v>17285762</v>
      </c>
      <c r="EW394">
        <v>928</v>
      </c>
      <c r="EX394">
        <v>220319</v>
      </c>
      <c r="EY394" t="s">
        <v>4028</v>
      </c>
      <c r="EZ394">
        <v>1</v>
      </c>
      <c r="FC394">
        <v>52430001</v>
      </c>
      <c r="FD394" t="s">
        <v>75</v>
      </c>
    </row>
    <row r="395" spans="1:160" x14ac:dyDescent="0.3">
      <c r="A395" t="str">
        <f>VLOOKUP(B395,Table2[],3,FALSE)</f>
        <v>Digital</v>
      </c>
      <c r="B395" t="str">
        <f>IF(OR(ISNUMBER(FIND("QVC",Z395)),ISNUMBER(FIND("QVC",AL395))),"QVC",IF(OR(ISNUMBER(FIND("NCO",H395)),ISNUMBER(FIND("NCO",Y395))), "NCO", IF(AL395="consumer","PMD.com",VLOOKUP(LEFT(H395,2),Tables!$E$1:$F$11,2,FALSE))))</f>
        <v>PMD.com</v>
      </c>
      <c r="C395">
        <f t="shared" si="19"/>
        <v>51080011</v>
      </c>
      <c r="D395">
        <f t="shared" si="20"/>
        <v>1</v>
      </c>
      <c r="E395" t="str">
        <f t="shared" ca="1" si="18"/>
        <v>shifted orders shipped</v>
      </c>
      <c r="F395" t="s">
        <v>3539</v>
      </c>
      <c r="G395" t="s">
        <v>335</v>
      </c>
      <c r="H395" t="s">
        <v>3156</v>
      </c>
      <c r="I395" s="6">
        <v>44011.411365740743</v>
      </c>
      <c r="J395" t="s">
        <v>16</v>
      </c>
      <c r="K395" s="6">
        <v>44013.270509259259</v>
      </c>
      <c r="M395" t="s">
        <v>4025</v>
      </c>
      <c r="N395" t="s">
        <v>4026</v>
      </c>
      <c r="Q395" t="s">
        <v>839</v>
      </c>
      <c r="R395" t="s">
        <v>362</v>
      </c>
      <c r="S395">
        <v>1906</v>
      </c>
      <c r="T395" t="s">
        <v>338</v>
      </c>
      <c r="U395" t="s">
        <v>530</v>
      </c>
      <c r="W395" t="s">
        <v>4027</v>
      </c>
      <c r="Z395" t="s">
        <v>4025</v>
      </c>
      <c r="AA395" t="s">
        <v>4026</v>
      </c>
      <c r="AD395" t="s">
        <v>839</v>
      </c>
      <c r="AE395" t="s">
        <v>362</v>
      </c>
      <c r="AF395">
        <v>1906</v>
      </c>
      <c r="AG395" t="s">
        <v>338</v>
      </c>
      <c r="AH395" t="s">
        <v>530</v>
      </c>
      <c r="AJ395" t="s">
        <v>4027</v>
      </c>
      <c r="AL395" t="s">
        <v>339</v>
      </c>
      <c r="AM395">
        <v>1</v>
      </c>
      <c r="AN395">
        <v>1</v>
      </c>
      <c r="AO395">
        <v>85351</v>
      </c>
      <c r="AQ395">
        <v>127440</v>
      </c>
      <c r="AR395">
        <v>51080011</v>
      </c>
      <c r="AS395" t="s">
        <v>112</v>
      </c>
      <c r="AT395" t="s">
        <v>113</v>
      </c>
      <c r="AW395" t="s">
        <v>343</v>
      </c>
      <c r="BY395" t="s">
        <v>342</v>
      </c>
      <c r="EQ395">
        <v>251121</v>
      </c>
      <c r="ER395" t="s">
        <v>3157</v>
      </c>
      <c r="EV395">
        <v>17285762</v>
      </c>
      <c r="EW395">
        <v>928</v>
      </c>
      <c r="EX395">
        <v>220319</v>
      </c>
      <c r="EY395" t="s">
        <v>4028</v>
      </c>
      <c r="EZ395">
        <v>1</v>
      </c>
      <c r="FC395">
        <v>95367</v>
      </c>
      <c r="FD395" t="s">
        <v>935</v>
      </c>
    </row>
    <row r="396" spans="1:160" x14ac:dyDescent="0.3">
      <c r="A396" t="str">
        <f>VLOOKUP(B396,Table2[],3,FALSE)</f>
        <v>Digital</v>
      </c>
      <c r="B396" t="str">
        <f>IF(OR(ISNUMBER(FIND("QVC",Z396)),ISNUMBER(FIND("QVC",AL396))),"QVC",IF(OR(ISNUMBER(FIND("NCO",H396)),ISNUMBER(FIND("NCO",Y396))), "NCO", IF(AL396="consumer","PMD.com",VLOOKUP(LEFT(H396,2),Tables!$E$1:$F$11,2,FALSE))))</f>
        <v>PMD.com</v>
      </c>
      <c r="C396">
        <f t="shared" si="19"/>
        <v>52480011</v>
      </c>
      <c r="D396">
        <f t="shared" si="20"/>
        <v>1</v>
      </c>
      <c r="E396" t="str">
        <f t="shared" ca="1" si="18"/>
        <v>shifted orders shipped</v>
      </c>
      <c r="F396" t="s">
        <v>3539</v>
      </c>
      <c r="G396" t="s">
        <v>335</v>
      </c>
      <c r="H396" t="s">
        <v>3156</v>
      </c>
      <c r="I396" s="6">
        <v>44011.411365740743</v>
      </c>
      <c r="J396" t="s">
        <v>16</v>
      </c>
      <c r="K396" s="6">
        <v>44013.270509259259</v>
      </c>
      <c r="M396" t="s">
        <v>4025</v>
      </c>
      <c r="N396" t="s">
        <v>4026</v>
      </c>
      <c r="Q396" t="s">
        <v>839</v>
      </c>
      <c r="R396" t="s">
        <v>362</v>
      </c>
      <c r="S396">
        <v>1906</v>
      </c>
      <c r="T396" t="s">
        <v>338</v>
      </c>
      <c r="U396" t="s">
        <v>530</v>
      </c>
      <c r="W396" t="s">
        <v>4027</v>
      </c>
      <c r="Z396" t="s">
        <v>4025</v>
      </c>
      <c r="AA396" t="s">
        <v>4026</v>
      </c>
      <c r="AD396" t="s">
        <v>839</v>
      </c>
      <c r="AE396" t="s">
        <v>362</v>
      </c>
      <c r="AF396">
        <v>1906</v>
      </c>
      <c r="AG396" t="s">
        <v>338</v>
      </c>
      <c r="AH396" t="s">
        <v>530</v>
      </c>
      <c r="AJ396" t="s">
        <v>4027</v>
      </c>
      <c r="AL396" t="s">
        <v>339</v>
      </c>
      <c r="AM396">
        <v>1</v>
      </c>
      <c r="AN396">
        <v>1</v>
      </c>
      <c r="AO396">
        <v>2157</v>
      </c>
      <c r="AQ396">
        <v>127160</v>
      </c>
      <c r="AR396">
        <v>52480011</v>
      </c>
      <c r="AS396" t="s">
        <v>125</v>
      </c>
      <c r="AT396" t="s">
        <v>95</v>
      </c>
      <c r="AW396" t="s">
        <v>366</v>
      </c>
      <c r="AX396" t="s">
        <v>366</v>
      </c>
      <c r="AY396" t="s">
        <v>348</v>
      </c>
      <c r="AZ396">
        <v>0</v>
      </c>
      <c r="BY396" t="s">
        <v>342</v>
      </c>
      <c r="EQ396">
        <v>250392</v>
      </c>
      <c r="ER396" t="s">
        <v>3157</v>
      </c>
      <c r="EV396">
        <v>17285762</v>
      </c>
      <c r="EW396">
        <v>928</v>
      </c>
      <c r="EX396">
        <v>220319</v>
      </c>
      <c r="EY396" t="s">
        <v>4028</v>
      </c>
      <c r="EZ396">
        <v>1</v>
      </c>
      <c r="FC396">
        <v>95367</v>
      </c>
      <c r="FD396" t="s">
        <v>935</v>
      </c>
    </row>
    <row r="397" spans="1:160" x14ac:dyDescent="0.3">
      <c r="A397" t="str">
        <f>VLOOKUP(B397,Table2[],3,FALSE)</f>
        <v>Digital</v>
      </c>
      <c r="B397" t="str">
        <f>IF(OR(ISNUMBER(FIND("QVC",Z397)),ISNUMBER(FIND("QVC",AL397))),"QVC",IF(OR(ISNUMBER(FIND("NCO",H397)),ISNUMBER(FIND("NCO",Y397))), "NCO", IF(AL397="consumer","PMD.com",VLOOKUP(LEFT(H397,2),Tables!$E$1:$F$11,2,FALSE))))</f>
        <v>PMD.com</v>
      </c>
      <c r="C397">
        <f t="shared" si="19"/>
        <v>55090001</v>
      </c>
      <c r="D397">
        <f t="shared" si="20"/>
        <v>1</v>
      </c>
      <c r="E397" t="str">
        <f t="shared" ca="1" si="18"/>
        <v>shifted orders shipped</v>
      </c>
      <c r="F397" t="s">
        <v>3539</v>
      </c>
      <c r="G397" t="s">
        <v>335</v>
      </c>
      <c r="H397" t="s">
        <v>3156</v>
      </c>
      <c r="I397" s="6">
        <v>44011.411365740743</v>
      </c>
      <c r="J397" t="s">
        <v>16</v>
      </c>
      <c r="K397" s="6">
        <v>44013.270509259259</v>
      </c>
      <c r="M397" t="s">
        <v>4025</v>
      </c>
      <c r="N397" t="s">
        <v>4026</v>
      </c>
      <c r="Q397" t="s">
        <v>839</v>
      </c>
      <c r="R397" t="s">
        <v>362</v>
      </c>
      <c r="S397">
        <v>1906</v>
      </c>
      <c r="T397" t="s">
        <v>338</v>
      </c>
      <c r="U397" t="s">
        <v>530</v>
      </c>
      <c r="W397" t="s">
        <v>4027</v>
      </c>
      <c r="Z397" t="s">
        <v>4025</v>
      </c>
      <c r="AA397" t="s">
        <v>4026</v>
      </c>
      <c r="AD397" t="s">
        <v>839</v>
      </c>
      <c r="AE397" t="s">
        <v>362</v>
      </c>
      <c r="AF397">
        <v>1906</v>
      </c>
      <c r="AG397" t="s">
        <v>338</v>
      </c>
      <c r="AH397" t="s">
        <v>530</v>
      </c>
      <c r="AJ397" t="s">
        <v>4027</v>
      </c>
      <c r="AL397" t="s">
        <v>339</v>
      </c>
      <c r="AM397">
        <v>1</v>
      </c>
      <c r="AN397">
        <v>1</v>
      </c>
      <c r="AO397">
        <v>5013</v>
      </c>
      <c r="AQ397">
        <v>124478</v>
      </c>
      <c r="AR397">
        <v>55090001</v>
      </c>
      <c r="AS397" t="s">
        <v>995</v>
      </c>
      <c r="AT397" t="s">
        <v>165</v>
      </c>
      <c r="AW397" t="s">
        <v>340</v>
      </c>
      <c r="AX397" t="s">
        <v>340</v>
      </c>
      <c r="AY397" t="s">
        <v>382</v>
      </c>
      <c r="AZ397">
        <v>0</v>
      </c>
      <c r="BY397" t="s">
        <v>342</v>
      </c>
      <c r="EQ397">
        <v>251219</v>
      </c>
      <c r="ER397" t="s">
        <v>3157</v>
      </c>
      <c r="EV397">
        <v>17285762</v>
      </c>
      <c r="EW397">
        <v>928</v>
      </c>
      <c r="EX397">
        <v>220319</v>
      </c>
      <c r="EY397" t="s">
        <v>4028</v>
      </c>
      <c r="EZ397">
        <v>1</v>
      </c>
      <c r="FC397">
        <v>55090001</v>
      </c>
      <c r="FD397" t="s">
        <v>165</v>
      </c>
    </row>
    <row r="398" spans="1:160" x14ac:dyDescent="0.3">
      <c r="A398" t="str">
        <f>VLOOKUP(B398,Table2[],3,FALSE)</f>
        <v>Digital</v>
      </c>
      <c r="B398" t="str">
        <f>IF(OR(ISNUMBER(FIND("QVC",Z398)),ISNUMBER(FIND("QVC",AL398))),"QVC",IF(OR(ISNUMBER(FIND("NCO",H398)),ISNUMBER(FIND("NCO",Y398))), "NCO", IF(AL398="consumer","PMD.com",VLOOKUP(LEFT(H398,2),Tables!$E$1:$F$11,2,FALSE))))</f>
        <v>PMD.com</v>
      </c>
      <c r="C398">
        <f t="shared" si="19"/>
        <v>53930001</v>
      </c>
      <c r="D398">
        <f t="shared" si="20"/>
        <v>1</v>
      </c>
      <c r="E398" t="str">
        <f t="shared" ca="1" si="18"/>
        <v>shifted orders shipped</v>
      </c>
      <c r="F398" t="s">
        <v>3539</v>
      </c>
      <c r="G398" t="s">
        <v>335</v>
      </c>
      <c r="H398" t="s">
        <v>3156</v>
      </c>
      <c r="I398" s="6">
        <v>44011.411365740743</v>
      </c>
      <c r="J398" t="s">
        <v>16</v>
      </c>
      <c r="K398" s="6">
        <v>44013.270509259259</v>
      </c>
      <c r="M398" t="s">
        <v>4025</v>
      </c>
      <c r="N398" t="s">
        <v>4026</v>
      </c>
      <c r="Q398" t="s">
        <v>839</v>
      </c>
      <c r="R398" t="s">
        <v>362</v>
      </c>
      <c r="S398">
        <v>1906</v>
      </c>
      <c r="T398" t="s">
        <v>338</v>
      </c>
      <c r="U398" t="s">
        <v>530</v>
      </c>
      <c r="W398" t="s">
        <v>4027</v>
      </c>
      <c r="Z398" t="s">
        <v>4025</v>
      </c>
      <c r="AA398" t="s">
        <v>4026</v>
      </c>
      <c r="AD398" t="s">
        <v>839</v>
      </c>
      <c r="AE398" t="s">
        <v>362</v>
      </c>
      <c r="AF398">
        <v>1906</v>
      </c>
      <c r="AG398" t="s">
        <v>338</v>
      </c>
      <c r="AH398" t="s">
        <v>530</v>
      </c>
      <c r="AJ398" t="s">
        <v>4027</v>
      </c>
      <c r="AL398" t="s">
        <v>339</v>
      </c>
      <c r="AM398">
        <v>1</v>
      </c>
      <c r="AN398">
        <v>1</v>
      </c>
      <c r="AO398">
        <v>12017</v>
      </c>
      <c r="AQ398">
        <v>124469</v>
      </c>
      <c r="AR398">
        <v>53930001</v>
      </c>
      <c r="AS398">
        <v>9000000</v>
      </c>
      <c r="AT398" t="s">
        <v>44</v>
      </c>
      <c r="AW398" t="s">
        <v>343</v>
      </c>
      <c r="BY398" t="s">
        <v>342</v>
      </c>
      <c r="EQ398">
        <v>243405</v>
      </c>
      <c r="ER398" t="s">
        <v>3157</v>
      </c>
      <c r="EV398">
        <v>17285762</v>
      </c>
      <c r="EW398">
        <v>928</v>
      </c>
      <c r="EX398">
        <v>220319</v>
      </c>
      <c r="EY398" t="s">
        <v>4028</v>
      </c>
      <c r="EZ398">
        <v>1</v>
      </c>
      <c r="FC398">
        <v>95367</v>
      </c>
      <c r="FD398" t="s">
        <v>935</v>
      </c>
    </row>
    <row r="399" spans="1:160" x14ac:dyDescent="0.3">
      <c r="A399" t="str">
        <f>VLOOKUP(B399,Table2[],3,FALSE)</f>
        <v>Digital</v>
      </c>
      <c r="B399" t="str">
        <f>IF(OR(ISNUMBER(FIND("QVC",Z399)),ISNUMBER(FIND("QVC",AL399))),"QVC",IF(OR(ISNUMBER(FIND("NCO",H399)),ISNUMBER(FIND("NCO",Y399))), "NCO", IF(AL399="consumer","PMD.com",VLOOKUP(LEFT(H399,2),Tables!$E$1:$F$11,2,FALSE))))</f>
        <v>PMD.com</v>
      </c>
      <c r="C399">
        <f t="shared" si="19"/>
        <v>51010001</v>
      </c>
      <c r="D399">
        <f t="shared" si="20"/>
        <v>1</v>
      </c>
      <c r="E399" t="str">
        <f t="shared" ca="1" si="18"/>
        <v>shifted orders shipped</v>
      </c>
      <c r="F399" t="s">
        <v>3539</v>
      </c>
      <c r="G399" t="s">
        <v>335</v>
      </c>
      <c r="H399" t="s">
        <v>3260</v>
      </c>
      <c r="I399" s="6">
        <v>44011.464953703704</v>
      </c>
      <c r="J399" t="s">
        <v>16</v>
      </c>
      <c r="K399" s="6">
        <v>44013.270775462966</v>
      </c>
      <c r="M399" t="s">
        <v>4029</v>
      </c>
      <c r="N399" t="s">
        <v>4030</v>
      </c>
      <c r="O399" t="s">
        <v>4031</v>
      </c>
      <c r="Q399" t="s">
        <v>723</v>
      </c>
      <c r="R399" t="s">
        <v>381</v>
      </c>
      <c r="S399" t="s">
        <v>4032</v>
      </c>
      <c r="T399" t="s">
        <v>338</v>
      </c>
      <c r="U399" t="s">
        <v>530</v>
      </c>
      <c r="W399" t="s">
        <v>4033</v>
      </c>
      <c r="Z399" t="s">
        <v>4029</v>
      </c>
      <c r="AA399" t="s">
        <v>4030</v>
      </c>
      <c r="AB399" t="s">
        <v>4031</v>
      </c>
      <c r="AD399" t="s">
        <v>723</v>
      </c>
      <c r="AE399" t="s">
        <v>381</v>
      </c>
      <c r="AF399" t="s">
        <v>4032</v>
      </c>
      <c r="AG399" t="s">
        <v>338</v>
      </c>
      <c r="AH399" t="s">
        <v>530</v>
      </c>
      <c r="AJ399" t="s">
        <v>4033</v>
      </c>
      <c r="AL399" t="s">
        <v>339</v>
      </c>
      <c r="AM399">
        <v>1</v>
      </c>
      <c r="AN399">
        <v>1</v>
      </c>
      <c r="AO399">
        <v>8743</v>
      </c>
      <c r="AQ399">
        <v>123868</v>
      </c>
      <c r="AR399">
        <v>51010001</v>
      </c>
      <c r="AS399" t="s">
        <v>48</v>
      </c>
      <c r="AT399" t="s">
        <v>49</v>
      </c>
      <c r="AW399" t="s">
        <v>340</v>
      </c>
      <c r="AX399" t="s">
        <v>340</v>
      </c>
      <c r="AY399" t="s">
        <v>357</v>
      </c>
      <c r="AZ399" t="s">
        <v>363</v>
      </c>
      <c r="BY399" t="s">
        <v>342</v>
      </c>
      <c r="EQ399">
        <v>251450</v>
      </c>
      <c r="ER399" t="s">
        <v>3261</v>
      </c>
      <c r="EV399">
        <v>17285816</v>
      </c>
      <c r="EW399">
        <v>928</v>
      </c>
      <c r="EX399">
        <v>220372</v>
      </c>
      <c r="EY399" t="s">
        <v>4034</v>
      </c>
      <c r="EZ399">
        <v>1</v>
      </c>
      <c r="FC399">
        <v>51010001</v>
      </c>
      <c r="FD399" t="s">
        <v>49</v>
      </c>
    </row>
    <row r="400" spans="1:160" x14ac:dyDescent="0.3">
      <c r="A400" t="str">
        <f>VLOOKUP(B400,Table2[],3,FALSE)</f>
        <v>Digital</v>
      </c>
      <c r="B400" t="str">
        <f>IF(OR(ISNUMBER(FIND("QVC",Z400)),ISNUMBER(FIND("QVC",AL400))),"QVC",IF(OR(ISNUMBER(FIND("NCO",H400)),ISNUMBER(FIND("NCO",Y400))), "NCO", IF(AL400="consumer","PMD.com",VLOOKUP(LEFT(H400,2),Tables!$E$1:$F$11,2,FALSE))))</f>
        <v>PMD.com</v>
      </c>
      <c r="C400">
        <f t="shared" si="19"/>
        <v>51070001</v>
      </c>
      <c r="D400">
        <f t="shared" si="20"/>
        <v>1</v>
      </c>
      <c r="E400" t="str">
        <f t="shared" ca="1" si="18"/>
        <v>shifted orders shipped</v>
      </c>
      <c r="F400" t="s">
        <v>3539</v>
      </c>
      <c r="G400" t="s">
        <v>335</v>
      </c>
      <c r="H400" t="s">
        <v>3260</v>
      </c>
      <c r="I400" s="6">
        <v>44011.464953703704</v>
      </c>
      <c r="J400" t="s">
        <v>16</v>
      </c>
      <c r="K400" s="6">
        <v>44013.270775462966</v>
      </c>
      <c r="M400" t="s">
        <v>4029</v>
      </c>
      <c r="N400" t="s">
        <v>4030</v>
      </c>
      <c r="O400" t="s">
        <v>4031</v>
      </c>
      <c r="Q400" t="s">
        <v>723</v>
      </c>
      <c r="R400" t="s">
        <v>381</v>
      </c>
      <c r="S400" t="s">
        <v>4032</v>
      </c>
      <c r="T400" t="s">
        <v>338</v>
      </c>
      <c r="U400" t="s">
        <v>530</v>
      </c>
      <c r="W400" t="s">
        <v>4033</v>
      </c>
      <c r="Z400" t="s">
        <v>4029</v>
      </c>
      <c r="AA400" t="s">
        <v>4030</v>
      </c>
      <c r="AB400" t="s">
        <v>4031</v>
      </c>
      <c r="AD400" t="s">
        <v>723</v>
      </c>
      <c r="AE400" t="s">
        <v>381</v>
      </c>
      <c r="AF400" t="s">
        <v>4032</v>
      </c>
      <c r="AG400" t="s">
        <v>338</v>
      </c>
      <c r="AH400" t="s">
        <v>530</v>
      </c>
      <c r="AJ400" t="s">
        <v>4033</v>
      </c>
      <c r="AL400" t="s">
        <v>339</v>
      </c>
      <c r="AM400">
        <v>1</v>
      </c>
      <c r="AN400">
        <v>1</v>
      </c>
      <c r="AO400">
        <v>10147</v>
      </c>
      <c r="AQ400">
        <v>124429</v>
      </c>
      <c r="AR400">
        <v>51070001</v>
      </c>
      <c r="AS400" t="s">
        <v>1886</v>
      </c>
      <c r="AT400" t="s">
        <v>45</v>
      </c>
      <c r="AW400" t="s">
        <v>343</v>
      </c>
      <c r="BY400" t="s">
        <v>342</v>
      </c>
      <c r="EQ400">
        <v>251956</v>
      </c>
      <c r="ER400" t="s">
        <v>3261</v>
      </c>
      <c r="EV400">
        <v>17285816</v>
      </c>
      <c r="EW400">
        <v>928</v>
      </c>
      <c r="EX400">
        <v>220372</v>
      </c>
      <c r="EY400" t="s">
        <v>4034</v>
      </c>
      <c r="EZ400">
        <v>1</v>
      </c>
      <c r="FC400">
        <v>51070001</v>
      </c>
      <c r="FD400" t="s">
        <v>45</v>
      </c>
    </row>
    <row r="401" spans="1:160" x14ac:dyDescent="0.3">
      <c r="A401" t="str">
        <f>VLOOKUP(B401,Table2[],3,FALSE)</f>
        <v>Digital</v>
      </c>
      <c r="B401" t="str">
        <f>IF(OR(ISNUMBER(FIND("QVC",Z401)),ISNUMBER(FIND("QVC",AL401))),"QVC",IF(OR(ISNUMBER(FIND("NCO",H401)),ISNUMBER(FIND("NCO",Y401))), "NCO", IF(AL401="consumer","PMD.com",VLOOKUP(LEFT(H401,2),Tables!$E$1:$F$11,2,FALSE))))</f>
        <v>PMD.com</v>
      </c>
      <c r="C401">
        <f t="shared" si="19"/>
        <v>53490001</v>
      </c>
      <c r="D401">
        <f t="shared" si="20"/>
        <v>1</v>
      </c>
      <c r="E401" t="str">
        <f t="shared" ca="1" si="18"/>
        <v>shifted orders shipped</v>
      </c>
      <c r="F401" t="s">
        <v>3539</v>
      </c>
      <c r="G401" t="s">
        <v>335</v>
      </c>
      <c r="H401" t="s">
        <v>3198</v>
      </c>
      <c r="I401" s="6">
        <v>44011.433252314811</v>
      </c>
      <c r="J401" t="s">
        <v>16</v>
      </c>
      <c r="K401" s="6">
        <v>44013.270856481482</v>
      </c>
      <c r="M401" t="s">
        <v>4035</v>
      </c>
      <c r="N401" t="s">
        <v>4036</v>
      </c>
      <c r="O401" t="s">
        <v>3433</v>
      </c>
      <c r="Q401" t="s">
        <v>4037</v>
      </c>
      <c r="R401" t="s">
        <v>389</v>
      </c>
      <c r="S401">
        <v>11364</v>
      </c>
      <c r="T401" t="s">
        <v>338</v>
      </c>
      <c r="U401" t="s">
        <v>530</v>
      </c>
      <c r="W401" t="s">
        <v>4038</v>
      </c>
      <c r="Z401" t="s">
        <v>4035</v>
      </c>
      <c r="AA401" t="s">
        <v>4036</v>
      </c>
      <c r="AB401" t="s">
        <v>3433</v>
      </c>
      <c r="AD401" t="s">
        <v>4037</v>
      </c>
      <c r="AE401" t="s">
        <v>389</v>
      </c>
      <c r="AF401">
        <v>11364</v>
      </c>
      <c r="AG401" t="s">
        <v>338</v>
      </c>
      <c r="AH401" t="s">
        <v>530</v>
      </c>
      <c r="AJ401" t="s">
        <v>4038</v>
      </c>
      <c r="AL401" t="s">
        <v>339</v>
      </c>
      <c r="AM401">
        <v>1</v>
      </c>
      <c r="AN401">
        <v>1</v>
      </c>
      <c r="AO401">
        <v>15533</v>
      </c>
      <c r="AQ401">
        <v>126899</v>
      </c>
      <c r="AR401">
        <v>53490001</v>
      </c>
      <c r="AS401" t="s">
        <v>1709</v>
      </c>
      <c r="AT401" t="s">
        <v>56</v>
      </c>
      <c r="AW401" t="s">
        <v>343</v>
      </c>
      <c r="BY401" t="s">
        <v>342</v>
      </c>
      <c r="EQ401">
        <v>253176</v>
      </c>
      <c r="ER401" t="s">
        <v>3199</v>
      </c>
      <c r="EV401">
        <v>17285784</v>
      </c>
      <c r="EW401">
        <v>928</v>
      </c>
      <c r="EX401">
        <v>220341</v>
      </c>
      <c r="EY401" t="s">
        <v>4039</v>
      </c>
      <c r="EZ401">
        <v>1</v>
      </c>
      <c r="FC401">
        <v>53490001</v>
      </c>
      <c r="FD401" t="s">
        <v>56</v>
      </c>
    </row>
    <row r="402" spans="1:160" x14ac:dyDescent="0.3">
      <c r="A402" t="str">
        <f>VLOOKUP(B402,Table2[],3,FALSE)</f>
        <v>Digital</v>
      </c>
      <c r="B402" t="str">
        <f>IF(OR(ISNUMBER(FIND("QVC",Z402)),ISNUMBER(FIND("QVC",AL402))),"QVC",IF(OR(ISNUMBER(FIND("NCO",H402)),ISNUMBER(FIND("NCO",Y402))), "NCO", IF(AL402="consumer","PMD.com",VLOOKUP(LEFT(H402,2),Tables!$E$1:$F$11,2,FALSE))))</f>
        <v>PMD.com</v>
      </c>
      <c r="C402">
        <f t="shared" si="19"/>
        <v>52400001</v>
      </c>
      <c r="D402">
        <f t="shared" si="20"/>
        <v>1</v>
      </c>
      <c r="E402" t="str">
        <f t="shared" ca="1" si="18"/>
        <v>shifted orders shipped</v>
      </c>
      <c r="F402" t="s">
        <v>3539</v>
      </c>
      <c r="G402" t="s">
        <v>335</v>
      </c>
      <c r="H402" t="s">
        <v>3210</v>
      </c>
      <c r="I402" s="6">
        <v>44011.43990740741</v>
      </c>
      <c r="J402" t="s">
        <v>16</v>
      </c>
      <c r="K402" s="6">
        <v>44013.271064814813</v>
      </c>
      <c r="M402" t="s">
        <v>4040</v>
      </c>
      <c r="N402" t="s">
        <v>4041</v>
      </c>
      <c r="O402" t="s">
        <v>4042</v>
      </c>
      <c r="Q402" t="s">
        <v>408</v>
      </c>
      <c r="R402" t="s">
        <v>389</v>
      </c>
      <c r="S402" t="s">
        <v>4043</v>
      </c>
      <c r="T402" t="s">
        <v>338</v>
      </c>
      <c r="U402" t="s">
        <v>530</v>
      </c>
      <c r="W402" t="s">
        <v>4044</v>
      </c>
      <c r="Z402" t="s">
        <v>4040</v>
      </c>
      <c r="AA402" t="s">
        <v>4041</v>
      </c>
      <c r="AB402" t="s">
        <v>4042</v>
      </c>
      <c r="AD402" t="s">
        <v>408</v>
      </c>
      <c r="AE402" t="s">
        <v>389</v>
      </c>
      <c r="AF402" t="s">
        <v>4043</v>
      </c>
      <c r="AG402" t="s">
        <v>338</v>
      </c>
      <c r="AH402" t="s">
        <v>530</v>
      </c>
      <c r="AJ402" t="s">
        <v>4044</v>
      </c>
      <c r="AL402" t="s">
        <v>339</v>
      </c>
      <c r="AM402">
        <v>1</v>
      </c>
      <c r="AN402">
        <v>1</v>
      </c>
      <c r="AO402">
        <v>2895</v>
      </c>
      <c r="AQ402">
        <v>124289</v>
      </c>
      <c r="AR402">
        <v>52400001</v>
      </c>
      <c r="AS402" t="s">
        <v>787</v>
      </c>
      <c r="AT402" t="s">
        <v>115</v>
      </c>
      <c r="AW402" t="s">
        <v>340</v>
      </c>
      <c r="AX402" t="s">
        <v>340</v>
      </c>
      <c r="AY402" t="s">
        <v>432</v>
      </c>
      <c r="AZ402">
        <v>0</v>
      </c>
      <c r="BY402" t="s">
        <v>342</v>
      </c>
      <c r="EQ402">
        <v>251708</v>
      </c>
      <c r="ER402" t="s">
        <v>3211</v>
      </c>
      <c r="EV402">
        <v>17285791</v>
      </c>
      <c r="EW402">
        <v>928</v>
      </c>
      <c r="EX402">
        <v>220347</v>
      </c>
      <c r="EY402" t="s">
        <v>4045</v>
      </c>
      <c r="EZ402">
        <v>1</v>
      </c>
      <c r="FC402">
        <v>52400001</v>
      </c>
      <c r="FD402" t="s">
        <v>115</v>
      </c>
    </row>
    <row r="403" spans="1:160" x14ac:dyDescent="0.3">
      <c r="A403" t="str">
        <f>VLOOKUP(B403,Table2[],3,FALSE)</f>
        <v>Digital</v>
      </c>
      <c r="B403" t="str">
        <f>IF(OR(ISNUMBER(FIND("QVC",Z403)),ISNUMBER(FIND("QVC",AL403))),"QVC",IF(OR(ISNUMBER(FIND("NCO",H403)),ISNUMBER(FIND("NCO",Y403))), "NCO", IF(AL403="consumer","PMD.com",VLOOKUP(LEFT(H403,2),Tables!$E$1:$F$11,2,FALSE))))</f>
        <v>PMD.com</v>
      </c>
      <c r="C403">
        <f t="shared" si="19"/>
        <v>53200001</v>
      </c>
      <c r="D403">
        <f t="shared" si="20"/>
        <v>1</v>
      </c>
      <c r="E403" t="str">
        <f t="shared" ca="1" si="18"/>
        <v>shifted orders shipped</v>
      </c>
      <c r="F403" t="s">
        <v>3539</v>
      </c>
      <c r="G403" t="s">
        <v>335</v>
      </c>
      <c r="H403" t="s">
        <v>3210</v>
      </c>
      <c r="I403" s="6">
        <v>44011.43990740741</v>
      </c>
      <c r="J403" t="s">
        <v>16</v>
      </c>
      <c r="K403" s="6">
        <v>44013.271064814813</v>
      </c>
      <c r="M403" t="s">
        <v>4040</v>
      </c>
      <c r="N403" t="s">
        <v>4041</v>
      </c>
      <c r="O403" t="s">
        <v>4042</v>
      </c>
      <c r="Q403" t="s">
        <v>408</v>
      </c>
      <c r="R403" t="s">
        <v>389</v>
      </c>
      <c r="S403" t="s">
        <v>4043</v>
      </c>
      <c r="T403" t="s">
        <v>338</v>
      </c>
      <c r="U403" t="s">
        <v>530</v>
      </c>
      <c r="W403" t="s">
        <v>4044</v>
      </c>
      <c r="Z403" t="s">
        <v>4040</v>
      </c>
      <c r="AA403" t="s">
        <v>4041</v>
      </c>
      <c r="AB403" t="s">
        <v>4042</v>
      </c>
      <c r="AD403" t="s">
        <v>408</v>
      </c>
      <c r="AE403" t="s">
        <v>389</v>
      </c>
      <c r="AF403" t="s">
        <v>4043</v>
      </c>
      <c r="AG403" t="s">
        <v>338</v>
      </c>
      <c r="AH403" t="s">
        <v>530</v>
      </c>
      <c r="AJ403" t="s">
        <v>4044</v>
      </c>
      <c r="AL403" t="s">
        <v>339</v>
      </c>
      <c r="AM403">
        <v>1</v>
      </c>
      <c r="AN403">
        <v>1</v>
      </c>
      <c r="AO403">
        <v>15189</v>
      </c>
      <c r="AQ403">
        <v>123906</v>
      </c>
      <c r="AR403">
        <v>53200001</v>
      </c>
      <c r="AS403" t="s">
        <v>973</v>
      </c>
      <c r="AT403" t="s">
        <v>50</v>
      </c>
      <c r="AW403" t="s">
        <v>340</v>
      </c>
      <c r="AX403" t="s">
        <v>340</v>
      </c>
      <c r="AY403" t="s">
        <v>357</v>
      </c>
      <c r="AZ403" t="s">
        <v>363</v>
      </c>
      <c r="BY403" t="s">
        <v>342</v>
      </c>
      <c r="EQ403">
        <v>252156</v>
      </c>
      <c r="ER403" t="s">
        <v>3211</v>
      </c>
      <c r="EV403">
        <v>17285791</v>
      </c>
      <c r="EW403">
        <v>928</v>
      </c>
      <c r="EX403">
        <v>220347</v>
      </c>
      <c r="EY403" t="s">
        <v>4045</v>
      </c>
      <c r="EZ403">
        <v>1</v>
      </c>
      <c r="FC403">
        <v>53200001</v>
      </c>
      <c r="FD403" t="s">
        <v>50</v>
      </c>
    </row>
    <row r="404" spans="1:160" x14ac:dyDescent="0.3">
      <c r="A404" t="str">
        <f>VLOOKUP(B404,Table2[],3,FALSE)</f>
        <v>Digital</v>
      </c>
      <c r="B404" t="str">
        <f>IF(OR(ISNUMBER(FIND("QVC",Z404)),ISNUMBER(FIND("QVC",AL404))),"QVC",IF(OR(ISNUMBER(FIND("NCO",H404)),ISNUMBER(FIND("NCO",Y404))), "NCO", IF(AL404="consumer","PMD.com",VLOOKUP(LEFT(H404,2),Tables!$E$1:$F$11,2,FALSE))))</f>
        <v>PMD.com</v>
      </c>
      <c r="C404">
        <f t="shared" si="19"/>
        <v>51010001</v>
      </c>
      <c r="D404">
        <f t="shared" si="20"/>
        <v>1</v>
      </c>
      <c r="E404" t="str">
        <f t="shared" ca="1" si="18"/>
        <v>shifted orders shipped</v>
      </c>
      <c r="F404" t="s">
        <v>3539</v>
      </c>
      <c r="G404" t="s">
        <v>335</v>
      </c>
      <c r="H404" t="s">
        <v>3152</v>
      </c>
      <c r="I404" s="6">
        <v>44011.408680555556</v>
      </c>
      <c r="J404" t="s">
        <v>16</v>
      </c>
      <c r="K404" s="6">
        <v>44013.271064814813</v>
      </c>
      <c r="M404" t="s">
        <v>2238</v>
      </c>
      <c r="N404" t="s">
        <v>4046</v>
      </c>
      <c r="Q404" t="s">
        <v>1098</v>
      </c>
      <c r="R404" t="s">
        <v>360</v>
      </c>
      <c r="S404" t="s">
        <v>4047</v>
      </c>
      <c r="T404" t="s">
        <v>338</v>
      </c>
      <c r="U404" t="s">
        <v>530</v>
      </c>
      <c r="W404" t="s">
        <v>2239</v>
      </c>
      <c r="Z404" t="s">
        <v>2238</v>
      </c>
      <c r="AA404" t="s">
        <v>4046</v>
      </c>
      <c r="AD404" t="s">
        <v>1098</v>
      </c>
      <c r="AE404" t="s">
        <v>360</v>
      </c>
      <c r="AF404" t="s">
        <v>4047</v>
      </c>
      <c r="AG404" t="s">
        <v>338</v>
      </c>
      <c r="AH404" t="s">
        <v>530</v>
      </c>
      <c r="AJ404" t="s">
        <v>2239</v>
      </c>
      <c r="AL404" t="s">
        <v>339</v>
      </c>
      <c r="AM404">
        <v>1</v>
      </c>
      <c r="AN404">
        <v>1</v>
      </c>
      <c r="AO404">
        <v>8743</v>
      </c>
      <c r="AQ404">
        <v>123868</v>
      </c>
      <c r="AR404">
        <v>51010001</v>
      </c>
      <c r="AS404" t="s">
        <v>48</v>
      </c>
      <c r="AT404" t="s">
        <v>49</v>
      </c>
      <c r="AW404" t="s">
        <v>340</v>
      </c>
      <c r="AX404" t="s">
        <v>340</v>
      </c>
      <c r="AY404" t="s">
        <v>357</v>
      </c>
      <c r="AZ404" t="s">
        <v>363</v>
      </c>
      <c r="BY404" t="s">
        <v>342</v>
      </c>
      <c r="EQ404">
        <v>251450</v>
      </c>
      <c r="ER404" t="s">
        <v>3153</v>
      </c>
      <c r="EV404">
        <v>17285760</v>
      </c>
      <c r="EW404">
        <v>928</v>
      </c>
      <c r="EX404">
        <v>220317</v>
      </c>
      <c r="EY404" t="s">
        <v>4048</v>
      </c>
      <c r="EZ404">
        <v>1</v>
      </c>
      <c r="FC404">
        <v>51010001</v>
      </c>
      <c r="FD404" t="s">
        <v>49</v>
      </c>
    </row>
    <row r="405" spans="1:160" x14ac:dyDescent="0.3">
      <c r="A405" t="str">
        <f>VLOOKUP(B405,Table2[],3,FALSE)</f>
        <v>Digital</v>
      </c>
      <c r="B405" t="str">
        <f>IF(OR(ISNUMBER(FIND("QVC",Z405)),ISNUMBER(FIND("QVC",AL405))),"QVC",IF(OR(ISNUMBER(FIND("NCO",H405)),ISNUMBER(FIND("NCO",Y405))), "NCO", IF(AL405="consumer","PMD.com",VLOOKUP(LEFT(H405,2),Tables!$E$1:$F$11,2,FALSE))))</f>
        <v>PMD.com</v>
      </c>
      <c r="C405">
        <f t="shared" si="19"/>
        <v>51410001</v>
      </c>
      <c r="D405">
        <f t="shared" si="20"/>
        <v>1</v>
      </c>
      <c r="E405" t="str">
        <f t="shared" ca="1" si="18"/>
        <v>shifted orders shipped</v>
      </c>
      <c r="F405" t="s">
        <v>3539</v>
      </c>
      <c r="G405" t="s">
        <v>335</v>
      </c>
      <c r="H405" t="s">
        <v>3152</v>
      </c>
      <c r="I405" s="6">
        <v>44011.408680555556</v>
      </c>
      <c r="J405" t="s">
        <v>16</v>
      </c>
      <c r="K405" s="6">
        <v>44013.271064814813</v>
      </c>
      <c r="M405" t="s">
        <v>2238</v>
      </c>
      <c r="N405" t="s">
        <v>4046</v>
      </c>
      <c r="Q405" t="s">
        <v>1098</v>
      </c>
      <c r="R405" t="s">
        <v>360</v>
      </c>
      <c r="S405" t="s">
        <v>4047</v>
      </c>
      <c r="T405" t="s">
        <v>338</v>
      </c>
      <c r="U405" t="s">
        <v>530</v>
      </c>
      <c r="W405" t="s">
        <v>2239</v>
      </c>
      <c r="Z405" t="s">
        <v>2238</v>
      </c>
      <c r="AA405" t="s">
        <v>4046</v>
      </c>
      <c r="AD405" t="s">
        <v>1098</v>
      </c>
      <c r="AE405" t="s">
        <v>360</v>
      </c>
      <c r="AF405" t="s">
        <v>4047</v>
      </c>
      <c r="AG405" t="s">
        <v>338</v>
      </c>
      <c r="AH405" t="s">
        <v>530</v>
      </c>
      <c r="AJ405" t="s">
        <v>2239</v>
      </c>
      <c r="AL405" t="s">
        <v>339</v>
      </c>
      <c r="AM405">
        <v>1</v>
      </c>
      <c r="AN405">
        <v>1</v>
      </c>
      <c r="AO405">
        <v>10146</v>
      </c>
      <c r="AQ405">
        <v>124431</v>
      </c>
      <c r="AR405">
        <v>51410001</v>
      </c>
      <c r="AS405" t="s">
        <v>2386</v>
      </c>
      <c r="AT405" t="s">
        <v>81</v>
      </c>
      <c r="AW405" t="s">
        <v>340</v>
      </c>
      <c r="AX405" t="s">
        <v>340</v>
      </c>
      <c r="AY405" t="s">
        <v>432</v>
      </c>
      <c r="AZ405">
        <v>0</v>
      </c>
      <c r="BY405" t="s">
        <v>342</v>
      </c>
      <c r="EQ405">
        <v>253369</v>
      </c>
      <c r="ER405" t="s">
        <v>3153</v>
      </c>
      <c r="EV405">
        <v>17285760</v>
      </c>
      <c r="EW405">
        <v>928</v>
      </c>
      <c r="EX405">
        <v>220317</v>
      </c>
      <c r="EY405" t="s">
        <v>4048</v>
      </c>
      <c r="EZ405">
        <v>1</v>
      </c>
      <c r="FC405">
        <v>51410001</v>
      </c>
      <c r="FD405" t="s">
        <v>81</v>
      </c>
    </row>
    <row r="406" spans="1:160" x14ac:dyDescent="0.3">
      <c r="A406" t="str">
        <f>VLOOKUP(B406,Table2[],3,FALSE)</f>
        <v>Digital</v>
      </c>
      <c r="B406" t="str">
        <f>IF(OR(ISNUMBER(FIND("QVC",Z406)),ISNUMBER(FIND("QVC",AL406))),"QVC",IF(OR(ISNUMBER(FIND("NCO",H406)),ISNUMBER(FIND("NCO",Y406))), "NCO", IF(AL406="consumer","PMD.com",VLOOKUP(LEFT(H406,2),Tables!$E$1:$F$11,2,FALSE))))</f>
        <v>PMD.com</v>
      </c>
      <c r="C406">
        <f t="shared" si="19"/>
        <v>58040001</v>
      </c>
      <c r="D406">
        <f t="shared" si="20"/>
        <v>1</v>
      </c>
      <c r="E406" t="str">
        <f t="shared" ca="1" si="18"/>
        <v>shifted orders shipped</v>
      </c>
      <c r="F406" t="s">
        <v>3539</v>
      </c>
      <c r="G406" t="s">
        <v>335</v>
      </c>
      <c r="H406" t="s">
        <v>3202</v>
      </c>
      <c r="I406" s="6">
        <v>44011.433877314812</v>
      </c>
      <c r="J406" t="s">
        <v>16</v>
      </c>
      <c r="K406" s="6">
        <v>44013.271168981482</v>
      </c>
      <c r="M406" t="s">
        <v>3465</v>
      </c>
      <c r="N406" t="s">
        <v>3466</v>
      </c>
      <c r="O406">
        <v>1604</v>
      </c>
      <c r="Q406" t="s">
        <v>387</v>
      </c>
      <c r="R406" t="s">
        <v>365</v>
      </c>
      <c r="S406">
        <v>92101</v>
      </c>
      <c r="T406" t="s">
        <v>338</v>
      </c>
      <c r="U406" t="s">
        <v>530</v>
      </c>
      <c r="W406" t="s">
        <v>4049</v>
      </c>
      <c r="Z406" t="s">
        <v>3465</v>
      </c>
      <c r="AA406" t="s">
        <v>3466</v>
      </c>
      <c r="AB406">
        <v>1604</v>
      </c>
      <c r="AD406" t="s">
        <v>387</v>
      </c>
      <c r="AE406" t="s">
        <v>365</v>
      </c>
      <c r="AF406">
        <v>92101</v>
      </c>
      <c r="AG406" t="s">
        <v>338</v>
      </c>
      <c r="AH406" t="s">
        <v>530</v>
      </c>
      <c r="AJ406" t="s">
        <v>4049</v>
      </c>
      <c r="AL406" t="s">
        <v>339</v>
      </c>
      <c r="AM406">
        <v>1</v>
      </c>
      <c r="AN406">
        <v>1</v>
      </c>
      <c r="AO406">
        <v>12788</v>
      </c>
      <c r="AQ406">
        <v>124484</v>
      </c>
      <c r="AR406">
        <v>58040001</v>
      </c>
      <c r="AS406" t="s">
        <v>54</v>
      </c>
      <c r="AT406" t="s">
        <v>55</v>
      </c>
      <c r="AW406" t="s">
        <v>340</v>
      </c>
      <c r="AX406" t="s">
        <v>340</v>
      </c>
      <c r="AY406" t="s">
        <v>357</v>
      </c>
      <c r="AZ406" t="s">
        <v>363</v>
      </c>
      <c r="BY406" t="s">
        <v>342</v>
      </c>
      <c r="EQ406">
        <v>251707</v>
      </c>
      <c r="ER406" t="s">
        <v>3203</v>
      </c>
      <c r="EV406">
        <v>17285786</v>
      </c>
      <c r="EW406">
        <v>928</v>
      </c>
      <c r="EX406">
        <v>220343</v>
      </c>
      <c r="EY406">
        <v>9.2748999964335493E+25</v>
      </c>
      <c r="EZ406">
        <v>1</v>
      </c>
      <c r="FC406">
        <v>58040001</v>
      </c>
      <c r="FD406" t="s">
        <v>55</v>
      </c>
    </row>
    <row r="407" spans="1:160" x14ac:dyDescent="0.3">
      <c r="A407" t="str">
        <f>VLOOKUP(B407,Table2[],3,FALSE)</f>
        <v>Digital</v>
      </c>
      <c r="B407" t="str">
        <f>IF(OR(ISNUMBER(FIND("QVC",Z407)),ISNUMBER(FIND("QVC",AL407))),"QVC",IF(OR(ISNUMBER(FIND("NCO",H407)),ISNUMBER(FIND("NCO",Y407))), "NCO", IF(AL407="consumer","PMD.com",VLOOKUP(LEFT(H407,2),Tables!$E$1:$F$11,2,FALSE))))</f>
        <v>PMD.com</v>
      </c>
      <c r="C407">
        <f t="shared" si="19"/>
        <v>52400001</v>
      </c>
      <c r="D407">
        <f t="shared" si="20"/>
        <v>1</v>
      </c>
      <c r="E407" t="str">
        <f t="shared" ca="1" si="18"/>
        <v>shifted orders shipped</v>
      </c>
      <c r="F407" t="s">
        <v>3539</v>
      </c>
      <c r="G407" t="s">
        <v>335</v>
      </c>
      <c r="H407" t="s">
        <v>3074</v>
      </c>
      <c r="I407" s="6">
        <v>44011.357685185183</v>
      </c>
      <c r="J407" t="s">
        <v>16</v>
      </c>
      <c r="K407" s="6">
        <v>44013.271319444444</v>
      </c>
      <c r="M407" t="s">
        <v>4050</v>
      </c>
      <c r="N407" t="s">
        <v>4051</v>
      </c>
      <c r="Q407" t="s">
        <v>780</v>
      </c>
      <c r="R407" t="s">
        <v>365</v>
      </c>
      <c r="S407">
        <v>91911</v>
      </c>
      <c r="T407" t="s">
        <v>338</v>
      </c>
      <c r="U407" t="s">
        <v>530</v>
      </c>
      <c r="W407" t="s">
        <v>4052</v>
      </c>
      <c r="Z407" t="s">
        <v>4050</v>
      </c>
      <c r="AA407" t="s">
        <v>4051</v>
      </c>
      <c r="AD407" t="s">
        <v>780</v>
      </c>
      <c r="AE407" t="s">
        <v>365</v>
      </c>
      <c r="AF407">
        <v>91911</v>
      </c>
      <c r="AG407" t="s">
        <v>338</v>
      </c>
      <c r="AH407" t="s">
        <v>530</v>
      </c>
      <c r="AJ407" t="s">
        <v>4052</v>
      </c>
      <c r="AL407" t="s">
        <v>339</v>
      </c>
      <c r="AM407">
        <v>1</v>
      </c>
      <c r="AN407">
        <v>1</v>
      </c>
      <c r="AO407">
        <v>2895</v>
      </c>
      <c r="AQ407">
        <v>124289</v>
      </c>
      <c r="AR407">
        <v>52400001</v>
      </c>
      <c r="AS407" t="s">
        <v>787</v>
      </c>
      <c r="AT407" t="s">
        <v>115</v>
      </c>
      <c r="AW407" t="s">
        <v>340</v>
      </c>
      <c r="AX407" t="s">
        <v>340</v>
      </c>
      <c r="AY407" t="s">
        <v>432</v>
      </c>
      <c r="AZ407">
        <v>0</v>
      </c>
      <c r="BY407" t="s">
        <v>342</v>
      </c>
      <c r="EQ407">
        <v>251708</v>
      </c>
      <c r="ER407" t="s">
        <v>3075</v>
      </c>
      <c r="EV407">
        <v>17285721</v>
      </c>
      <c r="EW407">
        <v>928</v>
      </c>
      <c r="EX407">
        <v>220277</v>
      </c>
      <c r="EY407" t="s">
        <v>4053</v>
      </c>
      <c r="EZ407">
        <v>1</v>
      </c>
      <c r="FC407">
        <v>52400001</v>
      </c>
      <c r="FD407" t="s">
        <v>115</v>
      </c>
    </row>
    <row r="408" spans="1:160" x14ac:dyDescent="0.3">
      <c r="A408" t="str">
        <f>VLOOKUP(B408,Table2[],3,FALSE)</f>
        <v>Digital</v>
      </c>
      <c r="B408" t="str">
        <f>IF(OR(ISNUMBER(FIND("QVC",Z408)),ISNUMBER(FIND("QVC",AL408))),"QVC",IF(OR(ISNUMBER(FIND("NCO",H408)),ISNUMBER(FIND("NCO",Y408))), "NCO", IF(AL408="consumer","PMD.com",VLOOKUP(LEFT(H408,2),Tables!$E$1:$F$11,2,FALSE))))</f>
        <v>PMD.com</v>
      </c>
      <c r="C408">
        <f t="shared" si="19"/>
        <v>5341</v>
      </c>
      <c r="D408">
        <f t="shared" si="20"/>
        <v>1</v>
      </c>
      <c r="E408" t="str">
        <f t="shared" ca="1" si="18"/>
        <v>shifted orders shipped</v>
      </c>
      <c r="F408" t="s">
        <v>3539</v>
      </c>
      <c r="G408" t="s">
        <v>335</v>
      </c>
      <c r="H408" t="s">
        <v>3074</v>
      </c>
      <c r="I408" s="6">
        <v>44011.357685185183</v>
      </c>
      <c r="J408" t="s">
        <v>16</v>
      </c>
      <c r="K408" s="6">
        <v>44013.271319444444</v>
      </c>
      <c r="M408" t="s">
        <v>4050</v>
      </c>
      <c r="N408" t="s">
        <v>4051</v>
      </c>
      <c r="Q408" t="s">
        <v>780</v>
      </c>
      <c r="R408" t="s">
        <v>365</v>
      </c>
      <c r="S408">
        <v>91911</v>
      </c>
      <c r="T408" t="s">
        <v>338</v>
      </c>
      <c r="U408" t="s">
        <v>530</v>
      </c>
      <c r="W408" t="s">
        <v>4052</v>
      </c>
      <c r="Z408" t="s">
        <v>4050</v>
      </c>
      <c r="AA408" t="s">
        <v>4051</v>
      </c>
      <c r="AD408" t="s">
        <v>780</v>
      </c>
      <c r="AE408" t="s">
        <v>365</v>
      </c>
      <c r="AF408">
        <v>91911</v>
      </c>
      <c r="AG408" t="s">
        <v>338</v>
      </c>
      <c r="AH408" t="s">
        <v>530</v>
      </c>
      <c r="AJ408" t="s">
        <v>4052</v>
      </c>
      <c r="AL408" t="s">
        <v>339</v>
      </c>
      <c r="AM408">
        <v>1</v>
      </c>
      <c r="AN408">
        <v>1</v>
      </c>
      <c r="AO408">
        <v>15156</v>
      </c>
      <c r="AQ408">
        <v>124187</v>
      </c>
      <c r="AR408">
        <v>5341</v>
      </c>
      <c r="AS408" t="s">
        <v>1851</v>
      </c>
      <c r="AT408" t="s">
        <v>82</v>
      </c>
      <c r="AW408" t="s">
        <v>340</v>
      </c>
      <c r="AX408" t="s">
        <v>340</v>
      </c>
      <c r="AY408" t="s">
        <v>345</v>
      </c>
      <c r="AZ408" t="s">
        <v>346</v>
      </c>
      <c r="BY408" t="s">
        <v>342</v>
      </c>
      <c r="EQ408">
        <v>243643</v>
      </c>
      <c r="ER408" t="s">
        <v>3075</v>
      </c>
      <c r="EV408">
        <v>17285721</v>
      </c>
      <c r="EW408">
        <v>928</v>
      </c>
      <c r="EX408">
        <v>220277</v>
      </c>
      <c r="EY408" t="s">
        <v>4053</v>
      </c>
      <c r="EZ408">
        <v>1</v>
      </c>
      <c r="FC408">
        <v>5341</v>
      </c>
      <c r="FD408" t="s">
        <v>82</v>
      </c>
    </row>
    <row r="409" spans="1:160" x14ac:dyDescent="0.3">
      <c r="A409" t="str">
        <f>VLOOKUP(B409,Table2[],3,FALSE)</f>
        <v>Digital</v>
      </c>
      <c r="B409" t="str">
        <f>IF(OR(ISNUMBER(FIND("QVC",Z409)),ISNUMBER(FIND("QVC",AL409))),"QVC",IF(OR(ISNUMBER(FIND("NCO",H409)),ISNUMBER(FIND("NCO",Y409))), "NCO", IF(AL409="consumer","PMD.com",VLOOKUP(LEFT(H409,2),Tables!$E$1:$F$11,2,FALSE))))</f>
        <v>PMD.com</v>
      </c>
      <c r="C409">
        <f t="shared" si="19"/>
        <v>51410001</v>
      </c>
      <c r="D409">
        <f t="shared" si="20"/>
        <v>1</v>
      </c>
      <c r="E409" t="str">
        <f t="shared" ca="1" si="18"/>
        <v>shifted orders shipped</v>
      </c>
      <c r="F409" t="s">
        <v>3539</v>
      </c>
      <c r="G409" t="s">
        <v>335</v>
      </c>
      <c r="H409" t="s">
        <v>3074</v>
      </c>
      <c r="I409" s="6">
        <v>44011.357685185183</v>
      </c>
      <c r="J409" t="s">
        <v>16</v>
      </c>
      <c r="K409" s="6">
        <v>44013.271319444444</v>
      </c>
      <c r="M409" t="s">
        <v>4050</v>
      </c>
      <c r="N409" t="s">
        <v>4051</v>
      </c>
      <c r="Q409" t="s">
        <v>780</v>
      </c>
      <c r="R409" t="s">
        <v>365</v>
      </c>
      <c r="S409">
        <v>91911</v>
      </c>
      <c r="T409" t="s">
        <v>338</v>
      </c>
      <c r="U409" t="s">
        <v>530</v>
      </c>
      <c r="W409" t="s">
        <v>4052</v>
      </c>
      <c r="Z409" t="s">
        <v>4050</v>
      </c>
      <c r="AA409" t="s">
        <v>4051</v>
      </c>
      <c r="AD409" t="s">
        <v>780</v>
      </c>
      <c r="AE409" t="s">
        <v>365</v>
      </c>
      <c r="AF409">
        <v>91911</v>
      </c>
      <c r="AG409" t="s">
        <v>338</v>
      </c>
      <c r="AH409" t="s">
        <v>530</v>
      </c>
      <c r="AJ409" t="s">
        <v>4052</v>
      </c>
      <c r="AL409" t="s">
        <v>339</v>
      </c>
      <c r="AM409">
        <v>1</v>
      </c>
      <c r="AN409">
        <v>1</v>
      </c>
      <c r="AO409">
        <v>10146</v>
      </c>
      <c r="AQ409">
        <v>124431</v>
      </c>
      <c r="AR409">
        <v>51410001</v>
      </c>
      <c r="AS409" t="s">
        <v>2386</v>
      </c>
      <c r="AT409" t="s">
        <v>81</v>
      </c>
      <c r="AW409" t="s">
        <v>340</v>
      </c>
      <c r="AX409" t="s">
        <v>340</v>
      </c>
      <c r="AY409" t="s">
        <v>432</v>
      </c>
      <c r="AZ409">
        <v>0</v>
      </c>
      <c r="BY409" t="s">
        <v>342</v>
      </c>
      <c r="EQ409">
        <v>253369</v>
      </c>
      <c r="ER409" t="s">
        <v>3075</v>
      </c>
      <c r="EV409">
        <v>17285721</v>
      </c>
      <c r="EW409">
        <v>928</v>
      </c>
      <c r="EX409">
        <v>220277</v>
      </c>
      <c r="EY409" t="s">
        <v>4053</v>
      </c>
      <c r="EZ409">
        <v>1</v>
      </c>
      <c r="FC409">
        <v>51410001</v>
      </c>
      <c r="FD409" t="s">
        <v>81</v>
      </c>
    </row>
    <row r="410" spans="1:160" x14ac:dyDescent="0.3">
      <c r="A410" t="str">
        <f>VLOOKUP(B410,Table2[],3,FALSE)</f>
        <v>Digital</v>
      </c>
      <c r="B410" t="str">
        <f>IF(OR(ISNUMBER(FIND("QVC",Z410)),ISNUMBER(FIND("QVC",AL410))),"QVC",IF(OR(ISNUMBER(FIND("NCO",H410)),ISNUMBER(FIND("NCO",Y410))), "NCO", IF(AL410="consumer","PMD.com",VLOOKUP(LEFT(H410,2),Tables!$E$1:$F$11,2,FALSE))))</f>
        <v>PMD.com</v>
      </c>
      <c r="C410">
        <f t="shared" si="19"/>
        <v>51090030</v>
      </c>
      <c r="D410">
        <f t="shared" si="20"/>
        <v>1</v>
      </c>
      <c r="E410" t="str">
        <f t="shared" ca="1" si="18"/>
        <v>shifted orders shipped</v>
      </c>
      <c r="F410" t="s">
        <v>3539</v>
      </c>
      <c r="G410" t="s">
        <v>335</v>
      </c>
      <c r="H410" t="s">
        <v>3100</v>
      </c>
      <c r="I410" s="6">
        <v>44011.378703703704</v>
      </c>
      <c r="J410" t="s">
        <v>16</v>
      </c>
      <c r="K410" s="6">
        <v>44013.271377314813</v>
      </c>
      <c r="M410" t="s">
        <v>4054</v>
      </c>
      <c r="N410" t="s">
        <v>4055</v>
      </c>
      <c r="Q410" t="s">
        <v>4056</v>
      </c>
      <c r="R410" t="s">
        <v>347</v>
      </c>
      <c r="S410">
        <v>22066</v>
      </c>
      <c r="T410" t="s">
        <v>338</v>
      </c>
      <c r="U410" t="s">
        <v>530</v>
      </c>
      <c r="W410" t="s">
        <v>4057</v>
      </c>
      <c r="Z410" t="s">
        <v>4054</v>
      </c>
      <c r="AA410" t="s">
        <v>4055</v>
      </c>
      <c r="AD410" t="s">
        <v>4056</v>
      </c>
      <c r="AE410" t="s">
        <v>347</v>
      </c>
      <c r="AF410">
        <v>22066</v>
      </c>
      <c r="AG410" t="s">
        <v>338</v>
      </c>
      <c r="AH410" t="s">
        <v>530</v>
      </c>
      <c r="AJ410" t="s">
        <v>4057</v>
      </c>
      <c r="AL410" t="s">
        <v>339</v>
      </c>
      <c r="AM410">
        <v>1</v>
      </c>
      <c r="AN410">
        <v>1</v>
      </c>
      <c r="AO410">
        <v>6688</v>
      </c>
      <c r="AQ410">
        <v>125960</v>
      </c>
      <c r="AR410">
        <v>51090030</v>
      </c>
      <c r="AS410" t="s">
        <v>3043</v>
      </c>
      <c r="AT410" t="s">
        <v>628</v>
      </c>
      <c r="AW410" t="s">
        <v>343</v>
      </c>
      <c r="BY410" t="s">
        <v>342</v>
      </c>
      <c r="BZ410" t="b">
        <v>0</v>
      </c>
      <c r="EQ410">
        <v>243047</v>
      </c>
      <c r="ER410" t="s">
        <v>3101</v>
      </c>
      <c r="EV410">
        <v>17285734</v>
      </c>
      <c r="EW410">
        <v>928</v>
      </c>
      <c r="EX410">
        <v>220290</v>
      </c>
      <c r="EY410" t="s">
        <v>4058</v>
      </c>
      <c r="EZ410">
        <v>1</v>
      </c>
      <c r="FC410">
        <v>95384</v>
      </c>
      <c r="FD410" t="s">
        <v>3530</v>
      </c>
    </row>
    <row r="411" spans="1:160" x14ac:dyDescent="0.3">
      <c r="A411" t="str">
        <f>VLOOKUP(B411,Table2[],3,FALSE)</f>
        <v>Digital</v>
      </c>
      <c r="B411" t="str">
        <f>IF(OR(ISNUMBER(FIND("QVC",Z411)),ISNUMBER(FIND("QVC",AL411))),"QVC",IF(OR(ISNUMBER(FIND("NCO",H411)),ISNUMBER(FIND("NCO",Y411))), "NCO", IF(AL411="consumer","PMD.com",VLOOKUP(LEFT(H411,2),Tables!$E$1:$F$11,2,FALSE))))</f>
        <v>PMD.com</v>
      </c>
      <c r="C411">
        <f t="shared" si="19"/>
        <v>51090061</v>
      </c>
      <c r="D411">
        <f t="shared" si="20"/>
        <v>1</v>
      </c>
      <c r="E411" t="str">
        <f t="shared" ca="1" si="18"/>
        <v>shifted orders shipped</v>
      </c>
      <c r="F411" t="s">
        <v>3539</v>
      </c>
      <c r="G411" t="s">
        <v>335</v>
      </c>
      <c r="H411" t="s">
        <v>3100</v>
      </c>
      <c r="I411" s="6">
        <v>44011.378703703704</v>
      </c>
      <c r="J411" t="s">
        <v>16</v>
      </c>
      <c r="K411" s="6">
        <v>44013.271377314813</v>
      </c>
      <c r="M411" t="s">
        <v>4054</v>
      </c>
      <c r="N411" t="s">
        <v>4055</v>
      </c>
      <c r="Q411" t="s">
        <v>4056</v>
      </c>
      <c r="R411" t="s">
        <v>347</v>
      </c>
      <c r="S411">
        <v>22066</v>
      </c>
      <c r="T411" t="s">
        <v>338</v>
      </c>
      <c r="U411" t="s">
        <v>530</v>
      </c>
      <c r="W411" t="s">
        <v>4057</v>
      </c>
      <c r="Z411" t="s">
        <v>4054</v>
      </c>
      <c r="AA411" t="s">
        <v>4055</v>
      </c>
      <c r="AD411" t="s">
        <v>4056</v>
      </c>
      <c r="AE411" t="s">
        <v>347</v>
      </c>
      <c r="AF411">
        <v>22066</v>
      </c>
      <c r="AG411" t="s">
        <v>338</v>
      </c>
      <c r="AH411" t="s">
        <v>530</v>
      </c>
      <c r="AJ411" t="s">
        <v>4057</v>
      </c>
      <c r="AL411" t="s">
        <v>339</v>
      </c>
      <c r="AM411">
        <v>1</v>
      </c>
      <c r="AN411">
        <v>1</v>
      </c>
      <c r="AO411">
        <v>8078</v>
      </c>
      <c r="AQ411">
        <v>124010</v>
      </c>
      <c r="AR411">
        <v>51090061</v>
      </c>
      <c r="AS411" t="s">
        <v>2688</v>
      </c>
      <c r="AT411" t="s">
        <v>122</v>
      </c>
      <c r="AW411" t="s">
        <v>340</v>
      </c>
      <c r="AX411" t="s">
        <v>340</v>
      </c>
      <c r="AY411" t="s">
        <v>357</v>
      </c>
      <c r="AZ411" t="s">
        <v>363</v>
      </c>
      <c r="BY411" t="s">
        <v>342</v>
      </c>
      <c r="EQ411">
        <v>252774</v>
      </c>
      <c r="ER411" t="s">
        <v>3101</v>
      </c>
      <c r="EV411">
        <v>17285734</v>
      </c>
      <c r="EW411">
        <v>928</v>
      </c>
      <c r="EX411">
        <v>220290</v>
      </c>
      <c r="EY411" t="s">
        <v>4058</v>
      </c>
      <c r="EZ411">
        <v>1</v>
      </c>
      <c r="FC411">
        <v>51090061</v>
      </c>
      <c r="FD411" t="s">
        <v>122</v>
      </c>
    </row>
    <row r="412" spans="1:160" x14ac:dyDescent="0.3">
      <c r="A412" t="str">
        <f>VLOOKUP(B412,Table2[],3,FALSE)</f>
        <v>Digital</v>
      </c>
      <c r="B412" t="str">
        <f>IF(OR(ISNUMBER(FIND("QVC",Z412)),ISNUMBER(FIND("QVC",AL412))),"QVC",IF(OR(ISNUMBER(FIND("NCO",H412)),ISNUMBER(FIND("NCO",Y412))), "NCO", IF(AL412="consumer","PMD.com",VLOOKUP(LEFT(H412,2),Tables!$E$1:$F$11,2,FALSE))))</f>
        <v>PMD.com</v>
      </c>
      <c r="C412">
        <f t="shared" si="19"/>
        <v>52430001</v>
      </c>
      <c r="D412">
        <f t="shared" si="20"/>
        <v>1</v>
      </c>
      <c r="E412" t="str">
        <f t="shared" ca="1" si="18"/>
        <v>shifted orders shipped</v>
      </c>
      <c r="F412" t="s">
        <v>3539</v>
      </c>
      <c r="G412" t="s">
        <v>335</v>
      </c>
      <c r="H412" t="s">
        <v>3100</v>
      </c>
      <c r="I412" s="6">
        <v>44011.378703703704</v>
      </c>
      <c r="J412" t="s">
        <v>16</v>
      </c>
      <c r="K412" s="6">
        <v>44013.271377314813</v>
      </c>
      <c r="M412" t="s">
        <v>4054</v>
      </c>
      <c r="N412" t="s">
        <v>4055</v>
      </c>
      <c r="Q412" t="s">
        <v>4056</v>
      </c>
      <c r="R412" t="s">
        <v>347</v>
      </c>
      <c r="S412">
        <v>22066</v>
      </c>
      <c r="T412" t="s">
        <v>338</v>
      </c>
      <c r="U412" t="s">
        <v>530</v>
      </c>
      <c r="W412" t="s">
        <v>4057</v>
      </c>
      <c r="Z412" t="s">
        <v>4054</v>
      </c>
      <c r="AA412" t="s">
        <v>4055</v>
      </c>
      <c r="AD412" t="s">
        <v>4056</v>
      </c>
      <c r="AE412" t="s">
        <v>347</v>
      </c>
      <c r="AF412">
        <v>22066</v>
      </c>
      <c r="AG412" t="s">
        <v>338</v>
      </c>
      <c r="AH412" t="s">
        <v>530</v>
      </c>
      <c r="AJ412" t="s">
        <v>4057</v>
      </c>
      <c r="AL412" t="s">
        <v>339</v>
      </c>
      <c r="AM412">
        <v>1</v>
      </c>
      <c r="AN412">
        <v>1</v>
      </c>
      <c r="AO412">
        <v>12063</v>
      </c>
      <c r="AQ412">
        <v>127155</v>
      </c>
      <c r="AR412">
        <v>52430001</v>
      </c>
      <c r="AS412" t="s">
        <v>927</v>
      </c>
      <c r="AT412" t="s">
        <v>75</v>
      </c>
      <c r="AW412" t="s">
        <v>340</v>
      </c>
      <c r="AX412" t="s">
        <v>340</v>
      </c>
      <c r="AY412" t="s">
        <v>357</v>
      </c>
      <c r="AZ412" t="s">
        <v>363</v>
      </c>
      <c r="BY412" t="s">
        <v>342</v>
      </c>
      <c r="EQ412">
        <v>249990</v>
      </c>
      <c r="ER412" t="s">
        <v>3101</v>
      </c>
      <c r="EV412">
        <v>17285734</v>
      </c>
      <c r="EW412">
        <v>928</v>
      </c>
      <c r="EX412">
        <v>220290</v>
      </c>
      <c r="EY412" t="s">
        <v>4058</v>
      </c>
      <c r="EZ412">
        <v>1</v>
      </c>
      <c r="FC412">
        <v>95384</v>
      </c>
      <c r="FD412" t="s">
        <v>3530</v>
      </c>
    </row>
    <row r="413" spans="1:160" x14ac:dyDescent="0.3">
      <c r="A413" t="str">
        <f>VLOOKUP(B413,Table2[],3,FALSE)</f>
        <v>Digital</v>
      </c>
      <c r="B413" t="str">
        <f>IF(OR(ISNUMBER(FIND("QVC",Z413)),ISNUMBER(FIND("QVC",AL413))),"QVC",IF(OR(ISNUMBER(FIND("NCO",H413)),ISNUMBER(FIND("NCO",Y413))), "NCO", IF(AL413="consumer","PMD.com",VLOOKUP(LEFT(H413,2),Tables!$E$1:$F$11,2,FALSE))))</f>
        <v>PMD.com</v>
      </c>
      <c r="C413">
        <f t="shared" si="19"/>
        <v>52230001</v>
      </c>
      <c r="D413">
        <f t="shared" si="20"/>
        <v>1</v>
      </c>
      <c r="E413" t="str">
        <f t="shared" ca="1" si="18"/>
        <v>shifted orders shipped</v>
      </c>
      <c r="F413" t="s">
        <v>3539</v>
      </c>
      <c r="G413" t="s">
        <v>335</v>
      </c>
      <c r="H413" t="s">
        <v>3100</v>
      </c>
      <c r="I413" s="6">
        <v>44011.378703703704</v>
      </c>
      <c r="J413" t="s">
        <v>16</v>
      </c>
      <c r="K413" s="6">
        <v>44013.271377314813</v>
      </c>
      <c r="M413" t="s">
        <v>4054</v>
      </c>
      <c r="N413" t="s">
        <v>4055</v>
      </c>
      <c r="Q413" t="s">
        <v>4056</v>
      </c>
      <c r="R413" t="s">
        <v>347</v>
      </c>
      <c r="S413">
        <v>22066</v>
      </c>
      <c r="T413" t="s">
        <v>338</v>
      </c>
      <c r="U413" t="s">
        <v>530</v>
      </c>
      <c r="W413" t="s">
        <v>4057</v>
      </c>
      <c r="Z413" t="s">
        <v>4054</v>
      </c>
      <c r="AA413" t="s">
        <v>4055</v>
      </c>
      <c r="AD413" t="s">
        <v>4056</v>
      </c>
      <c r="AE413" t="s">
        <v>347</v>
      </c>
      <c r="AF413">
        <v>22066</v>
      </c>
      <c r="AG413" t="s">
        <v>338</v>
      </c>
      <c r="AH413" t="s">
        <v>530</v>
      </c>
      <c r="AJ413" t="s">
        <v>4057</v>
      </c>
      <c r="AL413" t="s">
        <v>339</v>
      </c>
      <c r="AM413">
        <v>1</v>
      </c>
      <c r="AN413">
        <v>1</v>
      </c>
      <c r="AO413">
        <v>1194</v>
      </c>
      <c r="AQ413">
        <v>124434</v>
      </c>
      <c r="AR413">
        <v>52230001</v>
      </c>
      <c r="AS413" t="s">
        <v>105</v>
      </c>
      <c r="AT413" t="s">
        <v>106</v>
      </c>
      <c r="AW413" t="s">
        <v>340</v>
      </c>
      <c r="AX413" t="s">
        <v>340</v>
      </c>
      <c r="AY413" t="s">
        <v>341</v>
      </c>
      <c r="AZ413">
        <v>0</v>
      </c>
      <c r="BY413" t="s">
        <v>342</v>
      </c>
      <c r="EQ413">
        <v>247324</v>
      </c>
      <c r="ER413" t="s">
        <v>3101</v>
      </c>
      <c r="EV413">
        <v>17285734</v>
      </c>
      <c r="EW413">
        <v>928</v>
      </c>
      <c r="EX413">
        <v>220290</v>
      </c>
      <c r="EY413" t="s">
        <v>4058</v>
      </c>
      <c r="EZ413">
        <v>1</v>
      </c>
      <c r="FC413">
        <v>52230001</v>
      </c>
      <c r="FD413" t="s">
        <v>106</v>
      </c>
    </row>
    <row r="414" spans="1:160" x14ac:dyDescent="0.3">
      <c r="A414" t="str">
        <f>VLOOKUP(B414,Table2[],3,FALSE)</f>
        <v>Digital</v>
      </c>
      <c r="B414" t="str">
        <f>IF(OR(ISNUMBER(FIND("QVC",Z414)),ISNUMBER(FIND("QVC",AL414))),"QVC",IF(OR(ISNUMBER(FIND("NCO",H414)),ISNUMBER(FIND("NCO",Y414))), "NCO", IF(AL414="consumer","PMD.com",VLOOKUP(LEFT(H414,2),Tables!$E$1:$F$11,2,FALSE))))</f>
        <v>PMD.com</v>
      </c>
      <c r="C414">
        <f t="shared" si="19"/>
        <v>53920001</v>
      </c>
      <c r="D414">
        <f t="shared" si="20"/>
        <v>1</v>
      </c>
      <c r="E414" t="str">
        <f t="shared" ca="1" si="18"/>
        <v>shifted orders shipped</v>
      </c>
      <c r="F414" t="s">
        <v>3539</v>
      </c>
      <c r="G414" t="s">
        <v>335</v>
      </c>
      <c r="H414" t="s">
        <v>3100</v>
      </c>
      <c r="I414" s="6">
        <v>44011.378703703704</v>
      </c>
      <c r="J414" t="s">
        <v>16</v>
      </c>
      <c r="K414" s="6">
        <v>44013.271377314813</v>
      </c>
      <c r="M414" t="s">
        <v>4054</v>
      </c>
      <c r="N414" t="s">
        <v>4055</v>
      </c>
      <c r="Q414" t="s">
        <v>4056</v>
      </c>
      <c r="R414" t="s">
        <v>347</v>
      </c>
      <c r="S414">
        <v>22066</v>
      </c>
      <c r="T414" t="s">
        <v>338</v>
      </c>
      <c r="U414" t="s">
        <v>530</v>
      </c>
      <c r="W414" t="s">
        <v>4057</v>
      </c>
      <c r="Z414" t="s">
        <v>4054</v>
      </c>
      <c r="AA414" t="s">
        <v>4055</v>
      </c>
      <c r="AD414" t="s">
        <v>4056</v>
      </c>
      <c r="AE414" t="s">
        <v>347</v>
      </c>
      <c r="AF414">
        <v>22066</v>
      </c>
      <c r="AG414" t="s">
        <v>338</v>
      </c>
      <c r="AH414" t="s">
        <v>530</v>
      </c>
      <c r="AJ414" t="s">
        <v>4057</v>
      </c>
      <c r="AL414" t="s">
        <v>339</v>
      </c>
      <c r="AM414">
        <v>1</v>
      </c>
      <c r="AN414">
        <v>1</v>
      </c>
      <c r="AO414">
        <v>14899</v>
      </c>
      <c r="AQ414">
        <v>124468</v>
      </c>
      <c r="AR414">
        <v>53920001</v>
      </c>
      <c r="AS414">
        <v>9000000</v>
      </c>
      <c r="AT414" t="s">
        <v>40</v>
      </c>
      <c r="AW414" t="s">
        <v>343</v>
      </c>
      <c r="BY414" t="s">
        <v>342</v>
      </c>
      <c r="EQ414">
        <v>243396</v>
      </c>
      <c r="ER414" t="s">
        <v>3101</v>
      </c>
      <c r="EV414">
        <v>17285734</v>
      </c>
      <c r="EW414">
        <v>928</v>
      </c>
      <c r="EX414">
        <v>220290</v>
      </c>
      <c r="EY414" t="s">
        <v>4058</v>
      </c>
      <c r="EZ414">
        <v>1</v>
      </c>
      <c r="FC414">
        <v>95384</v>
      </c>
      <c r="FD414" t="s">
        <v>3530</v>
      </c>
    </row>
    <row r="415" spans="1:160" x14ac:dyDescent="0.3">
      <c r="A415" t="str">
        <f>VLOOKUP(B415,Table2[],3,FALSE)</f>
        <v>Digital</v>
      </c>
      <c r="B415" t="str">
        <f>IF(OR(ISNUMBER(FIND("QVC",Z415)),ISNUMBER(FIND("QVC",AL415))),"QVC",IF(OR(ISNUMBER(FIND("NCO",H415)),ISNUMBER(FIND("NCO",Y415))), "NCO", IF(AL415="consumer","PMD.com",VLOOKUP(LEFT(H415,2),Tables!$E$1:$F$11,2,FALSE))))</f>
        <v>PMD.com</v>
      </c>
      <c r="C415">
        <f t="shared" si="19"/>
        <v>535501</v>
      </c>
      <c r="D415">
        <f t="shared" si="20"/>
        <v>1</v>
      </c>
      <c r="E415" t="str">
        <f t="shared" ca="1" si="18"/>
        <v>shifted orders shipped</v>
      </c>
      <c r="F415" t="s">
        <v>3539</v>
      </c>
      <c r="G415" t="s">
        <v>335</v>
      </c>
      <c r="H415" t="s">
        <v>2678</v>
      </c>
      <c r="I415" s="6">
        <v>44008.773310185185</v>
      </c>
      <c r="J415" t="s">
        <v>16</v>
      </c>
      <c r="K415" s="6">
        <v>44013.271597222221</v>
      </c>
      <c r="M415" t="s">
        <v>4059</v>
      </c>
      <c r="N415" t="s">
        <v>4060</v>
      </c>
      <c r="Q415" t="s">
        <v>2266</v>
      </c>
      <c r="R415" t="s">
        <v>403</v>
      </c>
      <c r="S415">
        <v>53066</v>
      </c>
      <c r="T415" t="s">
        <v>338</v>
      </c>
      <c r="U415" t="s">
        <v>530</v>
      </c>
      <c r="W415" t="s">
        <v>4061</v>
      </c>
      <c r="Z415" t="s">
        <v>4059</v>
      </c>
      <c r="AA415" t="s">
        <v>4062</v>
      </c>
      <c r="AD415" t="s">
        <v>2266</v>
      </c>
      <c r="AE415" t="s">
        <v>403</v>
      </c>
      <c r="AF415">
        <v>53066</v>
      </c>
      <c r="AG415" t="s">
        <v>338</v>
      </c>
      <c r="AH415" t="s">
        <v>530</v>
      </c>
      <c r="AJ415" t="s">
        <v>4061</v>
      </c>
      <c r="AL415" t="s">
        <v>339</v>
      </c>
      <c r="AM415">
        <v>1</v>
      </c>
      <c r="AN415">
        <v>1</v>
      </c>
      <c r="AO415">
        <v>5715</v>
      </c>
      <c r="AQ415">
        <v>124621</v>
      </c>
      <c r="AR415">
        <v>535501</v>
      </c>
      <c r="AS415" t="s">
        <v>158</v>
      </c>
      <c r="AT415" t="s">
        <v>159</v>
      </c>
      <c r="AW415" t="s">
        <v>340</v>
      </c>
      <c r="AX415" t="s">
        <v>340</v>
      </c>
      <c r="AY415" t="s">
        <v>351</v>
      </c>
      <c r="AZ415" t="s">
        <v>441</v>
      </c>
      <c r="BY415" t="s">
        <v>342</v>
      </c>
      <c r="EQ415">
        <v>245276</v>
      </c>
      <c r="ER415" t="s">
        <v>2679</v>
      </c>
      <c r="EV415">
        <v>17285898</v>
      </c>
      <c r="EW415">
        <v>928</v>
      </c>
      <c r="EX415">
        <v>219236</v>
      </c>
      <c r="EY415">
        <v>9.2748999964335493E+25</v>
      </c>
      <c r="EZ415">
        <v>1</v>
      </c>
      <c r="FC415">
        <v>535501</v>
      </c>
      <c r="FD415" t="s">
        <v>159</v>
      </c>
    </row>
    <row r="416" spans="1:160" x14ac:dyDescent="0.3">
      <c r="A416" t="str">
        <f>VLOOKUP(B416,Table2[],3,FALSE)</f>
        <v>Digital</v>
      </c>
      <c r="B416" t="str">
        <f>IF(OR(ISNUMBER(FIND("QVC",Z416)),ISNUMBER(FIND("QVC",AL416))),"QVC",IF(OR(ISNUMBER(FIND("NCO",H416)),ISNUMBER(FIND("NCO",Y416))), "NCO", IF(AL416="consumer","PMD.com",VLOOKUP(LEFT(H416,2),Tables!$E$1:$F$11,2,FALSE))))</f>
        <v>PMD.com</v>
      </c>
      <c r="C416">
        <f t="shared" si="19"/>
        <v>54010001</v>
      </c>
      <c r="D416">
        <f t="shared" si="20"/>
        <v>1</v>
      </c>
      <c r="E416" t="str">
        <f t="shared" ca="1" si="18"/>
        <v>shifted orders shipped</v>
      </c>
      <c r="F416" t="s">
        <v>3539</v>
      </c>
      <c r="G416" t="s">
        <v>335</v>
      </c>
      <c r="H416" t="s">
        <v>3062</v>
      </c>
      <c r="I416" s="6">
        <v>44011.352395833332</v>
      </c>
      <c r="J416" t="s">
        <v>16</v>
      </c>
      <c r="K416" s="6">
        <v>44013.271666666667</v>
      </c>
      <c r="M416" t="s">
        <v>4063</v>
      </c>
      <c r="N416" t="s">
        <v>4064</v>
      </c>
      <c r="Q416" t="s">
        <v>2942</v>
      </c>
      <c r="R416" t="s">
        <v>401</v>
      </c>
      <c r="S416" t="s">
        <v>4065</v>
      </c>
      <c r="T416" t="s">
        <v>338</v>
      </c>
      <c r="U416" t="s">
        <v>530</v>
      </c>
      <c r="W416" t="s">
        <v>4066</v>
      </c>
      <c r="Z416" t="s">
        <v>4063</v>
      </c>
      <c r="AA416" t="s">
        <v>4064</v>
      </c>
      <c r="AD416" t="s">
        <v>2942</v>
      </c>
      <c r="AE416" t="s">
        <v>401</v>
      </c>
      <c r="AF416" t="s">
        <v>4065</v>
      </c>
      <c r="AG416" t="s">
        <v>338</v>
      </c>
      <c r="AH416" t="s">
        <v>530</v>
      </c>
      <c r="AJ416" t="s">
        <v>4066</v>
      </c>
      <c r="AL416" t="s">
        <v>339</v>
      </c>
      <c r="AM416">
        <v>1</v>
      </c>
      <c r="AN416">
        <v>1</v>
      </c>
      <c r="AO416">
        <v>6300</v>
      </c>
      <c r="AQ416">
        <v>124476</v>
      </c>
      <c r="AR416">
        <v>54010001</v>
      </c>
      <c r="AS416" t="s">
        <v>577</v>
      </c>
      <c r="AT416" t="s">
        <v>35</v>
      </c>
      <c r="AW416" t="s">
        <v>340</v>
      </c>
      <c r="AX416">
        <v>0</v>
      </c>
      <c r="AY416" t="s">
        <v>348</v>
      </c>
      <c r="AZ416">
        <v>0</v>
      </c>
      <c r="BY416" t="s">
        <v>342</v>
      </c>
      <c r="EQ416">
        <v>252076</v>
      </c>
      <c r="ER416" t="s">
        <v>3063</v>
      </c>
      <c r="EV416">
        <v>17285715</v>
      </c>
      <c r="EW416">
        <v>928</v>
      </c>
      <c r="EX416">
        <v>220271</v>
      </c>
      <c r="EY416" t="s">
        <v>4067</v>
      </c>
      <c r="EZ416">
        <v>1</v>
      </c>
      <c r="FC416">
        <v>54010001</v>
      </c>
      <c r="FD416" t="s">
        <v>35</v>
      </c>
    </row>
    <row r="417" spans="1:160" x14ac:dyDescent="0.3">
      <c r="A417" t="str">
        <f>VLOOKUP(B417,Table2[],3,FALSE)</f>
        <v>Digital</v>
      </c>
      <c r="B417" t="str">
        <f>IF(OR(ISNUMBER(FIND("QVC",Z417)),ISNUMBER(FIND("QVC",AL417))),"QVC",IF(OR(ISNUMBER(FIND("NCO",H417)),ISNUMBER(FIND("NCO",Y417))), "NCO", IF(AL417="consumer","PMD.com",VLOOKUP(LEFT(H417,2),Tables!$E$1:$F$11,2,FALSE))))</f>
        <v>PMD.com</v>
      </c>
      <c r="C417">
        <f t="shared" si="19"/>
        <v>51010001</v>
      </c>
      <c r="D417">
        <f t="shared" si="20"/>
        <v>2</v>
      </c>
      <c r="E417" t="str">
        <f t="shared" ca="1" si="18"/>
        <v>shifted orders shipped</v>
      </c>
      <c r="F417" t="s">
        <v>3539</v>
      </c>
      <c r="G417" t="s">
        <v>335</v>
      </c>
      <c r="H417" t="s">
        <v>3062</v>
      </c>
      <c r="I417" s="6">
        <v>44011.352395833332</v>
      </c>
      <c r="J417" t="s">
        <v>16</v>
      </c>
      <c r="K417" s="6">
        <v>44013.271666666667</v>
      </c>
      <c r="M417" t="s">
        <v>4063</v>
      </c>
      <c r="N417" t="s">
        <v>4064</v>
      </c>
      <c r="Q417" t="s">
        <v>2942</v>
      </c>
      <c r="R417" t="s">
        <v>401</v>
      </c>
      <c r="S417" t="s">
        <v>4065</v>
      </c>
      <c r="T417" t="s">
        <v>338</v>
      </c>
      <c r="U417" t="s">
        <v>530</v>
      </c>
      <c r="W417" t="s">
        <v>4066</v>
      </c>
      <c r="Z417" t="s">
        <v>4063</v>
      </c>
      <c r="AA417" t="s">
        <v>4064</v>
      </c>
      <c r="AD417" t="s">
        <v>2942</v>
      </c>
      <c r="AE417" t="s">
        <v>401</v>
      </c>
      <c r="AF417" t="s">
        <v>4065</v>
      </c>
      <c r="AG417" t="s">
        <v>338</v>
      </c>
      <c r="AH417" t="s">
        <v>530</v>
      </c>
      <c r="AJ417" t="s">
        <v>4066</v>
      </c>
      <c r="AL417" t="s">
        <v>339</v>
      </c>
      <c r="AM417">
        <v>2</v>
      </c>
      <c r="AN417">
        <v>2</v>
      </c>
      <c r="AO417">
        <v>8743</v>
      </c>
      <c r="AQ417">
        <v>123868</v>
      </c>
      <c r="AR417">
        <v>51010001</v>
      </c>
      <c r="AS417" t="s">
        <v>48</v>
      </c>
      <c r="AT417" t="s">
        <v>49</v>
      </c>
      <c r="AW417" t="s">
        <v>340</v>
      </c>
      <c r="AX417" t="s">
        <v>340</v>
      </c>
      <c r="AY417" t="s">
        <v>357</v>
      </c>
      <c r="AZ417" t="s">
        <v>363</v>
      </c>
      <c r="BY417" t="s">
        <v>342</v>
      </c>
      <c r="EQ417">
        <v>251450</v>
      </c>
      <c r="ER417" t="s">
        <v>3063</v>
      </c>
      <c r="EV417">
        <v>17285715</v>
      </c>
      <c r="EW417">
        <v>928</v>
      </c>
      <c r="EX417">
        <v>220271</v>
      </c>
      <c r="EY417" t="s">
        <v>4067</v>
      </c>
      <c r="EZ417">
        <v>1</v>
      </c>
      <c r="FC417">
        <v>51010001</v>
      </c>
      <c r="FD417" t="s">
        <v>49</v>
      </c>
    </row>
    <row r="418" spans="1:160" x14ac:dyDescent="0.3">
      <c r="A418" t="str">
        <f>VLOOKUP(B418,Table2[],3,FALSE)</f>
        <v>Digital</v>
      </c>
      <c r="B418" t="str">
        <f>IF(OR(ISNUMBER(FIND("QVC",Z418)),ISNUMBER(FIND("QVC",AL418))),"QVC",IF(OR(ISNUMBER(FIND("NCO",H418)),ISNUMBER(FIND("NCO",Y418))), "NCO", IF(AL418="consumer","PMD.com",VLOOKUP(LEFT(H418,2),Tables!$E$1:$F$11,2,FALSE))))</f>
        <v>PMD.com</v>
      </c>
      <c r="C418">
        <f t="shared" si="19"/>
        <v>52460001</v>
      </c>
      <c r="D418">
        <f t="shared" si="20"/>
        <v>1</v>
      </c>
      <c r="E418" t="str">
        <f t="shared" ca="1" si="18"/>
        <v>shifted orders shipped</v>
      </c>
      <c r="F418" t="s">
        <v>3539</v>
      </c>
      <c r="G418" t="s">
        <v>335</v>
      </c>
      <c r="H418" t="s">
        <v>3062</v>
      </c>
      <c r="I418" s="6">
        <v>44011.352395833332</v>
      </c>
      <c r="J418" t="s">
        <v>16</v>
      </c>
      <c r="K418" s="6">
        <v>44013.271666666667</v>
      </c>
      <c r="M418" t="s">
        <v>4063</v>
      </c>
      <c r="N418" t="s">
        <v>4064</v>
      </c>
      <c r="Q418" t="s">
        <v>2942</v>
      </c>
      <c r="R418" t="s">
        <v>401</v>
      </c>
      <c r="S418" t="s">
        <v>4065</v>
      </c>
      <c r="T418" t="s">
        <v>338</v>
      </c>
      <c r="U418" t="s">
        <v>530</v>
      </c>
      <c r="W418" t="s">
        <v>4066</v>
      </c>
      <c r="Z418" t="s">
        <v>4063</v>
      </c>
      <c r="AA418" t="s">
        <v>4064</v>
      </c>
      <c r="AD418" t="s">
        <v>2942</v>
      </c>
      <c r="AE418" t="s">
        <v>401</v>
      </c>
      <c r="AF418" t="s">
        <v>4065</v>
      </c>
      <c r="AG418" t="s">
        <v>338</v>
      </c>
      <c r="AH418" t="s">
        <v>530</v>
      </c>
      <c r="AJ418" t="s">
        <v>4066</v>
      </c>
      <c r="AL418" t="s">
        <v>339</v>
      </c>
      <c r="AM418">
        <v>1</v>
      </c>
      <c r="AN418">
        <v>1</v>
      </c>
      <c r="AO418">
        <v>14007</v>
      </c>
      <c r="AQ418">
        <v>127157</v>
      </c>
      <c r="AR418">
        <v>52460001</v>
      </c>
      <c r="AS418" t="s">
        <v>972</v>
      </c>
      <c r="AT418" t="s">
        <v>76</v>
      </c>
      <c r="AW418" t="s">
        <v>340</v>
      </c>
      <c r="AX418" t="s">
        <v>340</v>
      </c>
      <c r="AY418" t="s">
        <v>341</v>
      </c>
      <c r="AZ418">
        <v>0</v>
      </c>
      <c r="BY418" t="s">
        <v>342</v>
      </c>
      <c r="EQ418">
        <v>252044</v>
      </c>
      <c r="ER418" t="s">
        <v>3063</v>
      </c>
      <c r="EV418">
        <v>17285715</v>
      </c>
      <c r="EW418">
        <v>928</v>
      </c>
      <c r="EX418">
        <v>220271</v>
      </c>
      <c r="EY418" t="s">
        <v>4067</v>
      </c>
      <c r="EZ418">
        <v>1</v>
      </c>
      <c r="FC418">
        <v>52460001</v>
      </c>
      <c r="FD418" t="s">
        <v>76</v>
      </c>
    </row>
    <row r="419" spans="1:160" x14ac:dyDescent="0.3">
      <c r="A419" t="str">
        <f>VLOOKUP(B419,Table2[],3,FALSE)</f>
        <v>Digital</v>
      </c>
      <c r="B419" t="str">
        <f>IF(OR(ISNUMBER(FIND("QVC",Z419)),ISNUMBER(FIND("QVC",AL419))),"QVC",IF(OR(ISNUMBER(FIND("NCO",H419)),ISNUMBER(FIND("NCO",Y419))), "NCO", IF(AL419="consumer","PMD.com",VLOOKUP(LEFT(H419,2),Tables!$E$1:$F$11,2,FALSE))))</f>
        <v>PMD.com</v>
      </c>
      <c r="C419">
        <f t="shared" si="19"/>
        <v>52430001</v>
      </c>
      <c r="D419">
        <f t="shared" si="20"/>
        <v>1</v>
      </c>
      <c r="E419" t="str">
        <f t="shared" ca="1" si="18"/>
        <v>shifted orders shipped</v>
      </c>
      <c r="F419" t="s">
        <v>3539</v>
      </c>
      <c r="G419" t="s">
        <v>335</v>
      </c>
      <c r="H419" t="s">
        <v>3106</v>
      </c>
      <c r="I419" s="6">
        <v>44011.380555555559</v>
      </c>
      <c r="J419" t="s">
        <v>16</v>
      </c>
      <c r="K419" s="6">
        <v>44013.271724537037</v>
      </c>
      <c r="M419" t="s">
        <v>4068</v>
      </c>
      <c r="N419" t="s">
        <v>4069</v>
      </c>
      <c r="O419" t="s">
        <v>4070</v>
      </c>
      <c r="Q419" t="s">
        <v>1654</v>
      </c>
      <c r="R419" t="s">
        <v>403</v>
      </c>
      <c r="S419" t="s">
        <v>4071</v>
      </c>
      <c r="T419" t="s">
        <v>338</v>
      </c>
      <c r="U419" t="s">
        <v>530</v>
      </c>
      <c r="W419" t="s">
        <v>4072</v>
      </c>
      <c r="Z419" t="s">
        <v>4068</v>
      </c>
      <c r="AA419" t="s">
        <v>4069</v>
      </c>
      <c r="AB419" t="s">
        <v>4070</v>
      </c>
      <c r="AD419" t="s">
        <v>1654</v>
      </c>
      <c r="AE419" t="s">
        <v>403</v>
      </c>
      <c r="AF419" t="s">
        <v>4071</v>
      </c>
      <c r="AG419" t="s">
        <v>338</v>
      </c>
      <c r="AH419" t="s">
        <v>530</v>
      </c>
      <c r="AJ419" t="s">
        <v>4072</v>
      </c>
      <c r="AL419" t="s">
        <v>339</v>
      </c>
      <c r="AM419">
        <v>1</v>
      </c>
      <c r="AN419">
        <v>1</v>
      </c>
      <c r="AO419">
        <v>12063</v>
      </c>
      <c r="AQ419">
        <v>127155</v>
      </c>
      <c r="AR419">
        <v>52430001</v>
      </c>
      <c r="AS419" t="s">
        <v>927</v>
      </c>
      <c r="AT419" t="s">
        <v>75</v>
      </c>
      <c r="AW419" t="s">
        <v>340</v>
      </c>
      <c r="AX419" t="s">
        <v>340</v>
      </c>
      <c r="AY419" t="s">
        <v>357</v>
      </c>
      <c r="AZ419" t="s">
        <v>363</v>
      </c>
      <c r="BY419" t="s">
        <v>342</v>
      </c>
      <c r="EQ419">
        <v>249990</v>
      </c>
      <c r="ER419" t="s">
        <v>3107</v>
      </c>
      <c r="EV419">
        <v>17285737</v>
      </c>
      <c r="EW419">
        <v>928</v>
      </c>
      <c r="EX419">
        <v>220293</v>
      </c>
      <c r="EY419" t="s">
        <v>4073</v>
      </c>
      <c r="EZ419">
        <v>1</v>
      </c>
      <c r="FC419">
        <v>95384</v>
      </c>
      <c r="FD419" t="s">
        <v>3530</v>
      </c>
    </row>
    <row r="420" spans="1:160" x14ac:dyDescent="0.3">
      <c r="A420" t="str">
        <f>VLOOKUP(B420,Table2[],3,FALSE)</f>
        <v>Digital</v>
      </c>
      <c r="B420" t="str">
        <f>IF(OR(ISNUMBER(FIND("QVC",Z420)),ISNUMBER(FIND("QVC",AL420))),"QVC",IF(OR(ISNUMBER(FIND("NCO",H420)),ISNUMBER(FIND("NCO",Y420))), "NCO", IF(AL420="consumer","PMD.com",VLOOKUP(LEFT(H420,2),Tables!$E$1:$F$11,2,FALSE))))</f>
        <v>PMD.com</v>
      </c>
      <c r="C420">
        <f t="shared" si="19"/>
        <v>53920001</v>
      </c>
      <c r="D420">
        <f t="shared" si="20"/>
        <v>1</v>
      </c>
      <c r="E420" t="str">
        <f t="shared" ca="1" si="18"/>
        <v>shifted orders shipped</v>
      </c>
      <c r="F420" t="s">
        <v>3539</v>
      </c>
      <c r="G420" t="s">
        <v>335</v>
      </c>
      <c r="H420" t="s">
        <v>3106</v>
      </c>
      <c r="I420" s="6">
        <v>44011.380555555559</v>
      </c>
      <c r="J420" t="s">
        <v>16</v>
      </c>
      <c r="K420" s="6">
        <v>44013.271724537037</v>
      </c>
      <c r="M420" t="s">
        <v>4068</v>
      </c>
      <c r="N420" t="s">
        <v>4069</v>
      </c>
      <c r="O420" t="s">
        <v>4070</v>
      </c>
      <c r="Q420" t="s">
        <v>1654</v>
      </c>
      <c r="R420" t="s">
        <v>403</v>
      </c>
      <c r="S420" t="s">
        <v>4071</v>
      </c>
      <c r="T420" t="s">
        <v>338</v>
      </c>
      <c r="U420" t="s">
        <v>530</v>
      </c>
      <c r="W420" t="s">
        <v>4072</v>
      </c>
      <c r="Z420" t="s">
        <v>4068</v>
      </c>
      <c r="AA420" t="s">
        <v>4069</v>
      </c>
      <c r="AB420" t="s">
        <v>4070</v>
      </c>
      <c r="AD420" t="s">
        <v>1654</v>
      </c>
      <c r="AE420" t="s">
        <v>403</v>
      </c>
      <c r="AF420" t="s">
        <v>4071</v>
      </c>
      <c r="AG420" t="s">
        <v>338</v>
      </c>
      <c r="AH420" t="s">
        <v>530</v>
      </c>
      <c r="AJ420" t="s">
        <v>4072</v>
      </c>
      <c r="AL420" t="s">
        <v>339</v>
      </c>
      <c r="AM420">
        <v>1</v>
      </c>
      <c r="AN420">
        <v>1</v>
      </c>
      <c r="AO420">
        <v>14899</v>
      </c>
      <c r="AQ420">
        <v>124468</v>
      </c>
      <c r="AR420">
        <v>53920001</v>
      </c>
      <c r="AS420">
        <v>9000000</v>
      </c>
      <c r="AT420" t="s">
        <v>40</v>
      </c>
      <c r="AW420" t="s">
        <v>343</v>
      </c>
      <c r="BY420" t="s">
        <v>342</v>
      </c>
      <c r="EQ420">
        <v>243396</v>
      </c>
      <c r="ER420" t="s">
        <v>3107</v>
      </c>
      <c r="EV420">
        <v>17285737</v>
      </c>
      <c r="EW420">
        <v>928</v>
      </c>
      <c r="EX420">
        <v>220293</v>
      </c>
      <c r="EY420" t="s">
        <v>4073</v>
      </c>
      <c r="EZ420">
        <v>1</v>
      </c>
      <c r="FC420">
        <v>95384</v>
      </c>
      <c r="FD420" t="s">
        <v>3530</v>
      </c>
    </row>
    <row r="421" spans="1:160" x14ac:dyDescent="0.3">
      <c r="A421" t="str">
        <f>VLOOKUP(B421,Table2[],3,FALSE)</f>
        <v>Digital</v>
      </c>
      <c r="B421" t="str">
        <f>IF(OR(ISNUMBER(FIND("QVC",Z421)),ISNUMBER(FIND("QVC",AL421))),"QVC",IF(OR(ISNUMBER(FIND("NCO",H421)),ISNUMBER(FIND("NCO",Y421))), "NCO", IF(AL421="consumer","PMD.com",VLOOKUP(LEFT(H421,2),Tables!$E$1:$F$11,2,FALSE))))</f>
        <v>PMD.com</v>
      </c>
      <c r="C421">
        <f t="shared" si="19"/>
        <v>55090001</v>
      </c>
      <c r="D421">
        <f t="shared" si="20"/>
        <v>2</v>
      </c>
      <c r="E421" t="str">
        <f t="shared" ca="1" si="18"/>
        <v>shifted orders shipped</v>
      </c>
      <c r="F421" t="s">
        <v>3539</v>
      </c>
      <c r="G421" t="s">
        <v>335</v>
      </c>
      <c r="H421" t="s">
        <v>3106</v>
      </c>
      <c r="I421" s="6">
        <v>44011.380555555559</v>
      </c>
      <c r="J421" t="s">
        <v>16</v>
      </c>
      <c r="K421" s="6">
        <v>44013.271724537037</v>
      </c>
      <c r="M421" t="s">
        <v>4068</v>
      </c>
      <c r="N421" t="s">
        <v>4069</v>
      </c>
      <c r="O421" t="s">
        <v>4070</v>
      </c>
      <c r="Q421" t="s">
        <v>1654</v>
      </c>
      <c r="R421" t="s">
        <v>403</v>
      </c>
      <c r="S421" t="s">
        <v>4071</v>
      </c>
      <c r="T421" t="s">
        <v>338</v>
      </c>
      <c r="U421" t="s">
        <v>530</v>
      </c>
      <c r="W421" t="s">
        <v>4072</v>
      </c>
      <c r="Z421" t="s">
        <v>4068</v>
      </c>
      <c r="AA421" t="s">
        <v>4069</v>
      </c>
      <c r="AB421" t="s">
        <v>4070</v>
      </c>
      <c r="AD421" t="s">
        <v>1654</v>
      </c>
      <c r="AE421" t="s">
        <v>403</v>
      </c>
      <c r="AF421" t="s">
        <v>4071</v>
      </c>
      <c r="AG421" t="s">
        <v>338</v>
      </c>
      <c r="AH421" t="s">
        <v>530</v>
      </c>
      <c r="AJ421" t="s">
        <v>4072</v>
      </c>
      <c r="AL421" t="s">
        <v>339</v>
      </c>
      <c r="AM421">
        <v>2</v>
      </c>
      <c r="AN421">
        <v>2</v>
      </c>
      <c r="AO421">
        <v>5013</v>
      </c>
      <c r="AQ421">
        <v>124478</v>
      </c>
      <c r="AR421">
        <v>55090001</v>
      </c>
      <c r="AS421" t="s">
        <v>995</v>
      </c>
      <c r="AT421" t="s">
        <v>165</v>
      </c>
      <c r="AW421" t="s">
        <v>340</v>
      </c>
      <c r="AX421" t="s">
        <v>340</v>
      </c>
      <c r="AY421" t="s">
        <v>382</v>
      </c>
      <c r="AZ421">
        <v>0</v>
      </c>
      <c r="BY421" t="s">
        <v>342</v>
      </c>
      <c r="EQ421">
        <v>251219</v>
      </c>
      <c r="ER421" t="s">
        <v>3107</v>
      </c>
      <c r="EV421">
        <v>17285737</v>
      </c>
      <c r="EW421">
        <v>928</v>
      </c>
      <c r="EX421">
        <v>220293</v>
      </c>
      <c r="EY421" t="s">
        <v>4073</v>
      </c>
      <c r="EZ421">
        <v>1</v>
      </c>
      <c r="FC421">
        <v>55090001</v>
      </c>
      <c r="FD421" t="s">
        <v>165</v>
      </c>
    </row>
    <row r="422" spans="1:160" x14ac:dyDescent="0.3">
      <c r="A422" t="str">
        <f>VLOOKUP(B422,Table2[],3,FALSE)</f>
        <v>Digital</v>
      </c>
      <c r="B422" t="str">
        <f>IF(OR(ISNUMBER(FIND("QVC",Z422)),ISNUMBER(FIND("QVC",AL422))),"QVC",IF(OR(ISNUMBER(FIND("NCO",H422)),ISNUMBER(FIND("NCO",Y422))), "NCO", IF(AL422="consumer","PMD.com",VLOOKUP(LEFT(H422,2),Tables!$E$1:$F$11,2,FALSE))))</f>
        <v>PMD.com</v>
      </c>
      <c r="C422">
        <f t="shared" si="19"/>
        <v>51090030</v>
      </c>
      <c r="D422">
        <f t="shared" si="20"/>
        <v>1</v>
      </c>
      <c r="E422" t="str">
        <f t="shared" ca="1" si="18"/>
        <v>shifted orders shipped</v>
      </c>
      <c r="F422" t="s">
        <v>3539</v>
      </c>
      <c r="G422" t="s">
        <v>335</v>
      </c>
      <c r="H422" t="s">
        <v>3106</v>
      </c>
      <c r="I422" s="6">
        <v>44011.380555555559</v>
      </c>
      <c r="J422" t="s">
        <v>16</v>
      </c>
      <c r="K422" s="6">
        <v>44013.271724537037</v>
      </c>
      <c r="M422" t="s">
        <v>4068</v>
      </c>
      <c r="N422" t="s">
        <v>4069</v>
      </c>
      <c r="O422" t="s">
        <v>4070</v>
      </c>
      <c r="Q422" t="s">
        <v>1654</v>
      </c>
      <c r="R422" t="s">
        <v>403</v>
      </c>
      <c r="S422" t="s">
        <v>4071</v>
      </c>
      <c r="T422" t="s">
        <v>338</v>
      </c>
      <c r="U422" t="s">
        <v>530</v>
      </c>
      <c r="W422" t="s">
        <v>4072</v>
      </c>
      <c r="Z422" t="s">
        <v>4068</v>
      </c>
      <c r="AA422" t="s">
        <v>4069</v>
      </c>
      <c r="AB422" t="s">
        <v>4070</v>
      </c>
      <c r="AD422" t="s">
        <v>1654</v>
      </c>
      <c r="AE422" t="s">
        <v>403</v>
      </c>
      <c r="AF422" t="s">
        <v>4071</v>
      </c>
      <c r="AG422" t="s">
        <v>338</v>
      </c>
      <c r="AH422" t="s">
        <v>530</v>
      </c>
      <c r="AJ422" t="s">
        <v>4072</v>
      </c>
      <c r="AL422" t="s">
        <v>339</v>
      </c>
      <c r="AM422">
        <v>1</v>
      </c>
      <c r="AN422">
        <v>1</v>
      </c>
      <c r="AO422">
        <v>6688</v>
      </c>
      <c r="AQ422">
        <v>125960</v>
      </c>
      <c r="AR422">
        <v>51090030</v>
      </c>
      <c r="AS422" t="s">
        <v>3043</v>
      </c>
      <c r="AT422" t="s">
        <v>628</v>
      </c>
      <c r="AW422" t="s">
        <v>343</v>
      </c>
      <c r="BY422" t="s">
        <v>342</v>
      </c>
      <c r="BZ422" t="b">
        <v>0</v>
      </c>
      <c r="EQ422">
        <v>243047</v>
      </c>
      <c r="ER422" t="s">
        <v>3107</v>
      </c>
      <c r="EV422">
        <v>17285737</v>
      </c>
      <c r="EW422">
        <v>928</v>
      </c>
      <c r="EX422">
        <v>220293</v>
      </c>
      <c r="EY422" t="s">
        <v>4073</v>
      </c>
      <c r="EZ422">
        <v>1</v>
      </c>
      <c r="FC422">
        <v>95384</v>
      </c>
      <c r="FD422" t="s">
        <v>3530</v>
      </c>
    </row>
    <row r="423" spans="1:160" x14ac:dyDescent="0.3">
      <c r="A423" t="str">
        <f>VLOOKUP(B423,Table2[],3,FALSE)</f>
        <v>Digital</v>
      </c>
      <c r="B423" t="str">
        <f>IF(OR(ISNUMBER(FIND("QVC",Z423)),ISNUMBER(FIND("QVC",AL423))),"QVC",IF(OR(ISNUMBER(FIND("NCO",H423)),ISNUMBER(FIND("NCO",Y423))), "NCO", IF(AL423="consumer","PMD.com",VLOOKUP(LEFT(H423,2),Tables!$E$1:$F$11,2,FALSE))))</f>
        <v>PMD.com</v>
      </c>
      <c r="C423">
        <f t="shared" si="19"/>
        <v>5522</v>
      </c>
      <c r="D423">
        <f t="shared" si="20"/>
        <v>1</v>
      </c>
      <c r="E423" t="str">
        <f t="shared" ca="1" si="18"/>
        <v>shifted orders shipped</v>
      </c>
      <c r="F423" t="s">
        <v>3539</v>
      </c>
      <c r="G423" t="s">
        <v>335</v>
      </c>
      <c r="H423" t="s">
        <v>3416</v>
      </c>
      <c r="I423" s="6">
        <v>44011.553541666668</v>
      </c>
      <c r="J423" t="s">
        <v>16</v>
      </c>
      <c r="K423" s="6">
        <v>44013.271886574075</v>
      </c>
      <c r="M423" t="s">
        <v>4074</v>
      </c>
      <c r="N423" t="s">
        <v>4075</v>
      </c>
      <c r="Q423" t="s">
        <v>501</v>
      </c>
      <c r="R423" t="s">
        <v>365</v>
      </c>
      <c r="S423">
        <v>94087</v>
      </c>
      <c r="T423" t="s">
        <v>338</v>
      </c>
      <c r="U423" t="s">
        <v>530</v>
      </c>
      <c r="W423" t="s">
        <v>4076</v>
      </c>
      <c r="Z423" t="s">
        <v>4074</v>
      </c>
      <c r="AA423" t="s">
        <v>4075</v>
      </c>
      <c r="AD423" t="s">
        <v>501</v>
      </c>
      <c r="AE423" t="s">
        <v>365</v>
      </c>
      <c r="AF423">
        <v>94087</v>
      </c>
      <c r="AG423" t="s">
        <v>338</v>
      </c>
      <c r="AH423" t="s">
        <v>530</v>
      </c>
      <c r="AJ423" t="s">
        <v>4076</v>
      </c>
      <c r="AL423" t="s">
        <v>339</v>
      </c>
      <c r="AM423">
        <v>1</v>
      </c>
      <c r="AN423">
        <v>1</v>
      </c>
      <c r="AO423">
        <v>5778</v>
      </c>
      <c r="AQ423">
        <v>124533</v>
      </c>
      <c r="AR423">
        <v>5522</v>
      </c>
      <c r="AS423" t="s">
        <v>1745</v>
      </c>
      <c r="AT423" t="s">
        <v>1256</v>
      </c>
      <c r="AW423" t="s">
        <v>340</v>
      </c>
      <c r="AX423" t="s">
        <v>340</v>
      </c>
      <c r="AY423" t="s">
        <v>382</v>
      </c>
      <c r="AZ423" t="s">
        <v>1314</v>
      </c>
      <c r="EQ423">
        <v>252958</v>
      </c>
      <c r="ER423" t="s">
        <v>3417</v>
      </c>
      <c r="EV423">
        <v>17285896</v>
      </c>
      <c r="EW423">
        <v>928</v>
      </c>
      <c r="EX423">
        <v>220450</v>
      </c>
      <c r="EY423" t="s">
        <v>4077</v>
      </c>
      <c r="EZ423">
        <v>1</v>
      </c>
      <c r="FC423">
        <v>5522</v>
      </c>
      <c r="FD423" t="s">
        <v>1256</v>
      </c>
    </row>
    <row r="424" spans="1:160" x14ac:dyDescent="0.3">
      <c r="A424" t="str">
        <f>VLOOKUP(B424,Table2[],3,FALSE)</f>
        <v>Digital</v>
      </c>
      <c r="B424" t="str">
        <f>IF(OR(ISNUMBER(FIND("QVC",Z424)),ISNUMBER(FIND("QVC",AL424))),"QVC",IF(OR(ISNUMBER(FIND("NCO",H424)),ISNUMBER(FIND("NCO",Y424))), "NCO", IF(AL424="consumer","PMD.com",VLOOKUP(LEFT(H424,2),Tables!$E$1:$F$11,2,FALSE))))</f>
        <v>PMD.com</v>
      </c>
      <c r="C424">
        <f t="shared" si="19"/>
        <v>51090030</v>
      </c>
      <c r="D424">
        <f t="shared" si="20"/>
        <v>1</v>
      </c>
      <c r="E424" t="str">
        <f t="shared" ca="1" si="18"/>
        <v>shifted orders shipped</v>
      </c>
      <c r="F424" t="s">
        <v>3539</v>
      </c>
      <c r="G424" t="s">
        <v>335</v>
      </c>
      <c r="H424" t="s">
        <v>3416</v>
      </c>
      <c r="I424" s="6">
        <v>44011.553541666668</v>
      </c>
      <c r="J424" t="s">
        <v>16</v>
      </c>
      <c r="K424" s="6">
        <v>44013.271886574075</v>
      </c>
      <c r="M424" t="s">
        <v>4074</v>
      </c>
      <c r="N424" t="s">
        <v>4075</v>
      </c>
      <c r="Q424" t="s">
        <v>501</v>
      </c>
      <c r="R424" t="s">
        <v>365</v>
      </c>
      <c r="S424">
        <v>94087</v>
      </c>
      <c r="T424" t="s">
        <v>338</v>
      </c>
      <c r="U424" t="s">
        <v>530</v>
      </c>
      <c r="W424" t="s">
        <v>4076</v>
      </c>
      <c r="Z424" t="s">
        <v>4074</v>
      </c>
      <c r="AA424" t="s">
        <v>4075</v>
      </c>
      <c r="AD424" t="s">
        <v>501</v>
      </c>
      <c r="AE424" t="s">
        <v>365</v>
      </c>
      <c r="AF424">
        <v>94087</v>
      </c>
      <c r="AG424" t="s">
        <v>338</v>
      </c>
      <c r="AH424" t="s">
        <v>530</v>
      </c>
      <c r="AJ424" t="s">
        <v>4076</v>
      </c>
      <c r="AL424" t="s">
        <v>339</v>
      </c>
      <c r="AM424">
        <v>1</v>
      </c>
      <c r="AN424">
        <v>1</v>
      </c>
      <c r="AO424">
        <v>6688</v>
      </c>
      <c r="AQ424">
        <v>125960</v>
      </c>
      <c r="AR424">
        <v>51090030</v>
      </c>
      <c r="AS424" t="s">
        <v>3043</v>
      </c>
      <c r="AT424" t="s">
        <v>628</v>
      </c>
      <c r="AW424" t="s">
        <v>343</v>
      </c>
      <c r="BY424" t="s">
        <v>342</v>
      </c>
      <c r="BZ424" t="b">
        <v>0</v>
      </c>
      <c r="EQ424">
        <v>243047</v>
      </c>
      <c r="ER424" t="s">
        <v>3417</v>
      </c>
      <c r="EV424">
        <v>17285896</v>
      </c>
      <c r="EW424">
        <v>928</v>
      </c>
      <c r="EX424">
        <v>220450</v>
      </c>
      <c r="EY424" t="s">
        <v>4077</v>
      </c>
      <c r="EZ424">
        <v>1</v>
      </c>
      <c r="FC424">
        <v>95385</v>
      </c>
      <c r="FD424" t="s">
        <v>3531</v>
      </c>
    </row>
    <row r="425" spans="1:160" x14ac:dyDescent="0.3">
      <c r="A425" t="str">
        <f>VLOOKUP(B425,Table2[],3,FALSE)</f>
        <v>Digital</v>
      </c>
      <c r="B425" t="str">
        <f>IF(OR(ISNUMBER(FIND("QVC",Z425)),ISNUMBER(FIND("QVC",AL425))),"QVC",IF(OR(ISNUMBER(FIND("NCO",H425)),ISNUMBER(FIND("NCO",Y425))), "NCO", IF(AL425="consumer","PMD.com",VLOOKUP(LEFT(H425,2),Tables!$E$1:$F$11,2,FALSE))))</f>
        <v>PMD.com</v>
      </c>
      <c r="C425">
        <f t="shared" si="19"/>
        <v>53920001</v>
      </c>
      <c r="D425">
        <f t="shared" si="20"/>
        <v>1</v>
      </c>
      <c r="E425" t="str">
        <f t="shared" ca="1" si="18"/>
        <v>shifted orders shipped</v>
      </c>
      <c r="F425" t="s">
        <v>3539</v>
      </c>
      <c r="G425" t="s">
        <v>335</v>
      </c>
      <c r="H425" t="s">
        <v>3416</v>
      </c>
      <c r="I425" s="6">
        <v>44011.553541666668</v>
      </c>
      <c r="J425" t="s">
        <v>16</v>
      </c>
      <c r="K425" s="6">
        <v>44013.271886574075</v>
      </c>
      <c r="M425" t="s">
        <v>4074</v>
      </c>
      <c r="N425" t="s">
        <v>4075</v>
      </c>
      <c r="Q425" t="s">
        <v>501</v>
      </c>
      <c r="R425" t="s">
        <v>365</v>
      </c>
      <c r="S425">
        <v>94087</v>
      </c>
      <c r="T425" t="s">
        <v>338</v>
      </c>
      <c r="U425" t="s">
        <v>530</v>
      </c>
      <c r="W425" t="s">
        <v>4076</v>
      </c>
      <c r="Z425" t="s">
        <v>4074</v>
      </c>
      <c r="AA425" t="s">
        <v>4075</v>
      </c>
      <c r="AD425" t="s">
        <v>501</v>
      </c>
      <c r="AE425" t="s">
        <v>365</v>
      </c>
      <c r="AF425">
        <v>94087</v>
      </c>
      <c r="AG425" t="s">
        <v>338</v>
      </c>
      <c r="AH425" t="s">
        <v>530</v>
      </c>
      <c r="AJ425" t="s">
        <v>4076</v>
      </c>
      <c r="AL425" t="s">
        <v>339</v>
      </c>
      <c r="AM425">
        <v>1</v>
      </c>
      <c r="AN425">
        <v>1</v>
      </c>
      <c r="AO425">
        <v>14899</v>
      </c>
      <c r="AQ425">
        <v>124468</v>
      </c>
      <c r="AR425">
        <v>53920001</v>
      </c>
      <c r="AS425">
        <v>9000000</v>
      </c>
      <c r="AT425" t="s">
        <v>40</v>
      </c>
      <c r="AW425" t="s">
        <v>343</v>
      </c>
      <c r="BY425" t="s">
        <v>342</v>
      </c>
      <c r="EQ425">
        <v>243396</v>
      </c>
      <c r="ER425" t="s">
        <v>3417</v>
      </c>
      <c r="EV425">
        <v>17285896</v>
      </c>
      <c r="EW425">
        <v>928</v>
      </c>
      <c r="EX425">
        <v>220450</v>
      </c>
      <c r="EY425" t="s">
        <v>4077</v>
      </c>
      <c r="EZ425">
        <v>1</v>
      </c>
      <c r="FC425">
        <v>95385</v>
      </c>
      <c r="FD425" t="s">
        <v>3531</v>
      </c>
    </row>
    <row r="426" spans="1:160" x14ac:dyDescent="0.3">
      <c r="A426" t="str">
        <f>VLOOKUP(B426,Table2[],3,FALSE)</f>
        <v>Digital</v>
      </c>
      <c r="B426" t="str">
        <f>IF(OR(ISNUMBER(FIND("QVC",Z426)),ISNUMBER(FIND("QVC",AL426))),"QVC",IF(OR(ISNUMBER(FIND("NCO",H426)),ISNUMBER(FIND("NCO",Y426))), "NCO", IF(AL426="consumer","PMD.com",VLOOKUP(LEFT(H426,2),Tables!$E$1:$F$11,2,FALSE))))</f>
        <v>PMD.com</v>
      </c>
      <c r="C426">
        <f t="shared" si="19"/>
        <v>5341030</v>
      </c>
      <c r="D426">
        <f t="shared" si="20"/>
        <v>1</v>
      </c>
      <c r="E426" t="str">
        <f t="shared" ca="1" si="18"/>
        <v>shifted orders shipped</v>
      </c>
      <c r="F426" t="s">
        <v>3539</v>
      </c>
      <c r="G426" t="s">
        <v>335</v>
      </c>
      <c r="H426" t="s">
        <v>3416</v>
      </c>
      <c r="I426" s="6">
        <v>44011.553541666668</v>
      </c>
      <c r="J426" t="s">
        <v>16</v>
      </c>
      <c r="K426" s="6">
        <v>44013.271886574075</v>
      </c>
      <c r="M426" t="s">
        <v>4074</v>
      </c>
      <c r="N426" t="s">
        <v>4075</v>
      </c>
      <c r="Q426" t="s">
        <v>501</v>
      </c>
      <c r="R426" t="s">
        <v>365</v>
      </c>
      <c r="S426">
        <v>94087</v>
      </c>
      <c r="T426" t="s">
        <v>338</v>
      </c>
      <c r="U426" t="s">
        <v>530</v>
      </c>
      <c r="W426" t="s">
        <v>4076</v>
      </c>
      <c r="Z426" t="s">
        <v>4074</v>
      </c>
      <c r="AA426" t="s">
        <v>4075</v>
      </c>
      <c r="AD426" t="s">
        <v>501</v>
      </c>
      <c r="AE426" t="s">
        <v>365</v>
      </c>
      <c r="AF426">
        <v>94087</v>
      </c>
      <c r="AG426" t="s">
        <v>338</v>
      </c>
      <c r="AH426" t="s">
        <v>530</v>
      </c>
      <c r="AJ426" t="s">
        <v>4076</v>
      </c>
      <c r="AL426" t="s">
        <v>339</v>
      </c>
      <c r="AM426">
        <v>1</v>
      </c>
      <c r="AN426">
        <v>1</v>
      </c>
      <c r="AO426">
        <v>12859</v>
      </c>
      <c r="AQ426">
        <v>124642</v>
      </c>
      <c r="AR426">
        <v>5341030</v>
      </c>
      <c r="AS426" t="s">
        <v>925</v>
      </c>
      <c r="AT426" t="s">
        <v>926</v>
      </c>
      <c r="AW426" t="s">
        <v>366</v>
      </c>
      <c r="AX426" t="s">
        <v>366</v>
      </c>
      <c r="AY426" t="s">
        <v>345</v>
      </c>
      <c r="AZ426" t="s">
        <v>346</v>
      </c>
      <c r="BY426" t="s">
        <v>342</v>
      </c>
      <c r="EQ426">
        <v>243275</v>
      </c>
      <c r="ER426" t="s">
        <v>3417</v>
      </c>
      <c r="EV426">
        <v>17285896</v>
      </c>
      <c r="EW426">
        <v>928</v>
      </c>
      <c r="EX426">
        <v>220450</v>
      </c>
      <c r="EY426" t="s">
        <v>4077</v>
      </c>
      <c r="EZ426">
        <v>1</v>
      </c>
      <c r="FC426">
        <v>95385</v>
      </c>
      <c r="FD426" t="s">
        <v>3531</v>
      </c>
    </row>
    <row r="427" spans="1:160" x14ac:dyDescent="0.3">
      <c r="A427" t="str">
        <f>VLOOKUP(B427,Table2[],3,FALSE)</f>
        <v>Digital</v>
      </c>
      <c r="B427" t="str">
        <f>IF(OR(ISNUMBER(FIND("QVC",Z427)),ISNUMBER(FIND("QVC",AL427))),"QVC",IF(OR(ISNUMBER(FIND("NCO",H427)),ISNUMBER(FIND("NCO",Y427))), "NCO", IF(AL427="consumer","PMD.com",VLOOKUP(LEFT(H427,2),Tables!$E$1:$F$11,2,FALSE))))</f>
        <v>PMD.com</v>
      </c>
      <c r="C427">
        <f t="shared" si="19"/>
        <v>53200001</v>
      </c>
      <c r="D427">
        <f t="shared" si="20"/>
        <v>1</v>
      </c>
      <c r="E427" t="str">
        <f t="shared" ca="1" si="18"/>
        <v>shifted orders shipped</v>
      </c>
      <c r="F427" t="s">
        <v>3539</v>
      </c>
      <c r="G427" t="s">
        <v>335</v>
      </c>
      <c r="H427" t="s">
        <v>3416</v>
      </c>
      <c r="I427" s="6">
        <v>44011.553541666668</v>
      </c>
      <c r="J427" t="s">
        <v>16</v>
      </c>
      <c r="K427" s="6">
        <v>44013.271886574075</v>
      </c>
      <c r="M427" t="s">
        <v>4074</v>
      </c>
      <c r="N427" t="s">
        <v>4075</v>
      </c>
      <c r="Q427" t="s">
        <v>501</v>
      </c>
      <c r="R427" t="s">
        <v>365</v>
      </c>
      <c r="S427">
        <v>94087</v>
      </c>
      <c r="T427" t="s">
        <v>338</v>
      </c>
      <c r="U427" t="s">
        <v>530</v>
      </c>
      <c r="W427" t="s">
        <v>4076</v>
      </c>
      <c r="Z427" t="s">
        <v>4074</v>
      </c>
      <c r="AA427" t="s">
        <v>4075</v>
      </c>
      <c r="AD427" t="s">
        <v>501</v>
      </c>
      <c r="AE427" t="s">
        <v>365</v>
      </c>
      <c r="AF427">
        <v>94087</v>
      </c>
      <c r="AG427" t="s">
        <v>338</v>
      </c>
      <c r="AH427" t="s">
        <v>530</v>
      </c>
      <c r="AJ427" t="s">
        <v>4076</v>
      </c>
      <c r="AL427" t="s">
        <v>339</v>
      </c>
      <c r="AM427">
        <v>1</v>
      </c>
      <c r="AN427">
        <v>1</v>
      </c>
      <c r="AO427">
        <v>15189</v>
      </c>
      <c r="AQ427">
        <v>123906</v>
      </c>
      <c r="AR427">
        <v>53200001</v>
      </c>
      <c r="AS427" t="s">
        <v>973</v>
      </c>
      <c r="AT427" t="s">
        <v>50</v>
      </c>
      <c r="AW427" t="s">
        <v>340</v>
      </c>
      <c r="AX427" t="s">
        <v>340</v>
      </c>
      <c r="AY427" t="s">
        <v>357</v>
      </c>
      <c r="AZ427" t="s">
        <v>363</v>
      </c>
      <c r="BY427" t="s">
        <v>342</v>
      </c>
      <c r="EQ427">
        <v>252156</v>
      </c>
      <c r="ER427" t="s">
        <v>3417</v>
      </c>
      <c r="EV427">
        <v>17285896</v>
      </c>
      <c r="EW427">
        <v>928</v>
      </c>
      <c r="EX427">
        <v>220450</v>
      </c>
      <c r="EY427" t="s">
        <v>4077</v>
      </c>
      <c r="EZ427">
        <v>1</v>
      </c>
      <c r="FC427">
        <v>53200001</v>
      </c>
      <c r="FD427" t="s">
        <v>50</v>
      </c>
    </row>
    <row r="428" spans="1:160" x14ac:dyDescent="0.3">
      <c r="A428" t="str">
        <f>VLOOKUP(B428,Table2[],3,FALSE)</f>
        <v>Digital</v>
      </c>
      <c r="B428" t="str">
        <f>IF(OR(ISNUMBER(FIND("QVC",Z428)),ISNUMBER(FIND("QVC",AL428))),"QVC",IF(OR(ISNUMBER(FIND("NCO",H428)),ISNUMBER(FIND("NCO",Y428))), "NCO", IF(AL428="consumer","PMD.com",VLOOKUP(LEFT(H428,2),Tables!$E$1:$F$11,2,FALSE))))</f>
        <v>PMD.com</v>
      </c>
      <c r="C428">
        <f t="shared" si="19"/>
        <v>5208</v>
      </c>
      <c r="D428">
        <f t="shared" si="20"/>
        <v>1</v>
      </c>
      <c r="E428" t="str">
        <f t="shared" ca="1" si="18"/>
        <v>shifted orders shipped</v>
      </c>
      <c r="F428" t="s">
        <v>3539</v>
      </c>
      <c r="G428" t="s">
        <v>335</v>
      </c>
      <c r="H428" t="s">
        <v>3416</v>
      </c>
      <c r="I428" s="6">
        <v>44011.553541666668</v>
      </c>
      <c r="J428" t="s">
        <v>16</v>
      </c>
      <c r="K428" s="6">
        <v>44013.271886574075</v>
      </c>
      <c r="M428" t="s">
        <v>4074</v>
      </c>
      <c r="N428" t="s">
        <v>4075</v>
      </c>
      <c r="Q428" t="s">
        <v>501</v>
      </c>
      <c r="R428" t="s">
        <v>365</v>
      </c>
      <c r="S428">
        <v>94087</v>
      </c>
      <c r="T428" t="s">
        <v>338</v>
      </c>
      <c r="U428" t="s">
        <v>530</v>
      </c>
      <c r="W428" t="s">
        <v>4076</v>
      </c>
      <c r="Z428" t="s">
        <v>4074</v>
      </c>
      <c r="AA428" t="s">
        <v>4075</v>
      </c>
      <c r="AD428" t="s">
        <v>501</v>
      </c>
      <c r="AE428" t="s">
        <v>365</v>
      </c>
      <c r="AF428">
        <v>94087</v>
      </c>
      <c r="AG428" t="s">
        <v>338</v>
      </c>
      <c r="AH428" t="s">
        <v>530</v>
      </c>
      <c r="AJ428" t="s">
        <v>4076</v>
      </c>
      <c r="AL428" t="s">
        <v>339</v>
      </c>
      <c r="AM428">
        <v>1</v>
      </c>
      <c r="AN428">
        <v>1</v>
      </c>
      <c r="AO428">
        <v>1406</v>
      </c>
      <c r="AQ428">
        <v>124008</v>
      </c>
      <c r="AR428">
        <v>5208</v>
      </c>
      <c r="AS428" t="s">
        <v>51</v>
      </c>
      <c r="AT428" t="s">
        <v>52</v>
      </c>
      <c r="AW428" t="s">
        <v>340</v>
      </c>
      <c r="AX428" t="s">
        <v>340</v>
      </c>
      <c r="AY428" t="s">
        <v>419</v>
      </c>
      <c r="AZ428" t="s">
        <v>420</v>
      </c>
      <c r="BY428" t="s">
        <v>342</v>
      </c>
      <c r="EQ428">
        <v>249094</v>
      </c>
      <c r="ER428" t="s">
        <v>3417</v>
      </c>
      <c r="EV428">
        <v>17285896</v>
      </c>
      <c r="EW428">
        <v>928</v>
      </c>
      <c r="EX428">
        <v>220450</v>
      </c>
      <c r="EY428" t="s">
        <v>4077</v>
      </c>
      <c r="EZ428">
        <v>1</v>
      </c>
      <c r="FC428">
        <v>5208</v>
      </c>
      <c r="FD428" t="s">
        <v>52</v>
      </c>
    </row>
    <row r="429" spans="1:160" x14ac:dyDescent="0.3">
      <c r="A429" t="str">
        <f>VLOOKUP(B429,Table2[],3,FALSE)</f>
        <v>Digital</v>
      </c>
      <c r="B429" t="str">
        <f>IF(OR(ISNUMBER(FIND("QVC",Z429)),ISNUMBER(FIND("QVC",AL429))),"QVC",IF(OR(ISNUMBER(FIND("NCO",H429)),ISNUMBER(FIND("NCO",Y429))), "NCO", IF(AL429="consumer","PMD.com",VLOOKUP(LEFT(H429,2),Tables!$E$1:$F$11,2,FALSE))))</f>
        <v>PMD.com</v>
      </c>
      <c r="C429">
        <f t="shared" si="19"/>
        <v>58040001</v>
      </c>
      <c r="D429">
        <f t="shared" si="20"/>
        <v>1</v>
      </c>
      <c r="E429" t="str">
        <f t="shared" ca="1" si="18"/>
        <v>shifted orders shipped</v>
      </c>
      <c r="F429" t="s">
        <v>3539</v>
      </c>
      <c r="G429" t="s">
        <v>335</v>
      </c>
      <c r="H429" t="s">
        <v>3416</v>
      </c>
      <c r="I429" s="6">
        <v>44011.553541666668</v>
      </c>
      <c r="J429" t="s">
        <v>16</v>
      </c>
      <c r="K429" s="6">
        <v>44013.271886574075</v>
      </c>
      <c r="M429" t="s">
        <v>4074</v>
      </c>
      <c r="N429" t="s">
        <v>4075</v>
      </c>
      <c r="Q429" t="s">
        <v>501</v>
      </c>
      <c r="R429" t="s">
        <v>365</v>
      </c>
      <c r="S429">
        <v>94087</v>
      </c>
      <c r="T429" t="s">
        <v>338</v>
      </c>
      <c r="U429" t="s">
        <v>530</v>
      </c>
      <c r="W429" t="s">
        <v>4076</v>
      </c>
      <c r="Z429" t="s">
        <v>4074</v>
      </c>
      <c r="AA429" t="s">
        <v>4075</v>
      </c>
      <c r="AD429" t="s">
        <v>501</v>
      </c>
      <c r="AE429" t="s">
        <v>365</v>
      </c>
      <c r="AF429">
        <v>94087</v>
      </c>
      <c r="AG429" t="s">
        <v>338</v>
      </c>
      <c r="AH429" t="s">
        <v>530</v>
      </c>
      <c r="AJ429" t="s">
        <v>4076</v>
      </c>
      <c r="AL429" t="s">
        <v>339</v>
      </c>
      <c r="AM429">
        <v>1</v>
      </c>
      <c r="AN429">
        <v>1</v>
      </c>
      <c r="AO429">
        <v>12788</v>
      </c>
      <c r="AQ429">
        <v>124484</v>
      </c>
      <c r="AR429">
        <v>58040001</v>
      </c>
      <c r="AS429" t="s">
        <v>54</v>
      </c>
      <c r="AT429" t="s">
        <v>55</v>
      </c>
      <c r="AW429" t="s">
        <v>340</v>
      </c>
      <c r="AX429" t="s">
        <v>340</v>
      </c>
      <c r="AY429" t="s">
        <v>357</v>
      </c>
      <c r="AZ429" t="s">
        <v>363</v>
      </c>
      <c r="BY429" t="s">
        <v>342</v>
      </c>
      <c r="EQ429">
        <v>251707</v>
      </c>
      <c r="ER429" t="s">
        <v>3417</v>
      </c>
      <c r="EV429">
        <v>17285896</v>
      </c>
      <c r="EW429">
        <v>928</v>
      </c>
      <c r="EX429">
        <v>220450</v>
      </c>
      <c r="EY429" t="s">
        <v>4077</v>
      </c>
      <c r="EZ429">
        <v>1</v>
      </c>
      <c r="FC429">
        <v>58040001</v>
      </c>
      <c r="FD429" t="s">
        <v>55</v>
      </c>
    </row>
    <row r="430" spans="1:160" x14ac:dyDescent="0.3">
      <c r="A430" t="str">
        <f>VLOOKUP(B430,Table2[],3,FALSE)</f>
        <v>Digital</v>
      </c>
      <c r="B430" t="str">
        <f>IF(OR(ISNUMBER(FIND("QVC",Z430)),ISNUMBER(FIND("QVC",AL430))),"QVC",IF(OR(ISNUMBER(FIND("NCO",H430)),ISNUMBER(FIND("NCO",Y430))), "NCO", IF(AL430="consumer","PMD.com",VLOOKUP(LEFT(H430,2),Tables!$E$1:$F$11,2,FALSE))))</f>
        <v>PMD.com</v>
      </c>
      <c r="C430">
        <f t="shared" si="19"/>
        <v>52430001</v>
      </c>
      <c r="D430">
        <f t="shared" si="20"/>
        <v>1</v>
      </c>
      <c r="E430" t="str">
        <f t="shared" ca="1" si="18"/>
        <v>shifted orders shipped</v>
      </c>
      <c r="F430" t="s">
        <v>3539</v>
      </c>
      <c r="G430" t="s">
        <v>335</v>
      </c>
      <c r="H430" t="s">
        <v>3416</v>
      </c>
      <c r="I430" s="6">
        <v>44011.553541666668</v>
      </c>
      <c r="J430" t="s">
        <v>16</v>
      </c>
      <c r="K430" s="6">
        <v>44013.271886574075</v>
      </c>
      <c r="M430" t="s">
        <v>4074</v>
      </c>
      <c r="N430" t="s">
        <v>4075</v>
      </c>
      <c r="Q430" t="s">
        <v>501</v>
      </c>
      <c r="R430" t="s">
        <v>365</v>
      </c>
      <c r="S430">
        <v>94087</v>
      </c>
      <c r="T430" t="s">
        <v>338</v>
      </c>
      <c r="U430" t="s">
        <v>530</v>
      </c>
      <c r="W430" t="s">
        <v>4076</v>
      </c>
      <c r="Z430" t="s">
        <v>4074</v>
      </c>
      <c r="AA430" t="s">
        <v>4075</v>
      </c>
      <c r="AD430" t="s">
        <v>501</v>
      </c>
      <c r="AE430" t="s">
        <v>365</v>
      </c>
      <c r="AF430">
        <v>94087</v>
      </c>
      <c r="AG430" t="s">
        <v>338</v>
      </c>
      <c r="AH430" t="s">
        <v>530</v>
      </c>
      <c r="AJ430" t="s">
        <v>4076</v>
      </c>
      <c r="AL430" t="s">
        <v>339</v>
      </c>
      <c r="AM430">
        <v>1</v>
      </c>
      <c r="AN430">
        <v>1</v>
      </c>
      <c r="AO430">
        <v>12063</v>
      </c>
      <c r="AQ430">
        <v>127155</v>
      </c>
      <c r="AR430">
        <v>52430001</v>
      </c>
      <c r="AS430" t="s">
        <v>927</v>
      </c>
      <c r="AT430" t="s">
        <v>75</v>
      </c>
      <c r="AW430" t="s">
        <v>340</v>
      </c>
      <c r="AX430" t="s">
        <v>340</v>
      </c>
      <c r="AY430" t="s">
        <v>357</v>
      </c>
      <c r="AZ430" t="s">
        <v>363</v>
      </c>
      <c r="BY430" t="s">
        <v>342</v>
      </c>
      <c r="EQ430">
        <v>249990</v>
      </c>
      <c r="ER430" t="s">
        <v>3417</v>
      </c>
      <c r="EV430">
        <v>17285896</v>
      </c>
      <c r="EW430">
        <v>928</v>
      </c>
      <c r="EX430">
        <v>220450</v>
      </c>
      <c r="EY430" t="s">
        <v>4077</v>
      </c>
      <c r="EZ430">
        <v>1</v>
      </c>
      <c r="FC430">
        <v>95385</v>
      </c>
      <c r="FD430" t="s">
        <v>3531</v>
      </c>
    </row>
    <row r="431" spans="1:160" x14ac:dyDescent="0.3">
      <c r="A431" t="str">
        <f>VLOOKUP(B431,Table2[],3,FALSE)</f>
        <v>Digital</v>
      </c>
      <c r="B431" t="str">
        <f>IF(OR(ISNUMBER(FIND("QVC",Z431)),ISNUMBER(FIND("QVC",AL431))),"QVC",IF(OR(ISNUMBER(FIND("NCO",H431)),ISNUMBER(FIND("NCO",Y431))), "NCO", IF(AL431="consumer","PMD.com",VLOOKUP(LEFT(H431,2),Tables!$E$1:$F$11,2,FALSE))))</f>
        <v>PMD.com</v>
      </c>
      <c r="C431">
        <f t="shared" si="19"/>
        <v>52230001</v>
      </c>
      <c r="D431">
        <f t="shared" si="20"/>
        <v>1</v>
      </c>
      <c r="E431" t="str">
        <f t="shared" ca="1" si="18"/>
        <v>shifted orders shipped</v>
      </c>
      <c r="F431" t="s">
        <v>3539</v>
      </c>
      <c r="G431" t="s">
        <v>335</v>
      </c>
      <c r="H431" t="s">
        <v>3416</v>
      </c>
      <c r="I431" s="6">
        <v>44011.553541666668</v>
      </c>
      <c r="J431" t="s">
        <v>16</v>
      </c>
      <c r="K431" s="6">
        <v>44013.271886574075</v>
      </c>
      <c r="M431" t="s">
        <v>4074</v>
      </c>
      <c r="N431" t="s">
        <v>4075</v>
      </c>
      <c r="Q431" t="s">
        <v>501</v>
      </c>
      <c r="R431" t="s">
        <v>365</v>
      </c>
      <c r="S431">
        <v>94087</v>
      </c>
      <c r="T431" t="s">
        <v>338</v>
      </c>
      <c r="U431" t="s">
        <v>530</v>
      </c>
      <c r="W431" t="s">
        <v>4076</v>
      </c>
      <c r="Z431" t="s">
        <v>4074</v>
      </c>
      <c r="AA431" t="s">
        <v>4075</v>
      </c>
      <c r="AD431" t="s">
        <v>501</v>
      </c>
      <c r="AE431" t="s">
        <v>365</v>
      </c>
      <c r="AF431">
        <v>94087</v>
      </c>
      <c r="AG431" t="s">
        <v>338</v>
      </c>
      <c r="AH431" t="s">
        <v>530</v>
      </c>
      <c r="AJ431" t="s">
        <v>4076</v>
      </c>
      <c r="AL431" t="s">
        <v>339</v>
      </c>
      <c r="AM431">
        <v>1</v>
      </c>
      <c r="AN431">
        <v>1</v>
      </c>
      <c r="AO431">
        <v>1194</v>
      </c>
      <c r="AQ431">
        <v>124434</v>
      </c>
      <c r="AR431">
        <v>52230001</v>
      </c>
      <c r="AS431" t="s">
        <v>105</v>
      </c>
      <c r="AT431" t="s">
        <v>106</v>
      </c>
      <c r="AW431" t="s">
        <v>340</v>
      </c>
      <c r="AX431" t="s">
        <v>340</v>
      </c>
      <c r="AY431" t="s">
        <v>341</v>
      </c>
      <c r="AZ431">
        <v>0</v>
      </c>
      <c r="BY431" t="s">
        <v>342</v>
      </c>
      <c r="EQ431">
        <v>247324</v>
      </c>
      <c r="ER431" t="s">
        <v>3417</v>
      </c>
      <c r="EV431">
        <v>17285896</v>
      </c>
      <c r="EW431">
        <v>928</v>
      </c>
      <c r="EX431">
        <v>220450</v>
      </c>
      <c r="EY431" t="s">
        <v>4077</v>
      </c>
      <c r="EZ431">
        <v>1</v>
      </c>
      <c r="FC431">
        <v>52230001</v>
      </c>
      <c r="FD431" t="s">
        <v>106</v>
      </c>
    </row>
    <row r="432" spans="1:160" x14ac:dyDescent="0.3">
      <c r="A432" t="str">
        <f>VLOOKUP(B432,Table2[],3,FALSE)</f>
        <v>Digital</v>
      </c>
      <c r="B432" t="str">
        <f>IF(OR(ISNUMBER(FIND("QVC",Z432)),ISNUMBER(FIND("QVC",AL432))),"QVC",IF(OR(ISNUMBER(FIND("NCO",H432)),ISNUMBER(FIND("NCO",Y432))), "NCO", IF(AL432="consumer","PMD.com",VLOOKUP(LEFT(H432,2),Tables!$E$1:$F$11,2,FALSE))))</f>
        <v>PMD.com</v>
      </c>
      <c r="C432">
        <f t="shared" si="19"/>
        <v>52430001</v>
      </c>
      <c r="D432">
        <f t="shared" si="20"/>
        <v>1</v>
      </c>
      <c r="E432" t="str">
        <f t="shared" ca="1" si="18"/>
        <v>shifted orders shipped</v>
      </c>
      <c r="F432" t="s">
        <v>3539</v>
      </c>
      <c r="G432" t="s">
        <v>335</v>
      </c>
      <c r="H432" t="s">
        <v>3102</v>
      </c>
      <c r="I432" s="6">
        <v>44011.379756944443</v>
      </c>
      <c r="J432" t="s">
        <v>16</v>
      </c>
      <c r="K432" s="6">
        <v>44013.272060185183</v>
      </c>
      <c r="M432" t="s">
        <v>4078</v>
      </c>
      <c r="N432" t="s">
        <v>4079</v>
      </c>
      <c r="Q432" t="s">
        <v>899</v>
      </c>
      <c r="R432" t="s">
        <v>377</v>
      </c>
      <c r="S432" t="s">
        <v>4080</v>
      </c>
      <c r="T432" t="s">
        <v>338</v>
      </c>
      <c r="U432" t="s">
        <v>530</v>
      </c>
      <c r="W432" t="s">
        <v>4081</v>
      </c>
      <c r="Z432" t="s">
        <v>4078</v>
      </c>
      <c r="AA432" t="s">
        <v>4079</v>
      </c>
      <c r="AD432" t="s">
        <v>899</v>
      </c>
      <c r="AE432" t="s">
        <v>377</v>
      </c>
      <c r="AF432" t="s">
        <v>4080</v>
      </c>
      <c r="AG432" t="s">
        <v>338</v>
      </c>
      <c r="AH432" t="s">
        <v>530</v>
      </c>
      <c r="AJ432" t="s">
        <v>4081</v>
      </c>
      <c r="AL432" t="s">
        <v>339</v>
      </c>
      <c r="AM432">
        <v>1</v>
      </c>
      <c r="AN432">
        <v>1</v>
      </c>
      <c r="AO432">
        <v>12063</v>
      </c>
      <c r="AQ432">
        <v>127155</v>
      </c>
      <c r="AR432">
        <v>52430001</v>
      </c>
      <c r="AS432" t="s">
        <v>927</v>
      </c>
      <c r="AT432" t="s">
        <v>75</v>
      </c>
      <c r="AW432" t="s">
        <v>340</v>
      </c>
      <c r="AX432" t="s">
        <v>340</v>
      </c>
      <c r="AY432" t="s">
        <v>357</v>
      </c>
      <c r="AZ432" t="s">
        <v>363</v>
      </c>
      <c r="BY432" t="s">
        <v>342</v>
      </c>
      <c r="EQ432">
        <v>249990</v>
      </c>
      <c r="ER432" t="s">
        <v>3103</v>
      </c>
      <c r="EV432">
        <v>17285735</v>
      </c>
      <c r="EW432">
        <v>928</v>
      </c>
      <c r="EX432">
        <v>220291</v>
      </c>
      <c r="EY432" t="s">
        <v>4082</v>
      </c>
      <c r="EZ432">
        <v>1</v>
      </c>
      <c r="FC432">
        <v>95384</v>
      </c>
      <c r="FD432" t="s">
        <v>3530</v>
      </c>
    </row>
    <row r="433" spans="1:160" x14ac:dyDescent="0.3">
      <c r="A433" t="str">
        <f>VLOOKUP(B433,Table2[],3,FALSE)</f>
        <v>Digital</v>
      </c>
      <c r="B433" t="str">
        <f>IF(OR(ISNUMBER(FIND("QVC",Z433)),ISNUMBER(FIND("QVC",AL433))),"QVC",IF(OR(ISNUMBER(FIND("NCO",H433)),ISNUMBER(FIND("NCO",Y433))), "NCO", IF(AL433="consumer","PMD.com",VLOOKUP(LEFT(H433,2),Tables!$E$1:$F$11,2,FALSE))))</f>
        <v>PMD.com</v>
      </c>
      <c r="C433">
        <f t="shared" si="19"/>
        <v>53920001</v>
      </c>
      <c r="D433">
        <f t="shared" si="20"/>
        <v>1</v>
      </c>
      <c r="E433" t="str">
        <f t="shared" ca="1" si="18"/>
        <v>shifted orders shipped</v>
      </c>
      <c r="F433" t="s">
        <v>3539</v>
      </c>
      <c r="G433" t="s">
        <v>335</v>
      </c>
      <c r="H433" t="s">
        <v>3102</v>
      </c>
      <c r="I433" s="6">
        <v>44011.379756944443</v>
      </c>
      <c r="J433" t="s">
        <v>16</v>
      </c>
      <c r="K433" s="6">
        <v>44013.272060185183</v>
      </c>
      <c r="M433" t="s">
        <v>4078</v>
      </c>
      <c r="N433" t="s">
        <v>4079</v>
      </c>
      <c r="Q433" t="s">
        <v>899</v>
      </c>
      <c r="R433" t="s">
        <v>377</v>
      </c>
      <c r="S433" t="s">
        <v>4080</v>
      </c>
      <c r="T433" t="s">
        <v>338</v>
      </c>
      <c r="U433" t="s">
        <v>530</v>
      </c>
      <c r="W433" t="s">
        <v>4081</v>
      </c>
      <c r="Z433" t="s">
        <v>4078</v>
      </c>
      <c r="AA433" t="s">
        <v>4079</v>
      </c>
      <c r="AD433" t="s">
        <v>899</v>
      </c>
      <c r="AE433" t="s">
        <v>377</v>
      </c>
      <c r="AF433" t="s">
        <v>4080</v>
      </c>
      <c r="AG433" t="s">
        <v>338</v>
      </c>
      <c r="AH433" t="s">
        <v>530</v>
      </c>
      <c r="AJ433" t="s">
        <v>4081</v>
      </c>
      <c r="AL433" t="s">
        <v>339</v>
      </c>
      <c r="AM433">
        <v>1</v>
      </c>
      <c r="AN433">
        <v>1</v>
      </c>
      <c r="AO433">
        <v>14899</v>
      </c>
      <c r="AQ433">
        <v>124468</v>
      </c>
      <c r="AR433">
        <v>53920001</v>
      </c>
      <c r="AS433">
        <v>9000000</v>
      </c>
      <c r="AT433" t="s">
        <v>40</v>
      </c>
      <c r="AW433" t="s">
        <v>343</v>
      </c>
      <c r="BY433" t="s">
        <v>342</v>
      </c>
      <c r="EQ433">
        <v>243396</v>
      </c>
      <c r="ER433" t="s">
        <v>3103</v>
      </c>
      <c r="EV433">
        <v>17285735</v>
      </c>
      <c r="EW433">
        <v>928</v>
      </c>
      <c r="EX433">
        <v>220291</v>
      </c>
      <c r="EY433" t="s">
        <v>4082</v>
      </c>
      <c r="EZ433">
        <v>1</v>
      </c>
      <c r="FC433">
        <v>95384</v>
      </c>
      <c r="FD433" t="s">
        <v>3530</v>
      </c>
    </row>
    <row r="434" spans="1:160" x14ac:dyDescent="0.3">
      <c r="A434" t="str">
        <f>VLOOKUP(B434,Table2[],3,FALSE)</f>
        <v>Digital</v>
      </c>
      <c r="B434" t="str">
        <f>IF(OR(ISNUMBER(FIND("QVC",Z434)),ISNUMBER(FIND("QVC",AL434))),"QVC",IF(OR(ISNUMBER(FIND("NCO",H434)),ISNUMBER(FIND("NCO",Y434))), "NCO", IF(AL434="consumer","PMD.com",VLOOKUP(LEFT(H434,2),Tables!$E$1:$F$11,2,FALSE))))</f>
        <v>PMD.com</v>
      </c>
      <c r="C434">
        <f t="shared" si="19"/>
        <v>55340001</v>
      </c>
      <c r="D434">
        <f t="shared" si="20"/>
        <v>1</v>
      </c>
      <c r="E434" t="str">
        <f t="shared" ca="1" si="18"/>
        <v>shifted orders shipped</v>
      </c>
      <c r="F434" t="s">
        <v>3539</v>
      </c>
      <c r="G434" t="s">
        <v>335</v>
      </c>
      <c r="H434" t="s">
        <v>3102</v>
      </c>
      <c r="I434" s="6">
        <v>44011.379756944443</v>
      </c>
      <c r="J434" t="s">
        <v>16</v>
      </c>
      <c r="K434" s="6">
        <v>44013.272060185183</v>
      </c>
      <c r="M434" t="s">
        <v>4078</v>
      </c>
      <c r="N434" t="s">
        <v>4079</v>
      </c>
      <c r="Q434" t="s">
        <v>899</v>
      </c>
      <c r="R434" t="s">
        <v>377</v>
      </c>
      <c r="S434" t="s">
        <v>4080</v>
      </c>
      <c r="T434" t="s">
        <v>338</v>
      </c>
      <c r="U434" t="s">
        <v>530</v>
      </c>
      <c r="W434" t="s">
        <v>4081</v>
      </c>
      <c r="Z434" t="s">
        <v>4078</v>
      </c>
      <c r="AA434" t="s">
        <v>4079</v>
      </c>
      <c r="AD434" t="s">
        <v>899</v>
      </c>
      <c r="AE434" t="s">
        <v>377</v>
      </c>
      <c r="AF434" t="s">
        <v>4080</v>
      </c>
      <c r="AG434" t="s">
        <v>338</v>
      </c>
      <c r="AH434" t="s">
        <v>530</v>
      </c>
      <c r="AJ434" t="s">
        <v>4081</v>
      </c>
      <c r="AL434" t="s">
        <v>339</v>
      </c>
      <c r="AM434">
        <v>1</v>
      </c>
      <c r="AN434">
        <v>1</v>
      </c>
      <c r="AO434">
        <v>8241</v>
      </c>
      <c r="AQ434">
        <v>124480</v>
      </c>
      <c r="AR434">
        <v>55340001</v>
      </c>
      <c r="AS434" t="s">
        <v>1955</v>
      </c>
      <c r="AT434" t="s">
        <v>71</v>
      </c>
      <c r="AW434" t="s">
        <v>343</v>
      </c>
      <c r="BY434" t="s">
        <v>342</v>
      </c>
      <c r="EQ434">
        <v>249139</v>
      </c>
      <c r="ER434" t="s">
        <v>3103</v>
      </c>
      <c r="EV434">
        <v>17285735</v>
      </c>
      <c r="EW434">
        <v>928</v>
      </c>
      <c r="EX434">
        <v>220291</v>
      </c>
      <c r="EY434" t="s">
        <v>4082</v>
      </c>
      <c r="EZ434">
        <v>1</v>
      </c>
      <c r="FC434">
        <v>95106</v>
      </c>
      <c r="FD434" t="s">
        <v>1446</v>
      </c>
    </row>
    <row r="435" spans="1:160" x14ac:dyDescent="0.3">
      <c r="A435" t="str">
        <f>VLOOKUP(B435,Table2[],3,FALSE)</f>
        <v>Digital</v>
      </c>
      <c r="B435" t="str">
        <f>IF(OR(ISNUMBER(FIND("QVC",Z435)),ISNUMBER(FIND("QVC",AL435))),"QVC",IF(OR(ISNUMBER(FIND("NCO",H435)),ISNUMBER(FIND("NCO",Y435))), "NCO", IF(AL435="consumer","PMD.com",VLOOKUP(LEFT(H435,2),Tables!$E$1:$F$11,2,FALSE))))</f>
        <v>PMD.com</v>
      </c>
      <c r="C435">
        <f t="shared" si="19"/>
        <v>51090001</v>
      </c>
      <c r="D435">
        <f t="shared" si="20"/>
        <v>1</v>
      </c>
      <c r="E435" t="str">
        <f t="shared" ca="1" si="18"/>
        <v>shifted orders shipped</v>
      </c>
      <c r="F435" t="s">
        <v>3539</v>
      </c>
      <c r="G435" t="s">
        <v>335</v>
      </c>
      <c r="H435" t="s">
        <v>3102</v>
      </c>
      <c r="I435" s="6">
        <v>44011.379756944443</v>
      </c>
      <c r="J435" t="s">
        <v>16</v>
      </c>
      <c r="K435" s="6">
        <v>44013.272060185183</v>
      </c>
      <c r="M435" t="s">
        <v>4078</v>
      </c>
      <c r="N435" t="s">
        <v>4079</v>
      </c>
      <c r="Q435" t="s">
        <v>899</v>
      </c>
      <c r="R435" t="s">
        <v>377</v>
      </c>
      <c r="S435" t="s">
        <v>4080</v>
      </c>
      <c r="T435" t="s">
        <v>338</v>
      </c>
      <c r="U435" t="s">
        <v>530</v>
      </c>
      <c r="W435" t="s">
        <v>4081</v>
      </c>
      <c r="Z435" t="s">
        <v>4078</v>
      </c>
      <c r="AA435" t="s">
        <v>4079</v>
      </c>
      <c r="AD435" t="s">
        <v>899</v>
      </c>
      <c r="AE435" t="s">
        <v>377</v>
      </c>
      <c r="AF435" t="s">
        <v>4080</v>
      </c>
      <c r="AG435" t="s">
        <v>338</v>
      </c>
      <c r="AH435" t="s">
        <v>530</v>
      </c>
      <c r="AJ435" t="s">
        <v>4081</v>
      </c>
      <c r="AL435" t="s">
        <v>339</v>
      </c>
      <c r="AM435">
        <v>1</v>
      </c>
      <c r="AN435">
        <v>1</v>
      </c>
      <c r="AO435">
        <v>4885</v>
      </c>
      <c r="AQ435">
        <v>124202</v>
      </c>
      <c r="AR435">
        <v>51090001</v>
      </c>
      <c r="AS435" t="s">
        <v>1986</v>
      </c>
      <c r="AT435" t="s">
        <v>60</v>
      </c>
      <c r="AW435" t="s">
        <v>340</v>
      </c>
      <c r="AX435" t="s">
        <v>340</v>
      </c>
      <c r="AY435" t="s">
        <v>357</v>
      </c>
      <c r="AZ435" t="s">
        <v>361</v>
      </c>
      <c r="BY435" t="s">
        <v>342</v>
      </c>
      <c r="EQ435">
        <v>250831</v>
      </c>
      <c r="ER435" t="s">
        <v>3103</v>
      </c>
      <c r="EV435">
        <v>17285735</v>
      </c>
      <c r="EW435">
        <v>928</v>
      </c>
      <c r="EX435">
        <v>220291</v>
      </c>
      <c r="EY435" t="s">
        <v>4082</v>
      </c>
      <c r="EZ435">
        <v>1</v>
      </c>
      <c r="FC435">
        <v>95106</v>
      </c>
      <c r="FD435" t="s">
        <v>1446</v>
      </c>
    </row>
    <row r="436" spans="1:160" x14ac:dyDescent="0.3">
      <c r="A436" t="str">
        <f>VLOOKUP(B436,Table2[],3,FALSE)</f>
        <v>Digital</v>
      </c>
      <c r="B436" t="str">
        <f>IF(OR(ISNUMBER(FIND("QVC",Z436)),ISNUMBER(FIND("QVC",AL436))),"QVC",IF(OR(ISNUMBER(FIND("NCO",H436)),ISNUMBER(FIND("NCO",Y436))), "NCO", IF(AL436="consumer","PMD.com",VLOOKUP(LEFT(H436,2),Tables!$E$1:$F$11,2,FALSE))))</f>
        <v>PMD.com</v>
      </c>
      <c r="C436">
        <f t="shared" si="19"/>
        <v>51090030</v>
      </c>
      <c r="D436">
        <f t="shared" si="20"/>
        <v>1</v>
      </c>
      <c r="E436" t="str">
        <f t="shared" ca="1" si="18"/>
        <v>shifted orders shipped</v>
      </c>
      <c r="F436" t="s">
        <v>3539</v>
      </c>
      <c r="G436" t="s">
        <v>335</v>
      </c>
      <c r="H436" t="s">
        <v>3102</v>
      </c>
      <c r="I436" s="6">
        <v>44011.379756944443</v>
      </c>
      <c r="J436" t="s">
        <v>16</v>
      </c>
      <c r="K436" s="6">
        <v>44013.272060185183</v>
      </c>
      <c r="M436" t="s">
        <v>4078</v>
      </c>
      <c r="N436" t="s">
        <v>4079</v>
      </c>
      <c r="Q436" t="s">
        <v>899</v>
      </c>
      <c r="R436" t="s">
        <v>377</v>
      </c>
      <c r="S436" t="s">
        <v>4080</v>
      </c>
      <c r="T436" t="s">
        <v>338</v>
      </c>
      <c r="U436" t="s">
        <v>530</v>
      </c>
      <c r="W436" t="s">
        <v>4081</v>
      </c>
      <c r="Z436" t="s">
        <v>4078</v>
      </c>
      <c r="AA436" t="s">
        <v>4079</v>
      </c>
      <c r="AD436" t="s">
        <v>899</v>
      </c>
      <c r="AE436" t="s">
        <v>377</v>
      </c>
      <c r="AF436" t="s">
        <v>4080</v>
      </c>
      <c r="AG436" t="s">
        <v>338</v>
      </c>
      <c r="AH436" t="s">
        <v>530</v>
      </c>
      <c r="AJ436" t="s">
        <v>4081</v>
      </c>
      <c r="AL436" t="s">
        <v>339</v>
      </c>
      <c r="AM436">
        <v>1</v>
      </c>
      <c r="AN436">
        <v>1</v>
      </c>
      <c r="AO436">
        <v>6688</v>
      </c>
      <c r="AQ436">
        <v>125960</v>
      </c>
      <c r="AR436">
        <v>51090030</v>
      </c>
      <c r="AS436" t="s">
        <v>3043</v>
      </c>
      <c r="AT436" t="s">
        <v>628</v>
      </c>
      <c r="AW436" t="s">
        <v>343</v>
      </c>
      <c r="BY436" t="s">
        <v>342</v>
      </c>
      <c r="BZ436" t="b">
        <v>0</v>
      </c>
      <c r="EQ436">
        <v>243047</v>
      </c>
      <c r="ER436" t="s">
        <v>3103</v>
      </c>
      <c r="EV436">
        <v>17285735</v>
      </c>
      <c r="EW436">
        <v>928</v>
      </c>
      <c r="EX436">
        <v>220291</v>
      </c>
      <c r="EY436" t="s">
        <v>4082</v>
      </c>
      <c r="EZ436">
        <v>1</v>
      </c>
      <c r="FC436">
        <v>95384</v>
      </c>
      <c r="FD436" t="s">
        <v>3530</v>
      </c>
    </row>
    <row r="437" spans="1:160" x14ac:dyDescent="0.3">
      <c r="A437" t="str">
        <f>VLOOKUP(B437,Table2[],3,FALSE)</f>
        <v>Digital</v>
      </c>
      <c r="B437" t="str">
        <f>IF(OR(ISNUMBER(FIND("QVC",Z437)),ISNUMBER(FIND("QVC",AL437))),"QVC",IF(OR(ISNUMBER(FIND("NCO",H437)),ISNUMBER(FIND("NCO",Y437))), "NCO", IF(AL437="consumer","PMD.com",VLOOKUP(LEFT(H437,2),Tables!$E$1:$F$11,2,FALSE))))</f>
        <v>PMD.com</v>
      </c>
      <c r="C437">
        <f t="shared" si="19"/>
        <v>51090030</v>
      </c>
      <c r="D437">
        <f t="shared" si="20"/>
        <v>1</v>
      </c>
      <c r="E437" t="str">
        <f t="shared" ca="1" si="18"/>
        <v>shifted orders shipped</v>
      </c>
      <c r="F437" t="s">
        <v>3539</v>
      </c>
      <c r="G437" t="s">
        <v>335</v>
      </c>
      <c r="H437" t="s">
        <v>3176</v>
      </c>
      <c r="I437" s="6">
        <v>44011.417858796296</v>
      </c>
      <c r="J437" t="s">
        <v>16</v>
      </c>
      <c r="K437" s="6">
        <v>44013.272199074076</v>
      </c>
      <c r="M437" t="s">
        <v>4083</v>
      </c>
      <c r="N437" t="s">
        <v>4084</v>
      </c>
      <c r="Q437" t="s">
        <v>2205</v>
      </c>
      <c r="R437" t="s">
        <v>373</v>
      </c>
      <c r="S437">
        <v>3053</v>
      </c>
      <c r="T437" t="s">
        <v>338</v>
      </c>
      <c r="U437" t="s">
        <v>530</v>
      </c>
      <c r="W437" t="s">
        <v>4085</v>
      </c>
      <c r="Z437" t="s">
        <v>4083</v>
      </c>
      <c r="AA437" t="s">
        <v>4084</v>
      </c>
      <c r="AD437" t="s">
        <v>2205</v>
      </c>
      <c r="AE437" t="s">
        <v>373</v>
      </c>
      <c r="AF437">
        <v>3053</v>
      </c>
      <c r="AG437" t="s">
        <v>338</v>
      </c>
      <c r="AH437" t="s">
        <v>530</v>
      </c>
      <c r="AJ437" t="s">
        <v>4085</v>
      </c>
      <c r="AL437" t="s">
        <v>339</v>
      </c>
      <c r="AM437">
        <v>1</v>
      </c>
      <c r="AN437">
        <v>1</v>
      </c>
      <c r="AO437">
        <v>6688</v>
      </c>
      <c r="AQ437">
        <v>125960</v>
      </c>
      <c r="AR437">
        <v>51090030</v>
      </c>
      <c r="AS437" t="s">
        <v>3043</v>
      </c>
      <c r="AT437" t="s">
        <v>628</v>
      </c>
      <c r="AW437" t="s">
        <v>343</v>
      </c>
      <c r="BY437" t="s">
        <v>342</v>
      </c>
      <c r="BZ437" t="b">
        <v>0</v>
      </c>
      <c r="EQ437">
        <v>243047</v>
      </c>
      <c r="ER437" t="s">
        <v>3177</v>
      </c>
      <c r="EV437">
        <v>17285772</v>
      </c>
      <c r="EW437">
        <v>928</v>
      </c>
      <c r="EX437">
        <v>220329</v>
      </c>
      <c r="EY437" t="s">
        <v>4086</v>
      </c>
      <c r="EZ437">
        <v>1</v>
      </c>
      <c r="FC437">
        <v>95379</v>
      </c>
      <c r="FD437" t="s">
        <v>985</v>
      </c>
    </row>
    <row r="438" spans="1:160" x14ac:dyDescent="0.3">
      <c r="A438" t="str">
        <f>VLOOKUP(B438,Table2[],3,FALSE)</f>
        <v>Digital</v>
      </c>
      <c r="B438" t="str">
        <f>IF(OR(ISNUMBER(FIND("QVC",Z438)),ISNUMBER(FIND("QVC",AL438))),"QVC",IF(OR(ISNUMBER(FIND("NCO",H438)),ISNUMBER(FIND("NCO",Y438))), "NCO", IF(AL438="consumer","PMD.com",VLOOKUP(LEFT(H438,2),Tables!$E$1:$F$11,2,FALSE))))</f>
        <v>PMD.com</v>
      </c>
      <c r="C438">
        <f t="shared" si="19"/>
        <v>5342</v>
      </c>
      <c r="D438">
        <f t="shared" si="20"/>
        <v>1</v>
      </c>
      <c r="E438" t="str">
        <f t="shared" ca="1" si="18"/>
        <v>shifted orders shipped</v>
      </c>
      <c r="F438" t="s">
        <v>3539</v>
      </c>
      <c r="G438" t="s">
        <v>335</v>
      </c>
      <c r="H438" t="s">
        <v>3176</v>
      </c>
      <c r="I438" s="6">
        <v>44011.417858796296</v>
      </c>
      <c r="J438" t="s">
        <v>16</v>
      </c>
      <c r="K438" s="6">
        <v>44013.272199074076</v>
      </c>
      <c r="M438" t="s">
        <v>4083</v>
      </c>
      <c r="N438" t="s">
        <v>4084</v>
      </c>
      <c r="Q438" t="s">
        <v>2205</v>
      </c>
      <c r="R438" t="s">
        <v>373</v>
      </c>
      <c r="S438">
        <v>3053</v>
      </c>
      <c r="T438" t="s">
        <v>338</v>
      </c>
      <c r="U438" t="s">
        <v>530</v>
      </c>
      <c r="W438" t="s">
        <v>4085</v>
      </c>
      <c r="Z438" t="s">
        <v>4083</v>
      </c>
      <c r="AA438" t="s">
        <v>4084</v>
      </c>
      <c r="AD438" t="s">
        <v>2205</v>
      </c>
      <c r="AE438" t="s">
        <v>373</v>
      </c>
      <c r="AF438">
        <v>3053</v>
      </c>
      <c r="AG438" t="s">
        <v>338</v>
      </c>
      <c r="AH438" t="s">
        <v>530</v>
      </c>
      <c r="AJ438" t="s">
        <v>4085</v>
      </c>
      <c r="AL438" t="s">
        <v>339</v>
      </c>
      <c r="AM438">
        <v>1</v>
      </c>
      <c r="AN438">
        <v>1</v>
      </c>
      <c r="AO438">
        <v>13280</v>
      </c>
      <c r="AQ438">
        <v>123849</v>
      </c>
      <c r="AR438">
        <v>5342</v>
      </c>
      <c r="AS438" t="s">
        <v>1867</v>
      </c>
      <c r="AT438" t="s">
        <v>149</v>
      </c>
      <c r="AW438" t="s">
        <v>340</v>
      </c>
      <c r="AX438" t="s">
        <v>340</v>
      </c>
      <c r="AY438" t="s">
        <v>345</v>
      </c>
      <c r="AZ438" t="s">
        <v>346</v>
      </c>
      <c r="BY438" t="s">
        <v>342</v>
      </c>
      <c r="EQ438">
        <v>244853</v>
      </c>
      <c r="ER438" t="s">
        <v>3177</v>
      </c>
      <c r="EV438">
        <v>17285772</v>
      </c>
      <c r="EW438">
        <v>928</v>
      </c>
      <c r="EX438">
        <v>220329</v>
      </c>
      <c r="EY438" t="s">
        <v>4086</v>
      </c>
      <c r="EZ438">
        <v>1</v>
      </c>
      <c r="FC438">
        <v>5342</v>
      </c>
      <c r="FD438" t="s">
        <v>149</v>
      </c>
    </row>
    <row r="439" spans="1:160" x14ac:dyDescent="0.3">
      <c r="A439" t="str">
        <f>VLOOKUP(B439,Table2[],3,FALSE)</f>
        <v>Digital</v>
      </c>
      <c r="B439" t="str">
        <f>IF(OR(ISNUMBER(FIND("QVC",Z439)),ISNUMBER(FIND("QVC",AL439))),"QVC",IF(OR(ISNUMBER(FIND("NCO",H439)),ISNUMBER(FIND("NCO",Y439))), "NCO", IF(AL439="consumer","PMD.com",VLOOKUP(LEFT(H439,2),Tables!$E$1:$F$11,2,FALSE))))</f>
        <v>PMD.com</v>
      </c>
      <c r="C439">
        <f t="shared" si="19"/>
        <v>5341030</v>
      </c>
      <c r="D439">
        <f t="shared" si="20"/>
        <v>1</v>
      </c>
      <c r="E439" t="str">
        <f t="shared" ca="1" si="18"/>
        <v>shifted orders shipped</v>
      </c>
      <c r="F439" t="s">
        <v>3539</v>
      </c>
      <c r="G439" t="s">
        <v>335</v>
      </c>
      <c r="H439" t="s">
        <v>3176</v>
      </c>
      <c r="I439" s="6">
        <v>44011.417858796296</v>
      </c>
      <c r="J439" t="s">
        <v>16</v>
      </c>
      <c r="K439" s="6">
        <v>44013.272199074076</v>
      </c>
      <c r="M439" t="s">
        <v>4083</v>
      </c>
      <c r="N439" t="s">
        <v>4084</v>
      </c>
      <c r="Q439" t="s">
        <v>2205</v>
      </c>
      <c r="R439" t="s">
        <v>373</v>
      </c>
      <c r="S439">
        <v>3053</v>
      </c>
      <c r="T439" t="s">
        <v>338</v>
      </c>
      <c r="U439" t="s">
        <v>530</v>
      </c>
      <c r="W439" t="s">
        <v>4085</v>
      </c>
      <c r="Z439" t="s">
        <v>4083</v>
      </c>
      <c r="AA439" t="s">
        <v>4084</v>
      </c>
      <c r="AD439" t="s">
        <v>2205</v>
      </c>
      <c r="AE439" t="s">
        <v>373</v>
      </c>
      <c r="AF439">
        <v>3053</v>
      </c>
      <c r="AG439" t="s">
        <v>338</v>
      </c>
      <c r="AH439" t="s">
        <v>530</v>
      </c>
      <c r="AJ439" t="s">
        <v>4085</v>
      </c>
      <c r="AL439" t="s">
        <v>339</v>
      </c>
      <c r="AM439">
        <v>1</v>
      </c>
      <c r="AN439">
        <v>1</v>
      </c>
      <c r="AO439">
        <v>12859</v>
      </c>
      <c r="AQ439">
        <v>124642</v>
      </c>
      <c r="AR439">
        <v>5341030</v>
      </c>
      <c r="AS439" t="s">
        <v>925</v>
      </c>
      <c r="AT439" t="s">
        <v>926</v>
      </c>
      <c r="AW439" t="s">
        <v>366</v>
      </c>
      <c r="AX439" t="s">
        <v>366</v>
      </c>
      <c r="AY439" t="s">
        <v>345</v>
      </c>
      <c r="AZ439" t="s">
        <v>346</v>
      </c>
      <c r="BY439" t="s">
        <v>342</v>
      </c>
      <c r="EQ439">
        <v>243275</v>
      </c>
      <c r="ER439" t="s">
        <v>3177</v>
      </c>
      <c r="EV439">
        <v>17285772</v>
      </c>
      <c r="EW439">
        <v>928</v>
      </c>
      <c r="EX439">
        <v>220329</v>
      </c>
      <c r="EY439" t="s">
        <v>4086</v>
      </c>
      <c r="EZ439">
        <v>1</v>
      </c>
      <c r="FC439">
        <v>95379</v>
      </c>
      <c r="FD439" t="s">
        <v>985</v>
      </c>
    </row>
    <row r="440" spans="1:160" x14ac:dyDescent="0.3">
      <c r="A440" t="str">
        <f>VLOOKUP(B440,Table2[],3,FALSE)</f>
        <v>Digital</v>
      </c>
      <c r="B440" t="str">
        <f>IF(OR(ISNUMBER(FIND("QVC",Z440)),ISNUMBER(FIND("QVC",AL440))),"QVC",IF(OR(ISNUMBER(FIND("NCO",H440)),ISNUMBER(FIND("NCO",Y440))), "NCO", IF(AL440="consumer","PMD.com",VLOOKUP(LEFT(H440,2),Tables!$E$1:$F$11,2,FALSE))))</f>
        <v>PMD.com</v>
      </c>
      <c r="C440">
        <f t="shared" si="19"/>
        <v>52430001</v>
      </c>
      <c r="D440">
        <f t="shared" si="20"/>
        <v>1</v>
      </c>
      <c r="E440" t="str">
        <f t="shared" ca="1" si="18"/>
        <v>shifted orders shipped</v>
      </c>
      <c r="F440" t="s">
        <v>3539</v>
      </c>
      <c r="G440" t="s">
        <v>335</v>
      </c>
      <c r="H440" t="s">
        <v>3176</v>
      </c>
      <c r="I440" s="6">
        <v>44011.417858796296</v>
      </c>
      <c r="J440" t="s">
        <v>16</v>
      </c>
      <c r="K440" s="6">
        <v>44013.272199074076</v>
      </c>
      <c r="M440" t="s">
        <v>4083</v>
      </c>
      <c r="N440" t="s">
        <v>4084</v>
      </c>
      <c r="Q440" t="s">
        <v>2205</v>
      </c>
      <c r="R440" t="s">
        <v>373</v>
      </c>
      <c r="S440">
        <v>3053</v>
      </c>
      <c r="T440" t="s">
        <v>338</v>
      </c>
      <c r="U440" t="s">
        <v>530</v>
      </c>
      <c r="W440" t="s">
        <v>4085</v>
      </c>
      <c r="Z440" t="s">
        <v>4083</v>
      </c>
      <c r="AA440" t="s">
        <v>4084</v>
      </c>
      <c r="AD440" t="s">
        <v>2205</v>
      </c>
      <c r="AE440" t="s">
        <v>373</v>
      </c>
      <c r="AF440">
        <v>3053</v>
      </c>
      <c r="AG440" t="s">
        <v>338</v>
      </c>
      <c r="AH440" t="s">
        <v>530</v>
      </c>
      <c r="AJ440" t="s">
        <v>4085</v>
      </c>
      <c r="AL440" t="s">
        <v>339</v>
      </c>
      <c r="AM440">
        <v>1</v>
      </c>
      <c r="AN440">
        <v>1</v>
      </c>
      <c r="AO440">
        <v>12063</v>
      </c>
      <c r="AQ440">
        <v>127155</v>
      </c>
      <c r="AR440">
        <v>52430001</v>
      </c>
      <c r="AS440" t="s">
        <v>927</v>
      </c>
      <c r="AT440" t="s">
        <v>75</v>
      </c>
      <c r="AW440" t="s">
        <v>340</v>
      </c>
      <c r="AX440" t="s">
        <v>340</v>
      </c>
      <c r="AY440" t="s">
        <v>357</v>
      </c>
      <c r="AZ440" t="s">
        <v>363</v>
      </c>
      <c r="BY440" t="s">
        <v>342</v>
      </c>
      <c r="EQ440">
        <v>249990</v>
      </c>
      <c r="ER440" t="s">
        <v>3177</v>
      </c>
      <c r="EV440">
        <v>17285772</v>
      </c>
      <c r="EW440">
        <v>928</v>
      </c>
      <c r="EX440">
        <v>220329</v>
      </c>
      <c r="EY440" t="s">
        <v>4086</v>
      </c>
      <c r="EZ440">
        <v>1</v>
      </c>
      <c r="FC440">
        <v>52430001</v>
      </c>
      <c r="FD440" t="s">
        <v>75</v>
      </c>
    </row>
    <row r="441" spans="1:160" x14ac:dyDescent="0.3">
      <c r="A441" t="str">
        <f>VLOOKUP(B441,Table2[],3,FALSE)</f>
        <v>Digital</v>
      </c>
      <c r="B441" t="str">
        <f>IF(OR(ISNUMBER(FIND("QVC",Z441)),ISNUMBER(FIND("QVC",AL441))),"QVC",IF(OR(ISNUMBER(FIND("NCO",H441)),ISNUMBER(FIND("NCO",Y441))), "NCO", IF(AL441="consumer","PMD.com",VLOOKUP(LEFT(H441,2),Tables!$E$1:$F$11,2,FALSE))))</f>
        <v>PMD.com</v>
      </c>
      <c r="C441">
        <f t="shared" si="19"/>
        <v>5358</v>
      </c>
      <c r="D441">
        <f t="shared" si="20"/>
        <v>1</v>
      </c>
      <c r="E441" t="str">
        <f t="shared" ca="1" si="18"/>
        <v>shifted orders shipped</v>
      </c>
      <c r="F441" t="s">
        <v>3539</v>
      </c>
      <c r="G441" t="s">
        <v>335</v>
      </c>
      <c r="H441" t="s">
        <v>3176</v>
      </c>
      <c r="I441" s="6">
        <v>44011.417858796296</v>
      </c>
      <c r="J441" t="s">
        <v>16</v>
      </c>
      <c r="K441" s="6">
        <v>44013.272199074076</v>
      </c>
      <c r="M441" t="s">
        <v>4083</v>
      </c>
      <c r="N441" t="s">
        <v>4084</v>
      </c>
      <c r="Q441" t="s">
        <v>2205</v>
      </c>
      <c r="R441" t="s">
        <v>373</v>
      </c>
      <c r="S441">
        <v>3053</v>
      </c>
      <c r="T441" t="s">
        <v>338</v>
      </c>
      <c r="U441" t="s">
        <v>530</v>
      </c>
      <c r="W441" t="s">
        <v>4085</v>
      </c>
      <c r="Z441" t="s">
        <v>4083</v>
      </c>
      <c r="AA441" t="s">
        <v>4084</v>
      </c>
      <c r="AD441" t="s">
        <v>2205</v>
      </c>
      <c r="AE441" t="s">
        <v>373</v>
      </c>
      <c r="AF441">
        <v>3053</v>
      </c>
      <c r="AG441" t="s">
        <v>338</v>
      </c>
      <c r="AH441" t="s">
        <v>530</v>
      </c>
      <c r="AJ441" t="s">
        <v>4085</v>
      </c>
      <c r="AL441" t="s">
        <v>339</v>
      </c>
      <c r="AM441">
        <v>1</v>
      </c>
      <c r="AN441">
        <v>1</v>
      </c>
      <c r="AO441">
        <v>7390</v>
      </c>
      <c r="AQ441">
        <v>124522</v>
      </c>
      <c r="AR441">
        <v>5358</v>
      </c>
      <c r="AS441" t="s">
        <v>2281</v>
      </c>
      <c r="AT441" t="s">
        <v>73</v>
      </c>
      <c r="AW441" t="s">
        <v>340</v>
      </c>
      <c r="AX441" t="s">
        <v>340</v>
      </c>
      <c r="AY441" t="s">
        <v>351</v>
      </c>
      <c r="AZ441" t="s">
        <v>434</v>
      </c>
      <c r="BY441" t="s">
        <v>342</v>
      </c>
      <c r="EQ441">
        <v>252041</v>
      </c>
      <c r="ER441" t="s">
        <v>3177</v>
      </c>
      <c r="EV441">
        <v>17285772</v>
      </c>
      <c r="EW441">
        <v>928</v>
      </c>
      <c r="EX441">
        <v>220329</v>
      </c>
      <c r="EY441" t="s">
        <v>4086</v>
      </c>
      <c r="EZ441">
        <v>1</v>
      </c>
      <c r="FC441">
        <v>5358</v>
      </c>
      <c r="FD441" t="s">
        <v>73</v>
      </c>
    </row>
    <row r="442" spans="1:160" x14ac:dyDescent="0.3">
      <c r="A442" t="str">
        <f>VLOOKUP(B442,Table2[],3,FALSE)</f>
        <v>Digital</v>
      </c>
      <c r="B442" t="str">
        <f>IF(OR(ISNUMBER(FIND("QVC",Z442)),ISNUMBER(FIND("QVC",AL442))),"QVC",IF(OR(ISNUMBER(FIND("NCO",H442)),ISNUMBER(FIND("NCO",Y442))), "NCO", IF(AL442="consumer","PMD.com",VLOOKUP(LEFT(H442,2),Tables!$E$1:$F$11,2,FALSE))))</f>
        <v>PMD.com</v>
      </c>
      <c r="C442">
        <f t="shared" si="19"/>
        <v>53450051</v>
      </c>
      <c r="D442">
        <f t="shared" si="20"/>
        <v>1</v>
      </c>
      <c r="E442" t="str">
        <f t="shared" ca="1" si="18"/>
        <v>shifted orders shipped</v>
      </c>
      <c r="F442" t="s">
        <v>3539</v>
      </c>
      <c r="G442" t="s">
        <v>335</v>
      </c>
      <c r="H442" t="s">
        <v>3176</v>
      </c>
      <c r="I442" s="6">
        <v>44011.417858796296</v>
      </c>
      <c r="J442" t="s">
        <v>16</v>
      </c>
      <c r="K442" s="6">
        <v>44013.272199074076</v>
      </c>
      <c r="M442" t="s">
        <v>4083</v>
      </c>
      <c r="N442" t="s">
        <v>4084</v>
      </c>
      <c r="Q442" t="s">
        <v>2205</v>
      </c>
      <c r="R442" t="s">
        <v>373</v>
      </c>
      <c r="S442">
        <v>3053</v>
      </c>
      <c r="T442" t="s">
        <v>338</v>
      </c>
      <c r="U442" t="s">
        <v>530</v>
      </c>
      <c r="W442" t="s">
        <v>4085</v>
      </c>
      <c r="Z442" t="s">
        <v>4083</v>
      </c>
      <c r="AA442" t="s">
        <v>4084</v>
      </c>
      <c r="AD442" t="s">
        <v>2205</v>
      </c>
      <c r="AE442" t="s">
        <v>373</v>
      </c>
      <c r="AF442">
        <v>3053</v>
      </c>
      <c r="AG442" t="s">
        <v>338</v>
      </c>
      <c r="AH442" t="s">
        <v>530</v>
      </c>
      <c r="AJ442" t="s">
        <v>4085</v>
      </c>
      <c r="AL442" t="s">
        <v>339</v>
      </c>
      <c r="AM442">
        <v>1</v>
      </c>
      <c r="AN442">
        <v>1</v>
      </c>
      <c r="AO442">
        <v>59272</v>
      </c>
      <c r="AQ442">
        <v>125624</v>
      </c>
      <c r="AR442">
        <v>53450051</v>
      </c>
      <c r="AS442" t="s">
        <v>865</v>
      </c>
      <c r="AT442" t="s">
        <v>849</v>
      </c>
      <c r="AW442" t="s">
        <v>343</v>
      </c>
      <c r="BY442" t="s">
        <v>342</v>
      </c>
      <c r="EQ442">
        <v>250837</v>
      </c>
      <c r="ER442" t="s">
        <v>3177</v>
      </c>
      <c r="EV442">
        <v>17285772</v>
      </c>
      <c r="EW442">
        <v>928</v>
      </c>
      <c r="EX442">
        <v>220329</v>
      </c>
      <c r="EY442" t="s">
        <v>4086</v>
      </c>
      <c r="EZ442">
        <v>1</v>
      </c>
      <c r="FC442">
        <v>95379</v>
      </c>
      <c r="FD442" t="s">
        <v>985</v>
      </c>
    </row>
    <row r="443" spans="1:160" x14ac:dyDescent="0.3">
      <c r="A443" t="str">
        <f>VLOOKUP(B443,Table2[],3,FALSE)</f>
        <v>Digital</v>
      </c>
      <c r="B443" t="str">
        <f>IF(OR(ISNUMBER(FIND("QVC",Z443)),ISNUMBER(FIND("QVC",AL443))),"QVC",IF(OR(ISNUMBER(FIND("NCO",H443)),ISNUMBER(FIND("NCO",Y443))), "NCO", IF(AL443="consumer","PMD.com",VLOOKUP(LEFT(H443,2),Tables!$E$1:$F$11,2,FALSE))))</f>
        <v>PMD.com</v>
      </c>
      <c r="C443">
        <f t="shared" si="19"/>
        <v>55110001</v>
      </c>
      <c r="D443">
        <f t="shared" si="20"/>
        <v>1</v>
      </c>
      <c r="E443" t="str">
        <f t="shared" ca="1" si="18"/>
        <v>shifted orders shipped</v>
      </c>
      <c r="F443" t="s">
        <v>3539</v>
      </c>
      <c r="G443" t="s">
        <v>335</v>
      </c>
      <c r="H443" t="s">
        <v>3176</v>
      </c>
      <c r="I443" s="6">
        <v>44011.417858796296</v>
      </c>
      <c r="J443" t="s">
        <v>16</v>
      </c>
      <c r="K443" s="6">
        <v>44013.272199074076</v>
      </c>
      <c r="M443" t="s">
        <v>4083</v>
      </c>
      <c r="N443" t="s">
        <v>4084</v>
      </c>
      <c r="Q443" t="s">
        <v>2205</v>
      </c>
      <c r="R443" t="s">
        <v>373</v>
      </c>
      <c r="S443">
        <v>3053</v>
      </c>
      <c r="T443" t="s">
        <v>338</v>
      </c>
      <c r="U443" t="s">
        <v>530</v>
      </c>
      <c r="W443" t="s">
        <v>4085</v>
      </c>
      <c r="Z443" t="s">
        <v>4083</v>
      </c>
      <c r="AA443" t="s">
        <v>4084</v>
      </c>
      <c r="AD443" t="s">
        <v>2205</v>
      </c>
      <c r="AE443" t="s">
        <v>373</v>
      </c>
      <c r="AF443">
        <v>3053</v>
      </c>
      <c r="AG443" t="s">
        <v>338</v>
      </c>
      <c r="AH443" t="s">
        <v>530</v>
      </c>
      <c r="AJ443" t="s">
        <v>4085</v>
      </c>
      <c r="AL443" t="s">
        <v>339</v>
      </c>
      <c r="AM443">
        <v>1</v>
      </c>
      <c r="AN443">
        <v>1</v>
      </c>
      <c r="AO443">
        <v>6371</v>
      </c>
      <c r="AQ443">
        <v>124056</v>
      </c>
      <c r="AR443">
        <v>55110001</v>
      </c>
      <c r="AS443" t="s">
        <v>127</v>
      </c>
      <c r="AT443" t="s">
        <v>128</v>
      </c>
      <c r="AW443" t="s">
        <v>340</v>
      </c>
      <c r="AX443" t="s">
        <v>340</v>
      </c>
      <c r="AY443" t="s">
        <v>382</v>
      </c>
      <c r="AZ443">
        <v>0</v>
      </c>
      <c r="BY443" t="s">
        <v>342</v>
      </c>
      <c r="EQ443">
        <v>238807</v>
      </c>
      <c r="ER443" t="s">
        <v>3177</v>
      </c>
      <c r="EV443">
        <v>17285772</v>
      </c>
      <c r="EW443">
        <v>928</v>
      </c>
      <c r="EX443">
        <v>220329</v>
      </c>
      <c r="EY443" t="s">
        <v>4086</v>
      </c>
      <c r="EZ443">
        <v>1</v>
      </c>
      <c r="FC443">
        <v>55110001</v>
      </c>
      <c r="FD443" t="s">
        <v>128</v>
      </c>
    </row>
    <row r="444" spans="1:160" x14ac:dyDescent="0.3">
      <c r="A444" t="str">
        <f>VLOOKUP(B444,Table2[],3,FALSE)</f>
        <v>Digital</v>
      </c>
      <c r="B444" t="str">
        <f>IF(OR(ISNUMBER(FIND("QVC",Z444)),ISNUMBER(FIND("QVC",AL444))),"QVC",IF(OR(ISNUMBER(FIND("NCO",H444)),ISNUMBER(FIND("NCO",Y444))), "NCO", IF(AL444="consumer","PMD.com",VLOOKUP(LEFT(H444,2),Tables!$E$1:$F$11,2,FALSE))))</f>
        <v>PMD.com</v>
      </c>
      <c r="C444">
        <f t="shared" si="19"/>
        <v>51010010</v>
      </c>
      <c r="D444">
        <f t="shared" si="20"/>
        <v>1</v>
      </c>
      <c r="E444" t="str">
        <f t="shared" ca="1" si="18"/>
        <v>shifted orders shipped</v>
      </c>
      <c r="F444" t="s">
        <v>3539</v>
      </c>
      <c r="G444" t="s">
        <v>335</v>
      </c>
      <c r="H444" t="s">
        <v>3176</v>
      </c>
      <c r="I444" s="6">
        <v>44011.417858796296</v>
      </c>
      <c r="J444" t="s">
        <v>16</v>
      </c>
      <c r="K444" s="6">
        <v>44013.272199074076</v>
      </c>
      <c r="M444" t="s">
        <v>4083</v>
      </c>
      <c r="N444" t="s">
        <v>4084</v>
      </c>
      <c r="Q444" t="s">
        <v>2205</v>
      </c>
      <c r="R444" t="s">
        <v>373</v>
      </c>
      <c r="S444">
        <v>3053</v>
      </c>
      <c r="T444" t="s">
        <v>338</v>
      </c>
      <c r="U444" t="s">
        <v>530</v>
      </c>
      <c r="W444" t="s">
        <v>4085</v>
      </c>
      <c r="Z444" t="s">
        <v>4083</v>
      </c>
      <c r="AA444" t="s">
        <v>4084</v>
      </c>
      <c r="AD444" t="s">
        <v>2205</v>
      </c>
      <c r="AE444" t="s">
        <v>373</v>
      </c>
      <c r="AF444">
        <v>3053</v>
      </c>
      <c r="AG444" t="s">
        <v>338</v>
      </c>
      <c r="AH444" t="s">
        <v>530</v>
      </c>
      <c r="AJ444" t="s">
        <v>4085</v>
      </c>
      <c r="AL444" t="s">
        <v>339</v>
      </c>
      <c r="AM444">
        <v>1</v>
      </c>
      <c r="AN444">
        <v>1</v>
      </c>
      <c r="AO444">
        <v>11922</v>
      </c>
      <c r="AQ444">
        <v>125659</v>
      </c>
      <c r="AR444">
        <v>51010010</v>
      </c>
      <c r="AS444" t="s">
        <v>1060</v>
      </c>
      <c r="AT444" t="s">
        <v>170</v>
      </c>
      <c r="AW444" t="s">
        <v>343</v>
      </c>
      <c r="BY444" t="s">
        <v>342</v>
      </c>
      <c r="EQ444">
        <v>247972</v>
      </c>
      <c r="ER444" t="s">
        <v>3177</v>
      </c>
      <c r="EV444">
        <v>17285772</v>
      </c>
      <c r="EW444">
        <v>928</v>
      </c>
      <c r="EX444">
        <v>220329</v>
      </c>
      <c r="EY444" t="s">
        <v>4086</v>
      </c>
      <c r="EZ444">
        <v>1</v>
      </c>
      <c r="FC444">
        <v>95379</v>
      </c>
      <c r="FD444" t="s">
        <v>985</v>
      </c>
    </row>
    <row r="445" spans="1:160" x14ac:dyDescent="0.3">
      <c r="A445" t="str">
        <f>VLOOKUP(B445,Table2[],3,FALSE)</f>
        <v>Digital</v>
      </c>
      <c r="B445" t="str">
        <f>IF(OR(ISNUMBER(FIND("QVC",Z445)),ISNUMBER(FIND("QVC",AL445))),"QVC",IF(OR(ISNUMBER(FIND("NCO",H445)),ISNUMBER(FIND("NCO",Y445))), "NCO", IF(AL445="consumer","PMD.com",VLOOKUP(LEFT(H445,2),Tables!$E$1:$F$11,2,FALSE))))</f>
        <v>PMD.com</v>
      </c>
      <c r="C445">
        <f t="shared" si="19"/>
        <v>52430001</v>
      </c>
      <c r="D445">
        <f t="shared" si="20"/>
        <v>1</v>
      </c>
      <c r="E445" t="str">
        <f t="shared" ca="1" si="18"/>
        <v>shifted orders shipped</v>
      </c>
      <c r="F445" t="s">
        <v>3539</v>
      </c>
      <c r="G445" t="s">
        <v>335</v>
      </c>
      <c r="H445" t="s">
        <v>3418</v>
      </c>
      <c r="I445" s="6">
        <v>44011.553553240738</v>
      </c>
      <c r="J445" t="s">
        <v>16</v>
      </c>
      <c r="K445" s="6">
        <v>44013.272222222222</v>
      </c>
      <c r="M445" t="s">
        <v>4087</v>
      </c>
      <c r="N445" t="s">
        <v>4088</v>
      </c>
      <c r="O445" t="s">
        <v>4089</v>
      </c>
      <c r="Q445" t="s">
        <v>1430</v>
      </c>
      <c r="R445" t="s">
        <v>400</v>
      </c>
      <c r="S445" t="s">
        <v>4090</v>
      </c>
      <c r="T445" t="s">
        <v>338</v>
      </c>
      <c r="U445" t="s">
        <v>530</v>
      </c>
      <c r="W445" t="s">
        <v>4091</v>
      </c>
      <c r="Z445" t="s">
        <v>4087</v>
      </c>
      <c r="AA445" t="s">
        <v>4088</v>
      </c>
      <c r="AB445" t="s">
        <v>4089</v>
      </c>
      <c r="AD445" t="s">
        <v>1430</v>
      </c>
      <c r="AE445" t="s">
        <v>400</v>
      </c>
      <c r="AF445" t="s">
        <v>4090</v>
      </c>
      <c r="AG445" t="s">
        <v>338</v>
      </c>
      <c r="AH445" t="s">
        <v>530</v>
      </c>
      <c r="AJ445" t="s">
        <v>4091</v>
      </c>
      <c r="AL445" t="s">
        <v>339</v>
      </c>
      <c r="AM445">
        <v>1</v>
      </c>
      <c r="AN445">
        <v>1</v>
      </c>
      <c r="AO445">
        <v>12063</v>
      </c>
      <c r="AQ445">
        <v>127155</v>
      </c>
      <c r="AR445">
        <v>52430001</v>
      </c>
      <c r="AS445" t="s">
        <v>927</v>
      </c>
      <c r="AT445" t="s">
        <v>75</v>
      </c>
      <c r="AW445" t="s">
        <v>340</v>
      </c>
      <c r="AX445" t="s">
        <v>340</v>
      </c>
      <c r="AY445" t="s">
        <v>357</v>
      </c>
      <c r="AZ445" t="s">
        <v>363</v>
      </c>
      <c r="BY445" t="s">
        <v>342</v>
      </c>
      <c r="EQ445">
        <v>249990</v>
      </c>
      <c r="ER445" t="s">
        <v>3419</v>
      </c>
      <c r="EV445">
        <v>17285897</v>
      </c>
      <c r="EW445">
        <v>928</v>
      </c>
      <c r="EX445">
        <v>220451</v>
      </c>
      <c r="EY445" t="s">
        <v>4092</v>
      </c>
      <c r="EZ445">
        <v>1</v>
      </c>
      <c r="FC445">
        <v>95384</v>
      </c>
      <c r="FD445" t="s">
        <v>3530</v>
      </c>
    </row>
    <row r="446" spans="1:160" x14ac:dyDescent="0.3">
      <c r="A446" t="str">
        <f>VLOOKUP(B446,Table2[],3,FALSE)</f>
        <v>Digital</v>
      </c>
      <c r="B446" t="str">
        <f>IF(OR(ISNUMBER(FIND("QVC",Z446)),ISNUMBER(FIND("QVC",AL446))),"QVC",IF(OR(ISNUMBER(FIND("NCO",H446)),ISNUMBER(FIND("NCO",Y446))), "NCO", IF(AL446="consumer","PMD.com",VLOOKUP(LEFT(H446,2),Tables!$E$1:$F$11,2,FALSE))))</f>
        <v>PMD.com</v>
      </c>
      <c r="C446">
        <f t="shared" si="19"/>
        <v>53920001</v>
      </c>
      <c r="D446">
        <f t="shared" si="20"/>
        <v>1</v>
      </c>
      <c r="E446" t="str">
        <f t="shared" ca="1" si="18"/>
        <v>shifted orders shipped</v>
      </c>
      <c r="F446" t="s">
        <v>3539</v>
      </c>
      <c r="G446" t="s">
        <v>335</v>
      </c>
      <c r="H446" t="s">
        <v>3418</v>
      </c>
      <c r="I446" s="6">
        <v>44011.553553240738</v>
      </c>
      <c r="J446" t="s">
        <v>16</v>
      </c>
      <c r="K446" s="6">
        <v>44013.272222222222</v>
      </c>
      <c r="M446" t="s">
        <v>4087</v>
      </c>
      <c r="N446" t="s">
        <v>4088</v>
      </c>
      <c r="O446" t="s">
        <v>4089</v>
      </c>
      <c r="Q446" t="s">
        <v>1430</v>
      </c>
      <c r="R446" t="s">
        <v>400</v>
      </c>
      <c r="S446" t="s">
        <v>4090</v>
      </c>
      <c r="T446" t="s">
        <v>338</v>
      </c>
      <c r="U446" t="s">
        <v>530</v>
      </c>
      <c r="W446" t="s">
        <v>4091</v>
      </c>
      <c r="Z446" t="s">
        <v>4087</v>
      </c>
      <c r="AA446" t="s">
        <v>4088</v>
      </c>
      <c r="AB446" t="s">
        <v>4089</v>
      </c>
      <c r="AD446" t="s">
        <v>1430</v>
      </c>
      <c r="AE446" t="s">
        <v>400</v>
      </c>
      <c r="AF446" t="s">
        <v>4090</v>
      </c>
      <c r="AG446" t="s">
        <v>338</v>
      </c>
      <c r="AH446" t="s">
        <v>530</v>
      </c>
      <c r="AJ446" t="s">
        <v>4091</v>
      </c>
      <c r="AL446" t="s">
        <v>339</v>
      </c>
      <c r="AM446">
        <v>1</v>
      </c>
      <c r="AN446">
        <v>1</v>
      </c>
      <c r="AO446">
        <v>14899</v>
      </c>
      <c r="AQ446">
        <v>124468</v>
      </c>
      <c r="AR446">
        <v>53920001</v>
      </c>
      <c r="AS446">
        <v>9000000</v>
      </c>
      <c r="AT446" t="s">
        <v>40</v>
      </c>
      <c r="AW446" t="s">
        <v>343</v>
      </c>
      <c r="BY446" t="s">
        <v>342</v>
      </c>
      <c r="EQ446">
        <v>243396</v>
      </c>
      <c r="ER446" t="s">
        <v>3419</v>
      </c>
      <c r="EV446">
        <v>17285897</v>
      </c>
      <c r="EW446">
        <v>928</v>
      </c>
      <c r="EX446">
        <v>220451</v>
      </c>
      <c r="EY446" t="s">
        <v>4092</v>
      </c>
      <c r="EZ446">
        <v>1</v>
      </c>
      <c r="FC446">
        <v>95384</v>
      </c>
      <c r="FD446" t="s">
        <v>3530</v>
      </c>
    </row>
    <row r="447" spans="1:160" x14ac:dyDescent="0.3">
      <c r="A447" t="str">
        <f>VLOOKUP(B447,Table2[],3,FALSE)</f>
        <v>Digital</v>
      </c>
      <c r="B447" t="str">
        <f>IF(OR(ISNUMBER(FIND("QVC",Z447)),ISNUMBER(FIND("QVC",AL447))),"QVC",IF(OR(ISNUMBER(FIND("NCO",H447)),ISNUMBER(FIND("NCO",Y447))), "NCO", IF(AL447="consumer","PMD.com",VLOOKUP(LEFT(H447,2),Tables!$E$1:$F$11,2,FALSE))))</f>
        <v>PMD.com</v>
      </c>
      <c r="C447">
        <f t="shared" si="19"/>
        <v>53200001</v>
      </c>
      <c r="D447">
        <f t="shared" si="20"/>
        <v>1</v>
      </c>
      <c r="E447" t="str">
        <f t="shared" ca="1" si="18"/>
        <v>shifted orders shipped</v>
      </c>
      <c r="F447" t="s">
        <v>3539</v>
      </c>
      <c r="G447" t="s">
        <v>335</v>
      </c>
      <c r="H447" t="s">
        <v>3418</v>
      </c>
      <c r="I447" s="6">
        <v>44011.553553240738</v>
      </c>
      <c r="J447" t="s">
        <v>16</v>
      </c>
      <c r="K447" s="6">
        <v>44013.272222222222</v>
      </c>
      <c r="M447" t="s">
        <v>4087</v>
      </c>
      <c r="N447" t="s">
        <v>4088</v>
      </c>
      <c r="O447" t="s">
        <v>4089</v>
      </c>
      <c r="Q447" t="s">
        <v>1430</v>
      </c>
      <c r="R447" t="s">
        <v>400</v>
      </c>
      <c r="S447" t="s">
        <v>4090</v>
      </c>
      <c r="T447" t="s">
        <v>338</v>
      </c>
      <c r="U447" t="s">
        <v>530</v>
      </c>
      <c r="W447" t="s">
        <v>4091</v>
      </c>
      <c r="Z447" t="s">
        <v>4087</v>
      </c>
      <c r="AA447" t="s">
        <v>4088</v>
      </c>
      <c r="AB447" t="s">
        <v>4089</v>
      </c>
      <c r="AD447" t="s">
        <v>1430</v>
      </c>
      <c r="AE447" t="s">
        <v>400</v>
      </c>
      <c r="AF447" t="s">
        <v>4090</v>
      </c>
      <c r="AG447" t="s">
        <v>338</v>
      </c>
      <c r="AH447" t="s">
        <v>530</v>
      </c>
      <c r="AJ447" t="s">
        <v>4091</v>
      </c>
      <c r="AL447" t="s">
        <v>339</v>
      </c>
      <c r="AM447">
        <v>1</v>
      </c>
      <c r="AN447">
        <v>1</v>
      </c>
      <c r="AO447">
        <v>15189</v>
      </c>
      <c r="AQ447">
        <v>123906</v>
      </c>
      <c r="AR447">
        <v>53200001</v>
      </c>
      <c r="AS447" t="s">
        <v>973</v>
      </c>
      <c r="AT447" t="s">
        <v>50</v>
      </c>
      <c r="AW447" t="s">
        <v>340</v>
      </c>
      <c r="AX447" t="s">
        <v>340</v>
      </c>
      <c r="AY447" t="s">
        <v>357</v>
      </c>
      <c r="AZ447" t="s">
        <v>363</v>
      </c>
      <c r="BY447" t="s">
        <v>342</v>
      </c>
      <c r="EQ447">
        <v>252156</v>
      </c>
      <c r="ER447" t="s">
        <v>3419</v>
      </c>
      <c r="EV447">
        <v>17285897</v>
      </c>
      <c r="EW447">
        <v>928</v>
      </c>
      <c r="EX447">
        <v>220451</v>
      </c>
      <c r="EY447" t="s">
        <v>4092</v>
      </c>
      <c r="EZ447">
        <v>1</v>
      </c>
      <c r="FC447">
        <v>53200001</v>
      </c>
      <c r="FD447" t="s">
        <v>50</v>
      </c>
    </row>
    <row r="448" spans="1:160" x14ac:dyDescent="0.3">
      <c r="A448" t="str">
        <f>VLOOKUP(B448,Table2[],3,FALSE)</f>
        <v>Digital</v>
      </c>
      <c r="B448" t="str">
        <f>IF(OR(ISNUMBER(FIND("QVC",Z448)),ISNUMBER(FIND("QVC",AL448))),"QVC",IF(OR(ISNUMBER(FIND("NCO",H448)),ISNUMBER(FIND("NCO",Y448))), "NCO", IF(AL448="consumer","PMD.com",VLOOKUP(LEFT(H448,2),Tables!$E$1:$F$11,2,FALSE))))</f>
        <v>PMD.com</v>
      </c>
      <c r="C448">
        <f t="shared" si="19"/>
        <v>7503</v>
      </c>
      <c r="D448">
        <f t="shared" si="20"/>
        <v>1</v>
      </c>
      <c r="E448" t="str">
        <f t="shared" ca="1" si="18"/>
        <v>shifted orders shipped</v>
      </c>
      <c r="F448" t="s">
        <v>3539</v>
      </c>
      <c r="G448" t="s">
        <v>335</v>
      </c>
      <c r="H448" t="s">
        <v>3418</v>
      </c>
      <c r="I448" s="6">
        <v>44011.553553240738</v>
      </c>
      <c r="J448" t="s">
        <v>16</v>
      </c>
      <c r="K448" s="6">
        <v>44013.272222222222</v>
      </c>
      <c r="M448" t="s">
        <v>4087</v>
      </c>
      <c r="N448" t="s">
        <v>4088</v>
      </c>
      <c r="O448" t="s">
        <v>4089</v>
      </c>
      <c r="Q448" t="s">
        <v>1430</v>
      </c>
      <c r="R448" t="s">
        <v>400</v>
      </c>
      <c r="S448" t="s">
        <v>4090</v>
      </c>
      <c r="T448" t="s">
        <v>338</v>
      </c>
      <c r="U448" t="s">
        <v>530</v>
      </c>
      <c r="W448" t="s">
        <v>4091</v>
      </c>
      <c r="Z448" t="s">
        <v>4087</v>
      </c>
      <c r="AA448" t="s">
        <v>4088</v>
      </c>
      <c r="AB448" t="s">
        <v>4089</v>
      </c>
      <c r="AD448" t="s">
        <v>1430</v>
      </c>
      <c r="AE448" t="s">
        <v>400</v>
      </c>
      <c r="AF448" t="s">
        <v>4090</v>
      </c>
      <c r="AG448" t="s">
        <v>338</v>
      </c>
      <c r="AH448" t="s">
        <v>530</v>
      </c>
      <c r="AJ448" t="s">
        <v>4091</v>
      </c>
      <c r="AL448" t="s">
        <v>339</v>
      </c>
      <c r="AM448">
        <v>1</v>
      </c>
      <c r="AN448">
        <v>1</v>
      </c>
      <c r="AO448">
        <v>5773</v>
      </c>
      <c r="AQ448">
        <v>124680</v>
      </c>
      <c r="AR448">
        <v>7503</v>
      </c>
      <c r="AS448" t="s">
        <v>77</v>
      </c>
      <c r="AT448" t="s">
        <v>78</v>
      </c>
      <c r="AW448" t="s">
        <v>349</v>
      </c>
      <c r="AX448" t="s">
        <v>350</v>
      </c>
      <c r="AY448" t="s">
        <v>345</v>
      </c>
      <c r="AZ448" t="s">
        <v>346</v>
      </c>
      <c r="BY448" t="s">
        <v>342</v>
      </c>
      <c r="EQ448">
        <v>247587</v>
      </c>
      <c r="ER448" t="s">
        <v>3419</v>
      </c>
      <c r="EV448">
        <v>17285897</v>
      </c>
      <c r="EW448">
        <v>928</v>
      </c>
      <c r="EX448">
        <v>220451</v>
      </c>
      <c r="EY448" t="s">
        <v>4092</v>
      </c>
      <c r="EZ448">
        <v>1</v>
      </c>
      <c r="FC448">
        <v>7503</v>
      </c>
      <c r="FD448" t="s">
        <v>78</v>
      </c>
    </row>
    <row r="449" spans="1:160" x14ac:dyDescent="0.3">
      <c r="A449" t="str">
        <f>VLOOKUP(B449,Table2[],3,FALSE)</f>
        <v>Digital</v>
      </c>
      <c r="B449" t="str">
        <f>IF(OR(ISNUMBER(FIND("QVC",Z449)),ISNUMBER(FIND("QVC",AL449))),"QVC",IF(OR(ISNUMBER(FIND("NCO",H449)),ISNUMBER(FIND("NCO",Y449))), "NCO", IF(AL449="consumer","PMD.com",VLOOKUP(LEFT(H449,2),Tables!$E$1:$F$11,2,FALSE))))</f>
        <v>PMD.com</v>
      </c>
      <c r="C449">
        <f t="shared" si="19"/>
        <v>51090030</v>
      </c>
      <c r="D449">
        <f t="shared" si="20"/>
        <v>1</v>
      </c>
      <c r="E449" t="str">
        <f t="shared" ca="1" si="18"/>
        <v>shifted orders shipped</v>
      </c>
      <c r="F449" t="s">
        <v>3539</v>
      </c>
      <c r="G449" t="s">
        <v>335</v>
      </c>
      <c r="H449" t="s">
        <v>3418</v>
      </c>
      <c r="I449" s="6">
        <v>44011.553553240738</v>
      </c>
      <c r="J449" t="s">
        <v>16</v>
      </c>
      <c r="K449" s="6">
        <v>44013.272222222222</v>
      </c>
      <c r="M449" t="s">
        <v>4087</v>
      </c>
      <c r="N449" t="s">
        <v>4088</v>
      </c>
      <c r="O449" t="s">
        <v>4089</v>
      </c>
      <c r="Q449" t="s">
        <v>1430</v>
      </c>
      <c r="R449" t="s">
        <v>400</v>
      </c>
      <c r="S449" t="s">
        <v>4090</v>
      </c>
      <c r="T449" t="s">
        <v>338</v>
      </c>
      <c r="U449" t="s">
        <v>530</v>
      </c>
      <c r="W449" t="s">
        <v>4091</v>
      </c>
      <c r="Z449" t="s">
        <v>4087</v>
      </c>
      <c r="AA449" t="s">
        <v>4088</v>
      </c>
      <c r="AB449" t="s">
        <v>4089</v>
      </c>
      <c r="AD449" t="s">
        <v>1430</v>
      </c>
      <c r="AE449" t="s">
        <v>400</v>
      </c>
      <c r="AF449" t="s">
        <v>4090</v>
      </c>
      <c r="AG449" t="s">
        <v>338</v>
      </c>
      <c r="AH449" t="s">
        <v>530</v>
      </c>
      <c r="AJ449" t="s">
        <v>4091</v>
      </c>
      <c r="AL449" t="s">
        <v>339</v>
      </c>
      <c r="AM449">
        <v>1</v>
      </c>
      <c r="AN449">
        <v>1</v>
      </c>
      <c r="AO449">
        <v>6688</v>
      </c>
      <c r="AQ449">
        <v>125960</v>
      </c>
      <c r="AR449">
        <v>51090030</v>
      </c>
      <c r="AS449" t="s">
        <v>3043</v>
      </c>
      <c r="AT449" t="s">
        <v>628</v>
      </c>
      <c r="AW449" t="s">
        <v>343</v>
      </c>
      <c r="BY449" t="s">
        <v>342</v>
      </c>
      <c r="BZ449" t="b">
        <v>0</v>
      </c>
      <c r="EQ449">
        <v>243047</v>
      </c>
      <c r="ER449" t="s">
        <v>3419</v>
      </c>
      <c r="EV449">
        <v>17285897</v>
      </c>
      <c r="EW449">
        <v>928</v>
      </c>
      <c r="EX449">
        <v>220451</v>
      </c>
      <c r="EY449" t="s">
        <v>4092</v>
      </c>
      <c r="EZ449">
        <v>1</v>
      </c>
      <c r="FC449">
        <v>95384</v>
      </c>
      <c r="FD449" t="s">
        <v>3530</v>
      </c>
    </row>
    <row r="450" spans="1:160" x14ac:dyDescent="0.3">
      <c r="A450" t="str">
        <f>VLOOKUP(B450,Table2[],3,FALSE)</f>
        <v>Digital</v>
      </c>
      <c r="B450" t="str">
        <f>IF(OR(ISNUMBER(FIND("QVC",Z450)),ISNUMBER(FIND("QVC",AL450))),"QVC",IF(OR(ISNUMBER(FIND("NCO",H450)),ISNUMBER(FIND("NCO",Y450))), "NCO", IF(AL450="consumer","PMD.com",VLOOKUP(LEFT(H450,2),Tables!$E$1:$F$11,2,FALSE))))</f>
        <v>PMD.com</v>
      </c>
      <c r="C450">
        <f t="shared" si="19"/>
        <v>53200001</v>
      </c>
      <c r="D450">
        <f t="shared" si="20"/>
        <v>1</v>
      </c>
      <c r="E450" t="str">
        <f t="shared" ca="1" si="18"/>
        <v>shifted orders shipped</v>
      </c>
      <c r="F450" t="s">
        <v>3539</v>
      </c>
      <c r="G450" t="s">
        <v>335</v>
      </c>
      <c r="H450" t="s">
        <v>3076</v>
      </c>
      <c r="I450" s="6">
        <v>44011.358726851853</v>
      </c>
      <c r="J450" t="s">
        <v>16</v>
      </c>
      <c r="K450" s="6">
        <v>44013.272523148145</v>
      </c>
      <c r="M450" t="s">
        <v>4093</v>
      </c>
      <c r="N450" t="s">
        <v>4094</v>
      </c>
      <c r="Q450" t="s">
        <v>689</v>
      </c>
      <c r="R450" t="s">
        <v>389</v>
      </c>
      <c r="S450">
        <v>14086</v>
      </c>
      <c r="T450" t="s">
        <v>338</v>
      </c>
      <c r="U450" t="s">
        <v>530</v>
      </c>
      <c r="W450" t="s">
        <v>4095</v>
      </c>
      <c r="Z450" t="s">
        <v>4093</v>
      </c>
      <c r="AA450" t="s">
        <v>4094</v>
      </c>
      <c r="AD450" t="s">
        <v>689</v>
      </c>
      <c r="AE450" t="s">
        <v>389</v>
      </c>
      <c r="AF450">
        <v>14086</v>
      </c>
      <c r="AG450" t="s">
        <v>338</v>
      </c>
      <c r="AH450" t="s">
        <v>530</v>
      </c>
      <c r="AJ450" t="s">
        <v>4095</v>
      </c>
      <c r="AL450" t="s">
        <v>339</v>
      </c>
      <c r="AM450">
        <v>1</v>
      </c>
      <c r="AN450">
        <v>1</v>
      </c>
      <c r="AO450">
        <v>15189</v>
      </c>
      <c r="AQ450">
        <v>123906</v>
      </c>
      <c r="AR450">
        <v>53200001</v>
      </c>
      <c r="AS450" t="s">
        <v>973</v>
      </c>
      <c r="AT450" t="s">
        <v>50</v>
      </c>
      <c r="AW450" t="s">
        <v>340</v>
      </c>
      <c r="AX450" t="s">
        <v>340</v>
      </c>
      <c r="AY450" t="s">
        <v>357</v>
      </c>
      <c r="AZ450" t="s">
        <v>363</v>
      </c>
      <c r="BY450" t="s">
        <v>342</v>
      </c>
      <c r="EQ450">
        <v>252156</v>
      </c>
      <c r="ER450" t="s">
        <v>3077</v>
      </c>
      <c r="EV450">
        <v>17285722</v>
      </c>
      <c r="EW450">
        <v>928</v>
      </c>
      <c r="EX450">
        <v>220278</v>
      </c>
      <c r="EY450" t="s">
        <v>4096</v>
      </c>
      <c r="EZ450">
        <v>1</v>
      </c>
      <c r="FC450">
        <v>53200001</v>
      </c>
      <c r="FD450" t="s">
        <v>50</v>
      </c>
    </row>
    <row r="451" spans="1:160" x14ac:dyDescent="0.3">
      <c r="A451" t="str">
        <f>VLOOKUP(B451,Table2[],3,FALSE)</f>
        <v>Digital</v>
      </c>
      <c r="B451" t="str">
        <f>IF(OR(ISNUMBER(FIND("QVC",Z451)),ISNUMBER(FIND("QVC",AL451))),"QVC",IF(OR(ISNUMBER(FIND("NCO",H451)),ISNUMBER(FIND("NCO",Y451))), "NCO", IF(AL451="consumer","PMD.com",VLOOKUP(LEFT(H451,2),Tables!$E$1:$F$11,2,FALSE))))</f>
        <v>PMD.com</v>
      </c>
      <c r="C451">
        <f t="shared" si="19"/>
        <v>51090001</v>
      </c>
      <c r="D451">
        <f t="shared" si="20"/>
        <v>1</v>
      </c>
      <c r="E451" t="str">
        <f t="shared" ref="E451:E514" ca="1" si="21">IF(MONTH(TODAY())-MONTH(I451)&gt;0,"shifted orders shipped","MTD orders shipped")</f>
        <v>shifted orders shipped</v>
      </c>
      <c r="F451" t="s">
        <v>3539</v>
      </c>
      <c r="G451" t="s">
        <v>335</v>
      </c>
      <c r="H451" t="s">
        <v>3076</v>
      </c>
      <c r="I451" s="6">
        <v>44011.358726851853</v>
      </c>
      <c r="J451" t="s">
        <v>16</v>
      </c>
      <c r="K451" s="6">
        <v>44013.272523148145</v>
      </c>
      <c r="M451" t="s">
        <v>4093</v>
      </c>
      <c r="N451" t="s">
        <v>4094</v>
      </c>
      <c r="Q451" t="s">
        <v>689</v>
      </c>
      <c r="R451" t="s">
        <v>389</v>
      </c>
      <c r="S451">
        <v>14086</v>
      </c>
      <c r="T451" t="s">
        <v>338</v>
      </c>
      <c r="U451" t="s">
        <v>530</v>
      </c>
      <c r="W451" t="s">
        <v>4095</v>
      </c>
      <c r="Z451" t="s">
        <v>4093</v>
      </c>
      <c r="AA451" t="s">
        <v>4094</v>
      </c>
      <c r="AD451" t="s">
        <v>689</v>
      </c>
      <c r="AE451" t="s">
        <v>389</v>
      </c>
      <c r="AF451">
        <v>14086</v>
      </c>
      <c r="AG451" t="s">
        <v>338</v>
      </c>
      <c r="AH451" t="s">
        <v>530</v>
      </c>
      <c r="AJ451" t="s">
        <v>4095</v>
      </c>
      <c r="AL451" t="s">
        <v>339</v>
      </c>
      <c r="AM451">
        <v>1</v>
      </c>
      <c r="AN451">
        <v>1</v>
      </c>
      <c r="AO451">
        <v>4885</v>
      </c>
      <c r="AQ451">
        <v>124202</v>
      </c>
      <c r="AR451">
        <v>51090001</v>
      </c>
      <c r="AS451" t="s">
        <v>1986</v>
      </c>
      <c r="AT451" t="s">
        <v>60</v>
      </c>
      <c r="AW451" t="s">
        <v>340</v>
      </c>
      <c r="AX451" t="s">
        <v>340</v>
      </c>
      <c r="AY451" t="s">
        <v>357</v>
      </c>
      <c r="AZ451" t="s">
        <v>361</v>
      </c>
      <c r="BY451" t="s">
        <v>342</v>
      </c>
      <c r="EQ451">
        <v>250831</v>
      </c>
      <c r="ER451" t="s">
        <v>3077</v>
      </c>
      <c r="EV451">
        <v>17285722</v>
      </c>
      <c r="EW451">
        <v>928</v>
      </c>
      <c r="EX451">
        <v>220278</v>
      </c>
      <c r="EY451" t="s">
        <v>4096</v>
      </c>
      <c r="EZ451">
        <v>1</v>
      </c>
      <c r="FC451">
        <v>51090001</v>
      </c>
      <c r="FD451" t="s">
        <v>60</v>
      </c>
    </row>
    <row r="452" spans="1:160" x14ac:dyDescent="0.3">
      <c r="A452" t="str">
        <f>VLOOKUP(B452,Table2[],3,FALSE)</f>
        <v>Digital</v>
      </c>
      <c r="B452" t="str">
        <f>IF(OR(ISNUMBER(FIND("QVC",Z452)),ISNUMBER(FIND("QVC",AL452))),"QVC",IF(OR(ISNUMBER(FIND("NCO",H452)),ISNUMBER(FIND("NCO",Y452))), "NCO", IF(AL452="consumer","PMD.com",VLOOKUP(LEFT(H452,2),Tables!$E$1:$F$11,2,FALSE))))</f>
        <v>PMD.com</v>
      </c>
      <c r="C452">
        <f t="shared" ref="C452:C515" si="22">AR452</f>
        <v>54020001</v>
      </c>
      <c r="D452">
        <f t="shared" ref="D452:D515" si="23">AN452</f>
        <v>1</v>
      </c>
      <c r="E452" t="str">
        <f t="shared" ca="1" si="21"/>
        <v>shifted orders shipped</v>
      </c>
      <c r="F452" t="s">
        <v>3539</v>
      </c>
      <c r="G452" t="s">
        <v>335</v>
      </c>
      <c r="H452" t="s">
        <v>3218</v>
      </c>
      <c r="I452" s="6">
        <v>44011.443969907406</v>
      </c>
      <c r="J452" t="s">
        <v>16</v>
      </c>
      <c r="K452" s="6">
        <v>44013.272534722222</v>
      </c>
      <c r="M452" t="s">
        <v>4097</v>
      </c>
      <c r="N452" t="s">
        <v>4098</v>
      </c>
      <c r="O452" t="s">
        <v>1216</v>
      </c>
      <c r="Q452" t="s">
        <v>408</v>
      </c>
      <c r="R452" t="s">
        <v>389</v>
      </c>
      <c r="S452" t="s">
        <v>4099</v>
      </c>
      <c r="T452" t="s">
        <v>338</v>
      </c>
      <c r="U452" t="s">
        <v>530</v>
      </c>
      <c r="W452" t="s">
        <v>4100</v>
      </c>
      <c r="Z452" t="s">
        <v>4097</v>
      </c>
      <c r="AA452" t="s">
        <v>4098</v>
      </c>
      <c r="AB452" t="s">
        <v>1216</v>
      </c>
      <c r="AD452" t="s">
        <v>408</v>
      </c>
      <c r="AE452" t="s">
        <v>389</v>
      </c>
      <c r="AF452" t="s">
        <v>4099</v>
      </c>
      <c r="AG452" t="s">
        <v>338</v>
      </c>
      <c r="AH452" t="s">
        <v>530</v>
      </c>
      <c r="AJ452" t="s">
        <v>4100</v>
      </c>
      <c r="AL452" t="s">
        <v>339</v>
      </c>
      <c r="AM452">
        <v>1</v>
      </c>
      <c r="AN452">
        <v>1</v>
      </c>
      <c r="AO452">
        <v>3692</v>
      </c>
      <c r="AQ452">
        <v>124477</v>
      </c>
      <c r="AR452">
        <v>54020001</v>
      </c>
      <c r="AS452" t="s">
        <v>484</v>
      </c>
      <c r="AT452" t="s">
        <v>93</v>
      </c>
      <c r="AW452" t="s">
        <v>340</v>
      </c>
      <c r="AX452">
        <v>0</v>
      </c>
      <c r="AY452" t="s">
        <v>348</v>
      </c>
      <c r="AZ452">
        <v>0</v>
      </c>
      <c r="BY452" t="s">
        <v>342</v>
      </c>
      <c r="EQ452">
        <v>251671</v>
      </c>
      <c r="ER452" t="s">
        <v>3219</v>
      </c>
      <c r="EV452">
        <v>17285795</v>
      </c>
      <c r="EW452">
        <v>928</v>
      </c>
      <c r="EX452">
        <v>220351</v>
      </c>
      <c r="EY452">
        <v>9.2748999964335493E+25</v>
      </c>
      <c r="EZ452">
        <v>1</v>
      </c>
      <c r="FC452">
        <v>54020001</v>
      </c>
      <c r="FD452" t="s">
        <v>93</v>
      </c>
    </row>
    <row r="453" spans="1:160" x14ac:dyDescent="0.3">
      <c r="A453" t="str">
        <f>VLOOKUP(B453,Table2[],3,FALSE)</f>
        <v>Digital</v>
      </c>
      <c r="B453" t="str">
        <f>IF(OR(ISNUMBER(FIND("QVC",Z453)),ISNUMBER(FIND("QVC",AL453))),"QVC",IF(OR(ISNUMBER(FIND("NCO",H453)),ISNUMBER(FIND("NCO",Y453))), "NCO", IF(AL453="consumer","PMD.com",VLOOKUP(LEFT(H453,2),Tables!$E$1:$F$11,2,FALSE))))</f>
        <v>PMD.com</v>
      </c>
      <c r="C453">
        <f t="shared" si="22"/>
        <v>53710001</v>
      </c>
      <c r="D453">
        <f t="shared" si="23"/>
        <v>1</v>
      </c>
      <c r="E453" t="str">
        <f t="shared" ca="1" si="21"/>
        <v>shifted orders shipped</v>
      </c>
      <c r="F453" t="s">
        <v>3539</v>
      </c>
      <c r="G453" t="s">
        <v>335</v>
      </c>
      <c r="H453" t="s">
        <v>3218</v>
      </c>
      <c r="I453" s="6">
        <v>44011.443969907406</v>
      </c>
      <c r="J453" t="s">
        <v>16</v>
      </c>
      <c r="K453" s="6">
        <v>44013.272534722222</v>
      </c>
      <c r="M453" t="s">
        <v>4097</v>
      </c>
      <c r="N453" t="s">
        <v>4098</v>
      </c>
      <c r="O453" t="s">
        <v>1216</v>
      </c>
      <c r="Q453" t="s">
        <v>408</v>
      </c>
      <c r="R453" t="s">
        <v>389</v>
      </c>
      <c r="S453" t="s">
        <v>4099</v>
      </c>
      <c r="T453" t="s">
        <v>338</v>
      </c>
      <c r="U453" t="s">
        <v>530</v>
      </c>
      <c r="W453" t="s">
        <v>4100</v>
      </c>
      <c r="Z453" t="s">
        <v>4097</v>
      </c>
      <c r="AA453" t="s">
        <v>4098</v>
      </c>
      <c r="AB453" t="s">
        <v>1216</v>
      </c>
      <c r="AD453" t="s">
        <v>408</v>
      </c>
      <c r="AE453" t="s">
        <v>389</v>
      </c>
      <c r="AF453" t="s">
        <v>4099</v>
      </c>
      <c r="AG453" t="s">
        <v>338</v>
      </c>
      <c r="AH453" t="s">
        <v>530</v>
      </c>
      <c r="AJ453" t="s">
        <v>4100</v>
      </c>
      <c r="AL453" t="s">
        <v>339</v>
      </c>
      <c r="AM453">
        <v>1</v>
      </c>
      <c r="AN453">
        <v>1</v>
      </c>
      <c r="AO453">
        <v>4902</v>
      </c>
      <c r="AQ453">
        <v>124454</v>
      </c>
      <c r="AR453">
        <v>53710001</v>
      </c>
      <c r="AS453" t="s">
        <v>1873</v>
      </c>
      <c r="AT453" t="s">
        <v>66</v>
      </c>
      <c r="AW453" t="s">
        <v>343</v>
      </c>
      <c r="EQ453">
        <v>248267</v>
      </c>
      <c r="ER453" t="s">
        <v>3219</v>
      </c>
      <c r="EV453">
        <v>17285795</v>
      </c>
      <c r="EW453">
        <v>928</v>
      </c>
      <c r="EX453">
        <v>220351</v>
      </c>
      <c r="EY453">
        <v>9.2748999964335493E+25</v>
      </c>
      <c r="EZ453">
        <v>1</v>
      </c>
      <c r="FC453">
        <v>53710001</v>
      </c>
      <c r="FD453" t="s">
        <v>66</v>
      </c>
    </row>
    <row r="454" spans="1:160" x14ac:dyDescent="0.3">
      <c r="A454" t="str">
        <f>VLOOKUP(B454,Table2[],3,FALSE)</f>
        <v>Digital</v>
      </c>
      <c r="B454" t="str">
        <f>IF(OR(ISNUMBER(FIND("QVC",Z454)),ISNUMBER(FIND("QVC",AL454))),"QVC",IF(OR(ISNUMBER(FIND("NCO",H454)),ISNUMBER(FIND("NCO",Y454))), "NCO", IF(AL454="consumer","PMD.com",VLOOKUP(LEFT(H454,2),Tables!$E$1:$F$11,2,FALSE))))</f>
        <v>PMD.com</v>
      </c>
      <c r="C454">
        <f t="shared" si="22"/>
        <v>53900001</v>
      </c>
      <c r="D454">
        <f t="shared" si="23"/>
        <v>1</v>
      </c>
      <c r="E454" t="str">
        <f t="shared" ca="1" si="21"/>
        <v>shifted orders shipped</v>
      </c>
      <c r="F454" t="s">
        <v>3539</v>
      </c>
      <c r="G454" t="s">
        <v>335</v>
      </c>
      <c r="H454" t="s">
        <v>3218</v>
      </c>
      <c r="I454" s="6">
        <v>44011.443969907406</v>
      </c>
      <c r="J454" t="s">
        <v>16</v>
      </c>
      <c r="K454" s="6">
        <v>44013.272534722222</v>
      </c>
      <c r="M454" t="s">
        <v>4097</v>
      </c>
      <c r="N454" t="s">
        <v>4098</v>
      </c>
      <c r="O454" t="s">
        <v>1216</v>
      </c>
      <c r="Q454" t="s">
        <v>408</v>
      </c>
      <c r="R454" t="s">
        <v>389</v>
      </c>
      <c r="S454" t="s">
        <v>4099</v>
      </c>
      <c r="T454" t="s">
        <v>338</v>
      </c>
      <c r="U454" t="s">
        <v>530</v>
      </c>
      <c r="W454" t="s">
        <v>4100</v>
      </c>
      <c r="Z454" t="s">
        <v>4097</v>
      </c>
      <c r="AA454" t="s">
        <v>4098</v>
      </c>
      <c r="AB454" t="s">
        <v>1216</v>
      </c>
      <c r="AD454" t="s">
        <v>408</v>
      </c>
      <c r="AE454" t="s">
        <v>389</v>
      </c>
      <c r="AF454" t="s">
        <v>4099</v>
      </c>
      <c r="AG454" t="s">
        <v>338</v>
      </c>
      <c r="AH454" t="s">
        <v>530</v>
      </c>
      <c r="AJ454" t="s">
        <v>4100</v>
      </c>
      <c r="AL454" t="s">
        <v>339</v>
      </c>
      <c r="AM454">
        <v>1</v>
      </c>
      <c r="AN454">
        <v>1</v>
      </c>
      <c r="AO454">
        <v>31217</v>
      </c>
      <c r="AQ454">
        <v>124466</v>
      </c>
      <c r="AR454">
        <v>53900001</v>
      </c>
      <c r="AS454" t="s">
        <v>1697</v>
      </c>
      <c r="AT454" t="s">
        <v>104</v>
      </c>
      <c r="AW454" t="s">
        <v>343</v>
      </c>
      <c r="BY454" t="s">
        <v>342</v>
      </c>
      <c r="EQ454">
        <v>247378</v>
      </c>
      <c r="ER454" t="s">
        <v>3219</v>
      </c>
      <c r="EV454">
        <v>17285795</v>
      </c>
      <c r="EW454">
        <v>928</v>
      </c>
      <c r="EX454">
        <v>220351</v>
      </c>
      <c r="EY454">
        <v>9.2748999964335493E+25</v>
      </c>
      <c r="EZ454">
        <v>1</v>
      </c>
      <c r="FC454">
        <v>53900001</v>
      </c>
      <c r="FD454" t="s">
        <v>104</v>
      </c>
    </row>
    <row r="455" spans="1:160" x14ac:dyDescent="0.3">
      <c r="A455" t="str">
        <f>VLOOKUP(B455,Table2[],3,FALSE)</f>
        <v>Digital</v>
      </c>
      <c r="B455" t="str">
        <f>IF(OR(ISNUMBER(FIND("QVC",Z455)),ISNUMBER(FIND("QVC",AL455))),"QVC",IF(OR(ISNUMBER(FIND("NCO",H455)),ISNUMBER(FIND("NCO",Y455))), "NCO", IF(AL455="consumer","PMD.com",VLOOKUP(LEFT(H455,2),Tables!$E$1:$F$11,2,FALSE))))</f>
        <v>PMD.com</v>
      </c>
      <c r="C455">
        <f t="shared" si="22"/>
        <v>52430001</v>
      </c>
      <c r="D455">
        <f t="shared" si="23"/>
        <v>1</v>
      </c>
      <c r="E455" t="str">
        <f t="shared" ca="1" si="21"/>
        <v>shifted orders shipped</v>
      </c>
      <c r="F455" t="s">
        <v>3539</v>
      </c>
      <c r="G455" t="s">
        <v>335</v>
      </c>
      <c r="H455" t="s">
        <v>2456</v>
      </c>
      <c r="I455" s="6">
        <v>44008.385659722226</v>
      </c>
      <c r="J455" t="s">
        <v>16</v>
      </c>
      <c r="K455" s="6">
        <v>44013.272696759261</v>
      </c>
      <c r="M455" t="s">
        <v>1536</v>
      </c>
      <c r="N455" t="s">
        <v>1537</v>
      </c>
      <c r="O455" t="s">
        <v>1538</v>
      </c>
      <c r="Q455" t="s">
        <v>669</v>
      </c>
      <c r="R455" t="s">
        <v>389</v>
      </c>
      <c r="S455">
        <v>10011</v>
      </c>
      <c r="T455" t="s">
        <v>338</v>
      </c>
      <c r="U455" t="s">
        <v>530</v>
      </c>
      <c r="W455" t="s">
        <v>1539</v>
      </c>
      <c r="Z455" t="s">
        <v>1536</v>
      </c>
      <c r="AA455" t="s">
        <v>1537</v>
      </c>
      <c r="AB455" t="s">
        <v>1538</v>
      </c>
      <c r="AD455" t="s">
        <v>669</v>
      </c>
      <c r="AE455" t="s">
        <v>389</v>
      </c>
      <c r="AF455">
        <v>10011</v>
      </c>
      <c r="AG455" t="s">
        <v>338</v>
      </c>
      <c r="AH455" t="s">
        <v>530</v>
      </c>
      <c r="AJ455" t="s">
        <v>1539</v>
      </c>
      <c r="AL455" t="s">
        <v>339</v>
      </c>
      <c r="AM455">
        <v>1</v>
      </c>
      <c r="AN455">
        <v>1</v>
      </c>
      <c r="AO455">
        <v>12063</v>
      </c>
      <c r="AQ455">
        <v>127155</v>
      </c>
      <c r="AR455">
        <v>52430001</v>
      </c>
      <c r="AS455" t="s">
        <v>927</v>
      </c>
      <c r="AT455" t="s">
        <v>75</v>
      </c>
      <c r="AW455" t="s">
        <v>340</v>
      </c>
      <c r="AX455" t="s">
        <v>340</v>
      </c>
      <c r="AY455" t="s">
        <v>357</v>
      </c>
      <c r="AZ455" t="s">
        <v>363</v>
      </c>
      <c r="BY455" t="s">
        <v>342</v>
      </c>
      <c r="EQ455">
        <v>249990</v>
      </c>
      <c r="ER455" t="s">
        <v>2457</v>
      </c>
      <c r="EV455">
        <v>17284447</v>
      </c>
      <c r="EW455">
        <v>928</v>
      </c>
      <c r="EX455">
        <v>218943</v>
      </c>
      <c r="EY455" t="s">
        <v>4101</v>
      </c>
      <c r="EZ455">
        <v>1</v>
      </c>
      <c r="FC455">
        <v>52430001</v>
      </c>
      <c r="FD455" t="s">
        <v>75</v>
      </c>
    </row>
    <row r="456" spans="1:160" x14ac:dyDescent="0.3">
      <c r="A456" t="str">
        <f>VLOOKUP(B456,Table2[],3,FALSE)</f>
        <v>Digital</v>
      </c>
      <c r="B456" t="str">
        <f>IF(OR(ISNUMBER(FIND("QVC",Z456)),ISNUMBER(FIND("QVC",AL456))),"QVC",IF(OR(ISNUMBER(FIND("NCO",H456)),ISNUMBER(FIND("NCO",Y456))), "NCO", IF(AL456="consumer","PMD.com",VLOOKUP(LEFT(H456,2),Tables!$E$1:$F$11,2,FALSE))))</f>
        <v>PMD.com</v>
      </c>
      <c r="C456">
        <f t="shared" si="22"/>
        <v>51010001</v>
      </c>
      <c r="D456">
        <f t="shared" si="23"/>
        <v>1</v>
      </c>
      <c r="E456" t="str">
        <f t="shared" ca="1" si="21"/>
        <v>shifted orders shipped</v>
      </c>
      <c r="F456" t="s">
        <v>3539</v>
      </c>
      <c r="G456" t="s">
        <v>335</v>
      </c>
      <c r="H456" t="s">
        <v>2456</v>
      </c>
      <c r="I456" s="6">
        <v>44008.385659722226</v>
      </c>
      <c r="J456" t="s">
        <v>16</v>
      </c>
      <c r="K456" s="6">
        <v>44013.272696759261</v>
      </c>
      <c r="M456" t="s">
        <v>1536</v>
      </c>
      <c r="N456" t="s">
        <v>1537</v>
      </c>
      <c r="O456" t="s">
        <v>1538</v>
      </c>
      <c r="Q456" t="s">
        <v>669</v>
      </c>
      <c r="R456" t="s">
        <v>389</v>
      </c>
      <c r="S456">
        <v>10011</v>
      </c>
      <c r="T456" t="s">
        <v>338</v>
      </c>
      <c r="U456" t="s">
        <v>530</v>
      </c>
      <c r="W456" t="s">
        <v>1539</v>
      </c>
      <c r="Z456" t="s">
        <v>1536</v>
      </c>
      <c r="AA456" t="s">
        <v>1537</v>
      </c>
      <c r="AB456" t="s">
        <v>1538</v>
      </c>
      <c r="AD456" t="s">
        <v>669</v>
      </c>
      <c r="AE456" t="s">
        <v>389</v>
      </c>
      <c r="AF456">
        <v>10011</v>
      </c>
      <c r="AG456" t="s">
        <v>338</v>
      </c>
      <c r="AH456" t="s">
        <v>530</v>
      </c>
      <c r="AJ456" t="s">
        <v>1539</v>
      </c>
      <c r="AL456" t="s">
        <v>339</v>
      </c>
      <c r="AM456">
        <v>1</v>
      </c>
      <c r="AN456">
        <v>1</v>
      </c>
      <c r="AO456">
        <v>8743</v>
      </c>
      <c r="AQ456">
        <v>123868</v>
      </c>
      <c r="AR456">
        <v>51010001</v>
      </c>
      <c r="AS456" t="s">
        <v>48</v>
      </c>
      <c r="AT456" t="s">
        <v>49</v>
      </c>
      <c r="AW456" t="s">
        <v>340</v>
      </c>
      <c r="AX456" t="s">
        <v>340</v>
      </c>
      <c r="AY456" t="s">
        <v>357</v>
      </c>
      <c r="AZ456" t="s">
        <v>363</v>
      </c>
      <c r="BY456" t="s">
        <v>342</v>
      </c>
      <c r="EQ456">
        <v>251450</v>
      </c>
      <c r="ER456" t="s">
        <v>2457</v>
      </c>
      <c r="EV456">
        <v>17284447</v>
      </c>
      <c r="EW456">
        <v>928</v>
      </c>
      <c r="EX456">
        <v>218943</v>
      </c>
      <c r="EY456" t="s">
        <v>4101</v>
      </c>
      <c r="EZ456">
        <v>1</v>
      </c>
      <c r="FC456">
        <v>51010001</v>
      </c>
      <c r="FD456" t="s">
        <v>49</v>
      </c>
    </row>
    <row r="457" spans="1:160" x14ac:dyDescent="0.3">
      <c r="A457" t="str">
        <f>VLOOKUP(B457,Table2[],3,FALSE)</f>
        <v>Digital</v>
      </c>
      <c r="B457" t="str">
        <f>IF(OR(ISNUMBER(FIND("QVC",Z457)),ISNUMBER(FIND("QVC",AL457))),"QVC",IF(OR(ISNUMBER(FIND("NCO",H457)),ISNUMBER(FIND("NCO",Y457))), "NCO", IF(AL457="consumer","PMD.com",VLOOKUP(LEFT(H457,2),Tables!$E$1:$F$11,2,FALSE))))</f>
        <v>PMD.com</v>
      </c>
      <c r="C457">
        <f t="shared" si="22"/>
        <v>5341030</v>
      </c>
      <c r="D457">
        <f t="shared" si="23"/>
        <v>1</v>
      </c>
      <c r="E457" t="str">
        <f t="shared" ca="1" si="21"/>
        <v>shifted orders shipped</v>
      </c>
      <c r="F457" t="s">
        <v>3539</v>
      </c>
      <c r="G457" t="s">
        <v>335</v>
      </c>
      <c r="H457" t="s">
        <v>3376</v>
      </c>
      <c r="I457" s="6">
        <v>44011.530821759261</v>
      </c>
      <c r="J457" t="s">
        <v>16</v>
      </c>
      <c r="K457" s="6">
        <v>44013.272870370369</v>
      </c>
      <c r="M457" t="s">
        <v>4102</v>
      </c>
      <c r="N457" t="s">
        <v>4103</v>
      </c>
      <c r="Q457" t="s">
        <v>505</v>
      </c>
      <c r="R457" t="s">
        <v>375</v>
      </c>
      <c r="S457">
        <v>60056</v>
      </c>
      <c r="T457" t="s">
        <v>338</v>
      </c>
      <c r="U457" t="s">
        <v>530</v>
      </c>
      <c r="W457" t="s">
        <v>4104</v>
      </c>
      <c r="Z457" t="s">
        <v>4102</v>
      </c>
      <c r="AA457" t="s">
        <v>4103</v>
      </c>
      <c r="AD457" t="s">
        <v>505</v>
      </c>
      <c r="AE457" t="s">
        <v>375</v>
      </c>
      <c r="AF457">
        <v>60056</v>
      </c>
      <c r="AG457" t="s">
        <v>338</v>
      </c>
      <c r="AH457" t="s">
        <v>530</v>
      </c>
      <c r="AJ457" t="s">
        <v>4104</v>
      </c>
      <c r="AL457" t="s">
        <v>339</v>
      </c>
      <c r="AM457">
        <v>1</v>
      </c>
      <c r="AN457">
        <v>1</v>
      </c>
      <c r="AO457">
        <v>12859</v>
      </c>
      <c r="AQ457">
        <v>124642</v>
      </c>
      <c r="AR457">
        <v>5341030</v>
      </c>
      <c r="AS457" t="s">
        <v>925</v>
      </c>
      <c r="AT457" t="s">
        <v>926</v>
      </c>
      <c r="AW457" t="s">
        <v>366</v>
      </c>
      <c r="AX457" t="s">
        <v>366</v>
      </c>
      <c r="AY457" t="s">
        <v>345</v>
      </c>
      <c r="AZ457" t="s">
        <v>346</v>
      </c>
      <c r="BY457" t="s">
        <v>342</v>
      </c>
      <c r="EQ457">
        <v>243275</v>
      </c>
      <c r="ER457" t="s">
        <v>3377</v>
      </c>
      <c r="EV457">
        <v>17285876</v>
      </c>
      <c r="EW457">
        <v>928</v>
      </c>
      <c r="EX457">
        <v>220430</v>
      </c>
      <c r="EY457" t="s">
        <v>4105</v>
      </c>
      <c r="EZ457">
        <v>1</v>
      </c>
      <c r="FC457">
        <v>95385</v>
      </c>
      <c r="FD457" t="s">
        <v>3531</v>
      </c>
    </row>
    <row r="458" spans="1:160" x14ac:dyDescent="0.3">
      <c r="A458" t="str">
        <f>VLOOKUP(B458,Table2[],3,FALSE)</f>
        <v>Digital</v>
      </c>
      <c r="B458" t="str">
        <f>IF(OR(ISNUMBER(FIND("QVC",Z458)),ISNUMBER(FIND("QVC",AL458))),"QVC",IF(OR(ISNUMBER(FIND("NCO",H458)),ISNUMBER(FIND("NCO",Y458))), "NCO", IF(AL458="consumer","PMD.com",VLOOKUP(LEFT(H458,2),Tables!$E$1:$F$11,2,FALSE))))</f>
        <v>PMD.com</v>
      </c>
      <c r="C458">
        <f t="shared" si="22"/>
        <v>51090030</v>
      </c>
      <c r="D458">
        <f t="shared" si="23"/>
        <v>1</v>
      </c>
      <c r="E458" t="str">
        <f t="shared" ca="1" si="21"/>
        <v>shifted orders shipped</v>
      </c>
      <c r="F458" t="s">
        <v>3539</v>
      </c>
      <c r="G458" t="s">
        <v>335</v>
      </c>
      <c r="H458" t="s">
        <v>3376</v>
      </c>
      <c r="I458" s="6">
        <v>44011.530821759261</v>
      </c>
      <c r="J458" t="s">
        <v>16</v>
      </c>
      <c r="K458" s="6">
        <v>44013.272870370369</v>
      </c>
      <c r="M458" t="s">
        <v>4102</v>
      </c>
      <c r="N458" t="s">
        <v>4103</v>
      </c>
      <c r="Q458" t="s">
        <v>505</v>
      </c>
      <c r="R458" t="s">
        <v>375</v>
      </c>
      <c r="S458">
        <v>60056</v>
      </c>
      <c r="T458" t="s">
        <v>338</v>
      </c>
      <c r="U458" t="s">
        <v>530</v>
      </c>
      <c r="W458" t="s">
        <v>4104</v>
      </c>
      <c r="Z458" t="s">
        <v>4102</v>
      </c>
      <c r="AA458" t="s">
        <v>4103</v>
      </c>
      <c r="AD458" t="s">
        <v>505</v>
      </c>
      <c r="AE458" t="s">
        <v>375</v>
      </c>
      <c r="AF458">
        <v>60056</v>
      </c>
      <c r="AG458" t="s">
        <v>338</v>
      </c>
      <c r="AH458" t="s">
        <v>530</v>
      </c>
      <c r="AJ458" t="s">
        <v>4104</v>
      </c>
      <c r="AL458" t="s">
        <v>339</v>
      </c>
      <c r="AM458">
        <v>1</v>
      </c>
      <c r="AN458">
        <v>1</v>
      </c>
      <c r="AO458">
        <v>6688</v>
      </c>
      <c r="AQ458">
        <v>125960</v>
      </c>
      <c r="AR458">
        <v>51090030</v>
      </c>
      <c r="AS458" t="s">
        <v>3043</v>
      </c>
      <c r="AT458" t="s">
        <v>628</v>
      </c>
      <c r="AW458" t="s">
        <v>343</v>
      </c>
      <c r="BY458" t="s">
        <v>342</v>
      </c>
      <c r="BZ458" t="b">
        <v>0</v>
      </c>
      <c r="EQ458">
        <v>243047</v>
      </c>
      <c r="ER458" t="s">
        <v>3377</v>
      </c>
      <c r="EV458">
        <v>17285876</v>
      </c>
      <c r="EW458">
        <v>928</v>
      </c>
      <c r="EX458">
        <v>220430</v>
      </c>
      <c r="EY458" t="s">
        <v>4105</v>
      </c>
      <c r="EZ458">
        <v>1</v>
      </c>
      <c r="FC458">
        <v>95385</v>
      </c>
      <c r="FD458" t="s">
        <v>3531</v>
      </c>
    </row>
    <row r="459" spans="1:160" x14ac:dyDescent="0.3">
      <c r="A459" t="str">
        <f>VLOOKUP(B459,Table2[],3,FALSE)</f>
        <v>Digital</v>
      </c>
      <c r="B459" t="str">
        <f>IF(OR(ISNUMBER(FIND("QVC",Z459)),ISNUMBER(FIND("QVC",AL459))),"QVC",IF(OR(ISNUMBER(FIND("NCO",H459)),ISNUMBER(FIND("NCO",Y459))), "NCO", IF(AL459="consumer","PMD.com",VLOOKUP(LEFT(H459,2),Tables!$E$1:$F$11,2,FALSE))))</f>
        <v>PMD.com</v>
      </c>
      <c r="C459">
        <f t="shared" si="22"/>
        <v>53920001</v>
      </c>
      <c r="D459">
        <f t="shared" si="23"/>
        <v>1</v>
      </c>
      <c r="E459" t="str">
        <f t="shared" ca="1" si="21"/>
        <v>shifted orders shipped</v>
      </c>
      <c r="F459" t="s">
        <v>3539</v>
      </c>
      <c r="G459" t="s">
        <v>335</v>
      </c>
      <c r="H459" t="s">
        <v>3376</v>
      </c>
      <c r="I459" s="6">
        <v>44011.530821759261</v>
      </c>
      <c r="J459" t="s">
        <v>16</v>
      </c>
      <c r="K459" s="6">
        <v>44013.272870370369</v>
      </c>
      <c r="M459" t="s">
        <v>4102</v>
      </c>
      <c r="N459" t="s">
        <v>4103</v>
      </c>
      <c r="Q459" t="s">
        <v>505</v>
      </c>
      <c r="R459" t="s">
        <v>375</v>
      </c>
      <c r="S459">
        <v>60056</v>
      </c>
      <c r="T459" t="s">
        <v>338</v>
      </c>
      <c r="U459" t="s">
        <v>530</v>
      </c>
      <c r="W459" t="s">
        <v>4104</v>
      </c>
      <c r="Z459" t="s">
        <v>4102</v>
      </c>
      <c r="AA459" t="s">
        <v>4103</v>
      </c>
      <c r="AD459" t="s">
        <v>505</v>
      </c>
      <c r="AE459" t="s">
        <v>375</v>
      </c>
      <c r="AF459">
        <v>60056</v>
      </c>
      <c r="AG459" t="s">
        <v>338</v>
      </c>
      <c r="AH459" t="s">
        <v>530</v>
      </c>
      <c r="AJ459" t="s">
        <v>4104</v>
      </c>
      <c r="AL459" t="s">
        <v>339</v>
      </c>
      <c r="AM459">
        <v>1</v>
      </c>
      <c r="AN459">
        <v>1</v>
      </c>
      <c r="AO459">
        <v>14899</v>
      </c>
      <c r="AQ459">
        <v>124468</v>
      </c>
      <c r="AR459">
        <v>53920001</v>
      </c>
      <c r="AS459">
        <v>9000000</v>
      </c>
      <c r="AT459" t="s">
        <v>40</v>
      </c>
      <c r="AW459" t="s">
        <v>343</v>
      </c>
      <c r="BY459" t="s">
        <v>342</v>
      </c>
      <c r="EQ459">
        <v>243396</v>
      </c>
      <c r="ER459" t="s">
        <v>3377</v>
      </c>
      <c r="EV459">
        <v>17285876</v>
      </c>
      <c r="EW459">
        <v>928</v>
      </c>
      <c r="EX459">
        <v>220430</v>
      </c>
      <c r="EY459" t="s">
        <v>4105</v>
      </c>
      <c r="EZ459">
        <v>1</v>
      </c>
      <c r="FC459">
        <v>95385</v>
      </c>
      <c r="FD459" t="s">
        <v>3531</v>
      </c>
    </row>
    <row r="460" spans="1:160" x14ac:dyDescent="0.3">
      <c r="A460" t="str">
        <f>VLOOKUP(B460,Table2[],3,FALSE)</f>
        <v>Digital</v>
      </c>
      <c r="B460" t="str">
        <f>IF(OR(ISNUMBER(FIND("QVC",Z460)),ISNUMBER(FIND("QVC",AL460))),"QVC",IF(OR(ISNUMBER(FIND("NCO",H460)),ISNUMBER(FIND("NCO",Y460))), "NCO", IF(AL460="consumer","PMD.com",VLOOKUP(LEFT(H460,2),Tables!$E$1:$F$11,2,FALSE))))</f>
        <v>PMD.com</v>
      </c>
      <c r="C460">
        <f t="shared" si="22"/>
        <v>5236</v>
      </c>
      <c r="D460">
        <f t="shared" si="23"/>
        <v>2</v>
      </c>
      <c r="E460" t="str">
        <f t="shared" ca="1" si="21"/>
        <v>shifted orders shipped</v>
      </c>
      <c r="F460" t="s">
        <v>3539</v>
      </c>
      <c r="G460" t="s">
        <v>335</v>
      </c>
      <c r="H460" t="s">
        <v>3376</v>
      </c>
      <c r="I460" s="6">
        <v>44011.530821759261</v>
      </c>
      <c r="J460" t="s">
        <v>16</v>
      </c>
      <c r="K460" s="6">
        <v>44013.272870370369</v>
      </c>
      <c r="M460" t="s">
        <v>4102</v>
      </c>
      <c r="N460" t="s">
        <v>4103</v>
      </c>
      <c r="Q460" t="s">
        <v>505</v>
      </c>
      <c r="R460" t="s">
        <v>375</v>
      </c>
      <c r="S460">
        <v>60056</v>
      </c>
      <c r="T460" t="s">
        <v>338</v>
      </c>
      <c r="U460" t="s">
        <v>530</v>
      </c>
      <c r="W460" t="s">
        <v>4104</v>
      </c>
      <c r="Z460" t="s">
        <v>4102</v>
      </c>
      <c r="AA460" t="s">
        <v>4103</v>
      </c>
      <c r="AD460" t="s">
        <v>505</v>
      </c>
      <c r="AE460" t="s">
        <v>375</v>
      </c>
      <c r="AF460">
        <v>60056</v>
      </c>
      <c r="AG460" t="s">
        <v>338</v>
      </c>
      <c r="AH460" t="s">
        <v>530</v>
      </c>
      <c r="AJ460" t="s">
        <v>4104</v>
      </c>
      <c r="AL460" t="s">
        <v>339</v>
      </c>
      <c r="AM460">
        <v>2</v>
      </c>
      <c r="AN460">
        <v>2</v>
      </c>
      <c r="AO460">
        <v>8865</v>
      </c>
      <c r="AQ460">
        <v>124396</v>
      </c>
      <c r="AR460">
        <v>5236</v>
      </c>
      <c r="AS460" t="s">
        <v>19</v>
      </c>
      <c r="AT460" t="s">
        <v>20</v>
      </c>
      <c r="AW460" t="s">
        <v>352</v>
      </c>
      <c r="AX460" t="s">
        <v>352</v>
      </c>
      <c r="AY460" t="s">
        <v>353</v>
      </c>
      <c r="AZ460" t="s">
        <v>670</v>
      </c>
      <c r="BY460" t="s">
        <v>342</v>
      </c>
      <c r="EQ460">
        <v>248270</v>
      </c>
      <c r="ER460" t="s">
        <v>3377</v>
      </c>
      <c r="EV460">
        <v>17285876</v>
      </c>
      <c r="EW460">
        <v>928</v>
      </c>
      <c r="EX460">
        <v>220430</v>
      </c>
      <c r="EY460" t="s">
        <v>4105</v>
      </c>
      <c r="EZ460">
        <v>1</v>
      </c>
      <c r="FC460">
        <v>5236</v>
      </c>
      <c r="FD460" t="s">
        <v>20</v>
      </c>
    </row>
    <row r="461" spans="1:160" x14ac:dyDescent="0.3">
      <c r="A461" t="str">
        <f>VLOOKUP(B461,Table2[],3,FALSE)</f>
        <v>Digital</v>
      </c>
      <c r="B461" t="str">
        <f>IF(OR(ISNUMBER(FIND("QVC",Z461)),ISNUMBER(FIND("QVC",AL461))),"QVC",IF(OR(ISNUMBER(FIND("NCO",H461)),ISNUMBER(FIND("NCO",Y461))), "NCO", IF(AL461="consumer","PMD.com",VLOOKUP(LEFT(H461,2),Tables!$E$1:$F$11,2,FALSE))))</f>
        <v>PMD.com</v>
      </c>
      <c r="C461">
        <f t="shared" si="22"/>
        <v>52430001</v>
      </c>
      <c r="D461">
        <f t="shared" si="23"/>
        <v>1</v>
      </c>
      <c r="E461" t="str">
        <f t="shared" ca="1" si="21"/>
        <v>shifted orders shipped</v>
      </c>
      <c r="F461" t="s">
        <v>3539</v>
      </c>
      <c r="G461" t="s">
        <v>335</v>
      </c>
      <c r="H461" t="s">
        <v>3376</v>
      </c>
      <c r="I461" s="6">
        <v>44011.530821759261</v>
      </c>
      <c r="J461" t="s">
        <v>16</v>
      </c>
      <c r="K461" s="6">
        <v>44013.272870370369</v>
      </c>
      <c r="M461" t="s">
        <v>4102</v>
      </c>
      <c r="N461" t="s">
        <v>4103</v>
      </c>
      <c r="Q461" t="s">
        <v>505</v>
      </c>
      <c r="R461" t="s">
        <v>375</v>
      </c>
      <c r="S461">
        <v>60056</v>
      </c>
      <c r="T461" t="s">
        <v>338</v>
      </c>
      <c r="U461" t="s">
        <v>530</v>
      </c>
      <c r="W461" t="s">
        <v>4104</v>
      </c>
      <c r="Z461" t="s">
        <v>4102</v>
      </c>
      <c r="AA461" t="s">
        <v>4103</v>
      </c>
      <c r="AD461" t="s">
        <v>505</v>
      </c>
      <c r="AE461" t="s">
        <v>375</v>
      </c>
      <c r="AF461">
        <v>60056</v>
      </c>
      <c r="AG461" t="s">
        <v>338</v>
      </c>
      <c r="AH461" t="s">
        <v>530</v>
      </c>
      <c r="AJ461" t="s">
        <v>4104</v>
      </c>
      <c r="AL461" t="s">
        <v>339</v>
      </c>
      <c r="AM461">
        <v>1</v>
      </c>
      <c r="AN461">
        <v>1</v>
      </c>
      <c r="AO461">
        <v>12063</v>
      </c>
      <c r="AQ461">
        <v>127155</v>
      </c>
      <c r="AR461">
        <v>52430001</v>
      </c>
      <c r="AS461" t="s">
        <v>927</v>
      </c>
      <c r="AT461" t="s">
        <v>75</v>
      </c>
      <c r="AW461" t="s">
        <v>340</v>
      </c>
      <c r="AX461" t="s">
        <v>340</v>
      </c>
      <c r="AY461" t="s">
        <v>357</v>
      </c>
      <c r="AZ461" t="s">
        <v>363</v>
      </c>
      <c r="BY461" t="s">
        <v>342</v>
      </c>
      <c r="EQ461">
        <v>249990</v>
      </c>
      <c r="ER461" t="s">
        <v>3377</v>
      </c>
      <c r="EV461">
        <v>17285876</v>
      </c>
      <c r="EW461">
        <v>928</v>
      </c>
      <c r="EX461">
        <v>220430</v>
      </c>
      <c r="EY461" t="s">
        <v>4105</v>
      </c>
      <c r="EZ461">
        <v>1</v>
      </c>
      <c r="FC461">
        <v>95385</v>
      </c>
      <c r="FD461" t="s">
        <v>3531</v>
      </c>
    </row>
    <row r="462" spans="1:160" x14ac:dyDescent="0.3">
      <c r="A462" t="str">
        <f>VLOOKUP(B462,Table2[],3,FALSE)</f>
        <v>Digital</v>
      </c>
      <c r="B462" t="str">
        <f>IF(OR(ISNUMBER(FIND("QVC",Z462)),ISNUMBER(FIND("QVC",AL462))),"QVC",IF(OR(ISNUMBER(FIND("NCO",H462)),ISNUMBER(FIND("NCO",Y462))), "NCO", IF(AL462="consumer","PMD.com",VLOOKUP(LEFT(H462,2),Tables!$E$1:$F$11,2,FALSE))))</f>
        <v>PMD.com</v>
      </c>
      <c r="C462">
        <f t="shared" si="22"/>
        <v>51010001</v>
      </c>
      <c r="D462">
        <f t="shared" si="23"/>
        <v>1</v>
      </c>
      <c r="E462" t="str">
        <f t="shared" ca="1" si="21"/>
        <v>shifted orders shipped</v>
      </c>
      <c r="F462" t="s">
        <v>3539</v>
      </c>
      <c r="G462" t="s">
        <v>335</v>
      </c>
      <c r="H462" t="s">
        <v>3068</v>
      </c>
      <c r="I462" s="6">
        <v>44011.353703703702</v>
      </c>
      <c r="J462" t="s">
        <v>16</v>
      </c>
      <c r="K462" s="6">
        <v>44013.272928240738</v>
      </c>
      <c r="M462" t="s">
        <v>2994</v>
      </c>
      <c r="N462" t="s">
        <v>4106</v>
      </c>
      <c r="O462" t="s">
        <v>908</v>
      </c>
      <c r="Q462" t="s">
        <v>1284</v>
      </c>
      <c r="R462" t="s">
        <v>389</v>
      </c>
      <c r="S462" t="s">
        <v>4107</v>
      </c>
      <c r="T462" t="s">
        <v>338</v>
      </c>
      <c r="U462" t="s">
        <v>530</v>
      </c>
      <c r="W462" t="s">
        <v>2995</v>
      </c>
      <c r="Z462" t="s">
        <v>2994</v>
      </c>
      <c r="AA462" t="s">
        <v>4106</v>
      </c>
      <c r="AB462" t="s">
        <v>908</v>
      </c>
      <c r="AD462" t="s">
        <v>1284</v>
      </c>
      <c r="AE462" t="s">
        <v>389</v>
      </c>
      <c r="AF462" t="s">
        <v>4107</v>
      </c>
      <c r="AG462" t="s">
        <v>338</v>
      </c>
      <c r="AH462" t="s">
        <v>530</v>
      </c>
      <c r="AJ462" t="s">
        <v>2995</v>
      </c>
      <c r="AL462" t="s">
        <v>339</v>
      </c>
      <c r="AM462">
        <v>1</v>
      </c>
      <c r="AN462">
        <v>1</v>
      </c>
      <c r="AO462">
        <v>8743</v>
      </c>
      <c r="AQ462">
        <v>123868</v>
      </c>
      <c r="AR462">
        <v>51010001</v>
      </c>
      <c r="AS462" t="s">
        <v>48</v>
      </c>
      <c r="AT462" t="s">
        <v>49</v>
      </c>
      <c r="AW462" t="s">
        <v>340</v>
      </c>
      <c r="AX462" t="s">
        <v>340</v>
      </c>
      <c r="AY462" t="s">
        <v>357</v>
      </c>
      <c r="AZ462" t="s">
        <v>363</v>
      </c>
      <c r="BY462" t="s">
        <v>342</v>
      </c>
      <c r="EQ462">
        <v>251450</v>
      </c>
      <c r="ER462" t="s">
        <v>3069</v>
      </c>
      <c r="EV462">
        <v>17285718</v>
      </c>
      <c r="EW462">
        <v>928</v>
      </c>
      <c r="EX462">
        <v>220274</v>
      </c>
      <c r="EY462" t="s">
        <v>4108</v>
      </c>
      <c r="EZ462">
        <v>1</v>
      </c>
      <c r="FC462">
        <v>51010001</v>
      </c>
      <c r="FD462" t="s">
        <v>49</v>
      </c>
    </row>
    <row r="463" spans="1:160" x14ac:dyDescent="0.3">
      <c r="A463" t="str">
        <f>VLOOKUP(B463,Table2[],3,FALSE)</f>
        <v>Digital</v>
      </c>
      <c r="B463" t="str">
        <f>IF(OR(ISNUMBER(FIND("QVC",Z463)),ISNUMBER(FIND("QVC",AL463))),"QVC",IF(OR(ISNUMBER(FIND("NCO",H463)),ISNUMBER(FIND("NCO",Y463))), "NCO", IF(AL463="consumer","PMD.com",VLOOKUP(LEFT(H463,2),Tables!$E$1:$F$11,2,FALSE))))</f>
        <v>PMD.com</v>
      </c>
      <c r="C463">
        <f t="shared" si="22"/>
        <v>51410001</v>
      </c>
      <c r="D463">
        <f t="shared" si="23"/>
        <v>1</v>
      </c>
      <c r="E463" t="str">
        <f t="shared" ca="1" si="21"/>
        <v>shifted orders shipped</v>
      </c>
      <c r="F463" t="s">
        <v>3539</v>
      </c>
      <c r="G463" t="s">
        <v>335</v>
      </c>
      <c r="H463" t="s">
        <v>3212</v>
      </c>
      <c r="I463" s="6">
        <v>44011.439953703702</v>
      </c>
      <c r="J463" t="s">
        <v>16</v>
      </c>
      <c r="K463" s="6">
        <v>44013.272951388892</v>
      </c>
      <c r="M463" t="s">
        <v>4109</v>
      </c>
      <c r="N463" t="s">
        <v>4110</v>
      </c>
      <c r="Q463" t="s">
        <v>774</v>
      </c>
      <c r="R463" t="s">
        <v>368</v>
      </c>
      <c r="S463" t="s">
        <v>4111</v>
      </c>
      <c r="T463" t="s">
        <v>338</v>
      </c>
      <c r="U463" t="s">
        <v>530</v>
      </c>
      <c r="W463" t="s">
        <v>4112</v>
      </c>
      <c r="Z463" t="s">
        <v>4109</v>
      </c>
      <c r="AA463" t="s">
        <v>4110</v>
      </c>
      <c r="AD463" t="s">
        <v>774</v>
      </c>
      <c r="AE463" t="s">
        <v>368</v>
      </c>
      <c r="AF463" t="s">
        <v>4111</v>
      </c>
      <c r="AG463" t="s">
        <v>338</v>
      </c>
      <c r="AH463" t="s">
        <v>530</v>
      </c>
      <c r="AJ463" t="s">
        <v>4112</v>
      </c>
      <c r="AL463" t="s">
        <v>339</v>
      </c>
      <c r="AM463">
        <v>1</v>
      </c>
      <c r="AN463">
        <v>1</v>
      </c>
      <c r="AO463">
        <v>10146</v>
      </c>
      <c r="AQ463">
        <v>124431</v>
      </c>
      <c r="AR463">
        <v>51410001</v>
      </c>
      <c r="AS463" t="s">
        <v>2386</v>
      </c>
      <c r="AT463" t="s">
        <v>81</v>
      </c>
      <c r="AW463" t="s">
        <v>340</v>
      </c>
      <c r="AX463" t="s">
        <v>340</v>
      </c>
      <c r="AY463" t="s">
        <v>432</v>
      </c>
      <c r="AZ463">
        <v>0</v>
      </c>
      <c r="BY463" t="s">
        <v>342</v>
      </c>
      <c r="EQ463">
        <v>253369</v>
      </c>
      <c r="ER463" t="s">
        <v>3213</v>
      </c>
      <c r="EV463">
        <v>17285792</v>
      </c>
      <c r="EW463">
        <v>928</v>
      </c>
      <c r="EX463">
        <v>220348</v>
      </c>
      <c r="EY463" t="s">
        <v>4113</v>
      </c>
      <c r="EZ463">
        <v>1</v>
      </c>
      <c r="FC463">
        <v>51410001</v>
      </c>
      <c r="FD463" t="s">
        <v>81</v>
      </c>
    </row>
    <row r="464" spans="1:160" x14ac:dyDescent="0.3">
      <c r="A464" t="str">
        <f>VLOOKUP(B464,Table2[],3,FALSE)</f>
        <v>Digital</v>
      </c>
      <c r="B464" t="str">
        <f>IF(OR(ISNUMBER(FIND("QVC",Z464)),ISNUMBER(FIND("QVC",AL464))),"QVC",IF(OR(ISNUMBER(FIND("NCO",H464)),ISNUMBER(FIND("NCO",Y464))), "NCO", IF(AL464="consumer","PMD.com",VLOOKUP(LEFT(H464,2),Tables!$E$1:$F$11,2,FALSE))))</f>
        <v>PMD.com</v>
      </c>
      <c r="C464">
        <f t="shared" si="22"/>
        <v>53720001</v>
      </c>
      <c r="D464">
        <f t="shared" si="23"/>
        <v>1</v>
      </c>
      <c r="E464" t="str">
        <f t="shared" ca="1" si="21"/>
        <v>shifted orders shipped</v>
      </c>
      <c r="F464" t="s">
        <v>3539</v>
      </c>
      <c r="G464" t="s">
        <v>335</v>
      </c>
      <c r="H464" t="s">
        <v>3212</v>
      </c>
      <c r="I464" s="6">
        <v>44011.439953703702</v>
      </c>
      <c r="J464" t="s">
        <v>16</v>
      </c>
      <c r="K464" s="6">
        <v>44013.272951388892</v>
      </c>
      <c r="M464" t="s">
        <v>4109</v>
      </c>
      <c r="N464" t="s">
        <v>4110</v>
      </c>
      <c r="Q464" t="s">
        <v>774</v>
      </c>
      <c r="R464" t="s">
        <v>368</v>
      </c>
      <c r="S464" t="s">
        <v>4111</v>
      </c>
      <c r="T464" t="s">
        <v>338</v>
      </c>
      <c r="U464" t="s">
        <v>530</v>
      </c>
      <c r="W464" t="s">
        <v>4112</v>
      </c>
      <c r="Z464" t="s">
        <v>4109</v>
      </c>
      <c r="AA464" t="s">
        <v>4110</v>
      </c>
      <c r="AD464" t="s">
        <v>774</v>
      </c>
      <c r="AE464" t="s">
        <v>368</v>
      </c>
      <c r="AF464" t="s">
        <v>4111</v>
      </c>
      <c r="AG464" t="s">
        <v>338</v>
      </c>
      <c r="AH464" t="s">
        <v>530</v>
      </c>
      <c r="AJ464" t="s">
        <v>4112</v>
      </c>
      <c r="AL464" t="s">
        <v>339</v>
      </c>
      <c r="AM464">
        <v>1</v>
      </c>
      <c r="AN464">
        <v>1</v>
      </c>
      <c r="AO464">
        <v>4904</v>
      </c>
      <c r="AQ464">
        <v>124455</v>
      </c>
      <c r="AR464">
        <v>53720001</v>
      </c>
      <c r="AS464" t="s">
        <v>1754</v>
      </c>
      <c r="AT464" t="s">
        <v>69</v>
      </c>
      <c r="AW464" t="s">
        <v>343</v>
      </c>
      <c r="BY464" t="s">
        <v>342</v>
      </c>
      <c r="EQ464">
        <v>248482</v>
      </c>
      <c r="ER464" t="s">
        <v>3213</v>
      </c>
      <c r="EV464">
        <v>17285792</v>
      </c>
      <c r="EW464">
        <v>928</v>
      </c>
      <c r="EX464">
        <v>220348</v>
      </c>
      <c r="EY464" t="s">
        <v>4113</v>
      </c>
      <c r="EZ464">
        <v>1</v>
      </c>
      <c r="FC464">
        <v>53720001</v>
      </c>
      <c r="FD464" t="s">
        <v>69</v>
      </c>
    </row>
    <row r="465" spans="1:160" x14ac:dyDescent="0.3">
      <c r="A465" t="str">
        <f>VLOOKUP(B465,Table2[],3,FALSE)</f>
        <v>Digital</v>
      </c>
      <c r="B465" t="str">
        <f>IF(OR(ISNUMBER(FIND("QVC",Z465)),ISNUMBER(FIND("QVC",AL465))),"QVC",IF(OR(ISNUMBER(FIND("NCO",H465)),ISNUMBER(FIND("NCO",Y465))), "NCO", IF(AL465="consumer","PMD.com",VLOOKUP(LEFT(H465,2),Tables!$E$1:$F$11,2,FALSE))))</f>
        <v>PMD.com</v>
      </c>
      <c r="C465">
        <f t="shared" si="22"/>
        <v>5341</v>
      </c>
      <c r="D465">
        <f t="shared" si="23"/>
        <v>1</v>
      </c>
      <c r="E465" t="str">
        <f t="shared" ca="1" si="21"/>
        <v>shifted orders shipped</v>
      </c>
      <c r="F465" t="s">
        <v>3539</v>
      </c>
      <c r="G465" t="s">
        <v>335</v>
      </c>
      <c r="H465" t="s">
        <v>2460</v>
      </c>
      <c r="I465" s="6">
        <v>44008.47415509259</v>
      </c>
      <c r="J465" t="s">
        <v>16</v>
      </c>
      <c r="K465" s="6">
        <v>44013.273078703707</v>
      </c>
      <c r="M465" t="s">
        <v>4114</v>
      </c>
      <c r="N465" t="s">
        <v>4115</v>
      </c>
      <c r="Q465" t="s">
        <v>387</v>
      </c>
      <c r="R465" t="s">
        <v>365</v>
      </c>
      <c r="S465">
        <v>92122</v>
      </c>
      <c r="T465" t="s">
        <v>338</v>
      </c>
      <c r="U465" t="s">
        <v>530</v>
      </c>
      <c r="W465" t="s">
        <v>4116</v>
      </c>
      <c r="Z465" t="s">
        <v>4114</v>
      </c>
      <c r="AA465" t="s">
        <v>4115</v>
      </c>
      <c r="AD465" t="s">
        <v>387</v>
      </c>
      <c r="AE465" t="s">
        <v>365</v>
      </c>
      <c r="AF465">
        <v>92122</v>
      </c>
      <c r="AG465" t="s">
        <v>338</v>
      </c>
      <c r="AH465" t="s">
        <v>530</v>
      </c>
      <c r="AJ465" t="s">
        <v>4116</v>
      </c>
      <c r="AL465" t="s">
        <v>339</v>
      </c>
      <c r="AM465">
        <v>1</v>
      </c>
      <c r="AN465">
        <v>1</v>
      </c>
      <c r="AO465">
        <v>15156</v>
      </c>
      <c r="AQ465">
        <v>124187</v>
      </c>
      <c r="AR465">
        <v>5341</v>
      </c>
      <c r="AS465" t="s">
        <v>831</v>
      </c>
      <c r="AT465" t="s">
        <v>82</v>
      </c>
      <c r="AW465" t="s">
        <v>340</v>
      </c>
      <c r="AX465" t="s">
        <v>340</v>
      </c>
      <c r="AY465" t="s">
        <v>345</v>
      </c>
      <c r="AZ465" t="s">
        <v>346</v>
      </c>
      <c r="BY465" t="s">
        <v>342</v>
      </c>
      <c r="EQ465">
        <v>244247</v>
      </c>
      <c r="ER465" t="s">
        <v>2461</v>
      </c>
      <c r="EV465">
        <v>17284483</v>
      </c>
      <c r="EW465">
        <v>928</v>
      </c>
      <c r="EX465">
        <v>218979</v>
      </c>
      <c r="EY465" t="s">
        <v>4117</v>
      </c>
      <c r="EZ465">
        <v>1</v>
      </c>
      <c r="FC465">
        <v>95071</v>
      </c>
      <c r="FD465" t="s">
        <v>1477</v>
      </c>
    </row>
    <row r="466" spans="1:160" x14ac:dyDescent="0.3">
      <c r="A466" t="str">
        <f>VLOOKUP(B466,Table2[],3,FALSE)</f>
        <v>Digital</v>
      </c>
      <c r="B466" t="str">
        <f>IF(OR(ISNUMBER(FIND("QVC",Z466)),ISNUMBER(FIND("QVC",AL466))),"QVC",IF(OR(ISNUMBER(FIND("NCO",H466)),ISNUMBER(FIND("NCO",Y466))), "NCO", IF(AL466="consumer","PMD.com",VLOOKUP(LEFT(H466,2),Tables!$E$1:$F$11,2,FALSE))))</f>
        <v>PMD.com</v>
      </c>
      <c r="C466">
        <f t="shared" si="22"/>
        <v>52430001</v>
      </c>
      <c r="D466">
        <f t="shared" si="23"/>
        <v>1</v>
      </c>
      <c r="E466" t="str">
        <f t="shared" ca="1" si="21"/>
        <v>shifted orders shipped</v>
      </c>
      <c r="F466" t="s">
        <v>3539</v>
      </c>
      <c r="G466" t="s">
        <v>335</v>
      </c>
      <c r="H466" t="s">
        <v>2460</v>
      </c>
      <c r="I466" s="6">
        <v>44008.47415509259</v>
      </c>
      <c r="J466" t="s">
        <v>16</v>
      </c>
      <c r="K466" s="6">
        <v>44013.273078703707</v>
      </c>
      <c r="M466" t="s">
        <v>4114</v>
      </c>
      <c r="N466" t="s">
        <v>4115</v>
      </c>
      <c r="Q466" t="s">
        <v>387</v>
      </c>
      <c r="R466" t="s">
        <v>365</v>
      </c>
      <c r="S466">
        <v>92122</v>
      </c>
      <c r="T466" t="s">
        <v>338</v>
      </c>
      <c r="U466" t="s">
        <v>530</v>
      </c>
      <c r="W466" t="s">
        <v>4116</v>
      </c>
      <c r="Z466" t="s">
        <v>4114</v>
      </c>
      <c r="AA466" t="s">
        <v>4115</v>
      </c>
      <c r="AD466" t="s">
        <v>387</v>
      </c>
      <c r="AE466" t="s">
        <v>365</v>
      </c>
      <c r="AF466">
        <v>92122</v>
      </c>
      <c r="AG466" t="s">
        <v>338</v>
      </c>
      <c r="AH466" t="s">
        <v>530</v>
      </c>
      <c r="AJ466" t="s">
        <v>4116</v>
      </c>
      <c r="AL466" t="s">
        <v>339</v>
      </c>
      <c r="AM466">
        <v>1</v>
      </c>
      <c r="AN466">
        <v>1</v>
      </c>
      <c r="AO466">
        <v>12063</v>
      </c>
      <c r="AQ466">
        <v>127155</v>
      </c>
      <c r="AR466">
        <v>52430001</v>
      </c>
      <c r="AS466" t="s">
        <v>927</v>
      </c>
      <c r="AT466" t="s">
        <v>75</v>
      </c>
      <c r="AW466" t="s">
        <v>340</v>
      </c>
      <c r="AX466" t="s">
        <v>340</v>
      </c>
      <c r="AY466" t="s">
        <v>357</v>
      </c>
      <c r="AZ466" t="s">
        <v>363</v>
      </c>
      <c r="BY466" t="s">
        <v>342</v>
      </c>
      <c r="EQ466">
        <v>249990</v>
      </c>
      <c r="ER466" t="s">
        <v>2461</v>
      </c>
      <c r="EV466">
        <v>17284483</v>
      </c>
      <c r="EW466">
        <v>928</v>
      </c>
      <c r="EX466">
        <v>218979</v>
      </c>
      <c r="EY466" t="s">
        <v>4117</v>
      </c>
      <c r="EZ466">
        <v>1</v>
      </c>
      <c r="FC466">
        <v>52430001</v>
      </c>
      <c r="FD466" t="s">
        <v>75</v>
      </c>
    </row>
    <row r="467" spans="1:160" x14ac:dyDescent="0.3">
      <c r="A467" t="str">
        <f>VLOOKUP(B467,Table2[],3,FALSE)</f>
        <v>Digital</v>
      </c>
      <c r="B467" t="str">
        <f>IF(OR(ISNUMBER(FIND("QVC",Z467)),ISNUMBER(FIND("QVC",AL467))),"QVC",IF(OR(ISNUMBER(FIND("NCO",H467)),ISNUMBER(FIND("NCO",Y467))), "NCO", IF(AL467="consumer","PMD.com",VLOOKUP(LEFT(H467,2),Tables!$E$1:$F$11,2,FALSE))))</f>
        <v>PMD.com</v>
      </c>
      <c r="C467">
        <f t="shared" si="22"/>
        <v>53200001</v>
      </c>
      <c r="D467">
        <f t="shared" si="23"/>
        <v>1</v>
      </c>
      <c r="E467" t="str">
        <f t="shared" ca="1" si="21"/>
        <v>shifted orders shipped</v>
      </c>
      <c r="F467" t="s">
        <v>3539</v>
      </c>
      <c r="G467" t="s">
        <v>335</v>
      </c>
      <c r="H467" t="s">
        <v>2460</v>
      </c>
      <c r="I467" s="6">
        <v>44008.47415509259</v>
      </c>
      <c r="J467" t="s">
        <v>16</v>
      </c>
      <c r="K467" s="6">
        <v>44013.273078703707</v>
      </c>
      <c r="M467" t="s">
        <v>4114</v>
      </c>
      <c r="N467" t="s">
        <v>4115</v>
      </c>
      <c r="Q467" t="s">
        <v>387</v>
      </c>
      <c r="R467" t="s">
        <v>365</v>
      </c>
      <c r="S467">
        <v>92122</v>
      </c>
      <c r="T467" t="s">
        <v>338</v>
      </c>
      <c r="U467" t="s">
        <v>530</v>
      </c>
      <c r="W467" t="s">
        <v>4116</v>
      </c>
      <c r="Z467" t="s">
        <v>4114</v>
      </c>
      <c r="AA467" t="s">
        <v>4115</v>
      </c>
      <c r="AD467" t="s">
        <v>387</v>
      </c>
      <c r="AE467" t="s">
        <v>365</v>
      </c>
      <c r="AF467">
        <v>92122</v>
      </c>
      <c r="AG467" t="s">
        <v>338</v>
      </c>
      <c r="AH467" t="s">
        <v>530</v>
      </c>
      <c r="AJ467" t="s">
        <v>4116</v>
      </c>
      <c r="AL467" t="s">
        <v>339</v>
      </c>
      <c r="AM467">
        <v>1</v>
      </c>
      <c r="AN467">
        <v>1</v>
      </c>
      <c r="AO467">
        <v>15189</v>
      </c>
      <c r="AQ467">
        <v>123906</v>
      </c>
      <c r="AR467">
        <v>53200001</v>
      </c>
      <c r="AS467" t="s">
        <v>973</v>
      </c>
      <c r="AT467" t="s">
        <v>50</v>
      </c>
      <c r="AW467" t="s">
        <v>340</v>
      </c>
      <c r="AX467" t="s">
        <v>340</v>
      </c>
      <c r="AY467" t="s">
        <v>357</v>
      </c>
      <c r="AZ467" t="s">
        <v>363</v>
      </c>
      <c r="BY467" t="s">
        <v>342</v>
      </c>
      <c r="EQ467">
        <v>252156</v>
      </c>
      <c r="ER467" t="s">
        <v>2461</v>
      </c>
      <c r="EV467">
        <v>17284483</v>
      </c>
      <c r="EW467">
        <v>928</v>
      </c>
      <c r="EX467">
        <v>218979</v>
      </c>
      <c r="EY467" t="s">
        <v>4117</v>
      </c>
      <c r="EZ467">
        <v>1</v>
      </c>
      <c r="FC467">
        <v>95071</v>
      </c>
      <c r="FD467" t="s">
        <v>1477</v>
      </c>
    </row>
    <row r="468" spans="1:160" x14ac:dyDescent="0.3">
      <c r="A468" t="str">
        <f>VLOOKUP(B468,Table2[],3,FALSE)</f>
        <v>Digital</v>
      </c>
      <c r="B468" t="str">
        <f>IF(OR(ISNUMBER(FIND("QVC",Z468)),ISNUMBER(FIND("QVC",AL468))),"QVC",IF(OR(ISNUMBER(FIND("NCO",H468)),ISNUMBER(FIND("NCO",Y468))), "NCO", IF(AL468="consumer","PMD.com",VLOOKUP(LEFT(H468,2),Tables!$E$1:$F$11,2,FALSE))))</f>
        <v>PMD.com</v>
      </c>
      <c r="C468">
        <f t="shared" si="22"/>
        <v>53970001</v>
      </c>
      <c r="D468">
        <f t="shared" si="23"/>
        <v>1</v>
      </c>
      <c r="E468" t="str">
        <f t="shared" ca="1" si="21"/>
        <v>shifted orders shipped</v>
      </c>
      <c r="F468" t="s">
        <v>3539</v>
      </c>
      <c r="G468" t="s">
        <v>335</v>
      </c>
      <c r="H468" t="s">
        <v>3206</v>
      </c>
      <c r="I468" s="6">
        <v>44011.434710648151</v>
      </c>
      <c r="J468" t="s">
        <v>16</v>
      </c>
      <c r="K468" s="6">
        <v>44013.273194444446</v>
      </c>
      <c r="M468" t="s">
        <v>3486</v>
      </c>
      <c r="N468" t="s">
        <v>3487</v>
      </c>
      <c r="O468" t="s">
        <v>3488</v>
      </c>
      <c r="Q468" t="s">
        <v>374</v>
      </c>
      <c r="R468" t="s">
        <v>375</v>
      </c>
      <c r="S468" t="s">
        <v>3489</v>
      </c>
      <c r="T468" t="s">
        <v>338</v>
      </c>
      <c r="U468" t="s">
        <v>530</v>
      </c>
      <c r="W468" t="s">
        <v>3490</v>
      </c>
      <c r="Z468" t="s">
        <v>3486</v>
      </c>
      <c r="AA468" t="s">
        <v>3487</v>
      </c>
      <c r="AB468" t="s">
        <v>3488</v>
      </c>
      <c r="AD468" t="s">
        <v>374</v>
      </c>
      <c r="AE468" t="s">
        <v>375</v>
      </c>
      <c r="AF468" t="s">
        <v>3489</v>
      </c>
      <c r="AG468" t="s">
        <v>338</v>
      </c>
      <c r="AH468" t="s">
        <v>530</v>
      </c>
      <c r="AJ468" t="s">
        <v>3490</v>
      </c>
      <c r="AL468" t="s">
        <v>339</v>
      </c>
      <c r="AM468">
        <v>1</v>
      </c>
      <c r="AN468">
        <v>1</v>
      </c>
      <c r="AO468">
        <v>392</v>
      </c>
      <c r="AQ468">
        <v>124472</v>
      </c>
      <c r="AR468">
        <v>53970001</v>
      </c>
      <c r="AS468" t="s">
        <v>577</v>
      </c>
      <c r="AT468" t="s">
        <v>41</v>
      </c>
      <c r="AW468" t="s">
        <v>343</v>
      </c>
      <c r="BY468" t="s">
        <v>342</v>
      </c>
      <c r="EQ468">
        <v>251826</v>
      </c>
      <c r="ER468" t="s">
        <v>3207</v>
      </c>
      <c r="EV468">
        <v>17285789</v>
      </c>
      <c r="EW468">
        <v>928</v>
      </c>
      <c r="EX468">
        <v>220345</v>
      </c>
      <c r="EY468">
        <v>9.2748999964335493E+25</v>
      </c>
      <c r="EZ468">
        <v>1</v>
      </c>
      <c r="FC468">
        <v>53970001</v>
      </c>
      <c r="FD468" t="s">
        <v>41</v>
      </c>
    </row>
    <row r="469" spans="1:160" x14ac:dyDescent="0.3">
      <c r="A469" t="str">
        <f>VLOOKUP(B469,Table2[],3,FALSE)</f>
        <v>Digital</v>
      </c>
      <c r="B469" t="str">
        <f>IF(OR(ISNUMBER(FIND("QVC",Z469)),ISNUMBER(FIND("QVC",AL469))),"QVC",IF(OR(ISNUMBER(FIND("NCO",H469)),ISNUMBER(FIND("NCO",Y469))), "NCO", IF(AL469="consumer","PMD.com",VLOOKUP(LEFT(H469,2),Tables!$E$1:$F$11,2,FALSE))))</f>
        <v>PMD.com</v>
      </c>
      <c r="C469">
        <f t="shared" si="22"/>
        <v>53700001</v>
      </c>
      <c r="D469">
        <f t="shared" si="23"/>
        <v>1</v>
      </c>
      <c r="E469" t="str">
        <f t="shared" ca="1" si="21"/>
        <v>shifted orders shipped</v>
      </c>
      <c r="F469" t="s">
        <v>3539</v>
      </c>
      <c r="G469" t="s">
        <v>335</v>
      </c>
      <c r="H469" t="s">
        <v>3206</v>
      </c>
      <c r="I469" s="6">
        <v>44011.434710648151</v>
      </c>
      <c r="J469" t="s">
        <v>16</v>
      </c>
      <c r="K469" s="6">
        <v>44013.273194444446</v>
      </c>
      <c r="M469" t="s">
        <v>3486</v>
      </c>
      <c r="N469" t="s">
        <v>3487</v>
      </c>
      <c r="O469" t="s">
        <v>3488</v>
      </c>
      <c r="Q469" t="s">
        <v>374</v>
      </c>
      <c r="R469" t="s">
        <v>375</v>
      </c>
      <c r="S469" t="s">
        <v>3489</v>
      </c>
      <c r="T469" t="s">
        <v>338</v>
      </c>
      <c r="U469" t="s">
        <v>530</v>
      </c>
      <c r="W469" t="s">
        <v>3490</v>
      </c>
      <c r="Z469" t="s">
        <v>3486</v>
      </c>
      <c r="AA469" t="s">
        <v>3487</v>
      </c>
      <c r="AB469" t="s">
        <v>3488</v>
      </c>
      <c r="AD469" t="s">
        <v>374</v>
      </c>
      <c r="AE469" t="s">
        <v>375</v>
      </c>
      <c r="AF469" t="s">
        <v>3489</v>
      </c>
      <c r="AG469" t="s">
        <v>338</v>
      </c>
      <c r="AH469" t="s">
        <v>530</v>
      </c>
      <c r="AJ469" t="s">
        <v>3490</v>
      </c>
      <c r="AL469" t="s">
        <v>339</v>
      </c>
      <c r="AM469">
        <v>1</v>
      </c>
      <c r="AN469">
        <v>1</v>
      </c>
      <c r="AO469">
        <v>1910</v>
      </c>
      <c r="AQ469">
        <v>124453</v>
      </c>
      <c r="AR469">
        <v>53700001</v>
      </c>
      <c r="AS469" t="s">
        <v>67</v>
      </c>
      <c r="AT469" t="s">
        <v>68</v>
      </c>
      <c r="AW469" t="s">
        <v>343</v>
      </c>
      <c r="BY469" t="s">
        <v>342</v>
      </c>
      <c r="EQ469">
        <v>245106</v>
      </c>
      <c r="ER469" t="s">
        <v>3207</v>
      </c>
      <c r="EV469">
        <v>17285789</v>
      </c>
      <c r="EW469">
        <v>928</v>
      </c>
      <c r="EX469">
        <v>220345</v>
      </c>
      <c r="EY469">
        <v>9.2748999964335493E+25</v>
      </c>
      <c r="EZ469">
        <v>1</v>
      </c>
      <c r="FC469">
        <v>53700001</v>
      </c>
      <c r="FD469" t="s">
        <v>68</v>
      </c>
    </row>
    <row r="470" spans="1:160" x14ac:dyDescent="0.3">
      <c r="A470" t="str">
        <f>VLOOKUP(B470,Table2[],3,FALSE)</f>
        <v>Digital</v>
      </c>
      <c r="B470" t="str">
        <f>IF(OR(ISNUMBER(FIND("QVC",Z470)),ISNUMBER(FIND("QVC",AL470))),"QVC",IF(OR(ISNUMBER(FIND("NCO",H470)),ISNUMBER(FIND("NCO",Y470))), "NCO", IF(AL470="consumer","PMD.com",VLOOKUP(LEFT(H470,2),Tables!$E$1:$F$11,2,FALSE))))</f>
        <v>PMD.com</v>
      </c>
      <c r="C470">
        <f t="shared" si="22"/>
        <v>53900001</v>
      </c>
      <c r="D470">
        <f t="shared" si="23"/>
        <v>1</v>
      </c>
      <c r="E470" t="str">
        <f t="shared" ca="1" si="21"/>
        <v>shifted orders shipped</v>
      </c>
      <c r="F470" t="s">
        <v>3539</v>
      </c>
      <c r="G470" t="s">
        <v>335</v>
      </c>
      <c r="H470" t="s">
        <v>3206</v>
      </c>
      <c r="I470" s="6">
        <v>44011.434710648151</v>
      </c>
      <c r="J470" t="s">
        <v>16</v>
      </c>
      <c r="K470" s="6">
        <v>44013.273194444446</v>
      </c>
      <c r="M470" t="s">
        <v>3486</v>
      </c>
      <c r="N470" t="s">
        <v>3487</v>
      </c>
      <c r="O470" t="s">
        <v>3488</v>
      </c>
      <c r="Q470" t="s">
        <v>374</v>
      </c>
      <c r="R470" t="s">
        <v>375</v>
      </c>
      <c r="S470" t="s">
        <v>3489</v>
      </c>
      <c r="T470" t="s">
        <v>338</v>
      </c>
      <c r="U470" t="s">
        <v>530</v>
      </c>
      <c r="W470" t="s">
        <v>3490</v>
      </c>
      <c r="Z470" t="s">
        <v>3486</v>
      </c>
      <c r="AA470" t="s">
        <v>3487</v>
      </c>
      <c r="AB470" t="s">
        <v>3488</v>
      </c>
      <c r="AD470" t="s">
        <v>374</v>
      </c>
      <c r="AE470" t="s">
        <v>375</v>
      </c>
      <c r="AF470" t="s">
        <v>3489</v>
      </c>
      <c r="AG470" t="s">
        <v>338</v>
      </c>
      <c r="AH470" t="s">
        <v>530</v>
      </c>
      <c r="AJ470" t="s">
        <v>3490</v>
      </c>
      <c r="AL470" t="s">
        <v>339</v>
      </c>
      <c r="AM470">
        <v>1</v>
      </c>
      <c r="AN470">
        <v>1</v>
      </c>
      <c r="AO470">
        <v>31217</v>
      </c>
      <c r="AQ470">
        <v>124466</v>
      </c>
      <c r="AR470">
        <v>53900001</v>
      </c>
      <c r="AS470" t="s">
        <v>1697</v>
      </c>
      <c r="AT470" t="s">
        <v>104</v>
      </c>
      <c r="AW470" t="s">
        <v>343</v>
      </c>
      <c r="BY470" t="s">
        <v>342</v>
      </c>
      <c r="EQ470">
        <v>247378</v>
      </c>
      <c r="ER470" t="s">
        <v>3207</v>
      </c>
      <c r="EV470">
        <v>17285789</v>
      </c>
      <c r="EW470">
        <v>928</v>
      </c>
      <c r="EX470">
        <v>220345</v>
      </c>
      <c r="EY470">
        <v>9.2748999964335493E+25</v>
      </c>
      <c r="EZ470">
        <v>1</v>
      </c>
      <c r="FC470">
        <v>53900001</v>
      </c>
      <c r="FD470" t="s">
        <v>104</v>
      </c>
    </row>
    <row r="471" spans="1:160" x14ac:dyDescent="0.3">
      <c r="A471" t="str">
        <f>VLOOKUP(B471,Table2[],3,FALSE)</f>
        <v>Digital</v>
      </c>
      <c r="B471" t="str">
        <f>IF(OR(ISNUMBER(FIND("QVC",Z471)),ISNUMBER(FIND("QVC",AL471))),"QVC",IF(OR(ISNUMBER(FIND("NCO",H471)),ISNUMBER(FIND("NCO",Y471))), "NCO", IF(AL471="consumer","PMD.com",VLOOKUP(LEFT(H471,2),Tables!$E$1:$F$11,2,FALSE))))</f>
        <v>PMD.com</v>
      </c>
      <c r="C471">
        <f t="shared" si="22"/>
        <v>54000001</v>
      </c>
      <c r="D471">
        <f t="shared" si="23"/>
        <v>1</v>
      </c>
      <c r="E471" t="str">
        <f t="shared" ca="1" si="21"/>
        <v>shifted orders shipped</v>
      </c>
      <c r="F471" t="s">
        <v>3539</v>
      </c>
      <c r="G471" t="s">
        <v>335</v>
      </c>
      <c r="H471" t="s">
        <v>3162</v>
      </c>
      <c r="I471" s="6">
        <v>44011.413171296299</v>
      </c>
      <c r="J471" t="s">
        <v>16</v>
      </c>
      <c r="K471" s="6">
        <v>44013.273310185185</v>
      </c>
      <c r="M471" t="s">
        <v>4118</v>
      </c>
      <c r="N471" t="s">
        <v>4119</v>
      </c>
      <c r="Q471" t="s">
        <v>461</v>
      </c>
      <c r="R471" t="s">
        <v>376</v>
      </c>
      <c r="S471" t="s">
        <v>4120</v>
      </c>
      <c r="T471" t="s">
        <v>338</v>
      </c>
      <c r="U471" t="s">
        <v>530</v>
      </c>
      <c r="W471" t="s">
        <v>1009</v>
      </c>
      <c r="Z471" t="s">
        <v>4118</v>
      </c>
      <c r="AA471" t="s">
        <v>4119</v>
      </c>
      <c r="AD471" t="s">
        <v>461</v>
      </c>
      <c r="AE471" t="s">
        <v>376</v>
      </c>
      <c r="AF471" t="s">
        <v>4120</v>
      </c>
      <c r="AG471" t="s">
        <v>338</v>
      </c>
      <c r="AH471" t="s">
        <v>530</v>
      </c>
      <c r="AJ471" t="s">
        <v>1009</v>
      </c>
      <c r="AL471" t="s">
        <v>339</v>
      </c>
      <c r="AM471">
        <v>1</v>
      </c>
      <c r="AN471">
        <v>1</v>
      </c>
      <c r="AO471">
        <v>8182</v>
      </c>
      <c r="AQ471">
        <v>124475</v>
      </c>
      <c r="AR471">
        <v>54000001</v>
      </c>
      <c r="AS471" t="s">
        <v>1251</v>
      </c>
      <c r="AT471" t="s">
        <v>84</v>
      </c>
      <c r="AW471" t="s">
        <v>343</v>
      </c>
      <c r="BY471" t="s">
        <v>342</v>
      </c>
      <c r="EQ471">
        <v>247294</v>
      </c>
      <c r="ER471" t="s">
        <v>3163</v>
      </c>
      <c r="EV471">
        <v>17285765</v>
      </c>
      <c r="EW471">
        <v>928</v>
      </c>
      <c r="EX471">
        <v>220322</v>
      </c>
      <c r="EY471" t="s">
        <v>4121</v>
      </c>
      <c r="EZ471">
        <v>1</v>
      </c>
      <c r="FC471">
        <v>54000001</v>
      </c>
      <c r="FD471" t="s">
        <v>84</v>
      </c>
    </row>
    <row r="472" spans="1:160" x14ac:dyDescent="0.3">
      <c r="A472" t="str">
        <f>VLOOKUP(B472,Table2[],3,FALSE)</f>
        <v>Digital</v>
      </c>
      <c r="B472" t="str">
        <f>IF(OR(ISNUMBER(FIND("QVC",Z472)),ISNUMBER(FIND("QVC",AL472))),"QVC",IF(OR(ISNUMBER(FIND("NCO",H472)),ISNUMBER(FIND("NCO",Y472))), "NCO", IF(AL472="consumer","PMD.com",VLOOKUP(LEFT(H472,2),Tables!$E$1:$F$11,2,FALSE))))</f>
        <v>PMD.com</v>
      </c>
      <c r="C472">
        <f t="shared" si="22"/>
        <v>5208</v>
      </c>
      <c r="D472">
        <f t="shared" si="23"/>
        <v>1</v>
      </c>
      <c r="E472" t="str">
        <f t="shared" ca="1" si="21"/>
        <v>shifted orders shipped</v>
      </c>
      <c r="F472" t="s">
        <v>3539</v>
      </c>
      <c r="G472" t="s">
        <v>335</v>
      </c>
      <c r="H472" t="s">
        <v>3162</v>
      </c>
      <c r="I472" s="6">
        <v>44011.413171296299</v>
      </c>
      <c r="J472" t="s">
        <v>16</v>
      </c>
      <c r="K472" s="6">
        <v>44013.273310185185</v>
      </c>
      <c r="M472" t="s">
        <v>4118</v>
      </c>
      <c r="N472" t="s">
        <v>4119</v>
      </c>
      <c r="Q472" t="s">
        <v>461</v>
      </c>
      <c r="R472" t="s">
        <v>376</v>
      </c>
      <c r="S472" t="s">
        <v>4120</v>
      </c>
      <c r="T472" t="s">
        <v>338</v>
      </c>
      <c r="U472" t="s">
        <v>530</v>
      </c>
      <c r="W472" t="s">
        <v>1009</v>
      </c>
      <c r="Z472" t="s">
        <v>4118</v>
      </c>
      <c r="AA472" t="s">
        <v>4119</v>
      </c>
      <c r="AD472" t="s">
        <v>461</v>
      </c>
      <c r="AE472" t="s">
        <v>376</v>
      </c>
      <c r="AF472" t="s">
        <v>4120</v>
      </c>
      <c r="AG472" t="s">
        <v>338</v>
      </c>
      <c r="AH472" t="s">
        <v>530</v>
      </c>
      <c r="AJ472" t="s">
        <v>1009</v>
      </c>
      <c r="AL472" t="s">
        <v>339</v>
      </c>
      <c r="AM472">
        <v>1</v>
      </c>
      <c r="AN472">
        <v>1</v>
      </c>
      <c r="AO472">
        <v>1406</v>
      </c>
      <c r="AQ472">
        <v>124008</v>
      </c>
      <c r="AR472">
        <v>5208</v>
      </c>
      <c r="AS472" t="s">
        <v>51</v>
      </c>
      <c r="AT472" t="s">
        <v>52</v>
      </c>
      <c r="AW472" t="s">
        <v>340</v>
      </c>
      <c r="AX472" t="s">
        <v>340</v>
      </c>
      <c r="AY472" t="s">
        <v>419</v>
      </c>
      <c r="AZ472" t="s">
        <v>420</v>
      </c>
      <c r="BY472" t="s">
        <v>342</v>
      </c>
      <c r="EQ472">
        <v>249094</v>
      </c>
      <c r="ER472" t="s">
        <v>3163</v>
      </c>
      <c r="EV472">
        <v>17285765</v>
      </c>
      <c r="EW472">
        <v>928</v>
      </c>
      <c r="EX472">
        <v>220322</v>
      </c>
      <c r="EY472" t="s">
        <v>4121</v>
      </c>
      <c r="EZ472">
        <v>1</v>
      </c>
      <c r="FC472">
        <v>5208</v>
      </c>
      <c r="FD472" t="s">
        <v>52</v>
      </c>
    </row>
    <row r="473" spans="1:160" x14ac:dyDescent="0.3">
      <c r="A473" t="str">
        <f>VLOOKUP(B473,Table2[],3,FALSE)</f>
        <v>Digital</v>
      </c>
      <c r="B473" t="str">
        <f>IF(OR(ISNUMBER(FIND("QVC",Z473)),ISNUMBER(FIND("QVC",AL473))),"QVC",IF(OR(ISNUMBER(FIND("NCO",H473)),ISNUMBER(FIND("NCO",Y473))), "NCO", IF(AL473="consumer","PMD.com",VLOOKUP(LEFT(H473,2),Tables!$E$1:$F$11,2,FALSE))))</f>
        <v>PMD.com</v>
      </c>
      <c r="C473">
        <f t="shared" si="22"/>
        <v>53200001</v>
      </c>
      <c r="D473">
        <f t="shared" si="23"/>
        <v>1</v>
      </c>
      <c r="E473" t="str">
        <f t="shared" ca="1" si="21"/>
        <v>shifted orders shipped</v>
      </c>
      <c r="F473" t="s">
        <v>3539</v>
      </c>
      <c r="G473" t="s">
        <v>335</v>
      </c>
      <c r="H473" t="s">
        <v>2452</v>
      </c>
      <c r="I473" s="6">
        <v>44008.512615740743</v>
      </c>
      <c r="J473" t="s">
        <v>16</v>
      </c>
      <c r="K473" s="6">
        <v>44013.273402777777</v>
      </c>
      <c r="M473" t="s">
        <v>4122</v>
      </c>
      <c r="N473" t="s">
        <v>4123</v>
      </c>
      <c r="Q473" t="s">
        <v>4124</v>
      </c>
      <c r="R473" t="s">
        <v>389</v>
      </c>
      <c r="S473">
        <v>10307</v>
      </c>
      <c r="T473" t="s">
        <v>338</v>
      </c>
      <c r="U473" t="s">
        <v>530</v>
      </c>
      <c r="W473" t="s">
        <v>4125</v>
      </c>
      <c r="Z473" t="s">
        <v>4122</v>
      </c>
      <c r="AA473" t="s">
        <v>4123</v>
      </c>
      <c r="AD473" t="s">
        <v>4124</v>
      </c>
      <c r="AE473" t="s">
        <v>389</v>
      </c>
      <c r="AF473">
        <v>10307</v>
      </c>
      <c r="AG473" t="s">
        <v>338</v>
      </c>
      <c r="AH473" t="s">
        <v>530</v>
      </c>
      <c r="AJ473" t="s">
        <v>4125</v>
      </c>
      <c r="AL473" t="s">
        <v>339</v>
      </c>
      <c r="AM473">
        <v>1</v>
      </c>
      <c r="AN473">
        <v>1</v>
      </c>
      <c r="AO473">
        <v>15189</v>
      </c>
      <c r="AQ473">
        <v>123906</v>
      </c>
      <c r="AR473">
        <v>53200001</v>
      </c>
      <c r="AS473" t="s">
        <v>973</v>
      </c>
      <c r="AT473" t="s">
        <v>50</v>
      </c>
      <c r="AW473" t="s">
        <v>340</v>
      </c>
      <c r="AX473" t="s">
        <v>340</v>
      </c>
      <c r="AY473" t="s">
        <v>357</v>
      </c>
      <c r="AZ473" t="s">
        <v>363</v>
      </c>
      <c r="BY473" t="s">
        <v>342</v>
      </c>
      <c r="EQ473">
        <v>252156</v>
      </c>
      <c r="ER473" t="s">
        <v>2453</v>
      </c>
      <c r="EV473">
        <v>17284437</v>
      </c>
      <c r="EW473">
        <v>928</v>
      </c>
      <c r="EX473">
        <v>218933</v>
      </c>
      <c r="EY473" t="s">
        <v>4126</v>
      </c>
      <c r="EZ473">
        <v>1</v>
      </c>
      <c r="FC473">
        <v>53200001</v>
      </c>
      <c r="FD473" t="s">
        <v>50</v>
      </c>
    </row>
    <row r="474" spans="1:160" x14ac:dyDescent="0.3">
      <c r="A474" t="str">
        <f>VLOOKUP(B474,Table2[],3,FALSE)</f>
        <v>Digital</v>
      </c>
      <c r="B474" t="str">
        <f>IF(OR(ISNUMBER(FIND("QVC",Z474)),ISNUMBER(FIND("QVC",AL474))),"QVC",IF(OR(ISNUMBER(FIND("NCO",H474)),ISNUMBER(FIND("NCO",Y474))), "NCO", IF(AL474="consumer","PMD.com",VLOOKUP(LEFT(H474,2),Tables!$E$1:$F$11,2,FALSE))))</f>
        <v>PMD.com</v>
      </c>
      <c r="C474">
        <f t="shared" si="22"/>
        <v>52430001</v>
      </c>
      <c r="D474">
        <f t="shared" si="23"/>
        <v>1</v>
      </c>
      <c r="E474" t="str">
        <f t="shared" ca="1" si="21"/>
        <v>shifted orders shipped</v>
      </c>
      <c r="F474" t="s">
        <v>3539</v>
      </c>
      <c r="G474" t="s">
        <v>335</v>
      </c>
      <c r="H474" t="s">
        <v>2452</v>
      </c>
      <c r="I474" s="6">
        <v>44008.512615740743</v>
      </c>
      <c r="J474" t="s">
        <v>16</v>
      </c>
      <c r="K474" s="6">
        <v>44013.273402777777</v>
      </c>
      <c r="M474" t="s">
        <v>4122</v>
      </c>
      <c r="N474" t="s">
        <v>4123</v>
      </c>
      <c r="Q474" t="s">
        <v>4124</v>
      </c>
      <c r="R474" t="s">
        <v>389</v>
      </c>
      <c r="S474">
        <v>10307</v>
      </c>
      <c r="T474" t="s">
        <v>338</v>
      </c>
      <c r="U474" t="s">
        <v>530</v>
      </c>
      <c r="W474" t="s">
        <v>4125</v>
      </c>
      <c r="Z474" t="s">
        <v>4122</v>
      </c>
      <c r="AA474" t="s">
        <v>4123</v>
      </c>
      <c r="AD474" t="s">
        <v>4124</v>
      </c>
      <c r="AE474" t="s">
        <v>389</v>
      </c>
      <c r="AF474">
        <v>10307</v>
      </c>
      <c r="AG474" t="s">
        <v>338</v>
      </c>
      <c r="AH474" t="s">
        <v>530</v>
      </c>
      <c r="AJ474" t="s">
        <v>4125</v>
      </c>
      <c r="AL474" t="s">
        <v>339</v>
      </c>
      <c r="AM474">
        <v>1</v>
      </c>
      <c r="AN474">
        <v>1</v>
      </c>
      <c r="AO474">
        <v>12063</v>
      </c>
      <c r="AQ474">
        <v>127155</v>
      </c>
      <c r="AR474">
        <v>52430001</v>
      </c>
      <c r="AS474" t="s">
        <v>927</v>
      </c>
      <c r="AT474" t="s">
        <v>75</v>
      </c>
      <c r="AW474" t="s">
        <v>340</v>
      </c>
      <c r="AX474" t="s">
        <v>340</v>
      </c>
      <c r="AY474" t="s">
        <v>357</v>
      </c>
      <c r="AZ474" t="s">
        <v>363</v>
      </c>
      <c r="BY474" t="s">
        <v>342</v>
      </c>
      <c r="EQ474">
        <v>249990</v>
      </c>
      <c r="ER474" t="s">
        <v>2453</v>
      </c>
      <c r="EV474">
        <v>17284437</v>
      </c>
      <c r="EW474">
        <v>928</v>
      </c>
      <c r="EX474">
        <v>218933</v>
      </c>
      <c r="EY474" t="s">
        <v>4126</v>
      </c>
      <c r="EZ474">
        <v>1</v>
      </c>
      <c r="FC474">
        <v>52430001</v>
      </c>
      <c r="FD474" t="s">
        <v>75</v>
      </c>
    </row>
    <row r="475" spans="1:160" x14ac:dyDescent="0.3">
      <c r="A475" t="str">
        <f>VLOOKUP(B475,Table2[],3,FALSE)</f>
        <v>Digital</v>
      </c>
      <c r="B475" t="str">
        <f>IF(OR(ISNUMBER(FIND("QVC",Z475)),ISNUMBER(FIND("QVC",AL475))),"QVC",IF(OR(ISNUMBER(FIND("NCO",H475)),ISNUMBER(FIND("NCO",Y475))), "NCO", IF(AL475="consumer","PMD.com",VLOOKUP(LEFT(H475,2),Tables!$E$1:$F$11,2,FALSE))))</f>
        <v>PMD.com</v>
      </c>
      <c r="C475">
        <f t="shared" si="22"/>
        <v>5354</v>
      </c>
      <c r="D475">
        <f t="shared" si="23"/>
        <v>1</v>
      </c>
      <c r="E475" t="str">
        <f t="shared" ca="1" si="21"/>
        <v>shifted orders shipped</v>
      </c>
      <c r="F475" t="s">
        <v>3539</v>
      </c>
      <c r="G475" t="s">
        <v>335</v>
      </c>
      <c r="H475" t="s">
        <v>3166</v>
      </c>
      <c r="I475" s="6">
        <v>44011.414606481485</v>
      </c>
      <c r="J475" t="s">
        <v>16</v>
      </c>
      <c r="K475" s="6">
        <v>44013.273553240739</v>
      </c>
      <c r="M475" t="s">
        <v>4127</v>
      </c>
      <c r="N475" t="s">
        <v>4128</v>
      </c>
      <c r="Q475" t="s">
        <v>4129</v>
      </c>
      <c r="R475" t="s">
        <v>414</v>
      </c>
      <c r="S475" t="s">
        <v>4130</v>
      </c>
      <c r="T475" t="s">
        <v>338</v>
      </c>
      <c r="U475" t="s">
        <v>530</v>
      </c>
      <c r="W475" t="s">
        <v>4131</v>
      </c>
      <c r="Z475" t="s">
        <v>4127</v>
      </c>
      <c r="AA475" t="s">
        <v>4128</v>
      </c>
      <c r="AD475" t="s">
        <v>4129</v>
      </c>
      <c r="AE475" t="s">
        <v>414</v>
      </c>
      <c r="AF475" t="s">
        <v>4130</v>
      </c>
      <c r="AG475" t="s">
        <v>338</v>
      </c>
      <c r="AH475" t="s">
        <v>530</v>
      </c>
      <c r="AJ475" t="s">
        <v>4131</v>
      </c>
      <c r="AL475" t="s">
        <v>339</v>
      </c>
      <c r="AM475">
        <v>1</v>
      </c>
      <c r="AN475">
        <v>1</v>
      </c>
      <c r="AO475">
        <v>5214</v>
      </c>
      <c r="AQ475">
        <v>124518</v>
      </c>
      <c r="AR475">
        <v>5354</v>
      </c>
      <c r="AS475" t="s">
        <v>1753</v>
      </c>
      <c r="AT475" t="s">
        <v>103</v>
      </c>
      <c r="AW475" t="s">
        <v>340</v>
      </c>
      <c r="AX475" t="s">
        <v>340</v>
      </c>
      <c r="AY475" t="s">
        <v>351</v>
      </c>
      <c r="AZ475" t="s">
        <v>415</v>
      </c>
      <c r="BY475" t="s">
        <v>342</v>
      </c>
      <c r="EQ475">
        <v>249176</v>
      </c>
      <c r="ER475" t="s">
        <v>3167</v>
      </c>
      <c r="EV475">
        <v>17285767</v>
      </c>
      <c r="EW475">
        <v>928</v>
      </c>
      <c r="EX475">
        <v>220324</v>
      </c>
      <c r="EY475">
        <v>9.2748999964335493E+25</v>
      </c>
      <c r="EZ475">
        <v>1</v>
      </c>
      <c r="FC475">
        <v>5354</v>
      </c>
      <c r="FD475" t="s">
        <v>103</v>
      </c>
    </row>
    <row r="476" spans="1:160" x14ac:dyDescent="0.3">
      <c r="A476" t="str">
        <f>VLOOKUP(B476,Table2[],3,FALSE)</f>
        <v>Digital</v>
      </c>
      <c r="B476" t="str">
        <f>IF(OR(ISNUMBER(FIND("QVC",Z476)),ISNUMBER(FIND("QVC",AL476))),"QVC",IF(OR(ISNUMBER(FIND("NCO",H476)),ISNUMBER(FIND("NCO",Y476))), "NCO", IF(AL476="consumer","PMD.com",VLOOKUP(LEFT(H476,2),Tables!$E$1:$F$11,2,FALSE))))</f>
        <v>PMD.com</v>
      </c>
      <c r="C476">
        <f t="shared" si="22"/>
        <v>52250001</v>
      </c>
      <c r="D476">
        <f t="shared" si="23"/>
        <v>1</v>
      </c>
      <c r="E476" t="str">
        <f t="shared" ca="1" si="21"/>
        <v>shifted orders shipped</v>
      </c>
      <c r="F476" t="s">
        <v>3539</v>
      </c>
      <c r="G476" t="s">
        <v>335</v>
      </c>
      <c r="H476" t="s">
        <v>3224</v>
      </c>
      <c r="I476" s="6">
        <v>44011.448287037034</v>
      </c>
      <c r="J476" t="s">
        <v>16</v>
      </c>
      <c r="K476" s="6">
        <v>44013.273738425924</v>
      </c>
      <c r="M476" t="s">
        <v>2958</v>
      </c>
      <c r="N476" t="s">
        <v>4132</v>
      </c>
      <c r="O476" t="s">
        <v>1096</v>
      </c>
      <c r="Q476" t="s">
        <v>1293</v>
      </c>
      <c r="R476" t="s">
        <v>359</v>
      </c>
      <c r="S476" t="s">
        <v>4133</v>
      </c>
      <c r="T476" t="s">
        <v>338</v>
      </c>
      <c r="U476" t="s">
        <v>530</v>
      </c>
      <c r="W476" t="s">
        <v>2959</v>
      </c>
      <c r="Z476" t="s">
        <v>2958</v>
      </c>
      <c r="AA476" t="s">
        <v>4132</v>
      </c>
      <c r="AB476" t="s">
        <v>1096</v>
      </c>
      <c r="AD476" t="s">
        <v>1293</v>
      </c>
      <c r="AE476" t="s">
        <v>359</v>
      </c>
      <c r="AF476" t="s">
        <v>4133</v>
      </c>
      <c r="AG476" t="s">
        <v>338</v>
      </c>
      <c r="AH476" t="s">
        <v>530</v>
      </c>
      <c r="AJ476" t="s">
        <v>2959</v>
      </c>
      <c r="AL476" t="s">
        <v>339</v>
      </c>
      <c r="AM476">
        <v>1</v>
      </c>
      <c r="AN476">
        <v>1</v>
      </c>
      <c r="AO476">
        <v>503</v>
      </c>
      <c r="AQ476">
        <v>124436</v>
      </c>
      <c r="AR476">
        <v>52250001</v>
      </c>
      <c r="AS476" t="s">
        <v>1577</v>
      </c>
      <c r="AT476" t="s">
        <v>94</v>
      </c>
      <c r="AW476" t="s">
        <v>340</v>
      </c>
      <c r="AX476" t="s">
        <v>340</v>
      </c>
      <c r="AY476" t="s">
        <v>341</v>
      </c>
      <c r="AZ476">
        <v>0</v>
      </c>
      <c r="BY476" t="s">
        <v>342</v>
      </c>
      <c r="EQ476">
        <v>240940</v>
      </c>
      <c r="ER476" t="s">
        <v>3225</v>
      </c>
      <c r="EV476">
        <v>17285798</v>
      </c>
      <c r="EW476">
        <v>928</v>
      </c>
      <c r="EX476">
        <v>220354</v>
      </c>
      <c r="EY476">
        <v>9.2748999964335493E+25</v>
      </c>
      <c r="EZ476">
        <v>1</v>
      </c>
      <c r="FC476">
        <v>52250001</v>
      </c>
      <c r="FD476" t="s">
        <v>94</v>
      </c>
    </row>
    <row r="477" spans="1:160" x14ac:dyDescent="0.3">
      <c r="A477" t="str">
        <f>VLOOKUP(B477,Table2[],3,FALSE)</f>
        <v>Digital</v>
      </c>
      <c r="B477" t="str">
        <f>IF(OR(ISNUMBER(FIND("QVC",Z477)),ISNUMBER(FIND("QVC",AL477))),"QVC",IF(OR(ISNUMBER(FIND("NCO",H477)),ISNUMBER(FIND("NCO",Y477))), "NCO", IF(AL477="consumer","PMD.com",VLOOKUP(LEFT(H477,2),Tables!$E$1:$F$11,2,FALSE))))</f>
        <v>PMD.com</v>
      </c>
      <c r="C477">
        <f t="shared" si="22"/>
        <v>55340001</v>
      </c>
      <c r="D477">
        <f t="shared" si="23"/>
        <v>1</v>
      </c>
      <c r="E477" t="str">
        <f t="shared" ca="1" si="21"/>
        <v>shifted orders shipped</v>
      </c>
      <c r="F477" t="s">
        <v>3539</v>
      </c>
      <c r="G477" t="s">
        <v>335</v>
      </c>
      <c r="H477" t="s">
        <v>3368</v>
      </c>
      <c r="I477" s="6">
        <v>44011.52416666667</v>
      </c>
      <c r="J477" t="s">
        <v>16</v>
      </c>
      <c r="K477" s="6">
        <v>44013.27375</v>
      </c>
      <c r="M477" t="s">
        <v>4134</v>
      </c>
      <c r="N477" t="s">
        <v>4135</v>
      </c>
      <c r="Q477" t="s">
        <v>1496</v>
      </c>
      <c r="R477" t="s">
        <v>413</v>
      </c>
      <c r="S477" t="s">
        <v>4136</v>
      </c>
      <c r="T477" t="s">
        <v>338</v>
      </c>
      <c r="U477" t="s">
        <v>530</v>
      </c>
      <c r="W477" t="s">
        <v>4137</v>
      </c>
      <c r="Z477" t="s">
        <v>4134</v>
      </c>
      <c r="AA477" t="s">
        <v>4135</v>
      </c>
      <c r="AD477" t="s">
        <v>1496</v>
      </c>
      <c r="AE477" t="s">
        <v>413</v>
      </c>
      <c r="AF477" t="s">
        <v>4136</v>
      </c>
      <c r="AG477" t="s">
        <v>338</v>
      </c>
      <c r="AH477" t="s">
        <v>530</v>
      </c>
      <c r="AJ477" t="s">
        <v>4137</v>
      </c>
      <c r="AL477" t="s">
        <v>339</v>
      </c>
      <c r="AM477">
        <v>1</v>
      </c>
      <c r="AN477">
        <v>1</v>
      </c>
      <c r="AO477">
        <v>8241</v>
      </c>
      <c r="AQ477">
        <v>124480</v>
      </c>
      <c r="AR477">
        <v>55340001</v>
      </c>
      <c r="AS477" t="s">
        <v>1955</v>
      </c>
      <c r="AT477" t="s">
        <v>71</v>
      </c>
      <c r="AW477" t="s">
        <v>343</v>
      </c>
      <c r="BY477" t="s">
        <v>342</v>
      </c>
      <c r="EQ477">
        <v>249139</v>
      </c>
      <c r="ER477" t="s">
        <v>3369</v>
      </c>
      <c r="EV477">
        <v>17285872</v>
      </c>
      <c r="EW477">
        <v>928</v>
      </c>
      <c r="EX477">
        <v>220426</v>
      </c>
      <c r="EY477">
        <v>9.2748999964335493E+25</v>
      </c>
      <c r="EZ477">
        <v>1</v>
      </c>
      <c r="FC477">
        <v>55340001</v>
      </c>
      <c r="FD477" t="s">
        <v>71</v>
      </c>
    </row>
    <row r="478" spans="1:160" x14ac:dyDescent="0.3">
      <c r="A478" t="str">
        <f>VLOOKUP(B478,Table2[],3,FALSE)</f>
        <v>Digital</v>
      </c>
      <c r="B478" t="str">
        <f>IF(OR(ISNUMBER(FIND("QVC",Z478)),ISNUMBER(FIND("QVC",AL478))),"QVC",IF(OR(ISNUMBER(FIND("NCO",H478)),ISNUMBER(FIND("NCO",Y478))), "NCO", IF(AL478="consumer","PMD.com",VLOOKUP(LEFT(H478,2),Tables!$E$1:$F$11,2,FALSE))))</f>
        <v>PMD.com</v>
      </c>
      <c r="C478">
        <f t="shared" si="22"/>
        <v>53920001</v>
      </c>
      <c r="D478">
        <f t="shared" si="23"/>
        <v>1</v>
      </c>
      <c r="E478" t="str">
        <f t="shared" ca="1" si="21"/>
        <v>shifted orders shipped</v>
      </c>
      <c r="F478" t="s">
        <v>3539</v>
      </c>
      <c r="G478" t="s">
        <v>335</v>
      </c>
      <c r="H478" t="s">
        <v>3134</v>
      </c>
      <c r="I478" s="6">
        <v>44011.39371527778</v>
      </c>
      <c r="J478" t="s">
        <v>16</v>
      </c>
      <c r="K478" s="6">
        <v>44013.273854166669</v>
      </c>
      <c r="M478" t="s">
        <v>2173</v>
      </c>
      <c r="N478" t="s">
        <v>4138</v>
      </c>
      <c r="Q478" t="s">
        <v>723</v>
      </c>
      <c r="R478" t="s">
        <v>412</v>
      </c>
      <c r="S478" t="s">
        <v>4139</v>
      </c>
      <c r="T478" t="s">
        <v>338</v>
      </c>
      <c r="U478" t="s">
        <v>530</v>
      </c>
      <c r="W478" t="s">
        <v>4140</v>
      </c>
      <c r="Z478" t="s">
        <v>2173</v>
      </c>
      <c r="AA478" t="s">
        <v>4138</v>
      </c>
      <c r="AD478" t="s">
        <v>723</v>
      </c>
      <c r="AE478" t="s">
        <v>412</v>
      </c>
      <c r="AF478" t="s">
        <v>4139</v>
      </c>
      <c r="AG478" t="s">
        <v>338</v>
      </c>
      <c r="AH478" t="s">
        <v>530</v>
      </c>
      <c r="AJ478" t="s">
        <v>4140</v>
      </c>
      <c r="AL478" t="s">
        <v>339</v>
      </c>
      <c r="AM478">
        <v>1</v>
      </c>
      <c r="AN478">
        <v>1</v>
      </c>
      <c r="AO478">
        <v>14899</v>
      </c>
      <c r="AQ478">
        <v>124468</v>
      </c>
      <c r="AR478">
        <v>53920001</v>
      </c>
      <c r="AS478">
        <v>9000000</v>
      </c>
      <c r="AT478" t="s">
        <v>40</v>
      </c>
      <c r="AW478" t="s">
        <v>343</v>
      </c>
      <c r="BY478" t="s">
        <v>342</v>
      </c>
      <c r="EQ478">
        <v>243396</v>
      </c>
      <c r="ER478" t="s">
        <v>3135</v>
      </c>
      <c r="EV478">
        <v>17285751</v>
      </c>
      <c r="EW478">
        <v>928</v>
      </c>
      <c r="EX478">
        <v>220308</v>
      </c>
      <c r="EY478" t="s">
        <v>4141</v>
      </c>
      <c r="EZ478">
        <v>1</v>
      </c>
      <c r="FC478">
        <v>95384</v>
      </c>
      <c r="FD478" t="s">
        <v>3530</v>
      </c>
    </row>
    <row r="479" spans="1:160" x14ac:dyDescent="0.3">
      <c r="A479" t="str">
        <f>VLOOKUP(B479,Table2[],3,FALSE)</f>
        <v>Digital</v>
      </c>
      <c r="B479" t="str">
        <f>IF(OR(ISNUMBER(FIND("QVC",Z479)),ISNUMBER(FIND("QVC",AL479))),"QVC",IF(OR(ISNUMBER(FIND("NCO",H479)),ISNUMBER(FIND("NCO",Y479))), "NCO", IF(AL479="consumer","PMD.com",VLOOKUP(LEFT(H479,2),Tables!$E$1:$F$11,2,FALSE))))</f>
        <v>PMD.com</v>
      </c>
      <c r="C479">
        <f t="shared" si="22"/>
        <v>52430001</v>
      </c>
      <c r="D479">
        <f t="shared" si="23"/>
        <v>1</v>
      </c>
      <c r="E479" t="str">
        <f t="shared" ca="1" si="21"/>
        <v>shifted orders shipped</v>
      </c>
      <c r="F479" t="s">
        <v>3539</v>
      </c>
      <c r="G479" t="s">
        <v>335</v>
      </c>
      <c r="H479" t="s">
        <v>3134</v>
      </c>
      <c r="I479" s="6">
        <v>44011.39371527778</v>
      </c>
      <c r="J479" t="s">
        <v>16</v>
      </c>
      <c r="K479" s="6">
        <v>44013.273854166669</v>
      </c>
      <c r="M479" t="s">
        <v>2173</v>
      </c>
      <c r="N479" t="s">
        <v>4138</v>
      </c>
      <c r="Q479" t="s">
        <v>723</v>
      </c>
      <c r="R479" t="s">
        <v>412</v>
      </c>
      <c r="S479" t="s">
        <v>4139</v>
      </c>
      <c r="T479" t="s">
        <v>338</v>
      </c>
      <c r="U479" t="s">
        <v>530</v>
      </c>
      <c r="W479" t="s">
        <v>4140</v>
      </c>
      <c r="Z479" t="s">
        <v>2173</v>
      </c>
      <c r="AA479" t="s">
        <v>4138</v>
      </c>
      <c r="AD479" t="s">
        <v>723</v>
      </c>
      <c r="AE479" t="s">
        <v>412</v>
      </c>
      <c r="AF479" t="s">
        <v>4139</v>
      </c>
      <c r="AG479" t="s">
        <v>338</v>
      </c>
      <c r="AH479" t="s">
        <v>530</v>
      </c>
      <c r="AJ479" t="s">
        <v>4140</v>
      </c>
      <c r="AL479" t="s">
        <v>339</v>
      </c>
      <c r="AM479">
        <v>1</v>
      </c>
      <c r="AN479">
        <v>1</v>
      </c>
      <c r="AO479">
        <v>12063</v>
      </c>
      <c r="AQ479">
        <v>127155</v>
      </c>
      <c r="AR479">
        <v>52430001</v>
      </c>
      <c r="AS479" t="s">
        <v>927</v>
      </c>
      <c r="AT479" t="s">
        <v>75</v>
      </c>
      <c r="AW479" t="s">
        <v>340</v>
      </c>
      <c r="AX479" t="s">
        <v>340</v>
      </c>
      <c r="AY479" t="s">
        <v>357</v>
      </c>
      <c r="AZ479" t="s">
        <v>363</v>
      </c>
      <c r="BY479" t="s">
        <v>342</v>
      </c>
      <c r="EQ479">
        <v>249990</v>
      </c>
      <c r="ER479" t="s">
        <v>3135</v>
      </c>
      <c r="EV479">
        <v>17285751</v>
      </c>
      <c r="EW479">
        <v>928</v>
      </c>
      <c r="EX479">
        <v>220308</v>
      </c>
      <c r="EY479" t="s">
        <v>4141</v>
      </c>
      <c r="EZ479">
        <v>1</v>
      </c>
      <c r="FC479">
        <v>95384</v>
      </c>
      <c r="FD479" t="s">
        <v>3530</v>
      </c>
    </row>
    <row r="480" spans="1:160" x14ac:dyDescent="0.3">
      <c r="A480" t="str">
        <f>VLOOKUP(B480,Table2[],3,FALSE)</f>
        <v>Digital</v>
      </c>
      <c r="B480" t="str">
        <f>IF(OR(ISNUMBER(FIND("QVC",Z480)),ISNUMBER(FIND("QVC",AL480))),"QVC",IF(OR(ISNUMBER(FIND("NCO",H480)),ISNUMBER(FIND("NCO",Y480))), "NCO", IF(AL480="consumer","PMD.com",VLOOKUP(LEFT(H480,2),Tables!$E$1:$F$11,2,FALSE))))</f>
        <v>PMD.com</v>
      </c>
      <c r="C480">
        <f t="shared" si="22"/>
        <v>53450011</v>
      </c>
      <c r="D480">
        <f t="shared" si="23"/>
        <v>1</v>
      </c>
      <c r="E480" t="str">
        <f t="shared" ca="1" si="21"/>
        <v>shifted orders shipped</v>
      </c>
      <c r="F480" t="s">
        <v>3539</v>
      </c>
      <c r="G480" t="s">
        <v>335</v>
      </c>
      <c r="H480" t="s">
        <v>3134</v>
      </c>
      <c r="I480" s="6">
        <v>44011.39371527778</v>
      </c>
      <c r="J480" t="s">
        <v>16</v>
      </c>
      <c r="K480" s="6">
        <v>44013.273854166669</v>
      </c>
      <c r="M480" t="s">
        <v>2173</v>
      </c>
      <c r="N480" t="s">
        <v>4138</v>
      </c>
      <c r="Q480" t="s">
        <v>723</v>
      </c>
      <c r="R480" t="s">
        <v>412</v>
      </c>
      <c r="S480" t="s">
        <v>4139</v>
      </c>
      <c r="T480" t="s">
        <v>338</v>
      </c>
      <c r="U480" t="s">
        <v>530</v>
      </c>
      <c r="W480" t="s">
        <v>4140</v>
      </c>
      <c r="Z480" t="s">
        <v>2173</v>
      </c>
      <c r="AA480" t="s">
        <v>4138</v>
      </c>
      <c r="AD480" t="s">
        <v>723</v>
      </c>
      <c r="AE480" t="s">
        <v>412</v>
      </c>
      <c r="AF480" t="s">
        <v>4139</v>
      </c>
      <c r="AG480" t="s">
        <v>338</v>
      </c>
      <c r="AH480" t="s">
        <v>530</v>
      </c>
      <c r="AJ480" t="s">
        <v>4140</v>
      </c>
      <c r="AL480" t="s">
        <v>339</v>
      </c>
      <c r="AM480">
        <v>1</v>
      </c>
      <c r="AN480">
        <v>1</v>
      </c>
      <c r="AO480">
        <v>15200</v>
      </c>
      <c r="AQ480">
        <v>124724</v>
      </c>
      <c r="AR480">
        <v>53450011</v>
      </c>
      <c r="AS480" t="s">
        <v>2807</v>
      </c>
      <c r="AT480" t="s">
        <v>96</v>
      </c>
      <c r="AW480" t="s">
        <v>340</v>
      </c>
      <c r="AX480" t="s">
        <v>340</v>
      </c>
      <c r="AY480" t="s">
        <v>345</v>
      </c>
      <c r="AZ480">
        <v>0</v>
      </c>
      <c r="BY480" t="s">
        <v>342</v>
      </c>
      <c r="EQ480">
        <v>253372</v>
      </c>
      <c r="ER480" t="s">
        <v>3135</v>
      </c>
      <c r="EV480">
        <v>17285751</v>
      </c>
      <c r="EW480">
        <v>928</v>
      </c>
      <c r="EX480">
        <v>220308</v>
      </c>
      <c r="EY480" t="s">
        <v>4141</v>
      </c>
      <c r="EZ480">
        <v>1</v>
      </c>
      <c r="FC480">
        <v>53450011</v>
      </c>
      <c r="FD480" t="s">
        <v>96</v>
      </c>
    </row>
    <row r="481" spans="1:160" x14ac:dyDescent="0.3">
      <c r="A481" t="str">
        <f>VLOOKUP(B481,Table2[],3,FALSE)</f>
        <v>Digital</v>
      </c>
      <c r="B481" t="str">
        <f>IF(OR(ISNUMBER(FIND("QVC",Z481)),ISNUMBER(FIND("QVC",AL481))),"QVC",IF(OR(ISNUMBER(FIND("NCO",H481)),ISNUMBER(FIND("NCO",Y481))), "NCO", IF(AL481="consumer","PMD.com",VLOOKUP(LEFT(H481,2),Tables!$E$1:$F$11,2,FALSE))))</f>
        <v>PMD.com</v>
      </c>
      <c r="C481">
        <f t="shared" si="22"/>
        <v>51090030</v>
      </c>
      <c r="D481">
        <f t="shared" si="23"/>
        <v>1</v>
      </c>
      <c r="E481" t="str">
        <f t="shared" ca="1" si="21"/>
        <v>shifted orders shipped</v>
      </c>
      <c r="F481" t="s">
        <v>3539</v>
      </c>
      <c r="G481" t="s">
        <v>335</v>
      </c>
      <c r="H481" t="s">
        <v>3134</v>
      </c>
      <c r="I481" s="6">
        <v>44011.39371527778</v>
      </c>
      <c r="J481" t="s">
        <v>16</v>
      </c>
      <c r="K481" s="6">
        <v>44013.273854166669</v>
      </c>
      <c r="M481" t="s">
        <v>2173</v>
      </c>
      <c r="N481" t="s">
        <v>4138</v>
      </c>
      <c r="Q481" t="s">
        <v>723</v>
      </c>
      <c r="R481" t="s">
        <v>412</v>
      </c>
      <c r="S481" t="s">
        <v>4139</v>
      </c>
      <c r="T481" t="s">
        <v>338</v>
      </c>
      <c r="U481" t="s">
        <v>530</v>
      </c>
      <c r="W481" t="s">
        <v>4140</v>
      </c>
      <c r="Z481" t="s">
        <v>2173</v>
      </c>
      <c r="AA481" t="s">
        <v>4138</v>
      </c>
      <c r="AD481" t="s">
        <v>723</v>
      </c>
      <c r="AE481" t="s">
        <v>412</v>
      </c>
      <c r="AF481" t="s">
        <v>4139</v>
      </c>
      <c r="AG481" t="s">
        <v>338</v>
      </c>
      <c r="AH481" t="s">
        <v>530</v>
      </c>
      <c r="AJ481" t="s">
        <v>4140</v>
      </c>
      <c r="AL481" t="s">
        <v>339</v>
      </c>
      <c r="AM481">
        <v>1</v>
      </c>
      <c r="AN481">
        <v>1</v>
      </c>
      <c r="AO481">
        <v>6688</v>
      </c>
      <c r="AQ481">
        <v>125960</v>
      </c>
      <c r="AR481">
        <v>51090030</v>
      </c>
      <c r="AS481" t="s">
        <v>3043</v>
      </c>
      <c r="AT481" t="s">
        <v>628</v>
      </c>
      <c r="AW481" t="s">
        <v>343</v>
      </c>
      <c r="BY481" t="s">
        <v>342</v>
      </c>
      <c r="BZ481" t="b">
        <v>0</v>
      </c>
      <c r="EQ481">
        <v>243047</v>
      </c>
      <c r="ER481" t="s">
        <v>3135</v>
      </c>
      <c r="EV481">
        <v>17285751</v>
      </c>
      <c r="EW481">
        <v>928</v>
      </c>
      <c r="EX481">
        <v>220308</v>
      </c>
      <c r="EY481" t="s">
        <v>4141</v>
      </c>
      <c r="EZ481">
        <v>1</v>
      </c>
      <c r="FC481">
        <v>95384</v>
      </c>
      <c r="FD481" t="s">
        <v>3530</v>
      </c>
    </row>
    <row r="482" spans="1:160" x14ac:dyDescent="0.3">
      <c r="A482" t="str">
        <f>VLOOKUP(B482,Table2[],3,FALSE)</f>
        <v>Digital</v>
      </c>
      <c r="B482" t="str">
        <f>IF(OR(ISNUMBER(FIND("QVC",Z482)),ISNUMBER(FIND("QVC",AL482))),"QVC",IF(OR(ISNUMBER(FIND("NCO",H482)),ISNUMBER(FIND("NCO",Y482))), "NCO", IF(AL482="consumer","PMD.com",VLOOKUP(LEFT(H482,2),Tables!$E$1:$F$11,2,FALSE))))</f>
        <v>PMD.com</v>
      </c>
      <c r="C482">
        <f t="shared" si="22"/>
        <v>53450011</v>
      </c>
      <c r="D482">
        <f t="shared" si="23"/>
        <v>1</v>
      </c>
      <c r="E482" t="str">
        <f t="shared" ca="1" si="21"/>
        <v>shifted orders shipped</v>
      </c>
      <c r="F482" t="s">
        <v>3539</v>
      </c>
      <c r="G482" t="s">
        <v>335</v>
      </c>
      <c r="H482" t="s">
        <v>3094</v>
      </c>
      <c r="I482" s="6">
        <v>44011.376979166664</v>
      </c>
      <c r="J482" t="s">
        <v>16</v>
      </c>
      <c r="K482" s="6">
        <v>44013.273969907408</v>
      </c>
      <c r="M482" t="s">
        <v>4142</v>
      </c>
      <c r="N482" t="s">
        <v>4143</v>
      </c>
      <c r="O482" t="s">
        <v>919</v>
      </c>
      <c r="Q482" t="s">
        <v>1324</v>
      </c>
      <c r="R482" t="s">
        <v>359</v>
      </c>
      <c r="S482" t="s">
        <v>4144</v>
      </c>
      <c r="T482" t="s">
        <v>338</v>
      </c>
      <c r="U482" t="s">
        <v>530</v>
      </c>
      <c r="W482" t="s">
        <v>4145</v>
      </c>
      <c r="Z482" t="s">
        <v>4142</v>
      </c>
      <c r="AA482" t="s">
        <v>4143</v>
      </c>
      <c r="AB482" t="s">
        <v>919</v>
      </c>
      <c r="AD482" t="s">
        <v>1324</v>
      </c>
      <c r="AE482" t="s">
        <v>359</v>
      </c>
      <c r="AF482" t="s">
        <v>4144</v>
      </c>
      <c r="AG482" t="s">
        <v>338</v>
      </c>
      <c r="AH482" t="s">
        <v>530</v>
      </c>
      <c r="AJ482" t="s">
        <v>4145</v>
      </c>
      <c r="AL482" t="s">
        <v>339</v>
      </c>
      <c r="AM482">
        <v>1</v>
      </c>
      <c r="AN482">
        <v>1</v>
      </c>
      <c r="AO482">
        <v>15200</v>
      </c>
      <c r="AQ482">
        <v>124724</v>
      </c>
      <c r="AR482">
        <v>53450011</v>
      </c>
      <c r="AS482" t="s">
        <v>2807</v>
      </c>
      <c r="AT482" t="s">
        <v>96</v>
      </c>
      <c r="AW482" t="s">
        <v>340</v>
      </c>
      <c r="AX482" t="s">
        <v>340</v>
      </c>
      <c r="AY482" t="s">
        <v>345</v>
      </c>
      <c r="AZ482">
        <v>0</v>
      </c>
      <c r="BY482" t="s">
        <v>342</v>
      </c>
      <c r="EQ482">
        <v>253372</v>
      </c>
      <c r="ER482" t="s">
        <v>3095</v>
      </c>
      <c r="EV482">
        <v>17285731</v>
      </c>
      <c r="EW482">
        <v>928</v>
      </c>
      <c r="EX482">
        <v>220287</v>
      </c>
      <c r="EY482" t="s">
        <v>4146</v>
      </c>
      <c r="EZ482">
        <v>1</v>
      </c>
      <c r="FC482">
        <v>53450011</v>
      </c>
      <c r="FD482" t="s">
        <v>96</v>
      </c>
    </row>
    <row r="483" spans="1:160" x14ac:dyDescent="0.3">
      <c r="A483" t="str">
        <f>VLOOKUP(B483,Table2[],3,FALSE)</f>
        <v>Digital</v>
      </c>
      <c r="B483" t="str">
        <f>IF(OR(ISNUMBER(FIND("QVC",Z483)),ISNUMBER(FIND("QVC",AL483))),"QVC",IF(OR(ISNUMBER(FIND("NCO",H483)),ISNUMBER(FIND("NCO",Y483))), "NCO", IF(AL483="consumer","PMD.com",VLOOKUP(LEFT(H483,2),Tables!$E$1:$F$11,2,FALSE))))</f>
        <v>PMD.com</v>
      </c>
      <c r="C483">
        <f t="shared" si="22"/>
        <v>52250001</v>
      </c>
      <c r="D483">
        <f t="shared" si="23"/>
        <v>1</v>
      </c>
      <c r="E483" t="str">
        <f t="shared" ca="1" si="21"/>
        <v>shifted orders shipped</v>
      </c>
      <c r="F483" t="s">
        <v>3539</v>
      </c>
      <c r="G483" t="s">
        <v>335</v>
      </c>
      <c r="H483" t="s">
        <v>3094</v>
      </c>
      <c r="I483" s="6">
        <v>44011.376979166664</v>
      </c>
      <c r="J483" t="s">
        <v>16</v>
      </c>
      <c r="K483" s="6">
        <v>44013.273969907408</v>
      </c>
      <c r="M483" t="s">
        <v>4142</v>
      </c>
      <c r="N483" t="s">
        <v>4143</v>
      </c>
      <c r="O483" t="s">
        <v>919</v>
      </c>
      <c r="Q483" t="s">
        <v>1324</v>
      </c>
      <c r="R483" t="s">
        <v>359</v>
      </c>
      <c r="S483" t="s">
        <v>4144</v>
      </c>
      <c r="T483" t="s">
        <v>338</v>
      </c>
      <c r="U483" t="s">
        <v>530</v>
      </c>
      <c r="W483" t="s">
        <v>4145</v>
      </c>
      <c r="Z483" t="s">
        <v>4142</v>
      </c>
      <c r="AA483" t="s">
        <v>4143</v>
      </c>
      <c r="AB483" t="s">
        <v>919</v>
      </c>
      <c r="AD483" t="s">
        <v>1324</v>
      </c>
      <c r="AE483" t="s">
        <v>359</v>
      </c>
      <c r="AF483" t="s">
        <v>4144</v>
      </c>
      <c r="AG483" t="s">
        <v>338</v>
      </c>
      <c r="AH483" t="s">
        <v>530</v>
      </c>
      <c r="AJ483" t="s">
        <v>4145</v>
      </c>
      <c r="AL483" t="s">
        <v>339</v>
      </c>
      <c r="AM483">
        <v>1</v>
      </c>
      <c r="AN483">
        <v>1</v>
      </c>
      <c r="AO483">
        <v>503</v>
      </c>
      <c r="AQ483">
        <v>124436</v>
      </c>
      <c r="AR483">
        <v>52250001</v>
      </c>
      <c r="AS483" t="s">
        <v>1577</v>
      </c>
      <c r="AT483" t="s">
        <v>94</v>
      </c>
      <c r="AW483" t="s">
        <v>340</v>
      </c>
      <c r="AX483" t="s">
        <v>340</v>
      </c>
      <c r="AY483" t="s">
        <v>341</v>
      </c>
      <c r="AZ483">
        <v>0</v>
      </c>
      <c r="BY483" t="s">
        <v>342</v>
      </c>
      <c r="EQ483">
        <v>240940</v>
      </c>
      <c r="ER483" t="s">
        <v>3095</v>
      </c>
      <c r="EV483">
        <v>17285731</v>
      </c>
      <c r="EW483">
        <v>928</v>
      </c>
      <c r="EX483">
        <v>220287</v>
      </c>
      <c r="EY483" t="s">
        <v>4146</v>
      </c>
      <c r="EZ483">
        <v>1</v>
      </c>
      <c r="FC483">
        <v>52250001</v>
      </c>
      <c r="FD483" t="s">
        <v>94</v>
      </c>
    </row>
    <row r="484" spans="1:160" x14ac:dyDescent="0.3">
      <c r="A484" t="str">
        <f>VLOOKUP(B484,Table2[],3,FALSE)</f>
        <v>Digital</v>
      </c>
      <c r="B484" t="str">
        <f>IF(OR(ISNUMBER(FIND("QVC",Z484)),ISNUMBER(FIND("QVC",AL484))),"QVC",IF(OR(ISNUMBER(FIND("NCO",H484)),ISNUMBER(FIND("NCO",Y484))), "NCO", IF(AL484="consumer","PMD.com",VLOOKUP(LEFT(H484,2),Tables!$E$1:$F$11,2,FALSE))))</f>
        <v>PMD.com</v>
      </c>
      <c r="C484">
        <f t="shared" si="22"/>
        <v>55110001</v>
      </c>
      <c r="D484">
        <f t="shared" si="23"/>
        <v>1</v>
      </c>
      <c r="E484" t="str">
        <f t="shared" ca="1" si="21"/>
        <v>shifted orders shipped</v>
      </c>
      <c r="F484" t="s">
        <v>3539</v>
      </c>
      <c r="G484" t="s">
        <v>335</v>
      </c>
      <c r="H484" t="s">
        <v>3094</v>
      </c>
      <c r="I484" s="6">
        <v>44011.376979166664</v>
      </c>
      <c r="J484" t="s">
        <v>16</v>
      </c>
      <c r="K484" s="6">
        <v>44013.273969907408</v>
      </c>
      <c r="M484" t="s">
        <v>4142</v>
      </c>
      <c r="N484" t="s">
        <v>4143</v>
      </c>
      <c r="O484" t="s">
        <v>919</v>
      </c>
      <c r="Q484" t="s">
        <v>1324</v>
      </c>
      <c r="R484" t="s">
        <v>359</v>
      </c>
      <c r="S484" t="s">
        <v>4144</v>
      </c>
      <c r="T484" t="s">
        <v>338</v>
      </c>
      <c r="U484" t="s">
        <v>530</v>
      </c>
      <c r="W484" t="s">
        <v>4145</v>
      </c>
      <c r="Z484" t="s">
        <v>4142</v>
      </c>
      <c r="AA484" t="s">
        <v>4143</v>
      </c>
      <c r="AB484" t="s">
        <v>919</v>
      </c>
      <c r="AD484" t="s">
        <v>1324</v>
      </c>
      <c r="AE484" t="s">
        <v>359</v>
      </c>
      <c r="AF484" t="s">
        <v>4144</v>
      </c>
      <c r="AG484" t="s">
        <v>338</v>
      </c>
      <c r="AH484" t="s">
        <v>530</v>
      </c>
      <c r="AJ484" t="s">
        <v>4145</v>
      </c>
      <c r="AL484" t="s">
        <v>339</v>
      </c>
      <c r="AM484">
        <v>1</v>
      </c>
      <c r="AN484">
        <v>1</v>
      </c>
      <c r="AO484">
        <v>6371</v>
      </c>
      <c r="AQ484">
        <v>124056</v>
      </c>
      <c r="AR484">
        <v>55110001</v>
      </c>
      <c r="AS484" t="s">
        <v>127</v>
      </c>
      <c r="AT484" t="s">
        <v>128</v>
      </c>
      <c r="AW484" t="s">
        <v>340</v>
      </c>
      <c r="AX484" t="s">
        <v>340</v>
      </c>
      <c r="AY484" t="s">
        <v>382</v>
      </c>
      <c r="AZ484">
        <v>0</v>
      </c>
      <c r="BY484" t="s">
        <v>342</v>
      </c>
      <c r="EQ484">
        <v>238807</v>
      </c>
      <c r="ER484" t="s">
        <v>3095</v>
      </c>
      <c r="EV484">
        <v>17285731</v>
      </c>
      <c r="EW484">
        <v>928</v>
      </c>
      <c r="EX484">
        <v>220287</v>
      </c>
      <c r="EY484" t="s">
        <v>4146</v>
      </c>
      <c r="EZ484">
        <v>1</v>
      </c>
      <c r="FC484">
        <v>55110001</v>
      </c>
      <c r="FD484" t="s">
        <v>128</v>
      </c>
    </row>
    <row r="485" spans="1:160" x14ac:dyDescent="0.3">
      <c r="A485" t="str">
        <f>VLOOKUP(B485,Table2[],3,FALSE)</f>
        <v>Digital</v>
      </c>
      <c r="B485" t="str">
        <f>IF(OR(ISNUMBER(FIND("QVC",Z485)),ISNUMBER(FIND("QVC",AL485))),"QVC",IF(OR(ISNUMBER(FIND("NCO",H485)),ISNUMBER(FIND("NCO",Y485))), "NCO", IF(AL485="consumer","PMD.com",VLOOKUP(LEFT(H485,2),Tables!$E$1:$F$11,2,FALSE))))</f>
        <v>PMD.com</v>
      </c>
      <c r="C485">
        <f t="shared" si="22"/>
        <v>52250001</v>
      </c>
      <c r="D485">
        <f t="shared" si="23"/>
        <v>1</v>
      </c>
      <c r="E485" t="str">
        <f t="shared" ca="1" si="21"/>
        <v>shifted orders shipped</v>
      </c>
      <c r="F485" t="s">
        <v>3539</v>
      </c>
      <c r="G485" t="s">
        <v>335</v>
      </c>
      <c r="H485" t="s">
        <v>3248</v>
      </c>
      <c r="I485" s="6">
        <v>44011.457604166666</v>
      </c>
      <c r="J485" t="s">
        <v>16</v>
      </c>
      <c r="K485" s="6">
        <v>44013.274085648147</v>
      </c>
      <c r="M485" t="s">
        <v>4147</v>
      </c>
      <c r="N485" t="s">
        <v>4148</v>
      </c>
      <c r="O485" t="s">
        <v>4149</v>
      </c>
      <c r="Q485" t="s">
        <v>694</v>
      </c>
      <c r="R485" t="s">
        <v>372</v>
      </c>
      <c r="S485" t="s">
        <v>4150</v>
      </c>
      <c r="T485" t="s">
        <v>338</v>
      </c>
      <c r="U485" t="s">
        <v>530</v>
      </c>
      <c r="W485" t="s">
        <v>4151</v>
      </c>
      <c r="Z485" t="s">
        <v>4147</v>
      </c>
      <c r="AA485" t="s">
        <v>4148</v>
      </c>
      <c r="AB485" t="s">
        <v>4149</v>
      </c>
      <c r="AD485" t="s">
        <v>694</v>
      </c>
      <c r="AE485" t="s">
        <v>372</v>
      </c>
      <c r="AF485" t="s">
        <v>4150</v>
      </c>
      <c r="AG485" t="s">
        <v>338</v>
      </c>
      <c r="AH485" t="s">
        <v>530</v>
      </c>
      <c r="AJ485" t="s">
        <v>4151</v>
      </c>
      <c r="AL485" t="s">
        <v>339</v>
      </c>
      <c r="AM485">
        <v>1</v>
      </c>
      <c r="AN485">
        <v>1</v>
      </c>
      <c r="AO485">
        <v>503</v>
      </c>
      <c r="AQ485">
        <v>124436</v>
      </c>
      <c r="AR485">
        <v>52250001</v>
      </c>
      <c r="AS485" t="s">
        <v>1577</v>
      </c>
      <c r="AT485" t="s">
        <v>94</v>
      </c>
      <c r="AW485" t="s">
        <v>340</v>
      </c>
      <c r="AX485" t="s">
        <v>340</v>
      </c>
      <c r="AY485" t="s">
        <v>341</v>
      </c>
      <c r="AZ485">
        <v>0</v>
      </c>
      <c r="BY485" t="s">
        <v>342</v>
      </c>
      <c r="EQ485">
        <v>240940</v>
      </c>
      <c r="ER485" t="s">
        <v>3249</v>
      </c>
      <c r="EV485">
        <v>17285810</v>
      </c>
      <c r="EW485">
        <v>928</v>
      </c>
      <c r="EX485">
        <v>220366</v>
      </c>
      <c r="EY485">
        <v>9.2748999964335493E+25</v>
      </c>
      <c r="EZ485">
        <v>1</v>
      </c>
      <c r="FC485">
        <v>52250001</v>
      </c>
      <c r="FD485" t="s">
        <v>94</v>
      </c>
    </row>
    <row r="486" spans="1:160" x14ac:dyDescent="0.3">
      <c r="A486" t="str">
        <f>VLOOKUP(B486,Table2[],3,FALSE)</f>
        <v>Digital</v>
      </c>
      <c r="B486" t="str">
        <f>IF(OR(ISNUMBER(FIND("QVC",Z486)),ISNUMBER(FIND("QVC",AL486))),"QVC",IF(OR(ISNUMBER(FIND("NCO",H486)),ISNUMBER(FIND("NCO",Y486))), "NCO", IF(AL486="consumer","PMD.com",VLOOKUP(LEFT(H486,2),Tables!$E$1:$F$11,2,FALSE))))</f>
        <v>PMD.com</v>
      </c>
      <c r="C486">
        <f t="shared" si="22"/>
        <v>5331</v>
      </c>
      <c r="D486">
        <f t="shared" si="23"/>
        <v>2</v>
      </c>
      <c r="E486" t="str">
        <f t="shared" ca="1" si="21"/>
        <v>shifted orders shipped</v>
      </c>
      <c r="F486" t="s">
        <v>3539</v>
      </c>
      <c r="G486" t="s">
        <v>335</v>
      </c>
      <c r="H486" t="s">
        <v>3220</v>
      </c>
      <c r="I486" s="6">
        <v>44011.444293981483</v>
      </c>
      <c r="J486" t="s">
        <v>16</v>
      </c>
      <c r="K486" s="6">
        <v>44013.27416666667</v>
      </c>
      <c r="M486" t="s">
        <v>1206</v>
      </c>
      <c r="N486" t="s">
        <v>1207</v>
      </c>
      <c r="Q486" t="s">
        <v>695</v>
      </c>
      <c r="R486" t="s">
        <v>372</v>
      </c>
      <c r="S486">
        <v>85044</v>
      </c>
      <c r="T486" t="s">
        <v>338</v>
      </c>
      <c r="U486" t="s">
        <v>530</v>
      </c>
      <c r="W486" t="s">
        <v>1208</v>
      </c>
      <c r="Z486" t="s">
        <v>1206</v>
      </c>
      <c r="AA486" t="s">
        <v>1207</v>
      </c>
      <c r="AD486" t="s">
        <v>695</v>
      </c>
      <c r="AE486" t="s">
        <v>372</v>
      </c>
      <c r="AF486">
        <v>85044</v>
      </c>
      <c r="AG486" t="s">
        <v>338</v>
      </c>
      <c r="AH486" t="s">
        <v>530</v>
      </c>
      <c r="AJ486" t="s">
        <v>1208</v>
      </c>
      <c r="AL486" t="s">
        <v>339</v>
      </c>
      <c r="AM486">
        <v>2</v>
      </c>
      <c r="AN486">
        <v>2</v>
      </c>
      <c r="AO486">
        <v>19662</v>
      </c>
      <c r="AQ486">
        <v>123796</v>
      </c>
      <c r="AR486">
        <v>5331</v>
      </c>
      <c r="AS486" t="s">
        <v>746</v>
      </c>
      <c r="AT486" t="s">
        <v>129</v>
      </c>
      <c r="AW486" t="s">
        <v>340</v>
      </c>
      <c r="AX486" t="s">
        <v>352</v>
      </c>
      <c r="AY486" t="s">
        <v>353</v>
      </c>
      <c r="AZ486" t="s">
        <v>354</v>
      </c>
      <c r="BY486" t="s">
        <v>342</v>
      </c>
      <c r="EQ486">
        <v>247800</v>
      </c>
      <c r="ER486" t="s">
        <v>3221</v>
      </c>
      <c r="EV486">
        <v>17285796</v>
      </c>
      <c r="EW486">
        <v>928</v>
      </c>
      <c r="EX486">
        <v>220352</v>
      </c>
      <c r="EY486" t="s">
        <v>4152</v>
      </c>
      <c r="EZ486">
        <v>1</v>
      </c>
      <c r="FC486">
        <v>5331</v>
      </c>
      <c r="FD486" t="s">
        <v>129</v>
      </c>
    </row>
    <row r="487" spans="1:160" x14ac:dyDescent="0.3">
      <c r="A487" t="str">
        <f>VLOOKUP(B487,Table2[],3,FALSE)</f>
        <v>Digital</v>
      </c>
      <c r="B487" t="str">
        <f>IF(OR(ISNUMBER(FIND("QVC",Z487)),ISNUMBER(FIND("QVC",AL487))),"QVC",IF(OR(ISNUMBER(FIND("NCO",H487)),ISNUMBER(FIND("NCO",Y487))), "NCO", IF(AL487="consumer","PMD.com",VLOOKUP(LEFT(H487,2),Tables!$E$1:$F$11,2,FALSE))))</f>
        <v>PMD.com</v>
      </c>
      <c r="C487">
        <f t="shared" si="22"/>
        <v>53160001</v>
      </c>
      <c r="D487">
        <f t="shared" si="23"/>
        <v>1</v>
      </c>
      <c r="E487" t="str">
        <f t="shared" ca="1" si="21"/>
        <v>shifted orders shipped</v>
      </c>
      <c r="F487" t="s">
        <v>3539</v>
      </c>
      <c r="G487" t="s">
        <v>335</v>
      </c>
      <c r="H487" t="s">
        <v>3366</v>
      </c>
      <c r="I487" s="6">
        <v>44011.52380787037</v>
      </c>
      <c r="J487" t="s">
        <v>16</v>
      </c>
      <c r="K487" s="6">
        <v>44013.274178240739</v>
      </c>
      <c r="M487" t="s">
        <v>1899</v>
      </c>
      <c r="N487" t="s">
        <v>1900</v>
      </c>
      <c r="Q487" t="s">
        <v>1901</v>
      </c>
      <c r="R487" t="s">
        <v>522</v>
      </c>
      <c r="S487">
        <v>39667</v>
      </c>
      <c r="T487" t="s">
        <v>338</v>
      </c>
      <c r="U487" t="s">
        <v>530</v>
      </c>
      <c r="W487" t="s">
        <v>1902</v>
      </c>
      <c r="Z487" t="s">
        <v>1899</v>
      </c>
      <c r="AA487" t="s">
        <v>1900</v>
      </c>
      <c r="AD487" t="s">
        <v>1901</v>
      </c>
      <c r="AE487" t="s">
        <v>522</v>
      </c>
      <c r="AF487">
        <v>39667</v>
      </c>
      <c r="AG487" t="s">
        <v>338</v>
      </c>
      <c r="AH487" t="s">
        <v>530</v>
      </c>
      <c r="AJ487" t="s">
        <v>1902</v>
      </c>
      <c r="AL487" t="s">
        <v>339</v>
      </c>
      <c r="AM487">
        <v>1</v>
      </c>
      <c r="AN487">
        <v>1</v>
      </c>
      <c r="AO487">
        <v>4322</v>
      </c>
      <c r="AQ487">
        <v>124007</v>
      </c>
      <c r="AR487">
        <v>53160001</v>
      </c>
      <c r="AS487" t="s">
        <v>1895</v>
      </c>
      <c r="AT487" t="s">
        <v>119</v>
      </c>
      <c r="AW487" t="s">
        <v>340</v>
      </c>
      <c r="AX487" t="s">
        <v>340</v>
      </c>
      <c r="AY487" t="s">
        <v>341</v>
      </c>
      <c r="AZ487">
        <v>0</v>
      </c>
      <c r="BY487" t="s">
        <v>342</v>
      </c>
      <c r="EQ487">
        <v>252959</v>
      </c>
      <c r="ER487" t="s">
        <v>3367</v>
      </c>
      <c r="EV487">
        <v>17285871</v>
      </c>
      <c r="EW487">
        <v>928</v>
      </c>
      <c r="EX487">
        <v>220425</v>
      </c>
      <c r="EY487">
        <v>9.2748999964335493E+25</v>
      </c>
      <c r="EZ487">
        <v>1</v>
      </c>
      <c r="FC487">
        <v>53160001</v>
      </c>
      <c r="FD487" t="s">
        <v>119</v>
      </c>
    </row>
    <row r="488" spans="1:160" x14ac:dyDescent="0.3">
      <c r="A488" t="str">
        <f>VLOOKUP(B488,Table2[],3,FALSE)</f>
        <v>Digital</v>
      </c>
      <c r="B488" t="str">
        <f>IF(OR(ISNUMBER(FIND("QVC",Z488)),ISNUMBER(FIND("QVC",AL488))),"QVC",IF(OR(ISNUMBER(FIND("NCO",H488)),ISNUMBER(FIND("NCO",Y488))), "NCO", IF(AL488="consumer","PMD.com",VLOOKUP(LEFT(H488,2),Tables!$E$1:$F$11,2,FALSE))))</f>
        <v>PMD.com</v>
      </c>
      <c r="C488">
        <f t="shared" si="22"/>
        <v>53200001</v>
      </c>
      <c r="D488">
        <f t="shared" si="23"/>
        <v>1</v>
      </c>
      <c r="E488" t="str">
        <f t="shared" ca="1" si="21"/>
        <v>shifted orders shipped</v>
      </c>
      <c r="F488" t="s">
        <v>3539</v>
      </c>
      <c r="G488" t="s">
        <v>335</v>
      </c>
      <c r="H488" t="s">
        <v>3366</v>
      </c>
      <c r="I488" s="6">
        <v>44011.52380787037</v>
      </c>
      <c r="J488" t="s">
        <v>16</v>
      </c>
      <c r="K488" s="6">
        <v>44013.274178240739</v>
      </c>
      <c r="M488" t="s">
        <v>1899</v>
      </c>
      <c r="N488" t="s">
        <v>1900</v>
      </c>
      <c r="Q488" t="s">
        <v>1901</v>
      </c>
      <c r="R488" t="s">
        <v>522</v>
      </c>
      <c r="S488">
        <v>39667</v>
      </c>
      <c r="T488" t="s">
        <v>338</v>
      </c>
      <c r="U488" t="s">
        <v>530</v>
      </c>
      <c r="W488" t="s">
        <v>1902</v>
      </c>
      <c r="Z488" t="s">
        <v>1899</v>
      </c>
      <c r="AA488" t="s">
        <v>1900</v>
      </c>
      <c r="AD488" t="s">
        <v>1901</v>
      </c>
      <c r="AE488" t="s">
        <v>522</v>
      </c>
      <c r="AF488">
        <v>39667</v>
      </c>
      <c r="AG488" t="s">
        <v>338</v>
      </c>
      <c r="AH488" t="s">
        <v>530</v>
      </c>
      <c r="AJ488" t="s">
        <v>1902</v>
      </c>
      <c r="AL488" t="s">
        <v>339</v>
      </c>
      <c r="AM488">
        <v>1</v>
      </c>
      <c r="AN488">
        <v>1</v>
      </c>
      <c r="AO488">
        <v>15189</v>
      </c>
      <c r="AQ488">
        <v>123906</v>
      </c>
      <c r="AR488">
        <v>53200001</v>
      </c>
      <c r="AS488" t="s">
        <v>973</v>
      </c>
      <c r="AT488" t="s">
        <v>50</v>
      </c>
      <c r="AW488" t="s">
        <v>340</v>
      </c>
      <c r="AX488" t="s">
        <v>340</v>
      </c>
      <c r="AY488" t="s">
        <v>357</v>
      </c>
      <c r="AZ488" t="s">
        <v>363</v>
      </c>
      <c r="BY488" t="s">
        <v>342</v>
      </c>
      <c r="EQ488">
        <v>252156</v>
      </c>
      <c r="ER488" t="s">
        <v>3367</v>
      </c>
      <c r="EV488">
        <v>17285871</v>
      </c>
      <c r="EW488">
        <v>928</v>
      </c>
      <c r="EX488">
        <v>220425</v>
      </c>
      <c r="EY488">
        <v>9.2748999964335493E+25</v>
      </c>
      <c r="EZ488">
        <v>1</v>
      </c>
      <c r="FC488">
        <v>53200001</v>
      </c>
      <c r="FD488" t="s">
        <v>50</v>
      </c>
    </row>
    <row r="489" spans="1:160" x14ac:dyDescent="0.3">
      <c r="A489" t="str">
        <f>VLOOKUP(B489,Table2[],3,FALSE)</f>
        <v>Digital</v>
      </c>
      <c r="B489" t="str">
        <f>IF(OR(ISNUMBER(FIND("QVC",Z489)),ISNUMBER(FIND("QVC",AL489))),"QVC",IF(OR(ISNUMBER(FIND("NCO",H489)),ISNUMBER(FIND("NCO",Y489))), "NCO", IF(AL489="consumer","PMD.com",VLOOKUP(LEFT(H489,2),Tables!$E$1:$F$11,2,FALSE))))</f>
        <v>PMD.com</v>
      </c>
      <c r="C489">
        <f t="shared" si="22"/>
        <v>5342</v>
      </c>
      <c r="D489">
        <f t="shared" si="23"/>
        <v>2</v>
      </c>
      <c r="E489" t="str">
        <f t="shared" ca="1" si="21"/>
        <v>shifted orders shipped</v>
      </c>
      <c r="F489" t="s">
        <v>3539</v>
      </c>
      <c r="G489" t="s">
        <v>335</v>
      </c>
      <c r="H489" t="s">
        <v>3092</v>
      </c>
      <c r="I489" s="6">
        <v>44011.376944444448</v>
      </c>
      <c r="J489" t="s">
        <v>16</v>
      </c>
      <c r="K489" s="6">
        <v>44013.274363425924</v>
      </c>
      <c r="M489" t="s">
        <v>4153</v>
      </c>
      <c r="N489" t="s">
        <v>4154</v>
      </c>
      <c r="Q489" t="s">
        <v>970</v>
      </c>
      <c r="R489" t="s">
        <v>381</v>
      </c>
      <c r="S489">
        <v>80207</v>
      </c>
      <c r="T489" t="s">
        <v>338</v>
      </c>
      <c r="U489" t="s">
        <v>530</v>
      </c>
      <c r="W489" t="s">
        <v>4155</v>
      </c>
      <c r="Z489" t="s">
        <v>4153</v>
      </c>
      <c r="AA489" t="s">
        <v>4154</v>
      </c>
      <c r="AD489" t="s">
        <v>970</v>
      </c>
      <c r="AE489" t="s">
        <v>381</v>
      </c>
      <c r="AF489">
        <v>80207</v>
      </c>
      <c r="AG489" t="s">
        <v>338</v>
      </c>
      <c r="AH489" t="s">
        <v>530</v>
      </c>
      <c r="AJ489" t="s">
        <v>4155</v>
      </c>
      <c r="AL489" t="s">
        <v>339</v>
      </c>
      <c r="AM489">
        <v>2</v>
      </c>
      <c r="AN489">
        <v>2</v>
      </c>
      <c r="AO489">
        <v>13280</v>
      </c>
      <c r="AQ489">
        <v>123849</v>
      </c>
      <c r="AR489">
        <v>5342</v>
      </c>
      <c r="AS489" t="s">
        <v>1867</v>
      </c>
      <c r="AT489" t="s">
        <v>149</v>
      </c>
      <c r="AW489" t="s">
        <v>340</v>
      </c>
      <c r="AX489" t="s">
        <v>340</v>
      </c>
      <c r="AY489" t="s">
        <v>345</v>
      </c>
      <c r="AZ489" t="s">
        <v>346</v>
      </c>
      <c r="BY489" t="s">
        <v>342</v>
      </c>
      <c r="EQ489">
        <v>244853</v>
      </c>
      <c r="ER489" t="s">
        <v>3093</v>
      </c>
      <c r="EV489">
        <v>17285730</v>
      </c>
      <c r="EW489">
        <v>928</v>
      </c>
      <c r="EX489">
        <v>220286</v>
      </c>
      <c r="EY489" t="s">
        <v>4156</v>
      </c>
      <c r="EZ489">
        <v>1</v>
      </c>
      <c r="FC489">
        <v>5342</v>
      </c>
      <c r="FD489" t="s">
        <v>149</v>
      </c>
    </row>
    <row r="490" spans="1:160" x14ac:dyDescent="0.3">
      <c r="A490" t="str">
        <f>VLOOKUP(B490,Table2[],3,FALSE)</f>
        <v>Digital</v>
      </c>
      <c r="B490" t="str">
        <f>IF(OR(ISNUMBER(FIND("QVC",Z490)),ISNUMBER(FIND("QVC",AL490))),"QVC",IF(OR(ISNUMBER(FIND("NCO",H490)),ISNUMBER(FIND("NCO",Y490))), "NCO", IF(AL490="consumer","PMD.com",VLOOKUP(LEFT(H490,2),Tables!$E$1:$F$11,2,FALSE))))</f>
        <v>PMD.com</v>
      </c>
      <c r="C490">
        <f t="shared" si="22"/>
        <v>5341030</v>
      </c>
      <c r="D490">
        <f t="shared" si="23"/>
        <v>1</v>
      </c>
      <c r="E490" t="str">
        <f t="shared" ca="1" si="21"/>
        <v>shifted orders shipped</v>
      </c>
      <c r="F490" t="s">
        <v>3539</v>
      </c>
      <c r="G490" t="s">
        <v>335</v>
      </c>
      <c r="H490" t="s">
        <v>3092</v>
      </c>
      <c r="I490" s="6">
        <v>44011.376944444448</v>
      </c>
      <c r="J490" t="s">
        <v>16</v>
      </c>
      <c r="K490" s="6">
        <v>44013.274363425924</v>
      </c>
      <c r="M490" t="s">
        <v>4153</v>
      </c>
      <c r="N490" t="s">
        <v>4154</v>
      </c>
      <c r="Q490" t="s">
        <v>970</v>
      </c>
      <c r="R490" t="s">
        <v>381</v>
      </c>
      <c r="S490">
        <v>80207</v>
      </c>
      <c r="T490" t="s">
        <v>338</v>
      </c>
      <c r="U490" t="s">
        <v>530</v>
      </c>
      <c r="W490" t="s">
        <v>4155</v>
      </c>
      <c r="Z490" t="s">
        <v>4153</v>
      </c>
      <c r="AA490" t="s">
        <v>4154</v>
      </c>
      <c r="AD490" t="s">
        <v>970</v>
      </c>
      <c r="AE490" t="s">
        <v>381</v>
      </c>
      <c r="AF490">
        <v>80207</v>
      </c>
      <c r="AG490" t="s">
        <v>338</v>
      </c>
      <c r="AH490" t="s">
        <v>530</v>
      </c>
      <c r="AJ490" t="s">
        <v>4155</v>
      </c>
      <c r="AL490" t="s">
        <v>339</v>
      </c>
      <c r="AM490">
        <v>1</v>
      </c>
      <c r="AN490">
        <v>1</v>
      </c>
      <c r="AO490">
        <v>12859</v>
      </c>
      <c r="AQ490">
        <v>124642</v>
      </c>
      <c r="AR490">
        <v>5341030</v>
      </c>
      <c r="AS490" t="s">
        <v>925</v>
      </c>
      <c r="AT490" t="s">
        <v>926</v>
      </c>
      <c r="AW490" t="s">
        <v>366</v>
      </c>
      <c r="AX490" t="s">
        <v>366</v>
      </c>
      <c r="AY490" t="s">
        <v>345</v>
      </c>
      <c r="AZ490" t="s">
        <v>346</v>
      </c>
      <c r="BY490" t="s">
        <v>342</v>
      </c>
      <c r="EQ490">
        <v>243275</v>
      </c>
      <c r="ER490" t="s">
        <v>3093</v>
      </c>
      <c r="EV490">
        <v>17285730</v>
      </c>
      <c r="EW490">
        <v>928</v>
      </c>
      <c r="EX490">
        <v>220286</v>
      </c>
      <c r="EY490" t="s">
        <v>4156</v>
      </c>
      <c r="EZ490">
        <v>1</v>
      </c>
      <c r="FC490">
        <v>95379</v>
      </c>
      <c r="FD490" t="s">
        <v>985</v>
      </c>
    </row>
    <row r="491" spans="1:160" x14ac:dyDescent="0.3">
      <c r="A491" t="str">
        <f>VLOOKUP(B491,Table2[],3,FALSE)</f>
        <v>Digital</v>
      </c>
      <c r="B491" t="str">
        <f>IF(OR(ISNUMBER(FIND("QVC",Z491)),ISNUMBER(FIND("QVC",AL491))),"QVC",IF(OR(ISNUMBER(FIND("NCO",H491)),ISNUMBER(FIND("NCO",Y491))), "NCO", IF(AL491="consumer","PMD.com",VLOOKUP(LEFT(H491,2),Tables!$E$1:$F$11,2,FALSE))))</f>
        <v>PMD.com</v>
      </c>
      <c r="C491">
        <f t="shared" si="22"/>
        <v>51090030</v>
      </c>
      <c r="D491">
        <f t="shared" si="23"/>
        <v>1</v>
      </c>
      <c r="E491" t="str">
        <f t="shared" ca="1" si="21"/>
        <v>shifted orders shipped</v>
      </c>
      <c r="F491" t="s">
        <v>3539</v>
      </c>
      <c r="G491" t="s">
        <v>335</v>
      </c>
      <c r="H491" t="s">
        <v>3092</v>
      </c>
      <c r="I491" s="6">
        <v>44011.376944444448</v>
      </c>
      <c r="J491" t="s">
        <v>16</v>
      </c>
      <c r="K491" s="6">
        <v>44013.274363425924</v>
      </c>
      <c r="M491" t="s">
        <v>4153</v>
      </c>
      <c r="N491" t="s">
        <v>4154</v>
      </c>
      <c r="Q491" t="s">
        <v>970</v>
      </c>
      <c r="R491" t="s">
        <v>381</v>
      </c>
      <c r="S491">
        <v>80207</v>
      </c>
      <c r="T491" t="s">
        <v>338</v>
      </c>
      <c r="U491" t="s">
        <v>530</v>
      </c>
      <c r="W491" t="s">
        <v>4155</v>
      </c>
      <c r="Z491" t="s">
        <v>4153</v>
      </c>
      <c r="AA491" t="s">
        <v>4154</v>
      </c>
      <c r="AD491" t="s">
        <v>970</v>
      </c>
      <c r="AE491" t="s">
        <v>381</v>
      </c>
      <c r="AF491">
        <v>80207</v>
      </c>
      <c r="AG491" t="s">
        <v>338</v>
      </c>
      <c r="AH491" t="s">
        <v>530</v>
      </c>
      <c r="AJ491" t="s">
        <v>4155</v>
      </c>
      <c r="AL491" t="s">
        <v>339</v>
      </c>
      <c r="AM491">
        <v>1</v>
      </c>
      <c r="AN491">
        <v>1</v>
      </c>
      <c r="AO491">
        <v>6688</v>
      </c>
      <c r="AQ491">
        <v>125960</v>
      </c>
      <c r="AR491">
        <v>51090030</v>
      </c>
      <c r="AS491" t="s">
        <v>3043</v>
      </c>
      <c r="AT491" t="s">
        <v>628</v>
      </c>
      <c r="AW491" t="s">
        <v>343</v>
      </c>
      <c r="BY491" t="s">
        <v>342</v>
      </c>
      <c r="BZ491" t="b">
        <v>0</v>
      </c>
      <c r="EQ491">
        <v>243047</v>
      </c>
      <c r="ER491" t="s">
        <v>3093</v>
      </c>
      <c r="EV491">
        <v>17285730</v>
      </c>
      <c r="EW491">
        <v>928</v>
      </c>
      <c r="EX491">
        <v>220286</v>
      </c>
      <c r="EY491" t="s">
        <v>4156</v>
      </c>
      <c r="EZ491">
        <v>1</v>
      </c>
      <c r="FC491">
        <v>95379</v>
      </c>
      <c r="FD491" t="s">
        <v>985</v>
      </c>
    </row>
    <row r="492" spans="1:160" x14ac:dyDescent="0.3">
      <c r="A492" t="str">
        <f>VLOOKUP(B492,Table2[],3,FALSE)</f>
        <v>Digital</v>
      </c>
      <c r="B492" t="str">
        <f>IF(OR(ISNUMBER(FIND("QVC",Z492)),ISNUMBER(FIND("QVC",AL492))),"QVC",IF(OR(ISNUMBER(FIND("NCO",H492)),ISNUMBER(FIND("NCO",Y492))), "NCO", IF(AL492="consumer","PMD.com",VLOOKUP(LEFT(H492,2),Tables!$E$1:$F$11,2,FALSE))))</f>
        <v>PMD.com</v>
      </c>
      <c r="C492">
        <f t="shared" si="22"/>
        <v>53160001</v>
      </c>
      <c r="D492">
        <f t="shared" si="23"/>
        <v>2</v>
      </c>
      <c r="E492" t="str">
        <f t="shared" ca="1" si="21"/>
        <v>shifted orders shipped</v>
      </c>
      <c r="F492" t="s">
        <v>3539</v>
      </c>
      <c r="G492" t="s">
        <v>335</v>
      </c>
      <c r="H492" t="s">
        <v>3092</v>
      </c>
      <c r="I492" s="6">
        <v>44011.376944444448</v>
      </c>
      <c r="J492" t="s">
        <v>16</v>
      </c>
      <c r="K492" s="6">
        <v>44013.274363425924</v>
      </c>
      <c r="M492" t="s">
        <v>4153</v>
      </c>
      <c r="N492" t="s">
        <v>4154</v>
      </c>
      <c r="Q492" t="s">
        <v>970</v>
      </c>
      <c r="R492" t="s">
        <v>381</v>
      </c>
      <c r="S492">
        <v>80207</v>
      </c>
      <c r="T492" t="s">
        <v>338</v>
      </c>
      <c r="U492" t="s">
        <v>530</v>
      </c>
      <c r="W492" t="s">
        <v>4155</v>
      </c>
      <c r="Z492" t="s">
        <v>4153</v>
      </c>
      <c r="AA492" t="s">
        <v>4154</v>
      </c>
      <c r="AD492" t="s">
        <v>970</v>
      </c>
      <c r="AE492" t="s">
        <v>381</v>
      </c>
      <c r="AF492">
        <v>80207</v>
      </c>
      <c r="AG492" t="s">
        <v>338</v>
      </c>
      <c r="AH492" t="s">
        <v>530</v>
      </c>
      <c r="AJ492" t="s">
        <v>4155</v>
      </c>
      <c r="AL492" t="s">
        <v>339</v>
      </c>
      <c r="AM492">
        <v>2</v>
      </c>
      <c r="AN492">
        <v>2</v>
      </c>
      <c r="AO492">
        <v>4322</v>
      </c>
      <c r="AQ492">
        <v>124007</v>
      </c>
      <c r="AR492">
        <v>53160001</v>
      </c>
      <c r="AS492" t="s">
        <v>1895</v>
      </c>
      <c r="AT492" t="s">
        <v>119</v>
      </c>
      <c r="AW492" t="s">
        <v>340</v>
      </c>
      <c r="AX492" t="s">
        <v>340</v>
      </c>
      <c r="AY492" t="s">
        <v>341</v>
      </c>
      <c r="AZ492">
        <v>0</v>
      </c>
      <c r="BY492" t="s">
        <v>342</v>
      </c>
      <c r="EQ492">
        <v>252959</v>
      </c>
      <c r="ER492" t="s">
        <v>3093</v>
      </c>
      <c r="EV492">
        <v>17285730</v>
      </c>
      <c r="EW492">
        <v>928</v>
      </c>
      <c r="EX492">
        <v>220286</v>
      </c>
      <c r="EY492" t="s">
        <v>4156</v>
      </c>
      <c r="EZ492">
        <v>1</v>
      </c>
      <c r="FC492">
        <v>53160001</v>
      </c>
      <c r="FD492" t="s">
        <v>119</v>
      </c>
    </row>
    <row r="493" spans="1:160" x14ac:dyDescent="0.3">
      <c r="A493" t="str">
        <f>VLOOKUP(B493,Table2[],3,FALSE)</f>
        <v>Digital</v>
      </c>
      <c r="B493" t="str">
        <f>IF(OR(ISNUMBER(FIND("QVC",Z493)),ISNUMBER(FIND("QVC",AL493))),"QVC",IF(OR(ISNUMBER(FIND("NCO",H493)),ISNUMBER(FIND("NCO",Y493))), "NCO", IF(AL493="consumer","PMD.com",VLOOKUP(LEFT(H493,2),Tables!$E$1:$F$11,2,FALSE))))</f>
        <v>PMD.com</v>
      </c>
      <c r="C493">
        <f t="shared" si="22"/>
        <v>51010010</v>
      </c>
      <c r="D493">
        <f t="shared" si="23"/>
        <v>1</v>
      </c>
      <c r="E493" t="str">
        <f t="shared" ca="1" si="21"/>
        <v>shifted orders shipped</v>
      </c>
      <c r="F493" t="s">
        <v>3539</v>
      </c>
      <c r="G493" t="s">
        <v>335</v>
      </c>
      <c r="H493" t="s">
        <v>3092</v>
      </c>
      <c r="I493" s="6">
        <v>44011.376944444448</v>
      </c>
      <c r="J493" t="s">
        <v>16</v>
      </c>
      <c r="K493" s="6">
        <v>44013.274363425924</v>
      </c>
      <c r="M493" t="s">
        <v>4153</v>
      </c>
      <c r="N493" t="s">
        <v>4154</v>
      </c>
      <c r="Q493" t="s">
        <v>970</v>
      </c>
      <c r="R493" t="s">
        <v>381</v>
      </c>
      <c r="S493">
        <v>80207</v>
      </c>
      <c r="T493" t="s">
        <v>338</v>
      </c>
      <c r="U493" t="s">
        <v>530</v>
      </c>
      <c r="W493" t="s">
        <v>4155</v>
      </c>
      <c r="Z493" t="s">
        <v>4153</v>
      </c>
      <c r="AA493" t="s">
        <v>4154</v>
      </c>
      <c r="AD493" t="s">
        <v>970</v>
      </c>
      <c r="AE493" t="s">
        <v>381</v>
      </c>
      <c r="AF493">
        <v>80207</v>
      </c>
      <c r="AG493" t="s">
        <v>338</v>
      </c>
      <c r="AH493" t="s">
        <v>530</v>
      </c>
      <c r="AJ493" t="s">
        <v>4155</v>
      </c>
      <c r="AL493" t="s">
        <v>339</v>
      </c>
      <c r="AM493">
        <v>1</v>
      </c>
      <c r="AN493">
        <v>1</v>
      </c>
      <c r="AO493">
        <v>11922</v>
      </c>
      <c r="AQ493">
        <v>125659</v>
      </c>
      <c r="AR493">
        <v>51010010</v>
      </c>
      <c r="AS493" t="s">
        <v>1060</v>
      </c>
      <c r="AT493" t="s">
        <v>170</v>
      </c>
      <c r="AW493" t="s">
        <v>343</v>
      </c>
      <c r="BY493" t="s">
        <v>342</v>
      </c>
      <c r="EQ493">
        <v>247972</v>
      </c>
      <c r="ER493" t="s">
        <v>3093</v>
      </c>
      <c r="EV493">
        <v>17285730</v>
      </c>
      <c r="EW493">
        <v>928</v>
      </c>
      <c r="EX493">
        <v>220286</v>
      </c>
      <c r="EY493" t="s">
        <v>4156</v>
      </c>
      <c r="EZ493">
        <v>1</v>
      </c>
      <c r="FC493">
        <v>95379</v>
      </c>
      <c r="FD493" t="s">
        <v>985</v>
      </c>
    </row>
    <row r="494" spans="1:160" x14ac:dyDescent="0.3">
      <c r="A494" t="str">
        <f>VLOOKUP(B494,Table2[],3,FALSE)</f>
        <v>Digital</v>
      </c>
      <c r="B494" t="str">
        <f>IF(OR(ISNUMBER(FIND("QVC",Z494)),ISNUMBER(FIND("QVC",AL494))),"QVC",IF(OR(ISNUMBER(FIND("NCO",H494)),ISNUMBER(FIND("NCO",Y494))), "NCO", IF(AL494="consumer","PMD.com",VLOOKUP(LEFT(H494,2),Tables!$E$1:$F$11,2,FALSE))))</f>
        <v>PMD.com</v>
      </c>
      <c r="C494">
        <f t="shared" si="22"/>
        <v>53450051</v>
      </c>
      <c r="D494">
        <f t="shared" si="23"/>
        <v>1</v>
      </c>
      <c r="E494" t="str">
        <f t="shared" ca="1" si="21"/>
        <v>shifted orders shipped</v>
      </c>
      <c r="F494" t="s">
        <v>3539</v>
      </c>
      <c r="G494" t="s">
        <v>335</v>
      </c>
      <c r="H494" t="s">
        <v>3092</v>
      </c>
      <c r="I494" s="6">
        <v>44011.376944444448</v>
      </c>
      <c r="J494" t="s">
        <v>16</v>
      </c>
      <c r="K494" s="6">
        <v>44013.274363425924</v>
      </c>
      <c r="M494" t="s">
        <v>4153</v>
      </c>
      <c r="N494" t="s">
        <v>4154</v>
      </c>
      <c r="Q494" t="s">
        <v>970</v>
      </c>
      <c r="R494" t="s">
        <v>381</v>
      </c>
      <c r="S494">
        <v>80207</v>
      </c>
      <c r="T494" t="s">
        <v>338</v>
      </c>
      <c r="U494" t="s">
        <v>530</v>
      </c>
      <c r="W494" t="s">
        <v>4155</v>
      </c>
      <c r="Z494" t="s">
        <v>4153</v>
      </c>
      <c r="AA494" t="s">
        <v>4154</v>
      </c>
      <c r="AD494" t="s">
        <v>970</v>
      </c>
      <c r="AE494" t="s">
        <v>381</v>
      </c>
      <c r="AF494">
        <v>80207</v>
      </c>
      <c r="AG494" t="s">
        <v>338</v>
      </c>
      <c r="AH494" t="s">
        <v>530</v>
      </c>
      <c r="AJ494" t="s">
        <v>4155</v>
      </c>
      <c r="AL494" t="s">
        <v>339</v>
      </c>
      <c r="AM494">
        <v>1</v>
      </c>
      <c r="AN494">
        <v>1</v>
      </c>
      <c r="AO494">
        <v>59272</v>
      </c>
      <c r="AQ494">
        <v>125624</v>
      </c>
      <c r="AR494">
        <v>53450051</v>
      </c>
      <c r="AS494" t="s">
        <v>865</v>
      </c>
      <c r="AT494" t="s">
        <v>849</v>
      </c>
      <c r="AW494" t="s">
        <v>343</v>
      </c>
      <c r="BY494" t="s">
        <v>342</v>
      </c>
      <c r="EQ494">
        <v>250837</v>
      </c>
      <c r="ER494" t="s">
        <v>3093</v>
      </c>
      <c r="EV494">
        <v>17285730</v>
      </c>
      <c r="EW494">
        <v>928</v>
      </c>
      <c r="EX494">
        <v>220286</v>
      </c>
      <c r="EY494" t="s">
        <v>4156</v>
      </c>
      <c r="EZ494">
        <v>1</v>
      </c>
      <c r="FC494">
        <v>95379</v>
      </c>
      <c r="FD494" t="s">
        <v>985</v>
      </c>
    </row>
    <row r="495" spans="1:160" x14ac:dyDescent="0.3">
      <c r="A495" t="str">
        <f>VLOOKUP(B495,Table2[],3,FALSE)</f>
        <v>Digital</v>
      </c>
      <c r="B495" t="str">
        <f>IF(OR(ISNUMBER(FIND("QVC",Z495)),ISNUMBER(FIND("QVC",AL495))),"QVC",IF(OR(ISNUMBER(FIND("NCO",H495)),ISNUMBER(FIND("NCO",Y495))), "NCO", IF(AL495="consumer","PMD.com",VLOOKUP(LEFT(H495,2),Tables!$E$1:$F$11,2,FALSE))))</f>
        <v>PMD.com</v>
      </c>
      <c r="C495">
        <f t="shared" si="22"/>
        <v>5358</v>
      </c>
      <c r="D495">
        <f t="shared" si="23"/>
        <v>2</v>
      </c>
      <c r="E495" t="str">
        <f t="shared" ca="1" si="21"/>
        <v>shifted orders shipped</v>
      </c>
      <c r="F495" t="s">
        <v>3539</v>
      </c>
      <c r="G495" t="s">
        <v>335</v>
      </c>
      <c r="H495" t="s">
        <v>3092</v>
      </c>
      <c r="I495" s="6">
        <v>44011.376944444448</v>
      </c>
      <c r="J495" t="s">
        <v>16</v>
      </c>
      <c r="K495" s="6">
        <v>44013.274363425924</v>
      </c>
      <c r="M495" t="s">
        <v>4153</v>
      </c>
      <c r="N495" t="s">
        <v>4154</v>
      </c>
      <c r="Q495" t="s">
        <v>970</v>
      </c>
      <c r="R495" t="s">
        <v>381</v>
      </c>
      <c r="S495">
        <v>80207</v>
      </c>
      <c r="T495" t="s">
        <v>338</v>
      </c>
      <c r="U495" t="s">
        <v>530</v>
      </c>
      <c r="W495" t="s">
        <v>4155</v>
      </c>
      <c r="Z495" t="s">
        <v>4153</v>
      </c>
      <c r="AA495" t="s">
        <v>4154</v>
      </c>
      <c r="AD495" t="s">
        <v>970</v>
      </c>
      <c r="AE495" t="s">
        <v>381</v>
      </c>
      <c r="AF495">
        <v>80207</v>
      </c>
      <c r="AG495" t="s">
        <v>338</v>
      </c>
      <c r="AH495" t="s">
        <v>530</v>
      </c>
      <c r="AJ495" t="s">
        <v>4155</v>
      </c>
      <c r="AL495" t="s">
        <v>339</v>
      </c>
      <c r="AM495">
        <v>2</v>
      </c>
      <c r="AN495">
        <v>2</v>
      </c>
      <c r="AO495">
        <v>7390</v>
      </c>
      <c r="AQ495">
        <v>124522</v>
      </c>
      <c r="AR495">
        <v>5358</v>
      </c>
      <c r="AS495" t="s">
        <v>2281</v>
      </c>
      <c r="AT495" t="s">
        <v>73</v>
      </c>
      <c r="AW495" t="s">
        <v>340</v>
      </c>
      <c r="AX495" t="s">
        <v>340</v>
      </c>
      <c r="AY495" t="s">
        <v>351</v>
      </c>
      <c r="AZ495" t="s">
        <v>434</v>
      </c>
      <c r="BY495" t="s">
        <v>342</v>
      </c>
      <c r="EQ495">
        <v>252041</v>
      </c>
      <c r="ER495" t="s">
        <v>3093</v>
      </c>
      <c r="EV495">
        <v>17285730</v>
      </c>
      <c r="EW495">
        <v>928</v>
      </c>
      <c r="EX495">
        <v>220286</v>
      </c>
      <c r="EY495" t="s">
        <v>4156</v>
      </c>
      <c r="EZ495">
        <v>1</v>
      </c>
      <c r="FC495">
        <v>5358</v>
      </c>
      <c r="FD495" t="s">
        <v>73</v>
      </c>
    </row>
    <row r="496" spans="1:160" x14ac:dyDescent="0.3">
      <c r="A496" t="str">
        <f>VLOOKUP(B496,Table2[],3,FALSE)</f>
        <v>Digital</v>
      </c>
      <c r="B496" t="str">
        <f>IF(OR(ISNUMBER(FIND("QVC",Z496)),ISNUMBER(FIND("QVC",AL496))),"QVC",IF(OR(ISNUMBER(FIND("NCO",H496)),ISNUMBER(FIND("NCO",Y496))), "NCO", IF(AL496="consumer","PMD.com",VLOOKUP(LEFT(H496,2),Tables!$E$1:$F$11,2,FALSE))))</f>
        <v>PMD.com</v>
      </c>
      <c r="C496">
        <f t="shared" si="22"/>
        <v>52430001</v>
      </c>
      <c r="D496">
        <f t="shared" si="23"/>
        <v>1</v>
      </c>
      <c r="E496" t="str">
        <f t="shared" ca="1" si="21"/>
        <v>shifted orders shipped</v>
      </c>
      <c r="F496" t="s">
        <v>3539</v>
      </c>
      <c r="G496" t="s">
        <v>335</v>
      </c>
      <c r="H496" t="s">
        <v>3092</v>
      </c>
      <c r="I496" s="6">
        <v>44011.376944444448</v>
      </c>
      <c r="J496" t="s">
        <v>16</v>
      </c>
      <c r="K496" s="6">
        <v>44013.274363425924</v>
      </c>
      <c r="M496" t="s">
        <v>4153</v>
      </c>
      <c r="N496" t="s">
        <v>4154</v>
      </c>
      <c r="Q496" t="s">
        <v>970</v>
      </c>
      <c r="R496" t="s">
        <v>381</v>
      </c>
      <c r="S496">
        <v>80207</v>
      </c>
      <c r="T496" t="s">
        <v>338</v>
      </c>
      <c r="U496" t="s">
        <v>530</v>
      </c>
      <c r="W496" t="s">
        <v>4155</v>
      </c>
      <c r="Z496" t="s">
        <v>4153</v>
      </c>
      <c r="AA496" t="s">
        <v>4154</v>
      </c>
      <c r="AD496" t="s">
        <v>970</v>
      </c>
      <c r="AE496" t="s">
        <v>381</v>
      </c>
      <c r="AF496">
        <v>80207</v>
      </c>
      <c r="AG496" t="s">
        <v>338</v>
      </c>
      <c r="AH496" t="s">
        <v>530</v>
      </c>
      <c r="AJ496" t="s">
        <v>4155</v>
      </c>
      <c r="AL496" t="s">
        <v>339</v>
      </c>
      <c r="AM496">
        <v>1</v>
      </c>
      <c r="AN496">
        <v>1</v>
      </c>
      <c r="AO496">
        <v>12063</v>
      </c>
      <c r="AQ496">
        <v>127155</v>
      </c>
      <c r="AR496">
        <v>52430001</v>
      </c>
      <c r="AS496" t="s">
        <v>927</v>
      </c>
      <c r="AT496" t="s">
        <v>75</v>
      </c>
      <c r="AW496" t="s">
        <v>340</v>
      </c>
      <c r="AX496" t="s">
        <v>340</v>
      </c>
      <c r="AY496" t="s">
        <v>357</v>
      </c>
      <c r="AZ496" t="s">
        <v>363</v>
      </c>
      <c r="BY496" t="s">
        <v>342</v>
      </c>
      <c r="EQ496">
        <v>249990</v>
      </c>
      <c r="ER496" t="s">
        <v>3093</v>
      </c>
      <c r="EV496">
        <v>17285730</v>
      </c>
      <c r="EW496">
        <v>928</v>
      </c>
      <c r="EX496">
        <v>220286</v>
      </c>
      <c r="EY496" t="s">
        <v>4156</v>
      </c>
      <c r="EZ496">
        <v>1</v>
      </c>
      <c r="FC496">
        <v>52430001</v>
      </c>
      <c r="FD496" t="s">
        <v>75</v>
      </c>
    </row>
    <row r="497" spans="1:160" x14ac:dyDescent="0.3">
      <c r="A497" t="str">
        <f>VLOOKUP(B497,Table2[],3,FALSE)</f>
        <v>Digital</v>
      </c>
      <c r="B497" t="str">
        <f>IF(OR(ISNUMBER(FIND("QVC",Z497)),ISNUMBER(FIND("QVC",AL497))),"QVC",IF(OR(ISNUMBER(FIND("NCO",H497)),ISNUMBER(FIND("NCO",Y497))), "NCO", IF(AL497="consumer","PMD.com",VLOOKUP(LEFT(H497,2),Tables!$E$1:$F$11,2,FALSE))))</f>
        <v>PMD.com</v>
      </c>
      <c r="C497">
        <f t="shared" si="22"/>
        <v>51010001</v>
      </c>
      <c r="D497">
        <f t="shared" si="23"/>
        <v>2</v>
      </c>
      <c r="E497" t="str">
        <f t="shared" ca="1" si="21"/>
        <v>shifted orders shipped</v>
      </c>
      <c r="F497" t="s">
        <v>3539</v>
      </c>
      <c r="G497" t="s">
        <v>335</v>
      </c>
      <c r="H497" t="s">
        <v>3124</v>
      </c>
      <c r="I497" s="6">
        <v>44011.38690972222</v>
      </c>
      <c r="J497" t="s">
        <v>16</v>
      </c>
      <c r="K497" s="6">
        <v>44013.274398148147</v>
      </c>
      <c r="M497" t="s">
        <v>1515</v>
      </c>
      <c r="N497" t="s">
        <v>1516</v>
      </c>
      <c r="Q497" t="s">
        <v>1517</v>
      </c>
      <c r="R497" t="s">
        <v>365</v>
      </c>
      <c r="S497" t="s">
        <v>1518</v>
      </c>
      <c r="T497" t="s">
        <v>338</v>
      </c>
      <c r="U497" t="s">
        <v>530</v>
      </c>
      <c r="W497" t="s">
        <v>1519</v>
      </c>
      <c r="Z497" t="s">
        <v>1515</v>
      </c>
      <c r="AA497" t="s">
        <v>1516</v>
      </c>
      <c r="AD497" t="s">
        <v>1517</v>
      </c>
      <c r="AE497" t="s">
        <v>365</v>
      </c>
      <c r="AF497" t="s">
        <v>1518</v>
      </c>
      <c r="AG497" t="s">
        <v>338</v>
      </c>
      <c r="AH497" t="s">
        <v>530</v>
      </c>
      <c r="AJ497" t="s">
        <v>1519</v>
      </c>
      <c r="AL497" t="s">
        <v>339</v>
      </c>
      <c r="AM497">
        <v>2</v>
      </c>
      <c r="AN497">
        <v>2</v>
      </c>
      <c r="AO497">
        <v>8743</v>
      </c>
      <c r="AQ497">
        <v>123868</v>
      </c>
      <c r="AR497">
        <v>51010001</v>
      </c>
      <c r="AS497" t="s">
        <v>48</v>
      </c>
      <c r="AT497" t="s">
        <v>49</v>
      </c>
      <c r="AW497" t="s">
        <v>340</v>
      </c>
      <c r="AX497" t="s">
        <v>340</v>
      </c>
      <c r="AY497" t="s">
        <v>357</v>
      </c>
      <c r="AZ497" t="s">
        <v>363</v>
      </c>
      <c r="BY497" t="s">
        <v>342</v>
      </c>
      <c r="EQ497">
        <v>251450</v>
      </c>
      <c r="ER497" t="s">
        <v>3125</v>
      </c>
      <c r="EV497">
        <v>17285746</v>
      </c>
      <c r="EW497">
        <v>928</v>
      </c>
      <c r="EX497">
        <v>220302</v>
      </c>
      <c r="EY497" t="s">
        <v>4157</v>
      </c>
      <c r="EZ497">
        <v>1</v>
      </c>
      <c r="FC497">
        <v>51010001</v>
      </c>
      <c r="FD497" t="s">
        <v>49</v>
      </c>
    </row>
    <row r="498" spans="1:160" x14ac:dyDescent="0.3">
      <c r="A498" t="str">
        <f>VLOOKUP(B498,Table2[],3,FALSE)</f>
        <v>Digital</v>
      </c>
      <c r="B498" t="str">
        <f>IF(OR(ISNUMBER(FIND("QVC",Z498)),ISNUMBER(FIND("QVC",AL498))),"QVC",IF(OR(ISNUMBER(FIND("NCO",H498)),ISNUMBER(FIND("NCO",Y498))), "NCO", IF(AL498="consumer","PMD.com",VLOOKUP(LEFT(H498,2),Tables!$E$1:$F$11,2,FALSE))))</f>
        <v>PMD.com</v>
      </c>
      <c r="C498">
        <f t="shared" si="22"/>
        <v>5341030</v>
      </c>
      <c r="D498">
        <f t="shared" si="23"/>
        <v>1</v>
      </c>
      <c r="E498" t="str">
        <f t="shared" ca="1" si="21"/>
        <v>shifted orders shipped</v>
      </c>
      <c r="F498" t="s">
        <v>3539</v>
      </c>
      <c r="G498" t="s">
        <v>335</v>
      </c>
      <c r="H498" t="s">
        <v>3370</v>
      </c>
      <c r="I498" s="6">
        <v>44011.524699074071</v>
      </c>
      <c r="J498" t="s">
        <v>16</v>
      </c>
      <c r="K498" s="6">
        <v>44013.274560185186</v>
      </c>
      <c r="M498" t="s">
        <v>4158</v>
      </c>
      <c r="N498" t="s">
        <v>4159</v>
      </c>
      <c r="Q498" t="s">
        <v>656</v>
      </c>
      <c r="R498" t="s">
        <v>411</v>
      </c>
      <c r="S498" t="s">
        <v>4160</v>
      </c>
      <c r="T498" t="s">
        <v>338</v>
      </c>
      <c r="U498" t="s">
        <v>530</v>
      </c>
      <c r="W498" t="s">
        <v>4161</v>
      </c>
      <c r="Z498" t="s">
        <v>4158</v>
      </c>
      <c r="AA498" t="s">
        <v>4159</v>
      </c>
      <c r="AD498" t="s">
        <v>656</v>
      </c>
      <c r="AE498" t="s">
        <v>411</v>
      </c>
      <c r="AF498" t="s">
        <v>4160</v>
      </c>
      <c r="AG498" t="s">
        <v>338</v>
      </c>
      <c r="AH498" t="s">
        <v>530</v>
      </c>
      <c r="AJ498" t="s">
        <v>4161</v>
      </c>
      <c r="AL498" t="s">
        <v>339</v>
      </c>
      <c r="AM498">
        <v>1</v>
      </c>
      <c r="AN498">
        <v>1</v>
      </c>
      <c r="AO498">
        <v>12859</v>
      </c>
      <c r="AQ498">
        <v>124642</v>
      </c>
      <c r="AR498">
        <v>5341030</v>
      </c>
      <c r="AS498" t="s">
        <v>925</v>
      </c>
      <c r="AT498" t="s">
        <v>926</v>
      </c>
      <c r="AW498" t="s">
        <v>366</v>
      </c>
      <c r="AX498" t="s">
        <v>366</v>
      </c>
      <c r="AY498" t="s">
        <v>345</v>
      </c>
      <c r="AZ498" t="s">
        <v>346</v>
      </c>
      <c r="BY498" t="s">
        <v>342</v>
      </c>
      <c r="EQ498">
        <v>243275</v>
      </c>
      <c r="ER498" t="s">
        <v>3371</v>
      </c>
      <c r="EV498">
        <v>17285873</v>
      </c>
      <c r="EW498">
        <v>928</v>
      </c>
      <c r="EX498">
        <v>220427</v>
      </c>
      <c r="EY498" t="s">
        <v>4162</v>
      </c>
      <c r="EZ498">
        <v>1</v>
      </c>
      <c r="FC498">
        <v>95385</v>
      </c>
      <c r="FD498" t="s">
        <v>3531</v>
      </c>
    </row>
    <row r="499" spans="1:160" x14ac:dyDescent="0.3">
      <c r="A499" t="str">
        <f>VLOOKUP(B499,Table2[],3,FALSE)</f>
        <v>Digital</v>
      </c>
      <c r="B499" t="str">
        <f>IF(OR(ISNUMBER(FIND("QVC",Z499)),ISNUMBER(FIND("QVC",AL499))),"QVC",IF(OR(ISNUMBER(FIND("NCO",H499)),ISNUMBER(FIND("NCO",Y499))), "NCO", IF(AL499="consumer","PMD.com",VLOOKUP(LEFT(H499,2),Tables!$E$1:$F$11,2,FALSE))))</f>
        <v>PMD.com</v>
      </c>
      <c r="C499">
        <f t="shared" si="22"/>
        <v>58030001</v>
      </c>
      <c r="D499">
        <f t="shared" si="23"/>
        <v>1</v>
      </c>
      <c r="E499" t="str">
        <f t="shared" ca="1" si="21"/>
        <v>shifted orders shipped</v>
      </c>
      <c r="F499" t="s">
        <v>3539</v>
      </c>
      <c r="G499" t="s">
        <v>335</v>
      </c>
      <c r="H499" t="s">
        <v>3370</v>
      </c>
      <c r="I499" s="6">
        <v>44011.524699074071</v>
      </c>
      <c r="J499" t="s">
        <v>16</v>
      </c>
      <c r="K499" s="6">
        <v>44013.274560185186</v>
      </c>
      <c r="M499" t="s">
        <v>4158</v>
      </c>
      <c r="N499" t="s">
        <v>4159</v>
      </c>
      <c r="Q499" t="s">
        <v>656</v>
      </c>
      <c r="R499" t="s">
        <v>411</v>
      </c>
      <c r="S499" t="s">
        <v>4160</v>
      </c>
      <c r="T499" t="s">
        <v>338</v>
      </c>
      <c r="U499" t="s">
        <v>530</v>
      </c>
      <c r="W499" t="s">
        <v>4161</v>
      </c>
      <c r="Z499" t="s">
        <v>4158</v>
      </c>
      <c r="AA499" t="s">
        <v>4159</v>
      </c>
      <c r="AD499" t="s">
        <v>656</v>
      </c>
      <c r="AE499" t="s">
        <v>411</v>
      </c>
      <c r="AF499" t="s">
        <v>4160</v>
      </c>
      <c r="AG499" t="s">
        <v>338</v>
      </c>
      <c r="AH499" t="s">
        <v>530</v>
      </c>
      <c r="AJ499" t="s">
        <v>4161</v>
      </c>
      <c r="AL499" t="s">
        <v>339</v>
      </c>
      <c r="AM499">
        <v>1</v>
      </c>
      <c r="AN499">
        <v>1</v>
      </c>
      <c r="AO499">
        <v>9621</v>
      </c>
      <c r="AQ499">
        <v>124483</v>
      </c>
      <c r="AR499">
        <v>58030001</v>
      </c>
      <c r="AS499" t="s">
        <v>1761</v>
      </c>
      <c r="AT499" t="s">
        <v>36</v>
      </c>
      <c r="AW499" t="s">
        <v>340</v>
      </c>
      <c r="AX499" t="s">
        <v>340</v>
      </c>
      <c r="AY499" t="s">
        <v>382</v>
      </c>
      <c r="AZ499" t="s">
        <v>383</v>
      </c>
      <c r="BY499" t="s">
        <v>342</v>
      </c>
      <c r="EQ499">
        <v>243289</v>
      </c>
      <c r="ER499" t="s">
        <v>3371</v>
      </c>
      <c r="EV499">
        <v>17285873</v>
      </c>
      <c r="EW499">
        <v>928</v>
      </c>
      <c r="EX499">
        <v>220427</v>
      </c>
      <c r="EY499" t="s">
        <v>4162</v>
      </c>
      <c r="EZ499">
        <v>1</v>
      </c>
      <c r="FC499">
        <v>58030001</v>
      </c>
      <c r="FD499" t="s">
        <v>36</v>
      </c>
    </row>
    <row r="500" spans="1:160" x14ac:dyDescent="0.3">
      <c r="A500" t="str">
        <f>VLOOKUP(B500,Table2[],3,FALSE)</f>
        <v>Digital</v>
      </c>
      <c r="B500" t="str">
        <f>IF(OR(ISNUMBER(FIND("QVC",Z500)),ISNUMBER(FIND("QVC",AL500))),"QVC",IF(OR(ISNUMBER(FIND("NCO",H500)),ISNUMBER(FIND("NCO",Y500))), "NCO", IF(AL500="consumer","PMD.com",VLOOKUP(LEFT(H500,2),Tables!$E$1:$F$11,2,FALSE))))</f>
        <v>PMD.com</v>
      </c>
      <c r="C500">
        <f t="shared" si="22"/>
        <v>55090001</v>
      </c>
      <c r="D500">
        <f t="shared" si="23"/>
        <v>1</v>
      </c>
      <c r="E500" t="str">
        <f t="shared" ca="1" si="21"/>
        <v>shifted orders shipped</v>
      </c>
      <c r="F500" t="s">
        <v>3539</v>
      </c>
      <c r="G500" t="s">
        <v>335</v>
      </c>
      <c r="H500" t="s">
        <v>3370</v>
      </c>
      <c r="I500" s="6">
        <v>44011.524699074071</v>
      </c>
      <c r="J500" t="s">
        <v>16</v>
      </c>
      <c r="K500" s="6">
        <v>44013.274560185186</v>
      </c>
      <c r="M500" t="s">
        <v>4158</v>
      </c>
      <c r="N500" t="s">
        <v>4159</v>
      </c>
      <c r="Q500" t="s">
        <v>656</v>
      </c>
      <c r="R500" t="s">
        <v>411</v>
      </c>
      <c r="S500" t="s">
        <v>4160</v>
      </c>
      <c r="T500" t="s">
        <v>338</v>
      </c>
      <c r="U500" t="s">
        <v>530</v>
      </c>
      <c r="W500" t="s">
        <v>4161</v>
      </c>
      <c r="Z500" t="s">
        <v>4158</v>
      </c>
      <c r="AA500" t="s">
        <v>4159</v>
      </c>
      <c r="AD500" t="s">
        <v>656</v>
      </c>
      <c r="AE500" t="s">
        <v>411</v>
      </c>
      <c r="AF500" t="s">
        <v>4160</v>
      </c>
      <c r="AG500" t="s">
        <v>338</v>
      </c>
      <c r="AH500" t="s">
        <v>530</v>
      </c>
      <c r="AJ500" t="s">
        <v>4161</v>
      </c>
      <c r="AL500" t="s">
        <v>339</v>
      </c>
      <c r="AM500">
        <v>1</v>
      </c>
      <c r="AN500">
        <v>1</v>
      </c>
      <c r="AO500">
        <v>5013</v>
      </c>
      <c r="AQ500">
        <v>124478</v>
      </c>
      <c r="AR500">
        <v>55090001</v>
      </c>
      <c r="AS500" t="s">
        <v>995</v>
      </c>
      <c r="AT500" t="s">
        <v>165</v>
      </c>
      <c r="AW500" t="s">
        <v>340</v>
      </c>
      <c r="AX500" t="s">
        <v>340</v>
      </c>
      <c r="AY500" t="s">
        <v>382</v>
      </c>
      <c r="AZ500">
        <v>0</v>
      </c>
      <c r="BY500" t="s">
        <v>342</v>
      </c>
      <c r="EQ500">
        <v>251219</v>
      </c>
      <c r="ER500" t="s">
        <v>3371</v>
      </c>
      <c r="EV500">
        <v>17285873</v>
      </c>
      <c r="EW500">
        <v>928</v>
      </c>
      <c r="EX500">
        <v>220427</v>
      </c>
      <c r="EY500" t="s">
        <v>4162</v>
      </c>
      <c r="EZ500">
        <v>1</v>
      </c>
      <c r="FC500">
        <v>55090001</v>
      </c>
      <c r="FD500" t="s">
        <v>165</v>
      </c>
    </row>
    <row r="501" spans="1:160" x14ac:dyDescent="0.3">
      <c r="A501" t="str">
        <f>VLOOKUP(B501,Table2[],3,FALSE)</f>
        <v>Digital</v>
      </c>
      <c r="B501" t="str">
        <f>IF(OR(ISNUMBER(FIND("QVC",Z501)),ISNUMBER(FIND("QVC",AL501))),"QVC",IF(OR(ISNUMBER(FIND("NCO",H501)),ISNUMBER(FIND("NCO",Y501))), "NCO", IF(AL501="consumer","PMD.com",VLOOKUP(LEFT(H501,2),Tables!$E$1:$F$11,2,FALSE))))</f>
        <v>PMD.com</v>
      </c>
      <c r="C501">
        <f t="shared" si="22"/>
        <v>53200001</v>
      </c>
      <c r="D501">
        <f t="shared" si="23"/>
        <v>1</v>
      </c>
      <c r="E501" t="str">
        <f t="shared" ca="1" si="21"/>
        <v>shifted orders shipped</v>
      </c>
      <c r="F501" t="s">
        <v>3539</v>
      </c>
      <c r="G501" t="s">
        <v>335</v>
      </c>
      <c r="H501" t="s">
        <v>3370</v>
      </c>
      <c r="I501" s="6">
        <v>44011.524699074071</v>
      </c>
      <c r="J501" t="s">
        <v>16</v>
      </c>
      <c r="K501" s="6">
        <v>44013.274560185186</v>
      </c>
      <c r="M501" t="s">
        <v>4158</v>
      </c>
      <c r="N501" t="s">
        <v>4159</v>
      </c>
      <c r="Q501" t="s">
        <v>656</v>
      </c>
      <c r="R501" t="s">
        <v>411</v>
      </c>
      <c r="S501" t="s">
        <v>4160</v>
      </c>
      <c r="T501" t="s">
        <v>338</v>
      </c>
      <c r="U501" t="s">
        <v>530</v>
      </c>
      <c r="W501" t="s">
        <v>4161</v>
      </c>
      <c r="Z501" t="s">
        <v>4158</v>
      </c>
      <c r="AA501" t="s">
        <v>4159</v>
      </c>
      <c r="AD501" t="s">
        <v>656</v>
      </c>
      <c r="AE501" t="s">
        <v>411</v>
      </c>
      <c r="AF501" t="s">
        <v>4160</v>
      </c>
      <c r="AG501" t="s">
        <v>338</v>
      </c>
      <c r="AH501" t="s">
        <v>530</v>
      </c>
      <c r="AJ501" t="s">
        <v>4161</v>
      </c>
      <c r="AL501" t="s">
        <v>339</v>
      </c>
      <c r="AM501">
        <v>1</v>
      </c>
      <c r="AN501">
        <v>1</v>
      </c>
      <c r="AO501">
        <v>15189</v>
      </c>
      <c r="AQ501">
        <v>123906</v>
      </c>
      <c r="AR501">
        <v>53200001</v>
      </c>
      <c r="AS501" t="s">
        <v>973</v>
      </c>
      <c r="AT501" t="s">
        <v>50</v>
      </c>
      <c r="AW501" t="s">
        <v>340</v>
      </c>
      <c r="AX501" t="s">
        <v>340</v>
      </c>
      <c r="AY501" t="s">
        <v>357</v>
      </c>
      <c r="AZ501" t="s">
        <v>363</v>
      </c>
      <c r="BY501" t="s">
        <v>342</v>
      </c>
      <c r="EQ501">
        <v>252156</v>
      </c>
      <c r="ER501" t="s">
        <v>3371</v>
      </c>
      <c r="EV501">
        <v>17285873</v>
      </c>
      <c r="EW501">
        <v>928</v>
      </c>
      <c r="EX501">
        <v>220427</v>
      </c>
      <c r="EY501" t="s">
        <v>4162</v>
      </c>
      <c r="EZ501">
        <v>1</v>
      </c>
      <c r="FC501">
        <v>53200001</v>
      </c>
      <c r="FD501" t="s">
        <v>50</v>
      </c>
    </row>
    <row r="502" spans="1:160" x14ac:dyDescent="0.3">
      <c r="A502" t="str">
        <f>VLOOKUP(B502,Table2[],3,FALSE)</f>
        <v>Digital</v>
      </c>
      <c r="B502" t="str">
        <f>IF(OR(ISNUMBER(FIND("QVC",Z502)),ISNUMBER(FIND("QVC",AL502))),"QVC",IF(OR(ISNUMBER(FIND("NCO",H502)),ISNUMBER(FIND("NCO",Y502))), "NCO", IF(AL502="consumer","PMD.com",VLOOKUP(LEFT(H502,2),Tables!$E$1:$F$11,2,FALSE))))</f>
        <v>PMD.com</v>
      </c>
      <c r="C502">
        <f t="shared" si="22"/>
        <v>51090030</v>
      </c>
      <c r="D502">
        <f t="shared" si="23"/>
        <v>1</v>
      </c>
      <c r="E502" t="str">
        <f t="shared" ca="1" si="21"/>
        <v>shifted orders shipped</v>
      </c>
      <c r="F502" t="s">
        <v>3539</v>
      </c>
      <c r="G502" t="s">
        <v>335</v>
      </c>
      <c r="H502" t="s">
        <v>3370</v>
      </c>
      <c r="I502" s="6">
        <v>44011.524699074071</v>
      </c>
      <c r="J502" t="s">
        <v>16</v>
      </c>
      <c r="K502" s="6">
        <v>44013.274560185186</v>
      </c>
      <c r="M502" t="s">
        <v>4158</v>
      </c>
      <c r="N502" t="s">
        <v>4159</v>
      </c>
      <c r="Q502" t="s">
        <v>656</v>
      </c>
      <c r="R502" t="s">
        <v>411</v>
      </c>
      <c r="S502" t="s">
        <v>4160</v>
      </c>
      <c r="T502" t="s">
        <v>338</v>
      </c>
      <c r="U502" t="s">
        <v>530</v>
      </c>
      <c r="W502" t="s">
        <v>4161</v>
      </c>
      <c r="Z502" t="s">
        <v>4158</v>
      </c>
      <c r="AA502" t="s">
        <v>4159</v>
      </c>
      <c r="AD502" t="s">
        <v>656</v>
      </c>
      <c r="AE502" t="s">
        <v>411</v>
      </c>
      <c r="AF502" t="s">
        <v>4160</v>
      </c>
      <c r="AG502" t="s">
        <v>338</v>
      </c>
      <c r="AH502" t="s">
        <v>530</v>
      </c>
      <c r="AJ502" t="s">
        <v>4161</v>
      </c>
      <c r="AL502" t="s">
        <v>339</v>
      </c>
      <c r="AM502">
        <v>1</v>
      </c>
      <c r="AN502">
        <v>1</v>
      </c>
      <c r="AO502">
        <v>6688</v>
      </c>
      <c r="AQ502">
        <v>125960</v>
      </c>
      <c r="AR502">
        <v>51090030</v>
      </c>
      <c r="AS502" t="s">
        <v>3043</v>
      </c>
      <c r="AT502" t="s">
        <v>628</v>
      </c>
      <c r="AW502" t="s">
        <v>343</v>
      </c>
      <c r="BY502" t="s">
        <v>342</v>
      </c>
      <c r="BZ502" t="b">
        <v>0</v>
      </c>
      <c r="EQ502">
        <v>243047</v>
      </c>
      <c r="ER502" t="s">
        <v>3371</v>
      </c>
      <c r="EV502">
        <v>17285873</v>
      </c>
      <c r="EW502">
        <v>928</v>
      </c>
      <c r="EX502">
        <v>220427</v>
      </c>
      <c r="EY502" t="s">
        <v>4162</v>
      </c>
      <c r="EZ502">
        <v>1</v>
      </c>
      <c r="FC502">
        <v>95385</v>
      </c>
      <c r="FD502" t="s">
        <v>3531</v>
      </c>
    </row>
    <row r="503" spans="1:160" x14ac:dyDescent="0.3">
      <c r="A503" t="str">
        <f>VLOOKUP(B503,Table2[],3,FALSE)</f>
        <v>Digital</v>
      </c>
      <c r="B503" t="str">
        <f>IF(OR(ISNUMBER(FIND("QVC",Z503)),ISNUMBER(FIND("QVC",AL503))),"QVC",IF(OR(ISNUMBER(FIND("NCO",H503)),ISNUMBER(FIND("NCO",Y503))), "NCO", IF(AL503="consumer","PMD.com",VLOOKUP(LEFT(H503,2),Tables!$E$1:$F$11,2,FALSE))))</f>
        <v>PMD.com</v>
      </c>
      <c r="C503">
        <f t="shared" si="22"/>
        <v>52430001</v>
      </c>
      <c r="D503">
        <f t="shared" si="23"/>
        <v>1</v>
      </c>
      <c r="E503" t="str">
        <f t="shared" ca="1" si="21"/>
        <v>shifted orders shipped</v>
      </c>
      <c r="F503" t="s">
        <v>3539</v>
      </c>
      <c r="G503" t="s">
        <v>335</v>
      </c>
      <c r="H503" t="s">
        <v>3370</v>
      </c>
      <c r="I503" s="6">
        <v>44011.524699074071</v>
      </c>
      <c r="J503" t="s">
        <v>16</v>
      </c>
      <c r="K503" s="6">
        <v>44013.274560185186</v>
      </c>
      <c r="M503" t="s">
        <v>4158</v>
      </c>
      <c r="N503" t="s">
        <v>4159</v>
      </c>
      <c r="Q503" t="s">
        <v>656</v>
      </c>
      <c r="R503" t="s">
        <v>411</v>
      </c>
      <c r="S503" t="s">
        <v>4160</v>
      </c>
      <c r="T503" t="s">
        <v>338</v>
      </c>
      <c r="U503" t="s">
        <v>530</v>
      </c>
      <c r="W503" t="s">
        <v>4161</v>
      </c>
      <c r="Z503" t="s">
        <v>4158</v>
      </c>
      <c r="AA503" t="s">
        <v>4159</v>
      </c>
      <c r="AD503" t="s">
        <v>656</v>
      </c>
      <c r="AE503" t="s">
        <v>411</v>
      </c>
      <c r="AF503" t="s">
        <v>4160</v>
      </c>
      <c r="AG503" t="s">
        <v>338</v>
      </c>
      <c r="AH503" t="s">
        <v>530</v>
      </c>
      <c r="AJ503" t="s">
        <v>4161</v>
      </c>
      <c r="AL503" t="s">
        <v>339</v>
      </c>
      <c r="AM503">
        <v>1</v>
      </c>
      <c r="AN503">
        <v>1</v>
      </c>
      <c r="AO503">
        <v>12063</v>
      </c>
      <c r="AQ503">
        <v>127155</v>
      </c>
      <c r="AR503">
        <v>52430001</v>
      </c>
      <c r="AS503" t="s">
        <v>927</v>
      </c>
      <c r="AT503" t="s">
        <v>75</v>
      </c>
      <c r="AW503" t="s">
        <v>340</v>
      </c>
      <c r="AX503" t="s">
        <v>340</v>
      </c>
      <c r="AY503" t="s">
        <v>357</v>
      </c>
      <c r="AZ503" t="s">
        <v>363</v>
      </c>
      <c r="BY503" t="s">
        <v>342</v>
      </c>
      <c r="EQ503">
        <v>249990</v>
      </c>
      <c r="ER503" t="s">
        <v>3371</v>
      </c>
      <c r="EV503">
        <v>17285873</v>
      </c>
      <c r="EW503">
        <v>928</v>
      </c>
      <c r="EX503">
        <v>220427</v>
      </c>
      <c r="EY503" t="s">
        <v>4162</v>
      </c>
      <c r="EZ503">
        <v>1</v>
      </c>
      <c r="FC503">
        <v>95385</v>
      </c>
      <c r="FD503" t="s">
        <v>3531</v>
      </c>
    </row>
    <row r="504" spans="1:160" x14ac:dyDescent="0.3">
      <c r="A504" t="str">
        <f>VLOOKUP(B504,Table2[],3,FALSE)</f>
        <v>Digital</v>
      </c>
      <c r="B504" t="str">
        <f>IF(OR(ISNUMBER(FIND("QVC",Z504)),ISNUMBER(FIND("QVC",AL504))),"QVC",IF(OR(ISNUMBER(FIND("NCO",H504)),ISNUMBER(FIND("NCO",Y504))), "NCO", IF(AL504="consumer","PMD.com",VLOOKUP(LEFT(H504,2),Tables!$E$1:$F$11,2,FALSE))))</f>
        <v>PMD.com</v>
      </c>
      <c r="C504">
        <f t="shared" si="22"/>
        <v>53920001</v>
      </c>
      <c r="D504">
        <f t="shared" si="23"/>
        <v>1</v>
      </c>
      <c r="E504" t="str">
        <f t="shared" ca="1" si="21"/>
        <v>shifted orders shipped</v>
      </c>
      <c r="F504" t="s">
        <v>3539</v>
      </c>
      <c r="G504" t="s">
        <v>335</v>
      </c>
      <c r="H504" t="s">
        <v>3370</v>
      </c>
      <c r="I504" s="6">
        <v>44011.524699074071</v>
      </c>
      <c r="J504" t="s">
        <v>16</v>
      </c>
      <c r="K504" s="6">
        <v>44013.274560185186</v>
      </c>
      <c r="M504" t="s">
        <v>4158</v>
      </c>
      <c r="N504" t="s">
        <v>4159</v>
      </c>
      <c r="Q504" t="s">
        <v>656</v>
      </c>
      <c r="R504" t="s">
        <v>411</v>
      </c>
      <c r="S504" t="s">
        <v>4160</v>
      </c>
      <c r="T504" t="s">
        <v>338</v>
      </c>
      <c r="U504" t="s">
        <v>530</v>
      </c>
      <c r="W504" t="s">
        <v>4161</v>
      </c>
      <c r="Z504" t="s">
        <v>4158</v>
      </c>
      <c r="AA504" t="s">
        <v>4159</v>
      </c>
      <c r="AD504" t="s">
        <v>656</v>
      </c>
      <c r="AE504" t="s">
        <v>411</v>
      </c>
      <c r="AF504" t="s">
        <v>4160</v>
      </c>
      <c r="AG504" t="s">
        <v>338</v>
      </c>
      <c r="AH504" t="s">
        <v>530</v>
      </c>
      <c r="AJ504" t="s">
        <v>4161</v>
      </c>
      <c r="AL504" t="s">
        <v>339</v>
      </c>
      <c r="AM504">
        <v>1</v>
      </c>
      <c r="AN504">
        <v>1</v>
      </c>
      <c r="AO504">
        <v>14899</v>
      </c>
      <c r="AQ504">
        <v>124468</v>
      </c>
      <c r="AR504">
        <v>53920001</v>
      </c>
      <c r="AS504">
        <v>9000000</v>
      </c>
      <c r="AT504" t="s">
        <v>40</v>
      </c>
      <c r="AW504" t="s">
        <v>343</v>
      </c>
      <c r="BY504" t="s">
        <v>342</v>
      </c>
      <c r="EQ504">
        <v>243396</v>
      </c>
      <c r="ER504" t="s">
        <v>3371</v>
      </c>
      <c r="EV504">
        <v>17285873</v>
      </c>
      <c r="EW504">
        <v>928</v>
      </c>
      <c r="EX504">
        <v>220427</v>
      </c>
      <c r="EY504" t="s">
        <v>4162</v>
      </c>
      <c r="EZ504">
        <v>1</v>
      </c>
      <c r="FC504">
        <v>95385</v>
      </c>
      <c r="FD504" t="s">
        <v>3531</v>
      </c>
    </row>
    <row r="505" spans="1:160" x14ac:dyDescent="0.3">
      <c r="A505" t="str">
        <f>VLOOKUP(B505,Table2[],3,FALSE)</f>
        <v>Digital</v>
      </c>
      <c r="B505" t="str">
        <f>IF(OR(ISNUMBER(FIND("QVC",Z505)),ISNUMBER(FIND("QVC",AL505))),"QVC",IF(OR(ISNUMBER(FIND("NCO",H505)),ISNUMBER(FIND("NCO",Y505))), "NCO", IF(AL505="consumer","PMD.com",VLOOKUP(LEFT(H505,2),Tables!$E$1:$F$11,2,FALSE))))</f>
        <v>PMD.com</v>
      </c>
      <c r="C505">
        <f t="shared" si="22"/>
        <v>55340001</v>
      </c>
      <c r="D505">
        <f t="shared" si="23"/>
        <v>1</v>
      </c>
      <c r="E505" t="str">
        <f t="shared" ca="1" si="21"/>
        <v>shifted orders shipped</v>
      </c>
      <c r="F505" t="s">
        <v>3539</v>
      </c>
      <c r="G505" t="s">
        <v>335</v>
      </c>
      <c r="H505" t="s">
        <v>3370</v>
      </c>
      <c r="I505" s="6">
        <v>44011.524699074071</v>
      </c>
      <c r="J505" t="s">
        <v>16</v>
      </c>
      <c r="K505" s="6">
        <v>44013.274560185186</v>
      </c>
      <c r="M505" t="s">
        <v>4158</v>
      </c>
      <c r="N505" t="s">
        <v>4159</v>
      </c>
      <c r="Q505" t="s">
        <v>656</v>
      </c>
      <c r="R505" t="s">
        <v>411</v>
      </c>
      <c r="S505" t="s">
        <v>4160</v>
      </c>
      <c r="T505" t="s">
        <v>338</v>
      </c>
      <c r="U505" t="s">
        <v>530</v>
      </c>
      <c r="W505" t="s">
        <v>4161</v>
      </c>
      <c r="Z505" t="s">
        <v>4158</v>
      </c>
      <c r="AA505" t="s">
        <v>4159</v>
      </c>
      <c r="AD505" t="s">
        <v>656</v>
      </c>
      <c r="AE505" t="s">
        <v>411</v>
      </c>
      <c r="AF505" t="s">
        <v>4160</v>
      </c>
      <c r="AG505" t="s">
        <v>338</v>
      </c>
      <c r="AH505" t="s">
        <v>530</v>
      </c>
      <c r="AJ505" t="s">
        <v>4161</v>
      </c>
      <c r="AL505" t="s">
        <v>339</v>
      </c>
      <c r="AM505">
        <v>1</v>
      </c>
      <c r="AN505">
        <v>1</v>
      </c>
      <c r="AO505">
        <v>8241</v>
      </c>
      <c r="AQ505">
        <v>124480</v>
      </c>
      <c r="AR505">
        <v>55340001</v>
      </c>
      <c r="AS505" t="s">
        <v>1955</v>
      </c>
      <c r="AT505" t="s">
        <v>71</v>
      </c>
      <c r="AW505" t="s">
        <v>343</v>
      </c>
      <c r="BY505" t="s">
        <v>342</v>
      </c>
      <c r="EQ505">
        <v>249139</v>
      </c>
      <c r="ER505" t="s">
        <v>3371</v>
      </c>
      <c r="EV505">
        <v>17285873</v>
      </c>
      <c r="EW505">
        <v>928</v>
      </c>
      <c r="EX505">
        <v>220427</v>
      </c>
      <c r="EY505" t="s">
        <v>4162</v>
      </c>
      <c r="EZ505">
        <v>1</v>
      </c>
      <c r="FC505">
        <v>55340001</v>
      </c>
      <c r="FD505" t="s">
        <v>71</v>
      </c>
    </row>
    <row r="506" spans="1:160" x14ac:dyDescent="0.3">
      <c r="A506" t="str">
        <f>VLOOKUP(B506,Table2[],3,FALSE)</f>
        <v>Digital</v>
      </c>
      <c r="B506" t="str">
        <f>IF(OR(ISNUMBER(FIND("QVC",Z506)),ISNUMBER(FIND("QVC",AL506))),"QVC",IF(OR(ISNUMBER(FIND("NCO",H506)),ISNUMBER(FIND("NCO",Y506))), "NCO", IF(AL506="consumer","PMD.com",VLOOKUP(LEFT(H506,2),Tables!$E$1:$F$11,2,FALSE))))</f>
        <v>PMD.com</v>
      </c>
      <c r="C506" t="str">
        <f t="shared" si="22"/>
        <v>53500001A</v>
      </c>
      <c r="D506">
        <f t="shared" si="23"/>
        <v>1</v>
      </c>
      <c r="E506" t="str">
        <f t="shared" ca="1" si="21"/>
        <v>shifted orders shipped</v>
      </c>
      <c r="F506" t="s">
        <v>3539</v>
      </c>
      <c r="G506" t="s">
        <v>335</v>
      </c>
      <c r="H506" t="s">
        <v>3214</v>
      </c>
      <c r="I506" s="6">
        <v>44011.440405092595</v>
      </c>
      <c r="J506" t="s">
        <v>16</v>
      </c>
      <c r="K506" s="6">
        <v>44013.274594907409</v>
      </c>
      <c r="M506" t="s">
        <v>4163</v>
      </c>
      <c r="N506" t="s">
        <v>4164</v>
      </c>
      <c r="Q506" t="s">
        <v>405</v>
      </c>
      <c r="R506" t="s">
        <v>365</v>
      </c>
      <c r="S506" t="s">
        <v>4165</v>
      </c>
      <c r="T506" t="s">
        <v>338</v>
      </c>
      <c r="U506" t="s">
        <v>530</v>
      </c>
      <c r="W506" t="s">
        <v>4166</v>
      </c>
      <c r="Z506" t="s">
        <v>4163</v>
      </c>
      <c r="AA506" t="s">
        <v>4164</v>
      </c>
      <c r="AD506" t="s">
        <v>405</v>
      </c>
      <c r="AE506" t="s">
        <v>365</v>
      </c>
      <c r="AF506" t="s">
        <v>4165</v>
      </c>
      <c r="AG506" t="s">
        <v>338</v>
      </c>
      <c r="AH506" t="s">
        <v>530</v>
      </c>
      <c r="AJ506" t="s">
        <v>4166</v>
      </c>
      <c r="AL506" t="s">
        <v>339</v>
      </c>
      <c r="AM506">
        <v>1</v>
      </c>
      <c r="AN506">
        <v>1</v>
      </c>
      <c r="AO506">
        <v>1690</v>
      </c>
      <c r="AQ506">
        <v>125277</v>
      </c>
      <c r="AR506" t="s">
        <v>1242</v>
      </c>
      <c r="AS506" t="s">
        <v>1243</v>
      </c>
      <c r="AT506" t="s">
        <v>1244</v>
      </c>
      <c r="AW506" t="s">
        <v>349</v>
      </c>
      <c r="AX506" t="s">
        <v>553</v>
      </c>
      <c r="AY506" t="s">
        <v>345</v>
      </c>
      <c r="AZ506">
        <v>0</v>
      </c>
      <c r="EQ506">
        <v>251914</v>
      </c>
      <c r="ER506" t="s">
        <v>3215</v>
      </c>
      <c r="EV506">
        <v>17285793</v>
      </c>
      <c r="EW506">
        <v>928</v>
      </c>
      <c r="EX506">
        <v>220349</v>
      </c>
      <c r="EY506" t="s">
        <v>4167</v>
      </c>
      <c r="EZ506">
        <v>1</v>
      </c>
      <c r="FC506" t="s">
        <v>1242</v>
      </c>
      <c r="FD506" t="s">
        <v>1244</v>
      </c>
    </row>
    <row r="507" spans="1:160" x14ac:dyDescent="0.3">
      <c r="A507" t="str">
        <f>VLOOKUP(B507,Table2[],3,FALSE)</f>
        <v>Digital</v>
      </c>
      <c r="B507" t="str">
        <f>IF(OR(ISNUMBER(FIND("QVC",Z507)),ISNUMBER(FIND("QVC",AL507))),"QVC",IF(OR(ISNUMBER(FIND("NCO",H507)),ISNUMBER(FIND("NCO",Y507))), "NCO", IF(AL507="consumer","PMD.com",VLOOKUP(LEFT(H507,2),Tables!$E$1:$F$11,2,FALSE))))</f>
        <v>PMD.com</v>
      </c>
      <c r="C507">
        <f t="shared" si="22"/>
        <v>53720001</v>
      </c>
      <c r="D507">
        <f t="shared" si="23"/>
        <v>1</v>
      </c>
      <c r="E507" t="str">
        <f t="shared" ca="1" si="21"/>
        <v>shifted orders shipped</v>
      </c>
      <c r="F507" t="s">
        <v>3539</v>
      </c>
      <c r="G507" t="s">
        <v>335</v>
      </c>
      <c r="H507" t="s">
        <v>3214</v>
      </c>
      <c r="I507" s="6">
        <v>44011.440405092595</v>
      </c>
      <c r="J507" t="s">
        <v>16</v>
      </c>
      <c r="K507" s="6">
        <v>44013.274594907409</v>
      </c>
      <c r="M507" t="s">
        <v>4163</v>
      </c>
      <c r="N507" t="s">
        <v>4164</v>
      </c>
      <c r="Q507" t="s">
        <v>405</v>
      </c>
      <c r="R507" t="s">
        <v>365</v>
      </c>
      <c r="S507" t="s">
        <v>4165</v>
      </c>
      <c r="T507" t="s">
        <v>338</v>
      </c>
      <c r="U507" t="s">
        <v>530</v>
      </c>
      <c r="W507" t="s">
        <v>4166</v>
      </c>
      <c r="Z507" t="s">
        <v>4163</v>
      </c>
      <c r="AA507" t="s">
        <v>4164</v>
      </c>
      <c r="AD507" t="s">
        <v>405</v>
      </c>
      <c r="AE507" t="s">
        <v>365</v>
      </c>
      <c r="AF507" t="s">
        <v>4165</v>
      </c>
      <c r="AG507" t="s">
        <v>338</v>
      </c>
      <c r="AH507" t="s">
        <v>530</v>
      </c>
      <c r="AJ507" t="s">
        <v>4166</v>
      </c>
      <c r="AL507" t="s">
        <v>339</v>
      </c>
      <c r="AM507">
        <v>1</v>
      </c>
      <c r="AN507">
        <v>1</v>
      </c>
      <c r="AO507">
        <v>4904</v>
      </c>
      <c r="AQ507">
        <v>124455</v>
      </c>
      <c r="AR507">
        <v>53720001</v>
      </c>
      <c r="AS507" t="s">
        <v>1754</v>
      </c>
      <c r="AT507" t="s">
        <v>69</v>
      </c>
      <c r="AW507" t="s">
        <v>343</v>
      </c>
      <c r="BY507" t="s">
        <v>342</v>
      </c>
      <c r="EQ507">
        <v>248482</v>
      </c>
      <c r="ER507" t="s">
        <v>3215</v>
      </c>
      <c r="EV507">
        <v>17285793</v>
      </c>
      <c r="EW507">
        <v>928</v>
      </c>
      <c r="EX507">
        <v>220349</v>
      </c>
      <c r="EY507" t="s">
        <v>4167</v>
      </c>
      <c r="EZ507">
        <v>1</v>
      </c>
      <c r="FC507">
        <v>53720001</v>
      </c>
      <c r="FD507" t="s">
        <v>69</v>
      </c>
    </row>
    <row r="508" spans="1:160" x14ac:dyDescent="0.3">
      <c r="A508" t="str">
        <f>VLOOKUP(B508,Table2[],3,FALSE)</f>
        <v>Digital</v>
      </c>
      <c r="B508" t="str">
        <f>IF(OR(ISNUMBER(FIND("QVC",Z508)),ISNUMBER(FIND("QVC",AL508))),"QVC",IF(OR(ISNUMBER(FIND("NCO",H508)),ISNUMBER(FIND("NCO",Y508))), "NCO", IF(AL508="consumer","PMD.com",VLOOKUP(LEFT(H508,2),Tables!$E$1:$F$11,2,FALSE))))</f>
        <v>PMD.com</v>
      </c>
      <c r="C508">
        <f t="shared" si="22"/>
        <v>58030001</v>
      </c>
      <c r="D508">
        <f t="shared" si="23"/>
        <v>1</v>
      </c>
      <c r="E508" t="str">
        <f t="shared" ca="1" si="21"/>
        <v>shifted orders shipped</v>
      </c>
      <c r="F508" t="s">
        <v>3539</v>
      </c>
      <c r="G508" t="s">
        <v>335</v>
      </c>
      <c r="H508" t="s">
        <v>3214</v>
      </c>
      <c r="I508" s="6">
        <v>44011.440405092595</v>
      </c>
      <c r="J508" t="s">
        <v>16</v>
      </c>
      <c r="K508" s="6">
        <v>44013.274594907409</v>
      </c>
      <c r="M508" t="s">
        <v>4163</v>
      </c>
      <c r="N508" t="s">
        <v>4164</v>
      </c>
      <c r="Q508" t="s">
        <v>405</v>
      </c>
      <c r="R508" t="s">
        <v>365</v>
      </c>
      <c r="S508" t="s">
        <v>4165</v>
      </c>
      <c r="T508" t="s">
        <v>338</v>
      </c>
      <c r="U508" t="s">
        <v>530</v>
      </c>
      <c r="W508" t="s">
        <v>4166</v>
      </c>
      <c r="Z508" t="s">
        <v>4163</v>
      </c>
      <c r="AA508" t="s">
        <v>4164</v>
      </c>
      <c r="AD508" t="s">
        <v>405</v>
      </c>
      <c r="AE508" t="s">
        <v>365</v>
      </c>
      <c r="AF508" t="s">
        <v>4165</v>
      </c>
      <c r="AG508" t="s">
        <v>338</v>
      </c>
      <c r="AH508" t="s">
        <v>530</v>
      </c>
      <c r="AJ508" t="s">
        <v>4166</v>
      </c>
      <c r="AL508" t="s">
        <v>339</v>
      </c>
      <c r="AM508">
        <v>1</v>
      </c>
      <c r="AN508">
        <v>1</v>
      </c>
      <c r="AO508">
        <v>9621</v>
      </c>
      <c r="AQ508">
        <v>124483</v>
      </c>
      <c r="AR508">
        <v>58030001</v>
      </c>
      <c r="AS508" t="s">
        <v>1761</v>
      </c>
      <c r="AT508" t="s">
        <v>36</v>
      </c>
      <c r="AW508" t="s">
        <v>340</v>
      </c>
      <c r="AX508" t="s">
        <v>340</v>
      </c>
      <c r="AY508" t="s">
        <v>382</v>
      </c>
      <c r="AZ508" t="s">
        <v>383</v>
      </c>
      <c r="BY508" t="s">
        <v>342</v>
      </c>
      <c r="EQ508">
        <v>243289</v>
      </c>
      <c r="ER508" t="s">
        <v>3215</v>
      </c>
      <c r="EV508">
        <v>17285793</v>
      </c>
      <c r="EW508">
        <v>928</v>
      </c>
      <c r="EX508">
        <v>220349</v>
      </c>
      <c r="EY508" t="s">
        <v>4167</v>
      </c>
      <c r="EZ508">
        <v>1</v>
      </c>
      <c r="FC508">
        <v>58030001</v>
      </c>
      <c r="FD508" t="s">
        <v>36</v>
      </c>
    </row>
    <row r="509" spans="1:160" x14ac:dyDescent="0.3">
      <c r="A509" t="str">
        <f>VLOOKUP(B509,Table2[],3,FALSE)</f>
        <v>Digital</v>
      </c>
      <c r="B509" t="str">
        <f>IF(OR(ISNUMBER(FIND("QVC",Z509)),ISNUMBER(FIND("QVC",AL509))),"QVC",IF(OR(ISNUMBER(FIND("NCO",H509)),ISNUMBER(FIND("NCO",Y509))), "NCO", IF(AL509="consumer","PMD.com",VLOOKUP(LEFT(H509,2),Tables!$E$1:$F$11,2,FALSE))))</f>
        <v>PMD.com</v>
      </c>
      <c r="C509">
        <f t="shared" si="22"/>
        <v>53200001</v>
      </c>
      <c r="D509">
        <f t="shared" si="23"/>
        <v>1</v>
      </c>
      <c r="E509" t="str">
        <f t="shared" ca="1" si="21"/>
        <v>shifted orders shipped</v>
      </c>
      <c r="F509" t="s">
        <v>3539</v>
      </c>
      <c r="G509" t="s">
        <v>335</v>
      </c>
      <c r="H509" t="s">
        <v>3256</v>
      </c>
      <c r="I509" s="6">
        <v>44011.463587962964</v>
      </c>
      <c r="J509" t="s">
        <v>16</v>
      </c>
      <c r="K509" s="6">
        <v>44013.274687500001</v>
      </c>
      <c r="M509" t="s">
        <v>4168</v>
      </c>
      <c r="N509" t="s">
        <v>4169</v>
      </c>
      <c r="Q509" t="s">
        <v>801</v>
      </c>
      <c r="R509" t="s">
        <v>365</v>
      </c>
      <c r="S509" t="s">
        <v>4170</v>
      </c>
      <c r="T509" t="s">
        <v>338</v>
      </c>
      <c r="U509" t="s">
        <v>530</v>
      </c>
      <c r="W509" t="s">
        <v>4171</v>
      </c>
      <c r="Z509" t="s">
        <v>4168</v>
      </c>
      <c r="AA509" t="s">
        <v>4169</v>
      </c>
      <c r="AD509" t="s">
        <v>801</v>
      </c>
      <c r="AE509" t="s">
        <v>365</v>
      </c>
      <c r="AF509" t="s">
        <v>4170</v>
      </c>
      <c r="AG509" t="s">
        <v>338</v>
      </c>
      <c r="AH509" t="s">
        <v>530</v>
      </c>
      <c r="AJ509" t="s">
        <v>4171</v>
      </c>
      <c r="AL509" t="s">
        <v>339</v>
      </c>
      <c r="AM509">
        <v>1</v>
      </c>
      <c r="AN509">
        <v>1</v>
      </c>
      <c r="AO509">
        <v>15189</v>
      </c>
      <c r="AQ509">
        <v>123906</v>
      </c>
      <c r="AR509">
        <v>53200001</v>
      </c>
      <c r="AS509" t="s">
        <v>973</v>
      </c>
      <c r="AT509" t="s">
        <v>50</v>
      </c>
      <c r="AW509" t="s">
        <v>340</v>
      </c>
      <c r="AX509" t="s">
        <v>340</v>
      </c>
      <c r="AY509" t="s">
        <v>357</v>
      </c>
      <c r="AZ509" t="s">
        <v>363</v>
      </c>
      <c r="BY509" t="s">
        <v>342</v>
      </c>
      <c r="EQ509">
        <v>252156</v>
      </c>
      <c r="ER509" t="s">
        <v>3257</v>
      </c>
      <c r="EV509">
        <v>17285814</v>
      </c>
      <c r="EW509">
        <v>928</v>
      </c>
      <c r="EX509">
        <v>220370</v>
      </c>
      <c r="EY509" t="s">
        <v>4172</v>
      </c>
      <c r="EZ509">
        <v>1</v>
      </c>
      <c r="FC509">
        <v>53200001</v>
      </c>
      <c r="FD509" t="s">
        <v>50</v>
      </c>
    </row>
    <row r="510" spans="1:160" x14ac:dyDescent="0.3">
      <c r="A510" t="str">
        <f>VLOOKUP(B510,Table2[],3,FALSE)</f>
        <v>Digital</v>
      </c>
      <c r="B510" t="str">
        <f>IF(OR(ISNUMBER(FIND("QVC",Z510)),ISNUMBER(FIND("QVC",AL510))),"QVC",IF(OR(ISNUMBER(FIND("NCO",H510)),ISNUMBER(FIND("NCO",Y510))), "NCO", IF(AL510="consumer","PMD.com",VLOOKUP(LEFT(H510,2),Tables!$E$1:$F$11,2,FALSE))))</f>
        <v>PMD.com</v>
      </c>
      <c r="C510">
        <f t="shared" si="22"/>
        <v>51090030</v>
      </c>
      <c r="D510">
        <f t="shared" si="23"/>
        <v>1</v>
      </c>
      <c r="E510" t="str">
        <f t="shared" ca="1" si="21"/>
        <v>shifted orders shipped</v>
      </c>
      <c r="F510" t="s">
        <v>3539</v>
      </c>
      <c r="G510" t="s">
        <v>335</v>
      </c>
      <c r="H510" t="s">
        <v>3256</v>
      </c>
      <c r="I510" s="6">
        <v>44011.463587962964</v>
      </c>
      <c r="J510" t="s">
        <v>16</v>
      </c>
      <c r="K510" s="6">
        <v>44013.274687500001</v>
      </c>
      <c r="M510" t="s">
        <v>4168</v>
      </c>
      <c r="N510" t="s">
        <v>4169</v>
      </c>
      <c r="Q510" t="s">
        <v>801</v>
      </c>
      <c r="R510" t="s">
        <v>365</v>
      </c>
      <c r="S510" t="s">
        <v>4170</v>
      </c>
      <c r="T510" t="s">
        <v>338</v>
      </c>
      <c r="U510" t="s">
        <v>530</v>
      </c>
      <c r="W510" t="s">
        <v>4171</v>
      </c>
      <c r="Z510" t="s">
        <v>4168</v>
      </c>
      <c r="AA510" t="s">
        <v>4169</v>
      </c>
      <c r="AD510" t="s">
        <v>801</v>
      </c>
      <c r="AE510" t="s">
        <v>365</v>
      </c>
      <c r="AF510" t="s">
        <v>4170</v>
      </c>
      <c r="AG510" t="s">
        <v>338</v>
      </c>
      <c r="AH510" t="s">
        <v>530</v>
      </c>
      <c r="AJ510" t="s">
        <v>4171</v>
      </c>
      <c r="AL510" t="s">
        <v>339</v>
      </c>
      <c r="AM510">
        <v>1</v>
      </c>
      <c r="AN510">
        <v>1</v>
      </c>
      <c r="AO510">
        <v>6688</v>
      </c>
      <c r="AQ510">
        <v>125960</v>
      </c>
      <c r="AR510">
        <v>51090030</v>
      </c>
      <c r="AS510" t="s">
        <v>3043</v>
      </c>
      <c r="AT510" t="s">
        <v>628</v>
      </c>
      <c r="AW510" t="s">
        <v>343</v>
      </c>
      <c r="BY510" t="s">
        <v>342</v>
      </c>
      <c r="BZ510" t="b">
        <v>0</v>
      </c>
      <c r="EQ510">
        <v>243047</v>
      </c>
      <c r="ER510" t="s">
        <v>3257</v>
      </c>
      <c r="EV510">
        <v>17285814</v>
      </c>
      <c r="EW510">
        <v>928</v>
      </c>
      <c r="EX510">
        <v>220370</v>
      </c>
      <c r="EY510" t="s">
        <v>4172</v>
      </c>
      <c r="EZ510">
        <v>1</v>
      </c>
      <c r="FC510">
        <v>95384</v>
      </c>
      <c r="FD510" t="s">
        <v>3530</v>
      </c>
    </row>
    <row r="511" spans="1:160" x14ac:dyDescent="0.3">
      <c r="A511" t="str">
        <f>VLOOKUP(B511,Table2[],3,FALSE)</f>
        <v>Digital</v>
      </c>
      <c r="B511" t="str">
        <f>IF(OR(ISNUMBER(FIND("QVC",Z511)),ISNUMBER(FIND("QVC",AL511))),"QVC",IF(OR(ISNUMBER(FIND("NCO",H511)),ISNUMBER(FIND("NCO",Y511))), "NCO", IF(AL511="consumer","PMD.com",VLOOKUP(LEFT(H511,2),Tables!$E$1:$F$11,2,FALSE))))</f>
        <v>PMD.com</v>
      </c>
      <c r="C511">
        <f t="shared" si="22"/>
        <v>52430001</v>
      </c>
      <c r="D511">
        <f t="shared" si="23"/>
        <v>1</v>
      </c>
      <c r="E511" t="str">
        <f t="shared" ca="1" si="21"/>
        <v>shifted orders shipped</v>
      </c>
      <c r="F511" t="s">
        <v>3539</v>
      </c>
      <c r="G511" t="s">
        <v>335</v>
      </c>
      <c r="H511" t="s">
        <v>3256</v>
      </c>
      <c r="I511" s="6">
        <v>44011.463587962964</v>
      </c>
      <c r="J511" t="s">
        <v>16</v>
      </c>
      <c r="K511" s="6">
        <v>44013.274687500001</v>
      </c>
      <c r="M511" t="s">
        <v>4168</v>
      </c>
      <c r="N511" t="s">
        <v>4169</v>
      </c>
      <c r="Q511" t="s">
        <v>801</v>
      </c>
      <c r="R511" t="s">
        <v>365</v>
      </c>
      <c r="S511" t="s">
        <v>4170</v>
      </c>
      <c r="T511" t="s">
        <v>338</v>
      </c>
      <c r="U511" t="s">
        <v>530</v>
      </c>
      <c r="W511" t="s">
        <v>4171</v>
      </c>
      <c r="Z511" t="s">
        <v>4168</v>
      </c>
      <c r="AA511" t="s">
        <v>4169</v>
      </c>
      <c r="AD511" t="s">
        <v>801</v>
      </c>
      <c r="AE511" t="s">
        <v>365</v>
      </c>
      <c r="AF511" t="s">
        <v>4170</v>
      </c>
      <c r="AG511" t="s">
        <v>338</v>
      </c>
      <c r="AH511" t="s">
        <v>530</v>
      </c>
      <c r="AJ511" t="s">
        <v>4171</v>
      </c>
      <c r="AL511" t="s">
        <v>339</v>
      </c>
      <c r="AM511">
        <v>1</v>
      </c>
      <c r="AN511">
        <v>1</v>
      </c>
      <c r="AO511">
        <v>12063</v>
      </c>
      <c r="AQ511">
        <v>127155</v>
      </c>
      <c r="AR511">
        <v>52430001</v>
      </c>
      <c r="AS511" t="s">
        <v>927</v>
      </c>
      <c r="AT511" t="s">
        <v>75</v>
      </c>
      <c r="AW511" t="s">
        <v>340</v>
      </c>
      <c r="AX511" t="s">
        <v>340</v>
      </c>
      <c r="AY511" t="s">
        <v>357</v>
      </c>
      <c r="AZ511" t="s">
        <v>363</v>
      </c>
      <c r="BY511" t="s">
        <v>342</v>
      </c>
      <c r="EQ511">
        <v>249990</v>
      </c>
      <c r="ER511" t="s">
        <v>3257</v>
      </c>
      <c r="EV511">
        <v>17285814</v>
      </c>
      <c r="EW511">
        <v>928</v>
      </c>
      <c r="EX511">
        <v>220370</v>
      </c>
      <c r="EY511" t="s">
        <v>4172</v>
      </c>
      <c r="EZ511">
        <v>1</v>
      </c>
      <c r="FC511">
        <v>95384</v>
      </c>
      <c r="FD511" t="s">
        <v>3530</v>
      </c>
    </row>
    <row r="512" spans="1:160" x14ac:dyDescent="0.3">
      <c r="A512" t="str">
        <f>VLOOKUP(B512,Table2[],3,FALSE)</f>
        <v>Digital</v>
      </c>
      <c r="B512" t="str">
        <f>IF(OR(ISNUMBER(FIND("QVC",Z512)),ISNUMBER(FIND("QVC",AL512))),"QVC",IF(OR(ISNUMBER(FIND("NCO",H512)),ISNUMBER(FIND("NCO",Y512))), "NCO", IF(AL512="consumer","PMD.com",VLOOKUP(LEFT(H512,2),Tables!$E$1:$F$11,2,FALSE))))</f>
        <v>PMD.com</v>
      </c>
      <c r="C512">
        <f t="shared" si="22"/>
        <v>52250001</v>
      </c>
      <c r="D512">
        <f t="shared" si="23"/>
        <v>1</v>
      </c>
      <c r="E512" t="str">
        <f t="shared" ca="1" si="21"/>
        <v>shifted orders shipped</v>
      </c>
      <c r="F512" t="s">
        <v>3539</v>
      </c>
      <c r="G512" t="s">
        <v>335</v>
      </c>
      <c r="H512" t="s">
        <v>3256</v>
      </c>
      <c r="I512" s="6">
        <v>44011.463587962964</v>
      </c>
      <c r="J512" t="s">
        <v>16</v>
      </c>
      <c r="K512" s="6">
        <v>44013.274687500001</v>
      </c>
      <c r="M512" t="s">
        <v>4168</v>
      </c>
      <c r="N512" t="s">
        <v>4169</v>
      </c>
      <c r="Q512" t="s">
        <v>801</v>
      </c>
      <c r="R512" t="s">
        <v>365</v>
      </c>
      <c r="S512" t="s">
        <v>4170</v>
      </c>
      <c r="T512" t="s">
        <v>338</v>
      </c>
      <c r="U512" t="s">
        <v>530</v>
      </c>
      <c r="W512" t="s">
        <v>4171</v>
      </c>
      <c r="Z512" t="s">
        <v>4168</v>
      </c>
      <c r="AA512" t="s">
        <v>4169</v>
      </c>
      <c r="AD512" t="s">
        <v>801</v>
      </c>
      <c r="AE512" t="s">
        <v>365</v>
      </c>
      <c r="AF512" t="s">
        <v>4170</v>
      </c>
      <c r="AG512" t="s">
        <v>338</v>
      </c>
      <c r="AH512" t="s">
        <v>530</v>
      </c>
      <c r="AJ512" t="s">
        <v>4171</v>
      </c>
      <c r="AL512" t="s">
        <v>339</v>
      </c>
      <c r="AM512">
        <v>1</v>
      </c>
      <c r="AN512">
        <v>1</v>
      </c>
      <c r="AO512">
        <v>503</v>
      </c>
      <c r="AQ512">
        <v>124436</v>
      </c>
      <c r="AR512">
        <v>52250001</v>
      </c>
      <c r="AS512" t="s">
        <v>1577</v>
      </c>
      <c r="AT512" t="s">
        <v>94</v>
      </c>
      <c r="AW512" t="s">
        <v>340</v>
      </c>
      <c r="AX512" t="s">
        <v>340</v>
      </c>
      <c r="AY512" t="s">
        <v>341</v>
      </c>
      <c r="AZ512">
        <v>0</v>
      </c>
      <c r="BY512" t="s">
        <v>342</v>
      </c>
      <c r="EQ512">
        <v>240940</v>
      </c>
      <c r="ER512" t="s">
        <v>3257</v>
      </c>
      <c r="EV512">
        <v>17285814</v>
      </c>
      <c r="EW512">
        <v>928</v>
      </c>
      <c r="EX512">
        <v>220370</v>
      </c>
      <c r="EY512" t="s">
        <v>4172</v>
      </c>
      <c r="EZ512">
        <v>1</v>
      </c>
      <c r="FC512">
        <v>52250001</v>
      </c>
      <c r="FD512" t="s">
        <v>94</v>
      </c>
    </row>
    <row r="513" spans="1:160" x14ac:dyDescent="0.3">
      <c r="A513" t="str">
        <f>VLOOKUP(B513,Table2[],3,FALSE)</f>
        <v>Digital</v>
      </c>
      <c r="B513" t="str">
        <f>IF(OR(ISNUMBER(FIND("QVC",Z513)),ISNUMBER(FIND("QVC",AL513))),"QVC",IF(OR(ISNUMBER(FIND("NCO",H513)),ISNUMBER(FIND("NCO",Y513))), "NCO", IF(AL513="consumer","PMD.com",VLOOKUP(LEFT(H513,2),Tables!$E$1:$F$11,2,FALSE))))</f>
        <v>PMD.com</v>
      </c>
      <c r="C513">
        <f t="shared" si="22"/>
        <v>53190001</v>
      </c>
      <c r="D513">
        <f t="shared" si="23"/>
        <v>1</v>
      </c>
      <c r="E513" t="str">
        <f t="shared" ca="1" si="21"/>
        <v>shifted orders shipped</v>
      </c>
      <c r="F513" t="s">
        <v>3539</v>
      </c>
      <c r="G513" t="s">
        <v>335</v>
      </c>
      <c r="H513" t="s">
        <v>3256</v>
      </c>
      <c r="I513" s="6">
        <v>44011.463587962964</v>
      </c>
      <c r="J513" t="s">
        <v>16</v>
      </c>
      <c r="K513" s="6">
        <v>44013.274687500001</v>
      </c>
      <c r="M513" t="s">
        <v>4168</v>
      </c>
      <c r="N513" t="s">
        <v>4169</v>
      </c>
      <c r="Q513" t="s">
        <v>801</v>
      </c>
      <c r="R513" t="s">
        <v>365</v>
      </c>
      <c r="S513" t="s">
        <v>4170</v>
      </c>
      <c r="T513" t="s">
        <v>338</v>
      </c>
      <c r="U513" t="s">
        <v>530</v>
      </c>
      <c r="W513" t="s">
        <v>4171</v>
      </c>
      <c r="Z513" t="s">
        <v>4168</v>
      </c>
      <c r="AA513" t="s">
        <v>4169</v>
      </c>
      <c r="AD513" t="s">
        <v>801</v>
      </c>
      <c r="AE513" t="s">
        <v>365</v>
      </c>
      <c r="AF513" t="s">
        <v>4170</v>
      </c>
      <c r="AG513" t="s">
        <v>338</v>
      </c>
      <c r="AH513" t="s">
        <v>530</v>
      </c>
      <c r="AJ513" t="s">
        <v>4171</v>
      </c>
      <c r="AL513" t="s">
        <v>339</v>
      </c>
      <c r="AM513">
        <v>1</v>
      </c>
      <c r="AN513">
        <v>1</v>
      </c>
      <c r="AO513">
        <v>4496</v>
      </c>
      <c r="AQ513">
        <v>124009</v>
      </c>
      <c r="AR513">
        <v>53190001</v>
      </c>
      <c r="AS513" t="s">
        <v>1003</v>
      </c>
      <c r="AT513" t="s">
        <v>53</v>
      </c>
      <c r="AW513" t="s">
        <v>340</v>
      </c>
      <c r="AX513" t="s">
        <v>340</v>
      </c>
      <c r="AY513" t="s">
        <v>357</v>
      </c>
      <c r="AZ513" t="s">
        <v>361</v>
      </c>
      <c r="BY513" t="s">
        <v>342</v>
      </c>
      <c r="EQ513">
        <v>252079</v>
      </c>
      <c r="ER513" t="s">
        <v>3257</v>
      </c>
      <c r="EV513">
        <v>17285814</v>
      </c>
      <c r="EW513">
        <v>928</v>
      </c>
      <c r="EX513">
        <v>220370</v>
      </c>
      <c r="EY513" t="s">
        <v>4172</v>
      </c>
      <c r="EZ513">
        <v>1</v>
      </c>
      <c r="FC513">
        <v>53190001</v>
      </c>
      <c r="FD513" t="s">
        <v>53</v>
      </c>
    </row>
    <row r="514" spans="1:160" x14ac:dyDescent="0.3">
      <c r="A514" t="str">
        <f>VLOOKUP(B514,Table2[],3,FALSE)</f>
        <v>Digital</v>
      </c>
      <c r="B514" t="str">
        <f>IF(OR(ISNUMBER(FIND("QVC",Z514)),ISNUMBER(FIND("QVC",AL514))),"QVC",IF(OR(ISNUMBER(FIND("NCO",H514)),ISNUMBER(FIND("NCO",Y514))), "NCO", IF(AL514="consumer","PMD.com",VLOOKUP(LEFT(H514,2),Tables!$E$1:$F$11,2,FALSE))))</f>
        <v>PMD.com</v>
      </c>
      <c r="C514">
        <f t="shared" si="22"/>
        <v>53920001</v>
      </c>
      <c r="D514">
        <f t="shared" si="23"/>
        <v>1</v>
      </c>
      <c r="E514" t="str">
        <f t="shared" ca="1" si="21"/>
        <v>shifted orders shipped</v>
      </c>
      <c r="F514" t="s">
        <v>3539</v>
      </c>
      <c r="G514" t="s">
        <v>335</v>
      </c>
      <c r="H514" t="s">
        <v>3256</v>
      </c>
      <c r="I514" s="6">
        <v>44011.463587962964</v>
      </c>
      <c r="J514" t="s">
        <v>16</v>
      </c>
      <c r="K514" s="6">
        <v>44013.274687500001</v>
      </c>
      <c r="M514" t="s">
        <v>4168</v>
      </c>
      <c r="N514" t="s">
        <v>4169</v>
      </c>
      <c r="Q514" t="s">
        <v>801</v>
      </c>
      <c r="R514" t="s">
        <v>365</v>
      </c>
      <c r="S514" t="s">
        <v>4170</v>
      </c>
      <c r="T514" t="s">
        <v>338</v>
      </c>
      <c r="U514" t="s">
        <v>530</v>
      </c>
      <c r="W514" t="s">
        <v>4171</v>
      </c>
      <c r="Z514" t="s">
        <v>4168</v>
      </c>
      <c r="AA514" t="s">
        <v>4169</v>
      </c>
      <c r="AD514" t="s">
        <v>801</v>
      </c>
      <c r="AE514" t="s">
        <v>365</v>
      </c>
      <c r="AF514" t="s">
        <v>4170</v>
      </c>
      <c r="AG514" t="s">
        <v>338</v>
      </c>
      <c r="AH514" t="s">
        <v>530</v>
      </c>
      <c r="AJ514" t="s">
        <v>4171</v>
      </c>
      <c r="AL514" t="s">
        <v>339</v>
      </c>
      <c r="AM514">
        <v>1</v>
      </c>
      <c r="AN514">
        <v>1</v>
      </c>
      <c r="AO514">
        <v>14899</v>
      </c>
      <c r="AQ514">
        <v>124468</v>
      </c>
      <c r="AR514">
        <v>53920001</v>
      </c>
      <c r="AS514">
        <v>9000000</v>
      </c>
      <c r="AT514" t="s">
        <v>40</v>
      </c>
      <c r="AW514" t="s">
        <v>343</v>
      </c>
      <c r="BY514" t="s">
        <v>342</v>
      </c>
      <c r="EQ514">
        <v>243396</v>
      </c>
      <c r="ER514" t="s">
        <v>3257</v>
      </c>
      <c r="EV514">
        <v>17285814</v>
      </c>
      <c r="EW514">
        <v>928</v>
      </c>
      <c r="EX514">
        <v>220370</v>
      </c>
      <c r="EY514" t="s">
        <v>4172</v>
      </c>
      <c r="EZ514">
        <v>1</v>
      </c>
      <c r="FC514">
        <v>95384</v>
      </c>
      <c r="FD514" t="s">
        <v>3530</v>
      </c>
    </row>
    <row r="515" spans="1:160" x14ac:dyDescent="0.3">
      <c r="A515" t="str">
        <f>VLOOKUP(B515,Table2[],3,FALSE)</f>
        <v>Digital</v>
      </c>
      <c r="B515" t="str">
        <f>IF(OR(ISNUMBER(FIND("QVC",Z515)),ISNUMBER(FIND("QVC",AL515))),"QVC",IF(OR(ISNUMBER(FIND("NCO",H515)),ISNUMBER(FIND("NCO",Y515))), "NCO", IF(AL515="consumer","PMD.com",VLOOKUP(LEFT(H515,2),Tables!$E$1:$F$11,2,FALSE))))</f>
        <v>PMD.com</v>
      </c>
      <c r="C515">
        <f t="shared" si="22"/>
        <v>53920001</v>
      </c>
      <c r="D515">
        <f t="shared" si="23"/>
        <v>1</v>
      </c>
      <c r="E515" t="str">
        <f t="shared" ref="E515:E578" ca="1" si="24">IF(MONTH(TODAY())-MONTH(I515)&gt;0,"shifted orders shipped","MTD orders shipped")</f>
        <v>shifted orders shipped</v>
      </c>
      <c r="F515" t="s">
        <v>3539</v>
      </c>
      <c r="G515" t="s">
        <v>335</v>
      </c>
      <c r="H515" t="s">
        <v>3362</v>
      </c>
      <c r="I515" s="6">
        <v>44011.520613425928</v>
      </c>
      <c r="J515" t="s">
        <v>16</v>
      </c>
      <c r="K515" s="6">
        <v>44013.274861111109</v>
      </c>
      <c r="M515" t="s">
        <v>4173</v>
      </c>
      <c r="N515" t="s">
        <v>4174</v>
      </c>
      <c r="Q515" t="s">
        <v>4175</v>
      </c>
      <c r="R515" t="s">
        <v>365</v>
      </c>
      <c r="S515" t="s">
        <v>4176</v>
      </c>
      <c r="T515" t="s">
        <v>338</v>
      </c>
      <c r="U515" t="s">
        <v>530</v>
      </c>
      <c r="W515" t="s">
        <v>4177</v>
      </c>
      <c r="Z515" t="s">
        <v>4173</v>
      </c>
      <c r="AA515" t="s">
        <v>4174</v>
      </c>
      <c r="AD515" t="s">
        <v>4175</v>
      </c>
      <c r="AE515" t="s">
        <v>365</v>
      </c>
      <c r="AF515" t="s">
        <v>4176</v>
      </c>
      <c r="AG515" t="s">
        <v>338</v>
      </c>
      <c r="AH515" t="s">
        <v>530</v>
      </c>
      <c r="AJ515" t="s">
        <v>4177</v>
      </c>
      <c r="AL515" t="s">
        <v>339</v>
      </c>
      <c r="AM515">
        <v>1</v>
      </c>
      <c r="AN515">
        <v>1</v>
      </c>
      <c r="AO515">
        <v>14899</v>
      </c>
      <c r="AQ515">
        <v>124468</v>
      </c>
      <c r="AR515">
        <v>53920001</v>
      </c>
      <c r="AS515">
        <v>9000000</v>
      </c>
      <c r="AT515" t="s">
        <v>40</v>
      </c>
      <c r="AW515" t="s">
        <v>343</v>
      </c>
      <c r="BY515" t="s">
        <v>342</v>
      </c>
      <c r="EQ515">
        <v>243396</v>
      </c>
      <c r="ER515" t="s">
        <v>3363</v>
      </c>
      <c r="EV515">
        <v>17285869</v>
      </c>
      <c r="EW515">
        <v>928</v>
      </c>
      <c r="EX515">
        <v>220423</v>
      </c>
      <c r="EY515" t="s">
        <v>4178</v>
      </c>
      <c r="EZ515">
        <v>1</v>
      </c>
      <c r="FC515">
        <v>95385</v>
      </c>
      <c r="FD515" t="s">
        <v>3531</v>
      </c>
    </row>
    <row r="516" spans="1:160" x14ac:dyDescent="0.3">
      <c r="A516" t="str">
        <f>VLOOKUP(B516,Table2[],3,FALSE)</f>
        <v>Digital</v>
      </c>
      <c r="B516" t="str">
        <f>IF(OR(ISNUMBER(FIND("QVC",Z516)),ISNUMBER(FIND("QVC",AL516))),"QVC",IF(OR(ISNUMBER(FIND("NCO",H516)),ISNUMBER(FIND("NCO",Y516))), "NCO", IF(AL516="consumer","PMD.com",VLOOKUP(LEFT(H516,2),Tables!$E$1:$F$11,2,FALSE))))</f>
        <v>PMD.com</v>
      </c>
      <c r="C516">
        <f t="shared" ref="C516:C579" si="25">AR516</f>
        <v>5354</v>
      </c>
      <c r="D516">
        <f t="shared" ref="D516:D579" si="26">AN516</f>
        <v>1</v>
      </c>
      <c r="E516" t="str">
        <f t="shared" ca="1" si="24"/>
        <v>shifted orders shipped</v>
      </c>
      <c r="F516" t="s">
        <v>3539</v>
      </c>
      <c r="G516" t="s">
        <v>335</v>
      </c>
      <c r="H516" t="s">
        <v>3362</v>
      </c>
      <c r="I516" s="6">
        <v>44011.520613425928</v>
      </c>
      <c r="J516" t="s">
        <v>16</v>
      </c>
      <c r="K516" s="6">
        <v>44013.274861111109</v>
      </c>
      <c r="M516" t="s">
        <v>4173</v>
      </c>
      <c r="N516" t="s">
        <v>4174</v>
      </c>
      <c r="Q516" t="s">
        <v>4175</v>
      </c>
      <c r="R516" t="s">
        <v>365</v>
      </c>
      <c r="S516" t="s">
        <v>4176</v>
      </c>
      <c r="T516" t="s">
        <v>338</v>
      </c>
      <c r="U516" t="s">
        <v>530</v>
      </c>
      <c r="W516" t="s">
        <v>4177</v>
      </c>
      <c r="Z516" t="s">
        <v>4173</v>
      </c>
      <c r="AA516" t="s">
        <v>4174</v>
      </c>
      <c r="AD516" t="s">
        <v>4175</v>
      </c>
      <c r="AE516" t="s">
        <v>365</v>
      </c>
      <c r="AF516" t="s">
        <v>4176</v>
      </c>
      <c r="AG516" t="s">
        <v>338</v>
      </c>
      <c r="AH516" t="s">
        <v>530</v>
      </c>
      <c r="AJ516" t="s">
        <v>4177</v>
      </c>
      <c r="AL516" t="s">
        <v>339</v>
      </c>
      <c r="AM516">
        <v>1</v>
      </c>
      <c r="AN516">
        <v>1</v>
      </c>
      <c r="AO516">
        <v>5214</v>
      </c>
      <c r="AQ516">
        <v>124518</v>
      </c>
      <c r="AR516">
        <v>5354</v>
      </c>
      <c r="AS516" t="s">
        <v>1753</v>
      </c>
      <c r="AT516" t="s">
        <v>103</v>
      </c>
      <c r="AW516" t="s">
        <v>340</v>
      </c>
      <c r="AX516" t="s">
        <v>340</v>
      </c>
      <c r="AY516" t="s">
        <v>351</v>
      </c>
      <c r="AZ516" t="s">
        <v>415</v>
      </c>
      <c r="BY516" t="s">
        <v>342</v>
      </c>
      <c r="EQ516">
        <v>249176</v>
      </c>
      <c r="ER516" t="s">
        <v>3363</v>
      </c>
      <c r="EV516">
        <v>17285869</v>
      </c>
      <c r="EW516">
        <v>928</v>
      </c>
      <c r="EX516">
        <v>220423</v>
      </c>
      <c r="EY516" t="s">
        <v>4178</v>
      </c>
      <c r="EZ516">
        <v>1</v>
      </c>
      <c r="FC516">
        <v>5354</v>
      </c>
      <c r="FD516" t="s">
        <v>103</v>
      </c>
    </row>
    <row r="517" spans="1:160" x14ac:dyDescent="0.3">
      <c r="A517" t="str">
        <f>VLOOKUP(B517,Table2[],3,FALSE)</f>
        <v>Digital</v>
      </c>
      <c r="B517" t="str">
        <f>IF(OR(ISNUMBER(FIND("QVC",Z517)),ISNUMBER(FIND("QVC",AL517))),"QVC",IF(OR(ISNUMBER(FIND("NCO",H517)),ISNUMBER(FIND("NCO",Y517))), "NCO", IF(AL517="consumer","PMD.com",VLOOKUP(LEFT(H517,2),Tables!$E$1:$F$11,2,FALSE))))</f>
        <v>PMD.com</v>
      </c>
      <c r="C517">
        <f t="shared" si="25"/>
        <v>52250001</v>
      </c>
      <c r="D517">
        <f t="shared" si="26"/>
        <v>1</v>
      </c>
      <c r="E517" t="str">
        <f t="shared" ca="1" si="24"/>
        <v>shifted orders shipped</v>
      </c>
      <c r="F517" t="s">
        <v>3539</v>
      </c>
      <c r="G517" t="s">
        <v>335</v>
      </c>
      <c r="H517" t="s">
        <v>3362</v>
      </c>
      <c r="I517" s="6">
        <v>44011.520613425928</v>
      </c>
      <c r="J517" t="s">
        <v>16</v>
      </c>
      <c r="K517" s="6">
        <v>44013.274861111109</v>
      </c>
      <c r="M517" t="s">
        <v>4173</v>
      </c>
      <c r="N517" t="s">
        <v>4174</v>
      </c>
      <c r="Q517" t="s">
        <v>4175</v>
      </c>
      <c r="R517" t="s">
        <v>365</v>
      </c>
      <c r="S517" t="s">
        <v>4176</v>
      </c>
      <c r="T517" t="s">
        <v>338</v>
      </c>
      <c r="U517" t="s">
        <v>530</v>
      </c>
      <c r="W517" t="s">
        <v>4177</v>
      </c>
      <c r="Z517" t="s">
        <v>4173</v>
      </c>
      <c r="AA517" t="s">
        <v>4174</v>
      </c>
      <c r="AD517" t="s">
        <v>4175</v>
      </c>
      <c r="AE517" t="s">
        <v>365</v>
      </c>
      <c r="AF517" t="s">
        <v>4176</v>
      </c>
      <c r="AG517" t="s">
        <v>338</v>
      </c>
      <c r="AH517" t="s">
        <v>530</v>
      </c>
      <c r="AJ517" t="s">
        <v>4177</v>
      </c>
      <c r="AL517" t="s">
        <v>339</v>
      </c>
      <c r="AM517">
        <v>1</v>
      </c>
      <c r="AN517">
        <v>1</v>
      </c>
      <c r="AO517">
        <v>503</v>
      </c>
      <c r="AQ517">
        <v>124436</v>
      </c>
      <c r="AR517">
        <v>52250001</v>
      </c>
      <c r="AS517" t="s">
        <v>1577</v>
      </c>
      <c r="AT517" t="s">
        <v>94</v>
      </c>
      <c r="AW517" t="s">
        <v>340</v>
      </c>
      <c r="AX517" t="s">
        <v>340</v>
      </c>
      <c r="AY517" t="s">
        <v>341</v>
      </c>
      <c r="AZ517">
        <v>0</v>
      </c>
      <c r="BY517" t="s">
        <v>342</v>
      </c>
      <c r="EQ517">
        <v>240940</v>
      </c>
      <c r="ER517" t="s">
        <v>3363</v>
      </c>
      <c r="EV517">
        <v>17285869</v>
      </c>
      <c r="EW517">
        <v>928</v>
      </c>
      <c r="EX517">
        <v>220423</v>
      </c>
      <c r="EY517" t="s">
        <v>4178</v>
      </c>
      <c r="EZ517">
        <v>1</v>
      </c>
      <c r="FC517">
        <v>52250001</v>
      </c>
      <c r="FD517" t="s">
        <v>94</v>
      </c>
    </row>
    <row r="518" spans="1:160" x14ac:dyDescent="0.3">
      <c r="A518" t="str">
        <f>VLOOKUP(B518,Table2[],3,FALSE)</f>
        <v>Digital</v>
      </c>
      <c r="B518" t="str">
        <f>IF(OR(ISNUMBER(FIND("QVC",Z518)),ISNUMBER(FIND("QVC",AL518))),"QVC",IF(OR(ISNUMBER(FIND("NCO",H518)),ISNUMBER(FIND("NCO",Y518))), "NCO", IF(AL518="consumer","PMD.com",VLOOKUP(LEFT(H518,2),Tables!$E$1:$F$11,2,FALSE))))</f>
        <v>PMD.com</v>
      </c>
      <c r="C518">
        <f t="shared" si="25"/>
        <v>52430001</v>
      </c>
      <c r="D518">
        <f t="shared" si="26"/>
        <v>1</v>
      </c>
      <c r="E518" t="str">
        <f t="shared" ca="1" si="24"/>
        <v>shifted orders shipped</v>
      </c>
      <c r="F518" t="s">
        <v>3539</v>
      </c>
      <c r="G518" t="s">
        <v>335</v>
      </c>
      <c r="H518" t="s">
        <v>3362</v>
      </c>
      <c r="I518" s="6">
        <v>44011.520613425928</v>
      </c>
      <c r="J518" t="s">
        <v>16</v>
      </c>
      <c r="K518" s="6">
        <v>44013.274861111109</v>
      </c>
      <c r="M518" t="s">
        <v>4173</v>
      </c>
      <c r="N518" t="s">
        <v>4174</v>
      </c>
      <c r="Q518" t="s">
        <v>4175</v>
      </c>
      <c r="R518" t="s">
        <v>365</v>
      </c>
      <c r="S518" t="s">
        <v>4176</v>
      </c>
      <c r="T518" t="s">
        <v>338</v>
      </c>
      <c r="U518" t="s">
        <v>530</v>
      </c>
      <c r="W518" t="s">
        <v>4177</v>
      </c>
      <c r="Z518" t="s">
        <v>4173</v>
      </c>
      <c r="AA518" t="s">
        <v>4174</v>
      </c>
      <c r="AD518" t="s">
        <v>4175</v>
      </c>
      <c r="AE518" t="s">
        <v>365</v>
      </c>
      <c r="AF518" t="s">
        <v>4176</v>
      </c>
      <c r="AG518" t="s">
        <v>338</v>
      </c>
      <c r="AH518" t="s">
        <v>530</v>
      </c>
      <c r="AJ518" t="s">
        <v>4177</v>
      </c>
      <c r="AL518" t="s">
        <v>339</v>
      </c>
      <c r="AM518">
        <v>1</v>
      </c>
      <c r="AN518">
        <v>1</v>
      </c>
      <c r="AO518">
        <v>12063</v>
      </c>
      <c r="AQ518">
        <v>127155</v>
      </c>
      <c r="AR518">
        <v>52430001</v>
      </c>
      <c r="AS518" t="s">
        <v>927</v>
      </c>
      <c r="AT518" t="s">
        <v>75</v>
      </c>
      <c r="AW518" t="s">
        <v>340</v>
      </c>
      <c r="AX518" t="s">
        <v>340</v>
      </c>
      <c r="AY518" t="s">
        <v>357</v>
      </c>
      <c r="AZ518" t="s">
        <v>363</v>
      </c>
      <c r="BY518" t="s">
        <v>342</v>
      </c>
      <c r="EQ518">
        <v>249990</v>
      </c>
      <c r="ER518" t="s">
        <v>3363</v>
      </c>
      <c r="EV518">
        <v>17285869</v>
      </c>
      <c r="EW518">
        <v>928</v>
      </c>
      <c r="EX518">
        <v>220423</v>
      </c>
      <c r="EY518" t="s">
        <v>4178</v>
      </c>
      <c r="EZ518">
        <v>1</v>
      </c>
      <c r="FC518">
        <v>95385</v>
      </c>
      <c r="FD518" t="s">
        <v>3531</v>
      </c>
    </row>
    <row r="519" spans="1:160" x14ac:dyDescent="0.3">
      <c r="A519" t="str">
        <f>VLOOKUP(B519,Table2[],3,FALSE)</f>
        <v>Digital</v>
      </c>
      <c r="B519" t="str">
        <f>IF(OR(ISNUMBER(FIND("QVC",Z519)),ISNUMBER(FIND("QVC",AL519))),"QVC",IF(OR(ISNUMBER(FIND("NCO",H519)),ISNUMBER(FIND("NCO",Y519))), "NCO", IF(AL519="consumer","PMD.com",VLOOKUP(LEFT(H519,2),Tables!$E$1:$F$11,2,FALSE))))</f>
        <v>PMD.com</v>
      </c>
      <c r="C519">
        <f t="shared" si="25"/>
        <v>51090030</v>
      </c>
      <c r="D519">
        <f t="shared" si="26"/>
        <v>1</v>
      </c>
      <c r="E519" t="str">
        <f t="shared" ca="1" si="24"/>
        <v>shifted orders shipped</v>
      </c>
      <c r="F519" t="s">
        <v>3539</v>
      </c>
      <c r="G519" t="s">
        <v>335</v>
      </c>
      <c r="H519" t="s">
        <v>3362</v>
      </c>
      <c r="I519" s="6">
        <v>44011.520613425928</v>
      </c>
      <c r="J519" t="s">
        <v>16</v>
      </c>
      <c r="K519" s="6">
        <v>44013.274861111109</v>
      </c>
      <c r="M519" t="s">
        <v>4173</v>
      </c>
      <c r="N519" t="s">
        <v>4174</v>
      </c>
      <c r="Q519" t="s">
        <v>4175</v>
      </c>
      <c r="R519" t="s">
        <v>365</v>
      </c>
      <c r="S519" t="s">
        <v>4176</v>
      </c>
      <c r="T519" t="s">
        <v>338</v>
      </c>
      <c r="U519" t="s">
        <v>530</v>
      </c>
      <c r="W519" t="s">
        <v>4177</v>
      </c>
      <c r="Z519" t="s">
        <v>4173</v>
      </c>
      <c r="AA519" t="s">
        <v>4174</v>
      </c>
      <c r="AD519" t="s">
        <v>4175</v>
      </c>
      <c r="AE519" t="s">
        <v>365</v>
      </c>
      <c r="AF519" t="s">
        <v>4176</v>
      </c>
      <c r="AG519" t="s">
        <v>338</v>
      </c>
      <c r="AH519" t="s">
        <v>530</v>
      </c>
      <c r="AJ519" t="s">
        <v>4177</v>
      </c>
      <c r="AL519" t="s">
        <v>339</v>
      </c>
      <c r="AM519">
        <v>1</v>
      </c>
      <c r="AN519">
        <v>1</v>
      </c>
      <c r="AO519">
        <v>6688</v>
      </c>
      <c r="AQ519">
        <v>125960</v>
      </c>
      <c r="AR519">
        <v>51090030</v>
      </c>
      <c r="AS519" t="s">
        <v>3043</v>
      </c>
      <c r="AT519" t="s">
        <v>628</v>
      </c>
      <c r="AW519" t="s">
        <v>343</v>
      </c>
      <c r="BY519" t="s">
        <v>342</v>
      </c>
      <c r="BZ519" t="b">
        <v>0</v>
      </c>
      <c r="EQ519">
        <v>243047</v>
      </c>
      <c r="ER519" t="s">
        <v>3363</v>
      </c>
      <c r="EV519">
        <v>17285869</v>
      </c>
      <c r="EW519">
        <v>928</v>
      </c>
      <c r="EX519">
        <v>220423</v>
      </c>
      <c r="EY519" t="s">
        <v>4178</v>
      </c>
      <c r="EZ519">
        <v>1</v>
      </c>
      <c r="FC519">
        <v>95385</v>
      </c>
      <c r="FD519" t="s">
        <v>3531</v>
      </c>
    </row>
    <row r="520" spans="1:160" x14ac:dyDescent="0.3">
      <c r="A520" t="str">
        <f>VLOOKUP(B520,Table2[],3,FALSE)</f>
        <v>Digital</v>
      </c>
      <c r="B520" t="str">
        <f>IF(OR(ISNUMBER(FIND("QVC",Z520)),ISNUMBER(FIND("QVC",AL520))),"QVC",IF(OR(ISNUMBER(FIND("NCO",H520)),ISNUMBER(FIND("NCO",Y520))), "NCO", IF(AL520="consumer","PMD.com",VLOOKUP(LEFT(H520,2),Tables!$E$1:$F$11,2,FALSE))))</f>
        <v>PMD.com</v>
      </c>
      <c r="C520">
        <f t="shared" si="25"/>
        <v>552101</v>
      </c>
      <c r="D520">
        <f t="shared" si="26"/>
        <v>1</v>
      </c>
      <c r="E520" t="str">
        <f t="shared" ca="1" si="24"/>
        <v>shifted orders shipped</v>
      </c>
      <c r="F520" t="s">
        <v>3539</v>
      </c>
      <c r="G520" t="s">
        <v>335</v>
      </c>
      <c r="H520" t="s">
        <v>3362</v>
      </c>
      <c r="I520" s="6">
        <v>44011.520613425928</v>
      </c>
      <c r="J520" t="s">
        <v>16</v>
      </c>
      <c r="K520" s="6">
        <v>44013.274861111109</v>
      </c>
      <c r="M520" t="s">
        <v>4173</v>
      </c>
      <c r="N520" t="s">
        <v>4174</v>
      </c>
      <c r="Q520" t="s">
        <v>4175</v>
      </c>
      <c r="R520" t="s">
        <v>365</v>
      </c>
      <c r="S520" t="s">
        <v>4176</v>
      </c>
      <c r="T520" t="s">
        <v>338</v>
      </c>
      <c r="U520" t="s">
        <v>530</v>
      </c>
      <c r="W520" t="s">
        <v>4177</v>
      </c>
      <c r="Z520" t="s">
        <v>4173</v>
      </c>
      <c r="AA520" t="s">
        <v>4174</v>
      </c>
      <c r="AD520" t="s">
        <v>4175</v>
      </c>
      <c r="AE520" t="s">
        <v>365</v>
      </c>
      <c r="AF520" t="s">
        <v>4176</v>
      </c>
      <c r="AG520" t="s">
        <v>338</v>
      </c>
      <c r="AH520" t="s">
        <v>530</v>
      </c>
      <c r="AJ520" t="s">
        <v>4177</v>
      </c>
      <c r="AL520" t="s">
        <v>339</v>
      </c>
      <c r="AM520">
        <v>1</v>
      </c>
      <c r="AN520">
        <v>1</v>
      </c>
      <c r="AO520">
        <v>3241</v>
      </c>
      <c r="AQ520">
        <v>124623</v>
      </c>
      <c r="AR520">
        <v>552101</v>
      </c>
      <c r="AS520" t="s">
        <v>166</v>
      </c>
      <c r="AT520" t="s">
        <v>167</v>
      </c>
      <c r="AW520" t="s">
        <v>340</v>
      </c>
      <c r="AX520" t="s">
        <v>340</v>
      </c>
      <c r="AY520" t="s">
        <v>382</v>
      </c>
      <c r="AZ520" t="s">
        <v>471</v>
      </c>
      <c r="BY520" t="s">
        <v>342</v>
      </c>
      <c r="EQ520">
        <v>240933</v>
      </c>
      <c r="ER520" t="s">
        <v>3363</v>
      </c>
      <c r="EV520">
        <v>17285869</v>
      </c>
      <c r="EW520">
        <v>928</v>
      </c>
      <c r="EX520">
        <v>220423</v>
      </c>
      <c r="EY520" t="s">
        <v>4178</v>
      </c>
      <c r="EZ520">
        <v>1</v>
      </c>
      <c r="FC520">
        <v>552101</v>
      </c>
      <c r="FD520" t="s">
        <v>167</v>
      </c>
    </row>
    <row r="521" spans="1:160" x14ac:dyDescent="0.3">
      <c r="A521" t="str">
        <f>VLOOKUP(B521,Table2[],3,FALSE)</f>
        <v>Digital</v>
      </c>
      <c r="B521" t="str">
        <f>IF(OR(ISNUMBER(FIND("QVC",Z521)),ISNUMBER(FIND("QVC",AL521))),"QVC",IF(OR(ISNUMBER(FIND("NCO",H521)),ISNUMBER(FIND("NCO",Y521))), "NCO", IF(AL521="consumer","PMD.com",VLOOKUP(LEFT(H521,2),Tables!$E$1:$F$11,2,FALSE))))</f>
        <v>PMD.com</v>
      </c>
      <c r="C521">
        <f t="shared" si="25"/>
        <v>53200001</v>
      </c>
      <c r="D521">
        <f t="shared" si="26"/>
        <v>1</v>
      </c>
      <c r="E521" t="str">
        <f t="shared" ca="1" si="24"/>
        <v>shifted orders shipped</v>
      </c>
      <c r="F521" t="s">
        <v>3539</v>
      </c>
      <c r="G521" t="s">
        <v>335</v>
      </c>
      <c r="H521" t="s">
        <v>3362</v>
      </c>
      <c r="I521" s="6">
        <v>44011.520613425928</v>
      </c>
      <c r="J521" t="s">
        <v>16</v>
      </c>
      <c r="K521" s="6">
        <v>44013.274861111109</v>
      </c>
      <c r="M521" t="s">
        <v>4173</v>
      </c>
      <c r="N521" t="s">
        <v>4174</v>
      </c>
      <c r="Q521" t="s">
        <v>4175</v>
      </c>
      <c r="R521" t="s">
        <v>365</v>
      </c>
      <c r="S521" t="s">
        <v>4176</v>
      </c>
      <c r="T521" t="s">
        <v>338</v>
      </c>
      <c r="U521" t="s">
        <v>530</v>
      </c>
      <c r="W521" t="s">
        <v>4177</v>
      </c>
      <c r="Z521" t="s">
        <v>4173</v>
      </c>
      <c r="AA521" t="s">
        <v>4174</v>
      </c>
      <c r="AD521" t="s">
        <v>4175</v>
      </c>
      <c r="AE521" t="s">
        <v>365</v>
      </c>
      <c r="AF521" t="s">
        <v>4176</v>
      </c>
      <c r="AG521" t="s">
        <v>338</v>
      </c>
      <c r="AH521" t="s">
        <v>530</v>
      </c>
      <c r="AJ521" t="s">
        <v>4177</v>
      </c>
      <c r="AL521" t="s">
        <v>339</v>
      </c>
      <c r="AM521">
        <v>1</v>
      </c>
      <c r="AN521">
        <v>1</v>
      </c>
      <c r="AO521">
        <v>15189</v>
      </c>
      <c r="AQ521">
        <v>123906</v>
      </c>
      <c r="AR521">
        <v>53200001</v>
      </c>
      <c r="AS521" t="s">
        <v>973</v>
      </c>
      <c r="AT521" t="s">
        <v>50</v>
      </c>
      <c r="AW521" t="s">
        <v>340</v>
      </c>
      <c r="AX521" t="s">
        <v>340</v>
      </c>
      <c r="AY521" t="s">
        <v>357</v>
      </c>
      <c r="AZ521" t="s">
        <v>363</v>
      </c>
      <c r="BY521" t="s">
        <v>342</v>
      </c>
      <c r="EQ521">
        <v>252156</v>
      </c>
      <c r="ER521" t="s">
        <v>3363</v>
      </c>
      <c r="EV521">
        <v>17285869</v>
      </c>
      <c r="EW521">
        <v>928</v>
      </c>
      <c r="EX521">
        <v>220423</v>
      </c>
      <c r="EY521" t="s">
        <v>4178</v>
      </c>
      <c r="EZ521">
        <v>1</v>
      </c>
      <c r="FC521">
        <v>53200001</v>
      </c>
      <c r="FD521" t="s">
        <v>50</v>
      </c>
    </row>
    <row r="522" spans="1:160" x14ac:dyDescent="0.3">
      <c r="A522" t="str">
        <f>VLOOKUP(B522,Table2[],3,FALSE)</f>
        <v>Digital</v>
      </c>
      <c r="B522" t="str">
        <f>IF(OR(ISNUMBER(FIND("QVC",Z522)),ISNUMBER(FIND("QVC",AL522))),"QVC",IF(OR(ISNUMBER(FIND("NCO",H522)),ISNUMBER(FIND("NCO",Y522))), "NCO", IF(AL522="consumer","PMD.com",VLOOKUP(LEFT(H522,2),Tables!$E$1:$F$11,2,FALSE))))</f>
        <v>PMD.com</v>
      </c>
      <c r="C522">
        <f t="shared" si="25"/>
        <v>5341030</v>
      </c>
      <c r="D522">
        <f t="shared" si="26"/>
        <v>1</v>
      </c>
      <c r="E522" t="str">
        <f t="shared" ca="1" si="24"/>
        <v>shifted orders shipped</v>
      </c>
      <c r="F522" t="s">
        <v>3539</v>
      </c>
      <c r="G522" t="s">
        <v>335</v>
      </c>
      <c r="H522" t="s">
        <v>3362</v>
      </c>
      <c r="I522" s="6">
        <v>44011.520613425928</v>
      </c>
      <c r="J522" t="s">
        <v>16</v>
      </c>
      <c r="K522" s="6">
        <v>44013.274861111109</v>
      </c>
      <c r="M522" t="s">
        <v>4173</v>
      </c>
      <c r="N522" t="s">
        <v>4174</v>
      </c>
      <c r="Q522" t="s">
        <v>4175</v>
      </c>
      <c r="R522" t="s">
        <v>365</v>
      </c>
      <c r="S522" t="s">
        <v>4176</v>
      </c>
      <c r="T522" t="s">
        <v>338</v>
      </c>
      <c r="U522" t="s">
        <v>530</v>
      </c>
      <c r="W522" t="s">
        <v>4177</v>
      </c>
      <c r="Z522" t="s">
        <v>4173</v>
      </c>
      <c r="AA522" t="s">
        <v>4174</v>
      </c>
      <c r="AD522" t="s">
        <v>4175</v>
      </c>
      <c r="AE522" t="s">
        <v>365</v>
      </c>
      <c r="AF522" t="s">
        <v>4176</v>
      </c>
      <c r="AG522" t="s">
        <v>338</v>
      </c>
      <c r="AH522" t="s">
        <v>530</v>
      </c>
      <c r="AJ522" t="s">
        <v>4177</v>
      </c>
      <c r="AL522" t="s">
        <v>339</v>
      </c>
      <c r="AM522">
        <v>1</v>
      </c>
      <c r="AN522">
        <v>1</v>
      </c>
      <c r="AO522">
        <v>12859</v>
      </c>
      <c r="AQ522">
        <v>124642</v>
      </c>
      <c r="AR522">
        <v>5341030</v>
      </c>
      <c r="AS522" t="s">
        <v>925</v>
      </c>
      <c r="AT522" t="s">
        <v>926</v>
      </c>
      <c r="AW522" t="s">
        <v>366</v>
      </c>
      <c r="AX522" t="s">
        <v>366</v>
      </c>
      <c r="AY522" t="s">
        <v>345</v>
      </c>
      <c r="AZ522" t="s">
        <v>346</v>
      </c>
      <c r="BY522" t="s">
        <v>342</v>
      </c>
      <c r="EQ522">
        <v>243275</v>
      </c>
      <c r="ER522" t="s">
        <v>3363</v>
      </c>
      <c r="EV522">
        <v>17285869</v>
      </c>
      <c r="EW522">
        <v>928</v>
      </c>
      <c r="EX522">
        <v>220423</v>
      </c>
      <c r="EY522" t="s">
        <v>4178</v>
      </c>
      <c r="EZ522">
        <v>1</v>
      </c>
      <c r="FC522">
        <v>95385</v>
      </c>
      <c r="FD522" t="s">
        <v>3531</v>
      </c>
    </row>
    <row r="523" spans="1:160" x14ac:dyDescent="0.3">
      <c r="A523" t="str">
        <f>VLOOKUP(B523,Table2[],3,FALSE)</f>
        <v>Digital</v>
      </c>
      <c r="B523" t="str">
        <f>IF(OR(ISNUMBER(FIND("QVC",Z523)),ISNUMBER(FIND("QVC",AL523))),"QVC",IF(OR(ISNUMBER(FIND("NCO",H523)),ISNUMBER(FIND("NCO",Y523))), "NCO", IF(AL523="consumer","PMD.com",VLOOKUP(LEFT(H523,2),Tables!$E$1:$F$11,2,FALSE))))</f>
        <v>PMD.com</v>
      </c>
      <c r="C523" t="str">
        <f t="shared" si="25"/>
        <v>53500001A</v>
      </c>
      <c r="D523">
        <f t="shared" si="26"/>
        <v>3</v>
      </c>
      <c r="E523" t="str">
        <f t="shared" ca="1" si="24"/>
        <v>shifted orders shipped</v>
      </c>
      <c r="F523" t="s">
        <v>3539</v>
      </c>
      <c r="G523" t="s">
        <v>335</v>
      </c>
      <c r="H523" t="s">
        <v>3064</v>
      </c>
      <c r="I523" s="6">
        <v>44011.353113425925</v>
      </c>
      <c r="J523" t="s">
        <v>16</v>
      </c>
      <c r="K523" s="6">
        <v>44013.274942129632</v>
      </c>
      <c r="M523" t="s">
        <v>1561</v>
      </c>
      <c r="N523" t="s">
        <v>1562</v>
      </c>
      <c r="Q523" t="s">
        <v>1563</v>
      </c>
      <c r="R523" t="s">
        <v>400</v>
      </c>
      <c r="S523" t="s">
        <v>1564</v>
      </c>
      <c r="T523" t="s">
        <v>338</v>
      </c>
      <c r="U523" t="s">
        <v>530</v>
      </c>
      <c r="W523" t="s">
        <v>1565</v>
      </c>
      <c r="Z523" t="s">
        <v>1561</v>
      </c>
      <c r="AA523" t="s">
        <v>1562</v>
      </c>
      <c r="AD523" t="s">
        <v>1563</v>
      </c>
      <c r="AE523" t="s">
        <v>400</v>
      </c>
      <c r="AF523" t="s">
        <v>1564</v>
      </c>
      <c r="AG523" t="s">
        <v>338</v>
      </c>
      <c r="AH523" t="s">
        <v>530</v>
      </c>
      <c r="AJ523" t="s">
        <v>1565</v>
      </c>
      <c r="AL523" t="s">
        <v>339</v>
      </c>
      <c r="AM523">
        <v>3</v>
      </c>
      <c r="AN523">
        <v>3</v>
      </c>
      <c r="AO523">
        <v>1690</v>
      </c>
      <c r="AQ523">
        <v>125277</v>
      </c>
      <c r="AR523" t="s">
        <v>1242</v>
      </c>
      <c r="AS523" t="s">
        <v>1243</v>
      </c>
      <c r="AT523" t="s">
        <v>1244</v>
      </c>
      <c r="AW523" t="s">
        <v>349</v>
      </c>
      <c r="AX523" t="s">
        <v>553</v>
      </c>
      <c r="AY523" t="s">
        <v>345</v>
      </c>
      <c r="AZ523">
        <v>0</v>
      </c>
      <c r="EQ523">
        <v>251914</v>
      </c>
      <c r="ER523" t="s">
        <v>3065</v>
      </c>
      <c r="EV523">
        <v>17285716</v>
      </c>
      <c r="EW523">
        <v>928</v>
      </c>
      <c r="EX523">
        <v>220272</v>
      </c>
      <c r="EY523" t="s">
        <v>4179</v>
      </c>
      <c r="EZ523">
        <v>1</v>
      </c>
      <c r="FC523" t="s">
        <v>1242</v>
      </c>
      <c r="FD523" t="s">
        <v>1244</v>
      </c>
    </row>
    <row r="524" spans="1:160" x14ac:dyDescent="0.3">
      <c r="A524" t="str">
        <f>VLOOKUP(B524,Table2[],3,FALSE)</f>
        <v>Digital</v>
      </c>
      <c r="B524" t="str">
        <f>IF(OR(ISNUMBER(FIND("QVC",Z524)),ISNUMBER(FIND("QVC",AL524))),"QVC",IF(OR(ISNUMBER(FIND("NCO",H524)),ISNUMBER(FIND("NCO",Y524))), "NCO", IF(AL524="consumer","PMD.com",VLOOKUP(LEFT(H524,2),Tables!$E$1:$F$11,2,FALSE))))</f>
        <v>PMD.com</v>
      </c>
      <c r="C524" t="str">
        <f t="shared" si="25"/>
        <v>53500001A</v>
      </c>
      <c r="D524">
        <f t="shared" si="26"/>
        <v>1</v>
      </c>
      <c r="E524" t="str">
        <f t="shared" ca="1" si="24"/>
        <v>shifted orders shipped</v>
      </c>
      <c r="F524" t="s">
        <v>3539</v>
      </c>
      <c r="G524" t="s">
        <v>335</v>
      </c>
      <c r="H524" t="s">
        <v>3208</v>
      </c>
      <c r="I524" s="6">
        <v>44011.438877314817</v>
      </c>
      <c r="J524" t="s">
        <v>16</v>
      </c>
      <c r="K524" s="6">
        <v>44013.275046296294</v>
      </c>
      <c r="M524" t="s">
        <v>4180</v>
      </c>
      <c r="N524" t="s">
        <v>4181</v>
      </c>
      <c r="Q524" t="s">
        <v>4182</v>
      </c>
      <c r="R524" t="s">
        <v>365</v>
      </c>
      <c r="S524">
        <v>94803</v>
      </c>
      <c r="T524" t="s">
        <v>338</v>
      </c>
      <c r="U524" t="s">
        <v>530</v>
      </c>
      <c r="W524" t="s">
        <v>4183</v>
      </c>
      <c r="Z524" t="s">
        <v>4180</v>
      </c>
      <c r="AA524" t="s">
        <v>4181</v>
      </c>
      <c r="AD524" t="s">
        <v>4182</v>
      </c>
      <c r="AE524" t="s">
        <v>365</v>
      </c>
      <c r="AF524">
        <v>94803</v>
      </c>
      <c r="AG524" t="s">
        <v>338</v>
      </c>
      <c r="AH524" t="s">
        <v>530</v>
      </c>
      <c r="AJ524" t="s">
        <v>4183</v>
      </c>
      <c r="AL524" t="s">
        <v>339</v>
      </c>
      <c r="AM524">
        <v>1</v>
      </c>
      <c r="AN524">
        <v>1</v>
      </c>
      <c r="AO524">
        <v>1690</v>
      </c>
      <c r="AQ524">
        <v>125277</v>
      </c>
      <c r="AR524" t="s">
        <v>1242</v>
      </c>
      <c r="AS524" t="s">
        <v>1243</v>
      </c>
      <c r="AT524" t="s">
        <v>1244</v>
      </c>
      <c r="AW524" t="s">
        <v>349</v>
      </c>
      <c r="AX524" t="s">
        <v>553</v>
      </c>
      <c r="AY524" t="s">
        <v>345</v>
      </c>
      <c r="AZ524">
        <v>0</v>
      </c>
      <c r="EQ524">
        <v>251914</v>
      </c>
      <c r="ER524" t="s">
        <v>3209</v>
      </c>
      <c r="EV524">
        <v>17285790</v>
      </c>
      <c r="EW524">
        <v>928</v>
      </c>
      <c r="EX524">
        <v>220346</v>
      </c>
      <c r="EY524" t="s">
        <v>4184</v>
      </c>
      <c r="EZ524">
        <v>1</v>
      </c>
      <c r="FC524" t="s">
        <v>1242</v>
      </c>
      <c r="FD524" t="s">
        <v>1244</v>
      </c>
    </row>
    <row r="525" spans="1:160" x14ac:dyDescent="0.3">
      <c r="A525" t="str">
        <f>VLOOKUP(B525,Table2[],3,FALSE)</f>
        <v>Digital</v>
      </c>
      <c r="B525" t="str">
        <f>IF(OR(ISNUMBER(FIND("QVC",Z525)),ISNUMBER(FIND("QVC",AL525))),"QVC",IF(OR(ISNUMBER(FIND("NCO",H525)),ISNUMBER(FIND("NCO",Y525))), "NCO", IF(AL525="consumer","PMD.com",VLOOKUP(LEFT(H525,2),Tables!$E$1:$F$11,2,FALSE))))</f>
        <v>PMD.com</v>
      </c>
      <c r="C525">
        <f t="shared" si="25"/>
        <v>52430001</v>
      </c>
      <c r="D525">
        <f t="shared" si="26"/>
        <v>1</v>
      </c>
      <c r="E525" t="str">
        <f t="shared" ca="1" si="24"/>
        <v>shifted orders shipped</v>
      </c>
      <c r="F525" t="s">
        <v>3539</v>
      </c>
      <c r="G525" t="s">
        <v>335</v>
      </c>
      <c r="H525" t="s">
        <v>3204</v>
      </c>
      <c r="I525" s="6">
        <v>44011.434236111112</v>
      </c>
      <c r="J525" t="s">
        <v>16</v>
      </c>
      <c r="K525" s="6">
        <v>44013.275092592594</v>
      </c>
      <c r="M525" t="s">
        <v>4185</v>
      </c>
      <c r="N525" t="s">
        <v>4186</v>
      </c>
      <c r="Q525" t="s">
        <v>1968</v>
      </c>
      <c r="R525" t="s">
        <v>412</v>
      </c>
      <c r="S525">
        <v>45431</v>
      </c>
      <c r="T525" t="s">
        <v>338</v>
      </c>
      <c r="U525" t="s">
        <v>530</v>
      </c>
      <c r="W525" t="s">
        <v>4187</v>
      </c>
      <c r="Z525" t="s">
        <v>4185</v>
      </c>
      <c r="AA525" t="s">
        <v>4186</v>
      </c>
      <c r="AD525" t="s">
        <v>1968</v>
      </c>
      <c r="AE525" t="s">
        <v>412</v>
      </c>
      <c r="AF525">
        <v>45431</v>
      </c>
      <c r="AG525" t="s">
        <v>338</v>
      </c>
      <c r="AH525" t="s">
        <v>530</v>
      </c>
      <c r="AJ525" t="s">
        <v>4187</v>
      </c>
      <c r="AL525" t="s">
        <v>339</v>
      </c>
      <c r="AM525">
        <v>1</v>
      </c>
      <c r="AN525">
        <v>1</v>
      </c>
      <c r="AO525">
        <v>12063</v>
      </c>
      <c r="AQ525">
        <v>127155</v>
      </c>
      <c r="AR525">
        <v>52430001</v>
      </c>
      <c r="AS525" t="s">
        <v>927</v>
      </c>
      <c r="AT525" t="s">
        <v>75</v>
      </c>
      <c r="AW525" t="s">
        <v>340</v>
      </c>
      <c r="AX525" t="s">
        <v>340</v>
      </c>
      <c r="AY525" t="s">
        <v>357</v>
      </c>
      <c r="AZ525" t="s">
        <v>363</v>
      </c>
      <c r="BY525" t="s">
        <v>342</v>
      </c>
      <c r="EQ525">
        <v>249990</v>
      </c>
      <c r="ER525" t="s">
        <v>3205</v>
      </c>
      <c r="EV525">
        <v>17285787</v>
      </c>
      <c r="EW525">
        <v>928</v>
      </c>
      <c r="EX525">
        <v>220344</v>
      </c>
      <c r="EY525" t="s">
        <v>4188</v>
      </c>
      <c r="EZ525">
        <v>1</v>
      </c>
      <c r="FC525">
        <v>95385</v>
      </c>
      <c r="FD525" t="s">
        <v>3531</v>
      </c>
    </row>
    <row r="526" spans="1:160" x14ac:dyDescent="0.3">
      <c r="A526" t="str">
        <f>VLOOKUP(B526,Table2[],3,FALSE)</f>
        <v>Digital</v>
      </c>
      <c r="B526" t="str">
        <f>IF(OR(ISNUMBER(FIND("QVC",Z526)),ISNUMBER(FIND("QVC",AL526))),"QVC",IF(OR(ISNUMBER(FIND("NCO",H526)),ISNUMBER(FIND("NCO",Y526))), "NCO", IF(AL526="consumer","PMD.com",VLOOKUP(LEFT(H526,2),Tables!$E$1:$F$11,2,FALSE))))</f>
        <v>PMD.com</v>
      </c>
      <c r="C526">
        <f t="shared" si="25"/>
        <v>5355</v>
      </c>
      <c r="D526">
        <f t="shared" si="26"/>
        <v>1</v>
      </c>
      <c r="E526" t="str">
        <f t="shared" ca="1" si="24"/>
        <v>shifted orders shipped</v>
      </c>
      <c r="F526" t="s">
        <v>3539</v>
      </c>
      <c r="G526" t="s">
        <v>335</v>
      </c>
      <c r="H526" t="s">
        <v>3204</v>
      </c>
      <c r="I526" s="6">
        <v>44011.434236111112</v>
      </c>
      <c r="J526" t="s">
        <v>16</v>
      </c>
      <c r="K526" s="6">
        <v>44013.275092592594</v>
      </c>
      <c r="M526" t="s">
        <v>4185</v>
      </c>
      <c r="N526" t="s">
        <v>4186</v>
      </c>
      <c r="Q526" t="s">
        <v>1968</v>
      </c>
      <c r="R526" t="s">
        <v>412</v>
      </c>
      <c r="S526">
        <v>45431</v>
      </c>
      <c r="T526" t="s">
        <v>338</v>
      </c>
      <c r="U526" t="s">
        <v>530</v>
      </c>
      <c r="W526" t="s">
        <v>4187</v>
      </c>
      <c r="Z526" t="s">
        <v>4185</v>
      </c>
      <c r="AA526" t="s">
        <v>4186</v>
      </c>
      <c r="AD526" t="s">
        <v>1968</v>
      </c>
      <c r="AE526" t="s">
        <v>412</v>
      </c>
      <c r="AF526">
        <v>45431</v>
      </c>
      <c r="AG526" t="s">
        <v>338</v>
      </c>
      <c r="AH526" t="s">
        <v>530</v>
      </c>
      <c r="AJ526" t="s">
        <v>4187</v>
      </c>
      <c r="AL526" t="s">
        <v>339</v>
      </c>
      <c r="AM526">
        <v>1</v>
      </c>
      <c r="AN526">
        <v>1</v>
      </c>
      <c r="AO526">
        <v>9197</v>
      </c>
      <c r="AQ526">
        <v>124519</v>
      </c>
      <c r="AR526">
        <v>5355</v>
      </c>
      <c r="AS526" t="s">
        <v>841</v>
      </c>
      <c r="AT526" t="s">
        <v>74</v>
      </c>
      <c r="AW526" t="s">
        <v>340</v>
      </c>
      <c r="AX526" t="s">
        <v>340</v>
      </c>
      <c r="AY526" t="s">
        <v>351</v>
      </c>
      <c r="AZ526" t="s">
        <v>441</v>
      </c>
      <c r="BY526" t="s">
        <v>342</v>
      </c>
      <c r="EQ526">
        <v>246789</v>
      </c>
      <c r="ER526" t="s">
        <v>3205</v>
      </c>
      <c r="EV526">
        <v>17285787</v>
      </c>
      <c r="EW526">
        <v>928</v>
      </c>
      <c r="EX526">
        <v>220344</v>
      </c>
      <c r="EY526" t="s">
        <v>4188</v>
      </c>
      <c r="EZ526">
        <v>1</v>
      </c>
      <c r="FC526">
        <v>5355</v>
      </c>
      <c r="FD526" t="s">
        <v>74</v>
      </c>
    </row>
    <row r="527" spans="1:160" x14ac:dyDescent="0.3">
      <c r="A527" t="str">
        <f>VLOOKUP(B527,Table2[],3,FALSE)</f>
        <v>Digital</v>
      </c>
      <c r="B527" t="str">
        <f>IF(OR(ISNUMBER(FIND("QVC",Z527)),ISNUMBER(FIND("QVC",AL527))),"QVC",IF(OR(ISNUMBER(FIND("NCO",H527)),ISNUMBER(FIND("NCO",Y527))), "NCO", IF(AL527="consumer","PMD.com",VLOOKUP(LEFT(H527,2),Tables!$E$1:$F$11,2,FALSE))))</f>
        <v>PMD.com</v>
      </c>
      <c r="C527">
        <f t="shared" si="25"/>
        <v>53920001</v>
      </c>
      <c r="D527">
        <f t="shared" si="26"/>
        <v>1</v>
      </c>
      <c r="E527" t="str">
        <f t="shared" ca="1" si="24"/>
        <v>shifted orders shipped</v>
      </c>
      <c r="F527" t="s">
        <v>3539</v>
      </c>
      <c r="G527" t="s">
        <v>335</v>
      </c>
      <c r="H527" t="s">
        <v>3204</v>
      </c>
      <c r="I527" s="6">
        <v>44011.434236111112</v>
      </c>
      <c r="J527" t="s">
        <v>16</v>
      </c>
      <c r="K527" s="6">
        <v>44013.275092592594</v>
      </c>
      <c r="M527" t="s">
        <v>4185</v>
      </c>
      <c r="N527" t="s">
        <v>4186</v>
      </c>
      <c r="Q527" t="s">
        <v>1968</v>
      </c>
      <c r="R527" t="s">
        <v>412</v>
      </c>
      <c r="S527">
        <v>45431</v>
      </c>
      <c r="T527" t="s">
        <v>338</v>
      </c>
      <c r="U527" t="s">
        <v>530</v>
      </c>
      <c r="W527" t="s">
        <v>4187</v>
      </c>
      <c r="Z527" t="s">
        <v>4185</v>
      </c>
      <c r="AA527" t="s">
        <v>4186</v>
      </c>
      <c r="AD527" t="s">
        <v>1968</v>
      </c>
      <c r="AE527" t="s">
        <v>412</v>
      </c>
      <c r="AF527">
        <v>45431</v>
      </c>
      <c r="AG527" t="s">
        <v>338</v>
      </c>
      <c r="AH527" t="s">
        <v>530</v>
      </c>
      <c r="AJ527" t="s">
        <v>4187</v>
      </c>
      <c r="AL527" t="s">
        <v>339</v>
      </c>
      <c r="AM527">
        <v>1</v>
      </c>
      <c r="AN527">
        <v>1</v>
      </c>
      <c r="AO527">
        <v>14899</v>
      </c>
      <c r="AQ527">
        <v>124468</v>
      </c>
      <c r="AR527">
        <v>53920001</v>
      </c>
      <c r="AS527">
        <v>9000000</v>
      </c>
      <c r="AT527" t="s">
        <v>40</v>
      </c>
      <c r="AW527" t="s">
        <v>343</v>
      </c>
      <c r="BY527" t="s">
        <v>342</v>
      </c>
      <c r="EQ527">
        <v>243396</v>
      </c>
      <c r="ER527" t="s">
        <v>3205</v>
      </c>
      <c r="EV527">
        <v>17285787</v>
      </c>
      <c r="EW527">
        <v>928</v>
      </c>
      <c r="EX527">
        <v>220344</v>
      </c>
      <c r="EY527" t="s">
        <v>4188</v>
      </c>
      <c r="EZ527">
        <v>1</v>
      </c>
      <c r="FC527">
        <v>95385</v>
      </c>
      <c r="FD527" t="s">
        <v>3531</v>
      </c>
    </row>
    <row r="528" spans="1:160" x14ac:dyDescent="0.3">
      <c r="A528" t="str">
        <f>VLOOKUP(B528,Table2[],3,FALSE)</f>
        <v>Digital</v>
      </c>
      <c r="B528" t="str">
        <f>IF(OR(ISNUMBER(FIND("QVC",Z528)),ISNUMBER(FIND("QVC",AL528))),"QVC",IF(OR(ISNUMBER(FIND("NCO",H528)),ISNUMBER(FIND("NCO",Y528))), "NCO", IF(AL528="consumer","PMD.com",VLOOKUP(LEFT(H528,2),Tables!$E$1:$F$11,2,FALSE))))</f>
        <v>PMD.com</v>
      </c>
      <c r="C528">
        <f t="shared" si="25"/>
        <v>5354</v>
      </c>
      <c r="D528">
        <f t="shared" si="26"/>
        <v>1</v>
      </c>
      <c r="E528" t="str">
        <f t="shared" ca="1" si="24"/>
        <v>shifted orders shipped</v>
      </c>
      <c r="F528" t="s">
        <v>3539</v>
      </c>
      <c r="G528" t="s">
        <v>335</v>
      </c>
      <c r="H528" t="s">
        <v>3204</v>
      </c>
      <c r="I528" s="6">
        <v>44011.434236111112</v>
      </c>
      <c r="J528" t="s">
        <v>16</v>
      </c>
      <c r="K528" s="6">
        <v>44013.275092592594</v>
      </c>
      <c r="M528" t="s">
        <v>4185</v>
      </c>
      <c r="N528" t="s">
        <v>4186</v>
      </c>
      <c r="Q528" t="s">
        <v>1968</v>
      </c>
      <c r="R528" t="s">
        <v>412</v>
      </c>
      <c r="S528">
        <v>45431</v>
      </c>
      <c r="T528" t="s">
        <v>338</v>
      </c>
      <c r="U528" t="s">
        <v>530</v>
      </c>
      <c r="W528" t="s">
        <v>4187</v>
      </c>
      <c r="Z528" t="s">
        <v>4185</v>
      </c>
      <c r="AA528" t="s">
        <v>4186</v>
      </c>
      <c r="AD528" t="s">
        <v>1968</v>
      </c>
      <c r="AE528" t="s">
        <v>412</v>
      </c>
      <c r="AF528">
        <v>45431</v>
      </c>
      <c r="AG528" t="s">
        <v>338</v>
      </c>
      <c r="AH528" t="s">
        <v>530</v>
      </c>
      <c r="AJ528" t="s">
        <v>4187</v>
      </c>
      <c r="AL528" t="s">
        <v>339</v>
      </c>
      <c r="AM528">
        <v>1</v>
      </c>
      <c r="AN528">
        <v>1</v>
      </c>
      <c r="AO528">
        <v>5214</v>
      </c>
      <c r="AQ528">
        <v>124518</v>
      </c>
      <c r="AR528">
        <v>5354</v>
      </c>
      <c r="AS528" t="s">
        <v>1753</v>
      </c>
      <c r="AT528" t="s">
        <v>103</v>
      </c>
      <c r="AW528" t="s">
        <v>340</v>
      </c>
      <c r="AX528" t="s">
        <v>340</v>
      </c>
      <c r="AY528" t="s">
        <v>351</v>
      </c>
      <c r="AZ528" t="s">
        <v>415</v>
      </c>
      <c r="BY528" t="s">
        <v>342</v>
      </c>
      <c r="EQ528">
        <v>249176</v>
      </c>
      <c r="ER528" t="s">
        <v>3205</v>
      </c>
      <c r="EV528">
        <v>17285787</v>
      </c>
      <c r="EW528">
        <v>928</v>
      </c>
      <c r="EX528">
        <v>220344</v>
      </c>
      <c r="EY528" t="s">
        <v>4188</v>
      </c>
      <c r="EZ528">
        <v>1</v>
      </c>
      <c r="FC528">
        <v>5354</v>
      </c>
      <c r="FD528" t="s">
        <v>103</v>
      </c>
    </row>
    <row r="529" spans="1:160" x14ac:dyDescent="0.3">
      <c r="A529" t="str">
        <f>VLOOKUP(B529,Table2[],3,FALSE)</f>
        <v>Digital</v>
      </c>
      <c r="B529" t="str">
        <f>IF(OR(ISNUMBER(FIND("QVC",Z529)),ISNUMBER(FIND("QVC",AL529))),"QVC",IF(OR(ISNUMBER(FIND("NCO",H529)),ISNUMBER(FIND("NCO",Y529))), "NCO", IF(AL529="consumer","PMD.com",VLOOKUP(LEFT(H529,2),Tables!$E$1:$F$11,2,FALSE))))</f>
        <v>PMD.com</v>
      </c>
      <c r="C529">
        <f t="shared" si="25"/>
        <v>5341030</v>
      </c>
      <c r="D529">
        <f t="shared" si="26"/>
        <v>1</v>
      </c>
      <c r="E529" t="str">
        <f t="shared" ca="1" si="24"/>
        <v>shifted orders shipped</v>
      </c>
      <c r="F529" t="s">
        <v>3539</v>
      </c>
      <c r="G529" t="s">
        <v>335</v>
      </c>
      <c r="H529" t="s">
        <v>3204</v>
      </c>
      <c r="I529" s="6">
        <v>44011.434236111112</v>
      </c>
      <c r="J529" t="s">
        <v>16</v>
      </c>
      <c r="K529" s="6">
        <v>44013.275092592594</v>
      </c>
      <c r="M529" t="s">
        <v>4185</v>
      </c>
      <c r="N529" t="s">
        <v>4186</v>
      </c>
      <c r="Q529" t="s">
        <v>1968</v>
      </c>
      <c r="R529" t="s">
        <v>412</v>
      </c>
      <c r="S529">
        <v>45431</v>
      </c>
      <c r="T529" t="s">
        <v>338</v>
      </c>
      <c r="U529" t="s">
        <v>530</v>
      </c>
      <c r="W529" t="s">
        <v>4187</v>
      </c>
      <c r="Z529" t="s">
        <v>4185</v>
      </c>
      <c r="AA529" t="s">
        <v>4186</v>
      </c>
      <c r="AD529" t="s">
        <v>1968</v>
      </c>
      <c r="AE529" t="s">
        <v>412</v>
      </c>
      <c r="AF529">
        <v>45431</v>
      </c>
      <c r="AG529" t="s">
        <v>338</v>
      </c>
      <c r="AH529" t="s">
        <v>530</v>
      </c>
      <c r="AJ529" t="s">
        <v>4187</v>
      </c>
      <c r="AL529" t="s">
        <v>339</v>
      </c>
      <c r="AM529">
        <v>1</v>
      </c>
      <c r="AN529">
        <v>1</v>
      </c>
      <c r="AO529">
        <v>12859</v>
      </c>
      <c r="AQ529">
        <v>124642</v>
      </c>
      <c r="AR529">
        <v>5341030</v>
      </c>
      <c r="AS529" t="s">
        <v>925</v>
      </c>
      <c r="AT529" t="s">
        <v>926</v>
      </c>
      <c r="AW529" t="s">
        <v>366</v>
      </c>
      <c r="AX529" t="s">
        <v>366</v>
      </c>
      <c r="AY529" t="s">
        <v>345</v>
      </c>
      <c r="AZ529" t="s">
        <v>346</v>
      </c>
      <c r="BY529" t="s">
        <v>342</v>
      </c>
      <c r="EQ529">
        <v>243275</v>
      </c>
      <c r="ER529" t="s">
        <v>3205</v>
      </c>
      <c r="EV529">
        <v>17285787</v>
      </c>
      <c r="EW529">
        <v>928</v>
      </c>
      <c r="EX529">
        <v>220344</v>
      </c>
      <c r="EY529" t="s">
        <v>4188</v>
      </c>
      <c r="EZ529">
        <v>1</v>
      </c>
      <c r="FC529">
        <v>95385</v>
      </c>
      <c r="FD529" t="s">
        <v>3531</v>
      </c>
    </row>
    <row r="530" spans="1:160" x14ac:dyDescent="0.3">
      <c r="A530" t="str">
        <f>VLOOKUP(B530,Table2[],3,FALSE)</f>
        <v>Digital</v>
      </c>
      <c r="B530" t="str">
        <f>IF(OR(ISNUMBER(FIND("QVC",Z530)),ISNUMBER(FIND("QVC",AL530))),"QVC",IF(OR(ISNUMBER(FIND("NCO",H530)),ISNUMBER(FIND("NCO",Y530))), "NCO", IF(AL530="consumer","PMD.com",VLOOKUP(LEFT(H530,2),Tables!$E$1:$F$11,2,FALSE))))</f>
        <v>PMD.com</v>
      </c>
      <c r="C530">
        <f t="shared" si="25"/>
        <v>5522</v>
      </c>
      <c r="D530">
        <f t="shared" si="26"/>
        <v>1</v>
      </c>
      <c r="E530" t="str">
        <f t="shared" ca="1" si="24"/>
        <v>shifted orders shipped</v>
      </c>
      <c r="F530" t="s">
        <v>3539</v>
      </c>
      <c r="G530" t="s">
        <v>335</v>
      </c>
      <c r="H530" t="s">
        <v>3204</v>
      </c>
      <c r="I530" s="6">
        <v>44011.434236111112</v>
      </c>
      <c r="J530" t="s">
        <v>16</v>
      </c>
      <c r="K530" s="6">
        <v>44013.275092592594</v>
      </c>
      <c r="M530" t="s">
        <v>4185</v>
      </c>
      <c r="N530" t="s">
        <v>4186</v>
      </c>
      <c r="Q530" t="s">
        <v>1968</v>
      </c>
      <c r="R530" t="s">
        <v>412</v>
      </c>
      <c r="S530">
        <v>45431</v>
      </c>
      <c r="T530" t="s">
        <v>338</v>
      </c>
      <c r="U530" t="s">
        <v>530</v>
      </c>
      <c r="W530" t="s">
        <v>4187</v>
      </c>
      <c r="Z530" t="s">
        <v>4185</v>
      </c>
      <c r="AA530" t="s">
        <v>4186</v>
      </c>
      <c r="AD530" t="s">
        <v>1968</v>
      </c>
      <c r="AE530" t="s">
        <v>412</v>
      </c>
      <c r="AF530">
        <v>45431</v>
      </c>
      <c r="AG530" t="s">
        <v>338</v>
      </c>
      <c r="AH530" t="s">
        <v>530</v>
      </c>
      <c r="AJ530" t="s">
        <v>4187</v>
      </c>
      <c r="AL530" t="s">
        <v>339</v>
      </c>
      <c r="AM530">
        <v>1</v>
      </c>
      <c r="AN530">
        <v>1</v>
      </c>
      <c r="AO530">
        <v>5778</v>
      </c>
      <c r="AQ530">
        <v>124533</v>
      </c>
      <c r="AR530">
        <v>5522</v>
      </c>
      <c r="AS530" t="s">
        <v>1745</v>
      </c>
      <c r="AT530" t="s">
        <v>1256</v>
      </c>
      <c r="AW530" t="s">
        <v>340</v>
      </c>
      <c r="AX530" t="s">
        <v>340</v>
      </c>
      <c r="AY530" t="s">
        <v>382</v>
      </c>
      <c r="AZ530" t="s">
        <v>1314</v>
      </c>
      <c r="EQ530">
        <v>252958</v>
      </c>
      <c r="ER530" t="s">
        <v>3205</v>
      </c>
      <c r="EV530">
        <v>17285787</v>
      </c>
      <c r="EW530">
        <v>928</v>
      </c>
      <c r="EX530">
        <v>220344</v>
      </c>
      <c r="EY530" t="s">
        <v>4188</v>
      </c>
      <c r="EZ530">
        <v>1</v>
      </c>
      <c r="FC530">
        <v>5522</v>
      </c>
      <c r="FD530" t="s">
        <v>1256</v>
      </c>
    </row>
    <row r="531" spans="1:160" x14ac:dyDescent="0.3">
      <c r="A531" t="str">
        <f>VLOOKUP(B531,Table2[],3,FALSE)</f>
        <v>Digital</v>
      </c>
      <c r="B531" t="str">
        <f>IF(OR(ISNUMBER(FIND("QVC",Z531)),ISNUMBER(FIND("QVC",AL531))),"QVC",IF(OR(ISNUMBER(FIND("NCO",H531)),ISNUMBER(FIND("NCO",Y531))), "NCO", IF(AL531="consumer","PMD.com",VLOOKUP(LEFT(H531,2),Tables!$E$1:$F$11,2,FALSE))))</f>
        <v>PMD.com</v>
      </c>
      <c r="C531">
        <f t="shared" si="25"/>
        <v>51090030</v>
      </c>
      <c r="D531">
        <f t="shared" si="26"/>
        <v>1</v>
      </c>
      <c r="E531" t="str">
        <f t="shared" ca="1" si="24"/>
        <v>shifted orders shipped</v>
      </c>
      <c r="F531" t="s">
        <v>3539</v>
      </c>
      <c r="G531" t="s">
        <v>335</v>
      </c>
      <c r="H531" t="s">
        <v>3204</v>
      </c>
      <c r="I531" s="6">
        <v>44011.434236111112</v>
      </c>
      <c r="J531" t="s">
        <v>16</v>
      </c>
      <c r="K531" s="6">
        <v>44013.275092592594</v>
      </c>
      <c r="M531" t="s">
        <v>4185</v>
      </c>
      <c r="N531" t="s">
        <v>4186</v>
      </c>
      <c r="Q531" t="s">
        <v>1968</v>
      </c>
      <c r="R531" t="s">
        <v>412</v>
      </c>
      <c r="S531">
        <v>45431</v>
      </c>
      <c r="T531" t="s">
        <v>338</v>
      </c>
      <c r="U531" t="s">
        <v>530</v>
      </c>
      <c r="W531" t="s">
        <v>4187</v>
      </c>
      <c r="Z531" t="s">
        <v>4185</v>
      </c>
      <c r="AA531" t="s">
        <v>4186</v>
      </c>
      <c r="AD531" t="s">
        <v>1968</v>
      </c>
      <c r="AE531" t="s">
        <v>412</v>
      </c>
      <c r="AF531">
        <v>45431</v>
      </c>
      <c r="AG531" t="s">
        <v>338</v>
      </c>
      <c r="AH531" t="s">
        <v>530</v>
      </c>
      <c r="AJ531" t="s">
        <v>4187</v>
      </c>
      <c r="AL531" t="s">
        <v>339</v>
      </c>
      <c r="AM531">
        <v>1</v>
      </c>
      <c r="AN531">
        <v>1</v>
      </c>
      <c r="AO531">
        <v>6688</v>
      </c>
      <c r="AQ531">
        <v>125960</v>
      </c>
      <c r="AR531">
        <v>51090030</v>
      </c>
      <c r="AS531" t="s">
        <v>996</v>
      </c>
      <c r="AT531" t="s">
        <v>628</v>
      </c>
      <c r="AW531" t="s">
        <v>343</v>
      </c>
      <c r="BY531" t="s">
        <v>342</v>
      </c>
      <c r="BZ531" t="b">
        <v>0</v>
      </c>
      <c r="EQ531">
        <v>244453</v>
      </c>
      <c r="ER531" t="s">
        <v>3205</v>
      </c>
      <c r="EV531">
        <v>17285787</v>
      </c>
      <c r="EW531">
        <v>928</v>
      </c>
      <c r="EX531">
        <v>220344</v>
      </c>
      <c r="EY531" t="s">
        <v>4188</v>
      </c>
      <c r="EZ531">
        <v>1</v>
      </c>
      <c r="FC531">
        <v>95385</v>
      </c>
      <c r="FD531" t="s">
        <v>3531</v>
      </c>
    </row>
    <row r="532" spans="1:160" x14ac:dyDescent="0.3">
      <c r="A532" t="str">
        <f>VLOOKUP(B532,Table2[],3,FALSE)</f>
        <v>Digital</v>
      </c>
      <c r="B532" t="str">
        <f>IF(OR(ISNUMBER(FIND("QVC",Z532)),ISNUMBER(FIND("QVC",AL532))),"QVC",IF(OR(ISNUMBER(FIND("NCO",H532)),ISNUMBER(FIND("NCO",Y532))), "NCO", IF(AL532="consumer","PMD.com",VLOOKUP(LEFT(H532,2),Tables!$E$1:$F$11,2,FALSE))))</f>
        <v>PMD.com</v>
      </c>
      <c r="C532">
        <f t="shared" si="25"/>
        <v>535501</v>
      </c>
      <c r="D532">
        <f t="shared" si="26"/>
        <v>1</v>
      </c>
      <c r="E532" t="str">
        <f t="shared" ca="1" si="24"/>
        <v>shifted orders shipped</v>
      </c>
      <c r="F532" t="s">
        <v>3539</v>
      </c>
      <c r="G532" t="s">
        <v>335</v>
      </c>
      <c r="H532" t="s">
        <v>3358</v>
      </c>
      <c r="I532" s="6">
        <v>44011.516782407409</v>
      </c>
      <c r="J532" t="s">
        <v>16</v>
      </c>
      <c r="K532" s="6">
        <v>44013.275173611109</v>
      </c>
      <c r="M532" t="s">
        <v>4189</v>
      </c>
      <c r="N532" t="s">
        <v>4190</v>
      </c>
      <c r="Q532" t="s">
        <v>1967</v>
      </c>
      <c r="R532" t="s">
        <v>414</v>
      </c>
      <c r="S532">
        <v>7974</v>
      </c>
      <c r="T532" t="s">
        <v>338</v>
      </c>
      <c r="U532" t="s">
        <v>530</v>
      </c>
      <c r="W532" t="s">
        <v>4191</v>
      </c>
      <c r="Z532" t="s">
        <v>4189</v>
      </c>
      <c r="AA532" t="s">
        <v>4190</v>
      </c>
      <c r="AD532" t="s">
        <v>1967</v>
      </c>
      <c r="AE532" t="s">
        <v>414</v>
      </c>
      <c r="AF532">
        <v>7974</v>
      </c>
      <c r="AG532" t="s">
        <v>338</v>
      </c>
      <c r="AH532" t="s">
        <v>530</v>
      </c>
      <c r="AJ532" t="s">
        <v>4191</v>
      </c>
      <c r="AL532" t="s">
        <v>339</v>
      </c>
      <c r="AM532">
        <v>1</v>
      </c>
      <c r="AN532">
        <v>1</v>
      </c>
      <c r="AO532">
        <v>5715</v>
      </c>
      <c r="AQ532">
        <v>124621</v>
      </c>
      <c r="AR532">
        <v>535501</v>
      </c>
      <c r="AS532" t="s">
        <v>158</v>
      </c>
      <c r="AT532" t="s">
        <v>159</v>
      </c>
      <c r="AW532" t="s">
        <v>340</v>
      </c>
      <c r="AX532" t="s">
        <v>340</v>
      </c>
      <c r="AY532" t="s">
        <v>351</v>
      </c>
      <c r="AZ532" t="s">
        <v>441</v>
      </c>
      <c r="BY532" t="s">
        <v>342</v>
      </c>
      <c r="EQ532">
        <v>245276</v>
      </c>
      <c r="ER532" t="s">
        <v>3359</v>
      </c>
      <c r="EV532">
        <v>17285867</v>
      </c>
      <c r="EW532">
        <v>928</v>
      </c>
      <c r="EX532">
        <v>220421</v>
      </c>
      <c r="EY532" t="s">
        <v>4192</v>
      </c>
      <c r="EZ532">
        <v>1</v>
      </c>
      <c r="FC532">
        <v>535501</v>
      </c>
      <c r="FD532" t="s">
        <v>159</v>
      </c>
    </row>
    <row r="533" spans="1:160" x14ac:dyDescent="0.3">
      <c r="A533" t="str">
        <f>VLOOKUP(B533,Table2[],3,FALSE)</f>
        <v>Digital</v>
      </c>
      <c r="B533" t="str">
        <f>IF(OR(ISNUMBER(FIND("QVC",Z533)),ISNUMBER(FIND("QVC",AL533))),"QVC",IF(OR(ISNUMBER(FIND("NCO",H533)),ISNUMBER(FIND("NCO",Y533))), "NCO", IF(AL533="consumer","PMD.com",VLOOKUP(LEFT(H533,2),Tables!$E$1:$F$11,2,FALSE))))</f>
        <v>PMD.com</v>
      </c>
      <c r="C533">
        <f t="shared" si="25"/>
        <v>51090030</v>
      </c>
      <c r="D533">
        <f t="shared" si="26"/>
        <v>1</v>
      </c>
      <c r="E533" t="str">
        <f t="shared" ca="1" si="24"/>
        <v>shifted orders shipped</v>
      </c>
      <c r="F533" t="s">
        <v>3539</v>
      </c>
      <c r="G533" t="s">
        <v>335</v>
      </c>
      <c r="H533" t="s">
        <v>3358</v>
      </c>
      <c r="I533" s="6">
        <v>44011.516782407409</v>
      </c>
      <c r="J533" t="s">
        <v>16</v>
      </c>
      <c r="K533" s="6">
        <v>44013.275173611109</v>
      </c>
      <c r="M533" t="s">
        <v>4189</v>
      </c>
      <c r="N533" t="s">
        <v>4190</v>
      </c>
      <c r="Q533" t="s">
        <v>1967</v>
      </c>
      <c r="R533" t="s">
        <v>414</v>
      </c>
      <c r="S533">
        <v>7974</v>
      </c>
      <c r="T533" t="s">
        <v>338</v>
      </c>
      <c r="U533" t="s">
        <v>530</v>
      </c>
      <c r="W533" t="s">
        <v>4191</v>
      </c>
      <c r="Z533" t="s">
        <v>4189</v>
      </c>
      <c r="AA533" t="s">
        <v>4190</v>
      </c>
      <c r="AD533" t="s">
        <v>1967</v>
      </c>
      <c r="AE533" t="s">
        <v>414</v>
      </c>
      <c r="AF533">
        <v>7974</v>
      </c>
      <c r="AG533" t="s">
        <v>338</v>
      </c>
      <c r="AH533" t="s">
        <v>530</v>
      </c>
      <c r="AJ533" t="s">
        <v>4191</v>
      </c>
      <c r="AL533" t="s">
        <v>339</v>
      </c>
      <c r="AM533">
        <v>1</v>
      </c>
      <c r="AN533">
        <v>1</v>
      </c>
      <c r="AO533">
        <v>6688</v>
      </c>
      <c r="AQ533">
        <v>125960</v>
      </c>
      <c r="AR533">
        <v>51090030</v>
      </c>
      <c r="AS533" t="s">
        <v>3043</v>
      </c>
      <c r="AT533" t="s">
        <v>628</v>
      </c>
      <c r="AW533" t="s">
        <v>343</v>
      </c>
      <c r="BY533" t="s">
        <v>342</v>
      </c>
      <c r="BZ533" t="b">
        <v>0</v>
      </c>
      <c r="EQ533">
        <v>243047</v>
      </c>
      <c r="ER533" t="s">
        <v>3359</v>
      </c>
      <c r="EV533">
        <v>17285867</v>
      </c>
      <c r="EW533">
        <v>928</v>
      </c>
      <c r="EX533">
        <v>220421</v>
      </c>
      <c r="EY533" t="s">
        <v>4192</v>
      </c>
      <c r="EZ533">
        <v>1</v>
      </c>
      <c r="FC533">
        <v>95384</v>
      </c>
      <c r="FD533" t="s">
        <v>3530</v>
      </c>
    </row>
    <row r="534" spans="1:160" x14ac:dyDescent="0.3">
      <c r="A534" t="str">
        <f>VLOOKUP(B534,Table2[],3,FALSE)</f>
        <v>Digital</v>
      </c>
      <c r="B534" t="str">
        <f>IF(OR(ISNUMBER(FIND("QVC",Z534)),ISNUMBER(FIND("QVC",AL534))),"QVC",IF(OR(ISNUMBER(FIND("NCO",H534)),ISNUMBER(FIND("NCO",Y534))), "NCO", IF(AL534="consumer","PMD.com",VLOOKUP(LEFT(H534,2),Tables!$E$1:$F$11,2,FALSE))))</f>
        <v>PMD.com</v>
      </c>
      <c r="C534">
        <f t="shared" si="25"/>
        <v>5342</v>
      </c>
      <c r="D534">
        <f t="shared" si="26"/>
        <v>1</v>
      </c>
      <c r="E534" t="str">
        <f t="shared" ca="1" si="24"/>
        <v>shifted orders shipped</v>
      </c>
      <c r="F534" t="s">
        <v>3539</v>
      </c>
      <c r="G534" t="s">
        <v>335</v>
      </c>
      <c r="H534" t="s">
        <v>3358</v>
      </c>
      <c r="I534" s="6">
        <v>44011.516782407409</v>
      </c>
      <c r="J534" t="s">
        <v>16</v>
      </c>
      <c r="K534" s="6">
        <v>44013.275173611109</v>
      </c>
      <c r="M534" t="s">
        <v>4189</v>
      </c>
      <c r="N534" t="s">
        <v>4190</v>
      </c>
      <c r="Q534" t="s">
        <v>1967</v>
      </c>
      <c r="R534" t="s">
        <v>414</v>
      </c>
      <c r="S534">
        <v>7974</v>
      </c>
      <c r="T534" t="s">
        <v>338</v>
      </c>
      <c r="U534" t="s">
        <v>530</v>
      </c>
      <c r="W534" t="s">
        <v>4191</v>
      </c>
      <c r="Z534" t="s">
        <v>4189</v>
      </c>
      <c r="AA534" t="s">
        <v>4190</v>
      </c>
      <c r="AD534" t="s">
        <v>1967</v>
      </c>
      <c r="AE534" t="s">
        <v>414</v>
      </c>
      <c r="AF534">
        <v>7974</v>
      </c>
      <c r="AG534" t="s">
        <v>338</v>
      </c>
      <c r="AH534" t="s">
        <v>530</v>
      </c>
      <c r="AJ534" t="s">
        <v>4191</v>
      </c>
      <c r="AL534" t="s">
        <v>339</v>
      </c>
      <c r="AM534">
        <v>1</v>
      </c>
      <c r="AN534">
        <v>1</v>
      </c>
      <c r="AO534">
        <v>13280</v>
      </c>
      <c r="AQ534">
        <v>123849</v>
      </c>
      <c r="AR534">
        <v>5342</v>
      </c>
      <c r="AS534" t="s">
        <v>1867</v>
      </c>
      <c r="AT534" t="s">
        <v>149</v>
      </c>
      <c r="AW534" t="s">
        <v>340</v>
      </c>
      <c r="AX534" t="s">
        <v>340</v>
      </c>
      <c r="AY534" t="s">
        <v>345</v>
      </c>
      <c r="AZ534" t="s">
        <v>346</v>
      </c>
      <c r="BY534" t="s">
        <v>342</v>
      </c>
      <c r="EQ534">
        <v>244853</v>
      </c>
      <c r="ER534" t="s">
        <v>3359</v>
      </c>
      <c r="EV534">
        <v>17285867</v>
      </c>
      <c r="EW534">
        <v>928</v>
      </c>
      <c r="EX534">
        <v>220421</v>
      </c>
      <c r="EY534" t="s">
        <v>4192</v>
      </c>
      <c r="EZ534">
        <v>1</v>
      </c>
      <c r="FC534">
        <v>90425</v>
      </c>
      <c r="FD534" t="s">
        <v>388</v>
      </c>
    </row>
    <row r="535" spans="1:160" x14ac:dyDescent="0.3">
      <c r="A535" t="str">
        <f>VLOOKUP(B535,Table2[],3,FALSE)</f>
        <v>Digital</v>
      </c>
      <c r="B535" t="str">
        <f>IF(OR(ISNUMBER(FIND("QVC",Z535)),ISNUMBER(FIND("QVC",AL535))),"QVC",IF(OR(ISNUMBER(FIND("NCO",H535)),ISNUMBER(FIND("NCO",Y535))), "NCO", IF(AL535="consumer","PMD.com",VLOOKUP(LEFT(H535,2),Tables!$E$1:$F$11,2,FALSE))))</f>
        <v>PMD.com</v>
      </c>
      <c r="C535">
        <f t="shared" si="25"/>
        <v>53920001</v>
      </c>
      <c r="D535">
        <f t="shared" si="26"/>
        <v>1</v>
      </c>
      <c r="E535" t="str">
        <f t="shared" ca="1" si="24"/>
        <v>shifted orders shipped</v>
      </c>
      <c r="F535" t="s">
        <v>3539</v>
      </c>
      <c r="G535" t="s">
        <v>335</v>
      </c>
      <c r="H535" t="s">
        <v>3358</v>
      </c>
      <c r="I535" s="6">
        <v>44011.516782407409</v>
      </c>
      <c r="J535" t="s">
        <v>16</v>
      </c>
      <c r="K535" s="6">
        <v>44013.275173611109</v>
      </c>
      <c r="M535" t="s">
        <v>4189</v>
      </c>
      <c r="N535" t="s">
        <v>4190</v>
      </c>
      <c r="Q535" t="s">
        <v>1967</v>
      </c>
      <c r="R535" t="s">
        <v>414</v>
      </c>
      <c r="S535">
        <v>7974</v>
      </c>
      <c r="T535" t="s">
        <v>338</v>
      </c>
      <c r="U535" t="s">
        <v>530</v>
      </c>
      <c r="W535" t="s">
        <v>4191</v>
      </c>
      <c r="Z535" t="s">
        <v>4189</v>
      </c>
      <c r="AA535" t="s">
        <v>4190</v>
      </c>
      <c r="AD535" t="s">
        <v>1967</v>
      </c>
      <c r="AE535" t="s">
        <v>414</v>
      </c>
      <c r="AF535">
        <v>7974</v>
      </c>
      <c r="AG535" t="s">
        <v>338</v>
      </c>
      <c r="AH535" t="s">
        <v>530</v>
      </c>
      <c r="AJ535" t="s">
        <v>4191</v>
      </c>
      <c r="AL535" t="s">
        <v>339</v>
      </c>
      <c r="AM535">
        <v>1</v>
      </c>
      <c r="AN535">
        <v>1</v>
      </c>
      <c r="AO535">
        <v>14899</v>
      </c>
      <c r="AQ535">
        <v>124468</v>
      </c>
      <c r="AR535">
        <v>53920001</v>
      </c>
      <c r="AS535">
        <v>9000000</v>
      </c>
      <c r="AT535" t="s">
        <v>40</v>
      </c>
      <c r="AW535" t="s">
        <v>343</v>
      </c>
      <c r="BY535" t="s">
        <v>342</v>
      </c>
      <c r="EQ535">
        <v>243396</v>
      </c>
      <c r="ER535" t="s">
        <v>3359</v>
      </c>
      <c r="EV535">
        <v>17285867</v>
      </c>
      <c r="EW535">
        <v>928</v>
      </c>
      <c r="EX535">
        <v>220421</v>
      </c>
      <c r="EY535" t="s">
        <v>4192</v>
      </c>
      <c r="EZ535">
        <v>1</v>
      </c>
      <c r="FC535">
        <v>95384</v>
      </c>
      <c r="FD535" t="s">
        <v>3530</v>
      </c>
    </row>
    <row r="536" spans="1:160" x14ac:dyDescent="0.3">
      <c r="A536" t="str">
        <f>VLOOKUP(B536,Table2[],3,FALSE)</f>
        <v>Digital</v>
      </c>
      <c r="B536" t="str">
        <f>IF(OR(ISNUMBER(FIND("QVC",Z536)),ISNUMBER(FIND("QVC",AL536))),"QVC",IF(OR(ISNUMBER(FIND("NCO",H536)),ISNUMBER(FIND("NCO",Y536))), "NCO", IF(AL536="consumer","PMD.com",VLOOKUP(LEFT(H536,2),Tables!$E$1:$F$11,2,FALSE))))</f>
        <v>PMD.com</v>
      </c>
      <c r="C536">
        <f t="shared" si="25"/>
        <v>52430001</v>
      </c>
      <c r="D536">
        <f t="shared" si="26"/>
        <v>1</v>
      </c>
      <c r="E536" t="str">
        <f t="shared" ca="1" si="24"/>
        <v>shifted orders shipped</v>
      </c>
      <c r="F536" t="s">
        <v>3539</v>
      </c>
      <c r="G536" t="s">
        <v>335</v>
      </c>
      <c r="H536" t="s">
        <v>3358</v>
      </c>
      <c r="I536" s="6">
        <v>44011.516782407409</v>
      </c>
      <c r="J536" t="s">
        <v>16</v>
      </c>
      <c r="K536" s="6">
        <v>44013.275173611109</v>
      </c>
      <c r="M536" t="s">
        <v>4189</v>
      </c>
      <c r="N536" t="s">
        <v>4190</v>
      </c>
      <c r="Q536" t="s">
        <v>1967</v>
      </c>
      <c r="R536" t="s">
        <v>414</v>
      </c>
      <c r="S536">
        <v>7974</v>
      </c>
      <c r="T536" t="s">
        <v>338</v>
      </c>
      <c r="U536" t="s">
        <v>530</v>
      </c>
      <c r="W536" t="s">
        <v>4191</v>
      </c>
      <c r="Z536" t="s">
        <v>4189</v>
      </c>
      <c r="AA536" t="s">
        <v>4190</v>
      </c>
      <c r="AD536" t="s">
        <v>1967</v>
      </c>
      <c r="AE536" t="s">
        <v>414</v>
      </c>
      <c r="AF536">
        <v>7974</v>
      </c>
      <c r="AG536" t="s">
        <v>338</v>
      </c>
      <c r="AH536" t="s">
        <v>530</v>
      </c>
      <c r="AJ536" t="s">
        <v>4191</v>
      </c>
      <c r="AL536" t="s">
        <v>339</v>
      </c>
      <c r="AM536">
        <v>1</v>
      </c>
      <c r="AN536">
        <v>1</v>
      </c>
      <c r="AO536">
        <v>12063</v>
      </c>
      <c r="AQ536">
        <v>127155</v>
      </c>
      <c r="AR536">
        <v>52430001</v>
      </c>
      <c r="AS536" t="s">
        <v>927</v>
      </c>
      <c r="AT536" t="s">
        <v>75</v>
      </c>
      <c r="AW536" t="s">
        <v>340</v>
      </c>
      <c r="AX536" t="s">
        <v>340</v>
      </c>
      <c r="AY536" t="s">
        <v>357</v>
      </c>
      <c r="AZ536" t="s">
        <v>363</v>
      </c>
      <c r="BY536" t="s">
        <v>342</v>
      </c>
      <c r="EQ536">
        <v>249990</v>
      </c>
      <c r="ER536" t="s">
        <v>3359</v>
      </c>
      <c r="EV536">
        <v>17285867</v>
      </c>
      <c r="EW536">
        <v>928</v>
      </c>
      <c r="EX536">
        <v>220421</v>
      </c>
      <c r="EY536" t="s">
        <v>4192</v>
      </c>
      <c r="EZ536">
        <v>1</v>
      </c>
      <c r="FC536">
        <v>95384</v>
      </c>
      <c r="FD536" t="s">
        <v>3530</v>
      </c>
    </row>
    <row r="537" spans="1:160" x14ac:dyDescent="0.3">
      <c r="A537" t="str">
        <f>VLOOKUP(B537,Table2[],3,FALSE)</f>
        <v>Digital</v>
      </c>
      <c r="B537" t="str">
        <f>IF(OR(ISNUMBER(FIND("QVC",Z537)),ISNUMBER(FIND("QVC",AL537))),"QVC",IF(OR(ISNUMBER(FIND("NCO",H537)),ISNUMBER(FIND("NCO",Y537))), "NCO", IF(AL537="consumer","PMD.com",VLOOKUP(LEFT(H537,2),Tables!$E$1:$F$11,2,FALSE))))</f>
        <v>PMD.com</v>
      </c>
      <c r="C537">
        <f t="shared" si="25"/>
        <v>5341</v>
      </c>
      <c r="D537">
        <f t="shared" si="26"/>
        <v>1</v>
      </c>
      <c r="E537" t="str">
        <f t="shared" ca="1" si="24"/>
        <v>shifted orders shipped</v>
      </c>
      <c r="F537" t="s">
        <v>3539</v>
      </c>
      <c r="G537" t="s">
        <v>335</v>
      </c>
      <c r="H537" t="s">
        <v>3358</v>
      </c>
      <c r="I537" s="6">
        <v>44011.516782407409</v>
      </c>
      <c r="J537" t="s">
        <v>16</v>
      </c>
      <c r="K537" s="6">
        <v>44013.275173611109</v>
      </c>
      <c r="M537" t="s">
        <v>4189</v>
      </c>
      <c r="N537" t="s">
        <v>4190</v>
      </c>
      <c r="Q537" t="s">
        <v>1967</v>
      </c>
      <c r="R537" t="s">
        <v>414</v>
      </c>
      <c r="S537">
        <v>7974</v>
      </c>
      <c r="T537" t="s">
        <v>338</v>
      </c>
      <c r="U537" t="s">
        <v>530</v>
      </c>
      <c r="W537" t="s">
        <v>4191</v>
      </c>
      <c r="Z537" t="s">
        <v>4189</v>
      </c>
      <c r="AA537" t="s">
        <v>4190</v>
      </c>
      <c r="AD537" t="s">
        <v>1967</v>
      </c>
      <c r="AE537" t="s">
        <v>414</v>
      </c>
      <c r="AF537">
        <v>7974</v>
      </c>
      <c r="AG537" t="s">
        <v>338</v>
      </c>
      <c r="AH537" t="s">
        <v>530</v>
      </c>
      <c r="AJ537" t="s">
        <v>4191</v>
      </c>
      <c r="AL537" t="s">
        <v>339</v>
      </c>
      <c r="AM537">
        <v>1</v>
      </c>
      <c r="AN537">
        <v>1</v>
      </c>
      <c r="AO537">
        <v>15156</v>
      </c>
      <c r="AQ537">
        <v>124187</v>
      </c>
      <c r="AR537">
        <v>5341</v>
      </c>
      <c r="AS537" t="s">
        <v>1851</v>
      </c>
      <c r="AT537" t="s">
        <v>82</v>
      </c>
      <c r="AW537" t="s">
        <v>340</v>
      </c>
      <c r="AX537" t="s">
        <v>340</v>
      </c>
      <c r="AY537" t="s">
        <v>345</v>
      </c>
      <c r="AZ537" t="s">
        <v>346</v>
      </c>
      <c r="BY537" t="s">
        <v>342</v>
      </c>
      <c r="EQ537">
        <v>243643</v>
      </c>
      <c r="ER537" t="s">
        <v>3359</v>
      </c>
      <c r="EV537">
        <v>17285867</v>
      </c>
      <c r="EW537">
        <v>928</v>
      </c>
      <c r="EX537">
        <v>220421</v>
      </c>
      <c r="EY537" t="s">
        <v>4192</v>
      </c>
      <c r="EZ537">
        <v>1</v>
      </c>
      <c r="FC537">
        <v>90425</v>
      </c>
      <c r="FD537" t="s">
        <v>388</v>
      </c>
    </row>
    <row r="538" spans="1:160" x14ac:dyDescent="0.3">
      <c r="A538" t="str">
        <f>VLOOKUP(B538,Table2[],3,FALSE)</f>
        <v>Digital</v>
      </c>
      <c r="B538" t="str">
        <f>IF(OR(ISNUMBER(FIND("QVC",Z538)),ISNUMBER(FIND("QVC",AL538))),"QVC",IF(OR(ISNUMBER(FIND("NCO",H538)),ISNUMBER(FIND("NCO",Y538))), "NCO", IF(AL538="consumer","PMD.com",VLOOKUP(LEFT(H538,2),Tables!$E$1:$F$11,2,FALSE))))</f>
        <v>PMD.com</v>
      </c>
      <c r="C538" t="str">
        <f t="shared" si="25"/>
        <v>53500001A</v>
      </c>
      <c r="D538">
        <f t="shared" si="26"/>
        <v>2</v>
      </c>
      <c r="E538" t="str">
        <f t="shared" ca="1" si="24"/>
        <v>shifted orders shipped</v>
      </c>
      <c r="F538" t="s">
        <v>3539</v>
      </c>
      <c r="G538" t="s">
        <v>335</v>
      </c>
      <c r="H538" t="s">
        <v>3080</v>
      </c>
      <c r="I538" s="6">
        <v>44011.369247685187</v>
      </c>
      <c r="J538" t="s">
        <v>16</v>
      </c>
      <c r="K538" s="6">
        <v>44013.275381944448</v>
      </c>
      <c r="M538" t="s">
        <v>4193</v>
      </c>
      <c r="N538" t="s">
        <v>4194</v>
      </c>
      <c r="Q538" t="s">
        <v>649</v>
      </c>
      <c r="R538" t="s">
        <v>386</v>
      </c>
      <c r="S538" t="s">
        <v>4195</v>
      </c>
      <c r="T538" t="s">
        <v>338</v>
      </c>
      <c r="U538" t="s">
        <v>530</v>
      </c>
      <c r="W538" t="s">
        <v>4196</v>
      </c>
      <c r="Z538" t="s">
        <v>4193</v>
      </c>
      <c r="AA538" t="s">
        <v>4194</v>
      </c>
      <c r="AD538" t="s">
        <v>649</v>
      </c>
      <c r="AE538" t="s">
        <v>386</v>
      </c>
      <c r="AF538" t="s">
        <v>4195</v>
      </c>
      <c r="AG538" t="s">
        <v>338</v>
      </c>
      <c r="AH538" t="s">
        <v>530</v>
      </c>
      <c r="AJ538" t="s">
        <v>4196</v>
      </c>
      <c r="AL538" t="s">
        <v>339</v>
      </c>
      <c r="AM538">
        <v>2</v>
      </c>
      <c r="AN538">
        <v>2</v>
      </c>
      <c r="AO538">
        <v>1690</v>
      </c>
      <c r="AQ538">
        <v>125277</v>
      </c>
      <c r="AR538" t="s">
        <v>1242</v>
      </c>
      <c r="AS538" t="s">
        <v>1243</v>
      </c>
      <c r="AT538" t="s">
        <v>1244</v>
      </c>
      <c r="AW538" t="s">
        <v>349</v>
      </c>
      <c r="AX538" t="s">
        <v>553</v>
      </c>
      <c r="AY538" t="s">
        <v>345</v>
      </c>
      <c r="AZ538">
        <v>0</v>
      </c>
      <c r="EQ538">
        <v>251914</v>
      </c>
      <c r="ER538" t="s">
        <v>3081</v>
      </c>
      <c r="EV538">
        <v>17285724</v>
      </c>
      <c r="EW538">
        <v>928</v>
      </c>
      <c r="EX538">
        <v>220280</v>
      </c>
      <c r="EY538" t="s">
        <v>4197</v>
      </c>
      <c r="EZ538">
        <v>1</v>
      </c>
      <c r="FC538" t="s">
        <v>1242</v>
      </c>
      <c r="FD538" t="s">
        <v>1244</v>
      </c>
    </row>
    <row r="539" spans="1:160" x14ac:dyDescent="0.3">
      <c r="A539" t="str">
        <f>VLOOKUP(B539,Table2[],3,FALSE)</f>
        <v>Digital</v>
      </c>
      <c r="B539" t="str">
        <f>IF(OR(ISNUMBER(FIND("QVC",Z539)),ISNUMBER(FIND("QVC",AL539))),"QVC",IF(OR(ISNUMBER(FIND("NCO",H539)),ISNUMBER(FIND("NCO",Y539))), "NCO", IF(AL539="consumer","PMD.com",VLOOKUP(LEFT(H539,2),Tables!$E$1:$F$11,2,FALSE))))</f>
        <v>PMD.com</v>
      </c>
      <c r="C539">
        <f t="shared" si="25"/>
        <v>5341</v>
      </c>
      <c r="D539">
        <f t="shared" si="26"/>
        <v>2</v>
      </c>
      <c r="E539" t="str">
        <f t="shared" ca="1" si="24"/>
        <v>shifted orders shipped</v>
      </c>
      <c r="F539" t="s">
        <v>3539</v>
      </c>
      <c r="G539" t="s">
        <v>335</v>
      </c>
      <c r="H539" t="s">
        <v>3310</v>
      </c>
      <c r="I539" s="6">
        <v>44011.48877314815</v>
      </c>
      <c r="J539" t="s">
        <v>16</v>
      </c>
      <c r="K539" s="6">
        <v>44013.275405092594</v>
      </c>
      <c r="M539" t="s">
        <v>1671</v>
      </c>
      <c r="N539" t="s">
        <v>3528</v>
      </c>
      <c r="Q539" t="s">
        <v>1672</v>
      </c>
      <c r="R539" t="s">
        <v>522</v>
      </c>
      <c r="S539" t="s">
        <v>3529</v>
      </c>
      <c r="T539" t="s">
        <v>338</v>
      </c>
      <c r="U539" t="s">
        <v>530</v>
      </c>
      <c r="W539" t="s">
        <v>1673</v>
      </c>
      <c r="Z539" t="s">
        <v>1671</v>
      </c>
      <c r="AA539" t="s">
        <v>3528</v>
      </c>
      <c r="AD539" t="s">
        <v>1672</v>
      </c>
      <c r="AE539" t="s">
        <v>522</v>
      </c>
      <c r="AF539" t="s">
        <v>3529</v>
      </c>
      <c r="AG539" t="s">
        <v>338</v>
      </c>
      <c r="AH539" t="s">
        <v>530</v>
      </c>
      <c r="AJ539" t="s">
        <v>1673</v>
      </c>
      <c r="AL539" t="s">
        <v>339</v>
      </c>
      <c r="AM539">
        <v>2</v>
      </c>
      <c r="AN539">
        <v>2</v>
      </c>
      <c r="AO539">
        <v>15156</v>
      </c>
      <c r="AQ539">
        <v>124187</v>
      </c>
      <c r="AR539">
        <v>5341</v>
      </c>
      <c r="AS539" t="s">
        <v>1851</v>
      </c>
      <c r="AT539" t="s">
        <v>82</v>
      </c>
      <c r="AW539" t="s">
        <v>340</v>
      </c>
      <c r="AX539" t="s">
        <v>340</v>
      </c>
      <c r="AY539" t="s">
        <v>345</v>
      </c>
      <c r="AZ539" t="s">
        <v>346</v>
      </c>
      <c r="BY539" t="s">
        <v>342</v>
      </c>
      <c r="EQ539">
        <v>243643</v>
      </c>
      <c r="ER539" t="s">
        <v>3311</v>
      </c>
      <c r="EV539">
        <v>17285842</v>
      </c>
      <c r="EW539">
        <v>928</v>
      </c>
      <c r="EX539">
        <v>220397</v>
      </c>
      <c r="EY539" t="s">
        <v>4198</v>
      </c>
      <c r="EZ539">
        <v>1</v>
      </c>
      <c r="FC539">
        <v>5341</v>
      </c>
      <c r="FD539" t="s">
        <v>82</v>
      </c>
    </row>
    <row r="540" spans="1:160" x14ac:dyDescent="0.3">
      <c r="A540" t="str">
        <f>VLOOKUP(B540,Table2[],3,FALSE)</f>
        <v>Digital</v>
      </c>
      <c r="B540" t="str">
        <f>IF(OR(ISNUMBER(FIND("QVC",Z540)),ISNUMBER(FIND("QVC",AL540))),"QVC",IF(OR(ISNUMBER(FIND("NCO",H540)),ISNUMBER(FIND("NCO",Y540))), "NCO", IF(AL540="consumer","PMD.com",VLOOKUP(LEFT(H540,2),Tables!$E$1:$F$11,2,FALSE))))</f>
        <v>PMD.com</v>
      </c>
      <c r="C540">
        <f t="shared" si="25"/>
        <v>57110001</v>
      </c>
      <c r="D540">
        <f t="shared" si="26"/>
        <v>1</v>
      </c>
      <c r="E540" t="str">
        <f t="shared" ca="1" si="24"/>
        <v>shifted orders shipped</v>
      </c>
      <c r="F540" t="s">
        <v>3539</v>
      </c>
      <c r="G540" t="s">
        <v>335</v>
      </c>
      <c r="H540" t="s">
        <v>3310</v>
      </c>
      <c r="I540" s="6">
        <v>44011.48877314815</v>
      </c>
      <c r="J540" t="s">
        <v>16</v>
      </c>
      <c r="K540" s="6">
        <v>44013.275405092594</v>
      </c>
      <c r="M540" t="s">
        <v>1671</v>
      </c>
      <c r="N540" t="s">
        <v>3528</v>
      </c>
      <c r="Q540" t="s">
        <v>1672</v>
      </c>
      <c r="R540" t="s">
        <v>522</v>
      </c>
      <c r="S540" t="s">
        <v>3529</v>
      </c>
      <c r="T540" t="s">
        <v>338</v>
      </c>
      <c r="U540" t="s">
        <v>530</v>
      </c>
      <c r="W540" t="s">
        <v>1673</v>
      </c>
      <c r="Z540" t="s">
        <v>1671</v>
      </c>
      <c r="AA540" t="s">
        <v>3528</v>
      </c>
      <c r="AD540" t="s">
        <v>1672</v>
      </c>
      <c r="AE540" t="s">
        <v>522</v>
      </c>
      <c r="AF540" t="s">
        <v>3529</v>
      </c>
      <c r="AG540" t="s">
        <v>338</v>
      </c>
      <c r="AH540" t="s">
        <v>530</v>
      </c>
      <c r="AJ540" t="s">
        <v>1673</v>
      </c>
      <c r="AL540" t="s">
        <v>339</v>
      </c>
      <c r="AM540">
        <v>1</v>
      </c>
      <c r="AN540">
        <v>1</v>
      </c>
      <c r="AO540">
        <v>2258</v>
      </c>
      <c r="AQ540">
        <v>127091</v>
      </c>
      <c r="AR540">
        <v>57110001</v>
      </c>
      <c r="AT540" t="s">
        <v>1332</v>
      </c>
      <c r="AW540" t="s">
        <v>340</v>
      </c>
      <c r="AX540" t="s">
        <v>340</v>
      </c>
      <c r="AY540" t="s">
        <v>348</v>
      </c>
      <c r="AZ540" t="s">
        <v>1418</v>
      </c>
      <c r="BY540" t="s">
        <v>342</v>
      </c>
      <c r="EQ540">
        <v>248023</v>
      </c>
      <c r="ER540" t="s">
        <v>3311</v>
      </c>
      <c r="EV540">
        <v>17285842</v>
      </c>
      <c r="EW540">
        <v>928</v>
      </c>
      <c r="EX540">
        <v>220397</v>
      </c>
      <c r="EY540" t="s">
        <v>4198</v>
      </c>
      <c r="EZ540">
        <v>1</v>
      </c>
      <c r="FC540">
        <v>95383</v>
      </c>
      <c r="FD540" t="s">
        <v>1417</v>
      </c>
    </row>
    <row r="541" spans="1:160" x14ac:dyDescent="0.3">
      <c r="A541" t="str">
        <f>VLOOKUP(B541,Table2[],3,FALSE)</f>
        <v>Digital</v>
      </c>
      <c r="B541" t="str">
        <f>IF(OR(ISNUMBER(FIND("QVC",Z541)),ISNUMBER(FIND("QVC",AL541))),"QVC",IF(OR(ISNUMBER(FIND("NCO",H541)),ISNUMBER(FIND("NCO",Y541))), "NCO", IF(AL541="consumer","PMD.com",VLOOKUP(LEFT(H541,2),Tables!$E$1:$F$11,2,FALSE))))</f>
        <v>PMD.com</v>
      </c>
      <c r="C541">
        <f t="shared" si="25"/>
        <v>57090001</v>
      </c>
      <c r="D541">
        <f t="shared" si="26"/>
        <v>1</v>
      </c>
      <c r="E541" t="str">
        <f t="shared" ca="1" si="24"/>
        <v>shifted orders shipped</v>
      </c>
      <c r="F541" t="s">
        <v>3539</v>
      </c>
      <c r="G541" t="s">
        <v>335</v>
      </c>
      <c r="H541" t="s">
        <v>3310</v>
      </c>
      <c r="I541" s="6">
        <v>44011.48877314815</v>
      </c>
      <c r="J541" t="s">
        <v>16</v>
      </c>
      <c r="K541" s="6">
        <v>44013.275405092594</v>
      </c>
      <c r="M541" t="s">
        <v>1671</v>
      </c>
      <c r="N541" t="s">
        <v>3528</v>
      </c>
      <c r="Q541" t="s">
        <v>1672</v>
      </c>
      <c r="R541" t="s">
        <v>522</v>
      </c>
      <c r="S541" t="s">
        <v>3529</v>
      </c>
      <c r="T541" t="s">
        <v>338</v>
      </c>
      <c r="U541" t="s">
        <v>530</v>
      </c>
      <c r="W541" t="s">
        <v>1673</v>
      </c>
      <c r="Z541" t="s">
        <v>1671</v>
      </c>
      <c r="AA541" t="s">
        <v>3528</v>
      </c>
      <c r="AD541" t="s">
        <v>1672</v>
      </c>
      <c r="AE541" t="s">
        <v>522</v>
      </c>
      <c r="AF541" t="s">
        <v>3529</v>
      </c>
      <c r="AG541" t="s">
        <v>338</v>
      </c>
      <c r="AH541" t="s">
        <v>530</v>
      </c>
      <c r="AJ541" t="s">
        <v>1673</v>
      </c>
      <c r="AL541" t="s">
        <v>339</v>
      </c>
      <c r="AM541">
        <v>1</v>
      </c>
      <c r="AN541">
        <v>1</v>
      </c>
      <c r="AO541">
        <v>2258</v>
      </c>
      <c r="AQ541">
        <v>127089</v>
      </c>
      <c r="AR541">
        <v>57090001</v>
      </c>
      <c r="AT541" t="s">
        <v>1419</v>
      </c>
      <c r="AW541" t="s">
        <v>340</v>
      </c>
      <c r="AX541" t="s">
        <v>340</v>
      </c>
      <c r="AY541" t="s">
        <v>348</v>
      </c>
      <c r="AZ541" t="s">
        <v>1418</v>
      </c>
      <c r="BY541" t="s">
        <v>342</v>
      </c>
      <c r="EQ541">
        <v>248021</v>
      </c>
      <c r="ER541" t="s">
        <v>3311</v>
      </c>
      <c r="EV541">
        <v>17285842</v>
      </c>
      <c r="EW541">
        <v>928</v>
      </c>
      <c r="EX541">
        <v>220397</v>
      </c>
      <c r="EY541" t="s">
        <v>4198</v>
      </c>
      <c r="EZ541">
        <v>1</v>
      </c>
      <c r="FC541">
        <v>95383</v>
      </c>
      <c r="FD541" t="s">
        <v>1417</v>
      </c>
    </row>
    <row r="542" spans="1:160" x14ac:dyDescent="0.3">
      <c r="A542" t="str">
        <f>VLOOKUP(B542,Table2[],3,FALSE)</f>
        <v>Digital</v>
      </c>
      <c r="B542" t="str">
        <f>IF(OR(ISNUMBER(FIND("QVC",Z542)),ISNUMBER(FIND("QVC",AL542))),"QVC",IF(OR(ISNUMBER(FIND("NCO",H542)),ISNUMBER(FIND("NCO",Y542))), "NCO", IF(AL542="consumer","PMD.com",VLOOKUP(LEFT(H542,2),Tables!$E$1:$F$11,2,FALSE))))</f>
        <v>PMD.com</v>
      </c>
      <c r="C542">
        <f t="shared" si="25"/>
        <v>53900001</v>
      </c>
      <c r="D542">
        <f t="shared" si="26"/>
        <v>1</v>
      </c>
      <c r="E542" t="str">
        <f t="shared" ca="1" si="24"/>
        <v>shifted orders shipped</v>
      </c>
      <c r="F542" t="s">
        <v>3539</v>
      </c>
      <c r="G542" t="s">
        <v>335</v>
      </c>
      <c r="H542" t="s">
        <v>3310</v>
      </c>
      <c r="I542" s="6">
        <v>44011.48877314815</v>
      </c>
      <c r="J542" t="s">
        <v>16</v>
      </c>
      <c r="K542" s="6">
        <v>44013.275405092594</v>
      </c>
      <c r="M542" t="s">
        <v>1671</v>
      </c>
      <c r="N542" t="s">
        <v>3528</v>
      </c>
      <c r="Q542" t="s">
        <v>1672</v>
      </c>
      <c r="R542" t="s">
        <v>522</v>
      </c>
      <c r="S542" t="s">
        <v>3529</v>
      </c>
      <c r="T542" t="s">
        <v>338</v>
      </c>
      <c r="U542" t="s">
        <v>530</v>
      </c>
      <c r="W542" t="s">
        <v>1673</v>
      </c>
      <c r="Z542" t="s">
        <v>1671</v>
      </c>
      <c r="AA542" t="s">
        <v>3528</v>
      </c>
      <c r="AD542" t="s">
        <v>1672</v>
      </c>
      <c r="AE542" t="s">
        <v>522</v>
      </c>
      <c r="AF542" t="s">
        <v>3529</v>
      </c>
      <c r="AG542" t="s">
        <v>338</v>
      </c>
      <c r="AH542" t="s">
        <v>530</v>
      </c>
      <c r="AJ542" t="s">
        <v>1673</v>
      </c>
      <c r="AL542" t="s">
        <v>339</v>
      </c>
      <c r="AM542">
        <v>1</v>
      </c>
      <c r="AN542">
        <v>1</v>
      </c>
      <c r="AO542">
        <v>31217</v>
      </c>
      <c r="AQ542">
        <v>124466</v>
      </c>
      <c r="AR542">
        <v>53900001</v>
      </c>
      <c r="AS542" t="s">
        <v>1697</v>
      </c>
      <c r="AT542" t="s">
        <v>104</v>
      </c>
      <c r="AW542" t="s">
        <v>343</v>
      </c>
      <c r="BY542" t="s">
        <v>342</v>
      </c>
      <c r="EQ542">
        <v>247378</v>
      </c>
      <c r="ER542" t="s">
        <v>3311</v>
      </c>
      <c r="EV542">
        <v>17285842</v>
      </c>
      <c r="EW542">
        <v>928</v>
      </c>
      <c r="EX542">
        <v>220397</v>
      </c>
      <c r="EY542" t="s">
        <v>4198</v>
      </c>
      <c r="EZ542">
        <v>1</v>
      </c>
      <c r="FC542">
        <v>95383</v>
      </c>
      <c r="FD542" t="s">
        <v>1417</v>
      </c>
    </row>
    <row r="543" spans="1:160" x14ac:dyDescent="0.3">
      <c r="A543" t="str">
        <f>VLOOKUP(B543,Table2[],3,FALSE)</f>
        <v>Digital</v>
      </c>
      <c r="B543" t="str">
        <f>IF(OR(ISNUMBER(FIND("QVC",Z543)),ISNUMBER(FIND("QVC",AL543))),"QVC",IF(OR(ISNUMBER(FIND("NCO",H543)),ISNUMBER(FIND("NCO",Y543))), "NCO", IF(AL543="consumer","PMD.com",VLOOKUP(LEFT(H543,2),Tables!$E$1:$F$11,2,FALSE))))</f>
        <v>PMD.com</v>
      </c>
      <c r="C543">
        <f t="shared" si="25"/>
        <v>57100001</v>
      </c>
      <c r="D543">
        <f t="shared" si="26"/>
        <v>1</v>
      </c>
      <c r="E543" t="str">
        <f t="shared" ca="1" si="24"/>
        <v>shifted orders shipped</v>
      </c>
      <c r="F543" t="s">
        <v>3539</v>
      </c>
      <c r="G543" t="s">
        <v>335</v>
      </c>
      <c r="H543" t="s">
        <v>3310</v>
      </c>
      <c r="I543" s="6">
        <v>44011.48877314815</v>
      </c>
      <c r="J543" t="s">
        <v>16</v>
      </c>
      <c r="K543" s="6">
        <v>44013.275405092594</v>
      </c>
      <c r="M543" t="s">
        <v>1671</v>
      </c>
      <c r="N543" t="s">
        <v>3528</v>
      </c>
      <c r="Q543" t="s">
        <v>1672</v>
      </c>
      <c r="R543" t="s">
        <v>522</v>
      </c>
      <c r="S543" t="s">
        <v>3529</v>
      </c>
      <c r="T543" t="s">
        <v>338</v>
      </c>
      <c r="U543" t="s">
        <v>530</v>
      </c>
      <c r="W543" t="s">
        <v>1673</v>
      </c>
      <c r="Z543" t="s">
        <v>1671</v>
      </c>
      <c r="AA543" t="s">
        <v>3528</v>
      </c>
      <c r="AD543" t="s">
        <v>1672</v>
      </c>
      <c r="AE543" t="s">
        <v>522</v>
      </c>
      <c r="AF543" t="s">
        <v>3529</v>
      </c>
      <c r="AG543" t="s">
        <v>338</v>
      </c>
      <c r="AH543" t="s">
        <v>530</v>
      </c>
      <c r="AJ543" t="s">
        <v>1673</v>
      </c>
      <c r="AL543" t="s">
        <v>339</v>
      </c>
      <c r="AM543">
        <v>1</v>
      </c>
      <c r="AN543">
        <v>1</v>
      </c>
      <c r="AO543">
        <v>2241</v>
      </c>
      <c r="AQ543">
        <v>127090</v>
      </c>
      <c r="AR543">
        <v>57100001</v>
      </c>
      <c r="AT543" t="s">
        <v>1420</v>
      </c>
      <c r="AW543" t="s">
        <v>340</v>
      </c>
      <c r="AX543" t="s">
        <v>340</v>
      </c>
      <c r="AY543" t="s">
        <v>348</v>
      </c>
      <c r="AZ543" t="s">
        <v>1064</v>
      </c>
      <c r="BY543" t="s">
        <v>342</v>
      </c>
      <c r="BZ543" t="b">
        <v>0</v>
      </c>
      <c r="EQ543">
        <v>248022</v>
      </c>
      <c r="ER543" t="s">
        <v>3311</v>
      </c>
      <c r="EV543">
        <v>17285842</v>
      </c>
      <c r="EW543">
        <v>928</v>
      </c>
      <c r="EX543">
        <v>220397</v>
      </c>
      <c r="EY543" t="s">
        <v>4198</v>
      </c>
      <c r="EZ543">
        <v>1</v>
      </c>
      <c r="FC543">
        <v>95383</v>
      </c>
      <c r="FD543" t="s">
        <v>1417</v>
      </c>
    </row>
    <row r="544" spans="1:160" x14ac:dyDescent="0.3">
      <c r="A544" t="str">
        <f>VLOOKUP(B544,Table2[],3,FALSE)</f>
        <v>Digital</v>
      </c>
      <c r="B544" t="str">
        <f>IF(OR(ISNUMBER(FIND("QVC",Z544)),ISNUMBER(FIND("QVC",AL544))),"QVC",IF(OR(ISNUMBER(FIND("NCO",H544)),ISNUMBER(FIND("NCO",Y544))), "NCO", IF(AL544="consumer","PMD.com",VLOOKUP(LEFT(H544,2),Tables!$E$1:$F$11,2,FALSE))))</f>
        <v>PMD.com</v>
      </c>
      <c r="C544">
        <f t="shared" si="25"/>
        <v>51090030</v>
      </c>
      <c r="D544">
        <f t="shared" si="26"/>
        <v>1</v>
      </c>
      <c r="E544" t="str">
        <f t="shared" ca="1" si="24"/>
        <v>shifted orders shipped</v>
      </c>
      <c r="F544" t="s">
        <v>3539</v>
      </c>
      <c r="G544" t="s">
        <v>335</v>
      </c>
      <c r="H544" t="s">
        <v>3310</v>
      </c>
      <c r="I544" s="6">
        <v>44011.48877314815</v>
      </c>
      <c r="J544" t="s">
        <v>16</v>
      </c>
      <c r="K544" s="6">
        <v>44013.275405092594</v>
      </c>
      <c r="M544" t="s">
        <v>1671</v>
      </c>
      <c r="N544" t="s">
        <v>3528</v>
      </c>
      <c r="Q544" t="s">
        <v>1672</v>
      </c>
      <c r="R544" t="s">
        <v>522</v>
      </c>
      <c r="S544" t="s">
        <v>3529</v>
      </c>
      <c r="T544" t="s">
        <v>338</v>
      </c>
      <c r="U544" t="s">
        <v>530</v>
      </c>
      <c r="W544" t="s">
        <v>1673</v>
      </c>
      <c r="Z544" t="s">
        <v>1671</v>
      </c>
      <c r="AA544" t="s">
        <v>3528</v>
      </c>
      <c r="AD544" t="s">
        <v>1672</v>
      </c>
      <c r="AE544" t="s">
        <v>522</v>
      </c>
      <c r="AF544" t="s">
        <v>3529</v>
      </c>
      <c r="AG544" t="s">
        <v>338</v>
      </c>
      <c r="AH544" t="s">
        <v>530</v>
      </c>
      <c r="AJ544" t="s">
        <v>1673</v>
      </c>
      <c r="AL544" t="s">
        <v>339</v>
      </c>
      <c r="AM544">
        <v>1</v>
      </c>
      <c r="AN544">
        <v>1</v>
      </c>
      <c r="AO544">
        <v>6688</v>
      </c>
      <c r="AQ544">
        <v>125960</v>
      </c>
      <c r="AR544">
        <v>51090030</v>
      </c>
      <c r="AS544" t="s">
        <v>3043</v>
      </c>
      <c r="AT544" t="s">
        <v>628</v>
      </c>
      <c r="AW544" t="s">
        <v>343</v>
      </c>
      <c r="BY544" t="s">
        <v>342</v>
      </c>
      <c r="BZ544" t="b">
        <v>0</v>
      </c>
      <c r="EQ544">
        <v>243047</v>
      </c>
      <c r="ER544" t="s">
        <v>3311</v>
      </c>
      <c r="EV544">
        <v>17285842</v>
      </c>
      <c r="EW544">
        <v>928</v>
      </c>
      <c r="EX544">
        <v>220397</v>
      </c>
      <c r="EY544" t="s">
        <v>4198</v>
      </c>
      <c r="EZ544">
        <v>1</v>
      </c>
      <c r="FC544">
        <v>95383</v>
      </c>
      <c r="FD544" t="s">
        <v>1417</v>
      </c>
    </row>
    <row r="545" spans="1:160" x14ac:dyDescent="0.3">
      <c r="A545" t="str">
        <f>VLOOKUP(B545,Table2[],3,FALSE)</f>
        <v>Digital</v>
      </c>
      <c r="B545" t="str">
        <f>IF(OR(ISNUMBER(FIND("QVC",Z545)),ISNUMBER(FIND("QVC",AL545))),"QVC",IF(OR(ISNUMBER(FIND("NCO",H545)),ISNUMBER(FIND("NCO",Y545))), "NCO", IF(AL545="consumer","PMD.com",VLOOKUP(LEFT(H545,2),Tables!$E$1:$F$11,2,FALSE))))</f>
        <v>PMD.com</v>
      </c>
      <c r="C545">
        <f t="shared" si="25"/>
        <v>54010001</v>
      </c>
      <c r="D545">
        <f t="shared" si="26"/>
        <v>1</v>
      </c>
      <c r="E545" t="str">
        <f t="shared" ca="1" si="24"/>
        <v>shifted orders shipped</v>
      </c>
      <c r="F545" t="s">
        <v>3539</v>
      </c>
      <c r="G545" t="s">
        <v>335</v>
      </c>
      <c r="H545" t="s">
        <v>3310</v>
      </c>
      <c r="I545" s="6">
        <v>44011.48877314815</v>
      </c>
      <c r="J545" t="s">
        <v>16</v>
      </c>
      <c r="K545" s="6">
        <v>44013.275405092594</v>
      </c>
      <c r="M545" t="s">
        <v>1671</v>
      </c>
      <c r="N545" t="s">
        <v>3528</v>
      </c>
      <c r="Q545" t="s">
        <v>1672</v>
      </c>
      <c r="R545" t="s">
        <v>522</v>
      </c>
      <c r="S545" t="s">
        <v>3529</v>
      </c>
      <c r="T545" t="s">
        <v>338</v>
      </c>
      <c r="U545" t="s">
        <v>530</v>
      </c>
      <c r="W545" t="s">
        <v>1673</v>
      </c>
      <c r="Z545" t="s">
        <v>1671</v>
      </c>
      <c r="AA545" t="s">
        <v>3528</v>
      </c>
      <c r="AD545" t="s">
        <v>1672</v>
      </c>
      <c r="AE545" t="s">
        <v>522</v>
      </c>
      <c r="AF545" t="s">
        <v>3529</v>
      </c>
      <c r="AG545" t="s">
        <v>338</v>
      </c>
      <c r="AH545" t="s">
        <v>530</v>
      </c>
      <c r="AJ545" t="s">
        <v>1673</v>
      </c>
      <c r="AL545" t="s">
        <v>339</v>
      </c>
      <c r="AM545">
        <v>1</v>
      </c>
      <c r="AN545">
        <v>1</v>
      </c>
      <c r="AO545">
        <v>6300</v>
      </c>
      <c r="AQ545">
        <v>124476</v>
      </c>
      <c r="AR545">
        <v>54010001</v>
      </c>
      <c r="AS545" t="s">
        <v>577</v>
      </c>
      <c r="AT545" t="s">
        <v>35</v>
      </c>
      <c r="AW545" t="s">
        <v>340</v>
      </c>
      <c r="AX545">
        <v>0</v>
      </c>
      <c r="AY545" t="s">
        <v>348</v>
      </c>
      <c r="AZ545">
        <v>0</v>
      </c>
      <c r="BY545" t="s">
        <v>342</v>
      </c>
      <c r="EQ545">
        <v>252076</v>
      </c>
      <c r="ER545" t="s">
        <v>3311</v>
      </c>
      <c r="EV545">
        <v>17285842</v>
      </c>
      <c r="EW545">
        <v>928</v>
      </c>
      <c r="EX545">
        <v>220397</v>
      </c>
      <c r="EY545" t="s">
        <v>4198</v>
      </c>
      <c r="EZ545">
        <v>1</v>
      </c>
      <c r="FC545">
        <v>95383</v>
      </c>
      <c r="FD545" t="s">
        <v>1417</v>
      </c>
    </row>
    <row r="546" spans="1:160" x14ac:dyDescent="0.3">
      <c r="A546" t="str">
        <f>VLOOKUP(B546,Table2[],3,FALSE)</f>
        <v>Digital</v>
      </c>
      <c r="B546" t="str">
        <f>IF(OR(ISNUMBER(FIND("QVC",Z546)),ISNUMBER(FIND("QVC",AL546))),"QVC",IF(OR(ISNUMBER(FIND("NCO",H546)),ISNUMBER(FIND("NCO",Y546))), "NCO", IF(AL546="consumer","PMD.com",VLOOKUP(LEFT(H546,2),Tables!$E$1:$F$11,2,FALSE))))</f>
        <v>PMD.com</v>
      </c>
      <c r="C546">
        <f t="shared" si="25"/>
        <v>51090030</v>
      </c>
      <c r="D546">
        <f t="shared" si="26"/>
        <v>1</v>
      </c>
      <c r="E546" t="str">
        <f t="shared" ca="1" si="24"/>
        <v>shifted orders shipped</v>
      </c>
      <c r="F546" t="s">
        <v>3539</v>
      </c>
      <c r="G546" t="s">
        <v>335</v>
      </c>
      <c r="H546" t="s">
        <v>3356</v>
      </c>
      <c r="I546" s="6">
        <v>44011.516145833331</v>
      </c>
      <c r="J546" t="s">
        <v>16</v>
      </c>
      <c r="K546" s="6">
        <v>44013.27548611111</v>
      </c>
      <c r="M546" t="s">
        <v>4199</v>
      </c>
      <c r="N546" t="s">
        <v>4200</v>
      </c>
      <c r="Q546" t="s">
        <v>1350</v>
      </c>
      <c r="R546" t="s">
        <v>365</v>
      </c>
      <c r="S546" t="s">
        <v>4201</v>
      </c>
      <c r="T546" t="s">
        <v>338</v>
      </c>
      <c r="U546" t="s">
        <v>530</v>
      </c>
      <c r="W546" t="s">
        <v>4202</v>
      </c>
      <c r="Z546" t="s">
        <v>4199</v>
      </c>
      <c r="AA546" t="s">
        <v>4200</v>
      </c>
      <c r="AD546" t="s">
        <v>1350</v>
      </c>
      <c r="AE546" t="s">
        <v>365</v>
      </c>
      <c r="AF546" t="s">
        <v>4201</v>
      </c>
      <c r="AG546" t="s">
        <v>338</v>
      </c>
      <c r="AH546" t="s">
        <v>530</v>
      </c>
      <c r="AJ546" t="s">
        <v>4202</v>
      </c>
      <c r="AL546" t="s">
        <v>339</v>
      </c>
      <c r="AM546">
        <v>1</v>
      </c>
      <c r="AN546">
        <v>1</v>
      </c>
      <c r="AO546">
        <v>6688</v>
      </c>
      <c r="AQ546">
        <v>125960</v>
      </c>
      <c r="AR546">
        <v>51090030</v>
      </c>
      <c r="AS546" t="s">
        <v>3043</v>
      </c>
      <c r="AT546" t="s">
        <v>628</v>
      </c>
      <c r="AW546" t="s">
        <v>343</v>
      </c>
      <c r="BY546" t="s">
        <v>342</v>
      </c>
      <c r="BZ546" t="b">
        <v>0</v>
      </c>
      <c r="EQ546">
        <v>243047</v>
      </c>
      <c r="ER546" t="s">
        <v>3357</v>
      </c>
      <c r="EV546">
        <v>17285866</v>
      </c>
      <c r="EW546">
        <v>928</v>
      </c>
      <c r="EX546">
        <v>220420</v>
      </c>
      <c r="EY546" t="s">
        <v>4203</v>
      </c>
      <c r="EZ546">
        <v>1</v>
      </c>
      <c r="FC546">
        <v>95385</v>
      </c>
      <c r="FD546" t="s">
        <v>3531</v>
      </c>
    </row>
    <row r="547" spans="1:160" x14ac:dyDescent="0.3">
      <c r="A547" t="str">
        <f>VLOOKUP(B547,Table2[],3,FALSE)</f>
        <v>Digital</v>
      </c>
      <c r="B547" t="str">
        <f>IF(OR(ISNUMBER(FIND("QVC",Z547)),ISNUMBER(FIND("QVC",AL547))),"QVC",IF(OR(ISNUMBER(FIND("NCO",H547)),ISNUMBER(FIND("NCO",Y547))), "NCO", IF(AL547="consumer","PMD.com",VLOOKUP(LEFT(H547,2),Tables!$E$1:$F$11,2,FALSE))))</f>
        <v>PMD.com</v>
      </c>
      <c r="C547">
        <f t="shared" si="25"/>
        <v>5522</v>
      </c>
      <c r="D547">
        <f t="shared" si="26"/>
        <v>1</v>
      </c>
      <c r="E547" t="str">
        <f t="shared" ca="1" si="24"/>
        <v>shifted orders shipped</v>
      </c>
      <c r="F547" t="s">
        <v>3539</v>
      </c>
      <c r="G547" t="s">
        <v>335</v>
      </c>
      <c r="H547" t="s">
        <v>3356</v>
      </c>
      <c r="I547" s="6">
        <v>44011.516145833331</v>
      </c>
      <c r="J547" t="s">
        <v>16</v>
      </c>
      <c r="K547" s="6">
        <v>44013.27548611111</v>
      </c>
      <c r="M547" t="s">
        <v>4199</v>
      </c>
      <c r="N547" t="s">
        <v>4200</v>
      </c>
      <c r="Q547" t="s">
        <v>1350</v>
      </c>
      <c r="R547" t="s">
        <v>365</v>
      </c>
      <c r="S547" t="s">
        <v>4201</v>
      </c>
      <c r="T547" t="s">
        <v>338</v>
      </c>
      <c r="U547" t="s">
        <v>530</v>
      </c>
      <c r="W547" t="s">
        <v>4202</v>
      </c>
      <c r="Z547" t="s">
        <v>4199</v>
      </c>
      <c r="AA547" t="s">
        <v>4200</v>
      </c>
      <c r="AD547" t="s">
        <v>1350</v>
      </c>
      <c r="AE547" t="s">
        <v>365</v>
      </c>
      <c r="AF547" t="s">
        <v>4201</v>
      </c>
      <c r="AG547" t="s">
        <v>338</v>
      </c>
      <c r="AH547" t="s">
        <v>530</v>
      </c>
      <c r="AJ547" t="s">
        <v>4202</v>
      </c>
      <c r="AL547" t="s">
        <v>339</v>
      </c>
      <c r="AM547">
        <v>1</v>
      </c>
      <c r="AN547">
        <v>1</v>
      </c>
      <c r="AO547">
        <v>5778</v>
      </c>
      <c r="AQ547">
        <v>124533</v>
      </c>
      <c r="AR547">
        <v>5522</v>
      </c>
      <c r="AS547" t="s">
        <v>1745</v>
      </c>
      <c r="AT547" t="s">
        <v>1256</v>
      </c>
      <c r="AW547" t="s">
        <v>340</v>
      </c>
      <c r="AX547" t="s">
        <v>340</v>
      </c>
      <c r="AY547" t="s">
        <v>382</v>
      </c>
      <c r="AZ547" t="s">
        <v>1314</v>
      </c>
      <c r="EQ547">
        <v>252958</v>
      </c>
      <c r="ER547" t="s">
        <v>3357</v>
      </c>
      <c r="EV547">
        <v>17285866</v>
      </c>
      <c r="EW547">
        <v>928</v>
      </c>
      <c r="EX547">
        <v>220420</v>
      </c>
      <c r="EY547" t="s">
        <v>4203</v>
      </c>
      <c r="EZ547">
        <v>1</v>
      </c>
      <c r="FC547">
        <v>5522</v>
      </c>
      <c r="FD547" t="s">
        <v>1256</v>
      </c>
    </row>
    <row r="548" spans="1:160" x14ac:dyDescent="0.3">
      <c r="A548" t="str">
        <f>VLOOKUP(B548,Table2[],3,FALSE)</f>
        <v>Digital</v>
      </c>
      <c r="B548" t="str">
        <f>IF(OR(ISNUMBER(FIND("QVC",Z548)),ISNUMBER(FIND("QVC",AL548))),"QVC",IF(OR(ISNUMBER(FIND("NCO",H548)),ISNUMBER(FIND("NCO",Y548))), "NCO", IF(AL548="consumer","PMD.com",VLOOKUP(LEFT(H548,2),Tables!$E$1:$F$11,2,FALSE))))</f>
        <v>PMD.com</v>
      </c>
      <c r="C548">
        <f t="shared" si="25"/>
        <v>51010001</v>
      </c>
      <c r="D548">
        <f t="shared" si="26"/>
        <v>1</v>
      </c>
      <c r="E548" t="str">
        <f t="shared" ca="1" si="24"/>
        <v>shifted orders shipped</v>
      </c>
      <c r="F548" t="s">
        <v>3539</v>
      </c>
      <c r="G548" t="s">
        <v>335</v>
      </c>
      <c r="H548" t="s">
        <v>3356</v>
      </c>
      <c r="I548" s="6">
        <v>44011.516145833331</v>
      </c>
      <c r="J548" t="s">
        <v>16</v>
      </c>
      <c r="K548" s="6">
        <v>44013.27548611111</v>
      </c>
      <c r="M548" t="s">
        <v>4199</v>
      </c>
      <c r="N548" t="s">
        <v>4200</v>
      </c>
      <c r="Q548" t="s">
        <v>1350</v>
      </c>
      <c r="R548" t="s">
        <v>365</v>
      </c>
      <c r="S548" t="s">
        <v>4201</v>
      </c>
      <c r="T548" t="s">
        <v>338</v>
      </c>
      <c r="U548" t="s">
        <v>530</v>
      </c>
      <c r="W548" t="s">
        <v>4202</v>
      </c>
      <c r="Z548" t="s">
        <v>4199</v>
      </c>
      <c r="AA548" t="s">
        <v>4200</v>
      </c>
      <c r="AD548" t="s">
        <v>1350</v>
      </c>
      <c r="AE548" t="s">
        <v>365</v>
      </c>
      <c r="AF548" t="s">
        <v>4201</v>
      </c>
      <c r="AG548" t="s">
        <v>338</v>
      </c>
      <c r="AH548" t="s">
        <v>530</v>
      </c>
      <c r="AJ548" t="s">
        <v>4202</v>
      </c>
      <c r="AL548" t="s">
        <v>339</v>
      </c>
      <c r="AM548">
        <v>1</v>
      </c>
      <c r="AN548">
        <v>1</v>
      </c>
      <c r="AO548">
        <v>8743</v>
      </c>
      <c r="AQ548">
        <v>123868</v>
      </c>
      <c r="AR548">
        <v>51010001</v>
      </c>
      <c r="AS548" t="s">
        <v>48</v>
      </c>
      <c r="AT548" t="s">
        <v>49</v>
      </c>
      <c r="AW548" t="s">
        <v>340</v>
      </c>
      <c r="AX548" t="s">
        <v>340</v>
      </c>
      <c r="AY548" t="s">
        <v>357</v>
      </c>
      <c r="AZ548" t="s">
        <v>363</v>
      </c>
      <c r="BY548" t="s">
        <v>342</v>
      </c>
      <c r="EQ548">
        <v>251450</v>
      </c>
      <c r="ER548" t="s">
        <v>3357</v>
      </c>
      <c r="EV548">
        <v>17285866</v>
      </c>
      <c r="EW548">
        <v>928</v>
      </c>
      <c r="EX548">
        <v>220420</v>
      </c>
      <c r="EY548" t="s">
        <v>4203</v>
      </c>
      <c r="EZ548">
        <v>1</v>
      </c>
      <c r="FC548">
        <v>51010001</v>
      </c>
      <c r="FD548" t="s">
        <v>49</v>
      </c>
    </row>
    <row r="549" spans="1:160" x14ac:dyDescent="0.3">
      <c r="A549" t="str">
        <f>VLOOKUP(B549,Table2[],3,FALSE)</f>
        <v>Digital</v>
      </c>
      <c r="B549" t="str">
        <f>IF(OR(ISNUMBER(FIND("QVC",Z549)),ISNUMBER(FIND("QVC",AL549))),"QVC",IF(OR(ISNUMBER(FIND("NCO",H549)),ISNUMBER(FIND("NCO",Y549))), "NCO", IF(AL549="consumer","PMD.com",VLOOKUP(LEFT(H549,2),Tables!$E$1:$F$11,2,FALSE))))</f>
        <v>PMD.com</v>
      </c>
      <c r="C549">
        <f t="shared" si="25"/>
        <v>5341030</v>
      </c>
      <c r="D549">
        <f t="shared" si="26"/>
        <v>1</v>
      </c>
      <c r="E549" t="str">
        <f t="shared" ca="1" si="24"/>
        <v>shifted orders shipped</v>
      </c>
      <c r="F549" t="s">
        <v>3539</v>
      </c>
      <c r="G549" t="s">
        <v>335</v>
      </c>
      <c r="H549" t="s">
        <v>3356</v>
      </c>
      <c r="I549" s="6">
        <v>44011.516145833331</v>
      </c>
      <c r="J549" t="s">
        <v>16</v>
      </c>
      <c r="K549" s="6">
        <v>44013.27548611111</v>
      </c>
      <c r="M549" t="s">
        <v>4199</v>
      </c>
      <c r="N549" t="s">
        <v>4200</v>
      </c>
      <c r="Q549" t="s">
        <v>1350</v>
      </c>
      <c r="R549" t="s">
        <v>365</v>
      </c>
      <c r="S549" t="s">
        <v>4201</v>
      </c>
      <c r="T549" t="s">
        <v>338</v>
      </c>
      <c r="U549" t="s">
        <v>530</v>
      </c>
      <c r="W549" t="s">
        <v>4202</v>
      </c>
      <c r="Z549" t="s">
        <v>4199</v>
      </c>
      <c r="AA549" t="s">
        <v>4200</v>
      </c>
      <c r="AD549" t="s">
        <v>1350</v>
      </c>
      <c r="AE549" t="s">
        <v>365</v>
      </c>
      <c r="AF549" t="s">
        <v>4201</v>
      </c>
      <c r="AG549" t="s">
        <v>338</v>
      </c>
      <c r="AH549" t="s">
        <v>530</v>
      </c>
      <c r="AJ549" t="s">
        <v>4202</v>
      </c>
      <c r="AL549" t="s">
        <v>339</v>
      </c>
      <c r="AM549">
        <v>1</v>
      </c>
      <c r="AN549">
        <v>1</v>
      </c>
      <c r="AO549">
        <v>12859</v>
      </c>
      <c r="AQ549">
        <v>124642</v>
      </c>
      <c r="AR549">
        <v>5341030</v>
      </c>
      <c r="AS549" t="s">
        <v>925</v>
      </c>
      <c r="AT549" t="s">
        <v>926</v>
      </c>
      <c r="AW549" t="s">
        <v>366</v>
      </c>
      <c r="AX549" t="s">
        <v>366</v>
      </c>
      <c r="AY549" t="s">
        <v>345</v>
      </c>
      <c r="AZ549" t="s">
        <v>346</v>
      </c>
      <c r="BY549" t="s">
        <v>342</v>
      </c>
      <c r="EQ549">
        <v>243275</v>
      </c>
      <c r="ER549" t="s">
        <v>3357</v>
      </c>
      <c r="EV549">
        <v>17285866</v>
      </c>
      <c r="EW549">
        <v>928</v>
      </c>
      <c r="EX549">
        <v>220420</v>
      </c>
      <c r="EY549" t="s">
        <v>4203</v>
      </c>
      <c r="EZ549">
        <v>1</v>
      </c>
      <c r="FC549">
        <v>95385</v>
      </c>
      <c r="FD549" t="s">
        <v>3531</v>
      </c>
    </row>
    <row r="550" spans="1:160" x14ac:dyDescent="0.3">
      <c r="A550" t="str">
        <f>VLOOKUP(B550,Table2[],3,FALSE)</f>
        <v>Digital</v>
      </c>
      <c r="B550" t="str">
        <f>IF(OR(ISNUMBER(FIND("QVC",Z550)),ISNUMBER(FIND("QVC",AL550))),"QVC",IF(OR(ISNUMBER(FIND("NCO",H550)),ISNUMBER(FIND("NCO",Y550))), "NCO", IF(AL550="consumer","PMD.com",VLOOKUP(LEFT(H550,2),Tables!$E$1:$F$11,2,FALSE))))</f>
        <v>PMD.com</v>
      </c>
      <c r="C550">
        <f t="shared" si="25"/>
        <v>552101</v>
      </c>
      <c r="D550">
        <f t="shared" si="26"/>
        <v>1</v>
      </c>
      <c r="E550" t="str">
        <f t="shared" ca="1" si="24"/>
        <v>shifted orders shipped</v>
      </c>
      <c r="F550" t="s">
        <v>3539</v>
      </c>
      <c r="G550" t="s">
        <v>335</v>
      </c>
      <c r="H550" t="s">
        <v>3356</v>
      </c>
      <c r="I550" s="6">
        <v>44011.516145833331</v>
      </c>
      <c r="J550" t="s">
        <v>16</v>
      </c>
      <c r="K550" s="6">
        <v>44013.27548611111</v>
      </c>
      <c r="M550" t="s">
        <v>4199</v>
      </c>
      <c r="N550" t="s">
        <v>4200</v>
      </c>
      <c r="Q550" t="s">
        <v>1350</v>
      </c>
      <c r="R550" t="s">
        <v>365</v>
      </c>
      <c r="S550" t="s">
        <v>4201</v>
      </c>
      <c r="T550" t="s">
        <v>338</v>
      </c>
      <c r="U550" t="s">
        <v>530</v>
      </c>
      <c r="W550" t="s">
        <v>4202</v>
      </c>
      <c r="Z550" t="s">
        <v>4199</v>
      </c>
      <c r="AA550" t="s">
        <v>4200</v>
      </c>
      <c r="AD550" t="s">
        <v>1350</v>
      </c>
      <c r="AE550" t="s">
        <v>365</v>
      </c>
      <c r="AF550" t="s">
        <v>4201</v>
      </c>
      <c r="AG550" t="s">
        <v>338</v>
      </c>
      <c r="AH550" t="s">
        <v>530</v>
      </c>
      <c r="AJ550" t="s">
        <v>4202</v>
      </c>
      <c r="AL550" t="s">
        <v>339</v>
      </c>
      <c r="AM550">
        <v>1</v>
      </c>
      <c r="AN550">
        <v>1</v>
      </c>
      <c r="AO550">
        <v>3241</v>
      </c>
      <c r="AQ550">
        <v>124623</v>
      </c>
      <c r="AR550">
        <v>552101</v>
      </c>
      <c r="AS550" t="s">
        <v>166</v>
      </c>
      <c r="AT550" t="s">
        <v>167</v>
      </c>
      <c r="AW550" t="s">
        <v>340</v>
      </c>
      <c r="AX550" t="s">
        <v>340</v>
      </c>
      <c r="AY550" t="s">
        <v>382</v>
      </c>
      <c r="AZ550" t="s">
        <v>471</v>
      </c>
      <c r="BY550" t="s">
        <v>342</v>
      </c>
      <c r="EQ550">
        <v>240933</v>
      </c>
      <c r="ER550" t="s">
        <v>3357</v>
      </c>
      <c r="EV550">
        <v>17285866</v>
      </c>
      <c r="EW550">
        <v>928</v>
      </c>
      <c r="EX550">
        <v>220420</v>
      </c>
      <c r="EY550" t="s">
        <v>4203</v>
      </c>
      <c r="EZ550">
        <v>1</v>
      </c>
      <c r="FC550">
        <v>552101</v>
      </c>
      <c r="FD550" t="s">
        <v>167</v>
      </c>
    </row>
    <row r="551" spans="1:160" x14ac:dyDescent="0.3">
      <c r="A551" t="str">
        <f>VLOOKUP(B551,Table2[],3,FALSE)</f>
        <v>Digital</v>
      </c>
      <c r="B551" t="str">
        <f>IF(OR(ISNUMBER(FIND("QVC",Z551)),ISNUMBER(FIND("QVC",AL551))),"QVC",IF(OR(ISNUMBER(FIND("NCO",H551)),ISNUMBER(FIND("NCO",Y551))), "NCO", IF(AL551="consumer","PMD.com",VLOOKUP(LEFT(H551,2),Tables!$E$1:$F$11,2,FALSE))))</f>
        <v>PMD.com</v>
      </c>
      <c r="C551">
        <f t="shared" si="25"/>
        <v>55090001</v>
      </c>
      <c r="D551">
        <f t="shared" si="26"/>
        <v>1</v>
      </c>
      <c r="E551" t="str">
        <f t="shared" ca="1" si="24"/>
        <v>shifted orders shipped</v>
      </c>
      <c r="F551" t="s">
        <v>3539</v>
      </c>
      <c r="G551" t="s">
        <v>335</v>
      </c>
      <c r="H551" t="s">
        <v>3356</v>
      </c>
      <c r="I551" s="6">
        <v>44011.516145833331</v>
      </c>
      <c r="J551" t="s">
        <v>16</v>
      </c>
      <c r="K551" s="6">
        <v>44013.27548611111</v>
      </c>
      <c r="M551" t="s">
        <v>4199</v>
      </c>
      <c r="N551" t="s">
        <v>4200</v>
      </c>
      <c r="Q551" t="s">
        <v>1350</v>
      </c>
      <c r="R551" t="s">
        <v>365</v>
      </c>
      <c r="S551" t="s">
        <v>4201</v>
      </c>
      <c r="T551" t="s">
        <v>338</v>
      </c>
      <c r="U551" t="s">
        <v>530</v>
      </c>
      <c r="W551" t="s">
        <v>4202</v>
      </c>
      <c r="Z551" t="s">
        <v>4199</v>
      </c>
      <c r="AA551" t="s">
        <v>4200</v>
      </c>
      <c r="AD551" t="s">
        <v>1350</v>
      </c>
      <c r="AE551" t="s">
        <v>365</v>
      </c>
      <c r="AF551" t="s">
        <v>4201</v>
      </c>
      <c r="AG551" t="s">
        <v>338</v>
      </c>
      <c r="AH551" t="s">
        <v>530</v>
      </c>
      <c r="AJ551" t="s">
        <v>4202</v>
      </c>
      <c r="AL551" t="s">
        <v>339</v>
      </c>
      <c r="AM551">
        <v>1</v>
      </c>
      <c r="AN551">
        <v>1</v>
      </c>
      <c r="AO551">
        <v>5013</v>
      </c>
      <c r="AQ551">
        <v>124478</v>
      </c>
      <c r="AR551">
        <v>55090001</v>
      </c>
      <c r="AS551" t="s">
        <v>995</v>
      </c>
      <c r="AT551" t="s">
        <v>165</v>
      </c>
      <c r="AW551" t="s">
        <v>340</v>
      </c>
      <c r="AX551" t="s">
        <v>340</v>
      </c>
      <c r="AY551" t="s">
        <v>382</v>
      </c>
      <c r="AZ551">
        <v>0</v>
      </c>
      <c r="BY551" t="s">
        <v>342</v>
      </c>
      <c r="EQ551">
        <v>251219</v>
      </c>
      <c r="ER551" t="s">
        <v>3357</v>
      </c>
      <c r="EV551">
        <v>17285866</v>
      </c>
      <c r="EW551">
        <v>928</v>
      </c>
      <c r="EX551">
        <v>220420</v>
      </c>
      <c r="EY551" t="s">
        <v>4203</v>
      </c>
      <c r="EZ551">
        <v>1</v>
      </c>
      <c r="FC551">
        <v>55090001</v>
      </c>
      <c r="FD551" t="s">
        <v>165</v>
      </c>
    </row>
    <row r="552" spans="1:160" x14ac:dyDescent="0.3">
      <c r="A552" t="str">
        <f>VLOOKUP(B552,Table2[],3,FALSE)</f>
        <v>Digital</v>
      </c>
      <c r="B552" t="str">
        <f>IF(OR(ISNUMBER(FIND("QVC",Z552)),ISNUMBER(FIND("QVC",AL552))),"QVC",IF(OR(ISNUMBER(FIND("NCO",H552)),ISNUMBER(FIND("NCO",Y552))), "NCO", IF(AL552="consumer","PMD.com",VLOOKUP(LEFT(H552,2),Tables!$E$1:$F$11,2,FALSE))))</f>
        <v>PMD.com</v>
      </c>
      <c r="C552">
        <f t="shared" si="25"/>
        <v>52430001</v>
      </c>
      <c r="D552">
        <f t="shared" si="26"/>
        <v>1</v>
      </c>
      <c r="E552" t="str">
        <f t="shared" ca="1" si="24"/>
        <v>shifted orders shipped</v>
      </c>
      <c r="F552" t="s">
        <v>3539</v>
      </c>
      <c r="G552" t="s">
        <v>335</v>
      </c>
      <c r="H552" t="s">
        <v>3356</v>
      </c>
      <c r="I552" s="6">
        <v>44011.516145833331</v>
      </c>
      <c r="J552" t="s">
        <v>16</v>
      </c>
      <c r="K552" s="6">
        <v>44013.27548611111</v>
      </c>
      <c r="M552" t="s">
        <v>4199</v>
      </c>
      <c r="N552" t="s">
        <v>4200</v>
      </c>
      <c r="Q552" t="s">
        <v>1350</v>
      </c>
      <c r="R552" t="s">
        <v>365</v>
      </c>
      <c r="S552" t="s">
        <v>4201</v>
      </c>
      <c r="T552" t="s">
        <v>338</v>
      </c>
      <c r="U552" t="s">
        <v>530</v>
      </c>
      <c r="W552" t="s">
        <v>4202</v>
      </c>
      <c r="Z552" t="s">
        <v>4199</v>
      </c>
      <c r="AA552" t="s">
        <v>4200</v>
      </c>
      <c r="AD552" t="s">
        <v>1350</v>
      </c>
      <c r="AE552" t="s">
        <v>365</v>
      </c>
      <c r="AF552" t="s">
        <v>4201</v>
      </c>
      <c r="AG552" t="s">
        <v>338</v>
      </c>
      <c r="AH552" t="s">
        <v>530</v>
      </c>
      <c r="AJ552" t="s">
        <v>4202</v>
      </c>
      <c r="AL552" t="s">
        <v>339</v>
      </c>
      <c r="AM552">
        <v>1</v>
      </c>
      <c r="AN552">
        <v>1</v>
      </c>
      <c r="AO552">
        <v>12063</v>
      </c>
      <c r="AQ552">
        <v>127155</v>
      </c>
      <c r="AR552">
        <v>52430001</v>
      </c>
      <c r="AS552" t="s">
        <v>927</v>
      </c>
      <c r="AT552" t="s">
        <v>75</v>
      </c>
      <c r="AW552" t="s">
        <v>340</v>
      </c>
      <c r="AX552" t="s">
        <v>340</v>
      </c>
      <c r="AY552" t="s">
        <v>357</v>
      </c>
      <c r="AZ552" t="s">
        <v>363</v>
      </c>
      <c r="BY552" t="s">
        <v>342</v>
      </c>
      <c r="EQ552">
        <v>249990</v>
      </c>
      <c r="ER552" t="s">
        <v>3357</v>
      </c>
      <c r="EV552">
        <v>17285866</v>
      </c>
      <c r="EW552">
        <v>928</v>
      </c>
      <c r="EX552">
        <v>220420</v>
      </c>
      <c r="EY552" t="s">
        <v>4203</v>
      </c>
      <c r="EZ552">
        <v>1</v>
      </c>
      <c r="FC552">
        <v>95385</v>
      </c>
      <c r="FD552" t="s">
        <v>3531</v>
      </c>
    </row>
    <row r="553" spans="1:160" x14ac:dyDescent="0.3">
      <c r="A553" t="str">
        <f>VLOOKUP(B553,Table2[],3,FALSE)</f>
        <v>Digital</v>
      </c>
      <c r="B553" t="str">
        <f>IF(OR(ISNUMBER(FIND("QVC",Z553)),ISNUMBER(FIND("QVC",AL553))),"QVC",IF(OR(ISNUMBER(FIND("NCO",H553)),ISNUMBER(FIND("NCO",Y553))), "NCO", IF(AL553="consumer","PMD.com",VLOOKUP(LEFT(H553,2),Tables!$E$1:$F$11,2,FALSE))))</f>
        <v>PMD.com</v>
      </c>
      <c r="C553">
        <f t="shared" si="25"/>
        <v>53920001</v>
      </c>
      <c r="D553">
        <f t="shared" si="26"/>
        <v>1</v>
      </c>
      <c r="E553" t="str">
        <f t="shared" ca="1" si="24"/>
        <v>shifted orders shipped</v>
      </c>
      <c r="F553" t="s">
        <v>3539</v>
      </c>
      <c r="G553" t="s">
        <v>335</v>
      </c>
      <c r="H553" t="s">
        <v>3356</v>
      </c>
      <c r="I553" s="6">
        <v>44011.516145833331</v>
      </c>
      <c r="J553" t="s">
        <v>16</v>
      </c>
      <c r="K553" s="6">
        <v>44013.27548611111</v>
      </c>
      <c r="M553" t="s">
        <v>4199</v>
      </c>
      <c r="N553" t="s">
        <v>4200</v>
      </c>
      <c r="Q553" t="s">
        <v>1350</v>
      </c>
      <c r="R553" t="s">
        <v>365</v>
      </c>
      <c r="S553" t="s">
        <v>4201</v>
      </c>
      <c r="T553" t="s">
        <v>338</v>
      </c>
      <c r="U553" t="s">
        <v>530</v>
      </c>
      <c r="W553" t="s">
        <v>4202</v>
      </c>
      <c r="Z553" t="s">
        <v>4199</v>
      </c>
      <c r="AA553" t="s">
        <v>4200</v>
      </c>
      <c r="AD553" t="s">
        <v>1350</v>
      </c>
      <c r="AE553" t="s">
        <v>365</v>
      </c>
      <c r="AF553" t="s">
        <v>4201</v>
      </c>
      <c r="AG553" t="s">
        <v>338</v>
      </c>
      <c r="AH553" t="s">
        <v>530</v>
      </c>
      <c r="AJ553" t="s">
        <v>4202</v>
      </c>
      <c r="AL553" t="s">
        <v>339</v>
      </c>
      <c r="AM553">
        <v>1</v>
      </c>
      <c r="AN553">
        <v>1</v>
      </c>
      <c r="AO553">
        <v>14899</v>
      </c>
      <c r="AQ553">
        <v>124468</v>
      </c>
      <c r="AR553">
        <v>53920001</v>
      </c>
      <c r="AS553">
        <v>9000000</v>
      </c>
      <c r="AT553" t="s">
        <v>40</v>
      </c>
      <c r="AW553" t="s">
        <v>343</v>
      </c>
      <c r="BY553" t="s">
        <v>342</v>
      </c>
      <c r="EQ553">
        <v>243396</v>
      </c>
      <c r="ER553" t="s">
        <v>3357</v>
      </c>
      <c r="EV553">
        <v>17285866</v>
      </c>
      <c r="EW553">
        <v>928</v>
      </c>
      <c r="EX553">
        <v>220420</v>
      </c>
      <c r="EY553" t="s">
        <v>4203</v>
      </c>
      <c r="EZ553">
        <v>1</v>
      </c>
      <c r="FC553">
        <v>95385</v>
      </c>
      <c r="FD553" t="s">
        <v>3531</v>
      </c>
    </row>
    <row r="554" spans="1:160" x14ac:dyDescent="0.3">
      <c r="A554" t="str">
        <f>VLOOKUP(B554,Table2[],3,FALSE)</f>
        <v>Digital</v>
      </c>
      <c r="B554" t="str">
        <f>IF(OR(ISNUMBER(FIND("QVC",Z554)),ISNUMBER(FIND("QVC",AL554))),"QVC",IF(OR(ISNUMBER(FIND("NCO",H554)),ISNUMBER(FIND("NCO",Y554))), "NCO", IF(AL554="consumer","PMD.com",VLOOKUP(LEFT(H554,2),Tables!$E$1:$F$11,2,FALSE))))</f>
        <v>PMD.com</v>
      </c>
      <c r="C554">
        <f t="shared" si="25"/>
        <v>53920001</v>
      </c>
      <c r="D554">
        <f t="shared" si="26"/>
        <v>1</v>
      </c>
      <c r="E554" t="str">
        <f t="shared" ca="1" si="24"/>
        <v>shifted orders shipped</v>
      </c>
      <c r="F554" t="s">
        <v>3539</v>
      </c>
      <c r="G554" t="s">
        <v>335</v>
      </c>
      <c r="H554" t="s">
        <v>3110</v>
      </c>
      <c r="I554" s="6">
        <v>44011.382592592592</v>
      </c>
      <c r="J554" t="s">
        <v>16</v>
      </c>
      <c r="K554" s="6">
        <v>44013.275775462964</v>
      </c>
      <c r="M554" t="s">
        <v>4204</v>
      </c>
      <c r="N554" t="s">
        <v>4205</v>
      </c>
      <c r="Q554" t="s">
        <v>1095</v>
      </c>
      <c r="R554" t="s">
        <v>414</v>
      </c>
      <c r="S554" t="s">
        <v>4206</v>
      </c>
      <c r="T554" t="s">
        <v>338</v>
      </c>
      <c r="U554" t="s">
        <v>530</v>
      </c>
      <c r="W554" t="s">
        <v>4207</v>
      </c>
      <c r="Z554" t="s">
        <v>4204</v>
      </c>
      <c r="AA554" t="s">
        <v>4205</v>
      </c>
      <c r="AD554" t="s">
        <v>1095</v>
      </c>
      <c r="AE554" t="s">
        <v>414</v>
      </c>
      <c r="AF554" t="s">
        <v>4206</v>
      </c>
      <c r="AG554" t="s">
        <v>338</v>
      </c>
      <c r="AH554" t="s">
        <v>530</v>
      </c>
      <c r="AJ554" t="s">
        <v>4207</v>
      </c>
      <c r="AL554" t="s">
        <v>339</v>
      </c>
      <c r="AM554">
        <v>1</v>
      </c>
      <c r="AN554">
        <v>1</v>
      </c>
      <c r="AO554">
        <v>14899</v>
      </c>
      <c r="AQ554">
        <v>124468</v>
      </c>
      <c r="AR554">
        <v>53920001</v>
      </c>
      <c r="AS554">
        <v>9000000</v>
      </c>
      <c r="AT554" t="s">
        <v>40</v>
      </c>
      <c r="AW554" t="s">
        <v>343</v>
      </c>
      <c r="BY554" t="s">
        <v>342</v>
      </c>
      <c r="EQ554">
        <v>243396</v>
      </c>
      <c r="ER554" t="s">
        <v>3111</v>
      </c>
      <c r="EV554">
        <v>17285739</v>
      </c>
      <c r="EW554">
        <v>928</v>
      </c>
      <c r="EX554">
        <v>220295</v>
      </c>
      <c r="EY554" t="s">
        <v>4208</v>
      </c>
      <c r="EZ554">
        <v>1</v>
      </c>
      <c r="FC554">
        <v>95384</v>
      </c>
      <c r="FD554" t="s">
        <v>3530</v>
      </c>
    </row>
    <row r="555" spans="1:160" x14ac:dyDescent="0.3">
      <c r="A555" t="str">
        <f>VLOOKUP(B555,Table2[],3,FALSE)</f>
        <v>Digital</v>
      </c>
      <c r="B555" t="str">
        <f>IF(OR(ISNUMBER(FIND("QVC",Z555)),ISNUMBER(FIND("QVC",AL555))),"QVC",IF(OR(ISNUMBER(FIND("NCO",H555)),ISNUMBER(FIND("NCO",Y555))), "NCO", IF(AL555="consumer","PMD.com",VLOOKUP(LEFT(H555,2),Tables!$E$1:$F$11,2,FALSE))))</f>
        <v>PMD.com</v>
      </c>
      <c r="C555">
        <f t="shared" si="25"/>
        <v>52430001</v>
      </c>
      <c r="D555">
        <f t="shared" si="26"/>
        <v>1</v>
      </c>
      <c r="E555" t="str">
        <f t="shared" ca="1" si="24"/>
        <v>shifted orders shipped</v>
      </c>
      <c r="F555" t="s">
        <v>3539</v>
      </c>
      <c r="G555" t="s">
        <v>335</v>
      </c>
      <c r="H555" t="s">
        <v>3110</v>
      </c>
      <c r="I555" s="6">
        <v>44011.382592592592</v>
      </c>
      <c r="J555" t="s">
        <v>16</v>
      </c>
      <c r="K555" s="6">
        <v>44013.275775462964</v>
      </c>
      <c r="M555" t="s">
        <v>4204</v>
      </c>
      <c r="N555" t="s">
        <v>4205</v>
      </c>
      <c r="Q555" t="s">
        <v>1095</v>
      </c>
      <c r="R555" t="s">
        <v>414</v>
      </c>
      <c r="S555" t="s">
        <v>4206</v>
      </c>
      <c r="T555" t="s">
        <v>338</v>
      </c>
      <c r="U555" t="s">
        <v>530</v>
      </c>
      <c r="W555" t="s">
        <v>4207</v>
      </c>
      <c r="Z555" t="s">
        <v>4204</v>
      </c>
      <c r="AA555" t="s">
        <v>4205</v>
      </c>
      <c r="AD555" t="s">
        <v>1095</v>
      </c>
      <c r="AE555" t="s">
        <v>414</v>
      </c>
      <c r="AF555" t="s">
        <v>4206</v>
      </c>
      <c r="AG555" t="s">
        <v>338</v>
      </c>
      <c r="AH555" t="s">
        <v>530</v>
      </c>
      <c r="AJ555" t="s">
        <v>4207</v>
      </c>
      <c r="AL555" t="s">
        <v>339</v>
      </c>
      <c r="AM555">
        <v>1</v>
      </c>
      <c r="AN555">
        <v>1</v>
      </c>
      <c r="AO555">
        <v>12063</v>
      </c>
      <c r="AQ555">
        <v>127155</v>
      </c>
      <c r="AR555">
        <v>52430001</v>
      </c>
      <c r="AS555" t="s">
        <v>927</v>
      </c>
      <c r="AT555" t="s">
        <v>75</v>
      </c>
      <c r="AW555" t="s">
        <v>340</v>
      </c>
      <c r="AX555" t="s">
        <v>340</v>
      </c>
      <c r="AY555" t="s">
        <v>357</v>
      </c>
      <c r="AZ555" t="s">
        <v>363</v>
      </c>
      <c r="BY555" t="s">
        <v>342</v>
      </c>
      <c r="EQ555">
        <v>249990</v>
      </c>
      <c r="ER555" t="s">
        <v>3111</v>
      </c>
      <c r="EV555">
        <v>17285739</v>
      </c>
      <c r="EW555">
        <v>928</v>
      </c>
      <c r="EX555">
        <v>220295</v>
      </c>
      <c r="EY555" t="s">
        <v>4208</v>
      </c>
      <c r="EZ555">
        <v>1</v>
      </c>
      <c r="FC555">
        <v>95384</v>
      </c>
      <c r="FD555" t="s">
        <v>3530</v>
      </c>
    </row>
    <row r="556" spans="1:160" x14ac:dyDescent="0.3">
      <c r="A556" t="str">
        <f>VLOOKUP(B556,Table2[],3,FALSE)</f>
        <v>Digital</v>
      </c>
      <c r="B556" t="str">
        <f>IF(OR(ISNUMBER(FIND("QVC",Z556)),ISNUMBER(FIND("QVC",AL556))),"QVC",IF(OR(ISNUMBER(FIND("NCO",H556)),ISNUMBER(FIND("NCO",Y556))), "NCO", IF(AL556="consumer","PMD.com",VLOOKUP(LEFT(H556,2),Tables!$E$1:$F$11,2,FALSE))))</f>
        <v>PMD.com</v>
      </c>
      <c r="C556">
        <f t="shared" si="25"/>
        <v>51090030</v>
      </c>
      <c r="D556">
        <f t="shared" si="26"/>
        <v>1</v>
      </c>
      <c r="E556" t="str">
        <f t="shared" ca="1" si="24"/>
        <v>shifted orders shipped</v>
      </c>
      <c r="F556" t="s">
        <v>3539</v>
      </c>
      <c r="G556" t="s">
        <v>335</v>
      </c>
      <c r="H556" t="s">
        <v>3110</v>
      </c>
      <c r="I556" s="6">
        <v>44011.382592592592</v>
      </c>
      <c r="J556" t="s">
        <v>16</v>
      </c>
      <c r="K556" s="6">
        <v>44013.275775462964</v>
      </c>
      <c r="M556" t="s">
        <v>4204</v>
      </c>
      <c r="N556" t="s">
        <v>4205</v>
      </c>
      <c r="Q556" t="s">
        <v>1095</v>
      </c>
      <c r="R556" t="s">
        <v>414</v>
      </c>
      <c r="S556" t="s">
        <v>4206</v>
      </c>
      <c r="T556" t="s">
        <v>338</v>
      </c>
      <c r="U556" t="s">
        <v>530</v>
      </c>
      <c r="W556" t="s">
        <v>4207</v>
      </c>
      <c r="Z556" t="s">
        <v>4204</v>
      </c>
      <c r="AA556" t="s">
        <v>4205</v>
      </c>
      <c r="AD556" t="s">
        <v>1095</v>
      </c>
      <c r="AE556" t="s">
        <v>414</v>
      </c>
      <c r="AF556" t="s">
        <v>4206</v>
      </c>
      <c r="AG556" t="s">
        <v>338</v>
      </c>
      <c r="AH556" t="s">
        <v>530</v>
      </c>
      <c r="AJ556" t="s">
        <v>4207</v>
      </c>
      <c r="AL556" t="s">
        <v>339</v>
      </c>
      <c r="AM556">
        <v>1</v>
      </c>
      <c r="AN556">
        <v>1</v>
      </c>
      <c r="AO556">
        <v>6688</v>
      </c>
      <c r="AQ556">
        <v>125960</v>
      </c>
      <c r="AR556">
        <v>51090030</v>
      </c>
      <c r="AS556" t="s">
        <v>3043</v>
      </c>
      <c r="AT556" t="s">
        <v>628</v>
      </c>
      <c r="AW556" t="s">
        <v>343</v>
      </c>
      <c r="BY556" t="s">
        <v>342</v>
      </c>
      <c r="BZ556" t="b">
        <v>0</v>
      </c>
      <c r="EQ556">
        <v>243047</v>
      </c>
      <c r="ER556" t="s">
        <v>3111</v>
      </c>
      <c r="EV556">
        <v>17285739</v>
      </c>
      <c r="EW556">
        <v>928</v>
      </c>
      <c r="EX556">
        <v>220295</v>
      </c>
      <c r="EY556" t="s">
        <v>4208</v>
      </c>
      <c r="EZ556">
        <v>1</v>
      </c>
      <c r="FC556">
        <v>95384</v>
      </c>
      <c r="FD556" t="s">
        <v>3530</v>
      </c>
    </row>
    <row r="557" spans="1:160" x14ac:dyDescent="0.3">
      <c r="A557" t="str">
        <f>VLOOKUP(B557,Table2[],3,FALSE)</f>
        <v>Digital</v>
      </c>
      <c r="B557" t="str">
        <f>IF(OR(ISNUMBER(FIND("QVC",Z557)),ISNUMBER(FIND("QVC",AL557))),"QVC",IF(OR(ISNUMBER(FIND("NCO",H557)),ISNUMBER(FIND("NCO",Y557))), "NCO", IF(AL557="consumer","PMD.com",VLOOKUP(LEFT(H557,2),Tables!$E$1:$F$11,2,FALSE))))</f>
        <v>PMD.com</v>
      </c>
      <c r="C557">
        <f t="shared" si="25"/>
        <v>7837</v>
      </c>
      <c r="D557">
        <f t="shared" si="26"/>
        <v>1</v>
      </c>
      <c r="E557" t="str">
        <f t="shared" ca="1" si="24"/>
        <v>shifted orders shipped</v>
      </c>
      <c r="F557" t="s">
        <v>3539</v>
      </c>
      <c r="G557" t="s">
        <v>335</v>
      </c>
      <c r="H557" t="s">
        <v>3110</v>
      </c>
      <c r="I557" s="6">
        <v>44011.382592592592</v>
      </c>
      <c r="J557" t="s">
        <v>16</v>
      </c>
      <c r="K557" s="6">
        <v>44013.275775462964</v>
      </c>
      <c r="M557" t="s">
        <v>4204</v>
      </c>
      <c r="N557" t="s">
        <v>4205</v>
      </c>
      <c r="Q557" t="s">
        <v>1095</v>
      </c>
      <c r="R557" t="s">
        <v>414</v>
      </c>
      <c r="S557" t="s">
        <v>4206</v>
      </c>
      <c r="T557" t="s">
        <v>338</v>
      </c>
      <c r="U557" t="s">
        <v>530</v>
      </c>
      <c r="W557" t="s">
        <v>4207</v>
      </c>
      <c r="Z557" t="s">
        <v>4204</v>
      </c>
      <c r="AA557" t="s">
        <v>4205</v>
      </c>
      <c r="AD557" t="s">
        <v>1095</v>
      </c>
      <c r="AE557" t="s">
        <v>414</v>
      </c>
      <c r="AF557" t="s">
        <v>4206</v>
      </c>
      <c r="AG557" t="s">
        <v>338</v>
      </c>
      <c r="AH557" t="s">
        <v>530</v>
      </c>
      <c r="AJ557" t="s">
        <v>4207</v>
      </c>
      <c r="AL557" t="s">
        <v>339</v>
      </c>
      <c r="AM557">
        <v>1</v>
      </c>
      <c r="AN557">
        <v>1</v>
      </c>
      <c r="AO557">
        <v>456</v>
      </c>
      <c r="AQ557">
        <v>126760</v>
      </c>
      <c r="AR557">
        <v>7837</v>
      </c>
      <c r="AS557" t="s">
        <v>156</v>
      </c>
      <c r="AT557" t="s">
        <v>157</v>
      </c>
      <c r="AW557" t="s">
        <v>349</v>
      </c>
      <c r="AX557" t="s">
        <v>489</v>
      </c>
      <c r="AY557" t="s">
        <v>345</v>
      </c>
      <c r="AZ557">
        <v>0</v>
      </c>
      <c r="BY557" t="s">
        <v>342</v>
      </c>
      <c r="BZ557" t="b">
        <v>0</v>
      </c>
      <c r="EQ557">
        <v>246635</v>
      </c>
      <c r="ER557" t="s">
        <v>3111</v>
      </c>
      <c r="EV557">
        <v>17285739</v>
      </c>
      <c r="EW557">
        <v>928</v>
      </c>
      <c r="EX557">
        <v>220295</v>
      </c>
      <c r="EY557" t="s">
        <v>4208</v>
      </c>
      <c r="EZ557">
        <v>1</v>
      </c>
      <c r="FC557">
        <v>7837</v>
      </c>
      <c r="FD557" t="s">
        <v>157</v>
      </c>
    </row>
    <row r="558" spans="1:160" x14ac:dyDescent="0.3">
      <c r="A558" t="str">
        <f>VLOOKUP(B558,Table2[],3,FALSE)</f>
        <v>Digital</v>
      </c>
      <c r="B558" t="str">
        <f>IF(OR(ISNUMBER(FIND("QVC",Z558)),ISNUMBER(FIND("QVC",AL558))),"QVC",IF(OR(ISNUMBER(FIND("NCO",H558)),ISNUMBER(FIND("NCO",Y558))), "NCO", IF(AL558="consumer","PMD.com",VLOOKUP(LEFT(H558,2),Tables!$E$1:$F$11,2,FALSE))))</f>
        <v>PMD.com</v>
      </c>
      <c r="C558">
        <f t="shared" si="25"/>
        <v>54010001</v>
      </c>
      <c r="D558">
        <f t="shared" si="26"/>
        <v>1</v>
      </c>
      <c r="E558" t="str">
        <f t="shared" ca="1" si="24"/>
        <v>shifted orders shipped</v>
      </c>
      <c r="F558" t="s">
        <v>3539</v>
      </c>
      <c r="G558" t="s">
        <v>335</v>
      </c>
      <c r="H558" t="s">
        <v>2793</v>
      </c>
      <c r="I558" s="6">
        <v>44008.568749999999</v>
      </c>
      <c r="J558" t="s">
        <v>16</v>
      </c>
      <c r="K558" s="6">
        <v>44013.275972222225</v>
      </c>
      <c r="M558" t="s">
        <v>4209</v>
      </c>
      <c r="N558" t="s">
        <v>4210</v>
      </c>
      <c r="Q558" t="s">
        <v>902</v>
      </c>
      <c r="R558" t="s">
        <v>365</v>
      </c>
      <c r="S558" t="s">
        <v>4211</v>
      </c>
      <c r="T558" t="s">
        <v>338</v>
      </c>
      <c r="U558" t="s">
        <v>530</v>
      </c>
      <c r="W558" t="s">
        <v>4212</v>
      </c>
      <c r="Z558" t="s">
        <v>4209</v>
      </c>
      <c r="AA558" t="s">
        <v>4210</v>
      </c>
      <c r="AD558" t="s">
        <v>902</v>
      </c>
      <c r="AE558" t="s">
        <v>365</v>
      </c>
      <c r="AF558" t="s">
        <v>4211</v>
      </c>
      <c r="AG558" t="s">
        <v>338</v>
      </c>
      <c r="AH558" t="s">
        <v>530</v>
      </c>
      <c r="AJ558" t="s">
        <v>4212</v>
      </c>
      <c r="AL558" t="s">
        <v>339</v>
      </c>
      <c r="AM558">
        <v>1</v>
      </c>
      <c r="AN558">
        <v>1</v>
      </c>
      <c r="AO558">
        <v>6300</v>
      </c>
      <c r="AQ558">
        <v>124476</v>
      </c>
      <c r="AR558">
        <v>54010001</v>
      </c>
      <c r="AS558" t="s">
        <v>577</v>
      </c>
      <c r="AT558" t="s">
        <v>35</v>
      </c>
      <c r="AW558" t="s">
        <v>340</v>
      </c>
      <c r="AX558">
        <v>0</v>
      </c>
      <c r="AY558" t="s">
        <v>348</v>
      </c>
      <c r="AZ558">
        <v>0</v>
      </c>
      <c r="BY558" t="s">
        <v>342</v>
      </c>
      <c r="EQ558">
        <v>252076</v>
      </c>
      <c r="ER558" t="s">
        <v>2794</v>
      </c>
      <c r="EV558">
        <v>17285091</v>
      </c>
      <c r="EW558">
        <v>928</v>
      </c>
      <c r="EX558">
        <v>219567</v>
      </c>
      <c r="EY558" t="s">
        <v>4213</v>
      </c>
      <c r="EZ558">
        <v>1</v>
      </c>
      <c r="FC558" t="s">
        <v>632</v>
      </c>
      <c r="FD558" t="s">
        <v>633</v>
      </c>
    </row>
    <row r="559" spans="1:160" x14ac:dyDescent="0.3">
      <c r="A559" t="str">
        <f>VLOOKUP(B559,Table2[],3,FALSE)</f>
        <v>Digital</v>
      </c>
      <c r="B559" t="str">
        <f>IF(OR(ISNUMBER(FIND("QVC",Z559)),ISNUMBER(FIND("QVC",AL559))),"QVC",IF(OR(ISNUMBER(FIND("NCO",H559)),ISNUMBER(FIND("NCO",Y559))), "NCO", IF(AL559="consumer","PMD.com",VLOOKUP(LEFT(H559,2),Tables!$E$1:$F$11,2,FALSE))))</f>
        <v>PMD.com</v>
      </c>
      <c r="C559">
        <f t="shared" si="25"/>
        <v>5260</v>
      </c>
      <c r="D559">
        <f t="shared" si="26"/>
        <v>1</v>
      </c>
      <c r="E559" t="str">
        <f t="shared" ca="1" si="24"/>
        <v>shifted orders shipped</v>
      </c>
      <c r="F559" t="s">
        <v>3539</v>
      </c>
      <c r="G559" t="s">
        <v>335</v>
      </c>
      <c r="H559" t="s">
        <v>2793</v>
      </c>
      <c r="I559" s="6">
        <v>44008.568749999999</v>
      </c>
      <c r="J559" t="s">
        <v>16</v>
      </c>
      <c r="K559" s="6">
        <v>44013.275972222225</v>
      </c>
      <c r="M559" t="s">
        <v>4209</v>
      </c>
      <c r="N559" t="s">
        <v>4210</v>
      </c>
      <c r="Q559" t="s">
        <v>902</v>
      </c>
      <c r="R559" t="s">
        <v>365</v>
      </c>
      <c r="S559" t="s">
        <v>4211</v>
      </c>
      <c r="T559" t="s">
        <v>338</v>
      </c>
      <c r="U559" t="s">
        <v>530</v>
      </c>
      <c r="W559" t="s">
        <v>4212</v>
      </c>
      <c r="Z559" t="s">
        <v>4209</v>
      </c>
      <c r="AA559" t="s">
        <v>4210</v>
      </c>
      <c r="AD559" t="s">
        <v>902</v>
      </c>
      <c r="AE559" t="s">
        <v>365</v>
      </c>
      <c r="AF559" t="s">
        <v>4211</v>
      </c>
      <c r="AG559" t="s">
        <v>338</v>
      </c>
      <c r="AH559" t="s">
        <v>530</v>
      </c>
      <c r="AJ559" t="s">
        <v>4212</v>
      </c>
      <c r="AL559" t="s">
        <v>339</v>
      </c>
      <c r="AM559">
        <v>1</v>
      </c>
      <c r="AN559">
        <v>1</v>
      </c>
      <c r="AO559">
        <v>6390</v>
      </c>
      <c r="AQ559">
        <v>124400</v>
      </c>
      <c r="AR559">
        <v>5260</v>
      </c>
      <c r="AS559" t="s">
        <v>1228</v>
      </c>
      <c r="AT559" t="s">
        <v>173</v>
      </c>
      <c r="AW559" t="s">
        <v>352</v>
      </c>
      <c r="AX559" t="s">
        <v>352</v>
      </c>
      <c r="AY559" t="s">
        <v>353</v>
      </c>
      <c r="AZ559" t="s">
        <v>384</v>
      </c>
      <c r="BY559" t="s">
        <v>342</v>
      </c>
      <c r="EQ559">
        <v>250591</v>
      </c>
      <c r="ER559" t="s">
        <v>2794</v>
      </c>
      <c r="EV559">
        <v>17285091</v>
      </c>
      <c r="EW559">
        <v>928</v>
      </c>
      <c r="EX559">
        <v>219567</v>
      </c>
      <c r="EY559" t="s">
        <v>4213</v>
      </c>
      <c r="EZ559">
        <v>1</v>
      </c>
      <c r="FC559">
        <v>5260</v>
      </c>
      <c r="FD559" t="s">
        <v>173</v>
      </c>
    </row>
    <row r="560" spans="1:160" x14ac:dyDescent="0.3">
      <c r="A560" t="str">
        <f>VLOOKUP(B560,Table2[],3,FALSE)</f>
        <v>Digital</v>
      </c>
      <c r="B560" t="str">
        <f>IF(OR(ISNUMBER(FIND("QVC",Z560)),ISNUMBER(FIND("QVC",AL560))),"QVC",IF(OR(ISNUMBER(FIND("NCO",H560)),ISNUMBER(FIND("NCO",Y560))), "NCO", IF(AL560="consumer","PMD.com",VLOOKUP(LEFT(H560,2),Tables!$E$1:$F$11,2,FALSE))))</f>
        <v>PMD.com</v>
      </c>
      <c r="C560">
        <f t="shared" si="25"/>
        <v>53900001</v>
      </c>
      <c r="D560">
        <f t="shared" si="26"/>
        <v>1</v>
      </c>
      <c r="E560" t="str">
        <f t="shared" ca="1" si="24"/>
        <v>shifted orders shipped</v>
      </c>
      <c r="F560" t="s">
        <v>3539</v>
      </c>
      <c r="G560" t="s">
        <v>335</v>
      </c>
      <c r="H560" t="s">
        <v>2793</v>
      </c>
      <c r="I560" s="6">
        <v>44008.568749999999</v>
      </c>
      <c r="J560" t="s">
        <v>16</v>
      </c>
      <c r="K560" s="6">
        <v>44013.275972222225</v>
      </c>
      <c r="M560" t="s">
        <v>4209</v>
      </c>
      <c r="N560" t="s">
        <v>4210</v>
      </c>
      <c r="Q560" t="s">
        <v>902</v>
      </c>
      <c r="R560" t="s">
        <v>365</v>
      </c>
      <c r="S560" t="s">
        <v>4211</v>
      </c>
      <c r="T560" t="s">
        <v>338</v>
      </c>
      <c r="U560" t="s">
        <v>530</v>
      </c>
      <c r="W560" t="s">
        <v>4212</v>
      </c>
      <c r="Z560" t="s">
        <v>4209</v>
      </c>
      <c r="AA560" t="s">
        <v>4210</v>
      </c>
      <c r="AD560" t="s">
        <v>902</v>
      </c>
      <c r="AE560" t="s">
        <v>365</v>
      </c>
      <c r="AF560" t="s">
        <v>4211</v>
      </c>
      <c r="AG560" t="s">
        <v>338</v>
      </c>
      <c r="AH560" t="s">
        <v>530</v>
      </c>
      <c r="AJ560" t="s">
        <v>4212</v>
      </c>
      <c r="AL560" t="s">
        <v>339</v>
      </c>
      <c r="AM560">
        <v>1</v>
      </c>
      <c r="AN560">
        <v>1</v>
      </c>
      <c r="AO560">
        <v>31217</v>
      </c>
      <c r="AQ560">
        <v>124466</v>
      </c>
      <c r="AR560">
        <v>53900001</v>
      </c>
      <c r="AS560" t="s">
        <v>1697</v>
      </c>
      <c r="AT560" t="s">
        <v>104</v>
      </c>
      <c r="AW560" t="s">
        <v>343</v>
      </c>
      <c r="BY560" t="s">
        <v>342</v>
      </c>
      <c r="EQ560">
        <v>247378</v>
      </c>
      <c r="ER560" t="s">
        <v>2794</v>
      </c>
      <c r="EV560">
        <v>17285091</v>
      </c>
      <c r="EW560">
        <v>928</v>
      </c>
      <c r="EX560">
        <v>219567</v>
      </c>
      <c r="EY560" t="s">
        <v>4213</v>
      </c>
      <c r="EZ560">
        <v>1</v>
      </c>
      <c r="FC560" t="s">
        <v>632</v>
      </c>
      <c r="FD560" t="s">
        <v>633</v>
      </c>
    </row>
    <row r="561" spans="1:160" x14ac:dyDescent="0.3">
      <c r="A561" t="str">
        <f>VLOOKUP(B561,Table2[],3,FALSE)</f>
        <v>Digital</v>
      </c>
      <c r="B561" t="str">
        <f>IF(OR(ISNUMBER(FIND("QVC",Z561)),ISNUMBER(FIND("QVC",AL561))),"QVC",IF(OR(ISNUMBER(FIND("NCO",H561)),ISNUMBER(FIND("NCO",Y561))), "NCO", IF(AL561="consumer","PMD.com",VLOOKUP(LEFT(H561,2),Tables!$E$1:$F$11,2,FALSE))))</f>
        <v>PMD.com</v>
      </c>
      <c r="C561">
        <f t="shared" si="25"/>
        <v>5237</v>
      </c>
      <c r="D561">
        <f t="shared" si="26"/>
        <v>2</v>
      </c>
      <c r="E561" t="str">
        <f t="shared" ca="1" si="24"/>
        <v>shifted orders shipped</v>
      </c>
      <c r="F561" t="s">
        <v>3539</v>
      </c>
      <c r="G561" t="s">
        <v>335</v>
      </c>
      <c r="H561" t="s">
        <v>2793</v>
      </c>
      <c r="I561" s="6">
        <v>44008.568749999999</v>
      </c>
      <c r="J561" t="s">
        <v>16</v>
      </c>
      <c r="K561" s="6">
        <v>44013.275972222225</v>
      </c>
      <c r="M561" t="s">
        <v>4209</v>
      </c>
      <c r="N561" t="s">
        <v>4210</v>
      </c>
      <c r="Q561" t="s">
        <v>902</v>
      </c>
      <c r="R561" t="s">
        <v>365</v>
      </c>
      <c r="S561" t="s">
        <v>4211</v>
      </c>
      <c r="T561" t="s">
        <v>338</v>
      </c>
      <c r="U561" t="s">
        <v>530</v>
      </c>
      <c r="W561" t="s">
        <v>4212</v>
      </c>
      <c r="Z561" t="s">
        <v>4209</v>
      </c>
      <c r="AA561" t="s">
        <v>4210</v>
      </c>
      <c r="AD561" t="s">
        <v>902</v>
      </c>
      <c r="AE561" t="s">
        <v>365</v>
      </c>
      <c r="AF561" t="s">
        <v>4211</v>
      </c>
      <c r="AG561" t="s">
        <v>338</v>
      </c>
      <c r="AH561" t="s">
        <v>530</v>
      </c>
      <c r="AJ561" t="s">
        <v>4212</v>
      </c>
      <c r="AL561" t="s">
        <v>339</v>
      </c>
      <c r="AM561">
        <v>2</v>
      </c>
      <c r="AN561">
        <v>2</v>
      </c>
      <c r="AO561">
        <v>6549</v>
      </c>
      <c r="AQ561">
        <v>124397</v>
      </c>
      <c r="AR561">
        <v>5237</v>
      </c>
      <c r="AS561" t="s">
        <v>21</v>
      </c>
      <c r="AT561" t="s">
        <v>22</v>
      </c>
      <c r="AW561" t="s">
        <v>352</v>
      </c>
      <c r="AX561" t="s">
        <v>352</v>
      </c>
      <c r="AY561" t="s">
        <v>353</v>
      </c>
      <c r="AZ561" t="s">
        <v>355</v>
      </c>
      <c r="BY561" t="s">
        <v>342</v>
      </c>
      <c r="EQ561">
        <v>247509</v>
      </c>
      <c r="ER561" t="s">
        <v>2794</v>
      </c>
      <c r="EV561">
        <v>17285091</v>
      </c>
      <c r="EW561">
        <v>928</v>
      </c>
      <c r="EX561">
        <v>219567</v>
      </c>
      <c r="EY561" t="s">
        <v>4213</v>
      </c>
      <c r="EZ561">
        <v>1</v>
      </c>
      <c r="FC561">
        <v>5237</v>
      </c>
      <c r="FD561" t="s">
        <v>22</v>
      </c>
    </row>
    <row r="562" spans="1:160" x14ac:dyDescent="0.3">
      <c r="A562" t="str">
        <f>VLOOKUP(B562,Table2[],3,FALSE)</f>
        <v>Digital</v>
      </c>
      <c r="B562" t="str">
        <f>IF(OR(ISNUMBER(FIND("QVC",Z562)),ISNUMBER(FIND("QVC",AL562))),"QVC",IF(OR(ISNUMBER(FIND("NCO",H562)),ISNUMBER(FIND("NCO",Y562))), "NCO", IF(AL562="consumer","PMD.com",VLOOKUP(LEFT(H562,2),Tables!$E$1:$F$11,2,FALSE))))</f>
        <v>PMD.com</v>
      </c>
      <c r="C562">
        <f t="shared" si="25"/>
        <v>53730001</v>
      </c>
      <c r="D562">
        <f t="shared" si="26"/>
        <v>1</v>
      </c>
      <c r="E562" t="str">
        <f t="shared" ca="1" si="24"/>
        <v>shifted orders shipped</v>
      </c>
      <c r="F562" t="s">
        <v>3539</v>
      </c>
      <c r="G562" t="s">
        <v>335</v>
      </c>
      <c r="H562" t="s">
        <v>3060</v>
      </c>
      <c r="I562" s="6">
        <v>44011.351782407408</v>
      </c>
      <c r="J562" t="s">
        <v>16</v>
      </c>
      <c r="K562" s="6">
        <v>44013.276493055557</v>
      </c>
      <c r="M562" t="s">
        <v>4214</v>
      </c>
      <c r="N562" t="s">
        <v>4215</v>
      </c>
      <c r="Q562" t="s">
        <v>653</v>
      </c>
      <c r="R562" t="s">
        <v>359</v>
      </c>
      <c r="S562" t="s">
        <v>4216</v>
      </c>
      <c r="T562" t="s">
        <v>338</v>
      </c>
      <c r="U562" t="s">
        <v>530</v>
      </c>
      <c r="W562" t="s">
        <v>4217</v>
      </c>
      <c r="Z562" t="s">
        <v>4214</v>
      </c>
      <c r="AA562" t="s">
        <v>4215</v>
      </c>
      <c r="AD562" t="s">
        <v>653</v>
      </c>
      <c r="AE562" t="s">
        <v>359</v>
      </c>
      <c r="AF562" t="s">
        <v>4216</v>
      </c>
      <c r="AG562" t="s">
        <v>338</v>
      </c>
      <c r="AH562" t="s">
        <v>530</v>
      </c>
      <c r="AJ562" t="s">
        <v>4217</v>
      </c>
      <c r="AL562" t="s">
        <v>339</v>
      </c>
      <c r="AM562">
        <v>1</v>
      </c>
      <c r="AN562">
        <v>1</v>
      </c>
      <c r="AO562">
        <v>1366</v>
      </c>
      <c r="AQ562">
        <v>124456</v>
      </c>
      <c r="AR562">
        <v>53730001</v>
      </c>
      <c r="AS562" t="s">
        <v>61</v>
      </c>
      <c r="AT562" t="s">
        <v>62</v>
      </c>
      <c r="AW562" t="s">
        <v>343</v>
      </c>
      <c r="BY562" t="s">
        <v>342</v>
      </c>
      <c r="EQ562">
        <v>245237</v>
      </c>
      <c r="ER562" t="s">
        <v>3061</v>
      </c>
      <c r="EV562">
        <v>17285714</v>
      </c>
      <c r="EW562">
        <v>928</v>
      </c>
      <c r="EX562">
        <v>220270</v>
      </c>
      <c r="EY562" t="s">
        <v>4218</v>
      </c>
      <c r="EZ562">
        <v>1</v>
      </c>
      <c r="FC562">
        <v>53730001</v>
      </c>
      <c r="FD562" t="s">
        <v>62</v>
      </c>
    </row>
    <row r="563" spans="1:160" x14ac:dyDescent="0.3">
      <c r="A563" t="str">
        <f>VLOOKUP(B563,Table2[],3,FALSE)</f>
        <v>Digital</v>
      </c>
      <c r="B563" t="str">
        <f>IF(OR(ISNUMBER(FIND("QVC",Z563)),ISNUMBER(FIND("QVC",AL563))),"QVC",IF(OR(ISNUMBER(FIND("NCO",H563)),ISNUMBER(FIND("NCO",Y563))), "NCO", IF(AL563="consumer","PMD.com",VLOOKUP(LEFT(H563,2),Tables!$E$1:$F$11,2,FALSE))))</f>
        <v>PMD.com</v>
      </c>
      <c r="C563">
        <f t="shared" si="25"/>
        <v>53200001</v>
      </c>
      <c r="D563">
        <f t="shared" si="26"/>
        <v>1</v>
      </c>
      <c r="E563" t="str">
        <f t="shared" ca="1" si="24"/>
        <v>shifted orders shipped</v>
      </c>
      <c r="F563" t="s">
        <v>3539</v>
      </c>
      <c r="G563" t="s">
        <v>335</v>
      </c>
      <c r="H563" t="s">
        <v>3194</v>
      </c>
      <c r="I563" s="6">
        <v>44011.430810185186</v>
      </c>
      <c r="J563" t="s">
        <v>16</v>
      </c>
      <c r="K563" s="6">
        <v>44013.276516203703</v>
      </c>
      <c r="M563" t="s">
        <v>4219</v>
      </c>
      <c r="N563" t="s">
        <v>4220</v>
      </c>
      <c r="O563" t="s">
        <v>1194</v>
      </c>
      <c r="Q563" t="s">
        <v>1872</v>
      </c>
      <c r="R563" t="s">
        <v>359</v>
      </c>
      <c r="S563" t="s">
        <v>4221</v>
      </c>
      <c r="T563" t="s">
        <v>338</v>
      </c>
      <c r="U563" t="s">
        <v>530</v>
      </c>
      <c r="W563" t="s">
        <v>4222</v>
      </c>
      <c r="Z563" t="s">
        <v>4219</v>
      </c>
      <c r="AA563" t="s">
        <v>4220</v>
      </c>
      <c r="AB563" t="s">
        <v>1194</v>
      </c>
      <c r="AD563" t="s">
        <v>1872</v>
      </c>
      <c r="AE563" t="s">
        <v>359</v>
      </c>
      <c r="AF563" t="s">
        <v>4221</v>
      </c>
      <c r="AG563" t="s">
        <v>338</v>
      </c>
      <c r="AH563" t="s">
        <v>530</v>
      </c>
      <c r="AJ563" t="s">
        <v>4222</v>
      </c>
      <c r="AL563" t="s">
        <v>339</v>
      </c>
      <c r="AM563">
        <v>1</v>
      </c>
      <c r="AN563">
        <v>1</v>
      </c>
      <c r="AO563">
        <v>15189</v>
      </c>
      <c r="AQ563">
        <v>123906</v>
      </c>
      <c r="AR563">
        <v>53200001</v>
      </c>
      <c r="AS563" t="s">
        <v>973</v>
      </c>
      <c r="AT563" t="s">
        <v>50</v>
      </c>
      <c r="AW563" t="s">
        <v>340</v>
      </c>
      <c r="AX563" t="s">
        <v>340</v>
      </c>
      <c r="AY563" t="s">
        <v>357</v>
      </c>
      <c r="AZ563" t="s">
        <v>363</v>
      </c>
      <c r="BY563" t="s">
        <v>342</v>
      </c>
      <c r="EQ563">
        <v>252156</v>
      </c>
      <c r="ER563" t="s">
        <v>3195</v>
      </c>
      <c r="EV563">
        <v>17285782</v>
      </c>
      <c r="EW563">
        <v>928</v>
      </c>
      <c r="EX563">
        <v>220339</v>
      </c>
      <c r="EY563">
        <v>9.2748999964335493E+25</v>
      </c>
      <c r="EZ563">
        <v>1</v>
      </c>
      <c r="FC563">
        <v>53200001</v>
      </c>
      <c r="FD563" t="s">
        <v>50</v>
      </c>
    </row>
    <row r="564" spans="1:160" x14ac:dyDescent="0.3">
      <c r="A564" t="str">
        <f>VLOOKUP(B564,Table2[],3,FALSE)</f>
        <v>Digital</v>
      </c>
      <c r="B564" t="str">
        <f>IF(OR(ISNUMBER(FIND("QVC",Z564)),ISNUMBER(FIND("QVC",AL564))),"QVC",IF(OR(ISNUMBER(FIND("NCO",H564)),ISNUMBER(FIND("NCO",Y564))), "NCO", IF(AL564="consumer","PMD.com",VLOOKUP(LEFT(H564,2),Tables!$E$1:$F$11,2,FALSE))))</f>
        <v>PMD.com</v>
      </c>
      <c r="C564">
        <f t="shared" si="25"/>
        <v>52240001</v>
      </c>
      <c r="D564">
        <f t="shared" si="26"/>
        <v>1</v>
      </c>
      <c r="E564" t="str">
        <f t="shared" ca="1" si="24"/>
        <v>shifted orders shipped</v>
      </c>
      <c r="F564" t="s">
        <v>3539</v>
      </c>
      <c r="G564" t="s">
        <v>335</v>
      </c>
      <c r="H564" t="s">
        <v>3364</v>
      </c>
      <c r="I564" s="6">
        <v>44011.522222222222</v>
      </c>
      <c r="J564" t="s">
        <v>16</v>
      </c>
      <c r="K564" s="6">
        <v>44013.276655092595</v>
      </c>
      <c r="M564" t="s">
        <v>4223</v>
      </c>
      <c r="N564" t="s">
        <v>4224</v>
      </c>
      <c r="Q564" t="s">
        <v>3435</v>
      </c>
      <c r="R564" t="s">
        <v>376</v>
      </c>
      <c r="S564" t="s">
        <v>4225</v>
      </c>
      <c r="T564" t="s">
        <v>338</v>
      </c>
      <c r="U564" t="s">
        <v>530</v>
      </c>
      <c r="W564" t="s">
        <v>4226</v>
      </c>
      <c r="Z564" t="s">
        <v>4223</v>
      </c>
      <c r="AA564" t="s">
        <v>4224</v>
      </c>
      <c r="AD564" t="s">
        <v>3435</v>
      </c>
      <c r="AE564" t="s">
        <v>376</v>
      </c>
      <c r="AF564" t="s">
        <v>4225</v>
      </c>
      <c r="AG564" t="s">
        <v>338</v>
      </c>
      <c r="AH564" t="s">
        <v>530</v>
      </c>
      <c r="AJ564" t="s">
        <v>4226</v>
      </c>
      <c r="AL564" t="s">
        <v>339</v>
      </c>
      <c r="AM564">
        <v>1</v>
      </c>
      <c r="AN564">
        <v>1</v>
      </c>
      <c r="AO564">
        <v>5995</v>
      </c>
      <c r="AQ564">
        <v>124435</v>
      </c>
      <c r="AR564">
        <v>52240001</v>
      </c>
      <c r="AS564" t="s">
        <v>2387</v>
      </c>
      <c r="AT564" t="s">
        <v>108</v>
      </c>
      <c r="AW564" t="s">
        <v>340</v>
      </c>
      <c r="AX564" t="s">
        <v>340</v>
      </c>
      <c r="AY564" t="s">
        <v>341</v>
      </c>
      <c r="AZ564">
        <v>0</v>
      </c>
      <c r="BY564" t="s">
        <v>342</v>
      </c>
      <c r="EQ564">
        <v>253361</v>
      </c>
      <c r="ER564" t="s">
        <v>3365</v>
      </c>
      <c r="EV564">
        <v>17285870</v>
      </c>
      <c r="EW564">
        <v>928</v>
      </c>
      <c r="EX564">
        <v>220424</v>
      </c>
      <c r="EY564" t="s">
        <v>4227</v>
      </c>
      <c r="EZ564">
        <v>1</v>
      </c>
      <c r="FC564">
        <v>52240001</v>
      </c>
      <c r="FD564" t="s">
        <v>108</v>
      </c>
    </row>
    <row r="565" spans="1:160" x14ac:dyDescent="0.3">
      <c r="A565" t="str">
        <f>VLOOKUP(B565,Table2[],3,FALSE)</f>
        <v>Digital</v>
      </c>
      <c r="B565" t="str">
        <f>IF(OR(ISNUMBER(FIND("QVC",Z565)),ISNUMBER(FIND("QVC",AL565))),"QVC",IF(OR(ISNUMBER(FIND("NCO",H565)),ISNUMBER(FIND("NCO",Y565))), "NCO", IF(AL565="consumer","PMD.com",VLOOKUP(LEFT(H565,2),Tables!$E$1:$F$11,2,FALSE))))</f>
        <v>PMD.com</v>
      </c>
      <c r="C565">
        <f t="shared" si="25"/>
        <v>54000001</v>
      </c>
      <c r="D565">
        <f t="shared" si="26"/>
        <v>1</v>
      </c>
      <c r="E565" t="str">
        <f t="shared" ca="1" si="24"/>
        <v>shifted orders shipped</v>
      </c>
      <c r="F565" t="s">
        <v>3539</v>
      </c>
      <c r="G565" t="s">
        <v>335</v>
      </c>
      <c r="H565" t="s">
        <v>3364</v>
      </c>
      <c r="I565" s="6">
        <v>44011.522222222222</v>
      </c>
      <c r="J565" t="s">
        <v>16</v>
      </c>
      <c r="K565" s="6">
        <v>44013.276655092595</v>
      </c>
      <c r="M565" t="s">
        <v>4223</v>
      </c>
      <c r="N565" t="s">
        <v>4224</v>
      </c>
      <c r="Q565" t="s">
        <v>3435</v>
      </c>
      <c r="R565" t="s">
        <v>376</v>
      </c>
      <c r="S565" t="s">
        <v>4225</v>
      </c>
      <c r="T565" t="s">
        <v>338</v>
      </c>
      <c r="U565" t="s">
        <v>530</v>
      </c>
      <c r="W565" t="s">
        <v>4226</v>
      </c>
      <c r="Z565" t="s">
        <v>4223</v>
      </c>
      <c r="AA565" t="s">
        <v>4224</v>
      </c>
      <c r="AD565" t="s">
        <v>3435</v>
      </c>
      <c r="AE565" t="s">
        <v>376</v>
      </c>
      <c r="AF565" t="s">
        <v>4225</v>
      </c>
      <c r="AG565" t="s">
        <v>338</v>
      </c>
      <c r="AH565" t="s">
        <v>530</v>
      </c>
      <c r="AJ565" t="s">
        <v>4226</v>
      </c>
      <c r="AL565" t="s">
        <v>339</v>
      </c>
      <c r="AM565">
        <v>1</v>
      </c>
      <c r="AN565">
        <v>1</v>
      </c>
      <c r="AO565">
        <v>8182</v>
      </c>
      <c r="AQ565">
        <v>124475</v>
      </c>
      <c r="AR565">
        <v>54000001</v>
      </c>
      <c r="AS565" t="s">
        <v>1251</v>
      </c>
      <c r="AT565" t="s">
        <v>84</v>
      </c>
      <c r="AW565" t="s">
        <v>343</v>
      </c>
      <c r="BY565" t="s">
        <v>342</v>
      </c>
      <c r="EQ565">
        <v>247294</v>
      </c>
      <c r="ER565" t="s">
        <v>3365</v>
      </c>
      <c r="EV565">
        <v>17285870</v>
      </c>
      <c r="EW565">
        <v>928</v>
      </c>
      <c r="EX565">
        <v>220424</v>
      </c>
      <c r="EY565" t="s">
        <v>4227</v>
      </c>
      <c r="EZ565">
        <v>1</v>
      </c>
      <c r="FC565">
        <v>54000001</v>
      </c>
      <c r="FD565" t="s">
        <v>84</v>
      </c>
    </row>
    <row r="566" spans="1:160" x14ac:dyDescent="0.3">
      <c r="A566" t="str">
        <f>VLOOKUP(B566,Table2[],3,FALSE)</f>
        <v>Digital</v>
      </c>
      <c r="B566" t="str">
        <f>IF(OR(ISNUMBER(FIND("QVC",Z566)),ISNUMBER(FIND("QVC",AL566))),"QVC",IF(OR(ISNUMBER(FIND("NCO",H566)),ISNUMBER(FIND("NCO",Y566))), "NCO", IF(AL566="consumer","PMD.com",VLOOKUP(LEFT(H566,2),Tables!$E$1:$F$11,2,FALSE))))</f>
        <v>PMD.com</v>
      </c>
      <c r="C566">
        <f t="shared" si="25"/>
        <v>51090001</v>
      </c>
      <c r="D566">
        <f t="shared" si="26"/>
        <v>1</v>
      </c>
      <c r="E566" t="str">
        <f t="shared" ca="1" si="24"/>
        <v>shifted orders shipped</v>
      </c>
      <c r="F566" t="s">
        <v>3539</v>
      </c>
      <c r="G566" t="s">
        <v>335</v>
      </c>
      <c r="H566" t="s">
        <v>3364</v>
      </c>
      <c r="I566" s="6">
        <v>44011.522222222222</v>
      </c>
      <c r="J566" t="s">
        <v>16</v>
      </c>
      <c r="K566" s="6">
        <v>44013.276655092595</v>
      </c>
      <c r="M566" t="s">
        <v>4223</v>
      </c>
      <c r="N566" t="s">
        <v>4224</v>
      </c>
      <c r="Q566" t="s">
        <v>3435</v>
      </c>
      <c r="R566" t="s">
        <v>376</v>
      </c>
      <c r="S566" t="s">
        <v>4225</v>
      </c>
      <c r="T566" t="s">
        <v>338</v>
      </c>
      <c r="U566" t="s">
        <v>530</v>
      </c>
      <c r="W566" t="s">
        <v>4226</v>
      </c>
      <c r="Z566" t="s">
        <v>4223</v>
      </c>
      <c r="AA566" t="s">
        <v>4224</v>
      </c>
      <c r="AD566" t="s">
        <v>3435</v>
      </c>
      <c r="AE566" t="s">
        <v>376</v>
      </c>
      <c r="AF566" t="s">
        <v>4225</v>
      </c>
      <c r="AG566" t="s">
        <v>338</v>
      </c>
      <c r="AH566" t="s">
        <v>530</v>
      </c>
      <c r="AJ566" t="s">
        <v>4226</v>
      </c>
      <c r="AL566" t="s">
        <v>339</v>
      </c>
      <c r="AM566">
        <v>1</v>
      </c>
      <c r="AN566">
        <v>1</v>
      </c>
      <c r="AO566">
        <v>4885</v>
      </c>
      <c r="AQ566">
        <v>124202</v>
      </c>
      <c r="AR566">
        <v>51090001</v>
      </c>
      <c r="AS566" t="s">
        <v>1986</v>
      </c>
      <c r="AT566" t="s">
        <v>60</v>
      </c>
      <c r="AW566" t="s">
        <v>340</v>
      </c>
      <c r="AX566" t="s">
        <v>340</v>
      </c>
      <c r="AY566" t="s">
        <v>357</v>
      </c>
      <c r="AZ566" t="s">
        <v>361</v>
      </c>
      <c r="BY566" t="s">
        <v>342</v>
      </c>
      <c r="EQ566">
        <v>250831</v>
      </c>
      <c r="ER566" t="s">
        <v>3365</v>
      </c>
      <c r="EV566">
        <v>17285870</v>
      </c>
      <c r="EW566">
        <v>928</v>
      </c>
      <c r="EX566">
        <v>220424</v>
      </c>
      <c r="EY566" t="s">
        <v>4227</v>
      </c>
      <c r="EZ566">
        <v>1</v>
      </c>
      <c r="FC566">
        <v>51090001</v>
      </c>
      <c r="FD566" t="s">
        <v>60</v>
      </c>
    </row>
    <row r="567" spans="1:160" x14ac:dyDescent="0.3">
      <c r="A567" t="str">
        <f>VLOOKUP(B567,Table2[],3,FALSE)</f>
        <v>Digital</v>
      </c>
      <c r="B567" t="str">
        <f>IF(OR(ISNUMBER(FIND("QVC",Z567)),ISNUMBER(FIND("QVC",AL567))),"QVC",IF(OR(ISNUMBER(FIND("NCO",H567)),ISNUMBER(FIND("NCO",Y567))), "NCO", IF(AL567="consumer","PMD.com",VLOOKUP(LEFT(H567,2),Tables!$E$1:$F$11,2,FALSE))))</f>
        <v>PMD.com</v>
      </c>
      <c r="C567">
        <f t="shared" si="25"/>
        <v>53440001</v>
      </c>
      <c r="D567">
        <f t="shared" si="26"/>
        <v>1</v>
      </c>
      <c r="E567" t="str">
        <f t="shared" ca="1" si="24"/>
        <v>shifted orders shipped</v>
      </c>
      <c r="F567" t="s">
        <v>3539</v>
      </c>
      <c r="G567" t="s">
        <v>335</v>
      </c>
      <c r="H567" t="s">
        <v>3182</v>
      </c>
      <c r="I567" s="6">
        <v>44011.420671296299</v>
      </c>
      <c r="J567" t="s">
        <v>16</v>
      </c>
      <c r="K567" s="6">
        <v>44013.276828703703</v>
      </c>
      <c r="M567" t="s">
        <v>4228</v>
      </c>
      <c r="N567" t="s">
        <v>4229</v>
      </c>
      <c r="Q567" t="s">
        <v>929</v>
      </c>
      <c r="R567" t="s">
        <v>365</v>
      </c>
      <c r="S567" t="s">
        <v>4230</v>
      </c>
      <c r="T567" t="s">
        <v>338</v>
      </c>
      <c r="U567" t="s">
        <v>530</v>
      </c>
      <c r="W567" t="s">
        <v>3914</v>
      </c>
      <c r="Z567" t="s">
        <v>4228</v>
      </c>
      <c r="AA567" t="s">
        <v>4229</v>
      </c>
      <c r="AD567" t="s">
        <v>929</v>
      </c>
      <c r="AE567" t="s">
        <v>365</v>
      </c>
      <c r="AF567" t="s">
        <v>4230</v>
      </c>
      <c r="AG567" t="s">
        <v>338</v>
      </c>
      <c r="AH567" t="s">
        <v>530</v>
      </c>
      <c r="AJ567" t="s">
        <v>3914</v>
      </c>
      <c r="AL567" t="s">
        <v>339</v>
      </c>
      <c r="AM567">
        <v>1</v>
      </c>
      <c r="AN567">
        <v>1</v>
      </c>
      <c r="AO567">
        <v>7642</v>
      </c>
      <c r="AQ567">
        <v>124700</v>
      </c>
      <c r="AR567">
        <v>53440001</v>
      </c>
      <c r="AS567" t="s">
        <v>1240</v>
      </c>
      <c r="AT567" t="s">
        <v>116</v>
      </c>
      <c r="AW567" t="s">
        <v>340</v>
      </c>
      <c r="AX567" t="s">
        <v>340</v>
      </c>
      <c r="AY567" t="s">
        <v>345</v>
      </c>
      <c r="AZ567" t="s">
        <v>345</v>
      </c>
      <c r="BY567" t="s">
        <v>342</v>
      </c>
      <c r="EQ567">
        <v>252960</v>
      </c>
      <c r="ER567" t="s">
        <v>3183</v>
      </c>
      <c r="EV567">
        <v>17285775</v>
      </c>
      <c r="EW567">
        <v>928</v>
      </c>
      <c r="EX567">
        <v>220332</v>
      </c>
      <c r="EY567">
        <v>9.2748999964335493E+25</v>
      </c>
      <c r="EZ567">
        <v>1</v>
      </c>
      <c r="FC567">
        <v>53440001</v>
      </c>
      <c r="FD567" t="s">
        <v>116</v>
      </c>
    </row>
    <row r="568" spans="1:160" x14ac:dyDescent="0.3">
      <c r="A568" t="str">
        <f>VLOOKUP(B568,Table2[],3,FALSE)</f>
        <v>Digital</v>
      </c>
      <c r="B568" t="str">
        <f>IF(OR(ISNUMBER(FIND("QVC",Z568)),ISNUMBER(FIND("QVC",AL568))),"QVC",IF(OR(ISNUMBER(FIND("NCO",H568)),ISNUMBER(FIND("NCO",Y568))), "NCO", IF(AL568="consumer","PMD.com",VLOOKUP(LEFT(H568,2),Tables!$E$1:$F$11,2,FALSE))))</f>
        <v>PMD.com</v>
      </c>
      <c r="C568">
        <f t="shared" si="25"/>
        <v>52430001</v>
      </c>
      <c r="D568">
        <f t="shared" si="26"/>
        <v>1</v>
      </c>
      <c r="E568" t="str">
        <f t="shared" ca="1" si="24"/>
        <v>shifted orders shipped</v>
      </c>
      <c r="F568" t="s">
        <v>3539</v>
      </c>
      <c r="G568" t="s">
        <v>335</v>
      </c>
      <c r="H568" t="s">
        <v>3096</v>
      </c>
      <c r="I568" s="6">
        <v>44011.377384259256</v>
      </c>
      <c r="J568" t="s">
        <v>16</v>
      </c>
      <c r="K568" s="6">
        <v>44013.276932870373</v>
      </c>
      <c r="M568" t="s">
        <v>4231</v>
      </c>
      <c r="N568" t="s">
        <v>4232</v>
      </c>
      <c r="Q568" t="s">
        <v>1396</v>
      </c>
      <c r="R568" t="s">
        <v>381</v>
      </c>
      <c r="S568" t="s">
        <v>4233</v>
      </c>
      <c r="T568" t="s">
        <v>338</v>
      </c>
      <c r="U568" t="s">
        <v>530</v>
      </c>
      <c r="W568" t="s">
        <v>4234</v>
      </c>
      <c r="Z568" t="s">
        <v>4231</v>
      </c>
      <c r="AA568" t="s">
        <v>4232</v>
      </c>
      <c r="AD568" t="s">
        <v>1396</v>
      </c>
      <c r="AE568" t="s">
        <v>381</v>
      </c>
      <c r="AF568" t="s">
        <v>4233</v>
      </c>
      <c r="AG568" t="s">
        <v>338</v>
      </c>
      <c r="AH568" t="s">
        <v>530</v>
      </c>
      <c r="AJ568" t="s">
        <v>4234</v>
      </c>
      <c r="AL568" t="s">
        <v>339</v>
      </c>
      <c r="AM568">
        <v>1</v>
      </c>
      <c r="AN568">
        <v>1</v>
      </c>
      <c r="AO568">
        <v>12063</v>
      </c>
      <c r="AQ568">
        <v>127155</v>
      </c>
      <c r="AR568">
        <v>52430001</v>
      </c>
      <c r="AS568" t="s">
        <v>927</v>
      </c>
      <c r="AT568" t="s">
        <v>75</v>
      </c>
      <c r="AW568" t="s">
        <v>340</v>
      </c>
      <c r="AX568" t="s">
        <v>340</v>
      </c>
      <c r="AY568" t="s">
        <v>357</v>
      </c>
      <c r="AZ568" t="s">
        <v>363</v>
      </c>
      <c r="BY568" t="s">
        <v>342</v>
      </c>
      <c r="EQ568">
        <v>249990</v>
      </c>
      <c r="ER568" t="s">
        <v>3097</v>
      </c>
      <c r="EV568">
        <v>17285732</v>
      </c>
      <c r="EW568">
        <v>928</v>
      </c>
      <c r="EX568">
        <v>220288</v>
      </c>
      <c r="EY568" t="s">
        <v>4235</v>
      </c>
      <c r="EZ568">
        <v>1</v>
      </c>
      <c r="FC568">
        <v>95384</v>
      </c>
      <c r="FD568" t="s">
        <v>3530</v>
      </c>
    </row>
    <row r="569" spans="1:160" x14ac:dyDescent="0.3">
      <c r="A569" t="str">
        <f>VLOOKUP(B569,Table2[],3,FALSE)</f>
        <v>Digital</v>
      </c>
      <c r="B569" t="str">
        <f>IF(OR(ISNUMBER(FIND("QVC",Z569)),ISNUMBER(FIND("QVC",AL569))),"QVC",IF(OR(ISNUMBER(FIND("NCO",H569)),ISNUMBER(FIND("NCO",Y569))), "NCO", IF(AL569="consumer","PMD.com",VLOOKUP(LEFT(H569,2),Tables!$E$1:$F$11,2,FALSE))))</f>
        <v>PMD.com</v>
      </c>
      <c r="C569">
        <f t="shared" si="25"/>
        <v>53920001</v>
      </c>
      <c r="D569">
        <f t="shared" si="26"/>
        <v>1</v>
      </c>
      <c r="E569" t="str">
        <f t="shared" ca="1" si="24"/>
        <v>shifted orders shipped</v>
      </c>
      <c r="F569" t="s">
        <v>3539</v>
      </c>
      <c r="G569" t="s">
        <v>335</v>
      </c>
      <c r="H569" t="s">
        <v>3096</v>
      </c>
      <c r="I569" s="6">
        <v>44011.377384259256</v>
      </c>
      <c r="J569" t="s">
        <v>16</v>
      </c>
      <c r="K569" s="6">
        <v>44013.276932870373</v>
      </c>
      <c r="M569" t="s">
        <v>4231</v>
      </c>
      <c r="N569" t="s">
        <v>4232</v>
      </c>
      <c r="Q569" t="s">
        <v>1396</v>
      </c>
      <c r="R569" t="s">
        <v>381</v>
      </c>
      <c r="S569" t="s">
        <v>4233</v>
      </c>
      <c r="T569" t="s">
        <v>338</v>
      </c>
      <c r="U569" t="s">
        <v>530</v>
      </c>
      <c r="W569" t="s">
        <v>4234</v>
      </c>
      <c r="Z569" t="s">
        <v>4231</v>
      </c>
      <c r="AA569" t="s">
        <v>4232</v>
      </c>
      <c r="AD569" t="s">
        <v>1396</v>
      </c>
      <c r="AE569" t="s">
        <v>381</v>
      </c>
      <c r="AF569" t="s">
        <v>4233</v>
      </c>
      <c r="AG569" t="s">
        <v>338</v>
      </c>
      <c r="AH569" t="s">
        <v>530</v>
      </c>
      <c r="AJ569" t="s">
        <v>4234</v>
      </c>
      <c r="AL569" t="s">
        <v>339</v>
      </c>
      <c r="AM569">
        <v>1</v>
      </c>
      <c r="AN569">
        <v>1</v>
      </c>
      <c r="AO569">
        <v>14899</v>
      </c>
      <c r="AQ569">
        <v>124468</v>
      </c>
      <c r="AR569">
        <v>53920001</v>
      </c>
      <c r="AS569">
        <v>9000000</v>
      </c>
      <c r="AT569" t="s">
        <v>40</v>
      </c>
      <c r="AW569" t="s">
        <v>343</v>
      </c>
      <c r="BY569" t="s">
        <v>342</v>
      </c>
      <c r="EQ569">
        <v>243396</v>
      </c>
      <c r="ER569" t="s">
        <v>3097</v>
      </c>
      <c r="EV569">
        <v>17285732</v>
      </c>
      <c r="EW569">
        <v>928</v>
      </c>
      <c r="EX569">
        <v>220288</v>
      </c>
      <c r="EY569" t="s">
        <v>4235</v>
      </c>
      <c r="EZ569">
        <v>1</v>
      </c>
      <c r="FC569">
        <v>95384</v>
      </c>
      <c r="FD569" t="s">
        <v>3530</v>
      </c>
    </row>
    <row r="570" spans="1:160" x14ac:dyDescent="0.3">
      <c r="A570" t="str">
        <f>VLOOKUP(B570,Table2[],3,FALSE)</f>
        <v>Digital</v>
      </c>
      <c r="B570" t="str">
        <f>IF(OR(ISNUMBER(FIND("QVC",Z570)),ISNUMBER(FIND("QVC",AL570))),"QVC",IF(OR(ISNUMBER(FIND("NCO",H570)),ISNUMBER(FIND("NCO",Y570))), "NCO", IF(AL570="consumer","PMD.com",VLOOKUP(LEFT(H570,2),Tables!$E$1:$F$11,2,FALSE))))</f>
        <v>PMD.com</v>
      </c>
      <c r="C570">
        <f t="shared" si="25"/>
        <v>51090030</v>
      </c>
      <c r="D570">
        <f t="shared" si="26"/>
        <v>1</v>
      </c>
      <c r="E570" t="str">
        <f t="shared" ca="1" si="24"/>
        <v>shifted orders shipped</v>
      </c>
      <c r="F570" t="s">
        <v>3539</v>
      </c>
      <c r="G570" t="s">
        <v>335</v>
      </c>
      <c r="H570" t="s">
        <v>3096</v>
      </c>
      <c r="I570" s="6">
        <v>44011.377384259256</v>
      </c>
      <c r="J570" t="s">
        <v>16</v>
      </c>
      <c r="K570" s="6">
        <v>44013.276932870373</v>
      </c>
      <c r="M570" t="s">
        <v>4231</v>
      </c>
      <c r="N570" t="s">
        <v>4232</v>
      </c>
      <c r="Q570" t="s">
        <v>1396</v>
      </c>
      <c r="R570" t="s">
        <v>381</v>
      </c>
      <c r="S570" t="s">
        <v>4233</v>
      </c>
      <c r="T570" t="s">
        <v>338</v>
      </c>
      <c r="U570" t="s">
        <v>530</v>
      </c>
      <c r="W570" t="s">
        <v>4234</v>
      </c>
      <c r="Z570" t="s">
        <v>4231</v>
      </c>
      <c r="AA570" t="s">
        <v>4232</v>
      </c>
      <c r="AD570" t="s">
        <v>1396</v>
      </c>
      <c r="AE570" t="s">
        <v>381</v>
      </c>
      <c r="AF570" t="s">
        <v>4233</v>
      </c>
      <c r="AG570" t="s">
        <v>338</v>
      </c>
      <c r="AH570" t="s">
        <v>530</v>
      </c>
      <c r="AJ570" t="s">
        <v>4234</v>
      </c>
      <c r="AL570" t="s">
        <v>339</v>
      </c>
      <c r="AM570">
        <v>1</v>
      </c>
      <c r="AN570">
        <v>1</v>
      </c>
      <c r="AO570">
        <v>6688</v>
      </c>
      <c r="AQ570">
        <v>125960</v>
      </c>
      <c r="AR570">
        <v>51090030</v>
      </c>
      <c r="AS570" t="s">
        <v>3043</v>
      </c>
      <c r="AT570" t="s">
        <v>628</v>
      </c>
      <c r="AW570" t="s">
        <v>343</v>
      </c>
      <c r="BY570" t="s">
        <v>342</v>
      </c>
      <c r="BZ570" t="b">
        <v>0</v>
      </c>
      <c r="EQ570">
        <v>243047</v>
      </c>
      <c r="ER570" t="s">
        <v>3097</v>
      </c>
      <c r="EV570">
        <v>17285732</v>
      </c>
      <c r="EW570">
        <v>928</v>
      </c>
      <c r="EX570">
        <v>220288</v>
      </c>
      <c r="EY570" t="s">
        <v>4235</v>
      </c>
      <c r="EZ570">
        <v>1</v>
      </c>
      <c r="FC570">
        <v>95384</v>
      </c>
      <c r="FD570" t="s">
        <v>3530</v>
      </c>
    </row>
    <row r="571" spans="1:160" x14ac:dyDescent="0.3">
      <c r="A571" t="str">
        <f>VLOOKUP(B571,Table2[],3,FALSE)</f>
        <v>Digital</v>
      </c>
      <c r="B571" t="str">
        <f>IF(OR(ISNUMBER(FIND("QVC",Z571)),ISNUMBER(FIND("QVC",AL571))),"QVC",IF(OR(ISNUMBER(FIND("NCO",H571)),ISNUMBER(FIND("NCO",Y571))), "NCO", IF(AL571="consumer","PMD.com",VLOOKUP(LEFT(H571,2),Tables!$E$1:$F$11,2,FALSE))))</f>
        <v>PMD.com</v>
      </c>
      <c r="C571">
        <f t="shared" si="25"/>
        <v>7837</v>
      </c>
      <c r="D571">
        <f t="shared" si="26"/>
        <v>1</v>
      </c>
      <c r="E571" t="str">
        <f t="shared" ca="1" si="24"/>
        <v>shifted orders shipped</v>
      </c>
      <c r="F571" t="s">
        <v>3539</v>
      </c>
      <c r="G571" t="s">
        <v>335</v>
      </c>
      <c r="H571" t="s">
        <v>3096</v>
      </c>
      <c r="I571" s="6">
        <v>44011.377384259256</v>
      </c>
      <c r="J571" t="s">
        <v>16</v>
      </c>
      <c r="K571" s="6">
        <v>44013.276932870373</v>
      </c>
      <c r="M571" t="s">
        <v>4231</v>
      </c>
      <c r="N571" t="s">
        <v>4232</v>
      </c>
      <c r="Q571" t="s">
        <v>1396</v>
      </c>
      <c r="R571" t="s">
        <v>381</v>
      </c>
      <c r="S571" t="s">
        <v>4233</v>
      </c>
      <c r="T571" t="s">
        <v>338</v>
      </c>
      <c r="U571" t="s">
        <v>530</v>
      </c>
      <c r="W571" t="s">
        <v>4234</v>
      </c>
      <c r="Z571" t="s">
        <v>4231</v>
      </c>
      <c r="AA571" t="s">
        <v>4232</v>
      </c>
      <c r="AD571" t="s">
        <v>1396</v>
      </c>
      <c r="AE571" t="s">
        <v>381</v>
      </c>
      <c r="AF571" t="s">
        <v>4233</v>
      </c>
      <c r="AG571" t="s">
        <v>338</v>
      </c>
      <c r="AH571" t="s">
        <v>530</v>
      </c>
      <c r="AJ571" t="s">
        <v>4234</v>
      </c>
      <c r="AL571" t="s">
        <v>339</v>
      </c>
      <c r="AM571">
        <v>1</v>
      </c>
      <c r="AN571">
        <v>1</v>
      </c>
      <c r="AO571">
        <v>456</v>
      </c>
      <c r="AQ571">
        <v>126760</v>
      </c>
      <c r="AR571">
        <v>7837</v>
      </c>
      <c r="AS571" t="s">
        <v>156</v>
      </c>
      <c r="AT571" t="s">
        <v>157</v>
      </c>
      <c r="AW571" t="s">
        <v>349</v>
      </c>
      <c r="AX571" t="s">
        <v>489</v>
      </c>
      <c r="AY571" t="s">
        <v>345</v>
      </c>
      <c r="AZ571">
        <v>0</v>
      </c>
      <c r="BY571" t="s">
        <v>342</v>
      </c>
      <c r="BZ571" t="b">
        <v>0</v>
      </c>
      <c r="EQ571">
        <v>246635</v>
      </c>
      <c r="ER571" t="s">
        <v>3097</v>
      </c>
      <c r="EV571">
        <v>17285732</v>
      </c>
      <c r="EW571">
        <v>928</v>
      </c>
      <c r="EX571">
        <v>220288</v>
      </c>
      <c r="EY571" t="s">
        <v>4235</v>
      </c>
      <c r="EZ571">
        <v>1</v>
      </c>
      <c r="FC571">
        <v>7837</v>
      </c>
      <c r="FD571" t="s">
        <v>157</v>
      </c>
    </row>
    <row r="572" spans="1:160" x14ac:dyDescent="0.3">
      <c r="A572" t="str">
        <f>VLOOKUP(B572,Table2[],3,FALSE)</f>
        <v>Digital</v>
      </c>
      <c r="B572" t="str">
        <f>IF(OR(ISNUMBER(FIND("QVC",Z572)),ISNUMBER(FIND("QVC",AL572))),"QVC",IF(OR(ISNUMBER(FIND("NCO",H572)),ISNUMBER(FIND("NCO",Y572))), "NCO", IF(AL572="consumer","PMD.com",VLOOKUP(LEFT(H572,2),Tables!$E$1:$F$11,2,FALSE))))</f>
        <v>PMD.com</v>
      </c>
      <c r="C572">
        <f t="shared" si="25"/>
        <v>51410001</v>
      </c>
      <c r="D572">
        <f t="shared" si="26"/>
        <v>1</v>
      </c>
      <c r="E572" t="str">
        <f t="shared" ca="1" si="24"/>
        <v>shifted orders shipped</v>
      </c>
      <c r="F572" t="s">
        <v>3539</v>
      </c>
      <c r="G572" t="s">
        <v>335</v>
      </c>
      <c r="H572" t="s">
        <v>3190</v>
      </c>
      <c r="I572" s="6">
        <v>44011.429618055554</v>
      </c>
      <c r="J572" t="s">
        <v>16</v>
      </c>
      <c r="K572" s="6">
        <v>44013.276956018519</v>
      </c>
      <c r="M572" t="s">
        <v>1432</v>
      </c>
      <c r="N572" t="s">
        <v>1433</v>
      </c>
      <c r="Q572" t="s">
        <v>652</v>
      </c>
      <c r="R572" t="s">
        <v>376</v>
      </c>
      <c r="S572" t="s">
        <v>1434</v>
      </c>
      <c r="T572" t="s">
        <v>338</v>
      </c>
      <c r="U572" t="s">
        <v>530</v>
      </c>
      <c r="W572" t="s">
        <v>1435</v>
      </c>
      <c r="Z572" t="s">
        <v>1432</v>
      </c>
      <c r="AA572" t="s">
        <v>1433</v>
      </c>
      <c r="AD572" t="s">
        <v>652</v>
      </c>
      <c r="AE572" t="s">
        <v>376</v>
      </c>
      <c r="AF572" t="s">
        <v>1434</v>
      </c>
      <c r="AG572" t="s">
        <v>338</v>
      </c>
      <c r="AH572" t="s">
        <v>530</v>
      </c>
      <c r="AJ572" t="s">
        <v>1435</v>
      </c>
      <c r="AL572" t="s">
        <v>339</v>
      </c>
      <c r="AM572">
        <v>1</v>
      </c>
      <c r="AN572">
        <v>1</v>
      </c>
      <c r="AO572">
        <v>10146</v>
      </c>
      <c r="AQ572">
        <v>124431</v>
      </c>
      <c r="AR572">
        <v>51410001</v>
      </c>
      <c r="AS572" t="s">
        <v>2386</v>
      </c>
      <c r="AT572" t="s">
        <v>81</v>
      </c>
      <c r="AW572" t="s">
        <v>340</v>
      </c>
      <c r="AX572" t="s">
        <v>340</v>
      </c>
      <c r="AY572" t="s">
        <v>432</v>
      </c>
      <c r="AZ572">
        <v>0</v>
      </c>
      <c r="BY572" t="s">
        <v>342</v>
      </c>
      <c r="EQ572">
        <v>253369</v>
      </c>
      <c r="ER572" t="s">
        <v>3191</v>
      </c>
      <c r="EV572">
        <v>17285779</v>
      </c>
      <c r="EW572">
        <v>928</v>
      </c>
      <c r="EX572">
        <v>220336</v>
      </c>
      <c r="EY572" t="s">
        <v>4236</v>
      </c>
      <c r="EZ572">
        <v>1</v>
      </c>
      <c r="FC572">
        <v>51410001</v>
      </c>
      <c r="FD572" t="s">
        <v>81</v>
      </c>
    </row>
    <row r="573" spans="1:160" x14ac:dyDescent="0.3">
      <c r="A573" t="str">
        <f>VLOOKUP(B573,Table2[],3,FALSE)</f>
        <v>Digital</v>
      </c>
      <c r="B573" t="str">
        <f>IF(OR(ISNUMBER(FIND("QVC",Z573)),ISNUMBER(FIND("QVC",AL573))),"QVC",IF(OR(ISNUMBER(FIND("NCO",H573)),ISNUMBER(FIND("NCO",Y573))), "NCO", IF(AL573="consumer","PMD.com",VLOOKUP(LEFT(H573,2),Tables!$E$1:$F$11,2,FALSE))))</f>
        <v>PMD.com</v>
      </c>
      <c r="C573">
        <f t="shared" si="25"/>
        <v>52240001</v>
      </c>
      <c r="D573">
        <f t="shared" si="26"/>
        <v>1</v>
      </c>
      <c r="E573" t="str">
        <f t="shared" ca="1" si="24"/>
        <v>shifted orders shipped</v>
      </c>
      <c r="F573" t="s">
        <v>3539</v>
      </c>
      <c r="G573" t="s">
        <v>335</v>
      </c>
      <c r="H573" t="s">
        <v>3190</v>
      </c>
      <c r="I573" s="6">
        <v>44011.429618055554</v>
      </c>
      <c r="J573" t="s">
        <v>16</v>
      </c>
      <c r="K573" s="6">
        <v>44013.276956018519</v>
      </c>
      <c r="M573" t="s">
        <v>1432</v>
      </c>
      <c r="N573" t="s">
        <v>1433</v>
      </c>
      <c r="Q573" t="s">
        <v>652</v>
      </c>
      <c r="R573" t="s">
        <v>376</v>
      </c>
      <c r="S573" t="s">
        <v>1434</v>
      </c>
      <c r="T573" t="s">
        <v>338</v>
      </c>
      <c r="U573" t="s">
        <v>530</v>
      </c>
      <c r="W573" t="s">
        <v>1435</v>
      </c>
      <c r="Z573" t="s">
        <v>1432</v>
      </c>
      <c r="AA573" t="s">
        <v>1433</v>
      </c>
      <c r="AD573" t="s">
        <v>652</v>
      </c>
      <c r="AE573" t="s">
        <v>376</v>
      </c>
      <c r="AF573" t="s">
        <v>1434</v>
      </c>
      <c r="AG573" t="s">
        <v>338</v>
      </c>
      <c r="AH573" t="s">
        <v>530</v>
      </c>
      <c r="AJ573" t="s">
        <v>1435</v>
      </c>
      <c r="AL573" t="s">
        <v>339</v>
      </c>
      <c r="AM573">
        <v>1</v>
      </c>
      <c r="AN573">
        <v>1</v>
      </c>
      <c r="AO573">
        <v>5995</v>
      </c>
      <c r="AQ573">
        <v>124435</v>
      </c>
      <c r="AR573">
        <v>52240001</v>
      </c>
      <c r="AS573" t="s">
        <v>2387</v>
      </c>
      <c r="AT573" t="s">
        <v>108</v>
      </c>
      <c r="AW573" t="s">
        <v>340</v>
      </c>
      <c r="AX573" t="s">
        <v>340</v>
      </c>
      <c r="AY573" t="s">
        <v>341</v>
      </c>
      <c r="AZ573">
        <v>0</v>
      </c>
      <c r="BY573" t="s">
        <v>342</v>
      </c>
      <c r="EQ573">
        <v>253361</v>
      </c>
      <c r="ER573" t="s">
        <v>3191</v>
      </c>
      <c r="EV573">
        <v>17285779</v>
      </c>
      <c r="EW573">
        <v>928</v>
      </c>
      <c r="EX573">
        <v>220336</v>
      </c>
      <c r="EY573" t="s">
        <v>4236</v>
      </c>
      <c r="EZ573">
        <v>1</v>
      </c>
      <c r="FC573">
        <v>52240001</v>
      </c>
      <c r="FD573" t="s">
        <v>108</v>
      </c>
    </row>
    <row r="574" spans="1:160" x14ac:dyDescent="0.3">
      <c r="A574" t="str">
        <f>VLOOKUP(B574,Table2[],3,FALSE)</f>
        <v>Digital</v>
      </c>
      <c r="B574" t="str">
        <f>IF(OR(ISNUMBER(FIND("QVC",Z574)),ISNUMBER(FIND("QVC",AL574))),"QVC",IF(OR(ISNUMBER(FIND("NCO",H574)),ISNUMBER(FIND("NCO",Y574))), "NCO", IF(AL574="consumer","PMD.com",VLOOKUP(LEFT(H574,2),Tables!$E$1:$F$11,2,FALSE))))</f>
        <v>PMD.com</v>
      </c>
      <c r="C574">
        <f t="shared" si="25"/>
        <v>53720001</v>
      </c>
      <c r="D574">
        <f t="shared" si="26"/>
        <v>1</v>
      </c>
      <c r="E574" t="str">
        <f t="shared" ca="1" si="24"/>
        <v>shifted orders shipped</v>
      </c>
      <c r="F574" t="s">
        <v>3539</v>
      </c>
      <c r="G574" t="s">
        <v>335</v>
      </c>
      <c r="H574" t="s">
        <v>3360</v>
      </c>
      <c r="I574" s="6">
        <v>44011.519085648149</v>
      </c>
      <c r="J574" t="s">
        <v>16</v>
      </c>
      <c r="K574" s="6">
        <v>44013.277256944442</v>
      </c>
      <c r="M574" t="s">
        <v>4237</v>
      </c>
      <c r="N574" t="s">
        <v>4238</v>
      </c>
      <c r="Q574" t="s">
        <v>421</v>
      </c>
      <c r="R574" t="s">
        <v>365</v>
      </c>
      <c r="S574" t="s">
        <v>4239</v>
      </c>
      <c r="T574" t="s">
        <v>338</v>
      </c>
      <c r="U574" t="s">
        <v>530</v>
      </c>
      <c r="W574" t="s">
        <v>4240</v>
      </c>
      <c r="Z574" t="s">
        <v>4237</v>
      </c>
      <c r="AA574" t="s">
        <v>4238</v>
      </c>
      <c r="AD574" t="s">
        <v>421</v>
      </c>
      <c r="AE574" t="s">
        <v>365</v>
      </c>
      <c r="AF574" t="s">
        <v>4239</v>
      </c>
      <c r="AG574" t="s">
        <v>338</v>
      </c>
      <c r="AH574" t="s">
        <v>530</v>
      </c>
      <c r="AJ574" t="s">
        <v>4240</v>
      </c>
      <c r="AL574" t="s">
        <v>339</v>
      </c>
      <c r="AM574">
        <v>1</v>
      </c>
      <c r="AN574">
        <v>1</v>
      </c>
      <c r="AO574">
        <v>4904</v>
      </c>
      <c r="AQ574">
        <v>124455</v>
      </c>
      <c r="AR574">
        <v>53720001</v>
      </c>
      <c r="AS574" t="s">
        <v>1754</v>
      </c>
      <c r="AT574" t="s">
        <v>69</v>
      </c>
      <c r="AW574" t="s">
        <v>343</v>
      </c>
      <c r="BY574" t="s">
        <v>342</v>
      </c>
      <c r="EQ574">
        <v>248482</v>
      </c>
      <c r="ER574" t="s">
        <v>3361</v>
      </c>
      <c r="EV574">
        <v>17285868</v>
      </c>
      <c r="EW574">
        <v>928</v>
      </c>
      <c r="EX574">
        <v>220422</v>
      </c>
      <c r="EY574">
        <v>9.2748999964335493E+25</v>
      </c>
      <c r="EZ574">
        <v>1</v>
      </c>
      <c r="FC574">
        <v>53720001</v>
      </c>
      <c r="FD574" t="s">
        <v>69</v>
      </c>
    </row>
    <row r="575" spans="1:160" x14ac:dyDescent="0.3">
      <c r="A575" t="str">
        <f>VLOOKUP(B575,Table2[],3,FALSE)</f>
        <v>Digital</v>
      </c>
      <c r="B575" t="str">
        <f>IF(OR(ISNUMBER(FIND("QVC",Z575)),ISNUMBER(FIND("QVC",AL575))),"QVC",IF(OR(ISNUMBER(FIND("NCO",H575)),ISNUMBER(FIND("NCO",Y575))), "NCO", IF(AL575="consumer","PMD.com",VLOOKUP(LEFT(H575,2),Tables!$E$1:$F$11,2,FALSE))))</f>
        <v>PMD.com</v>
      </c>
      <c r="C575">
        <f t="shared" si="25"/>
        <v>55340001</v>
      </c>
      <c r="D575">
        <f t="shared" si="26"/>
        <v>1</v>
      </c>
      <c r="E575" t="str">
        <f t="shared" ca="1" si="24"/>
        <v>shifted orders shipped</v>
      </c>
      <c r="F575" t="s">
        <v>3539</v>
      </c>
      <c r="G575" t="s">
        <v>335</v>
      </c>
      <c r="H575" t="s">
        <v>3154</v>
      </c>
      <c r="I575" s="6">
        <v>44011.409918981481</v>
      </c>
      <c r="J575" t="s">
        <v>16</v>
      </c>
      <c r="K575" s="6">
        <v>44013.277430555558</v>
      </c>
      <c r="M575" t="s">
        <v>1773</v>
      </c>
      <c r="N575" t="s">
        <v>1774</v>
      </c>
      <c r="Q575" t="s">
        <v>421</v>
      </c>
      <c r="R575" t="s">
        <v>365</v>
      </c>
      <c r="S575" t="s">
        <v>1775</v>
      </c>
      <c r="T575" t="s">
        <v>338</v>
      </c>
      <c r="U575" t="s">
        <v>530</v>
      </c>
      <c r="W575" t="s">
        <v>1776</v>
      </c>
      <c r="Z575" t="s">
        <v>1773</v>
      </c>
      <c r="AA575" t="s">
        <v>1774</v>
      </c>
      <c r="AD575" t="s">
        <v>421</v>
      </c>
      <c r="AE575" t="s">
        <v>365</v>
      </c>
      <c r="AF575" t="s">
        <v>1775</v>
      </c>
      <c r="AG575" t="s">
        <v>338</v>
      </c>
      <c r="AH575" t="s">
        <v>530</v>
      </c>
      <c r="AJ575" t="s">
        <v>1776</v>
      </c>
      <c r="AL575" t="s">
        <v>339</v>
      </c>
      <c r="AM575">
        <v>1</v>
      </c>
      <c r="AN575">
        <v>1</v>
      </c>
      <c r="AO575">
        <v>8241</v>
      </c>
      <c r="AQ575">
        <v>124480</v>
      </c>
      <c r="AR575">
        <v>55340001</v>
      </c>
      <c r="AS575" t="s">
        <v>1955</v>
      </c>
      <c r="AT575" t="s">
        <v>71</v>
      </c>
      <c r="AW575" t="s">
        <v>343</v>
      </c>
      <c r="BY575" t="s">
        <v>342</v>
      </c>
      <c r="EQ575">
        <v>249139</v>
      </c>
      <c r="ER575" t="s">
        <v>3155</v>
      </c>
      <c r="EV575">
        <v>17285761</v>
      </c>
      <c r="EW575">
        <v>928</v>
      </c>
      <c r="EX575">
        <v>220318</v>
      </c>
      <c r="EY575" t="s">
        <v>4241</v>
      </c>
      <c r="EZ575">
        <v>1</v>
      </c>
      <c r="FC575">
        <v>55340001</v>
      </c>
      <c r="FD575" t="s">
        <v>71</v>
      </c>
    </row>
    <row r="576" spans="1:160" x14ac:dyDescent="0.3">
      <c r="A576" t="str">
        <f>VLOOKUP(B576,Table2[],3,FALSE)</f>
        <v>Digital</v>
      </c>
      <c r="B576" t="str">
        <f>IF(OR(ISNUMBER(FIND("QVC",Z576)),ISNUMBER(FIND("QVC",AL576))),"QVC",IF(OR(ISNUMBER(FIND("NCO",H576)),ISNUMBER(FIND("NCO",Y576))), "NCO", IF(AL576="consumer","PMD.com",VLOOKUP(LEFT(H576,2),Tables!$E$1:$F$11,2,FALSE))))</f>
        <v>PMD.com</v>
      </c>
      <c r="C576">
        <f t="shared" si="25"/>
        <v>53440001</v>
      </c>
      <c r="D576">
        <f t="shared" si="26"/>
        <v>1</v>
      </c>
      <c r="E576" t="str">
        <f t="shared" ca="1" si="24"/>
        <v>shifted orders shipped</v>
      </c>
      <c r="F576" t="s">
        <v>3539</v>
      </c>
      <c r="G576" t="s">
        <v>335</v>
      </c>
      <c r="H576" t="s">
        <v>2612</v>
      </c>
      <c r="I576" s="6">
        <v>44008.616469907407</v>
      </c>
      <c r="J576" t="s">
        <v>16</v>
      </c>
      <c r="K576" s="6">
        <v>44013.27747685185</v>
      </c>
      <c r="M576" t="s">
        <v>4242</v>
      </c>
      <c r="N576" t="s">
        <v>4243</v>
      </c>
      <c r="Q576" t="s">
        <v>514</v>
      </c>
      <c r="R576" t="s">
        <v>376</v>
      </c>
      <c r="S576">
        <v>79936</v>
      </c>
      <c r="T576" t="s">
        <v>338</v>
      </c>
      <c r="U576" t="s">
        <v>530</v>
      </c>
      <c r="W576" t="s">
        <v>4244</v>
      </c>
      <c r="Z576" t="s">
        <v>4242</v>
      </c>
      <c r="AA576" t="s">
        <v>4243</v>
      </c>
      <c r="AD576" t="s">
        <v>514</v>
      </c>
      <c r="AE576" t="s">
        <v>376</v>
      </c>
      <c r="AF576">
        <v>79936</v>
      </c>
      <c r="AG576" t="s">
        <v>338</v>
      </c>
      <c r="AH576" t="s">
        <v>530</v>
      </c>
      <c r="AJ576" t="s">
        <v>4244</v>
      </c>
      <c r="AL576" t="s">
        <v>339</v>
      </c>
      <c r="AM576">
        <v>1</v>
      </c>
      <c r="AN576">
        <v>1</v>
      </c>
      <c r="AO576">
        <v>7642</v>
      </c>
      <c r="AQ576">
        <v>124700</v>
      </c>
      <c r="AR576">
        <v>53440001</v>
      </c>
      <c r="AS576" t="s">
        <v>1240</v>
      </c>
      <c r="AT576" t="s">
        <v>116</v>
      </c>
      <c r="AW576" t="s">
        <v>340</v>
      </c>
      <c r="AX576" t="s">
        <v>340</v>
      </c>
      <c r="AY576" t="s">
        <v>345</v>
      </c>
      <c r="AZ576" t="s">
        <v>345</v>
      </c>
      <c r="BY576" t="s">
        <v>342</v>
      </c>
      <c r="EQ576">
        <v>252960</v>
      </c>
      <c r="ER576" t="s">
        <v>2613</v>
      </c>
      <c r="EV576">
        <v>17284601</v>
      </c>
      <c r="EW576">
        <v>928</v>
      </c>
      <c r="EX576">
        <v>219080</v>
      </c>
      <c r="EY576">
        <v>9.2748999964335493E+25</v>
      </c>
      <c r="EZ576">
        <v>1</v>
      </c>
      <c r="FC576">
        <v>53440001</v>
      </c>
      <c r="FD576" t="s">
        <v>116</v>
      </c>
    </row>
    <row r="577" spans="1:160" x14ac:dyDescent="0.3">
      <c r="A577" t="str">
        <f>VLOOKUP(B577,Table2[],3,FALSE)</f>
        <v>Digital</v>
      </c>
      <c r="B577" t="str">
        <f>IF(OR(ISNUMBER(FIND("QVC",Z577)),ISNUMBER(FIND("QVC",AL577))),"QVC",IF(OR(ISNUMBER(FIND("NCO",H577)),ISNUMBER(FIND("NCO",Y577))), "NCO", IF(AL577="consumer","PMD.com",VLOOKUP(LEFT(H577,2),Tables!$E$1:$F$11,2,FALSE))))</f>
        <v>PMD.com</v>
      </c>
      <c r="C577">
        <f t="shared" si="25"/>
        <v>53970001</v>
      </c>
      <c r="D577">
        <f t="shared" si="26"/>
        <v>1</v>
      </c>
      <c r="E577" t="str">
        <f t="shared" ca="1" si="24"/>
        <v>shifted orders shipped</v>
      </c>
      <c r="F577" t="s">
        <v>3539</v>
      </c>
      <c r="G577" t="s">
        <v>335</v>
      </c>
      <c r="H577" t="s">
        <v>3112</v>
      </c>
      <c r="I577" s="6">
        <v>44011.3827662037</v>
      </c>
      <c r="J577" t="s">
        <v>16</v>
      </c>
      <c r="K577" s="6">
        <v>44013.277662037035</v>
      </c>
      <c r="M577" t="s">
        <v>4245</v>
      </c>
      <c r="N577" t="s">
        <v>4246</v>
      </c>
      <c r="Q577" t="s">
        <v>454</v>
      </c>
      <c r="R577" t="s">
        <v>407</v>
      </c>
      <c r="S577" t="s">
        <v>4247</v>
      </c>
      <c r="T577" t="s">
        <v>338</v>
      </c>
      <c r="U577" t="s">
        <v>530</v>
      </c>
      <c r="W577" t="s">
        <v>4248</v>
      </c>
      <c r="Z577" t="s">
        <v>4245</v>
      </c>
      <c r="AA577" t="s">
        <v>4246</v>
      </c>
      <c r="AD577" t="s">
        <v>454</v>
      </c>
      <c r="AE577" t="s">
        <v>407</v>
      </c>
      <c r="AF577" t="s">
        <v>4247</v>
      </c>
      <c r="AG577" t="s">
        <v>338</v>
      </c>
      <c r="AH577" t="s">
        <v>530</v>
      </c>
      <c r="AJ577" t="s">
        <v>4248</v>
      </c>
      <c r="AL577" t="s">
        <v>339</v>
      </c>
      <c r="AM577">
        <v>1</v>
      </c>
      <c r="AN577">
        <v>1</v>
      </c>
      <c r="AO577">
        <v>392</v>
      </c>
      <c r="AQ577">
        <v>124472</v>
      </c>
      <c r="AR577">
        <v>53970001</v>
      </c>
      <c r="AS577" t="s">
        <v>577</v>
      </c>
      <c r="AT577" t="s">
        <v>41</v>
      </c>
      <c r="AW577" t="s">
        <v>343</v>
      </c>
      <c r="BY577" t="s">
        <v>342</v>
      </c>
      <c r="EQ577">
        <v>251826</v>
      </c>
      <c r="ER577" t="s">
        <v>3113</v>
      </c>
      <c r="EV577">
        <v>17285740</v>
      </c>
      <c r="EW577">
        <v>928</v>
      </c>
      <c r="EX577">
        <v>220296</v>
      </c>
      <c r="EY577">
        <v>9.2748999964335493E+25</v>
      </c>
      <c r="EZ577">
        <v>1</v>
      </c>
      <c r="FC577">
        <v>53970001</v>
      </c>
      <c r="FD577" t="s">
        <v>41</v>
      </c>
    </row>
    <row r="578" spans="1:160" x14ac:dyDescent="0.3">
      <c r="A578" t="str">
        <f>VLOOKUP(B578,Table2[],3,FALSE)</f>
        <v>Digital</v>
      </c>
      <c r="B578" t="str">
        <f>IF(OR(ISNUMBER(FIND("QVC",Z578)),ISNUMBER(FIND("QVC",AL578))),"QVC",IF(OR(ISNUMBER(FIND("NCO",H578)),ISNUMBER(FIND("NCO",Y578))), "NCO", IF(AL578="consumer","PMD.com",VLOOKUP(LEFT(H578,2),Tables!$E$1:$F$11,2,FALSE))))</f>
        <v>PMD.com</v>
      </c>
      <c r="C578">
        <f t="shared" si="25"/>
        <v>51090061</v>
      </c>
      <c r="D578">
        <f t="shared" si="26"/>
        <v>1</v>
      </c>
      <c r="E578" t="str">
        <f t="shared" ca="1" si="24"/>
        <v>shifted orders shipped</v>
      </c>
      <c r="F578" t="s">
        <v>3539</v>
      </c>
      <c r="G578" t="s">
        <v>335</v>
      </c>
      <c r="H578" t="s">
        <v>2610</v>
      </c>
      <c r="I578" s="6">
        <v>44008.616493055553</v>
      </c>
      <c r="J578" t="s">
        <v>16</v>
      </c>
      <c r="K578" s="6">
        <v>44013.277824074074</v>
      </c>
      <c r="M578" t="s">
        <v>4249</v>
      </c>
      <c r="N578" t="s">
        <v>4250</v>
      </c>
      <c r="Q578" t="s">
        <v>4251</v>
      </c>
      <c r="R578" t="s">
        <v>362</v>
      </c>
      <c r="S578">
        <v>1515</v>
      </c>
      <c r="T578" t="s">
        <v>338</v>
      </c>
      <c r="U578" t="s">
        <v>530</v>
      </c>
      <c r="W578" t="s">
        <v>4252</v>
      </c>
      <c r="Z578" t="s">
        <v>4249</v>
      </c>
      <c r="AA578" t="s">
        <v>4250</v>
      </c>
      <c r="AD578" t="s">
        <v>4251</v>
      </c>
      <c r="AE578" t="s">
        <v>362</v>
      </c>
      <c r="AF578">
        <v>1515</v>
      </c>
      <c r="AG578" t="s">
        <v>338</v>
      </c>
      <c r="AH578" t="s">
        <v>530</v>
      </c>
      <c r="AJ578" t="s">
        <v>4252</v>
      </c>
      <c r="AL578" t="s">
        <v>339</v>
      </c>
      <c r="AM578">
        <v>1</v>
      </c>
      <c r="AN578">
        <v>1</v>
      </c>
      <c r="AO578">
        <v>8078</v>
      </c>
      <c r="AQ578">
        <v>124010</v>
      </c>
      <c r="AR578">
        <v>51090061</v>
      </c>
      <c r="AS578" t="s">
        <v>2383</v>
      </c>
      <c r="AT578" t="s">
        <v>122</v>
      </c>
      <c r="AW578" t="s">
        <v>340</v>
      </c>
      <c r="AX578" t="s">
        <v>340</v>
      </c>
      <c r="AY578" t="s">
        <v>357</v>
      </c>
      <c r="AZ578" t="s">
        <v>363</v>
      </c>
      <c r="BY578" t="s">
        <v>342</v>
      </c>
      <c r="EQ578">
        <v>252776</v>
      </c>
      <c r="ER578" t="s">
        <v>2611</v>
      </c>
      <c r="EV578">
        <v>17284600</v>
      </c>
      <c r="EW578">
        <v>928</v>
      </c>
      <c r="EX578">
        <v>219079</v>
      </c>
      <c r="EY578" t="s">
        <v>4253</v>
      </c>
      <c r="EZ578">
        <v>1</v>
      </c>
      <c r="FC578">
        <v>51090061</v>
      </c>
      <c r="FD578" t="s">
        <v>122</v>
      </c>
    </row>
    <row r="579" spans="1:160" x14ac:dyDescent="0.3">
      <c r="A579" t="str">
        <f>VLOOKUP(B579,Table2[],3,FALSE)</f>
        <v>Digital</v>
      </c>
      <c r="B579" t="str">
        <f>IF(OR(ISNUMBER(FIND("QVC",Z579)),ISNUMBER(FIND("QVC",AL579))),"QVC",IF(OR(ISNUMBER(FIND("NCO",H579)),ISNUMBER(FIND("NCO",Y579))), "NCO", IF(AL579="consumer","PMD.com",VLOOKUP(LEFT(H579,2),Tables!$E$1:$F$11,2,FALSE))))</f>
        <v>PMD.com</v>
      </c>
      <c r="C579">
        <f t="shared" si="25"/>
        <v>55340001</v>
      </c>
      <c r="D579">
        <f t="shared" si="26"/>
        <v>1</v>
      </c>
      <c r="E579" t="str">
        <f t="shared" ref="E579:E642" ca="1" si="27">IF(MONTH(TODAY())-MONTH(I579)&gt;0,"shifted orders shipped","MTD orders shipped")</f>
        <v>shifted orders shipped</v>
      </c>
      <c r="F579" t="s">
        <v>3539</v>
      </c>
      <c r="G579" t="s">
        <v>335</v>
      </c>
      <c r="H579" t="s">
        <v>3104</v>
      </c>
      <c r="I579" s="6">
        <v>44011.380219907405</v>
      </c>
      <c r="J579" t="s">
        <v>16</v>
      </c>
      <c r="K579" s="6">
        <v>44013.277951388889</v>
      </c>
      <c r="M579" t="s">
        <v>4254</v>
      </c>
      <c r="N579" t="s">
        <v>4255</v>
      </c>
      <c r="Q579" t="s">
        <v>4256</v>
      </c>
      <c r="R579" t="s">
        <v>389</v>
      </c>
      <c r="S579" t="s">
        <v>4257</v>
      </c>
      <c r="T579" t="s">
        <v>338</v>
      </c>
      <c r="U579" t="s">
        <v>530</v>
      </c>
      <c r="W579" t="s">
        <v>4258</v>
      </c>
      <c r="Z579" t="s">
        <v>4254</v>
      </c>
      <c r="AA579" t="s">
        <v>4255</v>
      </c>
      <c r="AD579" t="s">
        <v>4256</v>
      </c>
      <c r="AE579" t="s">
        <v>389</v>
      </c>
      <c r="AF579" t="s">
        <v>4257</v>
      </c>
      <c r="AG579" t="s">
        <v>338</v>
      </c>
      <c r="AH579" t="s">
        <v>530</v>
      </c>
      <c r="AJ579" t="s">
        <v>4258</v>
      </c>
      <c r="AL579" t="s">
        <v>339</v>
      </c>
      <c r="AM579">
        <v>1</v>
      </c>
      <c r="AN579">
        <v>1</v>
      </c>
      <c r="AO579">
        <v>8241</v>
      </c>
      <c r="AQ579">
        <v>124480</v>
      </c>
      <c r="AR579">
        <v>55340001</v>
      </c>
      <c r="AS579" t="s">
        <v>1955</v>
      </c>
      <c r="AT579" t="s">
        <v>71</v>
      </c>
      <c r="AW579" t="s">
        <v>343</v>
      </c>
      <c r="BY579" t="s">
        <v>342</v>
      </c>
      <c r="EQ579">
        <v>249139</v>
      </c>
      <c r="ER579" t="s">
        <v>3105</v>
      </c>
      <c r="EV579">
        <v>17285736</v>
      </c>
      <c r="EW579">
        <v>928</v>
      </c>
      <c r="EX579">
        <v>220292</v>
      </c>
      <c r="EY579">
        <v>9.2748999964335493E+25</v>
      </c>
      <c r="EZ579">
        <v>1</v>
      </c>
      <c r="FC579">
        <v>55340001</v>
      </c>
      <c r="FD579" t="s">
        <v>71</v>
      </c>
    </row>
    <row r="580" spans="1:160" x14ac:dyDescent="0.3">
      <c r="A580" t="str">
        <f>VLOOKUP(B580,Table2[],3,FALSE)</f>
        <v>Digital</v>
      </c>
      <c r="B580" t="str">
        <f>IF(OR(ISNUMBER(FIND("QVC",Z580)),ISNUMBER(FIND("QVC",AL580))),"QVC",IF(OR(ISNUMBER(FIND("NCO",H580)),ISNUMBER(FIND("NCO",Y580))), "NCO", IF(AL580="consumer","PMD.com",VLOOKUP(LEFT(H580,2),Tables!$E$1:$F$11,2,FALSE))))</f>
        <v>PMD.com</v>
      </c>
      <c r="C580">
        <f t="shared" ref="C580:C643" si="28">AR580</f>
        <v>54010001</v>
      </c>
      <c r="D580">
        <f t="shared" ref="D580:D643" si="29">AN580</f>
        <v>1</v>
      </c>
      <c r="E580" t="str">
        <f t="shared" ca="1" si="27"/>
        <v>shifted orders shipped</v>
      </c>
      <c r="F580" t="s">
        <v>3539</v>
      </c>
      <c r="G580" t="s">
        <v>335</v>
      </c>
      <c r="H580" t="s">
        <v>3326</v>
      </c>
      <c r="I580" s="6">
        <v>44011.494930555556</v>
      </c>
      <c r="J580" t="s">
        <v>16</v>
      </c>
      <c r="K580" s="6">
        <v>44013.278055555558</v>
      </c>
      <c r="M580" t="s">
        <v>4259</v>
      </c>
      <c r="N580" t="s">
        <v>4260</v>
      </c>
      <c r="Q580" t="s">
        <v>1654</v>
      </c>
      <c r="R580" t="s">
        <v>375</v>
      </c>
      <c r="S580">
        <v>60404</v>
      </c>
      <c r="T580" t="s">
        <v>338</v>
      </c>
      <c r="U580" t="s">
        <v>530</v>
      </c>
      <c r="W580" t="s">
        <v>4261</v>
      </c>
      <c r="Z580" t="s">
        <v>4259</v>
      </c>
      <c r="AA580" t="s">
        <v>4260</v>
      </c>
      <c r="AD580" t="s">
        <v>1654</v>
      </c>
      <c r="AE580" t="s">
        <v>375</v>
      </c>
      <c r="AF580">
        <v>60404</v>
      </c>
      <c r="AG580" t="s">
        <v>338</v>
      </c>
      <c r="AH580" t="s">
        <v>530</v>
      </c>
      <c r="AJ580" t="s">
        <v>4261</v>
      </c>
      <c r="AL580" t="s">
        <v>339</v>
      </c>
      <c r="AM580">
        <v>1</v>
      </c>
      <c r="AN580">
        <v>1</v>
      </c>
      <c r="AO580">
        <v>6300</v>
      </c>
      <c r="AQ580">
        <v>124476</v>
      </c>
      <c r="AR580">
        <v>54010001</v>
      </c>
      <c r="AS580" t="s">
        <v>577</v>
      </c>
      <c r="AT580" t="s">
        <v>35</v>
      </c>
      <c r="AW580" t="s">
        <v>340</v>
      </c>
      <c r="AX580">
        <v>0</v>
      </c>
      <c r="AY580" t="s">
        <v>348</v>
      </c>
      <c r="AZ580">
        <v>0</v>
      </c>
      <c r="BY580" t="s">
        <v>342</v>
      </c>
      <c r="EQ580">
        <v>252076</v>
      </c>
      <c r="ER580" t="s">
        <v>3327</v>
      </c>
      <c r="EV580">
        <v>17285851</v>
      </c>
      <c r="EW580">
        <v>928</v>
      </c>
      <c r="EX580">
        <v>220405</v>
      </c>
      <c r="EY580">
        <v>9.2748999964335493E+25</v>
      </c>
      <c r="EZ580">
        <v>1</v>
      </c>
      <c r="FC580">
        <v>54010001</v>
      </c>
      <c r="FD580" t="s">
        <v>35</v>
      </c>
    </row>
    <row r="581" spans="1:160" x14ac:dyDescent="0.3">
      <c r="A581" t="str">
        <f>VLOOKUP(B581,Table2[],3,FALSE)</f>
        <v>Digital</v>
      </c>
      <c r="B581" t="str">
        <f>IF(OR(ISNUMBER(FIND("QVC",Z581)),ISNUMBER(FIND("QVC",AL581))),"QVC",IF(OR(ISNUMBER(FIND("NCO",H581)),ISNUMBER(FIND("NCO",Y581))), "NCO", IF(AL581="consumer","PMD.com",VLOOKUP(LEFT(H581,2),Tables!$E$1:$F$11,2,FALSE))))</f>
        <v>PMD.com</v>
      </c>
      <c r="C581">
        <f t="shared" si="28"/>
        <v>52430001</v>
      </c>
      <c r="D581">
        <f t="shared" si="29"/>
        <v>2</v>
      </c>
      <c r="E581" t="str">
        <f t="shared" ca="1" si="27"/>
        <v>shifted orders shipped</v>
      </c>
      <c r="F581" t="s">
        <v>3539</v>
      </c>
      <c r="G581" t="s">
        <v>335</v>
      </c>
      <c r="H581" t="s">
        <v>2608</v>
      </c>
      <c r="I581" s="6">
        <v>44008.616527777776</v>
      </c>
      <c r="J581" t="s">
        <v>16</v>
      </c>
      <c r="K581" s="6">
        <v>44013.278148148151</v>
      </c>
      <c r="M581" t="s">
        <v>4262</v>
      </c>
      <c r="N581" t="s">
        <v>4263</v>
      </c>
      <c r="Q581" t="s">
        <v>4264</v>
      </c>
      <c r="R581" t="s">
        <v>377</v>
      </c>
      <c r="S581" t="s">
        <v>4265</v>
      </c>
      <c r="T581" t="s">
        <v>338</v>
      </c>
      <c r="U581" t="s">
        <v>530</v>
      </c>
      <c r="W581" t="s">
        <v>4266</v>
      </c>
      <c r="Z581" t="s">
        <v>4262</v>
      </c>
      <c r="AA581" t="s">
        <v>4263</v>
      </c>
      <c r="AD581" t="s">
        <v>4264</v>
      </c>
      <c r="AE581" t="s">
        <v>377</v>
      </c>
      <c r="AF581" t="s">
        <v>4265</v>
      </c>
      <c r="AG581" t="s">
        <v>338</v>
      </c>
      <c r="AH581" t="s">
        <v>530</v>
      </c>
      <c r="AJ581" t="s">
        <v>4266</v>
      </c>
      <c r="AL581" t="s">
        <v>339</v>
      </c>
      <c r="AM581">
        <v>2</v>
      </c>
      <c r="AN581">
        <v>2</v>
      </c>
      <c r="AO581">
        <v>12063</v>
      </c>
      <c r="AQ581">
        <v>127155</v>
      </c>
      <c r="AR581">
        <v>52430001</v>
      </c>
      <c r="AS581" t="s">
        <v>927</v>
      </c>
      <c r="AT581" t="s">
        <v>75</v>
      </c>
      <c r="AW581" t="s">
        <v>340</v>
      </c>
      <c r="AX581" t="s">
        <v>340</v>
      </c>
      <c r="AY581" t="s">
        <v>357</v>
      </c>
      <c r="AZ581" t="s">
        <v>363</v>
      </c>
      <c r="BY581" t="s">
        <v>342</v>
      </c>
      <c r="EQ581">
        <v>249990</v>
      </c>
      <c r="ER581" t="s">
        <v>2609</v>
      </c>
      <c r="EV581">
        <v>17284599</v>
      </c>
      <c r="EW581">
        <v>928</v>
      </c>
      <c r="EX581">
        <v>219078</v>
      </c>
      <c r="EY581" t="s">
        <v>4267</v>
      </c>
      <c r="EZ581">
        <v>1</v>
      </c>
      <c r="FC581">
        <v>52430001</v>
      </c>
      <c r="FD581" t="s">
        <v>75</v>
      </c>
    </row>
    <row r="582" spans="1:160" x14ac:dyDescent="0.3">
      <c r="A582" t="str">
        <f>VLOOKUP(B582,Table2[],3,FALSE)</f>
        <v>Digital</v>
      </c>
      <c r="B582" t="str">
        <f>IF(OR(ISNUMBER(FIND("QVC",Z582)),ISNUMBER(FIND("QVC",AL582))),"QVC",IF(OR(ISNUMBER(FIND("NCO",H582)),ISNUMBER(FIND("NCO",Y582))), "NCO", IF(AL582="consumer","PMD.com",VLOOKUP(LEFT(H582,2),Tables!$E$1:$F$11,2,FALSE))))</f>
        <v>PMD.com</v>
      </c>
      <c r="C582">
        <f t="shared" si="28"/>
        <v>53990001</v>
      </c>
      <c r="D582">
        <f t="shared" si="29"/>
        <v>1</v>
      </c>
      <c r="E582" t="str">
        <f t="shared" ca="1" si="27"/>
        <v>shifted orders shipped</v>
      </c>
      <c r="F582" t="s">
        <v>3539</v>
      </c>
      <c r="G582" t="s">
        <v>335</v>
      </c>
      <c r="H582" t="s">
        <v>3098</v>
      </c>
      <c r="I582" s="6">
        <v>44011.378657407404</v>
      </c>
      <c r="J582" t="s">
        <v>16</v>
      </c>
      <c r="K582" s="6">
        <v>44013.278229166666</v>
      </c>
      <c r="M582" t="s">
        <v>4268</v>
      </c>
      <c r="N582" t="s">
        <v>4269</v>
      </c>
      <c r="O582" t="s">
        <v>1201</v>
      </c>
      <c r="Q582" t="s">
        <v>941</v>
      </c>
      <c r="R582" t="s">
        <v>403</v>
      </c>
      <c r="S582" t="s">
        <v>4270</v>
      </c>
      <c r="T582" t="s">
        <v>338</v>
      </c>
      <c r="U582" t="s">
        <v>530</v>
      </c>
      <c r="W582" t="s">
        <v>4271</v>
      </c>
      <c r="Z582" t="s">
        <v>4268</v>
      </c>
      <c r="AA582" t="s">
        <v>4269</v>
      </c>
      <c r="AB582" t="s">
        <v>1201</v>
      </c>
      <c r="AD582" t="s">
        <v>941</v>
      </c>
      <c r="AE582" t="s">
        <v>403</v>
      </c>
      <c r="AF582" t="s">
        <v>4270</v>
      </c>
      <c r="AG582" t="s">
        <v>338</v>
      </c>
      <c r="AH582" t="s">
        <v>530</v>
      </c>
      <c r="AJ582" t="s">
        <v>4271</v>
      </c>
      <c r="AL582" t="s">
        <v>339</v>
      </c>
      <c r="AM582">
        <v>1</v>
      </c>
      <c r="AN582">
        <v>1</v>
      </c>
      <c r="AO582">
        <v>14448</v>
      </c>
      <c r="AQ582">
        <v>124474</v>
      </c>
      <c r="AR582">
        <v>53990001</v>
      </c>
      <c r="AS582" t="s">
        <v>1735</v>
      </c>
      <c r="AT582" t="s">
        <v>111</v>
      </c>
      <c r="AW582" t="s">
        <v>343</v>
      </c>
      <c r="BY582" t="s">
        <v>342</v>
      </c>
      <c r="EQ582">
        <v>253300</v>
      </c>
      <c r="ER582" t="s">
        <v>3099</v>
      </c>
      <c r="EV582">
        <v>17285733</v>
      </c>
      <c r="EW582">
        <v>928</v>
      </c>
      <c r="EX582">
        <v>220289</v>
      </c>
      <c r="EY582">
        <v>9.2748999964335493E+25</v>
      </c>
      <c r="EZ582">
        <v>1</v>
      </c>
      <c r="FC582">
        <v>53990001</v>
      </c>
      <c r="FD582" t="s">
        <v>111</v>
      </c>
    </row>
    <row r="583" spans="1:160" x14ac:dyDescent="0.3">
      <c r="A583" t="str">
        <f>VLOOKUP(B583,Table2[],3,FALSE)</f>
        <v>Digital</v>
      </c>
      <c r="B583" t="str">
        <f>IF(OR(ISNUMBER(FIND("QVC",Z583)),ISNUMBER(FIND("QVC",AL583))),"QVC",IF(OR(ISNUMBER(FIND("NCO",H583)),ISNUMBER(FIND("NCO",Y583))), "NCO", IF(AL583="consumer","PMD.com",VLOOKUP(LEFT(H583,2),Tables!$E$1:$F$11,2,FALSE))))</f>
        <v>PMD.com</v>
      </c>
      <c r="C583">
        <f t="shared" si="28"/>
        <v>5357</v>
      </c>
      <c r="D583">
        <f t="shared" si="29"/>
        <v>1</v>
      </c>
      <c r="E583" t="str">
        <f t="shared" ca="1" si="27"/>
        <v>shifted orders shipped</v>
      </c>
      <c r="F583" t="s">
        <v>3539</v>
      </c>
      <c r="G583" t="s">
        <v>335</v>
      </c>
      <c r="H583" t="s">
        <v>3098</v>
      </c>
      <c r="I583" s="6">
        <v>44011.378657407404</v>
      </c>
      <c r="J583" t="s">
        <v>16</v>
      </c>
      <c r="K583" s="6">
        <v>44013.278229166666</v>
      </c>
      <c r="M583" t="s">
        <v>4268</v>
      </c>
      <c r="N583" t="s">
        <v>4269</v>
      </c>
      <c r="O583" t="s">
        <v>1201</v>
      </c>
      <c r="Q583" t="s">
        <v>941</v>
      </c>
      <c r="R583" t="s">
        <v>403</v>
      </c>
      <c r="S583" t="s">
        <v>4270</v>
      </c>
      <c r="T583" t="s">
        <v>338</v>
      </c>
      <c r="U583" t="s">
        <v>530</v>
      </c>
      <c r="W583" t="s">
        <v>4271</v>
      </c>
      <c r="Z583" t="s">
        <v>4268</v>
      </c>
      <c r="AA583" t="s">
        <v>4269</v>
      </c>
      <c r="AB583" t="s">
        <v>1201</v>
      </c>
      <c r="AD583" t="s">
        <v>941</v>
      </c>
      <c r="AE583" t="s">
        <v>403</v>
      </c>
      <c r="AF583" t="s">
        <v>4270</v>
      </c>
      <c r="AG583" t="s">
        <v>338</v>
      </c>
      <c r="AH583" t="s">
        <v>530</v>
      </c>
      <c r="AJ583" t="s">
        <v>4271</v>
      </c>
      <c r="AL583" t="s">
        <v>339</v>
      </c>
      <c r="AM583">
        <v>1</v>
      </c>
      <c r="AN583">
        <v>1</v>
      </c>
      <c r="AO583">
        <v>15182</v>
      </c>
      <c r="AQ583">
        <v>124521</v>
      </c>
      <c r="AR583">
        <v>5357</v>
      </c>
      <c r="AS583" t="s">
        <v>87</v>
      </c>
      <c r="AT583" t="s">
        <v>88</v>
      </c>
      <c r="AW583" t="s">
        <v>340</v>
      </c>
      <c r="AX583" t="s">
        <v>340</v>
      </c>
      <c r="AY583" t="s">
        <v>351</v>
      </c>
      <c r="AZ583" t="s">
        <v>379</v>
      </c>
      <c r="BY583" t="s">
        <v>342</v>
      </c>
      <c r="EQ583">
        <v>249142</v>
      </c>
      <c r="ER583" t="s">
        <v>3099</v>
      </c>
      <c r="EV583">
        <v>17285733</v>
      </c>
      <c r="EW583">
        <v>928</v>
      </c>
      <c r="EX583">
        <v>220289</v>
      </c>
      <c r="EY583">
        <v>9.2748999964335493E+25</v>
      </c>
      <c r="EZ583">
        <v>1</v>
      </c>
      <c r="FC583">
        <v>5357</v>
      </c>
      <c r="FD583" t="s">
        <v>88</v>
      </c>
    </row>
    <row r="584" spans="1:160" x14ac:dyDescent="0.3">
      <c r="A584" t="str">
        <f>VLOOKUP(B584,Table2[],3,FALSE)</f>
        <v>Digital</v>
      </c>
      <c r="B584" t="str">
        <f>IF(OR(ISNUMBER(FIND("QVC",Z584)),ISNUMBER(FIND("QVC",AL584))),"QVC",IF(OR(ISNUMBER(FIND("NCO",H584)),ISNUMBER(FIND("NCO",Y584))), "NCO", IF(AL584="consumer","PMD.com",VLOOKUP(LEFT(H584,2),Tables!$E$1:$F$11,2,FALSE))))</f>
        <v>PMD.com</v>
      </c>
      <c r="C584">
        <f t="shared" si="28"/>
        <v>53160001</v>
      </c>
      <c r="D584">
        <f t="shared" si="29"/>
        <v>1</v>
      </c>
      <c r="E584" t="str">
        <f t="shared" ca="1" si="27"/>
        <v>shifted orders shipped</v>
      </c>
      <c r="F584" t="s">
        <v>3539</v>
      </c>
      <c r="G584" t="s">
        <v>335</v>
      </c>
      <c r="H584" t="s">
        <v>2506</v>
      </c>
      <c r="I584" s="6">
        <v>44008.554097222222</v>
      </c>
      <c r="J584" t="s">
        <v>16</v>
      </c>
      <c r="K584" s="6">
        <v>44013.278240740743</v>
      </c>
      <c r="M584" t="s">
        <v>4272</v>
      </c>
      <c r="N584" t="s">
        <v>4273</v>
      </c>
      <c r="Q584" t="s">
        <v>1546</v>
      </c>
      <c r="R584" t="s">
        <v>360</v>
      </c>
      <c r="S584">
        <v>28570</v>
      </c>
      <c r="T584" t="s">
        <v>338</v>
      </c>
      <c r="U584" t="s">
        <v>530</v>
      </c>
      <c r="W584" t="s">
        <v>4274</v>
      </c>
      <c r="Z584" t="s">
        <v>4272</v>
      </c>
      <c r="AA584" t="s">
        <v>4273</v>
      </c>
      <c r="AD584" t="s">
        <v>1546</v>
      </c>
      <c r="AE584" t="s">
        <v>360</v>
      </c>
      <c r="AF584">
        <v>28570</v>
      </c>
      <c r="AG584" t="s">
        <v>338</v>
      </c>
      <c r="AH584" t="s">
        <v>530</v>
      </c>
      <c r="AJ584" t="s">
        <v>4274</v>
      </c>
      <c r="AL584" t="s">
        <v>339</v>
      </c>
      <c r="AM584">
        <v>1</v>
      </c>
      <c r="AN584">
        <v>1</v>
      </c>
      <c r="AO584">
        <v>4322</v>
      </c>
      <c r="AQ584">
        <v>124007</v>
      </c>
      <c r="AR584">
        <v>53160001</v>
      </c>
      <c r="AS584" t="s">
        <v>1895</v>
      </c>
      <c r="AT584" t="s">
        <v>119</v>
      </c>
      <c r="AW584" t="s">
        <v>340</v>
      </c>
      <c r="AX584" t="s">
        <v>340</v>
      </c>
      <c r="AY584" t="s">
        <v>341</v>
      </c>
      <c r="AZ584">
        <v>0</v>
      </c>
      <c r="BY584" t="s">
        <v>342</v>
      </c>
      <c r="EQ584">
        <v>252959</v>
      </c>
      <c r="ER584" t="s">
        <v>2507</v>
      </c>
      <c r="EV584">
        <v>17284547</v>
      </c>
      <c r="EW584">
        <v>928</v>
      </c>
      <c r="EX584">
        <v>219027</v>
      </c>
      <c r="EY584" t="s">
        <v>4275</v>
      </c>
      <c r="EZ584">
        <v>1</v>
      </c>
      <c r="FC584">
        <v>53160001</v>
      </c>
      <c r="FD584" t="s">
        <v>119</v>
      </c>
    </row>
    <row r="585" spans="1:160" x14ac:dyDescent="0.3">
      <c r="A585" t="str">
        <f>VLOOKUP(B585,Table2[],3,FALSE)</f>
        <v>Digital</v>
      </c>
      <c r="B585" t="str">
        <f>IF(OR(ISNUMBER(FIND("QVC",Z585)),ISNUMBER(FIND("QVC",AL585))),"QVC",IF(OR(ISNUMBER(FIND("NCO",H585)),ISNUMBER(FIND("NCO",Y585))), "NCO", IF(AL585="consumer","PMD.com",VLOOKUP(LEFT(H585,2),Tables!$E$1:$F$11,2,FALSE))))</f>
        <v>PMD.com</v>
      </c>
      <c r="C585">
        <f t="shared" si="28"/>
        <v>5341</v>
      </c>
      <c r="D585">
        <f t="shared" si="29"/>
        <v>1</v>
      </c>
      <c r="E585" t="str">
        <f t="shared" ca="1" si="27"/>
        <v>shifted orders shipped</v>
      </c>
      <c r="F585" t="s">
        <v>3539</v>
      </c>
      <c r="G585" t="s">
        <v>335</v>
      </c>
      <c r="H585" t="s">
        <v>2506</v>
      </c>
      <c r="I585" s="6">
        <v>44008.554097222222</v>
      </c>
      <c r="J585" t="s">
        <v>16</v>
      </c>
      <c r="K585" s="6">
        <v>44013.278240740743</v>
      </c>
      <c r="M585" t="s">
        <v>4272</v>
      </c>
      <c r="N585" t="s">
        <v>4273</v>
      </c>
      <c r="Q585" t="s">
        <v>1546</v>
      </c>
      <c r="R585" t="s">
        <v>360</v>
      </c>
      <c r="S585">
        <v>28570</v>
      </c>
      <c r="T585" t="s">
        <v>338</v>
      </c>
      <c r="U585" t="s">
        <v>530</v>
      </c>
      <c r="W585" t="s">
        <v>4274</v>
      </c>
      <c r="Z585" t="s">
        <v>4272</v>
      </c>
      <c r="AA585" t="s">
        <v>4273</v>
      </c>
      <c r="AD585" t="s">
        <v>1546</v>
      </c>
      <c r="AE585" t="s">
        <v>360</v>
      </c>
      <c r="AF585">
        <v>28570</v>
      </c>
      <c r="AG585" t="s">
        <v>338</v>
      </c>
      <c r="AH585" t="s">
        <v>530</v>
      </c>
      <c r="AJ585" t="s">
        <v>4274</v>
      </c>
      <c r="AL585" t="s">
        <v>339</v>
      </c>
      <c r="AM585">
        <v>1</v>
      </c>
      <c r="AN585">
        <v>1</v>
      </c>
      <c r="AO585">
        <v>15156</v>
      </c>
      <c r="AQ585">
        <v>124187</v>
      </c>
      <c r="AR585">
        <v>5341</v>
      </c>
      <c r="AS585" t="s">
        <v>831</v>
      </c>
      <c r="AT585" t="s">
        <v>82</v>
      </c>
      <c r="AW585" t="s">
        <v>340</v>
      </c>
      <c r="AX585" t="s">
        <v>340</v>
      </c>
      <c r="AY585" t="s">
        <v>345</v>
      </c>
      <c r="AZ585" t="s">
        <v>346</v>
      </c>
      <c r="BY585" t="s">
        <v>342</v>
      </c>
      <c r="EQ585">
        <v>244247</v>
      </c>
      <c r="ER585" t="s">
        <v>2507</v>
      </c>
      <c r="EV585">
        <v>17284547</v>
      </c>
      <c r="EW585">
        <v>928</v>
      </c>
      <c r="EX585">
        <v>219027</v>
      </c>
      <c r="EY585" t="s">
        <v>4275</v>
      </c>
      <c r="EZ585">
        <v>1</v>
      </c>
      <c r="FC585">
        <v>95292</v>
      </c>
      <c r="FD585" t="s">
        <v>511</v>
      </c>
    </row>
    <row r="586" spans="1:160" x14ac:dyDescent="0.3">
      <c r="A586" t="str">
        <f>VLOOKUP(B586,Table2[],3,FALSE)</f>
        <v>Digital</v>
      </c>
      <c r="B586" t="str">
        <f>IF(OR(ISNUMBER(FIND("QVC",Z586)),ISNUMBER(FIND("QVC",AL586))),"QVC",IF(OR(ISNUMBER(FIND("NCO",H586)),ISNUMBER(FIND("NCO",Y586))), "NCO", IF(AL586="consumer","PMD.com",VLOOKUP(LEFT(H586,2),Tables!$E$1:$F$11,2,FALSE))))</f>
        <v>PMD.com</v>
      </c>
      <c r="C586">
        <f t="shared" si="28"/>
        <v>52430001</v>
      </c>
      <c r="D586">
        <f t="shared" si="29"/>
        <v>1</v>
      </c>
      <c r="E586" t="str">
        <f t="shared" ca="1" si="27"/>
        <v>shifted orders shipped</v>
      </c>
      <c r="F586" t="s">
        <v>3539</v>
      </c>
      <c r="G586" t="s">
        <v>335</v>
      </c>
      <c r="H586" t="s">
        <v>2506</v>
      </c>
      <c r="I586" s="6">
        <v>44008.554097222222</v>
      </c>
      <c r="J586" t="s">
        <v>16</v>
      </c>
      <c r="K586" s="6">
        <v>44013.278240740743</v>
      </c>
      <c r="M586" t="s">
        <v>4272</v>
      </c>
      <c r="N586" t="s">
        <v>4273</v>
      </c>
      <c r="Q586" t="s">
        <v>1546</v>
      </c>
      <c r="R586" t="s">
        <v>360</v>
      </c>
      <c r="S586">
        <v>28570</v>
      </c>
      <c r="T586" t="s">
        <v>338</v>
      </c>
      <c r="U586" t="s">
        <v>530</v>
      </c>
      <c r="W586" t="s">
        <v>4274</v>
      </c>
      <c r="Z586" t="s">
        <v>4272</v>
      </c>
      <c r="AA586" t="s">
        <v>4273</v>
      </c>
      <c r="AD586" t="s">
        <v>1546</v>
      </c>
      <c r="AE586" t="s">
        <v>360</v>
      </c>
      <c r="AF586">
        <v>28570</v>
      </c>
      <c r="AG586" t="s">
        <v>338</v>
      </c>
      <c r="AH586" t="s">
        <v>530</v>
      </c>
      <c r="AJ586" t="s">
        <v>4274</v>
      </c>
      <c r="AL586" t="s">
        <v>339</v>
      </c>
      <c r="AM586">
        <v>1</v>
      </c>
      <c r="AN586">
        <v>1</v>
      </c>
      <c r="AO586">
        <v>12063</v>
      </c>
      <c r="AQ586">
        <v>127155</v>
      </c>
      <c r="AR586">
        <v>52430001</v>
      </c>
      <c r="AS586" t="s">
        <v>927</v>
      </c>
      <c r="AT586" t="s">
        <v>75</v>
      </c>
      <c r="AW586" t="s">
        <v>340</v>
      </c>
      <c r="AX586" t="s">
        <v>340</v>
      </c>
      <c r="AY586" t="s">
        <v>357</v>
      </c>
      <c r="AZ586" t="s">
        <v>363</v>
      </c>
      <c r="BY586" t="s">
        <v>342</v>
      </c>
      <c r="EQ586">
        <v>249990</v>
      </c>
      <c r="ER586" t="s">
        <v>2507</v>
      </c>
      <c r="EV586">
        <v>17284547</v>
      </c>
      <c r="EW586">
        <v>928</v>
      </c>
      <c r="EX586">
        <v>219027</v>
      </c>
      <c r="EY586" t="s">
        <v>4275</v>
      </c>
      <c r="EZ586">
        <v>1</v>
      </c>
      <c r="FC586">
        <v>95292</v>
      </c>
      <c r="FD586" t="s">
        <v>511</v>
      </c>
    </row>
    <row r="587" spans="1:160" x14ac:dyDescent="0.3">
      <c r="A587" t="str">
        <f>VLOOKUP(B587,Table2[],3,FALSE)</f>
        <v>Digital</v>
      </c>
      <c r="B587" t="str">
        <f>IF(OR(ISNUMBER(FIND("QVC",Z587)),ISNUMBER(FIND("QVC",AL587))),"QVC",IF(OR(ISNUMBER(FIND("NCO",H587)),ISNUMBER(FIND("NCO",Y587))), "NCO", IF(AL587="consumer","PMD.com",VLOOKUP(LEFT(H587,2),Tables!$E$1:$F$11,2,FALSE))))</f>
        <v>PMD.com</v>
      </c>
      <c r="C587">
        <f t="shared" si="28"/>
        <v>51090001</v>
      </c>
      <c r="D587">
        <f t="shared" si="29"/>
        <v>1</v>
      </c>
      <c r="E587" t="str">
        <f t="shared" ca="1" si="27"/>
        <v>shifted orders shipped</v>
      </c>
      <c r="F587" t="s">
        <v>3539</v>
      </c>
      <c r="G587" t="s">
        <v>335</v>
      </c>
      <c r="H587" t="s">
        <v>2506</v>
      </c>
      <c r="I587" s="6">
        <v>44008.554097222222</v>
      </c>
      <c r="J587" t="s">
        <v>16</v>
      </c>
      <c r="K587" s="6">
        <v>44013.278240740743</v>
      </c>
      <c r="M587" t="s">
        <v>4272</v>
      </c>
      <c r="N587" t="s">
        <v>4273</v>
      </c>
      <c r="Q587" t="s">
        <v>1546</v>
      </c>
      <c r="R587" t="s">
        <v>360</v>
      </c>
      <c r="S587">
        <v>28570</v>
      </c>
      <c r="T587" t="s">
        <v>338</v>
      </c>
      <c r="U587" t="s">
        <v>530</v>
      </c>
      <c r="W587" t="s">
        <v>4274</v>
      </c>
      <c r="Z587" t="s">
        <v>4272</v>
      </c>
      <c r="AA587" t="s">
        <v>4273</v>
      </c>
      <c r="AD587" t="s">
        <v>1546</v>
      </c>
      <c r="AE587" t="s">
        <v>360</v>
      </c>
      <c r="AF587">
        <v>28570</v>
      </c>
      <c r="AG587" t="s">
        <v>338</v>
      </c>
      <c r="AH587" t="s">
        <v>530</v>
      </c>
      <c r="AJ587" t="s">
        <v>4274</v>
      </c>
      <c r="AL587" t="s">
        <v>339</v>
      </c>
      <c r="AM587">
        <v>1</v>
      </c>
      <c r="AN587">
        <v>1</v>
      </c>
      <c r="AO587">
        <v>4885</v>
      </c>
      <c r="AQ587">
        <v>124202</v>
      </c>
      <c r="AR587">
        <v>51090001</v>
      </c>
      <c r="AS587" t="s">
        <v>1986</v>
      </c>
      <c r="AT587" t="s">
        <v>60</v>
      </c>
      <c r="AW587" t="s">
        <v>340</v>
      </c>
      <c r="AX587" t="s">
        <v>340</v>
      </c>
      <c r="AY587" t="s">
        <v>357</v>
      </c>
      <c r="AZ587" t="s">
        <v>361</v>
      </c>
      <c r="BY587" t="s">
        <v>342</v>
      </c>
      <c r="EQ587">
        <v>250831</v>
      </c>
      <c r="ER587" t="s">
        <v>2507</v>
      </c>
      <c r="EV587">
        <v>17284547</v>
      </c>
      <c r="EW587">
        <v>928</v>
      </c>
      <c r="EX587">
        <v>219027</v>
      </c>
      <c r="EY587" t="s">
        <v>4275</v>
      </c>
      <c r="EZ587">
        <v>1</v>
      </c>
      <c r="FC587">
        <v>95292</v>
      </c>
      <c r="FD587" t="s">
        <v>511</v>
      </c>
    </row>
    <row r="588" spans="1:160" x14ac:dyDescent="0.3">
      <c r="A588" t="str">
        <f>VLOOKUP(B588,Table2[],3,FALSE)</f>
        <v>Digital</v>
      </c>
      <c r="B588" t="str">
        <f>IF(OR(ISNUMBER(FIND("QVC",Z588)),ISNUMBER(FIND("QVC",AL588))),"QVC",IF(OR(ISNUMBER(FIND("NCO",H588)),ISNUMBER(FIND("NCO",Y588))), "NCO", IF(AL588="consumer","PMD.com",VLOOKUP(LEFT(H588,2),Tables!$E$1:$F$11,2,FALSE))))</f>
        <v>PMD.com</v>
      </c>
      <c r="C588">
        <f t="shared" si="28"/>
        <v>53440001</v>
      </c>
      <c r="D588">
        <f t="shared" si="29"/>
        <v>2</v>
      </c>
      <c r="E588" t="str">
        <f t="shared" ca="1" si="27"/>
        <v>shifted orders shipped</v>
      </c>
      <c r="F588" t="s">
        <v>3539</v>
      </c>
      <c r="G588" t="s">
        <v>335</v>
      </c>
      <c r="H588" t="s">
        <v>2500</v>
      </c>
      <c r="I588" s="6">
        <v>44008.554178240738</v>
      </c>
      <c r="J588" t="s">
        <v>16</v>
      </c>
      <c r="K588" s="6">
        <v>44013.27853009259</v>
      </c>
      <c r="M588" t="s">
        <v>4276</v>
      </c>
      <c r="N588" t="s">
        <v>4277</v>
      </c>
      <c r="Q588" t="s">
        <v>950</v>
      </c>
      <c r="R588" t="s">
        <v>375</v>
      </c>
      <c r="S588">
        <v>60062</v>
      </c>
      <c r="T588" t="s">
        <v>338</v>
      </c>
      <c r="U588" t="s">
        <v>530</v>
      </c>
      <c r="W588" t="s">
        <v>4278</v>
      </c>
      <c r="Z588" t="s">
        <v>4276</v>
      </c>
      <c r="AA588" t="s">
        <v>4277</v>
      </c>
      <c r="AD588" t="s">
        <v>950</v>
      </c>
      <c r="AE588" t="s">
        <v>375</v>
      </c>
      <c r="AF588">
        <v>60062</v>
      </c>
      <c r="AG588" t="s">
        <v>338</v>
      </c>
      <c r="AH588" t="s">
        <v>530</v>
      </c>
      <c r="AJ588" t="s">
        <v>4278</v>
      </c>
      <c r="AL588" t="s">
        <v>339</v>
      </c>
      <c r="AM588">
        <v>2</v>
      </c>
      <c r="AN588">
        <v>2</v>
      </c>
      <c r="AO588">
        <v>7642</v>
      </c>
      <c r="AQ588">
        <v>124700</v>
      </c>
      <c r="AR588">
        <v>53440001</v>
      </c>
      <c r="AS588" t="s">
        <v>1240</v>
      </c>
      <c r="AT588" t="s">
        <v>116</v>
      </c>
      <c r="AW588" t="s">
        <v>340</v>
      </c>
      <c r="AX588" t="s">
        <v>340</v>
      </c>
      <c r="AY588" t="s">
        <v>345</v>
      </c>
      <c r="AZ588" t="s">
        <v>345</v>
      </c>
      <c r="BY588" t="s">
        <v>342</v>
      </c>
      <c r="EQ588">
        <v>252960</v>
      </c>
      <c r="ER588" t="s">
        <v>2501</v>
      </c>
      <c r="EV588">
        <v>17284544</v>
      </c>
      <c r="EW588">
        <v>928</v>
      </c>
      <c r="EX588">
        <v>219024</v>
      </c>
      <c r="EY588" t="s">
        <v>4279</v>
      </c>
      <c r="EZ588">
        <v>1</v>
      </c>
      <c r="FC588">
        <v>53440001</v>
      </c>
      <c r="FD588" t="s">
        <v>116</v>
      </c>
    </row>
    <row r="589" spans="1:160" x14ac:dyDescent="0.3">
      <c r="A589" t="str">
        <f>VLOOKUP(B589,Table2[],3,FALSE)</f>
        <v>Digital</v>
      </c>
      <c r="B589" t="str">
        <f>IF(OR(ISNUMBER(FIND("QVC",Z589)),ISNUMBER(FIND("QVC",AL589))),"QVC",IF(OR(ISNUMBER(FIND("NCO",H589)),ISNUMBER(FIND("NCO",Y589))), "NCO", IF(AL589="consumer","PMD.com",VLOOKUP(LEFT(H589,2),Tables!$E$1:$F$11,2,FALSE))))</f>
        <v>PMD.com</v>
      </c>
      <c r="C589" t="str">
        <f t="shared" si="28"/>
        <v>53500001A</v>
      </c>
      <c r="D589">
        <f t="shared" si="29"/>
        <v>2</v>
      </c>
      <c r="E589" t="str">
        <f t="shared" ca="1" si="27"/>
        <v>shifted orders shipped</v>
      </c>
      <c r="F589" t="s">
        <v>3539</v>
      </c>
      <c r="G589" t="s">
        <v>335</v>
      </c>
      <c r="H589" t="s">
        <v>3338</v>
      </c>
      <c r="I589" s="6">
        <v>44011.505729166667</v>
      </c>
      <c r="J589" t="s">
        <v>16</v>
      </c>
      <c r="K589" s="6">
        <v>44013.27857638889</v>
      </c>
      <c r="M589" t="s">
        <v>1701</v>
      </c>
      <c r="N589" t="s">
        <v>1783</v>
      </c>
      <c r="Q589" t="s">
        <v>928</v>
      </c>
      <c r="R589" t="s">
        <v>414</v>
      </c>
      <c r="S589" t="s">
        <v>1784</v>
      </c>
      <c r="T589" t="s">
        <v>338</v>
      </c>
      <c r="U589" t="s">
        <v>530</v>
      </c>
      <c r="W589" t="s">
        <v>1702</v>
      </c>
      <c r="Z589" t="s">
        <v>1701</v>
      </c>
      <c r="AA589" t="s">
        <v>1783</v>
      </c>
      <c r="AD589" t="s">
        <v>928</v>
      </c>
      <c r="AE589" t="s">
        <v>414</v>
      </c>
      <c r="AF589" t="s">
        <v>1784</v>
      </c>
      <c r="AG589" t="s">
        <v>338</v>
      </c>
      <c r="AH589" t="s">
        <v>530</v>
      </c>
      <c r="AJ589" t="s">
        <v>1702</v>
      </c>
      <c r="AL589" t="s">
        <v>339</v>
      </c>
      <c r="AM589">
        <v>2</v>
      </c>
      <c r="AN589">
        <v>2</v>
      </c>
      <c r="AO589">
        <v>1690</v>
      </c>
      <c r="AQ589">
        <v>125277</v>
      </c>
      <c r="AR589" t="s">
        <v>1242</v>
      </c>
      <c r="AS589" t="s">
        <v>1243</v>
      </c>
      <c r="AT589" t="s">
        <v>1244</v>
      </c>
      <c r="AW589" t="s">
        <v>349</v>
      </c>
      <c r="AX589" t="s">
        <v>553</v>
      </c>
      <c r="AY589" t="s">
        <v>345</v>
      </c>
      <c r="AZ589">
        <v>0</v>
      </c>
      <c r="EQ589">
        <v>251914</v>
      </c>
      <c r="ER589" t="s">
        <v>3339</v>
      </c>
      <c r="EV589">
        <v>17285857</v>
      </c>
      <c r="EW589">
        <v>928</v>
      </c>
      <c r="EX589">
        <v>220411</v>
      </c>
      <c r="EY589" t="s">
        <v>4280</v>
      </c>
      <c r="EZ589">
        <v>1</v>
      </c>
      <c r="FC589" t="s">
        <v>1242</v>
      </c>
      <c r="FD589" t="s">
        <v>1244</v>
      </c>
    </row>
    <row r="590" spans="1:160" x14ac:dyDescent="0.3">
      <c r="A590" t="str">
        <f>VLOOKUP(B590,Table2[],3,FALSE)</f>
        <v>Digital</v>
      </c>
      <c r="B590" t="str">
        <f>IF(OR(ISNUMBER(FIND("QVC",Z590)),ISNUMBER(FIND("QVC",AL590))),"QVC",IF(OR(ISNUMBER(FIND("NCO",H590)),ISNUMBER(FIND("NCO",Y590))), "NCO", IF(AL590="consumer","PMD.com",VLOOKUP(LEFT(H590,2),Tables!$E$1:$F$11,2,FALSE))))</f>
        <v>PMD.com</v>
      </c>
      <c r="C590">
        <f t="shared" si="28"/>
        <v>5331</v>
      </c>
      <c r="D590">
        <f t="shared" si="29"/>
        <v>1</v>
      </c>
      <c r="E590" t="str">
        <f t="shared" ca="1" si="27"/>
        <v>shifted orders shipped</v>
      </c>
      <c r="F590" t="s">
        <v>3539</v>
      </c>
      <c r="G590" t="s">
        <v>335</v>
      </c>
      <c r="H590" t="s">
        <v>2775</v>
      </c>
      <c r="I590" s="6">
        <v>44008.970706018517</v>
      </c>
      <c r="J590" t="s">
        <v>16</v>
      </c>
      <c r="K590" s="6">
        <v>44013.278587962966</v>
      </c>
      <c r="M590" t="s">
        <v>3526</v>
      </c>
      <c r="N590" t="s">
        <v>4281</v>
      </c>
      <c r="O590">
        <v>102</v>
      </c>
      <c r="Q590" t="s">
        <v>2235</v>
      </c>
      <c r="R590" t="s">
        <v>463</v>
      </c>
      <c r="S590">
        <v>55077</v>
      </c>
      <c r="T590" t="s">
        <v>338</v>
      </c>
      <c r="U590" t="s">
        <v>530</v>
      </c>
      <c r="W590" t="s">
        <v>4282</v>
      </c>
      <c r="Z590" t="s">
        <v>3526</v>
      </c>
      <c r="AA590" t="s">
        <v>4281</v>
      </c>
      <c r="AB590">
        <v>102</v>
      </c>
      <c r="AD590" t="s">
        <v>2235</v>
      </c>
      <c r="AE590" t="s">
        <v>463</v>
      </c>
      <c r="AF590">
        <v>55077</v>
      </c>
      <c r="AG590" t="s">
        <v>338</v>
      </c>
      <c r="AH590" t="s">
        <v>530</v>
      </c>
      <c r="AJ590" t="s">
        <v>4282</v>
      </c>
      <c r="AL590" t="s">
        <v>339</v>
      </c>
      <c r="AM590">
        <v>1</v>
      </c>
      <c r="AN590">
        <v>1</v>
      </c>
      <c r="AO590">
        <v>19662</v>
      </c>
      <c r="AQ590">
        <v>123796</v>
      </c>
      <c r="AR590">
        <v>5331</v>
      </c>
      <c r="AS590" t="s">
        <v>746</v>
      </c>
      <c r="AT590" t="s">
        <v>129</v>
      </c>
      <c r="AW590" t="s">
        <v>340</v>
      </c>
      <c r="AX590" t="s">
        <v>352</v>
      </c>
      <c r="AY590" t="s">
        <v>353</v>
      </c>
      <c r="AZ590" t="s">
        <v>354</v>
      </c>
      <c r="BY590" t="s">
        <v>342</v>
      </c>
      <c r="EQ590">
        <v>247800</v>
      </c>
      <c r="ER590" t="s">
        <v>2776</v>
      </c>
      <c r="EV590">
        <v>17285038</v>
      </c>
      <c r="EW590">
        <v>928</v>
      </c>
      <c r="EX590">
        <v>219514</v>
      </c>
      <c r="EY590" t="s">
        <v>4283</v>
      </c>
      <c r="EZ590">
        <v>1</v>
      </c>
      <c r="FC590">
        <v>90402</v>
      </c>
      <c r="FD590" t="s">
        <v>393</v>
      </c>
    </row>
    <row r="591" spans="1:160" x14ac:dyDescent="0.3">
      <c r="A591" t="str">
        <f>VLOOKUP(B591,Table2[],3,FALSE)</f>
        <v>Digital</v>
      </c>
      <c r="B591" t="str">
        <f>IF(OR(ISNUMBER(FIND("QVC",Z591)),ISNUMBER(FIND("QVC",AL591))),"QVC",IF(OR(ISNUMBER(FIND("NCO",H591)),ISNUMBER(FIND("NCO",Y591))), "NCO", IF(AL591="consumer","PMD.com",VLOOKUP(LEFT(H591,2),Tables!$E$1:$F$11,2,FALSE))))</f>
        <v>PMD.com</v>
      </c>
      <c r="C591">
        <f t="shared" si="28"/>
        <v>5260</v>
      </c>
      <c r="D591">
        <f t="shared" si="29"/>
        <v>1</v>
      </c>
      <c r="E591" t="str">
        <f t="shared" ca="1" si="27"/>
        <v>shifted orders shipped</v>
      </c>
      <c r="F591" t="s">
        <v>3539</v>
      </c>
      <c r="G591" t="s">
        <v>335</v>
      </c>
      <c r="H591" t="s">
        <v>2775</v>
      </c>
      <c r="I591" s="6">
        <v>44008.970706018517</v>
      </c>
      <c r="J591" t="s">
        <v>16</v>
      </c>
      <c r="K591" s="6">
        <v>44013.278587962966</v>
      </c>
      <c r="M591" t="s">
        <v>3526</v>
      </c>
      <c r="N591" t="s">
        <v>4281</v>
      </c>
      <c r="O591">
        <v>102</v>
      </c>
      <c r="Q591" t="s">
        <v>2235</v>
      </c>
      <c r="R591" t="s">
        <v>463</v>
      </c>
      <c r="S591">
        <v>55077</v>
      </c>
      <c r="T591" t="s">
        <v>338</v>
      </c>
      <c r="U591" t="s">
        <v>530</v>
      </c>
      <c r="W591" t="s">
        <v>4282</v>
      </c>
      <c r="Z591" t="s">
        <v>3526</v>
      </c>
      <c r="AA591" t="s">
        <v>4281</v>
      </c>
      <c r="AB591">
        <v>102</v>
      </c>
      <c r="AD591" t="s">
        <v>2235</v>
      </c>
      <c r="AE591" t="s">
        <v>463</v>
      </c>
      <c r="AF591">
        <v>55077</v>
      </c>
      <c r="AG591" t="s">
        <v>338</v>
      </c>
      <c r="AH591" t="s">
        <v>530</v>
      </c>
      <c r="AJ591" t="s">
        <v>4282</v>
      </c>
      <c r="AL591" t="s">
        <v>339</v>
      </c>
      <c r="AM591">
        <v>1</v>
      </c>
      <c r="AN591">
        <v>1</v>
      </c>
      <c r="AO591">
        <v>6390</v>
      </c>
      <c r="AQ591">
        <v>124400</v>
      </c>
      <c r="AR591">
        <v>5260</v>
      </c>
      <c r="AS591" t="s">
        <v>1228</v>
      </c>
      <c r="AT591" t="s">
        <v>173</v>
      </c>
      <c r="AW591" t="s">
        <v>352</v>
      </c>
      <c r="AX591" t="s">
        <v>352</v>
      </c>
      <c r="AY591" t="s">
        <v>353</v>
      </c>
      <c r="AZ591" t="s">
        <v>384</v>
      </c>
      <c r="BY591" t="s">
        <v>342</v>
      </c>
      <c r="EQ591">
        <v>250591</v>
      </c>
      <c r="ER591" t="s">
        <v>2776</v>
      </c>
      <c r="EV591">
        <v>17285038</v>
      </c>
      <c r="EW591">
        <v>928</v>
      </c>
      <c r="EX591">
        <v>219514</v>
      </c>
      <c r="EY591" t="s">
        <v>4283</v>
      </c>
      <c r="EZ591">
        <v>1</v>
      </c>
      <c r="FC591">
        <v>90402</v>
      </c>
      <c r="FD591" t="s">
        <v>393</v>
      </c>
    </row>
    <row r="592" spans="1:160" x14ac:dyDescent="0.3">
      <c r="A592" t="str">
        <f>VLOOKUP(B592,Table2[],3,FALSE)</f>
        <v>Digital</v>
      </c>
      <c r="B592" t="str">
        <f>IF(OR(ISNUMBER(FIND("QVC",Z592)),ISNUMBER(FIND("QVC",AL592))),"QVC",IF(OR(ISNUMBER(FIND("NCO",H592)),ISNUMBER(FIND("NCO",Y592))), "NCO", IF(AL592="consumer","PMD.com",VLOOKUP(LEFT(H592,2),Tables!$E$1:$F$11,2,FALSE))))</f>
        <v>PMD.com</v>
      </c>
      <c r="C592">
        <f t="shared" si="28"/>
        <v>51090001</v>
      </c>
      <c r="D592">
        <f t="shared" si="29"/>
        <v>1</v>
      </c>
      <c r="E592" t="str">
        <f t="shared" ca="1" si="27"/>
        <v>shifted orders shipped</v>
      </c>
      <c r="F592" t="s">
        <v>3539</v>
      </c>
      <c r="G592" t="s">
        <v>335</v>
      </c>
      <c r="H592" t="s">
        <v>2496</v>
      </c>
      <c r="I592" s="6">
        <v>44008.545844907407</v>
      </c>
      <c r="J592" t="s">
        <v>16</v>
      </c>
      <c r="K592" s="6">
        <v>44013.278819444444</v>
      </c>
      <c r="M592" t="s">
        <v>4284</v>
      </c>
      <c r="N592" t="s">
        <v>4285</v>
      </c>
      <c r="Q592" t="s">
        <v>406</v>
      </c>
      <c r="R592" t="s">
        <v>360</v>
      </c>
      <c r="S592">
        <v>28027</v>
      </c>
      <c r="T592" t="s">
        <v>338</v>
      </c>
      <c r="U592" t="s">
        <v>530</v>
      </c>
      <c r="W592" t="s">
        <v>4286</v>
      </c>
      <c r="Z592" t="s">
        <v>4284</v>
      </c>
      <c r="AA592" t="s">
        <v>4285</v>
      </c>
      <c r="AD592" t="s">
        <v>406</v>
      </c>
      <c r="AE592" t="s">
        <v>360</v>
      </c>
      <c r="AF592">
        <v>28027</v>
      </c>
      <c r="AG592" t="s">
        <v>338</v>
      </c>
      <c r="AH592" t="s">
        <v>530</v>
      </c>
      <c r="AJ592" t="s">
        <v>4286</v>
      </c>
      <c r="AL592" t="s">
        <v>339</v>
      </c>
      <c r="AM592">
        <v>1</v>
      </c>
      <c r="AN592">
        <v>1</v>
      </c>
      <c r="AO592">
        <v>4885</v>
      </c>
      <c r="AQ592">
        <v>124202</v>
      </c>
      <c r="AR592">
        <v>51090001</v>
      </c>
      <c r="AS592" t="s">
        <v>1986</v>
      </c>
      <c r="AT592" t="s">
        <v>60</v>
      </c>
      <c r="AW592" t="s">
        <v>340</v>
      </c>
      <c r="AX592" t="s">
        <v>340</v>
      </c>
      <c r="AY592" t="s">
        <v>357</v>
      </c>
      <c r="AZ592" t="s">
        <v>361</v>
      </c>
      <c r="BY592" t="s">
        <v>342</v>
      </c>
      <c r="EQ592">
        <v>250831</v>
      </c>
      <c r="ER592" t="s">
        <v>2497</v>
      </c>
      <c r="EV592">
        <v>17284542</v>
      </c>
      <c r="EW592">
        <v>928</v>
      </c>
      <c r="EX592">
        <v>219022</v>
      </c>
      <c r="EY592" t="s">
        <v>4287</v>
      </c>
      <c r="EZ592">
        <v>1</v>
      </c>
      <c r="FC592">
        <v>95009</v>
      </c>
      <c r="FD592" t="s">
        <v>1169</v>
      </c>
    </row>
    <row r="593" spans="1:160" x14ac:dyDescent="0.3">
      <c r="A593" t="str">
        <f>VLOOKUP(B593,Table2[],3,FALSE)</f>
        <v>Digital</v>
      </c>
      <c r="B593" t="str">
        <f>IF(OR(ISNUMBER(FIND("QVC",Z593)),ISNUMBER(FIND("QVC",AL593))),"QVC",IF(OR(ISNUMBER(FIND("NCO",H593)),ISNUMBER(FIND("NCO",Y593))), "NCO", IF(AL593="consumer","PMD.com",VLOOKUP(LEFT(H593,2),Tables!$E$1:$F$11,2,FALSE))))</f>
        <v>PMD.com</v>
      </c>
      <c r="C593">
        <f t="shared" si="28"/>
        <v>5341</v>
      </c>
      <c r="D593">
        <f t="shared" si="29"/>
        <v>1</v>
      </c>
      <c r="E593" t="str">
        <f t="shared" ca="1" si="27"/>
        <v>shifted orders shipped</v>
      </c>
      <c r="F593" t="s">
        <v>3539</v>
      </c>
      <c r="G593" t="s">
        <v>335</v>
      </c>
      <c r="H593" t="s">
        <v>2496</v>
      </c>
      <c r="I593" s="6">
        <v>44008.545844907407</v>
      </c>
      <c r="J593" t="s">
        <v>16</v>
      </c>
      <c r="K593" s="6">
        <v>44013.278819444444</v>
      </c>
      <c r="M593" t="s">
        <v>4284</v>
      </c>
      <c r="N593" t="s">
        <v>4285</v>
      </c>
      <c r="Q593" t="s">
        <v>406</v>
      </c>
      <c r="R593" t="s">
        <v>360</v>
      </c>
      <c r="S593">
        <v>28027</v>
      </c>
      <c r="T593" t="s">
        <v>338</v>
      </c>
      <c r="U593" t="s">
        <v>530</v>
      </c>
      <c r="W593" t="s">
        <v>4286</v>
      </c>
      <c r="Z593" t="s">
        <v>4284</v>
      </c>
      <c r="AA593" t="s">
        <v>4285</v>
      </c>
      <c r="AD593" t="s">
        <v>406</v>
      </c>
      <c r="AE593" t="s">
        <v>360</v>
      </c>
      <c r="AF593">
        <v>28027</v>
      </c>
      <c r="AG593" t="s">
        <v>338</v>
      </c>
      <c r="AH593" t="s">
        <v>530</v>
      </c>
      <c r="AJ593" t="s">
        <v>4286</v>
      </c>
      <c r="AL593" t="s">
        <v>339</v>
      </c>
      <c r="AM593">
        <v>1</v>
      </c>
      <c r="AN593">
        <v>1</v>
      </c>
      <c r="AO593">
        <v>15156</v>
      </c>
      <c r="AQ593">
        <v>124187</v>
      </c>
      <c r="AR593">
        <v>5341</v>
      </c>
      <c r="AS593" t="s">
        <v>831</v>
      </c>
      <c r="AT593" t="s">
        <v>82</v>
      </c>
      <c r="AW593" t="s">
        <v>340</v>
      </c>
      <c r="AX593" t="s">
        <v>340</v>
      </c>
      <c r="AY593" t="s">
        <v>345</v>
      </c>
      <c r="AZ593" t="s">
        <v>346</v>
      </c>
      <c r="BY593" t="s">
        <v>342</v>
      </c>
      <c r="EQ593">
        <v>244247</v>
      </c>
      <c r="ER593" t="s">
        <v>2497</v>
      </c>
      <c r="EV593">
        <v>17284542</v>
      </c>
      <c r="EW593">
        <v>928</v>
      </c>
      <c r="EX593">
        <v>219022</v>
      </c>
      <c r="EY593" t="s">
        <v>4287</v>
      </c>
      <c r="EZ593">
        <v>1</v>
      </c>
      <c r="FC593">
        <v>95009</v>
      </c>
      <c r="FD593" t="s">
        <v>1169</v>
      </c>
    </row>
    <row r="594" spans="1:160" x14ac:dyDescent="0.3">
      <c r="A594" t="str">
        <f>VLOOKUP(B594,Table2[],3,FALSE)</f>
        <v>Digital</v>
      </c>
      <c r="B594" t="str">
        <f>IF(OR(ISNUMBER(FIND("QVC",Z594)),ISNUMBER(FIND("QVC",AL594))),"QVC",IF(OR(ISNUMBER(FIND("NCO",H594)),ISNUMBER(FIND("NCO",Y594))), "NCO", IF(AL594="consumer","PMD.com",VLOOKUP(LEFT(H594,2),Tables!$E$1:$F$11,2,FALSE))))</f>
        <v>PMD.com</v>
      </c>
      <c r="C594">
        <f t="shared" si="28"/>
        <v>53620001</v>
      </c>
      <c r="D594">
        <f t="shared" si="29"/>
        <v>1</v>
      </c>
      <c r="E594" t="str">
        <f t="shared" ca="1" si="27"/>
        <v>shifted orders shipped</v>
      </c>
      <c r="F594" t="s">
        <v>3539</v>
      </c>
      <c r="G594" t="s">
        <v>335</v>
      </c>
      <c r="H594" t="s">
        <v>3292</v>
      </c>
      <c r="I594" s="6">
        <v>44011.477719907409</v>
      </c>
      <c r="J594" t="s">
        <v>16</v>
      </c>
      <c r="K594" s="6">
        <v>44013.278865740744</v>
      </c>
      <c r="M594" t="s">
        <v>4288</v>
      </c>
      <c r="N594" t="s">
        <v>4289</v>
      </c>
      <c r="Q594" t="s">
        <v>1903</v>
      </c>
      <c r="R594" t="s">
        <v>364</v>
      </c>
      <c r="S594" t="s">
        <v>4290</v>
      </c>
      <c r="T594" t="s">
        <v>338</v>
      </c>
      <c r="U594" t="s">
        <v>530</v>
      </c>
      <c r="W594" t="s">
        <v>4291</v>
      </c>
      <c r="Z594" t="s">
        <v>4288</v>
      </c>
      <c r="AA594" t="s">
        <v>4289</v>
      </c>
      <c r="AD594" t="s">
        <v>1903</v>
      </c>
      <c r="AE594" t="s">
        <v>364</v>
      </c>
      <c r="AF594" t="s">
        <v>4290</v>
      </c>
      <c r="AG594" t="s">
        <v>338</v>
      </c>
      <c r="AH594" t="s">
        <v>530</v>
      </c>
      <c r="AJ594" t="s">
        <v>4291</v>
      </c>
      <c r="AL594" t="s">
        <v>339</v>
      </c>
      <c r="AM594">
        <v>1</v>
      </c>
      <c r="AN594">
        <v>1</v>
      </c>
      <c r="AO594">
        <v>11480</v>
      </c>
      <c r="AQ594">
        <v>124447</v>
      </c>
      <c r="AR594">
        <v>53620001</v>
      </c>
      <c r="AS594" t="s">
        <v>85</v>
      </c>
      <c r="AT594" t="s">
        <v>86</v>
      </c>
      <c r="AW594" t="s">
        <v>343</v>
      </c>
      <c r="BY594" t="s">
        <v>342</v>
      </c>
      <c r="EQ594">
        <v>243446</v>
      </c>
      <c r="ER594" t="s">
        <v>3293</v>
      </c>
      <c r="EV594">
        <v>17285833</v>
      </c>
      <c r="EW594">
        <v>928</v>
      </c>
      <c r="EX594">
        <v>220388</v>
      </c>
      <c r="EY594">
        <v>9.2748999964335493E+25</v>
      </c>
      <c r="EZ594">
        <v>1</v>
      </c>
      <c r="FC594">
        <v>53620001</v>
      </c>
      <c r="FD594" t="s">
        <v>86</v>
      </c>
    </row>
    <row r="595" spans="1:160" x14ac:dyDescent="0.3">
      <c r="A595" t="str">
        <f>VLOOKUP(B595,Table2[],3,FALSE)</f>
        <v>Digital</v>
      </c>
      <c r="B595" t="str">
        <f>IF(OR(ISNUMBER(FIND("QVC",Z595)),ISNUMBER(FIND("QVC",AL595))),"QVC",IF(OR(ISNUMBER(FIND("NCO",H595)),ISNUMBER(FIND("NCO",Y595))), "NCO", IF(AL595="consumer","PMD.com",VLOOKUP(LEFT(H595,2),Tables!$E$1:$F$11,2,FALSE))))</f>
        <v>PMD.com</v>
      </c>
      <c r="C595">
        <f t="shared" si="28"/>
        <v>5260</v>
      </c>
      <c r="D595">
        <f t="shared" si="29"/>
        <v>1</v>
      </c>
      <c r="E595" t="str">
        <f t="shared" ca="1" si="27"/>
        <v>shifted orders shipped</v>
      </c>
      <c r="F595" t="s">
        <v>3539</v>
      </c>
      <c r="G595" t="s">
        <v>335</v>
      </c>
      <c r="H595" t="s">
        <v>2693</v>
      </c>
      <c r="I595" s="6">
        <v>44008.836469907408</v>
      </c>
      <c r="J595" t="s">
        <v>16</v>
      </c>
      <c r="K595" s="6">
        <v>44013.278900462959</v>
      </c>
      <c r="M595" t="s">
        <v>4292</v>
      </c>
      <c r="N595" t="s">
        <v>4293</v>
      </c>
      <c r="O595" t="s">
        <v>4294</v>
      </c>
      <c r="Q595" t="s">
        <v>1149</v>
      </c>
      <c r="R595" t="s">
        <v>365</v>
      </c>
      <c r="S595">
        <v>92201</v>
      </c>
      <c r="T595" t="s">
        <v>338</v>
      </c>
      <c r="U595" t="s">
        <v>530</v>
      </c>
      <c r="W595" t="s">
        <v>4295</v>
      </c>
      <c r="Z595" t="s">
        <v>4292</v>
      </c>
      <c r="AA595" t="s">
        <v>4293</v>
      </c>
      <c r="AB595" t="s">
        <v>4294</v>
      </c>
      <c r="AD595" t="s">
        <v>1149</v>
      </c>
      <c r="AE595" t="s">
        <v>365</v>
      </c>
      <c r="AF595">
        <v>92201</v>
      </c>
      <c r="AG595" t="s">
        <v>338</v>
      </c>
      <c r="AH595" t="s">
        <v>530</v>
      </c>
      <c r="AJ595" t="s">
        <v>4295</v>
      </c>
      <c r="AL595" t="s">
        <v>339</v>
      </c>
      <c r="AM595">
        <v>1</v>
      </c>
      <c r="AN595">
        <v>1</v>
      </c>
      <c r="AO595">
        <v>6390</v>
      </c>
      <c r="AQ595">
        <v>124400</v>
      </c>
      <c r="AR595">
        <v>5260</v>
      </c>
      <c r="AS595" t="s">
        <v>1228</v>
      </c>
      <c r="AT595" t="s">
        <v>173</v>
      </c>
      <c r="AW595" t="s">
        <v>352</v>
      </c>
      <c r="AX595" t="s">
        <v>352</v>
      </c>
      <c r="AY595" t="s">
        <v>353</v>
      </c>
      <c r="AZ595" t="s">
        <v>384</v>
      </c>
      <c r="BY595" t="s">
        <v>342</v>
      </c>
      <c r="EQ595">
        <v>250591</v>
      </c>
      <c r="ER595" t="s">
        <v>2694</v>
      </c>
      <c r="EV595">
        <v>17284855</v>
      </c>
      <c r="EW595">
        <v>928</v>
      </c>
      <c r="EX595">
        <v>219332</v>
      </c>
      <c r="EY595">
        <v>9.2748999964335493E+25</v>
      </c>
      <c r="EZ595">
        <v>1</v>
      </c>
      <c r="FC595">
        <v>5260</v>
      </c>
      <c r="FD595" t="s">
        <v>173</v>
      </c>
    </row>
    <row r="596" spans="1:160" x14ac:dyDescent="0.3">
      <c r="A596" t="str">
        <f>VLOOKUP(B596,Table2[],3,FALSE)</f>
        <v>Digital</v>
      </c>
      <c r="B596" t="str">
        <f>IF(OR(ISNUMBER(FIND("QVC",Z596)),ISNUMBER(FIND("QVC",AL596))),"QVC",IF(OR(ISNUMBER(FIND("NCO",H596)),ISNUMBER(FIND("NCO",Y596))), "NCO", IF(AL596="consumer","PMD.com",VLOOKUP(LEFT(H596,2),Tables!$E$1:$F$11,2,FALSE))))</f>
        <v>PMD.com</v>
      </c>
      <c r="C596">
        <f t="shared" si="28"/>
        <v>51090030</v>
      </c>
      <c r="D596">
        <f t="shared" si="29"/>
        <v>1</v>
      </c>
      <c r="E596" t="str">
        <f t="shared" ca="1" si="27"/>
        <v>shifted orders shipped</v>
      </c>
      <c r="F596" t="s">
        <v>3539</v>
      </c>
      <c r="G596" t="s">
        <v>335</v>
      </c>
      <c r="H596" t="s">
        <v>3352</v>
      </c>
      <c r="I596" s="6">
        <v>44011.512407407405</v>
      </c>
      <c r="J596" t="s">
        <v>16</v>
      </c>
      <c r="K596" s="6">
        <v>44013.279016203705</v>
      </c>
      <c r="M596" t="s">
        <v>1888</v>
      </c>
      <c r="N596" t="s">
        <v>1889</v>
      </c>
      <c r="Q596" t="s">
        <v>474</v>
      </c>
      <c r="R596" t="s">
        <v>389</v>
      </c>
      <c r="S596">
        <v>11207</v>
      </c>
      <c r="T596" t="s">
        <v>338</v>
      </c>
      <c r="U596" t="s">
        <v>530</v>
      </c>
      <c r="W596" t="s">
        <v>1890</v>
      </c>
      <c r="Z596" t="s">
        <v>1888</v>
      </c>
      <c r="AA596" t="s">
        <v>1889</v>
      </c>
      <c r="AD596" t="s">
        <v>474</v>
      </c>
      <c r="AE596" t="s">
        <v>389</v>
      </c>
      <c r="AF596">
        <v>11207</v>
      </c>
      <c r="AG596" t="s">
        <v>338</v>
      </c>
      <c r="AH596" t="s">
        <v>530</v>
      </c>
      <c r="AJ596" t="s">
        <v>1890</v>
      </c>
      <c r="AL596" t="s">
        <v>339</v>
      </c>
      <c r="AM596">
        <v>1</v>
      </c>
      <c r="AN596">
        <v>1</v>
      </c>
      <c r="AO596">
        <v>6688</v>
      </c>
      <c r="AQ596">
        <v>125960</v>
      </c>
      <c r="AR596">
        <v>51090030</v>
      </c>
      <c r="AS596" t="s">
        <v>3043</v>
      </c>
      <c r="AT596" t="s">
        <v>628</v>
      </c>
      <c r="AW596" t="s">
        <v>343</v>
      </c>
      <c r="BY596" t="s">
        <v>342</v>
      </c>
      <c r="BZ596" t="b">
        <v>0</v>
      </c>
      <c r="EQ596">
        <v>243047</v>
      </c>
      <c r="ER596" t="s">
        <v>3353</v>
      </c>
      <c r="EV596">
        <v>17285864</v>
      </c>
      <c r="EW596">
        <v>928</v>
      </c>
      <c r="EX596">
        <v>220418</v>
      </c>
      <c r="EY596" t="s">
        <v>4296</v>
      </c>
      <c r="EZ596">
        <v>1</v>
      </c>
      <c r="FC596">
        <v>95378</v>
      </c>
      <c r="FD596" t="s">
        <v>1045</v>
      </c>
    </row>
    <row r="597" spans="1:160" x14ac:dyDescent="0.3">
      <c r="A597" t="str">
        <f>VLOOKUP(B597,Table2[],3,FALSE)</f>
        <v>Digital</v>
      </c>
      <c r="B597" t="str">
        <f>IF(OR(ISNUMBER(FIND("QVC",Z597)),ISNUMBER(FIND("QVC",AL597))),"QVC",IF(OR(ISNUMBER(FIND("NCO",H597)),ISNUMBER(FIND("NCO",Y597))), "NCO", IF(AL597="consumer","PMD.com",VLOOKUP(LEFT(H597,2),Tables!$E$1:$F$11,2,FALSE))))</f>
        <v>PMD.com</v>
      </c>
      <c r="C597">
        <f t="shared" si="28"/>
        <v>5341030</v>
      </c>
      <c r="D597">
        <f t="shared" si="29"/>
        <v>1</v>
      </c>
      <c r="E597" t="str">
        <f t="shared" ca="1" si="27"/>
        <v>shifted orders shipped</v>
      </c>
      <c r="F597" t="s">
        <v>3539</v>
      </c>
      <c r="G597" t="s">
        <v>335</v>
      </c>
      <c r="H597" t="s">
        <v>3352</v>
      </c>
      <c r="I597" s="6">
        <v>44011.512407407405</v>
      </c>
      <c r="J597" t="s">
        <v>16</v>
      </c>
      <c r="K597" s="6">
        <v>44013.279016203705</v>
      </c>
      <c r="M597" t="s">
        <v>1888</v>
      </c>
      <c r="N597" t="s">
        <v>1889</v>
      </c>
      <c r="Q597" t="s">
        <v>474</v>
      </c>
      <c r="R597" t="s">
        <v>389</v>
      </c>
      <c r="S597">
        <v>11207</v>
      </c>
      <c r="T597" t="s">
        <v>338</v>
      </c>
      <c r="U597" t="s">
        <v>530</v>
      </c>
      <c r="W597" t="s">
        <v>1890</v>
      </c>
      <c r="Z597" t="s">
        <v>1888</v>
      </c>
      <c r="AA597" t="s">
        <v>1889</v>
      </c>
      <c r="AD597" t="s">
        <v>474</v>
      </c>
      <c r="AE597" t="s">
        <v>389</v>
      </c>
      <c r="AF597">
        <v>11207</v>
      </c>
      <c r="AG597" t="s">
        <v>338</v>
      </c>
      <c r="AH597" t="s">
        <v>530</v>
      </c>
      <c r="AJ597" t="s">
        <v>1890</v>
      </c>
      <c r="AL597" t="s">
        <v>339</v>
      </c>
      <c r="AM597">
        <v>1</v>
      </c>
      <c r="AN597">
        <v>1</v>
      </c>
      <c r="AO597">
        <v>12859</v>
      </c>
      <c r="AQ597">
        <v>124642</v>
      </c>
      <c r="AR597">
        <v>5341030</v>
      </c>
      <c r="AS597" t="s">
        <v>925</v>
      </c>
      <c r="AT597" t="s">
        <v>926</v>
      </c>
      <c r="AW597" t="s">
        <v>366</v>
      </c>
      <c r="AX597" t="s">
        <v>366</v>
      </c>
      <c r="AY597" t="s">
        <v>345</v>
      </c>
      <c r="AZ597" t="s">
        <v>346</v>
      </c>
      <c r="BY597" t="s">
        <v>342</v>
      </c>
      <c r="EQ597">
        <v>243275</v>
      </c>
      <c r="ER597" t="s">
        <v>3353</v>
      </c>
      <c r="EV597">
        <v>17285864</v>
      </c>
      <c r="EW597">
        <v>928</v>
      </c>
      <c r="EX597">
        <v>220418</v>
      </c>
      <c r="EY597" t="s">
        <v>4296</v>
      </c>
      <c r="EZ597">
        <v>1</v>
      </c>
      <c r="FC597">
        <v>95378</v>
      </c>
      <c r="FD597" t="s">
        <v>1045</v>
      </c>
    </row>
    <row r="598" spans="1:160" x14ac:dyDescent="0.3">
      <c r="A598" t="str">
        <f>VLOOKUP(B598,Table2[],3,FALSE)</f>
        <v>Digital</v>
      </c>
      <c r="B598" t="str">
        <f>IF(OR(ISNUMBER(FIND("QVC",Z598)),ISNUMBER(FIND("QVC",AL598))),"QVC",IF(OR(ISNUMBER(FIND("NCO",H598)),ISNUMBER(FIND("NCO",Y598))), "NCO", IF(AL598="consumer","PMD.com",VLOOKUP(LEFT(H598,2),Tables!$E$1:$F$11,2,FALSE))))</f>
        <v>PMD.com</v>
      </c>
      <c r="C598">
        <f t="shared" si="28"/>
        <v>51010010</v>
      </c>
      <c r="D598">
        <f t="shared" si="29"/>
        <v>1</v>
      </c>
      <c r="E598" t="str">
        <f t="shared" ca="1" si="27"/>
        <v>shifted orders shipped</v>
      </c>
      <c r="F598" t="s">
        <v>3539</v>
      </c>
      <c r="G598" t="s">
        <v>335</v>
      </c>
      <c r="H598" t="s">
        <v>3352</v>
      </c>
      <c r="I598" s="6">
        <v>44011.512407407405</v>
      </c>
      <c r="J598" t="s">
        <v>16</v>
      </c>
      <c r="K598" s="6">
        <v>44013.279016203705</v>
      </c>
      <c r="M598" t="s">
        <v>1888</v>
      </c>
      <c r="N598" t="s">
        <v>1889</v>
      </c>
      <c r="Q598" t="s">
        <v>474</v>
      </c>
      <c r="R598" t="s">
        <v>389</v>
      </c>
      <c r="S598">
        <v>11207</v>
      </c>
      <c r="T598" t="s">
        <v>338</v>
      </c>
      <c r="U598" t="s">
        <v>530</v>
      </c>
      <c r="W598" t="s">
        <v>1890</v>
      </c>
      <c r="Z598" t="s">
        <v>1888</v>
      </c>
      <c r="AA598" t="s">
        <v>1889</v>
      </c>
      <c r="AD598" t="s">
        <v>474</v>
      </c>
      <c r="AE598" t="s">
        <v>389</v>
      </c>
      <c r="AF598">
        <v>11207</v>
      </c>
      <c r="AG598" t="s">
        <v>338</v>
      </c>
      <c r="AH598" t="s">
        <v>530</v>
      </c>
      <c r="AJ598" t="s">
        <v>1890</v>
      </c>
      <c r="AL598" t="s">
        <v>339</v>
      </c>
      <c r="AM598">
        <v>1</v>
      </c>
      <c r="AN598">
        <v>1</v>
      </c>
      <c r="AO598">
        <v>11922</v>
      </c>
      <c r="AQ598">
        <v>125659</v>
      </c>
      <c r="AR598">
        <v>51010010</v>
      </c>
      <c r="AS598" t="s">
        <v>1060</v>
      </c>
      <c r="AT598" t="s">
        <v>170</v>
      </c>
      <c r="AW598" t="s">
        <v>343</v>
      </c>
      <c r="BY598" t="s">
        <v>342</v>
      </c>
      <c r="EQ598">
        <v>247972</v>
      </c>
      <c r="ER598" t="s">
        <v>3353</v>
      </c>
      <c r="EV598">
        <v>17285864</v>
      </c>
      <c r="EW598">
        <v>928</v>
      </c>
      <c r="EX598">
        <v>220418</v>
      </c>
      <c r="EY598" t="s">
        <v>4296</v>
      </c>
      <c r="EZ598">
        <v>1</v>
      </c>
      <c r="FC598">
        <v>95378</v>
      </c>
      <c r="FD598" t="s">
        <v>1045</v>
      </c>
    </row>
    <row r="599" spans="1:160" x14ac:dyDescent="0.3">
      <c r="A599" t="str">
        <f>VLOOKUP(B599,Table2[],3,FALSE)</f>
        <v>Digital</v>
      </c>
      <c r="B599" t="str">
        <f>IF(OR(ISNUMBER(FIND("QVC",Z599)),ISNUMBER(FIND("QVC",AL599))),"QVC",IF(OR(ISNUMBER(FIND("NCO",H599)),ISNUMBER(FIND("NCO",Y599))), "NCO", IF(AL599="consumer","PMD.com",VLOOKUP(LEFT(H599,2),Tables!$E$1:$F$11,2,FALSE))))</f>
        <v>PMD.com</v>
      </c>
      <c r="C599">
        <f t="shared" si="28"/>
        <v>7857</v>
      </c>
      <c r="D599">
        <f t="shared" si="29"/>
        <v>1</v>
      </c>
      <c r="E599" t="str">
        <f t="shared" ca="1" si="27"/>
        <v>shifted orders shipped</v>
      </c>
      <c r="F599" t="s">
        <v>3539</v>
      </c>
      <c r="G599" t="s">
        <v>335</v>
      </c>
      <c r="H599" t="s">
        <v>3352</v>
      </c>
      <c r="I599" s="6">
        <v>44011.512407407405</v>
      </c>
      <c r="J599" t="s">
        <v>16</v>
      </c>
      <c r="K599" s="6">
        <v>44013.279016203705</v>
      </c>
      <c r="M599" t="s">
        <v>1888</v>
      </c>
      <c r="N599" t="s">
        <v>1889</v>
      </c>
      <c r="Q599" t="s">
        <v>474</v>
      </c>
      <c r="R599" t="s">
        <v>389</v>
      </c>
      <c r="S599">
        <v>11207</v>
      </c>
      <c r="T599" t="s">
        <v>338</v>
      </c>
      <c r="U599" t="s">
        <v>530</v>
      </c>
      <c r="W599" t="s">
        <v>1890</v>
      </c>
      <c r="Z599" t="s">
        <v>1888</v>
      </c>
      <c r="AA599" t="s">
        <v>1889</v>
      </c>
      <c r="AD599" t="s">
        <v>474</v>
      </c>
      <c r="AE599" t="s">
        <v>389</v>
      </c>
      <c r="AF599">
        <v>11207</v>
      </c>
      <c r="AG599" t="s">
        <v>338</v>
      </c>
      <c r="AH599" t="s">
        <v>530</v>
      </c>
      <c r="AJ599" t="s">
        <v>1890</v>
      </c>
      <c r="AL599" t="s">
        <v>339</v>
      </c>
      <c r="AM599">
        <v>1</v>
      </c>
      <c r="AN599">
        <v>1</v>
      </c>
      <c r="AO599">
        <v>7773</v>
      </c>
      <c r="AQ599">
        <v>127452</v>
      </c>
      <c r="AR599">
        <v>7857</v>
      </c>
      <c r="AS599" t="s">
        <v>174</v>
      </c>
      <c r="AT599" t="s">
        <v>175</v>
      </c>
      <c r="AW599" t="s">
        <v>343</v>
      </c>
      <c r="BY599" t="s">
        <v>342</v>
      </c>
      <c r="EQ599">
        <v>248874</v>
      </c>
      <c r="ER599" t="s">
        <v>3353</v>
      </c>
      <c r="EV599">
        <v>17285864</v>
      </c>
      <c r="EW599">
        <v>928</v>
      </c>
      <c r="EX599">
        <v>220418</v>
      </c>
      <c r="EY599" t="s">
        <v>4296</v>
      </c>
      <c r="EZ599">
        <v>1</v>
      </c>
      <c r="FC599">
        <v>7857</v>
      </c>
      <c r="FD599" t="s">
        <v>175</v>
      </c>
    </row>
    <row r="600" spans="1:160" x14ac:dyDescent="0.3">
      <c r="A600" t="str">
        <f>VLOOKUP(B600,Table2[],3,FALSE)</f>
        <v>Digital</v>
      </c>
      <c r="B600" t="str">
        <f>IF(OR(ISNUMBER(FIND("QVC",Z600)),ISNUMBER(FIND("QVC",AL600))),"QVC",IF(OR(ISNUMBER(FIND("NCO",H600)),ISNUMBER(FIND("NCO",Y600))), "NCO", IF(AL600="consumer","PMD.com",VLOOKUP(LEFT(H600,2),Tables!$E$1:$F$11,2,FALSE))))</f>
        <v>PMD.com</v>
      </c>
      <c r="C600">
        <f t="shared" si="28"/>
        <v>52578</v>
      </c>
      <c r="D600">
        <f t="shared" si="29"/>
        <v>2</v>
      </c>
      <c r="E600" t="str">
        <f t="shared" ca="1" si="27"/>
        <v>shifted orders shipped</v>
      </c>
      <c r="F600" t="s">
        <v>3539</v>
      </c>
      <c r="G600" t="s">
        <v>335</v>
      </c>
      <c r="H600" t="s">
        <v>3352</v>
      </c>
      <c r="I600" s="6">
        <v>44011.512407407405</v>
      </c>
      <c r="J600" t="s">
        <v>16</v>
      </c>
      <c r="K600" s="6">
        <v>44013.279016203705</v>
      </c>
      <c r="M600" t="s">
        <v>1888</v>
      </c>
      <c r="N600" t="s">
        <v>1889</v>
      </c>
      <c r="Q600" t="s">
        <v>474</v>
      </c>
      <c r="R600" t="s">
        <v>389</v>
      </c>
      <c r="S600">
        <v>11207</v>
      </c>
      <c r="T600" t="s">
        <v>338</v>
      </c>
      <c r="U600" t="s">
        <v>530</v>
      </c>
      <c r="W600" t="s">
        <v>1890</v>
      </c>
      <c r="Z600" t="s">
        <v>1888</v>
      </c>
      <c r="AA600" t="s">
        <v>1889</v>
      </c>
      <c r="AD600" t="s">
        <v>474</v>
      </c>
      <c r="AE600" t="s">
        <v>389</v>
      </c>
      <c r="AF600">
        <v>11207</v>
      </c>
      <c r="AG600" t="s">
        <v>338</v>
      </c>
      <c r="AH600" t="s">
        <v>530</v>
      </c>
      <c r="AJ600" t="s">
        <v>1890</v>
      </c>
      <c r="AL600" t="s">
        <v>339</v>
      </c>
      <c r="AM600">
        <v>2</v>
      </c>
      <c r="AN600">
        <v>2</v>
      </c>
      <c r="AO600">
        <v>6388</v>
      </c>
      <c r="AQ600">
        <v>124427</v>
      </c>
      <c r="AR600">
        <v>52578</v>
      </c>
      <c r="AS600" t="s">
        <v>27</v>
      </c>
      <c r="AT600" t="s">
        <v>28</v>
      </c>
      <c r="AW600" t="s">
        <v>352</v>
      </c>
      <c r="AX600" t="s">
        <v>352</v>
      </c>
      <c r="AY600" t="s">
        <v>353</v>
      </c>
      <c r="AZ600" t="s">
        <v>371</v>
      </c>
      <c r="BY600" t="s">
        <v>342</v>
      </c>
      <c r="EQ600">
        <v>251422</v>
      </c>
      <c r="ER600" t="s">
        <v>3353</v>
      </c>
      <c r="EV600">
        <v>17285864</v>
      </c>
      <c r="EW600">
        <v>928</v>
      </c>
      <c r="EX600">
        <v>220418</v>
      </c>
      <c r="EY600" t="s">
        <v>4296</v>
      </c>
      <c r="EZ600">
        <v>1</v>
      </c>
      <c r="FC600">
        <v>52578</v>
      </c>
      <c r="FD600" t="s">
        <v>28</v>
      </c>
    </row>
    <row r="601" spans="1:160" x14ac:dyDescent="0.3">
      <c r="A601" t="str">
        <f>VLOOKUP(B601,Table2[],3,FALSE)</f>
        <v>Digital</v>
      </c>
      <c r="B601" t="str">
        <f>IF(OR(ISNUMBER(FIND("QVC",Z601)),ISNUMBER(FIND("QVC",AL601))),"QVC",IF(OR(ISNUMBER(FIND("NCO",H601)),ISNUMBER(FIND("NCO",Y601))), "NCO", IF(AL601="consumer","PMD.com",VLOOKUP(LEFT(H601,2),Tables!$E$1:$F$11,2,FALSE))))</f>
        <v>PMD.com</v>
      </c>
      <c r="C601">
        <f t="shared" si="28"/>
        <v>52710001</v>
      </c>
      <c r="D601">
        <f t="shared" si="29"/>
        <v>1</v>
      </c>
      <c r="E601" t="str">
        <f t="shared" ca="1" si="27"/>
        <v>shifted orders shipped</v>
      </c>
      <c r="F601" t="s">
        <v>3539</v>
      </c>
      <c r="G601" t="s">
        <v>335</v>
      </c>
      <c r="H601" t="s">
        <v>3164</v>
      </c>
      <c r="I601" s="6">
        <v>44011.414583333331</v>
      </c>
      <c r="J601" t="s">
        <v>16</v>
      </c>
      <c r="K601" s="6">
        <v>44013.279050925928</v>
      </c>
      <c r="M601" t="s">
        <v>4297</v>
      </c>
      <c r="N601" t="s">
        <v>4298</v>
      </c>
      <c r="Q601" t="s">
        <v>561</v>
      </c>
      <c r="R601" t="s">
        <v>412</v>
      </c>
      <c r="S601" t="s">
        <v>4299</v>
      </c>
      <c r="T601" t="s">
        <v>338</v>
      </c>
      <c r="U601" t="s">
        <v>530</v>
      </c>
      <c r="W601" t="s">
        <v>4300</v>
      </c>
      <c r="Z601" t="s">
        <v>4297</v>
      </c>
      <c r="AA601" t="s">
        <v>4298</v>
      </c>
      <c r="AD601" t="s">
        <v>561</v>
      </c>
      <c r="AE601" t="s">
        <v>412</v>
      </c>
      <c r="AF601" t="s">
        <v>4299</v>
      </c>
      <c r="AG601" t="s">
        <v>338</v>
      </c>
      <c r="AH601" t="s">
        <v>530</v>
      </c>
      <c r="AJ601" t="s">
        <v>4300</v>
      </c>
      <c r="AL601" t="s">
        <v>339</v>
      </c>
      <c r="AM601">
        <v>1</v>
      </c>
      <c r="AN601">
        <v>1</v>
      </c>
      <c r="AO601">
        <v>3399</v>
      </c>
      <c r="AQ601">
        <v>124439</v>
      </c>
      <c r="AR601">
        <v>52710001</v>
      </c>
      <c r="AS601" t="s">
        <v>150</v>
      </c>
      <c r="AT601" t="s">
        <v>151</v>
      </c>
      <c r="AW601" t="s">
        <v>340</v>
      </c>
      <c r="AX601" t="s">
        <v>340</v>
      </c>
      <c r="AY601" t="s">
        <v>382</v>
      </c>
      <c r="AZ601">
        <v>0</v>
      </c>
      <c r="BY601" t="s">
        <v>342</v>
      </c>
      <c r="EQ601">
        <v>249198</v>
      </c>
      <c r="ER601" t="s">
        <v>3165</v>
      </c>
      <c r="EV601">
        <v>17285766</v>
      </c>
      <c r="EW601">
        <v>928</v>
      </c>
      <c r="EX601">
        <v>220323</v>
      </c>
      <c r="EY601">
        <v>9.2748999964335493E+25</v>
      </c>
      <c r="EZ601">
        <v>2</v>
      </c>
      <c r="FC601">
        <v>52710001</v>
      </c>
      <c r="FD601" t="s">
        <v>151</v>
      </c>
    </row>
    <row r="602" spans="1:160" x14ac:dyDescent="0.3">
      <c r="A602" t="str">
        <f>VLOOKUP(B602,Table2[],3,FALSE)</f>
        <v>Digital</v>
      </c>
      <c r="B602" t="str">
        <f>IF(OR(ISNUMBER(FIND("QVC",Z602)),ISNUMBER(FIND("QVC",AL602))),"QVC",IF(OR(ISNUMBER(FIND("NCO",H602)),ISNUMBER(FIND("NCO",Y602))), "NCO", IF(AL602="consumer","PMD.com",VLOOKUP(LEFT(H602,2),Tables!$E$1:$F$11,2,FALSE))))</f>
        <v>PMD.com</v>
      </c>
      <c r="C602">
        <f t="shared" si="28"/>
        <v>51070001</v>
      </c>
      <c r="D602">
        <f t="shared" si="29"/>
        <v>1</v>
      </c>
      <c r="E602" t="str">
        <f t="shared" ca="1" si="27"/>
        <v>shifted orders shipped</v>
      </c>
      <c r="F602" t="s">
        <v>3539</v>
      </c>
      <c r="G602" t="s">
        <v>335</v>
      </c>
      <c r="H602" t="s">
        <v>2470</v>
      </c>
      <c r="I602" s="6">
        <v>44008.511631944442</v>
      </c>
      <c r="J602" t="s">
        <v>16</v>
      </c>
      <c r="K602" s="6">
        <v>44013.279120370367</v>
      </c>
      <c r="M602" t="s">
        <v>4301</v>
      </c>
      <c r="N602" t="s">
        <v>4302</v>
      </c>
      <c r="Q602" t="s">
        <v>1249</v>
      </c>
      <c r="R602" t="s">
        <v>359</v>
      </c>
      <c r="S602" t="s">
        <v>4303</v>
      </c>
      <c r="T602" t="s">
        <v>338</v>
      </c>
      <c r="U602" t="s">
        <v>530</v>
      </c>
      <c r="W602" t="s">
        <v>4304</v>
      </c>
      <c r="Z602" t="s">
        <v>4301</v>
      </c>
      <c r="AA602" t="s">
        <v>4302</v>
      </c>
      <c r="AD602" t="s">
        <v>1249</v>
      </c>
      <c r="AE602" t="s">
        <v>359</v>
      </c>
      <c r="AF602" t="s">
        <v>4303</v>
      </c>
      <c r="AG602" t="s">
        <v>338</v>
      </c>
      <c r="AH602" t="s">
        <v>530</v>
      </c>
      <c r="AJ602" t="s">
        <v>4304</v>
      </c>
      <c r="AL602" t="s">
        <v>339</v>
      </c>
      <c r="AM602">
        <v>1</v>
      </c>
      <c r="AN602">
        <v>1</v>
      </c>
      <c r="AO602">
        <v>10147</v>
      </c>
      <c r="AQ602">
        <v>124429</v>
      </c>
      <c r="AR602">
        <v>51070001</v>
      </c>
      <c r="AS602" t="s">
        <v>1886</v>
      </c>
      <c r="AT602" t="s">
        <v>45</v>
      </c>
      <c r="AW602" t="s">
        <v>343</v>
      </c>
      <c r="BY602" t="s">
        <v>342</v>
      </c>
      <c r="EQ602">
        <v>251956</v>
      </c>
      <c r="ER602" t="s">
        <v>2471</v>
      </c>
      <c r="EV602">
        <v>17284500</v>
      </c>
      <c r="EW602">
        <v>928</v>
      </c>
      <c r="EX602">
        <v>218996</v>
      </c>
      <c r="EY602" t="s">
        <v>4305</v>
      </c>
      <c r="EZ602">
        <v>1</v>
      </c>
      <c r="FC602">
        <v>51070001</v>
      </c>
      <c r="FD602" t="s">
        <v>45</v>
      </c>
    </row>
    <row r="603" spans="1:160" x14ac:dyDescent="0.3">
      <c r="A603" t="str">
        <f>VLOOKUP(B603,Table2[],3,FALSE)</f>
        <v>Digital</v>
      </c>
      <c r="B603" t="str">
        <f>IF(OR(ISNUMBER(FIND("QVC",Z603)),ISNUMBER(FIND("QVC",AL603))),"QVC",IF(OR(ISNUMBER(FIND("NCO",H603)),ISNUMBER(FIND("NCO",Y603))), "NCO", IF(AL603="consumer","PMD.com",VLOOKUP(LEFT(H603,2),Tables!$E$1:$F$11,2,FALSE))))</f>
        <v>PMD.com</v>
      </c>
      <c r="C603">
        <f t="shared" si="28"/>
        <v>535501</v>
      </c>
      <c r="D603">
        <f t="shared" si="29"/>
        <v>1</v>
      </c>
      <c r="E603" t="str">
        <f t="shared" ca="1" si="27"/>
        <v>shifted orders shipped</v>
      </c>
      <c r="F603" t="s">
        <v>3539</v>
      </c>
      <c r="G603" t="s">
        <v>335</v>
      </c>
      <c r="H603" t="s">
        <v>2470</v>
      </c>
      <c r="I603" s="6">
        <v>44008.511631944442</v>
      </c>
      <c r="J603" t="s">
        <v>16</v>
      </c>
      <c r="K603" s="6">
        <v>44013.279120370367</v>
      </c>
      <c r="M603" t="s">
        <v>4301</v>
      </c>
      <c r="N603" t="s">
        <v>4302</v>
      </c>
      <c r="Q603" t="s">
        <v>1249</v>
      </c>
      <c r="R603" t="s">
        <v>359</v>
      </c>
      <c r="S603" t="s">
        <v>4303</v>
      </c>
      <c r="T603" t="s">
        <v>338</v>
      </c>
      <c r="U603" t="s">
        <v>530</v>
      </c>
      <c r="W603" t="s">
        <v>4304</v>
      </c>
      <c r="Z603" t="s">
        <v>4301</v>
      </c>
      <c r="AA603" t="s">
        <v>4302</v>
      </c>
      <c r="AD603" t="s">
        <v>1249</v>
      </c>
      <c r="AE603" t="s">
        <v>359</v>
      </c>
      <c r="AF603" t="s">
        <v>4303</v>
      </c>
      <c r="AG603" t="s">
        <v>338</v>
      </c>
      <c r="AH603" t="s">
        <v>530</v>
      </c>
      <c r="AJ603" t="s">
        <v>4304</v>
      </c>
      <c r="AL603" t="s">
        <v>339</v>
      </c>
      <c r="AM603">
        <v>1</v>
      </c>
      <c r="AN603">
        <v>1</v>
      </c>
      <c r="AO603">
        <v>5715</v>
      </c>
      <c r="AQ603">
        <v>124621</v>
      </c>
      <c r="AR603">
        <v>535501</v>
      </c>
      <c r="AS603" t="s">
        <v>158</v>
      </c>
      <c r="AT603" t="s">
        <v>159</v>
      </c>
      <c r="AW603" t="s">
        <v>340</v>
      </c>
      <c r="AX603" t="s">
        <v>340</v>
      </c>
      <c r="AY603" t="s">
        <v>351</v>
      </c>
      <c r="AZ603" t="s">
        <v>441</v>
      </c>
      <c r="BY603" t="s">
        <v>342</v>
      </c>
      <c r="EQ603">
        <v>245276</v>
      </c>
      <c r="ER603" t="s">
        <v>2471</v>
      </c>
      <c r="EV603">
        <v>17284500</v>
      </c>
      <c r="EW603">
        <v>928</v>
      </c>
      <c r="EX603">
        <v>218996</v>
      </c>
      <c r="EY603" t="s">
        <v>4305</v>
      </c>
      <c r="EZ603">
        <v>1</v>
      </c>
      <c r="FC603">
        <v>535501</v>
      </c>
      <c r="FD603" t="s">
        <v>159</v>
      </c>
    </row>
    <row r="604" spans="1:160" x14ac:dyDescent="0.3">
      <c r="A604" t="str">
        <f>VLOOKUP(B604,Table2[],3,FALSE)</f>
        <v>Digital</v>
      </c>
      <c r="B604" t="str">
        <f>IF(OR(ISNUMBER(FIND("QVC",Z604)),ISNUMBER(FIND("QVC",AL604))),"QVC",IF(OR(ISNUMBER(FIND("NCO",H604)),ISNUMBER(FIND("NCO",Y604))), "NCO", IF(AL604="consumer","PMD.com",VLOOKUP(LEFT(H604,2),Tables!$E$1:$F$11,2,FALSE))))</f>
        <v>PMD.com</v>
      </c>
      <c r="C604">
        <f t="shared" si="28"/>
        <v>5260</v>
      </c>
      <c r="D604">
        <f t="shared" si="29"/>
        <v>1</v>
      </c>
      <c r="E604" t="str">
        <f t="shared" ca="1" si="27"/>
        <v>shifted orders shipped</v>
      </c>
      <c r="F604" t="s">
        <v>3539</v>
      </c>
      <c r="G604" t="s">
        <v>335</v>
      </c>
      <c r="H604" t="s">
        <v>2682</v>
      </c>
      <c r="I604" s="6">
        <v>44008.782986111109</v>
      </c>
      <c r="J604" t="s">
        <v>16</v>
      </c>
      <c r="K604" s="6">
        <v>44013.279224537036</v>
      </c>
      <c r="M604" t="s">
        <v>4306</v>
      </c>
      <c r="N604" t="s">
        <v>4307</v>
      </c>
      <c r="Q604" t="s">
        <v>514</v>
      </c>
      <c r="R604" t="s">
        <v>376</v>
      </c>
      <c r="S604">
        <v>79912</v>
      </c>
      <c r="T604" t="s">
        <v>338</v>
      </c>
      <c r="U604" t="s">
        <v>530</v>
      </c>
      <c r="W604" t="s">
        <v>4308</v>
      </c>
      <c r="Z604" t="s">
        <v>4306</v>
      </c>
      <c r="AA604" t="s">
        <v>4307</v>
      </c>
      <c r="AD604" t="s">
        <v>514</v>
      </c>
      <c r="AE604" t="s">
        <v>376</v>
      </c>
      <c r="AF604">
        <v>79912</v>
      </c>
      <c r="AG604" t="s">
        <v>338</v>
      </c>
      <c r="AH604" t="s">
        <v>530</v>
      </c>
      <c r="AJ604" t="s">
        <v>4308</v>
      </c>
      <c r="AL604" t="s">
        <v>339</v>
      </c>
      <c r="AM604">
        <v>1</v>
      </c>
      <c r="AN604">
        <v>1</v>
      </c>
      <c r="AO604">
        <v>6390</v>
      </c>
      <c r="AQ604">
        <v>124400</v>
      </c>
      <c r="AR604">
        <v>5260</v>
      </c>
      <c r="AS604" t="s">
        <v>1228</v>
      </c>
      <c r="AT604" t="s">
        <v>173</v>
      </c>
      <c r="AW604" t="s">
        <v>352</v>
      </c>
      <c r="AX604" t="s">
        <v>352</v>
      </c>
      <c r="AY604" t="s">
        <v>353</v>
      </c>
      <c r="AZ604" t="s">
        <v>384</v>
      </c>
      <c r="BY604" t="s">
        <v>342</v>
      </c>
      <c r="EQ604">
        <v>250591</v>
      </c>
      <c r="ER604" t="s">
        <v>2683</v>
      </c>
      <c r="EV604">
        <v>17284788</v>
      </c>
      <c r="EW604">
        <v>928</v>
      </c>
      <c r="EX604">
        <v>219266</v>
      </c>
      <c r="EY604" t="s">
        <v>4309</v>
      </c>
      <c r="EZ604">
        <v>1</v>
      </c>
      <c r="FC604">
        <v>90402</v>
      </c>
      <c r="FD604" t="s">
        <v>393</v>
      </c>
    </row>
    <row r="605" spans="1:160" x14ac:dyDescent="0.3">
      <c r="A605" t="str">
        <f>VLOOKUP(B605,Table2[],3,FALSE)</f>
        <v>Digital</v>
      </c>
      <c r="B605" t="str">
        <f>IF(OR(ISNUMBER(FIND("QVC",Z605)),ISNUMBER(FIND("QVC",AL605))),"QVC",IF(OR(ISNUMBER(FIND("NCO",H605)),ISNUMBER(FIND("NCO",Y605))), "NCO", IF(AL605="consumer","PMD.com",VLOOKUP(LEFT(H605,2),Tables!$E$1:$F$11,2,FALSE))))</f>
        <v>PMD.com</v>
      </c>
      <c r="C605">
        <f t="shared" si="28"/>
        <v>53490001</v>
      </c>
      <c r="D605">
        <f t="shared" si="29"/>
        <v>1</v>
      </c>
      <c r="E605" t="str">
        <f t="shared" ca="1" si="27"/>
        <v>shifted orders shipped</v>
      </c>
      <c r="F605" t="s">
        <v>3539</v>
      </c>
      <c r="G605" t="s">
        <v>335</v>
      </c>
      <c r="H605" t="s">
        <v>3276</v>
      </c>
      <c r="I605" s="6">
        <v>44011.47283564815</v>
      </c>
      <c r="J605" t="s">
        <v>16</v>
      </c>
      <c r="K605" s="6">
        <v>44013.279224537036</v>
      </c>
      <c r="M605" t="s">
        <v>4310</v>
      </c>
      <c r="N605" t="s">
        <v>4311</v>
      </c>
      <c r="O605" t="s">
        <v>1547</v>
      </c>
      <c r="Q605" t="s">
        <v>1782</v>
      </c>
      <c r="R605" t="s">
        <v>365</v>
      </c>
      <c r="S605" t="s">
        <v>4312</v>
      </c>
      <c r="T605" t="s">
        <v>338</v>
      </c>
      <c r="U605" t="s">
        <v>530</v>
      </c>
      <c r="W605" t="s">
        <v>4313</v>
      </c>
      <c r="Z605" t="s">
        <v>4310</v>
      </c>
      <c r="AA605" t="s">
        <v>4311</v>
      </c>
      <c r="AB605" t="s">
        <v>1547</v>
      </c>
      <c r="AD605" t="s">
        <v>1782</v>
      </c>
      <c r="AE605" t="s">
        <v>365</v>
      </c>
      <c r="AF605" t="s">
        <v>4312</v>
      </c>
      <c r="AG605" t="s">
        <v>338</v>
      </c>
      <c r="AH605" t="s">
        <v>530</v>
      </c>
      <c r="AJ605" t="s">
        <v>4313</v>
      </c>
      <c r="AL605" t="s">
        <v>339</v>
      </c>
      <c r="AM605">
        <v>1</v>
      </c>
      <c r="AN605">
        <v>1</v>
      </c>
      <c r="AO605">
        <v>15533</v>
      </c>
      <c r="AQ605">
        <v>126899</v>
      </c>
      <c r="AR605">
        <v>53490001</v>
      </c>
      <c r="AS605" t="s">
        <v>1709</v>
      </c>
      <c r="AT605" t="s">
        <v>56</v>
      </c>
      <c r="AW605" t="s">
        <v>343</v>
      </c>
      <c r="BY605" t="s">
        <v>342</v>
      </c>
      <c r="EQ605">
        <v>253176</v>
      </c>
      <c r="ER605" t="s">
        <v>3277</v>
      </c>
      <c r="EV605">
        <v>17285825</v>
      </c>
      <c r="EW605">
        <v>928</v>
      </c>
      <c r="EX605">
        <v>220380</v>
      </c>
      <c r="EY605">
        <v>9.2748999964335493E+25</v>
      </c>
      <c r="EZ605">
        <v>1</v>
      </c>
      <c r="FC605">
        <v>53490001</v>
      </c>
      <c r="FD605" t="s">
        <v>56</v>
      </c>
    </row>
    <row r="606" spans="1:160" x14ac:dyDescent="0.3">
      <c r="A606" t="str">
        <f>VLOOKUP(B606,Table2[],3,FALSE)</f>
        <v>Digital</v>
      </c>
      <c r="B606" t="str">
        <f>IF(OR(ISNUMBER(FIND("QVC",Z606)),ISNUMBER(FIND("QVC",AL606))),"QVC",IF(OR(ISNUMBER(FIND("NCO",H606)),ISNUMBER(FIND("NCO",Y606))), "NCO", IF(AL606="consumer","PMD.com",VLOOKUP(LEFT(H606,2),Tables!$E$1:$F$11,2,FALSE))))</f>
        <v>PMD.com</v>
      </c>
      <c r="C606">
        <f t="shared" si="28"/>
        <v>5331</v>
      </c>
      <c r="D606">
        <f t="shared" si="29"/>
        <v>1</v>
      </c>
      <c r="E606" t="str">
        <f t="shared" ca="1" si="27"/>
        <v>shifted orders shipped</v>
      </c>
      <c r="F606" t="s">
        <v>3539</v>
      </c>
      <c r="G606" t="s">
        <v>335</v>
      </c>
      <c r="H606" t="s">
        <v>2682</v>
      </c>
      <c r="I606" s="6">
        <v>44008.782986111109</v>
      </c>
      <c r="J606" t="s">
        <v>16</v>
      </c>
      <c r="K606" s="6">
        <v>44013.279224537036</v>
      </c>
      <c r="M606" t="s">
        <v>4306</v>
      </c>
      <c r="N606" t="s">
        <v>4307</v>
      </c>
      <c r="Q606" t="s">
        <v>514</v>
      </c>
      <c r="R606" t="s">
        <v>376</v>
      </c>
      <c r="S606">
        <v>79912</v>
      </c>
      <c r="T606" t="s">
        <v>338</v>
      </c>
      <c r="U606" t="s">
        <v>530</v>
      </c>
      <c r="W606" t="s">
        <v>4308</v>
      </c>
      <c r="Z606" t="s">
        <v>4306</v>
      </c>
      <c r="AA606" t="s">
        <v>4307</v>
      </c>
      <c r="AD606" t="s">
        <v>514</v>
      </c>
      <c r="AE606" t="s">
        <v>376</v>
      </c>
      <c r="AF606">
        <v>79912</v>
      </c>
      <c r="AG606" t="s">
        <v>338</v>
      </c>
      <c r="AH606" t="s">
        <v>530</v>
      </c>
      <c r="AJ606" t="s">
        <v>4308</v>
      </c>
      <c r="AL606" t="s">
        <v>339</v>
      </c>
      <c r="AM606">
        <v>1</v>
      </c>
      <c r="AN606">
        <v>1</v>
      </c>
      <c r="AO606">
        <v>19662</v>
      </c>
      <c r="AQ606">
        <v>123796</v>
      </c>
      <c r="AR606">
        <v>5331</v>
      </c>
      <c r="AS606" t="s">
        <v>746</v>
      </c>
      <c r="AT606" t="s">
        <v>129</v>
      </c>
      <c r="AW606" t="s">
        <v>340</v>
      </c>
      <c r="AX606" t="s">
        <v>352</v>
      </c>
      <c r="AY606" t="s">
        <v>353</v>
      </c>
      <c r="AZ606" t="s">
        <v>354</v>
      </c>
      <c r="BY606" t="s">
        <v>342</v>
      </c>
      <c r="EQ606">
        <v>247800</v>
      </c>
      <c r="ER606" t="s">
        <v>2683</v>
      </c>
      <c r="EV606">
        <v>17284788</v>
      </c>
      <c r="EW606">
        <v>928</v>
      </c>
      <c r="EX606">
        <v>219266</v>
      </c>
      <c r="EY606" t="s">
        <v>4309</v>
      </c>
      <c r="EZ606">
        <v>1</v>
      </c>
      <c r="FC606">
        <v>90402</v>
      </c>
      <c r="FD606" t="s">
        <v>393</v>
      </c>
    </row>
    <row r="607" spans="1:160" x14ac:dyDescent="0.3">
      <c r="A607" t="str">
        <f>VLOOKUP(B607,Table2[],3,FALSE)</f>
        <v>Digital</v>
      </c>
      <c r="B607" t="str">
        <f>IF(OR(ISNUMBER(FIND("QVC",Z607)),ISNUMBER(FIND("QVC",AL607))),"QVC",IF(OR(ISNUMBER(FIND("NCO",H607)),ISNUMBER(FIND("NCO",Y607))), "NCO", IF(AL607="consumer","PMD.com",VLOOKUP(LEFT(H607,2),Tables!$E$1:$F$11,2,FALSE))))</f>
        <v>PMD.com</v>
      </c>
      <c r="C607">
        <f t="shared" si="28"/>
        <v>51090001</v>
      </c>
      <c r="D607">
        <f t="shared" si="29"/>
        <v>1</v>
      </c>
      <c r="E607" t="str">
        <f t="shared" ca="1" si="27"/>
        <v>shifted orders shipped</v>
      </c>
      <c r="F607" t="s">
        <v>3539</v>
      </c>
      <c r="G607" t="s">
        <v>335</v>
      </c>
      <c r="H607" t="s">
        <v>3276</v>
      </c>
      <c r="I607" s="6">
        <v>44011.47283564815</v>
      </c>
      <c r="J607" t="s">
        <v>16</v>
      </c>
      <c r="K607" s="6">
        <v>44013.279224537036</v>
      </c>
      <c r="M607" t="s">
        <v>4310</v>
      </c>
      <c r="N607" t="s">
        <v>4311</v>
      </c>
      <c r="O607" t="s">
        <v>1547</v>
      </c>
      <c r="Q607" t="s">
        <v>1782</v>
      </c>
      <c r="R607" t="s">
        <v>365</v>
      </c>
      <c r="S607" t="s">
        <v>4312</v>
      </c>
      <c r="T607" t="s">
        <v>338</v>
      </c>
      <c r="U607" t="s">
        <v>530</v>
      </c>
      <c r="W607" t="s">
        <v>4313</v>
      </c>
      <c r="Z607" t="s">
        <v>4310</v>
      </c>
      <c r="AA607" t="s">
        <v>4311</v>
      </c>
      <c r="AB607" t="s">
        <v>1547</v>
      </c>
      <c r="AD607" t="s">
        <v>1782</v>
      </c>
      <c r="AE607" t="s">
        <v>365</v>
      </c>
      <c r="AF607" t="s">
        <v>4312</v>
      </c>
      <c r="AG607" t="s">
        <v>338</v>
      </c>
      <c r="AH607" t="s">
        <v>530</v>
      </c>
      <c r="AJ607" t="s">
        <v>4313</v>
      </c>
      <c r="AL607" t="s">
        <v>339</v>
      </c>
      <c r="AM607">
        <v>1</v>
      </c>
      <c r="AN607">
        <v>1</v>
      </c>
      <c r="AO607">
        <v>4885</v>
      </c>
      <c r="AQ607">
        <v>124202</v>
      </c>
      <c r="AR607">
        <v>51090001</v>
      </c>
      <c r="AS607" t="s">
        <v>1986</v>
      </c>
      <c r="AT607" t="s">
        <v>60</v>
      </c>
      <c r="AW607" t="s">
        <v>340</v>
      </c>
      <c r="AX607" t="s">
        <v>340</v>
      </c>
      <c r="AY607" t="s">
        <v>357</v>
      </c>
      <c r="AZ607" t="s">
        <v>361</v>
      </c>
      <c r="BY607" t="s">
        <v>342</v>
      </c>
      <c r="EQ607">
        <v>250831</v>
      </c>
      <c r="ER607" t="s">
        <v>3277</v>
      </c>
      <c r="EV607">
        <v>17285825</v>
      </c>
      <c r="EW607">
        <v>928</v>
      </c>
      <c r="EX607">
        <v>220380</v>
      </c>
      <c r="EY607">
        <v>9.2748999964335493E+25</v>
      </c>
      <c r="EZ607">
        <v>1</v>
      </c>
      <c r="FC607">
        <v>51090001</v>
      </c>
      <c r="FD607" t="s">
        <v>60</v>
      </c>
    </row>
    <row r="608" spans="1:160" x14ac:dyDescent="0.3">
      <c r="A608" t="str">
        <f>VLOOKUP(B608,Table2[],3,FALSE)</f>
        <v>Digital</v>
      </c>
      <c r="B608" t="str">
        <f>IF(OR(ISNUMBER(FIND("QVC",Z608)),ISNUMBER(FIND("QVC",AL608))),"QVC",IF(OR(ISNUMBER(FIND("NCO",H608)),ISNUMBER(FIND("NCO",Y608))), "NCO", IF(AL608="consumer","PMD.com",VLOOKUP(LEFT(H608,2),Tables!$E$1:$F$11,2,FALSE))))</f>
        <v>PMD.com</v>
      </c>
      <c r="C608">
        <f t="shared" si="28"/>
        <v>51070001</v>
      </c>
      <c r="D608">
        <f t="shared" si="29"/>
        <v>1</v>
      </c>
      <c r="E608" t="str">
        <f t="shared" ca="1" si="27"/>
        <v>shifted orders shipped</v>
      </c>
      <c r="F608" t="s">
        <v>3539</v>
      </c>
      <c r="G608" t="s">
        <v>335</v>
      </c>
      <c r="H608" t="s">
        <v>2518</v>
      </c>
      <c r="I608" s="6">
        <v>44008.565034722225</v>
      </c>
      <c r="J608" t="s">
        <v>16</v>
      </c>
      <c r="K608" s="6">
        <v>44013.279502314814</v>
      </c>
      <c r="M608" t="s">
        <v>1796</v>
      </c>
      <c r="N608" t="s">
        <v>4314</v>
      </c>
      <c r="Q608" t="s">
        <v>4315</v>
      </c>
      <c r="R608" t="s">
        <v>362</v>
      </c>
      <c r="S608">
        <v>1752</v>
      </c>
      <c r="T608" t="s">
        <v>338</v>
      </c>
      <c r="U608" t="s">
        <v>530</v>
      </c>
      <c r="W608" t="s">
        <v>4316</v>
      </c>
      <c r="Z608" t="s">
        <v>1796</v>
      </c>
      <c r="AA608" t="s">
        <v>4314</v>
      </c>
      <c r="AD608" t="s">
        <v>4315</v>
      </c>
      <c r="AE608" t="s">
        <v>362</v>
      </c>
      <c r="AF608">
        <v>1752</v>
      </c>
      <c r="AG608" t="s">
        <v>338</v>
      </c>
      <c r="AH608" t="s">
        <v>530</v>
      </c>
      <c r="AJ608" t="s">
        <v>4316</v>
      </c>
      <c r="AL608" t="s">
        <v>339</v>
      </c>
      <c r="AM608">
        <v>1</v>
      </c>
      <c r="AN608">
        <v>1</v>
      </c>
      <c r="AO608">
        <v>10147</v>
      </c>
      <c r="AQ608">
        <v>124429</v>
      </c>
      <c r="AR608">
        <v>51070001</v>
      </c>
      <c r="AS608" t="s">
        <v>1886</v>
      </c>
      <c r="AT608" t="s">
        <v>45</v>
      </c>
      <c r="AW608" t="s">
        <v>343</v>
      </c>
      <c r="BY608" t="s">
        <v>342</v>
      </c>
      <c r="EQ608">
        <v>251956</v>
      </c>
      <c r="ER608" t="s">
        <v>2519</v>
      </c>
      <c r="EV608">
        <v>17284553</v>
      </c>
      <c r="EW608">
        <v>928</v>
      </c>
      <c r="EX608">
        <v>219033</v>
      </c>
      <c r="EY608">
        <v>9.2748999964335493E+25</v>
      </c>
      <c r="EZ608">
        <v>1</v>
      </c>
      <c r="FC608">
        <v>51070001</v>
      </c>
      <c r="FD608" t="s">
        <v>45</v>
      </c>
    </row>
    <row r="609" spans="1:160" x14ac:dyDescent="0.3">
      <c r="A609" t="str">
        <f>VLOOKUP(B609,Table2[],3,FALSE)</f>
        <v>Digital</v>
      </c>
      <c r="B609" t="str">
        <f>IF(OR(ISNUMBER(FIND("QVC",Z609)),ISNUMBER(FIND("QVC",AL609))),"QVC",IF(OR(ISNUMBER(FIND("NCO",H609)),ISNUMBER(FIND("NCO",Y609))), "NCO", IF(AL609="consumer","PMD.com",VLOOKUP(LEFT(H609,2),Tables!$E$1:$F$11,2,FALSE))))</f>
        <v>PMD.com</v>
      </c>
      <c r="C609">
        <f t="shared" si="28"/>
        <v>5342</v>
      </c>
      <c r="D609">
        <f t="shared" si="29"/>
        <v>1</v>
      </c>
      <c r="E609" t="str">
        <f t="shared" ca="1" si="27"/>
        <v>shifted orders shipped</v>
      </c>
      <c r="F609" t="s">
        <v>3539</v>
      </c>
      <c r="G609" t="s">
        <v>335</v>
      </c>
      <c r="H609" t="s">
        <v>2518</v>
      </c>
      <c r="I609" s="6">
        <v>44008.565034722225</v>
      </c>
      <c r="J609" t="s">
        <v>16</v>
      </c>
      <c r="K609" s="6">
        <v>44013.279502314814</v>
      </c>
      <c r="M609" t="s">
        <v>1796</v>
      </c>
      <c r="N609" t="s">
        <v>4314</v>
      </c>
      <c r="Q609" t="s">
        <v>4315</v>
      </c>
      <c r="R609" t="s">
        <v>362</v>
      </c>
      <c r="S609">
        <v>1752</v>
      </c>
      <c r="T609" t="s">
        <v>338</v>
      </c>
      <c r="U609" t="s">
        <v>530</v>
      </c>
      <c r="W609" t="s">
        <v>4316</v>
      </c>
      <c r="Z609" t="s">
        <v>1796</v>
      </c>
      <c r="AA609" t="s">
        <v>4314</v>
      </c>
      <c r="AD609" t="s">
        <v>4315</v>
      </c>
      <c r="AE609" t="s">
        <v>362</v>
      </c>
      <c r="AF609">
        <v>1752</v>
      </c>
      <c r="AG609" t="s">
        <v>338</v>
      </c>
      <c r="AH609" t="s">
        <v>530</v>
      </c>
      <c r="AJ609" t="s">
        <v>4316</v>
      </c>
      <c r="AL609" t="s">
        <v>339</v>
      </c>
      <c r="AM609">
        <v>1</v>
      </c>
      <c r="AN609">
        <v>1</v>
      </c>
      <c r="AO609">
        <v>13280</v>
      </c>
      <c r="AQ609">
        <v>123849</v>
      </c>
      <c r="AR609">
        <v>5342</v>
      </c>
      <c r="AS609" t="s">
        <v>1746</v>
      </c>
      <c r="AT609" t="s">
        <v>149</v>
      </c>
      <c r="AW609" t="s">
        <v>340</v>
      </c>
      <c r="AX609" t="s">
        <v>340</v>
      </c>
      <c r="AY609" t="s">
        <v>345</v>
      </c>
      <c r="AZ609" t="s">
        <v>346</v>
      </c>
      <c r="BY609" t="s">
        <v>342</v>
      </c>
      <c r="EQ609">
        <v>243408</v>
      </c>
      <c r="ER609" t="s">
        <v>2519</v>
      </c>
      <c r="EV609">
        <v>17284553</v>
      </c>
      <c r="EW609">
        <v>928</v>
      </c>
      <c r="EX609">
        <v>219033</v>
      </c>
      <c r="EY609">
        <v>9.2748999964335493E+25</v>
      </c>
      <c r="EZ609">
        <v>1</v>
      </c>
      <c r="FC609">
        <v>5342</v>
      </c>
      <c r="FD609" t="s">
        <v>149</v>
      </c>
    </row>
    <row r="610" spans="1:160" x14ac:dyDescent="0.3">
      <c r="A610" t="str">
        <f>VLOOKUP(B610,Table2[],3,FALSE)</f>
        <v>Digital</v>
      </c>
      <c r="B610" t="str">
        <f>IF(OR(ISNUMBER(FIND("QVC",Z610)),ISNUMBER(FIND("QVC",AL610))),"QVC",IF(OR(ISNUMBER(FIND("NCO",H610)),ISNUMBER(FIND("NCO",Y610))), "NCO", IF(AL610="consumer","PMD.com",VLOOKUP(LEFT(H610,2),Tables!$E$1:$F$11,2,FALSE))))</f>
        <v>PMD.com</v>
      </c>
      <c r="C610">
        <f t="shared" si="28"/>
        <v>53620001</v>
      </c>
      <c r="D610">
        <f t="shared" si="29"/>
        <v>2</v>
      </c>
      <c r="E610" t="str">
        <f t="shared" ca="1" si="27"/>
        <v>shifted orders shipped</v>
      </c>
      <c r="F610" t="s">
        <v>3539</v>
      </c>
      <c r="G610" t="s">
        <v>335</v>
      </c>
      <c r="H610" t="s">
        <v>3280</v>
      </c>
      <c r="I610" s="6">
        <v>44011.473564814813</v>
      </c>
      <c r="J610" t="s">
        <v>16</v>
      </c>
      <c r="K610" s="6">
        <v>44013.279513888891</v>
      </c>
      <c r="M610" t="s">
        <v>4317</v>
      </c>
      <c r="N610" t="s">
        <v>4318</v>
      </c>
      <c r="Q610" t="s">
        <v>1359</v>
      </c>
      <c r="R610" t="s">
        <v>397</v>
      </c>
      <c r="S610" t="s">
        <v>4319</v>
      </c>
      <c r="T610" t="s">
        <v>338</v>
      </c>
      <c r="U610" t="s">
        <v>530</v>
      </c>
      <c r="W610" t="s">
        <v>4320</v>
      </c>
      <c r="Z610" t="s">
        <v>4317</v>
      </c>
      <c r="AA610" t="s">
        <v>4318</v>
      </c>
      <c r="AD610" t="s">
        <v>1359</v>
      </c>
      <c r="AE610" t="s">
        <v>397</v>
      </c>
      <c r="AF610" t="s">
        <v>4319</v>
      </c>
      <c r="AG610" t="s">
        <v>338</v>
      </c>
      <c r="AH610" t="s">
        <v>530</v>
      </c>
      <c r="AJ610" t="s">
        <v>4320</v>
      </c>
      <c r="AL610" t="s">
        <v>339</v>
      </c>
      <c r="AM610">
        <v>2</v>
      </c>
      <c r="AN610">
        <v>2</v>
      </c>
      <c r="AO610">
        <v>11480</v>
      </c>
      <c r="AQ610">
        <v>124447</v>
      </c>
      <c r="AR610">
        <v>53620001</v>
      </c>
      <c r="AS610" t="s">
        <v>85</v>
      </c>
      <c r="AT610" t="s">
        <v>86</v>
      </c>
      <c r="AW610" t="s">
        <v>343</v>
      </c>
      <c r="BY610" t="s">
        <v>342</v>
      </c>
      <c r="EQ610">
        <v>243446</v>
      </c>
      <c r="ER610" t="s">
        <v>3281</v>
      </c>
      <c r="EV610">
        <v>17285827</v>
      </c>
      <c r="EW610">
        <v>928</v>
      </c>
      <c r="EX610">
        <v>220382</v>
      </c>
      <c r="EY610">
        <v>9.2748999964335493E+25</v>
      </c>
      <c r="EZ610">
        <v>1</v>
      </c>
      <c r="FC610">
        <v>53620001</v>
      </c>
      <c r="FD610" t="s">
        <v>86</v>
      </c>
    </row>
    <row r="611" spans="1:160" x14ac:dyDescent="0.3">
      <c r="A611" t="str">
        <f>VLOOKUP(B611,Table2[],3,FALSE)</f>
        <v>Digital</v>
      </c>
      <c r="B611" t="str">
        <f>IF(OR(ISNUMBER(FIND("QVC",Z611)),ISNUMBER(FIND("QVC",AL611))),"QVC",IF(OR(ISNUMBER(FIND("NCO",H611)),ISNUMBER(FIND("NCO",Y611))), "NCO", IF(AL611="consumer","PMD.com",VLOOKUP(LEFT(H611,2),Tables!$E$1:$F$11,2,FALSE))))</f>
        <v>PMD.com</v>
      </c>
      <c r="C611">
        <f t="shared" si="28"/>
        <v>51090001</v>
      </c>
      <c r="D611">
        <f t="shared" si="29"/>
        <v>1</v>
      </c>
      <c r="E611" t="str">
        <f t="shared" ca="1" si="27"/>
        <v>shifted orders shipped</v>
      </c>
      <c r="F611" t="s">
        <v>3539</v>
      </c>
      <c r="G611" t="s">
        <v>335</v>
      </c>
      <c r="H611" t="s">
        <v>3354</v>
      </c>
      <c r="I611" s="6">
        <v>44011.512442129628</v>
      </c>
      <c r="J611" t="s">
        <v>16</v>
      </c>
      <c r="K611" s="6">
        <v>44013.279722222222</v>
      </c>
      <c r="M611" t="s">
        <v>4321</v>
      </c>
      <c r="N611" t="s">
        <v>4322</v>
      </c>
      <c r="O611" t="s">
        <v>4323</v>
      </c>
      <c r="Q611" t="s">
        <v>723</v>
      </c>
      <c r="R611" t="s">
        <v>381</v>
      </c>
      <c r="S611">
        <v>80226</v>
      </c>
      <c r="T611" t="s">
        <v>338</v>
      </c>
      <c r="U611" t="s">
        <v>530</v>
      </c>
      <c r="W611" t="s">
        <v>4324</v>
      </c>
      <c r="Z611" t="s">
        <v>4321</v>
      </c>
      <c r="AA611" t="s">
        <v>4322</v>
      </c>
      <c r="AB611" t="s">
        <v>4323</v>
      </c>
      <c r="AD611" t="s">
        <v>723</v>
      </c>
      <c r="AE611" t="s">
        <v>381</v>
      </c>
      <c r="AF611">
        <v>80226</v>
      </c>
      <c r="AG611" t="s">
        <v>338</v>
      </c>
      <c r="AH611" t="s">
        <v>530</v>
      </c>
      <c r="AJ611" t="s">
        <v>4324</v>
      </c>
      <c r="AL611" t="s">
        <v>339</v>
      </c>
      <c r="AM611">
        <v>1</v>
      </c>
      <c r="AN611">
        <v>1</v>
      </c>
      <c r="AO611">
        <v>4885</v>
      </c>
      <c r="AQ611">
        <v>124202</v>
      </c>
      <c r="AR611">
        <v>51090001</v>
      </c>
      <c r="AS611" t="s">
        <v>1986</v>
      </c>
      <c r="AT611" t="s">
        <v>60</v>
      </c>
      <c r="AW611" t="s">
        <v>340</v>
      </c>
      <c r="AX611" t="s">
        <v>340</v>
      </c>
      <c r="AY611" t="s">
        <v>357</v>
      </c>
      <c r="AZ611" t="s">
        <v>361</v>
      </c>
      <c r="BY611" t="s">
        <v>342</v>
      </c>
      <c r="EQ611">
        <v>250831</v>
      </c>
      <c r="ER611" t="s">
        <v>3355</v>
      </c>
      <c r="EV611">
        <v>17285865</v>
      </c>
      <c r="EW611">
        <v>928</v>
      </c>
      <c r="EX611">
        <v>220419</v>
      </c>
      <c r="EY611">
        <v>9.2748999964335493E+25</v>
      </c>
      <c r="EZ611">
        <v>1</v>
      </c>
      <c r="FC611">
        <v>51090001</v>
      </c>
      <c r="FD611" t="s">
        <v>60</v>
      </c>
    </row>
    <row r="612" spans="1:160" x14ac:dyDescent="0.3">
      <c r="A612" t="str">
        <f>VLOOKUP(B612,Table2[],3,FALSE)</f>
        <v>Digital</v>
      </c>
      <c r="B612" t="str">
        <f>IF(OR(ISNUMBER(FIND("QVC",Z612)),ISNUMBER(FIND("QVC",AL612))),"QVC",IF(OR(ISNUMBER(FIND("NCO",H612)),ISNUMBER(FIND("NCO",Y612))), "NCO", IF(AL612="consumer","PMD.com",VLOOKUP(LEFT(H612,2),Tables!$E$1:$F$11,2,FALSE))))</f>
        <v>PMD.com</v>
      </c>
      <c r="C612">
        <f t="shared" si="28"/>
        <v>51090001</v>
      </c>
      <c r="D612">
        <f t="shared" si="29"/>
        <v>1</v>
      </c>
      <c r="E612" t="str">
        <f t="shared" ca="1" si="27"/>
        <v>shifted orders shipped</v>
      </c>
      <c r="F612" t="s">
        <v>3539</v>
      </c>
      <c r="G612" t="s">
        <v>335</v>
      </c>
      <c r="H612" t="s">
        <v>2514</v>
      </c>
      <c r="I612" s="6">
        <v>44008.565104166664</v>
      </c>
      <c r="J612" t="s">
        <v>16</v>
      </c>
      <c r="K612" s="6">
        <v>44013.279791666668</v>
      </c>
      <c r="M612" t="s">
        <v>4325</v>
      </c>
      <c r="N612" t="s">
        <v>4326</v>
      </c>
      <c r="Q612" t="s">
        <v>720</v>
      </c>
      <c r="R612" t="s">
        <v>411</v>
      </c>
      <c r="S612">
        <v>29926</v>
      </c>
      <c r="T612" t="s">
        <v>338</v>
      </c>
      <c r="U612" t="s">
        <v>530</v>
      </c>
      <c r="W612" t="s">
        <v>4327</v>
      </c>
      <c r="Z612" t="s">
        <v>4325</v>
      </c>
      <c r="AA612" t="s">
        <v>4326</v>
      </c>
      <c r="AD612" t="s">
        <v>720</v>
      </c>
      <c r="AE612" t="s">
        <v>411</v>
      </c>
      <c r="AF612">
        <v>29926</v>
      </c>
      <c r="AG612" t="s">
        <v>338</v>
      </c>
      <c r="AH612" t="s">
        <v>530</v>
      </c>
      <c r="AJ612" t="s">
        <v>4327</v>
      </c>
      <c r="AL612" t="s">
        <v>339</v>
      </c>
      <c r="AM612">
        <v>1</v>
      </c>
      <c r="AN612">
        <v>1</v>
      </c>
      <c r="AO612">
        <v>4885</v>
      </c>
      <c r="AQ612">
        <v>124202</v>
      </c>
      <c r="AR612">
        <v>51090001</v>
      </c>
      <c r="AS612" t="s">
        <v>1986</v>
      </c>
      <c r="AT612" t="s">
        <v>60</v>
      </c>
      <c r="AW612" t="s">
        <v>340</v>
      </c>
      <c r="AX612" t="s">
        <v>340</v>
      </c>
      <c r="AY612" t="s">
        <v>357</v>
      </c>
      <c r="AZ612" t="s">
        <v>361</v>
      </c>
      <c r="BY612" t="s">
        <v>342</v>
      </c>
      <c r="EQ612">
        <v>250831</v>
      </c>
      <c r="ER612" t="s">
        <v>2515</v>
      </c>
      <c r="EV612">
        <v>17284551</v>
      </c>
      <c r="EW612">
        <v>928</v>
      </c>
      <c r="EX612">
        <v>219031</v>
      </c>
      <c r="EY612" t="s">
        <v>4328</v>
      </c>
      <c r="EZ612">
        <v>1</v>
      </c>
      <c r="FC612">
        <v>95009</v>
      </c>
      <c r="FD612" t="s">
        <v>1169</v>
      </c>
    </row>
    <row r="613" spans="1:160" x14ac:dyDescent="0.3">
      <c r="A613" t="str">
        <f>VLOOKUP(B613,Table2[],3,FALSE)</f>
        <v>Digital</v>
      </c>
      <c r="B613" t="str">
        <f>IF(OR(ISNUMBER(FIND("QVC",Z613)),ISNUMBER(FIND("QVC",AL613))),"QVC",IF(OR(ISNUMBER(FIND("NCO",H613)),ISNUMBER(FIND("NCO",Y613))), "NCO", IF(AL613="consumer","PMD.com",VLOOKUP(LEFT(H613,2),Tables!$E$1:$F$11,2,FALSE))))</f>
        <v>PMD.com</v>
      </c>
      <c r="C613">
        <f t="shared" si="28"/>
        <v>5341</v>
      </c>
      <c r="D613">
        <f t="shared" si="29"/>
        <v>1</v>
      </c>
      <c r="E613" t="str">
        <f t="shared" ca="1" si="27"/>
        <v>shifted orders shipped</v>
      </c>
      <c r="F613" t="s">
        <v>3539</v>
      </c>
      <c r="G613" t="s">
        <v>335</v>
      </c>
      <c r="H613" t="s">
        <v>2514</v>
      </c>
      <c r="I613" s="6">
        <v>44008.565104166664</v>
      </c>
      <c r="J613" t="s">
        <v>16</v>
      </c>
      <c r="K613" s="6">
        <v>44013.279791666668</v>
      </c>
      <c r="M613" t="s">
        <v>4325</v>
      </c>
      <c r="N613" t="s">
        <v>4326</v>
      </c>
      <c r="Q613" t="s">
        <v>720</v>
      </c>
      <c r="R613" t="s">
        <v>411</v>
      </c>
      <c r="S613">
        <v>29926</v>
      </c>
      <c r="T613" t="s">
        <v>338</v>
      </c>
      <c r="U613" t="s">
        <v>530</v>
      </c>
      <c r="W613" t="s">
        <v>4327</v>
      </c>
      <c r="Z613" t="s">
        <v>4325</v>
      </c>
      <c r="AA613" t="s">
        <v>4326</v>
      </c>
      <c r="AD613" t="s">
        <v>720</v>
      </c>
      <c r="AE613" t="s">
        <v>411</v>
      </c>
      <c r="AF613">
        <v>29926</v>
      </c>
      <c r="AG613" t="s">
        <v>338</v>
      </c>
      <c r="AH613" t="s">
        <v>530</v>
      </c>
      <c r="AJ613" t="s">
        <v>4327</v>
      </c>
      <c r="AL613" t="s">
        <v>339</v>
      </c>
      <c r="AM613">
        <v>1</v>
      </c>
      <c r="AN613">
        <v>1</v>
      </c>
      <c r="AO613">
        <v>15156</v>
      </c>
      <c r="AQ613">
        <v>124187</v>
      </c>
      <c r="AR613">
        <v>5341</v>
      </c>
      <c r="AS613" t="s">
        <v>831</v>
      </c>
      <c r="AT613" t="s">
        <v>82</v>
      </c>
      <c r="AW613" t="s">
        <v>340</v>
      </c>
      <c r="AX613" t="s">
        <v>340</v>
      </c>
      <c r="AY613" t="s">
        <v>345</v>
      </c>
      <c r="AZ613" t="s">
        <v>346</v>
      </c>
      <c r="BY613" t="s">
        <v>342</v>
      </c>
      <c r="EQ613">
        <v>244247</v>
      </c>
      <c r="ER613" t="s">
        <v>2515</v>
      </c>
      <c r="EV613">
        <v>17284551</v>
      </c>
      <c r="EW613">
        <v>928</v>
      </c>
      <c r="EX613">
        <v>219031</v>
      </c>
      <c r="EY613" t="s">
        <v>4328</v>
      </c>
      <c r="EZ613">
        <v>1</v>
      </c>
      <c r="FC613">
        <v>95009</v>
      </c>
      <c r="FD613" t="s">
        <v>1169</v>
      </c>
    </row>
    <row r="614" spans="1:160" x14ac:dyDescent="0.3">
      <c r="A614" t="str">
        <f>VLOOKUP(B614,Table2[],3,FALSE)</f>
        <v>Digital</v>
      </c>
      <c r="B614" t="str">
        <f>IF(OR(ISNUMBER(FIND("QVC",Z614)),ISNUMBER(FIND("QVC",AL614))),"QVC",IF(OR(ISNUMBER(FIND("NCO",H614)),ISNUMBER(FIND("NCO",Y614))), "NCO", IF(AL614="consumer","PMD.com",VLOOKUP(LEFT(H614,2),Tables!$E$1:$F$11,2,FALSE))))</f>
        <v>PMD.com</v>
      </c>
      <c r="C614">
        <f t="shared" si="28"/>
        <v>54010001</v>
      </c>
      <c r="D614">
        <f t="shared" si="29"/>
        <v>1</v>
      </c>
      <c r="E614" t="str">
        <f t="shared" ca="1" si="27"/>
        <v>shifted orders shipped</v>
      </c>
      <c r="F614" t="s">
        <v>3539</v>
      </c>
      <c r="G614" t="s">
        <v>335</v>
      </c>
      <c r="H614" t="s">
        <v>3278</v>
      </c>
      <c r="I614" s="6">
        <v>44011.473460648151</v>
      </c>
      <c r="J614" t="s">
        <v>16</v>
      </c>
      <c r="K614" s="6">
        <v>44013.279895833337</v>
      </c>
      <c r="M614" t="s">
        <v>4329</v>
      </c>
      <c r="N614" t="s">
        <v>4330</v>
      </c>
      <c r="Q614" t="s">
        <v>449</v>
      </c>
      <c r="R614" t="s">
        <v>389</v>
      </c>
      <c r="S614" t="s">
        <v>4331</v>
      </c>
      <c r="T614" t="s">
        <v>338</v>
      </c>
      <c r="U614" t="s">
        <v>530</v>
      </c>
      <c r="W614" t="s">
        <v>4332</v>
      </c>
      <c r="Z614" t="s">
        <v>4329</v>
      </c>
      <c r="AA614" t="s">
        <v>4330</v>
      </c>
      <c r="AD614" t="s">
        <v>449</v>
      </c>
      <c r="AE614" t="s">
        <v>389</v>
      </c>
      <c r="AF614" t="s">
        <v>4331</v>
      </c>
      <c r="AG614" t="s">
        <v>338</v>
      </c>
      <c r="AH614" t="s">
        <v>530</v>
      </c>
      <c r="AJ614" t="s">
        <v>4332</v>
      </c>
      <c r="AL614" t="s">
        <v>339</v>
      </c>
      <c r="AM614">
        <v>1</v>
      </c>
      <c r="AN614">
        <v>1</v>
      </c>
      <c r="AO614">
        <v>6300</v>
      </c>
      <c r="AQ614">
        <v>124476</v>
      </c>
      <c r="AR614">
        <v>54010001</v>
      </c>
      <c r="AS614" t="s">
        <v>577</v>
      </c>
      <c r="AT614" t="s">
        <v>35</v>
      </c>
      <c r="AW614" t="s">
        <v>340</v>
      </c>
      <c r="AX614">
        <v>0</v>
      </c>
      <c r="AY614" t="s">
        <v>348</v>
      </c>
      <c r="AZ614">
        <v>0</v>
      </c>
      <c r="BY614" t="s">
        <v>342</v>
      </c>
      <c r="EQ614">
        <v>252076</v>
      </c>
      <c r="ER614" t="s">
        <v>3279</v>
      </c>
      <c r="EV614">
        <v>17285826</v>
      </c>
      <c r="EW614">
        <v>928</v>
      </c>
      <c r="EX614">
        <v>220381</v>
      </c>
      <c r="EY614">
        <v>9.2748999964335493E+25</v>
      </c>
      <c r="EZ614">
        <v>1</v>
      </c>
      <c r="FC614">
        <v>54010001</v>
      </c>
      <c r="FD614" t="s">
        <v>35</v>
      </c>
    </row>
    <row r="615" spans="1:160" x14ac:dyDescent="0.3">
      <c r="A615" t="str">
        <f>VLOOKUP(B615,Table2[],3,FALSE)</f>
        <v>Digital</v>
      </c>
      <c r="B615" t="str">
        <f>IF(OR(ISNUMBER(FIND("QVC",Z615)),ISNUMBER(FIND("QVC",AL615))),"QVC",IF(OR(ISNUMBER(FIND("NCO",H615)),ISNUMBER(FIND("NCO",Y615))), "NCO", IF(AL615="consumer","PMD.com",VLOOKUP(LEFT(H615,2),Tables!$E$1:$F$11,2,FALSE))))</f>
        <v>PMD.com</v>
      </c>
      <c r="C615">
        <f t="shared" si="28"/>
        <v>51090030</v>
      </c>
      <c r="D615">
        <f t="shared" si="29"/>
        <v>1</v>
      </c>
      <c r="E615" t="str">
        <f t="shared" ca="1" si="27"/>
        <v>shifted orders shipped</v>
      </c>
      <c r="F615" t="s">
        <v>3539</v>
      </c>
      <c r="G615" t="s">
        <v>335</v>
      </c>
      <c r="H615" t="s">
        <v>3160</v>
      </c>
      <c r="I615" s="6">
        <v>44011.411851851852</v>
      </c>
      <c r="J615" t="s">
        <v>16</v>
      </c>
      <c r="K615" s="6">
        <v>44013.279907407406</v>
      </c>
      <c r="M615" t="s">
        <v>4333</v>
      </c>
      <c r="N615" t="s">
        <v>4334</v>
      </c>
      <c r="Q615" t="s">
        <v>2268</v>
      </c>
      <c r="R615" t="s">
        <v>360</v>
      </c>
      <c r="S615">
        <v>27052</v>
      </c>
      <c r="T615" t="s">
        <v>338</v>
      </c>
      <c r="U615" t="s">
        <v>530</v>
      </c>
      <c r="W615" t="s">
        <v>4335</v>
      </c>
      <c r="Z615" t="s">
        <v>4333</v>
      </c>
      <c r="AA615" t="s">
        <v>4334</v>
      </c>
      <c r="AD615" t="s">
        <v>2268</v>
      </c>
      <c r="AE615" t="s">
        <v>360</v>
      </c>
      <c r="AF615">
        <v>27052</v>
      </c>
      <c r="AG615" t="s">
        <v>338</v>
      </c>
      <c r="AH615" t="s">
        <v>530</v>
      </c>
      <c r="AJ615" t="s">
        <v>4335</v>
      </c>
      <c r="AL615" t="s">
        <v>339</v>
      </c>
      <c r="AM615">
        <v>1</v>
      </c>
      <c r="AN615">
        <v>1</v>
      </c>
      <c r="AO615">
        <v>6688</v>
      </c>
      <c r="AQ615">
        <v>125960</v>
      </c>
      <c r="AR615">
        <v>51090030</v>
      </c>
      <c r="AS615" t="s">
        <v>3043</v>
      </c>
      <c r="AT615" t="s">
        <v>628</v>
      </c>
      <c r="AW615" t="s">
        <v>343</v>
      </c>
      <c r="BY615" t="s">
        <v>342</v>
      </c>
      <c r="BZ615" t="b">
        <v>0</v>
      </c>
      <c r="EQ615">
        <v>243047</v>
      </c>
      <c r="ER615" t="s">
        <v>3161</v>
      </c>
      <c r="EV615">
        <v>17285764</v>
      </c>
      <c r="EW615">
        <v>928</v>
      </c>
      <c r="EX615">
        <v>220321</v>
      </c>
      <c r="EY615" t="s">
        <v>4336</v>
      </c>
      <c r="EZ615">
        <v>1</v>
      </c>
      <c r="FC615">
        <v>95384</v>
      </c>
      <c r="FD615" t="s">
        <v>3530</v>
      </c>
    </row>
    <row r="616" spans="1:160" x14ac:dyDescent="0.3">
      <c r="A616" t="str">
        <f>VLOOKUP(B616,Table2[],3,FALSE)</f>
        <v>Digital</v>
      </c>
      <c r="B616" t="str">
        <f>IF(OR(ISNUMBER(FIND("QVC",Z616)),ISNUMBER(FIND("QVC",AL616))),"QVC",IF(OR(ISNUMBER(FIND("NCO",H616)),ISNUMBER(FIND("NCO",Y616))), "NCO", IF(AL616="consumer","PMD.com",VLOOKUP(LEFT(H616,2),Tables!$E$1:$F$11,2,FALSE))))</f>
        <v>PMD.com</v>
      </c>
      <c r="C616">
        <f t="shared" si="28"/>
        <v>51090061</v>
      </c>
      <c r="D616">
        <f t="shared" si="29"/>
        <v>1</v>
      </c>
      <c r="E616" t="str">
        <f t="shared" ca="1" si="27"/>
        <v>shifted orders shipped</v>
      </c>
      <c r="F616" t="s">
        <v>3539</v>
      </c>
      <c r="G616" t="s">
        <v>335</v>
      </c>
      <c r="H616" t="s">
        <v>3160</v>
      </c>
      <c r="I616" s="6">
        <v>44011.411851851852</v>
      </c>
      <c r="J616" t="s">
        <v>16</v>
      </c>
      <c r="K616" s="6">
        <v>44013.279907407406</v>
      </c>
      <c r="M616" t="s">
        <v>4333</v>
      </c>
      <c r="N616" t="s">
        <v>4334</v>
      </c>
      <c r="Q616" t="s">
        <v>2268</v>
      </c>
      <c r="R616" t="s">
        <v>360</v>
      </c>
      <c r="S616">
        <v>27052</v>
      </c>
      <c r="T616" t="s">
        <v>338</v>
      </c>
      <c r="U616" t="s">
        <v>530</v>
      </c>
      <c r="W616" t="s">
        <v>4335</v>
      </c>
      <c r="Z616" t="s">
        <v>4333</v>
      </c>
      <c r="AA616" t="s">
        <v>4334</v>
      </c>
      <c r="AD616" t="s">
        <v>2268</v>
      </c>
      <c r="AE616" t="s">
        <v>360</v>
      </c>
      <c r="AF616">
        <v>27052</v>
      </c>
      <c r="AG616" t="s">
        <v>338</v>
      </c>
      <c r="AH616" t="s">
        <v>530</v>
      </c>
      <c r="AJ616" t="s">
        <v>4335</v>
      </c>
      <c r="AL616" t="s">
        <v>339</v>
      </c>
      <c r="AM616">
        <v>1</v>
      </c>
      <c r="AN616">
        <v>1</v>
      </c>
      <c r="AO616">
        <v>8078</v>
      </c>
      <c r="AQ616">
        <v>124010</v>
      </c>
      <c r="AR616">
        <v>51090061</v>
      </c>
      <c r="AS616" t="s">
        <v>2688</v>
      </c>
      <c r="AT616" t="s">
        <v>122</v>
      </c>
      <c r="AW616" t="s">
        <v>340</v>
      </c>
      <c r="AX616" t="s">
        <v>340</v>
      </c>
      <c r="AY616" t="s">
        <v>357</v>
      </c>
      <c r="AZ616" t="s">
        <v>363</v>
      </c>
      <c r="BY616" t="s">
        <v>342</v>
      </c>
      <c r="EQ616">
        <v>252774</v>
      </c>
      <c r="ER616" t="s">
        <v>3161</v>
      </c>
      <c r="EV616">
        <v>17285764</v>
      </c>
      <c r="EW616">
        <v>928</v>
      </c>
      <c r="EX616">
        <v>220321</v>
      </c>
      <c r="EY616" t="s">
        <v>4336</v>
      </c>
      <c r="EZ616">
        <v>1</v>
      </c>
      <c r="FC616">
        <v>51090061</v>
      </c>
      <c r="FD616" t="s">
        <v>122</v>
      </c>
    </row>
    <row r="617" spans="1:160" x14ac:dyDescent="0.3">
      <c r="A617" t="str">
        <f>VLOOKUP(B617,Table2[],3,FALSE)</f>
        <v>Digital</v>
      </c>
      <c r="B617" t="str">
        <f>IF(OR(ISNUMBER(FIND("QVC",Z617)),ISNUMBER(FIND("QVC",AL617))),"QVC",IF(OR(ISNUMBER(FIND("NCO",H617)),ISNUMBER(FIND("NCO",Y617))), "NCO", IF(AL617="consumer","PMD.com",VLOOKUP(LEFT(H617,2),Tables!$E$1:$F$11,2,FALSE))))</f>
        <v>PMD.com</v>
      </c>
      <c r="C617">
        <f t="shared" si="28"/>
        <v>51070001</v>
      </c>
      <c r="D617">
        <f t="shared" si="29"/>
        <v>1</v>
      </c>
      <c r="E617" t="str">
        <f t="shared" ca="1" si="27"/>
        <v>shifted orders shipped</v>
      </c>
      <c r="F617" t="s">
        <v>3539</v>
      </c>
      <c r="G617" t="s">
        <v>335</v>
      </c>
      <c r="H617" t="s">
        <v>3160</v>
      </c>
      <c r="I617" s="6">
        <v>44011.411851851852</v>
      </c>
      <c r="J617" t="s">
        <v>16</v>
      </c>
      <c r="K617" s="6">
        <v>44013.279907407406</v>
      </c>
      <c r="M617" t="s">
        <v>4333</v>
      </c>
      <c r="N617" t="s">
        <v>4334</v>
      </c>
      <c r="Q617" t="s">
        <v>2268</v>
      </c>
      <c r="R617" t="s">
        <v>360</v>
      </c>
      <c r="S617">
        <v>27052</v>
      </c>
      <c r="T617" t="s">
        <v>338</v>
      </c>
      <c r="U617" t="s">
        <v>530</v>
      </c>
      <c r="W617" t="s">
        <v>4335</v>
      </c>
      <c r="Z617" t="s">
        <v>4333</v>
      </c>
      <c r="AA617" t="s">
        <v>4334</v>
      </c>
      <c r="AD617" t="s">
        <v>2268</v>
      </c>
      <c r="AE617" t="s">
        <v>360</v>
      </c>
      <c r="AF617">
        <v>27052</v>
      </c>
      <c r="AG617" t="s">
        <v>338</v>
      </c>
      <c r="AH617" t="s">
        <v>530</v>
      </c>
      <c r="AJ617" t="s">
        <v>4335</v>
      </c>
      <c r="AL617" t="s">
        <v>339</v>
      </c>
      <c r="AM617">
        <v>1</v>
      </c>
      <c r="AN617">
        <v>1</v>
      </c>
      <c r="AO617">
        <v>10147</v>
      </c>
      <c r="AQ617">
        <v>124429</v>
      </c>
      <c r="AR617">
        <v>51070001</v>
      </c>
      <c r="AS617" t="s">
        <v>1886</v>
      </c>
      <c r="AT617" t="s">
        <v>45</v>
      </c>
      <c r="AW617" t="s">
        <v>343</v>
      </c>
      <c r="BY617" t="s">
        <v>342</v>
      </c>
      <c r="EQ617">
        <v>251956</v>
      </c>
      <c r="ER617" t="s">
        <v>3161</v>
      </c>
      <c r="EV617">
        <v>17285764</v>
      </c>
      <c r="EW617">
        <v>928</v>
      </c>
      <c r="EX617">
        <v>220321</v>
      </c>
      <c r="EY617" t="s">
        <v>4336</v>
      </c>
      <c r="EZ617">
        <v>1</v>
      </c>
      <c r="FC617">
        <v>51070001</v>
      </c>
      <c r="FD617" t="s">
        <v>45</v>
      </c>
    </row>
    <row r="618" spans="1:160" x14ac:dyDescent="0.3">
      <c r="A618" t="str">
        <f>VLOOKUP(B618,Table2[],3,FALSE)</f>
        <v>Digital</v>
      </c>
      <c r="B618" t="str">
        <f>IF(OR(ISNUMBER(FIND("QVC",Z618)),ISNUMBER(FIND("QVC",AL618))),"QVC",IF(OR(ISNUMBER(FIND("NCO",H618)),ISNUMBER(FIND("NCO",Y618))), "NCO", IF(AL618="consumer","PMD.com",VLOOKUP(LEFT(H618,2),Tables!$E$1:$F$11,2,FALSE))))</f>
        <v>PMD.com</v>
      </c>
      <c r="C618">
        <f t="shared" si="28"/>
        <v>52430001</v>
      </c>
      <c r="D618">
        <f t="shared" si="29"/>
        <v>1</v>
      </c>
      <c r="E618" t="str">
        <f t="shared" ca="1" si="27"/>
        <v>shifted orders shipped</v>
      </c>
      <c r="F618" t="s">
        <v>3539</v>
      </c>
      <c r="G618" t="s">
        <v>335</v>
      </c>
      <c r="H618" t="s">
        <v>3160</v>
      </c>
      <c r="I618" s="6">
        <v>44011.411851851852</v>
      </c>
      <c r="J618" t="s">
        <v>16</v>
      </c>
      <c r="K618" s="6">
        <v>44013.279907407406</v>
      </c>
      <c r="M618" t="s">
        <v>4333</v>
      </c>
      <c r="N618" t="s">
        <v>4334</v>
      </c>
      <c r="Q618" t="s">
        <v>2268</v>
      </c>
      <c r="R618" t="s">
        <v>360</v>
      </c>
      <c r="S618">
        <v>27052</v>
      </c>
      <c r="T618" t="s">
        <v>338</v>
      </c>
      <c r="U618" t="s">
        <v>530</v>
      </c>
      <c r="W618" t="s">
        <v>4335</v>
      </c>
      <c r="Z618" t="s">
        <v>4333</v>
      </c>
      <c r="AA618" t="s">
        <v>4334</v>
      </c>
      <c r="AD618" t="s">
        <v>2268</v>
      </c>
      <c r="AE618" t="s">
        <v>360</v>
      </c>
      <c r="AF618">
        <v>27052</v>
      </c>
      <c r="AG618" t="s">
        <v>338</v>
      </c>
      <c r="AH618" t="s">
        <v>530</v>
      </c>
      <c r="AJ618" t="s">
        <v>4335</v>
      </c>
      <c r="AL618" t="s">
        <v>339</v>
      </c>
      <c r="AM618">
        <v>1</v>
      </c>
      <c r="AN618">
        <v>1</v>
      </c>
      <c r="AO618">
        <v>12063</v>
      </c>
      <c r="AQ618">
        <v>127155</v>
      </c>
      <c r="AR618">
        <v>52430001</v>
      </c>
      <c r="AS618" t="s">
        <v>927</v>
      </c>
      <c r="AT618" t="s">
        <v>75</v>
      </c>
      <c r="AW618" t="s">
        <v>340</v>
      </c>
      <c r="AX618" t="s">
        <v>340</v>
      </c>
      <c r="AY618" t="s">
        <v>357</v>
      </c>
      <c r="AZ618" t="s">
        <v>363</v>
      </c>
      <c r="BY618" t="s">
        <v>342</v>
      </c>
      <c r="EQ618">
        <v>249990</v>
      </c>
      <c r="ER618" t="s">
        <v>3161</v>
      </c>
      <c r="EV618">
        <v>17285764</v>
      </c>
      <c r="EW618">
        <v>928</v>
      </c>
      <c r="EX618">
        <v>220321</v>
      </c>
      <c r="EY618" t="s">
        <v>4336</v>
      </c>
      <c r="EZ618">
        <v>1</v>
      </c>
      <c r="FC618">
        <v>95384</v>
      </c>
      <c r="FD618" t="s">
        <v>3530</v>
      </c>
    </row>
    <row r="619" spans="1:160" x14ac:dyDescent="0.3">
      <c r="A619" t="str">
        <f>VLOOKUP(B619,Table2[],3,FALSE)</f>
        <v>Digital</v>
      </c>
      <c r="B619" t="str">
        <f>IF(OR(ISNUMBER(FIND("QVC",Z619)),ISNUMBER(FIND("QVC",AL619))),"QVC",IF(OR(ISNUMBER(FIND("NCO",H619)),ISNUMBER(FIND("NCO",Y619))), "NCO", IF(AL619="consumer","PMD.com",VLOOKUP(LEFT(H619,2),Tables!$E$1:$F$11,2,FALSE))))</f>
        <v>PMD.com</v>
      </c>
      <c r="C619">
        <f t="shared" si="28"/>
        <v>53920001</v>
      </c>
      <c r="D619">
        <f t="shared" si="29"/>
        <v>1</v>
      </c>
      <c r="E619" t="str">
        <f t="shared" ca="1" si="27"/>
        <v>shifted orders shipped</v>
      </c>
      <c r="F619" t="s">
        <v>3539</v>
      </c>
      <c r="G619" t="s">
        <v>335</v>
      </c>
      <c r="H619" t="s">
        <v>3160</v>
      </c>
      <c r="I619" s="6">
        <v>44011.411851851852</v>
      </c>
      <c r="J619" t="s">
        <v>16</v>
      </c>
      <c r="K619" s="6">
        <v>44013.279907407406</v>
      </c>
      <c r="M619" t="s">
        <v>4333</v>
      </c>
      <c r="N619" t="s">
        <v>4334</v>
      </c>
      <c r="Q619" t="s">
        <v>2268</v>
      </c>
      <c r="R619" t="s">
        <v>360</v>
      </c>
      <c r="S619">
        <v>27052</v>
      </c>
      <c r="T619" t="s">
        <v>338</v>
      </c>
      <c r="U619" t="s">
        <v>530</v>
      </c>
      <c r="W619" t="s">
        <v>4335</v>
      </c>
      <c r="Z619" t="s">
        <v>4333</v>
      </c>
      <c r="AA619" t="s">
        <v>4334</v>
      </c>
      <c r="AD619" t="s">
        <v>2268</v>
      </c>
      <c r="AE619" t="s">
        <v>360</v>
      </c>
      <c r="AF619">
        <v>27052</v>
      </c>
      <c r="AG619" t="s">
        <v>338</v>
      </c>
      <c r="AH619" t="s">
        <v>530</v>
      </c>
      <c r="AJ619" t="s">
        <v>4335</v>
      </c>
      <c r="AL619" t="s">
        <v>339</v>
      </c>
      <c r="AM619">
        <v>1</v>
      </c>
      <c r="AN619">
        <v>1</v>
      </c>
      <c r="AO619">
        <v>14899</v>
      </c>
      <c r="AQ619">
        <v>124468</v>
      </c>
      <c r="AR619">
        <v>53920001</v>
      </c>
      <c r="AS619">
        <v>9000000</v>
      </c>
      <c r="AT619" t="s">
        <v>40</v>
      </c>
      <c r="AW619" t="s">
        <v>343</v>
      </c>
      <c r="BY619" t="s">
        <v>342</v>
      </c>
      <c r="EQ619">
        <v>243396</v>
      </c>
      <c r="ER619" t="s">
        <v>3161</v>
      </c>
      <c r="EV619">
        <v>17285764</v>
      </c>
      <c r="EW619">
        <v>928</v>
      </c>
      <c r="EX619">
        <v>220321</v>
      </c>
      <c r="EY619" t="s">
        <v>4336</v>
      </c>
      <c r="EZ619">
        <v>1</v>
      </c>
      <c r="FC619">
        <v>95384</v>
      </c>
      <c r="FD619" t="s">
        <v>3530</v>
      </c>
    </row>
    <row r="620" spans="1:160" x14ac:dyDescent="0.3">
      <c r="A620" t="str">
        <f>VLOOKUP(B620,Table2[],3,FALSE)</f>
        <v>Digital</v>
      </c>
      <c r="B620" t="str">
        <f>IF(OR(ISNUMBER(FIND("QVC",Z620)),ISNUMBER(FIND("QVC",AL620))),"QVC",IF(OR(ISNUMBER(FIND("NCO",H620)),ISNUMBER(FIND("NCO",Y620))), "NCO", IF(AL620="consumer","PMD.com",VLOOKUP(LEFT(H620,2),Tables!$E$1:$F$11,2,FALSE))))</f>
        <v>PMD.com</v>
      </c>
      <c r="C620">
        <f t="shared" si="28"/>
        <v>53720001</v>
      </c>
      <c r="D620">
        <f t="shared" si="29"/>
        <v>1</v>
      </c>
      <c r="E620" t="str">
        <f t="shared" ca="1" si="27"/>
        <v>shifted orders shipped</v>
      </c>
      <c r="F620" t="s">
        <v>3539</v>
      </c>
      <c r="G620" t="s">
        <v>335</v>
      </c>
      <c r="H620" t="s">
        <v>3330</v>
      </c>
      <c r="I620" s="6">
        <v>44011.495185185187</v>
      </c>
      <c r="J620" t="s">
        <v>16</v>
      </c>
      <c r="K620" s="6">
        <v>44013.280034722222</v>
      </c>
      <c r="M620" t="s">
        <v>4337</v>
      </c>
      <c r="N620" t="s">
        <v>4338</v>
      </c>
      <c r="Q620" t="s">
        <v>869</v>
      </c>
      <c r="R620" t="s">
        <v>375</v>
      </c>
      <c r="S620" t="s">
        <v>4339</v>
      </c>
      <c r="T620" t="s">
        <v>338</v>
      </c>
      <c r="U620" t="s">
        <v>530</v>
      </c>
      <c r="W620" t="s">
        <v>4340</v>
      </c>
      <c r="Z620" t="s">
        <v>4337</v>
      </c>
      <c r="AA620" t="s">
        <v>4338</v>
      </c>
      <c r="AD620" t="s">
        <v>869</v>
      </c>
      <c r="AE620" t="s">
        <v>375</v>
      </c>
      <c r="AF620" t="s">
        <v>4339</v>
      </c>
      <c r="AG620" t="s">
        <v>338</v>
      </c>
      <c r="AH620" t="s">
        <v>530</v>
      </c>
      <c r="AJ620" t="s">
        <v>4340</v>
      </c>
      <c r="AL620" t="s">
        <v>339</v>
      </c>
      <c r="AM620">
        <v>1</v>
      </c>
      <c r="AN620">
        <v>1</v>
      </c>
      <c r="AO620">
        <v>4904</v>
      </c>
      <c r="AQ620">
        <v>124455</v>
      </c>
      <c r="AR620">
        <v>53720001</v>
      </c>
      <c r="AS620" t="s">
        <v>1754</v>
      </c>
      <c r="AT620" t="s">
        <v>69</v>
      </c>
      <c r="AW620" t="s">
        <v>343</v>
      </c>
      <c r="BY620" t="s">
        <v>342</v>
      </c>
      <c r="EQ620">
        <v>248482</v>
      </c>
      <c r="ER620" t="s">
        <v>3331</v>
      </c>
      <c r="EV620">
        <v>17285853</v>
      </c>
      <c r="EW620">
        <v>928</v>
      </c>
      <c r="EX620">
        <v>220407</v>
      </c>
      <c r="EY620">
        <v>9.2748999964335493E+25</v>
      </c>
      <c r="EZ620">
        <v>1</v>
      </c>
      <c r="FC620">
        <v>53720001</v>
      </c>
      <c r="FD620" t="s">
        <v>69</v>
      </c>
    </row>
    <row r="621" spans="1:160" x14ac:dyDescent="0.3">
      <c r="A621" t="str">
        <f>VLOOKUP(B621,Table2[],3,FALSE)</f>
        <v>Digital</v>
      </c>
      <c r="B621" t="str">
        <f>IF(OR(ISNUMBER(FIND("QVC",Z621)),ISNUMBER(FIND("QVC",AL621))),"QVC",IF(OR(ISNUMBER(FIND("NCO",H621)),ISNUMBER(FIND("NCO",Y621))), "NCO", IF(AL621="consumer","PMD.com",VLOOKUP(LEFT(H621,2),Tables!$E$1:$F$11,2,FALSE))))</f>
        <v>PMD.com</v>
      </c>
      <c r="C621">
        <f t="shared" si="28"/>
        <v>51090061</v>
      </c>
      <c r="D621">
        <f t="shared" si="29"/>
        <v>1</v>
      </c>
      <c r="E621" t="str">
        <f t="shared" ca="1" si="27"/>
        <v>shifted orders shipped</v>
      </c>
      <c r="F621" t="s">
        <v>3539</v>
      </c>
      <c r="G621" t="s">
        <v>335</v>
      </c>
      <c r="H621" t="s">
        <v>2516</v>
      </c>
      <c r="I621" s="6">
        <v>44008.565069444441</v>
      </c>
      <c r="J621" t="s">
        <v>16</v>
      </c>
      <c r="K621" s="6">
        <v>44013.280081018522</v>
      </c>
      <c r="M621" t="s">
        <v>4341</v>
      </c>
      <c r="N621" t="s">
        <v>4342</v>
      </c>
      <c r="O621" t="s">
        <v>1084</v>
      </c>
      <c r="Q621" t="s">
        <v>1347</v>
      </c>
      <c r="R621" t="s">
        <v>359</v>
      </c>
      <c r="S621">
        <v>33020</v>
      </c>
      <c r="T621" t="s">
        <v>338</v>
      </c>
      <c r="U621" t="s">
        <v>530</v>
      </c>
      <c r="W621" t="s">
        <v>4343</v>
      </c>
      <c r="Z621" t="s">
        <v>4341</v>
      </c>
      <c r="AA621" t="s">
        <v>4342</v>
      </c>
      <c r="AB621" t="s">
        <v>1084</v>
      </c>
      <c r="AD621" t="s">
        <v>1347</v>
      </c>
      <c r="AE621" t="s">
        <v>359</v>
      </c>
      <c r="AF621">
        <v>33020</v>
      </c>
      <c r="AG621" t="s">
        <v>338</v>
      </c>
      <c r="AH621" t="s">
        <v>530</v>
      </c>
      <c r="AJ621" t="s">
        <v>4343</v>
      </c>
      <c r="AL621" t="s">
        <v>339</v>
      </c>
      <c r="AM621">
        <v>1</v>
      </c>
      <c r="AN621">
        <v>1</v>
      </c>
      <c r="AO621">
        <v>8078</v>
      </c>
      <c r="AQ621">
        <v>124010</v>
      </c>
      <c r="AR621">
        <v>51090061</v>
      </c>
      <c r="AS621" t="s">
        <v>2383</v>
      </c>
      <c r="AT621" t="s">
        <v>122</v>
      </c>
      <c r="AW621" t="s">
        <v>340</v>
      </c>
      <c r="AX621" t="s">
        <v>340</v>
      </c>
      <c r="AY621" t="s">
        <v>357</v>
      </c>
      <c r="AZ621" t="s">
        <v>363</v>
      </c>
      <c r="BY621" t="s">
        <v>342</v>
      </c>
      <c r="EQ621">
        <v>252776</v>
      </c>
      <c r="ER621" t="s">
        <v>2517</v>
      </c>
      <c r="EV621">
        <v>17284552</v>
      </c>
      <c r="EW621">
        <v>928</v>
      </c>
      <c r="EX621">
        <v>219032</v>
      </c>
      <c r="EY621" t="s">
        <v>4344</v>
      </c>
      <c r="EZ621">
        <v>1</v>
      </c>
      <c r="FC621">
        <v>51090061</v>
      </c>
      <c r="FD621" t="s">
        <v>122</v>
      </c>
    </row>
    <row r="622" spans="1:160" x14ac:dyDescent="0.3">
      <c r="A622" t="str">
        <f>VLOOKUP(B622,Table2[],3,FALSE)</f>
        <v>Digital</v>
      </c>
      <c r="B622" t="str">
        <f>IF(OR(ISNUMBER(FIND("QVC",Z622)),ISNUMBER(FIND("QVC",AL622))),"QVC",IF(OR(ISNUMBER(FIND("NCO",H622)),ISNUMBER(FIND("NCO",Y622))), "NCO", IF(AL622="consumer","PMD.com",VLOOKUP(LEFT(H622,2),Tables!$E$1:$F$11,2,FALSE))))</f>
        <v>PMD.com</v>
      </c>
      <c r="C622">
        <f t="shared" si="28"/>
        <v>5341</v>
      </c>
      <c r="D622">
        <f t="shared" si="29"/>
        <v>1</v>
      </c>
      <c r="E622" t="str">
        <f t="shared" ca="1" si="27"/>
        <v>shifted orders shipped</v>
      </c>
      <c r="F622" t="s">
        <v>3539</v>
      </c>
      <c r="G622" t="s">
        <v>335</v>
      </c>
      <c r="H622" t="s">
        <v>2606</v>
      </c>
      <c r="I622" s="6">
        <v>44008.616562499999</v>
      </c>
      <c r="J622" t="s">
        <v>16</v>
      </c>
      <c r="K622" s="6">
        <v>44013.280185185184</v>
      </c>
      <c r="M622" t="s">
        <v>4345</v>
      </c>
      <c r="N622" t="s">
        <v>4346</v>
      </c>
      <c r="Q622" t="s">
        <v>1511</v>
      </c>
      <c r="R622" t="s">
        <v>389</v>
      </c>
      <c r="S622">
        <v>14224</v>
      </c>
      <c r="T622" t="s">
        <v>338</v>
      </c>
      <c r="U622" t="s">
        <v>530</v>
      </c>
      <c r="W622" t="s">
        <v>4347</v>
      </c>
      <c r="Z622" t="s">
        <v>4345</v>
      </c>
      <c r="AA622" t="s">
        <v>4346</v>
      </c>
      <c r="AD622" t="s">
        <v>1511</v>
      </c>
      <c r="AE622" t="s">
        <v>389</v>
      </c>
      <c r="AF622">
        <v>14224</v>
      </c>
      <c r="AG622" t="s">
        <v>338</v>
      </c>
      <c r="AH622" t="s">
        <v>530</v>
      </c>
      <c r="AJ622" t="s">
        <v>4347</v>
      </c>
      <c r="AL622" t="s">
        <v>339</v>
      </c>
      <c r="AM622">
        <v>1</v>
      </c>
      <c r="AN622">
        <v>1</v>
      </c>
      <c r="AO622">
        <v>15156</v>
      </c>
      <c r="AQ622">
        <v>124187</v>
      </c>
      <c r="AR622">
        <v>5341</v>
      </c>
      <c r="AS622" t="s">
        <v>831</v>
      </c>
      <c r="AT622" t="s">
        <v>82</v>
      </c>
      <c r="AW622" t="s">
        <v>340</v>
      </c>
      <c r="AX622" t="s">
        <v>340</v>
      </c>
      <c r="AY622" t="s">
        <v>345</v>
      </c>
      <c r="AZ622" t="s">
        <v>346</v>
      </c>
      <c r="BY622" t="s">
        <v>342</v>
      </c>
      <c r="EQ622">
        <v>244247</v>
      </c>
      <c r="ER622" t="s">
        <v>2607</v>
      </c>
      <c r="EV622">
        <v>17284598</v>
      </c>
      <c r="EW622">
        <v>928</v>
      </c>
      <c r="EX622">
        <v>219077</v>
      </c>
      <c r="EY622">
        <v>9.2748999964335493E+25</v>
      </c>
      <c r="EZ622">
        <v>1</v>
      </c>
      <c r="FC622">
        <v>90425</v>
      </c>
      <c r="FD622" t="s">
        <v>388</v>
      </c>
    </row>
    <row r="623" spans="1:160" x14ac:dyDescent="0.3">
      <c r="A623" t="str">
        <f>VLOOKUP(B623,Table2[],3,FALSE)</f>
        <v>Digital</v>
      </c>
      <c r="B623" t="str">
        <f>IF(OR(ISNUMBER(FIND("QVC",Z623)),ISNUMBER(FIND("QVC",AL623))),"QVC",IF(OR(ISNUMBER(FIND("NCO",H623)),ISNUMBER(FIND("NCO",Y623))), "NCO", IF(AL623="consumer","PMD.com",VLOOKUP(LEFT(H623,2),Tables!$E$1:$F$11,2,FALSE))))</f>
        <v>PMD.com</v>
      </c>
      <c r="C623">
        <f t="shared" si="28"/>
        <v>5342</v>
      </c>
      <c r="D623">
        <f t="shared" si="29"/>
        <v>1</v>
      </c>
      <c r="E623" t="str">
        <f t="shared" ca="1" si="27"/>
        <v>shifted orders shipped</v>
      </c>
      <c r="F623" t="s">
        <v>3539</v>
      </c>
      <c r="G623" t="s">
        <v>335</v>
      </c>
      <c r="H623" t="s">
        <v>2606</v>
      </c>
      <c r="I623" s="6">
        <v>44008.616562499999</v>
      </c>
      <c r="J623" t="s">
        <v>16</v>
      </c>
      <c r="K623" s="6">
        <v>44013.280185185184</v>
      </c>
      <c r="M623" t="s">
        <v>4345</v>
      </c>
      <c r="N623" t="s">
        <v>4346</v>
      </c>
      <c r="Q623" t="s">
        <v>1511</v>
      </c>
      <c r="R623" t="s">
        <v>389</v>
      </c>
      <c r="S623">
        <v>14224</v>
      </c>
      <c r="T623" t="s">
        <v>338</v>
      </c>
      <c r="U623" t="s">
        <v>530</v>
      </c>
      <c r="W623" t="s">
        <v>4347</v>
      </c>
      <c r="Z623" t="s">
        <v>4345</v>
      </c>
      <c r="AA623" t="s">
        <v>4346</v>
      </c>
      <c r="AD623" t="s">
        <v>1511</v>
      </c>
      <c r="AE623" t="s">
        <v>389</v>
      </c>
      <c r="AF623">
        <v>14224</v>
      </c>
      <c r="AG623" t="s">
        <v>338</v>
      </c>
      <c r="AH623" t="s">
        <v>530</v>
      </c>
      <c r="AJ623" t="s">
        <v>4347</v>
      </c>
      <c r="AL623" t="s">
        <v>339</v>
      </c>
      <c r="AM623">
        <v>1</v>
      </c>
      <c r="AN623">
        <v>1</v>
      </c>
      <c r="AO623">
        <v>13280</v>
      </c>
      <c r="AQ623">
        <v>123849</v>
      </c>
      <c r="AR623">
        <v>5342</v>
      </c>
      <c r="AS623" t="s">
        <v>1746</v>
      </c>
      <c r="AT623" t="s">
        <v>149</v>
      </c>
      <c r="AW623" t="s">
        <v>340</v>
      </c>
      <c r="AX623" t="s">
        <v>340</v>
      </c>
      <c r="AY623" t="s">
        <v>345</v>
      </c>
      <c r="AZ623" t="s">
        <v>346</v>
      </c>
      <c r="BY623" t="s">
        <v>342</v>
      </c>
      <c r="EQ623">
        <v>243408</v>
      </c>
      <c r="ER623" t="s">
        <v>2607</v>
      </c>
      <c r="EV623">
        <v>17284598</v>
      </c>
      <c r="EW623">
        <v>928</v>
      </c>
      <c r="EX623">
        <v>219077</v>
      </c>
      <c r="EY623">
        <v>9.2748999964335493E+25</v>
      </c>
      <c r="EZ623">
        <v>1</v>
      </c>
      <c r="FC623">
        <v>90425</v>
      </c>
      <c r="FD623" t="s">
        <v>388</v>
      </c>
    </row>
    <row r="624" spans="1:160" x14ac:dyDescent="0.3">
      <c r="A624" t="str">
        <f>VLOOKUP(B624,Table2[],3,FALSE)</f>
        <v>Digital</v>
      </c>
      <c r="B624" t="str">
        <f>IF(OR(ISNUMBER(FIND("QVC",Z624)),ISNUMBER(FIND("QVC",AL624))),"QVC",IF(OR(ISNUMBER(FIND("NCO",H624)),ISNUMBER(FIND("NCO",Y624))), "NCO", IF(AL624="consumer","PMD.com",VLOOKUP(LEFT(H624,2),Tables!$E$1:$F$11,2,FALSE))))</f>
        <v>PMD.com</v>
      </c>
      <c r="C624">
        <f t="shared" si="28"/>
        <v>5357</v>
      </c>
      <c r="D624">
        <f t="shared" si="29"/>
        <v>1</v>
      </c>
      <c r="E624" t="str">
        <f t="shared" ca="1" si="27"/>
        <v>shifted orders shipped</v>
      </c>
      <c r="F624" t="s">
        <v>3539</v>
      </c>
      <c r="G624" t="s">
        <v>335</v>
      </c>
      <c r="H624" t="s">
        <v>3188</v>
      </c>
      <c r="I624" s="6">
        <v>44011.427442129629</v>
      </c>
      <c r="J624" t="s">
        <v>16</v>
      </c>
      <c r="K624" s="6">
        <v>44013.28020833333</v>
      </c>
      <c r="M624" t="s">
        <v>1482</v>
      </c>
      <c r="N624" t="s">
        <v>1108</v>
      </c>
      <c r="Q624" t="s">
        <v>387</v>
      </c>
      <c r="R624" t="s">
        <v>365</v>
      </c>
      <c r="S624" t="s">
        <v>1109</v>
      </c>
      <c r="T624" t="s">
        <v>338</v>
      </c>
      <c r="U624" t="s">
        <v>530</v>
      </c>
      <c r="W624" t="s">
        <v>1110</v>
      </c>
      <c r="Z624" t="s">
        <v>1482</v>
      </c>
      <c r="AA624" t="s">
        <v>1108</v>
      </c>
      <c r="AD624" t="s">
        <v>387</v>
      </c>
      <c r="AE624" t="s">
        <v>365</v>
      </c>
      <c r="AF624" t="s">
        <v>1109</v>
      </c>
      <c r="AG624" t="s">
        <v>338</v>
      </c>
      <c r="AH624" t="s">
        <v>530</v>
      </c>
      <c r="AJ624" t="s">
        <v>1110</v>
      </c>
      <c r="AL624" t="s">
        <v>339</v>
      </c>
      <c r="AM624">
        <v>1</v>
      </c>
      <c r="AN624">
        <v>1</v>
      </c>
      <c r="AO624">
        <v>15182</v>
      </c>
      <c r="AQ624">
        <v>124521</v>
      </c>
      <c r="AR624">
        <v>5357</v>
      </c>
      <c r="AS624" t="s">
        <v>87</v>
      </c>
      <c r="AT624" t="s">
        <v>88</v>
      </c>
      <c r="AW624" t="s">
        <v>340</v>
      </c>
      <c r="AX624" t="s">
        <v>340</v>
      </c>
      <c r="AY624" t="s">
        <v>351</v>
      </c>
      <c r="AZ624" t="s">
        <v>379</v>
      </c>
      <c r="BY624" t="s">
        <v>342</v>
      </c>
      <c r="EQ624">
        <v>249142</v>
      </c>
      <c r="ER624" t="s">
        <v>3189</v>
      </c>
      <c r="EV624">
        <v>17285778</v>
      </c>
      <c r="EW624">
        <v>928</v>
      </c>
      <c r="EX624">
        <v>220335</v>
      </c>
      <c r="EY624" t="s">
        <v>4348</v>
      </c>
      <c r="EZ624">
        <v>1</v>
      </c>
      <c r="FC624">
        <v>5357</v>
      </c>
      <c r="FD624" t="s">
        <v>88</v>
      </c>
    </row>
    <row r="625" spans="1:160" x14ac:dyDescent="0.3">
      <c r="A625" t="str">
        <f>VLOOKUP(B625,Table2[],3,FALSE)</f>
        <v>Digital</v>
      </c>
      <c r="B625" t="str">
        <f>IF(OR(ISNUMBER(FIND("QVC",Z625)),ISNUMBER(FIND("QVC",AL625))),"QVC",IF(OR(ISNUMBER(FIND("NCO",H625)),ISNUMBER(FIND("NCO",Y625))), "NCO", IF(AL625="consumer","PMD.com",VLOOKUP(LEFT(H625,2),Tables!$E$1:$F$11,2,FALSE))))</f>
        <v>PMD.com</v>
      </c>
      <c r="C625">
        <f t="shared" si="28"/>
        <v>53200001</v>
      </c>
      <c r="D625">
        <f t="shared" si="29"/>
        <v>1</v>
      </c>
      <c r="E625" t="str">
        <f t="shared" ca="1" si="27"/>
        <v>shifted orders shipped</v>
      </c>
      <c r="F625" t="s">
        <v>3539</v>
      </c>
      <c r="G625" t="s">
        <v>335</v>
      </c>
      <c r="H625" t="s">
        <v>3188</v>
      </c>
      <c r="I625" s="6">
        <v>44011.427442129629</v>
      </c>
      <c r="J625" t="s">
        <v>16</v>
      </c>
      <c r="K625" s="6">
        <v>44013.28020833333</v>
      </c>
      <c r="M625" t="s">
        <v>1482</v>
      </c>
      <c r="N625" t="s">
        <v>1108</v>
      </c>
      <c r="Q625" t="s">
        <v>387</v>
      </c>
      <c r="R625" t="s">
        <v>365</v>
      </c>
      <c r="S625" t="s">
        <v>1109</v>
      </c>
      <c r="T625" t="s">
        <v>338</v>
      </c>
      <c r="U625" t="s">
        <v>530</v>
      </c>
      <c r="W625" t="s">
        <v>1110</v>
      </c>
      <c r="Z625" t="s">
        <v>1482</v>
      </c>
      <c r="AA625" t="s">
        <v>1108</v>
      </c>
      <c r="AD625" t="s">
        <v>387</v>
      </c>
      <c r="AE625" t="s">
        <v>365</v>
      </c>
      <c r="AF625" t="s">
        <v>1109</v>
      </c>
      <c r="AG625" t="s">
        <v>338</v>
      </c>
      <c r="AH625" t="s">
        <v>530</v>
      </c>
      <c r="AJ625" t="s">
        <v>1110</v>
      </c>
      <c r="AL625" t="s">
        <v>339</v>
      </c>
      <c r="AM625">
        <v>1</v>
      </c>
      <c r="AN625">
        <v>1</v>
      </c>
      <c r="AO625">
        <v>15189</v>
      </c>
      <c r="AQ625">
        <v>123906</v>
      </c>
      <c r="AR625">
        <v>53200001</v>
      </c>
      <c r="AS625" t="s">
        <v>973</v>
      </c>
      <c r="AT625" t="s">
        <v>50</v>
      </c>
      <c r="AW625" t="s">
        <v>340</v>
      </c>
      <c r="AX625" t="s">
        <v>340</v>
      </c>
      <c r="AY625" t="s">
        <v>357</v>
      </c>
      <c r="AZ625" t="s">
        <v>363</v>
      </c>
      <c r="BY625" t="s">
        <v>342</v>
      </c>
      <c r="EQ625">
        <v>252156</v>
      </c>
      <c r="ER625" t="s">
        <v>3189</v>
      </c>
      <c r="EV625">
        <v>17285778</v>
      </c>
      <c r="EW625">
        <v>928</v>
      </c>
      <c r="EX625">
        <v>220335</v>
      </c>
      <c r="EY625" t="s">
        <v>4348</v>
      </c>
      <c r="EZ625">
        <v>1</v>
      </c>
      <c r="FC625">
        <v>53200001</v>
      </c>
      <c r="FD625" t="s">
        <v>50</v>
      </c>
    </row>
    <row r="626" spans="1:160" x14ac:dyDescent="0.3">
      <c r="A626" t="str">
        <f>VLOOKUP(B626,Table2[],3,FALSE)</f>
        <v>Digital</v>
      </c>
      <c r="B626" t="str">
        <f>IF(OR(ISNUMBER(FIND("QVC",Z626)),ISNUMBER(FIND("QVC",AL626))),"QVC",IF(OR(ISNUMBER(FIND("NCO",H626)),ISNUMBER(FIND("NCO",Y626))), "NCO", IF(AL626="consumer","PMD.com",VLOOKUP(LEFT(H626,2),Tables!$E$1:$F$11,2,FALSE))))</f>
        <v>PMD.com</v>
      </c>
      <c r="C626">
        <f t="shared" si="28"/>
        <v>5341030</v>
      </c>
      <c r="D626">
        <f t="shared" si="29"/>
        <v>1</v>
      </c>
      <c r="E626" t="str">
        <f t="shared" ca="1" si="27"/>
        <v>shifted orders shipped</v>
      </c>
      <c r="F626" t="s">
        <v>3539</v>
      </c>
      <c r="G626" t="s">
        <v>335</v>
      </c>
      <c r="H626" t="s">
        <v>3188</v>
      </c>
      <c r="I626" s="6">
        <v>44011.427442129629</v>
      </c>
      <c r="J626" t="s">
        <v>16</v>
      </c>
      <c r="K626" s="6">
        <v>44013.28020833333</v>
      </c>
      <c r="M626" t="s">
        <v>1482</v>
      </c>
      <c r="N626" t="s">
        <v>1108</v>
      </c>
      <c r="Q626" t="s">
        <v>387</v>
      </c>
      <c r="R626" t="s">
        <v>365</v>
      </c>
      <c r="S626" t="s">
        <v>1109</v>
      </c>
      <c r="T626" t="s">
        <v>338</v>
      </c>
      <c r="U626" t="s">
        <v>530</v>
      </c>
      <c r="W626" t="s">
        <v>1110</v>
      </c>
      <c r="Z626" t="s">
        <v>1482</v>
      </c>
      <c r="AA626" t="s">
        <v>1108</v>
      </c>
      <c r="AD626" t="s">
        <v>387</v>
      </c>
      <c r="AE626" t="s">
        <v>365</v>
      </c>
      <c r="AF626" t="s">
        <v>1109</v>
      </c>
      <c r="AG626" t="s">
        <v>338</v>
      </c>
      <c r="AH626" t="s">
        <v>530</v>
      </c>
      <c r="AJ626" t="s">
        <v>1110</v>
      </c>
      <c r="AL626" t="s">
        <v>339</v>
      </c>
      <c r="AM626">
        <v>1</v>
      </c>
      <c r="AN626">
        <v>1</v>
      </c>
      <c r="AO626">
        <v>12859</v>
      </c>
      <c r="AQ626">
        <v>124642</v>
      </c>
      <c r="AR626">
        <v>5341030</v>
      </c>
      <c r="AS626" t="s">
        <v>925</v>
      </c>
      <c r="AT626" t="s">
        <v>926</v>
      </c>
      <c r="AW626" t="s">
        <v>366</v>
      </c>
      <c r="AX626" t="s">
        <v>366</v>
      </c>
      <c r="AY626" t="s">
        <v>345</v>
      </c>
      <c r="AZ626" t="s">
        <v>346</v>
      </c>
      <c r="BY626" t="s">
        <v>342</v>
      </c>
      <c r="EQ626">
        <v>243275</v>
      </c>
      <c r="ER626" t="s">
        <v>3189</v>
      </c>
      <c r="EV626">
        <v>17285778</v>
      </c>
      <c r="EW626">
        <v>928</v>
      </c>
      <c r="EX626">
        <v>220335</v>
      </c>
      <c r="EY626" t="s">
        <v>4348</v>
      </c>
      <c r="EZ626">
        <v>1</v>
      </c>
      <c r="FC626">
        <v>95385</v>
      </c>
      <c r="FD626" t="s">
        <v>3531</v>
      </c>
    </row>
    <row r="627" spans="1:160" x14ac:dyDescent="0.3">
      <c r="A627" t="str">
        <f>VLOOKUP(B627,Table2[],3,FALSE)</f>
        <v>Digital</v>
      </c>
      <c r="B627" t="str">
        <f>IF(OR(ISNUMBER(FIND("QVC",Z627)),ISNUMBER(FIND("QVC",AL627))),"QVC",IF(OR(ISNUMBER(FIND("NCO",H627)),ISNUMBER(FIND("NCO",Y627))), "NCO", IF(AL627="consumer","PMD.com",VLOOKUP(LEFT(H627,2),Tables!$E$1:$F$11,2,FALSE))))</f>
        <v>PMD.com</v>
      </c>
      <c r="C627">
        <f t="shared" si="28"/>
        <v>51090030</v>
      </c>
      <c r="D627">
        <f t="shared" si="29"/>
        <v>1</v>
      </c>
      <c r="E627" t="str">
        <f t="shared" ca="1" si="27"/>
        <v>shifted orders shipped</v>
      </c>
      <c r="F627" t="s">
        <v>3539</v>
      </c>
      <c r="G627" t="s">
        <v>335</v>
      </c>
      <c r="H627" t="s">
        <v>3188</v>
      </c>
      <c r="I627" s="6">
        <v>44011.427442129629</v>
      </c>
      <c r="J627" t="s">
        <v>16</v>
      </c>
      <c r="K627" s="6">
        <v>44013.28020833333</v>
      </c>
      <c r="M627" t="s">
        <v>1482</v>
      </c>
      <c r="N627" t="s">
        <v>1108</v>
      </c>
      <c r="Q627" t="s">
        <v>387</v>
      </c>
      <c r="R627" t="s">
        <v>365</v>
      </c>
      <c r="S627" t="s">
        <v>1109</v>
      </c>
      <c r="T627" t="s">
        <v>338</v>
      </c>
      <c r="U627" t="s">
        <v>530</v>
      </c>
      <c r="W627" t="s">
        <v>1110</v>
      </c>
      <c r="Z627" t="s">
        <v>1482</v>
      </c>
      <c r="AA627" t="s">
        <v>1108</v>
      </c>
      <c r="AD627" t="s">
        <v>387</v>
      </c>
      <c r="AE627" t="s">
        <v>365</v>
      </c>
      <c r="AF627" t="s">
        <v>1109</v>
      </c>
      <c r="AG627" t="s">
        <v>338</v>
      </c>
      <c r="AH627" t="s">
        <v>530</v>
      </c>
      <c r="AJ627" t="s">
        <v>1110</v>
      </c>
      <c r="AL627" t="s">
        <v>339</v>
      </c>
      <c r="AM627">
        <v>1</v>
      </c>
      <c r="AN627">
        <v>1</v>
      </c>
      <c r="AO627">
        <v>6688</v>
      </c>
      <c r="AQ627">
        <v>125960</v>
      </c>
      <c r="AR627">
        <v>51090030</v>
      </c>
      <c r="AS627" t="s">
        <v>3043</v>
      </c>
      <c r="AT627" t="s">
        <v>628</v>
      </c>
      <c r="AW627" t="s">
        <v>343</v>
      </c>
      <c r="BY627" t="s">
        <v>342</v>
      </c>
      <c r="BZ627" t="b">
        <v>0</v>
      </c>
      <c r="EQ627">
        <v>243047</v>
      </c>
      <c r="ER627" t="s">
        <v>3189</v>
      </c>
      <c r="EV627">
        <v>17285778</v>
      </c>
      <c r="EW627">
        <v>928</v>
      </c>
      <c r="EX627">
        <v>220335</v>
      </c>
      <c r="EY627" t="s">
        <v>4348</v>
      </c>
      <c r="EZ627">
        <v>1</v>
      </c>
      <c r="FC627">
        <v>95385</v>
      </c>
      <c r="FD627" t="s">
        <v>3531</v>
      </c>
    </row>
    <row r="628" spans="1:160" x14ac:dyDescent="0.3">
      <c r="A628" t="str">
        <f>VLOOKUP(B628,Table2[],3,FALSE)</f>
        <v>Digital</v>
      </c>
      <c r="B628" t="str">
        <f>IF(OR(ISNUMBER(FIND("QVC",Z628)),ISNUMBER(FIND("QVC",AL628))),"QVC",IF(OR(ISNUMBER(FIND("NCO",H628)),ISNUMBER(FIND("NCO",Y628))), "NCO", IF(AL628="consumer","PMD.com",VLOOKUP(LEFT(H628,2),Tables!$E$1:$F$11,2,FALSE))))</f>
        <v>PMD.com</v>
      </c>
      <c r="C628">
        <f t="shared" si="28"/>
        <v>52250001</v>
      </c>
      <c r="D628">
        <f t="shared" si="29"/>
        <v>1</v>
      </c>
      <c r="E628" t="str">
        <f t="shared" ca="1" si="27"/>
        <v>shifted orders shipped</v>
      </c>
      <c r="F628" t="s">
        <v>3539</v>
      </c>
      <c r="G628" t="s">
        <v>335</v>
      </c>
      <c r="H628" t="s">
        <v>3188</v>
      </c>
      <c r="I628" s="6">
        <v>44011.427442129629</v>
      </c>
      <c r="J628" t="s">
        <v>16</v>
      </c>
      <c r="K628" s="6">
        <v>44013.28020833333</v>
      </c>
      <c r="M628" t="s">
        <v>1482</v>
      </c>
      <c r="N628" t="s">
        <v>1108</v>
      </c>
      <c r="Q628" t="s">
        <v>387</v>
      </c>
      <c r="R628" t="s">
        <v>365</v>
      </c>
      <c r="S628" t="s">
        <v>1109</v>
      </c>
      <c r="T628" t="s">
        <v>338</v>
      </c>
      <c r="U628" t="s">
        <v>530</v>
      </c>
      <c r="W628" t="s">
        <v>1110</v>
      </c>
      <c r="Z628" t="s">
        <v>1482</v>
      </c>
      <c r="AA628" t="s">
        <v>1108</v>
      </c>
      <c r="AD628" t="s">
        <v>387</v>
      </c>
      <c r="AE628" t="s">
        <v>365</v>
      </c>
      <c r="AF628" t="s">
        <v>1109</v>
      </c>
      <c r="AG628" t="s">
        <v>338</v>
      </c>
      <c r="AH628" t="s">
        <v>530</v>
      </c>
      <c r="AJ628" t="s">
        <v>1110</v>
      </c>
      <c r="AL628" t="s">
        <v>339</v>
      </c>
      <c r="AM628">
        <v>1</v>
      </c>
      <c r="AN628">
        <v>1</v>
      </c>
      <c r="AO628">
        <v>503</v>
      </c>
      <c r="AQ628">
        <v>124436</v>
      </c>
      <c r="AR628">
        <v>52250001</v>
      </c>
      <c r="AS628" t="s">
        <v>1577</v>
      </c>
      <c r="AT628" t="s">
        <v>94</v>
      </c>
      <c r="AW628" t="s">
        <v>340</v>
      </c>
      <c r="AX628" t="s">
        <v>340</v>
      </c>
      <c r="AY628" t="s">
        <v>341</v>
      </c>
      <c r="AZ628">
        <v>0</v>
      </c>
      <c r="BY628" t="s">
        <v>342</v>
      </c>
      <c r="EQ628">
        <v>240940</v>
      </c>
      <c r="ER628" t="s">
        <v>3189</v>
      </c>
      <c r="EV628">
        <v>17285778</v>
      </c>
      <c r="EW628">
        <v>928</v>
      </c>
      <c r="EX628">
        <v>220335</v>
      </c>
      <c r="EY628" t="s">
        <v>4348</v>
      </c>
      <c r="EZ628">
        <v>1</v>
      </c>
      <c r="FC628">
        <v>52250001</v>
      </c>
      <c r="FD628" t="s">
        <v>94</v>
      </c>
    </row>
    <row r="629" spans="1:160" x14ac:dyDescent="0.3">
      <c r="A629" t="str">
        <f>VLOOKUP(B629,Table2[],3,FALSE)</f>
        <v>Digital</v>
      </c>
      <c r="B629" t="str">
        <f>IF(OR(ISNUMBER(FIND("QVC",Z629)),ISNUMBER(FIND("QVC",AL629))),"QVC",IF(OR(ISNUMBER(FIND("NCO",H629)),ISNUMBER(FIND("NCO",Y629))), "NCO", IF(AL629="consumer","PMD.com",VLOOKUP(LEFT(H629,2),Tables!$E$1:$F$11,2,FALSE))))</f>
        <v>PMD.com</v>
      </c>
      <c r="C629">
        <f t="shared" si="28"/>
        <v>52430001</v>
      </c>
      <c r="D629">
        <f t="shared" si="29"/>
        <v>1</v>
      </c>
      <c r="E629" t="str">
        <f t="shared" ca="1" si="27"/>
        <v>shifted orders shipped</v>
      </c>
      <c r="F629" t="s">
        <v>3539</v>
      </c>
      <c r="G629" t="s">
        <v>335</v>
      </c>
      <c r="H629" t="s">
        <v>3188</v>
      </c>
      <c r="I629" s="6">
        <v>44011.427442129629</v>
      </c>
      <c r="J629" t="s">
        <v>16</v>
      </c>
      <c r="K629" s="6">
        <v>44013.28020833333</v>
      </c>
      <c r="M629" t="s">
        <v>1482</v>
      </c>
      <c r="N629" t="s">
        <v>1108</v>
      </c>
      <c r="Q629" t="s">
        <v>387</v>
      </c>
      <c r="R629" t="s">
        <v>365</v>
      </c>
      <c r="S629" t="s">
        <v>1109</v>
      </c>
      <c r="T629" t="s">
        <v>338</v>
      </c>
      <c r="U629" t="s">
        <v>530</v>
      </c>
      <c r="W629" t="s">
        <v>1110</v>
      </c>
      <c r="Z629" t="s">
        <v>1482</v>
      </c>
      <c r="AA629" t="s">
        <v>1108</v>
      </c>
      <c r="AD629" t="s">
        <v>387</v>
      </c>
      <c r="AE629" t="s">
        <v>365</v>
      </c>
      <c r="AF629" t="s">
        <v>1109</v>
      </c>
      <c r="AG629" t="s">
        <v>338</v>
      </c>
      <c r="AH629" t="s">
        <v>530</v>
      </c>
      <c r="AJ629" t="s">
        <v>1110</v>
      </c>
      <c r="AL629" t="s">
        <v>339</v>
      </c>
      <c r="AM629">
        <v>1</v>
      </c>
      <c r="AN629">
        <v>1</v>
      </c>
      <c r="AO629">
        <v>12063</v>
      </c>
      <c r="AQ629">
        <v>127155</v>
      </c>
      <c r="AR629">
        <v>52430001</v>
      </c>
      <c r="AS629" t="s">
        <v>927</v>
      </c>
      <c r="AT629" t="s">
        <v>75</v>
      </c>
      <c r="AW629" t="s">
        <v>340</v>
      </c>
      <c r="AX629" t="s">
        <v>340</v>
      </c>
      <c r="AY629" t="s">
        <v>357</v>
      </c>
      <c r="AZ629" t="s">
        <v>363</v>
      </c>
      <c r="BY629" t="s">
        <v>342</v>
      </c>
      <c r="EQ629">
        <v>249990</v>
      </c>
      <c r="ER629" t="s">
        <v>3189</v>
      </c>
      <c r="EV629">
        <v>17285778</v>
      </c>
      <c r="EW629">
        <v>928</v>
      </c>
      <c r="EX629">
        <v>220335</v>
      </c>
      <c r="EY629" t="s">
        <v>4348</v>
      </c>
      <c r="EZ629">
        <v>1</v>
      </c>
      <c r="FC629">
        <v>95385</v>
      </c>
      <c r="FD629" t="s">
        <v>3531</v>
      </c>
    </row>
    <row r="630" spans="1:160" x14ac:dyDescent="0.3">
      <c r="A630" t="str">
        <f>VLOOKUP(B630,Table2[],3,FALSE)</f>
        <v>Digital</v>
      </c>
      <c r="B630" t="str">
        <f>IF(OR(ISNUMBER(FIND("QVC",Z630)),ISNUMBER(FIND("QVC",AL630))),"QVC",IF(OR(ISNUMBER(FIND("NCO",H630)),ISNUMBER(FIND("NCO",Y630))), "NCO", IF(AL630="consumer","PMD.com",VLOOKUP(LEFT(H630,2),Tables!$E$1:$F$11,2,FALSE))))</f>
        <v>PMD.com</v>
      </c>
      <c r="C630">
        <f t="shared" si="28"/>
        <v>51080001</v>
      </c>
      <c r="D630">
        <f t="shared" si="29"/>
        <v>1</v>
      </c>
      <c r="E630" t="str">
        <f t="shared" ca="1" si="27"/>
        <v>shifted orders shipped</v>
      </c>
      <c r="F630" t="s">
        <v>3539</v>
      </c>
      <c r="G630" t="s">
        <v>335</v>
      </c>
      <c r="H630" t="s">
        <v>3188</v>
      </c>
      <c r="I630" s="6">
        <v>44011.427442129629</v>
      </c>
      <c r="J630" t="s">
        <v>16</v>
      </c>
      <c r="K630" s="6">
        <v>44013.28020833333</v>
      </c>
      <c r="M630" t="s">
        <v>1482</v>
      </c>
      <c r="N630" t="s">
        <v>1108</v>
      </c>
      <c r="Q630" t="s">
        <v>387</v>
      </c>
      <c r="R630" t="s">
        <v>365</v>
      </c>
      <c r="S630" t="s">
        <v>1109</v>
      </c>
      <c r="T630" t="s">
        <v>338</v>
      </c>
      <c r="U630" t="s">
        <v>530</v>
      </c>
      <c r="W630" t="s">
        <v>1110</v>
      </c>
      <c r="Z630" t="s">
        <v>1482</v>
      </c>
      <c r="AA630" t="s">
        <v>1108</v>
      </c>
      <c r="AD630" t="s">
        <v>387</v>
      </c>
      <c r="AE630" t="s">
        <v>365</v>
      </c>
      <c r="AF630" t="s">
        <v>1109</v>
      </c>
      <c r="AG630" t="s">
        <v>338</v>
      </c>
      <c r="AH630" t="s">
        <v>530</v>
      </c>
      <c r="AJ630" t="s">
        <v>1110</v>
      </c>
      <c r="AL630" t="s">
        <v>339</v>
      </c>
      <c r="AM630">
        <v>1</v>
      </c>
      <c r="AN630">
        <v>1</v>
      </c>
      <c r="AO630">
        <v>19656</v>
      </c>
      <c r="AQ630">
        <v>124645</v>
      </c>
      <c r="AR630">
        <v>51080001</v>
      </c>
      <c r="AS630" t="s">
        <v>988</v>
      </c>
      <c r="AT630" t="s">
        <v>57</v>
      </c>
      <c r="AW630" t="s">
        <v>343</v>
      </c>
      <c r="BY630" t="s">
        <v>342</v>
      </c>
      <c r="EQ630">
        <v>251119</v>
      </c>
      <c r="ER630" t="s">
        <v>3189</v>
      </c>
      <c r="EV630">
        <v>17285778</v>
      </c>
      <c r="EW630">
        <v>928</v>
      </c>
      <c r="EX630">
        <v>220335</v>
      </c>
      <c r="EY630" t="s">
        <v>4348</v>
      </c>
      <c r="EZ630">
        <v>1</v>
      </c>
      <c r="FC630">
        <v>51080001</v>
      </c>
      <c r="FD630" t="s">
        <v>57</v>
      </c>
    </row>
    <row r="631" spans="1:160" x14ac:dyDescent="0.3">
      <c r="A631" t="str">
        <f>VLOOKUP(B631,Table2[],3,FALSE)</f>
        <v>Digital</v>
      </c>
      <c r="B631" t="str">
        <f>IF(OR(ISNUMBER(FIND("QVC",Z631)),ISNUMBER(FIND("QVC",AL631))),"QVC",IF(OR(ISNUMBER(FIND("NCO",H631)),ISNUMBER(FIND("NCO",Y631))), "NCO", IF(AL631="consumer","PMD.com",VLOOKUP(LEFT(H631,2),Tables!$E$1:$F$11,2,FALSE))))</f>
        <v>PMD.com</v>
      </c>
      <c r="C631">
        <f t="shared" si="28"/>
        <v>53920001</v>
      </c>
      <c r="D631">
        <f t="shared" si="29"/>
        <v>1</v>
      </c>
      <c r="E631" t="str">
        <f t="shared" ca="1" si="27"/>
        <v>shifted orders shipped</v>
      </c>
      <c r="F631" t="s">
        <v>3539</v>
      </c>
      <c r="G631" t="s">
        <v>335</v>
      </c>
      <c r="H631" t="s">
        <v>3188</v>
      </c>
      <c r="I631" s="6">
        <v>44011.427442129629</v>
      </c>
      <c r="J631" t="s">
        <v>16</v>
      </c>
      <c r="K631" s="6">
        <v>44013.28020833333</v>
      </c>
      <c r="M631" t="s">
        <v>1482</v>
      </c>
      <c r="N631" t="s">
        <v>1108</v>
      </c>
      <c r="Q631" t="s">
        <v>387</v>
      </c>
      <c r="R631" t="s">
        <v>365</v>
      </c>
      <c r="S631" t="s">
        <v>1109</v>
      </c>
      <c r="T631" t="s">
        <v>338</v>
      </c>
      <c r="U631" t="s">
        <v>530</v>
      </c>
      <c r="W631" t="s">
        <v>1110</v>
      </c>
      <c r="Z631" t="s">
        <v>1482</v>
      </c>
      <c r="AA631" t="s">
        <v>1108</v>
      </c>
      <c r="AD631" t="s">
        <v>387</v>
      </c>
      <c r="AE631" t="s">
        <v>365</v>
      </c>
      <c r="AF631" t="s">
        <v>1109</v>
      </c>
      <c r="AG631" t="s">
        <v>338</v>
      </c>
      <c r="AH631" t="s">
        <v>530</v>
      </c>
      <c r="AJ631" t="s">
        <v>1110</v>
      </c>
      <c r="AL631" t="s">
        <v>339</v>
      </c>
      <c r="AM631">
        <v>1</v>
      </c>
      <c r="AN631">
        <v>1</v>
      </c>
      <c r="AO631">
        <v>14899</v>
      </c>
      <c r="AQ631">
        <v>124468</v>
      </c>
      <c r="AR631">
        <v>53920001</v>
      </c>
      <c r="AS631">
        <v>9000000</v>
      </c>
      <c r="AT631" t="s">
        <v>40</v>
      </c>
      <c r="AW631" t="s">
        <v>343</v>
      </c>
      <c r="BY631" t="s">
        <v>342</v>
      </c>
      <c r="EQ631">
        <v>243396</v>
      </c>
      <c r="ER631" t="s">
        <v>3189</v>
      </c>
      <c r="EV631">
        <v>17285778</v>
      </c>
      <c r="EW631">
        <v>928</v>
      </c>
      <c r="EX631">
        <v>220335</v>
      </c>
      <c r="EY631" t="s">
        <v>4348</v>
      </c>
      <c r="EZ631">
        <v>1</v>
      </c>
      <c r="FC631">
        <v>95385</v>
      </c>
      <c r="FD631" t="s">
        <v>3531</v>
      </c>
    </row>
    <row r="632" spans="1:160" x14ac:dyDescent="0.3">
      <c r="A632" t="str">
        <f>VLOOKUP(B632,Table2[],3,FALSE)</f>
        <v>Digital</v>
      </c>
      <c r="B632" t="str">
        <f>IF(OR(ISNUMBER(FIND("QVC",Z632)),ISNUMBER(FIND("QVC",AL632))),"QVC",IF(OR(ISNUMBER(FIND("NCO",H632)),ISNUMBER(FIND("NCO",Y632))), "NCO", IF(AL632="consumer","PMD.com",VLOOKUP(LEFT(H632,2),Tables!$E$1:$F$11,2,FALSE))))</f>
        <v>PMD.com</v>
      </c>
      <c r="C632">
        <f t="shared" si="28"/>
        <v>53650001</v>
      </c>
      <c r="D632">
        <f t="shared" si="29"/>
        <v>1</v>
      </c>
      <c r="E632" t="str">
        <f t="shared" ca="1" si="27"/>
        <v>shifted orders shipped</v>
      </c>
      <c r="F632" t="s">
        <v>3539</v>
      </c>
      <c r="G632" t="s">
        <v>335</v>
      </c>
      <c r="H632" t="s">
        <v>3350</v>
      </c>
      <c r="I632" s="6">
        <v>44011.510613425926</v>
      </c>
      <c r="J632" t="s">
        <v>16</v>
      </c>
      <c r="K632" s="6">
        <v>44013.280324074076</v>
      </c>
      <c r="M632" t="s">
        <v>4349</v>
      </c>
      <c r="N632" t="s">
        <v>4350</v>
      </c>
      <c r="Q632" t="s">
        <v>1674</v>
      </c>
      <c r="R632" t="s">
        <v>390</v>
      </c>
      <c r="S632" t="s">
        <v>4351</v>
      </c>
      <c r="T632" t="s">
        <v>338</v>
      </c>
      <c r="U632" t="s">
        <v>530</v>
      </c>
      <c r="W632" t="s">
        <v>4352</v>
      </c>
      <c r="Z632" t="s">
        <v>4349</v>
      </c>
      <c r="AA632" t="s">
        <v>4350</v>
      </c>
      <c r="AD632" t="s">
        <v>1674</v>
      </c>
      <c r="AE632" t="s">
        <v>390</v>
      </c>
      <c r="AF632" t="s">
        <v>4351</v>
      </c>
      <c r="AG632" t="s">
        <v>338</v>
      </c>
      <c r="AH632" t="s">
        <v>530</v>
      </c>
      <c r="AJ632" t="s">
        <v>4352</v>
      </c>
      <c r="AL632" t="s">
        <v>339</v>
      </c>
      <c r="AM632">
        <v>1</v>
      </c>
      <c r="AN632">
        <v>1</v>
      </c>
      <c r="AO632">
        <v>11115</v>
      </c>
      <c r="AQ632">
        <v>124450</v>
      </c>
      <c r="AR632">
        <v>53650001</v>
      </c>
      <c r="AS632" t="s">
        <v>137</v>
      </c>
      <c r="AT632" t="s">
        <v>138</v>
      </c>
      <c r="AW632" t="s">
        <v>343</v>
      </c>
      <c r="BY632" t="s">
        <v>342</v>
      </c>
      <c r="EQ632">
        <v>244512</v>
      </c>
      <c r="ER632" t="s">
        <v>3351</v>
      </c>
      <c r="EV632">
        <v>17285863</v>
      </c>
      <c r="EW632">
        <v>928</v>
      </c>
      <c r="EX632">
        <v>220417</v>
      </c>
      <c r="EY632">
        <v>9.2748999964335493E+25</v>
      </c>
      <c r="EZ632">
        <v>1</v>
      </c>
      <c r="FC632">
        <v>53650001</v>
      </c>
      <c r="FD632" t="s">
        <v>138</v>
      </c>
    </row>
    <row r="633" spans="1:160" x14ac:dyDescent="0.3">
      <c r="A633" t="str">
        <f>VLOOKUP(B633,Table2[],3,FALSE)</f>
        <v>Digital</v>
      </c>
      <c r="B633" t="str">
        <f>IF(OR(ISNUMBER(FIND("QVC",Z633)),ISNUMBER(FIND("QVC",AL633))),"QVC",IF(OR(ISNUMBER(FIND("NCO",H633)),ISNUMBER(FIND("NCO",Y633))), "NCO", IF(AL633="consumer","PMD.com",VLOOKUP(LEFT(H633,2),Tables!$E$1:$F$11,2,FALSE))))</f>
        <v>PMD.com</v>
      </c>
      <c r="C633">
        <f t="shared" si="28"/>
        <v>53200001</v>
      </c>
      <c r="D633">
        <f t="shared" si="29"/>
        <v>2</v>
      </c>
      <c r="E633" t="str">
        <f t="shared" ca="1" si="27"/>
        <v>shifted orders shipped</v>
      </c>
      <c r="F633" t="s">
        <v>3539</v>
      </c>
      <c r="G633" t="s">
        <v>335</v>
      </c>
      <c r="H633" t="s">
        <v>2494</v>
      </c>
      <c r="I633" s="6">
        <v>44008.545914351853</v>
      </c>
      <c r="J633" t="s">
        <v>16</v>
      </c>
      <c r="K633" s="6">
        <v>44013.280393518522</v>
      </c>
      <c r="M633" t="s">
        <v>4353</v>
      </c>
      <c r="N633" t="s">
        <v>4354</v>
      </c>
      <c r="Q633" t="s">
        <v>1744</v>
      </c>
      <c r="R633" t="s">
        <v>409</v>
      </c>
      <c r="S633">
        <v>6416</v>
      </c>
      <c r="T633" t="s">
        <v>338</v>
      </c>
      <c r="U633" t="s">
        <v>530</v>
      </c>
      <c r="W633" t="s">
        <v>4355</v>
      </c>
      <c r="Z633" t="s">
        <v>4353</v>
      </c>
      <c r="AA633" t="s">
        <v>4354</v>
      </c>
      <c r="AD633" t="s">
        <v>1744</v>
      </c>
      <c r="AE633" t="s">
        <v>409</v>
      </c>
      <c r="AF633">
        <v>6416</v>
      </c>
      <c r="AG633" t="s">
        <v>338</v>
      </c>
      <c r="AH633" t="s">
        <v>530</v>
      </c>
      <c r="AJ633" t="s">
        <v>4355</v>
      </c>
      <c r="AL633" t="s">
        <v>339</v>
      </c>
      <c r="AM633">
        <v>2</v>
      </c>
      <c r="AN633">
        <v>2</v>
      </c>
      <c r="AO633">
        <v>15189</v>
      </c>
      <c r="AQ633">
        <v>123906</v>
      </c>
      <c r="AR633">
        <v>53200001</v>
      </c>
      <c r="AS633" t="s">
        <v>973</v>
      </c>
      <c r="AT633" t="s">
        <v>50</v>
      </c>
      <c r="AW633" t="s">
        <v>340</v>
      </c>
      <c r="AX633" t="s">
        <v>340</v>
      </c>
      <c r="AY633" t="s">
        <v>357</v>
      </c>
      <c r="AZ633" t="s">
        <v>363</v>
      </c>
      <c r="BY633" t="s">
        <v>342</v>
      </c>
      <c r="EQ633">
        <v>252156</v>
      </c>
      <c r="ER633" t="s">
        <v>2495</v>
      </c>
      <c r="EV633">
        <v>17284541</v>
      </c>
      <c r="EW633">
        <v>928</v>
      </c>
      <c r="EX633">
        <v>219021</v>
      </c>
      <c r="EY633" t="s">
        <v>4356</v>
      </c>
      <c r="EZ633">
        <v>1</v>
      </c>
      <c r="FC633">
        <v>53200001</v>
      </c>
      <c r="FD633" t="s">
        <v>50</v>
      </c>
    </row>
    <row r="634" spans="1:160" x14ac:dyDescent="0.3">
      <c r="A634" t="str">
        <f>VLOOKUP(B634,Table2[],3,FALSE)</f>
        <v>Digital</v>
      </c>
      <c r="B634" t="str">
        <f>IF(OR(ISNUMBER(FIND("QVC",Z634)),ISNUMBER(FIND("QVC",AL634))),"QVC",IF(OR(ISNUMBER(FIND("NCO",H634)),ISNUMBER(FIND("NCO",Y634))), "NCO", IF(AL634="consumer","PMD.com",VLOOKUP(LEFT(H634,2),Tables!$E$1:$F$11,2,FALSE))))</f>
        <v>PMD.com</v>
      </c>
      <c r="C634">
        <f t="shared" si="28"/>
        <v>52460001</v>
      </c>
      <c r="D634">
        <f t="shared" si="29"/>
        <v>1</v>
      </c>
      <c r="E634" t="str">
        <f t="shared" ca="1" si="27"/>
        <v>shifted orders shipped</v>
      </c>
      <c r="F634" t="s">
        <v>3539</v>
      </c>
      <c r="G634" t="s">
        <v>335</v>
      </c>
      <c r="H634" t="s">
        <v>2494</v>
      </c>
      <c r="I634" s="6">
        <v>44008.545914351853</v>
      </c>
      <c r="J634" t="s">
        <v>16</v>
      </c>
      <c r="K634" s="6">
        <v>44013.280393518522</v>
      </c>
      <c r="M634" t="s">
        <v>4353</v>
      </c>
      <c r="N634" t="s">
        <v>4354</v>
      </c>
      <c r="Q634" t="s">
        <v>1744</v>
      </c>
      <c r="R634" t="s">
        <v>409</v>
      </c>
      <c r="S634">
        <v>6416</v>
      </c>
      <c r="T634" t="s">
        <v>338</v>
      </c>
      <c r="U634" t="s">
        <v>530</v>
      </c>
      <c r="W634" t="s">
        <v>4355</v>
      </c>
      <c r="Z634" t="s">
        <v>4353</v>
      </c>
      <c r="AA634" t="s">
        <v>4354</v>
      </c>
      <c r="AD634" t="s">
        <v>1744</v>
      </c>
      <c r="AE634" t="s">
        <v>409</v>
      </c>
      <c r="AF634">
        <v>6416</v>
      </c>
      <c r="AG634" t="s">
        <v>338</v>
      </c>
      <c r="AH634" t="s">
        <v>530</v>
      </c>
      <c r="AJ634" t="s">
        <v>4355</v>
      </c>
      <c r="AL634" t="s">
        <v>339</v>
      </c>
      <c r="AM634">
        <v>1</v>
      </c>
      <c r="AN634">
        <v>1</v>
      </c>
      <c r="AO634">
        <v>14007</v>
      </c>
      <c r="AQ634">
        <v>127157</v>
      </c>
      <c r="AR634">
        <v>52460001</v>
      </c>
      <c r="AS634" t="s">
        <v>972</v>
      </c>
      <c r="AT634" t="s">
        <v>76</v>
      </c>
      <c r="AW634" t="s">
        <v>340</v>
      </c>
      <c r="AX634" t="s">
        <v>340</v>
      </c>
      <c r="AY634" t="s">
        <v>341</v>
      </c>
      <c r="AZ634">
        <v>0</v>
      </c>
      <c r="BY634" t="s">
        <v>342</v>
      </c>
      <c r="EQ634">
        <v>252044</v>
      </c>
      <c r="ER634" t="s">
        <v>2495</v>
      </c>
      <c r="EV634">
        <v>17284541</v>
      </c>
      <c r="EW634">
        <v>928</v>
      </c>
      <c r="EX634">
        <v>219021</v>
      </c>
      <c r="EY634" t="s">
        <v>4356</v>
      </c>
      <c r="EZ634">
        <v>1</v>
      </c>
      <c r="FC634">
        <v>52460001</v>
      </c>
      <c r="FD634" t="s">
        <v>76</v>
      </c>
    </row>
    <row r="635" spans="1:160" x14ac:dyDescent="0.3">
      <c r="A635" t="str">
        <f>VLOOKUP(B635,Table2[],3,FALSE)</f>
        <v>Digital</v>
      </c>
      <c r="B635" t="str">
        <f>IF(OR(ISNUMBER(FIND("QVC",Z635)),ISNUMBER(FIND("QVC",AL635))),"QVC",IF(OR(ISNUMBER(FIND("NCO",H635)),ISNUMBER(FIND("NCO",Y635))), "NCO", IF(AL635="consumer","PMD.com",VLOOKUP(LEFT(H635,2),Tables!$E$1:$F$11,2,FALSE))))</f>
        <v>PMD.com</v>
      </c>
      <c r="C635">
        <f t="shared" si="28"/>
        <v>53990001</v>
      </c>
      <c r="D635">
        <f t="shared" si="29"/>
        <v>1</v>
      </c>
      <c r="E635" t="str">
        <f t="shared" ca="1" si="27"/>
        <v>shifted orders shipped</v>
      </c>
      <c r="F635" t="s">
        <v>3539</v>
      </c>
      <c r="G635" t="s">
        <v>335</v>
      </c>
      <c r="H635" t="s">
        <v>3192</v>
      </c>
      <c r="I635" s="6">
        <v>44011.429756944446</v>
      </c>
      <c r="J635" t="s">
        <v>16</v>
      </c>
      <c r="K635" s="6">
        <v>44013.280555555553</v>
      </c>
      <c r="M635" t="s">
        <v>4357</v>
      </c>
      <c r="N635" t="s">
        <v>4358</v>
      </c>
      <c r="Q635" t="s">
        <v>4359</v>
      </c>
      <c r="R635" t="s">
        <v>414</v>
      </c>
      <c r="S635">
        <v>7675</v>
      </c>
      <c r="T635" t="s">
        <v>338</v>
      </c>
      <c r="U635" t="s">
        <v>530</v>
      </c>
      <c r="W635" t="s">
        <v>4360</v>
      </c>
      <c r="Z635" t="s">
        <v>4357</v>
      </c>
      <c r="AA635" t="s">
        <v>4358</v>
      </c>
      <c r="AD635" t="s">
        <v>4359</v>
      </c>
      <c r="AE635" t="s">
        <v>414</v>
      </c>
      <c r="AF635">
        <v>7675</v>
      </c>
      <c r="AG635" t="s">
        <v>338</v>
      </c>
      <c r="AH635" t="s">
        <v>530</v>
      </c>
      <c r="AJ635" t="s">
        <v>4360</v>
      </c>
      <c r="AL635" t="s">
        <v>339</v>
      </c>
      <c r="AM635">
        <v>1</v>
      </c>
      <c r="AN635">
        <v>1</v>
      </c>
      <c r="AO635">
        <v>14448</v>
      </c>
      <c r="AQ635">
        <v>124474</v>
      </c>
      <c r="AR635">
        <v>53990001</v>
      </c>
      <c r="AS635" t="s">
        <v>1735</v>
      </c>
      <c r="AT635" t="s">
        <v>111</v>
      </c>
      <c r="AW635" t="s">
        <v>343</v>
      </c>
      <c r="BY635" t="s">
        <v>342</v>
      </c>
      <c r="EQ635">
        <v>253300</v>
      </c>
      <c r="ER635" t="s">
        <v>3193</v>
      </c>
      <c r="EV635">
        <v>17285780</v>
      </c>
      <c r="EW635">
        <v>928</v>
      </c>
      <c r="EX635">
        <v>220337</v>
      </c>
      <c r="EY635" t="s">
        <v>4361</v>
      </c>
      <c r="EZ635">
        <v>1</v>
      </c>
      <c r="FC635">
        <v>53990001</v>
      </c>
      <c r="FD635" t="s">
        <v>111</v>
      </c>
    </row>
    <row r="636" spans="1:160" x14ac:dyDescent="0.3">
      <c r="A636" t="str">
        <f>VLOOKUP(B636,Table2[],3,FALSE)</f>
        <v>Digital</v>
      </c>
      <c r="B636" t="str">
        <f>IF(OR(ISNUMBER(FIND("QVC",Z636)),ISNUMBER(FIND("QVC",AL636))),"QVC",IF(OR(ISNUMBER(FIND("NCO",H636)),ISNUMBER(FIND("NCO",Y636))), "NCO", IF(AL636="consumer","PMD.com",VLOOKUP(LEFT(H636,2),Tables!$E$1:$F$11,2,FALSE))))</f>
        <v>PMD.com</v>
      </c>
      <c r="C636">
        <f t="shared" si="28"/>
        <v>55110001</v>
      </c>
      <c r="D636">
        <f t="shared" si="29"/>
        <v>1</v>
      </c>
      <c r="E636" t="str">
        <f t="shared" ca="1" si="27"/>
        <v>shifted orders shipped</v>
      </c>
      <c r="F636" t="s">
        <v>3539</v>
      </c>
      <c r="G636" t="s">
        <v>335</v>
      </c>
      <c r="H636" t="s">
        <v>3192</v>
      </c>
      <c r="I636" s="6">
        <v>44011.429756944446</v>
      </c>
      <c r="J636" t="s">
        <v>16</v>
      </c>
      <c r="K636" s="6">
        <v>44013.280555555553</v>
      </c>
      <c r="M636" t="s">
        <v>4357</v>
      </c>
      <c r="N636" t="s">
        <v>4358</v>
      </c>
      <c r="Q636" t="s">
        <v>4359</v>
      </c>
      <c r="R636" t="s">
        <v>414</v>
      </c>
      <c r="S636">
        <v>7675</v>
      </c>
      <c r="T636" t="s">
        <v>338</v>
      </c>
      <c r="U636" t="s">
        <v>530</v>
      </c>
      <c r="W636" t="s">
        <v>4360</v>
      </c>
      <c r="Z636" t="s">
        <v>4357</v>
      </c>
      <c r="AA636" t="s">
        <v>4358</v>
      </c>
      <c r="AD636" t="s">
        <v>4359</v>
      </c>
      <c r="AE636" t="s">
        <v>414</v>
      </c>
      <c r="AF636">
        <v>7675</v>
      </c>
      <c r="AG636" t="s">
        <v>338</v>
      </c>
      <c r="AH636" t="s">
        <v>530</v>
      </c>
      <c r="AJ636" t="s">
        <v>4360</v>
      </c>
      <c r="AL636" t="s">
        <v>339</v>
      </c>
      <c r="AM636">
        <v>1</v>
      </c>
      <c r="AN636">
        <v>1</v>
      </c>
      <c r="AO636">
        <v>6371</v>
      </c>
      <c r="AQ636">
        <v>124056</v>
      </c>
      <c r="AR636">
        <v>55110001</v>
      </c>
      <c r="AS636" t="s">
        <v>127</v>
      </c>
      <c r="AT636" t="s">
        <v>128</v>
      </c>
      <c r="AW636" t="s">
        <v>340</v>
      </c>
      <c r="AX636" t="s">
        <v>340</v>
      </c>
      <c r="AY636" t="s">
        <v>382</v>
      </c>
      <c r="AZ636">
        <v>0</v>
      </c>
      <c r="BY636" t="s">
        <v>342</v>
      </c>
      <c r="EQ636">
        <v>238807</v>
      </c>
      <c r="ER636" t="s">
        <v>3193</v>
      </c>
      <c r="EV636">
        <v>17285780</v>
      </c>
      <c r="EW636">
        <v>928</v>
      </c>
      <c r="EX636">
        <v>220337</v>
      </c>
      <c r="EY636" t="s">
        <v>4361</v>
      </c>
      <c r="EZ636">
        <v>1</v>
      </c>
      <c r="FC636">
        <v>55110001</v>
      </c>
      <c r="FD636" t="s">
        <v>128</v>
      </c>
    </row>
    <row r="637" spans="1:160" x14ac:dyDescent="0.3">
      <c r="A637" t="str">
        <f>VLOOKUP(B637,Table2[],3,FALSE)</f>
        <v>Digital</v>
      </c>
      <c r="B637" t="str">
        <f>IF(OR(ISNUMBER(FIND("QVC",Z637)),ISNUMBER(FIND("QVC",AL637))),"QVC",IF(OR(ISNUMBER(FIND("NCO",H637)),ISNUMBER(FIND("NCO",Y637))), "NCO", IF(AL637="consumer","PMD.com",VLOOKUP(LEFT(H637,2),Tables!$E$1:$F$11,2,FALSE))))</f>
        <v>PMD.com</v>
      </c>
      <c r="C637">
        <f t="shared" si="28"/>
        <v>52430001</v>
      </c>
      <c r="D637">
        <f t="shared" si="29"/>
        <v>1</v>
      </c>
      <c r="E637" t="str">
        <f t="shared" ca="1" si="27"/>
        <v>shifted orders shipped</v>
      </c>
      <c r="F637" t="s">
        <v>3539</v>
      </c>
      <c r="G637" t="s">
        <v>335</v>
      </c>
      <c r="H637" t="s">
        <v>3192</v>
      </c>
      <c r="I637" s="6">
        <v>44011.429756944446</v>
      </c>
      <c r="J637" t="s">
        <v>16</v>
      </c>
      <c r="K637" s="6">
        <v>44013.280555555553</v>
      </c>
      <c r="M637" t="s">
        <v>4357</v>
      </c>
      <c r="N637" t="s">
        <v>4358</v>
      </c>
      <c r="Q637" t="s">
        <v>4359</v>
      </c>
      <c r="R637" t="s">
        <v>414</v>
      </c>
      <c r="S637">
        <v>7675</v>
      </c>
      <c r="T637" t="s">
        <v>338</v>
      </c>
      <c r="U637" t="s">
        <v>530</v>
      </c>
      <c r="W637" t="s">
        <v>4360</v>
      </c>
      <c r="Z637" t="s">
        <v>4357</v>
      </c>
      <c r="AA637" t="s">
        <v>4358</v>
      </c>
      <c r="AD637" t="s">
        <v>4359</v>
      </c>
      <c r="AE637" t="s">
        <v>414</v>
      </c>
      <c r="AF637">
        <v>7675</v>
      </c>
      <c r="AG637" t="s">
        <v>338</v>
      </c>
      <c r="AH637" t="s">
        <v>530</v>
      </c>
      <c r="AJ637" t="s">
        <v>4360</v>
      </c>
      <c r="AL637" t="s">
        <v>339</v>
      </c>
      <c r="AM637">
        <v>1</v>
      </c>
      <c r="AN637">
        <v>1</v>
      </c>
      <c r="AO637">
        <v>12063</v>
      </c>
      <c r="AQ637">
        <v>127155</v>
      </c>
      <c r="AR637">
        <v>52430001</v>
      </c>
      <c r="AS637" t="s">
        <v>927</v>
      </c>
      <c r="AT637" t="s">
        <v>75</v>
      </c>
      <c r="AW637" t="s">
        <v>340</v>
      </c>
      <c r="AX637" t="s">
        <v>340</v>
      </c>
      <c r="AY637" t="s">
        <v>357</v>
      </c>
      <c r="AZ637" t="s">
        <v>363</v>
      </c>
      <c r="BY637" t="s">
        <v>342</v>
      </c>
      <c r="EQ637">
        <v>249990</v>
      </c>
      <c r="ER637" t="s">
        <v>3193</v>
      </c>
      <c r="EV637">
        <v>17285780</v>
      </c>
      <c r="EW637">
        <v>928</v>
      </c>
      <c r="EX637">
        <v>220337</v>
      </c>
      <c r="EY637" t="s">
        <v>4361</v>
      </c>
      <c r="EZ637">
        <v>1</v>
      </c>
      <c r="FC637">
        <v>95385</v>
      </c>
      <c r="FD637" t="s">
        <v>3531</v>
      </c>
    </row>
    <row r="638" spans="1:160" x14ac:dyDescent="0.3">
      <c r="A638" t="str">
        <f>VLOOKUP(B638,Table2[],3,FALSE)</f>
        <v>Digital</v>
      </c>
      <c r="B638" t="str">
        <f>IF(OR(ISNUMBER(FIND("QVC",Z638)),ISNUMBER(FIND("QVC",AL638))),"QVC",IF(OR(ISNUMBER(FIND("NCO",H638)),ISNUMBER(FIND("NCO",Y638))), "NCO", IF(AL638="consumer","PMD.com",VLOOKUP(LEFT(H638,2),Tables!$E$1:$F$11,2,FALSE))))</f>
        <v>PMD.com</v>
      </c>
      <c r="C638">
        <f t="shared" si="28"/>
        <v>53440001</v>
      </c>
      <c r="D638">
        <f t="shared" si="29"/>
        <v>1</v>
      </c>
      <c r="E638" t="str">
        <f t="shared" ca="1" si="27"/>
        <v>shifted orders shipped</v>
      </c>
      <c r="F638" t="s">
        <v>3539</v>
      </c>
      <c r="G638" t="s">
        <v>335</v>
      </c>
      <c r="H638" t="s">
        <v>3192</v>
      </c>
      <c r="I638" s="6">
        <v>44011.429756944446</v>
      </c>
      <c r="J638" t="s">
        <v>16</v>
      </c>
      <c r="K638" s="6">
        <v>44013.280555555553</v>
      </c>
      <c r="M638" t="s">
        <v>4357</v>
      </c>
      <c r="N638" t="s">
        <v>4358</v>
      </c>
      <c r="Q638" t="s">
        <v>4359</v>
      </c>
      <c r="R638" t="s">
        <v>414</v>
      </c>
      <c r="S638">
        <v>7675</v>
      </c>
      <c r="T638" t="s">
        <v>338</v>
      </c>
      <c r="U638" t="s">
        <v>530</v>
      </c>
      <c r="W638" t="s">
        <v>4360</v>
      </c>
      <c r="Z638" t="s">
        <v>4357</v>
      </c>
      <c r="AA638" t="s">
        <v>4358</v>
      </c>
      <c r="AD638" t="s">
        <v>4359</v>
      </c>
      <c r="AE638" t="s">
        <v>414</v>
      </c>
      <c r="AF638">
        <v>7675</v>
      </c>
      <c r="AG638" t="s">
        <v>338</v>
      </c>
      <c r="AH638" t="s">
        <v>530</v>
      </c>
      <c r="AJ638" t="s">
        <v>4360</v>
      </c>
      <c r="AL638" t="s">
        <v>339</v>
      </c>
      <c r="AM638">
        <v>1</v>
      </c>
      <c r="AN638">
        <v>1</v>
      </c>
      <c r="AO638">
        <v>7642</v>
      </c>
      <c r="AQ638">
        <v>124700</v>
      </c>
      <c r="AR638">
        <v>53440001</v>
      </c>
      <c r="AS638" t="s">
        <v>1240</v>
      </c>
      <c r="AT638" t="s">
        <v>116</v>
      </c>
      <c r="AW638" t="s">
        <v>340</v>
      </c>
      <c r="AX638" t="s">
        <v>340</v>
      </c>
      <c r="AY638" t="s">
        <v>345</v>
      </c>
      <c r="AZ638" t="s">
        <v>345</v>
      </c>
      <c r="BY638" t="s">
        <v>342</v>
      </c>
      <c r="EQ638">
        <v>252960</v>
      </c>
      <c r="ER638" t="s">
        <v>3193</v>
      </c>
      <c r="EV638">
        <v>17285780</v>
      </c>
      <c r="EW638">
        <v>928</v>
      </c>
      <c r="EX638">
        <v>220337</v>
      </c>
      <c r="EY638" t="s">
        <v>4361</v>
      </c>
      <c r="EZ638">
        <v>1</v>
      </c>
      <c r="FC638">
        <v>53440001</v>
      </c>
      <c r="FD638" t="s">
        <v>116</v>
      </c>
    </row>
    <row r="639" spans="1:160" x14ac:dyDescent="0.3">
      <c r="A639" t="str">
        <f>VLOOKUP(B639,Table2[],3,FALSE)</f>
        <v>Digital</v>
      </c>
      <c r="B639" t="str">
        <f>IF(OR(ISNUMBER(FIND("QVC",Z639)),ISNUMBER(FIND("QVC",AL639))),"QVC",IF(OR(ISNUMBER(FIND("NCO",H639)),ISNUMBER(FIND("NCO",Y639))), "NCO", IF(AL639="consumer","PMD.com",VLOOKUP(LEFT(H639,2),Tables!$E$1:$F$11,2,FALSE))))</f>
        <v>PMD.com</v>
      </c>
      <c r="C639">
        <f t="shared" si="28"/>
        <v>53970001</v>
      </c>
      <c r="D639">
        <f t="shared" si="29"/>
        <v>1</v>
      </c>
      <c r="E639" t="str">
        <f t="shared" ca="1" si="27"/>
        <v>shifted orders shipped</v>
      </c>
      <c r="F639" t="s">
        <v>3539</v>
      </c>
      <c r="G639" t="s">
        <v>335</v>
      </c>
      <c r="H639" t="s">
        <v>3192</v>
      </c>
      <c r="I639" s="6">
        <v>44011.429756944446</v>
      </c>
      <c r="J639" t="s">
        <v>16</v>
      </c>
      <c r="K639" s="6">
        <v>44013.280555555553</v>
      </c>
      <c r="M639" t="s">
        <v>4357</v>
      </c>
      <c r="N639" t="s">
        <v>4358</v>
      </c>
      <c r="Q639" t="s">
        <v>4359</v>
      </c>
      <c r="R639" t="s">
        <v>414</v>
      </c>
      <c r="S639">
        <v>7675</v>
      </c>
      <c r="T639" t="s">
        <v>338</v>
      </c>
      <c r="U639" t="s">
        <v>530</v>
      </c>
      <c r="W639" t="s">
        <v>4360</v>
      </c>
      <c r="Z639" t="s">
        <v>4357</v>
      </c>
      <c r="AA639" t="s">
        <v>4358</v>
      </c>
      <c r="AD639" t="s">
        <v>4359</v>
      </c>
      <c r="AE639" t="s">
        <v>414</v>
      </c>
      <c r="AF639">
        <v>7675</v>
      </c>
      <c r="AG639" t="s">
        <v>338</v>
      </c>
      <c r="AH639" t="s">
        <v>530</v>
      </c>
      <c r="AJ639" t="s">
        <v>4360</v>
      </c>
      <c r="AL639" t="s">
        <v>339</v>
      </c>
      <c r="AM639">
        <v>1</v>
      </c>
      <c r="AN639">
        <v>1</v>
      </c>
      <c r="AO639">
        <v>392</v>
      </c>
      <c r="AQ639">
        <v>124472</v>
      </c>
      <c r="AR639">
        <v>53970001</v>
      </c>
      <c r="AS639" t="s">
        <v>577</v>
      </c>
      <c r="AT639" t="s">
        <v>41</v>
      </c>
      <c r="AW639" t="s">
        <v>343</v>
      </c>
      <c r="BY639" t="s">
        <v>342</v>
      </c>
      <c r="EQ639">
        <v>251826</v>
      </c>
      <c r="ER639" t="s">
        <v>3193</v>
      </c>
      <c r="EV639">
        <v>17285780</v>
      </c>
      <c r="EW639">
        <v>928</v>
      </c>
      <c r="EX639">
        <v>220337</v>
      </c>
      <c r="EY639" t="s">
        <v>4361</v>
      </c>
      <c r="EZ639">
        <v>1</v>
      </c>
      <c r="FC639">
        <v>53970001</v>
      </c>
      <c r="FD639" t="s">
        <v>41</v>
      </c>
    </row>
    <row r="640" spans="1:160" x14ac:dyDescent="0.3">
      <c r="A640" t="str">
        <f>VLOOKUP(B640,Table2[],3,FALSE)</f>
        <v>Digital</v>
      </c>
      <c r="B640" t="str">
        <f>IF(OR(ISNUMBER(FIND("QVC",Z640)),ISNUMBER(FIND("QVC",AL640))),"QVC",IF(OR(ISNUMBER(FIND("NCO",H640)),ISNUMBER(FIND("NCO",Y640))), "NCO", IF(AL640="consumer","PMD.com",VLOOKUP(LEFT(H640,2),Tables!$E$1:$F$11,2,FALSE))))</f>
        <v>PMD.com</v>
      </c>
      <c r="C640">
        <f t="shared" si="28"/>
        <v>53780001</v>
      </c>
      <c r="D640">
        <f t="shared" si="29"/>
        <v>1</v>
      </c>
      <c r="E640" t="str">
        <f t="shared" ca="1" si="27"/>
        <v>shifted orders shipped</v>
      </c>
      <c r="F640" t="s">
        <v>3539</v>
      </c>
      <c r="G640" t="s">
        <v>335</v>
      </c>
      <c r="H640" t="s">
        <v>3192</v>
      </c>
      <c r="I640" s="6">
        <v>44011.429756944446</v>
      </c>
      <c r="J640" t="s">
        <v>16</v>
      </c>
      <c r="K640" s="6">
        <v>44013.280555555553</v>
      </c>
      <c r="M640" t="s">
        <v>4357</v>
      </c>
      <c r="N640" t="s">
        <v>4358</v>
      </c>
      <c r="Q640" t="s">
        <v>4359</v>
      </c>
      <c r="R640" t="s">
        <v>414</v>
      </c>
      <c r="S640">
        <v>7675</v>
      </c>
      <c r="T640" t="s">
        <v>338</v>
      </c>
      <c r="U640" t="s">
        <v>530</v>
      </c>
      <c r="W640" t="s">
        <v>4360</v>
      </c>
      <c r="Z640" t="s">
        <v>4357</v>
      </c>
      <c r="AA640" t="s">
        <v>4358</v>
      </c>
      <c r="AD640" t="s">
        <v>4359</v>
      </c>
      <c r="AE640" t="s">
        <v>414</v>
      </c>
      <c r="AF640">
        <v>7675</v>
      </c>
      <c r="AG640" t="s">
        <v>338</v>
      </c>
      <c r="AH640" t="s">
        <v>530</v>
      </c>
      <c r="AJ640" t="s">
        <v>4360</v>
      </c>
      <c r="AL640" t="s">
        <v>339</v>
      </c>
      <c r="AM640">
        <v>1</v>
      </c>
      <c r="AN640">
        <v>1</v>
      </c>
      <c r="AO640">
        <v>43445</v>
      </c>
      <c r="AQ640">
        <v>124800</v>
      </c>
      <c r="AR640">
        <v>53780001</v>
      </c>
      <c r="AS640" t="s">
        <v>30</v>
      </c>
      <c r="AT640" t="s">
        <v>31</v>
      </c>
      <c r="AW640" t="s">
        <v>344</v>
      </c>
      <c r="AX640">
        <v>0</v>
      </c>
      <c r="AY640" t="s">
        <v>348</v>
      </c>
      <c r="AZ640">
        <v>0</v>
      </c>
      <c r="BY640" t="s">
        <v>342</v>
      </c>
      <c r="EQ640">
        <v>243901</v>
      </c>
      <c r="ER640" t="s">
        <v>3193</v>
      </c>
      <c r="EV640">
        <v>17285780</v>
      </c>
      <c r="EW640">
        <v>928</v>
      </c>
      <c r="EX640">
        <v>220337</v>
      </c>
      <c r="EY640" t="s">
        <v>4361</v>
      </c>
      <c r="EZ640">
        <v>1</v>
      </c>
      <c r="FC640">
        <v>53780001</v>
      </c>
      <c r="FD640" t="s">
        <v>31</v>
      </c>
    </row>
    <row r="641" spans="1:160" x14ac:dyDescent="0.3">
      <c r="A641" t="str">
        <f>VLOOKUP(B641,Table2[],3,FALSE)</f>
        <v>Digital</v>
      </c>
      <c r="B641" t="str">
        <f>IF(OR(ISNUMBER(FIND("QVC",Z641)),ISNUMBER(FIND("QVC",AL641))),"QVC",IF(OR(ISNUMBER(FIND("NCO",H641)),ISNUMBER(FIND("NCO",Y641))), "NCO", IF(AL641="consumer","PMD.com",VLOOKUP(LEFT(H641,2),Tables!$E$1:$F$11,2,FALSE))))</f>
        <v>PMD.com</v>
      </c>
      <c r="C641">
        <f t="shared" si="28"/>
        <v>53920001</v>
      </c>
      <c r="D641">
        <f t="shared" si="29"/>
        <v>1</v>
      </c>
      <c r="E641" t="str">
        <f t="shared" ca="1" si="27"/>
        <v>shifted orders shipped</v>
      </c>
      <c r="F641" t="s">
        <v>3539</v>
      </c>
      <c r="G641" t="s">
        <v>335</v>
      </c>
      <c r="H641" t="s">
        <v>3192</v>
      </c>
      <c r="I641" s="6">
        <v>44011.429756944446</v>
      </c>
      <c r="J641" t="s">
        <v>16</v>
      </c>
      <c r="K641" s="6">
        <v>44013.280555555553</v>
      </c>
      <c r="M641" t="s">
        <v>4357</v>
      </c>
      <c r="N641" t="s">
        <v>4358</v>
      </c>
      <c r="Q641" t="s">
        <v>4359</v>
      </c>
      <c r="R641" t="s">
        <v>414</v>
      </c>
      <c r="S641">
        <v>7675</v>
      </c>
      <c r="T641" t="s">
        <v>338</v>
      </c>
      <c r="U641" t="s">
        <v>530</v>
      </c>
      <c r="W641" t="s">
        <v>4360</v>
      </c>
      <c r="Z641" t="s">
        <v>4357</v>
      </c>
      <c r="AA641" t="s">
        <v>4358</v>
      </c>
      <c r="AD641" t="s">
        <v>4359</v>
      </c>
      <c r="AE641" t="s">
        <v>414</v>
      </c>
      <c r="AF641">
        <v>7675</v>
      </c>
      <c r="AG641" t="s">
        <v>338</v>
      </c>
      <c r="AH641" t="s">
        <v>530</v>
      </c>
      <c r="AJ641" t="s">
        <v>4360</v>
      </c>
      <c r="AL641" t="s">
        <v>339</v>
      </c>
      <c r="AM641">
        <v>1</v>
      </c>
      <c r="AN641">
        <v>1</v>
      </c>
      <c r="AO641">
        <v>14899</v>
      </c>
      <c r="AQ641">
        <v>124468</v>
      </c>
      <c r="AR641">
        <v>53920001</v>
      </c>
      <c r="AS641">
        <v>9000000</v>
      </c>
      <c r="AT641" t="s">
        <v>40</v>
      </c>
      <c r="AW641" t="s">
        <v>343</v>
      </c>
      <c r="BY641" t="s">
        <v>342</v>
      </c>
      <c r="EQ641">
        <v>243396</v>
      </c>
      <c r="ER641" t="s">
        <v>3193</v>
      </c>
      <c r="EV641">
        <v>17285780</v>
      </c>
      <c r="EW641">
        <v>928</v>
      </c>
      <c r="EX641">
        <v>220337</v>
      </c>
      <c r="EY641" t="s">
        <v>4361</v>
      </c>
      <c r="EZ641">
        <v>1</v>
      </c>
      <c r="FC641">
        <v>95385</v>
      </c>
      <c r="FD641" t="s">
        <v>3531</v>
      </c>
    </row>
    <row r="642" spans="1:160" x14ac:dyDescent="0.3">
      <c r="A642" t="str">
        <f>VLOOKUP(B642,Table2[],3,FALSE)</f>
        <v>Digital</v>
      </c>
      <c r="B642" t="str">
        <f>IF(OR(ISNUMBER(FIND("QVC",Z642)),ISNUMBER(FIND("QVC",AL642))),"QVC",IF(OR(ISNUMBER(FIND("NCO",H642)),ISNUMBER(FIND("NCO",Y642))), "NCO", IF(AL642="consumer","PMD.com",VLOOKUP(LEFT(H642,2),Tables!$E$1:$F$11,2,FALSE))))</f>
        <v>PMD.com</v>
      </c>
      <c r="C642">
        <f t="shared" si="28"/>
        <v>5341030</v>
      </c>
      <c r="D642">
        <f t="shared" si="29"/>
        <v>1</v>
      </c>
      <c r="E642" t="str">
        <f t="shared" ca="1" si="27"/>
        <v>shifted orders shipped</v>
      </c>
      <c r="F642" t="s">
        <v>3539</v>
      </c>
      <c r="G642" t="s">
        <v>335</v>
      </c>
      <c r="H642" t="s">
        <v>3192</v>
      </c>
      <c r="I642" s="6">
        <v>44011.429756944446</v>
      </c>
      <c r="J642" t="s">
        <v>16</v>
      </c>
      <c r="K642" s="6">
        <v>44013.280555555553</v>
      </c>
      <c r="M642" t="s">
        <v>4357</v>
      </c>
      <c r="N642" t="s">
        <v>4358</v>
      </c>
      <c r="Q642" t="s">
        <v>4359</v>
      </c>
      <c r="R642" t="s">
        <v>414</v>
      </c>
      <c r="S642">
        <v>7675</v>
      </c>
      <c r="T642" t="s">
        <v>338</v>
      </c>
      <c r="U642" t="s">
        <v>530</v>
      </c>
      <c r="W642" t="s">
        <v>4360</v>
      </c>
      <c r="Z642" t="s">
        <v>4357</v>
      </c>
      <c r="AA642" t="s">
        <v>4358</v>
      </c>
      <c r="AD642" t="s">
        <v>4359</v>
      </c>
      <c r="AE642" t="s">
        <v>414</v>
      </c>
      <c r="AF642">
        <v>7675</v>
      </c>
      <c r="AG642" t="s">
        <v>338</v>
      </c>
      <c r="AH642" t="s">
        <v>530</v>
      </c>
      <c r="AJ642" t="s">
        <v>4360</v>
      </c>
      <c r="AL642" t="s">
        <v>339</v>
      </c>
      <c r="AM642">
        <v>1</v>
      </c>
      <c r="AN642">
        <v>1</v>
      </c>
      <c r="AO642">
        <v>12859</v>
      </c>
      <c r="AQ642">
        <v>124642</v>
      </c>
      <c r="AR642">
        <v>5341030</v>
      </c>
      <c r="AS642" t="s">
        <v>925</v>
      </c>
      <c r="AT642" t="s">
        <v>926</v>
      </c>
      <c r="AW642" t="s">
        <v>366</v>
      </c>
      <c r="AX642" t="s">
        <v>366</v>
      </c>
      <c r="AY642" t="s">
        <v>345</v>
      </c>
      <c r="AZ642" t="s">
        <v>346</v>
      </c>
      <c r="BY642" t="s">
        <v>342</v>
      </c>
      <c r="EQ642">
        <v>243275</v>
      </c>
      <c r="ER642" t="s">
        <v>3193</v>
      </c>
      <c r="EV642">
        <v>17285780</v>
      </c>
      <c r="EW642">
        <v>928</v>
      </c>
      <c r="EX642">
        <v>220337</v>
      </c>
      <c r="EY642" t="s">
        <v>4361</v>
      </c>
      <c r="EZ642">
        <v>1</v>
      </c>
      <c r="FC642">
        <v>95385</v>
      </c>
      <c r="FD642" t="s">
        <v>3531</v>
      </c>
    </row>
    <row r="643" spans="1:160" x14ac:dyDescent="0.3">
      <c r="A643" t="str">
        <f>VLOOKUP(B643,Table2[],3,FALSE)</f>
        <v>Digital</v>
      </c>
      <c r="B643" t="str">
        <f>IF(OR(ISNUMBER(FIND("QVC",Z643)),ISNUMBER(FIND("QVC",AL643))),"QVC",IF(OR(ISNUMBER(FIND("NCO",H643)),ISNUMBER(FIND("NCO",Y643))), "NCO", IF(AL643="consumer","PMD.com",VLOOKUP(LEFT(H643,2),Tables!$E$1:$F$11,2,FALSE))))</f>
        <v>PMD.com</v>
      </c>
      <c r="C643">
        <f t="shared" si="28"/>
        <v>51010001</v>
      </c>
      <c r="D643">
        <f t="shared" si="29"/>
        <v>1</v>
      </c>
      <c r="E643" t="str">
        <f t="shared" ref="E643:E706" ca="1" si="30">IF(MONTH(TODAY())-MONTH(I643)&gt;0,"shifted orders shipped","MTD orders shipped")</f>
        <v>shifted orders shipped</v>
      </c>
      <c r="F643" t="s">
        <v>3539</v>
      </c>
      <c r="G643" t="s">
        <v>335</v>
      </c>
      <c r="H643" t="s">
        <v>3192</v>
      </c>
      <c r="I643" s="6">
        <v>44011.429756944446</v>
      </c>
      <c r="J643" t="s">
        <v>16</v>
      </c>
      <c r="K643" s="6">
        <v>44013.280555555553</v>
      </c>
      <c r="M643" t="s">
        <v>4357</v>
      </c>
      <c r="N643" t="s">
        <v>4358</v>
      </c>
      <c r="Q643" t="s">
        <v>4359</v>
      </c>
      <c r="R643" t="s">
        <v>414</v>
      </c>
      <c r="S643">
        <v>7675</v>
      </c>
      <c r="T643" t="s">
        <v>338</v>
      </c>
      <c r="U643" t="s">
        <v>530</v>
      </c>
      <c r="W643" t="s">
        <v>4360</v>
      </c>
      <c r="Z643" t="s">
        <v>4357</v>
      </c>
      <c r="AA643" t="s">
        <v>4358</v>
      </c>
      <c r="AD643" t="s">
        <v>4359</v>
      </c>
      <c r="AE643" t="s">
        <v>414</v>
      </c>
      <c r="AF643">
        <v>7675</v>
      </c>
      <c r="AG643" t="s">
        <v>338</v>
      </c>
      <c r="AH643" t="s">
        <v>530</v>
      </c>
      <c r="AJ643" t="s">
        <v>4360</v>
      </c>
      <c r="AL643" t="s">
        <v>339</v>
      </c>
      <c r="AM643">
        <v>1</v>
      </c>
      <c r="AN643">
        <v>1</v>
      </c>
      <c r="AO643">
        <v>8743</v>
      </c>
      <c r="AQ643">
        <v>123868</v>
      </c>
      <c r="AR643">
        <v>51010001</v>
      </c>
      <c r="AS643" t="s">
        <v>48</v>
      </c>
      <c r="AT643" t="s">
        <v>49</v>
      </c>
      <c r="AW643" t="s">
        <v>340</v>
      </c>
      <c r="AX643" t="s">
        <v>340</v>
      </c>
      <c r="AY643" t="s">
        <v>357</v>
      </c>
      <c r="AZ643" t="s">
        <v>363</v>
      </c>
      <c r="BY643" t="s">
        <v>342</v>
      </c>
      <c r="EQ643">
        <v>251450</v>
      </c>
      <c r="ER643" t="s">
        <v>3193</v>
      </c>
      <c r="EV643">
        <v>17285780</v>
      </c>
      <c r="EW643">
        <v>928</v>
      </c>
      <c r="EX643">
        <v>220337</v>
      </c>
      <c r="EY643" t="s">
        <v>4361</v>
      </c>
      <c r="EZ643">
        <v>1</v>
      </c>
      <c r="FC643">
        <v>51010001</v>
      </c>
      <c r="FD643" t="s">
        <v>49</v>
      </c>
    </row>
    <row r="644" spans="1:160" x14ac:dyDescent="0.3">
      <c r="A644" t="str">
        <f>VLOOKUP(B644,Table2[],3,FALSE)</f>
        <v>Digital</v>
      </c>
      <c r="B644" t="str">
        <f>IF(OR(ISNUMBER(FIND("QVC",Z644)),ISNUMBER(FIND("QVC",AL644))),"QVC",IF(OR(ISNUMBER(FIND("NCO",H644)),ISNUMBER(FIND("NCO",Y644))), "NCO", IF(AL644="consumer","PMD.com",VLOOKUP(LEFT(H644,2),Tables!$E$1:$F$11,2,FALSE))))</f>
        <v>PMD.com</v>
      </c>
      <c r="C644">
        <f t="shared" ref="C644:C707" si="31">AR644</f>
        <v>51090030</v>
      </c>
      <c r="D644">
        <f t="shared" ref="D644:D707" si="32">AN644</f>
        <v>1</v>
      </c>
      <c r="E644" t="str">
        <f t="shared" ca="1" si="30"/>
        <v>shifted orders shipped</v>
      </c>
      <c r="F644" t="s">
        <v>3539</v>
      </c>
      <c r="G644" t="s">
        <v>335</v>
      </c>
      <c r="H644" t="s">
        <v>3192</v>
      </c>
      <c r="I644" s="6">
        <v>44011.429756944446</v>
      </c>
      <c r="J644" t="s">
        <v>16</v>
      </c>
      <c r="K644" s="6">
        <v>44013.280555555553</v>
      </c>
      <c r="M644" t="s">
        <v>4357</v>
      </c>
      <c r="N644" t="s">
        <v>4358</v>
      </c>
      <c r="Q644" t="s">
        <v>4359</v>
      </c>
      <c r="R644" t="s">
        <v>414</v>
      </c>
      <c r="S644">
        <v>7675</v>
      </c>
      <c r="T644" t="s">
        <v>338</v>
      </c>
      <c r="U644" t="s">
        <v>530</v>
      </c>
      <c r="W644" t="s">
        <v>4360</v>
      </c>
      <c r="Z644" t="s">
        <v>4357</v>
      </c>
      <c r="AA644" t="s">
        <v>4358</v>
      </c>
      <c r="AD644" t="s">
        <v>4359</v>
      </c>
      <c r="AE644" t="s">
        <v>414</v>
      </c>
      <c r="AF644">
        <v>7675</v>
      </c>
      <c r="AG644" t="s">
        <v>338</v>
      </c>
      <c r="AH644" t="s">
        <v>530</v>
      </c>
      <c r="AJ644" t="s">
        <v>4360</v>
      </c>
      <c r="AL644" t="s">
        <v>339</v>
      </c>
      <c r="AM644">
        <v>1</v>
      </c>
      <c r="AN644">
        <v>1</v>
      </c>
      <c r="AO644">
        <v>6688</v>
      </c>
      <c r="AQ644">
        <v>125960</v>
      </c>
      <c r="AR644">
        <v>51090030</v>
      </c>
      <c r="AS644" t="s">
        <v>3043</v>
      </c>
      <c r="AT644" t="s">
        <v>628</v>
      </c>
      <c r="AW644" t="s">
        <v>343</v>
      </c>
      <c r="BY644" t="s">
        <v>342</v>
      </c>
      <c r="BZ644" t="b">
        <v>0</v>
      </c>
      <c r="EQ644">
        <v>243047</v>
      </c>
      <c r="ER644" t="s">
        <v>3193</v>
      </c>
      <c r="EV644">
        <v>17285780</v>
      </c>
      <c r="EW644">
        <v>928</v>
      </c>
      <c r="EX644">
        <v>220337</v>
      </c>
      <c r="EY644" t="s">
        <v>4361</v>
      </c>
      <c r="EZ644">
        <v>1</v>
      </c>
      <c r="FC644">
        <v>95385</v>
      </c>
      <c r="FD644" t="s">
        <v>3531</v>
      </c>
    </row>
    <row r="645" spans="1:160" x14ac:dyDescent="0.3">
      <c r="A645" t="str">
        <f>VLOOKUP(B645,Table2[],3,FALSE)</f>
        <v>Digital</v>
      </c>
      <c r="B645" t="str">
        <f>IF(OR(ISNUMBER(FIND("QVC",Z645)),ISNUMBER(FIND("QVC",AL645))),"QVC",IF(OR(ISNUMBER(FIND("NCO",H645)),ISNUMBER(FIND("NCO",Y645))), "NCO", IF(AL645="consumer","PMD.com",VLOOKUP(LEFT(H645,2),Tables!$E$1:$F$11,2,FALSE))))</f>
        <v>PMD.com</v>
      </c>
      <c r="C645">
        <f t="shared" si="31"/>
        <v>54010001</v>
      </c>
      <c r="D645">
        <f t="shared" si="32"/>
        <v>2</v>
      </c>
      <c r="E645" t="str">
        <f t="shared" ca="1" si="30"/>
        <v>shifted orders shipped</v>
      </c>
      <c r="F645" t="s">
        <v>3539</v>
      </c>
      <c r="G645" t="s">
        <v>335</v>
      </c>
      <c r="H645" t="s">
        <v>3344</v>
      </c>
      <c r="I645" s="6">
        <v>44011.506527777776</v>
      </c>
      <c r="J645" t="s">
        <v>16</v>
      </c>
      <c r="K645" s="6">
        <v>44013.280659722222</v>
      </c>
      <c r="M645" t="s">
        <v>1053</v>
      </c>
      <c r="N645" t="s">
        <v>1054</v>
      </c>
      <c r="Q645" t="s">
        <v>997</v>
      </c>
      <c r="R645" t="s">
        <v>372</v>
      </c>
      <c r="S645" t="s">
        <v>1055</v>
      </c>
      <c r="T645" t="s">
        <v>338</v>
      </c>
      <c r="U645" t="s">
        <v>530</v>
      </c>
      <c r="W645" t="s">
        <v>1056</v>
      </c>
      <c r="Z645" t="s">
        <v>1053</v>
      </c>
      <c r="AA645" t="s">
        <v>1054</v>
      </c>
      <c r="AD645" t="s">
        <v>997</v>
      </c>
      <c r="AE645" t="s">
        <v>372</v>
      </c>
      <c r="AF645" t="s">
        <v>1055</v>
      </c>
      <c r="AG645" t="s">
        <v>338</v>
      </c>
      <c r="AH645" t="s">
        <v>530</v>
      </c>
      <c r="AJ645" t="s">
        <v>1056</v>
      </c>
      <c r="AL645" t="s">
        <v>339</v>
      </c>
      <c r="AM645">
        <v>2</v>
      </c>
      <c r="AN645">
        <v>2</v>
      </c>
      <c r="AO645">
        <v>6300</v>
      </c>
      <c r="AQ645">
        <v>124476</v>
      </c>
      <c r="AR645">
        <v>54010001</v>
      </c>
      <c r="AS645" t="s">
        <v>577</v>
      </c>
      <c r="AT645" t="s">
        <v>35</v>
      </c>
      <c r="AW645" t="s">
        <v>340</v>
      </c>
      <c r="AX645">
        <v>0</v>
      </c>
      <c r="AY645" t="s">
        <v>348</v>
      </c>
      <c r="AZ645">
        <v>0</v>
      </c>
      <c r="BY645" t="s">
        <v>342</v>
      </c>
      <c r="EQ645">
        <v>252076</v>
      </c>
      <c r="ER645" t="s">
        <v>3345</v>
      </c>
      <c r="EV645">
        <v>17285860</v>
      </c>
      <c r="EW645">
        <v>928</v>
      </c>
      <c r="EX645">
        <v>220414</v>
      </c>
      <c r="EY645">
        <v>9.2748999964335493E+25</v>
      </c>
      <c r="EZ645">
        <v>1</v>
      </c>
      <c r="FC645">
        <v>54010001</v>
      </c>
      <c r="FD645" t="s">
        <v>35</v>
      </c>
    </row>
    <row r="646" spans="1:160" x14ac:dyDescent="0.3">
      <c r="A646" t="str">
        <f>VLOOKUP(B646,Table2[],3,FALSE)</f>
        <v>Digital</v>
      </c>
      <c r="B646" t="str">
        <f>IF(OR(ISNUMBER(FIND("QVC",Z646)),ISNUMBER(FIND("QVC",AL646))),"QVC",IF(OR(ISNUMBER(FIND("NCO",H646)),ISNUMBER(FIND("NCO",Y646))), "NCO", IF(AL646="consumer","PMD.com",VLOOKUP(LEFT(H646,2),Tables!$E$1:$F$11,2,FALSE))))</f>
        <v>PMD.com</v>
      </c>
      <c r="C646">
        <f t="shared" si="31"/>
        <v>54020001</v>
      </c>
      <c r="D646">
        <f t="shared" si="32"/>
        <v>2</v>
      </c>
      <c r="E646" t="str">
        <f t="shared" ca="1" si="30"/>
        <v>shifted orders shipped</v>
      </c>
      <c r="F646" t="s">
        <v>3539</v>
      </c>
      <c r="G646" t="s">
        <v>335</v>
      </c>
      <c r="H646" t="s">
        <v>3344</v>
      </c>
      <c r="I646" s="6">
        <v>44011.506527777776</v>
      </c>
      <c r="J646" t="s">
        <v>16</v>
      </c>
      <c r="K646" s="6">
        <v>44013.280659722222</v>
      </c>
      <c r="M646" t="s">
        <v>1053</v>
      </c>
      <c r="N646" t="s">
        <v>1054</v>
      </c>
      <c r="Q646" t="s">
        <v>997</v>
      </c>
      <c r="R646" t="s">
        <v>372</v>
      </c>
      <c r="S646" t="s">
        <v>1055</v>
      </c>
      <c r="T646" t="s">
        <v>338</v>
      </c>
      <c r="U646" t="s">
        <v>530</v>
      </c>
      <c r="W646" t="s">
        <v>1056</v>
      </c>
      <c r="Z646" t="s">
        <v>1053</v>
      </c>
      <c r="AA646" t="s">
        <v>1054</v>
      </c>
      <c r="AD646" t="s">
        <v>997</v>
      </c>
      <c r="AE646" t="s">
        <v>372</v>
      </c>
      <c r="AF646" t="s">
        <v>1055</v>
      </c>
      <c r="AG646" t="s">
        <v>338</v>
      </c>
      <c r="AH646" t="s">
        <v>530</v>
      </c>
      <c r="AJ646" t="s">
        <v>1056</v>
      </c>
      <c r="AL646" t="s">
        <v>339</v>
      </c>
      <c r="AM646">
        <v>2</v>
      </c>
      <c r="AN646">
        <v>2</v>
      </c>
      <c r="AO646">
        <v>3692</v>
      </c>
      <c r="AQ646">
        <v>124477</v>
      </c>
      <c r="AR646">
        <v>54020001</v>
      </c>
      <c r="AS646" t="s">
        <v>484</v>
      </c>
      <c r="AT646" t="s">
        <v>93</v>
      </c>
      <c r="AW646" t="s">
        <v>340</v>
      </c>
      <c r="AX646">
        <v>0</v>
      </c>
      <c r="AY646" t="s">
        <v>348</v>
      </c>
      <c r="AZ646">
        <v>0</v>
      </c>
      <c r="BY646" t="s">
        <v>342</v>
      </c>
      <c r="EQ646">
        <v>251671</v>
      </c>
      <c r="ER646" t="s">
        <v>3345</v>
      </c>
      <c r="EV646">
        <v>17285860</v>
      </c>
      <c r="EW646">
        <v>928</v>
      </c>
      <c r="EX646">
        <v>220414</v>
      </c>
      <c r="EY646">
        <v>9.2748999964335493E+25</v>
      </c>
      <c r="EZ646">
        <v>1</v>
      </c>
      <c r="FC646">
        <v>54020001</v>
      </c>
      <c r="FD646" t="s">
        <v>93</v>
      </c>
    </row>
    <row r="647" spans="1:160" x14ac:dyDescent="0.3">
      <c r="A647" t="str">
        <f>VLOOKUP(B647,Table2[],3,FALSE)</f>
        <v>Digital</v>
      </c>
      <c r="B647" t="str">
        <f>IF(OR(ISNUMBER(FIND("QVC",Z647)),ISNUMBER(FIND("QVC",AL647))),"QVC",IF(OR(ISNUMBER(FIND("NCO",H647)),ISNUMBER(FIND("NCO",Y647))), "NCO", IF(AL647="consumer","PMD.com",VLOOKUP(LEFT(H647,2),Tables!$E$1:$F$11,2,FALSE))))</f>
        <v>PMD.com</v>
      </c>
      <c r="C647">
        <f t="shared" si="31"/>
        <v>5341</v>
      </c>
      <c r="D647">
        <f t="shared" si="32"/>
        <v>1</v>
      </c>
      <c r="E647" t="str">
        <f t="shared" ca="1" si="30"/>
        <v>shifted orders shipped</v>
      </c>
      <c r="F647" t="s">
        <v>3539</v>
      </c>
      <c r="G647" t="s">
        <v>335</v>
      </c>
      <c r="H647" t="s">
        <v>3270</v>
      </c>
      <c r="I647" s="6">
        <v>44011.471921296295</v>
      </c>
      <c r="J647" t="s">
        <v>16</v>
      </c>
      <c r="K647" s="6">
        <v>44013.280671296299</v>
      </c>
      <c r="M647" t="s">
        <v>4362</v>
      </c>
      <c r="N647" t="s">
        <v>4363</v>
      </c>
      <c r="Q647" t="s">
        <v>2287</v>
      </c>
      <c r="R647" t="s">
        <v>381</v>
      </c>
      <c r="S647">
        <v>81301</v>
      </c>
      <c r="T647" t="s">
        <v>338</v>
      </c>
      <c r="U647" t="s">
        <v>530</v>
      </c>
      <c r="W647" t="s">
        <v>4364</v>
      </c>
      <c r="Z647" t="s">
        <v>4362</v>
      </c>
      <c r="AA647" t="s">
        <v>4363</v>
      </c>
      <c r="AD647" t="s">
        <v>2287</v>
      </c>
      <c r="AE647" t="s">
        <v>381</v>
      </c>
      <c r="AF647">
        <v>81301</v>
      </c>
      <c r="AG647" t="s">
        <v>338</v>
      </c>
      <c r="AH647" t="s">
        <v>530</v>
      </c>
      <c r="AJ647" t="s">
        <v>4364</v>
      </c>
      <c r="AL647" t="s">
        <v>339</v>
      </c>
      <c r="AM647">
        <v>1</v>
      </c>
      <c r="AN647">
        <v>1</v>
      </c>
      <c r="AO647">
        <v>15156</v>
      </c>
      <c r="AQ647">
        <v>124187</v>
      </c>
      <c r="AR647">
        <v>5341</v>
      </c>
      <c r="AS647" t="s">
        <v>1851</v>
      </c>
      <c r="AT647" t="s">
        <v>82</v>
      </c>
      <c r="AW647" t="s">
        <v>340</v>
      </c>
      <c r="AX647" t="s">
        <v>340</v>
      </c>
      <c r="AY647" t="s">
        <v>345</v>
      </c>
      <c r="AZ647" t="s">
        <v>346</v>
      </c>
      <c r="BY647" t="s">
        <v>342</v>
      </c>
      <c r="EQ647">
        <v>243643</v>
      </c>
      <c r="ER647" t="s">
        <v>3271</v>
      </c>
      <c r="EV647">
        <v>17285822</v>
      </c>
      <c r="EW647">
        <v>928</v>
      </c>
      <c r="EX647">
        <v>220377</v>
      </c>
      <c r="EY647">
        <v>9.2748999964335493E+25</v>
      </c>
      <c r="EZ647">
        <v>1</v>
      </c>
      <c r="FC647">
        <v>5341</v>
      </c>
      <c r="FD647" t="s">
        <v>82</v>
      </c>
    </row>
    <row r="648" spans="1:160" x14ac:dyDescent="0.3">
      <c r="A648" t="str">
        <f>VLOOKUP(B648,Table2[],3,FALSE)</f>
        <v>Digital</v>
      </c>
      <c r="B648" t="str">
        <f>IF(OR(ISNUMBER(FIND("QVC",Z648)),ISNUMBER(FIND("QVC",AL648))),"QVC",IF(OR(ISNUMBER(FIND("NCO",H648)),ISNUMBER(FIND("NCO",Y648))), "NCO", IF(AL648="consumer","PMD.com",VLOOKUP(LEFT(H648,2),Tables!$E$1:$F$11,2,FALSE))))</f>
        <v>PMD.com</v>
      </c>
      <c r="C648">
        <f t="shared" si="31"/>
        <v>5342</v>
      </c>
      <c r="D648">
        <f t="shared" si="32"/>
        <v>1</v>
      </c>
      <c r="E648" t="str">
        <f t="shared" ca="1" si="30"/>
        <v>shifted orders shipped</v>
      </c>
      <c r="F648" t="s">
        <v>3539</v>
      </c>
      <c r="G648" t="s">
        <v>335</v>
      </c>
      <c r="H648" t="s">
        <v>3270</v>
      </c>
      <c r="I648" s="6">
        <v>44011.471921296295</v>
      </c>
      <c r="J648" t="s">
        <v>16</v>
      </c>
      <c r="K648" s="6">
        <v>44013.280671296299</v>
      </c>
      <c r="M648" t="s">
        <v>4362</v>
      </c>
      <c r="N648" t="s">
        <v>4363</v>
      </c>
      <c r="Q648" t="s">
        <v>2287</v>
      </c>
      <c r="R648" t="s">
        <v>381</v>
      </c>
      <c r="S648">
        <v>81301</v>
      </c>
      <c r="T648" t="s">
        <v>338</v>
      </c>
      <c r="U648" t="s">
        <v>530</v>
      </c>
      <c r="W648" t="s">
        <v>4364</v>
      </c>
      <c r="Z648" t="s">
        <v>4362</v>
      </c>
      <c r="AA648" t="s">
        <v>4363</v>
      </c>
      <c r="AD648" t="s">
        <v>2287</v>
      </c>
      <c r="AE648" t="s">
        <v>381</v>
      </c>
      <c r="AF648">
        <v>81301</v>
      </c>
      <c r="AG648" t="s">
        <v>338</v>
      </c>
      <c r="AH648" t="s">
        <v>530</v>
      </c>
      <c r="AJ648" t="s">
        <v>4364</v>
      </c>
      <c r="AL648" t="s">
        <v>339</v>
      </c>
      <c r="AM648">
        <v>1</v>
      </c>
      <c r="AN648">
        <v>1</v>
      </c>
      <c r="AO648">
        <v>13280</v>
      </c>
      <c r="AQ648">
        <v>123849</v>
      </c>
      <c r="AR648">
        <v>5342</v>
      </c>
      <c r="AS648" t="s">
        <v>1867</v>
      </c>
      <c r="AT648" t="s">
        <v>149</v>
      </c>
      <c r="AW648" t="s">
        <v>340</v>
      </c>
      <c r="AX648" t="s">
        <v>340</v>
      </c>
      <c r="AY648" t="s">
        <v>345</v>
      </c>
      <c r="AZ648" t="s">
        <v>346</v>
      </c>
      <c r="BY648" t="s">
        <v>342</v>
      </c>
      <c r="EQ648">
        <v>244853</v>
      </c>
      <c r="ER648" t="s">
        <v>3271</v>
      </c>
      <c r="EV648">
        <v>17285822</v>
      </c>
      <c r="EW648">
        <v>928</v>
      </c>
      <c r="EX648">
        <v>220377</v>
      </c>
      <c r="EY648">
        <v>9.2748999964335493E+25</v>
      </c>
      <c r="EZ648">
        <v>1</v>
      </c>
      <c r="FC648">
        <v>5342</v>
      </c>
      <c r="FD648" t="s">
        <v>149</v>
      </c>
    </row>
    <row r="649" spans="1:160" x14ac:dyDescent="0.3">
      <c r="A649" t="str">
        <f>VLOOKUP(B649,Table2[],3,FALSE)</f>
        <v>Digital</v>
      </c>
      <c r="B649" t="str">
        <f>IF(OR(ISNUMBER(FIND("QVC",Z649)),ISNUMBER(FIND("QVC",AL649))),"QVC",IF(OR(ISNUMBER(FIND("NCO",H649)),ISNUMBER(FIND("NCO",Y649))), "NCO", IF(AL649="consumer","PMD.com",VLOOKUP(LEFT(H649,2),Tables!$E$1:$F$11,2,FALSE))))</f>
        <v>PMD.com</v>
      </c>
      <c r="C649">
        <f t="shared" si="31"/>
        <v>5342</v>
      </c>
      <c r="D649">
        <f t="shared" si="32"/>
        <v>1</v>
      </c>
      <c r="E649" t="str">
        <f t="shared" ca="1" si="30"/>
        <v>shifted orders shipped</v>
      </c>
      <c r="F649" t="s">
        <v>3539</v>
      </c>
      <c r="G649" t="s">
        <v>335</v>
      </c>
      <c r="H649" t="s">
        <v>2596</v>
      </c>
      <c r="I649" s="6">
        <v>44008.616724537038</v>
      </c>
      <c r="J649" t="s">
        <v>16</v>
      </c>
      <c r="K649" s="6">
        <v>44013.280787037038</v>
      </c>
      <c r="M649" t="s">
        <v>4365</v>
      </c>
      <c r="N649" t="s">
        <v>4366</v>
      </c>
      <c r="Q649" t="s">
        <v>491</v>
      </c>
      <c r="R649" t="s">
        <v>386</v>
      </c>
      <c r="S649">
        <v>70810</v>
      </c>
      <c r="T649" t="s">
        <v>338</v>
      </c>
      <c r="U649" t="s">
        <v>530</v>
      </c>
      <c r="W649" t="s">
        <v>4367</v>
      </c>
      <c r="Z649" t="s">
        <v>4365</v>
      </c>
      <c r="AA649" t="s">
        <v>4366</v>
      </c>
      <c r="AD649" t="s">
        <v>491</v>
      </c>
      <c r="AE649" t="s">
        <v>386</v>
      </c>
      <c r="AF649">
        <v>70810</v>
      </c>
      <c r="AG649" t="s">
        <v>338</v>
      </c>
      <c r="AH649" t="s">
        <v>530</v>
      </c>
      <c r="AJ649" t="s">
        <v>4367</v>
      </c>
      <c r="AL649" t="s">
        <v>339</v>
      </c>
      <c r="AM649">
        <v>1</v>
      </c>
      <c r="AN649">
        <v>1</v>
      </c>
      <c r="AO649">
        <v>13280</v>
      </c>
      <c r="AQ649">
        <v>123849</v>
      </c>
      <c r="AR649">
        <v>5342</v>
      </c>
      <c r="AS649" t="s">
        <v>1746</v>
      </c>
      <c r="AT649" t="s">
        <v>149</v>
      </c>
      <c r="AW649" t="s">
        <v>340</v>
      </c>
      <c r="AX649" t="s">
        <v>340</v>
      </c>
      <c r="AY649" t="s">
        <v>345</v>
      </c>
      <c r="AZ649" t="s">
        <v>346</v>
      </c>
      <c r="BY649" t="s">
        <v>342</v>
      </c>
      <c r="EQ649">
        <v>243408</v>
      </c>
      <c r="ER649" t="s">
        <v>2597</v>
      </c>
      <c r="EV649">
        <v>17284593</v>
      </c>
      <c r="EW649">
        <v>928</v>
      </c>
      <c r="EX649">
        <v>219072</v>
      </c>
      <c r="EY649" t="s">
        <v>4368</v>
      </c>
      <c r="EZ649">
        <v>1</v>
      </c>
      <c r="FC649">
        <v>5342</v>
      </c>
      <c r="FD649" t="s">
        <v>149</v>
      </c>
    </row>
    <row r="650" spans="1:160" x14ac:dyDescent="0.3">
      <c r="A650" t="str">
        <f>VLOOKUP(B650,Table2[],3,FALSE)</f>
        <v>Digital</v>
      </c>
      <c r="B650" t="str">
        <f>IF(OR(ISNUMBER(FIND("QVC",Z650)),ISNUMBER(FIND("QVC",AL650))),"QVC",IF(OR(ISNUMBER(FIND("NCO",H650)),ISNUMBER(FIND("NCO",Y650))), "NCO", IF(AL650="consumer","PMD.com",VLOOKUP(LEFT(H650,2),Tables!$E$1:$F$11,2,FALSE))))</f>
        <v>PMD.com</v>
      </c>
      <c r="C650">
        <f t="shared" si="31"/>
        <v>5341</v>
      </c>
      <c r="D650">
        <f t="shared" si="32"/>
        <v>1</v>
      </c>
      <c r="E650" t="str">
        <f t="shared" ca="1" si="30"/>
        <v>shifted orders shipped</v>
      </c>
      <c r="F650" t="s">
        <v>3539</v>
      </c>
      <c r="G650" t="s">
        <v>335</v>
      </c>
      <c r="H650" t="s">
        <v>2596</v>
      </c>
      <c r="I650" s="6">
        <v>44008.616724537038</v>
      </c>
      <c r="J650" t="s">
        <v>16</v>
      </c>
      <c r="K650" s="6">
        <v>44013.280787037038</v>
      </c>
      <c r="M650" t="s">
        <v>4365</v>
      </c>
      <c r="N650" t="s">
        <v>4366</v>
      </c>
      <c r="Q650" t="s">
        <v>491</v>
      </c>
      <c r="R650" t="s">
        <v>386</v>
      </c>
      <c r="S650">
        <v>70810</v>
      </c>
      <c r="T650" t="s">
        <v>338</v>
      </c>
      <c r="U650" t="s">
        <v>530</v>
      </c>
      <c r="W650" t="s">
        <v>4367</v>
      </c>
      <c r="Z650" t="s">
        <v>4365</v>
      </c>
      <c r="AA650" t="s">
        <v>4366</v>
      </c>
      <c r="AD650" t="s">
        <v>491</v>
      </c>
      <c r="AE650" t="s">
        <v>386</v>
      </c>
      <c r="AF650">
        <v>70810</v>
      </c>
      <c r="AG650" t="s">
        <v>338</v>
      </c>
      <c r="AH650" t="s">
        <v>530</v>
      </c>
      <c r="AJ650" t="s">
        <v>4367</v>
      </c>
      <c r="AL650" t="s">
        <v>339</v>
      </c>
      <c r="AM650">
        <v>1</v>
      </c>
      <c r="AN650">
        <v>1</v>
      </c>
      <c r="AO650">
        <v>15156</v>
      </c>
      <c r="AQ650">
        <v>124187</v>
      </c>
      <c r="AR650">
        <v>5341</v>
      </c>
      <c r="AS650" t="s">
        <v>831</v>
      </c>
      <c r="AT650" t="s">
        <v>82</v>
      </c>
      <c r="AW650" t="s">
        <v>340</v>
      </c>
      <c r="AX650" t="s">
        <v>340</v>
      </c>
      <c r="AY650" t="s">
        <v>345</v>
      </c>
      <c r="AZ650" t="s">
        <v>346</v>
      </c>
      <c r="BY650" t="s">
        <v>342</v>
      </c>
      <c r="EQ650">
        <v>244247</v>
      </c>
      <c r="ER650" t="s">
        <v>2597</v>
      </c>
      <c r="EV650">
        <v>17284593</v>
      </c>
      <c r="EW650">
        <v>928</v>
      </c>
      <c r="EX650">
        <v>219072</v>
      </c>
      <c r="EY650" t="s">
        <v>4368</v>
      </c>
      <c r="EZ650">
        <v>1</v>
      </c>
      <c r="FC650">
        <v>95292</v>
      </c>
      <c r="FD650" t="s">
        <v>511</v>
      </c>
    </row>
    <row r="651" spans="1:160" x14ac:dyDescent="0.3">
      <c r="A651" t="str">
        <f>VLOOKUP(B651,Table2[],3,FALSE)</f>
        <v>Digital</v>
      </c>
      <c r="B651" t="str">
        <f>IF(OR(ISNUMBER(FIND("QVC",Z651)),ISNUMBER(FIND("QVC",AL651))),"QVC",IF(OR(ISNUMBER(FIND("NCO",H651)),ISNUMBER(FIND("NCO",Y651))), "NCO", IF(AL651="consumer","PMD.com",VLOOKUP(LEFT(H651,2),Tables!$E$1:$F$11,2,FALSE))))</f>
        <v>PMD.com</v>
      </c>
      <c r="C651">
        <f t="shared" si="31"/>
        <v>51090001</v>
      </c>
      <c r="D651">
        <f t="shared" si="32"/>
        <v>1</v>
      </c>
      <c r="E651" t="str">
        <f t="shared" ca="1" si="30"/>
        <v>shifted orders shipped</v>
      </c>
      <c r="F651" t="s">
        <v>3539</v>
      </c>
      <c r="G651" t="s">
        <v>335</v>
      </c>
      <c r="H651" t="s">
        <v>2596</v>
      </c>
      <c r="I651" s="6">
        <v>44008.616724537038</v>
      </c>
      <c r="J651" t="s">
        <v>16</v>
      </c>
      <c r="K651" s="6">
        <v>44013.280787037038</v>
      </c>
      <c r="M651" t="s">
        <v>4365</v>
      </c>
      <c r="N651" t="s">
        <v>4366</v>
      </c>
      <c r="Q651" t="s">
        <v>491</v>
      </c>
      <c r="R651" t="s">
        <v>386</v>
      </c>
      <c r="S651">
        <v>70810</v>
      </c>
      <c r="T651" t="s">
        <v>338</v>
      </c>
      <c r="U651" t="s">
        <v>530</v>
      </c>
      <c r="W651" t="s">
        <v>4367</v>
      </c>
      <c r="Z651" t="s">
        <v>4365</v>
      </c>
      <c r="AA651" t="s">
        <v>4366</v>
      </c>
      <c r="AD651" t="s">
        <v>491</v>
      </c>
      <c r="AE651" t="s">
        <v>386</v>
      </c>
      <c r="AF651">
        <v>70810</v>
      </c>
      <c r="AG651" t="s">
        <v>338</v>
      </c>
      <c r="AH651" t="s">
        <v>530</v>
      </c>
      <c r="AJ651" t="s">
        <v>4367</v>
      </c>
      <c r="AL651" t="s">
        <v>339</v>
      </c>
      <c r="AM651">
        <v>1</v>
      </c>
      <c r="AN651">
        <v>1</v>
      </c>
      <c r="AO651">
        <v>4885</v>
      </c>
      <c r="AQ651">
        <v>124202</v>
      </c>
      <c r="AR651">
        <v>51090001</v>
      </c>
      <c r="AS651" t="s">
        <v>1986</v>
      </c>
      <c r="AT651" t="s">
        <v>60</v>
      </c>
      <c r="AW651" t="s">
        <v>340</v>
      </c>
      <c r="AX651" t="s">
        <v>340</v>
      </c>
      <c r="AY651" t="s">
        <v>357</v>
      </c>
      <c r="AZ651" t="s">
        <v>361</v>
      </c>
      <c r="BY651" t="s">
        <v>342</v>
      </c>
      <c r="EQ651">
        <v>250831</v>
      </c>
      <c r="ER651" t="s">
        <v>2597</v>
      </c>
      <c r="EV651">
        <v>17284593</v>
      </c>
      <c r="EW651">
        <v>928</v>
      </c>
      <c r="EX651">
        <v>219072</v>
      </c>
      <c r="EY651" t="s">
        <v>4368</v>
      </c>
      <c r="EZ651">
        <v>1</v>
      </c>
      <c r="FC651">
        <v>95292</v>
      </c>
      <c r="FD651" t="s">
        <v>511</v>
      </c>
    </row>
    <row r="652" spans="1:160" x14ac:dyDescent="0.3">
      <c r="A652" t="str">
        <f>VLOOKUP(B652,Table2[],3,FALSE)</f>
        <v>Digital</v>
      </c>
      <c r="B652" t="str">
        <f>IF(OR(ISNUMBER(FIND("QVC",Z652)),ISNUMBER(FIND("QVC",AL652))),"QVC",IF(OR(ISNUMBER(FIND("NCO",H652)),ISNUMBER(FIND("NCO",Y652))), "NCO", IF(AL652="consumer","PMD.com",VLOOKUP(LEFT(H652,2),Tables!$E$1:$F$11,2,FALSE))))</f>
        <v>PMD.com</v>
      </c>
      <c r="C652">
        <f t="shared" si="31"/>
        <v>53440001</v>
      </c>
      <c r="D652">
        <f t="shared" si="32"/>
        <v>1</v>
      </c>
      <c r="E652" t="str">
        <f t="shared" ca="1" si="30"/>
        <v>shifted orders shipped</v>
      </c>
      <c r="F652" t="s">
        <v>3539</v>
      </c>
      <c r="G652" t="s">
        <v>335</v>
      </c>
      <c r="H652" t="s">
        <v>2596</v>
      </c>
      <c r="I652" s="6">
        <v>44008.616724537038</v>
      </c>
      <c r="J652" t="s">
        <v>16</v>
      </c>
      <c r="K652" s="6">
        <v>44013.280787037038</v>
      </c>
      <c r="M652" t="s">
        <v>4365</v>
      </c>
      <c r="N652" t="s">
        <v>4366</v>
      </c>
      <c r="Q652" t="s">
        <v>491</v>
      </c>
      <c r="R652" t="s">
        <v>386</v>
      </c>
      <c r="S652">
        <v>70810</v>
      </c>
      <c r="T652" t="s">
        <v>338</v>
      </c>
      <c r="U652" t="s">
        <v>530</v>
      </c>
      <c r="W652" t="s">
        <v>4367</v>
      </c>
      <c r="Z652" t="s">
        <v>4365</v>
      </c>
      <c r="AA652" t="s">
        <v>4366</v>
      </c>
      <c r="AD652" t="s">
        <v>491</v>
      </c>
      <c r="AE652" t="s">
        <v>386</v>
      </c>
      <c r="AF652">
        <v>70810</v>
      </c>
      <c r="AG652" t="s">
        <v>338</v>
      </c>
      <c r="AH652" t="s">
        <v>530</v>
      </c>
      <c r="AJ652" t="s">
        <v>4367</v>
      </c>
      <c r="AL652" t="s">
        <v>339</v>
      </c>
      <c r="AM652">
        <v>1</v>
      </c>
      <c r="AN652">
        <v>1</v>
      </c>
      <c r="AO652">
        <v>7642</v>
      </c>
      <c r="AQ652">
        <v>124700</v>
      </c>
      <c r="AR652">
        <v>53440001</v>
      </c>
      <c r="AS652" t="s">
        <v>1240</v>
      </c>
      <c r="AT652" t="s">
        <v>116</v>
      </c>
      <c r="AW652" t="s">
        <v>340</v>
      </c>
      <c r="AX652" t="s">
        <v>340</v>
      </c>
      <c r="AY652" t="s">
        <v>345</v>
      </c>
      <c r="AZ652" t="s">
        <v>345</v>
      </c>
      <c r="BY652" t="s">
        <v>342</v>
      </c>
      <c r="EQ652">
        <v>252960</v>
      </c>
      <c r="ER652" t="s">
        <v>2597</v>
      </c>
      <c r="EV652">
        <v>17284593</v>
      </c>
      <c r="EW652">
        <v>928</v>
      </c>
      <c r="EX652">
        <v>219072</v>
      </c>
      <c r="EY652" t="s">
        <v>4368</v>
      </c>
      <c r="EZ652">
        <v>1</v>
      </c>
      <c r="FC652">
        <v>53440001</v>
      </c>
      <c r="FD652" t="s">
        <v>116</v>
      </c>
    </row>
    <row r="653" spans="1:160" x14ac:dyDescent="0.3">
      <c r="A653" t="str">
        <f>VLOOKUP(B653,Table2[],3,FALSE)</f>
        <v>Digital</v>
      </c>
      <c r="B653" t="str">
        <f>IF(OR(ISNUMBER(FIND("QVC",Z653)),ISNUMBER(FIND("QVC",AL653))),"QVC",IF(OR(ISNUMBER(FIND("NCO",H653)),ISNUMBER(FIND("NCO",Y653))), "NCO", IF(AL653="consumer","PMD.com",VLOOKUP(LEFT(H653,2),Tables!$E$1:$F$11,2,FALSE))))</f>
        <v>PMD.com</v>
      </c>
      <c r="C653">
        <f t="shared" si="31"/>
        <v>52430001</v>
      </c>
      <c r="D653">
        <f t="shared" si="32"/>
        <v>1</v>
      </c>
      <c r="E653" t="str">
        <f t="shared" ca="1" si="30"/>
        <v>shifted orders shipped</v>
      </c>
      <c r="F653" t="s">
        <v>3539</v>
      </c>
      <c r="G653" t="s">
        <v>335</v>
      </c>
      <c r="H653" t="s">
        <v>2596</v>
      </c>
      <c r="I653" s="6">
        <v>44008.616724537038</v>
      </c>
      <c r="J653" t="s">
        <v>16</v>
      </c>
      <c r="K653" s="6">
        <v>44013.280787037038</v>
      </c>
      <c r="M653" t="s">
        <v>4365</v>
      </c>
      <c r="N653" t="s">
        <v>4366</v>
      </c>
      <c r="Q653" t="s">
        <v>491</v>
      </c>
      <c r="R653" t="s">
        <v>386</v>
      </c>
      <c r="S653">
        <v>70810</v>
      </c>
      <c r="T653" t="s">
        <v>338</v>
      </c>
      <c r="U653" t="s">
        <v>530</v>
      </c>
      <c r="W653" t="s">
        <v>4367</v>
      </c>
      <c r="Z653" t="s">
        <v>4365</v>
      </c>
      <c r="AA653" t="s">
        <v>4366</v>
      </c>
      <c r="AD653" t="s">
        <v>491</v>
      </c>
      <c r="AE653" t="s">
        <v>386</v>
      </c>
      <c r="AF653">
        <v>70810</v>
      </c>
      <c r="AG653" t="s">
        <v>338</v>
      </c>
      <c r="AH653" t="s">
        <v>530</v>
      </c>
      <c r="AJ653" t="s">
        <v>4367</v>
      </c>
      <c r="AL653" t="s">
        <v>339</v>
      </c>
      <c r="AM653">
        <v>1</v>
      </c>
      <c r="AN653">
        <v>1</v>
      </c>
      <c r="AO653">
        <v>12063</v>
      </c>
      <c r="AQ653">
        <v>127155</v>
      </c>
      <c r="AR653">
        <v>52430001</v>
      </c>
      <c r="AS653" t="s">
        <v>927</v>
      </c>
      <c r="AT653" t="s">
        <v>75</v>
      </c>
      <c r="AW653" t="s">
        <v>340</v>
      </c>
      <c r="AX653" t="s">
        <v>340</v>
      </c>
      <c r="AY653" t="s">
        <v>357</v>
      </c>
      <c r="AZ653" t="s">
        <v>363</v>
      </c>
      <c r="BY653" t="s">
        <v>342</v>
      </c>
      <c r="EQ653">
        <v>249990</v>
      </c>
      <c r="ER653" t="s">
        <v>2597</v>
      </c>
      <c r="EV653">
        <v>17284593</v>
      </c>
      <c r="EW653">
        <v>928</v>
      </c>
      <c r="EX653">
        <v>219072</v>
      </c>
      <c r="EY653" t="s">
        <v>4368</v>
      </c>
      <c r="EZ653">
        <v>1</v>
      </c>
      <c r="FC653">
        <v>95292</v>
      </c>
      <c r="FD653" t="s">
        <v>511</v>
      </c>
    </row>
    <row r="654" spans="1:160" x14ac:dyDescent="0.3">
      <c r="A654" t="str">
        <f>VLOOKUP(B654,Table2[],3,FALSE)</f>
        <v>Digital</v>
      </c>
      <c r="B654" t="str">
        <f>IF(OR(ISNUMBER(FIND("QVC",Z654)),ISNUMBER(FIND("QVC",AL654))),"QVC",IF(OR(ISNUMBER(FIND("NCO",H654)),ISNUMBER(FIND("NCO",Y654))), "NCO", IF(AL654="consumer","PMD.com",VLOOKUP(LEFT(H654,2),Tables!$E$1:$F$11,2,FALSE))))</f>
        <v>PMD.com</v>
      </c>
      <c r="C654">
        <f t="shared" si="31"/>
        <v>53920001</v>
      </c>
      <c r="D654">
        <f t="shared" si="32"/>
        <v>1</v>
      </c>
      <c r="E654" t="str">
        <f t="shared" ca="1" si="30"/>
        <v>shifted orders shipped</v>
      </c>
      <c r="F654" t="s">
        <v>3539</v>
      </c>
      <c r="G654" t="s">
        <v>335</v>
      </c>
      <c r="H654" t="s">
        <v>3118</v>
      </c>
      <c r="I654" s="6">
        <v>44011.384351851855</v>
      </c>
      <c r="J654" t="s">
        <v>16</v>
      </c>
      <c r="K654" s="6">
        <v>44013.280868055554</v>
      </c>
      <c r="M654" t="s">
        <v>4369</v>
      </c>
      <c r="N654" t="s">
        <v>4370</v>
      </c>
      <c r="Q654" t="s">
        <v>4371</v>
      </c>
      <c r="R654" t="s">
        <v>377</v>
      </c>
      <c r="S654" t="s">
        <v>4372</v>
      </c>
      <c r="T654" t="s">
        <v>338</v>
      </c>
      <c r="U654" t="s">
        <v>530</v>
      </c>
      <c r="W654" t="s">
        <v>4373</v>
      </c>
      <c r="Z654" t="s">
        <v>4369</v>
      </c>
      <c r="AA654" t="s">
        <v>4370</v>
      </c>
      <c r="AD654" t="s">
        <v>4371</v>
      </c>
      <c r="AE654" t="s">
        <v>377</v>
      </c>
      <c r="AF654" t="s">
        <v>4372</v>
      </c>
      <c r="AG654" t="s">
        <v>338</v>
      </c>
      <c r="AH654" t="s">
        <v>530</v>
      </c>
      <c r="AJ654" t="s">
        <v>4373</v>
      </c>
      <c r="AL654" t="s">
        <v>339</v>
      </c>
      <c r="AM654">
        <v>1</v>
      </c>
      <c r="AN654">
        <v>1</v>
      </c>
      <c r="AO654">
        <v>14899</v>
      </c>
      <c r="AQ654">
        <v>124468</v>
      </c>
      <c r="AR654">
        <v>53920001</v>
      </c>
      <c r="AS654">
        <v>9000000</v>
      </c>
      <c r="AT654" t="s">
        <v>40</v>
      </c>
      <c r="AW654" t="s">
        <v>343</v>
      </c>
      <c r="BY654" t="s">
        <v>342</v>
      </c>
      <c r="EQ654">
        <v>243396</v>
      </c>
      <c r="ER654" t="s">
        <v>3119</v>
      </c>
      <c r="EV654">
        <v>17285743</v>
      </c>
      <c r="EW654">
        <v>928</v>
      </c>
      <c r="EX654">
        <v>220299</v>
      </c>
      <c r="EY654" t="s">
        <v>4374</v>
      </c>
      <c r="EZ654">
        <v>1</v>
      </c>
      <c r="FC654">
        <v>95384</v>
      </c>
      <c r="FD654" t="s">
        <v>3530</v>
      </c>
    </row>
    <row r="655" spans="1:160" x14ac:dyDescent="0.3">
      <c r="A655" t="str">
        <f>VLOOKUP(B655,Table2[],3,FALSE)</f>
        <v>Digital</v>
      </c>
      <c r="B655" t="str">
        <f>IF(OR(ISNUMBER(FIND("QVC",Z655)),ISNUMBER(FIND("QVC",AL655))),"QVC",IF(OR(ISNUMBER(FIND("NCO",H655)),ISNUMBER(FIND("NCO",Y655))), "NCO", IF(AL655="consumer","PMD.com",VLOOKUP(LEFT(H655,2),Tables!$E$1:$F$11,2,FALSE))))</f>
        <v>PMD.com</v>
      </c>
      <c r="C655">
        <f t="shared" si="31"/>
        <v>51070001</v>
      </c>
      <c r="D655">
        <f t="shared" si="32"/>
        <v>2</v>
      </c>
      <c r="E655" t="str">
        <f t="shared" ca="1" si="30"/>
        <v>shifted orders shipped</v>
      </c>
      <c r="F655" t="s">
        <v>3539</v>
      </c>
      <c r="G655" t="s">
        <v>335</v>
      </c>
      <c r="H655" t="s">
        <v>3118</v>
      </c>
      <c r="I655" s="6">
        <v>44011.384351851855</v>
      </c>
      <c r="J655" t="s">
        <v>16</v>
      </c>
      <c r="K655" s="6">
        <v>44013.280868055554</v>
      </c>
      <c r="M655" t="s">
        <v>4369</v>
      </c>
      <c r="N655" t="s">
        <v>4370</v>
      </c>
      <c r="Q655" t="s">
        <v>4371</v>
      </c>
      <c r="R655" t="s">
        <v>377</v>
      </c>
      <c r="S655" t="s">
        <v>4372</v>
      </c>
      <c r="T655" t="s">
        <v>338</v>
      </c>
      <c r="U655" t="s">
        <v>530</v>
      </c>
      <c r="W655" t="s">
        <v>4373</v>
      </c>
      <c r="Z655" t="s">
        <v>4369</v>
      </c>
      <c r="AA655" t="s">
        <v>4370</v>
      </c>
      <c r="AD655" t="s">
        <v>4371</v>
      </c>
      <c r="AE655" t="s">
        <v>377</v>
      </c>
      <c r="AF655" t="s">
        <v>4372</v>
      </c>
      <c r="AG655" t="s">
        <v>338</v>
      </c>
      <c r="AH655" t="s">
        <v>530</v>
      </c>
      <c r="AJ655" t="s">
        <v>4373</v>
      </c>
      <c r="AL655" t="s">
        <v>339</v>
      </c>
      <c r="AM655">
        <v>2</v>
      </c>
      <c r="AN655">
        <v>2</v>
      </c>
      <c r="AO655">
        <v>10147</v>
      </c>
      <c r="AQ655">
        <v>124429</v>
      </c>
      <c r="AR655">
        <v>51070001</v>
      </c>
      <c r="AS655" t="s">
        <v>1886</v>
      </c>
      <c r="AT655" t="s">
        <v>45</v>
      </c>
      <c r="AW655" t="s">
        <v>343</v>
      </c>
      <c r="BY655" t="s">
        <v>342</v>
      </c>
      <c r="EQ655">
        <v>251956</v>
      </c>
      <c r="ER655" t="s">
        <v>3119</v>
      </c>
      <c r="EV655">
        <v>17285743</v>
      </c>
      <c r="EW655">
        <v>928</v>
      </c>
      <c r="EX655">
        <v>220299</v>
      </c>
      <c r="EY655" t="s">
        <v>4374</v>
      </c>
      <c r="EZ655">
        <v>1</v>
      </c>
      <c r="FC655">
        <v>51070001</v>
      </c>
      <c r="FD655" t="s">
        <v>45</v>
      </c>
    </row>
    <row r="656" spans="1:160" x14ac:dyDescent="0.3">
      <c r="A656" t="str">
        <f>VLOOKUP(B656,Table2[],3,FALSE)</f>
        <v>Digital</v>
      </c>
      <c r="B656" t="str">
        <f>IF(OR(ISNUMBER(FIND("QVC",Z656)),ISNUMBER(FIND("QVC",AL656))),"QVC",IF(OR(ISNUMBER(FIND("NCO",H656)),ISNUMBER(FIND("NCO",Y656))), "NCO", IF(AL656="consumer","PMD.com",VLOOKUP(LEFT(H656,2),Tables!$E$1:$F$11,2,FALSE))))</f>
        <v>PMD.com</v>
      </c>
      <c r="C656">
        <f t="shared" si="31"/>
        <v>52430001</v>
      </c>
      <c r="D656">
        <f t="shared" si="32"/>
        <v>1</v>
      </c>
      <c r="E656" t="str">
        <f t="shared" ca="1" si="30"/>
        <v>shifted orders shipped</v>
      </c>
      <c r="F656" t="s">
        <v>3539</v>
      </c>
      <c r="G656" t="s">
        <v>335</v>
      </c>
      <c r="H656" t="s">
        <v>3118</v>
      </c>
      <c r="I656" s="6">
        <v>44011.384351851855</v>
      </c>
      <c r="J656" t="s">
        <v>16</v>
      </c>
      <c r="K656" s="6">
        <v>44013.280868055554</v>
      </c>
      <c r="M656" t="s">
        <v>4369</v>
      </c>
      <c r="N656" t="s">
        <v>4370</v>
      </c>
      <c r="Q656" t="s">
        <v>4371</v>
      </c>
      <c r="R656" t="s">
        <v>377</v>
      </c>
      <c r="S656" t="s">
        <v>4372</v>
      </c>
      <c r="T656" t="s">
        <v>338</v>
      </c>
      <c r="U656" t="s">
        <v>530</v>
      </c>
      <c r="W656" t="s">
        <v>4373</v>
      </c>
      <c r="Z656" t="s">
        <v>4369</v>
      </c>
      <c r="AA656" t="s">
        <v>4370</v>
      </c>
      <c r="AD656" t="s">
        <v>4371</v>
      </c>
      <c r="AE656" t="s">
        <v>377</v>
      </c>
      <c r="AF656" t="s">
        <v>4372</v>
      </c>
      <c r="AG656" t="s">
        <v>338</v>
      </c>
      <c r="AH656" t="s">
        <v>530</v>
      </c>
      <c r="AJ656" t="s">
        <v>4373</v>
      </c>
      <c r="AL656" t="s">
        <v>339</v>
      </c>
      <c r="AM656">
        <v>1</v>
      </c>
      <c r="AN656">
        <v>1</v>
      </c>
      <c r="AO656">
        <v>12063</v>
      </c>
      <c r="AQ656">
        <v>127155</v>
      </c>
      <c r="AR656">
        <v>52430001</v>
      </c>
      <c r="AS656" t="s">
        <v>927</v>
      </c>
      <c r="AT656" t="s">
        <v>75</v>
      </c>
      <c r="AW656" t="s">
        <v>340</v>
      </c>
      <c r="AX656" t="s">
        <v>340</v>
      </c>
      <c r="AY656" t="s">
        <v>357</v>
      </c>
      <c r="AZ656" t="s">
        <v>363</v>
      </c>
      <c r="BY656" t="s">
        <v>342</v>
      </c>
      <c r="EQ656">
        <v>249990</v>
      </c>
      <c r="ER656" t="s">
        <v>3119</v>
      </c>
      <c r="EV656">
        <v>17285743</v>
      </c>
      <c r="EW656">
        <v>928</v>
      </c>
      <c r="EX656">
        <v>220299</v>
      </c>
      <c r="EY656" t="s">
        <v>4374</v>
      </c>
      <c r="EZ656">
        <v>1</v>
      </c>
      <c r="FC656">
        <v>95384</v>
      </c>
      <c r="FD656" t="s">
        <v>3530</v>
      </c>
    </row>
    <row r="657" spans="1:160" x14ac:dyDescent="0.3">
      <c r="A657" t="str">
        <f>VLOOKUP(B657,Table2[],3,FALSE)</f>
        <v>Digital</v>
      </c>
      <c r="B657" t="str">
        <f>IF(OR(ISNUMBER(FIND("QVC",Z657)),ISNUMBER(FIND("QVC",AL657))),"QVC",IF(OR(ISNUMBER(FIND("NCO",H657)),ISNUMBER(FIND("NCO",Y657))), "NCO", IF(AL657="consumer","PMD.com",VLOOKUP(LEFT(H657,2),Tables!$E$1:$F$11,2,FALSE))))</f>
        <v>PMD.com</v>
      </c>
      <c r="C657">
        <f t="shared" si="31"/>
        <v>51090030</v>
      </c>
      <c r="D657">
        <f t="shared" si="32"/>
        <v>1</v>
      </c>
      <c r="E657" t="str">
        <f t="shared" ca="1" si="30"/>
        <v>shifted orders shipped</v>
      </c>
      <c r="F657" t="s">
        <v>3539</v>
      </c>
      <c r="G657" t="s">
        <v>335</v>
      </c>
      <c r="H657" t="s">
        <v>3118</v>
      </c>
      <c r="I657" s="6">
        <v>44011.384351851855</v>
      </c>
      <c r="J657" t="s">
        <v>16</v>
      </c>
      <c r="K657" s="6">
        <v>44013.280868055554</v>
      </c>
      <c r="M657" t="s">
        <v>4369</v>
      </c>
      <c r="N657" t="s">
        <v>4370</v>
      </c>
      <c r="Q657" t="s">
        <v>4371</v>
      </c>
      <c r="R657" t="s">
        <v>377</v>
      </c>
      <c r="S657" t="s">
        <v>4372</v>
      </c>
      <c r="T657" t="s">
        <v>338</v>
      </c>
      <c r="U657" t="s">
        <v>530</v>
      </c>
      <c r="W657" t="s">
        <v>4373</v>
      </c>
      <c r="Z657" t="s">
        <v>4369</v>
      </c>
      <c r="AA657" t="s">
        <v>4370</v>
      </c>
      <c r="AD657" t="s">
        <v>4371</v>
      </c>
      <c r="AE657" t="s">
        <v>377</v>
      </c>
      <c r="AF657" t="s">
        <v>4372</v>
      </c>
      <c r="AG657" t="s">
        <v>338</v>
      </c>
      <c r="AH657" t="s">
        <v>530</v>
      </c>
      <c r="AJ657" t="s">
        <v>4373</v>
      </c>
      <c r="AL657" t="s">
        <v>339</v>
      </c>
      <c r="AM657">
        <v>1</v>
      </c>
      <c r="AN657">
        <v>1</v>
      </c>
      <c r="AO657">
        <v>6688</v>
      </c>
      <c r="AQ657">
        <v>125960</v>
      </c>
      <c r="AR657">
        <v>51090030</v>
      </c>
      <c r="AS657" t="s">
        <v>3043</v>
      </c>
      <c r="AT657" t="s">
        <v>628</v>
      </c>
      <c r="AW657" t="s">
        <v>343</v>
      </c>
      <c r="BY657" t="s">
        <v>342</v>
      </c>
      <c r="BZ657" t="b">
        <v>0</v>
      </c>
      <c r="EQ657">
        <v>243047</v>
      </c>
      <c r="ER657" t="s">
        <v>3119</v>
      </c>
      <c r="EV657">
        <v>17285743</v>
      </c>
      <c r="EW657">
        <v>928</v>
      </c>
      <c r="EX657">
        <v>220299</v>
      </c>
      <c r="EY657" t="s">
        <v>4374</v>
      </c>
      <c r="EZ657">
        <v>1</v>
      </c>
      <c r="FC657">
        <v>95384</v>
      </c>
      <c r="FD657" t="s">
        <v>3530</v>
      </c>
    </row>
    <row r="658" spans="1:160" x14ac:dyDescent="0.3">
      <c r="A658" t="str">
        <f>VLOOKUP(B658,Table2[],3,FALSE)</f>
        <v>Digital</v>
      </c>
      <c r="B658" t="str">
        <f>IF(OR(ISNUMBER(FIND("QVC",Z658)),ISNUMBER(FIND("QVC",AL658))),"QVC",IF(OR(ISNUMBER(FIND("NCO",H658)),ISNUMBER(FIND("NCO",Y658))), "NCO", IF(AL658="consumer","PMD.com",VLOOKUP(LEFT(H658,2),Tables!$E$1:$F$11,2,FALSE))))</f>
        <v>PMD.com</v>
      </c>
      <c r="C658">
        <f t="shared" si="31"/>
        <v>53760001</v>
      </c>
      <c r="D658">
        <f t="shared" si="32"/>
        <v>2</v>
      </c>
      <c r="E658" t="str">
        <f t="shared" ca="1" si="30"/>
        <v>shifted orders shipped</v>
      </c>
      <c r="F658" t="s">
        <v>3539</v>
      </c>
      <c r="G658" t="s">
        <v>335</v>
      </c>
      <c r="H658" t="s">
        <v>3346</v>
      </c>
      <c r="I658" s="6">
        <v>44011.507731481484</v>
      </c>
      <c r="J658" t="s">
        <v>16</v>
      </c>
      <c r="K658" s="6">
        <v>44013.281006944446</v>
      </c>
      <c r="M658" t="s">
        <v>4375</v>
      </c>
      <c r="N658" t="s">
        <v>4376</v>
      </c>
      <c r="Q658" t="s">
        <v>1719</v>
      </c>
      <c r="R658" t="s">
        <v>437</v>
      </c>
      <c r="S658" t="s">
        <v>4377</v>
      </c>
      <c r="T658" t="s">
        <v>338</v>
      </c>
      <c r="U658" t="s">
        <v>530</v>
      </c>
      <c r="W658" t="s">
        <v>4378</v>
      </c>
      <c r="Z658" t="s">
        <v>4375</v>
      </c>
      <c r="AA658" t="s">
        <v>4376</v>
      </c>
      <c r="AD658" t="s">
        <v>1719</v>
      </c>
      <c r="AE658" t="s">
        <v>437</v>
      </c>
      <c r="AF658" t="s">
        <v>4377</v>
      </c>
      <c r="AG658" t="s">
        <v>338</v>
      </c>
      <c r="AH658" t="s">
        <v>530</v>
      </c>
      <c r="AJ658" t="s">
        <v>4378</v>
      </c>
      <c r="AL658" t="s">
        <v>339</v>
      </c>
      <c r="AM658">
        <v>2</v>
      </c>
      <c r="AN658">
        <v>2</v>
      </c>
      <c r="AO658">
        <v>6822</v>
      </c>
      <c r="AQ658">
        <v>124459</v>
      </c>
      <c r="AR658">
        <v>53760001</v>
      </c>
      <c r="AS658" t="s">
        <v>42</v>
      </c>
      <c r="AT658" t="s">
        <v>848</v>
      </c>
      <c r="AW658" t="s">
        <v>343</v>
      </c>
      <c r="BY658" t="s">
        <v>342</v>
      </c>
      <c r="EQ658">
        <v>244524</v>
      </c>
      <c r="ER658" t="s">
        <v>3347</v>
      </c>
      <c r="EV658">
        <v>17285861</v>
      </c>
      <c r="EW658">
        <v>928</v>
      </c>
      <c r="EX658">
        <v>220415</v>
      </c>
      <c r="EY658" t="s">
        <v>4379</v>
      </c>
      <c r="EZ658">
        <v>1</v>
      </c>
      <c r="FC658">
        <v>53760001</v>
      </c>
      <c r="FD658" t="s">
        <v>848</v>
      </c>
    </row>
    <row r="659" spans="1:160" x14ac:dyDescent="0.3">
      <c r="A659" t="str">
        <f>VLOOKUP(B659,Table2[],3,FALSE)</f>
        <v>Digital</v>
      </c>
      <c r="B659" t="str">
        <f>IF(OR(ISNUMBER(FIND("QVC",Z659)),ISNUMBER(FIND("QVC",AL659))),"QVC",IF(OR(ISNUMBER(FIND("NCO",H659)),ISNUMBER(FIND("NCO",Y659))), "NCO", IF(AL659="consumer","PMD.com",VLOOKUP(LEFT(H659,2),Tables!$E$1:$F$11,2,FALSE))))</f>
        <v>PMD.com</v>
      </c>
      <c r="C659">
        <f t="shared" si="31"/>
        <v>53160001</v>
      </c>
      <c r="D659">
        <f t="shared" si="32"/>
        <v>1</v>
      </c>
      <c r="E659" t="str">
        <f t="shared" ca="1" si="30"/>
        <v>shifted orders shipped</v>
      </c>
      <c r="F659" t="s">
        <v>3539</v>
      </c>
      <c r="G659" t="s">
        <v>335</v>
      </c>
      <c r="H659" t="s">
        <v>3274</v>
      </c>
      <c r="I659" s="6">
        <v>44011.472719907404</v>
      </c>
      <c r="J659" t="s">
        <v>16</v>
      </c>
      <c r="K659" s="6">
        <v>44013.281018518515</v>
      </c>
      <c r="M659" t="s">
        <v>4380</v>
      </c>
      <c r="N659" t="s">
        <v>4381</v>
      </c>
      <c r="Q659" t="s">
        <v>702</v>
      </c>
      <c r="R659" t="s">
        <v>402</v>
      </c>
      <c r="S659">
        <v>64083</v>
      </c>
      <c r="T659" t="s">
        <v>338</v>
      </c>
      <c r="U659" t="s">
        <v>530</v>
      </c>
      <c r="W659" t="s">
        <v>4382</v>
      </c>
      <c r="Z659" t="s">
        <v>4380</v>
      </c>
      <c r="AA659" t="s">
        <v>4381</v>
      </c>
      <c r="AD659" t="s">
        <v>702</v>
      </c>
      <c r="AE659" t="s">
        <v>402</v>
      </c>
      <c r="AF659">
        <v>64083</v>
      </c>
      <c r="AG659" t="s">
        <v>338</v>
      </c>
      <c r="AH659" t="s">
        <v>530</v>
      </c>
      <c r="AJ659" t="s">
        <v>4382</v>
      </c>
      <c r="AL659" t="s">
        <v>339</v>
      </c>
      <c r="AM659">
        <v>1</v>
      </c>
      <c r="AN659">
        <v>1</v>
      </c>
      <c r="AO659">
        <v>4322</v>
      </c>
      <c r="AQ659">
        <v>124007</v>
      </c>
      <c r="AR659">
        <v>53160001</v>
      </c>
      <c r="AS659" t="s">
        <v>1895</v>
      </c>
      <c r="AT659" t="s">
        <v>119</v>
      </c>
      <c r="AW659" t="s">
        <v>340</v>
      </c>
      <c r="AX659" t="s">
        <v>340</v>
      </c>
      <c r="AY659" t="s">
        <v>341</v>
      </c>
      <c r="AZ659">
        <v>0</v>
      </c>
      <c r="BY659" t="s">
        <v>342</v>
      </c>
      <c r="EQ659">
        <v>252959</v>
      </c>
      <c r="ER659" t="s">
        <v>3275</v>
      </c>
      <c r="EV659">
        <v>17285824</v>
      </c>
      <c r="EW659">
        <v>928</v>
      </c>
      <c r="EX659">
        <v>220379</v>
      </c>
      <c r="EY659">
        <v>9.2748999964335493E+25</v>
      </c>
      <c r="EZ659">
        <v>1</v>
      </c>
      <c r="FC659">
        <v>53160001</v>
      </c>
      <c r="FD659" t="s">
        <v>119</v>
      </c>
    </row>
    <row r="660" spans="1:160" x14ac:dyDescent="0.3">
      <c r="A660" t="str">
        <f>VLOOKUP(B660,Table2[],3,FALSE)</f>
        <v>Digital</v>
      </c>
      <c r="B660" t="str">
        <f>IF(OR(ISNUMBER(FIND("QVC",Z660)),ISNUMBER(FIND("QVC",AL660))),"QVC",IF(OR(ISNUMBER(FIND("NCO",H660)),ISNUMBER(FIND("NCO",Y660))), "NCO", IF(AL660="consumer","PMD.com",VLOOKUP(LEFT(H660,2),Tables!$E$1:$F$11,2,FALSE))))</f>
        <v>PMD.com</v>
      </c>
      <c r="C660">
        <f t="shared" si="31"/>
        <v>53160001</v>
      </c>
      <c r="D660">
        <f t="shared" si="32"/>
        <v>1</v>
      </c>
      <c r="E660" t="str">
        <f t="shared" ca="1" si="30"/>
        <v>shifted orders shipped</v>
      </c>
      <c r="F660" t="s">
        <v>3539</v>
      </c>
      <c r="G660" t="s">
        <v>335</v>
      </c>
      <c r="H660" t="s">
        <v>2598</v>
      </c>
      <c r="I660" s="6">
        <v>44008.616689814815</v>
      </c>
      <c r="J660" t="s">
        <v>16</v>
      </c>
      <c r="K660" s="6">
        <v>44013.281157407408</v>
      </c>
      <c r="M660" t="s">
        <v>4383</v>
      </c>
      <c r="N660" t="s">
        <v>4384</v>
      </c>
      <c r="Q660" t="s">
        <v>1772</v>
      </c>
      <c r="R660" t="s">
        <v>378</v>
      </c>
      <c r="S660">
        <v>48114</v>
      </c>
      <c r="T660" t="s">
        <v>338</v>
      </c>
      <c r="U660" t="s">
        <v>530</v>
      </c>
      <c r="W660" t="s">
        <v>4385</v>
      </c>
      <c r="Z660" t="s">
        <v>4383</v>
      </c>
      <c r="AA660" t="s">
        <v>4384</v>
      </c>
      <c r="AD660" t="s">
        <v>1772</v>
      </c>
      <c r="AE660" t="s">
        <v>378</v>
      </c>
      <c r="AF660">
        <v>48114</v>
      </c>
      <c r="AG660" t="s">
        <v>338</v>
      </c>
      <c r="AH660" t="s">
        <v>530</v>
      </c>
      <c r="AJ660" t="s">
        <v>4385</v>
      </c>
      <c r="AL660" t="s">
        <v>339</v>
      </c>
      <c r="AM660">
        <v>1</v>
      </c>
      <c r="AN660">
        <v>1</v>
      </c>
      <c r="AO660">
        <v>4322</v>
      </c>
      <c r="AQ660">
        <v>124007</v>
      </c>
      <c r="AR660">
        <v>53160001</v>
      </c>
      <c r="AS660" t="s">
        <v>1895</v>
      </c>
      <c r="AT660" t="s">
        <v>119</v>
      </c>
      <c r="AW660" t="s">
        <v>340</v>
      </c>
      <c r="AX660" t="s">
        <v>340</v>
      </c>
      <c r="AY660" t="s">
        <v>341</v>
      </c>
      <c r="AZ660">
        <v>0</v>
      </c>
      <c r="BY660" t="s">
        <v>342</v>
      </c>
      <c r="EQ660">
        <v>252959</v>
      </c>
      <c r="ER660" t="s">
        <v>2599</v>
      </c>
      <c r="EV660">
        <v>17284594</v>
      </c>
      <c r="EW660">
        <v>928</v>
      </c>
      <c r="EX660">
        <v>219073</v>
      </c>
      <c r="EY660" t="s">
        <v>4386</v>
      </c>
      <c r="EZ660">
        <v>1</v>
      </c>
      <c r="FC660">
        <v>53160001</v>
      </c>
      <c r="FD660" t="s">
        <v>119</v>
      </c>
    </row>
    <row r="661" spans="1:160" x14ac:dyDescent="0.3">
      <c r="A661" t="str">
        <f>VLOOKUP(B661,Table2[],3,FALSE)</f>
        <v>Digital</v>
      </c>
      <c r="B661" t="str">
        <f>IF(OR(ISNUMBER(FIND("QVC",Z661)),ISNUMBER(FIND("QVC",AL661))),"QVC",IF(OR(ISNUMBER(FIND("NCO",H661)),ISNUMBER(FIND("NCO",Y661))), "NCO", IF(AL661="consumer","PMD.com",VLOOKUP(LEFT(H661,2),Tables!$E$1:$F$11,2,FALSE))))</f>
        <v>PMD.com</v>
      </c>
      <c r="C661">
        <f t="shared" si="31"/>
        <v>52230001</v>
      </c>
      <c r="D661">
        <f t="shared" si="32"/>
        <v>1</v>
      </c>
      <c r="E661" t="str">
        <f t="shared" ca="1" si="30"/>
        <v>shifted orders shipped</v>
      </c>
      <c r="F661" t="s">
        <v>3539</v>
      </c>
      <c r="G661" t="s">
        <v>335</v>
      </c>
      <c r="H661" t="s">
        <v>3180</v>
      </c>
      <c r="I661" s="6">
        <v>44011.418738425928</v>
      </c>
      <c r="J661" t="s">
        <v>16</v>
      </c>
      <c r="K661" s="6">
        <v>44013.281157407408</v>
      </c>
      <c r="M661" t="s">
        <v>4387</v>
      </c>
      <c r="N661" t="s">
        <v>4388</v>
      </c>
      <c r="Q661" t="s">
        <v>4389</v>
      </c>
      <c r="R661" t="s">
        <v>389</v>
      </c>
      <c r="S661">
        <v>11577</v>
      </c>
      <c r="T661" t="s">
        <v>338</v>
      </c>
      <c r="U661" t="s">
        <v>530</v>
      </c>
      <c r="W661" t="s">
        <v>4390</v>
      </c>
      <c r="Z661" t="s">
        <v>4387</v>
      </c>
      <c r="AA661" t="s">
        <v>4388</v>
      </c>
      <c r="AD661" t="s">
        <v>4389</v>
      </c>
      <c r="AE661" t="s">
        <v>389</v>
      </c>
      <c r="AF661">
        <v>11577</v>
      </c>
      <c r="AG661" t="s">
        <v>338</v>
      </c>
      <c r="AH661" t="s">
        <v>530</v>
      </c>
      <c r="AJ661" t="s">
        <v>4390</v>
      </c>
      <c r="AL661" t="s">
        <v>339</v>
      </c>
      <c r="AM661">
        <v>1</v>
      </c>
      <c r="AN661">
        <v>1</v>
      </c>
      <c r="AO661">
        <v>1194</v>
      </c>
      <c r="AQ661">
        <v>124434</v>
      </c>
      <c r="AR661">
        <v>52230001</v>
      </c>
      <c r="AS661" t="s">
        <v>105</v>
      </c>
      <c r="AT661" t="s">
        <v>106</v>
      </c>
      <c r="AW661" t="s">
        <v>340</v>
      </c>
      <c r="AX661" t="s">
        <v>340</v>
      </c>
      <c r="AY661" t="s">
        <v>341</v>
      </c>
      <c r="AZ661">
        <v>0</v>
      </c>
      <c r="BY661" t="s">
        <v>342</v>
      </c>
      <c r="EQ661">
        <v>247324</v>
      </c>
      <c r="ER661" t="s">
        <v>3181</v>
      </c>
      <c r="EV661">
        <v>17285774</v>
      </c>
      <c r="EW661">
        <v>928</v>
      </c>
      <c r="EX661">
        <v>220331</v>
      </c>
      <c r="EY661" t="s">
        <v>4391</v>
      </c>
      <c r="EZ661">
        <v>1</v>
      </c>
      <c r="FC661">
        <v>52230001</v>
      </c>
      <c r="FD661" t="s">
        <v>106</v>
      </c>
    </row>
    <row r="662" spans="1:160" x14ac:dyDescent="0.3">
      <c r="A662" t="str">
        <f>VLOOKUP(B662,Table2[],3,FALSE)</f>
        <v>Digital</v>
      </c>
      <c r="B662" t="str">
        <f>IF(OR(ISNUMBER(FIND("QVC",Z662)),ISNUMBER(FIND("QVC",AL662))),"QVC",IF(OR(ISNUMBER(FIND("NCO",H662)),ISNUMBER(FIND("NCO",Y662))), "NCO", IF(AL662="consumer","PMD.com",VLOOKUP(LEFT(H662,2),Tables!$E$1:$F$11,2,FALSE))))</f>
        <v>PMD.com</v>
      </c>
      <c r="C662">
        <f t="shared" si="31"/>
        <v>5358</v>
      </c>
      <c r="D662">
        <f t="shared" si="32"/>
        <v>1</v>
      </c>
      <c r="E662" t="str">
        <f t="shared" ca="1" si="30"/>
        <v>shifted orders shipped</v>
      </c>
      <c r="F662" t="s">
        <v>3539</v>
      </c>
      <c r="G662" t="s">
        <v>335</v>
      </c>
      <c r="H662" t="s">
        <v>3180</v>
      </c>
      <c r="I662" s="6">
        <v>44011.418738425928</v>
      </c>
      <c r="J662" t="s">
        <v>16</v>
      </c>
      <c r="K662" s="6">
        <v>44013.281157407408</v>
      </c>
      <c r="M662" t="s">
        <v>4387</v>
      </c>
      <c r="N662" t="s">
        <v>4388</v>
      </c>
      <c r="Q662" t="s">
        <v>4389</v>
      </c>
      <c r="R662" t="s">
        <v>389</v>
      </c>
      <c r="S662">
        <v>11577</v>
      </c>
      <c r="T662" t="s">
        <v>338</v>
      </c>
      <c r="U662" t="s">
        <v>530</v>
      </c>
      <c r="W662" t="s">
        <v>4390</v>
      </c>
      <c r="Z662" t="s">
        <v>4387</v>
      </c>
      <c r="AA662" t="s">
        <v>4388</v>
      </c>
      <c r="AD662" t="s">
        <v>4389</v>
      </c>
      <c r="AE662" t="s">
        <v>389</v>
      </c>
      <c r="AF662">
        <v>11577</v>
      </c>
      <c r="AG662" t="s">
        <v>338</v>
      </c>
      <c r="AH662" t="s">
        <v>530</v>
      </c>
      <c r="AJ662" t="s">
        <v>4390</v>
      </c>
      <c r="AL662" t="s">
        <v>339</v>
      </c>
      <c r="AM662">
        <v>1</v>
      </c>
      <c r="AN662">
        <v>1</v>
      </c>
      <c r="AO662">
        <v>7390</v>
      </c>
      <c r="AQ662">
        <v>124522</v>
      </c>
      <c r="AR662">
        <v>5358</v>
      </c>
      <c r="AS662" t="s">
        <v>2281</v>
      </c>
      <c r="AT662" t="s">
        <v>73</v>
      </c>
      <c r="AW662" t="s">
        <v>340</v>
      </c>
      <c r="AX662" t="s">
        <v>340</v>
      </c>
      <c r="AY662" t="s">
        <v>351</v>
      </c>
      <c r="AZ662" t="s">
        <v>434</v>
      </c>
      <c r="BY662" t="s">
        <v>342</v>
      </c>
      <c r="EQ662">
        <v>252041</v>
      </c>
      <c r="ER662" t="s">
        <v>3181</v>
      </c>
      <c r="EV662">
        <v>17285774</v>
      </c>
      <c r="EW662">
        <v>928</v>
      </c>
      <c r="EX662">
        <v>220331</v>
      </c>
      <c r="EY662" t="s">
        <v>4391</v>
      </c>
      <c r="EZ662">
        <v>1</v>
      </c>
      <c r="FC662">
        <v>5358</v>
      </c>
      <c r="FD662" t="s">
        <v>73</v>
      </c>
    </row>
    <row r="663" spans="1:160" x14ac:dyDescent="0.3">
      <c r="A663" t="str">
        <f>VLOOKUP(B663,Table2[],3,FALSE)</f>
        <v>Digital</v>
      </c>
      <c r="B663" t="str">
        <f>IF(OR(ISNUMBER(FIND("QVC",Z663)),ISNUMBER(FIND("QVC",AL663))),"QVC",IF(OR(ISNUMBER(FIND("NCO",H663)),ISNUMBER(FIND("NCO",Y663))), "NCO", IF(AL663="consumer","PMD.com",VLOOKUP(LEFT(H663,2),Tables!$E$1:$F$11,2,FALSE))))</f>
        <v>PMD.com</v>
      </c>
      <c r="C663">
        <f t="shared" si="31"/>
        <v>52430001</v>
      </c>
      <c r="D663">
        <f t="shared" si="32"/>
        <v>1</v>
      </c>
      <c r="E663" t="str">
        <f t="shared" ca="1" si="30"/>
        <v>shifted orders shipped</v>
      </c>
      <c r="F663" t="s">
        <v>3539</v>
      </c>
      <c r="G663" t="s">
        <v>335</v>
      </c>
      <c r="H663" t="s">
        <v>3180</v>
      </c>
      <c r="I663" s="6">
        <v>44011.418738425928</v>
      </c>
      <c r="J663" t="s">
        <v>16</v>
      </c>
      <c r="K663" s="6">
        <v>44013.281157407408</v>
      </c>
      <c r="M663" t="s">
        <v>4387</v>
      </c>
      <c r="N663" t="s">
        <v>4388</v>
      </c>
      <c r="Q663" t="s">
        <v>4389</v>
      </c>
      <c r="R663" t="s">
        <v>389</v>
      </c>
      <c r="S663">
        <v>11577</v>
      </c>
      <c r="T663" t="s">
        <v>338</v>
      </c>
      <c r="U663" t="s">
        <v>530</v>
      </c>
      <c r="W663" t="s">
        <v>4390</v>
      </c>
      <c r="Z663" t="s">
        <v>4387</v>
      </c>
      <c r="AA663" t="s">
        <v>4388</v>
      </c>
      <c r="AD663" t="s">
        <v>4389</v>
      </c>
      <c r="AE663" t="s">
        <v>389</v>
      </c>
      <c r="AF663">
        <v>11577</v>
      </c>
      <c r="AG663" t="s">
        <v>338</v>
      </c>
      <c r="AH663" t="s">
        <v>530</v>
      </c>
      <c r="AJ663" t="s">
        <v>4390</v>
      </c>
      <c r="AL663" t="s">
        <v>339</v>
      </c>
      <c r="AM663">
        <v>1</v>
      </c>
      <c r="AN663">
        <v>1</v>
      </c>
      <c r="AO663">
        <v>12063</v>
      </c>
      <c r="AQ663">
        <v>127155</v>
      </c>
      <c r="AR663">
        <v>52430001</v>
      </c>
      <c r="AS663" t="s">
        <v>927</v>
      </c>
      <c r="AT663" t="s">
        <v>75</v>
      </c>
      <c r="AW663" t="s">
        <v>340</v>
      </c>
      <c r="AX663" t="s">
        <v>340</v>
      </c>
      <c r="AY663" t="s">
        <v>357</v>
      </c>
      <c r="AZ663" t="s">
        <v>363</v>
      </c>
      <c r="BY663" t="s">
        <v>342</v>
      </c>
      <c r="EQ663">
        <v>249990</v>
      </c>
      <c r="ER663" t="s">
        <v>3181</v>
      </c>
      <c r="EV663">
        <v>17285774</v>
      </c>
      <c r="EW663">
        <v>928</v>
      </c>
      <c r="EX663">
        <v>220331</v>
      </c>
      <c r="EY663" t="s">
        <v>4391</v>
      </c>
      <c r="EZ663">
        <v>1</v>
      </c>
      <c r="FC663">
        <v>95385</v>
      </c>
      <c r="FD663" t="s">
        <v>3531</v>
      </c>
    </row>
    <row r="664" spans="1:160" x14ac:dyDescent="0.3">
      <c r="A664" t="str">
        <f>VLOOKUP(B664,Table2[],3,FALSE)</f>
        <v>Digital</v>
      </c>
      <c r="B664" t="str">
        <f>IF(OR(ISNUMBER(FIND("QVC",Z664)),ISNUMBER(FIND("QVC",AL664))),"QVC",IF(OR(ISNUMBER(FIND("NCO",H664)),ISNUMBER(FIND("NCO",Y664))), "NCO", IF(AL664="consumer","PMD.com",VLOOKUP(LEFT(H664,2),Tables!$E$1:$F$11,2,FALSE))))</f>
        <v>PMD.com</v>
      </c>
      <c r="C664">
        <f t="shared" si="31"/>
        <v>5341</v>
      </c>
      <c r="D664">
        <f t="shared" si="32"/>
        <v>1</v>
      </c>
      <c r="E664" t="str">
        <f t="shared" ca="1" si="30"/>
        <v>shifted orders shipped</v>
      </c>
      <c r="F664" t="s">
        <v>3539</v>
      </c>
      <c r="G664" t="s">
        <v>335</v>
      </c>
      <c r="H664" t="s">
        <v>2598</v>
      </c>
      <c r="I664" s="6">
        <v>44008.616689814815</v>
      </c>
      <c r="J664" t="s">
        <v>16</v>
      </c>
      <c r="K664" s="6">
        <v>44013.281157407408</v>
      </c>
      <c r="M664" t="s">
        <v>4383</v>
      </c>
      <c r="N664" t="s">
        <v>4384</v>
      </c>
      <c r="Q664" t="s">
        <v>1772</v>
      </c>
      <c r="R664" t="s">
        <v>378</v>
      </c>
      <c r="S664">
        <v>48114</v>
      </c>
      <c r="T664" t="s">
        <v>338</v>
      </c>
      <c r="U664" t="s">
        <v>530</v>
      </c>
      <c r="W664" t="s">
        <v>4385</v>
      </c>
      <c r="Z664" t="s">
        <v>4383</v>
      </c>
      <c r="AA664" t="s">
        <v>4384</v>
      </c>
      <c r="AD664" t="s">
        <v>1772</v>
      </c>
      <c r="AE664" t="s">
        <v>378</v>
      </c>
      <c r="AF664">
        <v>48114</v>
      </c>
      <c r="AG664" t="s">
        <v>338</v>
      </c>
      <c r="AH664" t="s">
        <v>530</v>
      </c>
      <c r="AJ664" t="s">
        <v>4385</v>
      </c>
      <c r="AL664" t="s">
        <v>339</v>
      </c>
      <c r="AM664">
        <v>1</v>
      </c>
      <c r="AN664">
        <v>1</v>
      </c>
      <c r="AO664">
        <v>15156</v>
      </c>
      <c r="AQ664">
        <v>124187</v>
      </c>
      <c r="AR664">
        <v>5341</v>
      </c>
      <c r="AS664" t="s">
        <v>831</v>
      </c>
      <c r="AT664" t="s">
        <v>82</v>
      </c>
      <c r="AW664" t="s">
        <v>340</v>
      </c>
      <c r="AX664" t="s">
        <v>340</v>
      </c>
      <c r="AY664" t="s">
        <v>345</v>
      </c>
      <c r="AZ664" t="s">
        <v>346</v>
      </c>
      <c r="BY664" t="s">
        <v>342</v>
      </c>
      <c r="EQ664">
        <v>244247</v>
      </c>
      <c r="ER664" t="s">
        <v>2599</v>
      </c>
      <c r="EV664">
        <v>17284594</v>
      </c>
      <c r="EW664">
        <v>928</v>
      </c>
      <c r="EX664">
        <v>219073</v>
      </c>
      <c r="EY664" t="s">
        <v>4386</v>
      </c>
      <c r="EZ664">
        <v>1</v>
      </c>
      <c r="FC664">
        <v>95071</v>
      </c>
      <c r="FD664" t="s">
        <v>1477</v>
      </c>
    </row>
    <row r="665" spans="1:160" x14ac:dyDescent="0.3">
      <c r="A665" t="str">
        <f>VLOOKUP(B665,Table2[],3,FALSE)</f>
        <v>Digital</v>
      </c>
      <c r="B665" t="str">
        <f>IF(OR(ISNUMBER(FIND("QVC",Z665)),ISNUMBER(FIND("QVC",AL665))),"QVC",IF(OR(ISNUMBER(FIND("NCO",H665)),ISNUMBER(FIND("NCO",Y665))), "NCO", IF(AL665="consumer","PMD.com",VLOOKUP(LEFT(H665,2),Tables!$E$1:$F$11,2,FALSE))))</f>
        <v>PMD.com</v>
      </c>
      <c r="C665">
        <f t="shared" si="31"/>
        <v>5354</v>
      </c>
      <c r="D665">
        <f t="shared" si="32"/>
        <v>1</v>
      </c>
      <c r="E665" t="str">
        <f t="shared" ca="1" si="30"/>
        <v>shifted orders shipped</v>
      </c>
      <c r="F665" t="s">
        <v>3539</v>
      </c>
      <c r="G665" t="s">
        <v>335</v>
      </c>
      <c r="H665" t="s">
        <v>3180</v>
      </c>
      <c r="I665" s="6">
        <v>44011.418738425928</v>
      </c>
      <c r="J665" t="s">
        <v>16</v>
      </c>
      <c r="K665" s="6">
        <v>44013.281157407408</v>
      </c>
      <c r="M665" t="s">
        <v>4387</v>
      </c>
      <c r="N665" t="s">
        <v>4388</v>
      </c>
      <c r="Q665" t="s">
        <v>4389</v>
      </c>
      <c r="R665" t="s">
        <v>389</v>
      </c>
      <c r="S665">
        <v>11577</v>
      </c>
      <c r="T665" t="s">
        <v>338</v>
      </c>
      <c r="U665" t="s">
        <v>530</v>
      </c>
      <c r="W665" t="s">
        <v>4390</v>
      </c>
      <c r="Z665" t="s">
        <v>4387</v>
      </c>
      <c r="AA665" t="s">
        <v>4388</v>
      </c>
      <c r="AD665" t="s">
        <v>4389</v>
      </c>
      <c r="AE665" t="s">
        <v>389</v>
      </c>
      <c r="AF665">
        <v>11577</v>
      </c>
      <c r="AG665" t="s">
        <v>338</v>
      </c>
      <c r="AH665" t="s">
        <v>530</v>
      </c>
      <c r="AJ665" t="s">
        <v>4390</v>
      </c>
      <c r="AL665" t="s">
        <v>339</v>
      </c>
      <c r="AM665">
        <v>1</v>
      </c>
      <c r="AN665">
        <v>1</v>
      </c>
      <c r="AO665">
        <v>5214</v>
      </c>
      <c r="AQ665">
        <v>124518</v>
      </c>
      <c r="AR665">
        <v>5354</v>
      </c>
      <c r="AS665" t="s">
        <v>1753</v>
      </c>
      <c r="AT665" t="s">
        <v>103</v>
      </c>
      <c r="AW665" t="s">
        <v>340</v>
      </c>
      <c r="AX665" t="s">
        <v>340</v>
      </c>
      <c r="AY665" t="s">
        <v>351</v>
      </c>
      <c r="AZ665" t="s">
        <v>415</v>
      </c>
      <c r="BY665" t="s">
        <v>342</v>
      </c>
      <c r="EQ665">
        <v>249176</v>
      </c>
      <c r="ER665" t="s">
        <v>3181</v>
      </c>
      <c r="EV665">
        <v>17285774</v>
      </c>
      <c r="EW665">
        <v>928</v>
      </c>
      <c r="EX665">
        <v>220331</v>
      </c>
      <c r="EY665" t="s">
        <v>4391</v>
      </c>
      <c r="EZ665">
        <v>1</v>
      </c>
      <c r="FC665">
        <v>5354</v>
      </c>
      <c r="FD665" t="s">
        <v>103</v>
      </c>
    </row>
    <row r="666" spans="1:160" x14ac:dyDescent="0.3">
      <c r="A666" t="str">
        <f>VLOOKUP(B666,Table2[],3,FALSE)</f>
        <v>Digital</v>
      </c>
      <c r="B666" t="str">
        <f>IF(OR(ISNUMBER(FIND("QVC",Z666)),ISNUMBER(FIND("QVC",AL666))),"QVC",IF(OR(ISNUMBER(FIND("NCO",H666)),ISNUMBER(FIND("NCO",Y666))), "NCO", IF(AL666="consumer","PMD.com",VLOOKUP(LEFT(H666,2),Tables!$E$1:$F$11,2,FALSE))))</f>
        <v>PMD.com</v>
      </c>
      <c r="C666">
        <f t="shared" si="31"/>
        <v>53920001</v>
      </c>
      <c r="D666">
        <f t="shared" si="32"/>
        <v>1</v>
      </c>
      <c r="E666" t="str">
        <f t="shared" ca="1" si="30"/>
        <v>shifted orders shipped</v>
      </c>
      <c r="F666" t="s">
        <v>3539</v>
      </c>
      <c r="G666" t="s">
        <v>335</v>
      </c>
      <c r="H666" t="s">
        <v>3180</v>
      </c>
      <c r="I666" s="6">
        <v>44011.418738425928</v>
      </c>
      <c r="J666" t="s">
        <v>16</v>
      </c>
      <c r="K666" s="6">
        <v>44013.281157407408</v>
      </c>
      <c r="M666" t="s">
        <v>4387</v>
      </c>
      <c r="N666" t="s">
        <v>4388</v>
      </c>
      <c r="Q666" t="s">
        <v>4389</v>
      </c>
      <c r="R666" t="s">
        <v>389</v>
      </c>
      <c r="S666">
        <v>11577</v>
      </c>
      <c r="T666" t="s">
        <v>338</v>
      </c>
      <c r="U666" t="s">
        <v>530</v>
      </c>
      <c r="W666" t="s">
        <v>4390</v>
      </c>
      <c r="Z666" t="s">
        <v>4387</v>
      </c>
      <c r="AA666" t="s">
        <v>4388</v>
      </c>
      <c r="AD666" t="s">
        <v>4389</v>
      </c>
      <c r="AE666" t="s">
        <v>389</v>
      </c>
      <c r="AF666">
        <v>11577</v>
      </c>
      <c r="AG666" t="s">
        <v>338</v>
      </c>
      <c r="AH666" t="s">
        <v>530</v>
      </c>
      <c r="AJ666" t="s">
        <v>4390</v>
      </c>
      <c r="AL666" t="s">
        <v>339</v>
      </c>
      <c r="AM666">
        <v>1</v>
      </c>
      <c r="AN666">
        <v>1</v>
      </c>
      <c r="AO666">
        <v>14899</v>
      </c>
      <c r="AQ666">
        <v>124468</v>
      </c>
      <c r="AR666">
        <v>53920001</v>
      </c>
      <c r="AS666">
        <v>9000000</v>
      </c>
      <c r="AT666" t="s">
        <v>40</v>
      </c>
      <c r="AW666" t="s">
        <v>343</v>
      </c>
      <c r="BY666" t="s">
        <v>342</v>
      </c>
      <c r="EQ666">
        <v>243396</v>
      </c>
      <c r="ER666" t="s">
        <v>3181</v>
      </c>
      <c r="EV666">
        <v>17285774</v>
      </c>
      <c r="EW666">
        <v>928</v>
      </c>
      <c r="EX666">
        <v>220331</v>
      </c>
      <c r="EY666" t="s">
        <v>4391</v>
      </c>
      <c r="EZ666">
        <v>1</v>
      </c>
      <c r="FC666">
        <v>95385</v>
      </c>
      <c r="FD666" t="s">
        <v>3531</v>
      </c>
    </row>
    <row r="667" spans="1:160" x14ac:dyDescent="0.3">
      <c r="A667" t="str">
        <f>VLOOKUP(B667,Table2[],3,FALSE)</f>
        <v>Digital</v>
      </c>
      <c r="B667" t="str">
        <f>IF(OR(ISNUMBER(FIND("QVC",Z667)),ISNUMBER(FIND("QVC",AL667))),"QVC",IF(OR(ISNUMBER(FIND("NCO",H667)),ISNUMBER(FIND("NCO",Y667))), "NCO", IF(AL667="consumer","PMD.com",VLOOKUP(LEFT(H667,2),Tables!$E$1:$F$11,2,FALSE))))</f>
        <v>PMD.com</v>
      </c>
      <c r="C667">
        <f t="shared" si="31"/>
        <v>5358</v>
      </c>
      <c r="D667">
        <f t="shared" si="32"/>
        <v>1</v>
      </c>
      <c r="E667" t="str">
        <f t="shared" ca="1" si="30"/>
        <v>shifted orders shipped</v>
      </c>
      <c r="F667" t="s">
        <v>3539</v>
      </c>
      <c r="G667" t="s">
        <v>335</v>
      </c>
      <c r="H667" t="s">
        <v>2598</v>
      </c>
      <c r="I667" s="6">
        <v>44008.616689814815</v>
      </c>
      <c r="J667" t="s">
        <v>16</v>
      </c>
      <c r="K667" s="6">
        <v>44013.281157407408</v>
      </c>
      <c r="M667" t="s">
        <v>4383</v>
      </c>
      <c r="N667" t="s">
        <v>4384</v>
      </c>
      <c r="Q667" t="s">
        <v>1772</v>
      </c>
      <c r="R667" t="s">
        <v>378</v>
      </c>
      <c r="S667">
        <v>48114</v>
      </c>
      <c r="T667" t="s">
        <v>338</v>
      </c>
      <c r="U667" t="s">
        <v>530</v>
      </c>
      <c r="W667" t="s">
        <v>4385</v>
      </c>
      <c r="Z667" t="s">
        <v>4383</v>
      </c>
      <c r="AA667" t="s">
        <v>4384</v>
      </c>
      <c r="AD667" t="s">
        <v>1772</v>
      </c>
      <c r="AE667" t="s">
        <v>378</v>
      </c>
      <c r="AF667">
        <v>48114</v>
      </c>
      <c r="AG667" t="s">
        <v>338</v>
      </c>
      <c r="AH667" t="s">
        <v>530</v>
      </c>
      <c r="AJ667" t="s">
        <v>4385</v>
      </c>
      <c r="AL667" t="s">
        <v>339</v>
      </c>
      <c r="AM667">
        <v>1</v>
      </c>
      <c r="AN667">
        <v>1</v>
      </c>
      <c r="AO667">
        <v>7390</v>
      </c>
      <c r="AQ667">
        <v>124522</v>
      </c>
      <c r="AR667">
        <v>5358</v>
      </c>
      <c r="AS667" t="s">
        <v>2281</v>
      </c>
      <c r="AT667" t="s">
        <v>73</v>
      </c>
      <c r="AW667" t="s">
        <v>340</v>
      </c>
      <c r="AX667" t="s">
        <v>340</v>
      </c>
      <c r="AY667" t="s">
        <v>351</v>
      </c>
      <c r="AZ667" t="s">
        <v>434</v>
      </c>
      <c r="BY667" t="s">
        <v>342</v>
      </c>
      <c r="EQ667">
        <v>252041</v>
      </c>
      <c r="ER667" t="s">
        <v>2599</v>
      </c>
      <c r="EV667">
        <v>17284594</v>
      </c>
      <c r="EW667">
        <v>928</v>
      </c>
      <c r="EX667">
        <v>219073</v>
      </c>
      <c r="EY667" t="s">
        <v>4386</v>
      </c>
      <c r="EZ667">
        <v>1</v>
      </c>
      <c r="FC667">
        <v>5358</v>
      </c>
      <c r="FD667" t="s">
        <v>73</v>
      </c>
    </row>
    <row r="668" spans="1:160" x14ac:dyDescent="0.3">
      <c r="A668" t="str">
        <f>VLOOKUP(B668,Table2[],3,FALSE)</f>
        <v>Digital</v>
      </c>
      <c r="B668" t="str">
        <f>IF(OR(ISNUMBER(FIND("QVC",Z668)),ISNUMBER(FIND("QVC",AL668))),"QVC",IF(OR(ISNUMBER(FIND("NCO",H668)),ISNUMBER(FIND("NCO",Y668))), "NCO", IF(AL668="consumer","PMD.com",VLOOKUP(LEFT(H668,2),Tables!$E$1:$F$11,2,FALSE))))</f>
        <v>PMD.com</v>
      </c>
      <c r="C668">
        <f t="shared" si="31"/>
        <v>5341030</v>
      </c>
      <c r="D668">
        <f t="shared" si="32"/>
        <v>1</v>
      </c>
      <c r="E668" t="str">
        <f t="shared" ca="1" si="30"/>
        <v>shifted orders shipped</v>
      </c>
      <c r="F668" t="s">
        <v>3539</v>
      </c>
      <c r="G668" t="s">
        <v>335</v>
      </c>
      <c r="H668" t="s">
        <v>3180</v>
      </c>
      <c r="I668" s="6">
        <v>44011.418738425928</v>
      </c>
      <c r="J668" t="s">
        <v>16</v>
      </c>
      <c r="K668" s="6">
        <v>44013.281157407408</v>
      </c>
      <c r="M668" t="s">
        <v>4387</v>
      </c>
      <c r="N668" t="s">
        <v>4388</v>
      </c>
      <c r="Q668" t="s">
        <v>4389</v>
      </c>
      <c r="R668" t="s">
        <v>389</v>
      </c>
      <c r="S668">
        <v>11577</v>
      </c>
      <c r="T668" t="s">
        <v>338</v>
      </c>
      <c r="U668" t="s">
        <v>530</v>
      </c>
      <c r="W668" t="s">
        <v>4390</v>
      </c>
      <c r="Z668" t="s">
        <v>4387</v>
      </c>
      <c r="AA668" t="s">
        <v>4388</v>
      </c>
      <c r="AD668" t="s">
        <v>4389</v>
      </c>
      <c r="AE668" t="s">
        <v>389</v>
      </c>
      <c r="AF668">
        <v>11577</v>
      </c>
      <c r="AG668" t="s">
        <v>338</v>
      </c>
      <c r="AH668" t="s">
        <v>530</v>
      </c>
      <c r="AJ668" t="s">
        <v>4390</v>
      </c>
      <c r="AL668" t="s">
        <v>339</v>
      </c>
      <c r="AM668">
        <v>1</v>
      </c>
      <c r="AN668">
        <v>1</v>
      </c>
      <c r="AO668">
        <v>12859</v>
      </c>
      <c r="AQ668">
        <v>124642</v>
      </c>
      <c r="AR668">
        <v>5341030</v>
      </c>
      <c r="AS668" t="s">
        <v>925</v>
      </c>
      <c r="AT668" t="s">
        <v>926</v>
      </c>
      <c r="AW668" t="s">
        <v>366</v>
      </c>
      <c r="AX668" t="s">
        <v>366</v>
      </c>
      <c r="AY668" t="s">
        <v>345</v>
      </c>
      <c r="AZ668" t="s">
        <v>346</v>
      </c>
      <c r="BY668" t="s">
        <v>342</v>
      </c>
      <c r="EQ668">
        <v>243275</v>
      </c>
      <c r="ER668" t="s">
        <v>3181</v>
      </c>
      <c r="EV668">
        <v>17285774</v>
      </c>
      <c r="EW668">
        <v>928</v>
      </c>
      <c r="EX668">
        <v>220331</v>
      </c>
      <c r="EY668" t="s">
        <v>4391</v>
      </c>
      <c r="EZ668">
        <v>1</v>
      </c>
      <c r="FC668">
        <v>95385</v>
      </c>
      <c r="FD668" t="s">
        <v>3531</v>
      </c>
    </row>
    <row r="669" spans="1:160" x14ac:dyDescent="0.3">
      <c r="A669" t="str">
        <f>VLOOKUP(B669,Table2[],3,FALSE)</f>
        <v>Digital</v>
      </c>
      <c r="B669" t="str">
        <f>IF(OR(ISNUMBER(FIND("QVC",Z669)),ISNUMBER(FIND("QVC",AL669))),"QVC",IF(OR(ISNUMBER(FIND("NCO",H669)),ISNUMBER(FIND("NCO",Y669))), "NCO", IF(AL669="consumer","PMD.com",VLOOKUP(LEFT(H669,2),Tables!$E$1:$F$11,2,FALSE))))</f>
        <v>PMD.com</v>
      </c>
      <c r="C669">
        <f t="shared" si="31"/>
        <v>51010001</v>
      </c>
      <c r="D669">
        <f t="shared" si="32"/>
        <v>1</v>
      </c>
      <c r="E669" t="str">
        <f t="shared" ca="1" si="30"/>
        <v>shifted orders shipped</v>
      </c>
      <c r="F669" t="s">
        <v>3539</v>
      </c>
      <c r="G669" t="s">
        <v>335</v>
      </c>
      <c r="H669" t="s">
        <v>3180</v>
      </c>
      <c r="I669" s="6">
        <v>44011.418738425928</v>
      </c>
      <c r="J669" t="s">
        <v>16</v>
      </c>
      <c r="K669" s="6">
        <v>44013.281157407408</v>
      </c>
      <c r="M669" t="s">
        <v>4387</v>
      </c>
      <c r="N669" t="s">
        <v>4388</v>
      </c>
      <c r="Q669" t="s">
        <v>4389</v>
      </c>
      <c r="R669" t="s">
        <v>389</v>
      </c>
      <c r="S669">
        <v>11577</v>
      </c>
      <c r="T669" t="s">
        <v>338</v>
      </c>
      <c r="U669" t="s">
        <v>530</v>
      </c>
      <c r="W669" t="s">
        <v>4390</v>
      </c>
      <c r="Z669" t="s">
        <v>4387</v>
      </c>
      <c r="AA669" t="s">
        <v>4388</v>
      </c>
      <c r="AD669" t="s">
        <v>4389</v>
      </c>
      <c r="AE669" t="s">
        <v>389</v>
      </c>
      <c r="AF669">
        <v>11577</v>
      </c>
      <c r="AG669" t="s">
        <v>338</v>
      </c>
      <c r="AH669" t="s">
        <v>530</v>
      </c>
      <c r="AJ669" t="s">
        <v>4390</v>
      </c>
      <c r="AL669" t="s">
        <v>339</v>
      </c>
      <c r="AM669">
        <v>1</v>
      </c>
      <c r="AN669">
        <v>1</v>
      </c>
      <c r="AO669">
        <v>8743</v>
      </c>
      <c r="AQ669">
        <v>123868</v>
      </c>
      <c r="AR669">
        <v>51010001</v>
      </c>
      <c r="AS669" t="s">
        <v>48</v>
      </c>
      <c r="AT669" t="s">
        <v>49</v>
      </c>
      <c r="AW669" t="s">
        <v>340</v>
      </c>
      <c r="AX669" t="s">
        <v>340</v>
      </c>
      <c r="AY669" t="s">
        <v>357</v>
      </c>
      <c r="AZ669" t="s">
        <v>363</v>
      </c>
      <c r="BY669" t="s">
        <v>342</v>
      </c>
      <c r="EQ669">
        <v>251450</v>
      </c>
      <c r="ER669" t="s">
        <v>3181</v>
      </c>
      <c r="EV669">
        <v>17285774</v>
      </c>
      <c r="EW669">
        <v>928</v>
      </c>
      <c r="EX669">
        <v>220331</v>
      </c>
      <c r="EY669" t="s">
        <v>4391</v>
      </c>
      <c r="EZ669">
        <v>1</v>
      </c>
      <c r="FC669">
        <v>51010001</v>
      </c>
      <c r="FD669" t="s">
        <v>49</v>
      </c>
    </row>
    <row r="670" spans="1:160" x14ac:dyDescent="0.3">
      <c r="A670" t="str">
        <f>VLOOKUP(B670,Table2[],3,FALSE)</f>
        <v>Digital</v>
      </c>
      <c r="B670" t="str">
        <f>IF(OR(ISNUMBER(FIND("QVC",Z670)),ISNUMBER(FIND("QVC",AL670))),"QVC",IF(OR(ISNUMBER(FIND("NCO",H670)),ISNUMBER(FIND("NCO",Y670))), "NCO", IF(AL670="consumer","PMD.com",VLOOKUP(LEFT(H670,2),Tables!$E$1:$F$11,2,FALSE))))</f>
        <v>PMD.com</v>
      </c>
      <c r="C670">
        <f t="shared" si="31"/>
        <v>53200001</v>
      </c>
      <c r="D670">
        <f t="shared" si="32"/>
        <v>1</v>
      </c>
      <c r="E670" t="str">
        <f t="shared" ca="1" si="30"/>
        <v>shifted orders shipped</v>
      </c>
      <c r="F670" t="s">
        <v>3539</v>
      </c>
      <c r="G670" t="s">
        <v>335</v>
      </c>
      <c r="H670" t="s">
        <v>2598</v>
      </c>
      <c r="I670" s="6">
        <v>44008.616689814815</v>
      </c>
      <c r="J670" t="s">
        <v>16</v>
      </c>
      <c r="K670" s="6">
        <v>44013.281157407408</v>
      </c>
      <c r="M670" t="s">
        <v>4383</v>
      </c>
      <c r="N670" t="s">
        <v>4384</v>
      </c>
      <c r="Q670" t="s">
        <v>1772</v>
      </c>
      <c r="R670" t="s">
        <v>378</v>
      </c>
      <c r="S670">
        <v>48114</v>
      </c>
      <c r="T670" t="s">
        <v>338</v>
      </c>
      <c r="U670" t="s">
        <v>530</v>
      </c>
      <c r="W670" t="s">
        <v>4385</v>
      </c>
      <c r="Z670" t="s">
        <v>4383</v>
      </c>
      <c r="AA670" t="s">
        <v>4384</v>
      </c>
      <c r="AD670" t="s">
        <v>1772</v>
      </c>
      <c r="AE670" t="s">
        <v>378</v>
      </c>
      <c r="AF670">
        <v>48114</v>
      </c>
      <c r="AG670" t="s">
        <v>338</v>
      </c>
      <c r="AH670" t="s">
        <v>530</v>
      </c>
      <c r="AJ670" t="s">
        <v>4385</v>
      </c>
      <c r="AL670" t="s">
        <v>339</v>
      </c>
      <c r="AM670">
        <v>1</v>
      </c>
      <c r="AN670">
        <v>1</v>
      </c>
      <c r="AO670">
        <v>15189</v>
      </c>
      <c r="AQ670">
        <v>123906</v>
      </c>
      <c r="AR670">
        <v>53200001</v>
      </c>
      <c r="AS670" t="s">
        <v>973</v>
      </c>
      <c r="AT670" t="s">
        <v>50</v>
      </c>
      <c r="AW670" t="s">
        <v>340</v>
      </c>
      <c r="AX670" t="s">
        <v>340</v>
      </c>
      <c r="AY670" t="s">
        <v>357</v>
      </c>
      <c r="AZ670" t="s">
        <v>363</v>
      </c>
      <c r="BY670" t="s">
        <v>342</v>
      </c>
      <c r="EQ670">
        <v>252156</v>
      </c>
      <c r="ER670" t="s">
        <v>2599</v>
      </c>
      <c r="EV670">
        <v>17284594</v>
      </c>
      <c r="EW670">
        <v>928</v>
      </c>
      <c r="EX670">
        <v>219073</v>
      </c>
      <c r="EY670" t="s">
        <v>4386</v>
      </c>
      <c r="EZ670">
        <v>1</v>
      </c>
      <c r="FC670">
        <v>95071</v>
      </c>
      <c r="FD670" t="s">
        <v>1477</v>
      </c>
    </row>
    <row r="671" spans="1:160" x14ac:dyDescent="0.3">
      <c r="A671" t="str">
        <f>VLOOKUP(B671,Table2[],3,FALSE)</f>
        <v>Digital</v>
      </c>
      <c r="B671" t="str">
        <f>IF(OR(ISNUMBER(FIND("QVC",Z671)),ISNUMBER(FIND("QVC",AL671))),"QVC",IF(OR(ISNUMBER(FIND("NCO",H671)),ISNUMBER(FIND("NCO",Y671))), "NCO", IF(AL671="consumer","PMD.com",VLOOKUP(LEFT(H671,2),Tables!$E$1:$F$11,2,FALSE))))</f>
        <v>PMD.com</v>
      </c>
      <c r="C671">
        <f t="shared" si="31"/>
        <v>51090030</v>
      </c>
      <c r="D671">
        <f t="shared" si="32"/>
        <v>1</v>
      </c>
      <c r="E671" t="str">
        <f t="shared" ca="1" si="30"/>
        <v>shifted orders shipped</v>
      </c>
      <c r="F671" t="s">
        <v>3539</v>
      </c>
      <c r="G671" t="s">
        <v>335</v>
      </c>
      <c r="H671" t="s">
        <v>3180</v>
      </c>
      <c r="I671" s="6">
        <v>44011.418738425928</v>
      </c>
      <c r="J671" t="s">
        <v>16</v>
      </c>
      <c r="K671" s="6">
        <v>44013.281157407408</v>
      </c>
      <c r="M671" t="s">
        <v>4387</v>
      </c>
      <c r="N671" t="s">
        <v>4388</v>
      </c>
      <c r="Q671" t="s">
        <v>4389</v>
      </c>
      <c r="R671" t="s">
        <v>389</v>
      </c>
      <c r="S671">
        <v>11577</v>
      </c>
      <c r="T671" t="s">
        <v>338</v>
      </c>
      <c r="U671" t="s">
        <v>530</v>
      </c>
      <c r="W671" t="s">
        <v>4390</v>
      </c>
      <c r="Z671" t="s">
        <v>4387</v>
      </c>
      <c r="AA671" t="s">
        <v>4388</v>
      </c>
      <c r="AD671" t="s">
        <v>4389</v>
      </c>
      <c r="AE671" t="s">
        <v>389</v>
      </c>
      <c r="AF671">
        <v>11577</v>
      </c>
      <c r="AG671" t="s">
        <v>338</v>
      </c>
      <c r="AH671" t="s">
        <v>530</v>
      </c>
      <c r="AJ671" t="s">
        <v>4390</v>
      </c>
      <c r="AL671" t="s">
        <v>339</v>
      </c>
      <c r="AM671">
        <v>1</v>
      </c>
      <c r="AN671">
        <v>1</v>
      </c>
      <c r="AO671">
        <v>6688</v>
      </c>
      <c r="AQ671">
        <v>125960</v>
      </c>
      <c r="AR671">
        <v>51090030</v>
      </c>
      <c r="AS671" t="s">
        <v>3043</v>
      </c>
      <c r="AT671" t="s">
        <v>628</v>
      </c>
      <c r="AW671" t="s">
        <v>343</v>
      </c>
      <c r="BY671" t="s">
        <v>342</v>
      </c>
      <c r="BZ671" t="b">
        <v>0</v>
      </c>
      <c r="EQ671">
        <v>243047</v>
      </c>
      <c r="ER671" t="s">
        <v>3181</v>
      </c>
      <c r="EV671">
        <v>17285774</v>
      </c>
      <c r="EW671">
        <v>928</v>
      </c>
      <c r="EX671">
        <v>220331</v>
      </c>
      <c r="EY671" t="s">
        <v>4391</v>
      </c>
      <c r="EZ671">
        <v>1</v>
      </c>
      <c r="FC671">
        <v>95385</v>
      </c>
      <c r="FD671" t="s">
        <v>3531</v>
      </c>
    </row>
    <row r="672" spans="1:160" x14ac:dyDescent="0.3">
      <c r="A672" t="str">
        <f>VLOOKUP(B672,Table2[],3,FALSE)</f>
        <v>Digital</v>
      </c>
      <c r="B672" t="str">
        <f>IF(OR(ISNUMBER(FIND("QVC",Z672)),ISNUMBER(FIND("QVC",AL672))),"QVC",IF(OR(ISNUMBER(FIND("NCO",H672)),ISNUMBER(FIND("NCO",Y672))), "NCO", IF(AL672="consumer","PMD.com",VLOOKUP(LEFT(H672,2),Tables!$E$1:$F$11,2,FALSE))))</f>
        <v>PMD.com</v>
      </c>
      <c r="C672">
        <f t="shared" si="31"/>
        <v>58030001</v>
      </c>
      <c r="D672">
        <f t="shared" si="32"/>
        <v>1</v>
      </c>
      <c r="E672" t="str">
        <f t="shared" ca="1" si="30"/>
        <v>shifted orders shipped</v>
      </c>
      <c r="F672" t="s">
        <v>3539</v>
      </c>
      <c r="G672" t="s">
        <v>335</v>
      </c>
      <c r="H672" t="s">
        <v>3328</v>
      </c>
      <c r="I672" s="6">
        <v>44011.495057870372</v>
      </c>
      <c r="J672" t="s">
        <v>16</v>
      </c>
      <c r="K672" s="6">
        <v>44013.2812962963</v>
      </c>
      <c r="M672" t="s">
        <v>4392</v>
      </c>
      <c r="N672" t="s">
        <v>4393</v>
      </c>
      <c r="Q672" t="s">
        <v>4394</v>
      </c>
      <c r="R672" t="s">
        <v>413</v>
      </c>
      <c r="S672">
        <v>38326</v>
      </c>
      <c r="T672" t="s">
        <v>338</v>
      </c>
      <c r="U672" t="s">
        <v>530</v>
      </c>
      <c r="W672" t="s">
        <v>4395</v>
      </c>
      <c r="Z672" t="s">
        <v>4392</v>
      </c>
      <c r="AA672" t="s">
        <v>4393</v>
      </c>
      <c r="AD672" t="s">
        <v>4394</v>
      </c>
      <c r="AE672" t="s">
        <v>413</v>
      </c>
      <c r="AF672">
        <v>38326</v>
      </c>
      <c r="AG672" t="s">
        <v>338</v>
      </c>
      <c r="AH672" t="s">
        <v>530</v>
      </c>
      <c r="AJ672" t="s">
        <v>4395</v>
      </c>
      <c r="AL672" t="s">
        <v>339</v>
      </c>
      <c r="AM672">
        <v>1</v>
      </c>
      <c r="AN672">
        <v>1</v>
      </c>
      <c r="AO672">
        <v>9621</v>
      </c>
      <c r="AQ672">
        <v>124483</v>
      </c>
      <c r="AR672">
        <v>58030001</v>
      </c>
      <c r="AS672" t="s">
        <v>1761</v>
      </c>
      <c r="AT672" t="s">
        <v>36</v>
      </c>
      <c r="AW672" t="s">
        <v>340</v>
      </c>
      <c r="AX672" t="s">
        <v>340</v>
      </c>
      <c r="AY672" t="s">
        <v>382</v>
      </c>
      <c r="AZ672" t="s">
        <v>383</v>
      </c>
      <c r="BY672" t="s">
        <v>342</v>
      </c>
      <c r="EQ672">
        <v>243289</v>
      </c>
      <c r="ER672" t="s">
        <v>3329</v>
      </c>
      <c r="EV672">
        <v>17285852</v>
      </c>
      <c r="EW672">
        <v>928</v>
      </c>
      <c r="EX672">
        <v>220406</v>
      </c>
      <c r="EY672" t="s">
        <v>4396</v>
      </c>
      <c r="EZ672">
        <v>1</v>
      </c>
      <c r="FC672">
        <v>58030001</v>
      </c>
      <c r="FD672" t="s">
        <v>36</v>
      </c>
    </row>
    <row r="673" spans="1:160" x14ac:dyDescent="0.3">
      <c r="A673" t="str">
        <f>VLOOKUP(B673,Table2[],3,FALSE)</f>
        <v>Digital</v>
      </c>
      <c r="B673" t="str">
        <f>IF(OR(ISNUMBER(FIND("QVC",Z673)),ISNUMBER(FIND("QVC",AL673))),"QVC",IF(OR(ISNUMBER(FIND("NCO",H673)),ISNUMBER(FIND("NCO",Y673))), "NCO", IF(AL673="consumer","PMD.com",VLOOKUP(LEFT(H673,2),Tables!$E$1:$F$11,2,FALSE))))</f>
        <v>PMD.com</v>
      </c>
      <c r="C673">
        <f t="shared" si="31"/>
        <v>5342</v>
      </c>
      <c r="D673">
        <f t="shared" si="32"/>
        <v>1</v>
      </c>
      <c r="E673" t="str">
        <f t="shared" ca="1" si="30"/>
        <v>shifted orders shipped</v>
      </c>
      <c r="F673" t="s">
        <v>3539</v>
      </c>
      <c r="G673" t="s">
        <v>335</v>
      </c>
      <c r="H673" t="s">
        <v>3328</v>
      </c>
      <c r="I673" s="6">
        <v>44011.495057870372</v>
      </c>
      <c r="J673" t="s">
        <v>16</v>
      </c>
      <c r="K673" s="6">
        <v>44013.2812962963</v>
      </c>
      <c r="M673" t="s">
        <v>4392</v>
      </c>
      <c r="N673" t="s">
        <v>4393</v>
      </c>
      <c r="Q673" t="s">
        <v>4394</v>
      </c>
      <c r="R673" t="s">
        <v>413</v>
      </c>
      <c r="S673">
        <v>38326</v>
      </c>
      <c r="T673" t="s">
        <v>338</v>
      </c>
      <c r="U673" t="s">
        <v>530</v>
      </c>
      <c r="W673" t="s">
        <v>4395</v>
      </c>
      <c r="Z673" t="s">
        <v>4392</v>
      </c>
      <c r="AA673" t="s">
        <v>4393</v>
      </c>
      <c r="AD673" t="s">
        <v>4394</v>
      </c>
      <c r="AE673" t="s">
        <v>413</v>
      </c>
      <c r="AF673">
        <v>38326</v>
      </c>
      <c r="AG673" t="s">
        <v>338</v>
      </c>
      <c r="AH673" t="s">
        <v>530</v>
      </c>
      <c r="AJ673" t="s">
        <v>4395</v>
      </c>
      <c r="AL673" t="s">
        <v>339</v>
      </c>
      <c r="AM673">
        <v>1</v>
      </c>
      <c r="AN673">
        <v>1</v>
      </c>
      <c r="AO673">
        <v>13280</v>
      </c>
      <c r="AQ673">
        <v>123849</v>
      </c>
      <c r="AR673">
        <v>5342</v>
      </c>
      <c r="AS673" t="s">
        <v>1867</v>
      </c>
      <c r="AT673" t="s">
        <v>149</v>
      </c>
      <c r="AW673" t="s">
        <v>340</v>
      </c>
      <c r="AX673" t="s">
        <v>340</v>
      </c>
      <c r="AY673" t="s">
        <v>345</v>
      </c>
      <c r="AZ673" t="s">
        <v>346</v>
      </c>
      <c r="BY673" t="s">
        <v>342</v>
      </c>
      <c r="EQ673">
        <v>244853</v>
      </c>
      <c r="ER673" t="s">
        <v>3329</v>
      </c>
      <c r="EV673">
        <v>17285852</v>
      </c>
      <c r="EW673">
        <v>928</v>
      </c>
      <c r="EX673">
        <v>220406</v>
      </c>
      <c r="EY673" t="s">
        <v>4396</v>
      </c>
      <c r="EZ673">
        <v>1</v>
      </c>
      <c r="FC673">
        <v>5342</v>
      </c>
      <c r="FD673" t="s">
        <v>149</v>
      </c>
    </row>
    <row r="674" spans="1:160" x14ac:dyDescent="0.3">
      <c r="A674" t="str">
        <f>VLOOKUP(B674,Table2[],3,FALSE)</f>
        <v>Digital</v>
      </c>
      <c r="B674" t="str">
        <f>IF(OR(ISNUMBER(FIND("QVC",Z674)),ISNUMBER(FIND("QVC",AL674))),"QVC",IF(OR(ISNUMBER(FIND("NCO",H674)),ISNUMBER(FIND("NCO",Y674))), "NCO", IF(AL674="consumer","PMD.com",VLOOKUP(LEFT(H674,2),Tables!$E$1:$F$11,2,FALSE))))</f>
        <v>PMD.com</v>
      </c>
      <c r="C674">
        <f t="shared" si="31"/>
        <v>53700001</v>
      </c>
      <c r="D674">
        <f t="shared" si="32"/>
        <v>1</v>
      </c>
      <c r="E674" t="str">
        <f t="shared" ca="1" si="30"/>
        <v>shifted orders shipped</v>
      </c>
      <c r="F674" t="s">
        <v>3539</v>
      </c>
      <c r="G674" t="s">
        <v>335</v>
      </c>
      <c r="H674" t="s">
        <v>3328</v>
      </c>
      <c r="I674" s="6">
        <v>44011.495057870372</v>
      </c>
      <c r="J674" t="s">
        <v>16</v>
      </c>
      <c r="K674" s="6">
        <v>44013.2812962963</v>
      </c>
      <c r="M674" t="s">
        <v>4392</v>
      </c>
      <c r="N674" t="s">
        <v>4393</v>
      </c>
      <c r="Q674" t="s">
        <v>4394</v>
      </c>
      <c r="R674" t="s">
        <v>413</v>
      </c>
      <c r="S674">
        <v>38326</v>
      </c>
      <c r="T674" t="s">
        <v>338</v>
      </c>
      <c r="U674" t="s">
        <v>530</v>
      </c>
      <c r="W674" t="s">
        <v>4395</v>
      </c>
      <c r="Z674" t="s">
        <v>4392</v>
      </c>
      <c r="AA674" t="s">
        <v>4393</v>
      </c>
      <c r="AD674" t="s">
        <v>4394</v>
      </c>
      <c r="AE674" t="s">
        <v>413</v>
      </c>
      <c r="AF674">
        <v>38326</v>
      </c>
      <c r="AG674" t="s">
        <v>338</v>
      </c>
      <c r="AH674" t="s">
        <v>530</v>
      </c>
      <c r="AJ674" t="s">
        <v>4395</v>
      </c>
      <c r="AL674" t="s">
        <v>339</v>
      </c>
      <c r="AM674">
        <v>1</v>
      </c>
      <c r="AN674">
        <v>1</v>
      </c>
      <c r="AO674">
        <v>1910</v>
      </c>
      <c r="AQ674">
        <v>124453</v>
      </c>
      <c r="AR674">
        <v>53700001</v>
      </c>
      <c r="AS674" t="s">
        <v>67</v>
      </c>
      <c r="AT674" t="s">
        <v>68</v>
      </c>
      <c r="AW674" t="s">
        <v>343</v>
      </c>
      <c r="BY674" t="s">
        <v>342</v>
      </c>
      <c r="EQ674">
        <v>245106</v>
      </c>
      <c r="ER674" t="s">
        <v>3329</v>
      </c>
      <c r="EV674">
        <v>17285852</v>
      </c>
      <c r="EW674">
        <v>928</v>
      </c>
      <c r="EX674">
        <v>220406</v>
      </c>
      <c r="EY674" t="s">
        <v>4396</v>
      </c>
      <c r="EZ674">
        <v>1</v>
      </c>
      <c r="FC674">
        <v>53700001</v>
      </c>
      <c r="FD674" t="s">
        <v>68</v>
      </c>
    </row>
    <row r="675" spans="1:160" x14ac:dyDescent="0.3">
      <c r="A675" t="str">
        <f>VLOOKUP(B675,Table2[],3,FALSE)</f>
        <v>Digital</v>
      </c>
      <c r="B675" t="str">
        <f>IF(OR(ISNUMBER(FIND("QVC",Z675)),ISNUMBER(FIND("QVC",AL675))),"QVC",IF(OR(ISNUMBER(FIND("NCO",H675)),ISNUMBER(FIND("NCO",Y675))), "NCO", IF(AL675="consumer","PMD.com",VLOOKUP(LEFT(H675,2),Tables!$E$1:$F$11,2,FALSE))))</f>
        <v>PMD.com</v>
      </c>
      <c r="C675">
        <f t="shared" si="31"/>
        <v>54000001</v>
      </c>
      <c r="D675">
        <f t="shared" si="32"/>
        <v>1</v>
      </c>
      <c r="E675" t="str">
        <f t="shared" ca="1" si="30"/>
        <v>shifted orders shipped</v>
      </c>
      <c r="F675" t="s">
        <v>3539</v>
      </c>
      <c r="G675" t="s">
        <v>335</v>
      </c>
      <c r="H675" t="s">
        <v>3266</v>
      </c>
      <c r="I675" s="6">
        <v>44011.468831018516</v>
      </c>
      <c r="J675" t="s">
        <v>16</v>
      </c>
      <c r="K675" s="6">
        <v>44013.281342592592</v>
      </c>
      <c r="M675" t="s">
        <v>4397</v>
      </c>
      <c r="N675" t="s">
        <v>4398</v>
      </c>
      <c r="Q675" t="s">
        <v>4399</v>
      </c>
      <c r="R675" t="s">
        <v>409</v>
      </c>
      <c r="S675" t="s">
        <v>4400</v>
      </c>
      <c r="T675" t="s">
        <v>338</v>
      </c>
      <c r="U675" t="s">
        <v>530</v>
      </c>
      <c r="W675" t="s">
        <v>4401</v>
      </c>
      <c r="Z675" t="s">
        <v>4397</v>
      </c>
      <c r="AA675" t="s">
        <v>4398</v>
      </c>
      <c r="AD675" t="s">
        <v>4399</v>
      </c>
      <c r="AE675" t="s">
        <v>409</v>
      </c>
      <c r="AF675" t="s">
        <v>4400</v>
      </c>
      <c r="AG675" t="s">
        <v>338</v>
      </c>
      <c r="AH675" t="s">
        <v>530</v>
      </c>
      <c r="AJ675" t="s">
        <v>4401</v>
      </c>
      <c r="AL675" t="s">
        <v>339</v>
      </c>
      <c r="AM675">
        <v>1</v>
      </c>
      <c r="AN675">
        <v>1</v>
      </c>
      <c r="AO675">
        <v>8182</v>
      </c>
      <c r="AQ675">
        <v>124475</v>
      </c>
      <c r="AR675">
        <v>54000001</v>
      </c>
      <c r="AS675" t="s">
        <v>1251</v>
      </c>
      <c r="AT675" t="s">
        <v>84</v>
      </c>
      <c r="AW675" t="s">
        <v>343</v>
      </c>
      <c r="BY675" t="s">
        <v>342</v>
      </c>
      <c r="EQ675">
        <v>247294</v>
      </c>
      <c r="ER675" t="s">
        <v>3267</v>
      </c>
      <c r="EV675">
        <v>17285820</v>
      </c>
      <c r="EW675">
        <v>928</v>
      </c>
      <c r="EX675">
        <v>220375</v>
      </c>
      <c r="EY675">
        <v>9.2748999964335493E+25</v>
      </c>
      <c r="EZ675">
        <v>1</v>
      </c>
      <c r="FC675">
        <v>54000001</v>
      </c>
      <c r="FD675" t="s">
        <v>84</v>
      </c>
    </row>
    <row r="676" spans="1:160" x14ac:dyDescent="0.3">
      <c r="A676" t="str">
        <f>VLOOKUP(B676,Table2[],3,FALSE)</f>
        <v>Digital</v>
      </c>
      <c r="B676" t="str">
        <f>IF(OR(ISNUMBER(FIND("QVC",Z676)),ISNUMBER(FIND("QVC",AL676))),"QVC",IF(OR(ISNUMBER(FIND("NCO",H676)),ISNUMBER(FIND("NCO",Y676))), "NCO", IF(AL676="consumer","PMD.com",VLOOKUP(LEFT(H676,2),Tables!$E$1:$F$11,2,FALSE))))</f>
        <v>PMD.com</v>
      </c>
      <c r="C676">
        <f t="shared" si="31"/>
        <v>51070001</v>
      </c>
      <c r="D676">
        <f t="shared" si="32"/>
        <v>1</v>
      </c>
      <c r="E676" t="str">
        <f t="shared" ca="1" si="30"/>
        <v>shifted orders shipped</v>
      </c>
      <c r="F676" t="s">
        <v>3539</v>
      </c>
      <c r="G676" t="s">
        <v>335</v>
      </c>
      <c r="H676" t="s">
        <v>3266</v>
      </c>
      <c r="I676" s="6">
        <v>44011.468831018516</v>
      </c>
      <c r="J676" t="s">
        <v>16</v>
      </c>
      <c r="K676" s="6">
        <v>44013.281342592592</v>
      </c>
      <c r="M676" t="s">
        <v>4397</v>
      </c>
      <c r="N676" t="s">
        <v>4398</v>
      </c>
      <c r="Q676" t="s">
        <v>4399</v>
      </c>
      <c r="R676" t="s">
        <v>409</v>
      </c>
      <c r="S676" t="s">
        <v>4400</v>
      </c>
      <c r="T676" t="s">
        <v>338</v>
      </c>
      <c r="U676" t="s">
        <v>530</v>
      </c>
      <c r="W676" t="s">
        <v>4401</v>
      </c>
      <c r="Z676" t="s">
        <v>4397</v>
      </c>
      <c r="AA676" t="s">
        <v>4398</v>
      </c>
      <c r="AD676" t="s">
        <v>4399</v>
      </c>
      <c r="AE676" t="s">
        <v>409</v>
      </c>
      <c r="AF676" t="s">
        <v>4400</v>
      </c>
      <c r="AG676" t="s">
        <v>338</v>
      </c>
      <c r="AH676" t="s">
        <v>530</v>
      </c>
      <c r="AJ676" t="s">
        <v>4401</v>
      </c>
      <c r="AL676" t="s">
        <v>339</v>
      </c>
      <c r="AM676">
        <v>1</v>
      </c>
      <c r="AN676">
        <v>1</v>
      </c>
      <c r="AO676">
        <v>10147</v>
      </c>
      <c r="AQ676">
        <v>124429</v>
      </c>
      <c r="AR676">
        <v>51070001</v>
      </c>
      <c r="AS676" t="s">
        <v>1886</v>
      </c>
      <c r="AT676" t="s">
        <v>45</v>
      </c>
      <c r="AW676" t="s">
        <v>343</v>
      </c>
      <c r="BY676" t="s">
        <v>342</v>
      </c>
      <c r="EQ676">
        <v>251956</v>
      </c>
      <c r="ER676" t="s">
        <v>3267</v>
      </c>
      <c r="EV676">
        <v>17285820</v>
      </c>
      <c r="EW676">
        <v>928</v>
      </c>
      <c r="EX676">
        <v>220375</v>
      </c>
      <c r="EY676">
        <v>9.2748999964335493E+25</v>
      </c>
      <c r="EZ676">
        <v>1</v>
      </c>
      <c r="FC676">
        <v>51070001</v>
      </c>
      <c r="FD676" t="s">
        <v>45</v>
      </c>
    </row>
    <row r="677" spans="1:160" x14ac:dyDescent="0.3">
      <c r="A677" t="str">
        <f>VLOOKUP(B677,Table2[],3,FALSE)</f>
        <v>Digital</v>
      </c>
      <c r="B677" t="str">
        <f>IF(OR(ISNUMBER(FIND("QVC",Z677)),ISNUMBER(FIND("QVC",AL677))),"QVC",IF(OR(ISNUMBER(FIND("NCO",H677)),ISNUMBER(FIND("NCO",Y677))), "NCO", IF(AL677="consumer","PMD.com",VLOOKUP(LEFT(H677,2),Tables!$E$1:$F$11,2,FALSE))))</f>
        <v>PMD.com</v>
      </c>
      <c r="C677">
        <f t="shared" si="31"/>
        <v>5341</v>
      </c>
      <c r="D677">
        <f t="shared" si="32"/>
        <v>1</v>
      </c>
      <c r="E677" t="str">
        <f t="shared" ca="1" si="30"/>
        <v>shifted orders shipped</v>
      </c>
      <c r="F677" t="s">
        <v>3539</v>
      </c>
      <c r="G677" t="s">
        <v>335</v>
      </c>
      <c r="H677" t="s">
        <v>2554</v>
      </c>
      <c r="I677" s="6">
        <v>44008.586539351854</v>
      </c>
      <c r="J677" t="s">
        <v>16</v>
      </c>
      <c r="K677" s="6">
        <v>44013.281400462962</v>
      </c>
      <c r="M677" t="s">
        <v>4402</v>
      </c>
      <c r="N677" t="s">
        <v>4403</v>
      </c>
      <c r="Q677" t="s">
        <v>823</v>
      </c>
      <c r="R677" t="s">
        <v>450</v>
      </c>
      <c r="S677">
        <v>83646</v>
      </c>
      <c r="T677" t="s">
        <v>338</v>
      </c>
      <c r="U677" t="s">
        <v>530</v>
      </c>
      <c r="W677" t="s">
        <v>4404</v>
      </c>
      <c r="Z677" t="s">
        <v>4402</v>
      </c>
      <c r="AA677" t="s">
        <v>4403</v>
      </c>
      <c r="AD677" t="s">
        <v>823</v>
      </c>
      <c r="AE677" t="s">
        <v>450</v>
      </c>
      <c r="AF677">
        <v>83646</v>
      </c>
      <c r="AG677" t="s">
        <v>338</v>
      </c>
      <c r="AH677" t="s">
        <v>530</v>
      </c>
      <c r="AJ677" t="s">
        <v>4404</v>
      </c>
      <c r="AL677" t="s">
        <v>339</v>
      </c>
      <c r="AM677">
        <v>1</v>
      </c>
      <c r="AN677">
        <v>1</v>
      </c>
      <c r="AO677">
        <v>15156</v>
      </c>
      <c r="AQ677">
        <v>124187</v>
      </c>
      <c r="AR677">
        <v>5341</v>
      </c>
      <c r="AS677" t="s">
        <v>831</v>
      </c>
      <c r="AT677" t="s">
        <v>82</v>
      </c>
      <c r="AW677" t="s">
        <v>340</v>
      </c>
      <c r="AX677" t="s">
        <v>340</v>
      </c>
      <c r="AY677" t="s">
        <v>345</v>
      </c>
      <c r="AZ677" t="s">
        <v>346</v>
      </c>
      <c r="BY677" t="s">
        <v>342</v>
      </c>
      <c r="EQ677">
        <v>244247</v>
      </c>
      <c r="ER677" t="s">
        <v>2555</v>
      </c>
      <c r="EV677">
        <v>17284572</v>
      </c>
      <c r="EW677">
        <v>928</v>
      </c>
      <c r="EX677">
        <v>219051</v>
      </c>
      <c r="EY677">
        <v>9.2748999964335493E+25</v>
      </c>
      <c r="EZ677">
        <v>1</v>
      </c>
      <c r="FC677">
        <v>5341</v>
      </c>
      <c r="FD677" t="s">
        <v>82</v>
      </c>
    </row>
    <row r="678" spans="1:160" x14ac:dyDescent="0.3">
      <c r="A678" t="str">
        <f>VLOOKUP(B678,Table2[],3,FALSE)</f>
        <v>Digital</v>
      </c>
      <c r="B678" t="str">
        <f>IF(OR(ISNUMBER(FIND("QVC",Z678)),ISNUMBER(FIND("QVC",AL678))),"QVC",IF(OR(ISNUMBER(FIND("NCO",H678)),ISNUMBER(FIND("NCO",Y678))), "NCO", IF(AL678="consumer","PMD.com",VLOOKUP(LEFT(H678,2),Tables!$E$1:$F$11,2,FALSE))))</f>
        <v>PMD.com</v>
      </c>
      <c r="C678">
        <f t="shared" si="31"/>
        <v>51070001</v>
      </c>
      <c r="D678">
        <f t="shared" si="32"/>
        <v>2</v>
      </c>
      <c r="E678" t="str">
        <f t="shared" ca="1" si="30"/>
        <v>shifted orders shipped</v>
      </c>
      <c r="F678" t="s">
        <v>3539</v>
      </c>
      <c r="G678" t="s">
        <v>335</v>
      </c>
      <c r="H678" t="s">
        <v>3178</v>
      </c>
      <c r="I678" s="6">
        <v>44011.418680555558</v>
      </c>
      <c r="J678" t="s">
        <v>16</v>
      </c>
      <c r="K678" s="6">
        <v>44013.281423611108</v>
      </c>
      <c r="M678" t="s">
        <v>4405</v>
      </c>
      <c r="N678" t="s">
        <v>4406</v>
      </c>
      <c r="Q678" t="s">
        <v>1185</v>
      </c>
      <c r="R678" t="s">
        <v>381</v>
      </c>
      <c r="S678" t="s">
        <v>4407</v>
      </c>
      <c r="T678" t="s">
        <v>338</v>
      </c>
      <c r="U678" t="s">
        <v>530</v>
      </c>
      <c r="W678" t="s">
        <v>4408</v>
      </c>
      <c r="Z678" t="s">
        <v>4405</v>
      </c>
      <c r="AA678" t="s">
        <v>4406</v>
      </c>
      <c r="AD678" t="s">
        <v>1185</v>
      </c>
      <c r="AE678" t="s">
        <v>381</v>
      </c>
      <c r="AF678" t="s">
        <v>4407</v>
      </c>
      <c r="AG678" t="s">
        <v>338</v>
      </c>
      <c r="AH678" t="s">
        <v>530</v>
      </c>
      <c r="AJ678" t="s">
        <v>4408</v>
      </c>
      <c r="AL678" t="s">
        <v>339</v>
      </c>
      <c r="AM678">
        <v>2</v>
      </c>
      <c r="AN678">
        <v>2</v>
      </c>
      <c r="AO678">
        <v>10147</v>
      </c>
      <c r="AQ678">
        <v>124429</v>
      </c>
      <c r="AR678">
        <v>51070001</v>
      </c>
      <c r="AS678" t="s">
        <v>1886</v>
      </c>
      <c r="AT678" t="s">
        <v>45</v>
      </c>
      <c r="AW678" t="s">
        <v>343</v>
      </c>
      <c r="BY678" t="s">
        <v>342</v>
      </c>
      <c r="EQ678">
        <v>251956</v>
      </c>
      <c r="ER678" t="s">
        <v>3179</v>
      </c>
      <c r="EV678">
        <v>17285773</v>
      </c>
      <c r="EW678">
        <v>928</v>
      </c>
      <c r="EX678">
        <v>220330</v>
      </c>
      <c r="EY678" t="s">
        <v>4409</v>
      </c>
      <c r="EZ678">
        <v>1</v>
      </c>
      <c r="FC678">
        <v>51070001</v>
      </c>
      <c r="FD678" t="s">
        <v>45</v>
      </c>
    </row>
    <row r="679" spans="1:160" x14ac:dyDescent="0.3">
      <c r="A679" t="str">
        <f>VLOOKUP(B679,Table2[],3,FALSE)</f>
        <v>Digital</v>
      </c>
      <c r="B679" t="str">
        <f>IF(OR(ISNUMBER(FIND("QVC",Z679)),ISNUMBER(FIND("QVC",AL679))),"QVC",IF(OR(ISNUMBER(FIND("NCO",H679)),ISNUMBER(FIND("NCO",Y679))), "NCO", IF(AL679="consumer","PMD.com",VLOOKUP(LEFT(H679,2),Tables!$E$1:$F$11,2,FALSE))))</f>
        <v>PMD.com</v>
      </c>
      <c r="C679">
        <f t="shared" si="31"/>
        <v>52430001</v>
      </c>
      <c r="D679">
        <f t="shared" si="32"/>
        <v>1</v>
      </c>
      <c r="E679" t="str">
        <f t="shared" ca="1" si="30"/>
        <v>shifted orders shipped</v>
      </c>
      <c r="F679" t="s">
        <v>3539</v>
      </c>
      <c r="G679" t="s">
        <v>335</v>
      </c>
      <c r="H679" t="s">
        <v>3178</v>
      </c>
      <c r="I679" s="6">
        <v>44011.418680555558</v>
      </c>
      <c r="J679" t="s">
        <v>16</v>
      </c>
      <c r="K679" s="6">
        <v>44013.281423611108</v>
      </c>
      <c r="M679" t="s">
        <v>4405</v>
      </c>
      <c r="N679" t="s">
        <v>4406</v>
      </c>
      <c r="Q679" t="s">
        <v>1185</v>
      </c>
      <c r="R679" t="s">
        <v>381</v>
      </c>
      <c r="S679" t="s">
        <v>4407</v>
      </c>
      <c r="T679" t="s">
        <v>338</v>
      </c>
      <c r="U679" t="s">
        <v>530</v>
      </c>
      <c r="W679" t="s">
        <v>4408</v>
      </c>
      <c r="Z679" t="s">
        <v>4405</v>
      </c>
      <c r="AA679" t="s">
        <v>4406</v>
      </c>
      <c r="AD679" t="s">
        <v>1185</v>
      </c>
      <c r="AE679" t="s">
        <v>381</v>
      </c>
      <c r="AF679" t="s">
        <v>4407</v>
      </c>
      <c r="AG679" t="s">
        <v>338</v>
      </c>
      <c r="AH679" t="s">
        <v>530</v>
      </c>
      <c r="AJ679" t="s">
        <v>4408</v>
      </c>
      <c r="AL679" t="s">
        <v>339</v>
      </c>
      <c r="AM679">
        <v>1</v>
      </c>
      <c r="AN679">
        <v>1</v>
      </c>
      <c r="AO679">
        <v>12063</v>
      </c>
      <c r="AQ679">
        <v>127155</v>
      </c>
      <c r="AR679">
        <v>52430001</v>
      </c>
      <c r="AS679" t="s">
        <v>927</v>
      </c>
      <c r="AT679" t="s">
        <v>75</v>
      </c>
      <c r="AW679" t="s">
        <v>340</v>
      </c>
      <c r="AX679" t="s">
        <v>340</v>
      </c>
      <c r="AY679" t="s">
        <v>357</v>
      </c>
      <c r="AZ679" t="s">
        <v>363</v>
      </c>
      <c r="BY679" t="s">
        <v>342</v>
      </c>
      <c r="EQ679">
        <v>249990</v>
      </c>
      <c r="ER679" t="s">
        <v>3179</v>
      </c>
      <c r="EV679">
        <v>17285773</v>
      </c>
      <c r="EW679">
        <v>928</v>
      </c>
      <c r="EX679">
        <v>220330</v>
      </c>
      <c r="EY679" t="s">
        <v>4409</v>
      </c>
      <c r="EZ679">
        <v>1</v>
      </c>
      <c r="FC679">
        <v>95385</v>
      </c>
      <c r="FD679" t="s">
        <v>3531</v>
      </c>
    </row>
    <row r="680" spans="1:160" x14ac:dyDescent="0.3">
      <c r="A680" t="str">
        <f>VLOOKUP(B680,Table2[],3,FALSE)</f>
        <v>Digital</v>
      </c>
      <c r="B680" t="str">
        <f>IF(OR(ISNUMBER(FIND("QVC",Z680)),ISNUMBER(FIND("QVC",AL680))),"QVC",IF(OR(ISNUMBER(FIND("NCO",H680)),ISNUMBER(FIND("NCO",Y680))), "NCO", IF(AL680="consumer","PMD.com",VLOOKUP(LEFT(H680,2),Tables!$E$1:$F$11,2,FALSE))))</f>
        <v>PMD.com</v>
      </c>
      <c r="C680">
        <f t="shared" si="31"/>
        <v>53920001</v>
      </c>
      <c r="D680">
        <f t="shared" si="32"/>
        <v>1</v>
      </c>
      <c r="E680" t="str">
        <f t="shared" ca="1" si="30"/>
        <v>shifted orders shipped</v>
      </c>
      <c r="F680" t="s">
        <v>3539</v>
      </c>
      <c r="G680" t="s">
        <v>335</v>
      </c>
      <c r="H680" t="s">
        <v>3178</v>
      </c>
      <c r="I680" s="6">
        <v>44011.418680555558</v>
      </c>
      <c r="J680" t="s">
        <v>16</v>
      </c>
      <c r="K680" s="6">
        <v>44013.281423611108</v>
      </c>
      <c r="M680" t="s">
        <v>4405</v>
      </c>
      <c r="N680" t="s">
        <v>4406</v>
      </c>
      <c r="Q680" t="s">
        <v>1185</v>
      </c>
      <c r="R680" t="s">
        <v>381</v>
      </c>
      <c r="S680" t="s">
        <v>4407</v>
      </c>
      <c r="T680" t="s">
        <v>338</v>
      </c>
      <c r="U680" t="s">
        <v>530</v>
      </c>
      <c r="W680" t="s">
        <v>4408</v>
      </c>
      <c r="Z680" t="s">
        <v>4405</v>
      </c>
      <c r="AA680" t="s">
        <v>4406</v>
      </c>
      <c r="AD680" t="s">
        <v>1185</v>
      </c>
      <c r="AE680" t="s">
        <v>381</v>
      </c>
      <c r="AF680" t="s">
        <v>4407</v>
      </c>
      <c r="AG680" t="s">
        <v>338</v>
      </c>
      <c r="AH680" t="s">
        <v>530</v>
      </c>
      <c r="AJ680" t="s">
        <v>4408</v>
      </c>
      <c r="AL680" t="s">
        <v>339</v>
      </c>
      <c r="AM680">
        <v>1</v>
      </c>
      <c r="AN680">
        <v>1</v>
      </c>
      <c r="AO680">
        <v>14899</v>
      </c>
      <c r="AQ680">
        <v>124468</v>
      </c>
      <c r="AR680">
        <v>53920001</v>
      </c>
      <c r="AS680">
        <v>9000000</v>
      </c>
      <c r="AT680" t="s">
        <v>40</v>
      </c>
      <c r="AW680" t="s">
        <v>343</v>
      </c>
      <c r="BY680" t="s">
        <v>342</v>
      </c>
      <c r="EQ680">
        <v>243396</v>
      </c>
      <c r="ER680" t="s">
        <v>3179</v>
      </c>
      <c r="EV680">
        <v>17285773</v>
      </c>
      <c r="EW680">
        <v>928</v>
      </c>
      <c r="EX680">
        <v>220330</v>
      </c>
      <c r="EY680" t="s">
        <v>4409</v>
      </c>
      <c r="EZ680">
        <v>1</v>
      </c>
      <c r="FC680">
        <v>95385</v>
      </c>
      <c r="FD680" t="s">
        <v>3531</v>
      </c>
    </row>
    <row r="681" spans="1:160" x14ac:dyDescent="0.3">
      <c r="A681" t="str">
        <f>VLOOKUP(B681,Table2[],3,FALSE)</f>
        <v>Digital</v>
      </c>
      <c r="B681" t="str">
        <f>IF(OR(ISNUMBER(FIND("QVC",Z681)),ISNUMBER(FIND("QVC",AL681))),"QVC",IF(OR(ISNUMBER(FIND("NCO",H681)),ISNUMBER(FIND("NCO",Y681))), "NCO", IF(AL681="consumer","PMD.com",VLOOKUP(LEFT(H681,2),Tables!$E$1:$F$11,2,FALSE))))</f>
        <v>PMD.com</v>
      </c>
      <c r="C681">
        <f t="shared" si="31"/>
        <v>55340001</v>
      </c>
      <c r="D681">
        <f t="shared" si="32"/>
        <v>1</v>
      </c>
      <c r="E681" t="str">
        <f t="shared" ca="1" si="30"/>
        <v>shifted orders shipped</v>
      </c>
      <c r="F681" t="s">
        <v>3539</v>
      </c>
      <c r="G681" t="s">
        <v>335</v>
      </c>
      <c r="H681" t="s">
        <v>3178</v>
      </c>
      <c r="I681" s="6">
        <v>44011.418680555558</v>
      </c>
      <c r="J681" t="s">
        <v>16</v>
      </c>
      <c r="K681" s="6">
        <v>44013.281423611108</v>
      </c>
      <c r="M681" t="s">
        <v>4405</v>
      </c>
      <c r="N681" t="s">
        <v>4406</v>
      </c>
      <c r="Q681" t="s">
        <v>1185</v>
      </c>
      <c r="R681" t="s">
        <v>381</v>
      </c>
      <c r="S681" t="s">
        <v>4407</v>
      </c>
      <c r="T681" t="s">
        <v>338</v>
      </c>
      <c r="U681" t="s">
        <v>530</v>
      </c>
      <c r="W681" t="s">
        <v>4408</v>
      </c>
      <c r="Z681" t="s">
        <v>4405</v>
      </c>
      <c r="AA681" t="s">
        <v>4406</v>
      </c>
      <c r="AD681" t="s">
        <v>1185</v>
      </c>
      <c r="AE681" t="s">
        <v>381</v>
      </c>
      <c r="AF681" t="s">
        <v>4407</v>
      </c>
      <c r="AG681" t="s">
        <v>338</v>
      </c>
      <c r="AH681" t="s">
        <v>530</v>
      </c>
      <c r="AJ681" t="s">
        <v>4408</v>
      </c>
      <c r="AL681" t="s">
        <v>339</v>
      </c>
      <c r="AM681">
        <v>1</v>
      </c>
      <c r="AN681">
        <v>1</v>
      </c>
      <c r="AO681">
        <v>8241</v>
      </c>
      <c r="AQ681">
        <v>124480</v>
      </c>
      <c r="AR681">
        <v>55340001</v>
      </c>
      <c r="AS681" t="s">
        <v>1955</v>
      </c>
      <c r="AT681" t="s">
        <v>71</v>
      </c>
      <c r="AW681" t="s">
        <v>343</v>
      </c>
      <c r="BY681" t="s">
        <v>342</v>
      </c>
      <c r="EQ681">
        <v>249139</v>
      </c>
      <c r="ER681" t="s">
        <v>3179</v>
      </c>
      <c r="EV681">
        <v>17285773</v>
      </c>
      <c r="EW681">
        <v>928</v>
      </c>
      <c r="EX681">
        <v>220330</v>
      </c>
      <c r="EY681" t="s">
        <v>4409</v>
      </c>
      <c r="EZ681">
        <v>1</v>
      </c>
      <c r="FC681">
        <v>55340001</v>
      </c>
      <c r="FD681" t="s">
        <v>71</v>
      </c>
    </row>
    <row r="682" spans="1:160" x14ac:dyDescent="0.3">
      <c r="A682" t="str">
        <f>VLOOKUP(B682,Table2[],3,FALSE)</f>
        <v>Digital</v>
      </c>
      <c r="B682" t="str">
        <f>IF(OR(ISNUMBER(FIND("QVC",Z682)),ISNUMBER(FIND("QVC",AL682))),"QVC",IF(OR(ISNUMBER(FIND("NCO",H682)),ISNUMBER(FIND("NCO",Y682))), "NCO", IF(AL682="consumer","PMD.com",VLOOKUP(LEFT(H682,2),Tables!$E$1:$F$11,2,FALSE))))</f>
        <v>PMD.com</v>
      </c>
      <c r="C682">
        <f t="shared" si="31"/>
        <v>5341030</v>
      </c>
      <c r="D682">
        <f t="shared" si="32"/>
        <v>1</v>
      </c>
      <c r="E682" t="str">
        <f t="shared" ca="1" si="30"/>
        <v>shifted orders shipped</v>
      </c>
      <c r="F682" t="s">
        <v>3539</v>
      </c>
      <c r="G682" t="s">
        <v>335</v>
      </c>
      <c r="H682" t="s">
        <v>3178</v>
      </c>
      <c r="I682" s="6">
        <v>44011.418680555558</v>
      </c>
      <c r="J682" t="s">
        <v>16</v>
      </c>
      <c r="K682" s="6">
        <v>44013.281423611108</v>
      </c>
      <c r="M682" t="s">
        <v>4405</v>
      </c>
      <c r="N682" t="s">
        <v>4406</v>
      </c>
      <c r="Q682" t="s">
        <v>1185</v>
      </c>
      <c r="R682" t="s">
        <v>381</v>
      </c>
      <c r="S682" t="s">
        <v>4407</v>
      </c>
      <c r="T682" t="s">
        <v>338</v>
      </c>
      <c r="U682" t="s">
        <v>530</v>
      </c>
      <c r="W682" t="s">
        <v>4408</v>
      </c>
      <c r="Z682" t="s">
        <v>4405</v>
      </c>
      <c r="AA682" t="s">
        <v>4406</v>
      </c>
      <c r="AD682" t="s">
        <v>1185</v>
      </c>
      <c r="AE682" t="s">
        <v>381</v>
      </c>
      <c r="AF682" t="s">
        <v>4407</v>
      </c>
      <c r="AG682" t="s">
        <v>338</v>
      </c>
      <c r="AH682" t="s">
        <v>530</v>
      </c>
      <c r="AJ682" t="s">
        <v>4408</v>
      </c>
      <c r="AL682" t="s">
        <v>339</v>
      </c>
      <c r="AM682">
        <v>1</v>
      </c>
      <c r="AN682">
        <v>1</v>
      </c>
      <c r="AO682">
        <v>12859</v>
      </c>
      <c r="AQ682">
        <v>124642</v>
      </c>
      <c r="AR682">
        <v>5341030</v>
      </c>
      <c r="AS682" t="s">
        <v>925</v>
      </c>
      <c r="AT682" t="s">
        <v>926</v>
      </c>
      <c r="AW682" t="s">
        <v>366</v>
      </c>
      <c r="AX682" t="s">
        <v>366</v>
      </c>
      <c r="AY682" t="s">
        <v>345</v>
      </c>
      <c r="AZ682" t="s">
        <v>346</v>
      </c>
      <c r="BY682" t="s">
        <v>342</v>
      </c>
      <c r="EQ682">
        <v>243275</v>
      </c>
      <c r="ER682" t="s">
        <v>3179</v>
      </c>
      <c r="EV682">
        <v>17285773</v>
      </c>
      <c r="EW682">
        <v>928</v>
      </c>
      <c r="EX682">
        <v>220330</v>
      </c>
      <c r="EY682" t="s">
        <v>4409</v>
      </c>
      <c r="EZ682">
        <v>1</v>
      </c>
      <c r="FC682">
        <v>95385</v>
      </c>
      <c r="FD682" t="s">
        <v>3531</v>
      </c>
    </row>
    <row r="683" spans="1:160" x14ac:dyDescent="0.3">
      <c r="A683" t="str">
        <f>VLOOKUP(B683,Table2[],3,FALSE)</f>
        <v>Digital</v>
      </c>
      <c r="B683" t="str">
        <f>IF(OR(ISNUMBER(FIND("QVC",Z683)),ISNUMBER(FIND("QVC",AL683))),"QVC",IF(OR(ISNUMBER(FIND("NCO",H683)),ISNUMBER(FIND("NCO",Y683))), "NCO", IF(AL683="consumer","PMD.com",VLOOKUP(LEFT(H683,2),Tables!$E$1:$F$11,2,FALSE))))</f>
        <v>PMD.com</v>
      </c>
      <c r="C683">
        <f t="shared" si="31"/>
        <v>51090030</v>
      </c>
      <c r="D683">
        <f t="shared" si="32"/>
        <v>1</v>
      </c>
      <c r="E683" t="str">
        <f t="shared" ca="1" si="30"/>
        <v>shifted orders shipped</v>
      </c>
      <c r="F683" t="s">
        <v>3539</v>
      </c>
      <c r="G683" t="s">
        <v>335</v>
      </c>
      <c r="H683" t="s">
        <v>3178</v>
      </c>
      <c r="I683" s="6">
        <v>44011.418680555558</v>
      </c>
      <c r="J683" t="s">
        <v>16</v>
      </c>
      <c r="K683" s="6">
        <v>44013.281423611108</v>
      </c>
      <c r="M683" t="s">
        <v>4405</v>
      </c>
      <c r="N683" t="s">
        <v>4406</v>
      </c>
      <c r="Q683" t="s">
        <v>1185</v>
      </c>
      <c r="R683" t="s">
        <v>381</v>
      </c>
      <c r="S683" t="s">
        <v>4407</v>
      </c>
      <c r="T683" t="s">
        <v>338</v>
      </c>
      <c r="U683" t="s">
        <v>530</v>
      </c>
      <c r="W683" t="s">
        <v>4408</v>
      </c>
      <c r="Z683" t="s">
        <v>4405</v>
      </c>
      <c r="AA683" t="s">
        <v>4406</v>
      </c>
      <c r="AD683" t="s">
        <v>1185</v>
      </c>
      <c r="AE683" t="s">
        <v>381</v>
      </c>
      <c r="AF683" t="s">
        <v>4407</v>
      </c>
      <c r="AG683" t="s">
        <v>338</v>
      </c>
      <c r="AH683" t="s">
        <v>530</v>
      </c>
      <c r="AJ683" t="s">
        <v>4408</v>
      </c>
      <c r="AL683" t="s">
        <v>339</v>
      </c>
      <c r="AM683">
        <v>1</v>
      </c>
      <c r="AN683">
        <v>1</v>
      </c>
      <c r="AO683">
        <v>6688</v>
      </c>
      <c r="AQ683">
        <v>125960</v>
      </c>
      <c r="AR683">
        <v>51090030</v>
      </c>
      <c r="AS683" t="s">
        <v>3043</v>
      </c>
      <c r="AT683" t="s">
        <v>628</v>
      </c>
      <c r="AW683" t="s">
        <v>343</v>
      </c>
      <c r="BY683" t="s">
        <v>342</v>
      </c>
      <c r="BZ683" t="b">
        <v>0</v>
      </c>
      <c r="EQ683">
        <v>243047</v>
      </c>
      <c r="ER683" t="s">
        <v>3179</v>
      </c>
      <c r="EV683">
        <v>17285773</v>
      </c>
      <c r="EW683">
        <v>928</v>
      </c>
      <c r="EX683">
        <v>220330</v>
      </c>
      <c r="EY683" t="s">
        <v>4409</v>
      </c>
      <c r="EZ683">
        <v>1</v>
      </c>
      <c r="FC683">
        <v>95385</v>
      </c>
      <c r="FD683" t="s">
        <v>3531</v>
      </c>
    </row>
    <row r="684" spans="1:160" x14ac:dyDescent="0.3">
      <c r="A684" t="str">
        <f>VLOOKUP(B684,Table2[],3,FALSE)</f>
        <v>Digital</v>
      </c>
      <c r="B684" t="str">
        <f>IF(OR(ISNUMBER(FIND("QVC",Z684)),ISNUMBER(FIND("QVC",AL684))),"QVC",IF(OR(ISNUMBER(FIND("NCO",H684)),ISNUMBER(FIND("NCO",Y684))), "NCO", IF(AL684="consumer","PMD.com",VLOOKUP(LEFT(H684,2),Tables!$E$1:$F$11,2,FALSE))))</f>
        <v>PMD.com</v>
      </c>
      <c r="C684">
        <f t="shared" si="31"/>
        <v>52480001</v>
      </c>
      <c r="D684">
        <f t="shared" si="32"/>
        <v>1</v>
      </c>
      <c r="E684" t="str">
        <f t="shared" ca="1" si="30"/>
        <v>shifted orders shipped</v>
      </c>
      <c r="F684" t="s">
        <v>3539</v>
      </c>
      <c r="G684" t="s">
        <v>335</v>
      </c>
      <c r="H684" t="s">
        <v>2592</v>
      </c>
      <c r="I684" s="6">
        <v>44008.616793981484</v>
      </c>
      <c r="J684" t="s">
        <v>16</v>
      </c>
      <c r="K684" s="6">
        <v>44013.281469907408</v>
      </c>
      <c r="M684" t="s">
        <v>4410</v>
      </c>
      <c r="N684" t="s">
        <v>4411</v>
      </c>
      <c r="Q684" t="s">
        <v>504</v>
      </c>
      <c r="R684" t="s">
        <v>372</v>
      </c>
      <c r="S684" t="s">
        <v>4412</v>
      </c>
      <c r="T684" t="s">
        <v>338</v>
      </c>
      <c r="U684" t="s">
        <v>530</v>
      </c>
      <c r="W684" t="s">
        <v>4413</v>
      </c>
      <c r="Z684" t="s">
        <v>4410</v>
      </c>
      <c r="AA684" t="s">
        <v>4411</v>
      </c>
      <c r="AD684" t="s">
        <v>504</v>
      </c>
      <c r="AE684" t="s">
        <v>372</v>
      </c>
      <c r="AF684" t="s">
        <v>4412</v>
      </c>
      <c r="AG684" t="s">
        <v>338</v>
      </c>
      <c r="AH684" t="s">
        <v>530</v>
      </c>
      <c r="AJ684" t="s">
        <v>4413</v>
      </c>
      <c r="AL684" t="s">
        <v>339</v>
      </c>
      <c r="AM684">
        <v>1</v>
      </c>
      <c r="AN684">
        <v>1</v>
      </c>
      <c r="AO684">
        <v>15799</v>
      </c>
      <c r="AQ684">
        <v>127159</v>
      </c>
      <c r="AR684">
        <v>52480001</v>
      </c>
      <c r="AS684" t="s">
        <v>125</v>
      </c>
      <c r="AT684" t="s">
        <v>126</v>
      </c>
      <c r="AW684" t="s">
        <v>343</v>
      </c>
      <c r="BY684" t="s">
        <v>342</v>
      </c>
      <c r="EQ684">
        <v>250262</v>
      </c>
      <c r="ER684" t="s">
        <v>2593</v>
      </c>
      <c r="EV684">
        <v>17284591</v>
      </c>
      <c r="EW684">
        <v>928</v>
      </c>
      <c r="EX684">
        <v>219070</v>
      </c>
      <c r="EY684" t="s">
        <v>4414</v>
      </c>
      <c r="EZ684">
        <v>1</v>
      </c>
      <c r="FC684">
        <v>52480001</v>
      </c>
      <c r="FD684" t="s">
        <v>126</v>
      </c>
    </row>
    <row r="685" spans="1:160" x14ac:dyDescent="0.3">
      <c r="A685" t="str">
        <f>VLOOKUP(B685,Table2[],3,FALSE)</f>
        <v>Digital</v>
      </c>
      <c r="B685" t="str">
        <f>IF(OR(ISNUMBER(FIND("QVC",Z685)),ISNUMBER(FIND("QVC",AL685))),"QVC",IF(OR(ISNUMBER(FIND("NCO",H685)),ISNUMBER(FIND("NCO",Y685))), "NCO", IF(AL685="consumer","PMD.com",VLOOKUP(LEFT(H685,2),Tables!$E$1:$F$11,2,FALSE))))</f>
        <v>PMD.com</v>
      </c>
      <c r="C685">
        <f t="shared" si="31"/>
        <v>51070001</v>
      </c>
      <c r="D685">
        <f t="shared" si="32"/>
        <v>1</v>
      </c>
      <c r="E685" t="str">
        <f t="shared" ca="1" si="30"/>
        <v>shifted orders shipped</v>
      </c>
      <c r="F685" t="s">
        <v>3539</v>
      </c>
      <c r="G685" t="s">
        <v>335</v>
      </c>
      <c r="H685" t="s">
        <v>2592</v>
      </c>
      <c r="I685" s="6">
        <v>44008.616793981484</v>
      </c>
      <c r="J685" t="s">
        <v>16</v>
      </c>
      <c r="K685" s="6">
        <v>44013.281469907408</v>
      </c>
      <c r="M685" t="s">
        <v>4410</v>
      </c>
      <c r="N685" t="s">
        <v>4411</v>
      </c>
      <c r="Q685" t="s">
        <v>504</v>
      </c>
      <c r="R685" t="s">
        <v>372</v>
      </c>
      <c r="S685" t="s">
        <v>4412</v>
      </c>
      <c r="T685" t="s">
        <v>338</v>
      </c>
      <c r="U685" t="s">
        <v>530</v>
      </c>
      <c r="W685" t="s">
        <v>4413</v>
      </c>
      <c r="Z685" t="s">
        <v>4410</v>
      </c>
      <c r="AA685" t="s">
        <v>4411</v>
      </c>
      <c r="AD685" t="s">
        <v>504</v>
      </c>
      <c r="AE685" t="s">
        <v>372</v>
      </c>
      <c r="AF685" t="s">
        <v>4412</v>
      </c>
      <c r="AG685" t="s">
        <v>338</v>
      </c>
      <c r="AH685" t="s">
        <v>530</v>
      </c>
      <c r="AJ685" t="s">
        <v>4413</v>
      </c>
      <c r="AL685" t="s">
        <v>339</v>
      </c>
      <c r="AM685">
        <v>1</v>
      </c>
      <c r="AN685">
        <v>1</v>
      </c>
      <c r="AO685">
        <v>10147</v>
      </c>
      <c r="AQ685">
        <v>124429</v>
      </c>
      <c r="AR685">
        <v>51070001</v>
      </c>
      <c r="AS685" t="s">
        <v>1886</v>
      </c>
      <c r="AT685" t="s">
        <v>45</v>
      </c>
      <c r="AW685" t="s">
        <v>343</v>
      </c>
      <c r="BY685" t="s">
        <v>342</v>
      </c>
      <c r="EQ685">
        <v>251956</v>
      </c>
      <c r="ER685" t="s">
        <v>2593</v>
      </c>
      <c r="EV685">
        <v>17284591</v>
      </c>
      <c r="EW685">
        <v>928</v>
      </c>
      <c r="EX685">
        <v>219070</v>
      </c>
      <c r="EY685" t="s">
        <v>4414</v>
      </c>
      <c r="EZ685">
        <v>1</v>
      </c>
      <c r="FC685">
        <v>51070001</v>
      </c>
      <c r="FD685" t="s">
        <v>45</v>
      </c>
    </row>
    <row r="686" spans="1:160" x14ac:dyDescent="0.3">
      <c r="A686" t="str">
        <f>VLOOKUP(B686,Table2[],3,FALSE)</f>
        <v>Digital</v>
      </c>
      <c r="B686" t="str">
        <f>IF(OR(ISNUMBER(FIND("QVC",Z686)),ISNUMBER(FIND("QVC",AL686))),"QVC",IF(OR(ISNUMBER(FIND("NCO",H686)),ISNUMBER(FIND("NCO",Y686))), "NCO", IF(AL686="consumer","PMD.com",VLOOKUP(LEFT(H686,2),Tables!$E$1:$F$11,2,FALSE))))</f>
        <v>PMD.com</v>
      </c>
      <c r="C686">
        <f t="shared" si="31"/>
        <v>52240001</v>
      </c>
      <c r="D686">
        <f t="shared" si="32"/>
        <v>1</v>
      </c>
      <c r="E686" t="str">
        <f t="shared" ca="1" si="30"/>
        <v>shifted orders shipped</v>
      </c>
      <c r="F686" t="s">
        <v>3539</v>
      </c>
      <c r="G686" t="s">
        <v>335</v>
      </c>
      <c r="H686" t="s">
        <v>2592</v>
      </c>
      <c r="I686" s="6">
        <v>44008.616793981484</v>
      </c>
      <c r="J686" t="s">
        <v>16</v>
      </c>
      <c r="K686" s="6">
        <v>44013.281469907408</v>
      </c>
      <c r="M686" t="s">
        <v>4410</v>
      </c>
      <c r="N686" t="s">
        <v>4411</v>
      </c>
      <c r="Q686" t="s">
        <v>504</v>
      </c>
      <c r="R686" t="s">
        <v>372</v>
      </c>
      <c r="S686" t="s">
        <v>4412</v>
      </c>
      <c r="T686" t="s">
        <v>338</v>
      </c>
      <c r="U686" t="s">
        <v>530</v>
      </c>
      <c r="W686" t="s">
        <v>4413</v>
      </c>
      <c r="Z686" t="s">
        <v>4410</v>
      </c>
      <c r="AA686" t="s">
        <v>4411</v>
      </c>
      <c r="AD686" t="s">
        <v>504</v>
      </c>
      <c r="AE686" t="s">
        <v>372</v>
      </c>
      <c r="AF686" t="s">
        <v>4412</v>
      </c>
      <c r="AG686" t="s">
        <v>338</v>
      </c>
      <c r="AH686" t="s">
        <v>530</v>
      </c>
      <c r="AJ686" t="s">
        <v>4413</v>
      </c>
      <c r="AL686" t="s">
        <v>339</v>
      </c>
      <c r="AM686">
        <v>1</v>
      </c>
      <c r="AN686">
        <v>1</v>
      </c>
      <c r="AO686">
        <v>5995</v>
      </c>
      <c r="AQ686">
        <v>124435</v>
      </c>
      <c r="AR686">
        <v>52240001</v>
      </c>
      <c r="AS686" t="s">
        <v>2387</v>
      </c>
      <c r="AT686" t="s">
        <v>108</v>
      </c>
      <c r="AW686" t="s">
        <v>340</v>
      </c>
      <c r="AX686" t="s">
        <v>340</v>
      </c>
      <c r="AY686" t="s">
        <v>341</v>
      </c>
      <c r="AZ686">
        <v>0</v>
      </c>
      <c r="BY686" t="s">
        <v>342</v>
      </c>
      <c r="EQ686">
        <v>253361</v>
      </c>
      <c r="ER686" t="s">
        <v>2593</v>
      </c>
      <c r="EV686">
        <v>17284591</v>
      </c>
      <c r="EW686">
        <v>928</v>
      </c>
      <c r="EX686">
        <v>219070</v>
      </c>
      <c r="EY686" t="s">
        <v>4414</v>
      </c>
      <c r="EZ686">
        <v>1</v>
      </c>
      <c r="FC686">
        <v>52240001</v>
      </c>
      <c r="FD686" t="s">
        <v>108</v>
      </c>
    </row>
    <row r="687" spans="1:160" x14ac:dyDescent="0.3">
      <c r="A687" t="str">
        <f>VLOOKUP(B687,Table2[],3,FALSE)</f>
        <v>Digital</v>
      </c>
      <c r="B687" t="str">
        <f>IF(OR(ISNUMBER(FIND("QVC",Z687)),ISNUMBER(FIND("QVC",AL687))),"QVC",IF(OR(ISNUMBER(FIND("NCO",H687)),ISNUMBER(FIND("NCO",Y687))), "NCO", IF(AL687="consumer","PMD.com",VLOOKUP(LEFT(H687,2),Tables!$E$1:$F$11,2,FALSE))))</f>
        <v>PMD.com</v>
      </c>
      <c r="C687">
        <f t="shared" si="31"/>
        <v>5341</v>
      </c>
      <c r="D687">
        <f t="shared" si="32"/>
        <v>1</v>
      </c>
      <c r="E687" t="str">
        <f t="shared" ca="1" si="30"/>
        <v>shifted orders shipped</v>
      </c>
      <c r="F687" t="s">
        <v>3539</v>
      </c>
      <c r="G687" t="s">
        <v>335</v>
      </c>
      <c r="H687" t="s">
        <v>3334</v>
      </c>
      <c r="I687" s="6">
        <v>44011.500648148147</v>
      </c>
      <c r="J687" t="s">
        <v>16</v>
      </c>
      <c r="K687" s="6">
        <v>44013.281608796293</v>
      </c>
      <c r="M687" t="s">
        <v>4415</v>
      </c>
      <c r="N687" t="s">
        <v>4416</v>
      </c>
      <c r="O687" t="s">
        <v>4417</v>
      </c>
      <c r="Q687" t="s">
        <v>1296</v>
      </c>
      <c r="R687" t="s">
        <v>389</v>
      </c>
      <c r="S687">
        <v>11375</v>
      </c>
      <c r="T687" t="s">
        <v>338</v>
      </c>
      <c r="U687" t="s">
        <v>530</v>
      </c>
      <c r="W687" t="s">
        <v>4418</v>
      </c>
      <c r="Z687" t="s">
        <v>4415</v>
      </c>
      <c r="AA687" t="s">
        <v>4416</v>
      </c>
      <c r="AB687" t="s">
        <v>4417</v>
      </c>
      <c r="AD687" t="s">
        <v>1296</v>
      </c>
      <c r="AE687" t="s">
        <v>389</v>
      </c>
      <c r="AF687">
        <v>11375</v>
      </c>
      <c r="AG687" t="s">
        <v>338</v>
      </c>
      <c r="AH687" t="s">
        <v>530</v>
      </c>
      <c r="AJ687" t="s">
        <v>4418</v>
      </c>
      <c r="AL687" t="s">
        <v>339</v>
      </c>
      <c r="AM687">
        <v>1</v>
      </c>
      <c r="AN687">
        <v>1</v>
      </c>
      <c r="AO687">
        <v>15156</v>
      </c>
      <c r="AQ687">
        <v>124187</v>
      </c>
      <c r="AR687">
        <v>5341</v>
      </c>
      <c r="AS687" t="s">
        <v>1851</v>
      </c>
      <c r="AT687" t="s">
        <v>82</v>
      </c>
      <c r="AW687" t="s">
        <v>340</v>
      </c>
      <c r="AX687" t="s">
        <v>340</v>
      </c>
      <c r="AY687" t="s">
        <v>345</v>
      </c>
      <c r="AZ687" t="s">
        <v>346</v>
      </c>
      <c r="BY687" t="s">
        <v>342</v>
      </c>
      <c r="EQ687">
        <v>243643</v>
      </c>
      <c r="ER687" t="s">
        <v>3335</v>
      </c>
      <c r="EV687">
        <v>17285855</v>
      </c>
      <c r="EW687">
        <v>928</v>
      </c>
      <c r="EX687">
        <v>220409</v>
      </c>
      <c r="EY687">
        <v>9.2748999964335493E+25</v>
      </c>
      <c r="EZ687">
        <v>1</v>
      </c>
      <c r="FC687">
        <v>90425</v>
      </c>
      <c r="FD687" t="s">
        <v>388</v>
      </c>
    </row>
    <row r="688" spans="1:160" x14ac:dyDescent="0.3">
      <c r="A688" t="str">
        <f>VLOOKUP(B688,Table2[],3,FALSE)</f>
        <v>Digital</v>
      </c>
      <c r="B688" t="str">
        <f>IF(OR(ISNUMBER(FIND("QVC",Z688)),ISNUMBER(FIND("QVC",AL688))),"QVC",IF(OR(ISNUMBER(FIND("NCO",H688)),ISNUMBER(FIND("NCO",Y688))), "NCO", IF(AL688="consumer","PMD.com",VLOOKUP(LEFT(H688,2),Tables!$E$1:$F$11,2,FALSE))))</f>
        <v>PMD.com</v>
      </c>
      <c r="C688">
        <f t="shared" si="31"/>
        <v>5342</v>
      </c>
      <c r="D688">
        <f t="shared" si="32"/>
        <v>1</v>
      </c>
      <c r="E688" t="str">
        <f t="shared" ca="1" si="30"/>
        <v>shifted orders shipped</v>
      </c>
      <c r="F688" t="s">
        <v>3539</v>
      </c>
      <c r="G688" t="s">
        <v>335</v>
      </c>
      <c r="H688" t="s">
        <v>3334</v>
      </c>
      <c r="I688" s="6">
        <v>44011.500648148147</v>
      </c>
      <c r="J688" t="s">
        <v>16</v>
      </c>
      <c r="K688" s="6">
        <v>44013.281608796293</v>
      </c>
      <c r="M688" t="s">
        <v>4415</v>
      </c>
      <c r="N688" t="s">
        <v>4416</v>
      </c>
      <c r="O688" t="s">
        <v>4417</v>
      </c>
      <c r="Q688" t="s">
        <v>1296</v>
      </c>
      <c r="R688" t="s">
        <v>389</v>
      </c>
      <c r="S688">
        <v>11375</v>
      </c>
      <c r="T688" t="s">
        <v>338</v>
      </c>
      <c r="U688" t="s">
        <v>530</v>
      </c>
      <c r="W688" t="s">
        <v>4418</v>
      </c>
      <c r="Z688" t="s">
        <v>4415</v>
      </c>
      <c r="AA688" t="s">
        <v>4416</v>
      </c>
      <c r="AB688" t="s">
        <v>4417</v>
      </c>
      <c r="AD688" t="s">
        <v>1296</v>
      </c>
      <c r="AE688" t="s">
        <v>389</v>
      </c>
      <c r="AF688">
        <v>11375</v>
      </c>
      <c r="AG688" t="s">
        <v>338</v>
      </c>
      <c r="AH688" t="s">
        <v>530</v>
      </c>
      <c r="AJ688" t="s">
        <v>4418</v>
      </c>
      <c r="AL688" t="s">
        <v>339</v>
      </c>
      <c r="AM688">
        <v>1</v>
      </c>
      <c r="AN688">
        <v>1</v>
      </c>
      <c r="AO688">
        <v>13280</v>
      </c>
      <c r="AQ688">
        <v>123849</v>
      </c>
      <c r="AR688">
        <v>5342</v>
      </c>
      <c r="AS688" t="s">
        <v>1867</v>
      </c>
      <c r="AT688" t="s">
        <v>149</v>
      </c>
      <c r="AW688" t="s">
        <v>340</v>
      </c>
      <c r="AX688" t="s">
        <v>340</v>
      </c>
      <c r="AY688" t="s">
        <v>345</v>
      </c>
      <c r="AZ688" t="s">
        <v>346</v>
      </c>
      <c r="BY688" t="s">
        <v>342</v>
      </c>
      <c r="EQ688">
        <v>244853</v>
      </c>
      <c r="ER688" t="s">
        <v>3335</v>
      </c>
      <c r="EV688">
        <v>17285855</v>
      </c>
      <c r="EW688">
        <v>928</v>
      </c>
      <c r="EX688">
        <v>220409</v>
      </c>
      <c r="EY688">
        <v>9.2748999964335493E+25</v>
      </c>
      <c r="EZ688">
        <v>1</v>
      </c>
      <c r="FC688">
        <v>90425</v>
      </c>
      <c r="FD688" t="s">
        <v>388</v>
      </c>
    </row>
    <row r="689" spans="1:160" x14ac:dyDescent="0.3">
      <c r="A689" t="str">
        <f>VLOOKUP(B689,Table2[],3,FALSE)</f>
        <v>Digital</v>
      </c>
      <c r="B689" t="str">
        <f>IF(OR(ISNUMBER(FIND("QVC",Z689)),ISNUMBER(FIND("QVC",AL689))),"QVC",IF(OR(ISNUMBER(FIND("NCO",H689)),ISNUMBER(FIND("NCO",Y689))), "NCO", IF(AL689="consumer","PMD.com",VLOOKUP(LEFT(H689,2),Tables!$E$1:$F$11,2,FALSE))))</f>
        <v>PMD.com</v>
      </c>
      <c r="C689">
        <f t="shared" si="31"/>
        <v>5342</v>
      </c>
      <c r="D689">
        <f t="shared" si="32"/>
        <v>1</v>
      </c>
      <c r="E689" t="str">
        <f t="shared" ca="1" si="30"/>
        <v>shifted orders shipped</v>
      </c>
      <c r="F689" t="s">
        <v>3539</v>
      </c>
      <c r="G689" t="s">
        <v>335</v>
      </c>
      <c r="H689" t="s">
        <v>2540</v>
      </c>
      <c r="I689" s="6">
        <v>44008.586759259262</v>
      </c>
      <c r="J689" t="s">
        <v>16</v>
      </c>
      <c r="K689" s="6">
        <v>44013.281666666669</v>
      </c>
      <c r="M689" t="s">
        <v>4419</v>
      </c>
      <c r="N689" t="s">
        <v>4420</v>
      </c>
      <c r="Q689" t="s">
        <v>513</v>
      </c>
      <c r="R689" t="s">
        <v>407</v>
      </c>
      <c r="S689">
        <v>89521</v>
      </c>
      <c r="T689" t="s">
        <v>338</v>
      </c>
      <c r="U689" t="s">
        <v>530</v>
      </c>
      <c r="W689" t="s">
        <v>4421</v>
      </c>
      <c r="Z689" t="s">
        <v>4419</v>
      </c>
      <c r="AA689" t="s">
        <v>4420</v>
      </c>
      <c r="AD689" t="s">
        <v>513</v>
      </c>
      <c r="AE689" t="s">
        <v>407</v>
      </c>
      <c r="AF689">
        <v>89521</v>
      </c>
      <c r="AG689" t="s">
        <v>338</v>
      </c>
      <c r="AH689" t="s">
        <v>530</v>
      </c>
      <c r="AJ689" t="s">
        <v>4421</v>
      </c>
      <c r="AL689" t="s">
        <v>339</v>
      </c>
      <c r="AM689">
        <v>1</v>
      </c>
      <c r="AN689">
        <v>1</v>
      </c>
      <c r="AO689">
        <v>13280</v>
      </c>
      <c r="AQ689">
        <v>123849</v>
      </c>
      <c r="AR689">
        <v>5342</v>
      </c>
      <c r="AS689" t="s">
        <v>1746</v>
      </c>
      <c r="AT689" t="s">
        <v>149</v>
      </c>
      <c r="AW689" t="s">
        <v>340</v>
      </c>
      <c r="AX689" t="s">
        <v>340</v>
      </c>
      <c r="AY689" t="s">
        <v>345</v>
      </c>
      <c r="AZ689" t="s">
        <v>346</v>
      </c>
      <c r="BY689" t="s">
        <v>342</v>
      </c>
      <c r="EQ689">
        <v>243408</v>
      </c>
      <c r="ER689" t="s">
        <v>2541</v>
      </c>
      <c r="EV689">
        <v>17284564</v>
      </c>
      <c r="EW689">
        <v>928</v>
      </c>
      <c r="EX689">
        <v>219044</v>
      </c>
      <c r="EY689">
        <v>9.2748999964335493E+25</v>
      </c>
      <c r="EZ689">
        <v>1</v>
      </c>
      <c r="FC689">
        <v>5342</v>
      </c>
      <c r="FD689" t="s">
        <v>149</v>
      </c>
    </row>
    <row r="690" spans="1:160" x14ac:dyDescent="0.3">
      <c r="A690" t="str">
        <f>VLOOKUP(B690,Table2[],3,FALSE)</f>
        <v>Digital</v>
      </c>
      <c r="B690" t="str">
        <f>IF(OR(ISNUMBER(FIND("QVC",Z690)),ISNUMBER(FIND("QVC",AL690))),"QVC",IF(OR(ISNUMBER(FIND("NCO",H690)),ISNUMBER(FIND("NCO",Y690))), "NCO", IF(AL690="consumer","PMD.com",VLOOKUP(LEFT(H690,2),Tables!$E$1:$F$11,2,FALSE))))</f>
        <v>PMD.com</v>
      </c>
      <c r="C690">
        <f t="shared" si="31"/>
        <v>5342</v>
      </c>
      <c r="D690">
        <f t="shared" si="32"/>
        <v>1</v>
      </c>
      <c r="E690" t="str">
        <f t="shared" ca="1" si="30"/>
        <v>shifted orders shipped</v>
      </c>
      <c r="F690" t="s">
        <v>3539</v>
      </c>
      <c r="G690" t="s">
        <v>335</v>
      </c>
      <c r="H690" t="s">
        <v>2486</v>
      </c>
      <c r="I690" s="6">
        <v>44008.533275462964</v>
      </c>
      <c r="J690" t="s">
        <v>16</v>
      </c>
      <c r="K690" s="6">
        <v>44013.281805555554</v>
      </c>
      <c r="M690" t="s">
        <v>4422</v>
      </c>
      <c r="N690" t="s">
        <v>4423</v>
      </c>
      <c r="Q690" t="s">
        <v>661</v>
      </c>
      <c r="R690" t="s">
        <v>373</v>
      </c>
      <c r="S690">
        <v>3110</v>
      </c>
      <c r="T690" t="s">
        <v>338</v>
      </c>
      <c r="U690" t="s">
        <v>530</v>
      </c>
      <c r="W690" t="s">
        <v>4424</v>
      </c>
      <c r="Z690" t="s">
        <v>4422</v>
      </c>
      <c r="AA690" t="s">
        <v>4423</v>
      </c>
      <c r="AD690" t="s">
        <v>661</v>
      </c>
      <c r="AE690" t="s">
        <v>373</v>
      </c>
      <c r="AF690">
        <v>3110</v>
      </c>
      <c r="AG690" t="s">
        <v>338</v>
      </c>
      <c r="AH690" t="s">
        <v>530</v>
      </c>
      <c r="AJ690" t="s">
        <v>4424</v>
      </c>
      <c r="AL690" t="s">
        <v>339</v>
      </c>
      <c r="AM690">
        <v>1</v>
      </c>
      <c r="AN690">
        <v>1</v>
      </c>
      <c r="AO690">
        <v>13280</v>
      </c>
      <c r="AQ690">
        <v>123849</v>
      </c>
      <c r="AR690">
        <v>5342</v>
      </c>
      <c r="AS690" t="s">
        <v>1746</v>
      </c>
      <c r="AT690" t="s">
        <v>149</v>
      </c>
      <c r="AW690" t="s">
        <v>340</v>
      </c>
      <c r="AX690" t="s">
        <v>340</v>
      </c>
      <c r="AY690" t="s">
        <v>345</v>
      </c>
      <c r="AZ690" t="s">
        <v>346</v>
      </c>
      <c r="BY690" t="s">
        <v>342</v>
      </c>
      <c r="EQ690">
        <v>243408</v>
      </c>
      <c r="ER690" t="s">
        <v>2487</v>
      </c>
      <c r="EV690">
        <v>17284508</v>
      </c>
      <c r="EW690">
        <v>928</v>
      </c>
      <c r="EX690">
        <v>219002</v>
      </c>
      <c r="EY690">
        <v>9.2748999964335493E+25</v>
      </c>
      <c r="EZ690">
        <v>1</v>
      </c>
      <c r="FC690">
        <v>5342</v>
      </c>
      <c r="FD690" t="s">
        <v>149</v>
      </c>
    </row>
    <row r="691" spans="1:160" x14ac:dyDescent="0.3">
      <c r="A691" t="str">
        <f>VLOOKUP(B691,Table2[],3,FALSE)</f>
        <v>Digital</v>
      </c>
      <c r="B691" t="str">
        <f>IF(OR(ISNUMBER(FIND("QVC",Z691)),ISNUMBER(FIND("QVC",AL691))),"QVC",IF(OR(ISNUMBER(FIND("NCO",H691)),ISNUMBER(FIND("NCO",Y691))), "NCO", IF(AL691="consumer","PMD.com",VLOOKUP(LEFT(H691,2),Tables!$E$1:$F$11,2,FALSE))))</f>
        <v>PMD.com</v>
      </c>
      <c r="C691">
        <f t="shared" si="31"/>
        <v>5357</v>
      </c>
      <c r="D691">
        <f t="shared" si="32"/>
        <v>1</v>
      </c>
      <c r="E691" t="str">
        <f t="shared" ca="1" si="30"/>
        <v>shifted orders shipped</v>
      </c>
      <c r="F691" t="s">
        <v>3539</v>
      </c>
      <c r="G691" t="s">
        <v>335</v>
      </c>
      <c r="H691" t="s">
        <v>3114</v>
      </c>
      <c r="I691" s="6">
        <v>44011.383414351854</v>
      </c>
      <c r="J691" t="s">
        <v>16</v>
      </c>
      <c r="K691" s="6">
        <v>44013.281863425924</v>
      </c>
      <c r="M691" t="s">
        <v>948</v>
      </c>
      <c r="N691" t="s">
        <v>4425</v>
      </c>
      <c r="Q691" t="s">
        <v>474</v>
      </c>
      <c r="R691" t="s">
        <v>389</v>
      </c>
      <c r="S691" t="s">
        <v>4426</v>
      </c>
      <c r="T691" t="s">
        <v>338</v>
      </c>
      <c r="U691" t="s">
        <v>530</v>
      </c>
      <c r="W691" t="s">
        <v>949</v>
      </c>
      <c r="Z691" t="s">
        <v>948</v>
      </c>
      <c r="AA691" t="s">
        <v>4425</v>
      </c>
      <c r="AD691" t="s">
        <v>474</v>
      </c>
      <c r="AE691" t="s">
        <v>389</v>
      </c>
      <c r="AF691" t="s">
        <v>4426</v>
      </c>
      <c r="AG691" t="s">
        <v>338</v>
      </c>
      <c r="AH691" t="s">
        <v>530</v>
      </c>
      <c r="AJ691" t="s">
        <v>949</v>
      </c>
      <c r="AL691" t="s">
        <v>339</v>
      </c>
      <c r="AM691">
        <v>1</v>
      </c>
      <c r="AN691">
        <v>1</v>
      </c>
      <c r="AO691">
        <v>15182</v>
      </c>
      <c r="AQ691">
        <v>124521</v>
      </c>
      <c r="AR691">
        <v>5357</v>
      </c>
      <c r="AS691" t="s">
        <v>87</v>
      </c>
      <c r="AT691" t="s">
        <v>88</v>
      </c>
      <c r="AW691" t="s">
        <v>340</v>
      </c>
      <c r="AX691" t="s">
        <v>340</v>
      </c>
      <c r="AY691" t="s">
        <v>351</v>
      </c>
      <c r="AZ691" t="s">
        <v>379</v>
      </c>
      <c r="BY691" t="s">
        <v>342</v>
      </c>
      <c r="EQ691">
        <v>249142</v>
      </c>
      <c r="ER691" t="s">
        <v>3115</v>
      </c>
      <c r="EV691">
        <v>17285741</v>
      </c>
      <c r="EW691">
        <v>928</v>
      </c>
      <c r="EX691">
        <v>220297</v>
      </c>
      <c r="EY691" t="s">
        <v>4427</v>
      </c>
      <c r="EZ691">
        <v>1</v>
      </c>
      <c r="FC691">
        <v>5357</v>
      </c>
      <c r="FD691" t="s">
        <v>88</v>
      </c>
    </row>
    <row r="692" spans="1:160" x14ac:dyDescent="0.3">
      <c r="A692" t="str">
        <f>VLOOKUP(B692,Table2[],3,FALSE)</f>
        <v>Digital</v>
      </c>
      <c r="B692" t="str">
        <f>IF(OR(ISNUMBER(FIND("QVC",Z692)),ISNUMBER(FIND("QVC",AL692))),"QVC",IF(OR(ISNUMBER(FIND("NCO",H692)),ISNUMBER(FIND("NCO",Y692))), "NCO", IF(AL692="consumer","PMD.com",VLOOKUP(LEFT(H692,2),Tables!$E$1:$F$11,2,FALSE))))</f>
        <v>PMD.com</v>
      </c>
      <c r="C692">
        <f t="shared" si="31"/>
        <v>51090030</v>
      </c>
      <c r="D692">
        <f t="shared" si="32"/>
        <v>1</v>
      </c>
      <c r="E692" t="str">
        <f t="shared" ca="1" si="30"/>
        <v>shifted orders shipped</v>
      </c>
      <c r="F692" t="s">
        <v>3539</v>
      </c>
      <c r="G692" t="s">
        <v>335</v>
      </c>
      <c r="H692" t="s">
        <v>3114</v>
      </c>
      <c r="I692" s="6">
        <v>44011.383414351854</v>
      </c>
      <c r="J692" t="s">
        <v>16</v>
      </c>
      <c r="K692" s="6">
        <v>44013.281863425924</v>
      </c>
      <c r="M692" t="s">
        <v>948</v>
      </c>
      <c r="N692" t="s">
        <v>4425</v>
      </c>
      <c r="Q692" t="s">
        <v>474</v>
      </c>
      <c r="R692" t="s">
        <v>389</v>
      </c>
      <c r="S692" t="s">
        <v>4426</v>
      </c>
      <c r="T692" t="s">
        <v>338</v>
      </c>
      <c r="U692" t="s">
        <v>530</v>
      </c>
      <c r="W692" t="s">
        <v>949</v>
      </c>
      <c r="Z692" t="s">
        <v>948</v>
      </c>
      <c r="AA692" t="s">
        <v>4425</v>
      </c>
      <c r="AD692" t="s">
        <v>474</v>
      </c>
      <c r="AE692" t="s">
        <v>389</v>
      </c>
      <c r="AF692" t="s">
        <v>4426</v>
      </c>
      <c r="AG692" t="s">
        <v>338</v>
      </c>
      <c r="AH692" t="s">
        <v>530</v>
      </c>
      <c r="AJ692" t="s">
        <v>949</v>
      </c>
      <c r="AL692" t="s">
        <v>339</v>
      </c>
      <c r="AM692">
        <v>1</v>
      </c>
      <c r="AN692">
        <v>1</v>
      </c>
      <c r="AO692">
        <v>6688</v>
      </c>
      <c r="AQ692">
        <v>125960</v>
      </c>
      <c r="AR692">
        <v>51090030</v>
      </c>
      <c r="AS692" t="s">
        <v>3043</v>
      </c>
      <c r="AT692" t="s">
        <v>628</v>
      </c>
      <c r="AW692" t="s">
        <v>343</v>
      </c>
      <c r="BY692" t="s">
        <v>342</v>
      </c>
      <c r="BZ692" t="b">
        <v>0</v>
      </c>
      <c r="EQ692">
        <v>243047</v>
      </c>
      <c r="ER692" t="s">
        <v>3115</v>
      </c>
      <c r="EV692">
        <v>17285741</v>
      </c>
      <c r="EW692">
        <v>928</v>
      </c>
      <c r="EX692">
        <v>220297</v>
      </c>
      <c r="EY692" t="s">
        <v>4427</v>
      </c>
      <c r="EZ692">
        <v>1</v>
      </c>
      <c r="FC692">
        <v>95384</v>
      </c>
      <c r="FD692" t="s">
        <v>3530</v>
      </c>
    </row>
    <row r="693" spans="1:160" x14ac:dyDescent="0.3">
      <c r="A693" t="str">
        <f>VLOOKUP(B693,Table2[],3,FALSE)</f>
        <v>Digital</v>
      </c>
      <c r="B693" t="str">
        <f>IF(OR(ISNUMBER(FIND("QVC",Z693)),ISNUMBER(FIND("QVC",AL693))),"QVC",IF(OR(ISNUMBER(FIND("NCO",H693)),ISNUMBER(FIND("NCO",Y693))), "NCO", IF(AL693="consumer","PMD.com",VLOOKUP(LEFT(H693,2),Tables!$E$1:$F$11,2,FALSE))))</f>
        <v>PMD.com</v>
      </c>
      <c r="C693">
        <f t="shared" si="31"/>
        <v>52430001</v>
      </c>
      <c r="D693">
        <f t="shared" si="32"/>
        <v>1</v>
      </c>
      <c r="E693" t="str">
        <f t="shared" ca="1" si="30"/>
        <v>shifted orders shipped</v>
      </c>
      <c r="F693" t="s">
        <v>3539</v>
      </c>
      <c r="G693" t="s">
        <v>335</v>
      </c>
      <c r="H693" t="s">
        <v>3114</v>
      </c>
      <c r="I693" s="6">
        <v>44011.383414351854</v>
      </c>
      <c r="J693" t="s">
        <v>16</v>
      </c>
      <c r="K693" s="6">
        <v>44013.281863425924</v>
      </c>
      <c r="M693" t="s">
        <v>948</v>
      </c>
      <c r="N693" t="s">
        <v>4425</v>
      </c>
      <c r="Q693" t="s">
        <v>474</v>
      </c>
      <c r="R693" t="s">
        <v>389</v>
      </c>
      <c r="S693" t="s">
        <v>4426</v>
      </c>
      <c r="T693" t="s">
        <v>338</v>
      </c>
      <c r="U693" t="s">
        <v>530</v>
      </c>
      <c r="W693" t="s">
        <v>949</v>
      </c>
      <c r="Z693" t="s">
        <v>948</v>
      </c>
      <c r="AA693" t="s">
        <v>4425</v>
      </c>
      <c r="AD693" t="s">
        <v>474</v>
      </c>
      <c r="AE693" t="s">
        <v>389</v>
      </c>
      <c r="AF693" t="s">
        <v>4426</v>
      </c>
      <c r="AG693" t="s">
        <v>338</v>
      </c>
      <c r="AH693" t="s">
        <v>530</v>
      </c>
      <c r="AJ693" t="s">
        <v>949</v>
      </c>
      <c r="AL693" t="s">
        <v>339</v>
      </c>
      <c r="AM693">
        <v>1</v>
      </c>
      <c r="AN693">
        <v>1</v>
      </c>
      <c r="AO693">
        <v>12063</v>
      </c>
      <c r="AQ693">
        <v>127155</v>
      </c>
      <c r="AR693">
        <v>52430001</v>
      </c>
      <c r="AS693" t="s">
        <v>927</v>
      </c>
      <c r="AT693" t="s">
        <v>75</v>
      </c>
      <c r="AW693" t="s">
        <v>340</v>
      </c>
      <c r="AX693" t="s">
        <v>340</v>
      </c>
      <c r="AY693" t="s">
        <v>357</v>
      </c>
      <c r="AZ693" t="s">
        <v>363</v>
      </c>
      <c r="BY693" t="s">
        <v>342</v>
      </c>
      <c r="EQ693">
        <v>249990</v>
      </c>
      <c r="ER693" t="s">
        <v>3115</v>
      </c>
      <c r="EV693">
        <v>17285741</v>
      </c>
      <c r="EW693">
        <v>928</v>
      </c>
      <c r="EX693">
        <v>220297</v>
      </c>
      <c r="EY693" t="s">
        <v>4427</v>
      </c>
      <c r="EZ693">
        <v>1</v>
      </c>
      <c r="FC693">
        <v>95384</v>
      </c>
      <c r="FD693" t="s">
        <v>3530</v>
      </c>
    </row>
    <row r="694" spans="1:160" x14ac:dyDescent="0.3">
      <c r="A694" t="str">
        <f>VLOOKUP(B694,Table2[],3,FALSE)</f>
        <v>Digital</v>
      </c>
      <c r="B694" t="str">
        <f>IF(OR(ISNUMBER(FIND("QVC",Z694)),ISNUMBER(FIND("QVC",AL694))),"QVC",IF(OR(ISNUMBER(FIND("NCO",H694)),ISNUMBER(FIND("NCO",Y694))), "NCO", IF(AL694="consumer","PMD.com",VLOOKUP(LEFT(H694,2),Tables!$E$1:$F$11,2,FALSE))))</f>
        <v>PMD.com</v>
      </c>
      <c r="C694">
        <f t="shared" si="31"/>
        <v>5355</v>
      </c>
      <c r="D694">
        <f t="shared" si="32"/>
        <v>1</v>
      </c>
      <c r="E694" t="str">
        <f t="shared" ca="1" si="30"/>
        <v>shifted orders shipped</v>
      </c>
      <c r="F694" t="s">
        <v>3539</v>
      </c>
      <c r="G694" t="s">
        <v>335</v>
      </c>
      <c r="H694" t="s">
        <v>3114</v>
      </c>
      <c r="I694" s="6">
        <v>44011.383414351854</v>
      </c>
      <c r="J694" t="s">
        <v>16</v>
      </c>
      <c r="K694" s="6">
        <v>44013.281863425924</v>
      </c>
      <c r="M694" t="s">
        <v>948</v>
      </c>
      <c r="N694" t="s">
        <v>4425</v>
      </c>
      <c r="Q694" t="s">
        <v>474</v>
      </c>
      <c r="R694" t="s">
        <v>389</v>
      </c>
      <c r="S694" t="s">
        <v>4426</v>
      </c>
      <c r="T694" t="s">
        <v>338</v>
      </c>
      <c r="U694" t="s">
        <v>530</v>
      </c>
      <c r="W694" t="s">
        <v>949</v>
      </c>
      <c r="Z694" t="s">
        <v>948</v>
      </c>
      <c r="AA694" t="s">
        <v>4425</v>
      </c>
      <c r="AD694" t="s">
        <v>474</v>
      </c>
      <c r="AE694" t="s">
        <v>389</v>
      </c>
      <c r="AF694" t="s">
        <v>4426</v>
      </c>
      <c r="AG694" t="s">
        <v>338</v>
      </c>
      <c r="AH694" t="s">
        <v>530</v>
      </c>
      <c r="AJ694" t="s">
        <v>949</v>
      </c>
      <c r="AL694" t="s">
        <v>339</v>
      </c>
      <c r="AM694">
        <v>1</v>
      </c>
      <c r="AN694">
        <v>1</v>
      </c>
      <c r="AO694">
        <v>9197</v>
      </c>
      <c r="AQ694">
        <v>124519</v>
      </c>
      <c r="AR694">
        <v>5355</v>
      </c>
      <c r="AS694" t="s">
        <v>841</v>
      </c>
      <c r="AT694" t="s">
        <v>74</v>
      </c>
      <c r="AW694" t="s">
        <v>340</v>
      </c>
      <c r="AX694" t="s">
        <v>340</v>
      </c>
      <c r="AY694" t="s">
        <v>351</v>
      </c>
      <c r="AZ694" t="s">
        <v>441</v>
      </c>
      <c r="BY694" t="s">
        <v>342</v>
      </c>
      <c r="EQ694">
        <v>246789</v>
      </c>
      <c r="ER694" t="s">
        <v>3115</v>
      </c>
      <c r="EV694">
        <v>17285741</v>
      </c>
      <c r="EW694">
        <v>928</v>
      </c>
      <c r="EX694">
        <v>220297</v>
      </c>
      <c r="EY694" t="s">
        <v>4427</v>
      </c>
      <c r="EZ694">
        <v>1</v>
      </c>
      <c r="FC694">
        <v>5355</v>
      </c>
      <c r="FD694" t="s">
        <v>74</v>
      </c>
    </row>
    <row r="695" spans="1:160" x14ac:dyDescent="0.3">
      <c r="A695" t="str">
        <f>VLOOKUP(B695,Table2[],3,FALSE)</f>
        <v>Digital</v>
      </c>
      <c r="B695" t="str">
        <f>IF(OR(ISNUMBER(FIND("QVC",Z695)),ISNUMBER(FIND("QVC",AL695))),"QVC",IF(OR(ISNUMBER(FIND("NCO",H695)),ISNUMBER(FIND("NCO",Y695))), "NCO", IF(AL695="consumer","PMD.com",VLOOKUP(LEFT(H695,2),Tables!$E$1:$F$11,2,FALSE))))</f>
        <v>PMD.com</v>
      </c>
      <c r="C695">
        <f t="shared" si="31"/>
        <v>53920001</v>
      </c>
      <c r="D695">
        <f t="shared" si="32"/>
        <v>1</v>
      </c>
      <c r="E695" t="str">
        <f t="shared" ca="1" si="30"/>
        <v>shifted orders shipped</v>
      </c>
      <c r="F695" t="s">
        <v>3539</v>
      </c>
      <c r="G695" t="s">
        <v>335</v>
      </c>
      <c r="H695" t="s">
        <v>3114</v>
      </c>
      <c r="I695" s="6">
        <v>44011.383414351854</v>
      </c>
      <c r="J695" t="s">
        <v>16</v>
      </c>
      <c r="K695" s="6">
        <v>44013.281863425924</v>
      </c>
      <c r="M695" t="s">
        <v>948</v>
      </c>
      <c r="N695" t="s">
        <v>4425</v>
      </c>
      <c r="Q695" t="s">
        <v>474</v>
      </c>
      <c r="R695" t="s">
        <v>389</v>
      </c>
      <c r="S695" t="s">
        <v>4426</v>
      </c>
      <c r="T695" t="s">
        <v>338</v>
      </c>
      <c r="U695" t="s">
        <v>530</v>
      </c>
      <c r="W695" t="s">
        <v>949</v>
      </c>
      <c r="Z695" t="s">
        <v>948</v>
      </c>
      <c r="AA695" t="s">
        <v>4425</v>
      </c>
      <c r="AD695" t="s">
        <v>474</v>
      </c>
      <c r="AE695" t="s">
        <v>389</v>
      </c>
      <c r="AF695" t="s">
        <v>4426</v>
      </c>
      <c r="AG695" t="s">
        <v>338</v>
      </c>
      <c r="AH695" t="s">
        <v>530</v>
      </c>
      <c r="AJ695" t="s">
        <v>949</v>
      </c>
      <c r="AL695" t="s">
        <v>339</v>
      </c>
      <c r="AM695">
        <v>1</v>
      </c>
      <c r="AN695">
        <v>1</v>
      </c>
      <c r="AO695">
        <v>14899</v>
      </c>
      <c r="AQ695">
        <v>124468</v>
      </c>
      <c r="AR695">
        <v>53920001</v>
      </c>
      <c r="AS695">
        <v>9000000</v>
      </c>
      <c r="AT695" t="s">
        <v>40</v>
      </c>
      <c r="AW695" t="s">
        <v>343</v>
      </c>
      <c r="BY695" t="s">
        <v>342</v>
      </c>
      <c r="EQ695">
        <v>243396</v>
      </c>
      <c r="ER695" t="s">
        <v>3115</v>
      </c>
      <c r="EV695">
        <v>17285741</v>
      </c>
      <c r="EW695">
        <v>928</v>
      </c>
      <c r="EX695">
        <v>220297</v>
      </c>
      <c r="EY695" t="s">
        <v>4427</v>
      </c>
      <c r="EZ695">
        <v>1</v>
      </c>
      <c r="FC695">
        <v>95384</v>
      </c>
      <c r="FD695" t="s">
        <v>3530</v>
      </c>
    </row>
    <row r="696" spans="1:160" x14ac:dyDescent="0.3">
      <c r="A696" t="str">
        <f>VLOOKUP(B696,Table2[],3,FALSE)</f>
        <v>Digital</v>
      </c>
      <c r="B696" t="str">
        <f>IF(OR(ISNUMBER(FIND("QVC",Z696)),ISNUMBER(FIND("QVC",AL696))),"QVC",IF(OR(ISNUMBER(FIND("NCO",H696)),ISNUMBER(FIND("NCO",Y696))), "NCO", IF(AL696="consumer","PMD.com",VLOOKUP(LEFT(H696,2),Tables!$E$1:$F$11,2,FALSE))))</f>
        <v>PMD.com</v>
      </c>
      <c r="C696">
        <f t="shared" si="31"/>
        <v>5358</v>
      </c>
      <c r="D696">
        <f t="shared" si="32"/>
        <v>1</v>
      </c>
      <c r="E696" t="str">
        <f t="shared" ca="1" si="30"/>
        <v>shifted orders shipped</v>
      </c>
      <c r="F696" t="s">
        <v>3539</v>
      </c>
      <c r="G696" t="s">
        <v>335</v>
      </c>
      <c r="H696" t="s">
        <v>2508</v>
      </c>
      <c r="I696" s="6">
        <v>44008.554062499999</v>
      </c>
      <c r="J696" t="s">
        <v>16</v>
      </c>
      <c r="K696" s="6">
        <v>44013.281921296293</v>
      </c>
      <c r="M696" t="s">
        <v>4431</v>
      </c>
      <c r="N696" t="s">
        <v>4432</v>
      </c>
      <c r="Q696" t="s">
        <v>1250</v>
      </c>
      <c r="R696" t="s">
        <v>412</v>
      </c>
      <c r="S696">
        <v>45140</v>
      </c>
      <c r="T696" t="s">
        <v>338</v>
      </c>
      <c r="U696" t="s">
        <v>530</v>
      </c>
      <c r="W696" t="s">
        <v>4433</v>
      </c>
      <c r="Z696" t="s">
        <v>4431</v>
      </c>
      <c r="AA696" t="s">
        <v>4432</v>
      </c>
      <c r="AD696" t="s">
        <v>1250</v>
      </c>
      <c r="AE696" t="s">
        <v>412</v>
      </c>
      <c r="AF696">
        <v>45140</v>
      </c>
      <c r="AG696" t="s">
        <v>338</v>
      </c>
      <c r="AH696" t="s">
        <v>530</v>
      </c>
      <c r="AJ696" t="s">
        <v>4433</v>
      </c>
      <c r="AL696" t="s">
        <v>339</v>
      </c>
      <c r="AM696">
        <v>1</v>
      </c>
      <c r="AN696">
        <v>1</v>
      </c>
      <c r="AO696">
        <v>7390</v>
      </c>
      <c r="AQ696">
        <v>124522</v>
      </c>
      <c r="AR696">
        <v>5358</v>
      </c>
      <c r="AS696" t="s">
        <v>2281</v>
      </c>
      <c r="AT696" t="s">
        <v>73</v>
      </c>
      <c r="AW696" t="s">
        <v>340</v>
      </c>
      <c r="AX696" t="s">
        <v>340</v>
      </c>
      <c r="AY696" t="s">
        <v>351</v>
      </c>
      <c r="AZ696" t="s">
        <v>434</v>
      </c>
      <c r="BY696" t="s">
        <v>342</v>
      </c>
      <c r="EQ696">
        <v>252041</v>
      </c>
      <c r="ER696" t="s">
        <v>2509</v>
      </c>
      <c r="EV696">
        <v>17284548</v>
      </c>
      <c r="EW696">
        <v>928</v>
      </c>
      <c r="EX696">
        <v>219028</v>
      </c>
      <c r="EY696" t="s">
        <v>4434</v>
      </c>
      <c r="EZ696">
        <v>1</v>
      </c>
      <c r="FC696">
        <v>5358</v>
      </c>
      <c r="FD696" t="s">
        <v>73</v>
      </c>
    </row>
    <row r="697" spans="1:160" x14ac:dyDescent="0.3">
      <c r="A697" t="str">
        <f>VLOOKUP(B697,Table2[],3,FALSE)</f>
        <v>Digital</v>
      </c>
      <c r="B697" t="str">
        <f>IF(OR(ISNUMBER(FIND("QVC",Z697)),ISNUMBER(FIND("QVC",AL697))),"QVC",IF(OR(ISNUMBER(FIND("NCO",H697)),ISNUMBER(FIND("NCO",Y697))), "NCO", IF(AL697="consumer","PMD.com",VLOOKUP(LEFT(H697,2),Tables!$E$1:$F$11,2,FALSE))))</f>
        <v>PMD.com</v>
      </c>
      <c r="C697">
        <f t="shared" si="31"/>
        <v>53440001</v>
      </c>
      <c r="D697">
        <f t="shared" si="32"/>
        <v>1</v>
      </c>
      <c r="E697" t="str">
        <f t="shared" ca="1" si="30"/>
        <v>shifted orders shipped</v>
      </c>
      <c r="F697" t="s">
        <v>3539</v>
      </c>
      <c r="G697" t="s">
        <v>335</v>
      </c>
      <c r="H697" t="s">
        <v>2536</v>
      </c>
      <c r="I697" s="6">
        <v>44008.575023148151</v>
      </c>
      <c r="J697" t="s">
        <v>16</v>
      </c>
      <c r="K697" s="6">
        <v>44013.281921296293</v>
      </c>
      <c r="M697" t="s">
        <v>4428</v>
      </c>
      <c r="N697" t="s">
        <v>4429</v>
      </c>
      <c r="Q697" t="s">
        <v>1542</v>
      </c>
      <c r="R697" t="s">
        <v>365</v>
      </c>
      <c r="S697">
        <v>92131</v>
      </c>
      <c r="T697" t="s">
        <v>338</v>
      </c>
      <c r="U697" t="s">
        <v>530</v>
      </c>
      <c r="W697" t="s">
        <v>4430</v>
      </c>
      <c r="Z697" t="s">
        <v>4428</v>
      </c>
      <c r="AA697" t="s">
        <v>4429</v>
      </c>
      <c r="AD697" t="s">
        <v>1542</v>
      </c>
      <c r="AE697" t="s">
        <v>365</v>
      </c>
      <c r="AF697">
        <v>92131</v>
      </c>
      <c r="AG697" t="s">
        <v>338</v>
      </c>
      <c r="AH697" t="s">
        <v>530</v>
      </c>
      <c r="AJ697" t="s">
        <v>4430</v>
      </c>
      <c r="AL697" t="s">
        <v>339</v>
      </c>
      <c r="AM697">
        <v>1</v>
      </c>
      <c r="AN697">
        <v>1</v>
      </c>
      <c r="AO697">
        <v>7642</v>
      </c>
      <c r="AQ697">
        <v>124700</v>
      </c>
      <c r="AR697">
        <v>53440001</v>
      </c>
      <c r="AS697" t="s">
        <v>1240</v>
      </c>
      <c r="AT697" t="s">
        <v>116</v>
      </c>
      <c r="AW697" t="s">
        <v>340</v>
      </c>
      <c r="AX697" t="s">
        <v>340</v>
      </c>
      <c r="AY697" t="s">
        <v>345</v>
      </c>
      <c r="AZ697" t="s">
        <v>345</v>
      </c>
      <c r="BY697" t="s">
        <v>342</v>
      </c>
      <c r="EQ697">
        <v>252960</v>
      </c>
      <c r="ER697" t="s">
        <v>2537</v>
      </c>
      <c r="EV697">
        <v>17284562</v>
      </c>
      <c r="EW697">
        <v>928</v>
      </c>
      <c r="EX697">
        <v>219042</v>
      </c>
      <c r="EY697">
        <v>9.2748999964335493E+25</v>
      </c>
      <c r="EZ697">
        <v>1</v>
      </c>
      <c r="FC697">
        <v>53440001</v>
      </c>
      <c r="FD697" t="s">
        <v>116</v>
      </c>
    </row>
    <row r="698" spans="1:160" x14ac:dyDescent="0.3">
      <c r="A698" t="str">
        <f>VLOOKUP(B698,Table2[],3,FALSE)</f>
        <v>Digital</v>
      </c>
      <c r="B698" t="str">
        <f>IF(OR(ISNUMBER(FIND("QVC",Z698)),ISNUMBER(FIND("QVC",AL698))),"QVC",IF(OR(ISNUMBER(FIND("NCO",H698)),ISNUMBER(FIND("NCO",Y698))), "NCO", IF(AL698="consumer","PMD.com",VLOOKUP(LEFT(H698,2),Tables!$E$1:$F$11,2,FALSE))))</f>
        <v>PMD.com</v>
      </c>
      <c r="C698">
        <f t="shared" si="31"/>
        <v>5342</v>
      </c>
      <c r="D698">
        <f t="shared" si="32"/>
        <v>1</v>
      </c>
      <c r="E698" t="str">
        <f t="shared" ca="1" si="30"/>
        <v>shifted orders shipped</v>
      </c>
      <c r="F698" t="s">
        <v>3539</v>
      </c>
      <c r="G698" t="s">
        <v>335</v>
      </c>
      <c r="H698" t="s">
        <v>2508</v>
      </c>
      <c r="I698" s="6">
        <v>44008.554062499999</v>
      </c>
      <c r="J698" t="s">
        <v>16</v>
      </c>
      <c r="K698" s="6">
        <v>44013.281921296293</v>
      </c>
      <c r="M698" t="s">
        <v>4431</v>
      </c>
      <c r="N698" t="s">
        <v>4432</v>
      </c>
      <c r="Q698" t="s">
        <v>1250</v>
      </c>
      <c r="R698" t="s">
        <v>412</v>
      </c>
      <c r="S698">
        <v>45140</v>
      </c>
      <c r="T698" t="s">
        <v>338</v>
      </c>
      <c r="U698" t="s">
        <v>530</v>
      </c>
      <c r="W698" t="s">
        <v>4433</v>
      </c>
      <c r="Z698" t="s">
        <v>4431</v>
      </c>
      <c r="AA698" t="s">
        <v>4432</v>
      </c>
      <c r="AD698" t="s">
        <v>1250</v>
      </c>
      <c r="AE698" t="s">
        <v>412</v>
      </c>
      <c r="AF698">
        <v>45140</v>
      </c>
      <c r="AG698" t="s">
        <v>338</v>
      </c>
      <c r="AH698" t="s">
        <v>530</v>
      </c>
      <c r="AJ698" t="s">
        <v>4433</v>
      </c>
      <c r="AL698" t="s">
        <v>339</v>
      </c>
      <c r="AM698">
        <v>1</v>
      </c>
      <c r="AN698">
        <v>1</v>
      </c>
      <c r="AO698">
        <v>13280</v>
      </c>
      <c r="AQ698">
        <v>123849</v>
      </c>
      <c r="AR698">
        <v>5342</v>
      </c>
      <c r="AS698" t="s">
        <v>1746</v>
      </c>
      <c r="AT698" t="s">
        <v>149</v>
      </c>
      <c r="AW698" t="s">
        <v>340</v>
      </c>
      <c r="AX698" t="s">
        <v>340</v>
      </c>
      <c r="AY698" t="s">
        <v>345</v>
      </c>
      <c r="AZ698" t="s">
        <v>346</v>
      </c>
      <c r="BY698" t="s">
        <v>342</v>
      </c>
      <c r="EQ698">
        <v>243408</v>
      </c>
      <c r="ER698" t="s">
        <v>2509</v>
      </c>
      <c r="EV698">
        <v>17284548</v>
      </c>
      <c r="EW698">
        <v>928</v>
      </c>
      <c r="EX698">
        <v>219028</v>
      </c>
      <c r="EY698" t="s">
        <v>4434</v>
      </c>
      <c r="EZ698">
        <v>1</v>
      </c>
      <c r="FC698">
        <v>5342</v>
      </c>
      <c r="FD698" t="s">
        <v>149</v>
      </c>
    </row>
    <row r="699" spans="1:160" x14ac:dyDescent="0.3">
      <c r="A699" t="str">
        <f>VLOOKUP(B699,Table2[],3,FALSE)</f>
        <v>Digital</v>
      </c>
      <c r="B699" t="str">
        <f>IF(OR(ISNUMBER(FIND("QVC",Z699)),ISNUMBER(FIND("QVC",AL699))),"QVC",IF(OR(ISNUMBER(FIND("NCO",H699)),ISNUMBER(FIND("NCO",Y699))), "NCO", IF(AL699="consumer","PMD.com",VLOOKUP(LEFT(H699,2),Tables!$E$1:$F$11,2,FALSE))))</f>
        <v>PMD.com</v>
      </c>
      <c r="C699">
        <f t="shared" si="31"/>
        <v>51410001</v>
      </c>
      <c r="D699">
        <f t="shared" si="32"/>
        <v>1</v>
      </c>
      <c r="E699" t="str">
        <f t="shared" ca="1" si="30"/>
        <v>shifted orders shipped</v>
      </c>
      <c r="F699" t="s">
        <v>3539</v>
      </c>
      <c r="G699" t="s">
        <v>335</v>
      </c>
      <c r="H699" t="s">
        <v>3172</v>
      </c>
      <c r="I699" s="6">
        <v>44011.416238425925</v>
      </c>
      <c r="J699" t="s">
        <v>16</v>
      </c>
      <c r="K699" s="6">
        <v>44013.282106481478</v>
      </c>
      <c r="M699" t="s">
        <v>4438</v>
      </c>
      <c r="N699" t="s">
        <v>4439</v>
      </c>
      <c r="O699" t="s">
        <v>4440</v>
      </c>
      <c r="Q699" t="s">
        <v>1973</v>
      </c>
      <c r="R699" t="s">
        <v>414</v>
      </c>
      <c r="S699">
        <v>7006</v>
      </c>
      <c r="T699" t="s">
        <v>338</v>
      </c>
      <c r="U699" t="s">
        <v>530</v>
      </c>
      <c r="Z699" t="s">
        <v>4438</v>
      </c>
      <c r="AA699" t="s">
        <v>4439</v>
      </c>
      <c r="AB699" t="s">
        <v>4440</v>
      </c>
      <c r="AD699" t="s">
        <v>1973</v>
      </c>
      <c r="AE699" t="s">
        <v>414</v>
      </c>
      <c r="AF699">
        <v>7006</v>
      </c>
      <c r="AG699" t="s">
        <v>338</v>
      </c>
      <c r="AH699" t="s">
        <v>530</v>
      </c>
      <c r="AL699" t="s">
        <v>339</v>
      </c>
      <c r="AM699">
        <v>1</v>
      </c>
      <c r="AN699">
        <v>1</v>
      </c>
      <c r="AO699">
        <v>10146</v>
      </c>
      <c r="AQ699">
        <v>124431</v>
      </c>
      <c r="AR699">
        <v>51410001</v>
      </c>
      <c r="AS699" t="s">
        <v>2386</v>
      </c>
      <c r="AT699" t="s">
        <v>81</v>
      </c>
      <c r="AW699" t="s">
        <v>340</v>
      </c>
      <c r="AX699" t="s">
        <v>340</v>
      </c>
      <c r="AY699" t="s">
        <v>432</v>
      </c>
      <c r="AZ699">
        <v>0</v>
      </c>
      <c r="BY699" t="s">
        <v>342</v>
      </c>
      <c r="EQ699">
        <v>253369</v>
      </c>
      <c r="ER699" t="s">
        <v>3173</v>
      </c>
      <c r="EV699">
        <v>17285770</v>
      </c>
      <c r="EW699">
        <v>928</v>
      </c>
      <c r="EX699">
        <v>220327</v>
      </c>
      <c r="EY699" t="s">
        <v>4441</v>
      </c>
      <c r="EZ699">
        <v>1</v>
      </c>
      <c r="FC699">
        <v>51410001</v>
      </c>
      <c r="FD699" t="s">
        <v>81</v>
      </c>
    </row>
    <row r="700" spans="1:160" x14ac:dyDescent="0.3">
      <c r="A700" t="str">
        <f>VLOOKUP(B700,Table2[],3,FALSE)</f>
        <v>Digital</v>
      </c>
      <c r="B700" t="str">
        <f>IF(OR(ISNUMBER(FIND("QVC",Z700)),ISNUMBER(FIND("QVC",AL700))),"QVC",IF(OR(ISNUMBER(FIND("NCO",H700)),ISNUMBER(FIND("NCO",Y700))), "NCO", IF(AL700="consumer","PMD.com",VLOOKUP(LEFT(H700,2),Tables!$E$1:$F$11,2,FALSE))))</f>
        <v>PMD.com</v>
      </c>
      <c r="C700">
        <f t="shared" si="31"/>
        <v>7881</v>
      </c>
      <c r="D700">
        <f t="shared" si="32"/>
        <v>1</v>
      </c>
      <c r="E700" t="str">
        <f t="shared" ca="1" si="30"/>
        <v>shifted orders shipped</v>
      </c>
      <c r="F700" t="s">
        <v>3539</v>
      </c>
      <c r="G700" t="s">
        <v>335</v>
      </c>
      <c r="H700" t="s">
        <v>3172</v>
      </c>
      <c r="I700" s="6">
        <v>44011.416238425925</v>
      </c>
      <c r="J700" t="s">
        <v>16</v>
      </c>
      <c r="K700" s="6">
        <v>44013.282106481478</v>
      </c>
      <c r="M700" t="s">
        <v>4438</v>
      </c>
      <c r="N700" t="s">
        <v>4439</v>
      </c>
      <c r="O700" t="s">
        <v>4440</v>
      </c>
      <c r="Q700" t="s">
        <v>1973</v>
      </c>
      <c r="R700" t="s">
        <v>414</v>
      </c>
      <c r="S700">
        <v>7006</v>
      </c>
      <c r="T700" t="s">
        <v>338</v>
      </c>
      <c r="U700" t="s">
        <v>530</v>
      </c>
      <c r="Z700" t="s">
        <v>4438</v>
      </c>
      <c r="AA700" t="s">
        <v>4439</v>
      </c>
      <c r="AB700" t="s">
        <v>4440</v>
      </c>
      <c r="AD700" t="s">
        <v>1973</v>
      </c>
      <c r="AE700" t="s">
        <v>414</v>
      </c>
      <c r="AF700">
        <v>7006</v>
      </c>
      <c r="AG700" t="s">
        <v>338</v>
      </c>
      <c r="AH700" t="s">
        <v>530</v>
      </c>
      <c r="AL700" t="s">
        <v>339</v>
      </c>
      <c r="AM700">
        <v>1</v>
      </c>
      <c r="AN700">
        <v>1</v>
      </c>
      <c r="AO700">
        <v>2285</v>
      </c>
      <c r="AQ700">
        <v>127933</v>
      </c>
      <c r="AR700">
        <v>7881</v>
      </c>
      <c r="AS700" t="s">
        <v>1766</v>
      </c>
      <c r="AT700" t="s">
        <v>1767</v>
      </c>
      <c r="AW700" t="s">
        <v>349</v>
      </c>
      <c r="AX700" t="s">
        <v>350</v>
      </c>
      <c r="AY700" t="s">
        <v>345</v>
      </c>
      <c r="AZ700" t="s">
        <v>346</v>
      </c>
      <c r="BY700" t="s">
        <v>342</v>
      </c>
      <c r="EQ700">
        <v>252891</v>
      </c>
      <c r="ER700" t="s">
        <v>3173</v>
      </c>
      <c r="EV700">
        <v>17285770</v>
      </c>
      <c r="EW700">
        <v>928</v>
      </c>
      <c r="EX700">
        <v>220327</v>
      </c>
      <c r="EY700" t="s">
        <v>4441</v>
      </c>
      <c r="EZ700">
        <v>1</v>
      </c>
      <c r="FC700">
        <v>7881</v>
      </c>
      <c r="FD700" t="s">
        <v>1767</v>
      </c>
    </row>
    <row r="701" spans="1:160" x14ac:dyDescent="0.3">
      <c r="A701" t="str">
        <f>VLOOKUP(B701,Table2[],3,FALSE)</f>
        <v>Digital</v>
      </c>
      <c r="B701" t="str">
        <f>IF(OR(ISNUMBER(FIND("QVC",Z701)),ISNUMBER(FIND("QVC",AL701))),"QVC",IF(OR(ISNUMBER(FIND("NCO",H701)),ISNUMBER(FIND("NCO",Y701))), "NCO", IF(AL701="consumer","PMD.com",VLOOKUP(LEFT(H701,2),Tables!$E$1:$F$11,2,FALSE))))</f>
        <v>PMD.com</v>
      </c>
      <c r="C701">
        <f t="shared" si="31"/>
        <v>51090030</v>
      </c>
      <c r="D701">
        <f t="shared" si="32"/>
        <v>1</v>
      </c>
      <c r="E701" t="str">
        <f t="shared" ca="1" si="30"/>
        <v>shifted orders shipped</v>
      </c>
      <c r="F701" t="s">
        <v>3539</v>
      </c>
      <c r="G701" t="s">
        <v>335</v>
      </c>
      <c r="H701" t="s">
        <v>3348</v>
      </c>
      <c r="I701" s="6">
        <v>44011.509305555555</v>
      </c>
      <c r="J701" t="s">
        <v>16</v>
      </c>
      <c r="K701" s="6">
        <v>44013.282106481478</v>
      </c>
      <c r="M701" t="s">
        <v>1304</v>
      </c>
      <c r="N701" t="s">
        <v>4435</v>
      </c>
      <c r="Q701" t="s">
        <v>1305</v>
      </c>
      <c r="R701" t="s">
        <v>414</v>
      </c>
      <c r="S701" t="s">
        <v>4436</v>
      </c>
      <c r="T701" t="s">
        <v>338</v>
      </c>
      <c r="U701" t="s">
        <v>530</v>
      </c>
      <c r="W701" t="s">
        <v>1306</v>
      </c>
      <c r="Z701" t="s">
        <v>1304</v>
      </c>
      <c r="AA701" t="s">
        <v>4435</v>
      </c>
      <c r="AD701" t="s">
        <v>1305</v>
      </c>
      <c r="AE701" t="s">
        <v>414</v>
      </c>
      <c r="AF701" t="s">
        <v>4436</v>
      </c>
      <c r="AG701" t="s">
        <v>338</v>
      </c>
      <c r="AH701" t="s">
        <v>530</v>
      </c>
      <c r="AJ701" t="s">
        <v>1306</v>
      </c>
      <c r="AL701" t="s">
        <v>339</v>
      </c>
      <c r="AM701">
        <v>1</v>
      </c>
      <c r="AN701">
        <v>1</v>
      </c>
      <c r="AO701">
        <v>6688</v>
      </c>
      <c r="AQ701">
        <v>125960</v>
      </c>
      <c r="AR701">
        <v>51090030</v>
      </c>
      <c r="AS701" t="s">
        <v>3043</v>
      </c>
      <c r="AT701" t="s">
        <v>628</v>
      </c>
      <c r="AW701" t="s">
        <v>343</v>
      </c>
      <c r="BY701" t="s">
        <v>342</v>
      </c>
      <c r="BZ701" t="b">
        <v>0</v>
      </c>
      <c r="EQ701">
        <v>243047</v>
      </c>
      <c r="ER701" t="s">
        <v>3349</v>
      </c>
      <c r="EV701">
        <v>17285862</v>
      </c>
      <c r="EW701">
        <v>928</v>
      </c>
      <c r="EX701">
        <v>220416</v>
      </c>
      <c r="EY701" t="s">
        <v>4437</v>
      </c>
      <c r="EZ701">
        <v>1</v>
      </c>
      <c r="FC701">
        <v>95384</v>
      </c>
      <c r="FD701" t="s">
        <v>3530</v>
      </c>
    </row>
    <row r="702" spans="1:160" x14ac:dyDescent="0.3">
      <c r="A702" t="str">
        <f>VLOOKUP(B702,Table2[],3,FALSE)</f>
        <v>Digital</v>
      </c>
      <c r="B702" t="str">
        <f>IF(OR(ISNUMBER(FIND("QVC",Z702)),ISNUMBER(FIND("QVC",AL702))),"QVC",IF(OR(ISNUMBER(FIND("NCO",H702)),ISNUMBER(FIND("NCO",Y702))), "NCO", IF(AL702="consumer","PMD.com",VLOOKUP(LEFT(H702,2),Tables!$E$1:$F$11,2,FALSE))))</f>
        <v>PMD.com</v>
      </c>
      <c r="C702">
        <f t="shared" si="31"/>
        <v>53920001</v>
      </c>
      <c r="D702">
        <f t="shared" si="32"/>
        <v>1</v>
      </c>
      <c r="E702" t="str">
        <f t="shared" ca="1" si="30"/>
        <v>shifted orders shipped</v>
      </c>
      <c r="F702" t="s">
        <v>3539</v>
      </c>
      <c r="G702" t="s">
        <v>335</v>
      </c>
      <c r="H702" t="s">
        <v>3348</v>
      </c>
      <c r="I702" s="6">
        <v>44011.509305555555</v>
      </c>
      <c r="J702" t="s">
        <v>16</v>
      </c>
      <c r="K702" s="6">
        <v>44013.282106481478</v>
      </c>
      <c r="M702" t="s">
        <v>1304</v>
      </c>
      <c r="N702" t="s">
        <v>4435</v>
      </c>
      <c r="Q702" t="s">
        <v>1305</v>
      </c>
      <c r="R702" t="s">
        <v>414</v>
      </c>
      <c r="S702" t="s">
        <v>4436</v>
      </c>
      <c r="T702" t="s">
        <v>338</v>
      </c>
      <c r="U702" t="s">
        <v>530</v>
      </c>
      <c r="W702" t="s">
        <v>1306</v>
      </c>
      <c r="Z702" t="s">
        <v>1304</v>
      </c>
      <c r="AA702" t="s">
        <v>4435</v>
      </c>
      <c r="AD702" t="s">
        <v>1305</v>
      </c>
      <c r="AE702" t="s">
        <v>414</v>
      </c>
      <c r="AF702" t="s">
        <v>4436</v>
      </c>
      <c r="AG702" t="s">
        <v>338</v>
      </c>
      <c r="AH702" t="s">
        <v>530</v>
      </c>
      <c r="AJ702" t="s">
        <v>1306</v>
      </c>
      <c r="AL702" t="s">
        <v>339</v>
      </c>
      <c r="AM702">
        <v>1</v>
      </c>
      <c r="AN702">
        <v>1</v>
      </c>
      <c r="AO702">
        <v>14899</v>
      </c>
      <c r="AQ702">
        <v>124468</v>
      </c>
      <c r="AR702">
        <v>53920001</v>
      </c>
      <c r="AS702">
        <v>9000000</v>
      </c>
      <c r="AT702" t="s">
        <v>40</v>
      </c>
      <c r="AW702" t="s">
        <v>343</v>
      </c>
      <c r="BY702" t="s">
        <v>342</v>
      </c>
      <c r="EQ702">
        <v>243396</v>
      </c>
      <c r="ER702" t="s">
        <v>3349</v>
      </c>
      <c r="EV702">
        <v>17285862</v>
      </c>
      <c r="EW702">
        <v>928</v>
      </c>
      <c r="EX702">
        <v>220416</v>
      </c>
      <c r="EY702" t="s">
        <v>4437</v>
      </c>
      <c r="EZ702">
        <v>1</v>
      </c>
      <c r="FC702">
        <v>95384</v>
      </c>
      <c r="FD702" t="s">
        <v>3530</v>
      </c>
    </row>
    <row r="703" spans="1:160" x14ac:dyDescent="0.3">
      <c r="A703" t="str">
        <f>VLOOKUP(B703,Table2[],3,FALSE)</f>
        <v>Digital</v>
      </c>
      <c r="B703" t="str">
        <f>IF(OR(ISNUMBER(FIND("QVC",Z703)),ISNUMBER(FIND("QVC",AL703))),"QVC",IF(OR(ISNUMBER(FIND("NCO",H703)),ISNUMBER(FIND("NCO",Y703))), "NCO", IF(AL703="consumer","PMD.com",VLOOKUP(LEFT(H703,2),Tables!$E$1:$F$11,2,FALSE))))</f>
        <v>PMD.com</v>
      </c>
      <c r="C703">
        <f t="shared" si="31"/>
        <v>51080001</v>
      </c>
      <c r="D703">
        <f t="shared" si="32"/>
        <v>1</v>
      </c>
      <c r="E703" t="str">
        <f t="shared" ca="1" si="30"/>
        <v>shifted orders shipped</v>
      </c>
      <c r="F703" t="s">
        <v>3539</v>
      </c>
      <c r="G703" t="s">
        <v>335</v>
      </c>
      <c r="H703" t="s">
        <v>3348</v>
      </c>
      <c r="I703" s="6">
        <v>44011.509305555555</v>
      </c>
      <c r="J703" t="s">
        <v>16</v>
      </c>
      <c r="K703" s="6">
        <v>44013.282106481478</v>
      </c>
      <c r="M703" t="s">
        <v>1304</v>
      </c>
      <c r="N703" t="s">
        <v>4435</v>
      </c>
      <c r="Q703" t="s">
        <v>1305</v>
      </c>
      <c r="R703" t="s">
        <v>414</v>
      </c>
      <c r="S703" t="s">
        <v>4436</v>
      </c>
      <c r="T703" t="s">
        <v>338</v>
      </c>
      <c r="U703" t="s">
        <v>530</v>
      </c>
      <c r="W703" t="s">
        <v>1306</v>
      </c>
      <c r="Z703" t="s">
        <v>1304</v>
      </c>
      <c r="AA703" t="s">
        <v>4435</v>
      </c>
      <c r="AD703" t="s">
        <v>1305</v>
      </c>
      <c r="AE703" t="s">
        <v>414</v>
      </c>
      <c r="AF703" t="s">
        <v>4436</v>
      </c>
      <c r="AG703" t="s">
        <v>338</v>
      </c>
      <c r="AH703" t="s">
        <v>530</v>
      </c>
      <c r="AJ703" t="s">
        <v>1306</v>
      </c>
      <c r="AL703" t="s">
        <v>339</v>
      </c>
      <c r="AM703">
        <v>1</v>
      </c>
      <c r="AN703">
        <v>1</v>
      </c>
      <c r="AO703">
        <v>19656</v>
      </c>
      <c r="AQ703">
        <v>124645</v>
      </c>
      <c r="AR703">
        <v>51080001</v>
      </c>
      <c r="AS703" t="s">
        <v>988</v>
      </c>
      <c r="AT703" t="s">
        <v>57</v>
      </c>
      <c r="AW703" t="s">
        <v>343</v>
      </c>
      <c r="BY703" t="s">
        <v>342</v>
      </c>
      <c r="EQ703">
        <v>251119</v>
      </c>
      <c r="ER703" t="s">
        <v>3349</v>
      </c>
      <c r="EV703">
        <v>17285862</v>
      </c>
      <c r="EW703">
        <v>928</v>
      </c>
      <c r="EX703">
        <v>220416</v>
      </c>
      <c r="EY703" t="s">
        <v>4437</v>
      </c>
      <c r="EZ703">
        <v>1</v>
      </c>
      <c r="FC703">
        <v>51080001</v>
      </c>
      <c r="FD703" t="s">
        <v>57</v>
      </c>
    </row>
    <row r="704" spans="1:160" x14ac:dyDescent="0.3">
      <c r="A704" t="str">
        <f>VLOOKUP(B704,Table2[],3,FALSE)</f>
        <v>Digital</v>
      </c>
      <c r="B704" t="str">
        <f>IF(OR(ISNUMBER(FIND("QVC",Z704)),ISNUMBER(FIND("QVC",AL704))),"QVC",IF(OR(ISNUMBER(FIND("NCO",H704)),ISNUMBER(FIND("NCO",Y704))), "NCO", IF(AL704="consumer","PMD.com",VLOOKUP(LEFT(H704,2),Tables!$E$1:$F$11,2,FALSE))))</f>
        <v>PMD.com</v>
      </c>
      <c r="C704">
        <f t="shared" si="31"/>
        <v>52430001</v>
      </c>
      <c r="D704">
        <f t="shared" si="32"/>
        <v>1</v>
      </c>
      <c r="E704" t="str">
        <f t="shared" ca="1" si="30"/>
        <v>shifted orders shipped</v>
      </c>
      <c r="F704" t="s">
        <v>3539</v>
      </c>
      <c r="G704" t="s">
        <v>335</v>
      </c>
      <c r="H704" t="s">
        <v>3348</v>
      </c>
      <c r="I704" s="6">
        <v>44011.509305555555</v>
      </c>
      <c r="J704" t="s">
        <v>16</v>
      </c>
      <c r="K704" s="6">
        <v>44013.282106481478</v>
      </c>
      <c r="M704" t="s">
        <v>1304</v>
      </c>
      <c r="N704" t="s">
        <v>4435</v>
      </c>
      <c r="Q704" t="s">
        <v>1305</v>
      </c>
      <c r="R704" t="s">
        <v>414</v>
      </c>
      <c r="S704" t="s">
        <v>4436</v>
      </c>
      <c r="T704" t="s">
        <v>338</v>
      </c>
      <c r="U704" t="s">
        <v>530</v>
      </c>
      <c r="W704" t="s">
        <v>1306</v>
      </c>
      <c r="Z704" t="s">
        <v>1304</v>
      </c>
      <c r="AA704" t="s">
        <v>4435</v>
      </c>
      <c r="AD704" t="s">
        <v>1305</v>
      </c>
      <c r="AE704" t="s">
        <v>414</v>
      </c>
      <c r="AF704" t="s">
        <v>4436</v>
      </c>
      <c r="AG704" t="s">
        <v>338</v>
      </c>
      <c r="AH704" t="s">
        <v>530</v>
      </c>
      <c r="AJ704" t="s">
        <v>1306</v>
      </c>
      <c r="AL704" t="s">
        <v>339</v>
      </c>
      <c r="AM704">
        <v>1</v>
      </c>
      <c r="AN704">
        <v>1</v>
      </c>
      <c r="AO704">
        <v>12063</v>
      </c>
      <c r="AQ704">
        <v>127155</v>
      </c>
      <c r="AR704">
        <v>52430001</v>
      </c>
      <c r="AS704" t="s">
        <v>927</v>
      </c>
      <c r="AT704" t="s">
        <v>75</v>
      </c>
      <c r="AW704" t="s">
        <v>340</v>
      </c>
      <c r="AX704" t="s">
        <v>340</v>
      </c>
      <c r="AY704" t="s">
        <v>357</v>
      </c>
      <c r="AZ704" t="s">
        <v>363</v>
      </c>
      <c r="BY704" t="s">
        <v>342</v>
      </c>
      <c r="EQ704">
        <v>249990</v>
      </c>
      <c r="ER704" t="s">
        <v>3349</v>
      </c>
      <c r="EV704">
        <v>17285862</v>
      </c>
      <c r="EW704">
        <v>928</v>
      </c>
      <c r="EX704">
        <v>220416</v>
      </c>
      <c r="EY704" t="s">
        <v>4437</v>
      </c>
      <c r="EZ704">
        <v>1</v>
      </c>
      <c r="FC704">
        <v>95384</v>
      </c>
      <c r="FD704" t="s">
        <v>3530</v>
      </c>
    </row>
    <row r="705" spans="1:160" x14ac:dyDescent="0.3">
      <c r="A705" t="str">
        <f>VLOOKUP(B705,Table2[],3,FALSE)</f>
        <v>Digital</v>
      </c>
      <c r="B705" t="str">
        <f>IF(OR(ISNUMBER(FIND("QVC",Z705)),ISNUMBER(FIND("QVC",AL705))),"QVC",IF(OR(ISNUMBER(FIND("NCO",H705)),ISNUMBER(FIND("NCO",Y705))), "NCO", IF(AL705="consumer","PMD.com",VLOOKUP(LEFT(H705,2),Tables!$E$1:$F$11,2,FALSE))))</f>
        <v>PMD.com</v>
      </c>
      <c r="C705">
        <f t="shared" si="31"/>
        <v>52430001</v>
      </c>
      <c r="D705">
        <f t="shared" si="32"/>
        <v>2</v>
      </c>
      <c r="E705" t="str">
        <f t="shared" ca="1" si="30"/>
        <v>shifted orders shipped</v>
      </c>
      <c r="F705" t="s">
        <v>3539</v>
      </c>
      <c r="G705" t="s">
        <v>335</v>
      </c>
      <c r="H705" t="s">
        <v>3348</v>
      </c>
      <c r="I705" s="6">
        <v>44011.509305555555</v>
      </c>
      <c r="J705" t="s">
        <v>16</v>
      </c>
      <c r="K705" s="6">
        <v>44013.282106481478</v>
      </c>
      <c r="M705" t="s">
        <v>1304</v>
      </c>
      <c r="N705" t="s">
        <v>4435</v>
      </c>
      <c r="Q705" t="s">
        <v>1305</v>
      </c>
      <c r="R705" t="s">
        <v>414</v>
      </c>
      <c r="S705" t="s">
        <v>4436</v>
      </c>
      <c r="T705" t="s">
        <v>338</v>
      </c>
      <c r="U705" t="s">
        <v>530</v>
      </c>
      <c r="W705" t="s">
        <v>1306</v>
      </c>
      <c r="Z705" t="s">
        <v>1304</v>
      </c>
      <c r="AA705" t="s">
        <v>4435</v>
      </c>
      <c r="AD705" t="s">
        <v>1305</v>
      </c>
      <c r="AE705" t="s">
        <v>414</v>
      </c>
      <c r="AF705" t="s">
        <v>4436</v>
      </c>
      <c r="AG705" t="s">
        <v>338</v>
      </c>
      <c r="AH705" t="s">
        <v>530</v>
      </c>
      <c r="AJ705" t="s">
        <v>1306</v>
      </c>
      <c r="AL705" t="s">
        <v>339</v>
      </c>
      <c r="AM705">
        <v>2</v>
      </c>
      <c r="AN705">
        <v>2</v>
      </c>
      <c r="AO705">
        <v>12063</v>
      </c>
      <c r="AQ705">
        <v>127155</v>
      </c>
      <c r="AR705">
        <v>52430001</v>
      </c>
      <c r="AS705" t="s">
        <v>927</v>
      </c>
      <c r="AT705" t="s">
        <v>75</v>
      </c>
      <c r="AW705" t="s">
        <v>340</v>
      </c>
      <c r="AX705" t="s">
        <v>340</v>
      </c>
      <c r="AY705" t="s">
        <v>357</v>
      </c>
      <c r="AZ705" t="s">
        <v>363</v>
      </c>
      <c r="BY705" t="s">
        <v>342</v>
      </c>
      <c r="EQ705">
        <v>249990</v>
      </c>
      <c r="ER705" t="s">
        <v>3349</v>
      </c>
      <c r="EV705">
        <v>17285862</v>
      </c>
      <c r="EW705">
        <v>928</v>
      </c>
      <c r="EX705">
        <v>220416</v>
      </c>
      <c r="EY705" t="s">
        <v>4437</v>
      </c>
      <c r="EZ705">
        <v>1</v>
      </c>
      <c r="FC705">
        <v>52430001</v>
      </c>
      <c r="FD705" t="s">
        <v>75</v>
      </c>
    </row>
    <row r="706" spans="1:160" x14ac:dyDescent="0.3">
      <c r="A706" t="str">
        <f>VLOOKUP(B706,Table2[],3,FALSE)</f>
        <v>Digital</v>
      </c>
      <c r="B706" t="str">
        <f>IF(OR(ISNUMBER(FIND("QVC",Z706)),ISNUMBER(FIND("QVC",AL706))),"QVC",IF(OR(ISNUMBER(FIND("NCO",H706)),ISNUMBER(FIND("NCO",Y706))), "NCO", IF(AL706="consumer","PMD.com",VLOOKUP(LEFT(H706,2),Tables!$E$1:$F$11,2,FALSE))))</f>
        <v>PMD.com</v>
      </c>
      <c r="C706">
        <f t="shared" si="31"/>
        <v>5341</v>
      </c>
      <c r="D706">
        <f t="shared" si="32"/>
        <v>1</v>
      </c>
      <c r="E706" t="str">
        <f t="shared" ca="1" si="30"/>
        <v>shifted orders shipped</v>
      </c>
      <c r="F706" t="s">
        <v>3539</v>
      </c>
      <c r="G706" t="s">
        <v>335</v>
      </c>
      <c r="H706" t="s">
        <v>2480</v>
      </c>
      <c r="I706" s="6">
        <v>44008.533368055556</v>
      </c>
      <c r="J706" t="s">
        <v>16</v>
      </c>
      <c r="K706" s="6">
        <v>44013.282129629632</v>
      </c>
      <c r="M706" t="s">
        <v>4442</v>
      </c>
      <c r="N706" t="s">
        <v>4443</v>
      </c>
      <c r="Q706" t="s">
        <v>4444</v>
      </c>
      <c r="R706" t="s">
        <v>381</v>
      </c>
      <c r="S706">
        <v>80233</v>
      </c>
      <c r="T706" t="s">
        <v>338</v>
      </c>
      <c r="U706" t="s">
        <v>530</v>
      </c>
      <c r="W706" t="s">
        <v>4445</v>
      </c>
      <c r="Z706" t="s">
        <v>4442</v>
      </c>
      <c r="AA706" t="s">
        <v>4443</v>
      </c>
      <c r="AD706" t="s">
        <v>4444</v>
      </c>
      <c r="AE706" t="s">
        <v>381</v>
      </c>
      <c r="AF706">
        <v>80233</v>
      </c>
      <c r="AG706" t="s">
        <v>338</v>
      </c>
      <c r="AH706" t="s">
        <v>530</v>
      </c>
      <c r="AJ706" t="s">
        <v>4445</v>
      </c>
      <c r="AL706" t="s">
        <v>339</v>
      </c>
      <c r="AM706">
        <v>1</v>
      </c>
      <c r="AN706">
        <v>1</v>
      </c>
      <c r="AO706">
        <v>15156</v>
      </c>
      <c r="AQ706">
        <v>124187</v>
      </c>
      <c r="AR706">
        <v>5341</v>
      </c>
      <c r="AS706" t="s">
        <v>831</v>
      </c>
      <c r="AT706" t="s">
        <v>82</v>
      </c>
      <c r="AW706" t="s">
        <v>340</v>
      </c>
      <c r="AX706" t="s">
        <v>340</v>
      </c>
      <c r="AY706" t="s">
        <v>345</v>
      </c>
      <c r="AZ706" t="s">
        <v>346</v>
      </c>
      <c r="BY706" t="s">
        <v>342</v>
      </c>
      <c r="EQ706">
        <v>244247</v>
      </c>
      <c r="ER706" t="s">
        <v>2481</v>
      </c>
      <c r="EV706">
        <v>17284505</v>
      </c>
      <c r="EW706">
        <v>928</v>
      </c>
      <c r="EX706">
        <v>218999</v>
      </c>
      <c r="EY706">
        <v>9.2748999964335493E+25</v>
      </c>
      <c r="EZ706">
        <v>1</v>
      </c>
      <c r="FC706">
        <v>5341</v>
      </c>
      <c r="FD706" t="s">
        <v>82</v>
      </c>
    </row>
    <row r="707" spans="1:160" x14ac:dyDescent="0.3">
      <c r="A707" t="str">
        <f>VLOOKUP(B707,Table2[],3,FALSE)</f>
        <v>Digital</v>
      </c>
      <c r="B707" t="str">
        <f>IF(OR(ISNUMBER(FIND("QVC",Z707)),ISNUMBER(FIND("QVC",AL707))),"QVC",IF(OR(ISNUMBER(FIND("NCO",H707)),ISNUMBER(FIND("NCO",Y707))), "NCO", IF(AL707="consumer","PMD.com",VLOOKUP(LEFT(H707,2),Tables!$E$1:$F$11,2,FALSE))))</f>
        <v>PMD.com</v>
      </c>
      <c r="C707">
        <f t="shared" si="31"/>
        <v>51070001</v>
      </c>
      <c r="D707">
        <f t="shared" si="32"/>
        <v>1</v>
      </c>
      <c r="E707" t="str">
        <f t="shared" ref="E707:E770" ca="1" si="33">IF(MONTH(TODAY())-MONTH(I707)&gt;0,"shifted orders shipped","MTD orders shipped")</f>
        <v>shifted orders shipped</v>
      </c>
      <c r="F707" t="s">
        <v>3539</v>
      </c>
      <c r="G707" t="s">
        <v>335</v>
      </c>
      <c r="H707" t="s">
        <v>2542</v>
      </c>
      <c r="I707" s="6">
        <v>44008.586724537039</v>
      </c>
      <c r="J707" t="s">
        <v>16</v>
      </c>
      <c r="K707" s="6">
        <v>44013.282222222224</v>
      </c>
      <c r="M707" t="s">
        <v>4446</v>
      </c>
      <c r="N707" t="s">
        <v>4447</v>
      </c>
      <c r="Q707" t="s">
        <v>1416</v>
      </c>
      <c r="R707" t="s">
        <v>411</v>
      </c>
      <c r="S707">
        <v>29505</v>
      </c>
      <c r="T707" t="s">
        <v>338</v>
      </c>
      <c r="U707" t="s">
        <v>530</v>
      </c>
      <c r="W707" t="s">
        <v>4448</v>
      </c>
      <c r="Z707" t="s">
        <v>4446</v>
      </c>
      <c r="AA707" t="s">
        <v>4447</v>
      </c>
      <c r="AD707" t="s">
        <v>1416</v>
      </c>
      <c r="AE707" t="s">
        <v>411</v>
      </c>
      <c r="AF707">
        <v>29505</v>
      </c>
      <c r="AG707" t="s">
        <v>338</v>
      </c>
      <c r="AH707" t="s">
        <v>530</v>
      </c>
      <c r="AJ707" t="s">
        <v>4448</v>
      </c>
      <c r="AL707" t="s">
        <v>339</v>
      </c>
      <c r="AM707">
        <v>1</v>
      </c>
      <c r="AN707">
        <v>1</v>
      </c>
      <c r="AO707">
        <v>10147</v>
      </c>
      <c r="AQ707">
        <v>124429</v>
      </c>
      <c r="AR707">
        <v>51070001</v>
      </c>
      <c r="AS707" t="s">
        <v>1886</v>
      </c>
      <c r="AT707" t="s">
        <v>45</v>
      </c>
      <c r="AW707" t="s">
        <v>343</v>
      </c>
      <c r="BY707" t="s">
        <v>342</v>
      </c>
      <c r="EQ707">
        <v>251956</v>
      </c>
      <c r="ER707" t="s">
        <v>2543</v>
      </c>
      <c r="EV707">
        <v>17284565</v>
      </c>
      <c r="EW707">
        <v>928</v>
      </c>
      <c r="EX707">
        <v>219045</v>
      </c>
      <c r="EY707">
        <v>9.2748999964335493E+25</v>
      </c>
      <c r="EZ707">
        <v>1</v>
      </c>
      <c r="FC707">
        <v>51070001</v>
      </c>
      <c r="FD707" t="s">
        <v>45</v>
      </c>
    </row>
    <row r="708" spans="1:160" x14ac:dyDescent="0.3">
      <c r="A708" t="str">
        <f>VLOOKUP(B708,Table2[],3,FALSE)</f>
        <v>Digital</v>
      </c>
      <c r="B708" t="str">
        <f>IF(OR(ISNUMBER(FIND("QVC",Z708)),ISNUMBER(FIND("QVC",AL708))),"QVC",IF(OR(ISNUMBER(FIND("NCO",H708)),ISNUMBER(FIND("NCO",Y708))), "NCO", IF(AL708="consumer","PMD.com",VLOOKUP(LEFT(H708,2),Tables!$E$1:$F$11,2,FALSE))))</f>
        <v>PMD.com</v>
      </c>
      <c r="C708">
        <f t="shared" ref="C708:C771" si="34">AR708</f>
        <v>5341</v>
      </c>
      <c r="D708">
        <f t="shared" ref="D708:D771" si="35">AN708</f>
        <v>1</v>
      </c>
      <c r="E708" t="str">
        <f t="shared" ca="1" si="33"/>
        <v>shifted orders shipped</v>
      </c>
      <c r="F708" t="s">
        <v>3539</v>
      </c>
      <c r="G708" t="s">
        <v>335</v>
      </c>
      <c r="H708" t="s">
        <v>2472</v>
      </c>
      <c r="I708" s="6">
        <v>44007.524375000001</v>
      </c>
      <c r="J708" t="s">
        <v>16</v>
      </c>
      <c r="K708" s="6">
        <v>44013.282268518517</v>
      </c>
      <c r="M708" t="s">
        <v>4449</v>
      </c>
      <c r="N708" t="s">
        <v>4450</v>
      </c>
      <c r="Q708" t="s">
        <v>2283</v>
      </c>
      <c r="R708" t="s">
        <v>414</v>
      </c>
      <c r="S708">
        <v>8108</v>
      </c>
      <c r="T708" t="s">
        <v>338</v>
      </c>
      <c r="U708" t="s">
        <v>530</v>
      </c>
      <c r="W708" t="s">
        <v>4451</v>
      </c>
      <c r="Z708" t="s">
        <v>4449</v>
      </c>
      <c r="AA708" t="s">
        <v>4450</v>
      </c>
      <c r="AB708" t="s">
        <v>4452</v>
      </c>
      <c r="AD708" t="s">
        <v>2283</v>
      </c>
      <c r="AE708" t="s">
        <v>414</v>
      </c>
      <c r="AF708">
        <v>8108</v>
      </c>
      <c r="AG708" t="s">
        <v>338</v>
      </c>
      <c r="AH708" t="s">
        <v>530</v>
      </c>
      <c r="AJ708" t="s">
        <v>4451</v>
      </c>
      <c r="AL708" t="s">
        <v>339</v>
      </c>
      <c r="AM708">
        <v>1</v>
      </c>
      <c r="AN708">
        <v>1</v>
      </c>
      <c r="AO708">
        <v>15156</v>
      </c>
      <c r="AQ708">
        <v>124187</v>
      </c>
      <c r="AR708">
        <v>5341</v>
      </c>
      <c r="AS708" t="s">
        <v>831</v>
      </c>
      <c r="AT708" t="s">
        <v>82</v>
      </c>
      <c r="AW708" t="s">
        <v>340</v>
      </c>
      <c r="AX708" t="s">
        <v>340</v>
      </c>
      <c r="AY708" t="s">
        <v>345</v>
      </c>
      <c r="AZ708" t="s">
        <v>346</v>
      </c>
      <c r="BY708" t="s">
        <v>342</v>
      </c>
      <c r="EQ708">
        <v>244247</v>
      </c>
      <c r="ER708" t="s">
        <v>2473</v>
      </c>
      <c r="EV708">
        <v>17284501</v>
      </c>
      <c r="EW708">
        <v>928</v>
      </c>
      <c r="EX708">
        <v>213602</v>
      </c>
      <c r="EY708" t="s">
        <v>4453</v>
      </c>
      <c r="EZ708">
        <v>1</v>
      </c>
      <c r="FC708">
        <v>95292</v>
      </c>
      <c r="FD708" t="s">
        <v>511</v>
      </c>
    </row>
    <row r="709" spans="1:160" x14ac:dyDescent="0.3">
      <c r="A709" t="str">
        <f>VLOOKUP(B709,Table2[],3,FALSE)</f>
        <v>Digital</v>
      </c>
      <c r="B709" t="str">
        <f>IF(OR(ISNUMBER(FIND("QVC",Z709)),ISNUMBER(FIND("QVC",AL709))),"QVC",IF(OR(ISNUMBER(FIND("NCO",H709)),ISNUMBER(FIND("NCO",Y709))), "NCO", IF(AL709="consumer","PMD.com",VLOOKUP(LEFT(H709,2),Tables!$E$1:$F$11,2,FALSE))))</f>
        <v>PMD.com</v>
      </c>
      <c r="C709">
        <f t="shared" si="34"/>
        <v>51090001</v>
      </c>
      <c r="D709">
        <f t="shared" si="35"/>
        <v>1</v>
      </c>
      <c r="E709" t="str">
        <f t="shared" ca="1" si="33"/>
        <v>shifted orders shipped</v>
      </c>
      <c r="F709" t="s">
        <v>3539</v>
      </c>
      <c r="G709" t="s">
        <v>335</v>
      </c>
      <c r="H709" t="s">
        <v>2472</v>
      </c>
      <c r="I709" s="6">
        <v>44007.524375000001</v>
      </c>
      <c r="J709" t="s">
        <v>16</v>
      </c>
      <c r="K709" s="6">
        <v>44013.282268518517</v>
      </c>
      <c r="M709" t="s">
        <v>4449</v>
      </c>
      <c r="N709" t="s">
        <v>4450</v>
      </c>
      <c r="Q709" t="s">
        <v>2283</v>
      </c>
      <c r="R709" t="s">
        <v>414</v>
      </c>
      <c r="S709">
        <v>8108</v>
      </c>
      <c r="T709" t="s">
        <v>338</v>
      </c>
      <c r="U709" t="s">
        <v>530</v>
      </c>
      <c r="W709" t="s">
        <v>4451</v>
      </c>
      <c r="Z709" t="s">
        <v>4449</v>
      </c>
      <c r="AA709" t="s">
        <v>4450</v>
      </c>
      <c r="AB709" t="s">
        <v>4452</v>
      </c>
      <c r="AD709" t="s">
        <v>2283</v>
      </c>
      <c r="AE709" t="s">
        <v>414</v>
      </c>
      <c r="AF709">
        <v>8108</v>
      </c>
      <c r="AG709" t="s">
        <v>338</v>
      </c>
      <c r="AH709" t="s">
        <v>530</v>
      </c>
      <c r="AJ709" t="s">
        <v>4451</v>
      </c>
      <c r="AL709" t="s">
        <v>339</v>
      </c>
      <c r="AM709">
        <v>1</v>
      </c>
      <c r="AN709">
        <v>1</v>
      </c>
      <c r="AO709">
        <v>4885</v>
      </c>
      <c r="AQ709">
        <v>124202</v>
      </c>
      <c r="AR709">
        <v>51090001</v>
      </c>
      <c r="AS709" t="s">
        <v>1986</v>
      </c>
      <c r="AT709" t="s">
        <v>60</v>
      </c>
      <c r="AW709" t="s">
        <v>340</v>
      </c>
      <c r="AX709" t="s">
        <v>340</v>
      </c>
      <c r="AY709" t="s">
        <v>357</v>
      </c>
      <c r="AZ709" t="s">
        <v>361</v>
      </c>
      <c r="BY709" t="s">
        <v>342</v>
      </c>
      <c r="EQ709">
        <v>250831</v>
      </c>
      <c r="ER709" t="s">
        <v>2473</v>
      </c>
      <c r="EV709">
        <v>17284501</v>
      </c>
      <c r="EW709">
        <v>928</v>
      </c>
      <c r="EX709">
        <v>213602</v>
      </c>
      <c r="EY709" t="s">
        <v>4453</v>
      </c>
      <c r="EZ709">
        <v>1</v>
      </c>
      <c r="FC709">
        <v>95292</v>
      </c>
      <c r="FD709" t="s">
        <v>511</v>
      </c>
    </row>
    <row r="710" spans="1:160" x14ac:dyDescent="0.3">
      <c r="A710" t="str">
        <f>VLOOKUP(B710,Table2[],3,FALSE)</f>
        <v>Digital</v>
      </c>
      <c r="B710" t="str">
        <f>IF(OR(ISNUMBER(FIND("QVC",Z710)),ISNUMBER(FIND("QVC",AL710))),"QVC",IF(OR(ISNUMBER(FIND("NCO",H710)),ISNUMBER(FIND("NCO",Y710))), "NCO", IF(AL710="consumer","PMD.com",VLOOKUP(LEFT(H710,2),Tables!$E$1:$F$11,2,FALSE))))</f>
        <v>PMD.com</v>
      </c>
      <c r="C710">
        <f t="shared" si="34"/>
        <v>52430001</v>
      </c>
      <c r="D710">
        <f t="shared" si="35"/>
        <v>1</v>
      </c>
      <c r="E710" t="str">
        <f t="shared" ca="1" si="33"/>
        <v>shifted orders shipped</v>
      </c>
      <c r="F710" t="s">
        <v>3539</v>
      </c>
      <c r="G710" t="s">
        <v>335</v>
      </c>
      <c r="H710" t="s">
        <v>2472</v>
      </c>
      <c r="I710" s="6">
        <v>44007.524375000001</v>
      </c>
      <c r="J710" t="s">
        <v>16</v>
      </c>
      <c r="K710" s="6">
        <v>44013.282268518517</v>
      </c>
      <c r="M710" t="s">
        <v>4449</v>
      </c>
      <c r="N710" t="s">
        <v>4450</v>
      </c>
      <c r="Q710" t="s">
        <v>2283</v>
      </c>
      <c r="R710" t="s">
        <v>414</v>
      </c>
      <c r="S710">
        <v>8108</v>
      </c>
      <c r="T710" t="s">
        <v>338</v>
      </c>
      <c r="U710" t="s">
        <v>530</v>
      </c>
      <c r="W710" t="s">
        <v>4451</v>
      </c>
      <c r="Z710" t="s">
        <v>4449</v>
      </c>
      <c r="AA710" t="s">
        <v>4450</v>
      </c>
      <c r="AB710" t="s">
        <v>4452</v>
      </c>
      <c r="AD710" t="s">
        <v>2283</v>
      </c>
      <c r="AE710" t="s">
        <v>414</v>
      </c>
      <c r="AF710">
        <v>8108</v>
      </c>
      <c r="AG710" t="s">
        <v>338</v>
      </c>
      <c r="AH710" t="s">
        <v>530</v>
      </c>
      <c r="AJ710" t="s">
        <v>4451</v>
      </c>
      <c r="AL710" t="s">
        <v>339</v>
      </c>
      <c r="AM710">
        <v>1</v>
      </c>
      <c r="AN710">
        <v>1</v>
      </c>
      <c r="AO710">
        <v>12063</v>
      </c>
      <c r="AQ710">
        <v>127155</v>
      </c>
      <c r="AR710">
        <v>52430001</v>
      </c>
      <c r="AS710" t="s">
        <v>927</v>
      </c>
      <c r="AT710" t="s">
        <v>75</v>
      </c>
      <c r="AW710" t="s">
        <v>340</v>
      </c>
      <c r="AX710" t="s">
        <v>340</v>
      </c>
      <c r="AY710" t="s">
        <v>357</v>
      </c>
      <c r="AZ710" t="s">
        <v>363</v>
      </c>
      <c r="BY710" t="s">
        <v>342</v>
      </c>
      <c r="EQ710">
        <v>249990</v>
      </c>
      <c r="ER710" t="s">
        <v>2473</v>
      </c>
      <c r="EV710">
        <v>17284501</v>
      </c>
      <c r="EW710">
        <v>928</v>
      </c>
      <c r="EX710">
        <v>213602</v>
      </c>
      <c r="EY710" t="s">
        <v>4453</v>
      </c>
      <c r="EZ710">
        <v>1</v>
      </c>
      <c r="FC710">
        <v>95292</v>
      </c>
      <c r="FD710" t="s">
        <v>511</v>
      </c>
    </row>
    <row r="711" spans="1:160" x14ac:dyDescent="0.3">
      <c r="A711" t="str">
        <f>VLOOKUP(B711,Table2[],3,FALSE)</f>
        <v>Digital</v>
      </c>
      <c r="B711" t="str">
        <f>IF(OR(ISNUMBER(FIND("QVC",Z711)),ISNUMBER(FIND("QVC",AL711))),"QVC",IF(OR(ISNUMBER(FIND("NCO",H711)),ISNUMBER(FIND("NCO",Y711))), "NCO", IF(AL711="consumer","PMD.com",VLOOKUP(LEFT(H711,2),Tables!$E$1:$F$11,2,FALSE))))</f>
        <v>PMD.com</v>
      </c>
      <c r="C711">
        <f t="shared" si="34"/>
        <v>51010001</v>
      </c>
      <c r="D711">
        <f t="shared" si="35"/>
        <v>1</v>
      </c>
      <c r="E711" t="str">
        <f t="shared" ca="1" si="33"/>
        <v>shifted orders shipped</v>
      </c>
      <c r="F711" t="s">
        <v>3539</v>
      </c>
      <c r="G711" t="s">
        <v>335</v>
      </c>
      <c r="H711" t="s">
        <v>3174</v>
      </c>
      <c r="I711" s="6">
        <v>44011.417118055557</v>
      </c>
      <c r="J711" t="s">
        <v>16</v>
      </c>
      <c r="K711" s="6">
        <v>44013.282361111109</v>
      </c>
      <c r="M711" t="s">
        <v>4454</v>
      </c>
      <c r="N711" t="s">
        <v>4455</v>
      </c>
      <c r="Q711" t="s">
        <v>1136</v>
      </c>
      <c r="R711" t="s">
        <v>418</v>
      </c>
      <c r="S711" t="s">
        <v>4456</v>
      </c>
      <c r="T711" t="s">
        <v>338</v>
      </c>
      <c r="U711" t="s">
        <v>530</v>
      </c>
      <c r="W711" t="s">
        <v>4457</v>
      </c>
      <c r="Z711" t="s">
        <v>4454</v>
      </c>
      <c r="AA711" t="s">
        <v>4455</v>
      </c>
      <c r="AD711" t="s">
        <v>1136</v>
      </c>
      <c r="AE711" t="s">
        <v>418</v>
      </c>
      <c r="AF711" t="s">
        <v>4456</v>
      </c>
      <c r="AG711" t="s">
        <v>338</v>
      </c>
      <c r="AH711" t="s">
        <v>530</v>
      </c>
      <c r="AJ711" t="s">
        <v>4457</v>
      </c>
      <c r="AL711" t="s">
        <v>339</v>
      </c>
      <c r="AM711">
        <v>1</v>
      </c>
      <c r="AN711">
        <v>1</v>
      </c>
      <c r="AO711">
        <v>8743</v>
      </c>
      <c r="AQ711">
        <v>123868</v>
      </c>
      <c r="AR711">
        <v>51010001</v>
      </c>
      <c r="AS711" t="s">
        <v>48</v>
      </c>
      <c r="AT711" t="s">
        <v>49</v>
      </c>
      <c r="AW711" t="s">
        <v>340</v>
      </c>
      <c r="AX711" t="s">
        <v>340</v>
      </c>
      <c r="AY711" t="s">
        <v>357</v>
      </c>
      <c r="AZ711" t="s">
        <v>363</v>
      </c>
      <c r="BY711" t="s">
        <v>342</v>
      </c>
      <c r="EQ711">
        <v>251450</v>
      </c>
      <c r="ER711" t="s">
        <v>3175</v>
      </c>
      <c r="EV711">
        <v>17285771</v>
      </c>
      <c r="EW711">
        <v>928</v>
      </c>
      <c r="EX711">
        <v>220328</v>
      </c>
      <c r="EY711" t="s">
        <v>4458</v>
      </c>
      <c r="EZ711">
        <v>1</v>
      </c>
      <c r="FC711">
        <v>51010001</v>
      </c>
      <c r="FD711" t="s">
        <v>49</v>
      </c>
    </row>
    <row r="712" spans="1:160" x14ac:dyDescent="0.3">
      <c r="A712" t="str">
        <f>VLOOKUP(B712,Table2[],3,FALSE)</f>
        <v>Digital</v>
      </c>
      <c r="B712" t="str">
        <f>IF(OR(ISNUMBER(FIND("QVC",Z712)),ISNUMBER(FIND("QVC",AL712))),"QVC",IF(OR(ISNUMBER(FIND("NCO",H712)),ISNUMBER(FIND("NCO",Y712))), "NCO", IF(AL712="consumer","PMD.com",VLOOKUP(LEFT(H712,2),Tables!$E$1:$F$11,2,FALSE))))</f>
        <v>PMD.com</v>
      </c>
      <c r="C712">
        <f t="shared" si="34"/>
        <v>53200001</v>
      </c>
      <c r="D712">
        <f t="shared" si="35"/>
        <v>1</v>
      </c>
      <c r="E712" t="str">
        <f t="shared" ca="1" si="33"/>
        <v>shifted orders shipped</v>
      </c>
      <c r="F712" t="s">
        <v>3539</v>
      </c>
      <c r="G712" t="s">
        <v>335</v>
      </c>
      <c r="H712" t="s">
        <v>2562</v>
      </c>
      <c r="I712" s="6">
        <v>44008.596076388887</v>
      </c>
      <c r="J712" t="s">
        <v>16</v>
      </c>
      <c r="K712" s="6">
        <v>44013.282523148147</v>
      </c>
      <c r="M712" t="s">
        <v>4459</v>
      </c>
      <c r="N712" t="s">
        <v>4460</v>
      </c>
      <c r="Q712" t="s">
        <v>2993</v>
      </c>
      <c r="R712" t="s">
        <v>376</v>
      </c>
      <c r="S712" t="s">
        <v>4461</v>
      </c>
      <c r="T712" t="s">
        <v>338</v>
      </c>
      <c r="U712" t="s">
        <v>530</v>
      </c>
      <c r="W712" t="s">
        <v>4462</v>
      </c>
      <c r="Z712" t="s">
        <v>4459</v>
      </c>
      <c r="AA712" t="s">
        <v>4460</v>
      </c>
      <c r="AD712" t="s">
        <v>2993</v>
      </c>
      <c r="AE712" t="s">
        <v>376</v>
      </c>
      <c r="AF712" t="s">
        <v>4461</v>
      </c>
      <c r="AG712" t="s">
        <v>338</v>
      </c>
      <c r="AH712" t="s">
        <v>530</v>
      </c>
      <c r="AJ712" t="s">
        <v>4462</v>
      </c>
      <c r="AL712" t="s">
        <v>339</v>
      </c>
      <c r="AM712">
        <v>1</v>
      </c>
      <c r="AN712">
        <v>1</v>
      </c>
      <c r="AO712">
        <v>15189</v>
      </c>
      <c r="AQ712">
        <v>123906</v>
      </c>
      <c r="AR712">
        <v>53200001</v>
      </c>
      <c r="AS712" t="s">
        <v>973</v>
      </c>
      <c r="AT712" t="s">
        <v>50</v>
      </c>
      <c r="AW712" t="s">
        <v>340</v>
      </c>
      <c r="AX712" t="s">
        <v>340</v>
      </c>
      <c r="AY712" t="s">
        <v>357</v>
      </c>
      <c r="AZ712" t="s">
        <v>363</v>
      </c>
      <c r="BY712" t="s">
        <v>342</v>
      </c>
      <c r="EQ712">
        <v>252156</v>
      </c>
      <c r="ER712" t="s">
        <v>2563</v>
      </c>
      <c r="EV712">
        <v>17284576</v>
      </c>
      <c r="EW712">
        <v>928</v>
      </c>
      <c r="EX712">
        <v>219055</v>
      </c>
      <c r="EY712" t="s">
        <v>4463</v>
      </c>
      <c r="EZ712">
        <v>1</v>
      </c>
      <c r="FC712">
        <v>53200001</v>
      </c>
      <c r="FD712" t="s">
        <v>50</v>
      </c>
    </row>
    <row r="713" spans="1:160" x14ac:dyDescent="0.3">
      <c r="A713" t="str">
        <f>VLOOKUP(B713,Table2[],3,FALSE)</f>
        <v>Digital</v>
      </c>
      <c r="B713" t="str">
        <f>IF(OR(ISNUMBER(FIND("QVC",Z713)),ISNUMBER(FIND("QVC",AL713))),"QVC",IF(OR(ISNUMBER(FIND("NCO",H713)),ISNUMBER(FIND("NCO",Y713))), "NCO", IF(AL713="consumer","PMD.com",VLOOKUP(LEFT(H713,2),Tables!$E$1:$F$11,2,FALSE))))</f>
        <v>PMD.com</v>
      </c>
      <c r="C713">
        <f t="shared" si="34"/>
        <v>52430001</v>
      </c>
      <c r="D713">
        <f t="shared" si="35"/>
        <v>1</v>
      </c>
      <c r="E713" t="str">
        <f t="shared" ca="1" si="33"/>
        <v>shifted orders shipped</v>
      </c>
      <c r="F713" t="s">
        <v>3539</v>
      </c>
      <c r="G713" t="s">
        <v>335</v>
      </c>
      <c r="H713" t="s">
        <v>2562</v>
      </c>
      <c r="I713" s="6">
        <v>44008.596076388887</v>
      </c>
      <c r="J713" t="s">
        <v>16</v>
      </c>
      <c r="K713" s="6">
        <v>44013.282523148147</v>
      </c>
      <c r="M713" t="s">
        <v>4459</v>
      </c>
      <c r="N713" t="s">
        <v>4460</v>
      </c>
      <c r="Q713" t="s">
        <v>2993</v>
      </c>
      <c r="R713" t="s">
        <v>376</v>
      </c>
      <c r="S713" t="s">
        <v>4461</v>
      </c>
      <c r="T713" t="s">
        <v>338</v>
      </c>
      <c r="U713" t="s">
        <v>530</v>
      </c>
      <c r="W713" t="s">
        <v>4462</v>
      </c>
      <c r="Z713" t="s">
        <v>4459</v>
      </c>
      <c r="AA713" t="s">
        <v>4460</v>
      </c>
      <c r="AD713" t="s">
        <v>2993</v>
      </c>
      <c r="AE713" t="s">
        <v>376</v>
      </c>
      <c r="AF713" t="s">
        <v>4461</v>
      </c>
      <c r="AG713" t="s">
        <v>338</v>
      </c>
      <c r="AH713" t="s">
        <v>530</v>
      </c>
      <c r="AJ713" t="s">
        <v>4462</v>
      </c>
      <c r="AL713" t="s">
        <v>339</v>
      </c>
      <c r="AM713">
        <v>1</v>
      </c>
      <c r="AN713">
        <v>1</v>
      </c>
      <c r="AO713">
        <v>12063</v>
      </c>
      <c r="AQ713">
        <v>127155</v>
      </c>
      <c r="AR713">
        <v>52430001</v>
      </c>
      <c r="AS713" t="s">
        <v>927</v>
      </c>
      <c r="AT713" t="s">
        <v>75</v>
      </c>
      <c r="AW713" t="s">
        <v>340</v>
      </c>
      <c r="AX713" t="s">
        <v>340</v>
      </c>
      <c r="AY713" t="s">
        <v>357</v>
      </c>
      <c r="AZ713" t="s">
        <v>363</v>
      </c>
      <c r="BY713" t="s">
        <v>342</v>
      </c>
      <c r="EQ713">
        <v>249990</v>
      </c>
      <c r="ER713" t="s">
        <v>2563</v>
      </c>
      <c r="EV713">
        <v>17284576</v>
      </c>
      <c r="EW713">
        <v>928</v>
      </c>
      <c r="EX713">
        <v>219055</v>
      </c>
      <c r="EY713" t="s">
        <v>4463</v>
      </c>
      <c r="EZ713">
        <v>1</v>
      </c>
      <c r="FC713">
        <v>52430001</v>
      </c>
      <c r="FD713" t="s">
        <v>75</v>
      </c>
    </row>
    <row r="714" spans="1:160" x14ac:dyDescent="0.3">
      <c r="A714" t="str">
        <f>VLOOKUP(B714,Table2[],3,FALSE)</f>
        <v>Digital</v>
      </c>
      <c r="B714" t="str">
        <f>IF(OR(ISNUMBER(FIND("QVC",Z714)),ISNUMBER(FIND("QVC",AL714))),"QVC",IF(OR(ISNUMBER(FIND("NCO",H714)),ISNUMBER(FIND("NCO",Y714))), "NCO", IF(AL714="consumer","PMD.com",VLOOKUP(LEFT(H714,2),Tables!$E$1:$F$11,2,FALSE))))</f>
        <v>PMD.com</v>
      </c>
      <c r="C714">
        <f t="shared" si="34"/>
        <v>53920001</v>
      </c>
      <c r="D714">
        <f t="shared" si="35"/>
        <v>1</v>
      </c>
      <c r="E714" t="str">
        <f t="shared" ca="1" si="33"/>
        <v>shifted orders shipped</v>
      </c>
      <c r="F714" t="s">
        <v>3539</v>
      </c>
      <c r="G714" t="s">
        <v>335</v>
      </c>
      <c r="H714" t="s">
        <v>3332</v>
      </c>
      <c r="I714" s="6">
        <v>44011.497835648152</v>
      </c>
      <c r="J714" t="s">
        <v>16</v>
      </c>
      <c r="K714" s="6">
        <v>44013.282569444447</v>
      </c>
      <c r="M714" t="s">
        <v>4464</v>
      </c>
      <c r="N714" t="s">
        <v>4465</v>
      </c>
      <c r="O714" t="s">
        <v>667</v>
      </c>
      <c r="Q714" t="s">
        <v>846</v>
      </c>
      <c r="R714" t="s">
        <v>365</v>
      </c>
      <c r="S714" t="s">
        <v>4466</v>
      </c>
      <c r="T714" t="s">
        <v>338</v>
      </c>
      <c r="U714" t="s">
        <v>530</v>
      </c>
      <c r="W714" t="s">
        <v>4467</v>
      </c>
      <c r="Z714" t="s">
        <v>4464</v>
      </c>
      <c r="AA714" t="s">
        <v>4465</v>
      </c>
      <c r="AB714" t="s">
        <v>667</v>
      </c>
      <c r="AD714" t="s">
        <v>846</v>
      </c>
      <c r="AE714" t="s">
        <v>365</v>
      </c>
      <c r="AF714" t="s">
        <v>4466</v>
      </c>
      <c r="AG714" t="s">
        <v>338</v>
      </c>
      <c r="AH714" t="s">
        <v>530</v>
      </c>
      <c r="AJ714" t="s">
        <v>4467</v>
      </c>
      <c r="AL714" t="s">
        <v>339</v>
      </c>
      <c r="AM714">
        <v>1</v>
      </c>
      <c r="AN714">
        <v>1</v>
      </c>
      <c r="AO714">
        <v>14899</v>
      </c>
      <c r="AQ714">
        <v>124468</v>
      </c>
      <c r="AR714">
        <v>53920001</v>
      </c>
      <c r="AS714">
        <v>9000000</v>
      </c>
      <c r="AT714" t="s">
        <v>40</v>
      </c>
      <c r="AW714" t="s">
        <v>343</v>
      </c>
      <c r="BY714" t="s">
        <v>342</v>
      </c>
      <c r="EQ714">
        <v>243396</v>
      </c>
      <c r="ER714" t="s">
        <v>3333</v>
      </c>
      <c r="EV714">
        <v>17285854</v>
      </c>
      <c r="EW714">
        <v>928</v>
      </c>
      <c r="EX714">
        <v>220408</v>
      </c>
      <c r="EY714" t="s">
        <v>4468</v>
      </c>
      <c r="EZ714">
        <v>1</v>
      </c>
      <c r="FC714">
        <v>95385</v>
      </c>
      <c r="FD714" t="s">
        <v>3531</v>
      </c>
    </row>
    <row r="715" spans="1:160" x14ac:dyDescent="0.3">
      <c r="A715" t="str">
        <f>VLOOKUP(B715,Table2[],3,FALSE)</f>
        <v>Digital</v>
      </c>
      <c r="B715" t="str">
        <f>IF(OR(ISNUMBER(FIND("QVC",Z715)),ISNUMBER(FIND("QVC",AL715))),"QVC",IF(OR(ISNUMBER(FIND("NCO",H715)),ISNUMBER(FIND("NCO",Y715))), "NCO", IF(AL715="consumer","PMD.com",VLOOKUP(LEFT(H715,2),Tables!$E$1:$F$11,2,FALSE))))</f>
        <v>PMD.com</v>
      </c>
      <c r="C715">
        <f t="shared" si="34"/>
        <v>51090061</v>
      </c>
      <c r="D715">
        <f t="shared" si="35"/>
        <v>1</v>
      </c>
      <c r="E715" t="str">
        <f t="shared" ca="1" si="33"/>
        <v>shifted orders shipped</v>
      </c>
      <c r="F715" t="s">
        <v>3539</v>
      </c>
      <c r="G715" t="s">
        <v>335</v>
      </c>
      <c r="H715" t="s">
        <v>3332</v>
      </c>
      <c r="I715" s="6">
        <v>44011.497835648152</v>
      </c>
      <c r="J715" t="s">
        <v>16</v>
      </c>
      <c r="K715" s="6">
        <v>44013.282569444447</v>
      </c>
      <c r="M715" t="s">
        <v>4464</v>
      </c>
      <c r="N715" t="s">
        <v>4465</v>
      </c>
      <c r="O715" t="s">
        <v>667</v>
      </c>
      <c r="Q715" t="s">
        <v>846</v>
      </c>
      <c r="R715" t="s">
        <v>365</v>
      </c>
      <c r="S715" t="s">
        <v>4466</v>
      </c>
      <c r="T715" t="s">
        <v>338</v>
      </c>
      <c r="U715" t="s">
        <v>530</v>
      </c>
      <c r="W715" t="s">
        <v>4467</v>
      </c>
      <c r="Z715" t="s">
        <v>4464</v>
      </c>
      <c r="AA715" t="s">
        <v>4465</v>
      </c>
      <c r="AB715" t="s">
        <v>667</v>
      </c>
      <c r="AD715" t="s">
        <v>846</v>
      </c>
      <c r="AE715" t="s">
        <v>365</v>
      </c>
      <c r="AF715" t="s">
        <v>4466</v>
      </c>
      <c r="AG715" t="s">
        <v>338</v>
      </c>
      <c r="AH715" t="s">
        <v>530</v>
      </c>
      <c r="AJ715" t="s">
        <v>4467</v>
      </c>
      <c r="AL715" t="s">
        <v>339</v>
      </c>
      <c r="AM715">
        <v>1</v>
      </c>
      <c r="AN715">
        <v>1</v>
      </c>
      <c r="AO715">
        <v>8078</v>
      </c>
      <c r="AQ715">
        <v>124010</v>
      </c>
      <c r="AR715">
        <v>51090061</v>
      </c>
      <c r="AS715" t="s">
        <v>2688</v>
      </c>
      <c r="AT715" t="s">
        <v>122</v>
      </c>
      <c r="AW715" t="s">
        <v>340</v>
      </c>
      <c r="AX715" t="s">
        <v>340</v>
      </c>
      <c r="AY715" t="s">
        <v>357</v>
      </c>
      <c r="AZ715" t="s">
        <v>363</v>
      </c>
      <c r="BY715" t="s">
        <v>342</v>
      </c>
      <c r="EQ715">
        <v>252774</v>
      </c>
      <c r="ER715" t="s">
        <v>3333</v>
      </c>
      <c r="EV715">
        <v>17285854</v>
      </c>
      <c r="EW715">
        <v>928</v>
      </c>
      <c r="EX715">
        <v>220408</v>
      </c>
      <c r="EY715" t="s">
        <v>4468</v>
      </c>
      <c r="EZ715">
        <v>1</v>
      </c>
      <c r="FC715">
        <v>51090061</v>
      </c>
      <c r="FD715" t="s">
        <v>122</v>
      </c>
    </row>
    <row r="716" spans="1:160" x14ac:dyDescent="0.3">
      <c r="A716" t="str">
        <f>VLOOKUP(B716,Table2[],3,FALSE)</f>
        <v>Digital</v>
      </c>
      <c r="B716" t="str">
        <f>IF(OR(ISNUMBER(FIND("QVC",Z716)),ISNUMBER(FIND("QVC",AL716))),"QVC",IF(OR(ISNUMBER(FIND("NCO",H716)),ISNUMBER(FIND("NCO",Y716))), "NCO", IF(AL716="consumer","PMD.com",VLOOKUP(LEFT(H716,2),Tables!$E$1:$F$11,2,FALSE))))</f>
        <v>PMD.com</v>
      </c>
      <c r="C716">
        <f t="shared" si="34"/>
        <v>52430001</v>
      </c>
      <c r="D716">
        <f t="shared" si="35"/>
        <v>1</v>
      </c>
      <c r="E716" t="str">
        <f t="shared" ca="1" si="33"/>
        <v>shifted orders shipped</v>
      </c>
      <c r="F716" t="s">
        <v>3539</v>
      </c>
      <c r="G716" t="s">
        <v>335</v>
      </c>
      <c r="H716" t="s">
        <v>3332</v>
      </c>
      <c r="I716" s="6">
        <v>44011.497835648152</v>
      </c>
      <c r="J716" t="s">
        <v>16</v>
      </c>
      <c r="K716" s="6">
        <v>44013.282569444447</v>
      </c>
      <c r="M716" t="s">
        <v>4464</v>
      </c>
      <c r="N716" t="s">
        <v>4465</v>
      </c>
      <c r="O716" t="s">
        <v>667</v>
      </c>
      <c r="Q716" t="s">
        <v>846</v>
      </c>
      <c r="R716" t="s">
        <v>365</v>
      </c>
      <c r="S716" t="s">
        <v>4466</v>
      </c>
      <c r="T716" t="s">
        <v>338</v>
      </c>
      <c r="U716" t="s">
        <v>530</v>
      </c>
      <c r="W716" t="s">
        <v>4467</v>
      </c>
      <c r="Z716" t="s">
        <v>4464</v>
      </c>
      <c r="AA716" t="s">
        <v>4465</v>
      </c>
      <c r="AB716" t="s">
        <v>667</v>
      </c>
      <c r="AD716" t="s">
        <v>846</v>
      </c>
      <c r="AE716" t="s">
        <v>365</v>
      </c>
      <c r="AF716" t="s">
        <v>4466</v>
      </c>
      <c r="AG716" t="s">
        <v>338</v>
      </c>
      <c r="AH716" t="s">
        <v>530</v>
      </c>
      <c r="AJ716" t="s">
        <v>4467</v>
      </c>
      <c r="AL716" t="s">
        <v>339</v>
      </c>
      <c r="AM716">
        <v>1</v>
      </c>
      <c r="AN716">
        <v>1</v>
      </c>
      <c r="AO716">
        <v>12063</v>
      </c>
      <c r="AQ716">
        <v>127155</v>
      </c>
      <c r="AR716">
        <v>52430001</v>
      </c>
      <c r="AS716" t="s">
        <v>927</v>
      </c>
      <c r="AT716" t="s">
        <v>75</v>
      </c>
      <c r="AW716" t="s">
        <v>340</v>
      </c>
      <c r="AX716" t="s">
        <v>340</v>
      </c>
      <c r="AY716" t="s">
        <v>357</v>
      </c>
      <c r="AZ716" t="s">
        <v>363</v>
      </c>
      <c r="BY716" t="s">
        <v>342</v>
      </c>
      <c r="EQ716">
        <v>249990</v>
      </c>
      <c r="ER716" t="s">
        <v>3333</v>
      </c>
      <c r="EV716">
        <v>17285854</v>
      </c>
      <c r="EW716">
        <v>928</v>
      </c>
      <c r="EX716">
        <v>220408</v>
      </c>
      <c r="EY716" t="s">
        <v>4468</v>
      </c>
      <c r="EZ716">
        <v>1</v>
      </c>
      <c r="FC716">
        <v>95385</v>
      </c>
      <c r="FD716" t="s">
        <v>3531</v>
      </c>
    </row>
    <row r="717" spans="1:160" x14ac:dyDescent="0.3">
      <c r="A717" t="str">
        <f>VLOOKUP(B717,Table2[],3,FALSE)</f>
        <v>Digital</v>
      </c>
      <c r="B717" t="str">
        <f>IF(OR(ISNUMBER(FIND("QVC",Z717)),ISNUMBER(FIND("QVC",AL717))),"QVC",IF(OR(ISNUMBER(FIND("NCO",H717)),ISNUMBER(FIND("NCO",Y717))), "NCO", IF(AL717="consumer","PMD.com",VLOOKUP(LEFT(H717,2),Tables!$E$1:$F$11,2,FALSE))))</f>
        <v>PMD.com</v>
      </c>
      <c r="C717">
        <f t="shared" si="34"/>
        <v>5356</v>
      </c>
      <c r="D717">
        <f t="shared" si="35"/>
        <v>1</v>
      </c>
      <c r="E717" t="str">
        <f t="shared" ca="1" si="33"/>
        <v>shifted orders shipped</v>
      </c>
      <c r="F717" t="s">
        <v>3539</v>
      </c>
      <c r="G717" t="s">
        <v>335</v>
      </c>
      <c r="H717" t="s">
        <v>3332</v>
      </c>
      <c r="I717" s="6">
        <v>44011.497835648152</v>
      </c>
      <c r="J717" t="s">
        <v>16</v>
      </c>
      <c r="K717" s="6">
        <v>44013.282569444447</v>
      </c>
      <c r="M717" t="s">
        <v>4464</v>
      </c>
      <c r="N717" t="s">
        <v>4465</v>
      </c>
      <c r="O717" t="s">
        <v>667</v>
      </c>
      <c r="Q717" t="s">
        <v>846</v>
      </c>
      <c r="R717" t="s">
        <v>365</v>
      </c>
      <c r="S717" t="s">
        <v>4466</v>
      </c>
      <c r="T717" t="s">
        <v>338</v>
      </c>
      <c r="U717" t="s">
        <v>530</v>
      </c>
      <c r="W717" t="s">
        <v>4467</v>
      </c>
      <c r="Z717" t="s">
        <v>4464</v>
      </c>
      <c r="AA717" t="s">
        <v>4465</v>
      </c>
      <c r="AB717" t="s">
        <v>667</v>
      </c>
      <c r="AD717" t="s">
        <v>846</v>
      </c>
      <c r="AE717" t="s">
        <v>365</v>
      </c>
      <c r="AF717" t="s">
        <v>4466</v>
      </c>
      <c r="AG717" t="s">
        <v>338</v>
      </c>
      <c r="AH717" t="s">
        <v>530</v>
      </c>
      <c r="AJ717" t="s">
        <v>4467</v>
      </c>
      <c r="AL717" t="s">
        <v>339</v>
      </c>
      <c r="AM717">
        <v>1</v>
      </c>
      <c r="AN717">
        <v>1</v>
      </c>
      <c r="AO717">
        <v>8738</v>
      </c>
      <c r="AQ717">
        <v>124520</v>
      </c>
      <c r="AR717">
        <v>5356</v>
      </c>
      <c r="AS717" t="s">
        <v>747</v>
      </c>
      <c r="AT717" t="s">
        <v>118</v>
      </c>
      <c r="AW717" t="s">
        <v>340</v>
      </c>
      <c r="AX717" t="s">
        <v>340</v>
      </c>
      <c r="AY717" t="s">
        <v>351</v>
      </c>
      <c r="AZ717" t="s">
        <v>424</v>
      </c>
      <c r="BY717" t="s">
        <v>342</v>
      </c>
      <c r="EQ717">
        <v>252059</v>
      </c>
      <c r="ER717" t="s">
        <v>3333</v>
      </c>
      <c r="EV717">
        <v>17285854</v>
      </c>
      <c r="EW717">
        <v>928</v>
      </c>
      <c r="EX717">
        <v>220408</v>
      </c>
      <c r="EY717" t="s">
        <v>4468</v>
      </c>
      <c r="EZ717">
        <v>1</v>
      </c>
      <c r="FC717">
        <v>5356</v>
      </c>
      <c r="FD717" t="s">
        <v>118</v>
      </c>
    </row>
    <row r="718" spans="1:160" x14ac:dyDescent="0.3">
      <c r="A718" t="str">
        <f>VLOOKUP(B718,Table2[],3,FALSE)</f>
        <v>Digital</v>
      </c>
      <c r="B718" t="str">
        <f>IF(OR(ISNUMBER(FIND("QVC",Z718)),ISNUMBER(FIND("QVC",AL718))),"QVC",IF(OR(ISNUMBER(FIND("NCO",H718)),ISNUMBER(FIND("NCO",Y718))), "NCO", IF(AL718="consumer","PMD.com",VLOOKUP(LEFT(H718,2),Tables!$E$1:$F$11,2,FALSE))))</f>
        <v>PMD.com</v>
      </c>
      <c r="C718">
        <f t="shared" si="34"/>
        <v>5341030</v>
      </c>
      <c r="D718">
        <f t="shared" si="35"/>
        <v>1</v>
      </c>
      <c r="E718" t="str">
        <f t="shared" ca="1" si="33"/>
        <v>shifted orders shipped</v>
      </c>
      <c r="F718" t="s">
        <v>3539</v>
      </c>
      <c r="G718" t="s">
        <v>335</v>
      </c>
      <c r="H718" t="s">
        <v>3332</v>
      </c>
      <c r="I718" s="6">
        <v>44011.497835648152</v>
      </c>
      <c r="J718" t="s">
        <v>16</v>
      </c>
      <c r="K718" s="6">
        <v>44013.282569444447</v>
      </c>
      <c r="M718" t="s">
        <v>4464</v>
      </c>
      <c r="N718" t="s">
        <v>4465</v>
      </c>
      <c r="O718" t="s">
        <v>667</v>
      </c>
      <c r="Q718" t="s">
        <v>846</v>
      </c>
      <c r="R718" t="s">
        <v>365</v>
      </c>
      <c r="S718" t="s">
        <v>4466</v>
      </c>
      <c r="T718" t="s">
        <v>338</v>
      </c>
      <c r="U718" t="s">
        <v>530</v>
      </c>
      <c r="W718" t="s">
        <v>4467</v>
      </c>
      <c r="Z718" t="s">
        <v>4464</v>
      </c>
      <c r="AA718" t="s">
        <v>4465</v>
      </c>
      <c r="AB718" t="s">
        <v>667</v>
      </c>
      <c r="AD718" t="s">
        <v>846</v>
      </c>
      <c r="AE718" t="s">
        <v>365</v>
      </c>
      <c r="AF718" t="s">
        <v>4466</v>
      </c>
      <c r="AG718" t="s">
        <v>338</v>
      </c>
      <c r="AH718" t="s">
        <v>530</v>
      </c>
      <c r="AJ718" t="s">
        <v>4467</v>
      </c>
      <c r="AL718" t="s">
        <v>339</v>
      </c>
      <c r="AM718">
        <v>1</v>
      </c>
      <c r="AN718">
        <v>1</v>
      </c>
      <c r="AO718">
        <v>12859</v>
      </c>
      <c r="AQ718">
        <v>124642</v>
      </c>
      <c r="AR718">
        <v>5341030</v>
      </c>
      <c r="AS718" t="s">
        <v>925</v>
      </c>
      <c r="AT718" t="s">
        <v>926</v>
      </c>
      <c r="AW718" t="s">
        <v>366</v>
      </c>
      <c r="AX718" t="s">
        <v>366</v>
      </c>
      <c r="AY718" t="s">
        <v>345</v>
      </c>
      <c r="AZ718" t="s">
        <v>346</v>
      </c>
      <c r="BY718" t="s">
        <v>342</v>
      </c>
      <c r="EQ718">
        <v>243275</v>
      </c>
      <c r="ER718" t="s">
        <v>3333</v>
      </c>
      <c r="EV718">
        <v>17285854</v>
      </c>
      <c r="EW718">
        <v>928</v>
      </c>
      <c r="EX718">
        <v>220408</v>
      </c>
      <c r="EY718" t="s">
        <v>4468</v>
      </c>
      <c r="EZ718">
        <v>1</v>
      </c>
      <c r="FC718">
        <v>95385</v>
      </c>
      <c r="FD718" t="s">
        <v>3531</v>
      </c>
    </row>
    <row r="719" spans="1:160" x14ac:dyDescent="0.3">
      <c r="A719" t="str">
        <f>VLOOKUP(B719,Table2[],3,FALSE)</f>
        <v>Digital</v>
      </c>
      <c r="B719" t="str">
        <f>IF(OR(ISNUMBER(FIND("QVC",Z719)),ISNUMBER(FIND("QVC",AL719))),"QVC",IF(OR(ISNUMBER(FIND("NCO",H719)),ISNUMBER(FIND("NCO",Y719))), "NCO", IF(AL719="consumer","PMD.com",VLOOKUP(LEFT(H719,2),Tables!$E$1:$F$11,2,FALSE))))</f>
        <v>PMD.com</v>
      </c>
      <c r="C719">
        <f t="shared" si="34"/>
        <v>51010001</v>
      </c>
      <c r="D719">
        <f t="shared" si="35"/>
        <v>1</v>
      </c>
      <c r="E719" t="str">
        <f t="shared" ca="1" si="33"/>
        <v>shifted orders shipped</v>
      </c>
      <c r="F719" t="s">
        <v>3539</v>
      </c>
      <c r="G719" t="s">
        <v>335</v>
      </c>
      <c r="H719" t="s">
        <v>3332</v>
      </c>
      <c r="I719" s="6">
        <v>44011.497835648152</v>
      </c>
      <c r="J719" t="s">
        <v>16</v>
      </c>
      <c r="K719" s="6">
        <v>44013.282569444447</v>
      </c>
      <c r="M719" t="s">
        <v>4464</v>
      </c>
      <c r="N719" t="s">
        <v>4465</v>
      </c>
      <c r="O719" t="s">
        <v>667</v>
      </c>
      <c r="Q719" t="s">
        <v>846</v>
      </c>
      <c r="R719" t="s">
        <v>365</v>
      </c>
      <c r="S719" t="s">
        <v>4466</v>
      </c>
      <c r="T719" t="s">
        <v>338</v>
      </c>
      <c r="U719" t="s">
        <v>530</v>
      </c>
      <c r="W719" t="s">
        <v>4467</v>
      </c>
      <c r="Z719" t="s">
        <v>4464</v>
      </c>
      <c r="AA719" t="s">
        <v>4465</v>
      </c>
      <c r="AB719" t="s">
        <v>667</v>
      </c>
      <c r="AD719" t="s">
        <v>846</v>
      </c>
      <c r="AE719" t="s">
        <v>365</v>
      </c>
      <c r="AF719" t="s">
        <v>4466</v>
      </c>
      <c r="AG719" t="s">
        <v>338</v>
      </c>
      <c r="AH719" t="s">
        <v>530</v>
      </c>
      <c r="AJ719" t="s">
        <v>4467</v>
      </c>
      <c r="AL719" t="s">
        <v>339</v>
      </c>
      <c r="AM719">
        <v>1</v>
      </c>
      <c r="AN719">
        <v>1</v>
      </c>
      <c r="AO719">
        <v>8743</v>
      </c>
      <c r="AQ719">
        <v>123868</v>
      </c>
      <c r="AR719">
        <v>51010001</v>
      </c>
      <c r="AS719" t="s">
        <v>48</v>
      </c>
      <c r="AT719" t="s">
        <v>49</v>
      </c>
      <c r="AW719" t="s">
        <v>340</v>
      </c>
      <c r="AX719" t="s">
        <v>340</v>
      </c>
      <c r="AY719" t="s">
        <v>357</v>
      </c>
      <c r="AZ719" t="s">
        <v>363</v>
      </c>
      <c r="BY719" t="s">
        <v>342</v>
      </c>
      <c r="EQ719">
        <v>251450</v>
      </c>
      <c r="ER719" t="s">
        <v>3333</v>
      </c>
      <c r="EV719">
        <v>17285854</v>
      </c>
      <c r="EW719">
        <v>928</v>
      </c>
      <c r="EX719">
        <v>220408</v>
      </c>
      <c r="EY719" t="s">
        <v>4468</v>
      </c>
      <c r="EZ719">
        <v>1</v>
      </c>
      <c r="FC719">
        <v>51010001</v>
      </c>
      <c r="FD719" t="s">
        <v>49</v>
      </c>
    </row>
    <row r="720" spans="1:160" x14ac:dyDescent="0.3">
      <c r="A720" t="str">
        <f>VLOOKUP(B720,Table2[],3,FALSE)</f>
        <v>Digital</v>
      </c>
      <c r="B720" t="str">
        <f>IF(OR(ISNUMBER(FIND("QVC",Z720)),ISNUMBER(FIND("QVC",AL720))),"QVC",IF(OR(ISNUMBER(FIND("NCO",H720)),ISNUMBER(FIND("NCO",Y720))), "NCO", IF(AL720="consumer","PMD.com",VLOOKUP(LEFT(H720,2),Tables!$E$1:$F$11,2,FALSE))))</f>
        <v>PMD.com</v>
      </c>
      <c r="C720">
        <f t="shared" si="34"/>
        <v>53200001</v>
      </c>
      <c r="D720">
        <f t="shared" si="35"/>
        <v>1</v>
      </c>
      <c r="E720" t="str">
        <f t="shared" ca="1" si="33"/>
        <v>shifted orders shipped</v>
      </c>
      <c r="F720" t="s">
        <v>3539</v>
      </c>
      <c r="G720" t="s">
        <v>335</v>
      </c>
      <c r="H720" t="s">
        <v>3332</v>
      </c>
      <c r="I720" s="6">
        <v>44011.497835648152</v>
      </c>
      <c r="J720" t="s">
        <v>16</v>
      </c>
      <c r="K720" s="6">
        <v>44013.282569444447</v>
      </c>
      <c r="M720" t="s">
        <v>4464</v>
      </c>
      <c r="N720" t="s">
        <v>4465</v>
      </c>
      <c r="O720" t="s">
        <v>667</v>
      </c>
      <c r="Q720" t="s">
        <v>846</v>
      </c>
      <c r="R720" t="s">
        <v>365</v>
      </c>
      <c r="S720" t="s">
        <v>4466</v>
      </c>
      <c r="T720" t="s">
        <v>338</v>
      </c>
      <c r="U720" t="s">
        <v>530</v>
      </c>
      <c r="W720" t="s">
        <v>4467</v>
      </c>
      <c r="Z720" t="s">
        <v>4464</v>
      </c>
      <c r="AA720" t="s">
        <v>4465</v>
      </c>
      <c r="AB720" t="s">
        <v>667</v>
      </c>
      <c r="AD720" t="s">
        <v>846</v>
      </c>
      <c r="AE720" t="s">
        <v>365</v>
      </c>
      <c r="AF720" t="s">
        <v>4466</v>
      </c>
      <c r="AG720" t="s">
        <v>338</v>
      </c>
      <c r="AH720" t="s">
        <v>530</v>
      </c>
      <c r="AJ720" t="s">
        <v>4467</v>
      </c>
      <c r="AL720" t="s">
        <v>339</v>
      </c>
      <c r="AM720">
        <v>1</v>
      </c>
      <c r="AN720">
        <v>1</v>
      </c>
      <c r="AO720">
        <v>15189</v>
      </c>
      <c r="AQ720">
        <v>123906</v>
      </c>
      <c r="AR720">
        <v>53200001</v>
      </c>
      <c r="AS720" t="s">
        <v>973</v>
      </c>
      <c r="AT720" t="s">
        <v>50</v>
      </c>
      <c r="AW720" t="s">
        <v>340</v>
      </c>
      <c r="AX720" t="s">
        <v>340</v>
      </c>
      <c r="AY720" t="s">
        <v>357</v>
      </c>
      <c r="AZ720" t="s">
        <v>363</v>
      </c>
      <c r="BY720" t="s">
        <v>342</v>
      </c>
      <c r="EQ720">
        <v>252156</v>
      </c>
      <c r="ER720" t="s">
        <v>3333</v>
      </c>
      <c r="EV720">
        <v>17285854</v>
      </c>
      <c r="EW720">
        <v>928</v>
      </c>
      <c r="EX720">
        <v>220408</v>
      </c>
      <c r="EY720" t="s">
        <v>4468</v>
      </c>
      <c r="EZ720">
        <v>1</v>
      </c>
      <c r="FC720">
        <v>53200001</v>
      </c>
      <c r="FD720" t="s">
        <v>50</v>
      </c>
    </row>
    <row r="721" spans="1:160" x14ac:dyDescent="0.3">
      <c r="A721" t="str">
        <f>VLOOKUP(B721,Table2[],3,FALSE)</f>
        <v>Digital</v>
      </c>
      <c r="B721" t="str">
        <f>IF(OR(ISNUMBER(FIND("QVC",Z721)),ISNUMBER(FIND("QVC",AL721))),"QVC",IF(OR(ISNUMBER(FIND("NCO",H721)),ISNUMBER(FIND("NCO",Y721))), "NCO", IF(AL721="consumer","PMD.com",VLOOKUP(LEFT(H721,2),Tables!$E$1:$F$11,2,FALSE))))</f>
        <v>PMD.com</v>
      </c>
      <c r="C721">
        <f t="shared" si="34"/>
        <v>51090030</v>
      </c>
      <c r="D721">
        <f t="shared" si="35"/>
        <v>1</v>
      </c>
      <c r="E721" t="str">
        <f t="shared" ca="1" si="33"/>
        <v>shifted orders shipped</v>
      </c>
      <c r="F721" t="s">
        <v>3539</v>
      </c>
      <c r="G721" t="s">
        <v>335</v>
      </c>
      <c r="H721" t="s">
        <v>3332</v>
      </c>
      <c r="I721" s="6">
        <v>44011.497835648152</v>
      </c>
      <c r="J721" t="s">
        <v>16</v>
      </c>
      <c r="K721" s="6">
        <v>44013.282569444447</v>
      </c>
      <c r="M721" t="s">
        <v>4464</v>
      </c>
      <c r="N721" t="s">
        <v>4465</v>
      </c>
      <c r="O721" t="s">
        <v>667</v>
      </c>
      <c r="Q721" t="s">
        <v>846</v>
      </c>
      <c r="R721" t="s">
        <v>365</v>
      </c>
      <c r="S721" t="s">
        <v>4466</v>
      </c>
      <c r="T721" t="s">
        <v>338</v>
      </c>
      <c r="U721" t="s">
        <v>530</v>
      </c>
      <c r="W721" t="s">
        <v>4467</v>
      </c>
      <c r="Z721" t="s">
        <v>4464</v>
      </c>
      <c r="AA721" t="s">
        <v>4465</v>
      </c>
      <c r="AB721" t="s">
        <v>667</v>
      </c>
      <c r="AD721" t="s">
        <v>846</v>
      </c>
      <c r="AE721" t="s">
        <v>365</v>
      </c>
      <c r="AF721" t="s">
        <v>4466</v>
      </c>
      <c r="AG721" t="s">
        <v>338</v>
      </c>
      <c r="AH721" t="s">
        <v>530</v>
      </c>
      <c r="AJ721" t="s">
        <v>4467</v>
      </c>
      <c r="AL721" t="s">
        <v>339</v>
      </c>
      <c r="AM721">
        <v>1</v>
      </c>
      <c r="AN721">
        <v>1</v>
      </c>
      <c r="AO721">
        <v>6688</v>
      </c>
      <c r="AQ721">
        <v>125960</v>
      </c>
      <c r="AR721">
        <v>51090030</v>
      </c>
      <c r="AS721" t="s">
        <v>3043</v>
      </c>
      <c r="AT721" t="s">
        <v>628</v>
      </c>
      <c r="AW721" t="s">
        <v>343</v>
      </c>
      <c r="BY721" t="s">
        <v>342</v>
      </c>
      <c r="BZ721" t="b">
        <v>0</v>
      </c>
      <c r="EQ721">
        <v>243047</v>
      </c>
      <c r="ER721" t="s">
        <v>3333</v>
      </c>
      <c r="EV721">
        <v>17285854</v>
      </c>
      <c r="EW721">
        <v>928</v>
      </c>
      <c r="EX721">
        <v>220408</v>
      </c>
      <c r="EY721" t="s">
        <v>4468</v>
      </c>
      <c r="EZ721">
        <v>1</v>
      </c>
      <c r="FC721">
        <v>95385</v>
      </c>
      <c r="FD721" t="s">
        <v>3531</v>
      </c>
    </row>
    <row r="722" spans="1:160" x14ac:dyDescent="0.3">
      <c r="A722" t="str">
        <f>VLOOKUP(B722,Table2[],3,FALSE)</f>
        <v>Digital</v>
      </c>
      <c r="B722" t="str">
        <f>IF(OR(ISNUMBER(FIND("QVC",Z722)),ISNUMBER(FIND("QVC",AL722))),"QVC",IF(OR(ISNUMBER(FIND("NCO",H722)),ISNUMBER(FIND("NCO",Y722))), "NCO", IF(AL722="consumer","PMD.com",VLOOKUP(LEFT(H722,2),Tables!$E$1:$F$11,2,FALSE))))</f>
        <v>PMD.com</v>
      </c>
      <c r="C722">
        <f t="shared" si="34"/>
        <v>5342</v>
      </c>
      <c r="D722">
        <f t="shared" si="35"/>
        <v>1</v>
      </c>
      <c r="E722" t="str">
        <f t="shared" ca="1" si="33"/>
        <v>shifted orders shipped</v>
      </c>
      <c r="F722" t="s">
        <v>3539</v>
      </c>
      <c r="G722" t="s">
        <v>335</v>
      </c>
      <c r="H722" t="s">
        <v>2476</v>
      </c>
      <c r="I722" s="6">
        <v>44008.533437500002</v>
      </c>
      <c r="J722" t="s">
        <v>16</v>
      </c>
      <c r="K722" s="6">
        <v>44013.282581018517</v>
      </c>
      <c r="M722" t="s">
        <v>4469</v>
      </c>
      <c r="N722" t="s">
        <v>4470</v>
      </c>
      <c r="O722" t="s">
        <v>4471</v>
      </c>
      <c r="Q722" t="s">
        <v>448</v>
      </c>
      <c r="R722" t="s">
        <v>370</v>
      </c>
      <c r="S722" t="s">
        <v>1770</v>
      </c>
      <c r="T722" t="s">
        <v>338</v>
      </c>
      <c r="U722" t="s">
        <v>530</v>
      </c>
      <c r="W722" t="s">
        <v>4472</v>
      </c>
      <c r="Z722" t="s">
        <v>4469</v>
      </c>
      <c r="AA722" t="s">
        <v>4470</v>
      </c>
      <c r="AB722" t="s">
        <v>4471</v>
      </c>
      <c r="AD722" t="s">
        <v>448</v>
      </c>
      <c r="AE722" t="s">
        <v>370</v>
      </c>
      <c r="AF722" t="s">
        <v>1770</v>
      </c>
      <c r="AG722" t="s">
        <v>338</v>
      </c>
      <c r="AH722" t="s">
        <v>530</v>
      </c>
      <c r="AJ722" t="s">
        <v>4472</v>
      </c>
      <c r="AL722" t="s">
        <v>339</v>
      </c>
      <c r="AM722">
        <v>1</v>
      </c>
      <c r="AN722">
        <v>1</v>
      </c>
      <c r="AO722">
        <v>13280</v>
      </c>
      <c r="AQ722">
        <v>123849</v>
      </c>
      <c r="AR722">
        <v>5342</v>
      </c>
      <c r="AS722" t="s">
        <v>1746</v>
      </c>
      <c r="AT722" t="s">
        <v>149</v>
      </c>
      <c r="AW722" t="s">
        <v>340</v>
      </c>
      <c r="AX722" t="s">
        <v>340</v>
      </c>
      <c r="AY722" t="s">
        <v>345</v>
      </c>
      <c r="AZ722" t="s">
        <v>346</v>
      </c>
      <c r="BY722" t="s">
        <v>342</v>
      </c>
      <c r="EQ722">
        <v>243408</v>
      </c>
      <c r="ER722" t="s">
        <v>2477</v>
      </c>
      <c r="EV722">
        <v>17284503</v>
      </c>
      <c r="EW722">
        <v>928</v>
      </c>
      <c r="EX722">
        <v>218997</v>
      </c>
      <c r="EY722" t="s">
        <v>4473</v>
      </c>
      <c r="EZ722">
        <v>1</v>
      </c>
      <c r="FC722">
        <v>5342</v>
      </c>
      <c r="FD722" t="s">
        <v>149</v>
      </c>
    </row>
    <row r="723" spans="1:160" x14ac:dyDescent="0.3">
      <c r="A723" t="str">
        <f>VLOOKUP(B723,Table2[],3,FALSE)</f>
        <v>Digital</v>
      </c>
      <c r="B723" t="str">
        <f>IF(OR(ISNUMBER(FIND("QVC",Z723)),ISNUMBER(FIND("QVC",AL723))),"QVC",IF(OR(ISNUMBER(FIND("NCO",H723)),ISNUMBER(FIND("NCO",Y723))), "NCO", IF(AL723="consumer","PMD.com",VLOOKUP(LEFT(H723,2),Tables!$E$1:$F$11,2,FALSE))))</f>
        <v>PMD.com</v>
      </c>
      <c r="C723">
        <f t="shared" si="34"/>
        <v>53160001</v>
      </c>
      <c r="D723">
        <f t="shared" si="35"/>
        <v>1</v>
      </c>
      <c r="E723" t="str">
        <f t="shared" ca="1" si="33"/>
        <v>shifted orders shipped</v>
      </c>
      <c r="F723" t="s">
        <v>3539</v>
      </c>
      <c r="G723" t="s">
        <v>335</v>
      </c>
      <c r="H723" t="s">
        <v>2476</v>
      </c>
      <c r="I723" s="6">
        <v>44008.533437500002</v>
      </c>
      <c r="J723" t="s">
        <v>16</v>
      </c>
      <c r="K723" s="6">
        <v>44013.282581018517</v>
      </c>
      <c r="M723" t="s">
        <v>4469</v>
      </c>
      <c r="N723" t="s">
        <v>4470</v>
      </c>
      <c r="O723" t="s">
        <v>4471</v>
      </c>
      <c r="Q723" t="s">
        <v>448</v>
      </c>
      <c r="R723" t="s">
        <v>370</v>
      </c>
      <c r="S723" t="s">
        <v>1770</v>
      </c>
      <c r="T723" t="s">
        <v>338</v>
      </c>
      <c r="U723" t="s">
        <v>530</v>
      </c>
      <c r="W723" t="s">
        <v>4472</v>
      </c>
      <c r="Z723" t="s">
        <v>4469</v>
      </c>
      <c r="AA723" t="s">
        <v>4470</v>
      </c>
      <c r="AB723" t="s">
        <v>4471</v>
      </c>
      <c r="AD723" t="s">
        <v>448</v>
      </c>
      <c r="AE723" t="s">
        <v>370</v>
      </c>
      <c r="AF723" t="s">
        <v>1770</v>
      </c>
      <c r="AG723" t="s">
        <v>338</v>
      </c>
      <c r="AH723" t="s">
        <v>530</v>
      </c>
      <c r="AJ723" t="s">
        <v>4472</v>
      </c>
      <c r="AL723" t="s">
        <v>339</v>
      </c>
      <c r="AM723">
        <v>1</v>
      </c>
      <c r="AN723">
        <v>1</v>
      </c>
      <c r="AO723">
        <v>4322</v>
      </c>
      <c r="AQ723">
        <v>124007</v>
      </c>
      <c r="AR723">
        <v>53160001</v>
      </c>
      <c r="AS723" t="s">
        <v>1895</v>
      </c>
      <c r="AT723" t="s">
        <v>119</v>
      </c>
      <c r="AW723" t="s">
        <v>340</v>
      </c>
      <c r="AX723" t="s">
        <v>340</v>
      </c>
      <c r="AY723" t="s">
        <v>341</v>
      </c>
      <c r="AZ723">
        <v>0</v>
      </c>
      <c r="BY723" t="s">
        <v>342</v>
      </c>
      <c r="EQ723">
        <v>252959</v>
      </c>
      <c r="ER723" t="s">
        <v>2477</v>
      </c>
      <c r="EV723">
        <v>17284503</v>
      </c>
      <c r="EW723">
        <v>928</v>
      </c>
      <c r="EX723">
        <v>218997</v>
      </c>
      <c r="EY723" t="s">
        <v>4473</v>
      </c>
      <c r="EZ723">
        <v>1</v>
      </c>
      <c r="FC723">
        <v>53160001</v>
      </c>
      <c r="FD723" t="s">
        <v>119</v>
      </c>
    </row>
    <row r="724" spans="1:160" x14ac:dyDescent="0.3">
      <c r="A724" t="str">
        <f>VLOOKUP(B724,Table2[],3,FALSE)</f>
        <v>Digital</v>
      </c>
      <c r="B724" t="str">
        <f>IF(OR(ISNUMBER(FIND("QVC",Z724)),ISNUMBER(FIND("QVC",AL724))),"QVC",IF(OR(ISNUMBER(FIND("NCO",H724)),ISNUMBER(FIND("NCO",Y724))), "NCO", IF(AL724="consumer","PMD.com",VLOOKUP(LEFT(H724,2),Tables!$E$1:$F$11,2,FALSE))))</f>
        <v>PMD.com</v>
      </c>
      <c r="C724">
        <f t="shared" si="34"/>
        <v>52430001</v>
      </c>
      <c r="D724">
        <f t="shared" si="35"/>
        <v>1</v>
      </c>
      <c r="E724" t="str">
        <f t="shared" ca="1" si="33"/>
        <v>shifted orders shipped</v>
      </c>
      <c r="F724" t="s">
        <v>3539</v>
      </c>
      <c r="G724" t="s">
        <v>335</v>
      </c>
      <c r="H724" t="s">
        <v>2476</v>
      </c>
      <c r="I724" s="6">
        <v>44008.533437500002</v>
      </c>
      <c r="J724" t="s">
        <v>16</v>
      </c>
      <c r="K724" s="6">
        <v>44013.282581018517</v>
      </c>
      <c r="M724" t="s">
        <v>4469</v>
      </c>
      <c r="N724" t="s">
        <v>4470</v>
      </c>
      <c r="O724" t="s">
        <v>4471</v>
      </c>
      <c r="Q724" t="s">
        <v>448</v>
      </c>
      <c r="R724" t="s">
        <v>370</v>
      </c>
      <c r="S724" t="s">
        <v>1770</v>
      </c>
      <c r="T724" t="s">
        <v>338</v>
      </c>
      <c r="U724" t="s">
        <v>530</v>
      </c>
      <c r="W724" t="s">
        <v>4472</v>
      </c>
      <c r="Z724" t="s">
        <v>4469</v>
      </c>
      <c r="AA724" t="s">
        <v>4470</v>
      </c>
      <c r="AB724" t="s">
        <v>4471</v>
      </c>
      <c r="AD724" t="s">
        <v>448</v>
      </c>
      <c r="AE724" t="s">
        <v>370</v>
      </c>
      <c r="AF724" t="s">
        <v>1770</v>
      </c>
      <c r="AG724" t="s">
        <v>338</v>
      </c>
      <c r="AH724" t="s">
        <v>530</v>
      </c>
      <c r="AJ724" t="s">
        <v>4472</v>
      </c>
      <c r="AL724" t="s">
        <v>339</v>
      </c>
      <c r="AM724">
        <v>1</v>
      </c>
      <c r="AN724">
        <v>1</v>
      </c>
      <c r="AO724">
        <v>12063</v>
      </c>
      <c r="AQ724">
        <v>127155</v>
      </c>
      <c r="AR724">
        <v>52430001</v>
      </c>
      <c r="AS724" t="s">
        <v>927</v>
      </c>
      <c r="AT724" t="s">
        <v>75</v>
      </c>
      <c r="AW724" t="s">
        <v>340</v>
      </c>
      <c r="AX724" t="s">
        <v>340</v>
      </c>
      <c r="AY724" t="s">
        <v>357</v>
      </c>
      <c r="AZ724" t="s">
        <v>363</v>
      </c>
      <c r="BY724" t="s">
        <v>342</v>
      </c>
      <c r="EQ724">
        <v>249990</v>
      </c>
      <c r="ER724" t="s">
        <v>2477</v>
      </c>
      <c r="EV724">
        <v>17284503</v>
      </c>
      <c r="EW724">
        <v>928</v>
      </c>
      <c r="EX724">
        <v>218997</v>
      </c>
      <c r="EY724" t="s">
        <v>4473</v>
      </c>
      <c r="EZ724">
        <v>1</v>
      </c>
      <c r="FC724">
        <v>52430001</v>
      </c>
      <c r="FD724" t="s">
        <v>75</v>
      </c>
    </row>
    <row r="725" spans="1:160" x14ac:dyDescent="0.3">
      <c r="A725" t="str">
        <f>VLOOKUP(B725,Table2[],3,FALSE)</f>
        <v>Digital</v>
      </c>
      <c r="B725" t="str">
        <f>IF(OR(ISNUMBER(FIND("QVC",Z725)),ISNUMBER(FIND("QVC",AL725))),"QVC",IF(OR(ISNUMBER(FIND("NCO",H725)),ISNUMBER(FIND("NCO",Y725))), "NCO", IF(AL725="consumer","PMD.com",VLOOKUP(LEFT(H725,2),Tables!$E$1:$F$11,2,FALSE))))</f>
        <v>PMD.com</v>
      </c>
      <c r="C725">
        <f t="shared" si="34"/>
        <v>58040001</v>
      </c>
      <c r="D725">
        <f t="shared" si="35"/>
        <v>1</v>
      </c>
      <c r="E725" t="str">
        <f t="shared" ca="1" si="33"/>
        <v>shifted orders shipped</v>
      </c>
      <c r="F725" t="s">
        <v>3539</v>
      </c>
      <c r="G725" t="s">
        <v>335</v>
      </c>
      <c r="H725" t="s">
        <v>2464</v>
      </c>
      <c r="I725" s="6">
        <v>44008.5</v>
      </c>
      <c r="J725" t="s">
        <v>16</v>
      </c>
      <c r="K725" s="6">
        <v>44013.282592592594</v>
      </c>
      <c r="M725" t="s">
        <v>4474</v>
      </c>
      <c r="N725" t="s">
        <v>4475</v>
      </c>
      <c r="Q725" t="s">
        <v>777</v>
      </c>
      <c r="R725" t="s">
        <v>418</v>
      </c>
      <c r="S725" t="s">
        <v>4476</v>
      </c>
      <c r="T725" t="s">
        <v>338</v>
      </c>
      <c r="U725" t="s">
        <v>530</v>
      </c>
      <c r="W725" t="s">
        <v>4477</v>
      </c>
      <c r="Z725" t="s">
        <v>4474</v>
      </c>
      <c r="AA725" t="s">
        <v>4475</v>
      </c>
      <c r="AD725" t="s">
        <v>777</v>
      </c>
      <c r="AE725" t="s">
        <v>418</v>
      </c>
      <c r="AF725" t="s">
        <v>4476</v>
      </c>
      <c r="AG725" t="s">
        <v>338</v>
      </c>
      <c r="AH725" t="s">
        <v>530</v>
      </c>
      <c r="AJ725" t="s">
        <v>4477</v>
      </c>
      <c r="AL725" t="s">
        <v>339</v>
      </c>
      <c r="AM725">
        <v>1</v>
      </c>
      <c r="AN725">
        <v>1</v>
      </c>
      <c r="AO725">
        <v>12788</v>
      </c>
      <c r="AQ725">
        <v>124484</v>
      </c>
      <c r="AR725">
        <v>58040001</v>
      </c>
      <c r="AS725" t="s">
        <v>54</v>
      </c>
      <c r="AT725" t="s">
        <v>55</v>
      </c>
      <c r="AW725" t="s">
        <v>340</v>
      </c>
      <c r="AX725" t="s">
        <v>340</v>
      </c>
      <c r="AY725" t="s">
        <v>357</v>
      </c>
      <c r="AZ725" t="s">
        <v>363</v>
      </c>
      <c r="BY725" t="s">
        <v>342</v>
      </c>
      <c r="EQ725">
        <v>251707</v>
      </c>
      <c r="ER725" t="s">
        <v>2465</v>
      </c>
      <c r="EV725">
        <v>17284497</v>
      </c>
      <c r="EW725">
        <v>928</v>
      </c>
      <c r="EX725">
        <v>218993</v>
      </c>
      <c r="EY725">
        <v>9.2612999964335502E+25</v>
      </c>
      <c r="EZ725">
        <v>1</v>
      </c>
      <c r="FC725">
        <v>58040001</v>
      </c>
      <c r="FD725" t="s">
        <v>55</v>
      </c>
    </row>
    <row r="726" spans="1:160" x14ac:dyDescent="0.3">
      <c r="A726" t="str">
        <f>VLOOKUP(B726,Table2[],3,FALSE)</f>
        <v>Digital</v>
      </c>
      <c r="B726" t="str">
        <f>IF(OR(ISNUMBER(FIND("QVC",Z726)),ISNUMBER(FIND("QVC",AL726))),"QVC",IF(OR(ISNUMBER(FIND("NCO",H726)),ISNUMBER(FIND("NCO",Y726))), "NCO", IF(AL726="consumer","PMD.com",VLOOKUP(LEFT(H726,2),Tables!$E$1:$F$11,2,FALSE))))</f>
        <v>PMD.com</v>
      </c>
      <c r="C726">
        <f t="shared" si="34"/>
        <v>53190001</v>
      </c>
      <c r="D726">
        <f t="shared" si="35"/>
        <v>1</v>
      </c>
      <c r="E726" t="str">
        <f t="shared" ca="1" si="33"/>
        <v>shifted orders shipped</v>
      </c>
      <c r="F726" t="s">
        <v>3539</v>
      </c>
      <c r="G726" t="s">
        <v>335</v>
      </c>
      <c r="H726" t="s">
        <v>2464</v>
      </c>
      <c r="I726" s="6">
        <v>44008.5</v>
      </c>
      <c r="J726" t="s">
        <v>16</v>
      </c>
      <c r="K726" s="6">
        <v>44013.282592592594</v>
      </c>
      <c r="M726" t="s">
        <v>4474</v>
      </c>
      <c r="N726" t="s">
        <v>4475</v>
      </c>
      <c r="Q726" t="s">
        <v>777</v>
      </c>
      <c r="R726" t="s">
        <v>418</v>
      </c>
      <c r="S726" t="s">
        <v>4476</v>
      </c>
      <c r="T726" t="s">
        <v>338</v>
      </c>
      <c r="U726" t="s">
        <v>530</v>
      </c>
      <c r="W726" t="s">
        <v>4477</v>
      </c>
      <c r="Z726" t="s">
        <v>4474</v>
      </c>
      <c r="AA726" t="s">
        <v>4475</v>
      </c>
      <c r="AD726" t="s">
        <v>777</v>
      </c>
      <c r="AE726" t="s">
        <v>418</v>
      </c>
      <c r="AF726" t="s">
        <v>4476</v>
      </c>
      <c r="AG726" t="s">
        <v>338</v>
      </c>
      <c r="AH726" t="s">
        <v>530</v>
      </c>
      <c r="AJ726" t="s">
        <v>4477</v>
      </c>
      <c r="AL726" t="s">
        <v>339</v>
      </c>
      <c r="AM726">
        <v>1</v>
      </c>
      <c r="AN726">
        <v>1</v>
      </c>
      <c r="AO726">
        <v>4496</v>
      </c>
      <c r="AQ726">
        <v>124009</v>
      </c>
      <c r="AR726">
        <v>53190001</v>
      </c>
      <c r="AS726" t="s">
        <v>1003</v>
      </c>
      <c r="AT726" t="s">
        <v>53</v>
      </c>
      <c r="AW726" t="s">
        <v>340</v>
      </c>
      <c r="AX726" t="s">
        <v>340</v>
      </c>
      <c r="AY726" t="s">
        <v>357</v>
      </c>
      <c r="AZ726" t="s">
        <v>361</v>
      </c>
      <c r="BY726" t="s">
        <v>342</v>
      </c>
      <c r="EQ726">
        <v>252079</v>
      </c>
      <c r="ER726" t="s">
        <v>2465</v>
      </c>
      <c r="EV726">
        <v>17284497</v>
      </c>
      <c r="EW726">
        <v>928</v>
      </c>
      <c r="EX726">
        <v>218993</v>
      </c>
      <c r="EY726">
        <v>9.2612999964335502E+25</v>
      </c>
      <c r="EZ726">
        <v>1</v>
      </c>
      <c r="FC726">
        <v>53190001</v>
      </c>
      <c r="FD726" t="s">
        <v>53</v>
      </c>
    </row>
    <row r="727" spans="1:160" x14ac:dyDescent="0.3">
      <c r="A727" t="str">
        <f>VLOOKUP(B727,Table2[],3,FALSE)</f>
        <v>Digital</v>
      </c>
      <c r="B727" t="str">
        <f>IF(OR(ISNUMBER(FIND("QVC",Z727)),ISNUMBER(FIND("QVC",AL727))),"QVC",IF(OR(ISNUMBER(FIND("NCO",H727)),ISNUMBER(FIND("NCO",Y727))), "NCO", IF(AL727="consumer","PMD.com",VLOOKUP(LEFT(H727,2),Tables!$E$1:$F$11,2,FALSE))))</f>
        <v>PMD.com</v>
      </c>
      <c r="C727">
        <f t="shared" si="34"/>
        <v>53900001</v>
      </c>
      <c r="D727">
        <f t="shared" si="35"/>
        <v>1</v>
      </c>
      <c r="E727" t="str">
        <f t="shared" ca="1" si="33"/>
        <v>shifted orders shipped</v>
      </c>
      <c r="F727" t="s">
        <v>3539</v>
      </c>
      <c r="G727" t="s">
        <v>335</v>
      </c>
      <c r="H727" t="s">
        <v>2464</v>
      </c>
      <c r="I727" s="6">
        <v>44008.5</v>
      </c>
      <c r="J727" t="s">
        <v>16</v>
      </c>
      <c r="K727" s="6">
        <v>44013.282592592594</v>
      </c>
      <c r="M727" t="s">
        <v>4474</v>
      </c>
      <c r="N727" t="s">
        <v>4475</v>
      </c>
      <c r="Q727" t="s">
        <v>777</v>
      </c>
      <c r="R727" t="s">
        <v>418</v>
      </c>
      <c r="S727" t="s">
        <v>4476</v>
      </c>
      <c r="T727" t="s">
        <v>338</v>
      </c>
      <c r="U727" t="s">
        <v>530</v>
      </c>
      <c r="W727" t="s">
        <v>4477</v>
      </c>
      <c r="Z727" t="s">
        <v>4474</v>
      </c>
      <c r="AA727" t="s">
        <v>4475</v>
      </c>
      <c r="AD727" t="s">
        <v>777</v>
      </c>
      <c r="AE727" t="s">
        <v>418</v>
      </c>
      <c r="AF727" t="s">
        <v>4476</v>
      </c>
      <c r="AG727" t="s">
        <v>338</v>
      </c>
      <c r="AH727" t="s">
        <v>530</v>
      </c>
      <c r="AJ727" t="s">
        <v>4477</v>
      </c>
      <c r="AL727" t="s">
        <v>339</v>
      </c>
      <c r="AM727">
        <v>1</v>
      </c>
      <c r="AN727">
        <v>1</v>
      </c>
      <c r="AO727">
        <v>31217</v>
      </c>
      <c r="AQ727">
        <v>124466</v>
      </c>
      <c r="AR727">
        <v>53900001</v>
      </c>
      <c r="AS727" t="s">
        <v>1697</v>
      </c>
      <c r="AT727" t="s">
        <v>104</v>
      </c>
      <c r="AW727" t="s">
        <v>343</v>
      </c>
      <c r="BY727" t="s">
        <v>342</v>
      </c>
      <c r="EQ727">
        <v>247378</v>
      </c>
      <c r="ER727" t="s">
        <v>2465</v>
      </c>
      <c r="EV727">
        <v>17284497</v>
      </c>
      <c r="EW727">
        <v>928</v>
      </c>
      <c r="EX727">
        <v>218993</v>
      </c>
      <c r="EY727">
        <v>9.2612999964335502E+25</v>
      </c>
      <c r="EZ727">
        <v>1</v>
      </c>
      <c r="FC727" t="s">
        <v>632</v>
      </c>
      <c r="FD727" t="s">
        <v>633</v>
      </c>
    </row>
    <row r="728" spans="1:160" x14ac:dyDescent="0.3">
      <c r="A728" t="str">
        <f>VLOOKUP(B728,Table2[],3,FALSE)</f>
        <v>Digital</v>
      </c>
      <c r="B728" t="str">
        <f>IF(OR(ISNUMBER(FIND("QVC",Z728)),ISNUMBER(FIND("QVC",AL728))),"QVC",IF(OR(ISNUMBER(FIND("NCO",H728)),ISNUMBER(FIND("NCO",Y728))), "NCO", IF(AL728="consumer","PMD.com",VLOOKUP(LEFT(H728,2),Tables!$E$1:$F$11,2,FALSE))))</f>
        <v>PMD.com</v>
      </c>
      <c r="C728">
        <f t="shared" si="34"/>
        <v>54010001</v>
      </c>
      <c r="D728">
        <f t="shared" si="35"/>
        <v>1</v>
      </c>
      <c r="E728" t="str">
        <f t="shared" ca="1" si="33"/>
        <v>shifted orders shipped</v>
      </c>
      <c r="F728" t="s">
        <v>3539</v>
      </c>
      <c r="G728" t="s">
        <v>335</v>
      </c>
      <c r="H728" t="s">
        <v>2464</v>
      </c>
      <c r="I728" s="6">
        <v>44008.5</v>
      </c>
      <c r="J728" t="s">
        <v>16</v>
      </c>
      <c r="K728" s="6">
        <v>44013.282592592594</v>
      </c>
      <c r="M728" t="s">
        <v>4474</v>
      </c>
      <c r="N728" t="s">
        <v>4475</v>
      </c>
      <c r="Q728" t="s">
        <v>777</v>
      </c>
      <c r="R728" t="s">
        <v>418</v>
      </c>
      <c r="S728" t="s">
        <v>4476</v>
      </c>
      <c r="T728" t="s">
        <v>338</v>
      </c>
      <c r="U728" t="s">
        <v>530</v>
      </c>
      <c r="W728" t="s">
        <v>4477</v>
      </c>
      <c r="Z728" t="s">
        <v>4474</v>
      </c>
      <c r="AA728" t="s">
        <v>4475</v>
      </c>
      <c r="AD728" t="s">
        <v>777</v>
      </c>
      <c r="AE728" t="s">
        <v>418</v>
      </c>
      <c r="AF728" t="s">
        <v>4476</v>
      </c>
      <c r="AG728" t="s">
        <v>338</v>
      </c>
      <c r="AH728" t="s">
        <v>530</v>
      </c>
      <c r="AJ728" t="s">
        <v>4477</v>
      </c>
      <c r="AL728" t="s">
        <v>339</v>
      </c>
      <c r="AM728">
        <v>1</v>
      </c>
      <c r="AN728">
        <v>1</v>
      </c>
      <c r="AO728">
        <v>6300</v>
      </c>
      <c r="AQ728">
        <v>124476</v>
      </c>
      <c r="AR728">
        <v>54010001</v>
      </c>
      <c r="AS728" t="s">
        <v>577</v>
      </c>
      <c r="AT728" t="s">
        <v>35</v>
      </c>
      <c r="AW728" t="s">
        <v>340</v>
      </c>
      <c r="AX728">
        <v>0</v>
      </c>
      <c r="AY728" t="s">
        <v>348</v>
      </c>
      <c r="AZ728">
        <v>0</v>
      </c>
      <c r="BY728" t="s">
        <v>342</v>
      </c>
      <c r="EQ728">
        <v>252076</v>
      </c>
      <c r="ER728" t="s">
        <v>2465</v>
      </c>
      <c r="EV728">
        <v>17284497</v>
      </c>
      <c r="EW728">
        <v>928</v>
      </c>
      <c r="EX728">
        <v>218993</v>
      </c>
      <c r="EY728">
        <v>9.2612999964335502E+25</v>
      </c>
      <c r="EZ728">
        <v>1</v>
      </c>
      <c r="FC728" t="s">
        <v>632</v>
      </c>
      <c r="FD728" t="s">
        <v>633</v>
      </c>
    </row>
    <row r="729" spans="1:160" x14ac:dyDescent="0.3">
      <c r="A729" t="str">
        <f>VLOOKUP(B729,Table2[],3,FALSE)</f>
        <v>Digital</v>
      </c>
      <c r="B729" t="str">
        <f>IF(OR(ISNUMBER(FIND("QVC",Z729)),ISNUMBER(FIND("QVC",AL729))),"QVC",IF(OR(ISNUMBER(FIND("NCO",H729)),ISNUMBER(FIND("NCO",Y729))), "NCO", IF(AL729="consumer","PMD.com",VLOOKUP(LEFT(H729,2),Tables!$E$1:$F$11,2,FALSE))))</f>
        <v>PMD.com</v>
      </c>
      <c r="C729">
        <f t="shared" si="34"/>
        <v>53200001</v>
      </c>
      <c r="D729">
        <f t="shared" si="35"/>
        <v>2</v>
      </c>
      <c r="E729" t="str">
        <f t="shared" ca="1" si="33"/>
        <v>shifted orders shipped</v>
      </c>
      <c r="F729" t="s">
        <v>3539</v>
      </c>
      <c r="G729" t="s">
        <v>335</v>
      </c>
      <c r="H729" t="s">
        <v>3170</v>
      </c>
      <c r="I729" s="6">
        <v>44011.416122685187</v>
      </c>
      <c r="J729" t="s">
        <v>16</v>
      </c>
      <c r="K729" s="6">
        <v>44013.282638888886</v>
      </c>
      <c r="M729" t="s">
        <v>4478</v>
      </c>
      <c r="N729" t="s">
        <v>4479</v>
      </c>
      <c r="Q729" t="s">
        <v>405</v>
      </c>
      <c r="R729" t="s">
        <v>365</v>
      </c>
      <c r="S729">
        <v>94112</v>
      </c>
      <c r="T729" t="s">
        <v>338</v>
      </c>
      <c r="U729" t="s">
        <v>530</v>
      </c>
      <c r="W729" t="s">
        <v>4480</v>
      </c>
      <c r="Z729" t="s">
        <v>4478</v>
      </c>
      <c r="AA729" t="s">
        <v>4479</v>
      </c>
      <c r="AD729" t="s">
        <v>405</v>
      </c>
      <c r="AE729" t="s">
        <v>365</v>
      </c>
      <c r="AF729">
        <v>94112</v>
      </c>
      <c r="AG729" t="s">
        <v>338</v>
      </c>
      <c r="AH729" t="s">
        <v>530</v>
      </c>
      <c r="AJ729" t="s">
        <v>4480</v>
      </c>
      <c r="AL729" t="s">
        <v>339</v>
      </c>
      <c r="AM729">
        <v>2</v>
      </c>
      <c r="AN729">
        <v>2</v>
      </c>
      <c r="AO729">
        <v>15189</v>
      </c>
      <c r="AQ729">
        <v>123906</v>
      </c>
      <c r="AR729">
        <v>53200001</v>
      </c>
      <c r="AS729" t="s">
        <v>973</v>
      </c>
      <c r="AT729" t="s">
        <v>50</v>
      </c>
      <c r="AW729" t="s">
        <v>340</v>
      </c>
      <c r="AX729" t="s">
        <v>340</v>
      </c>
      <c r="AY729" t="s">
        <v>357</v>
      </c>
      <c r="AZ729" t="s">
        <v>363</v>
      </c>
      <c r="BY729" t="s">
        <v>342</v>
      </c>
      <c r="EQ729">
        <v>252156</v>
      </c>
      <c r="ER729" t="s">
        <v>3171</v>
      </c>
      <c r="EV729">
        <v>17285769</v>
      </c>
      <c r="EW729">
        <v>928</v>
      </c>
      <c r="EX729">
        <v>220326</v>
      </c>
      <c r="EY729" t="s">
        <v>4481</v>
      </c>
      <c r="EZ729">
        <v>1</v>
      </c>
      <c r="FC729">
        <v>53200001</v>
      </c>
      <c r="FD729" t="s">
        <v>50</v>
      </c>
    </row>
    <row r="730" spans="1:160" x14ac:dyDescent="0.3">
      <c r="A730" t="str">
        <f>VLOOKUP(B730,Table2[],3,FALSE)</f>
        <v>Digital</v>
      </c>
      <c r="B730" t="str">
        <f>IF(OR(ISNUMBER(FIND("QVC",Z730)),ISNUMBER(FIND("QVC",AL730))),"QVC",IF(OR(ISNUMBER(FIND("NCO",H730)),ISNUMBER(FIND("NCO",Y730))), "NCO", IF(AL730="consumer","PMD.com",VLOOKUP(LEFT(H730,2),Tables!$E$1:$F$11,2,FALSE))))</f>
        <v>PMD.com</v>
      </c>
      <c r="C730">
        <f t="shared" si="34"/>
        <v>5341030</v>
      </c>
      <c r="D730">
        <f t="shared" si="35"/>
        <v>1</v>
      </c>
      <c r="E730" t="str">
        <f t="shared" ca="1" si="33"/>
        <v>shifted orders shipped</v>
      </c>
      <c r="F730" t="s">
        <v>3539</v>
      </c>
      <c r="G730" t="s">
        <v>335</v>
      </c>
      <c r="H730" t="s">
        <v>3170</v>
      </c>
      <c r="I730" s="6">
        <v>44011.416122685187</v>
      </c>
      <c r="J730" t="s">
        <v>16</v>
      </c>
      <c r="K730" s="6">
        <v>44013.282638888886</v>
      </c>
      <c r="M730" t="s">
        <v>4478</v>
      </c>
      <c r="N730" t="s">
        <v>4479</v>
      </c>
      <c r="Q730" t="s">
        <v>405</v>
      </c>
      <c r="R730" t="s">
        <v>365</v>
      </c>
      <c r="S730">
        <v>94112</v>
      </c>
      <c r="T730" t="s">
        <v>338</v>
      </c>
      <c r="U730" t="s">
        <v>530</v>
      </c>
      <c r="W730" t="s">
        <v>4480</v>
      </c>
      <c r="Z730" t="s">
        <v>4478</v>
      </c>
      <c r="AA730" t="s">
        <v>4479</v>
      </c>
      <c r="AD730" t="s">
        <v>405</v>
      </c>
      <c r="AE730" t="s">
        <v>365</v>
      </c>
      <c r="AF730">
        <v>94112</v>
      </c>
      <c r="AG730" t="s">
        <v>338</v>
      </c>
      <c r="AH730" t="s">
        <v>530</v>
      </c>
      <c r="AJ730" t="s">
        <v>4480</v>
      </c>
      <c r="AL730" t="s">
        <v>339</v>
      </c>
      <c r="AM730">
        <v>1</v>
      </c>
      <c r="AN730">
        <v>1</v>
      </c>
      <c r="AO730">
        <v>12859</v>
      </c>
      <c r="AQ730">
        <v>124642</v>
      </c>
      <c r="AR730">
        <v>5341030</v>
      </c>
      <c r="AS730" t="s">
        <v>925</v>
      </c>
      <c r="AT730" t="s">
        <v>926</v>
      </c>
      <c r="AW730" t="s">
        <v>366</v>
      </c>
      <c r="AX730" t="s">
        <v>366</v>
      </c>
      <c r="AY730" t="s">
        <v>345</v>
      </c>
      <c r="AZ730" t="s">
        <v>346</v>
      </c>
      <c r="BY730" t="s">
        <v>342</v>
      </c>
      <c r="EQ730">
        <v>243275</v>
      </c>
      <c r="ER730" t="s">
        <v>3171</v>
      </c>
      <c r="EV730">
        <v>17285769</v>
      </c>
      <c r="EW730">
        <v>928</v>
      </c>
      <c r="EX730">
        <v>220326</v>
      </c>
      <c r="EY730" t="s">
        <v>4481</v>
      </c>
      <c r="EZ730">
        <v>1</v>
      </c>
      <c r="FC730">
        <v>95379</v>
      </c>
      <c r="FD730" t="s">
        <v>985</v>
      </c>
    </row>
    <row r="731" spans="1:160" x14ac:dyDescent="0.3">
      <c r="A731" t="str">
        <f>VLOOKUP(B731,Table2[],3,FALSE)</f>
        <v>Digital</v>
      </c>
      <c r="B731" t="str">
        <f>IF(OR(ISNUMBER(FIND("QVC",Z731)),ISNUMBER(FIND("QVC",AL731))),"QVC",IF(OR(ISNUMBER(FIND("NCO",H731)),ISNUMBER(FIND("NCO",Y731))), "NCO", IF(AL731="consumer","PMD.com",VLOOKUP(LEFT(H731,2),Tables!$E$1:$F$11,2,FALSE))))</f>
        <v>PMD.com</v>
      </c>
      <c r="C731">
        <f t="shared" si="34"/>
        <v>51090030</v>
      </c>
      <c r="D731">
        <f t="shared" si="35"/>
        <v>1</v>
      </c>
      <c r="E731" t="str">
        <f t="shared" ca="1" si="33"/>
        <v>shifted orders shipped</v>
      </c>
      <c r="F731" t="s">
        <v>3539</v>
      </c>
      <c r="G731" t="s">
        <v>335</v>
      </c>
      <c r="H731" t="s">
        <v>3170</v>
      </c>
      <c r="I731" s="6">
        <v>44011.416122685187</v>
      </c>
      <c r="J731" t="s">
        <v>16</v>
      </c>
      <c r="K731" s="6">
        <v>44013.282638888886</v>
      </c>
      <c r="M731" t="s">
        <v>4478</v>
      </c>
      <c r="N731" t="s">
        <v>4479</v>
      </c>
      <c r="Q731" t="s">
        <v>405</v>
      </c>
      <c r="R731" t="s">
        <v>365</v>
      </c>
      <c r="S731">
        <v>94112</v>
      </c>
      <c r="T731" t="s">
        <v>338</v>
      </c>
      <c r="U731" t="s">
        <v>530</v>
      </c>
      <c r="W731" t="s">
        <v>4480</v>
      </c>
      <c r="Z731" t="s">
        <v>4478</v>
      </c>
      <c r="AA731" t="s">
        <v>4479</v>
      </c>
      <c r="AD731" t="s">
        <v>405</v>
      </c>
      <c r="AE731" t="s">
        <v>365</v>
      </c>
      <c r="AF731">
        <v>94112</v>
      </c>
      <c r="AG731" t="s">
        <v>338</v>
      </c>
      <c r="AH731" t="s">
        <v>530</v>
      </c>
      <c r="AJ731" t="s">
        <v>4480</v>
      </c>
      <c r="AL731" t="s">
        <v>339</v>
      </c>
      <c r="AM731">
        <v>1</v>
      </c>
      <c r="AN731">
        <v>1</v>
      </c>
      <c r="AO731">
        <v>6688</v>
      </c>
      <c r="AQ731">
        <v>125960</v>
      </c>
      <c r="AR731">
        <v>51090030</v>
      </c>
      <c r="AS731" t="s">
        <v>3043</v>
      </c>
      <c r="AT731" t="s">
        <v>628</v>
      </c>
      <c r="AW731" t="s">
        <v>343</v>
      </c>
      <c r="BY731" t="s">
        <v>342</v>
      </c>
      <c r="BZ731" t="b">
        <v>0</v>
      </c>
      <c r="EQ731">
        <v>243047</v>
      </c>
      <c r="ER731" t="s">
        <v>3171</v>
      </c>
      <c r="EV731">
        <v>17285769</v>
      </c>
      <c r="EW731">
        <v>928</v>
      </c>
      <c r="EX731">
        <v>220326</v>
      </c>
      <c r="EY731" t="s">
        <v>4481</v>
      </c>
      <c r="EZ731">
        <v>1</v>
      </c>
      <c r="FC731">
        <v>95379</v>
      </c>
      <c r="FD731" t="s">
        <v>985</v>
      </c>
    </row>
    <row r="732" spans="1:160" x14ac:dyDescent="0.3">
      <c r="A732" t="str">
        <f>VLOOKUP(B732,Table2[],3,FALSE)</f>
        <v>Digital</v>
      </c>
      <c r="B732" t="str">
        <f>IF(OR(ISNUMBER(FIND("QVC",Z732)),ISNUMBER(FIND("QVC",AL732))),"QVC",IF(OR(ISNUMBER(FIND("NCO",H732)),ISNUMBER(FIND("NCO",Y732))), "NCO", IF(AL732="consumer","PMD.com",VLOOKUP(LEFT(H732,2),Tables!$E$1:$F$11,2,FALSE))))</f>
        <v>PMD.com</v>
      </c>
      <c r="C732">
        <f t="shared" si="34"/>
        <v>51010010</v>
      </c>
      <c r="D732">
        <f t="shared" si="35"/>
        <v>1</v>
      </c>
      <c r="E732" t="str">
        <f t="shared" ca="1" si="33"/>
        <v>shifted orders shipped</v>
      </c>
      <c r="F732" t="s">
        <v>3539</v>
      </c>
      <c r="G732" t="s">
        <v>335</v>
      </c>
      <c r="H732" t="s">
        <v>3170</v>
      </c>
      <c r="I732" s="6">
        <v>44011.416122685187</v>
      </c>
      <c r="J732" t="s">
        <v>16</v>
      </c>
      <c r="K732" s="6">
        <v>44013.282638888886</v>
      </c>
      <c r="M732" t="s">
        <v>4478</v>
      </c>
      <c r="N732" t="s">
        <v>4479</v>
      </c>
      <c r="Q732" t="s">
        <v>405</v>
      </c>
      <c r="R732" t="s">
        <v>365</v>
      </c>
      <c r="S732">
        <v>94112</v>
      </c>
      <c r="T732" t="s">
        <v>338</v>
      </c>
      <c r="U732" t="s">
        <v>530</v>
      </c>
      <c r="W732" t="s">
        <v>4480</v>
      </c>
      <c r="Z732" t="s">
        <v>4478</v>
      </c>
      <c r="AA732" t="s">
        <v>4479</v>
      </c>
      <c r="AD732" t="s">
        <v>405</v>
      </c>
      <c r="AE732" t="s">
        <v>365</v>
      </c>
      <c r="AF732">
        <v>94112</v>
      </c>
      <c r="AG732" t="s">
        <v>338</v>
      </c>
      <c r="AH732" t="s">
        <v>530</v>
      </c>
      <c r="AJ732" t="s">
        <v>4480</v>
      </c>
      <c r="AL732" t="s">
        <v>339</v>
      </c>
      <c r="AM732">
        <v>1</v>
      </c>
      <c r="AN732">
        <v>1</v>
      </c>
      <c r="AO732">
        <v>11922</v>
      </c>
      <c r="AQ732">
        <v>125659</v>
      </c>
      <c r="AR732">
        <v>51010010</v>
      </c>
      <c r="AS732" t="s">
        <v>1060</v>
      </c>
      <c r="AT732" t="s">
        <v>170</v>
      </c>
      <c r="AW732" t="s">
        <v>343</v>
      </c>
      <c r="BY732" t="s">
        <v>342</v>
      </c>
      <c r="EQ732">
        <v>247972</v>
      </c>
      <c r="ER732" t="s">
        <v>3171</v>
      </c>
      <c r="EV732">
        <v>17285769</v>
      </c>
      <c r="EW732">
        <v>928</v>
      </c>
      <c r="EX732">
        <v>220326</v>
      </c>
      <c r="EY732" t="s">
        <v>4481</v>
      </c>
      <c r="EZ732">
        <v>1</v>
      </c>
      <c r="FC732">
        <v>95379</v>
      </c>
      <c r="FD732" t="s">
        <v>985</v>
      </c>
    </row>
    <row r="733" spans="1:160" x14ac:dyDescent="0.3">
      <c r="A733" t="str">
        <f>VLOOKUP(B733,Table2[],3,FALSE)</f>
        <v>Digital</v>
      </c>
      <c r="B733" t="str">
        <f>IF(OR(ISNUMBER(FIND("QVC",Z733)),ISNUMBER(FIND("QVC",AL733))),"QVC",IF(OR(ISNUMBER(FIND("NCO",H733)),ISNUMBER(FIND("NCO",Y733))), "NCO", IF(AL733="consumer","PMD.com",VLOOKUP(LEFT(H733,2),Tables!$E$1:$F$11,2,FALSE))))</f>
        <v>PMD.com</v>
      </c>
      <c r="C733">
        <f t="shared" si="34"/>
        <v>53440001</v>
      </c>
      <c r="D733">
        <f t="shared" si="35"/>
        <v>2</v>
      </c>
      <c r="E733" t="str">
        <f t="shared" ca="1" si="33"/>
        <v>shifted orders shipped</v>
      </c>
      <c r="F733" t="s">
        <v>3539</v>
      </c>
      <c r="G733" t="s">
        <v>335</v>
      </c>
      <c r="H733" t="s">
        <v>3170</v>
      </c>
      <c r="I733" s="6">
        <v>44011.416122685187</v>
      </c>
      <c r="J733" t="s">
        <v>16</v>
      </c>
      <c r="K733" s="6">
        <v>44013.282638888886</v>
      </c>
      <c r="M733" t="s">
        <v>4478</v>
      </c>
      <c r="N733" t="s">
        <v>4479</v>
      </c>
      <c r="Q733" t="s">
        <v>405</v>
      </c>
      <c r="R733" t="s">
        <v>365</v>
      </c>
      <c r="S733">
        <v>94112</v>
      </c>
      <c r="T733" t="s">
        <v>338</v>
      </c>
      <c r="U733" t="s">
        <v>530</v>
      </c>
      <c r="W733" t="s">
        <v>4480</v>
      </c>
      <c r="Z733" t="s">
        <v>4478</v>
      </c>
      <c r="AA733" t="s">
        <v>4479</v>
      </c>
      <c r="AD733" t="s">
        <v>405</v>
      </c>
      <c r="AE733" t="s">
        <v>365</v>
      </c>
      <c r="AF733">
        <v>94112</v>
      </c>
      <c r="AG733" t="s">
        <v>338</v>
      </c>
      <c r="AH733" t="s">
        <v>530</v>
      </c>
      <c r="AJ733" t="s">
        <v>4480</v>
      </c>
      <c r="AL733" t="s">
        <v>339</v>
      </c>
      <c r="AM733">
        <v>2</v>
      </c>
      <c r="AN733">
        <v>2</v>
      </c>
      <c r="AO733">
        <v>7642</v>
      </c>
      <c r="AQ733">
        <v>124700</v>
      </c>
      <c r="AR733">
        <v>53440001</v>
      </c>
      <c r="AS733" t="s">
        <v>1240</v>
      </c>
      <c r="AT733" t="s">
        <v>116</v>
      </c>
      <c r="AW733" t="s">
        <v>340</v>
      </c>
      <c r="AX733" t="s">
        <v>340</v>
      </c>
      <c r="AY733" t="s">
        <v>345</v>
      </c>
      <c r="AZ733" t="s">
        <v>345</v>
      </c>
      <c r="BY733" t="s">
        <v>342</v>
      </c>
      <c r="EQ733">
        <v>252960</v>
      </c>
      <c r="ER733" t="s">
        <v>3171</v>
      </c>
      <c r="EV733">
        <v>17285769</v>
      </c>
      <c r="EW733">
        <v>928</v>
      </c>
      <c r="EX733">
        <v>220326</v>
      </c>
      <c r="EY733" t="s">
        <v>4481</v>
      </c>
      <c r="EZ733">
        <v>1</v>
      </c>
      <c r="FC733">
        <v>53440001</v>
      </c>
      <c r="FD733" t="s">
        <v>116</v>
      </c>
    </row>
    <row r="734" spans="1:160" x14ac:dyDescent="0.3">
      <c r="A734" t="str">
        <f>VLOOKUP(B734,Table2[],3,FALSE)</f>
        <v>Digital</v>
      </c>
      <c r="B734" t="str">
        <f>IF(OR(ISNUMBER(FIND("QVC",Z734)),ISNUMBER(FIND("QVC",AL734))),"QVC",IF(OR(ISNUMBER(FIND("NCO",H734)),ISNUMBER(FIND("NCO",Y734))), "NCO", IF(AL734="consumer","PMD.com",VLOOKUP(LEFT(H734,2),Tables!$E$1:$F$11,2,FALSE))))</f>
        <v>PMD.com</v>
      </c>
      <c r="C734">
        <f t="shared" si="34"/>
        <v>53450051</v>
      </c>
      <c r="D734">
        <f t="shared" si="35"/>
        <v>1</v>
      </c>
      <c r="E734" t="str">
        <f t="shared" ca="1" si="33"/>
        <v>shifted orders shipped</v>
      </c>
      <c r="F734" t="s">
        <v>3539</v>
      </c>
      <c r="G734" t="s">
        <v>335</v>
      </c>
      <c r="H734" t="s">
        <v>3170</v>
      </c>
      <c r="I734" s="6">
        <v>44011.416122685187</v>
      </c>
      <c r="J734" t="s">
        <v>16</v>
      </c>
      <c r="K734" s="6">
        <v>44013.282638888886</v>
      </c>
      <c r="M734" t="s">
        <v>4478</v>
      </c>
      <c r="N734" t="s">
        <v>4479</v>
      </c>
      <c r="Q734" t="s">
        <v>405</v>
      </c>
      <c r="R734" t="s">
        <v>365</v>
      </c>
      <c r="S734">
        <v>94112</v>
      </c>
      <c r="T734" t="s">
        <v>338</v>
      </c>
      <c r="U734" t="s">
        <v>530</v>
      </c>
      <c r="W734" t="s">
        <v>4480</v>
      </c>
      <c r="Z734" t="s">
        <v>4478</v>
      </c>
      <c r="AA734" t="s">
        <v>4479</v>
      </c>
      <c r="AD734" t="s">
        <v>405</v>
      </c>
      <c r="AE734" t="s">
        <v>365</v>
      </c>
      <c r="AF734">
        <v>94112</v>
      </c>
      <c r="AG734" t="s">
        <v>338</v>
      </c>
      <c r="AH734" t="s">
        <v>530</v>
      </c>
      <c r="AJ734" t="s">
        <v>4480</v>
      </c>
      <c r="AL734" t="s">
        <v>339</v>
      </c>
      <c r="AM734">
        <v>1</v>
      </c>
      <c r="AN734">
        <v>1</v>
      </c>
      <c r="AO734">
        <v>59272</v>
      </c>
      <c r="AQ734">
        <v>125624</v>
      </c>
      <c r="AR734">
        <v>53450051</v>
      </c>
      <c r="AS734" t="s">
        <v>865</v>
      </c>
      <c r="AT734" t="s">
        <v>849</v>
      </c>
      <c r="AW734" t="s">
        <v>343</v>
      </c>
      <c r="BY734" t="s">
        <v>342</v>
      </c>
      <c r="EQ734">
        <v>250837</v>
      </c>
      <c r="ER734" t="s">
        <v>3171</v>
      </c>
      <c r="EV734">
        <v>17285769</v>
      </c>
      <c r="EW734">
        <v>928</v>
      </c>
      <c r="EX734">
        <v>220326</v>
      </c>
      <c r="EY734" t="s">
        <v>4481</v>
      </c>
      <c r="EZ734">
        <v>1</v>
      </c>
      <c r="FC734">
        <v>95379</v>
      </c>
      <c r="FD734" t="s">
        <v>985</v>
      </c>
    </row>
    <row r="735" spans="1:160" x14ac:dyDescent="0.3">
      <c r="A735" t="str">
        <f>VLOOKUP(B735,Table2[],3,FALSE)</f>
        <v>Digital</v>
      </c>
      <c r="B735" t="str">
        <f>IF(OR(ISNUMBER(FIND("QVC",Z735)),ISNUMBER(FIND("QVC",AL735))),"QVC",IF(OR(ISNUMBER(FIND("NCO",H735)),ISNUMBER(FIND("NCO",Y735))), "NCO", IF(AL735="consumer","PMD.com",VLOOKUP(LEFT(H735,2),Tables!$E$1:$F$11,2,FALSE))))</f>
        <v>PMD.com</v>
      </c>
      <c r="C735">
        <f t="shared" si="34"/>
        <v>5341</v>
      </c>
      <c r="D735">
        <f t="shared" si="35"/>
        <v>2</v>
      </c>
      <c r="E735" t="str">
        <f t="shared" ca="1" si="33"/>
        <v>shifted orders shipped</v>
      </c>
      <c r="F735" t="s">
        <v>3539</v>
      </c>
      <c r="G735" t="s">
        <v>335</v>
      </c>
      <c r="H735" t="s">
        <v>3170</v>
      </c>
      <c r="I735" s="6">
        <v>44011.416122685187</v>
      </c>
      <c r="J735" t="s">
        <v>16</v>
      </c>
      <c r="K735" s="6">
        <v>44013.282638888886</v>
      </c>
      <c r="M735" t="s">
        <v>4478</v>
      </c>
      <c r="N735" t="s">
        <v>4479</v>
      </c>
      <c r="Q735" t="s">
        <v>405</v>
      </c>
      <c r="R735" t="s">
        <v>365</v>
      </c>
      <c r="S735">
        <v>94112</v>
      </c>
      <c r="T735" t="s">
        <v>338</v>
      </c>
      <c r="U735" t="s">
        <v>530</v>
      </c>
      <c r="W735" t="s">
        <v>4480</v>
      </c>
      <c r="Z735" t="s">
        <v>4478</v>
      </c>
      <c r="AA735" t="s">
        <v>4479</v>
      </c>
      <c r="AD735" t="s">
        <v>405</v>
      </c>
      <c r="AE735" t="s">
        <v>365</v>
      </c>
      <c r="AF735">
        <v>94112</v>
      </c>
      <c r="AG735" t="s">
        <v>338</v>
      </c>
      <c r="AH735" t="s">
        <v>530</v>
      </c>
      <c r="AJ735" t="s">
        <v>4480</v>
      </c>
      <c r="AL735" t="s">
        <v>339</v>
      </c>
      <c r="AM735">
        <v>2</v>
      </c>
      <c r="AN735">
        <v>2</v>
      </c>
      <c r="AO735">
        <v>15156</v>
      </c>
      <c r="AQ735">
        <v>124187</v>
      </c>
      <c r="AR735">
        <v>5341</v>
      </c>
      <c r="AS735" t="s">
        <v>1851</v>
      </c>
      <c r="AT735" t="s">
        <v>82</v>
      </c>
      <c r="AW735" t="s">
        <v>340</v>
      </c>
      <c r="AX735" t="s">
        <v>340</v>
      </c>
      <c r="AY735" t="s">
        <v>345</v>
      </c>
      <c r="AZ735" t="s">
        <v>346</v>
      </c>
      <c r="BY735" t="s">
        <v>342</v>
      </c>
      <c r="EQ735">
        <v>243643</v>
      </c>
      <c r="ER735" t="s">
        <v>3171</v>
      </c>
      <c r="EV735">
        <v>17285769</v>
      </c>
      <c r="EW735">
        <v>928</v>
      </c>
      <c r="EX735">
        <v>220326</v>
      </c>
      <c r="EY735" t="s">
        <v>4481</v>
      </c>
      <c r="EZ735">
        <v>1</v>
      </c>
      <c r="FC735">
        <v>5341</v>
      </c>
      <c r="FD735" t="s">
        <v>82</v>
      </c>
    </row>
    <row r="736" spans="1:160" x14ac:dyDescent="0.3">
      <c r="A736" t="str">
        <f>VLOOKUP(B736,Table2[],3,FALSE)</f>
        <v>Digital</v>
      </c>
      <c r="B736" t="str">
        <f>IF(OR(ISNUMBER(FIND("QVC",Z736)),ISNUMBER(FIND("QVC",AL736))),"QVC",IF(OR(ISNUMBER(FIND("NCO",H736)),ISNUMBER(FIND("NCO",Y736))), "NCO", IF(AL736="consumer","PMD.com",VLOOKUP(LEFT(H736,2),Tables!$E$1:$F$11,2,FALSE))))</f>
        <v>PMD.com</v>
      </c>
      <c r="C736">
        <f t="shared" si="34"/>
        <v>52430001</v>
      </c>
      <c r="D736">
        <f t="shared" si="35"/>
        <v>1</v>
      </c>
      <c r="E736" t="str">
        <f t="shared" ca="1" si="33"/>
        <v>shifted orders shipped</v>
      </c>
      <c r="F736" t="s">
        <v>3539</v>
      </c>
      <c r="G736" t="s">
        <v>335</v>
      </c>
      <c r="H736" t="s">
        <v>2560</v>
      </c>
      <c r="I736" s="6">
        <v>44008.59611111111</v>
      </c>
      <c r="J736" t="s">
        <v>16</v>
      </c>
      <c r="K736" s="6">
        <v>44013.282766203702</v>
      </c>
      <c r="M736" t="s">
        <v>4482</v>
      </c>
      <c r="N736" t="s">
        <v>4483</v>
      </c>
      <c r="Q736" t="s">
        <v>4484</v>
      </c>
      <c r="R736" t="s">
        <v>386</v>
      </c>
      <c r="S736" t="s">
        <v>4485</v>
      </c>
      <c r="T736" t="s">
        <v>338</v>
      </c>
      <c r="U736" t="s">
        <v>530</v>
      </c>
      <c r="W736" t="s">
        <v>4486</v>
      </c>
      <c r="Z736" t="s">
        <v>4482</v>
      </c>
      <c r="AA736" t="s">
        <v>4483</v>
      </c>
      <c r="AD736" t="s">
        <v>4484</v>
      </c>
      <c r="AE736" t="s">
        <v>386</v>
      </c>
      <c r="AF736" t="s">
        <v>4485</v>
      </c>
      <c r="AG736" t="s">
        <v>338</v>
      </c>
      <c r="AH736" t="s">
        <v>530</v>
      </c>
      <c r="AJ736" t="s">
        <v>4486</v>
      </c>
      <c r="AL736" t="s">
        <v>339</v>
      </c>
      <c r="AM736">
        <v>1</v>
      </c>
      <c r="AN736">
        <v>1</v>
      </c>
      <c r="AO736">
        <v>12063</v>
      </c>
      <c r="AQ736">
        <v>127155</v>
      </c>
      <c r="AR736">
        <v>52430001</v>
      </c>
      <c r="AS736" t="s">
        <v>927</v>
      </c>
      <c r="AT736" t="s">
        <v>75</v>
      </c>
      <c r="AW736" t="s">
        <v>340</v>
      </c>
      <c r="AX736" t="s">
        <v>340</v>
      </c>
      <c r="AY736" t="s">
        <v>357</v>
      </c>
      <c r="AZ736" t="s">
        <v>363</v>
      </c>
      <c r="BY736" t="s">
        <v>342</v>
      </c>
      <c r="EQ736">
        <v>249990</v>
      </c>
      <c r="ER736" t="s">
        <v>2561</v>
      </c>
      <c r="EV736">
        <v>17284575</v>
      </c>
      <c r="EW736">
        <v>928</v>
      </c>
      <c r="EX736">
        <v>219054</v>
      </c>
      <c r="EY736">
        <v>9.2748999964335493E+25</v>
      </c>
      <c r="EZ736">
        <v>1</v>
      </c>
      <c r="FC736">
        <v>52430001</v>
      </c>
      <c r="FD736" t="s">
        <v>75</v>
      </c>
    </row>
    <row r="737" spans="1:160" x14ac:dyDescent="0.3">
      <c r="A737" t="str">
        <f>VLOOKUP(B737,Table2[],3,FALSE)</f>
        <v>Digital</v>
      </c>
      <c r="B737" t="str">
        <f>IF(OR(ISNUMBER(FIND("QVC",Z737)),ISNUMBER(FIND("QVC",AL737))),"QVC",IF(OR(ISNUMBER(FIND("NCO",H737)),ISNUMBER(FIND("NCO",Y737))), "NCO", IF(AL737="consumer","PMD.com",VLOOKUP(LEFT(H737,2),Tables!$E$1:$F$11,2,FALSE))))</f>
        <v>PMD.com</v>
      </c>
      <c r="C737">
        <f t="shared" si="34"/>
        <v>53920001</v>
      </c>
      <c r="D737">
        <f t="shared" si="35"/>
        <v>1</v>
      </c>
      <c r="E737" t="str">
        <f t="shared" ca="1" si="33"/>
        <v>shifted orders shipped</v>
      </c>
      <c r="F737" t="s">
        <v>3539</v>
      </c>
      <c r="G737" t="s">
        <v>335</v>
      </c>
      <c r="H737" t="s">
        <v>3340</v>
      </c>
      <c r="I737" s="6">
        <v>44011.505960648145</v>
      </c>
      <c r="J737" t="s">
        <v>16</v>
      </c>
      <c r="K737" s="6">
        <v>44013.282893518517</v>
      </c>
      <c r="M737" t="s">
        <v>4487</v>
      </c>
      <c r="N737" t="s">
        <v>4488</v>
      </c>
      <c r="O737" t="s">
        <v>905</v>
      </c>
      <c r="Q737" t="s">
        <v>421</v>
      </c>
      <c r="R737" t="s">
        <v>365</v>
      </c>
      <c r="S737" t="s">
        <v>4489</v>
      </c>
      <c r="T737" t="s">
        <v>338</v>
      </c>
      <c r="U737" t="s">
        <v>530</v>
      </c>
      <c r="W737" t="s">
        <v>4490</v>
      </c>
      <c r="Z737" t="s">
        <v>4487</v>
      </c>
      <c r="AA737" t="s">
        <v>4488</v>
      </c>
      <c r="AB737" t="s">
        <v>905</v>
      </c>
      <c r="AD737" t="s">
        <v>421</v>
      </c>
      <c r="AE737" t="s">
        <v>365</v>
      </c>
      <c r="AF737" t="s">
        <v>4489</v>
      </c>
      <c r="AG737" t="s">
        <v>338</v>
      </c>
      <c r="AH737" t="s">
        <v>530</v>
      </c>
      <c r="AJ737" t="s">
        <v>4490</v>
      </c>
      <c r="AL737" t="s">
        <v>339</v>
      </c>
      <c r="AM737">
        <v>1</v>
      </c>
      <c r="AN737">
        <v>1</v>
      </c>
      <c r="AO737">
        <v>14899</v>
      </c>
      <c r="AQ737">
        <v>124468</v>
      </c>
      <c r="AR737">
        <v>53920001</v>
      </c>
      <c r="AS737">
        <v>9000000</v>
      </c>
      <c r="AT737" t="s">
        <v>40</v>
      </c>
      <c r="AW737" t="s">
        <v>343</v>
      </c>
      <c r="BY737" t="s">
        <v>342</v>
      </c>
      <c r="EQ737">
        <v>243396</v>
      </c>
      <c r="ER737" t="s">
        <v>3341</v>
      </c>
      <c r="EV737">
        <v>17285858</v>
      </c>
      <c r="EW737">
        <v>928</v>
      </c>
      <c r="EX737">
        <v>220412</v>
      </c>
      <c r="EY737" t="s">
        <v>4491</v>
      </c>
      <c r="EZ737">
        <v>1</v>
      </c>
      <c r="FC737">
        <v>95384</v>
      </c>
      <c r="FD737" t="s">
        <v>3530</v>
      </c>
    </row>
    <row r="738" spans="1:160" x14ac:dyDescent="0.3">
      <c r="A738" t="str">
        <f>VLOOKUP(B738,Table2[],3,FALSE)</f>
        <v>Digital</v>
      </c>
      <c r="B738" t="str">
        <f>IF(OR(ISNUMBER(FIND("QVC",Z738)),ISNUMBER(FIND("QVC",AL738))),"QVC",IF(OR(ISNUMBER(FIND("NCO",H738)),ISNUMBER(FIND("NCO",Y738))), "NCO", IF(AL738="consumer","PMD.com",VLOOKUP(LEFT(H738,2),Tables!$E$1:$F$11,2,FALSE))))</f>
        <v>PMD.com</v>
      </c>
      <c r="C738">
        <f t="shared" si="34"/>
        <v>51090001</v>
      </c>
      <c r="D738">
        <f t="shared" si="35"/>
        <v>1</v>
      </c>
      <c r="E738" t="str">
        <f t="shared" ca="1" si="33"/>
        <v>shifted orders shipped</v>
      </c>
      <c r="F738" t="s">
        <v>3539</v>
      </c>
      <c r="G738" t="s">
        <v>335</v>
      </c>
      <c r="H738" t="s">
        <v>3340</v>
      </c>
      <c r="I738" s="6">
        <v>44011.505960648145</v>
      </c>
      <c r="J738" t="s">
        <v>16</v>
      </c>
      <c r="K738" s="6">
        <v>44013.282893518517</v>
      </c>
      <c r="M738" t="s">
        <v>4487</v>
      </c>
      <c r="N738" t="s">
        <v>4488</v>
      </c>
      <c r="O738" t="s">
        <v>905</v>
      </c>
      <c r="Q738" t="s">
        <v>421</v>
      </c>
      <c r="R738" t="s">
        <v>365</v>
      </c>
      <c r="S738" t="s">
        <v>4489</v>
      </c>
      <c r="T738" t="s">
        <v>338</v>
      </c>
      <c r="U738" t="s">
        <v>530</v>
      </c>
      <c r="W738" t="s">
        <v>4490</v>
      </c>
      <c r="Z738" t="s">
        <v>4487</v>
      </c>
      <c r="AA738" t="s">
        <v>4488</v>
      </c>
      <c r="AB738" t="s">
        <v>905</v>
      </c>
      <c r="AD738" t="s">
        <v>421</v>
      </c>
      <c r="AE738" t="s">
        <v>365</v>
      </c>
      <c r="AF738" t="s">
        <v>4489</v>
      </c>
      <c r="AG738" t="s">
        <v>338</v>
      </c>
      <c r="AH738" t="s">
        <v>530</v>
      </c>
      <c r="AJ738" t="s">
        <v>4490</v>
      </c>
      <c r="AL738" t="s">
        <v>339</v>
      </c>
      <c r="AM738">
        <v>1</v>
      </c>
      <c r="AN738">
        <v>1</v>
      </c>
      <c r="AO738">
        <v>4885</v>
      </c>
      <c r="AQ738">
        <v>124202</v>
      </c>
      <c r="AR738">
        <v>51090001</v>
      </c>
      <c r="AS738" t="s">
        <v>1986</v>
      </c>
      <c r="AT738" t="s">
        <v>60</v>
      </c>
      <c r="AW738" t="s">
        <v>340</v>
      </c>
      <c r="AX738" t="s">
        <v>340</v>
      </c>
      <c r="AY738" t="s">
        <v>357</v>
      </c>
      <c r="AZ738" t="s">
        <v>361</v>
      </c>
      <c r="BY738" t="s">
        <v>342</v>
      </c>
      <c r="EQ738">
        <v>250831</v>
      </c>
      <c r="ER738" t="s">
        <v>3341</v>
      </c>
      <c r="EV738">
        <v>17285858</v>
      </c>
      <c r="EW738">
        <v>928</v>
      </c>
      <c r="EX738">
        <v>220412</v>
      </c>
      <c r="EY738" t="s">
        <v>4491</v>
      </c>
      <c r="EZ738">
        <v>1</v>
      </c>
      <c r="FC738">
        <v>51090001</v>
      </c>
      <c r="FD738" t="s">
        <v>60</v>
      </c>
    </row>
    <row r="739" spans="1:160" x14ac:dyDescent="0.3">
      <c r="A739" t="str">
        <f>VLOOKUP(B739,Table2[],3,FALSE)</f>
        <v>Digital</v>
      </c>
      <c r="B739" t="str">
        <f>IF(OR(ISNUMBER(FIND("QVC",Z739)),ISNUMBER(FIND("QVC",AL739))),"QVC",IF(OR(ISNUMBER(FIND("NCO",H739)),ISNUMBER(FIND("NCO",Y739))), "NCO", IF(AL739="consumer","PMD.com",VLOOKUP(LEFT(H739,2),Tables!$E$1:$F$11,2,FALSE))))</f>
        <v>PMD.com</v>
      </c>
      <c r="C739">
        <f t="shared" si="34"/>
        <v>52430001</v>
      </c>
      <c r="D739">
        <f t="shared" si="35"/>
        <v>1</v>
      </c>
      <c r="E739" t="str">
        <f t="shared" ca="1" si="33"/>
        <v>shifted orders shipped</v>
      </c>
      <c r="F739" t="s">
        <v>3539</v>
      </c>
      <c r="G739" t="s">
        <v>335</v>
      </c>
      <c r="H739" t="s">
        <v>3340</v>
      </c>
      <c r="I739" s="6">
        <v>44011.505960648145</v>
      </c>
      <c r="J739" t="s">
        <v>16</v>
      </c>
      <c r="K739" s="6">
        <v>44013.282893518517</v>
      </c>
      <c r="M739" t="s">
        <v>4487</v>
      </c>
      <c r="N739" t="s">
        <v>4488</v>
      </c>
      <c r="O739" t="s">
        <v>905</v>
      </c>
      <c r="Q739" t="s">
        <v>421</v>
      </c>
      <c r="R739" t="s">
        <v>365</v>
      </c>
      <c r="S739" t="s">
        <v>4489</v>
      </c>
      <c r="T739" t="s">
        <v>338</v>
      </c>
      <c r="U739" t="s">
        <v>530</v>
      </c>
      <c r="W739" t="s">
        <v>4490</v>
      </c>
      <c r="Z739" t="s">
        <v>4487</v>
      </c>
      <c r="AA739" t="s">
        <v>4488</v>
      </c>
      <c r="AB739" t="s">
        <v>905</v>
      </c>
      <c r="AD739" t="s">
        <v>421</v>
      </c>
      <c r="AE739" t="s">
        <v>365</v>
      </c>
      <c r="AF739" t="s">
        <v>4489</v>
      </c>
      <c r="AG739" t="s">
        <v>338</v>
      </c>
      <c r="AH739" t="s">
        <v>530</v>
      </c>
      <c r="AJ739" t="s">
        <v>4490</v>
      </c>
      <c r="AL739" t="s">
        <v>339</v>
      </c>
      <c r="AM739">
        <v>1</v>
      </c>
      <c r="AN739">
        <v>1</v>
      </c>
      <c r="AO739">
        <v>12063</v>
      </c>
      <c r="AQ739">
        <v>127155</v>
      </c>
      <c r="AR739">
        <v>52430001</v>
      </c>
      <c r="AS739" t="s">
        <v>927</v>
      </c>
      <c r="AT739" t="s">
        <v>75</v>
      </c>
      <c r="AW739" t="s">
        <v>340</v>
      </c>
      <c r="AX739" t="s">
        <v>340</v>
      </c>
      <c r="AY739" t="s">
        <v>357</v>
      </c>
      <c r="AZ739" t="s">
        <v>363</v>
      </c>
      <c r="BY739" t="s">
        <v>342</v>
      </c>
      <c r="EQ739">
        <v>249990</v>
      </c>
      <c r="ER739" t="s">
        <v>3341</v>
      </c>
      <c r="EV739">
        <v>17285858</v>
      </c>
      <c r="EW739">
        <v>928</v>
      </c>
      <c r="EX739">
        <v>220412</v>
      </c>
      <c r="EY739" t="s">
        <v>4491</v>
      </c>
      <c r="EZ739">
        <v>1</v>
      </c>
      <c r="FC739">
        <v>95384</v>
      </c>
      <c r="FD739" t="s">
        <v>3530</v>
      </c>
    </row>
    <row r="740" spans="1:160" x14ac:dyDescent="0.3">
      <c r="A740" t="str">
        <f>VLOOKUP(B740,Table2[],3,FALSE)</f>
        <v>Digital</v>
      </c>
      <c r="B740" t="str">
        <f>IF(OR(ISNUMBER(FIND("QVC",Z740)),ISNUMBER(FIND("QVC",AL740))),"QVC",IF(OR(ISNUMBER(FIND("NCO",H740)),ISNUMBER(FIND("NCO",Y740))), "NCO", IF(AL740="consumer","PMD.com",VLOOKUP(LEFT(H740,2),Tables!$E$1:$F$11,2,FALSE))))</f>
        <v>PMD.com</v>
      </c>
      <c r="C740">
        <f t="shared" si="34"/>
        <v>51090030</v>
      </c>
      <c r="D740">
        <f t="shared" si="35"/>
        <v>1</v>
      </c>
      <c r="E740" t="str">
        <f t="shared" ca="1" si="33"/>
        <v>shifted orders shipped</v>
      </c>
      <c r="F740" t="s">
        <v>3539</v>
      </c>
      <c r="G740" t="s">
        <v>335</v>
      </c>
      <c r="H740" t="s">
        <v>3340</v>
      </c>
      <c r="I740" s="6">
        <v>44011.505960648145</v>
      </c>
      <c r="J740" t="s">
        <v>16</v>
      </c>
      <c r="K740" s="6">
        <v>44013.282893518517</v>
      </c>
      <c r="M740" t="s">
        <v>4487</v>
      </c>
      <c r="N740" t="s">
        <v>4488</v>
      </c>
      <c r="O740" t="s">
        <v>905</v>
      </c>
      <c r="Q740" t="s">
        <v>421</v>
      </c>
      <c r="R740" t="s">
        <v>365</v>
      </c>
      <c r="S740" t="s">
        <v>4489</v>
      </c>
      <c r="T740" t="s">
        <v>338</v>
      </c>
      <c r="U740" t="s">
        <v>530</v>
      </c>
      <c r="W740" t="s">
        <v>4490</v>
      </c>
      <c r="Z740" t="s">
        <v>4487</v>
      </c>
      <c r="AA740" t="s">
        <v>4488</v>
      </c>
      <c r="AB740" t="s">
        <v>905</v>
      </c>
      <c r="AD740" t="s">
        <v>421</v>
      </c>
      <c r="AE740" t="s">
        <v>365</v>
      </c>
      <c r="AF740" t="s">
        <v>4489</v>
      </c>
      <c r="AG740" t="s">
        <v>338</v>
      </c>
      <c r="AH740" t="s">
        <v>530</v>
      </c>
      <c r="AJ740" t="s">
        <v>4490</v>
      </c>
      <c r="AL740" t="s">
        <v>339</v>
      </c>
      <c r="AM740">
        <v>1</v>
      </c>
      <c r="AN740">
        <v>1</v>
      </c>
      <c r="AO740">
        <v>6688</v>
      </c>
      <c r="AQ740">
        <v>125960</v>
      </c>
      <c r="AR740">
        <v>51090030</v>
      </c>
      <c r="AS740" t="s">
        <v>3043</v>
      </c>
      <c r="AT740" t="s">
        <v>628</v>
      </c>
      <c r="AW740" t="s">
        <v>343</v>
      </c>
      <c r="BY740" t="s">
        <v>342</v>
      </c>
      <c r="BZ740" t="b">
        <v>0</v>
      </c>
      <c r="EQ740">
        <v>243047</v>
      </c>
      <c r="ER740" t="s">
        <v>3341</v>
      </c>
      <c r="EV740">
        <v>17285858</v>
      </c>
      <c r="EW740">
        <v>928</v>
      </c>
      <c r="EX740">
        <v>220412</v>
      </c>
      <c r="EY740" t="s">
        <v>4491</v>
      </c>
      <c r="EZ740">
        <v>1</v>
      </c>
      <c r="FC740">
        <v>95384</v>
      </c>
      <c r="FD740" t="s">
        <v>3530</v>
      </c>
    </row>
    <row r="741" spans="1:160" x14ac:dyDescent="0.3">
      <c r="A741" t="str">
        <f>VLOOKUP(B741,Table2[],3,FALSE)</f>
        <v>Digital</v>
      </c>
      <c r="B741" t="str">
        <f>IF(OR(ISNUMBER(FIND("QVC",Z741)),ISNUMBER(FIND("QVC",AL741))),"QVC",IF(OR(ISNUMBER(FIND("NCO",H741)),ISNUMBER(FIND("NCO",Y741))), "NCO", IF(AL741="consumer","PMD.com",VLOOKUP(LEFT(H741,2),Tables!$E$1:$F$11,2,FALSE))))</f>
        <v>PMD.com</v>
      </c>
      <c r="C741">
        <f t="shared" si="34"/>
        <v>51010001</v>
      </c>
      <c r="D741">
        <f t="shared" si="35"/>
        <v>1</v>
      </c>
      <c r="E741" t="str">
        <f t="shared" ca="1" si="33"/>
        <v>shifted orders shipped</v>
      </c>
      <c r="F741" t="s">
        <v>3539</v>
      </c>
      <c r="G741" t="s">
        <v>335</v>
      </c>
      <c r="H741" t="s">
        <v>3340</v>
      </c>
      <c r="I741" s="6">
        <v>44011.505960648145</v>
      </c>
      <c r="J741" t="s">
        <v>16</v>
      </c>
      <c r="K741" s="6">
        <v>44013.282893518517</v>
      </c>
      <c r="M741" t="s">
        <v>4487</v>
      </c>
      <c r="N741" t="s">
        <v>4488</v>
      </c>
      <c r="O741" t="s">
        <v>905</v>
      </c>
      <c r="Q741" t="s">
        <v>421</v>
      </c>
      <c r="R741" t="s">
        <v>365</v>
      </c>
      <c r="S741" t="s">
        <v>4489</v>
      </c>
      <c r="T741" t="s">
        <v>338</v>
      </c>
      <c r="U741" t="s">
        <v>530</v>
      </c>
      <c r="W741" t="s">
        <v>4490</v>
      </c>
      <c r="Z741" t="s">
        <v>4487</v>
      </c>
      <c r="AA741" t="s">
        <v>4488</v>
      </c>
      <c r="AB741" t="s">
        <v>905</v>
      </c>
      <c r="AD741" t="s">
        <v>421</v>
      </c>
      <c r="AE741" t="s">
        <v>365</v>
      </c>
      <c r="AF741" t="s">
        <v>4489</v>
      </c>
      <c r="AG741" t="s">
        <v>338</v>
      </c>
      <c r="AH741" t="s">
        <v>530</v>
      </c>
      <c r="AJ741" t="s">
        <v>4490</v>
      </c>
      <c r="AL741" t="s">
        <v>339</v>
      </c>
      <c r="AM741">
        <v>1</v>
      </c>
      <c r="AN741">
        <v>1</v>
      </c>
      <c r="AO741">
        <v>8743</v>
      </c>
      <c r="AQ741">
        <v>123868</v>
      </c>
      <c r="AR741">
        <v>51010001</v>
      </c>
      <c r="AS741" t="s">
        <v>48</v>
      </c>
      <c r="AT741" t="s">
        <v>49</v>
      </c>
      <c r="AW741" t="s">
        <v>340</v>
      </c>
      <c r="AX741" t="s">
        <v>340</v>
      </c>
      <c r="AY741" t="s">
        <v>357</v>
      </c>
      <c r="AZ741" t="s">
        <v>363</v>
      </c>
      <c r="BY741" t="s">
        <v>342</v>
      </c>
      <c r="EQ741">
        <v>251450</v>
      </c>
      <c r="ER741" t="s">
        <v>3341</v>
      </c>
      <c r="EV741">
        <v>17285858</v>
      </c>
      <c r="EW741">
        <v>928</v>
      </c>
      <c r="EX741">
        <v>220412</v>
      </c>
      <c r="EY741" t="s">
        <v>4491</v>
      </c>
      <c r="EZ741">
        <v>1</v>
      </c>
      <c r="FC741">
        <v>51010001</v>
      </c>
      <c r="FD741" t="s">
        <v>49</v>
      </c>
    </row>
    <row r="742" spans="1:160" x14ac:dyDescent="0.3">
      <c r="A742" t="str">
        <f>VLOOKUP(B742,Table2[],3,FALSE)</f>
        <v>Digital</v>
      </c>
      <c r="B742" t="str">
        <f>IF(OR(ISNUMBER(FIND("QVC",Z742)),ISNUMBER(FIND("QVC",AL742))),"QVC",IF(OR(ISNUMBER(FIND("NCO",H742)),ISNUMBER(FIND("NCO",Y742))), "NCO", IF(AL742="consumer","PMD.com",VLOOKUP(LEFT(H742,2),Tables!$E$1:$F$11,2,FALSE))))</f>
        <v>PMD.com</v>
      </c>
      <c r="C742">
        <f t="shared" si="34"/>
        <v>58030001</v>
      </c>
      <c r="D742">
        <f t="shared" si="35"/>
        <v>1</v>
      </c>
      <c r="E742" t="str">
        <f t="shared" ca="1" si="33"/>
        <v>shifted orders shipped</v>
      </c>
      <c r="F742" t="s">
        <v>3539</v>
      </c>
      <c r="G742" t="s">
        <v>335</v>
      </c>
      <c r="H742" t="s">
        <v>3340</v>
      </c>
      <c r="I742" s="6">
        <v>44011.505960648145</v>
      </c>
      <c r="J742" t="s">
        <v>16</v>
      </c>
      <c r="K742" s="6">
        <v>44013.282893518517</v>
      </c>
      <c r="M742" t="s">
        <v>4487</v>
      </c>
      <c r="N742" t="s">
        <v>4488</v>
      </c>
      <c r="O742" t="s">
        <v>905</v>
      </c>
      <c r="Q742" t="s">
        <v>421</v>
      </c>
      <c r="R742" t="s">
        <v>365</v>
      </c>
      <c r="S742" t="s">
        <v>4489</v>
      </c>
      <c r="T742" t="s">
        <v>338</v>
      </c>
      <c r="U742" t="s">
        <v>530</v>
      </c>
      <c r="W742" t="s">
        <v>4490</v>
      </c>
      <c r="Z742" t="s">
        <v>4487</v>
      </c>
      <c r="AA742" t="s">
        <v>4488</v>
      </c>
      <c r="AB742" t="s">
        <v>905</v>
      </c>
      <c r="AD742" t="s">
        <v>421</v>
      </c>
      <c r="AE742" t="s">
        <v>365</v>
      </c>
      <c r="AF742" t="s">
        <v>4489</v>
      </c>
      <c r="AG742" t="s">
        <v>338</v>
      </c>
      <c r="AH742" t="s">
        <v>530</v>
      </c>
      <c r="AJ742" t="s">
        <v>4490</v>
      </c>
      <c r="AL742" t="s">
        <v>339</v>
      </c>
      <c r="AM742">
        <v>1</v>
      </c>
      <c r="AN742">
        <v>1</v>
      </c>
      <c r="AO742">
        <v>9621</v>
      </c>
      <c r="AQ742">
        <v>124483</v>
      </c>
      <c r="AR742">
        <v>58030001</v>
      </c>
      <c r="AS742" t="s">
        <v>1761</v>
      </c>
      <c r="AT742" t="s">
        <v>36</v>
      </c>
      <c r="AW742" t="s">
        <v>340</v>
      </c>
      <c r="AX742" t="s">
        <v>340</v>
      </c>
      <c r="AY742" t="s">
        <v>382</v>
      </c>
      <c r="AZ742" t="s">
        <v>383</v>
      </c>
      <c r="BY742" t="s">
        <v>342</v>
      </c>
      <c r="EQ742">
        <v>243289</v>
      </c>
      <c r="ER742" t="s">
        <v>3341</v>
      </c>
      <c r="EV742">
        <v>17285858</v>
      </c>
      <c r="EW742">
        <v>928</v>
      </c>
      <c r="EX742">
        <v>220412</v>
      </c>
      <c r="EY742" t="s">
        <v>4491</v>
      </c>
      <c r="EZ742">
        <v>1</v>
      </c>
      <c r="FC742">
        <v>58030001</v>
      </c>
      <c r="FD742" t="s">
        <v>36</v>
      </c>
    </row>
    <row r="743" spans="1:160" x14ac:dyDescent="0.3">
      <c r="A743" t="str">
        <f>VLOOKUP(B743,Table2[],3,FALSE)</f>
        <v>Digital</v>
      </c>
      <c r="B743" t="str">
        <f>IF(OR(ISNUMBER(FIND("QVC",Z743)),ISNUMBER(FIND("QVC",AL743))),"QVC",IF(OR(ISNUMBER(FIND("NCO",H743)),ISNUMBER(FIND("NCO",Y743))), "NCO", IF(AL743="consumer","PMD.com",VLOOKUP(LEFT(H743,2),Tables!$E$1:$F$11,2,FALSE))))</f>
        <v>PMD.com</v>
      </c>
      <c r="C743">
        <f t="shared" si="34"/>
        <v>51090030</v>
      </c>
      <c r="D743">
        <f t="shared" si="35"/>
        <v>1</v>
      </c>
      <c r="E743" t="str">
        <f t="shared" ca="1" si="33"/>
        <v>shifted orders shipped</v>
      </c>
      <c r="F743" t="s">
        <v>3539</v>
      </c>
      <c r="G743" t="s">
        <v>335</v>
      </c>
      <c r="H743" t="s">
        <v>3246</v>
      </c>
      <c r="I743" s="6">
        <v>44011.457569444443</v>
      </c>
      <c r="J743" t="s">
        <v>16</v>
      </c>
      <c r="K743" s="6">
        <v>44013.282939814817</v>
      </c>
      <c r="M743" t="s">
        <v>4492</v>
      </c>
      <c r="N743" t="s">
        <v>4493</v>
      </c>
      <c r="O743" t="s">
        <v>4494</v>
      </c>
      <c r="Q743" t="s">
        <v>1675</v>
      </c>
      <c r="R743" t="s">
        <v>381</v>
      </c>
      <c r="S743" t="s">
        <v>4495</v>
      </c>
      <c r="T743" t="s">
        <v>338</v>
      </c>
      <c r="U743" t="s">
        <v>530</v>
      </c>
      <c r="W743" t="s">
        <v>4496</v>
      </c>
      <c r="Z743" t="s">
        <v>4492</v>
      </c>
      <c r="AA743" t="s">
        <v>4493</v>
      </c>
      <c r="AB743" t="s">
        <v>4494</v>
      </c>
      <c r="AD743" t="s">
        <v>1675</v>
      </c>
      <c r="AE743" t="s">
        <v>381</v>
      </c>
      <c r="AF743" t="s">
        <v>4495</v>
      </c>
      <c r="AG743" t="s">
        <v>338</v>
      </c>
      <c r="AH743" t="s">
        <v>530</v>
      </c>
      <c r="AJ743" t="s">
        <v>4496</v>
      </c>
      <c r="AL743" t="s">
        <v>339</v>
      </c>
      <c r="AM743">
        <v>1</v>
      </c>
      <c r="AN743">
        <v>1</v>
      </c>
      <c r="AO743">
        <v>6688</v>
      </c>
      <c r="AQ743">
        <v>125960</v>
      </c>
      <c r="AR743">
        <v>51090030</v>
      </c>
      <c r="AS743" t="s">
        <v>3043</v>
      </c>
      <c r="AT743" t="s">
        <v>628</v>
      </c>
      <c r="AW743" t="s">
        <v>343</v>
      </c>
      <c r="BY743" t="s">
        <v>342</v>
      </c>
      <c r="BZ743" t="b">
        <v>0</v>
      </c>
      <c r="EQ743">
        <v>243047</v>
      </c>
      <c r="ER743" t="s">
        <v>3247</v>
      </c>
      <c r="EV743">
        <v>17285809</v>
      </c>
      <c r="EW743">
        <v>928</v>
      </c>
      <c r="EX743">
        <v>220365</v>
      </c>
      <c r="EY743" t="s">
        <v>4497</v>
      </c>
      <c r="EZ743">
        <v>1</v>
      </c>
      <c r="FC743">
        <v>95384</v>
      </c>
      <c r="FD743" t="s">
        <v>3530</v>
      </c>
    </row>
    <row r="744" spans="1:160" x14ac:dyDescent="0.3">
      <c r="A744" t="str">
        <f>VLOOKUP(B744,Table2[],3,FALSE)</f>
        <v>Digital</v>
      </c>
      <c r="B744" t="str">
        <f>IF(OR(ISNUMBER(FIND("QVC",Z744)),ISNUMBER(FIND("QVC",AL744))),"QVC",IF(OR(ISNUMBER(FIND("NCO",H744)),ISNUMBER(FIND("NCO",Y744))), "NCO", IF(AL744="consumer","PMD.com",VLOOKUP(LEFT(H744,2),Tables!$E$1:$F$11,2,FALSE))))</f>
        <v>PMD.com</v>
      </c>
      <c r="C744">
        <f t="shared" si="34"/>
        <v>52430001</v>
      </c>
      <c r="D744">
        <f t="shared" si="35"/>
        <v>1</v>
      </c>
      <c r="E744" t="str">
        <f t="shared" ca="1" si="33"/>
        <v>shifted orders shipped</v>
      </c>
      <c r="F744" t="s">
        <v>3539</v>
      </c>
      <c r="G744" t="s">
        <v>335</v>
      </c>
      <c r="H744" t="s">
        <v>3246</v>
      </c>
      <c r="I744" s="6">
        <v>44011.457569444443</v>
      </c>
      <c r="J744" t="s">
        <v>16</v>
      </c>
      <c r="K744" s="6">
        <v>44013.282939814817</v>
      </c>
      <c r="M744" t="s">
        <v>4492</v>
      </c>
      <c r="N744" t="s">
        <v>4493</v>
      </c>
      <c r="O744" t="s">
        <v>4494</v>
      </c>
      <c r="Q744" t="s">
        <v>1675</v>
      </c>
      <c r="R744" t="s">
        <v>381</v>
      </c>
      <c r="S744" t="s">
        <v>4495</v>
      </c>
      <c r="T744" t="s">
        <v>338</v>
      </c>
      <c r="U744" t="s">
        <v>530</v>
      </c>
      <c r="W744" t="s">
        <v>4496</v>
      </c>
      <c r="Z744" t="s">
        <v>4492</v>
      </c>
      <c r="AA744" t="s">
        <v>4493</v>
      </c>
      <c r="AB744" t="s">
        <v>4494</v>
      </c>
      <c r="AD744" t="s">
        <v>1675</v>
      </c>
      <c r="AE744" t="s">
        <v>381</v>
      </c>
      <c r="AF744" t="s">
        <v>4495</v>
      </c>
      <c r="AG744" t="s">
        <v>338</v>
      </c>
      <c r="AH744" t="s">
        <v>530</v>
      </c>
      <c r="AJ744" t="s">
        <v>4496</v>
      </c>
      <c r="AL744" t="s">
        <v>339</v>
      </c>
      <c r="AM744">
        <v>1</v>
      </c>
      <c r="AN744">
        <v>1</v>
      </c>
      <c r="AO744">
        <v>12063</v>
      </c>
      <c r="AQ744">
        <v>127155</v>
      </c>
      <c r="AR744">
        <v>52430001</v>
      </c>
      <c r="AS744" t="s">
        <v>927</v>
      </c>
      <c r="AT744" t="s">
        <v>75</v>
      </c>
      <c r="AW744" t="s">
        <v>340</v>
      </c>
      <c r="AX744" t="s">
        <v>340</v>
      </c>
      <c r="AY744" t="s">
        <v>357</v>
      </c>
      <c r="AZ744" t="s">
        <v>363</v>
      </c>
      <c r="BY744" t="s">
        <v>342</v>
      </c>
      <c r="EQ744">
        <v>249990</v>
      </c>
      <c r="ER744" t="s">
        <v>3247</v>
      </c>
      <c r="EV744">
        <v>17285809</v>
      </c>
      <c r="EW744">
        <v>928</v>
      </c>
      <c r="EX744">
        <v>220365</v>
      </c>
      <c r="EY744" t="s">
        <v>4497</v>
      </c>
      <c r="EZ744">
        <v>1</v>
      </c>
      <c r="FC744">
        <v>95384</v>
      </c>
      <c r="FD744" t="s">
        <v>3530</v>
      </c>
    </row>
    <row r="745" spans="1:160" x14ac:dyDescent="0.3">
      <c r="A745" t="str">
        <f>VLOOKUP(B745,Table2[],3,FALSE)</f>
        <v>Digital</v>
      </c>
      <c r="B745" t="str">
        <f>IF(OR(ISNUMBER(FIND("QVC",Z745)),ISNUMBER(FIND("QVC",AL745))),"QVC",IF(OR(ISNUMBER(FIND("NCO",H745)),ISNUMBER(FIND("NCO",Y745))), "NCO", IF(AL745="consumer","PMD.com",VLOOKUP(LEFT(H745,2),Tables!$E$1:$F$11,2,FALSE))))</f>
        <v>PMD.com</v>
      </c>
      <c r="C745">
        <f t="shared" si="34"/>
        <v>51090061</v>
      </c>
      <c r="D745">
        <f t="shared" si="35"/>
        <v>1</v>
      </c>
      <c r="E745" t="str">
        <f t="shared" ca="1" si="33"/>
        <v>shifted orders shipped</v>
      </c>
      <c r="F745" t="s">
        <v>3539</v>
      </c>
      <c r="G745" t="s">
        <v>335</v>
      </c>
      <c r="H745" t="s">
        <v>3246</v>
      </c>
      <c r="I745" s="6">
        <v>44011.457569444443</v>
      </c>
      <c r="J745" t="s">
        <v>16</v>
      </c>
      <c r="K745" s="6">
        <v>44013.282939814817</v>
      </c>
      <c r="M745" t="s">
        <v>4492</v>
      </c>
      <c r="N745" t="s">
        <v>4493</v>
      </c>
      <c r="O745" t="s">
        <v>4494</v>
      </c>
      <c r="Q745" t="s">
        <v>1675</v>
      </c>
      <c r="R745" t="s">
        <v>381</v>
      </c>
      <c r="S745" t="s">
        <v>4495</v>
      </c>
      <c r="T745" t="s">
        <v>338</v>
      </c>
      <c r="U745" t="s">
        <v>530</v>
      </c>
      <c r="W745" t="s">
        <v>4496</v>
      </c>
      <c r="Z745" t="s">
        <v>4492</v>
      </c>
      <c r="AA745" t="s">
        <v>4493</v>
      </c>
      <c r="AB745" t="s">
        <v>4494</v>
      </c>
      <c r="AD745" t="s">
        <v>1675</v>
      </c>
      <c r="AE745" t="s">
        <v>381</v>
      </c>
      <c r="AF745" t="s">
        <v>4495</v>
      </c>
      <c r="AG745" t="s">
        <v>338</v>
      </c>
      <c r="AH745" t="s">
        <v>530</v>
      </c>
      <c r="AJ745" t="s">
        <v>4496</v>
      </c>
      <c r="AL745" t="s">
        <v>339</v>
      </c>
      <c r="AM745">
        <v>1</v>
      </c>
      <c r="AN745">
        <v>1</v>
      </c>
      <c r="AO745">
        <v>8078</v>
      </c>
      <c r="AQ745">
        <v>124010</v>
      </c>
      <c r="AR745">
        <v>51090061</v>
      </c>
      <c r="AS745" t="s">
        <v>2688</v>
      </c>
      <c r="AT745" t="s">
        <v>122</v>
      </c>
      <c r="AW745" t="s">
        <v>340</v>
      </c>
      <c r="AX745" t="s">
        <v>340</v>
      </c>
      <c r="AY745" t="s">
        <v>357</v>
      </c>
      <c r="AZ745" t="s">
        <v>363</v>
      </c>
      <c r="BY745" t="s">
        <v>342</v>
      </c>
      <c r="EQ745">
        <v>252774</v>
      </c>
      <c r="ER745" t="s">
        <v>3247</v>
      </c>
      <c r="EV745">
        <v>17285809</v>
      </c>
      <c r="EW745">
        <v>928</v>
      </c>
      <c r="EX745">
        <v>220365</v>
      </c>
      <c r="EY745" t="s">
        <v>4497</v>
      </c>
      <c r="EZ745">
        <v>1</v>
      </c>
      <c r="FC745">
        <v>51090061</v>
      </c>
      <c r="FD745" t="s">
        <v>122</v>
      </c>
    </row>
    <row r="746" spans="1:160" x14ac:dyDescent="0.3">
      <c r="A746" t="str">
        <f>VLOOKUP(B746,Table2[],3,FALSE)</f>
        <v>Digital</v>
      </c>
      <c r="B746" t="str">
        <f>IF(OR(ISNUMBER(FIND("QVC",Z746)),ISNUMBER(FIND("QVC",AL746))),"QVC",IF(OR(ISNUMBER(FIND("NCO",H746)),ISNUMBER(FIND("NCO",Y746))), "NCO", IF(AL746="consumer","PMD.com",VLOOKUP(LEFT(H746,2),Tables!$E$1:$F$11,2,FALSE))))</f>
        <v>PMD.com</v>
      </c>
      <c r="C746">
        <f t="shared" si="34"/>
        <v>53920001</v>
      </c>
      <c r="D746">
        <f t="shared" si="35"/>
        <v>1</v>
      </c>
      <c r="E746" t="str">
        <f t="shared" ca="1" si="33"/>
        <v>shifted orders shipped</v>
      </c>
      <c r="F746" t="s">
        <v>3539</v>
      </c>
      <c r="G746" t="s">
        <v>335</v>
      </c>
      <c r="H746" t="s">
        <v>3246</v>
      </c>
      <c r="I746" s="6">
        <v>44011.457569444443</v>
      </c>
      <c r="J746" t="s">
        <v>16</v>
      </c>
      <c r="K746" s="6">
        <v>44013.282939814817</v>
      </c>
      <c r="M746" t="s">
        <v>4492</v>
      </c>
      <c r="N746" t="s">
        <v>4493</v>
      </c>
      <c r="O746" t="s">
        <v>4494</v>
      </c>
      <c r="Q746" t="s">
        <v>1675</v>
      </c>
      <c r="R746" t="s">
        <v>381</v>
      </c>
      <c r="S746" t="s">
        <v>4495</v>
      </c>
      <c r="T746" t="s">
        <v>338</v>
      </c>
      <c r="U746" t="s">
        <v>530</v>
      </c>
      <c r="W746" t="s">
        <v>4496</v>
      </c>
      <c r="Z746" t="s">
        <v>4492</v>
      </c>
      <c r="AA746" t="s">
        <v>4493</v>
      </c>
      <c r="AB746" t="s">
        <v>4494</v>
      </c>
      <c r="AD746" t="s">
        <v>1675</v>
      </c>
      <c r="AE746" t="s">
        <v>381</v>
      </c>
      <c r="AF746" t="s">
        <v>4495</v>
      </c>
      <c r="AG746" t="s">
        <v>338</v>
      </c>
      <c r="AH746" t="s">
        <v>530</v>
      </c>
      <c r="AJ746" t="s">
        <v>4496</v>
      </c>
      <c r="AL746" t="s">
        <v>339</v>
      </c>
      <c r="AM746">
        <v>1</v>
      </c>
      <c r="AN746">
        <v>1</v>
      </c>
      <c r="AO746">
        <v>14899</v>
      </c>
      <c r="AQ746">
        <v>124468</v>
      </c>
      <c r="AR746">
        <v>53920001</v>
      </c>
      <c r="AS746">
        <v>9000000</v>
      </c>
      <c r="AT746" t="s">
        <v>40</v>
      </c>
      <c r="AW746" t="s">
        <v>343</v>
      </c>
      <c r="BY746" t="s">
        <v>342</v>
      </c>
      <c r="EQ746">
        <v>243396</v>
      </c>
      <c r="ER746" t="s">
        <v>3247</v>
      </c>
      <c r="EV746">
        <v>17285809</v>
      </c>
      <c r="EW746">
        <v>928</v>
      </c>
      <c r="EX746">
        <v>220365</v>
      </c>
      <c r="EY746" t="s">
        <v>4497</v>
      </c>
      <c r="EZ746">
        <v>1</v>
      </c>
      <c r="FC746">
        <v>95384</v>
      </c>
      <c r="FD746" t="s">
        <v>3530</v>
      </c>
    </row>
    <row r="747" spans="1:160" x14ac:dyDescent="0.3">
      <c r="A747" t="str">
        <f>VLOOKUP(B747,Table2[],3,FALSE)</f>
        <v>Digital</v>
      </c>
      <c r="B747" t="str">
        <f>IF(OR(ISNUMBER(FIND("QVC",Z747)),ISNUMBER(FIND("QVC",AL747))),"QVC",IF(OR(ISNUMBER(FIND("NCO",H747)),ISNUMBER(FIND("NCO",Y747))), "NCO", IF(AL747="consumer","PMD.com",VLOOKUP(LEFT(H747,2),Tables!$E$1:$F$11,2,FALSE))))</f>
        <v>PMD.com</v>
      </c>
      <c r="C747">
        <f t="shared" si="34"/>
        <v>53920001</v>
      </c>
      <c r="D747">
        <f t="shared" si="35"/>
        <v>1</v>
      </c>
      <c r="E747" t="str">
        <f t="shared" ca="1" si="33"/>
        <v>shifted orders shipped</v>
      </c>
      <c r="F747" t="s">
        <v>3539</v>
      </c>
      <c r="G747" t="s">
        <v>335</v>
      </c>
      <c r="H747" t="s">
        <v>3246</v>
      </c>
      <c r="I747" s="6">
        <v>44011.457569444443</v>
      </c>
      <c r="J747" t="s">
        <v>16</v>
      </c>
      <c r="K747" s="6">
        <v>44013.282939814817</v>
      </c>
      <c r="M747" t="s">
        <v>4492</v>
      </c>
      <c r="N747" t="s">
        <v>4493</v>
      </c>
      <c r="O747" t="s">
        <v>4494</v>
      </c>
      <c r="Q747" t="s">
        <v>1675</v>
      </c>
      <c r="R747" t="s">
        <v>381</v>
      </c>
      <c r="S747" t="s">
        <v>4495</v>
      </c>
      <c r="T747" t="s">
        <v>338</v>
      </c>
      <c r="U747" t="s">
        <v>530</v>
      </c>
      <c r="W747" t="s">
        <v>4496</v>
      </c>
      <c r="Z747" t="s">
        <v>4492</v>
      </c>
      <c r="AA747" t="s">
        <v>4493</v>
      </c>
      <c r="AB747" t="s">
        <v>4494</v>
      </c>
      <c r="AD747" t="s">
        <v>1675</v>
      </c>
      <c r="AE747" t="s">
        <v>381</v>
      </c>
      <c r="AF747" t="s">
        <v>4495</v>
      </c>
      <c r="AG747" t="s">
        <v>338</v>
      </c>
      <c r="AH747" t="s">
        <v>530</v>
      </c>
      <c r="AJ747" t="s">
        <v>4496</v>
      </c>
      <c r="AL747" t="s">
        <v>339</v>
      </c>
      <c r="AM747">
        <v>1</v>
      </c>
      <c r="AN747">
        <v>1</v>
      </c>
      <c r="AO747">
        <v>14899</v>
      </c>
      <c r="AQ747">
        <v>124468</v>
      </c>
      <c r="AR747">
        <v>53920001</v>
      </c>
      <c r="AS747">
        <v>9000000</v>
      </c>
      <c r="AT747" t="s">
        <v>40</v>
      </c>
      <c r="AW747" t="s">
        <v>343</v>
      </c>
      <c r="BY747" t="s">
        <v>342</v>
      </c>
      <c r="EQ747">
        <v>243396</v>
      </c>
      <c r="ER747" t="s">
        <v>3247</v>
      </c>
      <c r="EV747">
        <v>17285809</v>
      </c>
      <c r="EW747">
        <v>928</v>
      </c>
      <c r="EX747">
        <v>220365</v>
      </c>
      <c r="EY747" t="s">
        <v>4497</v>
      </c>
      <c r="EZ747">
        <v>1</v>
      </c>
      <c r="FC747">
        <v>53920001</v>
      </c>
      <c r="FD747" t="s">
        <v>40</v>
      </c>
    </row>
    <row r="748" spans="1:160" x14ac:dyDescent="0.3">
      <c r="A748" t="str">
        <f>VLOOKUP(B748,Table2[],3,FALSE)</f>
        <v>Digital</v>
      </c>
      <c r="B748" t="str">
        <f>IF(OR(ISNUMBER(FIND("QVC",Z748)),ISNUMBER(FIND("QVC",AL748))),"QVC",IF(OR(ISNUMBER(FIND("NCO",H748)),ISNUMBER(FIND("NCO",Y748))), "NCO", IF(AL748="consumer","PMD.com",VLOOKUP(LEFT(H748,2),Tables!$E$1:$F$11,2,FALSE))))</f>
        <v>PMD.com</v>
      </c>
      <c r="C748">
        <f t="shared" si="34"/>
        <v>53640001</v>
      </c>
      <c r="D748">
        <f t="shared" si="35"/>
        <v>1</v>
      </c>
      <c r="E748" t="str">
        <f t="shared" ca="1" si="33"/>
        <v>shifted orders shipped</v>
      </c>
      <c r="F748" t="s">
        <v>3539</v>
      </c>
      <c r="G748" t="s">
        <v>335</v>
      </c>
      <c r="H748" t="s">
        <v>3246</v>
      </c>
      <c r="I748" s="6">
        <v>44011.457569444443</v>
      </c>
      <c r="J748" t="s">
        <v>16</v>
      </c>
      <c r="K748" s="6">
        <v>44013.282939814817</v>
      </c>
      <c r="M748" t="s">
        <v>4492</v>
      </c>
      <c r="N748" t="s">
        <v>4493</v>
      </c>
      <c r="O748" t="s">
        <v>4494</v>
      </c>
      <c r="Q748" t="s">
        <v>1675</v>
      </c>
      <c r="R748" t="s">
        <v>381</v>
      </c>
      <c r="S748" t="s">
        <v>4495</v>
      </c>
      <c r="T748" t="s">
        <v>338</v>
      </c>
      <c r="U748" t="s">
        <v>530</v>
      </c>
      <c r="W748" t="s">
        <v>4496</v>
      </c>
      <c r="Z748" t="s">
        <v>4492</v>
      </c>
      <c r="AA748" t="s">
        <v>4493</v>
      </c>
      <c r="AB748" t="s">
        <v>4494</v>
      </c>
      <c r="AD748" t="s">
        <v>1675</v>
      </c>
      <c r="AE748" t="s">
        <v>381</v>
      </c>
      <c r="AF748" t="s">
        <v>4495</v>
      </c>
      <c r="AG748" t="s">
        <v>338</v>
      </c>
      <c r="AH748" t="s">
        <v>530</v>
      </c>
      <c r="AJ748" t="s">
        <v>4496</v>
      </c>
      <c r="AL748" t="s">
        <v>339</v>
      </c>
      <c r="AM748">
        <v>1</v>
      </c>
      <c r="AN748">
        <v>1</v>
      </c>
      <c r="AO748">
        <v>5846</v>
      </c>
      <c r="AQ748">
        <v>124449</v>
      </c>
      <c r="AR748">
        <v>53640001</v>
      </c>
      <c r="AS748" t="s">
        <v>131</v>
      </c>
      <c r="AT748" t="s">
        <v>136</v>
      </c>
      <c r="AW748" t="s">
        <v>343</v>
      </c>
      <c r="EQ748">
        <v>244385</v>
      </c>
      <c r="ER748" t="s">
        <v>3247</v>
      </c>
      <c r="EV748">
        <v>17285809</v>
      </c>
      <c r="EW748">
        <v>928</v>
      </c>
      <c r="EX748">
        <v>220365</v>
      </c>
      <c r="EY748" t="s">
        <v>4497</v>
      </c>
      <c r="EZ748">
        <v>1</v>
      </c>
      <c r="FC748">
        <v>53640001</v>
      </c>
      <c r="FD748" t="s">
        <v>136</v>
      </c>
    </row>
    <row r="749" spans="1:160" x14ac:dyDescent="0.3">
      <c r="A749" t="str">
        <f>VLOOKUP(B749,Table2[],3,FALSE)</f>
        <v>Digital</v>
      </c>
      <c r="B749" t="str">
        <f>IF(OR(ISNUMBER(FIND("QVC",Z749)),ISNUMBER(FIND("QVC",AL749))),"QVC",IF(OR(ISNUMBER(FIND("NCO",H749)),ISNUMBER(FIND("NCO",Y749))), "NCO", IF(AL749="consumer","PMD.com",VLOOKUP(LEFT(H749,2),Tables!$E$1:$F$11,2,FALSE))))</f>
        <v>PMD.com</v>
      </c>
      <c r="C749">
        <f t="shared" si="34"/>
        <v>51090061</v>
      </c>
      <c r="D749">
        <f t="shared" si="35"/>
        <v>1</v>
      </c>
      <c r="E749" t="str">
        <f t="shared" ca="1" si="33"/>
        <v>shifted orders shipped</v>
      </c>
      <c r="F749" t="s">
        <v>3539</v>
      </c>
      <c r="G749" t="s">
        <v>335</v>
      </c>
      <c r="H749" t="s">
        <v>2488</v>
      </c>
      <c r="I749" s="6">
        <v>44008.53324074074</v>
      </c>
      <c r="J749" t="s">
        <v>16</v>
      </c>
      <c r="K749" s="6">
        <v>44013.282962962963</v>
      </c>
      <c r="M749" t="s">
        <v>4498</v>
      </c>
      <c r="N749" t="s">
        <v>4499</v>
      </c>
      <c r="Q749" t="s">
        <v>3452</v>
      </c>
      <c r="R749" t="s">
        <v>365</v>
      </c>
      <c r="S749">
        <v>90290</v>
      </c>
      <c r="T749" t="s">
        <v>338</v>
      </c>
      <c r="U749" t="s">
        <v>530</v>
      </c>
      <c r="W749" t="s">
        <v>4500</v>
      </c>
      <c r="Z749" t="s">
        <v>4498</v>
      </c>
      <c r="AA749" t="s">
        <v>4499</v>
      </c>
      <c r="AD749" t="s">
        <v>3452</v>
      </c>
      <c r="AE749" t="s">
        <v>365</v>
      </c>
      <c r="AF749">
        <v>90290</v>
      </c>
      <c r="AG749" t="s">
        <v>338</v>
      </c>
      <c r="AH749" t="s">
        <v>530</v>
      </c>
      <c r="AJ749" t="s">
        <v>4500</v>
      </c>
      <c r="AL749" t="s">
        <v>339</v>
      </c>
      <c r="AM749">
        <v>1</v>
      </c>
      <c r="AN749">
        <v>1</v>
      </c>
      <c r="AO749">
        <v>8078</v>
      </c>
      <c r="AQ749">
        <v>124010</v>
      </c>
      <c r="AR749">
        <v>51090061</v>
      </c>
      <c r="AS749" t="s">
        <v>2383</v>
      </c>
      <c r="AT749" t="s">
        <v>122</v>
      </c>
      <c r="AW749" t="s">
        <v>340</v>
      </c>
      <c r="AX749" t="s">
        <v>340</v>
      </c>
      <c r="AY749" t="s">
        <v>357</v>
      </c>
      <c r="AZ749" t="s">
        <v>363</v>
      </c>
      <c r="BY749" t="s">
        <v>342</v>
      </c>
      <c r="EQ749">
        <v>252776</v>
      </c>
      <c r="ER749" t="s">
        <v>2489</v>
      </c>
      <c r="EV749">
        <v>17284509</v>
      </c>
      <c r="EW749">
        <v>928</v>
      </c>
      <c r="EX749">
        <v>219003</v>
      </c>
      <c r="EY749" t="s">
        <v>4501</v>
      </c>
      <c r="EZ749">
        <v>1</v>
      </c>
      <c r="FC749">
        <v>51090061</v>
      </c>
      <c r="FD749" t="s">
        <v>122</v>
      </c>
    </row>
    <row r="750" spans="1:160" x14ac:dyDescent="0.3">
      <c r="A750" t="str">
        <f>VLOOKUP(B750,Table2[],3,FALSE)</f>
        <v>Digital</v>
      </c>
      <c r="B750" t="str">
        <f>IF(OR(ISNUMBER(FIND("QVC",Z750)),ISNUMBER(FIND("QVC",AL750))),"QVC",IF(OR(ISNUMBER(FIND("NCO",H750)),ISNUMBER(FIND("NCO",Y750))), "NCO", IF(AL750="consumer","PMD.com",VLOOKUP(LEFT(H750,2),Tables!$E$1:$F$11,2,FALSE))))</f>
        <v>PMD.com</v>
      </c>
      <c r="C750">
        <f t="shared" si="34"/>
        <v>51070001</v>
      </c>
      <c r="D750">
        <f t="shared" si="35"/>
        <v>1</v>
      </c>
      <c r="E750" t="str">
        <f t="shared" ca="1" si="33"/>
        <v>shifted orders shipped</v>
      </c>
      <c r="F750" t="s">
        <v>3539</v>
      </c>
      <c r="G750" t="s">
        <v>335</v>
      </c>
      <c r="H750" t="s">
        <v>2488</v>
      </c>
      <c r="I750" s="6">
        <v>44008.53324074074</v>
      </c>
      <c r="J750" t="s">
        <v>16</v>
      </c>
      <c r="K750" s="6">
        <v>44013.282962962963</v>
      </c>
      <c r="M750" t="s">
        <v>4498</v>
      </c>
      <c r="N750" t="s">
        <v>4499</v>
      </c>
      <c r="Q750" t="s">
        <v>3452</v>
      </c>
      <c r="R750" t="s">
        <v>365</v>
      </c>
      <c r="S750">
        <v>90290</v>
      </c>
      <c r="T750" t="s">
        <v>338</v>
      </c>
      <c r="U750" t="s">
        <v>530</v>
      </c>
      <c r="W750" t="s">
        <v>4500</v>
      </c>
      <c r="Z750" t="s">
        <v>4498</v>
      </c>
      <c r="AA750" t="s">
        <v>4499</v>
      </c>
      <c r="AD750" t="s">
        <v>3452</v>
      </c>
      <c r="AE750" t="s">
        <v>365</v>
      </c>
      <c r="AF750">
        <v>90290</v>
      </c>
      <c r="AG750" t="s">
        <v>338</v>
      </c>
      <c r="AH750" t="s">
        <v>530</v>
      </c>
      <c r="AJ750" t="s">
        <v>4500</v>
      </c>
      <c r="AL750" t="s">
        <v>339</v>
      </c>
      <c r="AM750">
        <v>1</v>
      </c>
      <c r="AN750">
        <v>1</v>
      </c>
      <c r="AO750">
        <v>10147</v>
      </c>
      <c r="AQ750">
        <v>124429</v>
      </c>
      <c r="AR750">
        <v>51070001</v>
      </c>
      <c r="AS750" t="s">
        <v>1886</v>
      </c>
      <c r="AT750" t="s">
        <v>45</v>
      </c>
      <c r="AW750" t="s">
        <v>343</v>
      </c>
      <c r="BY750" t="s">
        <v>342</v>
      </c>
      <c r="EQ750">
        <v>251956</v>
      </c>
      <c r="ER750" t="s">
        <v>2489</v>
      </c>
      <c r="EV750">
        <v>17284509</v>
      </c>
      <c r="EW750">
        <v>928</v>
      </c>
      <c r="EX750">
        <v>219003</v>
      </c>
      <c r="EY750" t="s">
        <v>4501</v>
      </c>
      <c r="EZ750">
        <v>1</v>
      </c>
      <c r="FC750">
        <v>51070001</v>
      </c>
      <c r="FD750" t="s">
        <v>45</v>
      </c>
    </row>
    <row r="751" spans="1:160" x14ac:dyDescent="0.3">
      <c r="A751" t="str">
        <f>VLOOKUP(B751,Table2[],3,FALSE)</f>
        <v>Digital</v>
      </c>
      <c r="B751" t="str">
        <f>IF(OR(ISNUMBER(FIND("QVC",Z751)),ISNUMBER(FIND("QVC",AL751))),"QVC",IF(OR(ISNUMBER(FIND("NCO",H751)),ISNUMBER(FIND("NCO",Y751))), "NCO", IF(AL751="consumer","PMD.com",VLOOKUP(LEFT(H751,2),Tables!$E$1:$F$11,2,FALSE))))</f>
        <v>PMD.com</v>
      </c>
      <c r="C751">
        <f t="shared" si="34"/>
        <v>5341</v>
      </c>
      <c r="D751">
        <f t="shared" si="35"/>
        <v>2</v>
      </c>
      <c r="E751" t="str">
        <f t="shared" ca="1" si="33"/>
        <v>shifted orders shipped</v>
      </c>
      <c r="F751" t="s">
        <v>3539</v>
      </c>
      <c r="G751" t="s">
        <v>335</v>
      </c>
      <c r="H751" t="s">
        <v>2468</v>
      </c>
      <c r="I751" s="6">
        <v>44008.502824074072</v>
      </c>
      <c r="J751" t="s">
        <v>16</v>
      </c>
      <c r="K751" s="6">
        <v>44013.282997685186</v>
      </c>
      <c r="M751" t="s">
        <v>4502</v>
      </c>
      <c r="N751" t="s">
        <v>4503</v>
      </c>
      <c r="Q751" t="s">
        <v>4504</v>
      </c>
      <c r="R751" t="s">
        <v>381</v>
      </c>
      <c r="S751">
        <v>80907</v>
      </c>
      <c r="T751" t="s">
        <v>338</v>
      </c>
      <c r="U751" t="s">
        <v>530</v>
      </c>
      <c r="W751" t="s">
        <v>4505</v>
      </c>
      <c r="Z751" t="s">
        <v>4502</v>
      </c>
      <c r="AA751" t="s">
        <v>4503</v>
      </c>
      <c r="AD751" t="s">
        <v>4504</v>
      </c>
      <c r="AE751" t="s">
        <v>381</v>
      </c>
      <c r="AF751">
        <v>80907</v>
      </c>
      <c r="AG751" t="s">
        <v>338</v>
      </c>
      <c r="AH751" t="s">
        <v>530</v>
      </c>
      <c r="AJ751" t="s">
        <v>4505</v>
      </c>
      <c r="AL751" t="s">
        <v>339</v>
      </c>
      <c r="AM751">
        <v>2</v>
      </c>
      <c r="AN751">
        <v>2</v>
      </c>
      <c r="AO751">
        <v>15156</v>
      </c>
      <c r="AQ751">
        <v>124187</v>
      </c>
      <c r="AR751">
        <v>5341</v>
      </c>
      <c r="AS751" t="s">
        <v>831</v>
      </c>
      <c r="AT751" t="s">
        <v>82</v>
      </c>
      <c r="AW751" t="s">
        <v>340</v>
      </c>
      <c r="AX751" t="s">
        <v>340</v>
      </c>
      <c r="AY751" t="s">
        <v>345</v>
      </c>
      <c r="AZ751" t="s">
        <v>346</v>
      </c>
      <c r="BY751" t="s">
        <v>342</v>
      </c>
      <c r="EQ751">
        <v>244247</v>
      </c>
      <c r="ER751" t="s">
        <v>2469</v>
      </c>
      <c r="EV751">
        <v>17284499</v>
      </c>
      <c r="EW751">
        <v>928</v>
      </c>
      <c r="EX751">
        <v>218995</v>
      </c>
      <c r="EY751">
        <v>9.2748999964335493E+25</v>
      </c>
      <c r="EZ751">
        <v>1</v>
      </c>
      <c r="FC751">
        <v>5341</v>
      </c>
      <c r="FD751" t="s">
        <v>82</v>
      </c>
    </row>
    <row r="752" spans="1:160" x14ac:dyDescent="0.3">
      <c r="A752" t="str">
        <f>VLOOKUP(B752,Table2[],3,FALSE)</f>
        <v>Digital</v>
      </c>
      <c r="B752" t="str">
        <f>IF(OR(ISNUMBER(FIND("QVC",Z752)),ISNUMBER(FIND("QVC",AL752))),"QVC",IF(OR(ISNUMBER(FIND("NCO",H752)),ISNUMBER(FIND("NCO",Y752))), "NCO", IF(AL752="consumer","PMD.com",VLOOKUP(LEFT(H752,2),Tables!$E$1:$F$11,2,FALSE))))</f>
        <v>PMD.com</v>
      </c>
      <c r="C752">
        <f t="shared" si="34"/>
        <v>52430001</v>
      </c>
      <c r="D752">
        <f t="shared" si="35"/>
        <v>2</v>
      </c>
      <c r="E752" t="str">
        <f t="shared" ca="1" si="33"/>
        <v>shifted orders shipped</v>
      </c>
      <c r="F752" t="s">
        <v>3539</v>
      </c>
      <c r="G752" t="s">
        <v>335</v>
      </c>
      <c r="H752" t="s">
        <v>2556</v>
      </c>
      <c r="I752" s="6">
        <v>44008.586516203701</v>
      </c>
      <c r="J752" t="s">
        <v>16</v>
      </c>
      <c r="K752" s="6">
        <v>44013.283090277779</v>
      </c>
      <c r="M752" t="s">
        <v>3523</v>
      </c>
      <c r="N752" t="s">
        <v>4506</v>
      </c>
      <c r="Q752" t="s">
        <v>3469</v>
      </c>
      <c r="R752" t="s">
        <v>465</v>
      </c>
      <c r="S752">
        <v>46514</v>
      </c>
      <c r="T752" t="s">
        <v>338</v>
      </c>
      <c r="U752" t="s">
        <v>530</v>
      </c>
      <c r="W752" t="s">
        <v>4507</v>
      </c>
      <c r="Z752" t="s">
        <v>3523</v>
      </c>
      <c r="AA752" t="s">
        <v>4506</v>
      </c>
      <c r="AD752" t="s">
        <v>3469</v>
      </c>
      <c r="AE752" t="s">
        <v>465</v>
      </c>
      <c r="AF752">
        <v>46514</v>
      </c>
      <c r="AG752" t="s">
        <v>338</v>
      </c>
      <c r="AH752" t="s">
        <v>530</v>
      </c>
      <c r="AJ752" t="s">
        <v>4507</v>
      </c>
      <c r="AL752" t="s">
        <v>339</v>
      </c>
      <c r="AM752">
        <v>2</v>
      </c>
      <c r="AN752">
        <v>2</v>
      </c>
      <c r="AO752">
        <v>12063</v>
      </c>
      <c r="AQ752">
        <v>127155</v>
      </c>
      <c r="AR752">
        <v>52430001</v>
      </c>
      <c r="AS752" t="s">
        <v>927</v>
      </c>
      <c r="AT752" t="s">
        <v>75</v>
      </c>
      <c r="AW752" t="s">
        <v>340</v>
      </c>
      <c r="AX752" t="s">
        <v>340</v>
      </c>
      <c r="AY752" t="s">
        <v>357</v>
      </c>
      <c r="AZ752" t="s">
        <v>363</v>
      </c>
      <c r="BY752" t="s">
        <v>342</v>
      </c>
      <c r="EQ752">
        <v>249990</v>
      </c>
      <c r="ER752" t="s">
        <v>2557</v>
      </c>
      <c r="EV752">
        <v>17284573</v>
      </c>
      <c r="EW752">
        <v>928</v>
      </c>
      <c r="EX752">
        <v>219052</v>
      </c>
      <c r="EY752" t="s">
        <v>4508</v>
      </c>
      <c r="EZ752">
        <v>1</v>
      </c>
      <c r="FC752">
        <v>52430001</v>
      </c>
      <c r="FD752" t="s">
        <v>75</v>
      </c>
    </row>
    <row r="753" spans="1:160" x14ac:dyDescent="0.3">
      <c r="A753" t="str">
        <f>VLOOKUP(B753,Table2[],3,FALSE)</f>
        <v>Digital</v>
      </c>
      <c r="B753" t="str">
        <f>IF(OR(ISNUMBER(FIND("QVC",Z753)),ISNUMBER(FIND("QVC",AL753))),"QVC",IF(OR(ISNUMBER(FIND("NCO",H753)),ISNUMBER(FIND("NCO",Y753))), "NCO", IF(AL753="consumer","PMD.com",VLOOKUP(LEFT(H753,2),Tables!$E$1:$F$11,2,FALSE))))</f>
        <v>PMD.com</v>
      </c>
      <c r="C753">
        <f t="shared" si="34"/>
        <v>54020001</v>
      </c>
      <c r="D753">
        <f t="shared" si="35"/>
        <v>1</v>
      </c>
      <c r="E753" t="str">
        <f t="shared" ca="1" si="33"/>
        <v>shifted orders shipped</v>
      </c>
      <c r="F753" t="s">
        <v>3539</v>
      </c>
      <c r="G753" t="s">
        <v>335</v>
      </c>
      <c r="H753" t="s">
        <v>3242</v>
      </c>
      <c r="I753" s="6">
        <v>44011.45689814815</v>
      </c>
      <c r="J753" t="s">
        <v>16</v>
      </c>
      <c r="K753" s="6">
        <v>44013.283194444448</v>
      </c>
      <c r="M753" t="s">
        <v>4509</v>
      </c>
      <c r="N753" t="s">
        <v>4510</v>
      </c>
      <c r="Q753" t="s">
        <v>846</v>
      </c>
      <c r="R753" t="s">
        <v>365</v>
      </c>
      <c r="S753">
        <v>92057</v>
      </c>
      <c r="T753" t="s">
        <v>338</v>
      </c>
      <c r="U753" t="s">
        <v>530</v>
      </c>
      <c r="W753" t="s">
        <v>4511</v>
      </c>
      <c r="Z753" t="s">
        <v>4509</v>
      </c>
      <c r="AA753" t="s">
        <v>4510</v>
      </c>
      <c r="AD753" t="s">
        <v>846</v>
      </c>
      <c r="AE753" t="s">
        <v>365</v>
      </c>
      <c r="AF753">
        <v>92057</v>
      </c>
      <c r="AG753" t="s">
        <v>338</v>
      </c>
      <c r="AH753" t="s">
        <v>530</v>
      </c>
      <c r="AJ753" t="s">
        <v>4511</v>
      </c>
      <c r="AL753" t="s">
        <v>339</v>
      </c>
      <c r="AM753">
        <v>1</v>
      </c>
      <c r="AN753">
        <v>1</v>
      </c>
      <c r="AO753">
        <v>3692</v>
      </c>
      <c r="AQ753">
        <v>124477</v>
      </c>
      <c r="AR753">
        <v>54020001</v>
      </c>
      <c r="AS753" t="s">
        <v>484</v>
      </c>
      <c r="AT753" t="s">
        <v>93</v>
      </c>
      <c r="AW753" t="s">
        <v>340</v>
      </c>
      <c r="AX753">
        <v>0</v>
      </c>
      <c r="AY753" t="s">
        <v>348</v>
      </c>
      <c r="AZ753">
        <v>0</v>
      </c>
      <c r="BY753" t="s">
        <v>342</v>
      </c>
      <c r="EQ753">
        <v>251671</v>
      </c>
      <c r="ER753" t="s">
        <v>3243</v>
      </c>
      <c r="EV753">
        <v>17285807</v>
      </c>
      <c r="EW753">
        <v>928</v>
      </c>
      <c r="EX753">
        <v>220363</v>
      </c>
      <c r="EY753">
        <v>9.2748999964335493E+25</v>
      </c>
      <c r="EZ753">
        <v>1</v>
      </c>
      <c r="FC753">
        <v>54020001</v>
      </c>
      <c r="FD753" t="s">
        <v>93</v>
      </c>
    </row>
    <row r="754" spans="1:160" x14ac:dyDescent="0.3">
      <c r="A754" t="str">
        <f>VLOOKUP(B754,Table2[],3,FALSE)</f>
        <v>Digital</v>
      </c>
      <c r="B754" t="str">
        <f>IF(OR(ISNUMBER(FIND("QVC",Z754)),ISNUMBER(FIND("QVC",AL754))),"QVC",IF(OR(ISNUMBER(FIND("NCO",H754)),ISNUMBER(FIND("NCO",Y754))), "NCO", IF(AL754="consumer","PMD.com",VLOOKUP(LEFT(H754,2),Tables!$E$1:$F$11,2,FALSE))))</f>
        <v>PMD.com</v>
      </c>
      <c r="C754">
        <f t="shared" si="34"/>
        <v>53980001</v>
      </c>
      <c r="D754">
        <f t="shared" si="35"/>
        <v>1</v>
      </c>
      <c r="E754" t="str">
        <f t="shared" ca="1" si="33"/>
        <v>shifted orders shipped</v>
      </c>
      <c r="F754" t="s">
        <v>3539</v>
      </c>
      <c r="G754" t="s">
        <v>335</v>
      </c>
      <c r="H754" t="s">
        <v>3242</v>
      </c>
      <c r="I754" s="6">
        <v>44011.45689814815</v>
      </c>
      <c r="J754" t="s">
        <v>16</v>
      </c>
      <c r="K754" s="6">
        <v>44013.283194444448</v>
      </c>
      <c r="M754" t="s">
        <v>4509</v>
      </c>
      <c r="N754" t="s">
        <v>4510</v>
      </c>
      <c r="Q754" t="s">
        <v>846</v>
      </c>
      <c r="R754" t="s">
        <v>365</v>
      </c>
      <c r="S754">
        <v>92057</v>
      </c>
      <c r="T754" t="s">
        <v>338</v>
      </c>
      <c r="U754" t="s">
        <v>530</v>
      </c>
      <c r="W754" t="s">
        <v>4511</v>
      </c>
      <c r="Z754" t="s">
        <v>4509</v>
      </c>
      <c r="AA754" t="s">
        <v>4510</v>
      </c>
      <c r="AD754" t="s">
        <v>846</v>
      </c>
      <c r="AE754" t="s">
        <v>365</v>
      </c>
      <c r="AF754">
        <v>92057</v>
      </c>
      <c r="AG754" t="s">
        <v>338</v>
      </c>
      <c r="AH754" t="s">
        <v>530</v>
      </c>
      <c r="AJ754" t="s">
        <v>4511</v>
      </c>
      <c r="AL754" t="s">
        <v>339</v>
      </c>
      <c r="AM754">
        <v>1</v>
      </c>
      <c r="AN754">
        <v>1</v>
      </c>
      <c r="AO754">
        <v>5816</v>
      </c>
      <c r="AQ754">
        <v>124473</v>
      </c>
      <c r="AR754">
        <v>53980001</v>
      </c>
      <c r="AS754" t="s">
        <v>1735</v>
      </c>
      <c r="AT754" t="s">
        <v>43</v>
      </c>
      <c r="AW754" t="s">
        <v>340</v>
      </c>
      <c r="AX754">
        <v>0</v>
      </c>
      <c r="AY754" t="s">
        <v>348</v>
      </c>
      <c r="AZ754">
        <v>0</v>
      </c>
      <c r="BY754" t="s">
        <v>342</v>
      </c>
      <c r="EQ754">
        <v>253177</v>
      </c>
      <c r="ER754" t="s">
        <v>3243</v>
      </c>
      <c r="EV754">
        <v>17285807</v>
      </c>
      <c r="EW754">
        <v>928</v>
      </c>
      <c r="EX754">
        <v>220363</v>
      </c>
      <c r="EY754">
        <v>9.2748999964335493E+25</v>
      </c>
      <c r="EZ754">
        <v>1</v>
      </c>
      <c r="FC754">
        <v>53980001</v>
      </c>
      <c r="FD754" t="s">
        <v>43</v>
      </c>
    </row>
    <row r="755" spans="1:160" x14ac:dyDescent="0.3">
      <c r="A755" t="str">
        <f>VLOOKUP(B755,Table2[],3,FALSE)</f>
        <v>Digital</v>
      </c>
      <c r="B755" t="str">
        <f>IF(OR(ISNUMBER(FIND("QVC",Z755)),ISNUMBER(FIND("QVC",AL755))),"QVC",IF(OR(ISNUMBER(FIND("NCO",H755)),ISNUMBER(FIND("NCO",Y755))), "NCO", IF(AL755="consumer","PMD.com",VLOOKUP(LEFT(H755,2),Tables!$E$1:$F$11,2,FALSE))))</f>
        <v>PMD.com</v>
      </c>
      <c r="C755">
        <f t="shared" si="34"/>
        <v>53900001</v>
      </c>
      <c r="D755">
        <f t="shared" si="35"/>
        <v>1</v>
      </c>
      <c r="E755" t="str">
        <f t="shared" ca="1" si="33"/>
        <v>shifted orders shipped</v>
      </c>
      <c r="F755" t="s">
        <v>3539</v>
      </c>
      <c r="G755" t="s">
        <v>335</v>
      </c>
      <c r="H755" t="s">
        <v>3242</v>
      </c>
      <c r="I755" s="6">
        <v>44011.45689814815</v>
      </c>
      <c r="J755" t="s">
        <v>16</v>
      </c>
      <c r="K755" s="6">
        <v>44013.283194444448</v>
      </c>
      <c r="M755" t="s">
        <v>4509</v>
      </c>
      <c r="N755" t="s">
        <v>4510</v>
      </c>
      <c r="Q755" t="s">
        <v>846</v>
      </c>
      <c r="R755" t="s">
        <v>365</v>
      </c>
      <c r="S755">
        <v>92057</v>
      </c>
      <c r="T755" t="s">
        <v>338</v>
      </c>
      <c r="U755" t="s">
        <v>530</v>
      </c>
      <c r="W755" t="s">
        <v>4511</v>
      </c>
      <c r="Z755" t="s">
        <v>4509</v>
      </c>
      <c r="AA755" t="s">
        <v>4510</v>
      </c>
      <c r="AD755" t="s">
        <v>846</v>
      </c>
      <c r="AE755" t="s">
        <v>365</v>
      </c>
      <c r="AF755">
        <v>92057</v>
      </c>
      <c r="AG755" t="s">
        <v>338</v>
      </c>
      <c r="AH755" t="s">
        <v>530</v>
      </c>
      <c r="AJ755" t="s">
        <v>4511</v>
      </c>
      <c r="AL755" t="s">
        <v>339</v>
      </c>
      <c r="AM755">
        <v>1</v>
      </c>
      <c r="AN755">
        <v>1</v>
      </c>
      <c r="AO755">
        <v>31217</v>
      </c>
      <c r="AQ755">
        <v>124466</v>
      </c>
      <c r="AR755">
        <v>53900001</v>
      </c>
      <c r="AS755" t="s">
        <v>1697</v>
      </c>
      <c r="AT755" t="s">
        <v>104</v>
      </c>
      <c r="AW755" t="s">
        <v>343</v>
      </c>
      <c r="BY755" t="s">
        <v>342</v>
      </c>
      <c r="EQ755">
        <v>247378</v>
      </c>
      <c r="ER755" t="s">
        <v>3243</v>
      </c>
      <c r="EV755">
        <v>17285807</v>
      </c>
      <c r="EW755">
        <v>928</v>
      </c>
      <c r="EX755">
        <v>220363</v>
      </c>
      <c r="EY755">
        <v>9.2748999964335493E+25</v>
      </c>
      <c r="EZ755">
        <v>1</v>
      </c>
      <c r="FC755">
        <v>53900001</v>
      </c>
      <c r="FD755" t="s">
        <v>104</v>
      </c>
    </row>
    <row r="756" spans="1:160" x14ac:dyDescent="0.3">
      <c r="A756" t="str">
        <f>VLOOKUP(B756,Table2[],3,FALSE)</f>
        <v>Digital</v>
      </c>
      <c r="B756" t="str">
        <f>IF(OR(ISNUMBER(FIND("QVC",Z756)),ISNUMBER(FIND("QVC",AL756))),"QVC",IF(OR(ISNUMBER(FIND("NCO",H756)),ISNUMBER(FIND("NCO",Y756))), "NCO", IF(AL756="consumer","PMD.com",VLOOKUP(LEFT(H756,2),Tables!$E$1:$F$11,2,FALSE))))</f>
        <v>PMD.com</v>
      </c>
      <c r="C756">
        <f t="shared" si="34"/>
        <v>534101</v>
      </c>
      <c r="D756">
        <f t="shared" si="35"/>
        <v>1</v>
      </c>
      <c r="E756" t="str">
        <f t="shared" ca="1" si="33"/>
        <v>shifted orders shipped</v>
      </c>
      <c r="F756" t="s">
        <v>3539</v>
      </c>
      <c r="G756" t="s">
        <v>335</v>
      </c>
      <c r="H756" t="s">
        <v>3336</v>
      </c>
      <c r="I756" s="6">
        <v>44011.501018518517</v>
      </c>
      <c r="J756" t="s">
        <v>16</v>
      </c>
      <c r="K756" s="6">
        <v>44013.283217592594</v>
      </c>
      <c r="M756" t="s">
        <v>4512</v>
      </c>
      <c r="N756" t="s">
        <v>4513</v>
      </c>
      <c r="Q756" t="s">
        <v>2950</v>
      </c>
      <c r="R756" t="s">
        <v>414</v>
      </c>
      <c r="S756">
        <v>7830</v>
      </c>
      <c r="T756" t="s">
        <v>338</v>
      </c>
      <c r="U756" t="s">
        <v>530</v>
      </c>
      <c r="Z756" t="s">
        <v>4512</v>
      </c>
      <c r="AA756" t="s">
        <v>4513</v>
      </c>
      <c r="AD756" t="s">
        <v>2950</v>
      </c>
      <c r="AE756" t="s">
        <v>414</v>
      </c>
      <c r="AF756">
        <v>7830</v>
      </c>
      <c r="AG756" t="s">
        <v>338</v>
      </c>
      <c r="AH756" t="s">
        <v>530</v>
      </c>
      <c r="AL756" t="s">
        <v>339</v>
      </c>
      <c r="AM756">
        <v>1</v>
      </c>
      <c r="AN756">
        <v>1</v>
      </c>
      <c r="AO756">
        <v>8486</v>
      </c>
      <c r="AQ756">
        <v>124619</v>
      </c>
      <c r="AR756">
        <v>534101</v>
      </c>
      <c r="AS756" t="s">
        <v>102</v>
      </c>
      <c r="AT756" t="s">
        <v>101</v>
      </c>
      <c r="AW756" t="s">
        <v>340</v>
      </c>
      <c r="AX756" t="s">
        <v>340</v>
      </c>
      <c r="AY756" t="s">
        <v>345</v>
      </c>
      <c r="AZ756" t="s">
        <v>346</v>
      </c>
      <c r="BY756" t="s">
        <v>342</v>
      </c>
      <c r="EQ756">
        <v>250689</v>
      </c>
      <c r="ER756" t="s">
        <v>3337</v>
      </c>
      <c r="EV756">
        <v>17285856</v>
      </c>
      <c r="EW756">
        <v>928</v>
      </c>
      <c r="EX756">
        <v>220410</v>
      </c>
      <c r="EY756" t="s">
        <v>4514</v>
      </c>
      <c r="EZ756">
        <v>1</v>
      </c>
      <c r="FC756">
        <v>534101</v>
      </c>
      <c r="FD756" t="s">
        <v>101</v>
      </c>
    </row>
    <row r="757" spans="1:160" x14ac:dyDescent="0.3">
      <c r="A757" t="str">
        <f>VLOOKUP(B757,Table2[],3,FALSE)</f>
        <v>Digital</v>
      </c>
      <c r="B757" t="str">
        <f>IF(OR(ISNUMBER(FIND("QVC",Z757)),ISNUMBER(FIND("QVC",AL757))),"QVC",IF(OR(ISNUMBER(FIND("NCO",H757)),ISNUMBER(FIND("NCO",Y757))), "NCO", IF(AL757="consumer","PMD.com",VLOOKUP(LEFT(H757,2),Tables!$E$1:$F$11,2,FALSE))))</f>
        <v>PMD.com</v>
      </c>
      <c r="C757">
        <f t="shared" si="34"/>
        <v>58040001</v>
      </c>
      <c r="D757">
        <f t="shared" si="35"/>
        <v>1</v>
      </c>
      <c r="E757" t="str">
        <f t="shared" ca="1" si="33"/>
        <v>shifted orders shipped</v>
      </c>
      <c r="F757" t="s">
        <v>3539</v>
      </c>
      <c r="G757" t="s">
        <v>335</v>
      </c>
      <c r="H757" t="s">
        <v>3336</v>
      </c>
      <c r="I757" s="6">
        <v>44011.501018518517</v>
      </c>
      <c r="J757" t="s">
        <v>16</v>
      </c>
      <c r="K757" s="6">
        <v>44013.283217592594</v>
      </c>
      <c r="M757" t="s">
        <v>4512</v>
      </c>
      <c r="N757" t="s">
        <v>4513</v>
      </c>
      <c r="Q757" t="s">
        <v>2950</v>
      </c>
      <c r="R757" t="s">
        <v>414</v>
      </c>
      <c r="S757">
        <v>7830</v>
      </c>
      <c r="T757" t="s">
        <v>338</v>
      </c>
      <c r="U757" t="s">
        <v>530</v>
      </c>
      <c r="Z757" t="s">
        <v>4512</v>
      </c>
      <c r="AA757" t="s">
        <v>4513</v>
      </c>
      <c r="AD757" t="s">
        <v>2950</v>
      </c>
      <c r="AE757" t="s">
        <v>414</v>
      </c>
      <c r="AF757">
        <v>7830</v>
      </c>
      <c r="AG757" t="s">
        <v>338</v>
      </c>
      <c r="AH757" t="s">
        <v>530</v>
      </c>
      <c r="AL757" t="s">
        <v>339</v>
      </c>
      <c r="AM757">
        <v>1</v>
      </c>
      <c r="AN757">
        <v>1</v>
      </c>
      <c r="AO757">
        <v>12788</v>
      </c>
      <c r="AQ757">
        <v>124484</v>
      </c>
      <c r="AR757">
        <v>58040001</v>
      </c>
      <c r="AS757" t="s">
        <v>54</v>
      </c>
      <c r="AT757" t="s">
        <v>55</v>
      </c>
      <c r="AW757" t="s">
        <v>340</v>
      </c>
      <c r="AX757" t="s">
        <v>340</v>
      </c>
      <c r="AY757" t="s">
        <v>357</v>
      </c>
      <c r="AZ757" t="s">
        <v>363</v>
      </c>
      <c r="BY757" t="s">
        <v>342</v>
      </c>
      <c r="EQ757">
        <v>251707</v>
      </c>
      <c r="ER757" t="s">
        <v>3337</v>
      </c>
      <c r="EV757">
        <v>17285856</v>
      </c>
      <c r="EW757">
        <v>928</v>
      </c>
      <c r="EX757">
        <v>220410</v>
      </c>
      <c r="EY757" t="s">
        <v>4514</v>
      </c>
      <c r="EZ757">
        <v>1</v>
      </c>
      <c r="FC757">
        <v>58040001</v>
      </c>
      <c r="FD757" t="s">
        <v>55</v>
      </c>
    </row>
    <row r="758" spans="1:160" x14ac:dyDescent="0.3">
      <c r="A758" t="str">
        <f>VLOOKUP(B758,Table2[],3,FALSE)</f>
        <v>Digital</v>
      </c>
      <c r="B758" t="str">
        <f>IF(OR(ISNUMBER(FIND("QVC",Z758)),ISNUMBER(FIND("QVC",AL758))),"QVC",IF(OR(ISNUMBER(FIND("NCO",H758)),ISNUMBER(FIND("NCO",Y758))), "NCO", IF(AL758="consumer","PMD.com",VLOOKUP(LEFT(H758,2),Tables!$E$1:$F$11,2,FALSE))))</f>
        <v>PMD.com</v>
      </c>
      <c r="C758">
        <f t="shared" si="34"/>
        <v>52430001</v>
      </c>
      <c r="D758">
        <f t="shared" si="35"/>
        <v>1</v>
      </c>
      <c r="E758" t="str">
        <f t="shared" ca="1" si="33"/>
        <v>shifted orders shipped</v>
      </c>
      <c r="F758" t="s">
        <v>3539</v>
      </c>
      <c r="G758" t="s">
        <v>335</v>
      </c>
      <c r="H758" t="s">
        <v>3336</v>
      </c>
      <c r="I758" s="6">
        <v>44011.501018518517</v>
      </c>
      <c r="J758" t="s">
        <v>16</v>
      </c>
      <c r="K758" s="6">
        <v>44013.283217592594</v>
      </c>
      <c r="M758" t="s">
        <v>4512</v>
      </c>
      <c r="N758" t="s">
        <v>4513</v>
      </c>
      <c r="Q758" t="s">
        <v>2950</v>
      </c>
      <c r="R758" t="s">
        <v>414</v>
      </c>
      <c r="S758">
        <v>7830</v>
      </c>
      <c r="T758" t="s">
        <v>338</v>
      </c>
      <c r="U758" t="s">
        <v>530</v>
      </c>
      <c r="Z758" t="s">
        <v>4512</v>
      </c>
      <c r="AA758" t="s">
        <v>4513</v>
      </c>
      <c r="AD758" t="s">
        <v>2950</v>
      </c>
      <c r="AE758" t="s">
        <v>414</v>
      </c>
      <c r="AF758">
        <v>7830</v>
      </c>
      <c r="AG758" t="s">
        <v>338</v>
      </c>
      <c r="AH758" t="s">
        <v>530</v>
      </c>
      <c r="AL758" t="s">
        <v>339</v>
      </c>
      <c r="AM758">
        <v>1</v>
      </c>
      <c r="AN758">
        <v>1</v>
      </c>
      <c r="AO758">
        <v>12063</v>
      </c>
      <c r="AQ758">
        <v>127155</v>
      </c>
      <c r="AR758">
        <v>52430001</v>
      </c>
      <c r="AS758" t="s">
        <v>927</v>
      </c>
      <c r="AT758" t="s">
        <v>75</v>
      </c>
      <c r="AW758" t="s">
        <v>340</v>
      </c>
      <c r="AX758" t="s">
        <v>340</v>
      </c>
      <c r="AY758" t="s">
        <v>357</v>
      </c>
      <c r="AZ758" t="s">
        <v>363</v>
      </c>
      <c r="BY758" t="s">
        <v>342</v>
      </c>
      <c r="EQ758">
        <v>249990</v>
      </c>
      <c r="ER758" t="s">
        <v>3337</v>
      </c>
      <c r="EV758">
        <v>17285856</v>
      </c>
      <c r="EW758">
        <v>928</v>
      </c>
      <c r="EX758">
        <v>220410</v>
      </c>
      <c r="EY758" t="s">
        <v>4514</v>
      </c>
      <c r="EZ758">
        <v>1</v>
      </c>
      <c r="FC758">
        <v>95385</v>
      </c>
      <c r="FD758" t="s">
        <v>3531</v>
      </c>
    </row>
    <row r="759" spans="1:160" x14ac:dyDescent="0.3">
      <c r="A759" t="str">
        <f>VLOOKUP(B759,Table2[],3,FALSE)</f>
        <v>Digital</v>
      </c>
      <c r="B759" t="str">
        <f>IF(OR(ISNUMBER(FIND("QVC",Z759)),ISNUMBER(FIND("QVC",AL759))),"QVC",IF(OR(ISNUMBER(FIND("NCO",H759)),ISNUMBER(FIND("NCO",Y759))), "NCO", IF(AL759="consumer","PMD.com",VLOOKUP(LEFT(H759,2),Tables!$E$1:$F$11,2,FALSE))))</f>
        <v>PMD.com</v>
      </c>
      <c r="C759">
        <f t="shared" si="34"/>
        <v>53920001</v>
      </c>
      <c r="D759">
        <f t="shared" si="35"/>
        <v>1</v>
      </c>
      <c r="E759" t="str">
        <f t="shared" ca="1" si="33"/>
        <v>shifted orders shipped</v>
      </c>
      <c r="F759" t="s">
        <v>3539</v>
      </c>
      <c r="G759" t="s">
        <v>335</v>
      </c>
      <c r="H759" t="s">
        <v>3336</v>
      </c>
      <c r="I759" s="6">
        <v>44011.501018518517</v>
      </c>
      <c r="J759" t="s">
        <v>16</v>
      </c>
      <c r="K759" s="6">
        <v>44013.283217592594</v>
      </c>
      <c r="M759" t="s">
        <v>4512</v>
      </c>
      <c r="N759" t="s">
        <v>4513</v>
      </c>
      <c r="Q759" t="s">
        <v>2950</v>
      </c>
      <c r="R759" t="s">
        <v>414</v>
      </c>
      <c r="S759">
        <v>7830</v>
      </c>
      <c r="T759" t="s">
        <v>338</v>
      </c>
      <c r="U759" t="s">
        <v>530</v>
      </c>
      <c r="Z759" t="s">
        <v>4512</v>
      </c>
      <c r="AA759" t="s">
        <v>4513</v>
      </c>
      <c r="AD759" t="s">
        <v>2950</v>
      </c>
      <c r="AE759" t="s">
        <v>414</v>
      </c>
      <c r="AF759">
        <v>7830</v>
      </c>
      <c r="AG759" t="s">
        <v>338</v>
      </c>
      <c r="AH759" t="s">
        <v>530</v>
      </c>
      <c r="AL759" t="s">
        <v>339</v>
      </c>
      <c r="AM759">
        <v>1</v>
      </c>
      <c r="AN759">
        <v>1</v>
      </c>
      <c r="AO759">
        <v>14899</v>
      </c>
      <c r="AQ759">
        <v>124468</v>
      </c>
      <c r="AR759">
        <v>53920001</v>
      </c>
      <c r="AS759">
        <v>9000000</v>
      </c>
      <c r="AT759" t="s">
        <v>40</v>
      </c>
      <c r="AW759" t="s">
        <v>343</v>
      </c>
      <c r="BY759" t="s">
        <v>342</v>
      </c>
      <c r="EQ759">
        <v>243396</v>
      </c>
      <c r="ER759" t="s">
        <v>3337</v>
      </c>
      <c r="EV759">
        <v>17285856</v>
      </c>
      <c r="EW759">
        <v>928</v>
      </c>
      <c r="EX759">
        <v>220410</v>
      </c>
      <c r="EY759" t="s">
        <v>4514</v>
      </c>
      <c r="EZ759">
        <v>1</v>
      </c>
      <c r="FC759">
        <v>95385</v>
      </c>
      <c r="FD759" t="s">
        <v>3531</v>
      </c>
    </row>
    <row r="760" spans="1:160" x14ac:dyDescent="0.3">
      <c r="A760" t="str">
        <f>VLOOKUP(B760,Table2[],3,FALSE)</f>
        <v>Digital</v>
      </c>
      <c r="B760" t="str">
        <f>IF(OR(ISNUMBER(FIND("QVC",Z760)),ISNUMBER(FIND("QVC",AL760))),"QVC",IF(OR(ISNUMBER(FIND("NCO",H760)),ISNUMBER(FIND("NCO",Y760))), "NCO", IF(AL760="consumer","PMD.com",VLOOKUP(LEFT(H760,2),Tables!$E$1:$F$11,2,FALSE))))</f>
        <v>PMD.com</v>
      </c>
      <c r="C760">
        <f t="shared" si="34"/>
        <v>51090030</v>
      </c>
      <c r="D760">
        <f t="shared" si="35"/>
        <v>1</v>
      </c>
      <c r="E760" t="str">
        <f t="shared" ca="1" si="33"/>
        <v>shifted orders shipped</v>
      </c>
      <c r="F760" t="s">
        <v>3539</v>
      </c>
      <c r="G760" t="s">
        <v>335</v>
      </c>
      <c r="H760" t="s">
        <v>3336</v>
      </c>
      <c r="I760" s="6">
        <v>44011.501018518517</v>
      </c>
      <c r="J760" t="s">
        <v>16</v>
      </c>
      <c r="K760" s="6">
        <v>44013.283217592594</v>
      </c>
      <c r="M760" t="s">
        <v>4512</v>
      </c>
      <c r="N760" t="s">
        <v>4513</v>
      </c>
      <c r="Q760" t="s">
        <v>2950</v>
      </c>
      <c r="R760" t="s">
        <v>414</v>
      </c>
      <c r="S760">
        <v>7830</v>
      </c>
      <c r="T760" t="s">
        <v>338</v>
      </c>
      <c r="U760" t="s">
        <v>530</v>
      </c>
      <c r="Z760" t="s">
        <v>4512</v>
      </c>
      <c r="AA760" t="s">
        <v>4513</v>
      </c>
      <c r="AD760" t="s">
        <v>2950</v>
      </c>
      <c r="AE760" t="s">
        <v>414</v>
      </c>
      <c r="AF760">
        <v>7830</v>
      </c>
      <c r="AG760" t="s">
        <v>338</v>
      </c>
      <c r="AH760" t="s">
        <v>530</v>
      </c>
      <c r="AL760" t="s">
        <v>339</v>
      </c>
      <c r="AM760">
        <v>1</v>
      </c>
      <c r="AN760">
        <v>1</v>
      </c>
      <c r="AO760">
        <v>6688</v>
      </c>
      <c r="AQ760">
        <v>125960</v>
      </c>
      <c r="AR760">
        <v>51090030</v>
      </c>
      <c r="AS760" t="s">
        <v>3043</v>
      </c>
      <c r="AT760" t="s">
        <v>628</v>
      </c>
      <c r="AW760" t="s">
        <v>343</v>
      </c>
      <c r="BY760" t="s">
        <v>342</v>
      </c>
      <c r="BZ760" t="b">
        <v>0</v>
      </c>
      <c r="EQ760">
        <v>243047</v>
      </c>
      <c r="ER760" t="s">
        <v>3337</v>
      </c>
      <c r="EV760">
        <v>17285856</v>
      </c>
      <c r="EW760">
        <v>928</v>
      </c>
      <c r="EX760">
        <v>220410</v>
      </c>
      <c r="EY760" t="s">
        <v>4514</v>
      </c>
      <c r="EZ760">
        <v>1</v>
      </c>
      <c r="FC760">
        <v>95385</v>
      </c>
      <c r="FD760" t="s">
        <v>3531</v>
      </c>
    </row>
    <row r="761" spans="1:160" x14ac:dyDescent="0.3">
      <c r="A761" t="str">
        <f>VLOOKUP(B761,Table2[],3,FALSE)</f>
        <v>Digital</v>
      </c>
      <c r="B761" t="str">
        <f>IF(OR(ISNUMBER(FIND("QVC",Z761)),ISNUMBER(FIND("QVC",AL761))),"QVC",IF(OR(ISNUMBER(FIND("NCO",H761)),ISNUMBER(FIND("NCO",Y761))), "NCO", IF(AL761="consumer","PMD.com",VLOOKUP(LEFT(H761,2),Tables!$E$1:$F$11,2,FALSE))))</f>
        <v>PMD.com</v>
      </c>
      <c r="C761">
        <f t="shared" si="34"/>
        <v>5341030</v>
      </c>
      <c r="D761">
        <f t="shared" si="35"/>
        <v>1</v>
      </c>
      <c r="E761" t="str">
        <f t="shared" ca="1" si="33"/>
        <v>shifted orders shipped</v>
      </c>
      <c r="F761" t="s">
        <v>3539</v>
      </c>
      <c r="G761" t="s">
        <v>335</v>
      </c>
      <c r="H761" t="s">
        <v>3336</v>
      </c>
      <c r="I761" s="6">
        <v>44011.501018518517</v>
      </c>
      <c r="J761" t="s">
        <v>16</v>
      </c>
      <c r="K761" s="6">
        <v>44013.283217592594</v>
      </c>
      <c r="M761" t="s">
        <v>4512</v>
      </c>
      <c r="N761" t="s">
        <v>4513</v>
      </c>
      <c r="Q761" t="s">
        <v>2950</v>
      </c>
      <c r="R761" t="s">
        <v>414</v>
      </c>
      <c r="S761">
        <v>7830</v>
      </c>
      <c r="T761" t="s">
        <v>338</v>
      </c>
      <c r="U761" t="s">
        <v>530</v>
      </c>
      <c r="Z761" t="s">
        <v>4512</v>
      </c>
      <c r="AA761" t="s">
        <v>4513</v>
      </c>
      <c r="AD761" t="s">
        <v>2950</v>
      </c>
      <c r="AE761" t="s">
        <v>414</v>
      </c>
      <c r="AF761">
        <v>7830</v>
      </c>
      <c r="AG761" t="s">
        <v>338</v>
      </c>
      <c r="AH761" t="s">
        <v>530</v>
      </c>
      <c r="AL761" t="s">
        <v>339</v>
      </c>
      <c r="AM761">
        <v>1</v>
      </c>
      <c r="AN761">
        <v>1</v>
      </c>
      <c r="AO761">
        <v>12859</v>
      </c>
      <c r="AQ761">
        <v>124642</v>
      </c>
      <c r="AR761">
        <v>5341030</v>
      </c>
      <c r="AS761" t="s">
        <v>925</v>
      </c>
      <c r="AT761" t="s">
        <v>926</v>
      </c>
      <c r="AW761" t="s">
        <v>366</v>
      </c>
      <c r="AX761" t="s">
        <v>366</v>
      </c>
      <c r="AY761" t="s">
        <v>345</v>
      </c>
      <c r="AZ761" t="s">
        <v>346</v>
      </c>
      <c r="BY761" t="s">
        <v>342</v>
      </c>
      <c r="EQ761">
        <v>243275</v>
      </c>
      <c r="ER761" t="s">
        <v>3337</v>
      </c>
      <c r="EV761">
        <v>17285856</v>
      </c>
      <c r="EW761">
        <v>928</v>
      </c>
      <c r="EX761">
        <v>220410</v>
      </c>
      <c r="EY761" t="s">
        <v>4514</v>
      </c>
      <c r="EZ761">
        <v>1</v>
      </c>
      <c r="FC761">
        <v>95385</v>
      </c>
      <c r="FD761" t="s">
        <v>3531</v>
      </c>
    </row>
    <row r="762" spans="1:160" x14ac:dyDescent="0.3">
      <c r="A762" t="str">
        <f>VLOOKUP(B762,Table2[],3,FALSE)</f>
        <v>Digital</v>
      </c>
      <c r="B762" t="str">
        <f>IF(OR(ISNUMBER(FIND("QVC",Z762)),ISNUMBER(FIND("QVC",AL762))),"QVC",IF(OR(ISNUMBER(FIND("NCO",H762)),ISNUMBER(FIND("NCO",Y762))), "NCO", IF(AL762="consumer","PMD.com",VLOOKUP(LEFT(H762,2),Tables!$E$1:$F$11,2,FALSE))))</f>
        <v>PMD.com</v>
      </c>
      <c r="C762">
        <f t="shared" si="34"/>
        <v>5342</v>
      </c>
      <c r="D762">
        <f t="shared" si="35"/>
        <v>1</v>
      </c>
      <c r="E762" t="str">
        <f t="shared" ca="1" si="33"/>
        <v>shifted orders shipped</v>
      </c>
      <c r="F762" t="s">
        <v>3539</v>
      </c>
      <c r="G762" t="s">
        <v>335</v>
      </c>
      <c r="H762" t="s">
        <v>2484</v>
      </c>
      <c r="I762" s="6">
        <v>44008.53329861111</v>
      </c>
      <c r="J762" t="s">
        <v>16</v>
      </c>
      <c r="K762" s="6">
        <v>44013.283310185187</v>
      </c>
      <c r="M762" t="s">
        <v>4515</v>
      </c>
      <c r="N762" t="s">
        <v>4516</v>
      </c>
      <c r="Q762" t="s">
        <v>663</v>
      </c>
      <c r="R762" t="s">
        <v>359</v>
      </c>
      <c r="S762" t="s">
        <v>4517</v>
      </c>
      <c r="T762" t="s">
        <v>338</v>
      </c>
      <c r="U762" t="s">
        <v>530</v>
      </c>
      <c r="W762" t="s">
        <v>4518</v>
      </c>
      <c r="Z762" t="s">
        <v>4515</v>
      </c>
      <c r="AA762" t="s">
        <v>4516</v>
      </c>
      <c r="AD762" t="s">
        <v>663</v>
      </c>
      <c r="AE762" t="s">
        <v>359</v>
      </c>
      <c r="AF762" t="s">
        <v>4517</v>
      </c>
      <c r="AG762" t="s">
        <v>338</v>
      </c>
      <c r="AH762" t="s">
        <v>530</v>
      </c>
      <c r="AJ762" t="s">
        <v>4518</v>
      </c>
      <c r="AL762" t="s">
        <v>339</v>
      </c>
      <c r="AM762">
        <v>1</v>
      </c>
      <c r="AN762">
        <v>1</v>
      </c>
      <c r="AO762">
        <v>13280</v>
      </c>
      <c r="AQ762">
        <v>123849</v>
      </c>
      <c r="AR762">
        <v>5342</v>
      </c>
      <c r="AS762" t="s">
        <v>1746</v>
      </c>
      <c r="AT762" t="s">
        <v>149</v>
      </c>
      <c r="AW762" t="s">
        <v>340</v>
      </c>
      <c r="AX762" t="s">
        <v>340</v>
      </c>
      <c r="AY762" t="s">
        <v>345</v>
      </c>
      <c r="AZ762" t="s">
        <v>346</v>
      </c>
      <c r="BY762" t="s">
        <v>342</v>
      </c>
      <c r="EQ762">
        <v>243408</v>
      </c>
      <c r="ER762" t="s">
        <v>2485</v>
      </c>
      <c r="EV762">
        <v>17284507</v>
      </c>
      <c r="EW762">
        <v>928</v>
      </c>
      <c r="EX762">
        <v>219001</v>
      </c>
      <c r="EY762" t="s">
        <v>4519</v>
      </c>
      <c r="EZ762">
        <v>1</v>
      </c>
      <c r="FC762">
        <v>90425</v>
      </c>
      <c r="FD762" t="s">
        <v>388</v>
      </c>
    </row>
    <row r="763" spans="1:160" x14ac:dyDescent="0.3">
      <c r="A763" t="str">
        <f>VLOOKUP(B763,Table2[],3,FALSE)</f>
        <v>Digital</v>
      </c>
      <c r="B763" t="str">
        <f>IF(OR(ISNUMBER(FIND("QVC",Z763)),ISNUMBER(FIND("QVC",AL763))),"QVC",IF(OR(ISNUMBER(FIND("NCO",H763)),ISNUMBER(FIND("NCO",Y763))), "NCO", IF(AL763="consumer","PMD.com",VLOOKUP(LEFT(H763,2),Tables!$E$1:$F$11,2,FALSE))))</f>
        <v>PMD.com</v>
      </c>
      <c r="C763">
        <f t="shared" si="34"/>
        <v>535501</v>
      </c>
      <c r="D763">
        <f t="shared" si="35"/>
        <v>1</v>
      </c>
      <c r="E763" t="str">
        <f t="shared" ca="1" si="33"/>
        <v>shifted orders shipped</v>
      </c>
      <c r="F763" t="s">
        <v>3539</v>
      </c>
      <c r="G763" t="s">
        <v>335</v>
      </c>
      <c r="H763" t="s">
        <v>2484</v>
      </c>
      <c r="I763" s="6">
        <v>44008.53329861111</v>
      </c>
      <c r="J763" t="s">
        <v>16</v>
      </c>
      <c r="K763" s="6">
        <v>44013.283310185187</v>
      </c>
      <c r="M763" t="s">
        <v>4515</v>
      </c>
      <c r="N763" t="s">
        <v>4516</v>
      </c>
      <c r="Q763" t="s">
        <v>663</v>
      </c>
      <c r="R763" t="s">
        <v>359</v>
      </c>
      <c r="S763" t="s">
        <v>4517</v>
      </c>
      <c r="T763" t="s">
        <v>338</v>
      </c>
      <c r="U763" t="s">
        <v>530</v>
      </c>
      <c r="W763" t="s">
        <v>4518</v>
      </c>
      <c r="Z763" t="s">
        <v>4515</v>
      </c>
      <c r="AA763" t="s">
        <v>4516</v>
      </c>
      <c r="AD763" t="s">
        <v>663</v>
      </c>
      <c r="AE763" t="s">
        <v>359</v>
      </c>
      <c r="AF763" t="s">
        <v>4517</v>
      </c>
      <c r="AG763" t="s">
        <v>338</v>
      </c>
      <c r="AH763" t="s">
        <v>530</v>
      </c>
      <c r="AJ763" t="s">
        <v>4518</v>
      </c>
      <c r="AL763" t="s">
        <v>339</v>
      </c>
      <c r="AM763">
        <v>1</v>
      </c>
      <c r="AN763">
        <v>1</v>
      </c>
      <c r="AO763">
        <v>5715</v>
      </c>
      <c r="AQ763">
        <v>124621</v>
      </c>
      <c r="AR763">
        <v>535501</v>
      </c>
      <c r="AS763" t="s">
        <v>158</v>
      </c>
      <c r="AT763" t="s">
        <v>159</v>
      </c>
      <c r="AW763" t="s">
        <v>340</v>
      </c>
      <c r="AX763" t="s">
        <v>340</v>
      </c>
      <c r="AY763" t="s">
        <v>351</v>
      </c>
      <c r="AZ763" t="s">
        <v>441</v>
      </c>
      <c r="BY763" t="s">
        <v>342</v>
      </c>
      <c r="EQ763">
        <v>245276</v>
      </c>
      <c r="ER763" t="s">
        <v>2485</v>
      </c>
      <c r="EV763">
        <v>17284507</v>
      </c>
      <c r="EW763">
        <v>928</v>
      </c>
      <c r="EX763">
        <v>219001</v>
      </c>
      <c r="EY763" t="s">
        <v>4519</v>
      </c>
      <c r="EZ763">
        <v>1</v>
      </c>
      <c r="FC763">
        <v>535501</v>
      </c>
      <c r="FD763" t="s">
        <v>159</v>
      </c>
    </row>
    <row r="764" spans="1:160" x14ac:dyDescent="0.3">
      <c r="A764" t="str">
        <f>VLOOKUP(B764,Table2[],3,FALSE)</f>
        <v>Digital</v>
      </c>
      <c r="B764" t="str">
        <f>IF(OR(ISNUMBER(FIND("QVC",Z764)),ISNUMBER(FIND("QVC",AL764))),"QVC",IF(OR(ISNUMBER(FIND("NCO",H764)),ISNUMBER(FIND("NCO",Y764))), "NCO", IF(AL764="consumer","PMD.com",VLOOKUP(LEFT(H764,2),Tables!$E$1:$F$11,2,FALSE))))</f>
        <v>PMD.com</v>
      </c>
      <c r="C764">
        <f t="shared" si="34"/>
        <v>53440001</v>
      </c>
      <c r="D764">
        <f t="shared" si="35"/>
        <v>1</v>
      </c>
      <c r="E764" t="str">
        <f t="shared" ca="1" si="33"/>
        <v>shifted orders shipped</v>
      </c>
      <c r="F764" t="s">
        <v>3539</v>
      </c>
      <c r="G764" t="s">
        <v>335</v>
      </c>
      <c r="H764" t="s">
        <v>2484</v>
      </c>
      <c r="I764" s="6">
        <v>44008.53329861111</v>
      </c>
      <c r="J764" t="s">
        <v>16</v>
      </c>
      <c r="K764" s="6">
        <v>44013.283310185187</v>
      </c>
      <c r="M764" t="s">
        <v>4515</v>
      </c>
      <c r="N764" t="s">
        <v>4516</v>
      </c>
      <c r="Q764" t="s">
        <v>663</v>
      </c>
      <c r="R764" t="s">
        <v>359</v>
      </c>
      <c r="S764" t="s">
        <v>4517</v>
      </c>
      <c r="T764" t="s">
        <v>338</v>
      </c>
      <c r="U764" t="s">
        <v>530</v>
      </c>
      <c r="W764" t="s">
        <v>4518</v>
      </c>
      <c r="Z764" t="s">
        <v>4515</v>
      </c>
      <c r="AA764" t="s">
        <v>4516</v>
      </c>
      <c r="AD764" t="s">
        <v>663</v>
      </c>
      <c r="AE764" t="s">
        <v>359</v>
      </c>
      <c r="AF764" t="s">
        <v>4517</v>
      </c>
      <c r="AG764" t="s">
        <v>338</v>
      </c>
      <c r="AH764" t="s">
        <v>530</v>
      </c>
      <c r="AJ764" t="s">
        <v>4518</v>
      </c>
      <c r="AL764" t="s">
        <v>339</v>
      </c>
      <c r="AM764">
        <v>1</v>
      </c>
      <c r="AN764">
        <v>1</v>
      </c>
      <c r="AO764">
        <v>7642</v>
      </c>
      <c r="AQ764">
        <v>124700</v>
      </c>
      <c r="AR764">
        <v>53440001</v>
      </c>
      <c r="AS764" t="s">
        <v>1240</v>
      </c>
      <c r="AT764" t="s">
        <v>116</v>
      </c>
      <c r="AW764" t="s">
        <v>340</v>
      </c>
      <c r="AX764" t="s">
        <v>340</v>
      </c>
      <c r="AY764" t="s">
        <v>345</v>
      </c>
      <c r="AZ764" t="s">
        <v>345</v>
      </c>
      <c r="BY764" t="s">
        <v>342</v>
      </c>
      <c r="EQ764">
        <v>252960</v>
      </c>
      <c r="ER764" t="s">
        <v>2485</v>
      </c>
      <c r="EV764">
        <v>17284507</v>
      </c>
      <c r="EW764">
        <v>928</v>
      </c>
      <c r="EX764">
        <v>219001</v>
      </c>
      <c r="EY764" t="s">
        <v>4519</v>
      </c>
      <c r="EZ764">
        <v>1</v>
      </c>
      <c r="FC764">
        <v>53440001</v>
      </c>
      <c r="FD764" t="s">
        <v>116</v>
      </c>
    </row>
    <row r="765" spans="1:160" x14ac:dyDescent="0.3">
      <c r="A765" t="str">
        <f>VLOOKUP(B765,Table2[],3,FALSE)</f>
        <v>Digital</v>
      </c>
      <c r="B765" t="str">
        <f>IF(OR(ISNUMBER(FIND("QVC",Z765)),ISNUMBER(FIND("QVC",AL765))),"QVC",IF(OR(ISNUMBER(FIND("NCO",H765)),ISNUMBER(FIND("NCO",Y765))), "NCO", IF(AL765="consumer","PMD.com",VLOOKUP(LEFT(H765,2),Tables!$E$1:$F$11,2,FALSE))))</f>
        <v>PMD.com</v>
      </c>
      <c r="C765">
        <f t="shared" si="34"/>
        <v>5341</v>
      </c>
      <c r="D765">
        <f t="shared" si="35"/>
        <v>1</v>
      </c>
      <c r="E765" t="str">
        <f t="shared" ca="1" si="33"/>
        <v>shifted orders shipped</v>
      </c>
      <c r="F765" t="s">
        <v>3539</v>
      </c>
      <c r="G765" t="s">
        <v>335</v>
      </c>
      <c r="H765" t="s">
        <v>2484</v>
      </c>
      <c r="I765" s="6">
        <v>44008.53329861111</v>
      </c>
      <c r="J765" t="s">
        <v>16</v>
      </c>
      <c r="K765" s="6">
        <v>44013.283310185187</v>
      </c>
      <c r="M765" t="s">
        <v>4515</v>
      </c>
      <c r="N765" t="s">
        <v>4516</v>
      </c>
      <c r="Q765" t="s">
        <v>663</v>
      </c>
      <c r="R765" t="s">
        <v>359</v>
      </c>
      <c r="S765" t="s">
        <v>4517</v>
      </c>
      <c r="T765" t="s">
        <v>338</v>
      </c>
      <c r="U765" t="s">
        <v>530</v>
      </c>
      <c r="W765" t="s">
        <v>4518</v>
      </c>
      <c r="Z765" t="s">
        <v>4515</v>
      </c>
      <c r="AA765" t="s">
        <v>4516</v>
      </c>
      <c r="AD765" t="s">
        <v>663</v>
      </c>
      <c r="AE765" t="s">
        <v>359</v>
      </c>
      <c r="AF765" t="s">
        <v>4517</v>
      </c>
      <c r="AG765" t="s">
        <v>338</v>
      </c>
      <c r="AH765" t="s">
        <v>530</v>
      </c>
      <c r="AJ765" t="s">
        <v>4518</v>
      </c>
      <c r="AL765" t="s">
        <v>339</v>
      </c>
      <c r="AM765">
        <v>1</v>
      </c>
      <c r="AN765">
        <v>1</v>
      </c>
      <c r="AO765">
        <v>15156</v>
      </c>
      <c r="AQ765">
        <v>124187</v>
      </c>
      <c r="AR765">
        <v>5341</v>
      </c>
      <c r="AS765" t="s">
        <v>831</v>
      </c>
      <c r="AT765" t="s">
        <v>82</v>
      </c>
      <c r="AW765" t="s">
        <v>340</v>
      </c>
      <c r="AX765" t="s">
        <v>340</v>
      </c>
      <c r="AY765" t="s">
        <v>345</v>
      </c>
      <c r="AZ765" t="s">
        <v>346</v>
      </c>
      <c r="BY765" t="s">
        <v>342</v>
      </c>
      <c r="EQ765">
        <v>244247</v>
      </c>
      <c r="ER765" t="s">
        <v>2485</v>
      </c>
      <c r="EV765">
        <v>17284507</v>
      </c>
      <c r="EW765">
        <v>928</v>
      </c>
      <c r="EX765">
        <v>219001</v>
      </c>
      <c r="EY765" t="s">
        <v>4519</v>
      </c>
      <c r="EZ765">
        <v>1</v>
      </c>
      <c r="FC765">
        <v>90425</v>
      </c>
      <c r="FD765" t="s">
        <v>388</v>
      </c>
    </row>
    <row r="766" spans="1:160" x14ac:dyDescent="0.3">
      <c r="A766" t="str">
        <f>VLOOKUP(B766,Table2[],3,FALSE)</f>
        <v>Digital</v>
      </c>
      <c r="B766" t="str">
        <f>IF(OR(ISNUMBER(FIND("QVC",Z766)),ISNUMBER(FIND("QVC",AL766))),"QVC",IF(OR(ISNUMBER(FIND("NCO",H766)),ISNUMBER(FIND("NCO",Y766))), "NCO", IF(AL766="consumer","PMD.com",VLOOKUP(LEFT(H766,2),Tables!$E$1:$F$11,2,FALSE))))</f>
        <v>PMD.com</v>
      </c>
      <c r="C766">
        <f t="shared" si="34"/>
        <v>58030001</v>
      </c>
      <c r="D766">
        <f t="shared" si="35"/>
        <v>1</v>
      </c>
      <c r="E766" t="str">
        <f t="shared" ca="1" si="33"/>
        <v>shifted orders shipped</v>
      </c>
      <c r="F766" t="s">
        <v>3539</v>
      </c>
      <c r="G766" t="s">
        <v>335</v>
      </c>
      <c r="H766" t="s">
        <v>3122</v>
      </c>
      <c r="I766" s="6">
        <v>44011.386064814818</v>
      </c>
      <c r="J766" t="s">
        <v>16</v>
      </c>
      <c r="K766" s="6">
        <v>44013.283356481479</v>
      </c>
      <c r="M766" t="s">
        <v>4520</v>
      </c>
      <c r="N766" t="s">
        <v>4521</v>
      </c>
      <c r="Q766" t="s">
        <v>863</v>
      </c>
      <c r="R766" t="s">
        <v>413</v>
      </c>
      <c r="S766">
        <v>37803</v>
      </c>
      <c r="T766" t="s">
        <v>338</v>
      </c>
      <c r="U766" t="s">
        <v>530</v>
      </c>
      <c r="W766" t="s">
        <v>4522</v>
      </c>
      <c r="Z766" t="s">
        <v>4520</v>
      </c>
      <c r="AA766" t="s">
        <v>4521</v>
      </c>
      <c r="AD766" t="s">
        <v>863</v>
      </c>
      <c r="AE766" t="s">
        <v>413</v>
      </c>
      <c r="AF766">
        <v>37803</v>
      </c>
      <c r="AG766" t="s">
        <v>338</v>
      </c>
      <c r="AH766" t="s">
        <v>530</v>
      </c>
      <c r="AJ766" t="s">
        <v>4522</v>
      </c>
      <c r="AL766" t="s">
        <v>339</v>
      </c>
      <c r="AM766">
        <v>1</v>
      </c>
      <c r="AN766">
        <v>1</v>
      </c>
      <c r="AO766">
        <v>9621</v>
      </c>
      <c r="AQ766">
        <v>124483</v>
      </c>
      <c r="AR766">
        <v>58030001</v>
      </c>
      <c r="AS766" t="s">
        <v>1761</v>
      </c>
      <c r="AT766" t="s">
        <v>36</v>
      </c>
      <c r="AW766" t="s">
        <v>340</v>
      </c>
      <c r="AX766" t="s">
        <v>340</v>
      </c>
      <c r="AY766" t="s">
        <v>382</v>
      </c>
      <c r="AZ766" t="s">
        <v>383</v>
      </c>
      <c r="BY766" t="s">
        <v>342</v>
      </c>
      <c r="EQ766">
        <v>243289</v>
      </c>
      <c r="ER766" t="s">
        <v>3123</v>
      </c>
      <c r="EV766">
        <v>17285745</v>
      </c>
      <c r="EW766">
        <v>928</v>
      </c>
      <c r="EX766">
        <v>220301</v>
      </c>
      <c r="EY766">
        <v>9.2748999964335493E+25</v>
      </c>
      <c r="EZ766">
        <v>1</v>
      </c>
      <c r="FC766">
        <v>58030001</v>
      </c>
      <c r="FD766" t="s">
        <v>36</v>
      </c>
    </row>
    <row r="767" spans="1:160" x14ac:dyDescent="0.3">
      <c r="A767" t="str">
        <f>VLOOKUP(B767,Table2[],3,FALSE)</f>
        <v>Digital</v>
      </c>
      <c r="B767" t="str">
        <f>IF(OR(ISNUMBER(FIND("QVC",Z767)),ISNUMBER(FIND("QVC",AL767))),"QVC",IF(OR(ISNUMBER(FIND("NCO",H767)),ISNUMBER(FIND("NCO",Y767))), "NCO", IF(AL767="consumer","PMD.com",VLOOKUP(LEFT(H767,2),Tables!$E$1:$F$11,2,FALSE))))</f>
        <v>PMD.com</v>
      </c>
      <c r="C767">
        <f t="shared" si="34"/>
        <v>52460001</v>
      </c>
      <c r="D767">
        <f t="shared" si="35"/>
        <v>1</v>
      </c>
      <c r="E767" t="str">
        <f t="shared" ca="1" si="33"/>
        <v>shifted orders shipped</v>
      </c>
      <c r="F767" t="s">
        <v>3539</v>
      </c>
      <c r="G767" t="s">
        <v>335</v>
      </c>
      <c r="H767" t="s">
        <v>2558</v>
      </c>
      <c r="I767" s="6">
        <v>44008.586469907408</v>
      </c>
      <c r="J767" t="s">
        <v>16</v>
      </c>
      <c r="K767" s="6">
        <v>44013.283379629633</v>
      </c>
      <c r="M767" t="s">
        <v>4523</v>
      </c>
      <c r="N767" t="s">
        <v>4524</v>
      </c>
      <c r="O767">
        <v>113</v>
      </c>
      <c r="Q767" t="s">
        <v>668</v>
      </c>
      <c r="R767" t="s">
        <v>372</v>
      </c>
      <c r="S767">
        <v>85295</v>
      </c>
      <c r="T767" t="s">
        <v>338</v>
      </c>
      <c r="U767" t="s">
        <v>530</v>
      </c>
      <c r="W767" t="s">
        <v>4525</v>
      </c>
      <c r="Z767" t="s">
        <v>4523</v>
      </c>
      <c r="AA767" t="s">
        <v>4524</v>
      </c>
      <c r="AB767">
        <v>113</v>
      </c>
      <c r="AD767" t="s">
        <v>668</v>
      </c>
      <c r="AE767" t="s">
        <v>372</v>
      </c>
      <c r="AF767">
        <v>85295</v>
      </c>
      <c r="AG767" t="s">
        <v>338</v>
      </c>
      <c r="AH767" t="s">
        <v>530</v>
      </c>
      <c r="AJ767" t="s">
        <v>4525</v>
      </c>
      <c r="AL767" t="s">
        <v>339</v>
      </c>
      <c r="AM767">
        <v>1</v>
      </c>
      <c r="AN767">
        <v>1</v>
      </c>
      <c r="AO767">
        <v>14007</v>
      </c>
      <c r="AQ767">
        <v>127157</v>
      </c>
      <c r="AR767">
        <v>52460001</v>
      </c>
      <c r="AS767" t="s">
        <v>972</v>
      </c>
      <c r="AT767" t="s">
        <v>76</v>
      </c>
      <c r="AW767" t="s">
        <v>340</v>
      </c>
      <c r="AX767" t="s">
        <v>340</v>
      </c>
      <c r="AY767" t="s">
        <v>341</v>
      </c>
      <c r="AZ767">
        <v>0</v>
      </c>
      <c r="BY767" t="s">
        <v>342</v>
      </c>
      <c r="EQ767">
        <v>252044</v>
      </c>
      <c r="ER767" t="s">
        <v>2559</v>
      </c>
      <c r="EV767">
        <v>17284574</v>
      </c>
      <c r="EW767">
        <v>928</v>
      </c>
      <c r="EX767">
        <v>219053</v>
      </c>
      <c r="EY767">
        <v>9.2748999964335493E+25</v>
      </c>
      <c r="EZ767">
        <v>1</v>
      </c>
      <c r="FC767">
        <v>52460001</v>
      </c>
      <c r="FD767" t="s">
        <v>76</v>
      </c>
    </row>
    <row r="768" spans="1:160" x14ac:dyDescent="0.3">
      <c r="A768" t="str">
        <f>VLOOKUP(B768,Table2[],3,FALSE)</f>
        <v>Digital</v>
      </c>
      <c r="B768" t="str">
        <f>IF(OR(ISNUMBER(FIND("QVC",Z768)),ISNUMBER(FIND("QVC",AL768))),"QVC",IF(OR(ISNUMBER(FIND("NCO",H768)),ISNUMBER(FIND("NCO",Y768))), "NCO", IF(AL768="consumer","PMD.com",VLOOKUP(LEFT(H768,2),Tables!$E$1:$F$11,2,FALSE))))</f>
        <v>PMD.com</v>
      </c>
      <c r="C768" t="str">
        <f t="shared" si="34"/>
        <v>53500001A</v>
      </c>
      <c r="D768">
        <f t="shared" si="35"/>
        <v>2</v>
      </c>
      <c r="E768" t="str">
        <f t="shared" ca="1" si="33"/>
        <v>shifted orders shipped</v>
      </c>
      <c r="F768" t="s">
        <v>3539</v>
      </c>
      <c r="G768" t="s">
        <v>335</v>
      </c>
      <c r="H768" t="s">
        <v>3322</v>
      </c>
      <c r="I768" s="6">
        <v>44011.493402777778</v>
      </c>
      <c r="J768" t="s">
        <v>16</v>
      </c>
      <c r="K768" s="6">
        <v>44013.283564814818</v>
      </c>
      <c r="M768" t="s">
        <v>4526</v>
      </c>
      <c r="N768" t="s">
        <v>4527</v>
      </c>
      <c r="Q768" t="s">
        <v>398</v>
      </c>
      <c r="R768" t="s">
        <v>376</v>
      </c>
      <c r="S768" t="s">
        <v>4528</v>
      </c>
      <c r="T768" t="s">
        <v>338</v>
      </c>
      <c r="U768" t="s">
        <v>530</v>
      </c>
      <c r="W768" t="s">
        <v>4529</v>
      </c>
      <c r="Z768" t="s">
        <v>4526</v>
      </c>
      <c r="AA768" t="s">
        <v>4527</v>
      </c>
      <c r="AD768" t="s">
        <v>398</v>
      </c>
      <c r="AE768" t="s">
        <v>376</v>
      </c>
      <c r="AF768" t="s">
        <v>4528</v>
      </c>
      <c r="AG768" t="s">
        <v>338</v>
      </c>
      <c r="AH768" t="s">
        <v>530</v>
      </c>
      <c r="AJ768" t="s">
        <v>4529</v>
      </c>
      <c r="AL768" t="s">
        <v>339</v>
      </c>
      <c r="AM768">
        <v>2</v>
      </c>
      <c r="AN768">
        <v>2</v>
      </c>
      <c r="AO768">
        <v>1690</v>
      </c>
      <c r="AQ768">
        <v>125277</v>
      </c>
      <c r="AR768" t="s">
        <v>1242</v>
      </c>
      <c r="AS768" t="s">
        <v>1243</v>
      </c>
      <c r="AT768" t="s">
        <v>1244</v>
      </c>
      <c r="AW768" t="s">
        <v>349</v>
      </c>
      <c r="AX768" t="s">
        <v>553</v>
      </c>
      <c r="AY768" t="s">
        <v>345</v>
      </c>
      <c r="AZ768">
        <v>0</v>
      </c>
      <c r="EQ768">
        <v>251914</v>
      </c>
      <c r="ER768" t="s">
        <v>3323</v>
      </c>
      <c r="EV768">
        <v>17285848</v>
      </c>
      <c r="EW768">
        <v>928</v>
      </c>
      <c r="EX768">
        <v>220403</v>
      </c>
      <c r="EY768">
        <v>9.2748999964335493E+25</v>
      </c>
      <c r="EZ768">
        <v>1</v>
      </c>
      <c r="FC768" t="s">
        <v>1242</v>
      </c>
      <c r="FD768" t="s">
        <v>1244</v>
      </c>
    </row>
    <row r="769" spans="1:160" x14ac:dyDescent="0.3">
      <c r="A769" t="str">
        <f>VLOOKUP(B769,Table2[],3,FALSE)</f>
        <v>Digital</v>
      </c>
      <c r="B769" t="str">
        <f>IF(OR(ISNUMBER(FIND("QVC",Z769)),ISNUMBER(FIND("QVC",AL769))),"QVC",IF(OR(ISNUMBER(FIND("NCO",H769)),ISNUMBER(FIND("NCO",Y769))), "NCO", IF(AL769="consumer","PMD.com",VLOOKUP(LEFT(H769,2),Tables!$E$1:$F$11,2,FALSE))))</f>
        <v>PMD.com</v>
      </c>
      <c r="C769">
        <f t="shared" si="34"/>
        <v>53720001</v>
      </c>
      <c r="D769">
        <f t="shared" si="35"/>
        <v>1</v>
      </c>
      <c r="E769" t="str">
        <f t="shared" ca="1" si="33"/>
        <v>shifted orders shipped</v>
      </c>
      <c r="F769" t="s">
        <v>3539</v>
      </c>
      <c r="G769" t="s">
        <v>335</v>
      </c>
      <c r="H769" t="s">
        <v>3322</v>
      </c>
      <c r="I769" s="6">
        <v>44011.493402777778</v>
      </c>
      <c r="J769" t="s">
        <v>16</v>
      </c>
      <c r="K769" s="6">
        <v>44013.283564814818</v>
      </c>
      <c r="M769" t="s">
        <v>4526</v>
      </c>
      <c r="N769" t="s">
        <v>4527</v>
      </c>
      <c r="Q769" t="s">
        <v>398</v>
      </c>
      <c r="R769" t="s">
        <v>376</v>
      </c>
      <c r="S769" t="s">
        <v>4528</v>
      </c>
      <c r="T769" t="s">
        <v>338</v>
      </c>
      <c r="U769" t="s">
        <v>530</v>
      </c>
      <c r="W769" t="s">
        <v>4529</v>
      </c>
      <c r="Z769" t="s">
        <v>4526</v>
      </c>
      <c r="AA769" t="s">
        <v>4527</v>
      </c>
      <c r="AD769" t="s">
        <v>398</v>
      </c>
      <c r="AE769" t="s">
        <v>376</v>
      </c>
      <c r="AF769" t="s">
        <v>4528</v>
      </c>
      <c r="AG769" t="s">
        <v>338</v>
      </c>
      <c r="AH769" t="s">
        <v>530</v>
      </c>
      <c r="AJ769" t="s">
        <v>4529</v>
      </c>
      <c r="AL769" t="s">
        <v>339</v>
      </c>
      <c r="AM769">
        <v>1</v>
      </c>
      <c r="AN769">
        <v>1</v>
      </c>
      <c r="AO769">
        <v>4904</v>
      </c>
      <c r="AQ769">
        <v>124455</v>
      </c>
      <c r="AR769">
        <v>53720001</v>
      </c>
      <c r="AS769" t="s">
        <v>1754</v>
      </c>
      <c r="AT769" t="s">
        <v>69</v>
      </c>
      <c r="AW769" t="s">
        <v>343</v>
      </c>
      <c r="BY769" t="s">
        <v>342</v>
      </c>
      <c r="EQ769">
        <v>248482</v>
      </c>
      <c r="ER769" t="s">
        <v>3323</v>
      </c>
      <c r="EV769">
        <v>17285848</v>
      </c>
      <c r="EW769">
        <v>928</v>
      </c>
      <c r="EX769">
        <v>220403</v>
      </c>
      <c r="EY769">
        <v>9.2748999964335493E+25</v>
      </c>
      <c r="EZ769">
        <v>1</v>
      </c>
      <c r="FC769">
        <v>53720001</v>
      </c>
      <c r="FD769" t="s">
        <v>69</v>
      </c>
    </row>
    <row r="770" spans="1:160" x14ac:dyDescent="0.3">
      <c r="A770" t="str">
        <f>VLOOKUP(B770,Table2[],3,FALSE)</f>
        <v>Digital</v>
      </c>
      <c r="B770" t="str">
        <f>IF(OR(ISNUMBER(FIND("QVC",Z770)),ISNUMBER(FIND("QVC",AL770))),"QVC",IF(OR(ISNUMBER(FIND("NCO",H770)),ISNUMBER(FIND("NCO",Y770))), "NCO", IF(AL770="consumer","PMD.com",VLOOKUP(LEFT(H770,2),Tables!$E$1:$F$11,2,FALSE))))</f>
        <v>PMD.com</v>
      </c>
      <c r="C770">
        <f t="shared" si="34"/>
        <v>51090061</v>
      </c>
      <c r="D770">
        <f t="shared" si="35"/>
        <v>1</v>
      </c>
      <c r="E770" t="str">
        <f t="shared" ca="1" si="33"/>
        <v>shifted orders shipped</v>
      </c>
      <c r="F770" t="s">
        <v>3539</v>
      </c>
      <c r="G770" t="s">
        <v>335</v>
      </c>
      <c r="H770" t="s">
        <v>2478</v>
      </c>
      <c r="I770" s="6">
        <v>44008.533402777779</v>
      </c>
      <c r="J770" t="s">
        <v>16</v>
      </c>
      <c r="K770" s="6">
        <v>44013.28365740741</v>
      </c>
      <c r="M770" t="s">
        <v>4530</v>
      </c>
      <c r="N770" t="s">
        <v>4531</v>
      </c>
      <c r="Q770" t="s">
        <v>1341</v>
      </c>
      <c r="R770" t="s">
        <v>359</v>
      </c>
      <c r="S770">
        <v>33870</v>
      </c>
      <c r="T770" t="s">
        <v>338</v>
      </c>
      <c r="U770" t="s">
        <v>530</v>
      </c>
      <c r="W770" t="s">
        <v>4532</v>
      </c>
      <c r="Z770" t="s">
        <v>4530</v>
      </c>
      <c r="AA770" t="s">
        <v>4531</v>
      </c>
      <c r="AD770" t="s">
        <v>1341</v>
      </c>
      <c r="AE770" t="s">
        <v>359</v>
      </c>
      <c r="AF770">
        <v>33870</v>
      </c>
      <c r="AG770" t="s">
        <v>338</v>
      </c>
      <c r="AH770" t="s">
        <v>530</v>
      </c>
      <c r="AJ770" t="s">
        <v>4532</v>
      </c>
      <c r="AL770" t="s">
        <v>339</v>
      </c>
      <c r="AM770">
        <v>1</v>
      </c>
      <c r="AN770">
        <v>1</v>
      </c>
      <c r="AO770">
        <v>8078</v>
      </c>
      <c r="AQ770">
        <v>124010</v>
      </c>
      <c r="AR770">
        <v>51090061</v>
      </c>
      <c r="AS770" t="s">
        <v>1013</v>
      </c>
      <c r="AT770" t="s">
        <v>122</v>
      </c>
      <c r="AW770" t="s">
        <v>340</v>
      </c>
      <c r="AX770" t="s">
        <v>340</v>
      </c>
      <c r="AY770" t="s">
        <v>357</v>
      </c>
      <c r="AZ770" t="s">
        <v>363</v>
      </c>
      <c r="BY770" t="s">
        <v>342</v>
      </c>
      <c r="EQ770">
        <v>251819</v>
      </c>
      <c r="ER770" t="s">
        <v>2479</v>
      </c>
      <c r="EV770">
        <v>17284504</v>
      </c>
      <c r="EW770">
        <v>928</v>
      </c>
      <c r="EX770">
        <v>218998</v>
      </c>
      <c r="EY770" t="s">
        <v>4533</v>
      </c>
      <c r="EZ770">
        <v>1</v>
      </c>
      <c r="FC770">
        <v>51090061</v>
      </c>
      <c r="FD770" t="s">
        <v>122</v>
      </c>
    </row>
    <row r="771" spans="1:160" x14ac:dyDescent="0.3">
      <c r="A771" t="str">
        <f>VLOOKUP(B771,Table2[],3,FALSE)</f>
        <v>Digital</v>
      </c>
      <c r="B771" t="str">
        <f>IF(OR(ISNUMBER(FIND("QVC",Z771)),ISNUMBER(FIND("QVC",AL771))),"QVC",IF(OR(ISNUMBER(FIND("NCO",H771)),ISNUMBER(FIND("NCO",Y771))), "NCO", IF(AL771="consumer","PMD.com",VLOOKUP(LEFT(H771,2),Tables!$E$1:$F$11,2,FALSE))))</f>
        <v>PMD.com</v>
      </c>
      <c r="C771">
        <f t="shared" si="34"/>
        <v>53160001</v>
      </c>
      <c r="D771">
        <f t="shared" si="35"/>
        <v>1</v>
      </c>
      <c r="E771" t="str">
        <f t="shared" ref="E771:E834" ca="1" si="36">IF(MONTH(TODAY())-MONTH(I771)&gt;0,"shifted orders shipped","MTD orders shipped")</f>
        <v>shifted orders shipped</v>
      </c>
      <c r="F771" t="s">
        <v>3539</v>
      </c>
      <c r="G771" t="s">
        <v>335</v>
      </c>
      <c r="H771" t="s">
        <v>2478</v>
      </c>
      <c r="I771" s="6">
        <v>44008.533402777779</v>
      </c>
      <c r="J771" t="s">
        <v>16</v>
      </c>
      <c r="K771" s="6">
        <v>44013.28365740741</v>
      </c>
      <c r="M771" t="s">
        <v>4530</v>
      </c>
      <c r="N771" t="s">
        <v>4531</v>
      </c>
      <c r="Q771" t="s">
        <v>1341</v>
      </c>
      <c r="R771" t="s">
        <v>359</v>
      </c>
      <c r="S771">
        <v>33870</v>
      </c>
      <c r="T771" t="s">
        <v>338</v>
      </c>
      <c r="U771" t="s">
        <v>530</v>
      </c>
      <c r="W771" t="s">
        <v>4532</v>
      </c>
      <c r="Z771" t="s">
        <v>4530</v>
      </c>
      <c r="AA771" t="s">
        <v>4531</v>
      </c>
      <c r="AD771" t="s">
        <v>1341</v>
      </c>
      <c r="AE771" t="s">
        <v>359</v>
      </c>
      <c r="AF771">
        <v>33870</v>
      </c>
      <c r="AG771" t="s">
        <v>338</v>
      </c>
      <c r="AH771" t="s">
        <v>530</v>
      </c>
      <c r="AJ771" t="s">
        <v>4532</v>
      </c>
      <c r="AL771" t="s">
        <v>339</v>
      </c>
      <c r="AM771">
        <v>1</v>
      </c>
      <c r="AN771">
        <v>1</v>
      </c>
      <c r="AO771">
        <v>4322</v>
      </c>
      <c r="AQ771">
        <v>124007</v>
      </c>
      <c r="AR771">
        <v>53160001</v>
      </c>
      <c r="AS771" t="s">
        <v>1895</v>
      </c>
      <c r="AT771" t="s">
        <v>119</v>
      </c>
      <c r="AW771" t="s">
        <v>340</v>
      </c>
      <c r="AX771" t="s">
        <v>340</v>
      </c>
      <c r="AY771" t="s">
        <v>341</v>
      </c>
      <c r="AZ771">
        <v>0</v>
      </c>
      <c r="BY771" t="s">
        <v>342</v>
      </c>
      <c r="EQ771">
        <v>252959</v>
      </c>
      <c r="ER771" t="s">
        <v>2479</v>
      </c>
      <c r="EV771">
        <v>17284504</v>
      </c>
      <c r="EW771">
        <v>928</v>
      </c>
      <c r="EX771">
        <v>218998</v>
      </c>
      <c r="EY771" t="s">
        <v>4533</v>
      </c>
      <c r="EZ771">
        <v>1</v>
      </c>
      <c r="FC771">
        <v>53160001</v>
      </c>
      <c r="FD771" t="s">
        <v>119</v>
      </c>
    </row>
    <row r="772" spans="1:160" x14ac:dyDescent="0.3">
      <c r="A772" t="str">
        <f>VLOOKUP(B772,Table2[],3,FALSE)</f>
        <v>Digital</v>
      </c>
      <c r="B772" t="str">
        <f>IF(OR(ISNUMBER(FIND("QVC",Z772)),ISNUMBER(FIND("QVC",AL772))),"QVC",IF(OR(ISNUMBER(FIND("NCO",H772)),ISNUMBER(FIND("NCO",Y772))), "NCO", IF(AL772="consumer","PMD.com",VLOOKUP(LEFT(H772,2),Tables!$E$1:$F$11,2,FALSE))))</f>
        <v>PMD.com</v>
      </c>
      <c r="C772">
        <f t="shared" ref="C772:C835" si="37">AR772</f>
        <v>52480001</v>
      </c>
      <c r="D772">
        <f t="shared" ref="D772:D835" si="38">AN772</f>
        <v>1</v>
      </c>
      <c r="E772" t="str">
        <f t="shared" ca="1" si="36"/>
        <v>shifted orders shipped</v>
      </c>
      <c r="F772" t="s">
        <v>3539</v>
      </c>
      <c r="G772" t="s">
        <v>335</v>
      </c>
      <c r="H772" t="s">
        <v>2478</v>
      </c>
      <c r="I772" s="6">
        <v>44008.533402777779</v>
      </c>
      <c r="J772" t="s">
        <v>16</v>
      </c>
      <c r="K772" s="6">
        <v>44013.28365740741</v>
      </c>
      <c r="M772" t="s">
        <v>4530</v>
      </c>
      <c r="N772" t="s">
        <v>4531</v>
      </c>
      <c r="Q772" t="s">
        <v>1341</v>
      </c>
      <c r="R772" t="s">
        <v>359</v>
      </c>
      <c r="S772">
        <v>33870</v>
      </c>
      <c r="T772" t="s">
        <v>338</v>
      </c>
      <c r="U772" t="s">
        <v>530</v>
      </c>
      <c r="W772" t="s">
        <v>4532</v>
      </c>
      <c r="Z772" t="s">
        <v>4530</v>
      </c>
      <c r="AA772" t="s">
        <v>4531</v>
      </c>
      <c r="AD772" t="s">
        <v>1341</v>
      </c>
      <c r="AE772" t="s">
        <v>359</v>
      </c>
      <c r="AF772">
        <v>33870</v>
      </c>
      <c r="AG772" t="s">
        <v>338</v>
      </c>
      <c r="AH772" t="s">
        <v>530</v>
      </c>
      <c r="AJ772" t="s">
        <v>4532</v>
      </c>
      <c r="AL772" t="s">
        <v>339</v>
      </c>
      <c r="AM772">
        <v>1</v>
      </c>
      <c r="AN772">
        <v>1</v>
      </c>
      <c r="AO772">
        <v>15799</v>
      </c>
      <c r="AQ772">
        <v>127159</v>
      </c>
      <c r="AR772">
        <v>52480001</v>
      </c>
      <c r="AS772" t="s">
        <v>125</v>
      </c>
      <c r="AT772" t="s">
        <v>126</v>
      </c>
      <c r="AW772" t="s">
        <v>343</v>
      </c>
      <c r="BY772" t="s">
        <v>342</v>
      </c>
      <c r="EQ772">
        <v>250262</v>
      </c>
      <c r="ER772" t="s">
        <v>2479</v>
      </c>
      <c r="EV772">
        <v>17284504</v>
      </c>
      <c r="EW772">
        <v>928</v>
      </c>
      <c r="EX772">
        <v>218998</v>
      </c>
      <c r="EY772" t="s">
        <v>4533</v>
      </c>
      <c r="EZ772">
        <v>1</v>
      </c>
      <c r="FC772">
        <v>52480001</v>
      </c>
      <c r="FD772" t="s">
        <v>126</v>
      </c>
    </row>
    <row r="773" spans="1:160" x14ac:dyDescent="0.3">
      <c r="A773" t="str">
        <f>VLOOKUP(B773,Table2[],3,FALSE)</f>
        <v>Digital</v>
      </c>
      <c r="B773" t="str">
        <f>IF(OR(ISNUMBER(FIND("QVC",Z773)),ISNUMBER(FIND("QVC",AL773))),"QVC",IF(OR(ISNUMBER(FIND("NCO",H773)),ISNUMBER(FIND("NCO",Y773))), "NCO", IF(AL773="consumer","PMD.com",VLOOKUP(LEFT(H773,2),Tables!$E$1:$F$11,2,FALSE))))</f>
        <v>PMD.com</v>
      </c>
      <c r="C773">
        <f t="shared" si="37"/>
        <v>51070001</v>
      </c>
      <c r="D773">
        <f t="shared" si="38"/>
        <v>1</v>
      </c>
      <c r="E773" t="str">
        <f t="shared" ca="1" si="36"/>
        <v>shifted orders shipped</v>
      </c>
      <c r="F773" t="s">
        <v>3539</v>
      </c>
      <c r="G773" t="s">
        <v>335</v>
      </c>
      <c r="H773" t="s">
        <v>2490</v>
      </c>
      <c r="I773" s="6">
        <v>44008.533206018517</v>
      </c>
      <c r="J773" t="s">
        <v>16</v>
      </c>
      <c r="K773" s="6">
        <v>44013.283738425926</v>
      </c>
      <c r="M773" t="s">
        <v>4534</v>
      </c>
      <c r="N773" t="s">
        <v>4535</v>
      </c>
      <c r="Q773" t="s">
        <v>439</v>
      </c>
      <c r="R773" t="s">
        <v>413</v>
      </c>
      <c r="S773">
        <v>37211</v>
      </c>
      <c r="T773" t="s">
        <v>338</v>
      </c>
      <c r="U773" t="s">
        <v>530</v>
      </c>
      <c r="W773" t="s">
        <v>4536</v>
      </c>
      <c r="Z773" t="s">
        <v>4534</v>
      </c>
      <c r="AA773" t="s">
        <v>4535</v>
      </c>
      <c r="AD773" t="s">
        <v>439</v>
      </c>
      <c r="AE773" t="s">
        <v>413</v>
      </c>
      <c r="AF773">
        <v>37211</v>
      </c>
      <c r="AG773" t="s">
        <v>338</v>
      </c>
      <c r="AH773" t="s">
        <v>530</v>
      </c>
      <c r="AJ773" t="s">
        <v>4536</v>
      </c>
      <c r="AL773" t="s">
        <v>339</v>
      </c>
      <c r="AM773">
        <v>1</v>
      </c>
      <c r="AN773">
        <v>1</v>
      </c>
      <c r="AO773">
        <v>10147</v>
      </c>
      <c r="AQ773">
        <v>124429</v>
      </c>
      <c r="AR773">
        <v>51070001</v>
      </c>
      <c r="AS773" t="s">
        <v>1886</v>
      </c>
      <c r="AT773" t="s">
        <v>45</v>
      </c>
      <c r="AW773" t="s">
        <v>343</v>
      </c>
      <c r="BY773" t="s">
        <v>342</v>
      </c>
      <c r="EQ773">
        <v>251956</v>
      </c>
      <c r="ER773" t="s">
        <v>2491</v>
      </c>
      <c r="EV773">
        <v>17284510</v>
      </c>
      <c r="EW773">
        <v>928</v>
      </c>
      <c r="EX773">
        <v>219004</v>
      </c>
      <c r="EY773">
        <v>9.2748999964335493E+25</v>
      </c>
      <c r="EZ773">
        <v>1</v>
      </c>
      <c r="FC773">
        <v>51070001</v>
      </c>
      <c r="FD773" t="s">
        <v>45</v>
      </c>
    </row>
    <row r="774" spans="1:160" x14ac:dyDescent="0.3">
      <c r="A774" t="str">
        <f>VLOOKUP(B774,Table2[],3,FALSE)</f>
        <v>Digital</v>
      </c>
      <c r="B774" t="str">
        <f>IF(OR(ISNUMBER(FIND("QVC",Z774)),ISNUMBER(FIND("QVC",AL774))),"QVC",IF(OR(ISNUMBER(FIND("NCO",H774)),ISNUMBER(FIND("NCO",Y774))), "NCO", IF(AL774="consumer","PMD.com",VLOOKUP(LEFT(H774,2),Tables!$E$1:$F$11,2,FALSE))))</f>
        <v>PMD.com</v>
      </c>
      <c r="C774">
        <f t="shared" si="37"/>
        <v>53440001</v>
      </c>
      <c r="D774">
        <f t="shared" si="38"/>
        <v>1</v>
      </c>
      <c r="E774" t="str">
        <f t="shared" ca="1" si="36"/>
        <v>shifted orders shipped</v>
      </c>
      <c r="F774" t="s">
        <v>3539</v>
      </c>
      <c r="G774" t="s">
        <v>335</v>
      </c>
      <c r="H774" t="s">
        <v>2490</v>
      </c>
      <c r="I774" s="6">
        <v>44008.533206018517</v>
      </c>
      <c r="J774" t="s">
        <v>16</v>
      </c>
      <c r="K774" s="6">
        <v>44013.283738425926</v>
      </c>
      <c r="M774" t="s">
        <v>4534</v>
      </c>
      <c r="N774" t="s">
        <v>4535</v>
      </c>
      <c r="Q774" t="s">
        <v>439</v>
      </c>
      <c r="R774" t="s">
        <v>413</v>
      </c>
      <c r="S774">
        <v>37211</v>
      </c>
      <c r="T774" t="s">
        <v>338</v>
      </c>
      <c r="U774" t="s">
        <v>530</v>
      </c>
      <c r="W774" t="s">
        <v>4536</v>
      </c>
      <c r="Z774" t="s">
        <v>4534</v>
      </c>
      <c r="AA774" t="s">
        <v>4535</v>
      </c>
      <c r="AD774" t="s">
        <v>439</v>
      </c>
      <c r="AE774" t="s">
        <v>413</v>
      </c>
      <c r="AF774">
        <v>37211</v>
      </c>
      <c r="AG774" t="s">
        <v>338</v>
      </c>
      <c r="AH774" t="s">
        <v>530</v>
      </c>
      <c r="AJ774" t="s">
        <v>4536</v>
      </c>
      <c r="AL774" t="s">
        <v>339</v>
      </c>
      <c r="AM774">
        <v>1</v>
      </c>
      <c r="AN774">
        <v>1</v>
      </c>
      <c r="AO774">
        <v>7642</v>
      </c>
      <c r="AQ774">
        <v>124700</v>
      </c>
      <c r="AR774">
        <v>53440001</v>
      </c>
      <c r="AS774" t="s">
        <v>1240</v>
      </c>
      <c r="AT774" t="s">
        <v>116</v>
      </c>
      <c r="AW774" t="s">
        <v>340</v>
      </c>
      <c r="AX774" t="s">
        <v>340</v>
      </c>
      <c r="AY774" t="s">
        <v>345</v>
      </c>
      <c r="AZ774" t="s">
        <v>345</v>
      </c>
      <c r="BY774" t="s">
        <v>342</v>
      </c>
      <c r="EQ774">
        <v>252960</v>
      </c>
      <c r="ER774" t="s">
        <v>2491</v>
      </c>
      <c r="EV774">
        <v>17284510</v>
      </c>
      <c r="EW774">
        <v>928</v>
      </c>
      <c r="EX774">
        <v>219004</v>
      </c>
      <c r="EY774">
        <v>9.2748999964335493E+25</v>
      </c>
      <c r="EZ774">
        <v>1</v>
      </c>
      <c r="FC774">
        <v>53440001</v>
      </c>
      <c r="FD774" t="s">
        <v>116</v>
      </c>
    </row>
    <row r="775" spans="1:160" x14ac:dyDescent="0.3">
      <c r="A775" t="str">
        <f>VLOOKUP(B775,Table2[],3,FALSE)</f>
        <v>Digital</v>
      </c>
      <c r="B775" t="str">
        <f>IF(OR(ISNUMBER(FIND("QVC",Z775)),ISNUMBER(FIND("QVC",AL775))),"QVC",IF(OR(ISNUMBER(FIND("NCO",H775)),ISNUMBER(FIND("NCO",Y775))), "NCO", IF(AL775="consumer","PMD.com",VLOOKUP(LEFT(H775,2),Tables!$E$1:$F$11,2,FALSE))))</f>
        <v>PMD.com</v>
      </c>
      <c r="C775">
        <f t="shared" si="37"/>
        <v>53160001</v>
      </c>
      <c r="D775">
        <f t="shared" si="38"/>
        <v>1</v>
      </c>
      <c r="E775" t="str">
        <f t="shared" ca="1" si="36"/>
        <v>shifted orders shipped</v>
      </c>
      <c r="F775" t="s">
        <v>3539</v>
      </c>
      <c r="G775" t="s">
        <v>335</v>
      </c>
      <c r="H775" t="s">
        <v>3308</v>
      </c>
      <c r="I775" s="6">
        <v>44011.485312500001</v>
      </c>
      <c r="J775" t="s">
        <v>16</v>
      </c>
      <c r="K775" s="6">
        <v>44013.283807870372</v>
      </c>
      <c r="M775" t="s">
        <v>4537</v>
      </c>
      <c r="N775" t="s">
        <v>4538</v>
      </c>
      <c r="Q775" t="s">
        <v>1364</v>
      </c>
      <c r="R775" t="s">
        <v>446</v>
      </c>
      <c r="S775">
        <v>87501</v>
      </c>
      <c r="T775" t="s">
        <v>338</v>
      </c>
      <c r="U775" t="s">
        <v>530</v>
      </c>
      <c r="W775" t="s">
        <v>4539</v>
      </c>
      <c r="Z775" t="s">
        <v>4537</v>
      </c>
      <c r="AA775" t="s">
        <v>4538</v>
      </c>
      <c r="AD775" t="s">
        <v>1364</v>
      </c>
      <c r="AE775" t="s">
        <v>446</v>
      </c>
      <c r="AF775">
        <v>87501</v>
      </c>
      <c r="AG775" t="s">
        <v>338</v>
      </c>
      <c r="AH775" t="s">
        <v>530</v>
      </c>
      <c r="AJ775" t="s">
        <v>4539</v>
      </c>
      <c r="AL775" t="s">
        <v>339</v>
      </c>
      <c r="AM775">
        <v>1</v>
      </c>
      <c r="AN775">
        <v>1</v>
      </c>
      <c r="AO775">
        <v>4322</v>
      </c>
      <c r="AQ775">
        <v>124007</v>
      </c>
      <c r="AR775">
        <v>53160001</v>
      </c>
      <c r="AS775" t="s">
        <v>1895</v>
      </c>
      <c r="AT775" t="s">
        <v>119</v>
      </c>
      <c r="AW775" t="s">
        <v>340</v>
      </c>
      <c r="AX775" t="s">
        <v>340</v>
      </c>
      <c r="AY775" t="s">
        <v>341</v>
      </c>
      <c r="AZ775">
        <v>0</v>
      </c>
      <c r="BY775" t="s">
        <v>342</v>
      </c>
      <c r="EQ775">
        <v>252959</v>
      </c>
      <c r="ER775" t="s">
        <v>3309</v>
      </c>
      <c r="EV775">
        <v>17285841</v>
      </c>
      <c r="EW775">
        <v>928</v>
      </c>
      <c r="EX775">
        <v>220396</v>
      </c>
      <c r="EY775">
        <v>9.2748999964335493E+25</v>
      </c>
      <c r="EZ775">
        <v>1</v>
      </c>
      <c r="FC775">
        <v>53160001</v>
      </c>
      <c r="FD775" t="s">
        <v>119</v>
      </c>
    </row>
    <row r="776" spans="1:160" x14ac:dyDescent="0.3">
      <c r="A776" t="str">
        <f>VLOOKUP(B776,Table2[],3,FALSE)</f>
        <v>Digital</v>
      </c>
      <c r="B776" t="str">
        <f>IF(OR(ISNUMBER(FIND("QVC",Z776)),ISNUMBER(FIND("QVC",AL776))),"QVC",IF(OR(ISNUMBER(FIND("NCO",H776)),ISNUMBER(FIND("NCO",Y776))), "NCO", IF(AL776="consumer","PMD.com",VLOOKUP(LEFT(H776,2),Tables!$E$1:$F$11,2,FALSE))))</f>
        <v>PMD.com</v>
      </c>
      <c r="C776">
        <f t="shared" si="37"/>
        <v>53900001</v>
      </c>
      <c r="D776">
        <f t="shared" si="38"/>
        <v>1</v>
      </c>
      <c r="E776" t="str">
        <f t="shared" ca="1" si="36"/>
        <v>shifted orders shipped</v>
      </c>
      <c r="F776" t="s">
        <v>3539</v>
      </c>
      <c r="G776" t="s">
        <v>335</v>
      </c>
      <c r="H776" t="s">
        <v>3308</v>
      </c>
      <c r="I776" s="6">
        <v>44011.485312500001</v>
      </c>
      <c r="J776" t="s">
        <v>16</v>
      </c>
      <c r="K776" s="6">
        <v>44013.283807870372</v>
      </c>
      <c r="M776" t="s">
        <v>4537</v>
      </c>
      <c r="N776" t="s">
        <v>4538</v>
      </c>
      <c r="Q776" t="s">
        <v>1364</v>
      </c>
      <c r="R776" t="s">
        <v>446</v>
      </c>
      <c r="S776">
        <v>87501</v>
      </c>
      <c r="T776" t="s">
        <v>338</v>
      </c>
      <c r="U776" t="s">
        <v>530</v>
      </c>
      <c r="W776" t="s">
        <v>4539</v>
      </c>
      <c r="Z776" t="s">
        <v>4537</v>
      </c>
      <c r="AA776" t="s">
        <v>4538</v>
      </c>
      <c r="AD776" t="s">
        <v>1364</v>
      </c>
      <c r="AE776" t="s">
        <v>446</v>
      </c>
      <c r="AF776">
        <v>87501</v>
      </c>
      <c r="AG776" t="s">
        <v>338</v>
      </c>
      <c r="AH776" t="s">
        <v>530</v>
      </c>
      <c r="AJ776" t="s">
        <v>4539</v>
      </c>
      <c r="AL776" t="s">
        <v>339</v>
      </c>
      <c r="AM776">
        <v>1</v>
      </c>
      <c r="AN776">
        <v>1</v>
      </c>
      <c r="AO776">
        <v>31217</v>
      </c>
      <c r="AQ776">
        <v>124466</v>
      </c>
      <c r="AR776">
        <v>53900001</v>
      </c>
      <c r="AS776" t="s">
        <v>1697</v>
      </c>
      <c r="AT776" t="s">
        <v>104</v>
      </c>
      <c r="AW776" t="s">
        <v>343</v>
      </c>
      <c r="BY776" t="s">
        <v>342</v>
      </c>
      <c r="EQ776">
        <v>247378</v>
      </c>
      <c r="ER776" t="s">
        <v>3309</v>
      </c>
      <c r="EV776">
        <v>17285841</v>
      </c>
      <c r="EW776">
        <v>928</v>
      </c>
      <c r="EX776">
        <v>220396</v>
      </c>
      <c r="EY776">
        <v>9.2748999964335493E+25</v>
      </c>
      <c r="EZ776">
        <v>1</v>
      </c>
      <c r="FC776">
        <v>53900001</v>
      </c>
      <c r="FD776" t="s">
        <v>104</v>
      </c>
    </row>
    <row r="777" spans="1:160" x14ac:dyDescent="0.3">
      <c r="A777" t="str">
        <f>VLOOKUP(B777,Table2[],3,FALSE)</f>
        <v>Digital</v>
      </c>
      <c r="B777" t="str">
        <f>IF(OR(ISNUMBER(FIND("QVC",Z777)),ISNUMBER(FIND("QVC",AL777))),"QVC",IF(OR(ISNUMBER(FIND("NCO",H777)),ISNUMBER(FIND("NCO",Y777))), "NCO", IF(AL777="consumer","PMD.com",VLOOKUP(LEFT(H777,2),Tables!$E$1:$F$11,2,FALSE))))</f>
        <v>PMD.com</v>
      </c>
      <c r="C777">
        <f t="shared" si="37"/>
        <v>53160001</v>
      </c>
      <c r="D777">
        <f t="shared" si="38"/>
        <v>1</v>
      </c>
      <c r="E777" t="str">
        <f t="shared" ca="1" si="36"/>
        <v>shifted orders shipped</v>
      </c>
      <c r="F777" t="s">
        <v>3539</v>
      </c>
      <c r="G777" t="s">
        <v>335</v>
      </c>
      <c r="H777" t="s">
        <v>2544</v>
      </c>
      <c r="I777" s="6">
        <v>44008.586701388886</v>
      </c>
      <c r="J777" t="s">
        <v>16</v>
      </c>
      <c r="K777" s="6">
        <v>44013.283819444441</v>
      </c>
      <c r="M777" t="s">
        <v>4540</v>
      </c>
      <c r="N777" t="s">
        <v>4541</v>
      </c>
      <c r="O777" t="s">
        <v>905</v>
      </c>
      <c r="Q777" t="s">
        <v>797</v>
      </c>
      <c r="R777" t="s">
        <v>365</v>
      </c>
      <c r="S777">
        <v>94595</v>
      </c>
      <c r="T777" t="s">
        <v>338</v>
      </c>
      <c r="U777" t="s">
        <v>530</v>
      </c>
      <c r="W777" t="s">
        <v>4542</v>
      </c>
      <c r="Z777" t="s">
        <v>4540</v>
      </c>
      <c r="AA777" t="s">
        <v>4541</v>
      </c>
      <c r="AB777" t="s">
        <v>905</v>
      </c>
      <c r="AD777" t="s">
        <v>797</v>
      </c>
      <c r="AE777" t="s">
        <v>365</v>
      </c>
      <c r="AF777">
        <v>94595</v>
      </c>
      <c r="AG777" t="s">
        <v>338</v>
      </c>
      <c r="AH777" t="s">
        <v>530</v>
      </c>
      <c r="AJ777" t="s">
        <v>4542</v>
      </c>
      <c r="AL777" t="s">
        <v>339</v>
      </c>
      <c r="AM777">
        <v>1</v>
      </c>
      <c r="AN777">
        <v>1</v>
      </c>
      <c r="AO777">
        <v>4322</v>
      </c>
      <c r="AQ777">
        <v>124007</v>
      </c>
      <c r="AR777">
        <v>53160001</v>
      </c>
      <c r="AS777" t="s">
        <v>1895</v>
      </c>
      <c r="AT777" t="s">
        <v>119</v>
      </c>
      <c r="AW777" t="s">
        <v>340</v>
      </c>
      <c r="AX777" t="s">
        <v>340</v>
      </c>
      <c r="AY777" t="s">
        <v>341</v>
      </c>
      <c r="AZ777">
        <v>0</v>
      </c>
      <c r="BY777" t="s">
        <v>342</v>
      </c>
      <c r="EQ777">
        <v>252959</v>
      </c>
      <c r="ER777" t="s">
        <v>2545</v>
      </c>
      <c r="EV777">
        <v>17284566</v>
      </c>
      <c r="EW777">
        <v>928</v>
      </c>
      <c r="EX777">
        <v>219046</v>
      </c>
      <c r="EY777" t="s">
        <v>4543</v>
      </c>
      <c r="EZ777">
        <v>1</v>
      </c>
      <c r="FC777">
        <v>53160001</v>
      </c>
      <c r="FD777" t="s">
        <v>119</v>
      </c>
    </row>
    <row r="778" spans="1:160" x14ac:dyDescent="0.3">
      <c r="A778" t="str">
        <f>VLOOKUP(B778,Table2[],3,FALSE)</f>
        <v>Digital</v>
      </c>
      <c r="B778" t="str">
        <f>IF(OR(ISNUMBER(FIND("QVC",Z778)),ISNUMBER(FIND("QVC",AL778))),"QVC",IF(OR(ISNUMBER(FIND("NCO",H778)),ISNUMBER(FIND("NCO",Y778))), "NCO", IF(AL778="consumer","PMD.com",VLOOKUP(LEFT(H778,2),Tables!$E$1:$F$11,2,FALSE))))</f>
        <v>PMD.com</v>
      </c>
      <c r="C778">
        <f t="shared" si="37"/>
        <v>5341</v>
      </c>
      <c r="D778">
        <f t="shared" si="38"/>
        <v>1</v>
      </c>
      <c r="E778" t="str">
        <f t="shared" ca="1" si="36"/>
        <v>shifted orders shipped</v>
      </c>
      <c r="F778" t="s">
        <v>3539</v>
      </c>
      <c r="G778" t="s">
        <v>335</v>
      </c>
      <c r="H778" t="s">
        <v>2544</v>
      </c>
      <c r="I778" s="6">
        <v>44008.586701388886</v>
      </c>
      <c r="J778" t="s">
        <v>16</v>
      </c>
      <c r="K778" s="6">
        <v>44013.283819444441</v>
      </c>
      <c r="M778" t="s">
        <v>4540</v>
      </c>
      <c r="N778" t="s">
        <v>4541</v>
      </c>
      <c r="O778" t="s">
        <v>905</v>
      </c>
      <c r="Q778" t="s">
        <v>797</v>
      </c>
      <c r="R778" t="s">
        <v>365</v>
      </c>
      <c r="S778">
        <v>94595</v>
      </c>
      <c r="T778" t="s">
        <v>338</v>
      </c>
      <c r="U778" t="s">
        <v>530</v>
      </c>
      <c r="W778" t="s">
        <v>4542</v>
      </c>
      <c r="Z778" t="s">
        <v>4540</v>
      </c>
      <c r="AA778" t="s">
        <v>4541</v>
      </c>
      <c r="AB778" t="s">
        <v>905</v>
      </c>
      <c r="AD778" t="s">
        <v>797</v>
      </c>
      <c r="AE778" t="s">
        <v>365</v>
      </c>
      <c r="AF778">
        <v>94595</v>
      </c>
      <c r="AG778" t="s">
        <v>338</v>
      </c>
      <c r="AH778" t="s">
        <v>530</v>
      </c>
      <c r="AJ778" t="s">
        <v>4542</v>
      </c>
      <c r="AL778" t="s">
        <v>339</v>
      </c>
      <c r="AM778">
        <v>1</v>
      </c>
      <c r="AN778">
        <v>1</v>
      </c>
      <c r="AO778">
        <v>15156</v>
      </c>
      <c r="AQ778">
        <v>124187</v>
      </c>
      <c r="AR778">
        <v>5341</v>
      </c>
      <c r="AS778" t="s">
        <v>831</v>
      </c>
      <c r="AT778" t="s">
        <v>82</v>
      </c>
      <c r="AW778" t="s">
        <v>340</v>
      </c>
      <c r="AX778" t="s">
        <v>340</v>
      </c>
      <c r="AY778" t="s">
        <v>345</v>
      </c>
      <c r="AZ778" t="s">
        <v>346</v>
      </c>
      <c r="BY778" t="s">
        <v>342</v>
      </c>
      <c r="EQ778">
        <v>244247</v>
      </c>
      <c r="ER778" t="s">
        <v>2545</v>
      </c>
      <c r="EV778">
        <v>17284566</v>
      </c>
      <c r="EW778">
        <v>928</v>
      </c>
      <c r="EX778">
        <v>219046</v>
      </c>
      <c r="EY778" t="s">
        <v>4543</v>
      </c>
      <c r="EZ778">
        <v>1</v>
      </c>
      <c r="FC778">
        <v>95071</v>
      </c>
      <c r="FD778" t="s">
        <v>1477</v>
      </c>
    </row>
    <row r="779" spans="1:160" x14ac:dyDescent="0.3">
      <c r="A779" t="str">
        <f>VLOOKUP(B779,Table2[],3,FALSE)</f>
        <v>Digital</v>
      </c>
      <c r="B779" t="str">
        <f>IF(OR(ISNUMBER(FIND("QVC",Z779)),ISNUMBER(FIND("QVC",AL779))),"QVC",IF(OR(ISNUMBER(FIND("NCO",H779)),ISNUMBER(FIND("NCO",Y779))), "NCO", IF(AL779="consumer","PMD.com",VLOOKUP(LEFT(H779,2),Tables!$E$1:$F$11,2,FALSE))))</f>
        <v>PMD.com</v>
      </c>
      <c r="C779">
        <f t="shared" si="37"/>
        <v>53200001</v>
      </c>
      <c r="D779">
        <f t="shared" si="38"/>
        <v>1</v>
      </c>
      <c r="E779" t="str">
        <f t="shared" ca="1" si="36"/>
        <v>shifted orders shipped</v>
      </c>
      <c r="F779" t="s">
        <v>3539</v>
      </c>
      <c r="G779" t="s">
        <v>335</v>
      </c>
      <c r="H779" t="s">
        <v>2544</v>
      </c>
      <c r="I779" s="6">
        <v>44008.586701388886</v>
      </c>
      <c r="J779" t="s">
        <v>16</v>
      </c>
      <c r="K779" s="6">
        <v>44013.283819444441</v>
      </c>
      <c r="M779" t="s">
        <v>4540</v>
      </c>
      <c r="N779" t="s">
        <v>4541</v>
      </c>
      <c r="O779" t="s">
        <v>905</v>
      </c>
      <c r="Q779" t="s">
        <v>797</v>
      </c>
      <c r="R779" t="s">
        <v>365</v>
      </c>
      <c r="S779">
        <v>94595</v>
      </c>
      <c r="T779" t="s">
        <v>338</v>
      </c>
      <c r="U779" t="s">
        <v>530</v>
      </c>
      <c r="W779" t="s">
        <v>4542</v>
      </c>
      <c r="Z779" t="s">
        <v>4540</v>
      </c>
      <c r="AA779" t="s">
        <v>4541</v>
      </c>
      <c r="AB779" t="s">
        <v>905</v>
      </c>
      <c r="AD779" t="s">
        <v>797</v>
      </c>
      <c r="AE779" t="s">
        <v>365</v>
      </c>
      <c r="AF779">
        <v>94595</v>
      </c>
      <c r="AG779" t="s">
        <v>338</v>
      </c>
      <c r="AH779" t="s">
        <v>530</v>
      </c>
      <c r="AJ779" t="s">
        <v>4542</v>
      </c>
      <c r="AL779" t="s">
        <v>339</v>
      </c>
      <c r="AM779">
        <v>1</v>
      </c>
      <c r="AN779">
        <v>1</v>
      </c>
      <c r="AO779">
        <v>15189</v>
      </c>
      <c r="AQ779">
        <v>123906</v>
      </c>
      <c r="AR779">
        <v>53200001</v>
      </c>
      <c r="AS779" t="s">
        <v>973</v>
      </c>
      <c r="AT779" t="s">
        <v>50</v>
      </c>
      <c r="AW779" t="s">
        <v>340</v>
      </c>
      <c r="AX779" t="s">
        <v>340</v>
      </c>
      <c r="AY779" t="s">
        <v>357</v>
      </c>
      <c r="AZ779" t="s">
        <v>363</v>
      </c>
      <c r="BY779" t="s">
        <v>342</v>
      </c>
      <c r="EQ779">
        <v>252156</v>
      </c>
      <c r="ER779" t="s">
        <v>2545</v>
      </c>
      <c r="EV779">
        <v>17284566</v>
      </c>
      <c r="EW779">
        <v>928</v>
      </c>
      <c r="EX779">
        <v>219046</v>
      </c>
      <c r="EY779" t="s">
        <v>4543</v>
      </c>
      <c r="EZ779">
        <v>1</v>
      </c>
      <c r="FC779">
        <v>95071</v>
      </c>
      <c r="FD779" t="s">
        <v>1477</v>
      </c>
    </row>
    <row r="780" spans="1:160" x14ac:dyDescent="0.3">
      <c r="A780" t="str">
        <f>VLOOKUP(B780,Table2[],3,FALSE)</f>
        <v>Digital</v>
      </c>
      <c r="B780" t="str">
        <f>IF(OR(ISNUMBER(FIND("QVC",Z780)),ISNUMBER(FIND("QVC",AL780))),"QVC",IF(OR(ISNUMBER(FIND("NCO",H780)),ISNUMBER(FIND("NCO",Y780))), "NCO", IF(AL780="consumer","PMD.com",VLOOKUP(LEFT(H780,2),Tables!$E$1:$F$11,2,FALSE))))</f>
        <v>PMD.com</v>
      </c>
      <c r="C780">
        <f t="shared" si="37"/>
        <v>51070001</v>
      </c>
      <c r="D780">
        <f t="shared" si="38"/>
        <v>2</v>
      </c>
      <c r="E780" t="str">
        <f t="shared" ca="1" si="36"/>
        <v>shifted orders shipped</v>
      </c>
      <c r="F780" t="s">
        <v>3539</v>
      </c>
      <c r="G780" t="s">
        <v>335</v>
      </c>
      <c r="H780" t="s">
        <v>3342</v>
      </c>
      <c r="I780" s="6">
        <v>44011.506423611114</v>
      </c>
      <c r="J780" t="s">
        <v>16</v>
      </c>
      <c r="K780" s="6">
        <v>44013.283888888887</v>
      </c>
      <c r="M780" t="s">
        <v>1581</v>
      </c>
      <c r="N780" t="s">
        <v>1582</v>
      </c>
      <c r="Q780" t="s">
        <v>1583</v>
      </c>
      <c r="R780" t="s">
        <v>365</v>
      </c>
      <c r="S780">
        <v>959287412</v>
      </c>
      <c r="T780" t="s">
        <v>338</v>
      </c>
      <c r="U780" t="s">
        <v>530</v>
      </c>
      <c r="Z780" t="s">
        <v>1581</v>
      </c>
      <c r="AA780" t="s">
        <v>1582</v>
      </c>
      <c r="AD780" t="s">
        <v>1583</v>
      </c>
      <c r="AE780" t="s">
        <v>365</v>
      </c>
      <c r="AF780">
        <v>959287412</v>
      </c>
      <c r="AG780" t="s">
        <v>338</v>
      </c>
      <c r="AH780" t="s">
        <v>530</v>
      </c>
      <c r="AL780" t="s">
        <v>339</v>
      </c>
      <c r="AM780">
        <v>2</v>
      </c>
      <c r="AN780">
        <v>2</v>
      </c>
      <c r="AO780">
        <v>10147</v>
      </c>
      <c r="AQ780">
        <v>124429</v>
      </c>
      <c r="AR780">
        <v>51070001</v>
      </c>
      <c r="AS780" t="s">
        <v>1886</v>
      </c>
      <c r="AT780" t="s">
        <v>45</v>
      </c>
      <c r="AW780" t="s">
        <v>343</v>
      </c>
      <c r="BY780" t="s">
        <v>342</v>
      </c>
      <c r="EQ780">
        <v>251956</v>
      </c>
      <c r="ER780" t="s">
        <v>3343</v>
      </c>
      <c r="EV780">
        <v>17285859</v>
      </c>
      <c r="EW780">
        <v>928</v>
      </c>
      <c r="EX780">
        <v>220413</v>
      </c>
      <c r="EY780" t="s">
        <v>4544</v>
      </c>
      <c r="EZ780">
        <v>1</v>
      </c>
      <c r="FC780">
        <v>51070001</v>
      </c>
      <c r="FD780" t="s">
        <v>45</v>
      </c>
    </row>
    <row r="781" spans="1:160" x14ac:dyDescent="0.3">
      <c r="A781" t="str">
        <f>VLOOKUP(B781,Table2[],3,FALSE)</f>
        <v>Digital</v>
      </c>
      <c r="B781" t="str">
        <f>IF(OR(ISNUMBER(FIND("QVC",Z781)),ISNUMBER(FIND("QVC",AL781))),"QVC",IF(OR(ISNUMBER(FIND("NCO",H781)),ISNUMBER(FIND("NCO",Y781))), "NCO", IF(AL781="consumer","PMD.com",VLOOKUP(LEFT(H781,2),Tables!$E$1:$F$11,2,FALSE))))</f>
        <v>PMD.com</v>
      </c>
      <c r="C781">
        <f t="shared" si="37"/>
        <v>52430001</v>
      </c>
      <c r="D781">
        <f t="shared" si="38"/>
        <v>1</v>
      </c>
      <c r="E781" t="str">
        <f t="shared" ca="1" si="36"/>
        <v>shifted orders shipped</v>
      </c>
      <c r="F781" t="s">
        <v>3539</v>
      </c>
      <c r="G781" t="s">
        <v>335</v>
      </c>
      <c r="H781" t="s">
        <v>2474</v>
      </c>
      <c r="I781" s="6">
        <v>44007.489988425928</v>
      </c>
      <c r="J781" t="s">
        <v>16</v>
      </c>
      <c r="K781" s="6">
        <v>44013.283958333333</v>
      </c>
      <c r="M781" t="s">
        <v>4545</v>
      </c>
      <c r="N781" t="s">
        <v>4546</v>
      </c>
      <c r="Q781" t="s">
        <v>433</v>
      </c>
      <c r="R781" t="s">
        <v>376</v>
      </c>
      <c r="S781">
        <v>75228</v>
      </c>
      <c r="T781" t="s">
        <v>338</v>
      </c>
      <c r="U781" t="s">
        <v>530</v>
      </c>
      <c r="W781" t="s">
        <v>4547</v>
      </c>
      <c r="Z781" t="s">
        <v>4545</v>
      </c>
      <c r="AA781" t="s">
        <v>4548</v>
      </c>
      <c r="AD781" t="s">
        <v>1334</v>
      </c>
      <c r="AE781" t="s">
        <v>450</v>
      </c>
      <c r="AF781">
        <v>83455</v>
      </c>
      <c r="AG781" t="s">
        <v>338</v>
      </c>
      <c r="AH781" t="s">
        <v>530</v>
      </c>
      <c r="AJ781" t="s">
        <v>4547</v>
      </c>
      <c r="AL781" t="s">
        <v>339</v>
      </c>
      <c r="AM781">
        <v>1</v>
      </c>
      <c r="AN781">
        <v>1</v>
      </c>
      <c r="AO781">
        <v>12063</v>
      </c>
      <c r="AQ781">
        <v>127155</v>
      </c>
      <c r="AR781">
        <v>52430001</v>
      </c>
      <c r="AS781" t="s">
        <v>927</v>
      </c>
      <c r="AT781" t="s">
        <v>75</v>
      </c>
      <c r="AW781" t="s">
        <v>340</v>
      </c>
      <c r="AX781" t="s">
        <v>340</v>
      </c>
      <c r="AY781" t="s">
        <v>357</v>
      </c>
      <c r="AZ781" t="s">
        <v>363</v>
      </c>
      <c r="BY781" t="s">
        <v>342</v>
      </c>
      <c r="EQ781">
        <v>249990</v>
      </c>
      <c r="ER781" t="s">
        <v>2475</v>
      </c>
      <c r="EV781">
        <v>17284502</v>
      </c>
      <c r="EW781">
        <v>928</v>
      </c>
      <c r="EX781">
        <v>212953</v>
      </c>
      <c r="EY781" t="s">
        <v>4549</v>
      </c>
      <c r="EZ781">
        <v>1</v>
      </c>
      <c r="FC781">
        <v>52430001</v>
      </c>
      <c r="FD781" t="s">
        <v>75</v>
      </c>
    </row>
    <row r="782" spans="1:160" x14ac:dyDescent="0.3">
      <c r="A782" t="str">
        <f>VLOOKUP(B782,Table2[],3,FALSE)</f>
        <v>Digital</v>
      </c>
      <c r="B782" t="str">
        <f>IF(OR(ISNUMBER(FIND("QVC",Z782)),ISNUMBER(FIND("QVC",AL782))),"QVC",IF(OR(ISNUMBER(FIND("NCO",H782)),ISNUMBER(FIND("NCO",Y782))), "NCO", IF(AL782="consumer","PMD.com",VLOOKUP(LEFT(H782,2),Tables!$E$1:$F$11,2,FALSE))))</f>
        <v>PMD.com</v>
      </c>
      <c r="C782">
        <f t="shared" si="37"/>
        <v>5342</v>
      </c>
      <c r="D782">
        <f t="shared" si="38"/>
        <v>1</v>
      </c>
      <c r="E782" t="str">
        <f t="shared" ca="1" si="36"/>
        <v>shifted orders shipped</v>
      </c>
      <c r="F782" t="s">
        <v>3539</v>
      </c>
      <c r="G782" t="s">
        <v>335</v>
      </c>
      <c r="H782" t="s">
        <v>2474</v>
      </c>
      <c r="I782" s="6">
        <v>44007.489988425928</v>
      </c>
      <c r="J782" t="s">
        <v>16</v>
      </c>
      <c r="K782" s="6">
        <v>44013.283958333333</v>
      </c>
      <c r="M782" t="s">
        <v>4545</v>
      </c>
      <c r="N782" t="s">
        <v>4546</v>
      </c>
      <c r="Q782" t="s">
        <v>433</v>
      </c>
      <c r="R782" t="s">
        <v>376</v>
      </c>
      <c r="S782">
        <v>75228</v>
      </c>
      <c r="T782" t="s">
        <v>338</v>
      </c>
      <c r="U782" t="s">
        <v>530</v>
      </c>
      <c r="W782" t="s">
        <v>4547</v>
      </c>
      <c r="Z782" t="s">
        <v>4545</v>
      </c>
      <c r="AA782" t="s">
        <v>4548</v>
      </c>
      <c r="AD782" t="s">
        <v>1334</v>
      </c>
      <c r="AE782" t="s">
        <v>450</v>
      </c>
      <c r="AF782">
        <v>83455</v>
      </c>
      <c r="AG782" t="s">
        <v>338</v>
      </c>
      <c r="AH782" t="s">
        <v>530</v>
      </c>
      <c r="AJ782" t="s">
        <v>4547</v>
      </c>
      <c r="AL782" t="s">
        <v>339</v>
      </c>
      <c r="AM782">
        <v>1</v>
      </c>
      <c r="AN782">
        <v>1</v>
      </c>
      <c r="AO782">
        <v>13280</v>
      </c>
      <c r="AQ782">
        <v>123849</v>
      </c>
      <c r="AR782">
        <v>5342</v>
      </c>
      <c r="AS782" t="s">
        <v>1746</v>
      </c>
      <c r="AT782" t="s">
        <v>149</v>
      </c>
      <c r="AW782" t="s">
        <v>340</v>
      </c>
      <c r="AX782" t="s">
        <v>340</v>
      </c>
      <c r="AY782" t="s">
        <v>345</v>
      </c>
      <c r="AZ782" t="s">
        <v>346</v>
      </c>
      <c r="BY782" t="s">
        <v>342</v>
      </c>
      <c r="EQ782">
        <v>243408</v>
      </c>
      <c r="ER782" t="s">
        <v>2475</v>
      </c>
      <c r="EV782">
        <v>17284502</v>
      </c>
      <c r="EW782">
        <v>928</v>
      </c>
      <c r="EX782">
        <v>212953</v>
      </c>
      <c r="EY782" t="s">
        <v>4549</v>
      </c>
      <c r="EZ782">
        <v>1</v>
      </c>
      <c r="FC782">
        <v>5342</v>
      </c>
      <c r="FD782" t="s">
        <v>149</v>
      </c>
    </row>
    <row r="783" spans="1:160" x14ac:dyDescent="0.3">
      <c r="A783" t="str">
        <f>VLOOKUP(B783,Table2[],3,FALSE)</f>
        <v>Digital</v>
      </c>
      <c r="B783" t="str">
        <f>IF(OR(ISNUMBER(FIND("QVC",Z783)),ISNUMBER(FIND("QVC",AL783))),"QVC",IF(OR(ISNUMBER(FIND("NCO",H783)),ISNUMBER(FIND("NCO",Y783))), "NCO", IF(AL783="consumer","PMD.com",VLOOKUP(LEFT(H783,2),Tables!$E$1:$F$11,2,FALSE))))</f>
        <v>PMD.com</v>
      </c>
      <c r="C783">
        <f t="shared" si="37"/>
        <v>51090061</v>
      </c>
      <c r="D783">
        <f t="shared" si="38"/>
        <v>1</v>
      </c>
      <c r="E783" t="str">
        <f t="shared" ca="1" si="36"/>
        <v>shifted orders shipped</v>
      </c>
      <c r="F783" t="s">
        <v>3539</v>
      </c>
      <c r="G783" t="s">
        <v>335</v>
      </c>
      <c r="H783" t="s">
        <v>3312</v>
      </c>
      <c r="I783" s="6">
        <v>44011.489039351851</v>
      </c>
      <c r="J783" t="s">
        <v>16</v>
      </c>
      <c r="K783" s="6">
        <v>44013.284074074072</v>
      </c>
      <c r="M783" t="s">
        <v>4550</v>
      </c>
      <c r="N783" t="s">
        <v>4551</v>
      </c>
      <c r="O783" t="s">
        <v>664</v>
      </c>
      <c r="Q783" t="s">
        <v>1978</v>
      </c>
      <c r="R783" t="s">
        <v>377</v>
      </c>
      <c r="S783" t="s">
        <v>4552</v>
      </c>
      <c r="T783" t="s">
        <v>338</v>
      </c>
      <c r="U783" t="s">
        <v>530</v>
      </c>
      <c r="W783" t="s">
        <v>4553</v>
      </c>
      <c r="Z783" t="s">
        <v>4550</v>
      </c>
      <c r="AA783" t="s">
        <v>4551</v>
      </c>
      <c r="AB783" t="s">
        <v>664</v>
      </c>
      <c r="AD783" t="s">
        <v>1978</v>
      </c>
      <c r="AE783" t="s">
        <v>377</v>
      </c>
      <c r="AF783" t="s">
        <v>4552</v>
      </c>
      <c r="AG783" t="s">
        <v>338</v>
      </c>
      <c r="AH783" t="s">
        <v>530</v>
      </c>
      <c r="AJ783" t="s">
        <v>4553</v>
      </c>
      <c r="AL783" t="s">
        <v>339</v>
      </c>
      <c r="AM783">
        <v>1</v>
      </c>
      <c r="AN783">
        <v>1</v>
      </c>
      <c r="AO783">
        <v>8078</v>
      </c>
      <c r="AQ783">
        <v>124010</v>
      </c>
      <c r="AR783">
        <v>51090061</v>
      </c>
      <c r="AS783" t="s">
        <v>2688</v>
      </c>
      <c r="AT783" t="s">
        <v>122</v>
      </c>
      <c r="AW783" t="s">
        <v>340</v>
      </c>
      <c r="AX783" t="s">
        <v>340</v>
      </c>
      <c r="AY783" t="s">
        <v>357</v>
      </c>
      <c r="AZ783" t="s">
        <v>363</v>
      </c>
      <c r="BY783" t="s">
        <v>342</v>
      </c>
      <c r="EQ783">
        <v>252774</v>
      </c>
      <c r="ER783" t="s">
        <v>3313</v>
      </c>
      <c r="EV783">
        <v>17285843</v>
      </c>
      <c r="EW783">
        <v>928</v>
      </c>
      <c r="EX783">
        <v>220398</v>
      </c>
      <c r="EY783" t="s">
        <v>4554</v>
      </c>
      <c r="EZ783">
        <v>1</v>
      </c>
      <c r="FC783">
        <v>51090061</v>
      </c>
      <c r="FD783" t="s">
        <v>122</v>
      </c>
    </row>
    <row r="784" spans="1:160" x14ac:dyDescent="0.3">
      <c r="A784" t="str">
        <f>VLOOKUP(B784,Table2[],3,FALSE)</f>
        <v>Digital</v>
      </c>
      <c r="B784" t="str">
        <f>IF(OR(ISNUMBER(FIND("QVC",Z784)),ISNUMBER(FIND("QVC",AL784))),"QVC",IF(OR(ISNUMBER(FIND("NCO",H784)),ISNUMBER(FIND("NCO",Y784))), "NCO", IF(AL784="consumer","PMD.com",VLOOKUP(LEFT(H784,2),Tables!$E$1:$F$11,2,FALSE))))</f>
        <v>PMD.com</v>
      </c>
      <c r="C784">
        <f t="shared" si="37"/>
        <v>5341</v>
      </c>
      <c r="D784">
        <f t="shared" si="38"/>
        <v>1</v>
      </c>
      <c r="E784" t="str">
        <f t="shared" ca="1" si="36"/>
        <v>shifted orders shipped</v>
      </c>
      <c r="F784" t="s">
        <v>3539</v>
      </c>
      <c r="G784" t="s">
        <v>335</v>
      </c>
      <c r="H784" t="s">
        <v>2538</v>
      </c>
      <c r="I784" s="6">
        <v>44008.574976851851</v>
      </c>
      <c r="J784" t="s">
        <v>16</v>
      </c>
      <c r="K784" s="6">
        <v>44013.284120370372</v>
      </c>
      <c r="M784" t="s">
        <v>4555</v>
      </c>
      <c r="N784" t="s">
        <v>4556</v>
      </c>
      <c r="Q784" t="s">
        <v>4557</v>
      </c>
      <c r="R784" t="s">
        <v>375</v>
      </c>
      <c r="S784">
        <v>60047</v>
      </c>
      <c r="T784" t="s">
        <v>338</v>
      </c>
      <c r="U784" t="s">
        <v>530</v>
      </c>
      <c r="W784" t="s">
        <v>4558</v>
      </c>
      <c r="Z784" t="s">
        <v>4555</v>
      </c>
      <c r="AA784" t="s">
        <v>4556</v>
      </c>
      <c r="AD784" t="s">
        <v>4557</v>
      </c>
      <c r="AE784" t="s">
        <v>375</v>
      </c>
      <c r="AF784">
        <v>60047</v>
      </c>
      <c r="AG784" t="s">
        <v>338</v>
      </c>
      <c r="AH784" t="s">
        <v>530</v>
      </c>
      <c r="AJ784" t="s">
        <v>4558</v>
      </c>
      <c r="AL784" t="s">
        <v>339</v>
      </c>
      <c r="AM784">
        <v>1</v>
      </c>
      <c r="AN784">
        <v>1</v>
      </c>
      <c r="AO784">
        <v>15156</v>
      </c>
      <c r="AQ784">
        <v>124187</v>
      </c>
      <c r="AR784">
        <v>5341</v>
      </c>
      <c r="AS784" t="s">
        <v>831</v>
      </c>
      <c r="AT784" t="s">
        <v>82</v>
      </c>
      <c r="AW784" t="s">
        <v>340</v>
      </c>
      <c r="AX784" t="s">
        <v>340</v>
      </c>
      <c r="AY784" t="s">
        <v>345</v>
      </c>
      <c r="AZ784" t="s">
        <v>346</v>
      </c>
      <c r="BY784" t="s">
        <v>342</v>
      </c>
      <c r="EQ784">
        <v>244247</v>
      </c>
      <c r="ER784" t="s">
        <v>2539</v>
      </c>
      <c r="EV784">
        <v>17284563</v>
      </c>
      <c r="EW784">
        <v>928</v>
      </c>
      <c r="EX784">
        <v>219043</v>
      </c>
      <c r="EY784" t="s">
        <v>4559</v>
      </c>
      <c r="EZ784">
        <v>1</v>
      </c>
      <c r="FC784">
        <v>95292</v>
      </c>
      <c r="FD784" t="s">
        <v>511</v>
      </c>
    </row>
    <row r="785" spans="1:160" x14ac:dyDescent="0.3">
      <c r="A785" t="str">
        <f>VLOOKUP(B785,Table2[],3,FALSE)</f>
        <v>Digital</v>
      </c>
      <c r="B785" t="str">
        <f>IF(OR(ISNUMBER(FIND("QVC",Z785)),ISNUMBER(FIND("QVC",AL785))),"QVC",IF(OR(ISNUMBER(FIND("NCO",H785)),ISNUMBER(FIND("NCO",Y785))), "NCO", IF(AL785="consumer","PMD.com",VLOOKUP(LEFT(H785,2),Tables!$E$1:$F$11,2,FALSE))))</f>
        <v>PMD.com</v>
      </c>
      <c r="C785">
        <f t="shared" si="37"/>
        <v>52430001</v>
      </c>
      <c r="D785">
        <f t="shared" si="38"/>
        <v>1</v>
      </c>
      <c r="E785" t="str">
        <f t="shared" ca="1" si="36"/>
        <v>shifted orders shipped</v>
      </c>
      <c r="F785" t="s">
        <v>3539</v>
      </c>
      <c r="G785" t="s">
        <v>335</v>
      </c>
      <c r="H785" t="s">
        <v>2538</v>
      </c>
      <c r="I785" s="6">
        <v>44008.574976851851</v>
      </c>
      <c r="J785" t="s">
        <v>16</v>
      </c>
      <c r="K785" s="6">
        <v>44013.284120370372</v>
      </c>
      <c r="M785" t="s">
        <v>4555</v>
      </c>
      <c r="N785" t="s">
        <v>4556</v>
      </c>
      <c r="Q785" t="s">
        <v>4557</v>
      </c>
      <c r="R785" t="s">
        <v>375</v>
      </c>
      <c r="S785">
        <v>60047</v>
      </c>
      <c r="T785" t="s">
        <v>338</v>
      </c>
      <c r="U785" t="s">
        <v>530</v>
      </c>
      <c r="W785" t="s">
        <v>4558</v>
      </c>
      <c r="Z785" t="s">
        <v>4555</v>
      </c>
      <c r="AA785" t="s">
        <v>4556</v>
      </c>
      <c r="AD785" t="s">
        <v>4557</v>
      </c>
      <c r="AE785" t="s">
        <v>375</v>
      </c>
      <c r="AF785">
        <v>60047</v>
      </c>
      <c r="AG785" t="s">
        <v>338</v>
      </c>
      <c r="AH785" t="s">
        <v>530</v>
      </c>
      <c r="AJ785" t="s">
        <v>4558</v>
      </c>
      <c r="AL785" t="s">
        <v>339</v>
      </c>
      <c r="AM785">
        <v>1</v>
      </c>
      <c r="AN785">
        <v>1</v>
      </c>
      <c r="AO785">
        <v>12063</v>
      </c>
      <c r="AQ785">
        <v>127155</v>
      </c>
      <c r="AR785">
        <v>52430001</v>
      </c>
      <c r="AS785" t="s">
        <v>927</v>
      </c>
      <c r="AT785" t="s">
        <v>75</v>
      </c>
      <c r="AW785" t="s">
        <v>340</v>
      </c>
      <c r="AX785" t="s">
        <v>340</v>
      </c>
      <c r="AY785" t="s">
        <v>357</v>
      </c>
      <c r="AZ785" t="s">
        <v>363</v>
      </c>
      <c r="BY785" t="s">
        <v>342</v>
      </c>
      <c r="EQ785">
        <v>249990</v>
      </c>
      <c r="ER785" t="s">
        <v>2539</v>
      </c>
      <c r="EV785">
        <v>17284563</v>
      </c>
      <c r="EW785">
        <v>928</v>
      </c>
      <c r="EX785">
        <v>219043</v>
      </c>
      <c r="EY785" t="s">
        <v>4559</v>
      </c>
      <c r="EZ785">
        <v>1</v>
      </c>
      <c r="FC785">
        <v>95292</v>
      </c>
      <c r="FD785" t="s">
        <v>511</v>
      </c>
    </row>
    <row r="786" spans="1:160" x14ac:dyDescent="0.3">
      <c r="A786" t="str">
        <f>VLOOKUP(B786,Table2[],3,FALSE)</f>
        <v>Digital</v>
      </c>
      <c r="B786" t="str">
        <f>IF(OR(ISNUMBER(FIND("QVC",Z786)),ISNUMBER(FIND("QVC",AL786))),"QVC",IF(OR(ISNUMBER(FIND("NCO",H786)),ISNUMBER(FIND("NCO",Y786))), "NCO", IF(AL786="consumer","PMD.com",VLOOKUP(LEFT(H786,2),Tables!$E$1:$F$11,2,FALSE))))</f>
        <v>PMD.com</v>
      </c>
      <c r="C786">
        <f t="shared" si="37"/>
        <v>51090001</v>
      </c>
      <c r="D786">
        <f t="shared" si="38"/>
        <v>1</v>
      </c>
      <c r="E786" t="str">
        <f t="shared" ca="1" si="36"/>
        <v>shifted orders shipped</v>
      </c>
      <c r="F786" t="s">
        <v>3539</v>
      </c>
      <c r="G786" t="s">
        <v>335</v>
      </c>
      <c r="H786" t="s">
        <v>2538</v>
      </c>
      <c r="I786" s="6">
        <v>44008.574976851851</v>
      </c>
      <c r="J786" t="s">
        <v>16</v>
      </c>
      <c r="K786" s="6">
        <v>44013.284120370372</v>
      </c>
      <c r="M786" t="s">
        <v>4555</v>
      </c>
      <c r="N786" t="s">
        <v>4556</v>
      </c>
      <c r="Q786" t="s">
        <v>4557</v>
      </c>
      <c r="R786" t="s">
        <v>375</v>
      </c>
      <c r="S786">
        <v>60047</v>
      </c>
      <c r="T786" t="s">
        <v>338</v>
      </c>
      <c r="U786" t="s">
        <v>530</v>
      </c>
      <c r="W786" t="s">
        <v>4558</v>
      </c>
      <c r="Z786" t="s">
        <v>4555</v>
      </c>
      <c r="AA786" t="s">
        <v>4556</v>
      </c>
      <c r="AD786" t="s">
        <v>4557</v>
      </c>
      <c r="AE786" t="s">
        <v>375</v>
      </c>
      <c r="AF786">
        <v>60047</v>
      </c>
      <c r="AG786" t="s">
        <v>338</v>
      </c>
      <c r="AH786" t="s">
        <v>530</v>
      </c>
      <c r="AJ786" t="s">
        <v>4558</v>
      </c>
      <c r="AL786" t="s">
        <v>339</v>
      </c>
      <c r="AM786">
        <v>1</v>
      </c>
      <c r="AN786">
        <v>1</v>
      </c>
      <c r="AO786">
        <v>4885</v>
      </c>
      <c r="AQ786">
        <v>124202</v>
      </c>
      <c r="AR786">
        <v>51090001</v>
      </c>
      <c r="AS786" t="s">
        <v>1986</v>
      </c>
      <c r="AT786" t="s">
        <v>60</v>
      </c>
      <c r="AW786" t="s">
        <v>340</v>
      </c>
      <c r="AX786" t="s">
        <v>340</v>
      </c>
      <c r="AY786" t="s">
        <v>357</v>
      </c>
      <c r="AZ786" t="s">
        <v>361</v>
      </c>
      <c r="BY786" t="s">
        <v>342</v>
      </c>
      <c r="EQ786">
        <v>250831</v>
      </c>
      <c r="ER786" t="s">
        <v>2539</v>
      </c>
      <c r="EV786">
        <v>17284563</v>
      </c>
      <c r="EW786">
        <v>928</v>
      </c>
      <c r="EX786">
        <v>219043</v>
      </c>
      <c r="EY786" t="s">
        <v>4559</v>
      </c>
      <c r="EZ786">
        <v>1</v>
      </c>
      <c r="FC786">
        <v>95292</v>
      </c>
      <c r="FD786" t="s">
        <v>511</v>
      </c>
    </row>
    <row r="787" spans="1:160" x14ac:dyDescent="0.3">
      <c r="A787" t="str">
        <f>VLOOKUP(B787,Table2[],3,FALSE)</f>
        <v>Digital</v>
      </c>
      <c r="B787" t="str">
        <f>IF(OR(ISNUMBER(FIND("QVC",Z787)),ISNUMBER(FIND("QVC",AL787))),"QVC",IF(OR(ISNUMBER(FIND("NCO",H787)),ISNUMBER(FIND("NCO",Y787))), "NCO", IF(AL787="consumer","PMD.com",VLOOKUP(LEFT(H787,2),Tables!$E$1:$F$11,2,FALSE))))</f>
        <v>PMD.com</v>
      </c>
      <c r="C787">
        <f t="shared" si="37"/>
        <v>53440001</v>
      </c>
      <c r="D787">
        <f t="shared" si="38"/>
        <v>1</v>
      </c>
      <c r="E787" t="str">
        <f t="shared" ca="1" si="36"/>
        <v>shifted orders shipped</v>
      </c>
      <c r="F787" t="s">
        <v>3539</v>
      </c>
      <c r="G787" t="s">
        <v>335</v>
      </c>
      <c r="H787" t="s">
        <v>2492</v>
      </c>
      <c r="I787" s="6">
        <v>44008.533182870371</v>
      </c>
      <c r="J787" t="s">
        <v>16</v>
      </c>
      <c r="K787" s="6">
        <v>44013.284166666665</v>
      </c>
      <c r="M787" t="s">
        <v>4560</v>
      </c>
      <c r="N787" t="s">
        <v>4561</v>
      </c>
      <c r="Q787" t="s">
        <v>4562</v>
      </c>
      <c r="R787" t="s">
        <v>378</v>
      </c>
      <c r="S787">
        <v>48304</v>
      </c>
      <c r="T787" t="s">
        <v>338</v>
      </c>
      <c r="U787" t="s">
        <v>530</v>
      </c>
      <c r="W787" t="s">
        <v>4563</v>
      </c>
      <c r="Z787" t="s">
        <v>4560</v>
      </c>
      <c r="AA787" t="s">
        <v>4561</v>
      </c>
      <c r="AD787" t="s">
        <v>4562</v>
      </c>
      <c r="AE787" t="s">
        <v>378</v>
      </c>
      <c r="AF787">
        <v>48304</v>
      </c>
      <c r="AG787" t="s">
        <v>338</v>
      </c>
      <c r="AH787" t="s">
        <v>530</v>
      </c>
      <c r="AJ787" t="s">
        <v>4563</v>
      </c>
      <c r="AL787" t="s">
        <v>339</v>
      </c>
      <c r="AM787">
        <v>1</v>
      </c>
      <c r="AN787">
        <v>1</v>
      </c>
      <c r="AO787">
        <v>7642</v>
      </c>
      <c r="AQ787">
        <v>124700</v>
      </c>
      <c r="AR787">
        <v>53440001</v>
      </c>
      <c r="AS787" t="s">
        <v>1240</v>
      </c>
      <c r="AT787" t="s">
        <v>116</v>
      </c>
      <c r="AW787" t="s">
        <v>340</v>
      </c>
      <c r="AX787" t="s">
        <v>340</v>
      </c>
      <c r="AY787" t="s">
        <v>345</v>
      </c>
      <c r="AZ787" t="s">
        <v>345</v>
      </c>
      <c r="BY787" t="s">
        <v>342</v>
      </c>
      <c r="EQ787">
        <v>252960</v>
      </c>
      <c r="ER787" t="s">
        <v>2493</v>
      </c>
      <c r="EV787">
        <v>17284511</v>
      </c>
      <c r="EW787">
        <v>928</v>
      </c>
      <c r="EX787">
        <v>219005</v>
      </c>
      <c r="EY787">
        <v>9.2748999964335493E+25</v>
      </c>
      <c r="EZ787">
        <v>1</v>
      </c>
      <c r="FC787">
        <v>53440001</v>
      </c>
      <c r="FD787" t="s">
        <v>116</v>
      </c>
    </row>
    <row r="788" spans="1:160" x14ac:dyDescent="0.3">
      <c r="A788" t="str">
        <f>VLOOKUP(B788,Table2[],3,FALSE)</f>
        <v>Digital</v>
      </c>
      <c r="B788" t="str">
        <f>IF(OR(ISNUMBER(FIND("QVC",Z788)),ISNUMBER(FIND("QVC",AL788))),"QVC",IF(OR(ISNUMBER(FIND("NCO",H788)),ISNUMBER(FIND("NCO",Y788))), "NCO", IF(AL788="consumer","PMD.com",VLOOKUP(LEFT(H788,2),Tables!$E$1:$F$11,2,FALSE))))</f>
        <v>PMD.com</v>
      </c>
      <c r="C788">
        <f t="shared" si="37"/>
        <v>52430001</v>
      </c>
      <c r="D788">
        <f t="shared" si="38"/>
        <v>1</v>
      </c>
      <c r="E788" t="str">
        <f t="shared" ca="1" si="36"/>
        <v>shifted orders shipped</v>
      </c>
      <c r="F788" t="s">
        <v>3539</v>
      </c>
      <c r="G788" t="s">
        <v>335</v>
      </c>
      <c r="H788" t="s">
        <v>2534</v>
      </c>
      <c r="I788" s="6">
        <v>44008.575057870374</v>
      </c>
      <c r="J788" t="s">
        <v>16</v>
      </c>
      <c r="K788" s="6">
        <v>44013.284375000003</v>
      </c>
      <c r="M788" t="s">
        <v>4564</v>
      </c>
      <c r="N788" t="s">
        <v>4565</v>
      </c>
      <c r="Q788" t="s">
        <v>1639</v>
      </c>
      <c r="R788" t="s">
        <v>442</v>
      </c>
      <c r="S788">
        <v>84124</v>
      </c>
      <c r="T788" t="s">
        <v>338</v>
      </c>
      <c r="U788" t="s">
        <v>530</v>
      </c>
      <c r="W788" t="s">
        <v>4566</v>
      </c>
      <c r="Z788" t="s">
        <v>4564</v>
      </c>
      <c r="AA788" t="s">
        <v>4565</v>
      </c>
      <c r="AD788" t="s">
        <v>1639</v>
      </c>
      <c r="AE788" t="s">
        <v>442</v>
      </c>
      <c r="AF788">
        <v>84124</v>
      </c>
      <c r="AG788" t="s">
        <v>338</v>
      </c>
      <c r="AH788" t="s">
        <v>530</v>
      </c>
      <c r="AJ788" t="s">
        <v>4566</v>
      </c>
      <c r="AL788" t="s">
        <v>339</v>
      </c>
      <c r="AM788">
        <v>1</v>
      </c>
      <c r="AN788">
        <v>1</v>
      </c>
      <c r="AO788">
        <v>12063</v>
      </c>
      <c r="AQ788">
        <v>127155</v>
      </c>
      <c r="AR788">
        <v>52430001</v>
      </c>
      <c r="AS788" t="s">
        <v>927</v>
      </c>
      <c r="AT788" t="s">
        <v>75</v>
      </c>
      <c r="AW788" t="s">
        <v>340</v>
      </c>
      <c r="AX788" t="s">
        <v>340</v>
      </c>
      <c r="AY788" t="s">
        <v>357</v>
      </c>
      <c r="AZ788" t="s">
        <v>363</v>
      </c>
      <c r="BY788" t="s">
        <v>342</v>
      </c>
      <c r="EQ788">
        <v>249990</v>
      </c>
      <c r="ER788" t="s">
        <v>2535</v>
      </c>
      <c r="EV788">
        <v>17284561</v>
      </c>
      <c r="EW788">
        <v>928</v>
      </c>
      <c r="EX788">
        <v>219041</v>
      </c>
      <c r="EY788" t="s">
        <v>4567</v>
      </c>
      <c r="EZ788">
        <v>1</v>
      </c>
      <c r="FC788">
        <v>52430001</v>
      </c>
      <c r="FD788" t="s">
        <v>75</v>
      </c>
    </row>
    <row r="789" spans="1:160" x14ac:dyDescent="0.3">
      <c r="A789" t="str">
        <f>VLOOKUP(B789,Table2[],3,FALSE)</f>
        <v>Digital</v>
      </c>
      <c r="B789" t="str">
        <f>IF(OR(ISNUMBER(FIND("QVC",Z789)),ISNUMBER(FIND("QVC",AL789))),"QVC",IF(OR(ISNUMBER(FIND("NCO",H789)),ISNUMBER(FIND("NCO",Y789))), "NCO", IF(AL789="consumer","PMD.com",VLOOKUP(LEFT(H789,2),Tables!$E$1:$F$11,2,FALSE))))</f>
        <v>PMD.com</v>
      </c>
      <c r="C789">
        <f t="shared" si="37"/>
        <v>52460001</v>
      </c>
      <c r="D789">
        <f t="shared" si="38"/>
        <v>1</v>
      </c>
      <c r="E789" t="str">
        <f t="shared" ca="1" si="36"/>
        <v>shifted orders shipped</v>
      </c>
      <c r="F789" t="s">
        <v>3539</v>
      </c>
      <c r="G789" t="s">
        <v>335</v>
      </c>
      <c r="H789" t="s">
        <v>2534</v>
      </c>
      <c r="I789" s="6">
        <v>44008.575057870374</v>
      </c>
      <c r="J789" t="s">
        <v>16</v>
      </c>
      <c r="K789" s="6">
        <v>44013.284375000003</v>
      </c>
      <c r="M789" t="s">
        <v>4564</v>
      </c>
      <c r="N789" t="s">
        <v>4565</v>
      </c>
      <c r="Q789" t="s">
        <v>1639</v>
      </c>
      <c r="R789" t="s">
        <v>442</v>
      </c>
      <c r="S789">
        <v>84124</v>
      </c>
      <c r="T789" t="s">
        <v>338</v>
      </c>
      <c r="U789" t="s">
        <v>530</v>
      </c>
      <c r="W789" t="s">
        <v>4566</v>
      </c>
      <c r="Z789" t="s">
        <v>4564</v>
      </c>
      <c r="AA789" t="s">
        <v>4565</v>
      </c>
      <c r="AD789" t="s">
        <v>1639</v>
      </c>
      <c r="AE789" t="s">
        <v>442</v>
      </c>
      <c r="AF789">
        <v>84124</v>
      </c>
      <c r="AG789" t="s">
        <v>338</v>
      </c>
      <c r="AH789" t="s">
        <v>530</v>
      </c>
      <c r="AJ789" t="s">
        <v>4566</v>
      </c>
      <c r="AL789" t="s">
        <v>339</v>
      </c>
      <c r="AM789">
        <v>1</v>
      </c>
      <c r="AN789">
        <v>1</v>
      </c>
      <c r="AO789">
        <v>14007</v>
      </c>
      <c r="AQ789">
        <v>127157</v>
      </c>
      <c r="AR789">
        <v>52460001</v>
      </c>
      <c r="AS789" t="s">
        <v>972</v>
      </c>
      <c r="AT789" t="s">
        <v>76</v>
      </c>
      <c r="AW789" t="s">
        <v>340</v>
      </c>
      <c r="AX789" t="s">
        <v>340</v>
      </c>
      <c r="AY789" t="s">
        <v>341</v>
      </c>
      <c r="AZ789">
        <v>0</v>
      </c>
      <c r="BY789" t="s">
        <v>342</v>
      </c>
      <c r="EQ789">
        <v>252044</v>
      </c>
      <c r="ER789" t="s">
        <v>2535</v>
      </c>
      <c r="EV789">
        <v>17284561</v>
      </c>
      <c r="EW789">
        <v>928</v>
      </c>
      <c r="EX789">
        <v>219041</v>
      </c>
      <c r="EY789" t="s">
        <v>4567</v>
      </c>
      <c r="EZ789">
        <v>1</v>
      </c>
      <c r="FC789">
        <v>52460001</v>
      </c>
      <c r="FD789" t="s">
        <v>76</v>
      </c>
    </row>
    <row r="790" spans="1:160" x14ac:dyDescent="0.3">
      <c r="A790" t="str">
        <f>VLOOKUP(B790,Table2[],3,FALSE)</f>
        <v>Digital</v>
      </c>
      <c r="B790" t="str">
        <f>IF(OR(ISNUMBER(FIND("QVC",Z790)),ISNUMBER(FIND("QVC",AL790))),"QVC",IF(OR(ISNUMBER(FIND("NCO",H790)),ISNUMBER(FIND("NCO",Y790))), "NCO", IF(AL790="consumer","PMD.com",VLOOKUP(LEFT(H790,2),Tables!$E$1:$F$11,2,FALSE))))</f>
        <v>PMD.com</v>
      </c>
      <c r="C790">
        <f t="shared" si="37"/>
        <v>52240001</v>
      </c>
      <c r="D790">
        <f t="shared" si="38"/>
        <v>1</v>
      </c>
      <c r="E790" t="str">
        <f t="shared" ca="1" si="36"/>
        <v>shifted orders shipped</v>
      </c>
      <c r="F790" t="s">
        <v>3539</v>
      </c>
      <c r="G790" t="s">
        <v>335</v>
      </c>
      <c r="H790" t="s">
        <v>3304</v>
      </c>
      <c r="I790" s="6">
        <v>44011.482766203706</v>
      </c>
      <c r="J790" t="s">
        <v>16</v>
      </c>
      <c r="K790" s="6">
        <v>44013.284421296295</v>
      </c>
      <c r="M790" t="s">
        <v>4568</v>
      </c>
      <c r="N790" t="s">
        <v>4569</v>
      </c>
      <c r="Q790" t="s">
        <v>1138</v>
      </c>
      <c r="R790" t="s">
        <v>460</v>
      </c>
      <c r="S790" t="s">
        <v>4570</v>
      </c>
      <c r="T790" t="s">
        <v>338</v>
      </c>
      <c r="U790" t="s">
        <v>530</v>
      </c>
      <c r="W790" t="s">
        <v>4571</v>
      </c>
      <c r="Z790" t="s">
        <v>4568</v>
      </c>
      <c r="AA790" t="s">
        <v>4569</v>
      </c>
      <c r="AD790" t="s">
        <v>1138</v>
      </c>
      <c r="AE790" t="s">
        <v>460</v>
      </c>
      <c r="AF790" t="s">
        <v>4570</v>
      </c>
      <c r="AG790" t="s">
        <v>338</v>
      </c>
      <c r="AH790" t="s">
        <v>530</v>
      </c>
      <c r="AJ790" t="s">
        <v>4571</v>
      </c>
      <c r="AL790" t="s">
        <v>339</v>
      </c>
      <c r="AM790">
        <v>1</v>
      </c>
      <c r="AN790">
        <v>1</v>
      </c>
      <c r="AO790">
        <v>5995</v>
      </c>
      <c r="AQ790">
        <v>124435</v>
      </c>
      <c r="AR790">
        <v>52240001</v>
      </c>
      <c r="AS790" t="s">
        <v>2387</v>
      </c>
      <c r="AT790" t="s">
        <v>108</v>
      </c>
      <c r="AW790" t="s">
        <v>340</v>
      </c>
      <c r="AX790" t="s">
        <v>340</v>
      </c>
      <c r="AY790" t="s">
        <v>341</v>
      </c>
      <c r="AZ790">
        <v>0</v>
      </c>
      <c r="BY790" t="s">
        <v>342</v>
      </c>
      <c r="EQ790">
        <v>253361</v>
      </c>
      <c r="ER790" t="s">
        <v>3305</v>
      </c>
      <c r="EV790">
        <v>17285839</v>
      </c>
      <c r="EW790">
        <v>928</v>
      </c>
      <c r="EX790">
        <v>220394</v>
      </c>
      <c r="EY790">
        <v>9.2748999964335493E+25</v>
      </c>
      <c r="EZ790">
        <v>1</v>
      </c>
      <c r="FC790">
        <v>52240001</v>
      </c>
      <c r="FD790" t="s">
        <v>108</v>
      </c>
    </row>
    <row r="791" spans="1:160" x14ac:dyDescent="0.3">
      <c r="A791" t="str">
        <f>VLOOKUP(B791,Table2[],3,FALSE)</f>
        <v>Digital</v>
      </c>
      <c r="B791" t="str">
        <f>IF(OR(ISNUMBER(FIND("QVC",Z791)),ISNUMBER(FIND("QVC",AL791))),"QVC",IF(OR(ISNUMBER(FIND("NCO",H791)),ISNUMBER(FIND("NCO",Y791))), "NCO", IF(AL791="consumer","PMD.com",VLOOKUP(LEFT(H791,2),Tables!$E$1:$F$11,2,FALSE))))</f>
        <v>PMD.com</v>
      </c>
      <c r="C791">
        <f t="shared" si="37"/>
        <v>55340001</v>
      </c>
      <c r="D791">
        <f t="shared" si="38"/>
        <v>1</v>
      </c>
      <c r="E791" t="str">
        <f t="shared" ca="1" si="36"/>
        <v>shifted orders shipped</v>
      </c>
      <c r="F791" t="s">
        <v>3539</v>
      </c>
      <c r="G791" t="s">
        <v>335</v>
      </c>
      <c r="H791" t="s">
        <v>3236</v>
      </c>
      <c r="I791" s="6">
        <v>44011.455497685187</v>
      </c>
      <c r="J791" t="s">
        <v>16</v>
      </c>
      <c r="K791" s="6">
        <v>44013.284641203703</v>
      </c>
      <c r="M791" t="s">
        <v>4572</v>
      </c>
      <c r="N791" t="s">
        <v>4573</v>
      </c>
      <c r="Q791" t="s">
        <v>961</v>
      </c>
      <c r="R791" t="s">
        <v>378</v>
      </c>
      <c r="S791" t="s">
        <v>4574</v>
      </c>
      <c r="T791" t="s">
        <v>338</v>
      </c>
      <c r="U791" t="s">
        <v>530</v>
      </c>
      <c r="W791" t="s">
        <v>4575</v>
      </c>
      <c r="Z791" t="s">
        <v>4572</v>
      </c>
      <c r="AA791" t="s">
        <v>4573</v>
      </c>
      <c r="AD791" t="s">
        <v>961</v>
      </c>
      <c r="AE791" t="s">
        <v>378</v>
      </c>
      <c r="AF791" t="s">
        <v>4574</v>
      </c>
      <c r="AG791" t="s">
        <v>338</v>
      </c>
      <c r="AH791" t="s">
        <v>530</v>
      </c>
      <c r="AJ791" t="s">
        <v>4575</v>
      </c>
      <c r="AL791" t="s">
        <v>339</v>
      </c>
      <c r="AM791">
        <v>1</v>
      </c>
      <c r="AN791">
        <v>1</v>
      </c>
      <c r="AO791">
        <v>8241</v>
      </c>
      <c r="AQ791">
        <v>124480</v>
      </c>
      <c r="AR791">
        <v>55340001</v>
      </c>
      <c r="AS791" t="s">
        <v>1955</v>
      </c>
      <c r="AT791" t="s">
        <v>71</v>
      </c>
      <c r="AW791" t="s">
        <v>343</v>
      </c>
      <c r="BY791" t="s">
        <v>342</v>
      </c>
      <c r="EQ791">
        <v>249139</v>
      </c>
      <c r="ER791" t="s">
        <v>3237</v>
      </c>
      <c r="EV791">
        <v>17285804</v>
      </c>
      <c r="EW791">
        <v>928</v>
      </c>
      <c r="EX791">
        <v>220360</v>
      </c>
      <c r="EY791">
        <v>9.2748999964335493E+25</v>
      </c>
      <c r="EZ791">
        <v>1</v>
      </c>
      <c r="FC791">
        <v>55340001</v>
      </c>
      <c r="FD791" t="s">
        <v>71</v>
      </c>
    </row>
    <row r="792" spans="1:160" x14ac:dyDescent="0.3">
      <c r="A792" t="str">
        <f>VLOOKUP(B792,Table2[],3,FALSE)</f>
        <v>Digital</v>
      </c>
      <c r="B792" t="str">
        <f>IF(OR(ISNUMBER(FIND("QVC",Z792)),ISNUMBER(FIND("QVC",AL792))),"QVC",IF(OR(ISNUMBER(FIND("NCO",H792)),ISNUMBER(FIND("NCO",Y792))), "NCO", IF(AL792="consumer","PMD.com",VLOOKUP(LEFT(H792,2),Tables!$E$1:$F$11,2,FALSE))))</f>
        <v>PMD.com</v>
      </c>
      <c r="C792">
        <f t="shared" si="37"/>
        <v>53920001</v>
      </c>
      <c r="D792">
        <f t="shared" si="38"/>
        <v>1</v>
      </c>
      <c r="E792" t="str">
        <f t="shared" ca="1" si="36"/>
        <v>shifted orders shipped</v>
      </c>
      <c r="F792" t="s">
        <v>3539</v>
      </c>
      <c r="G792" t="s">
        <v>335</v>
      </c>
      <c r="H792" t="s">
        <v>3302</v>
      </c>
      <c r="I792" s="6">
        <v>44011.482199074075</v>
      </c>
      <c r="J792" t="s">
        <v>16</v>
      </c>
      <c r="K792" s="6">
        <v>44013.284837962965</v>
      </c>
      <c r="M792" t="s">
        <v>4576</v>
      </c>
      <c r="N792" t="s">
        <v>4577</v>
      </c>
      <c r="Q792" t="s">
        <v>398</v>
      </c>
      <c r="R792" t="s">
        <v>376</v>
      </c>
      <c r="S792">
        <v>78232</v>
      </c>
      <c r="T792" t="s">
        <v>338</v>
      </c>
      <c r="U792" t="s">
        <v>530</v>
      </c>
      <c r="W792" t="s">
        <v>4578</v>
      </c>
      <c r="Z792" t="s">
        <v>4576</v>
      </c>
      <c r="AA792" t="s">
        <v>4577</v>
      </c>
      <c r="AD792" t="s">
        <v>398</v>
      </c>
      <c r="AE792" t="s">
        <v>376</v>
      </c>
      <c r="AF792">
        <v>78232</v>
      </c>
      <c r="AG792" t="s">
        <v>338</v>
      </c>
      <c r="AH792" t="s">
        <v>530</v>
      </c>
      <c r="AJ792" t="s">
        <v>4578</v>
      </c>
      <c r="AL792" t="s">
        <v>339</v>
      </c>
      <c r="AM792">
        <v>1</v>
      </c>
      <c r="AN792">
        <v>1</v>
      </c>
      <c r="AO792">
        <v>14899</v>
      </c>
      <c r="AQ792">
        <v>124468</v>
      </c>
      <c r="AR792">
        <v>53920001</v>
      </c>
      <c r="AS792">
        <v>9000000</v>
      </c>
      <c r="AT792" t="s">
        <v>40</v>
      </c>
      <c r="AW792" t="s">
        <v>343</v>
      </c>
      <c r="BY792" t="s">
        <v>342</v>
      </c>
      <c r="EQ792">
        <v>243396</v>
      </c>
      <c r="ER792" t="s">
        <v>3303</v>
      </c>
      <c r="EV792">
        <v>17285838</v>
      </c>
      <c r="EW792">
        <v>928</v>
      </c>
      <c r="EX792">
        <v>220393</v>
      </c>
      <c r="EY792" t="s">
        <v>4579</v>
      </c>
      <c r="EZ792">
        <v>1</v>
      </c>
      <c r="FC792">
        <v>95384</v>
      </c>
      <c r="FD792" t="s">
        <v>3530</v>
      </c>
    </row>
    <row r="793" spans="1:160" x14ac:dyDescent="0.3">
      <c r="A793" t="str">
        <f>VLOOKUP(B793,Table2[],3,FALSE)</f>
        <v>Digital</v>
      </c>
      <c r="B793" t="str">
        <f>IF(OR(ISNUMBER(FIND("QVC",Z793)),ISNUMBER(FIND("QVC",AL793))),"QVC",IF(OR(ISNUMBER(FIND("NCO",H793)),ISNUMBER(FIND("NCO",Y793))), "NCO", IF(AL793="consumer","PMD.com",VLOOKUP(LEFT(H793,2),Tables!$E$1:$F$11,2,FALSE))))</f>
        <v>PMD.com</v>
      </c>
      <c r="C793">
        <f t="shared" si="37"/>
        <v>52430001</v>
      </c>
      <c r="D793">
        <f t="shared" si="38"/>
        <v>1</v>
      </c>
      <c r="E793" t="str">
        <f t="shared" ca="1" si="36"/>
        <v>shifted orders shipped</v>
      </c>
      <c r="F793" t="s">
        <v>3539</v>
      </c>
      <c r="G793" t="s">
        <v>335</v>
      </c>
      <c r="H793" t="s">
        <v>3302</v>
      </c>
      <c r="I793" s="6">
        <v>44011.482199074075</v>
      </c>
      <c r="J793" t="s">
        <v>16</v>
      </c>
      <c r="K793" s="6">
        <v>44013.284837962965</v>
      </c>
      <c r="M793" t="s">
        <v>4576</v>
      </c>
      <c r="N793" t="s">
        <v>4577</v>
      </c>
      <c r="Q793" t="s">
        <v>398</v>
      </c>
      <c r="R793" t="s">
        <v>376</v>
      </c>
      <c r="S793">
        <v>78232</v>
      </c>
      <c r="T793" t="s">
        <v>338</v>
      </c>
      <c r="U793" t="s">
        <v>530</v>
      </c>
      <c r="W793" t="s">
        <v>4578</v>
      </c>
      <c r="Z793" t="s">
        <v>4576</v>
      </c>
      <c r="AA793" t="s">
        <v>4577</v>
      </c>
      <c r="AD793" t="s">
        <v>398</v>
      </c>
      <c r="AE793" t="s">
        <v>376</v>
      </c>
      <c r="AF793">
        <v>78232</v>
      </c>
      <c r="AG793" t="s">
        <v>338</v>
      </c>
      <c r="AH793" t="s">
        <v>530</v>
      </c>
      <c r="AJ793" t="s">
        <v>4578</v>
      </c>
      <c r="AL793" t="s">
        <v>339</v>
      </c>
      <c r="AM793">
        <v>1</v>
      </c>
      <c r="AN793">
        <v>1</v>
      </c>
      <c r="AO793">
        <v>12063</v>
      </c>
      <c r="AQ793">
        <v>127155</v>
      </c>
      <c r="AR793">
        <v>52430001</v>
      </c>
      <c r="AS793" t="s">
        <v>927</v>
      </c>
      <c r="AT793" t="s">
        <v>75</v>
      </c>
      <c r="AW793" t="s">
        <v>340</v>
      </c>
      <c r="AX793" t="s">
        <v>340</v>
      </c>
      <c r="AY793" t="s">
        <v>357</v>
      </c>
      <c r="AZ793" t="s">
        <v>363</v>
      </c>
      <c r="BY793" t="s">
        <v>342</v>
      </c>
      <c r="EQ793">
        <v>249990</v>
      </c>
      <c r="ER793" t="s">
        <v>3303</v>
      </c>
      <c r="EV793">
        <v>17285838</v>
      </c>
      <c r="EW793">
        <v>928</v>
      </c>
      <c r="EX793">
        <v>220393</v>
      </c>
      <c r="EY793" t="s">
        <v>4579</v>
      </c>
      <c r="EZ793">
        <v>1</v>
      </c>
      <c r="FC793">
        <v>95384</v>
      </c>
      <c r="FD793" t="s">
        <v>3530</v>
      </c>
    </row>
    <row r="794" spans="1:160" x14ac:dyDescent="0.3">
      <c r="A794" t="str">
        <f>VLOOKUP(B794,Table2[],3,FALSE)</f>
        <v>Digital</v>
      </c>
      <c r="B794" t="str">
        <f>IF(OR(ISNUMBER(FIND("QVC",Z794)),ISNUMBER(FIND("QVC",AL794))),"QVC",IF(OR(ISNUMBER(FIND("NCO",H794)),ISNUMBER(FIND("NCO",Y794))), "NCO", IF(AL794="consumer","PMD.com",VLOOKUP(LEFT(H794,2),Tables!$E$1:$F$11,2,FALSE))))</f>
        <v>PMD.com</v>
      </c>
      <c r="C794">
        <f t="shared" si="37"/>
        <v>5342</v>
      </c>
      <c r="D794">
        <f t="shared" si="38"/>
        <v>1</v>
      </c>
      <c r="E794" t="str">
        <f t="shared" ca="1" si="36"/>
        <v>shifted orders shipped</v>
      </c>
      <c r="F794" t="s">
        <v>3539</v>
      </c>
      <c r="G794" t="s">
        <v>335</v>
      </c>
      <c r="H794" t="s">
        <v>3302</v>
      </c>
      <c r="I794" s="6">
        <v>44011.482199074075</v>
      </c>
      <c r="J794" t="s">
        <v>16</v>
      </c>
      <c r="K794" s="6">
        <v>44013.284837962965</v>
      </c>
      <c r="M794" t="s">
        <v>4576</v>
      </c>
      <c r="N794" t="s">
        <v>4577</v>
      </c>
      <c r="Q794" t="s">
        <v>398</v>
      </c>
      <c r="R794" t="s">
        <v>376</v>
      </c>
      <c r="S794">
        <v>78232</v>
      </c>
      <c r="T794" t="s">
        <v>338</v>
      </c>
      <c r="U794" t="s">
        <v>530</v>
      </c>
      <c r="W794" t="s">
        <v>4578</v>
      </c>
      <c r="Z794" t="s">
        <v>4576</v>
      </c>
      <c r="AA794" t="s">
        <v>4577</v>
      </c>
      <c r="AD794" t="s">
        <v>398</v>
      </c>
      <c r="AE794" t="s">
        <v>376</v>
      </c>
      <c r="AF794">
        <v>78232</v>
      </c>
      <c r="AG794" t="s">
        <v>338</v>
      </c>
      <c r="AH794" t="s">
        <v>530</v>
      </c>
      <c r="AJ794" t="s">
        <v>4578</v>
      </c>
      <c r="AL794" t="s">
        <v>339</v>
      </c>
      <c r="AM794">
        <v>1</v>
      </c>
      <c r="AN794">
        <v>1</v>
      </c>
      <c r="AO794">
        <v>13280</v>
      </c>
      <c r="AQ794">
        <v>123849</v>
      </c>
      <c r="AR794">
        <v>5342</v>
      </c>
      <c r="AS794" t="s">
        <v>1867</v>
      </c>
      <c r="AT794" t="s">
        <v>149</v>
      </c>
      <c r="AW794" t="s">
        <v>340</v>
      </c>
      <c r="AX794" t="s">
        <v>340</v>
      </c>
      <c r="AY794" t="s">
        <v>345</v>
      </c>
      <c r="AZ794" t="s">
        <v>346</v>
      </c>
      <c r="BY794" t="s">
        <v>342</v>
      </c>
      <c r="EQ794">
        <v>244853</v>
      </c>
      <c r="ER794" t="s">
        <v>3303</v>
      </c>
      <c r="EV794">
        <v>17285838</v>
      </c>
      <c r="EW794">
        <v>928</v>
      </c>
      <c r="EX794">
        <v>220393</v>
      </c>
      <c r="EY794" t="s">
        <v>4579</v>
      </c>
      <c r="EZ794">
        <v>1</v>
      </c>
      <c r="FC794">
        <v>5342</v>
      </c>
      <c r="FD794" t="s">
        <v>149</v>
      </c>
    </row>
    <row r="795" spans="1:160" x14ac:dyDescent="0.3">
      <c r="A795" t="str">
        <f>VLOOKUP(B795,Table2[],3,FALSE)</f>
        <v>Digital</v>
      </c>
      <c r="B795" t="str">
        <f>IF(OR(ISNUMBER(FIND("QVC",Z795)),ISNUMBER(FIND("QVC",AL795))),"QVC",IF(OR(ISNUMBER(FIND("NCO",H795)),ISNUMBER(FIND("NCO",Y795))), "NCO", IF(AL795="consumer","PMD.com",VLOOKUP(LEFT(H795,2),Tables!$E$1:$F$11,2,FALSE))))</f>
        <v>PMD.com</v>
      </c>
      <c r="C795">
        <f t="shared" si="37"/>
        <v>51010001</v>
      </c>
      <c r="D795">
        <f t="shared" si="38"/>
        <v>1</v>
      </c>
      <c r="E795" t="str">
        <f t="shared" ca="1" si="36"/>
        <v>shifted orders shipped</v>
      </c>
      <c r="F795" t="s">
        <v>3539</v>
      </c>
      <c r="G795" t="s">
        <v>335</v>
      </c>
      <c r="H795" t="s">
        <v>3302</v>
      </c>
      <c r="I795" s="6">
        <v>44011.482199074075</v>
      </c>
      <c r="J795" t="s">
        <v>16</v>
      </c>
      <c r="K795" s="6">
        <v>44013.284837962965</v>
      </c>
      <c r="M795" t="s">
        <v>4576</v>
      </c>
      <c r="N795" t="s">
        <v>4577</v>
      </c>
      <c r="Q795" t="s">
        <v>398</v>
      </c>
      <c r="R795" t="s">
        <v>376</v>
      </c>
      <c r="S795">
        <v>78232</v>
      </c>
      <c r="T795" t="s">
        <v>338</v>
      </c>
      <c r="U795" t="s">
        <v>530</v>
      </c>
      <c r="W795" t="s">
        <v>4578</v>
      </c>
      <c r="Z795" t="s">
        <v>4576</v>
      </c>
      <c r="AA795" t="s">
        <v>4577</v>
      </c>
      <c r="AD795" t="s">
        <v>398</v>
      </c>
      <c r="AE795" t="s">
        <v>376</v>
      </c>
      <c r="AF795">
        <v>78232</v>
      </c>
      <c r="AG795" t="s">
        <v>338</v>
      </c>
      <c r="AH795" t="s">
        <v>530</v>
      </c>
      <c r="AJ795" t="s">
        <v>4578</v>
      </c>
      <c r="AL795" t="s">
        <v>339</v>
      </c>
      <c r="AM795">
        <v>1</v>
      </c>
      <c r="AN795">
        <v>1</v>
      </c>
      <c r="AO795">
        <v>8743</v>
      </c>
      <c r="AQ795">
        <v>123868</v>
      </c>
      <c r="AR795">
        <v>51010001</v>
      </c>
      <c r="AS795" t="s">
        <v>48</v>
      </c>
      <c r="AT795" t="s">
        <v>49</v>
      </c>
      <c r="AW795" t="s">
        <v>340</v>
      </c>
      <c r="AX795" t="s">
        <v>340</v>
      </c>
      <c r="AY795" t="s">
        <v>357</v>
      </c>
      <c r="AZ795" t="s">
        <v>363</v>
      </c>
      <c r="BY795" t="s">
        <v>342</v>
      </c>
      <c r="EQ795">
        <v>251450</v>
      </c>
      <c r="ER795" t="s">
        <v>3303</v>
      </c>
      <c r="EV795">
        <v>17285838</v>
      </c>
      <c r="EW795">
        <v>928</v>
      </c>
      <c r="EX795">
        <v>220393</v>
      </c>
      <c r="EY795" t="s">
        <v>4579</v>
      </c>
      <c r="EZ795">
        <v>1</v>
      </c>
      <c r="FC795">
        <v>51010001</v>
      </c>
      <c r="FD795" t="s">
        <v>49</v>
      </c>
    </row>
    <row r="796" spans="1:160" x14ac:dyDescent="0.3">
      <c r="A796" t="str">
        <f>VLOOKUP(B796,Table2[],3,FALSE)</f>
        <v>Digital</v>
      </c>
      <c r="B796" t="str">
        <f>IF(OR(ISNUMBER(FIND("QVC",Z796)),ISNUMBER(FIND("QVC",AL796))),"QVC",IF(OR(ISNUMBER(FIND("NCO",H796)),ISNUMBER(FIND("NCO",Y796))), "NCO", IF(AL796="consumer","PMD.com",VLOOKUP(LEFT(H796,2),Tables!$E$1:$F$11,2,FALSE))))</f>
        <v>PMD.com</v>
      </c>
      <c r="C796">
        <f t="shared" si="37"/>
        <v>552101</v>
      </c>
      <c r="D796">
        <f t="shared" si="38"/>
        <v>1</v>
      </c>
      <c r="E796" t="str">
        <f t="shared" ca="1" si="36"/>
        <v>shifted orders shipped</v>
      </c>
      <c r="F796" t="s">
        <v>3539</v>
      </c>
      <c r="G796" t="s">
        <v>335</v>
      </c>
      <c r="H796" t="s">
        <v>3302</v>
      </c>
      <c r="I796" s="6">
        <v>44011.482199074075</v>
      </c>
      <c r="J796" t="s">
        <v>16</v>
      </c>
      <c r="K796" s="6">
        <v>44013.284837962965</v>
      </c>
      <c r="M796" t="s">
        <v>4576</v>
      </c>
      <c r="N796" t="s">
        <v>4577</v>
      </c>
      <c r="Q796" t="s">
        <v>398</v>
      </c>
      <c r="R796" t="s">
        <v>376</v>
      </c>
      <c r="S796">
        <v>78232</v>
      </c>
      <c r="T796" t="s">
        <v>338</v>
      </c>
      <c r="U796" t="s">
        <v>530</v>
      </c>
      <c r="W796" t="s">
        <v>4578</v>
      </c>
      <c r="Z796" t="s">
        <v>4576</v>
      </c>
      <c r="AA796" t="s">
        <v>4577</v>
      </c>
      <c r="AD796" t="s">
        <v>398</v>
      </c>
      <c r="AE796" t="s">
        <v>376</v>
      </c>
      <c r="AF796">
        <v>78232</v>
      </c>
      <c r="AG796" t="s">
        <v>338</v>
      </c>
      <c r="AH796" t="s">
        <v>530</v>
      </c>
      <c r="AJ796" t="s">
        <v>4578</v>
      </c>
      <c r="AL796" t="s">
        <v>339</v>
      </c>
      <c r="AM796">
        <v>1</v>
      </c>
      <c r="AN796">
        <v>1</v>
      </c>
      <c r="AO796">
        <v>3241</v>
      </c>
      <c r="AQ796">
        <v>124623</v>
      </c>
      <c r="AR796">
        <v>552101</v>
      </c>
      <c r="AS796" t="s">
        <v>166</v>
      </c>
      <c r="AT796" t="s">
        <v>167</v>
      </c>
      <c r="AW796" t="s">
        <v>340</v>
      </c>
      <c r="AX796" t="s">
        <v>340</v>
      </c>
      <c r="AY796" t="s">
        <v>382</v>
      </c>
      <c r="AZ796" t="s">
        <v>471</v>
      </c>
      <c r="BY796" t="s">
        <v>342</v>
      </c>
      <c r="EQ796">
        <v>240933</v>
      </c>
      <c r="ER796" t="s">
        <v>3303</v>
      </c>
      <c r="EV796">
        <v>17285838</v>
      </c>
      <c r="EW796">
        <v>928</v>
      </c>
      <c r="EX796">
        <v>220393</v>
      </c>
      <c r="EY796" t="s">
        <v>4579</v>
      </c>
      <c r="EZ796">
        <v>1</v>
      </c>
      <c r="FC796">
        <v>552101</v>
      </c>
      <c r="FD796" t="s">
        <v>167</v>
      </c>
    </row>
    <row r="797" spans="1:160" x14ac:dyDescent="0.3">
      <c r="A797" t="str">
        <f>VLOOKUP(B797,Table2[],3,FALSE)</f>
        <v>Digital</v>
      </c>
      <c r="B797" t="str">
        <f>IF(OR(ISNUMBER(FIND("QVC",Z797)),ISNUMBER(FIND("QVC",AL797))),"QVC",IF(OR(ISNUMBER(FIND("NCO",H797)),ISNUMBER(FIND("NCO",Y797))), "NCO", IF(AL797="consumer","PMD.com",VLOOKUP(LEFT(H797,2),Tables!$E$1:$F$11,2,FALSE))))</f>
        <v>PMD.com</v>
      </c>
      <c r="C797">
        <f t="shared" si="37"/>
        <v>51410001</v>
      </c>
      <c r="D797">
        <f t="shared" si="38"/>
        <v>2</v>
      </c>
      <c r="E797" t="str">
        <f t="shared" ca="1" si="36"/>
        <v>shifted orders shipped</v>
      </c>
      <c r="F797" t="s">
        <v>3539</v>
      </c>
      <c r="G797" t="s">
        <v>335</v>
      </c>
      <c r="H797" t="s">
        <v>3302</v>
      </c>
      <c r="I797" s="6">
        <v>44011.482199074075</v>
      </c>
      <c r="J797" t="s">
        <v>16</v>
      </c>
      <c r="K797" s="6">
        <v>44013.284837962965</v>
      </c>
      <c r="M797" t="s">
        <v>4576</v>
      </c>
      <c r="N797" t="s">
        <v>4577</v>
      </c>
      <c r="Q797" t="s">
        <v>398</v>
      </c>
      <c r="R797" t="s">
        <v>376</v>
      </c>
      <c r="S797">
        <v>78232</v>
      </c>
      <c r="T797" t="s">
        <v>338</v>
      </c>
      <c r="U797" t="s">
        <v>530</v>
      </c>
      <c r="W797" t="s">
        <v>4578</v>
      </c>
      <c r="Z797" t="s">
        <v>4576</v>
      </c>
      <c r="AA797" t="s">
        <v>4577</v>
      </c>
      <c r="AD797" t="s">
        <v>398</v>
      </c>
      <c r="AE797" t="s">
        <v>376</v>
      </c>
      <c r="AF797">
        <v>78232</v>
      </c>
      <c r="AG797" t="s">
        <v>338</v>
      </c>
      <c r="AH797" t="s">
        <v>530</v>
      </c>
      <c r="AJ797" t="s">
        <v>4578</v>
      </c>
      <c r="AL797" t="s">
        <v>339</v>
      </c>
      <c r="AM797">
        <v>2</v>
      </c>
      <c r="AN797">
        <v>2</v>
      </c>
      <c r="AO797">
        <v>10146</v>
      </c>
      <c r="AQ797">
        <v>124431</v>
      </c>
      <c r="AR797">
        <v>51410001</v>
      </c>
      <c r="AS797" t="s">
        <v>2386</v>
      </c>
      <c r="AT797" t="s">
        <v>81</v>
      </c>
      <c r="AW797" t="s">
        <v>340</v>
      </c>
      <c r="AX797" t="s">
        <v>340</v>
      </c>
      <c r="AY797" t="s">
        <v>432</v>
      </c>
      <c r="AZ797">
        <v>0</v>
      </c>
      <c r="BY797" t="s">
        <v>342</v>
      </c>
      <c r="EQ797">
        <v>253369</v>
      </c>
      <c r="ER797" t="s">
        <v>3303</v>
      </c>
      <c r="EV797">
        <v>17285838</v>
      </c>
      <c r="EW797">
        <v>928</v>
      </c>
      <c r="EX797">
        <v>220393</v>
      </c>
      <c r="EY797" t="s">
        <v>4579</v>
      </c>
      <c r="EZ797">
        <v>1</v>
      </c>
      <c r="FC797">
        <v>51410001</v>
      </c>
      <c r="FD797" t="s">
        <v>81</v>
      </c>
    </row>
    <row r="798" spans="1:160" x14ac:dyDescent="0.3">
      <c r="A798" t="str">
        <f>VLOOKUP(B798,Table2[],3,FALSE)</f>
        <v>Digital</v>
      </c>
      <c r="B798" t="str">
        <f>IF(OR(ISNUMBER(FIND("QVC",Z798)),ISNUMBER(FIND("QVC",AL798))),"QVC",IF(OR(ISNUMBER(FIND("NCO",H798)),ISNUMBER(FIND("NCO",Y798))), "NCO", IF(AL798="consumer","PMD.com",VLOOKUP(LEFT(H798,2),Tables!$E$1:$F$11,2,FALSE))))</f>
        <v>PMD.com</v>
      </c>
      <c r="C798">
        <f t="shared" si="37"/>
        <v>51090030</v>
      </c>
      <c r="D798">
        <f t="shared" si="38"/>
        <v>1</v>
      </c>
      <c r="E798" t="str">
        <f t="shared" ca="1" si="36"/>
        <v>shifted orders shipped</v>
      </c>
      <c r="F798" t="s">
        <v>3539</v>
      </c>
      <c r="G798" t="s">
        <v>335</v>
      </c>
      <c r="H798" t="s">
        <v>3302</v>
      </c>
      <c r="I798" s="6">
        <v>44011.482199074075</v>
      </c>
      <c r="J798" t="s">
        <v>16</v>
      </c>
      <c r="K798" s="6">
        <v>44013.284837962965</v>
      </c>
      <c r="M798" t="s">
        <v>4576</v>
      </c>
      <c r="N798" t="s">
        <v>4577</v>
      </c>
      <c r="Q798" t="s">
        <v>398</v>
      </c>
      <c r="R798" t="s">
        <v>376</v>
      </c>
      <c r="S798">
        <v>78232</v>
      </c>
      <c r="T798" t="s">
        <v>338</v>
      </c>
      <c r="U798" t="s">
        <v>530</v>
      </c>
      <c r="W798" t="s">
        <v>4578</v>
      </c>
      <c r="Z798" t="s">
        <v>4576</v>
      </c>
      <c r="AA798" t="s">
        <v>4577</v>
      </c>
      <c r="AD798" t="s">
        <v>398</v>
      </c>
      <c r="AE798" t="s">
        <v>376</v>
      </c>
      <c r="AF798">
        <v>78232</v>
      </c>
      <c r="AG798" t="s">
        <v>338</v>
      </c>
      <c r="AH798" t="s">
        <v>530</v>
      </c>
      <c r="AJ798" t="s">
        <v>4578</v>
      </c>
      <c r="AL798" t="s">
        <v>339</v>
      </c>
      <c r="AM798">
        <v>1</v>
      </c>
      <c r="AN798">
        <v>1</v>
      </c>
      <c r="AO798">
        <v>6688</v>
      </c>
      <c r="AQ798">
        <v>125960</v>
      </c>
      <c r="AR798">
        <v>51090030</v>
      </c>
      <c r="AS798" t="s">
        <v>3043</v>
      </c>
      <c r="AT798" t="s">
        <v>628</v>
      </c>
      <c r="AW798" t="s">
        <v>343</v>
      </c>
      <c r="BY798" t="s">
        <v>342</v>
      </c>
      <c r="BZ798" t="b">
        <v>0</v>
      </c>
      <c r="EQ798">
        <v>243047</v>
      </c>
      <c r="ER798" t="s">
        <v>3303</v>
      </c>
      <c r="EV798">
        <v>17285838</v>
      </c>
      <c r="EW798">
        <v>928</v>
      </c>
      <c r="EX798">
        <v>220393</v>
      </c>
      <c r="EY798" t="s">
        <v>4579</v>
      </c>
      <c r="EZ798">
        <v>1</v>
      </c>
      <c r="FC798">
        <v>95384</v>
      </c>
      <c r="FD798" t="s">
        <v>3530</v>
      </c>
    </row>
    <row r="799" spans="1:160" x14ac:dyDescent="0.3">
      <c r="A799" t="str">
        <f>VLOOKUP(B799,Table2[],3,FALSE)</f>
        <v>Digital</v>
      </c>
      <c r="B799" t="str">
        <f>IF(OR(ISNUMBER(FIND("QVC",Z799)),ISNUMBER(FIND("QVC",AL799))),"QVC",IF(OR(ISNUMBER(FIND("NCO",H799)),ISNUMBER(FIND("NCO",Y799))), "NCO", IF(AL799="consumer","PMD.com",VLOOKUP(LEFT(H799,2),Tables!$E$1:$F$11,2,FALSE))))</f>
        <v>PMD.com</v>
      </c>
      <c r="C799">
        <f t="shared" si="37"/>
        <v>51090030</v>
      </c>
      <c r="D799">
        <f t="shared" si="38"/>
        <v>1</v>
      </c>
      <c r="E799" t="str">
        <f t="shared" ca="1" si="36"/>
        <v>shifted orders shipped</v>
      </c>
      <c r="F799" t="s">
        <v>3539</v>
      </c>
      <c r="G799" t="s">
        <v>335</v>
      </c>
      <c r="H799" t="s">
        <v>3286</v>
      </c>
      <c r="I799" s="6">
        <v>44011.477256944447</v>
      </c>
      <c r="J799" t="s">
        <v>16</v>
      </c>
      <c r="K799" s="6">
        <v>44013.285000000003</v>
      </c>
      <c r="M799" t="s">
        <v>868</v>
      </c>
      <c r="N799" t="s">
        <v>1067</v>
      </c>
      <c r="Q799" t="s">
        <v>869</v>
      </c>
      <c r="R799" t="s">
        <v>375</v>
      </c>
      <c r="S799" t="s">
        <v>1068</v>
      </c>
      <c r="T799" t="s">
        <v>338</v>
      </c>
      <c r="U799" t="s">
        <v>530</v>
      </c>
      <c r="W799" t="s">
        <v>870</v>
      </c>
      <c r="Z799" t="s">
        <v>868</v>
      </c>
      <c r="AA799" t="s">
        <v>1067</v>
      </c>
      <c r="AD799" t="s">
        <v>869</v>
      </c>
      <c r="AE799" t="s">
        <v>375</v>
      </c>
      <c r="AF799" t="s">
        <v>1068</v>
      </c>
      <c r="AG799" t="s">
        <v>338</v>
      </c>
      <c r="AH799" t="s">
        <v>530</v>
      </c>
      <c r="AJ799" t="s">
        <v>870</v>
      </c>
      <c r="AL799" t="s">
        <v>339</v>
      </c>
      <c r="AM799">
        <v>1</v>
      </c>
      <c r="AN799">
        <v>1</v>
      </c>
      <c r="AO799">
        <v>6688</v>
      </c>
      <c r="AQ799">
        <v>125960</v>
      </c>
      <c r="AR799">
        <v>51090030</v>
      </c>
      <c r="AS799" t="s">
        <v>3043</v>
      </c>
      <c r="AT799" t="s">
        <v>628</v>
      </c>
      <c r="AW799" t="s">
        <v>343</v>
      </c>
      <c r="BY799" t="s">
        <v>342</v>
      </c>
      <c r="BZ799" t="b">
        <v>0</v>
      </c>
      <c r="EQ799">
        <v>243047</v>
      </c>
      <c r="ER799" t="s">
        <v>3287</v>
      </c>
      <c r="EV799">
        <v>17285830</v>
      </c>
      <c r="EW799">
        <v>928</v>
      </c>
      <c r="EX799">
        <v>220385</v>
      </c>
      <c r="EY799" t="s">
        <v>4580</v>
      </c>
      <c r="EZ799">
        <v>1</v>
      </c>
      <c r="FC799">
        <v>95385</v>
      </c>
      <c r="FD799" t="s">
        <v>3531</v>
      </c>
    </row>
    <row r="800" spans="1:160" x14ac:dyDescent="0.3">
      <c r="A800" t="str">
        <f>VLOOKUP(B800,Table2[],3,FALSE)</f>
        <v>Digital</v>
      </c>
      <c r="B800" t="str">
        <f>IF(OR(ISNUMBER(FIND("QVC",Z800)),ISNUMBER(FIND("QVC",AL800))),"QVC",IF(OR(ISNUMBER(FIND("NCO",H800)),ISNUMBER(FIND("NCO",Y800))), "NCO", IF(AL800="consumer","PMD.com",VLOOKUP(LEFT(H800,2),Tables!$E$1:$F$11,2,FALSE))))</f>
        <v>PMD.com</v>
      </c>
      <c r="C800">
        <f t="shared" si="37"/>
        <v>5341030</v>
      </c>
      <c r="D800">
        <f t="shared" si="38"/>
        <v>1</v>
      </c>
      <c r="E800" t="str">
        <f t="shared" ca="1" si="36"/>
        <v>shifted orders shipped</v>
      </c>
      <c r="F800" t="s">
        <v>3539</v>
      </c>
      <c r="G800" t="s">
        <v>335</v>
      </c>
      <c r="H800" t="s">
        <v>3286</v>
      </c>
      <c r="I800" s="6">
        <v>44011.477256944447</v>
      </c>
      <c r="J800" t="s">
        <v>16</v>
      </c>
      <c r="K800" s="6">
        <v>44013.285000000003</v>
      </c>
      <c r="M800" t="s">
        <v>868</v>
      </c>
      <c r="N800" t="s">
        <v>1067</v>
      </c>
      <c r="Q800" t="s">
        <v>869</v>
      </c>
      <c r="R800" t="s">
        <v>375</v>
      </c>
      <c r="S800" t="s">
        <v>1068</v>
      </c>
      <c r="T800" t="s">
        <v>338</v>
      </c>
      <c r="U800" t="s">
        <v>530</v>
      </c>
      <c r="W800" t="s">
        <v>870</v>
      </c>
      <c r="Z800" t="s">
        <v>868</v>
      </c>
      <c r="AA800" t="s">
        <v>1067</v>
      </c>
      <c r="AD800" t="s">
        <v>869</v>
      </c>
      <c r="AE800" t="s">
        <v>375</v>
      </c>
      <c r="AF800" t="s">
        <v>1068</v>
      </c>
      <c r="AG800" t="s">
        <v>338</v>
      </c>
      <c r="AH800" t="s">
        <v>530</v>
      </c>
      <c r="AJ800" t="s">
        <v>870</v>
      </c>
      <c r="AL800" t="s">
        <v>339</v>
      </c>
      <c r="AM800">
        <v>1</v>
      </c>
      <c r="AN800">
        <v>1</v>
      </c>
      <c r="AO800">
        <v>12859</v>
      </c>
      <c r="AQ800">
        <v>124642</v>
      </c>
      <c r="AR800">
        <v>5341030</v>
      </c>
      <c r="AS800" t="s">
        <v>925</v>
      </c>
      <c r="AT800" t="s">
        <v>926</v>
      </c>
      <c r="AW800" t="s">
        <v>366</v>
      </c>
      <c r="AX800" t="s">
        <v>366</v>
      </c>
      <c r="AY800" t="s">
        <v>345</v>
      </c>
      <c r="AZ800" t="s">
        <v>346</v>
      </c>
      <c r="BY800" t="s">
        <v>342</v>
      </c>
      <c r="EQ800">
        <v>243275</v>
      </c>
      <c r="ER800" t="s">
        <v>3287</v>
      </c>
      <c r="EV800">
        <v>17285830</v>
      </c>
      <c r="EW800">
        <v>928</v>
      </c>
      <c r="EX800">
        <v>220385</v>
      </c>
      <c r="EY800" t="s">
        <v>4580</v>
      </c>
      <c r="EZ800">
        <v>1</v>
      </c>
      <c r="FC800">
        <v>95385</v>
      </c>
      <c r="FD800" t="s">
        <v>3531</v>
      </c>
    </row>
    <row r="801" spans="1:160" x14ac:dyDescent="0.3">
      <c r="A801" t="str">
        <f>VLOOKUP(B801,Table2[],3,FALSE)</f>
        <v>Digital</v>
      </c>
      <c r="B801" t="str">
        <f>IF(OR(ISNUMBER(FIND("QVC",Z801)),ISNUMBER(FIND("QVC",AL801))),"QVC",IF(OR(ISNUMBER(FIND("NCO",H801)),ISNUMBER(FIND("NCO",Y801))), "NCO", IF(AL801="consumer","PMD.com",VLOOKUP(LEFT(H801,2),Tables!$E$1:$F$11,2,FALSE))))</f>
        <v>PMD.com</v>
      </c>
      <c r="C801" t="str">
        <f t="shared" si="37"/>
        <v>53500001A</v>
      </c>
      <c r="D801">
        <f t="shared" si="38"/>
        <v>6</v>
      </c>
      <c r="E801" t="str">
        <f t="shared" ca="1" si="36"/>
        <v>shifted orders shipped</v>
      </c>
      <c r="F801" t="s">
        <v>3539</v>
      </c>
      <c r="G801" t="s">
        <v>335</v>
      </c>
      <c r="H801" t="s">
        <v>3286</v>
      </c>
      <c r="I801" s="6">
        <v>44011.477256944447</v>
      </c>
      <c r="J801" t="s">
        <v>16</v>
      </c>
      <c r="K801" s="6">
        <v>44013.285000000003</v>
      </c>
      <c r="M801" t="s">
        <v>868</v>
      </c>
      <c r="N801" t="s">
        <v>1067</v>
      </c>
      <c r="Q801" t="s">
        <v>869</v>
      </c>
      <c r="R801" t="s">
        <v>375</v>
      </c>
      <c r="S801" t="s">
        <v>1068</v>
      </c>
      <c r="T801" t="s">
        <v>338</v>
      </c>
      <c r="U801" t="s">
        <v>530</v>
      </c>
      <c r="W801" t="s">
        <v>870</v>
      </c>
      <c r="Z801" t="s">
        <v>868</v>
      </c>
      <c r="AA801" t="s">
        <v>1067</v>
      </c>
      <c r="AD801" t="s">
        <v>869</v>
      </c>
      <c r="AE801" t="s">
        <v>375</v>
      </c>
      <c r="AF801" t="s">
        <v>1068</v>
      </c>
      <c r="AG801" t="s">
        <v>338</v>
      </c>
      <c r="AH801" t="s">
        <v>530</v>
      </c>
      <c r="AJ801" t="s">
        <v>870</v>
      </c>
      <c r="AL801" t="s">
        <v>339</v>
      </c>
      <c r="AM801">
        <v>6</v>
      </c>
      <c r="AN801">
        <v>6</v>
      </c>
      <c r="AO801">
        <v>1690</v>
      </c>
      <c r="AQ801">
        <v>125277</v>
      </c>
      <c r="AR801" t="s">
        <v>1242</v>
      </c>
      <c r="AS801" t="s">
        <v>1243</v>
      </c>
      <c r="AT801" t="s">
        <v>1244</v>
      </c>
      <c r="AW801" t="s">
        <v>349</v>
      </c>
      <c r="AX801" t="s">
        <v>553</v>
      </c>
      <c r="AY801" t="s">
        <v>345</v>
      </c>
      <c r="AZ801">
        <v>0</v>
      </c>
      <c r="EQ801">
        <v>251914</v>
      </c>
      <c r="ER801" t="s">
        <v>3287</v>
      </c>
      <c r="EV801">
        <v>17285830</v>
      </c>
      <c r="EW801">
        <v>928</v>
      </c>
      <c r="EX801">
        <v>220385</v>
      </c>
      <c r="EY801" t="s">
        <v>4580</v>
      </c>
      <c r="EZ801">
        <v>1</v>
      </c>
      <c r="FC801" t="s">
        <v>1242</v>
      </c>
      <c r="FD801" t="s">
        <v>1244</v>
      </c>
    </row>
    <row r="802" spans="1:160" x14ac:dyDescent="0.3">
      <c r="A802" t="str">
        <f>VLOOKUP(B802,Table2[],3,FALSE)</f>
        <v>Digital</v>
      </c>
      <c r="B802" t="str">
        <f>IF(OR(ISNUMBER(FIND("QVC",Z802)),ISNUMBER(FIND("QVC",AL802))),"QVC",IF(OR(ISNUMBER(FIND("NCO",H802)),ISNUMBER(FIND("NCO",Y802))), "NCO", IF(AL802="consumer","PMD.com",VLOOKUP(LEFT(H802,2),Tables!$E$1:$F$11,2,FALSE))))</f>
        <v>PMD.com</v>
      </c>
      <c r="C802">
        <f t="shared" si="37"/>
        <v>52430001</v>
      </c>
      <c r="D802">
        <f t="shared" si="38"/>
        <v>1</v>
      </c>
      <c r="E802" t="str">
        <f t="shared" ca="1" si="36"/>
        <v>shifted orders shipped</v>
      </c>
      <c r="F802" t="s">
        <v>3539</v>
      </c>
      <c r="G802" t="s">
        <v>335</v>
      </c>
      <c r="H802" t="s">
        <v>3286</v>
      </c>
      <c r="I802" s="6">
        <v>44011.477256944447</v>
      </c>
      <c r="J802" t="s">
        <v>16</v>
      </c>
      <c r="K802" s="6">
        <v>44013.285000000003</v>
      </c>
      <c r="M802" t="s">
        <v>868</v>
      </c>
      <c r="N802" t="s">
        <v>1067</v>
      </c>
      <c r="Q802" t="s">
        <v>869</v>
      </c>
      <c r="R802" t="s">
        <v>375</v>
      </c>
      <c r="S802" t="s">
        <v>1068</v>
      </c>
      <c r="T802" t="s">
        <v>338</v>
      </c>
      <c r="U802" t="s">
        <v>530</v>
      </c>
      <c r="W802" t="s">
        <v>870</v>
      </c>
      <c r="Z802" t="s">
        <v>868</v>
      </c>
      <c r="AA802" t="s">
        <v>1067</v>
      </c>
      <c r="AD802" t="s">
        <v>869</v>
      </c>
      <c r="AE802" t="s">
        <v>375</v>
      </c>
      <c r="AF802" t="s">
        <v>1068</v>
      </c>
      <c r="AG802" t="s">
        <v>338</v>
      </c>
      <c r="AH802" t="s">
        <v>530</v>
      </c>
      <c r="AJ802" t="s">
        <v>870</v>
      </c>
      <c r="AL802" t="s">
        <v>339</v>
      </c>
      <c r="AM802">
        <v>1</v>
      </c>
      <c r="AN802">
        <v>1</v>
      </c>
      <c r="AO802">
        <v>12063</v>
      </c>
      <c r="AQ802">
        <v>127155</v>
      </c>
      <c r="AR802">
        <v>52430001</v>
      </c>
      <c r="AS802" t="s">
        <v>927</v>
      </c>
      <c r="AT802" t="s">
        <v>75</v>
      </c>
      <c r="AW802" t="s">
        <v>340</v>
      </c>
      <c r="AX802" t="s">
        <v>340</v>
      </c>
      <c r="AY802" t="s">
        <v>357</v>
      </c>
      <c r="AZ802" t="s">
        <v>363</v>
      </c>
      <c r="BY802" t="s">
        <v>342</v>
      </c>
      <c r="EQ802">
        <v>249990</v>
      </c>
      <c r="ER802" t="s">
        <v>3287</v>
      </c>
      <c r="EV802">
        <v>17285830</v>
      </c>
      <c r="EW802">
        <v>928</v>
      </c>
      <c r="EX802">
        <v>220385</v>
      </c>
      <c r="EY802" t="s">
        <v>4580</v>
      </c>
      <c r="EZ802">
        <v>1</v>
      </c>
      <c r="FC802">
        <v>95385</v>
      </c>
      <c r="FD802" t="s">
        <v>3531</v>
      </c>
    </row>
    <row r="803" spans="1:160" x14ac:dyDescent="0.3">
      <c r="A803" t="str">
        <f>VLOOKUP(B803,Table2[],3,FALSE)</f>
        <v>Digital</v>
      </c>
      <c r="B803" t="str">
        <f>IF(OR(ISNUMBER(FIND("QVC",Z803)),ISNUMBER(FIND("QVC",AL803))),"QVC",IF(OR(ISNUMBER(FIND("NCO",H803)),ISNUMBER(FIND("NCO",Y803))), "NCO", IF(AL803="consumer","PMD.com",VLOOKUP(LEFT(H803,2),Tables!$E$1:$F$11,2,FALSE))))</f>
        <v>PMD.com</v>
      </c>
      <c r="C803">
        <f t="shared" si="37"/>
        <v>5331</v>
      </c>
      <c r="D803">
        <f t="shared" si="38"/>
        <v>4</v>
      </c>
      <c r="E803" t="str">
        <f t="shared" ca="1" si="36"/>
        <v>shifted orders shipped</v>
      </c>
      <c r="F803" t="s">
        <v>3539</v>
      </c>
      <c r="G803" t="s">
        <v>335</v>
      </c>
      <c r="H803" t="s">
        <v>3286</v>
      </c>
      <c r="I803" s="6">
        <v>44011.477256944447</v>
      </c>
      <c r="J803" t="s">
        <v>16</v>
      </c>
      <c r="K803" s="6">
        <v>44013.285000000003</v>
      </c>
      <c r="M803" t="s">
        <v>868</v>
      </c>
      <c r="N803" t="s">
        <v>1067</v>
      </c>
      <c r="Q803" t="s">
        <v>869</v>
      </c>
      <c r="R803" t="s">
        <v>375</v>
      </c>
      <c r="S803" t="s">
        <v>1068</v>
      </c>
      <c r="T803" t="s">
        <v>338</v>
      </c>
      <c r="U803" t="s">
        <v>530</v>
      </c>
      <c r="W803" t="s">
        <v>870</v>
      </c>
      <c r="Z803" t="s">
        <v>868</v>
      </c>
      <c r="AA803" t="s">
        <v>1067</v>
      </c>
      <c r="AD803" t="s">
        <v>869</v>
      </c>
      <c r="AE803" t="s">
        <v>375</v>
      </c>
      <c r="AF803" t="s">
        <v>1068</v>
      </c>
      <c r="AG803" t="s">
        <v>338</v>
      </c>
      <c r="AH803" t="s">
        <v>530</v>
      </c>
      <c r="AJ803" t="s">
        <v>870</v>
      </c>
      <c r="AL803" t="s">
        <v>339</v>
      </c>
      <c r="AM803">
        <v>4</v>
      </c>
      <c r="AN803">
        <v>4</v>
      </c>
      <c r="AO803">
        <v>19662</v>
      </c>
      <c r="AQ803">
        <v>123796</v>
      </c>
      <c r="AR803">
        <v>5331</v>
      </c>
      <c r="AS803" t="s">
        <v>746</v>
      </c>
      <c r="AT803" t="s">
        <v>129</v>
      </c>
      <c r="AW803" t="s">
        <v>340</v>
      </c>
      <c r="AX803" t="s">
        <v>352</v>
      </c>
      <c r="AY803" t="s">
        <v>353</v>
      </c>
      <c r="AZ803" t="s">
        <v>354</v>
      </c>
      <c r="BY803" t="s">
        <v>342</v>
      </c>
      <c r="EQ803">
        <v>247800</v>
      </c>
      <c r="ER803" t="s">
        <v>3287</v>
      </c>
      <c r="EV803">
        <v>17285830</v>
      </c>
      <c r="EW803">
        <v>928</v>
      </c>
      <c r="EX803">
        <v>220385</v>
      </c>
      <c r="EY803" t="s">
        <v>4580</v>
      </c>
      <c r="EZ803">
        <v>1</v>
      </c>
      <c r="FC803">
        <v>5331</v>
      </c>
      <c r="FD803" t="s">
        <v>129</v>
      </c>
    </row>
    <row r="804" spans="1:160" x14ac:dyDescent="0.3">
      <c r="A804" t="str">
        <f>VLOOKUP(B804,Table2[],3,FALSE)</f>
        <v>Digital</v>
      </c>
      <c r="B804" t="str">
        <f>IF(OR(ISNUMBER(FIND("QVC",Z804)),ISNUMBER(FIND("QVC",AL804))),"QVC",IF(OR(ISNUMBER(FIND("NCO",H804)),ISNUMBER(FIND("NCO",Y804))), "NCO", IF(AL804="consumer","PMD.com",VLOOKUP(LEFT(H804,2),Tables!$E$1:$F$11,2,FALSE))))</f>
        <v>PMD.com</v>
      </c>
      <c r="C804">
        <f t="shared" si="37"/>
        <v>53920001</v>
      </c>
      <c r="D804">
        <f t="shared" si="38"/>
        <v>1</v>
      </c>
      <c r="E804" t="str">
        <f t="shared" ca="1" si="36"/>
        <v>shifted orders shipped</v>
      </c>
      <c r="F804" t="s">
        <v>3539</v>
      </c>
      <c r="G804" t="s">
        <v>335</v>
      </c>
      <c r="H804" t="s">
        <v>3286</v>
      </c>
      <c r="I804" s="6">
        <v>44011.477256944447</v>
      </c>
      <c r="J804" t="s">
        <v>16</v>
      </c>
      <c r="K804" s="6">
        <v>44013.285000000003</v>
      </c>
      <c r="M804" t="s">
        <v>868</v>
      </c>
      <c r="N804" t="s">
        <v>1067</v>
      </c>
      <c r="Q804" t="s">
        <v>869</v>
      </c>
      <c r="R804" t="s">
        <v>375</v>
      </c>
      <c r="S804" t="s">
        <v>1068</v>
      </c>
      <c r="T804" t="s">
        <v>338</v>
      </c>
      <c r="U804" t="s">
        <v>530</v>
      </c>
      <c r="W804" t="s">
        <v>870</v>
      </c>
      <c r="Z804" t="s">
        <v>868</v>
      </c>
      <c r="AA804" t="s">
        <v>1067</v>
      </c>
      <c r="AD804" t="s">
        <v>869</v>
      </c>
      <c r="AE804" t="s">
        <v>375</v>
      </c>
      <c r="AF804" t="s">
        <v>1068</v>
      </c>
      <c r="AG804" t="s">
        <v>338</v>
      </c>
      <c r="AH804" t="s">
        <v>530</v>
      </c>
      <c r="AJ804" t="s">
        <v>870</v>
      </c>
      <c r="AL804" t="s">
        <v>339</v>
      </c>
      <c r="AM804">
        <v>1</v>
      </c>
      <c r="AN804">
        <v>1</v>
      </c>
      <c r="AO804">
        <v>14899</v>
      </c>
      <c r="AQ804">
        <v>124468</v>
      </c>
      <c r="AR804">
        <v>53920001</v>
      </c>
      <c r="AS804">
        <v>9000000</v>
      </c>
      <c r="AT804" t="s">
        <v>40</v>
      </c>
      <c r="AW804" t="s">
        <v>343</v>
      </c>
      <c r="BY804" t="s">
        <v>342</v>
      </c>
      <c r="EQ804">
        <v>243396</v>
      </c>
      <c r="ER804" t="s">
        <v>3287</v>
      </c>
      <c r="EV804">
        <v>17285830</v>
      </c>
      <c r="EW804">
        <v>928</v>
      </c>
      <c r="EX804">
        <v>220385</v>
      </c>
      <c r="EY804" t="s">
        <v>4580</v>
      </c>
      <c r="EZ804">
        <v>1</v>
      </c>
      <c r="FC804">
        <v>95385</v>
      </c>
      <c r="FD804" t="s">
        <v>3531</v>
      </c>
    </row>
    <row r="805" spans="1:160" x14ac:dyDescent="0.3">
      <c r="A805" t="str">
        <f>VLOOKUP(B805,Table2[],3,FALSE)</f>
        <v>Digital</v>
      </c>
      <c r="B805" t="str">
        <f>IF(OR(ISNUMBER(FIND("QVC",Z805)),ISNUMBER(FIND("QVC",AL805))),"QVC",IF(OR(ISNUMBER(FIND("NCO",H805)),ISNUMBER(FIND("NCO",Y805))), "NCO", IF(AL805="consumer","PMD.com",VLOOKUP(LEFT(H805,2),Tables!$E$1:$F$11,2,FALSE))))</f>
        <v>PMD.com</v>
      </c>
      <c r="C805">
        <f t="shared" si="37"/>
        <v>53160001</v>
      </c>
      <c r="D805">
        <f t="shared" si="38"/>
        <v>1</v>
      </c>
      <c r="E805" t="str">
        <f t="shared" ca="1" si="36"/>
        <v>shifted orders shipped</v>
      </c>
      <c r="F805" t="s">
        <v>3539</v>
      </c>
      <c r="G805" t="s">
        <v>335</v>
      </c>
      <c r="H805" t="s">
        <v>2602</v>
      </c>
      <c r="I805" s="6">
        <v>44008.616631944446</v>
      </c>
      <c r="J805" t="s">
        <v>16</v>
      </c>
      <c r="K805" s="6">
        <v>44013.285011574073</v>
      </c>
      <c r="M805" t="s">
        <v>4581</v>
      </c>
      <c r="N805" t="s">
        <v>4582</v>
      </c>
      <c r="O805" t="s">
        <v>2176</v>
      </c>
      <c r="Q805" t="s">
        <v>451</v>
      </c>
      <c r="R805" t="s">
        <v>400</v>
      </c>
      <c r="S805">
        <v>19147</v>
      </c>
      <c r="T805" t="s">
        <v>338</v>
      </c>
      <c r="U805" t="s">
        <v>530</v>
      </c>
      <c r="W805" t="s">
        <v>4583</v>
      </c>
      <c r="Z805" t="s">
        <v>4581</v>
      </c>
      <c r="AA805" t="s">
        <v>4582</v>
      </c>
      <c r="AB805" t="s">
        <v>2176</v>
      </c>
      <c r="AD805" t="s">
        <v>451</v>
      </c>
      <c r="AE805" t="s">
        <v>400</v>
      </c>
      <c r="AF805">
        <v>19147</v>
      </c>
      <c r="AG805" t="s">
        <v>338</v>
      </c>
      <c r="AH805" t="s">
        <v>530</v>
      </c>
      <c r="AJ805" t="s">
        <v>4583</v>
      </c>
      <c r="AL805" t="s">
        <v>339</v>
      </c>
      <c r="AM805">
        <v>1</v>
      </c>
      <c r="AN805">
        <v>1</v>
      </c>
      <c r="AO805">
        <v>4322</v>
      </c>
      <c r="AQ805">
        <v>124007</v>
      </c>
      <c r="AR805">
        <v>53160001</v>
      </c>
      <c r="AS805" t="s">
        <v>1895</v>
      </c>
      <c r="AT805" t="s">
        <v>119</v>
      </c>
      <c r="AW805" t="s">
        <v>340</v>
      </c>
      <c r="AX805" t="s">
        <v>340</v>
      </c>
      <c r="AY805" t="s">
        <v>341</v>
      </c>
      <c r="AZ805">
        <v>0</v>
      </c>
      <c r="BY805" t="s">
        <v>342</v>
      </c>
      <c r="EQ805">
        <v>252959</v>
      </c>
      <c r="ER805" t="s">
        <v>2603</v>
      </c>
      <c r="EV805">
        <v>17284596</v>
      </c>
      <c r="EW805">
        <v>928</v>
      </c>
      <c r="EX805">
        <v>219075</v>
      </c>
      <c r="EY805">
        <v>9.2748999964335493E+25</v>
      </c>
      <c r="EZ805">
        <v>1</v>
      </c>
      <c r="FC805">
        <v>53160001</v>
      </c>
      <c r="FD805" t="s">
        <v>119</v>
      </c>
    </row>
    <row r="806" spans="1:160" x14ac:dyDescent="0.3">
      <c r="A806" t="str">
        <f>VLOOKUP(B806,Table2[],3,FALSE)</f>
        <v>Digital</v>
      </c>
      <c r="B806" t="str">
        <f>IF(OR(ISNUMBER(FIND("QVC",Z806)),ISNUMBER(FIND("QVC",AL806))),"QVC",IF(OR(ISNUMBER(FIND("NCO",H806)),ISNUMBER(FIND("NCO",Y806))), "NCO", IF(AL806="consumer","PMD.com",VLOOKUP(LEFT(H806,2),Tables!$E$1:$F$11,2,FALSE))))</f>
        <v>PMD.com</v>
      </c>
      <c r="C806">
        <f t="shared" si="37"/>
        <v>52430001</v>
      </c>
      <c r="D806">
        <f t="shared" si="38"/>
        <v>1</v>
      </c>
      <c r="E806" t="str">
        <f t="shared" ca="1" si="36"/>
        <v>shifted orders shipped</v>
      </c>
      <c r="F806" t="s">
        <v>3539</v>
      </c>
      <c r="G806" t="s">
        <v>335</v>
      </c>
      <c r="H806" t="s">
        <v>3316</v>
      </c>
      <c r="I806" s="6">
        <v>44011.489907407406</v>
      </c>
      <c r="J806" t="s">
        <v>16</v>
      </c>
      <c r="K806" s="6">
        <v>44013.285138888888</v>
      </c>
      <c r="M806" t="s">
        <v>4584</v>
      </c>
      <c r="N806" t="s">
        <v>4585</v>
      </c>
      <c r="Q806" t="s">
        <v>649</v>
      </c>
      <c r="R806" t="s">
        <v>386</v>
      </c>
      <c r="S806">
        <v>70005</v>
      </c>
      <c r="T806" t="s">
        <v>338</v>
      </c>
      <c r="U806" t="s">
        <v>530</v>
      </c>
      <c r="W806" t="s">
        <v>4586</v>
      </c>
      <c r="Z806" t="s">
        <v>4584</v>
      </c>
      <c r="AA806" t="s">
        <v>4585</v>
      </c>
      <c r="AD806" t="s">
        <v>649</v>
      </c>
      <c r="AE806" t="s">
        <v>386</v>
      </c>
      <c r="AF806">
        <v>70005</v>
      </c>
      <c r="AG806" t="s">
        <v>338</v>
      </c>
      <c r="AH806" t="s">
        <v>530</v>
      </c>
      <c r="AJ806" t="s">
        <v>4586</v>
      </c>
      <c r="AL806" t="s">
        <v>339</v>
      </c>
      <c r="AM806">
        <v>1</v>
      </c>
      <c r="AN806">
        <v>1</v>
      </c>
      <c r="AO806">
        <v>12063</v>
      </c>
      <c r="AQ806">
        <v>127155</v>
      </c>
      <c r="AR806">
        <v>52430001</v>
      </c>
      <c r="AS806" t="s">
        <v>927</v>
      </c>
      <c r="AT806" t="s">
        <v>75</v>
      </c>
      <c r="AW806" t="s">
        <v>340</v>
      </c>
      <c r="AX806" t="s">
        <v>340</v>
      </c>
      <c r="AY806" t="s">
        <v>357</v>
      </c>
      <c r="AZ806" t="s">
        <v>363</v>
      </c>
      <c r="BY806" t="s">
        <v>342</v>
      </c>
      <c r="EQ806">
        <v>249990</v>
      </c>
      <c r="ER806" t="s">
        <v>3317</v>
      </c>
      <c r="EV806">
        <v>17285845</v>
      </c>
      <c r="EW806">
        <v>928</v>
      </c>
      <c r="EX806">
        <v>220400</v>
      </c>
      <c r="EY806" t="s">
        <v>4587</v>
      </c>
      <c r="EZ806">
        <v>1</v>
      </c>
      <c r="FC806">
        <v>95384</v>
      </c>
      <c r="FD806" t="s">
        <v>3530</v>
      </c>
    </row>
    <row r="807" spans="1:160" x14ac:dyDescent="0.3">
      <c r="A807" t="str">
        <f>VLOOKUP(B807,Table2[],3,FALSE)</f>
        <v>Digital</v>
      </c>
      <c r="B807" t="str">
        <f>IF(OR(ISNUMBER(FIND("QVC",Z807)),ISNUMBER(FIND("QVC",AL807))),"QVC",IF(OR(ISNUMBER(FIND("NCO",H807)),ISNUMBER(FIND("NCO",Y807))), "NCO", IF(AL807="consumer","PMD.com",VLOOKUP(LEFT(H807,2),Tables!$E$1:$F$11,2,FALSE))))</f>
        <v>PMD.com</v>
      </c>
      <c r="C807">
        <f t="shared" si="37"/>
        <v>53970001</v>
      </c>
      <c r="D807">
        <f t="shared" si="38"/>
        <v>1</v>
      </c>
      <c r="E807" t="str">
        <f t="shared" ca="1" si="36"/>
        <v>shifted orders shipped</v>
      </c>
      <c r="F807" t="s">
        <v>3539</v>
      </c>
      <c r="G807" t="s">
        <v>335</v>
      </c>
      <c r="H807" t="s">
        <v>3316</v>
      </c>
      <c r="I807" s="6">
        <v>44011.489907407406</v>
      </c>
      <c r="J807" t="s">
        <v>16</v>
      </c>
      <c r="K807" s="6">
        <v>44013.285138888888</v>
      </c>
      <c r="M807" t="s">
        <v>4584</v>
      </c>
      <c r="N807" t="s">
        <v>4585</v>
      </c>
      <c r="Q807" t="s">
        <v>649</v>
      </c>
      <c r="R807" t="s">
        <v>386</v>
      </c>
      <c r="S807">
        <v>70005</v>
      </c>
      <c r="T807" t="s">
        <v>338</v>
      </c>
      <c r="U807" t="s">
        <v>530</v>
      </c>
      <c r="W807" t="s">
        <v>4586</v>
      </c>
      <c r="Z807" t="s">
        <v>4584</v>
      </c>
      <c r="AA807" t="s">
        <v>4585</v>
      </c>
      <c r="AD807" t="s">
        <v>649</v>
      </c>
      <c r="AE807" t="s">
        <v>386</v>
      </c>
      <c r="AF807">
        <v>70005</v>
      </c>
      <c r="AG807" t="s">
        <v>338</v>
      </c>
      <c r="AH807" t="s">
        <v>530</v>
      </c>
      <c r="AJ807" t="s">
        <v>4586</v>
      </c>
      <c r="AL807" t="s">
        <v>339</v>
      </c>
      <c r="AM807">
        <v>1</v>
      </c>
      <c r="AN807">
        <v>1</v>
      </c>
      <c r="AO807">
        <v>392</v>
      </c>
      <c r="AQ807">
        <v>124472</v>
      </c>
      <c r="AR807">
        <v>53970001</v>
      </c>
      <c r="AS807" t="s">
        <v>577</v>
      </c>
      <c r="AT807" t="s">
        <v>41</v>
      </c>
      <c r="AW807" t="s">
        <v>343</v>
      </c>
      <c r="BY807" t="s">
        <v>342</v>
      </c>
      <c r="EQ807">
        <v>251826</v>
      </c>
      <c r="ER807" t="s">
        <v>3317</v>
      </c>
      <c r="EV807">
        <v>17285845</v>
      </c>
      <c r="EW807">
        <v>928</v>
      </c>
      <c r="EX807">
        <v>220400</v>
      </c>
      <c r="EY807" t="s">
        <v>4587</v>
      </c>
      <c r="EZ807">
        <v>1</v>
      </c>
      <c r="FC807">
        <v>53970001</v>
      </c>
      <c r="FD807" t="s">
        <v>41</v>
      </c>
    </row>
    <row r="808" spans="1:160" x14ac:dyDescent="0.3">
      <c r="A808" t="str">
        <f>VLOOKUP(B808,Table2[],3,FALSE)</f>
        <v>Digital</v>
      </c>
      <c r="B808" t="str">
        <f>IF(OR(ISNUMBER(FIND("QVC",Z808)),ISNUMBER(FIND("QVC",AL808))),"QVC",IF(OR(ISNUMBER(FIND("NCO",H808)),ISNUMBER(FIND("NCO",Y808))), "NCO", IF(AL808="consumer","PMD.com",VLOOKUP(LEFT(H808,2),Tables!$E$1:$F$11,2,FALSE))))</f>
        <v>PMD.com</v>
      </c>
      <c r="C808">
        <f t="shared" si="37"/>
        <v>53920001</v>
      </c>
      <c r="D808">
        <f t="shared" si="38"/>
        <v>1</v>
      </c>
      <c r="E808" t="str">
        <f t="shared" ca="1" si="36"/>
        <v>shifted orders shipped</v>
      </c>
      <c r="F808" t="s">
        <v>3539</v>
      </c>
      <c r="G808" t="s">
        <v>335</v>
      </c>
      <c r="H808" t="s">
        <v>3316</v>
      </c>
      <c r="I808" s="6">
        <v>44011.489907407406</v>
      </c>
      <c r="J808" t="s">
        <v>16</v>
      </c>
      <c r="K808" s="6">
        <v>44013.285138888888</v>
      </c>
      <c r="M808" t="s">
        <v>4584</v>
      </c>
      <c r="N808" t="s">
        <v>4585</v>
      </c>
      <c r="Q808" t="s">
        <v>649</v>
      </c>
      <c r="R808" t="s">
        <v>386</v>
      </c>
      <c r="S808">
        <v>70005</v>
      </c>
      <c r="T808" t="s">
        <v>338</v>
      </c>
      <c r="U808" t="s">
        <v>530</v>
      </c>
      <c r="W808" t="s">
        <v>4586</v>
      </c>
      <c r="Z808" t="s">
        <v>4584</v>
      </c>
      <c r="AA808" t="s">
        <v>4585</v>
      </c>
      <c r="AD808" t="s">
        <v>649</v>
      </c>
      <c r="AE808" t="s">
        <v>386</v>
      </c>
      <c r="AF808">
        <v>70005</v>
      </c>
      <c r="AG808" t="s">
        <v>338</v>
      </c>
      <c r="AH808" t="s">
        <v>530</v>
      </c>
      <c r="AJ808" t="s">
        <v>4586</v>
      </c>
      <c r="AL808" t="s">
        <v>339</v>
      </c>
      <c r="AM808">
        <v>1</v>
      </c>
      <c r="AN808">
        <v>1</v>
      </c>
      <c r="AO808">
        <v>14899</v>
      </c>
      <c r="AQ808">
        <v>124468</v>
      </c>
      <c r="AR808">
        <v>53920001</v>
      </c>
      <c r="AS808">
        <v>9000000</v>
      </c>
      <c r="AT808" t="s">
        <v>40</v>
      </c>
      <c r="AW808" t="s">
        <v>343</v>
      </c>
      <c r="BY808" t="s">
        <v>342</v>
      </c>
      <c r="EQ808">
        <v>243396</v>
      </c>
      <c r="ER808" t="s">
        <v>3317</v>
      </c>
      <c r="EV808">
        <v>17285845</v>
      </c>
      <c r="EW808">
        <v>928</v>
      </c>
      <c r="EX808">
        <v>220400</v>
      </c>
      <c r="EY808" t="s">
        <v>4587</v>
      </c>
      <c r="EZ808">
        <v>1</v>
      </c>
      <c r="FC808">
        <v>95384</v>
      </c>
      <c r="FD808" t="s">
        <v>3530</v>
      </c>
    </row>
    <row r="809" spans="1:160" x14ac:dyDescent="0.3">
      <c r="A809" t="str">
        <f>VLOOKUP(B809,Table2[],3,FALSE)</f>
        <v>Digital</v>
      </c>
      <c r="B809" t="str">
        <f>IF(OR(ISNUMBER(FIND("QVC",Z809)),ISNUMBER(FIND("QVC",AL809))),"QVC",IF(OR(ISNUMBER(FIND("NCO",H809)),ISNUMBER(FIND("NCO",Y809))), "NCO", IF(AL809="consumer","PMD.com",VLOOKUP(LEFT(H809,2),Tables!$E$1:$F$11,2,FALSE))))</f>
        <v>PMD.com</v>
      </c>
      <c r="C809">
        <f t="shared" si="37"/>
        <v>5354</v>
      </c>
      <c r="D809">
        <f t="shared" si="38"/>
        <v>1</v>
      </c>
      <c r="E809" t="str">
        <f t="shared" ca="1" si="36"/>
        <v>shifted orders shipped</v>
      </c>
      <c r="F809" t="s">
        <v>3539</v>
      </c>
      <c r="G809" t="s">
        <v>335</v>
      </c>
      <c r="H809" t="s">
        <v>3316</v>
      </c>
      <c r="I809" s="6">
        <v>44011.489907407406</v>
      </c>
      <c r="J809" t="s">
        <v>16</v>
      </c>
      <c r="K809" s="6">
        <v>44013.285138888888</v>
      </c>
      <c r="M809" t="s">
        <v>4584</v>
      </c>
      <c r="N809" t="s">
        <v>4585</v>
      </c>
      <c r="Q809" t="s">
        <v>649</v>
      </c>
      <c r="R809" t="s">
        <v>386</v>
      </c>
      <c r="S809">
        <v>70005</v>
      </c>
      <c r="T809" t="s">
        <v>338</v>
      </c>
      <c r="U809" t="s">
        <v>530</v>
      </c>
      <c r="W809" t="s">
        <v>4586</v>
      </c>
      <c r="Z809" t="s">
        <v>4584</v>
      </c>
      <c r="AA809" t="s">
        <v>4585</v>
      </c>
      <c r="AD809" t="s">
        <v>649</v>
      </c>
      <c r="AE809" t="s">
        <v>386</v>
      </c>
      <c r="AF809">
        <v>70005</v>
      </c>
      <c r="AG809" t="s">
        <v>338</v>
      </c>
      <c r="AH809" t="s">
        <v>530</v>
      </c>
      <c r="AJ809" t="s">
        <v>4586</v>
      </c>
      <c r="AL809" t="s">
        <v>339</v>
      </c>
      <c r="AM809">
        <v>1</v>
      </c>
      <c r="AN809">
        <v>1</v>
      </c>
      <c r="AO809">
        <v>5214</v>
      </c>
      <c r="AQ809">
        <v>124518</v>
      </c>
      <c r="AR809">
        <v>5354</v>
      </c>
      <c r="AS809" t="s">
        <v>1753</v>
      </c>
      <c r="AT809" t="s">
        <v>103</v>
      </c>
      <c r="AW809" t="s">
        <v>340</v>
      </c>
      <c r="AX809" t="s">
        <v>340</v>
      </c>
      <c r="AY809" t="s">
        <v>351</v>
      </c>
      <c r="AZ809" t="s">
        <v>415</v>
      </c>
      <c r="BY809" t="s">
        <v>342</v>
      </c>
      <c r="EQ809">
        <v>249176</v>
      </c>
      <c r="ER809" t="s">
        <v>3317</v>
      </c>
      <c r="EV809">
        <v>17285845</v>
      </c>
      <c r="EW809">
        <v>928</v>
      </c>
      <c r="EX809">
        <v>220400</v>
      </c>
      <c r="EY809" t="s">
        <v>4587</v>
      </c>
      <c r="EZ809">
        <v>1</v>
      </c>
      <c r="FC809">
        <v>5354</v>
      </c>
      <c r="FD809" t="s">
        <v>103</v>
      </c>
    </row>
    <row r="810" spans="1:160" x14ac:dyDescent="0.3">
      <c r="A810" t="str">
        <f>VLOOKUP(B810,Table2[],3,FALSE)</f>
        <v>Digital</v>
      </c>
      <c r="B810" t="str">
        <f>IF(OR(ISNUMBER(FIND("QVC",Z810)),ISNUMBER(FIND("QVC",AL810))),"QVC",IF(OR(ISNUMBER(FIND("NCO",H810)),ISNUMBER(FIND("NCO",Y810))), "NCO", IF(AL810="consumer","PMD.com",VLOOKUP(LEFT(H810,2),Tables!$E$1:$F$11,2,FALSE))))</f>
        <v>PMD.com</v>
      </c>
      <c r="C810">
        <f t="shared" si="37"/>
        <v>51090030</v>
      </c>
      <c r="D810">
        <f t="shared" si="38"/>
        <v>1</v>
      </c>
      <c r="E810" t="str">
        <f t="shared" ca="1" si="36"/>
        <v>shifted orders shipped</v>
      </c>
      <c r="F810" t="s">
        <v>3539</v>
      </c>
      <c r="G810" t="s">
        <v>335</v>
      </c>
      <c r="H810" t="s">
        <v>3316</v>
      </c>
      <c r="I810" s="6">
        <v>44011.489907407406</v>
      </c>
      <c r="J810" t="s">
        <v>16</v>
      </c>
      <c r="K810" s="6">
        <v>44013.285138888888</v>
      </c>
      <c r="M810" t="s">
        <v>4584</v>
      </c>
      <c r="N810" t="s">
        <v>4585</v>
      </c>
      <c r="Q810" t="s">
        <v>649</v>
      </c>
      <c r="R810" t="s">
        <v>386</v>
      </c>
      <c r="S810">
        <v>70005</v>
      </c>
      <c r="T810" t="s">
        <v>338</v>
      </c>
      <c r="U810" t="s">
        <v>530</v>
      </c>
      <c r="W810" t="s">
        <v>4586</v>
      </c>
      <c r="Z810" t="s">
        <v>4584</v>
      </c>
      <c r="AA810" t="s">
        <v>4585</v>
      </c>
      <c r="AD810" t="s">
        <v>649</v>
      </c>
      <c r="AE810" t="s">
        <v>386</v>
      </c>
      <c r="AF810">
        <v>70005</v>
      </c>
      <c r="AG810" t="s">
        <v>338</v>
      </c>
      <c r="AH810" t="s">
        <v>530</v>
      </c>
      <c r="AJ810" t="s">
        <v>4586</v>
      </c>
      <c r="AL810" t="s">
        <v>339</v>
      </c>
      <c r="AM810">
        <v>1</v>
      </c>
      <c r="AN810">
        <v>1</v>
      </c>
      <c r="AO810">
        <v>6688</v>
      </c>
      <c r="AQ810">
        <v>125960</v>
      </c>
      <c r="AR810">
        <v>51090030</v>
      </c>
      <c r="AS810" t="s">
        <v>3043</v>
      </c>
      <c r="AT810" t="s">
        <v>628</v>
      </c>
      <c r="AW810" t="s">
        <v>343</v>
      </c>
      <c r="BY810" t="s">
        <v>342</v>
      </c>
      <c r="BZ810" t="b">
        <v>0</v>
      </c>
      <c r="EQ810">
        <v>243047</v>
      </c>
      <c r="ER810" t="s">
        <v>3317</v>
      </c>
      <c r="EV810">
        <v>17285845</v>
      </c>
      <c r="EW810">
        <v>928</v>
      </c>
      <c r="EX810">
        <v>220400</v>
      </c>
      <c r="EY810" t="s">
        <v>4587</v>
      </c>
      <c r="EZ810">
        <v>1</v>
      </c>
      <c r="FC810">
        <v>95384</v>
      </c>
      <c r="FD810" t="s">
        <v>3530</v>
      </c>
    </row>
    <row r="811" spans="1:160" x14ac:dyDescent="0.3">
      <c r="A811" t="str">
        <f>VLOOKUP(B811,Table2[],3,FALSE)</f>
        <v>Digital</v>
      </c>
      <c r="B811" t="str">
        <f>IF(OR(ISNUMBER(FIND("QVC",Z811)),ISNUMBER(FIND("QVC",AL811))),"QVC",IF(OR(ISNUMBER(FIND("NCO",H811)),ISNUMBER(FIND("NCO",Y811))), "NCO", IF(AL811="consumer","PMD.com",VLOOKUP(LEFT(H811,2),Tables!$E$1:$F$11,2,FALSE))))</f>
        <v>PMD.com</v>
      </c>
      <c r="C811">
        <f t="shared" si="37"/>
        <v>53200001</v>
      </c>
      <c r="D811">
        <f t="shared" si="38"/>
        <v>1</v>
      </c>
      <c r="E811" t="str">
        <f t="shared" ca="1" si="36"/>
        <v>shifted orders shipped</v>
      </c>
      <c r="F811" t="s">
        <v>3539</v>
      </c>
      <c r="G811" t="s">
        <v>335</v>
      </c>
      <c r="H811" t="s">
        <v>2532</v>
      </c>
      <c r="I811" s="6">
        <v>44008.575092592589</v>
      </c>
      <c r="J811" t="s">
        <v>16</v>
      </c>
      <c r="K811" s="6">
        <v>44013.285219907404</v>
      </c>
      <c r="M811" t="s">
        <v>4588</v>
      </c>
      <c r="N811" t="s">
        <v>4589</v>
      </c>
      <c r="Q811" t="s">
        <v>369</v>
      </c>
      <c r="R811" t="s">
        <v>375</v>
      </c>
      <c r="S811">
        <v>60481</v>
      </c>
      <c r="T811" t="s">
        <v>338</v>
      </c>
      <c r="U811" t="s">
        <v>530</v>
      </c>
      <c r="W811" t="s">
        <v>4590</v>
      </c>
      <c r="Z811" t="s">
        <v>4588</v>
      </c>
      <c r="AA811" t="s">
        <v>4589</v>
      </c>
      <c r="AD811" t="s">
        <v>369</v>
      </c>
      <c r="AE811" t="s">
        <v>375</v>
      </c>
      <c r="AF811">
        <v>60481</v>
      </c>
      <c r="AG811" t="s">
        <v>338</v>
      </c>
      <c r="AH811" t="s">
        <v>530</v>
      </c>
      <c r="AJ811" t="s">
        <v>4590</v>
      </c>
      <c r="AL811" t="s">
        <v>339</v>
      </c>
      <c r="AM811">
        <v>1</v>
      </c>
      <c r="AN811">
        <v>1</v>
      </c>
      <c r="AO811">
        <v>15189</v>
      </c>
      <c r="AQ811">
        <v>123906</v>
      </c>
      <c r="AR811">
        <v>53200001</v>
      </c>
      <c r="AS811" t="s">
        <v>973</v>
      </c>
      <c r="AT811" t="s">
        <v>50</v>
      </c>
      <c r="AW811" t="s">
        <v>340</v>
      </c>
      <c r="AX811" t="s">
        <v>340</v>
      </c>
      <c r="AY811" t="s">
        <v>357</v>
      </c>
      <c r="AZ811" t="s">
        <v>363</v>
      </c>
      <c r="BY811" t="s">
        <v>342</v>
      </c>
      <c r="EQ811">
        <v>252156</v>
      </c>
      <c r="ER811" t="s">
        <v>2533</v>
      </c>
      <c r="EV811">
        <v>17284560</v>
      </c>
      <c r="EW811">
        <v>928</v>
      </c>
      <c r="EX811">
        <v>219040</v>
      </c>
      <c r="EY811" t="s">
        <v>4591</v>
      </c>
      <c r="EZ811">
        <v>1</v>
      </c>
      <c r="FC811">
        <v>95071</v>
      </c>
      <c r="FD811" t="s">
        <v>1477</v>
      </c>
    </row>
    <row r="812" spans="1:160" x14ac:dyDescent="0.3">
      <c r="A812" t="str">
        <f>VLOOKUP(B812,Table2[],3,FALSE)</f>
        <v>Digital</v>
      </c>
      <c r="B812" t="str">
        <f>IF(OR(ISNUMBER(FIND("QVC",Z812)),ISNUMBER(FIND("QVC",AL812))),"QVC",IF(OR(ISNUMBER(FIND("NCO",H812)),ISNUMBER(FIND("NCO",Y812))), "NCO", IF(AL812="consumer","PMD.com",VLOOKUP(LEFT(H812,2),Tables!$E$1:$F$11,2,FALSE))))</f>
        <v>PMD.com</v>
      </c>
      <c r="C812">
        <f t="shared" si="37"/>
        <v>5341</v>
      </c>
      <c r="D812">
        <f t="shared" si="38"/>
        <v>1</v>
      </c>
      <c r="E812" t="str">
        <f t="shared" ca="1" si="36"/>
        <v>shifted orders shipped</v>
      </c>
      <c r="F812" t="s">
        <v>3539</v>
      </c>
      <c r="G812" t="s">
        <v>335</v>
      </c>
      <c r="H812" t="s">
        <v>2532</v>
      </c>
      <c r="I812" s="6">
        <v>44008.575092592589</v>
      </c>
      <c r="J812" t="s">
        <v>16</v>
      </c>
      <c r="K812" s="6">
        <v>44013.285219907404</v>
      </c>
      <c r="M812" t="s">
        <v>4588</v>
      </c>
      <c r="N812" t="s">
        <v>4589</v>
      </c>
      <c r="Q812" t="s">
        <v>369</v>
      </c>
      <c r="R812" t="s">
        <v>375</v>
      </c>
      <c r="S812">
        <v>60481</v>
      </c>
      <c r="T812" t="s">
        <v>338</v>
      </c>
      <c r="U812" t="s">
        <v>530</v>
      </c>
      <c r="W812" t="s">
        <v>4590</v>
      </c>
      <c r="Z812" t="s">
        <v>4588</v>
      </c>
      <c r="AA812" t="s">
        <v>4589</v>
      </c>
      <c r="AD812" t="s">
        <v>369</v>
      </c>
      <c r="AE812" t="s">
        <v>375</v>
      </c>
      <c r="AF812">
        <v>60481</v>
      </c>
      <c r="AG812" t="s">
        <v>338</v>
      </c>
      <c r="AH812" t="s">
        <v>530</v>
      </c>
      <c r="AJ812" t="s">
        <v>4590</v>
      </c>
      <c r="AL812" t="s">
        <v>339</v>
      </c>
      <c r="AM812">
        <v>1</v>
      </c>
      <c r="AN812">
        <v>1</v>
      </c>
      <c r="AO812">
        <v>15156</v>
      </c>
      <c r="AQ812">
        <v>124187</v>
      </c>
      <c r="AR812">
        <v>5341</v>
      </c>
      <c r="AS812" t="s">
        <v>831</v>
      </c>
      <c r="AT812" t="s">
        <v>82</v>
      </c>
      <c r="AW812" t="s">
        <v>340</v>
      </c>
      <c r="AX812" t="s">
        <v>340</v>
      </c>
      <c r="AY812" t="s">
        <v>345</v>
      </c>
      <c r="AZ812" t="s">
        <v>346</v>
      </c>
      <c r="BY812" t="s">
        <v>342</v>
      </c>
      <c r="EQ812">
        <v>244247</v>
      </c>
      <c r="ER812" t="s">
        <v>2533</v>
      </c>
      <c r="EV812">
        <v>17284560</v>
      </c>
      <c r="EW812">
        <v>928</v>
      </c>
      <c r="EX812">
        <v>219040</v>
      </c>
      <c r="EY812" t="s">
        <v>4591</v>
      </c>
      <c r="EZ812">
        <v>1</v>
      </c>
      <c r="FC812">
        <v>95071</v>
      </c>
      <c r="FD812" t="s">
        <v>1477</v>
      </c>
    </row>
    <row r="813" spans="1:160" x14ac:dyDescent="0.3">
      <c r="A813" t="str">
        <f>VLOOKUP(B813,Table2[],3,FALSE)</f>
        <v>Digital</v>
      </c>
      <c r="B813" t="str">
        <f>IF(OR(ISNUMBER(FIND("QVC",Z813)),ISNUMBER(FIND("QVC",AL813))),"QVC",IF(OR(ISNUMBER(FIND("NCO",H813)),ISNUMBER(FIND("NCO",Y813))), "NCO", IF(AL813="consumer","PMD.com",VLOOKUP(LEFT(H813,2),Tables!$E$1:$F$11,2,FALSE))))</f>
        <v>PMD.com</v>
      </c>
      <c r="C813">
        <f t="shared" si="37"/>
        <v>52460001</v>
      </c>
      <c r="D813">
        <f t="shared" si="38"/>
        <v>1</v>
      </c>
      <c r="E813" t="str">
        <f t="shared" ca="1" si="36"/>
        <v>shifted orders shipped</v>
      </c>
      <c r="F813" t="s">
        <v>3539</v>
      </c>
      <c r="G813" t="s">
        <v>335</v>
      </c>
      <c r="H813" t="s">
        <v>3238</v>
      </c>
      <c r="I813" s="6">
        <v>44011.455671296295</v>
      </c>
      <c r="J813" t="s">
        <v>16</v>
      </c>
      <c r="K813" s="6">
        <v>44013.285393518519</v>
      </c>
      <c r="M813" t="s">
        <v>2253</v>
      </c>
      <c r="N813" t="s">
        <v>4592</v>
      </c>
      <c r="Q813" t="s">
        <v>800</v>
      </c>
      <c r="R813" t="s">
        <v>460</v>
      </c>
      <c r="S813" t="s">
        <v>4593</v>
      </c>
      <c r="T813" t="s">
        <v>338</v>
      </c>
      <c r="U813" t="s">
        <v>530</v>
      </c>
      <c r="W813" t="s">
        <v>4594</v>
      </c>
      <c r="Z813" t="s">
        <v>2253</v>
      </c>
      <c r="AA813" t="s">
        <v>4592</v>
      </c>
      <c r="AD813" t="s">
        <v>800</v>
      </c>
      <c r="AE813" t="s">
        <v>460</v>
      </c>
      <c r="AF813" t="s">
        <v>4593</v>
      </c>
      <c r="AG813" t="s">
        <v>338</v>
      </c>
      <c r="AH813" t="s">
        <v>530</v>
      </c>
      <c r="AJ813" t="s">
        <v>4594</v>
      </c>
      <c r="AL813" t="s">
        <v>339</v>
      </c>
      <c r="AM813">
        <v>1</v>
      </c>
      <c r="AN813">
        <v>1</v>
      </c>
      <c r="AO813">
        <v>14007</v>
      </c>
      <c r="AQ813">
        <v>127157</v>
      </c>
      <c r="AR813">
        <v>52460001</v>
      </c>
      <c r="AS813" t="s">
        <v>972</v>
      </c>
      <c r="AT813" t="s">
        <v>76</v>
      </c>
      <c r="AW813" t="s">
        <v>340</v>
      </c>
      <c r="AX813" t="s">
        <v>340</v>
      </c>
      <c r="AY813" t="s">
        <v>341</v>
      </c>
      <c r="AZ813">
        <v>0</v>
      </c>
      <c r="BY813" t="s">
        <v>342</v>
      </c>
      <c r="EQ813">
        <v>252044</v>
      </c>
      <c r="ER813" t="s">
        <v>3239</v>
      </c>
      <c r="EV813">
        <v>17285805</v>
      </c>
      <c r="EW813">
        <v>928</v>
      </c>
      <c r="EX813">
        <v>220361</v>
      </c>
      <c r="EY813">
        <v>9.2748999964335493E+25</v>
      </c>
      <c r="EZ813">
        <v>1</v>
      </c>
      <c r="FC813">
        <v>52460001</v>
      </c>
      <c r="FD813" t="s">
        <v>76</v>
      </c>
    </row>
    <row r="814" spans="1:160" x14ac:dyDescent="0.3">
      <c r="A814" t="str">
        <f>VLOOKUP(B814,Table2[],3,FALSE)</f>
        <v>Digital</v>
      </c>
      <c r="B814" t="str">
        <f>IF(OR(ISNUMBER(FIND("QVC",Z814)),ISNUMBER(FIND("QVC",AL814))),"QVC",IF(OR(ISNUMBER(FIND("NCO",H814)),ISNUMBER(FIND("NCO",Y814))), "NCO", IF(AL814="consumer","PMD.com",VLOOKUP(LEFT(H814,2),Tables!$E$1:$F$11,2,FALSE))))</f>
        <v>PMD.com</v>
      </c>
      <c r="C814">
        <f t="shared" si="37"/>
        <v>51090001</v>
      </c>
      <c r="D814">
        <f t="shared" si="38"/>
        <v>1</v>
      </c>
      <c r="E814" t="str">
        <f t="shared" ca="1" si="36"/>
        <v>shifted orders shipped</v>
      </c>
      <c r="F814" t="s">
        <v>3539</v>
      </c>
      <c r="G814" t="s">
        <v>335</v>
      </c>
      <c r="H814" t="s">
        <v>2600</v>
      </c>
      <c r="I814" s="6">
        <v>44008.616655092592</v>
      </c>
      <c r="J814" t="s">
        <v>16</v>
      </c>
      <c r="K814" s="6">
        <v>44013.285428240742</v>
      </c>
      <c r="M814" t="s">
        <v>4595</v>
      </c>
      <c r="N814" t="s">
        <v>4596</v>
      </c>
      <c r="Q814" t="s">
        <v>417</v>
      </c>
      <c r="R814" t="s">
        <v>376</v>
      </c>
      <c r="S814">
        <v>78754</v>
      </c>
      <c r="T814" t="s">
        <v>338</v>
      </c>
      <c r="U814" t="s">
        <v>530</v>
      </c>
      <c r="W814" t="s">
        <v>4597</v>
      </c>
      <c r="Z814" t="s">
        <v>4595</v>
      </c>
      <c r="AA814" t="s">
        <v>4596</v>
      </c>
      <c r="AD814" t="s">
        <v>417</v>
      </c>
      <c r="AE814" t="s">
        <v>376</v>
      </c>
      <c r="AF814">
        <v>78754</v>
      </c>
      <c r="AG814" t="s">
        <v>338</v>
      </c>
      <c r="AH814" t="s">
        <v>530</v>
      </c>
      <c r="AJ814" t="s">
        <v>4597</v>
      </c>
      <c r="AL814" t="s">
        <v>339</v>
      </c>
      <c r="AM814">
        <v>1</v>
      </c>
      <c r="AN814">
        <v>1</v>
      </c>
      <c r="AO814">
        <v>4885</v>
      </c>
      <c r="AQ814">
        <v>124202</v>
      </c>
      <c r="AR814">
        <v>51090001</v>
      </c>
      <c r="AS814" t="s">
        <v>1986</v>
      </c>
      <c r="AT814" t="s">
        <v>60</v>
      </c>
      <c r="AW814" t="s">
        <v>340</v>
      </c>
      <c r="AX814" t="s">
        <v>340</v>
      </c>
      <c r="AY814" t="s">
        <v>357</v>
      </c>
      <c r="AZ814" t="s">
        <v>361</v>
      </c>
      <c r="BY814" t="s">
        <v>342</v>
      </c>
      <c r="EQ814">
        <v>250831</v>
      </c>
      <c r="ER814" t="s">
        <v>2601</v>
      </c>
      <c r="EV814">
        <v>17284595</v>
      </c>
      <c r="EW814">
        <v>928</v>
      </c>
      <c r="EX814">
        <v>219074</v>
      </c>
      <c r="EY814">
        <v>9.2748999964335493E+25</v>
      </c>
      <c r="EZ814">
        <v>1</v>
      </c>
      <c r="FC814">
        <v>51090001</v>
      </c>
      <c r="FD814" t="s">
        <v>60</v>
      </c>
    </row>
    <row r="815" spans="1:160" x14ac:dyDescent="0.3">
      <c r="A815" t="str">
        <f>VLOOKUP(B815,Table2[],3,FALSE)</f>
        <v>Digital</v>
      </c>
      <c r="B815" t="str">
        <f>IF(OR(ISNUMBER(FIND("QVC",Z815)),ISNUMBER(FIND("QVC",AL815))),"QVC",IF(OR(ISNUMBER(FIND("NCO",H815)),ISNUMBER(FIND("NCO",Y815))), "NCO", IF(AL815="consumer","PMD.com",VLOOKUP(LEFT(H815,2),Tables!$E$1:$F$11,2,FALSE))))</f>
        <v>PMD.com</v>
      </c>
      <c r="C815">
        <f t="shared" si="37"/>
        <v>5358</v>
      </c>
      <c r="D815">
        <f t="shared" si="38"/>
        <v>1</v>
      </c>
      <c r="E815" t="str">
        <f t="shared" ca="1" si="36"/>
        <v>shifted orders shipped</v>
      </c>
      <c r="F815" t="s">
        <v>3539</v>
      </c>
      <c r="G815" t="s">
        <v>335</v>
      </c>
      <c r="H815" t="s">
        <v>2530</v>
      </c>
      <c r="I815" s="6">
        <v>44008.575138888889</v>
      </c>
      <c r="J815" t="s">
        <v>16</v>
      </c>
      <c r="K815" s="6">
        <v>44013.285486111112</v>
      </c>
      <c r="M815" t="s">
        <v>4598</v>
      </c>
      <c r="N815" t="s">
        <v>4599</v>
      </c>
      <c r="O815" t="s">
        <v>4600</v>
      </c>
      <c r="Q815" t="s">
        <v>1291</v>
      </c>
      <c r="R815" t="s">
        <v>337</v>
      </c>
      <c r="S815">
        <v>97756</v>
      </c>
      <c r="T815" t="s">
        <v>338</v>
      </c>
      <c r="U815" t="s">
        <v>530</v>
      </c>
      <c r="W815" t="s">
        <v>4601</v>
      </c>
      <c r="Z815" t="s">
        <v>4598</v>
      </c>
      <c r="AA815" t="s">
        <v>4599</v>
      </c>
      <c r="AB815" t="s">
        <v>4600</v>
      </c>
      <c r="AD815" t="s">
        <v>1291</v>
      </c>
      <c r="AE815" t="s">
        <v>337</v>
      </c>
      <c r="AF815">
        <v>97756</v>
      </c>
      <c r="AG815" t="s">
        <v>338</v>
      </c>
      <c r="AH815" t="s">
        <v>530</v>
      </c>
      <c r="AJ815" t="s">
        <v>4601</v>
      </c>
      <c r="AL815" t="s">
        <v>339</v>
      </c>
      <c r="AM815">
        <v>1</v>
      </c>
      <c r="AN815">
        <v>1</v>
      </c>
      <c r="AO815">
        <v>7390</v>
      </c>
      <c r="AQ815">
        <v>124522</v>
      </c>
      <c r="AR815">
        <v>5358</v>
      </c>
      <c r="AS815" t="s">
        <v>2281</v>
      </c>
      <c r="AT815" t="s">
        <v>73</v>
      </c>
      <c r="AW815" t="s">
        <v>340</v>
      </c>
      <c r="AX815" t="s">
        <v>340</v>
      </c>
      <c r="AY815" t="s">
        <v>351</v>
      </c>
      <c r="AZ815" t="s">
        <v>434</v>
      </c>
      <c r="BY815" t="s">
        <v>342</v>
      </c>
      <c r="EQ815">
        <v>252041</v>
      </c>
      <c r="ER815" t="s">
        <v>2531</v>
      </c>
      <c r="EV815">
        <v>17284559</v>
      </c>
      <c r="EW815">
        <v>928</v>
      </c>
      <c r="EX815">
        <v>219039</v>
      </c>
      <c r="EY815" t="s">
        <v>4602</v>
      </c>
      <c r="EZ815">
        <v>1</v>
      </c>
      <c r="FC815">
        <v>5358</v>
      </c>
      <c r="FD815" t="s">
        <v>73</v>
      </c>
    </row>
    <row r="816" spans="1:160" x14ac:dyDescent="0.3">
      <c r="A816" t="str">
        <f>VLOOKUP(B816,Table2[],3,FALSE)</f>
        <v>Digital</v>
      </c>
      <c r="B816" t="str">
        <f>IF(OR(ISNUMBER(FIND("QVC",Z816)),ISNUMBER(FIND("QVC",AL816))),"QVC",IF(OR(ISNUMBER(FIND("NCO",H816)),ISNUMBER(FIND("NCO",Y816))), "NCO", IF(AL816="consumer","PMD.com",VLOOKUP(LEFT(H816,2),Tables!$E$1:$F$11,2,FALSE))))</f>
        <v>PMD.com</v>
      </c>
      <c r="C816">
        <f t="shared" si="37"/>
        <v>5341</v>
      </c>
      <c r="D816">
        <f t="shared" si="38"/>
        <v>1</v>
      </c>
      <c r="E816" t="str">
        <f t="shared" ca="1" si="36"/>
        <v>shifted orders shipped</v>
      </c>
      <c r="F816" t="s">
        <v>3539</v>
      </c>
      <c r="G816" t="s">
        <v>335</v>
      </c>
      <c r="H816" t="s">
        <v>2530</v>
      </c>
      <c r="I816" s="6">
        <v>44008.575138888889</v>
      </c>
      <c r="J816" t="s">
        <v>16</v>
      </c>
      <c r="K816" s="6">
        <v>44013.285486111112</v>
      </c>
      <c r="M816" t="s">
        <v>4598</v>
      </c>
      <c r="N816" t="s">
        <v>4599</v>
      </c>
      <c r="O816" t="s">
        <v>4600</v>
      </c>
      <c r="Q816" t="s">
        <v>1291</v>
      </c>
      <c r="R816" t="s">
        <v>337</v>
      </c>
      <c r="S816">
        <v>97756</v>
      </c>
      <c r="T816" t="s">
        <v>338</v>
      </c>
      <c r="U816" t="s">
        <v>530</v>
      </c>
      <c r="W816" t="s">
        <v>4601</v>
      </c>
      <c r="Z816" t="s">
        <v>4598</v>
      </c>
      <c r="AA816" t="s">
        <v>4599</v>
      </c>
      <c r="AB816" t="s">
        <v>4600</v>
      </c>
      <c r="AD816" t="s">
        <v>1291</v>
      </c>
      <c r="AE816" t="s">
        <v>337</v>
      </c>
      <c r="AF816">
        <v>97756</v>
      </c>
      <c r="AG816" t="s">
        <v>338</v>
      </c>
      <c r="AH816" t="s">
        <v>530</v>
      </c>
      <c r="AJ816" t="s">
        <v>4601</v>
      </c>
      <c r="AL816" t="s">
        <v>339</v>
      </c>
      <c r="AM816">
        <v>1</v>
      </c>
      <c r="AN816">
        <v>1</v>
      </c>
      <c r="AO816">
        <v>15156</v>
      </c>
      <c r="AQ816">
        <v>124187</v>
      </c>
      <c r="AR816">
        <v>5341</v>
      </c>
      <c r="AS816" t="s">
        <v>831</v>
      </c>
      <c r="AT816" t="s">
        <v>82</v>
      </c>
      <c r="AW816" t="s">
        <v>340</v>
      </c>
      <c r="AX816" t="s">
        <v>340</v>
      </c>
      <c r="AY816" t="s">
        <v>345</v>
      </c>
      <c r="AZ816" t="s">
        <v>346</v>
      </c>
      <c r="BY816" t="s">
        <v>342</v>
      </c>
      <c r="EQ816">
        <v>244247</v>
      </c>
      <c r="ER816" t="s">
        <v>2531</v>
      </c>
      <c r="EV816">
        <v>17284559</v>
      </c>
      <c r="EW816">
        <v>928</v>
      </c>
      <c r="EX816">
        <v>219039</v>
      </c>
      <c r="EY816" t="s">
        <v>4602</v>
      </c>
      <c r="EZ816">
        <v>1</v>
      </c>
      <c r="FC816">
        <v>95071</v>
      </c>
      <c r="FD816" t="s">
        <v>1477</v>
      </c>
    </row>
    <row r="817" spans="1:160" x14ac:dyDescent="0.3">
      <c r="A817" t="str">
        <f>VLOOKUP(B817,Table2[],3,FALSE)</f>
        <v>Digital</v>
      </c>
      <c r="B817" t="str">
        <f>IF(OR(ISNUMBER(FIND("QVC",Z817)),ISNUMBER(FIND("QVC",AL817))),"QVC",IF(OR(ISNUMBER(FIND("NCO",H817)),ISNUMBER(FIND("NCO",Y817))), "NCO", IF(AL817="consumer","PMD.com",VLOOKUP(LEFT(H817,2),Tables!$E$1:$F$11,2,FALSE))))</f>
        <v>PMD.com</v>
      </c>
      <c r="C817">
        <f t="shared" si="37"/>
        <v>5342</v>
      </c>
      <c r="D817">
        <f t="shared" si="38"/>
        <v>1</v>
      </c>
      <c r="E817" t="str">
        <f t="shared" ca="1" si="36"/>
        <v>shifted orders shipped</v>
      </c>
      <c r="F817" t="s">
        <v>3539</v>
      </c>
      <c r="G817" t="s">
        <v>335</v>
      </c>
      <c r="H817" t="s">
        <v>2530</v>
      </c>
      <c r="I817" s="6">
        <v>44008.575138888889</v>
      </c>
      <c r="J817" t="s">
        <v>16</v>
      </c>
      <c r="K817" s="6">
        <v>44013.285486111112</v>
      </c>
      <c r="M817" t="s">
        <v>4598</v>
      </c>
      <c r="N817" t="s">
        <v>4599</v>
      </c>
      <c r="O817" t="s">
        <v>4600</v>
      </c>
      <c r="Q817" t="s">
        <v>1291</v>
      </c>
      <c r="R817" t="s">
        <v>337</v>
      </c>
      <c r="S817">
        <v>97756</v>
      </c>
      <c r="T817" t="s">
        <v>338</v>
      </c>
      <c r="U817" t="s">
        <v>530</v>
      </c>
      <c r="W817" t="s">
        <v>4601</v>
      </c>
      <c r="Z817" t="s">
        <v>4598</v>
      </c>
      <c r="AA817" t="s">
        <v>4599</v>
      </c>
      <c r="AB817" t="s">
        <v>4600</v>
      </c>
      <c r="AD817" t="s">
        <v>1291</v>
      </c>
      <c r="AE817" t="s">
        <v>337</v>
      </c>
      <c r="AF817">
        <v>97756</v>
      </c>
      <c r="AG817" t="s">
        <v>338</v>
      </c>
      <c r="AH817" t="s">
        <v>530</v>
      </c>
      <c r="AJ817" t="s">
        <v>4601</v>
      </c>
      <c r="AL817" t="s">
        <v>339</v>
      </c>
      <c r="AM817">
        <v>1</v>
      </c>
      <c r="AN817">
        <v>1</v>
      </c>
      <c r="AO817">
        <v>13280</v>
      </c>
      <c r="AQ817">
        <v>123849</v>
      </c>
      <c r="AR817">
        <v>5342</v>
      </c>
      <c r="AS817" t="s">
        <v>1746</v>
      </c>
      <c r="AT817" t="s">
        <v>149</v>
      </c>
      <c r="AW817" t="s">
        <v>340</v>
      </c>
      <c r="AX817" t="s">
        <v>340</v>
      </c>
      <c r="AY817" t="s">
        <v>345</v>
      </c>
      <c r="AZ817" t="s">
        <v>346</v>
      </c>
      <c r="BY817" t="s">
        <v>342</v>
      </c>
      <c r="EQ817">
        <v>243408</v>
      </c>
      <c r="ER817" t="s">
        <v>2531</v>
      </c>
      <c r="EV817">
        <v>17284559</v>
      </c>
      <c r="EW817">
        <v>928</v>
      </c>
      <c r="EX817">
        <v>219039</v>
      </c>
      <c r="EY817" t="s">
        <v>4602</v>
      </c>
      <c r="EZ817">
        <v>1</v>
      </c>
      <c r="FC817">
        <v>5342</v>
      </c>
      <c r="FD817" t="s">
        <v>149</v>
      </c>
    </row>
    <row r="818" spans="1:160" x14ac:dyDescent="0.3">
      <c r="A818" t="str">
        <f>VLOOKUP(B818,Table2[],3,FALSE)</f>
        <v>Digital</v>
      </c>
      <c r="B818" t="str">
        <f>IF(OR(ISNUMBER(FIND("QVC",Z818)),ISNUMBER(FIND("QVC",AL818))),"QVC",IF(OR(ISNUMBER(FIND("NCO",H818)),ISNUMBER(FIND("NCO",Y818))), "NCO", IF(AL818="consumer","PMD.com",VLOOKUP(LEFT(H818,2),Tables!$E$1:$F$11,2,FALSE))))</f>
        <v>PMD.com</v>
      </c>
      <c r="C818">
        <f t="shared" si="37"/>
        <v>53200001</v>
      </c>
      <c r="D818">
        <f t="shared" si="38"/>
        <v>1</v>
      </c>
      <c r="E818" t="str">
        <f t="shared" ca="1" si="36"/>
        <v>shifted orders shipped</v>
      </c>
      <c r="F818" t="s">
        <v>3539</v>
      </c>
      <c r="G818" t="s">
        <v>335</v>
      </c>
      <c r="H818" t="s">
        <v>2530</v>
      </c>
      <c r="I818" s="6">
        <v>44008.575138888889</v>
      </c>
      <c r="J818" t="s">
        <v>16</v>
      </c>
      <c r="K818" s="6">
        <v>44013.285486111112</v>
      </c>
      <c r="M818" t="s">
        <v>4598</v>
      </c>
      <c r="N818" t="s">
        <v>4599</v>
      </c>
      <c r="O818" t="s">
        <v>4600</v>
      </c>
      <c r="Q818" t="s">
        <v>1291</v>
      </c>
      <c r="R818" t="s">
        <v>337</v>
      </c>
      <c r="S818">
        <v>97756</v>
      </c>
      <c r="T818" t="s">
        <v>338</v>
      </c>
      <c r="U818" t="s">
        <v>530</v>
      </c>
      <c r="W818" t="s">
        <v>4601</v>
      </c>
      <c r="Z818" t="s">
        <v>4598</v>
      </c>
      <c r="AA818" t="s">
        <v>4599</v>
      </c>
      <c r="AB818" t="s">
        <v>4600</v>
      </c>
      <c r="AD818" t="s">
        <v>1291</v>
      </c>
      <c r="AE818" t="s">
        <v>337</v>
      </c>
      <c r="AF818">
        <v>97756</v>
      </c>
      <c r="AG818" t="s">
        <v>338</v>
      </c>
      <c r="AH818" t="s">
        <v>530</v>
      </c>
      <c r="AJ818" t="s">
        <v>4601</v>
      </c>
      <c r="AL818" t="s">
        <v>339</v>
      </c>
      <c r="AM818">
        <v>1</v>
      </c>
      <c r="AN818">
        <v>1</v>
      </c>
      <c r="AO818">
        <v>15189</v>
      </c>
      <c r="AQ818">
        <v>123906</v>
      </c>
      <c r="AR818">
        <v>53200001</v>
      </c>
      <c r="AS818" t="s">
        <v>973</v>
      </c>
      <c r="AT818" t="s">
        <v>50</v>
      </c>
      <c r="AW818" t="s">
        <v>340</v>
      </c>
      <c r="AX818" t="s">
        <v>340</v>
      </c>
      <c r="AY818" t="s">
        <v>357</v>
      </c>
      <c r="AZ818" t="s">
        <v>363</v>
      </c>
      <c r="BY818" t="s">
        <v>342</v>
      </c>
      <c r="EQ818">
        <v>252156</v>
      </c>
      <c r="ER818" t="s">
        <v>2531</v>
      </c>
      <c r="EV818">
        <v>17284559</v>
      </c>
      <c r="EW818">
        <v>928</v>
      </c>
      <c r="EX818">
        <v>219039</v>
      </c>
      <c r="EY818" t="s">
        <v>4602</v>
      </c>
      <c r="EZ818">
        <v>1</v>
      </c>
      <c r="FC818">
        <v>95071</v>
      </c>
      <c r="FD818" t="s">
        <v>1477</v>
      </c>
    </row>
    <row r="819" spans="1:160" x14ac:dyDescent="0.3">
      <c r="A819" t="str">
        <f>VLOOKUP(B819,Table2[],3,FALSE)</f>
        <v>Digital</v>
      </c>
      <c r="B819" t="str">
        <f>IF(OR(ISNUMBER(FIND("QVC",Z819)),ISNUMBER(FIND("QVC",AL819))),"QVC",IF(OR(ISNUMBER(FIND("NCO",H819)),ISNUMBER(FIND("NCO",Y819))), "NCO", IF(AL819="consumer","PMD.com",VLOOKUP(LEFT(H819,2),Tables!$E$1:$F$11,2,FALSE))))</f>
        <v>PMD.com</v>
      </c>
      <c r="C819">
        <f t="shared" si="37"/>
        <v>5331</v>
      </c>
      <c r="D819">
        <f t="shared" si="38"/>
        <v>1</v>
      </c>
      <c r="E819" t="str">
        <f t="shared" ca="1" si="36"/>
        <v>shifted orders shipped</v>
      </c>
      <c r="F819" t="s">
        <v>3539</v>
      </c>
      <c r="G819" t="s">
        <v>335</v>
      </c>
      <c r="H819" t="s">
        <v>3108</v>
      </c>
      <c r="I819" s="6">
        <v>44011.380590277775</v>
      </c>
      <c r="J819" t="s">
        <v>16</v>
      </c>
      <c r="K819" s="6">
        <v>44013.285694444443</v>
      </c>
      <c r="M819" t="s">
        <v>4603</v>
      </c>
      <c r="N819" t="s">
        <v>4604</v>
      </c>
      <c r="Q819" t="s">
        <v>4605</v>
      </c>
      <c r="R819" t="s">
        <v>360</v>
      </c>
      <c r="S819">
        <v>28904</v>
      </c>
      <c r="T819" t="s">
        <v>338</v>
      </c>
      <c r="U819" t="s">
        <v>530</v>
      </c>
      <c r="W819" t="s">
        <v>4606</v>
      </c>
      <c r="Z819" t="s">
        <v>4603</v>
      </c>
      <c r="AA819" t="s">
        <v>4604</v>
      </c>
      <c r="AD819" t="s">
        <v>4605</v>
      </c>
      <c r="AE819" t="s">
        <v>360</v>
      </c>
      <c r="AF819">
        <v>28904</v>
      </c>
      <c r="AG819" t="s">
        <v>338</v>
      </c>
      <c r="AH819" t="s">
        <v>530</v>
      </c>
      <c r="AJ819" t="s">
        <v>4606</v>
      </c>
      <c r="AL819" t="s">
        <v>339</v>
      </c>
      <c r="AM819">
        <v>1</v>
      </c>
      <c r="AN819">
        <v>1</v>
      </c>
      <c r="AO819">
        <v>19662</v>
      </c>
      <c r="AQ819">
        <v>123796</v>
      </c>
      <c r="AR819">
        <v>5331</v>
      </c>
      <c r="AS819" t="s">
        <v>746</v>
      </c>
      <c r="AT819" t="s">
        <v>129</v>
      </c>
      <c r="AW819" t="s">
        <v>340</v>
      </c>
      <c r="AX819" t="s">
        <v>352</v>
      </c>
      <c r="AY819" t="s">
        <v>353</v>
      </c>
      <c r="AZ819" t="s">
        <v>354</v>
      </c>
      <c r="BY819" t="s">
        <v>342</v>
      </c>
      <c r="EQ819">
        <v>247800</v>
      </c>
      <c r="ER819" t="s">
        <v>3109</v>
      </c>
      <c r="EV819">
        <v>17285738</v>
      </c>
      <c r="EW819">
        <v>928</v>
      </c>
      <c r="EX819">
        <v>220294</v>
      </c>
      <c r="EY819">
        <v>9.2748999964335493E+25</v>
      </c>
      <c r="EZ819">
        <v>1</v>
      </c>
      <c r="FC819">
        <v>5331</v>
      </c>
      <c r="FD819" t="s">
        <v>129</v>
      </c>
    </row>
    <row r="820" spans="1:160" x14ac:dyDescent="0.3">
      <c r="A820" t="str">
        <f>VLOOKUP(B820,Table2[],3,FALSE)</f>
        <v>Digital</v>
      </c>
      <c r="B820" t="str">
        <f>IF(OR(ISNUMBER(FIND("QVC",Z820)),ISNUMBER(FIND("QVC",AL820))),"QVC",IF(OR(ISNUMBER(FIND("NCO",H820)),ISNUMBER(FIND("NCO",Y820))), "NCO", IF(AL820="consumer","PMD.com",VLOOKUP(LEFT(H820,2),Tables!$E$1:$F$11,2,FALSE))))</f>
        <v>PMD.com</v>
      </c>
      <c r="C820">
        <f t="shared" si="37"/>
        <v>51090001</v>
      </c>
      <c r="D820">
        <f t="shared" si="38"/>
        <v>1</v>
      </c>
      <c r="E820" t="str">
        <f t="shared" ca="1" si="36"/>
        <v>shifted orders shipped</v>
      </c>
      <c r="F820" t="s">
        <v>3539</v>
      </c>
      <c r="G820" t="s">
        <v>335</v>
      </c>
      <c r="H820" t="s">
        <v>2524</v>
      </c>
      <c r="I820" s="6">
        <v>44008.564953703702</v>
      </c>
      <c r="J820" t="s">
        <v>16</v>
      </c>
      <c r="K820" s="6">
        <v>44013.285740740743</v>
      </c>
      <c r="M820" t="s">
        <v>4607</v>
      </c>
      <c r="N820" t="s">
        <v>4608</v>
      </c>
      <c r="Q820" t="s">
        <v>549</v>
      </c>
      <c r="R820" t="s">
        <v>365</v>
      </c>
      <c r="S820">
        <v>92883</v>
      </c>
      <c r="T820" t="s">
        <v>338</v>
      </c>
      <c r="U820" t="s">
        <v>530</v>
      </c>
      <c r="W820" t="s">
        <v>4609</v>
      </c>
      <c r="Z820" t="s">
        <v>4607</v>
      </c>
      <c r="AA820" t="s">
        <v>4608</v>
      </c>
      <c r="AD820" t="s">
        <v>549</v>
      </c>
      <c r="AE820" t="s">
        <v>365</v>
      </c>
      <c r="AF820">
        <v>92883</v>
      </c>
      <c r="AG820" t="s">
        <v>338</v>
      </c>
      <c r="AH820" t="s">
        <v>530</v>
      </c>
      <c r="AJ820" t="s">
        <v>4609</v>
      </c>
      <c r="AL820" t="s">
        <v>339</v>
      </c>
      <c r="AM820">
        <v>1</v>
      </c>
      <c r="AN820">
        <v>1</v>
      </c>
      <c r="AO820">
        <v>4885</v>
      </c>
      <c r="AQ820">
        <v>124202</v>
      </c>
      <c r="AR820">
        <v>51090001</v>
      </c>
      <c r="AS820" t="s">
        <v>1986</v>
      </c>
      <c r="AT820" t="s">
        <v>60</v>
      </c>
      <c r="AW820" t="s">
        <v>340</v>
      </c>
      <c r="AX820" t="s">
        <v>340</v>
      </c>
      <c r="AY820" t="s">
        <v>357</v>
      </c>
      <c r="AZ820" t="s">
        <v>361</v>
      </c>
      <c r="BY820" t="s">
        <v>342</v>
      </c>
      <c r="EQ820">
        <v>250831</v>
      </c>
      <c r="ER820" t="s">
        <v>2525</v>
      </c>
      <c r="EV820">
        <v>17284556</v>
      </c>
      <c r="EW820">
        <v>928</v>
      </c>
      <c r="EX820">
        <v>219036</v>
      </c>
      <c r="EY820" t="s">
        <v>4610</v>
      </c>
      <c r="EZ820">
        <v>1</v>
      </c>
      <c r="FC820">
        <v>95292</v>
      </c>
      <c r="FD820" t="s">
        <v>511</v>
      </c>
    </row>
    <row r="821" spans="1:160" x14ac:dyDescent="0.3">
      <c r="A821" t="str">
        <f>VLOOKUP(B821,Table2[],3,FALSE)</f>
        <v>Digital</v>
      </c>
      <c r="B821" t="str">
        <f>IF(OR(ISNUMBER(FIND("QVC",Z821)),ISNUMBER(FIND("QVC",AL821))),"QVC",IF(OR(ISNUMBER(FIND("NCO",H821)),ISNUMBER(FIND("NCO",Y821))), "NCO", IF(AL821="consumer","PMD.com",VLOOKUP(LEFT(H821,2),Tables!$E$1:$F$11,2,FALSE))))</f>
        <v>PMD.com</v>
      </c>
      <c r="C821">
        <f t="shared" si="37"/>
        <v>52430001</v>
      </c>
      <c r="D821">
        <f t="shared" si="38"/>
        <v>1</v>
      </c>
      <c r="E821" t="str">
        <f t="shared" ca="1" si="36"/>
        <v>shifted orders shipped</v>
      </c>
      <c r="F821" t="s">
        <v>3539</v>
      </c>
      <c r="G821" t="s">
        <v>335</v>
      </c>
      <c r="H821" t="s">
        <v>2524</v>
      </c>
      <c r="I821" s="6">
        <v>44008.564953703702</v>
      </c>
      <c r="J821" t="s">
        <v>16</v>
      </c>
      <c r="K821" s="6">
        <v>44013.285740740743</v>
      </c>
      <c r="M821" t="s">
        <v>4607</v>
      </c>
      <c r="N821" t="s">
        <v>4608</v>
      </c>
      <c r="Q821" t="s">
        <v>549</v>
      </c>
      <c r="R821" t="s">
        <v>365</v>
      </c>
      <c r="S821">
        <v>92883</v>
      </c>
      <c r="T821" t="s">
        <v>338</v>
      </c>
      <c r="U821" t="s">
        <v>530</v>
      </c>
      <c r="W821" t="s">
        <v>4609</v>
      </c>
      <c r="Z821" t="s">
        <v>4607</v>
      </c>
      <c r="AA821" t="s">
        <v>4608</v>
      </c>
      <c r="AD821" t="s">
        <v>549</v>
      </c>
      <c r="AE821" t="s">
        <v>365</v>
      </c>
      <c r="AF821">
        <v>92883</v>
      </c>
      <c r="AG821" t="s">
        <v>338</v>
      </c>
      <c r="AH821" t="s">
        <v>530</v>
      </c>
      <c r="AJ821" t="s">
        <v>4609</v>
      </c>
      <c r="AL821" t="s">
        <v>339</v>
      </c>
      <c r="AM821">
        <v>1</v>
      </c>
      <c r="AN821">
        <v>1</v>
      </c>
      <c r="AO821">
        <v>12063</v>
      </c>
      <c r="AQ821">
        <v>127155</v>
      </c>
      <c r="AR821">
        <v>52430001</v>
      </c>
      <c r="AS821" t="s">
        <v>927</v>
      </c>
      <c r="AT821" t="s">
        <v>75</v>
      </c>
      <c r="AW821" t="s">
        <v>340</v>
      </c>
      <c r="AX821" t="s">
        <v>340</v>
      </c>
      <c r="AY821" t="s">
        <v>357</v>
      </c>
      <c r="AZ821" t="s">
        <v>363</v>
      </c>
      <c r="BY821" t="s">
        <v>342</v>
      </c>
      <c r="EQ821">
        <v>249990</v>
      </c>
      <c r="ER821" t="s">
        <v>2525</v>
      </c>
      <c r="EV821">
        <v>17284556</v>
      </c>
      <c r="EW821">
        <v>928</v>
      </c>
      <c r="EX821">
        <v>219036</v>
      </c>
      <c r="EY821" t="s">
        <v>4610</v>
      </c>
      <c r="EZ821">
        <v>1</v>
      </c>
      <c r="FC821">
        <v>95292</v>
      </c>
      <c r="FD821" t="s">
        <v>511</v>
      </c>
    </row>
    <row r="822" spans="1:160" x14ac:dyDescent="0.3">
      <c r="A822" t="str">
        <f>VLOOKUP(B822,Table2[],3,FALSE)</f>
        <v>Digital</v>
      </c>
      <c r="B822" t="str">
        <f>IF(OR(ISNUMBER(FIND("QVC",Z822)),ISNUMBER(FIND("QVC",AL822))),"QVC",IF(OR(ISNUMBER(FIND("NCO",H822)),ISNUMBER(FIND("NCO",Y822))), "NCO", IF(AL822="consumer","PMD.com",VLOOKUP(LEFT(H822,2),Tables!$E$1:$F$11,2,FALSE))))</f>
        <v>PMD.com</v>
      </c>
      <c r="C822">
        <f t="shared" si="37"/>
        <v>52430001</v>
      </c>
      <c r="D822">
        <f t="shared" si="38"/>
        <v>1</v>
      </c>
      <c r="E822" t="str">
        <f t="shared" ca="1" si="36"/>
        <v>shifted orders shipped</v>
      </c>
      <c r="F822" t="s">
        <v>3539</v>
      </c>
      <c r="G822" t="s">
        <v>335</v>
      </c>
      <c r="H822" t="s">
        <v>2524</v>
      </c>
      <c r="I822" s="6">
        <v>44008.564953703702</v>
      </c>
      <c r="J822" t="s">
        <v>16</v>
      </c>
      <c r="K822" s="6">
        <v>44013.285740740743</v>
      </c>
      <c r="M822" t="s">
        <v>4607</v>
      </c>
      <c r="N822" t="s">
        <v>4608</v>
      </c>
      <c r="Q822" t="s">
        <v>549</v>
      </c>
      <c r="R822" t="s">
        <v>365</v>
      </c>
      <c r="S822">
        <v>92883</v>
      </c>
      <c r="T822" t="s">
        <v>338</v>
      </c>
      <c r="U822" t="s">
        <v>530</v>
      </c>
      <c r="W822" t="s">
        <v>4609</v>
      </c>
      <c r="Z822" t="s">
        <v>4607</v>
      </c>
      <c r="AA822" t="s">
        <v>4608</v>
      </c>
      <c r="AD822" t="s">
        <v>549</v>
      </c>
      <c r="AE822" t="s">
        <v>365</v>
      </c>
      <c r="AF822">
        <v>92883</v>
      </c>
      <c r="AG822" t="s">
        <v>338</v>
      </c>
      <c r="AH822" t="s">
        <v>530</v>
      </c>
      <c r="AJ822" t="s">
        <v>4609</v>
      </c>
      <c r="AL822" t="s">
        <v>339</v>
      </c>
      <c r="AM822">
        <v>1</v>
      </c>
      <c r="AN822">
        <v>1</v>
      </c>
      <c r="AO822">
        <v>12063</v>
      </c>
      <c r="AQ822">
        <v>127155</v>
      </c>
      <c r="AR822">
        <v>52430001</v>
      </c>
      <c r="AS822" t="s">
        <v>927</v>
      </c>
      <c r="AT822" t="s">
        <v>75</v>
      </c>
      <c r="AW822" t="s">
        <v>340</v>
      </c>
      <c r="AX822" t="s">
        <v>340</v>
      </c>
      <c r="AY822" t="s">
        <v>357</v>
      </c>
      <c r="AZ822" t="s">
        <v>363</v>
      </c>
      <c r="BY822" t="s">
        <v>342</v>
      </c>
      <c r="EQ822">
        <v>249990</v>
      </c>
      <c r="ER822" t="s">
        <v>2525</v>
      </c>
      <c r="EV822">
        <v>17284556</v>
      </c>
      <c r="EW822">
        <v>928</v>
      </c>
      <c r="EX822">
        <v>219036</v>
      </c>
      <c r="EY822" t="s">
        <v>4610</v>
      </c>
      <c r="EZ822">
        <v>1</v>
      </c>
      <c r="FC822">
        <v>52430001</v>
      </c>
      <c r="FD822" t="s">
        <v>75</v>
      </c>
    </row>
    <row r="823" spans="1:160" x14ac:dyDescent="0.3">
      <c r="A823" t="str">
        <f>VLOOKUP(B823,Table2[],3,FALSE)</f>
        <v>Digital</v>
      </c>
      <c r="B823" t="str">
        <f>IF(OR(ISNUMBER(FIND("QVC",Z823)),ISNUMBER(FIND("QVC",AL823))),"QVC",IF(OR(ISNUMBER(FIND("NCO",H823)),ISNUMBER(FIND("NCO",Y823))), "NCO", IF(AL823="consumer","PMD.com",VLOOKUP(LEFT(H823,2),Tables!$E$1:$F$11,2,FALSE))))</f>
        <v>PMD.com</v>
      </c>
      <c r="C823">
        <f t="shared" si="37"/>
        <v>5341</v>
      </c>
      <c r="D823">
        <f t="shared" si="38"/>
        <v>1</v>
      </c>
      <c r="E823" t="str">
        <f t="shared" ca="1" si="36"/>
        <v>shifted orders shipped</v>
      </c>
      <c r="F823" t="s">
        <v>3539</v>
      </c>
      <c r="G823" t="s">
        <v>335</v>
      </c>
      <c r="H823" t="s">
        <v>2524</v>
      </c>
      <c r="I823" s="6">
        <v>44008.564953703702</v>
      </c>
      <c r="J823" t="s">
        <v>16</v>
      </c>
      <c r="K823" s="6">
        <v>44013.285740740743</v>
      </c>
      <c r="M823" t="s">
        <v>4607</v>
      </c>
      <c r="N823" t="s">
        <v>4608</v>
      </c>
      <c r="Q823" t="s">
        <v>549</v>
      </c>
      <c r="R823" t="s">
        <v>365</v>
      </c>
      <c r="S823">
        <v>92883</v>
      </c>
      <c r="T823" t="s">
        <v>338</v>
      </c>
      <c r="U823" t="s">
        <v>530</v>
      </c>
      <c r="W823" t="s">
        <v>4609</v>
      </c>
      <c r="Z823" t="s">
        <v>4607</v>
      </c>
      <c r="AA823" t="s">
        <v>4608</v>
      </c>
      <c r="AD823" t="s">
        <v>549</v>
      </c>
      <c r="AE823" t="s">
        <v>365</v>
      </c>
      <c r="AF823">
        <v>92883</v>
      </c>
      <c r="AG823" t="s">
        <v>338</v>
      </c>
      <c r="AH823" t="s">
        <v>530</v>
      </c>
      <c r="AJ823" t="s">
        <v>4609</v>
      </c>
      <c r="AL823" t="s">
        <v>339</v>
      </c>
      <c r="AM823">
        <v>1</v>
      </c>
      <c r="AN823">
        <v>1</v>
      </c>
      <c r="AO823">
        <v>15156</v>
      </c>
      <c r="AQ823">
        <v>124187</v>
      </c>
      <c r="AR823">
        <v>5341</v>
      </c>
      <c r="AS823" t="s">
        <v>831</v>
      </c>
      <c r="AT823" t="s">
        <v>82</v>
      </c>
      <c r="AW823" t="s">
        <v>340</v>
      </c>
      <c r="AX823" t="s">
        <v>340</v>
      </c>
      <c r="AY823" t="s">
        <v>345</v>
      </c>
      <c r="AZ823" t="s">
        <v>346</v>
      </c>
      <c r="BY823" t="s">
        <v>342</v>
      </c>
      <c r="EQ823">
        <v>244247</v>
      </c>
      <c r="ER823" t="s">
        <v>2525</v>
      </c>
      <c r="EV823">
        <v>17284556</v>
      </c>
      <c r="EW823">
        <v>928</v>
      </c>
      <c r="EX823">
        <v>219036</v>
      </c>
      <c r="EY823" t="s">
        <v>4610</v>
      </c>
      <c r="EZ823">
        <v>1</v>
      </c>
      <c r="FC823">
        <v>95292</v>
      </c>
      <c r="FD823" t="s">
        <v>511</v>
      </c>
    </row>
    <row r="824" spans="1:160" x14ac:dyDescent="0.3">
      <c r="A824" t="str">
        <f>VLOOKUP(B824,Table2[],3,FALSE)</f>
        <v>Digital</v>
      </c>
      <c r="B824" t="str">
        <f>IF(OR(ISNUMBER(FIND("QVC",Z824)),ISNUMBER(FIND("QVC",AL824))),"QVC",IF(OR(ISNUMBER(FIND("NCO",H824)),ISNUMBER(FIND("NCO",Y824))), "NCO", IF(AL824="consumer","PMD.com",VLOOKUP(LEFT(H824,2),Tables!$E$1:$F$11,2,FALSE))))</f>
        <v>PMD.com</v>
      </c>
      <c r="C824">
        <f t="shared" si="37"/>
        <v>53160001</v>
      </c>
      <c r="D824">
        <f t="shared" si="38"/>
        <v>1</v>
      </c>
      <c r="E824" t="str">
        <f t="shared" ca="1" si="36"/>
        <v>shifted orders shipped</v>
      </c>
      <c r="F824" t="s">
        <v>3539</v>
      </c>
      <c r="G824" t="s">
        <v>335</v>
      </c>
      <c r="H824" t="s">
        <v>2590</v>
      </c>
      <c r="I824" s="6">
        <v>44008.616828703707</v>
      </c>
      <c r="J824" t="s">
        <v>16</v>
      </c>
      <c r="K824" s="6">
        <v>44013.285740740743</v>
      </c>
      <c r="M824" t="s">
        <v>4611</v>
      </c>
      <c r="N824" t="s">
        <v>4612</v>
      </c>
      <c r="Q824" t="s">
        <v>456</v>
      </c>
      <c r="R824" t="s">
        <v>365</v>
      </c>
      <c r="S824">
        <v>94588</v>
      </c>
      <c r="T824" t="s">
        <v>338</v>
      </c>
      <c r="U824" t="s">
        <v>530</v>
      </c>
      <c r="W824" t="s">
        <v>4613</v>
      </c>
      <c r="Z824" t="s">
        <v>4611</v>
      </c>
      <c r="AA824" t="s">
        <v>4612</v>
      </c>
      <c r="AD824" t="s">
        <v>456</v>
      </c>
      <c r="AE824" t="s">
        <v>365</v>
      </c>
      <c r="AF824">
        <v>94588</v>
      </c>
      <c r="AG824" t="s">
        <v>338</v>
      </c>
      <c r="AH824" t="s">
        <v>530</v>
      </c>
      <c r="AJ824" t="s">
        <v>4613</v>
      </c>
      <c r="AL824" t="s">
        <v>339</v>
      </c>
      <c r="AM824">
        <v>1</v>
      </c>
      <c r="AN824">
        <v>1</v>
      </c>
      <c r="AO824">
        <v>4322</v>
      </c>
      <c r="AQ824">
        <v>124007</v>
      </c>
      <c r="AR824">
        <v>53160001</v>
      </c>
      <c r="AS824" t="s">
        <v>1895</v>
      </c>
      <c r="AT824" t="s">
        <v>119</v>
      </c>
      <c r="AW824" t="s">
        <v>340</v>
      </c>
      <c r="AX824" t="s">
        <v>340</v>
      </c>
      <c r="AY824" t="s">
        <v>341</v>
      </c>
      <c r="AZ824">
        <v>0</v>
      </c>
      <c r="BY824" t="s">
        <v>342</v>
      </c>
      <c r="EQ824">
        <v>252959</v>
      </c>
      <c r="ER824" t="s">
        <v>2591</v>
      </c>
      <c r="EV824">
        <v>17284590</v>
      </c>
      <c r="EW824">
        <v>928</v>
      </c>
      <c r="EX824">
        <v>219069</v>
      </c>
      <c r="EY824">
        <v>9.2748999964335493E+25</v>
      </c>
      <c r="EZ824">
        <v>1</v>
      </c>
      <c r="FC824">
        <v>53160001</v>
      </c>
      <c r="FD824" t="s">
        <v>119</v>
      </c>
    </row>
    <row r="825" spans="1:160" x14ac:dyDescent="0.3">
      <c r="A825" t="str">
        <f>VLOOKUP(B825,Table2[],3,FALSE)</f>
        <v>Digital</v>
      </c>
      <c r="B825" t="str">
        <f>IF(OR(ISNUMBER(FIND("QVC",Z825)),ISNUMBER(FIND("QVC",AL825))),"QVC",IF(OR(ISNUMBER(FIND("NCO",H825)),ISNUMBER(FIND("NCO",Y825))), "NCO", IF(AL825="consumer","PMD.com",VLOOKUP(LEFT(H825,2),Tables!$E$1:$F$11,2,FALSE))))</f>
        <v>PMD.com</v>
      </c>
      <c r="C825">
        <f t="shared" si="37"/>
        <v>55090001</v>
      </c>
      <c r="D825">
        <f t="shared" si="38"/>
        <v>1</v>
      </c>
      <c r="E825" t="str">
        <f t="shared" ca="1" si="36"/>
        <v>shifted orders shipped</v>
      </c>
      <c r="F825" t="s">
        <v>3539</v>
      </c>
      <c r="G825" t="s">
        <v>335</v>
      </c>
      <c r="H825" t="s">
        <v>3254</v>
      </c>
      <c r="I825" s="6">
        <v>44011.461076388892</v>
      </c>
      <c r="J825" t="s">
        <v>16</v>
      </c>
      <c r="K825" s="6">
        <v>44013.285810185182</v>
      </c>
      <c r="M825" t="s">
        <v>2939</v>
      </c>
      <c r="N825" t="s">
        <v>2940</v>
      </c>
      <c r="Q825" t="s">
        <v>711</v>
      </c>
      <c r="R825" t="s">
        <v>376</v>
      </c>
      <c r="S825" t="s">
        <v>4614</v>
      </c>
      <c r="T825" t="s">
        <v>338</v>
      </c>
      <c r="U825" t="s">
        <v>530</v>
      </c>
      <c r="W825" t="s">
        <v>2941</v>
      </c>
      <c r="Z825" t="s">
        <v>2939</v>
      </c>
      <c r="AA825" t="s">
        <v>2940</v>
      </c>
      <c r="AD825" t="s">
        <v>711</v>
      </c>
      <c r="AE825" t="s">
        <v>376</v>
      </c>
      <c r="AF825" t="s">
        <v>4614</v>
      </c>
      <c r="AG825" t="s">
        <v>338</v>
      </c>
      <c r="AH825" t="s">
        <v>530</v>
      </c>
      <c r="AJ825" t="s">
        <v>2941</v>
      </c>
      <c r="AL825" t="s">
        <v>339</v>
      </c>
      <c r="AM825">
        <v>1</v>
      </c>
      <c r="AN825">
        <v>1</v>
      </c>
      <c r="AO825">
        <v>5013</v>
      </c>
      <c r="AQ825">
        <v>124478</v>
      </c>
      <c r="AR825">
        <v>55090001</v>
      </c>
      <c r="AS825" t="s">
        <v>995</v>
      </c>
      <c r="AT825" t="s">
        <v>165</v>
      </c>
      <c r="AW825" t="s">
        <v>340</v>
      </c>
      <c r="AX825" t="s">
        <v>340</v>
      </c>
      <c r="AY825" t="s">
        <v>382</v>
      </c>
      <c r="AZ825">
        <v>0</v>
      </c>
      <c r="BY825" t="s">
        <v>342</v>
      </c>
      <c r="EQ825">
        <v>251219</v>
      </c>
      <c r="ER825" t="s">
        <v>3255</v>
      </c>
      <c r="EV825">
        <v>17285813</v>
      </c>
      <c r="EW825">
        <v>928</v>
      </c>
      <c r="EX825">
        <v>220369</v>
      </c>
      <c r="EY825">
        <v>9.2748999964335493E+25</v>
      </c>
      <c r="EZ825">
        <v>1</v>
      </c>
      <c r="FC825">
        <v>55090001</v>
      </c>
      <c r="FD825" t="s">
        <v>165</v>
      </c>
    </row>
    <row r="826" spans="1:160" x14ac:dyDescent="0.3">
      <c r="A826" t="str">
        <f>VLOOKUP(B826,Table2[],3,FALSE)</f>
        <v>Digital</v>
      </c>
      <c r="B826" t="str">
        <f>IF(OR(ISNUMBER(FIND("QVC",Z826)),ISNUMBER(FIND("QVC",AL826))),"QVC",IF(OR(ISNUMBER(FIND("NCO",H826)),ISNUMBER(FIND("NCO",Y826))), "NCO", IF(AL826="consumer","PMD.com",VLOOKUP(LEFT(H826,2),Tables!$E$1:$F$11,2,FALSE))))</f>
        <v>PMD.com</v>
      </c>
      <c r="C826">
        <f t="shared" si="37"/>
        <v>53160001</v>
      </c>
      <c r="D826">
        <f t="shared" si="38"/>
        <v>1</v>
      </c>
      <c r="E826" t="str">
        <f t="shared" ca="1" si="36"/>
        <v>shifted orders shipped</v>
      </c>
      <c r="F826" t="s">
        <v>3539</v>
      </c>
      <c r="G826" t="s">
        <v>335</v>
      </c>
      <c r="H826" t="s">
        <v>2586</v>
      </c>
      <c r="I826" s="6">
        <v>44008.606874999998</v>
      </c>
      <c r="J826" t="s">
        <v>16</v>
      </c>
      <c r="K826" s="6">
        <v>44013.286041666666</v>
      </c>
      <c r="M826" t="s">
        <v>4615</v>
      </c>
      <c r="N826" t="s">
        <v>4616</v>
      </c>
      <c r="Q826" t="s">
        <v>939</v>
      </c>
      <c r="R826" t="s">
        <v>360</v>
      </c>
      <c r="S826">
        <v>27577</v>
      </c>
      <c r="T826" t="s">
        <v>338</v>
      </c>
      <c r="U826" t="s">
        <v>530</v>
      </c>
      <c r="W826" t="s">
        <v>4617</v>
      </c>
      <c r="Z826" t="s">
        <v>4615</v>
      </c>
      <c r="AA826" t="s">
        <v>4616</v>
      </c>
      <c r="AD826" t="s">
        <v>939</v>
      </c>
      <c r="AE826" t="s">
        <v>360</v>
      </c>
      <c r="AF826">
        <v>27577</v>
      </c>
      <c r="AG826" t="s">
        <v>338</v>
      </c>
      <c r="AH826" t="s">
        <v>530</v>
      </c>
      <c r="AJ826" t="s">
        <v>4617</v>
      </c>
      <c r="AL826" t="s">
        <v>339</v>
      </c>
      <c r="AM826">
        <v>1</v>
      </c>
      <c r="AN826">
        <v>1</v>
      </c>
      <c r="AO826">
        <v>4322</v>
      </c>
      <c r="AQ826">
        <v>124007</v>
      </c>
      <c r="AR826">
        <v>53160001</v>
      </c>
      <c r="AS826" t="s">
        <v>1895</v>
      </c>
      <c r="AT826" t="s">
        <v>119</v>
      </c>
      <c r="AW826" t="s">
        <v>340</v>
      </c>
      <c r="AX826" t="s">
        <v>340</v>
      </c>
      <c r="AY826" t="s">
        <v>341</v>
      </c>
      <c r="AZ826">
        <v>0</v>
      </c>
      <c r="BY826" t="s">
        <v>342</v>
      </c>
      <c r="EQ826">
        <v>252959</v>
      </c>
      <c r="ER826" t="s">
        <v>2587</v>
      </c>
      <c r="EV826">
        <v>17284588</v>
      </c>
      <c r="EW826">
        <v>928</v>
      </c>
      <c r="EX826">
        <v>219067</v>
      </c>
      <c r="EY826">
        <v>9.2748999964335493E+25</v>
      </c>
      <c r="EZ826">
        <v>1</v>
      </c>
      <c r="FC826">
        <v>53160001</v>
      </c>
      <c r="FD826" t="s">
        <v>119</v>
      </c>
    </row>
    <row r="827" spans="1:160" x14ac:dyDescent="0.3">
      <c r="A827" t="str">
        <f>VLOOKUP(B827,Table2[],3,FALSE)</f>
        <v>Digital</v>
      </c>
      <c r="B827" t="str">
        <f>IF(OR(ISNUMBER(FIND("QVC",Z827)),ISNUMBER(FIND("QVC",AL827))),"QVC",IF(OR(ISNUMBER(FIND("NCO",H827)),ISNUMBER(FIND("NCO",Y827))), "NCO", IF(AL827="consumer","PMD.com",VLOOKUP(LEFT(H827,2),Tables!$E$1:$F$11,2,FALSE))))</f>
        <v>PMD.com</v>
      </c>
      <c r="C827">
        <f t="shared" si="37"/>
        <v>51070001</v>
      </c>
      <c r="D827">
        <f t="shared" si="38"/>
        <v>1</v>
      </c>
      <c r="E827" t="str">
        <f t="shared" ca="1" si="36"/>
        <v>shifted orders shipped</v>
      </c>
      <c r="F827" t="s">
        <v>3539</v>
      </c>
      <c r="G827" t="s">
        <v>335</v>
      </c>
      <c r="H827" t="s">
        <v>2586</v>
      </c>
      <c r="I827" s="6">
        <v>44008.606874999998</v>
      </c>
      <c r="J827" t="s">
        <v>16</v>
      </c>
      <c r="K827" s="6">
        <v>44013.286041666666</v>
      </c>
      <c r="M827" t="s">
        <v>4615</v>
      </c>
      <c r="N827" t="s">
        <v>4616</v>
      </c>
      <c r="Q827" t="s">
        <v>939</v>
      </c>
      <c r="R827" t="s">
        <v>360</v>
      </c>
      <c r="S827">
        <v>27577</v>
      </c>
      <c r="T827" t="s">
        <v>338</v>
      </c>
      <c r="U827" t="s">
        <v>530</v>
      </c>
      <c r="W827" t="s">
        <v>4617</v>
      </c>
      <c r="Z827" t="s">
        <v>4615</v>
      </c>
      <c r="AA827" t="s">
        <v>4616</v>
      </c>
      <c r="AD827" t="s">
        <v>939</v>
      </c>
      <c r="AE827" t="s">
        <v>360</v>
      </c>
      <c r="AF827">
        <v>27577</v>
      </c>
      <c r="AG827" t="s">
        <v>338</v>
      </c>
      <c r="AH827" t="s">
        <v>530</v>
      </c>
      <c r="AJ827" t="s">
        <v>4617</v>
      </c>
      <c r="AL827" t="s">
        <v>339</v>
      </c>
      <c r="AM827">
        <v>1</v>
      </c>
      <c r="AN827">
        <v>1</v>
      </c>
      <c r="AO827">
        <v>10147</v>
      </c>
      <c r="AQ827">
        <v>124429</v>
      </c>
      <c r="AR827">
        <v>51070001</v>
      </c>
      <c r="AS827" t="s">
        <v>1886</v>
      </c>
      <c r="AT827" t="s">
        <v>45</v>
      </c>
      <c r="AW827" t="s">
        <v>343</v>
      </c>
      <c r="BY827" t="s">
        <v>342</v>
      </c>
      <c r="EQ827">
        <v>251956</v>
      </c>
      <c r="ER827" t="s">
        <v>2587</v>
      </c>
      <c r="EV827">
        <v>17284588</v>
      </c>
      <c r="EW827">
        <v>928</v>
      </c>
      <c r="EX827">
        <v>219067</v>
      </c>
      <c r="EY827">
        <v>9.2748999964335493E+25</v>
      </c>
      <c r="EZ827">
        <v>1</v>
      </c>
      <c r="FC827">
        <v>51070001</v>
      </c>
      <c r="FD827" t="s">
        <v>45</v>
      </c>
    </row>
    <row r="828" spans="1:160" x14ac:dyDescent="0.3">
      <c r="A828" t="str">
        <f>VLOOKUP(B828,Table2[],3,FALSE)</f>
        <v>Digital</v>
      </c>
      <c r="B828" t="str">
        <f>IF(OR(ISNUMBER(FIND("QVC",Z828)),ISNUMBER(FIND("QVC",AL828))),"QVC",IF(OR(ISNUMBER(FIND("NCO",H828)),ISNUMBER(FIND("NCO",Y828))), "NCO", IF(AL828="consumer","PMD.com",VLOOKUP(LEFT(H828,2),Tables!$E$1:$F$11,2,FALSE))))</f>
        <v>PMD.com</v>
      </c>
      <c r="C828">
        <f t="shared" si="37"/>
        <v>7837</v>
      </c>
      <c r="D828">
        <f t="shared" si="38"/>
        <v>1</v>
      </c>
      <c r="E828" t="str">
        <f t="shared" ca="1" si="36"/>
        <v>shifted orders shipped</v>
      </c>
      <c r="F828" t="s">
        <v>3539</v>
      </c>
      <c r="G828" t="s">
        <v>335</v>
      </c>
      <c r="H828" t="s">
        <v>3196</v>
      </c>
      <c r="I828" s="6">
        <v>44011.43136574074</v>
      </c>
      <c r="J828" t="s">
        <v>16</v>
      </c>
      <c r="K828" s="6">
        <v>44013.286053240743</v>
      </c>
      <c r="M828" t="s">
        <v>4618</v>
      </c>
      <c r="N828" t="s">
        <v>4619</v>
      </c>
      <c r="Q828" t="s">
        <v>2296</v>
      </c>
      <c r="R828" t="s">
        <v>362</v>
      </c>
      <c r="S828" t="s">
        <v>4620</v>
      </c>
      <c r="T828" t="s">
        <v>338</v>
      </c>
      <c r="U828" t="s">
        <v>530</v>
      </c>
      <c r="W828" t="s">
        <v>4621</v>
      </c>
      <c r="Z828" t="s">
        <v>4618</v>
      </c>
      <c r="AA828" t="s">
        <v>4619</v>
      </c>
      <c r="AD828" t="s">
        <v>2296</v>
      </c>
      <c r="AE828" t="s">
        <v>362</v>
      </c>
      <c r="AF828" t="s">
        <v>4620</v>
      </c>
      <c r="AG828" t="s">
        <v>338</v>
      </c>
      <c r="AH828" t="s">
        <v>530</v>
      </c>
      <c r="AJ828" t="s">
        <v>4621</v>
      </c>
      <c r="AL828" t="s">
        <v>339</v>
      </c>
      <c r="AM828">
        <v>1</v>
      </c>
      <c r="AN828">
        <v>1</v>
      </c>
      <c r="AO828">
        <v>456</v>
      </c>
      <c r="AQ828">
        <v>126760</v>
      </c>
      <c r="AR828">
        <v>7837</v>
      </c>
      <c r="AS828" t="s">
        <v>156</v>
      </c>
      <c r="AT828" t="s">
        <v>157</v>
      </c>
      <c r="AW828" t="s">
        <v>349</v>
      </c>
      <c r="AX828" t="s">
        <v>489</v>
      </c>
      <c r="AY828" t="s">
        <v>345</v>
      </c>
      <c r="AZ828">
        <v>0</v>
      </c>
      <c r="BY828" t="s">
        <v>342</v>
      </c>
      <c r="BZ828" t="b">
        <v>0</v>
      </c>
      <c r="EQ828">
        <v>246635</v>
      </c>
      <c r="ER828" t="s">
        <v>3197</v>
      </c>
      <c r="EV828">
        <v>17285783</v>
      </c>
      <c r="EW828">
        <v>928</v>
      </c>
      <c r="EX828">
        <v>220340</v>
      </c>
      <c r="EY828" t="s">
        <v>4622</v>
      </c>
      <c r="EZ828">
        <v>1</v>
      </c>
      <c r="FC828">
        <v>7837</v>
      </c>
      <c r="FD828" t="s">
        <v>157</v>
      </c>
    </row>
    <row r="829" spans="1:160" x14ac:dyDescent="0.3">
      <c r="A829" t="str">
        <f>VLOOKUP(B829,Table2[],3,FALSE)</f>
        <v>Digital</v>
      </c>
      <c r="B829" t="str">
        <f>IF(OR(ISNUMBER(FIND("QVC",Z829)),ISNUMBER(FIND("QVC",AL829))),"QVC",IF(OR(ISNUMBER(FIND("NCO",H829)),ISNUMBER(FIND("NCO",Y829))), "NCO", IF(AL829="consumer","PMD.com",VLOOKUP(LEFT(H829,2),Tables!$E$1:$F$11,2,FALSE))))</f>
        <v>PMD.com</v>
      </c>
      <c r="C829">
        <f t="shared" si="37"/>
        <v>53200001</v>
      </c>
      <c r="D829">
        <f t="shared" si="38"/>
        <v>1</v>
      </c>
      <c r="E829" t="str">
        <f t="shared" ca="1" si="36"/>
        <v>shifted orders shipped</v>
      </c>
      <c r="F829" t="s">
        <v>3539</v>
      </c>
      <c r="G829" t="s">
        <v>335</v>
      </c>
      <c r="H829" t="s">
        <v>2522</v>
      </c>
      <c r="I829" s="6">
        <v>44008.564976851849</v>
      </c>
      <c r="J829" t="s">
        <v>16</v>
      </c>
      <c r="K829" s="6">
        <v>44013.286145833335</v>
      </c>
      <c r="M829" t="s">
        <v>4623</v>
      </c>
      <c r="N829" t="s">
        <v>4624</v>
      </c>
      <c r="Q829" t="s">
        <v>1001</v>
      </c>
      <c r="R829" t="s">
        <v>375</v>
      </c>
      <c r="S829" t="s">
        <v>4625</v>
      </c>
      <c r="T829" t="s">
        <v>338</v>
      </c>
      <c r="U829" t="s">
        <v>530</v>
      </c>
      <c r="W829" t="s">
        <v>4626</v>
      </c>
      <c r="Z829" t="s">
        <v>4623</v>
      </c>
      <c r="AA829" t="s">
        <v>4624</v>
      </c>
      <c r="AD829" t="s">
        <v>1001</v>
      </c>
      <c r="AE829" t="s">
        <v>375</v>
      </c>
      <c r="AF829" t="s">
        <v>4625</v>
      </c>
      <c r="AG829" t="s">
        <v>338</v>
      </c>
      <c r="AH829" t="s">
        <v>530</v>
      </c>
      <c r="AJ829" t="s">
        <v>4626</v>
      </c>
      <c r="AL829" t="s">
        <v>339</v>
      </c>
      <c r="AM829">
        <v>1</v>
      </c>
      <c r="AN829">
        <v>1</v>
      </c>
      <c r="AO829">
        <v>15189</v>
      </c>
      <c r="AQ829">
        <v>123906</v>
      </c>
      <c r="AR829">
        <v>53200001</v>
      </c>
      <c r="AS829" t="s">
        <v>973</v>
      </c>
      <c r="AT829" t="s">
        <v>50</v>
      </c>
      <c r="AW829" t="s">
        <v>340</v>
      </c>
      <c r="AX829" t="s">
        <v>340</v>
      </c>
      <c r="AY829" t="s">
        <v>357</v>
      </c>
      <c r="AZ829" t="s">
        <v>363</v>
      </c>
      <c r="BY829" t="s">
        <v>342</v>
      </c>
      <c r="EQ829">
        <v>252156</v>
      </c>
      <c r="ER829" t="s">
        <v>2523</v>
      </c>
      <c r="EV829">
        <v>17284555</v>
      </c>
      <c r="EW829">
        <v>928</v>
      </c>
      <c r="EX829">
        <v>219035</v>
      </c>
      <c r="EY829">
        <v>9.2748999964335493E+25</v>
      </c>
      <c r="EZ829">
        <v>1</v>
      </c>
      <c r="FC829">
        <v>53200001</v>
      </c>
      <c r="FD829" t="s">
        <v>50</v>
      </c>
    </row>
    <row r="830" spans="1:160" x14ac:dyDescent="0.3">
      <c r="A830" t="str">
        <f>VLOOKUP(B830,Table2[],3,FALSE)</f>
        <v>Digital</v>
      </c>
      <c r="B830" t="str">
        <f>IF(OR(ISNUMBER(FIND("QVC",Z830)),ISNUMBER(FIND("QVC",AL830))),"QVC",IF(OR(ISNUMBER(FIND("NCO",H830)),ISNUMBER(FIND("NCO",Y830))), "NCO", IF(AL830="consumer","PMD.com",VLOOKUP(LEFT(H830,2),Tables!$E$1:$F$11,2,FALSE))))</f>
        <v>PMD.com</v>
      </c>
      <c r="C830">
        <f t="shared" si="37"/>
        <v>5342</v>
      </c>
      <c r="D830">
        <f t="shared" si="38"/>
        <v>1</v>
      </c>
      <c r="E830" t="str">
        <f t="shared" ca="1" si="36"/>
        <v>shifted orders shipped</v>
      </c>
      <c r="F830" t="s">
        <v>3539</v>
      </c>
      <c r="G830" t="s">
        <v>335</v>
      </c>
      <c r="H830" t="s">
        <v>2578</v>
      </c>
      <c r="I830" s="6">
        <v>44008.607002314813</v>
      </c>
      <c r="J830" t="s">
        <v>16</v>
      </c>
      <c r="K830" s="6">
        <v>44013.286157407405</v>
      </c>
      <c r="M830" t="s">
        <v>4627</v>
      </c>
      <c r="N830" t="s">
        <v>4628</v>
      </c>
      <c r="Q830" t="s">
        <v>782</v>
      </c>
      <c r="R830" t="s">
        <v>381</v>
      </c>
      <c r="S830">
        <v>80134</v>
      </c>
      <c r="T830" t="s">
        <v>338</v>
      </c>
      <c r="U830" t="s">
        <v>530</v>
      </c>
      <c r="W830" t="s">
        <v>4629</v>
      </c>
      <c r="Z830" t="s">
        <v>4627</v>
      </c>
      <c r="AA830" t="s">
        <v>4628</v>
      </c>
      <c r="AD830" t="s">
        <v>782</v>
      </c>
      <c r="AE830" t="s">
        <v>381</v>
      </c>
      <c r="AF830">
        <v>80134</v>
      </c>
      <c r="AG830" t="s">
        <v>338</v>
      </c>
      <c r="AH830" t="s">
        <v>530</v>
      </c>
      <c r="AJ830" t="s">
        <v>4629</v>
      </c>
      <c r="AL830" t="s">
        <v>339</v>
      </c>
      <c r="AM830">
        <v>1</v>
      </c>
      <c r="AN830">
        <v>1</v>
      </c>
      <c r="AO830">
        <v>13280</v>
      </c>
      <c r="AQ830">
        <v>123849</v>
      </c>
      <c r="AR830">
        <v>5342</v>
      </c>
      <c r="AS830" t="s">
        <v>1746</v>
      </c>
      <c r="AT830" t="s">
        <v>149</v>
      </c>
      <c r="AW830" t="s">
        <v>340</v>
      </c>
      <c r="AX830" t="s">
        <v>340</v>
      </c>
      <c r="AY830" t="s">
        <v>345</v>
      </c>
      <c r="AZ830" t="s">
        <v>346</v>
      </c>
      <c r="BY830" t="s">
        <v>342</v>
      </c>
      <c r="EQ830">
        <v>243408</v>
      </c>
      <c r="ER830" t="s">
        <v>2579</v>
      </c>
      <c r="EV830">
        <v>17284584</v>
      </c>
      <c r="EW830">
        <v>928</v>
      </c>
      <c r="EX830">
        <v>219063</v>
      </c>
      <c r="EY830" t="s">
        <v>4630</v>
      </c>
      <c r="EZ830">
        <v>1</v>
      </c>
      <c r="FC830">
        <v>5342</v>
      </c>
      <c r="FD830" t="s">
        <v>149</v>
      </c>
    </row>
    <row r="831" spans="1:160" x14ac:dyDescent="0.3">
      <c r="A831" t="str">
        <f>VLOOKUP(B831,Table2[],3,FALSE)</f>
        <v>Digital</v>
      </c>
      <c r="B831" t="str">
        <f>IF(OR(ISNUMBER(FIND("QVC",Z831)),ISNUMBER(FIND("QVC",AL831))),"QVC",IF(OR(ISNUMBER(FIND("NCO",H831)),ISNUMBER(FIND("NCO",Y831))), "NCO", IF(AL831="consumer","PMD.com",VLOOKUP(LEFT(H831,2),Tables!$E$1:$F$11,2,FALSE))))</f>
        <v>PMD.com</v>
      </c>
      <c r="C831">
        <f t="shared" si="37"/>
        <v>52480001</v>
      </c>
      <c r="D831">
        <f t="shared" si="38"/>
        <v>1</v>
      </c>
      <c r="E831" t="str">
        <f t="shared" ca="1" si="36"/>
        <v>shifted orders shipped</v>
      </c>
      <c r="F831" t="s">
        <v>3539</v>
      </c>
      <c r="G831" t="s">
        <v>335</v>
      </c>
      <c r="H831" t="s">
        <v>2578</v>
      </c>
      <c r="I831" s="6">
        <v>44008.607002314813</v>
      </c>
      <c r="J831" t="s">
        <v>16</v>
      </c>
      <c r="K831" s="6">
        <v>44013.286157407405</v>
      </c>
      <c r="M831" t="s">
        <v>4627</v>
      </c>
      <c r="N831" t="s">
        <v>4628</v>
      </c>
      <c r="Q831" t="s">
        <v>782</v>
      </c>
      <c r="R831" t="s">
        <v>381</v>
      </c>
      <c r="S831">
        <v>80134</v>
      </c>
      <c r="T831" t="s">
        <v>338</v>
      </c>
      <c r="U831" t="s">
        <v>530</v>
      </c>
      <c r="W831" t="s">
        <v>4629</v>
      </c>
      <c r="Z831" t="s">
        <v>4627</v>
      </c>
      <c r="AA831" t="s">
        <v>4628</v>
      </c>
      <c r="AD831" t="s">
        <v>782</v>
      </c>
      <c r="AE831" t="s">
        <v>381</v>
      </c>
      <c r="AF831">
        <v>80134</v>
      </c>
      <c r="AG831" t="s">
        <v>338</v>
      </c>
      <c r="AH831" t="s">
        <v>530</v>
      </c>
      <c r="AJ831" t="s">
        <v>4629</v>
      </c>
      <c r="AL831" t="s">
        <v>339</v>
      </c>
      <c r="AM831">
        <v>1</v>
      </c>
      <c r="AN831">
        <v>1</v>
      </c>
      <c r="AO831">
        <v>15799</v>
      </c>
      <c r="AQ831">
        <v>127159</v>
      </c>
      <c r="AR831">
        <v>52480001</v>
      </c>
      <c r="AS831" t="s">
        <v>125</v>
      </c>
      <c r="AT831" t="s">
        <v>126</v>
      </c>
      <c r="AW831" t="s">
        <v>343</v>
      </c>
      <c r="BY831" t="s">
        <v>342</v>
      </c>
      <c r="EQ831">
        <v>250262</v>
      </c>
      <c r="ER831" t="s">
        <v>2579</v>
      </c>
      <c r="EV831">
        <v>17284584</v>
      </c>
      <c r="EW831">
        <v>928</v>
      </c>
      <c r="EX831">
        <v>219063</v>
      </c>
      <c r="EY831" t="s">
        <v>4630</v>
      </c>
      <c r="EZ831">
        <v>1</v>
      </c>
      <c r="FC831">
        <v>52480001</v>
      </c>
      <c r="FD831" t="s">
        <v>126</v>
      </c>
    </row>
    <row r="832" spans="1:160" x14ac:dyDescent="0.3">
      <c r="A832" t="str">
        <f>VLOOKUP(B832,Table2[],3,FALSE)</f>
        <v>Digital</v>
      </c>
      <c r="B832" t="str">
        <f>IF(OR(ISNUMBER(FIND("QVC",Z832)),ISNUMBER(FIND("QVC",AL832))),"QVC",IF(OR(ISNUMBER(FIND("NCO",H832)),ISNUMBER(FIND("NCO",Y832))), "NCO", IF(AL832="consumer","PMD.com",VLOOKUP(LEFT(H832,2),Tables!$E$1:$F$11,2,FALSE))))</f>
        <v>PMD.com</v>
      </c>
      <c r="C832">
        <f t="shared" si="37"/>
        <v>53160001</v>
      </c>
      <c r="D832">
        <f t="shared" si="38"/>
        <v>1</v>
      </c>
      <c r="E832" t="str">
        <f t="shared" ca="1" si="36"/>
        <v>shifted orders shipped</v>
      </c>
      <c r="F832" t="s">
        <v>3539</v>
      </c>
      <c r="G832" t="s">
        <v>335</v>
      </c>
      <c r="H832" t="s">
        <v>2578</v>
      </c>
      <c r="I832" s="6">
        <v>44008.607002314813</v>
      </c>
      <c r="J832" t="s">
        <v>16</v>
      </c>
      <c r="K832" s="6">
        <v>44013.286157407405</v>
      </c>
      <c r="M832" t="s">
        <v>4627</v>
      </c>
      <c r="N832" t="s">
        <v>4628</v>
      </c>
      <c r="Q832" t="s">
        <v>782</v>
      </c>
      <c r="R832" t="s">
        <v>381</v>
      </c>
      <c r="S832">
        <v>80134</v>
      </c>
      <c r="T832" t="s">
        <v>338</v>
      </c>
      <c r="U832" t="s">
        <v>530</v>
      </c>
      <c r="W832" t="s">
        <v>4629</v>
      </c>
      <c r="Z832" t="s">
        <v>4627</v>
      </c>
      <c r="AA832" t="s">
        <v>4628</v>
      </c>
      <c r="AD832" t="s">
        <v>782</v>
      </c>
      <c r="AE832" t="s">
        <v>381</v>
      </c>
      <c r="AF832">
        <v>80134</v>
      </c>
      <c r="AG832" t="s">
        <v>338</v>
      </c>
      <c r="AH832" t="s">
        <v>530</v>
      </c>
      <c r="AJ832" t="s">
        <v>4629</v>
      </c>
      <c r="AL832" t="s">
        <v>339</v>
      </c>
      <c r="AM832">
        <v>1</v>
      </c>
      <c r="AN832">
        <v>1</v>
      </c>
      <c r="AO832">
        <v>4322</v>
      </c>
      <c r="AQ832">
        <v>124007</v>
      </c>
      <c r="AR832">
        <v>53160001</v>
      </c>
      <c r="AS832" t="s">
        <v>1895</v>
      </c>
      <c r="AT832" t="s">
        <v>119</v>
      </c>
      <c r="AW832" t="s">
        <v>340</v>
      </c>
      <c r="AX832" t="s">
        <v>340</v>
      </c>
      <c r="AY832" t="s">
        <v>341</v>
      </c>
      <c r="AZ832">
        <v>0</v>
      </c>
      <c r="BY832" t="s">
        <v>342</v>
      </c>
      <c r="EQ832">
        <v>252959</v>
      </c>
      <c r="ER832" t="s">
        <v>2579</v>
      </c>
      <c r="EV832">
        <v>17284584</v>
      </c>
      <c r="EW832">
        <v>928</v>
      </c>
      <c r="EX832">
        <v>219063</v>
      </c>
      <c r="EY832" t="s">
        <v>4630</v>
      </c>
      <c r="EZ832">
        <v>1</v>
      </c>
      <c r="FC832">
        <v>53160001</v>
      </c>
      <c r="FD832" t="s">
        <v>119</v>
      </c>
    </row>
    <row r="833" spans="1:160" x14ac:dyDescent="0.3">
      <c r="A833" t="str">
        <f>VLOOKUP(B833,Table2[],3,FALSE)</f>
        <v>Digital</v>
      </c>
      <c r="B833" t="str">
        <f>IF(OR(ISNUMBER(FIND("QVC",Z833)),ISNUMBER(FIND("QVC",AL833))),"QVC",IF(OR(ISNUMBER(FIND("NCO",H833)),ISNUMBER(FIND("NCO",Y833))), "NCO", IF(AL833="consumer","PMD.com",VLOOKUP(LEFT(H833,2),Tables!$E$1:$F$11,2,FALSE))))</f>
        <v>PMD.com</v>
      </c>
      <c r="C833">
        <f t="shared" si="37"/>
        <v>53610001</v>
      </c>
      <c r="D833">
        <f t="shared" si="38"/>
        <v>3</v>
      </c>
      <c r="E833" t="str">
        <f t="shared" ca="1" si="36"/>
        <v>shifted orders shipped</v>
      </c>
      <c r="F833" t="s">
        <v>3539</v>
      </c>
      <c r="G833" t="s">
        <v>335</v>
      </c>
      <c r="H833" t="s">
        <v>3258</v>
      </c>
      <c r="I833" s="6">
        <v>44011.463680555556</v>
      </c>
      <c r="J833" t="s">
        <v>16</v>
      </c>
      <c r="K833" s="6">
        <v>44013.286168981482</v>
      </c>
      <c r="M833" t="s">
        <v>4631</v>
      </c>
      <c r="N833" t="s">
        <v>4632</v>
      </c>
      <c r="Q833" t="s">
        <v>1472</v>
      </c>
      <c r="R833" t="s">
        <v>365</v>
      </c>
      <c r="S833" t="s">
        <v>4633</v>
      </c>
      <c r="T833" t="s">
        <v>338</v>
      </c>
      <c r="U833" t="s">
        <v>530</v>
      </c>
      <c r="W833" t="s">
        <v>4634</v>
      </c>
      <c r="Z833" t="s">
        <v>4631</v>
      </c>
      <c r="AA833" t="s">
        <v>4632</v>
      </c>
      <c r="AD833" t="s">
        <v>1472</v>
      </c>
      <c r="AE833" t="s">
        <v>365</v>
      </c>
      <c r="AF833" t="s">
        <v>4633</v>
      </c>
      <c r="AG833" t="s">
        <v>338</v>
      </c>
      <c r="AH833" t="s">
        <v>530</v>
      </c>
      <c r="AJ833" t="s">
        <v>4634</v>
      </c>
      <c r="AL833" t="s">
        <v>339</v>
      </c>
      <c r="AM833">
        <v>3</v>
      </c>
      <c r="AN833">
        <v>3</v>
      </c>
      <c r="AO833">
        <v>9364</v>
      </c>
      <c r="AQ833">
        <v>124446</v>
      </c>
      <c r="AR833">
        <v>53610001</v>
      </c>
      <c r="AS833" t="s">
        <v>63</v>
      </c>
      <c r="AT833" t="s">
        <v>425</v>
      </c>
      <c r="AW833" t="s">
        <v>343</v>
      </c>
      <c r="BY833" t="s">
        <v>342</v>
      </c>
      <c r="EQ833">
        <v>243444</v>
      </c>
      <c r="ER833" t="s">
        <v>3259</v>
      </c>
      <c r="EV833">
        <v>17285815</v>
      </c>
      <c r="EW833">
        <v>928</v>
      </c>
      <c r="EX833">
        <v>220371</v>
      </c>
      <c r="EY833" t="s">
        <v>4635</v>
      </c>
      <c r="EZ833">
        <v>1</v>
      </c>
      <c r="FC833">
        <v>53610001</v>
      </c>
      <c r="FD833" t="s">
        <v>425</v>
      </c>
    </row>
    <row r="834" spans="1:160" x14ac:dyDescent="0.3">
      <c r="A834" t="str">
        <f>VLOOKUP(B834,Table2[],3,FALSE)</f>
        <v>Digital</v>
      </c>
      <c r="B834" t="str">
        <f>IF(OR(ISNUMBER(FIND("QVC",Z834)),ISNUMBER(FIND("QVC",AL834))),"QVC",IF(OR(ISNUMBER(FIND("NCO",H834)),ISNUMBER(FIND("NCO",Y834))), "NCO", IF(AL834="consumer","PMD.com",VLOOKUP(LEFT(H834,2),Tables!$E$1:$F$11,2,FALSE))))</f>
        <v>PMD.com</v>
      </c>
      <c r="C834">
        <f t="shared" si="37"/>
        <v>52430001</v>
      </c>
      <c r="D834">
        <f t="shared" si="38"/>
        <v>1</v>
      </c>
      <c r="E834" t="str">
        <f t="shared" ca="1" si="36"/>
        <v>shifted orders shipped</v>
      </c>
      <c r="F834" t="s">
        <v>3539</v>
      </c>
      <c r="G834" t="s">
        <v>335</v>
      </c>
      <c r="H834" t="s">
        <v>3250</v>
      </c>
      <c r="I834" s="6">
        <v>44011.457662037035</v>
      </c>
      <c r="J834" t="s">
        <v>16</v>
      </c>
      <c r="K834" s="6">
        <v>44013.286400462966</v>
      </c>
      <c r="M834" t="s">
        <v>4636</v>
      </c>
      <c r="N834" t="s">
        <v>4637</v>
      </c>
      <c r="Q834" t="s">
        <v>405</v>
      </c>
      <c r="R834" t="s">
        <v>365</v>
      </c>
      <c r="S834" t="s">
        <v>4638</v>
      </c>
      <c r="T834" t="s">
        <v>338</v>
      </c>
      <c r="U834" t="s">
        <v>530</v>
      </c>
      <c r="W834" t="s">
        <v>4639</v>
      </c>
      <c r="Z834" t="s">
        <v>4636</v>
      </c>
      <c r="AA834" t="s">
        <v>4637</v>
      </c>
      <c r="AD834" t="s">
        <v>405</v>
      </c>
      <c r="AE834" t="s">
        <v>365</v>
      </c>
      <c r="AF834" t="s">
        <v>4638</v>
      </c>
      <c r="AG834" t="s">
        <v>338</v>
      </c>
      <c r="AH834" t="s">
        <v>530</v>
      </c>
      <c r="AJ834" t="s">
        <v>4639</v>
      </c>
      <c r="AL834" t="s">
        <v>339</v>
      </c>
      <c r="AM834">
        <v>1</v>
      </c>
      <c r="AN834">
        <v>1</v>
      </c>
      <c r="AO834">
        <v>12063</v>
      </c>
      <c r="AQ834">
        <v>127155</v>
      </c>
      <c r="AR834">
        <v>52430001</v>
      </c>
      <c r="AS834" t="s">
        <v>927</v>
      </c>
      <c r="AT834" t="s">
        <v>75</v>
      </c>
      <c r="AW834" t="s">
        <v>340</v>
      </c>
      <c r="AX834" t="s">
        <v>340</v>
      </c>
      <c r="AY834" t="s">
        <v>357</v>
      </c>
      <c r="AZ834" t="s">
        <v>363</v>
      </c>
      <c r="BY834" t="s">
        <v>342</v>
      </c>
      <c r="EQ834">
        <v>249990</v>
      </c>
      <c r="ER834" t="s">
        <v>3251</v>
      </c>
      <c r="EV834">
        <v>17285811</v>
      </c>
      <c r="EW834">
        <v>928</v>
      </c>
      <c r="EX834">
        <v>220367</v>
      </c>
      <c r="EY834" t="s">
        <v>4640</v>
      </c>
      <c r="EZ834">
        <v>1</v>
      </c>
      <c r="FC834">
        <v>95385</v>
      </c>
      <c r="FD834" t="s">
        <v>3531</v>
      </c>
    </row>
    <row r="835" spans="1:160" x14ac:dyDescent="0.3">
      <c r="A835" t="str">
        <f>VLOOKUP(B835,Table2[],3,FALSE)</f>
        <v>Digital</v>
      </c>
      <c r="B835" t="str">
        <f>IF(OR(ISNUMBER(FIND("QVC",Z835)),ISNUMBER(FIND("QVC",AL835))),"QVC",IF(OR(ISNUMBER(FIND("NCO",H835)),ISNUMBER(FIND("NCO",Y835))), "NCO", IF(AL835="consumer","PMD.com",VLOOKUP(LEFT(H835,2),Tables!$E$1:$F$11,2,FALSE))))</f>
        <v>PMD.com</v>
      </c>
      <c r="C835">
        <f t="shared" si="37"/>
        <v>53980001</v>
      </c>
      <c r="D835">
        <f t="shared" si="38"/>
        <v>3</v>
      </c>
      <c r="E835" t="str">
        <f t="shared" ref="E835:E898" ca="1" si="39">IF(MONTH(TODAY())-MONTH(I835)&gt;0,"shifted orders shipped","MTD orders shipped")</f>
        <v>shifted orders shipped</v>
      </c>
      <c r="F835" t="s">
        <v>3539</v>
      </c>
      <c r="G835" t="s">
        <v>335</v>
      </c>
      <c r="H835" t="s">
        <v>3250</v>
      </c>
      <c r="I835" s="6">
        <v>44011.457662037035</v>
      </c>
      <c r="J835" t="s">
        <v>16</v>
      </c>
      <c r="K835" s="6">
        <v>44013.286400462966</v>
      </c>
      <c r="M835" t="s">
        <v>4636</v>
      </c>
      <c r="N835" t="s">
        <v>4637</v>
      </c>
      <c r="Q835" t="s">
        <v>405</v>
      </c>
      <c r="R835" t="s">
        <v>365</v>
      </c>
      <c r="S835" t="s">
        <v>4638</v>
      </c>
      <c r="T835" t="s">
        <v>338</v>
      </c>
      <c r="U835" t="s">
        <v>530</v>
      </c>
      <c r="W835" t="s">
        <v>4639</v>
      </c>
      <c r="Z835" t="s">
        <v>4636</v>
      </c>
      <c r="AA835" t="s">
        <v>4637</v>
      </c>
      <c r="AD835" t="s">
        <v>405</v>
      </c>
      <c r="AE835" t="s">
        <v>365</v>
      </c>
      <c r="AF835" t="s">
        <v>4638</v>
      </c>
      <c r="AG835" t="s">
        <v>338</v>
      </c>
      <c r="AH835" t="s">
        <v>530</v>
      </c>
      <c r="AJ835" t="s">
        <v>4639</v>
      </c>
      <c r="AL835" t="s">
        <v>339</v>
      </c>
      <c r="AM835">
        <v>3</v>
      </c>
      <c r="AN835">
        <v>3</v>
      </c>
      <c r="AO835">
        <v>5816</v>
      </c>
      <c r="AQ835">
        <v>124473</v>
      </c>
      <c r="AR835">
        <v>53980001</v>
      </c>
      <c r="AS835" t="s">
        <v>1735</v>
      </c>
      <c r="AT835" t="s">
        <v>43</v>
      </c>
      <c r="AW835" t="s">
        <v>340</v>
      </c>
      <c r="AX835">
        <v>0</v>
      </c>
      <c r="AY835" t="s">
        <v>348</v>
      </c>
      <c r="AZ835">
        <v>0</v>
      </c>
      <c r="BY835" t="s">
        <v>342</v>
      </c>
      <c r="EQ835">
        <v>253177</v>
      </c>
      <c r="ER835" t="s">
        <v>3251</v>
      </c>
      <c r="EV835">
        <v>17285811</v>
      </c>
      <c r="EW835">
        <v>928</v>
      </c>
      <c r="EX835">
        <v>220367</v>
      </c>
      <c r="EY835" t="s">
        <v>4640</v>
      </c>
      <c r="EZ835">
        <v>1</v>
      </c>
      <c r="FC835">
        <v>53980001</v>
      </c>
      <c r="FD835" t="s">
        <v>43</v>
      </c>
    </row>
    <row r="836" spans="1:160" x14ac:dyDescent="0.3">
      <c r="A836" t="str">
        <f>VLOOKUP(B836,Table2[],3,FALSE)</f>
        <v>Digital</v>
      </c>
      <c r="B836" t="str">
        <f>IF(OR(ISNUMBER(FIND("QVC",Z836)),ISNUMBER(FIND("QVC",AL836))),"QVC",IF(OR(ISNUMBER(FIND("NCO",H836)),ISNUMBER(FIND("NCO",Y836))), "NCO", IF(AL836="consumer","PMD.com",VLOOKUP(LEFT(H836,2),Tables!$E$1:$F$11,2,FALSE))))</f>
        <v>PMD.com</v>
      </c>
      <c r="C836">
        <f t="shared" ref="C836:C899" si="40">AR836</f>
        <v>53710001</v>
      </c>
      <c r="D836">
        <f t="shared" ref="D836:D899" si="41">AN836</f>
        <v>1</v>
      </c>
      <c r="E836" t="str">
        <f t="shared" ca="1" si="39"/>
        <v>shifted orders shipped</v>
      </c>
      <c r="F836" t="s">
        <v>3539</v>
      </c>
      <c r="G836" t="s">
        <v>335</v>
      </c>
      <c r="H836" t="s">
        <v>3250</v>
      </c>
      <c r="I836" s="6">
        <v>44011.457662037035</v>
      </c>
      <c r="J836" t="s">
        <v>16</v>
      </c>
      <c r="K836" s="6">
        <v>44013.286400462966</v>
      </c>
      <c r="M836" t="s">
        <v>4636</v>
      </c>
      <c r="N836" t="s">
        <v>4637</v>
      </c>
      <c r="Q836" t="s">
        <v>405</v>
      </c>
      <c r="R836" t="s">
        <v>365</v>
      </c>
      <c r="S836" t="s">
        <v>4638</v>
      </c>
      <c r="T836" t="s">
        <v>338</v>
      </c>
      <c r="U836" t="s">
        <v>530</v>
      </c>
      <c r="W836" t="s">
        <v>4639</v>
      </c>
      <c r="Z836" t="s">
        <v>4636</v>
      </c>
      <c r="AA836" t="s">
        <v>4637</v>
      </c>
      <c r="AD836" t="s">
        <v>405</v>
      </c>
      <c r="AE836" t="s">
        <v>365</v>
      </c>
      <c r="AF836" t="s">
        <v>4638</v>
      </c>
      <c r="AG836" t="s">
        <v>338</v>
      </c>
      <c r="AH836" t="s">
        <v>530</v>
      </c>
      <c r="AJ836" t="s">
        <v>4639</v>
      </c>
      <c r="AL836" t="s">
        <v>339</v>
      </c>
      <c r="AM836">
        <v>1</v>
      </c>
      <c r="AN836">
        <v>1</v>
      </c>
      <c r="AO836">
        <v>4902</v>
      </c>
      <c r="AQ836">
        <v>124454</v>
      </c>
      <c r="AR836">
        <v>53710001</v>
      </c>
      <c r="AS836" t="s">
        <v>1873</v>
      </c>
      <c r="AT836" t="s">
        <v>66</v>
      </c>
      <c r="AW836" t="s">
        <v>343</v>
      </c>
      <c r="EQ836">
        <v>248267</v>
      </c>
      <c r="ER836" t="s">
        <v>3251</v>
      </c>
      <c r="EV836">
        <v>17285811</v>
      </c>
      <c r="EW836">
        <v>928</v>
      </c>
      <c r="EX836">
        <v>220367</v>
      </c>
      <c r="EY836" t="s">
        <v>4640</v>
      </c>
      <c r="EZ836">
        <v>1</v>
      </c>
      <c r="FC836">
        <v>53710001</v>
      </c>
      <c r="FD836" t="s">
        <v>66</v>
      </c>
    </row>
    <row r="837" spans="1:160" x14ac:dyDescent="0.3">
      <c r="A837" t="str">
        <f>VLOOKUP(B837,Table2[],3,FALSE)</f>
        <v>Digital</v>
      </c>
      <c r="B837" t="str">
        <f>IF(OR(ISNUMBER(FIND("QVC",Z837)),ISNUMBER(FIND("QVC",AL837))),"QVC",IF(OR(ISNUMBER(FIND("NCO",H837)),ISNUMBER(FIND("NCO",Y837))), "NCO", IF(AL837="consumer","PMD.com",VLOOKUP(LEFT(H837,2),Tables!$E$1:$F$11,2,FALSE))))</f>
        <v>PMD.com</v>
      </c>
      <c r="C837">
        <f t="shared" si="40"/>
        <v>53920001</v>
      </c>
      <c r="D837">
        <f t="shared" si="41"/>
        <v>1</v>
      </c>
      <c r="E837" t="str">
        <f t="shared" ca="1" si="39"/>
        <v>shifted orders shipped</v>
      </c>
      <c r="F837" t="s">
        <v>3539</v>
      </c>
      <c r="G837" t="s">
        <v>335</v>
      </c>
      <c r="H837" t="s">
        <v>3250</v>
      </c>
      <c r="I837" s="6">
        <v>44011.457662037035</v>
      </c>
      <c r="J837" t="s">
        <v>16</v>
      </c>
      <c r="K837" s="6">
        <v>44013.286400462966</v>
      </c>
      <c r="M837" t="s">
        <v>4636</v>
      </c>
      <c r="N837" t="s">
        <v>4637</v>
      </c>
      <c r="Q837" t="s">
        <v>405</v>
      </c>
      <c r="R837" t="s">
        <v>365</v>
      </c>
      <c r="S837" t="s">
        <v>4638</v>
      </c>
      <c r="T837" t="s">
        <v>338</v>
      </c>
      <c r="U837" t="s">
        <v>530</v>
      </c>
      <c r="W837" t="s">
        <v>4639</v>
      </c>
      <c r="Z837" t="s">
        <v>4636</v>
      </c>
      <c r="AA837" t="s">
        <v>4637</v>
      </c>
      <c r="AD837" t="s">
        <v>405</v>
      </c>
      <c r="AE837" t="s">
        <v>365</v>
      </c>
      <c r="AF837" t="s">
        <v>4638</v>
      </c>
      <c r="AG837" t="s">
        <v>338</v>
      </c>
      <c r="AH837" t="s">
        <v>530</v>
      </c>
      <c r="AJ837" t="s">
        <v>4639</v>
      </c>
      <c r="AL837" t="s">
        <v>339</v>
      </c>
      <c r="AM837">
        <v>1</v>
      </c>
      <c r="AN837">
        <v>1</v>
      </c>
      <c r="AO837">
        <v>14899</v>
      </c>
      <c r="AQ837">
        <v>124468</v>
      </c>
      <c r="AR837">
        <v>53920001</v>
      </c>
      <c r="AS837">
        <v>9000000</v>
      </c>
      <c r="AT837" t="s">
        <v>40</v>
      </c>
      <c r="AW837" t="s">
        <v>343</v>
      </c>
      <c r="BY837" t="s">
        <v>342</v>
      </c>
      <c r="EQ837">
        <v>243396</v>
      </c>
      <c r="ER837" t="s">
        <v>3251</v>
      </c>
      <c r="EV837">
        <v>17285811</v>
      </c>
      <c r="EW837">
        <v>928</v>
      </c>
      <c r="EX837">
        <v>220367</v>
      </c>
      <c r="EY837" t="s">
        <v>4640</v>
      </c>
      <c r="EZ837">
        <v>1</v>
      </c>
      <c r="FC837">
        <v>95385</v>
      </c>
      <c r="FD837" t="s">
        <v>3531</v>
      </c>
    </row>
    <row r="838" spans="1:160" x14ac:dyDescent="0.3">
      <c r="A838" t="str">
        <f>VLOOKUP(B838,Table2[],3,FALSE)</f>
        <v>Digital</v>
      </c>
      <c r="B838" t="str">
        <f>IF(OR(ISNUMBER(FIND("QVC",Z838)),ISNUMBER(FIND("QVC",AL838))),"QVC",IF(OR(ISNUMBER(FIND("NCO",H838)),ISNUMBER(FIND("NCO",Y838))), "NCO", IF(AL838="consumer","PMD.com",VLOOKUP(LEFT(H838,2),Tables!$E$1:$F$11,2,FALSE))))</f>
        <v>PMD.com</v>
      </c>
      <c r="C838">
        <f t="shared" si="40"/>
        <v>5341030</v>
      </c>
      <c r="D838">
        <f t="shared" si="41"/>
        <v>1</v>
      </c>
      <c r="E838" t="str">
        <f t="shared" ca="1" si="39"/>
        <v>shifted orders shipped</v>
      </c>
      <c r="F838" t="s">
        <v>3539</v>
      </c>
      <c r="G838" t="s">
        <v>335</v>
      </c>
      <c r="H838" t="s">
        <v>3250</v>
      </c>
      <c r="I838" s="6">
        <v>44011.457662037035</v>
      </c>
      <c r="J838" t="s">
        <v>16</v>
      </c>
      <c r="K838" s="6">
        <v>44013.286400462966</v>
      </c>
      <c r="M838" t="s">
        <v>4636</v>
      </c>
      <c r="N838" t="s">
        <v>4637</v>
      </c>
      <c r="Q838" t="s">
        <v>405</v>
      </c>
      <c r="R838" t="s">
        <v>365</v>
      </c>
      <c r="S838" t="s">
        <v>4638</v>
      </c>
      <c r="T838" t="s">
        <v>338</v>
      </c>
      <c r="U838" t="s">
        <v>530</v>
      </c>
      <c r="W838" t="s">
        <v>4639</v>
      </c>
      <c r="Z838" t="s">
        <v>4636</v>
      </c>
      <c r="AA838" t="s">
        <v>4637</v>
      </c>
      <c r="AD838" t="s">
        <v>405</v>
      </c>
      <c r="AE838" t="s">
        <v>365</v>
      </c>
      <c r="AF838" t="s">
        <v>4638</v>
      </c>
      <c r="AG838" t="s">
        <v>338</v>
      </c>
      <c r="AH838" t="s">
        <v>530</v>
      </c>
      <c r="AJ838" t="s">
        <v>4639</v>
      </c>
      <c r="AL838" t="s">
        <v>339</v>
      </c>
      <c r="AM838">
        <v>1</v>
      </c>
      <c r="AN838">
        <v>1</v>
      </c>
      <c r="AO838">
        <v>12859</v>
      </c>
      <c r="AQ838">
        <v>124642</v>
      </c>
      <c r="AR838">
        <v>5341030</v>
      </c>
      <c r="AS838" t="s">
        <v>925</v>
      </c>
      <c r="AT838" t="s">
        <v>926</v>
      </c>
      <c r="AW838" t="s">
        <v>366</v>
      </c>
      <c r="AX838" t="s">
        <v>366</v>
      </c>
      <c r="AY838" t="s">
        <v>345</v>
      </c>
      <c r="AZ838" t="s">
        <v>346</v>
      </c>
      <c r="BY838" t="s">
        <v>342</v>
      </c>
      <c r="EQ838">
        <v>243275</v>
      </c>
      <c r="ER838" t="s">
        <v>3251</v>
      </c>
      <c r="EV838">
        <v>17285811</v>
      </c>
      <c r="EW838">
        <v>928</v>
      </c>
      <c r="EX838">
        <v>220367</v>
      </c>
      <c r="EY838" t="s">
        <v>4640</v>
      </c>
      <c r="EZ838">
        <v>1</v>
      </c>
      <c r="FC838">
        <v>95385</v>
      </c>
      <c r="FD838" t="s">
        <v>3531</v>
      </c>
    </row>
    <row r="839" spans="1:160" x14ac:dyDescent="0.3">
      <c r="A839" t="str">
        <f>VLOOKUP(B839,Table2[],3,FALSE)</f>
        <v>Digital</v>
      </c>
      <c r="B839" t="str">
        <f>IF(OR(ISNUMBER(FIND("QVC",Z839)),ISNUMBER(FIND("QVC",AL839))),"QVC",IF(OR(ISNUMBER(FIND("NCO",H839)),ISNUMBER(FIND("NCO",Y839))), "NCO", IF(AL839="consumer","PMD.com",VLOOKUP(LEFT(H839,2),Tables!$E$1:$F$11,2,FALSE))))</f>
        <v>PMD.com</v>
      </c>
      <c r="C839">
        <f t="shared" si="40"/>
        <v>53200001</v>
      </c>
      <c r="D839">
        <f t="shared" si="41"/>
        <v>2</v>
      </c>
      <c r="E839" t="str">
        <f t="shared" ca="1" si="39"/>
        <v>shifted orders shipped</v>
      </c>
      <c r="F839" t="s">
        <v>3539</v>
      </c>
      <c r="G839" t="s">
        <v>335</v>
      </c>
      <c r="H839" t="s">
        <v>3250</v>
      </c>
      <c r="I839" s="6">
        <v>44011.457662037035</v>
      </c>
      <c r="J839" t="s">
        <v>16</v>
      </c>
      <c r="K839" s="6">
        <v>44013.286400462966</v>
      </c>
      <c r="M839" t="s">
        <v>4636</v>
      </c>
      <c r="N839" t="s">
        <v>4637</v>
      </c>
      <c r="Q839" t="s">
        <v>405</v>
      </c>
      <c r="R839" t="s">
        <v>365</v>
      </c>
      <c r="S839" t="s">
        <v>4638</v>
      </c>
      <c r="T839" t="s">
        <v>338</v>
      </c>
      <c r="U839" t="s">
        <v>530</v>
      </c>
      <c r="W839" t="s">
        <v>4639</v>
      </c>
      <c r="Z839" t="s">
        <v>4636</v>
      </c>
      <c r="AA839" t="s">
        <v>4637</v>
      </c>
      <c r="AD839" t="s">
        <v>405</v>
      </c>
      <c r="AE839" t="s">
        <v>365</v>
      </c>
      <c r="AF839" t="s">
        <v>4638</v>
      </c>
      <c r="AG839" t="s">
        <v>338</v>
      </c>
      <c r="AH839" t="s">
        <v>530</v>
      </c>
      <c r="AJ839" t="s">
        <v>4639</v>
      </c>
      <c r="AL839" t="s">
        <v>339</v>
      </c>
      <c r="AM839">
        <v>2</v>
      </c>
      <c r="AN839">
        <v>2</v>
      </c>
      <c r="AO839">
        <v>15189</v>
      </c>
      <c r="AQ839">
        <v>123906</v>
      </c>
      <c r="AR839">
        <v>53200001</v>
      </c>
      <c r="AS839" t="s">
        <v>973</v>
      </c>
      <c r="AT839" t="s">
        <v>50</v>
      </c>
      <c r="AW839" t="s">
        <v>340</v>
      </c>
      <c r="AX839" t="s">
        <v>340</v>
      </c>
      <c r="AY839" t="s">
        <v>357</v>
      </c>
      <c r="AZ839" t="s">
        <v>363</v>
      </c>
      <c r="BY839" t="s">
        <v>342</v>
      </c>
      <c r="EQ839">
        <v>252156</v>
      </c>
      <c r="ER839" t="s">
        <v>3251</v>
      </c>
      <c r="EV839">
        <v>17285811</v>
      </c>
      <c r="EW839">
        <v>928</v>
      </c>
      <c r="EX839">
        <v>220367</v>
      </c>
      <c r="EY839" t="s">
        <v>4640</v>
      </c>
      <c r="EZ839">
        <v>1</v>
      </c>
      <c r="FC839">
        <v>53200001</v>
      </c>
      <c r="FD839" t="s">
        <v>50</v>
      </c>
    </row>
    <row r="840" spans="1:160" x14ac:dyDescent="0.3">
      <c r="A840" t="str">
        <f>VLOOKUP(B840,Table2[],3,FALSE)</f>
        <v>Digital</v>
      </c>
      <c r="B840" t="str">
        <f>IF(OR(ISNUMBER(FIND("QVC",Z840)),ISNUMBER(FIND("QVC",AL840))),"QVC",IF(OR(ISNUMBER(FIND("NCO",H840)),ISNUMBER(FIND("NCO",Y840))), "NCO", IF(AL840="consumer","PMD.com",VLOOKUP(LEFT(H840,2),Tables!$E$1:$F$11,2,FALSE))))</f>
        <v>PMD.com</v>
      </c>
      <c r="C840">
        <f t="shared" si="40"/>
        <v>51090030</v>
      </c>
      <c r="D840">
        <f t="shared" si="41"/>
        <v>1</v>
      </c>
      <c r="E840" t="str">
        <f t="shared" ca="1" si="39"/>
        <v>shifted orders shipped</v>
      </c>
      <c r="F840" t="s">
        <v>3539</v>
      </c>
      <c r="G840" t="s">
        <v>335</v>
      </c>
      <c r="H840" t="s">
        <v>3250</v>
      </c>
      <c r="I840" s="6">
        <v>44011.457662037035</v>
      </c>
      <c r="J840" t="s">
        <v>16</v>
      </c>
      <c r="K840" s="6">
        <v>44013.286400462966</v>
      </c>
      <c r="M840" t="s">
        <v>4636</v>
      </c>
      <c r="N840" t="s">
        <v>4637</v>
      </c>
      <c r="Q840" t="s">
        <v>405</v>
      </c>
      <c r="R840" t="s">
        <v>365</v>
      </c>
      <c r="S840" t="s">
        <v>4638</v>
      </c>
      <c r="T840" t="s">
        <v>338</v>
      </c>
      <c r="U840" t="s">
        <v>530</v>
      </c>
      <c r="W840" t="s">
        <v>4639</v>
      </c>
      <c r="Z840" t="s">
        <v>4636</v>
      </c>
      <c r="AA840" t="s">
        <v>4637</v>
      </c>
      <c r="AD840" t="s">
        <v>405</v>
      </c>
      <c r="AE840" t="s">
        <v>365</v>
      </c>
      <c r="AF840" t="s">
        <v>4638</v>
      </c>
      <c r="AG840" t="s">
        <v>338</v>
      </c>
      <c r="AH840" t="s">
        <v>530</v>
      </c>
      <c r="AJ840" t="s">
        <v>4639</v>
      </c>
      <c r="AL840" t="s">
        <v>339</v>
      </c>
      <c r="AM840">
        <v>1</v>
      </c>
      <c r="AN840">
        <v>1</v>
      </c>
      <c r="AO840">
        <v>6688</v>
      </c>
      <c r="AQ840">
        <v>125960</v>
      </c>
      <c r="AR840">
        <v>51090030</v>
      </c>
      <c r="AS840" t="s">
        <v>3043</v>
      </c>
      <c r="AT840" t="s">
        <v>628</v>
      </c>
      <c r="AW840" t="s">
        <v>343</v>
      </c>
      <c r="BY840" t="s">
        <v>342</v>
      </c>
      <c r="BZ840" t="b">
        <v>0</v>
      </c>
      <c r="EQ840">
        <v>243047</v>
      </c>
      <c r="ER840" t="s">
        <v>3251</v>
      </c>
      <c r="EV840">
        <v>17285811</v>
      </c>
      <c r="EW840">
        <v>928</v>
      </c>
      <c r="EX840">
        <v>220367</v>
      </c>
      <c r="EY840" t="s">
        <v>4640</v>
      </c>
      <c r="EZ840">
        <v>1</v>
      </c>
      <c r="FC840">
        <v>95385</v>
      </c>
      <c r="FD840" t="s">
        <v>3531</v>
      </c>
    </row>
    <row r="841" spans="1:160" x14ac:dyDescent="0.3">
      <c r="A841" t="str">
        <f>VLOOKUP(B841,Table2[],3,FALSE)</f>
        <v>Digital</v>
      </c>
      <c r="B841" t="str">
        <f>IF(OR(ISNUMBER(FIND("QVC",Z841)),ISNUMBER(FIND("QVC",AL841))),"QVC",IF(OR(ISNUMBER(FIND("NCO",H841)),ISNUMBER(FIND("NCO",Y841))), "NCO", IF(AL841="consumer","PMD.com",VLOOKUP(LEFT(H841,2),Tables!$E$1:$F$11,2,FALSE))))</f>
        <v>PMD.com</v>
      </c>
      <c r="C841">
        <f t="shared" si="40"/>
        <v>53200001</v>
      </c>
      <c r="D841">
        <f t="shared" si="41"/>
        <v>1</v>
      </c>
      <c r="E841" t="str">
        <f t="shared" ca="1" si="39"/>
        <v>shifted orders shipped</v>
      </c>
      <c r="F841" t="s">
        <v>3539</v>
      </c>
      <c r="G841" t="s">
        <v>335</v>
      </c>
      <c r="H841" t="s">
        <v>2502</v>
      </c>
      <c r="I841" s="6">
        <v>44008.554155092592</v>
      </c>
      <c r="J841" t="s">
        <v>16</v>
      </c>
      <c r="K841" s="6">
        <v>44013.286435185182</v>
      </c>
      <c r="M841" t="s">
        <v>4641</v>
      </c>
      <c r="N841" t="s">
        <v>4642</v>
      </c>
      <c r="Q841" t="s">
        <v>532</v>
      </c>
      <c r="R841" t="s">
        <v>376</v>
      </c>
      <c r="S841">
        <v>77389</v>
      </c>
      <c r="T841" t="s">
        <v>338</v>
      </c>
      <c r="U841" t="s">
        <v>530</v>
      </c>
      <c r="W841" t="s">
        <v>4643</v>
      </c>
      <c r="Z841" t="s">
        <v>4641</v>
      </c>
      <c r="AA841" t="s">
        <v>4642</v>
      </c>
      <c r="AD841" t="s">
        <v>532</v>
      </c>
      <c r="AE841" t="s">
        <v>376</v>
      </c>
      <c r="AF841">
        <v>77389</v>
      </c>
      <c r="AG841" t="s">
        <v>338</v>
      </c>
      <c r="AH841" t="s">
        <v>530</v>
      </c>
      <c r="AJ841" t="s">
        <v>4643</v>
      </c>
      <c r="AL841" t="s">
        <v>339</v>
      </c>
      <c r="AM841">
        <v>1</v>
      </c>
      <c r="AN841">
        <v>1</v>
      </c>
      <c r="AO841">
        <v>15189</v>
      </c>
      <c r="AQ841">
        <v>123906</v>
      </c>
      <c r="AR841">
        <v>53200001</v>
      </c>
      <c r="AS841" t="s">
        <v>973</v>
      </c>
      <c r="AT841" t="s">
        <v>50</v>
      </c>
      <c r="AW841" t="s">
        <v>340</v>
      </c>
      <c r="AX841" t="s">
        <v>340</v>
      </c>
      <c r="AY841" t="s">
        <v>357</v>
      </c>
      <c r="AZ841" t="s">
        <v>363</v>
      </c>
      <c r="BY841" t="s">
        <v>342</v>
      </c>
      <c r="EQ841">
        <v>252156</v>
      </c>
      <c r="ER841" t="s">
        <v>2503</v>
      </c>
      <c r="EV841">
        <v>17284545</v>
      </c>
      <c r="EW841">
        <v>928</v>
      </c>
      <c r="EX841">
        <v>219025</v>
      </c>
      <c r="EY841">
        <v>9.2748999964335493E+25</v>
      </c>
      <c r="EZ841">
        <v>1</v>
      </c>
      <c r="FC841">
        <v>53200001</v>
      </c>
      <c r="FD841" t="s">
        <v>50</v>
      </c>
    </row>
    <row r="842" spans="1:160" x14ac:dyDescent="0.3">
      <c r="A842" t="str">
        <f>VLOOKUP(B842,Table2[],3,FALSE)</f>
        <v>Digital</v>
      </c>
      <c r="B842" t="str">
        <f>IF(OR(ISNUMBER(FIND("QVC",Z842)),ISNUMBER(FIND("QVC",AL842))),"QVC",IF(OR(ISNUMBER(FIND("NCO",H842)),ISNUMBER(FIND("NCO",Y842))), "NCO", IF(AL842="consumer","PMD.com",VLOOKUP(LEFT(H842,2),Tables!$E$1:$F$11,2,FALSE))))</f>
        <v>PMD.com</v>
      </c>
      <c r="C842">
        <f t="shared" si="40"/>
        <v>51090001</v>
      </c>
      <c r="D842">
        <f t="shared" si="41"/>
        <v>1</v>
      </c>
      <c r="E842" t="str">
        <f t="shared" ca="1" si="39"/>
        <v>shifted orders shipped</v>
      </c>
      <c r="F842" t="s">
        <v>3539</v>
      </c>
      <c r="G842" t="s">
        <v>335</v>
      </c>
      <c r="H842" t="s">
        <v>2572</v>
      </c>
      <c r="I842" s="6">
        <v>44008.607118055559</v>
      </c>
      <c r="J842" t="s">
        <v>16</v>
      </c>
      <c r="K842" s="6">
        <v>44013.286446759259</v>
      </c>
      <c r="M842" t="s">
        <v>4644</v>
      </c>
      <c r="N842" t="s">
        <v>4645</v>
      </c>
      <c r="Q842" t="s">
        <v>1511</v>
      </c>
      <c r="R842" t="s">
        <v>389</v>
      </c>
      <c r="S842">
        <v>14224</v>
      </c>
      <c r="T842" t="s">
        <v>338</v>
      </c>
      <c r="U842" t="s">
        <v>530</v>
      </c>
      <c r="W842" t="s">
        <v>4646</v>
      </c>
      <c r="Z842" t="s">
        <v>4644</v>
      </c>
      <c r="AA842" t="s">
        <v>4645</v>
      </c>
      <c r="AD842" t="s">
        <v>1511</v>
      </c>
      <c r="AE842" t="s">
        <v>389</v>
      </c>
      <c r="AF842">
        <v>14224</v>
      </c>
      <c r="AG842" t="s">
        <v>338</v>
      </c>
      <c r="AH842" t="s">
        <v>530</v>
      </c>
      <c r="AJ842" t="s">
        <v>4646</v>
      </c>
      <c r="AL842" t="s">
        <v>339</v>
      </c>
      <c r="AM842">
        <v>1</v>
      </c>
      <c r="AN842">
        <v>1</v>
      </c>
      <c r="AO842">
        <v>4885</v>
      </c>
      <c r="AQ842">
        <v>124202</v>
      </c>
      <c r="AR842">
        <v>51090001</v>
      </c>
      <c r="AS842" t="s">
        <v>1986</v>
      </c>
      <c r="AT842" t="s">
        <v>60</v>
      </c>
      <c r="AW842" t="s">
        <v>340</v>
      </c>
      <c r="AX842" t="s">
        <v>340</v>
      </c>
      <c r="AY842" t="s">
        <v>357</v>
      </c>
      <c r="AZ842" t="s">
        <v>361</v>
      </c>
      <c r="BY842" t="s">
        <v>342</v>
      </c>
      <c r="EQ842">
        <v>250831</v>
      </c>
      <c r="ER842" t="s">
        <v>2573</v>
      </c>
      <c r="EV842">
        <v>17284581</v>
      </c>
      <c r="EW842">
        <v>928</v>
      </c>
      <c r="EX842">
        <v>219060</v>
      </c>
      <c r="EY842" t="s">
        <v>4647</v>
      </c>
      <c r="EZ842">
        <v>1</v>
      </c>
      <c r="FC842">
        <v>95292</v>
      </c>
      <c r="FD842" t="s">
        <v>511</v>
      </c>
    </row>
    <row r="843" spans="1:160" x14ac:dyDescent="0.3">
      <c r="A843" t="str">
        <f>VLOOKUP(B843,Table2[],3,FALSE)</f>
        <v>Digital</v>
      </c>
      <c r="B843" t="str">
        <f>IF(OR(ISNUMBER(FIND("QVC",Z843)),ISNUMBER(FIND("QVC",AL843))),"QVC",IF(OR(ISNUMBER(FIND("NCO",H843)),ISNUMBER(FIND("NCO",Y843))), "NCO", IF(AL843="consumer","PMD.com",VLOOKUP(LEFT(H843,2),Tables!$E$1:$F$11,2,FALSE))))</f>
        <v>PMD.com</v>
      </c>
      <c r="C843">
        <f t="shared" si="40"/>
        <v>52430001</v>
      </c>
      <c r="D843">
        <f t="shared" si="41"/>
        <v>1</v>
      </c>
      <c r="E843" t="str">
        <f t="shared" ca="1" si="39"/>
        <v>shifted orders shipped</v>
      </c>
      <c r="F843" t="s">
        <v>3539</v>
      </c>
      <c r="G843" t="s">
        <v>335</v>
      </c>
      <c r="H843" t="s">
        <v>2572</v>
      </c>
      <c r="I843" s="6">
        <v>44008.607118055559</v>
      </c>
      <c r="J843" t="s">
        <v>16</v>
      </c>
      <c r="K843" s="6">
        <v>44013.286446759259</v>
      </c>
      <c r="M843" t="s">
        <v>4644</v>
      </c>
      <c r="N843" t="s">
        <v>4645</v>
      </c>
      <c r="Q843" t="s">
        <v>1511</v>
      </c>
      <c r="R843" t="s">
        <v>389</v>
      </c>
      <c r="S843">
        <v>14224</v>
      </c>
      <c r="T843" t="s">
        <v>338</v>
      </c>
      <c r="U843" t="s">
        <v>530</v>
      </c>
      <c r="W843" t="s">
        <v>4646</v>
      </c>
      <c r="Z843" t="s">
        <v>4644</v>
      </c>
      <c r="AA843" t="s">
        <v>4645</v>
      </c>
      <c r="AD843" t="s">
        <v>1511</v>
      </c>
      <c r="AE843" t="s">
        <v>389</v>
      </c>
      <c r="AF843">
        <v>14224</v>
      </c>
      <c r="AG843" t="s">
        <v>338</v>
      </c>
      <c r="AH843" t="s">
        <v>530</v>
      </c>
      <c r="AJ843" t="s">
        <v>4646</v>
      </c>
      <c r="AL843" t="s">
        <v>339</v>
      </c>
      <c r="AM843">
        <v>1</v>
      </c>
      <c r="AN843">
        <v>1</v>
      </c>
      <c r="AO843">
        <v>12063</v>
      </c>
      <c r="AQ843">
        <v>127155</v>
      </c>
      <c r="AR843">
        <v>52430001</v>
      </c>
      <c r="AS843" t="s">
        <v>927</v>
      </c>
      <c r="AT843" t="s">
        <v>75</v>
      </c>
      <c r="AW843" t="s">
        <v>340</v>
      </c>
      <c r="AX843" t="s">
        <v>340</v>
      </c>
      <c r="AY843" t="s">
        <v>357</v>
      </c>
      <c r="AZ843" t="s">
        <v>363</v>
      </c>
      <c r="BY843" t="s">
        <v>342</v>
      </c>
      <c r="EQ843">
        <v>249990</v>
      </c>
      <c r="ER843" t="s">
        <v>2573</v>
      </c>
      <c r="EV843">
        <v>17284581</v>
      </c>
      <c r="EW843">
        <v>928</v>
      </c>
      <c r="EX843">
        <v>219060</v>
      </c>
      <c r="EY843" t="s">
        <v>4647</v>
      </c>
      <c r="EZ843">
        <v>1</v>
      </c>
      <c r="FC843">
        <v>95292</v>
      </c>
      <c r="FD843" t="s">
        <v>511</v>
      </c>
    </row>
    <row r="844" spans="1:160" x14ac:dyDescent="0.3">
      <c r="A844" t="str">
        <f>VLOOKUP(B844,Table2[],3,FALSE)</f>
        <v>Digital</v>
      </c>
      <c r="B844" t="str">
        <f>IF(OR(ISNUMBER(FIND("QVC",Z844)),ISNUMBER(FIND("QVC",AL844))),"QVC",IF(OR(ISNUMBER(FIND("NCO",H844)),ISNUMBER(FIND("NCO",Y844))), "NCO", IF(AL844="consumer","PMD.com",VLOOKUP(LEFT(H844,2),Tables!$E$1:$F$11,2,FALSE))))</f>
        <v>PMD.com</v>
      </c>
      <c r="C844">
        <f t="shared" si="40"/>
        <v>53440001</v>
      </c>
      <c r="D844">
        <f t="shared" si="41"/>
        <v>1</v>
      </c>
      <c r="E844" t="str">
        <f t="shared" ca="1" si="39"/>
        <v>shifted orders shipped</v>
      </c>
      <c r="F844" t="s">
        <v>3539</v>
      </c>
      <c r="G844" t="s">
        <v>335</v>
      </c>
      <c r="H844" t="s">
        <v>2572</v>
      </c>
      <c r="I844" s="6">
        <v>44008.607118055559</v>
      </c>
      <c r="J844" t="s">
        <v>16</v>
      </c>
      <c r="K844" s="6">
        <v>44013.286446759259</v>
      </c>
      <c r="M844" t="s">
        <v>4644</v>
      </c>
      <c r="N844" t="s">
        <v>4645</v>
      </c>
      <c r="Q844" t="s">
        <v>1511</v>
      </c>
      <c r="R844" t="s">
        <v>389</v>
      </c>
      <c r="S844">
        <v>14224</v>
      </c>
      <c r="T844" t="s">
        <v>338</v>
      </c>
      <c r="U844" t="s">
        <v>530</v>
      </c>
      <c r="W844" t="s">
        <v>4646</v>
      </c>
      <c r="Z844" t="s">
        <v>4644</v>
      </c>
      <c r="AA844" t="s">
        <v>4645</v>
      </c>
      <c r="AD844" t="s">
        <v>1511</v>
      </c>
      <c r="AE844" t="s">
        <v>389</v>
      </c>
      <c r="AF844">
        <v>14224</v>
      </c>
      <c r="AG844" t="s">
        <v>338</v>
      </c>
      <c r="AH844" t="s">
        <v>530</v>
      </c>
      <c r="AJ844" t="s">
        <v>4646</v>
      </c>
      <c r="AL844" t="s">
        <v>339</v>
      </c>
      <c r="AM844">
        <v>1</v>
      </c>
      <c r="AN844">
        <v>1</v>
      </c>
      <c r="AO844">
        <v>7642</v>
      </c>
      <c r="AQ844">
        <v>124700</v>
      </c>
      <c r="AR844">
        <v>53440001</v>
      </c>
      <c r="AS844" t="s">
        <v>1240</v>
      </c>
      <c r="AT844" t="s">
        <v>116</v>
      </c>
      <c r="AW844" t="s">
        <v>340</v>
      </c>
      <c r="AX844" t="s">
        <v>340</v>
      </c>
      <c r="AY844" t="s">
        <v>345</v>
      </c>
      <c r="AZ844" t="s">
        <v>345</v>
      </c>
      <c r="BY844" t="s">
        <v>342</v>
      </c>
      <c r="EQ844">
        <v>252960</v>
      </c>
      <c r="ER844" t="s">
        <v>2573</v>
      </c>
      <c r="EV844">
        <v>17284581</v>
      </c>
      <c r="EW844">
        <v>928</v>
      </c>
      <c r="EX844">
        <v>219060</v>
      </c>
      <c r="EY844" t="s">
        <v>4647</v>
      </c>
      <c r="EZ844">
        <v>1</v>
      </c>
      <c r="FC844">
        <v>53440001</v>
      </c>
      <c r="FD844" t="s">
        <v>116</v>
      </c>
    </row>
    <row r="845" spans="1:160" x14ac:dyDescent="0.3">
      <c r="A845" t="str">
        <f>VLOOKUP(B845,Table2[],3,FALSE)</f>
        <v>Digital</v>
      </c>
      <c r="B845" t="str">
        <f>IF(OR(ISNUMBER(FIND("QVC",Z845)),ISNUMBER(FIND("QVC",AL845))),"QVC",IF(OR(ISNUMBER(FIND("NCO",H845)),ISNUMBER(FIND("NCO",Y845))), "NCO", IF(AL845="consumer","PMD.com",VLOOKUP(LEFT(H845,2),Tables!$E$1:$F$11,2,FALSE))))</f>
        <v>PMD.com</v>
      </c>
      <c r="C845">
        <f t="shared" si="40"/>
        <v>5341</v>
      </c>
      <c r="D845">
        <f t="shared" si="41"/>
        <v>1</v>
      </c>
      <c r="E845" t="str">
        <f t="shared" ca="1" si="39"/>
        <v>shifted orders shipped</v>
      </c>
      <c r="F845" t="s">
        <v>3539</v>
      </c>
      <c r="G845" t="s">
        <v>335</v>
      </c>
      <c r="H845" t="s">
        <v>2572</v>
      </c>
      <c r="I845" s="6">
        <v>44008.607118055559</v>
      </c>
      <c r="J845" t="s">
        <v>16</v>
      </c>
      <c r="K845" s="6">
        <v>44013.286446759259</v>
      </c>
      <c r="M845" t="s">
        <v>4644</v>
      </c>
      <c r="N845" t="s">
        <v>4645</v>
      </c>
      <c r="Q845" t="s">
        <v>1511</v>
      </c>
      <c r="R845" t="s">
        <v>389</v>
      </c>
      <c r="S845">
        <v>14224</v>
      </c>
      <c r="T845" t="s">
        <v>338</v>
      </c>
      <c r="U845" t="s">
        <v>530</v>
      </c>
      <c r="W845" t="s">
        <v>4646</v>
      </c>
      <c r="Z845" t="s">
        <v>4644</v>
      </c>
      <c r="AA845" t="s">
        <v>4645</v>
      </c>
      <c r="AD845" t="s">
        <v>1511</v>
      </c>
      <c r="AE845" t="s">
        <v>389</v>
      </c>
      <c r="AF845">
        <v>14224</v>
      </c>
      <c r="AG845" t="s">
        <v>338</v>
      </c>
      <c r="AH845" t="s">
        <v>530</v>
      </c>
      <c r="AJ845" t="s">
        <v>4646</v>
      </c>
      <c r="AL845" t="s">
        <v>339</v>
      </c>
      <c r="AM845">
        <v>1</v>
      </c>
      <c r="AN845">
        <v>1</v>
      </c>
      <c r="AO845">
        <v>15156</v>
      </c>
      <c r="AQ845">
        <v>124187</v>
      </c>
      <c r="AR845">
        <v>5341</v>
      </c>
      <c r="AS845" t="s">
        <v>831</v>
      </c>
      <c r="AT845" t="s">
        <v>82</v>
      </c>
      <c r="AW845" t="s">
        <v>340</v>
      </c>
      <c r="AX845" t="s">
        <v>340</v>
      </c>
      <c r="AY845" t="s">
        <v>345</v>
      </c>
      <c r="AZ845" t="s">
        <v>346</v>
      </c>
      <c r="BY845" t="s">
        <v>342</v>
      </c>
      <c r="EQ845">
        <v>244247</v>
      </c>
      <c r="ER845" t="s">
        <v>2573</v>
      </c>
      <c r="EV845">
        <v>17284581</v>
      </c>
      <c r="EW845">
        <v>928</v>
      </c>
      <c r="EX845">
        <v>219060</v>
      </c>
      <c r="EY845" t="s">
        <v>4647</v>
      </c>
      <c r="EZ845">
        <v>1</v>
      </c>
      <c r="FC845">
        <v>95292</v>
      </c>
      <c r="FD845" t="s">
        <v>511</v>
      </c>
    </row>
    <row r="846" spans="1:160" x14ac:dyDescent="0.3">
      <c r="A846" t="str">
        <f>VLOOKUP(B846,Table2[],3,FALSE)</f>
        <v>Digital</v>
      </c>
      <c r="B846" t="str">
        <f>IF(OR(ISNUMBER(FIND("QVC",Z846)),ISNUMBER(FIND("QVC",AL846))),"QVC",IF(OR(ISNUMBER(FIND("NCO",H846)),ISNUMBER(FIND("NCO",Y846))), "NCO", IF(AL846="consumer","PMD.com",VLOOKUP(LEFT(H846,2),Tables!$E$1:$F$11,2,FALSE))))</f>
        <v>PMD.com</v>
      </c>
      <c r="C846">
        <f t="shared" si="40"/>
        <v>52430001</v>
      </c>
      <c r="D846">
        <f t="shared" si="41"/>
        <v>1</v>
      </c>
      <c r="E846" t="str">
        <f t="shared" ca="1" si="39"/>
        <v>shifted orders shipped</v>
      </c>
      <c r="F846" t="s">
        <v>3539</v>
      </c>
      <c r="G846" t="s">
        <v>335</v>
      </c>
      <c r="H846" t="s">
        <v>3264</v>
      </c>
      <c r="I846" s="6">
        <v>44011.466504629629</v>
      </c>
      <c r="J846" t="s">
        <v>16</v>
      </c>
      <c r="K846" s="6">
        <v>44013.286469907405</v>
      </c>
      <c r="M846" t="s">
        <v>4648</v>
      </c>
      <c r="N846" t="s">
        <v>4649</v>
      </c>
      <c r="Q846" t="s">
        <v>672</v>
      </c>
      <c r="R846" t="s">
        <v>386</v>
      </c>
      <c r="S846" t="s">
        <v>4650</v>
      </c>
      <c r="T846" t="s">
        <v>338</v>
      </c>
      <c r="U846" t="s">
        <v>530</v>
      </c>
      <c r="W846" t="s">
        <v>4651</v>
      </c>
      <c r="Z846" t="s">
        <v>4648</v>
      </c>
      <c r="AA846" t="s">
        <v>4649</v>
      </c>
      <c r="AD846" t="s">
        <v>672</v>
      </c>
      <c r="AE846" t="s">
        <v>386</v>
      </c>
      <c r="AF846" t="s">
        <v>4650</v>
      </c>
      <c r="AG846" t="s">
        <v>338</v>
      </c>
      <c r="AH846" t="s">
        <v>530</v>
      </c>
      <c r="AJ846" t="s">
        <v>4651</v>
      </c>
      <c r="AL846" t="s">
        <v>339</v>
      </c>
      <c r="AM846">
        <v>1</v>
      </c>
      <c r="AN846">
        <v>1</v>
      </c>
      <c r="AO846">
        <v>12063</v>
      </c>
      <c r="AQ846">
        <v>127155</v>
      </c>
      <c r="AR846">
        <v>52430001</v>
      </c>
      <c r="AS846" t="s">
        <v>927</v>
      </c>
      <c r="AT846" t="s">
        <v>75</v>
      </c>
      <c r="AW846" t="s">
        <v>340</v>
      </c>
      <c r="AX846" t="s">
        <v>340</v>
      </c>
      <c r="AY846" t="s">
        <v>357</v>
      </c>
      <c r="AZ846" t="s">
        <v>363</v>
      </c>
      <c r="BY846" t="s">
        <v>342</v>
      </c>
      <c r="EQ846">
        <v>249990</v>
      </c>
      <c r="ER846" t="s">
        <v>3265</v>
      </c>
      <c r="EV846">
        <v>17285818</v>
      </c>
      <c r="EW846">
        <v>928</v>
      </c>
      <c r="EX846">
        <v>220374</v>
      </c>
      <c r="EY846" t="s">
        <v>4652</v>
      </c>
      <c r="EZ846">
        <v>1</v>
      </c>
      <c r="FC846">
        <v>95384</v>
      </c>
      <c r="FD846" t="s">
        <v>3530</v>
      </c>
    </row>
    <row r="847" spans="1:160" x14ac:dyDescent="0.3">
      <c r="A847" t="str">
        <f>VLOOKUP(B847,Table2[],3,FALSE)</f>
        <v>Digital</v>
      </c>
      <c r="B847" t="str">
        <f>IF(OR(ISNUMBER(FIND("QVC",Z847)),ISNUMBER(FIND("QVC",AL847))),"QVC",IF(OR(ISNUMBER(FIND("NCO",H847)),ISNUMBER(FIND("NCO",Y847))), "NCO", IF(AL847="consumer","PMD.com",VLOOKUP(LEFT(H847,2),Tables!$E$1:$F$11,2,FALSE))))</f>
        <v>PMD.com</v>
      </c>
      <c r="C847">
        <f t="shared" si="40"/>
        <v>53610001</v>
      </c>
      <c r="D847">
        <f t="shared" si="41"/>
        <v>1</v>
      </c>
      <c r="E847" t="str">
        <f t="shared" ca="1" si="39"/>
        <v>shifted orders shipped</v>
      </c>
      <c r="F847" t="s">
        <v>3539</v>
      </c>
      <c r="G847" t="s">
        <v>335</v>
      </c>
      <c r="H847" t="s">
        <v>3264</v>
      </c>
      <c r="I847" s="6">
        <v>44011.466504629629</v>
      </c>
      <c r="J847" t="s">
        <v>16</v>
      </c>
      <c r="K847" s="6">
        <v>44013.286469907405</v>
      </c>
      <c r="M847" t="s">
        <v>4648</v>
      </c>
      <c r="N847" t="s">
        <v>4649</v>
      </c>
      <c r="Q847" t="s">
        <v>672</v>
      </c>
      <c r="R847" t="s">
        <v>386</v>
      </c>
      <c r="S847" t="s">
        <v>4650</v>
      </c>
      <c r="T847" t="s">
        <v>338</v>
      </c>
      <c r="U847" t="s">
        <v>530</v>
      </c>
      <c r="W847" t="s">
        <v>4651</v>
      </c>
      <c r="Z847" t="s">
        <v>4648</v>
      </c>
      <c r="AA847" t="s">
        <v>4649</v>
      </c>
      <c r="AD847" t="s">
        <v>672</v>
      </c>
      <c r="AE847" t="s">
        <v>386</v>
      </c>
      <c r="AF847" t="s">
        <v>4650</v>
      </c>
      <c r="AG847" t="s">
        <v>338</v>
      </c>
      <c r="AH847" t="s">
        <v>530</v>
      </c>
      <c r="AJ847" t="s">
        <v>4651</v>
      </c>
      <c r="AL847" t="s">
        <v>339</v>
      </c>
      <c r="AM847">
        <v>1</v>
      </c>
      <c r="AN847">
        <v>1</v>
      </c>
      <c r="AO847">
        <v>9364</v>
      </c>
      <c r="AQ847">
        <v>124446</v>
      </c>
      <c r="AR847">
        <v>53610001</v>
      </c>
      <c r="AS847" t="s">
        <v>63</v>
      </c>
      <c r="AT847" t="s">
        <v>425</v>
      </c>
      <c r="AW847" t="s">
        <v>343</v>
      </c>
      <c r="BY847" t="s">
        <v>342</v>
      </c>
      <c r="EQ847">
        <v>243444</v>
      </c>
      <c r="ER847" t="s">
        <v>3265</v>
      </c>
      <c r="EV847">
        <v>17285818</v>
      </c>
      <c r="EW847">
        <v>928</v>
      </c>
      <c r="EX847">
        <v>220374</v>
      </c>
      <c r="EY847" t="s">
        <v>4652</v>
      </c>
      <c r="EZ847">
        <v>1</v>
      </c>
      <c r="FC847">
        <v>53610001</v>
      </c>
      <c r="FD847" t="s">
        <v>425</v>
      </c>
    </row>
    <row r="848" spans="1:160" x14ac:dyDescent="0.3">
      <c r="A848" t="str">
        <f>VLOOKUP(B848,Table2[],3,FALSE)</f>
        <v>Digital</v>
      </c>
      <c r="B848" t="str">
        <f>IF(OR(ISNUMBER(FIND("QVC",Z848)),ISNUMBER(FIND("QVC",AL848))),"QVC",IF(OR(ISNUMBER(FIND("NCO",H848)),ISNUMBER(FIND("NCO",Y848))), "NCO", IF(AL848="consumer","PMD.com",VLOOKUP(LEFT(H848,2),Tables!$E$1:$F$11,2,FALSE))))</f>
        <v>PMD.com</v>
      </c>
      <c r="C848">
        <f t="shared" si="40"/>
        <v>53620001</v>
      </c>
      <c r="D848">
        <f t="shared" si="41"/>
        <v>1</v>
      </c>
      <c r="E848" t="str">
        <f t="shared" ca="1" si="39"/>
        <v>shifted orders shipped</v>
      </c>
      <c r="F848" t="s">
        <v>3539</v>
      </c>
      <c r="G848" t="s">
        <v>335</v>
      </c>
      <c r="H848" t="s">
        <v>3264</v>
      </c>
      <c r="I848" s="6">
        <v>44011.466504629629</v>
      </c>
      <c r="J848" t="s">
        <v>16</v>
      </c>
      <c r="K848" s="6">
        <v>44013.286469907405</v>
      </c>
      <c r="M848" t="s">
        <v>4648</v>
      </c>
      <c r="N848" t="s">
        <v>4649</v>
      </c>
      <c r="Q848" t="s">
        <v>672</v>
      </c>
      <c r="R848" t="s">
        <v>386</v>
      </c>
      <c r="S848" t="s">
        <v>4650</v>
      </c>
      <c r="T848" t="s">
        <v>338</v>
      </c>
      <c r="U848" t="s">
        <v>530</v>
      </c>
      <c r="W848" t="s">
        <v>4651</v>
      </c>
      <c r="Z848" t="s">
        <v>4648</v>
      </c>
      <c r="AA848" t="s">
        <v>4649</v>
      </c>
      <c r="AD848" t="s">
        <v>672</v>
      </c>
      <c r="AE848" t="s">
        <v>386</v>
      </c>
      <c r="AF848" t="s">
        <v>4650</v>
      </c>
      <c r="AG848" t="s">
        <v>338</v>
      </c>
      <c r="AH848" t="s">
        <v>530</v>
      </c>
      <c r="AJ848" t="s">
        <v>4651</v>
      </c>
      <c r="AL848" t="s">
        <v>339</v>
      </c>
      <c r="AM848">
        <v>1</v>
      </c>
      <c r="AN848">
        <v>1</v>
      </c>
      <c r="AO848">
        <v>11480</v>
      </c>
      <c r="AQ848">
        <v>124447</v>
      </c>
      <c r="AR848">
        <v>53620001</v>
      </c>
      <c r="AS848" t="s">
        <v>85</v>
      </c>
      <c r="AT848" t="s">
        <v>86</v>
      </c>
      <c r="AW848" t="s">
        <v>343</v>
      </c>
      <c r="BY848" t="s">
        <v>342</v>
      </c>
      <c r="EQ848">
        <v>243446</v>
      </c>
      <c r="ER848" t="s">
        <v>3265</v>
      </c>
      <c r="EV848">
        <v>17285818</v>
      </c>
      <c r="EW848">
        <v>928</v>
      </c>
      <c r="EX848">
        <v>220374</v>
      </c>
      <c r="EY848" t="s">
        <v>4652</v>
      </c>
      <c r="EZ848">
        <v>1</v>
      </c>
      <c r="FC848">
        <v>53620001</v>
      </c>
      <c r="FD848" t="s">
        <v>86</v>
      </c>
    </row>
    <row r="849" spans="1:160" x14ac:dyDescent="0.3">
      <c r="A849" t="str">
        <f>VLOOKUP(B849,Table2[],3,FALSE)</f>
        <v>Digital</v>
      </c>
      <c r="B849" t="str">
        <f>IF(OR(ISNUMBER(FIND("QVC",Z849)),ISNUMBER(FIND("QVC",AL849))),"QVC",IF(OR(ISNUMBER(FIND("NCO",H849)),ISNUMBER(FIND("NCO",Y849))), "NCO", IF(AL849="consumer","PMD.com",VLOOKUP(LEFT(H849,2),Tables!$E$1:$F$11,2,FALSE))))</f>
        <v>PMD.com</v>
      </c>
      <c r="C849">
        <f t="shared" si="40"/>
        <v>53920001</v>
      </c>
      <c r="D849">
        <f t="shared" si="41"/>
        <v>1</v>
      </c>
      <c r="E849" t="str">
        <f t="shared" ca="1" si="39"/>
        <v>shifted orders shipped</v>
      </c>
      <c r="F849" t="s">
        <v>3539</v>
      </c>
      <c r="G849" t="s">
        <v>335</v>
      </c>
      <c r="H849" t="s">
        <v>3264</v>
      </c>
      <c r="I849" s="6">
        <v>44011.466504629629</v>
      </c>
      <c r="J849" t="s">
        <v>16</v>
      </c>
      <c r="K849" s="6">
        <v>44013.286469907405</v>
      </c>
      <c r="M849" t="s">
        <v>4648</v>
      </c>
      <c r="N849" t="s">
        <v>4649</v>
      </c>
      <c r="Q849" t="s">
        <v>672</v>
      </c>
      <c r="R849" t="s">
        <v>386</v>
      </c>
      <c r="S849" t="s">
        <v>4650</v>
      </c>
      <c r="T849" t="s">
        <v>338</v>
      </c>
      <c r="U849" t="s">
        <v>530</v>
      </c>
      <c r="W849" t="s">
        <v>4651</v>
      </c>
      <c r="Z849" t="s">
        <v>4648</v>
      </c>
      <c r="AA849" t="s">
        <v>4649</v>
      </c>
      <c r="AD849" t="s">
        <v>672</v>
      </c>
      <c r="AE849" t="s">
        <v>386</v>
      </c>
      <c r="AF849" t="s">
        <v>4650</v>
      </c>
      <c r="AG849" t="s">
        <v>338</v>
      </c>
      <c r="AH849" t="s">
        <v>530</v>
      </c>
      <c r="AJ849" t="s">
        <v>4651</v>
      </c>
      <c r="AL849" t="s">
        <v>339</v>
      </c>
      <c r="AM849">
        <v>1</v>
      </c>
      <c r="AN849">
        <v>1</v>
      </c>
      <c r="AO849">
        <v>14899</v>
      </c>
      <c r="AQ849">
        <v>124468</v>
      </c>
      <c r="AR849">
        <v>53920001</v>
      </c>
      <c r="AS849">
        <v>9000000</v>
      </c>
      <c r="AT849" t="s">
        <v>40</v>
      </c>
      <c r="AW849" t="s">
        <v>343</v>
      </c>
      <c r="BY849" t="s">
        <v>342</v>
      </c>
      <c r="EQ849">
        <v>243396</v>
      </c>
      <c r="ER849" t="s">
        <v>3265</v>
      </c>
      <c r="EV849">
        <v>17285818</v>
      </c>
      <c r="EW849">
        <v>928</v>
      </c>
      <c r="EX849">
        <v>220374</v>
      </c>
      <c r="EY849" t="s">
        <v>4652</v>
      </c>
      <c r="EZ849">
        <v>1</v>
      </c>
      <c r="FC849">
        <v>95384</v>
      </c>
      <c r="FD849" t="s">
        <v>3530</v>
      </c>
    </row>
    <row r="850" spans="1:160" x14ac:dyDescent="0.3">
      <c r="A850" t="str">
        <f>VLOOKUP(B850,Table2[],3,FALSE)</f>
        <v>Digital</v>
      </c>
      <c r="B850" t="str">
        <f>IF(OR(ISNUMBER(FIND("QVC",Z850)),ISNUMBER(FIND("QVC",AL850))),"QVC",IF(OR(ISNUMBER(FIND("NCO",H850)),ISNUMBER(FIND("NCO",Y850))), "NCO", IF(AL850="consumer","PMD.com",VLOOKUP(LEFT(H850,2),Tables!$E$1:$F$11,2,FALSE))))</f>
        <v>PMD.com</v>
      </c>
      <c r="C850">
        <f t="shared" si="40"/>
        <v>51090030</v>
      </c>
      <c r="D850">
        <f t="shared" si="41"/>
        <v>1</v>
      </c>
      <c r="E850" t="str">
        <f t="shared" ca="1" si="39"/>
        <v>shifted orders shipped</v>
      </c>
      <c r="F850" t="s">
        <v>3539</v>
      </c>
      <c r="G850" t="s">
        <v>335</v>
      </c>
      <c r="H850" t="s">
        <v>3264</v>
      </c>
      <c r="I850" s="6">
        <v>44011.466504629629</v>
      </c>
      <c r="J850" t="s">
        <v>16</v>
      </c>
      <c r="K850" s="6">
        <v>44013.286469907405</v>
      </c>
      <c r="M850" t="s">
        <v>4648</v>
      </c>
      <c r="N850" t="s">
        <v>4649</v>
      </c>
      <c r="Q850" t="s">
        <v>672</v>
      </c>
      <c r="R850" t="s">
        <v>386</v>
      </c>
      <c r="S850" t="s">
        <v>4650</v>
      </c>
      <c r="T850" t="s">
        <v>338</v>
      </c>
      <c r="U850" t="s">
        <v>530</v>
      </c>
      <c r="W850" t="s">
        <v>4651</v>
      </c>
      <c r="Z850" t="s">
        <v>4648</v>
      </c>
      <c r="AA850" t="s">
        <v>4649</v>
      </c>
      <c r="AD850" t="s">
        <v>672</v>
      </c>
      <c r="AE850" t="s">
        <v>386</v>
      </c>
      <c r="AF850" t="s">
        <v>4650</v>
      </c>
      <c r="AG850" t="s">
        <v>338</v>
      </c>
      <c r="AH850" t="s">
        <v>530</v>
      </c>
      <c r="AJ850" t="s">
        <v>4651</v>
      </c>
      <c r="AL850" t="s">
        <v>339</v>
      </c>
      <c r="AM850">
        <v>1</v>
      </c>
      <c r="AN850">
        <v>1</v>
      </c>
      <c r="AO850">
        <v>6688</v>
      </c>
      <c r="AQ850">
        <v>125960</v>
      </c>
      <c r="AR850">
        <v>51090030</v>
      </c>
      <c r="AS850" t="s">
        <v>3043</v>
      </c>
      <c r="AT850" t="s">
        <v>628</v>
      </c>
      <c r="AW850" t="s">
        <v>343</v>
      </c>
      <c r="BY850" t="s">
        <v>342</v>
      </c>
      <c r="BZ850" t="b">
        <v>0</v>
      </c>
      <c r="EQ850">
        <v>243047</v>
      </c>
      <c r="ER850" t="s">
        <v>3265</v>
      </c>
      <c r="EV850">
        <v>17285818</v>
      </c>
      <c r="EW850">
        <v>928</v>
      </c>
      <c r="EX850">
        <v>220374</v>
      </c>
      <c r="EY850" t="s">
        <v>4652</v>
      </c>
      <c r="EZ850">
        <v>1</v>
      </c>
      <c r="FC850">
        <v>95384</v>
      </c>
      <c r="FD850" t="s">
        <v>3530</v>
      </c>
    </row>
    <row r="851" spans="1:160" x14ac:dyDescent="0.3">
      <c r="A851" t="str">
        <f>VLOOKUP(B851,Table2[],3,FALSE)</f>
        <v>Digital</v>
      </c>
      <c r="B851" t="str">
        <f>IF(OR(ISNUMBER(FIND("QVC",Z851)),ISNUMBER(FIND("QVC",AL851))),"QVC",IF(OR(ISNUMBER(FIND("NCO",H851)),ISNUMBER(FIND("NCO",Y851))), "NCO", IF(AL851="consumer","PMD.com",VLOOKUP(LEFT(H851,2),Tables!$E$1:$F$11,2,FALSE))))</f>
        <v>PMD.com</v>
      </c>
      <c r="C851">
        <f t="shared" si="40"/>
        <v>54010001</v>
      </c>
      <c r="D851">
        <f t="shared" si="41"/>
        <v>1</v>
      </c>
      <c r="E851" t="str">
        <f t="shared" ca="1" si="39"/>
        <v>shifted orders shipped</v>
      </c>
      <c r="F851" t="s">
        <v>3539</v>
      </c>
      <c r="G851" t="s">
        <v>335</v>
      </c>
      <c r="H851" t="s">
        <v>3264</v>
      </c>
      <c r="I851" s="6">
        <v>44011.466504629629</v>
      </c>
      <c r="J851" t="s">
        <v>16</v>
      </c>
      <c r="K851" s="6">
        <v>44013.286469907405</v>
      </c>
      <c r="M851" t="s">
        <v>4648</v>
      </c>
      <c r="N851" t="s">
        <v>4649</v>
      </c>
      <c r="Q851" t="s">
        <v>672</v>
      </c>
      <c r="R851" t="s">
        <v>386</v>
      </c>
      <c r="S851" t="s">
        <v>4650</v>
      </c>
      <c r="T851" t="s">
        <v>338</v>
      </c>
      <c r="U851" t="s">
        <v>530</v>
      </c>
      <c r="W851" t="s">
        <v>4651</v>
      </c>
      <c r="Z851" t="s">
        <v>4648</v>
      </c>
      <c r="AA851" t="s">
        <v>4649</v>
      </c>
      <c r="AD851" t="s">
        <v>672</v>
      </c>
      <c r="AE851" t="s">
        <v>386</v>
      </c>
      <c r="AF851" t="s">
        <v>4650</v>
      </c>
      <c r="AG851" t="s">
        <v>338</v>
      </c>
      <c r="AH851" t="s">
        <v>530</v>
      </c>
      <c r="AJ851" t="s">
        <v>4651</v>
      </c>
      <c r="AL851" t="s">
        <v>339</v>
      </c>
      <c r="AM851">
        <v>1</v>
      </c>
      <c r="AN851">
        <v>1</v>
      </c>
      <c r="AO851">
        <v>6300</v>
      </c>
      <c r="AQ851">
        <v>124476</v>
      </c>
      <c r="AR851">
        <v>54010001</v>
      </c>
      <c r="AS851" t="s">
        <v>577</v>
      </c>
      <c r="AT851" t="s">
        <v>35</v>
      </c>
      <c r="AW851" t="s">
        <v>340</v>
      </c>
      <c r="AX851">
        <v>0</v>
      </c>
      <c r="AY851" t="s">
        <v>348</v>
      </c>
      <c r="AZ851">
        <v>0</v>
      </c>
      <c r="BY851" t="s">
        <v>342</v>
      </c>
      <c r="EQ851">
        <v>252076</v>
      </c>
      <c r="ER851" t="s">
        <v>3265</v>
      </c>
      <c r="EV851">
        <v>17285818</v>
      </c>
      <c r="EW851">
        <v>928</v>
      </c>
      <c r="EX851">
        <v>220374</v>
      </c>
      <c r="EY851" t="s">
        <v>4652</v>
      </c>
      <c r="EZ851">
        <v>1</v>
      </c>
      <c r="FC851">
        <v>54010001</v>
      </c>
      <c r="FD851" t="s">
        <v>35</v>
      </c>
    </row>
    <row r="852" spans="1:160" x14ac:dyDescent="0.3">
      <c r="A852" t="str">
        <f>VLOOKUP(B852,Table2[],3,FALSE)</f>
        <v>Digital</v>
      </c>
      <c r="B852" t="str">
        <f>IF(OR(ISNUMBER(FIND("QVC",Z852)),ISNUMBER(FIND("QVC",AL852))),"QVC",IF(OR(ISNUMBER(FIND("NCO",H852)),ISNUMBER(FIND("NCO",Y852))), "NCO", IF(AL852="consumer","PMD.com",VLOOKUP(LEFT(H852,2),Tables!$E$1:$F$11,2,FALSE))))</f>
        <v>PMD.com</v>
      </c>
      <c r="C852">
        <f t="shared" si="40"/>
        <v>5341</v>
      </c>
      <c r="D852">
        <f t="shared" si="41"/>
        <v>1</v>
      </c>
      <c r="E852" t="str">
        <f t="shared" ca="1" si="39"/>
        <v>shifted orders shipped</v>
      </c>
      <c r="F852" t="s">
        <v>3539</v>
      </c>
      <c r="G852" t="s">
        <v>335</v>
      </c>
      <c r="H852" t="s">
        <v>2482</v>
      </c>
      <c r="I852" s="6">
        <v>44008.533333333333</v>
      </c>
      <c r="J852" t="s">
        <v>16</v>
      </c>
      <c r="K852" s="6">
        <v>44013.28665509259</v>
      </c>
      <c r="M852" t="s">
        <v>4653</v>
      </c>
      <c r="N852" t="s">
        <v>4654</v>
      </c>
      <c r="Q852" t="s">
        <v>523</v>
      </c>
      <c r="R852" t="s">
        <v>418</v>
      </c>
      <c r="S852">
        <v>36695</v>
      </c>
      <c r="T852" t="s">
        <v>338</v>
      </c>
      <c r="U852" t="s">
        <v>530</v>
      </c>
      <c r="W852" t="s">
        <v>4655</v>
      </c>
      <c r="Z852" t="s">
        <v>4653</v>
      </c>
      <c r="AA852" t="s">
        <v>4654</v>
      </c>
      <c r="AD852" t="s">
        <v>523</v>
      </c>
      <c r="AE852" t="s">
        <v>418</v>
      </c>
      <c r="AF852">
        <v>36695</v>
      </c>
      <c r="AG852" t="s">
        <v>338</v>
      </c>
      <c r="AH852" t="s">
        <v>530</v>
      </c>
      <c r="AJ852" t="s">
        <v>4655</v>
      </c>
      <c r="AL852" t="s">
        <v>339</v>
      </c>
      <c r="AM852">
        <v>1</v>
      </c>
      <c r="AN852">
        <v>1</v>
      </c>
      <c r="AO852">
        <v>15156</v>
      </c>
      <c r="AQ852">
        <v>124187</v>
      </c>
      <c r="AR852">
        <v>5341</v>
      </c>
      <c r="AS852" t="s">
        <v>831</v>
      </c>
      <c r="AT852" t="s">
        <v>82</v>
      </c>
      <c r="AW852" t="s">
        <v>340</v>
      </c>
      <c r="AX852" t="s">
        <v>340</v>
      </c>
      <c r="AY852" t="s">
        <v>345</v>
      </c>
      <c r="AZ852" t="s">
        <v>346</v>
      </c>
      <c r="BY852" t="s">
        <v>342</v>
      </c>
      <c r="EQ852">
        <v>244247</v>
      </c>
      <c r="ER852" t="s">
        <v>2483</v>
      </c>
      <c r="EV852">
        <v>17284506</v>
      </c>
      <c r="EW852">
        <v>928</v>
      </c>
      <c r="EX852">
        <v>219000</v>
      </c>
      <c r="EY852">
        <v>9.2748999964335493E+25</v>
      </c>
      <c r="EZ852">
        <v>1</v>
      </c>
      <c r="FC852">
        <v>5341</v>
      </c>
      <c r="FD852" t="s">
        <v>82</v>
      </c>
    </row>
    <row r="853" spans="1:160" x14ac:dyDescent="0.3">
      <c r="A853" t="str">
        <f>VLOOKUP(B853,Table2[],3,FALSE)</f>
        <v>Digital</v>
      </c>
      <c r="B853" t="str">
        <f>IF(OR(ISNUMBER(FIND("QVC",Z853)),ISNUMBER(FIND("QVC",AL853))),"QVC",IF(OR(ISNUMBER(FIND("NCO",H853)),ISNUMBER(FIND("NCO",Y853))), "NCO", IF(AL853="consumer","PMD.com",VLOOKUP(LEFT(H853,2),Tables!$E$1:$F$11,2,FALSE))))</f>
        <v>PMD.com</v>
      </c>
      <c r="C853">
        <f t="shared" si="40"/>
        <v>51090061</v>
      </c>
      <c r="D853">
        <f t="shared" si="41"/>
        <v>1</v>
      </c>
      <c r="E853" t="str">
        <f t="shared" ca="1" si="39"/>
        <v>shifted orders shipped</v>
      </c>
      <c r="F853" t="s">
        <v>3539</v>
      </c>
      <c r="G853" t="s">
        <v>335</v>
      </c>
      <c r="H853" t="s">
        <v>2576</v>
      </c>
      <c r="I853" s="6">
        <v>44008.607037037036</v>
      </c>
      <c r="J853" t="s">
        <v>16</v>
      </c>
      <c r="K853" s="6">
        <v>44013.28670138889</v>
      </c>
      <c r="M853" t="s">
        <v>4656</v>
      </c>
      <c r="N853" t="s">
        <v>4657</v>
      </c>
      <c r="Q853" t="s">
        <v>1253</v>
      </c>
      <c r="R853" t="s">
        <v>359</v>
      </c>
      <c r="S853">
        <v>34747</v>
      </c>
      <c r="T853" t="s">
        <v>338</v>
      </c>
      <c r="U853" t="s">
        <v>530</v>
      </c>
      <c r="W853" t="s">
        <v>4658</v>
      </c>
      <c r="Z853" t="s">
        <v>4656</v>
      </c>
      <c r="AA853" t="s">
        <v>4657</v>
      </c>
      <c r="AD853" t="s">
        <v>1253</v>
      </c>
      <c r="AE853" t="s">
        <v>359</v>
      </c>
      <c r="AF853">
        <v>34747</v>
      </c>
      <c r="AG853" t="s">
        <v>338</v>
      </c>
      <c r="AH853" t="s">
        <v>530</v>
      </c>
      <c r="AJ853" t="s">
        <v>4658</v>
      </c>
      <c r="AL853" t="s">
        <v>339</v>
      </c>
      <c r="AM853">
        <v>1</v>
      </c>
      <c r="AN853">
        <v>1</v>
      </c>
      <c r="AO853">
        <v>8078</v>
      </c>
      <c r="AQ853">
        <v>124010</v>
      </c>
      <c r="AR853">
        <v>51090061</v>
      </c>
      <c r="AS853" t="s">
        <v>2383</v>
      </c>
      <c r="AT853" t="s">
        <v>122</v>
      </c>
      <c r="AW853" t="s">
        <v>340</v>
      </c>
      <c r="AX853" t="s">
        <v>340</v>
      </c>
      <c r="AY853" t="s">
        <v>357</v>
      </c>
      <c r="AZ853" t="s">
        <v>363</v>
      </c>
      <c r="BY853" t="s">
        <v>342</v>
      </c>
      <c r="EQ853">
        <v>252776</v>
      </c>
      <c r="ER853" t="s">
        <v>2577</v>
      </c>
      <c r="EV853">
        <v>17284583</v>
      </c>
      <c r="EW853">
        <v>928</v>
      </c>
      <c r="EX853">
        <v>219062</v>
      </c>
      <c r="EY853" t="s">
        <v>4659</v>
      </c>
      <c r="EZ853">
        <v>1</v>
      </c>
      <c r="FC853">
        <v>51090061</v>
      </c>
      <c r="FD853" t="s">
        <v>122</v>
      </c>
    </row>
    <row r="854" spans="1:160" x14ac:dyDescent="0.3">
      <c r="A854" t="str">
        <f>VLOOKUP(B854,Table2[],3,FALSE)</f>
        <v>Digital</v>
      </c>
      <c r="B854" t="str">
        <f>IF(OR(ISNUMBER(FIND("QVC",Z854)),ISNUMBER(FIND("QVC",AL854))),"QVC",IF(OR(ISNUMBER(FIND("NCO",H854)),ISNUMBER(FIND("NCO",Y854))), "NCO", IF(AL854="consumer","PMD.com",VLOOKUP(LEFT(H854,2),Tables!$E$1:$F$11,2,FALSE))))</f>
        <v>PMD.com</v>
      </c>
      <c r="C854">
        <f t="shared" si="40"/>
        <v>53480001</v>
      </c>
      <c r="D854">
        <f t="shared" si="41"/>
        <v>2</v>
      </c>
      <c r="E854" t="str">
        <f t="shared" ca="1" si="39"/>
        <v>shifted orders shipped</v>
      </c>
      <c r="F854" t="s">
        <v>3539</v>
      </c>
      <c r="G854" t="s">
        <v>335</v>
      </c>
      <c r="H854" t="s">
        <v>3240</v>
      </c>
      <c r="I854" s="6">
        <v>44011.45621527778</v>
      </c>
      <c r="J854" t="s">
        <v>16</v>
      </c>
      <c r="K854" s="6">
        <v>44013.286828703705</v>
      </c>
      <c r="M854" t="s">
        <v>4660</v>
      </c>
      <c r="N854" t="s">
        <v>4661</v>
      </c>
      <c r="Q854" t="s">
        <v>1817</v>
      </c>
      <c r="R854" t="s">
        <v>376</v>
      </c>
      <c r="S854">
        <v>75070</v>
      </c>
      <c r="T854" t="s">
        <v>338</v>
      </c>
      <c r="U854" t="s">
        <v>530</v>
      </c>
      <c r="W854" t="s">
        <v>4662</v>
      </c>
      <c r="Z854" t="s">
        <v>4660</v>
      </c>
      <c r="AA854" t="s">
        <v>4661</v>
      </c>
      <c r="AD854" t="s">
        <v>1817</v>
      </c>
      <c r="AE854" t="s">
        <v>376</v>
      </c>
      <c r="AF854">
        <v>75070</v>
      </c>
      <c r="AG854" t="s">
        <v>338</v>
      </c>
      <c r="AH854" t="s">
        <v>530</v>
      </c>
      <c r="AJ854" t="s">
        <v>4662</v>
      </c>
      <c r="AL854" t="s">
        <v>339</v>
      </c>
      <c r="AM854">
        <v>2</v>
      </c>
      <c r="AN854">
        <v>2</v>
      </c>
      <c r="AO854">
        <v>1970</v>
      </c>
      <c r="AQ854">
        <v>127792</v>
      </c>
      <c r="AR854">
        <v>53480001</v>
      </c>
      <c r="AS854" t="s">
        <v>1090</v>
      </c>
      <c r="AT854" t="s">
        <v>1091</v>
      </c>
      <c r="BY854" t="s">
        <v>342</v>
      </c>
      <c r="EQ854">
        <v>252783</v>
      </c>
      <c r="ER854" t="s">
        <v>3241</v>
      </c>
      <c r="EV854">
        <v>17285806</v>
      </c>
      <c r="EW854">
        <v>928</v>
      </c>
      <c r="EX854">
        <v>220362</v>
      </c>
      <c r="EY854" t="s">
        <v>4663</v>
      </c>
      <c r="EZ854">
        <v>1</v>
      </c>
      <c r="FC854">
        <v>53480001</v>
      </c>
      <c r="FD854" t="s">
        <v>1091</v>
      </c>
    </row>
    <row r="855" spans="1:160" x14ac:dyDescent="0.3">
      <c r="A855" t="str">
        <f>VLOOKUP(B855,Table2[],3,FALSE)</f>
        <v>Digital</v>
      </c>
      <c r="B855" t="str">
        <f>IF(OR(ISNUMBER(FIND("QVC",Z855)),ISNUMBER(FIND("QVC",AL855))),"QVC",IF(OR(ISNUMBER(FIND("NCO",H855)),ISNUMBER(FIND("NCO",Y855))), "NCO", IF(AL855="consumer","PMD.com",VLOOKUP(LEFT(H855,2),Tables!$E$1:$F$11,2,FALSE))))</f>
        <v>PMD.com</v>
      </c>
      <c r="C855">
        <f t="shared" si="40"/>
        <v>5358</v>
      </c>
      <c r="D855">
        <f t="shared" si="41"/>
        <v>1</v>
      </c>
      <c r="E855" t="str">
        <f t="shared" ca="1" si="39"/>
        <v>shifted orders shipped</v>
      </c>
      <c r="F855" t="s">
        <v>3539</v>
      </c>
      <c r="G855" t="s">
        <v>335</v>
      </c>
      <c r="H855" t="s">
        <v>2552</v>
      </c>
      <c r="I855" s="6">
        <v>44008.586574074077</v>
      </c>
      <c r="J855" t="s">
        <v>16</v>
      </c>
      <c r="K855" s="6">
        <v>44013.287048611113</v>
      </c>
      <c r="M855" t="s">
        <v>4664</v>
      </c>
      <c r="N855" t="s">
        <v>4665</v>
      </c>
      <c r="Q855" t="s">
        <v>724</v>
      </c>
      <c r="R855" t="s">
        <v>359</v>
      </c>
      <c r="S855">
        <v>32789</v>
      </c>
      <c r="T855" t="s">
        <v>338</v>
      </c>
      <c r="U855" t="s">
        <v>530</v>
      </c>
      <c r="W855" t="s">
        <v>4666</v>
      </c>
      <c r="Z855" t="s">
        <v>4664</v>
      </c>
      <c r="AA855" t="s">
        <v>4665</v>
      </c>
      <c r="AD855" t="s">
        <v>724</v>
      </c>
      <c r="AE855" t="s">
        <v>359</v>
      </c>
      <c r="AF855">
        <v>32789</v>
      </c>
      <c r="AG855" t="s">
        <v>338</v>
      </c>
      <c r="AH855" t="s">
        <v>530</v>
      </c>
      <c r="AJ855" t="s">
        <v>4666</v>
      </c>
      <c r="AL855" t="s">
        <v>339</v>
      </c>
      <c r="AM855">
        <v>1</v>
      </c>
      <c r="AN855">
        <v>1</v>
      </c>
      <c r="AO855">
        <v>7390</v>
      </c>
      <c r="AQ855">
        <v>124522</v>
      </c>
      <c r="AR855">
        <v>5358</v>
      </c>
      <c r="AS855" t="s">
        <v>2281</v>
      </c>
      <c r="AT855" t="s">
        <v>73</v>
      </c>
      <c r="AW855" t="s">
        <v>340</v>
      </c>
      <c r="AX855" t="s">
        <v>340</v>
      </c>
      <c r="AY855" t="s">
        <v>351</v>
      </c>
      <c r="AZ855" t="s">
        <v>434</v>
      </c>
      <c r="BY855" t="s">
        <v>342</v>
      </c>
      <c r="EQ855">
        <v>252041</v>
      </c>
      <c r="ER855" t="s">
        <v>2553</v>
      </c>
      <c r="EV855">
        <v>17284570</v>
      </c>
      <c r="EW855">
        <v>928</v>
      </c>
      <c r="EX855">
        <v>219050</v>
      </c>
      <c r="EY855" t="s">
        <v>4667</v>
      </c>
      <c r="EZ855">
        <v>1</v>
      </c>
      <c r="FC855">
        <v>5358</v>
      </c>
      <c r="FD855" t="s">
        <v>73</v>
      </c>
    </row>
    <row r="856" spans="1:160" x14ac:dyDescent="0.3">
      <c r="A856" t="str">
        <f>VLOOKUP(B856,Table2[],3,FALSE)</f>
        <v>Digital</v>
      </c>
      <c r="B856" t="str">
        <f>IF(OR(ISNUMBER(FIND("QVC",Z856)),ISNUMBER(FIND("QVC",AL856))),"QVC",IF(OR(ISNUMBER(FIND("NCO",H856)),ISNUMBER(FIND("NCO",Y856))), "NCO", IF(AL856="consumer","PMD.com",VLOOKUP(LEFT(H856,2),Tables!$E$1:$F$11,2,FALSE))))</f>
        <v>PMD.com</v>
      </c>
      <c r="C856">
        <f t="shared" si="40"/>
        <v>52240001</v>
      </c>
      <c r="D856">
        <f t="shared" si="41"/>
        <v>1</v>
      </c>
      <c r="E856" t="str">
        <f t="shared" ca="1" si="39"/>
        <v>shifted orders shipped</v>
      </c>
      <c r="F856" t="s">
        <v>3539</v>
      </c>
      <c r="G856" t="s">
        <v>335</v>
      </c>
      <c r="H856" t="s">
        <v>2552</v>
      </c>
      <c r="I856" s="6">
        <v>44008.586574074077</v>
      </c>
      <c r="J856" t="s">
        <v>16</v>
      </c>
      <c r="K856" s="6">
        <v>44013.287048611113</v>
      </c>
      <c r="M856" t="s">
        <v>4664</v>
      </c>
      <c r="N856" t="s">
        <v>4665</v>
      </c>
      <c r="Q856" t="s">
        <v>724</v>
      </c>
      <c r="R856" t="s">
        <v>359</v>
      </c>
      <c r="S856">
        <v>32789</v>
      </c>
      <c r="T856" t="s">
        <v>338</v>
      </c>
      <c r="U856" t="s">
        <v>530</v>
      </c>
      <c r="W856" t="s">
        <v>4666</v>
      </c>
      <c r="Z856" t="s">
        <v>4664</v>
      </c>
      <c r="AA856" t="s">
        <v>4665</v>
      </c>
      <c r="AD856" t="s">
        <v>724</v>
      </c>
      <c r="AE856" t="s">
        <v>359</v>
      </c>
      <c r="AF856">
        <v>32789</v>
      </c>
      <c r="AG856" t="s">
        <v>338</v>
      </c>
      <c r="AH856" t="s">
        <v>530</v>
      </c>
      <c r="AJ856" t="s">
        <v>4666</v>
      </c>
      <c r="AL856" t="s">
        <v>339</v>
      </c>
      <c r="AM856">
        <v>1</v>
      </c>
      <c r="AN856">
        <v>1</v>
      </c>
      <c r="AO856">
        <v>5995</v>
      </c>
      <c r="AQ856">
        <v>124435</v>
      </c>
      <c r="AR856">
        <v>52240001</v>
      </c>
      <c r="AS856" t="s">
        <v>2387</v>
      </c>
      <c r="AT856" t="s">
        <v>108</v>
      </c>
      <c r="AW856" t="s">
        <v>340</v>
      </c>
      <c r="AX856" t="s">
        <v>340</v>
      </c>
      <c r="AY856" t="s">
        <v>341</v>
      </c>
      <c r="AZ856">
        <v>0</v>
      </c>
      <c r="BY856" t="s">
        <v>342</v>
      </c>
      <c r="EQ856">
        <v>253361</v>
      </c>
      <c r="ER856" t="s">
        <v>2553</v>
      </c>
      <c r="EV856">
        <v>17284570</v>
      </c>
      <c r="EW856">
        <v>928</v>
      </c>
      <c r="EX856">
        <v>219050</v>
      </c>
      <c r="EY856" t="s">
        <v>4667</v>
      </c>
      <c r="EZ856">
        <v>1</v>
      </c>
      <c r="FC856">
        <v>52240001</v>
      </c>
      <c r="FD856" t="s">
        <v>108</v>
      </c>
    </row>
    <row r="857" spans="1:160" x14ac:dyDescent="0.3">
      <c r="A857" t="str">
        <f>VLOOKUP(B857,Table2[],3,FALSE)</f>
        <v>Digital</v>
      </c>
      <c r="B857" t="str">
        <f>IF(OR(ISNUMBER(FIND("QVC",Z857)),ISNUMBER(FIND("QVC",AL857))),"QVC",IF(OR(ISNUMBER(FIND("NCO",H857)),ISNUMBER(FIND("NCO",Y857))), "NCO", IF(AL857="consumer","PMD.com",VLOOKUP(LEFT(H857,2),Tables!$E$1:$F$11,2,FALSE))))</f>
        <v>PMD.com</v>
      </c>
      <c r="C857">
        <f t="shared" si="40"/>
        <v>5342</v>
      </c>
      <c r="D857">
        <f t="shared" si="41"/>
        <v>1</v>
      </c>
      <c r="E857" t="str">
        <f t="shared" ca="1" si="39"/>
        <v>shifted orders shipped</v>
      </c>
      <c r="F857" t="s">
        <v>3539</v>
      </c>
      <c r="G857" t="s">
        <v>335</v>
      </c>
      <c r="H857" t="s">
        <v>2552</v>
      </c>
      <c r="I857" s="6">
        <v>44008.586574074077</v>
      </c>
      <c r="J857" t="s">
        <v>16</v>
      </c>
      <c r="K857" s="6">
        <v>44013.287048611113</v>
      </c>
      <c r="M857" t="s">
        <v>4664</v>
      </c>
      <c r="N857" t="s">
        <v>4665</v>
      </c>
      <c r="Q857" t="s">
        <v>724</v>
      </c>
      <c r="R857" t="s">
        <v>359</v>
      </c>
      <c r="S857">
        <v>32789</v>
      </c>
      <c r="T857" t="s">
        <v>338</v>
      </c>
      <c r="U857" t="s">
        <v>530</v>
      </c>
      <c r="W857" t="s">
        <v>4666</v>
      </c>
      <c r="Z857" t="s">
        <v>4664</v>
      </c>
      <c r="AA857" t="s">
        <v>4665</v>
      </c>
      <c r="AD857" t="s">
        <v>724</v>
      </c>
      <c r="AE857" t="s">
        <v>359</v>
      </c>
      <c r="AF857">
        <v>32789</v>
      </c>
      <c r="AG857" t="s">
        <v>338</v>
      </c>
      <c r="AH857" t="s">
        <v>530</v>
      </c>
      <c r="AJ857" t="s">
        <v>4666</v>
      </c>
      <c r="AL857" t="s">
        <v>339</v>
      </c>
      <c r="AM857">
        <v>1</v>
      </c>
      <c r="AN857">
        <v>1</v>
      </c>
      <c r="AO857">
        <v>13280</v>
      </c>
      <c r="AQ857">
        <v>123849</v>
      </c>
      <c r="AR857">
        <v>5342</v>
      </c>
      <c r="AS857" t="s">
        <v>1746</v>
      </c>
      <c r="AT857" t="s">
        <v>149</v>
      </c>
      <c r="AW857" t="s">
        <v>340</v>
      </c>
      <c r="AX857" t="s">
        <v>340</v>
      </c>
      <c r="AY857" t="s">
        <v>345</v>
      </c>
      <c r="AZ857" t="s">
        <v>346</v>
      </c>
      <c r="BY857" t="s">
        <v>342</v>
      </c>
      <c r="EQ857">
        <v>243408</v>
      </c>
      <c r="ER857" t="s">
        <v>2553</v>
      </c>
      <c r="EV857">
        <v>17284570</v>
      </c>
      <c r="EW857">
        <v>928</v>
      </c>
      <c r="EX857">
        <v>219050</v>
      </c>
      <c r="EY857" t="s">
        <v>4667</v>
      </c>
      <c r="EZ857">
        <v>1</v>
      </c>
      <c r="FC857">
        <v>5342</v>
      </c>
      <c r="FD857" t="s">
        <v>149</v>
      </c>
    </row>
    <row r="858" spans="1:160" x14ac:dyDescent="0.3">
      <c r="A858" t="str">
        <f>VLOOKUP(B858,Table2[],3,FALSE)</f>
        <v>Digital</v>
      </c>
      <c r="B858" t="str">
        <f>IF(OR(ISNUMBER(FIND("QVC",Z858)),ISNUMBER(FIND("QVC",AL858))),"QVC",IF(OR(ISNUMBER(FIND("NCO",H858)),ISNUMBER(FIND("NCO",Y858))), "NCO", IF(AL858="consumer","PMD.com",VLOOKUP(LEFT(H858,2),Tables!$E$1:$F$11,2,FALSE))))</f>
        <v>PMD.com</v>
      </c>
      <c r="C858">
        <f t="shared" si="40"/>
        <v>52210001</v>
      </c>
      <c r="D858">
        <f t="shared" si="41"/>
        <v>1</v>
      </c>
      <c r="E858" t="str">
        <f t="shared" ca="1" si="39"/>
        <v>shifted orders shipped</v>
      </c>
      <c r="F858" t="s">
        <v>3539</v>
      </c>
      <c r="G858" t="s">
        <v>335</v>
      </c>
      <c r="H858" t="s">
        <v>3262</v>
      </c>
      <c r="I858" s="6">
        <v>44011.466134259259</v>
      </c>
      <c r="J858" t="s">
        <v>16</v>
      </c>
      <c r="K858" s="6">
        <v>44013.287094907406</v>
      </c>
      <c r="M858" t="s">
        <v>4668</v>
      </c>
      <c r="N858" t="s">
        <v>4669</v>
      </c>
      <c r="Q858" t="s">
        <v>1445</v>
      </c>
      <c r="R858" t="s">
        <v>362</v>
      </c>
      <c r="S858" t="s">
        <v>4670</v>
      </c>
      <c r="T858" t="s">
        <v>338</v>
      </c>
      <c r="U858" t="s">
        <v>530</v>
      </c>
      <c r="W858" t="s">
        <v>4671</v>
      </c>
      <c r="Z858" t="s">
        <v>4668</v>
      </c>
      <c r="AA858" t="s">
        <v>4669</v>
      </c>
      <c r="AD858" t="s">
        <v>1445</v>
      </c>
      <c r="AE858" t="s">
        <v>362</v>
      </c>
      <c r="AF858" t="s">
        <v>4670</v>
      </c>
      <c r="AG858" t="s">
        <v>338</v>
      </c>
      <c r="AH858" t="s">
        <v>530</v>
      </c>
      <c r="AJ858" t="s">
        <v>4671</v>
      </c>
      <c r="AL858" t="s">
        <v>339</v>
      </c>
      <c r="AM858">
        <v>1</v>
      </c>
      <c r="AN858">
        <v>1</v>
      </c>
      <c r="AO858">
        <v>5218</v>
      </c>
      <c r="AQ858">
        <v>124433</v>
      </c>
      <c r="AR858">
        <v>52210001</v>
      </c>
      <c r="AS858" t="s">
        <v>1884</v>
      </c>
      <c r="AT858" t="s">
        <v>1333</v>
      </c>
      <c r="AW858" t="s">
        <v>340</v>
      </c>
      <c r="AX858" t="s">
        <v>340</v>
      </c>
      <c r="AY858" t="s">
        <v>341</v>
      </c>
      <c r="AZ858">
        <v>0</v>
      </c>
      <c r="EQ858">
        <v>250481</v>
      </c>
      <c r="ER858" t="s">
        <v>3263</v>
      </c>
      <c r="EV858">
        <v>17285817</v>
      </c>
      <c r="EW858">
        <v>928</v>
      </c>
      <c r="EX858">
        <v>220373</v>
      </c>
      <c r="EY858" t="s">
        <v>4672</v>
      </c>
      <c r="EZ858">
        <v>1</v>
      </c>
      <c r="FC858">
        <v>52210001</v>
      </c>
      <c r="FD858" t="s">
        <v>1333</v>
      </c>
    </row>
    <row r="859" spans="1:160" x14ac:dyDescent="0.3">
      <c r="A859" t="str">
        <f>VLOOKUP(B859,Table2[],3,FALSE)</f>
        <v>Digital</v>
      </c>
      <c r="B859" t="str">
        <f>IF(OR(ISNUMBER(FIND("QVC",Z859)),ISNUMBER(FIND("QVC",AL859))),"QVC",IF(OR(ISNUMBER(FIND("NCO",H859)),ISNUMBER(FIND("NCO",Y859))), "NCO", IF(AL859="consumer","PMD.com",VLOOKUP(LEFT(H859,2),Tables!$E$1:$F$11,2,FALSE))))</f>
        <v>PMD.com</v>
      </c>
      <c r="C859">
        <f t="shared" si="40"/>
        <v>51090030</v>
      </c>
      <c r="D859">
        <f t="shared" si="41"/>
        <v>1</v>
      </c>
      <c r="E859" t="str">
        <f t="shared" ca="1" si="39"/>
        <v>shifted orders shipped</v>
      </c>
      <c r="F859" t="s">
        <v>3539</v>
      </c>
      <c r="G859" t="s">
        <v>335</v>
      </c>
      <c r="H859" t="s">
        <v>3262</v>
      </c>
      <c r="I859" s="6">
        <v>44011.466134259259</v>
      </c>
      <c r="J859" t="s">
        <v>16</v>
      </c>
      <c r="K859" s="6">
        <v>44013.287094907406</v>
      </c>
      <c r="M859" t="s">
        <v>4668</v>
      </c>
      <c r="N859" t="s">
        <v>4669</v>
      </c>
      <c r="Q859" t="s">
        <v>1445</v>
      </c>
      <c r="R859" t="s">
        <v>362</v>
      </c>
      <c r="S859" t="s">
        <v>4670</v>
      </c>
      <c r="T859" t="s">
        <v>338</v>
      </c>
      <c r="U859" t="s">
        <v>530</v>
      </c>
      <c r="W859" t="s">
        <v>4671</v>
      </c>
      <c r="Z859" t="s">
        <v>4668</v>
      </c>
      <c r="AA859" t="s">
        <v>4669</v>
      </c>
      <c r="AD859" t="s">
        <v>1445</v>
      </c>
      <c r="AE859" t="s">
        <v>362</v>
      </c>
      <c r="AF859" t="s">
        <v>4670</v>
      </c>
      <c r="AG859" t="s">
        <v>338</v>
      </c>
      <c r="AH859" t="s">
        <v>530</v>
      </c>
      <c r="AJ859" t="s">
        <v>4671</v>
      </c>
      <c r="AL859" t="s">
        <v>339</v>
      </c>
      <c r="AM859">
        <v>1</v>
      </c>
      <c r="AN859">
        <v>1</v>
      </c>
      <c r="AO859">
        <v>6688</v>
      </c>
      <c r="AQ859">
        <v>125960</v>
      </c>
      <c r="AR859">
        <v>51090030</v>
      </c>
      <c r="AS859" t="s">
        <v>3043</v>
      </c>
      <c r="AT859" t="s">
        <v>628</v>
      </c>
      <c r="AW859" t="s">
        <v>343</v>
      </c>
      <c r="BY859" t="s">
        <v>342</v>
      </c>
      <c r="BZ859" t="b">
        <v>0</v>
      </c>
      <c r="EQ859">
        <v>243047</v>
      </c>
      <c r="ER859" t="s">
        <v>3263</v>
      </c>
      <c r="EV859">
        <v>17285817</v>
      </c>
      <c r="EW859">
        <v>928</v>
      </c>
      <c r="EX859">
        <v>220373</v>
      </c>
      <c r="EY859" t="s">
        <v>4672</v>
      </c>
      <c r="EZ859">
        <v>1</v>
      </c>
      <c r="FC859">
        <v>95384</v>
      </c>
      <c r="FD859" t="s">
        <v>3530</v>
      </c>
    </row>
    <row r="860" spans="1:160" x14ac:dyDescent="0.3">
      <c r="A860" t="str">
        <f>VLOOKUP(B860,Table2[],3,FALSE)</f>
        <v>Digital</v>
      </c>
      <c r="B860" t="str">
        <f>IF(OR(ISNUMBER(FIND("QVC",Z860)),ISNUMBER(FIND("QVC",AL860))),"QVC",IF(OR(ISNUMBER(FIND("NCO",H860)),ISNUMBER(FIND("NCO",Y860))), "NCO", IF(AL860="consumer","PMD.com",VLOOKUP(LEFT(H860,2),Tables!$E$1:$F$11,2,FALSE))))</f>
        <v>PMD.com</v>
      </c>
      <c r="C860">
        <f t="shared" si="40"/>
        <v>52430001</v>
      </c>
      <c r="D860">
        <f t="shared" si="41"/>
        <v>1</v>
      </c>
      <c r="E860" t="str">
        <f t="shared" ca="1" si="39"/>
        <v>shifted orders shipped</v>
      </c>
      <c r="F860" t="s">
        <v>3539</v>
      </c>
      <c r="G860" t="s">
        <v>335</v>
      </c>
      <c r="H860" t="s">
        <v>3262</v>
      </c>
      <c r="I860" s="6">
        <v>44011.466134259259</v>
      </c>
      <c r="J860" t="s">
        <v>16</v>
      </c>
      <c r="K860" s="6">
        <v>44013.287094907406</v>
      </c>
      <c r="M860" t="s">
        <v>4668</v>
      </c>
      <c r="N860" t="s">
        <v>4669</v>
      </c>
      <c r="Q860" t="s">
        <v>1445</v>
      </c>
      <c r="R860" t="s">
        <v>362</v>
      </c>
      <c r="S860" t="s">
        <v>4670</v>
      </c>
      <c r="T860" t="s">
        <v>338</v>
      </c>
      <c r="U860" t="s">
        <v>530</v>
      </c>
      <c r="W860" t="s">
        <v>4671</v>
      </c>
      <c r="Z860" t="s">
        <v>4668</v>
      </c>
      <c r="AA860" t="s">
        <v>4669</v>
      </c>
      <c r="AD860" t="s">
        <v>1445</v>
      </c>
      <c r="AE860" t="s">
        <v>362</v>
      </c>
      <c r="AF860" t="s">
        <v>4670</v>
      </c>
      <c r="AG860" t="s">
        <v>338</v>
      </c>
      <c r="AH860" t="s">
        <v>530</v>
      </c>
      <c r="AJ860" t="s">
        <v>4671</v>
      </c>
      <c r="AL860" t="s">
        <v>339</v>
      </c>
      <c r="AM860">
        <v>1</v>
      </c>
      <c r="AN860">
        <v>1</v>
      </c>
      <c r="AO860">
        <v>12063</v>
      </c>
      <c r="AQ860">
        <v>127155</v>
      </c>
      <c r="AR860">
        <v>52430001</v>
      </c>
      <c r="AS860" t="s">
        <v>927</v>
      </c>
      <c r="AT860" t="s">
        <v>75</v>
      </c>
      <c r="AW860" t="s">
        <v>340</v>
      </c>
      <c r="AX860" t="s">
        <v>340</v>
      </c>
      <c r="AY860" t="s">
        <v>357</v>
      </c>
      <c r="AZ860" t="s">
        <v>363</v>
      </c>
      <c r="BY860" t="s">
        <v>342</v>
      </c>
      <c r="EQ860">
        <v>249990</v>
      </c>
      <c r="ER860" t="s">
        <v>3263</v>
      </c>
      <c r="EV860">
        <v>17285817</v>
      </c>
      <c r="EW860">
        <v>928</v>
      </c>
      <c r="EX860">
        <v>220373</v>
      </c>
      <c r="EY860" t="s">
        <v>4672</v>
      </c>
      <c r="EZ860">
        <v>1</v>
      </c>
      <c r="FC860">
        <v>95384</v>
      </c>
      <c r="FD860" t="s">
        <v>3530</v>
      </c>
    </row>
    <row r="861" spans="1:160" x14ac:dyDescent="0.3">
      <c r="A861" t="str">
        <f>VLOOKUP(B861,Table2[],3,FALSE)</f>
        <v>Digital</v>
      </c>
      <c r="B861" t="str">
        <f>IF(OR(ISNUMBER(FIND("QVC",Z861)),ISNUMBER(FIND("QVC",AL861))),"QVC",IF(OR(ISNUMBER(FIND("NCO",H861)),ISNUMBER(FIND("NCO",Y861))), "NCO", IF(AL861="consumer","PMD.com",VLOOKUP(LEFT(H861,2),Tables!$E$1:$F$11,2,FALSE))))</f>
        <v>PMD.com</v>
      </c>
      <c r="C861">
        <f t="shared" si="40"/>
        <v>53160001</v>
      </c>
      <c r="D861">
        <f t="shared" si="41"/>
        <v>1</v>
      </c>
      <c r="E861" t="str">
        <f t="shared" ca="1" si="39"/>
        <v>shifted orders shipped</v>
      </c>
      <c r="F861" t="s">
        <v>3539</v>
      </c>
      <c r="G861" t="s">
        <v>335</v>
      </c>
      <c r="H861" t="s">
        <v>3262</v>
      </c>
      <c r="I861" s="6">
        <v>44011.466134259259</v>
      </c>
      <c r="J861" t="s">
        <v>16</v>
      </c>
      <c r="K861" s="6">
        <v>44013.287094907406</v>
      </c>
      <c r="M861" t="s">
        <v>4668</v>
      </c>
      <c r="N861" t="s">
        <v>4669</v>
      </c>
      <c r="Q861" t="s">
        <v>1445</v>
      </c>
      <c r="R861" t="s">
        <v>362</v>
      </c>
      <c r="S861" t="s">
        <v>4670</v>
      </c>
      <c r="T861" t="s">
        <v>338</v>
      </c>
      <c r="U861" t="s">
        <v>530</v>
      </c>
      <c r="W861" t="s">
        <v>4671</v>
      </c>
      <c r="Z861" t="s">
        <v>4668</v>
      </c>
      <c r="AA861" t="s">
        <v>4669</v>
      </c>
      <c r="AD861" t="s">
        <v>1445</v>
      </c>
      <c r="AE861" t="s">
        <v>362</v>
      </c>
      <c r="AF861" t="s">
        <v>4670</v>
      </c>
      <c r="AG861" t="s">
        <v>338</v>
      </c>
      <c r="AH861" t="s">
        <v>530</v>
      </c>
      <c r="AJ861" t="s">
        <v>4671</v>
      </c>
      <c r="AL861" t="s">
        <v>339</v>
      </c>
      <c r="AM861">
        <v>1</v>
      </c>
      <c r="AN861">
        <v>1</v>
      </c>
      <c r="AO861">
        <v>4322</v>
      </c>
      <c r="AQ861">
        <v>124007</v>
      </c>
      <c r="AR861">
        <v>53160001</v>
      </c>
      <c r="AS861" t="s">
        <v>1895</v>
      </c>
      <c r="AT861" t="s">
        <v>119</v>
      </c>
      <c r="AW861" t="s">
        <v>340</v>
      </c>
      <c r="AX861" t="s">
        <v>340</v>
      </c>
      <c r="AY861" t="s">
        <v>341</v>
      </c>
      <c r="AZ861">
        <v>0</v>
      </c>
      <c r="BY861" t="s">
        <v>342</v>
      </c>
      <c r="EQ861">
        <v>252959</v>
      </c>
      <c r="ER861" t="s">
        <v>3263</v>
      </c>
      <c r="EV861">
        <v>17285817</v>
      </c>
      <c r="EW861">
        <v>928</v>
      </c>
      <c r="EX861">
        <v>220373</v>
      </c>
      <c r="EY861" t="s">
        <v>4672</v>
      </c>
      <c r="EZ861">
        <v>1</v>
      </c>
      <c r="FC861">
        <v>53160001</v>
      </c>
      <c r="FD861" t="s">
        <v>119</v>
      </c>
    </row>
    <row r="862" spans="1:160" x14ac:dyDescent="0.3">
      <c r="A862" t="str">
        <f>VLOOKUP(B862,Table2[],3,FALSE)</f>
        <v>Digital</v>
      </c>
      <c r="B862" t="str">
        <f>IF(OR(ISNUMBER(FIND("QVC",Z862)),ISNUMBER(FIND("QVC",AL862))),"QVC",IF(OR(ISNUMBER(FIND("NCO",H862)),ISNUMBER(FIND("NCO",Y862))), "NCO", IF(AL862="consumer","PMD.com",VLOOKUP(LEFT(H862,2),Tables!$E$1:$F$11,2,FALSE))))</f>
        <v>PMD.com</v>
      </c>
      <c r="C862">
        <f t="shared" si="40"/>
        <v>52230001</v>
      </c>
      <c r="D862">
        <f t="shared" si="41"/>
        <v>1</v>
      </c>
      <c r="E862" t="str">
        <f t="shared" ca="1" si="39"/>
        <v>shifted orders shipped</v>
      </c>
      <c r="F862" t="s">
        <v>3539</v>
      </c>
      <c r="G862" t="s">
        <v>335</v>
      </c>
      <c r="H862" t="s">
        <v>3262</v>
      </c>
      <c r="I862" s="6">
        <v>44011.466134259259</v>
      </c>
      <c r="J862" t="s">
        <v>16</v>
      </c>
      <c r="K862" s="6">
        <v>44013.287094907406</v>
      </c>
      <c r="M862" t="s">
        <v>4668</v>
      </c>
      <c r="N862" t="s">
        <v>4669</v>
      </c>
      <c r="Q862" t="s">
        <v>1445</v>
      </c>
      <c r="R862" t="s">
        <v>362</v>
      </c>
      <c r="S862" t="s">
        <v>4670</v>
      </c>
      <c r="T862" t="s">
        <v>338</v>
      </c>
      <c r="U862" t="s">
        <v>530</v>
      </c>
      <c r="W862" t="s">
        <v>4671</v>
      </c>
      <c r="Z862" t="s">
        <v>4668</v>
      </c>
      <c r="AA862" t="s">
        <v>4669</v>
      </c>
      <c r="AD862" t="s">
        <v>1445</v>
      </c>
      <c r="AE862" t="s">
        <v>362</v>
      </c>
      <c r="AF862" t="s">
        <v>4670</v>
      </c>
      <c r="AG862" t="s">
        <v>338</v>
      </c>
      <c r="AH862" t="s">
        <v>530</v>
      </c>
      <c r="AJ862" t="s">
        <v>4671</v>
      </c>
      <c r="AL862" t="s">
        <v>339</v>
      </c>
      <c r="AM862">
        <v>1</v>
      </c>
      <c r="AN862">
        <v>1</v>
      </c>
      <c r="AO862">
        <v>1194</v>
      </c>
      <c r="AQ862">
        <v>124434</v>
      </c>
      <c r="AR862">
        <v>52230001</v>
      </c>
      <c r="AS862" t="s">
        <v>105</v>
      </c>
      <c r="AT862" t="s">
        <v>106</v>
      </c>
      <c r="AW862" t="s">
        <v>340</v>
      </c>
      <c r="AX862" t="s">
        <v>340</v>
      </c>
      <c r="AY862" t="s">
        <v>341</v>
      </c>
      <c r="AZ862">
        <v>0</v>
      </c>
      <c r="BY862" t="s">
        <v>342</v>
      </c>
      <c r="EQ862">
        <v>247324</v>
      </c>
      <c r="ER862" t="s">
        <v>3263</v>
      </c>
      <c r="EV862">
        <v>17285817</v>
      </c>
      <c r="EW862">
        <v>928</v>
      </c>
      <c r="EX862">
        <v>220373</v>
      </c>
      <c r="EY862" t="s">
        <v>4672</v>
      </c>
      <c r="EZ862">
        <v>1</v>
      </c>
      <c r="FC862">
        <v>52230001</v>
      </c>
      <c r="FD862" t="s">
        <v>106</v>
      </c>
    </row>
    <row r="863" spans="1:160" x14ac:dyDescent="0.3">
      <c r="A863" t="str">
        <f>VLOOKUP(B863,Table2[],3,FALSE)</f>
        <v>Digital</v>
      </c>
      <c r="B863" t="str">
        <f>IF(OR(ISNUMBER(FIND("QVC",Z863)),ISNUMBER(FIND("QVC",AL863))),"QVC",IF(OR(ISNUMBER(FIND("NCO",H863)),ISNUMBER(FIND("NCO",Y863))), "NCO", IF(AL863="consumer","PMD.com",VLOOKUP(LEFT(H863,2),Tables!$E$1:$F$11,2,FALSE))))</f>
        <v>PMD.com</v>
      </c>
      <c r="C863">
        <f t="shared" si="40"/>
        <v>5342030</v>
      </c>
      <c r="D863">
        <f t="shared" si="41"/>
        <v>1</v>
      </c>
      <c r="E863" t="str">
        <f t="shared" ca="1" si="39"/>
        <v>shifted orders shipped</v>
      </c>
      <c r="F863" t="s">
        <v>3539</v>
      </c>
      <c r="G863" t="s">
        <v>335</v>
      </c>
      <c r="H863" t="s">
        <v>3262</v>
      </c>
      <c r="I863" s="6">
        <v>44011.466134259259</v>
      </c>
      <c r="J863" t="s">
        <v>16</v>
      </c>
      <c r="K863" s="6">
        <v>44013.287094907406</v>
      </c>
      <c r="M863" t="s">
        <v>4668</v>
      </c>
      <c r="N863" t="s">
        <v>4669</v>
      </c>
      <c r="Q863" t="s">
        <v>1445</v>
      </c>
      <c r="R863" t="s">
        <v>362</v>
      </c>
      <c r="S863" t="s">
        <v>4670</v>
      </c>
      <c r="T863" t="s">
        <v>338</v>
      </c>
      <c r="U863" t="s">
        <v>530</v>
      </c>
      <c r="W863" t="s">
        <v>4671</v>
      </c>
      <c r="Z863" t="s">
        <v>4668</v>
      </c>
      <c r="AA863" t="s">
        <v>4669</v>
      </c>
      <c r="AD863" t="s">
        <v>1445</v>
      </c>
      <c r="AE863" t="s">
        <v>362</v>
      </c>
      <c r="AF863" t="s">
        <v>4670</v>
      </c>
      <c r="AG863" t="s">
        <v>338</v>
      </c>
      <c r="AH863" t="s">
        <v>530</v>
      </c>
      <c r="AJ863" t="s">
        <v>4671</v>
      </c>
      <c r="AL863" t="s">
        <v>339</v>
      </c>
      <c r="AM863">
        <v>1</v>
      </c>
      <c r="AN863">
        <v>1</v>
      </c>
      <c r="AO863">
        <v>17647</v>
      </c>
      <c r="AQ863">
        <v>124231</v>
      </c>
      <c r="AR863">
        <v>5342030</v>
      </c>
      <c r="AS863" t="s">
        <v>1128</v>
      </c>
      <c r="AT863" t="s">
        <v>1129</v>
      </c>
      <c r="AW863" t="s">
        <v>366</v>
      </c>
      <c r="AX863" t="s">
        <v>366</v>
      </c>
      <c r="AY863" t="s">
        <v>345</v>
      </c>
      <c r="AZ863" t="s">
        <v>346</v>
      </c>
      <c r="BY863" t="s">
        <v>342</v>
      </c>
      <c r="EQ863">
        <v>240734</v>
      </c>
      <c r="ER863" t="s">
        <v>3263</v>
      </c>
      <c r="EV863">
        <v>17285817</v>
      </c>
      <c r="EW863">
        <v>928</v>
      </c>
      <c r="EX863">
        <v>220373</v>
      </c>
      <c r="EY863" t="s">
        <v>4672</v>
      </c>
      <c r="EZ863">
        <v>1</v>
      </c>
      <c r="FC863">
        <v>5342030</v>
      </c>
      <c r="FD863" t="s">
        <v>1129</v>
      </c>
    </row>
    <row r="864" spans="1:160" x14ac:dyDescent="0.3">
      <c r="A864" t="str">
        <f>VLOOKUP(B864,Table2[],3,FALSE)</f>
        <v>Digital</v>
      </c>
      <c r="B864" t="str">
        <f>IF(OR(ISNUMBER(FIND("QVC",Z864)),ISNUMBER(FIND("QVC",AL864))),"QVC",IF(OR(ISNUMBER(FIND("NCO",H864)),ISNUMBER(FIND("NCO",Y864))), "NCO", IF(AL864="consumer","PMD.com",VLOOKUP(LEFT(H864,2),Tables!$E$1:$F$11,2,FALSE))))</f>
        <v>PMD.com</v>
      </c>
      <c r="C864">
        <f t="shared" si="40"/>
        <v>53920001</v>
      </c>
      <c r="D864">
        <f t="shared" si="41"/>
        <v>1</v>
      </c>
      <c r="E864" t="str">
        <f t="shared" ca="1" si="39"/>
        <v>shifted orders shipped</v>
      </c>
      <c r="F864" t="s">
        <v>3539</v>
      </c>
      <c r="G864" t="s">
        <v>335</v>
      </c>
      <c r="H864" t="s">
        <v>3262</v>
      </c>
      <c r="I864" s="6">
        <v>44011.466134259259</v>
      </c>
      <c r="J864" t="s">
        <v>16</v>
      </c>
      <c r="K864" s="6">
        <v>44013.287094907406</v>
      </c>
      <c r="M864" t="s">
        <v>4668</v>
      </c>
      <c r="N864" t="s">
        <v>4669</v>
      </c>
      <c r="Q864" t="s">
        <v>1445</v>
      </c>
      <c r="R864" t="s">
        <v>362</v>
      </c>
      <c r="S864" t="s">
        <v>4670</v>
      </c>
      <c r="T864" t="s">
        <v>338</v>
      </c>
      <c r="U864" t="s">
        <v>530</v>
      </c>
      <c r="W864" t="s">
        <v>4671</v>
      </c>
      <c r="Z864" t="s">
        <v>4668</v>
      </c>
      <c r="AA864" t="s">
        <v>4669</v>
      </c>
      <c r="AD864" t="s">
        <v>1445</v>
      </c>
      <c r="AE864" t="s">
        <v>362</v>
      </c>
      <c r="AF864" t="s">
        <v>4670</v>
      </c>
      <c r="AG864" t="s">
        <v>338</v>
      </c>
      <c r="AH864" t="s">
        <v>530</v>
      </c>
      <c r="AJ864" t="s">
        <v>4671</v>
      </c>
      <c r="AL864" t="s">
        <v>339</v>
      </c>
      <c r="AM864">
        <v>1</v>
      </c>
      <c r="AN864">
        <v>1</v>
      </c>
      <c r="AO864">
        <v>14899</v>
      </c>
      <c r="AQ864">
        <v>124468</v>
      </c>
      <c r="AR864">
        <v>53920001</v>
      </c>
      <c r="AS864">
        <v>9000000</v>
      </c>
      <c r="AT864" t="s">
        <v>40</v>
      </c>
      <c r="AW864" t="s">
        <v>343</v>
      </c>
      <c r="BY864" t="s">
        <v>342</v>
      </c>
      <c r="EQ864">
        <v>243396</v>
      </c>
      <c r="ER864" t="s">
        <v>3263</v>
      </c>
      <c r="EV864">
        <v>17285817</v>
      </c>
      <c r="EW864">
        <v>928</v>
      </c>
      <c r="EX864">
        <v>220373</v>
      </c>
      <c r="EY864" t="s">
        <v>4672</v>
      </c>
      <c r="EZ864">
        <v>1</v>
      </c>
      <c r="FC864">
        <v>95384</v>
      </c>
      <c r="FD864" t="s">
        <v>3530</v>
      </c>
    </row>
    <row r="865" spans="1:160" x14ac:dyDescent="0.3">
      <c r="A865" t="str">
        <f>VLOOKUP(B865,Table2[],3,FALSE)</f>
        <v>Digital</v>
      </c>
      <c r="B865" t="str">
        <f>IF(OR(ISNUMBER(FIND("QVC",Z865)),ISNUMBER(FIND("QVC",AL865))),"QVC",IF(OR(ISNUMBER(FIND("NCO",H865)),ISNUMBER(FIND("NCO",Y865))), "NCO", IF(AL865="consumer","PMD.com",VLOOKUP(LEFT(H865,2),Tables!$E$1:$F$11,2,FALSE))))</f>
        <v>PMD.com</v>
      </c>
      <c r="C865">
        <f t="shared" si="40"/>
        <v>53920001</v>
      </c>
      <c r="D865">
        <f t="shared" si="41"/>
        <v>1</v>
      </c>
      <c r="E865" t="str">
        <f t="shared" ca="1" si="39"/>
        <v>shifted orders shipped</v>
      </c>
      <c r="F865" t="s">
        <v>3539</v>
      </c>
      <c r="G865" t="s">
        <v>335</v>
      </c>
      <c r="H865" t="s">
        <v>3252</v>
      </c>
      <c r="I865" s="6">
        <v>44011.458854166667</v>
      </c>
      <c r="J865" t="s">
        <v>16</v>
      </c>
      <c r="K865" s="6">
        <v>44013.287152777775</v>
      </c>
      <c r="M865" t="s">
        <v>4673</v>
      </c>
      <c r="N865" t="s">
        <v>4674</v>
      </c>
      <c r="Q865" t="s">
        <v>723</v>
      </c>
      <c r="R865" t="s">
        <v>414</v>
      </c>
      <c r="S865">
        <v>8701</v>
      </c>
      <c r="T865" t="s">
        <v>338</v>
      </c>
      <c r="U865" t="s">
        <v>530</v>
      </c>
      <c r="W865" t="s">
        <v>4675</v>
      </c>
      <c r="Z865" t="s">
        <v>4673</v>
      </c>
      <c r="AA865" t="s">
        <v>4674</v>
      </c>
      <c r="AD865" t="s">
        <v>723</v>
      </c>
      <c r="AE865" t="s">
        <v>414</v>
      </c>
      <c r="AF865">
        <v>8701</v>
      </c>
      <c r="AG865" t="s">
        <v>338</v>
      </c>
      <c r="AH865" t="s">
        <v>530</v>
      </c>
      <c r="AJ865" t="s">
        <v>4675</v>
      </c>
      <c r="AL865" t="s">
        <v>339</v>
      </c>
      <c r="AM865">
        <v>1</v>
      </c>
      <c r="AN865">
        <v>1</v>
      </c>
      <c r="AO865">
        <v>14899</v>
      </c>
      <c r="AQ865">
        <v>124468</v>
      </c>
      <c r="AR865">
        <v>53920001</v>
      </c>
      <c r="AS865">
        <v>9000000</v>
      </c>
      <c r="AT865" t="s">
        <v>40</v>
      </c>
      <c r="AW865" t="s">
        <v>343</v>
      </c>
      <c r="BY865" t="s">
        <v>342</v>
      </c>
      <c r="EQ865">
        <v>243396</v>
      </c>
      <c r="ER865" t="s">
        <v>3253</v>
      </c>
      <c r="EV865">
        <v>17285812</v>
      </c>
      <c r="EW865">
        <v>928</v>
      </c>
      <c r="EX865">
        <v>220368</v>
      </c>
      <c r="EY865" t="s">
        <v>4676</v>
      </c>
      <c r="EZ865">
        <v>1</v>
      </c>
      <c r="FC865">
        <v>95385</v>
      </c>
      <c r="FD865" t="s">
        <v>3531</v>
      </c>
    </row>
    <row r="866" spans="1:160" x14ac:dyDescent="0.3">
      <c r="A866" t="str">
        <f>VLOOKUP(B866,Table2[],3,FALSE)</f>
        <v>Digital</v>
      </c>
      <c r="B866" t="str">
        <f>IF(OR(ISNUMBER(FIND("QVC",Z866)),ISNUMBER(FIND("QVC",AL866))),"QVC",IF(OR(ISNUMBER(FIND("NCO",H866)),ISNUMBER(FIND("NCO",Y866))), "NCO", IF(AL866="consumer","PMD.com",VLOOKUP(LEFT(H866,2),Tables!$E$1:$F$11,2,FALSE))))</f>
        <v>PMD.com</v>
      </c>
      <c r="C866">
        <f t="shared" si="40"/>
        <v>58040001</v>
      </c>
      <c r="D866">
        <f t="shared" si="41"/>
        <v>1</v>
      </c>
      <c r="E866" t="str">
        <f t="shared" ca="1" si="39"/>
        <v>shifted orders shipped</v>
      </c>
      <c r="F866" t="s">
        <v>3539</v>
      </c>
      <c r="G866" t="s">
        <v>335</v>
      </c>
      <c r="H866" t="s">
        <v>3252</v>
      </c>
      <c r="I866" s="6">
        <v>44011.458854166667</v>
      </c>
      <c r="J866" t="s">
        <v>16</v>
      </c>
      <c r="K866" s="6">
        <v>44013.287152777775</v>
      </c>
      <c r="M866" t="s">
        <v>4673</v>
      </c>
      <c r="N866" t="s">
        <v>4674</v>
      </c>
      <c r="Q866" t="s">
        <v>723</v>
      </c>
      <c r="R866" t="s">
        <v>414</v>
      </c>
      <c r="S866">
        <v>8701</v>
      </c>
      <c r="T866" t="s">
        <v>338</v>
      </c>
      <c r="U866" t="s">
        <v>530</v>
      </c>
      <c r="W866" t="s">
        <v>4675</v>
      </c>
      <c r="Z866" t="s">
        <v>4673</v>
      </c>
      <c r="AA866" t="s">
        <v>4674</v>
      </c>
      <c r="AD866" t="s">
        <v>723</v>
      </c>
      <c r="AE866" t="s">
        <v>414</v>
      </c>
      <c r="AF866">
        <v>8701</v>
      </c>
      <c r="AG866" t="s">
        <v>338</v>
      </c>
      <c r="AH866" t="s">
        <v>530</v>
      </c>
      <c r="AJ866" t="s">
        <v>4675</v>
      </c>
      <c r="AL866" t="s">
        <v>339</v>
      </c>
      <c r="AM866">
        <v>1</v>
      </c>
      <c r="AN866">
        <v>1</v>
      </c>
      <c r="AO866">
        <v>12788</v>
      </c>
      <c r="AQ866">
        <v>124484</v>
      </c>
      <c r="AR866">
        <v>58040001</v>
      </c>
      <c r="AS866" t="s">
        <v>54</v>
      </c>
      <c r="AT866" t="s">
        <v>55</v>
      </c>
      <c r="AW866" t="s">
        <v>340</v>
      </c>
      <c r="AX866" t="s">
        <v>340</v>
      </c>
      <c r="AY866" t="s">
        <v>357</v>
      </c>
      <c r="AZ866" t="s">
        <v>363</v>
      </c>
      <c r="BY866" t="s">
        <v>342</v>
      </c>
      <c r="EQ866">
        <v>251707</v>
      </c>
      <c r="ER866" t="s">
        <v>3253</v>
      </c>
      <c r="EV866">
        <v>17285812</v>
      </c>
      <c r="EW866">
        <v>928</v>
      </c>
      <c r="EX866">
        <v>220368</v>
      </c>
      <c r="EY866" t="s">
        <v>4676</v>
      </c>
      <c r="EZ866">
        <v>1</v>
      </c>
      <c r="FC866">
        <v>58040001</v>
      </c>
      <c r="FD866" t="s">
        <v>55</v>
      </c>
    </row>
    <row r="867" spans="1:160" x14ac:dyDescent="0.3">
      <c r="A867" t="str">
        <f>VLOOKUP(B867,Table2[],3,FALSE)</f>
        <v>Digital</v>
      </c>
      <c r="B867" t="str">
        <f>IF(OR(ISNUMBER(FIND("QVC",Z867)),ISNUMBER(FIND("QVC",AL867))),"QVC",IF(OR(ISNUMBER(FIND("NCO",H867)),ISNUMBER(FIND("NCO",Y867))), "NCO", IF(AL867="consumer","PMD.com",VLOOKUP(LEFT(H867,2),Tables!$E$1:$F$11,2,FALSE))))</f>
        <v>PMD.com</v>
      </c>
      <c r="C867">
        <f t="shared" si="40"/>
        <v>52710001</v>
      </c>
      <c r="D867">
        <f t="shared" si="41"/>
        <v>1</v>
      </c>
      <c r="E867" t="str">
        <f t="shared" ca="1" si="39"/>
        <v>shifted orders shipped</v>
      </c>
      <c r="F867" t="s">
        <v>3539</v>
      </c>
      <c r="G867" t="s">
        <v>335</v>
      </c>
      <c r="H867" t="s">
        <v>3252</v>
      </c>
      <c r="I867" s="6">
        <v>44011.458854166667</v>
      </c>
      <c r="J867" t="s">
        <v>16</v>
      </c>
      <c r="K867" s="6">
        <v>44013.287152777775</v>
      </c>
      <c r="M867" t="s">
        <v>4673</v>
      </c>
      <c r="N867" t="s">
        <v>4674</v>
      </c>
      <c r="Q867" t="s">
        <v>723</v>
      </c>
      <c r="R867" t="s">
        <v>414</v>
      </c>
      <c r="S867">
        <v>8701</v>
      </c>
      <c r="T867" t="s">
        <v>338</v>
      </c>
      <c r="U867" t="s">
        <v>530</v>
      </c>
      <c r="W867" t="s">
        <v>4675</v>
      </c>
      <c r="Z867" t="s">
        <v>4673</v>
      </c>
      <c r="AA867" t="s">
        <v>4674</v>
      </c>
      <c r="AD867" t="s">
        <v>723</v>
      </c>
      <c r="AE867" t="s">
        <v>414</v>
      </c>
      <c r="AF867">
        <v>8701</v>
      </c>
      <c r="AG867" t="s">
        <v>338</v>
      </c>
      <c r="AH867" t="s">
        <v>530</v>
      </c>
      <c r="AJ867" t="s">
        <v>4675</v>
      </c>
      <c r="AL867" t="s">
        <v>339</v>
      </c>
      <c r="AM867">
        <v>1</v>
      </c>
      <c r="AN867">
        <v>1</v>
      </c>
      <c r="AO867">
        <v>3399</v>
      </c>
      <c r="AQ867">
        <v>124439</v>
      </c>
      <c r="AR867">
        <v>52710001</v>
      </c>
      <c r="AS867" t="s">
        <v>150</v>
      </c>
      <c r="AT867" t="s">
        <v>151</v>
      </c>
      <c r="AW867" t="s">
        <v>340</v>
      </c>
      <c r="AX867" t="s">
        <v>340</v>
      </c>
      <c r="AY867" t="s">
        <v>382</v>
      </c>
      <c r="AZ867">
        <v>0</v>
      </c>
      <c r="BY867" t="s">
        <v>342</v>
      </c>
      <c r="EQ867">
        <v>249198</v>
      </c>
      <c r="ER867" t="s">
        <v>3253</v>
      </c>
      <c r="EV867">
        <v>17285812</v>
      </c>
      <c r="EW867">
        <v>928</v>
      </c>
      <c r="EX867">
        <v>220368</v>
      </c>
      <c r="EY867" t="s">
        <v>4676</v>
      </c>
      <c r="EZ867">
        <v>1</v>
      </c>
      <c r="FC867">
        <v>52710001</v>
      </c>
      <c r="FD867" t="s">
        <v>151</v>
      </c>
    </row>
    <row r="868" spans="1:160" x14ac:dyDescent="0.3">
      <c r="A868" t="str">
        <f>VLOOKUP(B868,Table2[],3,FALSE)</f>
        <v>Digital</v>
      </c>
      <c r="B868" t="str">
        <f>IF(OR(ISNUMBER(FIND("QVC",Z868)),ISNUMBER(FIND("QVC",AL868))),"QVC",IF(OR(ISNUMBER(FIND("NCO",H868)),ISNUMBER(FIND("NCO",Y868))), "NCO", IF(AL868="consumer","PMD.com",VLOOKUP(LEFT(H868,2),Tables!$E$1:$F$11,2,FALSE))))</f>
        <v>PMD.com</v>
      </c>
      <c r="C868">
        <f t="shared" si="40"/>
        <v>52430001</v>
      </c>
      <c r="D868">
        <f t="shared" si="41"/>
        <v>1</v>
      </c>
      <c r="E868" t="str">
        <f t="shared" ca="1" si="39"/>
        <v>shifted orders shipped</v>
      </c>
      <c r="F868" t="s">
        <v>3539</v>
      </c>
      <c r="G868" t="s">
        <v>335</v>
      </c>
      <c r="H868" t="s">
        <v>3252</v>
      </c>
      <c r="I868" s="6">
        <v>44011.458854166667</v>
      </c>
      <c r="J868" t="s">
        <v>16</v>
      </c>
      <c r="K868" s="6">
        <v>44013.287152777775</v>
      </c>
      <c r="M868" t="s">
        <v>4673</v>
      </c>
      <c r="N868" t="s">
        <v>4674</v>
      </c>
      <c r="Q868" t="s">
        <v>723</v>
      </c>
      <c r="R868" t="s">
        <v>414</v>
      </c>
      <c r="S868">
        <v>8701</v>
      </c>
      <c r="T868" t="s">
        <v>338</v>
      </c>
      <c r="U868" t="s">
        <v>530</v>
      </c>
      <c r="W868" t="s">
        <v>4675</v>
      </c>
      <c r="Z868" t="s">
        <v>4673</v>
      </c>
      <c r="AA868" t="s">
        <v>4674</v>
      </c>
      <c r="AD868" t="s">
        <v>723</v>
      </c>
      <c r="AE868" t="s">
        <v>414</v>
      </c>
      <c r="AF868">
        <v>8701</v>
      </c>
      <c r="AG868" t="s">
        <v>338</v>
      </c>
      <c r="AH868" t="s">
        <v>530</v>
      </c>
      <c r="AJ868" t="s">
        <v>4675</v>
      </c>
      <c r="AL868" t="s">
        <v>339</v>
      </c>
      <c r="AM868">
        <v>1</v>
      </c>
      <c r="AN868">
        <v>1</v>
      </c>
      <c r="AO868">
        <v>12063</v>
      </c>
      <c r="AQ868">
        <v>127155</v>
      </c>
      <c r="AR868">
        <v>52430001</v>
      </c>
      <c r="AS868" t="s">
        <v>927</v>
      </c>
      <c r="AT868" t="s">
        <v>75</v>
      </c>
      <c r="AW868" t="s">
        <v>340</v>
      </c>
      <c r="AX868" t="s">
        <v>340</v>
      </c>
      <c r="AY868" t="s">
        <v>357</v>
      </c>
      <c r="AZ868" t="s">
        <v>363</v>
      </c>
      <c r="BY868" t="s">
        <v>342</v>
      </c>
      <c r="EQ868">
        <v>249990</v>
      </c>
      <c r="ER868" t="s">
        <v>3253</v>
      </c>
      <c r="EV868">
        <v>17285812</v>
      </c>
      <c r="EW868">
        <v>928</v>
      </c>
      <c r="EX868">
        <v>220368</v>
      </c>
      <c r="EY868" t="s">
        <v>4676</v>
      </c>
      <c r="EZ868">
        <v>1</v>
      </c>
      <c r="FC868">
        <v>95385</v>
      </c>
      <c r="FD868" t="s">
        <v>3531</v>
      </c>
    </row>
    <row r="869" spans="1:160" x14ac:dyDescent="0.3">
      <c r="A869" t="str">
        <f>VLOOKUP(B869,Table2[],3,FALSE)</f>
        <v>Digital</v>
      </c>
      <c r="B869" t="str">
        <f>IF(OR(ISNUMBER(FIND("QVC",Z869)),ISNUMBER(FIND("QVC",AL869))),"QVC",IF(OR(ISNUMBER(FIND("NCO",H869)),ISNUMBER(FIND("NCO",Y869))), "NCO", IF(AL869="consumer","PMD.com",VLOOKUP(LEFT(H869,2),Tables!$E$1:$F$11,2,FALSE))))</f>
        <v>PMD.com</v>
      </c>
      <c r="C869">
        <f t="shared" si="40"/>
        <v>51090030</v>
      </c>
      <c r="D869">
        <f t="shared" si="41"/>
        <v>1</v>
      </c>
      <c r="E869" t="str">
        <f t="shared" ca="1" si="39"/>
        <v>shifted orders shipped</v>
      </c>
      <c r="F869" t="s">
        <v>3539</v>
      </c>
      <c r="G869" t="s">
        <v>335</v>
      </c>
      <c r="H869" t="s">
        <v>3252</v>
      </c>
      <c r="I869" s="6">
        <v>44011.458854166667</v>
      </c>
      <c r="J869" t="s">
        <v>16</v>
      </c>
      <c r="K869" s="6">
        <v>44013.287152777775</v>
      </c>
      <c r="M869" t="s">
        <v>4673</v>
      </c>
      <c r="N869" t="s">
        <v>4674</v>
      </c>
      <c r="Q869" t="s">
        <v>723</v>
      </c>
      <c r="R869" t="s">
        <v>414</v>
      </c>
      <c r="S869">
        <v>8701</v>
      </c>
      <c r="T869" t="s">
        <v>338</v>
      </c>
      <c r="U869" t="s">
        <v>530</v>
      </c>
      <c r="W869" t="s">
        <v>4675</v>
      </c>
      <c r="Z869" t="s">
        <v>4673</v>
      </c>
      <c r="AA869" t="s">
        <v>4674</v>
      </c>
      <c r="AD869" t="s">
        <v>723</v>
      </c>
      <c r="AE869" t="s">
        <v>414</v>
      </c>
      <c r="AF869">
        <v>8701</v>
      </c>
      <c r="AG869" t="s">
        <v>338</v>
      </c>
      <c r="AH869" t="s">
        <v>530</v>
      </c>
      <c r="AJ869" t="s">
        <v>4675</v>
      </c>
      <c r="AL869" t="s">
        <v>339</v>
      </c>
      <c r="AM869">
        <v>1</v>
      </c>
      <c r="AN869">
        <v>1</v>
      </c>
      <c r="AO869">
        <v>6688</v>
      </c>
      <c r="AQ869">
        <v>125960</v>
      </c>
      <c r="AR869">
        <v>51090030</v>
      </c>
      <c r="AS869" t="s">
        <v>3043</v>
      </c>
      <c r="AT869" t="s">
        <v>628</v>
      </c>
      <c r="AW869" t="s">
        <v>343</v>
      </c>
      <c r="BY869" t="s">
        <v>342</v>
      </c>
      <c r="BZ869" t="b">
        <v>0</v>
      </c>
      <c r="EQ869">
        <v>243047</v>
      </c>
      <c r="ER869" t="s">
        <v>3253</v>
      </c>
      <c r="EV869">
        <v>17285812</v>
      </c>
      <c r="EW869">
        <v>928</v>
      </c>
      <c r="EX869">
        <v>220368</v>
      </c>
      <c r="EY869" t="s">
        <v>4676</v>
      </c>
      <c r="EZ869">
        <v>1</v>
      </c>
      <c r="FC869">
        <v>95385</v>
      </c>
      <c r="FD869" t="s">
        <v>3531</v>
      </c>
    </row>
    <row r="870" spans="1:160" x14ac:dyDescent="0.3">
      <c r="A870" t="str">
        <f>VLOOKUP(B870,Table2[],3,FALSE)</f>
        <v>Digital</v>
      </c>
      <c r="B870" t="str">
        <f>IF(OR(ISNUMBER(FIND("QVC",Z870)),ISNUMBER(FIND("QVC",AL870))),"QVC",IF(OR(ISNUMBER(FIND("NCO",H870)),ISNUMBER(FIND("NCO",Y870))), "NCO", IF(AL870="consumer","PMD.com",VLOOKUP(LEFT(H870,2),Tables!$E$1:$F$11,2,FALSE))))</f>
        <v>PMD.com</v>
      </c>
      <c r="C870">
        <f t="shared" si="40"/>
        <v>55090001</v>
      </c>
      <c r="D870">
        <f t="shared" si="41"/>
        <v>1</v>
      </c>
      <c r="E870" t="str">
        <f t="shared" ca="1" si="39"/>
        <v>shifted orders shipped</v>
      </c>
      <c r="F870" t="s">
        <v>3539</v>
      </c>
      <c r="G870" t="s">
        <v>335</v>
      </c>
      <c r="H870" t="s">
        <v>3252</v>
      </c>
      <c r="I870" s="6">
        <v>44011.458854166667</v>
      </c>
      <c r="J870" t="s">
        <v>16</v>
      </c>
      <c r="K870" s="6">
        <v>44013.287152777775</v>
      </c>
      <c r="M870" t="s">
        <v>4673</v>
      </c>
      <c r="N870" t="s">
        <v>4674</v>
      </c>
      <c r="Q870" t="s">
        <v>723</v>
      </c>
      <c r="R870" t="s">
        <v>414</v>
      </c>
      <c r="S870">
        <v>8701</v>
      </c>
      <c r="T870" t="s">
        <v>338</v>
      </c>
      <c r="U870" t="s">
        <v>530</v>
      </c>
      <c r="W870" t="s">
        <v>4675</v>
      </c>
      <c r="Z870" t="s">
        <v>4673</v>
      </c>
      <c r="AA870" t="s">
        <v>4674</v>
      </c>
      <c r="AD870" t="s">
        <v>723</v>
      </c>
      <c r="AE870" t="s">
        <v>414</v>
      </c>
      <c r="AF870">
        <v>8701</v>
      </c>
      <c r="AG870" t="s">
        <v>338</v>
      </c>
      <c r="AH870" t="s">
        <v>530</v>
      </c>
      <c r="AJ870" t="s">
        <v>4675</v>
      </c>
      <c r="AL870" t="s">
        <v>339</v>
      </c>
      <c r="AM870">
        <v>1</v>
      </c>
      <c r="AN870">
        <v>1</v>
      </c>
      <c r="AO870">
        <v>5013</v>
      </c>
      <c r="AQ870">
        <v>124478</v>
      </c>
      <c r="AR870">
        <v>55090001</v>
      </c>
      <c r="AS870" t="s">
        <v>995</v>
      </c>
      <c r="AT870" t="s">
        <v>165</v>
      </c>
      <c r="AW870" t="s">
        <v>340</v>
      </c>
      <c r="AX870" t="s">
        <v>340</v>
      </c>
      <c r="AY870" t="s">
        <v>382</v>
      </c>
      <c r="AZ870">
        <v>0</v>
      </c>
      <c r="BY870" t="s">
        <v>342</v>
      </c>
      <c r="EQ870">
        <v>251219</v>
      </c>
      <c r="ER870" t="s">
        <v>3253</v>
      </c>
      <c r="EV870">
        <v>17285812</v>
      </c>
      <c r="EW870">
        <v>928</v>
      </c>
      <c r="EX870">
        <v>220368</v>
      </c>
      <c r="EY870" t="s">
        <v>4676</v>
      </c>
      <c r="EZ870">
        <v>1</v>
      </c>
      <c r="FC870">
        <v>55090001</v>
      </c>
      <c r="FD870" t="s">
        <v>165</v>
      </c>
    </row>
    <row r="871" spans="1:160" x14ac:dyDescent="0.3">
      <c r="A871" t="str">
        <f>VLOOKUP(B871,Table2[],3,FALSE)</f>
        <v>Digital</v>
      </c>
      <c r="B871" t="str">
        <f>IF(OR(ISNUMBER(FIND("QVC",Z871)),ISNUMBER(FIND("QVC",AL871))),"QVC",IF(OR(ISNUMBER(FIND("NCO",H871)),ISNUMBER(FIND("NCO",Y871))), "NCO", IF(AL871="consumer","PMD.com",VLOOKUP(LEFT(H871,2),Tables!$E$1:$F$11,2,FALSE))))</f>
        <v>PMD.com</v>
      </c>
      <c r="C871">
        <f t="shared" si="40"/>
        <v>5341030</v>
      </c>
      <c r="D871">
        <f t="shared" si="41"/>
        <v>1</v>
      </c>
      <c r="E871" t="str">
        <f t="shared" ca="1" si="39"/>
        <v>shifted orders shipped</v>
      </c>
      <c r="F871" t="s">
        <v>3539</v>
      </c>
      <c r="G871" t="s">
        <v>335</v>
      </c>
      <c r="H871" t="s">
        <v>3252</v>
      </c>
      <c r="I871" s="6">
        <v>44011.458854166667</v>
      </c>
      <c r="J871" t="s">
        <v>16</v>
      </c>
      <c r="K871" s="6">
        <v>44013.287152777775</v>
      </c>
      <c r="M871" t="s">
        <v>4673</v>
      </c>
      <c r="N871" t="s">
        <v>4674</v>
      </c>
      <c r="Q871" t="s">
        <v>723</v>
      </c>
      <c r="R871" t="s">
        <v>414</v>
      </c>
      <c r="S871">
        <v>8701</v>
      </c>
      <c r="T871" t="s">
        <v>338</v>
      </c>
      <c r="U871" t="s">
        <v>530</v>
      </c>
      <c r="W871" t="s">
        <v>4675</v>
      </c>
      <c r="Z871" t="s">
        <v>4673</v>
      </c>
      <c r="AA871" t="s">
        <v>4674</v>
      </c>
      <c r="AD871" t="s">
        <v>723</v>
      </c>
      <c r="AE871" t="s">
        <v>414</v>
      </c>
      <c r="AF871">
        <v>8701</v>
      </c>
      <c r="AG871" t="s">
        <v>338</v>
      </c>
      <c r="AH871" t="s">
        <v>530</v>
      </c>
      <c r="AJ871" t="s">
        <v>4675</v>
      </c>
      <c r="AL871" t="s">
        <v>339</v>
      </c>
      <c r="AM871">
        <v>1</v>
      </c>
      <c r="AN871">
        <v>1</v>
      </c>
      <c r="AO871">
        <v>12859</v>
      </c>
      <c r="AQ871">
        <v>124642</v>
      </c>
      <c r="AR871">
        <v>5341030</v>
      </c>
      <c r="AS871" t="s">
        <v>925</v>
      </c>
      <c r="AT871" t="s">
        <v>926</v>
      </c>
      <c r="AW871" t="s">
        <v>366</v>
      </c>
      <c r="AX871" t="s">
        <v>366</v>
      </c>
      <c r="AY871" t="s">
        <v>345</v>
      </c>
      <c r="AZ871" t="s">
        <v>346</v>
      </c>
      <c r="BY871" t="s">
        <v>342</v>
      </c>
      <c r="EQ871">
        <v>243275</v>
      </c>
      <c r="ER871" t="s">
        <v>3253</v>
      </c>
      <c r="EV871">
        <v>17285812</v>
      </c>
      <c r="EW871">
        <v>928</v>
      </c>
      <c r="EX871">
        <v>220368</v>
      </c>
      <c r="EY871" t="s">
        <v>4676</v>
      </c>
      <c r="EZ871">
        <v>1</v>
      </c>
      <c r="FC871">
        <v>95385</v>
      </c>
      <c r="FD871" t="s">
        <v>3531</v>
      </c>
    </row>
    <row r="872" spans="1:160" x14ac:dyDescent="0.3">
      <c r="A872" t="str">
        <f>VLOOKUP(B872,Table2[],3,FALSE)</f>
        <v>Digital</v>
      </c>
      <c r="B872" t="str">
        <f>IF(OR(ISNUMBER(FIND("QVC",Z872)),ISNUMBER(FIND("QVC",AL872))),"QVC",IF(OR(ISNUMBER(FIND("NCO",H872)),ISNUMBER(FIND("NCO",Y872))), "NCO", IF(AL872="consumer","PMD.com",VLOOKUP(LEFT(H872,2),Tables!$E$1:$F$11,2,FALSE))))</f>
        <v>PMD.com</v>
      </c>
      <c r="C872">
        <f t="shared" si="40"/>
        <v>5341</v>
      </c>
      <c r="D872">
        <f t="shared" si="41"/>
        <v>1</v>
      </c>
      <c r="E872" t="str">
        <f t="shared" ca="1" si="39"/>
        <v>shifted orders shipped</v>
      </c>
      <c r="F872" t="s">
        <v>3539</v>
      </c>
      <c r="G872" t="s">
        <v>335</v>
      </c>
      <c r="H872" t="s">
        <v>2548</v>
      </c>
      <c r="I872" s="6">
        <v>44008.586643518516</v>
      </c>
      <c r="J872" t="s">
        <v>16</v>
      </c>
      <c r="K872" s="6">
        <v>44013.287314814814</v>
      </c>
      <c r="M872" t="s">
        <v>4677</v>
      </c>
      <c r="N872" t="s">
        <v>4678</v>
      </c>
      <c r="Q872" t="s">
        <v>642</v>
      </c>
      <c r="R872" t="s">
        <v>359</v>
      </c>
      <c r="S872">
        <v>33647</v>
      </c>
      <c r="T872" t="s">
        <v>338</v>
      </c>
      <c r="U872" t="s">
        <v>530</v>
      </c>
      <c r="W872" t="s">
        <v>4679</v>
      </c>
      <c r="Z872" t="s">
        <v>4677</v>
      </c>
      <c r="AA872" t="s">
        <v>4678</v>
      </c>
      <c r="AD872" t="s">
        <v>642</v>
      </c>
      <c r="AE872" t="s">
        <v>359</v>
      </c>
      <c r="AF872">
        <v>33647</v>
      </c>
      <c r="AG872" t="s">
        <v>338</v>
      </c>
      <c r="AH872" t="s">
        <v>530</v>
      </c>
      <c r="AJ872" t="s">
        <v>4679</v>
      </c>
      <c r="AL872" t="s">
        <v>339</v>
      </c>
      <c r="AM872">
        <v>1</v>
      </c>
      <c r="AN872">
        <v>1</v>
      </c>
      <c r="AO872">
        <v>15156</v>
      </c>
      <c r="AQ872">
        <v>124187</v>
      </c>
      <c r="AR872">
        <v>5341</v>
      </c>
      <c r="AS872" t="s">
        <v>831</v>
      </c>
      <c r="AT872" t="s">
        <v>82</v>
      </c>
      <c r="AW872" t="s">
        <v>340</v>
      </c>
      <c r="AX872" t="s">
        <v>340</v>
      </c>
      <c r="AY872" t="s">
        <v>345</v>
      </c>
      <c r="AZ872" t="s">
        <v>346</v>
      </c>
      <c r="BY872" t="s">
        <v>342</v>
      </c>
      <c r="EQ872">
        <v>244247</v>
      </c>
      <c r="ER872" t="s">
        <v>2549</v>
      </c>
      <c r="EV872">
        <v>17284568</v>
      </c>
      <c r="EW872">
        <v>928</v>
      </c>
      <c r="EX872">
        <v>219048</v>
      </c>
      <c r="EY872" t="s">
        <v>4680</v>
      </c>
      <c r="EZ872">
        <v>1</v>
      </c>
      <c r="FC872">
        <v>95292</v>
      </c>
      <c r="FD872" t="s">
        <v>511</v>
      </c>
    </row>
    <row r="873" spans="1:160" x14ac:dyDescent="0.3">
      <c r="A873" t="str">
        <f>VLOOKUP(B873,Table2[],3,FALSE)</f>
        <v>Digital</v>
      </c>
      <c r="B873" t="str">
        <f>IF(OR(ISNUMBER(FIND("QVC",Z873)),ISNUMBER(FIND("QVC",AL873))),"QVC",IF(OR(ISNUMBER(FIND("NCO",H873)),ISNUMBER(FIND("NCO",Y873))), "NCO", IF(AL873="consumer","PMD.com",VLOOKUP(LEFT(H873,2),Tables!$E$1:$F$11,2,FALSE))))</f>
        <v>PMD.com</v>
      </c>
      <c r="C873">
        <f t="shared" si="40"/>
        <v>51090001</v>
      </c>
      <c r="D873">
        <f t="shared" si="41"/>
        <v>1</v>
      </c>
      <c r="E873" t="str">
        <f t="shared" ca="1" si="39"/>
        <v>shifted orders shipped</v>
      </c>
      <c r="F873" t="s">
        <v>3539</v>
      </c>
      <c r="G873" t="s">
        <v>335</v>
      </c>
      <c r="H873" t="s">
        <v>2548</v>
      </c>
      <c r="I873" s="6">
        <v>44008.586643518516</v>
      </c>
      <c r="J873" t="s">
        <v>16</v>
      </c>
      <c r="K873" s="6">
        <v>44013.287314814814</v>
      </c>
      <c r="M873" t="s">
        <v>4677</v>
      </c>
      <c r="N873" t="s">
        <v>4678</v>
      </c>
      <c r="Q873" t="s">
        <v>642</v>
      </c>
      <c r="R873" t="s">
        <v>359</v>
      </c>
      <c r="S873">
        <v>33647</v>
      </c>
      <c r="T873" t="s">
        <v>338</v>
      </c>
      <c r="U873" t="s">
        <v>530</v>
      </c>
      <c r="W873" t="s">
        <v>4679</v>
      </c>
      <c r="Z873" t="s">
        <v>4677</v>
      </c>
      <c r="AA873" t="s">
        <v>4678</v>
      </c>
      <c r="AD873" t="s">
        <v>642</v>
      </c>
      <c r="AE873" t="s">
        <v>359</v>
      </c>
      <c r="AF873">
        <v>33647</v>
      </c>
      <c r="AG873" t="s">
        <v>338</v>
      </c>
      <c r="AH873" t="s">
        <v>530</v>
      </c>
      <c r="AJ873" t="s">
        <v>4679</v>
      </c>
      <c r="AL873" t="s">
        <v>339</v>
      </c>
      <c r="AM873">
        <v>1</v>
      </c>
      <c r="AN873">
        <v>1</v>
      </c>
      <c r="AO873">
        <v>4885</v>
      </c>
      <c r="AQ873">
        <v>124202</v>
      </c>
      <c r="AR873">
        <v>51090001</v>
      </c>
      <c r="AS873" t="s">
        <v>1986</v>
      </c>
      <c r="AT873" t="s">
        <v>60</v>
      </c>
      <c r="AW873" t="s">
        <v>340</v>
      </c>
      <c r="AX873" t="s">
        <v>340</v>
      </c>
      <c r="AY873" t="s">
        <v>357</v>
      </c>
      <c r="AZ873" t="s">
        <v>361</v>
      </c>
      <c r="BY873" t="s">
        <v>342</v>
      </c>
      <c r="EQ873">
        <v>250831</v>
      </c>
      <c r="ER873" t="s">
        <v>2549</v>
      </c>
      <c r="EV873">
        <v>17284568</v>
      </c>
      <c r="EW873">
        <v>928</v>
      </c>
      <c r="EX873">
        <v>219048</v>
      </c>
      <c r="EY873" t="s">
        <v>4680</v>
      </c>
      <c r="EZ873">
        <v>1</v>
      </c>
      <c r="FC873">
        <v>95292</v>
      </c>
      <c r="FD873" t="s">
        <v>511</v>
      </c>
    </row>
    <row r="874" spans="1:160" x14ac:dyDescent="0.3">
      <c r="A874" t="str">
        <f>VLOOKUP(B874,Table2[],3,FALSE)</f>
        <v>Digital</v>
      </c>
      <c r="B874" t="str">
        <f>IF(OR(ISNUMBER(FIND("QVC",Z874)),ISNUMBER(FIND("QVC",AL874))),"QVC",IF(OR(ISNUMBER(FIND("NCO",H874)),ISNUMBER(FIND("NCO",Y874))), "NCO", IF(AL874="consumer","PMD.com",VLOOKUP(LEFT(H874,2),Tables!$E$1:$F$11,2,FALSE))))</f>
        <v>PMD.com</v>
      </c>
      <c r="C874">
        <f t="shared" si="40"/>
        <v>52430001</v>
      </c>
      <c r="D874">
        <f t="shared" si="41"/>
        <v>1</v>
      </c>
      <c r="E874" t="str">
        <f t="shared" ca="1" si="39"/>
        <v>shifted orders shipped</v>
      </c>
      <c r="F874" t="s">
        <v>3539</v>
      </c>
      <c r="G874" t="s">
        <v>335</v>
      </c>
      <c r="H874" t="s">
        <v>2548</v>
      </c>
      <c r="I874" s="6">
        <v>44008.586643518516</v>
      </c>
      <c r="J874" t="s">
        <v>16</v>
      </c>
      <c r="K874" s="6">
        <v>44013.287314814814</v>
      </c>
      <c r="M874" t="s">
        <v>4677</v>
      </c>
      <c r="N874" t="s">
        <v>4678</v>
      </c>
      <c r="Q874" t="s">
        <v>642</v>
      </c>
      <c r="R874" t="s">
        <v>359</v>
      </c>
      <c r="S874">
        <v>33647</v>
      </c>
      <c r="T874" t="s">
        <v>338</v>
      </c>
      <c r="U874" t="s">
        <v>530</v>
      </c>
      <c r="W874" t="s">
        <v>4679</v>
      </c>
      <c r="Z874" t="s">
        <v>4677</v>
      </c>
      <c r="AA874" t="s">
        <v>4678</v>
      </c>
      <c r="AD874" t="s">
        <v>642</v>
      </c>
      <c r="AE874" t="s">
        <v>359</v>
      </c>
      <c r="AF874">
        <v>33647</v>
      </c>
      <c r="AG874" t="s">
        <v>338</v>
      </c>
      <c r="AH874" t="s">
        <v>530</v>
      </c>
      <c r="AJ874" t="s">
        <v>4679</v>
      </c>
      <c r="AL874" t="s">
        <v>339</v>
      </c>
      <c r="AM874">
        <v>1</v>
      </c>
      <c r="AN874">
        <v>1</v>
      </c>
      <c r="AO874">
        <v>12063</v>
      </c>
      <c r="AQ874">
        <v>127155</v>
      </c>
      <c r="AR874">
        <v>52430001</v>
      </c>
      <c r="AS874" t="s">
        <v>927</v>
      </c>
      <c r="AT874" t="s">
        <v>75</v>
      </c>
      <c r="AW874" t="s">
        <v>340</v>
      </c>
      <c r="AX874" t="s">
        <v>340</v>
      </c>
      <c r="AY874" t="s">
        <v>357</v>
      </c>
      <c r="AZ874" t="s">
        <v>363</v>
      </c>
      <c r="BY874" t="s">
        <v>342</v>
      </c>
      <c r="EQ874">
        <v>249990</v>
      </c>
      <c r="ER874" t="s">
        <v>2549</v>
      </c>
      <c r="EV874">
        <v>17284568</v>
      </c>
      <c r="EW874">
        <v>928</v>
      </c>
      <c r="EX874">
        <v>219048</v>
      </c>
      <c r="EY874" t="s">
        <v>4680</v>
      </c>
      <c r="EZ874">
        <v>1</v>
      </c>
      <c r="FC874">
        <v>95292</v>
      </c>
      <c r="FD874" t="s">
        <v>511</v>
      </c>
    </row>
    <row r="875" spans="1:160" x14ac:dyDescent="0.3">
      <c r="A875" t="str">
        <f>VLOOKUP(B875,Table2[],3,FALSE)</f>
        <v>Digital</v>
      </c>
      <c r="B875" t="str">
        <f>IF(OR(ISNUMBER(FIND("QVC",Z875)),ISNUMBER(FIND("QVC",AL875))),"QVC",IF(OR(ISNUMBER(FIND("NCO",H875)),ISNUMBER(FIND("NCO",Y875))), "NCO", IF(AL875="consumer","PMD.com",VLOOKUP(LEFT(H875,2),Tables!$E$1:$F$11,2,FALSE))))</f>
        <v>PMD.com</v>
      </c>
      <c r="C875">
        <f t="shared" si="40"/>
        <v>51090001</v>
      </c>
      <c r="D875">
        <f t="shared" si="41"/>
        <v>1</v>
      </c>
      <c r="E875" t="str">
        <f t="shared" ca="1" si="39"/>
        <v>shifted orders shipped</v>
      </c>
      <c r="F875" t="s">
        <v>3539</v>
      </c>
      <c r="G875" t="s">
        <v>335</v>
      </c>
      <c r="H875" t="s">
        <v>3168</v>
      </c>
      <c r="I875" s="6">
        <v>44011.415081018517</v>
      </c>
      <c r="J875" t="s">
        <v>16</v>
      </c>
      <c r="K875" s="6">
        <v>44013.287418981483</v>
      </c>
      <c r="M875" t="s">
        <v>4681</v>
      </c>
      <c r="N875" t="s">
        <v>4682</v>
      </c>
      <c r="Q875" t="s">
        <v>852</v>
      </c>
      <c r="R875" t="s">
        <v>402</v>
      </c>
      <c r="S875" t="s">
        <v>4683</v>
      </c>
      <c r="T875" t="s">
        <v>338</v>
      </c>
      <c r="U875" t="s">
        <v>530</v>
      </c>
      <c r="W875" t="s">
        <v>4684</v>
      </c>
      <c r="Z875" t="s">
        <v>4681</v>
      </c>
      <c r="AA875" t="s">
        <v>4682</v>
      </c>
      <c r="AD875" t="s">
        <v>852</v>
      </c>
      <c r="AE875" t="s">
        <v>402</v>
      </c>
      <c r="AF875" t="s">
        <v>4683</v>
      </c>
      <c r="AG875" t="s">
        <v>338</v>
      </c>
      <c r="AH875" t="s">
        <v>530</v>
      </c>
      <c r="AJ875" t="s">
        <v>4684</v>
      </c>
      <c r="AL875" t="s">
        <v>339</v>
      </c>
      <c r="AM875">
        <v>1</v>
      </c>
      <c r="AN875">
        <v>1</v>
      </c>
      <c r="AO875">
        <v>4885</v>
      </c>
      <c r="AQ875">
        <v>124202</v>
      </c>
      <c r="AR875">
        <v>51090001</v>
      </c>
      <c r="AS875" t="s">
        <v>1986</v>
      </c>
      <c r="AT875" t="s">
        <v>60</v>
      </c>
      <c r="AW875" t="s">
        <v>340</v>
      </c>
      <c r="AX875" t="s">
        <v>340</v>
      </c>
      <c r="AY875" t="s">
        <v>357</v>
      </c>
      <c r="AZ875" t="s">
        <v>361</v>
      </c>
      <c r="BY875" t="s">
        <v>342</v>
      </c>
      <c r="EQ875">
        <v>250831</v>
      </c>
      <c r="ER875" t="s">
        <v>3169</v>
      </c>
      <c r="EV875">
        <v>17285768</v>
      </c>
      <c r="EW875">
        <v>928</v>
      </c>
      <c r="EX875">
        <v>220325</v>
      </c>
      <c r="EY875" t="s">
        <v>4685</v>
      </c>
      <c r="EZ875">
        <v>1</v>
      </c>
      <c r="FC875">
        <v>95009</v>
      </c>
      <c r="FD875" t="s">
        <v>1169</v>
      </c>
    </row>
    <row r="876" spans="1:160" x14ac:dyDescent="0.3">
      <c r="A876" t="str">
        <f>VLOOKUP(B876,Table2[],3,FALSE)</f>
        <v>Digital</v>
      </c>
      <c r="B876" t="str">
        <f>IF(OR(ISNUMBER(FIND("QVC",Z876)),ISNUMBER(FIND("QVC",AL876))),"QVC",IF(OR(ISNUMBER(FIND("NCO",H876)),ISNUMBER(FIND("NCO",Y876))), "NCO", IF(AL876="consumer","PMD.com",VLOOKUP(LEFT(H876,2),Tables!$E$1:$F$11,2,FALSE))))</f>
        <v>PMD.com</v>
      </c>
      <c r="C876">
        <f t="shared" si="40"/>
        <v>53920001</v>
      </c>
      <c r="D876">
        <f t="shared" si="41"/>
        <v>1</v>
      </c>
      <c r="E876" t="str">
        <f t="shared" ca="1" si="39"/>
        <v>shifted orders shipped</v>
      </c>
      <c r="F876" t="s">
        <v>3539</v>
      </c>
      <c r="G876" t="s">
        <v>335</v>
      </c>
      <c r="H876" t="s">
        <v>3168</v>
      </c>
      <c r="I876" s="6">
        <v>44011.415081018517</v>
      </c>
      <c r="J876" t="s">
        <v>16</v>
      </c>
      <c r="K876" s="6">
        <v>44013.287418981483</v>
      </c>
      <c r="M876" t="s">
        <v>4681</v>
      </c>
      <c r="N876" t="s">
        <v>4682</v>
      </c>
      <c r="Q876" t="s">
        <v>852</v>
      </c>
      <c r="R876" t="s">
        <v>402</v>
      </c>
      <c r="S876" t="s">
        <v>4683</v>
      </c>
      <c r="T876" t="s">
        <v>338</v>
      </c>
      <c r="U876" t="s">
        <v>530</v>
      </c>
      <c r="W876" t="s">
        <v>4684</v>
      </c>
      <c r="Z876" t="s">
        <v>4681</v>
      </c>
      <c r="AA876" t="s">
        <v>4682</v>
      </c>
      <c r="AD876" t="s">
        <v>852</v>
      </c>
      <c r="AE876" t="s">
        <v>402</v>
      </c>
      <c r="AF876" t="s">
        <v>4683</v>
      </c>
      <c r="AG876" t="s">
        <v>338</v>
      </c>
      <c r="AH876" t="s">
        <v>530</v>
      </c>
      <c r="AJ876" t="s">
        <v>4684</v>
      </c>
      <c r="AL876" t="s">
        <v>339</v>
      </c>
      <c r="AM876">
        <v>1</v>
      </c>
      <c r="AN876">
        <v>1</v>
      </c>
      <c r="AO876">
        <v>14899</v>
      </c>
      <c r="AQ876">
        <v>124468</v>
      </c>
      <c r="AR876">
        <v>53920001</v>
      </c>
      <c r="AS876">
        <v>9000000</v>
      </c>
      <c r="AT876" t="s">
        <v>40</v>
      </c>
      <c r="AW876" t="s">
        <v>343</v>
      </c>
      <c r="BY876" t="s">
        <v>342</v>
      </c>
      <c r="EQ876">
        <v>243396</v>
      </c>
      <c r="ER876" t="s">
        <v>3169</v>
      </c>
      <c r="EV876">
        <v>17285768</v>
      </c>
      <c r="EW876">
        <v>928</v>
      </c>
      <c r="EX876">
        <v>220325</v>
      </c>
      <c r="EY876" t="s">
        <v>4685</v>
      </c>
      <c r="EZ876">
        <v>1</v>
      </c>
      <c r="FC876">
        <v>95385</v>
      </c>
      <c r="FD876" t="s">
        <v>3531</v>
      </c>
    </row>
    <row r="877" spans="1:160" x14ac:dyDescent="0.3">
      <c r="A877" t="str">
        <f>VLOOKUP(B877,Table2[],3,FALSE)</f>
        <v>Digital</v>
      </c>
      <c r="B877" t="str">
        <f>IF(OR(ISNUMBER(FIND("QVC",Z877)),ISNUMBER(FIND("QVC",AL877))),"QVC",IF(OR(ISNUMBER(FIND("NCO",H877)),ISNUMBER(FIND("NCO",Y877))), "NCO", IF(AL877="consumer","PMD.com",VLOOKUP(LEFT(H877,2),Tables!$E$1:$F$11,2,FALSE))))</f>
        <v>PMD.com</v>
      </c>
      <c r="C877">
        <f t="shared" si="40"/>
        <v>5341</v>
      </c>
      <c r="D877">
        <f t="shared" si="41"/>
        <v>1</v>
      </c>
      <c r="E877" t="str">
        <f t="shared" ca="1" si="39"/>
        <v>shifted orders shipped</v>
      </c>
      <c r="F877" t="s">
        <v>3539</v>
      </c>
      <c r="G877" t="s">
        <v>335</v>
      </c>
      <c r="H877" t="s">
        <v>3168</v>
      </c>
      <c r="I877" s="6">
        <v>44011.415081018517</v>
      </c>
      <c r="J877" t="s">
        <v>16</v>
      </c>
      <c r="K877" s="6">
        <v>44013.287418981483</v>
      </c>
      <c r="M877" t="s">
        <v>4681</v>
      </c>
      <c r="N877" t="s">
        <v>4682</v>
      </c>
      <c r="Q877" t="s">
        <v>852</v>
      </c>
      <c r="R877" t="s">
        <v>402</v>
      </c>
      <c r="S877" t="s">
        <v>4683</v>
      </c>
      <c r="T877" t="s">
        <v>338</v>
      </c>
      <c r="U877" t="s">
        <v>530</v>
      </c>
      <c r="W877" t="s">
        <v>4684</v>
      </c>
      <c r="Z877" t="s">
        <v>4681</v>
      </c>
      <c r="AA877" t="s">
        <v>4682</v>
      </c>
      <c r="AD877" t="s">
        <v>852</v>
      </c>
      <c r="AE877" t="s">
        <v>402</v>
      </c>
      <c r="AF877" t="s">
        <v>4683</v>
      </c>
      <c r="AG877" t="s">
        <v>338</v>
      </c>
      <c r="AH877" t="s">
        <v>530</v>
      </c>
      <c r="AJ877" t="s">
        <v>4684</v>
      </c>
      <c r="AL877" t="s">
        <v>339</v>
      </c>
      <c r="AM877">
        <v>1</v>
      </c>
      <c r="AN877">
        <v>1</v>
      </c>
      <c r="AO877">
        <v>15156</v>
      </c>
      <c r="AQ877">
        <v>124187</v>
      </c>
      <c r="AR877">
        <v>5341</v>
      </c>
      <c r="AS877" t="s">
        <v>1851</v>
      </c>
      <c r="AT877" t="s">
        <v>82</v>
      </c>
      <c r="AW877" t="s">
        <v>340</v>
      </c>
      <c r="AX877" t="s">
        <v>340</v>
      </c>
      <c r="AY877" t="s">
        <v>345</v>
      </c>
      <c r="AZ877" t="s">
        <v>346</v>
      </c>
      <c r="BY877" t="s">
        <v>342</v>
      </c>
      <c r="EQ877">
        <v>243643</v>
      </c>
      <c r="ER877" t="s">
        <v>3169</v>
      </c>
      <c r="EV877">
        <v>17285768</v>
      </c>
      <c r="EW877">
        <v>928</v>
      </c>
      <c r="EX877">
        <v>220325</v>
      </c>
      <c r="EY877" t="s">
        <v>4685</v>
      </c>
      <c r="EZ877">
        <v>1</v>
      </c>
      <c r="FC877">
        <v>95009</v>
      </c>
      <c r="FD877" t="s">
        <v>1169</v>
      </c>
    </row>
    <row r="878" spans="1:160" x14ac:dyDescent="0.3">
      <c r="A878" t="str">
        <f>VLOOKUP(B878,Table2[],3,FALSE)</f>
        <v>Digital</v>
      </c>
      <c r="B878" t="str">
        <f>IF(OR(ISNUMBER(FIND("QVC",Z878)),ISNUMBER(FIND("QVC",AL878))),"QVC",IF(OR(ISNUMBER(FIND("NCO",H878)),ISNUMBER(FIND("NCO",Y878))), "NCO", IF(AL878="consumer","PMD.com",VLOOKUP(LEFT(H878,2),Tables!$E$1:$F$11,2,FALSE))))</f>
        <v>PMD.com</v>
      </c>
      <c r="C878">
        <f t="shared" si="40"/>
        <v>52430001</v>
      </c>
      <c r="D878">
        <f t="shared" si="41"/>
        <v>1</v>
      </c>
      <c r="E878" t="str">
        <f t="shared" ca="1" si="39"/>
        <v>shifted orders shipped</v>
      </c>
      <c r="F878" t="s">
        <v>3539</v>
      </c>
      <c r="G878" t="s">
        <v>335</v>
      </c>
      <c r="H878" t="s">
        <v>3168</v>
      </c>
      <c r="I878" s="6">
        <v>44011.415081018517</v>
      </c>
      <c r="J878" t="s">
        <v>16</v>
      </c>
      <c r="K878" s="6">
        <v>44013.287418981483</v>
      </c>
      <c r="M878" t="s">
        <v>4681</v>
      </c>
      <c r="N878" t="s">
        <v>4682</v>
      </c>
      <c r="Q878" t="s">
        <v>852</v>
      </c>
      <c r="R878" t="s">
        <v>402</v>
      </c>
      <c r="S878" t="s">
        <v>4683</v>
      </c>
      <c r="T878" t="s">
        <v>338</v>
      </c>
      <c r="U878" t="s">
        <v>530</v>
      </c>
      <c r="W878" t="s">
        <v>4684</v>
      </c>
      <c r="Z878" t="s">
        <v>4681</v>
      </c>
      <c r="AA878" t="s">
        <v>4682</v>
      </c>
      <c r="AD878" t="s">
        <v>852</v>
      </c>
      <c r="AE878" t="s">
        <v>402</v>
      </c>
      <c r="AF878" t="s">
        <v>4683</v>
      </c>
      <c r="AG878" t="s">
        <v>338</v>
      </c>
      <c r="AH878" t="s">
        <v>530</v>
      </c>
      <c r="AJ878" t="s">
        <v>4684</v>
      </c>
      <c r="AL878" t="s">
        <v>339</v>
      </c>
      <c r="AM878">
        <v>1</v>
      </c>
      <c r="AN878">
        <v>1</v>
      </c>
      <c r="AO878">
        <v>12063</v>
      </c>
      <c r="AQ878">
        <v>127155</v>
      </c>
      <c r="AR878">
        <v>52430001</v>
      </c>
      <c r="AS878" t="s">
        <v>927</v>
      </c>
      <c r="AT878" t="s">
        <v>75</v>
      </c>
      <c r="AW878" t="s">
        <v>340</v>
      </c>
      <c r="AX878" t="s">
        <v>340</v>
      </c>
      <c r="AY878" t="s">
        <v>357</v>
      </c>
      <c r="AZ878" t="s">
        <v>363</v>
      </c>
      <c r="BY878" t="s">
        <v>342</v>
      </c>
      <c r="EQ878">
        <v>249990</v>
      </c>
      <c r="ER878" t="s">
        <v>3169</v>
      </c>
      <c r="EV878">
        <v>17285768</v>
      </c>
      <c r="EW878">
        <v>928</v>
      </c>
      <c r="EX878">
        <v>220325</v>
      </c>
      <c r="EY878" t="s">
        <v>4685</v>
      </c>
      <c r="EZ878">
        <v>1</v>
      </c>
      <c r="FC878">
        <v>95385</v>
      </c>
      <c r="FD878" t="s">
        <v>3531</v>
      </c>
    </row>
    <row r="879" spans="1:160" x14ac:dyDescent="0.3">
      <c r="A879" t="str">
        <f>VLOOKUP(B879,Table2[],3,FALSE)</f>
        <v>Digital</v>
      </c>
      <c r="B879" t="str">
        <f>IF(OR(ISNUMBER(FIND("QVC",Z879)),ISNUMBER(FIND("QVC",AL879))),"QVC",IF(OR(ISNUMBER(FIND("NCO",H879)),ISNUMBER(FIND("NCO",Y879))), "NCO", IF(AL879="consumer","PMD.com",VLOOKUP(LEFT(H879,2),Tables!$E$1:$F$11,2,FALSE))))</f>
        <v>PMD.com</v>
      </c>
      <c r="C879">
        <f t="shared" si="40"/>
        <v>51080001</v>
      </c>
      <c r="D879">
        <f t="shared" si="41"/>
        <v>1</v>
      </c>
      <c r="E879" t="str">
        <f t="shared" ca="1" si="39"/>
        <v>shifted orders shipped</v>
      </c>
      <c r="F879" t="s">
        <v>3539</v>
      </c>
      <c r="G879" t="s">
        <v>335</v>
      </c>
      <c r="H879" t="s">
        <v>3168</v>
      </c>
      <c r="I879" s="6">
        <v>44011.415081018517</v>
      </c>
      <c r="J879" t="s">
        <v>16</v>
      </c>
      <c r="K879" s="6">
        <v>44013.287418981483</v>
      </c>
      <c r="M879" t="s">
        <v>4681</v>
      </c>
      <c r="N879" t="s">
        <v>4682</v>
      </c>
      <c r="Q879" t="s">
        <v>852</v>
      </c>
      <c r="R879" t="s">
        <v>402</v>
      </c>
      <c r="S879" t="s">
        <v>4683</v>
      </c>
      <c r="T879" t="s">
        <v>338</v>
      </c>
      <c r="U879" t="s">
        <v>530</v>
      </c>
      <c r="W879" t="s">
        <v>4684</v>
      </c>
      <c r="Z879" t="s">
        <v>4681</v>
      </c>
      <c r="AA879" t="s">
        <v>4682</v>
      </c>
      <c r="AD879" t="s">
        <v>852</v>
      </c>
      <c r="AE879" t="s">
        <v>402</v>
      </c>
      <c r="AF879" t="s">
        <v>4683</v>
      </c>
      <c r="AG879" t="s">
        <v>338</v>
      </c>
      <c r="AH879" t="s">
        <v>530</v>
      </c>
      <c r="AJ879" t="s">
        <v>4684</v>
      </c>
      <c r="AL879" t="s">
        <v>339</v>
      </c>
      <c r="AM879">
        <v>1</v>
      </c>
      <c r="AN879">
        <v>1</v>
      </c>
      <c r="AO879">
        <v>19656</v>
      </c>
      <c r="AQ879">
        <v>124645</v>
      </c>
      <c r="AR879">
        <v>51080001</v>
      </c>
      <c r="AS879" t="s">
        <v>988</v>
      </c>
      <c r="AT879" t="s">
        <v>57</v>
      </c>
      <c r="AW879" t="s">
        <v>343</v>
      </c>
      <c r="BY879" t="s">
        <v>342</v>
      </c>
      <c r="EQ879">
        <v>251119</v>
      </c>
      <c r="ER879" t="s">
        <v>3169</v>
      </c>
      <c r="EV879">
        <v>17285768</v>
      </c>
      <c r="EW879">
        <v>928</v>
      </c>
      <c r="EX879">
        <v>220325</v>
      </c>
      <c r="EY879" t="s">
        <v>4685</v>
      </c>
      <c r="EZ879">
        <v>1</v>
      </c>
      <c r="FC879">
        <v>51080001</v>
      </c>
      <c r="FD879" t="s">
        <v>57</v>
      </c>
    </row>
    <row r="880" spans="1:160" x14ac:dyDescent="0.3">
      <c r="A880" t="str">
        <f>VLOOKUP(B880,Table2[],3,FALSE)</f>
        <v>Digital</v>
      </c>
      <c r="B880" t="str">
        <f>IF(OR(ISNUMBER(FIND("QVC",Z880)),ISNUMBER(FIND("QVC",AL880))),"QVC",IF(OR(ISNUMBER(FIND("NCO",H880)),ISNUMBER(FIND("NCO",Y880))), "NCO", IF(AL880="consumer","PMD.com",VLOOKUP(LEFT(H880,2),Tables!$E$1:$F$11,2,FALSE))))</f>
        <v>PMD.com</v>
      </c>
      <c r="C880">
        <f t="shared" si="40"/>
        <v>5341030</v>
      </c>
      <c r="D880">
        <f t="shared" si="41"/>
        <v>1</v>
      </c>
      <c r="E880" t="str">
        <f t="shared" ca="1" si="39"/>
        <v>shifted orders shipped</v>
      </c>
      <c r="F880" t="s">
        <v>3539</v>
      </c>
      <c r="G880" t="s">
        <v>335</v>
      </c>
      <c r="H880" t="s">
        <v>3168</v>
      </c>
      <c r="I880" s="6">
        <v>44011.415081018517</v>
      </c>
      <c r="J880" t="s">
        <v>16</v>
      </c>
      <c r="K880" s="6">
        <v>44013.287418981483</v>
      </c>
      <c r="M880" t="s">
        <v>4681</v>
      </c>
      <c r="N880" t="s">
        <v>4682</v>
      </c>
      <c r="Q880" t="s">
        <v>852</v>
      </c>
      <c r="R880" t="s">
        <v>402</v>
      </c>
      <c r="S880" t="s">
        <v>4683</v>
      </c>
      <c r="T880" t="s">
        <v>338</v>
      </c>
      <c r="U880" t="s">
        <v>530</v>
      </c>
      <c r="W880" t="s">
        <v>4684</v>
      </c>
      <c r="Z880" t="s">
        <v>4681</v>
      </c>
      <c r="AA880" t="s">
        <v>4682</v>
      </c>
      <c r="AD880" t="s">
        <v>852</v>
      </c>
      <c r="AE880" t="s">
        <v>402</v>
      </c>
      <c r="AF880" t="s">
        <v>4683</v>
      </c>
      <c r="AG880" t="s">
        <v>338</v>
      </c>
      <c r="AH880" t="s">
        <v>530</v>
      </c>
      <c r="AJ880" t="s">
        <v>4684</v>
      </c>
      <c r="AL880" t="s">
        <v>339</v>
      </c>
      <c r="AM880">
        <v>1</v>
      </c>
      <c r="AN880">
        <v>1</v>
      </c>
      <c r="AO880">
        <v>12859</v>
      </c>
      <c r="AQ880">
        <v>124642</v>
      </c>
      <c r="AR880">
        <v>5341030</v>
      </c>
      <c r="AS880" t="s">
        <v>925</v>
      </c>
      <c r="AT880" t="s">
        <v>926</v>
      </c>
      <c r="AW880" t="s">
        <v>366</v>
      </c>
      <c r="AX880" t="s">
        <v>366</v>
      </c>
      <c r="AY880" t="s">
        <v>345</v>
      </c>
      <c r="AZ880" t="s">
        <v>346</v>
      </c>
      <c r="BY880" t="s">
        <v>342</v>
      </c>
      <c r="EQ880">
        <v>243275</v>
      </c>
      <c r="ER880" t="s">
        <v>3169</v>
      </c>
      <c r="EV880">
        <v>17285768</v>
      </c>
      <c r="EW880">
        <v>928</v>
      </c>
      <c r="EX880">
        <v>220325</v>
      </c>
      <c r="EY880" t="s">
        <v>4685</v>
      </c>
      <c r="EZ880">
        <v>1</v>
      </c>
      <c r="FC880">
        <v>95385</v>
      </c>
      <c r="FD880" t="s">
        <v>3531</v>
      </c>
    </row>
    <row r="881" spans="1:160" x14ac:dyDescent="0.3">
      <c r="A881" t="str">
        <f>VLOOKUP(B881,Table2[],3,FALSE)</f>
        <v>Digital</v>
      </c>
      <c r="B881" t="str">
        <f>IF(OR(ISNUMBER(FIND("QVC",Z881)),ISNUMBER(FIND("QVC",AL881))),"QVC",IF(OR(ISNUMBER(FIND("NCO",H881)),ISNUMBER(FIND("NCO",Y881))), "NCO", IF(AL881="consumer","PMD.com",VLOOKUP(LEFT(H881,2),Tables!$E$1:$F$11,2,FALSE))))</f>
        <v>PMD.com</v>
      </c>
      <c r="C881">
        <f t="shared" si="40"/>
        <v>51090030</v>
      </c>
      <c r="D881">
        <f t="shared" si="41"/>
        <v>1</v>
      </c>
      <c r="E881" t="str">
        <f t="shared" ca="1" si="39"/>
        <v>shifted orders shipped</v>
      </c>
      <c r="F881" t="s">
        <v>3539</v>
      </c>
      <c r="G881" t="s">
        <v>335</v>
      </c>
      <c r="H881" t="s">
        <v>3168</v>
      </c>
      <c r="I881" s="6">
        <v>44011.415081018517</v>
      </c>
      <c r="J881" t="s">
        <v>16</v>
      </c>
      <c r="K881" s="6">
        <v>44013.287418981483</v>
      </c>
      <c r="M881" t="s">
        <v>4681</v>
      </c>
      <c r="N881" t="s">
        <v>4682</v>
      </c>
      <c r="Q881" t="s">
        <v>852</v>
      </c>
      <c r="R881" t="s">
        <v>402</v>
      </c>
      <c r="S881" t="s">
        <v>4683</v>
      </c>
      <c r="T881" t="s">
        <v>338</v>
      </c>
      <c r="U881" t="s">
        <v>530</v>
      </c>
      <c r="W881" t="s">
        <v>4684</v>
      </c>
      <c r="Z881" t="s">
        <v>4681</v>
      </c>
      <c r="AA881" t="s">
        <v>4682</v>
      </c>
      <c r="AD881" t="s">
        <v>852</v>
      </c>
      <c r="AE881" t="s">
        <v>402</v>
      </c>
      <c r="AF881" t="s">
        <v>4683</v>
      </c>
      <c r="AG881" t="s">
        <v>338</v>
      </c>
      <c r="AH881" t="s">
        <v>530</v>
      </c>
      <c r="AJ881" t="s">
        <v>4684</v>
      </c>
      <c r="AL881" t="s">
        <v>339</v>
      </c>
      <c r="AM881">
        <v>1</v>
      </c>
      <c r="AN881">
        <v>1</v>
      </c>
      <c r="AO881">
        <v>6688</v>
      </c>
      <c r="AQ881">
        <v>125960</v>
      </c>
      <c r="AR881">
        <v>51090030</v>
      </c>
      <c r="AS881" t="s">
        <v>3043</v>
      </c>
      <c r="AT881" t="s">
        <v>628</v>
      </c>
      <c r="AW881" t="s">
        <v>343</v>
      </c>
      <c r="BY881" t="s">
        <v>342</v>
      </c>
      <c r="BZ881" t="b">
        <v>0</v>
      </c>
      <c r="EQ881">
        <v>243047</v>
      </c>
      <c r="ER881" t="s">
        <v>3169</v>
      </c>
      <c r="EV881">
        <v>17285768</v>
      </c>
      <c r="EW881">
        <v>928</v>
      </c>
      <c r="EX881">
        <v>220325</v>
      </c>
      <c r="EY881" t="s">
        <v>4685</v>
      </c>
      <c r="EZ881">
        <v>1</v>
      </c>
      <c r="FC881">
        <v>95385</v>
      </c>
      <c r="FD881" t="s">
        <v>3531</v>
      </c>
    </row>
    <row r="882" spans="1:160" x14ac:dyDescent="0.3">
      <c r="A882" t="str">
        <f>VLOOKUP(B882,Table2[],3,FALSE)</f>
        <v>Digital</v>
      </c>
      <c r="B882" t="str">
        <f>IF(OR(ISNUMBER(FIND("QVC",Z882)),ISNUMBER(FIND("QVC",AL882))),"QVC",IF(OR(ISNUMBER(FIND("NCO",H882)),ISNUMBER(FIND("NCO",Y882))), "NCO", IF(AL882="consumer","PMD.com",VLOOKUP(LEFT(H882,2),Tables!$E$1:$F$11,2,FALSE))))</f>
        <v>PMD.com</v>
      </c>
      <c r="C882">
        <f t="shared" si="40"/>
        <v>53450001</v>
      </c>
      <c r="D882">
        <f t="shared" si="41"/>
        <v>1</v>
      </c>
      <c r="E882" t="str">
        <f t="shared" ca="1" si="39"/>
        <v>shifted orders shipped</v>
      </c>
      <c r="F882" t="s">
        <v>3539</v>
      </c>
      <c r="G882" t="s">
        <v>335</v>
      </c>
      <c r="H882" t="s">
        <v>3168</v>
      </c>
      <c r="I882" s="6">
        <v>44011.415081018517</v>
      </c>
      <c r="J882" t="s">
        <v>16</v>
      </c>
      <c r="K882" s="6">
        <v>44013.287418981483</v>
      </c>
      <c r="M882" t="s">
        <v>4681</v>
      </c>
      <c r="N882" t="s">
        <v>4682</v>
      </c>
      <c r="Q882" t="s">
        <v>852</v>
      </c>
      <c r="R882" t="s">
        <v>402</v>
      </c>
      <c r="S882" t="s">
        <v>4683</v>
      </c>
      <c r="T882" t="s">
        <v>338</v>
      </c>
      <c r="U882" t="s">
        <v>530</v>
      </c>
      <c r="W882" t="s">
        <v>4684</v>
      </c>
      <c r="Z882" t="s">
        <v>4681</v>
      </c>
      <c r="AA882" t="s">
        <v>4682</v>
      </c>
      <c r="AD882" t="s">
        <v>852</v>
      </c>
      <c r="AE882" t="s">
        <v>402</v>
      </c>
      <c r="AF882" t="s">
        <v>4683</v>
      </c>
      <c r="AG882" t="s">
        <v>338</v>
      </c>
      <c r="AH882" t="s">
        <v>530</v>
      </c>
      <c r="AJ882" t="s">
        <v>4684</v>
      </c>
      <c r="AL882" t="s">
        <v>339</v>
      </c>
      <c r="AM882">
        <v>1</v>
      </c>
      <c r="AN882">
        <v>1</v>
      </c>
      <c r="AO882">
        <v>6117</v>
      </c>
      <c r="AQ882">
        <v>124723</v>
      </c>
      <c r="AR882">
        <v>53450001</v>
      </c>
      <c r="AS882" t="s">
        <v>89</v>
      </c>
      <c r="AT882" t="s">
        <v>144</v>
      </c>
      <c r="AW882" t="s">
        <v>340</v>
      </c>
      <c r="AX882" t="s">
        <v>340</v>
      </c>
      <c r="AY882" t="s">
        <v>345</v>
      </c>
      <c r="AZ882">
        <v>0</v>
      </c>
      <c r="EQ882">
        <v>252730</v>
      </c>
      <c r="ER882" t="s">
        <v>3169</v>
      </c>
      <c r="EV882">
        <v>17285768</v>
      </c>
      <c r="EW882">
        <v>928</v>
      </c>
      <c r="EX882">
        <v>220325</v>
      </c>
      <c r="EY882" t="s">
        <v>4685</v>
      </c>
      <c r="EZ882">
        <v>1</v>
      </c>
      <c r="FC882">
        <v>53450001</v>
      </c>
      <c r="FD882" t="s">
        <v>144</v>
      </c>
    </row>
    <row r="883" spans="1:160" x14ac:dyDescent="0.3">
      <c r="A883" t="str">
        <f>VLOOKUP(B883,Table2[],3,FALSE)</f>
        <v>Digital</v>
      </c>
      <c r="B883" t="str">
        <f>IF(OR(ISNUMBER(FIND("QVC",Z883)),ISNUMBER(FIND("QVC",AL883))),"QVC",IF(OR(ISNUMBER(FIND("NCO",H883)),ISNUMBER(FIND("NCO",Y883))), "NCO", IF(AL883="consumer","PMD.com",VLOOKUP(LEFT(H883,2),Tables!$E$1:$F$11,2,FALSE))))</f>
        <v>PMD.com</v>
      </c>
      <c r="C883">
        <f t="shared" si="40"/>
        <v>53710001</v>
      </c>
      <c r="D883">
        <f t="shared" si="41"/>
        <v>1</v>
      </c>
      <c r="E883" t="str">
        <f t="shared" ca="1" si="39"/>
        <v>shifted orders shipped</v>
      </c>
      <c r="F883" t="s">
        <v>3539</v>
      </c>
      <c r="G883" t="s">
        <v>335</v>
      </c>
      <c r="H883" t="s">
        <v>3290</v>
      </c>
      <c r="I883" s="6">
        <v>44011.477708333332</v>
      </c>
      <c r="J883" t="s">
        <v>16</v>
      </c>
      <c r="K883" s="6">
        <v>44013.287511574075</v>
      </c>
      <c r="M883" t="s">
        <v>4686</v>
      </c>
      <c r="N883" t="s">
        <v>4687</v>
      </c>
      <c r="Q883" t="s">
        <v>692</v>
      </c>
      <c r="R883" t="s">
        <v>465</v>
      </c>
      <c r="S883" t="s">
        <v>4688</v>
      </c>
      <c r="T883" t="s">
        <v>338</v>
      </c>
      <c r="U883" t="s">
        <v>530</v>
      </c>
      <c r="W883" t="s">
        <v>4689</v>
      </c>
      <c r="Z883" t="s">
        <v>4686</v>
      </c>
      <c r="AA883" t="s">
        <v>4687</v>
      </c>
      <c r="AD883" t="s">
        <v>692</v>
      </c>
      <c r="AE883" t="s">
        <v>465</v>
      </c>
      <c r="AF883" t="s">
        <v>4688</v>
      </c>
      <c r="AG883" t="s">
        <v>338</v>
      </c>
      <c r="AH883" t="s">
        <v>530</v>
      </c>
      <c r="AJ883" t="s">
        <v>4689</v>
      </c>
      <c r="AL883" t="s">
        <v>339</v>
      </c>
      <c r="AM883">
        <v>1</v>
      </c>
      <c r="AN883">
        <v>1</v>
      </c>
      <c r="AO883">
        <v>4902</v>
      </c>
      <c r="AQ883">
        <v>124454</v>
      </c>
      <c r="AR883">
        <v>53710001</v>
      </c>
      <c r="AS883" t="s">
        <v>1873</v>
      </c>
      <c r="AT883" t="s">
        <v>66</v>
      </c>
      <c r="AW883" t="s">
        <v>343</v>
      </c>
      <c r="EQ883">
        <v>248267</v>
      </c>
      <c r="ER883" t="s">
        <v>3291</v>
      </c>
      <c r="EV883">
        <v>17285832</v>
      </c>
      <c r="EW883">
        <v>928</v>
      </c>
      <c r="EX883">
        <v>220387</v>
      </c>
      <c r="EY883">
        <v>9.2748999964335493E+25</v>
      </c>
      <c r="EZ883">
        <v>1</v>
      </c>
      <c r="FC883">
        <v>53710001</v>
      </c>
      <c r="FD883" t="s">
        <v>66</v>
      </c>
    </row>
    <row r="884" spans="1:160" x14ac:dyDescent="0.3">
      <c r="A884" t="str">
        <f>VLOOKUP(B884,Table2[],3,FALSE)</f>
        <v>Digital</v>
      </c>
      <c r="B884" t="str">
        <f>IF(OR(ISNUMBER(FIND("QVC",Z884)),ISNUMBER(FIND("QVC",AL884))),"QVC",IF(OR(ISNUMBER(FIND("NCO",H884)),ISNUMBER(FIND("NCO",Y884))), "NCO", IF(AL884="consumer","PMD.com",VLOOKUP(LEFT(H884,2),Tables!$E$1:$F$11,2,FALSE))))</f>
        <v>PMD.com</v>
      </c>
      <c r="C884">
        <f t="shared" si="40"/>
        <v>5354</v>
      </c>
      <c r="D884">
        <f t="shared" si="41"/>
        <v>1</v>
      </c>
      <c r="E884" t="str">
        <f t="shared" ca="1" si="39"/>
        <v>shifted orders shipped</v>
      </c>
      <c r="F884" t="s">
        <v>3539</v>
      </c>
      <c r="G884" t="s">
        <v>335</v>
      </c>
      <c r="H884" t="s">
        <v>3398</v>
      </c>
      <c r="I884" s="6">
        <v>44011.54415509259</v>
      </c>
      <c r="J884" t="s">
        <v>16</v>
      </c>
      <c r="K884" s="6">
        <v>44013.287673611114</v>
      </c>
      <c r="M884" t="s">
        <v>4690</v>
      </c>
      <c r="N884" t="s">
        <v>4691</v>
      </c>
      <c r="Q884" t="s">
        <v>735</v>
      </c>
      <c r="R884" t="s">
        <v>381</v>
      </c>
      <c r="S884" t="s">
        <v>4692</v>
      </c>
      <c r="T884" t="s">
        <v>338</v>
      </c>
      <c r="U884" t="s">
        <v>530</v>
      </c>
      <c r="W884" t="s">
        <v>4693</v>
      </c>
      <c r="Z884" t="s">
        <v>4690</v>
      </c>
      <c r="AA884" t="s">
        <v>4691</v>
      </c>
      <c r="AD884" t="s">
        <v>735</v>
      </c>
      <c r="AE884" t="s">
        <v>381</v>
      </c>
      <c r="AF884" t="s">
        <v>4692</v>
      </c>
      <c r="AG884" t="s">
        <v>338</v>
      </c>
      <c r="AH884" t="s">
        <v>530</v>
      </c>
      <c r="AJ884" t="s">
        <v>4693</v>
      </c>
      <c r="AL884" t="s">
        <v>339</v>
      </c>
      <c r="AM884">
        <v>1</v>
      </c>
      <c r="AN884">
        <v>1</v>
      </c>
      <c r="AO884">
        <v>5214</v>
      </c>
      <c r="AQ884">
        <v>124518</v>
      </c>
      <c r="AR884">
        <v>5354</v>
      </c>
      <c r="AS884" t="s">
        <v>1753</v>
      </c>
      <c r="AT884" t="s">
        <v>103</v>
      </c>
      <c r="AW884" t="s">
        <v>340</v>
      </c>
      <c r="AX884" t="s">
        <v>340</v>
      </c>
      <c r="AY884" t="s">
        <v>351</v>
      </c>
      <c r="AZ884" t="s">
        <v>415</v>
      </c>
      <c r="BY884" t="s">
        <v>342</v>
      </c>
      <c r="EQ884">
        <v>249176</v>
      </c>
      <c r="ER884" t="s">
        <v>3399</v>
      </c>
      <c r="EV884">
        <v>17285887</v>
      </c>
      <c r="EW884">
        <v>928</v>
      </c>
      <c r="EX884">
        <v>220441</v>
      </c>
      <c r="EY884">
        <v>9.2748999964335493E+25</v>
      </c>
      <c r="EZ884">
        <v>1</v>
      </c>
      <c r="FC884">
        <v>5354</v>
      </c>
      <c r="FD884" t="s">
        <v>103</v>
      </c>
    </row>
    <row r="885" spans="1:160" x14ac:dyDescent="0.3">
      <c r="A885" t="str">
        <f>VLOOKUP(B885,Table2[],3,FALSE)</f>
        <v>Digital</v>
      </c>
      <c r="B885" t="str">
        <f>IF(OR(ISNUMBER(FIND("QVC",Z885)),ISNUMBER(FIND("QVC",AL885))),"QVC",IF(OR(ISNUMBER(FIND("NCO",H885)),ISNUMBER(FIND("NCO",Y885))), "NCO", IF(AL885="consumer","PMD.com",VLOOKUP(LEFT(H885,2),Tables!$E$1:$F$11,2,FALSE))))</f>
        <v>PMD.com</v>
      </c>
      <c r="C885">
        <f t="shared" si="40"/>
        <v>51090061</v>
      </c>
      <c r="D885">
        <f t="shared" si="41"/>
        <v>1</v>
      </c>
      <c r="E885" t="str">
        <f t="shared" ca="1" si="39"/>
        <v>shifted orders shipped</v>
      </c>
      <c r="F885" t="s">
        <v>3539</v>
      </c>
      <c r="G885" t="s">
        <v>335</v>
      </c>
      <c r="H885" t="s">
        <v>2520</v>
      </c>
      <c r="I885" s="6">
        <v>44008.565011574072</v>
      </c>
      <c r="J885" t="s">
        <v>16</v>
      </c>
      <c r="K885" s="6">
        <v>44013.287685185183</v>
      </c>
      <c r="M885" t="s">
        <v>4694</v>
      </c>
      <c r="N885" t="s">
        <v>4695</v>
      </c>
      <c r="Q885" t="s">
        <v>4696</v>
      </c>
      <c r="R885" t="s">
        <v>378</v>
      </c>
      <c r="S885">
        <v>49667</v>
      </c>
      <c r="T885" t="s">
        <v>338</v>
      </c>
      <c r="U885" t="s">
        <v>530</v>
      </c>
      <c r="W885" t="s">
        <v>4697</v>
      </c>
      <c r="Z885" t="s">
        <v>4694</v>
      </c>
      <c r="AA885" t="s">
        <v>4695</v>
      </c>
      <c r="AD885" t="s">
        <v>4696</v>
      </c>
      <c r="AE885" t="s">
        <v>378</v>
      </c>
      <c r="AF885">
        <v>49667</v>
      </c>
      <c r="AG885" t="s">
        <v>338</v>
      </c>
      <c r="AH885" t="s">
        <v>530</v>
      </c>
      <c r="AJ885" t="s">
        <v>4697</v>
      </c>
      <c r="AL885" t="s">
        <v>339</v>
      </c>
      <c r="AM885">
        <v>1</v>
      </c>
      <c r="AN885">
        <v>1</v>
      </c>
      <c r="AO885">
        <v>8078</v>
      </c>
      <c r="AQ885">
        <v>124010</v>
      </c>
      <c r="AR885">
        <v>51090061</v>
      </c>
      <c r="AS885" t="s">
        <v>2383</v>
      </c>
      <c r="AT885" t="s">
        <v>122</v>
      </c>
      <c r="AW885" t="s">
        <v>340</v>
      </c>
      <c r="AX885" t="s">
        <v>340</v>
      </c>
      <c r="AY885" t="s">
        <v>357</v>
      </c>
      <c r="AZ885" t="s">
        <v>363</v>
      </c>
      <c r="BY885" t="s">
        <v>342</v>
      </c>
      <c r="EQ885">
        <v>252776</v>
      </c>
      <c r="ER885" t="s">
        <v>2521</v>
      </c>
      <c r="EV885">
        <v>17284554</v>
      </c>
      <c r="EW885">
        <v>928</v>
      </c>
      <c r="EX885">
        <v>219034</v>
      </c>
      <c r="EY885" t="s">
        <v>4698</v>
      </c>
      <c r="EZ885">
        <v>1</v>
      </c>
      <c r="FC885">
        <v>51090061</v>
      </c>
      <c r="FD885" t="s">
        <v>122</v>
      </c>
    </row>
    <row r="886" spans="1:160" x14ac:dyDescent="0.3">
      <c r="A886" t="str">
        <f>VLOOKUP(B886,Table2[],3,FALSE)</f>
        <v>Digital</v>
      </c>
      <c r="B886" t="str">
        <f>IF(OR(ISNUMBER(FIND("QVC",Z886)),ISNUMBER(FIND("QVC",AL886))),"QVC",IF(OR(ISNUMBER(FIND("NCO",H886)),ISNUMBER(FIND("NCO",Y886))), "NCO", IF(AL886="consumer","PMD.com",VLOOKUP(LEFT(H886,2),Tables!$E$1:$F$11,2,FALSE))))</f>
        <v>PMD.com</v>
      </c>
      <c r="C886">
        <f t="shared" si="40"/>
        <v>52240001</v>
      </c>
      <c r="D886">
        <f t="shared" si="41"/>
        <v>1</v>
      </c>
      <c r="E886" t="str">
        <f t="shared" ca="1" si="39"/>
        <v>shifted orders shipped</v>
      </c>
      <c r="F886" t="s">
        <v>3539</v>
      </c>
      <c r="G886" t="s">
        <v>335</v>
      </c>
      <c r="H886" t="s">
        <v>2520</v>
      </c>
      <c r="I886" s="6">
        <v>44008.565011574072</v>
      </c>
      <c r="J886" t="s">
        <v>16</v>
      </c>
      <c r="K886" s="6">
        <v>44013.287685185183</v>
      </c>
      <c r="M886" t="s">
        <v>4694</v>
      </c>
      <c r="N886" t="s">
        <v>4695</v>
      </c>
      <c r="Q886" t="s">
        <v>4696</v>
      </c>
      <c r="R886" t="s">
        <v>378</v>
      </c>
      <c r="S886">
        <v>49667</v>
      </c>
      <c r="T886" t="s">
        <v>338</v>
      </c>
      <c r="U886" t="s">
        <v>530</v>
      </c>
      <c r="W886" t="s">
        <v>4697</v>
      </c>
      <c r="Z886" t="s">
        <v>4694</v>
      </c>
      <c r="AA886" t="s">
        <v>4695</v>
      </c>
      <c r="AD886" t="s">
        <v>4696</v>
      </c>
      <c r="AE886" t="s">
        <v>378</v>
      </c>
      <c r="AF886">
        <v>49667</v>
      </c>
      <c r="AG886" t="s">
        <v>338</v>
      </c>
      <c r="AH886" t="s">
        <v>530</v>
      </c>
      <c r="AJ886" t="s">
        <v>4697</v>
      </c>
      <c r="AL886" t="s">
        <v>339</v>
      </c>
      <c r="AM886">
        <v>1</v>
      </c>
      <c r="AN886">
        <v>1</v>
      </c>
      <c r="AO886">
        <v>5995</v>
      </c>
      <c r="AQ886">
        <v>124435</v>
      </c>
      <c r="AR886">
        <v>52240001</v>
      </c>
      <c r="AS886" t="s">
        <v>2387</v>
      </c>
      <c r="AT886" t="s">
        <v>108</v>
      </c>
      <c r="AW886" t="s">
        <v>340</v>
      </c>
      <c r="AX886" t="s">
        <v>340</v>
      </c>
      <c r="AY886" t="s">
        <v>341</v>
      </c>
      <c r="AZ886">
        <v>0</v>
      </c>
      <c r="BY886" t="s">
        <v>342</v>
      </c>
      <c r="EQ886">
        <v>253361</v>
      </c>
      <c r="ER886" t="s">
        <v>2521</v>
      </c>
      <c r="EV886">
        <v>17284554</v>
      </c>
      <c r="EW886">
        <v>928</v>
      </c>
      <c r="EX886">
        <v>219034</v>
      </c>
      <c r="EY886" t="s">
        <v>4698</v>
      </c>
      <c r="EZ886">
        <v>1</v>
      </c>
      <c r="FC886">
        <v>52240001</v>
      </c>
      <c r="FD886" t="s">
        <v>108</v>
      </c>
    </row>
    <row r="887" spans="1:160" x14ac:dyDescent="0.3">
      <c r="A887" t="str">
        <f>VLOOKUP(B887,Table2[],3,FALSE)</f>
        <v>Digital</v>
      </c>
      <c r="B887" t="str">
        <f>IF(OR(ISNUMBER(FIND("QVC",Z887)),ISNUMBER(FIND("QVC",AL887))),"QVC",IF(OR(ISNUMBER(FIND("NCO",H887)),ISNUMBER(FIND("NCO",Y887))), "NCO", IF(AL887="consumer","PMD.com",VLOOKUP(LEFT(H887,2),Tables!$E$1:$F$11,2,FALSE))))</f>
        <v>PMD.com</v>
      </c>
      <c r="C887">
        <f t="shared" si="40"/>
        <v>51070001</v>
      </c>
      <c r="D887">
        <f t="shared" si="41"/>
        <v>1</v>
      </c>
      <c r="E887" t="str">
        <f t="shared" ca="1" si="39"/>
        <v>shifted orders shipped</v>
      </c>
      <c r="F887" t="s">
        <v>3539</v>
      </c>
      <c r="G887" t="s">
        <v>335</v>
      </c>
      <c r="H887" t="s">
        <v>2520</v>
      </c>
      <c r="I887" s="6">
        <v>44008.565011574072</v>
      </c>
      <c r="J887" t="s">
        <v>16</v>
      </c>
      <c r="K887" s="6">
        <v>44013.287685185183</v>
      </c>
      <c r="M887" t="s">
        <v>4694</v>
      </c>
      <c r="N887" t="s">
        <v>4695</v>
      </c>
      <c r="Q887" t="s">
        <v>4696</v>
      </c>
      <c r="R887" t="s">
        <v>378</v>
      </c>
      <c r="S887">
        <v>49667</v>
      </c>
      <c r="T887" t="s">
        <v>338</v>
      </c>
      <c r="U887" t="s">
        <v>530</v>
      </c>
      <c r="W887" t="s">
        <v>4697</v>
      </c>
      <c r="Z887" t="s">
        <v>4694</v>
      </c>
      <c r="AA887" t="s">
        <v>4695</v>
      </c>
      <c r="AD887" t="s">
        <v>4696</v>
      </c>
      <c r="AE887" t="s">
        <v>378</v>
      </c>
      <c r="AF887">
        <v>49667</v>
      </c>
      <c r="AG887" t="s">
        <v>338</v>
      </c>
      <c r="AH887" t="s">
        <v>530</v>
      </c>
      <c r="AJ887" t="s">
        <v>4697</v>
      </c>
      <c r="AL887" t="s">
        <v>339</v>
      </c>
      <c r="AM887">
        <v>1</v>
      </c>
      <c r="AN887">
        <v>1</v>
      </c>
      <c r="AO887">
        <v>10147</v>
      </c>
      <c r="AQ887">
        <v>124429</v>
      </c>
      <c r="AR887">
        <v>51070001</v>
      </c>
      <c r="AS887" t="s">
        <v>1886</v>
      </c>
      <c r="AT887" t="s">
        <v>45</v>
      </c>
      <c r="AW887" t="s">
        <v>343</v>
      </c>
      <c r="BY887" t="s">
        <v>342</v>
      </c>
      <c r="EQ887">
        <v>251956</v>
      </c>
      <c r="ER887" t="s">
        <v>2521</v>
      </c>
      <c r="EV887">
        <v>17284554</v>
      </c>
      <c r="EW887">
        <v>928</v>
      </c>
      <c r="EX887">
        <v>219034</v>
      </c>
      <c r="EY887" t="s">
        <v>4698</v>
      </c>
      <c r="EZ887">
        <v>1</v>
      </c>
      <c r="FC887">
        <v>51070001</v>
      </c>
      <c r="FD887" t="s">
        <v>45</v>
      </c>
    </row>
    <row r="888" spans="1:160" x14ac:dyDescent="0.3">
      <c r="A888" t="str">
        <f>VLOOKUP(B888,Table2[],3,FALSE)</f>
        <v>Digital</v>
      </c>
      <c r="B888" t="str">
        <f>IF(OR(ISNUMBER(FIND("QVC",Z888)),ISNUMBER(FIND("QVC",AL888))),"QVC",IF(OR(ISNUMBER(FIND("NCO",H888)),ISNUMBER(FIND("NCO",Y888))), "NCO", IF(AL888="consumer","PMD.com",VLOOKUP(LEFT(H888,2),Tables!$E$1:$F$11,2,FALSE))))</f>
        <v>PMD.com</v>
      </c>
      <c r="C888">
        <f t="shared" si="40"/>
        <v>535501</v>
      </c>
      <c r="D888">
        <f t="shared" si="41"/>
        <v>1</v>
      </c>
      <c r="E888" t="str">
        <f t="shared" ca="1" si="39"/>
        <v>shifted orders shipped</v>
      </c>
      <c r="F888" t="s">
        <v>3539</v>
      </c>
      <c r="G888" t="s">
        <v>335</v>
      </c>
      <c r="H888" t="s">
        <v>2520</v>
      </c>
      <c r="I888" s="6">
        <v>44008.565011574072</v>
      </c>
      <c r="J888" t="s">
        <v>16</v>
      </c>
      <c r="K888" s="6">
        <v>44013.287685185183</v>
      </c>
      <c r="M888" t="s">
        <v>4694</v>
      </c>
      <c r="N888" t="s">
        <v>4695</v>
      </c>
      <c r="Q888" t="s">
        <v>4696</v>
      </c>
      <c r="R888" t="s">
        <v>378</v>
      </c>
      <c r="S888">
        <v>49667</v>
      </c>
      <c r="T888" t="s">
        <v>338</v>
      </c>
      <c r="U888" t="s">
        <v>530</v>
      </c>
      <c r="W888" t="s">
        <v>4697</v>
      </c>
      <c r="Z888" t="s">
        <v>4694</v>
      </c>
      <c r="AA888" t="s">
        <v>4695</v>
      </c>
      <c r="AD888" t="s">
        <v>4696</v>
      </c>
      <c r="AE888" t="s">
        <v>378</v>
      </c>
      <c r="AF888">
        <v>49667</v>
      </c>
      <c r="AG888" t="s">
        <v>338</v>
      </c>
      <c r="AH888" t="s">
        <v>530</v>
      </c>
      <c r="AJ888" t="s">
        <v>4697</v>
      </c>
      <c r="AL888" t="s">
        <v>339</v>
      </c>
      <c r="AM888">
        <v>1</v>
      </c>
      <c r="AN888">
        <v>1</v>
      </c>
      <c r="AO888">
        <v>5715</v>
      </c>
      <c r="AQ888">
        <v>124621</v>
      </c>
      <c r="AR888">
        <v>535501</v>
      </c>
      <c r="AS888" t="s">
        <v>158</v>
      </c>
      <c r="AT888" t="s">
        <v>159</v>
      </c>
      <c r="AW888" t="s">
        <v>340</v>
      </c>
      <c r="AX888" t="s">
        <v>340</v>
      </c>
      <c r="AY888" t="s">
        <v>351</v>
      </c>
      <c r="AZ888" t="s">
        <v>441</v>
      </c>
      <c r="BY888" t="s">
        <v>342</v>
      </c>
      <c r="EQ888">
        <v>245276</v>
      </c>
      <c r="ER888" t="s">
        <v>2521</v>
      </c>
      <c r="EV888">
        <v>17284554</v>
      </c>
      <c r="EW888">
        <v>928</v>
      </c>
      <c r="EX888">
        <v>219034</v>
      </c>
      <c r="EY888" t="s">
        <v>4698</v>
      </c>
      <c r="EZ888">
        <v>1</v>
      </c>
      <c r="FC888">
        <v>535501</v>
      </c>
      <c r="FD888" t="s">
        <v>159</v>
      </c>
    </row>
    <row r="889" spans="1:160" x14ac:dyDescent="0.3">
      <c r="A889" t="str">
        <f>VLOOKUP(B889,Table2[],3,FALSE)</f>
        <v>Digital</v>
      </c>
      <c r="B889" t="str">
        <f>IF(OR(ISNUMBER(FIND("QVC",Z889)),ISNUMBER(FIND("QVC",AL889))),"QVC",IF(OR(ISNUMBER(FIND("NCO",H889)),ISNUMBER(FIND("NCO",Y889))), "NCO", IF(AL889="consumer","PMD.com",VLOOKUP(LEFT(H889,2),Tables!$E$1:$F$11,2,FALSE))))</f>
        <v>PMD.com</v>
      </c>
      <c r="C889">
        <f t="shared" si="40"/>
        <v>51010001</v>
      </c>
      <c r="D889">
        <f t="shared" si="41"/>
        <v>1</v>
      </c>
      <c r="E889" t="str">
        <f t="shared" ca="1" si="39"/>
        <v>shifted orders shipped</v>
      </c>
      <c r="F889" t="s">
        <v>3539</v>
      </c>
      <c r="G889" t="s">
        <v>335</v>
      </c>
      <c r="H889" t="s">
        <v>3284</v>
      </c>
      <c r="I889" s="6">
        <v>44011.477256944447</v>
      </c>
      <c r="J889" t="s">
        <v>16</v>
      </c>
      <c r="K889" s="6">
        <v>44013.287858796299</v>
      </c>
      <c r="M889" t="s">
        <v>4699</v>
      </c>
      <c r="N889" t="s">
        <v>4700</v>
      </c>
      <c r="Q889" t="s">
        <v>1749</v>
      </c>
      <c r="R889" t="s">
        <v>389</v>
      </c>
      <c r="S889">
        <v>11721</v>
      </c>
      <c r="T889" t="s">
        <v>338</v>
      </c>
      <c r="U889" t="s">
        <v>530</v>
      </c>
      <c r="W889" t="s">
        <v>4701</v>
      </c>
      <c r="Z889" t="s">
        <v>4699</v>
      </c>
      <c r="AA889" t="s">
        <v>4700</v>
      </c>
      <c r="AD889" t="s">
        <v>1749</v>
      </c>
      <c r="AE889" t="s">
        <v>389</v>
      </c>
      <c r="AF889">
        <v>11721</v>
      </c>
      <c r="AG889" t="s">
        <v>338</v>
      </c>
      <c r="AH889" t="s">
        <v>530</v>
      </c>
      <c r="AJ889" t="s">
        <v>4701</v>
      </c>
      <c r="AL889" t="s">
        <v>339</v>
      </c>
      <c r="AM889">
        <v>1</v>
      </c>
      <c r="AN889">
        <v>1</v>
      </c>
      <c r="AO889">
        <v>8743</v>
      </c>
      <c r="AQ889">
        <v>123868</v>
      </c>
      <c r="AR889">
        <v>51010001</v>
      </c>
      <c r="AS889" t="s">
        <v>48</v>
      </c>
      <c r="AT889" t="s">
        <v>49</v>
      </c>
      <c r="AW889" t="s">
        <v>340</v>
      </c>
      <c r="AX889" t="s">
        <v>340</v>
      </c>
      <c r="AY889" t="s">
        <v>357</v>
      </c>
      <c r="AZ889" t="s">
        <v>363</v>
      </c>
      <c r="BY889" t="s">
        <v>342</v>
      </c>
      <c r="EQ889">
        <v>251450</v>
      </c>
      <c r="ER889" t="s">
        <v>3285</v>
      </c>
      <c r="EV889">
        <v>17285829</v>
      </c>
      <c r="EW889">
        <v>928</v>
      </c>
      <c r="EX889">
        <v>220384</v>
      </c>
      <c r="EY889" t="s">
        <v>4702</v>
      </c>
      <c r="EZ889">
        <v>1</v>
      </c>
      <c r="FC889">
        <v>51010001</v>
      </c>
      <c r="FD889" t="s">
        <v>49</v>
      </c>
    </row>
    <row r="890" spans="1:160" x14ac:dyDescent="0.3">
      <c r="A890" t="str">
        <f>VLOOKUP(B890,Table2[],3,FALSE)</f>
        <v>Digital</v>
      </c>
      <c r="B890" t="str">
        <f>IF(OR(ISNUMBER(FIND("QVC",Z890)),ISNUMBER(FIND("QVC",AL890))),"QVC",IF(OR(ISNUMBER(FIND("NCO",H890)),ISNUMBER(FIND("NCO",Y890))), "NCO", IF(AL890="consumer","PMD.com",VLOOKUP(LEFT(H890,2),Tables!$E$1:$F$11,2,FALSE))))</f>
        <v>PMD.com</v>
      </c>
      <c r="C890">
        <f t="shared" si="40"/>
        <v>5341030</v>
      </c>
      <c r="D890">
        <f t="shared" si="41"/>
        <v>1</v>
      </c>
      <c r="E890" t="str">
        <f t="shared" ca="1" si="39"/>
        <v>shifted orders shipped</v>
      </c>
      <c r="F890" t="s">
        <v>3539</v>
      </c>
      <c r="G890" t="s">
        <v>335</v>
      </c>
      <c r="H890" t="s">
        <v>3284</v>
      </c>
      <c r="I890" s="6">
        <v>44011.477256944447</v>
      </c>
      <c r="J890" t="s">
        <v>16</v>
      </c>
      <c r="K890" s="6">
        <v>44013.287858796299</v>
      </c>
      <c r="M890" t="s">
        <v>4699</v>
      </c>
      <c r="N890" t="s">
        <v>4700</v>
      </c>
      <c r="Q890" t="s">
        <v>1749</v>
      </c>
      <c r="R890" t="s">
        <v>389</v>
      </c>
      <c r="S890">
        <v>11721</v>
      </c>
      <c r="T890" t="s">
        <v>338</v>
      </c>
      <c r="U890" t="s">
        <v>530</v>
      </c>
      <c r="W890" t="s">
        <v>4701</v>
      </c>
      <c r="Z890" t="s">
        <v>4699</v>
      </c>
      <c r="AA890" t="s">
        <v>4700</v>
      </c>
      <c r="AD890" t="s">
        <v>1749</v>
      </c>
      <c r="AE890" t="s">
        <v>389</v>
      </c>
      <c r="AF890">
        <v>11721</v>
      </c>
      <c r="AG890" t="s">
        <v>338</v>
      </c>
      <c r="AH890" t="s">
        <v>530</v>
      </c>
      <c r="AJ890" t="s">
        <v>4701</v>
      </c>
      <c r="AL890" t="s">
        <v>339</v>
      </c>
      <c r="AM890">
        <v>1</v>
      </c>
      <c r="AN890">
        <v>1</v>
      </c>
      <c r="AO890">
        <v>12859</v>
      </c>
      <c r="AQ890">
        <v>124642</v>
      </c>
      <c r="AR890">
        <v>5341030</v>
      </c>
      <c r="AS890" t="s">
        <v>925</v>
      </c>
      <c r="AT890" t="s">
        <v>926</v>
      </c>
      <c r="AW890" t="s">
        <v>366</v>
      </c>
      <c r="AX890" t="s">
        <v>366</v>
      </c>
      <c r="AY890" t="s">
        <v>345</v>
      </c>
      <c r="AZ890" t="s">
        <v>346</v>
      </c>
      <c r="BY890" t="s">
        <v>342</v>
      </c>
      <c r="EQ890">
        <v>243275</v>
      </c>
      <c r="ER890" t="s">
        <v>3285</v>
      </c>
      <c r="EV890">
        <v>17285829</v>
      </c>
      <c r="EW890">
        <v>928</v>
      </c>
      <c r="EX890">
        <v>220384</v>
      </c>
      <c r="EY890" t="s">
        <v>4702</v>
      </c>
      <c r="EZ890">
        <v>1</v>
      </c>
      <c r="FC890">
        <v>95379</v>
      </c>
      <c r="FD890" t="s">
        <v>985</v>
      </c>
    </row>
    <row r="891" spans="1:160" x14ac:dyDescent="0.3">
      <c r="A891" t="str">
        <f>VLOOKUP(B891,Table2[],3,FALSE)</f>
        <v>Digital</v>
      </c>
      <c r="B891" t="str">
        <f>IF(OR(ISNUMBER(FIND("QVC",Z891)),ISNUMBER(FIND("QVC",AL891))),"QVC",IF(OR(ISNUMBER(FIND("NCO",H891)),ISNUMBER(FIND("NCO",Y891))), "NCO", IF(AL891="consumer","PMD.com",VLOOKUP(LEFT(H891,2),Tables!$E$1:$F$11,2,FALSE))))</f>
        <v>PMD.com</v>
      </c>
      <c r="C891">
        <f t="shared" si="40"/>
        <v>54010001</v>
      </c>
      <c r="D891">
        <f t="shared" si="41"/>
        <v>2</v>
      </c>
      <c r="E891" t="str">
        <f t="shared" ca="1" si="39"/>
        <v>shifted orders shipped</v>
      </c>
      <c r="F891" t="s">
        <v>3539</v>
      </c>
      <c r="G891" t="s">
        <v>335</v>
      </c>
      <c r="H891" t="s">
        <v>3284</v>
      </c>
      <c r="I891" s="6">
        <v>44011.477256944447</v>
      </c>
      <c r="J891" t="s">
        <v>16</v>
      </c>
      <c r="K891" s="6">
        <v>44013.287858796299</v>
      </c>
      <c r="M891" t="s">
        <v>4699</v>
      </c>
      <c r="N891" t="s">
        <v>4700</v>
      </c>
      <c r="Q891" t="s">
        <v>1749</v>
      </c>
      <c r="R891" t="s">
        <v>389</v>
      </c>
      <c r="S891">
        <v>11721</v>
      </c>
      <c r="T891" t="s">
        <v>338</v>
      </c>
      <c r="U891" t="s">
        <v>530</v>
      </c>
      <c r="W891" t="s">
        <v>4701</v>
      </c>
      <c r="Z891" t="s">
        <v>4699</v>
      </c>
      <c r="AA891" t="s">
        <v>4700</v>
      </c>
      <c r="AD891" t="s">
        <v>1749</v>
      </c>
      <c r="AE891" t="s">
        <v>389</v>
      </c>
      <c r="AF891">
        <v>11721</v>
      </c>
      <c r="AG891" t="s">
        <v>338</v>
      </c>
      <c r="AH891" t="s">
        <v>530</v>
      </c>
      <c r="AJ891" t="s">
        <v>4701</v>
      </c>
      <c r="AL891" t="s">
        <v>339</v>
      </c>
      <c r="AM891">
        <v>2</v>
      </c>
      <c r="AN891">
        <v>2</v>
      </c>
      <c r="AO891">
        <v>6300</v>
      </c>
      <c r="AQ891">
        <v>124476</v>
      </c>
      <c r="AR891">
        <v>54010001</v>
      </c>
      <c r="AS891" t="s">
        <v>577</v>
      </c>
      <c r="AT891" t="s">
        <v>35</v>
      </c>
      <c r="AW891" t="s">
        <v>340</v>
      </c>
      <c r="AX891">
        <v>0</v>
      </c>
      <c r="AY891" t="s">
        <v>348</v>
      </c>
      <c r="AZ891">
        <v>0</v>
      </c>
      <c r="BY891" t="s">
        <v>342</v>
      </c>
      <c r="EQ891">
        <v>252076</v>
      </c>
      <c r="ER891" t="s">
        <v>3285</v>
      </c>
      <c r="EV891">
        <v>17285829</v>
      </c>
      <c r="EW891">
        <v>928</v>
      </c>
      <c r="EX891">
        <v>220384</v>
      </c>
      <c r="EY891" t="s">
        <v>4702</v>
      </c>
      <c r="EZ891">
        <v>1</v>
      </c>
      <c r="FC891">
        <v>54010001</v>
      </c>
      <c r="FD891" t="s">
        <v>35</v>
      </c>
    </row>
    <row r="892" spans="1:160" x14ac:dyDescent="0.3">
      <c r="A892" t="str">
        <f>VLOOKUP(B892,Table2[],3,FALSE)</f>
        <v>Digital</v>
      </c>
      <c r="B892" t="str">
        <f>IF(OR(ISNUMBER(FIND("QVC",Z892)),ISNUMBER(FIND("QVC",AL892))),"QVC",IF(OR(ISNUMBER(FIND("NCO",H892)),ISNUMBER(FIND("NCO",Y892))), "NCO", IF(AL892="consumer","PMD.com",VLOOKUP(LEFT(H892,2),Tables!$E$1:$F$11,2,FALSE))))</f>
        <v>PMD.com</v>
      </c>
      <c r="C892">
        <f t="shared" si="40"/>
        <v>53740001</v>
      </c>
      <c r="D892">
        <f t="shared" si="41"/>
        <v>1</v>
      </c>
      <c r="E892" t="str">
        <f t="shared" ca="1" si="39"/>
        <v>shifted orders shipped</v>
      </c>
      <c r="F892" t="s">
        <v>3539</v>
      </c>
      <c r="G892" t="s">
        <v>335</v>
      </c>
      <c r="H892" t="s">
        <v>3284</v>
      </c>
      <c r="I892" s="6">
        <v>44011.477256944447</v>
      </c>
      <c r="J892" t="s">
        <v>16</v>
      </c>
      <c r="K892" s="6">
        <v>44013.287858796299</v>
      </c>
      <c r="M892" t="s">
        <v>4699</v>
      </c>
      <c r="N892" t="s">
        <v>4700</v>
      </c>
      <c r="Q892" t="s">
        <v>1749</v>
      </c>
      <c r="R892" t="s">
        <v>389</v>
      </c>
      <c r="S892">
        <v>11721</v>
      </c>
      <c r="T892" t="s">
        <v>338</v>
      </c>
      <c r="U892" t="s">
        <v>530</v>
      </c>
      <c r="W892" t="s">
        <v>4701</v>
      </c>
      <c r="Z892" t="s">
        <v>4699</v>
      </c>
      <c r="AA892" t="s">
        <v>4700</v>
      </c>
      <c r="AD892" t="s">
        <v>1749</v>
      </c>
      <c r="AE892" t="s">
        <v>389</v>
      </c>
      <c r="AF892">
        <v>11721</v>
      </c>
      <c r="AG892" t="s">
        <v>338</v>
      </c>
      <c r="AH892" t="s">
        <v>530</v>
      </c>
      <c r="AJ892" t="s">
        <v>4701</v>
      </c>
      <c r="AL892" t="s">
        <v>339</v>
      </c>
      <c r="AM892">
        <v>1</v>
      </c>
      <c r="AN892">
        <v>1</v>
      </c>
      <c r="AO892">
        <v>6057</v>
      </c>
      <c r="AQ892">
        <v>124457</v>
      </c>
      <c r="AR892">
        <v>53740001</v>
      </c>
      <c r="AS892" t="s">
        <v>578</v>
      </c>
      <c r="AT892" t="s">
        <v>70</v>
      </c>
      <c r="AW892" t="s">
        <v>343</v>
      </c>
      <c r="BY892" t="s">
        <v>342</v>
      </c>
      <c r="EQ892">
        <v>244002</v>
      </c>
      <c r="ER892" t="s">
        <v>3285</v>
      </c>
      <c r="EV892">
        <v>17285829</v>
      </c>
      <c r="EW892">
        <v>928</v>
      </c>
      <c r="EX892">
        <v>220384</v>
      </c>
      <c r="EY892" t="s">
        <v>4702</v>
      </c>
      <c r="EZ892">
        <v>1</v>
      </c>
      <c r="FC892">
        <v>53740001</v>
      </c>
      <c r="FD892" t="s">
        <v>70</v>
      </c>
    </row>
    <row r="893" spans="1:160" x14ac:dyDescent="0.3">
      <c r="A893" t="str">
        <f>VLOOKUP(B893,Table2[],3,FALSE)</f>
        <v>Digital</v>
      </c>
      <c r="B893" t="str">
        <f>IF(OR(ISNUMBER(FIND("QVC",Z893)),ISNUMBER(FIND("QVC",AL893))),"QVC",IF(OR(ISNUMBER(FIND("NCO",H893)),ISNUMBER(FIND("NCO",Y893))), "NCO", IF(AL893="consumer","PMD.com",VLOOKUP(LEFT(H893,2),Tables!$E$1:$F$11,2,FALSE))))</f>
        <v>PMD.com</v>
      </c>
      <c r="C893">
        <f t="shared" si="40"/>
        <v>535501</v>
      </c>
      <c r="D893">
        <f t="shared" si="41"/>
        <v>1</v>
      </c>
      <c r="E893" t="str">
        <f t="shared" ca="1" si="39"/>
        <v>shifted orders shipped</v>
      </c>
      <c r="F893" t="s">
        <v>3539</v>
      </c>
      <c r="G893" t="s">
        <v>335</v>
      </c>
      <c r="H893" t="s">
        <v>3284</v>
      </c>
      <c r="I893" s="6">
        <v>44011.477256944447</v>
      </c>
      <c r="J893" t="s">
        <v>16</v>
      </c>
      <c r="K893" s="6">
        <v>44013.287858796299</v>
      </c>
      <c r="M893" t="s">
        <v>4699</v>
      </c>
      <c r="N893" t="s">
        <v>4700</v>
      </c>
      <c r="Q893" t="s">
        <v>1749</v>
      </c>
      <c r="R893" t="s">
        <v>389</v>
      </c>
      <c r="S893">
        <v>11721</v>
      </c>
      <c r="T893" t="s">
        <v>338</v>
      </c>
      <c r="U893" t="s">
        <v>530</v>
      </c>
      <c r="W893" t="s">
        <v>4701</v>
      </c>
      <c r="Z893" t="s">
        <v>4699</v>
      </c>
      <c r="AA893" t="s">
        <v>4700</v>
      </c>
      <c r="AD893" t="s">
        <v>1749</v>
      </c>
      <c r="AE893" t="s">
        <v>389</v>
      </c>
      <c r="AF893">
        <v>11721</v>
      </c>
      <c r="AG893" t="s">
        <v>338</v>
      </c>
      <c r="AH893" t="s">
        <v>530</v>
      </c>
      <c r="AJ893" t="s">
        <v>4701</v>
      </c>
      <c r="AL893" t="s">
        <v>339</v>
      </c>
      <c r="AM893">
        <v>1</v>
      </c>
      <c r="AN893">
        <v>1</v>
      </c>
      <c r="AO893">
        <v>5715</v>
      </c>
      <c r="AQ893">
        <v>124621</v>
      </c>
      <c r="AR893">
        <v>535501</v>
      </c>
      <c r="AS893" t="s">
        <v>158</v>
      </c>
      <c r="AT893" t="s">
        <v>159</v>
      </c>
      <c r="AW893" t="s">
        <v>340</v>
      </c>
      <c r="AX893" t="s">
        <v>340</v>
      </c>
      <c r="AY893" t="s">
        <v>351</v>
      </c>
      <c r="AZ893" t="s">
        <v>441</v>
      </c>
      <c r="BY893" t="s">
        <v>342</v>
      </c>
      <c r="EQ893">
        <v>245276</v>
      </c>
      <c r="ER893" t="s">
        <v>3285</v>
      </c>
      <c r="EV893">
        <v>17285829</v>
      </c>
      <c r="EW893">
        <v>928</v>
      </c>
      <c r="EX893">
        <v>220384</v>
      </c>
      <c r="EY893" t="s">
        <v>4702</v>
      </c>
      <c r="EZ893">
        <v>1</v>
      </c>
      <c r="FC893">
        <v>535501</v>
      </c>
      <c r="FD893" t="s">
        <v>159</v>
      </c>
    </row>
    <row r="894" spans="1:160" x14ac:dyDescent="0.3">
      <c r="A894" t="str">
        <f>VLOOKUP(B894,Table2[],3,FALSE)</f>
        <v>Digital</v>
      </c>
      <c r="B894" t="str">
        <f>IF(OR(ISNUMBER(FIND("QVC",Z894)),ISNUMBER(FIND("QVC",AL894))),"QVC",IF(OR(ISNUMBER(FIND("NCO",H894)),ISNUMBER(FIND("NCO",Y894))), "NCO", IF(AL894="consumer","PMD.com",VLOOKUP(LEFT(H894,2),Tables!$E$1:$F$11,2,FALSE))))</f>
        <v>PMD.com</v>
      </c>
      <c r="C894">
        <f t="shared" si="40"/>
        <v>51090030</v>
      </c>
      <c r="D894">
        <f t="shared" si="41"/>
        <v>1</v>
      </c>
      <c r="E894" t="str">
        <f t="shared" ca="1" si="39"/>
        <v>shifted orders shipped</v>
      </c>
      <c r="F894" t="s">
        <v>3539</v>
      </c>
      <c r="G894" t="s">
        <v>335</v>
      </c>
      <c r="H894" t="s">
        <v>3284</v>
      </c>
      <c r="I894" s="6">
        <v>44011.477256944447</v>
      </c>
      <c r="J894" t="s">
        <v>16</v>
      </c>
      <c r="K894" s="6">
        <v>44013.287858796299</v>
      </c>
      <c r="M894" t="s">
        <v>4699</v>
      </c>
      <c r="N894" t="s">
        <v>4700</v>
      </c>
      <c r="Q894" t="s">
        <v>1749</v>
      </c>
      <c r="R894" t="s">
        <v>389</v>
      </c>
      <c r="S894">
        <v>11721</v>
      </c>
      <c r="T894" t="s">
        <v>338</v>
      </c>
      <c r="U894" t="s">
        <v>530</v>
      </c>
      <c r="W894" t="s">
        <v>4701</v>
      </c>
      <c r="Z894" t="s">
        <v>4699</v>
      </c>
      <c r="AA894" t="s">
        <v>4700</v>
      </c>
      <c r="AD894" t="s">
        <v>1749</v>
      </c>
      <c r="AE894" t="s">
        <v>389</v>
      </c>
      <c r="AF894">
        <v>11721</v>
      </c>
      <c r="AG894" t="s">
        <v>338</v>
      </c>
      <c r="AH894" t="s">
        <v>530</v>
      </c>
      <c r="AJ894" t="s">
        <v>4701</v>
      </c>
      <c r="AL894" t="s">
        <v>339</v>
      </c>
      <c r="AM894">
        <v>1</v>
      </c>
      <c r="AN894">
        <v>1</v>
      </c>
      <c r="AO894">
        <v>6688</v>
      </c>
      <c r="AQ894">
        <v>125960</v>
      </c>
      <c r="AR894">
        <v>51090030</v>
      </c>
      <c r="AS894" t="s">
        <v>3043</v>
      </c>
      <c r="AT894" t="s">
        <v>628</v>
      </c>
      <c r="AW894" t="s">
        <v>343</v>
      </c>
      <c r="BY894" t="s">
        <v>342</v>
      </c>
      <c r="BZ894" t="b">
        <v>0</v>
      </c>
      <c r="EQ894">
        <v>243047</v>
      </c>
      <c r="ER894" t="s">
        <v>3285</v>
      </c>
      <c r="EV894">
        <v>17285829</v>
      </c>
      <c r="EW894">
        <v>928</v>
      </c>
      <c r="EX894">
        <v>220384</v>
      </c>
      <c r="EY894" t="s">
        <v>4702</v>
      </c>
      <c r="EZ894">
        <v>1</v>
      </c>
      <c r="FC894">
        <v>95379</v>
      </c>
      <c r="FD894" t="s">
        <v>985</v>
      </c>
    </row>
    <row r="895" spans="1:160" x14ac:dyDescent="0.3">
      <c r="A895" t="str">
        <f>VLOOKUP(B895,Table2[],3,FALSE)</f>
        <v>Digital</v>
      </c>
      <c r="B895" t="str">
        <f>IF(OR(ISNUMBER(FIND("QVC",Z895)),ISNUMBER(FIND("QVC",AL895))),"QVC",IF(OR(ISNUMBER(FIND("NCO",H895)),ISNUMBER(FIND("NCO",Y895))), "NCO", IF(AL895="consumer","PMD.com",VLOOKUP(LEFT(H895,2),Tables!$E$1:$F$11,2,FALSE))))</f>
        <v>PMD.com</v>
      </c>
      <c r="C895">
        <f t="shared" si="40"/>
        <v>52250001</v>
      </c>
      <c r="D895">
        <f t="shared" si="41"/>
        <v>1</v>
      </c>
      <c r="E895" t="str">
        <f t="shared" ca="1" si="39"/>
        <v>shifted orders shipped</v>
      </c>
      <c r="F895" t="s">
        <v>3539</v>
      </c>
      <c r="G895" t="s">
        <v>335</v>
      </c>
      <c r="H895" t="s">
        <v>3284</v>
      </c>
      <c r="I895" s="6">
        <v>44011.477256944447</v>
      </c>
      <c r="J895" t="s">
        <v>16</v>
      </c>
      <c r="K895" s="6">
        <v>44013.287858796299</v>
      </c>
      <c r="M895" t="s">
        <v>4699</v>
      </c>
      <c r="N895" t="s">
        <v>4700</v>
      </c>
      <c r="Q895" t="s">
        <v>1749</v>
      </c>
      <c r="R895" t="s">
        <v>389</v>
      </c>
      <c r="S895">
        <v>11721</v>
      </c>
      <c r="T895" t="s">
        <v>338</v>
      </c>
      <c r="U895" t="s">
        <v>530</v>
      </c>
      <c r="W895" t="s">
        <v>4701</v>
      </c>
      <c r="Z895" t="s">
        <v>4699</v>
      </c>
      <c r="AA895" t="s">
        <v>4700</v>
      </c>
      <c r="AD895" t="s">
        <v>1749</v>
      </c>
      <c r="AE895" t="s">
        <v>389</v>
      </c>
      <c r="AF895">
        <v>11721</v>
      </c>
      <c r="AG895" t="s">
        <v>338</v>
      </c>
      <c r="AH895" t="s">
        <v>530</v>
      </c>
      <c r="AJ895" t="s">
        <v>4701</v>
      </c>
      <c r="AL895" t="s">
        <v>339</v>
      </c>
      <c r="AM895">
        <v>1</v>
      </c>
      <c r="AN895">
        <v>1</v>
      </c>
      <c r="AO895">
        <v>503</v>
      </c>
      <c r="AQ895">
        <v>124436</v>
      </c>
      <c r="AR895">
        <v>52250001</v>
      </c>
      <c r="AS895" t="s">
        <v>1577</v>
      </c>
      <c r="AT895" t="s">
        <v>94</v>
      </c>
      <c r="AW895" t="s">
        <v>340</v>
      </c>
      <c r="AX895" t="s">
        <v>340</v>
      </c>
      <c r="AY895" t="s">
        <v>341</v>
      </c>
      <c r="AZ895">
        <v>0</v>
      </c>
      <c r="BY895" t="s">
        <v>342</v>
      </c>
      <c r="EQ895">
        <v>240940</v>
      </c>
      <c r="ER895" t="s">
        <v>3285</v>
      </c>
      <c r="EV895">
        <v>17285829</v>
      </c>
      <c r="EW895">
        <v>928</v>
      </c>
      <c r="EX895">
        <v>220384</v>
      </c>
      <c r="EY895" t="s">
        <v>4702</v>
      </c>
      <c r="EZ895">
        <v>1</v>
      </c>
      <c r="FC895">
        <v>52250001</v>
      </c>
      <c r="FD895" t="s">
        <v>94</v>
      </c>
    </row>
    <row r="896" spans="1:160" x14ac:dyDescent="0.3">
      <c r="A896" t="str">
        <f>VLOOKUP(B896,Table2[],3,FALSE)</f>
        <v>Digital</v>
      </c>
      <c r="B896" t="str">
        <f>IF(OR(ISNUMBER(FIND("QVC",Z896)),ISNUMBER(FIND("QVC",AL896))),"QVC",IF(OR(ISNUMBER(FIND("NCO",H896)),ISNUMBER(FIND("NCO",Y896))), "NCO", IF(AL896="consumer","PMD.com",VLOOKUP(LEFT(H896,2),Tables!$E$1:$F$11,2,FALSE))))</f>
        <v>PMD.com</v>
      </c>
      <c r="C896">
        <f t="shared" si="40"/>
        <v>53450051</v>
      </c>
      <c r="D896">
        <f t="shared" si="41"/>
        <v>1</v>
      </c>
      <c r="E896" t="str">
        <f t="shared" ca="1" si="39"/>
        <v>shifted orders shipped</v>
      </c>
      <c r="F896" t="s">
        <v>3539</v>
      </c>
      <c r="G896" t="s">
        <v>335</v>
      </c>
      <c r="H896" t="s">
        <v>3284</v>
      </c>
      <c r="I896" s="6">
        <v>44011.477256944447</v>
      </c>
      <c r="J896" t="s">
        <v>16</v>
      </c>
      <c r="K896" s="6">
        <v>44013.287858796299</v>
      </c>
      <c r="M896" t="s">
        <v>4699</v>
      </c>
      <c r="N896" t="s">
        <v>4700</v>
      </c>
      <c r="Q896" t="s">
        <v>1749</v>
      </c>
      <c r="R896" t="s">
        <v>389</v>
      </c>
      <c r="S896">
        <v>11721</v>
      </c>
      <c r="T896" t="s">
        <v>338</v>
      </c>
      <c r="U896" t="s">
        <v>530</v>
      </c>
      <c r="W896" t="s">
        <v>4701</v>
      </c>
      <c r="Z896" t="s">
        <v>4699</v>
      </c>
      <c r="AA896" t="s">
        <v>4700</v>
      </c>
      <c r="AD896" t="s">
        <v>1749</v>
      </c>
      <c r="AE896" t="s">
        <v>389</v>
      </c>
      <c r="AF896">
        <v>11721</v>
      </c>
      <c r="AG896" t="s">
        <v>338</v>
      </c>
      <c r="AH896" t="s">
        <v>530</v>
      </c>
      <c r="AJ896" t="s">
        <v>4701</v>
      </c>
      <c r="AL896" t="s">
        <v>339</v>
      </c>
      <c r="AM896">
        <v>1</v>
      </c>
      <c r="AN896">
        <v>1</v>
      </c>
      <c r="AO896">
        <v>59272</v>
      </c>
      <c r="AQ896">
        <v>125624</v>
      </c>
      <c r="AR896">
        <v>53450051</v>
      </c>
      <c r="AS896" t="s">
        <v>865</v>
      </c>
      <c r="AT896" t="s">
        <v>849</v>
      </c>
      <c r="AW896" t="s">
        <v>343</v>
      </c>
      <c r="BY896" t="s">
        <v>342</v>
      </c>
      <c r="EQ896">
        <v>250837</v>
      </c>
      <c r="ER896" t="s">
        <v>3285</v>
      </c>
      <c r="EV896">
        <v>17285829</v>
      </c>
      <c r="EW896">
        <v>928</v>
      </c>
      <c r="EX896">
        <v>220384</v>
      </c>
      <c r="EY896" t="s">
        <v>4702</v>
      </c>
      <c r="EZ896">
        <v>1</v>
      </c>
      <c r="FC896">
        <v>95379</v>
      </c>
      <c r="FD896" t="s">
        <v>985</v>
      </c>
    </row>
    <row r="897" spans="1:160" x14ac:dyDescent="0.3">
      <c r="A897" t="str">
        <f>VLOOKUP(B897,Table2[],3,FALSE)</f>
        <v>Digital</v>
      </c>
      <c r="B897" t="str">
        <f>IF(OR(ISNUMBER(FIND("QVC",Z897)),ISNUMBER(FIND("QVC",AL897))),"QVC",IF(OR(ISNUMBER(FIND("NCO",H897)),ISNUMBER(FIND("NCO",Y897))), "NCO", IF(AL897="consumer","PMD.com",VLOOKUP(LEFT(H897,2),Tables!$E$1:$F$11,2,FALSE))))</f>
        <v>PMD.com</v>
      </c>
      <c r="C897">
        <f t="shared" si="40"/>
        <v>53720001</v>
      </c>
      <c r="D897">
        <f t="shared" si="41"/>
        <v>1</v>
      </c>
      <c r="E897" t="str">
        <f t="shared" ca="1" si="39"/>
        <v>shifted orders shipped</v>
      </c>
      <c r="F897" t="s">
        <v>3539</v>
      </c>
      <c r="G897" t="s">
        <v>335</v>
      </c>
      <c r="H897" t="s">
        <v>3284</v>
      </c>
      <c r="I897" s="6">
        <v>44011.477256944447</v>
      </c>
      <c r="J897" t="s">
        <v>16</v>
      </c>
      <c r="K897" s="6">
        <v>44013.287858796299</v>
      </c>
      <c r="M897" t="s">
        <v>4699</v>
      </c>
      <c r="N897" t="s">
        <v>4700</v>
      </c>
      <c r="Q897" t="s">
        <v>1749</v>
      </c>
      <c r="R897" t="s">
        <v>389</v>
      </c>
      <c r="S897">
        <v>11721</v>
      </c>
      <c r="T897" t="s">
        <v>338</v>
      </c>
      <c r="U897" t="s">
        <v>530</v>
      </c>
      <c r="W897" t="s">
        <v>4701</v>
      </c>
      <c r="Z897" t="s">
        <v>4699</v>
      </c>
      <c r="AA897" t="s">
        <v>4700</v>
      </c>
      <c r="AD897" t="s">
        <v>1749</v>
      </c>
      <c r="AE897" t="s">
        <v>389</v>
      </c>
      <c r="AF897">
        <v>11721</v>
      </c>
      <c r="AG897" t="s">
        <v>338</v>
      </c>
      <c r="AH897" t="s">
        <v>530</v>
      </c>
      <c r="AJ897" t="s">
        <v>4701</v>
      </c>
      <c r="AL897" t="s">
        <v>339</v>
      </c>
      <c r="AM897">
        <v>1</v>
      </c>
      <c r="AN897">
        <v>1</v>
      </c>
      <c r="AO897">
        <v>4904</v>
      </c>
      <c r="AQ897">
        <v>124455</v>
      </c>
      <c r="AR897">
        <v>53720001</v>
      </c>
      <c r="AS897" t="s">
        <v>1754</v>
      </c>
      <c r="AT897" t="s">
        <v>69</v>
      </c>
      <c r="AW897" t="s">
        <v>343</v>
      </c>
      <c r="BY897" t="s">
        <v>342</v>
      </c>
      <c r="EQ897">
        <v>248482</v>
      </c>
      <c r="ER897" t="s">
        <v>3285</v>
      </c>
      <c r="EV897">
        <v>17285829</v>
      </c>
      <c r="EW897">
        <v>928</v>
      </c>
      <c r="EX897">
        <v>220384</v>
      </c>
      <c r="EY897" t="s">
        <v>4702</v>
      </c>
      <c r="EZ897">
        <v>1</v>
      </c>
      <c r="FC897">
        <v>53720001</v>
      </c>
      <c r="FD897" t="s">
        <v>69</v>
      </c>
    </row>
    <row r="898" spans="1:160" x14ac:dyDescent="0.3">
      <c r="A898" t="str">
        <f>VLOOKUP(B898,Table2[],3,FALSE)</f>
        <v>Digital</v>
      </c>
      <c r="B898" t="str">
        <f>IF(OR(ISNUMBER(FIND("QVC",Z898)),ISNUMBER(FIND("QVC",AL898))),"QVC",IF(OR(ISNUMBER(FIND("NCO",H898)),ISNUMBER(FIND("NCO",Y898))), "NCO", IF(AL898="consumer","PMD.com",VLOOKUP(LEFT(H898,2),Tables!$E$1:$F$11,2,FALSE))))</f>
        <v>PMD.com</v>
      </c>
      <c r="C898">
        <f t="shared" si="40"/>
        <v>51010010</v>
      </c>
      <c r="D898">
        <f t="shared" si="41"/>
        <v>1</v>
      </c>
      <c r="E898" t="str">
        <f t="shared" ca="1" si="39"/>
        <v>shifted orders shipped</v>
      </c>
      <c r="F898" t="s">
        <v>3539</v>
      </c>
      <c r="G898" t="s">
        <v>335</v>
      </c>
      <c r="H898" t="s">
        <v>3284</v>
      </c>
      <c r="I898" s="6">
        <v>44011.477256944447</v>
      </c>
      <c r="J898" t="s">
        <v>16</v>
      </c>
      <c r="K898" s="6">
        <v>44013.287858796299</v>
      </c>
      <c r="M898" t="s">
        <v>4699</v>
      </c>
      <c r="N898" t="s">
        <v>4700</v>
      </c>
      <c r="Q898" t="s">
        <v>1749</v>
      </c>
      <c r="R898" t="s">
        <v>389</v>
      </c>
      <c r="S898">
        <v>11721</v>
      </c>
      <c r="T898" t="s">
        <v>338</v>
      </c>
      <c r="U898" t="s">
        <v>530</v>
      </c>
      <c r="W898" t="s">
        <v>4701</v>
      </c>
      <c r="Z898" t="s">
        <v>4699</v>
      </c>
      <c r="AA898" t="s">
        <v>4700</v>
      </c>
      <c r="AD898" t="s">
        <v>1749</v>
      </c>
      <c r="AE898" t="s">
        <v>389</v>
      </c>
      <c r="AF898">
        <v>11721</v>
      </c>
      <c r="AG898" t="s">
        <v>338</v>
      </c>
      <c r="AH898" t="s">
        <v>530</v>
      </c>
      <c r="AJ898" t="s">
        <v>4701</v>
      </c>
      <c r="AL898" t="s">
        <v>339</v>
      </c>
      <c r="AM898">
        <v>1</v>
      </c>
      <c r="AN898">
        <v>1</v>
      </c>
      <c r="AO898">
        <v>11922</v>
      </c>
      <c r="AQ898">
        <v>125659</v>
      </c>
      <c r="AR898">
        <v>51010010</v>
      </c>
      <c r="AS898" t="s">
        <v>1060</v>
      </c>
      <c r="AT898" t="s">
        <v>170</v>
      </c>
      <c r="AW898" t="s">
        <v>343</v>
      </c>
      <c r="BY898" t="s">
        <v>342</v>
      </c>
      <c r="EQ898">
        <v>247972</v>
      </c>
      <c r="ER898" t="s">
        <v>3285</v>
      </c>
      <c r="EV898">
        <v>17285829</v>
      </c>
      <c r="EW898">
        <v>928</v>
      </c>
      <c r="EX898">
        <v>220384</v>
      </c>
      <c r="EY898" t="s">
        <v>4702</v>
      </c>
      <c r="EZ898">
        <v>1</v>
      </c>
      <c r="FC898">
        <v>95379</v>
      </c>
      <c r="FD898" t="s">
        <v>985</v>
      </c>
    </row>
    <row r="899" spans="1:160" x14ac:dyDescent="0.3">
      <c r="A899" t="str">
        <f>VLOOKUP(B899,Table2[],3,FALSE)</f>
        <v>Digital</v>
      </c>
      <c r="B899" t="str">
        <f>IF(OR(ISNUMBER(FIND("QVC",Z899)),ISNUMBER(FIND("QVC",AL899))),"QVC",IF(OR(ISNUMBER(FIND("NCO",H899)),ISNUMBER(FIND("NCO",Y899))), "NCO", IF(AL899="consumer","PMD.com",VLOOKUP(LEFT(H899,2),Tables!$E$1:$F$11,2,FALSE))))</f>
        <v>PMD.com</v>
      </c>
      <c r="C899">
        <f t="shared" si="40"/>
        <v>52460001</v>
      </c>
      <c r="D899">
        <f t="shared" si="41"/>
        <v>1</v>
      </c>
      <c r="E899" t="str">
        <f t="shared" ref="E899:E962" ca="1" si="42">IF(MONTH(TODAY())-MONTH(I899)&gt;0,"shifted orders shipped","MTD orders shipped")</f>
        <v>shifted orders shipped</v>
      </c>
      <c r="F899" t="s">
        <v>3539</v>
      </c>
      <c r="G899" t="s">
        <v>335</v>
      </c>
      <c r="H899" t="s">
        <v>2512</v>
      </c>
      <c r="I899" s="6">
        <v>44008.565127314818</v>
      </c>
      <c r="J899" t="s">
        <v>16</v>
      </c>
      <c r="K899" s="6">
        <v>44013.287997685184</v>
      </c>
      <c r="M899" t="s">
        <v>4703</v>
      </c>
      <c r="N899" t="s">
        <v>4704</v>
      </c>
      <c r="Q899" t="s">
        <v>2283</v>
      </c>
      <c r="R899" t="s">
        <v>414</v>
      </c>
      <c r="S899">
        <v>8108</v>
      </c>
      <c r="T899" t="s">
        <v>338</v>
      </c>
      <c r="U899" t="s">
        <v>530</v>
      </c>
      <c r="W899" t="s">
        <v>4705</v>
      </c>
      <c r="Z899" t="s">
        <v>4703</v>
      </c>
      <c r="AA899" t="s">
        <v>4704</v>
      </c>
      <c r="AD899" t="s">
        <v>2283</v>
      </c>
      <c r="AE899" t="s">
        <v>414</v>
      </c>
      <c r="AF899">
        <v>8108</v>
      </c>
      <c r="AG899" t="s">
        <v>338</v>
      </c>
      <c r="AH899" t="s">
        <v>530</v>
      </c>
      <c r="AJ899" t="s">
        <v>4705</v>
      </c>
      <c r="AL899" t="s">
        <v>339</v>
      </c>
      <c r="AM899">
        <v>1</v>
      </c>
      <c r="AN899">
        <v>1</v>
      </c>
      <c r="AO899">
        <v>14007</v>
      </c>
      <c r="AQ899">
        <v>127157</v>
      </c>
      <c r="AR899">
        <v>52460001</v>
      </c>
      <c r="AS899" t="s">
        <v>972</v>
      </c>
      <c r="AT899" t="s">
        <v>76</v>
      </c>
      <c r="AW899" t="s">
        <v>340</v>
      </c>
      <c r="AX899" t="s">
        <v>340</v>
      </c>
      <c r="AY899" t="s">
        <v>341</v>
      </c>
      <c r="AZ899">
        <v>0</v>
      </c>
      <c r="BY899" t="s">
        <v>342</v>
      </c>
      <c r="EQ899">
        <v>252044</v>
      </c>
      <c r="ER899" t="s">
        <v>2513</v>
      </c>
      <c r="EV899">
        <v>17284550</v>
      </c>
      <c r="EW899">
        <v>928</v>
      </c>
      <c r="EX899">
        <v>219030</v>
      </c>
      <c r="EY899" t="s">
        <v>4706</v>
      </c>
      <c r="EZ899">
        <v>1</v>
      </c>
      <c r="FC899">
        <v>52460001</v>
      </c>
      <c r="FD899" t="s">
        <v>76</v>
      </c>
    </row>
    <row r="900" spans="1:160" x14ac:dyDescent="0.3">
      <c r="A900" t="str">
        <f>VLOOKUP(B900,Table2[],3,FALSE)</f>
        <v>Digital</v>
      </c>
      <c r="B900" t="str">
        <f>IF(OR(ISNUMBER(FIND("QVC",Z900)),ISNUMBER(FIND("QVC",AL900))),"QVC",IF(OR(ISNUMBER(FIND("NCO",H900)),ISNUMBER(FIND("NCO",Y900))), "NCO", IF(AL900="consumer","PMD.com",VLOOKUP(LEFT(H900,2),Tables!$E$1:$F$11,2,FALSE))))</f>
        <v>PMD.com</v>
      </c>
      <c r="C900">
        <f t="shared" ref="C900:C963" si="43">AR900</f>
        <v>5341</v>
      </c>
      <c r="D900">
        <f t="shared" ref="D900:D963" si="44">AN900</f>
        <v>1</v>
      </c>
      <c r="E900" t="str">
        <f t="shared" ca="1" si="42"/>
        <v>shifted orders shipped</v>
      </c>
      <c r="F900" t="s">
        <v>3539</v>
      </c>
      <c r="G900" t="s">
        <v>335</v>
      </c>
      <c r="H900" t="s">
        <v>2512</v>
      </c>
      <c r="I900" s="6">
        <v>44008.565127314818</v>
      </c>
      <c r="J900" t="s">
        <v>16</v>
      </c>
      <c r="K900" s="6">
        <v>44013.287997685184</v>
      </c>
      <c r="M900" t="s">
        <v>4703</v>
      </c>
      <c r="N900" t="s">
        <v>4704</v>
      </c>
      <c r="Q900" t="s">
        <v>2283</v>
      </c>
      <c r="R900" t="s">
        <v>414</v>
      </c>
      <c r="S900">
        <v>8108</v>
      </c>
      <c r="T900" t="s">
        <v>338</v>
      </c>
      <c r="U900" t="s">
        <v>530</v>
      </c>
      <c r="W900" t="s">
        <v>4705</v>
      </c>
      <c r="Z900" t="s">
        <v>4703</v>
      </c>
      <c r="AA900" t="s">
        <v>4704</v>
      </c>
      <c r="AD900" t="s">
        <v>2283</v>
      </c>
      <c r="AE900" t="s">
        <v>414</v>
      </c>
      <c r="AF900">
        <v>8108</v>
      </c>
      <c r="AG900" t="s">
        <v>338</v>
      </c>
      <c r="AH900" t="s">
        <v>530</v>
      </c>
      <c r="AJ900" t="s">
        <v>4705</v>
      </c>
      <c r="AL900" t="s">
        <v>339</v>
      </c>
      <c r="AM900">
        <v>1</v>
      </c>
      <c r="AN900">
        <v>1</v>
      </c>
      <c r="AO900">
        <v>15156</v>
      </c>
      <c r="AQ900">
        <v>124187</v>
      </c>
      <c r="AR900">
        <v>5341</v>
      </c>
      <c r="AS900" t="s">
        <v>831</v>
      </c>
      <c r="AT900" t="s">
        <v>82</v>
      </c>
      <c r="AW900" t="s">
        <v>340</v>
      </c>
      <c r="AX900" t="s">
        <v>340</v>
      </c>
      <c r="AY900" t="s">
        <v>345</v>
      </c>
      <c r="AZ900" t="s">
        <v>346</v>
      </c>
      <c r="BY900" t="s">
        <v>342</v>
      </c>
      <c r="EQ900">
        <v>244247</v>
      </c>
      <c r="ER900" t="s">
        <v>2513</v>
      </c>
      <c r="EV900">
        <v>17284550</v>
      </c>
      <c r="EW900">
        <v>928</v>
      </c>
      <c r="EX900">
        <v>219030</v>
      </c>
      <c r="EY900" t="s">
        <v>4706</v>
      </c>
      <c r="EZ900">
        <v>1</v>
      </c>
      <c r="FC900">
        <v>90425</v>
      </c>
      <c r="FD900" t="s">
        <v>388</v>
      </c>
    </row>
    <row r="901" spans="1:160" x14ac:dyDescent="0.3">
      <c r="A901" t="str">
        <f>VLOOKUP(B901,Table2[],3,FALSE)</f>
        <v>Digital</v>
      </c>
      <c r="B901" t="str">
        <f>IF(OR(ISNUMBER(FIND("QVC",Z901)),ISNUMBER(FIND("QVC",AL901))),"QVC",IF(OR(ISNUMBER(FIND("NCO",H901)),ISNUMBER(FIND("NCO",Y901))), "NCO", IF(AL901="consumer","PMD.com",VLOOKUP(LEFT(H901,2),Tables!$E$1:$F$11,2,FALSE))))</f>
        <v>PMD.com</v>
      </c>
      <c r="C901">
        <f t="shared" si="43"/>
        <v>52430001</v>
      </c>
      <c r="D901">
        <f t="shared" si="44"/>
        <v>1</v>
      </c>
      <c r="E901" t="str">
        <f t="shared" ca="1" si="42"/>
        <v>shifted orders shipped</v>
      </c>
      <c r="F901" t="s">
        <v>3539</v>
      </c>
      <c r="G901" t="s">
        <v>335</v>
      </c>
      <c r="H901" t="s">
        <v>2512</v>
      </c>
      <c r="I901" s="6">
        <v>44008.565127314818</v>
      </c>
      <c r="J901" t="s">
        <v>16</v>
      </c>
      <c r="K901" s="6">
        <v>44013.287997685184</v>
      </c>
      <c r="M901" t="s">
        <v>4703</v>
      </c>
      <c r="N901" t="s">
        <v>4704</v>
      </c>
      <c r="Q901" t="s">
        <v>2283</v>
      </c>
      <c r="R901" t="s">
        <v>414</v>
      </c>
      <c r="S901">
        <v>8108</v>
      </c>
      <c r="T901" t="s">
        <v>338</v>
      </c>
      <c r="U901" t="s">
        <v>530</v>
      </c>
      <c r="W901" t="s">
        <v>4705</v>
      </c>
      <c r="Z901" t="s">
        <v>4703</v>
      </c>
      <c r="AA901" t="s">
        <v>4704</v>
      </c>
      <c r="AD901" t="s">
        <v>2283</v>
      </c>
      <c r="AE901" t="s">
        <v>414</v>
      </c>
      <c r="AF901">
        <v>8108</v>
      </c>
      <c r="AG901" t="s">
        <v>338</v>
      </c>
      <c r="AH901" t="s">
        <v>530</v>
      </c>
      <c r="AJ901" t="s">
        <v>4705</v>
      </c>
      <c r="AL901" t="s">
        <v>339</v>
      </c>
      <c r="AM901">
        <v>1</v>
      </c>
      <c r="AN901">
        <v>1</v>
      </c>
      <c r="AO901">
        <v>12063</v>
      </c>
      <c r="AQ901">
        <v>127155</v>
      </c>
      <c r="AR901">
        <v>52430001</v>
      </c>
      <c r="AS901" t="s">
        <v>927</v>
      </c>
      <c r="AT901" t="s">
        <v>75</v>
      </c>
      <c r="AW901" t="s">
        <v>340</v>
      </c>
      <c r="AX901" t="s">
        <v>340</v>
      </c>
      <c r="AY901" t="s">
        <v>357</v>
      </c>
      <c r="AZ901" t="s">
        <v>363</v>
      </c>
      <c r="BY901" t="s">
        <v>342</v>
      </c>
      <c r="EQ901">
        <v>249990</v>
      </c>
      <c r="ER901" t="s">
        <v>2513</v>
      </c>
      <c r="EV901">
        <v>17284550</v>
      </c>
      <c r="EW901">
        <v>928</v>
      </c>
      <c r="EX901">
        <v>219030</v>
      </c>
      <c r="EY901" t="s">
        <v>4706</v>
      </c>
      <c r="EZ901">
        <v>1</v>
      </c>
      <c r="FC901">
        <v>52430001</v>
      </c>
      <c r="FD901" t="s">
        <v>75</v>
      </c>
    </row>
    <row r="902" spans="1:160" x14ac:dyDescent="0.3">
      <c r="A902" t="str">
        <f>VLOOKUP(B902,Table2[],3,FALSE)</f>
        <v>Digital</v>
      </c>
      <c r="B902" t="str">
        <f>IF(OR(ISNUMBER(FIND("QVC",Z902)),ISNUMBER(FIND("QVC",AL902))),"QVC",IF(OR(ISNUMBER(FIND("NCO",H902)),ISNUMBER(FIND("NCO",Y902))), "NCO", IF(AL902="consumer","PMD.com",VLOOKUP(LEFT(H902,2),Tables!$E$1:$F$11,2,FALSE))))</f>
        <v>PMD.com</v>
      </c>
      <c r="C902">
        <f t="shared" si="43"/>
        <v>5342</v>
      </c>
      <c r="D902">
        <f t="shared" si="44"/>
        <v>1</v>
      </c>
      <c r="E902" t="str">
        <f t="shared" ca="1" si="42"/>
        <v>shifted orders shipped</v>
      </c>
      <c r="F902" t="s">
        <v>3539</v>
      </c>
      <c r="G902" t="s">
        <v>335</v>
      </c>
      <c r="H902" t="s">
        <v>2512</v>
      </c>
      <c r="I902" s="6">
        <v>44008.565127314818</v>
      </c>
      <c r="J902" t="s">
        <v>16</v>
      </c>
      <c r="K902" s="6">
        <v>44013.287997685184</v>
      </c>
      <c r="M902" t="s">
        <v>4703</v>
      </c>
      <c r="N902" t="s">
        <v>4704</v>
      </c>
      <c r="Q902" t="s">
        <v>2283</v>
      </c>
      <c r="R902" t="s">
        <v>414</v>
      </c>
      <c r="S902">
        <v>8108</v>
      </c>
      <c r="T902" t="s">
        <v>338</v>
      </c>
      <c r="U902" t="s">
        <v>530</v>
      </c>
      <c r="W902" t="s">
        <v>4705</v>
      </c>
      <c r="Z902" t="s">
        <v>4703</v>
      </c>
      <c r="AA902" t="s">
        <v>4704</v>
      </c>
      <c r="AD902" t="s">
        <v>2283</v>
      </c>
      <c r="AE902" t="s">
        <v>414</v>
      </c>
      <c r="AF902">
        <v>8108</v>
      </c>
      <c r="AG902" t="s">
        <v>338</v>
      </c>
      <c r="AH902" t="s">
        <v>530</v>
      </c>
      <c r="AJ902" t="s">
        <v>4705</v>
      </c>
      <c r="AL902" t="s">
        <v>339</v>
      </c>
      <c r="AM902">
        <v>1</v>
      </c>
      <c r="AN902">
        <v>1</v>
      </c>
      <c r="AO902">
        <v>13280</v>
      </c>
      <c r="AQ902">
        <v>123849</v>
      </c>
      <c r="AR902">
        <v>5342</v>
      </c>
      <c r="AS902" t="s">
        <v>1746</v>
      </c>
      <c r="AT902" t="s">
        <v>149</v>
      </c>
      <c r="AW902" t="s">
        <v>340</v>
      </c>
      <c r="AX902" t="s">
        <v>340</v>
      </c>
      <c r="AY902" t="s">
        <v>345</v>
      </c>
      <c r="AZ902" t="s">
        <v>346</v>
      </c>
      <c r="BY902" t="s">
        <v>342</v>
      </c>
      <c r="EQ902">
        <v>243408</v>
      </c>
      <c r="ER902" t="s">
        <v>2513</v>
      </c>
      <c r="EV902">
        <v>17284550</v>
      </c>
      <c r="EW902">
        <v>928</v>
      </c>
      <c r="EX902">
        <v>219030</v>
      </c>
      <c r="EY902" t="s">
        <v>4706</v>
      </c>
      <c r="EZ902">
        <v>1</v>
      </c>
      <c r="FC902">
        <v>90425</v>
      </c>
      <c r="FD902" t="s">
        <v>388</v>
      </c>
    </row>
    <row r="903" spans="1:160" x14ac:dyDescent="0.3">
      <c r="A903" t="str">
        <f>VLOOKUP(B903,Table2[],3,FALSE)</f>
        <v>Digital</v>
      </c>
      <c r="B903" t="str">
        <f>IF(OR(ISNUMBER(FIND("QVC",Z903)),ISNUMBER(FIND("QVC",AL903))),"QVC",IF(OR(ISNUMBER(FIND("NCO",H903)),ISNUMBER(FIND("NCO",Y903))), "NCO", IF(AL903="consumer","PMD.com",VLOOKUP(LEFT(H903,2),Tables!$E$1:$F$11,2,FALSE))))</f>
        <v>PMD.com</v>
      </c>
      <c r="C903">
        <f t="shared" si="43"/>
        <v>51410001</v>
      </c>
      <c r="D903">
        <f t="shared" si="44"/>
        <v>1</v>
      </c>
      <c r="E903" t="str">
        <f t="shared" ca="1" si="42"/>
        <v>shifted orders shipped</v>
      </c>
      <c r="F903" t="s">
        <v>3539</v>
      </c>
      <c r="G903" t="s">
        <v>335</v>
      </c>
      <c r="H903" t="s">
        <v>3400</v>
      </c>
      <c r="I903" s="6">
        <v>44011.545266203706</v>
      </c>
      <c r="J903" t="s">
        <v>16</v>
      </c>
      <c r="K903" s="6">
        <v>44013.288032407407</v>
      </c>
      <c r="M903" t="s">
        <v>4078</v>
      </c>
      <c r="N903" t="s">
        <v>4079</v>
      </c>
      <c r="Q903" t="s">
        <v>899</v>
      </c>
      <c r="R903" t="s">
        <v>377</v>
      </c>
      <c r="S903" t="s">
        <v>4080</v>
      </c>
      <c r="T903" t="s">
        <v>338</v>
      </c>
      <c r="U903" t="s">
        <v>530</v>
      </c>
      <c r="W903" t="s">
        <v>4081</v>
      </c>
      <c r="Z903" t="s">
        <v>4078</v>
      </c>
      <c r="AA903" t="s">
        <v>4079</v>
      </c>
      <c r="AD903" t="s">
        <v>899</v>
      </c>
      <c r="AE903" t="s">
        <v>377</v>
      </c>
      <c r="AF903" t="s">
        <v>4080</v>
      </c>
      <c r="AG903" t="s">
        <v>338</v>
      </c>
      <c r="AH903" t="s">
        <v>530</v>
      </c>
      <c r="AJ903" t="s">
        <v>4081</v>
      </c>
      <c r="AL903" t="s">
        <v>339</v>
      </c>
      <c r="AM903">
        <v>1</v>
      </c>
      <c r="AN903">
        <v>1</v>
      </c>
      <c r="AO903">
        <v>10146</v>
      </c>
      <c r="AQ903">
        <v>124431</v>
      </c>
      <c r="AR903">
        <v>51410001</v>
      </c>
      <c r="AS903" t="s">
        <v>2386</v>
      </c>
      <c r="AT903" t="s">
        <v>81</v>
      </c>
      <c r="AW903" t="s">
        <v>340</v>
      </c>
      <c r="AX903" t="s">
        <v>340</v>
      </c>
      <c r="AY903" t="s">
        <v>432</v>
      </c>
      <c r="AZ903">
        <v>0</v>
      </c>
      <c r="BY903" t="s">
        <v>342</v>
      </c>
      <c r="EQ903">
        <v>253369</v>
      </c>
      <c r="ER903" t="s">
        <v>3401</v>
      </c>
      <c r="EV903">
        <v>17285888</v>
      </c>
      <c r="EW903">
        <v>928</v>
      </c>
      <c r="EX903">
        <v>220442</v>
      </c>
      <c r="EY903" t="s">
        <v>4707</v>
      </c>
      <c r="EZ903">
        <v>1</v>
      </c>
      <c r="FC903">
        <v>51410001</v>
      </c>
      <c r="FD903" t="s">
        <v>81</v>
      </c>
    </row>
    <row r="904" spans="1:160" x14ac:dyDescent="0.3">
      <c r="A904" t="str">
        <f>VLOOKUP(B904,Table2[],3,FALSE)</f>
        <v>Digital</v>
      </c>
      <c r="B904" t="str">
        <f>IF(OR(ISNUMBER(FIND("QVC",Z904)),ISNUMBER(FIND("QVC",AL904))),"QVC",IF(OR(ISNUMBER(FIND("NCO",H904)),ISNUMBER(FIND("NCO",Y904))), "NCO", IF(AL904="consumer","PMD.com",VLOOKUP(LEFT(H904,2),Tables!$E$1:$F$11,2,FALSE))))</f>
        <v>PMD.com</v>
      </c>
      <c r="C904">
        <f t="shared" si="43"/>
        <v>51090030</v>
      </c>
      <c r="D904">
        <f t="shared" si="44"/>
        <v>1</v>
      </c>
      <c r="E904" t="str">
        <f t="shared" ca="1" si="42"/>
        <v>shifted orders shipped</v>
      </c>
      <c r="F904" t="s">
        <v>3539</v>
      </c>
      <c r="G904" t="s">
        <v>335</v>
      </c>
      <c r="H904" t="s">
        <v>3272</v>
      </c>
      <c r="I904" s="6">
        <v>44011.472673611112</v>
      </c>
      <c r="J904" t="s">
        <v>16</v>
      </c>
      <c r="K904" s="6">
        <v>44013.288159722222</v>
      </c>
      <c r="M904" t="s">
        <v>4708</v>
      </c>
      <c r="N904" t="s">
        <v>4709</v>
      </c>
      <c r="Q904" t="s">
        <v>4710</v>
      </c>
      <c r="R904" t="s">
        <v>412</v>
      </c>
      <c r="S904" t="s">
        <v>4711</v>
      </c>
      <c r="T904" t="s">
        <v>338</v>
      </c>
      <c r="U904" t="s">
        <v>530</v>
      </c>
      <c r="W904" t="s">
        <v>4712</v>
      </c>
      <c r="Z904" t="s">
        <v>4708</v>
      </c>
      <c r="AA904" t="s">
        <v>4709</v>
      </c>
      <c r="AD904" t="s">
        <v>4710</v>
      </c>
      <c r="AE904" t="s">
        <v>412</v>
      </c>
      <c r="AF904" t="s">
        <v>4711</v>
      </c>
      <c r="AG904" t="s">
        <v>338</v>
      </c>
      <c r="AH904" t="s">
        <v>530</v>
      </c>
      <c r="AJ904" t="s">
        <v>4712</v>
      </c>
      <c r="AL904" t="s">
        <v>339</v>
      </c>
      <c r="AM904">
        <v>1</v>
      </c>
      <c r="AN904">
        <v>1</v>
      </c>
      <c r="AO904">
        <v>6688</v>
      </c>
      <c r="AQ904">
        <v>125960</v>
      </c>
      <c r="AR904">
        <v>51090030</v>
      </c>
      <c r="AS904" t="s">
        <v>3043</v>
      </c>
      <c r="AT904" t="s">
        <v>628</v>
      </c>
      <c r="AW904" t="s">
        <v>343</v>
      </c>
      <c r="BY904" t="s">
        <v>342</v>
      </c>
      <c r="BZ904" t="b">
        <v>0</v>
      </c>
      <c r="EQ904">
        <v>243047</v>
      </c>
      <c r="ER904" t="s">
        <v>3273</v>
      </c>
      <c r="EV904">
        <v>17285823</v>
      </c>
      <c r="EW904">
        <v>928</v>
      </c>
      <c r="EX904">
        <v>220378</v>
      </c>
      <c r="EY904" t="s">
        <v>4713</v>
      </c>
      <c r="EZ904">
        <v>1</v>
      </c>
      <c r="FC904">
        <v>95385</v>
      </c>
      <c r="FD904" t="s">
        <v>3531</v>
      </c>
    </row>
    <row r="905" spans="1:160" x14ac:dyDescent="0.3">
      <c r="A905" t="str">
        <f>VLOOKUP(B905,Table2[],3,FALSE)</f>
        <v>Digital</v>
      </c>
      <c r="B905" t="str">
        <f>IF(OR(ISNUMBER(FIND("QVC",Z905)),ISNUMBER(FIND("QVC",AL905))),"QVC",IF(OR(ISNUMBER(FIND("NCO",H905)),ISNUMBER(FIND("NCO",Y905))), "NCO", IF(AL905="consumer","PMD.com",VLOOKUP(LEFT(H905,2),Tables!$E$1:$F$11,2,FALSE))))</f>
        <v>PMD.com</v>
      </c>
      <c r="C905">
        <f t="shared" si="43"/>
        <v>5341030</v>
      </c>
      <c r="D905">
        <f t="shared" si="44"/>
        <v>1</v>
      </c>
      <c r="E905" t="str">
        <f t="shared" ca="1" si="42"/>
        <v>shifted orders shipped</v>
      </c>
      <c r="F905" t="s">
        <v>3539</v>
      </c>
      <c r="G905" t="s">
        <v>335</v>
      </c>
      <c r="H905" t="s">
        <v>3272</v>
      </c>
      <c r="I905" s="6">
        <v>44011.472673611112</v>
      </c>
      <c r="J905" t="s">
        <v>16</v>
      </c>
      <c r="K905" s="6">
        <v>44013.288159722222</v>
      </c>
      <c r="M905" t="s">
        <v>4708</v>
      </c>
      <c r="N905" t="s">
        <v>4709</v>
      </c>
      <c r="Q905" t="s">
        <v>4710</v>
      </c>
      <c r="R905" t="s">
        <v>412</v>
      </c>
      <c r="S905" t="s">
        <v>4711</v>
      </c>
      <c r="T905" t="s">
        <v>338</v>
      </c>
      <c r="U905" t="s">
        <v>530</v>
      </c>
      <c r="W905" t="s">
        <v>4712</v>
      </c>
      <c r="Z905" t="s">
        <v>4708</v>
      </c>
      <c r="AA905" t="s">
        <v>4709</v>
      </c>
      <c r="AD905" t="s">
        <v>4710</v>
      </c>
      <c r="AE905" t="s">
        <v>412</v>
      </c>
      <c r="AF905" t="s">
        <v>4711</v>
      </c>
      <c r="AG905" t="s">
        <v>338</v>
      </c>
      <c r="AH905" t="s">
        <v>530</v>
      </c>
      <c r="AJ905" t="s">
        <v>4712</v>
      </c>
      <c r="AL905" t="s">
        <v>339</v>
      </c>
      <c r="AM905">
        <v>1</v>
      </c>
      <c r="AN905">
        <v>1</v>
      </c>
      <c r="AO905">
        <v>12859</v>
      </c>
      <c r="AQ905">
        <v>124642</v>
      </c>
      <c r="AR905">
        <v>5341030</v>
      </c>
      <c r="AS905" t="s">
        <v>925</v>
      </c>
      <c r="AT905" t="s">
        <v>926</v>
      </c>
      <c r="AW905" t="s">
        <v>366</v>
      </c>
      <c r="AX905" t="s">
        <v>366</v>
      </c>
      <c r="AY905" t="s">
        <v>345</v>
      </c>
      <c r="AZ905" t="s">
        <v>346</v>
      </c>
      <c r="BY905" t="s">
        <v>342</v>
      </c>
      <c r="EQ905">
        <v>243275</v>
      </c>
      <c r="ER905" t="s">
        <v>3273</v>
      </c>
      <c r="EV905">
        <v>17285823</v>
      </c>
      <c r="EW905">
        <v>928</v>
      </c>
      <c r="EX905">
        <v>220378</v>
      </c>
      <c r="EY905" t="s">
        <v>4713</v>
      </c>
      <c r="EZ905">
        <v>1</v>
      </c>
      <c r="FC905">
        <v>95385</v>
      </c>
      <c r="FD905" t="s">
        <v>3531</v>
      </c>
    </row>
    <row r="906" spans="1:160" x14ac:dyDescent="0.3">
      <c r="A906" t="str">
        <f>VLOOKUP(B906,Table2[],3,FALSE)</f>
        <v>Digital</v>
      </c>
      <c r="B906" t="str">
        <f>IF(OR(ISNUMBER(FIND("QVC",Z906)),ISNUMBER(FIND("QVC",AL906))),"QVC",IF(OR(ISNUMBER(FIND("NCO",H906)),ISNUMBER(FIND("NCO",Y906))), "NCO", IF(AL906="consumer","PMD.com",VLOOKUP(LEFT(H906,2),Tables!$E$1:$F$11,2,FALSE))))</f>
        <v>PMD.com</v>
      </c>
      <c r="C906">
        <f t="shared" si="43"/>
        <v>53920001</v>
      </c>
      <c r="D906">
        <f t="shared" si="44"/>
        <v>1</v>
      </c>
      <c r="E906" t="str">
        <f t="shared" ca="1" si="42"/>
        <v>shifted orders shipped</v>
      </c>
      <c r="F906" t="s">
        <v>3539</v>
      </c>
      <c r="G906" t="s">
        <v>335</v>
      </c>
      <c r="H906" t="s">
        <v>3272</v>
      </c>
      <c r="I906" s="6">
        <v>44011.472673611112</v>
      </c>
      <c r="J906" t="s">
        <v>16</v>
      </c>
      <c r="K906" s="6">
        <v>44013.288159722222</v>
      </c>
      <c r="M906" t="s">
        <v>4708</v>
      </c>
      <c r="N906" t="s">
        <v>4709</v>
      </c>
      <c r="Q906" t="s">
        <v>4710</v>
      </c>
      <c r="R906" t="s">
        <v>412</v>
      </c>
      <c r="S906" t="s">
        <v>4711</v>
      </c>
      <c r="T906" t="s">
        <v>338</v>
      </c>
      <c r="U906" t="s">
        <v>530</v>
      </c>
      <c r="W906" t="s">
        <v>4712</v>
      </c>
      <c r="Z906" t="s">
        <v>4708</v>
      </c>
      <c r="AA906" t="s">
        <v>4709</v>
      </c>
      <c r="AD906" t="s">
        <v>4710</v>
      </c>
      <c r="AE906" t="s">
        <v>412</v>
      </c>
      <c r="AF906" t="s">
        <v>4711</v>
      </c>
      <c r="AG906" t="s">
        <v>338</v>
      </c>
      <c r="AH906" t="s">
        <v>530</v>
      </c>
      <c r="AJ906" t="s">
        <v>4712</v>
      </c>
      <c r="AL906" t="s">
        <v>339</v>
      </c>
      <c r="AM906">
        <v>1</v>
      </c>
      <c r="AN906">
        <v>1</v>
      </c>
      <c r="AO906">
        <v>14899</v>
      </c>
      <c r="AQ906">
        <v>124468</v>
      </c>
      <c r="AR906">
        <v>53920001</v>
      </c>
      <c r="AS906">
        <v>9000000</v>
      </c>
      <c r="AT906" t="s">
        <v>40</v>
      </c>
      <c r="AW906" t="s">
        <v>343</v>
      </c>
      <c r="BY906" t="s">
        <v>342</v>
      </c>
      <c r="EQ906">
        <v>243396</v>
      </c>
      <c r="ER906" t="s">
        <v>3273</v>
      </c>
      <c r="EV906">
        <v>17285823</v>
      </c>
      <c r="EW906">
        <v>928</v>
      </c>
      <c r="EX906">
        <v>220378</v>
      </c>
      <c r="EY906" t="s">
        <v>4713</v>
      </c>
      <c r="EZ906">
        <v>1</v>
      </c>
      <c r="FC906">
        <v>95385</v>
      </c>
      <c r="FD906" t="s">
        <v>3531</v>
      </c>
    </row>
    <row r="907" spans="1:160" x14ac:dyDescent="0.3">
      <c r="A907" t="str">
        <f>VLOOKUP(B907,Table2[],3,FALSE)</f>
        <v>Digital</v>
      </c>
      <c r="B907" t="str">
        <f>IF(OR(ISNUMBER(FIND("QVC",Z907)),ISNUMBER(FIND("QVC",AL907))),"QVC",IF(OR(ISNUMBER(FIND("NCO",H907)),ISNUMBER(FIND("NCO",Y907))), "NCO", IF(AL907="consumer","PMD.com",VLOOKUP(LEFT(H907,2),Tables!$E$1:$F$11,2,FALSE))))</f>
        <v>PMD.com</v>
      </c>
      <c r="C907">
        <f t="shared" si="43"/>
        <v>52250001</v>
      </c>
      <c r="D907">
        <f t="shared" si="44"/>
        <v>1</v>
      </c>
      <c r="E907" t="str">
        <f t="shared" ca="1" si="42"/>
        <v>shifted orders shipped</v>
      </c>
      <c r="F907" t="s">
        <v>3539</v>
      </c>
      <c r="G907" t="s">
        <v>335</v>
      </c>
      <c r="H907" t="s">
        <v>3272</v>
      </c>
      <c r="I907" s="6">
        <v>44011.472673611112</v>
      </c>
      <c r="J907" t="s">
        <v>16</v>
      </c>
      <c r="K907" s="6">
        <v>44013.288159722222</v>
      </c>
      <c r="M907" t="s">
        <v>4708</v>
      </c>
      <c r="N907" t="s">
        <v>4709</v>
      </c>
      <c r="Q907" t="s">
        <v>4710</v>
      </c>
      <c r="R907" t="s">
        <v>412</v>
      </c>
      <c r="S907" t="s">
        <v>4711</v>
      </c>
      <c r="T907" t="s">
        <v>338</v>
      </c>
      <c r="U907" t="s">
        <v>530</v>
      </c>
      <c r="W907" t="s">
        <v>4712</v>
      </c>
      <c r="Z907" t="s">
        <v>4708</v>
      </c>
      <c r="AA907" t="s">
        <v>4709</v>
      </c>
      <c r="AD907" t="s">
        <v>4710</v>
      </c>
      <c r="AE907" t="s">
        <v>412</v>
      </c>
      <c r="AF907" t="s">
        <v>4711</v>
      </c>
      <c r="AG907" t="s">
        <v>338</v>
      </c>
      <c r="AH907" t="s">
        <v>530</v>
      </c>
      <c r="AJ907" t="s">
        <v>4712</v>
      </c>
      <c r="AL907" t="s">
        <v>339</v>
      </c>
      <c r="AM907">
        <v>1</v>
      </c>
      <c r="AN907">
        <v>1</v>
      </c>
      <c r="AO907">
        <v>503</v>
      </c>
      <c r="AQ907">
        <v>124436</v>
      </c>
      <c r="AR907">
        <v>52250001</v>
      </c>
      <c r="AS907" t="s">
        <v>1577</v>
      </c>
      <c r="AT907" t="s">
        <v>94</v>
      </c>
      <c r="AW907" t="s">
        <v>340</v>
      </c>
      <c r="AX907" t="s">
        <v>340</v>
      </c>
      <c r="AY907" t="s">
        <v>341</v>
      </c>
      <c r="AZ907">
        <v>0</v>
      </c>
      <c r="BY907" t="s">
        <v>342</v>
      </c>
      <c r="EQ907">
        <v>240940</v>
      </c>
      <c r="ER907" t="s">
        <v>3273</v>
      </c>
      <c r="EV907">
        <v>17285823</v>
      </c>
      <c r="EW907">
        <v>928</v>
      </c>
      <c r="EX907">
        <v>220378</v>
      </c>
      <c r="EY907" t="s">
        <v>4713</v>
      </c>
      <c r="EZ907">
        <v>1</v>
      </c>
      <c r="FC907">
        <v>52250001</v>
      </c>
      <c r="FD907" t="s">
        <v>94</v>
      </c>
    </row>
    <row r="908" spans="1:160" x14ac:dyDescent="0.3">
      <c r="A908" t="str">
        <f>VLOOKUP(B908,Table2[],3,FALSE)</f>
        <v>Digital</v>
      </c>
      <c r="B908" t="str">
        <f>IF(OR(ISNUMBER(FIND("QVC",Z908)),ISNUMBER(FIND("QVC",AL908))),"QVC",IF(OR(ISNUMBER(FIND("NCO",H908)),ISNUMBER(FIND("NCO",Y908))), "NCO", IF(AL908="consumer","PMD.com",VLOOKUP(LEFT(H908,2),Tables!$E$1:$F$11,2,FALSE))))</f>
        <v>PMD.com</v>
      </c>
      <c r="C908">
        <f t="shared" si="43"/>
        <v>52430001</v>
      </c>
      <c r="D908">
        <f t="shared" si="44"/>
        <v>1</v>
      </c>
      <c r="E908" t="str">
        <f t="shared" ca="1" si="42"/>
        <v>shifted orders shipped</v>
      </c>
      <c r="F908" t="s">
        <v>3539</v>
      </c>
      <c r="G908" t="s">
        <v>335</v>
      </c>
      <c r="H908" t="s">
        <v>3272</v>
      </c>
      <c r="I908" s="6">
        <v>44011.472673611112</v>
      </c>
      <c r="J908" t="s">
        <v>16</v>
      </c>
      <c r="K908" s="6">
        <v>44013.288159722222</v>
      </c>
      <c r="M908" t="s">
        <v>4708</v>
      </c>
      <c r="N908" t="s">
        <v>4709</v>
      </c>
      <c r="Q908" t="s">
        <v>4710</v>
      </c>
      <c r="R908" t="s">
        <v>412</v>
      </c>
      <c r="S908" t="s">
        <v>4711</v>
      </c>
      <c r="T908" t="s">
        <v>338</v>
      </c>
      <c r="U908" t="s">
        <v>530</v>
      </c>
      <c r="W908" t="s">
        <v>4712</v>
      </c>
      <c r="Z908" t="s">
        <v>4708</v>
      </c>
      <c r="AA908" t="s">
        <v>4709</v>
      </c>
      <c r="AD908" t="s">
        <v>4710</v>
      </c>
      <c r="AE908" t="s">
        <v>412</v>
      </c>
      <c r="AF908" t="s">
        <v>4711</v>
      </c>
      <c r="AG908" t="s">
        <v>338</v>
      </c>
      <c r="AH908" t="s">
        <v>530</v>
      </c>
      <c r="AJ908" t="s">
        <v>4712</v>
      </c>
      <c r="AL908" t="s">
        <v>339</v>
      </c>
      <c r="AM908">
        <v>1</v>
      </c>
      <c r="AN908">
        <v>1</v>
      </c>
      <c r="AO908">
        <v>12063</v>
      </c>
      <c r="AQ908">
        <v>127155</v>
      </c>
      <c r="AR908">
        <v>52430001</v>
      </c>
      <c r="AS908" t="s">
        <v>927</v>
      </c>
      <c r="AT908" t="s">
        <v>75</v>
      </c>
      <c r="AW908" t="s">
        <v>340</v>
      </c>
      <c r="AX908" t="s">
        <v>340</v>
      </c>
      <c r="AY908" t="s">
        <v>357</v>
      </c>
      <c r="AZ908" t="s">
        <v>363</v>
      </c>
      <c r="BY908" t="s">
        <v>342</v>
      </c>
      <c r="EQ908">
        <v>249990</v>
      </c>
      <c r="ER908" t="s">
        <v>3273</v>
      </c>
      <c r="EV908">
        <v>17285823</v>
      </c>
      <c r="EW908">
        <v>928</v>
      </c>
      <c r="EX908">
        <v>220378</v>
      </c>
      <c r="EY908" t="s">
        <v>4713</v>
      </c>
      <c r="EZ908">
        <v>1</v>
      </c>
      <c r="FC908">
        <v>95385</v>
      </c>
      <c r="FD908" t="s">
        <v>3531</v>
      </c>
    </row>
    <row r="909" spans="1:160" x14ac:dyDescent="0.3">
      <c r="A909" t="str">
        <f>VLOOKUP(B909,Table2[],3,FALSE)</f>
        <v>Digital</v>
      </c>
      <c r="B909" t="str">
        <f>IF(OR(ISNUMBER(FIND("QVC",Z909)),ISNUMBER(FIND("QVC",AL909))),"QVC",IF(OR(ISNUMBER(FIND("NCO",H909)),ISNUMBER(FIND("NCO",Y909))), "NCO", IF(AL909="consumer","PMD.com",VLOOKUP(LEFT(H909,2),Tables!$E$1:$F$11,2,FALSE))))</f>
        <v>PMD.com</v>
      </c>
      <c r="C909">
        <f t="shared" si="43"/>
        <v>51080001</v>
      </c>
      <c r="D909">
        <f t="shared" si="44"/>
        <v>1</v>
      </c>
      <c r="E909" t="str">
        <f t="shared" ca="1" si="42"/>
        <v>shifted orders shipped</v>
      </c>
      <c r="F909" t="s">
        <v>3539</v>
      </c>
      <c r="G909" t="s">
        <v>335</v>
      </c>
      <c r="H909" t="s">
        <v>3272</v>
      </c>
      <c r="I909" s="6">
        <v>44011.472673611112</v>
      </c>
      <c r="J909" t="s">
        <v>16</v>
      </c>
      <c r="K909" s="6">
        <v>44013.288159722222</v>
      </c>
      <c r="M909" t="s">
        <v>4708</v>
      </c>
      <c r="N909" t="s">
        <v>4709</v>
      </c>
      <c r="Q909" t="s">
        <v>4710</v>
      </c>
      <c r="R909" t="s">
        <v>412</v>
      </c>
      <c r="S909" t="s">
        <v>4711</v>
      </c>
      <c r="T909" t="s">
        <v>338</v>
      </c>
      <c r="U909" t="s">
        <v>530</v>
      </c>
      <c r="W909" t="s">
        <v>4712</v>
      </c>
      <c r="Z909" t="s">
        <v>4708</v>
      </c>
      <c r="AA909" t="s">
        <v>4709</v>
      </c>
      <c r="AD909" t="s">
        <v>4710</v>
      </c>
      <c r="AE909" t="s">
        <v>412</v>
      </c>
      <c r="AF909" t="s">
        <v>4711</v>
      </c>
      <c r="AG909" t="s">
        <v>338</v>
      </c>
      <c r="AH909" t="s">
        <v>530</v>
      </c>
      <c r="AJ909" t="s">
        <v>4712</v>
      </c>
      <c r="AL909" t="s">
        <v>339</v>
      </c>
      <c r="AM909">
        <v>1</v>
      </c>
      <c r="AN909">
        <v>1</v>
      </c>
      <c r="AO909">
        <v>19656</v>
      </c>
      <c r="AQ909">
        <v>124645</v>
      </c>
      <c r="AR909">
        <v>51080001</v>
      </c>
      <c r="AS909" t="s">
        <v>988</v>
      </c>
      <c r="AT909" t="s">
        <v>57</v>
      </c>
      <c r="AW909" t="s">
        <v>343</v>
      </c>
      <c r="BY909" t="s">
        <v>342</v>
      </c>
      <c r="EQ909">
        <v>251119</v>
      </c>
      <c r="ER909" t="s">
        <v>3273</v>
      </c>
      <c r="EV909">
        <v>17285823</v>
      </c>
      <c r="EW909">
        <v>928</v>
      </c>
      <c r="EX909">
        <v>220378</v>
      </c>
      <c r="EY909" t="s">
        <v>4713</v>
      </c>
      <c r="EZ909">
        <v>1</v>
      </c>
      <c r="FC909">
        <v>51080001</v>
      </c>
      <c r="FD909" t="s">
        <v>57</v>
      </c>
    </row>
    <row r="910" spans="1:160" x14ac:dyDescent="0.3">
      <c r="A910" t="str">
        <f>VLOOKUP(B910,Table2[],3,FALSE)</f>
        <v>Digital</v>
      </c>
      <c r="B910" t="str">
        <f>IF(OR(ISNUMBER(FIND("QVC",Z910)),ISNUMBER(FIND("QVC",AL910))),"QVC",IF(OR(ISNUMBER(FIND("NCO",H910)),ISNUMBER(FIND("NCO",Y910))), "NCO", IF(AL910="consumer","PMD.com",VLOOKUP(LEFT(H910,2),Tables!$E$1:$F$11,2,FALSE))))</f>
        <v>PMD.com</v>
      </c>
      <c r="C910">
        <f t="shared" si="43"/>
        <v>53820001</v>
      </c>
      <c r="D910">
        <f t="shared" si="44"/>
        <v>1</v>
      </c>
      <c r="E910" t="str">
        <f t="shared" ca="1" si="42"/>
        <v>shifted orders shipped</v>
      </c>
      <c r="F910" t="s">
        <v>3539</v>
      </c>
      <c r="G910" t="s">
        <v>335</v>
      </c>
      <c r="H910" t="s">
        <v>3272</v>
      </c>
      <c r="I910" s="6">
        <v>44011.472673611112</v>
      </c>
      <c r="J910" t="s">
        <v>16</v>
      </c>
      <c r="K910" s="6">
        <v>44013.288159722222</v>
      </c>
      <c r="M910" t="s">
        <v>4708</v>
      </c>
      <c r="N910" t="s">
        <v>4709</v>
      </c>
      <c r="Q910" t="s">
        <v>4710</v>
      </c>
      <c r="R910" t="s">
        <v>412</v>
      </c>
      <c r="S910" t="s">
        <v>4711</v>
      </c>
      <c r="T910" t="s">
        <v>338</v>
      </c>
      <c r="U910" t="s">
        <v>530</v>
      </c>
      <c r="W910" t="s">
        <v>4712</v>
      </c>
      <c r="Z910" t="s">
        <v>4708</v>
      </c>
      <c r="AA910" t="s">
        <v>4709</v>
      </c>
      <c r="AD910" t="s">
        <v>4710</v>
      </c>
      <c r="AE910" t="s">
        <v>412</v>
      </c>
      <c r="AF910" t="s">
        <v>4711</v>
      </c>
      <c r="AG910" t="s">
        <v>338</v>
      </c>
      <c r="AH910" t="s">
        <v>530</v>
      </c>
      <c r="AJ910" t="s">
        <v>4712</v>
      </c>
      <c r="AL910" t="s">
        <v>339</v>
      </c>
      <c r="AM910">
        <v>1</v>
      </c>
      <c r="AN910">
        <v>1</v>
      </c>
      <c r="AO910">
        <v>3106</v>
      </c>
      <c r="AQ910">
        <v>124463</v>
      </c>
      <c r="AR910">
        <v>53820001</v>
      </c>
      <c r="AS910" t="s">
        <v>133</v>
      </c>
      <c r="AT910" t="s">
        <v>134</v>
      </c>
      <c r="AW910" t="s">
        <v>340</v>
      </c>
      <c r="AX910">
        <v>0</v>
      </c>
      <c r="AY910" t="s">
        <v>348</v>
      </c>
      <c r="AZ910">
        <v>0</v>
      </c>
      <c r="BY910" t="s">
        <v>342</v>
      </c>
      <c r="EQ910">
        <v>244732</v>
      </c>
      <c r="ER910" t="s">
        <v>3273</v>
      </c>
      <c r="EV910">
        <v>17285823</v>
      </c>
      <c r="EW910">
        <v>928</v>
      </c>
      <c r="EX910">
        <v>220378</v>
      </c>
      <c r="EY910" t="s">
        <v>4713</v>
      </c>
      <c r="EZ910">
        <v>1</v>
      </c>
      <c r="FC910">
        <v>53820001</v>
      </c>
      <c r="FD910" t="s">
        <v>134</v>
      </c>
    </row>
    <row r="911" spans="1:160" x14ac:dyDescent="0.3">
      <c r="A911" t="str">
        <f>VLOOKUP(B911,Table2[],3,FALSE)</f>
        <v>Digital</v>
      </c>
      <c r="B911" t="str">
        <f>IF(OR(ISNUMBER(FIND("QVC",Z911)),ISNUMBER(FIND("QVC",AL911))),"QVC",IF(OR(ISNUMBER(FIND("NCO",H911)),ISNUMBER(FIND("NCO",Y911))), "NCO", IF(AL911="consumer","PMD.com",VLOOKUP(LEFT(H911,2),Tables!$E$1:$F$11,2,FALSE))))</f>
        <v>PMD.com</v>
      </c>
      <c r="C911">
        <f t="shared" si="43"/>
        <v>53190001</v>
      </c>
      <c r="D911">
        <f t="shared" si="44"/>
        <v>1</v>
      </c>
      <c r="E911" t="str">
        <f t="shared" ca="1" si="42"/>
        <v>shifted orders shipped</v>
      </c>
      <c r="F911" t="s">
        <v>3539</v>
      </c>
      <c r="G911" t="s">
        <v>335</v>
      </c>
      <c r="H911" t="s">
        <v>3272</v>
      </c>
      <c r="I911" s="6">
        <v>44011.472673611112</v>
      </c>
      <c r="J911" t="s">
        <v>16</v>
      </c>
      <c r="K911" s="6">
        <v>44013.288159722222</v>
      </c>
      <c r="M911" t="s">
        <v>4708</v>
      </c>
      <c r="N911" t="s">
        <v>4709</v>
      </c>
      <c r="Q911" t="s">
        <v>4710</v>
      </c>
      <c r="R911" t="s">
        <v>412</v>
      </c>
      <c r="S911" t="s">
        <v>4711</v>
      </c>
      <c r="T911" t="s">
        <v>338</v>
      </c>
      <c r="U911" t="s">
        <v>530</v>
      </c>
      <c r="W911" t="s">
        <v>4712</v>
      </c>
      <c r="Z911" t="s">
        <v>4708</v>
      </c>
      <c r="AA911" t="s">
        <v>4709</v>
      </c>
      <c r="AD911" t="s">
        <v>4710</v>
      </c>
      <c r="AE911" t="s">
        <v>412</v>
      </c>
      <c r="AF911" t="s">
        <v>4711</v>
      </c>
      <c r="AG911" t="s">
        <v>338</v>
      </c>
      <c r="AH911" t="s">
        <v>530</v>
      </c>
      <c r="AJ911" t="s">
        <v>4712</v>
      </c>
      <c r="AL911" t="s">
        <v>339</v>
      </c>
      <c r="AM911">
        <v>1</v>
      </c>
      <c r="AN911">
        <v>1</v>
      </c>
      <c r="AO911">
        <v>4496</v>
      </c>
      <c r="AQ911">
        <v>124009</v>
      </c>
      <c r="AR911">
        <v>53190001</v>
      </c>
      <c r="AS911" t="s">
        <v>1003</v>
      </c>
      <c r="AT911" t="s">
        <v>53</v>
      </c>
      <c r="AW911" t="s">
        <v>340</v>
      </c>
      <c r="AX911" t="s">
        <v>340</v>
      </c>
      <c r="AY911" t="s">
        <v>357</v>
      </c>
      <c r="AZ911" t="s">
        <v>361</v>
      </c>
      <c r="BY911" t="s">
        <v>342</v>
      </c>
      <c r="EQ911">
        <v>252079</v>
      </c>
      <c r="ER911" t="s">
        <v>3273</v>
      </c>
      <c r="EV911">
        <v>17285823</v>
      </c>
      <c r="EW911">
        <v>928</v>
      </c>
      <c r="EX911">
        <v>220378</v>
      </c>
      <c r="EY911" t="s">
        <v>4713</v>
      </c>
      <c r="EZ911">
        <v>1</v>
      </c>
      <c r="FC911">
        <v>53190001</v>
      </c>
      <c r="FD911" t="s">
        <v>53</v>
      </c>
    </row>
    <row r="912" spans="1:160" x14ac:dyDescent="0.3">
      <c r="A912" t="str">
        <f>VLOOKUP(B912,Table2[],3,FALSE)</f>
        <v>Digital</v>
      </c>
      <c r="B912" t="str">
        <f>IF(OR(ISNUMBER(FIND("QVC",Z912)),ISNUMBER(FIND("QVC",AL912))),"QVC",IF(OR(ISNUMBER(FIND("NCO",H912)),ISNUMBER(FIND("NCO",Y912))), "NCO", IF(AL912="consumer","PMD.com",VLOOKUP(LEFT(H912,2),Tables!$E$1:$F$11,2,FALSE))))</f>
        <v>PMD.com</v>
      </c>
      <c r="C912">
        <f t="shared" si="43"/>
        <v>52460001</v>
      </c>
      <c r="D912">
        <f t="shared" si="44"/>
        <v>1</v>
      </c>
      <c r="E912" t="str">
        <f t="shared" ca="1" si="42"/>
        <v>shifted orders shipped</v>
      </c>
      <c r="F912" t="s">
        <v>3539</v>
      </c>
      <c r="G912" t="s">
        <v>335</v>
      </c>
      <c r="H912" t="s">
        <v>2546</v>
      </c>
      <c r="I912" s="6">
        <v>44008.58666666667</v>
      </c>
      <c r="J912" t="s">
        <v>16</v>
      </c>
      <c r="K912" s="6">
        <v>44013.288321759261</v>
      </c>
      <c r="M912" t="s">
        <v>4714</v>
      </c>
      <c r="N912" t="s">
        <v>4715</v>
      </c>
      <c r="Q912" t="s">
        <v>1313</v>
      </c>
      <c r="R912" t="s">
        <v>460</v>
      </c>
      <c r="S912">
        <v>42103</v>
      </c>
      <c r="T912" t="s">
        <v>338</v>
      </c>
      <c r="U912" t="s">
        <v>530</v>
      </c>
      <c r="W912" t="s">
        <v>4716</v>
      </c>
      <c r="Z912" t="s">
        <v>4714</v>
      </c>
      <c r="AA912" t="s">
        <v>4715</v>
      </c>
      <c r="AD912" t="s">
        <v>1313</v>
      </c>
      <c r="AE912" t="s">
        <v>460</v>
      </c>
      <c r="AF912">
        <v>42103</v>
      </c>
      <c r="AG912" t="s">
        <v>338</v>
      </c>
      <c r="AH912" t="s">
        <v>530</v>
      </c>
      <c r="AJ912" t="s">
        <v>4716</v>
      </c>
      <c r="AL912" t="s">
        <v>339</v>
      </c>
      <c r="AM912">
        <v>1</v>
      </c>
      <c r="AN912">
        <v>1</v>
      </c>
      <c r="AO912">
        <v>14007</v>
      </c>
      <c r="AQ912">
        <v>127157</v>
      </c>
      <c r="AR912">
        <v>52460001</v>
      </c>
      <c r="AS912" t="s">
        <v>972</v>
      </c>
      <c r="AT912" t="s">
        <v>76</v>
      </c>
      <c r="AW912" t="s">
        <v>340</v>
      </c>
      <c r="AX912" t="s">
        <v>340</v>
      </c>
      <c r="AY912" t="s">
        <v>341</v>
      </c>
      <c r="AZ912">
        <v>0</v>
      </c>
      <c r="BY912" t="s">
        <v>342</v>
      </c>
      <c r="EQ912">
        <v>252044</v>
      </c>
      <c r="ER912" t="s">
        <v>2547</v>
      </c>
      <c r="EV912">
        <v>17284567</v>
      </c>
      <c r="EW912">
        <v>928</v>
      </c>
      <c r="EX912">
        <v>219047</v>
      </c>
      <c r="EY912" t="s">
        <v>4717</v>
      </c>
      <c r="EZ912">
        <v>1</v>
      </c>
      <c r="FC912">
        <v>52460001</v>
      </c>
      <c r="FD912" t="s">
        <v>76</v>
      </c>
    </row>
    <row r="913" spans="1:160" x14ac:dyDescent="0.3">
      <c r="A913" t="str">
        <f>VLOOKUP(B913,Table2[],3,FALSE)</f>
        <v>Digital</v>
      </c>
      <c r="B913" t="str">
        <f>IF(OR(ISNUMBER(FIND("QVC",Z913)),ISNUMBER(FIND("QVC",AL913))),"QVC",IF(OR(ISNUMBER(FIND("NCO",H913)),ISNUMBER(FIND("NCO",Y913))), "NCO", IF(AL913="consumer","PMD.com",VLOOKUP(LEFT(H913,2),Tables!$E$1:$F$11,2,FALSE))))</f>
        <v>PMD.com</v>
      </c>
      <c r="C913">
        <f t="shared" si="43"/>
        <v>52430001</v>
      </c>
      <c r="D913">
        <f t="shared" si="44"/>
        <v>1</v>
      </c>
      <c r="E913" t="str">
        <f t="shared" ca="1" si="42"/>
        <v>shifted orders shipped</v>
      </c>
      <c r="F913" t="s">
        <v>3539</v>
      </c>
      <c r="G913" t="s">
        <v>335</v>
      </c>
      <c r="H913" t="s">
        <v>2546</v>
      </c>
      <c r="I913" s="6">
        <v>44008.58666666667</v>
      </c>
      <c r="J913" t="s">
        <v>16</v>
      </c>
      <c r="K913" s="6">
        <v>44013.288321759261</v>
      </c>
      <c r="M913" t="s">
        <v>4714</v>
      </c>
      <c r="N913" t="s">
        <v>4715</v>
      </c>
      <c r="Q913" t="s">
        <v>1313</v>
      </c>
      <c r="R913" t="s">
        <v>460</v>
      </c>
      <c r="S913">
        <v>42103</v>
      </c>
      <c r="T913" t="s">
        <v>338</v>
      </c>
      <c r="U913" t="s">
        <v>530</v>
      </c>
      <c r="W913" t="s">
        <v>4716</v>
      </c>
      <c r="Z913" t="s">
        <v>4714</v>
      </c>
      <c r="AA913" t="s">
        <v>4715</v>
      </c>
      <c r="AD913" t="s">
        <v>1313</v>
      </c>
      <c r="AE913" t="s">
        <v>460</v>
      </c>
      <c r="AF913">
        <v>42103</v>
      </c>
      <c r="AG913" t="s">
        <v>338</v>
      </c>
      <c r="AH913" t="s">
        <v>530</v>
      </c>
      <c r="AJ913" t="s">
        <v>4716</v>
      </c>
      <c r="AL913" t="s">
        <v>339</v>
      </c>
      <c r="AM913">
        <v>1</v>
      </c>
      <c r="AN913">
        <v>1</v>
      </c>
      <c r="AO913">
        <v>12063</v>
      </c>
      <c r="AQ913">
        <v>127155</v>
      </c>
      <c r="AR913">
        <v>52430001</v>
      </c>
      <c r="AS913" t="s">
        <v>927</v>
      </c>
      <c r="AT913" t="s">
        <v>75</v>
      </c>
      <c r="AW913" t="s">
        <v>340</v>
      </c>
      <c r="AX913" t="s">
        <v>340</v>
      </c>
      <c r="AY913" t="s">
        <v>357</v>
      </c>
      <c r="AZ913" t="s">
        <v>363</v>
      </c>
      <c r="BY913" t="s">
        <v>342</v>
      </c>
      <c r="EQ913">
        <v>249990</v>
      </c>
      <c r="ER913" t="s">
        <v>2547</v>
      </c>
      <c r="EV913">
        <v>17284567</v>
      </c>
      <c r="EW913">
        <v>928</v>
      </c>
      <c r="EX913">
        <v>219047</v>
      </c>
      <c r="EY913" t="s">
        <v>4717</v>
      </c>
      <c r="EZ913">
        <v>1</v>
      </c>
      <c r="FC913">
        <v>52430001</v>
      </c>
      <c r="FD913" t="s">
        <v>75</v>
      </c>
    </row>
    <row r="914" spans="1:160" x14ac:dyDescent="0.3">
      <c r="A914" t="str">
        <f>VLOOKUP(B914,Table2[],3,FALSE)</f>
        <v>Digital</v>
      </c>
      <c r="B914" t="str">
        <f>IF(OR(ISNUMBER(FIND("QVC",Z914)),ISNUMBER(FIND("QVC",AL914))),"QVC",IF(OR(ISNUMBER(FIND("NCO",H914)),ISNUMBER(FIND("NCO",Y914))), "NCO", IF(AL914="consumer","PMD.com",VLOOKUP(LEFT(H914,2),Tables!$E$1:$F$11,2,FALSE))))</f>
        <v>PMD.com</v>
      </c>
      <c r="C914">
        <f t="shared" si="43"/>
        <v>53200001</v>
      </c>
      <c r="D914">
        <f t="shared" si="44"/>
        <v>1</v>
      </c>
      <c r="E914" t="str">
        <f t="shared" ca="1" si="42"/>
        <v>shifted orders shipped</v>
      </c>
      <c r="F914" t="s">
        <v>3539</v>
      </c>
      <c r="G914" t="s">
        <v>335</v>
      </c>
      <c r="H914" t="s">
        <v>2546</v>
      </c>
      <c r="I914" s="6">
        <v>44008.58666666667</v>
      </c>
      <c r="J914" t="s">
        <v>16</v>
      </c>
      <c r="K914" s="6">
        <v>44013.288321759261</v>
      </c>
      <c r="M914" t="s">
        <v>4714</v>
      </c>
      <c r="N914" t="s">
        <v>4715</v>
      </c>
      <c r="Q914" t="s">
        <v>1313</v>
      </c>
      <c r="R914" t="s">
        <v>460</v>
      </c>
      <c r="S914">
        <v>42103</v>
      </c>
      <c r="T914" t="s">
        <v>338</v>
      </c>
      <c r="U914" t="s">
        <v>530</v>
      </c>
      <c r="W914" t="s">
        <v>4716</v>
      </c>
      <c r="Z914" t="s">
        <v>4714</v>
      </c>
      <c r="AA914" t="s">
        <v>4715</v>
      </c>
      <c r="AD914" t="s">
        <v>1313</v>
      </c>
      <c r="AE914" t="s">
        <v>460</v>
      </c>
      <c r="AF914">
        <v>42103</v>
      </c>
      <c r="AG914" t="s">
        <v>338</v>
      </c>
      <c r="AH914" t="s">
        <v>530</v>
      </c>
      <c r="AJ914" t="s">
        <v>4716</v>
      </c>
      <c r="AL914" t="s">
        <v>339</v>
      </c>
      <c r="AM914">
        <v>1</v>
      </c>
      <c r="AN914">
        <v>1</v>
      </c>
      <c r="AO914">
        <v>15189</v>
      </c>
      <c r="AQ914">
        <v>123906</v>
      </c>
      <c r="AR914">
        <v>53200001</v>
      </c>
      <c r="AS914" t="s">
        <v>973</v>
      </c>
      <c r="AT914" t="s">
        <v>50</v>
      </c>
      <c r="AW914" t="s">
        <v>340</v>
      </c>
      <c r="AX914" t="s">
        <v>340</v>
      </c>
      <c r="AY914" t="s">
        <v>357</v>
      </c>
      <c r="AZ914" t="s">
        <v>363</v>
      </c>
      <c r="BY914" t="s">
        <v>342</v>
      </c>
      <c r="EQ914">
        <v>252156</v>
      </c>
      <c r="ER914" t="s">
        <v>2547</v>
      </c>
      <c r="EV914">
        <v>17284567</v>
      </c>
      <c r="EW914">
        <v>928</v>
      </c>
      <c r="EX914">
        <v>219047</v>
      </c>
      <c r="EY914" t="s">
        <v>4717</v>
      </c>
      <c r="EZ914">
        <v>1</v>
      </c>
      <c r="FC914">
        <v>53200001</v>
      </c>
      <c r="FD914" t="s">
        <v>50</v>
      </c>
    </row>
    <row r="915" spans="1:160" x14ac:dyDescent="0.3">
      <c r="A915" t="str">
        <f>VLOOKUP(B915,Table2[],3,FALSE)</f>
        <v>Digital</v>
      </c>
      <c r="B915" t="str">
        <f>IF(OR(ISNUMBER(FIND("QVC",Z915)),ISNUMBER(FIND("QVC",AL915))),"QVC",IF(OR(ISNUMBER(FIND("NCO",H915)),ISNUMBER(FIND("NCO",Y915))), "NCO", IF(AL915="consumer","PMD.com",VLOOKUP(LEFT(H915,2),Tables!$E$1:$F$11,2,FALSE))))</f>
        <v>PMD.com</v>
      </c>
      <c r="C915">
        <f t="shared" si="43"/>
        <v>55300001</v>
      </c>
      <c r="D915">
        <f t="shared" si="44"/>
        <v>1</v>
      </c>
      <c r="E915" t="str">
        <f t="shared" ca="1" si="42"/>
        <v>shifted orders shipped</v>
      </c>
      <c r="F915" t="s">
        <v>3539</v>
      </c>
      <c r="G915" t="s">
        <v>335</v>
      </c>
      <c r="H915" t="s">
        <v>3386</v>
      </c>
      <c r="I915" s="6">
        <v>44011.537002314813</v>
      </c>
      <c r="J915" t="s">
        <v>16</v>
      </c>
      <c r="K915" s="6">
        <v>44013.288344907407</v>
      </c>
      <c r="M915" t="s">
        <v>4718</v>
      </c>
      <c r="N915" t="s">
        <v>1893</v>
      </c>
      <c r="Q915" t="s">
        <v>1696</v>
      </c>
      <c r="R915" t="s">
        <v>407</v>
      </c>
      <c r="S915" t="s">
        <v>4719</v>
      </c>
      <c r="T915" t="s">
        <v>338</v>
      </c>
      <c r="U915" t="s">
        <v>530</v>
      </c>
      <c r="W915" t="s">
        <v>1894</v>
      </c>
      <c r="Z915" t="s">
        <v>4718</v>
      </c>
      <c r="AA915" t="s">
        <v>1893</v>
      </c>
      <c r="AD915" t="s">
        <v>1696</v>
      </c>
      <c r="AE915" t="s">
        <v>407</v>
      </c>
      <c r="AF915" t="s">
        <v>4719</v>
      </c>
      <c r="AG915" t="s">
        <v>338</v>
      </c>
      <c r="AH915" t="s">
        <v>530</v>
      </c>
      <c r="AJ915" t="s">
        <v>1894</v>
      </c>
      <c r="AL915" t="s">
        <v>339</v>
      </c>
      <c r="AM915">
        <v>1</v>
      </c>
      <c r="AN915">
        <v>1</v>
      </c>
      <c r="AO915">
        <v>5039</v>
      </c>
      <c r="AQ915">
        <v>124479</v>
      </c>
      <c r="AR915">
        <v>55300001</v>
      </c>
      <c r="AS915" t="s">
        <v>3008</v>
      </c>
      <c r="AT915" t="s">
        <v>153</v>
      </c>
      <c r="AW915" t="s">
        <v>340</v>
      </c>
      <c r="AX915" t="s">
        <v>340</v>
      </c>
      <c r="AY915" t="s">
        <v>382</v>
      </c>
      <c r="AZ915">
        <v>0</v>
      </c>
      <c r="BY915" t="s">
        <v>342</v>
      </c>
      <c r="EQ915">
        <v>253396</v>
      </c>
      <c r="ER915" t="s">
        <v>3387</v>
      </c>
      <c r="EV915">
        <v>17285881</v>
      </c>
      <c r="EW915">
        <v>928</v>
      </c>
      <c r="EX915">
        <v>220435</v>
      </c>
      <c r="EY915">
        <v>9.2748999964335493E+25</v>
      </c>
      <c r="EZ915">
        <v>1</v>
      </c>
      <c r="FC915">
        <v>55300001</v>
      </c>
      <c r="FD915" t="s">
        <v>153</v>
      </c>
    </row>
    <row r="916" spans="1:160" x14ac:dyDescent="0.3">
      <c r="A916" t="str">
        <f>VLOOKUP(B916,Table2[],3,FALSE)</f>
        <v>Digital</v>
      </c>
      <c r="B916" t="str">
        <f>IF(OR(ISNUMBER(FIND("QVC",Z916)),ISNUMBER(FIND("QVC",AL916))),"QVC",IF(OR(ISNUMBER(FIND("NCO",H916)),ISNUMBER(FIND("NCO",Y916))), "NCO", IF(AL916="consumer","PMD.com",VLOOKUP(LEFT(H916,2),Tables!$E$1:$F$11,2,FALSE))))</f>
        <v>PMD.com</v>
      </c>
      <c r="C916">
        <f t="shared" si="43"/>
        <v>52430001</v>
      </c>
      <c r="D916">
        <f t="shared" si="44"/>
        <v>4</v>
      </c>
      <c r="E916" t="str">
        <f t="shared" ca="1" si="42"/>
        <v>shifted orders shipped</v>
      </c>
      <c r="F916" t="s">
        <v>3539</v>
      </c>
      <c r="G916" t="s">
        <v>335</v>
      </c>
      <c r="H916" t="s">
        <v>2604</v>
      </c>
      <c r="I916" s="6">
        <v>44008.616597222222</v>
      </c>
      <c r="J916" t="s">
        <v>16</v>
      </c>
      <c r="K916" s="6">
        <v>44013.288391203707</v>
      </c>
      <c r="M916" t="s">
        <v>4720</v>
      </c>
      <c r="N916" t="s">
        <v>4721</v>
      </c>
      <c r="Q916" t="s">
        <v>1102</v>
      </c>
      <c r="R916" t="s">
        <v>679</v>
      </c>
      <c r="S916">
        <v>82930</v>
      </c>
      <c r="T916" t="s">
        <v>338</v>
      </c>
      <c r="U916" t="s">
        <v>530</v>
      </c>
      <c r="W916" t="s">
        <v>4722</v>
      </c>
      <c r="Z916" t="s">
        <v>4720</v>
      </c>
      <c r="AA916" t="s">
        <v>4721</v>
      </c>
      <c r="AD916" t="s">
        <v>1102</v>
      </c>
      <c r="AE916" t="s">
        <v>679</v>
      </c>
      <c r="AF916">
        <v>82930</v>
      </c>
      <c r="AG916" t="s">
        <v>338</v>
      </c>
      <c r="AH916" t="s">
        <v>530</v>
      </c>
      <c r="AJ916" t="s">
        <v>4722</v>
      </c>
      <c r="AL916" t="s">
        <v>339</v>
      </c>
      <c r="AM916">
        <v>4</v>
      </c>
      <c r="AN916">
        <v>4</v>
      </c>
      <c r="AO916">
        <v>12063</v>
      </c>
      <c r="AQ916">
        <v>127155</v>
      </c>
      <c r="AR916">
        <v>52430001</v>
      </c>
      <c r="AS916" t="s">
        <v>927</v>
      </c>
      <c r="AT916" t="s">
        <v>75</v>
      </c>
      <c r="AW916" t="s">
        <v>340</v>
      </c>
      <c r="AX916" t="s">
        <v>340</v>
      </c>
      <c r="AY916" t="s">
        <v>357</v>
      </c>
      <c r="AZ916" t="s">
        <v>363</v>
      </c>
      <c r="BY916" t="s">
        <v>342</v>
      </c>
      <c r="EQ916">
        <v>249990</v>
      </c>
      <c r="ER916" t="s">
        <v>2605</v>
      </c>
      <c r="EV916">
        <v>17284597</v>
      </c>
      <c r="EW916">
        <v>928</v>
      </c>
      <c r="EX916">
        <v>219076</v>
      </c>
      <c r="EY916" t="s">
        <v>4723</v>
      </c>
      <c r="EZ916">
        <v>1</v>
      </c>
      <c r="FC916">
        <v>52430001</v>
      </c>
      <c r="FD916" t="s">
        <v>75</v>
      </c>
    </row>
    <row r="917" spans="1:160" x14ac:dyDescent="0.3">
      <c r="A917" t="str">
        <f>VLOOKUP(B917,Table2[],3,FALSE)</f>
        <v>Digital</v>
      </c>
      <c r="B917" t="str">
        <f>IF(OR(ISNUMBER(FIND("QVC",Z917)),ISNUMBER(FIND("QVC",AL917))),"QVC",IF(OR(ISNUMBER(FIND("NCO",H917)),ISNUMBER(FIND("NCO",Y917))), "NCO", IF(AL917="consumer","PMD.com",VLOOKUP(LEFT(H917,2),Tables!$E$1:$F$11,2,FALSE))))</f>
        <v>PMD.com</v>
      </c>
      <c r="C917">
        <f t="shared" si="43"/>
        <v>53160001</v>
      </c>
      <c r="D917">
        <f t="shared" si="44"/>
        <v>1</v>
      </c>
      <c r="E917" t="str">
        <f t="shared" ca="1" si="42"/>
        <v>shifted orders shipped</v>
      </c>
      <c r="F917" t="s">
        <v>3539</v>
      </c>
      <c r="G917" t="s">
        <v>335</v>
      </c>
      <c r="H917" t="s">
        <v>3144</v>
      </c>
      <c r="I917" s="6">
        <v>44011.404756944445</v>
      </c>
      <c r="J917" t="s">
        <v>16</v>
      </c>
      <c r="K917" s="6">
        <v>44013.288402777776</v>
      </c>
      <c r="M917" t="s">
        <v>4724</v>
      </c>
      <c r="N917" t="s">
        <v>4725</v>
      </c>
      <c r="Q917" t="s">
        <v>4726</v>
      </c>
      <c r="R917" t="s">
        <v>376</v>
      </c>
      <c r="S917">
        <v>76259</v>
      </c>
      <c r="T917" t="s">
        <v>338</v>
      </c>
      <c r="U917" t="s">
        <v>530</v>
      </c>
      <c r="W917" t="s">
        <v>4727</v>
      </c>
      <c r="Z917" t="s">
        <v>4724</v>
      </c>
      <c r="AA917" t="s">
        <v>4725</v>
      </c>
      <c r="AD917" t="s">
        <v>4726</v>
      </c>
      <c r="AE917" t="s">
        <v>376</v>
      </c>
      <c r="AF917">
        <v>76259</v>
      </c>
      <c r="AG917" t="s">
        <v>338</v>
      </c>
      <c r="AH917" t="s">
        <v>530</v>
      </c>
      <c r="AJ917" t="s">
        <v>4727</v>
      </c>
      <c r="AL917" t="s">
        <v>339</v>
      </c>
      <c r="AM917">
        <v>1</v>
      </c>
      <c r="AN917">
        <v>1</v>
      </c>
      <c r="AO917">
        <v>4322</v>
      </c>
      <c r="AQ917">
        <v>124007</v>
      </c>
      <c r="AR917">
        <v>53160001</v>
      </c>
      <c r="AS917" t="s">
        <v>1895</v>
      </c>
      <c r="AT917" t="s">
        <v>119</v>
      </c>
      <c r="AW917" t="s">
        <v>340</v>
      </c>
      <c r="AX917" t="s">
        <v>340</v>
      </c>
      <c r="AY917" t="s">
        <v>341</v>
      </c>
      <c r="AZ917">
        <v>0</v>
      </c>
      <c r="BY917" t="s">
        <v>342</v>
      </c>
      <c r="EQ917">
        <v>252959</v>
      </c>
      <c r="ER917" t="s">
        <v>3145</v>
      </c>
      <c r="EV917">
        <v>17285756</v>
      </c>
      <c r="EW917">
        <v>928</v>
      </c>
      <c r="EX917">
        <v>220313</v>
      </c>
      <c r="EY917" t="s">
        <v>4728</v>
      </c>
      <c r="EZ917">
        <v>1</v>
      </c>
      <c r="FC917">
        <v>53160001</v>
      </c>
      <c r="FD917" t="s">
        <v>119</v>
      </c>
    </row>
    <row r="918" spans="1:160" x14ac:dyDescent="0.3">
      <c r="A918" t="str">
        <f>VLOOKUP(B918,Table2[],3,FALSE)</f>
        <v>Digital</v>
      </c>
      <c r="B918" t="str">
        <f>IF(OR(ISNUMBER(FIND("QVC",Z918)),ISNUMBER(FIND("QVC",AL918))),"QVC",IF(OR(ISNUMBER(FIND("NCO",H918)),ISNUMBER(FIND("NCO",Y918))), "NCO", IF(AL918="consumer","PMD.com",VLOOKUP(LEFT(H918,2),Tables!$E$1:$F$11,2,FALSE))))</f>
        <v>PMD.com</v>
      </c>
      <c r="C918">
        <f t="shared" si="43"/>
        <v>52250001</v>
      </c>
      <c r="D918">
        <f t="shared" si="44"/>
        <v>1</v>
      </c>
      <c r="E918" t="str">
        <f t="shared" ca="1" si="42"/>
        <v>shifted orders shipped</v>
      </c>
      <c r="F918" t="s">
        <v>3539</v>
      </c>
      <c r="G918" t="s">
        <v>335</v>
      </c>
      <c r="H918" t="s">
        <v>3144</v>
      </c>
      <c r="I918" s="6">
        <v>44011.404756944445</v>
      </c>
      <c r="J918" t="s">
        <v>16</v>
      </c>
      <c r="K918" s="6">
        <v>44013.288402777776</v>
      </c>
      <c r="M918" t="s">
        <v>4724</v>
      </c>
      <c r="N918" t="s">
        <v>4725</v>
      </c>
      <c r="Q918" t="s">
        <v>4726</v>
      </c>
      <c r="R918" t="s">
        <v>376</v>
      </c>
      <c r="S918">
        <v>76259</v>
      </c>
      <c r="T918" t="s">
        <v>338</v>
      </c>
      <c r="U918" t="s">
        <v>530</v>
      </c>
      <c r="W918" t="s">
        <v>4727</v>
      </c>
      <c r="Z918" t="s">
        <v>4724</v>
      </c>
      <c r="AA918" t="s">
        <v>4725</v>
      </c>
      <c r="AD918" t="s">
        <v>4726</v>
      </c>
      <c r="AE918" t="s">
        <v>376</v>
      </c>
      <c r="AF918">
        <v>76259</v>
      </c>
      <c r="AG918" t="s">
        <v>338</v>
      </c>
      <c r="AH918" t="s">
        <v>530</v>
      </c>
      <c r="AJ918" t="s">
        <v>4727</v>
      </c>
      <c r="AL918" t="s">
        <v>339</v>
      </c>
      <c r="AM918">
        <v>1</v>
      </c>
      <c r="AN918">
        <v>1</v>
      </c>
      <c r="AO918">
        <v>503</v>
      </c>
      <c r="AQ918">
        <v>124436</v>
      </c>
      <c r="AR918">
        <v>52250001</v>
      </c>
      <c r="AS918" t="s">
        <v>1577</v>
      </c>
      <c r="AT918" t="s">
        <v>94</v>
      </c>
      <c r="AW918" t="s">
        <v>340</v>
      </c>
      <c r="AX918" t="s">
        <v>340</v>
      </c>
      <c r="AY918" t="s">
        <v>341</v>
      </c>
      <c r="AZ918">
        <v>0</v>
      </c>
      <c r="BY918" t="s">
        <v>342</v>
      </c>
      <c r="EQ918">
        <v>240940</v>
      </c>
      <c r="ER918" t="s">
        <v>3145</v>
      </c>
      <c r="EV918">
        <v>17285756</v>
      </c>
      <c r="EW918">
        <v>928</v>
      </c>
      <c r="EX918">
        <v>220313</v>
      </c>
      <c r="EY918" t="s">
        <v>4728</v>
      </c>
      <c r="EZ918">
        <v>1</v>
      </c>
      <c r="FC918">
        <v>52250001</v>
      </c>
      <c r="FD918" t="s">
        <v>94</v>
      </c>
    </row>
    <row r="919" spans="1:160" x14ac:dyDescent="0.3">
      <c r="A919" t="str">
        <f>VLOOKUP(B919,Table2[],3,FALSE)</f>
        <v>Digital</v>
      </c>
      <c r="B919" t="str">
        <f>IF(OR(ISNUMBER(FIND("QVC",Z919)),ISNUMBER(FIND("QVC",AL919))),"QVC",IF(OR(ISNUMBER(FIND("NCO",H919)),ISNUMBER(FIND("NCO",Y919))), "NCO", IF(AL919="consumer","PMD.com",VLOOKUP(LEFT(H919,2),Tables!$E$1:$F$11,2,FALSE))))</f>
        <v>PMD.com</v>
      </c>
      <c r="C919">
        <f t="shared" si="43"/>
        <v>5341</v>
      </c>
      <c r="D919">
        <f t="shared" si="44"/>
        <v>1</v>
      </c>
      <c r="E919" t="str">
        <f t="shared" ca="1" si="42"/>
        <v>shifted orders shipped</v>
      </c>
      <c r="F919" t="s">
        <v>3539</v>
      </c>
      <c r="G919" t="s">
        <v>335</v>
      </c>
      <c r="H919" t="s">
        <v>3144</v>
      </c>
      <c r="I919" s="6">
        <v>44011.404756944445</v>
      </c>
      <c r="J919" t="s">
        <v>16</v>
      </c>
      <c r="K919" s="6">
        <v>44013.288402777776</v>
      </c>
      <c r="M919" t="s">
        <v>4724</v>
      </c>
      <c r="N919" t="s">
        <v>4725</v>
      </c>
      <c r="Q919" t="s">
        <v>4726</v>
      </c>
      <c r="R919" t="s">
        <v>376</v>
      </c>
      <c r="S919">
        <v>76259</v>
      </c>
      <c r="T919" t="s">
        <v>338</v>
      </c>
      <c r="U919" t="s">
        <v>530</v>
      </c>
      <c r="W919" t="s">
        <v>4727</v>
      </c>
      <c r="Z919" t="s">
        <v>4724</v>
      </c>
      <c r="AA919" t="s">
        <v>4725</v>
      </c>
      <c r="AD919" t="s">
        <v>4726</v>
      </c>
      <c r="AE919" t="s">
        <v>376</v>
      </c>
      <c r="AF919">
        <v>76259</v>
      </c>
      <c r="AG919" t="s">
        <v>338</v>
      </c>
      <c r="AH919" t="s">
        <v>530</v>
      </c>
      <c r="AJ919" t="s">
        <v>4727</v>
      </c>
      <c r="AL919" t="s">
        <v>339</v>
      </c>
      <c r="AM919">
        <v>1</v>
      </c>
      <c r="AN919">
        <v>1</v>
      </c>
      <c r="AO919">
        <v>15156</v>
      </c>
      <c r="AQ919">
        <v>124187</v>
      </c>
      <c r="AR919">
        <v>5341</v>
      </c>
      <c r="AS919" t="s">
        <v>1851</v>
      </c>
      <c r="AT919" t="s">
        <v>82</v>
      </c>
      <c r="AW919" t="s">
        <v>340</v>
      </c>
      <c r="AX919" t="s">
        <v>340</v>
      </c>
      <c r="AY919" t="s">
        <v>345</v>
      </c>
      <c r="AZ919" t="s">
        <v>346</v>
      </c>
      <c r="BY919" t="s">
        <v>342</v>
      </c>
      <c r="EQ919">
        <v>243643</v>
      </c>
      <c r="ER919" t="s">
        <v>3145</v>
      </c>
      <c r="EV919">
        <v>17285756</v>
      </c>
      <c r="EW919">
        <v>928</v>
      </c>
      <c r="EX919">
        <v>220313</v>
      </c>
      <c r="EY919" t="s">
        <v>4728</v>
      </c>
      <c r="EZ919">
        <v>1</v>
      </c>
      <c r="FC919">
        <v>5341</v>
      </c>
      <c r="FD919" t="s">
        <v>82</v>
      </c>
    </row>
    <row r="920" spans="1:160" x14ac:dyDescent="0.3">
      <c r="A920" t="str">
        <f>VLOOKUP(B920,Table2[],3,FALSE)</f>
        <v>Digital</v>
      </c>
      <c r="B920" t="str">
        <f>IF(OR(ISNUMBER(FIND("QVC",Z920)),ISNUMBER(FIND("QVC",AL920))),"QVC",IF(OR(ISNUMBER(FIND("NCO",H920)),ISNUMBER(FIND("NCO",Y920))), "NCO", IF(AL920="consumer","PMD.com",VLOOKUP(LEFT(H920,2),Tables!$E$1:$F$11,2,FALSE))))</f>
        <v>PMD.com</v>
      </c>
      <c r="C920">
        <f t="shared" si="43"/>
        <v>53200001</v>
      </c>
      <c r="D920">
        <f t="shared" si="44"/>
        <v>1</v>
      </c>
      <c r="E920" t="str">
        <f t="shared" ca="1" si="42"/>
        <v>shifted orders shipped</v>
      </c>
      <c r="F920" t="s">
        <v>3539</v>
      </c>
      <c r="G920" t="s">
        <v>335</v>
      </c>
      <c r="H920" t="s">
        <v>3144</v>
      </c>
      <c r="I920" s="6">
        <v>44011.404756944445</v>
      </c>
      <c r="J920" t="s">
        <v>16</v>
      </c>
      <c r="K920" s="6">
        <v>44013.288402777776</v>
      </c>
      <c r="M920" t="s">
        <v>4724</v>
      </c>
      <c r="N920" t="s">
        <v>4725</v>
      </c>
      <c r="Q920" t="s">
        <v>4726</v>
      </c>
      <c r="R920" t="s">
        <v>376</v>
      </c>
      <c r="S920">
        <v>76259</v>
      </c>
      <c r="T920" t="s">
        <v>338</v>
      </c>
      <c r="U920" t="s">
        <v>530</v>
      </c>
      <c r="W920" t="s">
        <v>4727</v>
      </c>
      <c r="Z920" t="s">
        <v>4724</v>
      </c>
      <c r="AA920" t="s">
        <v>4725</v>
      </c>
      <c r="AD920" t="s">
        <v>4726</v>
      </c>
      <c r="AE920" t="s">
        <v>376</v>
      </c>
      <c r="AF920">
        <v>76259</v>
      </c>
      <c r="AG920" t="s">
        <v>338</v>
      </c>
      <c r="AH920" t="s">
        <v>530</v>
      </c>
      <c r="AJ920" t="s">
        <v>4727</v>
      </c>
      <c r="AL920" t="s">
        <v>339</v>
      </c>
      <c r="AM920">
        <v>1</v>
      </c>
      <c r="AN920">
        <v>1</v>
      </c>
      <c r="AO920">
        <v>15189</v>
      </c>
      <c r="AQ920">
        <v>123906</v>
      </c>
      <c r="AR920">
        <v>53200001</v>
      </c>
      <c r="AS920" t="s">
        <v>973</v>
      </c>
      <c r="AT920" t="s">
        <v>50</v>
      </c>
      <c r="AW920" t="s">
        <v>340</v>
      </c>
      <c r="AX920" t="s">
        <v>340</v>
      </c>
      <c r="AY920" t="s">
        <v>357</v>
      </c>
      <c r="AZ920" t="s">
        <v>363</v>
      </c>
      <c r="BY920" t="s">
        <v>342</v>
      </c>
      <c r="EQ920">
        <v>252156</v>
      </c>
      <c r="ER920" t="s">
        <v>3145</v>
      </c>
      <c r="EV920">
        <v>17285756</v>
      </c>
      <c r="EW920">
        <v>928</v>
      </c>
      <c r="EX920">
        <v>220313</v>
      </c>
      <c r="EY920" t="s">
        <v>4728</v>
      </c>
      <c r="EZ920">
        <v>1</v>
      </c>
      <c r="FC920">
        <v>53200001</v>
      </c>
      <c r="FD920" t="s">
        <v>50</v>
      </c>
    </row>
    <row r="921" spans="1:160" x14ac:dyDescent="0.3">
      <c r="A921" t="str">
        <f>VLOOKUP(B921,Table2[],3,FALSE)</f>
        <v>Digital</v>
      </c>
      <c r="B921" t="str">
        <f>IF(OR(ISNUMBER(FIND("QVC",Z921)),ISNUMBER(FIND("QVC",AL921))),"QVC",IF(OR(ISNUMBER(FIND("NCO",H921)),ISNUMBER(FIND("NCO",Y921))), "NCO", IF(AL921="consumer","PMD.com",VLOOKUP(LEFT(H921,2),Tables!$E$1:$F$11,2,FALSE))))</f>
        <v>PMD.com</v>
      </c>
      <c r="C921">
        <f t="shared" si="43"/>
        <v>52460001</v>
      </c>
      <c r="D921">
        <f t="shared" si="44"/>
        <v>2</v>
      </c>
      <c r="E921" t="str">
        <f t="shared" ca="1" si="42"/>
        <v>shifted orders shipped</v>
      </c>
      <c r="F921" t="s">
        <v>3539</v>
      </c>
      <c r="G921" t="s">
        <v>335</v>
      </c>
      <c r="H921" t="s">
        <v>2550</v>
      </c>
      <c r="I921" s="6">
        <v>44008.586608796293</v>
      </c>
      <c r="J921" t="s">
        <v>16</v>
      </c>
      <c r="K921" s="6">
        <v>44013.288599537038</v>
      </c>
      <c r="M921" t="s">
        <v>4729</v>
      </c>
      <c r="N921" t="s">
        <v>4730</v>
      </c>
      <c r="O921">
        <v>203</v>
      </c>
      <c r="Q921" t="s">
        <v>653</v>
      </c>
      <c r="R921" t="s">
        <v>359</v>
      </c>
      <c r="S921">
        <v>34110</v>
      </c>
      <c r="T921" t="s">
        <v>338</v>
      </c>
      <c r="U921" t="s">
        <v>530</v>
      </c>
      <c r="W921" t="s">
        <v>4731</v>
      </c>
      <c r="Z921" t="s">
        <v>4729</v>
      </c>
      <c r="AA921" t="s">
        <v>4730</v>
      </c>
      <c r="AB921">
        <v>203</v>
      </c>
      <c r="AD921" t="s">
        <v>653</v>
      </c>
      <c r="AE921" t="s">
        <v>359</v>
      </c>
      <c r="AF921">
        <v>34110</v>
      </c>
      <c r="AG921" t="s">
        <v>338</v>
      </c>
      <c r="AH921" t="s">
        <v>530</v>
      </c>
      <c r="AJ921" t="s">
        <v>4731</v>
      </c>
      <c r="AL921" t="s">
        <v>339</v>
      </c>
      <c r="AM921">
        <v>2</v>
      </c>
      <c r="AN921">
        <v>2</v>
      </c>
      <c r="AO921">
        <v>14007</v>
      </c>
      <c r="AQ921">
        <v>127157</v>
      </c>
      <c r="AR921">
        <v>52460001</v>
      </c>
      <c r="AS921" t="s">
        <v>972</v>
      </c>
      <c r="AT921" t="s">
        <v>76</v>
      </c>
      <c r="AW921" t="s">
        <v>340</v>
      </c>
      <c r="AX921" t="s">
        <v>340</v>
      </c>
      <c r="AY921" t="s">
        <v>341</v>
      </c>
      <c r="AZ921">
        <v>0</v>
      </c>
      <c r="BY921" t="s">
        <v>342</v>
      </c>
      <c r="EQ921">
        <v>252044</v>
      </c>
      <c r="ER921" t="s">
        <v>2551</v>
      </c>
      <c r="EV921">
        <v>17284569</v>
      </c>
      <c r="EW921">
        <v>928</v>
      </c>
      <c r="EX921">
        <v>219049</v>
      </c>
      <c r="EY921" t="s">
        <v>4732</v>
      </c>
      <c r="EZ921">
        <v>1</v>
      </c>
      <c r="FC921">
        <v>52460001</v>
      </c>
      <c r="FD921" t="s">
        <v>76</v>
      </c>
    </row>
    <row r="922" spans="1:160" x14ac:dyDescent="0.3">
      <c r="A922" t="str">
        <f>VLOOKUP(B922,Table2[],3,FALSE)</f>
        <v>Digital</v>
      </c>
      <c r="B922" t="str">
        <f>IF(OR(ISNUMBER(FIND("QVC",Z922)),ISNUMBER(FIND("QVC",AL922))),"QVC",IF(OR(ISNUMBER(FIND("NCO",H922)),ISNUMBER(FIND("NCO",Y922))), "NCO", IF(AL922="consumer","PMD.com",VLOOKUP(LEFT(H922,2),Tables!$E$1:$F$11,2,FALSE))))</f>
        <v>PMD.com</v>
      </c>
      <c r="C922">
        <f t="shared" si="43"/>
        <v>5342</v>
      </c>
      <c r="D922">
        <f t="shared" si="44"/>
        <v>1</v>
      </c>
      <c r="E922" t="str">
        <f t="shared" ca="1" si="42"/>
        <v>shifted orders shipped</v>
      </c>
      <c r="F922" t="s">
        <v>3539</v>
      </c>
      <c r="G922" t="s">
        <v>335</v>
      </c>
      <c r="H922" t="s">
        <v>2528</v>
      </c>
      <c r="I922" s="6">
        <v>44008.575173611112</v>
      </c>
      <c r="J922" t="s">
        <v>16</v>
      </c>
      <c r="K922" s="6">
        <v>44013.288622685184</v>
      </c>
      <c r="M922" t="s">
        <v>3524</v>
      </c>
      <c r="N922" t="s">
        <v>4733</v>
      </c>
      <c r="Q922" t="s">
        <v>536</v>
      </c>
      <c r="R922" t="s">
        <v>397</v>
      </c>
      <c r="S922">
        <v>98042</v>
      </c>
      <c r="T922" t="s">
        <v>338</v>
      </c>
      <c r="U922" t="s">
        <v>530</v>
      </c>
      <c r="W922" t="s">
        <v>3525</v>
      </c>
      <c r="Z922" t="s">
        <v>3524</v>
      </c>
      <c r="AA922" t="s">
        <v>4733</v>
      </c>
      <c r="AD922" t="s">
        <v>536</v>
      </c>
      <c r="AE922" t="s">
        <v>397</v>
      </c>
      <c r="AF922">
        <v>98042</v>
      </c>
      <c r="AG922" t="s">
        <v>338</v>
      </c>
      <c r="AH922" t="s">
        <v>530</v>
      </c>
      <c r="AJ922" t="s">
        <v>3525</v>
      </c>
      <c r="AL922" t="s">
        <v>339</v>
      </c>
      <c r="AM922">
        <v>1</v>
      </c>
      <c r="AN922">
        <v>1</v>
      </c>
      <c r="AO922">
        <v>13280</v>
      </c>
      <c r="AQ922">
        <v>123849</v>
      </c>
      <c r="AR922">
        <v>5342</v>
      </c>
      <c r="AS922" t="s">
        <v>1746</v>
      </c>
      <c r="AT922" t="s">
        <v>149</v>
      </c>
      <c r="AW922" t="s">
        <v>340</v>
      </c>
      <c r="AX922" t="s">
        <v>340</v>
      </c>
      <c r="AY922" t="s">
        <v>345</v>
      </c>
      <c r="AZ922" t="s">
        <v>346</v>
      </c>
      <c r="BY922" t="s">
        <v>342</v>
      </c>
      <c r="EQ922">
        <v>243408</v>
      </c>
      <c r="ER922" t="s">
        <v>2529</v>
      </c>
      <c r="EV922">
        <v>17284558</v>
      </c>
      <c r="EW922">
        <v>928</v>
      </c>
      <c r="EX922">
        <v>219038</v>
      </c>
      <c r="EY922" t="s">
        <v>4734</v>
      </c>
      <c r="EZ922">
        <v>1</v>
      </c>
      <c r="FC922">
        <v>5342</v>
      </c>
      <c r="FD922" t="s">
        <v>149</v>
      </c>
    </row>
    <row r="923" spans="1:160" x14ac:dyDescent="0.3">
      <c r="A923" t="str">
        <f>VLOOKUP(B923,Table2[],3,FALSE)</f>
        <v>Digital</v>
      </c>
      <c r="B923" t="str">
        <f>IF(OR(ISNUMBER(FIND("QVC",Z923)),ISNUMBER(FIND("QVC",AL923))),"QVC",IF(OR(ISNUMBER(FIND("NCO",H923)),ISNUMBER(FIND("NCO",Y923))), "NCO", IF(AL923="consumer","PMD.com",VLOOKUP(LEFT(H923,2),Tables!$E$1:$F$11,2,FALSE))))</f>
        <v>PMD.com</v>
      </c>
      <c r="C923">
        <f t="shared" si="43"/>
        <v>535501</v>
      </c>
      <c r="D923">
        <f t="shared" si="44"/>
        <v>1</v>
      </c>
      <c r="E923" t="str">
        <f t="shared" ca="1" si="42"/>
        <v>shifted orders shipped</v>
      </c>
      <c r="F923" t="s">
        <v>3539</v>
      </c>
      <c r="G923" t="s">
        <v>335</v>
      </c>
      <c r="H923" t="s">
        <v>2528</v>
      </c>
      <c r="I923" s="6">
        <v>44008.575173611112</v>
      </c>
      <c r="J923" t="s">
        <v>16</v>
      </c>
      <c r="K923" s="6">
        <v>44013.288622685184</v>
      </c>
      <c r="M923" t="s">
        <v>3524</v>
      </c>
      <c r="N923" t="s">
        <v>4733</v>
      </c>
      <c r="Q923" t="s">
        <v>536</v>
      </c>
      <c r="R923" t="s">
        <v>397</v>
      </c>
      <c r="S923">
        <v>98042</v>
      </c>
      <c r="T923" t="s">
        <v>338</v>
      </c>
      <c r="U923" t="s">
        <v>530</v>
      </c>
      <c r="W923" t="s">
        <v>3525</v>
      </c>
      <c r="Z923" t="s">
        <v>3524</v>
      </c>
      <c r="AA923" t="s">
        <v>4733</v>
      </c>
      <c r="AD923" t="s">
        <v>536</v>
      </c>
      <c r="AE923" t="s">
        <v>397</v>
      </c>
      <c r="AF923">
        <v>98042</v>
      </c>
      <c r="AG923" t="s">
        <v>338</v>
      </c>
      <c r="AH923" t="s">
        <v>530</v>
      </c>
      <c r="AJ923" t="s">
        <v>3525</v>
      </c>
      <c r="AL923" t="s">
        <v>339</v>
      </c>
      <c r="AM923">
        <v>1</v>
      </c>
      <c r="AN923">
        <v>1</v>
      </c>
      <c r="AO923">
        <v>5715</v>
      </c>
      <c r="AQ923">
        <v>124621</v>
      </c>
      <c r="AR923">
        <v>535501</v>
      </c>
      <c r="AS923" t="s">
        <v>158</v>
      </c>
      <c r="AT923" t="s">
        <v>159</v>
      </c>
      <c r="AW923" t="s">
        <v>340</v>
      </c>
      <c r="AX923" t="s">
        <v>340</v>
      </c>
      <c r="AY923" t="s">
        <v>351</v>
      </c>
      <c r="AZ923" t="s">
        <v>441</v>
      </c>
      <c r="BY923" t="s">
        <v>342</v>
      </c>
      <c r="EQ923">
        <v>245276</v>
      </c>
      <c r="ER923" t="s">
        <v>2529</v>
      </c>
      <c r="EV923">
        <v>17284558</v>
      </c>
      <c r="EW923">
        <v>928</v>
      </c>
      <c r="EX923">
        <v>219038</v>
      </c>
      <c r="EY923" t="s">
        <v>4734</v>
      </c>
      <c r="EZ923">
        <v>1</v>
      </c>
      <c r="FC923">
        <v>535501</v>
      </c>
      <c r="FD923" t="s">
        <v>159</v>
      </c>
    </row>
    <row r="924" spans="1:160" x14ac:dyDescent="0.3">
      <c r="A924" t="str">
        <f>VLOOKUP(B924,Table2[],3,FALSE)</f>
        <v>Digital</v>
      </c>
      <c r="B924" t="str">
        <f>IF(OR(ISNUMBER(FIND("QVC",Z924)),ISNUMBER(FIND("QVC",AL924))),"QVC",IF(OR(ISNUMBER(FIND("NCO",H924)),ISNUMBER(FIND("NCO",Y924))), "NCO", IF(AL924="consumer","PMD.com",VLOOKUP(LEFT(H924,2),Tables!$E$1:$F$11,2,FALSE))))</f>
        <v>PMD.com</v>
      </c>
      <c r="C924">
        <f t="shared" si="43"/>
        <v>51090030</v>
      </c>
      <c r="D924">
        <f t="shared" si="44"/>
        <v>1</v>
      </c>
      <c r="E924" t="str">
        <f t="shared" ca="1" si="42"/>
        <v>shifted orders shipped</v>
      </c>
      <c r="F924" t="s">
        <v>3539</v>
      </c>
      <c r="G924" t="s">
        <v>335</v>
      </c>
      <c r="H924" t="s">
        <v>3294</v>
      </c>
      <c r="I924" s="6">
        <v>44011.478101851855</v>
      </c>
      <c r="J924" t="s">
        <v>16</v>
      </c>
      <c r="K924" s="6">
        <v>44013.288645833331</v>
      </c>
      <c r="M924" t="s">
        <v>1846</v>
      </c>
      <c r="N924" t="s">
        <v>1847</v>
      </c>
      <c r="Q924" t="s">
        <v>1848</v>
      </c>
      <c r="R924" t="s">
        <v>376</v>
      </c>
      <c r="S924" t="s">
        <v>1849</v>
      </c>
      <c r="T924" t="s">
        <v>338</v>
      </c>
      <c r="U924" t="s">
        <v>530</v>
      </c>
      <c r="W924" t="s">
        <v>1850</v>
      </c>
      <c r="Z924" t="s">
        <v>1846</v>
      </c>
      <c r="AA924" t="s">
        <v>1847</v>
      </c>
      <c r="AD924" t="s">
        <v>1848</v>
      </c>
      <c r="AE924" t="s">
        <v>376</v>
      </c>
      <c r="AF924" t="s">
        <v>1849</v>
      </c>
      <c r="AG924" t="s">
        <v>338</v>
      </c>
      <c r="AH924" t="s">
        <v>530</v>
      </c>
      <c r="AJ924" t="s">
        <v>1850</v>
      </c>
      <c r="AL924" t="s">
        <v>339</v>
      </c>
      <c r="AM924">
        <v>1</v>
      </c>
      <c r="AN924">
        <v>1</v>
      </c>
      <c r="AO924">
        <v>6688</v>
      </c>
      <c r="AQ924">
        <v>125960</v>
      </c>
      <c r="AR924">
        <v>51090030</v>
      </c>
      <c r="AS924" t="s">
        <v>3043</v>
      </c>
      <c r="AT924" t="s">
        <v>628</v>
      </c>
      <c r="AW924" t="s">
        <v>343</v>
      </c>
      <c r="BY924" t="s">
        <v>342</v>
      </c>
      <c r="BZ924" t="b">
        <v>0</v>
      </c>
      <c r="EQ924">
        <v>243047</v>
      </c>
      <c r="ER924" t="s">
        <v>3295</v>
      </c>
      <c r="EV924">
        <v>17285834</v>
      </c>
      <c r="EW924">
        <v>928</v>
      </c>
      <c r="EX924">
        <v>220389</v>
      </c>
      <c r="EY924" t="s">
        <v>4735</v>
      </c>
      <c r="EZ924">
        <v>1</v>
      </c>
      <c r="FC924">
        <v>95384</v>
      </c>
      <c r="FD924" t="s">
        <v>3530</v>
      </c>
    </row>
    <row r="925" spans="1:160" x14ac:dyDescent="0.3">
      <c r="A925" t="str">
        <f>VLOOKUP(B925,Table2[],3,FALSE)</f>
        <v>Digital</v>
      </c>
      <c r="B925" t="str">
        <f>IF(OR(ISNUMBER(FIND("QVC",Z925)),ISNUMBER(FIND("QVC",AL925))),"QVC",IF(OR(ISNUMBER(FIND("NCO",H925)),ISNUMBER(FIND("NCO",Y925))), "NCO", IF(AL925="consumer","PMD.com",VLOOKUP(LEFT(H925,2),Tables!$E$1:$F$11,2,FALSE))))</f>
        <v>PMD.com</v>
      </c>
      <c r="C925">
        <f t="shared" si="43"/>
        <v>51410001</v>
      </c>
      <c r="D925">
        <f t="shared" si="44"/>
        <v>1</v>
      </c>
      <c r="E925" t="str">
        <f t="shared" ca="1" si="42"/>
        <v>shifted orders shipped</v>
      </c>
      <c r="F925" t="s">
        <v>3539</v>
      </c>
      <c r="G925" t="s">
        <v>335</v>
      </c>
      <c r="H925" t="s">
        <v>3294</v>
      </c>
      <c r="I925" s="6">
        <v>44011.478101851855</v>
      </c>
      <c r="J925" t="s">
        <v>16</v>
      </c>
      <c r="K925" s="6">
        <v>44013.288645833331</v>
      </c>
      <c r="M925" t="s">
        <v>1846</v>
      </c>
      <c r="N925" t="s">
        <v>1847</v>
      </c>
      <c r="Q925" t="s">
        <v>1848</v>
      </c>
      <c r="R925" t="s">
        <v>376</v>
      </c>
      <c r="S925" t="s">
        <v>1849</v>
      </c>
      <c r="T925" t="s">
        <v>338</v>
      </c>
      <c r="U925" t="s">
        <v>530</v>
      </c>
      <c r="W925" t="s">
        <v>1850</v>
      </c>
      <c r="Z925" t="s">
        <v>1846</v>
      </c>
      <c r="AA925" t="s">
        <v>1847</v>
      </c>
      <c r="AD925" t="s">
        <v>1848</v>
      </c>
      <c r="AE925" t="s">
        <v>376</v>
      </c>
      <c r="AF925" t="s">
        <v>1849</v>
      </c>
      <c r="AG925" t="s">
        <v>338</v>
      </c>
      <c r="AH925" t="s">
        <v>530</v>
      </c>
      <c r="AJ925" t="s">
        <v>1850</v>
      </c>
      <c r="AL925" t="s">
        <v>339</v>
      </c>
      <c r="AM925">
        <v>1</v>
      </c>
      <c r="AN925">
        <v>1</v>
      </c>
      <c r="AO925">
        <v>10146</v>
      </c>
      <c r="AQ925">
        <v>124431</v>
      </c>
      <c r="AR925">
        <v>51410001</v>
      </c>
      <c r="AS925" t="s">
        <v>2386</v>
      </c>
      <c r="AT925" t="s">
        <v>81</v>
      </c>
      <c r="AW925" t="s">
        <v>340</v>
      </c>
      <c r="AX925" t="s">
        <v>340</v>
      </c>
      <c r="AY925" t="s">
        <v>432</v>
      </c>
      <c r="AZ925">
        <v>0</v>
      </c>
      <c r="BY925" t="s">
        <v>342</v>
      </c>
      <c r="EQ925">
        <v>253369</v>
      </c>
      <c r="ER925" t="s">
        <v>3295</v>
      </c>
      <c r="EV925">
        <v>17285834</v>
      </c>
      <c r="EW925">
        <v>928</v>
      </c>
      <c r="EX925">
        <v>220389</v>
      </c>
      <c r="EY925" t="s">
        <v>4735</v>
      </c>
      <c r="EZ925">
        <v>1</v>
      </c>
      <c r="FC925">
        <v>51410001</v>
      </c>
      <c r="FD925" t="s">
        <v>81</v>
      </c>
    </row>
    <row r="926" spans="1:160" x14ac:dyDescent="0.3">
      <c r="A926" t="str">
        <f>VLOOKUP(B926,Table2[],3,FALSE)</f>
        <v>Digital</v>
      </c>
      <c r="B926" t="str">
        <f>IF(OR(ISNUMBER(FIND("QVC",Z926)),ISNUMBER(FIND("QVC",AL926))),"QVC",IF(OR(ISNUMBER(FIND("NCO",H926)),ISNUMBER(FIND("NCO",Y926))), "NCO", IF(AL926="consumer","PMD.com",VLOOKUP(LEFT(H926,2),Tables!$E$1:$F$11,2,FALSE))))</f>
        <v>PMD.com</v>
      </c>
      <c r="C926">
        <f t="shared" si="43"/>
        <v>53990001</v>
      </c>
      <c r="D926">
        <f t="shared" si="44"/>
        <v>1</v>
      </c>
      <c r="E926" t="str">
        <f t="shared" ca="1" si="42"/>
        <v>shifted orders shipped</v>
      </c>
      <c r="F926" t="s">
        <v>3539</v>
      </c>
      <c r="G926" t="s">
        <v>335</v>
      </c>
      <c r="H926" t="s">
        <v>3294</v>
      </c>
      <c r="I926" s="6">
        <v>44011.478101851855</v>
      </c>
      <c r="J926" t="s">
        <v>16</v>
      </c>
      <c r="K926" s="6">
        <v>44013.288645833331</v>
      </c>
      <c r="M926" t="s">
        <v>1846</v>
      </c>
      <c r="N926" t="s">
        <v>1847</v>
      </c>
      <c r="Q926" t="s">
        <v>1848</v>
      </c>
      <c r="R926" t="s">
        <v>376</v>
      </c>
      <c r="S926" t="s">
        <v>1849</v>
      </c>
      <c r="T926" t="s">
        <v>338</v>
      </c>
      <c r="U926" t="s">
        <v>530</v>
      </c>
      <c r="W926" t="s">
        <v>1850</v>
      </c>
      <c r="Z926" t="s">
        <v>1846</v>
      </c>
      <c r="AA926" t="s">
        <v>1847</v>
      </c>
      <c r="AD926" t="s">
        <v>1848</v>
      </c>
      <c r="AE926" t="s">
        <v>376</v>
      </c>
      <c r="AF926" t="s">
        <v>1849</v>
      </c>
      <c r="AG926" t="s">
        <v>338</v>
      </c>
      <c r="AH926" t="s">
        <v>530</v>
      </c>
      <c r="AJ926" t="s">
        <v>1850</v>
      </c>
      <c r="AL926" t="s">
        <v>339</v>
      </c>
      <c r="AM926">
        <v>1</v>
      </c>
      <c r="AN926">
        <v>1</v>
      </c>
      <c r="AO926">
        <v>14448</v>
      </c>
      <c r="AQ926">
        <v>124474</v>
      </c>
      <c r="AR926">
        <v>53990001</v>
      </c>
      <c r="AS926" t="s">
        <v>1735</v>
      </c>
      <c r="AT926" t="s">
        <v>111</v>
      </c>
      <c r="AW926" t="s">
        <v>343</v>
      </c>
      <c r="BY926" t="s">
        <v>342</v>
      </c>
      <c r="EQ926">
        <v>253300</v>
      </c>
      <c r="ER926" t="s">
        <v>3295</v>
      </c>
      <c r="EV926">
        <v>17285834</v>
      </c>
      <c r="EW926">
        <v>928</v>
      </c>
      <c r="EX926">
        <v>220389</v>
      </c>
      <c r="EY926" t="s">
        <v>4735</v>
      </c>
      <c r="EZ926">
        <v>1</v>
      </c>
      <c r="FC926">
        <v>53990001</v>
      </c>
      <c r="FD926" t="s">
        <v>111</v>
      </c>
    </row>
    <row r="927" spans="1:160" x14ac:dyDescent="0.3">
      <c r="A927" t="str">
        <f>VLOOKUP(B927,Table2[],3,FALSE)</f>
        <v>Digital</v>
      </c>
      <c r="B927" t="str">
        <f>IF(OR(ISNUMBER(FIND("QVC",Z927)),ISNUMBER(FIND("QVC",AL927))),"QVC",IF(OR(ISNUMBER(FIND("NCO",H927)),ISNUMBER(FIND("NCO",Y927))), "NCO", IF(AL927="consumer","PMD.com",VLOOKUP(LEFT(H927,2),Tables!$E$1:$F$11,2,FALSE))))</f>
        <v>PMD.com</v>
      </c>
      <c r="C927">
        <f t="shared" si="43"/>
        <v>53980001</v>
      </c>
      <c r="D927">
        <f t="shared" si="44"/>
        <v>1</v>
      </c>
      <c r="E927" t="str">
        <f t="shared" ca="1" si="42"/>
        <v>shifted orders shipped</v>
      </c>
      <c r="F927" t="s">
        <v>3539</v>
      </c>
      <c r="G927" t="s">
        <v>335</v>
      </c>
      <c r="H927" t="s">
        <v>3294</v>
      </c>
      <c r="I927" s="6">
        <v>44011.478101851855</v>
      </c>
      <c r="J927" t="s">
        <v>16</v>
      </c>
      <c r="K927" s="6">
        <v>44013.288645833331</v>
      </c>
      <c r="M927" t="s">
        <v>1846</v>
      </c>
      <c r="N927" t="s">
        <v>1847</v>
      </c>
      <c r="Q927" t="s">
        <v>1848</v>
      </c>
      <c r="R927" t="s">
        <v>376</v>
      </c>
      <c r="S927" t="s">
        <v>1849</v>
      </c>
      <c r="T927" t="s">
        <v>338</v>
      </c>
      <c r="U927" t="s">
        <v>530</v>
      </c>
      <c r="W927" t="s">
        <v>1850</v>
      </c>
      <c r="Z927" t="s">
        <v>1846</v>
      </c>
      <c r="AA927" t="s">
        <v>1847</v>
      </c>
      <c r="AD927" t="s">
        <v>1848</v>
      </c>
      <c r="AE927" t="s">
        <v>376</v>
      </c>
      <c r="AF927" t="s">
        <v>1849</v>
      </c>
      <c r="AG927" t="s">
        <v>338</v>
      </c>
      <c r="AH927" t="s">
        <v>530</v>
      </c>
      <c r="AJ927" t="s">
        <v>1850</v>
      </c>
      <c r="AL927" t="s">
        <v>339</v>
      </c>
      <c r="AM927">
        <v>1</v>
      </c>
      <c r="AN927">
        <v>1</v>
      </c>
      <c r="AO927">
        <v>5816</v>
      </c>
      <c r="AQ927">
        <v>124473</v>
      </c>
      <c r="AR927">
        <v>53980001</v>
      </c>
      <c r="AS927" t="s">
        <v>1735</v>
      </c>
      <c r="AT927" t="s">
        <v>43</v>
      </c>
      <c r="AW927" t="s">
        <v>340</v>
      </c>
      <c r="AX927">
        <v>0</v>
      </c>
      <c r="AY927" t="s">
        <v>348</v>
      </c>
      <c r="AZ927">
        <v>0</v>
      </c>
      <c r="BY927" t="s">
        <v>342</v>
      </c>
      <c r="EQ927">
        <v>253177</v>
      </c>
      <c r="ER927" t="s">
        <v>3295</v>
      </c>
      <c r="EV927">
        <v>17285834</v>
      </c>
      <c r="EW927">
        <v>928</v>
      </c>
      <c r="EX927">
        <v>220389</v>
      </c>
      <c r="EY927" t="s">
        <v>4735</v>
      </c>
      <c r="EZ927">
        <v>1</v>
      </c>
      <c r="FC927">
        <v>53980001</v>
      </c>
      <c r="FD927" t="s">
        <v>43</v>
      </c>
    </row>
    <row r="928" spans="1:160" x14ac:dyDescent="0.3">
      <c r="A928" t="str">
        <f>VLOOKUP(B928,Table2[],3,FALSE)</f>
        <v>Digital</v>
      </c>
      <c r="B928" t="str">
        <f>IF(OR(ISNUMBER(FIND("QVC",Z928)),ISNUMBER(FIND("QVC",AL928))),"QVC",IF(OR(ISNUMBER(FIND("NCO",H928)),ISNUMBER(FIND("NCO",Y928))), "NCO", IF(AL928="consumer","PMD.com",VLOOKUP(LEFT(H928,2),Tables!$E$1:$F$11,2,FALSE))))</f>
        <v>PMD.com</v>
      </c>
      <c r="C928">
        <f t="shared" si="43"/>
        <v>53910001</v>
      </c>
      <c r="D928">
        <f t="shared" si="44"/>
        <v>1</v>
      </c>
      <c r="E928" t="str">
        <f t="shared" ca="1" si="42"/>
        <v>shifted orders shipped</v>
      </c>
      <c r="F928" t="s">
        <v>3539</v>
      </c>
      <c r="G928" t="s">
        <v>335</v>
      </c>
      <c r="H928" t="s">
        <v>3294</v>
      </c>
      <c r="I928" s="6">
        <v>44011.478101851855</v>
      </c>
      <c r="J928" t="s">
        <v>16</v>
      </c>
      <c r="K928" s="6">
        <v>44013.288645833331</v>
      </c>
      <c r="M928" t="s">
        <v>1846</v>
      </c>
      <c r="N928" t="s">
        <v>1847</v>
      </c>
      <c r="Q928" t="s">
        <v>1848</v>
      </c>
      <c r="R928" t="s">
        <v>376</v>
      </c>
      <c r="S928" t="s">
        <v>1849</v>
      </c>
      <c r="T928" t="s">
        <v>338</v>
      </c>
      <c r="U928" t="s">
        <v>530</v>
      </c>
      <c r="W928" t="s">
        <v>1850</v>
      </c>
      <c r="Z928" t="s">
        <v>1846</v>
      </c>
      <c r="AA928" t="s">
        <v>1847</v>
      </c>
      <c r="AD928" t="s">
        <v>1848</v>
      </c>
      <c r="AE928" t="s">
        <v>376</v>
      </c>
      <c r="AF928" t="s">
        <v>1849</v>
      </c>
      <c r="AG928" t="s">
        <v>338</v>
      </c>
      <c r="AH928" t="s">
        <v>530</v>
      </c>
      <c r="AJ928" t="s">
        <v>1850</v>
      </c>
      <c r="AL928" t="s">
        <v>339</v>
      </c>
      <c r="AM928">
        <v>1</v>
      </c>
      <c r="AN928">
        <v>1</v>
      </c>
      <c r="AO928">
        <v>12050</v>
      </c>
      <c r="AQ928">
        <v>124467</v>
      </c>
      <c r="AR928">
        <v>53910001</v>
      </c>
      <c r="AS928" t="s">
        <v>629</v>
      </c>
      <c r="AT928" t="s">
        <v>34</v>
      </c>
      <c r="AW928" t="s">
        <v>343</v>
      </c>
      <c r="BY928" t="s">
        <v>342</v>
      </c>
      <c r="EQ928">
        <v>251451</v>
      </c>
      <c r="ER928" t="s">
        <v>3295</v>
      </c>
      <c r="EV928">
        <v>17285834</v>
      </c>
      <c r="EW928">
        <v>928</v>
      </c>
      <c r="EX928">
        <v>220389</v>
      </c>
      <c r="EY928" t="s">
        <v>4735</v>
      </c>
      <c r="EZ928">
        <v>1</v>
      </c>
      <c r="FC928">
        <v>53910001</v>
      </c>
      <c r="FD928" t="s">
        <v>34</v>
      </c>
    </row>
    <row r="929" spans="1:160" x14ac:dyDescent="0.3">
      <c r="A929" t="str">
        <f>VLOOKUP(B929,Table2[],3,FALSE)</f>
        <v>Digital</v>
      </c>
      <c r="B929" t="str">
        <f>IF(OR(ISNUMBER(FIND("QVC",Z929)),ISNUMBER(FIND("QVC",AL929))),"QVC",IF(OR(ISNUMBER(FIND("NCO",H929)),ISNUMBER(FIND("NCO",Y929))), "NCO", IF(AL929="consumer","PMD.com",VLOOKUP(LEFT(H929,2),Tables!$E$1:$F$11,2,FALSE))))</f>
        <v>PMD.com</v>
      </c>
      <c r="C929">
        <f t="shared" si="43"/>
        <v>53970001</v>
      </c>
      <c r="D929">
        <f t="shared" si="44"/>
        <v>1</v>
      </c>
      <c r="E929" t="str">
        <f t="shared" ca="1" si="42"/>
        <v>shifted orders shipped</v>
      </c>
      <c r="F929" t="s">
        <v>3539</v>
      </c>
      <c r="G929" t="s">
        <v>335</v>
      </c>
      <c r="H929" t="s">
        <v>3294</v>
      </c>
      <c r="I929" s="6">
        <v>44011.478101851855</v>
      </c>
      <c r="J929" t="s">
        <v>16</v>
      </c>
      <c r="K929" s="6">
        <v>44013.288645833331</v>
      </c>
      <c r="M929" t="s">
        <v>1846</v>
      </c>
      <c r="N929" t="s">
        <v>1847</v>
      </c>
      <c r="Q929" t="s">
        <v>1848</v>
      </c>
      <c r="R929" t="s">
        <v>376</v>
      </c>
      <c r="S929" t="s">
        <v>1849</v>
      </c>
      <c r="T929" t="s">
        <v>338</v>
      </c>
      <c r="U929" t="s">
        <v>530</v>
      </c>
      <c r="W929" t="s">
        <v>1850</v>
      </c>
      <c r="Z929" t="s">
        <v>1846</v>
      </c>
      <c r="AA929" t="s">
        <v>1847</v>
      </c>
      <c r="AD929" t="s">
        <v>1848</v>
      </c>
      <c r="AE929" t="s">
        <v>376</v>
      </c>
      <c r="AF929" t="s">
        <v>1849</v>
      </c>
      <c r="AG929" t="s">
        <v>338</v>
      </c>
      <c r="AH929" t="s">
        <v>530</v>
      </c>
      <c r="AJ929" t="s">
        <v>1850</v>
      </c>
      <c r="AL929" t="s">
        <v>339</v>
      </c>
      <c r="AM929">
        <v>1</v>
      </c>
      <c r="AN929">
        <v>1</v>
      </c>
      <c r="AO929">
        <v>392</v>
      </c>
      <c r="AQ929">
        <v>124472</v>
      </c>
      <c r="AR929">
        <v>53970001</v>
      </c>
      <c r="AS929" t="s">
        <v>577</v>
      </c>
      <c r="AT929" t="s">
        <v>41</v>
      </c>
      <c r="AW929" t="s">
        <v>343</v>
      </c>
      <c r="BY929" t="s">
        <v>342</v>
      </c>
      <c r="EQ929">
        <v>251826</v>
      </c>
      <c r="ER929" t="s">
        <v>3295</v>
      </c>
      <c r="EV929">
        <v>17285834</v>
      </c>
      <c r="EW929">
        <v>928</v>
      </c>
      <c r="EX929">
        <v>220389</v>
      </c>
      <c r="EY929" t="s">
        <v>4735</v>
      </c>
      <c r="EZ929">
        <v>1</v>
      </c>
      <c r="FC929">
        <v>53970001</v>
      </c>
      <c r="FD929" t="s">
        <v>41</v>
      </c>
    </row>
    <row r="930" spans="1:160" x14ac:dyDescent="0.3">
      <c r="A930" t="str">
        <f>VLOOKUP(B930,Table2[],3,FALSE)</f>
        <v>Digital</v>
      </c>
      <c r="B930" t="str">
        <f>IF(OR(ISNUMBER(FIND("QVC",Z930)),ISNUMBER(FIND("QVC",AL930))),"QVC",IF(OR(ISNUMBER(FIND("NCO",H930)),ISNUMBER(FIND("NCO",Y930))), "NCO", IF(AL930="consumer","PMD.com",VLOOKUP(LEFT(H930,2),Tables!$E$1:$F$11,2,FALSE))))</f>
        <v>PMD.com</v>
      </c>
      <c r="C930">
        <f t="shared" si="43"/>
        <v>52430001</v>
      </c>
      <c r="D930">
        <f t="shared" si="44"/>
        <v>1</v>
      </c>
      <c r="E930" t="str">
        <f t="shared" ca="1" si="42"/>
        <v>shifted orders shipped</v>
      </c>
      <c r="F930" t="s">
        <v>3539</v>
      </c>
      <c r="G930" t="s">
        <v>335</v>
      </c>
      <c r="H930" t="s">
        <v>3294</v>
      </c>
      <c r="I930" s="6">
        <v>44011.478101851855</v>
      </c>
      <c r="J930" t="s">
        <v>16</v>
      </c>
      <c r="K930" s="6">
        <v>44013.288645833331</v>
      </c>
      <c r="M930" t="s">
        <v>1846</v>
      </c>
      <c r="N930" t="s">
        <v>1847</v>
      </c>
      <c r="Q930" t="s">
        <v>1848</v>
      </c>
      <c r="R930" t="s">
        <v>376</v>
      </c>
      <c r="S930" t="s">
        <v>1849</v>
      </c>
      <c r="T930" t="s">
        <v>338</v>
      </c>
      <c r="U930" t="s">
        <v>530</v>
      </c>
      <c r="W930" t="s">
        <v>1850</v>
      </c>
      <c r="Z930" t="s">
        <v>1846</v>
      </c>
      <c r="AA930" t="s">
        <v>1847</v>
      </c>
      <c r="AD930" t="s">
        <v>1848</v>
      </c>
      <c r="AE930" t="s">
        <v>376</v>
      </c>
      <c r="AF930" t="s">
        <v>1849</v>
      </c>
      <c r="AG930" t="s">
        <v>338</v>
      </c>
      <c r="AH930" t="s">
        <v>530</v>
      </c>
      <c r="AJ930" t="s">
        <v>1850</v>
      </c>
      <c r="AL930" t="s">
        <v>339</v>
      </c>
      <c r="AM930">
        <v>1</v>
      </c>
      <c r="AN930">
        <v>1</v>
      </c>
      <c r="AO930">
        <v>12063</v>
      </c>
      <c r="AQ930">
        <v>127155</v>
      </c>
      <c r="AR930">
        <v>52430001</v>
      </c>
      <c r="AS930" t="s">
        <v>927</v>
      </c>
      <c r="AT930" t="s">
        <v>75</v>
      </c>
      <c r="AW930" t="s">
        <v>340</v>
      </c>
      <c r="AX930" t="s">
        <v>340</v>
      </c>
      <c r="AY930" t="s">
        <v>357</v>
      </c>
      <c r="AZ930" t="s">
        <v>363</v>
      </c>
      <c r="BY930" t="s">
        <v>342</v>
      </c>
      <c r="EQ930">
        <v>249990</v>
      </c>
      <c r="ER930" t="s">
        <v>3295</v>
      </c>
      <c r="EV930">
        <v>17285834</v>
      </c>
      <c r="EW930">
        <v>928</v>
      </c>
      <c r="EX930">
        <v>220389</v>
      </c>
      <c r="EY930" t="s">
        <v>4735</v>
      </c>
      <c r="EZ930">
        <v>1</v>
      </c>
      <c r="FC930">
        <v>95384</v>
      </c>
      <c r="FD930" t="s">
        <v>3530</v>
      </c>
    </row>
    <row r="931" spans="1:160" x14ac:dyDescent="0.3">
      <c r="A931" t="str">
        <f>VLOOKUP(B931,Table2[],3,FALSE)</f>
        <v>Digital</v>
      </c>
      <c r="B931" t="str">
        <f>IF(OR(ISNUMBER(FIND("QVC",Z931)),ISNUMBER(FIND("QVC",AL931))),"QVC",IF(OR(ISNUMBER(FIND("NCO",H931)),ISNUMBER(FIND("NCO",Y931))), "NCO", IF(AL931="consumer","PMD.com",VLOOKUP(LEFT(H931,2),Tables!$E$1:$F$11,2,FALSE))))</f>
        <v>PMD.com</v>
      </c>
      <c r="C931">
        <f t="shared" si="43"/>
        <v>54020001</v>
      </c>
      <c r="D931">
        <f t="shared" si="44"/>
        <v>1</v>
      </c>
      <c r="E931" t="str">
        <f t="shared" ca="1" si="42"/>
        <v>shifted orders shipped</v>
      </c>
      <c r="F931" t="s">
        <v>3539</v>
      </c>
      <c r="G931" t="s">
        <v>335</v>
      </c>
      <c r="H931" t="s">
        <v>3294</v>
      </c>
      <c r="I931" s="6">
        <v>44011.478101851855</v>
      </c>
      <c r="J931" t="s">
        <v>16</v>
      </c>
      <c r="K931" s="6">
        <v>44013.288645833331</v>
      </c>
      <c r="M931" t="s">
        <v>1846</v>
      </c>
      <c r="N931" t="s">
        <v>1847</v>
      </c>
      <c r="Q931" t="s">
        <v>1848</v>
      </c>
      <c r="R931" t="s">
        <v>376</v>
      </c>
      <c r="S931" t="s">
        <v>1849</v>
      </c>
      <c r="T931" t="s">
        <v>338</v>
      </c>
      <c r="U931" t="s">
        <v>530</v>
      </c>
      <c r="W931" t="s">
        <v>1850</v>
      </c>
      <c r="Z931" t="s">
        <v>1846</v>
      </c>
      <c r="AA931" t="s">
        <v>1847</v>
      </c>
      <c r="AD931" t="s">
        <v>1848</v>
      </c>
      <c r="AE931" t="s">
        <v>376</v>
      </c>
      <c r="AF931" t="s">
        <v>1849</v>
      </c>
      <c r="AG931" t="s">
        <v>338</v>
      </c>
      <c r="AH931" t="s">
        <v>530</v>
      </c>
      <c r="AJ931" t="s">
        <v>1850</v>
      </c>
      <c r="AL931" t="s">
        <v>339</v>
      </c>
      <c r="AM931">
        <v>1</v>
      </c>
      <c r="AN931">
        <v>1</v>
      </c>
      <c r="AO931">
        <v>3692</v>
      </c>
      <c r="AQ931">
        <v>124477</v>
      </c>
      <c r="AR931">
        <v>54020001</v>
      </c>
      <c r="AS931" t="s">
        <v>484</v>
      </c>
      <c r="AT931" t="s">
        <v>93</v>
      </c>
      <c r="AW931" t="s">
        <v>340</v>
      </c>
      <c r="AX931">
        <v>0</v>
      </c>
      <c r="AY931" t="s">
        <v>348</v>
      </c>
      <c r="AZ931">
        <v>0</v>
      </c>
      <c r="BY931" t="s">
        <v>342</v>
      </c>
      <c r="EQ931">
        <v>251671</v>
      </c>
      <c r="ER931" t="s">
        <v>3295</v>
      </c>
      <c r="EV931">
        <v>17285834</v>
      </c>
      <c r="EW931">
        <v>928</v>
      </c>
      <c r="EX931">
        <v>220389</v>
      </c>
      <c r="EY931" t="s">
        <v>4735</v>
      </c>
      <c r="EZ931">
        <v>1</v>
      </c>
      <c r="FC931">
        <v>54020001</v>
      </c>
      <c r="FD931" t="s">
        <v>93</v>
      </c>
    </row>
    <row r="932" spans="1:160" x14ac:dyDescent="0.3">
      <c r="A932" t="str">
        <f>VLOOKUP(B932,Table2[],3,FALSE)</f>
        <v>Digital</v>
      </c>
      <c r="B932" t="str">
        <f>IF(OR(ISNUMBER(FIND("QVC",Z932)),ISNUMBER(FIND("QVC",AL932))),"QVC",IF(OR(ISNUMBER(FIND("NCO",H932)),ISNUMBER(FIND("NCO",Y932))), "NCO", IF(AL932="consumer","PMD.com",VLOOKUP(LEFT(H932,2),Tables!$E$1:$F$11,2,FALSE))))</f>
        <v>PMD.com</v>
      </c>
      <c r="C932">
        <f t="shared" si="43"/>
        <v>53920001</v>
      </c>
      <c r="D932">
        <f t="shared" si="44"/>
        <v>1</v>
      </c>
      <c r="E932" t="str">
        <f t="shared" ca="1" si="42"/>
        <v>shifted orders shipped</v>
      </c>
      <c r="F932" t="s">
        <v>3539</v>
      </c>
      <c r="G932" t="s">
        <v>335</v>
      </c>
      <c r="H932" t="s">
        <v>3294</v>
      </c>
      <c r="I932" s="6">
        <v>44011.478101851855</v>
      </c>
      <c r="J932" t="s">
        <v>16</v>
      </c>
      <c r="K932" s="6">
        <v>44013.288645833331</v>
      </c>
      <c r="M932" t="s">
        <v>1846</v>
      </c>
      <c r="N932" t="s">
        <v>1847</v>
      </c>
      <c r="Q932" t="s">
        <v>1848</v>
      </c>
      <c r="R932" t="s">
        <v>376</v>
      </c>
      <c r="S932" t="s">
        <v>1849</v>
      </c>
      <c r="T932" t="s">
        <v>338</v>
      </c>
      <c r="U932" t="s">
        <v>530</v>
      </c>
      <c r="W932" t="s">
        <v>1850</v>
      </c>
      <c r="Z932" t="s">
        <v>1846</v>
      </c>
      <c r="AA932" t="s">
        <v>1847</v>
      </c>
      <c r="AD932" t="s">
        <v>1848</v>
      </c>
      <c r="AE932" t="s">
        <v>376</v>
      </c>
      <c r="AF932" t="s">
        <v>1849</v>
      </c>
      <c r="AG932" t="s">
        <v>338</v>
      </c>
      <c r="AH932" t="s">
        <v>530</v>
      </c>
      <c r="AJ932" t="s">
        <v>1850</v>
      </c>
      <c r="AL932" t="s">
        <v>339</v>
      </c>
      <c r="AM932">
        <v>1</v>
      </c>
      <c r="AN932">
        <v>1</v>
      </c>
      <c r="AO932">
        <v>14899</v>
      </c>
      <c r="AQ932">
        <v>124468</v>
      </c>
      <c r="AR932">
        <v>53920001</v>
      </c>
      <c r="AS932">
        <v>9000000</v>
      </c>
      <c r="AT932" t="s">
        <v>40</v>
      </c>
      <c r="AW932" t="s">
        <v>343</v>
      </c>
      <c r="BY932" t="s">
        <v>342</v>
      </c>
      <c r="EQ932">
        <v>243396</v>
      </c>
      <c r="ER932" t="s">
        <v>3295</v>
      </c>
      <c r="EV932">
        <v>17285834</v>
      </c>
      <c r="EW932">
        <v>928</v>
      </c>
      <c r="EX932">
        <v>220389</v>
      </c>
      <c r="EY932" t="s">
        <v>4735</v>
      </c>
      <c r="EZ932">
        <v>1</v>
      </c>
      <c r="FC932">
        <v>95384</v>
      </c>
      <c r="FD932" t="s">
        <v>3530</v>
      </c>
    </row>
    <row r="933" spans="1:160" x14ac:dyDescent="0.3">
      <c r="A933" t="str">
        <f>VLOOKUP(B933,Table2[],3,FALSE)</f>
        <v>Digital</v>
      </c>
      <c r="B933" t="str">
        <f>IF(OR(ISNUMBER(FIND("QVC",Z933)),ISNUMBER(FIND("QVC",AL933))),"QVC",IF(OR(ISNUMBER(FIND("NCO",H933)),ISNUMBER(FIND("NCO",Y933))), "NCO", IF(AL933="consumer","PMD.com",VLOOKUP(LEFT(H933,2),Tables!$E$1:$F$11,2,FALSE))))</f>
        <v>PMD.com</v>
      </c>
      <c r="C933">
        <f t="shared" si="43"/>
        <v>53440001</v>
      </c>
      <c r="D933">
        <f t="shared" si="44"/>
        <v>1</v>
      </c>
      <c r="E933" t="str">
        <f t="shared" ca="1" si="42"/>
        <v>shifted orders shipped</v>
      </c>
      <c r="F933" t="s">
        <v>3539</v>
      </c>
      <c r="G933" t="s">
        <v>335</v>
      </c>
      <c r="H933" t="s">
        <v>2594</v>
      </c>
      <c r="I933" s="6">
        <v>44008.616759259261</v>
      </c>
      <c r="J933" t="s">
        <v>16</v>
      </c>
      <c r="K933" s="6">
        <v>44013.288703703707</v>
      </c>
      <c r="M933" t="s">
        <v>4736</v>
      </c>
      <c r="N933" t="s">
        <v>4737</v>
      </c>
      <c r="Q933" t="s">
        <v>1237</v>
      </c>
      <c r="R933" t="s">
        <v>365</v>
      </c>
      <c r="S933">
        <v>95757</v>
      </c>
      <c r="T933" t="s">
        <v>338</v>
      </c>
      <c r="U933" t="s">
        <v>530</v>
      </c>
      <c r="W933" t="s">
        <v>4738</v>
      </c>
      <c r="Z933" t="s">
        <v>4736</v>
      </c>
      <c r="AA933" t="s">
        <v>4737</v>
      </c>
      <c r="AD933" t="s">
        <v>1237</v>
      </c>
      <c r="AE933" t="s">
        <v>365</v>
      </c>
      <c r="AF933">
        <v>95757</v>
      </c>
      <c r="AG933" t="s">
        <v>338</v>
      </c>
      <c r="AH933" t="s">
        <v>530</v>
      </c>
      <c r="AJ933" t="s">
        <v>4738</v>
      </c>
      <c r="AL933" t="s">
        <v>339</v>
      </c>
      <c r="AM933">
        <v>1</v>
      </c>
      <c r="AN933">
        <v>1</v>
      </c>
      <c r="AO933">
        <v>7642</v>
      </c>
      <c r="AQ933">
        <v>124700</v>
      </c>
      <c r="AR933">
        <v>53440001</v>
      </c>
      <c r="AS933" t="s">
        <v>1240</v>
      </c>
      <c r="AT933" t="s">
        <v>116</v>
      </c>
      <c r="AW933" t="s">
        <v>340</v>
      </c>
      <c r="AX933" t="s">
        <v>340</v>
      </c>
      <c r="AY933" t="s">
        <v>345</v>
      </c>
      <c r="AZ933" t="s">
        <v>345</v>
      </c>
      <c r="BY933" t="s">
        <v>342</v>
      </c>
      <c r="EQ933">
        <v>252960</v>
      </c>
      <c r="ER933" t="s">
        <v>2595</v>
      </c>
      <c r="EV933">
        <v>17284592</v>
      </c>
      <c r="EW933">
        <v>928</v>
      </c>
      <c r="EX933">
        <v>219071</v>
      </c>
      <c r="EY933" t="s">
        <v>4739</v>
      </c>
      <c r="EZ933">
        <v>1</v>
      </c>
      <c r="FC933">
        <v>53440001</v>
      </c>
      <c r="FD933" t="s">
        <v>116</v>
      </c>
    </row>
    <row r="934" spans="1:160" x14ac:dyDescent="0.3">
      <c r="A934" t="str">
        <f>VLOOKUP(B934,Table2[],3,FALSE)</f>
        <v>Digital</v>
      </c>
      <c r="B934" t="str">
        <f>IF(OR(ISNUMBER(FIND("QVC",Z934)),ISNUMBER(FIND("QVC",AL934))),"QVC",IF(OR(ISNUMBER(FIND("NCO",H934)),ISNUMBER(FIND("NCO",Y934))), "NCO", IF(AL934="consumer","PMD.com",VLOOKUP(LEFT(H934,2),Tables!$E$1:$F$11,2,FALSE))))</f>
        <v>PMD.com</v>
      </c>
      <c r="C934">
        <f t="shared" si="43"/>
        <v>51090061</v>
      </c>
      <c r="D934">
        <f t="shared" si="44"/>
        <v>1</v>
      </c>
      <c r="E934" t="str">
        <f t="shared" ca="1" si="42"/>
        <v>shifted orders shipped</v>
      </c>
      <c r="F934" t="s">
        <v>3539</v>
      </c>
      <c r="G934" t="s">
        <v>335</v>
      </c>
      <c r="H934" t="s">
        <v>2594</v>
      </c>
      <c r="I934" s="6">
        <v>44008.616759259261</v>
      </c>
      <c r="J934" t="s">
        <v>16</v>
      </c>
      <c r="K934" s="6">
        <v>44013.288703703707</v>
      </c>
      <c r="M934" t="s">
        <v>4736</v>
      </c>
      <c r="N934" t="s">
        <v>4737</v>
      </c>
      <c r="Q934" t="s">
        <v>1237</v>
      </c>
      <c r="R934" t="s">
        <v>365</v>
      </c>
      <c r="S934">
        <v>95757</v>
      </c>
      <c r="T934" t="s">
        <v>338</v>
      </c>
      <c r="U934" t="s">
        <v>530</v>
      </c>
      <c r="W934" t="s">
        <v>4738</v>
      </c>
      <c r="Z934" t="s">
        <v>4736</v>
      </c>
      <c r="AA934" t="s">
        <v>4737</v>
      </c>
      <c r="AD934" t="s">
        <v>1237</v>
      </c>
      <c r="AE934" t="s">
        <v>365</v>
      </c>
      <c r="AF934">
        <v>95757</v>
      </c>
      <c r="AG934" t="s">
        <v>338</v>
      </c>
      <c r="AH934" t="s">
        <v>530</v>
      </c>
      <c r="AJ934" t="s">
        <v>4738</v>
      </c>
      <c r="AL934" t="s">
        <v>339</v>
      </c>
      <c r="AM934">
        <v>1</v>
      </c>
      <c r="AN934">
        <v>1</v>
      </c>
      <c r="AO934">
        <v>8078</v>
      </c>
      <c r="AQ934">
        <v>124010</v>
      </c>
      <c r="AR934">
        <v>51090061</v>
      </c>
      <c r="AS934" t="s">
        <v>2383</v>
      </c>
      <c r="AT934" t="s">
        <v>122</v>
      </c>
      <c r="AW934" t="s">
        <v>340</v>
      </c>
      <c r="AX934" t="s">
        <v>340</v>
      </c>
      <c r="AY934" t="s">
        <v>357</v>
      </c>
      <c r="AZ934" t="s">
        <v>363</v>
      </c>
      <c r="BY934" t="s">
        <v>342</v>
      </c>
      <c r="EQ934">
        <v>252776</v>
      </c>
      <c r="ER934" t="s">
        <v>2595</v>
      </c>
      <c r="EV934">
        <v>17284592</v>
      </c>
      <c r="EW934">
        <v>928</v>
      </c>
      <c r="EX934">
        <v>219071</v>
      </c>
      <c r="EY934" t="s">
        <v>4739</v>
      </c>
      <c r="EZ934">
        <v>1</v>
      </c>
      <c r="FC934">
        <v>51090061</v>
      </c>
      <c r="FD934" t="s">
        <v>122</v>
      </c>
    </row>
    <row r="935" spans="1:160" x14ac:dyDescent="0.3">
      <c r="A935" t="str">
        <f>VLOOKUP(B935,Table2[],3,FALSE)</f>
        <v>Digital</v>
      </c>
      <c r="B935" t="str">
        <f>IF(OR(ISNUMBER(FIND("QVC",Z935)),ISNUMBER(FIND("QVC",AL935))),"QVC",IF(OR(ISNUMBER(FIND("NCO",H935)),ISNUMBER(FIND("NCO",Y935))), "NCO", IF(AL935="consumer","PMD.com",VLOOKUP(LEFT(H935,2),Tables!$E$1:$F$11,2,FALSE))))</f>
        <v>PMD.com</v>
      </c>
      <c r="C935">
        <f t="shared" si="43"/>
        <v>51070001</v>
      </c>
      <c r="D935">
        <f t="shared" si="44"/>
        <v>1</v>
      </c>
      <c r="E935" t="str">
        <f t="shared" ca="1" si="42"/>
        <v>shifted orders shipped</v>
      </c>
      <c r="F935" t="s">
        <v>3539</v>
      </c>
      <c r="G935" t="s">
        <v>335</v>
      </c>
      <c r="H935" t="s">
        <v>2594</v>
      </c>
      <c r="I935" s="6">
        <v>44008.616759259261</v>
      </c>
      <c r="J935" t="s">
        <v>16</v>
      </c>
      <c r="K935" s="6">
        <v>44013.288703703707</v>
      </c>
      <c r="M935" t="s">
        <v>4736</v>
      </c>
      <c r="N935" t="s">
        <v>4737</v>
      </c>
      <c r="Q935" t="s">
        <v>1237</v>
      </c>
      <c r="R935" t="s">
        <v>365</v>
      </c>
      <c r="S935">
        <v>95757</v>
      </c>
      <c r="T935" t="s">
        <v>338</v>
      </c>
      <c r="U935" t="s">
        <v>530</v>
      </c>
      <c r="W935" t="s">
        <v>4738</v>
      </c>
      <c r="Z935" t="s">
        <v>4736</v>
      </c>
      <c r="AA935" t="s">
        <v>4737</v>
      </c>
      <c r="AD935" t="s">
        <v>1237</v>
      </c>
      <c r="AE935" t="s">
        <v>365</v>
      </c>
      <c r="AF935">
        <v>95757</v>
      </c>
      <c r="AG935" t="s">
        <v>338</v>
      </c>
      <c r="AH935" t="s">
        <v>530</v>
      </c>
      <c r="AJ935" t="s">
        <v>4738</v>
      </c>
      <c r="AL935" t="s">
        <v>339</v>
      </c>
      <c r="AM935">
        <v>1</v>
      </c>
      <c r="AN935">
        <v>1</v>
      </c>
      <c r="AO935">
        <v>10147</v>
      </c>
      <c r="AQ935">
        <v>124429</v>
      </c>
      <c r="AR935">
        <v>51070001</v>
      </c>
      <c r="AS935" t="s">
        <v>1886</v>
      </c>
      <c r="AT935" t="s">
        <v>45</v>
      </c>
      <c r="AW935" t="s">
        <v>343</v>
      </c>
      <c r="BY935" t="s">
        <v>342</v>
      </c>
      <c r="EQ935">
        <v>251956</v>
      </c>
      <c r="ER935" t="s">
        <v>2595</v>
      </c>
      <c r="EV935">
        <v>17284592</v>
      </c>
      <c r="EW935">
        <v>928</v>
      </c>
      <c r="EX935">
        <v>219071</v>
      </c>
      <c r="EY935" t="s">
        <v>4739</v>
      </c>
      <c r="EZ935">
        <v>1</v>
      </c>
      <c r="FC935">
        <v>51070001</v>
      </c>
      <c r="FD935" t="s">
        <v>45</v>
      </c>
    </row>
    <row r="936" spans="1:160" x14ac:dyDescent="0.3">
      <c r="A936" t="str">
        <f>VLOOKUP(B936,Table2[],3,FALSE)</f>
        <v>Digital</v>
      </c>
      <c r="B936" t="str">
        <f>IF(OR(ISNUMBER(FIND("QVC",Z936)),ISNUMBER(FIND("QVC",AL936))),"QVC",IF(OR(ISNUMBER(FIND("NCO",H936)),ISNUMBER(FIND("NCO",Y936))), "NCO", IF(AL936="consumer","PMD.com",VLOOKUP(LEFT(H936,2),Tables!$E$1:$F$11,2,FALSE))))</f>
        <v>PMD.com</v>
      </c>
      <c r="C936">
        <f t="shared" si="43"/>
        <v>5341</v>
      </c>
      <c r="D936">
        <f t="shared" si="44"/>
        <v>1</v>
      </c>
      <c r="E936" t="str">
        <f t="shared" ca="1" si="42"/>
        <v>shifted orders shipped</v>
      </c>
      <c r="F936" t="s">
        <v>3539</v>
      </c>
      <c r="G936" t="s">
        <v>335</v>
      </c>
      <c r="H936" t="s">
        <v>2594</v>
      </c>
      <c r="I936" s="6">
        <v>44008.616759259261</v>
      </c>
      <c r="J936" t="s">
        <v>16</v>
      </c>
      <c r="K936" s="6">
        <v>44013.288703703707</v>
      </c>
      <c r="M936" t="s">
        <v>4736</v>
      </c>
      <c r="N936" t="s">
        <v>4737</v>
      </c>
      <c r="Q936" t="s">
        <v>1237</v>
      </c>
      <c r="R936" t="s">
        <v>365</v>
      </c>
      <c r="S936">
        <v>95757</v>
      </c>
      <c r="T936" t="s">
        <v>338</v>
      </c>
      <c r="U936" t="s">
        <v>530</v>
      </c>
      <c r="W936" t="s">
        <v>4738</v>
      </c>
      <c r="Z936" t="s">
        <v>4736</v>
      </c>
      <c r="AA936" t="s">
        <v>4737</v>
      </c>
      <c r="AD936" t="s">
        <v>1237</v>
      </c>
      <c r="AE936" t="s">
        <v>365</v>
      </c>
      <c r="AF936">
        <v>95757</v>
      </c>
      <c r="AG936" t="s">
        <v>338</v>
      </c>
      <c r="AH936" t="s">
        <v>530</v>
      </c>
      <c r="AJ936" t="s">
        <v>4738</v>
      </c>
      <c r="AL936" t="s">
        <v>339</v>
      </c>
      <c r="AM936">
        <v>1</v>
      </c>
      <c r="AN936">
        <v>1</v>
      </c>
      <c r="AO936">
        <v>15156</v>
      </c>
      <c r="AQ936">
        <v>124187</v>
      </c>
      <c r="AR936">
        <v>5341</v>
      </c>
      <c r="AS936" t="s">
        <v>831</v>
      </c>
      <c r="AT936" t="s">
        <v>82</v>
      </c>
      <c r="AW936" t="s">
        <v>340</v>
      </c>
      <c r="AX936" t="s">
        <v>340</v>
      </c>
      <c r="AY936" t="s">
        <v>345</v>
      </c>
      <c r="AZ936" t="s">
        <v>346</v>
      </c>
      <c r="BY936" t="s">
        <v>342</v>
      </c>
      <c r="EQ936">
        <v>244247</v>
      </c>
      <c r="ER936" t="s">
        <v>2595</v>
      </c>
      <c r="EV936">
        <v>17284592</v>
      </c>
      <c r="EW936">
        <v>928</v>
      </c>
      <c r="EX936">
        <v>219071</v>
      </c>
      <c r="EY936" t="s">
        <v>4739</v>
      </c>
      <c r="EZ936">
        <v>1</v>
      </c>
      <c r="FC936">
        <v>5341</v>
      </c>
      <c r="FD936" t="s">
        <v>82</v>
      </c>
    </row>
    <row r="937" spans="1:160" x14ac:dyDescent="0.3">
      <c r="A937" t="str">
        <f>VLOOKUP(B937,Table2[],3,FALSE)</f>
        <v>Digital</v>
      </c>
      <c r="B937" t="str">
        <f>IF(OR(ISNUMBER(FIND("QVC",Z937)),ISNUMBER(FIND("QVC",AL937))),"QVC",IF(OR(ISNUMBER(FIND("NCO",H937)),ISNUMBER(FIND("NCO",Y937))), "NCO", IF(AL937="consumer","PMD.com",VLOOKUP(LEFT(H937,2),Tables!$E$1:$F$11,2,FALSE))))</f>
        <v>PMD.com</v>
      </c>
      <c r="C937">
        <f t="shared" si="43"/>
        <v>52460001</v>
      </c>
      <c r="D937">
        <f t="shared" si="44"/>
        <v>1</v>
      </c>
      <c r="E937" t="str">
        <f t="shared" ca="1" si="42"/>
        <v>shifted orders shipped</v>
      </c>
      <c r="F937" t="s">
        <v>3539</v>
      </c>
      <c r="G937" t="s">
        <v>335</v>
      </c>
      <c r="H937" t="s">
        <v>2594</v>
      </c>
      <c r="I937" s="6">
        <v>44008.616759259261</v>
      </c>
      <c r="J937" t="s">
        <v>16</v>
      </c>
      <c r="K937" s="6">
        <v>44013.288703703707</v>
      </c>
      <c r="M937" t="s">
        <v>4736</v>
      </c>
      <c r="N937" t="s">
        <v>4737</v>
      </c>
      <c r="Q937" t="s">
        <v>1237</v>
      </c>
      <c r="R937" t="s">
        <v>365</v>
      </c>
      <c r="S937">
        <v>95757</v>
      </c>
      <c r="T937" t="s">
        <v>338</v>
      </c>
      <c r="U937" t="s">
        <v>530</v>
      </c>
      <c r="W937" t="s">
        <v>4738</v>
      </c>
      <c r="Z937" t="s">
        <v>4736</v>
      </c>
      <c r="AA937" t="s">
        <v>4737</v>
      </c>
      <c r="AD937" t="s">
        <v>1237</v>
      </c>
      <c r="AE937" t="s">
        <v>365</v>
      </c>
      <c r="AF937">
        <v>95757</v>
      </c>
      <c r="AG937" t="s">
        <v>338</v>
      </c>
      <c r="AH937" t="s">
        <v>530</v>
      </c>
      <c r="AJ937" t="s">
        <v>4738</v>
      </c>
      <c r="AL937" t="s">
        <v>339</v>
      </c>
      <c r="AM937">
        <v>1</v>
      </c>
      <c r="AN937">
        <v>1</v>
      </c>
      <c r="AO937">
        <v>14007</v>
      </c>
      <c r="AQ937">
        <v>127157</v>
      </c>
      <c r="AR937">
        <v>52460001</v>
      </c>
      <c r="AS937" t="s">
        <v>972</v>
      </c>
      <c r="AT937" t="s">
        <v>76</v>
      </c>
      <c r="AW937" t="s">
        <v>340</v>
      </c>
      <c r="AX937" t="s">
        <v>340</v>
      </c>
      <c r="AY937" t="s">
        <v>341</v>
      </c>
      <c r="AZ937">
        <v>0</v>
      </c>
      <c r="BY937" t="s">
        <v>342</v>
      </c>
      <c r="EQ937">
        <v>252044</v>
      </c>
      <c r="ER937" t="s">
        <v>2595</v>
      </c>
      <c r="EV937">
        <v>17284592</v>
      </c>
      <c r="EW937">
        <v>928</v>
      </c>
      <c r="EX937">
        <v>219071</v>
      </c>
      <c r="EY937" t="s">
        <v>4739</v>
      </c>
      <c r="EZ937">
        <v>1</v>
      </c>
      <c r="FC937">
        <v>52460001</v>
      </c>
      <c r="FD937" t="s">
        <v>76</v>
      </c>
    </row>
    <row r="938" spans="1:160" x14ac:dyDescent="0.3">
      <c r="A938" t="str">
        <f>VLOOKUP(B938,Table2[],3,FALSE)</f>
        <v>Digital</v>
      </c>
      <c r="B938" t="str">
        <f>IF(OR(ISNUMBER(FIND("QVC",Z938)),ISNUMBER(FIND("QVC",AL938))),"QVC",IF(OR(ISNUMBER(FIND("NCO",H938)),ISNUMBER(FIND("NCO",Y938))), "NCO", IF(AL938="consumer","PMD.com",VLOOKUP(LEFT(H938,2),Tables!$E$1:$F$11,2,FALSE))))</f>
        <v>PMD.com</v>
      </c>
      <c r="C938">
        <f t="shared" si="43"/>
        <v>51080001</v>
      </c>
      <c r="D938">
        <f t="shared" si="44"/>
        <v>1</v>
      </c>
      <c r="E938" t="str">
        <f t="shared" ca="1" si="42"/>
        <v>shifted orders shipped</v>
      </c>
      <c r="F938" t="s">
        <v>3539</v>
      </c>
      <c r="G938" t="s">
        <v>335</v>
      </c>
      <c r="H938" t="s">
        <v>3136</v>
      </c>
      <c r="I938" s="6">
        <v>44011.39403935185</v>
      </c>
      <c r="J938" t="s">
        <v>16</v>
      </c>
      <c r="K938" s="6">
        <v>44013.288969907408</v>
      </c>
      <c r="M938" t="s">
        <v>4740</v>
      </c>
      <c r="N938" t="s">
        <v>4741</v>
      </c>
      <c r="Q938" t="s">
        <v>461</v>
      </c>
      <c r="R938" t="s">
        <v>347</v>
      </c>
      <c r="S938" t="s">
        <v>4742</v>
      </c>
      <c r="T938" t="s">
        <v>338</v>
      </c>
      <c r="U938" t="s">
        <v>530</v>
      </c>
      <c r="W938" t="s">
        <v>4743</v>
      </c>
      <c r="Z938" t="s">
        <v>4740</v>
      </c>
      <c r="AA938" t="s">
        <v>4741</v>
      </c>
      <c r="AD938" t="s">
        <v>461</v>
      </c>
      <c r="AE938" t="s">
        <v>347</v>
      </c>
      <c r="AF938" t="s">
        <v>4742</v>
      </c>
      <c r="AG938" t="s">
        <v>338</v>
      </c>
      <c r="AH938" t="s">
        <v>530</v>
      </c>
      <c r="AJ938" t="s">
        <v>4743</v>
      </c>
      <c r="AL938" t="s">
        <v>339</v>
      </c>
      <c r="AM938">
        <v>1</v>
      </c>
      <c r="AN938">
        <v>1</v>
      </c>
      <c r="AO938">
        <v>19656</v>
      </c>
      <c r="AQ938">
        <v>124645</v>
      </c>
      <c r="AR938">
        <v>51080001</v>
      </c>
      <c r="AS938" t="s">
        <v>988</v>
      </c>
      <c r="AT938" t="s">
        <v>57</v>
      </c>
      <c r="AW938" t="s">
        <v>343</v>
      </c>
      <c r="BY938" t="s">
        <v>342</v>
      </c>
      <c r="EQ938">
        <v>251119</v>
      </c>
      <c r="ER938" t="s">
        <v>3137</v>
      </c>
      <c r="EV938">
        <v>17285752</v>
      </c>
      <c r="EW938">
        <v>928</v>
      </c>
      <c r="EX938">
        <v>220309</v>
      </c>
      <c r="EY938" t="s">
        <v>4744</v>
      </c>
      <c r="EZ938">
        <v>1</v>
      </c>
      <c r="FC938">
        <v>51080001</v>
      </c>
      <c r="FD938" t="s">
        <v>57</v>
      </c>
    </row>
    <row r="939" spans="1:160" x14ac:dyDescent="0.3">
      <c r="A939" t="str">
        <f>VLOOKUP(B939,Table2[],3,FALSE)</f>
        <v>Digital</v>
      </c>
      <c r="B939" t="str">
        <f>IF(OR(ISNUMBER(FIND("QVC",Z939)),ISNUMBER(FIND("QVC",AL939))),"QVC",IF(OR(ISNUMBER(FIND("NCO",H939)),ISNUMBER(FIND("NCO",Y939))), "NCO", IF(AL939="consumer","PMD.com",VLOOKUP(LEFT(H939,2),Tables!$E$1:$F$11,2,FALSE))))</f>
        <v>PMD.com</v>
      </c>
      <c r="C939">
        <f t="shared" si="43"/>
        <v>52430001</v>
      </c>
      <c r="D939">
        <f t="shared" si="44"/>
        <v>1</v>
      </c>
      <c r="E939" t="str">
        <f t="shared" ca="1" si="42"/>
        <v>shifted orders shipped</v>
      </c>
      <c r="F939" t="s">
        <v>3539</v>
      </c>
      <c r="G939" t="s">
        <v>335</v>
      </c>
      <c r="H939" t="s">
        <v>3136</v>
      </c>
      <c r="I939" s="6">
        <v>44011.39403935185</v>
      </c>
      <c r="J939" t="s">
        <v>16</v>
      </c>
      <c r="K939" s="6">
        <v>44013.288969907408</v>
      </c>
      <c r="M939" t="s">
        <v>4740</v>
      </c>
      <c r="N939" t="s">
        <v>4741</v>
      </c>
      <c r="Q939" t="s">
        <v>461</v>
      </c>
      <c r="R939" t="s">
        <v>347</v>
      </c>
      <c r="S939" t="s">
        <v>4742</v>
      </c>
      <c r="T939" t="s">
        <v>338</v>
      </c>
      <c r="U939" t="s">
        <v>530</v>
      </c>
      <c r="W939" t="s">
        <v>4743</v>
      </c>
      <c r="Z939" t="s">
        <v>4740</v>
      </c>
      <c r="AA939" t="s">
        <v>4741</v>
      </c>
      <c r="AD939" t="s">
        <v>461</v>
      </c>
      <c r="AE939" t="s">
        <v>347</v>
      </c>
      <c r="AF939" t="s">
        <v>4742</v>
      </c>
      <c r="AG939" t="s">
        <v>338</v>
      </c>
      <c r="AH939" t="s">
        <v>530</v>
      </c>
      <c r="AJ939" t="s">
        <v>4743</v>
      </c>
      <c r="AL939" t="s">
        <v>339</v>
      </c>
      <c r="AM939">
        <v>1</v>
      </c>
      <c r="AN939">
        <v>1</v>
      </c>
      <c r="AO939">
        <v>12063</v>
      </c>
      <c r="AQ939">
        <v>127155</v>
      </c>
      <c r="AR939">
        <v>52430001</v>
      </c>
      <c r="AS939" t="s">
        <v>927</v>
      </c>
      <c r="AT939" t="s">
        <v>75</v>
      </c>
      <c r="AW939" t="s">
        <v>340</v>
      </c>
      <c r="AX939" t="s">
        <v>340</v>
      </c>
      <c r="AY939" t="s">
        <v>357</v>
      </c>
      <c r="AZ939" t="s">
        <v>363</v>
      </c>
      <c r="BY939" t="s">
        <v>342</v>
      </c>
      <c r="EQ939">
        <v>249990</v>
      </c>
      <c r="ER939" t="s">
        <v>3137</v>
      </c>
      <c r="EV939">
        <v>17285752</v>
      </c>
      <c r="EW939">
        <v>928</v>
      </c>
      <c r="EX939">
        <v>220309</v>
      </c>
      <c r="EY939" t="s">
        <v>4744</v>
      </c>
      <c r="EZ939">
        <v>1</v>
      </c>
      <c r="FC939">
        <v>95384</v>
      </c>
      <c r="FD939" t="s">
        <v>3530</v>
      </c>
    </row>
    <row r="940" spans="1:160" x14ac:dyDescent="0.3">
      <c r="A940" t="str">
        <f>VLOOKUP(B940,Table2[],3,FALSE)</f>
        <v>Digital</v>
      </c>
      <c r="B940" t="str">
        <f>IF(OR(ISNUMBER(FIND("QVC",Z940)),ISNUMBER(FIND("QVC",AL940))),"QVC",IF(OR(ISNUMBER(FIND("NCO",H940)),ISNUMBER(FIND("NCO",Y940))), "NCO", IF(AL940="consumer","PMD.com",VLOOKUP(LEFT(H940,2),Tables!$E$1:$F$11,2,FALSE))))</f>
        <v>PMD.com</v>
      </c>
      <c r="C940">
        <f t="shared" si="43"/>
        <v>53920001</v>
      </c>
      <c r="D940">
        <f t="shared" si="44"/>
        <v>1</v>
      </c>
      <c r="E940" t="str">
        <f t="shared" ca="1" si="42"/>
        <v>shifted orders shipped</v>
      </c>
      <c r="F940" t="s">
        <v>3539</v>
      </c>
      <c r="G940" t="s">
        <v>335</v>
      </c>
      <c r="H940" t="s">
        <v>3136</v>
      </c>
      <c r="I940" s="6">
        <v>44011.39403935185</v>
      </c>
      <c r="J940" t="s">
        <v>16</v>
      </c>
      <c r="K940" s="6">
        <v>44013.288969907408</v>
      </c>
      <c r="M940" t="s">
        <v>4740</v>
      </c>
      <c r="N940" t="s">
        <v>4741</v>
      </c>
      <c r="Q940" t="s">
        <v>461</v>
      </c>
      <c r="R940" t="s">
        <v>347</v>
      </c>
      <c r="S940" t="s">
        <v>4742</v>
      </c>
      <c r="T940" t="s">
        <v>338</v>
      </c>
      <c r="U940" t="s">
        <v>530</v>
      </c>
      <c r="W940" t="s">
        <v>4743</v>
      </c>
      <c r="Z940" t="s">
        <v>4740</v>
      </c>
      <c r="AA940" t="s">
        <v>4741</v>
      </c>
      <c r="AD940" t="s">
        <v>461</v>
      </c>
      <c r="AE940" t="s">
        <v>347</v>
      </c>
      <c r="AF940" t="s">
        <v>4742</v>
      </c>
      <c r="AG940" t="s">
        <v>338</v>
      </c>
      <c r="AH940" t="s">
        <v>530</v>
      </c>
      <c r="AJ940" t="s">
        <v>4743</v>
      </c>
      <c r="AL940" t="s">
        <v>339</v>
      </c>
      <c r="AM940">
        <v>1</v>
      </c>
      <c r="AN940">
        <v>1</v>
      </c>
      <c r="AO940">
        <v>14899</v>
      </c>
      <c r="AQ940">
        <v>124468</v>
      </c>
      <c r="AR940">
        <v>53920001</v>
      </c>
      <c r="AS940">
        <v>9000000</v>
      </c>
      <c r="AT940" t="s">
        <v>40</v>
      </c>
      <c r="AW940" t="s">
        <v>343</v>
      </c>
      <c r="BY940" t="s">
        <v>342</v>
      </c>
      <c r="EQ940">
        <v>243396</v>
      </c>
      <c r="ER940" t="s">
        <v>3137</v>
      </c>
      <c r="EV940">
        <v>17285752</v>
      </c>
      <c r="EW940">
        <v>928</v>
      </c>
      <c r="EX940">
        <v>220309</v>
      </c>
      <c r="EY940" t="s">
        <v>4744</v>
      </c>
      <c r="EZ940">
        <v>1</v>
      </c>
      <c r="FC940">
        <v>95384</v>
      </c>
      <c r="FD940" t="s">
        <v>3530</v>
      </c>
    </row>
    <row r="941" spans="1:160" x14ac:dyDescent="0.3">
      <c r="A941" t="str">
        <f>VLOOKUP(B941,Table2[],3,FALSE)</f>
        <v>Digital</v>
      </c>
      <c r="B941" t="str">
        <f>IF(OR(ISNUMBER(FIND("QVC",Z941)),ISNUMBER(FIND("QVC",AL941))),"QVC",IF(OR(ISNUMBER(FIND("NCO",H941)),ISNUMBER(FIND("NCO",Y941))), "NCO", IF(AL941="consumer","PMD.com",VLOOKUP(LEFT(H941,2),Tables!$E$1:$F$11,2,FALSE))))</f>
        <v>PMD.com</v>
      </c>
      <c r="C941">
        <f t="shared" si="43"/>
        <v>51090030</v>
      </c>
      <c r="D941">
        <f t="shared" si="44"/>
        <v>1</v>
      </c>
      <c r="E941" t="str">
        <f t="shared" ca="1" si="42"/>
        <v>shifted orders shipped</v>
      </c>
      <c r="F941" t="s">
        <v>3539</v>
      </c>
      <c r="G941" t="s">
        <v>335</v>
      </c>
      <c r="H941" t="s">
        <v>3136</v>
      </c>
      <c r="I941" s="6">
        <v>44011.39403935185</v>
      </c>
      <c r="J941" t="s">
        <v>16</v>
      </c>
      <c r="K941" s="6">
        <v>44013.288969907408</v>
      </c>
      <c r="M941" t="s">
        <v>4740</v>
      </c>
      <c r="N941" t="s">
        <v>4741</v>
      </c>
      <c r="Q941" t="s">
        <v>461</v>
      </c>
      <c r="R941" t="s">
        <v>347</v>
      </c>
      <c r="S941" t="s">
        <v>4742</v>
      </c>
      <c r="T941" t="s">
        <v>338</v>
      </c>
      <c r="U941" t="s">
        <v>530</v>
      </c>
      <c r="W941" t="s">
        <v>4743</v>
      </c>
      <c r="Z941" t="s">
        <v>4740</v>
      </c>
      <c r="AA941" t="s">
        <v>4741</v>
      </c>
      <c r="AD941" t="s">
        <v>461</v>
      </c>
      <c r="AE941" t="s">
        <v>347</v>
      </c>
      <c r="AF941" t="s">
        <v>4742</v>
      </c>
      <c r="AG941" t="s">
        <v>338</v>
      </c>
      <c r="AH941" t="s">
        <v>530</v>
      </c>
      <c r="AJ941" t="s">
        <v>4743</v>
      </c>
      <c r="AL941" t="s">
        <v>339</v>
      </c>
      <c r="AM941">
        <v>1</v>
      </c>
      <c r="AN941">
        <v>1</v>
      </c>
      <c r="AO941">
        <v>6688</v>
      </c>
      <c r="AQ941">
        <v>125960</v>
      </c>
      <c r="AR941">
        <v>51090030</v>
      </c>
      <c r="AS941" t="s">
        <v>3043</v>
      </c>
      <c r="AT941" t="s">
        <v>628</v>
      </c>
      <c r="AW941" t="s">
        <v>343</v>
      </c>
      <c r="BY941" t="s">
        <v>342</v>
      </c>
      <c r="BZ941" t="b">
        <v>0</v>
      </c>
      <c r="EQ941">
        <v>243047</v>
      </c>
      <c r="ER941" t="s">
        <v>3137</v>
      </c>
      <c r="EV941">
        <v>17285752</v>
      </c>
      <c r="EW941">
        <v>928</v>
      </c>
      <c r="EX941">
        <v>220309</v>
      </c>
      <c r="EY941" t="s">
        <v>4744</v>
      </c>
      <c r="EZ941">
        <v>1</v>
      </c>
      <c r="FC941">
        <v>95384</v>
      </c>
      <c r="FD941" t="s">
        <v>3530</v>
      </c>
    </row>
    <row r="942" spans="1:160" x14ac:dyDescent="0.3">
      <c r="A942" t="str">
        <f>VLOOKUP(B942,Table2[],3,FALSE)</f>
        <v>Digital</v>
      </c>
      <c r="B942" t="str">
        <f>IF(OR(ISNUMBER(FIND("QVC",Z942)),ISNUMBER(FIND("QVC",AL942))),"QVC",IF(OR(ISNUMBER(FIND("NCO",H942)),ISNUMBER(FIND("NCO",Y942))), "NCO", IF(AL942="consumer","PMD.com",VLOOKUP(LEFT(H942,2),Tables!$E$1:$F$11,2,FALSE))))</f>
        <v>PMD.com</v>
      </c>
      <c r="C942">
        <f t="shared" si="43"/>
        <v>5357</v>
      </c>
      <c r="D942">
        <f t="shared" si="44"/>
        <v>1</v>
      </c>
      <c r="E942" t="str">
        <f t="shared" ca="1" si="42"/>
        <v>shifted orders shipped</v>
      </c>
      <c r="F942" t="s">
        <v>3539</v>
      </c>
      <c r="G942" t="s">
        <v>335</v>
      </c>
      <c r="H942" t="s">
        <v>3136</v>
      </c>
      <c r="I942" s="6">
        <v>44011.39403935185</v>
      </c>
      <c r="J942" t="s">
        <v>16</v>
      </c>
      <c r="K942" s="6">
        <v>44013.288969907408</v>
      </c>
      <c r="M942" t="s">
        <v>4740</v>
      </c>
      <c r="N942" t="s">
        <v>4741</v>
      </c>
      <c r="Q942" t="s">
        <v>461</v>
      </c>
      <c r="R942" t="s">
        <v>347</v>
      </c>
      <c r="S942" t="s">
        <v>4742</v>
      </c>
      <c r="T942" t="s">
        <v>338</v>
      </c>
      <c r="U942" t="s">
        <v>530</v>
      </c>
      <c r="W942" t="s">
        <v>4743</v>
      </c>
      <c r="Z942" t="s">
        <v>4740</v>
      </c>
      <c r="AA942" t="s">
        <v>4741</v>
      </c>
      <c r="AD942" t="s">
        <v>461</v>
      </c>
      <c r="AE942" t="s">
        <v>347</v>
      </c>
      <c r="AF942" t="s">
        <v>4742</v>
      </c>
      <c r="AG942" t="s">
        <v>338</v>
      </c>
      <c r="AH942" t="s">
        <v>530</v>
      </c>
      <c r="AJ942" t="s">
        <v>4743</v>
      </c>
      <c r="AL942" t="s">
        <v>339</v>
      </c>
      <c r="AM942">
        <v>1</v>
      </c>
      <c r="AN942">
        <v>1</v>
      </c>
      <c r="AO942">
        <v>15182</v>
      </c>
      <c r="AQ942">
        <v>124521</v>
      </c>
      <c r="AR942">
        <v>5357</v>
      </c>
      <c r="AS942" t="s">
        <v>87</v>
      </c>
      <c r="AT942" t="s">
        <v>88</v>
      </c>
      <c r="AW942" t="s">
        <v>340</v>
      </c>
      <c r="AX942" t="s">
        <v>340</v>
      </c>
      <c r="AY942" t="s">
        <v>351</v>
      </c>
      <c r="AZ942" t="s">
        <v>379</v>
      </c>
      <c r="BY942" t="s">
        <v>342</v>
      </c>
      <c r="EQ942">
        <v>249142</v>
      </c>
      <c r="ER942" t="s">
        <v>3137</v>
      </c>
      <c r="EV942">
        <v>17285752</v>
      </c>
      <c r="EW942">
        <v>928</v>
      </c>
      <c r="EX942">
        <v>220309</v>
      </c>
      <c r="EY942" t="s">
        <v>4744</v>
      </c>
      <c r="EZ942">
        <v>1</v>
      </c>
      <c r="FC942">
        <v>5357</v>
      </c>
      <c r="FD942" t="s">
        <v>88</v>
      </c>
    </row>
    <row r="943" spans="1:160" x14ac:dyDescent="0.3">
      <c r="A943" t="str">
        <f>VLOOKUP(B943,Table2[],3,FALSE)</f>
        <v>Digital</v>
      </c>
      <c r="B943" t="str">
        <f>IF(OR(ISNUMBER(FIND("QVC",Z943)),ISNUMBER(FIND("QVC",AL943))),"QVC",IF(OR(ISNUMBER(FIND("NCO",H943)),ISNUMBER(FIND("NCO",Y943))), "NCO", IF(AL943="consumer","PMD.com",VLOOKUP(LEFT(H943,2),Tables!$E$1:$F$11,2,FALSE))))</f>
        <v>PMD.com</v>
      </c>
      <c r="C943">
        <f t="shared" si="43"/>
        <v>51090001</v>
      </c>
      <c r="D943">
        <f t="shared" si="44"/>
        <v>1</v>
      </c>
      <c r="E943" t="str">
        <f t="shared" ca="1" si="42"/>
        <v>shifted orders shipped</v>
      </c>
      <c r="F943" t="s">
        <v>3539</v>
      </c>
      <c r="G943" t="s">
        <v>335</v>
      </c>
      <c r="H943" t="s">
        <v>2584</v>
      </c>
      <c r="I943" s="6">
        <v>44008.606898148151</v>
      </c>
      <c r="J943" t="s">
        <v>16</v>
      </c>
      <c r="K943" s="6">
        <v>44013.289039351854</v>
      </c>
      <c r="M943" t="s">
        <v>860</v>
      </c>
      <c r="N943" t="s">
        <v>4745</v>
      </c>
      <c r="Q943" t="s">
        <v>369</v>
      </c>
      <c r="R943" t="s">
        <v>370</v>
      </c>
      <c r="S943">
        <v>19808</v>
      </c>
      <c r="T943" t="s">
        <v>338</v>
      </c>
      <c r="U943" t="s">
        <v>530</v>
      </c>
      <c r="W943" t="s">
        <v>861</v>
      </c>
      <c r="Z943" t="s">
        <v>860</v>
      </c>
      <c r="AA943" t="s">
        <v>4745</v>
      </c>
      <c r="AD943" t="s">
        <v>369</v>
      </c>
      <c r="AE943" t="s">
        <v>370</v>
      </c>
      <c r="AF943">
        <v>19808</v>
      </c>
      <c r="AG943" t="s">
        <v>338</v>
      </c>
      <c r="AH943" t="s">
        <v>530</v>
      </c>
      <c r="AJ943" t="s">
        <v>861</v>
      </c>
      <c r="AL943" t="s">
        <v>339</v>
      </c>
      <c r="AM943">
        <v>1</v>
      </c>
      <c r="AN943">
        <v>1</v>
      </c>
      <c r="AO943">
        <v>4885</v>
      </c>
      <c r="AQ943">
        <v>124202</v>
      </c>
      <c r="AR943">
        <v>51090001</v>
      </c>
      <c r="AS943" t="s">
        <v>1986</v>
      </c>
      <c r="AT943" t="s">
        <v>60</v>
      </c>
      <c r="AW943" t="s">
        <v>340</v>
      </c>
      <c r="AX943" t="s">
        <v>340</v>
      </c>
      <c r="AY943" t="s">
        <v>357</v>
      </c>
      <c r="AZ943" t="s">
        <v>361</v>
      </c>
      <c r="BY943" t="s">
        <v>342</v>
      </c>
      <c r="EQ943">
        <v>250831</v>
      </c>
      <c r="ER943" t="s">
        <v>2585</v>
      </c>
      <c r="EV943">
        <v>17284587</v>
      </c>
      <c r="EW943">
        <v>928</v>
      </c>
      <c r="EX943">
        <v>219066</v>
      </c>
      <c r="EY943" t="s">
        <v>4746</v>
      </c>
      <c r="EZ943">
        <v>1</v>
      </c>
      <c r="FC943">
        <v>95292</v>
      </c>
      <c r="FD943" t="s">
        <v>511</v>
      </c>
    </row>
    <row r="944" spans="1:160" x14ac:dyDescent="0.3">
      <c r="A944" t="str">
        <f>VLOOKUP(B944,Table2[],3,FALSE)</f>
        <v>Digital</v>
      </c>
      <c r="B944" t="str">
        <f>IF(OR(ISNUMBER(FIND("QVC",Z944)),ISNUMBER(FIND("QVC",AL944))),"QVC",IF(OR(ISNUMBER(FIND("NCO",H944)),ISNUMBER(FIND("NCO",Y944))), "NCO", IF(AL944="consumer","PMD.com",VLOOKUP(LEFT(H944,2),Tables!$E$1:$F$11,2,FALSE))))</f>
        <v>PMD.com</v>
      </c>
      <c r="C944">
        <f t="shared" si="43"/>
        <v>52430001</v>
      </c>
      <c r="D944">
        <f t="shared" si="44"/>
        <v>1</v>
      </c>
      <c r="E944" t="str">
        <f t="shared" ca="1" si="42"/>
        <v>shifted orders shipped</v>
      </c>
      <c r="F944" t="s">
        <v>3539</v>
      </c>
      <c r="G944" t="s">
        <v>335</v>
      </c>
      <c r="H944" t="s">
        <v>2584</v>
      </c>
      <c r="I944" s="6">
        <v>44008.606898148151</v>
      </c>
      <c r="J944" t="s">
        <v>16</v>
      </c>
      <c r="K944" s="6">
        <v>44013.289039351854</v>
      </c>
      <c r="M944" t="s">
        <v>860</v>
      </c>
      <c r="N944" t="s">
        <v>4745</v>
      </c>
      <c r="Q944" t="s">
        <v>369</v>
      </c>
      <c r="R944" t="s">
        <v>370</v>
      </c>
      <c r="S944">
        <v>19808</v>
      </c>
      <c r="T944" t="s">
        <v>338</v>
      </c>
      <c r="U944" t="s">
        <v>530</v>
      </c>
      <c r="W944" t="s">
        <v>861</v>
      </c>
      <c r="Z944" t="s">
        <v>860</v>
      </c>
      <c r="AA944" t="s">
        <v>4745</v>
      </c>
      <c r="AD944" t="s">
        <v>369</v>
      </c>
      <c r="AE944" t="s">
        <v>370</v>
      </c>
      <c r="AF944">
        <v>19808</v>
      </c>
      <c r="AG944" t="s">
        <v>338</v>
      </c>
      <c r="AH944" t="s">
        <v>530</v>
      </c>
      <c r="AJ944" t="s">
        <v>861</v>
      </c>
      <c r="AL944" t="s">
        <v>339</v>
      </c>
      <c r="AM944">
        <v>1</v>
      </c>
      <c r="AN944">
        <v>1</v>
      </c>
      <c r="AO944">
        <v>12063</v>
      </c>
      <c r="AQ944">
        <v>127155</v>
      </c>
      <c r="AR944">
        <v>52430001</v>
      </c>
      <c r="AS944" t="s">
        <v>927</v>
      </c>
      <c r="AT944" t="s">
        <v>75</v>
      </c>
      <c r="AW944" t="s">
        <v>340</v>
      </c>
      <c r="AX944" t="s">
        <v>340</v>
      </c>
      <c r="AY944" t="s">
        <v>357</v>
      </c>
      <c r="AZ944" t="s">
        <v>363</v>
      </c>
      <c r="BY944" t="s">
        <v>342</v>
      </c>
      <c r="EQ944">
        <v>249990</v>
      </c>
      <c r="ER944" t="s">
        <v>2585</v>
      </c>
      <c r="EV944">
        <v>17284587</v>
      </c>
      <c r="EW944">
        <v>928</v>
      </c>
      <c r="EX944">
        <v>219066</v>
      </c>
      <c r="EY944" t="s">
        <v>4746</v>
      </c>
      <c r="EZ944">
        <v>1</v>
      </c>
      <c r="FC944">
        <v>95292</v>
      </c>
      <c r="FD944" t="s">
        <v>511</v>
      </c>
    </row>
    <row r="945" spans="1:160" x14ac:dyDescent="0.3">
      <c r="A945" t="str">
        <f>VLOOKUP(B945,Table2[],3,FALSE)</f>
        <v>Digital</v>
      </c>
      <c r="B945" t="str">
        <f>IF(OR(ISNUMBER(FIND("QVC",Z945)),ISNUMBER(FIND("QVC",AL945))),"QVC",IF(OR(ISNUMBER(FIND("NCO",H945)),ISNUMBER(FIND("NCO",Y945))), "NCO", IF(AL945="consumer","PMD.com",VLOOKUP(LEFT(H945,2),Tables!$E$1:$F$11,2,FALSE))))</f>
        <v>PMD.com</v>
      </c>
      <c r="C945">
        <f t="shared" si="43"/>
        <v>5341</v>
      </c>
      <c r="D945">
        <f t="shared" si="44"/>
        <v>1</v>
      </c>
      <c r="E945" t="str">
        <f t="shared" ca="1" si="42"/>
        <v>shifted orders shipped</v>
      </c>
      <c r="F945" t="s">
        <v>3539</v>
      </c>
      <c r="G945" t="s">
        <v>335</v>
      </c>
      <c r="H945" t="s">
        <v>2584</v>
      </c>
      <c r="I945" s="6">
        <v>44008.606898148151</v>
      </c>
      <c r="J945" t="s">
        <v>16</v>
      </c>
      <c r="K945" s="6">
        <v>44013.289039351854</v>
      </c>
      <c r="M945" t="s">
        <v>860</v>
      </c>
      <c r="N945" t="s">
        <v>4745</v>
      </c>
      <c r="Q945" t="s">
        <v>369</v>
      </c>
      <c r="R945" t="s">
        <v>370</v>
      </c>
      <c r="S945">
        <v>19808</v>
      </c>
      <c r="T945" t="s">
        <v>338</v>
      </c>
      <c r="U945" t="s">
        <v>530</v>
      </c>
      <c r="W945" t="s">
        <v>861</v>
      </c>
      <c r="Z945" t="s">
        <v>860</v>
      </c>
      <c r="AA945" t="s">
        <v>4745</v>
      </c>
      <c r="AD945" t="s">
        <v>369</v>
      </c>
      <c r="AE945" t="s">
        <v>370</v>
      </c>
      <c r="AF945">
        <v>19808</v>
      </c>
      <c r="AG945" t="s">
        <v>338</v>
      </c>
      <c r="AH945" t="s">
        <v>530</v>
      </c>
      <c r="AJ945" t="s">
        <v>861</v>
      </c>
      <c r="AL945" t="s">
        <v>339</v>
      </c>
      <c r="AM945">
        <v>1</v>
      </c>
      <c r="AN945">
        <v>1</v>
      </c>
      <c r="AO945">
        <v>15156</v>
      </c>
      <c r="AQ945">
        <v>124187</v>
      </c>
      <c r="AR945">
        <v>5341</v>
      </c>
      <c r="AS945" t="s">
        <v>831</v>
      </c>
      <c r="AT945" t="s">
        <v>82</v>
      </c>
      <c r="AW945" t="s">
        <v>340</v>
      </c>
      <c r="AX945" t="s">
        <v>340</v>
      </c>
      <c r="AY945" t="s">
        <v>345</v>
      </c>
      <c r="AZ945" t="s">
        <v>346</v>
      </c>
      <c r="BY945" t="s">
        <v>342</v>
      </c>
      <c r="EQ945">
        <v>244247</v>
      </c>
      <c r="ER945" t="s">
        <v>2585</v>
      </c>
      <c r="EV945">
        <v>17284587</v>
      </c>
      <c r="EW945">
        <v>928</v>
      </c>
      <c r="EX945">
        <v>219066</v>
      </c>
      <c r="EY945" t="s">
        <v>4746</v>
      </c>
      <c r="EZ945">
        <v>1</v>
      </c>
      <c r="FC945">
        <v>95292</v>
      </c>
      <c r="FD945" t="s">
        <v>511</v>
      </c>
    </row>
    <row r="946" spans="1:160" x14ac:dyDescent="0.3">
      <c r="A946" t="str">
        <f>VLOOKUP(B946,Table2[],3,FALSE)</f>
        <v>Digital</v>
      </c>
      <c r="B946" t="str">
        <f>IF(OR(ISNUMBER(FIND("QVC",Z946)),ISNUMBER(FIND("QVC",AL946))),"QVC",IF(OR(ISNUMBER(FIND("NCO",H946)),ISNUMBER(FIND("NCO",Y946))), "NCO", IF(AL946="consumer","PMD.com",VLOOKUP(LEFT(H946,2),Tables!$E$1:$F$11,2,FALSE))))</f>
        <v>PMD.com</v>
      </c>
      <c r="C946">
        <f t="shared" si="43"/>
        <v>52460001</v>
      </c>
      <c r="D946">
        <f t="shared" si="44"/>
        <v>2</v>
      </c>
      <c r="E946" t="str">
        <f t="shared" ca="1" si="42"/>
        <v>shifted orders shipped</v>
      </c>
      <c r="F946" t="s">
        <v>3539</v>
      </c>
      <c r="G946" t="s">
        <v>335</v>
      </c>
      <c r="H946" t="s">
        <v>2584</v>
      </c>
      <c r="I946" s="6">
        <v>44008.606898148151</v>
      </c>
      <c r="J946" t="s">
        <v>16</v>
      </c>
      <c r="K946" s="6">
        <v>44013.289039351854</v>
      </c>
      <c r="M946" t="s">
        <v>860</v>
      </c>
      <c r="N946" t="s">
        <v>4745</v>
      </c>
      <c r="Q946" t="s">
        <v>369</v>
      </c>
      <c r="R946" t="s">
        <v>370</v>
      </c>
      <c r="S946">
        <v>19808</v>
      </c>
      <c r="T946" t="s">
        <v>338</v>
      </c>
      <c r="U946" t="s">
        <v>530</v>
      </c>
      <c r="W946" t="s">
        <v>861</v>
      </c>
      <c r="Z946" t="s">
        <v>860</v>
      </c>
      <c r="AA946" t="s">
        <v>4745</v>
      </c>
      <c r="AD946" t="s">
        <v>369</v>
      </c>
      <c r="AE946" t="s">
        <v>370</v>
      </c>
      <c r="AF946">
        <v>19808</v>
      </c>
      <c r="AG946" t="s">
        <v>338</v>
      </c>
      <c r="AH946" t="s">
        <v>530</v>
      </c>
      <c r="AJ946" t="s">
        <v>861</v>
      </c>
      <c r="AL946" t="s">
        <v>339</v>
      </c>
      <c r="AM946">
        <v>2</v>
      </c>
      <c r="AN946">
        <v>2</v>
      </c>
      <c r="AO946">
        <v>14007</v>
      </c>
      <c r="AQ946">
        <v>127157</v>
      </c>
      <c r="AR946">
        <v>52460001</v>
      </c>
      <c r="AS946" t="s">
        <v>972</v>
      </c>
      <c r="AT946" t="s">
        <v>76</v>
      </c>
      <c r="AW946" t="s">
        <v>340</v>
      </c>
      <c r="AX946" t="s">
        <v>340</v>
      </c>
      <c r="AY946" t="s">
        <v>341</v>
      </c>
      <c r="AZ946">
        <v>0</v>
      </c>
      <c r="BY946" t="s">
        <v>342</v>
      </c>
      <c r="EQ946">
        <v>252044</v>
      </c>
      <c r="ER946" t="s">
        <v>2585</v>
      </c>
      <c r="EV946">
        <v>17284587</v>
      </c>
      <c r="EW946">
        <v>928</v>
      </c>
      <c r="EX946">
        <v>219066</v>
      </c>
      <c r="EY946" t="s">
        <v>4746</v>
      </c>
      <c r="EZ946">
        <v>1</v>
      </c>
      <c r="FC946">
        <v>52460001</v>
      </c>
      <c r="FD946" t="s">
        <v>76</v>
      </c>
    </row>
    <row r="947" spans="1:160" x14ac:dyDescent="0.3">
      <c r="A947" t="str">
        <f>VLOOKUP(B947,Table2[],3,FALSE)</f>
        <v>Digital</v>
      </c>
      <c r="B947" t="str">
        <f>IF(OR(ISNUMBER(FIND("QVC",Z947)),ISNUMBER(FIND("QVC",AL947))),"QVC",IF(OR(ISNUMBER(FIND("NCO",H947)),ISNUMBER(FIND("NCO",Y947))), "NCO", IF(AL947="consumer","PMD.com",VLOOKUP(LEFT(H947,2),Tables!$E$1:$F$11,2,FALSE))))</f>
        <v>PMD.com</v>
      </c>
      <c r="C947">
        <f t="shared" si="43"/>
        <v>52460001</v>
      </c>
      <c r="D947">
        <f t="shared" si="44"/>
        <v>1</v>
      </c>
      <c r="E947" t="str">
        <f t="shared" ca="1" si="42"/>
        <v>shifted orders shipped</v>
      </c>
      <c r="F947" t="s">
        <v>3539</v>
      </c>
      <c r="G947" t="s">
        <v>335</v>
      </c>
      <c r="H947" t="s">
        <v>2526</v>
      </c>
      <c r="I947" s="6">
        <v>44008.575208333335</v>
      </c>
      <c r="J947" t="s">
        <v>16</v>
      </c>
      <c r="K947" s="6">
        <v>44013.289097222223</v>
      </c>
      <c r="M947" t="s">
        <v>4747</v>
      </c>
      <c r="N947" t="s">
        <v>4748</v>
      </c>
      <c r="Q947" t="s">
        <v>1708</v>
      </c>
      <c r="R947" t="s">
        <v>365</v>
      </c>
      <c r="S947">
        <v>94589</v>
      </c>
      <c r="T947" t="s">
        <v>338</v>
      </c>
      <c r="U947" t="s">
        <v>530</v>
      </c>
      <c r="W947" t="s">
        <v>4749</v>
      </c>
      <c r="Z947" t="s">
        <v>4747</v>
      </c>
      <c r="AA947" t="s">
        <v>4748</v>
      </c>
      <c r="AD947" t="s">
        <v>1708</v>
      </c>
      <c r="AE947" t="s">
        <v>365</v>
      </c>
      <c r="AF947">
        <v>94589</v>
      </c>
      <c r="AG947" t="s">
        <v>338</v>
      </c>
      <c r="AH947" t="s">
        <v>530</v>
      </c>
      <c r="AJ947" t="s">
        <v>4749</v>
      </c>
      <c r="AL947" t="s">
        <v>339</v>
      </c>
      <c r="AM947">
        <v>1</v>
      </c>
      <c r="AN947">
        <v>1</v>
      </c>
      <c r="AO947">
        <v>14007</v>
      </c>
      <c r="AQ947">
        <v>127157</v>
      </c>
      <c r="AR947">
        <v>52460001</v>
      </c>
      <c r="AS947" t="s">
        <v>972</v>
      </c>
      <c r="AT947" t="s">
        <v>76</v>
      </c>
      <c r="AW947" t="s">
        <v>340</v>
      </c>
      <c r="AX947" t="s">
        <v>340</v>
      </c>
      <c r="AY947" t="s">
        <v>341</v>
      </c>
      <c r="AZ947">
        <v>0</v>
      </c>
      <c r="BY947" t="s">
        <v>342</v>
      </c>
      <c r="EQ947">
        <v>252044</v>
      </c>
      <c r="ER947" t="s">
        <v>2527</v>
      </c>
      <c r="EV947">
        <v>17284557</v>
      </c>
      <c r="EW947">
        <v>928</v>
      </c>
      <c r="EX947">
        <v>219037</v>
      </c>
      <c r="EY947" t="s">
        <v>4750</v>
      </c>
      <c r="EZ947">
        <v>1</v>
      </c>
      <c r="FC947">
        <v>52460001</v>
      </c>
      <c r="FD947" t="s">
        <v>76</v>
      </c>
    </row>
    <row r="948" spans="1:160" x14ac:dyDescent="0.3">
      <c r="A948" t="str">
        <f>VLOOKUP(B948,Table2[],3,FALSE)</f>
        <v>Digital</v>
      </c>
      <c r="B948" t="str">
        <f>IF(OR(ISNUMBER(FIND("QVC",Z948)),ISNUMBER(FIND("QVC",AL948))),"QVC",IF(OR(ISNUMBER(FIND("NCO",H948)),ISNUMBER(FIND("NCO",Y948))), "NCO", IF(AL948="consumer","PMD.com",VLOOKUP(LEFT(H948,2),Tables!$E$1:$F$11,2,FALSE))))</f>
        <v>PMD.com</v>
      </c>
      <c r="C948">
        <f t="shared" si="43"/>
        <v>53160001</v>
      </c>
      <c r="D948">
        <f t="shared" si="44"/>
        <v>1</v>
      </c>
      <c r="E948" t="str">
        <f t="shared" ca="1" si="42"/>
        <v>shifted orders shipped</v>
      </c>
      <c r="F948" t="s">
        <v>3539</v>
      </c>
      <c r="G948" t="s">
        <v>335</v>
      </c>
      <c r="H948" t="s">
        <v>2526</v>
      </c>
      <c r="I948" s="6">
        <v>44008.575208333335</v>
      </c>
      <c r="J948" t="s">
        <v>16</v>
      </c>
      <c r="K948" s="6">
        <v>44013.289097222223</v>
      </c>
      <c r="M948" t="s">
        <v>4747</v>
      </c>
      <c r="N948" t="s">
        <v>4748</v>
      </c>
      <c r="Q948" t="s">
        <v>1708</v>
      </c>
      <c r="R948" t="s">
        <v>365</v>
      </c>
      <c r="S948">
        <v>94589</v>
      </c>
      <c r="T948" t="s">
        <v>338</v>
      </c>
      <c r="U948" t="s">
        <v>530</v>
      </c>
      <c r="W948" t="s">
        <v>4749</v>
      </c>
      <c r="Z948" t="s">
        <v>4747</v>
      </c>
      <c r="AA948" t="s">
        <v>4748</v>
      </c>
      <c r="AD948" t="s">
        <v>1708</v>
      </c>
      <c r="AE948" t="s">
        <v>365</v>
      </c>
      <c r="AF948">
        <v>94589</v>
      </c>
      <c r="AG948" t="s">
        <v>338</v>
      </c>
      <c r="AH948" t="s">
        <v>530</v>
      </c>
      <c r="AJ948" t="s">
        <v>4749</v>
      </c>
      <c r="AL948" t="s">
        <v>339</v>
      </c>
      <c r="AM948">
        <v>1</v>
      </c>
      <c r="AN948">
        <v>1</v>
      </c>
      <c r="AO948">
        <v>4322</v>
      </c>
      <c r="AQ948">
        <v>124007</v>
      </c>
      <c r="AR948">
        <v>53160001</v>
      </c>
      <c r="AS948" t="s">
        <v>1895</v>
      </c>
      <c r="AT948" t="s">
        <v>119</v>
      </c>
      <c r="AW948" t="s">
        <v>340</v>
      </c>
      <c r="AX948" t="s">
        <v>340</v>
      </c>
      <c r="AY948" t="s">
        <v>341</v>
      </c>
      <c r="AZ948">
        <v>0</v>
      </c>
      <c r="BY948" t="s">
        <v>342</v>
      </c>
      <c r="EQ948">
        <v>252959</v>
      </c>
      <c r="ER948" t="s">
        <v>2527</v>
      </c>
      <c r="EV948">
        <v>17284557</v>
      </c>
      <c r="EW948">
        <v>928</v>
      </c>
      <c r="EX948">
        <v>219037</v>
      </c>
      <c r="EY948" t="s">
        <v>4750</v>
      </c>
      <c r="EZ948">
        <v>1</v>
      </c>
      <c r="FC948">
        <v>53160001</v>
      </c>
      <c r="FD948" t="s">
        <v>119</v>
      </c>
    </row>
    <row r="949" spans="1:160" x14ac:dyDescent="0.3">
      <c r="A949" t="str">
        <f>VLOOKUP(B949,Table2[],3,FALSE)</f>
        <v>Digital</v>
      </c>
      <c r="B949" t="str">
        <f>IF(OR(ISNUMBER(FIND("QVC",Z949)),ISNUMBER(FIND("QVC",AL949))),"QVC",IF(OR(ISNUMBER(FIND("NCO",H949)),ISNUMBER(FIND("NCO",Y949))), "NCO", IF(AL949="consumer","PMD.com",VLOOKUP(LEFT(H949,2),Tables!$E$1:$F$11,2,FALSE))))</f>
        <v>PMD.com</v>
      </c>
      <c r="C949">
        <f t="shared" si="43"/>
        <v>534101</v>
      </c>
      <c r="D949">
        <f t="shared" si="44"/>
        <v>1</v>
      </c>
      <c r="E949" t="str">
        <f t="shared" ca="1" si="42"/>
        <v>shifted orders shipped</v>
      </c>
      <c r="F949" t="s">
        <v>3539</v>
      </c>
      <c r="G949" t="s">
        <v>335</v>
      </c>
      <c r="H949" t="s">
        <v>3244</v>
      </c>
      <c r="I949" s="6">
        <v>44011.456979166665</v>
      </c>
      <c r="J949" t="s">
        <v>16</v>
      </c>
      <c r="K949" s="6">
        <v>44013.289212962962</v>
      </c>
      <c r="M949" t="s">
        <v>4751</v>
      </c>
      <c r="N949" t="s">
        <v>4752</v>
      </c>
      <c r="Q949" t="s">
        <v>560</v>
      </c>
      <c r="R949" t="s">
        <v>400</v>
      </c>
      <c r="S949">
        <v>17042</v>
      </c>
      <c r="T949" t="s">
        <v>338</v>
      </c>
      <c r="U949" t="s">
        <v>530</v>
      </c>
      <c r="W949" t="s">
        <v>4753</v>
      </c>
      <c r="Z949" t="s">
        <v>4751</v>
      </c>
      <c r="AA949" t="s">
        <v>4752</v>
      </c>
      <c r="AD949" t="s">
        <v>560</v>
      </c>
      <c r="AE949" t="s">
        <v>400</v>
      </c>
      <c r="AF949">
        <v>17042</v>
      </c>
      <c r="AG949" t="s">
        <v>338</v>
      </c>
      <c r="AH949" t="s">
        <v>530</v>
      </c>
      <c r="AJ949" t="s">
        <v>4753</v>
      </c>
      <c r="AL949" t="s">
        <v>339</v>
      </c>
      <c r="AM949">
        <v>1</v>
      </c>
      <c r="AN949">
        <v>1</v>
      </c>
      <c r="AO949">
        <v>8486</v>
      </c>
      <c r="AQ949">
        <v>124619</v>
      </c>
      <c r="AR949">
        <v>534101</v>
      </c>
      <c r="AS949" t="s">
        <v>102</v>
      </c>
      <c r="AT949" t="s">
        <v>101</v>
      </c>
      <c r="AW949" t="s">
        <v>340</v>
      </c>
      <c r="AX949" t="s">
        <v>340</v>
      </c>
      <c r="AY949" t="s">
        <v>345</v>
      </c>
      <c r="AZ949" t="s">
        <v>346</v>
      </c>
      <c r="BY949" t="s">
        <v>342</v>
      </c>
      <c r="EQ949">
        <v>250689</v>
      </c>
      <c r="ER949" t="s">
        <v>3245</v>
      </c>
      <c r="EV949">
        <v>17285808</v>
      </c>
      <c r="EW949">
        <v>928</v>
      </c>
      <c r="EX949">
        <v>220364</v>
      </c>
      <c r="EY949" t="s">
        <v>4754</v>
      </c>
      <c r="EZ949">
        <v>1</v>
      </c>
      <c r="FC949">
        <v>95282</v>
      </c>
      <c r="FD949" t="s">
        <v>1594</v>
      </c>
    </row>
    <row r="950" spans="1:160" x14ac:dyDescent="0.3">
      <c r="A950" t="str">
        <f>VLOOKUP(B950,Table2[],3,FALSE)</f>
        <v>Digital</v>
      </c>
      <c r="B950" t="str">
        <f>IF(OR(ISNUMBER(FIND("QVC",Z950)),ISNUMBER(FIND("QVC",AL950))),"QVC",IF(OR(ISNUMBER(FIND("NCO",H950)),ISNUMBER(FIND("NCO",Y950))), "NCO", IF(AL950="consumer","PMD.com",VLOOKUP(LEFT(H950,2),Tables!$E$1:$F$11,2,FALSE))))</f>
        <v>PMD.com</v>
      </c>
      <c r="C950">
        <f t="shared" si="43"/>
        <v>55110001</v>
      </c>
      <c r="D950">
        <f t="shared" si="44"/>
        <v>1</v>
      </c>
      <c r="E950" t="str">
        <f t="shared" ca="1" si="42"/>
        <v>shifted orders shipped</v>
      </c>
      <c r="F950" t="s">
        <v>3539</v>
      </c>
      <c r="G950" t="s">
        <v>335</v>
      </c>
      <c r="H950" t="s">
        <v>3244</v>
      </c>
      <c r="I950" s="6">
        <v>44011.456979166665</v>
      </c>
      <c r="J950" t="s">
        <v>16</v>
      </c>
      <c r="K950" s="6">
        <v>44013.289212962962</v>
      </c>
      <c r="M950" t="s">
        <v>4751</v>
      </c>
      <c r="N950" t="s">
        <v>4752</v>
      </c>
      <c r="Q950" t="s">
        <v>560</v>
      </c>
      <c r="R950" t="s">
        <v>400</v>
      </c>
      <c r="S950">
        <v>17042</v>
      </c>
      <c r="T950" t="s">
        <v>338</v>
      </c>
      <c r="U950" t="s">
        <v>530</v>
      </c>
      <c r="W950" t="s">
        <v>4753</v>
      </c>
      <c r="Z950" t="s">
        <v>4751</v>
      </c>
      <c r="AA950" t="s">
        <v>4752</v>
      </c>
      <c r="AD950" t="s">
        <v>560</v>
      </c>
      <c r="AE950" t="s">
        <v>400</v>
      </c>
      <c r="AF950">
        <v>17042</v>
      </c>
      <c r="AG950" t="s">
        <v>338</v>
      </c>
      <c r="AH950" t="s">
        <v>530</v>
      </c>
      <c r="AJ950" t="s">
        <v>4753</v>
      </c>
      <c r="AL950" t="s">
        <v>339</v>
      </c>
      <c r="AM950">
        <v>1</v>
      </c>
      <c r="AN950">
        <v>1</v>
      </c>
      <c r="AO950">
        <v>6371</v>
      </c>
      <c r="AQ950">
        <v>124056</v>
      </c>
      <c r="AR950">
        <v>55110001</v>
      </c>
      <c r="AS950" t="s">
        <v>127</v>
      </c>
      <c r="AT950" t="s">
        <v>128</v>
      </c>
      <c r="AW950" t="s">
        <v>340</v>
      </c>
      <c r="AX950" t="s">
        <v>340</v>
      </c>
      <c r="AY950" t="s">
        <v>382</v>
      </c>
      <c r="AZ950">
        <v>0</v>
      </c>
      <c r="BY950" t="s">
        <v>342</v>
      </c>
      <c r="EQ950">
        <v>238807</v>
      </c>
      <c r="ER950" t="s">
        <v>3245</v>
      </c>
      <c r="EV950">
        <v>17285808</v>
      </c>
      <c r="EW950">
        <v>928</v>
      </c>
      <c r="EX950">
        <v>220364</v>
      </c>
      <c r="EY950" t="s">
        <v>4754</v>
      </c>
      <c r="EZ950">
        <v>1</v>
      </c>
      <c r="FC950">
        <v>95282</v>
      </c>
      <c r="FD950" t="s">
        <v>1594</v>
      </c>
    </row>
    <row r="951" spans="1:160" x14ac:dyDescent="0.3">
      <c r="A951" t="str">
        <f>VLOOKUP(B951,Table2[],3,FALSE)</f>
        <v>Digital</v>
      </c>
      <c r="B951" t="str">
        <f>IF(OR(ISNUMBER(FIND("QVC",Z951)),ISNUMBER(FIND("QVC",AL951))),"QVC",IF(OR(ISNUMBER(FIND("NCO",H951)),ISNUMBER(FIND("NCO",Y951))), "NCO", IF(AL951="consumer","PMD.com",VLOOKUP(LEFT(H951,2),Tables!$E$1:$F$11,2,FALSE))))</f>
        <v>PMD.com</v>
      </c>
      <c r="C951">
        <f t="shared" si="43"/>
        <v>51090061</v>
      </c>
      <c r="D951">
        <f t="shared" si="44"/>
        <v>1</v>
      </c>
      <c r="E951" t="str">
        <f t="shared" ca="1" si="42"/>
        <v>shifted orders shipped</v>
      </c>
      <c r="F951" t="s">
        <v>3539</v>
      </c>
      <c r="G951" t="s">
        <v>335</v>
      </c>
      <c r="H951" t="s">
        <v>3244</v>
      </c>
      <c r="I951" s="6">
        <v>44011.456979166665</v>
      </c>
      <c r="J951" t="s">
        <v>16</v>
      </c>
      <c r="K951" s="6">
        <v>44013.289212962962</v>
      </c>
      <c r="M951" t="s">
        <v>4751</v>
      </c>
      <c r="N951" t="s">
        <v>4752</v>
      </c>
      <c r="Q951" t="s">
        <v>560</v>
      </c>
      <c r="R951" t="s">
        <v>400</v>
      </c>
      <c r="S951">
        <v>17042</v>
      </c>
      <c r="T951" t="s">
        <v>338</v>
      </c>
      <c r="U951" t="s">
        <v>530</v>
      </c>
      <c r="W951" t="s">
        <v>4753</v>
      </c>
      <c r="Z951" t="s">
        <v>4751</v>
      </c>
      <c r="AA951" t="s">
        <v>4752</v>
      </c>
      <c r="AD951" t="s">
        <v>560</v>
      </c>
      <c r="AE951" t="s">
        <v>400</v>
      </c>
      <c r="AF951">
        <v>17042</v>
      </c>
      <c r="AG951" t="s">
        <v>338</v>
      </c>
      <c r="AH951" t="s">
        <v>530</v>
      </c>
      <c r="AJ951" t="s">
        <v>4753</v>
      </c>
      <c r="AL951" t="s">
        <v>339</v>
      </c>
      <c r="AM951">
        <v>1</v>
      </c>
      <c r="AN951">
        <v>1</v>
      </c>
      <c r="AO951">
        <v>8078</v>
      </c>
      <c r="AQ951">
        <v>124010</v>
      </c>
      <c r="AR951">
        <v>51090061</v>
      </c>
      <c r="AS951" t="s">
        <v>1013</v>
      </c>
      <c r="AT951" t="s">
        <v>122</v>
      </c>
      <c r="AW951" t="s">
        <v>340</v>
      </c>
      <c r="AX951" t="s">
        <v>340</v>
      </c>
      <c r="AY951" t="s">
        <v>357</v>
      </c>
      <c r="AZ951" t="s">
        <v>363</v>
      </c>
      <c r="BY951" t="s">
        <v>342</v>
      </c>
      <c r="EQ951">
        <v>251819</v>
      </c>
      <c r="ER951" t="s">
        <v>3245</v>
      </c>
      <c r="EV951">
        <v>17285808</v>
      </c>
      <c r="EW951">
        <v>928</v>
      </c>
      <c r="EX951">
        <v>220364</v>
      </c>
      <c r="EY951" t="s">
        <v>4754</v>
      </c>
      <c r="EZ951">
        <v>1</v>
      </c>
      <c r="FC951">
        <v>95282</v>
      </c>
      <c r="FD951" t="s">
        <v>1594</v>
      </c>
    </row>
    <row r="952" spans="1:160" x14ac:dyDescent="0.3">
      <c r="A952" t="str">
        <f>VLOOKUP(B952,Table2[],3,FALSE)</f>
        <v>Digital</v>
      </c>
      <c r="B952" t="str">
        <f>IF(OR(ISNUMBER(FIND("QVC",Z952)),ISNUMBER(FIND("QVC",AL952))),"QVC",IF(OR(ISNUMBER(FIND("NCO",H952)),ISNUMBER(FIND("NCO",Y952))), "NCO", IF(AL952="consumer","PMD.com",VLOOKUP(LEFT(H952,2),Tables!$E$1:$F$11,2,FALSE))))</f>
        <v>PMD.com</v>
      </c>
      <c r="C952">
        <f t="shared" si="43"/>
        <v>52240001</v>
      </c>
      <c r="D952">
        <f t="shared" si="44"/>
        <v>1</v>
      </c>
      <c r="E952" t="str">
        <f t="shared" ca="1" si="42"/>
        <v>shifted orders shipped</v>
      </c>
      <c r="F952" t="s">
        <v>3539</v>
      </c>
      <c r="G952" t="s">
        <v>335</v>
      </c>
      <c r="H952" t="s">
        <v>2564</v>
      </c>
      <c r="I952" s="6">
        <v>44008.596030092594</v>
      </c>
      <c r="J952" t="s">
        <v>16</v>
      </c>
      <c r="K952" s="6">
        <v>44013.289212962962</v>
      </c>
      <c r="M952" t="s">
        <v>4755</v>
      </c>
      <c r="N952" t="s">
        <v>4756</v>
      </c>
      <c r="O952" t="s">
        <v>480</v>
      </c>
      <c r="Q952" t="s">
        <v>1492</v>
      </c>
      <c r="R952" t="s">
        <v>365</v>
      </c>
      <c r="S952">
        <v>95014</v>
      </c>
      <c r="T952" t="s">
        <v>338</v>
      </c>
      <c r="U952" t="s">
        <v>530</v>
      </c>
      <c r="W952" t="s">
        <v>1493</v>
      </c>
      <c r="Z952" t="s">
        <v>4755</v>
      </c>
      <c r="AA952" t="s">
        <v>4756</v>
      </c>
      <c r="AB952" t="s">
        <v>480</v>
      </c>
      <c r="AD952" t="s">
        <v>1492</v>
      </c>
      <c r="AE952" t="s">
        <v>365</v>
      </c>
      <c r="AF952">
        <v>95014</v>
      </c>
      <c r="AG952" t="s">
        <v>338</v>
      </c>
      <c r="AH952" t="s">
        <v>530</v>
      </c>
      <c r="AJ952" t="s">
        <v>1493</v>
      </c>
      <c r="AL952" t="s">
        <v>339</v>
      </c>
      <c r="AM952">
        <v>1</v>
      </c>
      <c r="AN952">
        <v>1</v>
      </c>
      <c r="AO952">
        <v>5995</v>
      </c>
      <c r="AQ952">
        <v>124435</v>
      </c>
      <c r="AR952">
        <v>52240001</v>
      </c>
      <c r="AS952" t="s">
        <v>2387</v>
      </c>
      <c r="AT952" t="s">
        <v>108</v>
      </c>
      <c r="AW952" t="s">
        <v>340</v>
      </c>
      <c r="AX952" t="s">
        <v>340</v>
      </c>
      <c r="AY952" t="s">
        <v>341</v>
      </c>
      <c r="AZ952">
        <v>0</v>
      </c>
      <c r="BY952" t="s">
        <v>342</v>
      </c>
      <c r="EQ952">
        <v>253361</v>
      </c>
      <c r="ER952" t="s">
        <v>2565</v>
      </c>
      <c r="EV952">
        <v>17284577</v>
      </c>
      <c r="EW952">
        <v>928</v>
      </c>
      <c r="EX952">
        <v>219056</v>
      </c>
      <c r="EY952" t="s">
        <v>4757</v>
      </c>
      <c r="EZ952">
        <v>1</v>
      </c>
      <c r="FC952">
        <v>52240001</v>
      </c>
      <c r="FD952" t="s">
        <v>108</v>
      </c>
    </row>
    <row r="953" spans="1:160" x14ac:dyDescent="0.3">
      <c r="A953" t="str">
        <f>VLOOKUP(B953,Table2[],3,FALSE)</f>
        <v>Digital</v>
      </c>
      <c r="B953" t="str">
        <f>IF(OR(ISNUMBER(FIND("QVC",Z953)),ISNUMBER(FIND("QVC",AL953))),"QVC",IF(OR(ISNUMBER(FIND("NCO",H953)),ISNUMBER(FIND("NCO",Y953))), "NCO", IF(AL953="consumer","PMD.com",VLOOKUP(LEFT(H953,2),Tables!$E$1:$F$11,2,FALSE))))</f>
        <v>PMD.com</v>
      </c>
      <c r="C953">
        <f t="shared" si="43"/>
        <v>52430001</v>
      </c>
      <c r="D953">
        <f t="shared" si="44"/>
        <v>1</v>
      </c>
      <c r="E953" t="str">
        <f t="shared" ca="1" si="42"/>
        <v>shifted orders shipped</v>
      </c>
      <c r="F953" t="s">
        <v>3539</v>
      </c>
      <c r="G953" t="s">
        <v>335</v>
      </c>
      <c r="H953" t="s">
        <v>3244</v>
      </c>
      <c r="I953" s="6">
        <v>44011.456979166665</v>
      </c>
      <c r="J953" t="s">
        <v>16</v>
      </c>
      <c r="K953" s="6">
        <v>44013.289212962962</v>
      </c>
      <c r="M953" t="s">
        <v>4751</v>
      </c>
      <c r="N953" t="s">
        <v>4752</v>
      </c>
      <c r="Q953" t="s">
        <v>560</v>
      </c>
      <c r="R953" t="s">
        <v>400</v>
      </c>
      <c r="S953">
        <v>17042</v>
      </c>
      <c r="T953" t="s">
        <v>338</v>
      </c>
      <c r="U953" t="s">
        <v>530</v>
      </c>
      <c r="W953" t="s">
        <v>4753</v>
      </c>
      <c r="Z953" t="s">
        <v>4751</v>
      </c>
      <c r="AA953" t="s">
        <v>4752</v>
      </c>
      <c r="AD953" t="s">
        <v>560</v>
      </c>
      <c r="AE953" t="s">
        <v>400</v>
      </c>
      <c r="AF953">
        <v>17042</v>
      </c>
      <c r="AG953" t="s">
        <v>338</v>
      </c>
      <c r="AH953" t="s">
        <v>530</v>
      </c>
      <c r="AJ953" t="s">
        <v>4753</v>
      </c>
      <c r="AL953" t="s">
        <v>339</v>
      </c>
      <c r="AM953">
        <v>1</v>
      </c>
      <c r="AN953">
        <v>1</v>
      </c>
      <c r="AO953">
        <v>12063</v>
      </c>
      <c r="AQ953">
        <v>127155</v>
      </c>
      <c r="AR953">
        <v>52430001</v>
      </c>
      <c r="AS953" t="s">
        <v>927</v>
      </c>
      <c r="AT953" t="s">
        <v>75</v>
      </c>
      <c r="AW953" t="s">
        <v>340</v>
      </c>
      <c r="AX953" t="s">
        <v>340</v>
      </c>
      <c r="AY953" t="s">
        <v>357</v>
      </c>
      <c r="AZ953" t="s">
        <v>363</v>
      </c>
      <c r="BY953" t="s">
        <v>342</v>
      </c>
      <c r="EQ953">
        <v>249990</v>
      </c>
      <c r="ER953" t="s">
        <v>3245</v>
      </c>
      <c r="EV953">
        <v>17285808</v>
      </c>
      <c r="EW953">
        <v>928</v>
      </c>
      <c r="EX953">
        <v>220364</v>
      </c>
      <c r="EY953" t="s">
        <v>4754</v>
      </c>
      <c r="EZ953">
        <v>1</v>
      </c>
      <c r="FC953">
        <v>95385</v>
      </c>
      <c r="FD953" t="s">
        <v>3531</v>
      </c>
    </row>
    <row r="954" spans="1:160" x14ac:dyDescent="0.3">
      <c r="A954" t="str">
        <f>VLOOKUP(B954,Table2[],3,FALSE)</f>
        <v>Digital</v>
      </c>
      <c r="B954" t="str">
        <f>IF(OR(ISNUMBER(FIND("QVC",Z954)),ISNUMBER(FIND("QVC",AL954))),"QVC",IF(OR(ISNUMBER(FIND("NCO",H954)),ISNUMBER(FIND("NCO",Y954))), "NCO", IF(AL954="consumer","PMD.com",VLOOKUP(LEFT(H954,2),Tables!$E$1:$F$11,2,FALSE))))</f>
        <v>PMD.com</v>
      </c>
      <c r="C954">
        <f t="shared" si="43"/>
        <v>52430001</v>
      </c>
      <c r="D954">
        <f t="shared" si="44"/>
        <v>2</v>
      </c>
      <c r="E954" t="str">
        <f t="shared" ca="1" si="42"/>
        <v>shifted orders shipped</v>
      </c>
      <c r="F954" t="s">
        <v>3539</v>
      </c>
      <c r="G954" t="s">
        <v>335</v>
      </c>
      <c r="H954" t="s">
        <v>2564</v>
      </c>
      <c r="I954" s="6">
        <v>44008.596030092594</v>
      </c>
      <c r="J954" t="s">
        <v>16</v>
      </c>
      <c r="K954" s="6">
        <v>44013.289212962962</v>
      </c>
      <c r="M954" t="s">
        <v>4755</v>
      </c>
      <c r="N954" t="s">
        <v>4756</v>
      </c>
      <c r="O954" t="s">
        <v>480</v>
      </c>
      <c r="Q954" t="s">
        <v>1492</v>
      </c>
      <c r="R954" t="s">
        <v>365</v>
      </c>
      <c r="S954">
        <v>95014</v>
      </c>
      <c r="T954" t="s">
        <v>338</v>
      </c>
      <c r="U954" t="s">
        <v>530</v>
      </c>
      <c r="W954" t="s">
        <v>1493</v>
      </c>
      <c r="Z954" t="s">
        <v>4755</v>
      </c>
      <c r="AA954" t="s">
        <v>4756</v>
      </c>
      <c r="AB954" t="s">
        <v>480</v>
      </c>
      <c r="AD954" t="s">
        <v>1492</v>
      </c>
      <c r="AE954" t="s">
        <v>365</v>
      </c>
      <c r="AF954">
        <v>95014</v>
      </c>
      <c r="AG954" t="s">
        <v>338</v>
      </c>
      <c r="AH954" t="s">
        <v>530</v>
      </c>
      <c r="AJ954" t="s">
        <v>1493</v>
      </c>
      <c r="AL954" t="s">
        <v>339</v>
      </c>
      <c r="AM954">
        <v>2</v>
      </c>
      <c r="AN954">
        <v>2</v>
      </c>
      <c r="AO954">
        <v>12063</v>
      </c>
      <c r="AQ954">
        <v>127155</v>
      </c>
      <c r="AR954">
        <v>52430001</v>
      </c>
      <c r="AS954" t="s">
        <v>927</v>
      </c>
      <c r="AT954" t="s">
        <v>75</v>
      </c>
      <c r="AW954" t="s">
        <v>340</v>
      </c>
      <c r="AX954" t="s">
        <v>340</v>
      </c>
      <c r="AY954" t="s">
        <v>357</v>
      </c>
      <c r="AZ954" t="s">
        <v>363</v>
      </c>
      <c r="BY954" t="s">
        <v>342</v>
      </c>
      <c r="EQ954">
        <v>249990</v>
      </c>
      <c r="ER954" t="s">
        <v>2565</v>
      </c>
      <c r="EV954">
        <v>17284577</v>
      </c>
      <c r="EW954">
        <v>928</v>
      </c>
      <c r="EX954">
        <v>219056</v>
      </c>
      <c r="EY954" t="s">
        <v>4757</v>
      </c>
      <c r="EZ954">
        <v>1</v>
      </c>
      <c r="FC954">
        <v>52430001</v>
      </c>
      <c r="FD954" t="s">
        <v>75</v>
      </c>
    </row>
    <row r="955" spans="1:160" x14ac:dyDescent="0.3">
      <c r="A955" t="str">
        <f>VLOOKUP(B955,Table2[],3,FALSE)</f>
        <v>Digital</v>
      </c>
      <c r="B955" t="str">
        <f>IF(OR(ISNUMBER(FIND("QVC",Z955)),ISNUMBER(FIND("QVC",AL955))),"QVC",IF(OR(ISNUMBER(FIND("NCO",H955)),ISNUMBER(FIND("NCO",Y955))), "NCO", IF(AL955="consumer","PMD.com",VLOOKUP(LEFT(H955,2),Tables!$E$1:$F$11,2,FALSE))))</f>
        <v>PMD.com</v>
      </c>
      <c r="C955">
        <f t="shared" si="43"/>
        <v>5358</v>
      </c>
      <c r="D955">
        <f t="shared" si="44"/>
        <v>1</v>
      </c>
      <c r="E955" t="str">
        <f t="shared" ca="1" si="42"/>
        <v>shifted orders shipped</v>
      </c>
      <c r="F955" t="s">
        <v>3539</v>
      </c>
      <c r="G955" t="s">
        <v>335</v>
      </c>
      <c r="H955" t="s">
        <v>2564</v>
      </c>
      <c r="I955" s="6">
        <v>44008.596030092594</v>
      </c>
      <c r="J955" t="s">
        <v>16</v>
      </c>
      <c r="K955" s="6">
        <v>44013.289212962962</v>
      </c>
      <c r="M955" t="s">
        <v>4755</v>
      </c>
      <c r="N955" t="s">
        <v>4756</v>
      </c>
      <c r="O955" t="s">
        <v>480</v>
      </c>
      <c r="Q955" t="s">
        <v>1492</v>
      </c>
      <c r="R955" t="s">
        <v>365</v>
      </c>
      <c r="S955">
        <v>95014</v>
      </c>
      <c r="T955" t="s">
        <v>338</v>
      </c>
      <c r="U955" t="s">
        <v>530</v>
      </c>
      <c r="W955" t="s">
        <v>1493</v>
      </c>
      <c r="Z955" t="s">
        <v>4755</v>
      </c>
      <c r="AA955" t="s">
        <v>4756</v>
      </c>
      <c r="AB955" t="s">
        <v>480</v>
      </c>
      <c r="AD955" t="s">
        <v>1492</v>
      </c>
      <c r="AE955" t="s">
        <v>365</v>
      </c>
      <c r="AF955">
        <v>95014</v>
      </c>
      <c r="AG955" t="s">
        <v>338</v>
      </c>
      <c r="AH955" t="s">
        <v>530</v>
      </c>
      <c r="AJ955" t="s">
        <v>1493</v>
      </c>
      <c r="AL955" t="s">
        <v>339</v>
      </c>
      <c r="AM955">
        <v>1</v>
      </c>
      <c r="AN955">
        <v>1</v>
      </c>
      <c r="AO955">
        <v>7390</v>
      </c>
      <c r="AQ955">
        <v>124522</v>
      </c>
      <c r="AR955">
        <v>5358</v>
      </c>
      <c r="AS955" t="s">
        <v>2281</v>
      </c>
      <c r="AT955" t="s">
        <v>73</v>
      </c>
      <c r="AW955" t="s">
        <v>340</v>
      </c>
      <c r="AX955" t="s">
        <v>340</v>
      </c>
      <c r="AY955" t="s">
        <v>351</v>
      </c>
      <c r="AZ955" t="s">
        <v>434</v>
      </c>
      <c r="BY955" t="s">
        <v>342</v>
      </c>
      <c r="EQ955">
        <v>252041</v>
      </c>
      <c r="ER955" t="s">
        <v>2565</v>
      </c>
      <c r="EV955">
        <v>17284577</v>
      </c>
      <c r="EW955">
        <v>928</v>
      </c>
      <c r="EX955">
        <v>219056</v>
      </c>
      <c r="EY955" t="s">
        <v>4757</v>
      </c>
      <c r="EZ955">
        <v>1</v>
      </c>
      <c r="FC955">
        <v>5358</v>
      </c>
      <c r="FD955" t="s">
        <v>73</v>
      </c>
    </row>
    <row r="956" spans="1:160" x14ac:dyDescent="0.3">
      <c r="A956" t="str">
        <f>VLOOKUP(B956,Table2[],3,FALSE)</f>
        <v>Digital</v>
      </c>
      <c r="B956" t="str">
        <f>IF(OR(ISNUMBER(FIND("QVC",Z956)),ISNUMBER(FIND("QVC",AL956))),"QVC",IF(OR(ISNUMBER(FIND("NCO",H956)),ISNUMBER(FIND("NCO",Y956))), "NCO", IF(AL956="consumer","PMD.com",VLOOKUP(LEFT(H956,2),Tables!$E$1:$F$11,2,FALSE))))</f>
        <v>PMD.com</v>
      </c>
      <c r="C956">
        <f t="shared" si="43"/>
        <v>53920001</v>
      </c>
      <c r="D956">
        <f t="shared" si="44"/>
        <v>1</v>
      </c>
      <c r="E956" t="str">
        <f t="shared" ca="1" si="42"/>
        <v>shifted orders shipped</v>
      </c>
      <c r="F956" t="s">
        <v>3539</v>
      </c>
      <c r="G956" t="s">
        <v>335</v>
      </c>
      <c r="H956" t="s">
        <v>3244</v>
      </c>
      <c r="I956" s="6">
        <v>44011.456979166665</v>
      </c>
      <c r="J956" t="s">
        <v>16</v>
      </c>
      <c r="K956" s="6">
        <v>44013.289212962962</v>
      </c>
      <c r="M956" t="s">
        <v>4751</v>
      </c>
      <c r="N956" t="s">
        <v>4752</v>
      </c>
      <c r="Q956" t="s">
        <v>560</v>
      </c>
      <c r="R956" t="s">
        <v>400</v>
      </c>
      <c r="S956">
        <v>17042</v>
      </c>
      <c r="T956" t="s">
        <v>338</v>
      </c>
      <c r="U956" t="s">
        <v>530</v>
      </c>
      <c r="W956" t="s">
        <v>4753</v>
      </c>
      <c r="Z956" t="s">
        <v>4751</v>
      </c>
      <c r="AA956" t="s">
        <v>4752</v>
      </c>
      <c r="AD956" t="s">
        <v>560</v>
      </c>
      <c r="AE956" t="s">
        <v>400</v>
      </c>
      <c r="AF956">
        <v>17042</v>
      </c>
      <c r="AG956" t="s">
        <v>338</v>
      </c>
      <c r="AH956" t="s">
        <v>530</v>
      </c>
      <c r="AJ956" t="s">
        <v>4753</v>
      </c>
      <c r="AL956" t="s">
        <v>339</v>
      </c>
      <c r="AM956">
        <v>1</v>
      </c>
      <c r="AN956">
        <v>1</v>
      </c>
      <c r="AO956">
        <v>14899</v>
      </c>
      <c r="AQ956">
        <v>124468</v>
      </c>
      <c r="AR956">
        <v>53920001</v>
      </c>
      <c r="AS956">
        <v>9000000</v>
      </c>
      <c r="AT956" t="s">
        <v>40</v>
      </c>
      <c r="AW956" t="s">
        <v>343</v>
      </c>
      <c r="BY956" t="s">
        <v>342</v>
      </c>
      <c r="EQ956">
        <v>243396</v>
      </c>
      <c r="ER956" t="s">
        <v>3245</v>
      </c>
      <c r="EV956">
        <v>17285808</v>
      </c>
      <c r="EW956">
        <v>928</v>
      </c>
      <c r="EX956">
        <v>220364</v>
      </c>
      <c r="EY956" t="s">
        <v>4754</v>
      </c>
      <c r="EZ956">
        <v>1</v>
      </c>
      <c r="FC956">
        <v>95385</v>
      </c>
      <c r="FD956" t="s">
        <v>3531</v>
      </c>
    </row>
    <row r="957" spans="1:160" x14ac:dyDescent="0.3">
      <c r="A957" t="str">
        <f>VLOOKUP(B957,Table2[],3,FALSE)</f>
        <v>Digital</v>
      </c>
      <c r="B957" t="str">
        <f>IF(OR(ISNUMBER(FIND("QVC",Z957)),ISNUMBER(FIND("QVC",AL957))),"QVC",IF(OR(ISNUMBER(FIND("NCO",H957)),ISNUMBER(FIND("NCO",Y957))), "NCO", IF(AL957="consumer","PMD.com",VLOOKUP(LEFT(H957,2),Tables!$E$1:$F$11,2,FALSE))))</f>
        <v>PMD.com</v>
      </c>
      <c r="C957">
        <f t="shared" si="43"/>
        <v>51010001</v>
      </c>
      <c r="D957">
        <f t="shared" si="44"/>
        <v>2</v>
      </c>
      <c r="E957" t="str">
        <f t="shared" ca="1" si="42"/>
        <v>shifted orders shipped</v>
      </c>
      <c r="F957" t="s">
        <v>3539</v>
      </c>
      <c r="G957" t="s">
        <v>335</v>
      </c>
      <c r="H957" t="s">
        <v>3244</v>
      </c>
      <c r="I957" s="6">
        <v>44011.456979166665</v>
      </c>
      <c r="J957" t="s">
        <v>16</v>
      </c>
      <c r="K957" s="6">
        <v>44013.289212962962</v>
      </c>
      <c r="M957" t="s">
        <v>4751</v>
      </c>
      <c r="N957" t="s">
        <v>4752</v>
      </c>
      <c r="Q957" t="s">
        <v>560</v>
      </c>
      <c r="R957" t="s">
        <v>400</v>
      </c>
      <c r="S957">
        <v>17042</v>
      </c>
      <c r="T957" t="s">
        <v>338</v>
      </c>
      <c r="U957" t="s">
        <v>530</v>
      </c>
      <c r="W957" t="s">
        <v>4753</v>
      </c>
      <c r="Z957" t="s">
        <v>4751</v>
      </c>
      <c r="AA957" t="s">
        <v>4752</v>
      </c>
      <c r="AD957" t="s">
        <v>560</v>
      </c>
      <c r="AE957" t="s">
        <v>400</v>
      </c>
      <c r="AF957">
        <v>17042</v>
      </c>
      <c r="AG957" t="s">
        <v>338</v>
      </c>
      <c r="AH957" t="s">
        <v>530</v>
      </c>
      <c r="AJ957" t="s">
        <v>4753</v>
      </c>
      <c r="AL957" t="s">
        <v>339</v>
      </c>
      <c r="AM957">
        <v>2</v>
      </c>
      <c r="AN957">
        <v>2</v>
      </c>
      <c r="AO957">
        <v>8743</v>
      </c>
      <c r="AQ957">
        <v>123868</v>
      </c>
      <c r="AR957">
        <v>51010001</v>
      </c>
      <c r="AS957" t="s">
        <v>48</v>
      </c>
      <c r="AT957" t="s">
        <v>49</v>
      </c>
      <c r="AW957" t="s">
        <v>340</v>
      </c>
      <c r="AX957" t="s">
        <v>340</v>
      </c>
      <c r="AY957" t="s">
        <v>357</v>
      </c>
      <c r="AZ957" t="s">
        <v>363</v>
      </c>
      <c r="BY957" t="s">
        <v>342</v>
      </c>
      <c r="EQ957">
        <v>251450</v>
      </c>
      <c r="ER957" t="s">
        <v>3245</v>
      </c>
      <c r="EV957">
        <v>17285808</v>
      </c>
      <c r="EW957">
        <v>928</v>
      </c>
      <c r="EX957">
        <v>220364</v>
      </c>
      <c r="EY957" t="s">
        <v>4754</v>
      </c>
      <c r="EZ957">
        <v>1</v>
      </c>
      <c r="FC957">
        <v>95282</v>
      </c>
      <c r="FD957" t="s">
        <v>1594</v>
      </c>
    </row>
    <row r="958" spans="1:160" x14ac:dyDescent="0.3">
      <c r="A958" t="str">
        <f>VLOOKUP(B958,Table2[],3,FALSE)</f>
        <v>Digital</v>
      </c>
      <c r="B958" t="str">
        <f>IF(OR(ISNUMBER(FIND("QVC",Z958)),ISNUMBER(FIND("QVC",AL958))),"QVC",IF(OR(ISNUMBER(FIND("NCO",H958)),ISNUMBER(FIND("NCO",Y958))), "NCO", IF(AL958="consumer","PMD.com",VLOOKUP(LEFT(H958,2),Tables!$E$1:$F$11,2,FALSE))))</f>
        <v>PMD.com</v>
      </c>
      <c r="C958">
        <f t="shared" si="43"/>
        <v>5341030</v>
      </c>
      <c r="D958">
        <f t="shared" si="44"/>
        <v>1</v>
      </c>
      <c r="E958" t="str">
        <f t="shared" ca="1" si="42"/>
        <v>shifted orders shipped</v>
      </c>
      <c r="F958" t="s">
        <v>3539</v>
      </c>
      <c r="G958" t="s">
        <v>335</v>
      </c>
      <c r="H958" t="s">
        <v>3244</v>
      </c>
      <c r="I958" s="6">
        <v>44011.456979166665</v>
      </c>
      <c r="J958" t="s">
        <v>16</v>
      </c>
      <c r="K958" s="6">
        <v>44013.289212962962</v>
      </c>
      <c r="M958" t="s">
        <v>4751</v>
      </c>
      <c r="N958" t="s">
        <v>4752</v>
      </c>
      <c r="Q958" t="s">
        <v>560</v>
      </c>
      <c r="R958" t="s">
        <v>400</v>
      </c>
      <c r="S958">
        <v>17042</v>
      </c>
      <c r="T958" t="s">
        <v>338</v>
      </c>
      <c r="U958" t="s">
        <v>530</v>
      </c>
      <c r="W958" t="s">
        <v>4753</v>
      </c>
      <c r="Z958" t="s">
        <v>4751</v>
      </c>
      <c r="AA958" t="s">
        <v>4752</v>
      </c>
      <c r="AD958" t="s">
        <v>560</v>
      </c>
      <c r="AE958" t="s">
        <v>400</v>
      </c>
      <c r="AF958">
        <v>17042</v>
      </c>
      <c r="AG958" t="s">
        <v>338</v>
      </c>
      <c r="AH958" t="s">
        <v>530</v>
      </c>
      <c r="AJ958" t="s">
        <v>4753</v>
      </c>
      <c r="AL958" t="s">
        <v>339</v>
      </c>
      <c r="AM958">
        <v>1</v>
      </c>
      <c r="AN958">
        <v>1</v>
      </c>
      <c r="AO958">
        <v>12859</v>
      </c>
      <c r="AQ958">
        <v>124642</v>
      </c>
      <c r="AR958">
        <v>5341030</v>
      </c>
      <c r="AS958" t="s">
        <v>925</v>
      </c>
      <c r="AT958" t="s">
        <v>926</v>
      </c>
      <c r="AW958" t="s">
        <v>366</v>
      </c>
      <c r="AX958" t="s">
        <v>366</v>
      </c>
      <c r="AY958" t="s">
        <v>345</v>
      </c>
      <c r="AZ958" t="s">
        <v>346</v>
      </c>
      <c r="BY958" t="s">
        <v>342</v>
      </c>
      <c r="EQ958">
        <v>243275</v>
      </c>
      <c r="ER958" t="s">
        <v>3245</v>
      </c>
      <c r="EV958">
        <v>17285808</v>
      </c>
      <c r="EW958">
        <v>928</v>
      </c>
      <c r="EX958">
        <v>220364</v>
      </c>
      <c r="EY958" t="s">
        <v>4754</v>
      </c>
      <c r="EZ958">
        <v>1</v>
      </c>
      <c r="FC958">
        <v>95385</v>
      </c>
      <c r="FD958" t="s">
        <v>3531</v>
      </c>
    </row>
    <row r="959" spans="1:160" x14ac:dyDescent="0.3">
      <c r="A959" t="str">
        <f>VLOOKUP(B959,Table2[],3,FALSE)</f>
        <v>Digital</v>
      </c>
      <c r="B959" t="str">
        <f>IF(OR(ISNUMBER(FIND("QVC",Z959)),ISNUMBER(FIND("QVC",AL959))),"QVC",IF(OR(ISNUMBER(FIND("NCO",H959)),ISNUMBER(FIND("NCO",Y959))), "NCO", IF(AL959="consumer","PMD.com",VLOOKUP(LEFT(H959,2),Tables!$E$1:$F$11,2,FALSE))))</f>
        <v>PMD.com</v>
      </c>
      <c r="C959">
        <f t="shared" si="43"/>
        <v>52480001</v>
      </c>
      <c r="D959">
        <f t="shared" si="44"/>
        <v>1</v>
      </c>
      <c r="E959" t="str">
        <f t="shared" ca="1" si="42"/>
        <v>shifted orders shipped</v>
      </c>
      <c r="F959" t="s">
        <v>3539</v>
      </c>
      <c r="G959" t="s">
        <v>335</v>
      </c>
      <c r="H959" t="s">
        <v>2564</v>
      </c>
      <c r="I959" s="6">
        <v>44008.596030092594</v>
      </c>
      <c r="J959" t="s">
        <v>16</v>
      </c>
      <c r="K959" s="6">
        <v>44013.289212962962</v>
      </c>
      <c r="M959" t="s">
        <v>4755</v>
      </c>
      <c r="N959" t="s">
        <v>4756</v>
      </c>
      <c r="O959" t="s">
        <v>480</v>
      </c>
      <c r="Q959" t="s">
        <v>1492</v>
      </c>
      <c r="R959" t="s">
        <v>365</v>
      </c>
      <c r="S959">
        <v>95014</v>
      </c>
      <c r="T959" t="s">
        <v>338</v>
      </c>
      <c r="U959" t="s">
        <v>530</v>
      </c>
      <c r="W959" t="s">
        <v>1493</v>
      </c>
      <c r="Z959" t="s">
        <v>4755</v>
      </c>
      <c r="AA959" t="s">
        <v>4756</v>
      </c>
      <c r="AB959" t="s">
        <v>480</v>
      </c>
      <c r="AD959" t="s">
        <v>1492</v>
      </c>
      <c r="AE959" t="s">
        <v>365</v>
      </c>
      <c r="AF959">
        <v>95014</v>
      </c>
      <c r="AG959" t="s">
        <v>338</v>
      </c>
      <c r="AH959" t="s">
        <v>530</v>
      </c>
      <c r="AJ959" t="s">
        <v>1493</v>
      </c>
      <c r="AL959" t="s">
        <v>339</v>
      </c>
      <c r="AM959">
        <v>1</v>
      </c>
      <c r="AN959">
        <v>1</v>
      </c>
      <c r="AO959">
        <v>15799</v>
      </c>
      <c r="AQ959">
        <v>127159</v>
      </c>
      <c r="AR959">
        <v>52480001</v>
      </c>
      <c r="AS959" t="s">
        <v>125</v>
      </c>
      <c r="AT959" t="s">
        <v>126</v>
      </c>
      <c r="AW959" t="s">
        <v>343</v>
      </c>
      <c r="BY959" t="s">
        <v>342</v>
      </c>
      <c r="EQ959">
        <v>250262</v>
      </c>
      <c r="ER959" t="s">
        <v>2565</v>
      </c>
      <c r="EV959">
        <v>17284577</v>
      </c>
      <c r="EW959">
        <v>928</v>
      </c>
      <c r="EX959">
        <v>219056</v>
      </c>
      <c r="EY959" t="s">
        <v>4757</v>
      </c>
      <c r="EZ959">
        <v>1</v>
      </c>
      <c r="FC959">
        <v>52480001</v>
      </c>
      <c r="FD959" t="s">
        <v>126</v>
      </c>
    </row>
    <row r="960" spans="1:160" x14ac:dyDescent="0.3">
      <c r="A960" t="str">
        <f>VLOOKUP(B960,Table2[],3,FALSE)</f>
        <v>Digital</v>
      </c>
      <c r="B960" t="str">
        <f>IF(OR(ISNUMBER(FIND("QVC",Z960)),ISNUMBER(FIND("QVC",AL960))),"QVC",IF(OR(ISNUMBER(FIND("NCO",H960)),ISNUMBER(FIND("NCO",Y960))), "NCO", IF(AL960="consumer","PMD.com",VLOOKUP(LEFT(H960,2),Tables!$E$1:$F$11,2,FALSE))))</f>
        <v>PMD.com</v>
      </c>
      <c r="C960">
        <f t="shared" si="43"/>
        <v>51090030</v>
      </c>
      <c r="D960">
        <f t="shared" si="44"/>
        <v>1</v>
      </c>
      <c r="E960" t="str">
        <f t="shared" ca="1" si="42"/>
        <v>shifted orders shipped</v>
      </c>
      <c r="F960" t="s">
        <v>3539</v>
      </c>
      <c r="G960" t="s">
        <v>335</v>
      </c>
      <c r="H960" t="s">
        <v>3244</v>
      </c>
      <c r="I960" s="6">
        <v>44011.456979166665</v>
      </c>
      <c r="J960" t="s">
        <v>16</v>
      </c>
      <c r="K960" s="6">
        <v>44013.289212962962</v>
      </c>
      <c r="M960" t="s">
        <v>4751</v>
      </c>
      <c r="N960" t="s">
        <v>4752</v>
      </c>
      <c r="Q960" t="s">
        <v>560</v>
      </c>
      <c r="R960" t="s">
        <v>400</v>
      </c>
      <c r="S960">
        <v>17042</v>
      </c>
      <c r="T960" t="s">
        <v>338</v>
      </c>
      <c r="U960" t="s">
        <v>530</v>
      </c>
      <c r="W960" t="s">
        <v>4753</v>
      </c>
      <c r="Z960" t="s">
        <v>4751</v>
      </c>
      <c r="AA960" t="s">
        <v>4752</v>
      </c>
      <c r="AD960" t="s">
        <v>560</v>
      </c>
      <c r="AE960" t="s">
        <v>400</v>
      </c>
      <c r="AF960">
        <v>17042</v>
      </c>
      <c r="AG960" t="s">
        <v>338</v>
      </c>
      <c r="AH960" t="s">
        <v>530</v>
      </c>
      <c r="AJ960" t="s">
        <v>4753</v>
      </c>
      <c r="AL960" t="s">
        <v>339</v>
      </c>
      <c r="AM960">
        <v>1</v>
      </c>
      <c r="AN960">
        <v>1</v>
      </c>
      <c r="AO960">
        <v>6688</v>
      </c>
      <c r="AQ960">
        <v>125960</v>
      </c>
      <c r="AR960">
        <v>51090030</v>
      </c>
      <c r="AS960" t="s">
        <v>3043</v>
      </c>
      <c r="AT960" t="s">
        <v>628</v>
      </c>
      <c r="AW960" t="s">
        <v>343</v>
      </c>
      <c r="BY960" t="s">
        <v>342</v>
      </c>
      <c r="BZ960" t="b">
        <v>0</v>
      </c>
      <c r="EQ960">
        <v>243047</v>
      </c>
      <c r="ER960" t="s">
        <v>3245</v>
      </c>
      <c r="EV960">
        <v>17285808</v>
      </c>
      <c r="EW960">
        <v>928</v>
      </c>
      <c r="EX960">
        <v>220364</v>
      </c>
      <c r="EY960" t="s">
        <v>4754</v>
      </c>
      <c r="EZ960">
        <v>1</v>
      </c>
      <c r="FC960">
        <v>95385</v>
      </c>
      <c r="FD960" t="s">
        <v>3531</v>
      </c>
    </row>
    <row r="961" spans="1:160" x14ac:dyDescent="0.3">
      <c r="A961" t="str">
        <f>VLOOKUP(B961,Table2[],3,FALSE)</f>
        <v>Digital</v>
      </c>
      <c r="B961" t="str">
        <f>IF(OR(ISNUMBER(FIND("QVC",Z961)),ISNUMBER(FIND("QVC",AL961))),"QVC",IF(OR(ISNUMBER(FIND("NCO",H961)),ISNUMBER(FIND("NCO",Y961))), "NCO", IF(AL961="consumer","PMD.com",VLOOKUP(LEFT(H961,2),Tables!$E$1:$F$11,2,FALSE))))</f>
        <v>PMD.com</v>
      </c>
      <c r="C961">
        <f t="shared" si="43"/>
        <v>52430001</v>
      </c>
      <c r="D961">
        <f t="shared" si="44"/>
        <v>1</v>
      </c>
      <c r="E961" t="str">
        <f t="shared" ca="1" si="42"/>
        <v>shifted orders shipped</v>
      </c>
      <c r="F961" t="s">
        <v>3539</v>
      </c>
      <c r="G961" t="s">
        <v>335</v>
      </c>
      <c r="H961" t="s">
        <v>2588</v>
      </c>
      <c r="I961" s="6">
        <v>44008.606840277775</v>
      </c>
      <c r="J961" t="s">
        <v>16</v>
      </c>
      <c r="K961" s="6">
        <v>44013.289502314816</v>
      </c>
      <c r="M961" t="s">
        <v>4758</v>
      </c>
      <c r="N961" t="s">
        <v>4759</v>
      </c>
      <c r="Q961" t="s">
        <v>1144</v>
      </c>
      <c r="R961" t="s">
        <v>359</v>
      </c>
      <c r="S961">
        <v>33478</v>
      </c>
      <c r="T961" t="s">
        <v>338</v>
      </c>
      <c r="U961" t="s">
        <v>530</v>
      </c>
      <c r="W961" t="s">
        <v>4760</v>
      </c>
      <c r="Z961" t="s">
        <v>4758</v>
      </c>
      <c r="AA961" t="s">
        <v>4759</v>
      </c>
      <c r="AD961" t="s">
        <v>1144</v>
      </c>
      <c r="AE961" t="s">
        <v>359</v>
      </c>
      <c r="AF961">
        <v>33478</v>
      </c>
      <c r="AG961" t="s">
        <v>338</v>
      </c>
      <c r="AH961" t="s">
        <v>530</v>
      </c>
      <c r="AJ961" t="s">
        <v>4760</v>
      </c>
      <c r="AL961" t="s">
        <v>339</v>
      </c>
      <c r="AM961">
        <v>1</v>
      </c>
      <c r="AN961">
        <v>1</v>
      </c>
      <c r="AO961">
        <v>12063</v>
      </c>
      <c r="AQ961">
        <v>127155</v>
      </c>
      <c r="AR961">
        <v>52430001</v>
      </c>
      <c r="AS961" t="s">
        <v>927</v>
      </c>
      <c r="AT961" t="s">
        <v>75</v>
      </c>
      <c r="AW961" t="s">
        <v>340</v>
      </c>
      <c r="AX961" t="s">
        <v>340</v>
      </c>
      <c r="AY961" t="s">
        <v>357</v>
      </c>
      <c r="AZ961" t="s">
        <v>363</v>
      </c>
      <c r="BY961" t="s">
        <v>342</v>
      </c>
      <c r="EQ961">
        <v>249990</v>
      </c>
      <c r="ER961" t="s">
        <v>2589</v>
      </c>
      <c r="EV961">
        <v>17284589</v>
      </c>
      <c r="EW961">
        <v>928</v>
      </c>
      <c r="EX961">
        <v>219068</v>
      </c>
      <c r="EY961" t="s">
        <v>4761</v>
      </c>
      <c r="EZ961">
        <v>1</v>
      </c>
      <c r="FC961">
        <v>52430001</v>
      </c>
      <c r="FD961" t="s">
        <v>75</v>
      </c>
    </row>
    <row r="962" spans="1:160" x14ac:dyDescent="0.3">
      <c r="A962" t="str">
        <f>VLOOKUP(B962,Table2[],3,FALSE)</f>
        <v>Digital</v>
      </c>
      <c r="B962" t="str">
        <f>IF(OR(ISNUMBER(FIND("QVC",Z962)),ISNUMBER(FIND("QVC",AL962))),"QVC",IF(OR(ISNUMBER(FIND("NCO",H962)),ISNUMBER(FIND("NCO",Y962))), "NCO", IF(AL962="consumer","PMD.com",VLOOKUP(LEFT(H962,2),Tables!$E$1:$F$11,2,FALSE))))</f>
        <v>PMD.com</v>
      </c>
      <c r="C962">
        <f t="shared" si="43"/>
        <v>51070001</v>
      </c>
      <c r="D962">
        <f t="shared" si="44"/>
        <v>1</v>
      </c>
      <c r="E962" t="str">
        <f t="shared" ca="1" si="42"/>
        <v>shifted orders shipped</v>
      </c>
      <c r="F962" t="s">
        <v>3539</v>
      </c>
      <c r="G962" t="s">
        <v>335</v>
      </c>
      <c r="H962" t="s">
        <v>2588</v>
      </c>
      <c r="I962" s="6">
        <v>44008.606840277775</v>
      </c>
      <c r="J962" t="s">
        <v>16</v>
      </c>
      <c r="K962" s="6">
        <v>44013.289502314816</v>
      </c>
      <c r="M962" t="s">
        <v>4758</v>
      </c>
      <c r="N962" t="s">
        <v>4759</v>
      </c>
      <c r="Q962" t="s">
        <v>1144</v>
      </c>
      <c r="R962" t="s">
        <v>359</v>
      </c>
      <c r="S962">
        <v>33478</v>
      </c>
      <c r="T962" t="s">
        <v>338</v>
      </c>
      <c r="U962" t="s">
        <v>530</v>
      </c>
      <c r="W962" t="s">
        <v>4760</v>
      </c>
      <c r="Z962" t="s">
        <v>4758</v>
      </c>
      <c r="AA962" t="s">
        <v>4759</v>
      </c>
      <c r="AD962" t="s">
        <v>1144</v>
      </c>
      <c r="AE962" t="s">
        <v>359</v>
      </c>
      <c r="AF962">
        <v>33478</v>
      </c>
      <c r="AG962" t="s">
        <v>338</v>
      </c>
      <c r="AH962" t="s">
        <v>530</v>
      </c>
      <c r="AJ962" t="s">
        <v>4760</v>
      </c>
      <c r="AL962" t="s">
        <v>339</v>
      </c>
      <c r="AM962">
        <v>1</v>
      </c>
      <c r="AN962">
        <v>1</v>
      </c>
      <c r="AO962">
        <v>10147</v>
      </c>
      <c r="AQ962">
        <v>124429</v>
      </c>
      <c r="AR962">
        <v>51070001</v>
      </c>
      <c r="AS962" t="s">
        <v>1886</v>
      </c>
      <c r="AT962" t="s">
        <v>45</v>
      </c>
      <c r="AW962" t="s">
        <v>343</v>
      </c>
      <c r="BY962" t="s">
        <v>342</v>
      </c>
      <c r="EQ962">
        <v>251956</v>
      </c>
      <c r="ER962" t="s">
        <v>2589</v>
      </c>
      <c r="EV962">
        <v>17284589</v>
      </c>
      <c r="EW962">
        <v>928</v>
      </c>
      <c r="EX962">
        <v>219068</v>
      </c>
      <c r="EY962" t="s">
        <v>4761</v>
      </c>
      <c r="EZ962">
        <v>1</v>
      </c>
      <c r="FC962">
        <v>51070001</v>
      </c>
      <c r="FD962" t="s">
        <v>45</v>
      </c>
    </row>
    <row r="963" spans="1:160" x14ac:dyDescent="0.3">
      <c r="A963" t="str">
        <f>VLOOKUP(B963,Table2[],3,FALSE)</f>
        <v>Digital</v>
      </c>
      <c r="B963" t="str">
        <f>IF(OR(ISNUMBER(FIND("QVC",Z963)),ISNUMBER(FIND("QVC",AL963))),"QVC",IF(OR(ISNUMBER(FIND("NCO",H963)),ISNUMBER(FIND("NCO",Y963))), "NCO", IF(AL963="consumer","PMD.com",VLOOKUP(LEFT(H963,2),Tables!$E$1:$F$11,2,FALSE))))</f>
        <v>PMD.com</v>
      </c>
      <c r="C963">
        <f t="shared" si="43"/>
        <v>52460001</v>
      </c>
      <c r="D963">
        <f t="shared" si="44"/>
        <v>1</v>
      </c>
      <c r="E963" t="str">
        <f t="shared" ref="E963:E1026" ca="1" si="45">IF(MONTH(TODAY())-MONTH(I963)&gt;0,"shifted orders shipped","MTD orders shipped")</f>
        <v>shifted orders shipped</v>
      </c>
      <c r="F963" t="s">
        <v>3539</v>
      </c>
      <c r="G963" t="s">
        <v>335</v>
      </c>
      <c r="H963" t="s">
        <v>2588</v>
      </c>
      <c r="I963" s="6">
        <v>44008.606840277775</v>
      </c>
      <c r="J963" t="s">
        <v>16</v>
      </c>
      <c r="K963" s="6">
        <v>44013.289502314816</v>
      </c>
      <c r="M963" t="s">
        <v>4758</v>
      </c>
      <c r="N963" t="s">
        <v>4759</v>
      </c>
      <c r="Q963" t="s">
        <v>1144</v>
      </c>
      <c r="R963" t="s">
        <v>359</v>
      </c>
      <c r="S963">
        <v>33478</v>
      </c>
      <c r="T963" t="s">
        <v>338</v>
      </c>
      <c r="U963" t="s">
        <v>530</v>
      </c>
      <c r="W963" t="s">
        <v>4760</v>
      </c>
      <c r="Z963" t="s">
        <v>4758</v>
      </c>
      <c r="AA963" t="s">
        <v>4759</v>
      </c>
      <c r="AD963" t="s">
        <v>1144</v>
      </c>
      <c r="AE963" t="s">
        <v>359</v>
      </c>
      <c r="AF963">
        <v>33478</v>
      </c>
      <c r="AG963" t="s">
        <v>338</v>
      </c>
      <c r="AH963" t="s">
        <v>530</v>
      </c>
      <c r="AJ963" t="s">
        <v>4760</v>
      </c>
      <c r="AL963" t="s">
        <v>339</v>
      </c>
      <c r="AM963">
        <v>1</v>
      </c>
      <c r="AN963">
        <v>1</v>
      </c>
      <c r="AO963">
        <v>14007</v>
      </c>
      <c r="AQ963">
        <v>127157</v>
      </c>
      <c r="AR963">
        <v>52460001</v>
      </c>
      <c r="AS963" t="s">
        <v>972</v>
      </c>
      <c r="AT963" t="s">
        <v>76</v>
      </c>
      <c r="AW963" t="s">
        <v>340</v>
      </c>
      <c r="AX963" t="s">
        <v>340</v>
      </c>
      <c r="AY963" t="s">
        <v>341</v>
      </c>
      <c r="AZ963">
        <v>0</v>
      </c>
      <c r="BY963" t="s">
        <v>342</v>
      </c>
      <c r="EQ963">
        <v>252044</v>
      </c>
      <c r="ER963" t="s">
        <v>2589</v>
      </c>
      <c r="EV963">
        <v>17284589</v>
      </c>
      <c r="EW963">
        <v>928</v>
      </c>
      <c r="EX963">
        <v>219068</v>
      </c>
      <c r="EY963" t="s">
        <v>4761</v>
      </c>
      <c r="EZ963">
        <v>1</v>
      </c>
      <c r="FC963">
        <v>52460001</v>
      </c>
      <c r="FD963" t="s">
        <v>76</v>
      </c>
    </row>
    <row r="964" spans="1:160" x14ac:dyDescent="0.3">
      <c r="A964" t="str">
        <f>VLOOKUP(B964,Table2[],3,FALSE)</f>
        <v>Digital</v>
      </c>
      <c r="B964" t="str">
        <f>IF(OR(ISNUMBER(FIND("QVC",Z964)),ISNUMBER(FIND("QVC",AL964))),"QVC",IF(OR(ISNUMBER(FIND("NCO",H964)),ISNUMBER(FIND("NCO",Y964))), "NCO", IF(AL964="consumer","PMD.com",VLOOKUP(LEFT(H964,2),Tables!$E$1:$F$11,2,FALSE))))</f>
        <v>PMD.com</v>
      </c>
      <c r="C964">
        <f t="shared" ref="C964:C1027" si="46">AR964</f>
        <v>53160001</v>
      </c>
      <c r="D964">
        <f t="shared" ref="D964:D1027" si="47">AN964</f>
        <v>2</v>
      </c>
      <c r="E964" t="str">
        <f t="shared" ca="1" si="45"/>
        <v>shifted orders shipped</v>
      </c>
      <c r="F964" t="s">
        <v>3539</v>
      </c>
      <c r="G964" t="s">
        <v>335</v>
      </c>
      <c r="H964" t="s">
        <v>2588</v>
      </c>
      <c r="I964" s="6">
        <v>44008.606840277775</v>
      </c>
      <c r="J964" t="s">
        <v>16</v>
      </c>
      <c r="K964" s="6">
        <v>44013.289502314816</v>
      </c>
      <c r="M964" t="s">
        <v>4758</v>
      </c>
      <c r="N964" t="s">
        <v>4759</v>
      </c>
      <c r="Q964" t="s">
        <v>1144</v>
      </c>
      <c r="R964" t="s">
        <v>359</v>
      </c>
      <c r="S964">
        <v>33478</v>
      </c>
      <c r="T964" t="s">
        <v>338</v>
      </c>
      <c r="U964" t="s">
        <v>530</v>
      </c>
      <c r="W964" t="s">
        <v>4760</v>
      </c>
      <c r="Z964" t="s">
        <v>4758</v>
      </c>
      <c r="AA964" t="s">
        <v>4759</v>
      </c>
      <c r="AD964" t="s">
        <v>1144</v>
      </c>
      <c r="AE964" t="s">
        <v>359</v>
      </c>
      <c r="AF964">
        <v>33478</v>
      </c>
      <c r="AG964" t="s">
        <v>338</v>
      </c>
      <c r="AH964" t="s">
        <v>530</v>
      </c>
      <c r="AJ964" t="s">
        <v>4760</v>
      </c>
      <c r="AL964" t="s">
        <v>339</v>
      </c>
      <c r="AM964">
        <v>2</v>
      </c>
      <c r="AN964">
        <v>2</v>
      </c>
      <c r="AO964">
        <v>4322</v>
      </c>
      <c r="AQ964">
        <v>124007</v>
      </c>
      <c r="AR964">
        <v>53160001</v>
      </c>
      <c r="AS964" t="s">
        <v>1895</v>
      </c>
      <c r="AT964" t="s">
        <v>119</v>
      </c>
      <c r="AW964" t="s">
        <v>340</v>
      </c>
      <c r="AX964" t="s">
        <v>340</v>
      </c>
      <c r="AY964" t="s">
        <v>341</v>
      </c>
      <c r="AZ964">
        <v>0</v>
      </c>
      <c r="BY964" t="s">
        <v>342</v>
      </c>
      <c r="EQ964">
        <v>252959</v>
      </c>
      <c r="ER964" t="s">
        <v>2589</v>
      </c>
      <c r="EV964">
        <v>17284589</v>
      </c>
      <c r="EW964">
        <v>928</v>
      </c>
      <c r="EX964">
        <v>219068</v>
      </c>
      <c r="EY964" t="s">
        <v>4761</v>
      </c>
      <c r="EZ964">
        <v>1</v>
      </c>
      <c r="FC964">
        <v>53160001</v>
      </c>
      <c r="FD964" t="s">
        <v>119</v>
      </c>
    </row>
    <row r="965" spans="1:160" x14ac:dyDescent="0.3">
      <c r="A965" t="str">
        <f>VLOOKUP(B965,Table2[],3,FALSE)</f>
        <v>Digital</v>
      </c>
      <c r="B965" t="str">
        <f>IF(OR(ISNUMBER(FIND("QVC",Z965)),ISNUMBER(FIND("QVC",AL965))),"QVC",IF(OR(ISNUMBER(FIND("NCO",H965)),ISNUMBER(FIND("NCO",Y965))), "NCO", IF(AL965="consumer","PMD.com",VLOOKUP(LEFT(H965,2),Tables!$E$1:$F$11,2,FALSE))))</f>
        <v>PMD.com</v>
      </c>
      <c r="C965">
        <f t="shared" si="46"/>
        <v>5342010</v>
      </c>
      <c r="D965">
        <f t="shared" si="47"/>
        <v>1</v>
      </c>
      <c r="E965" t="str">
        <f t="shared" ca="1" si="45"/>
        <v>shifted orders shipped</v>
      </c>
      <c r="F965" t="s">
        <v>3539</v>
      </c>
      <c r="G965" t="s">
        <v>335</v>
      </c>
      <c r="H965" t="s">
        <v>3320</v>
      </c>
      <c r="I965" s="6">
        <v>44011.490983796299</v>
      </c>
      <c r="J965" t="s">
        <v>16</v>
      </c>
      <c r="K965" s="6">
        <v>44013.289525462962</v>
      </c>
      <c r="M965" t="s">
        <v>4762</v>
      </c>
      <c r="N965" t="s">
        <v>4763</v>
      </c>
      <c r="Q965" t="s">
        <v>2991</v>
      </c>
      <c r="R965" t="s">
        <v>414</v>
      </c>
      <c r="S965" t="s">
        <v>4764</v>
      </c>
      <c r="T965" t="s">
        <v>338</v>
      </c>
      <c r="U965" t="s">
        <v>530</v>
      </c>
      <c r="W965" t="s">
        <v>4765</v>
      </c>
      <c r="Z965" t="s">
        <v>4762</v>
      </c>
      <c r="AA965" t="s">
        <v>4763</v>
      </c>
      <c r="AD965" t="s">
        <v>2991</v>
      </c>
      <c r="AE965" t="s">
        <v>414</v>
      </c>
      <c r="AF965" t="s">
        <v>4764</v>
      </c>
      <c r="AG965" t="s">
        <v>338</v>
      </c>
      <c r="AH965" t="s">
        <v>530</v>
      </c>
      <c r="AJ965" t="s">
        <v>4765</v>
      </c>
      <c r="AL965" t="s">
        <v>339</v>
      </c>
      <c r="AM965">
        <v>1</v>
      </c>
      <c r="AN965">
        <v>1</v>
      </c>
      <c r="AO965">
        <v>470</v>
      </c>
      <c r="AQ965">
        <v>125209</v>
      </c>
      <c r="AR965">
        <v>5342010</v>
      </c>
      <c r="AS965" t="s">
        <v>100</v>
      </c>
      <c r="AT965" t="s">
        <v>99</v>
      </c>
      <c r="AW965" t="s">
        <v>366</v>
      </c>
      <c r="AX965" t="s">
        <v>366</v>
      </c>
      <c r="AY965" t="s">
        <v>345</v>
      </c>
      <c r="AZ965" t="s">
        <v>346</v>
      </c>
      <c r="BY965" t="s">
        <v>342</v>
      </c>
      <c r="EQ965">
        <v>251459</v>
      </c>
      <c r="ER965" t="s">
        <v>3321</v>
      </c>
      <c r="EV965">
        <v>17285847</v>
      </c>
      <c r="EW965">
        <v>928</v>
      </c>
      <c r="EX965">
        <v>220402</v>
      </c>
      <c r="EY965" t="s">
        <v>4766</v>
      </c>
      <c r="EZ965">
        <v>1</v>
      </c>
      <c r="FC965">
        <v>95245</v>
      </c>
      <c r="FD965" t="s">
        <v>477</v>
      </c>
    </row>
    <row r="966" spans="1:160" x14ac:dyDescent="0.3">
      <c r="A966" t="str">
        <f>VLOOKUP(B966,Table2[],3,FALSE)</f>
        <v>Digital</v>
      </c>
      <c r="B966" t="str">
        <f>IF(OR(ISNUMBER(FIND("QVC",Z966)),ISNUMBER(FIND("QVC",AL966))),"QVC",IF(OR(ISNUMBER(FIND("NCO",H966)),ISNUMBER(FIND("NCO",Y966))), "NCO", IF(AL966="consumer","PMD.com",VLOOKUP(LEFT(H966,2),Tables!$E$1:$F$11,2,FALSE))))</f>
        <v>PMD.com</v>
      </c>
      <c r="C966">
        <f t="shared" si="46"/>
        <v>52430001</v>
      </c>
      <c r="D966">
        <f t="shared" si="47"/>
        <v>1</v>
      </c>
      <c r="E966" t="str">
        <f t="shared" ca="1" si="45"/>
        <v>shifted orders shipped</v>
      </c>
      <c r="F966" t="s">
        <v>3539</v>
      </c>
      <c r="G966" t="s">
        <v>335</v>
      </c>
      <c r="H966" t="s">
        <v>3320</v>
      </c>
      <c r="I966" s="6">
        <v>44011.490983796299</v>
      </c>
      <c r="J966" t="s">
        <v>16</v>
      </c>
      <c r="K966" s="6">
        <v>44013.289525462962</v>
      </c>
      <c r="M966" t="s">
        <v>4762</v>
      </c>
      <c r="N966" t="s">
        <v>4763</v>
      </c>
      <c r="Q966" t="s">
        <v>2991</v>
      </c>
      <c r="R966" t="s">
        <v>414</v>
      </c>
      <c r="S966" t="s">
        <v>4764</v>
      </c>
      <c r="T966" t="s">
        <v>338</v>
      </c>
      <c r="U966" t="s">
        <v>530</v>
      </c>
      <c r="W966" t="s">
        <v>4765</v>
      </c>
      <c r="Z966" t="s">
        <v>4762</v>
      </c>
      <c r="AA966" t="s">
        <v>4763</v>
      </c>
      <c r="AD966" t="s">
        <v>2991</v>
      </c>
      <c r="AE966" t="s">
        <v>414</v>
      </c>
      <c r="AF966" t="s">
        <v>4764</v>
      </c>
      <c r="AG966" t="s">
        <v>338</v>
      </c>
      <c r="AH966" t="s">
        <v>530</v>
      </c>
      <c r="AJ966" t="s">
        <v>4765</v>
      </c>
      <c r="AL966" t="s">
        <v>339</v>
      </c>
      <c r="AM966">
        <v>1</v>
      </c>
      <c r="AN966">
        <v>1</v>
      </c>
      <c r="AO966">
        <v>12063</v>
      </c>
      <c r="AQ966">
        <v>127155</v>
      </c>
      <c r="AR966">
        <v>52430001</v>
      </c>
      <c r="AS966" t="s">
        <v>927</v>
      </c>
      <c r="AT966" t="s">
        <v>75</v>
      </c>
      <c r="AW966" t="s">
        <v>340</v>
      </c>
      <c r="AX966" t="s">
        <v>340</v>
      </c>
      <c r="AY966" t="s">
        <v>357</v>
      </c>
      <c r="AZ966" t="s">
        <v>363</v>
      </c>
      <c r="BY966" t="s">
        <v>342</v>
      </c>
      <c r="EQ966">
        <v>249990</v>
      </c>
      <c r="ER966" t="s">
        <v>3321</v>
      </c>
      <c r="EV966">
        <v>17285847</v>
      </c>
      <c r="EW966">
        <v>928</v>
      </c>
      <c r="EX966">
        <v>220402</v>
      </c>
      <c r="EY966" t="s">
        <v>4766</v>
      </c>
      <c r="EZ966">
        <v>1</v>
      </c>
      <c r="FC966">
        <v>95384</v>
      </c>
      <c r="FD966" t="s">
        <v>3530</v>
      </c>
    </row>
    <row r="967" spans="1:160" x14ac:dyDescent="0.3">
      <c r="A967" t="str">
        <f>VLOOKUP(B967,Table2[],3,FALSE)</f>
        <v>Digital</v>
      </c>
      <c r="B967" t="str">
        <f>IF(OR(ISNUMBER(FIND("QVC",Z967)),ISNUMBER(FIND("QVC",AL967))),"QVC",IF(OR(ISNUMBER(FIND("NCO",H967)),ISNUMBER(FIND("NCO",Y967))), "NCO", IF(AL967="consumer","PMD.com",VLOOKUP(LEFT(H967,2),Tables!$E$1:$F$11,2,FALSE))))</f>
        <v>PMD.com</v>
      </c>
      <c r="C967">
        <f t="shared" si="46"/>
        <v>53920001</v>
      </c>
      <c r="D967">
        <f t="shared" si="47"/>
        <v>1</v>
      </c>
      <c r="E967" t="str">
        <f t="shared" ca="1" si="45"/>
        <v>shifted orders shipped</v>
      </c>
      <c r="F967" t="s">
        <v>3539</v>
      </c>
      <c r="G967" t="s">
        <v>335</v>
      </c>
      <c r="H967" t="s">
        <v>3320</v>
      </c>
      <c r="I967" s="6">
        <v>44011.490983796299</v>
      </c>
      <c r="J967" t="s">
        <v>16</v>
      </c>
      <c r="K967" s="6">
        <v>44013.289525462962</v>
      </c>
      <c r="M967" t="s">
        <v>4762</v>
      </c>
      <c r="N967" t="s">
        <v>4763</v>
      </c>
      <c r="Q967" t="s">
        <v>2991</v>
      </c>
      <c r="R967" t="s">
        <v>414</v>
      </c>
      <c r="S967" t="s">
        <v>4764</v>
      </c>
      <c r="T967" t="s">
        <v>338</v>
      </c>
      <c r="U967" t="s">
        <v>530</v>
      </c>
      <c r="W967" t="s">
        <v>4765</v>
      </c>
      <c r="Z967" t="s">
        <v>4762</v>
      </c>
      <c r="AA967" t="s">
        <v>4763</v>
      </c>
      <c r="AD967" t="s">
        <v>2991</v>
      </c>
      <c r="AE967" t="s">
        <v>414</v>
      </c>
      <c r="AF967" t="s">
        <v>4764</v>
      </c>
      <c r="AG967" t="s">
        <v>338</v>
      </c>
      <c r="AH967" t="s">
        <v>530</v>
      </c>
      <c r="AJ967" t="s">
        <v>4765</v>
      </c>
      <c r="AL967" t="s">
        <v>339</v>
      </c>
      <c r="AM967">
        <v>1</v>
      </c>
      <c r="AN967">
        <v>1</v>
      </c>
      <c r="AO967">
        <v>14899</v>
      </c>
      <c r="AQ967">
        <v>124468</v>
      </c>
      <c r="AR967">
        <v>53920001</v>
      </c>
      <c r="AS967">
        <v>9000000</v>
      </c>
      <c r="AT967" t="s">
        <v>40</v>
      </c>
      <c r="AW967" t="s">
        <v>343</v>
      </c>
      <c r="BY967" t="s">
        <v>342</v>
      </c>
      <c r="EQ967">
        <v>243396</v>
      </c>
      <c r="ER967" t="s">
        <v>3321</v>
      </c>
      <c r="EV967">
        <v>17285847</v>
      </c>
      <c r="EW967">
        <v>928</v>
      </c>
      <c r="EX967">
        <v>220402</v>
      </c>
      <c r="EY967" t="s">
        <v>4766</v>
      </c>
      <c r="EZ967">
        <v>1</v>
      </c>
      <c r="FC967">
        <v>95384</v>
      </c>
      <c r="FD967" t="s">
        <v>3530</v>
      </c>
    </row>
    <row r="968" spans="1:160" x14ac:dyDescent="0.3">
      <c r="A968" t="str">
        <f>VLOOKUP(B968,Table2[],3,FALSE)</f>
        <v>Digital</v>
      </c>
      <c r="B968" t="str">
        <f>IF(OR(ISNUMBER(FIND("QVC",Z968)),ISNUMBER(FIND("QVC",AL968))),"QVC",IF(OR(ISNUMBER(FIND("NCO",H968)),ISNUMBER(FIND("NCO",Y968))), "NCO", IF(AL968="consumer","PMD.com",VLOOKUP(LEFT(H968,2),Tables!$E$1:$F$11,2,FALSE))))</f>
        <v>PMD.com</v>
      </c>
      <c r="C968">
        <f t="shared" si="46"/>
        <v>51090030</v>
      </c>
      <c r="D968">
        <f t="shared" si="47"/>
        <v>1</v>
      </c>
      <c r="E968" t="str">
        <f t="shared" ca="1" si="45"/>
        <v>shifted orders shipped</v>
      </c>
      <c r="F968" t="s">
        <v>3539</v>
      </c>
      <c r="G968" t="s">
        <v>335</v>
      </c>
      <c r="H968" t="s">
        <v>3320</v>
      </c>
      <c r="I968" s="6">
        <v>44011.490983796299</v>
      </c>
      <c r="J968" t="s">
        <v>16</v>
      </c>
      <c r="K968" s="6">
        <v>44013.289525462962</v>
      </c>
      <c r="M968" t="s">
        <v>4762</v>
      </c>
      <c r="N968" t="s">
        <v>4763</v>
      </c>
      <c r="Q968" t="s">
        <v>2991</v>
      </c>
      <c r="R968" t="s">
        <v>414</v>
      </c>
      <c r="S968" t="s">
        <v>4764</v>
      </c>
      <c r="T968" t="s">
        <v>338</v>
      </c>
      <c r="U968" t="s">
        <v>530</v>
      </c>
      <c r="W968" t="s">
        <v>4765</v>
      </c>
      <c r="Z968" t="s">
        <v>4762</v>
      </c>
      <c r="AA968" t="s">
        <v>4763</v>
      </c>
      <c r="AD968" t="s">
        <v>2991</v>
      </c>
      <c r="AE968" t="s">
        <v>414</v>
      </c>
      <c r="AF968" t="s">
        <v>4764</v>
      </c>
      <c r="AG968" t="s">
        <v>338</v>
      </c>
      <c r="AH968" t="s">
        <v>530</v>
      </c>
      <c r="AJ968" t="s">
        <v>4765</v>
      </c>
      <c r="AL968" t="s">
        <v>339</v>
      </c>
      <c r="AM968">
        <v>1</v>
      </c>
      <c r="AN968">
        <v>1</v>
      </c>
      <c r="AO968">
        <v>6688</v>
      </c>
      <c r="AQ968">
        <v>125960</v>
      </c>
      <c r="AR968">
        <v>51090030</v>
      </c>
      <c r="AS968" t="s">
        <v>3043</v>
      </c>
      <c r="AT968" t="s">
        <v>628</v>
      </c>
      <c r="AW968" t="s">
        <v>343</v>
      </c>
      <c r="BY968" t="s">
        <v>342</v>
      </c>
      <c r="BZ968" t="b">
        <v>0</v>
      </c>
      <c r="EQ968">
        <v>243047</v>
      </c>
      <c r="ER968" t="s">
        <v>3321</v>
      </c>
      <c r="EV968">
        <v>17285847</v>
      </c>
      <c r="EW968">
        <v>928</v>
      </c>
      <c r="EX968">
        <v>220402</v>
      </c>
      <c r="EY968" t="s">
        <v>4766</v>
      </c>
      <c r="EZ968">
        <v>1</v>
      </c>
      <c r="FC968">
        <v>95384</v>
      </c>
      <c r="FD968" t="s">
        <v>3530</v>
      </c>
    </row>
    <row r="969" spans="1:160" x14ac:dyDescent="0.3">
      <c r="A969" t="str">
        <f>VLOOKUP(B969,Table2[],3,FALSE)</f>
        <v>Digital</v>
      </c>
      <c r="B969" t="str">
        <f>IF(OR(ISNUMBER(FIND("QVC",Z969)),ISNUMBER(FIND("QVC",AL969))),"QVC",IF(OR(ISNUMBER(FIND("NCO",H969)),ISNUMBER(FIND("NCO",Y969))), "NCO", IF(AL969="consumer","PMD.com",VLOOKUP(LEFT(H969,2),Tables!$E$1:$F$11,2,FALSE))))</f>
        <v>PMD.com</v>
      </c>
      <c r="C969">
        <f t="shared" si="46"/>
        <v>54010001</v>
      </c>
      <c r="D969">
        <f t="shared" si="47"/>
        <v>2</v>
      </c>
      <c r="E969" t="str">
        <f t="shared" ca="1" si="45"/>
        <v>shifted orders shipped</v>
      </c>
      <c r="F969" t="s">
        <v>3539</v>
      </c>
      <c r="G969" t="s">
        <v>335</v>
      </c>
      <c r="H969" t="s">
        <v>3320</v>
      </c>
      <c r="I969" s="6">
        <v>44011.490983796299</v>
      </c>
      <c r="J969" t="s">
        <v>16</v>
      </c>
      <c r="K969" s="6">
        <v>44013.289525462962</v>
      </c>
      <c r="M969" t="s">
        <v>4762</v>
      </c>
      <c r="N969" t="s">
        <v>4763</v>
      </c>
      <c r="Q969" t="s">
        <v>2991</v>
      </c>
      <c r="R969" t="s">
        <v>414</v>
      </c>
      <c r="S969" t="s">
        <v>4764</v>
      </c>
      <c r="T969" t="s">
        <v>338</v>
      </c>
      <c r="U969" t="s">
        <v>530</v>
      </c>
      <c r="W969" t="s">
        <v>4765</v>
      </c>
      <c r="Z969" t="s">
        <v>4762</v>
      </c>
      <c r="AA969" t="s">
        <v>4763</v>
      </c>
      <c r="AD969" t="s">
        <v>2991</v>
      </c>
      <c r="AE969" t="s">
        <v>414</v>
      </c>
      <c r="AF969" t="s">
        <v>4764</v>
      </c>
      <c r="AG969" t="s">
        <v>338</v>
      </c>
      <c r="AH969" t="s">
        <v>530</v>
      </c>
      <c r="AJ969" t="s">
        <v>4765</v>
      </c>
      <c r="AL969" t="s">
        <v>339</v>
      </c>
      <c r="AM969">
        <v>2</v>
      </c>
      <c r="AN969">
        <v>2</v>
      </c>
      <c r="AO969">
        <v>6300</v>
      </c>
      <c r="AQ969">
        <v>124476</v>
      </c>
      <c r="AR969">
        <v>54010001</v>
      </c>
      <c r="AS969" t="s">
        <v>577</v>
      </c>
      <c r="AT969" t="s">
        <v>35</v>
      </c>
      <c r="AW969" t="s">
        <v>340</v>
      </c>
      <c r="AX969">
        <v>0</v>
      </c>
      <c r="AY969" t="s">
        <v>348</v>
      </c>
      <c r="AZ969">
        <v>0</v>
      </c>
      <c r="BY969" t="s">
        <v>342</v>
      </c>
      <c r="EQ969">
        <v>252076</v>
      </c>
      <c r="ER969" t="s">
        <v>3321</v>
      </c>
      <c r="EV969">
        <v>17285847</v>
      </c>
      <c r="EW969">
        <v>928</v>
      </c>
      <c r="EX969">
        <v>220402</v>
      </c>
      <c r="EY969" t="s">
        <v>4766</v>
      </c>
      <c r="EZ969">
        <v>1</v>
      </c>
      <c r="FC969">
        <v>54010001</v>
      </c>
      <c r="FD969" t="s">
        <v>35</v>
      </c>
    </row>
    <row r="970" spans="1:160" x14ac:dyDescent="0.3">
      <c r="A970" t="str">
        <f>VLOOKUP(B970,Table2[],3,FALSE)</f>
        <v>Digital</v>
      </c>
      <c r="B970" t="str">
        <f>IF(OR(ISNUMBER(FIND("QVC",Z970)),ISNUMBER(FIND("QVC",AL970))),"QVC",IF(OR(ISNUMBER(FIND("NCO",H970)),ISNUMBER(FIND("NCO",Y970))), "NCO", IF(AL970="consumer","PMD.com",VLOOKUP(LEFT(H970,2),Tables!$E$1:$F$11,2,FALSE))))</f>
        <v>PMD.com</v>
      </c>
      <c r="C970">
        <f t="shared" si="46"/>
        <v>51090030</v>
      </c>
      <c r="D970">
        <f t="shared" si="47"/>
        <v>1</v>
      </c>
      <c r="E970" t="str">
        <f t="shared" ca="1" si="45"/>
        <v>shifted orders shipped</v>
      </c>
      <c r="F970" t="s">
        <v>3539</v>
      </c>
      <c r="G970" t="s">
        <v>335</v>
      </c>
      <c r="H970" t="s">
        <v>3282</v>
      </c>
      <c r="I970" s="6">
        <v>44011.475289351853</v>
      </c>
      <c r="J970" t="s">
        <v>16</v>
      </c>
      <c r="K970" s="6">
        <v>44013.289548611108</v>
      </c>
      <c r="M970" t="s">
        <v>4767</v>
      </c>
      <c r="N970" t="s">
        <v>4768</v>
      </c>
      <c r="O970" t="s">
        <v>4769</v>
      </c>
      <c r="Q970" t="s">
        <v>2196</v>
      </c>
      <c r="R970" t="s">
        <v>362</v>
      </c>
      <c r="S970" t="s">
        <v>4770</v>
      </c>
      <c r="T970" t="s">
        <v>338</v>
      </c>
      <c r="U970" t="s">
        <v>530</v>
      </c>
      <c r="W970" t="s">
        <v>4771</v>
      </c>
      <c r="Z970" t="s">
        <v>4767</v>
      </c>
      <c r="AA970" t="s">
        <v>4768</v>
      </c>
      <c r="AB970" t="s">
        <v>4769</v>
      </c>
      <c r="AD970" t="s">
        <v>2196</v>
      </c>
      <c r="AE970" t="s">
        <v>362</v>
      </c>
      <c r="AF970" t="s">
        <v>4770</v>
      </c>
      <c r="AG970" t="s">
        <v>338</v>
      </c>
      <c r="AH970" t="s">
        <v>530</v>
      </c>
      <c r="AJ970" t="s">
        <v>4771</v>
      </c>
      <c r="AL970" t="s">
        <v>339</v>
      </c>
      <c r="AM970">
        <v>1</v>
      </c>
      <c r="AN970">
        <v>1</v>
      </c>
      <c r="AO970">
        <v>6688</v>
      </c>
      <c r="AQ970">
        <v>125960</v>
      </c>
      <c r="AR970">
        <v>51090030</v>
      </c>
      <c r="AS970" t="s">
        <v>3043</v>
      </c>
      <c r="AT970" t="s">
        <v>628</v>
      </c>
      <c r="AW970" t="s">
        <v>343</v>
      </c>
      <c r="BY970" t="s">
        <v>342</v>
      </c>
      <c r="BZ970" t="b">
        <v>0</v>
      </c>
      <c r="EQ970">
        <v>243047</v>
      </c>
      <c r="ER970" t="s">
        <v>3283</v>
      </c>
      <c r="EV970">
        <v>17285828</v>
      </c>
      <c r="EW970">
        <v>928</v>
      </c>
      <c r="EX970">
        <v>220383</v>
      </c>
      <c r="EY970" t="s">
        <v>4772</v>
      </c>
      <c r="EZ970">
        <v>1</v>
      </c>
      <c r="FC970">
        <v>95384</v>
      </c>
      <c r="FD970" t="s">
        <v>3530</v>
      </c>
    </row>
    <row r="971" spans="1:160" x14ac:dyDescent="0.3">
      <c r="A971" t="str">
        <f>VLOOKUP(B971,Table2[],3,FALSE)</f>
        <v>Digital</v>
      </c>
      <c r="B971" t="str">
        <f>IF(OR(ISNUMBER(FIND("QVC",Z971)),ISNUMBER(FIND("QVC",AL971))),"QVC",IF(OR(ISNUMBER(FIND("NCO",H971)),ISNUMBER(FIND("NCO",Y971))), "NCO", IF(AL971="consumer","PMD.com",VLOOKUP(LEFT(H971,2),Tables!$E$1:$F$11,2,FALSE))))</f>
        <v>PMD.com</v>
      </c>
      <c r="C971">
        <f t="shared" si="46"/>
        <v>53920001</v>
      </c>
      <c r="D971">
        <f t="shared" si="47"/>
        <v>1</v>
      </c>
      <c r="E971" t="str">
        <f t="shared" ca="1" si="45"/>
        <v>shifted orders shipped</v>
      </c>
      <c r="F971" t="s">
        <v>3539</v>
      </c>
      <c r="G971" t="s">
        <v>335</v>
      </c>
      <c r="H971" t="s">
        <v>3282</v>
      </c>
      <c r="I971" s="6">
        <v>44011.475289351853</v>
      </c>
      <c r="J971" t="s">
        <v>16</v>
      </c>
      <c r="K971" s="6">
        <v>44013.289548611108</v>
      </c>
      <c r="M971" t="s">
        <v>4767</v>
      </c>
      <c r="N971" t="s">
        <v>4768</v>
      </c>
      <c r="O971" t="s">
        <v>4769</v>
      </c>
      <c r="Q971" t="s">
        <v>2196</v>
      </c>
      <c r="R971" t="s">
        <v>362</v>
      </c>
      <c r="S971" t="s">
        <v>4770</v>
      </c>
      <c r="T971" t="s">
        <v>338</v>
      </c>
      <c r="U971" t="s">
        <v>530</v>
      </c>
      <c r="W971" t="s">
        <v>4771</v>
      </c>
      <c r="Z971" t="s">
        <v>4767</v>
      </c>
      <c r="AA971" t="s">
        <v>4768</v>
      </c>
      <c r="AB971" t="s">
        <v>4769</v>
      </c>
      <c r="AD971" t="s">
        <v>2196</v>
      </c>
      <c r="AE971" t="s">
        <v>362</v>
      </c>
      <c r="AF971" t="s">
        <v>4770</v>
      </c>
      <c r="AG971" t="s">
        <v>338</v>
      </c>
      <c r="AH971" t="s">
        <v>530</v>
      </c>
      <c r="AJ971" t="s">
        <v>4771</v>
      </c>
      <c r="AL971" t="s">
        <v>339</v>
      </c>
      <c r="AM971">
        <v>1</v>
      </c>
      <c r="AN971">
        <v>1</v>
      </c>
      <c r="AO971">
        <v>14899</v>
      </c>
      <c r="AQ971">
        <v>124468</v>
      </c>
      <c r="AR971">
        <v>53920001</v>
      </c>
      <c r="AS971">
        <v>9000000</v>
      </c>
      <c r="AT971" t="s">
        <v>40</v>
      </c>
      <c r="AW971" t="s">
        <v>343</v>
      </c>
      <c r="BY971" t="s">
        <v>342</v>
      </c>
      <c r="EQ971">
        <v>243396</v>
      </c>
      <c r="ER971" t="s">
        <v>3283</v>
      </c>
      <c r="EV971">
        <v>17285828</v>
      </c>
      <c r="EW971">
        <v>928</v>
      </c>
      <c r="EX971">
        <v>220383</v>
      </c>
      <c r="EY971" t="s">
        <v>4772</v>
      </c>
      <c r="EZ971">
        <v>1</v>
      </c>
      <c r="FC971">
        <v>95384</v>
      </c>
      <c r="FD971" t="s">
        <v>3530</v>
      </c>
    </row>
    <row r="972" spans="1:160" x14ac:dyDescent="0.3">
      <c r="A972" t="str">
        <f>VLOOKUP(B972,Table2[],3,FALSE)</f>
        <v>Digital</v>
      </c>
      <c r="B972" t="str">
        <f>IF(OR(ISNUMBER(FIND("QVC",Z972)),ISNUMBER(FIND("QVC",AL972))),"QVC",IF(OR(ISNUMBER(FIND("NCO",H972)),ISNUMBER(FIND("NCO",Y972))), "NCO", IF(AL972="consumer","PMD.com",VLOOKUP(LEFT(H972,2),Tables!$E$1:$F$11,2,FALSE))))</f>
        <v>PMD.com</v>
      </c>
      <c r="C972">
        <f t="shared" si="46"/>
        <v>5354</v>
      </c>
      <c r="D972">
        <f t="shared" si="47"/>
        <v>1</v>
      </c>
      <c r="E972" t="str">
        <f t="shared" ca="1" si="45"/>
        <v>shifted orders shipped</v>
      </c>
      <c r="F972" t="s">
        <v>3539</v>
      </c>
      <c r="G972" t="s">
        <v>335</v>
      </c>
      <c r="H972" t="s">
        <v>3282</v>
      </c>
      <c r="I972" s="6">
        <v>44011.475289351853</v>
      </c>
      <c r="J972" t="s">
        <v>16</v>
      </c>
      <c r="K972" s="6">
        <v>44013.289548611108</v>
      </c>
      <c r="M972" t="s">
        <v>4767</v>
      </c>
      <c r="N972" t="s">
        <v>4768</v>
      </c>
      <c r="O972" t="s">
        <v>4769</v>
      </c>
      <c r="Q972" t="s">
        <v>2196</v>
      </c>
      <c r="R972" t="s">
        <v>362</v>
      </c>
      <c r="S972" t="s">
        <v>4770</v>
      </c>
      <c r="T972" t="s">
        <v>338</v>
      </c>
      <c r="U972" t="s">
        <v>530</v>
      </c>
      <c r="W972" t="s">
        <v>4771</v>
      </c>
      <c r="Z972" t="s">
        <v>4767</v>
      </c>
      <c r="AA972" t="s">
        <v>4768</v>
      </c>
      <c r="AB972" t="s">
        <v>4769</v>
      </c>
      <c r="AD972" t="s">
        <v>2196</v>
      </c>
      <c r="AE972" t="s">
        <v>362</v>
      </c>
      <c r="AF972" t="s">
        <v>4770</v>
      </c>
      <c r="AG972" t="s">
        <v>338</v>
      </c>
      <c r="AH972" t="s">
        <v>530</v>
      </c>
      <c r="AJ972" t="s">
        <v>4771</v>
      </c>
      <c r="AL972" t="s">
        <v>339</v>
      </c>
      <c r="AM972">
        <v>1</v>
      </c>
      <c r="AN972">
        <v>1</v>
      </c>
      <c r="AO972">
        <v>5214</v>
      </c>
      <c r="AQ972">
        <v>124518</v>
      </c>
      <c r="AR972">
        <v>5354</v>
      </c>
      <c r="AS972" t="s">
        <v>1753</v>
      </c>
      <c r="AT972" t="s">
        <v>103</v>
      </c>
      <c r="AW972" t="s">
        <v>340</v>
      </c>
      <c r="AX972" t="s">
        <v>340</v>
      </c>
      <c r="AY972" t="s">
        <v>351</v>
      </c>
      <c r="AZ972" t="s">
        <v>415</v>
      </c>
      <c r="BY972" t="s">
        <v>342</v>
      </c>
      <c r="EQ972">
        <v>249176</v>
      </c>
      <c r="ER972" t="s">
        <v>3283</v>
      </c>
      <c r="EV972">
        <v>17285828</v>
      </c>
      <c r="EW972">
        <v>928</v>
      </c>
      <c r="EX972">
        <v>220383</v>
      </c>
      <c r="EY972" t="s">
        <v>4772</v>
      </c>
      <c r="EZ972">
        <v>1</v>
      </c>
      <c r="FC972">
        <v>5354</v>
      </c>
      <c r="FD972" t="s">
        <v>103</v>
      </c>
    </row>
    <row r="973" spans="1:160" x14ac:dyDescent="0.3">
      <c r="A973" t="str">
        <f>VLOOKUP(B973,Table2[],3,FALSE)</f>
        <v>Digital</v>
      </c>
      <c r="B973" t="str">
        <f>IF(OR(ISNUMBER(FIND("QVC",Z973)),ISNUMBER(FIND("QVC",AL973))),"QVC",IF(OR(ISNUMBER(FIND("NCO",H973)),ISNUMBER(FIND("NCO",Y973))), "NCO", IF(AL973="consumer","PMD.com",VLOOKUP(LEFT(H973,2),Tables!$E$1:$F$11,2,FALSE))))</f>
        <v>PMD.com</v>
      </c>
      <c r="C973">
        <f t="shared" si="46"/>
        <v>52430001</v>
      </c>
      <c r="D973">
        <f t="shared" si="47"/>
        <v>1</v>
      </c>
      <c r="E973" t="str">
        <f t="shared" ca="1" si="45"/>
        <v>shifted orders shipped</v>
      </c>
      <c r="F973" t="s">
        <v>3539</v>
      </c>
      <c r="G973" t="s">
        <v>335</v>
      </c>
      <c r="H973" t="s">
        <v>3282</v>
      </c>
      <c r="I973" s="6">
        <v>44011.475289351853</v>
      </c>
      <c r="J973" t="s">
        <v>16</v>
      </c>
      <c r="K973" s="6">
        <v>44013.289548611108</v>
      </c>
      <c r="M973" t="s">
        <v>4767</v>
      </c>
      <c r="N973" t="s">
        <v>4768</v>
      </c>
      <c r="O973" t="s">
        <v>4769</v>
      </c>
      <c r="Q973" t="s">
        <v>2196</v>
      </c>
      <c r="R973" t="s">
        <v>362</v>
      </c>
      <c r="S973" t="s">
        <v>4770</v>
      </c>
      <c r="T973" t="s">
        <v>338</v>
      </c>
      <c r="U973" t="s">
        <v>530</v>
      </c>
      <c r="W973" t="s">
        <v>4771</v>
      </c>
      <c r="Z973" t="s">
        <v>4767</v>
      </c>
      <c r="AA973" t="s">
        <v>4768</v>
      </c>
      <c r="AB973" t="s">
        <v>4769</v>
      </c>
      <c r="AD973" t="s">
        <v>2196</v>
      </c>
      <c r="AE973" t="s">
        <v>362</v>
      </c>
      <c r="AF973" t="s">
        <v>4770</v>
      </c>
      <c r="AG973" t="s">
        <v>338</v>
      </c>
      <c r="AH973" t="s">
        <v>530</v>
      </c>
      <c r="AJ973" t="s">
        <v>4771</v>
      </c>
      <c r="AL973" t="s">
        <v>339</v>
      </c>
      <c r="AM973">
        <v>1</v>
      </c>
      <c r="AN973">
        <v>1</v>
      </c>
      <c r="AO973">
        <v>12063</v>
      </c>
      <c r="AQ973">
        <v>127155</v>
      </c>
      <c r="AR973">
        <v>52430001</v>
      </c>
      <c r="AS973" t="s">
        <v>927</v>
      </c>
      <c r="AT973" t="s">
        <v>75</v>
      </c>
      <c r="AW973" t="s">
        <v>340</v>
      </c>
      <c r="AX973" t="s">
        <v>340</v>
      </c>
      <c r="AY973" t="s">
        <v>357</v>
      </c>
      <c r="AZ973" t="s">
        <v>363</v>
      </c>
      <c r="BY973" t="s">
        <v>342</v>
      </c>
      <c r="EQ973">
        <v>249990</v>
      </c>
      <c r="ER973" t="s">
        <v>3283</v>
      </c>
      <c r="EV973">
        <v>17285828</v>
      </c>
      <c r="EW973">
        <v>928</v>
      </c>
      <c r="EX973">
        <v>220383</v>
      </c>
      <c r="EY973" t="s">
        <v>4772</v>
      </c>
      <c r="EZ973">
        <v>1</v>
      </c>
      <c r="FC973">
        <v>95384</v>
      </c>
      <c r="FD973" t="s">
        <v>3530</v>
      </c>
    </row>
    <row r="974" spans="1:160" x14ac:dyDescent="0.3">
      <c r="A974" t="str">
        <f>VLOOKUP(B974,Table2[],3,FALSE)</f>
        <v>Digital</v>
      </c>
      <c r="B974" t="str">
        <f>IF(OR(ISNUMBER(FIND("QVC",Z974)),ISNUMBER(FIND("QVC",AL974))),"QVC",IF(OR(ISNUMBER(FIND("NCO",H974)),ISNUMBER(FIND("NCO",Y974))), "NCO", IF(AL974="consumer","PMD.com",VLOOKUP(LEFT(H974,2),Tables!$E$1:$F$11,2,FALSE))))</f>
        <v>PMD.com</v>
      </c>
      <c r="C974">
        <f t="shared" si="46"/>
        <v>53970001</v>
      </c>
      <c r="D974">
        <f t="shared" si="47"/>
        <v>1</v>
      </c>
      <c r="E974" t="str">
        <f t="shared" ca="1" si="45"/>
        <v>shifted orders shipped</v>
      </c>
      <c r="F974" t="s">
        <v>3539</v>
      </c>
      <c r="G974" t="s">
        <v>335</v>
      </c>
      <c r="H974" t="s">
        <v>3282</v>
      </c>
      <c r="I974" s="6">
        <v>44011.475289351853</v>
      </c>
      <c r="J974" t="s">
        <v>16</v>
      </c>
      <c r="K974" s="6">
        <v>44013.289548611108</v>
      </c>
      <c r="M974" t="s">
        <v>4767</v>
      </c>
      <c r="N974" t="s">
        <v>4768</v>
      </c>
      <c r="O974" t="s">
        <v>4769</v>
      </c>
      <c r="Q974" t="s">
        <v>2196</v>
      </c>
      <c r="R974" t="s">
        <v>362</v>
      </c>
      <c r="S974" t="s">
        <v>4770</v>
      </c>
      <c r="T974" t="s">
        <v>338</v>
      </c>
      <c r="U974" t="s">
        <v>530</v>
      </c>
      <c r="W974" t="s">
        <v>4771</v>
      </c>
      <c r="Z974" t="s">
        <v>4767</v>
      </c>
      <c r="AA974" t="s">
        <v>4768</v>
      </c>
      <c r="AB974" t="s">
        <v>4769</v>
      </c>
      <c r="AD974" t="s">
        <v>2196</v>
      </c>
      <c r="AE974" t="s">
        <v>362</v>
      </c>
      <c r="AF974" t="s">
        <v>4770</v>
      </c>
      <c r="AG974" t="s">
        <v>338</v>
      </c>
      <c r="AH974" t="s">
        <v>530</v>
      </c>
      <c r="AJ974" t="s">
        <v>4771</v>
      </c>
      <c r="AL974" t="s">
        <v>339</v>
      </c>
      <c r="AM974">
        <v>1</v>
      </c>
      <c r="AN974">
        <v>1</v>
      </c>
      <c r="AO974">
        <v>392</v>
      </c>
      <c r="AQ974">
        <v>124472</v>
      </c>
      <c r="AR974">
        <v>53970001</v>
      </c>
      <c r="AS974" t="s">
        <v>577</v>
      </c>
      <c r="AT974" t="s">
        <v>41</v>
      </c>
      <c r="AW974" t="s">
        <v>343</v>
      </c>
      <c r="BY974" t="s">
        <v>342</v>
      </c>
      <c r="EQ974">
        <v>251826</v>
      </c>
      <c r="ER974" t="s">
        <v>3283</v>
      </c>
      <c r="EV974">
        <v>17285828</v>
      </c>
      <c r="EW974">
        <v>928</v>
      </c>
      <c r="EX974">
        <v>220383</v>
      </c>
      <c r="EY974" t="s">
        <v>4772</v>
      </c>
      <c r="EZ974">
        <v>1</v>
      </c>
      <c r="FC974">
        <v>53970001</v>
      </c>
      <c r="FD974" t="s">
        <v>41</v>
      </c>
    </row>
    <row r="975" spans="1:160" x14ac:dyDescent="0.3">
      <c r="A975" t="str">
        <f>VLOOKUP(B975,Table2[],3,FALSE)</f>
        <v>Digital</v>
      </c>
      <c r="B975" t="str">
        <f>IF(OR(ISNUMBER(FIND("QVC",Z975)),ISNUMBER(FIND("QVC",AL975))),"QVC",IF(OR(ISNUMBER(FIND("NCO",H975)),ISNUMBER(FIND("NCO",Y975))), "NCO", IF(AL975="consumer","PMD.com",VLOOKUP(LEFT(H975,2),Tables!$E$1:$F$11,2,FALSE))))</f>
        <v>PMD.com</v>
      </c>
      <c r="C975">
        <f t="shared" si="46"/>
        <v>53990001</v>
      </c>
      <c r="D975">
        <f t="shared" si="47"/>
        <v>1</v>
      </c>
      <c r="E975" t="str">
        <f t="shared" ca="1" si="45"/>
        <v>shifted orders shipped</v>
      </c>
      <c r="F975" t="s">
        <v>3539</v>
      </c>
      <c r="G975" t="s">
        <v>335</v>
      </c>
      <c r="H975" t="s">
        <v>3282</v>
      </c>
      <c r="I975" s="6">
        <v>44011.475289351853</v>
      </c>
      <c r="J975" t="s">
        <v>16</v>
      </c>
      <c r="K975" s="6">
        <v>44013.289548611108</v>
      </c>
      <c r="M975" t="s">
        <v>4767</v>
      </c>
      <c r="N975" t="s">
        <v>4768</v>
      </c>
      <c r="O975" t="s">
        <v>4769</v>
      </c>
      <c r="Q975" t="s">
        <v>2196</v>
      </c>
      <c r="R975" t="s">
        <v>362</v>
      </c>
      <c r="S975" t="s">
        <v>4770</v>
      </c>
      <c r="T975" t="s">
        <v>338</v>
      </c>
      <c r="U975" t="s">
        <v>530</v>
      </c>
      <c r="W975" t="s">
        <v>4771</v>
      </c>
      <c r="Z975" t="s">
        <v>4767</v>
      </c>
      <c r="AA975" t="s">
        <v>4768</v>
      </c>
      <c r="AB975" t="s">
        <v>4769</v>
      </c>
      <c r="AD975" t="s">
        <v>2196</v>
      </c>
      <c r="AE975" t="s">
        <v>362</v>
      </c>
      <c r="AF975" t="s">
        <v>4770</v>
      </c>
      <c r="AG975" t="s">
        <v>338</v>
      </c>
      <c r="AH975" t="s">
        <v>530</v>
      </c>
      <c r="AJ975" t="s">
        <v>4771</v>
      </c>
      <c r="AL975" t="s">
        <v>339</v>
      </c>
      <c r="AM975">
        <v>1</v>
      </c>
      <c r="AN975">
        <v>1</v>
      </c>
      <c r="AO975">
        <v>14448</v>
      </c>
      <c r="AQ975">
        <v>124474</v>
      </c>
      <c r="AR975">
        <v>53990001</v>
      </c>
      <c r="AS975" t="s">
        <v>1735</v>
      </c>
      <c r="AT975" t="s">
        <v>111</v>
      </c>
      <c r="AW975" t="s">
        <v>343</v>
      </c>
      <c r="BY975" t="s">
        <v>342</v>
      </c>
      <c r="EQ975">
        <v>253300</v>
      </c>
      <c r="ER975" t="s">
        <v>3283</v>
      </c>
      <c r="EV975">
        <v>17285828</v>
      </c>
      <c r="EW975">
        <v>928</v>
      </c>
      <c r="EX975">
        <v>220383</v>
      </c>
      <c r="EY975" t="s">
        <v>4772</v>
      </c>
      <c r="EZ975">
        <v>1</v>
      </c>
      <c r="FC975">
        <v>53990001</v>
      </c>
      <c r="FD975" t="s">
        <v>111</v>
      </c>
    </row>
    <row r="976" spans="1:160" x14ac:dyDescent="0.3">
      <c r="A976" t="str">
        <f>VLOOKUP(B976,Table2[],3,FALSE)</f>
        <v>Digital</v>
      </c>
      <c r="B976" t="str">
        <f>IF(OR(ISNUMBER(FIND("QVC",Z976)),ISNUMBER(FIND("QVC",AL976))),"QVC",IF(OR(ISNUMBER(FIND("NCO",H976)),ISNUMBER(FIND("NCO",Y976))), "NCO", IF(AL976="consumer","PMD.com",VLOOKUP(LEFT(H976,2),Tables!$E$1:$F$11,2,FALSE))))</f>
        <v>PMD.com</v>
      </c>
      <c r="C976">
        <f t="shared" si="46"/>
        <v>51090061</v>
      </c>
      <c r="D976">
        <f t="shared" si="47"/>
        <v>1</v>
      </c>
      <c r="E976" t="str">
        <f t="shared" ca="1" si="45"/>
        <v>shifted orders shipped</v>
      </c>
      <c r="F976" t="s">
        <v>3539</v>
      </c>
      <c r="G976" t="s">
        <v>335</v>
      </c>
      <c r="H976" t="s">
        <v>2580</v>
      </c>
      <c r="I976" s="6">
        <v>44008.60696759259</v>
      </c>
      <c r="J976" t="s">
        <v>16</v>
      </c>
      <c r="K976" s="6">
        <v>44013.289583333331</v>
      </c>
      <c r="M976" t="s">
        <v>4773</v>
      </c>
      <c r="N976" t="s">
        <v>2985</v>
      </c>
      <c r="Q976" t="s">
        <v>1351</v>
      </c>
      <c r="R976" t="s">
        <v>397</v>
      </c>
      <c r="S976">
        <v>98166</v>
      </c>
      <c r="T976" t="s">
        <v>338</v>
      </c>
      <c r="U976" t="s">
        <v>530</v>
      </c>
      <c r="W976" t="s">
        <v>4774</v>
      </c>
      <c r="Z976" t="s">
        <v>4773</v>
      </c>
      <c r="AA976" t="s">
        <v>2985</v>
      </c>
      <c r="AD976" t="s">
        <v>1351</v>
      </c>
      <c r="AE976" t="s">
        <v>397</v>
      </c>
      <c r="AF976">
        <v>98166</v>
      </c>
      <c r="AG976" t="s">
        <v>338</v>
      </c>
      <c r="AH976" t="s">
        <v>530</v>
      </c>
      <c r="AJ976" t="s">
        <v>4774</v>
      </c>
      <c r="AL976" t="s">
        <v>339</v>
      </c>
      <c r="AM976">
        <v>1</v>
      </c>
      <c r="AN976">
        <v>1</v>
      </c>
      <c r="AO976">
        <v>8078</v>
      </c>
      <c r="AQ976">
        <v>124010</v>
      </c>
      <c r="AR976">
        <v>51090061</v>
      </c>
      <c r="AS976" t="s">
        <v>2383</v>
      </c>
      <c r="AT976" t="s">
        <v>122</v>
      </c>
      <c r="AW976" t="s">
        <v>340</v>
      </c>
      <c r="AX976" t="s">
        <v>340</v>
      </c>
      <c r="AY976" t="s">
        <v>357</v>
      </c>
      <c r="AZ976" t="s">
        <v>363</v>
      </c>
      <c r="BY976" t="s">
        <v>342</v>
      </c>
      <c r="EQ976">
        <v>252776</v>
      </c>
      <c r="ER976" t="s">
        <v>2581</v>
      </c>
      <c r="EV976">
        <v>17284585</v>
      </c>
      <c r="EW976">
        <v>928</v>
      </c>
      <c r="EX976">
        <v>219064</v>
      </c>
      <c r="EY976" t="s">
        <v>4775</v>
      </c>
      <c r="EZ976">
        <v>1</v>
      </c>
      <c r="FC976">
        <v>51090061</v>
      </c>
      <c r="FD976" t="s">
        <v>122</v>
      </c>
    </row>
    <row r="977" spans="1:160" x14ac:dyDescent="0.3">
      <c r="A977" t="str">
        <f>VLOOKUP(B977,Table2[],3,FALSE)</f>
        <v>Digital</v>
      </c>
      <c r="B977" t="str">
        <f>IF(OR(ISNUMBER(FIND("QVC",Z977)),ISNUMBER(FIND("QVC",AL977))),"QVC",IF(OR(ISNUMBER(FIND("NCO",H977)),ISNUMBER(FIND("NCO",Y977))), "NCO", IF(AL977="consumer","PMD.com",VLOOKUP(LEFT(H977,2),Tables!$E$1:$F$11,2,FALSE))))</f>
        <v>PMD.com</v>
      </c>
      <c r="C977">
        <f t="shared" si="46"/>
        <v>52430001</v>
      </c>
      <c r="D977">
        <f t="shared" si="47"/>
        <v>1</v>
      </c>
      <c r="E977" t="str">
        <f t="shared" ca="1" si="45"/>
        <v>shifted orders shipped</v>
      </c>
      <c r="F977" t="s">
        <v>3539</v>
      </c>
      <c r="G977" t="s">
        <v>335</v>
      </c>
      <c r="H977" t="s">
        <v>2580</v>
      </c>
      <c r="I977" s="6">
        <v>44008.60696759259</v>
      </c>
      <c r="J977" t="s">
        <v>16</v>
      </c>
      <c r="K977" s="6">
        <v>44013.289583333331</v>
      </c>
      <c r="M977" t="s">
        <v>4773</v>
      </c>
      <c r="N977" t="s">
        <v>2985</v>
      </c>
      <c r="Q977" t="s">
        <v>1351</v>
      </c>
      <c r="R977" t="s">
        <v>397</v>
      </c>
      <c r="S977">
        <v>98166</v>
      </c>
      <c r="T977" t="s">
        <v>338</v>
      </c>
      <c r="U977" t="s">
        <v>530</v>
      </c>
      <c r="W977" t="s">
        <v>4774</v>
      </c>
      <c r="Z977" t="s">
        <v>4773</v>
      </c>
      <c r="AA977" t="s">
        <v>2985</v>
      </c>
      <c r="AD977" t="s">
        <v>1351</v>
      </c>
      <c r="AE977" t="s">
        <v>397</v>
      </c>
      <c r="AF977">
        <v>98166</v>
      </c>
      <c r="AG977" t="s">
        <v>338</v>
      </c>
      <c r="AH977" t="s">
        <v>530</v>
      </c>
      <c r="AJ977" t="s">
        <v>4774</v>
      </c>
      <c r="AL977" t="s">
        <v>339</v>
      </c>
      <c r="AM977">
        <v>1</v>
      </c>
      <c r="AN977">
        <v>1</v>
      </c>
      <c r="AO977">
        <v>12063</v>
      </c>
      <c r="AQ977">
        <v>127155</v>
      </c>
      <c r="AR977">
        <v>52430001</v>
      </c>
      <c r="AS977" t="s">
        <v>927</v>
      </c>
      <c r="AT977" t="s">
        <v>75</v>
      </c>
      <c r="AW977" t="s">
        <v>340</v>
      </c>
      <c r="AX977" t="s">
        <v>340</v>
      </c>
      <c r="AY977" t="s">
        <v>357</v>
      </c>
      <c r="AZ977" t="s">
        <v>363</v>
      </c>
      <c r="BY977" t="s">
        <v>342</v>
      </c>
      <c r="EQ977">
        <v>249990</v>
      </c>
      <c r="ER977" t="s">
        <v>2581</v>
      </c>
      <c r="EV977">
        <v>17284585</v>
      </c>
      <c r="EW977">
        <v>928</v>
      </c>
      <c r="EX977">
        <v>219064</v>
      </c>
      <c r="EY977" t="s">
        <v>4775</v>
      </c>
      <c r="EZ977">
        <v>1</v>
      </c>
      <c r="FC977">
        <v>52430001</v>
      </c>
      <c r="FD977" t="s">
        <v>75</v>
      </c>
    </row>
    <row r="978" spans="1:160" x14ac:dyDescent="0.3">
      <c r="A978" t="str">
        <f>VLOOKUP(B978,Table2[],3,FALSE)</f>
        <v>Digital</v>
      </c>
      <c r="B978" t="str">
        <f>IF(OR(ISNUMBER(FIND("QVC",Z978)),ISNUMBER(FIND("QVC",AL978))),"QVC",IF(OR(ISNUMBER(FIND("NCO",H978)),ISNUMBER(FIND("NCO",Y978))), "NCO", IF(AL978="consumer","PMD.com",VLOOKUP(LEFT(H978,2),Tables!$E$1:$F$11,2,FALSE))))</f>
        <v>PMD.com</v>
      </c>
      <c r="C978">
        <f t="shared" si="46"/>
        <v>52480001</v>
      </c>
      <c r="D978">
        <f t="shared" si="47"/>
        <v>1</v>
      </c>
      <c r="E978" t="str">
        <f t="shared" ca="1" si="45"/>
        <v>shifted orders shipped</v>
      </c>
      <c r="F978" t="s">
        <v>3539</v>
      </c>
      <c r="G978" t="s">
        <v>335</v>
      </c>
      <c r="H978" t="s">
        <v>2580</v>
      </c>
      <c r="I978" s="6">
        <v>44008.60696759259</v>
      </c>
      <c r="J978" t="s">
        <v>16</v>
      </c>
      <c r="K978" s="6">
        <v>44013.289583333331</v>
      </c>
      <c r="M978" t="s">
        <v>4773</v>
      </c>
      <c r="N978" t="s">
        <v>2985</v>
      </c>
      <c r="Q978" t="s">
        <v>1351</v>
      </c>
      <c r="R978" t="s">
        <v>397</v>
      </c>
      <c r="S978">
        <v>98166</v>
      </c>
      <c r="T978" t="s">
        <v>338</v>
      </c>
      <c r="U978" t="s">
        <v>530</v>
      </c>
      <c r="W978" t="s">
        <v>4774</v>
      </c>
      <c r="Z978" t="s">
        <v>4773</v>
      </c>
      <c r="AA978" t="s">
        <v>2985</v>
      </c>
      <c r="AD978" t="s">
        <v>1351</v>
      </c>
      <c r="AE978" t="s">
        <v>397</v>
      </c>
      <c r="AF978">
        <v>98166</v>
      </c>
      <c r="AG978" t="s">
        <v>338</v>
      </c>
      <c r="AH978" t="s">
        <v>530</v>
      </c>
      <c r="AJ978" t="s">
        <v>4774</v>
      </c>
      <c r="AL978" t="s">
        <v>339</v>
      </c>
      <c r="AM978">
        <v>1</v>
      </c>
      <c r="AN978">
        <v>1</v>
      </c>
      <c r="AO978">
        <v>15799</v>
      </c>
      <c r="AQ978">
        <v>127159</v>
      </c>
      <c r="AR978">
        <v>52480001</v>
      </c>
      <c r="AS978" t="s">
        <v>125</v>
      </c>
      <c r="AT978" t="s">
        <v>126</v>
      </c>
      <c r="AW978" t="s">
        <v>343</v>
      </c>
      <c r="BY978" t="s">
        <v>342</v>
      </c>
      <c r="EQ978">
        <v>250262</v>
      </c>
      <c r="ER978" t="s">
        <v>2581</v>
      </c>
      <c r="EV978">
        <v>17284585</v>
      </c>
      <c r="EW978">
        <v>928</v>
      </c>
      <c r="EX978">
        <v>219064</v>
      </c>
      <c r="EY978" t="s">
        <v>4775</v>
      </c>
      <c r="EZ978">
        <v>1</v>
      </c>
      <c r="FC978">
        <v>52480001</v>
      </c>
      <c r="FD978" t="s">
        <v>126</v>
      </c>
    </row>
    <row r="979" spans="1:160" x14ac:dyDescent="0.3">
      <c r="A979" t="str">
        <f>VLOOKUP(B979,Table2[],3,FALSE)</f>
        <v>Digital</v>
      </c>
      <c r="B979" t="str">
        <f>IF(OR(ISNUMBER(FIND("QVC",Z979)),ISNUMBER(FIND("QVC",AL979))),"QVC",IF(OR(ISNUMBER(FIND("NCO",H979)),ISNUMBER(FIND("NCO",Y979))), "NCO", IF(AL979="consumer","PMD.com",VLOOKUP(LEFT(H979,2),Tables!$E$1:$F$11,2,FALSE))))</f>
        <v>PMD.com</v>
      </c>
      <c r="C979">
        <f t="shared" si="46"/>
        <v>53200001</v>
      </c>
      <c r="D979">
        <f t="shared" si="47"/>
        <v>1</v>
      </c>
      <c r="E979" t="str">
        <f t="shared" ca="1" si="45"/>
        <v>shifted orders shipped</v>
      </c>
      <c r="F979" t="s">
        <v>3539</v>
      </c>
      <c r="G979" t="s">
        <v>335</v>
      </c>
      <c r="H979" t="s">
        <v>2580</v>
      </c>
      <c r="I979" s="6">
        <v>44008.60696759259</v>
      </c>
      <c r="J979" t="s">
        <v>16</v>
      </c>
      <c r="K979" s="6">
        <v>44013.289583333331</v>
      </c>
      <c r="M979" t="s">
        <v>4773</v>
      </c>
      <c r="N979" t="s">
        <v>2985</v>
      </c>
      <c r="Q979" t="s">
        <v>1351</v>
      </c>
      <c r="R979" t="s">
        <v>397</v>
      </c>
      <c r="S979">
        <v>98166</v>
      </c>
      <c r="T979" t="s">
        <v>338</v>
      </c>
      <c r="U979" t="s">
        <v>530</v>
      </c>
      <c r="W979" t="s">
        <v>4774</v>
      </c>
      <c r="Z979" t="s">
        <v>4773</v>
      </c>
      <c r="AA979" t="s">
        <v>2985</v>
      </c>
      <c r="AD979" t="s">
        <v>1351</v>
      </c>
      <c r="AE979" t="s">
        <v>397</v>
      </c>
      <c r="AF979">
        <v>98166</v>
      </c>
      <c r="AG979" t="s">
        <v>338</v>
      </c>
      <c r="AH979" t="s">
        <v>530</v>
      </c>
      <c r="AJ979" t="s">
        <v>4774</v>
      </c>
      <c r="AL979" t="s">
        <v>339</v>
      </c>
      <c r="AM979">
        <v>1</v>
      </c>
      <c r="AN979">
        <v>1</v>
      </c>
      <c r="AO979">
        <v>15189</v>
      </c>
      <c r="AQ979">
        <v>123906</v>
      </c>
      <c r="AR979">
        <v>53200001</v>
      </c>
      <c r="AS979" t="s">
        <v>973</v>
      </c>
      <c r="AT979" t="s">
        <v>50</v>
      </c>
      <c r="AW979" t="s">
        <v>340</v>
      </c>
      <c r="AX979" t="s">
        <v>340</v>
      </c>
      <c r="AY979" t="s">
        <v>357</v>
      </c>
      <c r="AZ979" t="s">
        <v>363</v>
      </c>
      <c r="BY979" t="s">
        <v>342</v>
      </c>
      <c r="EQ979">
        <v>252156</v>
      </c>
      <c r="ER979" t="s">
        <v>2581</v>
      </c>
      <c r="EV979">
        <v>17284585</v>
      </c>
      <c r="EW979">
        <v>928</v>
      </c>
      <c r="EX979">
        <v>219064</v>
      </c>
      <c r="EY979" t="s">
        <v>4775</v>
      </c>
      <c r="EZ979">
        <v>1</v>
      </c>
      <c r="FC979">
        <v>53200001</v>
      </c>
      <c r="FD979" t="s">
        <v>50</v>
      </c>
    </row>
    <row r="980" spans="1:160" x14ac:dyDescent="0.3">
      <c r="A980" t="str">
        <f>VLOOKUP(B980,Table2[],3,FALSE)</f>
        <v>Digital</v>
      </c>
      <c r="B980" t="str">
        <f>IF(OR(ISNUMBER(FIND("QVC",Z980)),ISNUMBER(FIND("QVC",AL980))),"QVC",IF(OR(ISNUMBER(FIND("NCO",H980)),ISNUMBER(FIND("NCO",Y980))), "NCO", IF(AL980="consumer","PMD.com",VLOOKUP(LEFT(H980,2),Tables!$E$1:$F$11,2,FALSE))))</f>
        <v>PMD.com</v>
      </c>
      <c r="C980" t="str">
        <f t="shared" si="46"/>
        <v>53500001A</v>
      </c>
      <c r="D980">
        <f t="shared" si="47"/>
        <v>2</v>
      </c>
      <c r="E980" t="str">
        <f t="shared" ca="1" si="45"/>
        <v>shifted orders shipped</v>
      </c>
      <c r="F980" t="s">
        <v>3539</v>
      </c>
      <c r="G980" t="s">
        <v>335</v>
      </c>
      <c r="H980" t="s">
        <v>3268</v>
      </c>
      <c r="I980" s="6">
        <v>44011.471064814818</v>
      </c>
      <c r="J980" t="s">
        <v>16</v>
      </c>
      <c r="K980" s="6">
        <v>44013.289675925924</v>
      </c>
      <c r="M980" t="s">
        <v>4776</v>
      </c>
      <c r="N980" t="s">
        <v>4777</v>
      </c>
      <c r="O980" t="s">
        <v>4778</v>
      </c>
      <c r="Q980" t="s">
        <v>636</v>
      </c>
      <c r="R980" t="s">
        <v>359</v>
      </c>
      <c r="S980">
        <v>34249</v>
      </c>
      <c r="T980" t="s">
        <v>338</v>
      </c>
      <c r="U980" t="s">
        <v>530</v>
      </c>
      <c r="W980" t="s">
        <v>4779</v>
      </c>
      <c r="Z980" t="s">
        <v>4776</v>
      </c>
      <c r="AA980" t="s">
        <v>4777</v>
      </c>
      <c r="AB980" t="s">
        <v>4778</v>
      </c>
      <c r="AD980" t="s">
        <v>636</v>
      </c>
      <c r="AE980" t="s">
        <v>359</v>
      </c>
      <c r="AF980">
        <v>34249</v>
      </c>
      <c r="AG980" t="s">
        <v>338</v>
      </c>
      <c r="AH980" t="s">
        <v>530</v>
      </c>
      <c r="AJ980" t="s">
        <v>4779</v>
      </c>
      <c r="AL980" t="s">
        <v>339</v>
      </c>
      <c r="AM980">
        <v>2</v>
      </c>
      <c r="AN980">
        <v>2</v>
      </c>
      <c r="AO980">
        <v>1690</v>
      </c>
      <c r="AQ980">
        <v>125277</v>
      </c>
      <c r="AR980" t="s">
        <v>1242</v>
      </c>
      <c r="AS980" t="s">
        <v>1243</v>
      </c>
      <c r="AT980" t="s">
        <v>1244</v>
      </c>
      <c r="AW980" t="s">
        <v>349</v>
      </c>
      <c r="AX980" t="s">
        <v>553</v>
      </c>
      <c r="AY980" t="s">
        <v>345</v>
      </c>
      <c r="AZ980">
        <v>0</v>
      </c>
      <c r="EQ980">
        <v>251914</v>
      </c>
      <c r="ER980" t="s">
        <v>3269</v>
      </c>
      <c r="EV980">
        <v>17285821</v>
      </c>
      <c r="EW980">
        <v>928</v>
      </c>
      <c r="EX980">
        <v>220376</v>
      </c>
      <c r="EY980" t="s">
        <v>4780</v>
      </c>
      <c r="EZ980">
        <v>1</v>
      </c>
      <c r="FC980" t="s">
        <v>1242</v>
      </c>
      <c r="FD980" t="s">
        <v>1244</v>
      </c>
    </row>
    <row r="981" spans="1:160" x14ac:dyDescent="0.3">
      <c r="A981" t="str">
        <f>VLOOKUP(B981,Table2[],3,FALSE)</f>
        <v>Digital</v>
      </c>
      <c r="B981" t="str">
        <f>IF(OR(ISNUMBER(FIND("QVC",Z981)),ISNUMBER(FIND("QVC",AL981))),"QVC",IF(OR(ISNUMBER(FIND("NCO",H981)),ISNUMBER(FIND("NCO",Y981))), "NCO", IF(AL981="consumer","PMD.com",VLOOKUP(LEFT(H981,2),Tables!$E$1:$F$11,2,FALSE))))</f>
        <v>PMD.com</v>
      </c>
      <c r="C981">
        <f t="shared" si="46"/>
        <v>55090001</v>
      </c>
      <c r="D981">
        <f t="shared" si="47"/>
        <v>1</v>
      </c>
      <c r="E981" t="str">
        <f t="shared" ca="1" si="45"/>
        <v>shifted orders shipped</v>
      </c>
      <c r="F981" t="s">
        <v>3539</v>
      </c>
      <c r="G981" t="s">
        <v>335</v>
      </c>
      <c r="H981" t="s">
        <v>3414</v>
      </c>
      <c r="I981" s="6">
        <v>44011.553391203706</v>
      </c>
      <c r="J981" t="s">
        <v>16</v>
      </c>
      <c r="K981" s="6">
        <v>44013.289895833332</v>
      </c>
      <c r="M981" t="s">
        <v>4781</v>
      </c>
      <c r="N981" t="s">
        <v>4782</v>
      </c>
      <c r="Q981" t="s">
        <v>713</v>
      </c>
      <c r="R981" t="s">
        <v>365</v>
      </c>
      <c r="S981" t="s">
        <v>4783</v>
      </c>
      <c r="T981" t="s">
        <v>338</v>
      </c>
      <c r="U981" t="s">
        <v>530</v>
      </c>
      <c r="W981" t="s">
        <v>4784</v>
      </c>
      <c r="Z981" t="s">
        <v>4781</v>
      </c>
      <c r="AA981" t="s">
        <v>4782</v>
      </c>
      <c r="AD981" t="s">
        <v>713</v>
      </c>
      <c r="AE981" t="s">
        <v>365</v>
      </c>
      <c r="AF981" t="s">
        <v>4783</v>
      </c>
      <c r="AG981" t="s">
        <v>338</v>
      </c>
      <c r="AH981" t="s">
        <v>530</v>
      </c>
      <c r="AJ981" t="s">
        <v>4784</v>
      </c>
      <c r="AL981" t="s">
        <v>339</v>
      </c>
      <c r="AM981">
        <v>1</v>
      </c>
      <c r="AN981">
        <v>1</v>
      </c>
      <c r="AO981">
        <v>5013</v>
      </c>
      <c r="AQ981">
        <v>124478</v>
      </c>
      <c r="AR981">
        <v>55090001</v>
      </c>
      <c r="AS981" t="s">
        <v>995</v>
      </c>
      <c r="AT981" t="s">
        <v>165</v>
      </c>
      <c r="AW981" t="s">
        <v>340</v>
      </c>
      <c r="AX981" t="s">
        <v>340</v>
      </c>
      <c r="AY981" t="s">
        <v>382</v>
      </c>
      <c r="AZ981">
        <v>0</v>
      </c>
      <c r="BY981" t="s">
        <v>342</v>
      </c>
      <c r="EQ981">
        <v>251219</v>
      </c>
      <c r="ER981" t="s">
        <v>3415</v>
      </c>
      <c r="EV981">
        <v>17285895</v>
      </c>
      <c r="EW981">
        <v>928</v>
      </c>
      <c r="EX981">
        <v>220449</v>
      </c>
      <c r="EY981">
        <v>9.2748999964335493E+25</v>
      </c>
      <c r="EZ981">
        <v>1</v>
      </c>
      <c r="FC981">
        <v>55090001</v>
      </c>
      <c r="FD981" t="s">
        <v>165</v>
      </c>
    </row>
    <row r="982" spans="1:160" x14ac:dyDescent="0.3">
      <c r="A982" t="str">
        <f>VLOOKUP(B982,Table2[],3,FALSE)</f>
        <v>Digital</v>
      </c>
      <c r="B982" t="str">
        <f>IF(OR(ISNUMBER(FIND("QVC",Z982)),ISNUMBER(FIND("QVC",AL982))),"QVC",IF(OR(ISNUMBER(FIND("NCO",H982)),ISNUMBER(FIND("NCO",Y982))), "NCO", IF(AL982="consumer","PMD.com",VLOOKUP(LEFT(H982,2),Tables!$E$1:$F$11,2,FALSE))))</f>
        <v>PMD.com</v>
      </c>
      <c r="C982">
        <f t="shared" si="46"/>
        <v>53920001</v>
      </c>
      <c r="D982">
        <f t="shared" si="47"/>
        <v>1</v>
      </c>
      <c r="E982" t="str">
        <f t="shared" ca="1" si="45"/>
        <v>shifted orders shipped</v>
      </c>
      <c r="F982" t="s">
        <v>3539</v>
      </c>
      <c r="G982" t="s">
        <v>335</v>
      </c>
      <c r="H982" t="s">
        <v>3314</v>
      </c>
      <c r="I982" s="6">
        <v>44011.489629629628</v>
      </c>
      <c r="J982" t="s">
        <v>16</v>
      </c>
      <c r="K982" s="6">
        <v>44013.290069444447</v>
      </c>
      <c r="M982" t="s">
        <v>4785</v>
      </c>
      <c r="N982" t="s">
        <v>4786</v>
      </c>
      <c r="Q982" t="s">
        <v>2299</v>
      </c>
      <c r="R982" t="s">
        <v>365</v>
      </c>
      <c r="S982" t="s">
        <v>4787</v>
      </c>
      <c r="T982" t="s">
        <v>338</v>
      </c>
      <c r="U982" t="s">
        <v>530</v>
      </c>
      <c r="W982" t="s">
        <v>4788</v>
      </c>
      <c r="Z982" t="s">
        <v>4785</v>
      </c>
      <c r="AA982" t="s">
        <v>4786</v>
      </c>
      <c r="AD982" t="s">
        <v>2299</v>
      </c>
      <c r="AE982" t="s">
        <v>365</v>
      </c>
      <c r="AF982" t="s">
        <v>4787</v>
      </c>
      <c r="AG982" t="s">
        <v>338</v>
      </c>
      <c r="AH982" t="s">
        <v>530</v>
      </c>
      <c r="AJ982" t="s">
        <v>4788</v>
      </c>
      <c r="AL982" t="s">
        <v>339</v>
      </c>
      <c r="AM982">
        <v>1</v>
      </c>
      <c r="AN982">
        <v>1</v>
      </c>
      <c r="AO982">
        <v>14899</v>
      </c>
      <c r="AQ982">
        <v>124468</v>
      </c>
      <c r="AR982">
        <v>53920001</v>
      </c>
      <c r="AS982">
        <v>9000000</v>
      </c>
      <c r="AT982" t="s">
        <v>40</v>
      </c>
      <c r="AW982" t="s">
        <v>343</v>
      </c>
      <c r="BY982" t="s">
        <v>342</v>
      </c>
      <c r="EQ982">
        <v>243396</v>
      </c>
      <c r="ER982" t="s">
        <v>3315</v>
      </c>
      <c r="EV982">
        <v>17285844</v>
      </c>
      <c r="EW982">
        <v>928</v>
      </c>
      <c r="EX982">
        <v>220399</v>
      </c>
      <c r="EY982" t="s">
        <v>4789</v>
      </c>
      <c r="EZ982">
        <v>1</v>
      </c>
      <c r="FC982">
        <v>95385</v>
      </c>
      <c r="FD982" t="s">
        <v>3531</v>
      </c>
    </row>
    <row r="983" spans="1:160" x14ac:dyDescent="0.3">
      <c r="A983" t="str">
        <f>VLOOKUP(B983,Table2[],3,FALSE)</f>
        <v>Digital</v>
      </c>
      <c r="B983" t="str">
        <f>IF(OR(ISNUMBER(FIND("QVC",Z983)),ISNUMBER(FIND("QVC",AL983))),"QVC",IF(OR(ISNUMBER(FIND("NCO",H983)),ISNUMBER(FIND("NCO",Y983))), "NCO", IF(AL983="consumer","PMD.com",VLOOKUP(LEFT(H983,2),Tables!$E$1:$F$11,2,FALSE))))</f>
        <v>PMD.com</v>
      </c>
      <c r="C983">
        <f t="shared" si="46"/>
        <v>52430001</v>
      </c>
      <c r="D983">
        <f t="shared" si="47"/>
        <v>1</v>
      </c>
      <c r="E983" t="str">
        <f t="shared" ca="1" si="45"/>
        <v>shifted orders shipped</v>
      </c>
      <c r="F983" t="s">
        <v>3539</v>
      </c>
      <c r="G983" t="s">
        <v>335</v>
      </c>
      <c r="H983" t="s">
        <v>3314</v>
      </c>
      <c r="I983" s="6">
        <v>44011.489629629628</v>
      </c>
      <c r="J983" t="s">
        <v>16</v>
      </c>
      <c r="K983" s="6">
        <v>44013.290069444447</v>
      </c>
      <c r="M983" t="s">
        <v>4785</v>
      </c>
      <c r="N983" t="s">
        <v>4786</v>
      </c>
      <c r="Q983" t="s">
        <v>2299</v>
      </c>
      <c r="R983" t="s">
        <v>365</v>
      </c>
      <c r="S983" t="s">
        <v>4787</v>
      </c>
      <c r="T983" t="s">
        <v>338</v>
      </c>
      <c r="U983" t="s">
        <v>530</v>
      </c>
      <c r="W983" t="s">
        <v>4788</v>
      </c>
      <c r="Z983" t="s">
        <v>4785</v>
      </c>
      <c r="AA983" t="s">
        <v>4786</v>
      </c>
      <c r="AD983" t="s">
        <v>2299</v>
      </c>
      <c r="AE983" t="s">
        <v>365</v>
      </c>
      <c r="AF983" t="s">
        <v>4787</v>
      </c>
      <c r="AG983" t="s">
        <v>338</v>
      </c>
      <c r="AH983" t="s">
        <v>530</v>
      </c>
      <c r="AJ983" t="s">
        <v>4788</v>
      </c>
      <c r="AL983" t="s">
        <v>339</v>
      </c>
      <c r="AM983">
        <v>1</v>
      </c>
      <c r="AN983">
        <v>1</v>
      </c>
      <c r="AO983">
        <v>12063</v>
      </c>
      <c r="AQ983">
        <v>127155</v>
      </c>
      <c r="AR983">
        <v>52430001</v>
      </c>
      <c r="AS983" t="s">
        <v>927</v>
      </c>
      <c r="AT983" t="s">
        <v>75</v>
      </c>
      <c r="AW983" t="s">
        <v>340</v>
      </c>
      <c r="AX983" t="s">
        <v>340</v>
      </c>
      <c r="AY983" t="s">
        <v>357</v>
      </c>
      <c r="AZ983" t="s">
        <v>363</v>
      </c>
      <c r="BY983" t="s">
        <v>342</v>
      </c>
      <c r="EQ983">
        <v>249990</v>
      </c>
      <c r="ER983" t="s">
        <v>3315</v>
      </c>
      <c r="EV983">
        <v>17285844</v>
      </c>
      <c r="EW983">
        <v>928</v>
      </c>
      <c r="EX983">
        <v>220399</v>
      </c>
      <c r="EY983" t="s">
        <v>4789</v>
      </c>
      <c r="EZ983">
        <v>1</v>
      </c>
      <c r="FC983">
        <v>95385</v>
      </c>
      <c r="FD983" t="s">
        <v>3531</v>
      </c>
    </row>
    <row r="984" spans="1:160" x14ac:dyDescent="0.3">
      <c r="A984" t="str">
        <f>VLOOKUP(B984,Table2[],3,FALSE)</f>
        <v>Digital</v>
      </c>
      <c r="B984" t="str">
        <f>IF(OR(ISNUMBER(FIND("QVC",Z984)),ISNUMBER(FIND("QVC",AL984))),"QVC",IF(OR(ISNUMBER(FIND("NCO",H984)),ISNUMBER(FIND("NCO",Y984))), "NCO", IF(AL984="consumer","PMD.com",VLOOKUP(LEFT(H984,2),Tables!$E$1:$F$11,2,FALSE))))</f>
        <v>PMD.com</v>
      </c>
      <c r="C984">
        <f t="shared" si="46"/>
        <v>57110001</v>
      </c>
      <c r="D984">
        <f t="shared" si="47"/>
        <v>1</v>
      </c>
      <c r="E984" t="str">
        <f t="shared" ca="1" si="45"/>
        <v>shifted orders shipped</v>
      </c>
      <c r="F984" t="s">
        <v>3539</v>
      </c>
      <c r="G984" t="s">
        <v>335</v>
      </c>
      <c r="H984" t="s">
        <v>3314</v>
      </c>
      <c r="I984" s="6">
        <v>44011.489629629628</v>
      </c>
      <c r="J984" t="s">
        <v>16</v>
      </c>
      <c r="K984" s="6">
        <v>44013.290069444447</v>
      </c>
      <c r="M984" t="s">
        <v>4785</v>
      </c>
      <c r="N984" t="s">
        <v>4786</v>
      </c>
      <c r="Q984" t="s">
        <v>2299</v>
      </c>
      <c r="R984" t="s">
        <v>365</v>
      </c>
      <c r="S984" t="s">
        <v>4787</v>
      </c>
      <c r="T984" t="s">
        <v>338</v>
      </c>
      <c r="U984" t="s">
        <v>530</v>
      </c>
      <c r="W984" t="s">
        <v>4788</v>
      </c>
      <c r="Z984" t="s">
        <v>4785</v>
      </c>
      <c r="AA984" t="s">
        <v>4786</v>
      </c>
      <c r="AD984" t="s">
        <v>2299</v>
      </c>
      <c r="AE984" t="s">
        <v>365</v>
      </c>
      <c r="AF984" t="s">
        <v>4787</v>
      </c>
      <c r="AG984" t="s">
        <v>338</v>
      </c>
      <c r="AH984" t="s">
        <v>530</v>
      </c>
      <c r="AJ984" t="s">
        <v>4788</v>
      </c>
      <c r="AL984" t="s">
        <v>339</v>
      </c>
      <c r="AM984">
        <v>1</v>
      </c>
      <c r="AN984">
        <v>1</v>
      </c>
      <c r="AO984">
        <v>2258</v>
      </c>
      <c r="AQ984">
        <v>127091</v>
      </c>
      <c r="AR984">
        <v>57110001</v>
      </c>
      <c r="AT984" t="s">
        <v>1332</v>
      </c>
      <c r="AW984" t="s">
        <v>340</v>
      </c>
      <c r="AX984" t="s">
        <v>340</v>
      </c>
      <c r="AY984" t="s">
        <v>348</v>
      </c>
      <c r="AZ984" t="s">
        <v>1418</v>
      </c>
      <c r="BY984" t="s">
        <v>342</v>
      </c>
      <c r="EQ984">
        <v>248023</v>
      </c>
      <c r="ER984" t="s">
        <v>3315</v>
      </c>
      <c r="EV984">
        <v>17285844</v>
      </c>
      <c r="EW984">
        <v>928</v>
      </c>
      <c r="EX984">
        <v>220399</v>
      </c>
      <c r="EY984" t="s">
        <v>4789</v>
      </c>
      <c r="EZ984">
        <v>1</v>
      </c>
      <c r="FC984">
        <v>95383</v>
      </c>
      <c r="FD984" t="s">
        <v>1417</v>
      </c>
    </row>
    <row r="985" spans="1:160" x14ac:dyDescent="0.3">
      <c r="A985" t="str">
        <f>VLOOKUP(B985,Table2[],3,FALSE)</f>
        <v>Digital</v>
      </c>
      <c r="B985" t="str">
        <f>IF(OR(ISNUMBER(FIND("QVC",Z985)),ISNUMBER(FIND("QVC",AL985))),"QVC",IF(OR(ISNUMBER(FIND("NCO",H985)),ISNUMBER(FIND("NCO",Y985))), "NCO", IF(AL985="consumer","PMD.com",VLOOKUP(LEFT(H985,2),Tables!$E$1:$F$11,2,FALSE))))</f>
        <v>PMD.com</v>
      </c>
      <c r="C985">
        <f t="shared" si="46"/>
        <v>51070001</v>
      </c>
      <c r="D985">
        <f t="shared" si="47"/>
        <v>1</v>
      </c>
      <c r="E985" t="str">
        <f t="shared" ca="1" si="45"/>
        <v>shifted orders shipped</v>
      </c>
      <c r="F985" t="s">
        <v>3539</v>
      </c>
      <c r="G985" t="s">
        <v>335</v>
      </c>
      <c r="H985" t="s">
        <v>3314</v>
      </c>
      <c r="I985" s="6">
        <v>44011.489629629628</v>
      </c>
      <c r="J985" t="s">
        <v>16</v>
      </c>
      <c r="K985" s="6">
        <v>44013.290069444447</v>
      </c>
      <c r="M985" t="s">
        <v>4785</v>
      </c>
      <c r="N985" t="s">
        <v>4786</v>
      </c>
      <c r="Q985" t="s">
        <v>2299</v>
      </c>
      <c r="R985" t="s">
        <v>365</v>
      </c>
      <c r="S985" t="s">
        <v>4787</v>
      </c>
      <c r="T985" t="s">
        <v>338</v>
      </c>
      <c r="U985" t="s">
        <v>530</v>
      </c>
      <c r="W985" t="s">
        <v>4788</v>
      </c>
      <c r="Z985" t="s">
        <v>4785</v>
      </c>
      <c r="AA985" t="s">
        <v>4786</v>
      </c>
      <c r="AD985" t="s">
        <v>2299</v>
      </c>
      <c r="AE985" t="s">
        <v>365</v>
      </c>
      <c r="AF985" t="s">
        <v>4787</v>
      </c>
      <c r="AG985" t="s">
        <v>338</v>
      </c>
      <c r="AH985" t="s">
        <v>530</v>
      </c>
      <c r="AJ985" t="s">
        <v>4788</v>
      </c>
      <c r="AL985" t="s">
        <v>339</v>
      </c>
      <c r="AM985">
        <v>1</v>
      </c>
      <c r="AN985">
        <v>1</v>
      </c>
      <c r="AO985">
        <v>10147</v>
      </c>
      <c r="AQ985">
        <v>124429</v>
      </c>
      <c r="AR985">
        <v>51070001</v>
      </c>
      <c r="AS985" t="s">
        <v>1886</v>
      </c>
      <c r="AT985" t="s">
        <v>45</v>
      </c>
      <c r="AW985" t="s">
        <v>343</v>
      </c>
      <c r="BY985" t="s">
        <v>342</v>
      </c>
      <c r="EQ985">
        <v>251956</v>
      </c>
      <c r="ER985" t="s">
        <v>3315</v>
      </c>
      <c r="EV985">
        <v>17285844</v>
      </c>
      <c r="EW985">
        <v>928</v>
      </c>
      <c r="EX985">
        <v>220399</v>
      </c>
      <c r="EY985" t="s">
        <v>4789</v>
      </c>
      <c r="EZ985">
        <v>1</v>
      </c>
      <c r="FC985">
        <v>95391</v>
      </c>
      <c r="FD985" t="s">
        <v>3503</v>
      </c>
    </row>
    <row r="986" spans="1:160" x14ac:dyDescent="0.3">
      <c r="A986" t="str">
        <f>VLOOKUP(B986,Table2[],3,FALSE)</f>
        <v>Digital</v>
      </c>
      <c r="B986" t="str">
        <f>IF(OR(ISNUMBER(FIND("QVC",Z986)),ISNUMBER(FIND("QVC",AL986))),"QVC",IF(OR(ISNUMBER(FIND("NCO",H986)),ISNUMBER(FIND("NCO",Y986))), "NCO", IF(AL986="consumer","PMD.com",VLOOKUP(LEFT(H986,2),Tables!$E$1:$F$11,2,FALSE))))</f>
        <v>PMD.com</v>
      </c>
      <c r="C986">
        <f t="shared" si="46"/>
        <v>53900001</v>
      </c>
      <c r="D986">
        <f t="shared" si="47"/>
        <v>1</v>
      </c>
      <c r="E986" t="str">
        <f t="shared" ca="1" si="45"/>
        <v>shifted orders shipped</v>
      </c>
      <c r="F986" t="s">
        <v>3539</v>
      </c>
      <c r="G986" t="s">
        <v>335</v>
      </c>
      <c r="H986" t="s">
        <v>3314</v>
      </c>
      <c r="I986" s="6">
        <v>44011.489629629628</v>
      </c>
      <c r="J986" t="s">
        <v>16</v>
      </c>
      <c r="K986" s="6">
        <v>44013.290069444447</v>
      </c>
      <c r="M986" t="s">
        <v>4785</v>
      </c>
      <c r="N986" t="s">
        <v>4786</v>
      </c>
      <c r="Q986" t="s">
        <v>2299</v>
      </c>
      <c r="R986" t="s">
        <v>365</v>
      </c>
      <c r="S986" t="s">
        <v>4787</v>
      </c>
      <c r="T986" t="s">
        <v>338</v>
      </c>
      <c r="U986" t="s">
        <v>530</v>
      </c>
      <c r="W986" t="s">
        <v>4788</v>
      </c>
      <c r="Z986" t="s">
        <v>4785</v>
      </c>
      <c r="AA986" t="s">
        <v>4786</v>
      </c>
      <c r="AD986" t="s">
        <v>2299</v>
      </c>
      <c r="AE986" t="s">
        <v>365</v>
      </c>
      <c r="AF986" t="s">
        <v>4787</v>
      </c>
      <c r="AG986" t="s">
        <v>338</v>
      </c>
      <c r="AH986" t="s">
        <v>530</v>
      </c>
      <c r="AJ986" t="s">
        <v>4788</v>
      </c>
      <c r="AL986" t="s">
        <v>339</v>
      </c>
      <c r="AM986">
        <v>1</v>
      </c>
      <c r="AN986">
        <v>1</v>
      </c>
      <c r="AO986">
        <v>31217</v>
      </c>
      <c r="AQ986">
        <v>124466</v>
      </c>
      <c r="AR986">
        <v>53900001</v>
      </c>
      <c r="AS986" t="s">
        <v>1697</v>
      </c>
      <c r="AT986" t="s">
        <v>104</v>
      </c>
      <c r="AW986" t="s">
        <v>343</v>
      </c>
      <c r="BY986" t="s">
        <v>342</v>
      </c>
      <c r="EQ986">
        <v>247378</v>
      </c>
      <c r="ER986" t="s">
        <v>3315</v>
      </c>
      <c r="EV986">
        <v>17285844</v>
      </c>
      <c r="EW986">
        <v>928</v>
      </c>
      <c r="EX986">
        <v>220399</v>
      </c>
      <c r="EY986" t="s">
        <v>4789</v>
      </c>
      <c r="EZ986">
        <v>1</v>
      </c>
      <c r="FC986">
        <v>95383</v>
      </c>
      <c r="FD986" t="s">
        <v>1417</v>
      </c>
    </row>
    <row r="987" spans="1:160" x14ac:dyDescent="0.3">
      <c r="A987" t="str">
        <f>VLOOKUP(B987,Table2[],3,FALSE)</f>
        <v>Digital</v>
      </c>
      <c r="B987" t="str">
        <f>IF(OR(ISNUMBER(FIND("QVC",Z987)),ISNUMBER(FIND("QVC",AL987))),"QVC",IF(OR(ISNUMBER(FIND("NCO",H987)),ISNUMBER(FIND("NCO",Y987))), "NCO", IF(AL987="consumer","PMD.com",VLOOKUP(LEFT(H987,2),Tables!$E$1:$F$11,2,FALSE))))</f>
        <v>PMD.com</v>
      </c>
      <c r="C987">
        <f t="shared" si="46"/>
        <v>57090001</v>
      </c>
      <c r="D987">
        <f t="shared" si="47"/>
        <v>1</v>
      </c>
      <c r="E987" t="str">
        <f t="shared" ca="1" si="45"/>
        <v>shifted orders shipped</v>
      </c>
      <c r="F987" t="s">
        <v>3539</v>
      </c>
      <c r="G987" t="s">
        <v>335</v>
      </c>
      <c r="H987" t="s">
        <v>3314</v>
      </c>
      <c r="I987" s="6">
        <v>44011.489629629628</v>
      </c>
      <c r="J987" t="s">
        <v>16</v>
      </c>
      <c r="K987" s="6">
        <v>44013.290069444447</v>
      </c>
      <c r="M987" t="s">
        <v>4785</v>
      </c>
      <c r="N987" t="s">
        <v>4786</v>
      </c>
      <c r="Q987" t="s">
        <v>2299</v>
      </c>
      <c r="R987" t="s">
        <v>365</v>
      </c>
      <c r="S987" t="s">
        <v>4787</v>
      </c>
      <c r="T987" t="s">
        <v>338</v>
      </c>
      <c r="U987" t="s">
        <v>530</v>
      </c>
      <c r="W987" t="s">
        <v>4788</v>
      </c>
      <c r="Z987" t="s">
        <v>4785</v>
      </c>
      <c r="AA987" t="s">
        <v>4786</v>
      </c>
      <c r="AD987" t="s">
        <v>2299</v>
      </c>
      <c r="AE987" t="s">
        <v>365</v>
      </c>
      <c r="AF987" t="s">
        <v>4787</v>
      </c>
      <c r="AG987" t="s">
        <v>338</v>
      </c>
      <c r="AH987" t="s">
        <v>530</v>
      </c>
      <c r="AJ987" t="s">
        <v>4788</v>
      </c>
      <c r="AL987" t="s">
        <v>339</v>
      </c>
      <c r="AM987">
        <v>1</v>
      </c>
      <c r="AN987">
        <v>1</v>
      </c>
      <c r="AO987">
        <v>2258</v>
      </c>
      <c r="AQ987">
        <v>127089</v>
      </c>
      <c r="AR987">
        <v>57090001</v>
      </c>
      <c r="AT987" t="s">
        <v>1419</v>
      </c>
      <c r="AW987" t="s">
        <v>340</v>
      </c>
      <c r="AX987" t="s">
        <v>340</v>
      </c>
      <c r="AY987" t="s">
        <v>348</v>
      </c>
      <c r="AZ987" t="s">
        <v>1418</v>
      </c>
      <c r="BY987" t="s">
        <v>342</v>
      </c>
      <c r="EQ987">
        <v>248021</v>
      </c>
      <c r="ER987" t="s">
        <v>3315</v>
      </c>
      <c r="EV987">
        <v>17285844</v>
      </c>
      <c r="EW987">
        <v>928</v>
      </c>
      <c r="EX987">
        <v>220399</v>
      </c>
      <c r="EY987" t="s">
        <v>4789</v>
      </c>
      <c r="EZ987">
        <v>1</v>
      </c>
      <c r="FC987">
        <v>95383</v>
      </c>
      <c r="FD987" t="s">
        <v>1417</v>
      </c>
    </row>
    <row r="988" spans="1:160" x14ac:dyDescent="0.3">
      <c r="A988" t="str">
        <f>VLOOKUP(B988,Table2[],3,FALSE)</f>
        <v>Digital</v>
      </c>
      <c r="B988" t="str">
        <f>IF(OR(ISNUMBER(FIND("QVC",Z988)),ISNUMBER(FIND("QVC",AL988))),"QVC",IF(OR(ISNUMBER(FIND("NCO",H988)),ISNUMBER(FIND("NCO",Y988))), "NCO", IF(AL988="consumer","PMD.com",VLOOKUP(LEFT(H988,2),Tables!$E$1:$F$11,2,FALSE))))</f>
        <v>PMD.com</v>
      </c>
      <c r="C988">
        <f t="shared" si="46"/>
        <v>51080001</v>
      </c>
      <c r="D988">
        <f t="shared" si="47"/>
        <v>1</v>
      </c>
      <c r="E988" t="str">
        <f t="shared" ca="1" si="45"/>
        <v>shifted orders shipped</v>
      </c>
      <c r="F988" t="s">
        <v>3539</v>
      </c>
      <c r="G988" t="s">
        <v>335</v>
      </c>
      <c r="H988" t="s">
        <v>3314</v>
      </c>
      <c r="I988" s="6">
        <v>44011.489629629628</v>
      </c>
      <c r="J988" t="s">
        <v>16</v>
      </c>
      <c r="K988" s="6">
        <v>44013.290069444447</v>
      </c>
      <c r="M988" t="s">
        <v>4785</v>
      </c>
      <c r="N988" t="s">
        <v>4786</v>
      </c>
      <c r="Q988" t="s">
        <v>2299</v>
      </c>
      <c r="R988" t="s">
        <v>365</v>
      </c>
      <c r="S988" t="s">
        <v>4787</v>
      </c>
      <c r="T988" t="s">
        <v>338</v>
      </c>
      <c r="U988" t="s">
        <v>530</v>
      </c>
      <c r="W988" t="s">
        <v>4788</v>
      </c>
      <c r="Z988" t="s">
        <v>4785</v>
      </c>
      <c r="AA988" t="s">
        <v>4786</v>
      </c>
      <c r="AD988" t="s">
        <v>2299</v>
      </c>
      <c r="AE988" t="s">
        <v>365</v>
      </c>
      <c r="AF988" t="s">
        <v>4787</v>
      </c>
      <c r="AG988" t="s">
        <v>338</v>
      </c>
      <c r="AH988" t="s">
        <v>530</v>
      </c>
      <c r="AJ988" t="s">
        <v>4788</v>
      </c>
      <c r="AL988" t="s">
        <v>339</v>
      </c>
      <c r="AM988">
        <v>1</v>
      </c>
      <c r="AN988">
        <v>1</v>
      </c>
      <c r="AO988">
        <v>19656</v>
      </c>
      <c r="AQ988">
        <v>124645</v>
      </c>
      <c r="AR988">
        <v>51080001</v>
      </c>
      <c r="AS988" t="s">
        <v>988</v>
      </c>
      <c r="AT988" t="s">
        <v>57</v>
      </c>
      <c r="AW988" t="s">
        <v>343</v>
      </c>
      <c r="BY988" t="s">
        <v>342</v>
      </c>
      <c r="EQ988">
        <v>251119</v>
      </c>
      <c r="ER988" t="s">
        <v>3315</v>
      </c>
      <c r="EV988">
        <v>17285844</v>
      </c>
      <c r="EW988">
        <v>928</v>
      </c>
      <c r="EX988">
        <v>220399</v>
      </c>
      <c r="EY988" t="s">
        <v>4789</v>
      </c>
      <c r="EZ988">
        <v>1</v>
      </c>
      <c r="FC988">
        <v>95391</v>
      </c>
      <c r="FD988" t="s">
        <v>3503</v>
      </c>
    </row>
    <row r="989" spans="1:160" x14ac:dyDescent="0.3">
      <c r="A989" t="str">
        <f>VLOOKUP(B989,Table2[],3,FALSE)</f>
        <v>Digital</v>
      </c>
      <c r="B989" t="str">
        <f>IF(OR(ISNUMBER(FIND("QVC",Z989)),ISNUMBER(FIND("QVC",AL989))),"QVC",IF(OR(ISNUMBER(FIND("NCO",H989)),ISNUMBER(FIND("NCO",Y989))), "NCO", IF(AL989="consumer","PMD.com",VLOOKUP(LEFT(H989,2),Tables!$E$1:$F$11,2,FALSE))))</f>
        <v>PMD.com</v>
      </c>
      <c r="C989">
        <f t="shared" si="46"/>
        <v>51080001</v>
      </c>
      <c r="D989">
        <f t="shared" si="47"/>
        <v>1</v>
      </c>
      <c r="E989" t="str">
        <f t="shared" ca="1" si="45"/>
        <v>shifted orders shipped</v>
      </c>
      <c r="F989" t="s">
        <v>3539</v>
      </c>
      <c r="G989" t="s">
        <v>335</v>
      </c>
      <c r="H989" t="s">
        <v>3314</v>
      </c>
      <c r="I989" s="6">
        <v>44011.489629629628</v>
      </c>
      <c r="J989" t="s">
        <v>16</v>
      </c>
      <c r="K989" s="6">
        <v>44013.290069444447</v>
      </c>
      <c r="M989" t="s">
        <v>4785</v>
      </c>
      <c r="N989" t="s">
        <v>4786</v>
      </c>
      <c r="Q989" t="s">
        <v>2299</v>
      </c>
      <c r="R989" t="s">
        <v>365</v>
      </c>
      <c r="S989" t="s">
        <v>4787</v>
      </c>
      <c r="T989" t="s">
        <v>338</v>
      </c>
      <c r="U989" t="s">
        <v>530</v>
      </c>
      <c r="W989" t="s">
        <v>4788</v>
      </c>
      <c r="Z989" t="s">
        <v>4785</v>
      </c>
      <c r="AA989" t="s">
        <v>4786</v>
      </c>
      <c r="AD989" t="s">
        <v>2299</v>
      </c>
      <c r="AE989" t="s">
        <v>365</v>
      </c>
      <c r="AF989" t="s">
        <v>4787</v>
      </c>
      <c r="AG989" t="s">
        <v>338</v>
      </c>
      <c r="AH989" t="s">
        <v>530</v>
      </c>
      <c r="AJ989" t="s">
        <v>4788</v>
      </c>
      <c r="AL989" t="s">
        <v>339</v>
      </c>
      <c r="AM989">
        <v>1</v>
      </c>
      <c r="AN989">
        <v>1</v>
      </c>
      <c r="AO989">
        <v>19656</v>
      </c>
      <c r="AQ989">
        <v>124645</v>
      </c>
      <c r="AR989">
        <v>51080001</v>
      </c>
      <c r="AS989" t="s">
        <v>988</v>
      </c>
      <c r="AT989" t="s">
        <v>57</v>
      </c>
      <c r="AW989" t="s">
        <v>343</v>
      </c>
      <c r="BY989" t="s">
        <v>342</v>
      </c>
      <c r="EQ989">
        <v>251119</v>
      </c>
      <c r="ER989" t="s">
        <v>3315</v>
      </c>
      <c r="EV989">
        <v>17285844</v>
      </c>
      <c r="EW989">
        <v>928</v>
      </c>
      <c r="EX989">
        <v>220399</v>
      </c>
      <c r="EY989" t="s">
        <v>4789</v>
      </c>
      <c r="EZ989">
        <v>1</v>
      </c>
      <c r="FC989">
        <v>95220</v>
      </c>
      <c r="FD989" t="s">
        <v>645</v>
      </c>
    </row>
    <row r="990" spans="1:160" x14ac:dyDescent="0.3">
      <c r="A990" t="str">
        <f>VLOOKUP(B990,Table2[],3,FALSE)</f>
        <v>Digital</v>
      </c>
      <c r="B990" t="str">
        <f>IF(OR(ISNUMBER(FIND("QVC",Z990)),ISNUMBER(FIND("QVC",AL990))),"QVC",IF(OR(ISNUMBER(FIND("NCO",H990)),ISNUMBER(FIND("NCO",Y990))), "NCO", IF(AL990="consumer","PMD.com",VLOOKUP(LEFT(H990,2),Tables!$E$1:$F$11,2,FALSE))))</f>
        <v>PMD.com</v>
      </c>
      <c r="C990">
        <f t="shared" si="46"/>
        <v>53190001</v>
      </c>
      <c r="D990">
        <f t="shared" si="47"/>
        <v>1</v>
      </c>
      <c r="E990" t="str">
        <f t="shared" ca="1" si="45"/>
        <v>shifted orders shipped</v>
      </c>
      <c r="F990" t="s">
        <v>3539</v>
      </c>
      <c r="G990" t="s">
        <v>335</v>
      </c>
      <c r="H990" t="s">
        <v>3314</v>
      </c>
      <c r="I990" s="6">
        <v>44011.489629629628</v>
      </c>
      <c r="J990" t="s">
        <v>16</v>
      </c>
      <c r="K990" s="6">
        <v>44013.290069444447</v>
      </c>
      <c r="M990" t="s">
        <v>4785</v>
      </c>
      <c r="N990" t="s">
        <v>4786</v>
      </c>
      <c r="Q990" t="s">
        <v>2299</v>
      </c>
      <c r="R990" t="s">
        <v>365</v>
      </c>
      <c r="S990" t="s">
        <v>4787</v>
      </c>
      <c r="T990" t="s">
        <v>338</v>
      </c>
      <c r="U990" t="s">
        <v>530</v>
      </c>
      <c r="W990" t="s">
        <v>4788</v>
      </c>
      <c r="Z990" t="s">
        <v>4785</v>
      </c>
      <c r="AA990" t="s">
        <v>4786</v>
      </c>
      <c r="AD990" t="s">
        <v>2299</v>
      </c>
      <c r="AE990" t="s">
        <v>365</v>
      </c>
      <c r="AF990" t="s">
        <v>4787</v>
      </c>
      <c r="AG990" t="s">
        <v>338</v>
      </c>
      <c r="AH990" t="s">
        <v>530</v>
      </c>
      <c r="AJ990" t="s">
        <v>4788</v>
      </c>
      <c r="AL990" t="s">
        <v>339</v>
      </c>
      <c r="AM990">
        <v>1</v>
      </c>
      <c r="AN990">
        <v>1</v>
      </c>
      <c r="AO990">
        <v>4496</v>
      </c>
      <c r="AQ990">
        <v>124009</v>
      </c>
      <c r="AR990">
        <v>53190001</v>
      </c>
      <c r="AS990" t="s">
        <v>1003</v>
      </c>
      <c r="AT990" t="s">
        <v>53</v>
      </c>
      <c r="AW990" t="s">
        <v>340</v>
      </c>
      <c r="AX990" t="s">
        <v>340</v>
      </c>
      <c r="AY990" t="s">
        <v>357</v>
      </c>
      <c r="AZ990" t="s">
        <v>361</v>
      </c>
      <c r="BY990" t="s">
        <v>342</v>
      </c>
      <c r="EQ990">
        <v>252079</v>
      </c>
      <c r="ER990" t="s">
        <v>3315</v>
      </c>
      <c r="EV990">
        <v>17285844</v>
      </c>
      <c r="EW990">
        <v>928</v>
      </c>
      <c r="EX990">
        <v>220399</v>
      </c>
      <c r="EY990" t="s">
        <v>4789</v>
      </c>
      <c r="EZ990">
        <v>1</v>
      </c>
      <c r="FC990">
        <v>95220</v>
      </c>
      <c r="FD990" t="s">
        <v>645</v>
      </c>
    </row>
    <row r="991" spans="1:160" x14ac:dyDescent="0.3">
      <c r="A991" t="str">
        <f>VLOOKUP(B991,Table2[],3,FALSE)</f>
        <v>Digital</v>
      </c>
      <c r="B991" t="str">
        <f>IF(OR(ISNUMBER(FIND("QVC",Z991)),ISNUMBER(FIND("QVC",AL991))),"QVC",IF(OR(ISNUMBER(FIND("NCO",H991)),ISNUMBER(FIND("NCO",Y991))), "NCO", IF(AL991="consumer","PMD.com",VLOOKUP(LEFT(H991,2),Tables!$E$1:$F$11,2,FALSE))))</f>
        <v>PMD.com</v>
      </c>
      <c r="C991">
        <f t="shared" si="46"/>
        <v>5341030</v>
      </c>
      <c r="D991">
        <f t="shared" si="47"/>
        <v>1</v>
      </c>
      <c r="E991" t="str">
        <f t="shared" ca="1" si="45"/>
        <v>shifted orders shipped</v>
      </c>
      <c r="F991" t="s">
        <v>3539</v>
      </c>
      <c r="G991" t="s">
        <v>335</v>
      </c>
      <c r="H991" t="s">
        <v>3314</v>
      </c>
      <c r="I991" s="6">
        <v>44011.489629629628</v>
      </c>
      <c r="J991" t="s">
        <v>16</v>
      </c>
      <c r="K991" s="6">
        <v>44013.290069444447</v>
      </c>
      <c r="M991" t="s">
        <v>4785</v>
      </c>
      <c r="N991" t="s">
        <v>4786</v>
      </c>
      <c r="Q991" t="s">
        <v>2299</v>
      </c>
      <c r="R991" t="s">
        <v>365</v>
      </c>
      <c r="S991" t="s">
        <v>4787</v>
      </c>
      <c r="T991" t="s">
        <v>338</v>
      </c>
      <c r="U991" t="s">
        <v>530</v>
      </c>
      <c r="W991" t="s">
        <v>4788</v>
      </c>
      <c r="Z991" t="s">
        <v>4785</v>
      </c>
      <c r="AA991" t="s">
        <v>4786</v>
      </c>
      <c r="AD991" t="s">
        <v>2299</v>
      </c>
      <c r="AE991" t="s">
        <v>365</v>
      </c>
      <c r="AF991" t="s">
        <v>4787</v>
      </c>
      <c r="AG991" t="s">
        <v>338</v>
      </c>
      <c r="AH991" t="s">
        <v>530</v>
      </c>
      <c r="AJ991" t="s">
        <v>4788</v>
      </c>
      <c r="AL991" t="s">
        <v>339</v>
      </c>
      <c r="AM991">
        <v>1</v>
      </c>
      <c r="AN991">
        <v>1</v>
      </c>
      <c r="AO991">
        <v>12859</v>
      </c>
      <c r="AQ991">
        <v>124642</v>
      </c>
      <c r="AR991">
        <v>5341030</v>
      </c>
      <c r="AS991" t="s">
        <v>925</v>
      </c>
      <c r="AT991" t="s">
        <v>926</v>
      </c>
      <c r="AW991" t="s">
        <v>366</v>
      </c>
      <c r="AX991" t="s">
        <v>366</v>
      </c>
      <c r="AY991" t="s">
        <v>345</v>
      </c>
      <c r="AZ991" t="s">
        <v>346</v>
      </c>
      <c r="BY991" t="s">
        <v>342</v>
      </c>
      <c r="EQ991">
        <v>243275</v>
      </c>
      <c r="ER991" t="s">
        <v>3315</v>
      </c>
      <c r="EV991">
        <v>17285844</v>
      </c>
      <c r="EW991">
        <v>928</v>
      </c>
      <c r="EX991">
        <v>220399</v>
      </c>
      <c r="EY991" t="s">
        <v>4789</v>
      </c>
      <c r="EZ991">
        <v>1</v>
      </c>
      <c r="FC991">
        <v>95385</v>
      </c>
      <c r="FD991" t="s">
        <v>3531</v>
      </c>
    </row>
    <row r="992" spans="1:160" x14ac:dyDescent="0.3">
      <c r="A992" t="str">
        <f>VLOOKUP(B992,Table2[],3,FALSE)</f>
        <v>Digital</v>
      </c>
      <c r="B992" t="str">
        <f>IF(OR(ISNUMBER(FIND("QVC",Z992)),ISNUMBER(FIND("QVC",AL992))),"QVC",IF(OR(ISNUMBER(FIND("NCO",H992)),ISNUMBER(FIND("NCO",Y992))), "NCO", IF(AL992="consumer","PMD.com",VLOOKUP(LEFT(H992,2),Tables!$E$1:$F$11,2,FALSE))))</f>
        <v>PMD.com</v>
      </c>
      <c r="C992">
        <f t="shared" si="46"/>
        <v>51090030</v>
      </c>
      <c r="D992">
        <f t="shared" si="47"/>
        <v>1</v>
      </c>
      <c r="E992" t="str">
        <f t="shared" ca="1" si="45"/>
        <v>shifted orders shipped</v>
      </c>
      <c r="F992" t="s">
        <v>3539</v>
      </c>
      <c r="G992" t="s">
        <v>335</v>
      </c>
      <c r="H992" t="s">
        <v>3314</v>
      </c>
      <c r="I992" s="6">
        <v>44011.489629629628</v>
      </c>
      <c r="J992" t="s">
        <v>16</v>
      </c>
      <c r="K992" s="6">
        <v>44013.290069444447</v>
      </c>
      <c r="M992" t="s">
        <v>4785</v>
      </c>
      <c r="N992" t="s">
        <v>4786</v>
      </c>
      <c r="Q992" t="s">
        <v>2299</v>
      </c>
      <c r="R992" t="s">
        <v>365</v>
      </c>
      <c r="S992" t="s">
        <v>4787</v>
      </c>
      <c r="T992" t="s">
        <v>338</v>
      </c>
      <c r="U992" t="s">
        <v>530</v>
      </c>
      <c r="W992" t="s">
        <v>4788</v>
      </c>
      <c r="Z992" t="s">
        <v>4785</v>
      </c>
      <c r="AA992" t="s">
        <v>4786</v>
      </c>
      <c r="AD992" t="s">
        <v>2299</v>
      </c>
      <c r="AE992" t="s">
        <v>365</v>
      </c>
      <c r="AF992" t="s">
        <v>4787</v>
      </c>
      <c r="AG992" t="s">
        <v>338</v>
      </c>
      <c r="AH992" t="s">
        <v>530</v>
      </c>
      <c r="AJ992" t="s">
        <v>4788</v>
      </c>
      <c r="AL992" t="s">
        <v>339</v>
      </c>
      <c r="AM992">
        <v>1</v>
      </c>
      <c r="AN992">
        <v>1</v>
      </c>
      <c r="AO992">
        <v>6688</v>
      </c>
      <c r="AQ992">
        <v>125960</v>
      </c>
      <c r="AR992">
        <v>51090030</v>
      </c>
      <c r="AS992" t="s">
        <v>3043</v>
      </c>
      <c r="AT992" t="s">
        <v>628</v>
      </c>
      <c r="AW992" t="s">
        <v>343</v>
      </c>
      <c r="BY992" t="s">
        <v>342</v>
      </c>
      <c r="BZ992" t="b">
        <v>0</v>
      </c>
      <c r="EQ992">
        <v>243047</v>
      </c>
      <c r="ER992" t="s">
        <v>3315</v>
      </c>
      <c r="EV992">
        <v>17285844</v>
      </c>
      <c r="EW992">
        <v>928</v>
      </c>
      <c r="EX992">
        <v>220399</v>
      </c>
      <c r="EY992" t="s">
        <v>4789</v>
      </c>
      <c r="EZ992">
        <v>1</v>
      </c>
      <c r="FC992">
        <v>95385</v>
      </c>
      <c r="FD992" t="s">
        <v>3531</v>
      </c>
    </row>
    <row r="993" spans="1:160" x14ac:dyDescent="0.3">
      <c r="A993" t="str">
        <f>VLOOKUP(B993,Table2[],3,FALSE)</f>
        <v>Digital</v>
      </c>
      <c r="B993" t="str">
        <f>IF(OR(ISNUMBER(FIND("QVC",Z993)),ISNUMBER(FIND("QVC",AL993))),"QVC",IF(OR(ISNUMBER(FIND("NCO",H993)),ISNUMBER(FIND("NCO",Y993))), "NCO", IF(AL993="consumer","PMD.com",VLOOKUP(LEFT(H993,2),Tables!$E$1:$F$11,2,FALSE))))</f>
        <v>PMD.com</v>
      </c>
      <c r="C993">
        <f t="shared" si="46"/>
        <v>57100001</v>
      </c>
      <c r="D993">
        <f t="shared" si="47"/>
        <v>1</v>
      </c>
      <c r="E993" t="str">
        <f t="shared" ca="1" si="45"/>
        <v>shifted orders shipped</v>
      </c>
      <c r="F993" t="s">
        <v>3539</v>
      </c>
      <c r="G993" t="s">
        <v>335</v>
      </c>
      <c r="H993" t="s">
        <v>3314</v>
      </c>
      <c r="I993" s="6">
        <v>44011.489629629628</v>
      </c>
      <c r="J993" t="s">
        <v>16</v>
      </c>
      <c r="K993" s="6">
        <v>44013.290069444447</v>
      </c>
      <c r="M993" t="s">
        <v>4785</v>
      </c>
      <c r="N993" t="s">
        <v>4786</v>
      </c>
      <c r="Q993" t="s">
        <v>2299</v>
      </c>
      <c r="R993" t="s">
        <v>365</v>
      </c>
      <c r="S993" t="s">
        <v>4787</v>
      </c>
      <c r="T993" t="s">
        <v>338</v>
      </c>
      <c r="U993" t="s">
        <v>530</v>
      </c>
      <c r="W993" t="s">
        <v>4788</v>
      </c>
      <c r="Z993" t="s">
        <v>4785</v>
      </c>
      <c r="AA993" t="s">
        <v>4786</v>
      </c>
      <c r="AD993" t="s">
        <v>2299</v>
      </c>
      <c r="AE993" t="s">
        <v>365</v>
      </c>
      <c r="AF993" t="s">
        <v>4787</v>
      </c>
      <c r="AG993" t="s">
        <v>338</v>
      </c>
      <c r="AH993" t="s">
        <v>530</v>
      </c>
      <c r="AJ993" t="s">
        <v>4788</v>
      </c>
      <c r="AL993" t="s">
        <v>339</v>
      </c>
      <c r="AM993">
        <v>1</v>
      </c>
      <c r="AN993">
        <v>1</v>
      </c>
      <c r="AO993">
        <v>2241</v>
      </c>
      <c r="AQ993">
        <v>127090</v>
      </c>
      <c r="AR993">
        <v>57100001</v>
      </c>
      <c r="AT993" t="s">
        <v>1420</v>
      </c>
      <c r="AW993" t="s">
        <v>340</v>
      </c>
      <c r="AX993" t="s">
        <v>340</v>
      </c>
      <c r="AY993" t="s">
        <v>348</v>
      </c>
      <c r="AZ993" t="s">
        <v>1064</v>
      </c>
      <c r="BY993" t="s">
        <v>342</v>
      </c>
      <c r="BZ993" t="b">
        <v>0</v>
      </c>
      <c r="EQ993">
        <v>248022</v>
      </c>
      <c r="ER993" t="s">
        <v>3315</v>
      </c>
      <c r="EV993">
        <v>17285844</v>
      </c>
      <c r="EW993">
        <v>928</v>
      </c>
      <c r="EX993">
        <v>220399</v>
      </c>
      <c r="EY993" t="s">
        <v>4789</v>
      </c>
      <c r="EZ993">
        <v>1</v>
      </c>
      <c r="FC993">
        <v>95383</v>
      </c>
      <c r="FD993" t="s">
        <v>1417</v>
      </c>
    </row>
    <row r="994" spans="1:160" x14ac:dyDescent="0.3">
      <c r="A994" t="str">
        <f>VLOOKUP(B994,Table2[],3,FALSE)</f>
        <v>Digital</v>
      </c>
      <c r="B994" t="str">
        <f>IF(OR(ISNUMBER(FIND("QVC",Z994)),ISNUMBER(FIND("QVC",AL994))),"QVC",IF(OR(ISNUMBER(FIND("NCO",H994)),ISNUMBER(FIND("NCO",Y994))), "NCO", IF(AL994="consumer","PMD.com",VLOOKUP(LEFT(H994,2),Tables!$E$1:$F$11,2,FALSE))))</f>
        <v>PMD.com</v>
      </c>
      <c r="C994">
        <f t="shared" si="46"/>
        <v>51090030</v>
      </c>
      <c r="D994">
        <f t="shared" si="47"/>
        <v>1</v>
      </c>
      <c r="E994" t="str">
        <f t="shared" ca="1" si="45"/>
        <v>shifted orders shipped</v>
      </c>
      <c r="F994" t="s">
        <v>3539</v>
      </c>
      <c r="G994" t="s">
        <v>335</v>
      </c>
      <c r="H994" t="s">
        <v>3314</v>
      </c>
      <c r="I994" s="6">
        <v>44011.489629629628</v>
      </c>
      <c r="J994" t="s">
        <v>16</v>
      </c>
      <c r="K994" s="6">
        <v>44013.290069444447</v>
      </c>
      <c r="M994" t="s">
        <v>4785</v>
      </c>
      <c r="N994" t="s">
        <v>4786</v>
      </c>
      <c r="Q994" t="s">
        <v>2299</v>
      </c>
      <c r="R994" t="s">
        <v>365</v>
      </c>
      <c r="S994" t="s">
        <v>4787</v>
      </c>
      <c r="T994" t="s">
        <v>338</v>
      </c>
      <c r="U994" t="s">
        <v>530</v>
      </c>
      <c r="W994" t="s">
        <v>4788</v>
      </c>
      <c r="Z994" t="s">
        <v>4785</v>
      </c>
      <c r="AA994" t="s">
        <v>4786</v>
      </c>
      <c r="AD994" t="s">
        <v>2299</v>
      </c>
      <c r="AE994" t="s">
        <v>365</v>
      </c>
      <c r="AF994" t="s">
        <v>4787</v>
      </c>
      <c r="AG994" t="s">
        <v>338</v>
      </c>
      <c r="AH994" t="s">
        <v>530</v>
      </c>
      <c r="AJ994" t="s">
        <v>4788</v>
      </c>
      <c r="AL994" t="s">
        <v>339</v>
      </c>
      <c r="AM994">
        <v>1</v>
      </c>
      <c r="AN994">
        <v>1</v>
      </c>
      <c r="AO994">
        <v>6688</v>
      </c>
      <c r="AQ994">
        <v>125960</v>
      </c>
      <c r="AR994">
        <v>51090030</v>
      </c>
      <c r="AS994" t="s">
        <v>3043</v>
      </c>
      <c r="AT994" t="s">
        <v>628</v>
      </c>
      <c r="AW994" t="s">
        <v>343</v>
      </c>
      <c r="BY994" t="s">
        <v>342</v>
      </c>
      <c r="BZ994" t="b">
        <v>0</v>
      </c>
      <c r="EQ994">
        <v>243047</v>
      </c>
      <c r="ER994" t="s">
        <v>3315</v>
      </c>
      <c r="EV994">
        <v>17285844</v>
      </c>
      <c r="EW994">
        <v>928</v>
      </c>
      <c r="EX994">
        <v>220399</v>
      </c>
      <c r="EY994" t="s">
        <v>4789</v>
      </c>
      <c r="EZ994">
        <v>1</v>
      </c>
      <c r="FC994">
        <v>95383</v>
      </c>
      <c r="FD994" t="s">
        <v>1417</v>
      </c>
    </row>
    <row r="995" spans="1:160" x14ac:dyDescent="0.3">
      <c r="A995" t="str">
        <f>VLOOKUP(B995,Table2[],3,FALSE)</f>
        <v>Digital</v>
      </c>
      <c r="B995" t="str">
        <f>IF(OR(ISNUMBER(FIND("QVC",Z995)),ISNUMBER(FIND("QVC",AL995))),"QVC",IF(OR(ISNUMBER(FIND("NCO",H995)),ISNUMBER(FIND("NCO",Y995))), "NCO", IF(AL995="consumer","PMD.com",VLOOKUP(LEFT(H995,2),Tables!$E$1:$F$11,2,FALSE))))</f>
        <v>PMD.com</v>
      </c>
      <c r="C995">
        <f t="shared" si="46"/>
        <v>54010001</v>
      </c>
      <c r="D995">
        <f t="shared" si="47"/>
        <v>1</v>
      </c>
      <c r="E995" t="str">
        <f t="shared" ca="1" si="45"/>
        <v>shifted orders shipped</v>
      </c>
      <c r="F995" t="s">
        <v>3539</v>
      </c>
      <c r="G995" t="s">
        <v>335</v>
      </c>
      <c r="H995" t="s">
        <v>3314</v>
      </c>
      <c r="I995" s="6">
        <v>44011.489629629628</v>
      </c>
      <c r="J995" t="s">
        <v>16</v>
      </c>
      <c r="K995" s="6">
        <v>44013.290069444447</v>
      </c>
      <c r="M995" t="s">
        <v>4785</v>
      </c>
      <c r="N995" t="s">
        <v>4786</v>
      </c>
      <c r="Q995" t="s">
        <v>2299</v>
      </c>
      <c r="R995" t="s">
        <v>365</v>
      </c>
      <c r="S995" t="s">
        <v>4787</v>
      </c>
      <c r="T995" t="s">
        <v>338</v>
      </c>
      <c r="U995" t="s">
        <v>530</v>
      </c>
      <c r="W995" t="s">
        <v>4788</v>
      </c>
      <c r="Z995" t="s">
        <v>4785</v>
      </c>
      <c r="AA995" t="s">
        <v>4786</v>
      </c>
      <c r="AD995" t="s">
        <v>2299</v>
      </c>
      <c r="AE995" t="s">
        <v>365</v>
      </c>
      <c r="AF995" t="s">
        <v>4787</v>
      </c>
      <c r="AG995" t="s">
        <v>338</v>
      </c>
      <c r="AH995" t="s">
        <v>530</v>
      </c>
      <c r="AJ995" t="s">
        <v>4788</v>
      </c>
      <c r="AL995" t="s">
        <v>339</v>
      </c>
      <c r="AM995">
        <v>1</v>
      </c>
      <c r="AN995">
        <v>1</v>
      </c>
      <c r="AO995">
        <v>6300</v>
      </c>
      <c r="AQ995">
        <v>124476</v>
      </c>
      <c r="AR995">
        <v>54010001</v>
      </c>
      <c r="AS995" t="s">
        <v>577</v>
      </c>
      <c r="AT995" t="s">
        <v>35</v>
      </c>
      <c r="AW995" t="s">
        <v>340</v>
      </c>
      <c r="AX995">
        <v>0</v>
      </c>
      <c r="AY995" t="s">
        <v>348</v>
      </c>
      <c r="AZ995">
        <v>0</v>
      </c>
      <c r="BY995" t="s">
        <v>342</v>
      </c>
      <c r="EQ995">
        <v>252076</v>
      </c>
      <c r="ER995" t="s">
        <v>3315</v>
      </c>
      <c r="EV995">
        <v>17285844</v>
      </c>
      <c r="EW995">
        <v>928</v>
      </c>
      <c r="EX995">
        <v>220399</v>
      </c>
      <c r="EY995" t="s">
        <v>4789</v>
      </c>
      <c r="EZ995">
        <v>1</v>
      </c>
      <c r="FC995">
        <v>95383</v>
      </c>
      <c r="FD995" t="s">
        <v>1417</v>
      </c>
    </row>
    <row r="996" spans="1:160" x14ac:dyDescent="0.3">
      <c r="A996" t="str">
        <f>VLOOKUP(B996,Table2[],3,FALSE)</f>
        <v>Digital</v>
      </c>
      <c r="B996" t="str">
        <f>IF(OR(ISNUMBER(FIND("QVC",Z996)),ISNUMBER(FIND("QVC",AL996))),"QVC",IF(OR(ISNUMBER(FIND("NCO",H996)),ISNUMBER(FIND("NCO",Y996))), "NCO", IF(AL996="consumer","PMD.com",VLOOKUP(LEFT(H996,2),Tables!$E$1:$F$11,2,FALSE))))</f>
        <v>PMD.com</v>
      </c>
      <c r="C996">
        <f t="shared" si="46"/>
        <v>54000001</v>
      </c>
      <c r="D996">
        <f t="shared" si="47"/>
        <v>1</v>
      </c>
      <c r="E996" t="str">
        <f t="shared" ca="1" si="45"/>
        <v>shifted orders shipped</v>
      </c>
      <c r="F996" t="s">
        <v>3539</v>
      </c>
      <c r="G996" t="s">
        <v>335</v>
      </c>
      <c r="H996" t="s">
        <v>3410</v>
      </c>
      <c r="I996" s="6">
        <v>44011.548437500001</v>
      </c>
      <c r="J996" t="s">
        <v>16</v>
      </c>
      <c r="K996" s="6">
        <v>44013.290127314816</v>
      </c>
      <c r="M996" t="s">
        <v>4790</v>
      </c>
      <c r="N996" t="s">
        <v>4791</v>
      </c>
      <c r="Q996" t="s">
        <v>4792</v>
      </c>
      <c r="R996" t="s">
        <v>403</v>
      </c>
      <c r="S996" t="s">
        <v>4793</v>
      </c>
      <c r="T996" t="s">
        <v>338</v>
      </c>
      <c r="U996" t="s">
        <v>530</v>
      </c>
      <c r="W996" t="s">
        <v>4794</v>
      </c>
      <c r="Z996" t="s">
        <v>4790</v>
      </c>
      <c r="AA996" t="s">
        <v>4791</v>
      </c>
      <c r="AD996" t="s">
        <v>4792</v>
      </c>
      <c r="AE996" t="s">
        <v>403</v>
      </c>
      <c r="AF996" t="s">
        <v>4793</v>
      </c>
      <c r="AG996" t="s">
        <v>338</v>
      </c>
      <c r="AH996" t="s">
        <v>530</v>
      </c>
      <c r="AJ996" t="s">
        <v>4794</v>
      </c>
      <c r="AL996" t="s">
        <v>339</v>
      </c>
      <c r="AM996">
        <v>1</v>
      </c>
      <c r="AN996">
        <v>1</v>
      </c>
      <c r="AO996">
        <v>8182</v>
      </c>
      <c r="AQ996">
        <v>124475</v>
      </c>
      <c r="AR996">
        <v>54000001</v>
      </c>
      <c r="AS996" t="s">
        <v>1251</v>
      </c>
      <c r="AT996" t="s">
        <v>84</v>
      </c>
      <c r="AW996" t="s">
        <v>343</v>
      </c>
      <c r="BY996" t="s">
        <v>342</v>
      </c>
      <c r="EQ996">
        <v>247294</v>
      </c>
      <c r="ER996" t="s">
        <v>3411</v>
      </c>
      <c r="EV996">
        <v>17285893</v>
      </c>
      <c r="EW996">
        <v>928</v>
      </c>
      <c r="EX996">
        <v>220447</v>
      </c>
      <c r="EY996" t="s">
        <v>4795</v>
      </c>
      <c r="EZ996">
        <v>1</v>
      </c>
      <c r="FC996">
        <v>54000001</v>
      </c>
      <c r="FD996" t="s">
        <v>84</v>
      </c>
    </row>
    <row r="997" spans="1:160" x14ac:dyDescent="0.3">
      <c r="A997" t="str">
        <f>VLOOKUP(B997,Table2[],3,FALSE)</f>
        <v>Digital</v>
      </c>
      <c r="B997" t="str">
        <f>IF(OR(ISNUMBER(FIND("QVC",Z997)),ISNUMBER(FIND("QVC",AL997))),"QVC",IF(OR(ISNUMBER(FIND("NCO",H997)),ISNUMBER(FIND("NCO",Y997))), "NCO", IF(AL997="consumer","PMD.com",VLOOKUP(LEFT(H997,2),Tables!$E$1:$F$11,2,FALSE))))</f>
        <v>PMD.com</v>
      </c>
      <c r="C997">
        <f t="shared" si="46"/>
        <v>52430001</v>
      </c>
      <c r="D997">
        <f t="shared" si="47"/>
        <v>1</v>
      </c>
      <c r="E997" t="str">
        <f t="shared" ca="1" si="45"/>
        <v>shifted orders shipped</v>
      </c>
      <c r="F997" t="s">
        <v>3539</v>
      </c>
      <c r="G997" t="s">
        <v>335</v>
      </c>
      <c r="H997" t="s">
        <v>3288</v>
      </c>
      <c r="I997" s="6">
        <v>44011.477638888886</v>
      </c>
      <c r="J997" t="s">
        <v>16</v>
      </c>
      <c r="K997" s="6">
        <v>44013.290219907409</v>
      </c>
      <c r="M997" t="s">
        <v>4796</v>
      </c>
      <c r="N997" t="s">
        <v>4797</v>
      </c>
      <c r="Q997" t="s">
        <v>1717</v>
      </c>
      <c r="R997" t="s">
        <v>365</v>
      </c>
      <c r="S997" t="s">
        <v>4798</v>
      </c>
      <c r="T997" t="s">
        <v>338</v>
      </c>
      <c r="U997" t="s">
        <v>530</v>
      </c>
      <c r="W997" t="s">
        <v>4799</v>
      </c>
      <c r="Z997" t="s">
        <v>4796</v>
      </c>
      <c r="AA997" t="s">
        <v>4797</v>
      </c>
      <c r="AD997" t="s">
        <v>1717</v>
      </c>
      <c r="AE997" t="s">
        <v>365</v>
      </c>
      <c r="AF997" t="s">
        <v>4798</v>
      </c>
      <c r="AG997" t="s">
        <v>338</v>
      </c>
      <c r="AH997" t="s">
        <v>530</v>
      </c>
      <c r="AJ997" t="s">
        <v>4799</v>
      </c>
      <c r="AL997" t="s">
        <v>339</v>
      </c>
      <c r="AM997">
        <v>1</v>
      </c>
      <c r="AN997">
        <v>1</v>
      </c>
      <c r="AO997">
        <v>12063</v>
      </c>
      <c r="AQ997">
        <v>127155</v>
      </c>
      <c r="AR997">
        <v>52430001</v>
      </c>
      <c r="AS997" t="s">
        <v>927</v>
      </c>
      <c r="AT997" t="s">
        <v>75</v>
      </c>
      <c r="AW997" t="s">
        <v>340</v>
      </c>
      <c r="AX997" t="s">
        <v>340</v>
      </c>
      <c r="AY997" t="s">
        <v>357</v>
      </c>
      <c r="AZ997" t="s">
        <v>363</v>
      </c>
      <c r="BY997" t="s">
        <v>342</v>
      </c>
      <c r="EQ997">
        <v>249990</v>
      </c>
      <c r="ER997" t="s">
        <v>3289</v>
      </c>
      <c r="EV997">
        <v>17285831</v>
      </c>
      <c r="EW997">
        <v>928</v>
      </c>
      <c r="EX997">
        <v>220386</v>
      </c>
      <c r="EY997" t="s">
        <v>4800</v>
      </c>
      <c r="EZ997">
        <v>1</v>
      </c>
      <c r="FC997">
        <v>95385</v>
      </c>
      <c r="FD997" t="s">
        <v>3531</v>
      </c>
    </row>
    <row r="998" spans="1:160" x14ac:dyDescent="0.3">
      <c r="A998" t="str">
        <f>VLOOKUP(B998,Table2[],3,FALSE)</f>
        <v>Digital</v>
      </c>
      <c r="B998" t="str">
        <f>IF(OR(ISNUMBER(FIND("QVC",Z998)),ISNUMBER(FIND("QVC",AL998))),"QVC",IF(OR(ISNUMBER(FIND("NCO",H998)),ISNUMBER(FIND("NCO",Y998))), "NCO", IF(AL998="consumer","PMD.com",VLOOKUP(LEFT(H998,2),Tables!$E$1:$F$11,2,FALSE))))</f>
        <v>PMD.com</v>
      </c>
      <c r="C998">
        <f t="shared" si="46"/>
        <v>53920001</v>
      </c>
      <c r="D998">
        <f t="shared" si="47"/>
        <v>1</v>
      </c>
      <c r="E998" t="str">
        <f t="shared" ca="1" si="45"/>
        <v>shifted orders shipped</v>
      </c>
      <c r="F998" t="s">
        <v>3539</v>
      </c>
      <c r="G998" t="s">
        <v>335</v>
      </c>
      <c r="H998" t="s">
        <v>3288</v>
      </c>
      <c r="I998" s="6">
        <v>44011.477638888886</v>
      </c>
      <c r="J998" t="s">
        <v>16</v>
      </c>
      <c r="K998" s="6">
        <v>44013.290219907409</v>
      </c>
      <c r="M998" t="s">
        <v>4796</v>
      </c>
      <c r="N998" t="s">
        <v>4797</v>
      </c>
      <c r="Q998" t="s">
        <v>1717</v>
      </c>
      <c r="R998" t="s">
        <v>365</v>
      </c>
      <c r="S998" t="s">
        <v>4798</v>
      </c>
      <c r="T998" t="s">
        <v>338</v>
      </c>
      <c r="U998" t="s">
        <v>530</v>
      </c>
      <c r="W998" t="s">
        <v>4799</v>
      </c>
      <c r="Z998" t="s">
        <v>4796</v>
      </c>
      <c r="AA998" t="s">
        <v>4797</v>
      </c>
      <c r="AD998" t="s">
        <v>1717</v>
      </c>
      <c r="AE998" t="s">
        <v>365</v>
      </c>
      <c r="AF998" t="s">
        <v>4798</v>
      </c>
      <c r="AG998" t="s">
        <v>338</v>
      </c>
      <c r="AH998" t="s">
        <v>530</v>
      </c>
      <c r="AJ998" t="s">
        <v>4799</v>
      </c>
      <c r="AL998" t="s">
        <v>339</v>
      </c>
      <c r="AM998">
        <v>1</v>
      </c>
      <c r="AN998">
        <v>1</v>
      </c>
      <c r="AO998">
        <v>14899</v>
      </c>
      <c r="AQ998">
        <v>124468</v>
      </c>
      <c r="AR998">
        <v>53920001</v>
      </c>
      <c r="AS998">
        <v>9000000</v>
      </c>
      <c r="AT998" t="s">
        <v>40</v>
      </c>
      <c r="AW998" t="s">
        <v>343</v>
      </c>
      <c r="BY998" t="s">
        <v>342</v>
      </c>
      <c r="EQ998">
        <v>243396</v>
      </c>
      <c r="ER998" t="s">
        <v>3289</v>
      </c>
      <c r="EV998">
        <v>17285831</v>
      </c>
      <c r="EW998">
        <v>928</v>
      </c>
      <c r="EX998">
        <v>220386</v>
      </c>
      <c r="EY998" t="s">
        <v>4800</v>
      </c>
      <c r="EZ998">
        <v>1</v>
      </c>
      <c r="FC998">
        <v>95385</v>
      </c>
      <c r="FD998" t="s">
        <v>3531</v>
      </c>
    </row>
    <row r="999" spans="1:160" x14ac:dyDescent="0.3">
      <c r="A999" t="str">
        <f>VLOOKUP(B999,Table2[],3,FALSE)</f>
        <v>Digital</v>
      </c>
      <c r="B999" t="str">
        <f>IF(OR(ISNUMBER(FIND("QVC",Z999)),ISNUMBER(FIND("QVC",AL999))),"QVC",IF(OR(ISNUMBER(FIND("NCO",H999)),ISNUMBER(FIND("NCO",Y999))), "NCO", IF(AL999="consumer","PMD.com",VLOOKUP(LEFT(H999,2),Tables!$E$1:$F$11,2,FALSE))))</f>
        <v>PMD.com</v>
      </c>
      <c r="C999">
        <f t="shared" si="46"/>
        <v>53640001</v>
      </c>
      <c r="D999">
        <f t="shared" si="47"/>
        <v>1</v>
      </c>
      <c r="E999" t="str">
        <f t="shared" ca="1" si="45"/>
        <v>shifted orders shipped</v>
      </c>
      <c r="F999" t="s">
        <v>3539</v>
      </c>
      <c r="G999" t="s">
        <v>335</v>
      </c>
      <c r="H999" t="s">
        <v>3288</v>
      </c>
      <c r="I999" s="6">
        <v>44011.477638888886</v>
      </c>
      <c r="J999" t="s">
        <v>16</v>
      </c>
      <c r="K999" s="6">
        <v>44013.290219907409</v>
      </c>
      <c r="M999" t="s">
        <v>4796</v>
      </c>
      <c r="N999" t="s">
        <v>4797</v>
      </c>
      <c r="Q999" t="s">
        <v>1717</v>
      </c>
      <c r="R999" t="s">
        <v>365</v>
      </c>
      <c r="S999" t="s">
        <v>4798</v>
      </c>
      <c r="T999" t="s">
        <v>338</v>
      </c>
      <c r="U999" t="s">
        <v>530</v>
      </c>
      <c r="W999" t="s">
        <v>4799</v>
      </c>
      <c r="Z999" t="s">
        <v>4796</v>
      </c>
      <c r="AA999" t="s">
        <v>4797</v>
      </c>
      <c r="AD999" t="s">
        <v>1717</v>
      </c>
      <c r="AE999" t="s">
        <v>365</v>
      </c>
      <c r="AF999" t="s">
        <v>4798</v>
      </c>
      <c r="AG999" t="s">
        <v>338</v>
      </c>
      <c r="AH999" t="s">
        <v>530</v>
      </c>
      <c r="AJ999" t="s">
        <v>4799</v>
      </c>
      <c r="AL999" t="s">
        <v>339</v>
      </c>
      <c r="AM999">
        <v>1</v>
      </c>
      <c r="AN999">
        <v>1</v>
      </c>
      <c r="AO999">
        <v>5846</v>
      </c>
      <c r="AQ999">
        <v>124449</v>
      </c>
      <c r="AR999">
        <v>53640001</v>
      </c>
      <c r="AS999" t="s">
        <v>131</v>
      </c>
      <c r="AT999" t="s">
        <v>136</v>
      </c>
      <c r="AW999" t="s">
        <v>343</v>
      </c>
      <c r="EQ999">
        <v>244385</v>
      </c>
      <c r="ER999" t="s">
        <v>3289</v>
      </c>
      <c r="EV999">
        <v>17285831</v>
      </c>
      <c r="EW999">
        <v>928</v>
      </c>
      <c r="EX999">
        <v>220386</v>
      </c>
      <c r="EY999" t="s">
        <v>4800</v>
      </c>
      <c r="EZ999">
        <v>1</v>
      </c>
      <c r="FC999">
        <v>53640001</v>
      </c>
      <c r="FD999" t="s">
        <v>136</v>
      </c>
    </row>
    <row r="1000" spans="1:160" x14ac:dyDescent="0.3">
      <c r="A1000" t="str">
        <f>VLOOKUP(B1000,Table2[],3,FALSE)</f>
        <v>Digital</v>
      </c>
      <c r="B1000" t="str">
        <f>IF(OR(ISNUMBER(FIND("QVC",Z1000)),ISNUMBER(FIND("QVC",AL1000))),"QVC",IF(OR(ISNUMBER(FIND("NCO",H1000)),ISNUMBER(FIND("NCO",Y1000))), "NCO", IF(AL1000="consumer","PMD.com",VLOOKUP(LEFT(H1000,2),Tables!$E$1:$F$11,2,FALSE))))</f>
        <v>PMD.com</v>
      </c>
      <c r="C1000">
        <f t="shared" si="46"/>
        <v>51090030</v>
      </c>
      <c r="D1000">
        <f t="shared" si="47"/>
        <v>1</v>
      </c>
      <c r="E1000" t="str">
        <f t="shared" ca="1" si="45"/>
        <v>shifted orders shipped</v>
      </c>
      <c r="F1000" t="s">
        <v>3539</v>
      </c>
      <c r="G1000" t="s">
        <v>335</v>
      </c>
      <c r="H1000" t="s">
        <v>3288</v>
      </c>
      <c r="I1000" s="6">
        <v>44011.477638888886</v>
      </c>
      <c r="J1000" t="s">
        <v>16</v>
      </c>
      <c r="K1000" s="6">
        <v>44013.290219907409</v>
      </c>
      <c r="M1000" t="s">
        <v>4796</v>
      </c>
      <c r="N1000" t="s">
        <v>4797</v>
      </c>
      <c r="Q1000" t="s">
        <v>1717</v>
      </c>
      <c r="R1000" t="s">
        <v>365</v>
      </c>
      <c r="S1000" t="s">
        <v>4798</v>
      </c>
      <c r="T1000" t="s">
        <v>338</v>
      </c>
      <c r="U1000" t="s">
        <v>530</v>
      </c>
      <c r="W1000" t="s">
        <v>4799</v>
      </c>
      <c r="Z1000" t="s">
        <v>4796</v>
      </c>
      <c r="AA1000" t="s">
        <v>4797</v>
      </c>
      <c r="AD1000" t="s">
        <v>1717</v>
      </c>
      <c r="AE1000" t="s">
        <v>365</v>
      </c>
      <c r="AF1000" t="s">
        <v>4798</v>
      </c>
      <c r="AG1000" t="s">
        <v>338</v>
      </c>
      <c r="AH1000" t="s">
        <v>530</v>
      </c>
      <c r="AJ1000" t="s">
        <v>4799</v>
      </c>
      <c r="AL1000" t="s">
        <v>339</v>
      </c>
      <c r="AM1000">
        <v>1</v>
      </c>
      <c r="AN1000">
        <v>1</v>
      </c>
      <c r="AO1000">
        <v>6688</v>
      </c>
      <c r="AQ1000">
        <v>125960</v>
      </c>
      <c r="AR1000">
        <v>51090030</v>
      </c>
      <c r="AS1000" t="s">
        <v>3043</v>
      </c>
      <c r="AT1000" t="s">
        <v>628</v>
      </c>
      <c r="AW1000" t="s">
        <v>343</v>
      </c>
      <c r="BY1000" t="s">
        <v>342</v>
      </c>
      <c r="BZ1000" t="b">
        <v>0</v>
      </c>
      <c r="EQ1000">
        <v>243047</v>
      </c>
      <c r="ER1000" t="s">
        <v>3289</v>
      </c>
      <c r="EV1000">
        <v>17285831</v>
      </c>
      <c r="EW1000">
        <v>928</v>
      </c>
      <c r="EX1000">
        <v>220386</v>
      </c>
      <c r="EY1000" t="s">
        <v>4800</v>
      </c>
      <c r="EZ1000">
        <v>1</v>
      </c>
      <c r="FC1000">
        <v>95385</v>
      </c>
      <c r="FD1000" t="s">
        <v>3531</v>
      </c>
    </row>
    <row r="1001" spans="1:160" x14ac:dyDescent="0.3">
      <c r="A1001" t="str">
        <f>VLOOKUP(B1001,Table2[],3,FALSE)</f>
        <v>Digital</v>
      </c>
      <c r="B1001" t="str">
        <f>IF(OR(ISNUMBER(FIND("QVC",Z1001)),ISNUMBER(FIND("QVC",AL1001))),"QVC",IF(OR(ISNUMBER(FIND("NCO",H1001)),ISNUMBER(FIND("NCO",Y1001))), "NCO", IF(AL1001="consumer","PMD.com",VLOOKUP(LEFT(H1001,2),Tables!$E$1:$F$11,2,FALSE))))</f>
        <v>PMD.com</v>
      </c>
      <c r="C1001">
        <f t="shared" si="46"/>
        <v>7837</v>
      </c>
      <c r="D1001">
        <f t="shared" si="47"/>
        <v>1</v>
      </c>
      <c r="E1001" t="str">
        <f t="shared" ca="1" si="45"/>
        <v>shifted orders shipped</v>
      </c>
      <c r="F1001" t="s">
        <v>3539</v>
      </c>
      <c r="G1001" t="s">
        <v>335</v>
      </c>
      <c r="H1001" t="s">
        <v>3288</v>
      </c>
      <c r="I1001" s="6">
        <v>44011.477638888886</v>
      </c>
      <c r="J1001" t="s">
        <v>16</v>
      </c>
      <c r="K1001" s="6">
        <v>44013.290219907409</v>
      </c>
      <c r="M1001" t="s">
        <v>4796</v>
      </c>
      <c r="N1001" t="s">
        <v>4797</v>
      </c>
      <c r="Q1001" t="s">
        <v>1717</v>
      </c>
      <c r="R1001" t="s">
        <v>365</v>
      </c>
      <c r="S1001" t="s">
        <v>4798</v>
      </c>
      <c r="T1001" t="s">
        <v>338</v>
      </c>
      <c r="U1001" t="s">
        <v>530</v>
      </c>
      <c r="W1001" t="s">
        <v>4799</v>
      </c>
      <c r="Z1001" t="s">
        <v>4796</v>
      </c>
      <c r="AA1001" t="s">
        <v>4797</v>
      </c>
      <c r="AD1001" t="s">
        <v>1717</v>
      </c>
      <c r="AE1001" t="s">
        <v>365</v>
      </c>
      <c r="AF1001" t="s">
        <v>4798</v>
      </c>
      <c r="AG1001" t="s">
        <v>338</v>
      </c>
      <c r="AH1001" t="s">
        <v>530</v>
      </c>
      <c r="AJ1001" t="s">
        <v>4799</v>
      </c>
      <c r="AL1001" t="s">
        <v>339</v>
      </c>
      <c r="AM1001">
        <v>1</v>
      </c>
      <c r="AN1001">
        <v>1</v>
      </c>
      <c r="AO1001">
        <v>456</v>
      </c>
      <c r="AQ1001">
        <v>126760</v>
      </c>
      <c r="AR1001">
        <v>7837</v>
      </c>
      <c r="AS1001" t="s">
        <v>156</v>
      </c>
      <c r="AT1001" t="s">
        <v>157</v>
      </c>
      <c r="AW1001" t="s">
        <v>349</v>
      </c>
      <c r="AX1001" t="s">
        <v>489</v>
      </c>
      <c r="AY1001" t="s">
        <v>345</v>
      </c>
      <c r="AZ1001">
        <v>0</v>
      </c>
      <c r="BY1001" t="s">
        <v>342</v>
      </c>
      <c r="BZ1001" t="b">
        <v>0</v>
      </c>
      <c r="EQ1001">
        <v>246635</v>
      </c>
      <c r="ER1001" t="s">
        <v>3289</v>
      </c>
      <c r="EV1001">
        <v>17285831</v>
      </c>
      <c r="EW1001">
        <v>928</v>
      </c>
      <c r="EX1001">
        <v>220386</v>
      </c>
      <c r="EY1001" t="s">
        <v>4800</v>
      </c>
      <c r="EZ1001">
        <v>1</v>
      </c>
      <c r="FC1001">
        <v>7837</v>
      </c>
      <c r="FD1001" t="s">
        <v>157</v>
      </c>
    </row>
    <row r="1002" spans="1:160" x14ac:dyDescent="0.3">
      <c r="A1002" t="str">
        <f>VLOOKUP(B1002,Table2[],3,FALSE)</f>
        <v>Digital</v>
      </c>
      <c r="B1002" t="str">
        <f>IF(OR(ISNUMBER(FIND("QVC",Z1002)),ISNUMBER(FIND("QVC",AL1002))),"QVC",IF(OR(ISNUMBER(FIND("NCO",H1002)),ISNUMBER(FIND("NCO",Y1002))), "NCO", IF(AL1002="consumer","PMD.com",VLOOKUP(LEFT(H1002,2),Tables!$E$1:$F$11,2,FALSE))))</f>
        <v>PMD.com</v>
      </c>
      <c r="C1002">
        <f t="shared" si="46"/>
        <v>5341030</v>
      </c>
      <c r="D1002">
        <f t="shared" si="47"/>
        <v>1</v>
      </c>
      <c r="E1002" t="str">
        <f t="shared" ca="1" si="45"/>
        <v>shifted orders shipped</v>
      </c>
      <c r="F1002" t="s">
        <v>3539</v>
      </c>
      <c r="G1002" t="s">
        <v>335</v>
      </c>
      <c r="H1002" t="s">
        <v>3288</v>
      </c>
      <c r="I1002" s="6">
        <v>44011.477638888886</v>
      </c>
      <c r="J1002" t="s">
        <v>16</v>
      </c>
      <c r="K1002" s="6">
        <v>44013.290219907409</v>
      </c>
      <c r="M1002" t="s">
        <v>4796</v>
      </c>
      <c r="N1002" t="s">
        <v>4797</v>
      </c>
      <c r="Q1002" t="s">
        <v>1717</v>
      </c>
      <c r="R1002" t="s">
        <v>365</v>
      </c>
      <c r="S1002" t="s">
        <v>4798</v>
      </c>
      <c r="T1002" t="s">
        <v>338</v>
      </c>
      <c r="U1002" t="s">
        <v>530</v>
      </c>
      <c r="W1002" t="s">
        <v>4799</v>
      </c>
      <c r="Z1002" t="s">
        <v>4796</v>
      </c>
      <c r="AA1002" t="s">
        <v>4797</v>
      </c>
      <c r="AD1002" t="s">
        <v>1717</v>
      </c>
      <c r="AE1002" t="s">
        <v>365</v>
      </c>
      <c r="AF1002" t="s">
        <v>4798</v>
      </c>
      <c r="AG1002" t="s">
        <v>338</v>
      </c>
      <c r="AH1002" t="s">
        <v>530</v>
      </c>
      <c r="AJ1002" t="s">
        <v>4799</v>
      </c>
      <c r="AL1002" t="s">
        <v>339</v>
      </c>
      <c r="AM1002">
        <v>1</v>
      </c>
      <c r="AN1002">
        <v>1</v>
      </c>
      <c r="AO1002">
        <v>12859</v>
      </c>
      <c r="AQ1002">
        <v>124642</v>
      </c>
      <c r="AR1002">
        <v>5341030</v>
      </c>
      <c r="AS1002" t="s">
        <v>925</v>
      </c>
      <c r="AT1002" t="s">
        <v>926</v>
      </c>
      <c r="AW1002" t="s">
        <v>366</v>
      </c>
      <c r="AX1002" t="s">
        <v>366</v>
      </c>
      <c r="AY1002" t="s">
        <v>345</v>
      </c>
      <c r="AZ1002" t="s">
        <v>346</v>
      </c>
      <c r="BY1002" t="s">
        <v>342</v>
      </c>
      <c r="EQ1002">
        <v>243275</v>
      </c>
      <c r="ER1002" t="s">
        <v>3289</v>
      </c>
      <c r="EV1002">
        <v>17285831</v>
      </c>
      <c r="EW1002">
        <v>928</v>
      </c>
      <c r="EX1002">
        <v>220386</v>
      </c>
      <c r="EY1002" t="s">
        <v>4800</v>
      </c>
      <c r="EZ1002">
        <v>1</v>
      </c>
      <c r="FC1002">
        <v>95385</v>
      </c>
      <c r="FD1002" t="s">
        <v>3531</v>
      </c>
    </row>
    <row r="1003" spans="1:160" x14ac:dyDescent="0.3">
      <c r="A1003" t="str">
        <f>VLOOKUP(B1003,Table2[],3,FALSE)</f>
        <v>Digital</v>
      </c>
      <c r="B1003" t="str">
        <f>IF(OR(ISNUMBER(FIND("QVC",Z1003)),ISNUMBER(FIND("QVC",AL1003))),"QVC",IF(OR(ISNUMBER(FIND("NCO",H1003)),ISNUMBER(FIND("NCO",Y1003))), "NCO", IF(AL1003="consumer","PMD.com",VLOOKUP(LEFT(H1003,2),Tables!$E$1:$F$11,2,FALSE))))</f>
        <v>PMD.com</v>
      </c>
      <c r="C1003">
        <f t="shared" si="46"/>
        <v>5260</v>
      </c>
      <c r="D1003">
        <f t="shared" si="47"/>
        <v>1</v>
      </c>
      <c r="E1003" t="str">
        <f t="shared" ca="1" si="45"/>
        <v>shifted orders shipped</v>
      </c>
      <c r="F1003" t="s">
        <v>3539</v>
      </c>
      <c r="G1003" t="s">
        <v>335</v>
      </c>
      <c r="H1003" t="s">
        <v>2510</v>
      </c>
      <c r="I1003" s="6">
        <v>44008.554039351853</v>
      </c>
      <c r="J1003" t="s">
        <v>16</v>
      </c>
      <c r="K1003" s="6">
        <v>44013.290416666663</v>
      </c>
      <c r="M1003" t="s">
        <v>4801</v>
      </c>
      <c r="N1003" t="s">
        <v>4802</v>
      </c>
      <c r="Q1003" t="s">
        <v>665</v>
      </c>
      <c r="R1003" t="s">
        <v>460</v>
      </c>
      <c r="S1003">
        <v>40422</v>
      </c>
      <c r="T1003" t="s">
        <v>338</v>
      </c>
      <c r="U1003" t="s">
        <v>530</v>
      </c>
      <c r="W1003" t="s">
        <v>4803</v>
      </c>
      <c r="Z1003" t="s">
        <v>4801</v>
      </c>
      <c r="AA1003" t="s">
        <v>4802</v>
      </c>
      <c r="AD1003" t="s">
        <v>665</v>
      </c>
      <c r="AE1003" t="s">
        <v>460</v>
      </c>
      <c r="AF1003">
        <v>40422</v>
      </c>
      <c r="AG1003" t="s">
        <v>338</v>
      </c>
      <c r="AH1003" t="s">
        <v>530</v>
      </c>
      <c r="AJ1003" t="s">
        <v>4803</v>
      </c>
      <c r="AL1003" t="s">
        <v>339</v>
      </c>
      <c r="AM1003">
        <v>1</v>
      </c>
      <c r="AN1003">
        <v>1</v>
      </c>
      <c r="AO1003">
        <v>6390</v>
      </c>
      <c r="AQ1003">
        <v>124400</v>
      </c>
      <c r="AR1003">
        <v>5260</v>
      </c>
      <c r="AS1003" t="s">
        <v>1228</v>
      </c>
      <c r="AT1003" t="s">
        <v>173</v>
      </c>
      <c r="AW1003" t="s">
        <v>352</v>
      </c>
      <c r="AX1003" t="s">
        <v>352</v>
      </c>
      <c r="AY1003" t="s">
        <v>353</v>
      </c>
      <c r="AZ1003" t="s">
        <v>384</v>
      </c>
      <c r="BY1003" t="s">
        <v>342</v>
      </c>
      <c r="EQ1003">
        <v>250591</v>
      </c>
      <c r="ER1003" t="s">
        <v>2511</v>
      </c>
      <c r="EV1003">
        <v>17284549</v>
      </c>
      <c r="EW1003">
        <v>928</v>
      </c>
      <c r="EX1003">
        <v>219029</v>
      </c>
      <c r="EY1003" t="s">
        <v>4804</v>
      </c>
      <c r="EZ1003">
        <v>1</v>
      </c>
      <c r="FC1003">
        <v>90402</v>
      </c>
      <c r="FD1003" t="s">
        <v>393</v>
      </c>
    </row>
    <row r="1004" spans="1:160" x14ac:dyDescent="0.3">
      <c r="A1004" t="str">
        <f>VLOOKUP(B1004,Table2[],3,FALSE)</f>
        <v>Digital</v>
      </c>
      <c r="B1004" t="str">
        <f>IF(OR(ISNUMBER(FIND("QVC",Z1004)),ISNUMBER(FIND("QVC",AL1004))),"QVC",IF(OR(ISNUMBER(FIND("NCO",H1004)),ISNUMBER(FIND("NCO",Y1004))), "NCO", IF(AL1004="consumer","PMD.com",VLOOKUP(LEFT(H1004,2),Tables!$E$1:$F$11,2,FALSE))))</f>
        <v>PMD.com</v>
      </c>
      <c r="C1004">
        <f t="shared" si="46"/>
        <v>5331</v>
      </c>
      <c r="D1004">
        <f t="shared" si="47"/>
        <v>1</v>
      </c>
      <c r="E1004" t="str">
        <f t="shared" ca="1" si="45"/>
        <v>shifted orders shipped</v>
      </c>
      <c r="F1004" t="s">
        <v>3539</v>
      </c>
      <c r="G1004" t="s">
        <v>335</v>
      </c>
      <c r="H1004" t="s">
        <v>2510</v>
      </c>
      <c r="I1004" s="6">
        <v>44008.554039351853</v>
      </c>
      <c r="J1004" t="s">
        <v>16</v>
      </c>
      <c r="K1004" s="6">
        <v>44013.290416666663</v>
      </c>
      <c r="M1004" t="s">
        <v>4801</v>
      </c>
      <c r="N1004" t="s">
        <v>4802</v>
      </c>
      <c r="Q1004" t="s">
        <v>665</v>
      </c>
      <c r="R1004" t="s">
        <v>460</v>
      </c>
      <c r="S1004">
        <v>40422</v>
      </c>
      <c r="T1004" t="s">
        <v>338</v>
      </c>
      <c r="U1004" t="s">
        <v>530</v>
      </c>
      <c r="W1004" t="s">
        <v>4803</v>
      </c>
      <c r="Z1004" t="s">
        <v>4801</v>
      </c>
      <c r="AA1004" t="s">
        <v>4802</v>
      </c>
      <c r="AD1004" t="s">
        <v>665</v>
      </c>
      <c r="AE1004" t="s">
        <v>460</v>
      </c>
      <c r="AF1004">
        <v>40422</v>
      </c>
      <c r="AG1004" t="s">
        <v>338</v>
      </c>
      <c r="AH1004" t="s">
        <v>530</v>
      </c>
      <c r="AJ1004" t="s">
        <v>4803</v>
      </c>
      <c r="AL1004" t="s">
        <v>339</v>
      </c>
      <c r="AM1004">
        <v>1</v>
      </c>
      <c r="AN1004">
        <v>1</v>
      </c>
      <c r="AO1004">
        <v>19662</v>
      </c>
      <c r="AQ1004">
        <v>123796</v>
      </c>
      <c r="AR1004">
        <v>5331</v>
      </c>
      <c r="AS1004" t="s">
        <v>746</v>
      </c>
      <c r="AT1004" t="s">
        <v>129</v>
      </c>
      <c r="AW1004" t="s">
        <v>340</v>
      </c>
      <c r="AX1004" t="s">
        <v>352</v>
      </c>
      <c r="AY1004" t="s">
        <v>353</v>
      </c>
      <c r="AZ1004" t="s">
        <v>354</v>
      </c>
      <c r="BY1004" t="s">
        <v>342</v>
      </c>
      <c r="EQ1004">
        <v>247800</v>
      </c>
      <c r="ER1004" t="s">
        <v>2511</v>
      </c>
      <c r="EV1004">
        <v>17284549</v>
      </c>
      <c r="EW1004">
        <v>928</v>
      </c>
      <c r="EX1004">
        <v>219029</v>
      </c>
      <c r="EY1004" t="s">
        <v>4804</v>
      </c>
      <c r="EZ1004">
        <v>1</v>
      </c>
      <c r="FC1004">
        <v>90402</v>
      </c>
      <c r="FD1004" t="s">
        <v>393</v>
      </c>
    </row>
    <row r="1005" spans="1:160" x14ac:dyDescent="0.3">
      <c r="A1005" t="str">
        <f>VLOOKUP(B1005,Table2[],3,FALSE)</f>
        <v>Digital</v>
      </c>
      <c r="B1005" t="str">
        <f>IF(OR(ISNUMBER(FIND("QVC",Z1005)),ISNUMBER(FIND("QVC",AL1005))),"QVC",IF(OR(ISNUMBER(FIND("NCO",H1005)),ISNUMBER(FIND("NCO",Y1005))), "NCO", IF(AL1005="consumer","PMD.com",VLOOKUP(LEFT(H1005,2),Tables!$E$1:$F$11,2,FALSE))))</f>
        <v>PMD.com</v>
      </c>
      <c r="C1005">
        <f t="shared" si="46"/>
        <v>52460001</v>
      </c>
      <c r="D1005">
        <f t="shared" si="47"/>
        <v>1</v>
      </c>
      <c r="E1005" t="str">
        <f t="shared" ca="1" si="45"/>
        <v>shifted orders shipped</v>
      </c>
      <c r="F1005" t="s">
        <v>3539</v>
      </c>
      <c r="G1005" t="s">
        <v>335</v>
      </c>
      <c r="H1005" t="s">
        <v>2510</v>
      </c>
      <c r="I1005" s="6">
        <v>44008.554039351853</v>
      </c>
      <c r="J1005" t="s">
        <v>16</v>
      </c>
      <c r="K1005" s="6">
        <v>44013.290416666663</v>
      </c>
      <c r="M1005" t="s">
        <v>4801</v>
      </c>
      <c r="N1005" t="s">
        <v>4802</v>
      </c>
      <c r="Q1005" t="s">
        <v>665</v>
      </c>
      <c r="R1005" t="s">
        <v>460</v>
      </c>
      <c r="S1005">
        <v>40422</v>
      </c>
      <c r="T1005" t="s">
        <v>338</v>
      </c>
      <c r="U1005" t="s">
        <v>530</v>
      </c>
      <c r="W1005" t="s">
        <v>4803</v>
      </c>
      <c r="Z1005" t="s">
        <v>4801</v>
      </c>
      <c r="AA1005" t="s">
        <v>4802</v>
      </c>
      <c r="AD1005" t="s">
        <v>665</v>
      </c>
      <c r="AE1005" t="s">
        <v>460</v>
      </c>
      <c r="AF1005">
        <v>40422</v>
      </c>
      <c r="AG1005" t="s">
        <v>338</v>
      </c>
      <c r="AH1005" t="s">
        <v>530</v>
      </c>
      <c r="AJ1005" t="s">
        <v>4803</v>
      </c>
      <c r="AL1005" t="s">
        <v>339</v>
      </c>
      <c r="AM1005">
        <v>1</v>
      </c>
      <c r="AN1005">
        <v>1</v>
      </c>
      <c r="AO1005">
        <v>14007</v>
      </c>
      <c r="AQ1005">
        <v>127157</v>
      </c>
      <c r="AR1005">
        <v>52460001</v>
      </c>
      <c r="AS1005" t="s">
        <v>972</v>
      </c>
      <c r="AT1005" t="s">
        <v>76</v>
      </c>
      <c r="AW1005" t="s">
        <v>340</v>
      </c>
      <c r="AX1005" t="s">
        <v>340</v>
      </c>
      <c r="AY1005" t="s">
        <v>341</v>
      </c>
      <c r="AZ1005">
        <v>0</v>
      </c>
      <c r="BY1005" t="s">
        <v>342</v>
      </c>
      <c r="EQ1005">
        <v>252044</v>
      </c>
      <c r="ER1005" t="s">
        <v>2511</v>
      </c>
      <c r="EV1005">
        <v>17284549</v>
      </c>
      <c r="EW1005">
        <v>928</v>
      </c>
      <c r="EX1005">
        <v>219029</v>
      </c>
      <c r="EY1005" t="s">
        <v>4804</v>
      </c>
      <c r="EZ1005">
        <v>1</v>
      </c>
      <c r="FC1005">
        <v>52460001</v>
      </c>
      <c r="FD1005" t="s">
        <v>76</v>
      </c>
    </row>
    <row r="1006" spans="1:160" x14ac:dyDescent="0.3">
      <c r="A1006" t="str">
        <f>VLOOKUP(B1006,Table2[],3,FALSE)</f>
        <v>Digital</v>
      </c>
      <c r="B1006" t="str">
        <f>IF(OR(ISNUMBER(FIND("QVC",Z1006)),ISNUMBER(FIND("QVC",AL1006))),"QVC",IF(OR(ISNUMBER(FIND("NCO",H1006)),ISNUMBER(FIND("NCO",Y1006))), "NCO", IF(AL1006="consumer","PMD.com",VLOOKUP(LEFT(H1006,2),Tables!$E$1:$F$11,2,FALSE))))</f>
        <v>PMD.com</v>
      </c>
      <c r="C1006">
        <f t="shared" si="46"/>
        <v>7660</v>
      </c>
      <c r="D1006">
        <f t="shared" si="47"/>
        <v>1</v>
      </c>
      <c r="E1006" t="str">
        <f t="shared" ca="1" si="45"/>
        <v>shifted orders shipped</v>
      </c>
      <c r="F1006" t="s">
        <v>3539</v>
      </c>
      <c r="G1006" t="s">
        <v>335</v>
      </c>
      <c r="H1006" t="s">
        <v>4805</v>
      </c>
      <c r="I1006" s="6">
        <v>44011.585173611114</v>
      </c>
      <c r="J1006" t="s">
        <v>16</v>
      </c>
      <c r="K1006" s="6">
        <v>44013.290555555555</v>
      </c>
      <c r="M1006" t="s">
        <v>4806</v>
      </c>
      <c r="N1006" t="s">
        <v>4807</v>
      </c>
      <c r="Q1006" t="s">
        <v>4808</v>
      </c>
      <c r="R1006" t="s">
        <v>414</v>
      </c>
      <c r="S1006" t="s">
        <v>4809</v>
      </c>
      <c r="T1006" t="s">
        <v>338</v>
      </c>
      <c r="U1006" t="s">
        <v>530</v>
      </c>
      <c r="W1006" t="s">
        <v>4810</v>
      </c>
      <c r="Z1006" t="s">
        <v>4806</v>
      </c>
      <c r="AA1006" t="s">
        <v>4807</v>
      </c>
      <c r="AD1006" t="s">
        <v>4808</v>
      </c>
      <c r="AE1006" t="s">
        <v>414</v>
      </c>
      <c r="AF1006" t="s">
        <v>4809</v>
      </c>
      <c r="AG1006" t="s">
        <v>338</v>
      </c>
      <c r="AH1006" t="s">
        <v>530</v>
      </c>
      <c r="AJ1006" t="s">
        <v>4810</v>
      </c>
      <c r="AL1006" t="s">
        <v>339</v>
      </c>
      <c r="AM1006">
        <v>1</v>
      </c>
      <c r="AN1006">
        <v>1</v>
      </c>
      <c r="AO1006">
        <v>11858</v>
      </c>
      <c r="AQ1006">
        <v>124798</v>
      </c>
      <c r="AR1006">
        <v>7660</v>
      </c>
      <c r="AS1006" t="s">
        <v>2085</v>
      </c>
      <c r="AT1006" t="s">
        <v>38</v>
      </c>
      <c r="AW1006" t="s">
        <v>343</v>
      </c>
      <c r="BY1006" t="s">
        <v>342</v>
      </c>
      <c r="EQ1006">
        <v>251455</v>
      </c>
      <c r="ER1006" t="s">
        <v>4811</v>
      </c>
      <c r="EV1006">
        <v>17286789</v>
      </c>
      <c r="EW1006">
        <v>928</v>
      </c>
      <c r="EX1006">
        <v>220543</v>
      </c>
      <c r="EY1006" t="s">
        <v>4812</v>
      </c>
      <c r="EZ1006">
        <v>1</v>
      </c>
      <c r="FC1006">
        <v>7660</v>
      </c>
      <c r="FD1006" t="s">
        <v>38</v>
      </c>
    </row>
    <row r="1007" spans="1:160" x14ac:dyDescent="0.3">
      <c r="A1007" t="str">
        <f>VLOOKUP(B1007,Table2[],3,FALSE)</f>
        <v>Digital</v>
      </c>
      <c r="B1007" t="str">
        <f>IF(OR(ISNUMBER(FIND("QVC",Z1007)),ISNUMBER(FIND("QVC",AL1007))),"QVC",IF(OR(ISNUMBER(FIND("NCO",H1007)),ISNUMBER(FIND("NCO",Y1007))), "NCO", IF(AL1007="consumer","PMD.com",VLOOKUP(LEFT(H1007,2),Tables!$E$1:$F$11,2,FALSE))))</f>
        <v>PMD.com</v>
      </c>
      <c r="C1007">
        <f t="shared" si="46"/>
        <v>51080001</v>
      </c>
      <c r="D1007">
        <f t="shared" si="47"/>
        <v>1</v>
      </c>
      <c r="E1007" t="str">
        <f t="shared" ca="1" si="45"/>
        <v>shifted orders shipped</v>
      </c>
      <c r="F1007" t="s">
        <v>3539</v>
      </c>
      <c r="G1007" t="s">
        <v>335</v>
      </c>
      <c r="H1007" t="s">
        <v>3406</v>
      </c>
      <c r="I1007" s="6">
        <v>44011.548009259262</v>
      </c>
      <c r="J1007" t="s">
        <v>16</v>
      </c>
      <c r="K1007" s="6">
        <v>44013.290694444448</v>
      </c>
      <c r="M1007" t="s">
        <v>1440</v>
      </c>
      <c r="N1007" t="s">
        <v>1441</v>
      </c>
      <c r="Q1007" t="s">
        <v>1442</v>
      </c>
      <c r="R1007" t="s">
        <v>365</v>
      </c>
      <c r="S1007" t="s">
        <v>1443</v>
      </c>
      <c r="T1007" t="s">
        <v>338</v>
      </c>
      <c r="U1007" t="s">
        <v>530</v>
      </c>
      <c r="W1007" t="s">
        <v>1444</v>
      </c>
      <c r="Z1007" t="s">
        <v>1440</v>
      </c>
      <c r="AA1007" t="s">
        <v>1441</v>
      </c>
      <c r="AD1007" t="s">
        <v>1442</v>
      </c>
      <c r="AE1007" t="s">
        <v>365</v>
      </c>
      <c r="AF1007" t="s">
        <v>1443</v>
      </c>
      <c r="AG1007" t="s">
        <v>338</v>
      </c>
      <c r="AH1007" t="s">
        <v>530</v>
      </c>
      <c r="AJ1007" t="s">
        <v>1444</v>
      </c>
      <c r="AL1007" t="s">
        <v>339</v>
      </c>
      <c r="AM1007">
        <v>1</v>
      </c>
      <c r="AN1007">
        <v>1</v>
      </c>
      <c r="AO1007">
        <v>19656</v>
      </c>
      <c r="AQ1007">
        <v>124645</v>
      </c>
      <c r="AR1007">
        <v>51080001</v>
      </c>
      <c r="AS1007" t="s">
        <v>988</v>
      </c>
      <c r="AT1007" t="s">
        <v>57</v>
      </c>
      <c r="AW1007" t="s">
        <v>343</v>
      </c>
      <c r="BY1007" t="s">
        <v>342</v>
      </c>
      <c r="EQ1007">
        <v>251119</v>
      </c>
      <c r="ER1007" t="s">
        <v>3407</v>
      </c>
      <c r="EV1007">
        <v>17285891</v>
      </c>
      <c r="EW1007">
        <v>928</v>
      </c>
      <c r="EX1007">
        <v>220445</v>
      </c>
      <c r="EY1007" t="s">
        <v>4813</v>
      </c>
      <c r="EZ1007">
        <v>1</v>
      </c>
      <c r="FC1007">
        <v>51080001</v>
      </c>
      <c r="FD1007" t="s">
        <v>57</v>
      </c>
    </row>
    <row r="1008" spans="1:160" x14ac:dyDescent="0.3">
      <c r="A1008" t="str">
        <f>VLOOKUP(B1008,Table2[],3,FALSE)</f>
        <v>Digital</v>
      </c>
      <c r="B1008" t="str">
        <f>IF(OR(ISNUMBER(FIND("QVC",Z1008)),ISNUMBER(FIND("QVC",AL1008))),"QVC",IF(OR(ISNUMBER(FIND("NCO",H1008)),ISNUMBER(FIND("NCO",Y1008))), "NCO", IF(AL1008="consumer","PMD.com",VLOOKUP(LEFT(H1008,2),Tables!$E$1:$F$11,2,FALSE))))</f>
        <v>PMD.com</v>
      </c>
      <c r="C1008">
        <f t="shared" si="46"/>
        <v>51080001</v>
      </c>
      <c r="D1008">
        <f t="shared" si="47"/>
        <v>2</v>
      </c>
      <c r="E1008" t="str">
        <f t="shared" ca="1" si="45"/>
        <v>shifted orders shipped</v>
      </c>
      <c r="F1008" t="s">
        <v>3539</v>
      </c>
      <c r="G1008" t="s">
        <v>335</v>
      </c>
      <c r="H1008" t="s">
        <v>3298</v>
      </c>
      <c r="I1008" s="6">
        <v>44011.480219907404</v>
      </c>
      <c r="J1008" t="s">
        <v>16</v>
      </c>
      <c r="K1008" s="6">
        <v>44013.290844907409</v>
      </c>
      <c r="M1008" t="s">
        <v>1671</v>
      </c>
      <c r="N1008" t="s">
        <v>3528</v>
      </c>
      <c r="Q1008" t="s">
        <v>1672</v>
      </c>
      <c r="R1008" t="s">
        <v>522</v>
      </c>
      <c r="S1008" t="s">
        <v>3529</v>
      </c>
      <c r="T1008" t="s">
        <v>338</v>
      </c>
      <c r="U1008" t="s">
        <v>530</v>
      </c>
      <c r="W1008" t="s">
        <v>1673</v>
      </c>
      <c r="Z1008" t="s">
        <v>1671</v>
      </c>
      <c r="AA1008" t="s">
        <v>3528</v>
      </c>
      <c r="AD1008" t="s">
        <v>1672</v>
      </c>
      <c r="AE1008" t="s">
        <v>522</v>
      </c>
      <c r="AF1008" t="s">
        <v>3529</v>
      </c>
      <c r="AG1008" t="s">
        <v>338</v>
      </c>
      <c r="AH1008" t="s">
        <v>530</v>
      </c>
      <c r="AJ1008" t="s">
        <v>1673</v>
      </c>
      <c r="AL1008" t="s">
        <v>339</v>
      </c>
      <c r="AM1008">
        <v>2</v>
      </c>
      <c r="AN1008">
        <v>2</v>
      </c>
      <c r="AO1008">
        <v>19656</v>
      </c>
      <c r="AQ1008">
        <v>124645</v>
      </c>
      <c r="AR1008">
        <v>51080001</v>
      </c>
      <c r="AS1008" t="s">
        <v>988</v>
      </c>
      <c r="AT1008" t="s">
        <v>57</v>
      </c>
      <c r="AW1008" t="s">
        <v>343</v>
      </c>
      <c r="BY1008" t="s">
        <v>342</v>
      </c>
      <c r="EQ1008">
        <v>251119</v>
      </c>
      <c r="ER1008" t="s">
        <v>3299</v>
      </c>
      <c r="EV1008">
        <v>17285836</v>
      </c>
      <c r="EW1008">
        <v>928</v>
      </c>
      <c r="EX1008">
        <v>220391</v>
      </c>
      <c r="EY1008" t="s">
        <v>4814</v>
      </c>
      <c r="EZ1008">
        <v>1</v>
      </c>
      <c r="FC1008">
        <v>51080001</v>
      </c>
      <c r="FD1008" t="s">
        <v>57</v>
      </c>
    </row>
    <row r="1009" spans="1:160" x14ac:dyDescent="0.3">
      <c r="A1009" t="str">
        <f>VLOOKUP(B1009,Table2[],3,FALSE)</f>
        <v>Digital</v>
      </c>
      <c r="B1009" t="str">
        <f>IF(OR(ISNUMBER(FIND("QVC",Z1009)),ISNUMBER(FIND("QVC",AL1009))),"QVC",IF(OR(ISNUMBER(FIND("NCO",H1009)),ISNUMBER(FIND("NCO",Y1009))), "NCO", IF(AL1009="consumer","PMD.com",VLOOKUP(LEFT(H1009,2),Tables!$E$1:$F$11,2,FALSE))))</f>
        <v>PMD.com</v>
      </c>
      <c r="C1009">
        <f t="shared" si="46"/>
        <v>53160001</v>
      </c>
      <c r="D1009">
        <f t="shared" si="47"/>
        <v>3</v>
      </c>
      <c r="E1009" t="str">
        <f t="shared" ca="1" si="45"/>
        <v>shifted orders shipped</v>
      </c>
      <c r="F1009" t="s">
        <v>3539</v>
      </c>
      <c r="G1009" t="s">
        <v>335</v>
      </c>
      <c r="H1009" t="s">
        <v>3298</v>
      </c>
      <c r="I1009" s="6">
        <v>44011.480219907404</v>
      </c>
      <c r="J1009" t="s">
        <v>16</v>
      </c>
      <c r="K1009" s="6">
        <v>44013.290844907409</v>
      </c>
      <c r="M1009" t="s">
        <v>1671</v>
      </c>
      <c r="N1009" t="s">
        <v>3528</v>
      </c>
      <c r="Q1009" t="s">
        <v>1672</v>
      </c>
      <c r="R1009" t="s">
        <v>522</v>
      </c>
      <c r="S1009" t="s">
        <v>3529</v>
      </c>
      <c r="T1009" t="s">
        <v>338</v>
      </c>
      <c r="U1009" t="s">
        <v>530</v>
      </c>
      <c r="W1009" t="s">
        <v>1673</v>
      </c>
      <c r="Z1009" t="s">
        <v>1671</v>
      </c>
      <c r="AA1009" t="s">
        <v>3528</v>
      </c>
      <c r="AD1009" t="s">
        <v>1672</v>
      </c>
      <c r="AE1009" t="s">
        <v>522</v>
      </c>
      <c r="AF1009" t="s">
        <v>3529</v>
      </c>
      <c r="AG1009" t="s">
        <v>338</v>
      </c>
      <c r="AH1009" t="s">
        <v>530</v>
      </c>
      <c r="AJ1009" t="s">
        <v>1673</v>
      </c>
      <c r="AL1009" t="s">
        <v>339</v>
      </c>
      <c r="AM1009">
        <v>3</v>
      </c>
      <c r="AN1009">
        <v>3</v>
      </c>
      <c r="AO1009">
        <v>4322</v>
      </c>
      <c r="AQ1009">
        <v>124007</v>
      </c>
      <c r="AR1009">
        <v>53160001</v>
      </c>
      <c r="AS1009" t="s">
        <v>1895</v>
      </c>
      <c r="AT1009" t="s">
        <v>119</v>
      </c>
      <c r="AW1009" t="s">
        <v>340</v>
      </c>
      <c r="AX1009" t="s">
        <v>340</v>
      </c>
      <c r="AY1009" t="s">
        <v>341</v>
      </c>
      <c r="AZ1009">
        <v>0</v>
      </c>
      <c r="BY1009" t="s">
        <v>342</v>
      </c>
      <c r="EQ1009">
        <v>252959</v>
      </c>
      <c r="ER1009" t="s">
        <v>3299</v>
      </c>
      <c r="EV1009">
        <v>17285836</v>
      </c>
      <c r="EW1009">
        <v>928</v>
      </c>
      <c r="EX1009">
        <v>220391</v>
      </c>
      <c r="EY1009" t="s">
        <v>4814</v>
      </c>
      <c r="EZ1009">
        <v>1</v>
      </c>
      <c r="FC1009">
        <v>53160001</v>
      </c>
      <c r="FD1009" t="s">
        <v>119</v>
      </c>
    </row>
    <row r="1010" spans="1:160" x14ac:dyDescent="0.3">
      <c r="A1010" t="str">
        <f>VLOOKUP(B1010,Table2[],3,FALSE)</f>
        <v>Digital</v>
      </c>
      <c r="B1010" t="str">
        <f>IF(OR(ISNUMBER(FIND("QVC",Z1010)),ISNUMBER(FIND("QVC",AL1010))),"QVC",IF(OR(ISNUMBER(FIND("NCO",H1010)),ISNUMBER(FIND("NCO",Y1010))), "NCO", IF(AL1010="consumer","PMD.com",VLOOKUP(LEFT(H1010,2),Tables!$E$1:$F$11,2,FALSE))))</f>
        <v>PMD.com</v>
      </c>
      <c r="C1010">
        <f t="shared" si="46"/>
        <v>52430001</v>
      </c>
      <c r="D1010">
        <f t="shared" si="47"/>
        <v>1</v>
      </c>
      <c r="E1010" t="str">
        <f t="shared" ca="1" si="45"/>
        <v>shifted orders shipped</v>
      </c>
      <c r="F1010" t="s">
        <v>3539</v>
      </c>
      <c r="G1010" t="s">
        <v>335</v>
      </c>
      <c r="H1010" t="s">
        <v>3298</v>
      </c>
      <c r="I1010" s="6">
        <v>44011.480219907404</v>
      </c>
      <c r="J1010" t="s">
        <v>16</v>
      </c>
      <c r="K1010" s="6">
        <v>44013.290844907409</v>
      </c>
      <c r="M1010" t="s">
        <v>1671</v>
      </c>
      <c r="N1010" t="s">
        <v>3528</v>
      </c>
      <c r="Q1010" t="s">
        <v>1672</v>
      </c>
      <c r="R1010" t="s">
        <v>522</v>
      </c>
      <c r="S1010" t="s">
        <v>3529</v>
      </c>
      <c r="T1010" t="s">
        <v>338</v>
      </c>
      <c r="U1010" t="s">
        <v>530</v>
      </c>
      <c r="W1010" t="s">
        <v>1673</v>
      </c>
      <c r="Z1010" t="s">
        <v>1671</v>
      </c>
      <c r="AA1010" t="s">
        <v>3528</v>
      </c>
      <c r="AD1010" t="s">
        <v>1672</v>
      </c>
      <c r="AE1010" t="s">
        <v>522</v>
      </c>
      <c r="AF1010" t="s">
        <v>3529</v>
      </c>
      <c r="AG1010" t="s">
        <v>338</v>
      </c>
      <c r="AH1010" t="s">
        <v>530</v>
      </c>
      <c r="AJ1010" t="s">
        <v>1673</v>
      </c>
      <c r="AL1010" t="s">
        <v>339</v>
      </c>
      <c r="AM1010">
        <v>1</v>
      </c>
      <c r="AN1010">
        <v>1</v>
      </c>
      <c r="AO1010">
        <v>12063</v>
      </c>
      <c r="AQ1010">
        <v>127155</v>
      </c>
      <c r="AR1010">
        <v>52430001</v>
      </c>
      <c r="AS1010" t="s">
        <v>927</v>
      </c>
      <c r="AT1010" t="s">
        <v>75</v>
      </c>
      <c r="AW1010" t="s">
        <v>340</v>
      </c>
      <c r="AX1010" t="s">
        <v>340</v>
      </c>
      <c r="AY1010" t="s">
        <v>357</v>
      </c>
      <c r="AZ1010" t="s">
        <v>363</v>
      </c>
      <c r="BY1010" t="s">
        <v>342</v>
      </c>
      <c r="EQ1010">
        <v>249990</v>
      </c>
      <c r="ER1010" t="s">
        <v>3299</v>
      </c>
      <c r="EV1010">
        <v>17285836</v>
      </c>
      <c r="EW1010">
        <v>928</v>
      </c>
      <c r="EX1010">
        <v>220391</v>
      </c>
      <c r="EY1010" t="s">
        <v>4814</v>
      </c>
      <c r="EZ1010">
        <v>1</v>
      </c>
      <c r="FC1010">
        <v>95384</v>
      </c>
      <c r="FD1010" t="s">
        <v>3530</v>
      </c>
    </row>
    <row r="1011" spans="1:160" x14ac:dyDescent="0.3">
      <c r="A1011" t="str">
        <f>VLOOKUP(B1011,Table2[],3,FALSE)</f>
        <v>Digital</v>
      </c>
      <c r="B1011" t="str">
        <f>IF(OR(ISNUMBER(FIND("QVC",Z1011)),ISNUMBER(FIND("QVC",AL1011))),"QVC",IF(OR(ISNUMBER(FIND("NCO",H1011)),ISNUMBER(FIND("NCO",Y1011))), "NCO", IF(AL1011="consumer","PMD.com",VLOOKUP(LEFT(H1011,2),Tables!$E$1:$F$11,2,FALSE))))</f>
        <v>PMD.com</v>
      </c>
      <c r="C1011">
        <f t="shared" si="46"/>
        <v>53920001</v>
      </c>
      <c r="D1011">
        <f t="shared" si="47"/>
        <v>1</v>
      </c>
      <c r="E1011" t="str">
        <f t="shared" ca="1" si="45"/>
        <v>shifted orders shipped</v>
      </c>
      <c r="F1011" t="s">
        <v>3539</v>
      </c>
      <c r="G1011" t="s">
        <v>335</v>
      </c>
      <c r="H1011" t="s">
        <v>3298</v>
      </c>
      <c r="I1011" s="6">
        <v>44011.480219907404</v>
      </c>
      <c r="J1011" t="s">
        <v>16</v>
      </c>
      <c r="K1011" s="6">
        <v>44013.290844907409</v>
      </c>
      <c r="M1011" t="s">
        <v>1671</v>
      </c>
      <c r="N1011" t="s">
        <v>3528</v>
      </c>
      <c r="Q1011" t="s">
        <v>1672</v>
      </c>
      <c r="R1011" t="s">
        <v>522</v>
      </c>
      <c r="S1011" t="s">
        <v>3529</v>
      </c>
      <c r="T1011" t="s">
        <v>338</v>
      </c>
      <c r="U1011" t="s">
        <v>530</v>
      </c>
      <c r="W1011" t="s">
        <v>1673</v>
      </c>
      <c r="Z1011" t="s">
        <v>1671</v>
      </c>
      <c r="AA1011" t="s">
        <v>3528</v>
      </c>
      <c r="AD1011" t="s">
        <v>1672</v>
      </c>
      <c r="AE1011" t="s">
        <v>522</v>
      </c>
      <c r="AF1011" t="s">
        <v>3529</v>
      </c>
      <c r="AG1011" t="s">
        <v>338</v>
      </c>
      <c r="AH1011" t="s">
        <v>530</v>
      </c>
      <c r="AJ1011" t="s">
        <v>1673</v>
      </c>
      <c r="AL1011" t="s">
        <v>339</v>
      </c>
      <c r="AM1011">
        <v>1</v>
      </c>
      <c r="AN1011">
        <v>1</v>
      </c>
      <c r="AO1011">
        <v>14899</v>
      </c>
      <c r="AQ1011">
        <v>124468</v>
      </c>
      <c r="AR1011">
        <v>53920001</v>
      </c>
      <c r="AS1011">
        <v>9000000</v>
      </c>
      <c r="AT1011" t="s">
        <v>40</v>
      </c>
      <c r="AW1011" t="s">
        <v>343</v>
      </c>
      <c r="BY1011" t="s">
        <v>342</v>
      </c>
      <c r="EQ1011">
        <v>243396</v>
      </c>
      <c r="ER1011" t="s">
        <v>3299</v>
      </c>
      <c r="EV1011">
        <v>17285836</v>
      </c>
      <c r="EW1011">
        <v>928</v>
      </c>
      <c r="EX1011">
        <v>220391</v>
      </c>
      <c r="EY1011" t="s">
        <v>4814</v>
      </c>
      <c r="EZ1011">
        <v>1</v>
      </c>
      <c r="FC1011">
        <v>95384</v>
      </c>
      <c r="FD1011" t="s">
        <v>3530</v>
      </c>
    </row>
    <row r="1012" spans="1:160" x14ac:dyDescent="0.3">
      <c r="A1012" t="str">
        <f>VLOOKUP(B1012,Table2[],3,FALSE)</f>
        <v>Digital</v>
      </c>
      <c r="B1012" t="str">
        <f>IF(OR(ISNUMBER(FIND("QVC",Z1012)),ISNUMBER(FIND("QVC",AL1012))),"QVC",IF(OR(ISNUMBER(FIND("NCO",H1012)),ISNUMBER(FIND("NCO",Y1012))), "NCO", IF(AL1012="consumer","PMD.com",VLOOKUP(LEFT(H1012,2),Tables!$E$1:$F$11,2,FALSE))))</f>
        <v>PMD.com</v>
      </c>
      <c r="C1012">
        <f t="shared" si="46"/>
        <v>51010001</v>
      </c>
      <c r="D1012">
        <f t="shared" si="47"/>
        <v>1</v>
      </c>
      <c r="E1012" t="str">
        <f t="shared" ca="1" si="45"/>
        <v>shifted orders shipped</v>
      </c>
      <c r="F1012" t="s">
        <v>3539</v>
      </c>
      <c r="G1012" t="s">
        <v>335</v>
      </c>
      <c r="H1012" t="s">
        <v>3298</v>
      </c>
      <c r="I1012" s="6">
        <v>44011.480219907404</v>
      </c>
      <c r="J1012" t="s">
        <v>16</v>
      </c>
      <c r="K1012" s="6">
        <v>44013.290844907409</v>
      </c>
      <c r="M1012" t="s">
        <v>1671</v>
      </c>
      <c r="N1012" t="s">
        <v>3528</v>
      </c>
      <c r="Q1012" t="s">
        <v>1672</v>
      </c>
      <c r="R1012" t="s">
        <v>522</v>
      </c>
      <c r="S1012" t="s">
        <v>3529</v>
      </c>
      <c r="T1012" t="s">
        <v>338</v>
      </c>
      <c r="U1012" t="s">
        <v>530</v>
      </c>
      <c r="W1012" t="s">
        <v>1673</v>
      </c>
      <c r="Z1012" t="s">
        <v>1671</v>
      </c>
      <c r="AA1012" t="s">
        <v>3528</v>
      </c>
      <c r="AD1012" t="s">
        <v>1672</v>
      </c>
      <c r="AE1012" t="s">
        <v>522</v>
      </c>
      <c r="AF1012" t="s">
        <v>3529</v>
      </c>
      <c r="AG1012" t="s">
        <v>338</v>
      </c>
      <c r="AH1012" t="s">
        <v>530</v>
      </c>
      <c r="AJ1012" t="s">
        <v>1673</v>
      </c>
      <c r="AL1012" t="s">
        <v>339</v>
      </c>
      <c r="AM1012">
        <v>1</v>
      </c>
      <c r="AN1012">
        <v>1</v>
      </c>
      <c r="AO1012">
        <v>8743</v>
      </c>
      <c r="AQ1012">
        <v>123868</v>
      </c>
      <c r="AR1012">
        <v>51010001</v>
      </c>
      <c r="AS1012" t="s">
        <v>48</v>
      </c>
      <c r="AT1012" t="s">
        <v>49</v>
      </c>
      <c r="AW1012" t="s">
        <v>340</v>
      </c>
      <c r="AX1012" t="s">
        <v>340</v>
      </c>
      <c r="AY1012" t="s">
        <v>357</v>
      </c>
      <c r="AZ1012" t="s">
        <v>363</v>
      </c>
      <c r="BY1012" t="s">
        <v>342</v>
      </c>
      <c r="EQ1012">
        <v>251450</v>
      </c>
      <c r="ER1012" t="s">
        <v>3299</v>
      </c>
      <c r="EV1012">
        <v>17285836</v>
      </c>
      <c r="EW1012">
        <v>928</v>
      </c>
      <c r="EX1012">
        <v>220391</v>
      </c>
      <c r="EY1012" t="s">
        <v>4814</v>
      </c>
      <c r="EZ1012">
        <v>1</v>
      </c>
      <c r="FC1012">
        <v>51010001</v>
      </c>
      <c r="FD1012" t="s">
        <v>49</v>
      </c>
    </row>
    <row r="1013" spans="1:160" x14ac:dyDescent="0.3">
      <c r="A1013" t="str">
        <f>VLOOKUP(B1013,Table2[],3,FALSE)</f>
        <v>Digital</v>
      </c>
      <c r="B1013" t="str">
        <f>IF(OR(ISNUMBER(FIND("QVC",Z1013)),ISNUMBER(FIND("QVC",AL1013))),"QVC",IF(OR(ISNUMBER(FIND("NCO",H1013)),ISNUMBER(FIND("NCO",Y1013))), "NCO", IF(AL1013="consumer","PMD.com",VLOOKUP(LEFT(H1013,2),Tables!$E$1:$F$11,2,FALSE))))</f>
        <v>PMD.com</v>
      </c>
      <c r="C1013">
        <f t="shared" si="46"/>
        <v>51410001</v>
      </c>
      <c r="D1013">
        <f t="shared" si="47"/>
        <v>3</v>
      </c>
      <c r="E1013" t="str">
        <f t="shared" ca="1" si="45"/>
        <v>shifted orders shipped</v>
      </c>
      <c r="F1013" t="s">
        <v>3539</v>
      </c>
      <c r="G1013" t="s">
        <v>335</v>
      </c>
      <c r="H1013" t="s">
        <v>3298</v>
      </c>
      <c r="I1013" s="6">
        <v>44011.480219907404</v>
      </c>
      <c r="J1013" t="s">
        <v>16</v>
      </c>
      <c r="K1013" s="6">
        <v>44013.290844907409</v>
      </c>
      <c r="M1013" t="s">
        <v>1671</v>
      </c>
      <c r="N1013" t="s">
        <v>3528</v>
      </c>
      <c r="Q1013" t="s">
        <v>1672</v>
      </c>
      <c r="R1013" t="s">
        <v>522</v>
      </c>
      <c r="S1013" t="s">
        <v>3529</v>
      </c>
      <c r="T1013" t="s">
        <v>338</v>
      </c>
      <c r="U1013" t="s">
        <v>530</v>
      </c>
      <c r="W1013" t="s">
        <v>1673</v>
      </c>
      <c r="Z1013" t="s">
        <v>1671</v>
      </c>
      <c r="AA1013" t="s">
        <v>3528</v>
      </c>
      <c r="AD1013" t="s">
        <v>1672</v>
      </c>
      <c r="AE1013" t="s">
        <v>522</v>
      </c>
      <c r="AF1013" t="s">
        <v>3529</v>
      </c>
      <c r="AG1013" t="s">
        <v>338</v>
      </c>
      <c r="AH1013" t="s">
        <v>530</v>
      </c>
      <c r="AJ1013" t="s">
        <v>1673</v>
      </c>
      <c r="AL1013" t="s">
        <v>339</v>
      </c>
      <c r="AM1013">
        <v>3</v>
      </c>
      <c r="AN1013">
        <v>3</v>
      </c>
      <c r="AO1013">
        <v>10146</v>
      </c>
      <c r="AQ1013">
        <v>124431</v>
      </c>
      <c r="AR1013">
        <v>51410001</v>
      </c>
      <c r="AS1013" t="s">
        <v>2386</v>
      </c>
      <c r="AT1013" t="s">
        <v>81</v>
      </c>
      <c r="AW1013" t="s">
        <v>340</v>
      </c>
      <c r="AX1013" t="s">
        <v>340</v>
      </c>
      <c r="AY1013" t="s">
        <v>432</v>
      </c>
      <c r="AZ1013">
        <v>0</v>
      </c>
      <c r="BY1013" t="s">
        <v>342</v>
      </c>
      <c r="EQ1013">
        <v>253369</v>
      </c>
      <c r="ER1013" t="s">
        <v>3299</v>
      </c>
      <c r="EV1013">
        <v>17285836</v>
      </c>
      <c r="EW1013">
        <v>928</v>
      </c>
      <c r="EX1013">
        <v>220391</v>
      </c>
      <c r="EY1013" t="s">
        <v>4814</v>
      </c>
      <c r="EZ1013">
        <v>1</v>
      </c>
      <c r="FC1013">
        <v>51410001</v>
      </c>
      <c r="FD1013" t="s">
        <v>81</v>
      </c>
    </row>
    <row r="1014" spans="1:160" x14ac:dyDescent="0.3">
      <c r="A1014" t="str">
        <f>VLOOKUP(B1014,Table2[],3,FALSE)</f>
        <v>Digital</v>
      </c>
      <c r="B1014" t="str">
        <f>IF(OR(ISNUMBER(FIND("QVC",Z1014)),ISNUMBER(FIND("QVC",AL1014))),"QVC",IF(OR(ISNUMBER(FIND("NCO",H1014)),ISNUMBER(FIND("NCO",Y1014))), "NCO", IF(AL1014="consumer","PMD.com",VLOOKUP(LEFT(H1014,2),Tables!$E$1:$F$11,2,FALSE))))</f>
        <v>PMD.com</v>
      </c>
      <c r="C1014">
        <f t="shared" si="46"/>
        <v>51090030</v>
      </c>
      <c r="D1014">
        <f t="shared" si="47"/>
        <v>1</v>
      </c>
      <c r="E1014" t="str">
        <f t="shared" ca="1" si="45"/>
        <v>shifted orders shipped</v>
      </c>
      <c r="F1014" t="s">
        <v>3539</v>
      </c>
      <c r="G1014" t="s">
        <v>335</v>
      </c>
      <c r="H1014" t="s">
        <v>3298</v>
      </c>
      <c r="I1014" s="6">
        <v>44011.480219907404</v>
      </c>
      <c r="J1014" t="s">
        <v>16</v>
      </c>
      <c r="K1014" s="6">
        <v>44013.290844907409</v>
      </c>
      <c r="M1014" t="s">
        <v>1671</v>
      </c>
      <c r="N1014" t="s">
        <v>3528</v>
      </c>
      <c r="Q1014" t="s">
        <v>1672</v>
      </c>
      <c r="R1014" t="s">
        <v>522</v>
      </c>
      <c r="S1014" t="s">
        <v>3529</v>
      </c>
      <c r="T1014" t="s">
        <v>338</v>
      </c>
      <c r="U1014" t="s">
        <v>530</v>
      </c>
      <c r="W1014" t="s">
        <v>1673</v>
      </c>
      <c r="Z1014" t="s">
        <v>1671</v>
      </c>
      <c r="AA1014" t="s">
        <v>3528</v>
      </c>
      <c r="AD1014" t="s">
        <v>1672</v>
      </c>
      <c r="AE1014" t="s">
        <v>522</v>
      </c>
      <c r="AF1014" t="s">
        <v>3529</v>
      </c>
      <c r="AG1014" t="s">
        <v>338</v>
      </c>
      <c r="AH1014" t="s">
        <v>530</v>
      </c>
      <c r="AJ1014" t="s">
        <v>1673</v>
      </c>
      <c r="AL1014" t="s">
        <v>339</v>
      </c>
      <c r="AM1014">
        <v>1</v>
      </c>
      <c r="AN1014">
        <v>1</v>
      </c>
      <c r="AO1014">
        <v>6688</v>
      </c>
      <c r="AQ1014">
        <v>125960</v>
      </c>
      <c r="AR1014">
        <v>51090030</v>
      </c>
      <c r="AS1014" t="s">
        <v>3043</v>
      </c>
      <c r="AT1014" t="s">
        <v>628</v>
      </c>
      <c r="AW1014" t="s">
        <v>343</v>
      </c>
      <c r="BY1014" t="s">
        <v>342</v>
      </c>
      <c r="BZ1014" t="b">
        <v>0</v>
      </c>
      <c r="EQ1014">
        <v>243047</v>
      </c>
      <c r="ER1014" t="s">
        <v>3299</v>
      </c>
      <c r="EV1014">
        <v>17285836</v>
      </c>
      <c r="EW1014">
        <v>928</v>
      </c>
      <c r="EX1014">
        <v>220391</v>
      </c>
      <c r="EY1014" t="s">
        <v>4814</v>
      </c>
      <c r="EZ1014">
        <v>1</v>
      </c>
      <c r="FC1014">
        <v>95384</v>
      </c>
      <c r="FD1014" t="s">
        <v>3530</v>
      </c>
    </row>
    <row r="1015" spans="1:160" x14ac:dyDescent="0.3">
      <c r="A1015" t="str">
        <f>VLOOKUP(B1015,Table2[],3,FALSE)</f>
        <v>Digital</v>
      </c>
      <c r="B1015" t="str">
        <f>IF(OR(ISNUMBER(FIND("QVC",Z1015)),ISNUMBER(FIND("QVC",AL1015))),"QVC",IF(OR(ISNUMBER(FIND("NCO",H1015)),ISNUMBER(FIND("NCO",Y1015))), "NCO", IF(AL1015="consumer","PMD.com",VLOOKUP(LEFT(H1015,2),Tables!$E$1:$F$11,2,FALSE))))</f>
        <v>PMD.com</v>
      </c>
      <c r="C1015">
        <f t="shared" si="46"/>
        <v>51090030</v>
      </c>
      <c r="D1015">
        <f t="shared" si="47"/>
        <v>1</v>
      </c>
      <c r="E1015" t="str">
        <f t="shared" ca="1" si="45"/>
        <v>shifted orders shipped</v>
      </c>
      <c r="F1015" t="s">
        <v>3539</v>
      </c>
      <c r="G1015" t="s">
        <v>335</v>
      </c>
      <c r="H1015" t="s">
        <v>4815</v>
      </c>
      <c r="I1015" s="6">
        <v>44011.578645833331</v>
      </c>
      <c r="J1015" t="s">
        <v>16</v>
      </c>
      <c r="K1015" s="6">
        <v>44013.290937500002</v>
      </c>
      <c r="M1015" t="s">
        <v>4816</v>
      </c>
      <c r="N1015" t="s">
        <v>4817</v>
      </c>
      <c r="Q1015" t="s">
        <v>2298</v>
      </c>
      <c r="R1015" t="s">
        <v>365</v>
      </c>
      <c r="S1015" t="s">
        <v>4818</v>
      </c>
      <c r="T1015" t="s">
        <v>338</v>
      </c>
      <c r="U1015" t="s">
        <v>530</v>
      </c>
      <c r="W1015" t="s">
        <v>4819</v>
      </c>
      <c r="Z1015" t="s">
        <v>4816</v>
      </c>
      <c r="AA1015" t="s">
        <v>4817</v>
      </c>
      <c r="AD1015" t="s">
        <v>2298</v>
      </c>
      <c r="AE1015" t="s">
        <v>365</v>
      </c>
      <c r="AF1015" t="s">
        <v>4818</v>
      </c>
      <c r="AG1015" t="s">
        <v>338</v>
      </c>
      <c r="AH1015" t="s">
        <v>530</v>
      </c>
      <c r="AJ1015" t="s">
        <v>4819</v>
      </c>
      <c r="AL1015" t="s">
        <v>339</v>
      </c>
      <c r="AM1015">
        <v>1</v>
      </c>
      <c r="AN1015">
        <v>1</v>
      </c>
      <c r="AO1015">
        <v>6688</v>
      </c>
      <c r="AQ1015">
        <v>125960</v>
      </c>
      <c r="AR1015">
        <v>51090030</v>
      </c>
      <c r="AS1015" t="s">
        <v>3043</v>
      </c>
      <c r="AT1015" t="s">
        <v>628</v>
      </c>
      <c r="AW1015" t="s">
        <v>343</v>
      </c>
      <c r="BY1015" t="s">
        <v>342</v>
      </c>
      <c r="BZ1015" t="b">
        <v>0</v>
      </c>
      <c r="EQ1015">
        <v>243047</v>
      </c>
      <c r="ER1015" t="s">
        <v>4820</v>
      </c>
      <c r="EV1015">
        <v>17286786</v>
      </c>
      <c r="EW1015">
        <v>928</v>
      </c>
      <c r="EX1015">
        <v>220540</v>
      </c>
      <c r="EY1015" t="s">
        <v>4821</v>
      </c>
      <c r="EZ1015">
        <v>1</v>
      </c>
      <c r="FC1015">
        <v>95384</v>
      </c>
      <c r="FD1015" t="s">
        <v>3530</v>
      </c>
    </row>
    <row r="1016" spans="1:160" x14ac:dyDescent="0.3">
      <c r="A1016" t="str">
        <f>VLOOKUP(B1016,Table2[],3,FALSE)</f>
        <v>Digital</v>
      </c>
      <c r="B1016" t="str">
        <f>IF(OR(ISNUMBER(FIND("QVC",Z1016)),ISNUMBER(FIND("QVC",AL1016))),"QVC",IF(OR(ISNUMBER(FIND("NCO",H1016)),ISNUMBER(FIND("NCO",Y1016))), "NCO", IF(AL1016="consumer","PMD.com",VLOOKUP(LEFT(H1016,2),Tables!$E$1:$F$11,2,FALSE))))</f>
        <v>PMD.com</v>
      </c>
      <c r="C1016">
        <f t="shared" si="46"/>
        <v>7837</v>
      </c>
      <c r="D1016">
        <f t="shared" si="47"/>
        <v>1</v>
      </c>
      <c r="E1016" t="str">
        <f t="shared" ca="1" si="45"/>
        <v>shifted orders shipped</v>
      </c>
      <c r="F1016" t="s">
        <v>3539</v>
      </c>
      <c r="G1016" t="s">
        <v>335</v>
      </c>
      <c r="H1016" t="s">
        <v>4815</v>
      </c>
      <c r="I1016" s="6">
        <v>44011.578645833331</v>
      </c>
      <c r="J1016" t="s">
        <v>16</v>
      </c>
      <c r="K1016" s="6">
        <v>44013.290937500002</v>
      </c>
      <c r="M1016" t="s">
        <v>4816</v>
      </c>
      <c r="N1016" t="s">
        <v>4817</v>
      </c>
      <c r="Q1016" t="s">
        <v>2298</v>
      </c>
      <c r="R1016" t="s">
        <v>365</v>
      </c>
      <c r="S1016" t="s">
        <v>4818</v>
      </c>
      <c r="T1016" t="s">
        <v>338</v>
      </c>
      <c r="U1016" t="s">
        <v>530</v>
      </c>
      <c r="W1016" t="s">
        <v>4819</v>
      </c>
      <c r="Z1016" t="s">
        <v>4816</v>
      </c>
      <c r="AA1016" t="s">
        <v>4817</v>
      </c>
      <c r="AD1016" t="s">
        <v>2298</v>
      </c>
      <c r="AE1016" t="s">
        <v>365</v>
      </c>
      <c r="AF1016" t="s">
        <v>4818</v>
      </c>
      <c r="AG1016" t="s">
        <v>338</v>
      </c>
      <c r="AH1016" t="s">
        <v>530</v>
      </c>
      <c r="AJ1016" t="s">
        <v>4819</v>
      </c>
      <c r="AL1016" t="s">
        <v>339</v>
      </c>
      <c r="AM1016">
        <v>1</v>
      </c>
      <c r="AN1016">
        <v>1</v>
      </c>
      <c r="AO1016">
        <v>456</v>
      </c>
      <c r="AQ1016">
        <v>126760</v>
      </c>
      <c r="AR1016">
        <v>7837</v>
      </c>
      <c r="AS1016" t="s">
        <v>156</v>
      </c>
      <c r="AT1016" t="s">
        <v>157</v>
      </c>
      <c r="AW1016" t="s">
        <v>349</v>
      </c>
      <c r="AX1016" t="s">
        <v>489</v>
      </c>
      <c r="AY1016" t="s">
        <v>345</v>
      </c>
      <c r="AZ1016">
        <v>0</v>
      </c>
      <c r="BY1016" t="s">
        <v>342</v>
      </c>
      <c r="BZ1016" t="b">
        <v>0</v>
      </c>
      <c r="EQ1016">
        <v>246635</v>
      </c>
      <c r="ER1016" t="s">
        <v>4820</v>
      </c>
      <c r="EV1016">
        <v>17286786</v>
      </c>
      <c r="EW1016">
        <v>928</v>
      </c>
      <c r="EX1016">
        <v>220540</v>
      </c>
      <c r="EY1016" t="s">
        <v>4821</v>
      </c>
      <c r="EZ1016">
        <v>1</v>
      </c>
      <c r="FC1016">
        <v>7837</v>
      </c>
      <c r="FD1016" t="s">
        <v>157</v>
      </c>
    </row>
    <row r="1017" spans="1:160" x14ac:dyDescent="0.3">
      <c r="A1017" t="str">
        <f>VLOOKUP(B1017,Table2[],3,FALSE)</f>
        <v>Digital</v>
      </c>
      <c r="B1017" t="str">
        <f>IF(OR(ISNUMBER(FIND("QVC",Z1017)),ISNUMBER(FIND("QVC",AL1017))),"QVC",IF(OR(ISNUMBER(FIND("NCO",H1017)),ISNUMBER(FIND("NCO",Y1017))), "NCO", IF(AL1017="consumer","PMD.com",VLOOKUP(LEFT(H1017,2),Tables!$E$1:$F$11,2,FALSE))))</f>
        <v>PMD.com</v>
      </c>
      <c r="C1017">
        <f t="shared" si="46"/>
        <v>53920001</v>
      </c>
      <c r="D1017">
        <f t="shared" si="47"/>
        <v>1</v>
      </c>
      <c r="E1017" t="str">
        <f t="shared" ca="1" si="45"/>
        <v>shifted orders shipped</v>
      </c>
      <c r="F1017" t="s">
        <v>3539</v>
      </c>
      <c r="G1017" t="s">
        <v>335</v>
      </c>
      <c r="H1017" t="s">
        <v>4815</v>
      </c>
      <c r="I1017" s="6">
        <v>44011.578645833331</v>
      </c>
      <c r="J1017" t="s">
        <v>16</v>
      </c>
      <c r="K1017" s="6">
        <v>44013.290937500002</v>
      </c>
      <c r="M1017" t="s">
        <v>4816</v>
      </c>
      <c r="N1017" t="s">
        <v>4817</v>
      </c>
      <c r="Q1017" t="s">
        <v>2298</v>
      </c>
      <c r="R1017" t="s">
        <v>365</v>
      </c>
      <c r="S1017" t="s">
        <v>4818</v>
      </c>
      <c r="T1017" t="s">
        <v>338</v>
      </c>
      <c r="U1017" t="s">
        <v>530</v>
      </c>
      <c r="W1017" t="s">
        <v>4819</v>
      </c>
      <c r="Z1017" t="s">
        <v>4816</v>
      </c>
      <c r="AA1017" t="s">
        <v>4817</v>
      </c>
      <c r="AD1017" t="s">
        <v>2298</v>
      </c>
      <c r="AE1017" t="s">
        <v>365</v>
      </c>
      <c r="AF1017" t="s">
        <v>4818</v>
      </c>
      <c r="AG1017" t="s">
        <v>338</v>
      </c>
      <c r="AH1017" t="s">
        <v>530</v>
      </c>
      <c r="AJ1017" t="s">
        <v>4819</v>
      </c>
      <c r="AL1017" t="s">
        <v>339</v>
      </c>
      <c r="AM1017">
        <v>1</v>
      </c>
      <c r="AN1017">
        <v>1</v>
      </c>
      <c r="AO1017">
        <v>14899</v>
      </c>
      <c r="AQ1017">
        <v>124468</v>
      </c>
      <c r="AR1017">
        <v>53920001</v>
      </c>
      <c r="AS1017">
        <v>9000000</v>
      </c>
      <c r="AT1017" t="s">
        <v>40</v>
      </c>
      <c r="AW1017" t="s">
        <v>343</v>
      </c>
      <c r="BY1017" t="s">
        <v>342</v>
      </c>
      <c r="EQ1017">
        <v>243396</v>
      </c>
      <c r="ER1017" t="s">
        <v>4820</v>
      </c>
      <c r="EV1017">
        <v>17286786</v>
      </c>
      <c r="EW1017">
        <v>928</v>
      </c>
      <c r="EX1017">
        <v>220540</v>
      </c>
      <c r="EY1017" t="s">
        <v>4821</v>
      </c>
      <c r="EZ1017">
        <v>1</v>
      </c>
      <c r="FC1017">
        <v>95384</v>
      </c>
      <c r="FD1017" t="s">
        <v>3530</v>
      </c>
    </row>
    <row r="1018" spans="1:160" x14ac:dyDescent="0.3">
      <c r="A1018" t="str">
        <f>VLOOKUP(B1018,Table2[],3,FALSE)</f>
        <v>Digital</v>
      </c>
      <c r="B1018" t="str">
        <f>IF(OR(ISNUMBER(FIND("QVC",Z1018)),ISNUMBER(FIND("QVC",AL1018))),"QVC",IF(OR(ISNUMBER(FIND("NCO",H1018)),ISNUMBER(FIND("NCO",Y1018))), "NCO", IF(AL1018="consumer","PMD.com",VLOOKUP(LEFT(H1018,2),Tables!$E$1:$F$11,2,FALSE))))</f>
        <v>PMD.com</v>
      </c>
      <c r="C1018">
        <f t="shared" si="46"/>
        <v>52430001</v>
      </c>
      <c r="D1018">
        <f t="shared" si="47"/>
        <v>1</v>
      </c>
      <c r="E1018" t="str">
        <f t="shared" ca="1" si="45"/>
        <v>shifted orders shipped</v>
      </c>
      <c r="F1018" t="s">
        <v>3539</v>
      </c>
      <c r="G1018" t="s">
        <v>335</v>
      </c>
      <c r="H1018" t="s">
        <v>4815</v>
      </c>
      <c r="I1018" s="6">
        <v>44011.578645833331</v>
      </c>
      <c r="J1018" t="s">
        <v>16</v>
      </c>
      <c r="K1018" s="6">
        <v>44013.290937500002</v>
      </c>
      <c r="M1018" t="s">
        <v>4816</v>
      </c>
      <c r="N1018" t="s">
        <v>4817</v>
      </c>
      <c r="Q1018" t="s">
        <v>2298</v>
      </c>
      <c r="R1018" t="s">
        <v>365</v>
      </c>
      <c r="S1018" t="s">
        <v>4818</v>
      </c>
      <c r="T1018" t="s">
        <v>338</v>
      </c>
      <c r="U1018" t="s">
        <v>530</v>
      </c>
      <c r="W1018" t="s">
        <v>4819</v>
      </c>
      <c r="Z1018" t="s">
        <v>4816</v>
      </c>
      <c r="AA1018" t="s">
        <v>4817</v>
      </c>
      <c r="AD1018" t="s">
        <v>2298</v>
      </c>
      <c r="AE1018" t="s">
        <v>365</v>
      </c>
      <c r="AF1018" t="s">
        <v>4818</v>
      </c>
      <c r="AG1018" t="s">
        <v>338</v>
      </c>
      <c r="AH1018" t="s">
        <v>530</v>
      </c>
      <c r="AJ1018" t="s">
        <v>4819</v>
      </c>
      <c r="AL1018" t="s">
        <v>339</v>
      </c>
      <c r="AM1018">
        <v>1</v>
      </c>
      <c r="AN1018">
        <v>1</v>
      </c>
      <c r="AO1018">
        <v>12063</v>
      </c>
      <c r="AQ1018">
        <v>127155</v>
      </c>
      <c r="AR1018">
        <v>52430001</v>
      </c>
      <c r="AS1018" t="s">
        <v>927</v>
      </c>
      <c r="AT1018" t="s">
        <v>75</v>
      </c>
      <c r="AW1018" t="s">
        <v>340</v>
      </c>
      <c r="AX1018" t="s">
        <v>340</v>
      </c>
      <c r="AY1018" t="s">
        <v>357</v>
      </c>
      <c r="AZ1018" t="s">
        <v>363</v>
      </c>
      <c r="BY1018" t="s">
        <v>342</v>
      </c>
      <c r="EQ1018">
        <v>249990</v>
      </c>
      <c r="ER1018" t="s">
        <v>4820</v>
      </c>
      <c r="EV1018">
        <v>17286786</v>
      </c>
      <c r="EW1018">
        <v>928</v>
      </c>
      <c r="EX1018">
        <v>220540</v>
      </c>
      <c r="EY1018" t="s">
        <v>4821</v>
      </c>
      <c r="EZ1018">
        <v>1</v>
      </c>
      <c r="FC1018">
        <v>95384</v>
      </c>
      <c r="FD1018" t="s">
        <v>3530</v>
      </c>
    </row>
    <row r="1019" spans="1:160" x14ac:dyDescent="0.3">
      <c r="A1019" t="str">
        <f>VLOOKUP(B1019,Table2[],3,FALSE)</f>
        <v>Digital</v>
      </c>
      <c r="B1019" t="str">
        <f>IF(OR(ISNUMBER(FIND("QVC",Z1019)),ISNUMBER(FIND("QVC",AL1019))),"QVC",IF(OR(ISNUMBER(FIND("NCO",H1019)),ISNUMBER(FIND("NCO",Y1019))), "NCO", IF(AL1019="consumer","PMD.com",VLOOKUP(LEFT(H1019,2),Tables!$E$1:$F$11,2,FALSE))))</f>
        <v>PMD.com</v>
      </c>
      <c r="C1019">
        <f t="shared" si="46"/>
        <v>52460001</v>
      </c>
      <c r="D1019">
        <f t="shared" si="47"/>
        <v>2</v>
      </c>
      <c r="E1019" t="str">
        <f t="shared" ca="1" si="45"/>
        <v>shifted orders shipped</v>
      </c>
      <c r="F1019" t="s">
        <v>3539</v>
      </c>
      <c r="G1019" t="s">
        <v>335</v>
      </c>
      <c r="H1019" t="s">
        <v>2628</v>
      </c>
      <c r="I1019" s="6">
        <v>44008.628703703704</v>
      </c>
      <c r="J1019" t="s">
        <v>16</v>
      </c>
      <c r="K1019" s="6">
        <v>44013.291087962964</v>
      </c>
      <c r="M1019" t="s">
        <v>4822</v>
      </c>
      <c r="N1019" t="s">
        <v>4823</v>
      </c>
      <c r="Q1019" t="s">
        <v>924</v>
      </c>
      <c r="R1019" t="s">
        <v>359</v>
      </c>
      <c r="S1019">
        <v>33579</v>
      </c>
      <c r="T1019" t="s">
        <v>338</v>
      </c>
      <c r="U1019" t="s">
        <v>530</v>
      </c>
      <c r="W1019" t="s">
        <v>4824</v>
      </c>
      <c r="Z1019" t="s">
        <v>4822</v>
      </c>
      <c r="AA1019" t="s">
        <v>4823</v>
      </c>
      <c r="AD1019" t="s">
        <v>924</v>
      </c>
      <c r="AE1019" t="s">
        <v>359</v>
      </c>
      <c r="AF1019">
        <v>33579</v>
      </c>
      <c r="AG1019" t="s">
        <v>338</v>
      </c>
      <c r="AH1019" t="s">
        <v>530</v>
      </c>
      <c r="AJ1019" t="s">
        <v>4824</v>
      </c>
      <c r="AL1019" t="s">
        <v>339</v>
      </c>
      <c r="AM1019">
        <v>2</v>
      </c>
      <c r="AN1019">
        <v>2</v>
      </c>
      <c r="AO1019">
        <v>14007</v>
      </c>
      <c r="AQ1019">
        <v>127157</v>
      </c>
      <c r="AR1019">
        <v>52460001</v>
      </c>
      <c r="AS1019" t="s">
        <v>972</v>
      </c>
      <c r="AT1019" t="s">
        <v>76</v>
      </c>
      <c r="AW1019" t="s">
        <v>340</v>
      </c>
      <c r="AX1019" t="s">
        <v>340</v>
      </c>
      <c r="AY1019" t="s">
        <v>341</v>
      </c>
      <c r="AZ1019">
        <v>0</v>
      </c>
      <c r="BY1019" t="s">
        <v>342</v>
      </c>
      <c r="EQ1019">
        <v>252044</v>
      </c>
      <c r="ER1019" t="s">
        <v>2629</v>
      </c>
      <c r="EV1019">
        <v>17284609</v>
      </c>
      <c r="EW1019">
        <v>928</v>
      </c>
      <c r="EX1019">
        <v>219088</v>
      </c>
      <c r="EY1019" t="s">
        <v>4825</v>
      </c>
      <c r="EZ1019">
        <v>1</v>
      </c>
      <c r="FC1019">
        <v>52460001</v>
      </c>
      <c r="FD1019" t="s">
        <v>76</v>
      </c>
    </row>
    <row r="1020" spans="1:160" x14ac:dyDescent="0.3">
      <c r="A1020" t="str">
        <f>VLOOKUP(B1020,Table2[],3,FALSE)</f>
        <v>Digital</v>
      </c>
      <c r="B1020" t="str">
        <f>IF(OR(ISNUMBER(FIND("QVC",Z1020)),ISNUMBER(FIND("QVC",AL1020))),"QVC",IF(OR(ISNUMBER(FIND("NCO",H1020)),ISNUMBER(FIND("NCO",Y1020))), "NCO", IF(AL1020="consumer","PMD.com",VLOOKUP(LEFT(H1020,2),Tables!$E$1:$F$11,2,FALSE))))</f>
        <v>PMD.com</v>
      </c>
      <c r="C1020">
        <f t="shared" si="46"/>
        <v>52430001</v>
      </c>
      <c r="D1020">
        <f t="shared" si="47"/>
        <v>1</v>
      </c>
      <c r="E1020" t="str">
        <f t="shared" ca="1" si="45"/>
        <v>shifted orders shipped</v>
      </c>
      <c r="F1020" t="s">
        <v>3539</v>
      </c>
      <c r="G1020" t="s">
        <v>335</v>
      </c>
      <c r="H1020" t="s">
        <v>2628</v>
      </c>
      <c r="I1020" s="6">
        <v>44008.628703703704</v>
      </c>
      <c r="J1020" t="s">
        <v>16</v>
      </c>
      <c r="K1020" s="6">
        <v>44013.291087962964</v>
      </c>
      <c r="M1020" t="s">
        <v>4822</v>
      </c>
      <c r="N1020" t="s">
        <v>4823</v>
      </c>
      <c r="Q1020" t="s">
        <v>924</v>
      </c>
      <c r="R1020" t="s">
        <v>359</v>
      </c>
      <c r="S1020">
        <v>33579</v>
      </c>
      <c r="T1020" t="s">
        <v>338</v>
      </c>
      <c r="U1020" t="s">
        <v>530</v>
      </c>
      <c r="W1020" t="s">
        <v>4824</v>
      </c>
      <c r="Z1020" t="s">
        <v>4822</v>
      </c>
      <c r="AA1020" t="s">
        <v>4823</v>
      </c>
      <c r="AD1020" t="s">
        <v>924</v>
      </c>
      <c r="AE1020" t="s">
        <v>359</v>
      </c>
      <c r="AF1020">
        <v>33579</v>
      </c>
      <c r="AG1020" t="s">
        <v>338</v>
      </c>
      <c r="AH1020" t="s">
        <v>530</v>
      </c>
      <c r="AJ1020" t="s">
        <v>4824</v>
      </c>
      <c r="AL1020" t="s">
        <v>339</v>
      </c>
      <c r="AM1020">
        <v>1</v>
      </c>
      <c r="AN1020">
        <v>1</v>
      </c>
      <c r="AO1020">
        <v>12063</v>
      </c>
      <c r="AQ1020">
        <v>127155</v>
      </c>
      <c r="AR1020">
        <v>52430001</v>
      </c>
      <c r="AS1020" t="s">
        <v>927</v>
      </c>
      <c r="AT1020" t="s">
        <v>75</v>
      </c>
      <c r="AW1020" t="s">
        <v>340</v>
      </c>
      <c r="AX1020" t="s">
        <v>340</v>
      </c>
      <c r="AY1020" t="s">
        <v>357</v>
      </c>
      <c r="AZ1020" t="s">
        <v>363</v>
      </c>
      <c r="BY1020" t="s">
        <v>342</v>
      </c>
      <c r="EQ1020">
        <v>249990</v>
      </c>
      <c r="ER1020" t="s">
        <v>2629</v>
      </c>
      <c r="EV1020">
        <v>17284609</v>
      </c>
      <c r="EW1020">
        <v>928</v>
      </c>
      <c r="EX1020">
        <v>219088</v>
      </c>
      <c r="EY1020" t="s">
        <v>4825</v>
      </c>
      <c r="EZ1020">
        <v>1</v>
      </c>
      <c r="FC1020">
        <v>52430001</v>
      </c>
      <c r="FD1020" t="s">
        <v>75</v>
      </c>
    </row>
    <row r="1021" spans="1:160" x14ac:dyDescent="0.3">
      <c r="A1021" t="str">
        <f>VLOOKUP(B1021,Table2[],3,FALSE)</f>
        <v>Digital</v>
      </c>
      <c r="B1021" t="str">
        <f>IF(OR(ISNUMBER(FIND("QVC",Z1021)),ISNUMBER(FIND("QVC",AL1021))),"QVC",IF(OR(ISNUMBER(FIND("NCO",H1021)),ISNUMBER(FIND("NCO",Y1021))), "NCO", IF(AL1021="consumer","PMD.com",VLOOKUP(LEFT(H1021,2),Tables!$E$1:$F$11,2,FALSE))))</f>
        <v>PMD.com</v>
      </c>
      <c r="C1021">
        <f t="shared" si="46"/>
        <v>7837</v>
      </c>
      <c r="D1021">
        <f t="shared" si="47"/>
        <v>1</v>
      </c>
      <c r="E1021" t="str">
        <f t="shared" ca="1" si="45"/>
        <v>shifted orders shipped</v>
      </c>
      <c r="F1021" t="s">
        <v>3539</v>
      </c>
      <c r="G1021" t="s">
        <v>335</v>
      </c>
      <c r="H1021" t="s">
        <v>3306</v>
      </c>
      <c r="I1021" s="6">
        <v>44011.483981481484</v>
      </c>
      <c r="J1021" t="s">
        <v>16</v>
      </c>
      <c r="K1021" s="6">
        <v>44013.291238425925</v>
      </c>
      <c r="M1021" t="s">
        <v>4826</v>
      </c>
      <c r="N1021" t="s">
        <v>4827</v>
      </c>
      <c r="Q1021" t="s">
        <v>1462</v>
      </c>
      <c r="R1021" t="s">
        <v>412</v>
      </c>
      <c r="S1021">
        <v>43068</v>
      </c>
      <c r="T1021" t="s">
        <v>338</v>
      </c>
      <c r="U1021" t="s">
        <v>530</v>
      </c>
      <c r="W1021" t="s">
        <v>4828</v>
      </c>
      <c r="Z1021" t="s">
        <v>4826</v>
      </c>
      <c r="AA1021" t="s">
        <v>4827</v>
      </c>
      <c r="AD1021" t="s">
        <v>1462</v>
      </c>
      <c r="AE1021" t="s">
        <v>412</v>
      </c>
      <c r="AF1021">
        <v>43068</v>
      </c>
      <c r="AG1021" t="s">
        <v>338</v>
      </c>
      <c r="AH1021" t="s">
        <v>530</v>
      </c>
      <c r="AJ1021" t="s">
        <v>4828</v>
      </c>
      <c r="AL1021" t="s">
        <v>339</v>
      </c>
      <c r="AM1021">
        <v>1</v>
      </c>
      <c r="AN1021">
        <v>1</v>
      </c>
      <c r="AO1021">
        <v>456</v>
      </c>
      <c r="AQ1021">
        <v>126760</v>
      </c>
      <c r="AR1021">
        <v>7837</v>
      </c>
      <c r="AS1021" t="s">
        <v>156</v>
      </c>
      <c r="AT1021" t="s">
        <v>157</v>
      </c>
      <c r="AW1021" t="s">
        <v>349</v>
      </c>
      <c r="AX1021" t="s">
        <v>489</v>
      </c>
      <c r="AY1021" t="s">
        <v>345</v>
      </c>
      <c r="AZ1021">
        <v>0</v>
      </c>
      <c r="BY1021" t="s">
        <v>342</v>
      </c>
      <c r="BZ1021" t="b">
        <v>0</v>
      </c>
      <c r="EQ1021">
        <v>246635</v>
      </c>
      <c r="ER1021" t="s">
        <v>3307</v>
      </c>
      <c r="EV1021">
        <v>17285840</v>
      </c>
      <c r="EW1021">
        <v>928</v>
      </c>
      <c r="EX1021">
        <v>220395</v>
      </c>
      <c r="EY1021" t="s">
        <v>4829</v>
      </c>
      <c r="EZ1021">
        <v>1</v>
      </c>
      <c r="FC1021">
        <v>7837</v>
      </c>
      <c r="FD1021" t="s">
        <v>157</v>
      </c>
    </row>
    <row r="1022" spans="1:160" x14ac:dyDescent="0.3">
      <c r="A1022" t="str">
        <f>VLOOKUP(B1022,Table2[],3,FALSE)</f>
        <v>Digital</v>
      </c>
      <c r="B1022" t="str">
        <f>IF(OR(ISNUMBER(FIND("QVC",Z1022)),ISNUMBER(FIND("QVC",AL1022))),"QVC",IF(OR(ISNUMBER(FIND("NCO",H1022)),ISNUMBER(FIND("NCO",Y1022))), "NCO", IF(AL1022="consumer","PMD.com",VLOOKUP(LEFT(H1022,2),Tables!$E$1:$F$11,2,FALSE))))</f>
        <v>PMD.com</v>
      </c>
      <c r="C1022">
        <f t="shared" si="46"/>
        <v>53200001</v>
      </c>
      <c r="D1022">
        <f t="shared" si="47"/>
        <v>1</v>
      </c>
      <c r="E1022" t="str">
        <f t="shared" ca="1" si="45"/>
        <v>shifted orders shipped</v>
      </c>
      <c r="F1022" t="s">
        <v>3539</v>
      </c>
      <c r="G1022" t="s">
        <v>335</v>
      </c>
      <c r="H1022" t="s">
        <v>3306</v>
      </c>
      <c r="I1022" s="6">
        <v>44011.483981481484</v>
      </c>
      <c r="J1022" t="s">
        <v>16</v>
      </c>
      <c r="K1022" s="6">
        <v>44013.291238425925</v>
      </c>
      <c r="M1022" t="s">
        <v>4826</v>
      </c>
      <c r="N1022" t="s">
        <v>4827</v>
      </c>
      <c r="Q1022" t="s">
        <v>1462</v>
      </c>
      <c r="R1022" t="s">
        <v>412</v>
      </c>
      <c r="S1022">
        <v>43068</v>
      </c>
      <c r="T1022" t="s">
        <v>338</v>
      </c>
      <c r="U1022" t="s">
        <v>530</v>
      </c>
      <c r="W1022" t="s">
        <v>4828</v>
      </c>
      <c r="Z1022" t="s">
        <v>4826</v>
      </c>
      <c r="AA1022" t="s">
        <v>4827</v>
      </c>
      <c r="AD1022" t="s">
        <v>1462</v>
      </c>
      <c r="AE1022" t="s">
        <v>412</v>
      </c>
      <c r="AF1022">
        <v>43068</v>
      </c>
      <c r="AG1022" t="s">
        <v>338</v>
      </c>
      <c r="AH1022" t="s">
        <v>530</v>
      </c>
      <c r="AJ1022" t="s">
        <v>4828</v>
      </c>
      <c r="AL1022" t="s">
        <v>339</v>
      </c>
      <c r="AM1022">
        <v>1</v>
      </c>
      <c r="AN1022">
        <v>1</v>
      </c>
      <c r="AO1022">
        <v>15189</v>
      </c>
      <c r="AQ1022">
        <v>123906</v>
      </c>
      <c r="AR1022">
        <v>53200001</v>
      </c>
      <c r="AS1022" t="s">
        <v>973</v>
      </c>
      <c r="AT1022" t="s">
        <v>50</v>
      </c>
      <c r="AW1022" t="s">
        <v>340</v>
      </c>
      <c r="AX1022" t="s">
        <v>340</v>
      </c>
      <c r="AY1022" t="s">
        <v>357</v>
      </c>
      <c r="AZ1022" t="s">
        <v>363</v>
      </c>
      <c r="BY1022" t="s">
        <v>342</v>
      </c>
      <c r="EQ1022">
        <v>252156</v>
      </c>
      <c r="ER1022" t="s">
        <v>3307</v>
      </c>
      <c r="EV1022">
        <v>17285840</v>
      </c>
      <c r="EW1022">
        <v>928</v>
      </c>
      <c r="EX1022">
        <v>220395</v>
      </c>
      <c r="EY1022" t="s">
        <v>4829</v>
      </c>
      <c r="EZ1022">
        <v>1</v>
      </c>
      <c r="FC1022">
        <v>53200001</v>
      </c>
      <c r="FD1022" t="s">
        <v>50</v>
      </c>
    </row>
    <row r="1023" spans="1:160" x14ac:dyDescent="0.3">
      <c r="A1023" t="str">
        <f>VLOOKUP(B1023,Table2[],3,FALSE)</f>
        <v>Digital</v>
      </c>
      <c r="B1023" t="str">
        <f>IF(OR(ISNUMBER(FIND("QVC",Z1023)),ISNUMBER(FIND("QVC",AL1023))),"QVC",IF(OR(ISNUMBER(FIND("NCO",H1023)),ISNUMBER(FIND("NCO",Y1023))), "NCO", IF(AL1023="consumer","PMD.com",VLOOKUP(LEFT(H1023,2),Tables!$E$1:$F$11,2,FALSE))))</f>
        <v>PMD.com</v>
      </c>
      <c r="C1023">
        <f t="shared" si="46"/>
        <v>51010001</v>
      </c>
      <c r="D1023">
        <f t="shared" si="47"/>
        <v>1</v>
      </c>
      <c r="E1023" t="str">
        <f t="shared" ca="1" si="45"/>
        <v>shifted orders shipped</v>
      </c>
      <c r="F1023" t="s">
        <v>3539</v>
      </c>
      <c r="G1023" t="s">
        <v>335</v>
      </c>
      <c r="H1023" t="s">
        <v>4830</v>
      </c>
      <c r="I1023" s="6">
        <v>44011.583715277775</v>
      </c>
      <c r="J1023" t="s">
        <v>16</v>
      </c>
      <c r="K1023" s="6">
        <v>44013.291354166664</v>
      </c>
      <c r="M1023" t="s">
        <v>4831</v>
      </c>
      <c r="N1023" t="s">
        <v>4832</v>
      </c>
      <c r="Q1023" t="s">
        <v>3924</v>
      </c>
      <c r="R1023" t="s">
        <v>403</v>
      </c>
      <c r="S1023">
        <v>54956</v>
      </c>
      <c r="T1023" t="s">
        <v>338</v>
      </c>
      <c r="U1023" t="s">
        <v>530</v>
      </c>
      <c r="W1023" t="s">
        <v>4833</v>
      </c>
      <c r="Z1023" t="s">
        <v>4831</v>
      </c>
      <c r="AA1023" t="s">
        <v>4832</v>
      </c>
      <c r="AD1023" t="s">
        <v>3924</v>
      </c>
      <c r="AE1023" t="s">
        <v>403</v>
      </c>
      <c r="AF1023">
        <v>54956</v>
      </c>
      <c r="AG1023" t="s">
        <v>338</v>
      </c>
      <c r="AH1023" t="s">
        <v>530</v>
      </c>
      <c r="AJ1023" t="s">
        <v>4833</v>
      </c>
      <c r="AL1023" t="s">
        <v>339</v>
      </c>
      <c r="AM1023">
        <v>1</v>
      </c>
      <c r="AN1023">
        <v>1</v>
      </c>
      <c r="AO1023">
        <v>8743</v>
      </c>
      <c r="AQ1023">
        <v>123868</v>
      </c>
      <c r="AR1023">
        <v>51010001</v>
      </c>
      <c r="AS1023" t="s">
        <v>48</v>
      </c>
      <c r="AT1023" t="s">
        <v>49</v>
      </c>
      <c r="AW1023" t="s">
        <v>340</v>
      </c>
      <c r="AX1023" t="s">
        <v>340</v>
      </c>
      <c r="AY1023" t="s">
        <v>357</v>
      </c>
      <c r="AZ1023" t="s">
        <v>363</v>
      </c>
      <c r="BY1023" t="s">
        <v>342</v>
      </c>
      <c r="EQ1023">
        <v>251450</v>
      </c>
      <c r="ER1023" t="s">
        <v>4834</v>
      </c>
      <c r="EV1023">
        <v>17286788</v>
      </c>
      <c r="EW1023">
        <v>928</v>
      </c>
      <c r="EX1023">
        <v>220542</v>
      </c>
      <c r="EY1023" t="s">
        <v>4835</v>
      </c>
      <c r="EZ1023">
        <v>1</v>
      </c>
      <c r="FC1023">
        <v>51010001</v>
      </c>
      <c r="FD1023" t="s">
        <v>49</v>
      </c>
    </row>
    <row r="1024" spans="1:160" x14ac:dyDescent="0.3">
      <c r="A1024" t="str">
        <f>VLOOKUP(B1024,Table2[],3,FALSE)</f>
        <v>Digital</v>
      </c>
      <c r="B1024" t="str">
        <f>IF(OR(ISNUMBER(FIND("QVC",Z1024)),ISNUMBER(FIND("QVC",AL1024))),"QVC",IF(OR(ISNUMBER(FIND("NCO",H1024)),ISNUMBER(FIND("NCO",Y1024))), "NCO", IF(AL1024="consumer","PMD.com",VLOOKUP(LEFT(H1024,2),Tables!$E$1:$F$11,2,FALSE))))</f>
        <v>PMD.com</v>
      </c>
      <c r="C1024">
        <f t="shared" si="46"/>
        <v>5236</v>
      </c>
      <c r="D1024">
        <f t="shared" si="47"/>
        <v>1</v>
      </c>
      <c r="E1024" t="str">
        <f t="shared" ca="1" si="45"/>
        <v>shifted orders shipped</v>
      </c>
      <c r="F1024" t="s">
        <v>3539</v>
      </c>
      <c r="G1024" t="s">
        <v>335</v>
      </c>
      <c r="H1024" t="s">
        <v>4830</v>
      </c>
      <c r="I1024" s="6">
        <v>44011.583715277775</v>
      </c>
      <c r="J1024" t="s">
        <v>16</v>
      </c>
      <c r="K1024" s="6">
        <v>44013.291354166664</v>
      </c>
      <c r="M1024" t="s">
        <v>4831</v>
      </c>
      <c r="N1024" t="s">
        <v>4832</v>
      </c>
      <c r="Q1024" t="s">
        <v>3924</v>
      </c>
      <c r="R1024" t="s">
        <v>403</v>
      </c>
      <c r="S1024">
        <v>54956</v>
      </c>
      <c r="T1024" t="s">
        <v>338</v>
      </c>
      <c r="U1024" t="s">
        <v>530</v>
      </c>
      <c r="W1024" t="s">
        <v>4833</v>
      </c>
      <c r="Z1024" t="s">
        <v>4831</v>
      </c>
      <c r="AA1024" t="s">
        <v>4832</v>
      </c>
      <c r="AD1024" t="s">
        <v>3924</v>
      </c>
      <c r="AE1024" t="s">
        <v>403</v>
      </c>
      <c r="AF1024">
        <v>54956</v>
      </c>
      <c r="AG1024" t="s">
        <v>338</v>
      </c>
      <c r="AH1024" t="s">
        <v>530</v>
      </c>
      <c r="AJ1024" t="s">
        <v>4833</v>
      </c>
      <c r="AL1024" t="s">
        <v>339</v>
      </c>
      <c r="AM1024">
        <v>1</v>
      </c>
      <c r="AN1024">
        <v>1</v>
      </c>
      <c r="AO1024">
        <v>8865</v>
      </c>
      <c r="AQ1024">
        <v>124396</v>
      </c>
      <c r="AR1024">
        <v>5236</v>
      </c>
      <c r="AS1024" t="s">
        <v>19</v>
      </c>
      <c r="AT1024" t="s">
        <v>20</v>
      </c>
      <c r="AW1024" t="s">
        <v>352</v>
      </c>
      <c r="AX1024" t="s">
        <v>352</v>
      </c>
      <c r="AY1024" t="s">
        <v>353</v>
      </c>
      <c r="AZ1024" t="s">
        <v>670</v>
      </c>
      <c r="BY1024" t="s">
        <v>342</v>
      </c>
      <c r="EQ1024">
        <v>248270</v>
      </c>
      <c r="ER1024" t="s">
        <v>4834</v>
      </c>
      <c r="EV1024">
        <v>17286788</v>
      </c>
      <c r="EW1024">
        <v>928</v>
      </c>
      <c r="EX1024">
        <v>220542</v>
      </c>
      <c r="EY1024" t="s">
        <v>4835</v>
      </c>
      <c r="EZ1024">
        <v>1</v>
      </c>
      <c r="FC1024">
        <v>5236</v>
      </c>
      <c r="FD1024" t="s">
        <v>20</v>
      </c>
    </row>
    <row r="1025" spans="1:160" x14ac:dyDescent="0.3">
      <c r="A1025" t="str">
        <f>VLOOKUP(B1025,Table2[],3,FALSE)</f>
        <v>Digital</v>
      </c>
      <c r="B1025" t="str">
        <f>IF(OR(ISNUMBER(FIND("QVC",Z1025)),ISNUMBER(FIND("QVC",AL1025))),"QVC",IF(OR(ISNUMBER(FIND("NCO",H1025)),ISNUMBER(FIND("NCO",Y1025))), "NCO", IF(AL1025="consumer","PMD.com",VLOOKUP(LEFT(H1025,2),Tables!$E$1:$F$11,2,FALSE))))</f>
        <v>PMD.com</v>
      </c>
      <c r="C1025">
        <f t="shared" si="46"/>
        <v>5905</v>
      </c>
      <c r="D1025">
        <f t="shared" si="47"/>
        <v>2</v>
      </c>
      <c r="E1025" t="str">
        <f t="shared" ca="1" si="45"/>
        <v>shifted orders shipped</v>
      </c>
      <c r="F1025" t="s">
        <v>3539</v>
      </c>
      <c r="G1025" t="s">
        <v>335</v>
      </c>
      <c r="H1025" t="s">
        <v>4830</v>
      </c>
      <c r="I1025" s="6">
        <v>44011.583715277775</v>
      </c>
      <c r="J1025" t="s">
        <v>16</v>
      </c>
      <c r="K1025" s="6">
        <v>44013.291354166664</v>
      </c>
      <c r="M1025" t="s">
        <v>4831</v>
      </c>
      <c r="N1025" t="s">
        <v>4832</v>
      </c>
      <c r="Q1025" t="s">
        <v>3924</v>
      </c>
      <c r="R1025" t="s">
        <v>403</v>
      </c>
      <c r="S1025">
        <v>54956</v>
      </c>
      <c r="T1025" t="s">
        <v>338</v>
      </c>
      <c r="U1025" t="s">
        <v>530</v>
      </c>
      <c r="W1025" t="s">
        <v>4833</v>
      </c>
      <c r="Z1025" t="s">
        <v>4831</v>
      </c>
      <c r="AA1025" t="s">
        <v>4832</v>
      </c>
      <c r="AD1025" t="s">
        <v>3924</v>
      </c>
      <c r="AE1025" t="s">
        <v>403</v>
      </c>
      <c r="AF1025">
        <v>54956</v>
      </c>
      <c r="AG1025" t="s">
        <v>338</v>
      </c>
      <c r="AH1025" t="s">
        <v>530</v>
      </c>
      <c r="AJ1025" t="s">
        <v>4833</v>
      </c>
      <c r="AL1025" t="s">
        <v>339</v>
      </c>
      <c r="AM1025">
        <v>2</v>
      </c>
      <c r="AN1025">
        <v>2</v>
      </c>
      <c r="AO1025">
        <v>824</v>
      </c>
      <c r="AQ1025">
        <v>124417</v>
      </c>
      <c r="AR1025">
        <v>5905</v>
      </c>
      <c r="AS1025" t="s">
        <v>162</v>
      </c>
      <c r="AT1025" t="s">
        <v>163</v>
      </c>
      <c r="AW1025" t="s">
        <v>352</v>
      </c>
      <c r="AX1025" t="s">
        <v>352</v>
      </c>
      <c r="AY1025" t="s">
        <v>353</v>
      </c>
      <c r="AZ1025" t="s">
        <v>426</v>
      </c>
      <c r="BY1025" t="s">
        <v>342</v>
      </c>
      <c r="EQ1025">
        <v>243487</v>
      </c>
      <c r="ER1025" t="s">
        <v>4834</v>
      </c>
      <c r="EV1025">
        <v>17286788</v>
      </c>
      <c r="EW1025">
        <v>928</v>
      </c>
      <c r="EX1025">
        <v>220542</v>
      </c>
      <c r="EY1025" t="s">
        <v>4835</v>
      </c>
      <c r="EZ1025">
        <v>1</v>
      </c>
      <c r="FC1025">
        <v>5905</v>
      </c>
      <c r="FD1025" t="s">
        <v>163</v>
      </c>
    </row>
    <row r="1026" spans="1:160" x14ac:dyDescent="0.3">
      <c r="A1026" t="str">
        <f>VLOOKUP(B1026,Table2[],3,FALSE)</f>
        <v>Digital</v>
      </c>
      <c r="B1026" t="str">
        <f>IF(OR(ISNUMBER(FIND("QVC",Z1026)),ISNUMBER(FIND("QVC",AL1026))),"QVC",IF(OR(ISNUMBER(FIND("NCO",H1026)),ISNUMBER(FIND("NCO",Y1026))), "NCO", IF(AL1026="consumer","PMD.com",VLOOKUP(LEFT(H1026,2),Tables!$E$1:$F$11,2,FALSE))))</f>
        <v>PMD.com</v>
      </c>
      <c r="C1026">
        <f t="shared" si="46"/>
        <v>5908</v>
      </c>
      <c r="D1026">
        <f t="shared" si="47"/>
        <v>4</v>
      </c>
      <c r="E1026" t="str">
        <f t="shared" ca="1" si="45"/>
        <v>shifted orders shipped</v>
      </c>
      <c r="F1026" t="s">
        <v>3539</v>
      </c>
      <c r="G1026" t="s">
        <v>335</v>
      </c>
      <c r="H1026" t="s">
        <v>4830</v>
      </c>
      <c r="I1026" s="6">
        <v>44011.583715277775</v>
      </c>
      <c r="J1026" t="s">
        <v>16</v>
      </c>
      <c r="K1026" s="6">
        <v>44013.291354166664</v>
      </c>
      <c r="M1026" t="s">
        <v>4831</v>
      </c>
      <c r="N1026" t="s">
        <v>4832</v>
      </c>
      <c r="Q1026" t="s">
        <v>3924</v>
      </c>
      <c r="R1026" t="s">
        <v>403</v>
      </c>
      <c r="S1026">
        <v>54956</v>
      </c>
      <c r="T1026" t="s">
        <v>338</v>
      </c>
      <c r="U1026" t="s">
        <v>530</v>
      </c>
      <c r="W1026" t="s">
        <v>4833</v>
      </c>
      <c r="Z1026" t="s">
        <v>4831</v>
      </c>
      <c r="AA1026" t="s">
        <v>4832</v>
      </c>
      <c r="AD1026" t="s">
        <v>3924</v>
      </c>
      <c r="AE1026" t="s">
        <v>403</v>
      </c>
      <c r="AF1026">
        <v>54956</v>
      </c>
      <c r="AG1026" t="s">
        <v>338</v>
      </c>
      <c r="AH1026" t="s">
        <v>530</v>
      </c>
      <c r="AJ1026" t="s">
        <v>4833</v>
      </c>
      <c r="AL1026" t="s">
        <v>339</v>
      </c>
      <c r="AM1026">
        <v>4</v>
      </c>
      <c r="AN1026">
        <v>4</v>
      </c>
      <c r="AO1026">
        <v>2488</v>
      </c>
      <c r="AQ1026">
        <v>124420</v>
      </c>
      <c r="AR1026">
        <v>5908</v>
      </c>
      <c r="AS1026" t="s">
        <v>46</v>
      </c>
      <c r="AT1026" t="s">
        <v>47</v>
      </c>
      <c r="AW1026" t="s">
        <v>352</v>
      </c>
      <c r="AX1026" t="s">
        <v>352</v>
      </c>
      <c r="AY1026" t="s">
        <v>353</v>
      </c>
      <c r="AZ1026" t="s">
        <v>385</v>
      </c>
      <c r="BY1026" t="s">
        <v>342</v>
      </c>
      <c r="EQ1026">
        <v>243067</v>
      </c>
      <c r="ER1026" t="s">
        <v>4834</v>
      </c>
      <c r="EV1026">
        <v>17286788</v>
      </c>
      <c r="EW1026">
        <v>928</v>
      </c>
      <c r="EX1026">
        <v>220542</v>
      </c>
      <c r="EY1026" t="s">
        <v>4835</v>
      </c>
      <c r="EZ1026">
        <v>1</v>
      </c>
      <c r="FC1026">
        <v>5908</v>
      </c>
      <c r="FD1026" t="s">
        <v>47</v>
      </c>
    </row>
    <row r="1027" spans="1:160" x14ac:dyDescent="0.3">
      <c r="A1027" t="str">
        <f>VLOOKUP(B1027,Table2[],3,FALSE)</f>
        <v>Digital</v>
      </c>
      <c r="B1027" t="str">
        <f>IF(OR(ISNUMBER(FIND("QVC",Z1027)),ISNUMBER(FIND("QVC",AL1027))),"QVC",IF(OR(ISNUMBER(FIND("NCO",H1027)),ISNUMBER(FIND("NCO",Y1027))), "NCO", IF(AL1027="consumer","PMD.com",VLOOKUP(LEFT(H1027,2),Tables!$E$1:$F$11,2,FALSE))))</f>
        <v>PMD.com</v>
      </c>
      <c r="C1027">
        <f t="shared" si="46"/>
        <v>7857</v>
      </c>
      <c r="D1027">
        <f t="shared" si="47"/>
        <v>1</v>
      </c>
      <c r="E1027" t="str">
        <f t="shared" ref="E1027:E1090" ca="1" si="48">IF(MONTH(TODAY())-MONTH(I1027)&gt;0,"shifted orders shipped","MTD orders shipped")</f>
        <v>shifted orders shipped</v>
      </c>
      <c r="F1027" t="s">
        <v>3539</v>
      </c>
      <c r="G1027" t="s">
        <v>335</v>
      </c>
      <c r="H1027" t="s">
        <v>4830</v>
      </c>
      <c r="I1027" s="6">
        <v>44011.583715277775</v>
      </c>
      <c r="J1027" t="s">
        <v>16</v>
      </c>
      <c r="K1027" s="6">
        <v>44013.291354166664</v>
      </c>
      <c r="M1027" t="s">
        <v>4831</v>
      </c>
      <c r="N1027" t="s">
        <v>4832</v>
      </c>
      <c r="Q1027" t="s">
        <v>3924</v>
      </c>
      <c r="R1027" t="s">
        <v>403</v>
      </c>
      <c r="S1027">
        <v>54956</v>
      </c>
      <c r="T1027" t="s">
        <v>338</v>
      </c>
      <c r="U1027" t="s">
        <v>530</v>
      </c>
      <c r="W1027" t="s">
        <v>4833</v>
      </c>
      <c r="Z1027" t="s">
        <v>4831</v>
      </c>
      <c r="AA1027" t="s">
        <v>4832</v>
      </c>
      <c r="AD1027" t="s">
        <v>3924</v>
      </c>
      <c r="AE1027" t="s">
        <v>403</v>
      </c>
      <c r="AF1027">
        <v>54956</v>
      </c>
      <c r="AG1027" t="s">
        <v>338</v>
      </c>
      <c r="AH1027" t="s">
        <v>530</v>
      </c>
      <c r="AJ1027" t="s">
        <v>4833</v>
      </c>
      <c r="AL1027" t="s">
        <v>339</v>
      </c>
      <c r="AM1027">
        <v>1</v>
      </c>
      <c r="AN1027">
        <v>1</v>
      </c>
      <c r="AO1027">
        <v>7773</v>
      </c>
      <c r="AQ1027">
        <v>127452</v>
      </c>
      <c r="AR1027">
        <v>7857</v>
      </c>
      <c r="AS1027" t="s">
        <v>174</v>
      </c>
      <c r="AT1027" t="s">
        <v>175</v>
      </c>
      <c r="AW1027" t="s">
        <v>343</v>
      </c>
      <c r="BY1027" t="s">
        <v>342</v>
      </c>
      <c r="EQ1027">
        <v>248874</v>
      </c>
      <c r="ER1027" t="s">
        <v>4834</v>
      </c>
      <c r="EV1027">
        <v>17286788</v>
      </c>
      <c r="EW1027">
        <v>928</v>
      </c>
      <c r="EX1027">
        <v>220542</v>
      </c>
      <c r="EY1027" t="s">
        <v>4835</v>
      </c>
      <c r="EZ1027">
        <v>1</v>
      </c>
      <c r="FC1027">
        <v>7857</v>
      </c>
      <c r="FD1027" t="s">
        <v>175</v>
      </c>
    </row>
    <row r="1028" spans="1:160" x14ac:dyDescent="0.3">
      <c r="A1028" t="str">
        <f>VLOOKUP(B1028,Table2[],3,FALSE)</f>
        <v>Digital</v>
      </c>
      <c r="B1028" t="str">
        <f>IF(OR(ISNUMBER(FIND("QVC",Z1028)),ISNUMBER(FIND("QVC",AL1028))),"QVC",IF(OR(ISNUMBER(FIND("NCO",H1028)),ISNUMBER(FIND("NCO",Y1028))), "NCO", IF(AL1028="consumer","PMD.com",VLOOKUP(LEFT(H1028,2),Tables!$E$1:$F$11,2,FALSE))))</f>
        <v>PMD.com</v>
      </c>
      <c r="C1028">
        <f t="shared" ref="C1028:C1091" si="49">AR1028</f>
        <v>53610001</v>
      </c>
      <c r="D1028">
        <f t="shared" ref="D1028:D1091" si="50">AN1028</f>
        <v>1</v>
      </c>
      <c r="E1028" t="str">
        <f t="shared" ca="1" si="48"/>
        <v>shifted orders shipped</v>
      </c>
      <c r="F1028" t="s">
        <v>3539</v>
      </c>
      <c r="G1028" t="s">
        <v>335</v>
      </c>
      <c r="H1028" t="s">
        <v>3394</v>
      </c>
      <c r="I1028" s="6">
        <v>44011.540347222224</v>
      </c>
      <c r="J1028" t="s">
        <v>16</v>
      </c>
      <c r="K1028" s="6">
        <v>44013.291435185187</v>
      </c>
      <c r="M1028" t="s">
        <v>2964</v>
      </c>
      <c r="N1028" t="s">
        <v>2965</v>
      </c>
      <c r="Q1028" t="s">
        <v>387</v>
      </c>
      <c r="R1028" t="s">
        <v>365</v>
      </c>
      <c r="S1028" t="s">
        <v>4836</v>
      </c>
      <c r="T1028" t="s">
        <v>338</v>
      </c>
      <c r="U1028" t="s">
        <v>530</v>
      </c>
      <c r="W1028" t="s">
        <v>4837</v>
      </c>
      <c r="Z1028" t="s">
        <v>2964</v>
      </c>
      <c r="AA1028" t="s">
        <v>2965</v>
      </c>
      <c r="AD1028" t="s">
        <v>387</v>
      </c>
      <c r="AE1028" t="s">
        <v>365</v>
      </c>
      <c r="AF1028" t="s">
        <v>4836</v>
      </c>
      <c r="AG1028" t="s">
        <v>338</v>
      </c>
      <c r="AH1028" t="s">
        <v>530</v>
      </c>
      <c r="AJ1028" t="s">
        <v>4837</v>
      </c>
      <c r="AL1028" t="s">
        <v>339</v>
      </c>
      <c r="AM1028">
        <v>1</v>
      </c>
      <c r="AN1028">
        <v>1</v>
      </c>
      <c r="AO1028">
        <v>9364</v>
      </c>
      <c r="AQ1028">
        <v>124446</v>
      </c>
      <c r="AR1028">
        <v>53610001</v>
      </c>
      <c r="AS1028" t="s">
        <v>63</v>
      </c>
      <c r="AT1028" t="s">
        <v>425</v>
      </c>
      <c r="AW1028" t="s">
        <v>343</v>
      </c>
      <c r="BY1028" t="s">
        <v>342</v>
      </c>
      <c r="EQ1028">
        <v>243444</v>
      </c>
      <c r="ER1028" t="s">
        <v>3395</v>
      </c>
      <c r="EV1028">
        <v>17285885</v>
      </c>
      <c r="EW1028">
        <v>928</v>
      </c>
      <c r="EX1028">
        <v>220439</v>
      </c>
      <c r="EY1028">
        <v>9.2748999964335493E+25</v>
      </c>
      <c r="EZ1028">
        <v>1</v>
      </c>
      <c r="FC1028">
        <v>53610001</v>
      </c>
      <c r="FD1028" t="s">
        <v>425</v>
      </c>
    </row>
    <row r="1029" spans="1:160" x14ac:dyDescent="0.3">
      <c r="A1029" t="str">
        <f>VLOOKUP(B1029,Table2[],3,FALSE)</f>
        <v>Digital</v>
      </c>
      <c r="B1029" t="str">
        <f>IF(OR(ISNUMBER(FIND("QVC",Z1029)),ISNUMBER(FIND("QVC",AL1029))),"QVC",IF(OR(ISNUMBER(FIND("NCO",H1029)),ISNUMBER(FIND("NCO",Y1029))), "NCO", IF(AL1029="consumer","PMD.com",VLOOKUP(LEFT(H1029,2),Tables!$E$1:$F$11,2,FALSE))))</f>
        <v>PMD.com</v>
      </c>
      <c r="C1029" t="str">
        <f t="shared" si="49"/>
        <v>53500001A</v>
      </c>
      <c r="D1029">
        <f t="shared" si="50"/>
        <v>1</v>
      </c>
      <c r="E1029" t="str">
        <f t="shared" ca="1" si="48"/>
        <v>shifted orders shipped</v>
      </c>
      <c r="F1029" t="s">
        <v>3539</v>
      </c>
      <c r="G1029" t="s">
        <v>335</v>
      </c>
      <c r="H1029" t="s">
        <v>3324</v>
      </c>
      <c r="I1029" s="6">
        <v>44011.493611111109</v>
      </c>
      <c r="J1029" t="s">
        <v>16</v>
      </c>
      <c r="K1029" s="6">
        <v>44013.291631944441</v>
      </c>
      <c r="M1029" t="s">
        <v>4838</v>
      </c>
      <c r="N1029" t="s">
        <v>4839</v>
      </c>
      <c r="Q1029" t="s">
        <v>631</v>
      </c>
      <c r="R1029" t="s">
        <v>337</v>
      </c>
      <c r="S1029" t="s">
        <v>4840</v>
      </c>
      <c r="T1029" t="s">
        <v>338</v>
      </c>
      <c r="U1029" t="s">
        <v>530</v>
      </c>
      <c r="W1029" t="s">
        <v>4841</v>
      </c>
      <c r="Z1029" t="s">
        <v>4838</v>
      </c>
      <c r="AA1029" t="s">
        <v>4839</v>
      </c>
      <c r="AD1029" t="s">
        <v>631</v>
      </c>
      <c r="AE1029" t="s">
        <v>337</v>
      </c>
      <c r="AF1029" t="s">
        <v>4840</v>
      </c>
      <c r="AG1029" t="s">
        <v>338</v>
      </c>
      <c r="AH1029" t="s">
        <v>530</v>
      </c>
      <c r="AJ1029" t="s">
        <v>4841</v>
      </c>
      <c r="AL1029" t="s">
        <v>339</v>
      </c>
      <c r="AM1029">
        <v>1</v>
      </c>
      <c r="AN1029">
        <v>1</v>
      </c>
      <c r="AO1029">
        <v>1690</v>
      </c>
      <c r="AQ1029">
        <v>125277</v>
      </c>
      <c r="AR1029" t="s">
        <v>1242</v>
      </c>
      <c r="AS1029" t="s">
        <v>1243</v>
      </c>
      <c r="AT1029" t="s">
        <v>1244</v>
      </c>
      <c r="AW1029" t="s">
        <v>349</v>
      </c>
      <c r="AX1029" t="s">
        <v>553</v>
      </c>
      <c r="AY1029" t="s">
        <v>345</v>
      </c>
      <c r="AZ1029">
        <v>0</v>
      </c>
      <c r="EQ1029">
        <v>251914</v>
      </c>
      <c r="ER1029" t="s">
        <v>3325</v>
      </c>
      <c r="EV1029">
        <v>17285849</v>
      </c>
      <c r="EW1029">
        <v>928</v>
      </c>
      <c r="EX1029">
        <v>220404</v>
      </c>
      <c r="EY1029" t="s">
        <v>4842</v>
      </c>
      <c r="EZ1029">
        <v>1</v>
      </c>
      <c r="FC1029" t="s">
        <v>1242</v>
      </c>
      <c r="FD1029" t="s">
        <v>1244</v>
      </c>
    </row>
    <row r="1030" spans="1:160" x14ac:dyDescent="0.3">
      <c r="A1030" t="str">
        <f>VLOOKUP(B1030,Table2[],3,FALSE)</f>
        <v>Digital</v>
      </c>
      <c r="B1030" t="str">
        <f>IF(OR(ISNUMBER(FIND("QVC",Z1030)),ISNUMBER(FIND("QVC",AL1030))),"QVC",IF(OR(ISNUMBER(FIND("NCO",H1030)),ISNUMBER(FIND("NCO",Y1030))), "NCO", IF(AL1030="consumer","PMD.com",VLOOKUP(LEFT(H1030,2),Tables!$E$1:$F$11,2,FALSE))))</f>
        <v>PMD.com</v>
      </c>
      <c r="C1030">
        <f t="shared" si="49"/>
        <v>5341</v>
      </c>
      <c r="D1030">
        <f t="shared" si="50"/>
        <v>1</v>
      </c>
      <c r="E1030" t="str">
        <f t="shared" ca="1" si="48"/>
        <v>shifted orders shipped</v>
      </c>
      <c r="F1030" t="s">
        <v>3539</v>
      </c>
      <c r="G1030" t="s">
        <v>335</v>
      </c>
      <c r="H1030" t="s">
        <v>2620</v>
      </c>
      <c r="I1030" s="6">
        <v>44008.628877314812</v>
      </c>
      <c r="J1030" t="s">
        <v>16</v>
      </c>
      <c r="K1030" s="6">
        <v>44013.291689814818</v>
      </c>
      <c r="M1030" t="s">
        <v>4843</v>
      </c>
      <c r="N1030" t="s">
        <v>4844</v>
      </c>
      <c r="Q1030" t="s">
        <v>788</v>
      </c>
      <c r="R1030" t="s">
        <v>376</v>
      </c>
      <c r="S1030">
        <v>77479</v>
      </c>
      <c r="T1030" t="s">
        <v>338</v>
      </c>
      <c r="U1030" t="s">
        <v>530</v>
      </c>
      <c r="W1030" t="s">
        <v>4845</v>
      </c>
      <c r="Z1030" t="s">
        <v>4843</v>
      </c>
      <c r="AA1030" t="s">
        <v>4844</v>
      </c>
      <c r="AD1030" t="s">
        <v>788</v>
      </c>
      <c r="AE1030" t="s">
        <v>376</v>
      </c>
      <c r="AF1030">
        <v>77479</v>
      </c>
      <c r="AG1030" t="s">
        <v>338</v>
      </c>
      <c r="AH1030" t="s">
        <v>530</v>
      </c>
      <c r="AJ1030" t="s">
        <v>4845</v>
      </c>
      <c r="AL1030" t="s">
        <v>339</v>
      </c>
      <c r="AM1030">
        <v>1</v>
      </c>
      <c r="AN1030">
        <v>1</v>
      </c>
      <c r="AO1030">
        <v>15156</v>
      </c>
      <c r="AQ1030">
        <v>124187</v>
      </c>
      <c r="AR1030">
        <v>5341</v>
      </c>
      <c r="AS1030" t="s">
        <v>831</v>
      </c>
      <c r="AT1030" t="s">
        <v>82</v>
      </c>
      <c r="AW1030" t="s">
        <v>340</v>
      </c>
      <c r="AX1030" t="s">
        <v>340</v>
      </c>
      <c r="AY1030" t="s">
        <v>345</v>
      </c>
      <c r="AZ1030" t="s">
        <v>346</v>
      </c>
      <c r="BY1030" t="s">
        <v>342</v>
      </c>
      <c r="EQ1030">
        <v>244247</v>
      </c>
      <c r="ER1030" t="s">
        <v>2621</v>
      </c>
      <c r="EV1030">
        <v>17284605</v>
      </c>
      <c r="EW1030">
        <v>928</v>
      </c>
      <c r="EX1030">
        <v>219084</v>
      </c>
      <c r="EY1030" t="s">
        <v>4846</v>
      </c>
      <c r="EZ1030">
        <v>1</v>
      </c>
      <c r="FC1030">
        <v>95292</v>
      </c>
      <c r="FD1030" t="s">
        <v>511</v>
      </c>
    </row>
    <row r="1031" spans="1:160" x14ac:dyDescent="0.3">
      <c r="A1031" t="str">
        <f>VLOOKUP(B1031,Table2[],3,FALSE)</f>
        <v>Digital</v>
      </c>
      <c r="B1031" t="str">
        <f>IF(OR(ISNUMBER(FIND("QVC",Z1031)),ISNUMBER(FIND("QVC",AL1031))),"QVC",IF(OR(ISNUMBER(FIND("NCO",H1031)),ISNUMBER(FIND("NCO",Y1031))), "NCO", IF(AL1031="consumer","PMD.com",VLOOKUP(LEFT(H1031,2),Tables!$E$1:$F$11,2,FALSE))))</f>
        <v>PMD.com</v>
      </c>
      <c r="C1031">
        <f t="shared" si="49"/>
        <v>53160001</v>
      </c>
      <c r="D1031">
        <f t="shared" si="50"/>
        <v>1</v>
      </c>
      <c r="E1031" t="str">
        <f t="shared" ca="1" si="48"/>
        <v>shifted orders shipped</v>
      </c>
      <c r="F1031" t="s">
        <v>3539</v>
      </c>
      <c r="G1031" t="s">
        <v>335</v>
      </c>
      <c r="H1031" t="s">
        <v>3390</v>
      </c>
      <c r="I1031" s="6">
        <v>44011.537106481483</v>
      </c>
      <c r="J1031" t="s">
        <v>16</v>
      </c>
      <c r="K1031" s="6">
        <v>44013.291689814818</v>
      </c>
      <c r="M1031" t="s">
        <v>4847</v>
      </c>
      <c r="N1031" t="s">
        <v>4848</v>
      </c>
      <c r="Q1031" t="s">
        <v>842</v>
      </c>
      <c r="R1031" t="s">
        <v>370</v>
      </c>
      <c r="S1031">
        <v>19707</v>
      </c>
      <c r="T1031" t="s">
        <v>338</v>
      </c>
      <c r="U1031" t="s">
        <v>530</v>
      </c>
      <c r="W1031" t="s">
        <v>4849</v>
      </c>
      <c r="Z1031" t="s">
        <v>4847</v>
      </c>
      <c r="AA1031" t="s">
        <v>4848</v>
      </c>
      <c r="AD1031" t="s">
        <v>842</v>
      </c>
      <c r="AE1031" t="s">
        <v>370</v>
      </c>
      <c r="AF1031">
        <v>19707</v>
      </c>
      <c r="AG1031" t="s">
        <v>338</v>
      </c>
      <c r="AH1031" t="s">
        <v>530</v>
      </c>
      <c r="AJ1031" t="s">
        <v>4849</v>
      </c>
      <c r="AL1031" t="s">
        <v>339</v>
      </c>
      <c r="AM1031">
        <v>1</v>
      </c>
      <c r="AN1031">
        <v>1</v>
      </c>
      <c r="AO1031">
        <v>4322</v>
      </c>
      <c r="AQ1031">
        <v>124007</v>
      </c>
      <c r="AR1031">
        <v>53160001</v>
      </c>
      <c r="AS1031" t="s">
        <v>1895</v>
      </c>
      <c r="AT1031" t="s">
        <v>119</v>
      </c>
      <c r="AW1031" t="s">
        <v>340</v>
      </c>
      <c r="AX1031" t="s">
        <v>340</v>
      </c>
      <c r="AY1031" t="s">
        <v>341</v>
      </c>
      <c r="AZ1031">
        <v>0</v>
      </c>
      <c r="BY1031" t="s">
        <v>342</v>
      </c>
      <c r="EQ1031">
        <v>252959</v>
      </c>
      <c r="ER1031" t="s">
        <v>3391</v>
      </c>
      <c r="EV1031">
        <v>17285883</v>
      </c>
      <c r="EW1031">
        <v>928</v>
      </c>
      <c r="EX1031">
        <v>220437</v>
      </c>
      <c r="EY1031">
        <v>9.2748999964335493E+25</v>
      </c>
      <c r="EZ1031">
        <v>1</v>
      </c>
      <c r="FC1031">
        <v>53160001</v>
      </c>
      <c r="FD1031" t="s">
        <v>119</v>
      </c>
    </row>
    <row r="1032" spans="1:160" x14ac:dyDescent="0.3">
      <c r="A1032" t="str">
        <f>VLOOKUP(B1032,Table2[],3,FALSE)</f>
        <v>Digital</v>
      </c>
      <c r="B1032" t="str">
        <f>IF(OR(ISNUMBER(FIND("QVC",Z1032)),ISNUMBER(FIND("QVC",AL1032))),"QVC",IF(OR(ISNUMBER(FIND("NCO",H1032)),ISNUMBER(FIND("NCO",Y1032))), "NCO", IF(AL1032="consumer","PMD.com",VLOOKUP(LEFT(H1032,2),Tables!$E$1:$F$11,2,FALSE))))</f>
        <v>PMD.com</v>
      </c>
      <c r="C1032">
        <f t="shared" si="49"/>
        <v>52430001</v>
      </c>
      <c r="D1032">
        <f t="shared" si="50"/>
        <v>1</v>
      </c>
      <c r="E1032" t="str">
        <f t="shared" ca="1" si="48"/>
        <v>shifted orders shipped</v>
      </c>
      <c r="F1032" t="s">
        <v>3539</v>
      </c>
      <c r="G1032" t="s">
        <v>335</v>
      </c>
      <c r="H1032" t="s">
        <v>2620</v>
      </c>
      <c r="I1032" s="6">
        <v>44008.628877314812</v>
      </c>
      <c r="J1032" t="s">
        <v>16</v>
      </c>
      <c r="K1032" s="6">
        <v>44013.291689814818</v>
      </c>
      <c r="M1032" t="s">
        <v>4843</v>
      </c>
      <c r="N1032" t="s">
        <v>4844</v>
      </c>
      <c r="Q1032" t="s">
        <v>788</v>
      </c>
      <c r="R1032" t="s">
        <v>376</v>
      </c>
      <c r="S1032">
        <v>77479</v>
      </c>
      <c r="T1032" t="s">
        <v>338</v>
      </c>
      <c r="U1032" t="s">
        <v>530</v>
      </c>
      <c r="W1032" t="s">
        <v>4845</v>
      </c>
      <c r="Z1032" t="s">
        <v>4843</v>
      </c>
      <c r="AA1032" t="s">
        <v>4844</v>
      </c>
      <c r="AD1032" t="s">
        <v>788</v>
      </c>
      <c r="AE1032" t="s">
        <v>376</v>
      </c>
      <c r="AF1032">
        <v>77479</v>
      </c>
      <c r="AG1032" t="s">
        <v>338</v>
      </c>
      <c r="AH1032" t="s">
        <v>530</v>
      </c>
      <c r="AJ1032" t="s">
        <v>4845</v>
      </c>
      <c r="AL1032" t="s">
        <v>339</v>
      </c>
      <c r="AM1032">
        <v>1</v>
      </c>
      <c r="AN1032">
        <v>1</v>
      </c>
      <c r="AO1032">
        <v>12063</v>
      </c>
      <c r="AQ1032">
        <v>127155</v>
      </c>
      <c r="AR1032">
        <v>52430001</v>
      </c>
      <c r="AS1032" t="s">
        <v>927</v>
      </c>
      <c r="AT1032" t="s">
        <v>75</v>
      </c>
      <c r="AW1032" t="s">
        <v>340</v>
      </c>
      <c r="AX1032" t="s">
        <v>340</v>
      </c>
      <c r="AY1032" t="s">
        <v>357</v>
      </c>
      <c r="AZ1032" t="s">
        <v>363</v>
      </c>
      <c r="BY1032" t="s">
        <v>342</v>
      </c>
      <c r="EQ1032">
        <v>249990</v>
      </c>
      <c r="ER1032" t="s">
        <v>2621</v>
      </c>
      <c r="EV1032">
        <v>17284605</v>
      </c>
      <c r="EW1032">
        <v>928</v>
      </c>
      <c r="EX1032">
        <v>219084</v>
      </c>
      <c r="EY1032" t="s">
        <v>4846</v>
      </c>
      <c r="EZ1032">
        <v>1</v>
      </c>
      <c r="FC1032">
        <v>95292</v>
      </c>
      <c r="FD1032" t="s">
        <v>511</v>
      </c>
    </row>
    <row r="1033" spans="1:160" x14ac:dyDescent="0.3">
      <c r="A1033" t="str">
        <f>VLOOKUP(B1033,Table2[],3,FALSE)</f>
        <v>Digital</v>
      </c>
      <c r="B1033" t="str">
        <f>IF(OR(ISNUMBER(FIND("QVC",Z1033)),ISNUMBER(FIND("QVC",AL1033))),"QVC",IF(OR(ISNUMBER(FIND("NCO",H1033)),ISNUMBER(FIND("NCO",Y1033))), "NCO", IF(AL1033="consumer","PMD.com",VLOOKUP(LEFT(H1033,2),Tables!$E$1:$F$11,2,FALSE))))</f>
        <v>PMD.com</v>
      </c>
      <c r="C1033">
        <f t="shared" si="49"/>
        <v>51090001</v>
      </c>
      <c r="D1033">
        <f t="shared" si="50"/>
        <v>1</v>
      </c>
      <c r="E1033" t="str">
        <f t="shared" ca="1" si="48"/>
        <v>shifted orders shipped</v>
      </c>
      <c r="F1033" t="s">
        <v>3539</v>
      </c>
      <c r="G1033" t="s">
        <v>335</v>
      </c>
      <c r="H1033" t="s">
        <v>2620</v>
      </c>
      <c r="I1033" s="6">
        <v>44008.628877314812</v>
      </c>
      <c r="J1033" t="s">
        <v>16</v>
      </c>
      <c r="K1033" s="6">
        <v>44013.291689814818</v>
      </c>
      <c r="M1033" t="s">
        <v>4843</v>
      </c>
      <c r="N1033" t="s">
        <v>4844</v>
      </c>
      <c r="Q1033" t="s">
        <v>788</v>
      </c>
      <c r="R1033" t="s">
        <v>376</v>
      </c>
      <c r="S1033">
        <v>77479</v>
      </c>
      <c r="T1033" t="s">
        <v>338</v>
      </c>
      <c r="U1033" t="s">
        <v>530</v>
      </c>
      <c r="W1033" t="s">
        <v>4845</v>
      </c>
      <c r="Z1033" t="s">
        <v>4843</v>
      </c>
      <c r="AA1033" t="s">
        <v>4844</v>
      </c>
      <c r="AD1033" t="s">
        <v>788</v>
      </c>
      <c r="AE1033" t="s">
        <v>376</v>
      </c>
      <c r="AF1033">
        <v>77479</v>
      </c>
      <c r="AG1033" t="s">
        <v>338</v>
      </c>
      <c r="AH1033" t="s">
        <v>530</v>
      </c>
      <c r="AJ1033" t="s">
        <v>4845</v>
      </c>
      <c r="AL1033" t="s">
        <v>339</v>
      </c>
      <c r="AM1033">
        <v>1</v>
      </c>
      <c r="AN1033">
        <v>1</v>
      </c>
      <c r="AO1033">
        <v>4885</v>
      </c>
      <c r="AQ1033">
        <v>124202</v>
      </c>
      <c r="AR1033">
        <v>51090001</v>
      </c>
      <c r="AS1033" t="s">
        <v>1986</v>
      </c>
      <c r="AT1033" t="s">
        <v>60</v>
      </c>
      <c r="AW1033" t="s">
        <v>340</v>
      </c>
      <c r="AX1033" t="s">
        <v>340</v>
      </c>
      <c r="AY1033" t="s">
        <v>357</v>
      </c>
      <c r="AZ1033" t="s">
        <v>361</v>
      </c>
      <c r="BY1033" t="s">
        <v>342</v>
      </c>
      <c r="EQ1033">
        <v>250831</v>
      </c>
      <c r="ER1033" t="s">
        <v>2621</v>
      </c>
      <c r="EV1033">
        <v>17284605</v>
      </c>
      <c r="EW1033">
        <v>928</v>
      </c>
      <c r="EX1033">
        <v>219084</v>
      </c>
      <c r="EY1033" t="s">
        <v>4846</v>
      </c>
      <c r="EZ1033">
        <v>1</v>
      </c>
      <c r="FC1033">
        <v>95292</v>
      </c>
      <c r="FD1033" t="s">
        <v>511</v>
      </c>
    </row>
    <row r="1034" spans="1:160" x14ac:dyDescent="0.3">
      <c r="A1034" t="str">
        <f>VLOOKUP(B1034,Table2[],3,FALSE)</f>
        <v>Digital</v>
      </c>
      <c r="B1034" t="str">
        <f>IF(OR(ISNUMBER(FIND("QVC",Z1034)),ISNUMBER(FIND("QVC",AL1034))),"QVC",IF(OR(ISNUMBER(FIND("NCO",H1034)),ISNUMBER(FIND("NCO",Y1034))), "NCO", IF(AL1034="consumer","PMD.com",VLOOKUP(LEFT(H1034,2),Tables!$E$1:$F$11,2,FALSE))))</f>
        <v>PMD.com</v>
      </c>
      <c r="C1034">
        <f t="shared" si="49"/>
        <v>52578</v>
      </c>
      <c r="D1034">
        <f t="shared" si="50"/>
        <v>2</v>
      </c>
      <c r="E1034" t="str">
        <f t="shared" ca="1" si="48"/>
        <v>shifted orders shipped</v>
      </c>
      <c r="F1034" t="s">
        <v>3539</v>
      </c>
      <c r="G1034" t="s">
        <v>335</v>
      </c>
      <c r="H1034" t="s">
        <v>3120</v>
      </c>
      <c r="I1034" s="6">
        <v>44011.385324074072</v>
      </c>
      <c r="J1034" t="s">
        <v>16</v>
      </c>
      <c r="K1034" s="6">
        <v>44013.291817129626</v>
      </c>
      <c r="M1034" t="s">
        <v>4850</v>
      </c>
      <c r="N1034" t="s">
        <v>4851</v>
      </c>
      <c r="Q1034" t="s">
        <v>1157</v>
      </c>
      <c r="R1034" t="s">
        <v>365</v>
      </c>
      <c r="S1034" t="s">
        <v>4852</v>
      </c>
      <c r="T1034" t="s">
        <v>338</v>
      </c>
      <c r="U1034" t="s">
        <v>530</v>
      </c>
      <c r="W1034" t="s">
        <v>4853</v>
      </c>
      <c r="Z1034" t="s">
        <v>4850</v>
      </c>
      <c r="AA1034" t="s">
        <v>4851</v>
      </c>
      <c r="AD1034" t="s">
        <v>1157</v>
      </c>
      <c r="AE1034" t="s">
        <v>365</v>
      </c>
      <c r="AF1034" t="s">
        <v>4852</v>
      </c>
      <c r="AG1034" t="s">
        <v>338</v>
      </c>
      <c r="AH1034" t="s">
        <v>530</v>
      </c>
      <c r="AJ1034" t="s">
        <v>4853</v>
      </c>
      <c r="AL1034" t="s">
        <v>339</v>
      </c>
      <c r="AM1034">
        <v>2</v>
      </c>
      <c r="AN1034">
        <v>2</v>
      </c>
      <c r="AO1034">
        <v>6388</v>
      </c>
      <c r="AQ1034">
        <v>124427</v>
      </c>
      <c r="AR1034">
        <v>52578</v>
      </c>
      <c r="AS1034" t="s">
        <v>27</v>
      </c>
      <c r="AT1034" t="s">
        <v>28</v>
      </c>
      <c r="AW1034" t="s">
        <v>352</v>
      </c>
      <c r="AX1034" t="s">
        <v>352</v>
      </c>
      <c r="AY1034" t="s">
        <v>353</v>
      </c>
      <c r="AZ1034" t="s">
        <v>371</v>
      </c>
      <c r="BY1034" t="s">
        <v>342</v>
      </c>
      <c r="EQ1034">
        <v>251422</v>
      </c>
      <c r="ER1034" t="s">
        <v>3121</v>
      </c>
      <c r="EV1034">
        <v>17285744</v>
      </c>
      <c r="EW1034">
        <v>928</v>
      </c>
      <c r="EX1034">
        <v>220300</v>
      </c>
      <c r="EY1034" t="s">
        <v>4854</v>
      </c>
      <c r="EZ1034">
        <v>1</v>
      </c>
      <c r="FC1034">
        <v>52578</v>
      </c>
      <c r="FD1034" t="s">
        <v>28</v>
      </c>
    </row>
    <row r="1035" spans="1:160" x14ac:dyDescent="0.3">
      <c r="A1035" t="str">
        <f>VLOOKUP(B1035,Table2[],3,FALSE)</f>
        <v>Digital</v>
      </c>
      <c r="B1035" t="str">
        <f>IF(OR(ISNUMBER(FIND("QVC",Z1035)),ISNUMBER(FIND("QVC",AL1035))),"QVC",IF(OR(ISNUMBER(FIND("NCO",H1035)),ISNUMBER(FIND("NCO",Y1035))), "NCO", IF(AL1035="consumer","PMD.com",VLOOKUP(LEFT(H1035,2),Tables!$E$1:$F$11,2,FALSE))))</f>
        <v>PMD.com</v>
      </c>
      <c r="C1035">
        <f t="shared" si="49"/>
        <v>51080011</v>
      </c>
      <c r="D1035">
        <f t="shared" si="50"/>
        <v>1</v>
      </c>
      <c r="E1035" t="str">
        <f t="shared" ca="1" si="48"/>
        <v>shifted orders shipped</v>
      </c>
      <c r="F1035" t="s">
        <v>3539</v>
      </c>
      <c r="G1035" t="s">
        <v>335</v>
      </c>
      <c r="H1035" t="s">
        <v>3120</v>
      </c>
      <c r="I1035" s="6">
        <v>44011.385324074072</v>
      </c>
      <c r="J1035" t="s">
        <v>16</v>
      </c>
      <c r="K1035" s="6">
        <v>44013.291817129626</v>
      </c>
      <c r="M1035" t="s">
        <v>4850</v>
      </c>
      <c r="N1035" t="s">
        <v>4851</v>
      </c>
      <c r="Q1035" t="s">
        <v>1157</v>
      </c>
      <c r="R1035" t="s">
        <v>365</v>
      </c>
      <c r="S1035" t="s">
        <v>4852</v>
      </c>
      <c r="T1035" t="s">
        <v>338</v>
      </c>
      <c r="U1035" t="s">
        <v>530</v>
      </c>
      <c r="W1035" t="s">
        <v>4853</v>
      </c>
      <c r="Z1035" t="s">
        <v>4850</v>
      </c>
      <c r="AA1035" t="s">
        <v>4851</v>
      </c>
      <c r="AD1035" t="s">
        <v>1157</v>
      </c>
      <c r="AE1035" t="s">
        <v>365</v>
      </c>
      <c r="AF1035" t="s">
        <v>4852</v>
      </c>
      <c r="AG1035" t="s">
        <v>338</v>
      </c>
      <c r="AH1035" t="s">
        <v>530</v>
      </c>
      <c r="AJ1035" t="s">
        <v>4853</v>
      </c>
      <c r="AL1035" t="s">
        <v>339</v>
      </c>
      <c r="AM1035">
        <v>1</v>
      </c>
      <c r="AN1035">
        <v>1</v>
      </c>
      <c r="AO1035">
        <v>85351</v>
      </c>
      <c r="AQ1035">
        <v>127440</v>
      </c>
      <c r="AR1035">
        <v>51080011</v>
      </c>
      <c r="AS1035" t="s">
        <v>112</v>
      </c>
      <c r="AT1035" t="s">
        <v>113</v>
      </c>
      <c r="AW1035" t="s">
        <v>343</v>
      </c>
      <c r="BY1035" t="s">
        <v>342</v>
      </c>
      <c r="EQ1035">
        <v>251121</v>
      </c>
      <c r="ER1035" t="s">
        <v>3121</v>
      </c>
      <c r="EV1035">
        <v>17285744</v>
      </c>
      <c r="EW1035">
        <v>928</v>
      </c>
      <c r="EX1035">
        <v>220300</v>
      </c>
      <c r="EY1035" t="s">
        <v>4854</v>
      </c>
      <c r="EZ1035">
        <v>1</v>
      </c>
      <c r="FC1035">
        <v>95367</v>
      </c>
      <c r="FD1035" t="s">
        <v>935</v>
      </c>
    </row>
    <row r="1036" spans="1:160" x14ac:dyDescent="0.3">
      <c r="A1036" t="str">
        <f>VLOOKUP(B1036,Table2[],3,FALSE)</f>
        <v>Digital</v>
      </c>
      <c r="B1036" t="str">
        <f>IF(OR(ISNUMBER(FIND("QVC",Z1036)),ISNUMBER(FIND("QVC",AL1036))),"QVC",IF(OR(ISNUMBER(FIND("NCO",H1036)),ISNUMBER(FIND("NCO",Y1036))), "NCO", IF(AL1036="consumer","PMD.com",VLOOKUP(LEFT(H1036,2),Tables!$E$1:$F$11,2,FALSE))))</f>
        <v>PMD.com</v>
      </c>
      <c r="C1036">
        <f t="shared" si="49"/>
        <v>52480011</v>
      </c>
      <c r="D1036">
        <f t="shared" si="50"/>
        <v>1</v>
      </c>
      <c r="E1036" t="str">
        <f t="shared" ca="1" si="48"/>
        <v>shifted orders shipped</v>
      </c>
      <c r="F1036" t="s">
        <v>3539</v>
      </c>
      <c r="G1036" t="s">
        <v>335</v>
      </c>
      <c r="H1036" t="s">
        <v>3120</v>
      </c>
      <c r="I1036" s="6">
        <v>44011.385324074072</v>
      </c>
      <c r="J1036" t="s">
        <v>16</v>
      </c>
      <c r="K1036" s="6">
        <v>44013.291817129626</v>
      </c>
      <c r="M1036" t="s">
        <v>4850</v>
      </c>
      <c r="N1036" t="s">
        <v>4851</v>
      </c>
      <c r="Q1036" t="s">
        <v>1157</v>
      </c>
      <c r="R1036" t="s">
        <v>365</v>
      </c>
      <c r="S1036" t="s">
        <v>4852</v>
      </c>
      <c r="T1036" t="s">
        <v>338</v>
      </c>
      <c r="U1036" t="s">
        <v>530</v>
      </c>
      <c r="W1036" t="s">
        <v>4853</v>
      </c>
      <c r="Z1036" t="s">
        <v>4850</v>
      </c>
      <c r="AA1036" t="s">
        <v>4851</v>
      </c>
      <c r="AD1036" t="s">
        <v>1157</v>
      </c>
      <c r="AE1036" t="s">
        <v>365</v>
      </c>
      <c r="AF1036" t="s">
        <v>4852</v>
      </c>
      <c r="AG1036" t="s">
        <v>338</v>
      </c>
      <c r="AH1036" t="s">
        <v>530</v>
      </c>
      <c r="AJ1036" t="s">
        <v>4853</v>
      </c>
      <c r="AL1036" t="s">
        <v>339</v>
      </c>
      <c r="AM1036">
        <v>1</v>
      </c>
      <c r="AN1036">
        <v>1</v>
      </c>
      <c r="AO1036">
        <v>2157</v>
      </c>
      <c r="AQ1036">
        <v>127160</v>
      </c>
      <c r="AR1036">
        <v>52480011</v>
      </c>
      <c r="AS1036" t="s">
        <v>125</v>
      </c>
      <c r="AT1036" t="s">
        <v>95</v>
      </c>
      <c r="AW1036" t="s">
        <v>366</v>
      </c>
      <c r="AX1036" t="s">
        <v>366</v>
      </c>
      <c r="AY1036" t="s">
        <v>348</v>
      </c>
      <c r="AZ1036">
        <v>0</v>
      </c>
      <c r="BY1036" t="s">
        <v>342</v>
      </c>
      <c r="EQ1036">
        <v>250392</v>
      </c>
      <c r="ER1036" t="s">
        <v>3121</v>
      </c>
      <c r="EV1036">
        <v>17285744</v>
      </c>
      <c r="EW1036">
        <v>928</v>
      </c>
      <c r="EX1036">
        <v>220300</v>
      </c>
      <c r="EY1036" t="s">
        <v>4854</v>
      </c>
      <c r="EZ1036">
        <v>1</v>
      </c>
      <c r="FC1036">
        <v>95367</v>
      </c>
      <c r="FD1036" t="s">
        <v>935</v>
      </c>
    </row>
    <row r="1037" spans="1:160" x14ac:dyDescent="0.3">
      <c r="A1037" t="str">
        <f>VLOOKUP(B1037,Table2[],3,FALSE)</f>
        <v>Digital</v>
      </c>
      <c r="B1037" t="str">
        <f>IF(OR(ISNUMBER(FIND("QVC",Z1037)),ISNUMBER(FIND("QVC",AL1037))),"QVC",IF(OR(ISNUMBER(FIND("NCO",H1037)),ISNUMBER(FIND("NCO",Y1037))), "NCO", IF(AL1037="consumer","PMD.com",VLOOKUP(LEFT(H1037,2),Tables!$E$1:$F$11,2,FALSE))))</f>
        <v>PMD.com</v>
      </c>
      <c r="C1037">
        <f t="shared" si="49"/>
        <v>5901</v>
      </c>
      <c r="D1037">
        <f t="shared" si="50"/>
        <v>1</v>
      </c>
      <c r="E1037" t="str">
        <f t="shared" ca="1" si="48"/>
        <v>shifted orders shipped</v>
      </c>
      <c r="F1037" t="s">
        <v>3539</v>
      </c>
      <c r="G1037" t="s">
        <v>335</v>
      </c>
      <c r="H1037" t="s">
        <v>3120</v>
      </c>
      <c r="I1037" s="6">
        <v>44011.385324074072</v>
      </c>
      <c r="J1037" t="s">
        <v>16</v>
      </c>
      <c r="K1037" s="6">
        <v>44013.291817129626</v>
      </c>
      <c r="M1037" t="s">
        <v>4850</v>
      </c>
      <c r="N1037" t="s">
        <v>4851</v>
      </c>
      <c r="Q1037" t="s">
        <v>1157</v>
      </c>
      <c r="R1037" t="s">
        <v>365</v>
      </c>
      <c r="S1037" t="s">
        <v>4852</v>
      </c>
      <c r="T1037" t="s">
        <v>338</v>
      </c>
      <c r="U1037" t="s">
        <v>530</v>
      </c>
      <c r="W1037" t="s">
        <v>4853</v>
      </c>
      <c r="Z1037" t="s">
        <v>4850</v>
      </c>
      <c r="AA1037" t="s">
        <v>4851</v>
      </c>
      <c r="AD1037" t="s">
        <v>1157</v>
      </c>
      <c r="AE1037" t="s">
        <v>365</v>
      </c>
      <c r="AF1037" t="s">
        <v>4852</v>
      </c>
      <c r="AG1037" t="s">
        <v>338</v>
      </c>
      <c r="AH1037" t="s">
        <v>530</v>
      </c>
      <c r="AJ1037" t="s">
        <v>4853</v>
      </c>
      <c r="AL1037" t="s">
        <v>339</v>
      </c>
      <c r="AM1037">
        <v>1</v>
      </c>
      <c r="AN1037">
        <v>1</v>
      </c>
      <c r="AO1037">
        <v>1428</v>
      </c>
      <c r="AQ1037">
        <v>123804</v>
      </c>
      <c r="AR1037">
        <v>5901</v>
      </c>
      <c r="AS1037" t="s">
        <v>1300</v>
      </c>
      <c r="AT1037" t="s">
        <v>17</v>
      </c>
      <c r="AW1037" t="s">
        <v>352</v>
      </c>
      <c r="AX1037" t="s">
        <v>352</v>
      </c>
      <c r="AY1037" t="s">
        <v>353</v>
      </c>
      <c r="AZ1037" t="s">
        <v>358</v>
      </c>
      <c r="BY1037" t="s">
        <v>342</v>
      </c>
      <c r="EQ1037">
        <v>250322</v>
      </c>
      <c r="ER1037" t="s">
        <v>3121</v>
      </c>
      <c r="EV1037">
        <v>17285744</v>
      </c>
      <c r="EW1037">
        <v>928</v>
      </c>
      <c r="EX1037">
        <v>220300</v>
      </c>
      <c r="EY1037" t="s">
        <v>4854</v>
      </c>
      <c r="EZ1037">
        <v>1</v>
      </c>
      <c r="FC1037">
        <v>5901</v>
      </c>
      <c r="FD1037" t="s">
        <v>17</v>
      </c>
    </row>
    <row r="1038" spans="1:160" x14ac:dyDescent="0.3">
      <c r="A1038" t="str">
        <f>VLOOKUP(B1038,Table2[],3,FALSE)</f>
        <v>Digital</v>
      </c>
      <c r="B1038" t="str">
        <f>IF(OR(ISNUMBER(FIND("QVC",Z1038)),ISNUMBER(FIND("QVC",AL1038))),"QVC",IF(OR(ISNUMBER(FIND("NCO",H1038)),ISNUMBER(FIND("NCO",Y1038))), "NCO", IF(AL1038="consumer","PMD.com",VLOOKUP(LEFT(H1038,2),Tables!$E$1:$F$11,2,FALSE))))</f>
        <v>PMD.com</v>
      </c>
      <c r="C1038">
        <f t="shared" si="49"/>
        <v>53930001</v>
      </c>
      <c r="D1038">
        <f t="shared" si="50"/>
        <v>1</v>
      </c>
      <c r="E1038" t="str">
        <f t="shared" ca="1" si="48"/>
        <v>shifted orders shipped</v>
      </c>
      <c r="F1038" t="s">
        <v>3539</v>
      </c>
      <c r="G1038" t="s">
        <v>335</v>
      </c>
      <c r="H1038" t="s">
        <v>3120</v>
      </c>
      <c r="I1038" s="6">
        <v>44011.385324074072</v>
      </c>
      <c r="J1038" t="s">
        <v>16</v>
      </c>
      <c r="K1038" s="6">
        <v>44013.291817129626</v>
      </c>
      <c r="M1038" t="s">
        <v>4850</v>
      </c>
      <c r="N1038" t="s">
        <v>4851</v>
      </c>
      <c r="Q1038" t="s">
        <v>1157</v>
      </c>
      <c r="R1038" t="s">
        <v>365</v>
      </c>
      <c r="S1038" t="s">
        <v>4852</v>
      </c>
      <c r="T1038" t="s">
        <v>338</v>
      </c>
      <c r="U1038" t="s">
        <v>530</v>
      </c>
      <c r="W1038" t="s">
        <v>4853</v>
      </c>
      <c r="Z1038" t="s">
        <v>4850</v>
      </c>
      <c r="AA1038" t="s">
        <v>4851</v>
      </c>
      <c r="AD1038" t="s">
        <v>1157</v>
      </c>
      <c r="AE1038" t="s">
        <v>365</v>
      </c>
      <c r="AF1038" t="s">
        <v>4852</v>
      </c>
      <c r="AG1038" t="s">
        <v>338</v>
      </c>
      <c r="AH1038" t="s">
        <v>530</v>
      </c>
      <c r="AJ1038" t="s">
        <v>4853</v>
      </c>
      <c r="AL1038" t="s">
        <v>339</v>
      </c>
      <c r="AM1038">
        <v>1</v>
      </c>
      <c r="AN1038">
        <v>1</v>
      </c>
      <c r="AO1038">
        <v>12017</v>
      </c>
      <c r="AQ1038">
        <v>124469</v>
      </c>
      <c r="AR1038">
        <v>53930001</v>
      </c>
      <c r="AS1038">
        <v>9000000</v>
      </c>
      <c r="AT1038" t="s">
        <v>44</v>
      </c>
      <c r="AW1038" t="s">
        <v>343</v>
      </c>
      <c r="BY1038" t="s">
        <v>342</v>
      </c>
      <c r="EQ1038">
        <v>243405</v>
      </c>
      <c r="ER1038" t="s">
        <v>3121</v>
      </c>
      <c r="EV1038">
        <v>17285744</v>
      </c>
      <c r="EW1038">
        <v>928</v>
      </c>
      <c r="EX1038">
        <v>220300</v>
      </c>
      <c r="EY1038" t="s">
        <v>4854</v>
      </c>
      <c r="EZ1038">
        <v>1</v>
      </c>
      <c r="FC1038">
        <v>95367</v>
      </c>
      <c r="FD1038" t="s">
        <v>935</v>
      </c>
    </row>
    <row r="1039" spans="1:160" x14ac:dyDescent="0.3">
      <c r="A1039" t="str">
        <f>VLOOKUP(B1039,Table2[],3,FALSE)</f>
        <v>Digital</v>
      </c>
      <c r="B1039" t="str">
        <f>IF(OR(ISNUMBER(FIND("QVC",Z1039)),ISNUMBER(FIND("QVC",AL1039))),"QVC",IF(OR(ISNUMBER(FIND("NCO",H1039)),ISNUMBER(FIND("NCO",Y1039))), "NCO", IF(AL1039="consumer","PMD.com",VLOOKUP(LEFT(H1039,2),Tables!$E$1:$F$11,2,FALSE))))</f>
        <v>PMD.com</v>
      </c>
      <c r="C1039">
        <f t="shared" si="49"/>
        <v>51090030</v>
      </c>
      <c r="D1039">
        <f t="shared" si="50"/>
        <v>1</v>
      </c>
      <c r="E1039" t="str">
        <f t="shared" ca="1" si="48"/>
        <v>shifted orders shipped</v>
      </c>
      <c r="F1039" t="s">
        <v>3539</v>
      </c>
      <c r="G1039" t="s">
        <v>335</v>
      </c>
      <c r="H1039" t="s">
        <v>3412</v>
      </c>
      <c r="I1039" s="6">
        <v>44011.552731481483</v>
      </c>
      <c r="J1039" t="s">
        <v>16</v>
      </c>
      <c r="K1039" s="6">
        <v>44013.291990740741</v>
      </c>
      <c r="M1039" t="s">
        <v>4855</v>
      </c>
      <c r="N1039" t="s">
        <v>4856</v>
      </c>
      <c r="Q1039" t="s">
        <v>1495</v>
      </c>
      <c r="R1039" t="s">
        <v>359</v>
      </c>
      <c r="S1039" t="s">
        <v>4857</v>
      </c>
      <c r="T1039" t="s">
        <v>338</v>
      </c>
      <c r="U1039" t="s">
        <v>530</v>
      </c>
      <c r="W1039" t="s">
        <v>4858</v>
      </c>
      <c r="Z1039" t="s">
        <v>4855</v>
      </c>
      <c r="AA1039" t="s">
        <v>4856</v>
      </c>
      <c r="AD1039" t="s">
        <v>1495</v>
      </c>
      <c r="AE1039" t="s">
        <v>359</v>
      </c>
      <c r="AF1039" t="s">
        <v>4857</v>
      </c>
      <c r="AG1039" t="s">
        <v>338</v>
      </c>
      <c r="AH1039" t="s">
        <v>530</v>
      </c>
      <c r="AJ1039" t="s">
        <v>4858</v>
      </c>
      <c r="AL1039" t="s">
        <v>339</v>
      </c>
      <c r="AM1039">
        <v>1</v>
      </c>
      <c r="AN1039">
        <v>1</v>
      </c>
      <c r="AO1039">
        <v>6688</v>
      </c>
      <c r="AQ1039">
        <v>125960</v>
      </c>
      <c r="AR1039">
        <v>51090030</v>
      </c>
      <c r="AS1039" t="s">
        <v>3043</v>
      </c>
      <c r="AT1039" t="s">
        <v>628</v>
      </c>
      <c r="AW1039" t="s">
        <v>343</v>
      </c>
      <c r="BY1039" t="s">
        <v>342</v>
      </c>
      <c r="BZ1039" t="b">
        <v>0</v>
      </c>
      <c r="EQ1039">
        <v>243047</v>
      </c>
      <c r="ER1039" t="s">
        <v>3413</v>
      </c>
      <c r="EV1039">
        <v>17285894</v>
      </c>
      <c r="EW1039">
        <v>928</v>
      </c>
      <c r="EX1039">
        <v>220448</v>
      </c>
      <c r="EY1039" t="s">
        <v>4859</v>
      </c>
      <c r="EZ1039">
        <v>1</v>
      </c>
      <c r="FC1039">
        <v>95385</v>
      </c>
      <c r="FD1039" t="s">
        <v>3531</v>
      </c>
    </row>
    <row r="1040" spans="1:160" x14ac:dyDescent="0.3">
      <c r="A1040" t="str">
        <f>VLOOKUP(B1040,Table2[],3,FALSE)</f>
        <v>Digital</v>
      </c>
      <c r="B1040" t="str">
        <f>IF(OR(ISNUMBER(FIND("QVC",Z1040)),ISNUMBER(FIND("QVC",AL1040))),"QVC",IF(OR(ISNUMBER(FIND("NCO",H1040)),ISNUMBER(FIND("NCO",Y1040))), "NCO", IF(AL1040="consumer","PMD.com",VLOOKUP(LEFT(H1040,2),Tables!$E$1:$F$11,2,FALSE))))</f>
        <v>PMD.com</v>
      </c>
      <c r="C1040">
        <f t="shared" si="49"/>
        <v>53740001</v>
      </c>
      <c r="D1040">
        <f t="shared" si="50"/>
        <v>1</v>
      </c>
      <c r="E1040" t="str">
        <f t="shared" ca="1" si="48"/>
        <v>shifted orders shipped</v>
      </c>
      <c r="F1040" t="s">
        <v>3539</v>
      </c>
      <c r="G1040" t="s">
        <v>335</v>
      </c>
      <c r="H1040" t="s">
        <v>3412</v>
      </c>
      <c r="I1040" s="6">
        <v>44011.552731481483</v>
      </c>
      <c r="J1040" t="s">
        <v>16</v>
      </c>
      <c r="K1040" s="6">
        <v>44013.291990740741</v>
      </c>
      <c r="M1040" t="s">
        <v>4855</v>
      </c>
      <c r="N1040" t="s">
        <v>4856</v>
      </c>
      <c r="Q1040" t="s">
        <v>1495</v>
      </c>
      <c r="R1040" t="s">
        <v>359</v>
      </c>
      <c r="S1040" t="s">
        <v>4857</v>
      </c>
      <c r="T1040" t="s">
        <v>338</v>
      </c>
      <c r="U1040" t="s">
        <v>530</v>
      </c>
      <c r="W1040" t="s">
        <v>4858</v>
      </c>
      <c r="Z1040" t="s">
        <v>4855</v>
      </c>
      <c r="AA1040" t="s">
        <v>4856</v>
      </c>
      <c r="AD1040" t="s">
        <v>1495</v>
      </c>
      <c r="AE1040" t="s">
        <v>359</v>
      </c>
      <c r="AF1040" t="s">
        <v>4857</v>
      </c>
      <c r="AG1040" t="s">
        <v>338</v>
      </c>
      <c r="AH1040" t="s">
        <v>530</v>
      </c>
      <c r="AJ1040" t="s">
        <v>4858</v>
      </c>
      <c r="AL1040" t="s">
        <v>339</v>
      </c>
      <c r="AM1040">
        <v>1</v>
      </c>
      <c r="AN1040">
        <v>1</v>
      </c>
      <c r="AO1040">
        <v>6057</v>
      </c>
      <c r="AQ1040">
        <v>124457</v>
      </c>
      <c r="AR1040">
        <v>53740001</v>
      </c>
      <c r="AS1040" t="s">
        <v>578</v>
      </c>
      <c r="AT1040" t="s">
        <v>70</v>
      </c>
      <c r="AW1040" t="s">
        <v>343</v>
      </c>
      <c r="BY1040" t="s">
        <v>342</v>
      </c>
      <c r="EQ1040">
        <v>244002</v>
      </c>
      <c r="ER1040" t="s">
        <v>3413</v>
      </c>
      <c r="EV1040">
        <v>17285894</v>
      </c>
      <c r="EW1040">
        <v>928</v>
      </c>
      <c r="EX1040">
        <v>220448</v>
      </c>
      <c r="EY1040" t="s">
        <v>4859</v>
      </c>
      <c r="EZ1040">
        <v>1</v>
      </c>
      <c r="FC1040">
        <v>53740001</v>
      </c>
      <c r="FD1040" t="s">
        <v>70</v>
      </c>
    </row>
    <row r="1041" spans="1:160" x14ac:dyDescent="0.3">
      <c r="A1041" t="str">
        <f>VLOOKUP(B1041,Table2[],3,FALSE)</f>
        <v>Digital</v>
      </c>
      <c r="B1041" t="str">
        <f>IF(OR(ISNUMBER(FIND("QVC",Z1041)),ISNUMBER(FIND("QVC",AL1041))),"QVC",IF(OR(ISNUMBER(FIND("NCO",H1041)),ISNUMBER(FIND("NCO",Y1041))), "NCO", IF(AL1041="consumer","PMD.com",VLOOKUP(LEFT(H1041,2),Tables!$E$1:$F$11,2,FALSE))))</f>
        <v>PMD.com</v>
      </c>
      <c r="C1041">
        <f t="shared" si="49"/>
        <v>52430001</v>
      </c>
      <c r="D1041">
        <f t="shared" si="50"/>
        <v>1</v>
      </c>
      <c r="E1041" t="str">
        <f t="shared" ca="1" si="48"/>
        <v>shifted orders shipped</v>
      </c>
      <c r="F1041" t="s">
        <v>3539</v>
      </c>
      <c r="G1041" t="s">
        <v>335</v>
      </c>
      <c r="H1041" t="s">
        <v>3412</v>
      </c>
      <c r="I1041" s="6">
        <v>44011.552731481483</v>
      </c>
      <c r="J1041" t="s">
        <v>16</v>
      </c>
      <c r="K1041" s="6">
        <v>44013.291990740741</v>
      </c>
      <c r="M1041" t="s">
        <v>4855</v>
      </c>
      <c r="N1041" t="s">
        <v>4856</v>
      </c>
      <c r="Q1041" t="s">
        <v>1495</v>
      </c>
      <c r="R1041" t="s">
        <v>359</v>
      </c>
      <c r="S1041" t="s">
        <v>4857</v>
      </c>
      <c r="T1041" t="s">
        <v>338</v>
      </c>
      <c r="U1041" t="s">
        <v>530</v>
      </c>
      <c r="W1041" t="s">
        <v>4858</v>
      </c>
      <c r="Z1041" t="s">
        <v>4855</v>
      </c>
      <c r="AA1041" t="s">
        <v>4856</v>
      </c>
      <c r="AD1041" t="s">
        <v>1495</v>
      </c>
      <c r="AE1041" t="s">
        <v>359</v>
      </c>
      <c r="AF1041" t="s">
        <v>4857</v>
      </c>
      <c r="AG1041" t="s">
        <v>338</v>
      </c>
      <c r="AH1041" t="s">
        <v>530</v>
      </c>
      <c r="AJ1041" t="s">
        <v>4858</v>
      </c>
      <c r="AL1041" t="s">
        <v>339</v>
      </c>
      <c r="AM1041">
        <v>1</v>
      </c>
      <c r="AN1041">
        <v>1</v>
      </c>
      <c r="AO1041">
        <v>12063</v>
      </c>
      <c r="AQ1041">
        <v>127155</v>
      </c>
      <c r="AR1041">
        <v>52430001</v>
      </c>
      <c r="AS1041" t="s">
        <v>927</v>
      </c>
      <c r="AT1041" t="s">
        <v>75</v>
      </c>
      <c r="AW1041" t="s">
        <v>340</v>
      </c>
      <c r="AX1041" t="s">
        <v>340</v>
      </c>
      <c r="AY1041" t="s">
        <v>357</v>
      </c>
      <c r="AZ1041" t="s">
        <v>363</v>
      </c>
      <c r="BY1041" t="s">
        <v>342</v>
      </c>
      <c r="EQ1041">
        <v>249990</v>
      </c>
      <c r="ER1041" t="s">
        <v>3413</v>
      </c>
      <c r="EV1041">
        <v>17285894</v>
      </c>
      <c r="EW1041">
        <v>928</v>
      </c>
      <c r="EX1041">
        <v>220448</v>
      </c>
      <c r="EY1041" t="s">
        <v>4859</v>
      </c>
      <c r="EZ1041">
        <v>1</v>
      </c>
      <c r="FC1041">
        <v>95385</v>
      </c>
      <c r="FD1041" t="s">
        <v>3531</v>
      </c>
    </row>
    <row r="1042" spans="1:160" x14ac:dyDescent="0.3">
      <c r="A1042" t="str">
        <f>VLOOKUP(B1042,Table2[],3,FALSE)</f>
        <v>Digital</v>
      </c>
      <c r="B1042" t="str">
        <f>IF(OR(ISNUMBER(FIND("QVC",Z1042)),ISNUMBER(FIND("QVC",AL1042))),"QVC",IF(OR(ISNUMBER(FIND("NCO",H1042)),ISNUMBER(FIND("NCO",Y1042))), "NCO", IF(AL1042="consumer","PMD.com",VLOOKUP(LEFT(H1042,2),Tables!$E$1:$F$11,2,FALSE))))</f>
        <v>PMD.com</v>
      </c>
      <c r="C1042">
        <f t="shared" si="49"/>
        <v>54000001</v>
      </c>
      <c r="D1042">
        <f t="shared" si="50"/>
        <v>1</v>
      </c>
      <c r="E1042" t="str">
        <f t="shared" ca="1" si="48"/>
        <v>shifted orders shipped</v>
      </c>
      <c r="F1042" t="s">
        <v>3539</v>
      </c>
      <c r="G1042" t="s">
        <v>335</v>
      </c>
      <c r="H1042" t="s">
        <v>3412</v>
      </c>
      <c r="I1042" s="6">
        <v>44011.552731481483</v>
      </c>
      <c r="J1042" t="s">
        <v>16</v>
      </c>
      <c r="K1042" s="6">
        <v>44013.291990740741</v>
      </c>
      <c r="M1042" t="s">
        <v>4855</v>
      </c>
      <c r="N1042" t="s">
        <v>4856</v>
      </c>
      <c r="Q1042" t="s">
        <v>1495</v>
      </c>
      <c r="R1042" t="s">
        <v>359</v>
      </c>
      <c r="S1042" t="s">
        <v>4857</v>
      </c>
      <c r="T1042" t="s">
        <v>338</v>
      </c>
      <c r="U1042" t="s">
        <v>530</v>
      </c>
      <c r="W1042" t="s">
        <v>4858</v>
      </c>
      <c r="Z1042" t="s">
        <v>4855</v>
      </c>
      <c r="AA1042" t="s">
        <v>4856</v>
      </c>
      <c r="AD1042" t="s">
        <v>1495</v>
      </c>
      <c r="AE1042" t="s">
        <v>359</v>
      </c>
      <c r="AF1042" t="s">
        <v>4857</v>
      </c>
      <c r="AG1042" t="s">
        <v>338</v>
      </c>
      <c r="AH1042" t="s">
        <v>530</v>
      </c>
      <c r="AJ1042" t="s">
        <v>4858</v>
      </c>
      <c r="AL1042" t="s">
        <v>339</v>
      </c>
      <c r="AM1042">
        <v>1</v>
      </c>
      <c r="AN1042">
        <v>1</v>
      </c>
      <c r="AO1042">
        <v>8182</v>
      </c>
      <c r="AQ1042">
        <v>124475</v>
      </c>
      <c r="AR1042">
        <v>54000001</v>
      </c>
      <c r="AS1042" t="s">
        <v>1251</v>
      </c>
      <c r="AT1042" t="s">
        <v>84</v>
      </c>
      <c r="AW1042" t="s">
        <v>343</v>
      </c>
      <c r="BY1042" t="s">
        <v>342</v>
      </c>
      <c r="EQ1042">
        <v>247294</v>
      </c>
      <c r="ER1042" t="s">
        <v>3413</v>
      </c>
      <c r="EV1042">
        <v>17285894</v>
      </c>
      <c r="EW1042">
        <v>928</v>
      </c>
      <c r="EX1042">
        <v>220448</v>
      </c>
      <c r="EY1042" t="s">
        <v>4859</v>
      </c>
      <c r="EZ1042">
        <v>1</v>
      </c>
      <c r="FC1042">
        <v>54000001</v>
      </c>
      <c r="FD1042" t="s">
        <v>84</v>
      </c>
    </row>
    <row r="1043" spans="1:160" x14ac:dyDescent="0.3">
      <c r="A1043" t="str">
        <f>VLOOKUP(B1043,Table2[],3,FALSE)</f>
        <v>Digital</v>
      </c>
      <c r="B1043" t="str">
        <f>IF(OR(ISNUMBER(FIND("QVC",Z1043)),ISNUMBER(FIND("QVC",AL1043))),"QVC",IF(OR(ISNUMBER(FIND("NCO",H1043)),ISNUMBER(FIND("NCO",Y1043))), "NCO", IF(AL1043="consumer","PMD.com",VLOOKUP(LEFT(H1043,2),Tables!$E$1:$F$11,2,FALSE))))</f>
        <v>PMD.com</v>
      </c>
      <c r="C1043">
        <f t="shared" si="49"/>
        <v>53910001</v>
      </c>
      <c r="D1043">
        <f t="shared" si="50"/>
        <v>1</v>
      </c>
      <c r="E1043" t="str">
        <f t="shared" ca="1" si="48"/>
        <v>shifted orders shipped</v>
      </c>
      <c r="F1043" t="s">
        <v>3539</v>
      </c>
      <c r="G1043" t="s">
        <v>335</v>
      </c>
      <c r="H1043" t="s">
        <v>3412</v>
      </c>
      <c r="I1043" s="6">
        <v>44011.552731481483</v>
      </c>
      <c r="J1043" t="s">
        <v>16</v>
      </c>
      <c r="K1043" s="6">
        <v>44013.291990740741</v>
      </c>
      <c r="M1043" t="s">
        <v>4855</v>
      </c>
      <c r="N1043" t="s">
        <v>4856</v>
      </c>
      <c r="Q1043" t="s">
        <v>1495</v>
      </c>
      <c r="R1043" t="s">
        <v>359</v>
      </c>
      <c r="S1043" t="s">
        <v>4857</v>
      </c>
      <c r="T1043" t="s">
        <v>338</v>
      </c>
      <c r="U1043" t="s">
        <v>530</v>
      </c>
      <c r="W1043" t="s">
        <v>4858</v>
      </c>
      <c r="Z1043" t="s">
        <v>4855</v>
      </c>
      <c r="AA1043" t="s">
        <v>4856</v>
      </c>
      <c r="AD1043" t="s">
        <v>1495</v>
      </c>
      <c r="AE1043" t="s">
        <v>359</v>
      </c>
      <c r="AF1043" t="s">
        <v>4857</v>
      </c>
      <c r="AG1043" t="s">
        <v>338</v>
      </c>
      <c r="AH1043" t="s">
        <v>530</v>
      </c>
      <c r="AJ1043" t="s">
        <v>4858</v>
      </c>
      <c r="AL1043" t="s">
        <v>339</v>
      </c>
      <c r="AM1043">
        <v>1</v>
      </c>
      <c r="AN1043">
        <v>1</v>
      </c>
      <c r="AO1043">
        <v>12050</v>
      </c>
      <c r="AQ1043">
        <v>124467</v>
      </c>
      <c r="AR1043">
        <v>53910001</v>
      </c>
      <c r="AS1043" t="s">
        <v>629</v>
      </c>
      <c r="AT1043" t="s">
        <v>34</v>
      </c>
      <c r="AW1043" t="s">
        <v>343</v>
      </c>
      <c r="BY1043" t="s">
        <v>342</v>
      </c>
      <c r="EQ1043">
        <v>251451</v>
      </c>
      <c r="ER1043" t="s">
        <v>3413</v>
      </c>
      <c r="EV1043">
        <v>17285894</v>
      </c>
      <c r="EW1043">
        <v>928</v>
      </c>
      <c r="EX1043">
        <v>220448</v>
      </c>
      <c r="EY1043" t="s">
        <v>4859</v>
      </c>
      <c r="EZ1043">
        <v>1</v>
      </c>
      <c r="FC1043">
        <v>53910001</v>
      </c>
      <c r="FD1043" t="s">
        <v>34</v>
      </c>
    </row>
    <row r="1044" spans="1:160" x14ac:dyDescent="0.3">
      <c r="A1044" t="str">
        <f>VLOOKUP(B1044,Table2[],3,FALSE)</f>
        <v>Digital</v>
      </c>
      <c r="B1044" t="str">
        <f>IF(OR(ISNUMBER(FIND("QVC",Z1044)),ISNUMBER(FIND("QVC",AL1044))),"QVC",IF(OR(ISNUMBER(FIND("NCO",H1044)),ISNUMBER(FIND("NCO",Y1044))), "NCO", IF(AL1044="consumer","PMD.com",VLOOKUP(LEFT(H1044,2),Tables!$E$1:$F$11,2,FALSE))))</f>
        <v>PMD.com</v>
      </c>
      <c r="C1044">
        <f t="shared" si="49"/>
        <v>53490001</v>
      </c>
      <c r="D1044">
        <f t="shared" si="50"/>
        <v>1</v>
      </c>
      <c r="E1044" t="str">
        <f t="shared" ca="1" si="48"/>
        <v>shifted orders shipped</v>
      </c>
      <c r="F1044" t="s">
        <v>3539</v>
      </c>
      <c r="G1044" t="s">
        <v>335</v>
      </c>
      <c r="H1044" t="s">
        <v>3412</v>
      </c>
      <c r="I1044" s="6">
        <v>44011.552731481483</v>
      </c>
      <c r="J1044" t="s">
        <v>16</v>
      </c>
      <c r="K1044" s="6">
        <v>44013.291990740741</v>
      </c>
      <c r="M1044" t="s">
        <v>4855</v>
      </c>
      <c r="N1044" t="s">
        <v>4856</v>
      </c>
      <c r="Q1044" t="s">
        <v>1495</v>
      </c>
      <c r="R1044" t="s">
        <v>359</v>
      </c>
      <c r="S1044" t="s">
        <v>4857</v>
      </c>
      <c r="T1044" t="s">
        <v>338</v>
      </c>
      <c r="U1044" t="s">
        <v>530</v>
      </c>
      <c r="W1044" t="s">
        <v>4858</v>
      </c>
      <c r="Z1044" t="s">
        <v>4855</v>
      </c>
      <c r="AA1044" t="s">
        <v>4856</v>
      </c>
      <c r="AD1044" t="s">
        <v>1495</v>
      </c>
      <c r="AE1044" t="s">
        <v>359</v>
      </c>
      <c r="AF1044" t="s">
        <v>4857</v>
      </c>
      <c r="AG1044" t="s">
        <v>338</v>
      </c>
      <c r="AH1044" t="s">
        <v>530</v>
      </c>
      <c r="AJ1044" t="s">
        <v>4858</v>
      </c>
      <c r="AL1044" t="s">
        <v>339</v>
      </c>
      <c r="AM1044">
        <v>1</v>
      </c>
      <c r="AN1044">
        <v>1</v>
      </c>
      <c r="AO1044">
        <v>15533</v>
      </c>
      <c r="AQ1044">
        <v>126899</v>
      </c>
      <c r="AR1044">
        <v>53490001</v>
      </c>
      <c r="AS1044" t="s">
        <v>1709</v>
      </c>
      <c r="AT1044" t="s">
        <v>56</v>
      </c>
      <c r="AW1044" t="s">
        <v>343</v>
      </c>
      <c r="BY1044" t="s">
        <v>342</v>
      </c>
      <c r="EQ1044">
        <v>253176</v>
      </c>
      <c r="ER1044" t="s">
        <v>3413</v>
      </c>
      <c r="EV1044">
        <v>17285894</v>
      </c>
      <c r="EW1044">
        <v>928</v>
      </c>
      <c r="EX1044">
        <v>220448</v>
      </c>
      <c r="EY1044" t="s">
        <v>4859</v>
      </c>
      <c r="EZ1044">
        <v>1</v>
      </c>
      <c r="FC1044">
        <v>53490001</v>
      </c>
      <c r="FD1044" t="s">
        <v>56</v>
      </c>
    </row>
    <row r="1045" spans="1:160" x14ac:dyDescent="0.3">
      <c r="A1045" t="str">
        <f>VLOOKUP(B1045,Table2[],3,FALSE)</f>
        <v>Digital</v>
      </c>
      <c r="B1045" t="str">
        <f>IF(OR(ISNUMBER(FIND("QVC",Z1045)),ISNUMBER(FIND("QVC",AL1045))),"QVC",IF(OR(ISNUMBER(FIND("NCO",H1045)),ISNUMBER(FIND("NCO",Y1045))), "NCO", IF(AL1045="consumer","PMD.com",VLOOKUP(LEFT(H1045,2),Tables!$E$1:$F$11,2,FALSE))))</f>
        <v>PMD.com</v>
      </c>
      <c r="C1045">
        <f t="shared" si="49"/>
        <v>53900001</v>
      </c>
      <c r="D1045">
        <f t="shared" si="50"/>
        <v>1</v>
      </c>
      <c r="E1045" t="str">
        <f t="shared" ca="1" si="48"/>
        <v>shifted orders shipped</v>
      </c>
      <c r="F1045" t="s">
        <v>3539</v>
      </c>
      <c r="G1045" t="s">
        <v>335</v>
      </c>
      <c r="H1045" t="s">
        <v>3412</v>
      </c>
      <c r="I1045" s="6">
        <v>44011.552731481483</v>
      </c>
      <c r="J1045" t="s">
        <v>16</v>
      </c>
      <c r="K1045" s="6">
        <v>44013.291990740741</v>
      </c>
      <c r="M1045" t="s">
        <v>4855</v>
      </c>
      <c r="N1045" t="s">
        <v>4856</v>
      </c>
      <c r="Q1045" t="s">
        <v>1495</v>
      </c>
      <c r="R1045" t="s">
        <v>359</v>
      </c>
      <c r="S1045" t="s">
        <v>4857</v>
      </c>
      <c r="T1045" t="s">
        <v>338</v>
      </c>
      <c r="U1045" t="s">
        <v>530</v>
      </c>
      <c r="W1045" t="s">
        <v>4858</v>
      </c>
      <c r="Z1045" t="s">
        <v>4855</v>
      </c>
      <c r="AA1045" t="s">
        <v>4856</v>
      </c>
      <c r="AD1045" t="s">
        <v>1495</v>
      </c>
      <c r="AE1045" t="s">
        <v>359</v>
      </c>
      <c r="AF1045" t="s">
        <v>4857</v>
      </c>
      <c r="AG1045" t="s">
        <v>338</v>
      </c>
      <c r="AH1045" t="s">
        <v>530</v>
      </c>
      <c r="AJ1045" t="s">
        <v>4858</v>
      </c>
      <c r="AL1045" t="s">
        <v>339</v>
      </c>
      <c r="AM1045">
        <v>1</v>
      </c>
      <c r="AN1045">
        <v>1</v>
      </c>
      <c r="AO1045">
        <v>31217</v>
      </c>
      <c r="AQ1045">
        <v>124466</v>
      </c>
      <c r="AR1045">
        <v>53900001</v>
      </c>
      <c r="AS1045" t="s">
        <v>1697</v>
      </c>
      <c r="AT1045" t="s">
        <v>104</v>
      </c>
      <c r="AW1045" t="s">
        <v>343</v>
      </c>
      <c r="BY1045" t="s">
        <v>342</v>
      </c>
      <c r="EQ1045">
        <v>247378</v>
      </c>
      <c r="ER1045" t="s">
        <v>3413</v>
      </c>
      <c r="EV1045">
        <v>17285894</v>
      </c>
      <c r="EW1045">
        <v>928</v>
      </c>
      <c r="EX1045">
        <v>220448</v>
      </c>
      <c r="EY1045" t="s">
        <v>4859</v>
      </c>
      <c r="EZ1045">
        <v>1</v>
      </c>
      <c r="FC1045">
        <v>53900001</v>
      </c>
      <c r="FD1045" t="s">
        <v>104</v>
      </c>
    </row>
    <row r="1046" spans="1:160" x14ac:dyDescent="0.3">
      <c r="A1046" t="str">
        <f>VLOOKUP(B1046,Table2[],3,FALSE)</f>
        <v>Digital</v>
      </c>
      <c r="B1046" t="str">
        <f>IF(OR(ISNUMBER(FIND("QVC",Z1046)),ISNUMBER(FIND("QVC",AL1046))),"QVC",IF(OR(ISNUMBER(FIND("NCO",H1046)),ISNUMBER(FIND("NCO",Y1046))), "NCO", IF(AL1046="consumer","PMD.com",VLOOKUP(LEFT(H1046,2),Tables!$E$1:$F$11,2,FALSE))))</f>
        <v>PMD.com</v>
      </c>
      <c r="C1046">
        <f t="shared" si="49"/>
        <v>53920001</v>
      </c>
      <c r="D1046">
        <f t="shared" si="50"/>
        <v>1</v>
      </c>
      <c r="E1046" t="str">
        <f t="shared" ca="1" si="48"/>
        <v>shifted orders shipped</v>
      </c>
      <c r="F1046" t="s">
        <v>3539</v>
      </c>
      <c r="G1046" t="s">
        <v>335</v>
      </c>
      <c r="H1046" t="s">
        <v>3412</v>
      </c>
      <c r="I1046" s="6">
        <v>44011.552731481483</v>
      </c>
      <c r="J1046" t="s">
        <v>16</v>
      </c>
      <c r="K1046" s="6">
        <v>44013.291990740741</v>
      </c>
      <c r="M1046" t="s">
        <v>4855</v>
      </c>
      <c r="N1046" t="s">
        <v>4856</v>
      </c>
      <c r="Q1046" t="s">
        <v>1495</v>
      </c>
      <c r="R1046" t="s">
        <v>359</v>
      </c>
      <c r="S1046" t="s">
        <v>4857</v>
      </c>
      <c r="T1046" t="s">
        <v>338</v>
      </c>
      <c r="U1046" t="s">
        <v>530</v>
      </c>
      <c r="W1046" t="s">
        <v>4858</v>
      </c>
      <c r="Z1046" t="s">
        <v>4855</v>
      </c>
      <c r="AA1046" t="s">
        <v>4856</v>
      </c>
      <c r="AD1046" t="s">
        <v>1495</v>
      </c>
      <c r="AE1046" t="s">
        <v>359</v>
      </c>
      <c r="AF1046" t="s">
        <v>4857</v>
      </c>
      <c r="AG1046" t="s">
        <v>338</v>
      </c>
      <c r="AH1046" t="s">
        <v>530</v>
      </c>
      <c r="AJ1046" t="s">
        <v>4858</v>
      </c>
      <c r="AL1046" t="s">
        <v>339</v>
      </c>
      <c r="AM1046">
        <v>1</v>
      </c>
      <c r="AN1046">
        <v>1</v>
      </c>
      <c r="AO1046">
        <v>14899</v>
      </c>
      <c r="AQ1046">
        <v>124468</v>
      </c>
      <c r="AR1046">
        <v>53920001</v>
      </c>
      <c r="AS1046">
        <v>9000000</v>
      </c>
      <c r="AT1046" t="s">
        <v>40</v>
      </c>
      <c r="AW1046" t="s">
        <v>343</v>
      </c>
      <c r="BY1046" t="s">
        <v>342</v>
      </c>
      <c r="EQ1046">
        <v>243396</v>
      </c>
      <c r="ER1046" t="s">
        <v>3413</v>
      </c>
      <c r="EV1046">
        <v>17285894</v>
      </c>
      <c r="EW1046">
        <v>928</v>
      </c>
      <c r="EX1046">
        <v>220448</v>
      </c>
      <c r="EY1046" t="s">
        <v>4859</v>
      </c>
      <c r="EZ1046">
        <v>1</v>
      </c>
      <c r="FC1046">
        <v>95385</v>
      </c>
      <c r="FD1046" t="s">
        <v>3531</v>
      </c>
    </row>
    <row r="1047" spans="1:160" x14ac:dyDescent="0.3">
      <c r="A1047" t="str">
        <f>VLOOKUP(B1047,Table2[],3,FALSE)</f>
        <v>Digital</v>
      </c>
      <c r="B1047" t="str">
        <f>IF(OR(ISNUMBER(FIND("QVC",Z1047)),ISNUMBER(FIND("QVC",AL1047))),"QVC",IF(OR(ISNUMBER(FIND("NCO",H1047)),ISNUMBER(FIND("NCO",Y1047))), "NCO", IF(AL1047="consumer","PMD.com",VLOOKUP(LEFT(H1047,2),Tables!$E$1:$F$11,2,FALSE))))</f>
        <v>PMD.com</v>
      </c>
      <c r="C1047">
        <f t="shared" si="49"/>
        <v>53640001</v>
      </c>
      <c r="D1047">
        <f t="shared" si="50"/>
        <v>1</v>
      </c>
      <c r="E1047" t="str">
        <f t="shared" ca="1" si="48"/>
        <v>shifted orders shipped</v>
      </c>
      <c r="F1047" t="s">
        <v>3539</v>
      </c>
      <c r="G1047" t="s">
        <v>335</v>
      </c>
      <c r="H1047" t="s">
        <v>3412</v>
      </c>
      <c r="I1047" s="6">
        <v>44011.552731481483</v>
      </c>
      <c r="J1047" t="s">
        <v>16</v>
      </c>
      <c r="K1047" s="6">
        <v>44013.291990740741</v>
      </c>
      <c r="M1047" t="s">
        <v>4855</v>
      </c>
      <c r="N1047" t="s">
        <v>4856</v>
      </c>
      <c r="Q1047" t="s">
        <v>1495</v>
      </c>
      <c r="R1047" t="s">
        <v>359</v>
      </c>
      <c r="S1047" t="s">
        <v>4857</v>
      </c>
      <c r="T1047" t="s">
        <v>338</v>
      </c>
      <c r="U1047" t="s">
        <v>530</v>
      </c>
      <c r="W1047" t="s">
        <v>4858</v>
      </c>
      <c r="Z1047" t="s">
        <v>4855</v>
      </c>
      <c r="AA1047" t="s">
        <v>4856</v>
      </c>
      <c r="AD1047" t="s">
        <v>1495</v>
      </c>
      <c r="AE1047" t="s">
        <v>359</v>
      </c>
      <c r="AF1047" t="s">
        <v>4857</v>
      </c>
      <c r="AG1047" t="s">
        <v>338</v>
      </c>
      <c r="AH1047" t="s">
        <v>530</v>
      </c>
      <c r="AJ1047" t="s">
        <v>4858</v>
      </c>
      <c r="AL1047" t="s">
        <v>339</v>
      </c>
      <c r="AM1047">
        <v>1</v>
      </c>
      <c r="AN1047">
        <v>1</v>
      </c>
      <c r="AO1047">
        <v>5846</v>
      </c>
      <c r="AQ1047">
        <v>124449</v>
      </c>
      <c r="AR1047">
        <v>53640001</v>
      </c>
      <c r="AS1047" t="s">
        <v>131</v>
      </c>
      <c r="AT1047" t="s">
        <v>136</v>
      </c>
      <c r="AW1047" t="s">
        <v>343</v>
      </c>
      <c r="EQ1047">
        <v>244385</v>
      </c>
      <c r="ER1047" t="s">
        <v>3413</v>
      </c>
      <c r="EV1047">
        <v>17285894</v>
      </c>
      <c r="EW1047">
        <v>928</v>
      </c>
      <c r="EX1047">
        <v>220448</v>
      </c>
      <c r="EY1047" t="s">
        <v>4859</v>
      </c>
      <c r="EZ1047">
        <v>1</v>
      </c>
      <c r="FC1047">
        <v>53640001</v>
      </c>
      <c r="FD1047" t="s">
        <v>136</v>
      </c>
    </row>
    <row r="1048" spans="1:160" x14ac:dyDescent="0.3">
      <c r="A1048" t="str">
        <f>VLOOKUP(B1048,Table2[],3,FALSE)</f>
        <v>Digital</v>
      </c>
      <c r="B1048" t="str">
        <f>IF(OR(ISNUMBER(FIND("QVC",Z1048)),ISNUMBER(FIND("QVC",AL1048))),"QVC",IF(OR(ISNUMBER(FIND("NCO",H1048)),ISNUMBER(FIND("NCO",Y1048))), "NCO", IF(AL1048="consumer","PMD.com",VLOOKUP(LEFT(H1048,2),Tables!$E$1:$F$11,2,FALSE))))</f>
        <v>PMD.com</v>
      </c>
      <c r="C1048">
        <f t="shared" si="49"/>
        <v>53920001</v>
      </c>
      <c r="D1048">
        <f t="shared" si="50"/>
        <v>1</v>
      </c>
      <c r="E1048" t="str">
        <f t="shared" ca="1" si="48"/>
        <v>shifted orders shipped</v>
      </c>
      <c r="F1048" t="s">
        <v>3539</v>
      </c>
      <c r="G1048" t="s">
        <v>335</v>
      </c>
      <c r="H1048" t="s">
        <v>3412</v>
      </c>
      <c r="I1048" s="6">
        <v>44011.552731481483</v>
      </c>
      <c r="J1048" t="s">
        <v>16</v>
      </c>
      <c r="K1048" s="6">
        <v>44013.291990740741</v>
      </c>
      <c r="M1048" t="s">
        <v>4855</v>
      </c>
      <c r="N1048" t="s">
        <v>4856</v>
      </c>
      <c r="Q1048" t="s">
        <v>1495</v>
      </c>
      <c r="R1048" t="s">
        <v>359</v>
      </c>
      <c r="S1048" t="s">
        <v>4857</v>
      </c>
      <c r="T1048" t="s">
        <v>338</v>
      </c>
      <c r="U1048" t="s">
        <v>530</v>
      </c>
      <c r="W1048" t="s">
        <v>4858</v>
      </c>
      <c r="Z1048" t="s">
        <v>4855</v>
      </c>
      <c r="AA1048" t="s">
        <v>4856</v>
      </c>
      <c r="AD1048" t="s">
        <v>1495</v>
      </c>
      <c r="AE1048" t="s">
        <v>359</v>
      </c>
      <c r="AF1048" t="s">
        <v>4857</v>
      </c>
      <c r="AG1048" t="s">
        <v>338</v>
      </c>
      <c r="AH1048" t="s">
        <v>530</v>
      </c>
      <c r="AJ1048" t="s">
        <v>4858</v>
      </c>
      <c r="AL1048" t="s">
        <v>339</v>
      </c>
      <c r="AM1048">
        <v>1</v>
      </c>
      <c r="AN1048">
        <v>1</v>
      </c>
      <c r="AO1048">
        <v>14899</v>
      </c>
      <c r="AQ1048">
        <v>124468</v>
      </c>
      <c r="AR1048">
        <v>53920001</v>
      </c>
      <c r="AS1048">
        <v>9000000</v>
      </c>
      <c r="AT1048" t="s">
        <v>40</v>
      </c>
      <c r="AW1048" t="s">
        <v>343</v>
      </c>
      <c r="BY1048" t="s">
        <v>342</v>
      </c>
      <c r="EQ1048">
        <v>243396</v>
      </c>
      <c r="ER1048" t="s">
        <v>3413</v>
      </c>
      <c r="EV1048">
        <v>17285894</v>
      </c>
      <c r="EW1048">
        <v>928</v>
      </c>
      <c r="EX1048">
        <v>220448</v>
      </c>
      <c r="EY1048" t="s">
        <v>4859</v>
      </c>
      <c r="EZ1048">
        <v>1</v>
      </c>
      <c r="FC1048">
        <v>53920001</v>
      </c>
      <c r="FD1048" t="s">
        <v>40</v>
      </c>
    </row>
    <row r="1049" spans="1:160" x14ac:dyDescent="0.3">
      <c r="A1049" t="str">
        <f>VLOOKUP(B1049,Table2[],3,FALSE)</f>
        <v>Digital</v>
      </c>
      <c r="B1049" t="str">
        <f>IF(OR(ISNUMBER(FIND("QVC",Z1049)),ISNUMBER(FIND("QVC",AL1049))),"QVC",IF(OR(ISNUMBER(FIND("NCO",H1049)),ISNUMBER(FIND("NCO",Y1049))), "NCO", IF(AL1049="consumer","PMD.com",VLOOKUP(LEFT(H1049,2),Tables!$E$1:$F$11,2,FALSE))))</f>
        <v>PMD.com</v>
      </c>
      <c r="C1049">
        <f t="shared" si="49"/>
        <v>5341030</v>
      </c>
      <c r="D1049">
        <f t="shared" si="50"/>
        <v>1</v>
      </c>
      <c r="E1049" t="str">
        <f t="shared" ca="1" si="48"/>
        <v>shifted orders shipped</v>
      </c>
      <c r="F1049" t="s">
        <v>3539</v>
      </c>
      <c r="G1049" t="s">
        <v>335</v>
      </c>
      <c r="H1049" t="s">
        <v>3412</v>
      </c>
      <c r="I1049" s="6">
        <v>44011.552731481483</v>
      </c>
      <c r="J1049" t="s">
        <v>16</v>
      </c>
      <c r="K1049" s="6">
        <v>44013.291990740741</v>
      </c>
      <c r="M1049" t="s">
        <v>4855</v>
      </c>
      <c r="N1049" t="s">
        <v>4856</v>
      </c>
      <c r="Q1049" t="s">
        <v>1495</v>
      </c>
      <c r="R1049" t="s">
        <v>359</v>
      </c>
      <c r="S1049" t="s">
        <v>4857</v>
      </c>
      <c r="T1049" t="s">
        <v>338</v>
      </c>
      <c r="U1049" t="s">
        <v>530</v>
      </c>
      <c r="W1049" t="s">
        <v>4858</v>
      </c>
      <c r="Z1049" t="s">
        <v>4855</v>
      </c>
      <c r="AA1049" t="s">
        <v>4856</v>
      </c>
      <c r="AD1049" t="s">
        <v>1495</v>
      </c>
      <c r="AE1049" t="s">
        <v>359</v>
      </c>
      <c r="AF1049" t="s">
        <v>4857</v>
      </c>
      <c r="AG1049" t="s">
        <v>338</v>
      </c>
      <c r="AH1049" t="s">
        <v>530</v>
      </c>
      <c r="AJ1049" t="s">
        <v>4858</v>
      </c>
      <c r="AL1049" t="s">
        <v>339</v>
      </c>
      <c r="AM1049">
        <v>1</v>
      </c>
      <c r="AN1049">
        <v>1</v>
      </c>
      <c r="AO1049">
        <v>12859</v>
      </c>
      <c r="AQ1049">
        <v>124642</v>
      </c>
      <c r="AR1049">
        <v>5341030</v>
      </c>
      <c r="AS1049" t="s">
        <v>925</v>
      </c>
      <c r="AT1049" t="s">
        <v>926</v>
      </c>
      <c r="AW1049" t="s">
        <v>366</v>
      </c>
      <c r="AX1049" t="s">
        <v>366</v>
      </c>
      <c r="AY1049" t="s">
        <v>345</v>
      </c>
      <c r="AZ1049" t="s">
        <v>346</v>
      </c>
      <c r="BY1049" t="s">
        <v>342</v>
      </c>
      <c r="EQ1049">
        <v>243275</v>
      </c>
      <c r="ER1049" t="s">
        <v>3413</v>
      </c>
      <c r="EV1049">
        <v>17285894</v>
      </c>
      <c r="EW1049">
        <v>928</v>
      </c>
      <c r="EX1049">
        <v>220448</v>
      </c>
      <c r="EY1049" t="s">
        <v>4859</v>
      </c>
      <c r="EZ1049">
        <v>1</v>
      </c>
      <c r="FC1049">
        <v>95385</v>
      </c>
      <c r="FD1049" t="s">
        <v>3531</v>
      </c>
    </row>
    <row r="1050" spans="1:160" x14ac:dyDescent="0.3">
      <c r="A1050" t="str">
        <f>VLOOKUP(B1050,Table2[],3,FALSE)</f>
        <v>Digital</v>
      </c>
      <c r="B1050" t="str">
        <f>IF(OR(ISNUMBER(FIND("QVC",Z1050)),ISNUMBER(FIND("QVC",AL1050))),"QVC",IF(OR(ISNUMBER(FIND("NCO",H1050)),ISNUMBER(FIND("NCO",Y1050))), "NCO", IF(AL1050="consumer","PMD.com",VLOOKUP(LEFT(H1050,2),Tables!$E$1:$F$11,2,FALSE))))</f>
        <v>PMD.com</v>
      </c>
      <c r="C1050">
        <f t="shared" si="49"/>
        <v>51090001</v>
      </c>
      <c r="D1050">
        <f t="shared" si="50"/>
        <v>1</v>
      </c>
      <c r="E1050" t="str">
        <f t="shared" ca="1" si="48"/>
        <v>shifted orders shipped</v>
      </c>
      <c r="F1050" t="s">
        <v>3539</v>
      </c>
      <c r="G1050" t="s">
        <v>335</v>
      </c>
      <c r="H1050" t="s">
        <v>2626</v>
      </c>
      <c r="I1050" s="6">
        <v>44008.628738425927</v>
      </c>
      <c r="J1050" t="s">
        <v>16</v>
      </c>
      <c r="K1050" s="6">
        <v>44013.292025462964</v>
      </c>
      <c r="M1050" t="s">
        <v>4860</v>
      </c>
      <c r="N1050" t="s">
        <v>4861</v>
      </c>
      <c r="O1050">
        <v>24</v>
      </c>
      <c r="Q1050" t="s">
        <v>571</v>
      </c>
      <c r="R1050" t="s">
        <v>365</v>
      </c>
      <c r="S1050">
        <v>92346</v>
      </c>
      <c r="T1050" t="s">
        <v>338</v>
      </c>
      <c r="U1050" t="s">
        <v>530</v>
      </c>
      <c r="W1050" t="s">
        <v>4862</v>
      </c>
      <c r="Z1050" t="s">
        <v>4860</v>
      </c>
      <c r="AA1050" t="s">
        <v>4861</v>
      </c>
      <c r="AB1050">
        <v>24</v>
      </c>
      <c r="AD1050" t="s">
        <v>571</v>
      </c>
      <c r="AE1050" t="s">
        <v>365</v>
      </c>
      <c r="AF1050">
        <v>92346</v>
      </c>
      <c r="AG1050" t="s">
        <v>338</v>
      </c>
      <c r="AH1050" t="s">
        <v>530</v>
      </c>
      <c r="AJ1050" t="s">
        <v>4862</v>
      </c>
      <c r="AL1050" t="s">
        <v>339</v>
      </c>
      <c r="AM1050">
        <v>1</v>
      </c>
      <c r="AN1050">
        <v>1</v>
      </c>
      <c r="AO1050">
        <v>4885</v>
      </c>
      <c r="AQ1050">
        <v>124202</v>
      </c>
      <c r="AR1050">
        <v>51090001</v>
      </c>
      <c r="AS1050" t="s">
        <v>1986</v>
      </c>
      <c r="AT1050" t="s">
        <v>60</v>
      </c>
      <c r="AW1050" t="s">
        <v>340</v>
      </c>
      <c r="AX1050" t="s">
        <v>340</v>
      </c>
      <c r="AY1050" t="s">
        <v>357</v>
      </c>
      <c r="AZ1050" t="s">
        <v>361</v>
      </c>
      <c r="BY1050" t="s">
        <v>342</v>
      </c>
      <c r="EQ1050">
        <v>250831</v>
      </c>
      <c r="ER1050" t="s">
        <v>2627</v>
      </c>
      <c r="EV1050">
        <v>17284608</v>
      </c>
      <c r="EW1050">
        <v>928</v>
      </c>
      <c r="EX1050">
        <v>219087</v>
      </c>
      <c r="EY1050" t="s">
        <v>4863</v>
      </c>
      <c r="EZ1050">
        <v>1</v>
      </c>
      <c r="FC1050">
        <v>95009</v>
      </c>
      <c r="FD1050" t="s">
        <v>1169</v>
      </c>
    </row>
    <row r="1051" spans="1:160" x14ac:dyDescent="0.3">
      <c r="A1051" t="str">
        <f>VLOOKUP(B1051,Table2[],3,FALSE)</f>
        <v>Digital</v>
      </c>
      <c r="B1051" t="str">
        <f>IF(OR(ISNUMBER(FIND("QVC",Z1051)),ISNUMBER(FIND("QVC",AL1051))),"QVC",IF(OR(ISNUMBER(FIND("NCO",H1051)),ISNUMBER(FIND("NCO",Y1051))), "NCO", IF(AL1051="consumer","PMD.com",VLOOKUP(LEFT(H1051,2),Tables!$E$1:$F$11,2,FALSE))))</f>
        <v>PMD.com</v>
      </c>
      <c r="C1051">
        <f t="shared" si="49"/>
        <v>53440001</v>
      </c>
      <c r="D1051">
        <f t="shared" si="50"/>
        <v>1</v>
      </c>
      <c r="E1051" t="str">
        <f t="shared" ca="1" si="48"/>
        <v>shifted orders shipped</v>
      </c>
      <c r="F1051" t="s">
        <v>3539</v>
      </c>
      <c r="G1051" t="s">
        <v>335</v>
      </c>
      <c r="H1051" t="s">
        <v>2626</v>
      </c>
      <c r="I1051" s="6">
        <v>44008.628738425927</v>
      </c>
      <c r="J1051" t="s">
        <v>16</v>
      </c>
      <c r="K1051" s="6">
        <v>44013.292025462964</v>
      </c>
      <c r="M1051" t="s">
        <v>4860</v>
      </c>
      <c r="N1051" t="s">
        <v>4861</v>
      </c>
      <c r="O1051">
        <v>24</v>
      </c>
      <c r="Q1051" t="s">
        <v>571</v>
      </c>
      <c r="R1051" t="s">
        <v>365</v>
      </c>
      <c r="S1051">
        <v>92346</v>
      </c>
      <c r="T1051" t="s">
        <v>338</v>
      </c>
      <c r="U1051" t="s">
        <v>530</v>
      </c>
      <c r="W1051" t="s">
        <v>4862</v>
      </c>
      <c r="Z1051" t="s">
        <v>4860</v>
      </c>
      <c r="AA1051" t="s">
        <v>4861</v>
      </c>
      <c r="AB1051">
        <v>24</v>
      </c>
      <c r="AD1051" t="s">
        <v>571</v>
      </c>
      <c r="AE1051" t="s">
        <v>365</v>
      </c>
      <c r="AF1051">
        <v>92346</v>
      </c>
      <c r="AG1051" t="s">
        <v>338</v>
      </c>
      <c r="AH1051" t="s">
        <v>530</v>
      </c>
      <c r="AJ1051" t="s">
        <v>4862</v>
      </c>
      <c r="AL1051" t="s">
        <v>339</v>
      </c>
      <c r="AM1051">
        <v>1</v>
      </c>
      <c r="AN1051">
        <v>1</v>
      </c>
      <c r="AO1051">
        <v>7642</v>
      </c>
      <c r="AQ1051">
        <v>124700</v>
      </c>
      <c r="AR1051">
        <v>53440001</v>
      </c>
      <c r="AS1051" t="s">
        <v>1240</v>
      </c>
      <c r="AT1051" t="s">
        <v>116</v>
      </c>
      <c r="AW1051" t="s">
        <v>340</v>
      </c>
      <c r="AX1051" t="s">
        <v>340</v>
      </c>
      <c r="AY1051" t="s">
        <v>345</v>
      </c>
      <c r="AZ1051" t="s">
        <v>345</v>
      </c>
      <c r="BY1051" t="s">
        <v>342</v>
      </c>
      <c r="EQ1051">
        <v>252960</v>
      </c>
      <c r="ER1051" t="s">
        <v>2627</v>
      </c>
      <c r="EV1051">
        <v>17284608</v>
      </c>
      <c r="EW1051">
        <v>928</v>
      </c>
      <c r="EX1051">
        <v>219087</v>
      </c>
      <c r="EY1051" t="s">
        <v>4863</v>
      </c>
      <c r="EZ1051">
        <v>1</v>
      </c>
      <c r="FC1051">
        <v>53440001</v>
      </c>
      <c r="FD1051" t="s">
        <v>116</v>
      </c>
    </row>
    <row r="1052" spans="1:160" x14ac:dyDescent="0.3">
      <c r="A1052" t="str">
        <f>VLOOKUP(B1052,Table2[],3,FALSE)</f>
        <v>Digital</v>
      </c>
      <c r="B1052" t="str">
        <f>IF(OR(ISNUMBER(FIND("QVC",Z1052)),ISNUMBER(FIND("QVC",AL1052))),"QVC",IF(OR(ISNUMBER(FIND("NCO",H1052)),ISNUMBER(FIND("NCO",Y1052))), "NCO", IF(AL1052="consumer","PMD.com",VLOOKUP(LEFT(H1052,2),Tables!$E$1:$F$11,2,FALSE))))</f>
        <v>PMD.com</v>
      </c>
      <c r="C1052">
        <f t="shared" si="49"/>
        <v>5341</v>
      </c>
      <c r="D1052">
        <f t="shared" si="50"/>
        <v>1</v>
      </c>
      <c r="E1052" t="str">
        <f t="shared" ca="1" si="48"/>
        <v>shifted orders shipped</v>
      </c>
      <c r="F1052" t="s">
        <v>3539</v>
      </c>
      <c r="G1052" t="s">
        <v>335</v>
      </c>
      <c r="H1052" t="s">
        <v>2626</v>
      </c>
      <c r="I1052" s="6">
        <v>44008.628738425927</v>
      </c>
      <c r="J1052" t="s">
        <v>16</v>
      </c>
      <c r="K1052" s="6">
        <v>44013.292025462964</v>
      </c>
      <c r="M1052" t="s">
        <v>4860</v>
      </c>
      <c r="N1052" t="s">
        <v>4861</v>
      </c>
      <c r="O1052">
        <v>24</v>
      </c>
      <c r="Q1052" t="s">
        <v>571</v>
      </c>
      <c r="R1052" t="s">
        <v>365</v>
      </c>
      <c r="S1052">
        <v>92346</v>
      </c>
      <c r="T1052" t="s">
        <v>338</v>
      </c>
      <c r="U1052" t="s">
        <v>530</v>
      </c>
      <c r="W1052" t="s">
        <v>4862</v>
      </c>
      <c r="Z1052" t="s">
        <v>4860</v>
      </c>
      <c r="AA1052" t="s">
        <v>4861</v>
      </c>
      <c r="AB1052">
        <v>24</v>
      </c>
      <c r="AD1052" t="s">
        <v>571</v>
      </c>
      <c r="AE1052" t="s">
        <v>365</v>
      </c>
      <c r="AF1052">
        <v>92346</v>
      </c>
      <c r="AG1052" t="s">
        <v>338</v>
      </c>
      <c r="AH1052" t="s">
        <v>530</v>
      </c>
      <c r="AJ1052" t="s">
        <v>4862</v>
      </c>
      <c r="AL1052" t="s">
        <v>339</v>
      </c>
      <c r="AM1052">
        <v>1</v>
      </c>
      <c r="AN1052">
        <v>1</v>
      </c>
      <c r="AO1052">
        <v>15156</v>
      </c>
      <c r="AQ1052">
        <v>124187</v>
      </c>
      <c r="AR1052">
        <v>5341</v>
      </c>
      <c r="AS1052" t="s">
        <v>831</v>
      </c>
      <c r="AT1052" t="s">
        <v>82</v>
      </c>
      <c r="AW1052" t="s">
        <v>340</v>
      </c>
      <c r="AX1052" t="s">
        <v>340</v>
      </c>
      <c r="AY1052" t="s">
        <v>345</v>
      </c>
      <c r="AZ1052" t="s">
        <v>346</v>
      </c>
      <c r="BY1052" t="s">
        <v>342</v>
      </c>
      <c r="EQ1052">
        <v>244247</v>
      </c>
      <c r="ER1052" t="s">
        <v>2627</v>
      </c>
      <c r="EV1052">
        <v>17284608</v>
      </c>
      <c r="EW1052">
        <v>928</v>
      </c>
      <c r="EX1052">
        <v>219087</v>
      </c>
      <c r="EY1052" t="s">
        <v>4863</v>
      </c>
      <c r="EZ1052">
        <v>1</v>
      </c>
      <c r="FC1052">
        <v>95009</v>
      </c>
      <c r="FD1052" t="s">
        <v>1169</v>
      </c>
    </row>
    <row r="1053" spans="1:160" x14ac:dyDescent="0.3">
      <c r="A1053" t="str">
        <f>VLOOKUP(B1053,Table2[],3,FALSE)</f>
        <v>Digital</v>
      </c>
      <c r="B1053" t="str">
        <f>IF(OR(ISNUMBER(FIND("QVC",Z1053)),ISNUMBER(FIND("QVC",AL1053))),"QVC",IF(OR(ISNUMBER(FIND("NCO",H1053)),ISNUMBER(FIND("NCO",Y1053))), "NCO", IF(AL1053="consumer","PMD.com",VLOOKUP(LEFT(H1053,2),Tables!$E$1:$F$11,2,FALSE))))</f>
        <v>PMD.com</v>
      </c>
      <c r="C1053">
        <f t="shared" si="49"/>
        <v>53200001</v>
      </c>
      <c r="D1053">
        <f t="shared" si="50"/>
        <v>1</v>
      </c>
      <c r="E1053" t="str">
        <f t="shared" ca="1" si="48"/>
        <v>shifted orders shipped</v>
      </c>
      <c r="F1053" t="s">
        <v>3539</v>
      </c>
      <c r="G1053" t="s">
        <v>335</v>
      </c>
      <c r="H1053" t="s">
        <v>2626</v>
      </c>
      <c r="I1053" s="6">
        <v>44008.628738425927</v>
      </c>
      <c r="J1053" t="s">
        <v>16</v>
      </c>
      <c r="K1053" s="6">
        <v>44013.292025462964</v>
      </c>
      <c r="M1053" t="s">
        <v>4860</v>
      </c>
      <c r="N1053" t="s">
        <v>4861</v>
      </c>
      <c r="O1053">
        <v>24</v>
      </c>
      <c r="Q1053" t="s">
        <v>571</v>
      </c>
      <c r="R1053" t="s">
        <v>365</v>
      </c>
      <c r="S1053">
        <v>92346</v>
      </c>
      <c r="T1053" t="s">
        <v>338</v>
      </c>
      <c r="U1053" t="s">
        <v>530</v>
      </c>
      <c r="W1053" t="s">
        <v>4862</v>
      </c>
      <c r="Z1053" t="s">
        <v>4860</v>
      </c>
      <c r="AA1053" t="s">
        <v>4861</v>
      </c>
      <c r="AB1053">
        <v>24</v>
      </c>
      <c r="AD1053" t="s">
        <v>571</v>
      </c>
      <c r="AE1053" t="s">
        <v>365</v>
      </c>
      <c r="AF1053">
        <v>92346</v>
      </c>
      <c r="AG1053" t="s">
        <v>338</v>
      </c>
      <c r="AH1053" t="s">
        <v>530</v>
      </c>
      <c r="AJ1053" t="s">
        <v>4862</v>
      </c>
      <c r="AL1053" t="s">
        <v>339</v>
      </c>
      <c r="AM1053">
        <v>1</v>
      </c>
      <c r="AN1053">
        <v>1</v>
      </c>
      <c r="AO1053">
        <v>15189</v>
      </c>
      <c r="AQ1053">
        <v>123906</v>
      </c>
      <c r="AR1053">
        <v>53200001</v>
      </c>
      <c r="AS1053" t="s">
        <v>973</v>
      </c>
      <c r="AT1053" t="s">
        <v>50</v>
      </c>
      <c r="AW1053" t="s">
        <v>340</v>
      </c>
      <c r="AX1053" t="s">
        <v>340</v>
      </c>
      <c r="AY1053" t="s">
        <v>357</v>
      </c>
      <c r="AZ1053" t="s">
        <v>363</v>
      </c>
      <c r="BY1053" t="s">
        <v>342</v>
      </c>
      <c r="EQ1053">
        <v>252156</v>
      </c>
      <c r="ER1053" t="s">
        <v>2627</v>
      </c>
      <c r="EV1053">
        <v>17284608</v>
      </c>
      <c r="EW1053">
        <v>928</v>
      </c>
      <c r="EX1053">
        <v>219087</v>
      </c>
      <c r="EY1053" t="s">
        <v>4863</v>
      </c>
      <c r="EZ1053">
        <v>1</v>
      </c>
      <c r="FC1053">
        <v>53200001</v>
      </c>
      <c r="FD1053" t="s">
        <v>50</v>
      </c>
    </row>
    <row r="1054" spans="1:160" x14ac:dyDescent="0.3">
      <c r="A1054" t="str">
        <f>VLOOKUP(B1054,Table2[],3,FALSE)</f>
        <v>Digital</v>
      </c>
      <c r="B1054" t="str">
        <f>IF(OR(ISNUMBER(FIND("QVC",Z1054)),ISNUMBER(FIND("QVC",AL1054))),"QVC",IF(OR(ISNUMBER(FIND("NCO",H1054)),ISNUMBER(FIND("NCO",Y1054))), "NCO", IF(AL1054="consumer","PMD.com",VLOOKUP(LEFT(H1054,2),Tables!$E$1:$F$11,2,FALSE))))</f>
        <v>PMD.com</v>
      </c>
      <c r="C1054">
        <f t="shared" si="49"/>
        <v>7784</v>
      </c>
      <c r="D1054">
        <f t="shared" si="50"/>
        <v>3</v>
      </c>
      <c r="E1054" t="str">
        <f t="shared" ca="1" si="48"/>
        <v>shifted orders shipped</v>
      </c>
      <c r="F1054" t="s">
        <v>3539</v>
      </c>
      <c r="G1054" t="s">
        <v>335</v>
      </c>
      <c r="H1054" t="s">
        <v>2882</v>
      </c>
      <c r="I1054" s="6">
        <v>44010.980046296296</v>
      </c>
      <c r="J1054" t="s">
        <v>16</v>
      </c>
      <c r="K1054" s="6">
        <v>44013.292349537034</v>
      </c>
      <c r="M1054" t="s">
        <v>4864</v>
      </c>
      <c r="N1054" t="s">
        <v>4865</v>
      </c>
      <c r="Q1054" t="s">
        <v>4866</v>
      </c>
      <c r="R1054" t="s">
        <v>372</v>
      </c>
      <c r="S1054" t="s">
        <v>4867</v>
      </c>
      <c r="T1054" t="s">
        <v>338</v>
      </c>
      <c r="U1054" t="s">
        <v>530</v>
      </c>
      <c r="W1054" t="s">
        <v>4868</v>
      </c>
      <c r="Z1054" t="s">
        <v>4864</v>
      </c>
      <c r="AA1054" t="s">
        <v>4865</v>
      </c>
      <c r="AD1054" t="s">
        <v>4866</v>
      </c>
      <c r="AE1054" t="s">
        <v>372</v>
      </c>
      <c r="AF1054" t="s">
        <v>4867</v>
      </c>
      <c r="AG1054" t="s">
        <v>338</v>
      </c>
      <c r="AH1054" t="s">
        <v>530</v>
      </c>
      <c r="AJ1054" t="s">
        <v>4868</v>
      </c>
      <c r="AL1054" t="s">
        <v>339</v>
      </c>
      <c r="AM1054">
        <v>3</v>
      </c>
      <c r="AN1054">
        <v>3</v>
      </c>
      <c r="AO1054">
        <v>17</v>
      </c>
      <c r="AQ1054">
        <v>126660</v>
      </c>
      <c r="AR1054">
        <v>7784</v>
      </c>
      <c r="AS1054" t="s">
        <v>141</v>
      </c>
      <c r="AT1054" t="s">
        <v>142</v>
      </c>
      <c r="BY1054" t="s">
        <v>342</v>
      </c>
      <c r="EQ1054">
        <v>244873</v>
      </c>
      <c r="ER1054" t="s">
        <v>2883</v>
      </c>
      <c r="EV1054">
        <v>17285598</v>
      </c>
      <c r="EW1054">
        <v>928</v>
      </c>
      <c r="EX1054">
        <v>220064</v>
      </c>
      <c r="EY1054" t="s">
        <v>4869</v>
      </c>
      <c r="EZ1054">
        <v>1</v>
      </c>
      <c r="FC1054">
        <v>7784</v>
      </c>
      <c r="FD1054" t="s">
        <v>142</v>
      </c>
    </row>
    <row r="1055" spans="1:160" x14ac:dyDescent="0.3">
      <c r="A1055" t="str">
        <f>VLOOKUP(B1055,Table2[],3,FALSE)</f>
        <v>Digital</v>
      </c>
      <c r="B1055" t="str">
        <f>IF(OR(ISNUMBER(FIND("QVC",Z1055)),ISNUMBER(FIND("QVC",AL1055))),"QVC",IF(OR(ISNUMBER(FIND("NCO",H1055)),ISNUMBER(FIND("NCO",Y1055))), "NCO", IF(AL1055="consumer","PMD.com",VLOOKUP(LEFT(H1055,2),Tables!$E$1:$F$11,2,FALSE))))</f>
        <v>PMD.com</v>
      </c>
      <c r="C1055">
        <f t="shared" si="49"/>
        <v>51010001</v>
      </c>
      <c r="D1055">
        <f t="shared" si="50"/>
        <v>1</v>
      </c>
      <c r="E1055" t="str">
        <f t="shared" ca="1" si="48"/>
        <v>shifted orders shipped</v>
      </c>
      <c r="F1055" t="s">
        <v>3539</v>
      </c>
      <c r="G1055" t="s">
        <v>335</v>
      </c>
      <c r="H1055" t="s">
        <v>3388</v>
      </c>
      <c r="I1055" s="6">
        <v>44011.537060185183</v>
      </c>
      <c r="J1055" t="s">
        <v>16</v>
      </c>
      <c r="K1055" s="6">
        <v>44013.292372685188</v>
      </c>
      <c r="M1055" t="s">
        <v>4870</v>
      </c>
      <c r="N1055" t="s">
        <v>4871</v>
      </c>
      <c r="Q1055" t="s">
        <v>3507</v>
      </c>
      <c r="R1055" t="s">
        <v>375</v>
      </c>
      <c r="S1055" t="s">
        <v>4872</v>
      </c>
      <c r="T1055" t="s">
        <v>338</v>
      </c>
      <c r="U1055" t="s">
        <v>530</v>
      </c>
      <c r="W1055" t="s">
        <v>4873</v>
      </c>
      <c r="Z1055" t="s">
        <v>4870</v>
      </c>
      <c r="AA1055" t="s">
        <v>4871</v>
      </c>
      <c r="AD1055" t="s">
        <v>3507</v>
      </c>
      <c r="AE1055" t="s">
        <v>375</v>
      </c>
      <c r="AF1055" t="s">
        <v>4872</v>
      </c>
      <c r="AG1055" t="s">
        <v>338</v>
      </c>
      <c r="AH1055" t="s">
        <v>530</v>
      </c>
      <c r="AJ1055" t="s">
        <v>4873</v>
      </c>
      <c r="AL1055" t="s">
        <v>339</v>
      </c>
      <c r="AM1055">
        <v>1</v>
      </c>
      <c r="AN1055">
        <v>1</v>
      </c>
      <c r="AO1055">
        <v>8743</v>
      </c>
      <c r="AQ1055">
        <v>123868</v>
      </c>
      <c r="AR1055">
        <v>51010001</v>
      </c>
      <c r="AS1055" t="s">
        <v>48</v>
      </c>
      <c r="AT1055" t="s">
        <v>49</v>
      </c>
      <c r="AW1055" t="s">
        <v>340</v>
      </c>
      <c r="AX1055" t="s">
        <v>340</v>
      </c>
      <c r="AY1055" t="s">
        <v>357</v>
      </c>
      <c r="AZ1055" t="s">
        <v>363</v>
      </c>
      <c r="BY1055" t="s">
        <v>342</v>
      </c>
      <c r="EQ1055">
        <v>251450</v>
      </c>
      <c r="ER1055" t="s">
        <v>3389</v>
      </c>
      <c r="EV1055">
        <v>17285882</v>
      </c>
      <c r="EW1055">
        <v>928</v>
      </c>
      <c r="EX1055">
        <v>220436</v>
      </c>
      <c r="EY1055" t="s">
        <v>4874</v>
      </c>
      <c r="EZ1055">
        <v>1</v>
      </c>
      <c r="FC1055">
        <v>51010001</v>
      </c>
      <c r="FD1055" t="s">
        <v>49</v>
      </c>
    </row>
    <row r="1056" spans="1:160" x14ac:dyDescent="0.3">
      <c r="A1056" t="str">
        <f>VLOOKUP(B1056,Table2[],3,FALSE)</f>
        <v>Digital</v>
      </c>
      <c r="B1056" t="str">
        <f>IF(OR(ISNUMBER(FIND("QVC",Z1056)),ISNUMBER(FIND("QVC",AL1056))),"QVC",IF(OR(ISNUMBER(FIND("NCO",H1056)),ISNUMBER(FIND("NCO",Y1056))), "NCO", IF(AL1056="consumer","PMD.com",VLOOKUP(LEFT(H1056,2),Tables!$E$1:$F$11,2,FALSE))))</f>
        <v>PMD.com</v>
      </c>
      <c r="C1056">
        <f t="shared" si="49"/>
        <v>51090030</v>
      </c>
      <c r="D1056">
        <f t="shared" si="50"/>
        <v>1</v>
      </c>
      <c r="E1056" t="str">
        <f t="shared" ca="1" si="48"/>
        <v>shifted orders shipped</v>
      </c>
      <c r="F1056" t="s">
        <v>3539</v>
      </c>
      <c r="G1056" t="s">
        <v>335</v>
      </c>
      <c r="H1056" t="s">
        <v>3388</v>
      </c>
      <c r="I1056" s="6">
        <v>44011.537060185183</v>
      </c>
      <c r="J1056" t="s">
        <v>16</v>
      </c>
      <c r="K1056" s="6">
        <v>44013.292372685188</v>
      </c>
      <c r="M1056" t="s">
        <v>4870</v>
      </c>
      <c r="N1056" t="s">
        <v>4871</v>
      </c>
      <c r="Q1056" t="s">
        <v>3507</v>
      </c>
      <c r="R1056" t="s">
        <v>375</v>
      </c>
      <c r="S1056" t="s">
        <v>4872</v>
      </c>
      <c r="T1056" t="s">
        <v>338</v>
      </c>
      <c r="U1056" t="s">
        <v>530</v>
      </c>
      <c r="W1056" t="s">
        <v>4873</v>
      </c>
      <c r="Z1056" t="s">
        <v>4870</v>
      </c>
      <c r="AA1056" t="s">
        <v>4871</v>
      </c>
      <c r="AD1056" t="s">
        <v>3507</v>
      </c>
      <c r="AE1056" t="s">
        <v>375</v>
      </c>
      <c r="AF1056" t="s">
        <v>4872</v>
      </c>
      <c r="AG1056" t="s">
        <v>338</v>
      </c>
      <c r="AH1056" t="s">
        <v>530</v>
      </c>
      <c r="AJ1056" t="s">
        <v>4873</v>
      </c>
      <c r="AL1056" t="s">
        <v>339</v>
      </c>
      <c r="AM1056">
        <v>1</v>
      </c>
      <c r="AN1056">
        <v>1</v>
      </c>
      <c r="AO1056">
        <v>6688</v>
      </c>
      <c r="AQ1056">
        <v>125960</v>
      </c>
      <c r="AR1056">
        <v>51090030</v>
      </c>
      <c r="AS1056" t="s">
        <v>3043</v>
      </c>
      <c r="AT1056" t="s">
        <v>628</v>
      </c>
      <c r="AW1056" t="s">
        <v>343</v>
      </c>
      <c r="BY1056" t="s">
        <v>342</v>
      </c>
      <c r="BZ1056" t="b">
        <v>0</v>
      </c>
      <c r="EQ1056">
        <v>243047</v>
      </c>
      <c r="ER1056" t="s">
        <v>3389</v>
      </c>
      <c r="EV1056">
        <v>17285882</v>
      </c>
      <c r="EW1056">
        <v>928</v>
      </c>
      <c r="EX1056">
        <v>220436</v>
      </c>
      <c r="EY1056" t="s">
        <v>4874</v>
      </c>
      <c r="EZ1056">
        <v>1</v>
      </c>
      <c r="FC1056">
        <v>95384</v>
      </c>
      <c r="FD1056" t="s">
        <v>3530</v>
      </c>
    </row>
    <row r="1057" spans="1:160" x14ac:dyDescent="0.3">
      <c r="A1057" t="str">
        <f>VLOOKUP(B1057,Table2[],3,FALSE)</f>
        <v>Digital</v>
      </c>
      <c r="B1057" t="str">
        <f>IF(OR(ISNUMBER(FIND("QVC",Z1057)),ISNUMBER(FIND("QVC",AL1057))),"QVC",IF(OR(ISNUMBER(FIND("NCO",H1057)),ISNUMBER(FIND("NCO",Y1057))), "NCO", IF(AL1057="consumer","PMD.com",VLOOKUP(LEFT(H1057,2),Tables!$E$1:$F$11,2,FALSE))))</f>
        <v>PMD.com</v>
      </c>
      <c r="C1057">
        <f t="shared" si="49"/>
        <v>52710001</v>
      </c>
      <c r="D1057">
        <f t="shared" si="50"/>
        <v>1</v>
      </c>
      <c r="E1057" t="str">
        <f t="shared" ca="1" si="48"/>
        <v>shifted orders shipped</v>
      </c>
      <c r="F1057" t="s">
        <v>3539</v>
      </c>
      <c r="G1057" t="s">
        <v>335</v>
      </c>
      <c r="H1057" t="s">
        <v>3388</v>
      </c>
      <c r="I1057" s="6">
        <v>44011.537060185183</v>
      </c>
      <c r="J1057" t="s">
        <v>16</v>
      </c>
      <c r="K1057" s="6">
        <v>44013.292372685188</v>
      </c>
      <c r="M1057" t="s">
        <v>4870</v>
      </c>
      <c r="N1057" t="s">
        <v>4871</v>
      </c>
      <c r="Q1057" t="s">
        <v>3507</v>
      </c>
      <c r="R1057" t="s">
        <v>375</v>
      </c>
      <c r="S1057" t="s">
        <v>4872</v>
      </c>
      <c r="T1057" t="s">
        <v>338</v>
      </c>
      <c r="U1057" t="s">
        <v>530</v>
      </c>
      <c r="W1057" t="s">
        <v>4873</v>
      </c>
      <c r="Z1057" t="s">
        <v>4870</v>
      </c>
      <c r="AA1057" t="s">
        <v>4871</v>
      </c>
      <c r="AD1057" t="s">
        <v>3507</v>
      </c>
      <c r="AE1057" t="s">
        <v>375</v>
      </c>
      <c r="AF1057" t="s">
        <v>4872</v>
      </c>
      <c r="AG1057" t="s">
        <v>338</v>
      </c>
      <c r="AH1057" t="s">
        <v>530</v>
      </c>
      <c r="AJ1057" t="s">
        <v>4873</v>
      </c>
      <c r="AL1057" t="s">
        <v>339</v>
      </c>
      <c r="AM1057">
        <v>1</v>
      </c>
      <c r="AN1057">
        <v>1</v>
      </c>
      <c r="AO1057">
        <v>3399</v>
      </c>
      <c r="AQ1057">
        <v>124439</v>
      </c>
      <c r="AR1057">
        <v>52710001</v>
      </c>
      <c r="AS1057" t="s">
        <v>150</v>
      </c>
      <c r="AT1057" t="s">
        <v>151</v>
      </c>
      <c r="AW1057" t="s">
        <v>340</v>
      </c>
      <c r="AX1057" t="s">
        <v>340</v>
      </c>
      <c r="AY1057" t="s">
        <v>382</v>
      </c>
      <c r="AZ1057">
        <v>0</v>
      </c>
      <c r="BY1057" t="s">
        <v>342</v>
      </c>
      <c r="EQ1057">
        <v>249198</v>
      </c>
      <c r="ER1057" t="s">
        <v>3389</v>
      </c>
      <c r="EV1057">
        <v>17285882</v>
      </c>
      <c r="EW1057">
        <v>928</v>
      </c>
      <c r="EX1057">
        <v>220436</v>
      </c>
      <c r="EY1057" t="s">
        <v>4874</v>
      </c>
      <c r="EZ1057">
        <v>1</v>
      </c>
      <c r="FC1057">
        <v>95314</v>
      </c>
      <c r="FD1057" t="s">
        <v>528</v>
      </c>
    </row>
    <row r="1058" spans="1:160" x14ac:dyDescent="0.3">
      <c r="A1058" t="str">
        <f>VLOOKUP(B1058,Table2[],3,FALSE)</f>
        <v>Digital</v>
      </c>
      <c r="B1058" t="str">
        <f>IF(OR(ISNUMBER(FIND("QVC",Z1058)),ISNUMBER(FIND("QVC",AL1058))),"QVC",IF(OR(ISNUMBER(FIND("NCO",H1058)),ISNUMBER(FIND("NCO",Y1058))), "NCO", IF(AL1058="consumer","PMD.com",VLOOKUP(LEFT(H1058,2),Tables!$E$1:$F$11,2,FALSE))))</f>
        <v>PMD.com</v>
      </c>
      <c r="C1058">
        <f t="shared" si="49"/>
        <v>52430001</v>
      </c>
      <c r="D1058">
        <f t="shared" si="50"/>
        <v>1</v>
      </c>
      <c r="E1058" t="str">
        <f t="shared" ca="1" si="48"/>
        <v>shifted orders shipped</v>
      </c>
      <c r="F1058" t="s">
        <v>3539</v>
      </c>
      <c r="G1058" t="s">
        <v>335</v>
      </c>
      <c r="H1058" t="s">
        <v>3388</v>
      </c>
      <c r="I1058" s="6">
        <v>44011.537060185183</v>
      </c>
      <c r="J1058" t="s">
        <v>16</v>
      </c>
      <c r="K1058" s="6">
        <v>44013.292372685188</v>
      </c>
      <c r="M1058" t="s">
        <v>4870</v>
      </c>
      <c r="N1058" t="s">
        <v>4871</v>
      </c>
      <c r="Q1058" t="s">
        <v>3507</v>
      </c>
      <c r="R1058" t="s">
        <v>375</v>
      </c>
      <c r="S1058" t="s">
        <v>4872</v>
      </c>
      <c r="T1058" t="s">
        <v>338</v>
      </c>
      <c r="U1058" t="s">
        <v>530</v>
      </c>
      <c r="W1058" t="s">
        <v>4873</v>
      </c>
      <c r="Z1058" t="s">
        <v>4870</v>
      </c>
      <c r="AA1058" t="s">
        <v>4871</v>
      </c>
      <c r="AD1058" t="s">
        <v>3507</v>
      </c>
      <c r="AE1058" t="s">
        <v>375</v>
      </c>
      <c r="AF1058" t="s">
        <v>4872</v>
      </c>
      <c r="AG1058" t="s">
        <v>338</v>
      </c>
      <c r="AH1058" t="s">
        <v>530</v>
      </c>
      <c r="AJ1058" t="s">
        <v>4873</v>
      </c>
      <c r="AL1058" t="s">
        <v>339</v>
      </c>
      <c r="AM1058">
        <v>1</v>
      </c>
      <c r="AN1058">
        <v>1</v>
      </c>
      <c r="AO1058">
        <v>12063</v>
      </c>
      <c r="AQ1058">
        <v>127155</v>
      </c>
      <c r="AR1058">
        <v>52430001</v>
      </c>
      <c r="AS1058" t="s">
        <v>927</v>
      </c>
      <c r="AT1058" t="s">
        <v>75</v>
      </c>
      <c r="AW1058" t="s">
        <v>340</v>
      </c>
      <c r="AX1058" t="s">
        <v>340</v>
      </c>
      <c r="AY1058" t="s">
        <v>357</v>
      </c>
      <c r="AZ1058" t="s">
        <v>363</v>
      </c>
      <c r="BY1058" t="s">
        <v>342</v>
      </c>
      <c r="EQ1058">
        <v>249990</v>
      </c>
      <c r="ER1058" t="s">
        <v>3389</v>
      </c>
      <c r="EV1058">
        <v>17285882</v>
      </c>
      <c r="EW1058">
        <v>928</v>
      </c>
      <c r="EX1058">
        <v>220436</v>
      </c>
      <c r="EY1058" t="s">
        <v>4874</v>
      </c>
      <c r="EZ1058">
        <v>1</v>
      </c>
      <c r="FC1058">
        <v>95384</v>
      </c>
      <c r="FD1058" t="s">
        <v>3530</v>
      </c>
    </row>
    <row r="1059" spans="1:160" x14ac:dyDescent="0.3">
      <c r="A1059" t="str">
        <f>VLOOKUP(B1059,Table2[],3,FALSE)</f>
        <v>Digital</v>
      </c>
      <c r="B1059" t="str">
        <f>IF(OR(ISNUMBER(FIND("QVC",Z1059)),ISNUMBER(FIND("QVC",AL1059))),"QVC",IF(OR(ISNUMBER(FIND("NCO",H1059)),ISNUMBER(FIND("NCO",Y1059))), "NCO", IF(AL1059="consumer","PMD.com",VLOOKUP(LEFT(H1059,2),Tables!$E$1:$F$11,2,FALSE))))</f>
        <v>PMD.com</v>
      </c>
      <c r="C1059">
        <f t="shared" si="49"/>
        <v>55300001</v>
      </c>
      <c r="D1059">
        <f t="shared" si="50"/>
        <v>1</v>
      </c>
      <c r="E1059" t="str">
        <f t="shared" ca="1" si="48"/>
        <v>shifted orders shipped</v>
      </c>
      <c r="F1059" t="s">
        <v>3539</v>
      </c>
      <c r="G1059" t="s">
        <v>335</v>
      </c>
      <c r="H1059" t="s">
        <v>3388</v>
      </c>
      <c r="I1059" s="6">
        <v>44011.537060185183</v>
      </c>
      <c r="J1059" t="s">
        <v>16</v>
      </c>
      <c r="K1059" s="6">
        <v>44013.292372685188</v>
      </c>
      <c r="M1059" t="s">
        <v>4870</v>
      </c>
      <c r="N1059" t="s">
        <v>4871</v>
      </c>
      <c r="Q1059" t="s">
        <v>3507</v>
      </c>
      <c r="R1059" t="s">
        <v>375</v>
      </c>
      <c r="S1059" t="s">
        <v>4872</v>
      </c>
      <c r="T1059" t="s">
        <v>338</v>
      </c>
      <c r="U1059" t="s">
        <v>530</v>
      </c>
      <c r="W1059" t="s">
        <v>4873</v>
      </c>
      <c r="Z1059" t="s">
        <v>4870</v>
      </c>
      <c r="AA1059" t="s">
        <v>4871</v>
      </c>
      <c r="AD1059" t="s">
        <v>3507</v>
      </c>
      <c r="AE1059" t="s">
        <v>375</v>
      </c>
      <c r="AF1059" t="s">
        <v>4872</v>
      </c>
      <c r="AG1059" t="s">
        <v>338</v>
      </c>
      <c r="AH1059" t="s">
        <v>530</v>
      </c>
      <c r="AJ1059" t="s">
        <v>4873</v>
      </c>
      <c r="AL1059" t="s">
        <v>339</v>
      </c>
      <c r="AM1059">
        <v>1</v>
      </c>
      <c r="AN1059">
        <v>1</v>
      </c>
      <c r="AO1059">
        <v>5039</v>
      </c>
      <c r="AQ1059">
        <v>124479</v>
      </c>
      <c r="AR1059">
        <v>55300001</v>
      </c>
      <c r="AS1059" t="s">
        <v>3008</v>
      </c>
      <c r="AT1059" t="s">
        <v>153</v>
      </c>
      <c r="AW1059" t="s">
        <v>340</v>
      </c>
      <c r="AX1059" t="s">
        <v>340</v>
      </c>
      <c r="AY1059" t="s">
        <v>382</v>
      </c>
      <c r="AZ1059">
        <v>0</v>
      </c>
      <c r="BY1059" t="s">
        <v>342</v>
      </c>
      <c r="EQ1059">
        <v>253396</v>
      </c>
      <c r="ER1059" t="s">
        <v>3389</v>
      </c>
      <c r="EV1059">
        <v>17285882</v>
      </c>
      <c r="EW1059">
        <v>928</v>
      </c>
      <c r="EX1059">
        <v>220436</v>
      </c>
      <c r="EY1059" t="s">
        <v>4874</v>
      </c>
      <c r="EZ1059">
        <v>1</v>
      </c>
      <c r="FC1059">
        <v>95314</v>
      </c>
      <c r="FD1059" t="s">
        <v>528</v>
      </c>
    </row>
    <row r="1060" spans="1:160" x14ac:dyDescent="0.3">
      <c r="A1060" t="str">
        <f>VLOOKUP(B1060,Table2[],3,FALSE)</f>
        <v>Digital</v>
      </c>
      <c r="B1060" t="str">
        <f>IF(OR(ISNUMBER(FIND("QVC",Z1060)),ISNUMBER(FIND("QVC",AL1060))),"QVC",IF(OR(ISNUMBER(FIND("NCO",H1060)),ISNUMBER(FIND("NCO",Y1060))), "NCO", IF(AL1060="consumer","PMD.com",VLOOKUP(LEFT(H1060,2),Tables!$E$1:$F$11,2,FALSE))))</f>
        <v>PMD.com</v>
      </c>
      <c r="C1060">
        <f t="shared" si="49"/>
        <v>53920001</v>
      </c>
      <c r="D1060">
        <f t="shared" si="50"/>
        <v>1</v>
      </c>
      <c r="E1060" t="str">
        <f t="shared" ca="1" si="48"/>
        <v>shifted orders shipped</v>
      </c>
      <c r="F1060" t="s">
        <v>3539</v>
      </c>
      <c r="G1060" t="s">
        <v>335</v>
      </c>
      <c r="H1060" t="s">
        <v>3388</v>
      </c>
      <c r="I1060" s="6">
        <v>44011.537060185183</v>
      </c>
      <c r="J1060" t="s">
        <v>16</v>
      </c>
      <c r="K1060" s="6">
        <v>44013.292372685188</v>
      </c>
      <c r="M1060" t="s">
        <v>4870</v>
      </c>
      <c r="N1060" t="s">
        <v>4871</v>
      </c>
      <c r="Q1060" t="s">
        <v>3507</v>
      </c>
      <c r="R1060" t="s">
        <v>375</v>
      </c>
      <c r="S1060" t="s">
        <v>4872</v>
      </c>
      <c r="T1060" t="s">
        <v>338</v>
      </c>
      <c r="U1060" t="s">
        <v>530</v>
      </c>
      <c r="W1060" t="s">
        <v>4873</v>
      </c>
      <c r="Z1060" t="s">
        <v>4870</v>
      </c>
      <c r="AA1060" t="s">
        <v>4871</v>
      </c>
      <c r="AD1060" t="s">
        <v>3507</v>
      </c>
      <c r="AE1060" t="s">
        <v>375</v>
      </c>
      <c r="AF1060" t="s">
        <v>4872</v>
      </c>
      <c r="AG1060" t="s">
        <v>338</v>
      </c>
      <c r="AH1060" t="s">
        <v>530</v>
      </c>
      <c r="AJ1060" t="s">
        <v>4873</v>
      </c>
      <c r="AL1060" t="s">
        <v>339</v>
      </c>
      <c r="AM1060">
        <v>1</v>
      </c>
      <c r="AN1060">
        <v>1</v>
      </c>
      <c r="AO1060">
        <v>14899</v>
      </c>
      <c r="AQ1060">
        <v>124468</v>
      </c>
      <c r="AR1060">
        <v>53920001</v>
      </c>
      <c r="AS1060">
        <v>9000000</v>
      </c>
      <c r="AT1060" t="s">
        <v>40</v>
      </c>
      <c r="AW1060" t="s">
        <v>343</v>
      </c>
      <c r="BY1060" t="s">
        <v>342</v>
      </c>
      <c r="EQ1060">
        <v>243396</v>
      </c>
      <c r="ER1060" t="s">
        <v>3389</v>
      </c>
      <c r="EV1060">
        <v>17285882</v>
      </c>
      <c r="EW1060">
        <v>928</v>
      </c>
      <c r="EX1060">
        <v>220436</v>
      </c>
      <c r="EY1060" t="s">
        <v>4874</v>
      </c>
      <c r="EZ1060">
        <v>1</v>
      </c>
      <c r="FC1060">
        <v>95384</v>
      </c>
      <c r="FD1060" t="s">
        <v>3530</v>
      </c>
    </row>
    <row r="1061" spans="1:160" x14ac:dyDescent="0.3">
      <c r="A1061" t="str">
        <f>VLOOKUP(B1061,Table2[],3,FALSE)</f>
        <v>Digital</v>
      </c>
      <c r="B1061" t="str">
        <f>IF(OR(ISNUMBER(FIND("QVC",Z1061)),ISNUMBER(FIND("QVC",AL1061))),"QVC",IF(OR(ISNUMBER(FIND("NCO",H1061)),ISNUMBER(FIND("NCO",Y1061))), "NCO", IF(AL1061="consumer","PMD.com",VLOOKUP(LEFT(H1061,2),Tables!$E$1:$F$11,2,FALSE))))</f>
        <v>PMD.com</v>
      </c>
      <c r="C1061">
        <f t="shared" si="49"/>
        <v>53160001</v>
      </c>
      <c r="D1061">
        <f t="shared" si="50"/>
        <v>1</v>
      </c>
      <c r="E1061" t="str">
        <f t="shared" ca="1" si="48"/>
        <v>shifted orders shipped</v>
      </c>
      <c r="F1061" t="s">
        <v>3539</v>
      </c>
      <c r="G1061" t="s">
        <v>335</v>
      </c>
      <c r="H1061" t="s">
        <v>2624</v>
      </c>
      <c r="I1061" s="6">
        <v>44008.628796296296</v>
      </c>
      <c r="J1061" t="s">
        <v>16</v>
      </c>
      <c r="K1061" s="6">
        <v>44013.292511574073</v>
      </c>
      <c r="M1061" t="s">
        <v>4875</v>
      </c>
      <c r="N1061" t="s">
        <v>4876</v>
      </c>
      <c r="Q1061" t="s">
        <v>4877</v>
      </c>
      <c r="R1061" t="s">
        <v>400</v>
      </c>
      <c r="S1061">
        <v>16827</v>
      </c>
      <c r="T1061" t="s">
        <v>338</v>
      </c>
      <c r="U1061" t="s">
        <v>530</v>
      </c>
      <c r="W1061" t="s">
        <v>4878</v>
      </c>
      <c r="Z1061" t="s">
        <v>4875</v>
      </c>
      <c r="AA1061" t="s">
        <v>4876</v>
      </c>
      <c r="AD1061" t="s">
        <v>4877</v>
      </c>
      <c r="AE1061" t="s">
        <v>400</v>
      </c>
      <c r="AF1061">
        <v>16827</v>
      </c>
      <c r="AG1061" t="s">
        <v>338</v>
      </c>
      <c r="AH1061" t="s">
        <v>530</v>
      </c>
      <c r="AJ1061" t="s">
        <v>4878</v>
      </c>
      <c r="AL1061" t="s">
        <v>339</v>
      </c>
      <c r="AM1061">
        <v>1</v>
      </c>
      <c r="AN1061">
        <v>1</v>
      </c>
      <c r="AO1061">
        <v>4322</v>
      </c>
      <c r="AQ1061">
        <v>124007</v>
      </c>
      <c r="AR1061">
        <v>53160001</v>
      </c>
      <c r="AS1061" t="s">
        <v>1895</v>
      </c>
      <c r="AT1061" t="s">
        <v>119</v>
      </c>
      <c r="AW1061" t="s">
        <v>340</v>
      </c>
      <c r="AX1061" t="s">
        <v>340</v>
      </c>
      <c r="AY1061" t="s">
        <v>341</v>
      </c>
      <c r="AZ1061">
        <v>0</v>
      </c>
      <c r="BY1061" t="s">
        <v>342</v>
      </c>
      <c r="EQ1061">
        <v>252959</v>
      </c>
      <c r="ER1061" t="s">
        <v>2625</v>
      </c>
      <c r="EV1061">
        <v>17284607</v>
      </c>
      <c r="EW1061">
        <v>928</v>
      </c>
      <c r="EX1061">
        <v>219086</v>
      </c>
      <c r="EY1061" t="s">
        <v>4879</v>
      </c>
      <c r="EZ1061">
        <v>1</v>
      </c>
      <c r="FC1061">
        <v>53160001</v>
      </c>
      <c r="FD1061" t="s">
        <v>119</v>
      </c>
    </row>
    <row r="1062" spans="1:160" x14ac:dyDescent="0.3">
      <c r="A1062" t="str">
        <f>VLOOKUP(B1062,Table2[],3,FALSE)</f>
        <v>Digital</v>
      </c>
      <c r="B1062" t="str">
        <f>IF(OR(ISNUMBER(FIND("QVC",Z1062)),ISNUMBER(FIND("QVC",AL1062))),"QVC",IF(OR(ISNUMBER(FIND("NCO",H1062)),ISNUMBER(FIND("NCO",Y1062))), "NCO", IF(AL1062="consumer","PMD.com",VLOOKUP(LEFT(H1062,2),Tables!$E$1:$F$11,2,FALSE))))</f>
        <v>PMD.com</v>
      </c>
      <c r="C1062">
        <f t="shared" si="49"/>
        <v>52460001</v>
      </c>
      <c r="D1062">
        <f t="shared" si="50"/>
        <v>1</v>
      </c>
      <c r="E1062" t="str">
        <f t="shared" ca="1" si="48"/>
        <v>shifted orders shipped</v>
      </c>
      <c r="F1062" t="s">
        <v>3539</v>
      </c>
      <c r="G1062" t="s">
        <v>335</v>
      </c>
      <c r="H1062" t="s">
        <v>2624</v>
      </c>
      <c r="I1062" s="6">
        <v>44008.628796296296</v>
      </c>
      <c r="J1062" t="s">
        <v>16</v>
      </c>
      <c r="K1062" s="6">
        <v>44013.292511574073</v>
      </c>
      <c r="M1062" t="s">
        <v>4875</v>
      </c>
      <c r="N1062" t="s">
        <v>4876</v>
      </c>
      <c r="Q1062" t="s">
        <v>4877</v>
      </c>
      <c r="R1062" t="s">
        <v>400</v>
      </c>
      <c r="S1062">
        <v>16827</v>
      </c>
      <c r="T1062" t="s">
        <v>338</v>
      </c>
      <c r="U1062" t="s">
        <v>530</v>
      </c>
      <c r="W1062" t="s">
        <v>4878</v>
      </c>
      <c r="Z1062" t="s">
        <v>4875</v>
      </c>
      <c r="AA1062" t="s">
        <v>4876</v>
      </c>
      <c r="AD1062" t="s">
        <v>4877</v>
      </c>
      <c r="AE1062" t="s">
        <v>400</v>
      </c>
      <c r="AF1062">
        <v>16827</v>
      </c>
      <c r="AG1062" t="s">
        <v>338</v>
      </c>
      <c r="AH1062" t="s">
        <v>530</v>
      </c>
      <c r="AJ1062" t="s">
        <v>4878</v>
      </c>
      <c r="AL1062" t="s">
        <v>339</v>
      </c>
      <c r="AM1062">
        <v>1</v>
      </c>
      <c r="AN1062">
        <v>1</v>
      </c>
      <c r="AO1062">
        <v>14007</v>
      </c>
      <c r="AQ1062">
        <v>127157</v>
      </c>
      <c r="AR1062">
        <v>52460001</v>
      </c>
      <c r="AS1062" t="s">
        <v>972</v>
      </c>
      <c r="AT1062" t="s">
        <v>76</v>
      </c>
      <c r="AW1062" t="s">
        <v>340</v>
      </c>
      <c r="AX1062" t="s">
        <v>340</v>
      </c>
      <c r="AY1062" t="s">
        <v>341</v>
      </c>
      <c r="AZ1062">
        <v>0</v>
      </c>
      <c r="BY1062" t="s">
        <v>342</v>
      </c>
      <c r="EQ1062">
        <v>252044</v>
      </c>
      <c r="ER1062" t="s">
        <v>2625</v>
      </c>
      <c r="EV1062">
        <v>17284607</v>
      </c>
      <c r="EW1062">
        <v>928</v>
      </c>
      <c r="EX1062">
        <v>219086</v>
      </c>
      <c r="EY1062" t="s">
        <v>4879</v>
      </c>
      <c r="EZ1062">
        <v>1</v>
      </c>
      <c r="FC1062">
        <v>52460001</v>
      </c>
      <c r="FD1062" t="s">
        <v>76</v>
      </c>
    </row>
    <row r="1063" spans="1:160" x14ac:dyDescent="0.3">
      <c r="A1063" t="str">
        <f>VLOOKUP(B1063,Table2[],3,FALSE)</f>
        <v>Digital</v>
      </c>
      <c r="B1063" t="str">
        <f>IF(OR(ISNUMBER(FIND("QVC",Z1063)),ISNUMBER(FIND("QVC",AL1063))),"QVC",IF(OR(ISNUMBER(FIND("NCO",H1063)),ISNUMBER(FIND("NCO",Y1063))), "NCO", IF(AL1063="consumer","PMD.com",VLOOKUP(LEFT(H1063,2),Tables!$E$1:$F$11,2,FALSE))))</f>
        <v>PMD.com</v>
      </c>
      <c r="C1063">
        <f t="shared" si="49"/>
        <v>53700001</v>
      </c>
      <c r="D1063">
        <f t="shared" si="50"/>
        <v>1</v>
      </c>
      <c r="E1063" t="str">
        <f t="shared" ca="1" si="48"/>
        <v>shifted orders shipped</v>
      </c>
      <c r="F1063" t="s">
        <v>3539</v>
      </c>
      <c r="G1063" t="s">
        <v>335</v>
      </c>
      <c r="H1063" t="s">
        <v>3392</v>
      </c>
      <c r="I1063" s="6">
        <v>44011.539525462962</v>
      </c>
      <c r="J1063" t="s">
        <v>16</v>
      </c>
      <c r="K1063" s="6">
        <v>44013.292731481481</v>
      </c>
      <c r="M1063" t="s">
        <v>4880</v>
      </c>
      <c r="N1063" t="s">
        <v>4881</v>
      </c>
      <c r="Q1063" t="s">
        <v>1411</v>
      </c>
      <c r="R1063" t="s">
        <v>436</v>
      </c>
      <c r="S1063" t="s">
        <v>4882</v>
      </c>
      <c r="T1063" t="s">
        <v>338</v>
      </c>
      <c r="U1063" t="s">
        <v>530</v>
      </c>
      <c r="W1063" t="s">
        <v>4883</v>
      </c>
      <c r="Z1063" t="s">
        <v>4880</v>
      </c>
      <c r="AA1063" t="s">
        <v>4881</v>
      </c>
      <c r="AD1063" t="s">
        <v>1411</v>
      </c>
      <c r="AE1063" t="s">
        <v>436</v>
      </c>
      <c r="AF1063" t="s">
        <v>4882</v>
      </c>
      <c r="AG1063" t="s">
        <v>338</v>
      </c>
      <c r="AH1063" t="s">
        <v>530</v>
      </c>
      <c r="AJ1063" t="s">
        <v>4883</v>
      </c>
      <c r="AL1063" t="s">
        <v>339</v>
      </c>
      <c r="AM1063">
        <v>1</v>
      </c>
      <c r="AN1063">
        <v>1</v>
      </c>
      <c r="AO1063">
        <v>1910</v>
      </c>
      <c r="AQ1063">
        <v>124453</v>
      </c>
      <c r="AR1063">
        <v>53700001</v>
      </c>
      <c r="AS1063" t="s">
        <v>67</v>
      </c>
      <c r="AT1063" t="s">
        <v>68</v>
      </c>
      <c r="AW1063" t="s">
        <v>343</v>
      </c>
      <c r="BY1063" t="s">
        <v>342</v>
      </c>
      <c r="EQ1063">
        <v>245106</v>
      </c>
      <c r="ER1063" t="s">
        <v>3393</v>
      </c>
      <c r="EV1063">
        <v>17285884</v>
      </c>
      <c r="EW1063">
        <v>928</v>
      </c>
      <c r="EX1063">
        <v>220438</v>
      </c>
      <c r="EY1063" t="s">
        <v>4884</v>
      </c>
      <c r="EZ1063">
        <v>1</v>
      </c>
      <c r="FC1063">
        <v>53700001</v>
      </c>
      <c r="FD1063" t="s">
        <v>68</v>
      </c>
    </row>
    <row r="1064" spans="1:160" x14ac:dyDescent="0.3">
      <c r="A1064" t="str">
        <f>VLOOKUP(B1064,Table2[],3,FALSE)</f>
        <v>Digital</v>
      </c>
      <c r="B1064" t="str">
        <f>IF(OR(ISNUMBER(FIND("QVC",Z1064)),ISNUMBER(FIND("QVC",AL1064))),"QVC",IF(OR(ISNUMBER(FIND("NCO",H1064)),ISNUMBER(FIND("NCO",Y1064))), "NCO", IF(AL1064="consumer","PMD.com",VLOOKUP(LEFT(H1064,2),Tables!$E$1:$F$11,2,FALSE))))</f>
        <v>PMD.com</v>
      </c>
      <c r="C1064">
        <f t="shared" si="49"/>
        <v>54000001</v>
      </c>
      <c r="D1064">
        <f t="shared" si="50"/>
        <v>1</v>
      </c>
      <c r="E1064" t="str">
        <f t="shared" ca="1" si="48"/>
        <v>shifted orders shipped</v>
      </c>
      <c r="F1064" t="s">
        <v>3539</v>
      </c>
      <c r="G1064" t="s">
        <v>335</v>
      </c>
      <c r="H1064" t="s">
        <v>3392</v>
      </c>
      <c r="I1064" s="6">
        <v>44011.539525462962</v>
      </c>
      <c r="J1064" t="s">
        <v>16</v>
      </c>
      <c r="K1064" s="6">
        <v>44013.292731481481</v>
      </c>
      <c r="M1064" t="s">
        <v>4880</v>
      </c>
      <c r="N1064" t="s">
        <v>4881</v>
      </c>
      <c r="Q1064" t="s">
        <v>1411</v>
      </c>
      <c r="R1064" t="s">
        <v>436</v>
      </c>
      <c r="S1064" t="s">
        <v>4882</v>
      </c>
      <c r="T1064" t="s">
        <v>338</v>
      </c>
      <c r="U1064" t="s">
        <v>530</v>
      </c>
      <c r="W1064" t="s">
        <v>4883</v>
      </c>
      <c r="Z1064" t="s">
        <v>4880</v>
      </c>
      <c r="AA1064" t="s">
        <v>4881</v>
      </c>
      <c r="AD1064" t="s">
        <v>1411</v>
      </c>
      <c r="AE1064" t="s">
        <v>436</v>
      </c>
      <c r="AF1064" t="s">
        <v>4882</v>
      </c>
      <c r="AG1064" t="s">
        <v>338</v>
      </c>
      <c r="AH1064" t="s">
        <v>530</v>
      </c>
      <c r="AJ1064" t="s">
        <v>4883</v>
      </c>
      <c r="AL1064" t="s">
        <v>339</v>
      </c>
      <c r="AM1064">
        <v>1</v>
      </c>
      <c r="AN1064">
        <v>1</v>
      </c>
      <c r="AO1064">
        <v>8182</v>
      </c>
      <c r="AQ1064">
        <v>124475</v>
      </c>
      <c r="AR1064">
        <v>54000001</v>
      </c>
      <c r="AS1064" t="s">
        <v>1251</v>
      </c>
      <c r="AT1064" t="s">
        <v>84</v>
      </c>
      <c r="AW1064" t="s">
        <v>343</v>
      </c>
      <c r="BY1064" t="s">
        <v>342</v>
      </c>
      <c r="EQ1064">
        <v>247294</v>
      </c>
      <c r="ER1064" t="s">
        <v>3393</v>
      </c>
      <c r="EV1064">
        <v>17285884</v>
      </c>
      <c r="EW1064">
        <v>928</v>
      </c>
      <c r="EX1064">
        <v>220438</v>
      </c>
      <c r="EY1064" t="s">
        <v>4884</v>
      </c>
      <c r="EZ1064">
        <v>1</v>
      </c>
      <c r="FC1064">
        <v>54000001</v>
      </c>
      <c r="FD1064" t="s">
        <v>84</v>
      </c>
    </row>
    <row r="1065" spans="1:160" x14ac:dyDescent="0.3">
      <c r="A1065" t="str">
        <f>VLOOKUP(B1065,Table2[],3,FALSE)</f>
        <v>Digital</v>
      </c>
      <c r="B1065" t="str">
        <f>IF(OR(ISNUMBER(FIND("QVC",Z1065)),ISNUMBER(FIND("QVC",AL1065))),"QVC",IF(OR(ISNUMBER(FIND("NCO",H1065)),ISNUMBER(FIND("NCO",Y1065))), "NCO", IF(AL1065="consumer","PMD.com",VLOOKUP(LEFT(H1065,2),Tables!$E$1:$F$11,2,FALSE))))</f>
        <v>PMD.com</v>
      </c>
      <c r="C1065">
        <f t="shared" si="49"/>
        <v>52430001</v>
      </c>
      <c r="D1065">
        <f t="shared" si="50"/>
        <v>1</v>
      </c>
      <c r="E1065" t="str">
        <f t="shared" ca="1" si="48"/>
        <v>shifted orders shipped</v>
      </c>
      <c r="F1065" t="s">
        <v>3539</v>
      </c>
      <c r="G1065" t="s">
        <v>335</v>
      </c>
      <c r="H1065" t="s">
        <v>3392</v>
      </c>
      <c r="I1065" s="6">
        <v>44011.539525462962</v>
      </c>
      <c r="J1065" t="s">
        <v>16</v>
      </c>
      <c r="K1065" s="6">
        <v>44013.292731481481</v>
      </c>
      <c r="M1065" t="s">
        <v>4880</v>
      </c>
      <c r="N1065" t="s">
        <v>4881</v>
      </c>
      <c r="Q1065" t="s">
        <v>1411</v>
      </c>
      <c r="R1065" t="s">
        <v>436</v>
      </c>
      <c r="S1065" t="s">
        <v>4882</v>
      </c>
      <c r="T1065" t="s">
        <v>338</v>
      </c>
      <c r="U1065" t="s">
        <v>530</v>
      </c>
      <c r="W1065" t="s">
        <v>4883</v>
      </c>
      <c r="Z1065" t="s">
        <v>4880</v>
      </c>
      <c r="AA1065" t="s">
        <v>4881</v>
      </c>
      <c r="AD1065" t="s">
        <v>1411</v>
      </c>
      <c r="AE1065" t="s">
        <v>436</v>
      </c>
      <c r="AF1065" t="s">
        <v>4882</v>
      </c>
      <c r="AG1065" t="s">
        <v>338</v>
      </c>
      <c r="AH1065" t="s">
        <v>530</v>
      </c>
      <c r="AJ1065" t="s">
        <v>4883</v>
      </c>
      <c r="AL1065" t="s">
        <v>339</v>
      </c>
      <c r="AM1065">
        <v>1</v>
      </c>
      <c r="AN1065">
        <v>1</v>
      </c>
      <c r="AO1065">
        <v>12063</v>
      </c>
      <c r="AQ1065">
        <v>127155</v>
      </c>
      <c r="AR1065">
        <v>52430001</v>
      </c>
      <c r="AS1065" t="s">
        <v>927</v>
      </c>
      <c r="AT1065" t="s">
        <v>75</v>
      </c>
      <c r="AW1065" t="s">
        <v>340</v>
      </c>
      <c r="AX1065" t="s">
        <v>340</v>
      </c>
      <c r="AY1065" t="s">
        <v>357</v>
      </c>
      <c r="AZ1065" t="s">
        <v>363</v>
      </c>
      <c r="BY1065" t="s">
        <v>342</v>
      </c>
      <c r="EQ1065">
        <v>249990</v>
      </c>
      <c r="ER1065" t="s">
        <v>3393</v>
      </c>
      <c r="EV1065">
        <v>17285884</v>
      </c>
      <c r="EW1065">
        <v>928</v>
      </c>
      <c r="EX1065">
        <v>220438</v>
      </c>
      <c r="EY1065" t="s">
        <v>4884</v>
      </c>
      <c r="EZ1065">
        <v>1</v>
      </c>
      <c r="FC1065">
        <v>95384</v>
      </c>
      <c r="FD1065" t="s">
        <v>3530</v>
      </c>
    </row>
    <row r="1066" spans="1:160" x14ac:dyDescent="0.3">
      <c r="A1066" t="str">
        <f>VLOOKUP(B1066,Table2[],3,FALSE)</f>
        <v>Digital</v>
      </c>
      <c r="B1066" t="str">
        <f>IF(OR(ISNUMBER(FIND("QVC",Z1066)),ISNUMBER(FIND("QVC",AL1066))),"QVC",IF(OR(ISNUMBER(FIND("NCO",H1066)),ISNUMBER(FIND("NCO",Y1066))), "NCO", IF(AL1066="consumer","PMD.com",VLOOKUP(LEFT(H1066,2),Tables!$E$1:$F$11,2,FALSE))))</f>
        <v>PMD.com</v>
      </c>
      <c r="C1066">
        <f t="shared" si="49"/>
        <v>53920001</v>
      </c>
      <c r="D1066">
        <f t="shared" si="50"/>
        <v>1</v>
      </c>
      <c r="E1066" t="str">
        <f t="shared" ca="1" si="48"/>
        <v>shifted orders shipped</v>
      </c>
      <c r="F1066" t="s">
        <v>3539</v>
      </c>
      <c r="G1066" t="s">
        <v>335</v>
      </c>
      <c r="H1066" t="s">
        <v>3392</v>
      </c>
      <c r="I1066" s="6">
        <v>44011.539525462962</v>
      </c>
      <c r="J1066" t="s">
        <v>16</v>
      </c>
      <c r="K1066" s="6">
        <v>44013.292731481481</v>
      </c>
      <c r="M1066" t="s">
        <v>4880</v>
      </c>
      <c r="N1066" t="s">
        <v>4881</v>
      </c>
      <c r="Q1066" t="s">
        <v>1411</v>
      </c>
      <c r="R1066" t="s">
        <v>436</v>
      </c>
      <c r="S1066" t="s">
        <v>4882</v>
      </c>
      <c r="T1066" t="s">
        <v>338</v>
      </c>
      <c r="U1066" t="s">
        <v>530</v>
      </c>
      <c r="W1066" t="s">
        <v>4883</v>
      </c>
      <c r="Z1066" t="s">
        <v>4880</v>
      </c>
      <c r="AA1066" t="s">
        <v>4881</v>
      </c>
      <c r="AD1066" t="s">
        <v>1411</v>
      </c>
      <c r="AE1066" t="s">
        <v>436</v>
      </c>
      <c r="AF1066" t="s">
        <v>4882</v>
      </c>
      <c r="AG1066" t="s">
        <v>338</v>
      </c>
      <c r="AH1066" t="s">
        <v>530</v>
      </c>
      <c r="AJ1066" t="s">
        <v>4883</v>
      </c>
      <c r="AL1066" t="s">
        <v>339</v>
      </c>
      <c r="AM1066">
        <v>1</v>
      </c>
      <c r="AN1066">
        <v>1</v>
      </c>
      <c r="AO1066">
        <v>14899</v>
      </c>
      <c r="AQ1066">
        <v>124468</v>
      </c>
      <c r="AR1066">
        <v>53920001</v>
      </c>
      <c r="AS1066">
        <v>9000000</v>
      </c>
      <c r="AT1066" t="s">
        <v>40</v>
      </c>
      <c r="AW1066" t="s">
        <v>343</v>
      </c>
      <c r="BY1066" t="s">
        <v>342</v>
      </c>
      <c r="EQ1066">
        <v>243396</v>
      </c>
      <c r="ER1066" t="s">
        <v>3393</v>
      </c>
      <c r="EV1066">
        <v>17285884</v>
      </c>
      <c r="EW1066">
        <v>928</v>
      </c>
      <c r="EX1066">
        <v>220438</v>
      </c>
      <c r="EY1066" t="s">
        <v>4884</v>
      </c>
      <c r="EZ1066">
        <v>1</v>
      </c>
      <c r="FC1066">
        <v>95384</v>
      </c>
      <c r="FD1066" t="s">
        <v>3530</v>
      </c>
    </row>
    <row r="1067" spans="1:160" x14ac:dyDescent="0.3">
      <c r="A1067" t="str">
        <f>VLOOKUP(B1067,Table2[],3,FALSE)</f>
        <v>Digital</v>
      </c>
      <c r="B1067" t="str">
        <f>IF(OR(ISNUMBER(FIND("QVC",Z1067)),ISNUMBER(FIND("QVC",AL1067))),"QVC",IF(OR(ISNUMBER(FIND("NCO",H1067)),ISNUMBER(FIND("NCO",Y1067))), "NCO", IF(AL1067="consumer","PMD.com",VLOOKUP(LEFT(H1067,2),Tables!$E$1:$F$11,2,FALSE))))</f>
        <v>PMD.com</v>
      </c>
      <c r="C1067">
        <f t="shared" si="49"/>
        <v>51090001</v>
      </c>
      <c r="D1067">
        <f t="shared" si="50"/>
        <v>1</v>
      </c>
      <c r="E1067" t="str">
        <f t="shared" ca="1" si="48"/>
        <v>shifted orders shipped</v>
      </c>
      <c r="F1067" t="s">
        <v>3539</v>
      </c>
      <c r="G1067" t="s">
        <v>335</v>
      </c>
      <c r="H1067" t="s">
        <v>3392</v>
      </c>
      <c r="I1067" s="6">
        <v>44011.539525462962</v>
      </c>
      <c r="J1067" t="s">
        <v>16</v>
      </c>
      <c r="K1067" s="6">
        <v>44013.292731481481</v>
      </c>
      <c r="M1067" t="s">
        <v>4880</v>
      </c>
      <c r="N1067" t="s">
        <v>4881</v>
      </c>
      <c r="Q1067" t="s">
        <v>1411</v>
      </c>
      <c r="R1067" t="s">
        <v>436</v>
      </c>
      <c r="S1067" t="s">
        <v>4882</v>
      </c>
      <c r="T1067" t="s">
        <v>338</v>
      </c>
      <c r="U1067" t="s">
        <v>530</v>
      </c>
      <c r="W1067" t="s">
        <v>4883</v>
      </c>
      <c r="Z1067" t="s">
        <v>4880</v>
      </c>
      <c r="AA1067" t="s">
        <v>4881</v>
      </c>
      <c r="AD1067" t="s">
        <v>1411</v>
      </c>
      <c r="AE1067" t="s">
        <v>436</v>
      </c>
      <c r="AF1067" t="s">
        <v>4882</v>
      </c>
      <c r="AG1067" t="s">
        <v>338</v>
      </c>
      <c r="AH1067" t="s">
        <v>530</v>
      </c>
      <c r="AJ1067" t="s">
        <v>4883</v>
      </c>
      <c r="AL1067" t="s">
        <v>339</v>
      </c>
      <c r="AM1067">
        <v>1</v>
      </c>
      <c r="AN1067">
        <v>1</v>
      </c>
      <c r="AO1067">
        <v>4885</v>
      </c>
      <c r="AQ1067">
        <v>124202</v>
      </c>
      <c r="AR1067">
        <v>51090001</v>
      </c>
      <c r="AS1067" t="s">
        <v>1986</v>
      </c>
      <c r="AT1067" t="s">
        <v>60</v>
      </c>
      <c r="AW1067" t="s">
        <v>340</v>
      </c>
      <c r="AX1067" t="s">
        <v>340</v>
      </c>
      <c r="AY1067" t="s">
        <v>357</v>
      </c>
      <c r="AZ1067" t="s">
        <v>361</v>
      </c>
      <c r="BY1067" t="s">
        <v>342</v>
      </c>
      <c r="EQ1067">
        <v>250831</v>
      </c>
      <c r="ER1067" t="s">
        <v>3393</v>
      </c>
      <c r="EV1067">
        <v>17285884</v>
      </c>
      <c r="EW1067">
        <v>928</v>
      </c>
      <c r="EX1067">
        <v>220438</v>
      </c>
      <c r="EY1067" t="s">
        <v>4884</v>
      </c>
      <c r="EZ1067">
        <v>1</v>
      </c>
      <c r="FC1067">
        <v>51090001</v>
      </c>
      <c r="FD1067" t="s">
        <v>60</v>
      </c>
    </row>
    <row r="1068" spans="1:160" x14ac:dyDescent="0.3">
      <c r="A1068" t="str">
        <f>VLOOKUP(B1068,Table2[],3,FALSE)</f>
        <v>Digital</v>
      </c>
      <c r="B1068" t="str">
        <f>IF(OR(ISNUMBER(FIND("QVC",Z1068)),ISNUMBER(FIND("QVC",AL1068))),"QVC",IF(OR(ISNUMBER(FIND("NCO",H1068)),ISNUMBER(FIND("NCO",Y1068))), "NCO", IF(AL1068="consumer","PMD.com",VLOOKUP(LEFT(H1068,2),Tables!$E$1:$F$11,2,FALSE))))</f>
        <v>PMD.com</v>
      </c>
      <c r="C1068">
        <f t="shared" si="49"/>
        <v>51090030</v>
      </c>
      <c r="D1068">
        <f t="shared" si="50"/>
        <v>1</v>
      </c>
      <c r="E1068" t="str">
        <f t="shared" ca="1" si="48"/>
        <v>shifted orders shipped</v>
      </c>
      <c r="F1068" t="s">
        <v>3539</v>
      </c>
      <c r="G1068" t="s">
        <v>335</v>
      </c>
      <c r="H1068" t="s">
        <v>3392</v>
      </c>
      <c r="I1068" s="6">
        <v>44011.539525462962</v>
      </c>
      <c r="J1068" t="s">
        <v>16</v>
      </c>
      <c r="K1068" s="6">
        <v>44013.292731481481</v>
      </c>
      <c r="M1068" t="s">
        <v>4880</v>
      </c>
      <c r="N1068" t="s">
        <v>4881</v>
      </c>
      <c r="Q1068" t="s">
        <v>1411</v>
      </c>
      <c r="R1068" t="s">
        <v>436</v>
      </c>
      <c r="S1068" t="s">
        <v>4882</v>
      </c>
      <c r="T1068" t="s">
        <v>338</v>
      </c>
      <c r="U1068" t="s">
        <v>530</v>
      </c>
      <c r="W1068" t="s">
        <v>4883</v>
      </c>
      <c r="Z1068" t="s">
        <v>4880</v>
      </c>
      <c r="AA1068" t="s">
        <v>4881</v>
      </c>
      <c r="AD1068" t="s">
        <v>1411</v>
      </c>
      <c r="AE1068" t="s">
        <v>436</v>
      </c>
      <c r="AF1068" t="s">
        <v>4882</v>
      </c>
      <c r="AG1068" t="s">
        <v>338</v>
      </c>
      <c r="AH1068" t="s">
        <v>530</v>
      </c>
      <c r="AJ1068" t="s">
        <v>4883</v>
      </c>
      <c r="AL1068" t="s">
        <v>339</v>
      </c>
      <c r="AM1068">
        <v>1</v>
      </c>
      <c r="AN1068">
        <v>1</v>
      </c>
      <c r="AO1068">
        <v>6688</v>
      </c>
      <c r="AQ1068">
        <v>125960</v>
      </c>
      <c r="AR1068">
        <v>51090030</v>
      </c>
      <c r="AS1068" t="s">
        <v>3043</v>
      </c>
      <c r="AT1068" t="s">
        <v>628</v>
      </c>
      <c r="AW1068" t="s">
        <v>343</v>
      </c>
      <c r="BY1068" t="s">
        <v>342</v>
      </c>
      <c r="BZ1068" t="b">
        <v>0</v>
      </c>
      <c r="EQ1068">
        <v>243047</v>
      </c>
      <c r="ER1068" t="s">
        <v>3393</v>
      </c>
      <c r="EV1068">
        <v>17285884</v>
      </c>
      <c r="EW1068">
        <v>928</v>
      </c>
      <c r="EX1068">
        <v>220438</v>
      </c>
      <c r="EY1068" t="s">
        <v>4884</v>
      </c>
      <c r="EZ1068">
        <v>1</v>
      </c>
      <c r="FC1068">
        <v>95384</v>
      </c>
      <c r="FD1068" t="s">
        <v>3530</v>
      </c>
    </row>
    <row r="1069" spans="1:160" x14ac:dyDescent="0.3">
      <c r="A1069" t="str">
        <f>VLOOKUP(B1069,Table2[],3,FALSE)</f>
        <v>Digital</v>
      </c>
      <c r="B1069" t="str">
        <f>IF(OR(ISNUMBER(FIND("QVC",Z1069)),ISNUMBER(FIND("QVC",AL1069))),"QVC",IF(OR(ISNUMBER(FIND("NCO",H1069)),ISNUMBER(FIND("NCO",Y1069))), "NCO", IF(AL1069="consumer","PMD.com",VLOOKUP(LEFT(H1069,2),Tables!$E$1:$F$11,2,FALSE))))</f>
        <v>PMD.com</v>
      </c>
      <c r="C1069">
        <f t="shared" si="49"/>
        <v>52480001</v>
      </c>
      <c r="D1069">
        <f t="shared" si="50"/>
        <v>1</v>
      </c>
      <c r="E1069" t="str">
        <f t="shared" ca="1" si="48"/>
        <v>shifted orders shipped</v>
      </c>
      <c r="F1069" t="s">
        <v>3539</v>
      </c>
      <c r="G1069" t="s">
        <v>335</v>
      </c>
      <c r="H1069" t="s">
        <v>3392</v>
      </c>
      <c r="I1069" s="6">
        <v>44011.539525462962</v>
      </c>
      <c r="J1069" t="s">
        <v>16</v>
      </c>
      <c r="K1069" s="6">
        <v>44013.292731481481</v>
      </c>
      <c r="M1069" t="s">
        <v>4880</v>
      </c>
      <c r="N1069" t="s">
        <v>4881</v>
      </c>
      <c r="Q1069" t="s">
        <v>1411</v>
      </c>
      <c r="R1069" t="s">
        <v>436</v>
      </c>
      <c r="S1069" t="s">
        <v>4882</v>
      </c>
      <c r="T1069" t="s">
        <v>338</v>
      </c>
      <c r="U1069" t="s">
        <v>530</v>
      </c>
      <c r="W1069" t="s">
        <v>4883</v>
      </c>
      <c r="Z1069" t="s">
        <v>4880</v>
      </c>
      <c r="AA1069" t="s">
        <v>4881</v>
      </c>
      <c r="AD1069" t="s">
        <v>1411</v>
      </c>
      <c r="AE1069" t="s">
        <v>436</v>
      </c>
      <c r="AF1069" t="s">
        <v>4882</v>
      </c>
      <c r="AG1069" t="s">
        <v>338</v>
      </c>
      <c r="AH1069" t="s">
        <v>530</v>
      </c>
      <c r="AJ1069" t="s">
        <v>4883</v>
      </c>
      <c r="AL1069" t="s">
        <v>339</v>
      </c>
      <c r="AM1069">
        <v>1</v>
      </c>
      <c r="AN1069">
        <v>1</v>
      </c>
      <c r="AO1069">
        <v>15799</v>
      </c>
      <c r="AQ1069">
        <v>127159</v>
      </c>
      <c r="AR1069">
        <v>52480001</v>
      </c>
      <c r="AS1069" t="s">
        <v>125</v>
      </c>
      <c r="AT1069" t="s">
        <v>126</v>
      </c>
      <c r="AW1069" t="s">
        <v>343</v>
      </c>
      <c r="BY1069" t="s">
        <v>342</v>
      </c>
      <c r="EQ1069">
        <v>250262</v>
      </c>
      <c r="ER1069" t="s">
        <v>3393</v>
      </c>
      <c r="EV1069">
        <v>17285884</v>
      </c>
      <c r="EW1069">
        <v>928</v>
      </c>
      <c r="EX1069">
        <v>220438</v>
      </c>
      <c r="EY1069" t="s">
        <v>4884</v>
      </c>
      <c r="EZ1069">
        <v>1</v>
      </c>
      <c r="FC1069">
        <v>52480001</v>
      </c>
      <c r="FD1069" t="s">
        <v>126</v>
      </c>
    </row>
    <row r="1070" spans="1:160" x14ac:dyDescent="0.3">
      <c r="A1070" t="str">
        <f>VLOOKUP(B1070,Table2[],3,FALSE)</f>
        <v>Digital</v>
      </c>
      <c r="B1070" t="str">
        <f>IF(OR(ISNUMBER(FIND("QVC",Z1070)),ISNUMBER(FIND("QVC",AL1070))),"QVC",IF(OR(ISNUMBER(FIND("NCO",H1070)),ISNUMBER(FIND("NCO",Y1070))), "NCO", IF(AL1070="consumer","PMD.com",VLOOKUP(LEFT(H1070,2),Tables!$E$1:$F$11,2,FALSE))))</f>
        <v>PMD.com</v>
      </c>
      <c r="C1070">
        <f t="shared" si="49"/>
        <v>52430001</v>
      </c>
      <c r="D1070">
        <f t="shared" si="50"/>
        <v>1</v>
      </c>
      <c r="E1070" t="str">
        <f t="shared" ca="1" si="48"/>
        <v>shifted orders shipped</v>
      </c>
      <c r="F1070" t="s">
        <v>3539</v>
      </c>
      <c r="G1070" t="s">
        <v>335</v>
      </c>
      <c r="H1070" t="s">
        <v>2622</v>
      </c>
      <c r="I1070" s="6">
        <v>44008.628831018519</v>
      </c>
      <c r="J1070" t="s">
        <v>16</v>
      </c>
      <c r="K1070" s="6">
        <v>44013.292893518519</v>
      </c>
      <c r="M1070" t="s">
        <v>2969</v>
      </c>
      <c r="N1070" t="s">
        <v>2970</v>
      </c>
      <c r="Q1070" t="s">
        <v>2971</v>
      </c>
      <c r="R1070" t="s">
        <v>465</v>
      </c>
      <c r="S1070">
        <v>46184</v>
      </c>
      <c r="T1070" t="s">
        <v>338</v>
      </c>
      <c r="U1070" t="s">
        <v>530</v>
      </c>
      <c r="W1070" t="s">
        <v>2972</v>
      </c>
      <c r="Z1070" t="s">
        <v>2969</v>
      </c>
      <c r="AA1070" t="s">
        <v>2970</v>
      </c>
      <c r="AD1070" t="s">
        <v>2971</v>
      </c>
      <c r="AE1070" t="s">
        <v>465</v>
      </c>
      <c r="AF1070">
        <v>46184</v>
      </c>
      <c r="AG1070" t="s">
        <v>338</v>
      </c>
      <c r="AH1070" t="s">
        <v>530</v>
      </c>
      <c r="AJ1070" t="s">
        <v>2972</v>
      </c>
      <c r="AL1070" t="s">
        <v>339</v>
      </c>
      <c r="AM1070">
        <v>1</v>
      </c>
      <c r="AN1070">
        <v>1</v>
      </c>
      <c r="AO1070">
        <v>12063</v>
      </c>
      <c r="AQ1070">
        <v>127155</v>
      </c>
      <c r="AR1070">
        <v>52430001</v>
      </c>
      <c r="AS1070" t="s">
        <v>927</v>
      </c>
      <c r="AT1070" t="s">
        <v>75</v>
      </c>
      <c r="AW1070" t="s">
        <v>340</v>
      </c>
      <c r="AX1070" t="s">
        <v>340</v>
      </c>
      <c r="AY1070" t="s">
        <v>357</v>
      </c>
      <c r="AZ1070" t="s">
        <v>363</v>
      </c>
      <c r="BY1070" t="s">
        <v>342</v>
      </c>
      <c r="EQ1070">
        <v>249990</v>
      </c>
      <c r="ER1070" t="s">
        <v>2623</v>
      </c>
      <c r="EV1070">
        <v>17284606</v>
      </c>
      <c r="EW1070">
        <v>928</v>
      </c>
      <c r="EX1070">
        <v>219085</v>
      </c>
      <c r="EY1070" t="s">
        <v>4885</v>
      </c>
      <c r="EZ1070">
        <v>1</v>
      </c>
      <c r="FC1070">
        <v>52430001</v>
      </c>
      <c r="FD1070" t="s">
        <v>75</v>
      </c>
    </row>
    <row r="1071" spans="1:160" x14ac:dyDescent="0.3">
      <c r="A1071" t="str">
        <f>VLOOKUP(B1071,Table2[],3,FALSE)</f>
        <v>Digital</v>
      </c>
      <c r="B1071" t="str">
        <f>IF(OR(ISNUMBER(FIND("QVC",Z1071)),ISNUMBER(FIND("QVC",AL1071))),"QVC",IF(OR(ISNUMBER(FIND("NCO",H1071)),ISNUMBER(FIND("NCO",Y1071))), "NCO", IF(AL1071="consumer","PMD.com",VLOOKUP(LEFT(H1071,2),Tables!$E$1:$F$11,2,FALSE))))</f>
        <v>PMD.com</v>
      </c>
      <c r="C1071">
        <f t="shared" si="49"/>
        <v>52460001</v>
      </c>
      <c r="D1071">
        <f t="shared" si="50"/>
        <v>1</v>
      </c>
      <c r="E1071" t="str">
        <f t="shared" ca="1" si="48"/>
        <v>shifted orders shipped</v>
      </c>
      <c r="F1071" t="s">
        <v>3539</v>
      </c>
      <c r="G1071" t="s">
        <v>335</v>
      </c>
      <c r="H1071" t="s">
        <v>2622</v>
      </c>
      <c r="I1071" s="6">
        <v>44008.628831018519</v>
      </c>
      <c r="J1071" t="s">
        <v>16</v>
      </c>
      <c r="K1071" s="6">
        <v>44013.292893518519</v>
      </c>
      <c r="M1071" t="s">
        <v>2969</v>
      </c>
      <c r="N1071" t="s">
        <v>2970</v>
      </c>
      <c r="Q1071" t="s">
        <v>2971</v>
      </c>
      <c r="R1071" t="s">
        <v>465</v>
      </c>
      <c r="S1071">
        <v>46184</v>
      </c>
      <c r="T1071" t="s">
        <v>338</v>
      </c>
      <c r="U1071" t="s">
        <v>530</v>
      </c>
      <c r="W1071" t="s">
        <v>2972</v>
      </c>
      <c r="Z1071" t="s">
        <v>2969</v>
      </c>
      <c r="AA1071" t="s">
        <v>2970</v>
      </c>
      <c r="AD1071" t="s">
        <v>2971</v>
      </c>
      <c r="AE1071" t="s">
        <v>465</v>
      </c>
      <c r="AF1071">
        <v>46184</v>
      </c>
      <c r="AG1071" t="s">
        <v>338</v>
      </c>
      <c r="AH1071" t="s">
        <v>530</v>
      </c>
      <c r="AJ1071" t="s">
        <v>2972</v>
      </c>
      <c r="AL1071" t="s">
        <v>339</v>
      </c>
      <c r="AM1071">
        <v>1</v>
      </c>
      <c r="AN1071">
        <v>1</v>
      </c>
      <c r="AO1071">
        <v>14007</v>
      </c>
      <c r="AQ1071">
        <v>127157</v>
      </c>
      <c r="AR1071">
        <v>52460001</v>
      </c>
      <c r="AS1071" t="s">
        <v>972</v>
      </c>
      <c r="AT1071" t="s">
        <v>76</v>
      </c>
      <c r="AW1071" t="s">
        <v>340</v>
      </c>
      <c r="AX1071" t="s">
        <v>340</v>
      </c>
      <c r="AY1071" t="s">
        <v>341</v>
      </c>
      <c r="AZ1071">
        <v>0</v>
      </c>
      <c r="BY1071" t="s">
        <v>342</v>
      </c>
      <c r="EQ1071">
        <v>252044</v>
      </c>
      <c r="ER1071" t="s">
        <v>2623</v>
      </c>
      <c r="EV1071">
        <v>17284606</v>
      </c>
      <c r="EW1071">
        <v>928</v>
      </c>
      <c r="EX1071">
        <v>219085</v>
      </c>
      <c r="EY1071" t="s">
        <v>4885</v>
      </c>
      <c r="EZ1071">
        <v>1</v>
      </c>
      <c r="FC1071">
        <v>52460001</v>
      </c>
      <c r="FD1071" t="s">
        <v>76</v>
      </c>
    </row>
    <row r="1072" spans="1:160" x14ac:dyDescent="0.3">
      <c r="A1072" t="str">
        <f>VLOOKUP(B1072,Table2[],3,FALSE)</f>
        <v>Digital</v>
      </c>
      <c r="B1072" t="str">
        <f>IF(OR(ISNUMBER(FIND("QVC",Z1072)),ISNUMBER(FIND("QVC",AL1072))),"QVC",IF(OR(ISNUMBER(FIND("NCO",H1072)),ISNUMBER(FIND("NCO",Y1072))), "NCO", IF(AL1072="consumer","PMD.com",VLOOKUP(LEFT(H1072,2),Tables!$E$1:$F$11,2,FALSE))))</f>
        <v>PMD.com</v>
      </c>
      <c r="C1072">
        <f t="shared" si="49"/>
        <v>53160001</v>
      </c>
      <c r="D1072">
        <f t="shared" si="50"/>
        <v>1</v>
      </c>
      <c r="E1072" t="str">
        <f t="shared" ca="1" si="48"/>
        <v>shifted orders shipped</v>
      </c>
      <c r="F1072" t="s">
        <v>3539</v>
      </c>
      <c r="G1072" t="s">
        <v>335</v>
      </c>
      <c r="H1072" t="s">
        <v>2618</v>
      </c>
      <c r="I1072" s="6">
        <v>44008.616342592592</v>
      </c>
      <c r="J1072" t="s">
        <v>16</v>
      </c>
      <c r="K1072" s="6">
        <v>44013.293067129627</v>
      </c>
      <c r="M1072" t="s">
        <v>4886</v>
      </c>
      <c r="N1072" t="s">
        <v>4887</v>
      </c>
      <c r="Q1072" t="s">
        <v>496</v>
      </c>
      <c r="R1072" t="s">
        <v>365</v>
      </c>
      <c r="S1072">
        <v>95661</v>
      </c>
      <c r="T1072" t="s">
        <v>338</v>
      </c>
      <c r="U1072" t="s">
        <v>530</v>
      </c>
      <c r="W1072" t="s">
        <v>4888</v>
      </c>
      <c r="Z1072" t="s">
        <v>4886</v>
      </c>
      <c r="AA1072" t="s">
        <v>4887</v>
      </c>
      <c r="AD1072" t="s">
        <v>496</v>
      </c>
      <c r="AE1072" t="s">
        <v>365</v>
      </c>
      <c r="AF1072">
        <v>95661</v>
      </c>
      <c r="AG1072" t="s">
        <v>338</v>
      </c>
      <c r="AH1072" t="s">
        <v>530</v>
      </c>
      <c r="AJ1072" t="s">
        <v>4888</v>
      </c>
      <c r="AL1072" t="s">
        <v>339</v>
      </c>
      <c r="AM1072">
        <v>1</v>
      </c>
      <c r="AN1072">
        <v>1</v>
      </c>
      <c r="AO1072">
        <v>4322</v>
      </c>
      <c r="AQ1072">
        <v>124007</v>
      </c>
      <c r="AR1072">
        <v>53160001</v>
      </c>
      <c r="AS1072" t="s">
        <v>1895</v>
      </c>
      <c r="AT1072" t="s">
        <v>119</v>
      </c>
      <c r="AW1072" t="s">
        <v>340</v>
      </c>
      <c r="AX1072" t="s">
        <v>340</v>
      </c>
      <c r="AY1072" t="s">
        <v>341</v>
      </c>
      <c r="AZ1072">
        <v>0</v>
      </c>
      <c r="BY1072" t="s">
        <v>342</v>
      </c>
      <c r="EQ1072">
        <v>252959</v>
      </c>
      <c r="ER1072" t="s">
        <v>2619</v>
      </c>
      <c r="EV1072">
        <v>17284604</v>
      </c>
      <c r="EW1072">
        <v>928</v>
      </c>
      <c r="EX1072">
        <v>219083</v>
      </c>
      <c r="EY1072" t="s">
        <v>4889</v>
      </c>
      <c r="EZ1072">
        <v>1</v>
      </c>
      <c r="FC1072">
        <v>53160001</v>
      </c>
      <c r="FD1072" t="s">
        <v>119</v>
      </c>
    </row>
    <row r="1073" spans="1:160" x14ac:dyDescent="0.3">
      <c r="A1073" t="str">
        <f>VLOOKUP(B1073,Table2[],3,FALSE)</f>
        <v>Digital</v>
      </c>
      <c r="B1073" t="str">
        <f>IF(OR(ISNUMBER(FIND("QVC",Z1073)),ISNUMBER(FIND("QVC",AL1073))),"QVC",IF(OR(ISNUMBER(FIND("NCO",H1073)),ISNUMBER(FIND("NCO",Y1073))), "NCO", IF(AL1073="consumer","PMD.com",VLOOKUP(LEFT(H1073,2),Tables!$E$1:$F$11,2,FALSE))))</f>
        <v>PMD.com</v>
      </c>
      <c r="C1073">
        <f t="shared" si="49"/>
        <v>5342</v>
      </c>
      <c r="D1073">
        <f t="shared" si="50"/>
        <v>1</v>
      </c>
      <c r="E1073" t="str">
        <f t="shared" ca="1" si="48"/>
        <v>shifted orders shipped</v>
      </c>
      <c r="F1073" t="s">
        <v>3539</v>
      </c>
      <c r="G1073" t="s">
        <v>335</v>
      </c>
      <c r="H1073" t="s">
        <v>2618</v>
      </c>
      <c r="I1073" s="6">
        <v>44008.616342592592</v>
      </c>
      <c r="J1073" t="s">
        <v>16</v>
      </c>
      <c r="K1073" s="6">
        <v>44013.293067129627</v>
      </c>
      <c r="M1073" t="s">
        <v>4886</v>
      </c>
      <c r="N1073" t="s">
        <v>4887</v>
      </c>
      <c r="Q1073" t="s">
        <v>496</v>
      </c>
      <c r="R1073" t="s">
        <v>365</v>
      </c>
      <c r="S1073">
        <v>95661</v>
      </c>
      <c r="T1073" t="s">
        <v>338</v>
      </c>
      <c r="U1073" t="s">
        <v>530</v>
      </c>
      <c r="W1073" t="s">
        <v>4888</v>
      </c>
      <c r="Z1073" t="s">
        <v>4886</v>
      </c>
      <c r="AA1073" t="s">
        <v>4887</v>
      </c>
      <c r="AD1073" t="s">
        <v>496</v>
      </c>
      <c r="AE1073" t="s">
        <v>365</v>
      </c>
      <c r="AF1073">
        <v>95661</v>
      </c>
      <c r="AG1073" t="s">
        <v>338</v>
      </c>
      <c r="AH1073" t="s">
        <v>530</v>
      </c>
      <c r="AJ1073" t="s">
        <v>4888</v>
      </c>
      <c r="AL1073" t="s">
        <v>339</v>
      </c>
      <c r="AM1073">
        <v>1</v>
      </c>
      <c r="AN1073">
        <v>1</v>
      </c>
      <c r="AO1073">
        <v>13280</v>
      </c>
      <c r="AQ1073">
        <v>123849</v>
      </c>
      <c r="AR1073">
        <v>5342</v>
      </c>
      <c r="AS1073" t="s">
        <v>1746</v>
      </c>
      <c r="AT1073" t="s">
        <v>149</v>
      </c>
      <c r="AW1073" t="s">
        <v>340</v>
      </c>
      <c r="AX1073" t="s">
        <v>340</v>
      </c>
      <c r="AY1073" t="s">
        <v>345</v>
      </c>
      <c r="AZ1073" t="s">
        <v>346</v>
      </c>
      <c r="BY1073" t="s">
        <v>342</v>
      </c>
      <c r="EQ1073">
        <v>243408</v>
      </c>
      <c r="ER1073" t="s">
        <v>2619</v>
      </c>
      <c r="EV1073">
        <v>17284604</v>
      </c>
      <c r="EW1073">
        <v>928</v>
      </c>
      <c r="EX1073">
        <v>219083</v>
      </c>
      <c r="EY1073" t="s">
        <v>4889</v>
      </c>
      <c r="EZ1073">
        <v>1</v>
      </c>
      <c r="FC1073">
        <v>5342</v>
      </c>
      <c r="FD1073" t="s">
        <v>149</v>
      </c>
    </row>
    <row r="1074" spans="1:160" x14ac:dyDescent="0.3">
      <c r="A1074" t="str">
        <f>VLOOKUP(B1074,Table2[],3,FALSE)</f>
        <v>Digital</v>
      </c>
      <c r="B1074" t="str">
        <f>IF(OR(ISNUMBER(FIND("QVC",Z1074)),ISNUMBER(FIND("QVC",AL1074))),"QVC",IF(OR(ISNUMBER(FIND("NCO",H1074)),ISNUMBER(FIND("NCO",Y1074))), "NCO", IF(AL1074="consumer","PMD.com",VLOOKUP(LEFT(H1074,2),Tables!$E$1:$F$11,2,FALSE))))</f>
        <v>PMD.com</v>
      </c>
      <c r="C1074">
        <f t="shared" si="49"/>
        <v>52480001</v>
      </c>
      <c r="D1074">
        <f t="shared" si="50"/>
        <v>1</v>
      </c>
      <c r="E1074" t="str">
        <f t="shared" ca="1" si="48"/>
        <v>shifted orders shipped</v>
      </c>
      <c r="F1074" t="s">
        <v>3539</v>
      </c>
      <c r="G1074" t="s">
        <v>335</v>
      </c>
      <c r="H1074" t="s">
        <v>2618</v>
      </c>
      <c r="I1074" s="6">
        <v>44008.616342592592</v>
      </c>
      <c r="J1074" t="s">
        <v>16</v>
      </c>
      <c r="K1074" s="6">
        <v>44013.293067129627</v>
      </c>
      <c r="M1074" t="s">
        <v>4886</v>
      </c>
      <c r="N1074" t="s">
        <v>4887</v>
      </c>
      <c r="Q1074" t="s">
        <v>496</v>
      </c>
      <c r="R1074" t="s">
        <v>365</v>
      </c>
      <c r="S1074">
        <v>95661</v>
      </c>
      <c r="T1074" t="s">
        <v>338</v>
      </c>
      <c r="U1074" t="s">
        <v>530</v>
      </c>
      <c r="W1074" t="s">
        <v>4888</v>
      </c>
      <c r="Z1074" t="s">
        <v>4886</v>
      </c>
      <c r="AA1074" t="s">
        <v>4887</v>
      </c>
      <c r="AD1074" t="s">
        <v>496</v>
      </c>
      <c r="AE1074" t="s">
        <v>365</v>
      </c>
      <c r="AF1074">
        <v>95661</v>
      </c>
      <c r="AG1074" t="s">
        <v>338</v>
      </c>
      <c r="AH1074" t="s">
        <v>530</v>
      </c>
      <c r="AJ1074" t="s">
        <v>4888</v>
      </c>
      <c r="AL1074" t="s">
        <v>339</v>
      </c>
      <c r="AM1074">
        <v>1</v>
      </c>
      <c r="AN1074">
        <v>1</v>
      </c>
      <c r="AO1074">
        <v>15799</v>
      </c>
      <c r="AQ1074">
        <v>127159</v>
      </c>
      <c r="AR1074">
        <v>52480001</v>
      </c>
      <c r="AS1074" t="s">
        <v>125</v>
      </c>
      <c r="AT1074" t="s">
        <v>126</v>
      </c>
      <c r="AW1074" t="s">
        <v>343</v>
      </c>
      <c r="BY1074" t="s">
        <v>342</v>
      </c>
      <c r="EQ1074">
        <v>250262</v>
      </c>
      <c r="ER1074" t="s">
        <v>2619</v>
      </c>
      <c r="EV1074">
        <v>17284604</v>
      </c>
      <c r="EW1074">
        <v>928</v>
      </c>
      <c r="EX1074">
        <v>219083</v>
      </c>
      <c r="EY1074" t="s">
        <v>4889</v>
      </c>
      <c r="EZ1074">
        <v>1</v>
      </c>
      <c r="FC1074">
        <v>52480001</v>
      </c>
      <c r="FD1074" t="s">
        <v>126</v>
      </c>
    </row>
    <row r="1075" spans="1:160" x14ac:dyDescent="0.3">
      <c r="A1075" t="str">
        <f>VLOOKUP(B1075,Table2[],3,FALSE)</f>
        <v>Digital</v>
      </c>
      <c r="B1075" t="str">
        <f>IF(OR(ISNUMBER(FIND("QVC",Z1075)),ISNUMBER(FIND("QVC",AL1075))),"QVC",IF(OR(ISNUMBER(FIND("NCO",H1075)),ISNUMBER(FIND("NCO",Y1075))), "NCO", IF(AL1075="consumer","PMD.com",VLOOKUP(LEFT(H1075,2),Tables!$E$1:$F$11,2,FALSE))))</f>
        <v>PMD.com</v>
      </c>
      <c r="C1075">
        <f t="shared" si="49"/>
        <v>5341</v>
      </c>
      <c r="D1075">
        <f t="shared" si="50"/>
        <v>1</v>
      </c>
      <c r="E1075" t="str">
        <f t="shared" ca="1" si="48"/>
        <v>shifted orders shipped</v>
      </c>
      <c r="F1075" t="s">
        <v>3539</v>
      </c>
      <c r="G1075" t="s">
        <v>335</v>
      </c>
      <c r="H1075" t="s">
        <v>2582</v>
      </c>
      <c r="I1075" s="6">
        <v>44008.606932870367</v>
      </c>
      <c r="J1075" t="s">
        <v>16</v>
      </c>
      <c r="K1075" s="6">
        <v>44013.293206018519</v>
      </c>
      <c r="M1075" t="s">
        <v>4890</v>
      </c>
      <c r="N1075" t="s">
        <v>4891</v>
      </c>
      <c r="Q1075" t="s">
        <v>627</v>
      </c>
      <c r="R1075" t="s">
        <v>365</v>
      </c>
      <c r="S1075">
        <v>93245</v>
      </c>
      <c r="T1075" t="s">
        <v>338</v>
      </c>
      <c r="U1075" t="s">
        <v>530</v>
      </c>
      <c r="W1075" t="s">
        <v>4892</v>
      </c>
      <c r="Z1075" t="s">
        <v>4890</v>
      </c>
      <c r="AA1075" t="s">
        <v>4891</v>
      </c>
      <c r="AD1075" t="s">
        <v>627</v>
      </c>
      <c r="AE1075" t="s">
        <v>365</v>
      </c>
      <c r="AF1075">
        <v>93245</v>
      </c>
      <c r="AG1075" t="s">
        <v>338</v>
      </c>
      <c r="AH1075" t="s">
        <v>530</v>
      </c>
      <c r="AJ1075" t="s">
        <v>4892</v>
      </c>
      <c r="AL1075" t="s">
        <v>339</v>
      </c>
      <c r="AM1075">
        <v>1</v>
      </c>
      <c r="AN1075">
        <v>1</v>
      </c>
      <c r="AO1075">
        <v>15156</v>
      </c>
      <c r="AQ1075">
        <v>124187</v>
      </c>
      <c r="AR1075">
        <v>5341</v>
      </c>
      <c r="AS1075" t="s">
        <v>831</v>
      </c>
      <c r="AT1075" t="s">
        <v>82</v>
      </c>
      <c r="AW1075" t="s">
        <v>340</v>
      </c>
      <c r="AX1075" t="s">
        <v>340</v>
      </c>
      <c r="AY1075" t="s">
        <v>345</v>
      </c>
      <c r="AZ1075" t="s">
        <v>346</v>
      </c>
      <c r="BY1075" t="s">
        <v>342</v>
      </c>
      <c r="EQ1075">
        <v>244247</v>
      </c>
      <c r="ER1075" t="s">
        <v>2583</v>
      </c>
      <c r="EV1075">
        <v>17284586</v>
      </c>
      <c r="EW1075">
        <v>928</v>
      </c>
      <c r="EX1075">
        <v>219065</v>
      </c>
      <c r="EY1075">
        <v>9.2748999964335493E+25</v>
      </c>
      <c r="EZ1075">
        <v>1</v>
      </c>
      <c r="FC1075">
        <v>5341</v>
      </c>
      <c r="FD1075" t="s">
        <v>82</v>
      </c>
    </row>
    <row r="1076" spans="1:160" x14ac:dyDescent="0.3">
      <c r="A1076" t="str">
        <f>VLOOKUP(B1076,Table2[],3,FALSE)</f>
        <v>Digital</v>
      </c>
      <c r="B1076" t="str">
        <f>IF(OR(ISNUMBER(FIND("QVC",Z1076)),ISNUMBER(FIND("QVC",AL1076))),"QVC",IF(OR(ISNUMBER(FIND("NCO",H1076)),ISNUMBER(FIND("NCO",Y1076))), "NCO", IF(AL1076="consumer","PMD.com",VLOOKUP(LEFT(H1076,2),Tables!$E$1:$F$11,2,FALSE))))</f>
        <v>PMD.com</v>
      </c>
      <c r="C1076">
        <f t="shared" si="49"/>
        <v>5341</v>
      </c>
      <c r="D1076">
        <f t="shared" si="50"/>
        <v>1</v>
      </c>
      <c r="E1076" t="str">
        <f t="shared" ca="1" si="48"/>
        <v>shifted orders shipped</v>
      </c>
      <c r="F1076" t="s">
        <v>3539</v>
      </c>
      <c r="G1076" t="s">
        <v>335</v>
      </c>
      <c r="H1076" t="s">
        <v>2616</v>
      </c>
      <c r="I1076" s="6">
        <v>44008.616377314815</v>
      </c>
      <c r="J1076" t="s">
        <v>16</v>
      </c>
      <c r="K1076" s="6">
        <v>44013.293287037035</v>
      </c>
      <c r="M1076" t="s">
        <v>4893</v>
      </c>
      <c r="N1076" t="s">
        <v>967</v>
      </c>
      <c r="O1076" t="s">
        <v>4894</v>
      </c>
      <c r="Q1076" t="s">
        <v>369</v>
      </c>
      <c r="R1076" t="s">
        <v>370</v>
      </c>
      <c r="S1076">
        <v>19809</v>
      </c>
      <c r="T1076" t="s">
        <v>338</v>
      </c>
      <c r="U1076" t="s">
        <v>530</v>
      </c>
      <c r="W1076" t="s">
        <v>4895</v>
      </c>
      <c r="Z1076" t="s">
        <v>4893</v>
      </c>
      <c r="AA1076" t="s">
        <v>967</v>
      </c>
      <c r="AB1076" t="s">
        <v>4894</v>
      </c>
      <c r="AD1076" t="s">
        <v>369</v>
      </c>
      <c r="AE1076" t="s">
        <v>370</v>
      </c>
      <c r="AF1076">
        <v>19809</v>
      </c>
      <c r="AG1076" t="s">
        <v>338</v>
      </c>
      <c r="AH1076" t="s">
        <v>530</v>
      </c>
      <c r="AJ1076" t="s">
        <v>4895</v>
      </c>
      <c r="AL1076" t="s">
        <v>339</v>
      </c>
      <c r="AM1076">
        <v>1</v>
      </c>
      <c r="AN1076">
        <v>1</v>
      </c>
      <c r="AO1076">
        <v>15156</v>
      </c>
      <c r="AQ1076">
        <v>124187</v>
      </c>
      <c r="AR1076">
        <v>5341</v>
      </c>
      <c r="AS1076" t="s">
        <v>831</v>
      </c>
      <c r="AT1076" t="s">
        <v>82</v>
      </c>
      <c r="AW1076" t="s">
        <v>340</v>
      </c>
      <c r="AX1076" t="s">
        <v>340</v>
      </c>
      <c r="AY1076" t="s">
        <v>345</v>
      </c>
      <c r="AZ1076" t="s">
        <v>346</v>
      </c>
      <c r="BY1076" t="s">
        <v>342</v>
      </c>
      <c r="EQ1076">
        <v>244247</v>
      </c>
      <c r="ER1076" t="s">
        <v>2617</v>
      </c>
      <c r="EV1076">
        <v>17284603</v>
      </c>
      <c r="EW1076">
        <v>928</v>
      </c>
      <c r="EX1076">
        <v>219082</v>
      </c>
      <c r="EY1076" t="s">
        <v>4896</v>
      </c>
      <c r="EZ1076">
        <v>1</v>
      </c>
      <c r="FC1076">
        <v>90425</v>
      </c>
      <c r="FD1076" t="s">
        <v>388</v>
      </c>
    </row>
    <row r="1077" spans="1:160" x14ac:dyDescent="0.3">
      <c r="A1077" t="str">
        <f>VLOOKUP(B1077,Table2[],3,FALSE)</f>
        <v>Digital</v>
      </c>
      <c r="B1077" t="str">
        <f>IF(OR(ISNUMBER(FIND("QVC",Z1077)),ISNUMBER(FIND("QVC",AL1077))),"QVC",IF(OR(ISNUMBER(FIND("NCO",H1077)),ISNUMBER(FIND("NCO",Y1077))), "NCO", IF(AL1077="consumer","PMD.com",VLOOKUP(LEFT(H1077,2),Tables!$E$1:$F$11,2,FALSE))))</f>
        <v>PMD.com</v>
      </c>
      <c r="C1077">
        <f t="shared" si="49"/>
        <v>52460001</v>
      </c>
      <c r="D1077">
        <f t="shared" si="50"/>
        <v>1</v>
      </c>
      <c r="E1077" t="str">
        <f t="shared" ca="1" si="48"/>
        <v>shifted orders shipped</v>
      </c>
      <c r="F1077" t="s">
        <v>3539</v>
      </c>
      <c r="G1077" t="s">
        <v>335</v>
      </c>
      <c r="H1077" t="s">
        <v>2616</v>
      </c>
      <c r="I1077" s="6">
        <v>44008.616377314815</v>
      </c>
      <c r="J1077" t="s">
        <v>16</v>
      </c>
      <c r="K1077" s="6">
        <v>44013.293287037035</v>
      </c>
      <c r="M1077" t="s">
        <v>4893</v>
      </c>
      <c r="N1077" t="s">
        <v>967</v>
      </c>
      <c r="O1077" t="s">
        <v>4894</v>
      </c>
      <c r="Q1077" t="s">
        <v>369</v>
      </c>
      <c r="R1077" t="s">
        <v>370</v>
      </c>
      <c r="S1077">
        <v>19809</v>
      </c>
      <c r="T1077" t="s">
        <v>338</v>
      </c>
      <c r="U1077" t="s">
        <v>530</v>
      </c>
      <c r="W1077" t="s">
        <v>4895</v>
      </c>
      <c r="Z1077" t="s">
        <v>4893</v>
      </c>
      <c r="AA1077" t="s">
        <v>967</v>
      </c>
      <c r="AB1077" t="s">
        <v>4894</v>
      </c>
      <c r="AD1077" t="s">
        <v>369</v>
      </c>
      <c r="AE1077" t="s">
        <v>370</v>
      </c>
      <c r="AF1077">
        <v>19809</v>
      </c>
      <c r="AG1077" t="s">
        <v>338</v>
      </c>
      <c r="AH1077" t="s">
        <v>530</v>
      </c>
      <c r="AJ1077" t="s">
        <v>4895</v>
      </c>
      <c r="AL1077" t="s">
        <v>339</v>
      </c>
      <c r="AM1077">
        <v>1</v>
      </c>
      <c r="AN1077">
        <v>1</v>
      </c>
      <c r="AO1077">
        <v>14007</v>
      </c>
      <c r="AQ1077">
        <v>127157</v>
      </c>
      <c r="AR1077">
        <v>52460001</v>
      </c>
      <c r="AS1077" t="s">
        <v>972</v>
      </c>
      <c r="AT1077" t="s">
        <v>76</v>
      </c>
      <c r="AW1077" t="s">
        <v>340</v>
      </c>
      <c r="AX1077" t="s">
        <v>340</v>
      </c>
      <c r="AY1077" t="s">
        <v>341</v>
      </c>
      <c r="AZ1077">
        <v>0</v>
      </c>
      <c r="BY1077" t="s">
        <v>342</v>
      </c>
      <c r="EQ1077">
        <v>252044</v>
      </c>
      <c r="ER1077" t="s">
        <v>2617</v>
      </c>
      <c r="EV1077">
        <v>17284603</v>
      </c>
      <c r="EW1077">
        <v>928</v>
      </c>
      <c r="EX1077">
        <v>219082</v>
      </c>
      <c r="EY1077" t="s">
        <v>4896</v>
      </c>
      <c r="EZ1077">
        <v>1</v>
      </c>
      <c r="FC1077">
        <v>52460001</v>
      </c>
      <c r="FD1077" t="s">
        <v>76</v>
      </c>
    </row>
    <row r="1078" spans="1:160" x14ac:dyDescent="0.3">
      <c r="A1078" t="str">
        <f>VLOOKUP(B1078,Table2[],3,FALSE)</f>
        <v>Digital</v>
      </c>
      <c r="B1078" t="str">
        <f>IF(OR(ISNUMBER(FIND("QVC",Z1078)),ISNUMBER(FIND("QVC",AL1078))),"QVC",IF(OR(ISNUMBER(FIND("NCO",H1078)),ISNUMBER(FIND("NCO",Y1078))), "NCO", IF(AL1078="consumer","PMD.com",VLOOKUP(LEFT(H1078,2),Tables!$E$1:$F$11,2,FALSE))))</f>
        <v>PMD.com</v>
      </c>
      <c r="C1078">
        <f t="shared" si="49"/>
        <v>53440001</v>
      </c>
      <c r="D1078">
        <f t="shared" si="50"/>
        <v>1</v>
      </c>
      <c r="E1078" t="str">
        <f t="shared" ca="1" si="48"/>
        <v>shifted orders shipped</v>
      </c>
      <c r="F1078" t="s">
        <v>3539</v>
      </c>
      <c r="G1078" t="s">
        <v>335</v>
      </c>
      <c r="H1078" t="s">
        <v>2616</v>
      </c>
      <c r="I1078" s="6">
        <v>44008.616377314815</v>
      </c>
      <c r="J1078" t="s">
        <v>16</v>
      </c>
      <c r="K1078" s="6">
        <v>44013.293287037035</v>
      </c>
      <c r="M1078" t="s">
        <v>4893</v>
      </c>
      <c r="N1078" t="s">
        <v>967</v>
      </c>
      <c r="O1078" t="s">
        <v>4894</v>
      </c>
      <c r="Q1078" t="s">
        <v>369</v>
      </c>
      <c r="R1078" t="s">
        <v>370</v>
      </c>
      <c r="S1078">
        <v>19809</v>
      </c>
      <c r="T1078" t="s">
        <v>338</v>
      </c>
      <c r="U1078" t="s">
        <v>530</v>
      </c>
      <c r="W1078" t="s">
        <v>4895</v>
      </c>
      <c r="Z1078" t="s">
        <v>4893</v>
      </c>
      <c r="AA1078" t="s">
        <v>967</v>
      </c>
      <c r="AB1078" t="s">
        <v>4894</v>
      </c>
      <c r="AD1078" t="s">
        <v>369</v>
      </c>
      <c r="AE1078" t="s">
        <v>370</v>
      </c>
      <c r="AF1078">
        <v>19809</v>
      </c>
      <c r="AG1078" t="s">
        <v>338</v>
      </c>
      <c r="AH1078" t="s">
        <v>530</v>
      </c>
      <c r="AJ1078" t="s">
        <v>4895</v>
      </c>
      <c r="AL1078" t="s">
        <v>339</v>
      </c>
      <c r="AM1078">
        <v>1</v>
      </c>
      <c r="AN1078">
        <v>1</v>
      </c>
      <c r="AO1078">
        <v>7642</v>
      </c>
      <c r="AQ1078">
        <v>124700</v>
      </c>
      <c r="AR1078">
        <v>53440001</v>
      </c>
      <c r="AS1078" t="s">
        <v>1240</v>
      </c>
      <c r="AT1078" t="s">
        <v>116</v>
      </c>
      <c r="AW1078" t="s">
        <v>340</v>
      </c>
      <c r="AX1078" t="s">
        <v>340</v>
      </c>
      <c r="AY1078" t="s">
        <v>345</v>
      </c>
      <c r="AZ1078" t="s">
        <v>345</v>
      </c>
      <c r="BY1078" t="s">
        <v>342</v>
      </c>
      <c r="EQ1078">
        <v>252960</v>
      </c>
      <c r="ER1078" t="s">
        <v>2617</v>
      </c>
      <c r="EV1078">
        <v>17284603</v>
      </c>
      <c r="EW1078">
        <v>928</v>
      </c>
      <c r="EX1078">
        <v>219082</v>
      </c>
      <c r="EY1078" t="s">
        <v>4896</v>
      </c>
      <c r="EZ1078">
        <v>1</v>
      </c>
      <c r="FC1078">
        <v>53440001</v>
      </c>
      <c r="FD1078" t="s">
        <v>116</v>
      </c>
    </row>
    <row r="1079" spans="1:160" x14ac:dyDescent="0.3">
      <c r="A1079" t="str">
        <f>VLOOKUP(B1079,Table2[],3,FALSE)</f>
        <v>Digital</v>
      </c>
      <c r="B1079" t="str">
        <f>IF(OR(ISNUMBER(FIND("QVC",Z1079)),ISNUMBER(FIND("QVC",AL1079))),"QVC",IF(OR(ISNUMBER(FIND("NCO",H1079)),ISNUMBER(FIND("NCO",Y1079))), "NCO", IF(AL1079="consumer","PMD.com",VLOOKUP(LEFT(H1079,2),Tables!$E$1:$F$11,2,FALSE))))</f>
        <v>PMD.com</v>
      </c>
      <c r="C1079">
        <f t="shared" si="49"/>
        <v>52430001</v>
      </c>
      <c r="D1079">
        <f t="shared" si="50"/>
        <v>2</v>
      </c>
      <c r="E1079" t="str">
        <f t="shared" ca="1" si="48"/>
        <v>shifted orders shipped</v>
      </c>
      <c r="F1079" t="s">
        <v>3539</v>
      </c>
      <c r="G1079" t="s">
        <v>335</v>
      </c>
      <c r="H1079" t="s">
        <v>2616</v>
      </c>
      <c r="I1079" s="6">
        <v>44008.616377314815</v>
      </c>
      <c r="J1079" t="s">
        <v>16</v>
      </c>
      <c r="K1079" s="6">
        <v>44013.293287037035</v>
      </c>
      <c r="M1079" t="s">
        <v>4893</v>
      </c>
      <c r="N1079" t="s">
        <v>967</v>
      </c>
      <c r="O1079" t="s">
        <v>4894</v>
      </c>
      <c r="Q1079" t="s">
        <v>369</v>
      </c>
      <c r="R1079" t="s">
        <v>370</v>
      </c>
      <c r="S1079">
        <v>19809</v>
      </c>
      <c r="T1079" t="s">
        <v>338</v>
      </c>
      <c r="U1079" t="s">
        <v>530</v>
      </c>
      <c r="W1079" t="s">
        <v>4895</v>
      </c>
      <c r="Z1079" t="s">
        <v>4893</v>
      </c>
      <c r="AA1079" t="s">
        <v>967</v>
      </c>
      <c r="AB1079" t="s">
        <v>4894</v>
      </c>
      <c r="AD1079" t="s">
        <v>369</v>
      </c>
      <c r="AE1079" t="s">
        <v>370</v>
      </c>
      <c r="AF1079">
        <v>19809</v>
      </c>
      <c r="AG1079" t="s">
        <v>338</v>
      </c>
      <c r="AH1079" t="s">
        <v>530</v>
      </c>
      <c r="AJ1079" t="s">
        <v>4895</v>
      </c>
      <c r="AL1079" t="s">
        <v>339</v>
      </c>
      <c r="AM1079">
        <v>2</v>
      </c>
      <c r="AN1079">
        <v>2</v>
      </c>
      <c r="AO1079">
        <v>12063</v>
      </c>
      <c r="AQ1079">
        <v>127155</v>
      </c>
      <c r="AR1079">
        <v>52430001</v>
      </c>
      <c r="AS1079" t="s">
        <v>927</v>
      </c>
      <c r="AT1079" t="s">
        <v>75</v>
      </c>
      <c r="AW1079" t="s">
        <v>340</v>
      </c>
      <c r="AX1079" t="s">
        <v>340</v>
      </c>
      <c r="AY1079" t="s">
        <v>357</v>
      </c>
      <c r="AZ1079" t="s">
        <v>363</v>
      </c>
      <c r="BY1079" t="s">
        <v>342</v>
      </c>
      <c r="EQ1079">
        <v>249990</v>
      </c>
      <c r="ER1079" t="s">
        <v>2617</v>
      </c>
      <c r="EV1079">
        <v>17284603</v>
      </c>
      <c r="EW1079">
        <v>928</v>
      </c>
      <c r="EX1079">
        <v>219082</v>
      </c>
      <c r="EY1079" t="s">
        <v>4896</v>
      </c>
      <c r="EZ1079">
        <v>1</v>
      </c>
      <c r="FC1079">
        <v>52430001</v>
      </c>
      <c r="FD1079" t="s">
        <v>75</v>
      </c>
    </row>
    <row r="1080" spans="1:160" x14ac:dyDescent="0.3">
      <c r="A1080" t="str">
        <f>VLOOKUP(B1080,Table2[],3,FALSE)</f>
        <v>Digital</v>
      </c>
      <c r="B1080" t="str">
        <f>IF(OR(ISNUMBER(FIND("QVC",Z1080)),ISNUMBER(FIND("QVC",AL1080))),"QVC",IF(OR(ISNUMBER(FIND("NCO",H1080)),ISNUMBER(FIND("NCO",Y1080))), "NCO", IF(AL1080="consumer","PMD.com",VLOOKUP(LEFT(H1080,2),Tables!$E$1:$F$11,2,FALSE))))</f>
        <v>PMD.com</v>
      </c>
      <c r="C1080">
        <f t="shared" si="49"/>
        <v>51090001</v>
      </c>
      <c r="D1080">
        <f t="shared" si="50"/>
        <v>1</v>
      </c>
      <c r="E1080" t="str">
        <f t="shared" ca="1" si="48"/>
        <v>shifted orders shipped</v>
      </c>
      <c r="F1080" t="s">
        <v>3539</v>
      </c>
      <c r="G1080" t="s">
        <v>335</v>
      </c>
      <c r="H1080" t="s">
        <v>2616</v>
      </c>
      <c r="I1080" s="6">
        <v>44008.616377314815</v>
      </c>
      <c r="J1080" t="s">
        <v>16</v>
      </c>
      <c r="K1080" s="6">
        <v>44013.293287037035</v>
      </c>
      <c r="M1080" t="s">
        <v>4893</v>
      </c>
      <c r="N1080" t="s">
        <v>967</v>
      </c>
      <c r="O1080" t="s">
        <v>4894</v>
      </c>
      <c r="Q1080" t="s">
        <v>369</v>
      </c>
      <c r="R1080" t="s">
        <v>370</v>
      </c>
      <c r="S1080">
        <v>19809</v>
      </c>
      <c r="T1080" t="s">
        <v>338</v>
      </c>
      <c r="U1080" t="s">
        <v>530</v>
      </c>
      <c r="W1080" t="s">
        <v>4895</v>
      </c>
      <c r="Z1080" t="s">
        <v>4893</v>
      </c>
      <c r="AA1080" t="s">
        <v>967</v>
      </c>
      <c r="AB1080" t="s">
        <v>4894</v>
      </c>
      <c r="AD1080" t="s">
        <v>369</v>
      </c>
      <c r="AE1080" t="s">
        <v>370</v>
      </c>
      <c r="AF1080">
        <v>19809</v>
      </c>
      <c r="AG1080" t="s">
        <v>338</v>
      </c>
      <c r="AH1080" t="s">
        <v>530</v>
      </c>
      <c r="AJ1080" t="s">
        <v>4895</v>
      </c>
      <c r="AL1080" t="s">
        <v>339</v>
      </c>
      <c r="AM1080">
        <v>1</v>
      </c>
      <c r="AN1080">
        <v>1</v>
      </c>
      <c r="AO1080">
        <v>4885</v>
      </c>
      <c r="AQ1080">
        <v>124202</v>
      </c>
      <c r="AR1080">
        <v>51090001</v>
      </c>
      <c r="AS1080" t="s">
        <v>1986</v>
      </c>
      <c r="AT1080" t="s">
        <v>60</v>
      </c>
      <c r="AW1080" t="s">
        <v>340</v>
      </c>
      <c r="AX1080" t="s">
        <v>340</v>
      </c>
      <c r="AY1080" t="s">
        <v>357</v>
      </c>
      <c r="AZ1080" t="s">
        <v>361</v>
      </c>
      <c r="BY1080" t="s">
        <v>342</v>
      </c>
      <c r="EQ1080">
        <v>250831</v>
      </c>
      <c r="ER1080" t="s">
        <v>2617</v>
      </c>
      <c r="EV1080">
        <v>17284603</v>
      </c>
      <c r="EW1080">
        <v>928</v>
      </c>
      <c r="EX1080">
        <v>219082</v>
      </c>
      <c r="EY1080" t="s">
        <v>4896</v>
      </c>
      <c r="EZ1080">
        <v>1</v>
      </c>
      <c r="FC1080">
        <v>51090001</v>
      </c>
      <c r="FD1080" t="s">
        <v>60</v>
      </c>
    </row>
    <row r="1081" spans="1:160" x14ac:dyDescent="0.3">
      <c r="A1081" t="str">
        <f>VLOOKUP(B1081,Table2[],3,FALSE)</f>
        <v>Digital</v>
      </c>
      <c r="B1081" t="str">
        <f>IF(OR(ISNUMBER(FIND("QVC",Z1081)),ISNUMBER(FIND("QVC",AL1081))),"QVC",IF(OR(ISNUMBER(FIND("NCO",H1081)),ISNUMBER(FIND("NCO",Y1081))), "NCO", IF(AL1081="consumer","PMD.com",VLOOKUP(LEFT(H1081,2),Tables!$E$1:$F$11,2,FALSE))))</f>
        <v>PMD.com</v>
      </c>
      <c r="C1081">
        <f t="shared" si="49"/>
        <v>5342</v>
      </c>
      <c r="D1081">
        <f t="shared" si="50"/>
        <v>1</v>
      </c>
      <c r="E1081" t="str">
        <f t="shared" ca="1" si="48"/>
        <v>shifted orders shipped</v>
      </c>
      <c r="F1081" t="s">
        <v>3539</v>
      </c>
      <c r="G1081" t="s">
        <v>335</v>
      </c>
      <c r="H1081" t="s">
        <v>2616</v>
      </c>
      <c r="I1081" s="6">
        <v>44008.616377314815</v>
      </c>
      <c r="J1081" t="s">
        <v>16</v>
      </c>
      <c r="K1081" s="6">
        <v>44013.293287037035</v>
      </c>
      <c r="M1081" t="s">
        <v>4893</v>
      </c>
      <c r="N1081" t="s">
        <v>967</v>
      </c>
      <c r="O1081" t="s">
        <v>4894</v>
      </c>
      <c r="Q1081" t="s">
        <v>369</v>
      </c>
      <c r="R1081" t="s">
        <v>370</v>
      </c>
      <c r="S1081">
        <v>19809</v>
      </c>
      <c r="T1081" t="s">
        <v>338</v>
      </c>
      <c r="U1081" t="s">
        <v>530</v>
      </c>
      <c r="W1081" t="s">
        <v>4895</v>
      </c>
      <c r="Z1081" t="s">
        <v>4893</v>
      </c>
      <c r="AA1081" t="s">
        <v>967</v>
      </c>
      <c r="AB1081" t="s">
        <v>4894</v>
      </c>
      <c r="AD1081" t="s">
        <v>369</v>
      </c>
      <c r="AE1081" t="s">
        <v>370</v>
      </c>
      <c r="AF1081">
        <v>19809</v>
      </c>
      <c r="AG1081" t="s">
        <v>338</v>
      </c>
      <c r="AH1081" t="s">
        <v>530</v>
      </c>
      <c r="AJ1081" t="s">
        <v>4895</v>
      </c>
      <c r="AL1081" t="s">
        <v>339</v>
      </c>
      <c r="AM1081">
        <v>1</v>
      </c>
      <c r="AN1081">
        <v>1</v>
      </c>
      <c r="AO1081">
        <v>13280</v>
      </c>
      <c r="AQ1081">
        <v>123849</v>
      </c>
      <c r="AR1081">
        <v>5342</v>
      </c>
      <c r="AS1081" t="s">
        <v>1746</v>
      </c>
      <c r="AT1081" t="s">
        <v>149</v>
      </c>
      <c r="AW1081" t="s">
        <v>340</v>
      </c>
      <c r="AX1081" t="s">
        <v>340</v>
      </c>
      <c r="AY1081" t="s">
        <v>345</v>
      </c>
      <c r="AZ1081" t="s">
        <v>346</v>
      </c>
      <c r="BY1081" t="s">
        <v>342</v>
      </c>
      <c r="EQ1081">
        <v>243408</v>
      </c>
      <c r="ER1081" t="s">
        <v>2617</v>
      </c>
      <c r="EV1081">
        <v>17284603</v>
      </c>
      <c r="EW1081">
        <v>928</v>
      </c>
      <c r="EX1081">
        <v>219082</v>
      </c>
      <c r="EY1081" t="s">
        <v>4896</v>
      </c>
      <c r="EZ1081">
        <v>1</v>
      </c>
      <c r="FC1081">
        <v>90425</v>
      </c>
      <c r="FD1081" t="s">
        <v>388</v>
      </c>
    </row>
    <row r="1082" spans="1:160" x14ac:dyDescent="0.3">
      <c r="A1082" t="str">
        <f>VLOOKUP(B1082,Table2[],3,FALSE)</f>
        <v>Digital</v>
      </c>
      <c r="B1082" t="str">
        <f>IF(OR(ISNUMBER(FIND("QVC",Z1082)),ISNUMBER(FIND("QVC",AL1082))),"QVC",IF(OR(ISNUMBER(FIND("NCO",H1082)),ISNUMBER(FIND("NCO",Y1082))), "NCO", IF(AL1082="consumer","PMD.com",VLOOKUP(LEFT(H1082,2),Tables!$E$1:$F$11,2,FALSE))))</f>
        <v>PMD.com</v>
      </c>
      <c r="C1082">
        <f t="shared" si="49"/>
        <v>5342</v>
      </c>
      <c r="D1082">
        <f t="shared" si="50"/>
        <v>1</v>
      </c>
      <c r="E1082" t="str">
        <f t="shared" ca="1" si="48"/>
        <v>shifted orders shipped</v>
      </c>
      <c r="F1082" t="s">
        <v>3539</v>
      </c>
      <c r="G1082" t="s">
        <v>335</v>
      </c>
      <c r="H1082" t="s">
        <v>2616</v>
      </c>
      <c r="I1082" s="6">
        <v>44008.616377314815</v>
      </c>
      <c r="J1082" t="s">
        <v>16</v>
      </c>
      <c r="K1082" s="6">
        <v>44013.293287037035</v>
      </c>
      <c r="M1082" t="s">
        <v>4893</v>
      </c>
      <c r="N1082" t="s">
        <v>967</v>
      </c>
      <c r="O1082" t="s">
        <v>4894</v>
      </c>
      <c r="Q1082" t="s">
        <v>369</v>
      </c>
      <c r="R1082" t="s">
        <v>370</v>
      </c>
      <c r="S1082">
        <v>19809</v>
      </c>
      <c r="T1082" t="s">
        <v>338</v>
      </c>
      <c r="U1082" t="s">
        <v>530</v>
      </c>
      <c r="W1082" t="s">
        <v>4895</v>
      </c>
      <c r="Z1082" t="s">
        <v>4893</v>
      </c>
      <c r="AA1082" t="s">
        <v>967</v>
      </c>
      <c r="AB1082" t="s">
        <v>4894</v>
      </c>
      <c r="AD1082" t="s">
        <v>369</v>
      </c>
      <c r="AE1082" t="s">
        <v>370</v>
      </c>
      <c r="AF1082">
        <v>19809</v>
      </c>
      <c r="AG1082" t="s">
        <v>338</v>
      </c>
      <c r="AH1082" t="s">
        <v>530</v>
      </c>
      <c r="AJ1082" t="s">
        <v>4895</v>
      </c>
      <c r="AL1082" t="s">
        <v>339</v>
      </c>
      <c r="AM1082">
        <v>1</v>
      </c>
      <c r="AN1082">
        <v>1</v>
      </c>
      <c r="AO1082">
        <v>13280</v>
      </c>
      <c r="AQ1082">
        <v>123849</v>
      </c>
      <c r="AR1082">
        <v>5342</v>
      </c>
      <c r="AS1082" t="s">
        <v>1746</v>
      </c>
      <c r="AT1082" t="s">
        <v>149</v>
      </c>
      <c r="AW1082" t="s">
        <v>340</v>
      </c>
      <c r="AX1082" t="s">
        <v>340</v>
      </c>
      <c r="AY1082" t="s">
        <v>345</v>
      </c>
      <c r="AZ1082" t="s">
        <v>346</v>
      </c>
      <c r="BY1082" t="s">
        <v>342</v>
      </c>
      <c r="EQ1082">
        <v>243408</v>
      </c>
      <c r="ER1082" t="s">
        <v>2617</v>
      </c>
      <c r="EV1082">
        <v>17284603</v>
      </c>
      <c r="EW1082">
        <v>928</v>
      </c>
      <c r="EX1082">
        <v>219082</v>
      </c>
      <c r="EY1082" t="s">
        <v>4896</v>
      </c>
      <c r="EZ1082">
        <v>1</v>
      </c>
      <c r="FC1082">
        <v>5342</v>
      </c>
      <c r="FD1082" t="s">
        <v>149</v>
      </c>
    </row>
    <row r="1083" spans="1:160" x14ac:dyDescent="0.3">
      <c r="A1083" t="str">
        <f>VLOOKUP(B1083,Table2[],3,FALSE)</f>
        <v>Digital</v>
      </c>
      <c r="B1083" t="str">
        <f>IF(OR(ISNUMBER(FIND("QVC",Z1083)),ISNUMBER(FIND("QVC",AL1083))),"QVC",IF(OR(ISNUMBER(FIND("NCO",H1083)),ISNUMBER(FIND("NCO",Y1083))), "NCO", IF(AL1083="consumer","PMD.com",VLOOKUP(LEFT(H1083,2),Tables!$E$1:$F$11,2,FALSE))))</f>
        <v>PMD.com</v>
      </c>
      <c r="C1083">
        <f t="shared" si="49"/>
        <v>53200001</v>
      </c>
      <c r="D1083">
        <f t="shared" si="50"/>
        <v>1</v>
      </c>
      <c r="E1083" t="str">
        <f t="shared" ca="1" si="48"/>
        <v>shifted orders shipped</v>
      </c>
      <c r="F1083" t="s">
        <v>3539</v>
      </c>
      <c r="G1083" t="s">
        <v>335</v>
      </c>
      <c r="H1083" t="s">
        <v>2638</v>
      </c>
      <c r="I1083" s="6">
        <v>44008.628449074073</v>
      </c>
      <c r="J1083" t="s">
        <v>16</v>
      </c>
      <c r="K1083" s="6">
        <v>44013.293391203704</v>
      </c>
      <c r="M1083" t="s">
        <v>4897</v>
      </c>
      <c r="N1083" t="s">
        <v>4898</v>
      </c>
      <c r="Q1083" t="s">
        <v>536</v>
      </c>
      <c r="R1083" t="s">
        <v>397</v>
      </c>
      <c r="S1083">
        <v>98031</v>
      </c>
      <c r="T1083" t="s">
        <v>338</v>
      </c>
      <c r="U1083" t="s">
        <v>530</v>
      </c>
      <c r="W1083" t="s">
        <v>4899</v>
      </c>
      <c r="Z1083" t="s">
        <v>4897</v>
      </c>
      <c r="AA1083" t="s">
        <v>4898</v>
      </c>
      <c r="AD1083" t="s">
        <v>536</v>
      </c>
      <c r="AE1083" t="s">
        <v>397</v>
      </c>
      <c r="AF1083">
        <v>98031</v>
      </c>
      <c r="AG1083" t="s">
        <v>338</v>
      </c>
      <c r="AH1083" t="s">
        <v>530</v>
      </c>
      <c r="AJ1083" t="s">
        <v>4899</v>
      </c>
      <c r="AL1083" t="s">
        <v>339</v>
      </c>
      <c r="AM1083">
        <v>1</v>
      </c>
      <c r="AN1083">
        <v>1</v>
      </c>
      <c r="AO1083">
        <v>15189</v>
      </c>
      <c r="AQ1083">
        <v>123906</v>
      </c>
      <c r="AR1083">
        <v>53200001</v>
      </c>
      <c r="AS1083" t="s">
        <v>973</v>
      </c>
      <c r="AT1083" t="s">
        <v>50</v>
      </c>
      <c r="AW1083" t="s">
        <v>340</v>
      </c>
      <c r="AX1083" t="s">
        <v>340</v>
      </c>
      <c r="AY1083" t="s">
        <v>357</v>
      </c>
      <c r="AZ1083" t="s">
        <v>363</v>
      </c>
      <c r="BY1083" t="s">
        <v>342</v>
      </c>
      <c r="EQ1083">
        <v>252156</v>
      </c>
      <c r="ER1083" t="s">
        <v>2639</v>
      </c>
      <c r="EV1083">
        <v>17284614</v>
      </c>
      <c r="EW1083">
        <v>928</v>
      </c>
      <c r="EX1083">
        <v>219093</v>
      </c>
      <c r="EY1083" t="s">
        <v>4900</v>
      </c>
      <c r="EZ1083">
        <v>1</v>
      </c>
      <c r="FC1083">
        <v>95071</v>
      </c>
      <c r="FD1083" t="s">
        <v>1477</v>
      </c>
    </row>
    <row r="1084" spans="1:160" x14ac:dyDescent="0.3">
      <c r="A1084" t="str">
        <f>VLOOKUP(B1084,Table2[],3,FALSE)</f>
        <v>Digital</v>
      </c>
      <c r="B1084" t="str">
        <f>IF(OR(ISNUMBER(FIND("QVC",Z1084)),ISNUMBER(FIND("QVC",AL1084))),"QVC",IF(OR(ISNUMBER(FIND("NCO",H1084)),ISNUMBER(FIND("NCO",Y1084))), "NCO", IF(AL1084="consumer","PMD.com",VLOOKUP(LEFT(H1084,2),Tables!$E$1:$F$11,2,FALSE))))</f>
        <v>PMD.com</v>
      </c>
      <c r="C1084">
        <f t="shared" si="49"/>
        <v>5342</v>
      </c>
      <c r="D1084">
        <f t="shared" si="50"/>
        <v>1</v>
      </c>
      <c r="E1084" t="str">
        <f t="shared" ca="1" si="48"/>
        <v>shifted orders shipped</v>
      </c>
      <c r="F1084" t="s">
        <v>3539</v>
      </c>
      <c r="G1084" t="s">
        <v>335</v>
      </c>
      <c r="H1084" t="s">
        <v>2638</v>
      </c>
      <c r="I1084" s="6">
        <v>44008.628449074073</v>
      </c>
      <c r="J1084" t="s">
        <v>16</v>
      </c>
      <c r="K1084" s="6">
        <v>44013.293391203704</v>
      </c>
      <c r="M1084" t="s">
        <v>4897</v>
      </c>
      <c r="N1084" t="s">
        <v>4898</v>
      </c>
      <c r="Q1084" t="s">
        <v>536</v>
      </c>
      <c r="R1084" t="s">
        <v>397</v>
      </c>
      <c r="S1084">
        <v>98031</v>
      </c>
      <c r="T1084" t="s">
        <v>338</v>
      </c>
      <c r="U1084" t="s">
        <v>530</v>
      </c>
      <c r="W1084" t="s">
        <v>4899</v>
      </c>
      <c r="Z1084" t="s">
        <v>4897</v>
      </c>
      <c r="AA1084" t="s">
        <v>4898</v>
      </c>
      <c r="AD1084" t="s">
        <v>536</v>
      </c>
      <c r="AE1084" t="s">
        <v>397</v>
      </c>
      <c r="AF1084">
        <v>98031</v>
      </c>
      <c r="AG1084" t="s">
        <v>338</v>
      </c>
      <c r="AH1084" t="s">
        <v>530</v>
      </c>
      <c r="AJ1084" t="s">
        <v>4899</v>
      </c>
      <c r="AL1084" t="s">
        <v>339</v>
      </c>
      <c r="AM1084">
        <v>1</v>
      </c>
      <c r="AN1084">
        <v>1</v>
      </c>
      <c r="AO1084">
        <v>13280</v>
      </c>
      <c r="AQ1084">
        <v>123849</v>
      </c>
      <c r="AR1084">
        <v>5342</v>
      </c>
      <c r="AS1084" t="s">
        <v>1746</v>
      </c>
      <c r="AT1084" t="s">
        <v>149</v>
      </c>
      <c r="AW1084" t="s">
        <v>340</v>
      </c>
      <c r="AX1084" t="s">
        <v>340</v>
      </c>
      <c r="AY1084" t="s">
        <v>345</v>
      </c>
      <c r="AZ1084" t="s">
        <v>346</v>
      </c>
      <c r="BY1084" t="s">
        <v>342</v>
      </c>
      <c r="EQ1084">
        <v>243408</v>
      </c>
      <c r="ER1084" t="s">
        <v>2639</v>
      </c>
      <c r="EV1084">
        <v>17284614</v>
      </c>
      <c r="EW1084">
        <v>928</v>
      </c>
      <c r="EX1084">
        <v>219093</v>
      </c>
      <c r="EY1084" t="s">
        <v>4900</v>
      </c>
      <c r="EZ1084">
        <v>1</v>
      </c>
      <c r="FC1084">
        <v>90425</v>
      </c>
      <c r="FD1084" t="s">
        <v>388</v>
      </c>
    </row>
    <row r="1085" spans="1:160" x14ac:dyDescent="0.3">
      <c r="A1085" t="str">
        <f>VLOOKUP(B1085,Table2[],3,FALSE)</f>
        <v>Digital</v>
      </c>
      <c r="B1085" t="str">
        <f>IF(OR(ISNUMBER(FIND("QVC",Z1085)),ISNUMBER(FIND("QVC",AL1085))),"QVC",IF(OR(ISNUMBER(FIND("NCO",H1085)),ISNUMBER(FIND("NCO",Y1085))), "NCO", IF(AL1085="consumer","PMD.com",VLOOKUP(LEFT(H1085,2),Tables!$E$1:$F$11,2,FALSE))))</f>
        <v>PMD.com</v>
      </c>
      <c r="C1085">
        <f t="shared" si="49"/>
        <v>5341</v>
      </c>
      <c r="D1085">
        <f t="shared" si="50"/>
        <v>1</v>
      </c>
      <c r="E1085" t="str">
        <f t="shared" ca="1" si="48"/>
        <v>shifted orders shipped</v>
      </c>
      <c r="F1085" t="s">
        <v>3539</v>
      </c>
      <c r="G1085" t="s">
        <v>335</v>
      </c>
      <c r="H1085" t="s">
        <v>2638</v>
      </c>
      <c r="I1085" s="6">
        <v>44008.628449074073</v>
      </c>
      <c r="J1085" t="s">
        <v>16</v>
      </c>
      <c r="K1085" s="6">
        <v>44013.293391203704</v>
      </c>
      <c r="M1085" t="s">
        <v>4897</v>
      </c>
      <c r="N1085" t="s">
        <v>4898</v>
      </c>
      <c r="Q1085" t="s">
        <v>536</v>
      </c>
      <c r="R1085" t="s">
        <v>397</v>
      </c>
      <c r="S1085">
        <v>98031</v>
      </c>
      <c r="T1085" t="s">
        <v>338</v>
      </c>
      <c r="U1085" t="s">
        <v>530</v>
      </c>
      <c r="W1085" t="s">
        <v>4899</v>
      </c>
      <c r="Z1085" t="s">
        <v>4897</v>
      </c>
      <c r="AA1085" t="s">
        <v>4898</v>
      </c>
      <c r="AD1085" t="s">
        <v>536</v>
      </c>
      <c r="AE1085" t="s">
        <v>397</v>
      </c>
      <c r="AF1085">
        <v>98031</v>
      </c>
      <c r="AG1085" t="s">
        <v>338</v>
      </c>
      <c r="AH1085" t="s">
        <v>530</v>
      </c>
      <c r="AJ1085" t="s">
        <v>4899</v>
      </c>
      <c r="AL1085" t="s">
        <v>339</v>
      </c>
      <c r="AM1085">
        <v>1</v>
      </c>
      <c r="AN1085">
        <v>1</v>
      </c>
      <c r="AO1085">
        <v>15156</v>
      </c>
      <c r="AQ1085">
        <v>124187</v>
      </c>
      <c r="AR1085">
        <v>5341</v>
      </c>
      <c r="AS1085" t="s">
        <v>831</v>
      </c>
      <c r="AT1085" t="s">
        <v>82</v>
      </c>
      <c r="AW1085" t="s">
        <v>340</v>
      </c>
      <c r="AX1085" t="s">
        <v>340</v>
      </c>
      <c r="AY1085" t="s">
        <v>345</v>
      </c>
      <c r="AZ1085" t="s">
        <v>346</v>
      </c>
      <c r="BY1085" t="s">
        <v>342</v>
      </c>
      <c r="EQ1085">
        <v>244247</v>
      </c>
      <c r="ER1085" t="s">
        <v>2639</v>
      </c>
      <c r="EV1085">
        <v>17284614</v>
      </c>
      <c r="EW1085">
        <v>928</v>
      </c>
      <c r="EX1085">
        <v>219093</v>
      </c>
      <c r="EY1085" t="s">
        <v>4900</v>
      </c>
      <c r="EZ1085">
        <v>1</v>
      </c>
      <c r="FC1085">
        <v>95071</v>
      </c>
      <c r="FD1085" t="s">
        <v>1477</v>
      </c>
    </row>
    <row r="1086" spans="1:160" x14ac:dyDescent="0.3">
      <c r="A1086" t="str">
        <f>VLOOKUP(B1086,Table2[],3,FALSE)</f>
        <v>Digital</v>
      </c>
      <c r="B1086" t="str">
        <f>IF(OR(ISNUMBER(FIND("QVC",Z1086)),ISNUMBER(FIND("QVC",AL1086))),"QVC",IF(OR(ISNUMBER(FIND("NCO",H1086)),ISNUMBER(FIND("NCO",Y1086))), "NCO", IF(AL1086="consumer","PMD.com",VLOOKUP(LEFT(H1086,2),Tables!$E$1:$F$11,2,FALSE))))</f>
        <v>PMD.com</v>
      </c>
      <c r="C1086">
        <f t="shared" si="49"/>
        <v>5341</v>
      </c>
      <c r="D1086">
        <f t="shared" si="50"/>
        <v>1</v>
      </c>
      <c r="E1086" t="str">
        <f t="shared" ca="1" si="48"/>
        <v>shifted orders shipped</v>
      </c>
      <c r="F1086" t="s">
        <v>3539</v>
      </c>
      <c r="G1086" t="s">
        <v>335</v>
      </c>
      <c r="H1086" t="s">
        <v>2638</v>
      </c>
      <c r="I1086" s="6">
        <v>44008.628449074073</v>
      </c>
      <c r="J1086" t="s">
        <v>16</v>
      </c>
      <c r="K1086" s="6">
        <v>44013.293391203704</v>
      </c>
      <c r="M1086" t="s">
        <v>4897</v>
      </c>
      <c r="N1086" t="s">
        <v>4898</v>
      </c>
      <c r="Q1086" t="s">
        <v>536</v>
      </c>
      <c r="R1086" t="s">
        <v>397</v>
      </c>
      <c r="S1086">
        <v>98031</v>
      </c>
      <c r="T1086" t="s">
        <v>338</v>
      </c>
      <c r="U1086" t="s">
        <v>530</v>
      </c>
      <c r="W1086" t="s">
        <v>4899</v>
      </c>
      <c r="Z1086" t="s">
        <v>4897</v>
      </c>
      <c r="AA1086" t="s">
        <v>4898</v>
      </c>
      <c r="AD1086" t="s">
        <v>536</v>
      </c>
      <c r="AE1086" t="s">
        <v>397</v>
      </c>
      <c r="AF1086">
        <v>98031</v>
      </c>
      <c r="AG1086" t="s">
        <v>338</v>
      </c>
      <c r="AH1086" t="s">
        <v>530</v>
      </c>
      <c r="AJ1086" t="s">
        <v>4899</v>
      </c>
      <c r="AL1086" t="s">
        <v>339</v>
      </c>
      <c r="AM1086">
        <v>1</v>
      </c>
      <c r="AN1086">
        <v>1</v>
      </c>
      <c r="AO1086">
        <v>15156</v>
      </c>
      <c r="AQ1086">
        <v>124187</v>
      </c>
      <c r="AR1086">
        <v>5341</v>
      </c>
      <c r="AS1086" t="s">
        <v>831</v>
      </c>
      <c r="AT1086" t="s">
        <v>82</v>
      </c>
      <c r="AW1086" t="s">
        <v>340</v>
      </c>
      <c r="AX1086" t="s">
        <v>340</v>
      </c>
      <c r="AY1086" t="s">
        <v>345</v>
      </c>
      <c r="AZ1086" t="s">
        <v>346</v>
      </c>
      <c r="BY1086" t="s">
        <v>342</v>
      </c>
      <c r="EQ1086">
        <v>244247</v>
      </c>
      <c r="ER1086" t="s">
        <v>2639</v>
      </c>
      <c r="EV1086">
        <v>17284614</v>
      </c>
      <c r="EW1086">
        <v>928</v>
      </c>
      <c r="EX1086">
        <v>219093</v>
      </c>
      <c r="EY1086" t="s">
        <v>4900</v>
      </c>
      <c r="EZ1086">
        <v>1</v>
      </c>
      <c r="FC1086">
        <v>90425</v>
      </c>
      <c r="FD1086" t="s">
        <v>388</v>
      </c>
    </row>
    <row r="1087" spans="1:160" x14ac:dyDescent="0.3">
      <c r="A1087" t="str">
        <f>VLOOKUP(B1087,Table2[],3,FALSE)</f>
        <v>Digital</v>
      </c>
      <c r="B1087" t="str">
        <f>IF(OR(ISNUMBER(FIND("QVC",Z1087)),ISNUMBER(FIND("QVC",AL1087))),"QVC",IF(OR(ISNUMBER(FIND("NCO",H1087)),ISNUMBER(FIND("NCO",Y1087))), "NCO", IF(AL1087="consumer","PMD.com",VLOOKUP(LEFT(H1087,2),Tables!$E$1:$F$11,2,FALSE))))</f>
        <v>PMD.com</v>
      </c>
      <c r="C1087">
        <f t="shared" si="49"/>
        <v>52240001</v>
      </c>
      <c r="D1087">
        <f t="shared" si="50"/>
        <v>1</v>
      </c>
      <c r="E1087" t="str">
        <f t="shared" ca="1" si="48"/>
        <v>shifted orders shipped</v>
      </c>
      <c r="F1087" t="s">
        <v>3539</v>
      </c>
      <c r="G1087" t="s">
        <v>335</v>
      </c>
      <c r="H1087" t="s">
        <v>2574</v>
      </c>
      <c r="I1087" s="6">
        <v>44008.607083333336</v>
      </c>
      <c r="J1087" t="s">
        <v>16</v>
      </c>
      <c r="K1087" s="6">
        <v>44013.293495370373</v>
      </c>
      <c r="M1087" t="s">
        <v>4901</v>
      </c>
      <c r="N1087" t="s">
        <v>4902</v>
      </c>
      <c r="Q1087" t="s">
        <v>864</v>
      </c>
      <c r="R1087" t="s">
        <v>376</v>
      </c>
      <c r="S1087">
        <v>78550</v>
      </c>
      <c r="T1087" t="s">
        <v>338</v>
      </c>
      <c r="U1087" t="s">
        <v>530</v>
      </c>
      <c r="W1087" t="s">
        <v>4903</v>
      </c>
      <c r="Z1087" t="s">
        <v>4901</v>
      </c>
      <c r="AA1087" t="s">
        <v>4902</v>
      </c>
      <c r="AD1087" t="s">
        <v>864</v>
      </c>
      <c r="AE1087" t="s">
        <v>376</v>
      </c>
      <c r="AF1087">
        <v>78550</v>
      </c>
      <c r="AG1087" t="s">
        <v>338</v>
      </c>
      <c r="AH1087" t="s">
        <v>530</v>
      </c>
      <c r="AJ1087" t="s">
        <v>4903</v>
      </c>
      <c r="AL1087" t="s">
        <v>339</v>
      </c>
      <c r="AM1087">
        <v>1</v>
      </c>
      <c r="AN1087">
        <v>1</v>
      </c>
      <c r="AO1087">
        <v>5995</v>
      </c>
      <c r="AQ1087">
        <v>124435</v>
      </c>
      <c r="AR1087">
        <v>52240001</v>
      </c>
      <c r="AS1087" t="s">
        <v>2387</v>
      </c>
      <c r="AT1087" t="s">
        <v>108</v>
      </c>
      <c r="AW1087" t="s">
        <v>340</v>
      </c>
      <c r="AX1087" t="s">
        <v>340</v>
      </c>
      <c r="AY1087" t="s">
        <v>341</v>
      </c>
      <c r="AZ1087">
        <v>0</v>
      </c>
      <c r="BY1087" t="s">
        <v>342</v>
      </c>
      <c r="EQ1087">
        <v>253361</v>
      </c>
      <c r="ER1087" t="s">
        <v>2575</v>
      </c>
      <c r="EV1087">
        <v>17284582</v>
      </c>
      <c r="EW1087">
        <v>928</v>
      </c>
      <c r="EX1087">
        <v>219061</v>
      </c>
      <c r="EY1087">
        <v>9.2748999964335493E+25</v>
      </c>
      <c r="EZ1087">
        <v>1</v>
      </c>
      <c r="FC1087">
        <v>52240001</v>
      </c>
      <c r="FD1087" t="s">
        <v>108</v>
      </c>
    </row>
    <row r="1088" spans="1:160" x14ac:dyDescent="0.3">
      <c r="A1088" t="str">
        <f>VLOOKUP(B1088,Table2[],3,FALSE)</f>
        <v>Digital</v>
      </c>
      <c r="B1088" t="str">
        <f>IF(OR(ISNUMBER(FIND("QVC",Z1088)),ISNUMBER(FIND("QVC",AL1088))),"QVC",IF(OR(ISNUMBER(FIND("NCO",H1088)),ISNUMBER(FIND("NCO",Y1088))), "NCO", IF(AL1088="consumer","PMD.com",VLOOKUP(LEFT(H1088,2),Tables!$E$1:$F$11,2,FALSE))))</f>
        <v>PMD.com</v>
      </c>
      <c r="C1088">
        <f t="shared" si="49"/>
        <v>5358</v>
      </c>
      <c r="D1088">
        <f t="shared" si="50"/>
        <v>1</v>
      </c>
      <c r="E1088" t="str">
        <f t="shared" ca="1" si="48"/>
        <v>shifted orders shipped</v>
      </c>
      <c r="F1088" t="s">
        <v>3539</v>
      </c>
      <c r="G1088" t="s">
        <v>335</v>
      </c>
      <c r="H1088" t="s">
        <v>2574</v>
      </c>
      <c r="I1088" s="6">
        <v>44008.607083333336</v>
      </c>
      <c r="J1088" t="s">
        <v>16</v>
      </c>
      <c r="K1088" s="6">
        <v>44013.293495370373</v>
      </c>
      <c r="M1088" t="s">
        <v>4901</v>
      </c>
      <c r="N1088" t="s">
        <v>4902</v>
      </c>
      <c r="Q1088" t="s">
        <v>864</v>
      </c>
      <c r="R1088" t="s">
        <v>376</v>
      </c>
      <c r="S1088">
        <v>78550</v>
      </c>
      <c r="T1088" t="s">
        <v>338</v>
      </c>
      <c r="U1088" t="s">
        <v>530</v>
      </c>
      <c r="W1088" t="s">
        <v>4903</v>
      </c>
      <c r="Z1088" t="s">
        <v>4901</v>
      </c>
      <c r="AA1088" t="s">
        <v>4902</v>
      </c>
      <c r="AD1088" t="s">
        <v>864</v>
      </c>
      <c r="AE1088" t="s">
        <v>376</v>
      </c>
      <c r="AF1088">
        <v>78550</v>
      </c>
      <c r="AG1088" t="s">
        <v>338</v>
      </c>
      <c r="AH1088" t="s">
        <v>530</v>
      </c>
      <c r="AJ1088" t="s">
        <v>4903</v>
      </c>
      <c r="AL1088" t="s">
        <v>339</v>
      </c>
      <c r="AM1088">
        <v>1</v>
      </c>
      <c r="AN1088">
        <v>1</v>
      </c>
      <c r="AO1088">
        <v>7390</v>
      </c>
      <c r="AQ1088">
        <v>124522</v>
      </c>
      <c r="AR1088">
        <v>5358</v>
      </c>
      <c r="AS1088" t="s">
        <v>2281</v>
      </c>
      <c r="AT1088" t="s">
        <v>73</v>
      </c>
      <c r="AW1088" t="s">
        <v>340</v>
      </c>
      <c r="AX1088" t="s">
        <v>340</v>
      </c>
      <c r="AY1088" t="s">
        <v>351</v>
      </c>
      <c r="AZ1088" t="s">
        <v>434</v>
      </c>
      <c r="BY1088" t="s">
        <v>342</v>
      </c>
      <c r="EQ1088">
        <v>252041</v>
      </c>
      <c r="ER1088" t="s">
        <v>2575</v>
      </c>
      <c r="EV1088">
        <v>17284582</v>
      </c>
      <c r="EW1088">
        <v>928</v>
      </c>
      <c r="EX1088">
        <v>219061</v>
      </c>
      <c r="EY1088">
        <v>9.2748999964335493E+25</v>
      </c>
      <c r="EZ1088">
        <v>1</v>
      </c>
      <c r="FC1088">
        <v>5358</v>
      </c>
      <c r="FD1088" t="s">
        <v>73</v>
      </c>
    </row>
    <row r="1089" spans="1:160" x14ac:dyDescent="0.3">
      <c r="A1089" t="str">
        <f>VLOOKUP(B1089,Table2[],3,FALSE)</f>
        <v>Digital</v>
      </c>
      <c r="B1089" t="str">
        <f>IF(OR(ISNUMBER(FIND("QVC",Z1089)),ISNUMBER(FIND("QVC",AL1089))),"QVC",IF(OR(ISNUMBER(FIND("NCO",H1089)),ISNUMBER(FIND("NCO",Y1089))), "NCO", IF(AL1089="consumer","PMD.com",VLOOKUP(LEFT(H1089,2),Tables!$E$1:$F$11,2,FALSE))))</f>
        <v>PMD.com</v>
      </c>
      <c r="C1089">
        <f t="shared" si="49"/>
        <v>53920001</v>
      </c>
      <c r="D1089">
        <f t="shared" si="50"/>
        <v>1</v>
      </c>
      <c r="E1089" t="str">
        <f t="shared" ca="1" si="48"/>
        <v>shifted orders shipped</v>
      </c>
      <c r="F1089" t="s">
        <v>3539</v>
      </c>
      <c r="G1089" t="s">
        <v>335</v>
      </c>
      <c r="H1089" t="s">
        <v>3296</v>
      </c>
      <c r="I1089" s="6">
        <v>44011.480150462965</v>
      </c>
      <c r="J1089" t="s">
        <v>16</v>
      </c>
      <c r="K1089" s="6">
        <v>44013.293622685182</v>
      </c>
      <c r="M1089" t="s">
        <v>1014</v>
      </c>
      <c r="N1089" t="s">
        <v>1015</v>
      </c>
      <c r="Q1089" t="s">
        <v>532</v>
      </c>
      <c r="R1089" t="s">
        <v>376</v>
      </c>
      <c r="S1089" t="s">
        <v>1016</v>
      </c>
      <c r="T1089" t="s">
        <v>338</v>
      </c>
      <c r="U1089" t="s">
        <v>530</v>
      </c>
      <c r="W1089" t="s">
        <v>1017</v>
      </c>
      <c r="Z1089" t="s">
        <v>1014</v>
      </c>
      <c r="AA1089" t="s">
        <v>1015</v>
      </c>
      <c r="AD1089" t="s">
        <v>532</v>
      </c>
      <c r="AE1089" t="s">
        <v>376</v>
      </c>
      <c r="AF1089" t="s">
        <v>1016</v>
      </c>
      <c r="AG1089" t="s">
        <v>338</v>
      </c>
      <c r="AH1089" t="s">
        <v>530</v>
      </c>
      <c r="AJ1089" t="s">
        <v>1017</v>
      </c>
      <c r="AL1089" t="s">
        <v>339</v>
      </c>
      <c r="AM1089">
        <v>1</v>
      </c>
      <c r="AN1089">
        <v>1</v>
      </c>
      <c r="AO1089">
        <v>14899</v>
      </c>
      <c r="AQ1089">
        <v>124468</v>
      </c>
      <c r="AR1089">
        <v>53920001</v>
      </c>
      <c r="AS1089">
        <v>9000000</v>
      </c>
      <c r="AT1089" t="s">
        <v>40</v>
      </c>
      <c r="AW1089" t="s">
        <v>343</v>
      </c>
      <c r="BY1089" t="s">
        <v>342</v>
      </c>
      <c r="EQ1089">
        <v>243396</v>
      </c>
      <c r="ER1089" t="s">
        <v>3297</v>
      </c>
      <c r="EV1089">
        <v>17285835</v>
      </c>
      <c r="EW1089">
        <v>928</v>
      </c>
      <c r="EX1089">
        <v>220390</v>
      </c>
      <c r="EY1089" t="s">
        <v>4904</v>
      </c>
      <c r="EZ1089">
        <v>1</v>
      </c>
      <c r="FC1089">
        <v>95384</v>
      </c>
      <c r="FD1089" t="s">
        <v>3530</v>
      </c>
    </row>
    <row r="1090" spans="1:160" x14ac:dyDescent="0.3">
      <c r="A1090" t="str">
        <f>VLOOKUP(B1090,Table2[],3,FALSE)</f>
        <v>Digital</v>
      </c>
      <c r="B1090" t="str">
        <f>IF(OR(ISNUMBER(FIND("QVC",Z1090)),ISNUMBER(FIND("QVC",AL1090))),"QVC",IF(OR(ISNUMBER(FIND("NCO",H1090)),ISNUMBER(FIND("NCO",Y1090))), "NCO", IF(AL1090="consumer","PMD.com",VLOOKUP(LEFT(H1090,2),Tables!$E$1:$F$11,2,FALSE))))</f>
        <v>PMD.com</v>
      </c>
      <c r="C1090">
        <f t="shared" si="49"/>
        <v>52430001</v>
      </c>
      <c r="D1090">
        <f t="shared" si="50"/>
        <v>1</v>
      </c>
      <c r="E1090" t="str">
        <f t="shared" ca="1" si="48"/>
        <v>shifted orders shipped</v>
      </c>
      <c r="F1090" t="s">
        <v>3539</v>
      </c>
      <c r="G1090" t="s">
        <v>335</v>
      </c>
      <c r="H1090" t="s">
        <v>3296</v>
      </c>
      <c r="I1090" s="6">
        <v>44011.480150462965</v>
      </c>
      <c r="J1090" t="s">
        <v>16</v>
      </c>
      <c r="K1090" s="6">
        <v>44013.293622685182</v>
      </c>
      <c r="M1090" t="s">
        <v>1014</v>
      </c>
      <c r="N1090" t="s">
        <v>1015</v>
      </c>
      <c r="Q1090" t="s">
        <v>532</v>
      </c>
      <c r="R1090" t="s">
        <v>376</v>
      </c>
      <c r="S1090" t="s">
        <v>1016</v>
      </c>
      <c r="T1090" t="s">
        <v>338</v>
      </c>
      <c r="U1090" t="s">
        <v>530</v>
      </c>
      <c r="W1090" t="s">
        <v>1017</v>
      </c>
      <c r="Z1090" t="s">
        <v>1014</v>
      </c>
      <c r="AA1090" t="s">
        <v>1015</v>
      </c>
      <c r="AD1090" t="s">
        <v>532</v>
      </c>
      <c r="AE1090" t="s">
        <v>376</v>
      </c>
      <c r="AF1090" t="s">
        <v>1016</v>
      </c>
      <c r="AG1090" t="s">
        <v>338</v>
      </c>
      <c r="AH1090" t="s">
        <v>530</v>
      </c>
      <c r="AJ1090" t="s">
        <v>1017</v>
      </c>
      <c r="AL1090" t="s">
        <v>339</v>
      </c>
      <c r="AM1090">
        <v>1</v>
      </c>
      <c r="AN1090">
        <v>1</v>
      </c>
      <c r="AO1090">
        <v>12063</v>
      </c>
      <c r="AQ1090">
        <v>127155</v>
      </c>
      <c r="AR1090">
        <v>52430001</v>
      </c>
      <c r="AS1090" t="s">
        <v>927</v>
      </c>
      <c r="AT1090" t="s">
        <v>75</v>
      </c>
      <c r="AW1090" t="s">
        <v>340</v>
      </c>
      <c r="AX1090" t="s">
        <v>340</v>
      </c>
      <c r="AY1090" t="s">
        <v>357</v>
      </c>
      <c r="AZ1090" t="s">
        <v>363</v>
      </c>
      <c r="BY1090" t="s">
        <v>342</v>
      </c>
      <c r="EQ1090">
        <v>249990</v>
      </c>
      <c r="ER1090" t="s">
        <v>3297</v>
      </c>
      <c r="EV1090">
        <v>17285835</v>
      </c>
      <c r="EW1090">
        <v>928</v>
      </c>
      <c r="EX1090">
        <v>220390</v>
      </c>
      <c r="EY1090" t="s">
        <v>4904</v>
      </c>
      <c r="EZ1090">
        <v>1</v>
      </c>
      <c r="FC1090">
        <v>95384</v>
      </c>
      <c r="FD1090" t="s">
        <v>3530</v>
      </c>
    </row>
    <row r="1091" spans="1:160" x14ac:dyDescent="0.3">
      <c r="A1091" t="str">
        <f>VLOOKUP(B1091,Table2[],3,FALSE)</f>
        <v>Digital</v>
      </c>
      <c r="B1091" t="str">
        <f>IF(OR(ISNUMBER(FIND("QVC",Z1091)),ISNUMBER(FIND("QVC",AL1091))),"QVC",IF(OR(ISNUMBER(FIND("NCO",H1091)),ISNUMBER(FIND("NCO",Y1091))), "NCO", IF(AL1091="consumer","PMD.com",VLOOKUP(LEFT(H1091,2),Tables!$E$1:$F$11,2,FALSE))))</f>
        <v>PMD.com</v>
      </c>
      <c r="C1091" t="str">
        <f t="shared" si="49"/>
        <v>53500001A</v>
      </c>
      <c r="D1091">
        <f t="shared" si="50"/>
        <v>5</v>
      </c>
      <c r="E1091" t="str">
        <f t="shared" ref="E1091:E1154" ca="1" si="51">IF(MONTH(TODAY())-MONTH(I1091)&gt;0,"shifted orders shipped","MTD orders shipped")</f>
        <v>shifted orders shipped</v>
      </c>
      <c r="F1091" t="s">
        <v>3539</v>
      </c>
      <c r="G1091" t="s">
        <v>335</v>
      </c>
      <c r="H1091" t="s">
        <v>3296</v>
      </c>
      <c r="I1091" s="6">
        <v>44011.480150462965</v>
      </c>
      <c r="J1091" t="s">
        <v>16</v>
      </c>
      <c r="K1091" s="6">
        <v>44013.293622685182</v>
      </c>
      <c r="M1091" t="s">
        <v>1014</v>
      </c>
      <c r="N1091" t="s">
        <v>1015</v>
      </c>
      <c r="Q1091" t="s">
        <v>532</v>
      </c>
      <c r="R1091" t="s">
        <v>376</v>
      </c>
      <c r="S1091" t="s">
        <v>1016</v>
      </c>
      <c r="T1091" t="s">
        <v>338</v>
      </c>
      <c r="U1091" t="s">
        <v>530</v>
      </c>
      <c r="W1091" t="s">
        <v>1017</v>
      </c>
      <c r="Z1091" t="s">
        <v>1014</v>
      </c>
      <c r="AA1091" t="s">
        <v>1015</v>
      </c>
      <c r="AD1091" t="s">
        <v>532</v>
      </c>
      <c r="AE1091" t="s">
        <v>376</v>
      </c>
      <c r="AF1091" t="s">
        <v>1016</v>
      </c>
      <c r="AG1091" t="s">
        <v>338</v>
      </c>
      <c r="AH1091" t="s">
        <v>530</v>
      </c>
      <c r="AJ1091" t="s">
        <v>1017</v>
      </c>
      <c r="AL1091" t="s">
        <v>339</v>
      </c>
      <c r="AM1091">
        <v>5</v>
      </c>
      <c r="AN1091">
        <v>5</v>
      </c>
      <c r="AO1091">
        <v>1690</v>
      </c>
      <c r="AQ1091">
        <v>125277</v>
      </c>
      <c r="AR1091" t="s">
        <v>1242</v>
      </c>
      <c r="AS1091" t="s">
        <v>1243</v>
      </c>
      <c r="AT1091" t="s">
        <v>1244</v>
      </c>
      <c r="AW1091" t="s">
        <v>349</v>
      </c>
      <c r="AX1091" t="s">
        <v>553</v>
      </c>
      <c r="AY1091" t="s">
        <v>345</v>
      </c>
      <c r="AZ1091">
        <v>0</v>
      </c>
      <c r="EQ1091">
        <v>251914</v>
      </c>
      <c r="ER1091" t="s">
        <v>3297</v>
      </c>
      <c r="EV1091">
        <v>17285835</v>
      </c>
      <c r="EW1091">
        <v>928</v>
      </c>
      <c r="EX1091">
        <v>220390</v>
      </c>
      <c r="EY1091" t="s">
        <v>4904</v>
      </c>
      <c r="EZ1091">
        <v>1</v>
      </c>
      <c r="FC1091" t="s">
        <v>1242</v>
      </c>
      <c r="FD1091" t="s">
        <v>1244</v>
      </c>
    </row>
    <row r="1092" spans="1:160" x14ac:dyDescent="0.3">
      <c r="A1092" t="str">
        <f>VLOOKUP(B1092,Table2[],3,FALSE)</f>
        <v>Digital</v>
      </c>
      <c r="B1092" t="str">
        <f>IF(OR(ISNUMBER(FIND("QVC",Z1092)),ISNUMBER(FIND("QVC",AL1092))),"QVC",IF(OR(ISNUMBER(FIND("NCO",H1092)),ISNUMBER(FIND("NCO",Y1092))), "NCO", IF(AL1092="consumer","PMD.com",VLOOKUP(LEFT(H1092,2),Tables!$E$1:$F$11,2,FALSE))))</f>
        <v>PMD.com</v>
      </c>
      <c r="C1092">
        <f t="shared" ref="C1092:C1155" si="52">AR1092</f>
        <v>51090030</v>
      </c>
      <c r="D1092">
        <f t="shared" ref="D1092:D1155" si="53">AN1092</f>
        <v>1</v>
      </c>
      <c r="E1092" t="str">
        <f t="shared" ca="1" si="51"/>
        <v>shifted orders shipped</v>
      </c>
      <c r="F1092" t="s">
        <v>3539</v>
      </c>
      <c r="G1092" t="s">
        <v>335</v>
      </c>
      <c r="H1092" t="s">
        <v>3296</v>
      </c>
      <c r="I1092" s="6">
        <v>44011.480150462965</v>
      </c>
      <c r="J1092" t="s">
        <v>16</v>
      </c>
      <c r="K1092" s="6">
        <v>44013.293622685182</v>
      </c>
      <c r="M1092" t="s">
        <v>1014</v>
      </c>
      <c r="N1092" t="s">
        <v>1015</v>
      </c>
      <c r="Q1092" t="s">
        <v>532</v>
      </c>
      <c r="R1092" t="s">
        <v>376</v>
      </c>
      <c r="S1092" t="s">
        <v>1016</v>
      </c>
      <c r="T1092" t="s">
        <v>338</v>
      </c>
      <c r="U1092" t="s">
        <v>530</v>
      </c>
      <c r="W1092" t="s">
        <v>1017</v>
      </c>
      <c r="Z1092" t="s">
        <v>1014</v>
      </c>
      <c r="AA1092" t="s">
        <v>1015</v>
      </c>
      <c r="AD1092" t="s">
        <v>532</v>
      </c>
      <c r="AE1092" t="s">
        <v>376</v>
      </c>
      <c r="AF1092" t="s">
        <v>1016</v>
      </c>
      <c r="AG1092" t="s">
        <v>338</v>
      </c>
      <c r="AH1092" t="s">
        <v>530</v>
      </c>
      <c r="AJ1092" t="s">
        <v>1017</v>
      </c>
      <c r="AL1092" t="s">
        <v>339</v>
      </c>
      <c r="AM1092">
        <v>1</v>
      </c>
      <c r="AN1092">
        <v>1</v>
      </c>
      <c r="AO1092">
        <v>6688</v>
      </c>
      <c r="AQ1092">
        <v>125960</v>
      </c>
      <c r="AR1092">
        <v>51090030</v>
      </c>
      <c r="AS1092" t="s">
        <v>3043</v>
      </c>
      <c r="AT1092" t="s">
        <v>628</v>
      </c>
      <c r="AW1092" t="s">
        <v>343</v>
      </c>
      <c r="BY1092" t="s">
        <v>342</v>
      </c>
      <c r="BZ1092" t="b">
        <v>0</v>
      </c>
      <c r="EQ1092">
        <v>243047</v>
      </c>
      <c r="ER1092" t="s">
        <v>3297</v>
      </c>
      <c r="EV1092">
        <v>17285835</v>
      </c>
      <c r="EW1092">
        <v>928</v>
      </c>
      <c r="EX1092">
        <v>220390</v>
      </c>
      <c r="EY1092" t="s">
        <v>4904</v>
      </c>
      <c r="EZ1092">
        <v>1</v>
      </c>
      <c r="FC1092">
        <v>95384</v>
      </c>
      <c r="FD1092" t="s">
        <v>3530</v>
      </c>
    </row>
    <row r="1093" spans="1:160" x14ac:dyDescent="0.3">
      <c r="A1093" t="str">
        <f>VLOOKUP(B1093,Table2[],3,FALSE)</f>
        <v>Digital</v>
      </c>
      <c r="B1093" t="str">
        <f>IF(OR(ISNUMBER(FIND("QVC",Z1093)),ISNUMBER(FIND("QVC",AL1093))),"QVC",IF(OR(ISNUMBER(FIND("NCO",H1093)),ISNUMBER(FIND("NCO",Y1093))), "NCO", IF(AL1093="consumer","PMD.com",VLOOKUP(LEFT(H1093,2),Tables!$E$1:$F$11,2,FALSE))))</f>
        <v>PMD.com</v>
      </c>
      <c r="C1093">
        <f t="shared" si="52"/>
        <v>5342</v>
      </c>
      <c r="D1093">
        <f t="shared" si="53"/>
        <v>1</v>
      </c>
      <c r="E1093" t="str">
        <f t="shared" ca="1" si="51"/>
        <v>shifted orders shipped</v>
      </c>
      <c r="F1093" t="s">
        <v>3539</v>
      </c>
      <c r="G1093" t="s">
        <v>335</v>
      </c>
      <c r="H1093" t="s">
        <v>2636</v>
      </c>
      <c r="I1093" s="6">
        <v>44008.628495370373</v>
      </c>
      <c r="J1093" t="s">
        <v>16</v>
      </c>
      <c r="K1093" s="6">
        <v>44013.293680555558</v>
      </c>
      <c r="M1093" t="s">
        <v>4905</v>
      </c>
      <c r="N1093" t="s">
        <v>4906</v>
      </c>
      <c r="Q1093" t="s">
        <v>1633</v>
      </c>
      <c r="R1093" t="s">
        <v>409</v>
      </c>
      <c r="S1093">
        <v>6413</v>
      </c>
      <c r="T1093" t="s">
        <v>338</v>
      </c>
      <c r="U1093" t="s">
        <v>530</v>
      </c>
      <c r="W1093" t="s">
        <v>4907</v>
      </c>
      <c r="Z1093" t="s">
        <v>4905</v>
      </c>
      <c r="AA1093" t="s">
        <v>4906</v>
      </c>
      <c r="AD1093" t="s">
        <v>1633</v>
      </c>
      <c r="AE1093" t="s">
        <v>409</v>
      </c>
      <c r="AF1093">
        <v>6413</v>
      </c>
      <c r="AG1093" t="s">
        <v>338</v>
      </c>
      <c r="AH1093" t="s">
        <v>530</v>
      </c>
      <c r="AJ1093" t="s">
        <v>4907</v>
      </c>
      <c r="AL1093" t="s">
        <v>339</v>
      </c>
      <c r="AM1093">
        <v>1</v>
      </c>
      <c r="AN1093">
        <v>1</v>
      </c>
      <c r="AO1093">
        <v>13280</v>
      </c>
      <c r="AQ1093">
        <v>123849</v>
      </c>
      <c r="AR1093">
        <v>5342</v>
      </c>
      <c r="AS1093" t="s">
        <v>1746</v>
      </c>
      <c r="AT1093" t="s">
        <v>149</v>
      </c>
      <c r="AW1093" t="s">
        <v>340</v>
      </c>
      <c r="AX1093" t="s">
        <v>340</v>
      </c>
      <c r="AY1093" t="s">
        <v>345</v>
      </c>
      <c r="AZ1093" t="s">
        <v>346</v>
      </c>
      <c r="BY1093" t="s">
        <v>342</v>
      </c>
      <c r="EQ1093">
        <v>243408</v>
      </c>
      <c r="ER1093" t="s">
        <v>2637</v>
      </c>
      <c r="EV1093">
        <v>17284613</v>
      </c>
      <c r="EW1093">
        <v>928</v>
      </c>
      <c r="EX1093">
        <v>219092</v>
      </c>
      <c r="EY1093" t="s">
        <v>4908</v>
      </c>
      <c r="EZ1093">
        <v>1</v>
      </c>
      <c r="FC1093">
        <v>90425</v>
      </c>
      <c r="FD1093" t="s">
        <v>388</v>
      </c>
    </row>
    <row r="1094" spans="1:160" x14ac:dyDescent="0.3">
      <c r="A1094" t="str">
        <f>VLOOKUP(B1094,Table2[],3,FALSE)</f>
        <v>Digital</v>
      </c>
      <c r="B1094" t="str">
        <f>IF(OR(ISNUMBER(FIND("QVC",Z1094)),ISNUMBER(FIND("QVC",AL1094))),"QVC",IF(OR(ISNUMBER(FIND("NCO",H1094)),ISNUMBER(FIND("NCO",Y1094))), "NCO", IF(AL1094="consumer","PMD.com",VLOOKUP(LEFT(H1094,2),Tables!$E$1:$F$11,2,FALSE))))</f>
        <v>PMD.com</v>
      </c>
      <c r="C1094">
        <f t="shared" si="52"/>
        <v>5341</v>
      </c>
      <c r="D1094">
        <f t="shared" si="53"/>
        <v>1</v>
      </c>
      <c r="E1094" t="str">
        <f t="shared" ca="1" si="51"/>
        <v>shifted orders shipped</v>
      </c>
      <c r="F1094" t="s">
        <v>3539</v>
      </c>
      <c r="G1094" t="s">
        <v>335</v>
      </c>
      <c r="H1094" t="s">
        <v>2636</v>
      </c>
      <c r="I1094" s="6">
        <v>44008.628495370373</v>
      </c>
      <c r="J1094" t="s">
        <v>16</v>
      </c>
      <c r="K1094" s="6">
        <v>44013.293680555558</v>
      </c>
      <c r="M1094" t="s">
        <v>4905</v>
      </c>
      <c r="N1094" t="s">
        <v>4906</v>
      </c>
      <c r="Q1094" t="s">
        <v>1633</v>
      </c>
      <c r="R1094" t="s">
        <v>409</v>
      </c>
      <c r="S1094">
        <v>6413</v>
      </c>
      <c r="T1094" t="s">
        <v>338</v>
      </c>
      <c r="U1094" t="s">
        <v>530</v>
      </c>
      <c r="W1094" t="s">
        <v>4907</v>
      </c>
      <c r="Z1094" t="s">
        <v>4905</v>
      </c>
      <c r="AA1094" t="s">
        <v>4906</v>
      </c>
      <c r="AD1094" t="s">
        <v>1633</v>
      </c>
      <c r="AE1094" t="s">
        <v>409</v>
      </c>
      <c r="AF1094">
        <v>6413</v>
      </c>
      <c r="AG1094" t="s">
        <v>338</v>
      </c>
      <c r="AH1094" t="s">
        <v>530</v>
      </c>
      <c r="AJ1094" t="s">
        <v>4907</v>
      </c>
      <c r="AL1094" t="s">
        <v>339</v>
      </c>
      <c r="AM1094">
        <v>1</v>
      </c>
      <c r="AN1094">
        <v>1</v>
      </c>
      <c r="AO1094">
        <v>15156</v>
      </c>
      <c r="AQ1094">
        <v>124187</v>
      </c>
      <c r="AR1094">
        <v>5341</v>
      </c>
      <c r="AS1094" t="s">
        <v>831</v>
      </c>
      <c r="AT1094" t="s">
        <v>82</v>
      </c>
      <c r="AW1094" t="s">
        <v>340</v>
      </c>
      <c r="AX1094" t="s">
        <v>340</v>
      </c>
      <c r="AY1094" t="s">
        <v>345</v>
      </c>
      <c r="AZ1094" t="s">
        <v>346</v>
      </c>
      <c r="BY1094" t="s">
        <v>342</v>
      </c>
      <c r="EQ1094">
        <v>244247</v>
      </c>
      <c r="ER1094" t="s">
        <v>2637</v>
      </c>
      <c r="EV1094">
        <v>17284613</v>
      </c>
      <c r="EW1094">
        <v>928</v>
      </c>
      <c r="EX1094">
        <v>219092</v>
      </c>
      <c r="EY1094" t="s">
        <v>4908</v>
      </c>
      <c r="EZ1094">
        <v>1</v>
      </c>
      <c r="FC1094">
        <v>90425</v>
      </c>
      <c r="FD1094" t="s">
        <v>388</v>
      </c>
    </row>
    <row r="1095" spans="1:160" x14ac:dyDescent="0.3">
      <c r="A1095" t="str">
        <f>VLOOKUP(B1095,Table2[],3,FALSE)</f>
        <v>Digital</v>
      </c>
      <c r="B1095" t="str">
        <f>IF(OR(ISNUMBER(FIND("QVC",Z1095)),ISNUMBER(FIND("QVC",AL1095))),"QVC",IF(OR(ISNUMBER(FIND("NCO",H1095)),ISNUMBER(FIND("NCO",Y1095))), "NCO", IF(AL1095="consumer","PMD.com",VLOOKUP(LEFT(H1095,2),Tables!$E$1:$F$11,2,FALSE))))</f>
        <v>PMD.com</v>
      </c>
      <c r="C1095">
        <f t="shared" si="52"/>
        <v>51090001</v>
      </c>
      <c r="D1095">
        <f t="shared" si="53"/>
        <v>1</v>
      </c>
      <c r="E1095" t="str">
        <f t="shared" ca="1" si="51"/>
        <v>shifted orders shipped</v>
      </c>
      <c r="F1095" t="s">
        <v>3539</v>
      </c>
      <c r="G1095" t="s">
        <v>335</v>
      </c>
      <c r="H1095" t="s">
        <v>2636</v>
      </c>
      <c r="I1095" s="6">
        <v>44008.628495370373</v>
      </c>
      <c r="J1095" t="s">
        <v>16</v>
      </c>
      <c r="K1095" s="6">
        <v>44013.293680555558</v>
      </c>
      <c r="M1095" t="s">
        <v>4905</v>
      </c>
      <c r="N1095" t="s">
        <v>4906</v>
      </c>
      <c r="Q1095" t="s">
        <v>1633</v>
      </c>
      <c r="R1095" t="s">
        <v>409</v>
      </c>
      <c r="S1095">
        <v>6413</v>
      </c>
      <c r="T1095" t="s">
        <v>338</v>
      </c>
      <c r="U1095" t="s">
        <v>530</v>
      </c>
      <c r="W1095" t="s">
        <v>4907</v>
      </c>
      <c r="Z1095" t="s">
        <v>4905</v>
      </c>
      <c r="AA1095" t="s">
        <v>4906</v>
      </c>
      <c r="AD1095" t="s">
        <v>1633</v>
      </c>
      <c r="AE1095" t="s">
        <v>409</v>
      </c>
      <c r="AF1095">
        <v>6413</v>
      </c>
      <c r="AG1095" t="s">
        <v>338</v>
      </c>
      <c r="AH1095" t="s">
        <v>530</v>
      </c>
      <c r="AJ1095" t="s">
        <v>4907</v>
      </c>
      <c r="AL1095" t="s">
        <v>339</v>
      </c>
      <c r="AM1095">
        <v>1</v>
      </c>
      <c r="AN1095">
        <v>1</v>
      </c>
      <c r="AO1095">
        <v>4885</v>
      </c>
      <c r="AQ1095">
        <v>124202</v>
      </c>
      <c r="AR1095">
        <v>51090001</v>
      </c>
      <c r="AS1095" t="s">
        <v>1986</v>
      </c>
      <c r="AT1095" t="s">
        <v>60</v>
      </c>
      <c r="AW1095" t="s">
        <v>340</v>
      </c>
      <c r="AX1095" t="s">
        <v>340</v>
      </c>
      <c r="AY1095" t="s">
        <v>357</v>
      </c>
      <c r="AZ1095" t="s">
        <v>361</v>
      </c>
      <c r="BY1095" t="s">
        <v>342</v>
      </c>
      <c r="EQ1095">
        <v>250831</v>
      </c>
      <c r="ER1095" t="s">
        <v>2637</v>
      </c>
      <c r="EV1095">
        <v>17284613</v>
      </c>
      <c r="EW1095">
        <v>928</v>
      </c>
      <c r="EX1095">
        <v>219092</v>
      </c>
      <c r="EY1095" t="s">
        <v>4908</v>
      </c>
      <c r="EZ1095">
        <v>1</v>
      </c>
      <c r="FC1095">
        <v>51090001</v>
      </c>
      <c r="FD1095" t="s">
        <v>60</v>
      </c>
    </row>
    <row r="1096" spans="1:160" x14ac:dyDescent="0.3">
      <c r="A1096" t="str">
        <f>VLOOKUP(B1096,Table2[],3,FALSE)</f>
        <v>Digital</v>
      </c>
      <c r="B1096" t="str">
        <f>IF(OR(ISNUMBER(FIND("QVC",Z1096)),ISNUMBER(FIND("QVC",AL1096))),"QVC",IF(OR(ISNUMBER(FIND("NCO",H1096)),ISNUMBER(FIND("NCO",Y1096))), "NCO", IF(AL1096="consumer","PMD.com",VLOOKUP(LEFT(H1096,2),Tables!$E$1:$F$11,2,FALSE))))</f>
        <v>PMD.com</v>
      </c>
      <c r="C1096">
        <f t="shared" si="52"/>
        <v>52430001</v>
      </c>
      <c r="D1096">
        <f t="shared" si="53"/>
        <v>1</v>
      </c>
      <c r="E1096" t="str">
        <f t="shared" ca="1" si="51"/>
        <v>shifted orders shipped</v>
      </c>
      <c r="F1096" t="s">
        <v>3539</v>
      </c>
      <c r="G1096" t="s">
        <v>335</v>
      </c>
      <c r="H1096" t="s">
        <v>2640</v>
      </c>
      <c r="I1096" s="6">
        <v>44008.62841435185</v>
      </c>
      <c r="J1096" t="s">
        <v>16</v>
      </c>
      <c r="K1096" s="6">
        <v>44013.293923611112</v>
      </c>
      <c r="M1096" t="s">
        <v>4909</v>
      </c>
      <c r="N1096" t="s">
        <v>4910</v>
      </c>
      <c r="Q1096" t="s">
        <v>4911</v>
      </c>
      <c r="R1096" t="s">
        <v>418</v>
      </c>
      <c r="S1096">
        <v>36871</v>
      </c>
      <c r="T1096" t="s">
        <v>338</v>
      </c>
      <c r="U1096" t="s">
        <v>530</v>
      </c>
      <c r="W1096" t="s">
        <v>4912</v>
      </c>
      <c r="Z1096" t="s">
        <v>4909</v>
      </c>
      <c r="AA1096" t="s">
        <v>4910</v>
      </c>
      <c r="AD1096" t="s">
        <v>4911</v>
      </c>
      <c r="AE1096" t="s">
        <v>418</v>
      </c>
      <c r="AF1096">
        <v>36871</v>
      </c>
      <c r="AG1096" t="s">
        <v>338</v>
      </c>
      <c r="AH1096" t="s">
        <v>530</v>
      </c>
      <c r="AJ1096" t="s">
        <v>4912</v>
      </c>
      <c r="AL1096" t="s">
        <v>339</v>
      </c>
      <c r="AM1096">
        <v>1</v>
      </c>
      <c r="AN1096">
        <v>1</v>
      </c>
      <c r="AO1096">
        <v>12063</v>
      </c>
      <c r="AQ1096">
        <v>127155</v>
      </c>
      <c r="AR1096">
        <v>52430001</v>
      </c>
      <c r="AS1096" t="s">
        <v>927</v>
      </c>
      <c r="AT1096" t="s">
        <v>75</v>
      </c>
      <c r="AW1096" t="s">
        <v>340</v>
      </c>
      <c r="AX1096" t="s">
        <v>340</v>
      </c>
      <c r="AY1096" t="s">
        <v>357</v>
      </c>
      <c r="AZ1096" t="s">
        <v>363</v>
      </c>
      <c r="BY1096" t="s">
        <v>342</v>
      </c>
      <c r="EQ1096">
        <v>249990</v>
      </c>
      <c r="ER1096" t="s">
        <v>2641</v>
      </c>
      <c r="EV1096">
        <v>17284615</v>
      </c>
      <c r="EW1096">
        <v>928</v>
      </c>
      <c r="EX1096">
        <v>219094</v>
      </c>
      <c r="EY1096" t="s">
        <v>4913</v>
      </c>
      <c r="EZ1096">
        <v>1</v>
      </c>
      <c r="FC1096">
        <v>52430001</v>
      </c>
      <c r="FD1096" t="s">
        <v>75</v>
      </c>
    </row>
    <row r="1097" spans="1:160" x14ac:dyDescent="0.3">
      <c r="A1097" t="str">
        <f>VLOOKUP(B1097,Table2[],3,FALSE)</f>
        <v>Digital</v>
      </c>
      <c r="B1097" t="str">
        <f>IF(OR(ISNUMBER(FIND("QVC",Z1097)),ISNUMBER(FIND("QVC",AL1097))),"QVC",IF(OR(ISNUMBER(FIND("NCO",H1097)),ISNUMBER(FIND("NCO",Y1097))), "NCO", IF(AL1097="consumer","PMD.com",VLOOKUP(LEFT(H1097,2),Tables!$E$1:$F$11,2,FALSE))))</f>
        <v>PMD.com</v>
      </c>
      <c r="C1097">
        <f t="shared" si="52"/>
        <v>52240001</v>
      </c>
      <c r="D1097">
        <f t="shared" si="53"/>
        <v>1</v>
      </c>
      <c r="E1097" t="str">
        <f t="shared" ca="1" si="51"/>
        <v>shifted orders shipped</v>
      </c>
      <c r="F1097" t="s">
        <v>3539</v>
      </c>
      <c r="G1097" t="s">
        <v>335</v>
      </c>
      <c r="H1097" t="s">
        <v>2640</v>
      </c>
      <c r="I1097" s="6">
        <v>44008.62841435185</v>
      </c>
      <c r="J1097" t="s">
        <v>16</v>
      </c>
      <c r="K1097" s="6">
        <v>44013.293923611112</v>
      </c>
      <c r="M1097" t="s">
        <v>4909</v>
      </c>
      <c r="N1097" t="s">
        <v>4910</v>
      </c>
      <c r="Q1097" t="s">
        <v>4911</v>
      </c>
      <c r="R1097" t="s">
        <v>418</v>
      </c>
      <c r="S1097">
        <v>36871</v>
      </c>
      <c r="T1097" t="s">
        <v>338</v>
      </c>
      <c r="U1097" t="s">
        <v>530</v>
      </c>
      <c r="W1097" t="s">
        <v>4912</v>
      </c>
      <c r="Z1097" t="s">
        <v>4909</v>
      </c>
      <c r="AA1097" t="s">
        <v>4910</v>
      </c>
      <c r="AD1097" t="s">
        <v>4911</v>
      </c>
      <c r="AE1097" t="s">
        <v>418</v>
      </c>
      <c r="AF1097">
        <v>36871</v>
      </c>
      <c r="AG1097" t="s">
        <v>338</v>
      </c>
      <c r="AH1097" t="s">
        <v>530</v>
      </c>
      <c r="AJ1097" t="s">
        <v>4912</v>
      </c>
      <c r="AL1097" t="s">
        <v>339</v>
      </c>
      <c r="AM1097">
        <v>1</v>
      </c>
      <c r="AN1097">
        <v>1</v>
      </c>
      <c r="AO1097">
        <v>5995</v>
      </c>
      <c r="AQ1097">
        <v>124435</v>
      </c>
      <c r="AR1097">
        <v>52240001</v>
      </c>
      <c r="AS1097" t="s">
        <v>2387</v>
      </c>
      <c r="AT1097" t="s">
        <v>108</v>
      </c>
      <c r="AW1097" t="s">
        <v>340</v>
      </c>
      <c r="AX1097" t="s">
        <v>340</v>
      </c>
      <c r="AY1097" t="s">
        <v>341</v>
      </c>
      <c r="AZ1097">
        <v>0</v>
      </c>
      <c r="BY1097" t="s">
        <v>342</v>
      </c>
      <c r="EQ1097">
        <v>253361</v>
      </c>
      <c r="ER1097" t="s">
        <v>2641</v>
      </c>
      <c r="EV1097">
        <v>17284615</v>
      </c>
      <c r="EW1097">
        <v>928</v>
      </c>
      <c r="EX1097">
        <v>219094</v>
      </c>
      <c r="EY1097" t="s">
        <v>4913</v>
      </c>
      <c r="EZ1097">
        <v>1</v>
      </c>
      <c r="FC1097">
        <v>52240001</v>
      </c>
      <c r="FD1097" t="s">
        <v>108</v>
      </c>
    </row>
    <row r="1098" spans="1:160" x14ac:dyDescent="0.3">
      <c r="A1098" t="str">
        <f>VLOOKUP(B1098,Table2[],3,FALSE)</f>
        <v>Digital</v>
      </c>
      <c r="B1098" t="str">
        <f>IF(OR(ISNUMBER(FIND("QVC",Z1098)),ISNUMBER(FIND("QVC",AL1098))),"QVC",IF(OR(ISNUMBER(FIND("NCO",H1098)),ISNUMBER(FIND("NCO",Y1098))), "NCO", IF(AL1098="consumer","PMD.com",VLOOKUP(LEFT(H1098,2),Tables!$E$1:$F$11,2,FALSE))))</f>
        <v>PMD.com</v>
      </c>
      <c r="C1098">
        <f t="shared" si="52"/>
        <v>51090061</v>
      </c>
      <c r="D1098">
        <f t="shared" si="53"/>
        <v>1</v>
      </c>
      <c r="E1098" t="str">
        <f t="shared" ca="1" si="51"/>
        <v>shifted orders shipped</v>
      </c>
      <c r="F1098" t="s">
        <v>3539</v>
      </c>
      <c r="G1098" t="s">
        <v>335</v>
      </c>
      <c r="H1098" t="s">
        <v>2640</v>
      </c>
      <c r="I1098" s="6">
        <v>44008.62841435185</v>
      </c>
      <c r="J1098" t="s">
        <v>16</v>
      </c>
      <c r="K1098" s="6">
        <v>44013.293923611112</v>
      </c>
      <c r="M1098" t="s">
        <v>4909</v>
      </c>
      <c r="N1098" t="s">
        <v>4910</v>
      </c>
      <c r="Q1098" t="s">
        <v>4911</v>
      </c>
      <c r="R1098" t="s">
        <v>418</v>
      </c>
      <c r="S1098">
        <v>36871</v>
      </c>
      <c r="T1098" t="s">
        <v>338</v>
      </c>
      <c r="U1098" t="s">
        <v>530</v>
      </c>
      <c r="W1098" t="s">
        <v>4912</v>
      </c>
      <c r="Z1098" t="s">
        <v>4909</v>
      </c>
      <c r="AA1098" t="s">
        <v>4910</v>
      </c>
      <c r="AD1098" t="s">
        <v>4911</v>
      </c>
      <c r="AE1098" t="s">
        <v>418</v>
      </c>
      <c r="AF1098">
        <v>36871</v>
      </c>
      <c r="AG1098" t="s">
        <v>338</v>
      </c>
      <c r="AH1098" t="s">
        <v>530</v>
      </c>
      <c r="AJ1098" t="s">
        <v>4912</v>
      </c>
      <c r="AL1098" t="s">
        <v>339</v>
      </c>
      <c r="AM1098">
        <v>1</v>
      </c>
      <c r="AN1098">
        <v>1</v>
      </c>
      <c r="AO1098">
        <v>8078</v>
      </c>
      <c r="AQ1098">
        <v>124010</v>
      </c>
      <c r="AR1098">
        <v>51090061</v>
      </c>
      <c r="AS1098" t="s">
        <v>2383</v>
      </c>
      <c r="AT1098" t="s">
        <v>122</v>
      </c>
      <c r="AW1098" t="s">
        <v>340</v>
      </c>
      <c r="AX1098" t="s">
        <v>340</v>
      </c>
      <c r="AY1098" t="s">
        <v>357</v>
      </c>
      <c r="AZ1098" t="s">
        <v>363</v>
      </c>
      <c r="BY1098" t="s">
        <v>342</v>
      </c>
      <c r="EQ1098">
        <v>252776</v>
      </c>
      <c r="ER1098" t="s">
        <v>2641</v>
      </c>
      <c r="EV1098">
        <v>17284615</v>
      </c>
      <c r="EW1098">
        <v>928</v>
      </c>
      <c r="EX1098">
        <v>219094</v>
      </c>
      <c r="EY1098" t="s">
        <v>4913</v>
      </c>
      <c r="EZ1098">
        <v>1</v>
      </c>
      <c r="FC1098">
        <v>51090061</v>
      </c>
      <c r="FD1098" t="s">
        <v>122</v>
      </c>
    </row>
    <row r="1099" spans="1:160" x14ac:dyDescent="0.3">
      <c r="A1099" t="str">
        <f>VLOOKUP(B1099,Table2[],3,FALSE)</f>
        <v>Digital</v>
      </c>
      <c r="B1099" t="str">
        <f>IF(OR(ISNUMBER(FIND("QVC",Z1099)),ISNUMBER(FIND("QVC",AL1099))),"QVC",IF(OR(ISNUMBER(FIND("NCO",H1099)),ISNUMBER(FIND("NCO",Y1099))), "NCO", IF(AL1099="consumer","PMD.com",VLOOKUP(LEFT(H1099,2),Tables!$E$1:$F$11,2,FALSE))))</f>
        <v>PMD.com</v>
      </c>
      <c r="C1099">
        <f t="shared" si="52"/>
        <v>52460001</v>
      </c>
      <c r="D1099">
        <f t="shared" si="53"/>
        <v>1</v>
      </c>
      <c r="E1099" t="str">
        <f t="shared" ca="1" si="51"/>
        <v>shifted orders shipped</v>
      </c>
      <c r="F1099" t="s">
        <v>3539</v>
      </c>
      <c r="G1099" t="s">
        <v>335</v>
      </c>
      <c r="H1099" t="s">
        <v>2640</v>
      </c>
      <c r="I1099" s="6">
        <v>44008.62841435185</v>
      </c>
      <c r="J1099" t="s">
        <v>16</v>
      </c>
      <c r="K1099" s="6">
        <v>44013.293923611112</v>
      </c>
      <c r="M1099" t="s">
        <v>4909</v>
      </c>
      <c r="N1099" t="s">
        <v>4910</v>
      </c>
      <c r="Q1099" t="s">
        <v>4911</v>
      </c>
      <c r="R1099" t="s">
        <v>418</v>
      </c>
      <c r="S1099">
        <v>36871</v>
      </c>
      <c r="T1099" t="s">
        <v>338</v>
      </c>
      <c r="U1099" t="s">
        <v>530</v>
      </c>
      <c r="W1099" t="s">
        <v>4912</v>
      </c>
      <c r="Z1099" t="s">
        <v>4909</v>
      </c>
      <c r="AA1099" t="s">
        <v>4910</v>
      </c>
      <c r="AD1099" t="s">
        <v>4911</v>
      </c>
      <c r="AE1099" t="s">
        <v>418</v>
      </c>
      <c r="AF1099">
        <v>36871</v>
      </c>
      <c r="AG1099" t="s">
        <v>338</v>
      </c>
      <c r="AH1099" t="s">
        <v>530</v>
      </c>
      <c r="AJ1099" t="s">
        <v>4912</v>
      </c>
      <c r="AL1099" t="s">
        <v>339</v>
      </c>
      <c r="AM1099">
        <v>1</v>
      </c>
      <c r="AN1099">
        <v>1</v>
      </c>
      <c r="AO1099">
        <v>14007</v>
      </c>
      <c r="AQ1099">
        <v>127157</v>
      </c>
      <c r="AR1099">
        <v>52460001</v>
      </c>
      <c r="AS1099" t="s">
        <v>972</v>
      </c>
      <c r="AT1099" t="s">
        <v>76</v>
      </c>
      <c r="AW1099" t="s">
        <v>340</v>
      </c>
      <c r="AX1099" t="s">
        <v>340</v>
      </c>
      <c r="AY1099" t="s">
        <v>341</v>
      </c>
      <c r="AZ1099">
        <v>0</v>
      </c>
      <c r="BY1099" t="s">
        <v>342</v>
      </c>
      <c r="EQ1099">
        <v>252044</v>
      </c>
      <c r="ER1099" t="s">
        <v>2641</v>
      </c>
      <c r="EV1099">
        <v>17284615</v>
      </c>
      <c r="EW1099">
        <v>928</v>
      </c>
      <c r="EX1099">
        <v>219094</v>
      </c>
      <c r="EY1099" t="s">
        <v>4913</v>
      </c>
      <c r="EZ1099">
        <v>1</v>
      </c>
      <c r="FC1099">
        <v>52460001</v>
      </c>
      <c r="FD1099" t="s">
        <v>76</v>
      </c>
    </row>
    <row r="1100" spans="1:160" x14ac:dyDescent="0.3">
      <c r="A1100" t="str">
        <f>VLOOKUP(B1100,Table2[],3,FALSE)</f>
        <v>Digital</v>
      </c>
      <c r="B1100" t="str">
        <f>IF(OR(ISNUMBER(FIND("QVC",Z1100)),ISNUMBER(FIND("QVC",AL1100))),"QVC",IF(OR(ISNUMBER(FIND("NCO",H1100)),ISNUMBER(FIND("NCO",Y1100))), "NCO", IF(AL1100="consumer","PMD.com",VLOOKUP(LEFT(H1100,2),Tables!$E$1:$F$11,2,FALSE))))</f>
        <v>PMD.com</v>
      </c>
      <c r="C1100">
        <f t="shared" si="52"/>
        <v>53440001</v>
      </c>
      <c r="D1100">
        <f t="shared" si="53"/>
        <v>2</v>
      </c>
      <c r="E1100" t="str">
        <f t="shared" ca="1" si="51"/>
        <v>shifted orders shipped</v>
      </c>
      <c r="F1100" t="s">
        <v>3539</v>
      </c>
      <c r="G1100" t="s">
        <v>335</v>
      </c>
      <c r="H1100" t="s">
        <v>2568</v>
      </c>
      <c r="I1100" s="6">
        <v>44008.595949074072</v>
      </c>
      <c r="J1100" t="s">
        <v>16</v>
      </c>
      <c r="K1100" s="6">
        <v>44013.293958333335</v>
      </c>
      <c r="M1100" t="s">
        <v>4914</v>
      </c>
      <c r="N1100" t="s">
        <v>4915</v>
      </c>
      <c r="Q1100" t="s">
        <v>4916</v>
      </c>
      <c r="R1100" t="s">
        <v>375</v>
      </c>
      <c r="S1100">
        <v>60040</v>
      </c>
      <c r="T1100" t="s">
        <v>338</v>
      </c>
      <c r="U1100" t="s">
        <v>530</v>
      </c>
      <c r="W1100" t="s">
        <v>4917</v>
      </c>
      <c r="Z1100" t="s">
        <v>4914</v>
      </c>
      <c r="AA1100" t="s">
        <v>4915</v>
      </c>
      <c r="AD1100" t="s">
        <v>4916</v>
      </c>
      <c r="AE1100" t="s">
        <v>375</v>
      </c>
      <c r="AF1100">
        <v>60040</v>
      </c>
      <c r="AG1100" t="s">
        <v>338</v>
      </c>
      <c r="AH1100" t="s">
        <v>530</v>
      </c>
      <c r="AJ1100" t="s">
        <v>4917</v>
      </c>
      <c r="AL1100" t="s">
        <v>339</v>
      </c>
      <c r="AM1100">
        <v>2</v>
      </c>
      <c r="AN1100">
        <v>2</v>
      </c>
      <c r="AO1100">
        <v>7642</v>
      </c>
      <c r="AQ1100">
        <v>124700</v>
      </c>
      <c r="AR1100">
        <v>53440001</v>
      </c>
      <c r="AS1100" t="s">
        <v>1240</v>
      </c>
      <c r="AT1100" t="s">
        <v>116</v>
      </c>
      <c r="AW1100" t="s">
        <v>340</v>
      </c>
      <c r="AX1100" t="s">
        <v>340</v>
      </c>
      <c r="AY1100" t="s">
        <v>345</v>
      </c>
      <c r="AZ1100" t="s">
        <v>345</v>
      </c>
      <c r="BY1100" t="s">
        <v>342</v>
      </c>
      <c r="EQ1100">
        <v>252960</v>
      </c>
      <c r="ER1100" t="s">
        <v>2569</v>
      </c>
      <c r="EV1100">
        <v>17284579</v>
      </c>
      <c r="EW1100">
        <v>928</v>
      </c>
      <c r="EX1100">
        <v>219058</v>
      </c>
      <c r="EY1100">
        <v>9.2748999964335493E+25</v>
      </c>
      <c r="EZ1100">
        <v>1</v>
      </c>
      <c r="FC1100">
        <v>53440001</v>
      </c>
      <c r="FD1100" t="s">
        <v>116</v>
      </c>
    </row>
    <row r="1101" spans="1:160" x14ac:dyDescent="0.3">
      <c r="A1101" t="str">
        <f>VLOOKUP(B1101,Table2[],3,FALSE)</f>
        <v>Digital</v>
      </c>
      <c r="B1101" t="str">
        <f>IF(OR(ISNUMBER(FIND("QVC",Z1101)),ISNUMBER(FIND("QVC",AL1101))),"QVC",IF(OR(ISNUMBER(FIND("NCO",H1101)),ISNUMBER(FIND("NCO",Y1101))), "NCO", IF(AL1101="consumer","PMD.com",VLOOKUP(LEFT(H1101,2),Tables!$E$1:$F$11,2,FALSE))))</f>
        <v>PMD.com</v>
      </c>
      <c r="C1101">
        <f t="shared" si="52"/>
        <v>52430001</v>
      </c>
      <c r="D1101">
        <f t="shared" si="53"/>
        <v>1</v>
      </c>
      <c r="E1101" t="str">
        <f t="shared" ca="1" si="51"/>
        <v>shifted orders shipped</v>
      </c>
      <c r="F1101" t="s">
        <v>3539</v>
      </c>
      <c r="G1101" t="s">
        <v>335</v>
      </c>
      <c r="H1101" t="s">
        <v>2634</v>
      </c>
      <c r="I1101" s="6">
        <v>44008.628541666665</v>
      </c>
      <c r="J1101" t="s">
        <v>16</v>
      </c>
      <c r="K1101" s="6">
        <v>44013.294293981482</v>
      </c>
      <c r="M1101" t="s">
        <v>4918</v>
      </c>
      <c r="N1101" t="s">
        <v>4919</v>
      </c>
      <c r="Q1101" t="s">
        <v>4920</v>
      </c>
      <c r="R1101" t="s">
        <v>397</v>
      </c>
      <c r="S1101" t="s">
        <v>4921</v>
      </c>
      <c r="T1101" t="s">
        <v>338</v>
      </c>
      <c r="U1101" t="s">
        <v>530</v>
      </c>
      <c r="W1101" t="s">
        <v>4922</v>
      </c>
      <c r="Z1101" t="s">
        <v>4918</v>
      </c>
      <c r="AA1101" t="s">
        <v>4919</v>
      </c>
      <c r="AD1101" t="s">
        <v>4920</v>
      </c>
      <c r="AE1101" t="s">
        <v>397</v>
      </c>
      <c r="AF1101" t="s">
        <v>4921</v>
      </c>
      <c r="AG1101" t="s">
        <v>338</v>
      </c>
      <c r="AH1101" t="s">
        <v>530</v>
      </c>
      <c r="AJ1101" t="s">
        <v>4922</v>
      </c>
      <c r="AL1101" t="s">
        <v>339</v>
      </c>
      <c r="AM1101">
        <v>1</v>
      </c>
      <c r="AN1101">
        <v>1</v>
      </c>
      <c r="AO1101">
        <v>12063</v>
      </c>
      <c r="AQ1101">
        <v>127155</v>
      </c>
      <c r="AR1101">
        <v>52430001</v>
      </c>
      <c r="AS1101" t="s">
        <v>927</v>
      </c>
      <c r="AT1101" t="s">
        <v>75</v>
      </c>
      <c r="AW1101" t="s">
        <v>340</v>
      </c>
      <c r="AX1101" t="s">
        <v>340</v>
      </c>
      <c r="AY1101" t="s">
        <v>357</v>
      </c>
      <c r="AZ1101" t="s">
        <v>363</v>
      </c>
      <c r="BY1101" t="s">
        <v>342</v>
      </c>
      <c r="EQ1101">
        <v>249990</v>
      </c>
      <c r="ER1101" t="s">
        <v>2635</v>
      </c>
      <c r="EV1101">
        <v>17284612</v>
      </c>
      <c r="EW1101">
        <v>928</v>
      </c>
      <c r="EX1101">
        <v>219091</v>
      </c>
      <c r="EY1101" t="s">
        <v>4923</v>
      </c>
      <c r="EZ1101">
        <v>1</v>
      </c>
      <c r="FC1101">
        <v>95292</v>
      </c>
      <c r="FD1101" t="s">
        <v>511</v>
      </c>
    </row>
    <row r="1102" spans="1:160" x14ac:dyDescent="0.3">
      <c r="A1102" t="str">
        <f>VLOOKUP(B1102,Table2[],3,FALSE)</f>
        <v>Digital</v>
      </c>
      <c r="B1102" t="str">
        <f>IF(OR(ISNUMBER(FIND("QVC",Z1102)),ISNUMBER(FIND("QVC",AL1102))),"QVC",IF(OR(ISNUMBER(FIND("NCO",H1102)),ISNUMBER(FIND("NCO",Y1102))), "NCO", IF(AL1102="consumer","PMD.com",VLOOKUP(LEFT(H1102,2),Tables!$E$1:$F$11,2,FALSE))))</f>
        <v>PMD.com</v>
      </c>
      <c r="C1102">
        <f t="shared" si="52"/>
        <v>52430001</v>
      </c>
      <c r="D1102">
        <f t="shared" si="53"/>
        <v>1</v>
      </c>
      <c r="E1102" t="str">
        <f t="shared" ca="1" si="51"/>
        <v>shifted orders shipped</v>
      </c>
      <c r="F1102" t="s">
        <v>3539</v>
      </c>
      <c r="G1102" t="s">
        <v>335</v>
      </c>
      <c r="H1102" t="s">
        <v>2634</v>
      </c>
      <c r="I1102" s="6">
        <v>44008.628541666665</v>
      </c>
      <c r="J1102" t="s">
        <v>16</v>
      </c>
      <c r="K1102" s="6">
        <v>44013.294293981482</v>
      </c>
      <c r="M1102" t="s">
        <v>4918</v>
      </c>
      <c r="N1102" t="s">
        <v>4919</v>
      </c>
      <c r="Q1102" t="s">
        <v>4920</v>
      </c>
      <c r="R1102" t="s">
        <v>397</v>
      </c>
      <c r="S1102" t="s">
        <v>4921</v>
      </c>
      <c r="T1102" t="s">
        <v>338</v>
      </c>
      <c r="U1102" t="s">
        <v>530</v>
      </c>
      <c r="W1102" t="s">
        <v>4922</v>
      </c>
      <c r="Z1102" t="s">
        <v>4918</v>
      </c>
      <c r="AA1102" t="s">
        <v>4919</v>
      </c>
      <c r="AD1102" t="s">
        <v>4920</v>
      </c>
      <c r="AE1102" t="s">
        <v>397</v>
      </c>
      <c r="AF1102" t="s">
        <v>4921</v>
      </c>
      <c r="AG1102" t="s">
        <v>338</v>
      </c>
      <c r="AH1102" t="s">
        <v>530</v>
      </c>
      <c r="AJ1102" t="s">
        <v>4922</v>
      </c>
      <c r="AL1102" t="s">
        <v>339</v>
      </c>
      <c r="AM1102">
        <v>1</v>
      </c>
      <c r="AN1102">
        <v>1</v>
      </c>
      <c r="AO1102">
        <v>12063</v>
      </c>
      <c r="AQ1102">
        <v>127155</v>
      </c>
      <c r="AR1102">
        <v>52430001</v>
      </c>
      <c r="AS1102" t="s">
        <v>927</v>
      </c>
      <c r="AT1102" t="s">
        <v>75</v>
      </c>
      <c r="AW1102" t="s">
        <v>340</v>
      </c>
      <c r="AX1102" t="s">
        <v>340</v>
      </c>
      <c r="AY1102" t="s">
        <v>357</v>
      </c>
      <c r="AZ1102" t="s">
        <v>363</v>
      </c>
      <c r="BY1102" t="s">
        <v>342</v>
      </c>
      <c r="EQ1102">
        <v>249990</v>
      </c>
      <c r="ER1102" t="s">
        <v>2635</v>
      </c>
      <c r="EV1102">
        <v>17284612</v>
      </c>
      <c r="EW1102">
        <v>928</v>
      </c>
      <c r="EX1102">
        <v>219091</v>
      </c>
      <c r="EY1102" t="s">
        <v>4923</v>
      </c>
      <c r="EZ1102">
        <v>1</v>
      </c>
      <c r="FC1102">
        <v>52430001</v>
      </c>
      <c r="FD1102" t="s">
        <v>75</v>
      </c>
    </row>
    <row r="1103" spans="1:160" x14ac:dyDescent="0.3">
      <c r="A1103" t="str">
        <f>VLOOKUP(B1103,Table2[],3,FALSE)</f>
        <v>Digital</v>
      </c>
      <c r="B1103" t="str">
        <f>IF(OR(ISNUMBER(FIND("QVC",Z1103)),ISNUMBER(FIND("QVC",AL1103))),"QVC",IF(OR(ISNUMBER(FIND("NCO",H1103)),ISNUMBER(FIND("NCO",Y1103))), "NCO", IF(AL1103="consumer","PMD.com",VLOOKUP(LEFT(H1103,2),Tables!$E$1:$F$11,2,FALSE))))</f>
        <v>PMD.com</v>
      </c>
      <c r="C1103">
        <f t="shared" si="52"/>
        <v>51090001</v>
      </c>
      <c r="D1103">
        <f t="shared" si="53"/>
        <v>1</v>
      </c>
      <c r="E1103" t="str">
        <f t="shared" ca="1" si="51"/>
        <v>shifted orders shipped</v>
      </c>
      <c r="F1103" t="s">
        <v>3539</v>
      </c>
      <c r="G1103" t="s">
        <v>335</v>
      </c>
      <c r="H1103" t="s">
        <v>2634</v>
      </c>
      <c r="I1103" s="6">
        <v>44008.628541666665</v>
      </c>
      <c r="J1103" t="s">
        <v>16</v>
      </c>
      <c r="K1103" s="6">
        <v>44013.294293981482</v>
      </c>
      <c r="M1103" t="s">
        <v>4918</v>
      </c>
      <c r="N1103" t="s">
        <v>4919</v>
      </c>
      <c r="Q1103" t="s">
        <v>4920</v>
      </c>
      <c r="R1103" t="s">
        <v>397</v>
      </c>
      <c r="S1103" t="s">
        <v>4921</v>
      </c>
      <c r="T1103" t="s">
        <v>338</v>
      </c>
      <c r="U1103" t="s">
        <v>530</v>
      </c>
      <c r="W1103" t="s">
        <v>4922</v>
      </c>
      <c r="Z1103" t="s">
        <v>4918</v>
      </c>
      <c r="AA1103" t="s">
        <v>4919</v>
      </c>
      <c r="AD1103" t="s">
        <v>4920</v>
      </c>
      <c r="AE1103" t="s">
        <v>397</v>
      </c>
      <c r="AF1103" t="s">
        <v>4921</v>
      </c>
      <c r="AG1103" t="s">
        <v>338</v>
      </c>
      <c r="AH1103" t="s">
        <v>530</v>
      </c>
      <c r="AJ1103" t="s">
        <v>4922</v>
      </c>
      <c r="AL1103" t="s">
        <v>339</v>
      </c>
      <c r="AM1103">
        <v>1</v>
      </c>
      <c r="AN1103">
        <v>1</v>
      </c>
      <c r="AO1103">
        <v>4885</v>
      </c>
      <c r="AQ1103">
        <v>124202</v>
      </c>
      <c r="AR1103">
        <v>51090001</v>
      </c>
      <c r="AS1103" t="s">
        <v>1986</v>
      </c>
      <c r="AT1103" t="s">
        <v>60</v>
      </c>
      <c r="AW1103" t="s">
        <v>340</v>
      </c>
      <c r="AX1103" t="s">
        <v>340</v>
      </c>
      <c r="AY1103" t="s">
        <v>357</v>
      </c>
      <c r="AZ1103" t="s">
        <v>361</v>
      </c>
      <c r="BY1103" t="s">
        <v>342</v>
      </c>
      <c r="EQ1103">
        <v>250831</v>
      </c>
      <c r="ER1103" t="s">
        <v>2635</v>
      </c>
      <c r="EV1103">
        <v>17284612</v>
      </c>
      <c r="EW1103">
        <v>928</v>
      </c>
      <c r="EX1103">
        <v>219091</v>
      </c>
      <c r="EY1103" t="s">
        <v>4923</v>
      </c>
      <c r="EZ1103">
        <v>1</v>
      </c>
      <c r="FC1103">
        <v>95292</v>
      </c>
      <c r="FD1103" t="s">
        <v>511</v>
      </c>
    </row>
    <row r="1104" spans="1:160" x14ac:dyDescent="0.3">
      <c r="A1104" t="str">
        <f>VLOOKUP(B1104,Table2[],3,FALSE)</f>
        <v>Digital</v>
      </c>
      <c r="B1104" t="str">
        <f>IF(OR(ISNUMBER(FIND("QVC",Z1104)),ISNUMBER(FIND("QVC",AL1104))),"QVC",IF(OR(ISNUMBER(FIND("NCO",H1104)),ISNUMBER(FIND("NCO",Y1104))), "NCO", IF(AL1104="consumer","PMD.com",VLOOKUP(LEFT(H1104,2),Tables!$E$1:$F$11,2,FALSE))))</f>
        <v>PMD.com</v>
      </c>
      <c r="C1104">
        <f t="shared" si="52"/>
        <v>5354</v>
      </c>
      <c r="D1104">
        <f t="shared" si="53"/>
        <v>1</v>
      </c>
      <c r="E1104" t="str">
        <f t="shared" ca="1" si="51"/>
        <v>shifted orders shipped</v>
      </c>
      <c r="F1104" t="s">
        <v>3539</v>
      </c>
      <c r="G1104" t="s">
        <v>335</v>
      </c>
      <c r="H1104" t="s">
        <v>4924</v>
      </c>
      <c r="I1104" s="6">
        <v>44011.589814814812</v>
      </c>
      <c r="J1104" t="s">
        <v>16</v>
      </c>
      <c r="K1104" s="6">
        <v>44013.294293981482</v>
      </c>
      <c r="M1104" t="s">
        <v>4925</v>
      </c>
      <c r="N1104" t="s">
        <v>4926</v>
      </c>
      <c r="Q1104" t="s">
        <v>478</v>
      </c>
      <c r="R1104" t="s">
        <v>365</v>
      </c>
      <c r="S1104" t="s">
        <v>4927</v>
      </c>
      <c r="T1104" t="s">
        <v>338</v>
      </c>
      <c r="U1104" t="s">
        <v>530</v>
      </c>
      <c r="W1104" t="s">
        <v>4928</v>
      </c>
      <c r="Z1104" t="s">
        <v>4925</v>
      </c>
      <c r="AA1104" t="s">
        <v>4926</v>
      </c>
      <c r="AD1104" t="s">
        <v>478</v>
      </c>
      <c r="AE1104" t="s">
        <v>365</v>
      </c>
      <c r="AF1104" t="s">
        <v>4927</v>
      </c>
      <c r="AG1104" t="s">
        <v>338</v>
      </c>
      <c r="AH1104" t="s">
        <v>530</v>
      </c>
      <c r="AJ1104" t="s">
        <v>4928</v>
      </c>
      <c r="AL1104" t="s">
        <v>339</v>
      </c>
      <c r="AM1104">
        <v>1</v>
      </c>
      <c r="AN1104">
        <v>1</v>
      </c>
      <c r="AO1104">
        <v>5214</v>
      </c>
      <c r="AQ1104">
        <v>124518</v>
      </c>
      <c r="AR1104">
        <v>5354</v>
      </c>
      <c r="AS1104" t="s">
        <v>1753</v>
      </c>
      <c r="AT1104" t="s">
        <v>103</v>
      </c>
      <c r="AW1104" t="s">
        <v>340</v>
      </c>
      <c r="AX1104" t="s">
        <v>340</v>
      </c>
      <c r="AY1104" t="s">
        <v>351</v>
      </c>
      <c r="AZ1104" t="s">
        <v>415</v>
      </c>
      <c r="BY1104" t="s">
        <v>342</v>
      </c>
      <c r="EQ1104">
        <v>249176</v>
      </c>
      <c r="ER1104" t="s">
        <v>4929</v>
      </c>
      <c r="EV1104">
        <v>17286791</v>
      </c>
      <c r="EW1104">
        <v>928</v>
      </c>
      <c r="EX1104">
        <v>220545</v>
      </c>
      <c r="EY1104">
        <v>9.2748999964335493E+25</v>
      </c>
      <c r="EZ1104">
        <v>1</v>
      </c>
      <c r="FC1104">
        <v>5354</v>
      </c>
      <c r="FD1104" t="s">
        <v>103</v>
      </c>
    </row>
    <row r="1105" spans="1:160" x14ac:dyDescent="0.3">
      <c r="A1105" t="str">
        <f>VLOOKUP(B1105,Table2[],3,FALSE)</f>
        <v>Digital</v>
      </c>
      <c r="B1105" t="str">
        <f>IF(OR(ISNUMBER(FIND("QVC",Z1105)),ISNUMBER(FIND("QVC",AL1105))),"QVC",IF(OR(ISNUMBER(FIND("NCO",H1105)),ISNUMBER(FIND("NCO",Y1105))), "NCO", IF(AL1105="consumer","PMD.com",VLOOKUP(LEFT(H1105,2),Tables!$E$1:$F$11,2,FALSE))))</f>
        <v>PMD.com</v>
      </c>
      <c r="C1105">
        <f t="shared" si="52"/>
        <v>51090061</v>
      </c>
      <c r="D1105">
        <f t="shared" si="53"/>
        <v>1</v>
      </c>
      <c r="E1105" t="str">
        <f t="shared" ca="1" si="51"/>
        <v>shifted orders shipped</v>
      </c>
      <c r="F1105" t="s">
        <v>3539</v>
      </c>
      <c r="G1105" t="s">
        <v>335</v>
      </c>
      <c r="H1105" t="s">
        <v>2634</v>
      </c>
      <c r="I1105" s="6">
        <v>44008.628541666665</v>
      </c>
      <c r="J1105" t="s">
        <v>16</v>
      </c>
      <c r="K1105" s="6">
        <v>44013.294293981482</v>
      </c>
      <c r="M1105" t="s">
        <v>4918</v>
      </c>
      <c r="N1105" t="s">
        <v>4919</v>
      </c>
      <c r="Q1105" t="s">
        <v>4920</v>
      </c>
      <c r="R1105" t="s">
        <v>397</v>
      </c>
      <c r="S1105" t="s">
        <v>4921</v>
      </c>
      <c r="T1105" t="s">
        <v>338</v>
      </c>
      <c r="U1105" t="s">
        <v>530</v>
      </c>
      <c r="W1105" t="s">
        <v>4922</v>
      </c>
      <c r="Z1105" t="s">
        <v>4918</v>
      </c>
      <c r="AA1105" t="s">
        <v>4919</v>
      </c>
      <c r="AD1105" t="s">
        <v>4920</v>
      </c>
      <c r="AE1105" t="s">
        <v>397</v>
      </c>
      <c r="AF1105" t="s">
        <v>4921</v>
      </c>
      <c r="AG1105" t="s">
        <v>338</v>
      </c>
      <c r="AH1105" t="s">
        <v>530</v>
      </c>
      <c r="AJ1105" t="s">
        <v>4922</v>
      </c>
      <c r="AL1105" t="s">
        <v>339</v>
      </c>
      <c r="AM1105">
        <v>1</v>
      </c>
      <c r="AN1105">
        <v>1</v>
      </c>
      <c r="AO1105">
        <v>8078</v>
      </c>
      <c r="AQ1105">
        <v>124010</v>
      </c>
      <c r="AR1105">
        <v>51090061</v>
      </c>
      <c r="AS1105" t="s">
        <v>2383</v>
      </c>
      <c r="AT1105" t="s">
        <v>122</v>
      </c>
      <c r="AW1105" t="s">
        <v>340</v>
      </c>
      <c r="AX1105" t="s">
        <v>340</v>
      </c>
      <c r="AY1105" t="s">
        <v>357</v>
      </c>
      <c r="AZ1105" t="s">
        <v>363</v>
      </c>
      <c r="BY1105" t="s">
        <v>342</v>
      </c>
      <c r="EQ1105">
        <v>252776</v>
      </c>
      <c r="ER1105" t="s">
        <v>2635</v>
      </c>
      <c r="EV1105">
        <v>17284612</v>
      </c>
      <c r="EW1105">
        <v>928</v>
      </c>
      <c r="EX1105">
        <v>219091</v>
      </c>
      <c r="EY1105" t="s">
        <v>4923</v>
      </c>
      <c r="EZ1105">
        <v>1</v>
      </c>
      <c r="FC1105">
        <v>51090061</v>
      </c>
      <c r="FD1105" t="s">
        <v>122</v>
      </c>
    </row>
    <row r="1106" spans="1:160" x14ac:dyDescent="0.3">
      <c r="A1106" t="str">
        <f>VLOOKUP(B1106,Table2[],3,FALSE)</f>
        <v>Digital</v>
      </c>
      <c r="B1106" t="str">
        <f>IF(OR(ISNUMBER(FIND("QVC",Z1106)),ISNUMBER(FIND("QVC",AL1106))),"QVC",IF(OR(ISNUMBER(FIND("NCO",H1106)),ISNUMBER(FIND("NCO",Y1106))), "NCO", IF(AL1106="consumer","PMD.com",VLOOKUP(LEFT(H1106,2),Tables!$E$1:$F$11,2,FALSE))))</f>
        <v>PMD.com</v>
      </c>
      <c r="C1106">
        <f t="shared" si="52"/>
        <v>51070001</v>
      </c>
      <c r="D1106">
        <f t="shared" si="53"/>
        <v>1</v>
      </c>
      <c r="E1106" t="str">
        <f t="shared" ca="1" si="51"/>
        <v>shifted orders shipped</v>
      </c>
      <c r="F1106" t="s">
        <v>3539</v>
      </c>
      <c r="G1106" t="s">
        <v>335</v>
      </c>
      <c r="H1106" t="s">
        <v>2634</v>
      </c>
      <c r="I1106" s="6">
        <v>44008.628541666665</v>
      </c>
      <c r="J1106" t="s">
        <v>16</v>
      </c>
      <c r="K1106" s="6">
        <v>44013.294293981482</v>
      </c>
      <c r="M1106" t="s">
        <v>4918</v>
      </c>
      <c r="N1106" t="s">
        <v>4919</v>
      </c>
      <c r="Q1106" t="s">
        <v>4920</v>
      </c>
      <c r="R1106" t="s">
        <v>397</v>
      </c>
      <c r="S1106" t="s">
        <v>4921</v>
      </c>
      <c r="T1106" t="s">
        <v>338</v>
      </c>
      <c r="U1106" t="s">
        <v>530</v>
      </c>
      <c r="W1106" t="s">
        <v>4922</v>
      </c>
      <c r="Z1106" t="s">
        <v>4918</v>
      </c>
      <c r="AA1106" t="s">
        <v>4919</v>
      </c>
      <c r="AD1106" t="s">
        <v>4920</v>
      </c>
      <c r="AE1106" t="s">
        <v>397</v>
      </c>
      <c r="AF1106" t="s">
        <v>4921</v>
      </c>
      <c r="AG1106" t="s">
        <v>338</v>
      </c>
      <c r="AH1106" t="s">
        <v>530</v>
      </c>
      <c r="AJ1106" t="s">
        <v>4922</v>
      </c>
      <c r="AL1106" t="s">
        <v>339</v>
      </c>
      <c r="AM1106">
        <v>1</v>
      </c>
      <c r="AN1106">
        <v>1</v>
      </c>
      <c r="AO1106">
        <v>10147</v>
      </c>
      <c r="AQ1106">
        <v>124429</v>
      </c>
      <c r="AR1106">
        <v>51070001</v>
      </c>
      <c r="AS1106" t="s">
        <v>1886</v>
      </c>
      <c r="AT1106" t="s">
        <v>45</v>
      </c>
      <c r="AW1106" t="s">
        <v>343</v>
      </c>
      <c r="BY1106" t="s">
        <v>342</v>
      </c>
      <c r="EQ1106">
        <v>251956</v>
      </c>
      <c r="ER1106" t="s">
        <v>2635</v>
      </c>
      <c r="EV1106">
        <v>17284612</v>
      </c>
      <c r="EW1106">
        <v>928</v>
      </c>
      <c r="EX1106">
        <v>219091</v>
      </c>
      <c r="EY1106" t="s">
        <v>4923</v>
      </c>
      <c r="EZ1106">
        <v>1</v>
      </c>
      <c r="FC1106">
        <v>51070001</v>
      </c>
      <c r="FD1106" t="s">
        <v>45</v>
      </c>
    </row>
    <row r="1107" spans="1:160" x14ac:dyDescent="0.3">
      <c r="A1107" t="str">
        <f>VLOOKUP(B1107,Table2[],3,FALSE)</f>
        <v>Digital</v>
      </c>
      <c r="B1107" t="str">
        <f>IF(OR(ISNUMBER(FIND("QVC",Z1107)),ISNUMBER(FIND("QVC",AL1107))),"QVC",IF(OR(ISNUMBER(FIND("NCO",H1107)),ISNUMBER(FIND("NCO",Y1107))), "NCO", IF(AL1107="consumer","PMD.com",VLOOKUP(LEFT(H1107,2),Tables!$E$1:$F$11,2,FALSE))))</f>
        <v>PMD.com</v>
      </c>
      <c r="C1107">
        <f t="shared" si="52"/>
        <v>5341</v>
      </c>
      <c r="D1107">
        <f t="shared" si="53"/>
        <v>1</v>
      </c>
      <c r="E1107" t="str">
        <f t="shared" ca="1" si="51"/>
        <v>shifted orders shipped</v>
      </c>
      <c r="F1107" t="s">
        <v>3539</v>
      </c>
      <c r="G1107" t="s">
        <v>335</v>
      </c>
      <c r="H1107" t="s">
        <v>2634</v>
      </c>
      <c r="I1107" s="6">
        <v>44008.628541666665</v>
      </c>
      <c r="J1107" t="s">
        <v>16</v>
      </c>
      <c r="K1107" s="6">
        <v>44013.294293981482</v>
      </c>
      <c r="M1107" t="s">
        <v>4918</v>
      </c>
      <c r="N1107" t="s">
        <v>4919</v>
      </c>
      <c r="Q1107" t="s">
        <v>4920</v>
      </c>
      <c r="R1107" t="s">
        <v>397</v>
      </c>
      <c r="S1107" t="s">
        <v>4921</v>
      </c>
      <c r="T1107" t="s">
        <v>338</v>
      </c>
      <c r="U1107" t="s">
        <v>530</v>
      </c>
      <c r="W1107" t="s">
        <v>4922</v>
      </c>
      <c r="Z1107" t="s">
        <v>4918</v>
      </c>
      <c r="AA1107" t="s">
        <v>4919</v>
      </c>
      <c r="AD1107" t="s">
        <v>4920</v>
      </c>
      <c r="AE1107" t="s">
        <v>397</v>
      </c>
      <c r="AF1107" t="s">
        <v>4921</v>
      </c>
      <c r="AG1107" t="s">
        <v>338</v>
      </c>
      <c r="AH1107" t="s">
        <v>530</v>
      </c>
      <c r="AJ1107" t="s">
        <v>4922</v>
      </c>
      <c r="AL1107" t="s">
        <v>339</v>
      </c>
      <c r="AM1107">
        <v>1</v>
      </c>
      <c r="AN1107">
        <v>1</v>
      </c>
      <c r="AO1107">
        <v>15156</v>
      </c>
      <c r="AQ1107">
        <v>124187</v>
      </c>
      <c r="AR1107">
        <v>5341</v>
      </c>
      <c r="AS1107" t="s">
        <v>831</v>
      </c>
      <c r="AT1107" t="s">
        <v>82</v>
      </c>
      <c r="AW1107" t="s">
        <v>340</v>
      </c>
      <c r="AX1107" t="s">
        <v>340</v>
      </c>
      <c r="AY1107" t="s">
        <v>345</v>
      </c>
      <c r="AZ1107" t="s">
        <v>346</v>
      </c>
      <c r="BY1107" t="s">
        <v>342</v>
      </c>
      <c r="EQ1107">
        <v>244247</v>
      </c>
      <c r="ER1107" t="s">
        <v>2635</v>
      </c>
      <c r="EV1107">
        <v>17284612</v>
      </c>
      <c r="EW1107">
        <v>928</v>
      </c>
      <c r="EX1107">
        <v>219091</v>
      </c>
      <c r="EY1107" t="s">
        <v>4923</v>
      </c>
      <c r="EZ1107">
        <v>1</v>
      </c>
      <c r="FC1107">
        <v>95292</v>
      </c>
      <c r="FD1107" t="s">
        <v>511</v>
      </c>
    </row>
    <row r="1108" spans="1:160" x14ac:dyDescent="0.3">
      <c r="A1108" t="str">
        <f>VLOOKUP(B1108,Table2[],3,FALSE)</f>
        <v>Digital</v>
      </c>
      <c r="B1108" t="str">
        <f>IF(OR(ISNUMBER(FIND("QVC",Z1108)),ISNUMBER(FIND("QVC",AL1108))),"QVC",IF(OR(ISNUMBER(FIND("NCO",H1108)),ISNUMBER(FIND("NCO",Y1108))), "NCO", IF(AL1108="consumer","PMD.com",VLOOKUP(LEFT(H1108,2),Tables!$E$1:$F$11,2,FALSE))))</f>
        <v>PMD.com</v>
      </c>
      <c r="C1108">
        <f t="shared" si="52"/>
        <v>51410001</v>
      </c>
      <c r="D1108">
        <f t="shared" si="53"/>
        <v>2</v>
      </c>
      <c r="E1108" t="str">
        <f t="shared" ca="1" si="51"/>
        <v>shifted orders shipped</v>
      </c>
      <c r="F1108" t="s">
        <v>3539</v>
      </c>
      <c r="G1108" t="s">
        <v>335</v>
      </c>
      <c r="H1108" t="s">
        <v>4930</v>
      </c>
      <c r="I1108" s="6">
        <v>44011.586643518516</v>
      </c>
      <c r="J1108" t="s">
        <v>16</v>
      </c>
      <c r="K1108" s="6">
        <v>44013.294606481482</v>
      </c>
      <c r="M1108" t="s">
        <v>1852</v>
      </c>
      <c r="N1108" t="s">
        <v>4931</v>
      </c>
      <c r="Q1108" t="s">
        <v>886</v>
      </c>
      <c r="R1108" t="s">
        <v>365</v>
      </c>
      <c r="S1108" t="s">
        <v>4932</v>
      </c>
      <c r="T1108" t="s">
        <v>338</v>
      </c>
      <c r="U1108" t="s">
        <v>530</v>
      </c>
      <c r="W1108" t="s">
        <v>1853</v>
      </c>
      <c r="Z1108" t="s">
        <v>1852</v>
      </c>
      <c r="AA1108" t="s">
        <v>4931</v>
      </c>
      <c r="AD1108" t="s">
        <v>886</v>
      </c>
      <c r="AE1108" t="s">
        <v>365</v>
      </c>
      <c r="AF1108" t="s">
        <v>4932</v>
      </c>
      <c r="AG1108" t="s">
        <v>338</v>
      </c>
      <c r="AH1108" t="s">
        <v>530</v>
      </c>
      <c r="AJ1108" t="s">
        <v>1853</v>
      </c>
      <c r="AL1108" t="s">
        <v>339</v>
      </c>
      <c r="AM1108">
        <v>2</v>
      </c>
      <c r="AN1108">
        <v>2</v>
      </c>
      <c r="AO1108">
        <v>10146</v>
      </c>
      <c r="AQ1108">
        <v>124431</v>
      </c>
      <c r="AR1108">
        <v>51410001</v>
      </c>
      <c r="AS1108" t="s">
        <v>2386</v>
      </c>
      <c r="AT1108" t="s">
        <v>81</v>
      </c>
      <c r="AW1108" t="s">
        <v>340</v>
      </c>
      <c r="AX1108" t="s">
        <v>340</v>
      </c>
      <c r="AY1108" t="s">
        <v>432</v>
      </c>
      <c r="AZ1108">
        <v>0</v>
      </c>
      <c r="BY1108" t="s">
        <v>342</v>
      </c>
      <c r="EQ1108">
        <v>253369</v>
      </c>
      <c r="ER1108" t="s">
        <v>4933</v>
      </c>
      <c r="EV1108">
        <v>17286790</v>
      </c>
      <c r="EW1108">
        <v>928</v>
      </c>
      <c r="EX1108">
        <v>220544</v>
      </c>
      <c r="EY1108" t="s">
        <v>4934</v>
      </c>
      <c r="EZ1108">
        <v>1</v>
      </c>
      <c r="FC1108">
        <v>51410001</v>
      </c>
      <c r="FD1108" t="s">
        <v>81</v>
      </c>
    </row>
    <row r="1109" spans="1:160" x14ac:dyDescent="0.3">
      <c r="A1109" t="str">
        <f>VLOOKUP(B1109,Table2[],3,FALSE)</f>
        <v>Digital</v>
      </c>
      <c r="B1109" t="str">
        <f>IF(OR(ISNUMBER(FIND("QVC",Z1109)),ISNUMBER(FIND("QVC",AL1109))),"QVC",IF(OR(ISNUMBER(FIND("NCO",H1109)),ISNUMBER(FIND("NCO",Y1109))), "NCO", IF(AL1109="consumer","PMD.com",VLOOKUP(LEFT(H1109,2),Tables!$E$1:$F$11,2,FALSE))))</f>
        <v>PMD.com</v>
      </c>
      <c r="C1109">
        <f t="shared" si="52"/>
        <v>54010001</v>
      </c>
      <c r="D1109">
        <f t="shared" si="53"/>
        <v>2</v>
      </c>
      <c r="E1109" t="str">
        <f t="shared" ca="1" si="51"/>
        <v>shifted orders shipped</v>
      </c>
      <c r="F1109" t="s">
        <v>3539</v>
      </c>
      <c r="G1109" t="s">
        <v>335</v>
      </c>
      <c r="H1109" t="s">
        <v>3300</v>
      </c>
      <c r="I1109" s="6">
        <v>44011.481006944443</v>
      </c>
      <c r="J1109" t="s">
        <v>16</v>
      </c>
      <c r="K1109" s="6">
        <v>44013.294699074075</v>
      </c>
      <c r="M1109" t="s">
        <v>4935</v>
      </c>
      <c r="N1109" t="s">
        <v>4936</v>
      </c>
      <c r="Q1109" t="s">
        <v>2227</v>
      </c>
      <c r="R1109" t="s">
        <v>400</v>
      </c>
      <c r="S1109" t="s">
        <v>4937</v>
      </c>
      <c r="T1109" t="s">
        <v>338</v>
      </c>
      <c r="U1109" t="s">
        <v>530</v>
      </c>
      <c r="W1109" t="s">
        <v>4938</v>
      </c>
      <c r="Z1109" t="s">
        <v>4935</v>
      </c>
      <c r="AA1109" t="s">
        <v>4936</v>
      </c>
      <c r="AD1109" t="s">
        <v>2227</v>
      </c>
      <c r="AE1109" t="s">
        <v>400</v>
      </c>
      <c r="AF1109" t="s">
        <v>4937</v>
      </c>
      <c r="AG1109" t="s">
        <v>338</v>
      </c>
      <c r="AH1109" t="s">
        <v>530</v>
      </c>
      <c r="AJ1109" t="s">
        <v>4938</v>
      </c>
      <c r="AL1109" t="s">
        <v>339</v>
      </c>
      <c r="AM1109">
        <v>2</v>
      </c>
      <c r="AN1109">
        <v>2</v>
      </c>
      <c r="AO1109">
        <v>6300</v>
      </c>
      <c r="AQ1109">
        <v>124476</v>
      </c>
      <c r="AR1109">
        <v>54010001</v>
      </c>
      <c r="AS1109" t="s">
        <v>577</v>
      </c>
      <c r="AT1109" t="s">
        <v>35</v>
      </c>
      <c r="AW1109" t="s">
        <v>340</v>
      </c>
      <c r="AX1109">
        <v>0</v>
      </c>
      <c r="AY1109" t="s">
        <v>348</v>
      </c>
      <c r="AZ1109">
        <v>0</v>
      </c>
      <c r="BY1109" t="s">
        <v>342</v>
      </c>
      <c r="EQ1109">
        <v>252076</v>
      </c>
      <c r="ER1109" t="s">
        <v>3301</v>
      </c>
      <c r="EV1109">
        <v>17285837</v>
      </c>
      <c r="EW1109">
        <v>928</v>
      </c>
      <c r="EX1109">
        <v>220392</v>
      </c>
      <c r="EY1109" t="s">
        <v>4939</v>
      </c>
      <c r="EZ1109">
        <v>1</v>
      </c>
      <c r="FC1109">
        <v>54010001</v>
      </c>
      <c r="FD1109" t="s">
        <v>35</v>
      </c>
    </row>
    <row r="1110" spans="1:160" x14ac:dyDescent="0.3">
      <c r="A1110" t="str">
        <f>VLOOKUP(B1110,Table2[],3,FALSE)</f>
        <v>Digital</v>
      </c>
      <c r="B1110" t="str">
        <f>IF(OR(ISNUMBER(FIND("QVC",Z1110)),ISNUMBER(FIND("QVC",AL1110))),"QVC",IF(OR(ISNUMBER(FIND("NCO",H1110)),ISNUMBER(FIND("NCO",Y1110))), "NCO", IF(AL1110="consumer","PMD.com",VLOOKUP(LEFT(H1110,2),Tables!$E$1:$F$11,2,FALSE))))</f>
        <v>PMD.com</v>
      </c>
      <c r="C1110">
        <f t="shared" si="52"/>
        <v>53200001</v>
      </c>
      <c r="D1110">
        <f t="shared" si="53"/>
        <v>1</v>
      </c>
      <c r="E1110" t="str">
        <f t="shared" ca="1" si="51"/>
        <v>shifted orders shipped</v>
      </c>
      <c r="F1110" t="s">
        <v>3539</v>
      </c>
      <c r="G1110" t="s">
        <v>335</v>
      </c>
      <c r="H1110" t="s">
        <v>2566</v>
      </c>
      <c r="I1110" s="6">
        <v>44008.595995370371</v>
      </c>
      <c r="J1110" t="s">
        <v>16</v>
      </c>
      <c r="K1110" s="6">
        <v>44013.294918981483</v>
      </c>
      <c r="M1110" t="s">
        <v>4940</v>
      </c>
      <c r="N1110" t="s">
        <v>4941</v>
      </c>
      <c r="Q1110" t="s">
        <v>568</v>
      </c>
      <c r="R1110" t="s">
        <v>463</v>
      </c>
      <c r="S1110">
        <v>55369</v>
      </c>
      <c r="T1110" t="s">
        <v>338</v>
      </c>
      <c r="U1110" t="s">
        <v>530</v>
      </c>
      <c r="W1110" t="s">
        <v>4942</v>
      </c>
      <c r="Z1110" t="s">
        <v>4940</v>
      </c>
      <c r="AA1110" t="s">
        <v>4941</v>
      </c>
      <c r="AD1110" t="s">
        <v>568</v>
      </c>
      <c r="AE1110" t="s">
        <v>463</v>
      </c>
      <c r="AF1110">
        <v>55369</v>
      </c>
      <c r="AG1110" t="s">
        <v>338</v>
      </c>
      <c r="AH1110" t="s">
        <v>530</v>
      </c>
      <c r="AJ1110" t="s">
        <v>4942</v>
      </c>
      <c r="AL1110" t="s">
        <v>339</v>
      </c>
      <c r="AM1110">
        <v>1</v>
      </c>
      <c r="AN1110">
        <v>1</v>
      </c>
      <c r="AO1110">
        <v>15189</v>
      </c>
      <c r="AQ1110">
        <v>123906</v>
      </c>
      <c r="AR1110">
        <v>53200001</v>
      </c>
      <c r="AS1110" t="s">
        <v>973</v>
      </c>
      <c r="AT1110" t="s">
        <v>50</v>
      </c>
      <c r="AW1110" t="s">
        <v>340</v>
      </c>
      <c r="AX1110" t="s">
        <v>340</v>
      </c>
      <c r="AY1110" t="s">
        <v>357</v>
      </c>
      <c r="AZ1110" t="s">
        <v>363</v>
      </c>
      <c r="BY1110" t="s">
        <v>342</v>
      </c>
      <c r="EQ1110">
        <v>252156</v>
      </c>
      <c r="ER1110" t="s">
        <v>2567</v>
      </c>
      <c r="EV1110">
        <v>17284578</v>
      </c>
      <c r="EW1110">
        <v>928</v>
      </c>
      <c r="EX1110">
        <v>219057</v>
      </c>
      <c r="EY1110" t="s">
        <v>4943</v>
      </c>
      <c r="EZ1110">
        <v>1</v>
      </c>
      <c r="FC1110">
        <v>95071</v>
      </c>
      <c r="FD1110" t="s">
        <v>1477</v>
      </c>
    </row>
    <row r="1111" spans="1:160" x14ac:dyDescent="0.3">
      <c r="A1111" t="str">
        <f>VLOOKUP(B1111,Table2[],3,FALSE)</f>
        <v>Digital</v>
      </c>
      <c r="B1111" t="str">
        <f>IF(OR(ISNUMBER(FIND("QVC",Z1111)),ISNUMBER(FIND("QVC",AL1111))),"QVC",IF(OR(ISNUMBER(FIND("NCO",H1111)),ISNUMBER(FIND("NCO",Y1111))), "NCO", IF(AL1111="consumer","PMD.com",VLOOKUP(LEFT(H1111,2),Tables!$E$1:$F$11,2,FALSE))))</f>
        <v>PMD.com</v>
      </c>
      <c r="C1111">
        <f t="shared" si="52"/>
        <v>5260</v>
      </c>
      <c r="D1111">
        <f t="shared" si="53"/>
        <v>1</v>
      </c>
      <c r="E1111" t="str">
        <f t="shared" ca="1" si="51"/>
        <v>shifted orders shipped</v>
      </c>
      <c r="F1111" t="s">
        <v>3539</v>
      </c>
      <c r="G1111" t="s">
        <v>335</v>
      </c>
      <c r="H1111" t="s">
        <v>2566</v>
      </c>
      <c r="I1111" s="6">
        <v>44008.595995370371</v>
      </c>
      <c r="J1111" t="s">
        <v>16</v>
      </c>
      <c r="K1111" s="6">
        <v>44013.294918981483</v>
      </c>
      <c r="M1111" t="s">
        <v>4940</v>
      </c>
      <c r="N1111" t="s">
        <v>4941</v>
      </c>
      <c r="Q1111" t="s">
        <v>568</v>
      </c>
      <c r="R1111" t="s">
        <v>463</v>
      </c>
      <c r="S1111">
        <v>55369</v>
      </c>
      <c r="T1111" t="s">
        <v>338</v>
      </c>
      <c r="U1111" t="s">
        <v>530</v>
      </c>
      <c r="W1111" t="s">
        <v>4942</v>
      </c>
      <c r="Z1111" t="s">
        <v>4940</v>
      </c>
      <c r="AA1111" t="s">
        <v>4941</v>
      </c>
      <c r="AD1111" t="s">
        <v>568</v>
      </c>
      <c r="AE1111" t="s">
        <v>463</v>
      </c>
      <c r="AF1111">
        <v>55369</v>
      </c>
      <c r="AG1111" t="s">
        <v>338</v>
      </c>
      <c r="AH1111" t="s">
        <v>530</v>
      </c>
      <c r="AJ1111" t="s">
        <v>4942</v>
      </c>
      <c r="AL1111" t="s">
        <v>339</v>
      </c>
      <c r="AM1111">
        <v>1</v>
      </c>
      <c r="AN1111">
        <v>1</v>
      </c>
      <c r="AO1111">
        <v>6390</v>
      </c>
      <c r="AQ1111">
        <v>124400</v>
      </c>
      <c r="AR1111">
        <v>5260</v>
      </c>
      <c r="AS1111" t="s">
        <v>1228</v>
      </c>
      <c r="AT1111" t="s">
        <v>173</v>
      </c>
      <c r="AW1111" t="s">
        <v>352</v>
      </c>
      <c r="AX1111" t="s">
        <v>352</v>
      </c>
      <c r="AY1111" t="s">
        <v>353</v>
      </c>
      <c r="AZ1111" t="s">
        <v>384</v>
      </c>
      <c r="BY1111" t="s">
        <v>342</v>
      </c>
      <c r="EQ1111">
        <v>250591</v>
      </c>
      <c r="ER1111" t="s">
        <v>2567</v>
      </c>
      <c r="EV1111">
        <v>17284578</v>
      </c>
      <c r="EW1111">
        <v>928</v>
      </c>
      <c r="EX1111">
        <v>219057</v>
      </c>
      <c r="EY1111" t="s">
        <v>4943</v>
      </c>
      <c r="EZ1111">
        <v>1</v>
      </c>
      <c r="FC1111">
        <v>90402</v>
      </c>
      <c r="FD1111" t="s">
        <v>393</v>
      </c>
    </row>
    <row r="1112" spans="1:160" x14ac:dyDescent="0.3">
      <c r="A1112" t="str">
        <f>VLOOKUP(B1112,Table2[],3,FALSE)</f>
        <v>Digital</v>
      </c>
      <c r="B1112" t="str">
        <f>IF(OR(ISNUMBER(FIND("QVC",Z1112)),ISNUMBER(FIND("QVC",AL1112))),"QVC",IF(OR(ISNUMBER(FIND("NCO",H1112)),ISNUMBER(FIND("NCO",Y1112))), "NCO", IF(AL1112="consumer","PMD.com",VLOOKUP(LEFT(H1112,2),Tables!$E$1:$F$11,2,FALSE))))</f>
        <v>PMD.com</v>
      </c>
      <c r="C1112">
        <f t="shared" si="52"/>
        <v>5341</v>
      </c>
      <c r="D1112">
        <f t="shared" si="53"/>
        <v>1</v>
      </c>
      <c r="E1112" t="str">
        <f t="shared" ca="1" si="51"/>
        <v>shifted orders shipped</v>
      </c>
      <c r="F1112" t="s">
        <v>3539</v>
      </c>
      <c r="G1112" t="s">
        <v>335</v>
      </c>
      <c r="H1112" t="s">
        <v>2566</v>
      </c>
      <c r="I1112" s="6">
        <v>44008.595995370371</v>
      </c>
      <c r="J1112" t="s">
        <v>16</v>
      </c>
      <c r="K1112" s="6">
        <v>44013.294918981483</v>
      </c>
      <c r="M1112" t="s">
        <v>4940</v>
      </c>
      <c r="N1112" t="s">
        <v>4941</v>
      </c>
      <c r="Q1112" t="s">
        <v>568</v>
      </c>
      <c r="R1112" t="s">
        <v>463</v>
      </c>
      <c r="S1112">
        <v>55369</v>
      </c>
      <c r="T1112" t="s">
        <v>338</v>
      </c>
      <c r="U1112" t="s">
        <v>530</v>
      </c>
      <c r="W1112" t="s">
        <v>4942</v>
      </c>
      <c r="Z1112" t="s">
        <v>4940</v>
      </c>
      <c r="AA1112" t="s">
        <v>4941</v>
      </c>
      <c r="AD1112" t="s">
        <v>568</v>
      </c>
      <c r="AE1112" t="s">
        <v>463</v>
      </c>
      <c r="AF1112">
        <v>55369</v>
      </c>
      <c r="AG1112" t="s">
        <v>338</v>
      </c>
      <c r="AH1112" t="s">
        <v>530</v>
      </c>
      <c r="AJ1112" t="s">
        <v>4942</v>
      </c>
      <c r="AL1112" t="s">
        <v>339</v>
      </c>
      <c r="AM1112">
        <v>1</v>
      </c>
      <c r="AN1112">
        <v>1</v>
      </c>
      <c r="AO1112">
        <v>15156</v>
      </c>
      <c r="AQ1112">
        <v>124187</v>
      </c>
      <c r="AR1112">
        <v>5341</v>
      </c>
      <c r="AS1112" t="s">
        <v>831</v>
      </c>
      <c r="AT1112" t="s">
        <v>82</v>
      </c>
      <c r="AW1112" t="s">
        <v>340</v>
      </c>
      <c r="AX1112" t="s">
        <v>340</v>
      </c>
      <c r="AY1112" t="s">
        <v>345</v>
      </c>
      <c r="AZ1112" t="s">
        <v>346</v>
      </c>
      <c r="BY1112" t="s">
        <v>342</v>
      </c>
      <c r="EQ1112">
        <v>244247</v>
      </c>
      <c r="ER1112" t="s">
        <v>2567</v>
      </c>
      <c r="EV1112">
        <v>17284578</v>
      </c>
      <c r="EW1112">
        <v>928</v>
      </c>
      <c r="EX1112">
        <v>219057</v>
      </c>
      <c r="EY1112" t="s">
        <v>4943</v>
      </c>
      <c r="EZ1112">
        <v>1</v>
      </c>
      <c r="FC1112">
        <v>95071</v>
      </c>
      <c r="FD1112" t="s">
        <v>1477</v>
      </c>
    </row>
    <row r="1113" spans="1:160" x14ac:dyDescent="0.3">
      <c r="A1113" t="str">
        <f>VLOOKUP(B1113,Table2[],3,FALSE)</f>
        <v>Digital</v>
      </c>
      <c r="B1113" t="str">
        <f>IF(OR(ISNUMBER(FIND("QVC",Z1113)),ISNUMBER(FIND("QVC",AL1113))),"QVC",IF(OR(ISNUMBER(FIND("NCO",H1113)),ISNUMBER(FIND("NCO",Y1113))), "NCO", IF(AL1113="consumer","PMD.com",VLOOKUP(LEFT(H1113,2),Tables!$E$1:$F$11,2,FALSE))))</f>
        <v>PMD.com</v>
      </c>
      <c r="C1113">
        <f t="shared" si="52"/>
        <v>5331</v>
      </c>
      <c r="D1113">
        <f t="shared" si="53"/>
        <v>1</v>
      </c>
      <c r="E1113" t="str">
        <f t="shared" ca="1" si="51"/>
        <v>shifted orders shipped</v>
      </c>
      <c r="F1113" t="s">
        <v>3539</v>
      </c>
      <c r="G1113" t="s">
        <v>335</v>
      </c>
      <c r="H1113" t="s">
        <v>2566</v>
      </c>
      <c r="I1113" s="6">
        <v>44008.595995370371</v>
      </c>
      <c r="J1113" t="s">
        <v>16</v>
      </c>
      <c r="K1113" s="6">
        <v>44013.294918981483</v>
      </c>
      <c r="M1113" t="s">
        <v>4940</v>
      </c>
      <c r="N1113" t="s">
        <v>4941</v>
      </c>
      <c r="Q1113" t="s">
        <v>568</v>
      </c>
      <c r="R1113" t="s">
        <v>463</v>
      </c>
      <c r="S1113">
        <v>55369</v>
      </c>
      <c r="T1113" t="s">
        <v>338</v>
      </c>
      <c r="U1113" t="s">
        <v>530</v>
      </c>
      <c r="W1113" t="s">
        <v>4942</v>
      </c>
      <c r="Z1113" t="s">
        <v>4940</v>
      </c>
      <c r="AA1113" t="s">
        <v>4941</v>
      </c>
      <c r="AD1113" t="s">
        <v>568</v>
      </c>
      <c r="AE1113" t="s">
        <v>463</v>
      </c>
      <c r="AF1113">
        <v>55369</v>
      </c>
      <c r="AG1113" t="s">
        <v>338</v>
      </c>
      <c r="AH1113" t="s">
        <v>530</v>
      </c>
      <c r="AJ1113" t="s">
        <v>4942</v>
      </c>
      <c r="AL1113" t="s">
        <v>339</v>
      </c>
      <c r="AM1113">
        <v>1</v>
      </c>
      <c r="AN1113">
        <v>1</v>
      </c>
      <c r="AO1113">
        <v>19662</v>
      </c>
      <c r="AQ1113">
        <v>123796</v>
      </c>
      <c r="AR1113">
        <v>5331</v>
      </c>
      <c r="AS1113" t="s">
        <v>746</v>
      </c>
      <c r="AT1113" t="s">
        <v>129</v>
      </c>
      <c r="AW1113" t="s">
        <v>340</v>
      </c>
      <c r="AX1113" t="s">
        <v>352</v>
      </c>
      <c r="AY1113" t="s">
        <v>353</v>
      </c>
      <c r="AZ1113" t="s">
        <v>354</v>
      </c>
      <c r="BY1113" t="s">
        <v>342</v>
      </c>
      <c r="EQ1113">
        <v>247800</v>
      </c>
      <c r="ER1113" t="s">
        <v>2567</v>
      </c>
      <c r="EV1113">
        <v>17284578</v>
      </c>
      <c r="EW1113">
        <v>928</v>
      </c>
      <c r="EX1113">
        <v>219057</v>
      </c>
      <c r="EY1113" t="s">
        <v>4943</v>
      </c>
      <c r="EZ1113">
        <v>1</v>
      </c>
      <c r="FC1113">
        <v>90402</v>
      </c>
      <c r="FD1113" t="s">
        <v>393</v>
      </c>
    </row>
    <row r="1114" spans="1:160" x14ac:dyDescent="0.3">
      <c r="A1114" t="str">
        <f>VLOOKUP(B1114,Table2[],3,FALSE)</f>
        <v>Digital</v>
      </c>
      <c r="B1114" t="str">
        <f>IF(OR(ISNUMBER(FIND("QVC",Z1114)),ISNUMBER(FIND("QVC",AL1114))),"QVC",IF(OR(ISNUMBER(FIND("NCO",H1114)),ISNUMBER(FIND("NCO",Y1114))), "NCO", IF(AL1114="consumer","PMD.com",VLOOKUP(LEFT(H1114,2),Tables!$E$1:$F$11,2,FALSE))))</f>
        <v>PMD.com</v>
      </c>
      <c r="C1114">
        <f t="shared" si="52"/>
        <v>53440001</v>
      </c>
      <c r="D1114">
        <f t="shared" si="53"/>
        <v>1</v>
      </c>
      <c r="E1114" t="str">
        <f t="shared" ca="1" si="51"/>
        <v>shifted orders shipped</v>
      </c>
      <c r="F1114" t="s">
        <v>3539</v>
      </c>
      <c r="G1114" t="s">
        <v>335</v>
      </c>
      <c r="H1114" t="s">
        <v>2566</v>
      </c>
      <c r="I1114" s="6">
        <v>44008.595995370371</v>
      </c>
      <c r="J1114" t="s">
        <v>16</v>
      </c>
      <c r="K1114" s="6">
        <v>44013.294918981483</v>
      </c>
      <c r="M1114" t="s">
        <v>4940</v>
      </c>
      <c r="N1114" t="s">
        <v>4941</v>
      </c>
      <c r="Q1114" t="s">
        <v>568</v>
      </c>
      <c r="R1114" t="s">
        <v>463</v>
      </c>
      <c r="S1114">
        <v>55369</v>
      </c>
      <c r="T1114" t="s">
        <v>338</v>
      </c>
      <c r="U1114" t="s">
        <v>530</v>
      </c>
      <c r="W1114" t="s">
        <v>4942</v>
      </c>
      <c r="Z1114" t="s">
        <v>4940</v>
      </c>
      <c r="AA1114" t="s">
        <v>4941</v>
      </c>
      <c r="AD1114" t="s">
        <v>568</v>
      </c>
      <c r="AE1114" t="s">
        <v>463</v>
      </c>
      <c r="AF1114">
        <v>55369</v>
      </c>
      <c r="AG1114" t="s">
        <v>338</v>
      </c>
      <c r="AH1114" t="s">
        <v>530</v>
      </c>
      <c r="AJ1114" t="s">
        <v>4942</v>
      </c>
      <c r="AL1114" t="s">
        <v>339</v>
      </c>
      <c r="AM1114">
        <v>1</v>
      </c>
      <c r="AN1114">
        <v>1</v>
      </c>
      <c r="AO1114">
        <v>7642</v>
      </c>
      <c r="AQ1114">
        <v>124700</v>
      </c>
      <c r="AR1114">
        <v>53440001</v>
      </c>
      <c r="AS1114" t="s">
        <v>1240</v>
      </c>
      <c r="AT1114" t="s">
        <v>116</v>
      </c>
      <c r="AW1114" t="s">
        <v>340</v>
      </c>
      <c r="AX1114" t="s">
        <v>340</v>
      </c>
      <c r="AY1114" t="s">
        <v>345</v>
      </c>
      <c r="AZ1114" t="s">
        <v>345</v>
      </c>
      <c r="BY1114" t="s">
        <v>342</v>
      </c>
      <c r="EQ1114">
        <v>252960</v>
      </c>
      <c r="ER1114" t="s">
        <v>2567</v>
      </c>
      <c r="EV1114">
        <v>17284578</v>
      </c>
      <c r="EW1114">
        <v>928</v>
      </c>
      <c r="EX1114">
        <v>219057</v>
      </c>
      <c r="EY1114" t="s">
        <v>4943</v>
      </c>
      <c r="EZ1114">
        <v>1</v>
      </c>
      <c r="FC1114">
        <v>53440001</v>
      </c>
      <c r="FD1114" t="s">
        <v>116</v>
      </c>
    </row>
    <row r="1115" spans="1:160" x14ac:dyDescent="0.3">
      <c r="A1115" t="str">
        <f>VLOOKUP(B1115,Table2[],3,FALSE)</f>
        <v>Digital</v>
      </c>
      <c r="B1115" t="str">
        <f>IF(OR(ISNUMBER(FIND("QVC",Z1115)),ISNUMBER(FIND("QVC",AL1115))),"QVC",IF(OR(ISNUMBER(FIND("NCO",H1115)),ISNUMBER(FIND("NCO",Y1115))), "NCO", IF(AL1115="consumer","PMD.com",VLOOKUP(LEFT(H1115,2),Tables!$E$1:$F$11,2,FALSE))))</f>
        <v>PMD.com</v>
      </c>
      <c r="C1115">
        <f t="shared" si="52"/>
        <v>53920001</v>
      </c>
      <c r="D1115">
        <f t="shared" si="53"/>
        <v>1</v>
      </c>
      <c r="E1115" t="str">
        <f t="shared" ca="1" si="51"/>
        <v>shifted orders shipped</v>
      </c>
      <c r="F1115" t="s">
        <v>3539</v>
      </c>
      <c r="G1115" t="s">
        <v>335</v>
      </c>
      <c r="H1115" t="s">
        <v>4944</v>
      </c>
      <c r="I1115" s="6">
        <v>44011.59884259259</v>
      </c>
      <c r="J1115" t="s">
        <v>16</v>
      </c>
      <c r="K1115" s="6">
        <v>44013.294942129629</v>
      </c>
      <c r="M1115" t="s">
        <v>4945</v>
      </c>
      <c r="N1115" t="s">
        <v>4946</v>
      </c>
      <c r="Q1115" t="s">
        <v>4947</v>
      </c>
      <c r="R1115" t="s">
        <v>460</v>
      </c>
      <c r="S1115" t="s">
        <v>4948</v>
      </c>
      <c r="T1115" t="s">
        <v>338</v>
      </c>
      <c r="U1115" t="s">
        <v>530</v>
      </c>
      <c r="W1115" t="s">
        <v>4949</v>
      </c>
      <c r="Z1115" t="s">
        <v>4945</v>
      </c>
      <c r="AA1115" t="s">
        <v>4946</v>
      </c>
      <c r="AD1115" t="s">
        <v>4947</v>
      </c>
      <c r="AE1115" t="s">
        <v>460</v>
      </c>
      <c r="AF1115" t="s">
        <v>4948</v>
      </c>
      <c r="AG1115" t="s">
        <v>338</v>
      </c>
      <c r="AH1115" t="s">
        <v>530</v>
      </c>
      <c r="AJ1115" t="s">
        <v>4949</v>
      </c>
      <c r="AL1115" t="s">
        <v>339</v>
      </c>
      <c r="AM1115">
        <v>1</v>
      </c>
      <c r="AN1115">
        <v>1</v>
      </c>
      <c r="AO1115">
        <v>14899</v>
      </c>
      <c r="AQ1115">
        <v>124468</v>
      </c>
      <c r="AR1115">
        <v>53920001</v>
      </c>
      <c r="AS1115">
        <v>9000000</v>
      </c>
      <c r="AT1115" t="s">
        <v>40</v>
      </c>
      <c r="AW1115" t="s">
        <v>343</v>
      </c>
      <c r="BY1115" t="s">
        <v>342</v>
      </c>
      <c r="EQ1115">
        <v>243396</v>
      </c>
      <c r="ER1115" t="s">
        <v>4950</v>
      </c>
      <c r="EV1115">
        <v>17286800</v>
      </c>
      <c r="EW1115">
        <v>928</v>
      </c>
      <c r="EX1115">
        <v>220555</v>
      </c>
      <c r="EY1115" t="s">
        <v>4951</v>
      </c>
      <c r="EZ1115">
        <v>1</v>
      </c>
      <c r="FC1115">
        <v>95385</v>
      </c>
      <c r="FD1115" t="s">
        <v>3531</v>
      </c>
    </row>
    <row r="1116" spans="1:160" x14ac:dyDescent="0.3">
      <c r="A1116" t="str">
        <f>VLOOKUP(B1116,Table2[],3,FALSE)</f>
        <v>Digital</v>
      </c>
      <c r="B1116" t="str">
        <f>IF(OR(ISNUMBER(FIND("QVC",Z1116)),ISNUMBER(FIND("QVC",AL1116))),"QVC",IF(OR(ISNUMBER(FIND("NCO",H1116)),ISNUMBER(FIND("NCO",Y1116))), "NCO", IF(AL1116="consumer","PMD.com",VLOOKUP(LEFT(H1116,2),Tables!$E$1:$F$11,2,FALSE))))</f>
        <v>PMD.com</v>
      </c>
      <c r="C1116">
        <f t="shared" si="52"/>
        <v>53200001</v>
      </c>
      <c r="D1116">
        <f t="shared" si="53"/>
        <v>1</v>
      </c>
      <c r="E1116" t="str">
        <f t="shared" ca="1" si="51"/>
        <v>shifted orders shipped</v>
      </c>
      <c r="F1116" t="s">
        <v>3539</v>
      </c>
      <c r="G1116" t="s">
        <v>335</v>
      </c>
      <c r="H1116" t="s">
        <v>4944</v>
      </c>
      <c r="I1116" s="6">
        <v>44011.59884259259</v>
      </c>
      <c r="J1116" t="s">
        <v>16</v>
      </c>
      <c r="K1116" s="6">
        <v>44013.294942129629</v>
      </c>
      <c r="M1116" t="s">
        <v>4945</v>
      </c>
      <c r="N1116" t="s">
        <v>4946</v>
      </c>
      <c r="Q1116" t="s">
        <v>4947</v>
      </c>
      <c r="R1116" t="s">
        <v>460</v>
      </c>
      <c r="S1116" t="s">
        <v>4948</v>
      </c>
      <c r="T1116" t="s">
        <v>338</v>
      </c>
      <c r="U1116" t="s">
        <v>530</v>
      </c>
      <c r="W1116" t="s">
        <v>4949</v>
      </c>
      <c r="Z1116" t="s">
        <v>4945</v>
      </c>
      <c r="AA1116" t="s">
        <v>4946</v>
      </c>
      <c r="AD1116" t="s">
        <v>4947</v>
      </c>
      <c r="AE1116" t="s">
        <v>460</v>
      </c>
      <c r="AF1116" t="s">
        <v>4948</v>
      </c>
      <c r="AG1116" t="s">
        <v>338</v>
      </c>
      <c r="AH1116" t="s">
        <v>530</v>
      </c>
      <c r="AJ1116" t="s">
        <v>4949</v>
      </c>
      <c r="AL1116" t="s">
        <v>339</v>
      </c>
      <c r="AM1116">
        <v>1</v>
      </c>
      <c r="AN1116">
        <v>1</v>
      </c>
      <c r="AO1116">
        <v>15189</v>
      </c>
      <c r="AQ1116">
        <v>123906</v>
      </c>
      <c r="AR1116">
        <v>53200001</v>
      </c>
      <c r="AS1116" t="s">
        <v>973</v>
      </c>
      <c r="AT1116" t="s">
        <v>50</v>
      </c>
      <c r="AW1116" t="s">
        <v>340</v>
      </c>
      <c r="AX1116" t="s">
        <v>340</v>
      </c>
      <c r="AY1116" t="s">
        <v>357</v>
      </c>
      <c r="AZ1116" t="s">
        <v>363</v>
      </c>
      <c r="BY1116" t="s">
        <v>342</v>
      </c>
      <c r="EQ1116">
        <v>252156</v>
      </c>
      <c r="ER1116" t="s">
        <v>4950</v>
      </c>
      <c r="EV1116">
        <v>17286800</v>
      </c>
      <c r="EW1116">
        <v>928</v>
      </c>
      <c r="EX1116">
        <v>220555</v>
      </c>
      <c r="EY1116" t="s">
        <v>4951</v>
      </c>
      <c r="EZ1116">
        <v>1</v>
      </c>
      <c r="FC1116">
        <v>53200001</v>
      </c>
      <c r="FD1116" t="s">
        <v>50</v>
      </c>
    </row>
    <row r="1117" spans="1:160" x14ac:dyDescent="0.3">
      <c r="A1117" t="str">
        <f>VLOOKUP(B1117,Table2[],3,FALSE)</f>
        <v>Digital</v>
      </c>
      <c r="B1117" t="str">
        <f>IF(OR(ISNUMBER(FIND("QVC",Z1117)),ISNUMBER(FIND("QVC",AL1117))),"QVC",IF(OR(ISNUMBER(FIND("NCO",H1117)),ISNUMBER(FIND("NCO",Y1117))), "NCO", IF(AL1117="consumer","PMD.com",VLOOKUP(LEFT(H1117,2),Tables!$E$1:$F$11,2,FALSE))))</f>
        <v>PMD.com</v>
      </c>
      <c r="C1117">
        <f t="shared" si="52"/>
        <v>5341030</v>
      </c>
      <c r="D1117">
        <f t="shared" si="53"/>
        <v>1</v>
      </c>
      <c r="E1117" t="str">
        <f t="shared" ca="1" si="51"/>
        <v>shifted orders shipped</v>
      </c>
      <c r="F1117" t="s">
        <v>3539</v>
      </c>
      <c r="G1117" t="s">
        <v>335</v>
      </c>
      <c r="H1117" t="s">
        <v>4944</v>
      </c>
      <c r="I1117" s="6">
        <v>44011.59884259259</v>
      </c>
      <c r="J1117" t="s">
        <v>16</v>
      </c>
      <c r="K1117" s="6">
        <v>44013.294942129629</v>
      </c>
      <c r="M1117" t="s">
        <v>4945</v>
      </c>
      <c r="N1117" t="s">
        <v>4946</v>
      </c>
      <c r="Q1117" t="s">
        <v>4947</v>
      </c>
      <c r="R1117" t="s">
        <v>460</v>
      </c>
      <c r="S1117" t="s">
        <v>4948</v>
      </c>
      <c r="T1117" t="s">
        <v>338</v>
      </c>
      <c r="U1117" t="s">
        <v>530</v>
      </c>
      <c r="W1117" t="s">
        <v>4949</v>
      </c>
      <c r="Z1117" t="s">
        <v>4945</v>
      </c>
      <c r="AA1117" t="s">
        <v>4946</v>
      </c>
      <c r="AD1117" t="s">
        <v>4947</v>
      </c>
      <c r="AE1117" t="s">
        <v>460</v>
      </c>
      <c r="AF1117" t="s">
        <v>4948</v>
      </c>
      <c r="AG1117" t="s">
        <v>338</v>
      </c>
      <c r="AH1117" t="s">
        <v>530</v>
      </c>
      <c r="AJ1117" t="s">
        <v>4949</v>
      </c>
      <c r="AL1117" t="s">
        <v>339</v>
      </c>
      <c r="AM1117">
        <v>1</v>
      </c>
      <c r="AN1117">
        <v>1</v>
      </c>
      <c r="AO1117">
        <v>12859</v>
      </c>
      <c r="AQ1117">
        <v>124642</v>
      </c>
      <c r="AR1117">
        <v>5341030</v>
      </c>
      <c r="AS1117" t="s">
        <v>925</v>
      </c>
      <c r="AT1117" t="s">
        <v>926</v>
      </c>
      <c r="AW1117" t="s">
        <v>366</v>
      </c>
      <c r="AX1117" t="s">
        <v>366</v>
      </c>
      <c r="AY1117" t="s">
        <v>345</v>
      </c>
      <c r="AZ1117" t="s">
        <v>346</v>
      </c>
      <c r="BY1117" t="s">
        <v>342</v>
      </c>
      <c r="EQ1117">
        <v>243275</v>
      </c>
      <c r="ER1117" t="s">
        <v>4950</v>
      </c>
      <c r="EV1117">
        <v>17286800</v>
      </c>
      <c r="EW1117">
        <v>928</v>
      </c>
      <c r="EX1117">
        <v>220555</v>
      </c>
      <c r="EY1117" t="s">
        <v>4951</v>
      </c>
      <c r="EZ1117">
        <v>1</v>
      </c>
      <c r="FC1117">
        <v>95385</v>
      </c>
      <c r="FD1117" t="s">
        <v>3531</v>
      </c>
    </row>
    <row r="1118" spans="1:160" x14ac:dyDescent="0.3">
      <c r="A1118" t="str">
        <f>VLOOKUP(B1118,Table2[],3,FALSE)</f>
        <v>Digital</v>
      </c>
      <c r="B1118" t="str">
        <f>IF(OR(ISNUMBER(FIND("QVC",Z1118)),ISNUMBER(FIND("QVC",AL1118))),"QVC",IF(OR(ISNUMBER(FIND("NCO",H1118)),ISNUMBER(FIND("NCO",Y1118))), "NCO", IF(AL1118="consumer","PMD.com",VLOOKUP(LEFT(H1118,2),Tables!$E$1:$F$11,2,FALSE))))</f>
        <v>PMD.com</v>
      </c>
      <c r="C1118">
        <f t="shared" si="52"/>
        <v>5357</v>
      </c>
      <c r="D1118">
        <f t="shared" si="53"/>
        <v>1</v>
      </c>
      <c r="E1118" t="str">
        <f t="shared" ca="1" si="51"/>
        <v>shifted orders shipped</v>
      </c>
      <c r="F1118" t="s">
        <v>3539</v>
      </c>
      <c r="G1118" t="s">
        <v>335</v>
      </c>
      <c r="H1118" t="s">
        <v>4944</v>
      </c>
      <c r="I1118" s="6">
        <v>44011.59884259259</v>
      </c>
      <c r="J1118" t="s">
        <v>16</v>
      </c>
      <c r="K1118" s="6">
        <v>44013.294942129629</v>
      </c>
      <c r="M1118" t="s">
        <v>4945</v>
      </c>
      <c r="N1118" t="s">
        <v>4946</v>
      </c>
      <c r="Q1118" t="s">
        <v>4947</v>
      </c>
      <c r="R1118" t="s">
        <v>460</v>
      </c>
      <c r="S1118" t="s">
        <v>4948</v>
      </c>
      <c r="T1118" t="s">
        <v>338</v>
      </c>
      <c r="U1118" t="s">
        <v>530</v>
      </c>
      <c r="W1118" t="s">
        <v>4949</v>
      </c>
      <c r="Z1118" t="s">
        <v>4945</v>
      </c>
      <c r="AA1118" t="s">
        <v>4946</v>
      </c>
      <c r="AD1118" t="s">
        <v>4947</v>
      </c>
      <c r="AE1118" t="s">
        <v>460</v>
      </c>
      <c r="AF1118" t="s">
        <v>4948</v>
      </c>
      <c r="AG1118" t="s">
        <v>338</v>
      </c>
      <c r="AH1118" t="s">
        <v>530</v>
      </c>
      <c r="AJ1118" t="s">
        <v>4949</v>
      </c>
      <c r="AL1118" t="s">
        <v>339</v>
      </c>
      <c r="AM1118">
        <v>1</v>
      </c>
      <c r="AN1118">
        <v>1</v>
      </c>
      <c r="AO1118">
        <v>15182</v>
      </c>
      <c r="AQ1118">
        <v>124521</v>
      </c>
      <c r="AR1118">
        <v>5357</v>
      </c>
      <c r="AS1118" t="s">
        <v>87</v>
      </c>
      <c r="AT1118" t="s">
        <v>88</v>
      </c>
      <c r="AW1118" t="s">
        <v>340</v>
      </c>
      <c r="AX1118" t="s">
        <v>340</v>
      </c>
      <c r="AY1118" t="s">
        <v>351</v>
      </c>
      <c r="AZ1118" t="s">
        <v>379</v>
      </c>
      <c r="BY1118" t="s">
        <v>342</v>
      </c>
      <c r="EQ1118">
        <v>249142</v>
      </c>
      <c r="ER1118" t="s">
        <v>4950</v>
      </c>
      <c r="EV1118">
        <v>17286800</v>
      </c>
      <c r="EW1118">
        <v>928</v>
      </c>
      <c r="EX1118">
        <v>220555</v>
      </c>
      <c r="EY1118" t="s">
        <v>4951</v>
      </c>
      <c r="EZ1118">
        <v>1</v>
      </c>
      <c r="FC1118">
        <v>5357</v>
      </c>
      <c r="FD1118" t="s">
        <v>88</v>
      </c>
    </row>
    <row r="1119" spans="1:160" x14ac:dyDescent="0.3">
      <c r="A1119" t="str">
        <f>VLOOKUP(B1119,Table2[],3,FALSE)</f>
        <v>Digital</v>
      </c>
      <c r="B1119" t="str">
        <f>IF(OR(ISNUMBER(FIND("QVC",Z1119)),ISNUMBER(FIND("QVC",AL1119))),"QVC",IF(OR(ISNUMBER(FIND("NCO",H1119)),ISNUMBER(FIND("NCO",Y1119))), "NCO", IF(AL1119="consumer","PMD.com",VLOOKUP(LEFT(H1119,2),Tables!$E$1:$F$11,2,FALSE))))</f>
        <v>PMD.com</v>
      </c>
      <c r="C1119">
        <f t="shared" si="52"/>
        <v>52430001</v>
      </c>
      <c r="D1119">
        <f t="shared" si="53"/>
        <v>1</v>
      </c>
      <c r="E1119" t="str">
        <f t="shared" ca="1" si="51"/>
        <v>shifted orders shipped</v>
      </c>
      <c r="F1119" t="s">
        <v>3539</v>
      </c>
      <c r="G1119" t="s">
        <v>335</v>
      </c>
      <c r="H1119" t="s">
        <v>4944</v>
      </c>
      <c r="I1119" s="6">
        <v>44011.59884259259</v>
      </c>
      <c r="J1119" t="s">
        <v>16</v>
      </c>
      <c r="K1119" s="6">
        <v>44013.294942129629</v>
      </c>
      <c r="M1119" t="s">
        <v>4945</v>
      </c>
      <c r="N1119" t="s">
        <v>4946</v>
      </c>
      <c r="Q1119" t="s">
        <v>4947</v>
      </c>
      <c r="R1119" t="s">
        <v>460</v>
      </c>
      <c r="S1119" t="s">
        <v>4948</v>
      </c>
      <c r="T1119" t="s">
        <v>338</v>
      </c>
      <c r="U1119" t="s">
        <v>530</v>
      </c>
      <c r="W1119" t="s">
        <v>4949</v>
      </c>
      <c r="Z1119" t="s">
        <v>4945</v>
      </c>
      <c r="AA1119" t="s">
        <v>4946</v>
      </c>
      <c r="AD1119" t="s">
        <v>4947</v>
      </c>
      <c r="AE1119" t="s">
        <v>460</v>
      </c>
      <c r="AF1119" t="s">
        <v>4948</v>
      </c>
      <c r="AG1119" t="s">
        <v>338</v>
      </c>
      <c r="AH1119" t="s">
        <v>530</v>
      </c>
      <c r="AJ1119" t="s">
        <v>4949</v>
      </c>
      <c r="AL1119" t="s">
        <v>339</v>
      </c>
      <c r="AM1119">
        <v>1</v>
      </c>
      <c r="AN1119">
        <v>1</v>
      </c>
      <c r="AO1119">
        <v>12063</v>
      </c>
      <c r="AQ1119">
        <v>127155</v>
      </c>
      <c r="AR1119">
        <v>52430001</v>
      </c>
      <c r="AS1119" t="s">
        <v>927</v>
      </c>
      <c r="AT1119" t="s">
        <v>75</v>
      </c>
      <c r="AW1119" t="s">
        <v>340</v>
      </c>
      <c r="AX1119" t="s">
        <v>340</v>
      </c>
      <c r="AY1119" t="s">
        <v>357</v>
      </c>
      <c r="AZ1119" t="s">
        <v>363</v>
      </c>
      <c r="BY1119" t="s">
        <v>342</v>
      </c>
      <c r="EQ1119">
        <v>249990</v>
      </c>
      <c r="ER1119" t="s">
        <v>4950</v>
      </c>
      <c r="EV1119">
        <v>17286800</v>
      </c>
      <c r="EW1119">
        <v>928</v>
      </c>
      <c r="EX1119">
        <v>220555</v>
      </c>
      <c r="EY1119" t="s">
        <v>4951</v>
      </c>
      <c r="EZ1119">
        <v>1</v>
      </c>
      <c r="FC1119">
        <v>95385</v>
      </c>
      <c r="FD1119" t="s">
        <v>3531</v>
      </c>
    </row>
    <row r="1120" spans="1:160" x14ac:dyDescent="0.3">
      <c r="A1120" t="str">
        <f>VLOOKUP(B1120,Table2[],3,FALSE)</f>
        <v>Digital</v>
      </c>
      <c r="B1120" t="str">
        <f>IF(OR(ISNUMBER(FIND("QVC",Z1120)),ISNUMBER(FIND("QVC",AL1120))),"QVC",IF(OR(ISNUMBER(FIND("NCO",H1120)),ISNUMBER(FIND("NCO",Y1120))), "NCO", IF(AL1120="consumer","PMD.com",VLOOKUP(LEFT(H1120,2),Tables!$E$1:$F$11,2,FALSE))))</f>
        <v>PMD.com</v>
      </c>
      <c r="C1120">
        <f t="shared" si="52"/>
        <v>52230001</v>
      </c>
      <c r="D1120">
        <f t="shared" si="53"/>
        <v>1</v>
      </c>
      <c r="E1120" t="str">
        <f t="shared" ca="1" si="51"/>
        <v>shifted orders shipped</v>
      </c>
      <c r="F1120" t="s">
        <v>3539</v>
      </c>
      <c r="G1120" t="s">
        <v>335</v>
      </c>
      <c r="H1120" t="s">
        <v>4944</v>
      </c>
      <c r="I1120" s="6">
        <v>44011.59884259259</v>
      </c>
      <c r="J1120" t="s">
        <v>16</v>
      </c>
      <c r="K1120" s="6">
        <v>44013.294942129629</v>
      </c>
      <c r="M1120" t="s">
        <v>4945</v>
      </c>
      <c r="N1120" t="s">
        <v>4946</v>
      </c>
      <c r="Q1120" t="s">
        <v>4947</v>
      </c>
      <c r="R1120" t="s">
        <v>460</v>
      </c>
      <c r="S1120" t="s">
        <v>4948</v>
      </c>
      <c r="T1120" t="s">
        <v>338</v>
      </c>
      <c r="U1120" t="s">
        <v>530</v>
      </c>
      <c r="W1120" t="s">
        <v>4949</v>
      </c>
      <c r="Z1120" t="s">
        <v>4945</v>
      </c>
      <c r="AA1120" t="s">
        <v>4946</v>
      </c>
      <c r="AD1120" t="s">
        <v>4947</v>
      </c>
      <c r="AE1120" t="s">
        <v>460</v>
      </c>
      <c r="AF1120" t="s">
        <v>4948</v>
      </c>
      <c r="AG1120" t="s">
        <v>338</v>
      </c>
      <c r="AH1120" t="s">
        <v>530</v>
      </c>
      <c r="AJ1120" t="s">
        <v>4949</v>
      </c>
      <c r="AL1120" t="s">
        <v>339</v>
      </c>
      <c r="AM1120">
        <v>1</v>
      </c>
      <c r="AN1120">
        <v>1</v>
      </c>
      <c r="AO1120">
        <v>1194</v>
      </c>
      <c r="AQ1120">
        <v>124434</v>
      </c>
      <c r="AR1120">
        <v>52230001</v>
      </c>
      <c r="AS1120" t="s">
        <v>105</v>
      </c>
      <c r="AT1120" t="s">
        <v>106</v>
      </c>
      <c r="AW1120" t="s">
        <v>340</v>
      </c>
      <c r="AX1120" t="s">
        <v>340</v>
      </c>
      <c r="AY1120" t="s">
        <v>341</v>
      </c>
      <c r="AZ1120">
        <v>0</v>
      </c>
      <c r="BY1120" t="s">
        <v>342</v>
      </c>
      <c r="EQ1120">
        <v>247324</v>
      </c>
      <c r="ER1120" t="s">
        <v>4950</v>
      </c>
      <c r="EV1120">
        <v>17286800</v>
      </c>
      <c r="EW1120">
        <v>928</v>
      </c>
      <c r="EX1120">
        <v>220555</v>
      </c>
      <c r="EY1120" t="s">
        <v>4951</v>
      </c>
      <c r="EZ1120">
        <v>1</v>
      </c>
      <c r="FC1120">
        <v>52230001</v>
      </c>
      <c r="FD1120" t="s">
        <v>106</v>
      </c>
    </row>
    <row r="1121" spans="1:160" x14ac:dyDescent="0.3">
      <c r="A1121" t="str">
        <f>VLOOKUP(B1121,Table2[],3,FALSE)</f>
        <v>Digital</v>
      </c>
      <c r="B1121" t="str">
        <f>IF(OR(ISNUMBER(FIND("QVC",Z1121)),ISNUMBER(FIND("QVC",AL1121))),"QVC",IF(OR(ISNUMBER(FIND("NCO",H1121)),ISNUMBER(FIND("NCO",Y1121))), "NCO", IF(AL1121="consumer","PMD.com",VLOOKUP(LEFT(H1121,2),Tables!$E$1:$F$11,2,FALSE))))</f>
        <v>PMD.com</v>
      </c>
      <c r="C1121">
        <f t="shared" si="52"/>
        <v>53900001</v>
      </c>
      <c r="D1121">
        <f t="shared" si="53"/>
        <v>1</v>
      </c>
      <c r="E1121" t="str">
        <f t="shared" ca="1" si="51"/>
        <v>shifted orders shipped</v>
      </c>
      <c r="F1121" t="s">
        <v>3539</v>
      </c>
      <c r="G1121" t="s">
        <v>335</v>
      </c>
      <c r="H1121" t="s">
        <v>4944</v>
      </c>
      <c r="I1121" s="6">
        <v>44011.59884259259</v>
      </c>
      <c r="J1121" t="s">
        <v>16</v>
      </c>
      <c r="K1121" s="6">
        <v>44013.294942129629</v>
      </c>
      <c r="M1121" t="s">
        <v>4945</v>
      </c>
      <c r="N1121" t="s">
        <v>4946</v>
      </c>
      <c r="Q1121" t="s">
        <v>4947</v>
      </c>
      <c r="R1121" t="s">
        <v>460</v>
      </c>
      <c r="S1121" t="s">
        <v>4948</v>
      </c>
      <c r="T1121" t="s">
        <v>338</v>
      </c>
      <c r="U1121" t="s">
        <v>530</v>
      </c>
      <c r="W1121" t="s">
        <v>4949</v>
      </c>
      <c r="Z1121" t="s">
        <v>4945</v>
      </c>
      <c r="AA1121" t="s">
        <v>4946</v>
      </c>
      <c r="AD1121" t="s">
        <v>4947</v>
      </c>
      <c r="AE1121" t="s">
        <v>460</v>
      </c>
      <c r="AF1121" t="s">
        <v>4948</v>
      </c>
      <c r="AG1121" t="s">
        <v>338</v>
      </c>
      <c r="AH1121" t="s">
        <v>530</v>
      </c>
      <c r="AJ1121" t="s">
        <v>4949</v>
      </c>
      <c r="AL1121" t="s">
        <v>339</v>
      </c>
      <c r="AM1121">
        <v>1</v>
      </c>
      <c r="AN1121">
        <v>1</v>
      </c>
      <c r="AO1121">
        <v>31217</v>
      </c>
      <c r="AQ1121">
        <v>124466</v>
      </c>
      <c r="AR1121">
        <v>53900001</v>
      </c>
      <c r="AS1121" t="s">
        <v>1697</v>
      </c>
      <c r="AT1121" t="s">
        <v>104</v>
      </c>
      <c r="AW1121" t="s">
        <v>343</v>
      </c>
      <c r="BY1121" t="s">
        <v>342</v>
      </c>
      <c r="EQ1121">
        <v>247378</v>
      </c>
      <c r="ER1121" t="s">
        <v>4950</v>
      </c>
      <c r="EV1121">
        <v>17286800</v>
      </c>
      <c r="EW1121">
        <v>928</v>
      </c>
      <c r="EX1121">
        <v>220555</v>
      </c>
      <c r="EY1121" t="s">
        <v>4951</v>
      </c>
      <c r="EZ1121">
        <v>1</v>
      </c>
      <c r="FC1121">
        <v>95382</v>
      </c>
      <c r="FD1121" t="s">
        <v>1412</v>
      </c>
    </row>
    <row r="1122" spans="1:160" x14ac:dyDescent="0.3">
      <c r="A1122" t="str">
        <f>VLOOKUP(B1122,Table2[],3,FALSE)</f>
        <v>Digital</v>
      </c>
      <c r="B1122" t="str">
        <f>IF(OR(ISNUMBER(FIND("QVC",Z1122)),ISNUMBER(FIND("QVC",AL1122))),"QVC",IF(OR(ISNUMBER(FIND("NCO",H1122)),ISNUMBER(FIND("NCO",Y1122))), "NCO", IF(AL1122="consumer","PMD.com",VLOOKUP(LEFT(H1122,2),Tables!$E$1:$F$11,2,FALSE))))</f>
        <v>PMD.com</v>
      </c>
      <c r="C1122">
        <f t="shared" si="52"/>
        <v>51080001</v>
      </c>
      <c r="D1122">
        <f t="shared" si="53"/>
        <v>1</v>
      </c>
      <c r="E1122" t="str">
        <f t="shared" ca="1" si="51"/>
        <v>shifted orders shipped</v>
      </c>
      <c r="F1122" t="s">
        <v>3539</v>
      </c>
      <c r="G1122" t="s">
        <v>335</v>
      </c>
      <c r="H1122" t="s">
        <v>4944</v>
      </c>
      <c r="I1122" s="6">
        <v>44011.59884259259</v>
      </c>
      <c r="J1122" t="s">
        <v>16</v>
      </c>
      <c r="K1122" s="6">
        <v>44013.294942129629</v>
      </c>
      <c r="M1122" t="s">
        <v>4945</v>
      </c>
      <c r="N1122" t="s">
        <v>4946</v>
      </c>
      <c r="Q1122" t="s">
        <v>4947</v>
      </c>
      <c r="R1122" t="s">
        <v>460</v>
      </c>
      <c r="S1122" t="s">
        <v>4948</v>
      </c>
      <c r="T1122" t="s">
        <v>338</v>
      </c>
      <c r="U1122" t="s">
        <v>530</v>
      </c>
      <c r="W1122" t="s">
        <v>4949</v>
      </c>
      <c r="Z1122" t="s">
        <v>4945</v>
      </c>
      <c r="AA1122" t="s">
        <v>4946</v>
      </c>
      <c r="AD1122" t="s">
        <v>4947</v>
      </c>
      <c r="AE1122" t="s">
        <v>460</v>
      </c>
      <c r="AF1122" t="s">
        <v>4948</v>
      </c>
      <c r="AG1122" t="s">
        <v>338</v>
      </c>
      <c r="AH1122" t="s">
        <v>530</v>
      </c>
      <c r="AJ1122" t="s">
        <v>4949</v>
      </c>
      <c r="AL1122" t="s">
        <v>339</v>
      </c>
      <c r="AM1122">
        <v>1</v>
      </c>
      <c r="AN1122">
        <v>1</v>
      </c>
      <c r="AO1122">
        <v>19656</v>
      </c>
      <c r="AQ1122">
        <v>124645</v>
      </c>
      <c r="AR1122">
        <v>51080001</v>
      </c>
      <c r="AS1122" t="s">
        <v>988</v>
      </c>
      <c r="AT1122" t="s">
        <v>57</v>
      </c>
      <c r="AW1122" t="s">
        <v>343</v>
      </c>
      <c r="BY1122" t="s">
        <v>342</v>
      </c>
      <c r="EQ1122">
        <v>251119</v>
      </c>
      <c r="ER1122" t="s">
        <v>4950</v>
      </c>
      <c r="EV1122">
        <v>17286800</v>
      </c>
      <c r="EW1122">
        <v>928</v>
      </c>
      <c r="EX1122">
        <v>220555</v>
      </c>
      <c r="EY1122" t="s">
        <v>4951</v>
      </c>
      <c r="EZ1122">
        <v>1</v>
      </c>
      <c r="FC1122">
        <v>51080001</v>
      </c>
      <c r="FD1122" t="s">
        <v>57</v>
      </c>
    </row>
    <row r="1123" spans="1:160" x14ac:dyDescent="0.3">
      <c r="A1123" t="str">
        <f>VLOOKUP(B1123,Table2[],3,FALSE)</f>
        <v>Digital</v>
      </c>
      <c r="B1123" t="str">
        <f>IF(OR(ISNUMBER(FIND("QVC",Z1123)),ISNUMBER(FIND("QVC",AL1123))),"QVC",IF(OR(ISNUMBER(FIND("NCO",H1123)),ISNUMBER(FIND("NCO",Y1123))), "NCO", IF(AL1123="consumer","PMD.com",VLOOKUP(LEFT(H1123,2),Tables!$E$1:$F$11,2,FALSE))))</f>
        <v>PMD.com</v>
      </c>
      <c r="C1123">
        <f t="shared" si="52"/>
        <v>51090030</v>
      </c>
      <c r="D1123">
        <f t="shared" si="53"/>
        <v>1</v>
      </c>
      <c r="E1123" t="str">
        <f t="shared" ca="1" si="51"/>
        <v>shifted orders shipped</v>
      </c>
      <c r="F1123" t="s">
        <v>3539</v>
      </c>
      <c r="G1123" t="s">
        <v>335</v>
      </c>
      <c r="H1123" t="s">
        <v>4944</v>
      </c>
      <c r="I1123" s="6">
        <v>44011.59884259259</v>
      </c>
      <c r="J1123" t="s">
        <v>16</v>
      </c>
      <c r="K1123" s="6">
        <v>44013.294942129629</v>
      </c>
      <c r="M1123" t="s">
        <v>4945</v>
      </c>
      <c r="N1123" t="s">
        <v>4946</v>
      </c>
      <c r="Q1123" t="s">
        <v>4947</v>
      </c>
      <c r="R1123" t="s">
        <v>460</v>
      </c>
      <c r="S1123" t="s">
        <v>4948</v>
      </c>
      <c r="T1123" t="s">
        <v>338</v>
      </c>
      <c r="U1123" t="s">
        <v>530</v>
      </c>
      <c r="W1123" t="s">
        <v>4949</v>
      </c>
      <c r="Z1123" t="s">
        <v>4945</v>
      </c>
      <c r="AA1123" t="s">
        <v>4946</v>
      </c>
      <c r="AD1123" t="s">
        <v>4947</v>
      </c>
      <c r="AE1123" t="s">
        <v>460</v>
      </c>
      <c r="AF1123" t="s">
        <v>4948</v>
      </c>
      <c r="AG1123" t="s">
        <v>338</v>
      </c>
      <c r="AH1123" t="s">
        <v>530</v>
      </c>
      <c r="AJ1123" t="s">
        <v>4949</v>
      </c>
      <c r="AL1123" t="s">
        <v>339</v>
      </c>
      <c r="AM1123">
        <v>1</v>
      </c>
      <c r="AN1123">
        <v>1</v>
      </c>
      <c r="AO1123">
        <v>6688</v>
      </c>
      <c r="AQ1123">
        <v>125960</v>
      </c>
      <c r="AR1123">
        <v>51090030</v>
      </c>
      <c r="AS1123" t="s">
        <v>3043</v>
      </c>
      <c r="AT1123" t="s">
        <v>628</v>
      </c>
      <c r="AW1123" t="s">
        <v>343</v>
      </c>
      <c r="BY1123" t="s">
        <v>342</v>
      </c>
      <c r="BZ1123" t="b">
        <v>0</v>
      </c>
      <c r="EQ1123">
        <v>243047</v>
      </c>
      <c r="ER1123" t="s">
        <v>4950</v>
      </c>
      <c r="EV1123">
        <v>17286800</v>
      </c>
      <c r="EW1123">
        <v>928</v>
      </c>
      <c r="EX1123">
        <v>220555</v>
      </c>
      <c r="EY1123" t="s">
        <v>4951</v>
      </c>
      <c r="EZ1123">
        <v>1</v>
      </c>
      <c r="FC1123">
        <v>95385</v>
      </c>
      <c r="FD1123" t="s">
        <v>3531</v>
      </c>
    </row>
    <row r="1124" spans="1:160" x14ac:dyDescent="0.3">
      <c r="A1124" t="str">
        <f>VLOOKUP(B1124,Table2[],3,FALSE)</f>
        <v>Digital</v>
      </c>
      <c r="B1124" t="str">
        <f>IF(OR(ISNUMBER(FIND("QVC",Z1124)),ISNUMBER(FIND("QVC",AL1124))),"QVC",IF(OR(ISNUMBER(FIND("NCO",H1124)),ISNUMBER(FIND("NCO",Y1124))), "NCO", IF(AL1124="consumer","PMD.com",VLOOKUP(LEFT(H1124,2),Tables!$E$1:$F$11,2,FALSE))))</f>
        <v>PMD.com</v>
      </c>
      <c r="C1124">
        <f t="shared" si="52"/>
        <v>51090030</v>
      </c>
      <c r="D1124">
        <f t="shared" si="53"/>
        <v>1</v>
      </c>
      <c r="E1124" t="str">
        <f t="shared" ca="1" si="51"/>
        <v>shifted orders shipped</v>
      </c>
      <c r="F1124" t="s">
        <v>3539</v>
      </c>
      <c r="G1124" t="s">
        <v>335</v>
      </c>
      <c r="H1124" t="s">
        <v>4944</v>
      </c>
      <c r="I1124" s="6">
        <v>44011.59884259259</v>
      </c>
      <c r="J1124" t="s">
        <v>16</v>
      </c>
      <c r="K1124" s="6">
        <v>44013.294942129629</v>
      </c>
      <c r="M1124" t="s">
        <v>4945</v>
      </c>
      <c r="N1124" t="s">
        <v>4946</v>
      </c>
      <c r="Q1124" t="s">
        <v>4947</v>
      </c>
      <c r="R1124" t="s">
        <v>460</v>
      </c>
      <c r="S1124" t="s">
        <v>4948</v>
      </c>
      <c r="T1124" t="s">
        <v>338</v>
      </c>
      <c r="U1124" t="s">
        <v>530</v>
      </c>
      <c r="W1124" t="s">
        <v>4949</v>
      </c>
      <c r="Z1124" t="s">
        <v>4945</v>
      </c>
      <c r="AA1124" t="s">
        <v>4946</v>
      </c>
      <c r="AD1124" t="s">
        <v>4947</v>
      </c>
      <c r="AE1124" t="s">
        <v>460</v>
      </c>
      <c r="AF1124" t="s">
        <v>4948</v>
      </c>
      <c r="AG1124" t="s">
        <v>338</v>
      </c>
      <c r="AH1124" t="s">
        <v>530</v>
      </c>
      <c r="AJ1124" t="s">
        <v>4949</v>
      </c>
      <c r="AL1124" t="s">
        <v>339</v>
      </c>
      <c r="AM1124">
        <v>1</v>
      </c>
      <c r="AN1124">
        <v>1</v>
      </c>
      <c r="AO1124">
        <v>6688</v>
      </c>
      <c r="AQ1124">
        <v>125960</v>
      </c>
      <c r="AR1124">
        <v>51090030</v>
      </c>
      <c r="AS1124" t="s">
        <v>3043</v>
      </c>
      <c r="AT1124" t="s">
        <v>628</v>
      </c>
      <c r="AW1124" t="s">
        <v>343</v>
      </c>
      <c r="BY1124" t="s">
        <v>342</v>
      </c>
      <c r="BZ1124" t="b">
        <v>0</v>
      </c>
      <c r="EQ1124">
        <v>243047</v>
      </c>
      <c r="ER1124" t="s">
        <v>4950</v>
      </c>
      <c r="EV1124">
        <v>17286800</v>
      </c>
      <c r="EW1124">
        <v>928</v>
      </c>
      <c r="EX1124">
        <v>220555</v>
      </c>
      <c r="EY1124" t="s">
        <v>4951</v>
      </c>
      <c r="EZ1124">
        <v>1</v>
      </c>
      <c r="FC1124">
        <v>95382</v>
      </c>
      <c r="FD1124" t="s">
        <v>1412</v>
      </c>
    </row>
    <row r="1125" spans="1:160" x14ac:dyDescent="0.3">
      <c r="A1125" t="str">
        <f>VLOOKUP(B1125,Table2[],3,FALSE)</f>
        <v>Digital</v>
      </c>
      <c r="B1125" t="str">
        <f>IF(OR(ISNUMBER(FIND("QVC",Z1125)),ISNUMBER(FIND("QVC",AL1125))),"QVC",IF(OR(ISNUMBER(FIND("NCO",H1125)),ISNUMBER(FIND("NCO",Y1125))), "NCO", IF(AL1125="consumer","PMD.com",VLOOKUP(LEFT(H1125,2),Tables!$E$1:$F$11,2,FALSE))))</f>
        <v>PMD.com</v>
      </c>
      <c r="C1125">
        <f t="shared" si="52"/>
        <v>54010001</v>
      </c>
      <c r="D1125">
        <f t="shared" si="53"/>
        <v>1</v>
      </c>
      <c r="E1125" t="str">
        <f t="shared" ca="1" si="51"/>
        <v>shifted orders shipped</v>
      </c>
      <c r="F1125" t="s">
        <v>3539</v>
      </c>
      <c r="G1125" t="s">
        <v>335</v>
      </c>
      <c r="H1125" t="s">
        <v>4944</v>
      </c>
      <c r="I1125" s="6">
        <v>44011.59884259259</v>
      </c>
      <c r="J1125" t="s">
        <v>16</v>
      </c>
      <c r="K1125" s="6">
        <v>44013.294942129629</v>
      </c>
      <c r="M1125" t="s">
        <v>4945</v>
      </c>
      <c r="N1125" t="s">
        <v>4946</v>
      </c>
      <c r="Q1125" t="s">
        <v>4947</v>
      </c>
      <c r="R1125" t="s">
        <v>460</v>
      </c>
      <c r="S1125" t="s">
        <v>4948</v>
      </c>
      <c r="T1125" t="s">
        <v>338</v>
      </c>
      <c r="U1125" t="s">
        <v>530</v>
      </c>
      <c r="W1125" t="s">
        <v>4949</v>
      </c>
      <c r="Z1125" t="s">
        <v>4945</v>
      </c>
      <c r="AA1125" t="s">
        <v>4946</v>
      </c>
      <c r="AD1125" t="s">
        <v>4947</v>
      </c>
      <c r="AE1125" t="s">
        <v>460</v>
      </c>
      <c r="AF1125" t="s">
        <v>4948</v>
      </c>
      <c r="AG1125" t="s">
        <v>338</v>
      </c>
      <c r="AH1125" t="s">
        <v>530</v>
      </c>
      <c r="AJ1125" t="s">
        <v>4949</v>
      </c>
      <c r="AL1125" t="s">
        <v>339</v>
      </c>
      <c r="AM1125">
        <v>1</v>
      </c>
      <c r="AN1125">
        <v>1</v>
      </c>
      <c r="AO1125">
        <v>6300</v>
      </c>
      <c r="AQ1125">
        <v>124476</v>
      </c>
      <c r="AR1125">
        <v>54010001</v>
      </c>
      <c r="AS1125" t="s">
        <v>577</v>
      </c>
      <c r="AT1125" t="s">
        <v>35</v>
      </c>
      <c r="AW1125" t="s">
        <v>340</v>
      </c>
      <c r="AX1125">
        <v>0</v>
      </c>
      <c r="AY1125" t="s">
        <v>348</v>
      </c>
      <c r="AZ1125">
        <v>0</v>
      </c>
      <c r="BY1125" t="s">
        <v>342</v>
      </c>
      <c r="EQ1125">
        <v>252076</v>
      </c>
      <c r="ER1125" t="s">
        <v>4950</v>
      </c>
      <c r="EV1125">
        <v>17286800</v>
      </c>
      <c r="EW1125">
        <v>928</v>
      </c>
      <c r="EX1125">
        <v>220555</v>
      </c>
      <c r="EY1125" t="s">
        <v>4951</v>
      </c>
      <c r="EZ1125">
        <v>1</v>
      </c>
      <c r="FC1125">
        <v>95382</v>
      </c>
      <c r="FD1125" t="s">
        <v>1412</v>
      </c>
    </row>
    <row r="1126" spans="1:160" x14ac:dyDescent="0.3">
      <c r="A1126" t="str">
        <f>VLOOKUP(B1126,Table2[],3,FALSE)</f>
        <v>Digital</v>
      </c>
      <c r="B1126" t="str">
        <f>IF(OR(ISNUMBER(FIND("QVC",Z1126)),ISNUMBER(FIND("QVC",AL1126))),"QVC",IF(OR(ISNUMBER(FIND("NCO",H1126)),ISNUMBER(FIND("NCO",Y1126))), "NCO", IF(AL1126="consumer","PMD.com",VLOOKUP(LEFT(H1126,2),Tables!$E$1:$F$11,2,FALSE))))</f>
        <v>PMD.com</v>
      </c>
      <c r="C1126">
        <f t="shared" si="52"/>
        <v>54010001</v>
      </c>
      <c r="D1126">
        <f t="shared" si="53"/>
        <v>1</v>
      </c>
      <c r="E1126" t="str">
        <f t="shared" ca="1" si="51"/>
        <v>shifted orders shipped</v>
      </c>
      <c r="F1126" t="s">
        <v>3539</v>
      </c>
      <c r="G1126" t="s">
        <v>335</v>
      </c>
      <c r="H1126" t="s">
        <v>3396</v>
      </c>
      <c r="I1126" s="6">
        <v>44011.541701388887</v>
      </c>
      <c r="J1126" t="s">
        <v>16</v>
      </c>
      <c r="K1126" s="6">
        <v>44013.295046296298</v>
      </c>
      <c r="M1126" t="s">
        <v>4952</v>
      </c>
      <c r="N1126" t="s">
        <v>4953</v>
      </c>
      <c r="Q1126" t="s">
        <v>1977</v>
      </c>
      <c r="R1126" t="s">
        <v>360</v>
      </c>
      <c r="S1126" t="s">
        <v>4954</v>
      </c>
      <c r="T1126" t="s">
        <v>338</v>
      </c>
      <c r="U1126" t="s">
        <v>530</v>
      </c>
      <c r="W1126" t="s">
        <v>4955</v>
      </c>
      <c r="Z1126" t="s">
        <v>4952</v>
      </c>
      <c r="AA1126" t="s">
        <v>4953</v>
      </c>
      <c r="AD1126" t="s">
        <v>1977</v>
      </c>
      <c r="AE1126" t="s">
        <v>360</v>
      </c>
      <c r="AF1126" t="s">
        <v>4954</v>
      </c>
      <c r="AG1126" t="s">
        <v>338</v>
      </c>
      <c r="AH1126" t="s">
        <v>530</v>
      </c>
      <c r="AJ1126" t="s">
        <v>4955</v>
      </c>
      <c r="AL1126" t="s">
        <v>339</v>
      </c>
      <c r="AM1126">
        <v>1</v>
      </c>
      <c r="AN1126">
        <v>1</v>
      </c>
      <c r="AO1126">
        <v>6300</v>
      </c>
      <c r="AQ1126">
        <v>124476</v>
      </c>
      <c r="AR1126">
        <v>54010001</v>
      </c>
      <c r="AS1126" t="s">
        <v>577</v>
      </c>
      <c r="AT1126" t="s">
        <v>35</v>
      </c>
      <c r="AW1126" t="s">
        <v>340</v>
      </c>
      <c r="AX1126">
        <v>0</v>
      </c>
      <c r="AY1126" t="s">
        <v>348</v>
      </c>
      <c r="AZ1126">
        <v>0</v>
      </c>
      <c r="BY1126" t="s">
        <v>342</v>
      </c>
      <c r="EQ1126">
        <v>252076</v>
      </c>
      <c r="ER1126" t="s">
        <v>3397</v>
      </c>
      <c r="EV1126">
        <v>17285886</v>
      </c>
      <c r="EW1126">
        <v>928</v>
      </c>
      <c r="EX1126">
        <v>220440</v>
      </c>
      <c r="EY1126" t="s">
        <v>4956</v>
      </c>
      <c r="EZ1126">
        <v>1</v>
      </c>
      <c r="FC1126">
        <v>54010001</v>
      </c>
      <c r="FD1126" t="s">
        <v>35</v>
      </c>
    </row>
    <row r="1127" spans="1:160" x14ac:dyDescent="0.3">
      <c r="A1127" t="str">
        <f>VLOOKUP(B1127,Table2[],3,FALSE)</f>
        <v>Digital</v>
      </c>
      <c r="B1127" t="str">
        <f>IF(OR(ISNUMBER(FIND("QVC",Z1127)),ISNUMBER(FIND("QVC",AL1127))),"QVC",IF(OR(ISNUMBER(FIND("NCO",H1127)),ISNUMBER(FIND("NCO",Y1127))), "NCO", IF(AL1127="consumer","PMD.com",VLOOKUP(LEFT(H1127,2),Tables!$E$1:$F$11,2,FALSE))))</f>
        <v>PMD.com</v>
      </c>
      <c r="C1127">
        <f t="shared" si="52"/>
        <v>53990001</v>
      </c>
      <c r="D1127">
        <f t="shared" si="53"/>
        <v>1</v>
      </c>
      <c r="E1127" t="str">
        <f t="shared" ca="1" si="51"/>
        <v>shifted orders shipped</v>
      </c>
      <c r="F1127" t="s">
        <v>3539</v>
      </c>
      <c r="G1127" t="s">
        <v>335</v>
      </c>
      <c r="H1127" t="s">
        <v>3396</v>
      </c>
      <c r="I1127" s="6">
        <v>44011.541701388887</v>
      </c>
      <c r="J1127" t="s">
        <v>16</v>
      </c>
      <c r="K1127" s="6">
        <v>44013.295046296298</v>
      </c>
      <c r="M1127" t="s">
        <v>4952</v>
      </c>
      <c r="N1127" t="s">
        <v>4953</v>
      </c>
      <c r="Q1127" t="s">
        <v>1977</v>
      </c>
      <c r="R1127" t="s">
        <v>360</v>
      </c>
      <c r="S1127" t="s">
        <v>4954</v>
      </c>
      <c r="T1127" t="s">
        <v>338</v>
      </c>
      <c r="U1127" t="s">
        <v>530</v>
      </c>
      <c r="W1127" t="s">
        <v>4955</v>
      </c>
      <c r="Z1127" t="s">
        <v>4952</v>
      </c>
      <c r="AA1127" t="s">
        <v>4953</v>
      </c>
      <c r="AD1127" t="s">
        <v>1977</v>
      </c>
      <c r="AE1127" t="s">
        <v>360</v>
      </c>
      <c r="AF1127" t="s">
        <v>4954</v>
      </c>
      <c r="AG1127" t="s">
        <v>338</v>
      </c>
      <c r="AH1127" t="s">
        <v>530</v>
      </c>
      <c r="AJ1127" t="s">
        <v>4955</v>
      </c>
      <c r="AL1127" t="s">
        <v>339</v>
      </c>
      <c r="AM1127">
        <v>1</v>
      </c>
      <c r="AN1127">
        <v>1</v>
      </c>
      <c r="AO1127">
        <v>14448</v>
      </c>
      <c r="AQ1127">
        <v>124474</v>
      </c>
      <c r="AR1127">
        <v>53990001</v>
      </c>
      <c r="AS1127" t="s">
        <v>1735</v>
      </c>
      <c r="AT1127" t="s">
        <v>111</v>
      </c>
      <c r="AW1127" t="s">
        <v>343</v>
      </c>
      <c r="BY1127" t="s">
        <v>342</v>
      </c>
      <c r="EQ1127">
        <v>253300</v>
      </c>
      <c r="ER1127" t="s">
        <v>3397</v>
      </c>
      <c r="EV1127">
        <v>17285886</v>
      </c>
      <c r="EW1127">
        <v>928</v>
      </c>
      <c r="EX1127">
        <v>220440</v>
      </c>
      <c r="EY1127" t="s">
        <v>4956</v>
      </c>
      <c r="EZ1127">
        <v>1</v>
      </c>
      <c r="FC1127">
        <v>53990001</v>
      </c>
      <c r="FD1127" t="s">
        <v>111</v>
      </c>
    </row>
    <row r="1128" spans="1:160" x14ac:dyDescent="0.3">
      <c r="A1128" t="str">
        <f>VLOOKUP(B1128,Table2[],3,FALSE)</f>
        <v>Digital</v>
      </c>
      <c r="B1128" t="str">
        <f>IF(OR(ISNUMBER(FIND("QVC",Z1128)),ISNUMBER(FIND("QVC",AL1128))),"QVC",IF(OR(ISNUMBER(FIND("NCO",H1128)),ISNUMBER(FIND("NCO",Y1128))), "NCO", IF(AL1128="consumer","PMD.com",VLOOKUP(LEFT(H1128,2),Tables!$E$1:$F$11,2,FALSE))))</f>
        <v>PMD.com</v>
      </c>
      <c r="C1128">
        <f t="shared" si="52"/>
        <v>53700001</v>
      </c>
      <c r="D1128">
        <f t="shared" si="53"/>
        <v>1</v>
      </c>
      <c r="E1128" t="str">
        <f t="shared" ca="1" si="51"/>
        <v>shifted orders shipped</v>
      </c>
      <c r="F1128" t="s">
        <v>3539</v>
      </c>
      <c r="G1128" t="s">
        <v>335</v>
      </c>
      <c r="H1128" t="s">
        <v>3396</v>
      </c>
      <c r="I1128" s="6">
        <v>44011.541701388887</v>
      </c>
      <c r="J1128" t="s">
        <v>16</v>
      </c>
      <c r="K1128" s="6">
        <v>44013.295046296298</v>
      </c>
      <c r="M1128" t="s">
        <v>4952</v>
      </c>
      <c r="N1128" t="s">
        <v>4953</v>
      </c>
      <c r="Q1128" t="s">
        <v>1977</v>
      </c>
      <c r="R1128" t="s">
        <v>360</v>
      </c>
      <c r="S1128" t="s">
        <v>4954</v>
      </c>
      <c r="T1128" t="s">
        <v>338</v>
      </c>
      <c r="U1128" t="s">
        <v>530</v>
      </c>
      <c r="W1128" t="s">
        <v>4955</v>
      </c>
      <c r="Z1128" t="s">
        <v>4952</v>
      </c>
      <c r="AA1128" t="s">
        <v>4953</v>
      </c>
      <c r="AD1128" t="s">
        <v>1977</v>
      </c>
      <c r="AE1128" t="s">
        <v>360</v>
      </c>
      <c r="AF1128" t="s">
        <v>4954</v>
      </c>
      <c r="AG1128" t="s">
        <v>338</v>
      </c>
      <c r="AH1128" t="s">
        <v>530</v>
      </c>
      <c r="AJ1128" t="s">
        <v>4955</v>
      </c>
      <c r="AL1128" t="s">
        <v>339</v>
      </c>
      <c r="AM1128">
        <v>1</v>
      </c>
      <c r="AN1128">
        <v>1</v>
      </c>
      <c r="AO1128">
        <v>1910</v>
      </c>
      <c r="AQ1128">
        <v>124453</v>
      </c>
      <c r="AR1128">
        <v>53700001</v>
      </c>
      <c r="AS1128" t="s">
        <v>67</v>
      </c>
      <c r="AT1128" t="s">
        <v>68</v>
      </c>
      <c r="AW1128" t="s">
        <v>343</v>
      </c>
      <c r="BY1128" t="s">
        <v>342</v>
      </c>
      <c r="EQ1128">
        <v>245106</v>
      </c>
      <c r="ER1128" t="s">
        <v>3397</v>
      </c>
      <c r="EV1128">
        <v>17285886</v>
      </c>
      <c r="EW1128">
        <v>928</v>
      </c>
      <c r="EX1128">
        <v>220440</v>
      </c>
      <c r="EY1128" t="s">
        <v>4956</v>
      </c>
      <c r="EZ1128">
        <v>1</v>
      </c>
      <c r="FC1128">
        <v>53700001</v>
      </c>
      <c r="FD1128" t="s">
        <v>68</v>
      </c>
    </row>
    <row r="1129" spans="1:160" x14ac:dyDescent="0.3">
      <c r="A1129" t="str">
        <f>VLOOKUP(B1129,Table2[],3,FALSE)</f>
        <v>Digital</v>
      </c>
      <c r="B1129" t="str">
        <f>IF(OR(ISNUMBER(FIND("QVC",Z1129)),ISNUMBER(FIND("QVC",AL1129))),"QVC",IF(OR(ISNUMBER(FIND("NCO",H1129)),ISNUMBER(FIND("NCO",Y1129))), "NCO", IF(AL1129="consumer","PMD.com",VLOOKUP(LEFT(H1129,2),Tables!$E$1:$F$11,2,FALSE))))</f>
        <v>PMD.com</v>
      </c>
      <c r="C1129">
        <f t="shared" si="52"/>
        <v>51090061</v>
      </c>
      <c r="D1129">
        <f t="shared" si="53"/>
        <v>1</v>
      </c>
      <c r="E1129" t="str">
        <f t="shared" ca="1" si="51"/>
        <v>shifted orders shipped</v>
      </c>
      <c r="F1129" t="s">
        <v>3539</v>
      </c>
      <c r="G1129" t="s">
        <v>335</v>
      </c>
      <c r="H1129" t="s">
        <v>3396</v>
      </c>
      <c r="I1129" s="6">
        <v>44011.541701388887</v>
      </c>
      <c r="J1129" t="s">
        <v>16</v>
      </c>
      <c r="K1129" s="6">
        <v>44013.295046296298</v>
      </c>
      <c r="M1129" t="s">
        <v>4952</v>
      </c>
      <c r="N1129" t="s">
        <v>4953</v>
      </c>
      <c r="Q1129" t="s">
        <v>1977</v>
      </c>
      <c r="R1129" t="s">
        <v>360</v>
      </c>
      <c r="S1129" t="s">
        <v>4954</v>
      </c>
      <c r="T1129" t="s">
        <v>338</v>
      </c>
      <c r="U1129" t="s">
        <v>530</v>
      </c>
      <c r="W1129" t="s">
        <v>4955</v>
      </c>
      <c r="Z1129" t="s">
        <v>4952</v>
      </c>
      <c r="AA1129" t="s">
        <v>4953</v>
      </c>
      <c r="AD1129" t="s">
        <v>1977</v>
      </c>
      <c r="AE1129" t="s">
        <v>360</v>
      </c>
      <c r="AF1129" t="s">
        <v>4954</v>
      </c>
      <c r="AG1129" t="s">
        <v>338</v>
      </c>
      <c r="AH1129" t="s">
        <v>530</v>
      </c>
      <c r="AJ1129" t="s">
        <v>4955</v>
      </c>
      <c r="AL1129" t="s">
        <v>339</v>
      </c>
      <c r="AM1129">
        <v>1</v>
      </c>
      <c r="AN1129">
        <v>1</v>
      </c>
      <c r="AO1129">
        <v>8078</v>
      </c>
      <c r="AQ1129">
        <v>124010</v>
      </c>
      <c r="AR1129">
        <v>51090061</v>
      </c>
      <c r="AS1129" t="s">
        <v>2688</v>
      </c>
      <c r="AT1129" t="s">
        <v>122</v>
      </c>
      <c r="AW1129" t="s">
        <v>340</v>
      </c>
      <c r="AX1129" t="s">
        <v>340</v>
      </c>
      <c r="AY1129" t="s">
        <v>357</v>
      </c>
      <c r="AZ1129" t="s">
        <v>363</v>
      </c>
      <c r="BY1129" t="s">
        <v>342</v>
      </c>
      <c r="EQ1129">
        <v>252774</v>
      </c>
      <c r="ER1129" t="s">
        <v>3397</v>
      </c>
      <c r="EV1129">
        <v>17285886</v>
      </c>
      <c r="EW1129">
        <v>928</v>
      </c>
      <c r="EX1129">
        <v>220440</v>
      </c>
      <c r="EY1129" t="s">
        <v>4956</v>
      </c>
      <c r="EZ1129">
        <v>1</v>
      </c>
      <c r="FC1129">
        <v>51090061</v>
      </c>
      <c r="FD1129" t="s">
        <v>122</v>
      </c>
    </row>
    <row r="1130" spans="1:160" x14ac:dyDescent="0.3">
      <c r="A1130" t="str">
        <f>VLOOKUP(B1130,Table2[],3,FALSE)</f>
        <v>Digital</v>
      </c>
      <c r="B1130" t="str">
        <f>IF(OR(ISNUMBER(FIND("QVC",Z1130)),ISNUMBER(FIND("QVC",AL1130))),"QVC",IF(OR(ISNUMBER(FIND("NCO",H1130)),ISNUMBER(FIND("NCO",Y1130))), "NCO", IF(AL1130="consumer","PMD.com",VLOOKUP(LEFT(H1130,2),Tables!$E$1:$F$11,2,FALSE))))</f>
        <v>PMD.com</v>
      </c>
      <c r="C1130">
        <f t="shared" si="52"/>
        <v>5342</v>
      </c>
      <c r="D1130">
        <f t="shared" si="53"/>
        <v>1</v>
      </c>
      <c r="E1130" t="str">
        <f t="shared" ca="1" si="51"/>
        <v>shifted orders shipped</v>
      </c>
      <c r="F1130" t="s">
        <v>3539</v>
      </c>
      <c r="G1130" t="s">
        <v>335</v>
      </c>
      <c r="H1130" t="s">
        <v>2632</v>
      </c>
      <c r="I1130" s="6">
        <v>44008.628587962965</v>
      </c>
      <c r="J1130" t="s">
        <v>16</v>
      </c>
      <c r="K1130" s="6">
        <v>44013.295393518521</v>
      </c>
      <c r="M1130" t="s">
        <v>4957</v>
      </c>
      <c r="N1130" t="s">
        <v>4958</v>
      </c>
      <c r="Q1130" t="s">
        <v>734</v>
      </c>
      <c r="R1130" t="s">
        <v>460</v>
      </c>
      <c r="S1130">
        <v>42420</v>
      </c>
      <c r="T1130" t="s">
        <v>338</v>
      </c>
      <c r="U1130" t="s">
        <v>530</v>
      </c>
      <c r="W1130" t="s">
        <v>4959</v>
      </c>
      <c r="Z1130" t="s">
        <v>4957</v>
      </c>
      <c r="AA1130" t="s">
        <v>4958</v>
      </c>
      <c r="AD1130" t="s">
        <v>734</v>
      </c>
      <c r="AE1130" t="s">
        <v>460</v>
      </c>
      <c r="AF1130">
        <v>42420</v>
      </c>
      <c r="AG1130" t="s">
        <v>338</v>
      </c>
      <c r="AH1130" t="s">
        <v>530</v>
      </c>
      <c r="AJ1130" t="s">
        <v>4959</v>
      </c>
      <c r="AL1130" t="s">
        <v>339</v>
      </c>
      <c r="AM1130">
        <v>1</v>
      </c>
      <c r="AN1130">
        <v>1</v>
      </c>
      <c r="AO1130">
        <v>13280</v>
      </c>
      <c r="AQ1130">
        <v>123849</v>
      </c>
      <c r="AR1130">
        <v>5342</v>
      </c>
      <c r="AS1130" t="s">
        <v>1746</v>
      </c>
      <c r="AT1130" t="s">
        <v>149</v>
      </c>
      <c r="AW1130" t="s">
        <v>340</v>
      </c>
      <c r="AX1130" t="s">
        <v>340</v>
      </c>
      <c r="AY1130" t="s">
        <v>345</v>
      </c>
      <c r="AZ1130" t="s">
        <v>346</v>
      </c>
      <c r="BY1130" t="s">
        <v>342</v>
      </c>
      <c r="EQ1130">
        <v>243408</v>
      </c>
      <c r="ER1130" t="s">
        <v>2633</v>
      </c>
      <c r="EV1130">
        <v>17284611</v>
      </c>
      <c r="EW1130">
        <v>928</v>
      </c>
      <c r="EX1130">
        <v>219090</v>
      </c>
      <c r="EY1130">
        <v>9.2748999964335493E+25</v>
      </c>
      <c r="EZ1130">
        <v>1</v>
      </c>
      <c r="FC1130">
        <v>5342</v>
      </c>
      <c r="FD1130" t="s">
        <v>149</v>
      </c>
    </row>
    <row r="1131" spans="1:160" x14ac:dyDescent="0.3">
      <c r="A1131" t="str">
        <f>VLOOKUP(B1131,Table2[],3,FALSE)</f>
        <v>Digital</v>
      </c>
      <c r="B1131" t="str">
        <f>IF(OR(ISNUMBER(FIND("QVC",Z1131)),ISNUMBER(FIND("QVC",AL1131))),"QVC",IF(OR(ISNUMBER(FIND("NCO",H1131)),ISNUMBER(FIND("NCO",Y1131))), "NCO", IF(AL1131="consumer","PMD.com",VLOOKUP(LEFT(H1131,2),Tables!$E$1:$F$11,2,FALSE))))</f>
        <v>PMD.com</v>
      </c>
      <c r="C1131">
        <f t="shared" si="52"/>
        <v>5254</v>
      </c>
      <c r="D1131">
        <f t="shared" si="53"/>
        <v>1</v>
      </c>
      <c r="E1131" t="str">
        <f t="shared" ca="1" si="51"/>
        <v>shifted orders shipped</v>
      </c>
      <c r="F1131" t="s">
        <v>3539</v>
      </c>
      <c r="G1131" t="s">
        <v>335</v>
      </c>
      <c r="H1131" t="s">
        <v>4960</v>
      </c>
      <c r="I1131" s="6">
        <v>44011.595810185187</v>
      </c>
      <c r="J1131" t="s">
        <v>16</v>
      </c>
      <c r="K1131" s="6">
        <v>44013.295439814814</v>
      </c>
      <c r="M1131" t="s">
        <v>4961</v>
      </c>
      <c r="N1131" t="s">
        <v>4962</v>
      </c>
      <c r="Q1131" t="s">
        <v>380</v>
      </c>
      <c r="R1131" t="s">
        <v>381</v>
      </c>
      <c r="S1131" t="s">
        <v>4963</v>
      </c>
      <c r="T1131" t="s">
        <v>338</v>
      </c>
      <c r="U1131" t="s">
        <v>530</v>
      </c>
      <c r="W1131" t="s">
        <v>4964</v>
      </c>
      <c r="Z1131" t="s">
        <v>4961</v>
      </c>
      <c r="AA1131" t="s">
        <v>4962</v>
      </c>
      <c r="AD1131" t="s">
        <v>380</v>
      </c>
      <c r="AE1131" t="s">
        <v>381</v>
      </c>
      <c r="AF1131" t="s">
        <v>4963</v>
      </c>
      <c r="AG1131" t="s">
        <v>338</v>
      </c>
      <c r="AH1131" t="s">
        <v>530</v>
      </c>
      <c r="AJ1131" t="s">
        <v>4964</v>
      </c>
      <c r="AL1131" t="s">
        <v>339</v>
      </c>
      <c r="AM1131">
        <v>1</v>
      </c>
      <c r="AN1131">
        <v>1</v>
      </c>
      <c r="AO1131">
        <v>363</v>
      </c>
      <c r="AQ1131">
        <v>124398</v>
      </c>
      <c r="AR1131">
        <v>5254</v>
      </c>
      <c r="AS1131" t="s">
        <v>23</v>
      </c>
      <c r="AT1131" t="s">
        <v>24</v>
      </c>
      <c r="AW1131" t="s">
        <v>352</v>
      </c>
      <c r="AX1131" t="s">
        <v>352</v>
      </c>
      <c r="AY1131" t="s">
        <v>353</v>
      </c>
      <c r="AZ1131" t="s">
        <v>394</v>
      </c>
      <c r="BY1131" t="s">
        <v>342</v>
      </c>
      <c r="EQ1131">
        <v>248463</v>
      </c>
      <c r="ER1131" t="s">
        <v>4965</v>
      </c>
      <c r="EV1131">
        <v>17286796</v>
      </c>
      <c r="EW1131">
        <v>928</v>
      </c>
      <c r="EX1131">
        <v>220551</v>
      </c>
      <c r="EY1131">
        <v>9.2748999964335493E+25</v>
      </c>
      <c r="EZ1131">
        <v>1</v>
      </c>
      <c r="FC1131">
        <v>5254</v>
      </c>
      <c r="FD1131" t="s">
        <v>24</v>
      </c>
    </row>
    <row r="1132" spans="1:160" x14ac:dyDescent="0.3">
      <c r="A1132" t="str">
        <f>VLOOKUP(B1132,Table2[],3,FALSE)</f>
        <v>Digital</v>
      </c>
      <c r="B1132" t="str">
        <f>IF(OR(ISNUMBER(FIND("QVC",Z1132)),ISNUMBER(FIND("QVC",AL1132))),"QVC",IF(OR(ISNUMBER(FIND("NCO",H1132)),ISNUMBER(FIND("NCO",Y1132))), "NCO", IF(AL1132="consumer","PMD.com",VLOOKUP(LEFT(H1132,2),Tables!$E$1:$F$11,2,FALSE))))</f>
        <v>PMD.com</v>
      </c>
      <c r="C1132">
        <f t="shared" si="52"/>
        <v>53470001</v>
      </c>
      <c r="D1132">
        <f t="shared" si="53"/>
        <v>1</v>
      </c>
      <c r="E1132" t="str">
        <f t="shared" ca="1" si="51"/>
        <v>shifted orders shipped</v>
      </c>
      <c r="F1132" t="s">
        <v>3539</v>
      </c>
      <c r="G1132" t="s">
        <v>335</v>
      </c>
      <c r="H1132" t="s">
        <v>3408</v>
      </c>
      <c r="I1132" s="6">
        <v>44011.548136574071</v>
      </c>
      <c r="J1132" t="s">
        <v>16</v>
      </c>
      <c r="K1132" s="6">
        <v>44013.295601851853</v>
      </c>
      <c r="M1132" t="s">
        <v>4966</v>
      </c>
      <c r="N1132" t="s">
        <v>4967</v>
      </c>
      <c r="Q1132" t="s">
        <v>699</v>
      </c>
      <c r="R1132" t="s">
        <v>376</v>
      </c>
      <c r="S1132" t="s">
        <v>4968</v>
      </c>
      <c r="T1132" t="s">
        <v>338</v>
      </c>
      <c r="U1132" t="s">
        <v>530</v>
      </c>
      <c r="W1132" t="s">
        <v>4969</v>
      </c>
      <c r="Z1132" t="s">
        <v>4966</v>
      </c>
      <c r="AA1132" t="s">
        <v>4967</v>
      </c>
      <c r="AD1132" t="s">
        <v>699</v>
      </c>
      <c r="AE1132" t="s">
        <v>376</v>
      </c>
      <c r="AF1132" t="s">
        <v>4968</v>
      </c>
      <c r="AG1132" t="s">
        <v>338</v>
      </c>
      <c r="AH1132" t="s">
        <v>530</v>
      </c>
      <c r="AJ1132" t="s">
        <v>4969</v>
      </c>
      <c r="AL1132" t="s">
        <v>339</v>
      </c>
      <c r="AM1132">
        <v>1</v>
      </c>
      <c r="AN1132">
        <v>1</v>
      </c>
      <c r="AO1132">
        <v>3997</v>
      </c>
      <c r="AQ1132">
        <v>127804</v>
      </c>
      <c r="AR1132">
        <v>53470001</v>
      </c>
      <c r="AS1132" t="s">
        <v>956</v>
      </c>
      <c r="AT1132" t="s">
        <v>957</v>
      </c>
      <c r="BY1132" t="s">
        <v>342</v>
      </c>
      <c r="EQ1132">
        <v>252133</v>
      </c>
      <c r="ER1132" t="s">
        <v>3409</v>
      </c>
      <c r="EV1132">
        <v>17285892</v>
      </c>
      <c r="EW1132">
        <v>928</v>
      </c>
      <c r="EX1132">
        <v>220446</v>
      </c>
      <c r="EY1132" t="s">
        <v>4970</v>
      </c>
      <c r="EZ1132">
        <v>1</v>
      </c>
      <c r="FC1132">
        <v>53470001</v>
      </c>
      <c r="FD1132" t="s">
        <v>957</v>
      </c>
    </row>
    <row r="1133" spans="1:160" x14ac:dyDescent="0.3">
      <c r="A1133" t="str">
        <f>VLOOKUP(B1133,Table2[],3,FALSE)</f>
        <v>Digital</v>
      </c>
      <c r="B1133" t="str">
        <f>IF(OR(ISNUMBER(FIND("QVC",Z1133)),ISNUMBER(FIND("QVC",AL1133))),"QVC",IF(OR(ISNUMBER(FIND("NCO",H1133)),ISNUMBER(FIND("NCO",Y1133))), "NCO", IF(AL1133="consumer","PMD.com",VLOOKUP(LEFT(H1133,2),Tables!$E$1:$F$11,2,FALSE))))</f>
        <v>PMD.com</v>
      </c>
      <c r="C1133">
        <f t="shared" si="52"/>
        <v>53160001</v>
      </c>
      <c r="D1133">
        <f t="shared" si="53"/>
        <v>1</v>
      </c>
      <c r="E1133" t="str">
        <f t="shared" ca="1" si="51"/>
        <v>shifted orders shipped</v>
      </c>
      <c r="F1133" t="s">
        <v>3539</v>
      </c>
      <c r="G1133" t="s">
        <v>335</v>
      </c>
      <c r="H1133" t="s">
        <v>3408</v>
      </c>
      <c r="I1133" s="6">
        <v>44011.548136574071</v>
      </c>
      <c r="J1133" t="s">
        <v>16</v>
      </c>
      <c r="K1133" s="6">
        <v>44013.295601851853</v>
      </c>
      <c r="M1133" t="s">
        <v>4966</v>
      </c>
      <c r="N1133" t="s">
        <v>4967</v>
      </c>
      <c r="Q1133" t="s">
        <v>699</v>
      </c>
      <c r="R1133" t="s">
        <v>376</v>
      </c>
      <c r="S1133" t="s">
        <v>4968</v>
      </c>
      <c r="T1133" t="s">
        <v>338</v>
      </c>
      <c r="U1133" t="s">
        <v>530</v>
      </c>
      <c r="W1133" t="s">
        <v>4969</v>
      </c>
      <c r="Z1133" t="s">
        <v>4966</v>
      </c>
      <c r="AA1133" t="s">
        <v>4967</v>
      </c>
      <c r="AD1133" t="s">
        <v>699</v>
      </c>
      <c r="AE1133" t="s">
        <v>376</v>
      </c>
      <c r="AF1133" t="s">
        <v>4968</v>
      </c>
      <c r="AG1133" t="s">
        <v>338</v>
      </c>
      <c r="AH1133" t="s">
        <v>530</v>
      </c>
      <c r="AJ1133" t="s">
        <v>4969</v>
      </c>
      <c r="AL1133" t="s">
        <v>339</v>
      </c>
      <c r="AM1133">
        <v>1</v>
      </c>
      <c r="AN1133">
        <v>1</v>
      </c>
      <c r="AO1133">
        <v>4322</v>
      </c>
      <c r="AQ1133">
        <v>124007</v>
      </c>
      <c r="AR1133">
        <v>53160001</v>
      </c>
      <c r="AS1133" t="s">
        <v>1895</v>
      </c>
      <c r="AT1133" t="s">
        <v>119</v>
      </c>
      <c r="AW1133" t="s">
        <v>340</v>
      </c>
      <c r="AX1133" t="s">
        <v>340</v>
      </c>
      <c r="AY1133" t="s">
        <v>341</v>
      </c>
      <c r="AZ1133">
        <v>0</v>
      </c>
      <c r="BY1133" t="s">
        <v>342</v>
      </c>
      <c r="EQ1133">
        <v>252959</v>
      </c>
      <c r="ER1133" t="s">
        <v>3409</v>
      </c>
      <c r="EV1133">
        <v>17285892</v>
      </c>
      <c r="EW1133">
        <v>928</v>
      </c>
      <c r="EX1133">
        <v>220446</v>
      </c>
      <c r="EY1133" t="s">
        <v>4970</v>
      </c>
      <c r="EZ1133">
        <v>1</v>
      </c>
      <c r="FC1133">
        <v>53160001</v>
      </c>
      <c r="FD1133" t="s">
        <v>119</v>
      </c>
    </row>
    <row r="1134" spans="1:160" x14ac:dyDescent="0.3">
      <c r="A1134" t="str">
        <f>VLOOKUP(B1134,Table2[],3,FALSE)</f>
        <v>Digital</v>
      </c>
      <c r="B1134" t="str">
        <f>IF(OR(ISNUMBER(FIND("QVC",Z1134)),ISNUMBER(FIND("QVC",AL1134))),"QVC",IF(OR(ISNUMBER(FIND("NCO",H1134)),ISNUMBER(FIND("NCO",Y1134))), "NCO", IF(AL1134="consumer","PMD.com",VLOOKUP(LEFT(H1134,2),Tables!$E$1:$F$11,2,FALSE))))</f>
        <v>PMD.com</v>
      </c>
      <c r="C1134">
        <f t="shared" si="52"/>
        <v>52430001</v>
      </c>
      <c r="D1134">
        <f t="shared" si="53"/>
        <v>1</v>
      </c>
      <c r="E1134" t="str">
        <f t="shared" ca="1" si="51"/>
        <v>shifted orders shipped</v>
      </c>
      <c r="F1134" t="s">
        <v>3539</v>
      </c>
      <c r="G1134" t="s">
        <v>335</v>
      </c>
      <c r="H1134" t="s">
        <v>3408</v>
      </c>
      <c r="I1134" s="6">
        <v>44011.548136574071</v>
      </c>
      <c r="J1134" t="s">
        <v>16</v>
      </c>
      <c r="K1134" s="6">
        <v>44013.295601851853</v>
      </c>
      <c r="M1134" t="s">
        <v>4966</v>
      </c>
      <c r="N1134" t="s">
        <v>4967</v>
      </c>
      <c r="Q1134" t="s">
        <v>699</v>
      </c>
      <c r="R1134" t="s">
        <v>376</v>
      </c>
      <c r="S1134" t="s">
        <v>4968</v>
      </c>
      <c r="T1134" t="s">
        <v>338</v>
      </c>
      <c r="U1134" t="s">
        <v>530</v>
      </c>
      <c r="W1134" t="s">
        <v>4969</v>
      </c>
      <c r="Z1134" t="s">
        <v>4966</v>
      </c>
      <c r="AA1134" t="s">
        <v>4967</v>
      </c>
      <c r="AD1134" t="s">
        <v>699</v>
      </c>
      <c r="AE1134" t="s">
        <v>376</v>
      </c>
      <c r="AF1134" t="s">
        <v>4968</v>
      </c>
      <c r="AG1134" t="s">
        <v>338</v>
      </c>
      <c r="AH1134" t="s">
        <v>530</v>
      </c>
      <c r="AJ1134" t="s">
        <v>4969</v>
      </c>
      <c r="AL1134" t="s">
        <v>339</v>
      </c>
      <c r="AM1134">
        <v>1</v>
      </c>
      <c r="AN1134">
        <v>1</v>
      </c>
      <c r="AO1134">
        <v>12063</v>
      </c>
      <c r="AQ1134">
        <v>127155</v>
      </c>
      <c r="AR1134">
        <v>52430001</v>
      </c>
      <c r="AS1134" t="s">
        <v>927</v>
      </c>
      <c r="AT1134" t="s">
        <v>75</v>
      </c>
      <c r="AW1134" t="s">
        <v>340</v>
      </c>
      <c r="AX1134" t="s">
        <v>340</v>
      </c>
      <c r="AY1134" t="s">
        <v>357</v>
      </c>
      <c r="AZ1134" t="s">
        <v>363</v>
      </c>
      <c r="BY1134" t="s">
        <v>342</v>
      </c>
      <c r="EQ1134">
        <v>249990</v>
      </c>
      <c r="ER1134" t="s">
        <v>3409</v>
      </c>
      <c r="EV1134">
        <v>17285892</v>
      </c>
      <c r="EW1134">
        <v>928</v>
      </c>
      <c r="EX1134">
        <v>220446</v>
      </c>
      <c r="EY1134" t="s">
        <v>4970</v>
      </c>
      <c r="EZ1134">
        <v>1</v>
      </c>
      <c r="FC1134">
        <v>95384</v>
      </c>
      <c r="FD1134" t="s">
        <v>3530</v>
      </c>
    </row>
    <row r="1135" spans="1:160" x14ac:dyDescent="0.3">
      <c r="A1135" t="str">
        <f>VLOOKUP(B1135,Table2[],3,FALSE)</f>
        <v>Digital</v>
      </c>
      <c r="B1135" t="str">
        <f>IF(OR(ISNUMBER(FIND("QVC",Z1135)),ISNUMBER(FIND("QVC",AL1135))),"QVC",IF(OR(ISNUMBER(FIND("NCO",H1135)),ISNUMBER(FIND("NCO",Y1135))), "NCO", IF(AL1135="consumer","PMD.com",VLOOKUP(LEFT(H1135,2),Tables!$E$1:$F$11,2,FALSE))))</f>
        <v>PMD.com</v>
      </c>
      <c r="C1135" t="str">
        <f t="shared" si="52"/>
        <v>53500001A</v>
      </c>
      <c r="D1135">
        <f t="shared" si="53"/>
        <v>1</v>
      </c>
      <c r="E1135" t="str">
        <f t="shared" ca="1" si="51"/>
        <v>shifted orders shipped</v>
      </c>
      <c r="F1135" t="s">
        <v>3539</v>
      </c>
      <c r="G1135" t="s">
        <v>335</v>
      </c>
      <c r="H1135" t="s">
        <v>3408</v>
      </c>
      <c r="I1135" s="6">
        <v>44011.548136574071</v>
      </c>
      <c r="J1135" t="s">
        <v>16</v>
      </c>
      <c r="K1135" s="6">
        <v>44013.295601851853</v>
      </c>
      <c r="M1135" t="s">
        <v>4966</v>
      </c>
      <c r="N1135" t="s">
        <v>4967</v>
      </c>
      <c r="Q1135" t="s">
        <v>699</v>
      </c>
      <c r="R1135" t="s">
        <v>376</v>
      </c>
      <c r="S1135" t="s">
        <v>4968</v>
      </c>
      <c r="T1135" t="s">
        <v>338</v>
      </c>
      <c r="U1135" t="s">
        <v>530</v>
      </c>
      <c r="W1135" t="s">
        <v>4969</v>
      </c>
      <c r="Z1135" t="s">
        <v>4966</v>
      </c>
      <c r="AA1135" t="s">
        <v>4967</v>
      </c>
      <c r="AD1135" t="s">
        <v>699</v>
      </c>
      <c r="AE1135" t="s">
        <v>376</v>
      </c>
      <c r="AF1135" t="s">
        <v>4968</v>
      </c>
      <c r="AG1135" t="s">
        <v>338</v>
      </c>
      <c r="AH1135" t="s">
        <v>530</v>
      </c>
      <c r="AJ1135" t="s">
        <v>4969</v>
      </c>
      <c r="AL1135" t="s">
        <v>339</v>
      </c>
      <c r="AM1135">
        <v>1</v>
      </c>
      <c r="AN1135">
        <v>1</v>
      </c>
      <c r="AO1135">
        <v>1690</v>
      </c>
      <c r="AQ1135">
        <v>125277</v>
      </c>
      <c r="AR1135" t="s">
        <v>1242</v>
      </c>
      <c r="AS1135" t="s">
        <v>1243</v>
      </c>
      <c r="AT1135" t="s">
        <v>1244</v>
      </c>
      <c r="AW1135" t="s">
        <v>349</v>
      </c>
      <c r="AX1135" t="s">
        <v>553</v>
      </c>
      <c r="AY1135" t="s">
        <v>345</v>
      </c>
      <c r="AZ1135">
        <v>0</v>
      </c>
      <c r="EQ1135">
        <v>251914</v>
      </c>
      <c r="ER1135" t="s">
        <v>3409</v>
      </c>
      <c r="EV1135">
        <v>17285892</v>
      </c>
      <c r="EW1135">
        <v>928</v>
      </c>
      <c r="EX1135">
        <v>220446</v>
      </c>
      <c r="EY1135" t="s">
        <v>4970</v>
      </c>
      <c r="EZ1135">
        <v>1</v>
      </c>
      <c r="FC1135" t="s">
        <v>1242</v>
      </c>
      <c r="FD1135" t="s">
        <v>1244</v>
      </c>
    </row>
    <row r="1136" spans="1:160" x14ac:dyDescent="0.3">
      <c r="A1136" t="str">
        <f>VLOOKUP(B1136,Table2[],3,FALSE)</f>
        <v>Digital</v>
      </c>
      <c r="B1136" t="str">
        <f>IF(OR(ISNUMBER(FIND("QVC",Z1136)),ISNUMBER(FIND("QVC",AL1136))),"QVC",IF(OR(ISNUMBER(FIND("NCO",H1136)),ISNUMBER(FIND("NCO",Y1136))), "NCO", IF(AL1136="consumer","PMD.com",VLOOKUP(LEFT(H1136,2),Tables!$E$1:$F$11,2,FALSE))))</f>
        <v>PMD.com</v>
      </c>
      <c r="C1136">
        <f t="shared" si="52"/>
        <v>53920001</v>
      </c>
      <c r="D1136">
        <f t="shared" si="53"/>
        <v>1</v>
      </c>
      <c r="E1136" t="str">
        <f t="shared" ca="1" si="51"/>
        <v>shifted orders shipped</v>
      </c>
      <c r="F1136" t="s">
        <v>3539</v>
      </c>
      <c r="G1136" t="s">
        <v>335</v>
      </c>
      <c r="H1136" t="s">
        <v>3408</v>
      </c>
      <c r="I1136" s="6">
        <v>44011.548136574071</v>
      </c>
      <c r="J1136" t="s">
        <v>16</v>
      </c>
      <c r="K1136" s="6">
        <v>44013.295601851853</v>
      </c>
      <c r="M1136" t="s">
        <v>4966</v>
      </c>
      <c r="N1136" t="s">
        <v>4967</v>
      </c>
      <c r="Q1136" t="s">
        <v>699</v>
      </c>
      <c r="R1136" t="s">
        <v>376</v>
      </c>
      <c r="S1136" t="s">
        <v>4968</v>
      </c>
      <c r="T1136" t="s">
        <v>338</v>
      </c>
      <c r="U1136" t="s">
        <v>530</v>
      </c>
      <c r="W1136" t="s">
        <v>4969</v>
      </c>
      <c r="Z1136" t="s">
        <v>4966</v>
      </c>
      <c r="AA1136" t="s">
        <v>4967</v>
      </c>
      <c r="AD1136" t="s">
        <v>699</v>
      </c>
      <c r="AE1136" t="s">
        <v>376</v>
      </c>
      <c r="AF1136" t="s">
        <v>4968</v>
      </c>
      <c r="AG1136" t="s">
        <v>338</v>
      </c>
      <c r="AH1136" t="s">
        <v>530</v>
      </c>
      <c r="AJ1136" t="s">
        <v>4969</v>
      </c>
      <c r="AL1136" t="s">
        <v>339</v>
      </c>
      <c r="AM1136">
        <v>1</v>
      </c>
      <c r="AN1136">
        <v>1</v>
      </c>
      <c r="AO1136">
        <v>14899</v>
      </c>
      <c r="AQ1136">
        <v>124468</v>
      </c>
      <c r="AR1136">
        <v>53920001</v>
      </c>
      <c r="AS1136">
        <v>9000000</v>
      </c>
      <c r="AT1136" t="s">
        <v>40</v>
      </c>
      <c r="AW1136" t="s">
        <v>343</v>
      </c>
      <c r="BY1136" t="s">
        <v>342</v>
      </c>
      <c r="EQ1136">
        <v>243396</v>
      </c>
      <c r="ER1136" t="s">
        <v>3409</v>
      </c>
      <c r="EV1136">
        <v>17285892</v>
      </c>
      <c r="EW1136">
        <v>928</v>
      </c>
      <c r="EX1136">
        <v>220446</v>
      </c>
      <c r="EY1136" t="s">
        <v>4970</v>
      </c>
      <c r="EZ1136">
        <v>1</v>
      </c>
      <c r="FC1136">
        <v>95384</v>
      </c>
      <c r="FD1136" t="s">
        <v>3530</v>
      </c>
    </row>
    <row r="1137" spans="1:160" x14ac:dyDescent="0.3">
      <c r="A1137" t="str">
        <f>VLOOKUP(B1137,Table2[],3,FALSE)</f>
        <v>Digital</v>
      </c>
      <c r="B1137" t="str">
        <f>IF(OR(ISNUMBER(FIND("QVC",Z1137)),ISNUMBER(FIND("QVC",AL1137))),"QVC",IF(OR(ISNUMBER(FIND("NCO",H1137)),ISNUMBER(FIND("NCO",Y1137))), "NCO", IF(AL1137="consumer","PMD.com",VLOOKUP(LEFT(H1137,2),Tables!$E$1:$F$11,2,FALSE))))</f>
        <v>PMD.com</v>
      </c>
      <c r="C1137">
        <f t="shared" si="52"/>
        <v>51090030</v>
      </c>
      <c r="D1137">
        <f t="shared" si="53"/>
        <v>1</v>
      </c>
      <c r="E1137" t="str">
        <f t="shared" ca="1" si="51"/>
        <v>shifted orders shipped</v>
      </c>
      <c r="F1137" t="s">
        <v>3539</v>
      </c>
      <c r="G1137" t="s">
        <v>335</v>
      </c>
      <c r="H1137" t="s">
        <v>3408</v>
      </c>
      <c r="I1137" s="6">
        <v>44011.548136574071</v>
      </c>
      <c r="J1137" t="s">
        <v>16</v>
      </c>
      <c r="K1137" s="6">
        <v>44013.295601851853</v>
      </c>
      <c r="M1137" t="s">
        <v>4966</v>
      </c>
      <c r="N1137" t="s">
        <v>4967</v>
      </c>
      <c r="Q1137" t="s">
        <v>699</v>
      </c>
      <c r="R1137" t="s">
        <v>376</v>
      </c>
      <c r="S1137" t="s">
        <v>4968</v>
      </c>
      <c r="T1137" t="s">
        <v>338</v>
      </c>
      <c r="U1137" t="s">
        <v>530</v>
      </c>
      <c r="W1137" t="s">
        <v>4969</v>
      </c>
      <c r="Z1137" t="s">
        <v>4966</v>
      </c>
      <c r="AA1137" t="s">
        <v>4967</v>
      </c>
      <c r="AD1137" t="s">
        <v>699</v>
      </c>
      <c r="AE1137" t="s">
        <v>376</v>
      </c>
      <c r="AF1137" t="s">
        <v>4968</v>
      </c>
      <c r="AG1137" t="s">
        <v>338</v>
      </c>
      <c r="AH1137" t="s">
        <v>530</v>
      </c>
      <c r="AJ1137" t="s">
        <v>4969</v>
      </c>
      <c r="AL1137" t="s">
        <v>339</v>
      </c>
      <c r="AM1137">
        <v>1</v>
      </c>
      <c r="AN1137">
        <v>1</v>
      </c>
      <c r="AO1137">
        <v>6688</v>
      </c>
      <c r="AQ1137">
        <v>125960</v>
      </c>
      <c r="AR1137">
        <v>51090030</v>
      </c>
      <c r="AS1137" t="s">
        <v>3043</v>
      </c>
      <c r="AT1137" t="s">
        <v>628</v>
      </c>
      <c r="AW1137" t="s">
        <v>343</v>
      </c>
      <c r="BY1137" t="s">
        <v>342</v>
      </c>
      <c r="BZ1137" t="b">
        <v>0</v>
      </c>
      <c r="EQ1137">
        <v>243047</v>
      </c>
      <c r="ER1137" t="s">
        <v>3409</v>
      </c>
      <c r="EV1137">
        <v>17285892</v>
      </c>
      <c r="EW1137">
        <v>928</v>
      </c>
      <c r="EX1137">
        <v>220446</v>
      </c>
      <c r="EY1137" t="s">
        <v>4970</v>
      </c>
      <c r="EZ1137">
        <v>1</v>
      </c>
      <c r="FC1137">
        <v>95384</v>
      </c>
      <c r="FD1137" t="s">
        <v>3530</v>
      </c>
    </row>
    <row r="1138" spans="1:160" x14ac:dyDescent="0.3">
      <c r="A1138" t="str">
        <f>VLOOKUP(B1138,Table2[],3,FALSE)</f>
        <v>Digital</v>
      </c>
      <c r="B1138" t="str">
        <f>IF(OR(ISNUMBER(FIND("QVC",Z1138)),ISNUMBER(FIND("QVC",AL1138))),"QVC",IF(OR(ISNUMBER(FIND("NCO",H1138)),ISNUMBER(FIND("NCO",Y1138))), "NCO", IF(AL1138="consumer","PMD.com",VLOOKUP(LEFT(H1138,2),Tables!$E$1:$F$11,2,FALSE))))</f>
        <v>PMD.com</v>
      </c>
      <c r="C1138">
        <f t="shared" si="52"/>
        <v>53440001</v>
      </c>
      <c r="D1138">
        <f t="shared" si="53"/>
        <v>1</v>
      </c>
      <c r="E1138" t="str">
        <f t="shared" ca="1" si="51"/>
        <v>shifted orders shipped</v>
      </c>
      <c r="F1138" t="s">
        <v>3539</v>
      </c>
      <c r="G1138" t="s">
        <v>335</v>
      </c>
      <c r="H1138" t="s">
        <v>2630</v>
      </c>
      <c r="I1138" s="6">
        <v>44008.628645833334</v>
      </c>
      <c r="J1138" t="s">
        <v>16</v>
      </c>
      <c r="K1138" s="6">
        <v>44013.295740740738</v>
      </c>
      <c r="M1138" t="s">
        <v>4971</v>
      </c>
      <c r="N1138" t="s">
        <v>4972</v>
      </c>
      <c r="O1138" t="s">
        <v>482</v>
      </c>
      <c r="Q1138" t="s">
        <v>482</v>
      </c>
      <c r="R1138" t="s">
        <v>365</v>
      </c>
      <c r="S1138">
        <v>94539</v>
      </c>
      <c r="T1138" t="s">
        <v>338</v>
      </c>
      <c r="U1138" t="s">
        <v>530</v>
      </c>
      <c r="W1138" t="s">
        <v>4973</v>
      </c>
      <c r="Z1138" t="s">
        <v>4971</v>
      </c>
      <c r="AA1138" t="s">
        <v>4972</v>
      </c>
      <c r="AB1138" t="s">
        <v>482</v>
      </c>
      <c r="AD1138" t="s">
        <v>482</v>
      </c>
      <c r="AE1138" t="s">
        <v>365</v>
      </c>
      <c r="AF1138">
        <v>94539</v>
      </c>
      <c r="AG1138" t="s">
        <v>338</v>
      </c>
      <c r="AH1138" t="s">
        <v>530</v>
      </c>
      <c r="AJ1138" t="s">
        <v>4973</v>
      </c>
      <c r="AL1138" t="s">
        <v>339</v>
      </c>
      <c r="AM1138">
        <v>1</v>
      </c>
      <c r="AN1138">
        <v>1</v>
      </c>
      <c r="AO1138">
        <v>7642</v>
      </c>
      <c r="AQ1138">
        <v>124700</v>
      </c>
      <c r="AR1138">
        <v>53440001</v>
      </c>
      <c r="AS1138" t="s">
        <v>1240</v>
      </c>
      <c r="AT1138" t="s">
        <v>116</v>
      </c>
      <c r="AW1138" t="s">
        <v>340</v>
      </c>
      <c r="AX1138" t="s">
        <v>340</v>
      </c>
      <c r="AY1138" t="s">
        <v>345</v>
      </c>
      <c r="AZ1138" t="s">
        <v>345</v>
      </c>
      <c r="BY1138" t="s">
        <v>342</v>
      </c>
      <c r="EQ1138">
        <v>252960</v>
      </c>
      <c r="ER1138" t="s">
        <v>2631</v>
      </c>
      <c r="EV1138">
        <v>17284610</v>
      </c>
      <c r="EW1138">
        <v>928</v>
      </c>
      <c r="EX1138">
        <v>219089</v>
      </c>
      <c r="EY1138">
        <v>9.2748999964335493E+25</v>
      </c>
      <c r="EZ1138">
        <v>1</v>
      </c>
      <c r="FC1138">
        <v>53440001</v>
      </c>
      <c r="FD1138" t="s">
        <v>116</v>
      </c>
    </row>
    <row r="1139" spans="1:160" x14ac:dyDescent="0.3">
      <c r="A1139" t="str">
        <f>VLOOKUP(B1139,Table2[],3,FALSE)</f>
        <v>Digital</v>
      </c>
      <c r="B1139" t="str">
        <f>IF(OR(ISNUMBER(FIND("QVC",Z1139)),ISNUMBER(FIND("QVC",AL1139))),"QVC",IF(OR(ISNUMBER(FIND("NCO",H1139)),ISNUMBER(FIND("NCO",Y1139))), "NCO", IF(AL1139="consumer","PMD.com",VLOOKUP(LEFT(H1139,2),Tables!$E$1:$F$11,2,FALSE))))</f>
        <v>PMD.com</v>
      </c>
      <c r="C1139">
        <f t="shared" si="52"/>
        <v>53920001</v>
      </c>
      <c r="D1139">
        <f t="shared" si="53"/>
        <v>1</v>
      </c>
      <c r="E1139" t="str">
        <f t="shared" ca="1" si="51"/>
        <v>shifted orders shipped</v>
      </c>
      <c r="F1139" t="s">
        <v>3539</v>
      </c>
      <c r="G1139" t="s">
        <v>335</v>
      </c>
      <c r="H1139" t="s">
        <v>4974</v>
      </c>
      <c r="I1139" s="6">
        <v>44011.596192129633</v>
      </c>
      <c r="J1139" t="s">
        <v>16</v>
      </c>
      <c r="K1139" s="6">
        <v>44013.295763888891</v>
      </c>
      <c r="M1139" t="s">
        <v>4975</v>
      </c>
      <c r="N1139" t="s">
        <v>4976</v>
      </c>
      <c r="Q1139" t="s">
        <v>398</v>
      </c>
      <c r="R1139" t="s">
        <v>376</v>
      </c>
      <c r="S1139" t="s">
        <v>4977</v>
      </c>
      <c r="T1139" t="s">
        <v>338</v>
      </c>
      <c r="U1139" t="s">
        <v>530</v>
      </c>
      <c r="W1139" t="s">
        <v>4978</v>
      </c>
      <c r="Z1139" t="s">
        <v>4975</v>
      </c>
      <c r="AA1139" t="s">
        <v>4976</v>
      </c>
      <c r="AD1139" t="s">
        <v>398</v>
      </c>
      <c r="AE1139" t="s">
        <v>376</v>
      </c>
      <c r="AF1139" t="s">
        <v>4977</v>
      </c>
      <c r="AG1139" t="s">
        <v>338</v>
      </c>
      <c r="AH1139" t="s">
        <v>530</v>
      </c>
      <c r="AJ1139" t="s">
        <v>4978</v>
      </c>
      <c r="AL1139" t="s">
        <v>339</v>
      </c>
      <c r="AM1139">
        <v>1</v>
      </c>
      <c r="AN1139">
        <v>1</v>
      </c>
      <c r="AO1139">
        <v>14899</v>
      </c>
      <c r="AQ1139">
        <v>124468</v>
      </c>
      <c r="AR1139">
        <v>53920001</v>
      </c>
      <c r="AS1139">
        <v>9000000</v>
      </c>
      <c r="AT1139" t="s">
        <v>40</v>
      </c>
      <c r="AW1139" t="s">
        <v>343</v>
      </c>
      <c r="BY1139" t="s">
        <v>342</v>
      </c>
      <c r="EQ1139">
        <v>243396</v>
      </c>
      <c r="ER1139" t="s">
        <v>4979</v>
      </c>
      <c r="EV1139">
        <v>17286797</v>
      </c>
      <c r="EW1139">
        <v>928</v>
      </c>
      <c r="EX1139">
        <v>220552</v>
      </c>
      <c r="EY1139" t="s">
        <v>4980</v>
      </c>
      <c r="EZ1139">
        <v>1</v>
      </c>
      <c r="FC1139">
        <v>95385</v>
      </c>
      <c r="FD1139" t="s">
        <v>3531</v>
      </c>
    </row>
    <row r="1140" spans="1:160" x14ac:dyDescent="0.3">
      <c r="A1140" t="str">
        <f>VLOOKUP(B1140,Table2[],3,FALSE)</f>
        <v>Digital</v>
      </c>
      <c r="B1140" t="str">
        <f>IF(OR(ISNUMBER(FIND("QVC",Z1140)),ISNUMBER(FIND("QVC",AL1140))),"QVC",IF(OR(ISNUMBER(FIND("NCO",H1140)),ISNUMBER(FIND("NCO",Y1140))), "NCO", IF(AL1140="consumer","PMD.com",VLOOKUP(LEFT(H1140,2),Tables!$E$1:$F$11,2,FALSE))))</f>
        <v>PMD.com</v>
      </c>
      <c r="C1140">
        <f t="shared" si="52"/>
        <v>5354</v>
      </c>
      <c r="D1140">
        <f t="shared" si="53"/>
        <v>1</v>
      </c>
      <c r="E1140" t="str">
        <f t="shared" ca="1" si="51"/>
        <v>shifted orders shipped</v>
      </c>
      <c r="F1140" t="s">
        <v>3539</v>
      </c>
      <c r="G1140" t="s">
        <v>335</v>
      </c>
      <c r="H1140" t="s">
        <v>4974</v>
      </c>
      <c r="I1140" s="6">
        <v>44011.596192129633</v>
      </c>
      <c r="J1140" t="s">
        <v>16</v>
      </c>
      <c r="K1140" s="6">
        <v>44013.295763888891</v>
      </c>
      <c r="M1140" t="s">
        <v>4975</v>
      </c>
      <c r="N1140" t="s">
        <v>4976</v>
      </c>
      <c r="Q1140" t="s">
        <v>398</v>
      </c>
      <c r="R1140" t="s">
        <v>376</v>
      </c>
      <c r="S1140" t="s">
        <v>4977</v>
      </c>
      <c r="T1140" t="s">
        <v>338</v>
      </c>
      <c r="U1140" t="s">
        <v>530</v>
      </c>
      <c r="W1140" t="s">
        <v>4978</v>
      </c>
      <c r="Z1140" t="s">
        <v>4975</v>
      </c>
      <c r="AA1140" t="s">
        <v>4976</v>
      </c>
      <c r="AD1140" t="s">
        <v>398</v>
      </c>
      <c r="AE1140" t="s">
        <v>376</v>
      </c>
      <c r="AF1140" t="s">
        <v>4977</v>
      </c>
      <c r="AG1140" t="s">
        <v>338</v>
      </c>
      <c r="AH1140" t="s">
        <v>530</v>
      </c>
      <c r="AJ1140" t="s">
        <v>4978</v>
      </c>
      <c r="AL1140" t="s">
        <v>339</v>
      </c>
      <c r="AM1140">
        <v>1</v>
      </c>
      <c r="AN1140">
        <v>1</v>
      </c>
      <c r="AO1140">
        <v>5214</v>
      </c>
      <c r="AQ1140">
        <v>124518</v>
      </c>
      <c r="AR1140">
        <v>5354</v>
      </c>
      <c r="AS1140" t="s">
        <v>1753</v>
      </c>
      <c r="AT1140" t="s">
        <v>103</v>
      </c>
      <c r="AW1140" t="s">
        <v>340</v>
      </c>
      <c r="AX1140" t="s">
        <v>340</v>
      </c>
      <c r="AY1140" t="s">
        <v>351</v>
      </c>
      <c r="AZ1140" t="s">
        <v>415</v>
      </c>
      <c r="BY1140" t="s">
        <v>342</v>
      </c>
      <c r="EQ1140">
        <v>249176</v>
      </c>
      <c r="ER1140" t="s">
        <v>4979</v>
      </c>
      <c r="EV1140">
        <v>17286797</v>
      </c>
      <c r="EW1140">
        <v>928</v>
      </c>
      <c r="EX1140">
        <v>220552</v>
      </c>
      <c r="EY1140" t="s">
        <v>4980</v>
      </c>
      <c r="EZ1140">
        <v>1</v>
      </c>
      <c r="FC1140">
        <v>5354</v>
      </c>
      <c r="FD1140" t="s">
        <v>103</v>
      </c>
    </row>
    <row r="1141" spans="1:160" x14ac:dyDescent="0.3">
      <c r="A1141" t="str">
        <f>VLOOKUP(B1141,Table2[],3,FALSE)</f>
        <v>Digital</v>
      </c>
      <c r="B1141" t="str">
        <f>IF(OR(ISNUMBER(FIND("QVC",Z1141)),ISNUMBER(FIND("QVC",AL1141))),"QVC",IF(OR(ISNUMBER(FIND("NCO",H1141)),ISNUMBER(FIND("NCO",Y1141))), "NCO", IF(AL1141="consumer","PMD.com",VLOOKUP(LEFT(H1141,2),Tables!$E$1:$F$11,2,FALSE))))</f>
        <v>PMD.com</v>
      </c>
      <c r="C1141">
        <f t="shared" si="52"/>
        <v>5341030</v>
      </c>
      <c r="D1141">
        <f t="shared" si="53"/>
        <v>1</v>
      </c>
      <c r="E1141" t="str">
        <f t="shared" ca="1" si="51"/>
        <v>shifted orders shipped</v>
      </c>
      <c r="F1141" t="s">
        <v>3539</v>
      </c>
      <c r="G1141" t="s">
        <v>335</v>
      </c>
      <c r="H1141" t="s">
        <v>4974</v>
      </c>
      <c r="I1141" s="6">
        <v>44011.596192129633</v>
      </c>
      <c r="J1141" t="s">
        <v>16</v>
      </c>
      <c r="K1141" s="6">
        <v>44013.295763888891</v>
      </c>
      <c r="M1141" t="s">
        <v>4975</v>
      </c>
      <c r="N1141" t="s">
        <v>4976</v>
      </c>
      <c r="Q1141" t="s">
        <v>398</v>
      </c>
      <c r="R1141" t="s">
        <v>376</v>
      </c>
      <c r="S1141" t="s">
        <v>4977</v>
      </c>
      <c r="T1141" t="s">
        <v>338</v>
      </c>
      <c r="U1141" t="s">
        <v>530</v>
      </c>
      <c r="W1141" t="s">
        <v>4978</v>
      </c>
      <c r="Z1141" t="s">
        <v>4975</v>
      </c>
      <c r="AA1141" t="s">
        <v>4976</v>
      </c>
      <c r="AD1141" t="s">
        <v>398</v>
      </c>
      <c r="AE1141" t="s">
        <v>376</v>
      </c>
      <c r="AF1141" t="s">
        <v>4977</v>
      </c>
      <c r="AG1141" t="s">
        <v>338</v>
      </c>
      <c r="AH1141" t="s">
        <v>530</v>
      </c>
      <c r="AJ1141" t="s">
        <v>4978</v>
      </c>
      <c r="AL1141" t="s">
        <v>339</v>
      </c>
      <c r="AM1141">
        <v>1</v>
      </c>
      <c r="AN1141">
        <v>1</v>
      </c>
      <c r="AO1141">
        <v>12859</v>
      </c>
      <c r="AQ1141">
        <v>124642</v>
      </c>
      <c r="AR1141">
        <v>5341030</v>
      </c>
      <c r="AS1141" t="s">
        <v>925</v>
      </c>
      <c r="AT1141" t="s">
        <v>926</v>
      </c>
      <c r="AW1141" t="s">
        <v>366</v>
      </c>
      <c r="AX1141" t="s">
        <v>366</v>
      </c>
      <c r="AY1141" t="s">
        <v>345</v>
      </c>
      <c r="AZ1141" t="s">
        <v>346</v>
      </c>
      <c r="BY1141" t="s">
        <v>342</v>
      </c>
      <c r="EQ1141">
        <v>243275</v>
      </c>
      <c r="ER1141" t="s">
        <v>4979</v>
      </c>
      <c r="EV1141">
        <v>17286797</v>
      </c>
      <c r="EW1141">
        <v>928</v>
      </c>
      <c r="EX1141">
        <v>220552</v>
      </c>
      <c r="EY1141" t="s">
        <v>4980</v>
      </c>
      <c r="EZ1141">
        <v>1</v>
      </c>
      <c r="FC1141">
        <v>95385</v>
      </c>
      <c r="FD1141" t="s">
        <v>3531</v>
      </c>
    </row>
    <row r="1142" spans="1:160" x14ac:dyDescent="0.3">
      <c r="A1142" t="str">
        <f>VLOOKUP(B1142,Table2[],3,FALSE)</f>
        <v>Digital</v>
      </c>
      <c r="B1142" t="str">
        <f>IF(OR(ISNUMBER(FIND("QVC",Z1142)),ISNUMBER(FIND("QVC",AL1142))),"QVC",IF(OR(ISNUMBER(FIND("NCO",H1142)),ISNUMBER(FIND("NCO",Y1142))), "NCO", IF(AL1142="consumer","PMD.com",VLOOKUP(LEFT(H1142,2),Tables!$E$1:$F$11,2,FALSE))))</f>
        <v>PMD.com</v>
      </c>
      <c r="C1142">
        <f t="shared" si="52"/>
        <v>51010001</v>
      </c>
      <c r="D1142">
        <f t="shared" si="53"/>
        <v>1</v>
      </c>
      <c r="E1142" t="str">
        <f t="shared" ca="1" si="51"/>
        <v>shifted orders shipped</v>
      </c>
      <c r="F1142" t="s">
        <v>3539</v>
      </c>
      <c r="G1142" t="s">
        <v>335</v>
      </c>
      <c r="H1142" t="s">
        <v>4974</v>
      </c>
      <c r="I1142" s="6">
        <v>44011.596192129633</v>
      </c>
      <c r="J1142" t="s">
        <v>16</v>
      </c>
      <c r="K1142" s="6">
        <v>44013.295763888891</v>
      </c>
      <c r="M1142" t="s">
        <v>4975</v>
      </c>
      <c r="N1142" t="s">
        <v>4976</v>
      </c>
      <c r="Q1142" t="s">
        <v>398</v>
      </c>
      <c r="R1142" t="s">
        <v>376</v>
      </c>
      <c r="S1142" t="s">
        <v>4977</v>
      </c>
      <c r="T1142" t="s">
        <v>338</v>
      </c>
      <c r="U1142" t="s">
        <v>530</v>
      </c>
      <c r="W1142" t="s">
        <v>4978</v>
      </c>
      <c r="Z1142" t="s">
        <v>4975</v>
      </c>
      <c r="AA1142" t="s">
        <v>4976</v>
      </c>
      <c r="AD1142" t="s">
        <v>398</v>
      </c>
      <c r="AE1142" t="s">
        <v>376</v>
      </c>
      <c r="AF1142" t="s">
        <v>4977</v>
      </c>
      <c r="AG1142" t="s">
        <v>338</v>
      </c>
      <c r="AH1142" t="s">
        <v>530</v>
      </c>
      <c r="AJ1142" t="s">
        <v>4978</v>
      </c>
      <c r="AL1142" t="s">
        <v>339</v>
      </c>
      <c r="AM1142">
        <v>1</v>
      </c>
      <c r="AN1142">
        <v>1</v>
      </c>
      <c r="AO1142">
        <v>8743</v>
      </c>
      <c r="AQ1142">
        <v>123868</v>
      </c>
      <c r="AR1142">
        <v>51010001</v>
      </c>
      <c r="AS1142" t="s">
        <v>48</v>
      </c>
      <c r="AT1142" t="s">
        <v>49</v>
      </c>
      <c r="AW1142" t="s">
        <v>340</v>
      </c>
      <c r="AX1142" t="s">
        <v>340</v>
      </c>
      <c r="AY1142" t="s">
        <v>357</v>
      </c>
      <c r="AZ1142" t="s">
        <v>363</v>
      </c>
      <c r="BY1142" t="s">
        <v>342</v>
      </c>
      <c r="EQ1142">
        <v>251450</v>
      </c>
      <c r="ER1142" t="s">
        <v>4979</v>
      </c>
      <c r="EV1142">
        <v>17286797</v>
      </c>
      <c r="EW1142">
        <v>928</v>
      </c>
      <c r="EX1142">
        <v>220552</v>
      </c>
      <c r="EY1142" t="s">
        <v>4980</v>
      </c>
      <c r="EZ1142">
        <v>1</v>
      </c>
      <c r="FC1142">
        <v>51010001</v>
      </c>
      <c r="FD1142" t="s">
        <v>49</v>
      </c>
    </row>
    <row r="1143" spans="1:160" x14ac:dyDescent="0.3">
      <c r="A1143" t="str">
        <f>VLOOKUP(B1143,Table2[],3,FALSE)</f>
        <v>Digital</v>
      </c>
      <c r="B1143" t="str">
        <f>IF(OR(ISNUMBER(FIND("QVC",Z1143)),ISNUMBER(FIND("QVC",AL1143))),"QVC",IF(OR(ISNUMBER(FIND("NCO",H1143)),ISNUMBER(FIND("NCO",Y1143))), "NCO", IF(AL1143="consumer","PMD.com",VLOOKUP(LEFT(H1143,2),Tables!$E$1:$F$11,2,FALSE))))</f>
        <v>PMD.com</v>
      </c>
      <c r="C1143">
        <f t="shared" si="52"/>
        <v>52430001</v>
      </c>
      <c r="D1143">
        <f t="shared" si="53"/>
        <v>1</v>
      </c>
      <c r="E1143" t="str">
        <f t="shared" ca="1" si="51"/>
        <v>shifted orders shipped</v>
      </c>
      <c r="F1143" t="s">
        <v>3539</v>
      </c>
      <c r="G1143" t="s">
        <v>335</v>
      </c>
      <c r="H1143" t="s">
        <v>4974</v>
      </c>
      <c r="I1143" s="6">
        <v>44011.596192129633</v>
      </c>
      <c r="J1143" t="s">
        <v>16</v>
      </c>
      <c r="K1143" s="6">
        <v>44013.295763888891</v>
      </c>
      <c r="M1143" t="s">
        <v>4975</v>
      </c>
      <c r="N1143" t="s">
        <v>4976</v>
      </c>
      <c r="Q1143" t="s">
        <v>398</v>
      </c>
      <c r="R1143" t="s">
        <v>376</v>
      </c>
      <c r="S1143" t="s">
        <v>4977</v>
      </c>
      <c r="T1143" t="s">
        <v>338</v>
      </c>
      <c r="U1143" t="s">
        <v>530</v>
      </c>
      <c r="W1143" t="s">
        <v>4978</v>
      </c>
      <c r="Z1143" t="s">
        <v>4975</v>
      </c>
      <c r="AA1143" t="s">
        <v>4976</v>
      </c>
      <c r="AD1143" t="s">
        <v>398</v>
      </c>
      <c r="AE1143" t="s">
        <v>376</v>
      </c>
      <c r="AF1143" t="s">
        <v>4977</v>
      </c>
      <c r="AG1143" t="s">
        <v>338</v>
      </c>
      <c r="AH1143" t="s">
        <v>530</v>
      </c>
      <c r="AJ1143" t="s">
        <v>4978</v>
      </c>
      <c r="AL1143" t="s">
        <v>339</v>
      </c>
      <c r="AM1143">
        <v>1</v>
      </c>
      <c r="AN1143">
        <v>1</v>
      </c>
      <c r="AO1143">
        <v>12063</v>
      </c>
      <c r="AQ1143">
        <v>127155</v>
      </c>
      <c r="AR1143">
        <v>52430001</v>
      </c>
      <c r="AS1143" t="s">
        <v>927</v>
      </c>
      <c r="AT1143" t="s">
        <v>75</v>
      </c>
      <c r="AW1143" t="s">
        <v>340</v>
      </c>
      <c r="AX1143" t="s">
        <v>340</v>
      </c>
      <c r="AY1143" t="s">
        <v>357</v>
      </c>
      <c r="AZ1143" t="s">
        <v>363</v>
      </c>
      <c r="BY1143" t="s">
        <v>342</v>
      </c>
      <c r="EQ1143">
        <v>249990</v>
      </c>
      <c r="ER1143" t="s">
        <v>4979</v>
      </c>
      <c r="EV1143">
        <v>17286797</v>
      </c>
      <c r="EW1143">
        <v>928</v>
      </c>
      <c r="EX1143">
        <v>220552</v>
      </c>
      <c r="EY1143" t="s">
        <v>4980</v>
      </c>
      <c r="EZ1143">
        <v>1</v>
      </c>
      <c r="FC1143">
        <v>95385</v>
      </c>
      <c r="FD1143" t="s">
        <v>3531</v>
      </c>
    </row>
    <row r="1144" spans="1:160" x14ac:dyDescent="0.3">
      <c r="A1144" t="str">
        <f>VLOOKUP(B1144,Table2[],3,FALSE)</f>
        <v>Digital</v>
      </c>
      <c r="B1144" t="str">
        <f>IF(OR(ISNUMBER(FIND("QVC",Z1144)),ISNUMBER(FIND("QVC",AL1144))),"QVC",IF(OR(ISNUMBER(FIND("NCO",H1144)),ISNUMBER(FIND("NCO",Y1144))), "NCO", IF(AL1144="consumer","PMD.com",VLOOKUP(LEFT(H1144,2),Tables!$E$1:$F$11,2,FALSE))))</f>
        <v>PMD.com</v>
      </c>
      <c r="C1144">
        <f t="shared" si="52"/>
        <v>52230001</v>
      </c>
      <c r="D1144">
        <f t="shared" si="53"/>
        <v>1</v>
      </c>
      <c r="E1144" t="str">
        <f t="shared" ca="1" si="51"/>
        <v>shifted orders shipped</v>
      </c>
      <c r="F1144" t="s">
        <v>3539</v>
      </c>
      <c r="G1144" t="s">
        <v>335</v>
      </c>
      <c r="H1144" t="s">
        <v>4974</v>
      </c>
      <c r="I1144" s="6">
        <v>44011.596192129633</v>
      </c>
      <c r="J1144" t="s">
        <v>16</v>
      </c>
      <c r="K1144" s="6">
        <v>44013.295763888891</v>
      </c>
      <c r="M1144" t="s">
        <v>4975</v>
      </c>
      <c r="N1144" t="s">
        <v>4976</v>
      </c>
      <c r="Q1144" t="s">
        <v>398</v>
      </c>
      <c r="R1144" t="s">
        <v>376</v>
      </c>
      <c r="S1144" t="s">
        <v>4977</v>
      </c>
      <c r="T1144" t="s">
        <v>338</v>
      </c>
      <c r="U1144" t="s">
        <v>530</v>
      </c>
      <c r="W1144" t="s">
        <v>4978</v>
      </c>
      <c r="Z1144" t="s">
        <v>4975</v>
      </c>
      <c r="AA1144" t="s">
        <v>4976</v>
      </c>
      <c r="AD1144" t="s">
        <v>398</v>
      </c>
      <c r="AE1144" t="s">
        <v>376</v>
      </c>
      <c r="AF1144" t="s">
        <v>4977</v>
      </c>
      <c r="AG1144" t="s">
        <v>338</v>
      </c>
      <c r="AH1144" t="s">
        <v>530</v>
      </c>
      <c r="AJ1144" t="s">
        <v>4978</v>
      </c>
      <c r="AL1144" t="s">
        <v>339</v>
      </c>
      <c r="AM1144">
        <v>1</v>
      </c>
      <c r="AN1144">
        <v>1</v>
      </c>
      <c r="AO1144">
        <v>1194</v>
      </c>
      <c r="AQ1144">
        <v>124434</v>
      </c>
      <c r="AR1144">
        <v>52230001</v>
      </c>
      <c r="AS1144" t="s">
        <v>105</v>
      </c>
      <c r="AT1144" t="s">
        <v>106</v>
      </c>
      <c r="AW1144" t="s">
        <v>340</v>
      </c>
      <c r="AX1144" t="s">
        <v>340</v>
      </c>
      <c r="AY1144" t="s">
        <v>341</v>
      </c>
      <c r="AZ1144">
        <v>0</v>
      </c>
      <c r="BY1144" t="s">
        <v>342</v>
      </c>
      <c r="EQ1144">
        <v>247324</v>
      </c>
      <c r="ER1144" t="s">
        <v>4979</v>
      </c>
      <c r="EV1144">
        <v>17286797</v>
      </c>
      <c r="EW1144">
        <v>928</v>
      </c>
      <c r="EX1144">
        <v>220552</v>
      </c>
      <c r="EY1144" t="s">
        <v>4980</v>
      </c>
      <c r="EZ1144">
        <v>1</v>
      </c>
      <c r="FC1144">
        <v>52230001</v>
      </c>
      <c r="FD1144" t="s">
        <v>106</v>
      </c>
    </row>
    <row r="1145" spans="1:160" x14ac:dyDescent="0.3">
      <c r="A1145" t="str">
        <f>VLOOKUP(B1145,Table2[],3,FALSE)</f>
        <v>Digital</v>
      </c>
      <c r="B1145" t="str">
        <f>IF(OR(ISNUMBER(FIND("QVC",Z1145)),ISNUMBER(FIND("QVC",AL1145))),"QVC",IF(OR(ISNUMBER(FIND("NCO",H1145)),ISNUMBER(FIND("NCO",Y1145))), "NCO", IF(AL1145="consumer","PMD.com",VLOOKUP(LEFT(H1145,2),Tables!$E$1:$F$11,2,FALSE))))</f>
        <v>PMD.com</v>
      </c>
      <c r="C1145">
        <f t="shared" si="52"/>
        <v>51090030</v>
      </c>
      <c r="D1145">
        <f t="shared" si="53"/>
        <v>1</v>
      </c>
      <c r="E1145" t="str">
        <f t="shared" ca="1" si="51"/>
        <v>shifted orders shipped</v>
      </c>
      <c r="F1145" t="s">
        <v>3539</v>
      </c>
      <c r="G1145" t="s">
        <v>335</v>
      </c>
      <c r="H1145" t="s">
        <v>4974</v>
      </c>
      <c r="I1145" s="6">
        <v>44011.596192129633</v>
      </c>
      <c r="J1145" t="s">
        <v>16</v>
      </c>
      <c r="K1145" s="6">
        <v>44013.295763888891</v>
      </c>
      <c r="M1145" t="s">
        <v>4975</v>
      </c>
      <c r="N1145" t="s">
        <v>4976</v>
      </c>
      <c r="Q1145" t="s">
        <v>398</v>
      </c>
      <c r="R1145" t="s">
        <v>376</v>
      </c>
      <c r="S1145" t="s">
        <v>4977</v>
      </c>
      <c r="T1145" t="s">
        <v>338</v>
      </c>
      <c r="U1145" t="s">
        <v>530</v>
      </c>
      <c r="W1145" t="s">
        <v>4978</v>
      </c>
      <c r="Z1145" t="s">
        <v>4975</v>
      </c>
      <c r="AA1145" t="s">
        <v>4976</v>
      </c>
      <c r="AD1145" t="s">
        <v>398</v>
      </c>
      <c r="AE1145" t="s">
        <v>376</v>
      </c>
      <c r="AF1145" t="s">
        <v>4977</v>
      </c>
      <c r="AG1145" t="s">
        <v>338</v>
      </c>
      <c r="AH1145" t="s">
        <v>530</v>
      </c>
      <c r="AJ1145" t="s">
        <v>4978</v>
      </c>
      <c r="AL1145" t="s">
        <v>339</v>
      </c>
      <c r="AM1145">
        <v>1</v>
      </c>
      <c r="AN1145">
        <v>1</v>
      </c>
      <c r="AO1145">
        <v>6688</v>
      </c>
      <c r="AQ1145">
        <v>125960</v>
      </c>
      <c r="AR1145">
        <v>51090030</v>
      </c>
      <c r="AS1145" t="s">
        <v>3043</v>
      </c>
      <c r="AT1145" t="s">
        <v>628</v>
      </c>
      <c r="AW1145" t="s">
        <v>343</v>
      </c>
      <c r="BY1145" t="s">
        <v>342</v>
      </c>
      <c r="BZ1145" t="b">
        <v>0</v>
      </c>
      <c r="EQ1145">
        <v>243047</v>
      </c>
      <c r="ER1145" t="s">
        <v>4979</v>
      </c>
      <c r="EV1145">
        <v>17286797</v>
      </c>
      <c r="EW1145">
        <v>928</v>
      </c>
      <c r="EX1145">
        <v>220552</v>
      </c>
      <c r="EY1145" t="s">
        <v>4980</v>
      </c>
      <c r="EZ1145">
        <v>1</v>
      </c>
      <c r="FC1145">
        <v>95385</v>
      </c>
      <c r="FD1145" t="s">
        <v>3531</v>
      </c>
    </row>
    <row r="1146" spans="1:160" x14ac:dyDescent="0.3">
      <c r="A1146" t="str">
        <f>VLOOKUP(B1146,Table2[],3,FALSE)</f>
        <v>Digital</v>
      </c>
      <c r="B1146" t="str">
        <f>IF(OR(ISNUMBER(FIND("QVC",Z1146)),ISNUMBER(FIND("QVC",AL1146))),"QVC",IF(OR(ISNUMBER(FIND("NCO",H1146)),ISNUMBER(FIND("NCO",Y1146))), "NCO", IF(AL1146="consumer","PMD.com",VLOOKUP(LEFT(H1146,2),Tables!$E$1:$F$11,2,FALSE))))</f>
        <v>PMD.com</v>
      </c>
      <c r="C1146">
        <f t="shared" si="52"/>
        <v>535501</v>
      </c>
      <c r="D1146">
        <f t="shared" si="53"/>
        <v>1</v>
      </c>
      <c r="E1146" t="str">
        <f t="shared" ca="1" si="51"/>
        <v>shifted orders shipped</v>
      </c>
      <c r="F1146" t="s">
        <v>3539</v>
      </c>
      <c r="G1146" t="s">
        <v>335</v>
      </c>
      <c r="H1146" t="s">
        <v>2570</v>
      </c>
      <c r="I1146" s="6">
        <v>44008.595879629633</v>
      </c>
      <c r="J1146" t="s">
        <v>16</v>
      </c>
      <c r="K1146" s="6">
        <v>44013.295960648145</v>
      </c>
      <c r="M1146" t="s">
        <v>4981</v>
      </c>
      <c r="N1146" t="s">
        <v>4982</v>
      </c>
      <c r="Q1146" t="s">
        <v>4983</v>
      </c>
      <c r="R1146" t="s">
        <v>365</v>
      </c>
      <c r="S1146">
        <v>95765</v>
      </c>
      <c r="T1146" t="s">
        <v>338</v>
      </c>
      <c r="U1146" t="s">
        <v>530</v>
      </c>
      <c r="W1146" t="s">
        <v>4984</v>
      </c>
      <c r="Z1146" t="s">
        <v>4981</v>
      </c>
      <c r="AA1146" t="s">
        <v>4982</v>
      </c>
      <c r="AD1146" t="s">
        <v>4983</v>
      </c>
      <c r="AE1146" t="s">
        <v>365</v>
      </c>
      <c r="AF1146">
        <v>95765</v>
      </c>
      <c r="AG1146" t="s">
        <v>338</v>
      </c>
      <c r="AH1146" t="s">
        <v>530</v>
      </c>
      <c r="AJ1146" t="s">
        <v>4984</v>
      </c>
      <c r="AL1146" t="s">
        <v>339</v>
      </c>
      <c r="AM1146">
        <v>1</v>
      </c>
      <c r="AN1146">
        <v>1</v>
      </c>
      <c r="AO1146">
        <v>5715</v>
      </c>
      <c r="AQ1146">
        <v>124621</v>
      </c>
      <c r="AR1146">
        <v>535501</v>
      </c>
      <c r="AS1146" t="s">
        <v>158</v>
      </c>
      <c r="AT1146" t="s">
        <v>159</v>
      </c>
      <c r="AW1146" t="s">
        <v>340</v>
      </c>
      <c r="AX1146" t="s">
        <v>340</v>
      </c>
      <c r="AY1146" t="s">
        <v>351</v>
      </c>
      <c r="AZ1146" t="s">
        <v>441</v>
      </c>
      <c r="BY1146" t="s">
        <v>342</v>
      </c>
      <c r="EQ1146">
        <v>245276</v>
      </c>
      <c r="ER1146" t="s">
        <v>2571</v>
      </c>
      <c r="EV1146">
        <v>17284580</v>
      </c>
      <c r="EW1146">
        <v>928</v>
      </c>
      <c r="EX1146">
        <v>219059</v>
      </c>
      <c r="EY1146" t="s">
        <v>4985</v>
      </c>
      <c r="EZ1146">
        <v>1</v>
      </c>
      <c r="FC1146">
        <v>535501</v>
      </c>
      <c r="FD1146" t="s">
        <v>159</v>
      </c>
    </row>
    <row r="1147" spans="1:160" x14ac:dyDescent="0.3">
      <c r="A1147" t="str">
        <f>VLOOKUP(B1147,Table2[],3,FALSE)</f>
        <v>Digital</v>
      </c>
      <c r="B1147" t="str">
        <f>IF(OR(ISNUMBER(FIND("QVC",Z1147)),ISNUMBER(FIND("QVC",AL1147))),"QVC",IF(OR(ISNUMBER(FIND("NCO",H1147)),ISNUMBER(FIND("NCO",Y1147))), "NCO", IF(AL1147="consumer","PMD.com",VLOOKUP(LEFT(H1147,2),Tables!$E$1:$F$11,2,FALSE))))</f>
        <v>PMD.com</v>
      </c>
      <c r="C1147">
        <f t="shared" si="52"/>
        <v>5260</v>
      </c>
      <c r="D1147">
        <f t="shared" si="53"/>
        <v>1</v>
      </c>
      <c r="E1147" t="str">
        <f t="shared" ca="1" si="51"/>
        <v>shifted orders shipped</v>
      </c>
      <c r="F1147" t="s">
        <v>3539</v>
      </c>
      <c r="G1147" t="s">
        <v>335</v>
      </c>
      <c r="H1147" t="s">
        <v>2570</v>
      </c>
      <c r="I1147" s="6">
        <v>44008.595879629633</v>
      </c>
      <c r="J1147" t="s">
        <v>16</v>
      </c>
      <c r="K1147" s="6">
        <v>44013.295960648145</v>
      </c>
      <c r="M1147" t="s">
        <v>4981</v>
      </c>
      <c r="N1147" t="s">
        <v>4982</v>
      </c>
      <c r="Q1147" t="s">
        <v>4983</v>
      </c>
      <c r="R1147" t="s">
        <v>365</v>
      </c>
      <c r="S1147">
        <v>95765</v>
      </c>
      <c r="T1147" t="s">
        <v>338</v>
      </c>
      <c r="U1147" t="s">
        <v>530</v>
      </c>
      <c r="W1147" t="s">
        <v>4984</v>
      </c>
      <c r="Z1147" t="s">
        <v>4981</v>
      </c>
      <c r="AA1147" t="s">
        <v>4982</v>
      </c>
      <c r="AD1147" t="s">
        <v>4983</v>
      </c>
      <c r="AE1147" t="s">
        <v>365</v>
      </c>
      <c r="AF1147">
        <v>95765</v>
      </c>
      <c r="AG1147" t="s">
        <v>338</v>
      </c>
      <c r="AH1147" t="s">
        <v>530</v>
      </c>
      <c r="AJ1147" t="s">
        <v>4984</v>
      </c>
      <c r="AL1147" t="s">
        <v>339</v>
      </c>
      <c r="AM1147">
        <v>1</v>
      </c>
      <c r="AN1147">
        <v>1</v>
      </c>
      <c r="AO1147">
        <v>6390</v>
      </c>
      <c r="AQ1147">
        <v>124400</v>
      </c>
      <c r="AR1147">
        <v>5260</v>
      </c>
      <c r="AS1147" t="s">
        <v>1228</v>
      </c>
      <c r="AT1147" t="s">
        <v>173</v>
      </c>
      <c r="AW1147" t="s">
        <v>352</v>
      </c>
      <c r="AX1147" t="s">
        <v>352</v>
      </c>
      <c r="AY1147" t="s">
        <v>353</v>
      </c>
      <c r="AZ1147" t="s">
        <v>384</v>
      </c>
      <c r="BY1147" t="s">
        <v>342</v>
      </c>
      <c r="EQ1147">
        <v>250591</v>
      </c>
      <c r="ER1147" t="s">
        <v>2571</v>
      </c>
      <c r="EV1147">
        <v>17284580</v>
      </c>
      <c r="EW1147">
        <v>928</v>
      </c>
      <c r="EX1147">
        <v>219059</v>
      </c>
      <c r="EY1147" t="s">
        <v>4985</v>
      </c>
      <c r="EZ1147">
        <v>1</v>
      </c>
      <c r="FC1147">
        <v>90402</v>
      </c>
      <c r="FD1147" t="s">
        <v>393</v>
      </c>
    </row>
    <row r="1148" spans="1:160" x14ac:dyDescent="0.3">
      <c r="A1148" t="str">
        <f>VLOOKUP(B1148,Table2[],3,FALSE)</f>
        <v>Digital</v>
      </c>
      <c r="B1148" t="str">
        <f>IF(OR(ISNUMBER(FIND("QVC",Z1148)),ISNUMBER(FIND("QVC",AL1148))),"QVC",IF(OR(ISNUMBER(FIND("NCO",H1148)),ISNUMBER(FIND("NCO",Y1148))), "NCO", IF(AL1148="consumer","PMD.com",VLOOKUP(LEFT(H1148,2),Tables!$E$1:$F$11,2,FALSE))))</f>
        <v>PMD.com</v>
      </c>
      <c r="C1148">
        <f t="shared" si="52"/>
        <v>5331</v>
      </c>
      <c r="D1148">
        <f t="shared" si="53"/>
        <v>1</v>
      </c>
      <c r="E1148" t="str">
        <f t="shared" ca="1" si="51"/>
        <v>shifted orders shipped</v>
      </c>
      <c r="F1148" t="s">
        <v>3539</v>
      </c>
      <c r="G1148" t="s">
        <v>335</v>
      </c>
      <c r="H1148" t="s">
        <v>2570</v>
      </c>
      <c r="I1148" s="6">
        <v>44008.595879629633</v>
      </c>
      <c r="J1148" t="s">
        <v>16</v>
      </c>
      <c r="K1148" s="6">
        <v>44013.295960648145</v>
      </c>
      <c r="M1148" t="s">
        <v>4981</v>
      </c>
      <c r="N1148" t="s">
        <v>4982</v>
      </c>
      <c r="Q1148" t="s">
        <v>4983</v>
      </c>
      <c r="R1148" t="s">
        <v>365</v>
      </c>
      <c r="S1148">
        <v>95765</v>
      </c>
      <c r="T1148" t="s">
        <v>338</v>
      </c>
      <c r="U1148" t="s">
        <v>530</v>
      </c>
      <c r="W1148" t="s">
        <v>4984</v>
      </c>
      <c r="Z1148" t="s">
        <v>4981</v>
      </c>
      <c r="AA1148" t="s">
        <v>4982</v>
      </c>
      <c r="AD1148" t="s">
        <v>4983</v>
      </c>
      <c r="AE1148" t="s">
        <v>365</v>
      </c>
      <c r="AF1148">
        <v>95765</v>
      </c>
      <c r="AG1148" t="s">
        <v>338</v>
      </c>
      <c r="AH1148" t="s">
        <v>530</v>
      </c>
      <c r="AJ1148" t="s">
        <v>4984</v>
      </c>
      <c r="AL1148" t="s">
        <v>339</v>
      </c>
      <c r="AM1148">
        <v>1</v>
      </c>
      <c r="AN1148">
        <v>1</v>
      </c>
      <c r="AO1148">
        <v>19662</v>
      </c>
      <c r="AQ1148">
        <v>123796</v>
      </c>
      <c r="AR1148">
        <v>5331</v>
      </c>
      <c r="AS1148" t="s">
        <v>746</v>
      </c>
      <c r="AT1148" t="s">
        <v>129</v>
      </c>
      <c r="AW1148" t="s">
        <v>340</v>
      </c>
      <c r="AX1148" t="s">
        <v>352</v>
      </c>
      <c r="AY1148" t="s">
        <v>353</v>
      </c>
      <c r="AZ1148" t="s">
        <v>354</v>
      </c>
      <c r="BY1148" t="s">
        <v>342</v>
      </c>
      <c r="EQ1148">
        <v>247800</v>
      </c>
      <c r="ER1148" t="s">
        <v>2571</v>
      </c>
      <c r="EV1148">
        <v>17284580</v>
      </c>
      <c r="EW1148">
        <v>928</v>
      </c>
      <c r="EX1148">
        <v>219059</v>
      </c>
      <c r="EY1148" t="s">
        <v>4985</v>
      </c>
      <c r="EZ1148">
        <v>1</v>
      </c>
      <c r="FC1148">
        <v>90402</v>
      </c>
      <c r="FD1148" t="s">
        <v>393</v>
      </c>
    </row>
    <row r="1149" spans="1:160" x14ac:dyDescent="0.3">
      <c r="A1149" t="str">
        <f>VLOOKUP(B1149,Table2[],3,FALSE)</f>
        <v>Digital</v>
      </c>
      <c r="B1149" t="str">
        <f>IF(OR(ISNUMBER(FIND("QVC",Z1149)),ISNUMBER(FIND("QVC",AL1149))),"QVC",IF(OR(ISNUMBER(FIND("NCO",H1149)),ISNUMBER(FIND("NCO",Y1149))), "NCO", IF(AL1149="consumer","PMD.com",VLOOKUP(LEFT(H1149,2),Tables!$E$1:$F$11,2,FALSE))))</f>
        <v>PMD.com</v>
      </c>
      <c r="C1149">
        <f t="shared" si="52"/>
        <v>53440001</v>
      </c>
      <c r="D1149">
        <f t="shared" si="53"/>
        <v>2</v>
      </c>
      <c r="E1149" t="str">
        <f t="shared" ca="1" si="51"/>
        <v>shifted orders shipped</v>
      </c>
      <c r="F1149" t="s">
        <v>3539</v>
      </c>
      <c r="G1149" t="s">
        <v>335</v>
      </c>
      <c r="H1149" t="s">
        <v>2570</v>
      </c>
      <c r="I1149" s="6">
        <v>44008.595879629633</v>
      </c>
      <c r="J1149" t="s">
        <v>16</v>
      </c>
      <c r="K1149" s="6">
        <v>44013.295960648145</v>
      </c>
      <c r="M1149" t="s">
        <v>4981</v>
      </c>
      <c r="N1149" t="s">
        <v>4982</v>
      </c>
      <c r="Q1149" t="s">
        <v>4983</v>
      </c>
      <c r="R1149" t="s">
        <v>365</v>
      </c>
      <c r="S1149">
        <v>95765</v>
      </c>
      <c r="T1149" t="s">
        <v>338</v>
      </c>
      <c r="U1149" t="s">
        <v>530</v>
      </c>
      <c r="W1149" t="s">
        <v>4984</v>
      </c>
      <c r="Z1149" t="s">
        <v>4981</v>
      </c>
      <c r="AA1149" t="s">
        <v>4982</v>
      </c>
      <c r="AD1149" t="s">
        <v>4983</v>
      </c>
      <c r="AE1149" t="s">
        <v>365</v>
      </c>
      <c r="AF1149">
        <v>95765</v>
      </c>
      <c r="AG1149" t="s">
        <v>338</v>
      </c>
      <c r="AH1149" t="s">
        <v>530</v>
      </c>
      <c r="AJ1149" t="s">
        <v>4984</v>
      </c>
      <c r="AL1149" t="s">
        <v>339</v>
      </c>
      <c r="AM1149">
        <v>2</v>
      </c>
      <c r="AN1149">
        <v>2</v>
      </c>
      <c r="AO1149">
        <v>7642</v>
      </c>
      <c r="AQ1149">
        <v>124700</v>
      </c>
      <c r="AR1149">
        <v>53440001</v>
      </c>
      <c r="AS1149" t="s">
        <v>1240</v>
      </c>
      <c r="AT1149" t="s">
        <v>116</v>
      </c>
      <c r="AW1149" t="s">
        <v>340</v>
      </c>
      <c r="AX1149" t="s">
        <v>340</v>
      </c>
      <c r="AY1149" t="s">
        <v>345</v>
      </c>
      <c r="AZ1149" t="s">
        <v>345</v>
      </c>
      <c r="BY1149" t="s">
        <v>342</v>
      </c>
      <c r="EQ1149">
        <v>252960</v>
      </c>
      <c r="ER1149" t="s">
        <v>2571</v>
      </c>
      <c r="EV1149">
        <v>17284580</v>
      </c>
      <c r="EW1149">
        <v>928</v>
      </c>
      <c r="EX1149">
        <v>219059</v>
      </c>
      <c r="EY1149" t="s">
        <v>4985</v>
      </c>
      <c r="EZ1149">
        <v>1</v>
      </c>
      <c r="FC1149">
        <v>53440001</v>
      </c>
      <c r="FD1149" t="s">
        <v>116</v>
      </c>
    </row>
    <row r="1150" spans="1:160" x14ac:dyDescent="0.3">
      <c r="A1150" t="str">
        <f>VLOOKUP(B1150,Table2[],3,FALSE)</f>
        <v>Digital</v>
      </c>
      <c r="B1150" t="str">
        <f>IF(OR(ISNUMBER(FIND("QVC",Z1150)),ISNUMBER(FIND("QVC",AL1150))),"QVC",IF(OR(ISNUMBER(FIND("NCO",H1150)),ISNUMBER(FIND("NCO",Y1150))), "NCO", IF(AL1150="consumer","PMD.com",VLOOKUP(LEFT(H1150,2),Tables!$E$1:$F$11,2,FALSE))))</f>
        <v>PMD.com</v>
      </c>
      <c r="C1150">
        <f t="shared" si="52"/>
        <v>55300001</v>
      </c>
      <c r="D1150">
        <f t="shared" si="53"/>
        <v>1</v>
      </c>
      <c r="E1150" t="str">
        <f t="shared" ca="1" si="51"/>
        <v>shifted orders shipped</v>
      </c>
      <c r="F1150" t="s">
        <v>3539</v>
      </c>
      <c r="G1150" t="s">
        <v>335</v>
      </c>
      <c r="H1150" t="s">
        <v>4986</v>
      </c>
      <c r="I1150" s="6">
        <v>44011.595590277779</v>
      </c>
      <c r="J1150" t="s">
        <v>16</v>
      </c>
      <c r="K1150" s="6">
        <v>44013.296053240738</v>
      </c>
      <c r="M1150" t="s">
        <v>4987</v>
      </c>
      <c r="N1150" t="s">
        <v>4988</v>
      </c>
      <c r="Q1150" t="s">
        <v>504</v>
      </c>
      <c r="R1150" t="s">
        <v>372</v>
      </c>
      <c r="S1150" t="s">
        <v>4989</v>
      </c>
      <c r="T1150" t="s">
        <v>338</v>
      </c>
      <c r="U1150" t="s">
        <v>530</v>
      </c>
      <c r="W1150" t="s">
        <v>4990</v>
      </c>
      <c r="Z1150" t="s">
        <v>4987</v>
      </c>
      <c r="AA1150" t="s">
        <v>4988</v>
      </c>
      <c r="AD1150" t="s">
        <v>504</v>
      </c>
      <c r="AE1150" t="s">
        <v>372</v>
      </c>
      <c r="AF1150" t="s">
        <v>4989</v>
      </c>
      <c r="AG1150" t="s">
        <v>338</v>
      </c>
      <c r="AH1150" t="s">
        <v>530</v>
      </c>
      <c r="AJ1150" t="s">
        <v>4990</v>
      </c>
      <c r="AL1150" t="s">
        <v>339</v>
      </c>
      <c r="AM1150">
        <v>1</v>
      </c>
      <c r="AN1150">
        <v>1</v>
      </c>
      <c r="AO1150">
        <v>5039</v>
      </c>
      <c r="AQ1150">
        <v>124479</v>
      </c>
      <c r="AR1150">
        <v>55300001</v>
      </c>
      <c r="AS1150" t="s">
        <v>3008</v>
      </c>
      <c r="AT1150" t="s">
        <v>153</v>
      </c>
      <c r="AW1150" t="s">
        <v>340</v>
      </c>
      <c r="AX1150" t="s">
        <v>340</v>
      </c>
      <c r="AY1150" t="s">
        <v>382</v>
      </c>
      <c r="AZ1150">
        <v>0</v>
      </c>
      <c r="BY1150" t="s">
        <v>342</v>
      </c>
      <c r="EQ1150">
        <v>253396</v>
      </c>
      <c r="ER1150" t="s">
        <v>4991</v>
      </c>
      <c r="EV1150">
        <v>17286795</v>
      </c>
      <c r="EW1150">
        <v>928</v>
      </c>
      <c r="EX1150">
        <v>220550</v>
      </c>
      <c r="EY1150" t="s">
        <v>4992</v>
      </c>
      <c r="EZ1150">
        <v>1</v>
      </c>
      <c r="FC1150">
        <v>55300001</v>
      </c>
      <c r="FD1150" t="s">
        <v>153</v>
      </c>
    </row>
    <row r="1151" spans="1:160" x14ac:dyDescent="0.3">
      <c r="A1151" t="str">
        <f>VLOOKUP(B1151,Table2[],3,FALSE)</f>
        <v>Digital</v>
      </c>
      <c r="B1151" t="str">
        <f>IF(OR(ISNUMBER(FIND("QVC",Z1151)),ISNUMBER(FIND("QVC",AL1151))),"QVC",IF(OR(ISNUMBER(FIND("NCO",H1151)),ISNUMBER(FIND("NCO",Y1151))), "NCO", IF(AL1151="consumer","PMD.com",VLOOKUP(LEFT(H1151,2),Tables!$E$1:$F$11,2,FALSE))))</f>
        <v>PMD.com</v>
      </c>
      <c r="C1151">
        <f t="shared" si="52"/>
        <v>535501</v>
      </c>
      <c r="D1151">
        <f t="shared" si="53"/>
        <v>1</v>
      </c>
      <c r="E1151" t="str">
        <f t="shared" ca="1" si="51"/>
        <v>shifted orders shipped</v>
      </c>
      <c r="F1151" t="s">
        <v>3539</v>
      </c>
      <c r="G1151" t="s">
        <v>335</v>
      </c>
      <c r="H1151" t="s">
        <v>2642</v>
      </c>
      <c r="I1151" s="6">
        <v>44008.637789351851</v>
      </c>
      <c r="J1151" t="s">
        <v>16</v>
      </c>
      <c r="K1151" s="6">
        <v>44013.296053240738</v>
      </c>
      <c r="M1151" t="s">
        <v>4993</v>
      </c>
      <c r="N1151" t="s">
        <v>4994</v>
      </c>
      <c r="O1151" t="s">
        <v>4995</v>
      </c>
      <c r="Q1151" t="s">
        <v>4996</v>
      </c>
      <c r="R1151" t="s">
        <v>360</v>
      </c>
      <c r="S1151">
        <v>28804</v>
      </c>
      <c r="T1151" t="s">
        <v>338</v>
      </c>
      <c r="U1151" t="s">
        <v>530</v>
      </c>
      <c r="W1151" t="s">
        <v>4997</v>
      </c>
      <c r="Z1151" t="s">
        <v>4993</v>
      </c>
      <c r="AA1151" t="s">
        <v>4994</v>
      </c>
      <c r="AB1151" t="s">
        <v>4995</v>
      </c>
      <c r="AD1151" t="s">
        <v>4996</v>
      </c>
      <c r="AE1151" t="s">
        <v>360</v>
      </c>
      <c r="AF1151">
        <v>28804</v>
      </c>
      <c r="AG1151" t="s">
        <v>338</v>
      </c>
      <c r="AH1151" t="s">
        <v>530</v>
      </c>
      <c r="AJ1151" t="s">
        <v>4997</v>
      </c>
      <c r="AL1151" t="s">
        <v>339</v>
      </c>
      <c r="AM1151">
        <v>1</v>
      </c>
      <c r="AN1151">
        <v>1</v>
      </c>
      <c r="AO1151">
        <v>5715</v>
      </c>
      <c r="AQ1151">
        <v>124621</v>
      </c>
      <c r="AR1151">
        <v>535501</v>
      </c>
      <c r="AS1151" t="s">
        <v>158</v>
      </c>
      <c r="AT1151" t="s">
        <v>159</v>
      </c>
      <c r="AW1151" t="s">
        <v>340</v>
      </c>
      <c r="AX1151" t="s">
        <v>340</v>
      </c>
      <c r="AY1151" t="s">
        <v>351</v>
      </c>
      <c r="AZ1151" t="s">
        <v>441</v>
      </c>
      <c r="BY1151" t="s">
        <v>342</v>
      </c>
      <c r="EQ1151">
        <v>245276</v>
      </c>
      <c r="ER1151" t="s">
        <v>2643</v>
      </c>
      <c r="EV1151">
        <v>17284616</v>
      </c>
      <c r="EW1151">
        <v>928</v>
      </c>
      <c r="EX1151">
        <v>219095</v>
      </c>
      <c r="EY1151">
        <v>9.2748999964335493E+25</v>
      </c>
      <c r="EZ1151">
        <v>1</v>
      </c>
      <c r="FC1151">
        <v>535501</v>
      </c>
      <c r="FD1151" t="s">
        <v>159</v>
      </c>
    </row>
    <row r="1152" spans="1:160" x14ac:dyDescent="0.3">
      <c r="A1152" t="str">
        <f>VLOOKUP(B1152,Table2[],3,FALSE)</f>
        <v>Digital</v>
      </c>
      <c r="B1152" t="str">
        <f>IF(OR(ISNUMBER(FIND("QVC",Z1152)),ISNUMBER(FIND("QVC",AL1152))),"QVC",IF(OR(ISNUMBER(FIND("NCO",H1152)),ISNUMBER(FIND("NCO",Y1152))), "NCO", IF(AL1152="consumer","PMD.com",VLOOKUP(LEFT(H1152,2),Tables!$E$1:$F$11,2,FALSE))))</f>
        <v>PMD.com</v>
      </c>
      <c r="C1152">
        <f t="shared" si="52"/>
        <v>5341</v>
      </c>
      <c r="D1152">
        <f t="shared" si="53"/>
        <v>1</v>
      </c>
      <c r="E1152" t="str">
        <f t="shared" ca="1" si="51"/>
        <v>shifted orders shipped</v>
      </c>
      <c r="F1152" t="s">
        <v>3539</v>
      </c>
      <c r="G1152" t="s">
        <v>335</v>
      </c>
      <c r="H1152" t="s">
        <v>4998</v>
      </c>
      <c r="I1152" s="6">
        <v>44011.61614583333</v>
      </c>
      <c r="J1152" t="s">
        <v>16</v>
      </c>
      <c r="K1152" s="6">
        <v>44013.296388888892</v>
      </c>
      <c r="M1152" t="s">
        <v>4999</v>
      </c>
      <c r="N1152" t="s">
        <v>5000</v>
      </c>
      <c r="Q1152" t="s">
        <v>5001</v>
      </c>
      <c r="R1152" t="s">
        <v>400</v>
      </c>
      <c r="S1152">
        <v>18708</v>
      </c>
      <c r="T1152" t="s">
        <v>338</v>
      </c>
      <c r="U1152" t="s">
        <v>530</v>
      </c>
      <c r="W1152" t="s">
        <v>5002</v>
      </c>
      <c r="Z1152" t="s">
        <v>4999</v>
      </c>
      <c r="AA1152" t="s">
        <v>5000</v>
      </c>
      <c r="AD1152" t="s">
        <v>5001</v>
      </c>
      <c r="AE1152" t="s">
        <v>400</v>
      </c>
      <c r="AF1152">
        <v>18708</v>
      </c>
      <c r="AG1152" t="s">
        <v>338</v>
      </c>
      <c r="AH1152" t="s">
        <v>530</v>
      </c>
      <c r="AJ1152" t="s">
        <v>5002</v>
      </c>
      <c r="AL1152" t="s">
        <v>339</v>
      </c>
      <c r="AM1152">
        <v>1</v>
      </c>
      <c r="AN1152">
        <v>1</v>
      </c>
      <c r="AO1152">
        <v>15156</v>
      </c>
      <c r="AQ1152">
        <v>124187</v>
      </c>
      <c r="AR1152">
        <v>5341</v>
      </c>
      <c r="AS1152" t="s">
        <v>1851</v>
      </c>
      <c r="AT1152" t="s">
        <v>82</v>
      </c>
      <c r="AW1152" t="s">
        <v>340</v>
      </c>
      <c r="AX1152" t="s">
        <v>340</v>
      </c>
      <c r="AY1152" t="s">
        <v>345</v>
      </c>
      <c r="AZ1152" t="s">
        <v>346</v>
      </c>
      <c r="BY1152" t="s">
        <v>342</v>
      </c>
      <c r="EQ1152">
        <v>243643</v>
      </c>
      <c r="ER1152" t="s">
        <v>5003</v>
      </c>
      <c r="EV1152">
        <v>17286815</v>
      </c>
      <c r="EW1152">
        <v>928</v>
      </c>
      <c r="EX1152">
        <v>220572</v>
      </c>
      <c r="EY1152" t="s">
        <v>5004</v>
      </c>
      <c r="EZ1152">
        <v>1</v>
      </c>
      <c r="FC1152">
        <v>95071</v>
      </c>
      <c r="FD1152" t="s">
        <v>1477</v>
      </c>
    </row>
    <row r="1153" spans="1:160" x14ac:dyDescent="0.3">
      <c r="A1153" t="str">
        <f>VLOOKUP(B1153,Table2[],3,FALSE)</f>
        <v>Digital</v>
      </c>
      <c r="B1153" t="str">
        <f>IF(OR(ISNUMBER(FIND("QVC",Z1153)),ISNUMBER(FIND("QVC",AL1153))),"QVC",IF(OR(ISNUMBER(FIND("NCO",H1153)),ISNUMBER(FIND("NCO",Y1153))), "NCO", IF(AL1153="consumer","PMD.com",VLOOKUP(LEFT(H1153,2),Tables!$E$1:$F$11,2,FALSE))))</f>
        <v>PMD.com</v>
      </c>
      <c r="C1153">
        <f t="shared" si="52"/>
        <v>53200001</v>
      </c>
      <c r="D1153">
        <f t="shared" si="53"/>
        <v>1</v>
      </c>
      <c r="E1153" t="str">
        <f t="shared" ca="1" si="51"/>
        <v>shifted orders shipped</v>
      </c>
      <c r="F1153" t="s">
        <v>3539</v>
      </c>
      <c r="G1153" t="s">
        <v>335</v>
      </c>
      <c r="H1153" t="s">
        <v>4998</v>
      </c>
      <c r="I1153" s="6">
        <v>44011.61614583333</v>
      </c>
      <c r="J1153" t="s">
        <v>16</v>
      </c>
      <c r="K1153" s="6">
        <v>44013.296388888892</v>
      </c>
      <c r="M1153" t="s">
        <v>4999</v>
      </c>
      <c r="N1153" t="s">
        <v>5000</v>
      </c>
      <c r="Q1153" t="s">
        <v>5001</v>
      </c>
      <c r="R1153" t="s">
        <v>400</v>
      </c>
      <c r="S1153">
        <v>18708</v>
      </c>
      <c r="T1153" t="s">
        <v>338</v>
      </c>
      <c r="U1153" t="s">
        <v>530</v>
      </c>
      <c r="W1153" t="s">
        <v>5002</v>
      </c>
      <c r="Z1153" t="s">
        <v>4999</v>
      </c>
      <c r="AA1153" t="s">
        <v>5000</v>
      </c>
      <c r="AD1153" t="s">
        <v>5001</v>
      </c>
      <c r="AE1153" t="s">
        <v>400</v>
      </c>
      <c r="AF1153">
        <v>18708</v>
      </c>
      <c r="AG1153" t="s">
        <v>338</v>
      </c>
      <c r="AH1153" t="s">
        <v>530</v>
      </c>
      <c r="AJ1153" t="s">
        <v>5002</v>
      </c>
      <c r="AL1153" t="s">
        <v>339</v>
      </c>
      <c r="AM1153">
        <v>1</v>
      </c>
      <c r="AN1153">
        <v>1</v>
      </c>
      <c r="AO1153">
        <v>15189</v>
      </c>
      <c r="AQ1153">
        <v>123906</v>
      </c>
      <c r="AR1153">
        <v>53200001</v>
      </c>
      <c r="AS1153" t="s">
        <v>973</v>
      </c>
      <c r="AT1153" t="s">
        <v>50</v>
      </c>
      <c r="AW1153" t="s">
        <v>340</v>
      </c>
      <c r="AX1153" t="s">
        <v>340</v>
      </c>
      <c r="AY1153" t="s">
        <v>357</v>
      </c>
      <c r="AZ1153" t="s">
        <v>363</v>
      </c>
      <c r="BY1153" t="s">
        <v>342</v>
      </c>
      <c r="EQ1153">
        <v>252156</v>
      </c>
      <c r="ER1153" t="s">
        <v>5003</v>
      </c>
      <c r="EV1153">
        <v>17286815</v>
      </c>
      <c r="EW1153">
        <v>928</v>
      </c>
      <c r="EX1153">
        <v>220572</v>
      </c>
      <c r="EY1153" t="s">
        <v>5004</v>
      </c>
      <c r="EZ1153">
        <v>1</v>
      </c>
      <c r="FC1153">
        <v>95071</v>
      </c>
      <c r="FD1153" t="s">
        <v>1477</v>
      </c>
    </row>
    <row r="1154" spans="1:160" x14ac:dyDescent="0.3">
      <c r="A1154" t="str">
        <f>VLOOKUP(B1154,Table2[],3,FALSE)</f>
        <v>Digital</v>
      </c>
      <c r="B1154" t="str">
        <f>IF(OR(ISNUMBER(FIND("QVC",Z1154)),ISNUMBER(FIND("QVC",AL1154))),"QVC",IF(OR(ISNUMBER(FIND("NCO",H1154)),ISNUMBER(FIND("NCO",Y1154))), "NCO", IF(AL1154="consumer","PMD.com",VLOOKUP(LEFT(H1154,2),Tables!$E$1:$F$11,2,FALSE))))</f>
        <v>PMD.com</v>
      </c>
      <c r="C1154">
        <f t="shared" si="52"/>
        <v>51010001</v>
      </c>
      <c r="D1154">
        <f t="shared" si="53"/>
        <v>1</v>
      </c>
      <c r="E1154" t="str">
        <f t="shared" ca="1" si="51"/>
        <v>shifted orders shipped</v>
      </c>
      <c r="F1154" t="s">
        <v>3539</v>
      </c>
      <c r="G1154" t="s">
        <v>335</v>
      </c>
      <c r="H1154" t="s">
        <v>5005</v>
      </c>
      <c r="I1154" s="6">
        <v>44011.601886574077</v>
      </c>
      <c r="J1154" t="s">
        <v>16</v>
      </c>
      <c r="K1154" s="6">
        <v>44013.296689814815</v>
      </c>
      <c r="M1154" t="s">
        <v>5006</v>
      </c>
      <c r="N1154" t="s">
        <v>5007</v>
      </c>
      <c r="O1154" t="s">
        <v>875</v>
      </c>
      <c r="Q1154" t="s">
        <v>405</v>
      </c>
      <c r="R1154" t="s">
        <v>365</v>
      </c>
      <c r="S1154">
        <v>94123</v>
      </c>
      <c r="T1154" t="s">
        <v>338</v>
      </c>
      <c r="U1154" t="s">
        <v>530</v>
      </c>
      <c r="W1154" t="s">
        <v>5008</v>
      </c>
      <c r="Z1154" t="s">
        <v>5006</v>
      </c>
      <c r="AA1154" t="s">
        <v>5007</v>
      </c>
      <c r="AB1154" t="s">
        <v>875</v>
      </c>
      <c r="AD1154" t="s">
        <v>405</v>
      </c>
      <c r="AE1154" t="s">
        <v>365</v>
      </c>
      <c r="AF1154">
        <v>94123</v>
      </c>
      <c r="AG1154" t="s">
        <v>338</v>
      </c>
      <c r="AH1154" t="s">
        <v>530</v>
      </c>
      <c r="AJ1154" t="s">
        <v>5008</v>
      </c>
      <c r="AL1154" t="s">
        <v>339</v>
      </c>
      <c r="AM1154">
        <v>1</v>
      </c>
      <c r="AN1154">
        <v>1</v>
      </c>
      <c r="AO1154">
        <v>8743</v>
      </c>
      <c r="AQ1154">
        <v>123868</v>
      </c>
      <c r="AR1154">
        <v>51010001</v>
      </c>
      <c r="AS1154" t="s">
        <v>48</v>
      </c>
      <c r="AT1154" t="s">
        <v>49</v>
      </c>
      <c r="AW1154" t="s">
        <v>340</v>
      </c>
      <c r="AX1154" t="s">
        <v>340</v>
      </c>
      <c r="AY1154" t="s">
        <v>357</v>
      </c>
      <c r="AZ1154" t="s">
        <v>363</v>
      </c>
      <c r="BY1154" t="s">
        <v>342</v>
      </c>
      <c r="EQ1154">
        <v>251450</v>
      </c>
      <c r="ER1154" t="s">
        <v>5009</v>
      </c>
      <c r="EV1154">
        <v>17286805</v>
      </c>
      <c r="EW1154">
        <v>928</v>
      </c>
      <c r="EX1154">
        <v>220560</v>
      </c>
      <c r="EY1154" t="s">
        <v>5010</v>
      </c>
      <c r="EZ1154">
        <v>1</v>
      </c>
      <c r="FC1154">
        <v>51010001</v>
      </c>
      <c r="FD1154" t="s">
        <v>49</v>
      </c>
    </row>
    <row r="1155" spans="1:160" x14ac:dyDescent="0.3">
      <c r="A1155" t="str">
        <f>VLOOKUP(B1155,Table2[],3,FALSE)</f>
        <v>Digital</v>
      </c>
      <c r="B1155" t="str">
        <f>IF(OR(ISNUMBER(FIND("QVC",Z1155)),ISNUMBER(FIND("QVC",AL1155))),"QVC",IF(OR(ISNUMBER(FIND("NCO",H1155)),ISNUMBER(FIND("NCO",Y1155))), "NCO", IF(AL1155="consumer","PMD.com",VLOOKUP(LEFT(H1155,2),Tables!$E$1:$F$11,2,FALSE))))</f>
        <v>PMD.com</v>
      </c>
      <c r="C1155">
        <f t="shared" si="52"/>
        <v>51090001</v>
      </c>
      <c r="D1155">
        <f t="shared" si="53"/>
        <v>1</v>
      </c>
      <c r="E1155" t="str">
        <f t="shared" ref="E1155:E1218" ca="1" si="54">IF(MONTH(TODAY())-MONTH(I1155)&gt;0,"shifted orders shipped","MTD orders shipped")</f>
        <v>shifted orders shipped</v>
      </c>
      <c r="F1155" t="s">
        <v>3539</v>
      </c>
      <c r="G1155" t="s">
        <v>335</v>
      </c>
      <c r="H1155" t="s">
        <v>5005</v>
      </c>
      <c r="I1155" s="6">
        <v>44011.601886574077</v>
      </c>
      <c r="J1155" t="s">
        <v>16</v>
      </c>
      <c r="K1155" s="6">
        <v>44013.296689814815</v>
      </c>
      <c r="M1155" t="s">
        <v>5006</v>
      </c>
      <c r="N1155" t="s">
        <v>5007</v>
      </c>
      <c r="O1155" t="s">
        <v>875</v>
      </c>
      <c r="Q1155" t="s">
        <v>405</v>
      </c>
      <c r="R1155" t="s">
        <v>365</v>
      </c>
      <c r="S1155">
        <v>94123</v>
      </c>
      <c r="T1155" t="s">
        <v>338</v>
      </c>
      <c r="U1155" t="s">
        <v>530</v>
      </c>
      <c r="W1155" t="s">
        <v>5008</v>
      </c>
      <c r="Z1155" t="s">
        <v>5006</v>
      </c>
      <c r="AA1155" t="s">
        <v>5007</v>
      </c>
      <c r="AB1155" t="s">
        <v>875</v>
      </c>
      <c r="AD1155" t="s">
        <v>405</v>
      </c>
      <c r="AE1155" t="s">
        <v>365</v>
      </c>
      <c r="AF1155">
        <v>94123</v>
      </c>
      <c r="AG1155" t="s">
        <v>338</v>
      </c>
      <c r="AH1155" t="s">
        <v>530</v>
      </c>
      <c r="AJ1155" t="s">
        <v>5008</v>
      </c>
      <c r="AL1155" t="s">
        <v>339</v>
      </c>
      <c r="AM1155">
        <v>1</v>
      </c>
      <c r="AN1155">
        <v>1</v>
      </c>
      <c r="AO1155">
        <v>4885</v>
      </c>
      <c r="AQ1155">
        <v>124202</v>
      </c>
      <c r="AR1155">
        <v>51090001</v>
      </c>
      <c r="AS1155" t="s">
        <v>1986</v>
      </c>
      <c r="AT1155" t="s">
        <v>60</v>
      </c>
      <c r="AW1155" t="s">
        <v>340</v>
      </c>
      <c r="AX1155" t="s">
        <v>340</v>
      </c>
      <c r="AY1155" t="s">
        <v>357</v>
      </c>
      <c r="AZ1155" t="s">
        <v>361</v>
      </c>
      <c r="BY1155" t="s">
        <v>342</v>
      </c>
      <c r="EQ1155">
        <v>250831</v>
      </c>
      <c r="ER1155" t="s">
        <v>5009</v>
      </c>
      <c r="EV1155">
        <v>17286805</v>
      </c>
      <c r="EW1155">
        <v>928</v>
      </c>
      <c r="EX1155">
        <v>220560</v>
      </c>
      <c r="EY1155" t="s">
        <v>5010</v>
      </c>
      <c r="EZ1155">
        <v>1</v>
      </c>
      <c r="FC1155">
        <v>51090001</v>
      </c>
      <c r="FD1155" t="s">
        <v>60</v>
      </c>
    </row>
    <row r="1156" spans="1:160" x14ac:dyDescent="0.3">
      <c r="A1156" t="str">
        <f>VLOOKUP(B1156,Table2[],3,FALSE)</f>
        <v>Digital</v>
      </c>
      <c r="B1156" t="str">
        <f>IF(OR(ISNUMBER(FIND("QVC",Z1156)),ISNUMBER(FIND("QVC",AL1156))),"QVC",IF(OR(ISNUMBER(FIND("NCO",H1156)),ISNUMBER(FIND("NCO",Y1156))), "NCO", IF(AL1156="consumer","PMD.com",VLOOKUP(LEFT(H1156,2),Tables!$E$1:$F$11,2,FALSE))))</f>
        <v>PMD.com</v>
      </c>
      <c r="C1156">
        <f t="shared" ref="C1156:C1219" si="55">AR1156</f>
        <v>5357</v>
      </c>
      <c r="D1156">
        <f t="shared" ref="D1156:D1219" si="56">AN1156</f>
        <v>1</v>
      </c>
      <c r="E1156" t="str">
        <f t="shared" ca="1" si="54"/>
        <v>shifted orders shipped</v>
      </c>
      <c r="F1156" t="s">
        <v>3539</v>
      </c>
      <c r="G1156" t="s">
        <v>335</v>
      </c>
      <c r="H1156" t="s">
        <v>5011</v>
      </c>
      <c r="I1156" s="6">
        <v>44011.599930555552</v>
      </c>
      <c r="J1156" t="s">
        <v>16</v>
      </c>
      <c r="K1156" s="6">
        <v>44013.297013888892</v>
      </c>
      <c r="M1156" t="s">
        <v>3439</v>
      </c>
      <c r="N1156" t="s">
        <v>5012</v>
      </c>
      <c r="Q1156" t="s">
        <v>1362</v>
      </c>
      <c r="R1156" t="s">
        <v>376</v>
      </c>
      <c r="S1156" t="s">
        <v>5013</v>
      </c>
      <c r="T1156" t="s">
        <v>338</v>
      </c>
      <c r="U1156" t="s">
        <v>530</v>
      </c>
      <c r="W1156" t="s">
        <v>3440</v>
      </c>
      <c r="Z1156" t="s">
        <v>3439</v>
      </c>
      <c r="AA1156" t="s">
        <v>5012</v>
      </c>
      <c r="AD1156" t="s">
        <v>1362</v>
      </c>
      <c r="AE1156" t="s">
        <v>376</v>
      </c>
      <c r="AF1156" t="s">
        <v>5013</v>
      </c>
      <c r="AG1156" t="s">
        <v>338</v>
      </c>
      <c r="AH1156" t="s">
        <v>530</v>
      </c>
      <c r="AJ1156" t="s">
        <v>3440</v>
      </c>
      <c r="AL1156" t="s">
        <v>339</v>
      </c>
      <c r="AM1156">
        <v>1</v>
      </c>
      <c r="AN1156">
        <v>1</v>
      </c>
      <c r="AO1156">
        <v>15182</v>
      </c>
      <c r="AQ1156">
        <v>124521</v>
      </c>
      <c r="AR1156">
        <v>5357</v>
      </c>
      <c r="AS1156" t="s">
        <v>87</v>
      </c>
      <c r="AT1156" t="s">
        <v>88</v>
      </c>
      <c r="AW1156" t="s">
        <v>340</v>
      </c>
      <c r="AX1156" t="s">
        <v>340</v>
      </c>
      <c r="AY1156" t="s">
        <v>351</v>
      </c>
      <c r="AZ1156" t="s">
        <v>379</v>
      </c>
      <c r="BY1156" t="s">
        <v>342</v>
      </c>
      <c r="EQ1156">
        <v>249142</v>
      </c>
      <c r="ER1156" t="s">
        <v>5014</v>
      </c>
      <c r="EV1156">
        <v>17286803</v>
      </c>
      <c r="EW1156">
        <v>928</v>
      </c>
      <c r="EX1156">
        <v>220558</v>
      </c>
      <c r="EY1156">
        <v>9.2748999964335493E+25</v>
      </c>
      <c r="EZ1156">
        <v>1</v>
      </c>
      <c r="FC1156">
        <v>5357</v>
      </c>
      <c r="FD1156" t="s">
        <v>88</v>
      </c>
    </row>
    <row r="1157" spans="1:160" x14ac:dyDescent="0.3">
      <c r="A1157" t="str">
        <f>VLOOKUP(B1157,Table2[],3,FALSE)</f>
        <v>Digital</v>
      </c>
      <c r="B1157" t="str">
        <f>IF(OR(ISNUMBER(FIND("QVC",Z1157)),ISNUMBER(FIND("QVC",AL1157))),"QVC",IF(OR(ISNUMBER(FIND("NCO",H1157)),ISNUMBER(FIND("NCO",Y1157))), "NCO", IF(AL1157="consumer","PMD.com",VLOOKUP(LEFT(H1157,2),Tables!$E$1:$F$11,2,FALSE))))</f>
        <v>PMD.com</v>
      </c>
      <c r="C1157">
        <f t="shared" si="55"/>
        <v>5358</v>
      </c>
      <c r="D1157">
        <f t="shared" si="56"/>
        <v>1</v>
      </c>
      <c r="E1157" t="str">
        <f t="shared" ca="1" si="54"/>
        <v>shifted orders shipped</v>
      </c>
      <c r="F1157" t="s">
        <v>3539</v>
      </c>
      <c r="G1157" t="s">
        <v>335</v>
      </c>
      <c r="H1157" t="s">
        <v>2614</v>
      </c>
      <c r="I1157" s="6">
        <v>44008.616423611114</v>
      </c>
      <c r="J1157" t="s">
        <v>16</v>
      </c>
      <c r="K1157" s="6">
        <v>44013.297291666669</v>
      </c>
      <c r="M1157" t="s">
        <v>5015</v>
      </c>
      <c r="N1157" t="s">
        <v>5016</v>
      </c>
      <c r="O1157" t="s">
        <v>5017</v>
      </c>
      <c r="Q1157" t="s">
        <v>2212</v>
      </c>
      <c r="R1157" t="s">
        <v>370</v>
      </c>
      <c r="S1157">
        <v>19809</v>
      </c>
      <c r="T1157" t="s">
        <v>338</v>
      </c>
      <c r="U1157" t="s">
        <v>530</v>
      </c>
      <c r="W1157" t="s">
        <v>5018</v>
      </c>
      <c r="Z1157" t="s">
        <v>5015</v>
      </c>
      <c r="AA1157" t="s">
        <v>5016</v>
      </c>
      <c r="AB1157" t="s">
        <v>5017</v>
      </c>
      <c r="AD1157" t="s">
        <v>2212</v>
      </c>
      <c r="AE1157" t="s">
        <v>370</v>
      </c>
      <c r="AF1157">
        <v>19809</v>
      </c>
      <c r="AG1157" t="s">
        <v>338</v>
      </c>
      <c r="AH1157" t="s">
        <v>530</v>
      </c>
      <c r="AJ1157" t="s">
        <v>5018</v>
      </c>
      <c r="AL1157" t="s">
        <v>339</v>
      </c>
      <c r="AM1157">
        <v>1</v>
      </c>
      <c r="AN1157">
        <v>1</v>
      </c>
      <c r="AO1157">
        <v>7390</v>
      </c>
      <c r="AQ1157">
        <v>124522</v>
      </c>
      <c r="AR1157">
        <v>5358</v>
      </c>
      <c r="AS1157" t="s">
        <v>2281</v>
      </c>
      <c r="AT1157" t="s">
        <v>73</v>
      </c>
      <c r="AW1157" t="s">
        <v>340</v>
      </c>
      <c r="AX1157" t="s">
        <v>340</v>
      </c>
      <c r="AY1157" t="s">
        <v>351</v>
      </c>
      <c r="AZ1157" t="s">
        <v>434</v>
      </c>
      <c r="BY1157" t="s">
        <v>342</v>
      </c>
      <c r="EQ1157">
        <v>252041</v>
      </c>
      <c r="ER1157" t="s">
        <v>2615</v>
      </c>
      <c r="EV1157">
        <v>17284602</v>
      </c>
      <c r="EW1157">
        <v>928</v>
      </c>
      <c r="EX1157">
        <v>219081</v>
      </c>
      <c r="EY1157" t="s">
        <v>5019</v>
      </c>
      <c r="EZ1157">
        <v>1</v>
      </c>
      <c r="FC1157">
        <v>5358</v>
      </c>
      <c r="FD1157" t="s">
        <v>73</v>
      </c>
    </row>
    <row r="1158" spans="1:160" x14ac:dyDescent="0.3">
      <c r="A1158" t="str">
        <f>VLOOKUP(B1158,Table2[],3,FALSE)</f>
        <v>Digital</v>
      </c>
      <c r="B1158" t="str">
        <f>IF(OR(ISNUMBER(FIND("QVC",Z1158)),ISNUMBER(FIND("QVC",AL1158))),"QVC",IF(OR(ISNUMBER(FIND("NCO",H1158)),ISNUMBER(FIND("NCO",Y1158))), "NCO", IF(AL1158="consumer","PMD.com",VLOOKUP(LEFT(H1158,2),Tables!$E$1:$F$11,2,FALSE))))</f>
        <v>PMD.com</v>
      </c>
      <c r="C1158">
        <f t="shared" si="55"/>
        <v>51070001</v>
      </c>
      <c r="D1158">
        <f t="shared" si="56"/>
        <v>1</v>
      </c>
      <c r="E1158" t="str">
        <f t="shared" ca="1" si="54"/>
        <v>shifted orders shipped</v>
      </c>
      <c r="F1158" t="s">
        <v>3539</v>
      </c>
      <c r="G1158" t="s">
        <v>335</v>
      </c>
      <c r="H1158" t="s">
        <v>2614</v>
      </c>
      <c r="I1158" s="6">
        <v>44008.616423611114</v>
      </c>
      <c r="J1158" t="s">
        <v>16</v>
      </c>
      <c r="K1158" s="6">
        <v>44013.297291666669</v>
      </c>
      <c r="M1158" t="s">
        <v>5015</v>
      </c>
      <c r="N1158" t="s">
        <v>5016</v>
      </c>
      <c r="O1158" t="s">
        <v>5017</v>
      </c>
      <c r="Q1158" t="s">
        <v>2212</v>
      </c>
      <c r="R1158" t="s">
        <v>370</v>
      </c>
      <c r="S1158">
        <v>19809</v>
      </c>
      <c r="T1158" t="s">
        <v>338</v>
      </c>
      <c r="U1158" t="s">
        <v>530</v>
      </c>
      <c r="W1158" t="s">
        <v>5018</v>
      </c>
      <c r="Z1158" t="s">
        <v>5015</v>
      </c>
      <c r="AA1158" t="s">
        <v>5016</v>
      </c>
      <c r="AB1158" t="s">
        <v>5017</v>
      </c>
      <c r="AD1158" t="s">
        <v>2212</v>
      </c>
      <c r="AE1158" t="s">
        <v>370</v>
      </c>
      <c r="AF1158">
        <v>19809</v>
      </c>
      <c r="AG1158" t="s">
        <v>338</v>
      </c>
      <c r="AH1158" t="s">
        <v>530</v>
      </c>
      <c r="AJ1158" t="s">
        <v>5018</v>
      </c>
      <c r="AL1158" t="s">
        <v>339</v>
      </c>
      <c r="AM1158">
        <v>1</v>
      </c>
      <c r="AN1158">
        <v>1</v>
      </c>
      <c r="AO1158">
        <v>10147</v>
      </c>
      <c r="AQ1158">
        <v>124429</v>
      </c>
      <c r="AR1158">
        <v>51070001</v>
      </c>
      <c r="AS1158" t="s">
        <v>1886</v>
      </c>
      <c r="AT1158" t="s">
        <v>45</v>
      </c>
      <c r="AW1158" t="s">
        <v>343</v>
      </c>
      <c r="BY1158" t="s">
        <v>342</v>
      </c>
      <c r="EQ1158">
        <v>251956</v>
      </c>
      <c r="ER1158" t="s">
        <v>2615</v>
      </c>
      <c r="EV1158">
        <v>17284602</v>
      </c>
      <c r="EW1158">
        <v>928</v>
      </c>
      <c r="EX1158">
        <v>219081</v>
      </c>
      <c r="EY1158" t="s">
        <v>5019</v>
      </c>
      <c r="EZ1158">
        <v>1</v>
      </c>
      <c r="FC1158">
        <v>51070001</v>
      </c>
      <c r="FD1158" t="s">
        <v>45</v>
      </c>
    </row>
    <row r="1159" spans="1:160" x14ac:dyDescent="0.3">
      <c r="A1159" t="str">
        <f>VLOOKUP(B1159,Table2[],3,FALSE)</f>
        <v>Digital</v>
      </c>
      <c r="B1159" t="str">
        <f>IF(OR(ISNUMBER(FIND("QVC",Z1159)),ISNUMBER(FIND("QVC",AL1159))),"QVC",IF(OR(ISNUMBER(FIND("NCO",H1159)),ISNUMBER(FIND("NCO",Y1159))), "NCO", IF(AL1159="consumer","PMD.com",VLOOKUP(LEFT(H1159,2),Tables!$E$1:$F$11,2,FALSE))))</f>
        <v>PMD.com</v>
      </c>
      <c r="C1159">
        <f t="shared" si="55"/>
        <v>53200001</v>
      </c>
      <c r="D1159">
        <f t="shared" si="56"/>
        <v>1</v>
      </c>
      <c r="E1159" t="str">
        <f t="shared" ca="1" si="54"/>
        <v>shifted orders shipped</v>
      </c>
      <c r="F1159" t="s">
        <v>3539</v>
      </c>
      <c r="G1159" t="s">
        <v>335</v>
      </c>
      <c r="H1159" t="s">
        <v>2614</v>
      </c>
      <c r="I1159" s="6">
        <v>44008.616423611114</v>
      </c>
      <c r="J1159" t="s">
        <v>16</v>
      </c>
      <c r="K1159" s="6">
        <v>44013.297291666669</v>
      </c>
      <c r="M1159" t="s">
        <v>5015</v>
      </c>
      <c r="N1159" t="s">
        <v>5016</v>
      </c>
      <c r="O1159" t="s">
        <v>5017</v>
      </c>
      <c r="Q1159" t="s">
        <v>2212</v>
      </c>
      <c r="R1159" t="s">
        <v>370</v>
      </c>
      <c r="S1159">
        <v>19809</v>
      </c>
      <c r="T1159" t="s">
        <v>338</v>
      </c>
      <c r="U1159" t="s">
        <v>530</v>
      </c>
      <c r="W1159" t="s">
        <v>5018</v>
      </c>
      <c r="Z1159" t="s">
        <v>5015</v>
      </c>
      <c r="AA1159" t="s">
        <v>5016</v>
      </c>
      <c r="AB1159" t="s">
        <v>5017</v>
      </c>
      <c r="AD1159" t="s">
        <v>2212</v>
      </c>
      <c r="AE1159" t="s">
        <v>370</v>
      </c>
      <c r="AF1159">
        <v>19809</v>
      </c>
      <c r="AG1159" t="s">
        <v>338</v>
      </c>
      <c r="AH1159" t="s">
        <v>530</v>
      </c>
      <c r="AJ1159" t="s">
        <v>5018</v>
      </c>
      <c r="AL1159" t="s">
        <v>339</v>
      </c>
      <c r="AM1159">
        <v>1</v>
      </c>
      <c r="AN1159">
        <v>1</v>
      </c>
      <c r="AO1159">
        <v>15189</v>
      </c>
      <c r="AQ1159">
        <v>123906</v>
      </c>
      <c r="AR1159">
        <v>53200001</v>
      </c>
      <c r="AS1159" t="s">
        <v>973</v>
      </c>
      <c r="AT1159" t="s">
        <v>50</v>
      </c>
      <c r="AW1159" t="s">
        <v>340</v>
      </c>
      <c r="AX1159" t="s">
        <v>340</v>
      </c>
      <c r="AY1159" t="s">
        <v>357</v>
      </c>
      <c r="AZ1159" t="s">
        <v>363</v>
      </c>
      <c r="BY1159" t="s">
        <v>342</v>
      </c>
      <c r="EQ1159">
        <v>252156</v>
      </c>
      <c r="ER1159" t="s">
        <v>2615</v>
      </c>
      <c r="EV1159">
        <v>17284602</v>
      </c>
      <c r="EW1159">
        <v>928</v>
      </c>
      <c r="EX1159">
        <v>219081</v>
      </c>
      <c r="EY1159" t="s">
        <v>5019</v>
      </c>
      <c r="EZ1159">
        <v>1</v>
      </c>
      <c r="FC1159">
        <v>53200001</v>
      </c>
      <c r="FD1159" t="s">
        <v>50</v>
      </c>
    </row>
    <row r="1160" spans="1:160" x14ac:dyDescent="0.3">
      <c r="A1160" t="str">
        <f>VLOOKUP(B1160,Table2[],3,FALSE)</f>
        <v>Digital</v>
      </c>
      <c r="B1160" t="str">
        <f>IF(OR(ISNUMBER(FIND("QVC",Z1160)),ISNUMBER(FIND("QVC",AL1160))),"QVC",IF(OR(ISNUMBER(FIND("NCO",H1160)),ISNUMBER(FIND("NCO",Y1160))), "NCO", IF(AL1160="consumer","PMD.com",VLOOKUP(LEFT(H1160,2),Tables!$E$1:$F$11,2,FALSE))))</f>
        <v>PMD.com</v>
      </c>
      <c r="C1160">
        <f t="shared" si="55"/>
        <v>51090030</v>
      </c>
      <c r="D1160">
        <f t="shared" si="56"/>
        <v>1</v>
      </c>
      <c r="E1160" t="str">
        <f t="shared" ca="1" si="54"/>
        <v>shifted orders shipped</v>
      </c>
      <c r="F1160" t="s">
        <v>3539</v>
      </c>
      <c r="G1160" t="s">
        <v>335</v>
      </c>
      <c r="H1160" t="s">
        <v>5020</v>
      </c>
      <c r="I1160" s="6">
        <v>44011.605254629627</v>
      </c>
      <c r="J1160" t="s">
        <v>16</v>
      </c>
      <c r="K1160" s="6">
        <v>44013.297314814816</v>
      </c>
      <c r="M1160" t="s">
        <v>5021</v>
      </c>
      <c r="N1160" t="s">
        <v>5022</v>
      </c>
      <c r="O1160" t="s">
        <v>5023</v>
      </c>
      <c r="Q1160" t="s">
        <v>421</v>
      </c>
      <c r="R1160" t="s">
        <v>365</v>
      </c>
      <c r="S1160" t="s">
        <v>5024</v>
      </c>
      <c r="T1160" t="s">
        <v>338</v>
      </c>
      <c r="U1160" t="s">
        <v>530</v>
      </c>
      <c r="W1160" t="s">
        <v>5025</v>
      </c>
      <c r="Z1160" t="s">
        <v>5021</v>
      </c>
      <c r="AA1160" t="s">
        <v>5022</v>
      </c>
      <c r="AB1160" t="s">
        <v>5023</v>
      </c>
      <c r="AD1160" t="s">
        <v>421</v>
      </c>
      <c r="AE1160" t="s">
        <v>365</v>
      </c>
      <c r="AF1160" t="s">
        <v>5024</v>
      </c>
      <c r="AG1160" t="s">
        <v>338</v>
      </c>
      <c r="AH1160" t="s">
        <v>530</v>
      </c>
      <c r="AJ1160" t="s">
        <v>5025</v>
      </c>
      <c r="AL1160" t="s">
        <v>339</v>
      </c>
      <c r="AM1160">
        <v>1</v>
      </c>
      <c r="AN1160">
        <v>1</v>
      </c>
      <c r="AO1160">
        <v>6688</v>
      </c>
      <c r="AQ1160">
        <v>125960</v>
      </c>
      <c r="AR1160">
        <v>51090030</v>
      </c>
      <c r="AS1160" t="s">
        <v>3043</v>
      </c>
      <c r="AT1160" t="s">
        <v>628</v>
      </c>
      <c r="AW1160" t="s">
        <v>343</v>
      </c>
      <c r="BY1160" t="s">
        <v>342</v>
      </c>
      <c r="BZ1160" t="b">
        <v>0</v>
      </c>
      <c r="EQ1160">
        <v>243047</v>
      </c>
      <c r="ER1160" t="s">
        <v>5026</v>
      </c>
      <c r="EV1160">
        <v>17286810</v>
      </c>
      <c r="EW1160">
        <v>928</v>
      </c>
      <c r="EX1160">
        <v>220566</v>
      </c>
      <c r="EY1160" t="s">
        <v>5027</v>
      </c>
      <c r="EZ1160">
        <v>1</v>
      </c>
      <c r="FC1160">
        <v>95385</v>
      </c>
      <c r="FD1160" t="s">
        <v>3531</v>
      </c>
    </row>
    <row r="1161" spans="1:160" x14ac:dyDescent="0.3">
      <c r="A1161" t="str">
        <f>VLOOKUP(B1161,Table2[],3,FALSE)</f>
        <v>Digital</v>
      </c>
      <c r="B1161" t="str">
        <f>IF(OR(ISNUMBER(FIND("QVC",Z1161)),ISNUMBER(FIND("QVC",AL1161))),"QVC",IF(OR(ISNUMBER(FIND("NCO",H1161)),ISNUMBER(FIND("NCO",Y1161))), "NCO", IF(AL1161="consumer","PMD.com",VLOOKUP(LEFT(H1161,2),Tables!$E$1:$F$11,2,FALSE))))</f>
        <v>PMD.com</v>
      </c>
      <c r="C1161">
        <f t="shared" si="55"/>
        <v>53930001</v>
      </c>
      <c r="D1161">
        <f t="shared" si="56"/>
        <v>1</v>
      </c>
      <c r="E1161" t="str">
        <f t="shared" ca="1" si="54"/>
        <v>shifted orders shipped</v>
      </c>
      <c r="F1161" t="s">
        <v>3539</v>
      </c>
      <c r="G1161" t="s">
        <v>335</v>
      </c>
      <c r="H1161" t="s">
        <v>5020</v>
      </c>
      <c r="I1161" s="6">
        <v>44011.605254629627</v>
      </c>
      <c r="J1161" t="s">
        <v>16</v>
      </c>
      <c r="K1161" s="6">
        <v>44013.297314814816</v>
      </c>
      <c r="M1161" t="s">
        <v>5021</v>
      </c>
      <c r="N1161" t="s">
        <v>5022</v>
      </c>
      <c r="O1161" t="s">
        <v>5023</v>
      </c>
      <c r="Q1161" t="s">
        <v>421</v>
      </c>
      <c r="R1161" t="s">
        <v>365</v>
      </c>
      <c r="S1161" t="s">
        <v>5024</v>
      </c>
      <c r="T1161" t="s">
        <v>338</v>
      </c>
      <c r="U1161" t="s">
        <v>530</v>
      </c>
      <c r="W1161" t="s">
        <v>5025</v>
      </c>
      <c r="Z1161" t="s">
        <v>5021</v>
      </c>
      <c r="AA1161" t="s">
        <v>5022</v>
      </c>
      <c r="AB1161" t="s">
        <v>5023</v>
      </c>
      <c r="AD1161" t="s">
        <v>421</v>
      </c>
      <c r="AE1161" t="s">
        <v>365</v>
      </c>
      <c r="AF1161" t="s">
        <v>5024</v>
      </c>
      <c r="AG1161" t="s">
        <v>338</v>
      </c>
      <c r="AH1161" t="s">
        <v>530</v>
      </c>
      <c r="AJ1161" t="s">
        <v>5025</v>
      </c>
      <c r="AL1161" t="s">
        <v>339</v>
      </c>
      <c r="AM1161">
        <v>1</v>
      </c>
      <c r="AN1161">
        <v>1</v>
      </c>
      <c r="AO1161">
        <v>12017</v>
      </c>
      <c r="AQ1161">
        <v>124469</v>
      </c>
      <c r="AR1161">
        <v>53930001</v>
      </c>
      <c r="AS1161">
        <v>9000000</v>
      </c>
      <c r="AT1161" t="s">
        <v>44</v>
      </c>
      <c r="AW1161" t="s">
        <v>343</v>
      </c>
      <c r="BY1161" t="s">
        <v>342</v>
      </c>
      <c r="EQ1161">
        <v>243405</v>
      </c>
      <c r="ER1161" t="s">
        <v>5026</v>
      </c>
      <c r="EV1161">
        <v>17286810</v>
      </c>
      <c r="EW1161">
        <v>928</v>
      </c>
      <c r="EX1161">
        <v>220566</v>
      </c>
      <c r="EY1161" t="s">
        <v>5027</v>
      </c>
      <c r="EZ1161">
        <v>1</v>
      </c>
      <c r="FC1161">
        <v>53930001</v>
      </c>
      <c r="FD1161" t="s">
        <v>44</v>
      </c>
    </row>
    <row r="1162" spans="1:160" x14ac:dyDescent="0.3">
      <c r="A1162" t="str">
        <f>VLOOKUP(B1162,Table2[],3,FALSE)</f>
        <v>Digital</v>
      </c>
      <c r="B1162" t="str">
        <f>IF(OR(ISNUMBER(FIND("QVC",Z1162)),ISNUMBER(FIND("QVC",AL1162))),"QVC",IF(OR(ISNUMBER(FIND("NCO",H1162)),ISNUMBER(FIND("NCO",Y1162))), "NCO", IF(AL1162="consumer","PMD.com",VLOOKUP(LEFT(H1162,2),Tables!$E$1:$F$11,2,FALSE))))</f>
        <v>PMD.com</v>
      </c>
      <c r="C1162">
        <f t="shared" si="55"/>
        <v>54010001</v>
      </c>
      <c r="D1162">
        <f t="shared" si="56"/>
        <v>1</v>
      </c>
      <c r="E1162" t="str">
        <f t="shared" ca="1" si="54"/>
        <v>shifted orders shipped</v>
      </c>
      <c r="F1162" t="s">
        <v>3539</v>
      </c>
      <c r="G1162" t="s">
        <v>335</v>
      </c>
      <c r="H1162" t="s">
        <v>5020</v>
      </c>
      <c r="I1162" s="6">
        <v>44011.605254629627</v>
      </c>
      <c r="J1162" t="s">
        <v>16</v>
      </c>
      <c r="K1162" s="6">
        <v>44013.297314814816</v>
      </c>
      <c r="M1162" t="s">
        <v>5021</v>
      </c>
      <c r="N1162" t="s">
        <v>5022</v>
      </c>
      <c r="O1162" t="s">
        <v>5023</v>
      </c>
      <c r="Q1162" t="s">
        <v>421</v>
      </c>
      <c r="R1162" t="s">
        <v>365</v>
      </c>
      <c r="S1162" t="s">
        <v>5024</v>
      </c>
      <c r="T1162" t="s">
        <v>338</v>
      </c>
      <c r="U1162" t="s">
        <v>530</v>
      </c>
      <c r="W1162" t="s">
        <v>5025</v>
      </c>
      <c r="Z1162" t="s">
        <v>5021</v>
      </c>
      <c r="AA1162" t="s">
        <v>5022</v>
      </c>
      <c r="AB1162" t="s">
        <v>5023</v>
      </c>
      <c r="AD1162" t="s">
        <v>421</v>
      </c>
      <c r="AE1162" t="s">
        <v>365</v>
      </c>
      <c r="AF1162" t="s">
        <v>5024</v>
      </c>
      <c r="AG1162" t="s">
        <v>338</v>
      </c>
      <c r="AH1162" t="s">
        <v>530</v>
      </c>
      <c r="AJ1162" t="s">
        <v>5025</v>
      </c>
      <c r="AL1162" t="s">
        <v>339</v>
      </c>
      <c r="AM1162">
        <v>1</v>
      </c>
      <c r="AN1162">
        <v>1</v>
      </c>
      <c r="AO1162">
        <v>6300</v>
      </c>
      <c r="AQ1162">
        <v>124476</v>
      </c>
      <c r="AR1162">
        <v>54010001</v>
      </c>
      <c r="AS1162" t="s">
        <v>577</v>
      </c>
      <c r="AT1162" t="s">
        <v>35</v>
      </c>
      <c r="AW1162" t="s">
        <v>340</v>
      </c>
      <c r="AX1162">
        <v>0</v>
      </c>
      <c r="AY1162" t="s">
        <v>348</v>
      </c>
      <c r="AZ1162">
        <v>0</v>
      </c>
      <c r="BY1162" t="s">
        <v>342</v>
      </c>
      <c r="EQ1162">
        <v>252076</v>
      </c>
      <c r="ER1162" t="s">
        <v>5026</v>
      </c>
      <c r="EV1162">
        <v>17286810</v>
      </c>
      <c r="EW1162">
        <v>928</v>
      </c>
      <c r="EX1162">
        <v>220566</v>
      </c>
      <c r="EY1162" t="s">
        <v>5027</v>
      </c>
      <c r="EZ1162">
        <v>1</v>
      </c>
      <c r="FC1162">
        <v>54010001</v>
      </c>
      <c r="FD1162" t="s">
        <v>35</v>
      </c>
    </row>
    <row r="1163" spans="1:160" x14ac:dyDescent="0.3">
      <c r="A1163" t="str">
        <f>VLOOKUP(B1163,Table2[],3,FALSE)</f>
        <v>Digital</v>
      </c>
      <c r="B1163" t="str">
        <f>IF(OR(ISNUMBER(FIND("QVC",Z1163)),ISNUMBER(FIND("QVC",AL1163))),"QVC",IF(OR(ISNUMBER(FIND("NCO",H1163)),ISNUMBER(FIND("NCO",Y1163))), "NCO", IF(AL1163="consumer","PMD.com",VLOOKUP(LEFT(H1163,2),Tables!$E$1:$F$11,2,FALSE))))</f>
        <v>PMD.com</v>
      </c>
      <c r="C1163">
        <f t="shared" si="55"/>
        <v>53970001</v>
      </c>
      <c r="D1163">
        <f t="shared" si="56"/>
        <v>1</v>
      </c>
      <c r="E1163" t="str">
        <f t="shared" ca="1" si="54"/>
        <v>shifted orders shipped</v>
      </c>
      <c r="F1163" t="s">
        <v>3539</v>
      </c>
      <c r="G1163" t="s">
        <v>335</v>
      </c>
      <c r="H1163" t="s">
        <v>5020</v>
      </c>
      <c r="I1163" s="6">
        <v>44011.605254629627</v>
      </c>
      <c r="J1163" t="s">
        <v>16</v>
      </c>
      <c r="K1163" s="6">
        <v>44013.297314814816</v>
      </c>
      <c r="M1163" t="s">
        <v>5021</v>
      </c>
      <c r="N1163" t="s">
        <v>5022</v>
      </c>
      <c r="O1163" t="s">
        <v>5023</v>
      </c>
      <c r="Q1163" t="s">
        <v>421</v>
      </c>
      <c r="R1163" t="s">
        <v>365</v>
      </c>
      <c r="S1163" t="s">
        <v>5024</v>
      </c>
      <c r="T1163" t="s">
        <v>338</v>
      </c>
      <c r="U1163" t="s">
        <v>530</v>
      </c>
      <c r="W1163" t="s">
        <v>5025</v>
      </c>
      <c r="Z1163" t="s">
        <v>5021</v>
      </c>
      <c r="AA1163" t="s">
        <v>5022</v>
      </c>
      <c r="AB1163" t="s">
        <v>5023</v>
      </c>
      <c r="AD1163" t="s">
        <v>421</v>
      </c>
      <c r="AE1163" t="s">
        <v>365</v>
      </c>
      <c r="AF1163" t="s">
        <v>5024</v>
      </c>
      <c r="AG1163" t="s">
        <v>338</v>
      </c>
      <c r="AH1163" t="s">
        <v>530</v>
      </c>
      <c r="AJ1163" t="s">
        <v>5025</v>
      </c>
      <c r="AL1163" t="s">
        <v>339</v>
      </c>
      <c r="AM1163">
        <v>1</v>
      </c>
      <c r="AN1163">
        <v>1</v>
      </c>
      <c r="AO1163">
        <v>392</v>
      </c>
      <c r="AQ1163">
        <v>124472</v>
      </c>
      <c r="AR1163">
        <v>53970001</v>
      </c>
      <c r="AS1163" t="s">
        <v>577</v>
      </c>
      <c r="AT1163" t="s">
        <v>41</v>
      </c>
      <c r="AW1163" t="s">
        <v>343</v>
      </c>
      <c r="BY1163" t="s">
        <v>342</v>
      </c>
      <c r="EQ1163">
        <v>251826</v>
      </c>
      <c r="ER1163" t="s">
        <v>5026</v>
      </c>
      <c r="EV1163">
        <v>17286810</v>
      </c>
      <c r="EW1163">
        <v>928</v>
      </c>
      <c r="EX1163">
        <v>220566</v>
      </c>
      <c r="EY1163" t="s">
        <v>5027</v>
      </c>
      <c r="EZ1163">
        <v>1</v>
      </c>
      <c r="FC1163">
        <v>53970001</v>
      </c>
      <c r="FD1163" t="s">
        <v>41</v>
      </c>
    </row>
    <row r="1164" spans="1:160" x14ac:dyDescent="0.3">
      <c r="A1164" t="str">
        <f>VLOOKUP(B1164,Table2[],3,FALSE)</f>
        <v>Digital</v>
      </c>
      <c r="B1164" t="str">
        <f>IF(OR(ISNUMBER(FIND("QVC",Z1164)),ISNUMBER(FIND("QVC",AL1164))),"QVC",IF(OR(ISNUMBER(FIND("NCO",H1164)),ISNUMBER(FIND("NCO",Y1164))), "NCO", IF(AL1164="consumer","PMD.com",VLOOKUP(LEFT(H1164,2),Tables!$E$1:$F$11,2,FALSE))))</f>
        <v>PMD.com</v>
      </c>
      <c r="C1164">
        <f t="shared" si="55"/>
        <v>52430001</v>
      </c>
      <c r="D1164">
        <f t="shared" si="56"/>
        <v>1</v>
      </c>
      <c r="E1164" t="str">
        <f t="shared" ca="1" si="54"/>
        <v>shifted orders shipped</v>
      </c>
      <c r="F1164" t="s">
        <v>3539</v>
      </c>
      <c r="G1164" t="s">
        <v>335</v>
      </c>
      <c r="H1164" t="s">
        <v>5020</v>
      </c>
      <c r="I1164" s="6">
        <v>44011.605254629627</v>
      </c>
      <c r="J1164" t="s">
        <v>16</v>
      </c>
      <c r="K1164" s="6">
        <v>44013.297314814816</v>
      </c>
      <c r="M1164" t="s">
        <v>5021</v>
      </c>
      <c r="N1164" t="s">
        <v>5022</v>
      </c>
      <c r="O1164" t="s">
        <v>5023</v>
      </c>
      <c r="Q1164" t="s">
        <v>421</v>
      </c>
      <c r="R1164" t="s">
        <v>365</v>
      </c>
      <c r="S1164" t="s">
        <v>5024</v>
      </c>
      <c r="T1164" t="s">
        <v>338</v>
      </c>
      <c r="U1164" t="s">
        <v>530</v>
      </c>
      <c r="W1164" t="s">
        <v>5025</v>
      </c>
      <c r="Z1164" t="s">
        <v>5021</v>
      </c>
      <c r="AA1164" t="s">
        <v>5022</v>
      </c>
      <c r="AB1164" t="s">
        <v>5023</v>
      </c>
      <c r="AD1164" t="s">
        <v>421</v>
      </c>
      <c r="AE1164" t="s">
        <v>365</v>
      </c>
      <c r="AF1164" t="s">
        <v>5024</v>
      </c>
      <c r="AG1164" t="s">
        <v>338</v>
      </c>
      <c r="AH1164" t="s">
        <v>530</v>
      </c>
      <c r="AJ1164" t="s">
        <v>5025</v>
      </c>
      <c r="AL1164" t="s">
        <v>339</v>
      </c>
      <c r="AM1164">
        <v>1</v>
      </c>
      <c r="AN1164">
        <v>1</v>
      </c>
      <c r="AO1164">
        <v>12063</v>
      </c>
      <c r="AQ1164">
        <v>127155</v>
      </c>
      <c r="AR1164">
        <v>52430001</v>
      </c>
      <c r="AS1164" t="s">
        <v>927</v>
      </c>
      <c r="AT1164" t="s">
        <v>75</v>
      </c>
      <c r="AW1164" t="s">
        <v>340</v>
      </c>
      <c r="AX1164" t="s">
        <v>340</v>
      </c>
      <c r="AY1164" t="s">
        <v>357</v>
      </c>
      <c r="AZ1164" t="s">
        <v>363</v>
      </c>
      <c r="BY1164" t="s">
        <v>342</v>
      </c>
      <c r="EQ1164">
        <v>249990</v>
      </c>
      <c r="ER1164" t="s">
        <v>5026</v>
      </c>
      <c r="EV1164">
        <v>17286810</v>
      </c>
      <c r="EW1164">
        <v>928</v>
      </c>
      <c r="EX1164">
        <v>220566</v>
      </c>
      <c r="EY1164" t="s">
        <v>5027</v>
      </c>
      <c r="EZ1164">
        <v>1</v>
      </c>
      <c r="FC1164">
        <v>95385</v>
      </c>
      <c r="FD1164" t="s">
        <v>3531</v>
      </c>
    </row>
    <row r="1165" spans="1:160" x14ac:dyDescent="0.3">
      <c r="A1165" t="str">
        <f>VLOOKUP(B1165,Table2[],3,FALSE)</f>
        <v>Digital</v>
      </c>
      <c r="B1165" t="str">
        <f>IF(OR(ISNUMBER(FIND("QVC",Z1165)),ISNUMBER(FIND("QVC",AL1165))),"QVC",IF(OR(ISNUMBER(FIND("NCO",H1165)),ISNUMBER(FIND("NCO",Y1165))), "NCO", IF(AL1165="consumer","PMD.com",VLOOKUP(LEFT(H1165,2),Tables!$E$1:$F$11,2,FALSE))))</f>
        <v>PMD.com</v>
      </c>
      <c r="C1165">
        <f t="shared" si="55"/>
        <v>54020001</v>
      </c>
      <c r="D1165">
        <f t="shared" si="56"/>
        <v>1</v>
      </c>
      <c r="E1165" t="str">
        <f t="shared" ca="1" si="54"/>
        <v>shifted orders shipped</v>
      </c>
      <c r="F1165" t="s">
        <v>3539</v>
      </c>
      <c r="G1165" t="s">
        <v>335</v>
      </c>
      <c r="H1165" t="s">
        <v>5020</v>
      </c>
      <c r="I1165" s="6">
        <v>44011.605254629627</v>
      </c>
      <c r="J1165" t="s">
        <v>16</v>
      </c>
      <c r="K1165" s="6">
        <v>44013.297314814816</v>
      </c>
      <c r="M1165" t="s">
        <v>5021</v>
      </c>
      <c r="N1165" t="s">
        <v>5022</v>
      </c>
      <c r="O1165" t="s">
        <v>5023</v>
      </c>
      <c r="Q1165" t="s">
        <v>421</v>
      </c>
      <c r="R1165" t="s">
        <v>365</v>
      </c>
      <c r="S1165" t="s">
        <v>5024</v>
      </c>
      <c r="T1165" t="s">
        <v>338</v>
      </c>
      <c r="U1165" t="s">
        <v>530</v>
      </c>
      <c r="W1165" t="s">
        <v>5025</v>
      </c>
      <c r="Z1165" t="s">
        <v>5021</v>
      </c>
      <c r="AA1165" t="s">
        <v>5022</v>
      </c>
      <c r="AB1165" t="s">
        <v>5023</v>
      </c>
      <c r="AD1165" t="s">
        <v>421</v>
      </c>
      <c r="AE1165" t="s">
        <v>365</v>
      </c>
      <c r="AF1165" t="s">
        <v>5024</v>
      </c>
      <c r="AG1165" t="s">
        <v>338</v>
      </c>
      <c r="AH1165" t="s">
        <v>530</v>
      </c>
      <c r="AJ1165" t="s">
        <v>5025</v>
      </c>
      <c r="AL1165" t="s">
        <v>339</v>
      </c>
      <c r="AM1165">
        <v>1</v>
      </c>
      <c r="AN1165">
        <v>1</v>
      </c>
      <c r="AO1165">
        <v>3692</v>
      </c>
      <c r="AQ1165">
        <v>124477</v>
      </c>
      <c r="AR1165">
        <v>54020001</v>
      </c>
      <c r="AS1165" t="s">
        <v>484</v>
      </c>
      <c r="AT1165" t="s">
        <v>93</v>
      </c>
      <c r="AW1165" t="s">
        <v>340</v>
      </c>
      <c r="AX1165">
        <v>0</v>
      </c>
      <c r="AY1165" t="s">
        <v>348</v>
      </c>
      <c r="AZ1165">
        <v>0</v>
      </c>
      <c r="BY1165" t="s">
        <v>342</v>
      </c>
      <c r="EQ1165">
        <v>251671</v>
      </c>
      <c r="ER1165" t="s">
        <v>5026</v>
      </c>
      <c r="EV1165">
        <v>17286810</v>
      </c>
      <c r="EW1165">
        <v>928</v>
      </c>
      <c r="EX1165">
        <v>220566</v>
      </c>
      <c r="EY1165" t="s">
        <v>5027</v>
      </c>
      <c r="EZ1165">
        <v>1</v>
      </c>
      <c r="FC1165">
        <v>54020001</v>
      </c>
      <c r="FD1165" t="s">
        <v>93</v>
      </c>
    </row>
    <row r="1166" spans="1:160" x14ac:dyDescent="0.3">
      <c r="A1166" t="str">
        <f>VLOOKUP(B1166,Table2[],3,FALSE)</f>
        <v>Digital</v>
      </c>
      <c r="B1166" t="str">
        <f>IF(OR(ISNUMBER(FIND("QVC",Z1166)),ISNUMBER(FIND("QVC",AL1166))),"QVC",IF(OR(ISNUMBER(FIND("NCO",H1166)),ISNUMBER(FIND("NCO",Y1166))), "NCO", IF(AL1166="consumer","PMD.com",VLOOKUP(LEFT(H1166,2),Tables!$E$1:$F$11,2,FALSE))))</f>
        <v>PMD.com</v>
      </c>
      <c r="C1166">
        <f t="shared" si="55"/>
        <v>54000001</v>
      </c>
      <c r="D1166">
        <f t="shared" si="56"/>
        <v>1</v>
      </c>
      <c r="E1166" t="str">
        <f t="shared" ca="1" si="54"/>
        <v>shifted orders shipped</v>
      </c>
      <c r="F1166" t="s">
        <v>3539</v>
      </c>
      <c r="G1166" t="s">
        <v>335</v>
      </c>
      <c r="H1166" t="s">
        <v>5020</v>
      </c>
      <c r="I1166" s="6">
        <v>44011.605254629627</v>
      </c>
      <c r="J1166" t="s">
        <v>16</v>
      </c>
      <c r="K1166" s="6">
        <v>44013.297314814816</v>
      </c>
      <c r="M1166" t="s">
        <v>5021</v>
      </c>
      <c r="N1166" t="s">
        <v>5022</v>
      </c>
      <c r="O1166" t="s">
        <v>5023</v>
      </c>
      <c r="Q1166" t="s">
        <v>421</v>
      </c>
      <c r="R1166" t="s">
        <v>365</v>
      </c>
      <c r="S1166" t="s">
        <v>5024</v>
      </c>
      <c r="T1166" t="s">
        <v>338</v>
      </c>
      <c r="U1166" t="s">
        <v>530</v>
      </c>
      <c r="W1166" t="s">
        <v>5025</v>
      </c>
      <c r="Z1166" t="s">
        <v>5021</v>
      </c>
      <c r="AA1166" t="s">
        <v>5022</v>
      </c>
      <c r="AB1166" t="s">
        <v>5023</v>
      </c>
      <c r="AD1166" t="s">
        <v>421</v>
      </c>
      <c r="AE1166" t="s">
        <v>365</v>
      </c>
      <c r="AF1166" t="s">
        <v>5024</v>
      </c>
      <c r="AG1166" t="s">
        <v>338</v>
      </c>
      <c r="AH1166" t="s">
        <v>530</v>
      </c>
      <c r="AJ1166" t="s">
        <v>5025</v>
      </c>
      <c r="AL1166" t="s">
        <v>339</v>
      </c>
      <c r="AM1166">
        <v>1</v>
      </c>
      <c r="AN1166">
        <v>1</v>
      </c>
      <c r="AO1166">
        <v>8182</v>
      </c>
      <c r="AQ1166">
        <v>124475</v>
      </c>
      <c r="AR1166">
        <v>54000001</v>
      </c>
      <c r="AS1166" t="s">
        <v>1251</v>
      </c>
      <c r="AT1166" t="s">
        <v>84</v>
      </c>
      <c r="AW1166" t="s">
        <v>343</v>
      </c>
      <c r="BY1166" t="s">
        <v>342</v>
      </c>
      <c r="EQ1166">
        <v>247294</v>
      </c>
      <c r="ER1166" t="s">
        <v>5026</v>
      </c>
      <c r="EV1166">
        <v>17286810</v>
      </c>
      <c r="EW1166">
        <v>928</v>
      </c>
      <c r="EX1166">
        <v>220566</v>
      </c>
      <c r="EY1166" t="s">
        <v>5027</v>
      </c>
      <c r="EZ1166">
        <v>1</v>
      </c>
      <c r="FC1166">
        <v>54000001</v>
      </c>
      <c r="FD1166" t="s">
        <v>84</v>
      </c>
    </row>
    <row r="1167" spans="1:160" x14ac:dyDescent="0.3">
      <c r="A1167" t="str">
        <f>VLOOKUP(B1167,Table2[],3,FALSE)</f>
        <v>Digital</v>
      </c>
      <c r="B1167" t="str">
        <f>IF(OR(ISNUMBER(FIND("QVC",Z1167)),ISNUMBER(FIND("QVC",AL1167))),"QVC",IF(OR(ISNUMBER(FIND("NCO",H1167)),ISNUMBER(FIND("NCO",Y1167))), "NCO", IF(AL1167="consumer","PMD.com",VLOOKUP(LEFT(H1167,2),Tables!$E$1:$F$11,2,FALSE))))</f>
        <v>PMD.com</v>
      </c>
      <c r="C1167">
        <f t="shared" si="55"/>
        <v>53910001</v>
      </c>
      <c r="D1167">
        <f t="shared" si="56"/>
        <v>1</v>
      </c>
      <c r="E1167" t="str">
        <f t="shared" ca="1" si="54"/>
        <v>shifted orders shipped</v>
      </c>
      <c r="F1167" t="s">
        <v>3539</v>
      </c>
      <c r="G1167" t="s">
        <v>335</v>
      </c>
      <c r="H1167" t="s">
        <v>5020</v>
      </c>
      <c r="I1167" s="6">
        <v>44011.605254629627</v>
      </c>
      <c r="J1167" t="s">
        <v>16</v>
      </c>
      <c r="K1167" s="6">
        <v>44013.297314814816</v>
      </c>
      <c r="M1167" t="s">
        <v>5021</v>
      </c>
      <c r="N1167" t="s">
        <v>5022</v>
      </c>
      <c r="O1167" t="s">
        <v>5023</v>
      </c>
      <c r="Q1167" t="s">
        <v>421</v>
      </c>
      <c r="R1167" t="s">
        <v>365</v>
      </c>
      <c r="S1167" t="s">
        <v>5024</v>
      </c>
      <c r="T1167" t="s">
        <v>338</v>
      </c>
      <c r="U1167" t="s">
        <v>530</v>
      </c>
      <c r="W1167" t="s">
        <v>5025</v>
      </c>
      <c r="Z1167" t="s">
        <v>5021</v>
      </c>
      <c r="AA1167" t="s">
        <v>5022</v>
      </c>
      <c r="AB1167" t="s">
        <v>5023</v>
      </c>
      <c r="AD1167" t="s">
        <v>421</v>
      </c>
      <c r="AE1167" t="s">
        <v>365</v>
      </c>
      <c r="AF1167" t="s">
        <v>5024</v>
      </c>
      <c r="AG1167" t="s">
        <v>338</v>
      </c>
      <c r="AH1167" t="s">
        <v>530</v>
      </c>
      <c r="AJ1167" t="s">
        <v>5025</v>
      </c>
      <c r="AL1167" t="s">
        <v>339</v>
      </c>
      <c r="AM1167">
        <v>1</v>
      </c>
      <c r="AN1167">
        <v>1</v>
      </c>
      <c r="AO1167">
        <v>12050</v>
      </c>
      <c r="AQ1167">
        <v>124467</v>
      </c>
      <c r="AR1167">
        <v>53910001</v>
      </c>
      <c r="AS1167" t="s">
        <v>629</v>
      </c>
      <c r="AT1167" t="s">
        <v>34</v>
      </c>
      <c r="AW1167" t="s">
        <v>343</v>
      </c>
      <c r="BY1167" t="s">
        <v>342</v>
      </c>
      <c r="EQ1167">
        <v>251451</v>
      </c>
      <c r="ER1167" t="s">
        <v>5026</v>
      </c>
      <c r="EV1167">
        <v>17286810</v>
      </c>
      <c r="EW1167">
        <v>928</v>
      </c>
      <c r="EX1167">
        <v>220566</v>
      </c>
      <c r="EY1167" t="s">
        <v>5027</v>
      </c>
      <c r="EZ1167">
        <v>1</v>
      </c>
      <c r="FC1167">
        <v>53910001</v>
      </c>
      <c r="FD1167" t="s">
        <v>34</v>
      </c>
    </row>
    <row r="1168" spans="1:160" x14ac:dyDescent="0.3">
      <c r="A1168" t="str">
        <f>VLOOKUP(B1168,Table2[],3,FALSE)</f>
        <v>Digital</v>
      </c>
      <c r="B1168" t="str">
        <f>IF(OR(ISNUMBER(FIND("QVC",Z1168)),ISNUMBER(FIND("QVC",AL1168))),"QVC",IF(OR(ISNUMBER(FIND("NCO",H1168)),ISNUMBER(FIND("NCO",Y1168))), "NCO", IF(AL1168="consumer","PMD.com",VLOOKUP(LEFT(H1168,2),Tables!$E$1:$F$11,2,FALSE))))</f>
        <v>PMD.com</v>
      </c>
      <c r="C1168">
        <f t="shared" si="55"/>
        <v>53980001</v>
      </c>
      <c r="D1168">
        <f t="shared" si="56"/>
        <v>1</v>
      </c>
      <c r="E1168" t="str">
        <f t="shared" ca="1" si="54"/>
        <v>shifted orders shipped</v>
      </c>
      <c r="F1168" t="s">
        <v>3539</v>
      </c>
      <c r="G1168" t="s">
        <v>335</v>
      </c>
      <c r="H1168" t="s">
        <v>5020</v>
      </c>
      <c r="I1168" s="6">
        <v>44011.605254629627</v>
      </c>
      <c r="J1168" t="s">
        <v>16</v>
      </c>
      <c r="K1168" s="6">
        <v>44013.297314814816</v>
      </c>
      <c r="M1168" t="s">
        <v>5021</v>
      </c>
      <c r="N1168" t="s">
        <v>5022</v>
      </c>
      <c r="O1168" t="s">
        <v>5023</v>
      </c>
      <c r="Q1168" t="s">
        <v>421</v>
      </c>
      <c r="R1168" t="s">
        <v>365</v>
      </c>
      <c r="S1168" t="s">
        <v>5024</v>
      </c>
      <c r="T1168" t="s">
        <v>338</v>
      </c>
      <c r="U1168" t="s">
        <v>530</v>
      </c>
      <c r="W1168" t="s">
        <v>5025</v>
      </c>
      <c r="Z1168" t="s">
        <v>5021</v>
      </c>
      <c r="AA1168" t="s">
        <v>5022</v>
      </c>
      <c r="AB1168" t="s">
        <v>5023</v>
      </c>
      <c r="AD1168" t="s">
        <v>421</v>
      </c>
      <c r="AE1168" t="s">
        <v>365</v>
      </c>
      <c r="AF1168" t="s">
        <v>5024</v>
      </c>
      <c r="AG1168" t="s">
        <v>338</v>
      </c>
      <c r="AH1168" t="s">
        <v>530</v>
      </c>
      <c r="AJ1168" t="s">
        <v>5025</v>
      </c>
      <c r="AL1168" t="s">
        <v>339</v>
      </c>
      <c r="AM1168">
        <v>1</v>
      </c>
      <c r="AN1168">
        <v>1</v>
      </c>
      <c r="AO1168">
        <v>5816</v>
      </c>
      <c r="AQ1168">
        <v>124473</v>
      </c>
      <c r="AR1168">
        <v>53980001</v>
      </c>
      <c r="AS1168" t="s">
        <v>1735</v>
      </c>
      <c r="AT1168" t="s">
        <v>43</v>
      </c>
      <c r="AW1168" t="s">
        <v>340</v>
      </c>
      <c r="AX1168">
        <v>0</v>
      </c>
      <c r="AY1168" t="s">
        <v>348</v>
      </c>
      <c r="AZ1168">
        <v>0</v>
      </c>
      <c r="BY1168" t="s">
        <v>342</v>
      </c>
      <c r="EQ1168">
        <v>253177</v>
      </c>
      <c r="ER1168" t="s">
        <v>5026</v>
      </c>
      <c r="EV1168">
        <v>17286810</v>
      </c>
      <c r="EW1168">
        <v>928</v>
      </c>
      <c r="EX1168">
        <v>220566</v>
      </c>
      <c r="EY1168" t="s">
        <v>5027</v>
      </c>
      <c r="EZ1168">
        <v>1</v>
      </c>
      <c r="FC1168">
        <v>53980001</v>
      </c>
      <c r="FD1168" t="s">
        <v>43</v>
      </c>
    </row>
    <row r="1169" spans="1:160" x14ac:dyDescent="0.3">
      <c r="A1169" t="str">
        <f>VLOOKUP(B1169,Table2[],3,FALSE)</f>
        <v>Digital</v>
      </c>
      <c r="B1169" t="str">
        <f>IF(OR(ISNUMBER(FIND("QVC",Z1169)),ISNUMBER(FIND("QVC",AL1169))),"QVC",IF(OR(ISNUMBER(FIND("NCO",H1169)),ISNUMBER(FIND("NCO",Y1169))), "NCO", IF(AL1169="consumer","PMD.com",VLOOKUP(LEFT(H1169,2),Tables!$E$1:$F$11,2,FALSE))))</f>
        <v>PMD.com</v>
      </c>
      <c r="C1169">
        <f t="shared" si="55"/>
        <v>53810001</v>
      </c>
      <c r="D1169">
        <f t="shared" si="56"/>
        <v>1</v>
      </c>
      <c r="E1169" t="str">
        <f t="shared" ca="1" si="54"/>
        <v>shifted orders shipped</v>
      </c>
      <c r="F1169" t="s">
        <v>3539</v>
      </c>
      <c r="G1169" t="s">
        <v>335</v>
      </c>
      <c r="H1169" t="s">
        <v>5020</v>
      </c>
      <c r="I1169" s="6">
        <v>44011.605254629627</v>
      </c>
      <c r="J1169" t="s">
        <v>16</v>
      </c>
      <c r="K1169" s="6">
        <v>44013.297314814816</v>
      </c>
      <c r="M1169" t="s">
        <v>5021</v>
      </c>
      <c r="N1169" t="s">
        <v>5022</v>
      </c>
      <c r="O1169" t="s">
        <v>5023</v>
      </c>
      <c r="Q1169" t="s">
        <v>421</v>
      </c>
      <c r="R1169" t="s">
        <v>365</v>
      </c>
      <c r="S1169" t="s">
        <v>5024</v>
      </c>
      <c r="T1169" t="s">
        <v>338</v>
      </c>
      <c r="U1169" t="s">
        <v>530</v>
      </c>
      <c r="W1169" t="s">
        <v>5025</v>
      </c>
      <c r="Z1169" t="s">
        <v>5021</v>
      </c>
      <c r="AA1169" t="s">
        <v>5022</v>
      </c>
      <c r="AB1169" t="s">
        <v>5023</v>
      </c>
      <c r="AD1169" t="s">
        <v>421</v>
      </c>
      <c r="AE1169" t="s">
        <v>365</v>
      </c>
      <c r="AF1169" t="s">
        <v>5024</v>
      </c>
      <c r="AG1169" t="s">
        <v>338</v>
      </c>
      <c r="AH1169" t="s">
        <v>530</v>
      </c>
      <c r="AJ1169" t="s">
        <v>5025</v>
      </c>
      <c r="AL1169" t="s">
        <v>339</v>
      </c>
      <c r="AM1169">
        <v>1</v>
      </c>
      <c r="AN1169">
        <v>1</v>
      </c>
      <c r="AO1169">
        <v>5409</v>
      </c>
      <c r="AQ1169">
        <v>124462</v>
      </c>
      <c r="AR1169">
        <v>53810001</v>
      </c>
      <c r="AS1169" t="s">
        <v>133</v>
      </c>
      <c r="AT1169" t="s">
        <v>132</v>
      </c>
      <c r="AW1169" t="s">
        <v>340</v>
      </c>
      <c r="AX1169">
        <v>0</v>
      </c>
      <c r="AY1169" t="s">
        <v>348</v>
      </c>
      <c r="AZ1169">
        <v>0</v>
      </c>
      <c r="BY1169" t="s">
        <v>342</v>
      </c>
      <c r="EQ1169">
        <v>245175</v>
      </c>
      <c r="ER1169" t="s">
        <v>5026</v>
      </c>
      <c r="EV1169">
        <v>17286810</v>
      </c>
      <c r="EW1169">
        <v>928</v>
      </c>
      <c r="EX1169">
        <v>220566</v>
      </c>
      <c r="EY1169" t="s">
        <v>5027</v>
      </c>
      <c r="EZ1169">
        <v>1</v>
      </c>
      <c r="FC1169">
        <v>53810001</v>
      </c>
      <c r="FD1169" t="s">
        <v>132</v>
      </c>
    </row>
    <row r="1170" spans="1:160" x14ac:dyDescent="0.3">
      <c r="A1170" t="str">
        <f>VLOOKUP(B1170,Table2[],3,FALSE)</f>
        <v>Digital</v>
      </c>
      <c r="B1170" t="str">
        <f>IF(OR(ISNUMBER(FIND("QVC",Z1170)),ISNUMBER(FIND("QVC",AL1170))),"QVC",IF(OR(ISNUMBER(FIND("NCO",H1170)),ISNUMBER(FIND("NCO",Y1170))), "NCO", IF(AL1170="consumer","PMD.com",VLOOKUP(LEFT(H1170,2),Tables!$E$1:$F$11,2,FALSE))))</f>
        <v>PMD.com</v>
      </c>
      <c r="C1170">
        <f t="shared" si="55"/>
        <v>53710001</v>
      </c>
      <c r="D1170">
        <f t="shared" si="56"/>
        <v>1</v>
      </c>
      <c r="E1170" t="str">
        <f t="shared" ca="1" si="54"/>
        <v>shifted orders shipped</v>
      </c>
      <c r="F1170" t="s">
        <v>3539</v>
      </c>
      <c r="G1170" t="s">
        <v>335</v>
      </c>
      <c r="H1170" t="s">
        <v>5020</v>
      </c>
      <c r="I1170" s="6">
        <v>44011.605254629627</v>
      </c>
      <c r="J1170" t="s">
        <v>16</v>
      </c>
      <c r="K1170" s="6">
        <v>44013.297314814816</v>
      </c>
      <c r="M1170" t="s">
        <v>5021</v>
      </c>
      <c r="N1170" t="s">
        <v>5022</v>
      </c>
      <c r="O1170" t="s">
        <v>5023</v>
      </c>
      <c r="Q1170" t="s">
        <v>421</v>
      </c>
      <c r="R1170" t="s">
        <v>365</v>
      </c>
      <c r="S1170" t="s">
        <v>5024</v>
      </c>
      <c r="T1170" t="s">
        <v>338</v>
      </c>
      <c r="U1170" t="s">
        <v>530</v>
      </c>
      <c r="W1170" t="s">
        <v>5025</v>
      </c>
      <c r="Z1170" t="s">
        <v>5021</v>
      </c>
      <c r="AA1170" t="s">
        <v>5022</v>
      </c>
      <c r="AB1170" t="s">
        <v>5023</v>
      </c>
      <c r="AD1170" t="s">
        <v>421</v>
      </c>
      <c r="AE1170" t="s">
        <v>365</v>
      </c>
      <c r="AF1170" t="s">
        <v>5024</v>
      </c>
      <c r="AG1170" t="s">
        <v>338</v>
      </c>
      <c r="AH1170" t="s">
        <v>530</v>
      </c>
      <c r="AJ1170" t="s">
        <v>5025</v>
      </c>
      <c r="AL1170" t="s">
        <v>339</v>
      </c>
      <c r="AM1170">
        <v>1</v>
      </c>
      <c r="AN1170">
        <v>1</v>
      </c>
      <c r="AO1170">
        <v>4902</v>
      </c>
      <c r="AQ1170">
        <v>124454</v>
      </c>
      <c r="AR1170">
        <v>53710001</v>
      </c>
      <c r="AS1170" t="s">
        <v>1873</v>
      </c>
      <c r="AT1170" t="s">
        <v>66</v>
      </c>
      <c r="AW1170" t="s">
        <v>343</v>
      </c>
      <c r="EQ1170">
        <v>248267</v>
      </c>
      <c r="ER1170" t="s">
        <v>5026</v>
      </c>
      <c r="EV1170">
        <v>17286810</v>
      </c>
      <c r="EW1170">
        <v>928</v>
      </c>
      <c r="EX1170">
        <v>220566</v>
      </c>
      <c r="EY1170" t="s">
        <v>5027</v>
      </c>
      <c r="EZ1170">
        <v>1</v>
      </c>
      <c r="FC1170">
        <v>53710001</v>
      </c>
      <c r="FD1170" t="s">
        <v>66</v>
      </c>
    </row>
    <row r="1171" spans="1:160" x14ac:dyDescent="0.3">
      <c r="A1171" t="str">
        <f>VLOOKUP(B1171,Table2[],3,FALSE)</f>
        <v>Digital</v>
      </c>
      <c r="B1171" t="str">
        <f>IF(OR(ISNUMBER(FIND("QVC",Z1171)),ISNUMBER(FIND("QVC",AL1171))),"QVC",IF(OR(ISNUMBER(FIND("NCO",H1171)),ISNUMBER(FIND("NCO",Y1171))), "NCO", IF(AL1171="consumer","PMD.com",VLOOKUP(LEFT(H1171,2),Tables!$E$1:$F$11,2,FALSE))))</f>
        <v>PMD.com</v>
      </c>
      <c r="C1171">
        <f t="shared" si="55"/>
        <v>53990001</v>
      </c>
      <c r="D1171">
        <f t="shared" si="56"/>
        <v>1</v>
      </c>
      <c r="E1171" t="str">
        <f t="shared" ca="1" si="54"/>
        <v>shifted orders shipped</v>
      </c>
      <c r="F1171" t="s">
        <v>3539</v>
      </c>
      <c r="G1171" t="s">
        <v>335</v>
      </c>
      <c r="H1171" t="s">
        <v>5020</v>
      </c>
      <c r="I1171" s="6">
        <v>44011.605254629627</v>
      </c>
      <c r="J1171" t="s">
        <v>16</v>
      </c>
      <c r="K1171" s="6">
        <v>44013.297314814816</v>
      </c>
      <c r="M1171" t="s">
        <v>5021</v>
      </c>
      <c r="N1171" t="s">
        <v>5022</v>
      </c>
      <c r="O1171" t="s">
        <v>5023</v>
      </c>
      <c r="Q1171" t="s">
        <v>421</v>
      </c>
      <c r="R1171" t="s">
        <v>365</v>
      </c>
      <c r="S1171" t="s">
        <v>5024</v>
      </c>
      <c r="T1171" t="s">
        <v>338</v>
      </c>
      <c r="U1171" t="s">
        <v>530</v>
      </c>
      <c r="W1171" t="s">
        <v>5025</v>
      </c>
      <c r="Z1171" t="s">
        <v>5021</v>
      </c>
      <c r="AA1171" t="s">
        <v>5022</v>
      </c>
      <c r="AB1171" t="s">
        <v>5023</v>
      </c>
      <c r="AD1171" t="s">
        <v>421</v>
      </c>
      <c r="AE1171" t="s">
        <v>365</v>
      </c>
      <c r="AF1171" t="s">
        <v>5024</v>
      </c>
      <c r="AG1171" t="s">
        <v>338</v>
      </c>
      <c r="AH1171" t="s">
        <v>530</v>
      </c>
      <c r="AJ1171" t="s">
        <v>5025</v>
      </c>
      <c r="AL1171" t="s">
        <v>339</v>
      </c>
      <c r="AM1171">
        <v>1</v>
      </c>
      <c r="AN1171">
        <v>1</v>
      </c>
      <c r="AO1171">
        <v>14448</v>
      </c>
      <c r="AQ1171">
        <v>124474</v>
      </c>
      <c r="AR1171">
        <v>53990001</v>
      </c>
      <c r="AS1171" t="s">
        <v>1735</v>
      </c>
      <c r="AT1171" t="s">
        <v>111</v>
      </c>
      <c r="AW1171" t="s">
        <v>343</v>
      </c>
      <c r="BY1171" t="s">
        <v>342</v>
      </c>
      <c r="EQ1171">
        <v>253300</v>
      </c>
      <c r="ER1171" t="s">
        <v>5026</v>
      </c>
      <c r="EV1171">
        <v>17286810</v>
      </c>
      <c r="EW1171">
        <v>928</v>
      </c>
      <c r="EX1171">
        <v>220566</v>
      </c>
      <c r="EY1171" t="s">
        <v>5027</v>
      </c>
      <c r="EZ1171">
        <v>1</v>
      </c>
      <c r="FC1171">
        <v>53990001</v>
      </c>
      <c r="FD1171" t="s">
        <v>111</v>
      </c>
    </row>
    <row r="1172" spans="1:160" x14ac:dyDescent="0.3">
      <c r="A1172" t="str">
        <f>VLOOKUP(B1172,Table2[],3,FALSE)</f>
        <v>Digital</v>
      </c>
      <c r="B1172" t="str">
        <f>IF(OR(ISNUMBER(FIND("QVC",Z1172)),ISNUMBER(FIND("QVC",AL1172))),"QVC",IF(OR(ISNUMBER(FIND("NCO",H1172)),ISNUMBER(FIND("NCO",Y1172))), "NCO", IF(AL1172="consumer","PMD.com",VLOOKUP(LEFT(H1172,2),Tables!$E$1:$F$11,2,FALSE))))</f>
        <v>PMD.com</v>
      </c>
      <c r="C1172">
        <f t="shared" si="55"/>
        <v>5354</v>
      </c>
      <c r="D1172">
        <f t="shared" si="56"/>
        <v>1</v>
      </c>
      <c r="E1172" t="str">
        <f t="shared" ca="1" si="54"/>
        <v>shifted orders shipped</v>
      </c>
      <c r="F1172" t="s">
        <v>3539</v>
      </c>
      <c r="G1172" t="s">
        <v>335</v>
      </c>
      <c r="H1172" t="s">
        <v>5020</v>
      </c>
      <c r="I1172" s="6">
        <v>44011.605254629627</v>
      </c>
      <c r="J1172" t="s">
        <v>16</v>
      </c>
      <c r="K1172" s="6">
        <v>44013.297314814816</v>
      </c>
      <c r="M1172" t="s">
        <v>5021</v>
      </c>
      <c r="N1172" t="s">
        <v>5022</v>
      </c>
      <c r="O1172" t="s">
        <v>5023</v>
      </c>
      <c r="Q1172" t="s">
        <v>421</v>
      </c>
      <c r="R1172" t="s">
        <v>365</v>
      </c>
      <c r="S1172" t="s">
        <v>5024</v>
      </c>
      <c r="T1172" t="s">
        <v>338</v>
      </c>
      <c r="U1172" t="s">
        <v>530</v>
      </c>
      <c r="W1172" t="s">
        <v>5025</v>
      </c>
      <c r="Z1172" t="s">
        <v>5021</v>
      </c>
      <c r="AA1172" t="s">
        <v>5022</v>
      </c>
      <c r="AB1172" t="s">
        <v>5023</v>
      </c>
      <c r="AD1172" t="s">
        <v>421</v>
      </c>
      <c r="AE1172" t="s">
        <v>365</v>
      </c>
      <c r="AF1172" t="s">
        <v>5024</v>
      </c>
      <c r="AG1172" t="s">
        <v>338</v>
      </c>
      <c r="AH1172" t="s">
        <v>530</v>
      </c>
      <c r="AJ1172" t="s">
        <v>5025</v>
      </c>
      <c r="AL1172" t="s">
        <v>339</v>
      </c>
      <c r="AM1172">
        <v>1</v>
      </c>
      <c r="AN1172">
        <v>1</v>
      </c>
      <c r="AO1172">
        <v>5214</v>
      </c>
      <c r="AQ1172">
        <v>124518</v>
      </c>
      <c r="AR1172">
        <v>5354</v>
      </c>
      <c r="AS1172" t="s">
        <v>1753</v>
      </c>
      <c r="AT1172" t="s">
        <v>103</v>
      </c>
      <c r="AW1172" t="s">
        <v>340</v>
      </c>
      <c r="AX1172" t="s">
        <v>340</v>
      </c>
      <c r="AY1172" t="s">
        <v>351</v>
      </c>
      <c r="AZ1172" t="s">
        <v>415</v>
      </c>
      <c r="BY1172" t="s">
        <v>342</v>
      </c>
      <c r="EQ1172">
        <v>249176</v>
      </c>
      <c r="ER1172" t="s">
        <v>5026</v>
      </c>
      <c r="EV1172">
        <v>17286810</v>
      </c>
      <c r="EW1172">
        <v>928</v>
      </c>
      <c r="EX1172">
        <v>220566</v>
      </c>
      <c r="EY1172" t="s">
        <v>5027</v>
      </c>
      <c r="EZ1172">
        <v>1</v>
      </c>
      <c r="FC1172">
        <v>5354</v>
      </c>
      <c r="FD1172" t="s">
        <v>103</v>
      </c>
    </row>
    <row r="1173" spans="1:160" x14ac:dyDescent="0.3">
      <c r="A1173" t="str">
        <f>VLOOKUP(B1173,Table2[],3,FALSE)</f>
        <v>Digital</v>
      </c>
      <c r="B1173" t="str">
        <f>IF(OR(ISNUMBER(FIND("QVC",Z1173)),ISNUMBER(FIND("QVC",AL1173))),"QVC",IF(OR(ISNUMBER(FIND("NCO",H1173)),ISNUMBER(FIND("NCO",Y1173))), "NCO", IF(AL1173="consumer","PMD.com",VLOOKUP(LEFT(H1173,2),Tables!$E$1:$F$11,2,FALSE))))</f>
        <v>PMD.com</v>
      </c>
      <c r="C1173">
        <f t="shared" si="55"/>
        <v>53920001</v>
      </c>
      <c r="D1173">
        <f t="shared" si="56"/>
        <v>1</v>
      </c>
      <c r="E1173" t="str">
        <f t="shared" ca="1" si="54"/>
        <v>shifted orders shipped</v>
      </c>
      <c r="F1173" t="s">
        <v>3539</v>
      </c>
      <c r="G1173" t="s">
        <v>335</v>
      </c>
      <c r="H1173" t="s">
        <v>5020</v>
      </c>
      <c r="I1173" s="6">
        <v>44011.605254629627</v>
      </c>
      <c r="J1173" t="s">
        <v>16</v>
      </c>
      <c r="K1173" s="6">
        <v>44013.297314814816</v>
      </c>
      <c r="M1173" t="s">
        <v>5021</v>
      </c>
      <c r="N1173" t="s">
        <v>5022</v>
      </c>
      <c r="O1173" t="s">
        <v>5023</v>
      </c>
      <c r="Q1173" t="s">
        <v>421</v>
      </c>
      <c r="R1173" t="s">
        <v>365</v>
      </c>
      <c r="S1173" t="s">
        <v>5024</v>
      </c>
      <c r="T1173" t="s">
        <v>338</v>
      </c>
      <c r="U1173" t="s">
        <v>530</v>
      </c>
      <c r="W1173" t="s">
        <v>5025</v>
      </c>
      <c r="Z1173" t="s">
        <v>5021</v>
      </c>
      <c r="AA1173" t="s">
        <v>5022</v>
      </c>
      <c r="AB1173" t="s">
        <v>5023</v>
      </c>
      <c r="AD1173" t="s">
        <v>421</v>
      </c>
      <c r="AE1173" t="s">
        <v>365</v>
      </c>
      <c r="AF1173" t="s">
        <v>5024</v>
      </c>
      <c r="AG1173" t="s">
        <v>338</v>
      </c>
      <c r="AH1173" t="s">
        <v>530</v>
      </c>
      <c r="AJ1173" t="s">
        <v>5025</v>
      </c>
      <c r="AL1173" t="s">
        <v>339</v>
      </c>
      <c r="AM1173">
        <v>1</v>
      </c>
      <c r="AN1173">
        <v>1</v>
      </c>
      <c r="AO1173">
        <v>14899</v>
      </c>
      <c r="AQ1173">
        <v>124468</v>
      </c>
      <c r="AR1173">
        <v>53920001</v>
      </c>
      <c r="AS1173">
        <v>9000000</v>
      </c>
      <c r="AT1173" t="s">
        <v>40</v>
      </c>
      <c r="AW1173" t="s">
        <v>343</v>
      </c>
      <c r="BY1173" t="s">
        <v>342</v>
      </c>
      <c r="EQ1173">
        <v>243396</v>
      </c>
      <c r="ER1173" t="s">
        <v>5026</v>
      </c>
      <c r="EV1173">
        <v>17286810</v>
      </c>
      <c r="EW1173">
        <v>928</v>
      </c>
      <c r="EX1173">
        <v>220566</v>
      </c>
      <c r="EY1173" t="s">
        <v>5027</v>
      </c>
      <c r="EZ1173">
        <v>1</v>
      </c>
      <c r="FC1173">
        <v>95385</v>
      </c>
      <c r="FD1173" t="s">
        <v>3531</v>
      </c>
    </row>
    <row r="1174" spans="1:160" x14ac:dyDescent="0.3">
      <c r="A1174" t="str">
        <f>VLOOKUP(B1174,Table2[],3,FALSE)</f>
        <v>Digital</v>
      </c>
      <c r="B1174" t="str">
        <f>IF(OR(ISNUMBER(FIND("QVC",Z1174)),ISNUMBER(FIND("QVC",AL1174))),"QVC",IF(OR(ISNUMBER(FIND("NCO",H1174)),ISNUMBER(FIND("NCO",Y1174))), "NCO", IF(AL1174="consumer","PMD.com",VLOOKUP(LEFT(H1174,2),Tables!$E$1:$F$11,2,FALSE))))</f>
        <v>PMD.com</v>
      </c>
      <c r="C1174">
        <f t="shared" si="55"/>
        <v>5341030</v>
      </c>
      <c r="D1174">
        <f t="shared" si="56"/>
        <v>1</v>
      </c>
      <c r="E1174" t="str">
        <f t="shared" ca="1" si="54"/>
        <v>shifted orders shipped</v>
      </c>
      <c r="F1174" t="s">
        <v>3539</v>
      </c>
      <c r="G1174" t="s">
        <v>335</v>
      </c>
      <c r="H1174" t="s">
        <v>5020</v>
      </c>
      <c r="I1174" s="6">
        <v>44011.605254629627</v>
      </c>
      <c r="J1174" t="s">
        <v>16</v>
      </c>
      <c r="K1174" s="6">
        <v>44013.297314814816</v>
      </c>
      <c r="M1174" t="s">
        <v>5021</v>
      </c>
      <c r="N1174" t="s">
        <v>5022</v>
      </c>
      <c r="O1174" t="s">
        <v>5023</v>
      </c>
      <c r="Q1174" t="s">
        <v>421</v>
      </c>
      <c r="R1174" t="s">
        <v>365</v>
      </c>
      <c r="S1174" t="s">
        <v>5024</v>
      </c>
      <c r="T1174" t="s">
        <v>338</v>
      </c>
      <c r="U1174" t="s">
        <v>530</v>
      </c>
      <c r="W1174" t="s">
        <v>5025</v>
      </c>
      <c r="Z1174" t="s">
        <v>5021</v>
      </c>
      <c r="AA1174" t="s">
        <v>5022</v>
      </c>
      <c r="AB1174" t="s">
        <v>5023</v>
      </c>
      <c r="AD1174" t="s">
        <v>421</v>
      </c>
      <c r="AE1174" t="s">
        <v>365</v>
      </c>
      <c r="AF1174" t="s">
        <v>5024</v>
      </c>
      <c r="AG1174" t="s">
        <v>338</v>
      </c>
      <c r="AH1174" t="s">
        <v>530</v>
      </c>
      <c r="AJ1174" t="s">
        <v>5025</v>
      </c>
      <c r="AL1174" t="s">
        <v>339</v>
      </c>
      <c r="AM1174">
        <v>1</v>
      </c>
      <c r="AN1174">
        <v>1</v>
      </c>
      <c r="AO1174">
        <v>12859</v>
      </c>
      <c r="AQ1174">
        <v>124642</v>
      </c>
      <c r="AR1174">
        <v>5341030</v>
      </c>
      <c r="AS1174" t="s">
        <v>925</v>
      </c>
      <c r="AT1174" t="s">
        <v>926</v>
      </c>
      <c r="AW1174" t="s">
        <v>366</v>
      </c>
      <c r="AX1174" t="s">
        <v>366</v>
      </c>
      <c r="AY1174" t="s">
        <v>345</v>
      </c>
      <c r="AZ1174" t="s">
        <v>346</v>
      </c>
      <c r="BY1174" t="s">
        <v>342</v>
      </c>
      <c r="EQ1174">
        <v>243275</v>
      </c>
      <c r="ER1174" t="s">
        <v>5026</v>
      </c>
      <c r="EV1174">
        <v>17286810</v>
      </c>
      <c r="EW1174">
        <v>928</v>
      </c>
      <c r="EX1174">
        <v>220566</v>
      </c>
      <c r="EY1174" t="s">
        <v>5027</v>
      </c>
      <c r="EZ1174">
        <v>1</v>
      </c>
      <c r="FC1174">
        <v>95385</v>
      </c>
      <c r="FD1174" t="s">
        <v>3531</v>
      </c>
    </row>
    <row r="1175" spans="1:160" x14ac:dyDescent="0.3">
      <c r="A1175" t="str">
        <f>VLOOKUP(B1175,Table2[],3,FALSE)</f>
        <v>Digital</v>
      </c>
      <c r="B1175" t="str">
        <f>IF(OR(ISNUMBER(FIND("QVC",Z1175)),ISNUMBER(FIND("QVC",AL1175))),"QVC",IF(OR(ISNUMBER(FIND("NCO",H1175)),ISNUMBER(FIND("NCO",Y1175))), "NCO", IF(AL1175="consumer","PMD.com",VLOOKUP(LEFT(H1175,2),Tables!$E$1:$F$11,2,FALSE))))</f>
        <v>PMD.com</v>
      </c>
      <c r="C1175">
        <f t="shared" si="55"/>
        <v>5341030</v>
      </c>
      <c r="D1175">
        <f t="shared" si="56"/>
        <v>1</v>
      </c>
      <c r="E1175" t="str">
        <f t="shared" ca="1" si="54"/>
        <v>shifted orders shipped</v>
      </c>
      <c r="F1175" t="s">
        <v>3539</v>
      </c>
      <c r="G1175" t="s">
        <v>335</v>
      </c>
      <c r="H1175" t="s">
        <v>3402</v>
      </c>
      <c r="I1175" s="6">
        <v>44011.546493055554</v>
      </c>
      <c r="J1175" t="s">
        <v>16</v>
      </c>
      <c r="K1175" s="6">
        <v>44013.297349537039</v>
      </c>
      <c r="M1175" t="s">
        <v>5028</v>
      </c>
      <c r="N1175" t="s">
        <v>5029</v>
      </c>
      <c r="Q1175" t="s">
        <v>1171</v>
      </c>
      <c r="R1175" t="s">
        <v>389</v>
      </c>
      <c r="S1175">
        <v>11803</v>
      </c>
      <c r="T1175" t="s">
        <v>338</v>
      </c>
      <c r="U1175" t="s">
        <v>530</v>
      </c>
      <c r="W1175" t="s">
        <v>5030</v>
      </c>
      <c r="Z1175" t="s">
        <v>5028</v>
      </c>
      <c r="AA1175" t="s">
        <v>5029</v>
      </c>
      <c r="AD1175" t="s">
        <v>1171</v>
      </c>
      <c r="AE1175" t="s">
        <v>389</v>
      </c>
      <c r="AF1175">
        <v>11803</v>
      </c>
      <c r="AG1175" t="s">
        <v>338</v>
      </c>
      <c r="AH1175" t="s">
        <v>530</v>
      </c>
      <c r="AJ1175" t="s">
        <v>5030</v>
      </c>
      <c r="AL1175" t="s">
        <v>339</v>
      </c>
      <c r="AM1175">
        <v>1</v>
      </c>
      <c r="AN1175">
        <v>1</v>
      </c>
      <c r="AO1175">
        <v>12859</v>
      </c>
      <c r="AQ1175">
        <v>124642</v>
      </c>
      <c r="AR1175">
        <v>5341030</v>
      </c>
      <c r="AS1175" t="s">
        <v>925</v>
      </c>
      <c r="AT1175" t="s">
        <v>926</v>
      </c>
      <c r="AW1175" t="s">
        <v>366</v>
      </c>
      <c r="AX1175" t="s">
        <v>366</v>
      </c>
      <c r="AY1175" t="s">
        <v>345</v>
      </c>
      <c r="AZ1175" t="s">
        <v>346</v>
      </c>
      <c r="BY1175" t="s">
        <v>342</v>
      </c>
      <c r="EQ1175">
        <v>243275</v>
      </c>
      <c r="ER1175" t="s">
        <v>3403</v>
      </c>
      <c r="EV1175">
        <v>17285889</v>
      </c>
      <c r="EW1175">
        <v>928</v>
      </c>
      <c r="EX1175">
        <v>220443</v>
      </c>
      <c r="EY1175" t="s">
        <v>5031</v>
      </c>
      <c r="EZ1175">
        <v>1</v>
      </c>
      <c r="FC1175">
        <v>95385</v>
      </c>
      <c r="FD1175" t="s">
        <v>3531</v>
      </c>
    </row>
    <row r="1176" spans="1:160" x14ac:dyDescent="0.3">
      <c r="A1176" t="str">
        <f>VLOOKUP(B1176,Table2[],3,FALSE)</f>
        <v>Digital</v>
      </c>
      <c r="B1176" t="str">
        <f>IF(OR(ISNUMBER(FIND("QVC",Z1176)),ISNUMBER(FIND("QVC",AL1176))),"QVC",IF(OR(ISNUMBER(FIND("NCO",H1176)),ISNUMBER(FIND("NCO",Y1176))), "NCO", IF(AL1176="consumer","PMD.com",VLOOKUP(LEFT(H1176,2),Tables!$E$1:$F$11,2,FALSE))))</f>
        <v>PMD.com</v>
      </c>
      <c r="C1176">
        <f t="shared" si="55"/>
        <v>53920001</v>
      </c>
      <c r="D1176">
        <f t="shared" si="56"/>
        <v>1</v>
      </c>
      <c r="E1176" t="str">
        <f t="shared" ca="1" si="54"/>
        <v>shifted orders shipped</v>
      </c>
      <c r="F1176" t="s">
        <v>3539</v>
      </c>
      <c r="G1176" t="s">
        <v>335</v>
      </c>
      <c r="H1176" t="s">
        <v>3402</v>
      </c>
      <c r="I1176" s="6">
        <v>44011.546493055554</v>
      </c>
      <c r="J1176" t="s">
        <v>16</v>
      </c>
      <c r="K1176" s="6">
        <v>44013.297349537039</v>
      </c>
      <c r="M1176" t="s">
        <v>5028</v>
      </c>
      <c r="N1176" t="s">
        <v>5029</v>
      </c>
      <c r="Q1176" t="s">
        <v>1171</v>
      </c>
      <c r="R1176" t="s">
        <v>389</v>
      </c>
      <c r="S1176">
        <v>11803</v>
      </c>
      <c r="T1176" t="s">
        <v>338</v>
      </c>
      <c r="U1176" t="s">
        <v>530</v>
      </c>
      <c r="W1176" t="s">
        <v>5030</v>
      </c>
      <c r="Z1176" t="s">
        <v>5028</v>
      </c>
      <c r="AA1176" t="s">
        <v>5029</v>
      </c>
      <c r="AD1176" t="s">
        <v>1171</v>
      </c>
      <c r="AE1176" t="s">
        <v>389</v>
      </c>
      <c r="AF1176">
        <v>11803</v>
      </c>
      <c r="AG1176" t="s">
        <v>338</v>
      </c>
      <c r="AH1176" t="s">
        <v>530</v>
      </c>
      <c r="AJ1176" t="s">
        <v>5030</v>
      </c>
      <c r="AL1176" t="s">
        <v>339</v>
      </c>
      <c r="AM1176">
        <v>1</v>
      </c>
      <c r="AN1176">
        <v>1</v>
      </c>
      <c r="AO1176">
        <v>14899</v>
      </c>
      <c r="AQ1176">
        <v>124468</v>
      </c>
      <c r="AR1176">
        <v>53920001</v>
      </c>
      <c r="AS1176">
        <v>9000000</v>
      </c>
      <c r="AT1176" t="s">
        <v>40</v>
      </c>
      <c r="AW1176" t="s">
        <v>343</v>
      </c>
      <c r="BY1176" t="s">
        <v>342</v>
      </c>
      <c r="EQ1176">
        <v>243396</v>
      </c>
      <c r="ER1176" t="s">
        <v>3403</v>
      </c>
      <c r="EV1176">
        <v>17285889</v>
      </c>
      <c r="EW1176">
        <v>928</v>
      </c>
      <c r="EX1176">
        <v>220443</v>
      </c>
      <c r="EY1176" t="s">
        <v>5031</v>
      </c>
      <c r="EZ1176">
        <v>1</v>
      </c>
      <c r="FC1176">
        <v>95385</v>
      </c>
      <c r="FD1176" t="s">
        <v>3531</v>
      </c>
    </row>
    <row r="1177" spans="1:160" x14ac:dyDescent="0.3">
      <c r="A1177" t="str">
        <f>VLOOKUP(B1177,Table2[],3,FALSE)</f>
        <v>Digital</v>
      </c>
      <c r="B1177" t="str">
        <f>IF(OR(ISNUMBER(FIND("QVC",Z1177)),ISNUMBER(FIND("QVC",AL1177))),"QVC",IF(OR(ISNUMBER(FIND("NCO",H1177)),ISNUMBER(FIND("NCO",Y1177))), "NCO", IF(AL1177="consumer","PMD.com",VLOOKUP(LEFT(H1177,2),Tables!$E$1:$F$11,2,FALSE))))</f>
        <v>PMD.com</v>
      </c>
      <c r="C1177">
        <f t="shared" si="55"/>
        <v>52430001</v>
      </c>
      <c r="D1177">
        <f t="shared" si="56"/>
        <v>1</v>
      </c>
      <c r="E1177" t="str">
        <f t="shared" ca="1" si="54"/>
        <v>shifted orders shipped</v>
      </c>
      <c r="F1177" t="s">
        <v>3539</v>
      </c>
      <c r="G1177" t="s">
        <v>335</v>
      </c>
      <c r="H1177" t="s">
        <v>3402</v>
      </c>
      <c r="I1177" s="6">
        <v>44011.546493055554</v>
      </c>
      <c r="J1177" t="s">
        <v>16</v>
      </c>
      <c r="K1177" s="6">
        <v>44013.297349537039</v>
      </c>
      <c r="M1177" t="s">
        <v>5028</v>
      </c>
      <c r="N1177" t="s">
        <v>5029</v>
      </c>
      <c r="Q1177" t="s">
        <v>1171</v>
      </c>
      <c r="R1177" t="s">
        <v>389</v>
      </c>
      <c r="S1177">
        <v>11803</v>
      </c>
      <c r="T1177" t="s">
        <v>338</v>
      </c>
      <c r="U1177" t="s">
        <v>530</v>
      </c>
      <c r="W1177" t="s">
        <v>5030</v>
      </c>
      <c r="Z1177" t="s">
        <v>5028</v>
      </c>
      <c r="AA1177" t="s">
        <v>5029</v>
      </c>
      <c r="AD1177" t="s">
        <v>1171</v>
      </c>
      <c r="AE1177" t="s">
        <v>389</v>
      </c>
      <c r="AF1177">
        <v>11803</v>
      </c>
      <c r="AG1177" t="s">
        <v>338</v>
      </c>
      <c r="AH1177" t="s">
        <v>530</v>
      </c>
      <c r="AJ1177" t="s">
        <v>5030</v>
      </c>
      <c r="AL1177" t="s">
        <v>339</v>
      </c>
      <c r="AM1177">
        <v>1</v>
      </c>
      <c r="AN1177">
        <v>1</v>
      </c>
      <c r="AO1177">
        <v>12063</v>
      </c>
      <c r="AQ1177">
        <v>127155</v>
      </c>
      <c r="AR1177">
        <v>52430001</v>
      </c>
      <c r="AS1177" t="s">
        <v>927</v>
      </c>
      <c r="AT1177" t="s">
        <v>75</v>
      </c>
      <c r="AW1177" t="s">
        <v>340</v>
      </c>
      <c r="AX1177" t="s">
        <v>340</v>
      </c>
      <c r="AY1177" t="s">
        <v>357</v>
      </c>
      <c r="AZ1177" t="s">
        <v>363</v>
      </c>
      <c r="BY1177" t="s">
        <v>342</v>
      </c>
      <c r="EQ1177">
        <v>249990</v>
      </c>
      <c r="ER1177" t="s">
        <v>3403</v>
      </c>
      <c r="EV1177">
        <v>17285889</v>
      </c>
      <c r="EW1177">
        <v>928</v>
      </c>
      <c r="EX1177">
        <v>220443</v>
      </c>
      <c r="EY1177" t="s">
        <v>5031</v>
      </c>
      <c r="EZ1177">
        <v>1</v>
      </c>
      <c r="FC1177">
        <v>95385</v>
      </c>
      <c r="FD1177" t="s">
        <v>3531</v>
      </c>
    </row>
    <row r="1178" spans="1:160" x14ac:dyDescent="0.3">
      <c r="A1178" t="str">
        <f>VLOOKUP(B1178,Table2[],3,FALSE)</f>
        <v>Digital</v>
      </c>
      <c r="B1178" t="str">
        <f>IF(OR(ISNUMBER(FIND("QVC",Z1178)),ISNUMBER(FIND("QVC",AL1178))),"QVC",IF(OR(ISNUMBER(FIND("NCO",H1178)),ISNUMBER(FIND("NCO",Y1178))), "NCO", IF(AL1178="consumer","PMD.com",VLOOKUP(LEFT(H1178,2),Tables!$E$1:$F$11,2,FALSE))))</f>
        <v>PMD.com</v>
      </c>
      <c r="C1178">
        <f t="shared" si="55"/>
        <v>5357</v>
      </c>
      <c r="D1178">
        <f t="shared" si="56"/>
        <v>1</v>
      </c>
      <c r="E1178" t="str">
        <f t="shared" ca="1" si="54"/>
        <v>shifted orders shipped</v>
      </c>
      <c r="F1178" t="s">
        <v>3539</v>
      </c>
      <c r="G1178" t="s">
        <v>335</v>
      </c>
      <c r="H1178" t="s">
        <v>3402</v>
      </c>
      <c r="I1178" s="6">
        <v>44011.546493055554</v>
      </c>
      <c r="J1178" t="s">
        <v>16</v>
      </c>
      <c r="K1178" s="6">
        <v>44013.297349537039</v>
      </c>
      <c r="M1178" t="s">
        <v>5028</v>
      </c>
      <c r="N1178" t="s">
        <v>5029</v>
      </c>
      <c r="Q1178" t="s">
        <v>1171</v>
      </c>
      <c r="R1178" t="s">
        <v>389</v>
      </c>
      <c r="S1178">
        <v>11803</v>
      </c>
      <c r="T1178" t="s">
        <v>338</v>
      </c>
      <c r="U1178" t="s">
        <v>530</v>
      </c>
      <c r="W1178" t="s">
        <v>5030</v>
      </c>
      <c r="Z1178" t="s">
        <v>5028</v>
      </c>
      <c r="AA1178" t="s">
        <v>5029</v>
      </c>
      <c r="AD1178" t="s">
        <v>1171</v>
      </c>
      <c r="AE1178" t="s">
        <v>389</v>
      </c>
      <c r="AF1178">
        <v>11803</v>
      </c>
      <c r="AG1178" t="s">
        <v>338</v>
      </c>
      <c r="AH1178" t="s">
        <v>530</v>
      </c>
      <c r="AJ1178" t="s">
        <v>5030</v>
      </c>
      <c r="AL1178" t="s">
        <v>339</v>
      </c>
      <c r="AM1178">
        <v>1</v>
      </c>
      <c r="AN1178">
        <v>1</v>
      </c>
      <c r="AO1178">
        <v>15182</v>
      </c>
      <c r="AQ1178">
        <v>124521</v>
      </c>
      <c r="AR1178">
        <v>5357</v>
      </c>
      <c r="AS1178" t="s">
        <v>87</v>
      </c>
      <c r="AT1178" t="s">
        <v>88</v>
      </c>
      <c r="AW1178" t="s">
        <v>340</v>
      </c>
      <c r="AX1178" t="s">
        <v>340</v>
      </c>
      <c r="AY1178" t="s">
        <v>351</v>
      </c>
      <c r="AZ1178" t="s">
        <v>379</v>
      </c>
      <c r="BY1178" t="s">
        <v>342</v>
      </c>
      <c r="EQ1178">
        <v>249142</v>
      </c>
      <c r="ER1178" t="s">
        <v>3403</v>
      </c>
      <c r="EV1178">
        <v>17285889</v>
      </c>
      <c r="EW1178">
        <v>928</v>
      </c>
      <c r="EX1178">
        <v>220443</v>
      </c>
      <c r="EY1178" t="s">
        <v>5031</v>
      </c>
      <c r="EZ1178">
        <v>1</v>
      </c>
      <c r="FC1178">
        <v>5357</v>
      </c>
      <c r="FD1178" t="s">
        <v>88</v>
      </c>
    </row>
    <row r="1179" spans="1:160" x14ac:dyDescent="0.3">
      <c r="A1179" t="str">
        <f>VLOOKUP(B1179,Table2[],3,FALSE)</f>
        <v>Digital</v>
      </c>
      <c r="B1179" t="str">
        <f>IF(OR(ISNUMBER(FIND("QVC",Z1179)),ISNUMBER(FIND("QVC",AL1179))),"QVC",IF(OR(ISNUMBER(FIND("NCO",H1179)),ISNUMBER(FIND("NCO",Y1179))), "NCO", IF(AL1179="consumer","PMD.com",VLOOKUP(LEFT(H1179,2),Tables!$E$1:$F$11,2,FALSE))))</f>
        <v>PMD.com</v>
      </c>
      <c r="C1179">
        <f t="shared" si="55"/>
        <v>51010001</v>
      </c>
      <c r="D1179">
        <f t="shared" si="56"/>
        <v>1</v>
      </c>
      <c r="E1179" t="str">
        <f t="shared" ca="1" si="54"/>
        <v>shifted orders shipped</v>
      </c>
      <c r="F1179" t="s">
        <v>3539</v>
      </c>
      <c r="G1179" t="s">
        <v>335</v>
      </c>
      <c r="H1179" t="s">
        <v>3402</v>
      </c>
      <c r="I1179" s="6">
        <v>44011.546493055554</v>
      </c>
      <c r="J1179" t="s">
        <v>16</v>
      </c>
      <c r="K1179" s="6">
        <v>44013.297349537039</v>
      </c>
      <c r="M1179" t="s">
        <v>5028</v>
      </c>
      <c r="N1179" t="s">
        <v>5029</v>
      </c>
      <c r="Q1179" t="s">
        <v>1171</v>
      </c>
      <c r="R1179" t="s">
        <v>389</v>
      </c>
      <c r="S1179">
        <v>11803</v>
      </c>
      <c r="T1179" t="s">
        <v>338</v>
      </c>
      <c r="U1179" t="s">
        <v>530</v>
      </c>
      <c r="W1179" t="s">
        <v>5030</v>
      </c>
      <c r="Z1179" t="s">
        <v>5028</v>
      </c>
      <c r="AA1179" t="s">
        <v>5029</v>
      </c>
      <c r="AD1179" t="s">
        <v>1171</v>
      </c>
      <c r="AE1179" t="s">
        <v>389</v>
      </c>
      <c r="AF1179">
        <v>11803</v>
      </c>
      <c r="AG1179" t="s">
        <v>338</v>
      </c>
      <c r="AH1179" t="s">
        <v>530</v>
      </c>
      <c r="AJ1179" t="s">
        <v>5030</v>
      </c>
      <c r="AL1179" t="s">
        <v>339</v>
      </c>
      <c r="AM1179">
        <v>1</v>
      </c>
      <c r="AN1179">
        <v>1</v>
      </c>
      <c r="AO1179">
        <v>8743</v>
      </c>
      <c r="AQ1179">
        <v>123868</v>
      </c>
      <c r="AR1179">
        <v>51010001</v>
      </c>
      <c r="AS1179" t="s">
        <v>48</v>
      </c>
      <c r="AT1179" t="s">
        <v>49</v>
      </c>
      <c r="AW1179" t="s">
        <v>340</v>
      </c>
      <c r="AX1179" t="s">
        <v>340</v>
      </c>
      <c r="AY1179" t="s">
        <v>357</v>
      </c>
      <c r="AZ1179" t="s">
        <v>363</v>
      </c>
      <c r="BY1179" t="s">
        <v>342</v>
      </c>
      <c r="EQ1179">
        <v>251450</v>
      </c>
      <c r="ER1179" t="s">
        <v>3403</v>
      </c>
      <c r="EV1179">
        <v>17285889</v>
      </c>
      <c r="EW1179">
        <v>928</v>
      </c>
      <c r="EX1179">
        <v>220443</v>
      </c>
      <c r="EY1179" t="s">
        <v>5031</v>
      </c>
      <c r="EZ1179">
        <v>1</v>
      </c>
      <c r="FC1179">
        <v>51010001</v>
      </c>
      <c r="FD1179" t="s">
        <v>49</v>
      </c>
    </row>
    <row r="1180" spans="1:160" x14ac:dyDescent="0.3">
      <c r="A1180" t="str">
        <f>VLOOKUP(B1180,Table2[],3,FALSE)</f>
        <v>Digital</v>
      </c>
      <c r="B1180" t="str">
        <f>IF(OR(ISNUMBER(FIND("QVC",Z1180)),ISNUMBER(FIND("QVC",AL1180))),"QVC",IF(OR(ISNUMBER(FIND("NCO",H1180)),ISNUMBER(FIND("NCO",Y1180))), "NCO", IF(AL1180="consumer","PMD.com",VLOOKUP(LEFT(H1180,2),Tables!$E$1:$F$11,2,FALSE))))</f>
        <v>PMD.com</v>
      </c>
      <c r="C1180">
        <f t="shared" si="55"/>
        <v>552101</v>
      </c>
      <c r="D1180">
        <f t="shared" si="56"/>
        <v>1</v>
      </c>
      <c r="E1180" t="str">
        <f t="shared" ca="1" si="54"/>
        <v>shifted orders shipped</v>
      </c>
      <c r="F1180" t="s">
        <v>3539</v>
      </c>
      <c r="G1180" t="s">
        <v>335</v>
      </c>
      <c r="H1180" t="s">
        <v>3402</v>
      </c>
      <c r="I1180" s="6">
        <v>44011.546493055554</v>
      </c>
      <c r="J1180" t="s">
        <v>16</v>
      </c>
      <c r="K1180" s="6">
        <v>44013.297349537039</v>
      </c>
      <c r="M1180" t="s">
        <v>5028</v>
      </c>
      <c r="N1180" t="s">
        <v>5029</v>
      </c>
      <c r="Q1180" t="s">
        <v>1171</v>
      </c>
      <c r="R1180" t="s">
        <v>389</v>
      </c>
      <c r="S1180">
        <v>11803</v>
      </c>
      <c r="T1180" t="s">
        <v>338</v>
      </c>
      <c r="U1180" t="s">
        <v>530</v>
      </c>
      <c r="W1180" t="s">
        <v>5030</v>
      </c>
      <c r="Z1180" t="s">
        <v>5028</v>
      </c>
      <c r="AA1180" t="s">
        <v>5029</v>
      </c>
      <c r="AD1180" t="s">
        <v>1171</v>
      </c>
      <c r="AE1180" t="s">
        <v>389</v>
      </c>
      <c r="AF1180">
        <v>11803</v>
      </c>
      <c r="AG1180" t="s">
        <v>338</v>
      </c>
      <c r="AH1180" t="s">
        <v>530</v>
      </c>
      <c r="AJ1180" t="s">
        <v>5030</v>
      </c>
      <c r="AL1180" t="s">
        <v>339</v>
      </c>
      <c r="AM1180">
        <v>1</v>
      </c>
      <c r="AN1180">
        <v>1</v>
      </c>
      <c r="AO1180">
        <v>3241</v>
      </c>
      <c r="AQ1180">
        <v>124623</v>
      </c>
      <c r="AR1180">
        <v>552101</v>
      </c>
      <c r="AS1180" t="s">
        <v>166</v>
      </c>
      <c r="AT1180" t="s">
        <v>167</v>
      </c>
      <c r="AW1180" t="s">
        <v>340</v>
      </c>
      <c r="AX1180" t="s">
        <v>340</v>
      </c>
      <c r="AY1180" t="s">
        <v>382</v>
      </c>
      <c r="AZ1180" t="s">
        <v>471</v>
      </c>
      <c r="BY1180" t="s">
        <v>342</v>
      </c>
      <c r="EQ1180">
        <v>240933</v>
      </c>
      <c r="ER1180" t="s">
        <v>3403</v>
      </c>
      <c r="EV1180">
        <v>17285889</v>
      </c>
      <c r="EW1180">
        <v>928</v>
      </c>
      <c r="EX1180">
        <v>220443</v>
      </c>
      <c r="EY1180" t="s">
        <v>5031</v>
      </c>
      <c r="EZ1180">
        <v>1</v>
      </c>
      <c r="FC1180">
        <v>552101</v>
      </c>
      <c r="FD1180" t="s">
        <v>167</v>
      </c>
    </row>
    <row r="1181" spans="1:160" x14ac:dyDescent="0.3">
      <c r="A1181" t="str">
        <f>VLOOKUP(B1181,Table2[],3,FALSE)</f>
        <v>Digital</v>
      </c>
      <c r="B1181" t="str">
        <f>IF(OR(ISNUMBER(FIND("QVC",Z1181)),ISNUMBER(FIND("QVC",AL1181))),"QVC",IF(OR(ISNUMBER(FIND("NCO",H1181)),ISNUMBER(FIND("NCO",Y1181))), "NCO", IF(AL1181="consumer","PMD.com",VLOOKUP(LEFT(H1181,2),Tables!$E$1:$F$11,2,FALSE))))</f>
        <v>PMD.com</v>
      </c>
      <c r="C1181">
        <f t="shared" si="55"/>
        <v>55090001</v>
      </c>
      <c r="D1181">
        <f t="shared" si="56"/>
        <v>1</v>
      </c>
      <c r="E1181" t="str">
        <f t="shared" ca="1" si="54"/>
        <v>shifted orders shipped</v>
      </c>
      <c r="F1181" t="s">
        <v>3539</v>
      </c>
      <c r="G1181" t="s">
        <v>335</v>
      </c>
      <c r="H1181" t="s">
        <v>3402</v>
      </c>
      <c r="I1181" s="6">
        <v>44011.546493055554</v>
      </c>
      <c r="J1181" t="s">
        <v>16</v>
      </c>
      <c r="K1181" s="6">
        <v>44013.297349537039</v>
      </c>
      <c r="M1181" t="s">
        <v>5028</v>
      </c>
      <c r="N1181" t="s">
        <v>5029</v>
      </c>
      <c r="Q1181" t="s">
        <v>1171</v>
      </c>
      <c r="R1181" t="s">
        <v>389</v>
      </c>
      <c r="S1181">
        <v>11803</v>
      </c>
      <c r="T1181" t="s">
        <v>338</v>
      </c>
      <c r="U1181" t="s">
        <v>530</v>
      </c>
      <c r="W1181" t="s">
        <v>5030</v>
      </c>
      <c r="Z1181" t="s">
        <v>5028</v>
      </c>
      <c r="AA1181" t="s">
        <v>5029</v>
      </c>
      <c r="AD1181" t="s">
        <v>1171</v>
      </c>
      <c r="AE1181" t="s">
        <v>389</v>
      </c>
      <c r="AF1181">
        <v>11803</v>
      </c>
      <c r="AG1181" t="s">
        <v>338</v>
      </c>
      <c r="AH1181" t="s">
        <v>530</v>
      </c>
      <c r="AJ1181" t="s">
        <v>5030</v>
      </c>
      <c r="AL1181" t="s">
        <v>339</v>
      </c>
      <c r="AM1181">
        <v>1</v>
      </c>
      <c r="AN1181">
        <v>1</v>
      </c>
      <c r="AO1181">
        <v>5013</v>
      </c>
      <c r="AQ1181">
        <v>124478</v>
      </c>
      <c r="AR1181">
        <v>55090001</v>
      </c>
      <c r="AS1181" t="s">
        <v>995</v>
      </c>
      <c r="AT1181" t="s">
        <v>165</v>
      </c>
      <c r="AW1181" t="s">
        <v>340</v>
      </c>
      <c r="AX1181" t="s">
        <v>340</v>
      </c>
      <c r="AY1181" t="s">
        <v>382</v>
      </c>
      <c r="AZ1181">
        <v>0</v>
      </c>
      <c r="BY1181" t="s">
        <v>342</v>
      </c>
      <c r="EQ1181">
        <v>251219</v>
      </c>
      <c r="ER1181" t="s">
        <v>3403</v>
      </c>
      <c r="EV1181">
        <v>17285889</v>
      </c>
      <c r="EW1181">
        <v>928</v>
      </c>
      <c r="EX1181">
        <v>220443</v>
      </c>
      <c r="EY1181" t="s">
        <v>5031</v>
      </c>
      <c r="EZ1181">
        <v>1</v>
      </c>
      <c r="FC1181">
        <v>55090001</v>
      </c>
      <c r="FD1181" t="s">
        <v>165</v>
      </c>
    </row>
    <row r="1182" spans="1:160" x14ac:dyDescent="0.3">
      <c r="A1182" t="str">
        <f>VLOOKUP(B1182,Table2[],3,FALSE)</f>
        <v>Digital</v>
      </c>
      <c r="B1182" t="str">
        <f>IF(OR(ISNUMBER(FIND("QVC",Z1182)),ISNUMBER(FIND("QVC",AL1182))),"QVC",IF(OR(ISNUMBER(FIND("NCO",H1182)),ISNUMBER(FIND("NCO",Y1182))), "NCO", IF(AL1182="consumer","PMD.com",VLOOKUP(LEFT(H1182,2),Tables!$E$1:$F$11,2,FALSE))))</f>
        <v>PMD.com</v>
      </c>
      <c r="C1182">
        <f t="shared" si="55"/>
        <v>51090030</v>
      </c>
      <c r="D1182">
        <f t="shared" si="56"/>
        <v>1</v>
      </c>
      <c r="E1182" t="str">
        <f t="shared" ca="1" si="54"/>
        <v>shifted orders shipped</v>
      </c>
      <c r="F1182" t="s">
        <v>3539</v>
      </c>
      <c r="G1182" t="s">
        <v>335</v>
      </c>
      <c r="H1182" t="s">
        <v>3402</v>
      </c>
      <c r="I1182" s="6">
        <v>44011.546493055554</v>
      </c>
      <c r="J1182" t="s">
        <v>16</v>
      </c>
      <c r="K1182" s="6">
        <v>44013.297349537039</v>
      </c>
      <c r="M1182" t="s">
        <v>5028</v>
      </c>
      <c r="N1182" t="s">
        <v>5029</v>
      </c>
      <c r="Q1182" t="s">
        <v>1171</v>
      </c>
      <c r="R1182" t="s">
        <v>389</v>
      </c>
      <c r="S1182">
        <v>11803</v>
      </c>
      <c r="T1182" t="s">
        <v>338</v>
      </c>
      <c r="U1182" t="s">
        <v>530</v>
      </c>
      <c r="W1182" t="s">
        <v>5030</v>
      </c>
      <c r="Z1182" t="s">
        <v>5028</v>
      </c>
      <c r="AA1182" t="s">
        <v>5029</v>
      </c>
      <c r="AD1182" t="s">
        <v>1171</v>
      </c>
      <c r="AE1182" t="s">
        <v>389</v>
      </c>
      <c r="AF1182">
        <v>11803</v>
      </c>
      <c r="AG1182" t="s">
        <v>338</v>
      </c>
      <c r="AH1182" t="s">
        <v>530</v>
      </c>
      <c r="AJ1182" t="s">
        <v>5030</v>
      </c>
      <c r="AL1182" t="s">
        <v>339</v>
      </c>
      <c r="AM1182">
        <v>1</v>
      </c>
      <c r="AN1182">
        <v>1</v>
      </c>
      <c r="AO1182">
        <v>6688</v>
      </c>
      <c r="AQ1182">
        <v>125960</v>
      </c>
      <c r="AR1182">
        <v>51090030</v>
      </c>
      <c r="AS1182" t="s">
        <v>3043</v>
      </c>
      <c r="AT1182" t="s">
        <v>628</v>
      </c>
      <c r="AW1182" t="s">
        <v>343</v>
      </c>
      <c r="BY1182" t="s">
        <v>342</v>
      </c>
      <c r="BZ1182" t="b">
        <v>0</v>
      </c>
      <c r="EQ1182">
        <v>243047</v>
      </c>
      <c r="ER1182" t="s">
        <v>3403</v>
      </c>
      <c r="EV1182">
        <v>17285889</v>
      </c>
      <c r="EW1182">
        <v>928</v>
      </c>
      <c r="EX1182">
        <v>220443</v>
      </c>
      <c r="EY1182" t="s">
        <v>5031</v>
      </c>
      <c r="EZ1182">
        <v>1</v>
      </c>
      <c r="FC1182">
        <v>95385</v>
      </c>
      <c r="FD1182" t="s">
        <v>3531</v>
      </c>
    </row>
    <row r="1183" spans="1:160" x14ac:dyDescent="0.3">
      <c r="A1183" t="str">
        <f>VLOOKUP(B1183,Table2[],3,FALSE)</f>
        <v>Digital</v>
      </c>
      <c r="B1183" t="str">
        <f>IF(OR(ISNUMBER(FIND("QVC",Z1183)),ISNUMBER(FIND("QVC",AL1183))),"QVC",IF(OR(ISNUMBER(FIND("NCO",H1183)),ISNUMBER(FIND("NCO",Y1183))), "NCO", IF(AL1183="consumer","PMD.com",VLOOKUP(LEFT(H1183,2),Tables!$E$1:$F$11,2,FALSE))))</f>
        <v>PMD.com</v>
      </c>
      <c r="C1183">
        <f t="shared" si="55"/>
        <v>5908</v>
      </c>
      <c r="D1183">
        <f t="shared" si="56"/>
        <v>1</v>
      </c>
      <c r="E1183" t="str">
        <f t="shared" ca="1" si="54"/>
        <v>shifted orders shipped</v>
      </c>
      <c r="F1183" t="s">
        <v>3539</v>
      </c>
      <c r="G1183" t="s">
        <v>335</v>
      </c>
      <c r="H1183" t="s">
        <v>5032</v>
      </c>
      <c r="I1183" s="6">
        <v>44011.59002314815</v>
      </c>
      <c r="J1183" t="s">
        <v>16</v>
      </c>
      <c r="K1183" s="6">
        <v>44013.297569444447</v>
      </c>
      <c r="M1183" t="s">
        <v>5033</v>
      </c>
      <c r="N1183" t="s">
        <v>5034</v>
      </c>
      <c r="O1183" t="s">
        <v>490</v>
      </c>
      <c r="Q1183" t="s">
        <v>1972</v>
      </c>
      <c r="R1183" t="s">
        <v>403</v>
      </c>
      <c r="S1183" t="s">
        <v>5035</v>
      </c>
      <c r="T1183" t="s">
        <v>338</v>
      </c>
      <c r="U1183" t="s">
        <v>530</v>
      </c>
      <c r="W1183" t="s">
        <v>5036</v>
      </c>
      <c r="Z1183" t="s">
        <v>5033</v>
      </c>
      <c r="AA1183" t="s">
        <v>5034</v>
      </c>
      <c r="AB1183" t="s">
        <v>490</v>
      </c>
      <c r="AD1183" t="s">
        <v>1972</v>
      </c>
      <c r="AE1183" t="s">
        <v>403</v>
      </c>
      <c r="AF1183" t="s">
        <v>5035</v>
      </c>
      <c r="AG1183" t="s">
        <v>338</v>
      </c>
      <c r="AH1183" t="s">
        <v>530</v>
      </c>
      <c r="AJ1183" t="s">
        <v>5036</v>
      </c>
      <c r="AL1183" t="s">
        <v>339</v>
      </c>
      <c r="AM1183">
        <v>1</v>
      </c>
      <c r="AN1183">
        <v>1</v>
      </c>
      <c r="AO1183">
        <v>2488</v>
      </c>
      <c r="AQ1183">
        <v>124420</v>
      </c>
      <c r="AR1183">
        <v>5908</v>
      </c>
      <c r="AS1183" t="s">
        <v>46</v>
      </c>
      <c r="AT1183" t="s">
        <v>47</v>
      </c>
      <c r="AW1183" t="s">
        <v>352</v>
      </c>
      <c r="AX1183" t="s">
        <v>352</v>
      </c>
      <c r="AY1183" t="s">
        <v>353</v>
      </c>
      <c r="AZ1183" t="s">
        <v>385</v>
      </c>
      <c r="BY1183" t="s">
        <v>342</v>
      </c>
      <c r="EQ1183">
        <v>243067</v>
      </c>
      <c r="ER1183" t="s">
        <v>5037</v>
      </c>
      <c r="EV1183">
        <v>17286792</v>
      </c>
      <c r="EW1183">
        <v>928</v>
      </c>
      <c r="EX1183">
        <v>220546</v>
      </c>
      <c r="EY1183">
        <v>9.2748999964335493E+25</v>
      </c>
      <c r="EZ1183">
        <v>1</v>
      </c>
      <c r="FC1183">
        <v>5908</v>
      </c>
      <c r="FD1183" t="s">
        <v>47</v>
      </c>
    </row>
    <row r="1184" spans="1:160" x14ac:dyDescent="0.3">
      <c r="A1184" t="str">
        <f>VLOOKUP(B1184,Table2[],3,FALSE)</f>
        <v>Digital</v>
      </c>
      <c r="B1184" t="str">
        <f>IF(OR(ISNUMBER(FIND("QVC",Z1184)),ISNUMBER(FIND("QVC",AL1184))),"QVC",IF(OR(ISNUMBER(FIND("NCO",H1184)),ISNUMBER(FIND("NCO",Y1184))), "NCO", IF(AL1184="consumer","PMD.com",VLOOKUP(LEFT(H1184,2),Tables!$E$1:$F$11,2,FALSE))))</f>
        <v>PMD.com</v>
      </c>
      <c r="C1184">
        <f t="shared" si="55"/>
        <v>5905</v>
      </c>
      <c r="D1184">
        <f t="shared" si="56"/>
        <v>1</v>
      </c>
      <c r="E1184" t="str">
        <f t="shared" ca="1" si="54"/>
        <v>shifted orders shipped</v>
      </c>
      <c r="F1184" t="s">
        <v>3539</v>
      </c>
      <c r="G1184" t="s">
        <v>335</v>
      </c>
      <c r="H1184" t="s">
        <v>5032</v>
      </c>
      <c r="I1184" s="6">
        <v>44011.59002314815</v>
      </c>
      <c r="J1184" t="s">
        <v>16</v>
      </c>
      <c r="K1184" s="6">
        <v>44013.297569444447</v>
      </c>
      <c r="M1184" t="s">
        <v>5033</v>
      </c>
      <c r="N1184" t="s">
        <v>5034</v>
      </c>
      <c r="O1184" t="s">
        <v>490</v>
      </c>
      <c r="Q1184" t="s">
        <v>1972</v>
      </c>
      <c r="R1184" t="s">
        <v>403</v>
      </c>
      <c r="S1184" t="s">
        <v>5035</v>
      </c>
      <c r="T1184" t="s">
        <v>338</v>
      </c>
      <c r="U1184" t="s">
        <v>530</v>
      </c>
      <c r="W1184" t="s">
        <v>5036</v>
      </c>
      <c r="Z1184" t="s">
        <v>5033</v>
      </c>
      <c r="AA1184" t="s">
        <v>5034</v>
      </c>
      <c r="AB1184" t="s">
        <v>490</v>
      </c>
      <c r="AD1184" t="s">
        <v>1972</v>
      </c>
      <c r="AE1184" t="s">
        <v>403</v>
      </c>
      <c r="AF1184" t="s">
        <v>5035</v>
      </c>
      <c r="AG1184" t="s">
        <v>338</v>
      </c>
      <c r="AH1184" t="s">
        <v>530</v>
      </c>
      <c r="AJ1184" t="s">
        <v>5036</v>
      </c>
      <c r="AL1184" t="s">
        <v>339</v>
      </c>
      <c r="AM1184">
        <v>1</v>
      </c>
      <c r="AN1184">
        <v>1</v>
      </c>
      <c r="AO1184">
        <v>824</v>
      </c>
      <c r="AQ1184">
        <v>124417</v>
      </c>
      <c r="AR1184">
        <v>5905</v>
      </c>
      <c r="AS1184" t="s">
        <v>162</v>
      </c>
      <c r="AT1184" t="s">
        <v>163</v>
      </c>
      <c r="AW1184" t="s">
        <v>352</v>
      </c>
      <c r="AX1184" t="s">
        <v>352</v>
      </c>
      <c r="AY1184" t="s">
        <v>353</v>
      </c>
      <c r="AZ1184" t="s">
        <v>426</v>
      </c>
      <c r="BY1184" t="s">
        <v>342</v>
      </c>
      <c r="EQ1184">
        <v>243487</v>
      </c>
      <c r="ER1184" t="s">
        <v>5037</v>
      </c>
      <c r="EV1184">
        <v>17286792</v>
      </c>
      <c r="EW1184">
        <v>928</v>
      </c>
      <c r="EX1184">
        <v>220546</v>
      </c>
      <c r="EY1184">
        <v>9.2748999964335493E+25</v>
      </c>
      <c r="EZ1184">
        <v>1</v>
      </c>
      <c r="FC1184">
        <v>5905</v>
      </c>
      <c r="FD1184" t="s">
        <v>163</v>
      </c>
    </row>
    <row r="1185" spans="1:160" x14ac:dyDescent="0.3">
      <c r="A1185" t="str">
        <f>VLOOKUP(B1185,Table2[],3,FALSE)</f>
        <v>Digital</v>
      </c>
      <c r="B1185" t="str">
        <f>IF(OR(ISNUMBER(FIND("QVC",Z1185)),ISNUMBER(FIND("QVC",AL1185))),"QVC",IF(OR(ISNUMBER(FIND("NCO",H1185)),ISNUMBER(FIND("NCO",Y1185))), "NCO", IF(AL1185="consumer","PMD.com",VLOOKUP(LEFT(H1185,2),Tables!$E$1:$F$11,2,FALSE))))</f>
        <v>PMD.com</v>
      </c>
      <c r="C1185">
        <f t="shared" si="55"/>
        <v>53160001</v>
      </c>
      <c r="D1185">
        <f t="shared" si="56"/>
        <v>1</v>
      </c>
      <c r="E1185" t="str">
        <f t="shared" ca="1" si="54"/>
        <v>shifted orders shipped</v>
      </c>
      <c r="F1185" t="s">
        <v>3539</v>
      </c>
      <c r="G1185" t="s">
        <v>335</v>
      </c>
      <c r="H1185" t="s">
        <v>5038</v>
      </c>
      <c r="I1185" s="6">
        <v>44011.602407407408</v>
      </c>
      <c r="J1185" t="s">
        <v>16</v>
      </c>
      <c r="K1185" s="6">
        <v>44013.297743055555</v>
      </c>
      <c r="M1185" t="s">
        <v>5039</v>
      </c>
      <c r="N1185" t="s">
        <v>5040</v>
      </c>
      <c r="Q1185" t="s">
        <v>1217</v>
      </c>
      <c r="R1185" t="s">
        <v>347</v>
      </c>
      <c r="S1185" t="s">
        <v>5041</v>
      </c>
      <c r="T1185" t="s">
        <v>338</v>
      </c>
      <c r="U1185" t="s">
        <v>530</v>
      </c>
      <c r="W1185" t="s">
        <v>5042</v>
      </c>
      <c r="Z1185" t="s">
        <v>5039</v>
      </c>
      <c r="AA1185" t="s">
        <v>5040</v>
      </c>
      <c r="AD1185" t="s">
        <v>1217</v>
      </c>
      <c r="AE1185" t="s">
        <v>347</v>
      </c>
      <c r="AF1185" t="s">
        <v>5041</v>
      </c>
      <c r="AG1185" t="s">
        <v>338</v>
      </c>
      <c r="AH1185" t="s">
        <v>530</v>
      </c>
      <c r="AJ1185" t="s">
        <v>5042</v>
      </c>
      <c r="AL1185" t="s">
        <v>339</v>
      </c>
      <c r="AM1185">
        <v>1</v>
      </c>
      <c r="AN1185">
        <v>1</v>
      </c>
      <c r="AO1185">
        <v>4322</v>
      </c>
      <c r="AQ1185">
        <v>124007</v>
      </c>
      <c r="AR1185">
        <v>53160001</v>
      </c>
      <c r="AS1185" t="s">
        <v>1895</v>
      </c>
      <c r="AT1185" t="s">
        <v>119</v>
      </c>
      <c r="AW1185" t="s">
        <v>340</v>
      </c>
      <c r="AX1185" t="s">
        <v>340</v>
      </c>
      <c r="AY1185" t="s">
        <v>341</v>
      </c>
      <c r="AZ1185">
        <v>0</v>
      </c>
      <c r="BY1185" t="s">
        <v>342</v>
      </c>
      <c r="EQ1185">
        <v>252959</v>
      </c>
      <c r="ER1185" t="s">
        <v>5043</v>
      </c>
      <c r="EV1185">
        <v>17286807</v>
      </c>
      <c r="EW1185">
        <v>928</v>
      </c>
      <c r="EX1185">
        <v>220562</v>
      </c>
      <c r="EY1185" t="s">
        <v>5044</v>
      </c>
      <c r="EZ1185">
        <v>1</v>
      </c>
      <c r="FC1185">
        <v>53160001</v>
      </c>
      <c r="FD1185" t="s">
        <v>119</v>
      </c>
    </row>
    <row r="1186" spans="1:160" x14ac:dyDescent="0.3">
      <c r="A1186" t="str">
        <f>VLOOKUP(B1186,Table2[],3,FALSE)</f>
        <v>Digital</v>
      </c>
      <c r="B1186" t="str">
        <f>IF(OR(ISNUMBER(FIND("QVC",Z1186)),ISNUMBER(FIND("QVC",AL1186))),"QVC",IF(OR(ISNUMBER(FIND("NCO",H1186)),ISNUMBER(FIND("NCO",Y1186))), "NCO", IF(AL1186="consumer","PMD.com",VLOOKUP(LEFT(H1186,2),Tables!$E$1:$F$11,2,FALSE))))</f>
        <v>PMD.com</v>
      </c>
      <c r="C1186">
        <f t="shared" si="55"/>
        <v>52460001</v>
      </c>
      <c r="D1186">
        <f t="shared" si="56"/>
        <v>1</v>
      </c>
      <c r="E1186" t="str">
        <f t="shared" ca="1" si="54"/>
        <v>shifted orders shipped</v>
      </c>
      <c r="F1186" t="s">
        <v>3539</v>
      </c>
      <c r="G1186" t="s">
        <v>335</v>
      </c>
      <c r="H1186" t="s">
        <v>5038</v>
      </c>
      <c r="I1186" s="6">
        <v>44011.602407407408</v>
      </c>
      <c r="J1186" t="s">
        <v>16</v>
      </c>
      <c r="K1186" s="6">
        <v>44013.297743055555</v>
      </c>
      <c r="M1186" t="s">
        <v>5039</v>
      </c>
      <c r="N1186" t="s">
        <v>5040</v>
      </c>
      <c r="Q1186" t="s">
        <v>1217</v>
      </c>
      <c r="R1186" t="s">
        <v>347</v>
      </c>
      <c r="S1186" t="s">
        <v>5041</v>
      </c>
      <c r="T1186" t="s">
        <v>338</v>
      </c>
      <c r="U1186" t="s">
        <v>530</v>
      </c>
      <c r="W1186" t="s">
        <v>5042</v>
      </c>
      <c r="Z1186" t="s">
        <v>5039</v>
      </c>
      <c r="AA1186" t="s">
        <v>5040</v>
      </c>
      <c r="AD1186" t="s">
        <v>1217</v>
      </c>
      <c r="AE1186" t="s">
        <v>347</v>
      </c>
      <c r="AF1186" t="s">
        <v>5041</v>
      </c>
      <c r="AG1186" t="s">
        <v>338</v>
      </c>
      <c r="AH1186" t="s">
        <v>530</v>
      </c>
      <c r="AJ1186" t="s">
        <v>5042</v>
      </c>
      <c r="AL1186" t="s">
        <v>339</v>
      </c>
      <c r="AM1186">
        <v>1</v>
      </c>
      <c r="AN1186">
        <v>1</v>
      </c>
      <c r="AO1186">
        <v>14007</v>
      </c>
      <c r="AQ1186">
        <v>127157</v>
      </c>
      <c r="AR1186">
        <v>52460001</v>
      </c>
      <c r="AS1186" t="s">
        <v>972</v>
      </c>
      <c r="AT1186" t="s">
        <v>76</v>
      </c>
      <c r="AW1186" t="s">
        <v>340</v>
      </c>
      <c r="AX1186" t="s">
        <v>340</v>
      </c>
      <c r="AY1186" t="s">
        <v>341</v>
      </c>
      <c r="AZ1186">
        <v>0</v>
      </c>
      <c r="BY1186" t="s">
        <v>342</v>
      </c>
      <c r="EQ1186">
        <v>252044</v>
      </c>
      <c r="ER1186" t="s">
        <v>5043</v>
      </c>
      <c r="EV1186">
        <v>17286807</v>
      </c>
      <c r="EW1186">
        <v>928</v>
      </c>
      <c r="EX1186">
        <v>220562</v>
      </c>
      <c r="EY1186" t="s">
        <v>5044</v>
      </c>
      <c r="EZ1186">
        <v>1</v>
      </c>
      <c r="FC1186">
        <v>52460001</v>
      </c>
      <c r="FD1186" t="s">
        <v>76</v>
      </c>
    </row>
    <row r="1187" spans="1:160" x14ac:dyDescent="0.3">
      <c r="A1187" t="str">
        <f>VLOOKUP(B1187,Table2[],3,FALSE)</f>
        <v>Digital</v>
      </c>
      <c r="B1187" t="str">
        <f>IF(OR(ISNUMBER(FIND("QVC",Z1187)),ISNUMBER(FIND("QVC",AL1187))),"QVC",IF(OR(ISNUMBER(FIND("NCO",H1187)),ISNUMBER(FIND("NCO",Y1187))), "NCO", IF(AL1187="consumer","PMD.com",VLOOKUP(LEFT(H1187,2),Tables!$E$1:$F$11,2,FALSE))))</f>
        <v>PMD.com</v>
      </c>
      <c r="C1187">
        <f t="shared" si="55"/>
        <v>52230001</v>
      </c>
      <c r="D1187">
        <f t="shared" si="56"/>
        <v>1</v>
      </c>
      <c r="E1187" t="str">
        <f t="shared" ca="1" si="54"/>
        <v>shifted orders shipped</v>
      </c>
      <c r="F1187" t="s">
        <v>3539</v>
      </c>
      <c r="G1187" t="s">
        <v>335</v>
      </c>
      <c r="H1187" t="s">
        <v>5038</v>
      </c>
      <c r="I1187" s="6">
        <v>44011.602407407408</v>
      </c>
      <c r="J1187" t="s">
        <v>16</v>
      </c>
      <c r="K1187" s="6">
        <v>44013.297743055555</v>
      </c>
      <c r="M1187" t="s">
        <v>5039</v>
      </c>
      <c r="N1187" t="s">
        <v>5040</v>
      </c>
      <c r="Q1187" t="s">
        <v>1217</v>
      </c>
      <c r="R1187" t="s">
        <v>347</v>
      </c>
      <c r="S1187" t="s">
        <v>5041</v>
      </c>
      <c r="T1187" t="s">
        <v>338</v>
      </c>
      <c r="U1187" t="s">
        <v>530</v>
      </c>
      <c r="W1187" t="s">
        <v>5042</v>
      </c>
      <c r="Z1187" t="s">
        <v>5039</v>
      </c>
      <c r="AA1187" t="s">
        <v>5040</v>
      </c>
      <c r="AD1187" t="s">
        <v>1217</v>
      </c>
      <c r="AE1187" t="s">
        <v>347</v>
      </c>
      <c r="AF1187" t="s">
        <v>5041</v>
      </c>
      <c r="AG1187" t="s">
        <v>338</v>
      </c>
      <c r="AH1187" t="s">
        <v>530</v>
      </c>
      <c r="AJ1187" t="s">
        <v>5042</v>
      </c>
      <c r="AL1187" t="s">
        <v>339</v>
      </c>
      <c r="AM1187">
        <v>1</v>
      </c>
      <c r="AN1187">
        <v>1</v>
      </c>
      <c r="AO1187">
        <v>1194</v>
      </c>
      <c r="AQ1187">
        <v>124434</v>
      </c>
      <c r="AR1187">
        <v>52230001</v>
      </c>
      <c r="AS1187" t="s">
        <v>105</v>
      </c>
      <c r="AT1187" t="s">
        <v>106</v>
      </c>
      <c r="AW1187" t="s">
        <v>340</v>
      </c>
      <c r="AX1187" t="s">
        <v>340</v>
      </c>
      <c r="AY1187" t="s">
        <v>341</v>
      </c>
      <c r="AZ1187">
        <v>0</v>
      </c>
      <c r="BY1187" t="s">
        <v>342</v>
      </c>
      <c r="EQ1187">
        <v>247324</v>
      </c>
      <c r="ER1187" t="s">
        <v>5043</v>
      </c>
      <c r="EV1187">
        <v>17286807</v>
      </c>
      <c r="EW1187">
        <v>928</v>
      </c>
      <c r="EX1187">
        <v>220562</v>
      </c>
      <c r="EY1187" t="s">
        <v>5044</v>
      </c>
      <c r="EZ1187">
        <v>1</v>
      </c>
      <c r="FC1187">
        <v>52230001</v>
      </c>
      <c r="FD1187" t="s">
        <v>106</v>
      </c>
    </row>
    <row r="1188" spans="1:160" x14ac:dyDescent="0.3">
      <c r="A1188" t="str">
        <f>VLOOKUP(B1188,Table2[],3,FALSE)</f>
        <v>Digital</v>
      </c>
      <c r="B1188" t="str">
        <f>IF(OR(ISNUMBER(FIND("QVC",Z1188)),ISNUMBER(FIND("QVC",AL1188))),"QVC",IF(OR(ISNUMBER(FIND("NCO",H1188)),ISNUMBER(FIND("NCO",Y1188))), "NCO", IF(AL1188="consumer","PMD.com",VLOOKUP(LEFT(H1188,2),Tables!$E$1:$F$11,2,FALSE))))</f>
        <v>PMD.com</v>
      </c>
      <c r="C1188">
        <f t="shared" si="55"/>
        <v>52430001</v>
      </c>
      <c r="D1188">
        <f t="shared" si="56"/>
        <v>1</v>
      </c>
      <c r="E1188" t="str">
        <f t="shared" ca="1" si="54"/>
        <v>shifted orders shipped</v>
      </c>
      <c r="F1188" t="s">
        <v>3539</v>
      </c>
      <c r="G1188" t="s">
        <v>335</v>
      </c>
      <c r="H1188" t="s">
        <v>5038</v>
      </c>
      <c r="I1188" s="6">
        <v>44011.602407407408</v>
      </c>
      <c r="J1188" t="s">
        <v>16</v>
      </c>
      <c r="K1188" s="6">
        <v>44013.297743055555</v>
      </c>
      <c r="M1188" t="s">
        <v>5039</v>
      </c>
      <c r="N1188" t="s">
        <v>5040</v>
      </c>
      <c r="Q1188" t="s">
        <v>1217</v>
      </c>
      <c r="R1188" t="s">
        <v>347</v>
      </c>
      <c r="S1188" t="s">
        <v>5041</v>
      </c>
      <c r="T1188" t="s">
        <v>338</v>
      </c>
      <c r="U1188" t="s">
        <v>530</v>
      </c>
      <c r="W1188" t="s">
        <v>5042</v>
      </c>
      <c r="Z1188" t="s">
        <v>5039</v>
      </c>
      <c r="AA1188" t="s">
        <v>5040</v>
      </c>
      <c r="AD1188" t="s">
        <v>1217</v>
      </c>
      <c r="AE1188" t="s">
        <v>347</v>
      </c>
      <c r="AF1188" t="s">
        <v>5041</v>
      </c>
      <c r="AG1188" t="s">
        <v>338</v>
      </c>
      <c r="AH1188" t="s">
        <v>530</v>
      </c>
      <c r="AJ1188" t="s">
        <v>5042</v>
      </c>
      <c r="AL1188" t="s">
        <v>339</v>
      </c>
      <c r="AM1188">
        <v>1</v>
      </c>
      <c r="AN1188">
        <v>1</v>
      </c>
      <c r="AO1188">
        <v>12063</v>
      </c>
      <c r="AQ1188">
        <v>127155</v>
      </c>
      <c r="AR1188">
        <v>52430001</v>
      </c>
      <c r="AS1188" t="s">
        <v>927</v>
      </c>
      <c r="AT1188" t="s">
        <v>75</v>
      </c>
      <c r="AW1188" t="s">
        <v>340</v>
      </c>
      <c r="AX1188" t="s">
        <v>340</v>
      </c>
      <c r="AY1188" t="s">
        <v>357</v>
      </c>
      <c r="AZ1188" t="s">
        <v>363</v>
      </c>
      <c r="BY1188" t="s">
        <v>342</v>
      </c>
      <c r="EQ1188">
        <v>249990</v>
      </c>
      <c r="ER1188" t="s">
        <v>5043</v>
      </c>
      <c r="EV1188">
        <v>17286807</v>
      </c>
      <c r="EW1188">
        <v>928</v>
      </c>
      <c r="EX1188">
        <v>220562</v>
      </c>
      <c r="EY1188" t="s">
        <v>5044</v>
      </c>
      <c r="EZ1188">
        <v>1</v>
      </c>
      <c r="FC1188">
        <v>95385</v>
      </c>
      <c r="FD1188" t="s">
        <v>3531</v>
      </c>
    </row>
    <row r="1189" spans="1:160" x14ac:dyDescent="0.3">
      <c r="A1189" t="str">
        <f>VLOOKUP(B1189,Table2[],3,FALSE)</f>
        <v>Digital</v>
      </c>
      <c r="B1189" t="str">
        <f>IF(OR(ISNUMBER(FIND("QVC",Z1189)),ISNUMBER(FIND("QVC",AL1189))),"QVC",IF(OR(ISNUMBER(FIND("NCO",H1189)),ISNUMBER(FIND("NCO",Y1189))), "NCO", IF(AL1189="consumer","PMD.com",VLOOKUP(LEFT(H1189,2),Tables!$E$1:$F$11,2,FALSE))))</f>
        <v>PMD.com</v>
      </c>
      <c r="C1189">
        <f t="shared" si="55"/>
        <v>51070001</v>
      </c>
      <c r="D1189">
        <f t="shared" si="56"/>
        <v>1</v>
      </c>
      <c r="E1189" t="str">
        <f t="shared" ca="1" si="54"/>
        <v>shifted orders shipped</v>
      </c>
      <c r="F1189" t="s">
        <v>3539</v>
      </c>
      <c r="G1189" t="s">
        <v>335</v>
      </c>
      <c r="H1189" t="s">
        <v>5038</v>
      </c>
      <c r="I1189" s="6">
        <v>44011.602407407408</v>
      </c>
      <c r="J1189" t="s">
        <v>16</v>
      </c>
      <c r="K1189" s="6">
        <v>44013.297743055555</v>
      </c>
      <c r="M1189" t="s">
        <v>5039</v>
      </c>
      <c r="N1189" t="s">
        <v>5040</v>
      </c>
      <c r="Q1189" t="s">
        <v>1217</v>
      </c>
      <c r="R1189" t="s">
        <v>347</v>
      </c>
      <c r="S1189" t="s">
        <v>5041</v>
      </c>
      <c r="T1189" t="s">
        <v>338</v>
      </c>
      <c r="U1189" t="s">
        <v>530</v>
      </c>
      <c r="W1189" t="s">
        <v>5042</v>
      </c>
      <c r="Z1189" t="s">
        <v>5039</v>
      </c>
      <c r="AA1189" t="s">
        <v>5040</v>
      </c>
      <c r="AD1189" t="s">
        <v>1217</v>
      </c>
      <c r="AE1189" t="s">
        <v>347</v>
      </c>
      <c r="AF1189" t="s">
        <v>5041</v>
      </c>
      <c r="AG1189" t="s">
        <v>338</v>
      </c>
      <c r="AH1189" t="s">
        <v>530</v>
      </c>
      <c r="AJ1189" t="s">
        <v>5042</v>
      </c>
      <c r="AL1189" t="s">
        <v>339</v>
      </c>
      <c r="AM1189">
        <v>1</v>
      </c>
      <c r="AN1189">
        <v>1</v>
      </c>
      <c r="AO1189">
        <v>10147</v>
      </c>
      <c r="AQ1189">
        <v>124429</v>
      </c>
      <c r="AR1189">
        <v>51070001</v>
      </c>
      <c r="AS1189" t="s">
        <v>1886</v>
      </c>
      <c r="AT1189" t="s">
        <v>45</v>
      </c>
      <c r="AW1189" t="s">
        <v>343</v>
      </c>
      <c r="BY1189" t="s">
        <v>342</v>
      </c>
      <c r="EQ1189">
        <v>251956</v>
      </c>
      <c r="ER1189" t="s">
        <v>5043</v>
      </c>
      <c r="EV1189">
        <v>17286807</v>
      </c>
      <c r="EW1189">
        <v>928</v>
      </c>
      <c r="EX1189">
        <v>220562</v>
      </c>
      <c r="EY1189" t="s">
        <v>5044</v>
      </c>
      <c r="EZ1189">
        <v>1</v>
      </c>
      <c r="FC1189">
        <v>51070001</v>
      </c>
      <c r="FD1189" t="s">
        <v>45</v>
      </c>
    </row>
    <row r="1190" spans="1:160" x14ac:dyDescent="0.3">
      <c r="A1190" t="str">
        <f>VLOOKUP(B1190,Table2[],3,FALSE)</f>
        <v>Digital</v>
      </c>
      <c r="B1190" t="str">
        <f>IF(OR(ISNUMBER(FIND("QVC",Z1190)),ISNUMBER(FIND("QVC",AL1190))),"QVC",IF(OR(ISNUMBER(FIND("NCO",H1190)),ISNUMBER(FIND("NCO",Y1190))), "NCO", IF(AL1190="consumer","PMD.com",VLOOKUP(LEFT(H1190,2),Tables!$E$1:$F$11,2,FALSE))))</f>
        <v>PMD.com</v>
      </c>
      <c r="C1190">
        <f t="shared" si="55"/>
        <v>53920001</v>
      </c>
      <c r="D1190">
        <f t="shared" si="56"/>
        <v>1</v>
      </c>
      <c r="E1190" t="str">
        <f t="shared" ca="1" si="54"/>
        <v>shifted orders shipped</v>
      </c>
      <c r="F1190" t="s">
        <v>3539</v>
      </c>
      <c r="G1190" t="s">
        <v>335</v>
      </c>
      <c r="H1190" t="s">
        <v>5038</v>
      </c>
      <c r="I1190" s="6">
        <v>44011.602407407408</v>
      </c>
      <c r="J1190" t="s">
        <v>16</v>
      </c>
      <c r="K1190" s="6">
        <v>44013.297743055555</v>
      </c>
      <c r="M1190" t="s">
        <v>5039</v>
      </c>
      <c r="N1190" t="s">
        <v>5040</v>
      </c>
      <c r="Q1190" t="s">
        <v>1217</v>
      </c>
      <c r="R1190" t="s">
        <v>347</v>
      </c>
      <c r="S1190" t="s">
        <v>5041</v>
      </c>
      <c r="T1190" t="s">
        <v>338</v>
      </c>
      <c r="U1190" t="s">
        <v>530</v>
      </c>
      <c r="W1190" t="s">
        <v>5042</v>
      </c>
      <c r="Z1190" t="s">
        <v>5039</v>
      </c>
      <c r="AA1190" t="s">
        <v>5040</v>
      </c>
      <c r="AD1190" t="s">
        <v>1217</v>
      </c>
      <c r="AE1190" t="s">
        <v>347</v>
      </c>
      <c r="AF1190" t="s">
        <v>5041</v>
      </c>
      <c r="AG1190" t="s">
        <v>338</v>
      </c>
      <c r="AH1190" t="s">
        <v>530</v>
      </c>
      <c r="AJ1190" t="s">
        <v>5042</v>
      </c>
      <c r="AL1190" t="s">
        <v>339</v>
      </c>
      <c r="AM1190">
        <v>1</v>
      </c>
      <c r="AN1190">
        <v>1</v>
      </c>
      <c r="AO1190">
        <v>14899</v>
      </c>
      <c r="AQ1190">
        <v>124468</v>
      </c>
      <c r="AR1190">
        <v>53920001</v>
      </c>
      <c r="AS1190">
        <v>9000000</v>
      </c>
      <c r="AT1190" t="s">
        <v>40</v>
      </c>
      <c r="AW1190" t="s">
        <v>343</v>
      </c>
      <c r="BY1190" t="s">
        <v>342</v>
      </c>
      <c r="EQ1190">
        <v>243396</v>
      </c>
      <c r="ER1190" t="s">
        <v>5043</v>
      </c>
      <c r="EV1190">
        <v>17286807</v>
      </c>
      <c r="EW1190">
        <v>928</v>
      </c>
      <c r="EX1190">
        <v>220562</v>
      </c>
      <c r="EY1190" t="s">
        <v>5044</v>
      </c>
      <c r="EZ1190">
        <v>1</v>
      </c>
      <c r="FC1190">
        <v>95385</v>
      </c>
      <c r="FD1190" t="s">
        <v>3531</v>
      </c>
    </row>
    <row r="1191" spans="1:160" x14ac:dyDescent="0.3">
      <c r="A1191" t="str">
        <f>VLOOKUP(B1191,Table2[],3,FALSE)</f>
        <v>Digital</v>
      </c>
      <c r="B1191" t="str">
        <f>IF(OR(ISNUMBER(FIND("QVC",Z1191)),ISNUMBER(FIND("QVC",AL1191))),"QVC",IF(OR(ISNUMBER(FIND("NCO",H1191)),ISNUMBER(FIND("NCO",Y1191))), "NCO", IF(AL1191="consumer","PMD.com",VLOOKUP(LEFT(H1191,2),Tables!$E$1:$F$11,2,FALSE))))</f>
        <v>PMD.com</v>
      </c>
      <c r="C1191">
        <f t="shared" si="55"/>
        <v>5341030</v>
      </c>
      <c r="D1191">
        <f t="shared" si="56"/>
        <v>1</v>
      </c>
      <c r="E1191" t="str">
        <f t="shared" ca="1" si="54"/>
        <v>shifted orders shipped</v>
      </c>
      <c r="F1191" t="s">
        <v>3539</v>
      </c>
      <c r="G1191" t="s">
        <v>335</v>
      </c>
      <c r="H1191" t="s">
        <v>5038</v>
      </c>
      <c r="I1191" s="6">
        <v>44011.602407407408</v>
      </c>
      <c r="J1191" t="s">
        <v>16</v>
      </c>
      <c r="K1191" s="6">
        <v>44013.297743055555</v>
      </c>
      <c r="M1191" t="s">
        <v>5039</v>
      </c>
      <c r="N1191" t="s">
        <v>5040</v>
      </c>
      <c r="Q1191" t="s">
        <v>1217</v>
      </c>
      <c r="R1191" t="s">
        <v>347</v>
      </c>
      <c r="S1191" t="s">
        <v>5041</v>
      </c>
      <c r="T1191" t="s">
        <v>338</v>
      </c>
      <c r="U1191" t="s">
        <v>530</v>
      </c>
      <c r="W1191" t="s">
        <v>5042</v>
      </c>
      <c r="Z1191" t="s">
        <v>5039</v>
      </c>
      <c r="AA1191" t="s">
        <v>5040</v>
      </c>
      <c r="AD1191" t="s">
        <v>1217</v>
      </c>
      <c r="AE1191" t="s">
        <v>347</v>
      </c>
      <c r="AF1191" t="s">
        <v>5041</v>
      </c>
      <c r="AG1191" t="s">
        <v>338</v>
      </c>
      <c r="AH1191" t="s">
        <v>530</v>
      </c>
      <c r="AJ1191" t="s">
        <v>5042</v>
      </c>
      <c r="AL1191" t="s">
        <v>339</v>
      </c>
      <c r="AM1191">
        <v>1</v>
      </c>
      <c r="AN1191">
        <v>1</v>
      </c>
      <c r="AO1191">
        <v>12859</v>
      </c>
      <c r="AQ1191">
        <v>124642</v>
      </c>
      <c r="AR1191">
        <v>5341030</v>
      </c>
      <c r="AS1191" t="s">
        <v>925</v>
      </c>
      <c r="AT1191" t="s">
        <v>926</v>
      </c>
      <c r="AW1191" t="s">
        <v>366</v>
      </c>
      <c r="AX1191" t="s">
        <v>366</v>
      </c>
      <c r="AY1191" t="s">
        <v>345</v>
      </c>
      <c r="AZ1191" t="s">
        <v>346</v>
      </c>
      <c r="BY1191" t="s">
        <v>342</v>
      </c>
      <c r="EQ1191">
        <v>243275</v>
      </c>
      <c r="ER1191" t="s">
        <v>5043</v>
      </c>
      <c r="EV1191">
        <v>17286807</v>
      </c>
      <c r="EW1191">
        <v>928</v>
      </c>
      <c r="EX1191">
        <v>220562</v>
      </c>
      <c r="EY1191" t="s">
        <v>5044</v>
      </c>
      <c r="EZ1191">
        <v>1</v>
      </c>
      <c r="FC1191">
        <v>95385</v>
      </c>
      <c r="FD1191" t="s">
        <v>3531</v>
      </c>
    </row>
    <row r="1192" spans="1:160" x14ac:dyDescent="0.3">
      <c r="A1192" t="str">
        <f>VLOOKUP(B1192,Table2[],3,FALSE)</f>
        <v>Digital</v>
      </c>
      <c r="B1192" t="str">
        <f>IF(OR(ISNUMBER(FIND("QVC",Z1192)),ISNUMBER(FIND("QVC",AL1192))),"QVC",IF(OR(ISNUMBER(FIND("NCO",H1192)),ISNUMBER(FIND("NCO",Y1192))), "NCO", IF(AL1192="consumer","PMD.com",VLOOKUP(LEFT(H1192,2),Tables!$E$1:$F$11,2,FALSE))))</f>
        <v>PMD.com</v>
      </c>
      <c r="C1192">
        <f t="shared" si="55"/>
        <v>51090030</v>
      </c>
      <c r="D1192">
        <f t="shared" si="56"/>
        <v>1</v>
      </c>
      <c r="E1192" t="str">
        <f t="shared" ca="1" si="54"/>
        <v>shifted orders shipped</v>
      </c>
      <c r="F1192" t="s">
        <v>3539</v>
      </c>
      <c r="G1192" t="s">
        <v>335</v>
      </c>
      <c r="H1192" t="s">
        <v>5038</v>
      </c>
      <c r="I1192" s="6">
        <v>44011.602407407408</v>
      </c>
      <c r="J1192" t="s">
        <v>16</v>
      </c>
      <c r="K1192" s="6">
        <v>44013.297743055555</v>
      </c>
      <c r="M1192" t="s">
        <v>5039</v>
      </c>
      <c r="N1192" t="s">
        <v>5040</v>
      </c>
      <c r="Q1192" t="s">
        <v>1217</v>
      </c>
      <c r="R1192" t="s">
        <v>347</v>
      </c>
      <c r="S1192" t="s">
        <v>5041</v>
      </c>
      <c r="T1192" t="s">
        <v>338</v>
      </c>
      <c r="U1192" t="s">
        <v>530</v>
      </c>
      <c r="W1192" t="s">
        <v>5042</v>
      </c>
      <c r="Z1192" t="s">
        <v>5039</v>
      </c>
      <c r="AA1192" t="s">
        <v>5040</v>
      </c>
      <c r="AD1192" t="s">
        <v>1217</v>
      </c>
      <c r="AE1192" t="s">
        <v>347</v>
      </c>
      <c r="AF1192" t="s">
        <v>5041</v>
      </c>
      <c r="AG1192" t="s">
        <v>338</v>
      </c>
      <c r="AH1192" t="s">
        <v>530</v>
      </c>
      <c r="AJ1192" t="s">
        <v>5042</v>
      </c>
      <c r="AL1192" t="s">
        <v>339</v>
      </c>
      <c r="AM1192">
        <v>1</v>
      </c>
      <c r="AN1192">
        <v>1</v>
      </c>
      <c r="AO1192">
        <v>6688</v>
      </c>
      <c r="AQ1192">
        <v>125960</v>
      </c>
      <c r="AR1192">
        <v>51090030</v>
      </c>
      <c r="AS1192" t="s">
        <v>3043</v>
      </c>
      <c r="AT1192" t="s">
        <v>628</v>
      </c>
      <c r="AW1192" t="s">
        <v>343</v>
      </c>
      <c r="BY1192" t="s">
        <v>342</v>
      </c>
      <c r="BZ1192" t="b">
        <v>0</v>
      </c>
      <c r="EQ1192">
        <v>243047</v>
      </c>
      <c r="ER1192" t="s">
        <v>5043</v>
      </c>
      <c r="EV1192">
        <v>17286807</v>
      </c>
      <c r="EW1192">
        <v>928</v>
      </c>
      <c r="EX1192">
        <v>220562</v>
      </c>
      <c r="EY1192" t="s">
        <v>5044</v>
      </c>
      <c r="EZ1192">
        <v>1</v>
      </c>
      <c r="FC1192">
        <v>95385</v>
      </c>
      <c r="FD1192" t="s">
        <v>3531</v>
      </c>
    </row>
    <row r="1193" spans="1:160" x14ac:dyDescent="0.3">
      <c r="A1193" t="str">
        <f>VLOOKUP(B1193,Table2[],3,FALSE)</f>
        <v>Digital</v>
      </c>
      <c r="B1193" t="str">
        <f>IF(OR(ISNUMBER(FIND("QVC",Z1193)),ISNUMBER(FIND("QVC",AL1193))),"QVC",IF(OR(ISNUMBER(FIND("NCO",H1193)),ISNUMBER(FIND("NCO",Y1193))), "NCO", IF(AL1193="consumer","PMD.com",VLOOKUP(LEFT(H1193,2),Tables!$E$1:$F$11,2,FALSE))))</f>
        <v>PMD.com</v>
      </c>
      <c r="C1193">
        <f t="shared" si="55"/>
        <v>54010001</v>
      </c>
      <c r="D1193">
        <f t="shared" si="56"/>
        <v>1</v>
      </c>
      <c r="E1193" t="str">
        <f t="shared" ca="1" si="54"/>
        <v>shifted orders shipped</v>
      </c>
      <c r="F1193" t="s">
        <v>3539</v>
      </c>
      <c r="G1193" t="s">
        <v>335</v>
      </c>
      <c r="H1193" t="s">
        <v>5045</v>
      </c>
      <c r="I1193" s="6">
        <v>44011.594988425924</v>
      </c>
      <c r="J1193" t="s">
        <v>16</v>
      </c>
      <c r="K1193" s="6">
        <v>44013.297812500001</v>
      </c>
      <c r="M1193" t="s">
        <v>5046</v>
      </c>
      <c r="N1193" t="s">
        <v>5047</v>
      </c>
      <c r="O1193" t="s">
        <v>5048</v>
      </c>
      <c r="Q1193" t="s">
        <v>2275</v>
      </c>
      <c r="R1193" t="s">
        <v>397</v>
      </c>
      <c r="S1193">
        <v>98225</v>
      </c>
      <c r="T1193" t="s">
        <v>338</v>
      </c>
      <c r="U1193" t="s">
        <v>530</v>
      </c>
      <c r="W1193" t="s">
        <v>5049</v>
      </c>
      <c r="Z1193" t="s">
        <v>5046</v>
      </c>
      <c r="AA1193" t="s">
        <v>5047</v>
      </c>
      <c r="AB1193" t="s">
        <v>5048</v>
      </c>
      <c r="AD1193" t="s">
        <v>2275</v>
      </c>
      <c r="AE1193" t="s">
        <v>397</v>
      </c>
      <c r="AF1193">
        <v>98225</v>
      </c>
      <c r="AG1193" t="s">
        <v>338</v>
      </c>
      <c r="AH1193" t="s">
        <v>530</v>
      </c>
      <c r="AJ1193" t="s">
        <v>5049</v>
      </c>
      <c r="AL1193" t="s">
        <v>339</v>
      </c>
      <c r="AM1193">
        <v>1</v>
      </c>
      <c r="AN1193">
        <v>1</v>
      </c>
      <c r="AO1193">
        <v>6300</v>
      </c>
      <c r="AQ1193">
        <v>124476</v>
      </c>
      <c r="AR1193">
        <v>54010001</v>
      </c>
      <c r="AS1193" t="s">
        <v>577</v>
      </c>
      <c r="AT1193" t="s">
        <v>35</v>
      </c>
      <c r="AW1193" t="s">
        <v>340</v>
      </c>
      <c r="AX1193">
        <v>0</v>
      </c>
      <c r="AY1193" t="s">
        <v>348</v>
      </c>
      <c r="AZ1193">
        <v>0</v>
      </c>
      <c r="BY1193" t="s">
        <v>342</v>
      </c>
      <c r="EQ1193">
        <v>252076</v>
      </c>
      <c r="ER1193" t="s">
        <v>5050</v>
      </c>
      <c r="EV1193">
        <v>17286794</v>
      </c>
      <c r="EW1193">
        <v>928</v>
      </c>
      <c r="EX1193">
        <v>220549</v>
      </c>
      <c r="EY1193">
        <v>9.2748999964335493E+25</v>
      </c>
      <c r="EZ1193">
        <v>1</v>
      </c>
      <c r="FC1193">
        <v>54010001</v>
      </c>
      <c r="FD1193" t="s">
        <v>35</v>
      </c>
    </row>
    <row r="1194" spans="1:160" x14ac:dyDescent="0.3">
      <c r="A1194" t="str">
        <f>VLOOKUP(B1194,Table2[],3,FALSE)</f>
        <v>Digital</v>
      </c>
      <c r="B1194" t="str">
        <f>IF(OR(ISNUMBER(FIND("QVC",Z1194)),ISNUMBER(FIND("QVC",AL1194))),"QVC",IF(OR(ISNUMBER(FIND("NCO",H1194)),ISNUMBER(FIND("NCO",Y1194))), "NCO", IF(AL1194="consumer","PMD.com",VLOOKUP(LEFT(H1194,2),Tables!$E$1:$F$11,2,FALSE))))</f>
        <v>PMD.com</v>
      </c>
      <c r="C1194">
        <f t="shared" si="55"/>
        <v>53160001</v>
      </c>
      <c r="D1194">
        <f t="shared" si="56"/>
        <v>1</v>
      </c>
      <c r="E1194" t="str">
        <f t="shared" ca="1" si="54"/>
        <v>shifted orders shipped</v>
      </c>
      <c r="F1194" t="s">
        <v>3539</v>
      </c>
      <c r="G1194" t="s">
        <v>335</v>
      </c>
      <c r="H1194" t="s">
        <v>5045</v>
      </c>
      <c r="I1194" s="6">
        <v>44011.594988425924</v>
      </c>
      <c r="J1194" t="s">
        <v>16</v>
      </c>
      <c r="K1194" s="6">
        <v>44013.297812500001</v>
      </c>
      <c r="M1194" t="s">
        <v>5046</v>
      </c>
      <c r="N1194" t="s">
        <v>5047</v>
      </c>
      <c r="O1194" t="s">
        <v>5048</v>
      </c>
      <c r="Q1194" t="s">
        <v>2275</v>
      </c>
      <c r="R1194" t="s">
        <v>397</v>
      </c>
      <c r="S1194">
        <v>98225</v>
      </c>
      <c r="T1194" t="s">
        <v>338</v>
      </c>
      <c r="U1194" t="s">
        <v>530</v>
      </c>
      <c r="W1194" t="s">
        <v>5049</v>
      </c>
      <c r="Z1194" t="s">
        <v>5046</v>
      </c>
      <c r="AA1194" t="s">
        <v>5047</v>
      </c>
      <c r="AB1194" t="s">
        <v>5048</v>
      </c>
      <c r="AD1194" t="s">
        <v>2275</v>
      </c>
      <c r="AE1194" t="s">
        <v>397</v>
      </c>
      <c r="AF1194">
        <v>98225</v>
      </c>
      <c r="AG1194" t="s">
        <v>338</v>
      </c>
      <c r="AH1194" t="s">
        <v>530</v>
      </c>
      <c r="AJ1194" t="s">
        <v>5049</v>
      </c>
      <c r="AL1194" t="s">
        <v>339</v>
      </c>
      <c r="AM1194">
        <v>1</v>
      </c>
      <c r="AN1194">
        <v>1</v>
      </c>
      <c r="AO1194">
        <v>4322</v>
      </c>
      <c r="AQ1194">
        <v>124007</v>
      </c>
      <c r="AR1194">
        <v>53160001</v>
      </c>
      <c r="AS1194" t="s">
        <v>1895</v>
      </c>
      <c r="AT1194" t="s">
        <v>119</v>
      </c>
      <c r="AW1194" t="s">
        <v>340</v>
      </c>
      <c r="AX1194" t="s">
        <v>340</v>
      </c>
      <c r="AY1194" t="s">
        <v>341</v>
      </c>
      <c r="AZ1194">
        <v>0</v>
      </c>
      <c r="BY1194" t="s">
        <v>342</v>
      </c>
      <c r="EQ1194">
        <v>252959</v>
      </c>
      <c r="ER1194" t="s">
        <v>5050</v>
      </c>
      <c r="EV1194">
        <v>17286794</v>
      </c>
      <c r="EW1194">
        <v>928</v>
      </c>
      <c r="EX1194">
        <v>220549</v>
      </c>
      <c r="EY1194">
        <v>9.2748999964335493E+25</v>
      </c>
      <c r="EZ1194">
        <v>1</v>
      </c>
      <c r="FC1194">
        <v>53160001</v>
      </c>
      <c r="FD1194" t="s">
        <v>119</v>
      </c>
    </row>
    <row r="1195" spans="1:160" x14ac:dyDescent="0.3">
      <c r="A1195" t="str">
        <f>VLOOKUP(B1195,Table2[],3,FALSE)</f>
        <v>Digital</v>
      </c>
      <c r="B1195" t="str">
        <f>IF(OR(ISNUMBER(FIND("QVC",Z1195)),ISNUMBER(FIND("QVC",AL1195))),"QVC",IF(OR(ISNUMBER(FIND("NCO",H1195)),ISNUMBER(FIND("NCO",Y1195))), "NCO", IF(AL1195="consumer","PMD.com",VLOOKUP(LEFT(H1195,2),Tables!$E$1:$F$11,2,FALSE))))</f>
        <v>PMD.com</v>
      </c>
      <c r="C1195">
        <f t="shared" si="55"/>
        <v>52430001</v>
      </c>
      <c r="D1195">
        <f t="shared" si="56"/>
        <v>1</v>
      </c>
      <c r="E1195" t="str">
        <f t="shared" ca="1" si="54"/>
        <v>shifted orders shipped</v>
      </c>
      <c r="F1195" t="s">
        <v>3539</v>
      </c>
      <c r="G1195" t="s">
        <v>335</v>
      </c>
      <c r="H1195" t="s">
        <v>5051</v>
      </c>
      <c r="I1195" s="6">
        <v>44011.664085648146</v>
      </c>
      <c r="J1195" t="s">
        <v>16</v>
      </c>
      <c r="K1195" s="6">
        <v>44013.298182870371</v>
      </c>
      <c r="M1195" t="s">
        <v>5052</v>
      </c>
      <c r="N1195" t="s">
        <v>5053</v>
      </c>
      <c r="Q1195" t="s">
        <v>951</v>
      </c>
      <c r="R1195" t="s">
        <v>377</v>
      </c>
      <c r="S1195" t="s">
        <v>5054</v>
      </c>
      <c r="T1195" t="s">
        <v>338</v>
      </c>
      <c r="U1195" t="s">
        <v>530</v>
      </c>
      <c r="W1195" t="s">
        <v>5055</v>
      </c>
      <c r="Z1195" t="s">
        <v>5052</v>
      </c>
      <c r="AA1195" t="s">
        <v>5053</v>
      </c>
      <c r="AD1195" t="s">
        <v>951</v>
      </c>
      <c r="AE1195" t="s">
        <v>377</v>
      </c>
      <c r="AF1195" t="s">
        <v>5054</v>
      </c>
      <c r="AG1195" t="s">
        <v>338</v>
      </c>
      <c r="AH1195" t="s">
        <v>530</v>
      </c>
      <c r="AJ1195" t="s">
        <v>5055</v>
      </c>
      <c r="AL1195" t="s">
        <v>339</v>
      </c>
      <c r="AM1195">
        <v>1</v>
      </c>
      <c r="AN1195">
        <v>1</v>
      </c>
      <c r="AO1195">
        <v>12063</v>
      </c>
      <c r="AQ1195">
        <v>127155</v>
      </c>
      <c r="AR1195">
        <v>52430001</v>
      </c>
      <c r="AS1195" t="s">
        <v>927</v>
      </c>
      <c r="AT1195" t="s">
        <v>75</v>
      </c>
      <c r="AW1195" t="s">
        <v>340</v>
      </c>
      <c r="AX1195" t="s">
        <v>340</v>
      </c>
      <c r="AY1195" t="s">
        <v>357</v>
      </c>
      <c r="AZ1195" t="s">
        <v>363</v>
      </c>
      <c r="BY1195" t="s">
        <v>342</v>
      </c>
      <c r="EQ1195">
        <v>249990</v>
      </c>
      <c r="ER1195" t="s">
        <v>5056</v>
      </c>
      <c r="EV1195">
        <v>17286848</v>
      </c>
      <c r="EW1195">
        <v>928</v>
      </c>
      <c r="EX1195">
        <v>220606</v>
      </c>
      <c r="EY1195" t="s">
        <v>5057</v>
      </c>
      <c r="EZ1195">
        <v>1</v>
      </c>
      <c r="FC1195">
        <v>95384</v>
      </c>
      <c r="FD1195" t="s">
        <v>3530</v>
      </c>
    </row>
    <row r="1196" spans="1:160" x14ac:dyDescent="0.3">
      <c r="A1196" t="str">
        <f>VLOOKUP(B1196,Table2[],3,FALSE)</f>
        <v>Digital</v>
      </c>
      <c r="B1196" t="str">
        <f>IF(OR(ISNUMBER(FIND("QVC",Z1196)),ISNUMBER(FIND("QVC",AL1196))),"QVC",IF(OR(ISNUMBER(FIND("NCO",H1196)),ISNUMBER(FIND("NCO",Y1196))), "NCO", IF(AL1196="consumer","PMD.com",VLOOKUP(LEFT(H1196,2),Tables!$E$1:$F$11,2,FALSE))))</f>
        <v>PMD.com</v>
      </c>
      <c r="C1196">
        <f t="shared" si="55"/>
        <v>53920001</v>
      </c>
      <c r="D1196">
        <f t="shared" si="56"/>
        <v>1</v>
      </c>
      <c r="E1196" t="str">
        <f t="shared" ca="1" si="54"/>
        <v>shifted orders shipped</v>
      </c>
      <c r="F1196" t="s">
        <v>3539</v>
      </c>
      <c r="G1196" t="s">
        <v>335</v>
      </c>
      <c r="H1196" t="s">
        <v>5051</v>
      </c>
      <c r="I1196" s="6">
        <v>44011.664085648146</v>
      </c>
      <c r="J1196" t="s">
        <v>16</v>
      </c>
      <c r="K1196" s="6">
        <v>44013.298182870371</v>
      </c>
      <c r="M1196" t="s">
        <v>5052</v>
      </c>
      <c r="N1196" t="s">
        <v>5053</v>
      </c>
      <c r="Q1196" t="s">
        <v>951</v>
      </c>
      <c r="R1196" t="s">
        <v>377</v>
      </c>
      <c r="S1196" t="s">
        <v>5054</v>
      </c>
      <c r="T1196" t="s">
        <v>338</v>
      </c>
      <c r="U1196" t="s">
        <v>530</v>
      </c>
      <c r="W1196" t="s">
        <v>5055</v>
      </c>
      <c r="Z1196" t="s">
        <v>5052</v>
      </c>
      <c r="AA1196" t="s">
        <v>5053</v>
      </c>
      <c r="AD1196" t="s">
        <v>951</v>
      </c>
      <c r="AE1196" t="s">
        <v>377</v>
      </c>
      <c r="AF1196" t="s">
        <v>5054</v>
      </c>
      <c r="AG1196" t="s">
        <v>338</v>
      </c>
      <c r="AH1196" t="s">
        <v>530</v>
      </c>
      <c r="AJ1196" t="s">
        <v>5055</v>
      </c>
      <c r="AL1196" t="s">
        <v>339</v>
      </c>
      <c r="AM1196">
        <v>1</v>
      </c>
      <c r="AN1196">
        <v>1</v>
      </c>
      <c r="AO1196">
        <v>14899</v>
      </c>
      <c r="AQ1196">
        <v>124468</v>
      </c>
      <c r="AR1196">
        <v>53920001</v>
      </c>
      <c r="AS1196">
        <v>9000000</v>
      </c>
      <c r="AT1196" t="s">
        <v>40</v>
      </c>
      <c r="AW1196" t="s">
        <v>343</v>
      </c>
      <c r="BY1196" t="s">
        <v>342</v>
      </c>
      <c r="EQ1196">
        <v>243396</v>
      </c>
      <c r="ER1196" t="s">
        <v>5056</v>
      </c>
      <c r="EV1196">
        <v>17286848</v>
      </c>
      <c r="EW1196">
        <v>928</v>
      </c>
      <c r="EX1196">
        <v>220606</v>
      </c>
      <c r="EY1196" t="s">
        <v>5057</v>
      </c>
      <c r="EZ1196">
        <v>1</v>
      </c>
      <c r="FC1196">
        <v>95384</v>
      </c>
      <c r="FD1196" t="s">
        <v>3530</v>
      </c>
    </row>
    <row r="1197" spans="1:160" x14ac:dyDescent="0.3">
      <c r="A1197" t="str">
        <f>VLOOKUP(B1197,Table2[],3,FALSE)</f>
        <v>Digital</v>
      </c>
      <c r="B1197" t="str">
        <f>IF(OR(ISNUMBER(FIND("QVC",Z1197)),ISNUMBER(FIND("QVC",AL1197))),"QVC",IF(OR(ISNUMBER(FIND("NCO",H1197)),ISNUMBER(FIND("NCO",Y1197))), "NCO", IF(AL1197="consumer","PMD.com",VLOOKUP(LEFT(H1197,2),Tables!$E$1:$F$11,2,FALSE))))</f>
        <v>PMD.com</v>
      </c>
      <c r="C1197">
        <f t="shared" si="55"/>
        <v>55340001</v>
      </c>
      <c r="D1197">
        <f t="shared" si="56"/>
        <v>2</v>
      </c>
      <c r="E1197" t="str">
        <f t="shared" ca="1" si="54"/>
        <v>shifted orders shipped</v>
      </c>
      <c r="F1197" t="s">
        <v>3539</v>
      </c>
      <c r="G1197" t="s">
        <v>335</v>
      </c>
      <c r="H1197" t="s">
        <v>5051</v>
      </c>
      <c r="I1197" s="6">
        <v>44011.664085648146</v>
      </c>
      <c r="J1197" t="s">
        <v>16</v>
      </c>
      <c r="K1197" s="6">
        <v>44013.298182870371</v>
      </c>
      <c r="M1197" t="s">
        <v>5052</v>
      </c>
      <c r="N1197" t="s">
        <v>5053</v>
      </c>
      <c r="Q1197" t="s">
        <v>951</v>
      </c>
      <c r="R1197" t="s">
        <v>377</v>
      </c>
      <c r="S1197" t="s">
        <v>5054</v>
      </c>
      <c r="T1197" t="s">
        <v>338</v>
      </c>
      <c r="U1197" t="s">
        <v>530</v>
      </c>
      <c r="W1197" t="s">
        <v>5055</v>
      </c>
      <c r="Z1197" t="s">
        <v>5052</v>
      </c>
      <c r="AA1197" t="s">
        <v>5053</v>
      </c>
      <c r="AD1197" t="s">
        <v>951</v>
      </c>
      <c r="AE1197" t="s">
        <v>377</v>
      </c>
      <c r="AF1197" t="s">
        <v>5054</v>
      </c>
      <c r="AG1197" t="s">
        <v>338</v>
      </c>
      <c r="AH1197" t="s">
        <v>530</v>
      </c>
      <c r="AJ1197" t="s">
        <v>5055</v>
      </c>
      <c r="AL1197" t="s">
        <v>339</v>
      </c>
      <c r="AM1197">
        <v>2</v>
      </c>
      <c r="AN1197">
        <v>2</v>
      </c>
      <c r="AO1197">
        <v>8241</v>
      </c>
      <c r="AQ1197">
        <v>124480</v>
      </c>
      <c r="AR1197">
        <v>55340001</v>
      </c>
      <c r="AS1197" t="s">
        <v>1955</v>
      </c>
      <c r="AT1197" t="s">
        <v>71</v>
      </c>
      <c r="AW1197" t="s">
        <v>343</v>
      </c>
      <c r="BY1197" t="s">
        <v>342</v>
      </c>
      <c r="EQ1197">
        <v>249139</v>
      </c>
      <c r="ER1197" t="s">
        <v>5056</v>
      </c>
      <c r="EV1197">
        <v>17286848</v>
      </c>
      <c r="EW1197">
        <v>928</v>
      </c>
      <c r="EX1197">
        <v>220606</v>
      </c>
      <c r="EY1197" t="s">
        <v>5057</v>
      </c>
      <c r="EZ1197">
        <v>1</v>
      </c>
      <c r="FC1197">
        <v>55340001</v>
      </c>
      <c r="FD1197" t="s">
        <v>71</v>
      </c>
    </row>
    <row r="1198" spans="1:160" x14ac:dyDescent="0.3">
      <c r="A1198" t="str">
        <f>VLOOKUP(B1198,Table2[],3,FALSE)</f>
        <v>Digital</v>
      </c>
      <c r="B1198" t="str">
        <f>IF(OR(ISNUMBER(FIND("QVC",Z1198)),ISNUMBER(FIND("QVC",AL1198))),"QVC",IF(OR(ISNUMBER(FIND("NCO",H1198)),ISNUMBER(FIND("NCO",Y1198))), "NCO", IF(AL1198="consumer","PMD.com",VLOOKUP(LEFT(H1198,2),Tables!$E$1:$F$11,2,FALSE))))</f>
        <v>PMD.com</v>
      </c>
      <c r="C1198">
        <f t="shared" si="55"/>
        <v>51090030</v>
      </c>
      <c r="D1198">
        <f t="shared" si="56"/>
        <v>1</v>
      </c>
      <c r="E1198" t="str">
        <f t="shared" ca="1" si="54"/>
        <v>shifted orders shipped</v>
      </c>
      <c r="F1198" t="s">
        <v>3539</v>
      </c>
      <c r="G1198" t="s">
        <v>335</v>
      </c>
      <c r="H1198" t="s">
        <v>5051</v>
      </c>
      <c r="I1198" s="6">
        <v>44011.664085648146</v>
      </c>
      <c r="J1198" t="s">
        <v>16</v>
      </c>
      <c r="K1198" s="6">
        <v>44013.298182870371</v>
      </c>
      <c r="M1198" t="s">
        <v>5052</v>
      </c>
      <c r="N1198" t="s">
        <v>5053</v>
      </c>
      <c r="Q1198" t="s">
        <v>951</v>
      </c>
      <c r="R1198" t="s">
        <v>377</v>
      </c>
      <c r="S1198" t="s">
        <v>5054</v>
      </c>
      <c r="T1198" t="s">
        <v>338</v>
      </c>
      <c r="U1198" t="s">
        <v>530</v>
      </c>
      <c r="W1198" t="s">
        <v>5055</v>
      </c>
      <c r="Z1198" t="s">
        <v>5052</v>
      </c>
      <c r="AA1198" t="s">
        <v>5053</v>
      </c>
      <c r="AD1198" t="s">
        <v>951</v>
      </c>
      <c r="AE1198" t="s">
        <v>377</v>
      </c>
      <c r="AF1198" t="s">
        <v>5054</v>
      </c>
      <c r="AG1198" t="s">
        <v>338</v>
      </c>
      <c r="AH1198" t="s">
        <v>530</v>
      </c>
      <c r="AJ1198" t="s">
        <v>5055</v>
      </c>
      <c r="AL1198" t="s">
        <v>339</v>
      </c>
      <c r="AM1198">
        <v>1</v>
      </c>
      <c r="AN1198">
        <v>1</v>
      </c>
      <c r="AO1198">
        <v>6688</v>
      </c>
      <c r="AQ1198">
        <v>125960</v>
      </c>
      <c r="AR1198">
        <v>51090030</v>
      </c>
      <c r="AS1198" t="s">
        <v>3043</v>
      </c>
      <c r="AT1198" t="s">
        <v>628</v>
      </c>
      <c r="AW1198" t="s">
        <v>343</v>
      </c>
      <c r="BY1198" t="s">
        <v>342</v>
      </c>
      <c r="BZ1198" t="b">
        <v>0</v>
      </c>
      <c r="EQ1198">
        <v>243047</v>
      </c>
      <c r="ER1198" t="s">
        <v>5056</v>
      </c>
      <c r="EV1198">
        <v>17286848</v>
      </c>
      <c r="EW1198">
        <v>928</v>
      </c>
      <c r="EX1198">
        <v>220606</v>
      </c>
      <c r="EY1198" t="s">
        <v>5057</v>
      </c>
      <c r="EZ1198">
        <v>1</v>
      </c>
      <c r="FC1198">
        <v>95384</v>
      </c>
      <c r="FD1198" t="s">
        <v>3530</v>
      </c>
    </row>
    <row r="1199" spans="1:160" x14ac:dyDescent="0.3">
      <c r="A1199" t="str">
        <f>VLOOKUP(B1199,Table2[],3,FALSE)</f>
        <v>Digital</v>
      </c>
      <c r="B1199" t="str">
        <f>IF(OR(ISNUMBER(FIND("QVC",Z1199)),ISNUMBER(FIND("QVC",AL1199))),"QVC",IF(OR(ISNUMBER(FIND("NCO",H1199)),ISNUMBER(FIND("NCO",Y1199))), "NCO", IF(AL1199="consumer","PMD.com",VLOOKUP(LEFT(H1199,2),Tables!$E$1:$F$11,2,FALSE))))</f>
        <v>PMD.com</v>
      </c>
      <c r="C1199">
        <f t="shared" si="55"/>
        <v>51090001</v>
      </c>
      <c r="D1199">
        <f t="shared" si="56"/>
        <v>1</v>
      </c>
      <c r="E1199" t="str">
        <f t="shared" ca="1" si="54"/>
        <v>shifted orders shipped</v>
      </c>
      <c r="F1199" t="s">
        <v>3539</v>
      </c>
      <c r="G1199" t="s">
        <v>335</v>
      </c>
      <c r="H1199" t="s">
        <v>2652</v>
      </c>
      <c r="I1199" s="6">
        <v>44008.648634259262</v>
      </c>
      <c r="J1199" t="s">
        <v>16</v>
      </c>
      <c r="K1199" s="6">
        <v>44013.298437500001</v>
      </c>
      <c r="M1199" t="s">
        <v>5058</v>
      </c>
      <c r="N1199" t="s">
        <v>5059</v>
      </c>
      <c r="Q1199" t="s">
        <v>1175</v>
      </c>
      <c r="R1199" t="s">
        <v>378</v>
      </c>
      <c r="S1199">
        <v>49546</v>
      </c>
      <c r="T1199" t="s">
        <v>338</v>
      </c>
      <c r="U1199" t="s">
        <v>530</v>
      </c>
      <c r="W1199" t="s">
        <v>5060</v>
      </c>
      <c r="Z1199" t="s">
        <v>5058</v>
      </c>
      <c r="AA1199" t="s">
        <v>5059</v>
      </c>
      <c r="AD1199" t="s">
        <v>1175</v>
      </c>
      <c r="AE1199" t="s">
        <v>378</v>
      </c>
      <c r="AF1199">
        <v>49546</v>
      </c>
      <c r="AG1199" t="s">
        <v>338</v>
      </c>
      <c r="AH1199" t="s">
        <v>530</v>
      </c>
      <c r="AJ1199" t="s">
        <v>5060</v>
      </c>
      <c r="AL1199" t="s">
        <v>339</v>
      </c>
      <c r="AM1199">
        <v>1</v>
      </c>
      <c r="AN1199">
        <v>1</v>
      </c>
      <c r="AO1199">
        <v>4885</v>
      </c>
      <c r="AQ1199">
        <v>124202</v>
      </c>
      <c r="AR1199">
        <v>51090001</v>
      </c>
      <c r="AS1199" t="s">
        <v>1986</v>
      </c>
      <c r="AT1199" t="s">
        <v>60</v>
      </c>
      <c r="AW1199" t="s">
        <v>340</v>
      </c>
      <c r="AX1199" t="s">
        <v>340</v>
      </c>
      <c r="AY1199" t="s">
        <v>357</v>
      </c>
      <c r="AZ1199" t="s">
        <v>361</v>
      </c>
      <c r="BY1199" t="s">
        <v>342</v>
      </c>
      <c r="EQ1199">
        <v>250831</v>
      </c>
      <c r="ER1199" t="s">
        <v>2653</v>
      </c>
      <c r="EV1199">
        <v>17284629</v>
      </c>
      <c r="EW1199">
        <v>928</v>
      </c>
      <c r="EX1199">
        <v>219108</v>
      </c>
      <c r="EY1199" t="s">
        <v>5061</v>
      </c>
      <c r="EZ1199">
        <v>1</v>
      </c>
      <c r="FC1199">
        <v>95292</v>
      </c>
      <c r="FD1199" t="s">
        <v>511</v>
      </c>
    </row>
    <row r="1200" spans="1:160" x14ac:dyDescent="0.3">
      <c r="A1200" t="str">
        <f>VLOOKUP(B1200,Table2[],3,FALSE)</f>
        <v>Digital</v>
      </c>
      <c r="B1200" t="str">
        <f>IF(OR(ISNUMBER(FIND("QVC",Z1200)),ISNUMBER(FIND("QVC",AL1200))),"QVC",IF(OR(ISNUMBER(FIND("NCO",H1200)),ISNUMBER(FIND("NCO",Y1200))), "NCO", IF(AL1200="consumer","PMD.com",VLOOKUP(LEFT(H1200,2),Tables!$E$1:$F$11,2,FALSE))))</f>
        <v>PMD.com</v>
      </c>
      <c r="C1200">
        <f t="shared" si="55"/>
        <v>52430001</v>
      </c>
      <c r="D1200">
        <f t="shared" si="56"/>
        <v>1</v>
      </c>
      <c r="E1200" t="str">
        <f t="shared" ca="1" si="54"/>
        <v>shifted orders shipped</v>
      </c>
      <c r="F1200" t="s">
        <v>3539</v>
      </c>
      <c r="G1200" t="s">
        <v>335</v>
      </c>
      <c r="H1200" t="s">
        <v>2652</v>
      </c>
      <c r="I1200" s="6">
        <v>44008.648634259262</v>
      </c>
      <c r="J1200" t="s">
        <v>16</v>
      </c>
      <c r="K1200" s="6">
        <v>44013.298437500001</v>
      </c>
      <c r="M1200" t="s">
        <v>5058</v>
      </c>
      <c r="N1200" t="s">
        <v>5059</v>
      </c>
      <c r="Q1200" t="s">
        <v>1175</v>
      </c>
      <c r="R1200" t="s">
        <v>378</v>
      </c>
      <c r="S1200">
        <v>49546</v>
      </c>
      <c r="T1200" t="s">
        <v>338</v>
      </c>
      <c r="U1200" t="s">
        <v>530</v>
      </c>
      <c r="W1200" t="s">
        <v>5060</v>
      </c>
      <c r="Z1200" t="s">
        <v>5058</v>
      </c>
      <c r="AA1200" t="s">
        <v>5059</v>
      </c>
      <c r="AD1200" t="s">
        <v>1175</v>
      </c>
      <c r="AE1200" t="s">
        <v>378</v>
      </c>
      <c r="AF1200">
        <v>49546</v>
      </c>
      <c r="AG1200" t="s">
        <v>338</v>
      </c>
      <c r="AH1200" t="s">
        <v>530</v>
      </c>
      <c r="AJ1200" t="s">
        <v>5060</v>
      </c>
      <c r="AL1200" t="s">
        <v>339</v>
      </c>
      <c r="AM1200">
        <v>1</v>
      </c>
      <c r="AN1200">
        <v>1</v>
      </c>
      <c r="AO1200">
        <v>12063</v>
      </c>
      <c r="AQ1200">
        <v>127155</v>
      </c>
      <c r="AR1200">
        <v>52430001</v>
      </c>
      <c r="AS1200" t="s">
        <v>927</v>
      </c>
      <c r="AT1200" t="s">
        <v>75</v>
      </c>
      <c r="AW1200" t="s">
        <v>340</v>
      </c>
      <c r="AX1200" t="s">
        <v>340</v>
      </c>
      <c r="AY1200" t="s">
        <v>357</v>
      </c>
      <c r="AZ1200" t="s">
        <v>363</v>
      </c>
      <c r="BY1200" t="s">
        <v>342</v>
      </c>
      <c r="EQ1200">
        <v>249990</v>
      </c>
      <c r="ER1200" t="s">
        <v>2653</v>
      </c>
      <c r="EV1200">
        <v>17284629</v>
      </c>
      <c r="EW1200">
        <v>928</v>
      </c>
      <c r="EX1200">
        <v>219108</v>
      </c>
      <c r="EY1200" t="s">
        <v>5061</v>
      </c>
      <c r="EZ1200">
        <v>1</v>
      </c>
      <c r="FC1200">
        <v>95292</v>
      </c>
      <c r="FD1200" t="s">
        <v>511</v>
      </c>
    </row>
    <row r="1201" spans="1:160" x14ac:dyDescent="0.3">
      <c r="A1201" t="str">
        <f>VLOOKUP(B1201,Table2[],3,FALSE)</f>
        <v>Digital</v>
      </c>
      <c r="B1201" t="str">
        <f>IF(OR(ISNUMBER(FIND("QVC",Z1201)),ISNUMBER(FIND("QVC",AL1201))),"QVC",IF(OR(ISNUMBER(FIND("NCO",H1201)),ISNUMBER(FIND("NCO",Y1201))), "NCO", IF(AL1201="consumer","PMD.com",VLOOKUP(LEFT(H1201,2),Tables!$E$1:$F$11,2,FALSE))))</f>
        <v>PMD.com</v>
      </c>
      <c r="C1201">
        <f t="shared" si="55"/>
        <v>5341</v>
      </c>
      <c r="D1201">
        <f t="shared" si="56"/>
        <v>1</v>
      </c>
      <c r="E1201" t="str">
        <f t="shared" ca="1" si="54"/>
        <v>shifted orders shipped</v>
      </c>
      <c r="F1201" t="s">
        <v>3539</v>
      </c>
      <c r="G1201" t="s">
        <v>335</v>
      </c>
      <c r="H1201" t="s">
        <v>2652</v>
      </c>
      <c r="I1201" s="6">
        <v>44008.648634259262</v>
      </c>
      <c r="J1201" t="s">
        <v>16</v>
      </c>
      <c r="K1201" s="6">
        <v>44013.298437500001</v>
      </c>
      <c r="M1201" t="s">
        <v>5058</v>
      </c>
      <c r="N1201" t="s">
        <v>5059</v>
      </c>
      <c r="Q1201" t="s">
        <v>1175</v>
      </c>
      <c r="R1201" t="s">
        <v>378</v>
      </c>
      <c r="S1201">
        <v>49546</v>
      </c>
      <c r="T1201" t="s">
        <v>338</v>
      </c>
      <c r="U1201" t="s">
        <v>530</v>
      </c>
      <c r="W1201" t="s">
        <v>5060</v>
      </c>
      <c r="Z1201" t="s">
        <v>5058</v>
      </c>
      <c r="AA1201" t="s">
        <v>5059</v>
      </c>
      <c r="AD1201" t="s">
        <v>1175</v>
      </c>
      <c r="AE1201" t="s">
        <v>378</v>
      </c>
      <c r="AF1201">
        <v>49546</v>
      </c>
      <c r="AG1201" t="s">
        <v>338</v>
      </c>
      <c r="AH1201" t="s">
        <v>530</v>
      </c>
      <c r="AJ1201" t="s">
        <v>5060</v>
      </c>
      <c r="AL1201" t="s">
        <v>339</v>
      </c>
      <c r="AM1201">
        <v>1</v>
      </c>
      <c r="AN1201">
        <v>1</v>
      </c>
      <c r="AO1201">
        <v>15156</v>
      </c>
      <c r="AQ1201">
        <v>124187</v>
      </c>
      <c r="AR1201">
        <v>5341</v>
      </c>
      <c r="AS1201" t="s">
        <v>831</v>
      </c>
      <c r="AT1201" t="s">
        <v>82</v>
      </c>
      <c r="AW1201" t="s">
        <v>340</v>
      </c>
      <c r="AX1201" t="s">
        <v>340</v>
      </c>
      <c r="AY1201" t="s">
        <v>345</v>
      </c>
      <c r="AZ1201" t="s">
        <v>346</v>
      </c>
      <c r="BY1201" t="s">
        <v>342</v>
      </c>
      <c r="EQ1201">
        <v>244247</v>
      </c>
      <c r="ER1201" t="s">
        <v>2653</v>
      </c>
      <c r="EV1201">
        <v>17284629</v>
      </c>
      <c r="EW1201">
        <v>928</v>
      </c>
      <c r="EX1201">
        <v>219108</v>
      </c>
      <c r="EY1201" t="s">
        <v>5061</v>
      </c>
      <c r="EZ1201">
        <v>1</v>
      </c>
      <c r="FC1201">
        <v>95292</v>
      </c>
      <c r="FD1201" t="s">
        <v>511</v>
      </c>
    </row>
    <row r="1202" spans="1:160" x14ac:dyDescent="0.3">
      <c r="A1202" t="str">
        <f>VLOOKUP(B1202,Table2[],3,FALSE)</f>
        <v>Digital</v>
      </c>
      <c r="B1202" t="str">
        <f>IF(OR(ISNUMBER(FIND("QVC",Z1202)),ISNUMBER(FIND("QVC",AL1202))),"QVC",IF(OR(ISNUMBER(FIND("NCO",H1202)),ISNUMBER(FIND("NCO",Y1202))), "NCO", IF(AL1202="consumer","PMD.com",VLOOKUP(LEFT(H1202,2),Tables!$E$1:$F$11,2,FALSE))))</f>
        <v>PMD.com</v>
      </c>
      <c r="C1202">
        <f t="shared" si="55"/>
        <v>5341</v>
      </c>
      <c r="D1202">
        <f t="shared" si="56"/>
        <v>1</v>
      </c>
      <c r="E1202" t="str">
        <f t="shared" ca="1" si="54"/>
        <v>shifted orders shipped</v>
      </c>
      <c r="F1202" t="s">
        <v>3539</v>
      </c>
      <c r="G1202" t="s">
        <v>335</v>
      </c>
      <c r="H1202" t="s">
        <v>5062</v>
      </c>
      <c r="I1202" s="6">
        <v>44011.661273148151</v>
      </c>
      <c r="J1202" t="s">
        <v>16</v>
      </c>
      <c r="K1202" s="6">
        <v>44013.298668981479</v>
      </c>
      <c r="M1202" t="s">
        <v>5063</v>
      </c>
      <c r="N1202" t="s">
        <v>5064</v>
      </c>
      <c r="Q1202" t="s">
        <v>405</v>
      </c>
      <c r="R1202" t="s">
        <v>365</v>
      </c>
      <c r="S1202">
        <v>94114</v>
      </c>
      <c r="T1202" t="s">
        <v>338</v>
      </c>
      <c r="U1202" t="s">
        <v>530</v>
      </c>
      <c r="W1202" t="s">
        <v>5065</v>
      </c>
      <c r="Z1202" t="s">
        <v>5063</v>
      </c>
      <c r="AA1202" t="s">
        <v>5064</v>
      </c>
      <c r="AD1202" t="s">
        <v>405</v>
      </c>
      <c r="AE1202" t="s">
        <v>365</v>
      </c>
      <c r="AF1202">
        <v>94114</v>
      </c>
      <c r="AG1202" t="s">
        <v>338</v>
      </c>
      <c r="AH1202" t="s">
        <v>530</v>
      </c>
      <c r="AJ1202" t="s">
        <v>5065</v>
      </c>
      <c r="AL1202" t="s">
        <v>339</v>
      </c>
      <c r="AM1202">
        <v>1</v>
      </c>
      <c r="AN1202">
        <v>1</v>
      </c>
      <c r="AO1202">
        <v>15156</v>
      </c>
      <c r="AQ1202">
        <v>124187</v>
      </c>
      <c r="AR1202">
        <v>5341</v>
      </c>
      <c r="AS1202" t="s">
        <v>1851</v>
      </c>
      <c r="AT1202" t="s">
        <v>82</v>
      </c>
      <c r="AW1202" t="s">
        <v>340</v>
      </c>
      <c r="AX1202" t="s">
        <v>340</v>
      </c>
      <c r="AY1202" t="s">
        <v>345</v>
      </c>
      <c r="AZ1202" t="s">
        <v>346</v>
      </c>
      <c r="BY1202" t="s">
        <v>342</v>
      </c>
      <c r="EQ1202">
        <v>243643</v>
      </c>
      <c r="ER1202" t="s">
        <v>5066</v>
      </c>
      <c r="EV1202">
        <v>17286847</v>
      </c>
      <c r="EW1202">
        <v>928</v>
      </c>
      <c r="EX1202">
        <v>220605</v>
      </c>
      <c r="EY1202" t="s">
        <v>5067</v>
      </c>
      <c r="EZ1202">
        <v>1</v>
      </c>
      <c r="FC1202">
        <v>95071</v>
      </c>
      <c r="FD1202" t="s">
        <v>1477</v>
      </c>
    </row>
    <row r="1203" spans="1:160" x14ac:dyDescent="0.3">
      <c r="A1203" t="str">
        <f>VLOOKUP(B1203,Table2[],3,FALSE)</f>
        <v>Digital</v>
      </c>
      <c r="B1203" t="str">
        <f>IF(OR(ISNUMBER(FIND("QVC",Z1203)),ISNUMBER(FIND("QVC",AL1203))),"QVC",IF(OR(ISNUMBER(FIND("NCO",H1203)),ISNUMBER(FIND("NCO",Y1203))), "NCO", IF(AL1203="consumer","PMD.com",VLOOKUP(LEFT(H1203,2),Tables!$E$1:$F$11,2,FALSE))))</f>
        <v>PMD.com</v>
      </c>
      <c r="C1203">
        <f t="shared" si="55"/>
        <v>52430001</v>
      </c>
      <c r="D1203">
        <f t="shared" si="56"/>
        <v>1</v>
      </c>
      <c r="E1203" t="str">
        <f t="shared" ca="1" si="54"/>
        <v>shifted orders shipped</v>
      </c>
      <c r="F1203" t="s">
        <v>3539</v>
      </c>
      <c r="G1203" t="s">
        <v>335</v>
      </c>
      <c r="H1203" t="s">
        <v>5062</v>
      </c>
      <c r="I1203" s="6">
        <v>44011.661273148151</v>
      </c>
      <c r="J1203" t="s">
        <v>16</v>
      </c>
      <c r="K1203" s="6">
        <v>44013.298668981479</v>
      </c>
      <c r="M1203" t="s">
        <v>5063</v>
      </c>
      <c r="N1203" t="s">
        <v>5064</v>
      </c>
      <c r="Q1203" t="s">
        <v>405</v>
      </c>
      <c r="R1203" t="s">
        <v>365</v>
      </c>
      <c r="S1203">
        <v>94114</v>
      </c>
      <c r="T1203" t="s">
        <v>338</v>
      </c>
      <c r="U1203" t="s">
        <v>530</v>
      </c>
      <c r="W1203" t="s">
        <v>5065</v>
      </c>
      <c r="Z1203" t="s">
        <v>5063</v>
      </c>
      <c r="AA1203" t="s">
        <v>5064</v>
      </c>
      <c r="AD1203" t="s">
        <v>405</v>
      </c>
      <c r="AE1203" t="s">
        <v>365</v>
      </c>
      <c r="AF1203">
        <v>94114</v>
      </c>
      <c r="AG1203" t="s">
        <v>338</v>
      </c>
      <c r="AH1203" t="s">
        <v>530</v>
      </c>
      <c r="AJ1203" t="s">
        <v>5065</v>
      </c>
      <c r="AL1203" t="s">
        <v>339</v>
      </c>
      <c r="AM1203">
        <v>1</v>
      </c>
      <c r="AN1203">
        <v>1</v>
      </c>
      <c r="AO1203">
        <v>12063</v>
      </c>
      <c r="AQ1203">
        <v>127155</v>
      </c>
      <c r="AR1203">
        <v>52430001</v>
      </c>
      <c r="AS1203" t="s">
        <v>927</v>
      </c>
      <c r="AT1203" t="s">
        <v>75</v>
      </c>
      <c r="AW1203" t="s">
        <v>340</v>
      </c>
      <c r="AX1203" t="s">
        <v>340</v>
      </c>
      <c r="AY1203" t="s">
        <v>357</v>
      </c>
      <c r="AZ1203" t="s">
        <v>363</v>
      </c>
      <c r="BY1203" t="s">
        <v>342</v>
      </c>
      <c r="EQ1203">
        <v>249990</v>
      </c>
      <c r="ER1203" t="s">
        <v>5066</v>
      </c>
      <c r="EV1203">
        <v>17286847</v>
      </c>
      <c r="EW1203">
        <v>928</v>
      </c>
      <c r="EX1203">
        <v>220605</v>
      </c>
      <c r="EY1203" t="s">
        <v>5067</v>
      </c>
      <c r="EZ1203">
        <v>1</v>
      </c>
      <c r="FC1203">
        <v>95384</v>
      </c>
      <c r="FD1203" t="s">
        <v>3530</v>
      </c>
    </row>
    <row r="1204" spans="1:160" x14ac:dyDescent="0.3">
      <c r="A1204" t="str">
        <f>VLOOKUP(B1204,Table2[],3,FALSE)</f>
        <v>Digital</v>
      </c>
      <c r="B1204" t="str">
        <f>IF(OR(ISNUMBER(FIND("QVC",Z1204)),ISNUMBER(FIND("QVC",AL1204))),"QVC",IF(OR(ISNUMBER(FIND("NCO",H1204)),ISNUMBER(FIND("NCO",Y1204))), "NCO", IF(AL1204="consumer","PMD.com",VLOOKUP(LEFT(H1204,2),Tables!$E$1:$F$11,2,FALSE))))</f>
        <v>PMD.com</v>
      </c>
      <c r="C1204">
        <f t="shared" si="55"/>
        <v>53920001</v>
      </c>
      <c r="D1204">
        <f t="shared" si="56"/>
        <v>1</v>
      </c>
      <c r="E1204" t="str">
        <f t="shared" ca="1" si="54"/>
        <v>shifted orders shipped</v>
      </c>
      <c r="F1204" t="s">
        <v>3539</v>
      </c>
      <c r="G1204" t="s">
        <v>335</v>
      </c>
      <c r="H1204" t="s">
        <v>5062</v>
      </c>
      <c r="I1204" s="6">
        <v>44011.661273148151</v>
      </c>
      <c r="J1204" t="s">
        <v>16</v>
      </c>
      <c r="K1204" s="6">
        <v>44013.298668981479</v>
      </c>
      <c r="M1204" t="s">
        <v>5063</v>
      </c>
      <c r="N1204" t="s">
        <v>5064</v>
      </c>
      <c r="Q1204" t="s">
        <v>405</v>
      </c>
      <c r="R1204" t="s">
        <v>365</v>
      </c>
      <c r="S1204">
        <v>94114</v>
      </c>
      <c r="T1204" t="s">
        <v>338</v>
      </c>
      <c r="U1204" t="s">
        <v>530</v>
      </c>
      <c r="W1204" t="s">
        <v>5065</v>
      </c>
      <c r="Z1204" t="s">
        <v>5063</v>
      </c>
      <c r="AA1204" t="s">
        <v>5064</v>
      </c>
      <c r="AD1204" t="s">
        <v>405</v>
      </c>
      <c r="AE1204" t="s">
        <v>365</v>
      </c>
      <c r="AF1204">
        <v>94114</v>
      </c>
      <c r="AG1204" t="s">
        <v>338</v>
      </c>
      <c r="AH1204" t="s">
        <v>530</v>
      </c>
      <c r="AJ1204" t="s">
        <v>5065</v>
      </c>
      <c r="AL1204" t="s">
        <v>339</v>
      </c>
      <c r="AM1204">
        <v>1</v>
      </c>
      <c r="AN1204">
        <v>1</v>
      </c>
      <c r="AO1204">
        <v>14899</v>
      </c>
      <c r="AQ1204">
        <v>124468</v>
      </c>
      <c r="AR1204">
        <v>53920001</v>
      </c>
      <c r="AS1204">
        <v>9000000</v>
      </c>
      <c r="AT1204" t="s">
        <v>40</v>
      </c>
      <c r="AW1204" t="s">
        <v>343</v>
      </c>
      <c r="BY1204" t="s">
        <v>342</v>
      </c>
      <c r="EQ1204">
        <v>243396</v>
      </c>
      <c r="ER1204" t="s">
        <v>5066</v>
      </c>
      <c r="EV1204">
        <v>17286847</v>
      </c>
      <c r="EW1204">
        <v>928</v>
      </c>
      <c r="EX1204">
        <v>220605</v>
      </c>
      <c r="EY1204" t="s">
        <v>5067</v>
      </c>
      <c r="EZ1204">
        <v>1</v>
      </c>
      <c r="FC1204">
        <v>95384</v>
      </c>
      <c r="FD1204" t="s">
        <v>3530</v>
      </c>
    </row>
    <row r="1205" spans="1:160" x14ac:dyDescent="0.3">
      <c r="A1205" t="str">
        <f>VLOOKUP(B1205,Table2[],3,FALSE)</f>
        <v>Digital</v>
      </c>
      <c r="B1205" t="str">
        <f>IF(OR(ISNUMBER(FIND("QVC",Z1205)),ISNUMBER(FIND("QVC",AL1205))),"QVC",IF(OR(ISNUMBER(FIND("NCO",H1205)),ISNUMBER(FIND("NCO",Y1205))), "NCO", IF(AL1205="consumer","PMD.com",VLOOKUP(LEFT(H1205,2),Tables!$E$1:$F$11,2,FALSE))))</f>
        <v>PMD.com</v>
      </c>
      <c r="C1205">
        <f t="shared" si="55"/>
        <v>53200001</v>
      </c>
      <c r="D1205">
        <f t="shared" si="56"/>
        <v>1</v>
      </c>
      <c r="E1205" t="str">
        <f t="shared" ca="1" si="54"/>
        <v>shifted orders shipped</v>
      </c>
      <c r="F1205" t="s">
        <v>3539</v>
      </c>
      <c r="G1205" t="s">
        <v>335</v>
      </c>
      <c r="H1205" t="s">
        <v>5062</v>
      </c>
      <c r="I1205" s="6">
        <v>44011.661273148151</v>
      </c>
      <c r="J1205" t="s">
        <v>16</v>
      </c>
      <c r="K1205" s="6">
        <v>44013.298668981479</v>
      </c>
      <c r="M1205" t="s">
        <v>5063</v>
      </c>
      <c r="N1205" t="s">
        <v>5064</v>
      </c>
      <c r="Q1205" t="s">
        <v>405</v>
      </c>
      <c r="R1205" t="s">
        <v>365</v>
      </c>
      <c r="S1205">
        <v>94114</v>
      </c>
      <c r="T1205" t="s">
        <v>338</v>
      </c>
      <c r="U1205" t="s">
        <v>530</v>
      </c>
      <c r="W1205" t="s">
        <v>5065</v>
      </c>
      <c r="Z1205" t="s">
        <v>5063</v>
      </c>
      <c r="AA1205" t="s">
        <v>5064</v>
      </c>
      <c r="AD1205" t="s">
        <v>405</v>
      </c>
      <c r="AE1205" t="s">
        <v>365</v>
      </c>
      <c r="AF1205">
        <v>94114</v>
      </c>
      <c r="AG1205" t="s">
        <v>338</v>
      </c>
      <c r="AH1205" t="s">
        <v>530</v>
      </c>
      <c r="AJ1205" t="s">
        <v>5065</v>
      </c>
      <c r="AL1205" t="s">
        <v>339</v>
      </c>
      <c r="AM1205">
        <v>1</v>
      </c>
      <c r="AN1205">
        <v>1</v>
      </c>
      <c r="AO1205">
        <v>15189</v>
      </c>
      <c r="AQ1205">
        <v>123906</v>
      </c>
      <c r="AR1205">
        <v>53200001</v>
      </c>
      <c r="AS1205" t="s">
        <v>973</v>
      </c>
      <c r="AT1205" t="s">
        <v>50</v>
      </c>
      <c r="AW1205" t="s">
        <v>340</v>
      </c>
      <c r="AX1205" t="s">
        <v>340</v>
      </c>
      <c r="AY1205" t="s">
        <v>357</v>
      </c>
      <c r="AZ1205" t="s">
        <v>363</v>
      </c>
      <c r="BY1205" t="s">
        <v>342</v>
      </c>
      <c r="EQ1205">
        <v>252156</v>
      </c>
      <c r="ER1205" t="s">
        <v>5066</v>
      </c>
      <c r="EV1205">
        <v>17286847</v>
      </c>
      <c r="EW1205">
        <v>928</v>
      </c>
      <c r="EX1205">
        <v>220605</v>
      </c>
      <c r="EY1205" t="s">
        <v>5067</v>
      </c>
      <c r="EZ1205">
        <v>1</v>
      </c>
      <c r="FC1205">
        <v>95071</v>
      </c>
      <c r="FD1205" t="s">
        <v>1477</v>
      </c>
    </row>
    <row r="1206" spans="1:160" x14ac:dyDescent="0.3">
      <c r="A1206" t="str">
        <f>VLOOKUP(B1206,Table2[],3,FALSE)</f>
        <v>Digital</v>
      </c>
      <c r="B1206" t="str">
        <f>IF(OR(ISNUMBER(FIND("QVC",Z1206)),ISNUMBER(FIND("QVC",AL1206))),"QVC",IF(OR(ISNUMBER(FIND("NCO",H1206)),ISNUMBER(FIND("NCO",Y1206))), "NCO", IF(AL1206="consumer","PMD.com",VLOOKUP(LEFT(H1206,2),Tables!$E$1:$F$11,2,FALSE))))</f>
        <v>PMD.com</v>
      </c>
      <c r="C1206">
        <f t="shared" si="55"/>
        <v>51090030</v>
      </c>
      <c r="D1206">
        <f t="shared" si="56"/>
        <v>1</v>
      </c>
      <c r="E1206" t="str">
        <f t="shared" ca="1" si="54"/>
        <v>shifted orders shipped</v>
      </c>
      <c r="F1206" t="s">
        <v>3539</v>
      </c>
      <c r="G1206" t="s">
        <v>335</v>
      </c>
      <c r="H1206" t="s">
        <v>5062</v>
      </c>
      <c r="I1206" s="6">
        <v>44011.661273148151</v>
      </c>
      <c r="J1206" t="s">
        <v>16</v>
      </c>
      <c r="K1206" s="6">
        <v>44013.298668981479</v>
      </c>
      <c r="M1206" t="s">
        <v>5063</v>
      </c>
      <c r="N1206" t="s">
        <v>5064</v>
      </c>
      <c r="Q1206" t="s">
        <v>405</v>
      </c>
      <c r="R1206" t="s">
        <v>365</v>
      </c>
      <c r="S1206">
        <v>94114</v>
      </c>
      <c r="T1206" t="s">
        <v>338</v>
      </c>
      <c r="U1206" t="s">
        <v>530</v>
      </c>
      <c r="W1206" t="s">
        <v>5065</v>
      </c>
      <c r="Z1206" t="s">
        <v>5063</v>
      </c>
      <c r="AA1206" t="s">
        <v>5064</v>
      </c>
      <c r="AD1206" t="s">
        <v>405</v>
      </c>
      <c r="AE1206" t="s">
        <v>365</v>
      </c>
      <c r="AF1206">
        <v>94114</v>
      </c>
      <c r="AG1206" t="s">
        <v>338</v>
      </c>
      <c r="AH1206" t="s">
        <v>530</v>
      </c>
      <c r="AJ1206" t="s">
        <v>5065</v>
      </c>
      <c r="AL1206" t="s">
        <v>339</v>
      </c>
      <c r="AM1206">
        <v>1</v>
      </c>
      <c r="AN1206">
        <v>1</v>
      </c>
      <c r="AO1206">
        <v>6688</v>
      </c>
      <c r="AQ1206">
        <v>125960</v>
      </c>
      <c r="AR1206">
        <v>51090030</v>
      </c>
      <c r="AS1206" t="s">
        <v>3043</v>
      </c>
      <c r="AT1206" t="s">
        <v>628</v>
      </c>
      <c r="AW1206" t="s">
        <v>343</v>
      </c>
      <c r="BY1206" t="s">
        <v>342</v>
      </c>
      <c r="BZ1206" t="b">
        <v>0</v>
      </c>
      <c r="EQ1206">
        <v>243047</v>
      </c>
      <c r="ER1206" t="s">
        <v>5066</v>
      </c>
      <c r="EV1206">
        <v>17286847</v>
      </c>
      <c r="EW1206">
        <v>928</v>
      </c>
      <c r="EX1206">
        <v>220605</v>
      </c>
      <c r="EY1206" t="s">
        <v>5067</v>
      </c>
      <c r="EZ1206">
        <v>1</v>
      </c>
      <c r="FC1206">
        <v>95384</v>
      </c>
      <c r="FD1206" t="s">
        <v>3530</v>
      </c>
    </row>
    <row r="1207" spans="1:160" x14ac:dyDescent="0.3">
      <c r="A1207" t="str">
        <f>VLOOKUP(B1207,Table2[],3,FALSE)</f>
        <v>Digital</v>
      </c>
      <c r="B1207" t="str">
        <f>IF(OR(ISNUMBER(FIND("QVC",Z1207)),ISNUMBER(FIND("QVC",AL1207))),"QVC",IF(OR(ISNUMBER(FIND("NCO",H1207)),ISNUMBER(FIND("NCO",Y1207))), "NCO", IF(AL1207="consumer","PMD.com",VLOOKUP(LEFT(H1207,2),Tables!$E$1:$F$11,2,FALSE))))</f>
        <v>PMD.com</v>
      </c>
      <c r="C1207">
        <f t="shared" si="55"/>
        <v>5342</v>
      </c>
      <c r="D1207">
        <f t="shared" si="56"/>
        <v>1</v>
      </c>
      <c r="E1207" t="str">
        <f t="shared" ca="1" si="54"/>
        <v>shifted orders shipped</v>
      </c>
      <c r="F1207" t="s">
        <v>3539</v>
      </c>
      <c r="G1207" t="s">
        <v>335</v>
      </c>
      <c r="H1207" t="s">
        <v>2789</v>
      </c>
      <c r="I1207" s="6">
        <v>44009.011979166666</v>
      </c>
      <c r="J1207" t="s">
        <v>16</v>
      </c>
      <c r="K1207" s="6">
        <v>44013.298773148148</v>
      </c>
      <c r="M1207" t="s">
        <v>5071</v>
      </c>
      <c r="N1207" t="s">
        <v>5072</v>
      </c>
      <c r="O1207" t="s">
        <v>5073</v>
      </c>
      <c r="Q1207" t="s">
        <v>535</v>
      </c>
      <c r="R1207" t="s">
        <v>365</v>
      </c>
      <c r="S1207">
        <v>92663</v>
      </c>
      <c r="T1207" t="s">
        <v>338</v>
      </c>
      <c r="U1207" t="s">
        <v>530</v>
      </c>
      <c r="W1207" t="s">
        <v>5074</v>
      </c>
      <c r="Z1207" t="s">
        <v>5071</v>
      </c>
      <c r="AA1207" t="s">
        <v>5072</v>
      </c>
      <c r="AB1207" t="s">
        <v>5073</v>
      </c>
      <c r="AD1207" t="s">
        <v>535</v>
      </c>
      <c r="AE1207" t="s">
        <v>365</v>
      </c>
      <c r="AF1207">
        <v>92663</v>
      </c>
      <c r="AG1207" t="s">
        <v>338</v>
      </c>
      <c r="AH1207" t="s">
        <v>530</v>
      </c>
      <c r="AJ1207" t="s">
        <v>5074</v>
      </c>
      <c r="AL1207" t="s">
        <v>339</v>
      </c>
      <c r="AM1207">
        <v>1</v>
      </c>
      <c r="AN1207">
        <v>1</v>
      </c>
      <c r="AO1207">
        <v>13280</v>
      </c>
      <c r="AQ1207">
        <v>123849</v>
      </c>
      <c r="AR1207">
        <v>5342</v>
      </c>
      <c r="AS1207" t="s">
        <v>1867</v>
      </c>
      <c r="AT1207" t="s">
        <v>149</v>
      </c>
      <c r="AW1207" t="s">
        <v>340</v>
      </c>
      <c r="AX1207" t="s">
        <v>340</v>
      </c>
      <c r="AY1207" t="s">
        <v>345</v>
      </c>
      <c r="AZ1207" t="s">
        <v>346</v>
      </c>
      <c r="BY1207" t="s">
        <v>342</v>
      </c>
      <c r="EQ1207">
        <v>244853</v>
      </c>
      <c r="ER1207" t="s">
        <v>2790</v>
      </c>
      <c r="EV1207">
        <v>17285069</v>
      </c>
      <c r="EW1207">
        <v>928</v>
      </c>
      <c r="EX1207">
        <v>219545</v>
      </c>
      <c r="EY1207" t="s">
        <v>5075</v>
      </c>
      <c r="EZ1207">
        <v>1</v>
      </c>
      <c r="FC1207">
        <v>5342</v>
      </c>
      <c r="FD1207" t="s">
        <v>149</v>
      </c>
    </row>
    <row r="1208" spans="1:160" x14ac:dyDescent="0.3">
      <c r="A1208" t="str">
        <f>VLOOKUP(B1208,Table2[],3,FALSE)</f>
        <v>Digital</v>
      </c>
      <c r="B1208" t="str">
        <f>IF(OR(ISNUMBER(FIND("QVC",Z1208)),ISNUMBER(FIND("QVC",AL1208))),"QVC",IF(OR(ISNUMBER(FIND("NCO",H1208)),ISNUMBER(FIND("NCO",Y1208))), "NCO", IF(AL1208="consumer","PMD.com",VLOOKUP(LEFT(H1208,2),Tables!$E$1:$F$11,2,FALSE))))</f>
        <v>PMD.com</v>
      </c>
      <c r="C1208">
        <f t="shared" si="55"/>
        <v>5260</v>
      </c>
      <c r="D1208">
        <f t="shared" si="56"/>
        <v>1</v>
      </c>
      <c r="E1208" t="str">
        <f t="shared" ca="1" si="54"/>
        <v>shifted orders shipped</v>
      </c>
      <c r="F1208" t="s">
        <v>3539</v>
      </c>
      <c r="G1208" t="s">
        <v>335</v>
      </c>
      <c r="H1208" t="s">
        <v>2676</v>
      </c>
      <c r="I1208" s="6">
        <v>44008.773842592593</v>
      </c>
      <c r="J1208" t="s">
        <v>16</v>
      </c>
      <c r="K1208" s="6">
        <v>44013.298773148148</v>
      </c>
      <c r="M1208" t="s">
        <v>5068</v>
      </c>
      <c r="N1208" t="s">
        <v>5069</v>
      </c>
      <c r="Q1208" t="s">
        <v>688</v>
      </c>
      <c r="R1208" t="s">
        <v>397</v>
      </c>
      <c r="S1208">
        <v>98332</v>
      </c>
      <c r="T1208" t="s">
        <v>338</v>
      </c>
      <c r="U1208" t="s">
        <v>530</v>
      </c>
      <c r="W1208" t="s">
        <v>5070</v>
      </c>
      <c r="Z1208" t="s">
        <v>5068</v>
      </c>
      <c r="AA1208" t="s">
        <v>5069</v>
      </c>
      <c r="AD1208" t="s">
        <v>688</v>
      </c>
      <c r="AE1208" t="s">
        <v>397</v>
      </c>
      <c r="AF1208">
        <v>98332</v>
      </c>
      <c r="AG1208" t="s">
        <v>338</v>
      </c>
      <c r="AH1208" t="s">
        <v>530</v>
      </c>
      <c r="AJ1208" t="s">
        <v>5070</v>
      </c>
      <c r="AL1208" t="s">
        <v>339</v>
      </c>
      <c r="AM1208">
        <v>1</v>
      </c>
      <c r="AN1208">
        <v>1</v>
      </c>
      <c r="AO1208">
        <v>6390</v>
      </c>
      <c r="AQ1208">
        <v>124400</v>
      </c>
      <c r="AR1208">
        <v>5260</v>
      </c>
      <c r="AS1208" t="s">
        <v>1228</v>
      </c>
      <c r="AT1208" t="s">
        <v>173</v>
      </c>
      <c r="AW1208" t="s">
        <v>352</v>
      </c>
      <c r="AX1208" t="s">
        <v>352</v>
      </c>
      <c r="AY1208" t="s">
        <v>353</v>
      </c>
      <c r="AZ1208" t="s">
        <v>384</v>
      </c>
      <c r="BY1208" t="s">
        <v>342</v>
      </c>
      <c r="EQ1208">
        <v>250591</v>
      </c>
      <c r="ER1208" t="s">
        <v>2677</v>
      </c>
      <c r="EV1208">
        <v>17284742</v>
      </c>
      <c r="EW1208">
        <v>928</v>
      </c>
      <c r="EX1208">
        <v>219220</v>
      </c>
      <c r="EY1208">
        <v>9.2748999964335493E+25</v>
      </c>
      <c r="EZ1208">
        <v>1</v>
      </c>
      <c r="FC1208">
        <v>5260</v>
      </c>
      <c r="FD1208" t="s">
        <v>173</v>
      </c>
    </row>
    <row r="1209" spans="1:160" x14ac:dyDescent="0.3">
      <c r="A1209" t="str">
        <f>VLOOKUP(B1209,Table2[],3,FALSE)</f>
        <v>Digital</v>
      </c>
      <c r="B1209" t="str">
        <f>IF(OR(ISNUMBER(FIND("QVC",Z1209)),ISNUMBER(FIND("QVC",AL1209))),"QVC",IF(OR(ISNUMBER(FIND("NCO",H1209)),ISNUMBER(FIND("NCO",Y1209))), "NCO", IF(AL1209="consumer","PMD.com",VLOOKUP(LEFT(H1209,2),Tables!$E$1:$F$11,2,FALSE))))</f>
        <v>PMD.com</v>
      </c>
      <c r="C1209">
        <f t="shared" si="55"/>
        <v>53440001</v>
      </c>
      <c r="D1209">
        <f t="shared" si="56"/>
        <v>1</v>
      </c>
      <c r="E1209" t="str">
        <f t="shared" ca="1" si="54"/>
        <v>shifted orders shipped</v>
      </c>
      <c r="F1209" t="s">
        <v>3539</v>
      </c>
      <c r="G1209" t="s">
        <v>335</v>
      </c>
      <c r="H1209" t="s">
        <v>2789</v>
      </c>
      <c r="I1209" s="6">
        <v>44009.011979166666</v>
      </c>
      <c r="J1209" t="s">
        <v>16</v>
      </c>
      <c r="K1209" s="6">
        <v>44013.298773148148</v>
      </c>
      <c r="M1209" t="s">
        <v>5071</v>
      </c>
      <c r="N1209" t="s">
        <v>5072</v>
      </c>
      <c r="O1209" t="s">
        <v>5073</v>
      </c>
      <c r="Q1209" t="s">
        <v>535</v>
      </c>
      <c r="R1209" t="s">
        <v>365</v>
      </c>
      <c r="S1209">
        <v>92663</v>
      </c>
      <c r="T1209" t="s">
        <v>338</v>
      </c>
      <c r="U1209" t="s">
        <v>530</v>
      </c>
      <c r="W1209" t="s">
        <v>5074</v>
      </c>
      <c r="Z1209" t="s">
        <v>5071</v>
      </c>
      <c r="AA1209" t="s">
        <v>5072</v>
      </c>
      <c r="AB1209" t="s">
        <v>5073</v>
      </c>
      <c r="AD1209" t="s">
        <v>535</v>
      </c>
      <c r="AE1209" t="s">
        <v>365</v>
      </c>
      <c r="AF1209">
        <v>92663</v>
      </c>
      <c r="AG1209" t="s">
        <v>338</v>
      </c>
      <c r="AH1209" t="s">
        <v>530</v>
      </c>
      <c r="AJ1209" t="s">
        <v>5074</v>
      </c>
      <c r="AL1209" t="s">
        <v>339</v>
      </c>
      <c r="AM1209">
        <v>1</v>
      </c>
      <c r="AN1209">
        <v>1</v>
      </c>
      <c r="AO1209">
        <v>7642</v>
      </c>
      <c r="AQ1209">
        <v>124700</v>
      </c>
      <c r="AR1209">
        <v>53440001</v>
      </c>
      <c r="AS1209" t="s">
        <v>1240</v>
      </c>
      <c r="AT1209" t="s">
        <v>116</v>
      </c>
      <c r="AW1209" t="s">
        <v>340</v>
      </c>
      <c r="AX1209" t="s">
        <v>340</v>
      </c>
      <c r="AY1209" t="s">
        <v>345</v>
      </c>
      <c r="AZ1209" t="s">
        <v>345</v>
      </c>
      <c r="BY1209" t="s">
        <v>342</v>
      </c>
      <c r="EQ1209">
        <v>252960</v>
      </c>
      <c r="ER1209" t="s">
        <v>2790</v>
      </c>
      <c r="EV1209">
        <v>17285069</v>
      </c>
      <c r="EW1209">
        <v>928</v>
      </c>
      <c r="EX1209">
        <v>219545</v>
      </c>
      <c r="EY1209" t="s">
        <v>5075</v>
      </c>
      <c r="EZ1209">
        <v>1</v>
      </c>
      <c r="FC1209">
        <v>53440001</v>
      </c>
      <c r="FD1209" t="s">
        <v>116</v>
      </c>
    </row>
    <row r="1210" spans="1:160" x14ac:dyDescent="0.3">
      <c r="A1210" t="str">
        <f>VLOOKUP(B1210,Table2[],3,FALSE)</f>
        <v>Digital</v>
      </c>
      <c r="B1210" t="str">
        <f>IF(OR(ISNUMBER(FIND("QVC",Z1210)),ISNUMBER(FIND("QVC",AL1210))),"QVC",IF(OR(ISNUMBER(FIND("NCO",H1210)),ISNUMBER(FIND("NCO",Y1210))), "NCO", IF(AL1210="consumer","PMD.com",VLOOKUP(LEFT(H1210,2),Tables!$E$1:$F$11,2,FALSE))))</f>
        <v>PMD.com</v>
      </c>
      <c r="C1210">
        <f t="shared" si="55"/>
        <v>51090061</v>
      </c>
      <c r="D1210">
        <f t="shared" si="56"/>
        <v>1</v>
      </c>
      <c r="E1210" t="str">
        <f t="shared" ca="1" si="54"/>
        <v>shifted orders shipped</v>
      </c>
      <c r="F1210" t="s">
        <v>3539</v>
      </c>
      <c r="G1210" t="s">
        <v>335</v>
      </c>
      <c r="H1210" t="s">
        <v>2789</v>
      </c>
      <c r="I1210" s="6">
        <v>44009.011979166666</v>
      </c>
      <c r="J1210" t="s">
        <v>16</v>
      </c>
      <c r="K1210" s="6">
        <v>44013.298773148148</v>
      </c>
      <c r="M1210" t="s">
        <v>5071</v>
      </c>
      <c r="N1210" t="s">
        <v>5072</v>
      </c>
      <c r="O1210" t="s">
        <v>5073</v>
      </c>
      <c r="Q1210" t="s">
        <v>535</v>
      </c>
      <c r="R1210" t="s">
        <v>365</v>
      </c>
      <c r="S1210">
        <v>92663</v>
      </c>
      <c r="T1210" t="s">
        <v>338</v>
      </c>
      <c r="U1210" t="s">
        <v>530</v>
      </c>
      <c r="W1210" t="s">
        <v>5074</v>
      </c>
      <c r="Z1210" t="s">
        <v>5071</v>
      </c>
      <c r="AA1210" t="s">
        <v>5072</v>
      </c>
      <c r="AB1210" t="s">
        <v>5073</v>
      </c>
      <c r="AD1210" t="s">
        <v>535</v>
      </c>
      <c r="AE1210" t="s">
        <v>365</v>
      </c>
      <c r="AF1210">
        <v>92663</v>
      </c>
      <c r="AG1210" t="s">
        <v>338</v>
      </c>
      <c r="AH1210" t="s">
        <v>530</v>
      </c>
      <c r="AJ1210" t="s">
        <v>5074</v>
      </c>
      <c r="AL1210" t="s">
        <v>339</v>
      </c>
      <c r="AM1210">
        <v>1</v>
      </c>
      <c r="AN1210">
        <v>1</v>
      </c>
      <c r="AO1210">
        <v>8078</v>
      </c>
      <c r="AQ1210">
        <v>124010</v>
      </c>
      <c r="AR1210">
        <v>51090061</v>
      </c>
      <c r="AS1210" t="s">
        <v>2688</v>
      </c>
      <c r="AT1210" t="s">
        <v>122</v>
      </c>
      <c r="AW1210" t="s">
        <v>340</v>
      </c>
      <c r="AX1210" t="s">
        <v>340</v>
      </c>
      <c r="AY1210" t="s">
        <v>357</v>
      </c>
      <c r="AZ1210" t="s">
        <v>363</v>
      </c>
      <c r="BY1210" t="s">
        <v>342</v>
      </c>
      <c r="EQ1210">
        <v>252774</v>
      </c>
      <c r="ER1210" t="s">
        <v>2790</v>
      </c>
      <c r="EV1210">
        <v>17285069</v>
      </c>
      <c r="EW1210">
        <v>928</v>
      </c>
      <c r="EX1210">
        <v>219545</v>
      </c>
      <c r="EY1210" t="s">
        <v>5075</v>
      </c>
      <c r="EZ1210">
        <v>1</v>
      </c>
      <c r="FC1210">
        <v>51090061</v>
      </c>
      <c r="FD1210" t="s">
        <v>122</v>
      </c>
    </row>
    <row r="1211" spans="1:160" x14ac:dyDescent="0.3">
      <c r="A1211" t="str">
        <f>VLOOKUP(B1211,Table2[],3,FALSE)</f>
        <v>Digital</v>
      </c>
      <c r="B1211" t="str">
        <f>IF(OR(ISNUMBER(FIND("QVC",Z1211)),ISNUMBER(FIND("QVC",AL1211))),"QVC",IF(OR(ISNUMBER(FIND("NCO",H1211)),ISNUMBER(FIND("NCO",Y1211))), "NCO", IF(AL1211="consumer","PMD.com",VLOOKUP(LEFT(H1211,2),Tables!$E$1:$F$11,2,FALSE))))</f>
        <v>PMD.com</v>
      </c>
      <c r="C1211">
        <f t="shared" si="55"/>
        <v>52578</v>
      </c>
      <c r="D1211">
        <f t="shared" si="56"/>
        <v>1</v>
      </c>
      <c r="E1211" t="str">
        <f t="shared" ca="1" si="54"/>
        <v>shifted orders shipped</v>
      </c>
      <c r="F1211" t="s">
        <v>3539</v>
      </c>
      <c r="G1211" t="s">
        <v>335</v>
      </c>
      <c r="H1211" t="s">
        <v>3404</v>
      </c>
      <c r="I1211" s="6">
        <v>44011.547303240739</v>
      </c>
      <c r="J1211" t="s">
        <v>16</v>
      </c>
      <c r="K1211" s="6">
        <v>44013.299340277779</v>
      </c>
      <c r="M1211" t="s">
        <v>1422</v>
      </c>
      <c r="N1211" t="s">
        <v>1423</v>
      </c>
      <c r="Q1211" t="s">
        <v>1424</v>
      </c>
      <c r="R1211" t="s">
        <v>400</v>
      </c>
      <c r="S1211">
        <v>19072</v>
      </c>
      <c r="T1211" t="s">
        <v>338</v>
      </c>
      <c r="U1211" t="s">
        <v>530</v>
      </c>
      <c r="W1211" t="s">
        <v>1425</v>
      </c>
      <c r="Z1211" t="s">
        <v>1422</v>
      </c>
      <c r="AA1211" t="s">
        <v>1423</v>
      </c>
      <c r="AD1211" t="s">
        <v>1424</v>
      </c>
      <c r="AE1211" t="s">
        <v>400</v>
      </c>
      <c r="AF1211">
        <v>19072</v>
      </c>
      <c r="AG1211" t="s">
        <v>338</v>
      </c>
      <c r="AH1211" t="s">
        <v>530</v>
      </c>
      <c r="AJ1211" t="s">
        <v>1425</v>
      </c>
      <c r="AL1211" t="s">
        <v>339</v>
      </c>
      <c r="AM1211">
        <v>1</v>
      </c>
      <c r="AN1211">
        <v>1</v>
      </c>
      <c r="AO1211">
        <v>6388</v>
      </c>
      <c r="AQ1211">
        <v>124427</v>
      </c>
      <c r="AR1211">
        <v>52578</v>
      </c>
      <c r="AS1211" t="s">
        <v>27</v>
      </c>
      <c r="AT1211" t="s">
        <v>28</v>
      </c>
      <c r="AW1211" t="s">
        <v>352</v>
      </c>
      <c r="AX1211" t="s">
        <v>352</v>
      </c>
      <c r="AY1211" t="s">
        <v>353</v>
      </c>
      <c r="AZ1211" t="s">
        <v>371</v>
      </c>
      <c r="BY1211" t="s">
        <v>342</v>
      </c>
      <c r="EQ1211">
        <v>251422</v>
      </c>
      <c r="ER1211" t="s">
        <v>3405</v>
      </c>
      <c r="EV1211">
        <v>17285890</v>
      </c>
      <c r="EW1211">
        <v>928</v>
      </c>
      <c r="EX1211">
        <v>220444</v>
      </c>
      <c r="EY1211" t="s">
        <v>5076</v>
      </c>
      <c r="EZ1211">
        <v>1</v>
      </c>
      <c r="FC1211">
        <v>52578</v>
      </c>
      <c r="FD1211" t="s">
        <v>28</v>
      </c>
    </row>
    <row r="1212" spans="1:160" x14ac:dyDescent="0.3">
      <c r="A1212" t="str">
        <f>VLOOKUP(B1212,Table2[],3,FALSE)</f>
        <v>Digital</v>
      </c>
      <c r="B1212" t="str">
        <f>IF(OR(ISNUMBER(FIND("QVC",Z1212)),ISNUMBER(FIND("QVC",AL1212))),"QVC",IF(OR(ISNUMBER(FIND("NCO",H1212)),ISNUMBER(FIND("NCO",Y1212))), "NCO", IF(AL1212="consumer","PMD.com",VLOOKUP(LEFT(H1212,2),Tables!$E$1:$F$11,2,FALSE))))</f>
        <v>PMD.com</v>
      </c>
      <c r="C1212">
        <f t="shared" si="55"/>
        <v>5236</v>
      </c>
      <c r="D1212">
        <f t="shared" si="56"/>
        <v>1</v>
      </c>
      <c r="E1212" t="str">
        <f t="shared" ca="1" si="54"/>
        <v>shifted orders shipped</v>
      </c>
      <c r="F1212" t="s">
        <v>3539</v>
      </c>
      <c r="G1212" t="s">
        <v>335</v>
      </c>
      <c r="H1212" t="s">
        <v>3404</v>
      </c>
      <c r="I1212" s="6">
        <v>44011.547303240739</v>
      </c>
      <c r="J1212" t="s">
        <v>16</v>
      </c>
      <c r="K1212" s="6">
        <v>44013.299340277779</v>
      </c>
      <c r="M1212" t="s">
        <v>1422</v>
      </c>
      <c r="N1212" t="s">
        <v>1423</v>
      </c>
      <c r="Q1212" t="s">
        <v>1424</v>
      </c>
      <c r="R1212" t="s">
        <v>400</v>
      </c>
      <c r="S1212">
        <v>19072</v>
      </c>
      <c r="T1212" t="s">
        <v>338</v>
      </c>
      <c r="U1212" t="s">
        <v>530</v>
      </c>
      <c r="W1212" t="s">
        <v>1425</v>
      </c>
      <c r="Z1212" t="s">
        <v>1422</v>
      </c>
      <c r="AA1212" t="s">
        <v>1423</v>
      </c>
      <c r="AD1212" t="s">
        <v>1424</v>
      </c>
      <c r="AE1212" t="s">
        <v>400</v>
      </c>
      <c r="AF1212">
        <v>19072</v>
      </c>
      <c r="AG1212" t="s">
        <v>338</v>
      </c>
      <c r="AH1212" t="s">
        <v>530</v>
      </c>
      <c r="AJ1212" t="s">
        <v>1425</v>
      </c>
      <c r="AL1212" t="s">
        <v>339</v>
      </c>
      <c r="AM1212">
        <v>1</v>
      </c>
      <c r="AN1212">
        <v>1</v>
      </c>
      <c r="AO1212">
        <v>8865</v>
      </c>
      <c r="AQ1212">
        <v>124396</v>
      </c>
      <c r="AR1212">
        <v>5236</v>
      </c>
      <c r="AS1212" t="s">
        <v>19</v>
      </c>
      <c r="AT1212" t="s">
        <v>20</v>
      </c>
      <c r="AW1212" t="s">
        <v>352</v>
      </c>
      <c r="AX1212" t="s">
        <v>352</v>
      </c>
      <c r="AY1212" t="s">
        <v>353</v>
      </c>
      <c r="AZ1212" t="s">
        <v>670</v>
      </c>
      <c r="BY1212" t="s">
        <v>342</v>
      </c>
      <c r="EQ1212">
        <v>248270</v>
      </c>
      <c r="ER1212" t="s">
        <v>3405</v>
      </c>
      <c r="EV1212">
        <v>17285890</v>
      </c>
      <c r="EW1212">
        <v>928</v>
      </c>
      <c r="EX1212">
        <v>220444</v>
      </c>
      <c r="EY1212" t="s">
        <v>5076</v>
      </c>
      <c r="EZ1212">
        <v>1</v>
      </c>
      <c r="FC1212">
        <v>5236</v>
      </c>
      <c r="FD1212" t="s">
        <v>20</v>
      </c>
    </row>
    <row r="1213" spans="1:160" x14ac:dyDescent="0.3">
      <c r="A1213" t="str">
        <f>VLOOKUP(B1213,Table2[],3,FALSE)</f>
        <v>Digital</v>
      </c>
      <c r="B1213" t="str">
        <f>IF(OR(ISNUMBER(FIND("QVC",Z1213)),ISNUMBER(FIND("QVC",AL1213))),"QVC",IF(OR(ISNUMBER(FIND("NCO",H1213)),ISNUMBER(FIND("NCO",Y1213))), "NCO", IF(AL1213="consumer","PMD.com",VLOOKUP(LEFT(H1213,2),Tables!$E$1:$F$11,2,FALSE))))</f>
        <v>PMD.com</v>
      </c>
      <c r="C1213">
        <f t="shared" si="55"/>
        <v>53920001</v>
      </c>
      <c r="D1213">
        <f t="shared" si="56"/>
        <v>1</v>
      </c>
      <c r="E1213" t="str">
        <f t="shared" ca="1" si="54"/>
        <v>shifted orders shipped</v>
      </c>
      <c r="F1213" t="s">
        <v>3539</v>
      </c>
      <c r="G1213" t="s">
        <v>335</v>
      </c>
      <c r="H1213" t="s">
        <v>3404</v>
      </c>
      <c r="I1213" s="6">
        <v>44011.547303240739</v>
      </c>
      <c r="J1213" t="s">
        <v>16</v>
      </c>
      <c r="K1213" s="6">
        <v>44013.299340277779</v>
      </c>
      <c r="M1213" t="s">
        <v>1422</v>
      </c>
      <c r="N1213" t="s">
        <v>1423</v>
      </c>
      <c r="Q1213" t="s">
        <v>1424</v>
      </c>
      <c r="R1213" t="s">
        <v>400</v>
      </c>
      <c r="S1213">
        <v>19072</v>
      </c>
      <c r="T1213" t="s">
        <v>338</v>
      </c>
      <c r="U1213" t="s">
        <v>530</v>
      </c>
      <c r="W1213" t="s">
        <v>1425</v>
      </c>
      <c r="Z1213" t="s">
        <v>1422</v>
      </c>
      <c r="AA1213" t="s">
        <v>1423</v>
      </c>
      <c r="AD1213" t="s">
        <v>1424</v>
      </c>
      <c r="AE1213" t="s">
        <v>400</v>
      </c>
      <c r="AF1213">
        <v>19072</v>
      </c>
      <c r="AG1213" t="s">
        <v>338</v>
      </c>
      <c r="AH1213" t="s">
        <v>530</v>
      </c>
      <c r="AJ1213" t="s">
        <v>1425</v>
      </c>
      <c r="AL1213" t="s">
        <v>339</v>
      </c>
      <c r="AM1213">
        <v>1</v>
      </c>
      <c r="AN1213">
        <v>1</v>
      </c>
      <c r="AO1213">
        <v>14899</v>
      </c>
      <c r="AQ1213">
        <v>124468</v>
      </c>
      <c r="AR1213">
        <v>53920001</v>
      </c>
      <c r="AS1213">
        <v>9000000</v>
      </c>
      <c r="AT1213" t="s">
        <v>40</v>
      </c>
      <c r="AW1213" t="s">
        <v>343</v>
      </c>
      <c r="BY1213" t="s">
        <v>342</v>
      </c>
      <c r="EQ1213">
        <v>243396</v>
      </c>
      <c r="ER1213" t="s">
        <v>3405</v>
      </c>
      <c r="EV1213">
        <v>17285890</v>
      </c>
      <c r="EW1213">
        <v>928</v>
      </c>
      <c r="EX1213">
        <v>220444</v>
      </c>
      <c r="EY1213" t="s">
        <v>5076</v>
      </c>
      <c r="EZ1213">
        <v>1</v>
      </c>
      <c r="FC1213" t="s">
        <v>1241</v>
      </c>
      <c r="FD1213" t="s">
        <v>633</v>
      </c>
    </row>
    <row r="1214" spans="1:160" x14ac:dyDescent="0.3">
      <c r="A1214" t="str">
        <f>VLOOKUP(B1214,Table2[],3,FALSE)</f>
        <v>Digital</v>
      </c>
      <c r="B1214" t="str">
        <f>IF(OR(ISNUMBER(FIND("QVC",Z1214)),ISNUMBER(FIND("QVC",AL1214))),"QVC",IF(OR(ISNUMBER(FIND("NCO",H1214)),ISNUMBER(FIND("NCO",Y1214))), "NCO", IF(AL1214="consumer","PMD.com",VLOOKUP(LEFT(H1214,2),Tables!$E$1:$F$11,2,FALSE))))</f>
        <v>PMD.com</v>
      </c>
      <c r="C1214">
        <f t="shared" si="55"/>
        <v>54010001</v>
      </c>
      <c r="D1214">
        <f t="shared" si="56"/>
        <v>1</v>
      </c>
      <c r="E1214" t="str">
        <f t="shared" ca="1" si="54"/>
        <v>shifted orders shipped</v>
      </c>
      <c r="F1214" t="s">
        <v>3539</v>
      </c>
      <c r="G1214" t="s">
        <v>335</v>
      </c>
      <c r="H1214" t="s">
        <v>3404</v>
      </c>
      <c r="I1214" s="6">
        <v>44011.547303240739</v>
      </c>
      <c r="J1214" t="s">
        <v>16</v>
      </c>
      <c r="K1214" s="6">
        <v>44013.299340277779</v>
      </c>
      <c r="M1214" t="s">
        <v>1422</v>
      </c>
      <c r="N1214" t="s">
        <v>1423</v>
      </c>
      <c r="Q1214" t="s">
        <v>1424</v>
      </c>
      <c r="R1214" t="s">
        <v>400</v>
      </c>
      <c r="S1214">
        <v>19072</v>
      </c>
      <c r="T1214" t="s">
        <v>338</v>
      </c>
      <c r="U1214" t="s">
        <v>530</v>
      </c>
      <c r="W1214" t="s">
        <v>1425</v>
      </c>
      <c r="Z1214" t="s">
        <v>1422</v>
      </c>
      <c r="AA1214" t="s">
        <v>1423</v>
      </c>
      <c r="AD1214" t="s">
        <v>1424</v>
      </c>
      <c r="AE1214" t="s">
        <v>400</v>
      </c>
      <c r="AF1214">
        <v>19072</v>
      </c>
      <c r="AG1214" t="s">
        <v>338</v>
      </c>
      <c r="AH1214" t="s">
        <v>530</v>
      </c>
      <c r="AJ1214" t="s">
        <v>1425</v>
      </c>
      <c r="AL1214" t="s">
        <v>339</v>
      </c>
      <c r="AM1214">
        <v>1</v>
      </c>
      <c r="AN1214">
        <v>1</v>
      </c>
      <c r="AO1214">
        <v>6300</v>
      </c>
      <c r="AQ1214">
        <v>124476</v>
      </c>
      <c r="AR1214">
        <v>54010001</v>
      </c>
      <c r="AS1214" t="s">
        <v>577</v>
      </c>
      <c r="AT1214" t="s">
        <v>35</v>
      </c>
      <c r="AW1214" t="s">
        <v>340</v>
      </c>
      <c r="AX1214">
        <v>0</v>
      </c>
      <c r="AY1214" t="s">
        <v>348</v>
      </c>
      <c r="AZ1214">
        <v>0</v>
      </c>
      <c r="BY1214" t="s">
        <v>342</v>
      </c>
      <c r="EQ1214">
        <v>252076</v>
      </c>
      <c r="ER1214" t="s">
        <v>3405</v>
      </c>
      <c r="EV1214">
        <v>17285890</v>
      </c>
      <c r="EW1214">
        <v>928</v>
      </c>
      <c r="EX1214">
        <v>220444</v>
      </c>
      <c r="EY1214" t="s">
        <v>5076</v>
      </c>
      <c r="EZ1214">
        <v>1</v>
      </c>
      <c r="FC1214" t="s">
        <v>1241</v>
      </c>
      <c r="FD1214" t="s">
        <v>633</v>
      </c>
    </row>
    <row r="1215" spans="1:160" x14ac:dyDescent="0.3">
      <c r="A1215" t="str">
        <f>VLOOKUP(B1215,Table2[],3,FALSE)</f>
        <v>Digital</v>
      </c>
      <c r="B1215" t="str">
        <f>IF(OR(ISNUMBER(FIND("QVC",Z1215)),ISNUMBER(FIND("QVC",AL1215))),"QVC",IF(OR(ISNUMBER(FIND("NCO",H1215)),ISNUMBER(FIND("NCO",Y1215))), "NCO", IF(AL1215="consumer","PMD.com",VLOOKUP(LEFT(H1215,2),Tables!$E$1:$F$11,2,FALSE))))</f>
        <v>PMD.com</v>
      </c>
      <c r="C1215">
        <f t="shared" si="55"/>
        <v>53190001</v>
      </c>
      <c r="D1215">
        <f t="shared" si="56"/>
        <v>1</v>
      </c>
      <c r="E1215" t="str">
        <f t="shared" ca="1" si="54"/>
        <v>shifted orders shipped</v>
      </c>
      <c r="F1215" t="s">
        <v>3539</v>
      </c>
      <c r="G1215" t="s">
        <v>335</v>
      </c>
      <c r="H1215" t="s">
        <v>5077</v>
      </c>
      <c r="I1215" s="6">
        <v>44011.597384259258</v>
      </c>
      <c r="J1215" t="s">
        <v>16</v>
      </c>
      <c r="K1215" s="6">
        <v>44013.299363425926</v>
      </c>
      <c r="M1215" t="s">
        <v>2996</v>
      </c>
      <c r="N1215" t="s">
        <v>2997</v>
      </c>
      <c r="Q1215" t="s">
        <v>636</v>
      </c>
      <c r="R1215" t="s">
        <v>359</v>
      </c>
      <c r="S1215">
        <v>34243</v>
      </c>
      <c r="T1215" t="s">
        <v>338</v>
      </c>
      <c r="U1215" t="s">
        <v>530</v>
      </c>
      <c r="W1215" t="s">
        <v>2998</v>
      </c>
      <c r="Z1215" t="s">
        <v>2996</v>
      </c>
      <c r="AA1215" t="s">
        <v>2997</v>
      </c>
      <c r="AD1215" t="s">
        <v>636</v>
      </c>
      <c r="AE1215" t="s">
        <v>359</v>
      </c>
      <c r="AF1215">
        <v>34243</v>
      </c>
      <c r="AG1215" t="s">
        <v>338</v>
      </c>
      <c r="AH1215" t="s">
        <v>530</v>
      </c>
      <c r="AJ1215" t="s">
        <v>2998</v>
      </c>
      <c r="AL1215" t="s">
        <v>339</v>
      </c>
      <c r="AM1215">
        <v>1</v>
      </c>
      <c r="AN1215">
        <v>1</v>
      </c>
      <c r="AO1215">
        <v>4496</v>
      </c>
      <c r="AQ1215">
        <v>124009</v>
      </c>
      <c r="AR1215">
        <v>53190001</v>
      </c>
      <c r="AS1215" t="s">
        <v>1003</v>
      </c>
      <c r="AT1215" t="s">
        <v>53</v>
      </c>
      <c r="AW1215" t="s">
        <v>340</v>
      </c>
      <c r="AX1215" t="s">
        <v>340</v>
      </c>
      <c r="AY1215" t="s">
        <v>357</v>
      </c>
      <c r="AZ1215" t="s">
        <v>361</v>
      </c>
      <c r="BY1215" t="s">
        <v>342</v>
      </c>
      <c r="EQ1215">
        <v>252079</v>
      </c>
      <c r="ER1215" t="s">
        <v>5078</v>
      </c>
      <c r="EV1215">
        <v>17286798</v>
      </c>
      <c r="EW1215">
        <v>928</v>
      </c>
      <c r="EX1215">
        <v>220553</v>
      </c>
      <c r="EY1215">
        <v>9.2748999964335493E+25</v>
      </c>
      <c r="EZ1215">
        <v>1</v>
      </c>
      <c r="FC1215">
        <v>53190001</v>
      </c>
      <c r="FD1215" t="s">
        <v>53</v>
      </c>
    </row>
    <row r="1216" spans="1:160" x14ac:dyDescent="0.3">
      <c r="A1216" t="str">
        <f>VLOOKUP(B1216,Table2[],3,FALSE)</f>
        <v>Digital</v>
      </c>
      <c r="B1216" t="str">
        <f>IF(OR(ISNUMBER(FIND("QVC",Z1216)),ISNUMBER(FIND("QVC",AL1216))),"QVC",IF(OR(ISNUMBER(FIND("NCO",H1216)),ISNUMBER(FIND("NCO",Y1216))), "NCO", IF(AL1216="consumer","PMD.com",VLOOKUP(LEFT(H1216,2),Tables!$E$1:$F$11,2,FALSE))))</f>
        <v>PMD.com</v>
      </c>
      <c r="C1216">
        <f t="shared" si="55"/>
        <v>52430001</v>
      </c>
      <c r="D1216">
        <f t="shared" si="56"/>
        <v>2</v>
      </c>
      <c r="E1216" t="str">
        <f t="shared" ca="1" si="54"/>
        <v>shifted orders shipped</v>
      </c>
      <c r="F1216" t="s">
        <v>3539</v>
      </c>
      <c r="G1216" t="s">
        <v>335</v>
      </c>
      <c r="H1216" t="s">
        <v>2646</v>
      </c>
      <c r="I1216" s="6">
        <v>44008.648738425924</v>
      </c>
      <c r="J1216" t="s">
        <v>16</v>
      </c>
      <c r="K1216" s="6">
        <v>44013.299432870372</v>
      </c>
      <c r="M1216" t="s">
        <v>5079</v>
      </c>
      <c r="N1216" t="s">
        <v>5080</v>
      </c>
      <c r="Q1216" t="s">
        <v>740</v>
      </c>
      <c r="R1216" t="s">
        <v>412</v>
      </c>
      <c r="S1216">
        <v>44708</v>
      </c>
      <c r="T1216" t="s">
        <v>338</v>
      </c>
      <c r="U1216" t="s">
        <v>530</v>
      </c>
      <c r="W1216" t="s">
        <v>5081</v>
      </c>
      <c r="Z1216" t="s">
        <v>5079</v>
      </c>
      <c r="AA1216" t="s">
        <v>5080</v>
      </c>
      <c r="AD1216" t="s">
        <v>740</v>
      </c>
      <c r="AE1216" t="s">
        <v>412</v>
      </c>
      <c r="AF1216">
        <v>44708</v>
      </c>
      <c r="AG1216" t="s">
        <v>338</v>
      </c>
      <c r="AH1216" t="s">
        <v>530</v>
      </c>
      <c r="AJ1216" t="s">
        <v>5081</v>
      </c>
      <c r="AL1216" t="s">
        <v>339</v>
      </c>
      <c r="AM1216">
        <v>2</v>
      </c>
      <c r="AN1216">
        <v>2</v>
      </c>
      <c r="AO1216">
        <v>12063</v>
      </c>
      <c r="AQ1216">
        <v>127155</v>
      </c>
      <c r="AR1216">
        <v>52430001</v>
      </c>
      <c r="AS1216" t="s">
        <v>927</v>
      </c>
      <c r="AT1216" t="s">
        <v>75</v>
      </c>
      <c r="AW1216" t="s">
        <v>340</v>
      </c>
      <c r="AX1216" t="s">
        <v>340</v>
      </c>
      <c r="AY1216" t="s">
        <v>357</v>
      </c>
      <c r="AZ1216" t="s">
        <v>363</v>
      </c>
      <c r="BY1216" t="s">
        <v>342</v>
      </c>
      <c r="EQ1216">
        <v>249990</v>
      </c>
      <c r="ER1216" t="s">
        <v>2647</v>
      </c>
      <c r="EV1216">
        <v>17284626</v>
      </c>
      <c r="EW1216">
        <v>928</v>
      </c>
      <c r="EX1216">
        <v>219105</v>
      </c>
      <c r="EY1216" t="s">
        <v>5082</v>
      </c>
      <c r="EZ1216">
        <v>1</v>
      </c>
      <c r="FC1216">
        <v>52430001</v>
      </c>
      <c r="FD1216" t="s">
        <v>75</v>
      </c>
    </row>
    <row r="1217" spans="1:160" x14ac:dyDescent="0.3">
      <c r="A1217" t="str">
        <f>VLOOKUP(B1217,Table2[],3,FALSE)</f>
        <v>Digital</v>
      </c>
      <c r="B1217" t="str">
        <f>IF(OR(ISNUMBER(FIND("QVC",Z1217)),ISNUMBER(FIND("QVC",AL1217))),"QVC",IF(OR(ISNUMBER(FIND("NCO",H1217)),ISNUMBER(FIND("NCO",Y1217))), "NCO", IF(AL1217="consumer","PMD.com",VLOOKUP(LEFT(H1217,2),Tables!$E$1:$F$11,2,FALSE))))</f>
        <v>PMD.com</v>
      </c>
      <c r="C1217">
        <f t="shared" si="55"/>
        <v>53450011</v>
      </c>
      <c r="D1217">
        <f t="shared" si="56"/>
        <v>1</v>
      </c>
      <c r="E1217" t="str">
        <f t="shared" ca="1" si="54"/>
        <v>shifted orders shipped</v>
      </c>
      <c r="F1217" t="s">
        <v>3539</v>
      </c>
      <c r="G1217" t="s">
        <v>335</v>
      </c>
      <c r="H1217" t="s">
        <v>5083</v>
      </c>
      <c r="I1217" s="6">
        <v>44011.583078703705</v>
      </c>
      <c r="J1217" t="s">
        <v>16</v>
      </c>
      <c r="K1217" s="6">
        <v>44013.299687500003</v>
      </c>
      <c r="M1217" t="s">
        <v>5084</v>
      </c>
      <c r="N1217" t="s">
        <v>5085</v>
      </c>
      <c r="Q1217" t="s">
        <v>5086</v>
      </c>
      <c r="R1217" t="s">
        <v>409</v>
      </c>
      <c r="S1217" t="s">
        <v>5087</v>
      </c>
      <c r="T1217" t="s">
        <v>338</v>
      </c>
      <c r="U1217" t="s">
        <v>530</v>
      </c>
      <c r="W1217" t="s">
        <v>5088</v>
      </c>
      <c r="Z1217" t="s">
        <v>5084</v>
      </c>
      <c r="AA1217" t="s">
        <v>5085</v>
      </c>
      <c r="AD1217" t="s">
        <v>5086</v>
      </c>
      <c r="AE1217" t="s">
        <v>409</v>
      </c>
      <c r="AF1217" t="s">
        <v>5087</v>
      </c>
      <c r="AG1217" t="s">
        <v>338</v>
      </c>
      <c r="AH1217" t="s">
        <v>530</v>
      </c>
      <c r="AJ1217" t="s">
        <v>5088</v>
      </c>
      <c r="AL1217" t="s">
        <v>339</v>
      </c>
      <c r="AM1217">
        <v>1</v>
      </c>
      <c r="AN1217">
        <v>1</v>
      </c>
      <c r="AO1217">
        <v>15200</v>
      </c>
      <c r="AQ1217">
        <v>124724</v>
      </c>
      <c r="AR1217">
        <v>53450011</v>
      </c>
      <c r="AS1217" t="s">
        <v>2807</v>
      </c>
      <c r="AT1217" t="s">
        <v>96</v>
      </c>
      <c r="AW1217" t="s">
        <v>340</v>
      </c>
      <c r="AX1217" t="s">
        <v>340</v>
      </c>
      <c r="AY1217" t="s">
        <v>345</v>
      </c>
      <c r="AZ1217">
        <v>0</v>
      </c>
      <c r="BY1217" t="s">
        <v>342</v>
      </c>
      <c r="EQ1217">
        <v>253372</v>
      </c>
      <c r="ER1217" t="s">
        <v>5089</v>
      </c>
      <c r="EV1217">
        <v>17286787</v>
      </c>
      <c r="EW1217">
        <v>928</v>
      </c>
      <c r="EX1217">
        <v>220541</v>
      </c>
      <c r="EY1217">
        <v>9.2748999964335493E+25</v>
      </c>
      <c r="EZ1217">
        <v>1</v>
      </c>
      <c r="FC1217">
        <v>53450011</v>
      </c>
      <c r="FD1217" t="s">
        <v>96</v>
      </c>
    </row>
    <row r="1218" spans="1:160" x14ac:dyDescent="0.3">
      <c r="A1218" t="str">
        <f>VLOOKUP(B1218,Table2[],3,FALSE)</f>
        <v>Digital</v>
      </c>
      <c r="B1218" t="str">
        <f>IF(OR(ISNUMBER(FIND("QVC",Z1218)),ISNUMBER(FIND("QVC",AL1218))),"QVC",IF(OR(ISNUMBER(FIND("NCO",H1218)),ISNUMBER(FIND("NCO",Y1218))), "NCO", IF(AL1218="consumer","PMD.com",VLOOKUP(LEFT(H1218,2),Tables!$E$1:$F$11,2,FALSE))))</f>
        <v>PMD.com</v>
      </c>
      <c r="C1218">
        <f t="shared" si="55"/>
        <v>52430001</v>
      </c>
      <c r="D1218">
        <f t="shared" si="56"/>
        <v>2</v>
      </c>
      <c r="E1218" t="str">
        <f t="shared" ca="1" si="54"/>
        <v>shifted orders shipped</v>
      </c>
      <c r="F1218" t="s">
        <v>3539</v>
      </c>
      <c r="G1218" t="s">
        <v>335</v>
      </c>
      <c r="H1218" t="s">
        <v>2650</v>
      </c>
      <c r="I1218" s="6">
        <v>44008.648668981485</v>
      </c>
      <c r="J1218" t="s">
        <v>16</v>
      </c>
      <c r="K1218" s="6">
        <v>44013.299976851849</v>
      </c>
      <c r="M1218" t="s">
        <v>5090</v>
      </c>
      <c r="N1218" t="s">
        <v>5091</v>
      </c>
      <c r="Q1218" t="s">
        <v>2936</v>
      </c>
      <c r="R1218" t="s">
        <v>376</v>
      </c>
      <c r="S1218">
        <v>76266</v>
      </c>
      <c r="T1218" t="s">
        <v>338</v>
      </c>
      <c r="U1218" t="s">
        <v>530</v>
      </c>
      <c r="W1218" t="s">
        <v>5092</v>
      </c>
      <c r="Z1218" t="s">
        <v>5090</v>
      </c>
      <c r="AA1218" t="s">
        <v>5091</v>
      </c>
      <c r="AD1218" t="s">
        <v>2936</v>
      </c>
      <c r="AE1218" t="s">
        <v>376</v>
      </c>
      <c r="AF1218">
        <v>76266</v>
      </c>
      <c r="AG1218" t="s">
        <v>338</v>
      </c>
      <c r="AH1218" t="s">
        <v>530</v>
      </c>
      <c r="AJ1218" t="s">
        <v>5092</v>
      </c>
      <c r="AL1218" t="s">
        <v>339</v>
      </c>
      <c r="AM1218">
        <v>2</v>
      </c>
      <c r="AN1218">
        <v>2</v>
      </c>
      <c r="AO1218">
        <v>12063</v>
      </c>
      <c r="AQ1218">
        <v>127155</v>
      </c>
      <c r="AR1218">
        <v>52430001</v>
      </c>
      <c r="AS1218" t="s">
        <v>927</v>
      </c>
      <c r="AT1218" t="s">
        <v>75</v>
      </c>
      <c r="AW1218" t="s">
        <v>340</v>
      </c>
      <c r="AX1218" t="s">
        <v>340</v>
      </c>
      <c r="AY1218" t="s">
        <v>357</v>
      </c>
      <c r="AZ1218" t="s">
        <v>363</v>
      </c>
      <c r="BY1218" t="s">
        <v>342</v>
      </c>
      <c r="EQ1218">
        <v>249990</v>
      </c>
      <c r="ER1218" t="s">
        <v>2651</v>
      </c>
      <c r="EV1218">
        <v>17284628</v>
      </c>
      <c r="EW1218">
        <v>928</v>
      </c>
      <c r="EX1218">
        <v>219107</v>
      </c>
      <c r="EY1218" t="s">
        <v>5093</v>
      </c>
      <c r="EZ1218">
        <v>1</v>
      </c>
      <c r="FC1218">
        <v>52430001</v>
      </c>
      <c r="FD1218" t="s">
        <v>75</v>
      </c>
    </row>
    <row r="1219" spans="1:160" x14ac:dyDescent="0.3">
      <c r="A1219" t="str">
        <f>VLOOKUP(B1219,Table2[],3,FALSE)</f>
        <v>Digital</v>
      </c>
      <c r="B1219" t="str">
        <f>IF(OR(ISNUMBER(FIND("QVC",Z1219)),ISNUMBER(FIND("QVC",AL1219))),"QVC",IF(OR(ISNUMBER(FIND("NCO",H1219)),ISNUMBER(FIND("NCO",Y1219))), "NCO", IF(AL1219="consumer","PMD.com",VLOOKUP(LEFT(H1219,2),Tables!$E$1:$F$11,2,FALSE))))</f>
        <v>PMD.com</v>
      </c>
      <c r="C1219">
        <f t="shared" si="55"/>
        <v>51090001</v>
      </c>
      <c r="D1219">
        <f t="shared" si="56"/>
        <v>1</v>
      </c>
      <c r="E1219" t="str">
        <f t="shared" ref="E1219:E1282" ca="1" si="57">IF(MONTH(TODAY())-MONTH(I1219)&gt;0,"shifted orders shipped","MTD orders shipped")</f>
        <v>shifted orders shipped</v>
      </c>
      <c r="F1219" t="s">
        <v>3539</v>
      </c>
      <c r="G1219" t="s">
        <v>335</v>
      </c>
      <c r="H1219" t="s">
        <v>2703</v>
      </c>
      <c r="I1219" s="6">
        <v>44008.845775462964</v>
      </c>
      <c r="J1219" t="s">
        <v>16</v>
      </c>
      <c r="K1219" s="6">
        <v>44013.299988425926</v>
      </c>
      <c r="M1219" t="s">
        <v>5094</v>
      </c>
      <c r="N1219" t="s">
        <v>5095</v>
      </c>
      <c r="Q1219" t="s">
        <v>5096</v>
      </c>
      <c r="R1219" t="s">
        <v>400</v>
      </c>
      <c r="S1219">
        <v>15401</v>
      </c>
      <c r="T1219" t="s">
        <v>338</v>
      </c>
      <c r="U1219" t="s">
        <v>530</v>
      </c>
      <c r="W1219" t="s">
        <v>5097</v>
      </c>
      <c r="Z1219" t="s">
        <v>5094</v>
      </c>
      <c r="AA1219" t="s">
        <v>5095</v>
      </c>
      <c r="AD1219" t="s">
        <v>5096</v>
      </c>
      <c r="AE1219" t="s">
        <v>400</v>
      </c>
      <c r="AF1219">
        <v>15401</v>
      </c>
      <c r="AG1219" t="s">
        <v>338</v>
      </c>
      <c r="AH1219" t="s">
        <v>530</v>
      </c>
      <c r="AJ1219" t="s">
        <v>5097</v>
      </c>
      <c r="AL1219" t="s">
        <v>339</v>
      </c>
      <c r="AM1219">
        <v>1</v>
      </c>
      <c r="AN1219">
        <v>1</v>
      </c>
      <c r="AO1219">
        <v>4885</v>
      </c>
      <c r="AQ1219">
        <v>124202</v>
      </c>
      <c r="AR1219">
        <v>51090001</v>
      </c>
      <c r="AS1219" t="s">
        <v>1986</v>
      </c>
      <c r="AT1219" t="s">
        <v>60</v>
      </c>
      <c r="AW1219" t="s">
        <v>340</v>
      </c>
      <c r="AX1219" t="s">
        <v>340</v>
      </c>
      <c r="AY1219" t="s">
        <v>357</v>
      </c>
      <c r="AZ1219" t="s">
        <v>361</v>
      </c>
      <c r="BY1219" t="s">
        <v>342</v>
      </c>
      <c r="EQ1219">
        <v>250831</v>
      </c>
      <c r="ER1219" t="s">
        <v>2704</v>
      </c>
      <c r="EV1219">
        <v>17284877</v>
      </c>
      <c r="EW1219">
        <v>928</v>
      </c>
      <c r="EX1219">
        <v>219353</v>
      </c>
      <c r="EY1219" t="s">
        <v>5098</v>
      </c>
      <c r="EZ1219">
        <v>1</v>
      </c>
      <c r="FC1219">
        <v>95009</v>
      </c>
      <c r="FD1219" t="s">
        <v>1169</v>
      </c>
    </row>
    <row r="1220" spans="1:160" x14ac:dyDescent="0.3">
      <c r="A1220" t="str">
        <f>VLOOKUP(B1220,Table2[],3,FALSE)</f>
        <v>Digital</v>
      </c>
      <c r="B1220" t="str">
        <f>IF(OR(ISNUMBER(FIND("QVC",Z1220)),ISNUMBER(FIND("QVC",AL1220))),"QVC",IF(OR(ISNUMBER(FIND("NCO",H1220)),ISNUMBER(FIND("NCO",Y1220))), "NCO", IF(AL1220="consumer","PMD.com",VLOOKUP(LEFT(H1220,2),Tables!$E$1:$F$11,2,FALSE))))</f>
        <v>PMD.com</v>
      </c>
      <c r="C1220">
        <f t="shared" ref="C1220:C1283" si="58">AR1220</f>
        <v>5341</v>
      </c>
      <c r="D1220">
        <f t="shared" ref="D1220:D1283" si="59">AN1220</f>
        <v>1</v>
      </c>
      <c r="E1220" t="str">
        <f t="shared" ca="1" si="57"/>
        <v>shifted orders shipped</v>
      </c>
      <c r="F1220" t="s">
        <v>3539</v>
      </c>
      <c r="G1220" t="s">
        <v>335</v>
      </c>
      <c r="H1220" t="s">
        <v>2703</v>
      </c>
      <c r="I1220" s="6">
        <v>44008.845775462964</v>
      </c>
      <c r="J1220" t="s">
        <v>16</v>
      </c>
      <c r="K1220" s="6">
        <v>44013.299988425926</v>
      </c>
      <c r="M1220" t="s">
        <v>5094</v>
      </c>
      <c r="N1220" t="s">
        <v>5095</v>
      </c>
      <c r="Q1220" t="s">
        <v>5096</v>
      </c>
      <c r="R1220" t="s">
        <v>400</v>
      </c>
      <c r="S1220">
        <v>15401</v>
      </c>
      <c r="T1220" t="s">
        <v>338</v>
      </c>
      <c r="U1220" t="s">
        <v>530</v>
      </c>
      <c r="W1220" t="s">
        <v>5097</v>
      </c>
      <c r="Z1220" t="s">
        <v>5094</v>
      </c>
      <c r="AA1220" t="s">
        <v>5095</v>
      </c>
      <c r="AD1220" t="s">
        <v>5096</v>
      </c>
      <c r="AE1220" t="s">
        <v>400</v>
      </c>
      <c r="AF1220">
        <v>15401</v>
      </c>
      <c r="AG1220" t="s">
        <v>338</v>
      </c>
      <c r="AH1220" t="s">
        <v>530</v>
      </c>
      <c r="AJ1220" t="s">
        <v>5097</v>
      </c>
      <c r="AL1220" t="s">
        <v>339</v>
      </c>
      <c r="AM1220">
        <v>1</v>
      </c>
      <c r="AN1220">
        <v>1</v>
      </c>
      <c r="AO1220">
        <v>15156</v>
      </c>
      <c r="AQ1220">
        <v>124187</v>
      </c>
      <c r="AR1220">
        <v>5341</v>
      </c>
      <c r="AS1220" t="s">
        <v>831</v>
      </c>
      <c r="AT1220" t="s">
        <v>82</v>
      </c>
      <c r="AW1220" t="s">
        <v>340</v>
      </c>
      <c r="AX1220" t="s">
        <v>340</v>
      </c>
      <c r="AY1220" t="s">
        <v>345</v>
      </c>
      <c r="AZ1220" t="s">
        <v>346</v>
      </c>
      <c r="BY1220" t="s">
        <v>342</v>
      </c>
      <c r="EQ1220">
        <v>244247</v>
      </c>
      <c r="ER1220" t="s">
        <v>2704</v>
      </c>
      <c r="EV1220">
        <v>17284877</v>
      </c>
      <c r="EW1220">
        <v>928</v>
      </c>
      <c r="EX1220">
        <v>219353</v>
      </c>
      <c r="EY1220" t="s">
        <v>5098</v>
      </c>
      <c r="EZ1220">
        <v>1</v>
      </c>
      <c r="FC1220">
        <v>95009</v>
      </c>
      <c r="FD1220" t="s">
        <v>1169</v>
      </c>
    </row>
    <row r="1221" spans="1:160" x14ac:dyDescent="0.3">
      <c r="A1221" t="str">
        <f>VLOOKUP(B1221,Table2[],3,FALSE)</f>
        <v>Digital</v>
      </c>
      <c r="B1221" t="str">
        <f>IF(OR(ISNUMBER(FIND("QVC",Z1221)),ISNUMBER(FIND("QVC",AL1221))),"QVC",IF(OR(ISNUMBER(FIND("NCO",H1221)),ISNUMBER(FIND("NCO",Y1221))), "NCO", IF(AL1221="consumer","PMD.com",VLOOKUP(LEFT(H1221,2),Tables!$E$1:$F$11,2,FALSE))))</f>
        <v>PMD.com</v>
      </c>
      <c r="C1221">
        <f t="shared" si="58"/>
        <v>52430001</v>
      </c>
      <c r="D1221">
        <f t="shared" si="59"/>
        <v>1</v>
      </c>
      <c r="E1221" t="str">
        <f t="shared" ca="1" si="57"/>
        <v>shifted orders shipped</v>
      </c>
      <c r="F1221" t="s">
        <v>3539</v>
      </c>
      <c r="G1221" t="s">
        <v>335</v>
      </c>
      <c r="H1221" t="s">
        <v>5099</v>
      </c>
      <c r="I1221" s="6">
        <v>44011.597546296296</v>
      </c>
      <c r="J1221" t="s">
        <v>16</v>
      </c>
      <c r="K1221" s="6">
        <v>44013.300081018519</v>
      </c>
      <c r="M1221" t="s">
        <v>5100</v>
      </c>
      <c r="N1221" t="s">
        <v>5101</v>
      </c>
      <c r="Q1221" t="s">
        <v>1975</v>
      </c>
      <c r="R1221" t="s">
        <v>368</v>
      </c>
      <c r="S1221" t="s">
        <v>5102</v>
      </c>
      <c r="T1221" t="s">
        <v>338</v>
      </c>
      <c r="U1221" t="s">
        <v>530</v>
      </c>
      <c r="W1221" t="s">
        <v>5103</v>
      </c>
      <c r="Z1221" t="s">
        <v>5100</v>
      </c>
      <c r="AA1221" t="s">
        <v>5101</v>
      </c>
      <c r="AD1221" t="s">
        <v>1975</v>
      </c>
      <c r="AE1221" t="s">
        <v>368</v>
      </c>
      <c r="AF1221" t="s">
        <v>5102</v>
      </c>
      <c r="AG1221" t="s">
        <v>338</v>
      </c>
      <c r="AH1221" t="s">
        <v>530</v>
      </c>
      <c r="AJ1221" t="s">
        <v>5103</v>
      </c>
      <c r="AL1221" t="s">
        <v>339</v>
      </c>
      <c r="AM1221">
        <v>1</v>
      </c>
      <c r="AN1221">
        <v>1</v>
      </c>
      <c r="AO1221">
        <v>12063</v>
      </c>
      <c r="AQ1221">
        <v>127155</v>
      </c>
      <c r="AR1221">
        <v>52430001</v>
      </c>
      <c r="AS1221" t="s">
        <v>927</v>
      </c>
      <c r="AT1221" t="s">
        <v>75</v>
      </c>
      <c r="AW1221" t="s">
        <v>340</v>
      </c>
      <c r="AX1221" t="s">
        <v>340</v>
      </c>
      <c r="AY1221" t="s">
        <v>357</v>
      </c>
      <c r="AZ1221" t="s">
        <v>363</v>
      </c>
      <c r="BY1221" t="s">
        <v>342</v>
      </c>
      <c r="EQ1221">
        <v>249990</v>
      </c>
      <c r="ER1221" t="s">
        <v>5104</v>
      </c>
      <c r="EV1221">
        <v>17286799</v>
      </c>
      <c r="EW1221">
        <v>928</v>
      </c>
      <c r="EX1221">
        <v>220554</v>
      </c>
      <c r="EY1221" t="s">
        <v>5105</v>
      </c>
      <c r="EZ1221">
        <v>1</v>
      </c>
      <c r="FC1221">
        <v>95385</v>
      </c>
      <c r="FD1221" t="s">
        <v>3531</v>
      </c>
    </row>
    <row r="1222" spans="1:160" x14ac:dyDescent="0.3">
      <c r="A1222" t="str">
        <f>VLOOKUP(B1222,Table2[],3,FALSE)</f>
        <v>Digital</v>
      </c>
      <c r="B1222" t="str">
        <f>IF(OR(ISNUMBER(FIND("QVC",Z1222)),ISNUMBER(FIND("QVC",AL1222))),"QVC",IF(OR(ISNUMBER(FIND("NCO",H1222)),ISNUMBER(FIND("NCO",Y1222))), "NCO", IF(AL1222="consumer","PMD.com",VLOOKUP(LEFT(H1222,2),Tables!$E$1:$F$11,2,FALSE))))</f>
        <v>PMD.com</v>
      </c>
      <c r="C1222">
        <f t="shared" si="58"/>
        <v>52710001</v>
      </c>
      <c r="D1222">
        <f t="shared" si="59"/>
        <v>1</v>
      </c>
      <c r="E1222" t="str">
        <f t="shared" ca="1" si="57"/>
        <v>shifted orders shipped</v>
      </c>
      <c r="F1222" t="s">
        <v>3539</v>
      </c>
      <c r="G1222" t="s">
        <v>335</v>
      </c>
      <c r="H1222" t="s">
        <v>5099</v>
      </c>
      <c r="I1222" s="6">
        <v>44011.597546296296</v>
      </c>
      <c r="J1222" t="s">
        <v>16</v>
      </c>
      <c r="K1222" s="6">
        <v>44013.300081018519</v>
      </c>
      <c r="M1222" t="s">
        <v>5100</v>
      </c>
      <c r="N1222" t="s">
        <v>5101</v>
      </c>
      <c r="Q1222" t="s">
        <v>1975</v>
      </c>
      <c r="R1222" t="s">
        <v>368</v>
      </c>
      <c r="S1222" t="s">
        <v>5102</v>
      </c>
      <c r="T1222" t="s">
        <v>338</v>
      </c>
      <c r="U1222" t="s">
        <v>530</v>
      </c>
      <c r="W1222" t="s">
        <v>5103</v>
      </c>
      <c r="Z1222" t="s">
        <v>5100</v>
      </c>
      <c r="AA1222" t="s">
        <v>5101</v>
      </c>
      <c r="AD1222" t="s">
        <v>1975</v>
      </c>
      <c r="AE1222" t="s">
        <v>368</v>
      </c>
      <c r="AF1222" t="s">
        <v>5102</v>
      </c>
      <c r="AG1222" t="s">
        <v>338</v>
      </c>
      <c r="AH1222" t="s">
        <v>530</v>
      </c>
      <c r="AJ1222" t="s">
        <v>5103</v>
      </c>
      <c r="AL1222" t="s">
        <v>339</v>
      </c>
      <c r="AM1222">
        <v>1</v>
      </c>
      <c r="AN1222">
        <v>1</v>
      </c>
      <c r="AO1222">
        <v>3399</v>
      </c>
      <c r="AQ1222">
        <v>124439</v>
      </c>
      <c r="AR1222">
        <v>52710001</v>
      </c>
      <c r="AS1222" t="s">
        <v>150</v>
      </c>
      <c r="AT1222" t="s">
        <v>151</v>
      </c>
      <c r="AW1222" t="s">
        <v>340</v>
      </c>
      <c r="AX1222" t="s">
        <v>340</v>
      </c>
      <c r="AY1222" t="s">
        <v>382</v>
      </c>
      <c r="AZ1222">
        <v>0</v>
      </c>
      <c r="BY1222" t="s">
        <v>342</v>
      </c>
      <c r="EQ1222">
        <v>249198</v>
      </c>
      <c r="ER1222" t="s">
        <v>5104</v>
      </c>
      <c r="EV1222">
        <v>17286799</v>
      </c>
      <c r="EW1222">
        <v>928</v>
      </c>
      <c r="EX1222">
        <v>220554</v>
      </c>
      <c r="EY1222" t="s">
        <v>5105</v>
      </c>
      <c r="EZ1222">
        <v>1</v>
      </c>
      <c r="FC1222">
        <v>95314</v>
      </c>
      <c r="FD1222" t="s">
        <v>528</v>
      </c>
    </row>
    <row r="1223" spans="1:160" x14ac:dyDescent="0.3">
      <c r="A1223" t="str">
        <f>VLOOKUP(B1223,Table2[],3,FALSE)</f>
        <v>Digital</v>
      </c>
      <c r="B1223" t="str">
        <f>IF(OR(ISNUMBER(FIND("QVC",Z1223)),ISNUMBER(FIND("QVC",AL1223))),"QVC",IF(OR(ISNUMBER(FIND("NCO",H1223)),ISNUMBER(FIND("NCO",Y1223))), "NCO", IF(AL1223="consumer","PMD.com",VLOOKUP(LEFT(H1223,2),Tables!$E$1:$F$11,2,FALSE))))</f>
        <v>PMD.com</v>
      </c>
      <c r="C1223">
        <f t="shared" si="58"/>
        <v>55300001</v>
      </c>
      <c r="D1223">
        <f t="shared" si="59"/>
        <v>1</v>
      </c>
      <c r="E1223" t="str">
        <f t="shared" ca="1" si="57"/>
        <v>shifted orders shipped</v>
      </c>
      <c r="F1223" t="s">
        <v>3539</v>
      </c>
      <c r="G1223" t="s">
        <v>335</v>
      </c>
      <c r="H1223" t="s">
        <v>5099</v>
      </c>
      <c r="I1223" s="6">
        <v>44011.597546296296</v>
      </c>
      <c r="J1223" t="s">
        <v>16</v>
      </c>
      <c r="K1223" s="6">
        <v>44013.300081018519</v>
      </c>
      <c r="M1223" t="s">
        <v>5100</v>
      </c>
      <c r="N1223" t="s">
        <v>5101</v>
      </c>
      <c r="Q1223" t="s">
        <v>1975</v>
      </c>
      <c r="R1223" t="s">
        <v>368</v>
      </c>
      <c r="S1223" t="s">
        <v>5102</v>
      </c>
      <c r="T1223" t="s">
        <v>338</v>
      </c>
      <c r="U1223" t="s">
        <v>530</v>
      </c>
      <c r="W1223" t="s">
        <v>5103</v>
      </c>
      <c r="Z1223" t="s">
        <v>5100</v>
      </c>
      <c r="AA1223" t="s">
        <v>5101</v>
      </c>
      <c r="AD1223" t="s">
        <v>1975</v>
      </c>
      <c r="AE1223" t="s">
        <v>368</v>
      </c>
      <c r="AF1223" t="s">
        <v>5102</v>
      </c>
      <c r="AG1223" t="s">
        <v>338</v>
      </c>
      <c r="AH1223" t="s">
        <v>530</v>
      </c>
      <c r="AJ1223" t="s">
        <v>5103</v>
      </c>
      <c r="AL1223" t="s">
        <v>339</v>
      </c>
      <c r="AM1223">
        <v>1</v>
      </c>
      <c r="AN1223">
        <v>1</v>
      </c>
      <c r="AO1223">
        <v>5039</v>
      </c>
      <c r="AQ1223">
        <v>124479</v>
      </c>
      <c r="AR1223">
        <v>55300001</v>
      </c>
      <c r="AS1223" t="s">
        <v>3008</v>
      </c>
      <c r="AT1223" t="s">
        <v>153</v>
      </c>
      <c r="AW1223" t="s">
        <v>340</v>
      </c>
      <c r="AX1223" t="s">
        <v>340</v>
      </c>
      <c r="AY1223" t="s">
        <v>382</v>
      </c>
      <c r="AZ1223">
        <v>0</v>
      </c>
      <c r="BY1223" t="s">
        <v>342</v>
      </c>
      <c r="EQ1223">
        <v>253396</v>
      </c>
      <c r="ER1223" t="s">
        <v>5104</v>
      </c>
      <c r="EV1223">
        <v>17286799</v>
      </c>
      <c r="EW1223">
        <v>928</v>
      </c>
      <c r="EX1223">
        <v>220554</v>
      </c>
      <c r="EY1223" t="s">
        <v>5105</v>
      </c>
      <c r="EZ1223">
        <v>1</v>
      </c>
      <c r="FC1223">
        <v>95314</v>
      </c>
      <c r="FD1223" t="s">
        <v>528</v>
      </c>
    </row>
    <row r="1224" spans="1:160" x14ac:dyDescent="0.3">
      <c r="A1224" t="str">
        <f>VLOOKUP(B1224,Table2[],3,FALSE)</f>
        <v>Digital</v>
      </c>
      <c r="B1224" t="str">
        <f>IF(OR(ISNUMBER(FIND("QVC",Z1224)),ISNUMBER(FIND("QVC",AL1224))),"QVC",IF(OR(ISNUMBER(FIND("NCO",H1224)),ISNUMBER(FIND("NCO",Y1224))), "NCO", IF(AL1224="consumer","PMD.com",VLOOKUP(LEFT(H1224,2),Tables!$E$1:$F$11,2,FALSE))))</f>
        <v>PMD.com</v>
      </c>
      <c r="C1224">
        <f t="shared" si="58"/>
        <v>53920001</v>
      </c>
      <c r="D1224">
        <f t="shared" si="59"/>
        <v>1</v>
      </c>
      <c r="E1224" t="str">
        <f t="shared" ca="1" si="57"/>
        <v>shifted orders shipped</v>
      </c>
      <c r="F1224" t="s">
        <v>3539</v>
      </c>
      <c r="G1224" t="s">
        <v>335</v>
      </c>
      <c r="H1224" t="s">
        <v>5099</v>
      </c>
      <c r="I1224" s="6">
        <v>44011.597546296296</v>
      </c>
      <c r="J1224" t="s">
        <v>16</v>
      </c>
      <c r="K1224" s="6">
        <v>44013.300081018519</v>
      </c>
      <c r="M1224" t="s">
        <v>5100</v>
      </c>
      <c r="N1224" t="s">
        <v>5101</v>
      </c>
      <c r="Q1224" t="s">
        <v>1975</v>
      </c>
      <c r="R1224" t="s">
        <v>368</v>
      </c>
      <c r="S1224" t="s">
        <v>5102</v>
      </c>
      <c r="T1224" t="s">
        <v>338</v>
      </c>
      <c r="U1224" t="s">
        <v>530</v>
      </c>
      <c r="W1224" t="s">
        <v>5103</v>
      </c>
      <c r="Z1224" t="s">
        <v>5100</v>
      </c>
      <c r="AA1224" t="s">
        <v>5101</v>
      </c>
      <c r="AD1224" t="s">
        <v>1975</v>
      </c>
      <c r="AE1224" t="s">
        <v>368</v>
      </c>
      <c r="AF1224" t="s">
        <v>5102</v>
      </c>
      <c r="AG1224" t="s">
        <v>338</v>
      </c>
      <c r="AH1224" t="s">
        <v>530</v>
      </c>
      <c r="AJ1224" t="s">
        <v>5103</v>
      </c>
      <c r="AL1224" t="s">
        <v>339</v>
      </c>
      <c r="AM1224">
        <v>1</v>
      </c>
      <c r="AN1224">
        <v>1</v>
      </c>
      <c r="AO1224">
        <v>14899</v>
      </c>
      <c r="AQ1224">
        <v>124468</v>
      </c>
      <c r="AR1224">
        <v>53920001</v>
      </c>
      <c r="AS1224">
        <v>9000000</v>
      </c>
      <c r="AT1224" t="s">
        <v>40</v>
      </c>
      <c r="AW1224" t="s">
        <v>343</v>
      </c>
      <c r="BY1224" t="s">
        <v>342</v>
      </c>
      <c r="EQ1224">
        <v>243396</v>
      </c>
      <c r="ER1224" t="s">
        <v>5104</v>
      </c>
      <c r="EV1224">
        <v>17286799</v>
      </c>
      <c r="EW1224">
        <v>928</v>
      </c>
      <c r="EX1224">
        <v>220554</v>
      </c>
      <c r="EY1224" t="s">
        <v>5105</v>
      </c>
      <c r="EZ1224">
        <v>1</v>
      </c>
      <c r="FC1224">
        <v>95385</v>
      </c>
      <c r="FD1224" t="s">
        <v>3531</v>
      </c>
    </row>
    <row r="1225" spans="1:160" x14ac:dyDescent="0.3">
      <c r="A1225" t="str">
        <f>VLOOKUP(B1225,Table2[],3,FALSE)</f>
        <v>Digital</v>
      </c>
      <c r="B1225" t="str">
        <f>IF(OR(ISNUMBER(FIND("QVC",Z1225)),ISNUMBER(FIND("QVC",AL1225))),"QVC",IF(OR(ISNUMBER(FIND("NCO",H1225)),ISNUMBER(FIND("NCO",Y1225))), "NCO", IF(AL1225="consumer","PMD.com",VLOOKUP(LEFT(H1225,2),Tables!$E$1:$F$11,2,FALSE))))</f>
        <v>PMD.com</v>
      </c>
      <c r="C1225">
        <f t="shared" si="58"/>
        <v>5341030</v>
      </c>
      <c r="D1225">
        <f t="shared" si="59"/>
        <v>1</v>
      </c>
      <c r="E1225" t="str">
        <f t="shared" ca="1" si="57"/>
        <v>shifted orders shipped</v>
      </c>
      <c r="F1225" t="s">
        <v>3539</v>
      </c>
      <c r="G1225" t="s">
        <v>335</v>
      </c>
      <c r="H1225" t="s">
        <v>5099</v>
      </c>
      <c r="I1225" s="6">
        <v>44011.597546296296</v>
      </c>
      <c r="J1225" t="s">
        <v>16</v>
      </c>
      <c r="K1225" s="6">
        <v>44013.300081018519</v>
      </c>
      <c r="M1225" t="s">
        <v>5100</v>
      </c>
      <c r="N1225" t="s">
        <v>5101</v>
      </c>
      <c r="Q1225" t="s">
        <v>1975</v>
      </c>
      <c r="R1225" t="s">
        <v>368</v>
      </c>
      <c r="S1225" t="s">
        <v>5102</v>
      </c>
      <c r="T1225" t="s">
        <v>338</v>
      </c>
      <c r="U1225" t="s">
        <v>530</v>
      </c>
      <c r="W1225" t="s">
        <v>5103</v>
      </c>
      <c r="Z1225" t="s">
        <v>5100</v>
      </c>
      <c r="AA1225" t="s">
        <v>5101</v>
      </c>
      <c r="AD1225" t="s">
        <v>1975</v>
      </c>
      <c r="AE1225" t="s">
        <v>368</v>
      </c>
      <c r="AF1225" t="s">
        <v>5102</v>
      </c>
      <c r="AG1225" t="s">
        <v>338</v>
      </c>
      <c r="AH1225" t="s">
        <v>530</v>
      </c>
      <c r="AJ1225" t="s">
        <v>5103</v>
      </c>
      <c r="AL1225" t="s">
        <v>339</v>
      </c>
      <c r="AM1225">
        <v>1</v>
      </c>
      <c r="AN1225">
        <v>1</v>
      </c>
      <c r="AO1225">
        <v>12859</v>
      </c>
      <c r="AQ1225">
        <v>124642</v>
      </c>
      <c r="AR1225">
        <v>5341030</v>
      </c>
      <c r="AS1225" t="s">
        <v>925</v>
      </c>
      <c r="AT1225" t="s">
        <v>926</v>
      </c>
      <c r="AW1225" t="s">
        <v>366</v>
      </c>
      <c r="AX1225" t="s">
        <v>366</v>
      </c>
      <c r="AY1225" t="s">
        <v>345</v>
      </c>
      <c r="AZ1225" t="s">
        <v>346</v>
      </c>
      <c r="BY1225" t="s">
        <v>342</v>
      </c>
      <c r="EQ1225">
        <v>243275</v>
      </c>
      <c r="ER1225" t="s">
        <v>5104</v>
      </c>
      <c r="EV1225">
        <v>17286799</v>
      </c>
      <c r="EW1225">
        <v>928</v>
      </c>
      <c r="EX1225">
        <v>220554</v>
      </c>
      <c r="EY1225" t="s">
        <v>5105</v>
      </c>
      <c r="EZ1225">
        <v>1</v>
      </c>
      <c r="FC1225">
        <v>95385</v>
      </c>
      <c r="FD1225" t="s">
        <v>3531</v>
      </c>
    </row>
    <row r="1226" spans="1:160" x14ac:dyDescent="0.3">
      <c r="A1226" t="str">
        <f>VLOOKUP(B1226,Table2[],3,FALSE)</f>
        <v>Digital</v>
      </c>
      <c r="B1226" t="str">
        <f>IF(OR(ISNUMBER(FIND("QVC",Z1226)),ISNUMBER(FIND("QVC",AL1226))),"QVC",IF(OR(ISNUMBER(FIND("NCO",H1226)),ISNUMBER(FIND("NCO",Y1226))), "NCO", IF(AL1226="consumer","PMD.com",VLOOKUP(LEFT(H1226,2),Tables!$E$1:$F$11,2,FALSE))))</f>
        <v>PMD.com</v>
      </c>
      <c r="C1226">
        <f t="shared" si="58"/>
        <v>51090030</v>
      </c>
      <c r="D1226">
        <f t="shared" si="59"/>
        <v>1</v>
      </c>
      <c r="E1226" t="str">
        <f t="shared" ca="1" si="57"/>
        <v>shifted orders shipped</v>
      </c>
      <c r="F1226" t="s">
        <v>3539</v>
      </c>
      <c r="G1226" t="s">
        <v>335</v>
      </c>
      <c r="H1226" t="s">
        <v>5099</v>
      </c>
      <c r="I1226" s="6">
        <v>44011.597546296296</v>
      </c>
      <c r="J1226" t="s">
        <v>16</v>
      </c>
      <c r="K1226" s="6">
        <v>44013.300081018519</v>
      </c>
      <c r="M1226" t="s">
        <v>5100</v>
      </c>
      <c r="N1226" t="s">
        <v>5101</v>
      </c>
      <c r="Q1226" t="s">
        <v>1975</v>
      </c>
      <c r="R1226" t="s">
        <v>368</v>
      </c>
      <c r="S1226" t="s">
        <v>5102</v>
      </c>
      <c r="T1226" t="s">
        <v>338</v>
      </c>
      <c r="U1226" t="s">
        <v>530</v>
      </c>
      <c r="W1226" t="s">
        <v>5103</v>
      </c>
      <c r="Z1226" t="s">
        <v>5100</v>
      </c>
      <c r="AA1226" t="s">
        <v>5101</v>
      </c>
      <c r="AD1226" t="s">
        <v>1975</v>
      </c>
      <c r="AE1226" t="s">
        <v>368</v>
      </c>
      <c r="AF1226" t="s">
        <v>5102</v>
      </c>
      <c r="AG1226" t="s">
        <v>338</v>
      </c>
      <c r="AH1226" t="s">
        <v>530</v>
      </c>
      <c r="AJ1226" t="s">
        <v>5103</v>
      </c>
      <c r="AL1226" t="s">
        <v>339</v>
      </c>
      <c r="AM1226">
        <v>1</v>
      </c>
      <c r="AN1226">
        <v>1</v>
      </c>
      <c r="AO1226">
        <v>6688</v>
      </c>
      <c r="AQ1226">
        <v>125960</v>
      </c>
      <c r="AR1226">
        <v>51090030</v>
      </c>
      <c r="AS1226" t="s">
        <v>3043</v>
      </c>
      <c r="AT1226" t="s">
        <v>628</v>
      </c>
      <c r="AW1226" t="s">
        <v>343</v>
      </c>
      <c r="BY1226" t="s">
        <v>342</v>
      </c>
      <c r="BZ1226" t="b">
        <v>0</v>
      </c>
      <c r="EQ1226">
        <v>243047</v>
      </c>
      <c r="ER1226" t="s">
        <v>5104</v>
      </c>
      <c r="EV1226">
        <v>17286799</v>
      </c>
      <c r="EW1226">
        <v>928</v>
      </c>
      <c r="EX1226">
        <v>220554</v>
      </c>
      <c r="EY1226" t="s">
        <v>5105</v>
      </c>
      <c r="EZ1226">
        <v>1</v>
      </c>
      <c r="FC1226">
        <v>95385</v>
      </c>
      <c r="FD1226" t="s">
        <v>3531</v>
      </c>
    </row>
    <row r="1227" spans="1:160" x14ac:dyDescent="0.3">
      <c r="A1227" t="str">
        <f>VLOOKUP(B1227,Table2[],3,FALSE)</f>
        <v>Digital</v>
      </c>
      <c r="B1227" t="str">
        <f>IF(OR(ISNUMBER(FIND("QVC",Z1227)),ISNUMBER(FIND("QVC",AL1227))),"QVC",IF(OR(ISNUMBER(FIND("NCO",H1227)),ISNUMBER(FIND("NCO",Y1227))), "NCO", IF(AL1227="consumer","PMD.com",VLOOKUP(LEFT(H1227,2),Tables!$E$1:$F$11,2,FALSE))))</f>
        <v>PMD.com</v>
      </c>
      <c r="C1227">
        <f t="shared" si="58"/>
        <v>54010001</v>
      </c>
      <c r="D1227">
        <f t="shared" si="59"/>
        <v>1</v>
      </c>
      <c r="E1227" t="str">
        <f t="shared" ca="1" si="57"/>
        <v>shifted orders shipped</v>
      </c>
      <c r="F1227" t="s">
        <v>3539</v>
      </c>
      <c r="G1227" t="s">
        <v>335</v>
      </c>
      <c r="H1227" t="s">
        <v>5106</v>
      </c>
      <c r="I1227" s="6">
        <v>44011.620509259257</v>
      </c>
      <c r="J1227" t="s">
        <v>16</v>
      </c>
      <c r="K1227" s="6">
        <v>44013.300567129627</v>
      </c>
      <c r="M1227" t="s">
        <v>5107</v>
      </c>
      <c r="N1227" t="s">
        <v>5108</v>
      </c>
      <c r="Q1227" t="s">
        <v>2211</v>
      </c>
      <c r="R1227" t="s">
        <v>389</v>
      </c>
      <c r="S1227" t="s">
        <v>5109</v>
      </c>
      <c r="T1227" t="s">
        <v>338</v>
      </c>
      <c r="U1227" t="s">
        <v>530</v>
      </c>
      <c r="W1227" t="s">
        <v>5110</v>
      </c>
      <c r="Z1227" t="s">
        <v>5107</v>
      </c>
      <c r="AA1227" t="s">
        <v>5108</v>
      </c>
      <c r="AD1227" t="s">
        <v>2211</v>
      </c>
      <c r="AE1227" t="s">
        <v>389</v>
      </c>
      <c r="AF1227" t="s">
        <v>5109</v>
      </c>
      <c r="AG1227" t="s">
        <v>338</v>
      </c>
      <c r="AH1227" t="s">
        <v>530</v>
      </c>
      <c r="AJ1227" t="s">
        <v>5110</v>
      </c>
      <c r="AL1227" t="s">
        <v>339</v>
      </c>
      <c r="AM1227">
        <v>1</v>
      </c>
      <c r="AN1227">
        <v>1</v>
      </c>
      <c r="AO1227">
        <v>6300</v>
      </c>
      <c r="AQ1227">
        <v>124476</v>
      </c>
      <c r="AR1227">
        <v>54010001</v>
      </c>
      <c r="AS1227" t="s">
        <v>577</v>
      </c>
      <c r="AT1227" t="s">
        <v>35</v>
      </c>
      <c r="AW1227" t="s">
        <v>340</v>
      </c>
      <c r="AX1227">
        <v>0</v>
      </c>
      <c r="AY1227" t="s">
        <v>348</v>
      </c>
      <c r="AZ1227">
        <v>0</v>
      </c>
      <c r="BY1227" t="s">
        <v>342</v>
      </c>
      <c r="EQ1227">
        <v>252076</v>
      </c>
      <c r="ER1227" t="s">
        <v>5111</v>
      </c>
      <c r="EV1227">
        <v>17286820</v>
      </c>
      <c r="EW1227">
        <v>928</v>
      </c>
      <c r="EX1227">
        <v>220577</v>
      </c>
      <c r="EY1227">
        <v>9.2748999964335493E+25</v>
      </c>
      <c r="EZ1227">
        <v>1</v>
      </c>
      <c r="FC1227">
        <v>54010001</v>
      </c>
      <c r="FD1227" t="s">
        <v>35</v>
      </c>
    </row>
    <row r="1228" spans="1:160" x14ac:dyDescent="0.3">
      <c r="A1228" t="str">
        <f>VLOOKUP(B1228,Table2[],3,FALSE)</f>
        <v>Digital</v>
      </c>
      <c r="B1228" t="str">
        <f>IF(OR(ISNUMBER(FIND("QVC",Z1228)),ISNUMBER(FIND("QVC",AL1228))),"QVC",IF(OR(ISNUMBER(FIND("NCO",H1228)),ISNUMBER(FIND("NCO",Y1228))), "NCO", IF(AL1228="consumer","PMD.com",VLOOKUP(LEFT(H1228,2),Tables!$E$1:$F$11,2,FALSE))))</f>
        <v>PMD.com</v>
      </c>
      <c r="C1228">
        <f t="shared" si="58"/>
        <v>53200001</v>
      </c>
      <c r="D1228">
        <f t="shared" si="59"/>
        <v>1</v>
      </c>
      <c r="E1228" t="str">
        <f t="shared" ca="1" si="57"/>
        <v>shifted orders shipped</v>
      </c>
      <c r="F1228" t="s">
        <v>3539</v>
      </c>
      <c r="G1228" t="s">
        <v>335</v>
      </c>
      <c r="H1228" t="s">
        <v>2648</v>
      </c>
      <c r="I1228" s="6">
        <v>44008.6487037037</v>
      </c>
      <c r="J1228" t="s">
        <v>16</v>
      </c>
      <c r="K1228" s="6">
        <v>44013.300833333335</v>
      </c>
      <c r="M1228" t="s">
        <v>5112</v>
      </c>
      <c r="N1228" t="s">
        <v>5113</v>
      </c>
      <c r="Q1228" t="s">
        <v>755</v>
      </c>
      <c r="R1228" t="s">
        <v>365</v>
      </c>
      <c r="S1228">
        <v>95602</v>
      </c>
      <c r="T1228" t="s">
        <v>338</v>
      </c>
      <c r="U1228" t="s">
        <v>530</v>
      </c>
      <c r="W1228" t="s">
        <v>5114</v>
      </c>
      <c r="Z1228" t="s">
        <v>5112</v>
      </c>
      <c r="AA1228" t="s">
        <v>5113</v>
      </c>
      <c r="AD1228" t="s">
        <v>755</v>
      </c>
      <c r="AE1228" t="s">
        <v>365</v>
      </c>
      <c r="AF1228">
        <v>95602</v>
      </c>
      <c r="AG1228" t="s">
        <v>338</v>
      </c>
      <c r="AH1228" t="s">
        <v>530</v>
      </c>
      <c r="AJ1228" t="s">
        <v>5114</v>
      </c>
      <c r="AL1228" t="s">
        <v>339</v>
      </c>
      <c r="AM1228">
        <v>1</v>
      </c>
      <c r="AN1228">
        <v>1</v>
      </c>
      <c r="AO1228">
        <v>15189</v>
      </c>
      <c r="AQ1228">
        <v>123906</v>
      </c>
      <c r="AR1228">
        <v>53200001</v>
      </c>
      <c r="AS1228" t="s">
        <v>973</v>
      </c>
      <c r="AT1228" t="s">
        <v>50</v>
      </c>
      <c r="AW1228" t="s">
        <v>340</v>
      </c>
      <c r="AX1228" t="s">
        <v>340</v>
      </c>
      <c r="AY1228" t="s">
        <v>357</v>
      </c>
      <c r="AZ1228" t="s">
        <v>363</v>
      </c>
      <c r="BY1228" t="s">
        <v>342</v>
      </c>
      <c r="EQ1228">
        <v>252156</v>
      </c>
      <c r="ER1228" t="s">
        <v>2649</v>
      </c>
      <c r="EV1228">
        <v>17284627</v>
      </c>
      <c r="EW1228">
        <v>928</v>
      </c>
      <c r="EX1228">
        <v>219106</v>
      </c>
      <c r="EY1228" t="s">
        <v>5115</v>
      </c>
      <c r="EZ1228">
        <v>1</v>
      </c>
      <c r="FC1228">
        <v>53200001</v>
      </c>
      <c r="FD1228" t="s">
        <v>50</v>
      </c>
    </row>
    <row r="1229" spans="1:160" x14ac:dyDescent="0.3">
      <c r="A1229" t="str">
        <f>VLOOKUP(B1229,Table2[],3,FALSE)</f>
        <v>Digital</v>
      </c>
      <c r="B1229" t="str">
        <f>IF(OR(ISNUMBER(FIND("QVC",Z1229)),ISNUMBER(FIND("QVC",AL1229))),"QVC",IF(OR(ISNUMBER(FIND("NCO",H1229)),ISNUMBER(FIND("NCO",Y1229))), "NCO", IF(AL1229="consumer","PMD.com",VLOOKUP(LEFT(H1229,2),Tables!$E$1:$F$11,2,FALSE))))</f>
        <v>PMD.com</v>
      </c>
      <c r="C1229">
        <f t="shared" si="58"/>
        <v>535501</v>
      </c>
      <c r="D1229">
        <f t="shared" si="59"/>
        <v>1</v>
      </c>
      <c r="E1229" t="str">
        <f t="shared" ca="1" si="57"/>
        <v>shifted orders shipped</v>
      </c>
      <c r="F1229" t="s">
        <v>3539</v>
      </c>
      <c r="G1229" t="s">
        <v>335</v>
      </c>
      <c r="H1229" t="s">
        <v>2648</v>
      </c>
      <c r="I1229" s="6">
        <v>44008.6487037037</v>
      </c>
      <c r="J1229" t="s">
        <v>16</v>
      </c>
      <c r="K1229" s="6">
        <v>44013.300833333335</v>
      </c>
      <c r="M1229" t="s">
        <v>5112</v>
      </c>
      <c r="N1229" t="s">
        <v>5113</v>
      </c>
      <c r="Q1229" t="s">
        <v>755</v>
      </c>
      <c r="R1229" t="s">
        <v>365</v>
      </c>
      <c r="S1229">
        <v>95602</v>
      </c>
      <c r="T1229" t="s">
        <v>338</v>
      </c>
      <c r="U1229" t="s">
        <v>530</v>
      </c>
      <c r="W1229" t="s">
        <v>5114</v>
      </c>
      <c r="Z1229" t="s">
        <v>5112</v>
      </c>
      <c r="AA1229" t="s">
        <v>5113</v>
      </c>
      <c r="AD1229" t="s">
        <v>755</v>
      </c>
      <c r="AE1229" t="s">
        <v>365</v>
      </c>
      <c r="AF1229">
        <v>95602</v>
      </c>
      <c r="AG1229" t="s">
        <v>338</v>
      </c>
      <c r="AH1229" t="s">
        <v>530</v>
      </c>
      <c r="AJ1229" t="s">
        <v>5114</v>
      </c>
      <c r="AL1229" t="s">
        <v>339</v>
      </c>
      <c r="AM1229">
        <v>1</v>
      </c>
      <c r="AN1229">
        <v>1</v>
      </c>
      <c r="AO1229">
        <v>5715</v>
      </c>
      <c r="AQ1229">
        <v>124621</v>
      </c>
      <c r="AR1229">
        <v>535501</v>
      </c>
      <c r="AS1229" t="s">
        <v>158</v>
      </c>
      <c r="AT1229" t="s">
        <v>159</v>
      </c>
      <c r="AW1229" t="s">
        <v>340</v>
      </c>
      <c r="AX1229" t="s">
        <v>340</v>
      </c>
      <c r="AY1229" t="s">
        <v>351</v>
      </c>
      <c r="AZ1229" t="s">
        <v>441</v>
      </c>
      <c r="BY1229" t="s">
        <v>342</v>
      </c>
      <c r="EQ1229">
        <v>245276</v>
      </c>
      <c r="ER1229" t="s">
        <v>2649</v>
      </c>
      <c r="EV1229">
        <v>17284627</v>
      </c>
      <c r="EW1229">
        <v>928</v>
      </c>
      <c r="EX1229">
        <v>219106</v>
      </c>
      <c r="EY1229" t="s">
        <v>5115</v>
      </c>
      <c r="EZ1229">
        <v>1</v>
      </c>
      <c r="FC1229">
        <v>535501</v>
      </c>
      <c r="FD1229" t="s">
        <v>159</v>
      </c>
    </row>
    <row r="1230" spans="1:160" x14ac:dyDescent="0.3">
      <c r="A1230" t="str">
        <f>VLOOKUP(B1230,Table2[],3,FALSE)</f>
        <v>Digital</v>
      </c>
      <c r="B1230" t="str">
        <f>IF(OR(ISNUMBER(FIND("QVC",Z1230)),ISNUMBER(FIND("QVC",AL1230))),"QVC",IF(OR(ISNUMBER(FIND("NCO",H1230)),ISNUMBER(FIND("NCO",Y1230))), "NCO", IF(AL1230="consumer","PMD.com",VLOOKUP(LEFT(H1230,2),Tables!$E$1:$F$11,2,FALSE))))</f>
        <v>PMD.com</v>
      </c>
      <c r="C1230">
        <f t="shared" si="58"/>
        <v>51090001</v>
      </c>
      <c r="D1230">
        <f t="shared" si="59"/>
        <v>1</v>
      </c>
      <c r="E1230" t="str">
        <f t="shared" ca="1" si="57"/>
        <v>shifted orders shipped</v>
      </c>
      <c r="F1230" t="s">
        <v>3539</v>
      </c>
      <c r="G1230" t="s">
        <v>335</v>
      </c>
      <c r="H1230" t="s">
        <v>2648</v>
      </c>
      <c r="I1230" s="6">
        <v>44008.6487037037</v>
      </c>
      <c r="J1230" t="s">
        <v>16</v>
      </c>
      <c r="K1230" s="6">
        <v>44013.300833333335</v>
      </c>
      <c r="M1230" t="s">
        <v>5112</v>
      </c>
      <c r="N1230" t="s">
        <v>5113</v>
      </c>
      <c r="Q1230" t="s">
        <v>755</v>
      </c>
      <c r="R1230" t="s">
        <v>365</v>
      </c>
      <c r="S1230">
        <v>95602</v>
      </c>
      <c r="T1230" t="s">
        <v>338</v>
      </c>
      <c r="U1230" t="s">
        <v>530</v>
      </c>
      <c r="W1230" t="s">
        <v>5114</v>
      </c>
      <c r="Z1230" t="s">
        <v>5112</v>
      </c>
      <c r="AA1230" t="s">
        <v>5113</v>
      </c>
      <c r="AD1230" t="s">
        <v>755</v>
      </c>
      <c r="AE1230" t="s">
        <v>365</v>
      </c>
      <c r="AF1230">
        <v>95602</v>
      </c>
      <c r="AG1230" t="s">
        <v>338</v>
      </c>
      <c r="AH1230" t="s">
        <v>530</v>
      </c>
      <c r="AJ1230" t="s">
        <v>5114</v>
      </c>
      <c r="AL1230" t="s">
        <v>339</v>
      </c>
      <c r="AM1230">
        <v>1</v>
      </c>
      <c r="AN1230">
        <v>1</v>
      </c>
      <c r="AO1230">
        <v>4885</v>
      </c>
      <c r="AQ1230">
        <v>124202</v>
      </c>
      <c r="AR1230">
        <v>51090001</v>
      </c>
      <c r="AS1230" t="s">
        <v>1986</v>
      </c>
      <c r="AT1230" t="s">
        <v>60</v>
      </c>
      <c r="AW1230" t="s">
        <v>340</v>
      </c>
      <c r="AX1230" t="s">
        <v>340</v>
      </c>
      <c r="AY1230" t="s">
        <v>357</v>
      </c>
      <c r="AZ1230" t="s">
        <v>361</v>
      </c>
      <c r="BY1230" t="s">
        <v>342</v>
      </c>
      <c r="EQ1230">
        <v>250831</v>
      </c>
      <c r="ER1230" t="s">
        <v>2649</v>
      </c>
      <c r="EV1230">
        <v>17284627</v>
      </c>
      <c r="EW1230">
        <v>928</v>
      </c>
      <c r="EX1230">
        <v>219106</v>
      </c>
      <c r="EY1230" t="s">
        <v>5115</v>
      </c>
      <c r="EZ1230">
        <v>1</v>
      </c>
      <c r="FC1230">
        <v>95292</v>
      </c>
      <c r="FD1230" t="s">
        <v>511</v>
      </c>
    </row>
    <row r="1231" spans="1:160" x14ac:dyDescent="0.3">
      <c r="A1231" t="str">
        <f>VLOOKUP(B1231,Table2[],3,FALSE)</f>
        <v>Digital</v>
      </c>
      <c r="B1231" t="str">
        <f>IF(OR(ISNUMBER(FIND("QVC",Z1231)),ISNUMBER(FIND("QVC",AL1231))),"QVC",IF(OR(ISNUMBER(FIND("NCO",H1231)),ISNUMBER(FIND("NCO",Y1231))), "NCO", IF(AL1231="consumer","PMD.com",VLOOKUP(LEFT(H1231,2),Tables!$E$1:$F$11,2,FALSE))))</f>
        <v>PMD.com</v>
      </c>
      <c r="C1231">
        <f t="shared" si="58"/>
        <v>52430001</v>
      </c>
      <c r="D1231">
        <f t="shared" si="59"/>
        <v>1</v>
      </c>
      <c r="E1231" t="str">
        <f t="shared" ca="1" si="57"/>
        <v>shifted orders shipped</v>
      </c>
      <c r="F1231" t="s">
        <v>3539</v>
      </c>
      <c r="G1231" t="s">
        <v>335</v>
      </c>
      <c r="H1231" t="s">
        <v>2648</v>
      </c>
      <c r="I1231" s="6">
        <v>44008.6487037037</v>
      </c>
      <c r="J1231" t="s">
        <v>16</v>
      </c>
      <c r="K1231" s="6">
        <v>44013.300833333335</v>
      </c>
      <c r="M1231" t="s">
        <v>5112</v>
      </c>
      <c r="N1231" t="s">
        <v>5113</v>
      </c>
      <c r="Q1231" t="s">
        <v>755</v>
      </c>
      <c r="R1231" t="s">
        <v>365</v>
      </c>
      <c r="S1231">
        <v>95602</v>
      </c>
      <c r="T1231" t="s">
        <v>338</v>
      </c>
      <c r="U1231" t="s">
        <v>530</v>
      </c>
      <c r="W1231" t="s">
        <v>5114</v>
      </c>
      <c r="Z1231" t="s">
        <v>5112</v>
      </c>
      <c r="AA1231" t="s">
        <v>5113</v>
      </c>
      <c r="AD1231" t="s">
        <v>755</v>
      </c>
      <c r="AE1231" t="s">
        <v>365</v>
      </c>
      <c r="AF1231">
        <v>95602</v>
      </c>
      <c r="AG1231" t="s">
        <v>338</v>
      </c>
      <c r="AH1231" t="s">
        <v>530</v>
      </c>
      <c r="AJ1231" t="s">
        <v>5114</v>
      </c>
      <c r="AL1231" t="s">
        <v>339</v>
      </c>
      <c r="AM1231">
        <v>1</v>
      </c>
      <c r="AN1231">
        <v>1</v>
      </c>
      <c r="AO1231">
        <v>12063</v>
      </c>
      <c r="AQ1231">
        <v>127155</v>
      </c>
      <c r="AR1231">
        <v>52430001</v>
      </c>
      <c r="AS1231" t="s">
        <v>927</v>
      </c>
      <c r="AT1231" t="s">
        <v>75</v>
      </c>
      <c r="AW1231" t="s">
        <v>340</v>
      </c>
      <c r="AX1231" t="s">
        <v>340</v>
      </c>
      <c r="AY1231" t="s">
        <v>357</v>
      </c>
      <c r="AZ1231" t="s">
        <v>363</v>
      </c>
      <c r="BY1231" t="s">
        <v>342</v>
      </c>
      <c r="EQ1231">
        <v>249990</v>
      </c>
      <c r="ER1231" t="s">
        <v>2649</v>
      </c>
      <c r="EV1231">
        <v>17284627</v>
      </c>
      <c r="EW1231">
        <v>928</v>
      </c>
      <c r="EX1231">
        <v>219106</v>
      </c>
      <c r="EY1231" t="s">
        <v>5115</v>
      </c>
      <c r="EZ1231">
        <v>1</v>
      </c>
      <c r="FC1231">
        <v>95292</v>
      </c>
      <c r="FD1231" t="s">
        <v>511</v>
      </c>
    </row>
    <row r="1232" spans="1:160" x14ac:dyDescent="0.3">
      <c r="A1232" t="str">
        <f>VLOOKUP(B1232,Table2[],3,FALSE)</f>
        <v>Digital</v>
      </c>
      <c r="B1232" t="str">
        <f>IF(OR(ISNUMBER(FIND("QVC",Z1232)),ISNUMBER(FIND("QVC",AL1232))),"QVC",IF(OR(ISNUMBER(FIND("NCO",H1232)),ISNUMBER(FIND("NCO",Y1232))), "NCO", IF(AL1232="consumer","PMD.com",VLOOKUP(LEFT(H1232,2),Tables!$E$1:$F$11,2,FALSE))))</f>
        <v>PMD.com</v>
      </c>
      <c r="C1232">
        <f t="shared" si="58"/>
        <v>5341</v>
      </c>
      <c r="D1232">
        <f t="shared" si="59"/>
        <v>1</v>
      </c>
      <c r="E1232" t="str">
        <f t="shared" ca="1" si="57"/>
        <v>shifted orders shipped</v>
      </c>
      <c r="F1232" t="s">
        <v>3539</v>
      </c>
      <c r="G1232" t="s">
        <v>335</v>
      </c>
      <c r="H1232" t="s">
        <v>2648</v>
      </c>
      <c r="I1232" s="6">
        <v>44008.6487037037</v>
      </c>
      <c r="J1232" t="s">
        <v>16</v>
      </c>
      <c r="K1232" s="6">
        <v>44013.300833333335</v>
      </c>
      <c r="M1232" t="s">
        <v>5112</v>
      </c>
      <c r="N1232" t="s">
        <v>5113</v>
      </c>
      <c r="Q1232" t="s">
        <v>755</v>
      </c>
      <c r="R1232" t="s">
        <v>365</v>
      </c>
      <c r="S1232">
        <v>95602</v>
      </c>
      <c r="T1232" t="s">
        <v>338</v>
      </c>
      <c r="U1232" t="s">
        <v>530</v>
      </c>
      <c r="W1232" t="s">
        <v>5114</v>
      </c>
      <c r="Z1232" t="s">
        <v>5112</v>
      </c>
      <c r="AA1232" t="s">
        <v>5113</v>
      </c>
      <c r="AD1232" t="s">
        <v>755</v>
      </c>
      <c r="AE1232" t="s">
        <v>365</v>
      </c>
      <c r="AF1232">
        <v>95602</v>
      </c>
      <c r="AG1232" t="s">
        <v>338</v>
      </c>
      <c r="AH1232" t="s">
        <v>530</v>
      </c>
      <c r="AJ1232" t="s">
        <v>5114</v>
      </c>
      <c r="AL1232" t="s">
        <v>339</v>
      </c>
      <c r="AM1232">
        <v>1</v>
      </c>
      <c r="AN1232">
        <v>1</v>
      </c>
      <c r="AO1232">
        <v>15156</v>
      </c>
      <c r="AQ1232">
        <v>124187</v>
      </c>
      <c r="AR1232">
        <v>5341</v>
      </c>
      <c r="AS1232" t="s">
        <v>831</v>
      </c>
      <c r="AT1232" t="s">
        <v>82</v>
      </c>
      <c r="AW1232" t="s">
        <v>340</v>
      </c>
      <c r="AX1232" t="s">
        <v>340</v>
      </c>
      <c r="AY1232" t="s">
        <v>345</v>
      </c>
      <c r="AZ1232" t="s">
        <v>346</v>
      </c>
      <c r="BY1232" t="s">
        <v>342</v>
      </c>
      <c r="EQ1232">
        <v>244247</v>
      </c>
      <c r="ER1232" t="s">
        <v>2649</v>
      </c>
      <c r="EV1232">
        <v>17284627</v>
      </c>
      <c r="EW1232">
        <v>928</v>
      </c>
      <c r="EX1232">
        <v>219106</v>
      </c>
      <c r="EY1232" t="s">
        <v>5115</v>
      </c>
      <c r="EZ1232">
        <v>1</v>
      </c>
      <c r="FC1232">
        <v>95292</v>
      </c>
      <c r="FD1232" t="s">
        <v>511</v>
      </c>
    </row>
    <row r="1233" spans="1:160" x14ac:dyDescent="0.3">
      <c r="A1233" t="str">
        <f>VLOOKUP(B1233,Table2[],3,FALSE)</f>
        <v>Digital</v>
      </c>
      <c r="B1233" t="str">
        <f>IF(OR(ISNUMBER(FIND("QVC",Z1233)),ISNUMBER(FIND("QVC",AL1233))),"QVC",IF(OR(ISNUMBER(FIND("NCO",H1233)),ISNUMBER(FIND("NCO",Y1233))), "NCO", IF(AL1233="consumer","PMD.com",VLOOKUP(LEFT(H1233,2),Tables!$E$1:$F$11,2,FALSE))))</f>
        <v>PMD.com</v>
      </c>
      <c r="C1233">
        <f t="shared" si="58"/>
        <v>5341</v>
      </c>
      <c r="D1233">
        <f t="shared" si="59"/>
        <v>1</v>
      </c>
      <c r="E1233" t="str">
        <f t="shared" ca="1" si="57"/>
        <v>shifted orders shipped</v>
      </c>
      <c r="F1233" t="s">
        <v>3539</v>
      </c>
      <c r="G1233" t="s">
        <v>335</v>
      </c>
      <c r="H1233" t="s">
        <v>2705</v>
      </c>
      <c r="I1233" s="6">
        <v>44008.866701388892</v>
      </c>
      <c r="J1233" t="s">
        <v>16</v>
      </c>
      <c r="K1233" s="6">
        <v>44013.300844907404</v>
      </c>
      <c r="M1233" t="s">
        <v>5116</v>
      </c>
      <c r="N1233" t="s">
        <v>5117</v>
      </c>
      <c r="Q1233" t="s">
        <v>5118</v>
      </c>
      <c r="R1233" t="s">
        <v>414</v>
      </c>
      <c r="S1233">
        <v>8059</v>
      </c>
      <c r="T1233" t="s">
        <v>338</v>
      </c>
      <c r="U1233" t="s">
        <v>530</v>
      </c>
      <c r="W1233" t="s">
        <v>5119</v>
      </c>
      <c r="Z1233" t="s">
        <v>5116</v>
      </c>
      <c r="AA1233" t="s">
        <v>5117</v>
      </c>
      <c r="AD1233" t="s">
        <v>5118</v>
      </c>
      <c r="AE1233" t="s">
        <v>414</v>
      </c>
      <c r="AF1233">
        <v>8059</v>
      </c>
      <c r="AG1233" t="s">
        <v>338</v>
      </c>
      <c r="AH1233" t="s">
        <v>530</v>
      </c>
      <c r="AJ1233" t="s">
        <v>5119</v>
      </c>
      <c r="AL1233" t="s">
        <v>339</v>
      </c>
      <c r="AM1233">
        <v>1</v>
      </c>
      <c r="AN1233">
        <v>1</v>
      </c>
      <c r="AO1233">
        <v>15156</v>
      </c>
      <c r="AQ1233">
        <v>124187</v>
      </c>
      <c r="AR1233">
        <v>5341</v>
      </c>
      <c r="AS1233" t="s">
        <v>831</v>
      </c>
      <c r="AT1233" t="s">
        <v>82</v>
      </c>
      <c r="AW1233" t="s">
        <v>340</v>
      </c>
      <c r="AX1233" t="s">
        <v>340</v>
      </c>
      <c r="AY1233" t="s">
        <v>345</v>
      </c>
      <c r="AZ1233" t="s">
        <v>346</v>
      </c>
      <c r="BY1233" t="s">
        <v>342</v>
      </c>
      <c r="EQ1233">
        <v>244247</v>
      </c>
      <c r="ER1233" t="s">
        <v>2706</v>
      </c>
      <c r="EV1233">
        <v>17284890</v>
      </c>
      <c r="EW1233">
        <v>928</v>
      </c>
      <c r="EX1233">
        <v>219366</v>
      </c>
      <c r="EY1233" t="s">
        <v>5120</v>
      </c>
      <c r="EZ1233">
        <v>1</v>
      </c>
      <c r="FC1233">
        <v>5341</v>
      </c>
      <c r="FD1233" t="s">
        <v>82</v>
      </c>
    </row>
    <row r="1234" spans="1:160" x14ac:dyDescent="0.3">
      <c r="A1234" t="str">
        <f>VLOOKUP(B1234,Table2[],3,FALSE)</f>
        <v>Digital</v>
      </c>
      <c r="B1234" t="str">
        <f>IF(OR(ISNUMBER(FIND("QVC",Z1234)),ISNUMBER(FIND("QVC",AL1234))),"QVC",IF(OR(ISNUMBER(FIND("NCO",H1234)),ISNUMBER(FIND("NCO",Y1234))), "NCO", IF(AL1234="consumer","PMD.com",VLOOKUP(LEFT(H1234,2),Tables!$E$1:$F$11,2,FALSE))))</f>
        <v>PMD.com</v>
      </c>
      <c r="C1234">
        <f t="shared" si="58"/>
        <v>51090061</v>
      </c>
      <c r="D1234">
        <f t="shared" si="59"/>
        <v>1</v>
      </c>
      <c r="E1234" t="str">
        <f t="shared" ca="1" si="57"/>
        <v>shifted orders shipped</v>
      </c>
      <c r="F1234" t="s">
        <v>3539</v>
      </c>
      <c r="G1234" t="s">
        <v>335</v>
      </c>
      <c r="H1234" t="s">
        <v>2705</v>
      </c>
      <c r="I1234" s="6">
        <v>44008.866701388892</v>
      </c>
      <c r="J1234" t="s">
        <v>16</v>
      </c>
      <c r="K1234" s="6">
        <v>44013.300844907404</v>
      </c>
      <c r="M1234" t="s">
        <v>5116</v>
      </c>
      <c r="N1234" t="s">
        <v>5117</v>
      </c>
      <c r="Q1234" t="s">
        <v>5118</v>
      </c>
      <c r="R1234" t="s">
        <v>414</v>
      </c>
      <c r="S1234">
        <v>8059</v>
      </c>
      <c r="T1234" t="s">
        <v>338</v>
      </c>
      <c r="U1234" t="s">
        <v>530</v>
      </c>
      <c r="W1234" t="s">
        <v>5119</v>
      </c>
      <c r="Z1234" t="s">
        <v>5116</v>
      </c>
      <c r="AA1234" t="s">
        <v>5117</v>
      </c>
      <c r="AD1234" t="s">
        <v>5118</v>
      </c>
      <c r="AE1234" t="s">
        <v>414</v>
      </c>
      <c r="AF1234">
        <v>8059</v>
      </c>
      <c r="AG1234" t="s">
        <v>338</v>
      </c>
      <c r="AH1234" t="s">
        <v>530</v>
      </c>
      <c r="AJ1234" t="s">
        <v>5119</v>
      </c>
      <c r="AL1234" t="s">
        <v>339</v>
      </c>
      <c r="AM1234">
        <v>1</v>
      </c>
      <c r="AN1234">
        <v>1</v>
      </c>
      <c r="AO1234">
        <v>8078</v>
      </c>
      <c r="AQ1234">
        <v>124010</v>
      </c>
      <c r="AR1234">
        <v>51090061</v>
      </c>
      <c r="AS1234" t="s">
        <v>2688</v>
      </c>
      <c r="AT1234" t="s">
        <v>122</v>
      </c>
      <c r="AW1234" t="s">
        <v>340</v>
      </c>
      <c r="AX1234" t="s">
        <v>340</v>
      </c>
      <c r="AY1234" t="s">
        <v>357</v>
      </c>
      <c r="AZ1234" t="s">
        <v>363</v>
      </c>
      <c r="BY1234" t="s">
        <v>342</v>
      </c>
      <c r="EQ1234">
        <v>252774</v>
      </c>
      <c r="ER1234" t="s">
        <v>2706</v>
      </c>
      <c r="EV1234">
        <v>17284890</v>
      </c>
      <c r="EW1234">
        <v>928</v>
      </c>
      <c r="EX1234">
        <v>219366</v>
      </c>
      <c r="EY1234" t="s">
        <v>5120</v>
      </c>
      <c r="EZ1234">
        <v>1</v>
      </c>
      <c r="FC1234">
        <v>51090061</v>
      </c>
      <c r="FD1234" t="s">
        <v>122</v>
      </c>
    </row>
    <row r="1235" spans="1:160" x14ac:dyDescent="0.3">
      <c r="A1235" t="str">
        <f>VLOOKUP(B1235,Table2[],3,FALSE)</f>
        <v>Digital</v>
      </c>
      <c r="B1235" t="str">
        <f>IF(OR(ISNUMBER(FIND("QVC",Z1235)),ISNUMBER(FIND("QVC",AL1235))),"QVC",IF(OR(ISNUMBER(FIND("NCO",H1235)),ISNUMBER(FIND("NCO",Y1235))), "NCO", IF(AL1235="consumer","PMD.com",VLOOKUP(LEFT(H1235,2),Tables!$E$1:$F$11,2,FALSE))))</f>
        <v>PMD.com</v>
      </c>
      <c r="C1235">
        <f t="shared" si="58"/>
        <v>53440001</v>
      </c>
      <c r="D1235">
        <f t="shared" si="59"/>
        <v>1</v>
      </c>
      <c r="E1235" t="str">
        <f t="shared" ca="1" si="57"/>
        <v>shifted orders shipped</v>
      </c>
      <c r="F1235" t="s">
        <v>3539</v>
      </c>
      <c r="G1235" t="s">
        <v>335</v>
      </c>
      <c r="H1235" t="s">
        <v>2355</v>
      </c>
      <c r="I1235" s="6">
        <v>44008.304155092592</v>
      </c>
      <c r="J1235" t="s">
        <v>16</v>
      </c>
      <c r="K1235" s="6">
        <v>44013.301666666666</v>
      </c>
      <c r="M1235" t="s">
        <v>5121</v>
      </c>
      <c r="N1235" t="s">
        <v>5122</v>
      </c>
      <c r="Q1235" t="s">
        <v>3000</v>
      </c>
      <c r="R1235" t="s">
        <v>362</v>
      </c>
      <c r="S1235">
        <v>1010</v>
      </c>
      <c r="T1235" t="s">
        <v>338</v>
      </c>
      <c r="U1235" t="s">
        <v>530</v>
      </c>
      <c r="W1235" t="s">
        <v>5123</v>
      </c>
      <c r="Z1235" t="s">
        <v>5121</v>
      </c>
      <c r="AA1235" t="s">
        <v>5122</v>
      </c>
      <c r="AD1235" t="s">
        <v>3000</v>
      </c>
      <c r="AE1235" t="s">
        <v>362</v>
      </c>
      <c r="AF1235">
        <v>1010</v>
      </c>
      <c r="AG1235" t="s">
        <v>338</v>
      </c>
      <c r="AH1235" t="s">
        <v>530</v>
      </c>
      <c r="AJ1235" t="s">
        <v>5123</v>
      </c>
      <c r="AL1235" t="s">
        <v>339</v>
      </c>
      <c r="AM1235">
        <v>1</v>
      </c>
      <c r="AN1235">
        <v>1</v>
      </c>
      <c r="AO1235">
        <v>7642</v>
      </c>
      <c r="AQ1235">
        <v>124700</v>
      </c>
      <c r="AR1235">
        <v>53440001</v>
      </c>
      <c r="AS1235" t="s">
        <v>1240</v>
      </c>
      <c r="AT1235" t="s">
        <v>116</v>
      </c>
      <c r="AW1235" t="s">
        <v>340</v>
      </c>
      <c r="AX1235" t="s">
        <v>340</v>
      </c>
      <c r="AY1235" t="s">
        <v>345</v>
      </c>
      <c r="AZ1235" t="s">
        <v>345</v>
      </c>
      <c r="BY1235" t="s">
        <v>342</v>
      </c>
      <c r="EQ1235">
        <v>252960</v>
      </c>
      <c r="ER1235" t="s">
        <v>2356</v>
      </c>
      <c r="EV1235">
        <v>17283812</v>
      </c>
      <c r="EW1235">
        <v>928</v>
      </c>
      <c r="EX1235">
        <v>218439</v>
      </c>
      <c r="EY1235">
        <v>9.2748999964335493E+25</v>
      </c>
      <c r="EZ1235">
        <v>1</v>
      </c>
      <c r="FC1235">
        <v>53440001</v>
      </c>
      <c r="FD1235" t="s">
        <v>116</v>
      </c>
    </row>
    <row r="1236" spans="1:160" x14ac:dyDescent="0.3">
      <c r="A1236" t="str">
        <f>VLOOKUP(B1236,Table2[],3,FALSE)</f>
        <v>Digital</v>
      </c>
      <c r="B1236" t="str">
        <f>IF(OR(ISNUMBER(FIND("QVC",Z1236)),ISNUMBER(FIND("QVC",AL1236))),"QVC",IF(OR(ISNUMBER(FIND("NCO",H1236)),ISNUMBER(FIND("NCO",Y1236))), "NCO", IF(AL1236="consumer","PMD.com",VLOOKUP(LEFT(H1236,2),Tables!$E$1:$F$11,2,FALSE))))</f>
        <v>PMD.com</v>
      </c>
      <c r="C1236">
        <f t="shared" si="58"/>
        <v>5342</v>
      </c>
      <c r="D1236">
        <f t="shared" si="59"/>
        <v>1</v>
      </c>
      <c r="E1236" t="str">
        <f t="shared" ca="1" si="57"/>
        <v>shifted orders shipped</v>
      </c>
      <c r="F1236" t="s">
        <v>3539</v>
      </c>
      <c r="G1236" t="s">
        <v>335</v>
      </c>
      <c r="H1236" t="s">
        <v>2355</v>
      </c>
      <c r="I1236" s="6">
        <v>44008.304155092592</v>
      </c>
      <c r="J1236" t="s">
        <v>16</v>
      </c>
      <c r="K1236" s="6">
        <v>44013.301666666666</v>
      </c>
      <c r="M1236" t="s">
        <v>5121</v>
      </c>
      <c r="N1236" t="s">
        <v>5122</v>
      </c>
      <c r="Q1236" t="s">
        <v>3000</v>
      </c>
      <c r="R1236" t="s">
        <v>362</v>
      </c>
      <c r="S1236">
        <v>1010</v>
      </c>
      <c r="T1236" t="s">
        <v>338</v>
      </c>
      <c r="U1236" t="s">
        <v>530</v>
      </c>
      <c r="W1236" t="s">
        <v>5123</v>
      </c>
      <c r="Z1236" t="s">
        <v>5121</v>
      </c>
      <c r="AA1236" t="s">
        <v>5122</v>
      </c>
      <c r="AD1236" t="s">
        <v>3000</v>
      </c>
      <c r="AE1236" t="s">
        <v>362</v>
      </c>
      <c r="AF1236">
        <v>1010</v>
      </c>
      <c r="AG1236" t="s">
        <v>338</v>
      </c>
      <c r="AH1236" t="s">
        <v>530</v>
      </c>
      <c r="AJ1236" t="s">
        <v>5123</v>
      </c>
      <c r="AL1236" t="s">
        <v>339</v>
      </c>
      <c r="AM1236">
        <v>1</v>
      </c>
      <c r="AN1236">
        <v>1</v>
      </c>
      <c r="AO1236">
        <v>13280</v>
      </c>
      <c r="AQ1236">
        <v>123849</v>
      </c>
      <c r="AR1236">
        <v>5342</v>
      </c>
      <c r="AS1236" t="s">
        <v>1746</v>
      </c>
      <c r="AT1236" t="s">
        <v>149</v>
      </c>
      <c r="AW1236" t="s">
        <v>340</v>
      </c>
      <c r="AX1236" t="s">
        <v>340</v>
      </c>
      <c r="AY1236" t="s">
        <v>345</v>
      </c>
      <c r="AZ1236" t="s">
        <v>346</v>
      </c>
      <c r="BY1236" t="s">
        <v>342</v>
      </c>
      <c r="EQ1236">
        <v>243408</v>
      </c>
      <c r="ER1236" t="s">
        <v>2356</v>
      </c>
      <c r="EV1236">
        <v>17283812</v>
      </c>
      <c r="EW1236">
        <v>928</v>
      </c>
      <c r="EX1236">
        <v>218439</v>
      </c>
      <c r="EY1236">
        <v>9.2748999964335493E+25</v>
      </c>
      <c r="EZ1236">
        <v>1</v>
      </c>
      <c r="FC1236">
        <v>5342</v>
      </c>
      <c r="FD1236" t="s">
        <v>149</v>
      </c>
    </row>
    <row r="1237" spans="1:160" x14ac:dyDescent="0.3">
      <c r="A1237" t="str">
        <f>VLOOKUP(B1237,Table2[],3,FALSE)</f>
        <v>Digital</v>
      </c>
      <c r="B1237" t="str">
        <f>IF(OR(ISNUMBER(FIND("QVC",Z1237)),ISNUMBER(FIND("QVC",AL1237))),"QVC",IF(OR(ISNUMBER(FIND("NCO",H1237)),ISNUMBER(FIND("NCO",Y1237))), "NCO", IF(AL1237="consumer","PMD.com",VLOOKUP(LEFT(H1237,2),Tables!$E$1:$F$11,2,FALSE))))</f>
        <v>PMD.com</v>
      </c>
      <c r="C1237">
        <f t="shared" si="58"/>
        <v>52430001</v>
      </c>
      <c r="D1237">
        <f t="shared" si="59"/>
        <v>1</v>
      </c>
      <c r="E1237" t="str">
        <f t="shared" ca="1" si="57"/>
        <v>shifted orders shipped</v>
      </c>
      <c r="F1237" t="s">
        <v>3539</v>
      </c>
      <c r="G1237" t="s">
        <v>335</v>
      </c>
      <c r="H1237" t="s">
        <v>2660</v>
      </c>
      <c r="I1237" s="6">
        <v>44008.658530092594</v>
      </c>
      <c r="J1237" t="s">
        <v>16</v>
      </c>
      <c r="K1237" s="6">
        <v>44013.301736111112</v>
      </c>
      <c r="M1237" t="s">
        <v>5124</v>
      </c>
      <c r="N1237" t="s">
        <v>5125</v>
      </c>
      <c r="Q1237" t="s">
        <v>5126</v>
      </c>
      <c r="R1237" t="s">
        <v>360</v>
      </c>
      <c r="S1237">
        <v>28516</v>
      </c>
      <c r="T1237" t="s">
        <v>338</v>
      </c>
      <c r="U1237" t="s">
        <v>530</v>
      </c>
      <c r="W1237" t="s">
        <v>5127</v>
      </c>
      <c r="Z1237" t="s">
        <v>5124</v>
      </c>
      <c r="AA1237" t="s">
        <v>5125</v>
      </c>
      <c r="AD1237" t="s">
        <v>5126</v>
      </c>
      <c r="AE1237" t="s">
        <v>360</v>
      </c>
      <c r="AF1237">
        <v>28516</v>
      </c>
      <c r="AG1237" t="s">
        <v>338</v>
      </c>
      <c r="AH1237" t="s">
        <v>530</v>
      </c>
      <c r="AJ1237" t="s">
        <v>5127</v>
      </c>
      <c r="AL1237" t="s">
        <v>339</v>
      </c>
      <c r="AM1237">
        <v>1</v>
      </c>
      <c r="AN1237">
        <v>1</v>
      </c>
      <c r="AO1237">
        <v>12063</v>
      </c>
      <c r="AQ1237">
        <v>127155</v>
      </c>
      <c r="AR1237">
        <v>52430001</v>
      </c>
      <c r="AS1237" t="s">
        <v>927</v>
      </c>
      <c r="AT1237" t="s">
        <v>75</v>
      </c>
      <c r="AW1237" t="s">
        <v>340</v>
      </c>
      <c r="AX1237" t="s">
        <v>340</v>
      </c>
      <c r="AY1237" t="s">
        <v>357</v>
      </c>
      <c r="AZ1237" t="s">
        <v>363</v>
      </c>
      <c r="BY1237" t="s">
        <v>342</v>
      </c>
      <c r="EQ1237">
        <v>249990</v>
      </c>
      <c r="ER1237" t="s">
        <v>2661</v>
      </c>
      <c r="EV1237">
        <v>17284639</v>
      </c>
      <c r="EW1237">
        <v>928</v>
      </c>
      <c r="EX1237">
        <v>219118</v>
      </c>
      <c r="EY1237" t="s">
        <v>5128</v>
      </c>
      <c r="EZ1237">
        <v>1</v>
      </c>
      <c r="FC1237">
        <v>95292</v>
      </c>
      <c r="FD1237" t="s">
        <v>511</v>
      </c>
    </row>
    <row r="1238" spans="1:160" x14ac:dyDescent="0.3">
      <c r="A1238" t="str">
        <f>VLOOKUP(B1238,Table2[],3,FALSE)</f>
        <v>Digital</v>
      </c>
      <c r="B1238" t="str">
        <f>IF(OR(ISNUMBER(FIND("QVC",Z1238)),ISNUMBER(FIND("QVC",AL1238))),"QVC",IF(OR(ISNUMBER(FIND("NCO",H1238)),ISNUMBER(FIND("NCO",Y1238))), "NCO", IF(AL1238="consumer","PMD.com",VLOOKUP(LEFT(H1238,2),Tables!$E$1:$F$11,2,FALSE))))</f>
        <v>PMD.com</v>
      </c>
      <c r="C1238">
        <f t="shared" si="58"/>
        <v>51090001</v>
      </c>
      <c r="D1238">
        <f t="shared" si="59"/>
        <v>1</v>
      </c>
      <c r="E1238" t="str">
        <f t="shared" ca="1" si="57"/>
        <v>shifted orders shipped</v>
      </c>
      <c r="F1238" t="s">
        <v>3539</v>
      </c>
      <c r="G1238" t="s">
        <v>335</v>
      </c>
      <c r="H1238" t="s">
        <v>2660</v>
      </c>
      <c r="I1238" s="6">
        <v>44008.658530092594</v>
      </c>
      <c r="J1238" t="s">
        <v>16</v>
      </c>
      <c r="K1238" s="6">
        <v>44013.301736111112</v>
      </c>
      <c r="M1238" t="s">
        <v>5124</v>
      </c>
      <c r="N1238" t="s">
        <v>5125</v>
      </c>
      <c r="Q1238" t="s">
        <v>5126</v>
      </c>
      <c r="R1238" t="s">
        <v>360</v>
      </c>
      <c r="S1238">
        <v>28516</v>
      </c>
      <c r="T1238" t="s">
        <v>338</v>
      </c>
      <c r="U1238" t="s">
        <v>530</v>
      </c>
      <c r="W1238" t="s">
        <v>5127</v>
      </c>
      <c r="Z1238" t="s">
        <v>5124</v>
      </c>
      <c r="AA1238" t="s">
        <v>5125</v>
      </c>
      <c r="AD1238" t="s">
        <v>5126</v>
      </c>
      <c r="AE1238" t="s">
        <v>360</v>
      </c>
      <c r="AF1238">
        <v>28516</v>
      </c>
      <c r="AG1238" t="s">
        <v>338</v>
      </c>
      <c r="AH1238" t="s">
        <v>530</v>
      </c>
      <c r="AJ1238" t="s">
        <v>5127</v>
      </c>
      <c r="AL1238" t="s">
        <v>339</v>
      </c>
      <c r="AM1238">
        <v>1</v>
      </c>
      <c r="AN1238">
        <v>1</v>
      </c>
      <c r="AO1238">
        <v>4885</v>
      </c>
      <c r="AQ1238">
        <v>124202</v>
      </c>
      <c r="AR1238">
        <v>51090001</v>
      </c>
      <c r="AS1238" t="s">
        <v>1986</v>
      </c>
      <c r="AT1238" t="s">
        <v>60</v>
      </c>
      <c r="AW1238" t="s">
        <v>340</v>
      </c>
      <c r="AX1238" t="s">
        <v>340</v>
      </c>
      <c r="AY1238" t="s">
        <v>357</v>
      </c>
      <c r="AZ1238" t="s">
        <v>361</v>
      </c>
      <c r="BY1238" t="s">
        <v>342</v>
      </c>
      <c r="EQ1238">
        <v>250831</v>
      </c>
      <c r="ER1238" t="s">
        <v>2661</v>
      </c>
      <c r="EV1238">
        <v>17284639</v>
      </c>
      <c r="EW1238">
        <v>928</v>
      </c>
      <c r="EX1238">
        <v>219118</v>
      </c>
      <c r="EY1238" t="s">
        <v>5128</v>
      </c>
      <c r="EZ1238">
        <v>1</v>
      </c>
      <c r="FC1238">
        <v>95292</v>
      </c>
      <c r="FD1238" t="s">
        <v>511</v>
      </c>
    </row>
    <row r="1239" spans="1:160" x14ac:dyDescent="0.3">
      <c r="A1239" t="str">
        <f>VLOOKUP(B1239,Table2[],3,FALSE)</f>
        <v>Digital</v>
      </c>
      <c r="B1239" t="str">
        <f>IF(OR(ISNUMBER(FIND("QVC",Z1239)),ISNUMBER(FIND("QVC",AL1239))),"QVC",IF(OR(ISNUMBER(FIND("NCO",H1239)),ISNUMBER(FIND("NCO",Y1239))), "NCO", IF(AL1239="consumer","PMD.com",VLOOKUP(LEFT(H1239,2),Tables!$E$1:$F$11,2,FALSE))))</f>
        <v>PMD.com</v>
      </c>
      <c r="C1239">
        <f t="shared" si="58"/>
        <v>5341</v>
      </c>
      <c r="D1239">
        <f t="shared" si="59"/>
        <v>1</v>
      </c>
      <c r="E1239" t="str">
        <f t="shared" ca="1" si="57"/>
        <v>shifted orders shipped</v>
      </c>
      <c r="F1239" t="s">
        <v>3539</v>
      </c>
      <c r="G1239" t="s">
        <v>335</v>
      </c>
      <c r="H1239" t="s">
        <v>2660</v>
      </c>
      <c r="I1239" s="6">
        <v>44008.658530092594</v>
      </c>
      <c r="J1239" t="s">
        <v>16</v>
      </c>
      <c r="K1239" s="6">
        <v>44013.301736111112</v>
      </c>
      <c r="M1239" t="s">
        <v>5124</v>
      </c>
      <c r="N1239" t="s">
        <v>5125</v>
      </c>
      <c r="Q1239" t="s">
        <v>5126</v>
      </c>
      <c r="R1239" t="s">
        <v>360</v>
      </c>
      <c r="S1239">
        <v>28516</v>
      </c>
      <c r="T1239" t="s">
        <v>338</v>
      </c>
      <c r="U1239" t="s">
        <v>530</v>
      </c>
      <c r="W1239" t="s">
        <v>5127</v>
      </c>
      <c r="Z1239" t="s">
        <v>5124</v>
      </c>
      <c r="AA1239" t="s">
        <v>5125</v>
      </c>
      <c r="AD1239" t="s">
        <v>5126</v>
      </c>
      <c r="AE1239" t="s">
        <v>360</v>
      </c>
      <c r="AF1239">
        <v>28516</v>
      </c>
      <c r="AG1239" t="s">
        <v>338</v>
      </c>
      <c r="AH1239" t="s">
        <v>530</v>
      </c>
      <c r="AJ1239" t="s">
        <v>5127</v>
      </c>
      <c r="AL1239" t="s">
        <v>339</v>
      </c>
      <c r="AM1239">
        <v>1</v>
      </c>
      <c r="AN1239">
        <v>1</v>
      </c>
      <c r="AO1239">
        <v>15156</v>
      </c>
      <c r="AQ1239">
        <v>124187</v>
      </c>
      <c r="AR1239">
        <v>5341</v>
      </c>
      <c r="AS1239" t="s">
        <v>831</v>
      </c>
      <c r="AT1239" t="s">
        <v>82</v>
      </c>
      <c r="AW1239" t="s">
        <v>340</v>
      </c>
      <c r="AX1239" t="s">
        <v>340</v>
      </c>
      <c r="AY1239" t="s">
        <v>345</v>
      </c>
      <c r="AZ1239" t="s">
        <v>346</v>
      </c>
      <c r="BY1239" t="s">
        <v>342</v>
      </c>
      <c r="EQ1239">
        <v>244247</v>
      </c>
      <c r="ER1239" t="s">
        <v>2661</v>
      </c>
      <c r="EV1239">
        <v>17284639</v>
      </c>
      <c r="EW1239">
        <v>928</v>
      </c>
      <c r="EX1239">
        <v>219118</v>
      </c>
      <c r="EY1239" t="s">
        <v>5128</v>
      </c>
      <c r="EZ1239">
        <v>1</v>
      </c>
      <c r="FC1239">
        <v>95292</v>
      </c>
      <c r="FD1239" t="s">
        <v>511</v>
      </c>
    </row>
    <row r="1240" spans="1:160" x14ac:dyDescent="0.3">
      <c r="A1240" t="str">
        <f>VLOOKUP(B1240,Table2[],3,FALSE)</f>
        <v>Digital</v>
      </c>
      <c r="B1240" t="str">
        <f>IF(OR(ISNUMBER(FIND("QVC",Z1240)),ISNUMBER(FIND("QVC",AL1240))),"QVC",IF(OR(ISNUMBER(FIND("NCO",H1240)),ISNUMBER(FIND("NCO",Y1240))), "NCO", IF(AL1240="consumer","PMD.com",VLOOKUP(LEFT(H1240,2),Tables!$E$1:$F$11,2,FALSE))))</f>
        <v>PMD.com</v>
      </c>
      <c r="C1240">
        <f t="shared" si="58"/>
        <v>51070001</v>
      </c>
      <c r="D1240">
        <f t="shared" si="59"/>
        <v>1</v>
      </c>
      <c r="E1240" t="str">
        <f t="shared" ca="1" si="57"/>
        <v>shifted orders shipped</v>
      </c>
      <c r="F1240" t="s">
        <v>3539</v>
      </c>
      <c r="G1240" t="s">
        <v>335</v>
      </c>
      <c r="H1240" t="s">
        <v>2660</v>
      </c>
      <c r="I1240" s="6">
        <v>44008.658530092594</v>
      </c>
      <c r="J1240" t="s">
        <v>16</v>
      </c>
      <c r="K1240" s="6">
        <v>44013.301736111112</v>
      </c>
      <c r="M1240" t="s">
        <v>5124</v>
      </c>
      <c r="N1240" t="s">
        <v>5125</v>
      </c>
      <c r="Q1240" t="s">
        <v>5126</v>
      </c>
      <c r="R1240" t="s">
        <v>360</v>
      </c>
      <c r="S1240">
        <v>28516</v>
      </c>
      <c r="T1240" t="s">
        <v>338</v>
      </c>
      <c r="U1240" t="s">
        <v>530</v>
      </c>
      <c r="W1240" t="s">
        <v>5127</v>
      </c>
      <c r="Z1240" t="s">
        <v>5124</v>
      </c>
      <c r="AA1240" t="s">
        <v>5125</v>
      </c>
      <c r="AD1240" t="s">
        <v>5126</v>
      </c>
      <c r="AE1240" t="s">
        <v>360</v>
      </c>
      <c r="AF1240">
        <v>28516</v>
      </c>
      <c r="AG1240" t="s">
        <v>338</v>
      </c>
      <c r="AH1240" t="s">
        <v>530</v>
      </c>
      <c r="AJ1240" t="s">
        <v>5127</v>
      </c>
      <c r="AL1240" t="s">
        <v>339</v>
      </c>
      <c r="AM1240">
        <v>1</v>
      </c>
      <c r="AN1240">
        <v>1</v>
      </c>
      <c r="AO1240">
        <v>10147</v>
      </c>
      <c r="AQ1240">
        <v>124429</v>
      </c>
      <c r="AR1240">
        <v>51070001</v>
      </c>
      <c r="AS1240" t="s">
        <v>1886</v>
      </c>
      <c r="AT1240" t="s">
        <v>45</v>
      </c>
      <c r="AW1240" t="s">
        <v>343</v>
      </c>
      <c r="BY1240" t="s">
        <v>342</v>
      </c>
      <c r="EQ1240">
        <v>251956</v>
      </c>
      <c r="ER1240" t="s">
        <v>2661</v>
      </c>
      <c r="EV1240">
        <v>17284639</v>
      </c>
      <c r="EW1240">
        <v>928</v>
      </c>
      <c r="EX1240">
        <v>219118</v>
      </c>
      <c r="EY1240" t="s">
        <v>5128</v>
      </c>
      <c r="EZ1240">
        <v>1</v>
      </c>
      <c r="FC1240">
        <v>51070001</v>
      </c>
      <c r="FD1240" t="s">
        <v>45</v>
      </c>
    </row>
    <row r="1241" spans="1:160" x14ac:dyDescent="0.3">
      <c r="A1241" t="str">
        <f>VLOOKUP(B1241,Table2[],3,FALSE)</f>
        <v>Digital</v>
      </c>
      <c r="B1241" t="str">
        <f>IF(OR(ISNUMBER(FIND("QVC",Z1241)),ISNUMBER(FIND("QVC",AL1241))),"QVC",IF(OR(ISNUMBER(FIND("NCO",H1241)),ISNUMBER(FIND("NCO",Y1241))), "NCO", IF(AL1241="consumer","PMD.com",VLOOKUP(LEFT(H1241,2),Tables!$E$1:$F$11,2,FALSE))))</f>
        <v>PMD.com</v>
      </c>
      <c r="C1241">
        <f t="shared" si="58"/>
        <v>52240001</v>
      </c>
      <c r="D1241">
        <f t="shared" si="59"/>
        <v>1</v>
      </c>
      <c r="E1241" t="str">
        <f t="shared" ca="1" si="57"/>
        <v>shifted orders shipped</v>
      </c>
      <c r="F1241" t="s">
        <v>3539</v>
      </c>
      <c r="G1241" t="s">
        <v>335</v>
      </c>
      <c r="H1241" t="s">
        <v>2660</v>
      </c>
      <c r="I1241" s="6">
        <v>44008.658530092594</v>
      </c>
      <c r="J1241" t="s">
        <v>16</v>
      </c>
      <c r="K1241" s="6">
        <v>44013.301736111112</v>
      </c>
      <c r="M1241" t="s">
        <v>5124</v>
      </c>
      <c r="N1241" t="s">
        <v>5125</v>
      </c>
      <c r="Q1241" t="s">
        <v>5126</v>
      </c>
      <c r="R1241" t="s">
        <v>360</v>
      </c>
      <c r="S1241">
        <v>28516</v>
      </c>
      <c r="T1241" t="s">
        <v>338</v>
      </c>
      <c r="U1241" t="s">
        <v>530</v>
      </c>
      <c r="W1241" t="s">
        <v>5127</v>
      </c>
      <c r="Z1241" t="s">
        <v>5124</v>
      </c>
      <c r="AA1241" t="s">
        <v>5125</v>
      </c>
      <c r="AD1241" t="s">
        <v>5126</v>
      </c>
      <c r="AE1241" t="s">
        <v>360</v>
      </c>
      <c r="AF1241">
        <v>28516</v>
      </c>
      <c r="AG1241" t="s">
        <v>338</v>
      </c>
      <c r="AH1241" t="s">
        <v>530</v>
      </c>
      <c r="AJ1241" t="s">
        <v>5127</v>
      </c>
      <c r="AL1241" t="s">
        <v>339</v>
      </c>
      <c r="AM1241">
        <v>1</v>
      </c>
      <c r="AN1241">
        <v>1</v>
      </c>
      <c r="AO1241">
        <v>5995</v>
      </c>
      <c r="AQ1241">
        <v>124435</v>
      </c>
      <c r="AR1241">
        <v>52240001</v>
      </c>
      <c r="AS1241" t="s">
        <v>2387</v>
      </c>
      <c r="AT1241" t="s">
        <v>108</v>
      </c>
      <c r="AW1241" t="s">
        <v>340</v>
      </c>
      <c r="AX1241" t="s">
        <v>340</v>
      </c>
      <c r="AY1241" t="s">
        <v>341</v>
      </c>
      <c r="AZ1241">
        <v>0</v>
      </c>
      <c r="BY1241" t="s">
        <v>342</v>
      </c>
      <c r="EQ1241">
        <v>253361</v>
      </c>
      <c r="ER1241" t="s">
        <v>2661</v>
      </c>
      <c r="EV1241">
        <v>17284639</v>
      </c>
      <c r="EW1241">
        <v>928</v>
      </c>
      <c r="EX1241">
        <v>219118</v>
      </c>
      <c r="EY1241" t="s">
        <v>5128</v>
      </c>
      <c r="EZ1241">
        <v>1</v>
      </c>
      <c r="FC1241">
        <v>52240001</v>
      </c>
      <c r="FD1241" t="s">
        <v>108</v>
      </c>
    </row>
    <row r="1242" spans="1:160" x14ac:dyDescent="0.3">
      <c r="A1242" t="str">
        <f>VLOOKUP(B1242,Table2[],3,FALSE)</f>
        <v>Digital</v>
      </c>
      <c r="B1242" t="str">
        <f>IF(OR(ISNUMBER(FIND("QVC",Z1242)),ISNUMBER(FIND("QVC",AL1242))),"QVC",IF(OR(ISNUMBER(FIND("NCO",H1242)),ISNUMBER(FIND("NCO",Y1242))), "NCO", IF(AL1242="consumer","PMD.com",VLOOKUP(LEFT(H1242,2),Tables!$E$1:$F$11,2,FALSE))))</f>
        <v>PMD.com</v>
      </c>
      <c r="C1242">
        <f t="shared" si="58"/>
        <v>53440001</v>
      </c>
      <c r="D1242">
        <f t="shared" si="59"/>
        <v>1</v>
      </c>
      <c r="E1242" t="str">
        <f t="shared" ca="1" si="57"/>
        <v>shifted orders shipped</v>
      </c>
      <c r="F1242" t="s">
        <v>3539</v>
      </c>
      <c r="G1242" t="s">
        <v>335</v>
      </c>
      <c r="H1242" t="s">
        <v>2353</v>
      </c>
      <c r="I1242" s="6">
        <v>44008.304201388892</v>
      </c>
      <c r="J1242" t="s">
        <v>16</v>
      </c>
      <c r="K1242" s="6">
        <v>44013.302488425928</v>
      </c>
      <c r="M1242" t="s">
        <v>1011</v>
      </c>
      <c r="N1242" t="s">
        <v>5129</v>
      </c>
      <c r="Q1242" t="s">
        <v>844</v>
      </c>
      <c r="R1242" t="s">
        <v>377</v>
      </c>
      <c r="S1242">
        <v>21136</v>
      </c>
      <c r="T1242" t="s">
        <v>338</v>
      </c>
      <c r="U1242" t="s">
        <v>530</v>
      </c>
      <c r="W1242" t="s">
        <v>1012</v>
      </c>
      <c r="Z1242" t="s">
        <v>1011</v>
      </c>
      <c r="AA1242" t="s">
        <v>5129</v>
      </c>
      <c r="AD1242" t="s">
        <v>844</v>
      </c>
      <c r="AE1242" t="s">
        <v>377</v>
      </c>
      <c r="AF1242">
        <v>21136</v>
      </c>
      <c r="AG1242" t="s">
        <v>338</v>
      </c>
      <c r="AH1242" t="s">
        <v>530</v>
      </c>
      <c r="AJ1242" t="s">
        <v>1012</v>
      </c>
      <c r="AL1242" t="s">
        <v>339</v>
      </c>
      <c r="AM1242">
        <v>1</v>
      </c>
      <c r="AN1242">
        <v>1</v>
      </c>
      <c r="AO1242">
        <v>7642</v>
      </c>
      <c r="AQ1242">
        <v>124700</v>
      </c>
      <c r="AR1242">
        <v>53440001</v>
      </c>
      <c r="AS1242" t="s">
        <v>1240</v>
      </c>
      <c r="AT1242" t="s">
        <v>116</v>
      </c>
      <c r="AW1242" t="s">
        <v>340</v>
      </c>
      <c r="AX1242" t="s">
        <v>340</v>
      </c>
      <c r="AY1242" t="s">
        <v>345</v>
      </c>
      <c r="AZ1242" t="s">
        <v>345</v>
      </c>
      <c r="BY1242" t="s">
        <v>342</v>
      </c>
      <c r="EQ1242">
        <v>252960</v>
      </c>
      <c r="ER1242" t="s">
        <v>2354</v>
      </c>
      <c r="EV1242">
        <v>17283811</v>
      </c>
      <c r="EW1242">
        <v>928</v>
      </c>
      <c r="EX1242">
        <v>218438</v>
      </c>
      <c r="EY1242" t="s">
        <v>5130</v>
      </c>
      <c r="EZ1242">
        <v>1</v>
      </c>
      <c r="FC1242">
        <v>53440001</v>
      </c>
      <c r="FD1242" t="s">
        <v>116</v>
      </c>
    </row>
    <row r="1243" spans="1:160" x14ac:dyDescent="0.3">
      <c r="A1243" t="str">
        <f>VLOOKUP(B1243,Table2[],3,FALSE)</f>
        <v>Digital</v>
      </c>
      <c r="B1243" t="str">
        <f>IF(OR(ISNUMBER(FIND("QVC",Z1243)),ISNUMBER(FIND("QVC",AL1243))),"QVC",IF(OR(ISNUMBER(FIND("NCO",H1243)),ISNUMBER(FIND("NCO",Y1243))), "NCO", IF(AL1243="consumer","PMD.com",VLOOKUP(LEFT(H1243,2),Tables!$E$1:$F$11,2,FALSE))))</f>
        <v>PMD.com</v>
      </c>
      <c r="C1243">
        <f t="shared" si="58"/>
        <v>52430001</v>
      </c>
      <c r="D1243">
        <f t="shared" si="59"/>
        <v>1</v>
      </c>
      <c r="E1243" t="str">
        <f t="shared" ca="1" si="57"/>
        <v>shifted orders shipped</v>
      </c>
      <c r="F1243" t="s">
        <v>3539</v>
      </c>
      <c r="G1243" t="s">
        <v>335</v>
      </c>
      <c r="H1243" t="s">
        <v>2353</v>
      </c>
      <c r="I1243" s="6">
        <v>44008.304201388892</v>
      </c>
      <c r="J1243" t="s">
        <v>16</v>
      </c>
      <c r="K1243" s="6">
        <v>44013.302488425928</v>
      </c>
      <c r="M1243" t="s">
        <v>1011</v>
      </c>
      <c r="N1243" t="s">
        <v>5129</v>
      </c>
      <c r="Q1243" t="s">
        <v>844</v>
      </c>
      <c r="R1243" t="s">
        <v>377</v>
      </c>
      <c r="S1243">
        <v>21136</v>
      </c>
      <c r="T1243" t="s">
        <v>338</v>
      </c>
      <c r="U1243" t="s">
        <v>530</v>
      </c>
      <c r="W1243" t="s">
        <v>1012</v>
      </c>
      <c r="Z1243" t="s">
        <v>1011</v>
      </c>
      <c r="AA1243" t="s">
        <v>5129</v>
      </c>
      <c r="AD1243" t="s">
        <v>844</v>
      </c>
      <c r="AE1243" t="s">
        <v>377</v>
      </c>
      <c r="AF1243">
        <v>21136</v>
      </c>
      <c r="AG1243" t="s">
        <v>338</v>
      </c>
      <c r="AH1243" t="s">
        <v>530</v>
      </c>
      <c r="AJ1243" t="s">
        <v>1012</v>
      </c>
      <c r="AL1243" t="s">
        <v>339</v>
      </c>
      <c r="AM1243">
        <v>1</v>
      </c>
      <c r="AN1243">
        <v>1</v>
      </c>
      <c r="AO1243">
        <v>12063</v>
      </c>
      <c r="AQ1243">
        <v>127155</v>
      </c>
      <c r="AR1243">
        <v>52430001</v>
      </c>
      <c r="AS1243" t="s">
        <v>927</v>
      </c>
      <c r="AT1243" t="s">
        <v>75</v>
      </c>
      <c r="AW1243" t="s">
        <v>340</v>
      </c>
      <c r="AX1243" t="s">
        <v>340</v>
      </c>
      <c r="AY1243" t="s">
        <v>357</v>
      </c>
      <c r="AZ1243" t="s">
        <v>363</v>
      </c>
      <c r="BY1243" t="s">
        <v>342</v>
      </c>
      <c r="EQ1243">
        <v>249990</v>
      </c>
      <c r="ER1243" t="s">
        <v>2354</v>
      </c>
      <c r="EV1243">
        <v>17283811</v>
      </c>
      <c r="EW1243">
        <v>928</v>
      </c>
      <c r="EX1243">
        <v>218438</v>
      </c>
      <c r="EY1243" t="s">
        <v>5130</v>
      </c>
      <c r="EZ1243">
        <v>1</v>
      </c>
      <c r="FC1243">
        <v>52430001</v>
      </c>
      <c r="FD1243" t="s">
        <v>75</v>
      </c>
    </row>
    <row r="1244" spans="1:160" x14ac:dyDescent="0.3">
      <c r="A1244" t="str">
        <f>VLOOKUP(B1244,Table2[],3,FALSE)</f>
        <v>Digital</v>
      </c>
      <c r="B1244" t="str">
        <f>IF(OR(ISNUMBER(FIND("QVC",Z1244)),ISNUMBER(FIND("QVC",AL1244))),"QVC",IF(OR(ISNUMBER(FIND("NCO",H1244)),ISNUMBER(FIND("NCO",Y1244))), "NCO", IF(AL1244="consumer","PMD.com",VLOOKUP(LEFT(H1244,2),Tables!$E$1:$F$11,2,FALSE))))</f>
        <v>PMD.com</v>
      </c>
      <c r="C1244">
        <f t="shared" si="58"/>
        <v>5342</v>
      </c>
      <c r="D1244">
        <f t="shared" si="59"/>
        <v>1</v>
      </c>
      <c r="E1244" t="str">
        <f t="shared" ca="1" si="57"/>
        <v>shifted orders shipped</v>
      </c>
      <c r="F1244" t="s">
        <v>3539</v>
      </c>
      <c r="G1244" t="s">
        <v>335</v>
      </c>
      <c r="H1244" t="s">
        <v>2353</v>
      </c>
      <c r="I1244" s="6">
        <v>44008.304201388892</v>
      </c>
      <c r="J1244" t="s">
        <v>16</v>
      </c>
      <c r="K1244" s="6">
        <v>44013.302488425928</v>
      </c>
      <c r="M1244" t="s">
        <v>1011</v>
      </c>
      <c r="N1244" t="s">
        <v>5129</v>
      </c>
      <c r="Q1244" t="s">
        <v>844</v>
      </c>
      <c r="R1244" t="s">
        <v>377</v>
      </c>
      <c r="S1244">
        <v>21136</v>
      </c>
      <c r="T1244" t="s">
        <v>338</v>
      </c>
      <c r="U1244" t="s">
        <v>530</v>
      </c>
      <c r="W1244" t="s">
        <v>1012</v>
      </c>
      <c r="Z1244" t="s">
        <v>1011</v>
      </c>
      <c r="AA1244" t="s">
        <v>5129</v>
      </c>
      <c r="AD1244" t="s">
        <v>844</v>
      </c>
      <c r="AE1244" t="s">
        <v>377</v>
      </c>
      <c r="AF1244">
        <v>21136</v>
      </c>
      <c r="AG1244" t="s">
        <v>338</v>
      </c>
      <c r="AH1244" t="s">
        <v>530</v>
      </c>
      <c r="AJ1244" t="s">
        <v>1012</v>
      </c>
      <c r="AL1244" t="s">
        <v>339</v>
      </c>
      <c r="AM1244">
        <v>1</v>
      </c>
      <c r="AN1244">
        <v>1</v>
      </c>
      <c r="AO1244">
        <v>13280</v>
      </c>
      <c r="AQ1244">
        <v>123849</v>
      </c>
      <c r="AR1244">
        <v>5342</v>
      </c>
      <c r="AS1244" t="s">
        <v>1746</v>
      </c>
      <c r="AT1244" t="s">
        <v>149</v>
      </c>
      <c r="AW1244" t="s">
        <v>340</v>
      </c>
      <c r="AX1244" t="s">
        <v>340</v>
      </c>
      <c r="AY1244" t="s">
        <v>345</v>
      </c>
      <c r="AZ1244" t="s">
        <v>346</v>
      </c>
      <c r="BY1244" t="s">
        <v>342</v>
      </c>
      <c r="EQ1244">
        <v>243408</v>
      </c>
      <c r="ER1244" t="s">
        <v>2354</v>
      </c>
      <c r="EV1244">
        <v>17283811</v>
      </c>
      <c r="EW1244">
        <v>928</v>
      </c>
      <c r="EX1244">
        <v>218438</v>
      </c>
      <c r="EY1244" t="s">
        <v>5130</v>
      </c>
      <c r="EZ1244">
        <v>1</v>
      </c>
      <c r="FC1244">
        <v>5342</v>
      </c>
      <c r="FD1244" t="s">
        <v>149</v>
      </c>
    </row>
    <row r="1245" spans="1:160" x14ac:dyDescent="0.3">
      <c r="A1245" t="str">
        <f>VLOOKUP(B1245,Table2[],3,FALSE)</f>
        <v>Digital</v>
      </c>
      <c r="B1245" t="str">
        <f>IF(OR(ISNUMBER(FIND("QVC",Z1245)),ISNUMBER(FIND("QVC",AL1245))),"QVC",IF(OR(ISNUMBER(FIND("NCO",H1245)),ISNUMBER(FIND("NCO",Y1245))), "NCO", IF(AL1245="consumer","PMD.com",VLOOKUP(LEFT(H1245,2),Tables!$E$1:$F$11,2,FALSE))))</f>
        <v>PMD.com</v>
      </c>
      <c r="C1245">
        <f t="shared" si="58"/>
        <v>53440001</v>
      </c>
      <c r="D1245">
        <f t="shared" si="59"/>
        <v>1</v>
      </c>
      <c r="E1245" t="str">
        <f t="shared" ca="1" si="57"/>
        <v>shifted orders shipped</v>
      </c>
      <c r="F1245" t="s">
        <v>3539</v>
      </c>
      <c r="G1245" t="s">
        <v>335</v>
      </c>
      <c r="H1245" t="s">
        <v>2406</v>
      </c>
      <c r="I1245" s="6">
        <v>44008.387997685182</v>
      </c>
      <c r="J1245" t="s">
        <v>16</v>
      </c>
      <c r="K1245" s="6">
        <v>44013.302557870367</v>
      </c>
      <c r="M1245" t="s">
        <v>5131</v>
      </c>
      <c r="N1245" t="s">
        <v>5132</v>
      </c>
      <c r="Q1245" t="s">
        <v>1919</v>
      </c>
      <c r="R1245" t="s">
        <v>389</v>
      </c>
      <c r="S1245">
        <v>10924</v>
      </c>
      <c r="T1245" t="s">
        <v>338</v>
      </c>
      <c r="U1245" t="s">
        <v>530</v>
      </c>
      <c r="W1245" t="s">
        <v>5133</v>
      </c>
      <c r="Z1245" t="s">
        <v>5131</v>
      </c>
      <c r="AA1245" t="s">
        <v>5132</v>
      </c>
      <c r="AD1245" t="s">
        <v>1919</v>
      </c>
      <c r="AE1245" t="s">
        <v>389</v>
      </c>
      <c r="AF1245">
        <v>10924</v>
      </c>
      <c r="AG1245" t="s">
        <v>338</v>
      </c>
      <c r="AH1245" t="s">
        <v>530</v>
      </c>
      <c r="AJ1245" t="s">
        <v>5133</v>
      </c>
      <c r="AL1245" t="s">
        <v>339</v>
      </c>
      <c r="AM1245">
        <v>1</v>
      </c>
      <c r="AN1245">
        <v>1</v>
      </c>
      <c r="AO1245">
        <v>7642</v>
      </c>
      <c r="AQ1245">
        <v>124700</v>
      </c>
      <c r="AR1245">
        <v>53440001</v>
      </c>
      <c r="AS1245" t="s">
        <v>1240</v>
      </c>
      <c r="AT1245" t="s">
        <v>116</v>
      </c>
      <c r="AW1245" t="s">
        <v>340</v>
      </c>
      <c r="AX1245" t="s">
        <v>340</v>
      </c>
      <c r="AY1245" t="s">
        <v>345</v>
      </c>
      <c r="AZ1245" t="s">
        <v>345</v>
      </c>
      <c r="BY1245" t="s">
        <v>342</v>
      </c>
      <c r="EQ1245">
        <v>252960</v>
      </c>
      <c r="ER1245" t="s">
        <v>2407</v>
      </c>
      <c r="EV1245">
        <v>17284064</v>
      </c>
      <c r="EW1245">
        <v>928</v>
      </c>
      <c r="EX1245">
        <v>218655</v>
      </c>
      <c r="EY1245">
        <v>9.2748999964335493E+25</v>
      </c>
      <c r="EZ1245">
        <v>1</v>
      </c>
      <c r="FC1245">
        <v>53440001</v>
      </c>
      <c r="FD1245" t="s">
        <v>116</v>
      </c>
    </row>
    <row r="1246" spans="1:160" x14ac:dyDescent="0.3">
      <c r="A1246" t="str">
        <f>VLOOKUP(B1246,Table2[],3,FALSE)</f>
        <v>Digital</v>
      </c>
      <c r="B1246" t="str">
        <f>IF(OR(ISNUMBER(FIND("QVC",Z1246)),ISNUMBER(FIND("QVC",AL1246))),"QVC",IF(OR(ISNUMBER(FIND("NCO",H1246)),ISNUMBER(FIND("NCO",Y1246))), "NCO", IF(AL1246="consumer","PMD.com",VLOOKUP(LEFT(H1246,2),Tables!$E$1:$F$11,2,FALSE))))</f>
        <v>PMD.com</v>
      </c>
      <c r="C1246">
        <f t="shared" si="58"/>
        <v>53440001</v>
      </c>
      <c r="D1246">
        <f t="shared" si="59"/>
        <v>1</v>
      </c>
      <c r="E1246" t="str">
        <f t="shared" ca="1" si="57"/>
        <v>shifted orders shipped</v>
      </c>
      <c r="F1246" t="s">
        <v>3539</v>
      </c>
      <c r="G1246" t="s">
        <v>335</v>
      </c>
      <c r="H1246" t="s">
        <v>2361</v>
      </c>
      <c r="I1246" s="6">
        <v>44008.315127314818</v>
      </c>
      <c r="J1246" t="s">
        <v>16</v>
      </c>
      <c r="K1246" s="6">
        <v>44013.303217592591</v>
      </c>
      <c r="M1246" t="s">
        <v>5134</v>
      </c>
      <c r="N1246" t="s">
        <v>5135</v>
      </c>
      <c r="Q1246" t="s">
        <v>5136</v>
      </c>
      <c r="R1246" t="s">
        <v>403</v>
      </c>
      <c r="S1246">
        <v>54751</v>
      </c>
      <c r="T1246" t="s">
        <v>338</v>
      </c>
      <c r="U1246" t="s">
        <v>530</v>
      </c>
      <c r="W1246" t="s">
        <v>5137</v>
      </c>
      <c r="Z1246" t="s">
        <v>5134</v>
      </c>
      <c r="AA1246" t="s">
        <v>5135</v>
      </c>
      <c r="AD1246" t="s">
        <v>5136</v>
      </c>
      <c r="AE1246" t="s">
        <v>403</v>
      </c>
      <c r="AF1246">
        <v>54751</v>
      </c>
      <c r="AG1246" t="s">
        <v>338</v>
      </c>
      <c r="AH1246" t="s">
        <v>530</v>
      </c>
      <c r="AJ1246" t="s">
        <v>5137</v>
      </c>
      <c r="AL1246" t="s">
        <v>339</v>
      </c>
      <c r="AM1246">
        <v>1</v>
      </c>
      <c r="AN1246">
        <v>1</v>
      </c>
      <c r="AO1246">
        <v>7642</v>
      </c>
      <c r="AQ1246">
        <v>124700</v>
      </c>
      <c r="AR1246">
        <v>53440001</v>
      </c>
      <c r="AS1246" t="s">
        <v>1240</v>
      </c>
      <c r="AT1246" t="s">
        <v>116</v>
      </c>
      <c r="AW1246" t="s">
        <v>340</v>
      </c>
      <c r="AX1246" t="s">
        <v>340</v>
      </c>
      <c r="AY1246" t="s">
        <v>345</v>
      </c>
      <c r="AZ1246" t="s">
        <v>345</v>
      </c>
      <c r="BY1246" t="s">
        <v>342</v>
      </c>
      <c r="EQ1246">
        <v>252960</v>
      </c>
      <c r="ER1246" t="s">
        <v>2362</v>
      </c>
      <c r="EV1246">
        <v>17283845</v>
      </c>
      <c r="EW1246">
        <v>928</v>
      </c>
      <c r="EX1246">
        <v>218472</v>
      </c>
      <c r="EY1246" t="s">
        <v>5138</v>
      </c>
      <c r="EZ1246">
        <v>1</v>
      </c>
      <c r="FC1246">
        <v>53440001</v>
      </c>
      <c r="FD1246" t="s">
        <v>116</v>
      </c>
    </row>
    <row r="1247" spans="1:160" x14ac:dyDescent="0.3">
      <c r="A1247" t="str">
        <f>VLOOKUP(B1247,Table2[],3,FALSE)</f>
        <v>Digital</v>
      </c>
      <c r="B1247" t="str">
        <f>IF(OR(ISNUMBER(FIND("QVC",Z1247)),ISNUMBER(FIND("QVC",AL1247))),"QVC",IF(OR(ISNUMBER(FIND("NCO",H1247)),ISNUMBER(FIND("NCO",Y1247))), "NCO", IF(AL1247="consumer","PMD.com",VLOOKUP(LEFT(H1247,2),Tables!$E$1:$F$11,2,FALSE))))</f>
        <v>PMD.com</v>
      </c>
      <c r="C1247">
        <f t="shared" si="58"/>
        <v>52430001</v>
      </c>
      <c r="D1247">
        <f t="shared" si="59"/>
        <v>1</v>
      </c>
      <c r="E1247" t="str">
        <f t="shared" ca="1" si="57"/>
        <v>shifted orders shipped</v>
      </c>
      <c r="F1247" t="s">
        <v>3539</v>
      </c>
      <c r="G1247" t="s">
        <v>335</v>
      </c>
      <c r="H1247" t="s">
        <v>2361</v>
      </c>
      <c r="I1247" s="6">
        <v>44008.315127314818</v>
      </c>
      <c r="J1247" t="s">
        <v>16</v>
      </c>
      <c r="K1247" s="6">
        <v>44013.303217592591</v>
      </c>
      <c r="M1247" t="s">
        <v>5134</v>
      </c>
      <c r="N1247" t="s">
        <v>5135</v>
      </c>
      <c r="Q1247" t="s">
        <v>5136</v>
      </c>
      <c r="R1247" t="s">
        <v>403</v>
      </c>
      <c r="S1247">
        <v>54751</v>
      </c>
      <c r="T1247" t="s">
        <v>338</v>
      </c>
      <c r="U1247" t="s">
        <v>530</v>
      </c>
      <c r="W1247" t="s">
        <v>5137</v>
      </c>
      <c r="Z1247" t="s">
        <v>5134</v>
      </c>
      <c r="AA1247" t="s">
        <v>5135</v>
      </c>
      <c r="AD1247" t="s">
        <v>5136</v>
      </c>
      <c r="AE1247" t="s">
        <v>403</v>
      </c>
      <c r="AF1247">
        <v>54751</v>
      </c>
      <c r="AG1247" t="s">
        <v>338</v>
      </c>
      <c r="AH1247" t="s">
        <v>530</v>
      </c>
      <c r="AJ1247" t="s">
        <v>5137</v>
      </c>
      <c r="AL1247" t="s">
        <v>339</v>
      </c>
      <c r="AM1247">
        <v>1</v>
      </c>
      <c r="AN1247">
        <v>1</v>
      </c>
      <c r="AO1247">
        <v>12063</v>
      </c>
      <c r="AQ1247">
        <v>127155</v>
      </c>
      <c r="AR1247">
        <v>52430001</v>
      </c>
      <c r="AS1247" t="s">
        <v>927</v>
      </c>
      <c r="AT1247" t="s">
        <v>75</v>
      </c>
      <c r="AW1247" t="s">
        <v>340</v>
      </c>
      <c r="AX1247" t="s">
        <v>340</v>
      </c>
      <c r="AY1247" t="s">
        <v>357</v>
      </c>
      <c r="AZ1247" t="s">
        <v>363</v>
      </c>
      <c r="BY1247" t="s">
        <v>342</v>
      </c>
      <c r="EQ1247">
        <v>249990</v>
      </c>
      <c r="ER1247" t="s">
        <v>2362</v>
      </c>
      <c r="EV1247">
        <v>17283845</v>
      </c>
      <c r="EW1247">
        <v>928</v>
      </c>
      <c r="EX1247">
        <v>218472</v>
      </c>
      <c r="EY1247" t="s">
        <v>5138</v>
      </c>
      <c r="EZ1247">
        <v>1</v>
      </c>
      <c r="FC1247">
        <v>52430001</v>
      </c>
      <c r="FD1247" t="s">
        <v>75</v>
      </c>
    </row>
    <row r="1248" spans="1:160" x14ac:dyDescent="0.3">
      <c r="A1248" t="str">
        <f>VLOOKUP(B1248,Table2[],3,FALSE)</f>
        <v>Digital</v>
      </c>
      <c r="B1248" t="str">
        <f>IF(OR(ISNUMBER(FIND("QVC",Z1248)),ISNUMBER(FIND("QVC",AL1248))),"QVC",IF(OR(ISNUMBER(FIND("NCO",H1248)),ISNUMBER(FIND("NCO",Y1248))), "NCO", IF(AL1248="consumer","PMD.com",VLOOKUP(LEFT(H1248,2),Tables!$E$1:$F$11,2,FALSE))))</f>
        <v>PMD.com</v>
      </c>
      <c r="C1248">
        <f t="shared" si="58"/>
        <v>52430001</v>
      </c>
      <c r="D1248">
        <f t="shared" si="59"/>
        <v>1</v>
      </c>
      <c r="E1248" t="str">
        <f t="shared" ca="1" si="57"/>
        <v>shifted orders shipped</v>
      </c>
      <c r="F1248" t="s">
        <v>3539</v>
      </c>
      <c r="G1248" t="s">
        <v>335</v>
      </c>
      <c r="H1248" t="s">
        <v>2458</v>
      </c>
      <c r="I1248" s="6">
        <v>44008.38962962963</v>
      </c>
      <c r="J1248" t="s">
        <v>16</v>
      </c>
      <c r="K1248" s="6">
        <v>44013.303622685184</v>
      </c>
      <c r="M1248" t="s">
        <v>5139</v>
      </c>
      <c r="N1248" t="s">
        <v>5140</v>
      </c>
      <c r="Q1248" t="s">
        <v>1653</v>
      </c>
      <c r="R1248" t="s">
        <v>411</v>
      </c>
      <c r="S1248">
        <v>29650</v>
      </c>
      <c r="T1248" t="s">
        <v>338</v>
      </c>
      <c r="U1248" t="s">
        <v>530</v>
      </c>
      <c r="W1248" t="s">
        <v>5141</v>
      </c>
      <c r="Z1248" t="s">
        <v>5139</v>
      </c>
      <c r="AA1248" t="s">
        <v>5140</v>
      </c>
      <c r="AD1248" t="s">
        <v>1653</v>
      </c>
      <c r="AE1248" t="s">
        <v>411</v>
      </c>
      <c r="AF1248">
        <v>29650</v>
      </c>
      <c r="AG1248" t="s">
        <v>338</v>
      </c>
      <c r="AH1248" t="s">
        <v>530</v>
      </c>
      <c r="AJ1248" t="s">
        <v>5141</v>
      </c>
      <c r="AL1248" t="s">
        <v>339</v>
      </c>
      <c r="AM1248">
        <v>1</v>
      </c>
      <c r="AN1248">
        <v>1</v>
      </c>
      <c r="AO1248">
        <v>12063</v>
      </c>
      <c r="AQ1248">
        <v>127155</v>
      </c>
      <c r="AR1248">
        <v>52430001</v>
      </c>
      <c r="AS1248" t="s">
        <v>927</v>
      </c>
      <c r="AT1248" t="s">
        <v>75</v>
      </c>
      <c r="AW1248" t="s">
        <v>340</v>
      </c>
      <c r="AX1248" t="s">
        <v>340</v>
      </c>
      <c r="AY1248" t="s">
        <v>357</v>
      </c>
      <c r="AZ1248" t="s">
        <v>363</v>
      </c>
      <c r="BY1248" t="s">
        <v>342</v>
      </c>
      <c r="EQ1248">
        <v>249990</v>
      </c>
      <c r="ER1248" t="s">
        <v>2459</v>
      </c>
      <c r="EV1248">
        <v>17284449</v>
      </c>
      <c r="EW1248">
        <v>928</v>
      </c>
      <c r="EX1248">
        <v>218945</v>
      </c>
      <c r="EY1248" t="s">
        <v>5142</v>
      </c>
      <c r="EZ1248">
        <v>1</v>
      </c>
      <c r="FC1248">
        <v>52430001</v>
      </c>
      <c r="FD1248" t="s">
        <v>75</v>
      </c>
    </row>
    <row r="1249" spans="1:160" x14ac:dyDescent="0.3">
      <c r="A1249" t="str">
        <f>VLOOKUP(B1249,Table2[],3,FALSE)</f>
        <v>Digital</v>
      </c>
      <c r="B1249" t="str">
        <f>IF(OR(ISNUMBER(FIND("QVC",Z1249)),ISNUMBER(FIND("QVC",AL1249))),"QVC",IF(OR(ISNUMBER(FIND("NCO",H1249)),ISNUMBER(FIND("NCO",Y1249))), "NCO", IF(AL1249="consumer","PMD.com",VLOOKUP(LEFT(H1249,2),Tables!$E$1:$F$11,2,FALSE))))</f>
        <v>PMD.com</v>
      </c>
      <c r="C1249">
        <f t="shared" si="58"/>
        <v>53440001</v>
      </c>
      <c r="D1249">
        <f t="shared" si="59"/>
        <v>1</v>
      </c>
      <c r="E1249" t="str">
        <f t="shared" ca="1" si="57"/>
        <v>shifted orders shipped</v>
      </c>
      <c r="F1249" t="s">
        <v>3539</v>
      </c>
      <c r="G1249" t="s">
        <v>335</v>
      </c>
      <c r="H1249" t="s">
        <v>2458</v>
      </c>
      <c r="I1249" s="6">
        <v>44008.38962962963</v>
      </c>
      <c r="J1249" t="s">
        <v>16</v>
      </c>
      <c r="K1249" s="6">
        <v>44013.303622685184</v>
      </c>
      <c r="M1249" t="s">
        <v>5139</v>
      </c>
      <c r="N1249" t="s">
        <v>5140</v>
      </c>
      <c r="Q1249" t="s">
        <v>1653</v>
      </c>
      <c r="R1249" t="s">
        <v>411</v>
      </c>
      <c r="S1249">
        <v>29650</v>
      </c>
      <c r="T1249" t="s">
        <v>338</v>
      </c>
      <c r="U1249" t="s">
        <v>530</v>
      </c>
      <c r="W1249" t="s">
        <v>5141</v>
      </c>
      <c r="Z1249" t="s">
        <v>5139</v>
      </c>
      <c r="AA1249" t="s">
        <v>5140</v>
      </c>
      <c r="AD1249" t="s">
        <v>1653</v>
      </c>
      <c r="AE1249" t="s">
        <v>411</v>
      </c>
      <c r="AF1249">
        <v>29650</v>
      </c>
      <c r="AG1249" t="s">
        <v>338</v>
      </c>
      <c r="AH1249" t="s">
        <v>530</v>
      </c>
      <c r="AJ1249" t="s">
        <v>5141</v>
      </c>
      <c r="AL1249" t="s">
        <v>339</v>
      </c>
      <c r="AM1249">
        <v>1</v>
      </c>
      <c r="AN1249">
        <v>1</v>
      </c>
      <c r="AO1249">
        <v>7642</v>
      </c>
      <c r="AQ1249">
        <v>124700</v>
      </c>
      <c r="AR1249">
        <v>53440001</v>
      </c>
      <c r="AS1249" t="s">
        <v>1240</v>
      </c>
      <c r="AT1249" t="s">
        <v>116</v>
      </c>
      <c r="AW1249" t="s">
        <v>340</v>
      </c>
      <c r="AX1249" t="s">
        <v>340</v>
      </c>
      <c r="AY1249" t="s">
        <v>345</v>
      </c>
      <c r="AZ1249" t="s">
        <v>345</v>
      </c>
      <c r="BY1249" t="s">
        <v>342</v>
      </c>
      <c r="EQ1249">
        <v>252960</v>
      </c>
      <c r="ER1249" t="s">
        <v>2459</v>
      </c>
      <c r="EV1249">
        <v>17284449</v>
      </c>
      <c r="EW1249">
        <v>928</v>
      </c>
      <c r="EX1249">
        <v>218945</v>
      </c>
      <c r="EY1249" t="s">
        <v>5142</v>
      </c>
      <c r="EZ1249">
        <v>1</v>
      </c>
      <c r="FC1249">
        <v>53440001</v>
      </c>
      <c r="FD1249" t="s">
        <v>116</v>
      </c>
    </row>
    <row r="1250" spans="1:160" x14ac:dyDescent="0.3">
      <c r="A1250" t="str">
        <f>VLOOKUP(B1250,Table2[],3,FALSE)</f>
        <v>Digital</v>
      </c>
      <c r="B1250" t="str">
        <f>IF(OR(ISNUMBER(FIND("QVC",Z1250)),ISNUMBER(FIND("QVC",AL1250))),"QVC",IF(OR(ISNUMBER(FIND("NCO",H1250)),ISNUMBER(FIND("NCO",Y1250))), "NCO", IF(AL1250="consumer","PMD.com",VLOOKUP(LEFT(H1250,2),Tables!$E$1:$F$11,2,FALSE))))</f>
        <v>PMD.com</v>
      </c>
      <c r="C1250">
        <f t="shared" si="58"/>
        <v>51010010</v>
      </c>
      <c r="D1250">
        <f t="shared" si="59"/>
        <v>1</v>
      </c>
      <c r="E1250" t="str">
        <f t="shared" ca="1" si="57"/>
        <v>shifted orders shipped</v>
      </c>
      <c r="F1250" t="s">
        <v>3539</v>
      </c>
      <c r="G1250" t="s">
        <v>335</v>
      </c>
      <c r="H1250" t="s">
        <v>2458</v>
      </c>
      <c r="I1250" s="6">
        <v>44008.38962962963</v>
      </c>
      <c r="J1250" t="s">
        <v>16</v>
      </c>
      <c r="K1250" s="6">
        <v>44013.303622685184</v>
      </c>
      <c r="M1250" t="s">
        <v>5139</v>
      </c>
      <c r="N1250" t="s">
        <v>5140</v>
      </c>
      <c r="Q1250" t="s">
        <v>1653</v>
      </c>
      <c r="R1250" t="s">
        <v>411</v>
      </c>
      <c r="S1250">
        <v>29650</v>
      </c>
      <c r="T1250" t="s">
        <v>338</v>
      </c>
      <c r="U1250" t="s">
        <v>530</v>
      </c>
      <c r="W1250" t="s">
        <v>5141</v>
      </c>
      <c r="Z1250" t="s">
        <v>5139</v>
      </c>
      <c r="AA1250" t="s">
        <v>5140</v>
      </c>
      <c r="AD1250" t="s">
        <v>1653</v>
      </c>
      <c r="AE1250" t="s">
        <v>411</v>
      </c>
      <c r="AF1250">
        <v>29650</v>
      </c>
      <c r="AG1250" t="s">
        <v>338</v>
      </c>
      <c r="AH1250" t="s">
        <v>530</v>
      </c>
      <c r="AJ1250" t="s">
        <v>5141</v>
      </c>
      <c r="AL1250" t="s">
        <v>339</v>
      </c>
      <c r="AM1250">
        <v>1</v>
      </c>
      <c r="AN1250">
        <v>1</v>
      </c>
      <c r="AO1250">
        <v>11922</v>
      </c>
      <c r="AQ1250">
        <v>125659</v>
      </c>
      <c r="AR1250">
        <v>51010010</v>
      </c>
      <c r="AS1250" t="s">
        <v>1329</v>
      </c>
      <c r="AT1250" t="s">
        <v>170</v>
      </c>
      <c r="AW1250" t="s">
        <v>343</v>
      </c>
      <c r="BY1250" t="s">
        <v>342</v>
      </c>
      <c r="EQ1250">
        <v>248056</v>
      </c>
      <c r="ER1250" t="s">
        <v>2459</v>
      </c>
      <c r="EV1250">
        <v>17284449</v>
      </c>
      <c r="EW1250">
        <v>928</v>
      </c>
      <c r="EX1250">
        <v>218945</v>
      </c>
      <c r="EY1250" t="s">
        <v>5142</v>
      </c>
      <c r="EZ1250">
        <v>1</v>
      </c>
      <c r="FC1250">
        <v>95378</v>
      </c>
      <c r="FD1250" t="s">
        <v>1045</v>
      </c>
    </row>
    <row r="1251" spans="1:160" x14ac:dyDescent="0.3">
      <c r="A1251" t="str">
        <f>VLOOKUP(B1251,Table2[],3,FALSE)</f>
        <v>Digital</v>
      </c>
      <c r="B1251" t="str">
        <f>IF(OR(ISNUMBER(FIND("QVC",Z1251)),ISNUMBER(FIND("QVC",AL1251))),"QVC",IF(OR(ISNUMBER(FIND("NCO",H1251)),ISNUMBER(FIND("NCO",Y1251))), "NCO", IF(AL1251="consumer","PMD.com",VLOOKUP(LEFT(H1251,2),Tables!$E$1:$F$11,2,FALSE))))</f>
        <v>PMD.com</v>
      </c>
      <c r="C1251">
        <f t="shared" si="58"/>
        <v>5342</v>
      </c>
      <c r="D1251">
        <f t="shared" si="59"/>
        <v>1</v>
      </c>
      <c r="E1251" t="str">
        <f t="shared" ca="1" si="57"/>
        <v>shifted orders shipped</v>
      </c>
      <c r="F1251" t="s">
        <v>3539</v>
      </c>
      <c r="G1251" t="s">
        <v>335</v>
      </c>
      <c r="H1251" t="s">
        <v>2458</v>
      </c>
      <c r="I1251" s="6">
        <v>44008.38962962963</v>
      </c>
      <c r="J1251" t="s">
        <v>16</v>
      </c>
      <c r="K1251" s="6">
        <v>44013.303622685184</v>
      </c>
      <c r="M1251" t="s">
        <v>5139</v>
      </c>
      <c r="N1251" t="s">
        <v>5140</v>
      </c>
      <c r="Q1251" t="s">
        <v>1653</v>
      </c>
      <c r="R1251" t="s">
        <v>411</v>
      </c>
      <c r="S1251">
        <v>29650</v>
      </c>
      <c r="T1251" t="s">
        <v>338</v>
      </c>
      <c r="U1251" t="s">
        <v>530</v>
      </c>
      <c r="W1251" t="s">
        <v>5141</v>
      </c>
      <c r="Z1251" t="s">
        <v>5139</v>
      </c>
      <c r="AA1251" t="s">
        <v>5140</v>
      </c>
      <c r="AD1251" t="s">
        <v>1653</v>
      </c>
      <c r="AE1251" t="s">
        <v>411</v>
      </c>
      <c r="AF1251">
        <v>29650</v>
      </c>
      <c r="AG1251" t="s">
        <v>338</v>
      </c>
      <c r="AH1251" t="s">
        <v>530</v>
      </c>
      <c r="AJ1251" t="s">
        <v>5141</v>
      </c>
      <c r="AL1251" t="s">
        <v>339</v>
      </c>
      <c r="AM1251">
        <v>1</v>
      </c>
      <c r="AN1251">
        <v>1</v>
      </c>
      <c r="AO1251">
        <v>13280</v>
      </c>
      <c r="AQ1251">
        <v>123849</v>
      </c>
      <c r="AR1251">
        <v>5342</v>
      </c>
      <c r="AS1251" t="s">
        <v>1746</v>
      </c>
      <c r="AT1251" t="s">
        <v>149</v>
      </c>
      <c r="AW1251" t="s">
        <v>340</v>
      </c>
      <c r="AX1251" t="s">
        <v>340</v>
      </c>
      <c r="AY1251" t="s">
        <v>345</v>
      </c>
      <c r="AZ1251" t="s">
        <v>346</v>
      </c>
      <c r="BY1251" t="s">
        <v>342</v>
      </c>
      <c r="EQ1251">
        <v>243408</v>
      </c>
      <c r="ER1251" t="s">
        <v>2459</v>
      </c>
      <c r="EV1251">
        <v>17284449</v>
      </c>
      <c r="EW1251">
        <v>928</v>
      </c>
      <c r="EX1251">
        <v>218945</v>
      </c>
      <c r="EY1251" t="s">
        <v>5142</v>
      </c>
      <c r="EZ1251">
        <v>1</v>
      </c>
      <c r="FC1251">
        <v>5342</v>
      </c>
      <c r="FD1251" t="s">
        <v>149</v>
      </c>
    </row>
    <row r="1252" spans="1:160" x14ac:dyDescent="0.3">
      <c r="A1252" t="str">
        <f>VLOOKUP(B1252,Table2[],3,FALSE)</f>
        <v>Digital</v>
      </c>
      <c r="B1252" t="str">
        <f>IF(OR(ISNUMBER(FIND("QVC",Z1252)),ISNUMBER(FIND("QVC",AL1252))),"QVC",IF(OR(ISNUMBER(FIND("NCO",H1252)),ISNUMBER(FIND("NCO",Y1252))), "NCO", IF(AL1252="consumer","PMD.com",VLOOKUP(LEFT(H1252,2),Tables!$E$1:$F$11,2,FALSE))))</f>
        <v>PMD.com</v>
      </c>
      <c r="C1252">
        <f t="shared" si="58"/>
        <v>5341030</v>
      </c>
      <c r="D1252">
        <f t="shared" si="59"/>
        <v>1</v>
      </c>
      <c r="E1252" t="str">
        <f t="shared" ca="1" si="57"/>
        <v>shifted orders shipped</v>
      </c>
      <c r="F1252" t="s">
        <v>3539</v>
      </c>
      <c r="G1252" t="s">
        <v>335</v>
      </c>
      <c r="H1252" t="s">
        <v>2458</v>
      </c>
      <c r="I1252" s="6">
        <v>44008.38962962963</v>
      </c>
      <c r="J1252" t="s">
        <v>16</v>
      </c>
      <c r="K1252" s="6">
        <v>44013.303622685184</v>
      </c>
      <c r="M1252" t="s">
        <v>5139</v>
      </c>
      <c r="N1252" t="s">
        <v>5140</v>
      </c>
      <c r="Q1252" t="s">
        <v>1653</v>
      </c>
      <c r="R1252" t="s">
        <v>411</v>
      </c>
      <c r="S1252">
        <v>29650</v>
      </c>
      <c r="T1252" t="s">
        <v>338</v>
      </c>
      <c r="U1252" t="s">
        <v>530</v>
      </c>
      <c r="W1252" t="s">
        <v>5141</v>
      </c>
      <c r="Z1252" t="s">
        <v>5139</v>
      </c>
      <c r="AA1252" t="s">
        <v>5140</v>
      </c>
      <c r="AD1252" t="s">
        <v>1653</v>
      </c>
      <c r="AE1252" t="s">
        <v>411</v>
      </c>
      <c r="AF1252">
        <v>29650</v>
      </c>
      <c r="AG1252" t="s">
        <v>338</v>
      </c>
      <c r="AH1252" t="s">
        <v>530</v>
      </c>
      <c r="AJ1252" t="s">
        <v>5141</v>
      </c>
      <c r="AL1252" t="s">
        <v>339</v>
      </c>
      <c r="AM1252">
        <v>1</v>
      </c>
      <c r="AN1252">
        <v>1</v>
      </c>
      <c r="AO1252">
        <v>12859</v>
      </c>
      <c r="AQ1252">
        <v>124642</v>
      </c>
      <c r="AR1252">
        <v>5341030</v>
      </c>
      <c r="AS1252" t="s">
        <v>925</v>
      </c>
      <c r="AT1252" t="s">
        <v>926</v>
      </c>
      <c r="AW1252" t="s">
        <v>366</v>
      </c>
      <c r="AX1252" t="s">
        <v>366</v>
      </c>
      <c r="AY1252" t="s">
        <v>345</v>
      </c>
      <c r="AZ1252" t="s">
        <v>346</v>
      </c>
      <c r="BY1252" t="s">
        <v>342</v>
      </c>
      <c r="EQ1252">
        <v>243275</v>
      </c>
      <c r="ER1252" t="s">
        <v>2459</v>
      </c>
      <c r="EV1252">
        <v>17284449</v>
      </c>
      <c r="EW1252">
        <v>928</v>
      </c>
      <c r="EX1252">
        <v>218945</v>
      </c>
      <c r="EY1252" t="s">
        <v>5142</v>
      </c>
      <c r="EZ1252">
        <v>1</v>
      </c>
      <c r="FC1252">
        <v>95378</v>
      </c>
      <c r="FD1252" t="s">
        <v>1045</v>
      </c>
    </row>
    <row r="1253" spans="1:160" x14ac:dyDescent="0.3">
      <c r="A1253" t="str">
        <f>VLOOKUP(B1253,Table2[],3,FALSE)</f>
        <v>Digital</v>
      </c>
      <c r="B1253" t="str">
        <f>IF(OR(ISNUMBER(FIND("QVC",Z1253)),ISNUMBER(FIND("QVC",AL1253))),"QVC",IF(OR(ISNUMBER(FIND("NCO",H1253)),ISNUMBER(FIND("NCO",Y1253))), "NCO", IF(AL1253="consumer","PMD.com",VLOOKUP(LEFT(H1253,2),Tables!$E$1:$F$11,2,FALSE))))</f>
        <v>PMD.com</v>
      </c>
      <c r="C1253">
        <f t="shared" si="58"/>
        <v>51090030</v>
      </c>
      <c r="D1253">
        <f t="shared" si="59"/>
        <v>1</v>
      </c>
      <c r="E1253" t="str">
        <f t="shared" ca="1" si="57"/>
        <v>shifted orders shipped</v>
      </c>
      <c r="F1253" t="s">
        <v>3539</v>
      </c>
      <c r="G1253" t="s">
        <v>335</v>
      </c>
      <c r="H1253" t="s">
        <v>2458</v>
      </c>
      <c r="I1253" s="6">
        <v>44008.38962962963</v>
      </c>
      <c r="J1253" t="s">
        <v>16</v>
      </c>
      <c r="K1253" s="6">
        <v>44013.303622685184</v>
      </c>
      <c r="M1253" t="s">
        <v>5139</v>
      </c>
      <c r="N1253" t="s">
        <v>5140</v>
      </c>
      <c r="Q1253" t="s">
        <v>1653</v>
      </c>
      <c r="R1253" t="s">
        <v>411</v>
      </c>
      <c r="S1253">
        <v>29650</v>
      </c>
      <c r="T1253" t="s">
        <v>338</v>
      </c>
      <c r="U1253" t="s">
        <v>530</v>
      </c>
      <c r="W1253" t="s">
        <v>5141</v>
      </c>
      <c r="Z1253" t="s">
        <v>5139</v>
      </c>
      <c r="AA1253" t="s">
        <v>5140</v>
      </c>
      <c r="AD1253" t="s">
        <v>1653</v>
      </c>
      <c r="AE1253" t="s">
        <v>411</v>
      </c>
      <c r="AF1253">
        <v>29650</v>
      </c>
      <c r="AG1253" t="s">
        <v>338</v>
      </c>
      <c r="AH1253" t="s">
        <v>530</v>
      </c>
      <c r="AJ1253" t="s">
        <v>5141</v>
      </c>
      <c r="AL1253" t="s">
        <v>339</v>
      </c>
      <c r="AM1253">
        <v>1</v>
      </c>
      <c r="AN1253">
        <v>1</v>
      </c>
      <c r="AO1253">
        <v>6688</v>
      </c>
      <c r="AQ1253">
        <v>125960</v>
      </c>
      <c r="AR1253">
        <v>51090030</v>
      </c>
      <c r="AS1253" t="s">
        <v>996</v>
      </c>
      <c r="AT1253" t="s">
        <v>628</v>
      </c>
      <c r="AW1253" t="s">
        <v>343</v>
      </c>
      <c r="BY1253" t="s">
        <v>342</v>
      </c>
      <c r="BZ1253" t="b">
        <v>0</v>
      </c>
      <c r="EQ1253">
        <v>244453</v>
      </c>
      <c r="ER1253" t="s">
        <v>2459</v>
      </c>
      <c r="EV1253">
        <v>17284449</v>
      </c>
      <c r="EW1253">
        <v>928</v>
      </c>
      <c r="EX1253">
        <v>218945</v>
      </c>
      <c r="EY1253" t="s">
        <v>5142</v>
      </c>
      <c r="EZ1253">
        <v>1</v>
      </c>
      <c r="FC1253">
        <v>95378</v>
      </c>
      <c r="FD1253" t="s">
        <v>1045</v>
      </c>
    </row>
    <row r="1254" spans="1:160" x14ac:dyDescent="0.3">
      <c r="A1254" t="str">
        <f>VLOOKUP(B1254,Table2[],3,FALSE)</f>
        <v>Digital</v>
      </c>
      <c r="B1254" t="str">
        <f>IF(OR(ISNUMBER(FIND("QVC",Z1254)),ISNUMBER(FIND("QVC",AL1254))),"QVC",IF(OR(ISNUMBER(FIND("NCO",H1254)),ISNUMBER(FIND("NCO",Y1254))), "NCO", IF(AL1254="consumer","PMD.com",VLOOKUP(LEFT(H1254,2),Tables!$E$1:$F$11,2,FALSE))))</f>
        <v>PMD.com</v>
      </c>
      <c r="C1254">
        <f t="shared" si="58"/>
        <v>51090030</v>
      </c>
      <c r="D1254">
        <f t="shared" si="59"/>
        <v>1</v>
      </c>
      <c r="E1254" t="str">
        <f t="shared" ca="1" si="57"/>
        <v>shifted orders shipped</v>
      </c>
      <c r="F1254" t="s">
        <v>3539</v>
      </c>
      <c r="G1254" t="s">
        <v>335</v>
      </c>
      <c r="H1254" t="s">
        <v>5143</v>
      </c>
      <c r="I1254" s="6">
        <v>44011.619050925925</v>
      </c>
      <c r="J1254" t="s">
        <v>16</v>
      </c>
      <c r="K1254" s="6">
        <v>44013.303842592592</v>
      </c>
      <c r="M1254" t="s">
        <v>5144</v>
      </c>
      <c r="N1254" t="s">
        <v>5145</v>
      </c>
      <c r="Q1254" t="s">
        <v>5146</v>
      </c>
      <c r="R1254" t="s">
        <v>413</v>
      </c>
      <c r="S1254" t="s">
        <v>5147</v>
      </c>
      <c r="T1254" t="s">
        <v>338</v>
      </c>
      <c r="U1254" t="s">
        <v>530</v>
      </c>
      <c r="W1254" t="s">
        <v>5148</v>
      </c>
      <c r="Z1254" t="s">
        <v>5144</v>
      </c>
      <c r="AA1254" t="s">
        <v>5145</v>
      </c>
      <c r="AD1254" t="s">
        <v>5146</v>
      </c>
      <c r="AE1254" t="s">
        <v>413</v>
      </c>
      <c r="AF1254" t="s">
        <v>5147</v>
      </c>
      <c r="AG1254" t="s">
        <v>338</v>
      </c>
      <c r="AH1254" t="s">
        <v>530</v>
      </c>
      <c r="AJ1254" t="s">
        <v>5148</v>
      </c>
      <c r="AL1254" t="s">
        <v>339</v>
      </c>
      <c r="AM1254">
        <v>1</v>
      </c>
      <c r="AN1254">
        <v>1</v>
      </c>
      <c r="AO1254">
        <v>6688</v>
      </c>
      <c r="AQ1254">
        <v>125960</v>
      </c>
      <c r="AR1254">
        <v>51090030</v>
      </c>
      <c r="AS1254" t="s">
        <v>3043</v>
      </c>
      <c r="AT1254" t="s">
        <v>628</v>
      </c>
      <c r="AW1254" t="s">
        <v>343</v>
      </c>
      <c r="BY1254" t="s">
        <v>342</v>
      </c>
      <c r="BZ1254" t="b">
        <v>0</v>
      </c>
      <c r="EQ1254">
        <v>243047</v>
      </c>
      <c r="ER1254" t="s">
        <v>5149</v>
      </c>
      <c r="EV1254">
        <v>17286818</v>
      </c>
      <c r="EW1254">
        <v>928</v>
      </c>
      <c r="EX1254">
        <v>220575</v>
      </c>
      <c r="EY1254" t="s">
        <v>5150</v>
      </c>
      <c r="EZ1254">
        <v>1</v>
      </c>
      <c r="FC1254">
        <v>95384</v>
      </c>
      <c r="FD1254" t="s">
        <v>3530</v>
      </c>
    </row>
    <row r="1255" spans="1:160" x14ac:dyDescent="0.3">
      <c r="A1255" t="str">
        <f>VLOOKUP(B1255,Table2[],3,FALSE)</f>
        <v>Digital</v>
      </c>
      <c r="B1255" t="str">
        <f>IF(OR(ISNUMBER(FIND("QVC",Z1255)),ISNUMBER(FIND("QVC",AL1255))),"QVC",IF(OR(ISNUMBER(FIND("NCO",H1255)),ISNUMBER(FIND("NCO",Y1255))), "NCO", IF(AL1255="consumer","PMD.com",VLOOKUP(LEFT(H1255,2),Tables!$E$1:$F$11,2,FALSE))))</f>
        <v>PMD.com</v>
      </c>
      <c r="C1255">
        <f t="shared" si="58"/>
        <v>53710001</v>
      </c>
      <c r="D1255">
        <f t="shared" si="59"/>
        <v>1</v>
      </c>
      <c r="E1255" t="str">
        <f t="shared" ca="1" si="57"/>
        <v>shifted orders shipped</v>
      </c>
      <c r="F1255" t="s">
        <v>3539</v>
      </c>
      <c r="G1255" t="s">
        <v>335</v>
      </c>
      <c r="H1255" t="s">
        <v>5143</v>
      </c>
      <c r="I1255" s="6">
        <v>44011.619050925925</v>
      </c>
      <c r="J1255" t="s">
        <v>16</v>
      </c>
      <c r="K1255" s="6">
        <v>44013.303842592592</v>
      </c>
      <c r="M1255" t="s">
        <v>5144</v>
      </c>
      <c r="N1255" t="s">
        <v>5145</v>
      </c>
      <c r="Q1255" t="s">
        <v>5146</v>
      </c>
      <c r="R1255" t="s">
        <v>413</v>
      </c>
      <c r="S1255" t="s">
        <v>5147</v>
      </c>
      <c r="T1255" t="s">
        <v>338</v>
      </c>
      <c r="U1255" t="s">
        <v>530</v>
      </c>
      <c r="W1255" t="s">
        <v>5148</v>
      </c>
      <c r="Z1255" t="s">
        <v>5144</v>
      </c>
      <c r="AA1255" t="s">
        <v>5145</v>
      </c>
      <c r="AD1255" t="s">
        <v>5146</v>
      </c>
      <c r="AE1255" t="s">
        <v>413</v>
      </c>
      <c r="AF1255" t="s">
        <v>5147</v>
      </c>
      <c r="AG1255" t="s">
        <v>338</v>
      </c>
      <c r="AH1255" t="s">
        <v>530</v>
      </c>
      <c r="AJ1255" t="s">
        <v>5148</v>
      </c>
      <c r="AL1255" t="s">
        <v>339</v>
      </c>
      <c r="AM1255">
        <v>1</v>
      </c>
      <c r="AN1255">
        <v>1</v>
      </c>
      <c r="AO1255">
        <v>4902</v>
      </c>
      <c r="AQ1255">
        <v>124454</v>
      </c>
      <c r="AR1255">
        <v>53710001</v>
      </c>
      <c r="AS1255" t="s">
        <v>1873</v>
      </c>
      <c r="AT1255" t="s">
        <v>66</v>
      </c>
      <c r="AW1255" t="s">
        <v>343</v>
      </c>
      <c r="EQ1255">
        <v>248267</v>
      </c>
      <c r="ER1255" t="s">
        <v>5149</v>
      </c>
      <c r="EV1255">
        <v>17286818</v>
      </c>
      <c r="EW1255">
        <v>928</v>
      </c>
      <c r="EX1255">
        <v>220575</v>
      </c>
      <c r="EY1255" t="s">
        <v>5150</v>
      </c>
      <c r="EZ1255">
        <v>1</v>
      </c>
      <c r="FC1255">
        <v>53710001</v>
      </c>
      <c r="FD1255" t="s">
        <v>66</v>
      </c>
    </row>
    <row r="1256" spans="1:160" x14ac:dyDescent="0.3">
      <c r="A1256" t="str">
        <f>VLOOKUP(B1256,Table2[],3,FALSE)</f>
        <v>Digital</v>
      </c>
      <c r="B1256" t="str">
        <f>IF(OR(ISNUMBER(FIND("QVC",Z1256)),ISNUMBER(FIND("QVC",AL1256))),"QVC",IF(OR(ISNUMBER(FIND("NCO",H1256)),ISNUMBER(FIND("NCO",Y1256))), "NCO", IF(AL1256="consumer","PMD.com",VLOOKUP(LEFT(H1256,2),Tables!$E$1:$F$11,2,FALSE))))</f>
        <v>PMD.com</v>
      </c>
      <c r="C1256">
        <f t="shared" si="58"/>
        <v>7807</v>
      </c>
      <c r="D1256">
        <f t="shared" si="59"/>
        <v>1</v>
      </c>
      <c r="E1256" t="str">
        <f t="shared" ca="1" si="57"/>
        <v>shifted orders shipped</v>
      </c>
      <c r="F1256" t="s">
        <v>3539</v>
      </c>
      <c r="G1256" t="s">
        <v>335</v>
      </c>
      <c r="H1256" t="s">
        <v>5143</v>
      </c>
      <c r="I1256" s="6">
        <v>44011.619050925925</v>
      </c>
      <c r="J1256" t="s">
        <v>16</v>
      </c>
      <c r="K1256" s="6">
        <v>44013.303842592592</v>
      </c>
      <c r="M1256" t="s">
        <v>5144</v>
      </c>
      <c r="N1256" t="s">
        <v>5145</v>
      </c>
      <c r="Q1256" t="s">
        <v>5146</v>
      </c>
      <c r="R1256" t="s">
        <v>413</v>
      </c>
      <c r="S1256" t="s">
        <v>5147</v>
      </c>
      <c r="T1256" t="s">
        <v>338</v>
      </c>
      <c r="U1256" t="s">
        <v>530</v>
      </c>
      <c r="W1256" t="s">
        <v>5148</v>
      </c>
      <c r="Z1256" t="s">
        <v>5144</v>
      </c>
      <c r="AA1256" t="s">
        <v>5145</v>
      </c>
      <c r="AD1256" t="s">
        <v>5146</v>
      </c>
      <c r="AE1256" t="s">
        <v>413</v>
      </c>
      <c r="AF1256" t="s">
        <v>5147</v>
      </c>
      <c r="AG1256" t="s">
        <v>338</v>
      </c>
      <c r="AH1256" t="s">
        <v>530</v>
      </c>
      <c r="AJ1256" t="s">
        <v>5148</v>
      </c>
      <c r="AL1256" t="s">
        <v>339</v>
      </c>
      <c r="AM1256">
        <v>1</v>
      </c>
      <c r="AN1256">
        <v>1</v>
      </c>
      <c r="AO1256">
        <v>6083</v>
      </c>
      <c r="AQ1256">
        <v>127429</v>
      </c>
      <c r="AR1256">
        <v>7807</v>
      </c>
      <c r="AS1256" t="s">
        <v>958</v>
      </c>
      <c r="AT1256" t="s">
        <v>152</v>
      </c>
      <c r="AW1256" t="s">
        <v>343</v>
      </c>
      <c r="BY1256" t="s">
        <v>342</v>
      </c>
      <c r="EQ1256">
        <v>250033</v>
      </c>
      <c r="ER1256" t="s">
        <v>5149</v>
      </c>
      <c r="EV1256">
        <v>17286818</v>
      </c>
      <c r="EW1256">
        <v>928</v>
      </c>
      <c r="EX1256">
        <v>220575</v>
      </c>
      <c r="EY1256" t="s">
        <v>5150</v>
      </c>
      <c r="EZ1256">
        <v>1</v>
      </c>
      <c r="FC1256">
        <v>7807</v>
      </c>
      <c r="FD1256" t="s">
        <v>152</v>
      </c>
    </row>
    <row r="1257" spans="1:160" x14ac:dyDescent="0.3">
      <c r="A1257" t="str">
        <f>VLOOKUP(B1257,Table2[],3,FALSE)</f>
        <v>Digital</v>
      </c>
      <c r="B1257" t="str">
        <f>IF(OR(ISNUMBER(FIND("QVC",Z1257)),ISNUMBER(FIND("QVC",AL1257))),"QVC",IF(OR(ISNUMBER(FIND("NCO",H1257)),ISNUMBER(FIND("NCO",Y1257))), "NCO", IF(AL1257="consumer","PMD.com",VLOOKUP(LEFT(H1257,2),Tables!$E$1:$F$11,2,FALSE))))</f>
        <v>PMD.com</v>
      </c>
      <c r="C1257">
        <f t="shared" si="58"/>
        <v>52430001</v>
      </c>
      <c r="D1257">
        <f t="shared" si="59"/>
        <v>1</v>
      </c>
      <c r="E1257" t="str">
        <f t="shared" ca="1" si="57"/>
        <v>shifted orders shipped</v>
      </c>
      <c r="F1257" t="s">
        <v>3539</v>
      </c>
      <c r="G1257" t="s">
        <v>335</v>
      </c>
      <c r="H1257" t="s">
        <v>5143</v>
      </c>
      <c r="I1257" s="6">
        <v>44011.619050925925</v>
      </c>
      <c r="J1257" t="s">
        <v>16</v>
      </c>
      <c r="K1257" s="6">
        <v>44013.303842592592</v>
      </c>
      <c r="M1257" t="s">
        <v>5144</v>
      </c>
      <c r="N1257" t="s">
        <v>5145</v>
      </c>
      <c r="Q1257" t="s">
        <v>5146</v>
      </c>
      <c r="R1257" t="s">
        <v>413</v>
      </c>
      <c r="S1257" t="s">
        <v>5147</v>
      </c>
      <c r="T1257" t="s">
        <v>338</v>
      </c>
      <c r="U1257" t="s">
        <v>530</v>
      </c>
      <c r="W1257" t="s">
        <v>5148</v>
      </c>
      <c r="Z1257" t="s">
        <v>5144</v>
      </c>
      <c r="AA1257" t="s">
        <v>5145</v>
      </c>
      <c r="AD1257" t="s">
        <v>5146</v>
      </c>
      <c r="AE1257" t="s">
        <v>413</v>
      </c>
      <c r="AF1257" t="s">
        <v>5147</v>
      </c>
      <c r="AG1257" t="s">
        <v>338</v>
      </c>
      <c r="AH1257" t="s">
        <v>530</v>
      </c>
      <c r="AJ1257" t="s">
        <v>5148</v>
      </c>
      <c r="AL1257" t="s">
        <v>339</v>
      </c>
      <c r="AM1257">
        <v>1</v>
      </c>
      <c r="AN1257">
        <v>1</v>
      </c>
      <c r="AO1257">
        <v>12063</v>
      </c>
      <c r="AQ1257">
        <v>127155</v>
      </c>
      <c r="AR1257">
        <v>52430001</v>
      </c>
      <c r="AS1257" t="s">
        <v>927</v>
      </c>
      <c r="AT1257" t="s">
        <v>75</v>
      </c>
      <c r="AW1257" t="s">
        <v>340</v>
      </c>
      <c r="AX1257" t="s">
        <v>340</v>
      </c>
      <c r="AY1257" t="s">
        <v>357</v>
      </c>
      <c r="AZ1257" t="s">
        <v>363</v>
      </c>
      <c r="BY1257" t="s">
        <v>342</v>
      </c>
      <c r="EQ1257">
        <v>249990</v>
      </c>
      <c r="ER1257" t="s">
        <v>5149</v>
      </c>
      <c r="EV1257">
        <v>17286818</v>
      </c>
      <c r="EW1257">
        <v>928</v>
      </c>
      <c r="EX1257">
        <v>220575</v>
      </c>
      <c r="EY1257" t="s">
        <v>5150</v>
      </c>
      <c r="EZ1257">
        <v>1</v>
      </c>
      <c r="FC1257">
        <v>95384</v>
      </c>
      <c r="FD1257" t="s">
        <v>3530</v>
      </c>
    </row>
    <row r="1258" spans="1:160" x14ac:dyDescent="0.3">
      <c r="A1258" t="str">
        <f>VLOOKUP(B1258,Table2[],3,FALSE)</f>
        <v>Digital</v>
      </c>
      <c r="B1258" t="str">
        <f>IF(OR(ISNUMBER(FIND("QVC",Z1258)),ISNUMBER(FIND("QVC",AL1258))),"QVC",IF(OR(ISNUMBER(FIND("NCO",H1258)),ISNUMBER(FIND("NCO",Y1258))), "NCO", IF(AL1258="consumer","PMD.com",VLOOKUP(LEFT(H1258,2),Tables!$E$1:$F$11,2,FALSE))))</f>
        <v>PMD.com</v>
      </c>
      <c r="C1258">
        <f t="shared" si="58"/>
        <v>53920001</v>
      </c>
      <c r="D1258">
        <f t="shared" si="59"/>
        <v>1</v>
      </c>
      <c r="E1258" t="str">
        <f t="shared" ca="1" si="57"/>
        <v>shifted orders shipped</v>
      </c>
      <c r="F1258" t="s">
        <v>3539</v>
      </c>
      <c r="G1258" t="s">
        <v>335</v>
      </c>
      <c r="H1258" t="s">
        <v>5143</v>
      </c>
      <c r="I1258" s="6">
        <v>44011.619050925925</v>
      </c>
      <c r="J1258" t="s">
        <v>16</v>
      </c>
      <c r="K1258" s="6">
        <v>44013.303842592592</v>
      </c>
      <c r="M1258" t="s">
        <v>5144</v>
      </c>
      <c r="N1258" t="s">
        <v>5145</v>
      </c>
      <c r="Q1258" t="s">
        <v>5146</v>
      </c>
      <c r="R1258" t="s">
        <v>413</v>
      </c>
      <c r="S1258" t="s">
        <v>5147</v>
      </c>
      <c r="T1258" t="s">
        <v>338</v>
      </c>
      <c r="U1258" t="s">
        <v>530</v>
      </c>
      <c r="W1258" t="s">
        <v>5148</v>
      </c>
      <c r="Z1258" t="s">
        <v>5144</v>
      </c>
      <c r="AA1258" t="s">
        <v>5145</v>
      </c>
      <c r="AD1258" t="s">
        <v>5146</v>
      </c>
      <c r="AE1258" t="s">
        <v>413</v>
      </c>
      <c r="AF1258" t="s">
        <v>5147</v>
      </c>
      <c r="AG1258" t="s">
        <v>338</v>
      </c>
      <c r="AH1258" t="s">
        <v>530</v>
      </c>
      <c r="AJ1258" t="s">
        <v>5148</v>
      </c>
      <c r="AL1258" t="s">
        <v>339</v>
      </c>
      <c r="AM1258">
        <v>1</v>
      </c>
      <c r="AN1258">
        <v>1</v>
      </c>
      <c r="AO1258">
        <v>14899</v>
      </c>
      <c r="AQ1258">
        <v>124468</v>
      </c>
      <c r="AR1258">
        <v>53920001</v>
      </c>
      <c r="AS1258">
        <v>9000000</v>
      </c>
      <c r="AT1258" t="s">
        <v>40</v>
      </c>
      <c r="AW1258" t="s">
        <v>343</v>
      </c>
      <c r="BY1258" t="s">
        <v>342</v>
      </c>
      <c r="EQ1258">
        <v>243396</v>
      </c>
      <c r="ER1258" t="s">
        <v>5149</v>
      </c>
      <c r="EV1258">
        <v>17286818</v>
      </c>
      <c r="EW1258">
        <v>928</v>
      </c>
      <c r="EX1258">
        <v>220575</v>
      </c>
      <c r="EY1258" t="s">
        <v>5150</v>
      </c>
      <c r="EZ1258">
        <v>1</v>
      </c>
      <c r="FC1258">
        <v>95384</v>
      </c>
      <c r="FD1258" t="s">
        <v>3530</v>
      </c>
    </row>
    <row r="1259" spans="1:160" x14ac:dyDescent="0.3">
      <c r="A1259" t="str">
        <f>VLOOKUP(B1259,Table2[],3,FALSE)</f>
        <v>Digital</v>
      </c>
      <c r="B1259" t="str">
        <f>IF(OR(ISNUMBER(FIND("QVC",Z1259)),ISNUMBER(FIND("QVC",AL1259))),"QVC",IF(OR(ISNUMBER(FIND("NCO",H1259)),ISNUMBER(FIND("NCO",Y1259))), "NCO", IF(AL1259="consumer","PMD.com",VLOOKUP(LEFT(H1259,2),Tables!$E$1:$F$11,2,FALSE))))</f>
        <v>PMD.com</v>
      </c>
      <c r="C1259">
        <f t="shared" si="58"/>
        <v>53440001</v>
      </c>
      <c r="D1259">
        <f t="shared" si="59"/>
        <v>1</v>
      </c>
      <c r="E1259" t="str">
        <f t="shared" ca="1" si="57"/>
        <v>shifted orders shipped</v>
      </c>
      <c r="F1259" t="s">
        <v>3539</v>
      </c>
      <c r="G1259" t="s">
        <v>335</v>
      </c>
      <c r="H1259" t="s">
        <v>2402</v>
      </c>
      <c r="I1259" s="6">
        <v>44008.378819444442</v>
      </c>
      <c r="J1259" t="s">
        <v>16</v>
      </c>
      <c r="K1259" s="6">
        <v>44013.303900462961</v>
      </c>
      <c r="M1259" t="s">
        <v>5151</v>
      </c>
      <c r="N1259" t="s">
        <v>5152</v>
      </c>
      <c r="Q1259" t="s">
        <v>980</v>
      </c>
      <c r="R1259" t="s">
        <v>375</v>
      </c>
      <c r="S1259">
        <v>60010</v>
      </c>
      <c r="T1259" t="s">
        <v>338</v>
      </c>
      <c r="U1259" t="s">
        <v>530</v>
      </c>
      <c r="W1259" t="s">
        <v>5153</v>
      </c>
      <c r="Z1259" t="s">
        <v>5151</v>
      </c>
      <c r="AA1259" t="s">
        <v>5152</v>
      </c>
      <c r="AD1259" t="s">
        <v>980</v>
      </c>
      <c r="AE1259" t="s">
        <v>375</v>
      </c>
      <c r="AF1259">
        <v>60010</v>
      </c>
      <c r="AG1259" t="s">
        <v>338</v>
      </c>
      <c r="AH1259" t="s">
        <v>530</v>
      </c>
      <c r="AJ1259" t="s">
        <v>5153</v>
      </c>
      <c r="AL1259" t="s">
        <v>339</v>
      </c>
      <c r="AM1259">
        <v>1</v>
      </c>
      <c r="AN1259">
        <v>1</v>
      </c>
      <c r="AO1259">
        <v>7642</v>
      </c>
      <c r="AQ1259">
        <v>124700</v>
      </c>
      <c r="AR1259">
        <v>53440001</v>
      </c>
      <c r="AS1259" t="s">
        <v>1240</v>
      </c>
      <c r="AT1259" t="s">
        <v>116</v>
      </c>
      <c r="AW1259" t="s">
        <v>340</v>
      </c>
      <c r="AX1259" t="s">
        <v>340</v>
      </c>
      <c r="AY1259" t="s">
        <v>345</v>
      </c>
      <c r="AZ1259" t="s">
        <v>345</v>
      </c>
      <c r="BY1259" t="s">
        <v>342</v>
      </c>
      <c r="EQ1259">
        <v>252960</v>
      </c>
      <c r="ER1259" t="s">
        <v>2403</v>
      </c>
      <c r="EV1259">
        <v>17284033</v>
      </c>
      <c r="EW1259">
        <v>928</v>
      </c>
      <c r="EX1259">
        <v>218625</v>
      </c>
      <c r="EY1259" t="s">
        <v>5154</v>
      </c>
      <c r="EZ1259">
        <v>1</v>
      </c>
      <c r="FC1259">
        <v>53440001</v>
      </c>
      <c r="FD1259" t="s">
        <v>116</v>
      </c>
    </row>
    <row r="1260" spans="1:160" x14ac:dyDescent="0.3">
      <c r="A1260" t="str">
        <f>VLOOKUP(B1260,Table2[],3,FALSE)</f>
        <v>Digital</v>
      </c>
      <c r="B1260" t="str">
        <f>IF(OR(ISNUMBER(FIND("QVC",Z1260)),ISNUMBER(FIND("QVC",AL1260))),"QVC",IF(OR(ISNUMBER(FIND("NCO",H1260)),ISNUMBER(FIND("NCO",Y1260))), "NCO", IF(AL1260="consumer","PMD.com",VLOOKUP(LEFT(H1260,2),Tables!$E$1:$F$11,2,FALSE))))</f>
        <v>PMD.com</v>
      </c>
      <c r="C1260">
        <f t="shared" si="58"/>
        <v>53160001</v>
      </c>
      <c r="D1260">
        <f t="shared" si="59"/>
        <v>2</v>
      </c>
      <c r="E1260" t="str">
        <f t="shared" ca="1" si="57"/>
        <v>shifted orders shipped</v>
      </c>
      <c r="F1260" t="s">
        <v>3539</v>
      </c>
      <c r="G1260" t="s">
        <v>335</v>
      </c>
      <c r="H1260" t="s">
        <v>2402</v>
      </c>
      <c r="I1260" s="6">
        <v>44008.378819444442</v>
      </c>
      <c r="J1260" t="s">
        <v>16</v>
      </c>
      <c r="K1260" s="6">
        <v>44013.303900462961</v>
      </c>
      <c r="M1260" t="s">
        <v>5151</v>
      </c>
      <c r="N1260" t="s">
        <v>5152</v>
      </c>
      <c r="Q1260" t="s">
        <v>980</v>
      </c>
      <c r="R1260" t="s">
        <v>375</v>
      </c>
      <c r="S1260">
        <v>60010</v>
      </c>
      <c r="T1260" t="s">
        <v>338</v>
      </c>
      <c r="U1260" t="s">
        <v>530</v>
      </c>
      <c r="W1260" t="s">
        <v>5153</v>
      </c>
      <c r="Z1260" t="s">
        <v>5151</v>
      </c>
      <c r="AA1260" t="s">
        <v>5152</v>
      </c>
      <c r="AD1260" t="s">
        <v>980</v>
      </c>
      <c r="AE1260" t="s">
        <v>375</v>
      </c>
      <c r="AF1260">
        <v>60010</v>
      </c>
      <c r="AG1260" t="s">
        <v>338</v>
      </c>
      <c r="AH1260" t="s">
        <v>530</v>
      </c>
      <c r="AJ1260" t="s">
        <v>5153</v>
      </c>
      <c r="AL1260" t="s">
        <v>339</v>
      </c>
      <c r="AM1260">
        <v>2</v>
      </c>
      <c r="AN1260">
        <v>2</v>
      </c>
      <c r="AO1260">
        <v>4322</v>
      </c>
      <c r="AQ1260">
        <v>124007</v>
      </c>
      <c r="AR1260">
        <v>53160001</v>
      </c>
      <c r="AS1260" t="s">
        <v>1895</v>
      </c>
      <c r="AT1260" t="s">
        <v>119</v>
      </c>
      <c r="AW1260" t="s">
        <v>340</v>
      </c>
      <c r="AX1260" t="s">
        <v>340</v>
      </c>
      <c r="AY1260" t="s">
        <v>341</v>
      </c>
      <c r="AZ1260">
        <v>0</v>
      </c>
      <c r="BY1260" t="s">
        <v>342</v>
      </c>
      <c r="EQ1260">
        <v>252959</v>
      </c>
      <c r="ER1260" t="s">
        <v>2403</v>
      </c>
      <c r="EV1260">
        <v>17284033</v>
      </c>
      <c r="EW1260">
        <v>928</v>
      </c>
      <c r="EX1260">
        <v>218625</v>
      </c>
      <c r="EY1260" t="s">
        <v>5154</v>
      </c>
      <c r="EZ1260">
        <v>1</v>
      </c>
      <c r="FC1260">
        <v>53160001</v>
      </c>
      <c r="FD1260" t="s">
        <v>119</v>
      </c>
    </row>
    <row r="1261" spans="1:160" x14ac:dyDescent="0.3">
      <c r="A1261" t="str">
        <f>VLOOKUP(B1261,Table2[],3,FALSE)</f>
        <v>Digital</v>
      </c>
      <c r="B1261" t="str">
        <f>IF(OR(ISNUMBER(FIND("QVC",Z1261)),ISNUMBER(FIND("QVC",AL1261))),"QVC",IF(OR(ISNUMBER(FIND("NCO",H1261)),ISNUMBER(FIND("NCO",Y1261))), "NCO", IF(AL1261="consumer","PMD.com",VLOOKUP(LEFT(H1261,2),Tables!$E$1:$F$11,2,FALSE))))</f>
        <v>PMD.com</v>
      </c>
      <c r="C1261">
        <f t="shared" si="58"/>
        <v>52430001</v>
      </c>
      <c r="D1261">
        <f t="shared" si="59"/>
        <v>1</v>
      </c>
      <c r="E1261" t="str">
        <f t="shared" ca="1" si="57"/>
        <v>shifted orders shipped</v>
      </c>
      <c r="F1261" t="s">
        <v>3539</v>
      </c>
      <c r="G1261" t="s">
        <v>335</v>
      </c>
      <c r="H1261" t="s">
        <v>2462</v>
      </c>
      <c r="I1261" s="6">
        <v>44008.494814814818</v>
      </c>
      <c r="J1261" t="s">
        <v>16</v>
      </c>
      <c r="K1261" s="6">
        <v>44013.303923611114</v>
      </c>
      <c r="M1261" t="s">
        <v>5155</v>
      </c>
      <c r="N1261" t="s">
        <v>5156</v>
      </c>
      <c r="Q1261" t="s">
        <v>775</v>
      </c>
      <c r="R1261" t="s">
        <v>389</v>
      </c>
      <c r="S1261">
        <v>10512</v>
      </c>
      <c r="T1261" t="s">
        <v>338</v>
      </c>
      <c r="U1261" t="s">
        <v>530</v>
      </c>
      <c r="W1261" t="s">
        <v>5157</v>
      </c>
      <c r="Z1261" t="s">
        <v>5155</v>
      </c>
      <c r="AA1261" t="s">
        <v>5156</v>
      </c>
      <c r="AD1261" t="s">
        <v>775</v>
      </c>
      <c r="AE1261" t="s">
        <v>389</v>
      </c>
      <c r="AF1261">
        <v>10512</v>
      </c>
      <c r="AG1261" t="s">
        <v>338</v>
      </c>
      <c r="AH1261" t="s">
        <v>530</v>
      </c>
      <c r="AJ1261" t="s">
        <v>5157</v>
      </c>
      <c r="AL1261" t="s">
        <v>339</v>
      </c>
      <c r="AM1261">
        <v>1</v>
      </c>
      <c r="AN1261">
        <v>1</v>
      </c>
      <c r="AO1261">
        <v>12063</v>
      </c>
      <c r="AQ1261">
        <v>127155</v>
      </c>
      <c r="AR1261">
        <v>52430001</v>
      </c>
      <c r="AS1261" t="s">
        <v>927</v>
      </c>
      <c r="AT1261" t="s">
        <v>75</v>
      </c>
      <c r="AW1261" t="s">
        <v>340</v>
      </c>
      <c r="AX1261" t="s">
        <v>340</v>
      </c>
      <c r="AY1261" t="s">
        <v>357</v>
      </c>
      <c r="AZ1261" t="s">
        <v>363</v>
      </c>
      <c r="BY1261" t="s">
        <v>342</v>
      </c>
      <c r="EQ1261">
        <v>249990</v>
      </c>
      <c r="ER1261" t="s">
        <v>2463</v>
      </c>
      <c r="EV1261">
        <v>17284492</v>
      </c>
      <c r="EW1261">
        <v>928</v>
      </c>
      <c r="EX1261">
        <v>218988</v>
      </c>
      <c r="EY1261" t="s">
        <v>5158</v>
      </c>
      <c r="EZ1261">
        <v>1</v>
      </c>
      <c r="FC1261">
        <v>52430001</v>
      </c>
      <c r="FD1261" t="s">
        <v>75</v>
      </c>
    </row>
    <row r="1262" spans="1:160" x14ac:dyDescent="0.3">
      <c r="A1262" t="str">
        <f>VLOOKUP(B1262,Table2[],3,FALSE)</f>
        <v>Digital</v>
      </c>
      <c r="B1262" t="str">
        <f>IF(OR(ISNUMBER(FIND("QVC",Z1262)),ISNUMBER(FIND("QVC",AL1262))),"QVC",IF(OR(ISNUMBER(FIND("NCO",H1262)),ISNUMBER(FIND("NCO",Y1262))), "NCO", IF(AL1262="consumer","PMD.com",VLOOKUP(LEFT(H1262,2),Tables!$E$1:$F$11,2,FALSE))))</f>
        <v>PMD.com</v>
      </c>
      <c r="C1262">
        <f t="shared" si="58"/>
        <v>51090001</v>
      </c>
      <c r="D1262">
        <f t="shared" si="59"/>
        <v>1</v>
      </c>
      <c r="E1262" t="str">
        <f t="shared" ca="1" si="57"/>
        <v>shifted orders shipped</v>
      </c>
      <c r="F1262" t="s">
        <v>3539</v>
      </c>
      <c r="G1262" t="s">
        <v>335</v>
      </c>
      <c r="H1262" t="s">
        <v>2462</v>
      </c>
      <c r="I1262" s="6">
        <v>44008.494814814818</v>
      </c>
      <c r="J1262" t="s">
        <v>16</v>
      </c>
      <c r="K1262" s="6">
        <v>44013.303923611114</v>
      </c>
      <c r="M1262" t="s">
        <v>5155</v>
      </c>
      <c r="N1262" t="s">
        <v>5156</v>
      </c>
      <c r="Q1262" t="s">
        <v>775</v>
      </c>
      <c r="R1262" t="s">
        <v>389</v>
      </c>
      <c r="S1262">
        <v>10512</v>
      </c>
      <c r="T1262" t="s">
        <v>338</v>
      </c>
      <c r="U1262" t="s">
        <v>530</v>
      </c>
      <c r="W1262" t="s">
        <v>5157</v>
      </c>
      <c r="Z1262" t="s">
        <v>5155</v>
      </c>
      <c r="AA1262" t="s">
        <v>5156</v>
      </c>
      <c r="AD1262" t="s">
        <v>775</v>
      </c>
      <c r="AE1262" t="s">
        <v>389</v>
      </c>
      <c r="AF1262">
        <v>10512</v>
      </c>
      <c r="AG1262" t="s">
        <v>338</v>
      </c>
      <c r="AH1262" t="s">
        <v>530</v>
      </c>
      <c r="AJ1262" t="s">
        <v>5157</v>
      </c>
      <c r="AL1262" t="s">
        <v>339</v>
      </c>
      <c r="AM1262">
        <v>1</v>
      </c>
      <c r="AN1262">
        <v>1</v>
      </c>
      <c r="AO1262">
        <v>4885</v>
      </c>
      <c r="AQ1262">
        <v>124202</v>
      </c>
      <c r="AR1262">
        <v>51090001</v>
      </c>
      <c r="AS1262" t="s">
        <v>1986</v>
      </c>
      <c r="AT1262" t="s">
        <v>60</v>
      </c>
      <c r="AW1262" t="s">
        <v>340</v>
      </c>
      <c r="AX1262" t="s">
        <v>340</v>
      </c>
      <c r="AY1262" t="s">
        <v>357</v>
      </c>
      <c r="AZ1262" t="s">
        <v>361</v>
      </c>
      <c r="BY1262" t="s">
        <v>342</v>
      </c>
      <c r="EQ1262">
        <v>250831</v>
      </c>
      <c r="ER1262" t="s">
        <v>2463</v>
      </c>
      <c r="EV1262">
        <v>17284492</v>
      </c>
      <c r="EW1262">
        <v>928</v>
      </c>
      <c r="EX1262">
        <v>218988</v>
      </c>
      <c r="EY1262" t="s">
        <v>5158</v>
      </c>
      <c r="EZ1262">
        <v>1</v>
      </c>
      <c r="FC1262">
        <v>51090001</v>
      </c>
      <c r="FD1262" t="s">
        <v>60</v>
      </c>
    </row>
    <row r="1263" spans="1:160" x14ac:dyDescent="0.3">
      <c r="A1263" t="str">
        <f>VLOOKUP(B1263,Table2[],3,FALSE)</f>
        <v>Digital</v>
      </c>
      <c r="B1263" t="str">
        <f>IF(OR(ISNUMBER(FIND("QVC",Z1263)),ISNUMBER(FIND("QVC",AL1263))),"QVC",IF(OR(ISNUMBER(FIND("NCO",H1263)),ISNUMBER(FIND("NCO",Y1263))), "NCO", IF(AL1263="consumer","PMD.com",VLOOKUP(LEFT(H1263,2),Tables!$E$1:$F$11,2,FALSE))))</f>
        <v>PMD.com</v>
      </c>
      <c r="C1263">
        <f t="shared" si="58"/>
        <v>52430001</v>
      </c>
      <c r="D1263">
        <f t="shared" si="59"/>
        <v>1</v>
      </c>
      <c r="E1263" t="str">
        <f t="shared" ca="1" si="57"/>
        <v>shifted orders shipped</v>
      </c>
      <c r="F1263" t="s">
        <v>3539</v>
      </c>
      <c r="G1263" t="s">
        <v>335</v>
      </c>
      <c r="H1263" t="s">
        <v>2787</v>
      </c>
      <c r="I1263" s="6">
        <v>44009.002615740741</v>
      </c>
      <c r="J1263" t="s">
        <v>16</v>
      </c>
      <c r="K1263" s="6">
        <v>44013.304178240738</v>
      </c>
      <c r="M1263" t="s">
        <v>3474</v>
      </c>
      <c r="N1263" t="s">
        <v>3475</v>
      </c>
      <c r="Q1263" t="s">
        <v>392</v>
      </c>
      <c r="R1263" t="s">
        <v>365</v>
      </c>
      <c r="S1263">
        <v>92618</v>
      </c>
      <c r="T1263" t="s">
        <v>338</v>
      </c>
      <c r="U1263" t="s">
        <v>530</v>
      </c>
      <c r="W1263" t="s">
        <v>3476</v>
      </c>
      <c r="Z1263" t="s">
        <v>3474</v>
      </c>
      <c r="AA1263" t="s">
        <v>3475</v>
      </c>
      <c r="AD1263" t="s">
        <v>392</v>
      </c>
      <c r="AE1263" t="s">
        <v>365</v>
      </c>
      <c r="AF1263">
        <v>92618</v>
      </c>
      <c r="AG1263" t="s">
        <v>338</v>
      </c>
      <c r="AH1263" t="s">
        <v>530</v>
      </c>
      <c r="AJ1263" t="s">
        <v>3476</v>
      </c>
      <c r="AL1263" t="s">
        <v>339</v>
      </c>
      <c r="AM1263">
        <v>1</v>
      </c>
      <c r="AN1263">
        <v>1</v>
      </c>
      <c r="AO1263">
        <v>12063</v>
      </c>
      <c r="AQ1263">
        <v>127155</v>
      </c>
      <c r="AR1263">
        <v>52430001</v>
      </c>
      <c r="AS1263" t="s">
        <v>927</v>
      </c>
      <c r="AT1263" t="s">
        <v>75</v>
      </c>
      <c r="AW1263" t="s">
        <v>340</v>
      </c>
      <c r="AX1263" t="s">
        <v>340</v>
      </c>
      <c r="AY1263" t="s">
        <v>357</v>
      </c>
      <c r="AZ1263" t="s">
        <v>363</v>
      </c>
      <c r="BY1263" t="s">
        <v>342</v>
      </c>
      <c r="EQ1263">
        <v>249990</v>
      </c>
      <c r="ER1263" t="s">
        <v>2788</v>
      </c>
      <c r="EV1263">
        <v>17285068</v>
      </c>
      <c r="EW1263">
        <v>928</v>
      </c>
      <c r="EX1263">
        <v>219544</v>
      </c>
      <c r="EY1263" t="s">
        <v>5159</v>
      </c>
      <c r="EZ1263">
        <v>1</v>
      </c>
      <c r="FC1263">
        <v>52430001</v>
      </c>
      <c r="FD1263" t="s">
        <v>75</v>
      </c>
    </row>
    <row r="1264" spans="1:160" x14ac:dyDescent="0.3">
      <c r="A1264" t="str">
        <f>VLOOKUP(B1264,Table2[],3,FALSE)</f>
        <v>Digital</v>
      </c>
      <c r="B1264" t="str">
        <f>IF(OR(ISNUMBER(FIND("QVC",Z1264)),ISNUMBER(FIND("QVC",AL1264))),"QVC",IF(OR(ISNUMBER(FIND("NCO",H1264)),ISNUMBER(FIND("NCO",Y1264))), "NCO", IF(AL1264="consumer","PMD.com",VLOOKUP(LEFT(H1264,2),Tables!$E$1:$F$11,2,FALSE))))</f>
        <v>PMD.com</v>
      </c>
      <c r="C1264">
        <f t="shared" si="58"/>
        <v>5342</v>
      </c>
      <c r="D1264">
        <f t="shared" si="59"/>
        <v>1</v>
      </c>
      <c r="E1264" t="str">
        <f t="shared" ca="1" si="57"/>
        <v>shifted orders shipped</v>
      </c>
      <c r="F1264" t="s">
        <v>3539</v>
      </c>
      <c r="G1264" t="s">
        <v>335</v>
      </c>
      <c r="H1264" t="s">
        <v>2787</v>
      </c>
      <c r="I1264" s="6">
        <v>44009.002615740741</v>
      </c>
      <c r="J1264" t="s">
        <v>16</v>
      </c>
      <c r="K1264" s="6">
        <v>44013.304178240738</v>
      </c>
      <c r="M1264" t="s">
        <v>3474</v>
      </c>
      <c r="N1264" t="s">
        <v>3475</v>
      </c>
      <c r="Q1264" t="s">
        <v>392</v>
      </c>
      <c r="R1264" t="s">
        <v>365</v>
      </c>
      <c r="S1264">
        <v>92618</v>
      </c>
      <c r="T1264" t="s">
        <v>338</v>
      </c>
      <c r="U1264" t="s">
        <v>530</v>
      </c>
      <c r="W1264" t="s">
        <v>3476</v>
      </c>
      <c r="Z1264" t="s">
        <v>3474</v>
      </c>
      <c r="AA1264" t="s">
        <v>3475</v>
      </c>
      <c r="AD1264" t="s">
        <v>392</v>
      </c>
      <c r="AE1264" t="s">
        <v>365</v>
      </c>
      <c r="AF1264">
        <v>92618</v>
      </c>
      <c r="AG1264" t="s">
        <v>338</v>
      </c>
      <c r="AH1264" t="s">
        <v>530</v>
      </c>
      <c r="AJ1264" t="s">
        <v>3476</v>
      </c>
      <c r="AL1264" t="s">
        <v>339</v>
      </c>
      <c r="AM1264">
        <v>1</v>
      </c>
      <c r="AN1264">
        <v>1</v>
      </c>
      <c r="AO1264">
        <v>13280</v>
      </c>
      <c r="AQ1264">
        <v>123849</v>
      </c>
      <c r="AR1264">
        <v>5342</v>
      </c>
      <c r="AS1264" t="s">
        <v>1867</v>
      </c>
      <c r="AT1264" t="s">
        <v>149</v>
      </c>
      <c r="AW1264" t="s">
        <v>340</v>
      </c>
      <c r="AX1264" t="s">
        <v>340</v>
      </c>
      <c r="AY1264" t="s">
        <v>345</v>
      </c>
      <c r="AZ1264" t="s">
        <v>346</v>
      </c>
      <c r="BY1264" t="s">
        <v>342</v>
      </c>
      <c r="EQ1264">
        <v>244853</v>
      </c>
      <c r="ER1264" t="s">
        <v>2788</v>
      </c>
      <c r="EV1264">
        <v>17285068</v>
      </c>
      <c r="EW1264">
        <v>928</v>
      </c>
      <c r="EX1264">
        <v>219544</v>
      </c>
      <c r="EY1264" t="s">
        <v>5159</v>
      </c>
      <c r="EZ1264">
        <v>1</v>
      </c>
      <c r="FC1264">
        <v>5342</v>
      </c>
      <c r="FD1264" t="s">
        <v>149</v>
      </c>
    </row>
    <row r="1265" spans="1:160" x14ac:dyDescent="0.3">
      <c r="A1265" t="str">
        <f>VLOOKUP(B1265,Table2[],3,FALSE)</f>
        <v>Digital</v>
      </c>
      <c r="B1265" t="str">
        <f>IF(OR(ISNUMBER(FIND("QVC",Z1265)),ISNUMBER(FIND("QVC",AL1265))),"QVC",IF(OR(ISNUMBER(FIND("NCO",H1265)),ISNUMBER(FIND("NCO",Y1265))), "NCO", IF(AL1265="consumer","PMD.com",VLOOKUP(LEFT(H1265,2),Tables!$E$1:$F$11,2,FALSE))))</f>
        <v>PMD.com</v>
      </c>
      <c r="C1265">
        <f t="shared" si="58"/>
        <v>5260</v>
      </c>
      <c r="D1265">
        <f t="shared" si="59"/>
        <v>1</v>
      </c>
      <c r="E1265" t="str">
        <f t="shared" ca="1" si="57"/>
        <v>shifted orders shipped</v>
      </c>
      <c r="F1265" t="s">
        <v>3539</v>
      </c>
      <c r="G1265" t="s">
        <v>335</v>
      </c>
      <c r="H1265" t="s">
        <v>2787</v>
      </c>
      <c r="I1265" s="6">
        <v>44009.002615740741</v>
      </c>
      <c r="J1265" t="s">
        <v>16</v>
      </c>
      <c r="K1265" s="6">
        <v>44013.304178240738</v>
      </c>
      <c r="M1265" t="s">
        <v>3474</v>
      </c>
      <c r="N1265" t="s">
        <v>3475</v>
      </c>
      <c r="Q1265" t="s">
        <v>392</v>
      </c>
      <c r="R1265" t="s">
        <v>365</v>
      </c>
      <c r="S1265">
        <v>92618</v>
      </c>
      <c r="T1265" t="s">
        <v>338</v>
      </c>
      <c r="U1265" t="s">
        <v>530</v>
      </c>
      <c r="W1265" t="s">
        <v>3476</v>
      </c>
      <c r="Z1265" t="s">
        <v>3474</v>
      </c>
      <c r="AA1265" t="s">
        <v>3475</v>
      </c>
      <c r="AD1265" t="s">
        <v>392</v>
      </c>
      <c r="AE1265" t="s">
        <v>365</v>
      </c>
      <c r="AF1265">
        <v>92618</v>
      </c>
      <c r="AG1265" t="s">
        <v>338</v>
      </c>
      <c r="AH1265" t="s">
        <v>530</v>
      </c>
      <c r="AJ1265" t="s">
        <v>3476</v>
      </c>
      <c r="AL1265" t="s">
        <v>339</v>
      </c>
      <c r="AM1265">
        <v>1</v>
      </c>
      <c r="AN1265">
        <v>1</v>
      </c>
      <c r="AO1265">
        <v>6390</v>
      </c>
      <c r="AQ1265">
        <v>124400</v>
      </c>
      <c r="AR1265">
        <v>5260</v>
      </c>
      <c r="AS1265" t="s">
        <v>1228</v>
      </c>
      <c r="AT1265" t="s">
        <v>173</v>
      </c>
      <c r="AW1265" t="s">
        <v>352</v>
      </c>
      <c r="AX1265" t="s">
        <v>352</v>
      </c>
      <c r="AY1265" t="s">
        <v>353</v>
      </c>
      <c r="AZ1265" t="s">
        <v>384</v>
      </c>
      <c r="BY1265" t="s">
        <v>342</v>
      </c>
      <c r="EQ1265">
        <v>250591</v>
      </c>
      <c r="ER1265" t="s">
        <v>2788</v>
      </c>
      <c r="EV1265">
        <v>17285068</v>
      </c>
      <c r="EW1265">
        <v>928</v>
      </c>
      <c r="EX1265">
        <v>219544</v>
      </c>
      <c r="EY1265" t="s">
        <v>5159</v>
      </c>
      <c r="EZ1265">
        <v>1</v>
      </c>
      <c r="FC1265">
        <v>5260</v>
      </c>
      <c r="FD1265" t="s">
        <v>173</v>
      </c>
    </row>
    <row r="1266" spans="1:160" x14ac:dyDescent="0.3">
      <c r="A1266" t="str">
        <f>VLOOKUP(B1266,Table2[],3,FALSE)</f>
        <v>Digital</v>
      </c>
      <c r="B1266" t="str">
        <f>IF(OR(ISNUMBER(FIND("QVC",Z1266)),ISNUMBER(FIND("QVC",AL1266))),"QVC",IF(OR(ISNUMBER(FIND("NCO",H1266)),ISNUMBER(FIND("NCO",Y1266))), "NCO", IF(AL1266="consumer","PMD.com",VLOOKUP(LEFT(H1266,2),Tables!$E$1:$F$11,2,FALSE))))</f>
        <v>PMD.com</v>
      </c>
      <c r="C1266">
        <f t="shared" si="58"/>
        <v>53710001</v>
      </c>
      <c r="D1266">
        <f t="shared" si="59"/>
        <v>1</v>
      </c>
      <c r="E1266" t="str">
        <f t="shared" ca="1" si="57"/>
        <v>shifted orders shipped</v>
      </c>
      <c r="F1266" t="s">
        <v>3539</v>
      </c>
      <c r="G1266" t="s">
        <v>335</v>
      </c>
      <c r="H1266" t="s">
        <v>5160</v>
      </c>
      <c r="I1266" s="6">
        <v>44011.62158564815</v>
      </c>
      <c r="J1266" t="s">
        <v>16</v>
      </c>
      <c r="K1266" s="6">
        <v>44013.30431712963</v>
      </c>
      <c r="M1266" t="s">
        <v>5161</v>
      </c>
      <c r="N1266" t="s">
        <v>5162</v>
      </c>
      <c r="Q1266" t="s">
        <v>417</v>
      </c>
      <c r="R1266" t="s">
        <v>376</v>
      </c>
      <c r="S1266">
        <v>78747</v>
      </c>
      <c r="T1266" t="s">
        <v>338</v>
      </c>
      <c r="U1266" t="s">
        <v>530</v>
      </c>
      <c r="W1266" t="s">
        <v>5163</v>
      </c>
      <c r="Z1266" t="s">
        <v>5161</v>
      </c>
      <c r="AA1266" t="s">
        <v>5162</v>
      </c>
      <c r="AD1266" t="s">
        <v>417</v>
      </c>
      <c r="AE1266" t="s">
        <v>376</v>
      </c>
      <c r="AF1266">
        <v>78747</v>
      </c>
      <c r="AG1266" t="s">
        <v>338</v>
      </c>
      <c r="AH1266" t="s">
        <v>530</v>
      </c>
      <c r="AJ1266" t="s">
        <v>5163</v>
      </c>
      <c r="AL1266" t="s">
        <v>339</v>
      </c>
      <c r="AM1266">
        <v>1</v>
      </c>
      <c r="AN1266">
        <v>1</v>
      </c>
      <c r="AO1266">
        <v>4902</v>
      </c>
      <c r="AQ1266">
        <v>124454</v>
      </c>
      <c r="AR1266">
        <v>53710001</v>
      </c>
      <c r="AS1266" t="s">
        <v>1873</v>
      </c>
      <c r="AT1266" t="s">
        <v>66</v>
      </c>
      <c r="AW1266" t="s">
        <v>343</v>
      </c>
      <c r="EQ1266">
        <v>248267</v>
      </c>
      <c r="ER1266" t="s">
        <v>5164</v>
      </c>
      <c r="EV1266">
        <v>17286822</v>
      </c>
      <c r="EW1266">
        <v>928</v>
      </c>
      <c r="EX1266">
        <v>220579</v>
      </c>
      <c r="EY1266">
        <v>9.2748999964335493E+25</v>
      </c>
      <c r="EZ1266">
        <v>1</v>
      </c>
      <c r="FC1266">
        <v>53710001</v>
      </c>
      <c r="FD1266" t="s">
        <v>66</v>
      </c>
    </row>
    <row r="1267" spans="1:160" x14ac:dyDescent="0.3">
      <c r="A1267" t="str">
        <f>VLOOKUP(B1267,Table2[],3,FALSE)</f>
        <v>Digital</v>
      </c>
      <c r="B1267" t="str">
        <f>IF(OR(ISNUMBER(FIND("QVC",Z1267)),ISNUMBER(FIND("QVC",AL1267))),"QVC",IF(OR(ISNUMBER(FIND("NCO",H1267)),ISNUMBER(FIND("NCO",Y1267))), "NCO", IF(AL1267="consumer","PMD.com",VLOOKUP(LEFT(H1267,2),Tables!$E$1:$F$11,2,FALSE))))</f>
        <v>PMD.com</v>
      </c>
      <c r="C1267">
        <f t="shared" si="58"/>
        <v>52460001</v>
      </c>
      <c r="D1267">
        <f t="shared" si="59"/>
        <v>1</v>
      </c>
      <c r="E1267" t="str">
        <f t="shared" ca="1" si="57"/>
        <v>shifted orders shipped</v>
      </c>
      <c r="F1267" t="s">
        <v>3539</v>
      </c>
      <c r="G1267" t="s">
        <v>335</v>
      </c>
      <c r="H1267" t="s">
        <v>2369</v>
      </c>
      <c r="I1267" s="6">
        <v>44008.324814814812</v>
      </c>
      <c r="J1267" t="s">
        <v>16</v>
      </c>
      <c r="K1267" s="6">
        <v>44013.304513888892</v>
      </c>
      <c r="M1267" t="s">
        <v>5165</v>
      </c>
      <c r="N1267" t="s">
        <v>5166</v>
      </c>
      <c r="Q1267" t="s">
        <v>1798</v>
      </c>
      <c r="R1267" t="s">
        <v>376</v>
      </c>
      <c r="S1267">
        <v>78664</v>
      </c>
      <c r="T1267" t="s">
        <v>338</v>
      </c>
      <c r="U1267" t="s">
        <v>530</v>
      </c>
      <c r="W1267" t="s">
        <v>5167</v>
      </c>
      <c r="Z1267" t="s">
        <v>5165</v>
      </c>
      <c r="AA1267" t="s">
        <v>5166</v>
      </c>
      <c r="AD1267" t="s">
        <v>1798</v>
      </c>
      <c r="AE1267" t="s">
        <v>376</v>
      </c>
      <c r="AF1267">
        <v>78664</v>
      </c>
      <c r="AG1267" t="s">
        <v>338</v>
      </c>
      <c r="AH1267" t="s">
        <v>530</v>
      </c>
      <c r="AJ1267" t="s">
        <v>5167</v>
      </c>
      <c r="AL1267" t="s">
        <v>339</v>
      </c>
      <c r="AM1267">
        <v>1</v>
      </c>
      <c r="AN1267">
        <v>1</v>
      </c>
      <c r="AO1267">
        <v>14007</v>
      </c>
      <c r="AQ1267">
        <v>127157</v>
      </c>
      <c r="AR1267">
        <v>52460001</v>
      </c>
      <c r="AS1267" t="s">
        <v>972</v>
      </c>
      <c r="AT1267" t="s">
        <v>76</v>
      </c>
      <c r="AW1267" t="s">
        <v>340</v>
      </c>
      <c r="AX1267" t="s">
        <v>340</v>
      </c>
      <c r="AY1267" t="s">
        <v>341</v>
      </c>
      <c r="AZ1267">
        <v>0</v>
      </c>
      <c r="BY1267" t="s">
        <v>342</v>
      </c>
      <c r="EQ1267">
        <v>252044</v>
      </c>
      <c r="ER1267" t="s">
        <v>2370</v>
      </c>
      <c r="EV1267">
        <v>17283871</v>
      </c>
      <c r="EW1267">
        <v>928</v>
      </c>
      <c r="EX1267">
        <v>218498</v>
      </c>
      <c r="EY1267" t="s">
        <v>5168</v>
      </c>
      <c r="EZ1267">
        <v>1</v>
      </c>
      <c r="FC1267">
        <v>52460001</v>
      </c>
      <c r="FD1267" t="s">
        <v>76</v>
      </c>
    </row>
    <row r="1268" spans="1:160" x14ac:dyDescent="0.3">
      <c r="A1268" t="str">
        <f>VLOOKUP(B1268,Table2[],3,FALSE)</f>
        <v>Digital</v>
      </c>
      <c r="B1268" t="str">
        <f>IF(OR(ISNUMBER(FIND("QVC",Z1268)),ISNUMBER(FIND("QVC",AL1268))),"QVC",IF(OR(ISNUMBER(FIND("NCO",H1268)),ISNUMBER(FIND("NCO",Y1268))), "NCO", IF(AL1268="consumer","PMD.com",VLOOKUP(LEFT(H1268,2),Tables!$E$1:$F$11,2,FALSE))))</f>
        <v>PMD.com</v>
      </c>
      <c r="C1268">
        <f t="shared" si="58"/>
        <v>52240001</v>
      </c>
      <c r="D1268">
        <f t="shared" si="59"/>
        <v>2</v>
      </c>
      <c r="E1268" t="str">
        <f t="shared" ca="1" si="57"/>
        <v>shifted orders shipped</v>
      </c>
      <c r="F1268" t="s">
        <v>3539</v>
      </c>
      <c r="G1268" t="s">
        <v>335</v>
      </c>
      <c r="H1268" t="s">
        <v>2369</v>
      </c>
      <c r="I1268" s="6">
        <v>44008.324814814812</v>
      </c>
      <c r="J1268" t="s">
        <v>16</v>
      </c>
      <c r="K1268" s="6">
        <v>44013.304513888892</v>
      </c>
      <c r="M1268" t="s">
        <v>5165</v>
      </c>
      <c r="N1268" t="s">
        <v>5166</v>
      </c>
      <c r="Q1268" t="s">
        <v>1798</v>
      </c>
      <c r="R1268" t="s">
        <v>376</v>
      </c>
      <c r="S1268">
        <v>78664</v>
      </c>
      <c r="T1268" t="s">
        <v>338</v>
      </c>
      <c r="U1268" t="s">
        <v>530</v>
      </c>
      <c r="W1268" t="s">
        <v>5167</v>
      </c>
      <c r="Z1268" t="s">
        <v>5165</v>
      </c>
      <c r="AA1268" t="s">
        <v>5166</v>
      </c>
      <c r="AD1268" t="s">
        <v>1798</v>
      </c>
      <c r="AE1268" t="s">
        <v>376</v>
      </c>
      <c r="AF1268">
        <v>78664</v>
      </c>
      <c r="AG1268" t="s">
        <v>338</v>
      </c>
      <c r="AH1268" t="s">
        <v>530</v>
      </c>
      <c r="AJ1268" t="s">
        <v>5167</v>
      </c>
      <c r="AL1268" t="s">
        <v>339</v>
      </c>
      <c r="AM1268">
        <v>2</v>
      </c>
      <c r="AN1268">
        <v>2</v>
      </c>
      <c r="AO1268">
        <v>5995</v>
      </c>
      <c r="AQ1268">
        <v>124435</v>
      </c>
      <c r="AR1268">
        <v>52240001</v>
      </c>
      <c r="AS1268" t="s">
        <v>107</v>
      </c>
      <c r="AT1268" t="s">
        <v>108</v>
      </c>
      <c r="AW1268" t="s">
        <v>340</v>
      </c>
      <c r="AX1268" t="s">
        <v>340</v>
      </c>
      <c r="AY1268" t="s">
        <v>341</v>
      </c>
      <c r="AZ1268">
        <v>0</v>
      </c>
      <c r="BY1268" t="s">
        <v>342</v>
      </c>
      <c r="EQ1268">
        <v>248987</v>
      </c>
      <c r="ER1268" t="s">
        <v>2370</v>
      </c>
      <c r="EV1268">
        <v>17283871</v>
      </c>
      <c r="EW1268">
        <v>928</v>
      </c>
      <c r="EX1268">
        <v>218498</v>
      </c>
      <c r="EY1268" t="s">
        <v>5168</v>
      </c>
      <c r="EZ1268">
        <v>1</v>
      </c>
      <c r="FC1268">
        <v>52240001</v>
      </c>
      <c r="FD1268" t="s">
        <v>108</v>
      </c>
    </row>
    <row r="1269" spans="1:160" x14ac:dyDescent="0.3">
      <c r="A1269" t="str">
        <f>VLOOKUP(B1269,Table2[],3,FALSE)</f>
        <v>Digital</v>
      </c>
      <c r="B1269" t="str">
        <f>IF(OR(ISNUMBER(FIND("QVC",Z1269)),ISNUMBER(FIND("QVC",AL1269))),"QVC",IF(OR(ISNUMBER(FIND("NCO",H1269)),ISNUMBER(FIND("NCO",Y1269))), "NCO", IF(AL1269="consumer","PMD.com",VLOOKUP(LEFT(H1269,2),Tables!$E$1:$F$11,2,FALSE))))</f>
        <v>PMD.com</v>
      </c>
      <c r="C1269">
        <f t="shared" si="58"/>
        <v>53440001</v>
      </c>
      <c r="D1269">
        <f t="shared" si="59"/>
        <v>1</v>
      </c>
      <c r="E1269" t="str">
        <f t="shared" ca="1" si="57"/>
        <v>shifted orders shipped</v>
      </c>
      <c r="F1269" t="s">
        <v>3539</v>
      </c>
      <c r="G1269" t="s">
        <v>335</v>
      </c>
      <c r="H1269" t="s">
        <v>2369</v>
      </c>
      <c r="I1269" s="6">
        <v>44008.324814814812</v>
      </c>
      <c r="J1269" t="s">
        <v>16</v>
      </c>
      <c r="K1269" s="6">
        <v>44013.304513888892</v>
      </c>
      <c r="M1269" t="s">
        <v>5165</v>
      </c>
      <c r="N1269" t="s">
        <v>5166</v>
      </c>
      <c r="Q1269" t="s">
        <v>1798</v>
      </c>
      <c r="R1269" t="s">
        <v>376</v>
      </c>
      <c r="S1269">
        <v>78664</v>
      </c>
      <c r="T1269" t="s">
        <v>338</v>
      </c>
      <c r="U1269" t="s">
        <v>530</v>
      </c>
      <c r="W1269" t="s">
        <v>5167</v>
      </c>
      <c r="Z1269" t="s">
        <v>5165</v>
      </c>
      <c r="AA1269" t="s">
        <v>5166</v>
      </c>
      <c r="AD1269" t="s">
        <v>1798</v>
      </c>
      <c r="AE1269" t="s">
        <v>376</v>
      </c>
      <c r="AF1269">
        <v>78664</v>
      </c>
      <c r="AG1269" t="s">
        <v>338</v>
      </c>
      <c r="AH1269" t="s">
        <v>530</v>
      </c>
      <c r="AJ1269" t="s">
        <v>5167</v>
      </c>
      <c r="AL1269" t="s">
        <v>339</v>
      </c>
      <c r="AM1269">
        <v>1</v>
      </c>
      <c r="AN1269">
        <v>1</v>
      </c>
      <c r="AO1269">
        <v>7642</v>
      </c>
      <c r="AQ1269">
        <v>124700</v>
      </c>
      <c r="AR1269">
        <v>53440001</v>
      </c>
      <c r="AS1269" t="s">
        <v>1240</v>
      </c>
      <c r="AT1269" t="s">
        <v>116</v>
      </c>
      <c r="AW1269" t="s">
        <v>340</v>
      </c>
      <c r="AX1269" t="s">
        <v>340</v>
      </c>
      <c r="AY1269" t="s">
        <v>345</v>
      </c>
      <c r="AZ1269" t="s">
        <v>345</v>
      </c>
      <c r="BY1269" t="s">
        <v>342</v>
      </c>
      <c r="EQ1269">
        <v>252960</v>
      </c>
      <c r="ER1269" t="s">
        <v>2370</v>
      </c>
      <c r="EV1269">
        <v>17283871</v>
      </c>
      <c r="EW1269">
        <v>928</v>
      </c>
      <c r="EX1269">
        <v>218498</v>
      </c>
      <c r="EY1269" t="s">
        <v>5168</v>
      </c>
      <c r="EZ1269">
        <v>1</v>
      </c>
      <c r="FC1269">
        <v>53440001</v>
      </c>
      <c r="FD1269" t="s">
        <v>116</v>
      </c>
    </row>
    <row r="1270" spans="1:160" x14ac:dyDescent="0.3">
      <c r="A1270" t="str">
        <f>VLOOKUP(B1270,Table2[],3,FALSE)</f>
        <v>Digital</v>
      </c>
      <c r="B1270" t="str">
        <f>IF(OR(ISNUMBER(FIND("QVC",Z1270)),ISNUMBER(FIND("QVC",AL1270))),"QVC",IF(OR(ISNUMBER(FIND("NCO",H1270)),ISNUMBER(FIND("NCO",Y1270))), "NCO", IF(AL1270="consumer","PMD.com",VLOOKUP(LEFT(H1270,2),Tables!$E$1:$F$11,2,FALSE))))</f>
        <v>PMD.com</v>
      </c>
      <c r="C1270">
        <f t="shared" si="58"/>
        <v>52430001</v>
      </c>
      <c r="D1270">
        <f t="shared" si="59"/>
        <v>1</v>
      </c>
      <c r="E1270" t="str">
        <f t="shared" ca="1" si="57"/>
        <v>shifted orders shipped</v>
      </c>
      <c r="F1270" t="s">
        <v>3539</v>
      </c>
      <c r="G1270" t="s">
        <v>335</v>
      </c>
      <c r="H1270" t="s">
        <v>2369</v>
      </c>
      <c r="I1270" s="6">
        <v>44008.324814814812</v>
      </c>
      <c r="J1270" t="s">
        <v>16</v>
      </c>
      <c r="K1270" s="6">
        <v>44013.304513888892</v>
      </c>
      <c r="M1270" t="s">
        <v>5165</v>
      </c>
      <c r="N1270" t="s">
        <v>5166</v>
      </c>
      <c r="Q1270" t="s">
        <v>1798</v>
      </c>
      <c r="R1270" t="s">
        <v>376</v>
      </c>
      <c r="S1270">
        <v>78664</v>
      </c>
      <c r="T1270" t="s">
        <v>338</v>
      </c>
      <c r="U1270" t="s">
        <v>530</v>
      </c>
      <c r="W1270" t="s">
        <v>5167</v>
      </c>
      <c r="Z1270" t="s">
        <v>5165</v>
      </c>
      <c r="AA1270" t="s">
        <v>5166</v>
      </c>
      <c r="AD1270" t="s">
        <v>1798</v>
      </c>
      <c r="AE1270" t="s">
        <v>376</v>
      </c>
      <c r="AF1270">
        <v>78664</v>
      </c>
      <c r="AG1270" t="s">
        <v>338</v>
      </c>
      <c r="AH1270" t="s">
        <v>530</v>
      </c>
      <c r="AJ1270" t="s">
        <v>5167</v>
      </c>
      <c r="AL1270" t="s">
        <v>339</v>
      </c>
      <c r="AM1270">
        <v>1</v>
      </c>
      <c r="AN1270">
        <v>1</v>
      </c>
      <c r="AO1270">
        <v>12063</v>
      </c>
      <c r="AQ1270">
        <v>127155</v>
      </c>
      <c r="AR1270">
        <v>52430001</v>
      </c>
      <c r="AS1270" t="s">
        <v>927</v>
      </c>
      <c r="AT1270" t="s">
        <v>75</v>
      </c>
      <c r="AW1270" t="s">
        <v>340</v>
      </c>
      <c r="AX1270" t="s">
        <v>340</v>
      </c>
      <c r="AY1270" t="s">
        <v>357</v>
      </c>
      <c r="AZ1270" t="s">
        <v>363</v>
      </c>
      <c r="BY1270" t="s">
        <v>342</v>
      </c>
      <c r="EQ1270">
        <v>249990</v>
      </c>
      <c r="ER1270" t="s">
        <v>2370</v>
      </c>
      <c r="EV1270">
        <v>17283871</v>
      </c>
      <c r="EW1270">
        <v>928</v>
      </c>
      <c r="EX1270">
        <v>218498</v>
      </c>
      <c r="EY1270" t="s">
        <v>5168</v>
      </c>
      <c r="EZ1270">
        <v>1</v>
      </c>
      <c r="FC1270">
        <v>52430001</v>
      </c>
      <c r="FD1270" t="s">
        <v>75</v>
      </c>
    </row>
    <row r="1271" spans="1:160" x14ac:dyDescent="0.3">
      <c r="A1271" t="str">
        <f>VLOOKUP(B1271,Table2[],3,FALSE)</f>
        <v>Digital</v>
      </c>
      <c r="B1271" t="str">
        <f>IF(OR(ISNUMBER(FIND("QVC",Z1271)),ISNUMBER(FIND("QVC",AL1271))),"QVC",IF(OR(ISNUMBER(FIND("NCO",H1271)),ISNUMBER(FIND("NCO",Y1271))), "NCO", IF(AL1271="consumer","PMD.com",VLOOKUP(LEFT(H1271,2),Tables!$E$1:$F$11,2,FALSE))))</f>
        <v>PMD.com</v>
      </c>
      <c r="C1271">
        <f t="shared" si="58"/>
        <v>5342</v>
      </c>
      <c r="D1271">
        <f t="shared" si="59"/>
        <v>1</v>
      </c>
      <c r="E1271" t="str">
        <f t="shared" ca="1" si="57"/>
        <v>shifted orders shipped</v>
      </c>
      <c r="F1271" t="s">
        <v>3539</v>
      </c>
      <c r="G1271" t="s">
        <v>335</v>
      </c>
      <c r="H1271" t="s">
        <v>2369</v>
      </c>
      <c r="I1271" s="6">
        <v>44008.324814814812</v>
      </c>
      <c r="J1271" t="s">
        <v>16</v>
      </c>
      <c r="K1271" s="6">
        <v>44013.304513888892</v>
      </c>
      <c r="M1271" t="s">
        <v>5165</v>
      </c>
      <c r="N1271" t="s">
        <v>5166</v>
      </c>
      <c r="Q1271" t="s">
        <v>1798</v>
      </c>
      <c r="R1271" t="s">
        <v>376</v>
      </c>
      <c r="S1271">
        <v>78664</v>
      </c>
      <c r="T1271" t="s">
        <v>338</v>
      </c>
      <c r="U1271" t="s">
        <v>530</v>
      </c>
      <c r="W1271" t="s">
        <v>5167</v>
      </c>
      <c r="Z1271" t="s">
        <v>5165</v>
      </c>
      <c r="AA1271" t="s">
        <v>5166</v>
      </c>
      <c r="AD1271" t="s">
        <v>1798</v>
      </c>
      <c r="AE1271" t="s">
        <v>376</v>
      </c>
      <c r="AF1271">
        <v>78664</v>
      </c>
      <c r="AG1271" t="s">
        <v>338</v>
      </c>
      <c r="AH1271" t="s">
        <v>530</v>
      </c>
      <c r="AJ1271" t="s">
        <v>5167</v>
      </c>
      <c r="AL1271" t="s">
        <v>339</v>
      </c>
      <c r="AM1271">
        <v>1</v>
      </c>
      <c r="AN1271">
        <v>1</v>
      </c>
      <c r="AO1271">
        <v>13280</v>
      </c>
      <c r="AQ1271">
        <v>123849</v>
      </c>
      <c r="AR1271">
        <v>5342</v>
      </c>
      <c r="AS1271" t="s">
        <v>1746</v>
      </c>
      <c r="AT1271" t="s">
        <v>149</v>
      </c>
      <c r="AW1271" t="s">
        <v>340</v>
      </c>
      <c r="AX1271" t="s">
        <v>340</v>
      </c>
      <c r="AY1271" t="s">
        <v>345</v>
      </c>
      <c r="AZ1271" t="s">
        <v>346</v>
      </c>
      <c r="BY1271" t="s">
        <v>342</v>
      </c>
      <c r="EQ1271">
        <v>243408</v>
      </c>
      <c r="ER1271" t="s">
        <v>2370</v>
      </c>
      <c r="EV1271">
        <v>17283871</v>
      </c>
      <c r="EW1271">
        <v>928</v>
      </c>
      <c r="EX1271">
        <v>218498</v>
      </c>
      <c r="EY1271" t="s">
        <v>5168</v>
      </c>
      <c r="EZ1271">
        <v>1</v>
      </c>
      <c r="FC1271">
        <v>5342</v>
      </c>
      <c r="FD1271" t="s">
        <v>149</v>
      </c>
    </row>
    <row r="1272" spans="1:160" x14ac:dyDescent="0.3">
      <c r="A1272" t="str">
        <f>VLOOKUP(B1272,Table2[],3,FALSE)</f>
        <v>Digital</v>
      </c>
      <c r="B1272" t="str">
        <f>IF(OR(ISNUMBER(FIND("QVC",Z1272)),ISNUMBER(FIND("QVC",AL1272))),"QVC",IF(OR(ISNUMBER(FIND("NCO",H1272)),ISNUMBER(FIND("NCO",Y1272))), "NCO", IF(AL1272="consumer","PMD.com",VLOOKUP(LEFT(H1272,2),Tables!$E$1:$F$11,2,FALSE))))</f>
        <v>PMD.com</v>
      </c>
      <c r="C1272">
        <f t="shared" si="58"/>
        <v>52480001</v>
      </c>
      <c r="D1272">
        <f t="shared" si="59"/>
        <v>1</v>
      </c>
      <c r="E1272" t="str">
        <f t="shared" ca="1" si="57"/>
        <v>shifted orders shipped</v>
      </c>
      <c r="F1272" t="s">
        <v>3539</v>
      </c>
      <c r="G1272" t="s">
        <v>335</v>
      </c>
      <c r="H1272" t="s">
        <v>2369</v>
      </c>
      <c r="I1272" s="6">
        <v>44008.324814814812</v>
      </c>
      <c r="J1272" t="s">
        <v>16</v>
      </c>
      <c r="K1272" s="6">
        <v>44013.304513888892</v>
      </c>
      <c r="M1272" t="s">
        <v>5165</v>
      </c>
      <c r="N1272" t="s">
        <v>5166</v>
      </c>
      <c r="Q1272" t="s">
        <v>1798</v>
      </c>
      <c r="R1272" t="s">
        <v>376</v>
      </c>
      <c r="S1272">
        <v>78664</v>
      </c>
      <c r="T1272" t="s">
        <v>338</v>
      </c>
      <c r="U1272" t="s">
        <v>530</v>
      </c>
      <c r="W1272" t="s">
        <v>5167</v>
      </c>
      <c r="Z1272" t="s">
        <v>5165</v>
      </c>
      <c r="AA1272" t="s">
        <v>5166</v>
      </c>
      <c r="AD1272" t="s">
        <v>1798</v>
      </c>
      <c r="AE1272" t="s">
        <v>376</v>
      </c>
      <c r="AF1272">
        <v>78664</v>
      </c>
      <c r="AG1272" t="s">
        <v>338</v>
      </c>
      <c r="AH1272" t="s">
        <v>530</v>
      </c>
      <c r="AJ1272" t="s">
        <v>5167</v>
      </c>
      <c r="AL1272" t="s">
        <v>339</v>
      </c>
      <c r="AM1272">
        <v>1</v>
      </c>
      <c r="AN1272">
        <v>1</v>
      </c>
      <c r="AO1272">
        <v>15799</v>
      </c>
      <c r="AQ1272">
        <v>127159</v>
      </c>
      <c r="AR1272">
        <v>52480001</v>
      </c>
      <c r="AS1272" t="s">
        <v>125</v>
      </c>
      <c r="AT1272" t="s">
        <v>126</v>
      </c>
      <c r="AW1272" t="s">
        <v>343</v>
      </c>
      <c r="BY1272" t="s">
        <v>342</v>
      </c>
      <c r="EQ1272">
        <v>250262</v>
      </c>
      <c r="ER1272" t="s">
        <v>2370</v>
      </c>
      <c r="EV1272">
        <v>17283871</v>
      </c>
      <c r="EW1272">
        <v>928</v>
      </c>
      <c r="EX1272">
        <v>218498</v>
      </c>
      <c r="EY1272" t="s">
        <v>5168</v>
      </c>
      <c r="EZ1272">
        <v>1</v>
      </c>
      <c r="FC1272">
        <v>52480001</v>
      </c>
      <c r="FD1272" t="s">
        <v>126</v>
      </c>
    </row>
    <row r="1273" spans="1:160" x14ac:dyDescent="0.3">
      <c r="A1273" t="str">
        <f>VLOOKUP(B1273,Table2[],3,FALSE)</f>
        <v>Digital</v>
      </c>
      <c r="B1273" t="str">
        <f>IF(OR(ISNUMBER(FIND("QVC",Z1273)),ISNUMBER(FIND("QVC",AL1273))),"QVC",IF(OR(ISNUMBER(FIND("NCO",H1273)),ISNUMBER(FIND("NCO",Y1273))), "NCO", IF(AL1273="consumer","PMD.com",VLOOKUP(LEFT(H1273,2),Tables!$E$1:$F$11,2,FALSE))))</f>
        <v>PMD.com</v>
      </c>
      <c r="C1273">
        <f t="shared" si="58"/>
        <v>5342</v>
      </c>
      <c r="D1273">
        <f t="shared" si="59"/>
        <v>1</v>
      </c>
      <c r="E1273" t="str">
        <f t="shared" ca="1" si="57"/>
        <v>shifted orders shipped</v>
      </c>
      <c r="F1273" t="s">
        <v>3539</v>
      </c>
      <c r="G1273" t="s">
        <v>335</v>
      </c>
      <c r="H1273" t="s">
        <v>2654</v>
      </c>
      <c r="I1273" s="6">
        <v>44008.648425925923</v>
      </c>
      <c r="J1273" t="s">
        <v>16</v>
      </c>
      <c r="K1273" s="6">
        <v>44013.304548611108</v>
      </c>
      <c r="M1273" t="s">
        <v>5169</v>
      </c>
      <c r="N1273" t="s">
        <v>5170</v>
      </c>
      <c r="Q1273" t="s">
        <v>5171</v>
      </c>
      <c r="R1273" t="s">
        <v>362</v>
      </c>
      <c r="S1273">
        <v>1747</v>
      </c>
      <c r="T1273" t="s">
        <v>338</v>
      </c>
      <c r="U1273" t="s">
        <v>530</v>
      </c>
      <c r="W1273" t="s">
        <v>5172</v>
      </c>
      <c r="Z1273" t="s">
        <v>5169</v>
      </c>
      <c r="AA1273" t="s">
        <v>5170</v>
      </c>
      <c r="AD1273" t="s">
        <v>5171</v>
      </c>
      <c r="AE1273" t="s">
        <v>362</v>
      </c>
      <c r="AF1273">
        <v>1747</v>
      </c>
      <c r="AG1273" t="s">
        <v>338</v>
      </c>
      <c r="AH1273" t="s">
        <v>530</v>
      </c>
      <c r="AJ1273" t="s">
        <v>5172</v>
      </c>
      <c r="AL1273" t="s">
        <v>339</v>
      </c>
      <c r="AM1273">
        <v>1</v>
      </c>
      <c r="AN1273">
        <v>1</v>
      </c>
      <c r="AO1273">
        <v>13280</v>
      </c>
      <c r="AQ1273">
        <v>123849</v>
      </c>
      <c r="AR1273">
        <v>5342</v>
      </c>
      <c r="AS1273" t="s">
        <v>1746</v>
      </c>
      <c r="AT1273" t="s">
        <v>149</v>
      </c>
      <c r="AW1273" t="s">
        <v>340</v>
      </c>
      <c r="AX1273" t="s">
        <v>340</v>
      </c>
      <c r="AY1273" t="s">
        <v>345</v>
      </c>
      <c r="AZ1273" t="s">
        <v>346</v>
      </c>
      <c r="BY1273" t="s">
        <v>342</v>
      </c>
      <c r="EQ1273">
        <v>243408</v>
      </c>
      <c r="ER1273" t="s">
        <v>2655</v>
      </c>
      <c r="EV1273">
        <v>17284635</v>
      </c>
      <c r="EW1273">
        <v>928</v>
      </c>
      <c r="EX1273">
        <v>219114</v>
      </c>
      <c r="EY1273" t="s">
        <v>5173</v>
      </c>
      <c r="EZ1273">
        <v>1</v>
      </c>
      <c r="FC1273">
        <v>5342</v>
      </c>
      <c r="FD1273" t="s">
        <v>149</v>
      </c>
    </row>
    <row r="1274" spans="1:160" x14ac:dyDescent="0.3">
      <c r="A1274" t="str">
        <f>VLOOKUP(B1274,Table2[],3,FALSE)</f>
        <v>Digital</v>
      </c>
      <c r="B1274" t="str">
        <f>IF(OR(ISNUMBER(FIND("QVC",Z1274)),ISNUMBER(FIND("QVC",AL1274))),"QVC",IF(OR(ISNUMBER(FIND("NCO",H1274)),ISNUMBER(FIND("NCO",Y1274))), "NCO", IF(AL1274="consumer","PMD.com",VLOOKUP(LEFT(H1274,2),Tables!$E$1:$F$11,2,FALSE))))</f>
        <v>PMD.com</v>
      </c>
      <c r="C1274">
        <f t="shared" si="58"/>
        <v>52430001</v>
      </c>
      <c r="D1274">
        <f t="shared" si="59"/>
        <v>1</v>
      </c>
      <c r="E1274" t="str">
        <f t="shared" ca="1" si="57"/>
        <v>shifted orders shipped</v>
      </c>
      <c r="F1274" t="s">
        <v>3539</v>
      </c>
      <c r="G1274" t="s">
        <v>335</v>
      </c>
      <c r="H1274" t="s">
        <v>2654</v>
      </c>
      <c r="I1274" s="6">
        <v>44008.648425925923</v>
      </c>
      <c r="J1274" t="s">
        <v>16</v>
      </c>
      <c r="K1274" s="6">
        <v>44013.304548611108</v>
      </c>
      <c r="M1274" t="s">
        <v>5169</v>
      </c>
      <c r="N1274" t="s">
        <v>5170</v>
      </c>
      <c r="Q1274" t="s">
        <v>5171</v>
      </c>
      <c r="R1274" t="s">
        <v>362</v>
      </c>
      <c r="S1274">
        <v>1747</v>
      </c>
      <c r="T1274" t="s">
        <v>338</v>
      </c>
      <c r="U1274" t="s">
        <v>530</v>
      </c>
      <c r="W1274" t="s">
        <v>5172</v>
      </c>
      <c r="Z1274" t="s">
        <v>5169</v>
      </c>
      <c r="AA1274" t="s">
        <v>5170</v>
      </c>
      <c r="AD1274" t="s">
        <v>5171</v>
      </c>
      <c r="AE1274" t="s">
        <v>362</v>
      </c>
      <c r="AF1274">
        <v>1747</v>
      </c>
      <c r="AG1274" t="s">
        <v>338</v>
      </c>
      <c r="AH1274" t="s">
        <v>530</v>
      </c>
      <c r="AJ1274" t="s">
        <v>5172</v>
      </c>
      <c r="AL1274" t="s">
        <v>339</v>
      </c>
      <c r="AM1274">
        <v>1</v>
      </c>
      <c r="AN1274">
        <v>1</v>
      </c>
      <c r="AO1274">
        <v>12063</v>
      </c>
      <c r="AQ1274">
        <v>127155</v>
      </c>
      <c r="AR1274">
        <v>52430001</v>
      </c>
      <c r="AS1274" t="s">
        <v>927</v>
      </c>
      <c r="AT1274" t="s">
        <v>75</v>
      </c>
      <c r="AW1274" t="s">
        <v>340</v>
      </c>
      <c r="AX1274" t="s">
        <v>340</v>
      </c>
      <c r="AY1274" t="s">
        <v>357</v>
      </c>
      <c r="AZ1274" t="s">
        <v>363</v>
      </c>
      <c r="BY1274" t="s">
        <v>342</v>
      </c>
      <c r="EQ1274">
        <v>249990</v>
      </c>
      <c r="ER1274" t="s">
        <v>2655</v>
      </c>
      <c r="EV1274">
        <v>17284635</v>
      </c>
      <c r="EW1274">
        <v>928</v>
      </c>
      <c r="EX1274">
        <v>219114</v>
      </c>
      <c r="EY1274" t="s">
        <v>5173</v>
      </c>
      <c r="EZ1274">
        <v>1</v>
      </c>
      <c r="FC1274">
        <v>95292</v>
      </c>
      <c r="FD1274" t="s">
        <v>511</v>
      </c>
    </row>
    <row r="1275" spans="1:160" x14ac:dyDescent="0.3">
      <c r="A1275" t="str">
        <f>VLOOKUP(B1275,Table2[],3,FALSE)</f>
        <v>Digital</v>
      </c>
      <c r="B1275" t="str">
        <f>IF(OR(ISNUMBER(FIND("QVC",Z1275)),ISNUMBER(FIND("QVC",AL1275))),"QVC",IF(OR(ISNUMBER(FIND("NCO",H1275)),ISNUMBER(FIND("NCO",Y1275))), "NCO", IF(AL1275="consumer","PMD.com",VLOOKUP(LEFT(H1275,2),Tables!$E$1:$F$11,2,FALSE))))</f>
        <v>PMD.com</v>
      </c>
      <c r="C1275">
        <f t="shared" si="58"/>
        <v>51090001</v>
      </c>
      <c r="D1275">
        <f t="shared" si="59"/>
        <v>1</v>
      </c>
      <c r="E1275" t="str">
        <f t="shared" ca="1" si="57"/>
        <v>shifted orders shipped</v>
      </c>
      <c r="F1275" t="s">
        <v>3539</v>
      </c>
      <c r="G1275" t="s">
        <v>335</v>
      </c>
      <c r="H1275" t="s">
        <v>2654</v>
      </c>
      <c r="I1275" s="6">
        <v>44008.648425925923</v>
      </c>
      <c r="J1275" t="s">
        <v>16</v>
      </c>
      <c r="K1275" s="6">
        <v>44013.304548611108</v>
      </c>
      <c r="M1275" t="s">
        <v>5169</v>
      </c>
      <c r="N1275" t="s">
        <v>5170</v>
      </c>
      <c r="Q1275" t="s">
        <v>5171</v>
      </c>
      <c r="R1275" t="s">
        <v>362</v>
      </c>
      <c r="S1275">
        <v>1747</v>
      </c>
      <c r="T1275" t="s">
        <v>338</v>
      </c>
      <c r="U1275" t="s">
        <v>530</v>
      </c>
      <c r="W1275" t="s">
        <v>5172</v>
      </c>
      <c r="Z1275" t="s">
        <v>5169</v>
      </c>
      <c r="AA1275" t="s">
        <v>5170</v>
      </c>
      <c r="AD1275" t="s">
        <v>5171</v>
      </c>
      <c r="AE1275" t="s">
        <v>362</v>
      </c>
      <c r="AF1275">
        <v>1747</v>
      </c>
      <c r="AG1275" t="s">
        <v>338</v>
      </c>
      <c r="AH1275" t="s">
        <v>530</v>
      </c>
      <c r="AJ1275" t="s">
        <v>5172</v>
      </c>
      <c r="AL1275" t="s">
        <v>339</v>
      </c>
      <c r="AM1275">
        <v>1</v>
      </c>
      <c r="AN1275">
        <v>1</v>
      </c>
      <c r="AO1275">
        <v>4885</v>
      </c>
      <c r="AQ1275">
        <v>124202</v>
      </c>
      <c r="AR1275">
        <v>51090001</v>
      </c>
      <c r="AS1275" t="s">
        <v>1986</v>
      </c>
      <c r="AT1275" t="s">
        <v>60</v>
      </c>
      <c r="AW1275" t="s">
        <v>340</v>
      </c>
      <c r="AX1275" t="s">
        <v>340</v>
      </c>
      <c r="AY1275" t="s">
        <v>357</v>
      </c>
      <c r="AZ1275" t="s">
        <v>361</v>
      </c>
      <c r="BY1275" t="s">
        <v>342</v>
      </c>
      <c r="EQ1275">
        <v>250831</v>
      </c>
      <c r="ER1275" t="s">
        <v>2655</v>
      </c>
      <c r="EV1275">
        <v>17284635</v>
      </c>
      <c r="EW1275">
        <v>928</v>
      </c>
      <c r="EX1275">
        <v>219114</v>
      </c>
      <c r="EY1275" t="s">
        <v>5173</v>
      </c>
      <c r="EZ1275">
        <v>1</v>
      </c>
      <c r="FC1275">
        <v>95292</v>
      </c>
      <c r="FD1275" t="s">
        <v>511</v>
      </c>
    </row>
    <row r="1276" spans="1:160" x14ac:dyDescent="0.3">
      <c r="A1276" t="str">
        <f>VLOOKUP(B1276,Table2[],3,FALSE)</f>
        <v>Digital</v>
      </c>
      <c r="B1276" t="str">
        <f>IF(OR(ISNUMBER(FIND("QVC",Z1276)),ISNUMBER(FIND("QVC",AL1276))),"QVC",IF(OR(ISNUMBER(FIND("NCO",H1276)),ISNUMBER(FIND("NCO",Y1276))), "NCO", IF(AL1276="consumer","PMD.com",VLOOKUP(LEFT(H1276,2),Tables!$E$1:$F$11,2,FALSE))))</f>
        <v>PMD.com</v>
      </c>
      <c r="C1276">
        <f t="shared" si="58"/>
        <v>5341</v>
      </c>
      <c r="D1276">
        <f t="shared" si="59"/>
        <v>1</v>
      </c>
      <c r="E1276" t="str">
        <f t="shared" ca="1" si="57"/>
        <v>shifted orders shipped</v>
      </c>
      <c r="F1276" t="s">
        <v>3539</v>
      </c>
      <c r="G1276" t="s">
        <v>335</v>
      </c>
      <c r="H1276" t="s">
        <v>2654</v>
      </c>
      <c r="I1276" s="6">
        <v>44008.648425925923</v>
      </c>
      <c r="J1276" t="s">
        <v>16</v>
      </c>
      <c r="K1276" s="6">
        <v>44013.304548611108</v>
      </c>
      <c r="M1276" t="s">
        <v>5169</v>
      </c>
      <c r="N1276" t="s">
        <v>5170</v>
      </c>
      <c r="Q1276" t="s">
        <v>5171</v>
      </c>
      <c r="R1276" t="s">
        <v>362</v>
      </c>
      <c r="S1276">
        <v>1747</v>
      </c>
      <c r="T1276" t="s">
        <v>338</v>
      </c>
      <c r="U1276" t="s">
        <v>530</v>
      </c>
      <c r="W1276" t="s">
        <v>5172</v>
      </c>
      <c r="Z1276" t="s">
        <v>5169</v>
      </c>
      <c r="AA1276" t="s">
        <v>5170</v>
      </c>
      <c r="AD1276" t="s">
        <v>5171</v>
      </c>
      <c r="AE1276" t="s">
        <v>362</v>
      </c>
      <c r="AF1276">
        <v>1747</v>
      </c>
      <c r="AG1276" t="s">
        <v>338</v>
      </c>
      <c r="AH1276" t="s">
        <v>530</v>
      </c>
      <c r="AJ1276" t="s">
        <v>5172</v>
      </c>
      <c r="AL1276" t="s">
        <v>339</v>
      </c>
      <c r="AM1276">
        <v>1</v>
      </c>
      <c r="AN1276">
        <v>1</v>
      </c>
      <c r="AO1276">
        <v>15156</v>
      </c>
      <c r="AQ1276">
        <v>124187</v>
      </c>
      <c r="AR1276">
        <v>5341</v>
      </c>
      <c r="AS1276" t="s">
        <v>831</v>
      </c>
      <c r="AT1276" t="s">
        <v>82</v>
      </c>
      <c r="AW1276" t="s">
        <v>340</v>
      </c>
      <c r="AX1276" t="s">
        <v>340</v>
      </c>
      <c r="AY1276" t="s">
        <v>345</v>
      </c>
      <c r="AZ1276" t="s">
        <v>346</v>
      </c>
      <c r="BY1276" t="s">
        <v>342</v>
      </c>
      <c r="EQ1276">
        <v>244247</v>
      </c>
      <c r="ER1276" t="s">
        <v>2655</v>
      </c>
      <c r="EV1276">
        <v>17284635</v>
      </c>
      <c r="EW1276">
        <v>928</v>
      </c>
      <c r="EX1276">
        <v>219114</v>
      </c>
      <c r="EY1276" t="s">
        <v>5173</v>
      </c>
      <c r="EZ1276">
        <v>1</v>
      </c>
      <c r="FC1276">
        <v>95292</v>
      </c>
      <c r="FD1276" t="s">
        <v>511</v>
      </c>
    </row>
    <row r="1277" spans="1:160" x14ac:dyDescent="0.3">
      <c r="A1277" t="str">
        <f>VLOOKUP(B1277,Table2[],3,FALSE)</f>
        <v>Digital</v>
      </c>
      <c r="B1277" t="str">
        <f>IF(OR(ISNUMBER(FIND("QVC",Z1277)),ISNUMBER(FIND("QVC",AL1277))),"QVC",IF(OR(ISNUMBER(FIND("NCO",H1277)),ISNUMBER(FIND("NCO",Y1277))), "NCO", IF(AL1277="consumer","PMD.com",VLOOKUP(LEFT(H1277,2),Tables!$E$1:$F$11,2,FALSE))))</f>
        <v>PMD.com</v>
      </c>
      <c r="C1277">
        <f t="shared" si="58"/>
        <v>53450001</v>
      </c>
      <c r="D1277">
        <f t="shared" si="59"/>
        <v>1</v>
      </c>
      <c r="E1277" t="str">
        <f t="shared" ca="1" si="57"/>
        <v>shifted orders shipped</v>
      </c>
      <c r="F1277" t="s">
        <v>3539</v>
      </c>
      <c r="G1277" t="s">
        <v>335</v>
      </c>
      <c r="H1277" t="s">
        <v>5174</v>
      </c>
      <c r="I1277" s="6">
        <v>44011.620752314811</v>
      </c>
      <c r="J1277" t="s">
        <v>16</v>
      </c>
      <c r="K1277" s="6">
        <v>44013.304583333331</v>
      </c>
      <c r="M1277" t="s">
        <v>5175</v>
      </c>
      <c r="N1277" t="s">
        <v>5176</v>
      </c>
      <c r="Q1277" t="s">
        <v>767</v>
      </c>
      <c r="R1277" t="s">
        <v>365</v>
      </c>
      <c r="S1277" t="s">
        <v>5177</v>
      </c>
      <c r="T1277" t="s">
        <v>338</v>
      </c>
      <c r="U1277" t="s">
        <v>530</v>
      </c>
      <c r="W1277" t="s">
        <v>5178</v>
      </c>
      <c r="Z1277" t="s">
        <v>5175</v>
      </c>
      <c r="AA1277" t="s">
        <v>5176</v>
      </c>
      <c r="AD1277" t="s">
        <v>767</v>
      </c>
      <c r="AE1277" t="s">
        <v>365</v>
      </c>
      <c r="AF1277" t="s">
        <v>5177</v>
      </c>
      <c r="AG1277" t="s">
        <v>338</v>
      </c>
      <c r="AH1277" t="s">
        <v>530</v>
      </c>
      <c r="AJ1277" t="s">
        <v>5178</v>
      </c>
      <c r="AL1277" t="s">
        <v>339</v>
      </c>
      <c r="AM1277">
        <v>1</v>
      </c>
      <c r="AN1277">
        <v>1</v>
      </c>
      <c r="AO1277">
        <v>6117</v>
      </c>
      <c r="AQ1277">
        <v>124723</v>
      </c>
      <c r="AR1277">
        <v>53450001</v>
      </c>
      <c r="AS1277" t="s">
        <v>89</v>
      </c>
      <c r="AT1277" t="s">
        <v>144</v>
      </c>
      <c r="AW1277" t="s">
        <v>340</v>
      </c>
      <c r="AX1277" t="s">
        <v>340</v>
      </c>
      <c r="AY1277" t="s">
        <v>345</v>
      </c>
      <c r="AZ1277">
        <v>0</v>
      </c>
      <c r="EQ1277">
        <v>252730</v>
      </c>
      <c r="ER1277" t="s">
        <v>5179</v>
      </c>
      <c r="EV1277">
        <v>17286821</v>
      </c>
      <c r="EW1277">
        <v>928</v>
      </c>
      <c r="EX1277">
        <v>220578</v>
      </c>
      <c r="EY1277" t="s">
        <v>5180</v>
      </c>
      <c r="EZ1277">
        <v>1</v>
      </c>
      <c r="FC1277">
        <v>53450001</v>
      </c>
      <c r="FD1277" t="s">
        <v>144</v>
      </c>
    </row>
    <row r="1278" spans="1:160" x14ac:dyDescent="0.3">
      <c r="A1278" t="str">
        <f>VLOOKUP(B1278,Table2[],3,FALSE)</f>
        <v>Digital</v>
      </c>
      <c r="B1278" t="str">
        <f>IF(OR(ISNUMBER(FIND("QVC",Z1278)),ISNUMBER(FIND("QVC",AL1278))),"QVC",IF(OR(ISNUMBER(FIND("NCO",H1278)),ISNUMBER(FIND("NCO",Y1278))), "NCO", IF(AL1278="consumer","PMD.com",VLOOKUP(LEFT(H1278,2),Tables!$E$1:$F$11,2,FALSE))))</f>
        <v>PMD.com</v>
      </c>
      <c r="C1278">
        <f t="shared" si="58"/>
        <v>51090061</v>
      </c>
      <c r="D1278">
        <f t="shared" si="59"/>
        <v>1</v>
      </c>
      <c r="E1278" t="str">
        <f t="shared" ca="1" si="57"/>
        <v>shifted orders shipped</v>
      </c>
      <c r="F1278" t="s">
        <v>3539</v>
      </c>
      <c r="G1278" t="s">
        <v>335</v>
      </c>
      <c r="H1278" t="s">
        <v>2656</v>
      </c>
      <c r="I1278" s="6">
        <v>44008.648379629631</v>
      </c>
      <c r="J1278" t="s">
        <v>16</v>
      </c>
      <c r="K1278" s="6">
        <v>44013.304872685185</v>
      </c>
      <c r="M1278" t="s">
        <v>5181</v>
      </c>
      <c r="N1278" t="s">
        <v>967</v>
      </c>
      <c r="O1278" t="s">
        <v>5182</v>
      </c>
      <c r="Q1278" t="s">
        <v>369</v>
      </c>
      <c r="R1278" t="s">
        <v>370</v>
      </c>
      <c r="S1278">
        <v>19809</v>
      </c>
      <c r="T1278" t="s">
        <v>338</v>
      </c>
      <c r="U1278" t="s">
        <v>530</v>
      </c>
      <c r="W1278" t="s">
        <v>5183</v>
      </c>
      <c r="Z1278" t="s">
        <v>5181</v>
      </c>
      <c r="AA1278" t="s">
        <v>967</v>
      </c>
      <c r="AB1278" t="s">
        <v>5182</v>
      </c>
      <c r="AD1278" t="s">
        <v>369</v>
      </c>
      <c r="AE1278" t="s">
        <v>370</v>
      </c>
      <c r="AF1278">
        <v>19809</v>
      </c>
      <c r="AG1278" t="s">
        <v>338</v>
      </c>
      <c r="AH1278" t="s">
        <v>530</v>
      </c>
      <c r="AJ1278" t="s">
        <v>5183</v>
      </c>
      <c r="AL1278" t="s">
        <v>339</v>
      </c>
      <c r="AM1278">
        <v>1</v>
      </c>
      <c r="AN1278">
        <v>1</v>
      </c>
      <c r="AO1278">
        <v>8078</v>
      </c>
      <c r="AQ1278">
        <v>124010</v>
      </c>
      <c r="AR1278">
        <v>51090061</v>
      </c>
      <c r="AS1278" t="s">
        <v>2383</v>
      </c>
      <c r="AT1278" t="s">
        <v>122</v>
      </c>
      <c r="AW1278" t="s">
        <v>340</v>
      </c>
      <c r="AX1278" t="s">
        <v>340</v>
      </c>
      <c r="AY1278" t="s">
        <v>357</v>
      </c>
      <c r="AZ1278" t="s">
        <v>363</v>
      </c>
      <c r="BY1278" t="s">
        <v>342</v>
      </c>
      <c r="EQ1278">
        <v>252776</v>
      </c>
      <c r="ER1278" t="s">
        <v>2657</v>
      </c>
      <c r="EV1278">
        <v>17284636</v>
      </c>
      <c r="EW1278">
        <v>928</v>
      </c>
      <c r="EX1278">
        <v>219115</v>
      </c>
      <c r="EY1278" t="s">
        <v>5184</v>
      </c>
      <c r="EZ1278">
        <v>1</v>
      </c>
      <c r="FC1278">
        <v>51090061</v>
      </c>
      <c r="FD1278" t="s">
        <v>122</v>
      </c>
    </row>
    <row r="1279" spans="1:160" x14ac:dyDescent="0.3">
      <c r="A1279" t="str">
        <f>VLOOKUP(B1279,Table2[],3,FALSE)</f>
        <v>Digital</v>
      </c>
      <c r="B1279" t="str">
        <f>IF(OR(ISNUMBER(FIND("QVC",Z1279)),ISNUMBER(FIND("QVC",AL1279))),"QVC",IF(OR(ISNUMBER(FIND("NCO",H1279)),ISNUMBER(FIND("NCO",Y1279))), "NCO", IF(AL1279="consumer","PMD.com",VLOOKUP(LEFT(H1279,2),Tables!$E$1:$F$11,2,FALSE))))</f>
        <v>PMD.com</v>
      </c>
      <c r="C1279">
        <f t="shared" si="58"/>
        <v>52430001</v>
      </c>
      <c r="D1279">
        <f t="shared" si="59"/>
        <v>1</v>
      </c>
      <c r="E1279" t="str">
        <f t="shared" ca="1" si="57"/>
        <v>shifted orders shipped</v>
      </c>
      <c r="F1279" t="s">
        <v>3539</v>
      </c>
      <c r="G1279" t="s">
        <v>335</v>
      </c>
      <c r="H1279" t="s">
        <v>2656</v>
      </c>
      <c r="I1279" s="6">
        <v>44008.648379629631</v>
      </c>
      <c r="J1279" t="s">
        <v>16</v>
      </c>
      <c r="K1279" s="6">
        <v>44013.304872685185</v>
      </c>
      <c r="M1279" t="s">
        <v>5181</v>
      </c>
      <c r="N1279" t="s">
        <v>967</v>
      </c>
      <c r="O1279" t="s">
        <v>5182</v>
      </c>
      <c r="Q1279" t="s">
        <v>369</v>
      </c>
      <c r="R1279" t="s">
        <v>370</v>
      </c>
      <c r="S1279">
        <v>19809</v>
      </c>
      <c r="T1279" t="s">
        <v>338</v>
      </c>
      <c r="U1279" t="s">
        <v>530</v>
      </c>
      <c r="W1279" t="s">
        <v>5183</v>
      </c>
      <c r="Z1279" t="s">
        <v>5181</v>
      </c>
      <c r="AA1279" t="s">
        <v>967</v>
      </c>
      <c r="AB1279" t="s">
        <v>5182</v>
      </c>
      <c r="AD1279" t="s">
        <v>369</v>
      </c>
      <c r="AE1279" t="s">
        <v>370</v>
      </c>
      <c r="AF1279">
        <v>19809</v>
      </c>
      <c r="AG1279" t="s">
        <v>338</v>
      </c>
      <c r="AH1279" t="s">
        <v>530</v>
      </c>
      <c r="AJ1279" t="s">
        <v>5183</v>
      </c>
      <c r="AL1279" t="s">
        <v>339</v>
      </c>
      <c r="AM1279">
        <v>1</v>
      </c>
      <c r="AN1279">
        <v>1</v>
      </c>
      <c r="AO1279">
        <v>12063</v>
      </c>
      <c r="AQ1279">
        <v>127155</v>
      </c>
      <c r="AR1279">
        <v>52430001</v>
      </c>
      <c r="AS1279" t="s">
        <v>927</v>
      </c>
      <c r="AT1279" t="s">
        <v>75</v>
      </c>
      <c r="AW1279" t="s">
        <v>340</v>
      </c>
      <c r="AX1279" t="s">
        <v>340</v>
      </c>
      <c r="AY1279" t="s">
        <v>357</v>
      </c>
      <c r="AZ1279" t="s">
        <v>363</v>
      </c>
      <c r="BY1279" t="s">
        <v>342</v>
      </c>
      <c r="EQ1279">
        <v>249990</v>
      </c>
      <c r="ER1279" t="s">
        <v>2657</v>
      </c>
      <c r="EV1279">
        <v>17284636</v>
      </c>
      <c r="EW1279">
        <v>928</v>
      </c>
      <c r="EX1279">
        <v>219115</v>
      </c>
      <c r="EY1279" t="s">
        <v>5184</v>
      </c>
      <c r="EZ1279">
        <v>1</v>
      </c>
      <c r="FC1279">
        <v>52430001</v>
      </c>
      <c r="FD1279" t="s">
        <v>75</v>
      </c>
    </row>
    <row r="1280" spans="1:160" x14ac:dyDescent="0.3">
      <c r="A1280" t="str">
        <f>VLOOKUP(B1280,Table2[],3,FALSE)</f>
        <v>Digital</v>
      </c>
      <c r="B1280" t="str">
        <f>IF(OR(ISNUMBER(FIND("QVC",Z1280)),ISNUMBER(FIND("QVC",AL1280))),"QVC",IF(OR(ISNUMBER(FIND("NCO",H1280)),ISNUMBER(FIND("NCO",Y1280))), "NCO", IF(AL1280="consumer","PMD.com",VLOOKUP(LEFT(H1280,2),Tables!$E$1:$F$11,2,FALSE))))</f>
        <v>PMD.com</v>
      </c>
      <c r="C1280">
        <f t="shared" si="58"/>
        <v>52430001</v>
      </c>
      <c r="D1280">
        <f t="shared" si="59"/>
        <v>1</v>
      </c>
      <c r="E1280" t="str">
        <f t="shared" ca="1" si="57"/>
        <v>shifted orders shipped</v>
      </c>
      <c r="F1280" t="s">
        <v>3539</v>
      </c>
      <c r="G1280" t="s">
        <v>335</v>
      </c>
      <c r="H1280" t="s">
        <v>2670</v>
      </c>
      <c r="I1280" s="6">
        <v>44008.689814814818</v>
      </c>
      <c r="J1280" t="s">
        <v>16</v>
      </c>
      <c r="K1280" s="6">
        <v>44013.305243055554</v>
      </c>
      <c r="M1280" t="s">
        <v>5185</v>
      </c>
      <c r="N1280" t="s">
        <v>5186</v>
      </c>
      <c r="Q1280" t="s">
        <v>1738</v>
      </c>
      <c r="R1280" t="s">
        <v>377</v>
      </c>
      <c r="S1280">
        <v>20744</v>
      </c>
      <c r="T1280" t="s">
        <v>338</v>
      </c>
      <c r="U1280" t="s">
        <v>530</v>
      </c>
      <c r="W1280" t="s">
        <v>5187</v>
      </c>
      <c r="Z1280" t="s">
        <v>5185</v>
      </c>
      <c r="AA1280" t="s">
        <v>5186</v>
      </c>
      <c r="AD1280" t="s">
        <v>1738</v>
      </c>
      <c r="AE1280" t="s">
        <v>377</v>
      </c>
      <c r="AF1280">
        <v>20744</v>
      </c>
      <c r="AG1280" t="s">
        <v>338</v>
      </c>
      <c r="AH1280" t="s">
        <v>530</v>
      </c>
      <c r="AJ1280" t="s">
        <v>5187</v>
      </c>
      <c r="AL1280" t="s">
        <v>339</v>
      </c>
      <c r="AM1280">
        <v>1</v>
      </c>
      <c r="AN1280">
        <v>1</v>
      </c>
      <c r="AO1280">
        <v>12063</v>
      </c>
      <c r="AQ1280">
        <v>127155</v>
      </c>
      <c r="AR1280">
        <v>52430001</v>
      </c>
      <c r="AS1280" t="s">
        <v>927</v>
      </c>
      <c r="AT1280" t="s">
        <v>75</v>
      </c>
      <c r="AW1280" t="s">
        <v>340</v>
      </c>
      <c r="AX1280" t="s">
        <v>340</v>
      </c>
      <c r="AY1280" t="s">
        <v>357</v>
      </c>
      <c r="AZ1280" t="s">
        <v>363</v>
      </c>
      <c r="BY1280" t="s">
        <v>342</v>
      </c>
      <c r="EQ1280">
        <v>249990</v>
      </c>
      <c r="ER1280" t="s">
        <v>2671</v>
      </c>
      <c r="EV1280">
        <v>17284669</v>
      </c>
      <c r="EW1280">
        <v>928</v>
      </c>
      <c r="EX1280">
        <v>219148</v>
      </c>
      <c r="EY1280">
        <v>9.2748999964335493E+25</v>
      </c>
      <c r="EZ1280">
        <v>1</v>
      </c>
      <c r="FC1280">
        <v>52430001</v>
      </c>
      <c r="FD1280" t="s">
        <v>75</v>
      </c>
    </row>
    <row r="1281" spans="1:160" x14ac:dyDescent="0.3">
      <c r="A1281" t="str">
        <f>VLOOKUP(B1281,Table2[],3,FALSE)</f>
        <v>Digital</v>
      </c>
      <c r="B1281" t="str">
        <f>IF(OR(ISNUMBER(FIND("QVC",Z1281)),ISNUMBER(FIND("QVC",AL1281))),"QVC",IF(OR(ISNUMBER(FIND("NCO",H1281)),ISNUMBER(FIND("NCO",Y1281))), "NCO", IF(AL1281="consumer","PMD.com",VLOOKUP(LEFT(H1281,2),Tables!$E$1:$F$11,2,FALSE))))</f>
        <v>PMD.com</v>
      </c>
      <c r="C1281">
        <f t="shared" si="58"/>
        <v>5341</v>
      </c>
      <c r="D1281">
        <f t="shared" si="59"/>
        <v>1</v>
      </c>
      <c r="E1281" t="str">
        <f t="shared" ca="1" si="57"/>
        <v>shifted orders shipped</v>
      </c>
      <c r="F1281" t="s">
        <v>3539</v>
      </c>
      <c r="G1281" t="s">
        <v>335</v>
      </c>
      <c r="H1281" t="s">
        <v>2691</v>
      </c>
      <c r="I1281" s="6">
        <v>44008.836863425924</v>
      </c>
      <c r="J1281" t="s">
        <v>16</v>
      </c>
      <c r="K1281" s="6">
        <v>44013.305324074077</v>
      </c>
      <c r="M1281" t="s">
        <v>5188</v>
      </c>
      <c r="N1281" t="s">
        <v>5189</v>
      </c>
      <c r="Q1281" t="s">
        <v>681</v>
      </c>
      <c r="R1281" t="s">
        <v>359</v>
      </c>
      <c r="S1281">
        <v>32207</v>
      </c>
      <c r="T1281" t="s">
        <v>338</v>
      </c>
      <c r="U1281" t="s">
        <v>530</v>
      </c>
      <c r="W1281" t="s">
        <v>5190</v>
      </c>
      <c r="Z1281" t="s">
        <v>5188</v>
      </c>
      <c r="AA1281" t="s">
        <v>5189</v>
      </c>
      <c r="AD1281" t="s">
        <v>681</v>
      </c>
      <c r="AE1281" t="s">
        <v>359</v>
      </c>
      <c r="AF1281">
        <v>32207</v>
      </c>
      <c r="AG1281" t="s">
        <v>338</v>
      </c>
      <c r="AH1281" t="s">
        <v>530</v>
      </c>
      <c r="AJ1281" t="s">
        <v>5190</v>
      </c>
      <c r="AL1281" t="s">
        <v>339</v>
      </c>
      <c r="AM1281">
        <v>1</v>
      </c>
      <c r="AN1281">
        <v>1</v>
      </c>
      <c r="AO1281">
        <v>15156</v>
      </c>
      <c r="AQ1281">
        <v>124187</v>
      </c>
      <c r="AR1281">
        <v>5341</v>
      </c>
      <c r="AS1281" t="s">
        <v>831</v>
      </c>
      <c r="AT1281" t="s">
        <v>82</v>
      </c>
      <c r="AW1281" t="s">
        <v>340</v>
      </c>
      <c r="AX1281" t="s">
        <v>340</v>
      </c>
      <c r="AY1281" t="s">
        <v>345</v>
      </c>
      <c r="AZ1281" t="s">
        <v>346</v>
      </c>
      <c r="BY1281" t="s">
        <v>342</v>
      </c>
      <c r="EQ1281">
        <v>244247</v>
      </c>
      <c r="ER1281" t="s">
        <v>2692</v>
      </c>
      <c r="EV1281">
        <v>17284843</v>
      </c>
      <c r="EW1281">
        <v>928</v>
      </c>
      <c r="EX1281">
        <v>219320</v>
      </c>
      <c r="EY1281" t="s">
        <v>5191</v>
      </c>
      <c r="EZ1281">
        <v>1</v>
      </c>
      <c r="FC1281">
        <v>5341</v>
      </c>
      <c r="FD1281" t="s">
        <v>82</v>
      </c>
    </row>
    <row r="1282" spans="1:160" x14ac:dyDescent="0.3">
      <c r="A1282" t="str">
        <f>VLOOKUP(B1282,Table2[],3,FALSE)</f>
        <v>Digital</v>
      </c>
      <c r="B1282" t="str">
        <f>IF(OR(ISNUMBER(FIND("QVC",Z1282)),ISNUMBER(FIND("QVC",AL1282))),"QVC",IF(OR(ISNUMBER(FIND("NCO",H1282)),ISNUMBER(FIND("NCO",Y1282))), "NCO", IF(AL1282="consumer","PMD.com",VLOOKUP(LEFT(H1282,2),Tables!$E$1:$F$11,2,FALSE))))</f>
        <v>PMD.com</v>
      </c>
      <c r="C1282">
        <f t="shared" si="58"/>
        <v>52460001</v>
      </c>
      <c r="D1282">
        <f t="shared" si="59"/>
        <v>1</v>
      </c>
      <c r="E1282" t="str">
        <f t="shared" ca="1" si="57"/>
        <v>shifted orders shipped</v>
      </c>
      <c r="F1282" t="s">
        <v>3539</v>
      </c>
      <c r="G1282" t="s">
        <v>335</v>
      </c>
      <c r="H1282" t="s">
        <v>2691</v>
      </c>
      <c r="I1282" s="6">
        <v>44008.836863425924</v>
      </c>
      <c r="J1282" t="s">
        <v>16</v>
      </c>
      <c r="K1282" s="6">
        <v>44013.305324074077</v>
      </c>
      <c r="M1282" t="s">
        <v>5188</v>
      </c>
      <c r="N1282" t="s">
        <v>5189</v>
      </c>
      <c r="Q1282" t="s">
        <v>681</v>
      </c>
      <c r="R1282" t="s">
        <v>359</v>
      </c>
      <c r="S1282">
        <v>32207</v>
      </c>
      <c r="T1282" t="s">
        <v>338</v>
      </c>
      <c r="U1282" t="s">
        <v>530</v>
      </c>
      <c r="W1282" t="s">
        <v>5190</v>
      </c>
      <c r="Z1282" t="s">
        <v>5188</v>
      </c>
      <c r="AA1282" t="s">
        <v>5189</v>
      </c>
      <c r="AD1282" t="s">
        <v>681</v>
      </c>
      <c r="AE1282" t="s">
        <v>359</v>
      </c>
      <c r="AF1282">
        <v>32207</v>
      </c>
      <c r="AG1282" t="s">
        <v>338</v>
      </c>
      <c r="AH1282" t="s">
        <v>530</v>
      </c>
      <c r="AJ1282" t="s">
        <v>5190</v>
      </c>
      <c r="AL1282" t="s">
        <v>339</v>
      </c>
      <c r="AM1282">
        <v>1</v>
      </c>
      <c r="AN1282">
        <v>1</v>
      </c>
      <c r="AO1282">
        <v>14007</v>
      </c>
      <c r="AQ1282">
        <v>127157</v>
      </c>
      <c r="AR1282">
        <v>52460001</v>
      </c>
      <c r="AS1282" t="s">
        <v>972</v>
      </c>
      <c r="AT1282" t="s">
        <v>76</v>
      </c>
      <c r="AW1282" t="s">
        <v>340</v>
      </c>
      <c r="AX1282" t="s">
        <v>340</v>
      </c>
      <c r="AY1282" t="s">
        <v>341</v>
      </c>
      <c r="AZ1282">
        <v>0</v>
      </c>
      <c r="BY1282" t="s">
        <v>342</v>
      </c>
      <c r="EQ1282">
        <v>252044</v>
      </c>
      <c r="ER1282" t="s">
        <v>2692</v>
      </c>
      <c r="EV1282">
        <v>17284843</v>
      </c>
      <c r="EW1282">
        <v>928</v>
      </c>
      <c r="EX1282">
        <v>219320</v>
      </c>
      <c r="EY1282" t="s">
        <v>5191</v>
      </c>
      <c r="EZ1282">
        <v>1</v>
      </c>
      <c r="FC1282">
        <v>52460001</v>
      </c>
      <c r="FD1282" t="s">
        <v>76</v>
      </c>
    </row>
    <row r="1283" spans="1:160" x14ac:dyDescent="0.3">
      <c r="A1283" t="str">
        <f>VLOOKUP(B1283,Table2[],3,FALSE)</f>
        <v>Digital</v>
      </c>
      <c r="B1283" t="str">
        <f>IF(OR(ISNUMBER(FIND("QVC",Z1283)),ISNUMBER(FIND("QVC",AL1283))),"QVC",IF(OR(ISNUMBER(FIND("NCO",H1283)),ISNUMBER(FIND("NCO",Y1283))), "NCO", IF(AL1283="consumer","PMD.com",VLOOKUP(LEFT(H1283,2),Tables!$E$1:$F$11,2,FALSE))))</f>
        <v>PMD.com</v>
      </c>
      <c r="C1283">
        <f t="shared" si="58"/>
        <v>535501</v>
      </c>
      <c r="D1283">
        <f t="shared" si="59"/>
        <v>1</v>
      </c>
      <c r="E1283" t="str">
        <f t="shared" ref="E1283:E1346" ca="1" si="60">IF(MONTH(TODAY())-MONTH(I1283)&gt;0,"shifted orders shipped","MTD orders shipped")</f>
        <v>shifted orders shipped</v>
      </c>
      <c r="F1283" t="s">
        <v>3539</v>
      </c>
      <c r="G1283" t="s">
        <v>335</v>
      </c>
      <c r="H1283" t="s">
        <v>2691</v>
      </c>
      <c r="I1283" s="6">
        <v>44008.836863425924</v>
      </c>
      <c r="J1283" t="s">
        <v>16</v>
      </c>
      <c r="K1283" s="6">
        <v>44013.305324074077</v>
      </c>
      <c r="M1283" t="s">
        <v>5188</v>
      </c>
      <c r="N1283" t="s">
        <v>5189</v>
      </c>
      <c r="Q1283" t="s">
        <v>681</v>
      </c>
      <c r="R1283" t="s">
        <v>359</v>
      </c>
      <c r="S1283">
        <v>32207</v>
      </c>
      <c r="T1283" t="s">
        <v>338</v>
      </c>
      <c r="U1283" t="s">
        <v>530</v>
      </c>
      <c r="W1283" t="s">
        <v>5190</v>
      </c>
      <c r="Z1283" t="s">
        <v>5188</v>
      </c>
      <c r="AA1283" t="s">
        <v>5189</v>
      </c>
      <c r="AD1283" t="s">
        <v>681</v>
      </c>
      <c r="AE1283" t="s">
        <v>359</v>
      </c>
      <c r="AF1283">
        <v>32207</v>
      </c>
      <c r="AG1283" t="s">
        <v>338</v>
      </c>
      <c r="AH1283" t="s">
        <v>530</v>
      </c>
      <c r="AJ1283" t="s">
        <v>5190</v>
      </c>
      <c r="AL1283" t="s">
        <v>339</v>
      </c>
      <c r="AM1283">
        <v>1</v>
      </c>
      <c r="AN1283">
        <v>1</v>
      </c>
      <c r="AO1283">
        <v>5715</v>
      </c>
      <c r="AQ1283">
        <v>124621</v>
      </c>
      <c r="AR1283">
        <v>535501</v>
      </c>
      <c r="AS1283" t="s">
        <v>158</v>
      </c>
      <c r="AT1283" t="s">
        <v>159</v>
      </c>
      <c r="AW1283" t="s">
        <v>340</v>
      </c>
      <c r="AX1283" t="s">
        <v>340</v>
      </c>
      <c r="AY1283" t="s">
        <v>351</v>
      </c>
      <c r="AZ1283" t="s">
        <v>441</v>
      </c>
      <c r="BY1283" t="s">
        <v>342</v>
      </c>
      <c r="EQ1283">
        <v>245276</v>
      </c>
      <c r="ER1283" t="s">
        <v>2692</v>
      </c>
      <c r="EV1283">
        <v>17284843</v>
      </c>
      <c r="EW1283">
        <v>928</v>
      </c>
      <c r="EX1283">
        <v>219320</v>
      </c>
      <c r="EY1283" t="s">
        <v>5191</v>
      </c>
      <c r="EZ1283">
        <v>1</v>
      </c>
      <c r="FC1283">
        <v>535501</v>
      </c>
      <c r="FD1283" t="s">
        <v>159</v>
      </c>
    </row>
    <row r="1284" spans="1:160" x14ac:dyDescent="0.3">
      <c r="A1284" t="str">
        <f>VLOOKUP(B1284,Table2[],3,FALSE)</f>
        <v>Digital</v>
      </c>
      <c r="B1284" t="str">
        <f>IF(OR(ISNUMBER(FIND("QVC",Z1284)),ISNUMBER(FIND("QVC",AL1284))),"QVC",IF(OR(ISNUMBER(FIND("NCO",H1284)),ISNUMBER(FIND("NCO",Y1284))), "NCO", IF(AL1284="consumer","PMD.com",VLOOKUP(LEFT(H1284,2),Tables!$E$1:$F$11,2,FALSE))))</f>
        <v>PMD.com</v>
      </c>
      <c r="C1284">
        <f t="shared" ref="C1284:C1347" si="61">AR1284</f>
        <v>52460001</v>
      </c>
      <c r="D1284">
        <f t="shared" ref="D1284:D1347" si="62">AN1284</f>
        <v>1</v>
      </c>
      <c r="E1284" t="str">
        <f t="shared" ca="1" si="60"/>
        <v>shifted orders shipped</v>
      </c>
      <c r="F1284" t="s">
        <v>3539</v>
      </c>
      <c r="G1284" t="s">
        <v>335</v>
      </c>
      <c r="H1284" t="s">
        <v>2357</v>
      </c>
      <c r="I1284" s="6">
        <v>44008.304120370369</v>
      </c>
      <c r="J1284" t="s">
        <v>16</v>
      </c>
      <c r="K1284" s="6">
        <v>44013.305520833332</v>
      </c>
      <c r="M1284" t="s">
        <v>5192</v>
      </c>
      <c r="N1284" t="s">
        <v>5193</v>
      </c>
      <c r="Q1284" t="s">
        <v>776</v>
      </c>
      <c r="R1284" t="s">
        <v>381</v>
      </c>
      <c r="S1284">
        <v>80129</v>
      </c>
      <c r="T1284" t="s">
        <v>338</v>
      </c>
      <c r="U1284" t="s">
        <v>530</v>
      </c>
      <c r="W1284" t="s">
        <v>5194</v>
      </c>
      <c r="Z1284" t="s">
        <v>5192</v>
      </c>
      <c r="AA1284" t="s">
        <v>5193</v>
      </c>
      <c r="AD1284" t="s">
        <v>776</v>
      </c>
      <c r="AE1284" t="s">
        <v>381</v>
      </c>
      <c r="AF1284">
        <v>80129</v>
      </c>
      <c r="AG1284" t="s">
        <v>338</v>
      </c>
      <c r="AH1284" t="s">
        <v>530</v>
      </c>
      <c r="AJ1284" t="s">
        <v>5194</v>
      </c>
      <c r="AL1284" t="s">
        <v>339</v>
      </c>
      <c r="AM1284">
        <v>1</v>
      </c>
      <c r="AN1284">
        <v>1</v>
      </c>
      <c r="AO1284">
        <v>14007</v>
      </c>
      <c r="AQ1284">
        <v>127157</v>
      </c>
      <c r="AR1284">
        <v>52460001</v>
      </c>
      <c r="AS1284" t="s">
        <v>972</v>
      </c>
      <c r="AT1284" t="s">
        <v>76</v>
      </c>
      <c r="AW1284" t="s">
        <v>340</v>
      </c>
      <c r="AX1284" t="s">
        <v>340</v>
      </c>
      <c r="AY1284" t="s">
        <v>341</v>
      </c>
      <c r="AZ1284">
        <v>0</v>
      </c>
      <c r="BY1284" t="s">
        <v>342</v>
      </c>
      <c r="EQ1284">
        <v>252044</v>
      </c>
      <c r="ER1284" t="s">
        <v>2358</v>
      </c>
      <c r="EV1284">
        <v>17283813</v>
      </c>
      <c r="EW1284">
        <v>928</v>
      </c>
      <c r="EX1284">
        <v>218440</v>
      </c>
      <c r="EY1284" t="s">
        <v>5195</v>
      </c>
      <c r="EZ1284">
        <v>1</v>
      </c>
      <c r="FC1284">
        <v>52460001</v>
      </c>
      <c r="FD1284" t="s">
        <v>76</v>
      </c>
    </row>
    <row r="1285" spans="1:160" x14ac:dyDescent="0.3">
      <c r="A1285" t="str">
        <f>VLOOKUP(B1285,Table2[],3,FALSE)</f>
        <v>Digital</v>
      </c>
      <c r="B1285" t="str">
        <f>IF(OR(ISNUMBER(FIND("QVC",Z1285)),ISNUMBER(FIND("QVC",AL1285))),"QVC",IF(OR(ISNUMBER(FIND("NCO",H1285)),ISNUMBER(FIND("NCO",Y1285))), "NCO", IF(AL1285="consumer","PMD.com",VLOOKUP(LEFT(H1285,2),Tables!$E$1:$F$11,2,FALSE))))</f>
        <v>PMD.com</v>
      </c>
      <c r="C1285">
        <f t="shared" si="61"/>
        <v>53440001</v>
      </c>
      <c r="D1285">
        <f t="shared" si="62"/>
        <v>1</v>
      </c>
      <c r="E1285" t="str">
        <f t="shared" ca="1" si="60"/>
        <v>shifted orders shipped</v>
      </c>
      <c r="F1285" t="s">
        <v>3539</v>
      </c>
      <c r="G1285" t="s">
        <v>335</v>
      </c>
      <c r="H1285" t="s">
        <v>2357</v>
      </c>
      <c r="I1285" s="6">
        <v>44008.304120370369</v>
      </c>
      <c r="J1285" t="s">
        <v>16</v>
      </c>
      <c r="K1285" s="6">
        <v>44013.305520833332</v>
      </c>
      <c r="M1285" t="s">
        <v>5192</v>
      </c>
      <c r="N1285" t="s">
        <v>5193</v>
      </c>
      <c r="Q1285" t="s">
        <v>776</v>
      </c>
      <c r="R1285" t="s">
        <v>381</v>
      </c>
      <c r="S1285">
        <v>80129</v>
      </c>
      <c r="T1285" t="s">
        <v>338</v>
      </c>
      <c r="U1285" t="s">
        <v>530</v>
      </c>
      <c r="W1285" t="s">
        <v>5194</v>
      </c>
      <c r="Z1285" t="s">
        <v>5192</v>
      </c>
      <c r="AA1285" t="s">
        <v>5193</v>
      </c>
      <c r="AD1285" t="s">
        <v>776</v>
      </c>
      <c r="AE1285" t="s">
        <v>381</v>
      </c>
      <c r="AF1285">
        <v>80129</v>
      </c>
      <c r="AG1285" t="s">
        <v>338</v>
      </c>
      <c r="AH1285" t="s">
        <v>530</v>
      </c>
      <c r="AJ1285" t="s">
        <v>5194</v>
      </c>
      <c r="AL1285" t="s">
        <v>339</v>
      </c>
      <c r="AM1285">
        <v>1</v>
      </c>
      <c r="AN1285">
        <v>1</v>
      </c>
      <c r="AO1285">
        <v>7642</v>
      </c>
      <c r="AQ1285">
        <v>124700</v>
      </c>
      <c r="AR1285">
        <v>53440001</v>
      </c>
      <c r="AS1285" t="s">
        <v>1240</v>
      </c>
      <c r="AT1285" t="s">
        <v>116</v>
      </c>
      <c r="AW1285" t="s">
        <v>340</v>
      </c>
      <c r="AX1285" t="s">
        <v>340</v>
      </c>
      <c r="AY1285" t="s">
        <v>345</v>
      </c>
      <c r="AZ1285" t="s">
        <v>345</v>
      </c>
      <c r="BY1285" t="s">
        <v>342</v>
      </c>
      <c r="EQ1285">
        <v>252960</v>
      </c>
      <c r="ER1285" t="s">
        <v>2358</v>
      </c>
      <c r="EV1285">
        <v>17283813</v>
      </c>
      <c r="EW1285">
        <v>928</v>
      </c>
      <c r="EX1285">
        <v>218440</v>
      </c>
      <c r="EY1285" t="s">
        <v>5195</v>
      </c>
      <c r="EZ1285">
        <v>1</v>
      </c>
      <c r="FC1285">
        <v>53440001</v>
      </c>
      <c r="FD1285" t="s">
        <v>116</v>
      </c>
    </row>
    <row r="1286" spans="1:160" x14ac:dyDescent="0.3">
      <c r="A1286" t="str">
        <f>VLOOKUP(B1286,Table2[],3,FALSE)</f>
        <v>Digital</v>
      </c>
      <c r="B1286" t="str">
        <f>IF(OR(ISNUMBER(FIND("QVC",Z1286)),ISNUMBER(FIND("QVC",AL1286))),"QVC",IF(OR(ISNUMBER(FIND("NCO",H1286)),ISNUMBER(FIND("NCO",Y1286))), "NCO", IF(AL1286="consumer","PMD.com",VLOOKUP(LEFT(H1286,2),Tables!$E$1:$F$11,2,FALSE))))</f>
        <v>PMD.com</v>
      </c>
      <c r="C1286">
        <f t="shared" si="61"/>
        <v>552101</v>
      </c>
      <c r="D1286">
        <f t="shared" si="62"/>
        <v>1</v>
      </c>
      <c r="E1286" t="str">
        <f t="shared" ca="1" si="60"/>
        <v>shifted orders shipped</v>
      </c>
      <c r="F1286" t="s">
        <v>3539</v>
      </c>
      <c r="G1286" t="s">
        <v>335</v>
      </c>
      <c r="H1286" t="s">
        <v>5196</v>
      </c>
      <c r="I1286" s="6">
        <v>44011.630914351852</v>
      </c>
      <c r="J1286" t="s">
        <v>16</v>
      </c>
      <c r="K1286" s="6">
        <v>44013.305567129632</v>
      </c>
      <c r="M1286" t="s">
        <v>5197</v>
      </c>
      <c r="N1286" t="s">
        <v>5198</v>
      </c>
      <c r="Q1286" t="s">
        <v>5199</v>
      </c>
      <c r="R1286" t="s">
        <v>413</v>
      </c>
      <c r="S1286" t="s">
        <v>5200</v>
      </c>
      <c r="T1286" t="s">
        <v>338</v>
      </c>
      <c r="U1286" t="s">
        <v>530</v>
      </c>
      <c r="W1286" t="s">
        <v>5201</v>
      </c>
      <c r="Z1286" t="s">
        <v>5197</v>
      </c>
      <c r="AA1286" t="s">
        <v>5198</v>
      </c>
      <c r="AD1286" t="s">
        <v>5199</v>
      </c>
      <c r="AE1286" t="s">
        <v>413</v>
      </c>
      <c r="AF1286" t="s">
        <v>5200</v>
      </c>
      <c r="AG1286" t="s">
        <v>338</v>
      </c>
      <c r="AH1286" t="s">
        <v>530</v>
      </c>
      <c r="AJ1286" t="s">
        <v>5201</v>
      </c>
      <c r="AL1286" t="s">
        <v>339</v>
      </c>
      <c r="AM1286">
        <v>1</v>
      </c>
      <c r="AN1286">
        <v>1</v>
      </c>
      <c r="AO1286">
        <v>3241</v>
      </c>
      <c r="AQ1286">
        <v>124623</v>
      </c>
      <c r="AR1286">
        <v>552101</v>
      </c>
      <c r="AS1286" t="s">
        <v>166</v>
      </c>
      <c r="AT1286" t="s">
        <v>167</v>
      </c>
      <c r="AW1286" t="s">
        <v>340</v>
      </c>
      <c r="AX1286" t="s">
        <v>340</v>
      </c>
      <c r="AY1286" t="s">
        <v>382</v>
      </c>
      <c r="AZ1286" t="s">
        <v>471</v>
      </c>
      <c r="BY1286" t="s">
        <v>342</v>
      </c>
      <c r="EQ1286">
        <v>240933</v>
      </c>
      <c r="ER1286" t="s">
        <v>5202</v>
      </c>
      <c r="EV1286">
        <v>17286827</v>
      </c>
      <c r="EW1286">
        <v>928</v>
      </c>
      <c r="EX1286">
        <v>220584</v>
      </c>
      <c r="EY1286">
        <v>9.2748999964335493E+25</v>
      </c>
      <c r="EZ1286">
        <v>1</v>
      </c>
      <c r="FC1286">
        <v>552101</v>
      </c>
      <c r="FD1286" t="s">
        <v>167</v>
      </c>
    </row>
    <row r="1287" spans="1:160" x14ac:dyDescent="0.3">
      <c r="A1287" t="str">
        <f>VLOOKUP(B1287,Table2[],3,FALSE)</f>
        <v>Digital</v>
      </c>
      <c r="B1287" t="str">
        <f>IF(OR(ISNUMBER(FIND("QVC",Z1287)),ISNUMBER(FIND("QVC",AL1287))),"QVC",IF(OR(ISNUMBER(FIND("NCO",H1287)),ISNUMBER(FIND("NCO",Y1287))), "NCO", IF(AL1287="consumer","PMD.com",VLOOKUP(LEFT(H1287,2),Tables!$E$1:$F$11,2,FALSE))))</f>
        <v>PMD.com</v>
      </c>
      <c r="C1287">
        <f t="shared" si="61"/>
        <v>51080011</v>
      </c>
      <c r="D1287">
        <f t="shared" si="62"/>
        <v>1</v>
      </c>
      <c r="E1287" t="str">
        <f t="shared" ca="1" si="60"/>
        <v>shifted orders shipped</v>
      </c>
      <c r="F1287" t="s">
        <v>3539</v>
      </c>
      <c r="G1287" t="s">
        <v>335</v>
      </c>
      <c r="H1287" t="s">
        <v>2795</v>
      </c>
      <c r="I1287" s="6">
        <v>44008.620173611111</v>
      </c>
      <c r="J1287" t="s">
        <v>16</v>
      </c>
      <c r="K1287" s="6">
        <v>44013.305972222224</v>
      </c>
      <c r="M1287" t="s">
        <v>5203</v>
      </c>
      <c r="N1287" t="s">
        <v>5204</v>
      </c>
      <c r="O1287">
        <v>2012</v>
      </c>
      <c r="Q1287" t="s">
        <v>433</v>
      </c>
      <c r="R1287" t="s">
        <v>376</v>
      </c>
      <c r="S1287">
        <v>75207</v>
      </c>
      <c r="T1287" t="s">
        <v>338</v>
      </c>
      <c r="U1287" t="s">
        <v>530</v>
      </c>
      <c r="W1287" t="s">
        <v>5205</v>
      </c>
      <c r="Z1287" t="s">
        <v>5203</v>
      </c>
      <c r="AA1287" t="s">
        <v>5204</v>
      </c>
      <c r="AB1287">
        <v>2012</v>
      </c>
      <c r="AD1287" t="s">
        <v>433</v>
      </c>
      <c r="AE1287" t="s">
        <v>376</v>
      </c>
      <c r="AF1287">
        <v>75207</v>
      </c>
      <c r="AG1287" t="s">
        <v>338</v>
      </c>
      <c r="AH1287" t="s">
        <v>530</v>
      </c>
      <c r="AJ1287" t="s">
        <v>5205</v>
      </c>
      <c r="AL1287" t="s">
        <v>339</v>
      </c>
      <c r="AM1287">
        <v>1</v>
      </c>
      <c r="AN1287">
        <v>1</v>
      </c>
      <c r="AO1287">
        <v>85351</v>
      </c>
      <c r="AQ1287">
        <v>127440</v>
      </c>
      <c r="AR1287">
        <v>51080011</v>
      </c>
      <c r="AS1287" t="s">
        <v>112</v>
      </c>
      <c r="AT1287" t="s">
        <v>113</v>
      </c>
      <c r="AW1287" t="s">
        <v>343</v>
      </c>
      <c r="BY1287" t="s">
        <v>342</v>
      </c>
      <c r="EQ1287">
        <v>251121</v>
      </c>
      <c r="ER1287" t="s">
        <v>2796</v>
      </c>
      <c r="EV1287">
        <v>17285113</v>
      </c>
      <c r="EW1287">
        <v>928</v>
      </c>
      <c r="EX1287">
        <v>219589</v>
      </c>
      <c r="EY1287" t="s">
        <v>5206</v>
      </c>
      <c r="EZ1287">
        <v>1</v>
      </c>
      <c r="FC1287">
        <v>95367</v>
      </c>
      <c r="FD1287" t="s">
        <v>935</v>
      </c>
    </row>
    <row r="1288" spans="1:160" x14ac:dyDescent="0.3">
      <c r="A1288" t="str">
        <f>VLOOKUP(B1288,Table2[],3,FALSE)</f>
        <v>Digital</v>
      </c>
      <c r="B1288" t="str">
        <f>IF(OR(ISNUMBER(FIND("QVC",Z1288)),ISNUMBER(FIND("QVC",AL1288))),"QVC",IF(OR(ISNUMBER(FIND("NCO",H1288)),ISNUMBER(FIND("NCO",Y1288))), "NCO", IF(AL1288="consumer","PMD.com",VLOOKUP(LEFT(H1288,2),Tables!$E$1:$F$11,2,FALSE))))</f>
        <v>PMD.com</v>
      </c>
      <c r="C1288">
        <f t="shared" si="61"/>
        <v>52480011</v>
      </c>
      <c r="D1288">
        <f t="shared" si="62"/>
        <v>1</v>
      </c>
      <c r="E1288" t="str">
        <f t="shared" ca="1" si="60"/>
        <v>shifted orders shipped</v>
      </c>
      <c r="F1288" t="s">
        <v>3539</v>
      </c>
      <c r="G1288" t="s">
        <v>335</v>
      </c>
      <c r="H1288" t="s">
        <v>2795</v>
      </c>
      <c r="I1288" s="6">
        <v>44008.620173611111</v>
      </c>
      <c r="J1288" t="s">
        <v>16</v>
      </c>
      <c r="K1288" s="6">
        <v>44013.305972222224</v>
      </c>
      <c r="M1288" t="s">
        <v>5203</v>
      </c>
      <c r="N1288" t="s">
        <v>5204</v>
      </c>
      <c r="O1288">
        <v>2012</v>
      </c>
      <c r="Q1288" t="s">
        <v>433</v>
      </c>
      <c r="R1288" t="s">
        <v>376</v>
      </c>
      <c r="S1288">
        <v>75207</v>
      </c>
      <c r="T1288" t="s">
        <v>338</v>
      </c>
      <c r="U1288" t="s">
        <v>530</v>
      </c>
      <c r="W1288" t="s">
        <v>5205</v>
      </c>
      <c r="Z1288" t="s">
        <v>5203</v>
      </c>
      <c r="AA1288" t="s">
        <v>5204</v>
      </c>
      <c r="AB1288">
        <v>2012</v>
      </c>
      <c r="AD1288" t="s">
        <v>433</v>
      </c>
      <c r="AE1288" t="s">
        <v>376</v>
      </c>
      <c r="AF1288">
        <v>75207</v>
      </c>
      <c r="AG1288" t="s">
        <v>338</v>
      </c>
      <c r="AH1288" t="s">
        <v>530</v>
      </c>
      <c r="AJ1288" t="s">
        <v>5205</v>
      </c>
      <c r="AL1288" t="s">
        <v>339</v>
      </c>
      <c r="AM1288">
        <v>1</v>
      </c>
      <c r="AN1288">
        <v>1</v>
      </c>
      <c r="AO1288">
        <v>2157</v>
      </c>
      <c r="AQ1288">
        <v>127160</v>
      </c>
      <c r="AR1288">
        <v>52480011</v>
      </c>
      <c r="AS1288" t="s">
        <v>125</v>
      </c>
      <c r="AT1288" t="s">
        <v>95</v>
      </c>
      <c r="AW1288" t="s">
        <v>366</v>
      </c>
      <c r="AX1288" t="s">
        <v>366</v>
      </c>
      <c r="AY1288" t="s">
        <v>348</v>
      </c>
      <c r="AZ1288">
        <v>0</v>
      </c>
      <c r="BY1288" t="s">
        <v>342</v>
      </c>
      <c r="EQ1288">
        <v>250392</v>
      </c>
      <c r="ER1288" t="s">
        <v>2796</v>
      </c>
      <c r="EV1288">
        <v>17285113</v>
      </c>
      <c r="EW1288">
        <v>928</v>
      </c>
      <c r="EX1288">
        <v>219589</v>
      </c>
      <c r="EY1288" t="s">
        <v>5206</v>
      </c>
      <c r="EZ1288">
        <v>1</v>
      </c>
      <c r="FC1288">
        <v>95367</v>
      </c>
      <c r="FD1288" t="s">
        <v>935</v>
      </c>
    </row>
    <row r="1289" spans="1:160" x14ac:dyDescent="0.3">
      <c r="A1289" t="str">
        <f>VLOOKUP(B1289,Table2[],3,FALSE)</f>
        <v>Digital</v>
      </c>
      <c r="B1289" t="str">
        <f>IF(OR(ISNUMBER(FIND("QVC",Z1289)),ISNUMBER(FIND("QVC",AL1289))),"QVC",IF(OR(ISNUMBER(FIND("NCO",H1289)),ISNUMBER(FIND("NCO",Y1289))), "NCO", IF(AL1289="consumer","PMD.com",VLOOKUP(LEFT(H1289,2),Tables!$E$1:$F$11,2,FALSE))))</f>
        <v>PMD.com</v>
      </c>
      <c r="C1289">
        <f t="shared" si="61"/>
        <v>5901</v>
      </c>
      <c r="D1289">
        <f t="shared" si="62"/>
        <v>1</v>
      </c>
      <c r="E1289" t="str">
        <f t="shared" ca="1" si="60"/>
        <v>shifted orders shipped</v>
      </c>
      <c r="F1289" t="s">
        <v>3539</v>
      </c>
      <c r="G1289" t="s">
        <v>335</v>
      </c>
      <c r="H1289" t="s">
        <v>2795</v>
      </c>
      <c r="I1289" s="6">
        <v>44008.620173611111</v>
      </c>
      <c r="J1289" t="s">
        <v>16</v>
      </c>
      <c r="K1289" s="6">
        <v>44013.305972222224</v>
      </c>
      <c r="M1289" t="s">
        <v>5203</v>
      </c>
      <c r="N1289" t="s">
        <v>5204</v>
      </c>
      <c r="O1289">
        <v>2012</v>
      </c>
      <c r="Q1289" t="s">
        <v>433</v>
      </c>
      <c r="R1289" t="s">
        <v>376</v>
      </c>
      <c r="S1289">
        <v>75207</v>
      </c>
      <c r="T1289" t="s">
        <v>338</v>
      </c>
      <c r="U1289" t="s">
        <v>530</v>
      </c>
      <c r="W1289" t="s">
        <v>5205</v>
      </c>
      <c r="Z1289" t="s">
        <v>5203</v>
      </c>
      <c r="AA1289" t="s">
        <v>5204</v>
      </c>
      <c r="AB1289">
        <v>2012</v>
      </c>
      <c r="AD1289" t="s">
        <v>433</v>
      </c>
      <c r="AE1289" t="s">
        <v>376</v>
      </c>
      <c r="AF1289">
        <v>75207</v>
      </c>
      <c r="AG1289" t="s">
        <v>338</v>
      </c>
      <c r="AH1289" t="s">
        <v>530</v>
      </c>
      <c r="AJ1289" t="s">
        <v>5205</v>
      </c>
      <c r="AL1289" t="s">
        <v>339</v>
      </c>
      <c r="AM1289">
        <v>1</v>
      </c>
      <c r="AN1289">
        <v>1</v>
      </c>
      <c r="AO1289">
        <v>1428</v>
      </c>
      <c r="AQ1289">
        <v>123804</v>
      </c>
      <c r="AR1289">
        <v>5901</v>
      </c>
      <c r="AS1289" t="s">
        <v>1300</v>
      </c>
      <c r="AT1289" t="s">
        <v>17</v>
      </c>
      <c r="AW1289" t="s">
        <v>352</v>
      </c>
      <c r="AX1289" t="s">
        <v>352</v>
      </c>
      <c r="AY1289" t="s">
        <v>353</v>
      </c>
      <c r="AZ1289" t="s">
        <v>358</v>
      </c>
      <c r="BY1289" t="s">
        <v>342</v>
      </c>
      <c r="EQ1289">
        <v>250322</v>
      </c>
      <c r="ER1289" t="s">
        <v>2796</v>
      </c>
      <c r="EV1289">
        <v>17285113</v>
      </c>
      <c r="EW1289">
        <v>928</v>
      </c>
      <c r="EX1289">
        <v>219589</v>
      </c>
      <c r="EY1289" t="s">
        <v>5206</v>
      </c>
      <c r="EZ1289">
        <v>1</v>
      </c>
      <c r="FC1289">
        <v>5901</v>
      </c>
      <c r="FD1289" t="s">
        <v>17</v>
      </c>
    </row>
    <row r="1290" spans="1:160" x14ac:dyDescent="0.3">
      <c r="A1290" t="str">
        <f>VLOOKUP(B1290,Table2[],3,FALSE)</f>
        <v>Digital</v>
      </c>
      <c r="B1290" t="str">
        <f>IF(OR(ISNUMBER(FIND("QVC",Z1290)),ISNUMBER(FIND("QVC",AL1290))),"QVC",IF(OR(ISNUMBER(FIND("NCO",H1290)),ISNUMBER(FIND("NCO",Y1290))), "NCO", IF(AL1290="consumer","PMD.com",VLOOKUP(LEFT(H1290,2),Tables!$E$1:$F$11,2,FALSE))))</f>
        <v>PMD.com</v>
      </c>
      <c r="C1290">
        <f t="shared" si="61"/>
        <v>5260</v>
      </c>
      <c r="D1290">
        <f t="shared" si="62"/>
        <v>1</v>
      </c>
      <c r="E1290" t="str">
        <f t="shared" ca="1" si="60"/>
        <v>shifted orders shipped</v>
      </c>
      <c r="F1290" t="s">
        <v>3539</v>
      </c>
      <c r="G1290" t="s">
        <v>335</v>
      </c>
      <c r="H1290" t="s">
        <v>2795</v>
      </c>
      <c r="I1290" s="6">
        <v>44008.620173611111</v>
      </c>
      <c r="J1290" t="s">
        <v>16</v>
      </c>
      <c r="K1290" s="6">
        <v>44013.305972222224</v>
      </c>
      <c r="M1290" t="s">
        <v>5203</v>
      </c>
      <c r="N1290" t="s">
        <v>5204</v>
      </c>
      <c r="O1290">
        <v>2012</v>
      </c>
      <c r="Q1290" t="s">
        <v>433</v>
      </c>
      <c r="R1290" t="s">
        <v>376</v>
      </c>
      <c r="S1290">
        <v>75207</v>
      </c>
      <c r="T1290" t="s">
        <v>338</v>
      </c>
      <c r="U1290" t="s">
        <v>530</v>
      </c>
      <c r="W1290" t="s">
        <v>5205</v>
      </c>
      <c r="Z1290" t="s">
        <v>5203</v>
      </c>
      <c r="AA1290" t="s">
        <v>5204</v>
      </c>
      <c r="AB1290">
        <v>2012</v>
      </c>
      <c r="AD1290" t="s">
        <v>433</v>
      </c>
      <c r="AE1290" t="s">
        <v>376</v>
      </c>
      <c r="AF1290">
        <v>75207</v>
      </c>
      <c r="AG1290" t="s">
        <v>338</v>
      </c>
      <c r="AH1290" t="s">
        <v>530</v>
      </c>
      <c r="AJ1290" t="s">
        <v>5205</v>
      </c>
      <c r="AL1290" t="s">
        <v>339</v>
      </c>
      <c r="AM1290">
        <v>1</v>
      </c>
      <c r="AN1290">
        <v>1</v>
      </c>
      <c r="AO1290">
        <v>6390</v>
      </c>
      <c r="AQ1290">
        <v>124400</v>
      </c>
      <c r="AR1290">
        <v>5260</v>
      </c>
      <c r="AS1290" t="s">
        <v>1228</v>
      </c>
      <c r="AT1290" t="s">
        <v>173</v>
      </c>
      <c r="AW1290" t="s">
        <v>352</v>
      </c>
      <c r="AX1290" t="s">
        <v>352</v>
      </c>
      <c r="AY1290" t="s">
        <v>353</v>
      </c>
      <c r="AZ1290" t="s">
        <v>384</v>
      </c>
      <c r="BY1290" t="s">
        <v>342</v>
      </c>
      <c r="EQ1290">
        <v>250591</v>
      </c>
      <c r="ER1290" t="s">
        <v>2796</v>
      </c>
      <c r="EV1290">
        <v>17285113</v>
      </c>
      <c r="EW1290">
        <v>928</v>
      </c>
      <c r="EX1290">
        <v>219589</v>
      </c>
      <c r="EY1290" t="s">
        <v>5206</v>
      </c>
      <c r="EZ1290">
        <v>1</v>
      </c>
      <c r="FC1290">
        <v>5260</v>
      </c>
      <c r="FD1290" t="s">
        <v>173</v>
      </c>
    </row>
    <row r="1291" spans="1:160" x14ac:dyDescent="0.3">
      <c r="A1291" t="str">
        <f>VLOOKUP(B1291,Table2[],3,FALSE)</f>
        <v>Digital</v>
      </c>
      <c r="B1291" t="str">
        <f>IF(OR(ISNUMBER(FIND("QVC",Z1291)),ISNUMBER(FIND("QVC",AL1291))),"QVC",IF(OR(ISNUMBER(FIND("NCO",H1291)),ISNUMBER(FIND("NCO",Y1291))), "NCO", IF(AL1291="consumer","PMD.com",VLOOKUP(LEFT(H1291,2),Tables!$E$1:$F$11,2,FALSE))))</f>
        <v>PMD.com</v>
      </c>
      <c r="C1291">
        <f t="shared" si="61"/>
        <v>53930001</v>
      </c>
      <c r="D1291">
        <f t="shared" si="62"/>
        <v>1</v>
      </c>
      <c r="E1291" t="str">
        <f t="shared" ca="1" si="60"/>
        <v>shifted orders shipped</v>
      </c>
      <c r="F1291" t="s">
        <v>3539</v>
      </c>
      <c r="G1291" t="s">
        <v>335</v>
      </c>
      <c r="H1291" t="s">
        <v>2795</v>
      </c>
      <c r="I1291" s="6">
        <v>44008.620173611111</v>
      </c>
      <c r="J1291" t="s">
        <v>16</v>
      </c>
      <c r="K1291" s="6">
        <v>44013.305972222224</v>
      </c>
      <c r="M1291" t="s">
        <v>5203</v>
      </c>
      <c r="N1291" t="s">
        <v>5204</v>
      </c>
      <c r="O1291">
        <v>2012</v>
      </c>
      <c r="Q1291" t="s">
        <v>433</v>
      </c>
      <c r="R1291" t="s">
        <v>376</v>
      </c>
      <c r="S1291">
        <v>75207</v>
      </c>
      <c r="T1291" t="s">
        <v>338</v>
      </c>
      <c r="U1291" t="s">
        <v>530</v>
      </c>
      <c r="W1291" t="s">
        <v>5205</v>
      </c>
      <c r="Z1291" t="s">
        <v>5203</v>
      </c>
      <c r="AA1291" t="s">
        <v>5204</v>
      </c>
      <c r="AB1291">
        <v>2012</v>
      </c>
      <c r="AD1291" t="s">
        <v>433</v>
      </c>
      <c r="AE1291" t="s">
        <v>376</v>
      </c>
      <c r="AF1291">
        <v>75207</v>
      </c>
      <c r="AG1291" t="s">
        <v>338</v>
      </c>
      <c r="AH1291" t="s">
        <v>530</v>
      </c>
      <c r="AJ1291" t="s">
        <v>5205</v>
      </c>
      <c r="AL1291" t="s">
        <v>339</v>
      </c>
      <c r="AM1291">
        <v>1</v>
      </c>
      <c r="AN1291">
        <v>1</v>
      </c>
      <c r="AO1291">
        <v>12017</v>
      </c>
      <c r="AQ1291">
        <v>124469</v>
      </c>
      <c r="AR1291">
        <v>53930001</v>
      </c>
      <c r="AS1291">
        <v>9000000</v>
      </c>
      <c r="AT1291" t="s">
        <v>44</v>
      </c>
      <c r="AW1291" t="s">
        <v>343</v>
      </c>
      <c r="BY1291" t="s">
        <v>342</v>
      </c>
      <c r="EQ1291">
        <v>243405</v>
      </c>
      <c r="ER1291" t="s">
        <v>2796</v>
      </c>
      <c r="EV1291">
        <v>17285113</v>
      </c>
      <c r="EW1291">
        <v>928</v>
      </c>
      <c r="EX1291">
        <v>219589</v>
      </c>
      <c r="EY1291" t="s">
        <v>5206</v>
      </c>
      <c r="EZ1291">
        <v>1</v>
      </c>
      <c r="FC1291">
        <v>95367</v>
      </c>
      <c r="FD1291" t="s">
        <v>935</v>
      </c>
    </row>
    <row r="1292" spans="1:160" x14ac:dyDescent="0.3">
      <c r="A1292" t="str">
        <f>VLOOKUP(B1292,Table2[],3,FALSE)</f>
        <v>Digital</v>
      </c>
      <c r="B1292" t="str">
        <f>IF(OR(ISNUMBER(FIND("QVC",Z1292)),ISNUMBER(FIND("QVC",AL1292))),"QVC",IF(OR(ISNUMBER(FIND("NCO",H1292)),ISNUMBER(FIND("NCO",Y1292))), "NCO", IF(AL1292="consumer","PMD.com",VLOOKUP(LEFT(H1292,2),Tables!$E$1:$F$11,2,FALSE))))</f>
        <v>PMD.com</v>
      </c>
      <c r="C1292">
        <f t="shared" si="61"/>
        <v>53980001</v>
      </c>
      <c r="D1292">
        <f t="shared" si="62"/>
        <v>1</v>
      </c>
      <c r="E1292" t="str">
        <f t="shared" ca="1" si="60"/>
        <v>shifted orders shipped</v>
      </c>
      <c r="F1292" t="s">
        <v>3539</v>
      </c>
      <c r="G1292" t="s">
        <v>335</v>
      </c>
      <c r="H1292" t="s">
        <v>5207</v>
      </c>
      <c r="I1292" s="6">
        <v>44011.631562499999</v>
      </c>
      <c r="J1292" t="s">
        <v>16</v>
      </c>
      <c r="K1292" s="6">
        <v>44013.30609953704</v>
      </c>
      <c r="M1292" t="s">
        <v>906</v>
      </c>
      <c r="N1292" t="s">
        <v>907</v>
      </c>
      <c r="O1292" t="s">
        <v>908</v>
      </c>
      <c r="Q1292" t="s">
        <v>873</v>
      </c>
      <c r="R1292" t="s">
        <v>389</v>
      </c>
      <c r="S1292" t="s">
        <v>909</v>
      </c>
      <c r="T1292" t="s">
        <v>338</v>
      </c>
      <c r="U1292" t="s">
        <v>530</v>
      </c>
      <c r="W1292" t="s">
        <v>910</v>
      </c>
      <c r="Z1292" t="s">
        <v>906</v>
      </c>
      <c r="AA1292" t="s">
        <v>907</v>
      </c>
      <c r="AB1292" t="s">
        <v>908</v>
      </c>
      <c r="AD1292" t="s">
        <v>873</v>
      </c>
      <c r="AE1292" t="s">
        <v>389</v>
      </c>
      <c r="AF1292" t="s">
        <v>909</v>
      </c>
      <c r="AG1292" t="s">
        <v>338</v>
      </c>
      <c r="AH1292" t="s">
        <v>530</v>
      </c>
      <c r="AJ1292" t="s">
        <v>910</v>
      </c>
      <c r="AL1292" t="s">
        <v>339</v>
      </c>
      <c r="AM1292">
        <v>1</v>
      </c>
      <c r="AN1292">
        <v>1</v>
      </c>
      <c r="AO1292">
        <v>5816</v>
      </c>
      <c r="AQ1292">
        <v>124473</v>
      </c>
      <c r="AR1292">
        <v>53980001</v>
      </c>
      <c r="AS1292" t="s">
        <v>1735</v>
      </c>
      <c r="AT1292" t="s">
        <v>43</v>
      </c>
      <c r="AW1292" t="s">
        <v>340</v>
      </c>
      <c r="AX1292">
        <v>0</v>
      </c>
      <c r="AY1292" t="s">
        <v>348</v>
      </c>
      <c r="AZ1292">
        <v>0</v>
      </c>
      <c r="BY1292" t="s">
        <v>342</v>
      </c>
      <c r="EQ1292">
        <v>253177</v>
      </c>
      <c r="ER1292" t="s">
        <v>5208</v>
      </c>
      <c r="EV1292">
        <v>17286828</v>
      </c>
      <c r="EW1292">
        <v>928</v>
      </c>
      <c r="EX1292">
        <v>220585</v>
      </c>
      <c r="EY1292">
        <v>9.2748999964335493E+25</v>
      </c>
      <c r="EZ1292">
        <v>1</v>
      </c>
      <c r="FC1292">
        <v>53980001</v>
      </c>
      <c r="FD1292" t="s">
        <v>43</v>
      </c>
    </row>
    <row r="1293" spans="1:160" x14ac:dyDescent="0.3">
      <c r="A1293" t="str">
        <f>VLOOKUP(B1293,Table2[],3,FALSE)</f>
        <v>Digital</v>
      </c>
      <c r="B1293" t="str">
        <f>IF(OR(ISNUMBER(FIND("QVC",Z1293)),ISNUMBER(FIND("QVC",AL1293))),"QVC",IF(OR(ISNUMBER(FIND("NCO",H1293)),ISNUMBER(FIND("NCO",Y1293))), "NCO", IF(AL1293="consumer","PMD.com",VLOOKUP(LEFT(H1293,2),Tables!$E$1:$F$11,2,FALSE))))</f>
        <v>PMD.com</v>
      </c>
      <c r="C1293">
        <f t="shared" si="61"/>
        <v>55090001</v>
      </c>
      <c r="D1293">
        <f t="shared" si="62"/>
        <v>1</v>
      </c>
      <c r="E1293" t="str">
        <f t="shared" ca="1" si="60"/>
        <v>shifted orders shipped</v>
      </c>
      <c r="F1293" t="s">
        <v>3539</v>
      </c>
      <c r="G1293" t="s">
        <v>335</v>
      </c>
      <c r="H1293" t="s">
        <v>5207</v>
      </c>
      <c r="I1293" s="6">
        <v>44011.631562499999</v>
      </c>
      <c r="J1293" t="s">
        <v>16</v>
      </c>
      <c r="K1293" s="6">
        <v>44013.30609953704</v>
      </c>
      <c r="M1293" t="s">
        <v>906</v>
      </c>
      <c r="N1293" t="s">
        <v>907</v>
      </c>
      <c r="O1293" t="s">
        <v>908</v>
      </c>
      <c r="Q1293" t="s">
        <v>873</v>
      </c>
      <c r="R1293" t="s">
        <v>389</v>
      </c>
      <c r="S1293" t="s">
        <v>909</v>
      </c>
      <c r="T1293" t="s">
        <v>338</v>
      </c>
      <c r="U1293" t="s">
        <v>530</v>
      </c>
      <c r="W1293" t="s">
        <v>910</v>
      </c>
      <c r="Z1293" t="s">
        <v>906</v>
      </c>
      <c r="AA1293" t="s">
        <v>907</v>
      </c>
      <c r="AB1293" t="s">
        <v>908</v>
      </c>
      <c r="AD1293" t="s">
        <v>873</v>
      </c>
      <c r="AE1293" t="s">
        <v>389</v>
      </c>
      <c r="AF1293" t="s">
        <v>909</v>
      </c>
      <c r="AG1293" t="s">
        <v>338</v>
      </c>
      <c r="AH1293" t="s">
        <v>530</v>
      </c>
      <c r="AJ1293" t="s">
        <v>910</v>
      </c>
      <c r="AL1293" t="s">
        <v>339</v>
      </c>
      <c r="AM1293">
        <v>1</v>
      </c>
      <c r="AN1293">
        <v>1</v>
      </c>
      <c r="AO1293">
        <v>5013</v>
      </c>
      <c r="AQ1293">
        <v>124478</v>
      </c>
      <c r="AR1293">
        <v>55090001</v>
      </c>
      <c r="AS1293" t="s">
        <v>995</v>
      </c>
      <c r="AT1293" t="s">
        <v>165</v>
      </c>
      <c r="AW1293" t="s">
        <v>340</v>
      </c>
      <c r="AX1293" t="s">
        <v>340</v>
      </c>
      <c r="AY1293" t="s">
        <v>382</v>
      </c>
      <c r="AZ1293">
        <v>0</v>
      </c>
      <c r="BY1293" t="s">
        <v>342</v>
      </c>
      <c r="EQ1293">
        <v>251219</v>
      </c>
      <c r="ER1293" t="s">
        <v>5208</v>
      </c>
      <c r="EV1293">
        <v>17286828</v>
      </c>
      <c r="EW1293">
        <v>928</v>
      </c>
      <c r="EX1293">
        <v>220585</v>
      </c>
      <c r="EY1293">
        <v>9.2748999964335493E+25</v>
      </c>
      <c r="EZ1293">
        <v>1</v>
      </c>
      <c r="FC1293">
        <v>55090001</v>
      </c>
      <c r="FD1293" t="s">
        <v>165</v>
      </c>
    </row>
    <row r="1294" spans="1:160" x14ac:dyDescent="0.3">
      <c r="A1294" t="str">
        <f>VLOOKUP(B1294,Table2[],3,FALSE)</f>
        <v>Digital</v>
      </c>
      <c r="B1294" t="str">
        <f>IF(OR(ISNUMBER(FIND("QVC",Z1294)),ISNUMBER(FIND("QVC",AL1294))),"QVC",IF(OR(ISNUMBER(FIND("NCO",H1294)),ISNUMBER(FIND("NCO",Y1294))), "NCO", IF(AL1294="consumer","PMD.com",VLOOKUP(LEFT(H1294,2),Tables!$E$1:$F$11,2,FALSE))))</f>
        <v>PMD.com</v>
      </c>
      <c r="C1294">
        <f t="shared" si="61"/>
        <v>52430001</v>
      </c>
      <c r="D1294">
        <f t="shared" si="62"/>
        <v>2</v>
      </c>
      <c r="E1294" t="str">
        <f t="shared" ca="1" si="60"/>
        <v>shifted orders shipped</v>
      </c>
      <c r="F1294" t="s">
        <v>3539</v>
      </c>
      <c r="G1294" t="s">
        <v>335</v>
      </c>
      <c r="H1294" t="s">
        <v>2689</v>
      </c>
      <c r="I1294" s="6">
        <v>44008.824745370373</v>
      </c>
      <c r="J1294" t="s">
        <v>16</v>
      </c>
      <c r="K1294" s="6">
        <v>44013.306192129632</v>
      </c>
      <c r="M1294" t="s">
        <v>5209</v>
      </c>
      <c r="N1294" t="s">
        <v>5210</v>
      </c>
      <c r="Q1294" t="s">
        <v>845</v>
      </c>
      <c r="R1294" t="s">
        <v>365</v>
      </c>
      <c r="S1294">
        <v>94550</v>
      </c>
      <c r="T1294" t="s">
        <v>338</v>
      </c>
      <c r="U1294" t="s">
        <v>530</v>
      </c>
      <c r="W1294" t="s">
        <v>5211</v>
      </c>
      <c r="Z1294" t="s">
        <v>5209</v>
      </c>
      <c r="AA1294" t="s">
        <v>5210</v>
      </c>
      <c r="AD1294" t="s">
        <v>845</v>
      </c>
      <c r="AE1294" t="s">
        <v>365</v>
      </c>
      <c r="AF1294">
        <v>94550</v>
      </c>
      <c r="AG1294" t="s">
        <v>338</v>
      </c>
      <c r="AH1294" t="s">
        <v>530</v>
      </c>
      <c r="AJ1294" t="s">
        <v>5211</v>
      </c>
      <c r="AL1294" t="s">
        <v>339</v>
      </c>
      <c r="AM1294">
        <v>2</v>
      </c>
      <c r="AN1294">
        <v>2</v>
      </c>
      <c r="AO1294">
        <v>12063</v>
      </c>
      <c r="AQ1294">
        <v>127155</v>
      </c>
      <c r="AR1294">
        <v>52430001</v>
      </c>
      <c r="AS1294" t="s">
        <v>927</v>
      </c>
      <c r="AT1294" t="s">
        <v>75</v>
      </c>
      <c r="AW1294" t="s">
        <v>340</v>
      </c>
      <c r="AX1294" t="s">
        <v>340</v>
      </c>
      <c r="AY1294" t="s">
        <v>357</v>
      </c>
      <c r="AZ1294" t="s">
        <v>363</v>
      </c>
      <c r="BY1294" t="s">
        <v>342</v>
      </c>
      <c r="EQ1294">
        <v>249990</v>
      </c>
      <c r="ER1294" t="s">
        <v>2690</v>
      </c>
      <c r="EV1294">
        <v>17284836</v>
      </c>
      <c r="EW1294">
        <v>928</v>
      </c>
      <c r="EX1294">
        <v>219313</v>
      </c>
      <c r="EY1294" t="s">
        <v>5212</v>
      </c>
      <c r="EZ1294">
        <v>1</v>
      </c>
      <c r="FC1294">
        <v>52430001</v>
      </c>
      <c r="FD1294" t="s">
        <v>75</v>
      </c>
    </row>
    <row r="1295" spans="1:160" x14ac:dyDescent="0.3">
      <c r="A1295" t="str">
        <f>VLOOKUP(B1295,Table2[],3,FALSE)</f>
        <v>Digital</v>
      </c>
      <c r="B1295" t="str">
        <f>IF(OR(ISNUMBER(FIND("QVC",Z1295)),ISNUMBER(FIND("QVC",AL1295))),"QVC",IF(OR(ISNUMBER(FIND("NCO",H1295)),ISNUMBER(FIND("NCO",Y1295))), "NCO", IF(AL1295="consumer","PMD.com",VLOOKUP(LEFT(H1295,2),Tables!$E$1:$F$11,2,FALSE))))</f>
        <v>PMD.com</v>
      </c>
      <c r="C1295">
        <f t="shared" si="61"/>
        <v>53160001</v>
      </c>
      <c r="D1295">
        <f t="shared" si="62"/>
        <v>2</v>
      </c>
      <c r="E1295" t="str">
        <f t="shared" ca="1" si="60"/>
        <v>shifted orders shipped</v>
      </c>
      <c r="F1295" t="s">
        <v>3539</v>
      </c>
      <c r="G1295" t="s">
        <v>335</v>
      </c>
      <c r="H1295" t="s">
        <v>2689</v>
      </c>
      <c r="I1295" s="6">
        <v>44008.824745370373</v>
      </c>
      <c r="J1295" t="s">
        <v>16</v>
      </c>
      <c r="K1295" s="6">
        <v>44013.306192129632</v>
      </c>
      <c r="M1295" t="s">
        <v>5209</v>
      </c>
      <c r="N1295" t="s">
        <v>5210</v>
      </c>
      <c r="Q1295" t="s">
        <v>845</v>
      </c>
      <c r="R1295" t="s">
        <v>365</v>
      </c>
      <c r="S1295">
        <v>94550</v>
      </c>
      <c r="T1295" t="s">
        <v>338</v>
      </c>
      <c r="U1295" t="s">
        <v>530</v>
      </c>
      <c r="W1295" t="s">
        <v>5211</v>
      </c>
      <c r="Z1295" t="s">
        <v>5209</v>
      </c>
      <c r="AA1295" t="s">
        <v>5210</v>
      </c>
      <c r="AD1295" t="s">
        <v>845</v>
      </c>
      <c r="AE1295" t="s">
        <v>365</v>
      </c>
      <c r="AF1295">
        <v>94550</v>
      </c>
      <c r="AG1295" t="s">
        <v>338</v>
      </c>
      <c r="AH1295" t="s">
        <v>530</v>
      </c>
      <c r="AJ1295" t="s">
        <v>5211</v>
      </c>
      <c r="AL1295" t="s">
        <v>339</v>
      </c>
      <c r="AM1295">
        <v>2</v>
      </c>
      <c r="AN1295">
        <v>2</v>
      </c>
      <c r="AO1295">
        <v>4322</v>
      </c>
      <c r="AQ1295">
        <v>124007</v>
      </c>
      <c r="AR1295">
        <v>53160001</v>
      </c>
      <c r="AS1295" t="s">
        <v>1895</v>
      </c>
      <c r="AT1295" t="s">
        <v>119</v>
      </c>
      <c r="AW1295" t="s">
        <v>340</v>
      </c>
      <c r="AX1295" t="s">
        <v>340</v>
      </c>
      <c r="AY1295" t="s">
        <v>341</v>
      </c>
      <c r="AZ1295">
        <v>0</v>
      </c>
      <c r="BY1295" t="s">
        <v>342</v>
      </c>
      <c r="EQ1295">
        <v>252959</v>
      </c>
      <c r="ER1295" t="s">
        <v>2690</v>
      </c>
      <c r="EV1295">
        <v>17284836</v>
      </c>
      <c r="EW1295">
        <v>928</v>
      </c>
      <c r="EX1295">
        <v>219313</v>
      </c>
      <c r="EY1295" t="s">
        <v>5212</v>
      </c>
      <c r="EZ1295">
        <v>1</v>
      </c>
      <c r="FC1295">
        <v>53160001</v>
      </c>
      <c r="FD1295" t="s">
        <v>119</v>
      </c>
    </row>
    <row r="1296" spans="1:160" x14ac:dyDescent="0.3">
      <c r="A1296" t="str">
        <f>VLOOKUP(B1296,Table2[],3,FALSE)</f>
        <v>Digital</v>
      </c>
      <c r="B1296" t="str">
        <f>IF(OR(ISNUMBER(FIND("QVC",Z1296)),ISNUMBER(FIND("QVC",AL1296))),"QVC",IF(OR(ISNUMBER(FIND("NCO",H1296)),ISNUMBER(FIND("NCO",Y1296))), "NCO", IF(AL1296="consumer","PMD.com",VLOOKUP(LEFT(H1296,2),Tables!$E$1:$F$11,2,FALSE))))</f>
        <v>PMD.com</v>
      </c>
      <c r="C1296">
        <f t="shared" si="61"/>
        <v>5341</v>
      </c>
      <c r="D1296">
        <f t="shared" si="62"/>
        <v>1</v>
      </c>
      <c r="E1296" t="str">
        <f t="shared" ca="1" si="60"/>
        <v>shifted orders shipped</v>
      </c>
      <c r="F1296" t="s">
        <v>3539</v>
      </c>
      <c r="G1296" t="s">
        <v>335</v>
      </c>
      <c r="H1296" t="s">
        <v>2689</v>
      </c>
      <c r="I1296" s="6">
        <v>44008.824745370373</v>
      </c>
      <c r="J1296" t="s">
        <v>16</v>
      </c>
      <c r="K1296" s="6">
        <v>44013.306192129632</v>
      </c>
      <c r="M1296" t="s">
        <v>5209</v>
      </c>
      <c r="N1296" t="s">
        <v>5210</v>
      </c>
      <c r="Q1296" t="s">
        <v>845</v>
      </c>
      <c r="R1296" t="s">
        <v>365</v>
      </c>
      <c r="S1296">
        <v>94550</v>
      </c>
      <c r="T1296" t="s">
        <v>338</v>
      </c>
      <c r="U1296" t="s">
        <v>530</v>
      </c>
      <c r="W1296" t="s">
        <v>5211</v>
      </c>
      <c r="Z1296" t="s">
        <v>5209</v>
      </c>
      <c r="AA1296" t="s">
        <v>5210</v>
      </c>
      <c r="AD1296" t="s">
        <v>845</v>
      </c>
      <c r="AE1296" t="s">
        <v>365</v>
      </c>
      <c r="AF1296">
        <v>94550</v>
      </c>
      <c r="AG1296" t="s">
        <v>338</v>
      </c>
      <c r="AH1296" t="s">
        <v>530</v>
      </c>
      <c r="AJ1296" t="s">
        <v>5211</v>
      </c>
      <c r="AL1296" t="s">
        <v>339</v>
      </c>
      <c r="AM1296">
        <v>1</v>
      </c>
      <c r="AN1296">
        <v>1</v>
      </c>
      <c r="AO1296">
        <v>15156</v>
      </c>
      <c r="AQ1296">
        <v>124187</v>
      </c>
      <c r="AR1296">
        <v>5341</v>
      </c>
      <c r="AS1296" t="s">
        <v>831</v>
      </c>
      <c r="AT1296" t="s">
        <v>82</v>
      </c>
      <c r="AW1296" t="s">
        <v>340</v>
      </c>
      <c r="AX1296" t="s">
        <v>340</v>
      </c>
      <c r="AY1296" t="s">
        <v>345</v>
      </c>
      <c r="AZ1296" t="s">
        <v>346</v>
      </c>
      <c r="BY1296" t="s">
        <v>342</v>
      </c>
      <c r="EQ1296">
        <v>244247</v>
      </c>
      <c r="ER1296" t="s">
        <v>2690</v>
      </c>
      <c r="EV1296">
        <v>17284836</v>
      </c>
      <c r="EW1296">
        <v>928</v>
      </c>
      <c r="EX1296">
        <v>219313</v>
      </c>
      <c r="EY1296" t="s">
        <v>5212</v>
      </c>
      <c r="EZ1296">
        <v>1</v>
      </c>
      <c r="FC1296">
        <v>90425</v>
      </c>
      <c r="FD1296" t="s">
        <v>388</v>
      </c>
    </row>
    <row r="1297" spans="1:160" x14ac:dyDescent="0.3">
      <c r="A1297" t="str">
        <f>VLOOKUP(B1297,Table2[],3,FALSE)</f>
        <v>Digital</v>
      </c>
      <c r="B1297" t="str">
        <f>IF(OR(ISNUMBER(FIND("QVC",Z1297)),ISNUMBER(FIND("QVC",AL1297))),"QVC",IF(OR(ISNUMBER(FIND("NCO",H1297)),ISNUMBER(FIND("NCO",Y1297))), "NCO", IF(AL1297="consumer","PMD.com",VLOOKUP(LEFT(H1297,2),Tables!$E$1:$F$11,2,FALSE))))</f>
        <v>PMD.com</v>
      </c>
      <c r="C1297">
        <f t="shared" si="61"/>
        <v>5342</v>
      </c>
      <c r="D1297">
        <f t="shared" si="62"/>
        <v>1</v>
      </c>
      <c r="E1297" t="str">
        <f t="shared" ca="1" si="60"/>
        <v>shifted orders shipped</v>
      </c>
      <c r="F1297" t="s">
        <v>3539</v>
      </c>
      <c r="G1297" t="s">
        <v>335</v>
      </c>
      <c r="H1297" t="s">
        <v>2689</v>
      </c>
      <c r="I1297" s="6">
        <v>44008.824745370373</v>
      </c>
      <c r="J1297" t="s">
        <v>16</v>
      </c>
      <c r="K1297" s="6">
        <v>44013.306192129632</v>
      </c>
      <c r="M1297" t="s">
        <v>5209</v>
      </c>
      <c r="N1297" t="s">
        <v>5210</v>
      </c>
      <c r="Q1297" t="s">
        <v>845</v>
      </c>
      <c r="R1297" t="s">
        <v>365</v>
      </c>
      <c r="S1297">
        <v>94550</v>
      </c>
      <c r="T1297" t="s">
        <v>338</v>
      </c>
      <c r="U1297" t="s">
        <v>530</v>
      </c>
      <c r="W1297" t="s">
        <v>5211</v>
      </c>
      <c r="Z1297" t="s">
        <v>5209</v>
      </c>
      <c r="AA1297" t="s">
        <v>5210</v>
      </c>
      <c r="AD1297" t="s">
        <v>845</v>
      </c>
      <c r="AE1297" t="s">
        <v>365</v>
      </c>
      <c r="AF1297">
        <v>94550</v>
      </c>
      <c r="AG1297" t="s">
        <v>338</v>
      </c>
      <c r="AH1297" t="s">
        <v>530</v>
      </c>
      <c r="AJ1297" t="s">
        <v>5211</v>
      </c>
      <c r="AL1297" t="s">
        <v>339</v>
      </c>
      <c r="AM1297">
        <v>1</v>
      </c>
      <c r="AN1297">
        <v>1</v>
      </c>
      <c r="AO1297">
        <v>13280</v>
      </c>
      <c r="AQ1297">
        <v>123849</v>
      </c>
      <c r="AR1297">
        <v>5342</v>
      </c>
      <c r="AS1297" t="s">
        <v>1746</v>
      </c>
      <c r="AT1297" t="s">
        <v>149</v>
      </c>
      <c r="AW1297" t="s">
        <v>340</v>
      </c>
      <c r="AX1297" t="s">
        <v>340</v>
      </c>
      <c r="AY1297" t="s">
        <v>345</v>
      </c>
      <c r="AZ1297" t="s">
        <v>346</v>
      </c>
      <c r="BY1297" t="s">
        <v>342</v>
      </c>
      <c r="EQ1297">
        <v>243408</v>
      </c>
      <c r="ER1297" t="s">
        <v>2690</v>
      </c>
      <c r="EV1297">
        <v>17284836</v>
      </c>
      <c r="EW1297">
        <v>928</v>
      </c>
      <c r="EX1297">
        <v>219313</v>
      </c>
      <c r="EY1297" t="s">
        <v>5212</v>
      </c>
      <c r="EZ1297">
        <v>1</v>
      </c>
      <c r="FC1297">
        <v>90425</v>
      </c>
      <c r="FD1297" t="s">
        <v>388</v>
      </c>
    </row>
    <row r="1298" spans="1:160" x14ac:dyDescent="0.3">
      <c r="A1298" t="str">
        <f>VLOOKUP(B1298,Table2[],3,FALSE)</f>
        <v>Digital</v>
      </c>
      <c r="B1298" t="str">
        <f>IF(OR(ISNUMBER(FIND("QVC",Z1298)),ISNUMBER(FIND("QVC",AL1298))),"QVC",IF(OR(ISNUMBER(FIND("NCO",H1298)),ISNUMBER(FIND("NCO",Y1298))), "NCO", IF(AL1298="consumer","PMD.com",VLOOKUP(LEFT(H1298,2),Tables!$E$1:$F$11,2,FALSE))))</f>
        <v>PMD.com</v>
      </c>
      <c r="C1298">
        <f t="shared" si="61"/>
        <v>51410001</v>
      </c>
      <c r="D1298">
        <f t="shared" si="62"/>
        <v>3</v>
      </c>
      <c r="E1298" t="str">
        <f t="shared" ca="1" si="60"/>
        <v>shifted orders shipped</v>
      </c>
      <c r="F1298" t="s">
        <v>3539</v>
      </c>
      <c r="G1298" t="s">
        <v>335</v>
      </c>
      <c r="H1298" t="s">
        <v>5213</v>
      </c>
      <c r="I1298" s="6">
        <v>44011.626250000001</v>
      </c>
      <c r="J1298" t="s">
        <v>16</v>
      </c>
      <c r="K1298" s="6">
        <v>44013.306689814817</v>
      </c>
      <c r="M1298" t="s">
        <v>1528</v>
      </c>
      <c r="N1298" t="s">
        <v>1529</v>
      </c>
      <c r="Q1298" t="s">
        <v>708</v>
      </c>
      <c r="R1298" t="s">
        <v>376</v>
      </c>
      <c r="S1298" t="s">
        <v>1530</v>
      </c>
      <c r="T1298" t="s">
        <v>338</v>
      </c>
      <c r="U1298" t="s">
        <v>530</v>
      </c>
      <c r="W1298" t="s">
        <v>5214</v>
      </c>
      <c r="Z1298" t="s">
        <v>1528</v>
      </c>
      <c r="AA1298" t="s">
        <v>1529</v>
      </c>
      <c r="AD1298" t="s">
        <v>708</v>
      </c>
      <c r="AE1298" t="s">
        <v>376</v>
      </c>
      <c r="AF1298" t="s">
        <v>1530</v>
      </c>
      <c r="AG1298" t="s">
        <v>338</v>
      </c>
      <c r="AH1298" t="s">
        <v>530</v>
      </c>
      <c r="AJ1298" t="s">
        <v>5214</v>
      </c>
      <c r="AL1298" t="s">
        <v>339</v>
      </c>
      <c r="AM1298">
        <v>3</v>
      </c>
      <c r="AN1298">
        <v>3</v>
      </c>
      <c r="AO1298">
        <v>10146</v>
      </c>
      <c r="AQ1298">
        <v>124431</v>
      </c>
      <c r="AR1298">
        <v>51410001</v>
      </c>
      <c r="AS1298" t="s">
        <v>2386</v>
      </c>
      <c r="AT1298" t="s">
        <v>81</v>
      </c>
      <c r="AW1298" t="s">
        <v>340</v>
      </c>
      <c r="AX1298" t="s">
        <v>340</v>
      </c>
      <c r="AY1298" t="s">
        <v>432</v>
      </c>
      <c r="AZ1298">
        <v>0</v>
      </c>
      <c r="BY1298" t="s">
        <v>342</v>
      </c>
      <c r="EQ1298">
        <v>253369</v>
      </c>
      <c r="ER1298" t="s">
        <v>5215</v>
      </c>
      <c r="EV1298">
        <v>17286825</v>
      </c>
      <c r="EW1298">
        <v>928</v>
      </c>
      <c r="EX1298">
        <v>220582</v>
      </c>
      <c r="EY1298" t="s">
        <v>5216</v>
      </c>
      <c r="EZ1298">
        <v>1</v>
      </c>
      <c r="FC1298">
        <v>51410001</v>
      </c>
      <c r="FD1298" t="s">
        <v>81</v>
      </c>
    </row>
    <row r="1299" spans="1:160" x14ac:dyDescent="0.3">
      <c r="A1299" t="str">
        <f>VLOOKUP(B1299,Table2[],3,FALSE)</f>
        <v>Digital</v>
      </c>
      <c r="B1299" t="str">
        <f>IF(OR(ISNUMBER(FIND("QVC",Z1299)),ISNUMBER(FIND("QVC",AL1299))),"QVC",IF(OR(ISNUMBER(FIND("NCO",H1299)),ISNUMBER(FIND("NCO",Y1299))), "NCO", IF(AL1299="consumer","PMD.com",VLOOKUP(LEFT(H1299,2),Tables!$E$1:$F$11,2,FALSE))))</f>
        <v>PMD.com</v>
      </c>
      <c r="C1299">
        <f t="shared" si="61"/>
        <v>52480001</v>
      </c>
      <c r="D1299">
        <f t="shared" si="62"/>
        <v>1</v>
      </c>
      <c r="E1299" t="str">
        <f t="shared" ca="1" si="60"/>
        <v>shifted orders shipped</v>
      </c>
      <c r="F1299" t="s">
        <v>3539</v>
      </c>
      <c r="G1299" t="s">
        <v>335</v>
      </c>
      <c r="H1299" t="s">
        <v>2644</v>
      </c>
      <c r="I1299" s="6">
        <v>44008.648784722223</v>
      </c>
      <c r="J1299" t="s">
        <v>16</v>
      </c>
      <c r="K1299" s="6">
        <v>44013.307141203702</v>
      </c>
      <c r="M1299" t="s">
        <v>5217</v>
      </c>
      <c r="N1299" t="s">
        <v>5218</v>
      </c>
      <c r="O1299" t="s">
        <v>5219</v>
      </c>
      <c r="Q1299" t="s">
        <v>1217</v>
      </c>
      <c r="R1299" t="s">
        <v>347</v>
      </c>
      <c r="S1299">
        <v>20190</v>
      </c>
      <c r="T1299" t="s">
        <v>338</v>
      </c>
      <c r="U1299" t="s">
        <v>530</v>
      </c>
      <c r="W1299" t="s">
        <v>5220</v>
      </c>
      <c r="Z1299" t="s">
        <v>5217</v>
      </c>
      <c r="AA1299" t="s">
        <v>5218</v>
      </c>
      <c r="AB1299" t="s">
        <v>5219</v>
      </c>
      <c r="AD1299" t="s">
        <v>1217</v>
      </c>
      <c r="AE1299" t="s">
        <v>347</v>
      </c>
      <c r="AF1299">
        <v>20190</v>
      </c>
      <c r="AG1299" t="s">
        <v>338</v>
      </c>
      <c r="AH1299" t="s">
        <v>530</v>
      </c>
      <c r="AJ1299" t="s">
        <v>5220</v>
      </c>
      <c r="AL1299" t="s">
        <v>339</v>
      </c>
      <c r="AM1299">
        <v>1</v>
      </c>
      <c r="AN1299">
        <v>1</v>
      </c>
      <c r="AO1299">
        <v>15799</v>
      </c>
      <c r="AQ1299">
        <v>127159</v>
      </c>
      <c r="AR1299">
        <v>52480001</v>
      </c>
      <c r="AS1299" t="s">
        <v>125</v>
      </c>
      <c r="AT1299" t="s">
        <v>126</v>
      </c>
      <c r="AW1299" t="s">
        <v>343</v>
      </c>
      <c r="BY1299" t="s">
        <v>342</v>
      </c>
      <c r="EQ1299">
        <v>250262</v>
      </c>
      <c r="ER1299" t="s">
        <v>2645</v>
      </c>
      <c r="EV1299">
        <v>17284625</v>
      </c>
      <c r="EW1299">
        <v>928</v>
      </c>
      <c r="EX1299">
        <v>219104</v>
      </c>
      <c r="EY1299" t="s">
        <v>5221</v>
      </c>
      <c r="EZ1299">
        <v>1</v>
      </c>
      <c r="FC1299">
        <v>52480001</v>
      </c>
      <c r="FD1299" t="s">
        <v>126</v>
      </c>
    </row>
    <row r="1300" spans="1:160" x14ac:dyDescent="0.3">
      <c r="A1300" t="str">
        <f>VLOOKUP(B1300,Table2[],3,FALSE)</f>
        <v>Digital</v>
      </c>
      <c r="B1300" t="str">
        <f>IF(OR(ISNUMBER(FIND("QVC",Z1300)),ISNUMBER(FIND("QVC",AL1300))),"QVC",IF(OR(ISNUMBER(FIND("NCO",H1300)),ISNUMBER(FIND("NCO",Y1300))), "NCO", IF(AL1300="consumer","PMD.com",VLOOKUP(LEFT(H1300,2),Tables!$E$1:$F$11,2,FALSE))))</f>
        <v>PMD.com</v>
      </c>
      <c r="C1300">
        <f t="shared" si="61"/>
        <v>53160001</v>
      </c>
      <c r="D1300">
        <f t="shared" si="62"/>
        <v>1</v>
      </c>
      <c r="E1300" t="str">
        <f t="shared" ca="1" si="60"/>
        <v>shifted orders shipped</v>
      </c>
      <c r="F1300" t="s">
        <v>3539</v>
      </c>
      <c r="G1300" t="s">
        <v>335</v>
      </c>
      <c r="H1300" t="s">
        <v>2644</v>
      </c>
      <c r="I1300" s="6">
        <v>44008.648784722223</v>
      </c>
      <c r="J1300" t="s">
        <v>16</v>
      </c>
      <c r="K1300" s="6">
        <v>44013.307141203702</v>
      </c>
      <c r="M1300" t="s">
        <v>5217</v>
      </c>
      <c r="N1300" t="s">
        <v>5218</v>
      </c>
      <c r="O1300" t="s">
        <v>5219</v>
      </c>
      <c r="Q1300" t="s">
        <v>1217</v>
      </c>
      <c r="R1300" t="s">
        <v>347</v>
      </c>
      <c r="S1300">
        <v>20190</v>
      </c>
      <c r="T1300" t="s">
        <v>338</v>
      </c>
      <c r="U1300" t="s">
        <v>530</v>
      </c>
      <c r="W1300" t="s">
        <v>5220</v>
      </c>
      <c r="Z1300" t="s">
        <v>5217</v>
      </c>
      <c r="AA1300" t="s">
        <v>5218</v>
      </c>
      <c r="AB1300" t="s">
        <v>5219</v>
      </c>
      <c r="AD1300" t="s">
        <v>1217</v>
      </c>
      <c r="AE1300" t="s">
        <v>347</v>
      </c>
      <c r="AF1300">
        <v>20190</v>
      </c>
      <c r="AG1300" t="s">
        <v>338</v>
      </c>
      <c r="AH1300" t="s">
        <v>530</v>
      </c>
      <c r="AJ1300" t="s">
        <v>5220</v>
      </c>
      <c r="AL1300" t="s">
        <v>339</v>
      </c>
      <c r="AM1300">
        <v>1</v>
      </c>
      <c r="AN1300">
        <v>1</v>
      </c>
      <c r="AO1300">
        <v>4322</v>
      </c>
      <c r="AQ1300">
        <v>124007</v>
      </c>
      <c r="AR1300">
        <v>53160001</v>
      </c>
      <c r="AS1300" t="s">
        <v>1895</v>
      </c>
      <c r="AT1300" t="s">
        <v>119</v>
      </c>
      <c r="AW1300" t="s">
        <v>340</v>
      </c>
      <c r="AX1300" t="s">
        <v>340</v>
      </c>
      <c r="AY1300" t="s">
        <v>341</v>
      </c>
      <c r="AZ1300">
        <v>0</v>
      </c>
      <c r="BY1300" t="s">
        <v>342</v>
      </c>
      <c r="EQ1300">
        <v>252959</v>
      </c>
      <c r="ER1300" t="s">
        <v>2645</v>
      </c>
      <c r="EV1300">
        <v>17284625</v>
      </c>
      <c r="EW1300">
        <v>928</v>
      </c>
      <c r="EX1300">
        <v>219104</v>
      </c>
      <c r="EY1300" t="s">
        <v>5221</v>
      </c>
      <c r="EZ1300">
        <v>1</v>
      </c>
      <c r="FC1300">
        <v>53160001</v>
      </c>
      <c r="FD1300" t="s">
        <v>119</v>
      </c>
    </row>
    <row r="1301" spans="1:160" x14ac:dyDescent="0.3">
      <c r="A1301" t="str">
        <f>VLOOKUP(B1301,Table2[],3,FALSE)</f>
        <v>Digital</v>
      </c>
      <c r="B1301" t="str">
        <f>IF(OR(ISNUMBER(FIND("QVC",Z1301)),ISNUMBER(FIND("QVC",AL1301))),"QVC",IF(OR(ISNUMBER(FIND("NCO",H1301)),ISNUMBER(FIND("NCO",Y1301))), "NCO", IF(AL1301="consumer","PMD.com",VLOOKUP(LEFT(H1301,2),Tables!$E$1:$F$11,2,FALSE))))</f>
        <v>PMD.com</v>
      </c>
      <c r="C1301">
        <f t="shared" si="61"/>
        <v>52460001</v>
      </c>
      <c r="D1301">
        <f t="shared" si="62"/>
        <v>2</v>
      </c>
      <c r="E1301" t="str">
        <f t="shared" ca="1" si="60"/>
        <v>shifted orders shipped</v>
      </c>
      <c r="F1301" t="s">
        <v>3539</v>
      </c>
      <c r="G1301" t="s">
        <v>335</v>
      </c>
      <c r="H1301" t="s">
        <v>2644</v>
      </c>
      <c r="I1301" s="6">
        <v>44008.648784722223</v>
      </c>
      <c r="J1301" t="s">
        <v>16</v>
      </c>
      <c r="K1301" s="6">
        <v>44013.307141203702</v>
      </c>
      <c r="M1301" t="s">
        <v>5217</v>
      </c>
      <c r="N1301" t="s">
        <v>5218</v>
      </c>
      <c r="O1301" t="s">
        <v>5219</v>
      </c>
      <c r="Q1301" t="s">
        <v>1217</v>
      </c>
      <c r="R1301" t="s">
        <v>347</v>
      </c>
      <c r="S1301">
        <v>20190</v>
      </c>
      <c r="T1301" t="s">
        <v>338</v>
      </c>
      <c r="U1301" t="s">
        <v>530</v>
      </c>
      <c r="W1301" t="s">
        <v>5220</v>
      </c>
      <c r="Z1301" t="s">
        <v>5217</v>
      </c>
      <c r="AA1301" t="s">
        <v>5218</v>
      </c>
      <c r="AB1301" t="s">
        <v>5219</v>
      </c>
      <c r="AD1301" t="s">
        <v>1217</v>
      </c>
      <c r="AE1301" t="s">
        <v>347</v>
      </c>
      <c r="AF1301">
        <v>20190</v>
      </c>
      <c r="AG1301" t="s">
        <v>338</v>
      </c>
      <c r="AH1301" t="s">
        <v>530</v>
      </c>
      <c r="AJ1301" t="s">
        <v>5220</v>
      </c>
      <c r="AL1301" t="s">
        <v>339</v>
      </c>
      <c r="AM1301">
        <v>2</v>
      </c>
      <c r="AN1301">
        <v>2</v>
      </c>
      <c r="AO1301">
        <v>14007</v>
      </c>
      <c r="AQ1301">
        <v>127157</v>
      </c>
      <c r="AR1301">
        <v>52460001</v>
      </c>
      <c r="AS1301" t="s">
        <v>972</v>
      </c>
      <c r="AT1301" t="s">
        <v>76</v>
      </c>
      <c r="AW1301" t="s">
        <v>340</v>
      </c>
      <c r="AX1301" t="s">
        <v>340</v>
      </c>
      <c r="AY1301" t="s">
        <v>341</v>
      </c>
      <c r="AZ1301">
        <v>0</v>
      </c>
      <c r="BY1301" t="s">
        <v>342</v>
      </c>
      <c r="EQ1301">
        <v>252044</v>
      </c>
      <c r="ER1301" t="s">
        <v>2645</v>
      </c>
      <c r="EV1301">
        <v>17284625</v>
      </c>
      <c r="EW1301">
        <v>928</v>
      </c>
      <c r="EX1301">
        <v>219104</v>
      </c>
      <c r="EY1301" t="s">
        <v>5221</v>
      </c>
      <c r="EZ1301">
        <v>1</v>
      </c>
      <c r="FC1301">
        <v>52460001</v>
      </c>
      <c r="FD1301" t="s">
        <v>76</v>
      </c>
    </row>
    <row r="1302" spans="1:160" x14ac:dyDescent="0.3">
      <c r="A1302" t="str">
        <f>VLOOKUP(B1302,Table2[],3,FALSE)</f>
        <v>Digital</v>
      </c>
      <c r="B1302" t="str">
        <f>IF(OR(ISNUMBER(FIND("QVC",Z1302)),ISNUMBER(FIND("QVC",AL1302))),"QVC",IF(OR(ISNUMBER(FIND("NCO",H1302)),ISNUMBER(FIND("NCO",Y1302))), "NCO", IF(AL1302="consumer","PMD.com",VLOOKUP(LEFT(H1302,2),Tables!$E$1:$F$11,2,FALSE))))</f>
        <v>PMD.com</v>
      </c>
      <c r="C1302">
        <f t="shared" si="61"/>
        <v>52430001</v>
      </c>
      <c r="D1302">
        <f t="shared" si="62"/>
        <v>2</v>
      </c>
      <c r="E1302" t="str">
        <f t="shared" ca="1" si="60"/>
        <v>shifted orders shipped</v>
      </c>
      <c r="F1302" t="s">
        <v>3539</v>
      </c>
      <c r="G1302" t="s">
        <v>335</v>
      </c>
      <c r="H1302" t="s">
        <v>2644</v>
      </c>
      <c r="I1302" s="6">
        <v>44008.648784722223</v>
      </c>
      <c r="J1302" t="s">
        <v>16</v>
      </c>
      <c r="K1302" s="6">
        <v>44013.307141203702</v>
      </c>
      <c r="M1302" t="s">
        <v>5217</v>
      </c>
      <c r="N1302" t="s">
        <v>5218</v>
      </c>
      <c r="O1302" t="s">
        <v>5219</v>
      </c>
      <c r="Q1302" t="s">
        <v>1217</v>
      </c>
      <c r="R1302" t="s">
        <v>347</v>
      </c>
      <c r="S1302">
        <v>20190</v>
      </c>
      <c r="T1302" t="s">
        <v>338</v>
      </c>
      <c r="U1302" t="s">
        <v>530</v>
      </c>
      <c r="W1302" t="s">
        <v>5220</v>
      </c>
      <c r="Z1302" t="s">
        <v>5217</v>
      </c>
      <c r="AA1302" t="s">
        <v>5218</v>
      </c>
      <c r="AB1302" t="s">
        <v>5219</v>
      </c>
      <c r="AD1302" t="s">
        <v>1217</v>
      </c>
      <c r="AE1302" t="s">
        <v>347</v>
      </c>
      <c r="AF1302">
        <v>20190</v>
      </c>
      <c r="AG1302" t="s">
        <v>338</v>
      </c>
      <c r="AH1302" t="s">
        <v>530</v>
      </c>
      <c r="AJ1302" t="s">
        <v>5220</v>
      </c>
      <c r="AL1302" t="s">
        <v>339</v>
      </c>
      <c r="AM1302">
        <v>2</v>
      </c>
      <c r="AN1302">
        <v>2</v>
      </c>
      <c r="AO1302">
        <v>12063</v>
      </c>
      <c r="AQ1302">
        <v>127155</v>
      </c>
      <c r="AR1302">
        <v>52430001</v>
      </c>
      <c r="AS1302" t="s">
        <v>927</v>
      </c>
      <c r="AT1302" t="s">
        <v>75</v>
      </c>
      <c r="AW1302" t="s">
        <v>340</v>
      </c>
      <c r="AX1302" t="s">
        <v>340</v>
      </c>
      <c r="AY1302" t="s">
        <v>357</v>
      </c>
      <c r="AZ1302" t="s">
        <v>363</v>
      </c>
      <c r="BY1302" t="s">
        <v>342</v>
      </c>
      <c r="EQ1302">
        <v>249990</v>
      </c>
      <c r="ER1302" t="s">
        <v>2645</v>
      </c>
      <c r="EV1302">
        <v>17284625</v>
      </c>
      <c r="EW1302">
        <v>928</v>
      </c>
      <c r="EX1302">
        <v>219104</v>
      </c>
      <c r="EY1302" t="s">
        <v>5221</v>
      </c>
      <c r="EZ1302">
        <v>1</v>
      </c>
      <c r="FC1302">
        <v>52430001</v>
      </c>
      <c r="FD1302" t="s">
        <v>75</v>
      </c>
    </row>
    <row r="1303" spans="1:160" x14ac:dyDescent="0.3">
      <c r="A1303" t="str">
        <f>VLOOKUP(B1303,Table2[],3,FALSE)</f>
        <v>Digital</v>
      </c>
      <c r="B1303" t="str">
        <f>IF(OR(ISNUMBER(FIND("QVC",Z1303)),ISNUMBER(FIND("QVC",AL1303))),"QVC",IF(OR(ISNUMBER(FIND("NCO",H1303)),ISNUMBER(FIND("NCO",Y1303))), "NCO", IF(AL1303="consumer","PMD.com",VLOOKUP(LEFT(H1303,2),Tables!$E$1:$F$11,2,FALSE))))</f>
        <v>PMD.com</v>
      </c>
      <c r="C1303">
        <f t="shared" si="61"/>
        <v>51090001</v>
      </c>
      <c r="D1303">
        <f t="shared" si="62"/>
        <v>1</v>
      </c>
      <c r="E1303" t="str">
        <f t="shared" ca="1" si="60"/>
        <v>shifted orders shipped</v>
      </c>
      <c r="F1303" t="s">
        <v>3539</v>
      </c>
      <c r="G1303" t="s">
        <v>335</v>
      </c>
      <c r="H1303" t="s">
        <v>2644</v>
      </c>
      <c r="I1303" s="6">
        <v>44008.648784722223</v>
      </c>
      <c r="J1303" t="s">
        <v>16</v>
      </c>
      <c r="K1303" s="6">
        <v>44013.307141203702</v>
      </c>
      <c r="M1303" t="s">
        <v>5217</v>
      </c>
      <c r="N1303" t="s">
        <v>5218</v>
      </c>
      <c r="O1303" t="s">
        <v>5219</v>
      </c>
      <c r="Q1303" t="s">
        <v>1217</v>
      </c>
      <c r="R1303" t="s">
        <v>347</v>
      </c>
      <c r="S1303">
        <v>20190</v>
      </c>
      <c r="T1303" t="s">
        <v>338</v>
      </c>
      <c r="U1303" t="s">
        <v>530</v>
      </c>
      <c r="W1303" t="s">
        <v>5220</v>
      </c>
      <c r="Z1303" t="s">
        <v>5217</v>
      </c>
      <c r="AA1303" t="s">
        <v>5218</v>
      </c>
      <c r="AB1303" t="s">
        <v>5219</v>
      </c>
      <c r="AD1303" t="s">
        <v>1217</v>
      </c>
      <c r="AE1303" t="s">
        <v>347</v>
      </c>
      <c r="AF1303">
        <v>20190</v>
      </c>
      <c r="AG1303" t="s">
        <v>338</v>
      </c>
      <c r="AH1303" t="s">
        <v>530</v>
      </c>
      <c r="AJ1303" t="s">
        <v>5220</v>
      </c>
      <c r="AL1303" t="s">
        <v>339</v>
      </c>
      <c r="AM1303">
        <v>1</v>
      </c>
      <c r="AN1303">
        <v>1</v>
      </c>
      <c r="AO1303">
        <v>4885</v>
      </c>
      <c r="AQ1303">
        <v>124202</v>
      </c>
      <c r="AR1303">
        <v>51090001</v>
      </c>
      <c r="AS1303" t="s">
        <v>1986</v>
      </c>
      <c r="AT1303" t="s">
        <v>60</v>
      </c>
      <c r="AW1303" t="s">
        <v>340</v>
      </c>
      <c r="AX1303" t="s">
        <v>340</v>
      </c>
      <c r="AY1303" t="s">
        <v>357</v>
      </c>
      <c r="AZ1303" t="s">
        <v>361</v>
      </c>
      <c r="BY1303" t="s">
        <v>342</v>
      </c>
      <c r="EQ1303">
        <v>250831</v>
      </c>
      <c r="ER1303" t="s">
        <v>2645</v>
      </c>
      <c r="EV1303">
        <v>17284625</v>
      </c>
      <c r="EW1303">
        <v>928</v>
      </c>
      <c r="EX1303">
        <v>219104</v>
      </c>
      <c r="EY1303" t="s">
        <v>5221</v>
      </c>
      <c r="EZ1303">
        <v>1</v>
      </c>
      <c r="FC1303">
        <v>51090001</v>
      </c>
      <c r="FD1303" t="s">
        <v>60</v>
      </c>
    </row>
    <row r="1304" spans="1:160" x14ac:dyDescent="0.3">
      <c r="A1304" t="str">
        <f>VLOOKUP(B1304,Table2[],3,FALSE)</f>
        <v>Digital</v>
      </c>
      <c r="B1304" t="str">
        <f>IF(OR(ISNUMBER(FIND("QVC",Z1304)),ISNUMBER(FIND("QVC",AL1304))),"QVC",IF(OR(ISNUMBER(FIND("NCO",H1304)),ISNUMBER(FIND("NCO",Y1304))), "NCO", IF(AL1304="consumer","PMD.com",VLOOKUP(LEFT(H1304,2),Tables!$E$1:$F$11,2,FALSE))))</f>
        <v>PMD.com</v>
      </c>
      <c r="C1304">
        <f t="shared" si="61"/>
        <v>53450011</v>
      </c>
      <c r="D1304">
        <f t="shared" si="62"/>
        <v>1</v>
      </c>
      <c r="E1304" t="str">
        <f t="shared" ca="1" si="60"/>
        <v>shifted orders shipped</v>
      </c>
      <c r="F1304" t="s">
        <v>3539</v>
      </c>
      <c r="G1304" t="s">
        <v>335</v>
      </c>
      <c r="H1304" t="s">
        <v>2805</v>
      </c>
      <c r="I1304" s="6">
        <v>44008.692303240743</v>
      </c>
      <c r="J1304" t="s">
        <v>16</v>
      </c>
      <c r="K1304" s="6">
        <v>44013.307488425926</v>
      </c>
      <c r="M1304" t="s">
        <v>5222</v>
      </c>
      <c r="N1304" t="s">
        <v>5223</v>
      </c>
      <c r="Q1304" t="s">
        <v>532</v>
      </c>
      <c r="R1304" t="s">
        <v>376</v>
      </c>
      <c r="S1304">
        <v>77379</v>
      </c>
      <c r="T1304" t="s">
        <v>338</v>
      </c>
      <c r="U1304" t="s">
        <v>530</v>
      </c>
      <c r="W1304" t="s">
        <v>5224</v>
      </c>
      <c r="Z1304" t="s">
        <v>5222</v>
      </c>
      <c r="AA1304" t="s">
        <v>5223</v>
      </c>
      <c r="AD1304" t="s">
        <v>532</v>
      </c>
      <c r="AE1304" t="s">
        <v>376</v>
      </c>
      <c r="AF1304">
        <v>77379</v>
      </c>
      <c r="AG1304" t="s">
        <v>338</v>
      </c>
      <c r="AH1304" t="s">
        <v>530</v>
      </c>
      <c r="AJ1304" t="s">
        <v>5224</v>
      </c>
      <c r="AL1304" t="s">
        <v>339</v>
      </c>
      <c r="AM1304">
        <v>1</v>
      </c>
      <c r="AN1304">
        <v>1</v>
      </c>
      <c r="AO1304">
        <v>15200</v>
      </c>
      <c r="AQ1304">
        <v>124724</v>
      </c>
      <c r="AR1304">
        <v>53450011</v>
      </c>
      <c r="AS1304" t="s">
        <v>2807</v>
      </c>
      <c r="AT1304" t="s">
        <v>96</v>
      </c>
      <c r="AW1304" t="s">
        <v>340</v>
      </c>
      <c r="AX1304" t="s">
        <v>340</v>
      </c>
      <c r="AY1304" t="s">
        <v>345</v>
      </c>
      <c r="AZ1304">
        <v>0</v>
      </c>
      <c r="BY1304" t="s">
        <v>342</v>
      </c>
      <c r="EQ1304">
        <v>253372</v>
      </c>
      <c r="ER1304" t="s">
        <v>2806</v>
      </c>
      <c r="EV1304">
        <v>17285142</v>
      </c>
      <c r="EW1304">
        <v>928</v>
      </c>
      <c r="EX1304">
        <v>219618</v>
      </c>
      <c r="EY1304">
        <v>9.2748999964335493E+25</v>
      </c>
      <c r="EZ1304">
        <v>1</v>
      </c>
      <c r="FC1304">
        <v>53450011</v>
      </c>
      <c r="FD1304" t="s">
        <v>96</v>
      </c>
    </row>
    <row r="1305" spans="1:160" x14ac:dyDescent="0.3">
      <c r="A1305" t="str">
        <f>VLOOKUP(B1305,Table2[],3,FALSE)</f>
        <v>Digital</v>
      </c>
      <c r="B1305" t="str">
        <f>IF(OR(ISNUMBER(FIND("QVC",Z1305)),ISNUMBER(FIND("QVC",AL1305))),"QVC",IF(OR(ISNUMBER(FIND("NCO",H1305)),ISNUMBER(FIND("NCO",Y1305))), "NCO", IF(AL1305="consumer","PMD.com",VLOOKUP(LEFT(H1305,2),Tables!$E$1:$F$11,2,FALSE))))</f>
        <v>PMD.com</v>
      </c>
      <c r="C1305">
        <f t="shared" si="61"/>
        <v>5901</v>
      </c>
      <c r="D1305">
        <f t="shared" si="62"/>
        <v>2</v>
      </c>
      <c r="E1305" t="str">
        <f t="shared" ca="1" si="60"/>
        <v>shifted orders shipped</v>
      </c>
      <c r="F1305" t="s">
        <v>3539</v>
      </c>
      <c r="G1305" t="s">
        <v>335</v>
      </c>
      <c r="H1305" t="s">
        <v>5225</v>
      </c>
      <c r="I1305" s="6">
        <v>44011.618692129632</v>
      </c>
      <c r="J1305" t="s">
        <v>16</v>
      </c>
      <c r="K1305" s="6">
        <v>44013.307615740741</v>
      </c>
      <c r="M1305" t="s">
        <v>5226</v>
      </c>
      <c r="N1305" t="s">
        <v>5227</v>
      </c>
      <c r="Q1305" t="s">
        <v>2207</v>
      </c>
      <c r="R1305" t="s">
        <v>400</v>
      </c>
      <c r="S1305">
        <v>19040</v>
      </c>
      <c r="T1305" t="s">
        <v>338</v>
      </c>
      <c r="U1305" t="s">
        <v>530</v>
      </c>
      <c r="W1305" t="s">
        <v>5228</v>
      </c>
      <c r="Z1305" t="s">
        <v>5226</v>
      </c>
      <c r="AA1305" t="s">
        <v>5227</v>
      </c>
      <c r="AD1305" t="s">
        <v>2207</v>
      </c>
      <c r="AE1305" t="s">
        <v>400</v>
      </c>
      <c r="AF1305">
        <v>19040</v>
      </c>
      <c r="AG1305" t="s">
        <v>338</v>
      </c>
      <c r="AH1305" t="s">
        <v>530</v>
      </c>
      <c r="AJ1305" t="s">
        <v>5228</v>
      </c>
      <c r="AL1305" t="s">
        <v>339</v>
      </c>
      <c r="AM1305">
        <v>2</v>
      </c>
      <c r="AN1305">
        <v>2</v>
      </c>
      <c r="AO1305">
        <v>1428</v>
      </c>
      <c r="AQ1305">
        <v>123804</v>
      </c>
      <c r="AR1305">
        <v>5901</v>
      </c>
      <c r="AS1305" t="s">
        <v>1300</v>
      </c>
      <c r="AT1305" t="s">
        <v>17</v>
      </c>
      <c r="AW1305" t="s">
        <v>352</v>
      </c>
      <c r="AX1305" t="s">
        <v>352</v>
      </c>
      <c r="AY1305" t="s">
        <v>353</v>
      </c>
      <c r="AZ1305" t="s">
        <v>358</v>
      </c>
      <c r="BY1305" t="s">
        <v>342</v>
      </c>
      <c r="EQ1305">
        <v>250322</v>
      </c>
      <c r="ER1305" t="s">
        <v>5229</v>
      </c>
      <c r="EV1305">
        <v>17286817</v>
      </c>
      <c r="EW1305">
        <v>928</v>
      </c>
      <c r="EX1305">
        <v>220574</v>
      </c>
      <c r="EY1305" t="s">
        <v>5230</v>
      </c>
      <c r="EZ1305">
        <v>1</v>
      </c>
      <c r="FC1305">
        <v>5901</v>
      </c>
      <c r="FD1305" t="s">
        <v>17</v>
      </c>
    </row>
    <row r="1306" spans="1:160" x14ac:dyDescent="0.3">
      <c r="A1306" t="str">
        <f>VLOOKUP(B1306,Table2[],3,FALSE)</f>
        <v>Digital</v>
      </c>
      <c r="B1306" t="str">
        <f>IF(OR(ISNUMBER(FIND("QVC",Z1306)),ISNUMBER(FIND("QVC",AL1306))),"QVC",IF(OR(ISNUMBER(FIND("NCO",H1306)),ISNUMBER(FIND("NCO",Y1306))), "NCO", IF(AL1306="consumer","PMD.com",VLOOKUP(LEFT(H1306,2),Tables!$E$1:$F$11,2,FALSE))))</f>
        <v>PMD.com</v>
      </c>
      <c r="C1306">
        <f t="shared" si="61"/>
        <v>51090030</v>
      </c>
      <c r="D1306">
        <f t="shared" si="62"/>
        <v>1</v>
      </c>
      <c r="E1306" t="str">
        <f t="shared" ca="1" si="60"/>
        <v>shifted orders shipped</v>
      </c>
      <c r="F1306" t="s">
        <v>3539</v>
      </c>
      <c r="G1306" t="s">
        <v>335</v>
      </c>
      <c r="H1306" t="s">
        <v>2351</v>
      </c>
      <c r="I1306" s="6">
        <v>44007.990439814814</v>
      </c>
      <c r="J1306" t="s">
        <v>16</v>
      </c>
      <c r="K1306" s="6">
        <v>44013.307627314818</v>
      </c>
      <c r="M1306" t="s">
        <v>5231</v>
      </c>
      <c r="N1306" t="s">
        <v>5232</v>
      </c>
      <c r="Q1306" t="s">
        <v>398</v>
      </c>
      <c r="R1306" t="s">
        <v>376</v>
      </c>
      <c r="S1306" t="s">
        <v>5233</v>
      </c>
      <c r="T1306" t="s">
        <v>338</v>
      </c>
      <c r="U1306" t="s">
        <v>530</v>
      </c>
      <c r="W1306" t="s">
        <v>5234</v>
      </c>
      <c r="Z1306" t="s">
        <v>5231</v>
      </c>
      <c r="AA1306" t="s">
        <v>5232</v>
      </c>
      <c r="AD1306" t="s">
        <v>398</v>
      </c>
      <c r="AE1306" t="s">
        <v>376</v>
      </c>
      <c r="AF1306" t="s">
        <v>5233</v>
      </c>
      <c r="AG1306" t="s">
        <v>338</v>
      </c>
      <c r="AH1306" t="s">
        <v>530</v>
      </c>
      <c r="AJ1306" t="s">
        <v>5234</v>
      </c>
      <c r="AL1306" t="s">
        <v>339</v>
      </c>
      <c r="AM1306">
        <v>1</v>
      </c>
      <c r="AN1306">
        <v>1</v>
      </c>
      <c r="AO1306">
        <v>6688</v>
      </c>
      <c r="AQ1306">
        <v>125960</v>
      </c>
      <c r="AR1306">
        <v>51090030</v>
      </c>
      <c r="AS1306" t="s">
        <v>996</v>
      </c>
      <c r="AT1306" t="s">
        <v>628</v>
      </c>
      <c r="AW1306" t="s">
        <v>343</v>
      </c>
      <c r="BY1306" t="s">
        <v>342</v>
      </c>
      <c r="BZ1306" t="b">
        <v>0</v>
      </c>
      <c r="EQ1306">
        <v>244453</v>
      </c>
      <c r="ER1306" t="s">
        <v>2352</v>
      </c>
      <c r="EV1306">
        <v>17283635</v>
      </c>
      <c r="EW1306">
        <v>928</v>
      </c>
      <c r="EX1306">
        <v>218268</v>
      </c>
      <c r="EY1306" t="s">
        <v>5235</v>
      </c>
      <c r="EZ1306">
        <v>1</v>
      </c>
      <c r="FC1306">
        <v>95382</v>
      </c>
      <c r="FD1306" t="s">
        <v>1412</v>
      </c>
    </row>
    <row r="1307" spans="1:160" x14ac:dyDescent="0.3">
      <c r="A1307" t="str">
        <f>VLOOKUP(B1307,Table2[],3,FALSE)</f>
        <v>Digital</v>
      </c>
      <c r="B1307" t="str">
        <f>IF(OR(ISNUMBER(FIND("QVC",Z1307)),ISNUMBER(FIND("QVC",AL1307))),"QVC",IF(OR(ISNUMBER(FIND("NCO",H1307)),ISNUMBER(FIND("NCO",Y1307))), "NCO", IF(AL1307="consumer","PMD.com",VLOOKUP(LEFT(H1307,2),Tables!$E$1:$F$11,2,FALSE))))</f>
        <v>PMD.com</v>
      </c>
      <c r="C1307">
        <f t="shared" si="61"/>
        <v>54010001</v>
      </c>
      <c r="D1307">
        <f t="shared" si="62"/>
        <v>1</v>
      </c>
      <c r="E1307" t="str">
        <f t="shared" ca="1" si="60"/>
        <v>shifted orders shipped</v>
      </c>
      <c r="F1307" t="s">
        <v>3539</v>
      </c>
      <c r="G1307" t="s">
        <v>335</v>
      </c>
      <c r="H1307" t="s">
        <v>2351</v>
      </c>
      <c r="I1307" s="6">
        <v>44007.990439814814</v>
      </c>
      <c r="J1307" t="s">
        <v>16</v>
      </c>
      <c r="K1307" s="6">
        <v>44013.307627314818</v>
      </c>
      <c r="M1307" t="s">
        <v>5231</v>
      </c>
      <c r="N1307" t="s">
        <v>5232</v>
      </c>
      <c r="Q1307" t="s">
        <v>398</v>
      </c>
      <c r="R1307" t="s">
        <v>376</v>
      </c>
      <c r="S1307" t="s">
        <v>5233</v>
      </c>
      <c r="T1307" t="s">
        <v>338</v>
      </c>
      <c r="U1307" t="s">
        <v>530</v>
      </c>
      <c r="W1307" t="s">
        <v>5234</v>
      </c>
      <c r="Z1307" t="s">
        <v>5231</v>
      </c>
      <c r="AA1307" t="s">
        <v>5232</v>
      </c>
      <c r="AD1307" t="s">
        <v>398</v>
      </c>
      <c r="AE1307" t="s">
        <v>376</v>
      </c>
      <c r="AF1307" t="s">
        <v>5233</v>
      </c>
      <c r="AG1307" t="s">
        <v>338</v>
      </c>
      <c r="AH1307" t="s">
        <v>530</v>
      </c>
      <c r="AJ1307" t="s">
        <v>5234</v>
      </c>
      <c r="AL1307" t="s">
        <v>339</v>
      </c>
      <c r="AM1307">
        <v>1</v>
      </c>
      <c r="AN1307">
        <v>1</v>
      </c>
      <c r="AO1307">
        <v>6300</v>
      </c>
      <c r="AQ1307">
        <v>124476</v>
      </c>
      <c r="AR1307">
        <v>54010001</v>
      </c>
      <c r="AS1307" t="s">
        <v>577</v>
      </c>
      <c r="AT1307" t="s">
        <v>35</v>
      </c>
      <c r="AW1307" t="s">
        <v>340</v>
      </c>
      <c r="AX1307">
        <v>0</v>
      </c>
      <c r="AY1307" t="s">
        <v>348</v>
      </c>
      <c r="AZ1307">
        <v>0</v>
      </c>
      <c r="BY1307" t="s">
        <v>342</v>
      </c>
      <c r="EQ1307">
        <v>252076</v>
      </c>
      <c r="ER1307" t="s">
        <v>2352</v>
      </c>
      <c r="EV1307">
        <v>17283635</v>
      </c>
      <c r="EW1307">
        <v>928</v>
      </c>
      <c r="EX1307">
        <v>218268</v>
      </c>
      <c r="EY1307" t="s">
        <v>5235</v>
      </c>
      <c r="EZ1307">
        <v>1</v>
      </c>
      <c r="FC1307">
        <v>95382</v>
      </c>
      <c r="FD1307" t="s">
        <v>1412</v>
      </c>
    </row>
    <row r="1308" spans="1:160" x14ac:dyDescent="0.3">
      <c r="A1308" t="str">
        <f>VLOOKUP(B1308,Table2[],3,FALSE)</f>
        <v>Digital</v>
      </c>
      <c r="B1308" t="str">
        <f>IF(OR(ISNUMBER(FIND("QVC",Z1308)),ISNUMBER(FIND("QVC",AL1308))),"QVC",IF(OR(ISNUMBER(FIND("NCO",H1308)),ISNUMBER(FIND("NCO",Y1308))), "NCO", IF(AL1308="consumer","PMD.com",VLOOKUP(LEFT(H1308,2),Tables!$E$1:$F$11,2,FALSE))))</f>
        <v>PMD.com</v>
      </c>
      <c r="C1308">
        <f t="shared" si="61"/>
        <v>7837</v>
      </c>
      <c r="D1308">
        <f t="shared" si="62"/>
        <v>1</v>
      </c>
      <c r="E1308" t="str">
        <f t="shared" ca="1" si="60"/>
        <v>shifted orders shipped</v>
      </c>
      <c r="F1308" t="s">
        <v>3539</v>
      </c>
      <c r="G1308" t="s">
        <v>335</v>
      </c>
      <c r="H1308" t="s">
        <v>2351</v>
      </c>
      <c r="I1308" s="6">
        <v>44007.990439814814</v>
      </c>
      <c r="J1308" t="s">
        <v>16</v>
      </c>
      <c r="K1308" s="6">
        <v>44013.307627314818</v>
      </c>
      <c r="M1308" t="s">
        <v>5231</v>
      </c>
      <c r="N1308" t="s">
        <v>5232</v>
      </c>
      <c r="Q1308" t="s">
        <v>398</v>
      </c>
      <c r="R1308" t="s">
        <v>376</v>
      </c>
      <c r="S1308" t="s">
        <v>5233</v>
      </c>
      <c r="T1308" t="s">
        <v>338</v>
      </c>
      <c r="U1308" t="s">
        <v>530</v>
      </c>
      <c r="W1308" t="s">
        <v>5234</v>
      </c>
      <c r="Z1308" t="s">
        <v>5231</v>
      </c>
      <c r="AA1308" t="s">
        <v>5232</v>
      </c>
      <c r="AD1308" t="s">
        <v>398</v>
      </c>
      <c r="AE1308" t="s">
        <v>376</v>
      </c>
      <c r="AF1308" t="s">
        <v>5233</v>
      </c>
      <c r="AG1308" t="s">
        <v>338</v>
      </c>
      <c r="AH1308" t="s">
        <v>530</v>
      </c>
      <c r="AJ1308" t="s">
        <v>5234</v>
      </c>
      <c r="AL1308" t="s">
        <v>339</v>
      </c>
      <c r="AM1308">
        <v>1</v>
      </c>
      <c r="AN1308">
        <v>1</v>
      </c>
      <c r="AO1308">
        <v>456</v>
      </c>
      <c r="AQ1308">
        <v>126760</v>
      </c>
      <c r="AR1308">
        <v>7837</v>
      </c>
      <c r="AS1308" t="s">
        <v>156</v>
      </c>
      <c r="AT1308" t="s">
        <v>157</v>
      </c>
      <c r="AW1308" t="s">
        <v>349</v>
      </c>
      <c r="AX1308" t="s">
        <v>489</v>
      </c>
      <c r="AY1308" t="s">
        <v>345</v>
      </c>
      <c r="AZ1308">
        <v>0</v>
      </c>
      <c r="BY1308" t="s">
        <v>342</v>
      </c>
      <c r="BZ1308" t="b">
        <v>0</v>
      </c>
      <c r="EQ1308">
        <v>246635</v>
      </c>
      <c r="ER1308" t="s">
        <v>2352</v>
      </c>
      <c r="EV1308">
        <v>17283635</v>
      </c>
      <c r="EW1308">
        <v>928</v>
      </c>
      <c r="EX1308">
        <v>218268</v>
      </c>
      <c r="EY1308" t="s">
        <v>5235</v>
      </c>
      <c r="EZ1308">
        <v>1</v>
      </c>
      <c r="FC1308">
        <v>7837</v>
      </c>
      <c r="FD1308" t="s">
        <v>157</v>
      </c>
    </row>
    <row r="1309" spans="1:160" x14ac:dyDescent="0.3">
      <c r="A1309" t="str">
        <f>VLOOKUP(B1309,Table2[],3,FALSE)</f>
        <v>Digital</v>
      </c>
      <c r="B1309" t="str">
        <f>IF(OR(ISNUMBER(FIND("QVC",Z1309)),ISNUMBER(FIND("QVC",AL1309))),"QVC",IF(OR(ISNUMBER(FIND("NCO",H1309)),ISNUMBER(FIND("NCO",Y1309))), "NCO", IF(AL1309="consumer","PMD.com",VLOOKUP(LEFT(H1309,2),Tables!$E$1:$F$11,2,FALSE))))</f>
        <v>PMD.com</v>
      </c>
      <c r="C1309">
        <f t="shared" si="61"/>
        <v>53900001</v>
      </c>
      <c r="D1309">
        <f t="shared" si="62"/>
        <v>1</v>
      </c>
      <c r="E1309" t="str">
        <f t="shared" ca="1" si="60"/>
        <v>shifted orders shipped</v>
      </c>
      <c r="F1309" t="s">
        <v>3539</v>
      </c>
      <c r="G1309" t="s">
        <v>335</v>
      </c>
      <c r="H1309" t="s">
        <v>2351</v>
      </c>
      <c r="I1309" s="6">
        <v>44007.990439814814</v>
      </c>
      <c r="J1309" t="s">
        <v>16</v>
      </c>
      <c r="K1309" s="6">
        <v>44013.307627314818</v>
      </c>
      <c r="M1309" t="s">
        <v>5231</v>
      </c>
      <c r="N1309" t="s">
        <v>5232</v>
      </c>
      <c r="Q1309" t="s">
        <v>398</v>
      </c>
      <c r="R1309" t="s">
        <v>376</v>
      </c>
      <c r="S1309" t="s">
        <v>5233</v>
      </c>
      <c r="T1309" t="s">
        <v>338</v>
      </c>
      <c r="U1309" t="s">
        <v>530</v>
      </c>
      <c r="W1309" t="s">
        <v>5234</v>
      </c>
      <c r="Z1309" t="s">
        <v>5231</v>
      </c>
      <c r="AA1309" t="s">
        <v>5232</v>
      </c>
      <c r="AD1309" t="s">
        <v>398</v>
      </c>
      <c r="AE1309" t="s">
        <v>376</v>
      </c>
      <c r="AF1309" t="s">
        <v>5233</v>
      </c>
      <c r="AG1309" t="s">
        <v>338</v>
      </c>
      <c r="AH1309" t="s">
        <v>530</v>
      </c>
      <c r="AJ1309" t="s">
        <v>5234</v>
      </c>
      <c r="AL1309" t="s">
        <v>339</v>
      </c>
      <c r="AM1309">
        <v>1</v>
      </c>
      <c r="AN1309">
        <v>1</v>
      </c>
      <c r="AO1309">
        <v>31217</v>
      </c>
      <c r="AQ1309">
        <v>124466</v>
      </c>
      <c r="AR1309">
        <v>53900001</v>
      </c>
      <c r="AS1309" t="s">
        <v>1697</v>
      </c>
      <c r="AT1309" t="s">
        <v>104</v>
      </c>
      <c r="AW1309" t="s">
        <v>343</v>
      </c>
      <c r="BY1309" t="s">
        <v>342</v>
      </c>
      <c r="EQ1309">
        <v>247378</v>
      </c>
      <c r="ER1309" t="s">
        <v>2352</v>
      </c>
      <c r="EV1309">
        <v>17283635</v>
      </c>
      <c r="EW1309">
        <v>928</v>
      </c>
      <c r="EX1309">
        <v>218268</v>
      </c>
      <c r="EY1309" t="s">
        <v>5235</v>
      </c>
      <c r="EZ1309">
        <v>1</v>
      </c>
      <c r="FC1309">
        <v>95382</v>
      </c>
      <c r="FD1309" t="s">
        <v>1412</v>
      </c>
    </row>
    <row r="1310" spans="1:160" x14ac:dyDescent="0.3">
      <c r="A1310" t="str">
        <f>VLOOKUP(B1310,Table2[],3,FALSE)</f>
        <v>Digital</v>
      </c>
      <c r="B1310" t="str">
        <f>IF(OR(ISNUMBER(FIND("QVC",Z1310)),ISNUMBER(FIND("QVC",AL1310))),"QVC",IF(OR(ISNUMBER(FIND("NCO",H1310)),ISNUMBER(FIND("NCO",Y1310))), "NCO", IF(AL1310="consumer","PMD.com",VLOOKUP(LEFT(H1310,2),Tables!$E$1:$F$11,2,FALSE))))</f>
        <v>PMD.com</v>
      </c>
      <c r="C1310">
        <f t="shared" si="61"/>
        <v>53980001</v>
      </c>
      <c r="D1310">
        <f t="shared" si="62"/>
        <v>1</v>
      </c>
      <c r="E1310" t="str">
        <f t="shared" ca="1" si="60"/>
        <v>shifted orders shipped</v>
      </c>
      <c r="F1310" t="s">
        <v>3539</v>
      </c>
      <c r="G1310" t="s">
        <v>335</v>
      </c>
      <c r="H1310" t="s">
        <v>2351</v>
      </c>
      <c r="I1310" s="6">
        <v>44007.990439814814</v>
      </c>
      <c r="J1310" t="s">
        <v>16</v>
      </c>
      <c r="K1310" s="6">
        <v>44013.307627314818</v>
      </c>
      <c r="M1310" t="s">
        <v>5231</v>
      </c>
      <c r="N1310" t="s">
        <v>5232</v>
      </c>
      <c r="Q1310" t="s">
        <v>398</v>
      </c>
      <c r="R1310" t="s">
        <v>376</v>
      </c>
      <c r="S1310" t="s">
        <v>5233</v>
      </c>
      <c r="T1310" t="s">
        <v>338</v>
      </c>
      <c r="U1310" t="s">
        <v>530</v>
      </c>
      <c r="W1310" t="s">
        <v>5234</v>
      </c>
      <c r="Z1310" t="s">
        <v>5231</v>
      </c>
      <c r="AA1310" t="s">
        <v>5232</v>
      </c>
      <c r="AD1310" t="s">
        <v>398</v>
      </c>
      <c r="AE1310" t="s">
        <v>376</v>
      </c>
      <c r="AF1310" t="s">
        <v>5233</v>
      </c>
      <c r="AG1310" t="s">
        <v>338</v>
      </c>
      <c r="AH1310" t="s">
        <v>530</v>
      </c>
      <c r="AJ1310" t="s">
        <v>5234</v>
      </c>
      <c r="AL1310" t="s">
        <v>339</v>
      </c>
      <c r="AM1310">
        <v>1</v>
      </c>
      <c r="AN1310">
        <v>1</v>
      </c>
      <c r="AO1310">
        <v>5816</v>
      </c>
      <c r="AQ1310">
        <v>124473</v>
      </c>
      <c r="AR1310">
        <v>53980001</v>
      </c>
      <c r="AS1310" t="s">
        <v>1735</v>
      </c>
      <c r="AT1310" t="s">
        <v>43</v>
      </c>
      <c r="AW1310" t="s">
        <v>340</v>
      </c>
      <c r="AX1310">
        <v>0</v>
      </c>
      <c r="AY1310" t="s">
        <v>348</v>
      </c>
      <c r="AZ1310">
        <v>0</v>
      </c>
      <c r="BY1310" t="s">
        <v>342</v>
      </c>
      <c r="EQ1310">
        <v>253177</v>
      </c>
      <c r="ER1310" t="s">
        <v>2352</v>
      </c>
      <c r="EV1310">
        <v>17283635</v>
      </c>
      <c r="EW1310">
        <v>928</v>
      </c>
      <c r="EX1310">
        <v>218268</v>
      </c>
      <c r="EY1310" t="s">
        <v>5235</v>
      </c>
      <c r="EZ1310">
        <v>1</v>
      </c>
      <c r="FC1310">
        <v>53980001</v>
      </c>
      <c r="FD1310" t="s">
        <v>43</v>
      </c>
    </row>
    <row r="1311" spans="1:160" x14ac:dyDescent="0.3">
      <c r="A1311" t="str">
        <f>VLOOKUP(B1311,Table2[],3,FALSE)</f>
        <v>Digital</v>
      </c>
      <c r="B1311" t="str">
        <f>IF(OR(ISNUMBER(FIND("QVC",Z1311)),ISNUMBER(FIND("QVC",AL1311))),"QVC",IF(OR(ISNUMBER(FIND("NCO",H1311)),ISNUMBER(FIND("NCO",Y1311))), "NCO", IF(AL1311="consumer","PMD.com",VLOOKUP(LEFT(H1311,2),Tables!$E$1:$F$11,2,FALSE))))</f>
        <v>PMD.com</v>
      </c>
      <c r="C1311">
        <f t="shared" si="61"/>
        <v>53160001</v>
      </c>
      <c r="D1311">
        <f t="shared" si="62"/>
        <v>1</v>
      </c>
      <c r="E1311" t="str">
        <f t="shared" ca="1" si="60"/>
        <v>shifted orders shipped</v>
      </c>
      <c r="F1311" t="s">
        <v>3539</v>
      </c>
      <c r="G1311" t="s">
        <v>335</v>
      </c>
      <c r="H1311" t="s">
        <v>2432</v>
      </c>
      <c r="I1311" s="6">
        <v>44008.491898148146</v>
      </c>
      <c r="J1311" t="s">
        <v>16</v>
      </c>
      <c r="K1311" s="6">
        <v>44013.307870370372</v>
      </c>
      <c r="M1311" t="s">
        <v>5236</v>
      </c>
      <c r="N1311" t="s">
        <v>5237</v>
      </c>
      <c r="Q1311" t="s">
        <v>525</v>
      </c>
      <c r="R1311" t="s">
        <v>381</v>
      </c>
      <c r="S1311">
        <v>80126</v>
      </c>
      <c r="T1311" t="s">
        <v>338</v>
      </c>
      <c r="U1311" t="s">
        <v>530</v>
      </c>
      <c r="W1311" t="s">
        <v>5238</v>
      </c>
      <c r="Z1311" t="s">
        <v>5236</v>
      </c>
      <c r="AA1311" t="s">
        <v>5237</v>
      </c>
      <c r="AD1311" t="s">
        <v>525</v>
      </c>
      <c r="AE1311" t="s">
        <v>381</v>
      </c>
      <c r="AF1311">
        <v>80126</v>
      </c>
      <c r="AG1311" t="s">
        <v>338</v>
      </c>
      <c r="AH1311" t="s">
        <v>530</v>
      </c>
      <c r="AJ1311" t="s">
        <v>5238</v>
      </c>
      <c r="AL1311" t="s">
        <v>339</v>
      </c>
      <c r="AM1311">
        <v>1</v>
      </c>
      <c r="AN1311">
        <v>1</v>
      </c>
      <c r="AO1311">
        <v>4322</v>
      </c>
      <c r="AQ1311">
        <v>124007</v>
      </c>
      <c r="AR1311">
        <v>53160001</v>
      </c>
      <c r="AS1311" t="s">
        <v>1895</v>
      </c>
      <c r="AT1311" t="s">
        <v>119</v>
      </c>
      <c r="AW1311" t="s">
        <v>340</v>
      </c>
      <c r="AX1311" t="s">
        <v>340</v>
      </c>
      <c r="AY1311" t="s">
        <v>341</v>
      </c>
      <c r="AZ1311">
        <v>0</v>
      </c>
      <c r="BY1311" t="s">
        <v>342</v>
      </c>
      <c r="EQ1311">
        <v>252959</v>
      </c>
      <c r="ER1311" t="s">
        <v>2433</v>
      </c>
      <c r="EV1311">
        <v>17284399</v>
      </c>
      <c r="EW1311">
        <v>928</v>
      </c>
      <c r="EX1311">
        <v>218897</v>
      </c>
      <c r="EY1311" t="s">
        <v>5239</v>
      </c>
      <c r="EZ1311">
        <v>1</v>
      </c>
      <c r="FC1311">
        <v>53160001</v>
      </c>
      <c r="FD1311" t="s">
        <v>119</v>
      </c>
    </row>
    <row r="1312" spans="1:160" x14ac:dyDescent="0.3">
      <c r="A1312" t="str">
        <f>VLOOKUP(B1312,Table2[],3,FALSE)</f>
        <v>Digital</v>
      </c>
      <c r="B1312" t="str">
        <f>IF(OR(ISNUMBER(FIND("QVC",Z1312)),ISNUMBER(FIND("QVC",AL1312))),"QVC",IF(OR(ISNUMBER(FIND("NCO",H1312)),ISNUMBER(FIND("NCO",Y1312))), "NCO", IF(AL1312="consumer","PMD.com",VLOOKUP(LEFT(H1312,2),Tables!$E$1:$F$11,2,FALSE))))</f>
        <v>PMD.com</v>
      </c>
      <c r="C1312">
        <f t="shared" si="61"/>
        <v>52460001</v>
      </c>
      <c r="D1312">
        <f t="shared" si="62"/>
        <v>1</v>
      </c>
      <c r="E1312" t="str">
        <f t="shared" ca="1" si="60"/>
        <v>shifted orders shipped</v>
      </c>
      <c r="F1312" t="s">
        <v>3539</v>
      </c>
      <c r="G1312" t="s">
        <v>335</v>
      </c>
      <c r="H1312" t="s">
        <v>2432</v>
      </c>
      <c r="I1312" s="6">
        <v>44008.491898148146</v>
      </c>
      <c r="J1312" t="s">
        <v>16</v>
      </c>
      <c r="K1312" s="6">
        <v>44013.307870370372</v>
      </c>
      <c r="M1312" t="s">
        <v>5236</v>
      </c>
      <c r="N1312" t="s">
        <v>5237</v>
      </c>
      <c r="Q1312" t="s">
        <v>525</v>
      </c>
      <c r="R1312" t="s">
        <v>381</v>
      </c>
      <c r="S1312">
        <v>80126</v>
      </c>
      <c r="T1312" t="s">
        <v>338</v>
      </c>
      <c r="U1312" t="s">
        <v>530</v>
      </c>
      <c r="W1312" t="s">
        <v>5238</v>
      </c>
      <c r="Z1312" t="s">
        <v>5236</v>
      </c>
      <c r="AA1312" t="s">
        <v>5237</v>
      </c>
      <c r="AD1312" t="s">
        <v>525</v>
      </c>
      <c r="AE1312" t="s">
        <v>381</v>
      </c>
      <c r="AF1312">
        <v>80126</v>
      </c>
      <c r="AG1312" t="s">
        <v>338</v>
      </c>
      <c r="AH1312" t="s">
        <v>530</v>
      </c>
      <c r="AJ1312" t="s">
        <v>5238</v>
      </c>
      <c r="AL1312" t="s">
        <v>339</v>
      </c>
      <c r="AM1312">
        <v>1</v>
      </c>
      <c r="AN1312">
        <v>1</v>
      </c>
      <c r="AO1312">
        <v>14007</v>
      </c>
      <c r="AQ1312">
        <v>127157</v>
      </c>
      <c r="AR1312">
        <v>52460001</v>
      </c>
      <c r="AS1312" t="s">
        <v>972</v>
      </c>
      <c r="AT1312" t="s">
        <v>76</v>
      </c>
      <c r="AW1312" t="s">
        <v>340</v>
      </c>
      <c r="AX1312" t="s">
        <v>340</v>
      </c>
      <c r="AY1312" t="s">
        <v>341</v>
      </c>
      <c r="AZ1312">
        <v>0</v>
      </c>
      <c r="BY1312" t="s">
        <v>342</v>
      </c>
      <c r="EQ1312">
        <v>252044</v>
      </c>
      <c r="ER1312" t="s">
        <v>2433</v>
      </c>
      <c r="EV1312">
        <v>17284399</v>
      </c>
      <c r="EW1312">
        <v>928</v>
      </c>
      <c r="EX1312">
        <v>218897</v>
      </c>
      <c r="EY1312" t="s">
        <v>5239</v>
      </c>
      <c r="EZ1312">
        <v>1</v>
      </c>
      <c r="FC1312">
        <v>52460001</v>
      </c>
      <c r="FD1312" t="s">
        <v>76</v>
      </c>
    </row>
    <row r="1313" spans="1:160" x14ac:dyDescent="0.3">
      <c r="A1313" t="str">
        <f>VLOOKUP(B1313,Table2[],3,FALSE)</f>
        <v>Digital</v>
      </c>
      <c r="B1313" t="str">
        <f>IF(OR(ISNUMBER(FIND("QVC",Z1313)),ISNUMBER(FIND("QVC",AL1313))),"QVC",IF(OR(ISNUMBER(FIND("NCO",H1313)),ISNUMBER(FIND("NCO",Y1313))), "NCO", IF(AL1313="consumer","PMD.com",VLOOKUP(LEFT(H1313,2),Tables!$E$1:$F$11,2,FALSE))))</f>
        <v>PMD.com</v>
      </c>
      <c r="C1313">
        <f t="shared" si="61"/>
        <v>52480001</v>
      </c>
      <c r="D1313">
        <f t="shared" si="62"/>
        <v>1</v>
      </c>
      <c r="E1313" t="str">
        <f t="shared" ca="1" si="60"/>
        <v>shifted orders shipped</v>
      </c>
      <c r="F1313" t="s">
        <v>3539</v>
      </c>
      <c r="G1313" t="s">
        <v>335</v>
      </c>
      <c r="H1313" t="s">
        <v>2432</v>
      </c>
      <c r="I1313" s="6">
        <v>44008.491898148146</v>
      </c>
      <c r="J1313" t="s">
        <v>16</v>
      </c>
      <c r="K1313" s="6">
        <v>44013.307870370372</v>
      </c>
      <c r="M1313" t="s">
        <v>5236</v>
      </c>
      <c r="N1313" t="s">
        <v>5237</v>
      </c>
      <c r="Q1313" t="s">
        <v>525</v>
      </c>
      <c r="R1313" t="s">
        <v>381</v>
      </c>
      <c r="S1313">
        <v>80126</v>
      </c>
      <c r="T1313" t="s">
        <v>338</v>
      </c>
      <c r="U1313" t="s">
        <v>530</v>
      </c>
      <c r="W1313" t="s">
        <v>5238</v>
      </c>
      <c r="Z1313" t="s">
        <v>5236</v>
      </c>
      <c r="AA1313" t="s">
        <v>5237</v>
      </c>
      <c r="AD1313" t="s">
        <v>525</v>
      </c>
      <c r="AE1313" t="s">
        <v>381</v>
      </c>
      <c r="AF1313">
        <v>80126</v>
      </c>
      <c r="AG1313" t="s">
        <v>338</v>
      </c>
      <c r="AH1313" t="s">
        <v>530</v>
      </c>
      <c r="AJ1313" t="s">
        <v>5238</v>
      </c>
      <c r="AL1313" t="s">
        <v>339</v>
      </c>
      <c r="AM1313">
        <v>1</v>
      </c>
      <c r="AN1313">
        <v>1</v>
      </c>
      <c r="AO1313">
        <v>15799</v>
      </c>
      <c r="AQ1313">
        <v>127159</v>
      </c>
      <c r="AR1313">
        <v>52480001</v>
      </c>
      <c r="AS1313" t="s">
        <v>125</v>
      </c>
      <c r="AT1313" t="s">
        <v>126</v>
      </c>
      <c r="AW1313" t="s">
        <v>343</v>
      </c>
      <c r="BY1313" t="s">
        <v>342</v>
      </c>
      <c r="EQ1313">
        <v>250262</v>
      </c>
      <c r="ER1313" t="s">
        <v>2433</v>
      </c>
      <c r="EV1313">
        <v>17284399</v>
      </c>
      <c r="EW1313">
        <v>928</v>
      </c>
      <c r="EX1313">
        <v>218897</v>
      </c>
      <c r="EY1313" t="s">
        <v>5239</v>
      </c>
      <c r="EZ1313">
        <v>1</v>
      </c>
      <c r="FC1313">
        <v>52480001</v>
      </c>
      <c r="FD1313" t="s">
        <v>126</v>
      </c>
    </row>
    <row r="1314" spans="1:160" x14ac:dyDescent="0.3">
      <c r="A1314" t="str">
        <f>VLOOKUP(B1314,Table2[],3,FALSE)</f>
        <v>Digital</v>
      </c>
      <c r="B1314" t="str">
        <f>IF(OR(ISNUMBER(FIND("QVC",Z1314)),ISNUMBER(FIND("QVC",AL1314))),"QVC",IF(OR(ISNUMBER(FIND("NCO",H1314)),ISNUMBER(FIND("NCO",Y1314))), "NCO", IF(AL1314="consumer","PMD.com",VLOOKUP(LEFT(H1314,2),Tables!$E$1:$F$11,2,FALSE))))</f>
        <v>PMD.com</v>
      </c>
      <c r="C1314">
        <f t="shared" si="61"/>
        <v>5341</v>
      </c>
      <c r="D1314">
        <f t="shared" si="62"/>
        <v>1</v>
      </c>
      <c r="E1314" t="str">
        <f t="shared" ca="1" si="60"/>
        <v>shifted orders shipped</v>
      </c>
      <c r="F1314" t="s">
        <v>3539</v>
      </c>
      <c r="G1314" t="s">
        <v>335</v>
      </c>
      <c r="H1314" t="s">
        <v>2672</v>
      </c>
      <c r="I1314" s="6">
        <v>44008.699976851851</v>
      </c>
      <c r="J1314" t="s">
        <v>16</v>
      </c>
      <c r="K1314" s="6">
        <v>44013.308206018519</v>
      </c>
      <c r="M1314" t="s">
        <v>5240</v>
      </c>
      <c r="N1314" t="s">
        <v>5241</v>
      </c>
      <c r="Q1314" t="s">
        <v>5242</v>
      </c>
      <c r="R1314" t="s">
        <v>370</v>
      </c>
      <c r="S1314">
        <v>19971</v>
      </c>
      <c r="T1314" t="s">
        <v>338</v>
      </c>
      <c r="U1314" t="s">
        <v>530</v>
      </c>
      <c r="W1314" t="s">
        <v>5243</v>
      </c>
      <c r="Z1314" t="s">
        <v>5240</v>
      </c>
      <c r="AA1314" t="s">
        <v>5241</v>
      </c>
      <c r="AD1314" t="s">
        <v>5242</v>
      </c>
      <c r="AE1314" t="s">
        <v>370</v>
      </c>
      <c r="AF1314">
        <v>19971</v>
      </c>
      <c r="AG1314" t="s">
        <v>338</v>
      </c>
      <c r="AH1314" t="s">
        <v>530</v>
      </c>
      <c r="AJ1314" t="s">
        <v>5243</v>
      </c>
      <c r="AL1314" t="s">
        <v>339</v>
      </c>
      <c r="AM1314">
        <v>1</v>
      </c>
      <c r="AN1314">
        <v>1</v>
      </c>
      <c r="AO1314">
        <v>15156</v>
      </c>
      <c r="AQ1314">
        <v>124187</v>
      </c>
      <c r="AR1314">
        <v>5341</v>
      </c>
      <c r="AS1314" t="s">
        <v>831</v>
      </c>
      <c r="AT1314" t="s">
        <v>82</v>
      </c>
      <c r="AW1314" t="s">
        <v>340</v>
      </c>
      <c r="AX1314" t="s">
        <v>340</v>
      </c>
      <c r="AY1314" t="s">
        <v>345</v>
      </c>
      <c r="AZ1314" t="s">
        <v>346</v>
      </c>
      <c r="BY1314" t="s">
        <v>342</v>
      </c>
      <c r="EQ1314">
        <v>244247</v>
      </c>
      <c r="ER1314" t="s">
        <v>2673</v>
      </c>
      <c r="EV1314">
        <v>17284673</v>
      </c>
      <c r="EW1314">
        <v>928</v>
      </c>
      <c r="EX1314">
        <v>219152</v>
      </c>
      <c r="EY1314" t="s">
        <v>5244</v>
      </c>
      <c r="EZ1314">
        <v>1</v>
      </c>
      <c r="FC1314">
        <v>95292</v>
      </c>
      <c r="FD1314" t="s">
        <v>511</v>
      </c>
    </row>
    <row r="1315" spans="1:160" x14ac:dyDescent="0.3">
      <c r="A1315" t="str">
        <f>VLOOKUP(B1315,Table2[],3,FALSE)</f>
        <v>Digital</v>
      </c>
      <c r="B1315" t="str">
        <f>IF(OR(ISNUMBER(FIND("QVC",Z1315)),ISNUMBER(FIND("QVC",AL1315))),"QVC",IF(OR(ISNUMBER(FIND("NCO",H1315)),ISNUMBER(FIND("NCO",Y1315))), "NCO", IF(AL1315="consumer","PMD.com",VLOOKUP(LEFT(H1315,2),Tables!$E$1:$F$11,2,FALSE))))</f>
        <v>PMD.com</v>
      </c>
      <c r="C1315">
        <f t="shared" si="61"/>
        <v>52430001</v>
      </c>
      <c r="D1315">
        <f t="shared" si="62"/>
        <v>1</v>
      </c>
      <c r="E1315" t="str">
        <f t="shared" ca="1" si="60"/>
        <v>shifted orders shipped</v>
      </c>
      <c r="F1315" t="s">
        <v>3539</v>
      </c>
      <c r="G1315" t="s">
        <v>335</v>
      </c>
      <c r="H1315" t="s">
        <v>2672</v>
      </c>
      <c r="I1315" s="6">
        <v>44008.699976851851</v>
      </c>
      <c r="J1315" t="s">
        <v>16</v>
      </c>
      <c r="K1315" s="6">
        <v>44013.308206018519</v>
      </c>
      <c r="M1315" t="s">
        <v>5240</v>
      </c>
      <c r="N1315" t="s">
        <v>5241</v>
      </c>
      <c r="Q1315" t="s">
        <v>5242</v>
      </c>
      <c r="R1315" t="s">
        <v>370</v>
      </c>
      <c r="S1315">
        <v>19971</v>
      </c>
      <c r="T1315" t="s">
        <v>338</v>
      </c>
      <c r="U1315" t="s">
        <v>530</v>
      </c>
      <c r="W1315" t="s">
        <v>5243</v>
      </c>
      <c r="Z1315" t="s">
        <v>5240</v>
      </c>
      <c r="AA1315" t="s">
        <v>5241</v>
      </c>
      <c r="AD1315" t="s">
        <v>5242</v>
      </c>
      <c r="AE1315" t="s">
        <v>370</v>
      </c>
      <c r="AF1315">
        <v>19971</v>
      </c>
      <c r="AG1315" t="s">
        <v>338</v>
      </c>
      <c r="AH1315" t="s">
        <v>530</v>
      </c>
      <c r="AJ1315" t="s">
        <v>5243</v>
      </c>
      <c r="AL1315" t="s">
        <v>339</v>
      </c>
      <c r="AM1315">
        <v>1</v>
      </c>
      <c r="AN1315">
        <v>1</v>
      </c>
      <c r="AO1315">
        <v>12063</v>
      </c>
      <c r="AQ1315">
        <v>127155</v>
      </c>
      <c r="AR1315">
        <v>52430001</v>
      </c>
      <c r="AS1315" t="s">
        <v>927</v>
      </c>
      <c r="AT1315" t="s">
        <v>75</v>
      </c>
      <c r="AW1315" t="s">
        <v>340</v>
      </c>
      <c r="AX1315" t="s">
        <v>340</v>
      </c>
      <c r="AY1315" t="s">
        <v>357</v>
      </c>
      <c r="AZ1315" t="s">
        <v>363</v>
      </c>
      <c r="BY1315" t="s">
        <v>342</v>
      </c>
      <c r="EQ1315">
        <v>249990</v>
      </c>
      <c r="ER1315" t="s">
        <v>2673</v>
      </c>
      <c r="EV1315">
        <v>17284673</v>
      </c>
      <c r="EW1315">
        <v>928</v>
      </c>
      <c r="EX1315">
        <v>219152</v>
      </c>
      <c r="EY1315" t="s">
        <v>5244</v>
      </c>
      <c r="EZ1315">
        <v>1</v>
      </c>
      <c r="FC1315">
        <v>95292</v>
      </c>
      <c r="FD1315" t="s">
        <v>511</v>
      </c>
    </row>
    <row r="1316" spans="1:160" x14ac:dyDescent="0.3">
      <c r="A1316" t="str">
        <f>VLOOKUP(B1316,Table2[],3,FALSE)</f>
        <v>Digital</v>
      </c>
      <c r="B1316" t="str">
        <f>IF(OR(ISNUMBER(FIND("QVC",Z1316)),ISNUMBER(FIND("QVC",AL1316))),"QVC",IF(OR(ISNUMBER(FIND("NCO",H1316)),ISNUMBER(FIND("NCO",Y1316))), "NCO", IF(AL1316="consumer","PMD.com",VLOOKUP(LEFT(H1316,2),Tables!$E$1:$F$11,2,FALSE))))</f>
        <v>PMD.com</v>
      </c>
      <c r="C1316">
        <f t="shared" si="61"/>
        <v>51090001</v>
      </c>
      <c r="D1316">
        <f t="shared" si="62"/>
        <v>1</v>
      </c>
      <c r="E1316" t="str">
        <f t="shared" ca="1" si="60"/>
        <v>shifted orders shipped</v>
      </c>
      <c r="F1316" t="s">
        <v>3539</v>
      </c>
      <c r="G1316" t="s">
        <v>335</v>
      </c>
      <c r="H1316" t="s">
        <v>2672</v>
      </c>
      <c r="I1316" s="6">
        <v>44008.699976851851</v>
      </c>
      <c r="J1316" t="s">
        <v>16</v>
      </c>
      <c r="K1316" s="6">
        <v>44013.308206018519</v>
      </c>
      <c r="M1316" t="s">
        <v>5240</v>
      </c>
      <c r="N1316" t="s">
        <v>5241</v>
      </c>
      <c r="Q1316" t="s">
        <v>5242</v>
      </c>
      <c r="R1316" t="s">
        <v>370</v>
      </c>
      <c r="S1316">
        <v>19971</v>
      </c>
      <c r="T1316" t="s">
        <v>338</v>
      </c>
      <c r="U1316" t="s">
        <v>530</v>
      </c>
      <c r="W1316" t="s">
        <v>5243</v>
      </c>
      <c r="Z1316" t="s">
        <v>5240</v>
      </c>
      <c r="AA1316" t="s">
        <v>5241</v>
      </c>
      <c r="AD1316" t="s">
        <v>5242</v>
      </c>
      <c r="AE1316" t="s">
        <v>370</v>
      </c>
      <c r="AF1316">
        <v>19971</v>
      </c>
      <c r="AG1316" t="s">
        <v>338</v>
      </c>
      <c r="AH1316" t="s">
        <v>530</v>
      </c>
      <c r="AJ1316" t="s">
        <v>5243</v>
      </c>
      <c r="AL1316" t="s">
        <v>339</v>
      </c>
      <c r="AM1316">
        <v>1</v>
      </c>
      <c r="AN1316">
        <v>1</v>
      </c>
      <c r="AO1316">
        <v>4885</v>
      </c>
      <c r="AQ1316">
        <v>124202</v>
      </c>
      <c r="AR1316">
        <v>51090001</v>
      </c>
      <c r="AS1316" t="s">
        <v>1986</v>
      </c>
      <c r="AT1316" t="s">
        <v>60</v>
      </c>
      <c r="AW1316" t="s">
        <v>340</v>
      </c>
      <c r="AX1316" t="s">
        <v>340</v>
      </c>
      <c r="AY1316" t="s">
        <v>357</v>
      </c>
      <c r="AZ1316" t="s">
        <v>361</v>
      </c>
      <c r="BY1316" t="s">
        <v>342</v>
      </c>
      <c r="EQ1316">
        <v>250831</v>
      </c>
      <c r="ER1316" t="s">
        <v>2673</v>
      </c>
      <c r="EV1316">
        <v>17284673</v>
      </c>
      <c r="EW1316">
        <v>928</v>
      </c>
      <c r="EX1316">
        <v>219152</v>
      </c>
      <c r="EY1316" t="s">
        <v>5244</v>
      </c>
      <c r="EZ1316">
        <v>1</v>
      </c>
      <c r="FC1316">
        <v>95292</v>
      </c>
      <c r="FD1316" t="s">
        <v>511</v>
      </c>
    </row>
    <row r="1317" spans="1:160" x14ac:dyDescent="0.3">
      <c r="A1317" t="str">
        <f>VLOOKUP(B1317,Table2[],3,FALSE)</f>
        <v>Digital</v>
      </c>
      <c r="B1317" t="str">
        <f>IF(OR(ISNUMBER(FIND("QVC",Z1317)),ISNUMBER(FIND("QVC",AL1317))),"QVC",IF(OR(ISNUMBER(FIND("NCO",H1317)),ISNUMBER(FIND("NCO",Y1317))), "NCO", IF(AL1317="consumer","PMD.com",VLOOKUP(LEFT(H1317,2),Tables!$E$1:$F$11,2,FALSE))))</f>
        <v>PMD.com</v>
      </c>
      <c r="C1317">
        <f t="shared" si="61"/>
        <v>5260</v>
      </c>
      <c r="D1317">
        <f t="shared" si="62"/>
        <v>1</v>
      </c>
      <c r="E1317" t="str">
        <f t="shared" ca="1" si="60"/>
        <v>shifted orders shipped</v>
      </c>
      <c r="F1317" t="s">
        <v>3539</v>
      </c>
      <c r="G1317" t="s">
        <v>335</v>
      </c>
      <c r="H1317" t="s">
        <v>2739</v>
      </c>
      <c r="I1317" s="6">
        <v>44008.919560185182</v>
      </c>
      <c r="J1317" t="s">
        <v>16</v>
      </c>
      <c r="K1317" s="6">
        <v>44013.308449074073</v>
      </c>
      <c r="M1317" t="s">
        <v>5245</v>
      </c>
      <c r="N1317" t="s">
        <v>5246</v>
      </c>
      <c r="Q1317" t="s">
        <v>1120</v>
      </c>
      <c r="R1317" t="s">
        <v>400</v>
      </c>
      <c r="S1317">
        <v>19446</v>
      </c>
      <c r="T1317" t="s">
        <v>338</v>
      </c>
      <c r="U1317" t="s">
        <v>530</v>
      </c>
      <c r="W1317" t="s">
        <v>5247</v>
      </c>
      <c r="Z1317" t="s">
        <v>5245</v>
      </c>
      <c r="AA1317" t="s">
        <v>5246</v>
      </c>
      <c r="AD1317" t="s">
        <v>1120</v>
      </c>
      <c r="AE1317" t="s">
        <v>400</v>
      </c>
      <c r="AF1317">
        <v>19446</v>
      </c>
      <c r="AG1317" t="s">
        <v>338</v>
      </c>
      <c r="AH1317" t="s">
        <v>530</v>
      </c>
      <c r="AJ1317" t="s">
        <v>5247</v>
      </c>
      <c r="AL1317" t="s">
        <v>339</v>
      </c>
      <c r="AM1317">
        <v>1</v>
      </c>
      <c r="AN1317">
        <v>1</v>
      </c>
      <c r="AO1317">
        <v>6390</v>
      </c>
      <c r="AQ1317">
        <v>124400</v>
      </c>
      <c r="AR1317">
        <v>5260</v>
      </c>
      <c r="AS1317" t="s">
        <v>1228</v>
      </c>
      <c r="AT1317" t="s">
        <v>173</v>
      </c>
      <c r="AW1317" t="s">
        <v>352</v>
      </c>
      <c r="AX1317" t="s">
        <v>352</v>
      </c>
      <c r="AY1317" t="s">
        <v>353</v>
      </c>
      <c r="AZ1317" t="s">
        <v>384</v>
      </c>
      <c r="BY1317" t="s">
        <v>342</v>
      </c>
      <c r="EQ1317">
        <v>250591</v>
      </c>
      <c r="ER1317" t="s">
        <v>2740</v>
      </c>
      <c r="EV1317">
        <v>17284957</v>
      </c>
      <c r="EW1317">
        <v>928</v>
      </c>
      <c r="EX1317">
        <v>219433</v>
      </c>
      <c r="EY1317">
        <v>9.2748999964335493E+25</v>
      </c>
      <c r="EZ1317">
        <v>1</v>
      </c>
      <c r="FC1317">
        <v>5260</v>
      </c>
      <c r="FD1317" t="s">
        <v>173</v>
      </c>
    </row>
    <row r="1318" spans="1:160" x14ac:dyDescent="0.3">
      <c r="A1318" t="str">
        <f>VLOOKUP(B1318,Table2[],3,FALSE)</f>
        <v>Digital</v>
      </c>
      <c r="B1318" t="str">
        <f>IF(OR(ISNUMBER(FIND("QVC",Z1318)),ISNUMBER(FIND("QVC",AL1318))),"QVC",IF(OR(ISNUMBER(FIND("NCO",H1318)),ISNUMBER(FIND("NCO",Y1318))), "NCO", IF(AL1318="consumer","PMD.com",VLOOKUP(LEFT(H1318,2),Tables!$E$1:$F$11,2,FALSE))))</f>
        <v>PMD.com</v>
      </c>
      <c r="C1318">
        <f t="shared" si="61"/>
        <v>5358</v>
      </c>
      <c r="D1318">
        <f t="shared" si="62"/>
        <v>1</v>
      </c>
      <c r="E1318" t="str">
        <f t="shared" ca="1" si="60"/>
        <v>shifted orders shipped</v>
      </c>
      <c r="F1318" t="s">
        <v>3539</v>
      </c>
      <c r="G1318" t="s">
        <v>335</v>
      </c>
      <c r="H1318" t="s">
        <v>2446</v>
      </c>
      <c r="I1318" s="6">
        <v>44008.503564814811</v>
      </c>
      <c r="J1318" t="s">
        <v>16</v>
      </c>
      <c r="K1318" s="6">
        <v>44013.308472222219</v>
      </c>
      <c r="M1318" t="s">
        <v>5248</v>
      </c>
      <c r="N1318" t="s">
        <v>5249</v>
      </c>
      <c r="Q1318" t="s">
        <v>2947</v>
      </c>
      <c r="R1318" t="s">
        <v>365</v>
      </c>
      <c r="S1318">
        <v>95448</v>
      </c>
      <c r="T1318" t="s">
        <v>338</v>
      </c>
      <c r="U1318" t="s">
        <v>530</v>
      </c>
      <c r="W1318" t="s">
        <v>5250</v>
      </c>
      <c r="Z1318" t="s">
        <v>5248</v>
      </c>
      <c r="AA1318" t="s">
        <v>5249</v>
      </c>
      <c r="AD1318" t="s">
        <v>2947</v>
      </c>
      <c r="AE1318" t="s">
        <v>365</v>
      </c>
      <c r="AF1318">
        <v>95448</v>
      </c>
      <c r="AG1318" t="s">
        <v>338</v>
      </c>
      <c r="AH1318" t="s">
        <v>530</v>
      </c>
      <c r="AJ1318" t="s">
        <v>5250</v>
      </c>
      <c r="AL1318" t="s">
        <v>339</v>
      </c>
      <c r="AM1318">
        <v>1</v>
      </c>
      <c r="AN1318">
        <v>1</v>
      </c>
      <c r="AO1318">
        <v>7390</v>
      </c>
      <c r="AQ1318">
        <v>124522</v>
      </c>
      <c r="AR1318">
        <v>5358</v>
      </c>
      <c r="AS1318" t="s">
        <v>2281</v>
      </c>
      <c r="AT1318" t="s">
        <v>73</v>
      </c>
      <c r="AW1318" t="s">
        <v>340</v>
      </c>
      <c r="AX1318" t="s">
        <v>340</v>
      </c>
      <c r="AY1318" t="s">
        <v>351</v>
      </c>
      <c r="AZ1318" t="s">
        <v>434</v>
      </c>
      <c r="BY1318" t="s">
        <v>342</v>
      </c>
      <c r="EQ1318">
        <v>252041</v>
      </c>
      <c r="ER1318" t="s">
        <v>2447</v>
      </c>
      <c r="EV1318">
        <v>17284415</v>
      </c>
      <c r="EW1318">
        <v>928</v>
      </c>
      <c r="EX1318">
        <v>218914</v>
      </c>
      <c r="EY1318" t="s">
        <v>5251</v>
      </c>
      <c r="EZ1318">
        <v>1</v>
      </c>
      <c r="FC1318">
        <v>5358</v>
      </c>
      <c r="FD1318" t="s">
        <v>73</v>
      </c>
    </row>
    <row r="1319" spans="1:160" x14ac:dyDescent="0.3">
      <c r="A1319" t="str">
        <f>VLOOKUP(B1319,Table2[],3,FALSE)</f>
        <v>Digital</v>
      </c>
      <c r="B1319" t="str">
        <f>IF(OR(ISNUMBER(FIND("QVC",Z1319)),ISNUMBER(FIND("QVC",AL1319))),"QVC",IF(OR(ISNUMBER(FIND("NCO",H1319)),ISNUMBER(FIND("NCO",Y1319))), "NCO", IF(AL1319="consumer","PMD.com",VLOOKUP(LEFT(H1319,2),Tables!$E$1:$F$11,2,FALSE))))</f>
        <v>PMD.com</v>
      </c>
      <c r="C1319">
        <f t="shared" si="61"/>
        <v>52430001</v>
      </c>
      <c r="D1319">
        <f t="shared" si="62"/>
        <v>1</v>
      </c>
      <c r="E1319" t="str">
        <f t="shared" ca="1" si="60"/>
        <v>shifted orders shipped</v>
      </c>
      <c r="F1319" t="s">
        <v>3539</v>
      </c>
      <c r="G1319" t="s">
        <v>335</v>
      </c>
      <c r="H1319" t="s">
        <v>2446</v>
      </c>
      <c r="I1319" s="6">
        <v>44008.503564814811</v>
      </c>
      <c r="J1319" t="s">
        <v>16</v>
      </c>
      <c r="K1319" s="6">
        <v>44013.308472222219</v>
      </c>
      <c r="M1319" t="s">
        <v>5248</v>
      </c>
      <c r="N1319" t="s">
        <v>5249</v>
      </c>
      <c r="Q1319" t="s">
        <v>2947</v>
      </c>
      <c r="R1319" t="s">
        <v>365</v>
      </c>
      <c r="S1319">
        <v>95448</v>
      </c>
      <c r="T1319" t="s">
        <v>338</v>
      </c>
      <c r="U1319" t="s">
        <v>530</v>
      </c>
      <c r="W1319" t="s">
        <v>5250</v>
      </c>
      <c r="Z1319" t="s">
        <v>5248</v>
      </c>
      <c r="AA1319" t="s">
        <v>5249</v>
      </c>
      <c r="AD1319" t="s">
        <v>2947</v>
      </c>
      <c r="AE1319" t="s">
        <v>365</v>
      </c>
      <c r="AF1319">
        <v>95448</v>
      </c>
      <c r="AG1319" t="s">
        <v>338</v>
      </c>
      <c r="AH1319" t="s">
        <v>530</v>
      </c>
      <c r="AJ1319" t="s">
        <v>5250</v>
      </c>
      <c r="AL1319" t="s">
        <v>339</v>
      </c>
      <c r="AM1319">
        <v>1</v>
      </c>
      <c r="AN1319">
        <v>1</v>
      </c>
      <c r="AO1319">
        <v>12063</v>
      </c>
      <c r="AQ1319">
        <v>127155</v>
      </c>
      <c r="AR1319">
        <v>52430001</v>
      </c>
      <c r="AS1319" t="s">
        <v>927</v>
      </c>
      <c r="AT1319" t="s">
        <v>75</v>
      </c>
      <c r="AW1319" t="s">
        <v>340</v>
      </c>
      <c r="AX1319" t="s">
        <v>340</v>
      </c>
      <c r="AY1319" t="s">
        <v>357</v>
      </c>
      <c r="AZ1319" t="s">
        <v>363</v>
      </c>
      <c r="BY1319" t="s">
        <v>342</v>
      </c>
      <c r="EQ1319">
        <v>249990</v>
      </c>
      <c r="ER1319" t="s">
        <v>2447</v>
      </c>
      <c r="EV1319">
        <v>17284415</v>
      </c>
      <c r="EW1319">
        <v>928</v>
      </c>
      <c r="EX1319">
        <v>218914</v>
      </c>
      <c r="EY1319" t="s">
        <v>5251</v>
      </c>
      <c r="EZ1319">
        <v>1</v>
      </c>
      <c r="FC1319">
        <v>52430001</v>
      </c>
      <c r="FD1319" t="s">
        <v>75</v>
      </c>
    </row>
    <row r="1320" spans="1:160" x14ac:dyDescent="0.3">
      <c r="A1320" t="str">
        <f>VLOOKUP(B1320,Table2[],3,FALSE)</f>
        <v>Digital</v>
      </c>
      <c r="B1320" t="str">
        <f>IF(OR(ISNUMBER(FIND("QVC",Z1320)),ISNUMBER(FIND("QVC",AL1320))),"QVC",IF(OR(ISNUMBER(FIND("NCO",H1320)),ISNUMBER(FIND("NCO",Y1320))), "NCO", IF(AL1320="consumer","PMD.com",VLOOKUP(LEFT(H1320,2),Tables!$E$1:$F$11,2,FALSE))))</f>
        <v>PMD.com</v>
      </c>
      <c r="C1320">
        <f t="shared" si="61"/>
        <v>51090061</v>
      </c>
      <c r="D1320">
        <f t="shared" si="62"/>
        <v>1</v>
      </c>
      <c r="E1320" t="str">
        <f t="shared" ca="1" si="60"/>
        <v>shifted orders shipped</v>
      </c>
      <c r="F1320" t="s">
        <v>3539</v>
      </c>
      <c r="G1320" t="s">
        <v>335</v>
      </c>
      <c r="H1320" t="s">
        <v>2446</v>
      </c>
      <c r="I1320" s="6">
        <v>44008.503564814811</v>
      </c>
      <c r="J1320" t="s">
        <v>16</v>
      </c>
      <c r="K1320" s="6">
        <v>44013.308472222219</v>
      </c>
      <c r="M1320" t="s">
        <v>5248</v>
      </c>
      <c r="N1320" t="s">
        <v>5249</v>
      </c>
      <c r="Q1320" t="s">
        <v>2947</v>
      </c>
      <c r="R1320" t="s">
        <v>365</v>
      </c>
      <c r="S1320">
        <v>95448</v>
      </c>
      <c r="T1320" t="s">
        <v>338</v>
      </c>
      <c r="U1320" t="s">
        <v>530</v>
      </c>
      <c r="W1320" t="s">
        <v>5250</v>
      </c>
      <c r="Z1320" t="s">
        <v>5248</v>
      </c>
      <c r="AA1320" t="s">
        <v>5249</v>
      </c>
      <c r="AD1320" t="s">
        <v>2947</v>
      </c>
      <c r="AE1320" t="s">
        <v>365</v>
      </c>
      <c r="AF1320">
        <v>95448</v>
      </c>
      <c r="AG1320" t="s">
        <v>338</v>
      </c>
      <c r="AH1320" t="s">
        <v>530</v>
      </c>
      <c r="AJ1320" t="s">
        <v>5250</v>
      </c>
      <c r="AL1320" t="s">
        <v>339</v>
      </c>
      <c r="AM1320">
        <v>1</v>
      </c>
      <c r="AN1320">
        <v>1</v>
      </c>
      <c r="AO1320">
        <v>8078</v>
      </c>
      <c r="AQ1320">
        <v>124010</v>
      </c>
      <c r="AR1320">
        <v>51090061</v>
      </c>
      <c r="AS1320" t="s">
        <v>2383</v>
      </c>
      <c r="AT1320" t="s">
        <v>122</v>
      </c>
      <c r="AW1320" t="s">
        <v>340</v>
      </c>
      <c r="AX1320" t="s">
        <v>340</v>
      </c>
      <c r="AY1320" t="s">
        <v>357</v>
      </c>
      <c r="AZ1320" t="s">
        <v>363</v>
      </c>
      <c r="BY1320" t="s">
        <v>342</v>
      </c>
      <c r="EQ1320">
        <v>252776</v>
      </c>
      <c r="ER1320" t="s">
        <v>2447</v>
      </c>
      <c r="EV1320">
        <v>17284415</v>
      </c>
      <c r="EW1320">
        <v>928</v>
      </c>
      <c r="EX1320">
        <v>218914</v>
      </c>
      <c r="EY1320" t="s">
        <v>5251</v>
      </c>
      <c r="EZ1320">
        <v>1</v>
      </c>
      <c r="FC1320">
        <v>51090061</v>
      </c>
      <c r="FD1320" t="s">
        <v>122</v>
      </c>
    </row>
    <row r="1321" spans="1:160" x14ac:dyDescent="0.3">
      <c r="A1321" t="str">
        <f>VLOOKUP(B1321,Table2[],3,FALSE)</f>
        <v>Digital</v>
      </c>
      <c r="B1321" t="str">
        <f>IF(OR(ISNUMBER(FIND("QVC",Z1321)),ISNUMBER(FIND("QVC",AL1321))),"QVC",IF(OR(ISNUMBER(FIND("NCO",H1321)),ISNUMBER(FIND("NCO",Y1321))), "NCO", IF(AL1321="consumer","PMD.com",VLOOKUP(LEFT(H1321,2),Tables!$E$1:$F$11,2,FALSE))))</f>
        <v>PMD.com</v>
      </c>
      <c r="C1321">
        <f t="shared" si="61"/>
        <v>53440001</v>
      </c>
      <c r="D1321">
        <f t="shared" si="62"/>
        <v>2</v>
      </c>
      <c r="E1321" t="str">
        <f t="shared" ca="1" si="60"/>
        <v>shifted orders shipped</v>
      </c>
      <c r="F1321" t="s">
        <v>3539</v>
      </c>
      <c r="G1321" t="s">
        <v>335</v>
      </c>
      <c r="H1321" t="s">
        <v>2367</v>
      </c>
      <c r="I1321" s="6">
        <v>44008.324861111112</v>
      </c>
      <c r="J1321" t="s">
        <v>16</v>
      </c>
      <c r="K1321" s="6">
        <v>44013.308622685188</v>
      </c>
      <c r="M1321" t="s">
        <v>5252</v>
      </c>
      <c r="N1321" t="s">
        <v>5253</v>
      </c>
      <c r="O1321" t="s">
        <v>5254</v>
      </c>
      <c r="Q1321" t="s">
        <v>669</v>
      </c>
      <c r="R1321" t="s">
        <v>389</v>
      </c>
      <c r="S1321">
        <v>10011</v>
      </c>
      <c r="T1321" t="s">
        <v>338</v>
      </c>
      <c r="U1321" t="s">
        <v>530</v>
      </c>
      <c r="W1321" t="s">
        <v>5255</v>
      </c>
      <c r="Z1321" t="s">
        <v>5252</v>
      </c>
      <c r="AA1321" t="s">
        <v>5253</v>
      </c>
      <c r="AB1321" t="s">
        <v>5254</v>
      </c>
      <c r="AD1321" t="s">
        <v>669</v>
      </c>
      <c r="AE1321" t="s">
        <v>389</v>
      </c>
      <c r="AF1321">
        <v>10011</v>
      </c>
      <c r="AG1321" t="s">
        <v>338</v>
      </c>
      <c r="AH1321" t="s">
        <v>530</v>
      </c>
      <c r="AJ1321" t="s">
        <v>5255</v>
      </c>
      <c r="AL1321" t="s">
        <v>339</v>
      </c>
      <c r="AM1321">
        <v>2</v>
      </c>
      <c r="AN1321">
        <v>2</v>
      </c>
      <c r="AO1321">
        <v>7642</v>
      </c>
      <c r="AQ1321">
        <v>124700</v>
      </c>
      <c r="AR1321">
        <v>53440001</v>
      </c>
      <c r="AS1321" t="s">
        <v>1240</v>
      </c>
      <c r="AT1321" t="s">
        <v>116</v>
      </c>
      <c r="AW1321" t="s">
        <v>340</v>
      </c>
      <c r="AX1321" t="s">
        <v>340</v>
      </c>
      <c r="AY1321" t="s">
        <v>345</v>
      </c>
      <c r="AZ1321" t="s">
        <v>345</v>
      </c>
      <c r="BY1321" t="s">
        <v>342</v>
      </c>
      <c r="EQ1321">
        <v>252960</v>
      </c>
      <c r="ER1321" t="s">
        <v>2368</v>
      </c>
      <c r="EV1321">
        <v>17283870</v>
      </c>
      <c r="EW1321">
        <v>928</v>
      </c>
      <c r="EX1321">
        <v>218497</v>
      </c>
      <c r="EY1321">
        <v>9.2748999964335493E+25</v>
      </c>
      <c r="EZ1321">
        <v>1</v>
      </c>
      <c r="FC1321">
        <v>53440001</v>
      </c>
      <c r="FD1321" t="s">
        <v>116</v>
      </c>
    </row>
    <row r="1322" spans="1:160" x14ac:dyDescent="0.3">
      <c r="A1322" t="str">
        <f>VLOOKUP(B1322,Table2[],3,FALSE)</f>
        <v>Digital</v>
      </c>
      <c r="B1322" t="str">
        <f>IF(OR(ISNUMBER(FIND("QVC",Z1322)),ISNUMBER(FIND("QVC",AL1322))),"QVC",IF(OR(ISNUMBER(FIND("NCO",H1322)),ISNUMBER(FIND("NCO",Y1322))), "NCO", IF(AL1322="consumer","PMD.com",VLOOKUP(LEFT(H1322,2),Tables!$E$1:$F$11,2,FALSE))))</f>
        <v>PMD.com</v>
      </c>
      <c r="C1322">
        <f t="shared" si="61"/>
        <v>53440001</v>
      </c>
      <c r="D1322">
        <f t="shared" si="62"/>
        <v>1</v>
      </c>
      <c r="E1322" t="str">
        <f t="shared" ca="1" si="60"/>
        <v>shifted orders shipped</v>
      </c>
      <c r="F1322" t="s">
        <v>3539</v>
      </c>
      <c r="G1322" t="s">
        <v>335</v>
      </c>
      <c r="H1322" t="s">
        <v>2365</v>
      </c>
      <c r="I1322" s="6">
        <v>44008.324976851851</v>
      </c>
      <c r="J1322" t="s">
        <v>16</v>
      </c>
      <c r="K1322" s="6">
        <v>44013.308923611112</v>
      </c>
      <c r="M1322" t="s">
        <v>5256</v>
      </c>
      <c r="N1322" t="s">
        <v>5257</v>
      </c>
      <c r="Q1322" t="s">
        <v>1283</v>
      </c>
      <c r="R1322" t="s">
        <v>400</v>
      </c>
      <c r="S1322">
        <v>16002</v>
      </c>
      <c r="T1322" t="s">
        <v>338</v>
      </c>
      <c r="U1322" t="s">
        <v>530</v>
      </c>
      <c r="W1322" t="s">
        <v>5258</v>
      </c>
      <c r="Z1322" t="s">
        <v>5256</v>
      </c>
      <c r="AA1322" t="s">
        <v>5257</v>
      </c>
      <c r="AD1322" t="s">
        <v>1283</v>
      </c>
      <c r="AE1322" t="s">
        <v>400</v>
      </c>
      <c r="AF1322">
        <v>16002</v>
      </c>
      <c r="AG1322" t="s">
        <v>338</v>
      </c>
      <c r="AH1322" t="s">
        <v>530</v>
      </c>
      <c r="AJ1322" t="s">
        <v>5258</v>
      </c>
      <c r="AL1322" t="s">
        <v>339</v>
      </c>
      <c r="AM1322">
        <v>1</v>
      </c>
      <c r="AN1322">
        <v>1</v>
      </c>
      <c r="AO1322">
        <v>7642</v>
      </c>
      <c r="AQ1322">
        <v>124700</v>
      </c>
      <c r="AR1322">
        <v>53440001</v>
      </c>
      <c r="AS1322" t="s">
        <v>1240</v>
      </c>
      <c r="AT1322" t="s">
        <v>116</v>
      </c>
      <c r="AW1322" t="s">
        <v>340</v>
      </c>
      <c r="AX1322" t="s">
        <v>340</v>
      </c>
      <c r="AY1322" t="s">
        <v>345</v>
      </c>
      <c r="AZ1322" t="s">
        <v>345</v>
      </c>
      <c r="BY1322" t="s">
        <v>342</v>
      </c>
      <c r="EQ1322">
        <v>252960</v>
      </c>
      <c r="ER1322" t="s">
        <v>2366</v>
      </c>
      <c r="EV1322">
        <v>17283866</v>
      </c>
      <c r="EW1322">
        <v>928</v>
      </c>
      <c r="EX1322">
        <v>218493</v>
      </c>
      <c r="EY1322">
        <v>9.2748999964335493E+25</v>
      </c>
      <c r="EZ1322">
        <v>1</v>
      </c>
      <c r="FC1322">
        <v>53440001</v>
      </c>
      <c r="FD1322" t="s">
        <v>116</v>
      </c>
    </row>
    <row r="1323" spans="1:160" x14ac:dyDescent="0.3">
      <c r="A1323" t="str">
        <f>VLOOKUP(B1323,Table2[],3,FALSE)</f>
        <v>Digital</v>
      </c>
      <c r="B1323" t="str">
        <f>IF(OR(ISNUMBER(FIND("QVC",Z1323)),ISNUMBER(FIND("QVC",AL1323))),"QVC",IF(OR(ISNUMBER(FIND("NCO",H1323)),ISNUMBER(FIND("NCO",Y1323))), "NCO", IF(AL1323="consumer","PMD.com",VLOOKUP(LEFT(H1323,2),Tables!$E$1:$F$11,2,FALSE))))</f>
        <v>PMD.com</v>
      </c>
      <c r="C1323">
        <f t="shared" si="61"/>
        <v>53440001</v>
      </c>
      <c r="D1323">
        <f t="shared" si="62"/>
        <v>1</v>
      </c>
      <c r="E1323" t="str">
        <f t="shared" ca="1" si="60"/>
        <v>shifted orders shipped</v>
      </c>
      <c r="F1323" t="s">
        <v>3539</v>
      </c>
      <c r="G1323" t="s">
        <v>335</v>
      </c>
      <c r="H1323" t="s">
        <v>2371</v>
      </c>
      <c r="I1323" s="6">
        <v>44008.324745370373</v>
      </c>
      <c r="J1323" t="s">
        <v>16</v>
      </c>
      <c r="K1323" s="6">
        <v>44013.309259259258</v>
      </c>
      <c r="M1323" t="s">
        <v>5259</v>
      </c>
      <c r="N1323" t="s">
        <v>5260</v>
      </c>
      <c r="Q1323" t="s">
        <v>690</v>
      </c>
      <c r="R1323" t="s">
        <v>479</v>
      </c>
      <c r="S1323">
        <v>68147</v>
      </c>
      <c r="T1323" t="s">
        <v>338</v>
      </c>
      <c r="U1323" t="s">
        <v>530</v>
      </c>
      <c r="W1323" t="s">
        <v>5261</v>
      </c>
      <c r="Z1323" t="s">
        <v>5259</v>
      </c>
      <c r="AA1323" t="s">
        <v>5260</v>
      </c>
      <c r="AD1323" t="s">
        <v>690</v>
      </c>
      <c r="AE1323" t="s">
        <v>479</v>
      </c>
      <c r="AF1323">
        <v>68147</v>
      </c>
      <c r="AG1323" t="s">
        <v>338</v>
      </c>
      <c r="AH1323" t="s">
        <v>530</v>
      </c>
      <c r="AJ1323" t="s">
        <v>5261</v>
      </c>
      <c r="AL1323" t="s">
        <v>339</v>
      </c>
      <c r="AM1323">
        <v>1</v>
      </c>
      <c r="AN1323">
        <v>1</v>
      </c>
      <c r="AO1323">
        <v>7642</v>
      </c>
      <c r="AQ1323">
        <v>124700</v>
      </c>
      <c r="AR1323">
        <v>53440001</v>
      </c>
      <c r="AS1323" t="s">
        <v>1240</v>
      </c>
      <c r="AT1323" t="s">
        <v>116</v>
      </c>
      <c r="AW1323" t="s">
        <v>340</v>
      </c>
      <c r="AX1323" t="s">
        <v>340</v>
      </c>
      <c r="AY1323" t="s">
        <v>345</v>
      </c>
      <c r="AZ1323" t="s">
        <v>345</v>
      </c>
      <c r="BY1323" t="s">
        <v>342</v>
      </c>
      <c r="EQ1323">
        <v>252960</v>
      </c>
      <c r="ER1323" t="s">
        <v>2372</v>
      </c>
      <c r="EV1323">
        <v>17283873</v>
      </c>
      <c r="EW1323">
        <v>928</v>
      </c>
      <c r="EX1323">
        <v>218500</v>
      </c>
      <c r="EY1323">
        <v>9.2748999964335493E+25</v>
      </c>
      <c r="EZ1323">
        <v>1</v>
      </c>
      <c r="FC1323">
        <v>53440001</v>
      </c>
      <c r="FD1323" t="s">
        <v>116</v>
      </c>
    </row>
    <row r="1324" spans="1:160" x14ac:dyDescent="0.3">
      <c r="A1324" t="str">
        <f>VLOOKUP(B1324,Table2[],3,FALSE)</f>
        <v>Digital</v>
      </c>
      <c r="B1324" t="str">
        <f>IF(OR(ISNUMBER(FIND("QVC",Z1324)),ISNUMBER(FIND("QVC",AL1324))),"QVC",IF(OR(ISNUMBER(FIND("NCO",H1324)),ISNUMBER(FIND("NCO",Y1324))), "NCO", IF(AL1324="consumer","PMD.com",VLOOKUP(LEFT(H1324,2),Tables!$E$1:$F$11,2,FALSE))))</f>
        <v>PMD.com</v>
      </c>
      <c r="C1324">
        <f t="shared" si="61"/>
        <v>53920001</v>
      </c>
      <c r="D1324">
        <f t="shared" si="62"/>
        <v>1</v>
      </c>
      <c r="E1324" t="str">
        <f t="shared" ca="1" si="60"/>
        <v>shifted orders shipped</v>
      </c>
      <c r="F1324" t="s">
        <v>3539</v>
      </c>
      <c r="G1324" t="s">
        <v>335</v>
      </c>
      <c r="H1324" t="s">
        <v>5262</v>
      </c>
      <c r="I1324" s="6">
        <v>44011.629155092596</v>
      </c>
      <c r="J1324" t="s">
        <v>16</v>
      </c>
      <c r="K1324" s="6">
        <v>44013.309317129628</v>
      </c>
      <c r="M1324" t="s">
        <v>5263</v>
      </c>
      <c r="N1324" t="s">
        <v>5264</v>
      </c>
      <c r="Q1324" t="s">
        <v>1223</v>
      </c>
      <c r="R1324" t="s">
        <v>494</v>
      </c>
      <c r="S1324" t="s">
        <v>5265</v>
      </c>
      <c r="T1324" t="s">
        <v>338</v>
      </c>
      <c r="U1324" t="s">
        <v>530</v>
      </c>
      <c r="W1324" t="s">
        <v>5266</v>
      </c>
      <c r="Z1324" t="s">
        <v>5263</v>
      </c>
      <c r="AA1324" t="s">
        <v>5264</v>
      </c>
      <c r="AD1324" t="s">
        <v>1223</v>
      </c>
      <c r="AE1324" t="s">
        <v>494</v>
      </c>
      <c r="AF1324" t="s">
        <v>5265</v>
      </c>
      <c r="AG1324" t="s">
        <v>338</v>
      </c>
      <c r="AH1324" t="s">
        <v>530</v>
      </c>
      <c r="AJ1324" t="s">
        <v>5266</v>
      </c>
      <c r="AL1324" t="s">
        <v>339</v>
      </c>
      <c r="AM1324">
        <v>1</v>
      </c>
      <c r="AN1324">
        <v>1</v>
      </c>
      <c r="AO1324">
        <v>14899</v>
      </c>
      <c r="AQ1324">
        <v>124468</v>
      </c>
      <c r="AR1324">
        <v>53920001</v>
      </c>
      <c r="AS1324">
        <v>9000000</v>
      </c>
      <c r="AT1324" t="s">
        <v>40</v>
      </c>
      <c r="AW1324" t="s">
        <v>343</v>
      </c>
      <c r="BY1324" t="s">
        <v>342</v>
      </c>
      <c r="EQ1324">
        <v>243396</v>
      </c>
      <c r="ER1324" t="s">
        <v>5267</v>
      </c>
      <c r="EV1324">
        <v>17286826</v>
      </c>
      <c r="EW1324">
        <v>928</v>
      </c>
      <c r="EX1324">
        <v>220583</v>
      </c>
      <c r="EY1324">
        <v>9.2748999964335493E+25</v>
      </c>
      <c r="EZ1324">
        <v>1</v>
      </c>
      <c r="FC1324">
        <v>95277</v>
      </c>
      <c r="FD1324" t="s">
        <v>634</v>
      </c>
    </row>
    <row r="1325" spans="1:160" x14ac:dyDescent="0.3">
      <c r="A1325" t="str">
        <f>VLOOKUP(B1325,Table2[],3,FALSE)</f>
        <v>Digital</v>
      </c>
      <c r="B1325" t="str">
        <f>IF(OR(ISNUMBER(FIND("QVC",Z1325)),ISNUMBER(FIND("QVC",AL1325))),"QVC",IF(OR(ISNUMBER(FIND("NCO",H1325)),ISNUMBER(FIND("NCO",Y1325))), "NCO", IF(AL1325="consumer","PMD.com",VLOOKUP(LEFT(H1325,2),Tables!$E$1:$F$11,2,FALSE))))</f>
        <v>PMD.com</v>
      </c>
      <c r="C1325">
        <f t="shared" si="61"/>
        <v>53900001</v>
      </c>
      <c r="D1325">
        <f t="shared" si="62"/>
        <v>1</v>
      </c>
      <c r="E1325" t="str">
        <f t="shared" ca="1" si="60"/>
        <v>shifted orders shipped</v>
      </c>
      <c r="F1325" t="s">
        <v>3539</v>
      </c>
      <c r="G1325" t="s">
        <v>335</v>
      </c>
      <c r="H1325" t="s">
        <v>5262</v>
      </c>
      <c r="I1325" s="6">
        <v>44011.629155092596</v>
      </c>
      <c r="J1325" t="s">
        <v>16</v>
      </c>
      <c r="K1325" s="6">
        <v>44013.309317129628</v>
      </c>
      <c r="M1325" t="s">
        <v>5263</v>
      </c>
      <c r="N1325" t="s">
        <v>5264</v>
      </c>
      <c r="Q1325" t="s">
        <v>1223</v>
      </c>
      <c r="R1325" t="s">
        <v>494</v>
      </c>
      <c r="S1325" t="s">
        <v>5265</v>
      </c>
      <c r="T1325" t="s">
        <v>338</v>
      </c>
      <c r="U1325" t="s">
        <v>530</v>
      </c>
      <c r="W1325" t="s">
        <v>5266</v>
      </c>
      <c r="Z1325" t="s">
        <v>5263</v>
      </c>
      <c r="AA1325" t="s">
        <v>5264</v>
      </c>
      <c r="AD1325" t="s">
        <v>1223</v>
      </c>
      <c r="AE1325" t="s">
        <v>494</v>
      </c>
      <c r="AF1325" t="s">
        <v>5265</v>
      </c>
      <c r="AG1325" t="s">
        <v>338</v>
      </c>
      <c r="AH1325" t="s">
        <v>530</v>
      </c>
      <c r="AJ1325" t="s">
        <v>5266</v>
      </c>
      <c r="AL1325" t="s">
        <v>339</v>
      </c>
      <c r="AM1325">
        <v>1</v>
      </c>
      <c r="AN1325">
        <v>1</v>
      </c>
      <c r="AO1325">
        <v>31217</v>
      </c>
      <c r="AQ1325">
        <v>124466</v>
      </c>
      <c r="AR1325">
        <v>53900001</v>
      </c>
      <c r="AS1325" t="s">
        <v>1697</v>
      </c>
      <c r="AT1325" t="s">
        <v>104</v>
      </c>
      <c r="AW1325" t="s">
        <v>343</v>
      </c>
      <c r="BY1325" t="s">
        <v>342</v>
      </c>
      <c r="EQ1325">
        <v>247378</v>
      </c>
      <c r="ER1325" t="s">
        <v>5267</v>
      </c>
      <c r="EV1325">
        <v>17286826</v>
      </c>
      <c r="EW1325">
        <v>928</v>
      </c>
      <c r="EX1325">
        <v>220583</v>
      </c>
      <c r="EY1325">
        <v>9.2748999964335493E+25</v>
      </c>
      <c r="EZ1325">
        <v>1</v>
      </c>
      <c r="FC1325">
        <v>95277</v>
      </c>
      <c r="FD1325" t="s">
        <v>634</v>
      </c>
    </row>
    <row r="1326" spans="1:160" x14ac:dyDescent="0.3">
      <c r="A1326" t="str">
        <f>VLOOKUP(B1326,Table2[],3,FALSE)</f>
        <v>Digital</v>
      </c>
      <c r="B1326" t="str">
        <f>IF(OR(ISNUMBER(FIND("QVC",Z1326)),ISNUMBER(FIND("QVC",AL1326))),"QVC",IF(OR(ISNUMBER(FIND("NCO",H1326)),ISNUMBER(FIND("NCO",Y1326))), "NCO", IF(AL1326="consumer","PMD.com",VLOOKUP(LEFT(H1326,2),Tables!$E$1:$F$11,2,FALSE))))</f>
        <v>PMD.com</v>
      </c>
      <c r="C1326">
        <f t="shared" si="61"/>
        <v>54010001</v>
      </c>
      <c r="D1326">
        <f t="shared" si="62"/>
        <v>1</v>
      </c>
      <c r="E1326" t="str">
        <f t="shared" ca="1" si="60"/>
        <v>shifted orders shipped</v>
      </c>
      <c r="F1326" t="s">
        <v>3539</v>
      </c>
      <c r="G1326" t="s">
        <v>335</v>
      </c>
      <c r="H1326" t="s">
        <v>5262</v>
      </c>
      <c r="I1326" s="6">
        <v>44011.629155092596</v>
      </c>
      <c r="J1326" t="s">
        <v>16</v>
      </c>
      <c r="K1326" s="6">
        <v>44013.309317129628</v>
      </c>
      <c r="M1326" t="s">
        <v>5263</v>
      </c>
      <c r="N1326" t="s">
        <v>5264</v>
      </c>
      <c r="Q1326" t="s">
        <v>1223</v>
      </c>
      <c r="R1326" t="s">
        <v>494</v>
      </c>
      <c r="S1326" t="s">
        <v>5265</v>
      </c>
      <c r="T1326" t="s">
        <v>338</v>
      </c>
      <c r="U1326" t="s">
        <v>530</v>
      </c>
      <c r="W1326" t="s">
        <v>5266</v>
      </c>
      <c r="Z1326" t="s">
        <v>5263</v>
      </c>
      <c r="AA1326" t="s">
        <v>5264</v>
      </c>
      <c r="AD1326" t="s">
        <v>1223</v>
      </c>
      <c r="AE1326" t="s">
        <v>494</v>
      </c>
      <c r="AF1326" t="s">
        <v>5265</v>
      </c>
      <c r="AG1326" t="s">
        <v>338</v>
      </c>
      <c r="AH1326" t="s">
        <v>530</v>
      </c>
      <c r="AJ1326" t="s">
        <v>5266</v>
      </c>
      <c r="AL1326" t="s">
        <v>339</v>
      </c>
      <c r="AM1326">
        <v>1</v>
      </c>
      <c r="AN1326">
        <v>1</v>
      </c>
      <c r="AO1326">
        <v>6300</v>
      </c>
      <c r="AQ1326">
        <v>124476</v>
      </c>
      <c r="AR1326">
        <v>54010001</v>
      </c>
      <c r="AS1326" t="s">
        <v>577</v>
      </c>
      <c r="AT1326" t="s">
        <v>35</v>
      </c>
      <c r="AW1326" t="s">
        <v>340</v>
      </c>
      <c r="AX1326">
        <v>0</v>
      </c>
      <c r="AY1326" t="s">
        <v>348</v>
      </c>
      <c r="AZ1326">
        <v>0</v>
      </c>
      <c r="BY1326" t="s">
        <v>342</v>
      </c>
      <c r="EQ1326">
        <v>252076</v>
      </c>
      <c r="ER1326" t="s">
        <v>5267</v>
      </c>
      <c r="EV1326">
        <v>17286826</v>
      </c>
      <c r="EW1326">
        <v>928</v>
      </c>
      <c r="EX1326">
        <v>220583</v>
      </c>
      <c r="EY1326">
        <v>9.2748999964335493E+25</v>
      </c>
      <c r="EZ1326">
        <v>1</v>
      </c>
      <c r="FC1326">
        <v>54010001</v>
      </c>
      <c r="FD1326" t="s">
        <v>35</v>
      </c>
    </row>
    <row r="1327" spans="1:160" x14ac:dyDescent="0.3">
      <c r="A1327" t="str">
        <f>VLOOKUP(B1327,Table2[],3,FALSE)</f>
        <v>Digital</v>
      </c>
      <c r="B1327" t="str">
        <f>IF(OR(ISNUMBER(FIND("QVC",Z1327)),ISNUMBER(FIND("QVC",AL1327))),"QVC",IF(OR(ISNUMBER(FIND("NCO",H1327)),ISNUMBER(FIND("NCO",Y1327))), "NCO", IF(AL1327="consumer","PMD.com",VLOOKUP(LEFT(H1327,2),Tables!$E$1:$F$11,2,FALSE))))</f>
        <v>PMD.com</v>
      </c>
      <c r="C1327">
        <f t="shared" si="61"/>
        <v>53930001</v>
      </c>
      <c r="D1327">
        <f t="shared" si="62"/>
        <v>1</v>
      </c>
      <c r="E1327" t="str">
        <f t="shared" ca="1" si="60"/>
        <v>shifted orders shipped</v>
      </c>
      <c r="F1327" t="s">
        <v>3539</v>
      </c>
      <c r="G1327" t="s">
        <v>335</v>
      </c>
      <c r="H1327" t="s">
        <v>5262</v>
      </c>
      <c r="I1327" s="6">
        <v>44011.629155092596</v>
      </c>
      <c r="J1327" t="s">
        <v>16</v>
      </c>
      <c r="K1327" s="6">
        <v>44013.309317129628</v>
      </c>
      <c r="M1327" t="s">
        <v>5263</v>
      </c>
      <c r="N1327" t="s">
        <v>5264</v>
      </c>
      <c r="Q1327" t="s">
        <v>1223</v>
      </c>
      <c r="R1327" t="s">
        <v>494</v>
      </c>
      <c r="S1327" t="s">
        <v>5265</v>
      </c>
      <c r="T1327" t="s">
        <v>338</v>
      </c>
      <c r="U1327" t="s">
        <v>530</v>
      </c>
      <c r="W1327" t="s">
        <v>5266</v>
      </c>
      <c r="Z1327" t="s">
        <v>5263</v>
      </c>
      <c r="AA1327" t="s">
        <v>5264</v>
      </c>
      <c r="AD1327" t="s">
        <v>1223</v>
      </c>
      <c r="AE1327" t="s">
        <v>494</v>
      </c>
      <c r="AF1327" t="s">
        <v>5265</v>
      </c>
      <c r="AG1327" t="s">
        <v>338</v>
      </c>
      <c r="AH1327" t="s">
        <v>530</v>
      </c>
      <c r="AJ1327" t="s">
        <v>5266</v>
      </c>
      <c r="AL1327" t="s">
        <v>339</v>
      </c>
      <c r="AM1327">
        <v>1</v>
      </c>
      <c r="AN1327">
        <v>1</v>
      </c>
      <c r="AO1327">
        <v>12017</v>
      </c>
      <c r="AQ1327">
        <v>124469</v>
      </c>
      <c r="AR1327">
        <v>53930001</v>
      </c>
      <c r="AS1327">
        <v>9000000</v>
      </c>
      <c r="AT1327" t="s">
        <v>44</v>
      </c>
      <c r="AW1327" t="s">
        <v>343</v>
      </c>
      <c r="BY1327" t="s">
        <v>342</v>
      </c>
      <c r="EQ1327">
        <v>243405</v>
      </c>
      <c r="ER1327" t="s">
        <v>5267</v>
      </c>
      <c r="EV1327">
        <v>17286826</v>
      </c>
      <c r="EW1327">
        <v>928</v>
      </c>
      <c r="EX1327">
        <v>220583</v>
      </c>
      <c r="EY1327">
        <v>9.2748999964335493E+25</v>
      </c>
      <c r="EZ1327">
        <v>1</v>
      </c>
      <c r="FC1327">
        <v>95277</v>
      </c>
      <c r="FD1327" t="s">
        <v>634</v>
      </c>
    </row>
    <row r="1328" spans="1:160" x14ac:dyDescent="0.3">
      <c r="A1328" t="str">
        <f>VLOOKUP(B1328,Table2[],3,FALSE)</f>
        <v>Digital</v>
      </c>
      <c r="B1328" t="str">
        <f>IF(OR(ISNUMBER(FIND("QVC",Z1328)),ISNUMBER(FIND("QVC",AL1328))),"QVC",IF(OR(ISNUMBER(FIND("NCO",H1328)),ISNUMBER(FIND("NCO",Y1328))), "NCO", IF(AL1328="consumer","PMD.com",VLOOKUP(LEFT(H1328,2),Tables!$E$1:$F$11,2,FALSE))))</f>
        <v>PMD.com</v>
      </c>
      <c r="C1328">
        <f t="shared" si="61"/>
        <v>5260</v>
      </c>
      <c r="D1328">
        <f t="shared" si="62"/>
        <v>1</v>
      </c>
      <c r="E1328" t="str">
        <f t="shared" ca="1" si="60"/>
        <v>shifted orders shipped</v>
      </c>
      <c r="F1328" t="s">
        <v>3539</v>
      </c>
      <c r="G1328" t="s">
        <v>335</v>
      </c>
      <c r="H1328" t="s">
        <v>2684</v>
      </c>
      <c r="I1328" s="6">
        <v>44008.804189814815</v>
      </c>
      <c r="J1328" t="s">
        <v>16</v>
      </c>
      <c r="K1328" s="6">
        <v>44013.309363425928</v>
      </c>
      <c r="M1328" t="s">
        <v>5268</v>
      </c>
      <c r="N1328" t="s">
        <v>5269</v>
      </c>
      <c r="Q1328" t="s">
        <v>5270</v>
      </c>
      <c r="R1328" t="s">
        <v>413</v>
      </c>
      <c r="S1328">
        <v>37122</v>
      </c>
      <c r="T1328" t="s">
        <v>338</v>
      </c>
      <c r="U1328" t="s">
        <v>530</v>
      </c>
      <c r="W1328" t="s">
        <v>5271</v>
      </c>
      <c r="Z1328" t="s">
        <v>5268</v>
      </c>
      <c r="AA1328" t="s">
        <v>5269</v>
      </c>
      <c r="AD1328" t="s">
        <v>5270</v>
      </c>
      <c r="AE1328" t="s">
        <v>413</v>
      </c>
      <c r="AF1328">
        <v>37122</v>
      </c>
      <c r="AG1328" t="s">
        <v>338</v>
      </c>
      <c r="AH1328" t="s">
        <v>530</v>
      </c>
      <c r="AJ1328" t="s">
        <v>5271</v>
      </c>
      <c r="AL1328" t="s">
        <v>339</v>
      </c>
      <c r="AM1328">
        <v>1</v>
      </c>
      <c r="AN1328">
        <v>1</v>
      </c>
      <c r="AO1328">
        <v>6390</v>
      </c>
      <c r="AQ1328">
        <v>124400</v>
      </c>
      <c r="AR1328">
        <v>5260</v>
      </c>
      <c r="AS1328" t="s">
        <v>1228</v>
      </c>
      <c r="AT1328" t="s">
        <v>173</v>
      </c>
      <c r="AW1328" t="s">
        <v>352</v>
      </c>
      <c r="AX1328" t="s">
        <v>352</v>
      </c>
      <c r="AY1328" t="s">
        <v>353</v>
      </c>
      <c r="AZ1328" t="s">
        <v>384</v>
      </c>
      <c r="BY1328" t="s">
        <v>342</v>
      </c>
      <c r="EQ1328">
        <v>250591</v>
      </c>
      <c r="ER1328" t="s">
        <v>2685</v>
      </c>
      <c r="EV1328">
        <v>17284800</v>
      </c>
      <c r="EW1328">
        <v>928</v>
      </c>
      <c r="EX1328">
        <v>219278</v>
      </c>
      <c r="EY1328" t="s">
        <v>5272</v>
      </c>
      <c r="EZ1328">
        <v>1</v>
      </c>
      <c r="FC1328">
        <v>90402</v>
      </c>
      <c r="FD1328" t="s">
        <v>393</v>
      </c>
    </row>
    <row r="1329" spans="1:160" x14ac:dyDescent="0.3">
      <c r="A1329" t="str">
        <f>VLOOKUP(B1329,Table2[],3,FALSE)</f>
        <v>Digital</v>
      </c>
      <c r="B1329" t="str">
        <f>IF(OR(ISNUMBER(FIND("QVC",Z1329)),ISNUMBER(FIND("QVC",AL1329))),"QVC",IF(OR(ISNUMBER(FIND("NCO",H1329)),ISNUMBER(FIND("NCO",Y1329))), "NCO", IF(AL1329="consumer","PMD.com",VLOOKUP(LEFT(H1329,2),Tables!$E$1:$F$11,2,FALSE))))</f>
        <v>PMD.com</v>
      </c>
      <c r="C1329">
        <f t="shared" si="61"/>
        <v>53160001</v>
      </c>
      <c r="D1329">
        <f t="shared" si="62"/>
        <v>1</v>
      </c>
      <c r="E1329" t="str">
        <f t="shared" ca="1" si="60"/>
        <v>shifted orders shipped</v>
      </c>
      <c r="F1329" t="s">
        <v>3539</v>
      </c>
      <c r="G1329" t="s">
        <v>335</v>
      </c>
      <c r="H1329" t="s">
        <v>2684</v>
      </c>
      <c r="I1329" s="6">
        <v>44008.804189814815</v>
      </c>
      <c r="J1329" t="s">
        <v>16</v>
      </c>
      <c r="K1329" s="6">
        <v>44013.309363425928</v>
      </c>
      <c r="M1329" t="s">
        <v>5268</v>
      </c>
      <c r="N1329" t="s">
        <v>5269</v>
      </c>
      <c r="Q1329" t="s">
        <v>5270</v>
      </c>
      <c r="R1329" t="s">
        <v>413</v>
      </c>
      <c r="S1329">
        <v>37122</v>
      </c>
      <c r="T1329" t="s">
        <v>338</v>
      </c>
      <c r="U1329" t="s">
        <v>530</v>
      </c>
      <c r="W1329" t="s">
        <v>5271</v>
      </c>
      <c r="Z1329" t="s">
        <v>5268</v>
      </c>
      <c r="AA1329" t="s">
        <v>5269</v>
      </c>
      <c r="AD1329" t="s">
        <v>5270</v>
      </c>
      <c r="AE1329" t="s">
        <v>413</v>
      </c>
      <c r="AF1329">
        <v>37122</v>
      </c>
      <c r="AG1329" t="s">
        <v>338</v>
      </c>
      <c r="AH1329" t="s">
        <v>530</v>
      </c>
      <c r="AJ1329" t="s">
        <v>5271</v>
      </c>
      <c r="AL1329" t="s">
        <v>339</v>
      </c>
      <c r="AM1329">
        <v>1</v>
      </c>
      <c r="AN1329">
        <v>1</v>
      </c>
      <c r="AO1329">
        <v>4322</v>
      </c>
      <c r="AQ1329">
        <v>124007</v>
      </c>
      <c r="AR1329">
        <v>53160001</v>
      </c>
      <c r="AS1329" t="s">
        <v>1895</v>
      </c>
      <c r="AT1329" t="s">
        <v>119</v>
      </c>
      <c r="AW1329" t="s">
        <v>340</v>
      </c>
      <c r="AX1329" t="s">
        <v>340</v>
      </c>
      <c r="AY1329" t="s">
        <v>341</v>
      </c>
      <c r="AZ1329">
        <v>0</v>
      </c>
      <c r="BY1329" t="s">
        <v>342</v>
      </c>
      <c r="EQ1329">
        <v>252959</v>
      </c>
      <c r="ER1329" t="s">
        <v>2685</v>
      </c>
      <c r="EV1329">
        <v>17284800</v>
      </c>
      <c r="EW1329">
        <v>928</v>
      </c>
      <c r="EX1329">
        <v>219278</v>
      </c>
      <c r="EY1329" t="s">
        <v>5272</v>
      </c>
      <c r="EZ1329">
        <v>1</v>
      </c>
      <c r="FC1329">
        <v>53160001</v>
      </c>
      <c r="FD1329" t="s">
        <v>119</v>
      </c>
    </row>
    <row r="1330" spans="1:160" x14ac:dyDescent="0.3">
      <c r="A1330" t="str">
        <f>VLOOKUP(B1330,Table2[],3,FALSE)</f>
        <v>Digital</v>
      </c>
      <c r="B1330" t="str">
        <f>IF(OR(ISNUMBER(FIND("QVC",Z1330)),ISNUMBER(FIND("QVC",AL1330))),"QVC",IF(OR(ISNUMBER(FIND("NCO",H1330)),ISNUMBER(FIND("NCO",Y1330))), "NCO", IF(AL1330="consumer","PMD.com",VLOOKUP(LEFT(H1330,2),Tables!$E$1:$F$11,2,FALSE))))</f>
        <v>PMD.com</v>
      </c>
      <c r="C1330">
        <f t="shared" si="61"/>
        <v>5331</v>
      </c>
      <c r="D1330">
        <f t="shared" si="62"/>
        <v>1</v>
      </c>
      <c r="E1330" t="str">
        <f t="shared" ca="1" si="60"/>
        <v>shifted orders shipped</v>
      </c>
      <c r="F1330" t="s">
        <v>3539</v>
      </c>
      <c r="G1330" t="s">
        <v>335</v>
      </c>
      <c r="H1330" t="s">
        <v>2684</v>
      </c>
      <c r="I1330" s="6">
        <v>44008.804189814815</v>
      </c>
      <c r="J1330" t="s">
        <v>16</v>
      </c>
      <c r="K1330" s="6">
        <v>44013.309363425928</v>
      </c>
      <c r="M1330" t="s">
        <v>5268</v>
      </c>
      <c r="N1330" t="s">
        <v>5269</v>
      </c>
      <c r="Q1330" t="s">
        <v>5270</v>
      </c>
      <c r="R1330" t="s">
        <v>413</v>
      </c>
      <c r="S1330">
        <v>37122</v>
      </c>
      <c r="T1330" t="s">
        <v>338</v>
      </c>
      <c r="U1330" t="s">
        <v>530</v>
      </c>
      <c r="W1330" t="s">
        <v>5271</v>
      </c>
      <c r="Z1330" t="s">
        <v>5268</v>
      </c>
      <c r="AA1330" t="s">
        <v>5269</v>
      </c>
      <c r="AD1330" t="s">
        <v>5270</v>
      </c>
      <c r="AE1330" t="s">
        <v>413</v>
      </c>
      <c r="AF1330">
        <v>37122</v>
      </c>
      <c r="AG1330" t="s">
        <v>338</v>
      </c>
      <c r="AH1330" t="s">
        <v>530</v>
      </c>
      <c r="AJ1330" t="s">
        <v>5271</v>
      </c>
      <c r="AL1330" t="s">
        <v>339</v>
      </c>
      <c r="AM1330">
        <v>1</v>
      </c>
      <c r="AN1330">
        <v>1</v>
      </c>
      <c r="AO1330">
        <v>19662</v>
      </c>
      <c r="AQ1330">
        <v>123796</v>
      </c>
      <c r="AR1330">
        <v>5331</v>
      </c>
      <c r="AS1330" t="s">
        <v>746</v>
      </c>
      <c r="AT1330" t="s">
        <v>129</v>
      </c>
      <c r="AW1330" t="s">
        <v>340</v>
      </c>
      <c r="AX1330" t="s">
        <v>352</v>
      </c>
      <c r="AY1330" t="s">
        <v>353</v>
      </c>
      <c r="AZ1330" t="s">
        <v>354</v>
      </c>
      <c r="BY1330" t="s">
        <v>342</v>
      </c>
      <c r="EQ1330">
        <v>247800</v>
      </c>
      <c r="ER1330" t="s">
        <v>2685</v>
      </c>
      <c r="EV1330">
        <v>17284800</v>
      </c>
      <c r="EW1330">
        <v>928</v>
      </c>
      <c r="EX1330">
        <v>219278</v>
      </c>
      <c r="EY1330" t="s">
        <v>5272</v>
      </c>
      <c r="EZ1330">
        <v>1</v>
      </c>
      <c r="FC1330">
        <v>90402</v>
      </c>
      <c r="FD1330" t="s">
        <v>393</v>
      </c>
    </row>
    <row r="1331" spans="1:160" x14ac:dyDescent="0.3">
      <c r="A1331" t="str">
        <f>VLOOKUP(B1331,Table2[],3,FALSE)</f>
        <v>Digital</v>
      </c>
      <c r="B1331" t="str">
        <f>IF(OR(ISNUMBER(FIND("QVC",Z1331)),ISNUMBER(FIND("QVC",AL1331))),"QVC",IF(OR(ISNUMBER(FIND("NCO",H1331)),ISNUMBER(FIND("NCO",Y1331))), "NCO", IF(AL1331="consumer","PMD.com",VLOOKUP(LEFT(H1331,2),Tables!$E$1:$F$11,2,FALSE))))</f>
        <v>PMD.com</v>
      </c>
      <c r="C1331">
        <f t="shared" si="61"/>
        <v>5341</v>
      </c>
      <c r="D1331">
        <f t="shared" si="62"/>
        <v>1</v>
      </c>
      <c r="E1331" t="str">
        <f t="shared" ca="1" si="60"/>
        <v>shifted orders shipped</v>
      </c>
      <c r="F1331" t="s">
        <v>3539</v>
      </c>
      <c r="G1331" t="s">
        <v>335</v>
      </c>
      <c r="H1331" t="s">
        <v>2707</v>
      </c>
      <c r="I1331" s="6">
        <v>44008.866666666669</v>
      </c>
      <c r="J1331" t="s">
        <v>16</v>
      </c>
      <c r="K1331" s="6">
        <v>44013.309675925928</v>
      </c>
      <c r="M1331" t="s">
        <v>5273</v>
      </c>
      <c r="N1331" t="s">
        <v>5274</v>
      </c>
      <c r="Q1331" t="s">
        <v>336</v>
      </c>
      <c r="R1331" t="s">
        <v>337</v>
      </c>
      <c r="S1331">
        <v>97217</v>
      </c>
      <c r="T1331" t="s">
        <v>338</v>
      </c>
      <c r="U1331" t="s">
        <v>530</v>
      </c>
      <c r="W1331" t="s">
        <v>5275</v>
      </c>
      <c r="Z1331" t="s">
        <v>5273</v>
      </c>
      <c r="AA1331" t="s">
        <v>5274</v>
      </c>
      <c r="AD1331" t="s">
        <v>336</v>
      </c>
      <c r="AE1331" t="s">
        <v>337</v>
      </c>
      <c r="AF1331">
        <v>97217</v>
      </c>
      <c r="AG1331" t="s">
        <v>338</v>
      </c>
      <c r="AH1331" t="s">
        <v>530</v>
      </c>
      <c r="AJ1331" t="s">
        <v>5275</v>
      </c>
      <c r="AL1331" t="s">
        <v>339</v>
      </c>
      <c r="AM1331">
        <v>1</v>
      </c>
      <c r="AN1331">
        <v>1</v>
      </c>
      <c r="AO1331">
        <v>15156</v>
      </c>
      <c r="AQ1331">
        <v>124187</v>
      </c>
      <c r="AR1331">
        <v>5341</v>
      </c>
      <c r="AS1331" t="s">
        <v>831</v>
      </c>
      <c r="AT1331" t="s">
        <v>82</v>
      </c>
      <c r="AW1331" t="s">
        <v>340</v>
      </c>
      <c r="AX1331" t="s">
        <v>340</v>
      </c>
      <c r="AY1331" t="s">
        <v>345</v>
      </c>
      <c r="AZ1331" t="s">
        <v>346</v>
      </c>
      <c r="BY1331" t="s">
        <v>342</v>
      </c>
      <c r="EQ1331">
        <v>244247</v>
      </c>
      <c r="ER1331" t="s">
        <v>2708</v>
      </c>
      <c r="EV1331">
        <v>17284891</v>
      </c>
      <c r="EW1331">
        <v>928</v>
      </c>
      <c r="EX1331">
        <v>219367</v>
      </c>
      <c r="EY1331">
        <v>9.2748999964335493E+25</v>
      </c>
      <c r="EZ1331">
        <v>1</v>
      </c>
      <c r="FC1331">
        <v>5341</v>
      </c>
      <c r="FD1331" t="s">
        <v>82</v>
      </c>
    </row>
    <row r="1332" spans="1:160" x14ac:dyDescent="0.3">
      <c r="A1332" t="str">
        <f>VLOOKUP(B1332,Table2[],3,FALSE)</f>
        <v>Digital</v>
      </c>
      <c r="B1332" t="str">
        <f>IF(OR(ISNUMBER(FIND("QVC",Z1332)),ISNUMBER(FIND("QVC",AL1332))),"QVC",IF(OR(ISNUMBER(FIND("NCO",H1332)),ISNUMBER(FIND("NCO",Y1332))), "NCO", IF(AL1332="consumer","PMD.com",VLOOKUP(LEFT(H1332,2),Tables!$E$1:$F$11,2,FALSE))))</f>
        <v>PMD.com</v>
      </c>
      <c r="C1332">
        <f t="shared" si="61"/>
        <v>52430001</v>
      </c>
      <c r="D1332">
        <f t="shared" si="62"/>
        <v>1</v>
      </c>
      <c r="E1332" t="str">
        <f t="shared" ca="1" si="60"/>
        <v>shifted orders shipped</v>
      </c>
      <c r="F1332" t="s">
        <v>3539</v>
      </c>
      <c r="G1332" t="s">
        <v>335</v>
      </c>
      <c r="H1332" t="s">
        <v>5276</v>
      </c>
      <c r="I1332" s="6">
        <v>44011.593159722222</v>
      </c>
      <c r="J1332" t="s">
        <v>16</v>
      </c>
      <c r="K1332" s="6">
        <v>44013.310243055559</v>
      </c>
      <c r="M1332" t="s">
        <v>5277</v>
      </c>
      <c r="N1332" t="s">
        <v>5278</v>
      </c>
      <c r="Q1332" t="s">
        <v>1804</v>
      </c>
      <c r="R1332" t="s">
        <v>365</v>
      </c>
      <c r="S1332" t="s">
        <v>5279</v>
      </c>
      <c r="T1332" t="s">
        <v>338</v>
      </c>
      <c r="U1332" t="s">
        <v>530</v>
      </c>
      <c r="W1332" t="s">
        <v>5280</v>
      </c>
      <c r="Z1332" t="s">
        <v>5277</v>
      </c>
      <c r="AA1332" t="s">
        <v>5278</v>
      </c>
      <c r="AD1332" t="s">
        <v>1804</v>
      </c>
      <c r="AE1332" t="s">
        <v>365</v>
      </c>
      <c r="AF1332" t="s">
        <v>5279</v>
      </c>
      <c r="AG1332" t="s">
        <v>338</v>
      </c>
      <c r="AH1332" t="s">
        <v>530</v>
      </c>
      <c r="AJ1332" t="s">
        <v>5280</v>
      </c>
      <c r="AL1332" t="s">
        <v>339</v>
      </c>
      <c r="AM1332">
        <v>1</v>
      </c>
      <c r="AN1332">
        <v>1</v>
      </c>
      <c r="AO1332">
        <v>12063</v>
      </c>
      <c r="AQ1332">
        <v>127155</v>
      </c>
      <c r="AR1332">
        <v>52430001</v>
      </c>
      <c r="AS1332" t="s">
        <v>927</v>
      </c>
      <c r="AT1332" t="s">
        <v>75</v>
      </c>
      <c r="AW1332" t="s">
        <v>340</v>
      </c>
      <c r="AX1332" t="s">
        <v>340</v>
      </c>
      <c r="AY1332" t="s">
        <v>357</v>
      </c>
      <c r="AZ1332" t="s">
        <v>363</v>
      </c>
      <c r="BY1332" t="s">
        <v>342</v>
      </c>
      <c r="EQ1332">
        <v>249990</v>
      </c>
      <c r="ER1332" t="s">
        <v>5281</v>
      </c>
      <c r="EV1332">
        <v>17286793</v>
      </c>
      <c r="EW1332">
        <v>928</v>
      </c>
      <c r="EX1332">
        <v>220548</v>
      </c>
      <c r="EY1332" t="s">
        <v>5282</v>
      </c>
      <c r="EZ1332">
        <v>1</v>
      </c>
      <c r="FC1332">
        <v>95384</v>
      </c>
      <c r="FD1332" t="s">
        <v>3530</v>
      </c>
    </row>
    <row r="1333" spans="1:160" x14ac:dyDescent="0.3">
      <c r="A1333" t="str">
        <f>VLOOKUP(B1333,Table2[],3,FALSE)</f>
        <v>Digital</v>
      </c>
      <c r="B1333" t="str">
        <f>IF(OR(ISNUMBER(FIND("QVC",Z1333)),ISNUMBER(FIND("QVC",AL1333))),"QVC",IF(OR(ISNUMBER(FIND("NCO",H1333)),ISNUMBER(FIND("NCO",Y1333))), "NCO", IF(AL1333="consumer","PMD.com",VLOOKUP(LEFT(H1333,2),Tables!$E$1:$F$11,2,FALSE))))</f>
        <v>PMD.com</v>
      </c>
      <c r="C1333" t="str">
        <f t="shared" si="61"/>
        <v>53500001A</v>
      </c>
      <c r="D1333">
        <f t="shared" si="62"/>
        <v>1</v>
      </c>
      <c r="E1333" t="str">
        <f t="shared" ca="1" si="60"/>
        <v>shifted orders shipped</v>
      </c>
      <c r="F1333" t="s">
        <v>3539</v>
      </c>
      <c r="G1333" t="s">
        <v>335</v>
      </c>
      <c r="H1333" t="s">
        <v>5276</v>
      </c>
      <c r="I1333" s="6">
        <v>44011.593159722222</v>
      </c>
      <c r="J1333" t="s">
        <v>16</v>
      </c>
      <c r="K1333" s="6">
        <v>44013.310243055559</v>
      </c>
      <c r="M1333" t="s">
        <v>5277</v>
      </c>
      <c r="N1333" t="s">
        <v>5278</v>
      </c>
      <c r="Q1333" t="s">
        <v>1804</v>
      </c>
      <c r="R1333" t="s">
        <v>365</v>
      </c>
      <c r="S1333" t="s">
        <v>5279</v>
      </c>
      <c r="T1333" t="s">
        <v>338</v>
      </c>
      <c r="U1333" t="s">
        <v>530</v>
      </c>
      <c r="W1333" t="s">
        <v>5280</v>
      </c>
      <c r="Z1333" t="s">
        <v>5277</v>
      </c>
      <c r="AA1333" t="s">
        <v>5278</v>
      </c>
      <c r="AD1333" t="s">
        <v>1804</v>
      </c>
      <c r="AE1333" t="s">
        <v>365</v>
      </c>
      <c r="AF1333" t="s">
        <v>5279</v>
      </c>
      <c r="AG1333" t="s">
        <v>338</v>
      </c>
      <c r="AH1333" t="s">
        <v>530</v>
      </c>
      <c r="AJ1333" t="s">
        <v>5280</v>
      </c>
      <c r="AL1333" t="s">
        <v>339</v>
      </c>
      <c r="AM1333">
        <v>1</v>
      </c>
      <c r="AN1333">
        <v>1</v>
      </c>
      <c r="AO1333">
        <v>1690</v>
      </c>
      <c r="AQ1333">
        <v>125277</v>
      </c>
      <c r="AR1333" t="s">
        <v>1242</v>
      </c>
      <c r="AS1333" t="s">
        <v>1243</v>
      </c>
      <c r="AT1333" t="s">
        <v>1244</v>
      </c>
      <c r="AW1333" t="s">
        <v>349</v>
      </c>
      <c r="AX1333" t="s">
        <v>553</v>
      </c>
      <c r="AY1333" t="s">
        <v>345</v>
      </c>
      <c r="AZ1333">
        <v>0</v>
      </c>
      <c r="EQ1333">
        <v>251914</v>
      </c>
      <c r="ER1333" t="s">
        <v>5281</v>
      </c>
      <c r="EV1333">
        <v>17286793</v>
      </c>
      <c r="EW1333">
        <v>928</v>
      </c>
      <c r="EX1333">
        <v>220548</v>
      </c>
      <c r="EY1333" t="s">
        <v>5282</v>
      </c>
      <c r="EZ1333">
        <v>1</v>
      </c>
      <c r="FC1333" t="s">
        <v>1242</v>
      </c>
      <c r="FD1333" t="s">
        <v>1244</v>
      </c>
    </row>
    <row r="1334" spans="1:160" x14ac:dyDescent="0.3">
      <c r="A1334" t="str">
        <f>VLOOKUP(B1334,Table2[],3,FALSE)</f>
        <v>Digital</v>
      </c>
      <c r="B1334" t="str">
        <f>IF(OR(ISNUMBER(FIND("QVC",Z1334)),ISNUMBER(FIND("QVC",AL1334))),"QVC",IF(OR(ISNUMBER(FIND("NCO",H1334)),ISNUMBER(FIND("NCO",Y1334))), "NCO", IF(AL1334="consumer","PMD.com",VLOOKUP(LEFT(H1334,2),Tables!$E$1:$F$11,2,FALSE))))</f>
        <v>PMD.com</v>
      </c>
      <c r="C1334">
        <f t="shared" si="61"/>
        <v>55300001</v>
      </c>
      <c r="D1334">
        <f t="shared" si="62"/>
        <v>1</v>
      </c>
      <c r="E1334" t="str">
        <f t="shared" ca="1" si="60"/>
        <v>shifted orders shipped</v>
      </c>
      <c r="F1334" t="s">
        <v>3539</v>
      </c>
      <c r="G1334" t="s">
        <v>335</v>
      </c>
      <c r="H1334" t="s">
        <v>5276</v>
      </c>
      <c r="I1334" s="6">
        <v>44011.593159722222</v>
      </c>
      <c r="J1334" t="s">
        <v>16</v>
      </c>
      <c r="K1334" s="6">
        <v>44013.310243055559</v>
      </c>
      <c r="M1334" t="s">
        <v>5277</v>
      </c>
      <c r="N1334" t="s">
        <v>5278</v>
      </c>
      <c r="Q1334" t="s">
        <v>1804</v>
      </c>
      <c r="R1334" t="s">
        <v>365</v>
      </c>
      <c r="S1334" t="s">
        <v>5279</v>
      </c>
      <c r="T1334" t="s">
        <v>338</v>
      </c>
      <c r="U1334" t="s">
        <v>530</v>
      </c>
      <c r="W1334" t="s">
        <v>5280</v>
      </c>
      <c r="Z1334" t="s">
        <v>5277</v>
      </c>
      <c r="AA1334" t="s">
        <v>5278</v>
      </c>
      <c r="AD1334" t="s">
        <v>1804</v>
      </c>
      <c r="AE1334" t="s">
        <v>365</v>
      </c>
      <c r="AF1334" t="s">
        <v>5279</v>
      </c>
      <c r="AG1334" t="s">
        <v>338</v>
      </c>
      <c r="AH1334" t="s">
        <v>530</v>
      </c>
      <c r="AJ1334" t="s">
        <v>5280</v>
      </c>
      <c r="AL1334" t="s">
        <v>339</v>
      </c>
      <c r="AM1334">
        <v>1</v>
      </c>
      <c r="AN1334">
        <v>1</v>
      </c>
      <c r="AO1334">
        <v>5039</v>
      </c>
      <c r="AQ1334">
        <v>124479</v>
      </c>
      <c r="AR1334">
        <v>55300001</v>
      </c>
      <c r="AS1334" t="s">
        <v>3008</v>
      </c>
      <c r="AT1334" t="s">
        <v>153</v>
      </c>
      <c r="AW1334" t="s">
        <v>340</v>
      </c>
      <c r="AX1334" t="s">
        <v>340</v>
      </c>
      <c r="AY1334" t="s">
        <v>382</v>
      </c>
      <c r="AZ1334">
        <v>0</v>
      </c>
      <c r="BY1334" t="s">
        <v>342</v>
      </c>
      <c r="EQ1334">
        <v>253396</v>
      </c>
      <c r="ER1334" t="s">
        <v>5281</v>
      </c>
      <c r="EV1334">
        <v>17286793</v>
      </c>
      <c r="EW1334">
        <v>928</v>
      </c>
      <c r="EX1334">
        <v>220548</v>
      </c>
      <c r="EY1334" t="s">
        <v>5282</v>
      </c>
      <c r="EZ1334">
        <v>1</v>
      </c>
      <c r="FC1334">
        <v>55300001</v>
      </c>
      <c r="FD1334" t="s">
        <v>153</v>
      </c>
    </row>
    <row r="1335" spans="1:160" x14ac:dyDescent="0.3">
      <c r="A1335" t="str">
        <f>VLOOKUP(B1335,Table2[],3,FALSE)</f>
        <v>Digital</v>
      </c>
      <c r="B1335" t="str">
        <f>IF(OR(ISNUMBER(FIND("QVC",Z1335)),ISNUMBER(FIND("QVC",AL1335))),"QVC",IF(OR(ISNUMBER(FIND("NCO",H1335)),ISNUMBER(FIND("NCO",Y1335))), "NCO", IF(AL1335="consumer","PMD.com",VLOOKUP(LEFT(H1335,2),Tables!$E$1:$F$11,2,FALSE))))</f>
        <v>PMD.com</v>
      </c>
      <c r="C1335">
        <f t="shared" si="61"/>
        <v>53920001</v>
      </c>
      <c r="D1335">
        <f t="shared" si="62"/>
        <v>1</v>
      </c>
      <c r="E1335" t="str">
        <f t="shared" ca="1" si="60"/>
        <v>shifted orders shipped</v>
      </c>
      <c r="F1335" t="s">
        <v>3539</v>
      </c>
      <c r="G1335" t="s">
        <v>335</v>
      </c>
      <c r="H1335" t="s">
        <v>5276</v>
      </c>
      <c r="I1335" s="6">
        <v>44011.593159722222</v>
      </c>
      <c r="J1335" t="s">
        <v>16</v>
      </c>
      <c r="K1335" s="6">
        <v>44013.310243055559</v>
      </c>
      <c r="M1335" t="s">
        <v>5277</v>
      </c>
      <c r="N1335" t="s">
        <v>5278</v>
      </c>
      <c r="Q1335" t="s">
        <v>1804</v>
      </c>
      <c r="R1335" t="s">
        <v>365</v>
      </c>
      <c r="S1335" t="s">
        <v>5279</v>
      </c>
      <c r="T1335" t="s">
        <v>338</v>
      </c>
      <c r="U1335" t="s">
        <v>530</v>
      </c>
      <c r="W1335" t="s">
        <v>5280</v>
      </c>
      <c r="Z1335" t="s">
        <v>5277</v>
      </c>
      <c r="AA1335" t="s">
        <v>5278</v>
      </c>
      <c r="AD1335" t="s">
        <v>1804</v>
      </c>
      <c r="AE1335" t="s">
        <v>365</v>
      </c>
      <c r="AF1335" t="s">
        <v>5279</v>
      </c>
      <c r="AG1335" t="s">
        <v>338</v>
      </c>
      <c r="AH1335" t="s">
        <v>530</v>
      </c>
      <c r="AJ1335" t="s">
        <v>5280</v>
      </c>
      <c r="AL1335" t="s">
        <v>339</v>
      </c>
      <c r="AM1335">
        <v>1</v>
      </c>
      <c r="AN1335">
        <v>1</v>
      </c>
      <c r="AO1335">
        <v>14899</v>
      </c>
      <c r="AQ1335">
        <v>124468</v>
      </c>
      <c r="AR1335">
        <v>53920001</v>
      </c>
      <c r="AS1335">
        <v>9000000</v>
      </c>
      <c r="AT1335" t="s">
        <v>40</v>
      </c>
      <c r="AW1335" t="s">
        <v>343</v>
      </c>
      <c r="BY1335" t="s">
        <v>342</v>
      </c>
      <c r="EQ1335">
        <v>243396</v>
      </c>
      <c r="ER1335" t="s">
        <v>5281</v>
      </c>
      <c r="EV1335">
        <v>17286793</v>
      </c>
      <c r="EW1335">
        <v>928</v>
      </c>
      <c r="EX1335">
        <v>220548</v>
      </c>
      <c r="EY1335" t="s">
        <v>5282</v>
      </c>
      <c r="EZ1335">
        <v>1</v>
      </c>
      <c r="FC1335">
        <v>95384</v>
      </c>
      <c r="FD1335" t="s">
        <v>3530</v>
      </c>
    </row>
    <row r="1336" spans="1:160" x14ac:dyDescent="0.3">
      <c r="A1336" t="str">
        <f>VLOOKUP(B1336,Table2[],3,FALSE)</f>
        <v>Digital</v>
      </c>
      <c r="B1336" t="str">
        <f>IF(OR(ISNUMBER(FIND("QVC",Z1336)),ISNUMBER(FIND("QVC",AL1336))),"QVC",IF(OR(ISNUMBER(FIND("NCO",H1336)),ISNUMBER(FIND("NCO",Y1336))), "NCO", IF(AL1336="consumer","PMD.com",VLOOKUP(LEFT(H1336,2),Tables!$E$1:$F$11,2,FALSE))))</f>
        <v>PMD.com</v>
      </c>
      <c r="C1336">
        <f t="shared" si="61"/>
        <v>51090030</v>
      </c>
      <c r="D1336">
        <f t="shared" si="62"/>
        <v>1</v>
      </c>
      <c r="E1336" t="str">
        <f t="shared" ca="1" si="60"/>
        <v>shifted orders shipped</v>
      </c>
      <c r="F1336" t="s">
        <v>3539</v>
      </c>
      <c r="G1336" t="s">
        <v>335</v>
      </c>
      <c r="H1336" t="s">
        <v>5276</v>
      </c>
      <c r="I1336" s="6">
        <v>44011.593159722222</v>
      </c>
      <c r="J1336" t="s">
        <v>16</v>
      </c>
      <c r="K1336" s="6">
        <v>44013.310243055559</v>
      </c>
      <c r="M1336" t="s">
        <v>5277</v>
      </c>
      <c r="N1336" t="s">
        <v>5278</v>
      </c>
      <c r="Q1336" t="s">
        <v>1804</v>
      </c>
      <c r="R1336" t="s">
        <v>365</v>
      </c>
      <c r="S1336" t="s">
        <v>5279</v>
      </c>
      <c r="T1336" t="s">
        <v>338</v>
      </c>
      <c r="U1336" t="s">
        <v>530</v>
      </c>
      <c r="W1336" t="s">
        <v>5280</v>
      </c>
      <c r="Z1336" t="s">
        <v>5277</v>
      </c>
      <c r="AA1336" t="s">
        <v>5278</v>
      </c>
      <c r="AD1336" t="s">
        <v>1804</v>
      </c>
      <c r="AE1336" t="s">
        <v>365</v>
      </c>
      <c r="AF1336" t="s">
        <v>5279</v>
      </c>
      <c r="AG1336" t="s">
        <v>338</v>
      </c>
      <c r="AH1336" t="s">
        <v>530</v>
      </c>
      <c r="AJ1336" t="s">
        <v>5280</v>
      </c>
      <c r="AL1336" t="s">
        <v>339</v>
      </c>
      <c r="AM1336">
        <v>1</v>
      </c>
      <c r="AN1336">
        <v>1</v>
      </c>
      <c r="AO1336">
        <v>6688</v>
      </c>
      <c r="AQ1336">
        <v>125960</v>
      </c>
      <c r="AR1336">
        <v>51090030</v>
      </c>
      <c r="AS1336" t="s">
        <v>3043</v>
      </c>
      <c r="AT1336" t="s">
        <v>628</v>
      </c>
      <c r="AW1336" t="s">
        <v>343</v>
      </c>
      <c r="BY1336" t="s">
        <v>342</v>
      </c>
      <c r="BZ1336" t="b">
        <v>0</v>
      </c>
      <c r="EQ1336">
        <v>243047</v>
      </c>
      <c r="ER1336" t="s">
        <v>5281</v>
      </c>
      <c r="EV1336">
        <v>17286793</v>
      </c>
      <c r="EW1336">
        <v>928</v>
      </c>
      <c r="EX1336">
        <v>220548</v>
      </c>
      <c r="EY1336" t="s">
        <v>5282</v>
      </c>
      <c r="EZ1336">
        <v>1</v>
      </c>
      <c r="FC1336">
        <v>95384</v>
      </c>
      <c r="FD1336" t="s">
        <v>3530</v>
      </c>
    </row>
    <row r="1337" spans="1:160" x14ac:dyDescent="0.3">
      <c r="A1337" t="str">
        <f>VLOOKUP(B1337,Table2[],3,FALSE)</f>
        <v>Digital</v>
      </c>
      <c r="B1337" t="str">
        <f>IF(OR(ISNUMBER(FIND("QVC",Z1337)),ISNUMBER(FIND("QVC",AL1337))),"QVC",IF(OR(ISNUMBER(FIND("NCO",H1337)),ISNUMBER(FIND("NCO",Y1337))), "NCO", IF(AL1337="consumer","PMD.com",VLOOKUP(LEFT(H1337,2),Tables!$E$1:$F$11,2,FALSE))))</f>
        <v>PMD.com</v>
      </c>
      <c r="C1337">
        <f t="shared" si="61"/>
        <v>552101</v>
      </c>
      <c r="D1337">
        <f t="shared" si="62"/>
        <v>1</v>
      </c>
      <c r="E1337" t="str">
        <f t="shared" ca="1" si="60"/>
        <v>shifted orders shipped</v>
      </c>
      <c r="F1337" t="s">
        <v>3539</v>
      </c>
      <c r="G1337" t="s">
        <v>335</v>
      </c>
      <c r="H1337" t="s">
        <v>5283</v>
      </c>
      <c r="I1337" s="6">
        <v>44011.678564814814</v>
      </c>
      <c r="J1337" t="s">
        <v>16</v>
      </c>
      <c r="K1337" s="6">
        <v>44013.31177083333</v>
      </c>
      <c r="M1337" t="s">
        <v>3431</v>
      </c>
      <c r="N1337" t="s">
        <v>5284</v>
      </c>
      <c r="Q1337" t="s">
        <v>1101</v>
      </c>
      <c r="R1337" t="s">
        <v>365</v>
      </c>
      <c r="S1337" t="s">
        <v>5285</v>
      </c>
      <c r="T1337" t="s">
        <v>338</v>
      </c>
      <c r="U1337" t="s">
        <v>530</v>
      </c>
      <c r="W1337" t="s">
        <v>3432</v>
      </c>
      <c r="Z1337" t="s">
        <v>3431</v>
      </c>
      <c r="AA1337" t="s">
        <v>5284</v>
      </c>
      <c r="AD1337" t="s">
        <v>1101</v>
      </c>
      <c r="AE1337" t="s">
        <v>365</v>
      </c>
      <c r="AF1337" t="s">
        <v>5285</v>
      </c>
      <c r="AG1337" t="s">
        <v>338</v>
      </c>
      <c r="AH1337" t="s">
        <v>530</v>
      </c>
      <c r="AJ1337" t="s">
        <v>3432</v>
      </c>
      <c r="AL1337" t="s">
        <v>339</v>
      </c>
      <c r="AM1337">
        <v>1</v>
      </c>
      <c r="AN1337">
        <v>1</v>
      </c>
      <c r="AO1337">
        <v>3241</v>
      </c>
      <c r="AQ1337">
        <v>124623</v>
      </c>
      <c r="AR1337">
        <v>552101</v>
      </c>
      <c r="AS1337" t="s">
        <v>166</v>
      </c>
      <c r="AT1337" t="s">
        <v>167</v>
      </c>
      <c r="AW1337" t="s">
        <v>340</v>
      </c>
      <c r="AX1337" t="s">
        <v>340</v>
      </c>
      <c r="AY1337" t="s">
        <v>382</v>
      </c>
      <c r="AZ1337" t="s">
        <v>471</v>
      </c>
      <c r="BY1337" t="s">
        <v>342</v>
      </c>
      <c r="EQ1337">
        <v>240933</v>
      </c>
      <c r="ER1337" t="s">
        <v>5286</v>
      </c>
      <c r="EV1337">
        <v>17286858</v>
      </c>
      <c r="EW1337">
        <v>928</v>
      </c>
      <c r="EX1337">
        <v>220618</v>
      </c>
      <c r="EY1337">
        <v>9.2748999964335493E+25</v>
      </c>
      <c r="EZ1337">
        <v>1</v>
      </c>
      <c r="FC1337">
        <v>552101</v>
      </c>
      <c r="FD1337" t="s">
        <v>167</v>
      </c>
    </row>
    <row r="1338" spans="1:160" x14ac:dyDescent="0.3">
      <c r="A1338" t="str">
        <f>VLOOKUP(B1338,Table2[],3,FALSE)</f>
        <v>Digital</v>
      </c>
      <c r="B1338" t="str">
        <f>IF(OR(ISNUMBER(FIND("QVC",Z1338)),ISNUMBER(FIND("QVC",AL1338))),"QVC",IF(OR(ISNUMBER(FIND("NCO",H1338)),ISNUMBER(FIND("NCO",Y1338))), "NCO", IF(AL1338="consumer","PMD.com",VLOOKUP(LEFT(H1338,2),Tables!$E$1:$F$11,2,FALSE))))</f>
        <v>PMD.com</v>
      </c>
      <c r="C1338">
        <f t="shared" si="61"/>
        <v>5357</v>
      </c>
      <c r="D1338">
        <f t="shared" si="62"/>
        <v>1</v>
      </c>
      <c r="E1338" t="str">
        <f t="shared" ca="1" si="60"/>
        <v>shifted orders shipped</v>
      </c>
      <c r="F1338" t="s">
        <v>3539</v>
      </c>
      <c r="G1338" t="s">
        <v>335</v>
      </c>
      <c r="H1338" t="s">
        <v>5287</v>
      </c>
      <c r="I1338" s="6">
        <v>44011.682546296295</v>
      </c>
      <c r="J1338" t="s">
        <v>16</v>
      </c>
      <c r="K1338" s="6">
        <v>44013.312106481484</v>
      </c>
      <c r="M1338" t="s">
        <v>1337</v>
      </c>
      <c r="N1338" t="s">
        <v>1338</v>
      </c>
      <c r="Q1338" t="s">
        <v>405</v>
      </c>
      <c r="R1338" t="s">
        <v>365</v>
      </c>
      <c r="S1338">
        <v>94107</v>
      </c>
      <c r="T1338" t="s">
        <v>338</v>
      </c>
      <c r="U1338" t="s">
        <v>530</v>
      </c>
      <c r="W1338" t="s">
        <v>1339</v>
      </c>
      <c r="Z1338" t="s">
        <v>1337</v>
      </c>
      <c r="AA1338" t="s">
        <v>1338</v>
      </c>
      <c r="AD1338" t="s">
        <v>405</v>
      </c>
      <c r="AE1338" t="s">
        <v>365</v>
      </c>
      <c r="AF1338">
        <v>94107</v>
      </c>
      <c r="AG1338" t="s">
        <v>338</v>
      </c>
      <c r="AH1338" t="s">
        <v>530</v>
      </c>
      <c r="AJ1338" t="s">
        <v>1339</v>
      </c>
      <c r="AL1338" t="s">
        <v>339</v>
      </c>
      <c r="AM1338">
        <v>1</v>
      </c>
      <c r="AN1338">
        <v>1</v>
      </c>
      <c r="AO1338">
        <v>15182</v>
      </c>
      <c r="AQ1338">
        <v>124521</v>
      </c>
      <c r="AR1338">
        <v>5357</v>
      </c>
      <c r="AS1338" t="s">
        <v>87</v>
      </c>
      <c r="AT1338" t="s">
        <v>88</v>
      </c>
      <c r="AW1338" t="s">
        <v>340</v>
      </c>
      <c r="AX1338" t="s">
        <v>340</v>
      </c>
      <c r="AY1338" t="s">
        <v>351</v>
      </c>
      <c r="AZ1338" t="s">
        <v>379</v>
      </c>
      <c r="BY1338" t="s">
        <v>342</v>
      </c>
      <c r="EQ1338">
        <v>249142</v>
      </c>
      <c r="ER1338" t="s">
        <v>5288</v>
      </c>
      <c r="EV1338">
        <v>17286862</v>
      </c>
      <c r="EW1338">
        <v>928</v>
      </c>
      <c r="EX1338">
        <v>220621</v>
      </c>
      <c r="EY1338" t="s">
        <v>5289</v>
      </c>
      <c r="EZ1338">
        <v>1</v>
      </c>
      <c r="FC1338">
        <v>5357</v>
      </c>
      <c r="FD1338" t="s">
        <v>88</v>
      </c>
    </row>
    <row r="1339" spans="1:160" x14ac:dyDescent="0.3">
      <c r="A1339" t="str">
        <f>VLOOKUP(B1339,Table2[],3,FALSE)</f>
        <v>Digital</v>
      </c>
      <c r="B1339" t="str">
        <f>IF(OR(ISNUMBER(FIND("QVC",Z1339)),ISNUMBER(FIND("QVC",AL1339))),"QVC",IF(OR(ISNUMBER(FIND("NCO",H1339)),ISNUMBER(FIND("NCO",Y1339))), "NCO", IF(AL1339="consumer","PMD.com",VLOOKUP(LEFT(H1339,2),Tables!$E$1:$F$11,2,FALSE))))</f>
        <v>PMD.com</v>
      </c>
      <c r="C1339">
        <f t="shared" si="61"/>
        <v>5341030</v>
      </c>
      <c r="D1339">
        <f t="shared" si="62"/>
        <v>1</v>
      </c>
      <c r="E1339" t="str">
        <f t="shared" ca="1" si="60"/>
        <v>shifted orders shipped</v>
      </c>
      <c r="F1339" t="s">
        <v>3539</v>
      </c>
      <c r="G1339" t="s">
        <v>335</v>
      </c>
      <c r="H1339" t="s">
        <v>5287</v>
      </c>
      <c r="I1339" s="6">
        <v>44011.682546296295</v>
      </c>
      <c r="J1339" t="s">
        <v>16</v>
      </c>
      <c r="K1339" s="6">
        <v>44013.312106481484</v>
      </c>
      <c r="M1339" t="s">
        <v>1337</v>
      </c>
      <c r="N1339" t="s">
        <v>1338</v>
      </c>
      <c r="Q1339" t="s">
        <v>405</v>
      </c>
      <c r="R1339" t="s">
        <v>365</v>
      </c>
      <c r="S1339">
        <v>94107</v>
      </c>
      <c r="T1339" t="s">
        <v>338</v>
      </c>
      <c r="U1339" t="s">
        <v>530</v>
      </c>
      <c r="W1339" t="s">
        <v>1339</v>
      </c>
      <c r="Z1339" t="s">
        <v>1337</v>
      </c>
      <c r="AA1339" t="s">
        <v>1338</v>
      </c>
      <c r="AD1339" t="s">
        <v>405</v>
      </c>
      <c r="AE1339" t="s">
        <v>365</v>
      </c>
      <c r="AF1339">
        <v>94107</v>
      </c>
      <c r="AG1339" t="s">
        <v>338</v>
      </c>
      <c r="AH1339" t="s">
        <v>530</v>
      </c>
      <c r="AJ1339" t="s">
        <v>1339</v>
      </c>
      <c r="AL1339" t="s">
        <v>339</v>
      </c>
      <c r="AM1339">
        <v>1</v>
      </c>
      <c r="AN1339">
        <v>1</v>
      </c>
      <c r="AO1339">
        <v>12859</v>
      </c>
      <c r="AQ1339">
        <v>124642</v>
      </c>
      <c r="AR1339">
        <v>5341030</v>
      </c>
      <c r="AS1339" t="s">
        <v>925</v>
      </c>
      <c r="AT1339" t="s">
        <v>926</v>
      </c>
      <c r="AW1339" t="s">
        <v>366</v>
      </c>
      <c r="AX1339" t="s">
        <v>366</v>
      </c>
      <c r="AY1339" t="s">
        <v>345</v>
      </c>
      <c r="AZ1339" t="s">
        <v>346</v>
      </c>
      <c r="BY1339" t="s">
        <v>342</v>
      </c>
      <c r="EQ1339">
        <v>243275</v>
      </c>
      <c r="ER1339" t="s">
        <v>5288</v>
      </c>
      <c r="EV1339">
        <v>17286862</v>
      </c>
      <c r="EW1339">
        <v>928</v>
      </c>
      <c r="EX1339">
        <v>220621</v>
      </c>
      <c r="EY1339" t="s">
        <v>5289</v>
      </c>
      <c r="EZ1339">
        <v>1</v>
      </c>
      <c r="FC1339">
        <v>95379</v>
      </c>
      <c r="FD1339" t="s">
        <v>985</v>
      </c>
    </row>
    <row r="1340" spans="1:160" x14ac:dyDescent="0.3">
      <c r="A1340" t="str">
        <f>VLOOKUP(B1340,Table2[],3,FALSE)</f>
        <v>Digital</v>
      </c>
      <c r="B1340" t="str">
        <f>IF(OR(ISNUMBER(FIND("QVC",Z1340)),ISNUMBER(FIND("QVC",AL1340))),"QVC",IF(OR(ISNUMBER(FIND("NCO",H1340)),ISNUMBER(FIND("NCO",Y1340))), "NCO", IF(AL1340="consumer","PMD.com",VLOOKUP(LEFT(H1340,2),Tables!$E$1:$F$11,2,FALSE))))</f>
        <v>PMD.com</v>
      </c>
      <c r="C1340">
        <f t="shared" si="61"/>
        <v>51010010</v>
      </c>
      <c r="D1340">
        <f t="shared" si="62"/>
        <v>1</v>
      </c>
      <c r="E1340" t="str">
        <f t="shared" ca="1" si="60"/>
        <v>shifted orders shipped</v>
      </c>
      <c r="F1340" t="s">
        <v>3539</v>
      </c>
      <c r="G1340" t="s">
        <v>335</v>
      </c>
      <c r="H1340" t="s">
        <v>5287</v>
      </c>
      <c r="I1340" s="6">
        <v>44011.682546296295</v>
      </c>
      <c r="J1340" t="s">
        <v>16</v>
      </c>
      <c r="K1340" s="6">
        <v>44013.312106481484</v>
      </c>
      <c r="M1340" t="s">
        <v>1337</v>
      </c>
      <c r="N1340" t="s">
        <v>1338</v>
      </c>
      <c r="Q1340" t="s">
        <v>405</v>
      </c>
      <c r="R1340" t="s">
        <v>365</v>
      </c>
      <c r="S1340">
        <v>94107</v>
      </c>
      <c r="T1340" t="s">
        <v>338</v>
      </c>
      <c r="U1340" t="s">
        <v>530</v>
      </c>
      <c r="W1340" t="s">
        <v>1339</v>
      </c>
      <c r="Z1340" t="s">
        <v>1337</v>
      </c>
      <c r="AA1340" t="s">
        <v>1338</v>
      </c>
      <c r="AD1340" t="s">
        <v>405</v>
      </c>
      <c r="AE1340" t="s">
        <v>365</v>
      </c>
      <c r="AF1340">
        <v>94107</v>
      </c>
      <c r="AG1340" t="s">
        <v>338</v>
      </c>
      <c r="AH1340" t="s">
        <v>530</v>
      </c>
      <c r="AJ1340" t="s">
        <v>1339</v>
      </c>
      <c r="AL1340" t="s">
        <v>339</v>
      </c>
      <c r="AM1340">
        <v>1</v>
      </c>
      <c r="AN1340">
        <v>1</v>
      </c>
      <c r="AO1340">
        <v>11922</v>
      </c>
      <c r="AQ1340">
        <v>125659</v>
      </c>
      <c r="AR1340">
        <v>51010010</v>
      </c>
      <c r="AS1340" t="s">
        <v>1060</v>
      </c>
      <c r="AT1340" t="s">
        <v>170</v>
      </c>
      <c r="AW1340" t="s">
        <v>343</v>
      </c>
      <c r="BY1340" t="s">
        <v>342</v>
      </c>
      <c r="EQ1340">
        <v>247972</v>
      </c>
      <c r="ER1340" t="s">
        <v>5288</v>
      </c>
      <c r="EV1340">
        <v>17286862</v>
      </c>
      <c r="EW1340">
        <v>928</v>
      </c>
      <c r="EX1340">
        <v>220621</v>
      </c>
      <c r="EY1340" t="s">
        <v>5289</v>
      </c>
      <c r="EZ1340">
        <v>1</v>
      </c>
      <c r="FC1340">
        <v>95379</v>
      </c>
      <c r="FD1340" t="s">
        <v>985</v>
      </c>
    </row>
    <row r="1341" spans="1:160" x14ac:dyDescent="0.3">
      <c r="A1341" t="str">
        <f>VLOOKUP(B1341,Table2[],3,FALSE)</f>
        <v>Digital</v>
      </c>
      <c r="B1341" t="str">
        <f>IF(OR(ISNUMBER(FIND("QVC",Z1341)),ISNUMBER(FIND("QVC",AL1341))),"QVC",IF(OR(ISNUMBER(FIND("NCO",H1341)),ISNUMBER(FIND("NCO",Y1341))), "NCO", IF(AL1341="consumer","PMD.com",VLOOKUP(LEFT(H1341,2),Tables!$E$1:$F$11,2,FALSE))))</f>
        <v>PMD.com</v>
      </c>
      <c r="C1341">
        <f t="shared" si="61"/>
        <v>53450051</v>
      </c>
      <c r="D1341">
        <f t="shared" si="62"/>
        <v>1</v>
      </c>
      <c r="E1341" t="str">
        <f t="shared" ca="1" si="60"/>
        <v>shifted orders shipped</v>
      </c>
      <c r="F1341" t="s">
        <v>3539</v>
      </c>
      <c r="G1341" t="s">
        <v>335</v>
      </c>
      <c r="H1341" t="s">
        <v>5287</v>
      </c>
      <c r="I1341" s="6">
        <v>44011.682546296295</v>
      </c>
      <c r="J1341" t="s">
        <v>16</v>
      </c>
      <c r="K1341" s="6">
        <v>44013.312106481484</v>
      </c>
      <c r="M1341" t="s">
        <v>1337</v>
      </c>
      <c r="N1341" t="s">
        <v>1338</v>
      </c>
      <c r="Q1341" t="s">
        <v>405</v>
      </c>
      <c r="R1341" t="s">
        <v>365</v>
      </c>
      <c r="S1341">
        <v>94107</v>
      </c>
      <c r="T1341" t="s">
        <v>338</v>
      </c>
      <c r="U1341" t="s">
        <v>530</v>
      </c>
      <c r="W1341" t="s">
        <v>1339</v>
      </c>
      <c r="Z1341" t="s">
        <v>1337</v>
      </c>
      <c r="AA1341" t="s">
        <v>1338</v>
      </c>
      <c r="AD1341" t="s">
        <v>405</v>
      </c>
      <c r="AE1341" t="s">
        <v>365</v>
      </c>
      <c r="AF1341">
        <v>94107</v>
      </c>
      <c r="AG1341" t="s">
        <v>338</v>
      </c>
      <c r="AH1341" t="s">
        <v>530</v>
      </c>
      <c r="AJ1341" t="s">
        <v>1339</v>
      </c>
      <c r="AL1341" t="s">
        <v>339</v>
      </c>
      <c r="AM1341">
        <v>1</v>
      </c>
      <c r="AN1341">
        <v>1</v>
      </c>
      <c r="AO1341">
        <v>59272</v>
      </c>
      <c r="AQ1341">
        <v>125624</v>
      </c>
      <c r="AR1341">
        <v>53450051</v>
      </c>
      <c r="AS1341" t="s">
        <v>865</v>
      </c>
      <c r="AT1341" t="s">
        <v>849</v>
      </c>
      <c r="AW1341" t="s">
        <v>343</v>
      </c>
      <c r="BY1341" t="s">
        <v>342</v>
      </c>
      <c r="EQ1341">
        <v>250837</v>
      </c>
      <c r="ER1341" t="s">
        <v>5288</v>
      </c>
      <c r="EV1341">
        <v>17286862</v>
      </c>
      <c r="EW1341">
        <v>928</v>
      </c>
      <c r="EX1341">
        <v>220621</v>
      </c>
      <c r="EY1341" t="s">
        <v>5289</v>
      </c>
      <c r="EZ1341">
        <v>1</v>
      </c>
      <c r="FC1341">
        <v>95379</v>
      </c>
      <c r="FD1341" t="s">
        <v>985</v>
      </c>
    </row>
    <row r="1342" spans="1:160" x14ac:dyDescent="0.3">
      <c r="A1342" t="str">
        <f>VLOOKUP(B1342,Table2[],3,FALSE)</f>
        <v>Digital</v>
      </c>
      <c r="B1342" t="str">
        <f>IF(OR(ISNUMBER(FIND("QVC",Z1342)),ISNUMBER(FIND("QVC",AL1342))),"QVC",IF(OR(ISNUMBER(FIND("NCO",H1342)),ISNUMBER(FIND("NCO",Y1342))), "NCO", IF(AL1342="consumer","PMD.com",VLOOKUP(LEFT(H1342,2),Tables!$E$1:$F$11,2,FALSE))))</f>
        <v>PMD.com</v>
      </c>
      <c r="C1342">
        <f t="shared" si="61"/>
        <v>5522</v>
      </c>
      <c r="D1342">
        <f t="shared" si="62"/>
        <v>1</v>
      </c>
      <c r="E1342" t="str">
        <f t="shared" ca="1" si="60"/>
        <v>shifted orders shipped</v>
      </c>
      <c r="F1342" t="s">
        <v>3539</v>
      </c>
      <c r="G1342" t="s">
        <v>335</v>
      </c>
      <c r="H1342" t="s">
        <v>5287</v>
      </c>
      <c r="I1342" s="6">
        <v>44011.682546296295</v>
      </c>
      <c r="J1342" t="s">
        <v>16</v>
      </c>
      <c r="K1342" s="6">
        <v>44013.312106481484</v>
      </c>
      <c r="M1342" t="s">
        <v>1337</v>
      </c>
      <c r="N1342" t="s">
        <v>1338</v>
      </c>
      <c r="Q1342" t="s">
        <v>405</v>
      </c>
      <c r="R1342" t="s">
        <v>365</v>
      </c>
      <c r="S1342">
        <v>94107</v>
      </c>
      <c r="T1342" t="s">
        <v>338</v>
      </c>
      <c r="U1342" t="s">
        <v>530</v>
      </c>
      <c r="W1342" t="s">
        <v>1339</v>
      </c>
      <c r="Z1342" t="s">
        <v>1337</v>
      </c>
      <c r="AA1342" t="s">
        <v>1338</v>
      </c>
      <c r="AD1342" t="s">
        <v>405</v>
      </c>
      <c r="AE1342" t="s">
        <v>365</v>
      </c>
      <c r="AF1342">
        <v>94107</v>
      </c>
      <c r="AG1342" t="s">
        <v>338</v>
      </c>
      <c r="AH1342" t="s">
        <v>530</v>
      </c>
      <c r="AJ1342" t="s">
        <v>1339</v>
      </c>
      <c r="AL1342" t="s">
        <v>339</v>
      </c>
      <c r="AM1342">
        <v>1</v>
      </c>
      <c r="AN1342">
        <v>1</v>
      </c>
      <c r="AO1342">
        <v>5778</v>
      </c>
      <c r="AQ1342">
        <v>124533</v>
      </c>
      <c r="AR1342">
        <v>5522</v>
      </c>
      <c r="AS1342" t="s">
        <v>1745</v>
      </c>
      <c r="AT1342" t="s">
        <v>1256</v>
      </c>
      <c r="AW1342" t="s">
        <v>340</v>
      </c>
      <c r="AX1342" t="s">
        <v>340</v>
      </c>
      <c r="AY1342" t="s">
        <v>382</v>
      </c>
      <c r="AZ1342" t="s">
        <v>1314</v>
      </c>
      <c r="EQ1342">
        <v>252958</v>
      </c>
      <c r="ER1342" t="s">
        <v>5288</v>
      </c>
      <c r="EV1342">
        <v>17286862</v>
      </c>
      <c r="EW1342">
        <v>928</v>
      </c>
      <c r="EX1342">
        <v>220621</v>
      </c>
      <c r="EY1342" t="s">
        <v>5289</v>
      </c>
      <c r="EZ1342">
        <v>1</v>
      </c>
      <c r="FC1342">
        <v>5522</v>
      </c>
      <c r="FD1342" t="s">
        <v>1256</v>
      </c>
    </row>
    <row r="1343" spans="1:160" x14ac:dyDescent="0.3">
      <c r="A1343" t="str">
        <f>VLOOKUP(B1343,Table2[],3,FALSE)</f>
        <v>Digital</v>
      </c>
      <c r="B1343" t="str">
        <f>IF(OR(ISNUMBER(FIND("QVC",Z1343)),ISNUMBER(FIND("QVC",AL1343))),"QVC",IF(OR(ISNUMBER(FIND("NCO",H1343)),ISNUMBER(FIND("NCO",Y1343))), "NCO", IF(AL1343="consumer","PMD.com",VLOOKUP(LEFT(H1343,2),Tables!$E$1:$F$11,2,FALSE))))</f>
        <v>PMD.com</v>
      </c>
      <c r="C1343">
        <f t="shared" si="61"/>
        <v>51090030</v>
      </c>
      <c r="D1343">
        <f t="shared" si="62"/>
        <v>1</v>
      </c>
      <c r="E1343" t="str">
        <f t="shared" ca="1" si="60"/>
        <v>shifted orders shipped</v>
      </c>
      <c r="F1343" t="s">
        <v>3539</v>
      </c>
      <c r="G1343" t="s">
        <v>335</v>
      </c>
      <c r="H1343" t="s">
        <v>5287</v>
      </c>
      <c r="I1343" s="6">
        <v>44011.682546296295</v>
      </c>
      <c r="J1343" t="s">
        <v>16</v>
      </c>
      <c r="K1343" s="6">
        <v>44013.312106481484</v>
      </c>
      <c r="M1343" t="s">
        <v>1337</v>
      </c>
      <c r="N1343" t="s">
        <v>1338</v>
      </c>
      <c r="Q1343" t="s">
        <v>405</v>
      </c>
      <c r="R1343" t="s">
        <v>365</v>
      </c>
      <c r="S1343">
        <v>94107</v>
      </c>
      <c r="T1343" t="s">
        <v>338</v>
      </c>
      <c r="U1343" t="s">
        <v>530</v>
      </c>
      <c r="W1343" t="s">
        <v>1339</v>
      </c>
      <c r="Z1343" t="s">
        <v>1337</v>
      </c>
      <c r="AA1343" t="s">
        <v>1338</v>
      </c>
      <c r="AD1343" t="s">
        <v>405</v>
      </c>
      <c r="AE1343" t="s">
        <v>365</v>
      </c>
      <c r="AF1343">
        <v>94107</v>
      </c>
      <c r="AG1343" t="s">
        <v>338</v>
      </c>
      <c r="AH1343" t="s">
        <v>530</v>
      </c>
      <c r="AJ1343" t="s">
        <v>1339</v>
      </c>
      <c r="AL1343" t="s">
        <v>339</v>
      </c>
      <c r="AM1343">
        <v>1</v>
      </c>
      <c r="AN1343">
        <v>1</v>
      </c>
      <c r="AO1343">
        <v>6688</v>
      </c>
      <c r="AQ1343">
        <v>125960</v>
      </c>
      <c r="AR1343">
        <v>51090030</v>
      </c>
      <c r="AS1343" t="s">
        <v>3043</v>
      </c>
      <c r="AT1343" t="s">
        <v>628</v>
      </c>
      <c r="AW1343" t="s">
        <v>343</v>
      </c>
      <c r="BY1343" t="s">
        <v>342</v>
      </c>
      <c r="BZ1343" t="b">
        <v>0</v>
      </c>
      <c r="EQ1343">
        <v>243047</v>
      </c>
      <c r="ER1343" t="s">
        <v>5288</v>
      </c>
      <c r="EV1343">
        <v>17286862</v>
      </c>
      <c r="EW1343">
        <v>928</v>
      </c>
      <c r="EX1343">
        <v>220621</v>
      </c>
      <c r="EY1343" t="s">
        <v>5289</v>
      </c>
      <c r="EZ1343">
        <v>1</v>
      </c>
      <c r="FC1343">
        <v>95379</v>
      </c>
      <c r="FD1343" t="s">
        <v>985</v>
      </c>
    </row>
    <row r="1344" spans="1:160" x14ac:dyDescent="0.3">
      <c r="A1344" t="str">
        <f>VLOOKUP(B1344,Table2[],3,FALSE)</f>
        <v>Digital</v>
      </c>
      <c r="B1344" t="str">
        <f>IF(OR(ISNUMBER(FIND("QVC",Z1344)),ISNUMBER(FIND("QVC",AL1344))),"QVC",IF(OR(ISNUMBER(FIND("NCO",H1344)),ISNUMBER(FIND("NCO",Y1344))), "NCO", IF(AL1344="consumer","PMD.com",VLOOKUP(LEFT(H1344,2),Tables!$E$1:$F$11,2,FALSE))))</f>
        <v>PMD.com</v>
      </c>
      <c r="C1344">
        <f t="shared" si="61"/>
        <v>53440001</v>
      </c>
      <c r="D1344">
        <f t="shared" si="62"/>
        <v>1</v>
      </c>
      <c r="E1344" t="str">
        <f t="shared" ca="1" si="60"/>
        <v>shifted orders shipped</v>
      </c>
      <c r="F1344" t="s">
        <v>3539</v>
      </c>
      <c r="G1344" t="s">
        <v>335</v>
      </c>
      <c r="H1344" t="s">
        <v>5290</v>
      </c>
      <c r="I1344" s="6">
        <v>44011.684178240743</v>
      </c>
      <c r="J1344" t="s">
        <v>16</v>
      </c>
      <c r="K1344" s="6">
        <v>44013.312511574077</v>
      </c>
      <c r="M1344" t="s">
        <v>5291</v>
      </c>
      <c r="N1344" t="s">
        <v>5292</v>
      </c>
      <c r="Q1344" t="s">
        <v>433</v>
      </c>
      <c r="R1344" t="s">
        <v>376</v>
      </c>
      <c r="S1344">
        <v>75248</v>
      </c>
      <c r="T1344" t="s">
        <v>338</v>
      </c>
      <c r="U1344" t="s">
        <v>530</v>
      </c>
      <c r="W1344" t="s">
        <v>5293</v>
      </c>
      <c r="Z1344" t="s">
        <v>5291</v>
      </c>
      <c r="AA1344" t="s">
        <v>5292</v>
      </c>
      <c r="AD1344" t="s">
        <v>433</v>
      </c>
      <c r="AE1344" t="s">
        <v>376</v>
      </c>
      <c r="AF1344">
        <v>75248</v>
      </c>
      <c r="AG1344" t="s">
        <v>338</v>
      </c>
      <c r="AH1344" t="s">
        <v>530</v>
      </c>
      <c r="AJ1344" t="s">
        <v>5293</v>
      </c>
      <c r="AL1344" t="s">
        <v>339</v>
      </c>
      <c r="AM1344">
        <v>1</v>
      </c>
      <c r="AN1344">
        <v>1</v>
      </c>
      <c r="AO1344">
        <v>7642</v>
      </c>
      <c r="AQ1344">
        <v>124700</v>
      </c>
      <c r="AR1344">
        <v>53440001</v>
      </c>
      <c r="AS1344" t="s">
        <v>1240</v>
      </c>
      <c r="AT1344" t="s">
        <v>116</v>
      </c>
      <c r="AW1344" t="s">
        <v>340</v>
      </c>
      <c r="AX1344" t="s">
        <v>340</v>
      </c>
      <c r="AY1344" t="s">
        <v>345</v>
      </c>
      <c r="AZ1344" t="s">
        <v>345</v>
      </c>
      <c r="BY1344" t="s">
        <v>342</v>
      </c>
      <c r="EQ1344">
        <v>252960</v>
      </c>
      <c r="ER1344" t="s">
        <v>5294</v>
      </c>
      <c r="EV1344">
        <v>17286863</v>
      </c>
      <c r="EW1344">
        <v>928</v>
      </c>
      <c r="EX1344">
        <v>220622</v>
      </c>
      <c r="EY1344">
        <v>9.2748999964335493E+25</v>
      </c>
      <c r="EZ1344">
        <v>1</v>
      </c>
      <c r="FC1344">
        <v>53440001</v>
      </c>
      <c r="FD1344" t="s">
        <v>116</v>
      </c>
    </row>
    <row r="1345" spans="1:160" x14ac:dyDescent="0.3">
      <c r="A1345" t="str">
        <f>VLOOKUP(B1345,Table2[],3,FALSE)</f>
        <v>Digital</v>
      </c>
      <c r="B1345" t="str">
        <f>IF(OR(ISNUMBER(FIND("QVC",Z1345)),ISNUMBER(FIND("QVC",AL1345))),"QVC",IF(OR(ISNUMBER(FIND("NCO",H1345)),ISNUMBER(FIND("NCO",Y1345))), "NCO", IF(AL1345="consumer","PMD.com",VLOOKUP(LEFT(H1345,2),Tables!$E$1:$F$11,2,FALSE))))</f>
        <v>PMD.com</v>
      </c>
      <c r="C1345">
        <f t="shared" si="61"/>
        <v>5342</v>
      </c>
      <c r="D1345">
        <f t="shared" si="62"/>
        <v>1</v>
      </c>
      <c r="E1345" t="str">
        <f t="shared" ca="1" si="60"/>
        <v>shifted orders shipped</v>
      </c>
      <c r="F1345" t="s">
        <v>3539</v>
      </c>
      <c r="G1345" t="s">
        <v>335</v>
      </c>
      <c r="H1345" t="s">
        <v>5290</v>
      </c>
      <c r="I1345" s="6">
        <v>44011.684178240743</v>
      </c>
      <c r="J1345" t="s">
        <v>16</v>
      </c>
      <c r="K1345" s="6">
        <v>44013.312511574077</v>
      </c>
      <c r="M1345" t="s">
        <v>5291</v>
      </c>
      <c r="N1345" t="s">
        <v>5292</v>
      </c>
      <c r="Q1345" t="s">
        <v>433</v>
      </c>
      <c r="R1345" t="s">
        <v>376</v>
      </c>
      <c r="S1345">
        <v>75248</v>
      </c>
      <c r="T1345" t="s">
        <v>338</v>
      </c>
      <c r="U1345" t="s">
        <v>530</v>
      </c>
      <c r="W1345" t="s">
        <v>5293</v>
      </c>
      <c r="Z1345" t="s">
        <v>5291</v>
      </c>
      <c r="AA1345" t="s">
        <v>5292</v>
      </c>
      <c r="AD1345" t="s">
        <v>433</v>
      </c>
      <c r="AE1345" t="s">
        <v>376</v>
      </c>
      <c r="AF1345">
        <v>75248</v>
      </c>
      <c r="AG1345" t="s">
        <v>338</v>
      </c>
      <c r="AH1345" t="s">
        <v>530</v>
      </c>
      <c r="AJ1345" t="s">
        <v>5293</v>
      </c>
      <c r="AL1345" t="s">
        <v>339</v>
      </c>
      <c r="AM1345">
        <v>1</v>
      </c>
      <c r="AN1345">
        <v>1</v>
      </c>
      <c r="AO1345">
        <v>13280</v>
      </c>
      <c r="AQ1345">
        <v>123849</v>
      </c>
      <c r="AR1345">
        <v>5342</v>
      </c>
      <c r="AS1345" t="s">
        <v>1867</v>
      </c>
      <c r="AT1345" t="s">
        <v>149</v>
      </c>
      <c r="AW1345" t="s">
        <v>340</v>
      </c>
      <c r="AX1345" t="s">
        <v>340</v>
      </c>
      <c r="AY1345" t="s">
        <v>345</v>
      </c>
      <c r="AZ1345" t="s">
        <v>346</v>
      </c>
      <c r="BY1345" t="s">
        <v>342</v>
      </c>
      <c r="EQ1345">
        <v>244853</v>
      </c>
      <c r="ER1345" t="s">
        <v>5294</v>
      </c>
      <c r="EV1345">
        <v>17286863</v>
      </c>
      <c r="EW1345">
        <v>928</v>
      </c>
      <c r="EX1345">
        <v>220622</v>
      </c>
      <c r="EY1345">
        <v>9.2748999964335493E+25</v>
      </c>
      <c r="EZ1345">
        <v>1</v>
      </c>
      <c r="FC1345">
        <v>5342</v>
      </c>
      <c r="FD1345" t="s">
        <v>149</v>
      </c>
    </row>
    <row r="1346" spans="1:160" x14ac:dyDescent="0.3">
      <c r="A1346" t="str">
        <f>VLOOKUP(B1346,Table2[],3,FALSE)</f>
        <v>Digital</v>
      </c>
      <c r="B1346" t="str">
        <f>IF(OR(ISNUMBER(FIND("QVC",Z1346)),ISNUMBER(FIND("QVC",AL1346))),"QVC",IF(OR(ISNUMBER(FIND("NCO",H1346)),ISNUMBER(FIND("NCO",Y1346))), "NCO", IF(AL1346="consumer","PMD.com",VLOOKUP(LEFT(H1346,2),Tables!$E$1:$F$11,2,FALSE))))</f>
        <v>PMD.com</v>
      </c>
      <c r="C1346">
        <f t="shared" si="61"/>
        <v>5341030</v>
      </c>
      <c r="D1346">
        <f t="shared" si="62"/>
        <v>1</v>
      </c>
      <c r="E1346" t="str">
        <f t="shared" ca="1" si="60"/>
        <v>shifted orders shipped</v>
      </c>
      <c r="F1346" t="s">
        <v>3539</v>
      </c>
      <c r="G1346" t="s">
        <v>335</v>
      </c>
      <c r="H1346" t="s">
        <v>5295</v>
      </c>
      <c r="I1346" s="6">
        <v>44011.605069444442</v>
      </c>
      <c r="J1346" t="s">
        <v>16</v>
      </c>
      <c r="K1346" s="6">
        <v>44013.312858796293</v>
      </c>
      <c r="M1346" t="s">
        <v>5296</v>
      </c>
      <c r="N1346" t="s">
        <v>5297</v>
      </c>
      <c r="O1346" t="s">
        <v>5298</v>
      </c>
      <c r="Q1346" t="s">
        <v>433</v>
      </c>
      <c r="R1346" t="s">
        <v>368</v>
      </c>
      <c r="S1346">
        <v>30132</v>
      </c>
      <c r="T1346" t="s">
        <v>338</v>
      </c>
      <c r="U1346" t="s">
        <v>530</v>
      </c>
      <c r="W1346" t="s">
        <v>5299</v>
      </c>
      <c r="Z1346" t="s">
        <v>5296</v>
      </c>
      <c r="AA1346" t="s">
        <v>5297</v>
      </c>
      <c r="AB1346" t="s">
        <v>5298</v>
      </c>
      <c r="AD1346" t="s">
        <v>433</v>
      </c>
      <c r="AE1346" t="s">
        <v>368</v>
      </c>
      <c r="AF1346">
        <v>30132</v>
      </c>
      <c r="AG1346" t="s">
        <v>338</v>
      </c>
      <c r="AH1346" t="s">
        <v>530</v>
      </c>
      <c r="AJ1346" t="s">
        <v>5299</v>
      </c>
      <c r="AL1346" t="s">
        <v>339</v>
      </c>
      <c r="AM1346">
        <v>1</v>
      </c>
      <c r="AN1346">
        <v>1</v>
      </c>
      <c r="AO1346">
        <v>12859</v>
      </c>
      <c r="AQ1346">
        <v>124642</v>
      </c>
      <c r="AR1346">
        <v>5341030</v>
      </c>
      <c r="AS1346" t="s">
        <v>925</v>
      </c>
      <c r="AT1346" t="s">
        <v>926</v>
      </c>
      <c r="AW1346" t="s">
        <v>366</v>
      </c>
      <c r="AX1346" t="s">
        <v>366</v>
      </c>
      <c r="AY1346" t="s">
        <v>345</v>
      </c>
      <c r="AZ1346" t="s">
        <v>346</v>
      </c>
      <c r="BY1346" t="s">
        <v>342</v>
      </c>
      <c r="EQ1346">
        <v>243275</v>
      </c>
      <c r="ER1346" t="s">
        <v>5300</v>
      </c>
      <c r="EV1346">
        <v>17286809</v>
      </c>
      <c r="EW1346">
        <v>928</v>
      </c>
      <c r="EX1346">
        <v>220565</v>
      </c>
      <c r="EY1346" t="s">
        <v>5301</v>
      </c>
      <c r="EZ1346">
        <v>1</v>
      </c>
      <c r="FC1346">
        <v>95379</v>
      </c>
      <c r="FD1346" t="s">
        <v>985</v>
      </c>
    </row>
    <row r="1347" spans="1:160" x14ac:dyDescent="0.3">
      <c r="A1347" t="str">
        <f>VLOOKUP(B1347,Table2[],3,FALSE)</f>
        <v>Digital</v>
      </c>
      <c r="B1347" t="str">
        <f>IF(OR(ISNUMBER(FIND("QVC",Z1347)),ISNUMBER(FIND("QVC",AL1347))),"QVC",IF(OR(ISNUMBER(FIND("NCO",H1347)),ISNUMBER(FIND("NCO",Y1347))), "NCO", IF(AL1347="consumer","PMD.com",VLOOKUP(LEFT(H1347,2),Tables!$E$1:$F$11,2,FALSE))))</f>
        <v>PMD.com</v>
      </c>
      <c r="C1347">
        <f t="shared" si="61"/>
        <v>53500001</v>
      </c>
      <c r="D1347">
        <f t="shared" si="62"/>
        <v>3</v>
      </c>
      <c r="E1347" t="str">
        <f t="shared" ref="E1347:E1410" ca="1" si="63">IF(MONTH(TODAY())-MONTH(I1347)&gt;0,"shifted orders shipped","MTD orders shipped")</f>
        <v>shifted orders shipped</v>
      </c>
      <c r="F1347" t="s">
        <v>3539</v>
      </c>
      <c r="G1347" t="s">
        <v>335</v>
      </c>
      <c r="H1347" t="s">
        <v>5295</v>
      </c>
      <c r="I1347" s="6">
        <v>44011.605069444442</v>
      </c>
      <c r="J1347" t="s">
        <v>16</v>
      </c>
      <c r="K1347" s="6">
        <v>44013.312858796293</v>
      </c>
      <c r="M1347" t="s">
        <v>5296</v>
      </c>
      <c r="N1347" t="s">
        <v>5297</v>
      </c>
      <c r="O1347" t="s">
        <v>5298</v>
      </c>
      <c r="Q1347" t="s">
        <v>433</v>
      </c>
      <c r="R1347" t="s">
        <v>368</v>
      </c>
      <c r="S1347">
        <v>30132</v>
      </c>
      <c r="T1347" t="s">
        <v>338</v>
      </c>
      <c r="U1347" t="s">
        <v>530</v>
      </c>
      <c r="W1347" t="s">
        <v>5299</v>
      </c>
      <c r="Z1347" t="s">
        <v>5296</v>
      </c>
      <c r="AA1347" t="s">
        <v>5297</v>
      </c>
      <c r="AB1347" t="s">
        <v>5298</v>
      </c>
      <c r="AD1347" t="s">
        <v>433</v>
      </c>
      <c r="AE1347" t="s">
        <v>368</v>
      </c>
      <c r="AF1347">
        <v>30132</v>
      </c>
      <c r="AG1347" t="s">
        <v>338</v>
      </c>
      <c r="AH1347" t="s">
        <v>530</v>
      </c>
      <c r="AJ1347" t="s">
        <v>5299</v>
      </c>
      <c r="AL1347" t="s">
        <v>339</v>
      </c>
      <c r="AM1347">
        <v>3</v>
      </c>
      <c r="AN1347">
        <v>3</v>
      </c>
      <c r="AO1347">
        <v>4244</v>
      </c>
      <c r="AQ1347">
        <v>123789</v>
      </c>
      <c r="AR1347">
        <v>53500001</v>
      </c>
      <c r="AS1347" t="s">
        <v>913</v>
      </c>
      <c r="AT1347" t="s">
        <v>83</v>
      </c>
      <c r="AW1347" t="s">
        <v>340</v>
      </c>
      <c r="AX1347" t="s">
        <v>340</v>
      </c>
      <c r="AY1347" t="s">
        <v>345</v>
      </c>
      <c r="AZ1347">
        <v>0</v>
      </c>
      <c r="BY1347" t="s">
        <v>342</v>
      </c>
      <c r="EQ1347">
        <v>243489</v>
      </c>
      <c r="ER1347" t="s">
        <v>5300</v>
      </c>
      <c r="EV1347">
        <v>17286809</v>
      </c>
      <c r="EW1347">
        <v>928</v>
      </c>
      <c r="EX1347">
        <v>220565</v>
      </c>
      <c r="EY1347" t="s">
        <v>5301</v>
      </c>
      <c r="EZ1347">
        <v>1</v>
      </c>
      <c r="FC1347">
        <v>53500001</v>
      </c>
      <c r="FD1347" t="s">
        <v>83</v>
      </c>
    </row>
    <row r="1348" spans="1:160" x14ac:dyDescent="0.3">
      <c r="A1348" t="str">
        <f>VLOOKUP(B1348,Table2[],3,FALSE)</f>
        <v>Digital</v>
      </c>
      <c r="B1348" t="str">
        <f>IF(OR(ISNUMBER(FIND("QVC",Z1348)),ISNUMBER(FIND("QVC",AL1348))),"QVC",IF(OR(ISNUMBER(FIND("NCO",H1348)),ISNUMBER(FIND("NCO",Y1348))), "NCO", IF(AL1348="consumer","PMD.com",VLOOKUP(LEFT(H1348,2),Tables!$E$1:$F$11,2,FALSE))))</f>
        <v>PMD.com</v>
      </c>
      <c r="C1348">
        <f t="shared" ref="C1348:C1411" si="64">AR1348</f>
        <v>52400001</v>
      </c>
      <c r="D1348">
        <f t="shared" ref="D1348:D1411" si="65">AN1348</f>
        <v>1</v>
      </c>
      <c r="E1348" t="str">
        <f t="shared" ca="1" si="63"/>
        <v>shifted orders shipped</v>
      </c>
      <c r="F1348" t="s">
        <v>3539</v>
      </c>
      <c r="G1348" t="s">
        <v>335</v>
      </c>
      <c r="H1348" t="s">
        <v>5295</v>
      </c>
      <c r="I1348" s="6">
        <v>44011.605069444442</v>
      </c>
      <c r="J1348" t="s">
        <v>16</v>
      </c>
      <c r="K1348" s="6">
        <v>44013.312858796293</v>
      </c>
      <c r="M1348" t="s">
        <v>5296</v>
      </c>
      <c r="N1348" t="s">
        <v>5297</v>
      </c>
      <c r="O1348" t="s">
        <v>5298</v>
      </c>
      <c r="Q1348" t="s">
        <v>433</v>
      </c>
      <c r="R1348" t="s">
        <v>368</v>
      </c>
      <c r="S1348">
        <v>30132</v>
      </c>
      <c r="T1348" t="s">
        <v>338</v>
      </c>
      <c r="U1348" t="s">
        <v>530</v>
      </c>
      <c r="W1348" t="s">
        <v>5299</v>
      </c>
      <c r="Z1348" t="s">
        <v>5296</v>
      </c>
      <c r="AA1348" t="s">
        <v>5297</v>
      </c>
      <c r="AB1348" t="s">
        <v>5298</v>
      </c>
      <c r="AD1348" t="s">
        <v>433</v>
      </c>
      <c r="AE1348" t="s">
        <v>368</v>
      </c>
      <c r="AF1348">
        <v>30132</v>
      </c>
      <c r="AG1348" t="s">
        <v>338</v>
      </c>
      <c r="AH1348" t="s">
        <v>530</v>
      </c>
      <c r="AJ1348" t="s">
        <v>5299</v>
      </c>
      <c r="AL1348" t="s">
        <v>339</v>
      </c>
      <c r="AM1348">
        <v>1</v>
      </c>
      <c r="AN1348">
        <v>1</v>
      </c>
      <c r="AO1348">
        <v>2895</v>
      </c>
      <c r="AQ1348">
        <v>124289</v>
      </c>
      <c r="AR1348">
        <v>52400001</v>
      </c>
      <c r="AS1348" t="s">
        <v>787</v>
      </c>
      <c r="AT1348" t="s">
        <v>115</v>
      </c>
      <c r="AW1348" t="s">
        <v>340</v>
      </c>
      <c r="AX1348" t="s">
        <v>340</v>
      </c>
      <c r="AY1348" t="s">
        <v>432</v>
      </c>
      <c r="AZ1348">
        <v>0</v>
      </c>
      <c r="BY1348" t="s">
        <v>342</v>
      </c>
      <c r="EQ1348">
        <v>251708</v>
      </c>
      <c r="ER1348" t="s">
        <v>5300</v>
      </c>
      <c r="EV1348">
        <v>17286809</v>
      </c>
      <c r="EW1348">
        <v>928</v>
      </c>
      <c r="EX1348">
        <v>220565</v>
      </c>
      <c r="EY1348" t="s">
        <v>5301</v>
      </c>
      <c r="EZ1348">
        <v>1</v>
      </c>
      <c r="FC1348">
        <v>52400001</v>
      </c>
      <c r="FD1348" t="s">
        <v>115</v>
      </c>
    </row>
    <row r="1349" spans="1:160" x14ac:dyDescent="0.3">
      <c r="A1349" t="str">
        <f>VLOOKUP(B1349,Table2[],3,FALSE)</f>
        <v>Digital</v>
      </c>
      <c r="B1349" t="str">
        <f>IF(OR(ISNUMBER(FIND("QVC",Z1349)),ISNUMBER(FIND("QVC",AL1349))),"QVC",IF(OR(ISNUMBER(FIND("NCO",H1349)),ISNUMBER(FIND("NCO",Y1349))), "NCO", IF(AL1349="consumer","PMD.com",VLOOKUP(LEFT(H1349,2),Tables!$E$1:$F$11,2,FALSE))))</f>
        <v>PMD.com</v>
      </c>
      <c r="C1349">
        <f t="shared" si="64"/>
        <v>53450051</v>
      </c>
      <c r="D1349">
        <f t="shared" si="65"/>
        <v>1</v>
      </c>
      <c r="E1349" t="str">
        <f t="shared" ca="1" si="63"/>
        <v>shifted orders shipped</v>
      </c>
      <c r="F1349" t="s">
        <v>3539</v>
      </c>
      <c r="G1349" t="s">
        <v>335</v>
      </c>
      <c r="H1349" t="s">
        <v>5295</v>
      </c>
      <c r="I1349" s="6">
        <v>44011.605069444442</v>
      </c>
      <c r="J1349" t="s">
        <v>16</v>
      </c>
      <c r="K1349" s="6">
        <v>44013.312858796293</v>
      </c>
      <c r="M1349" t="s">
        <v>5296</v>
      </c>
      <c r="N1349" t="s">
        <v>5297</v>
      </c>
      <c r="O1349" t="s">
        <v>5298</v>
      </c>
      <c r="Q1349" t="s">
        <v>433</v>
      </c>
      <c r="R1349" t="s">
        <v>368</v>
      </c>
      <c r="S1349">
        <v>30132</v>
      </c>
      <c r="T1349" t="s">
        <v>338</v>
      </c>
      <c r="U1349" t="s">
        <v>530</v>
      </c>
      <c r="W1349" t="s">
        <v>5299</v>
      </c>
      <c r="Z1349" t="s">
        <v>5296</v>
      </c>
      <c r="AA1349" t="s">
        <v>5297</v>
      </c>
      <c r="AB1349" t="s">
        <v>5298</v>
      </c>
      <c r="AD1349" t="s">
        <v>433</v>
      </c>
      <c r="AE1349" t="s">
        <v>368</v>
      </c>
      <c r="AF1349">
        <v>30132</v>
      </c>
      <c r="AG1349" t="s">
        <v>338</v>
      </c>
      <c r="AH1349" t="s">
        <v>530</v>
      </c>
      <c r="AJ1349" t="s">
        <v>5299</v>
      </c>
      <c r="AL1349" t="s">
        <v>339</v>
      </c>
      <c r="AM1349">
        <v>1</v>
      </c>
      <c r="AN1349">
        <v>1</v>
      </c>
      <c r="AO1349">
        <v>59272</v>
      </c>
      <c r="AQ1349">
        <v>125624</v>
      </c>
      <c r="AR1349">
        <v>53450051</v>
      </c>
      <c r="AS1349" t="s">
        <v>865</v>
      </c>
      <c r="AT1349" t="s">
        <v>849</v>
      </c>
      <c r="AW1349" t="s">
        <v>343</v>
      </c>
      <c r="BY1349" t="s">
        <v>342</v>
      </c>
      <c r="EQ1349">
        <v>250837</v>
      </c>
      <c r="ER1349" t="s">
        <v>5300</v>
      </c>
      <c r="EV1349">
        <v>17286809</v>
      </c>
      <c r="EW1349">
        <v>928</v>
      </c>
      <c r="EX1349">
        <v>220565</v>
      </c>
      <c r="EY1349" t="s">
        <v>5301</v>
      </c>
      <c r="EZ1349">
        <v>1</v>
      </c>
      <c r="FC1349">
        <v>95379</v>
      </c>
      <c r="FD1349" t="s">
        <v>985</v>
      </c>
    </row>
    <row r="1350" spans="1:160" x14ac:dyDescent="0.3">
      <c r="A1350" t="str">
        <f>VLOOKUP(B1350,Table2[],3,FALSE)</f>
        <v>Digital</v>
      </c>
      <c r="B1350" t="str">
        <f>IF(OR(ISNUMBER(FIND("QVC",Z1350)),ISNUMBER(FIND("QVC",AL1350))),"QVC",IF(OR(ISNUMBER(FIND("NCO",H1350)),ISNUMBER(FIND("NCO",Y1350))), "NCO", IF(AL1350="consumer","PMD.com",VLOOKUP(LEFT(H1350,2),Tables!$E$1:$F$11,2,FALSE))))</f>
        <v>PMD.com</v>
      </c>
      <c r="C1350">
        <f t="shared" si="64"/>
        <v>5341</v>
      </c>
      <c r="D1350">
        <f t="shared" si="65"/>
        <v>1</v>
      </c>
      <c r="E1350" t="str">
        <f t="shared" ca="1" si="63"/>
        <v>shifted orders shipped</v>
      </c>
      <c r="F1350" t="s">
        <v>3539</v>
      </c>
      <c r="G1350" t="s">
        <v>335</v>
      </c>
      <c r="H1350" t="s">
        <v>5295</v>
      </c>
      <c r="I1350" s="6">
        <v>44011.605069444442</v>
      </c>
      <c r="J1350" t="s">
        <v>16</v>
      </c>
      <c r="K1350" s="6">
        <v>44013.312858796293</v>
      </c>
      <c r="M1350" t="s">
        <v>5296</v>
      </c>
      <c r="N1350" t="s">
        <v>5297</v>
      </c>
      <c r="O1350" t="s">
        <v>5298</v>
      </c>
      <c r="Q1350" t="s">
        <v>433</v>
      </c>
      <c r="R1350" t="s">
        <v>368</v>
      </c>
      <c r="S1350">
        <v>30132</v>
      </c>
      <c r="T1350" t="s">
        <v>338</v>
      </c>
      <c r="U1350" t="s">
        <v>530</v>
      </c>
      <c r="W1350" t="s">
        <v>5299</v>
      </c>
      <c r="Z1350" t="s">
        <v>5296</v>
      </c>
      <c r="AA1350" t="s">
        <v>5297</v>
      </c>
      <c r="AB1350" t="s">
        <v>5298</v>
      </c>
      <c r="AD1350" t="s">
        <v>433</v>
      </c>
      <c r="AE1350" t="s">
        <v>368</v>
      </c>
      <c r="AF1350">
        <v>30132</v>
      </c>
      <c r="AG1350" t="s">
        <v>338</v>
      </c>
      <c r="AH1350" t="s">
        <v>530</v>
      </c>
      <c r="AJ1350" t="s">
        <v>5299</v>
      </c>
      <c r="AL1350" t="s">
        <v>339</v>
      </c>
      <c r="AM1350">
        <v>1</v>
      </c>
      <c r="AN1350">
        <v>1</v>
      </c>
      <c r="AO1350">
        <v>15156</v>
      </c>
      <c r="AQ1350">
        <v>124187</v>
      </c>
      <c r="AR1350">
        <v>5341</v>
      </c>
      <c r="AS1350" t="s">
        <v>1851</v>
      </c>
      <c r="AT1350" t="s">
        <v>82</v>
      </c>
      <c r="AW1350" t="s">
        <v>340</v>
      </c>
      <c r="AX1350" t="s">
        <v>340</v>
      </c>
      <c r="AY1350" t="s">
        <v>345</v>
      </c>
      <c r="AZ1350" t="s">
        <v>346</v>
      </c>
      <c r="BY1350" t="s">
        <v>342</v>
      </c>
      <c r="EQ1350">
        <v>243643</v>
      </c>
      <c r="ER1350" t="s">
        <v>5300</v>
      </c>
      <c r="EV1350">
        <v>17286809</v>
      </c>
      <c r="EW1350">
        <v>928</v>
      </c>
      <c r="EX1350">
        <v>220565</v>
      </c>
      <c r="EY1350" t="s">
        <v>5301</v>
      </c>
      <c r="EZ1350">
        <v>1</v>
      </c>
      <c r="FC1350">
        <v>5341</v>
      </c>
      <c r="FD1350" t="s">
        <v>82</v>
      </c>
    </row>
    <row r="1351" spans="1:160" x14ac:dyDescent="0.3">
      <c r="A1351" t="str">
        <f>VLOOKUP(B1351,Table2[],3,FALSE)</f>
        <v>Digital</v>
      </c>
      <c r="B1351" t="str">
        <f>IF(OR(ISNUMBER(FIND("QVC",Z1351)),ISNUMBER(FIND("QVC",AL1351))),"QVC",IF(OR(ISNUMBER(FIND("NCO",H1351)),ISNUMBER(FIND("NCO",Y1351))), "NCO", IF(AL1351="consumer","PMD.com",VLOOKUP(LEFT(H1351,2),Tables!$E$1:$F$11,2,FALSE))))</f>
        <v>PMD.com</v>
      </c>
      <c r="C1351">
        <f t="shared" si="64"/>
        <v>51010010</v>
      </c>
      <c r="D1351">
        <f t="shared" si="65"/>
        <v>1</v>
      </c>
      <c r="E1351" t="str">
        <f t="shared" ca="1" si="63"/>
        <v>shifted orders shipped</v>
      </c>
      <c r="F1351" t="s">
        <v>3539</v>
      </c>
      <c r="G1351" t="s">
        <v>335</v>
      </c>
      <c r="H1351" t="s">
        <v>5295</v>
      </c>
      <c r="I1351" s="6">
        <v>44011.605069444442</v>
      </c>
      <c r="J1351" t="s">
        <v>16</v>
      </c>
      <c r="K1351" s="6">
        <v>44013.312858796293</v>
      </c>
      <c r="M1351" t="s">
        <v>5296</v>
      </c>
      <c r="N1351" t="s">
        <v>5297</v>
      </c>
      <c r="O1351" t="s">
        <v>5298</v>
      </c>
      <c r="Q1351" t="s">
        <v>433</v>
      </c>
      <c r="R1351" t="s">
        <v>368</v>
      </c>
      <c r="S1351">
        <v>30132</v>
      </c>
      <c r="T1351" t="s">
        <v>338</v>
      </c>
      <c r="U1351" t="s">
        <v>530</v>
      </c>
      <c r="W1351" t="s">
        <v>5299</v>
      </c>
      <c r="Z1351" t="s">
        <v>5296</v>
      </c>
      <c r="AA1351" t="s">
        <v>5297</v>
      </c>
      <c r="AB1351" t="s">
        <v>5298</v>
      </c>
      <c r="AD1351" t="s">
        <v>433</v>
      </c>
      <c r="AE1351" t="s">
        <v>368</v>
      </c>
      <c r="AF1351">
        <v>30132</v>
      </c>
      <c r="AG1351" t="s">
        <v>338</v>
      </c>
      <c r="AH1351" t="s">
        <v>530</v>
      </c>
      <c r="AJ1351" t="s">
        <v>5299</v>
      </c>
      <c r="AL1351" t="s">
        <v>339</v>
      </c>
      <c r="AM1351">
        <v>1</v>
      </c>
      <c r="AN1351">
        <v>1</v>
      </c>
      <c r="AO1351">
        <v>11922</v>
      </c>
      <c r="AQ1351">
        <v>125659</v>
      </c>
      <c r="AR1351">
        <v>51010010</v>
      </c>
      <c r="AS1351" t="s">
        <v>1060</v>
      </c>
      <c r="AT1351" t="s">
        <v>170</v>
      </c>
      <c r="AW1351" t="s">
        <v>343</v>
      </c>
      <c r="BY1351" t="s">
        <v>342</v>
      </c>
      <c r="EQ1351">
        <v>247972</v>
      </c>
      <c r="ER1351" t="s">
        <v>5300</v>
      </c>
      <c r="EV1351">
        <v>17286809</v>
      </c>
      <c r="EW1351">
        <v>928</v>
      </c>
      <c r="EX1351">
        <v>220565</v>
      </c>
      <c r="EY1351" t="s">
        <v>5301</v>
      </c>
      <c r="EZ1351">
        <v>1</v>
      </c>
      <c r="FC1351">
        <v>95379</v>
      </c>
      <c r="FD1351" t="s">
        <v>985</v>
      </c>
    </row>
    <row r="1352" spans="1:160" x14ac:dyDescent="0.3">
      <c r="A1352" t="str">
        <f>VLOOKUP(B1352,Table2[],3,FALSE)</f>
        <v>Digital</v>
      </c>
      <c r="B1352" t="str">
        <f>IF(OR(ISNUMBER(FIND("QVC",Z1352)),ISNUMBER(FIND("QVC",AL1352))),"QVC",IF(OR(ISNUMBER(FIND("NCO",H1352)),ISNUMBER(FIND("NCO",Y1352))), "NCO", IF(AL1352="consumer","PMD.com",VLOOKUP(LEFT(H1352,2),Tables!$E$1:$F$11,2,FALSE))))</f>
        <v>PMD.com</v>
      </c>
      <c r="C1352">
        <f t="shared" si="64"/>
        <v>7883</v>
      </c>
      <c r="D1352">
        <f t="shared" si="65"/>
        <v>1</v>
      </c>
      <c r="E1352" t="str">
        <f t="shared" ca="1" si="63"/>
        <v>shifted orders shipped</v>
      </c>
      <c r="F1352" t="s">
        <v>3539</v>
      </c>
      <c r="G1352" t="s">
        <v>335</v>
      </c>
      <c r="H1352" t="s">
        <v>5295</v>
      </c>
      <c r="I1352" s="6">
        <v>44011.605069444442</v>
      </c>
      <c r="J1352" t="s">
        <v>16</v>
      </c>
      <c r="K1352" s="6">
        <v>44013.312858796293</v>
      </c>
      <c r="M1352" t="s">
        <v>5296</v>
      </c>
      <c r="N1352" t="s">
        <v>5297</v>
      </c>
      <c r="O1352" t="s">
        <v>5298</v>
      </c>
      <c r="Q1352" t="s">
        <v>433</v>
      </c>
      <c r="R1352" t="s">
        <v>368</v>
      </c>
      <c r="S1352">
        <v>30132</v>
      </c>
      <c r="T1352" t="s">
        <v>338</v>
      </c>
      <c r="U1352" t="s">
        <v>530</v>
      </c>
      <c r="W1352" t="s">
        <v>5299</v>
      </c>
      <c r="Z1352" t="s">
        <v>5296</v>
      </c>
      <c r="AA1352" t="s">
        <v>5297</v>
      </c>
      <c r="AB1352" t="s">
        <v>5298</v>
      </c>
      <c r="AD1352" t="s">
        <v>433</v>
      </c>
      <c r="AE1352" t="s">
        <v>368</v>
      </c>
      <c r="AF1352">
        <v>30132</v>
      </c>
      <c r="AG1352" t="s">
        <v>338</v>
      </c>
      <c r="AH1352" t="s">
        <v>530</v>
      </c>
      <c r="AJ1352" t="s">
        <v>5299</v>
      </c>
      <c r="AL1352" t="s">
        <v>339</v>
      </c>
      <c r="AM1352">
        <v>1</v>
      </c>
      <c r="AN1352">
        <v>1</v>
      </c>
      <c r="AO1352">
        <v>1498</v>
      </c>
      <c r="AQ1352">
        <v>127934</v>
      </c>
      <c r="AR1352">
        <v>7883</v>
      </c>
      <c r="AS1352" t="s">
        <v>1810</v>
      </c>
      <c r="AT1352" t="s">
        <v>1811</v>
      </c>
      <c r="AW1352" t="s">
        <v>349</v>
      </c>
      <c r="AX1352" t="s">
        <v>350</v>
      </c>
      <c r="AY1352" t="s">
        <v>341</v>
      </c>
      <c r="AZ1352">
        <v>0</v>
      </c>
      <c r="BY1352" t="s">
        <v>342</v>
      </c>
      <c r="BZ1352" t="b">
        <v>0</v>
      </c>
      <c r="EQ1352">
        <v>252893</v>
      </c>
      <c r="ER1352" t="s">
        <v>5300</v>
      </c>
      <c r="EV1352">
        <v>17286809</v>
      </c>
      <c r="EW1352">
        <v>928</v>
      </c>
      <c r="EX1352">
        <v>220565</v>
      </c>
      <c r="EY1352" t="s">
        <v>5301</v>
      </c>
      <c r="EZ1352">
        <v>1</v>
      </c>
      <c r="FC1352">
        <v>7883</v>
      </c>
      <c r="FD1352" t="s">
        <v>1811</v>
      </c>
    </row>
    <row r="1353" spans="1:160" x14ac:dyDescent="0.3">
      <c r="A1353" t="str">
        <f>VLOOKUP(B1353,Table2[],3,FALSE)</f>
        <v>Digital</v>
      </c>
      <c r="B1353" t="str">
        <f>IF(OR(ISNUMBER(FIND("QVC",Z1353)),ISNUMBER(FIND("QVC",AL1353))),"QVC",IF(OR(ISNUMBER(FIND("NCO",H1353)),ISNUMBER(FIND("NCO",Y1353))), "NCO", IF(AL1353="consumer","PMD.com",VLOOKUP(LEFT(H1353,2),Tables!$E$1:$F$11,2,FALSE))))</f>
        <v>PMD.com</v>
      </c>
      <c r="C1353">
        <f t="shared" si="64"/>
        <v>51090030</v>
      </c>
      <c r="D1353">
        <f t="shared" si="65"/>
        <v>1</v>
      </c>
      <c r="E1353" t="str">
        <f t="shared" ca="1" si="63"/>
        <v>shifted orders shipped</v>
      </c>
      <c r="F1353" t="s">
        <v>3539</v>
      </c>
      <c r="G1353" t="s">
        <v>335</v>
      </c>
      <c r="H1353" t="s">
        <v>5295</v>
      </c>
      <c r="I1353" s="6">
        <v>44011.605069444442</v>
      </c>
      <c r="J1353" t="s">
        <v>16</v>
      </c>
      <c r="K1353" s="6">
        <v>44013.312858796293</v>
      </c>
      <c r="M1353" t="s">
        <v>5296</v>
      </c>
      <c r="N1353" t="s">
        <v>5297</v>
      </c>
      <c r="O1353" t="s">
        <v>5298</v>
      </c>
      <c r="Q1353" t="s">
        <v>433</v>
      </c>
      <c r="R1353" t="s">
        <v>368</v>
      </c>
      <c r="S1353">
        <v>30132</v>
      </c>
      <c r="T1353" t="s">
        <v>338</v>
      </c>
      <c r="U1353" t="s">
        <v>530</v>
      </c>
      <c r="W1353" t="s">
        <v>5299</v>
      </c>
      <c r="Z1353" t="s">
        <v>5296</v>
      </c>
      <c r="AA1353" t="s">
        <v>5297</v>
      </c>
      <c r="AB1353" t="s">
        <v>5298</v>
      </c>
      <c r="AD1353" t="s">
        <v>433</v>
      </c>
      <c r="AE1353" t="s">
        <v>368</v>
      </c>
      <c r="AF1353">
        <v>30132</v>
      </c>
      <c r="AG1353" t="s">
        <v>338</v>
      </c>
      <c r="AH1353" t="s">
        <v>530</v>
      </c>
      <c r="AJ1353" t="s">
        <v>5299</v>
      </c>
      <c r="AL1353" t="s">
        <v>339</v>
      </c>
      <c r="AM1353">
        <v>1</v>
      </c>
      <c r="AN1353">
        <v>1</v>
      </c>
      <c r="AO1353">
        <v>6688</v>
      </c>
      <c r="AQ1353">
        <v>125960</v>
      </c>
      <c r="AR1353">
        <v>51090030</v>
      </c>
      <c r="AS1353" t="s">
        <v>3043</v>
      </c>
      <c r="AT1353" t="s">
        <v>628</v>
      </c>
      <c r="AW1353" t="s">
        <v>343</v>
      </c>
      <c r="BY1353" t="s">
        <v>342</v>
      </c>
      <c r="BZ1353" t="b">
        <v>0</v>
      </c>
      <c r="EQ1353">
        <v>243047</v>
      </c>
      <c r="ER1353" t="s">
        <v>5300</v>
      </c>
      <c r="EV1353">
        <v>17286809</v>
      </c>
      <c r="EW1353">
        <v>928</v>
      </c>
      <c r="EX1353">
        <v>220565</v>
      </c>
      <c r="EY1353" t="s">
        <v>5301</v>
      </c>
      <c r="EZ1353">
        <v>1</v>
      </c>
      <c r="FC1353">
        <v>95379</v>
      </c>
      <c r="FD1353" t="s">
        <v>985</v>
      </c>
    </row>
    <row r="1354" spans="1:160" x14ac:dyDescent="0.3">
      <c r="A1354" t="str">
        <f>VLOOKUP(B1354,Table2[],3,FALSE)</f>
        <v>Digital</v>
      </c>
      <c r="B1354" t="str">
        <f>IF(OR(ISNUMBER(FIND("QVC",Z1354)),ISNUMBER(FIND("QVC",AL1354))),"QVC",IF(OR(ISNUMBER(FIND("NCO",H1354)),ISNUMBER(FIND("NCO",Y1354))), "NCO", IF(AL1354="consumer","PMD.com",VLOOKUP(LEFT(H1354,2),Tables!$E$1:$F$11,2,FALSE))))</f>
        <v>PMD.com</v>
      </c>
      <c r="C1354">
        <f t="shared" si="64"/>
        <v>52430001</v>
      </c>
      <c r="D1354">
        <f t="shared" si="65"/>
        <v>1</v>
      </c>
      <c r="E1354" t="str">
        <f t="shared" ca="1" si="63"/>
        <v>shifted orders shipped</v>
      </c>
      <c r="F1354" t="s">
        <v>3539</v>
      </c>
      <c r="G1354" t="s">
        <v>335</v>
      </c>
      <c r="H1354" t="s">
        <v>2428</v>
      </c>
      <c r="I1354" s="6">
        <v>44008.492013888892</v>
      </c>
      <c r="J1354" t="s">
        <v>16</v>
      </c>
      <c r="K1354" s="6">
        <v>44013.313159722224</v>
      </c>
      <c r="M1354" t="s">
        <v>2288</v>
      </c>
      <c r="N1354" t="s">
        <v>5302</v>
      </c>
      <c r="Q1354" t="s">
        <v>1325</v>
      </c>
      <c r="R1354" t="s">
        <v>359</v>
      </c>
      <c r="S1354">
        <v>33810</v>
      </c>
      <c r="T1354" t="s">
        <v>338</v>
      </c>
      <c r="U1354" t="s">
        <v>530</v>
      </c>
      <c r="W1354" t="s">
        <v>5303</v>
      </c>
      <c r="Z1354" t="s">
        <v>2288</v>
      </c>
      <c r="AA1354" t="s">
        <v>5302</v>
      </c>
      <c r="AD1354" t="s">
        <v>1325</v>
      </c>
      <c r="AE1354" t="s">
        <v>359</v>
      </c>
      <c r="AF1354">
        <v>33810</v>
      </c>
      <c r="AG1354" t="s">
        <v>338</v>
      </c>
      <c r="AH1354" t="s">
        <v>530</v>
      </c>
      <c r="AJ1354" t="s">
        <v>5303</v>
      </c>
      <c r="AL1354" t="s">
        <v>339</v>
      </c>
      <c r="AM1354">
        <v>1</v>
      </c>
      <c r="AN1354">
        <v>1</v>
      </c>
      <c r="AO1354">
        <v>12063</v>
      </c>
      <c r="AQ1354">
        <v>127155</v>
      </c>
      <c r="AR1354">
        <v>52430001</v>
      </c>
      <c r="AS1354" t="s">
        <v>927</v>
      </c>
      <c r="AT1354" t="s">
        <v>75</v>
      </c>
      <c r="AW1354" t="s">
        <v>340</v>
      </c>
      <c r="AX1354" t="s">
        <v>340</v>
      </c>
      <c r="AY1354" t="s">
        <v>357</v>
      </c>
      <c r="AZ1354" t="s">
        <v>363</v>
      </c>
      <c r="BY1354" t="s">
        <v>342</v>
      </c>
      <c r="EQ1354">
        <v>249990</v>
      </c>
      <c r="ER1354" t="s">
        <v>2429</v>
      </c>
      <c r="EV1354">
        <v>17284396</v>
      </c>
      <c r="EW1354">
        <v>928</v>
      </c>
      <c r="EX1354">
        <v>218894</v>
      </c>
      <c r="EY1354">
        <v>9.2748999964335493E+25</v>
      </c>
      <c r="EZ1354">
        <v>1</v>
      </c>
      <c r="FC1354">
        <v>52430001</v>
      </c>
      <c r="FD1354" t="s">
        <v>75</v>
      </c>
    </row>
    <row r="1355" spans="1:160" x14ac:dyDescent="0.3">
      <c r="A1355" t="str">
        <f>VLOOKUP(B1355,Table2[],3,FALSE)</f>
        <v>Digital</v>
      </c>
      <c r="B1355" t="str">
        <f>IF(OR(ISNUMBER(FIND("QVC",Z1355)),ISNUMBER(FIND("QVC",AL1355))),"QVC",IF(OR(ISNUMBER(FIND("NCO",H1355)),ISNUMBER(FIND("NCO",Y1355))), "NCO", IF(AL1355="consumer","PMD.com",VLOOKUP(LEFT(H1355,2),Tables!$E$1:$F$11,2,FALSE))))</f>
        <v>PMD.com</v>
      </c>
      <c r="C1355">
        <f t="shared" si="64"/>
        <v>52430001</v>
      </c>
      <c r="D1355">
        <f t="shared" si="65"/>
        <v>1</v>
      </c>
      <c r="E1355" t="str">
        <f t="shared" ca="1" si="63"/>
        <v>shifted orders shipped</v>
      </c>
      <c r="F1355" t="s">
        <v>3539</v>
      </c>
      <c r="G1355" t="s">
        <v>335</v>
      </c>
      <c r="H1355" t="s">
        <v>5304</v>
      </c>
      <c r="I1355" s="6">
        <v>44011.698078703703</v>
      </c>
      <c r="J1355" t="s">
        <v>16</v>
      </c>
      <c r="K1355" s="6">
        <v>44013.313310185185</v>
      </c>
      <c r="M1355" t="s">
        <v>5305</v>
      </c>
      <c r="N1355" t="s">
        <v>5306</v>
      </c>
      <c r="O1355" t="s">
        <v>5307</v>
      </c>
      <c r="Q1355" t="s">
        <v>709</v>
      </c>
      <c r="R1355" t="s">
        <v>360</v>
      </c>
      <c r="S1355">
        <v>27834</v>
      </c>
      <c r="T1355" t="s">
        <v>338</v>
      </c>
      <c r="U1355" t="s">
        <v>530</v>
      </c>
      <c r="W1355" t="s">
        <v>5308</v>
      </c>
      <c r="Z1355" t="s">
        <v>5305</v>
      </c>
      <c r="AA1355" t="s">
        <v>5306</v>
      </c>
      <c r="AB1355" t="s">
        <v>5307</v>
      </c>
      <c r="AD1355" t="s">
        <v>709</v>
      </c>
      <c r="AE1355" t="s">
        <v>360</v>
      </c>
      <c r="AF1355">
        <v>27834</v>
      </c>
      <c r="AG1355" t="s">
        <v>338</v>
      </c>
      <c r="AH1355" t="s">
        <v>530</v>
      </c>
      <c r="AJ1355" t="s">
        <v>5308</v>
      </c>
      <c r="AL1355" t="s">
        <v>339</v>
      </c>
      <c r="AM1355">
        <v>1</v>
      </c>
      <c r="AN1355">
        <v>1</v>
      </c>
      <c r="AO1355">
        <v>12063</v>
      </c>
      <c r="AQ1355">
        <v>127155</v>
      </c>
      <c r="AR1355">
        <v>52430001</v>
      </c>
      <c r="AS1355" t="s">
        <v>927</v>
      </c>
      <c r="AT1355" t="s">
        <v>75</v>
      </c>
      <c r="AW1355" t="s">
        <v>340</v>
      </c>
      <c r="AX1355" t="s">
        <v>340</v>
      </c>
      <c r="AY1355" t="s">
        <v>357</v>
      </c>
      <c r="AZ1355" t="s">
        <v>363</v>
      </c>
      <c r="BY1355" t="s">
        <v>342</v>
      </c>
      <c r="EQ1355">
        <v>249990</v>
      </c>
      <c r="ER1355" t="s">
        <v>5309</v>
      </c>
      <c r="EV1355">
        <v>17286871</v>
      </c>
      <c r="EW1355">
        <v>928</v>
      </c>
      <c r="EX1355">
        <v>220631</v>
      </c>
      <c r="EY1355" t="s">
        <v>5310</v>
      </c>
      <c r="EZ1355">
        <v>1</v>
      </c>
      <c r="FC1355">
        <v>52430001</v>
      </c>
      <c r="FD1355" t="s">
        <v>75</v>
      </c>
    </row>
    <row r="1356" spans="1:160" x14ac:dyDescent="0.3">
      <c r="A1356" t="str">
        <f>VLOOKUP(B1356,Table2[],3,FALSE)</f>
        <v>Digital</v>
      </c>
      <c r="B1356" t="str">
        <f>IF(OR(ISNUMBER(FIND("QVC",Z1356)),ISNUMBER(FIND("QVC",AL1356))),"QVC",IF(OR(ISNUMBER(FIND("NCO",H1356)),ISNUMBER(FIND("NCO",Y1356))), "NCO", IF(AL1356="consumer","PMD.com",VLOOKUP(LEFT(H1356,2),Tables!$E$1:$F$11,2,FALSE))))</f>
        <v>PMD.com</v>
      </c>
      <c r="C1356">
        <f t="shared" si="64"/>
        <v>52430001</v>
      </c>
      <c r="D1356">
        <f t="shared" si="65"/>
        <v>1</v>
      </c>
      <c r="E1356" t="str">
        <f t="shared" ca="1" si="63"/>
        <v>shifted orders shipped</v>
      </c>
      <c r="F1356" t="s">
        <v>3539</v>
      </c>
      <c r="G1356" t="s">
        <v>335</v>
      </c>
      <c r="H1356" t="s">
        <v>5311</v>
      </c>
      <c r="I1356" s="6">
        <v>44011.696921296294</v>
      </c>
      <c r="J1356" t="s">
        <v>16</v>
      </c>
      <c r="K1356" s="6">
        <v>44013.313657407409</v>
      </c>
      <c r="M1356" t="s">
        <v>5312</v>
      </c>
      <c r="N1356" t="s">
        <v>5313</v>
      </c>
      <c r="Q1356" t="s">
        <v>5314</v>
      </c>
      <c r="R1356" t="s">
        <v>360</v>
      </c>
      <c r="S1356" t="s">
        <v>5315</v>
      </c>
      <c r="T1356" t="s">
        <v>338</v>
      </c>
      <c r="U1356" t="s">
        <v>530</v>
      </c>
      <c r="W1356" t="s">
        <v>5316</v>
      </c>
      <c r="Z1356" t="s">
        <v>5312</v>
      </c>
      <c r="AA1356" t="s">
        <v>5313</v>
      </c>
      <c r="AD1356" t="s">
        <v>5314</v>
      </c>
      <c r="AE1356" t="s">
        <v>360</v>
      </c>
      <c r="AF1356" t="s">
        <v>5315</v>
      </c>
      <c r="AG1356" t="s">
        <v>338</v>
      </c>
      <c r="AH1356" t="s">
        <v>530</v>
      </c>
      <c r="AJ1356" t="s">
        <v>5316</v>
      </c>
      <c r="AL1356" t="s">
        <v>339</v>
      </c>
      <c r="AM1356">
        <v>1</v>
      </c>
      <c r="AN1356">
        <v>1</v>
      </c>
      <c r="AO1356">
        <v>12063</v>
      </c>
      <c r="AQ1356">
        <v>127155</v>
      </c>
      <c r="AR1356">
        <v>52430001</v>
      </c>
      <c r="AS1356" t="s">
        <v>927</v>
      </c>
      <c r="AT1356" t="s">
        <v>75</v>
      </c>
      <c r="AW1356" t="s">
        <v>340</v>
      </c>
      <c r="AX1356" t="s">
        <v>340</v>
      </c>
      <c r="AY1356" t="s">
        <v>357</v>
      </c>
      <c r="AZ1356" t="s">
        <v>363</v>
      </c>
      <c r="BY1356" t="s">
        <v>342</v>
      </c>
      <c r="EQ1356">
        <v>249990</v>
      </c>
      <c r="ER1356" t="s">
        <v>5317</v>
      </c>
      <c r="EV1356">
        <v>17286870</v>
      </c>
      <c r="EW1356">
        <v>928</v>
      </c>
      <c r="EX1356">
        <v>220630</v>
      </c>
      <c r="EY1356" t="s">
        <v>5318</v>
      </c>
      <c r="EZ1356">
        <v>1</v>
      </c>
      <c r="FC1356">
        <v>95384</v>
      </c>
      <c r="FD1356" t="s">
        <v>3530</v>
      </c>
    </row>
    <row r="1357" spans="1:160" x14ac:dyDescent="0.3">
      <c r="A1357" t="str">
        <f>VLOOKUP(B1357,Table2[],3,FALSE)</f>
        <v>Digital</v>
      </c>
      <c r="B1357" t="str">
        <f>IF(OR(ISNUMBER(FIND("QVC",Z1357)),ISNUMBER(FIND("QVC",AL1357))),"QVC",IF(OR(ISNUMBER(FIND("NCO",H1357)),ISNUMBER(FIND("NCO",Y1357))), "NCO", IF(AL1357="consumer","PMD.com",VLOOKUP(LEFT(H1357,2),Tables!$E$1:$F$11,2,FALSE))))</f>
        <v>PMD.com</v>
      </c>
      <c r="C1357">
        <f t="shared" si="64"/>
        <v>53160001</v>
      </c>
      <c r="D1357">
        <f t="shared" si="65"/>
        <v>2</v>
      </c>
      <c r="E1357" t="str">
        <f t="shared" ca="1" si="63"/>
        <v>shifted orders shipped</v>
      </c>
      <c r="F1357" t="s">
        <v>3539</v>
      </c>
      <c r="G1357" t="s">
        <v>335</v>
      </c>
      <c r="H1357" t="s">
        <v>5311</v>
      </c>
      <c r="I1357" s="6">
        <v>44011.696921296294</v>
      </c>
      <c r="J1357" t="s">
        <v>16</v>
      </c>
      <c r="K1357" s="6">
        <v>44013.313657407409</v>
      </c>
      <c r="M1357" t="s">
        <v>5312</v>
      </c>
      <c r="N1357" t="s">
        <v>5313</v>
      </c>
      <c r="Q1357" t="s">
        <v>5314</v>
      </c>
      <c r="R1357" t="s">
        <v>360</v>
      </c>
      <c r="S1357" t="s">
        <v>5315</v>
      </c>
      <c r="T1357" t="s">
        <v>338</v>
      </c>
      <c r="U1357" t="s">
        <v>530</v>
      </c>
      <c r="W1357" t="s">
        <v>5316</v>
      </c>
      <c r="Z1357" t="s">
        <v>5312</v>
      </c>
      <c r="AA1357" t="s">
        <v>5313</v>
      </c>
      <c r="AD1357" t="s">
        <v>5314</v>
      </c>
      <c r="AE1357" t="s">
        <v>360</v>
      </c>
      <c r="AF1357" t="s">
        <v>5315</v>
      </c>
      <c r="AG1357" t="s">
        <v>338</v>
      </c>
      <c r="AH1357" t="s">
        <v>530</v>
      </c>
      <c r="AJ1357" t="s">
        <v>5316</v>
      </c>
      <c r="AL1357" t="s">
        <v>339</v>
      </c>
      <c r="AM1357">
        <v>2</v>
      </c>
      <c r="AN1357">
        <v>2</v>
      </c>
      <c r="AO1357">
        <v>4322</v>
      </c>
      <c r="AQ1357">
        <v>124007</v>
      </c>
      <c r="AR1357">
        <v>53160001</v>
      </c>
      <c r="AS1357" t="s">
        <v>1895</v>
      </c>
      <c r="AT1357" t="s">
        <v>119</v>
      </c>
      <c r="AW1357" t="s">
        <v>340</v>
      </c>
      <c r="AX1357" t="s">
        <v>340</v>
      </c>
      <c r="AY1357" t="s">
        <v>341</v>
      </c>
      <c r="AZ1357">
        <v>0</v>
      </c>
      <c r="BY1357" t="s">
        <v>342</v>
      </c>
      <c r="EQ1357">
        <v>252959</v>
      </c>
      <c r="ER1357" t="s">
        <v>5317</v>
      </c>
      <c r="EV1357">
        <v>17286870</v>
      </c>
      <c r="EW1357">
        <v>928</v>
      </c>
      <c r="EX1357">
        <v>220630</v>
      </c>
      <c r="EY1357" t="s">
        <v>5318</v>
      </c>
      <c r="EZ1357">
        <v>1</v>
      </c>
      <c r="FC1357">
        <v>53160001</v>
      </c>
      <c r="FD1357" t="s">
        <v>119</v>
      </c>
    </row>
    <row r="1358" spans="1:160" x14ac:dyDescent="0.3">
      <c r="A1358" t="str">
        <f>VLOOKUP(B1358,Table2[],3,FALSE)</f>
        <v>Digital</v>
      </c>
      <c r="B1358" t="str">
        <f>IF(OR(ISNUMBER(FIND("QVC",Z1358)),ISNUMBER(FIND("QVC",AL1358))),"QVC",IF(OR(ISNUMBER(FIND("NCO",H1358)),ISNUMBER(FIND("NCO",Y1358))), "NCO", IF(AL1358="consumer","PMD.com",VLOOKUP(LEFT(H1358,2),Tables!$E$1:$F$11,2,FALSE))))</f>
        <v>PMD.com</v>
      </c>
      <c r="C1358">
        <f t="shared" si="64"/>
        <v>53920001</v>
      </c>
      <c r="D1358">
        <f t="shared" si="65"/>
        <v>1</v>
      </c>
      <c r="E1358" t="str">
        <f t="shared" ca="1" si="63"/>
        <v>shifted orders shipped</v>
      </c>
      <c r="F1358" t="s">
        <v>3539</v>
      </c>
      <c r="G1358" t="s">
        <v>335</v>
      </c>
      <c r="H1358" t="s">
        <v>5311</v>
      </c>
      <c r="I1358" s="6">
        <v>44011.696921296294</v>
      </c>
      <c r="J1358" t="s">
        <v>16</v>
      </c>
      <c r="K1358" s="6">
        <v>44013.313657407409</v>
      </c>
      <c r="M1358" t="s">
        <v>5312</v>
      </c>
      <c r="N1358" t="s">
        <v>5313</v>
      </c>
      <c r="Q1358" t="s">
        <v>5314</v>
      </c>
      <c r="R1358" t="s">
        <v>360</v>
      </c>
      <c r="S1358" t="s">
        <v>5315</v>
      </c>
      <c r="T1358" t="s">
        <v>338</v>
      </c>
      <c r="U1358" t="s">
        <v>530</v>
      </c>
      <c r="W1358" t="s">
        <v>5316</v>
      </c>
      <c r="Z1358" t="s">
        <v>5312</v>
      </c>
      <c r="AA1358" t="s">
        <v>5313</v>
      </c>
      <c r="AD1358" t="s">
        <v>5314</v>
      </c>
      <c r="AE1358" t="s">
        <v>360</v>
      </c>
      <c r="AF1358" t="s">
        <v>5315</v>
      </c>
      <c r="AG1358" t="s">
        <v>338</v>
      </c>
      <c r="AH1358" t="s">
        <v>530</v>
      </c>
      <c r="AJ1358" t="s">
        <v>5316</v>
      </c>
      <c r="AL1358" t="s">
        <v>339</v>
      </c>
      <c r="AM1358">
        <v>1</v>
      </c>
      <c r="AN1358">
        <v>1</v>
      </c>
      <c r="AO1358">
        <v>14899</v>
      </c>
      <c r="AQ1358">
        <v>124468</v>
      </c>
      <c r="AR1358">
        <v>53920001</v>
      </c>
      <c r="AS1358">
        <v>9000000</v>
      </c>
      <c r="AT1358" t="s">
        <v>40</v>
      </c>
      <c r="AW1358" t="s">
        <v>343</v>
      </c>
      <c r="BY1358" t="s">
        <v>342</v>
      </c>
      <c r="EQ1358">
        <v>243396</v>
      </c>
      <c r="ER1358" t="s">
        <v>5317</v>
      </c>
      <c r="EV1358">
        <v>17286870</v>
      </c>
      <c r="EW1358">
        <v>928</v>
      </c>
      <c r="EX1358">
        <v>220630</v>
      </c>
      <c r="EY1358" t="s">
        <v>5318</v>
      </c>
      <c r="EZ1358">
        <v>1</v>
      </c>
      <c r="FC1358">
        <v>95384</v>
      </c>
      <c r="FD1358" t="s">
        <v>3530</v>
      </c>
    </row>
    <row r="1359" spans="1:160" x14ac:dyDescent="0.3">
      <c r="A1359" t="str">
        <f>VLOOKUP(B1359,Table2[],3,FALSE)</f>
        <v>Digital</v>
      </c>
      <c r="B1359" t="str">
        <f>IF(OR(ISNUMBER(FIND("QVC",Z1359)),ISNUMBER(FIND("QVC",AL1359))),"QVC",IF(OR(ISNUMBER(FIND("NCO",H1359)),ISNUMBER(FIND("NCO",Y1359))), "NCO", IF(AL1359="consumer","PMD.com",VLOOKUP(LEFT(H1359,2),Tables!$E$1:$F$11,2,FALSE))))</f>
        <v>PMD.com</v>
      </c>
      <c r="C1359">
        <f t="shared" si="64"/>
        <v>51090030</v>
      </c>
      <c r="D1359">
        <f t="shared" si="65"/>
        <v>1</v>
      </c>
      <c r="E1359" t="str">
        <f t="shared" ca="1" si="63"/>
        <v>shifted orders shipped</v>
      </c>
      <c r="F1359" t="s">
        <v>3539</v>
      </c>
      <c r="G1359" t="s">
        <v>335</v>
      </c>
      <c r="H1359" t="s">
        <v>5311</v>
      </c>
      <c r="I1359" s="6">
        <v>44011.696921296294</v>
      </c>
      <c r="J1359" t="s">
        <v>16</v>
      </c>
      <c r="K1359" s="6">
        <v>44013.313657407409</v>
      </c>
      <c r="M1359" t="s">
        <v>5312</v>
      </c>
      <c r="N1359" t="s">
        <v>5313</v>
      </c>
      <c r="Q1359" t="s">
        <v>5314</v>
      </c>
      <c r="R1359" t="s">
        <v>360</v>
      </c>
      <c r="S1359" t="s">
        <v>5315</v>
      </c>
      <c r="T1359" t="s">
        <v>338</v>
      </c>
      <c r="U1359" t="s">
        <v>530</v>
      </c>
      <c r="W1359" t="s">
        <v>5316</v>
      </c>
      <c r="Z1359" t="s">
        <v>5312</v>
      </c>
      <c r="AA1359" t="s">
        <v>5313</v>
      </c>
      <c r="AD1359" t="s">
        <v>5314</v>
      </c>
      <c r="AE1359" t="s">
        <v>360</v>
      </c>
      <c r="AF1359" t="s">
        <v>5315</v>
      </c>
      <c r="AG1359" t="s">
        <v>338</v>
      </c>
      <c r="AH1359" t="s">
        <v>530</v>
      </c>
      <c r="AJ1359" t="s">
        <v>5316</v>
      </c>
      <c r="AL1359" t="s">
        <v>339</v>
      </c>
      <c r="AM1359">
        <v>1</v>
      </c>
      <c r="AN1359">
        <v>1</v>
      </c>
      <c r="AO1359">
        <v>6688</v>
      </c>
      <c r="AQ1359">
        <v>125960</v>
      </c>
      <c r="AR1359">
        <v>51090030</v>
      </c>
      <c r="AS1359" t="s">
        <v>3043</v>
      </c>
      <c r="AT1359" t="s">
        <v>628</v>
      </c>
      <c r="AW1359" t="s">
        <v>343</v>
      </c>
      <c r="BY1359" t="s">
        <v>342</v>
      </c>
      <c r="BZ1359" t="b">
        <v>0</v>
      </c>
      <c r="EQ1359">
        <v>243047</v>
      </c>
      <c r="ER1359" t="s">
        <v>5317</v>
      </c>
      <c r="EV1359">
        <v>17286870</v>
      </c>
      <c r="EW1359">
        <v>928</v>
      </c>
      <c r="EX1359">
        <v>220630</v>
      </c>
      <c r="EY1359" t="s">
        <v>5318</v>
      </c>
      <c r="EZ1359">
        <v>1</v>
      </c>
      <c r="FC1359">
        <v>95384</v>
      </c>
      <c r="FD1359" t="s">
        <v>3530</v>
      </c>
    </row>
    <row r="1360" spans="1:160" x14ac:dyDescent="0.3">
      <c r="A1360" t="str">
        <f>VLOOKUP(B1360,Table2[],3,FALSE)</f>
        <v>Digital</v>
      </c>
      <c r="B1360" t="str">
        <f>IF(OR(ISNUMBER(FIND("QVC",Z1360)),ISNUMBER(FIND("QVC",AL1360))),"QVC",IF(OR(ISNUMBER(FIND("NCO",H1360)),ISNUMBER(FIND("NCO",Y1360))), "NCO", IF(AL1360="consumer","PMD.com",VLOOKUP(LEFT(H1360,2),Tables!$E$1:$F$11,2,FALSE))))</f>
        <v>PMD.com</v>
      </c>
      <c r="C1360">
        <f t="shared" si="64"/>
        <v>51090001</v>
      </c>
      <c r="D1360">
        <f t="shared" si="65"/>
        <v>1</v>
      </c>
      <c r="E1360" t="str">
        <f t="shared" ca="1" si="63"/>
        <v>shifted orders shipped</v>
      </c>
      <c r="F1360" t="s">
        <v>3539</v>
      </c>
      <c r="G1360" t="s">
        <v>335</v>
      </c>
      <c r="H1360" t="s">
        <v>5319</v>
      </c>
      <c r="I1360" s="6">
        <v>44011.681388888886</v>
      </c>
      <c r="J1360" t="s">
        <v>16</v>
      </c>
      <c r="K1360" s="6">
        <v>44013.313958333332</v>
      </c>
      <c r="M1360" t="s">
        <v>5320</v>
      </c>
      <c r="N1360" t="s">
        <v>5321</v>
      </c>
      <c r="Q1360" t="s">
        <v>474</v>
      </c>
      <c r="R1360" t="s">
        <v>389</v>
      </c>
      <c r="S1360" t="s">
        <v>5322</v>
      </c>
      <c r="T1360" t="s">
        <v>338</v>
      </c>
      <c r="U1360" t="s">
        <v>530</v>
      </c>
      <c r="W1360" t="s">
        <v>5323</v>
      </c>
      <c r="Z1360" t="s">
        <v>5320</v>
      </c>
      <c r="AA1360" t="s">
        <v>5321</v>
      </c>
      <c r="AD1360" t="s">
        <v>474</v>
      </c>
      <c r="AE1360" t="s">
        <v>389</v>
      </c>
      <c r="AF1360" t="s">
        <v>5322</v>
      </c>
      <c r="AG1360" t="s">
        <v>338</v>
      </c>
      <c r="AH1360" t="s">
        <v>530</v>
      </c>
      <c r="AJ1360" t="s">
        <v>5323</v>
      </c>
      <c r="AL1360" t="s">
        <v>339</v>
      </c>
      <c r="AM1360">
        <v>1</v>
      </c>
      <c r="AN1360">
        <v>1</v>
      </c>
      <c r="AO1360">
        <v>4885</v>
      </c>
      <c r="AQ1360">
        <v>124202</v>
      </c>
      <c r="AR1360">
        <v>51090001</v>
      </c>
      <c r="AS1360" t="s">
        <v>1986</v>
      </c>
      <c r="AT1360" t="s">
        <v>60</v>
      </c>
      <c r="AW1360" t="s">
        <v>340</v>
      </c>
      <c r="AX1360" t="s">
        <v>340</v>
      </c>
      <c r="AY1360" t="s">
        <v>357</v>
      </c>
      <c r="AZ1360" t="s">
        <v>361</v>
      </c>
      <c r="BY1360" t="s">
        <v>342</v>
      </c>
      <c r="EQ1360">
        <v>250831</v>
      </c>
      <c r="ER1360" t="s">
        <v>5324</v>
      </c>
      <c r="EV1360">
        <v>17286861</v>
      </c>
      <c r="EW1360">
        <v>928</v>
      </c>
      <c r="EX1360">
        <v>220620</v>
      </c>
      <c r="EY1360" t="s">
        <v>5325</v>
      </c>
      <c r="EZ1360">
        <v>1</v>
      </c>
      <c r="FC1360">
        <v>51090001</v>
      </c>
      <c r="FD1360" t="s">
        <v>60</v>
      </c>
    </row>
    <row r="1361" spans="1:160" x14ac:dyDescent="0.3">
      <c r="A1361" t="str">
        <f>VLOOKUP(B1361,Table2[],3,FALSE)</f>
        <v>Digital</v>
      </c>
      <c r="B1361" t="str">
        <f>IF(OR(ISNUMBER(FIND("QVC",Z1361)),ISNUMBER(FIND("QVC",AL1361))),"QVC",IF(OR(ISNUMBER(FIND("NCO",H1361)),ISNUMBER(FIND("NCO",Y1361))), "NCO", IF(AL1361="consumer","PMD.com",VLOOKUP(LEFT(H1361,2),Tables!$E$1:$F$11,2,FALSE))))</f>
        <v>PMD.com</v>
      </c>
      <c r="C1361">
        <f t="shared" si="64"/>
        <v>7659</v>
      </c>
      <c r="D1361">
        <f t="shared" si="65"/>
        <v>1</v>
      </c>
      <c r="E1361" t="str">
        <f t="shared" ca="1" si="63"/>
        <v>shifted orders shipped</v>
      </c>
      <c r="F1361" t="s">
        <v>3539</v>
      </c>
      <c r="G1361" t="s">
        <v>335</v>
      </c>
      <c r="H1361" t="s">
        <v>5319</v>
      </c>
      <c r="I1361" s="6">
        <v>44011.681388888886</v>
      </c>
      <c r="J1361" t="s">
        <v>16</v>
      </c>
      <c r="K1361" s="6">
        <v>44013.313958333332</v>
      </c>
      <c r="M1361" t="s">
        <v>5320</v>
      </c>
      <c r="N1361" t="s">
        <v>5321</v>
      </c>
      <c r="Q1361" t="s">
        <v>474</v>
      </c>
      <c r="R1361" t="s">
        <v>389</v>
      </c>
      <c r="S1361" t="s">
        <v>5322</v>
      </c>
      <c r="T1361" t="s">
        <v>338</v>
      </c>
      <c r="U1361" t="s">
        <v>530</v>
      </c>
      <c r="W1361" t="s">
        <v>5323</v>
      </c>
      <c r="Z1361" t="s">
        <v>5320</v>
      </c>
      <c r="AA1361" t="s">
        <v>5321</v>
      </c>
      <c r="AD1361" t="s">
        <v>474</v>
      </c>
      <c r="AE1361" t="s">
        <v>389</v>
      </c>
      <c r="AF1361" t="s">
        <v>5322</v>
      </c>
      <c r="AG1361" t="s">
        <v>338</v>
      </c>
      <c r="AH1361" t="s">
        <v>530</v>
      </c>
      <c r="AJ1361" t="s">
        <v>5323</v>
      </c>
      <c r="AL1361" t="s">
        <v>339</v>
      </c>
      <c r="AM1361">
        <v>1</v>
      </c>
      <c r="AN1361">
        <v>1</v>
      </c>
      <c r="AO1361">
        <v>4325</v>
      </c>
      <c r="AQ1361">
        <v>127796</v>
      </c>
      <c r="AR1361">
        <v>7659</v>
      </c>
      <c r="AS1361" t="s">
        <v>1085</v>
      </c>
      <c r="AT1361" t="s">
        <v>1086</v>
      </c>
      <c r="BY1361" t="s">
        <v>342</v>
      </c>
      <c r="EQ1361">
        <v>252890</v>
      </c>
      <c r="ER1361" t="s">
        <v>5324</v>
      </c>
      <c r="EV1361">
        <v>17286861</v>
      </c>
      <c r="EW1361">
        <v>928</v>
      </c>
      <c r="EX1361">
        <v>220620</v>
      </c>
      <c r="EY1361" t="s">
        <v>5325</v>
      </c>
      <c r="EZ1361">
        <v>1</v>
      </c>
      <c r="FC1361">
        <v>7659</v>
      </c>
      <c r="FD1361" t="s">
        <v>1086</v>
      </c>
    </row>
    <row r="1362" spans="1:160" x14ac:dyDescent="0.3">
      <c r="A1362" t="str">
        <f>VLOOKUP(B1362,Table2[],3,FALSE)</f>
        <v>Digital</v>
      </c>
      <c r="B1362" t="str">
        <f>IF(OR(ISNUMBER(FIND("QVC",Z1362)),ISNUMBER(FIND("QVC",AL1362))),"QVC",IF(OR(ISNUMBER(FIND("NCO",H1362)),ISNUMBER(FIND("NCO",Y1362))), "NCO", IF(AL1362="consumer","PMD.com",VLOOKUP(LEFT(H1362,2),Tables!$E$1:$F$11,2,FALSE))))</f>
        <v>PMD.com</v>
      </c>
      <c r="C1362">
        <f t="shared" si="64"/>
        <v>52430001</v>
      </c>
      <c r="D1362">
        <f t="shared" si="65"/>
        <v>1</v>
      </c>
      <c r="E1362" t="str">
        <f t="shared" ca="1" si="63"/>
        <v>shifted orders shipped</v>
      </c>
      <c r="F1362" t="s">
        <v>3539</v>
      </c>
      <c r="G1362" t="s">
        <v>335</v>
      </c>
      <c r="H1362" t="s">
        <v>2426</v>
      </c>
      <c r="I1362" s="6">
        <v>44008.492037037038</v>
      </c>
      <c r="J1362" t="s">
        <v>16</v>
      </c>
      <c r="K1362" s="6">
        <v>44013.314247685186</v>
      </c>
      <c r="M1362" t="s">
        <v>5326</v>
      </c>
      <c r="N1362" t="s">
        <v>5327</v>
      </c>
      <c r="Q1362" t="s">
        <v>1524</v>
      </c>
      <c r="R1362" t="s">
        <v>378</v>
      </c>
      <c r="S1362">
        <v>48073</v>
      </c>
      <c r="T1362" t="s">
        <v>338</v>
      </c>
      <c r="U1362" t="s">
        <v>530</v>
      </c>
      <c r="W1362" t="s">
        <v>5328</v>
      </c>
      <c r="Z1362" t="s">
        <v>5326</v>
      </c>
      <c r="AA1362" t="s">
        <v>5327</v>
      </c>
      <c r="AD1362" t="s">
        <v>1524</v>
      </c>
      <c r="AE1362" t="s">
        <v>378</v>
      </c>
      <c r="AF1362">
        <v>48073</v>
      </c>
      <c r="AG1362" t="s">
        <v>338</v>
      </c>
      <c r="AH1362" t="s">
        <v>530</v>
      </c>
      <c r="AJ1362" t="s">
        <v>5328</v>
      </c>
      <c r="AL1362" t="s">
        <v>339</v>
      </c>
      <c r="AM1362">
        <v>1</v>
      </c>
      <c r="AN1362">
        <v>1</v>
      </c>
      <c r="AO1362">
        <v>12063</v>
      </c>
      <c r="AQ1362">
        <v>127155</v>
      </c>
      <c r="AR1362">
        <v>52430001</v>
      </c>
      <c r="AS1362" t="s">
        <v>927</v>
      </c>
      <c r="AT1362" t="s">
        <v>75</v>
      </c>
      <c r="AW1362" t="s">
        <v>340</v>
      </c>
      <c r="AX1362" t="s">
        <v>340</v>
      </c>
      <c r="AY1362" t="s">
        <v>357</v>
      </c>
      <c r="AZ1362" t="s">
        <v>363</v>
      </c>
      <c r="BY1362" t="s">
        <v>342</v>
      </c>
      <c r="EQ1362">
        <v>249990</v>
      </c>
      <c r="ER1362" t="s">
        <v>2427</v>
      </c>
      <c r="EV1362">
        <v>17284395</v>
      </c>
      <c r="EW1362">
        <v>928</v>
      </c>
      <c r="EX1362">
        <v>218893</v>
      </c>
      <c r="EY1362">
        <v>9.2748999964335493E+25</v>
      </c>
      <c r="EZ1362">
        <v>1</v>
      </c>
      <c r="FC1362">
        <v>52430001</v>
      </c>
      <c r="FD1362" t="s">
        <v>75</v>
      </c>
    </row>
    <row r="1363" spans="1:160" x14ac:dyDescent="0.3">
      <c r="A1363" t="str">
        <f>VLOOKUP(B1363,Table2[],3,FALSE)</f>
        <v>Digital</v>
      </c>
      <c r="B1363" t="str">
        <f>IF(OR(ISNUMBER(FIND("QVC",Z1363)),ISNUMBER(FIND("QVC",AL1363))),"QVC",IF(OR(ISNUMBER(FIND("NCO",H1363)),ISNUMBER(FIND("NCO",Y1363))), "NCO", IF(AL1363="consumer","PMD.com",VLOOKUP(LEFT(H1363,2),Tables!$E$1:$F$11,2,FALSE))))</f>
        <v>PMD.com</v>
      </c>
      <c r="C1363">
        <f t="shared" si="64"/>
        <v>53920001</v>
      </c>
      <c r="D1363">
        <f t="shared" si="65"/>
        <v>1</v>
      </c>
      <c r="E1363" t="str">
        <f t="shared" ca="1" si="63"/>
        <v>shifted orders shipped</v>
      </c>
      <c r="F1363" t="s">
        <v>3539</v>
      </c>
      <c r="G1363" t="s">
        <v>335</v>
      </c>
      <c r="H1363" t="s">
        <v>5329</v>
      </c>
      <c r="I1363" s="6">
        <v>44011.685300925928</v>
      </c>
      <c r="J1363" t="s">
        <v>16</v>
      </c>
      <c r="K1363" s="6">
        <v>44013.314317129632</v>
      </c>
      <c r="M1363" t="s">
        <v>5330</v>
      </c>
      <c r="N1363" t="s">
        <v>5331</v>
      </c>
      <c r="Q1363" t="s">
        <v>421</v>
      </c>
      <c r="R1363" t="s">
        <v>365</v>
      </c>
      <c r="S1363" t="s">
        <v>5332</v>
      </c>
      <c r="T1363" t="s">
        <v>338</v>
      </c>
      <c r="U1363" t="s">
        <v>530</v>
      </c>
      <c r="W1363" t="s">
        <v>5333</v>
      </c>
      <c r="Z1363" t="s">
        <v>5330</v>
      </c>
      <c r="AA1363" t="s">
        <v>5331</v>
      </c>
      <c r="AD1363" t="s">
        <v>421</v>
      </c>
      <c r="AE1363" t="s">
        <v>365</v>
      </c>
      <c r="AF1363" t="s">
        <v>5332</v>
      </c>
      <c r="AG1363" t="s">
        <v>338</v>
      </c>
      <c r="AH1363" t="s">
        <v>530</v>
      </c>
      <c r="AJ1363" t="s">
        <v>5333</v>
      </c>
      <c r="AL1363" t="s">
        <v>339</v>
      </c>
      <c r="AM1363">
        <v>1</v>
      </c>
      <c r="AN1363">
        <v>1</v>
      </c>
      <c r="AO1363">
        <v>14899</v>
      </c>
      <c r="AQ1363">
        <v>124468</v>
      </c>
      <c r="AR1363">
        <v>53920001</v>
      </c>
      <c r="AS1363">
        <v>9000000</v>
      </c>
      <c r="AT1363" t="s">
        <v>40</v>
      </c>
      <c r="AW1363" t="s">
        <v>343</v>
      </c>
      <c r="BY1363" t="s">
        <v>342</v>
      </c>
      <c r="EQ1363">
        <v>243396</v>
      </c>
      <c r="ER1363" t="s">
        <v>5334</v>
      </c>
      <c r="EV1363">
        <v>17286864</v>
      </c>
      <c r="EW1363">
        <v>928</v>
      </c>
      <c r="EX1363">
        <v>220623</v>
      </c>
      <c r="EY1363" t="s">
        <v>5335</v>
      </c>
      <c r="EZ1363">
        <v>1</v>
      </c>
      <c r="FC1363">
        <v>95384</v>
      </c>
      <c r="FD1363" t="s">
        <v>3530</v>
      </c>
    </row>
    <row r="1364" spans="1:160" x14ac:dyDescent="0.3">
      <c r="A1364" t="str">
        <f>VLOOKUP(B1364,Table2[],3,FALSE)</f>
        <v>Digital</v>
      </c>
      <c r="B1364" t="str">
        <f>IF(OR(ISNUMBER(FIND("QVC",Z1364)),ISNUMBER(FIND("QVC",AL1364))),"QVC",IF(OR(ISNUMBER(FIND("NCO",H1364)),ISNUMBER(FIND("NCO",Y1364))), "NCO", IF(AL1364="consumer","PMD.com",VLOOKUP(LEFT(H1364,2),Tables!$E$1:$F$11,2,FALSE))))</f>
        <v>PMD.com</v>
      </c>
      <c r="C1364">
        <f t="shared" si="64"/>
        <v>52430001</v>
      </c>
      <c r="D1364">
        <f t="shared" si="65"/>
        <v>1</v>
      </c>
      <c r="E1364" t="str">
        <f t="shared" ca="1" si="63"/>
        <v>shifted orders shipped</v>
      </c>
      <c r="F1364" t="s">
        <v>3539</v>
      </c>
      <c r="G1364" t="s">
        <v>335</v>
      </c>
      <c r="H1364" t="s">
        <v>5329</v>
      </c>
      <c r="I1364" s="6">
        <v>44011.685300925928</v>
      </c>
      <c r="J1364" t="s">
        <v>16</v>
      </c>
      <c r="K1364" s="6">
        <v>44013.314317129632</v>
      </c>
      <c r="M1364" t="s">
        <v>5330</v>
      </c>
      <c r="N1364" t="s">
        <v>5331</v>
      </c>
      <c r="Q1364" t="s">
        <v>421</v>
      </c>
      <c r="R1364" t="s">
        <v>365</v>
      </c>
      <c r="S1364" t="s">
        <v>5332</v>
      </c>
      <c r="T1364" t="s">
        <v>338</v>
      </c>
      <c r="U1364" t="s">
        <v>530</v>
      </c>
      <c r="W1364" t="s">
        <v>5333</v>
      </c>
      <c r="Z1364" t="s">
        <v>5330</v>
      </c>
      <c r="AA1364" t="s">
        <v>5331</v>
      </c>
      <c r="AD1364" t="s">
        <v>421</v>
      </c>
      <c r="AE1364" t="s">
        <v>365</v>
      </c>
      <c r="AF1364" t="s">
        <v>5332</v>
      </c>
      <c r="AG1364" t="s">
        <v>338</v>
      </c>
      <c r="AH1364" t="s">
        <v>530</v>
      </c>
      <c r="AJ1364" t="s">
        <v>5333</v>
      </c>
      <c r="AL1364" t="s">
        <v>339</v>
      </c>
      <c r="AM1364">
        <v>1</v>
      </c>
      <c r="AN1364">
        <v>1</v>
      </c>
      <c r="AO1364">
        <v>12063</v>
      </c>
      <c r="AQ1364">
        <v>127155</v>
      </c>
      <c r="AR1364">
        <v>52430001</v>
      </c>
      <c r="AS1364" t="s">
        <v>927</v>
      </c>
      <c r="AT1364" t="s">
        <v>75</v>
      </c>
      <c r="AW1364" t="s">
        <v>340</v>
      </c>
      <c r="AX1364" t="s">
        <v>340</v>
      </c>
      <c r="AY1364" t="s">
        <v>357</v>
      </c>
      <c r="AZ1364" t="s">
        <v>363</v>
      </c>
      <c r="BY1364" t="s">
        <v>342</v>
      </c>
      <c r="EQ1364">
        <v>249990</v>
      </c>
      <c r="ER1364" t="s">
        <v>5334</v>
      </c>
      <c r="EV1364">
        <v>17286864</v>
      </c>
      <c r="EW1364">
        <v>928</v>
      </c>
      <c r="EX1364">
        <v>220623</v>
      </c>
      <c r="EY1364" t="s">
        <v>5335</v>
      </c>
      <c r="EZ1364">
        <v>1</v>
      </c>
      <c r="FC1364">
        <v>95384</v>
      </c>
      <c r="FD1364" t="s">
        <v>3530</v>
      </c>
    </row>
    <row r="1365" spans="1:160" x14ac:dyDescent="0.3">
      <c r="A1365" t="str">
        <f>VLOOKUP(B1365,Table2[],3,FALSE)</f>
        <v>Digital</v>
      </c>
      <c r="B1365" t="str">
        <f>IF(OR(ISNUMBER(FIND("QVC",Z1365)),ISNUMBER(FIND("QVC",AL1365))),"QVC",IF(OR(ISNUMBER(FIND("NCO",H1365)),ISNUMBER(FIND("NCO",Y1365))), "NCO", IF(AL1365="consumer","PMD.com",VLOOKUP(LEFT(H1365,2),Tables!$E$1:$F$11,2,FALSE))))</f>
        <v>PMD.com</v>
      </c>
      <c r="C1365">
        <f t="shared" si="64"/>
        <v>53450011</v>
      </c>
      <c r="D1365">
        <f t="shared" si="65"/>
        <v>1</v>
      </c>
      <c r="E1365" t="str">
        <f t="shared" ca="1" si="63"/>
        <v>shifted orders shipped</v>
      </c>
      <c r="F1365" t="s">
        <v>3539</v>
      </c>
      <c r="G1365" t="s">
        <v>335</v>
      </c>
      <c r="H1365" t="s">
        <v>5329</v>
      </c>
      <c r="I1365" s="6">
        <v>44011.685300925928</v>
      </c>
      <c r="J1365" t="s">
        <v>16</v>
      </c>
      <c r="K1365" s="6">
        <v>44013.314317129632</v>
      </c>
      <c r="M1365" t="s">
        <v>5330</v>
      </c>
      <c r="N1365" t="s">
        <v>5331</v>
      </c>
      <c r="Q1365" t="s">
        <v>421</v>
      </c>
      <c r="R1365" t="s">
        <v>365</v>
      </c>
      <c r="S1365" t="s">
        <v>5332</v>
      </c>
      <c r="T1365" t="s">
        <v>338</v>
      </c>
      <c r="U1365" t="s">
        <v>530</v>
      </c>
      <c r="W1365" t="s">
        <v>5333</v>
      </c>
      <c r="Z1365" t="s">
        <v>5330</v>
      </c>
      <c r="AA1365" t="s">
        <v>5331</v>
      </c>
      <c r="AD1365" t="s">
        <v>421</v>
      </c>
      <c r="AE1365" t="s">
        <v>365</v>
      </c>
      <c r="AF1365" t="s">
        <v>5332</v>
      </c>
      <c r="AG1365" t="s">
        <v>338</v>
      </c>
      <c r="AH1365" t="s">
        <v>530</v>
      </c>
      <c r="AJ1365" t="s">
        <v>5333</v>
      </c>
      <c r="AL1365" t="s">
        <v>339</v>
      </c>
      <c r="AM1365">
        <v>1</v>
      </c>
      <c r="AN1365">
        <v>1</v>
      </c>
      <c r="AO1365">
        <v>15200</v>
      </c>
      <c r="AQ1365">
        <v>124724</v>
      </c>
      <c r="AR1365">
        <v>53450011</v>
      </c>
      <c r="AS1365" t="s">
        <v>2807</v>
      </c>
      <c r="AT1365" t="s">
        <v>96</v>
      </c>
      <c r="AW1365" t="s">
        <v>340</v>
      </c>
      <c r="AX1365" t="s">
        <v>340</v>
      </c>
      <c r="AY1365" t="s">
        <v>345</v>
      </c>
      <c r="AZ1365">
        <v>0</v>
      </c>
      <c r="BY1365" t="s">
        <v>342</v>
      </c>
      <c r="EQ1365">
        <v>253372</v>
      </c>
      <c r="ER1365" t="s">
        <v>5334</v>
      </c>
      <c r="EV1365">
        <v>17286864</v>
      </c>
      <c r="EW1365">
        <v>928</v>
      </c>
      <c r="EX1365">
        <v>220623</v>
      </c>
      <c r="EY1365" t="s">
        <v>5335</v>
      </c>
      <c r="EZ1365">
        <v>1</v>
      </c>
      <c r="FC1365">
        <v>53450011</v>
      </c>
      <c r="FD1365" t="s">
        <v>96</v>
      </c>
    </row>
    <row r="1366" spans="1:160" x14ac:dyDescent="0.3">
      <c r="A1366" t="str">
        <f>VLOOKUP(B1366,Table2[],3,FALSE)</f>
        <v>Digital</v>
      </c>
      <c r="B1366" t="str">
        <f>IF(OR(ISNUMBER(FIND("QVC",Z1366)),ISNUMBER(FIND("QVC",AL1366))),"QVC",IF(OR(ISNUMBER(FIND("NCO",H1366)),ISNUMBER(FIND("NCO",Y1366))), "NCO", IF(AL1366="consumer","PMD.com",VLOOKUP(LEFT(H1366,2),Tables!$E$1:$F$11,2,FALSE))))</f>
        <v>PMD.com</v>
      </c>
      <c r="C1366">
        <f t="shared" si="64"/>
        <v>51090030</v>
      </c>
      <c r="D1366">
        <f t="shared" si="65"/>
        <v>1</v>
      </c>
      <c r="E1366" t="str">
        <f t="shared" ca="1" si="63"/>
        <v>shifted orders shipped</v>
      </c>
      <c r="F1366" t="s">
        <v>3539</v>
      </c>
      <c r="G1366" t="s">
        <v>335</v>
      </c>
      <c r="H1366" t="s">
        <v>5329</v>
      </c>
      <c r="I1366" s="6">
        <v>44011.685300925928</v>
      </c>
      <c r="J1366" t="s">
        <v>16</v>
      </c>
      <c r="K1366" s="6">
        <v>44013.314317129632</v>
      </c>
      <c r="M1366" t="s">
        <v>5330</v>
      </c>
      <c r="N1366" t="s">
        <v>5331</v>
      </c>
      <c r="Q1366" t="s">
        <v>421</v>
      </c>
      <c r="R1366" t="s">
        <v>365</v>
      </c>
      <c r="S1366" t="s">
        <v>5332</v>
      </c>
      <c r="T1366" t="s">
        <v>338</v>
      </c>
      <c r="U1366" t="s">
        <v>530</v>
      </c>
      <c r="W1366" t="s">
        <v>5333</v>
      </c>
      <c r="Z1366" t="s">
        <v>5330</v>
      </c>
      <c r="AA1366" t="s">
        <v>5331</v>
      </c>
      <c r="AD1366" t="s">
        <v>421</v>
      </c>
      <c r="AE1366" t="s">
        <v>365</v>
      </c>
      <c r="AF1366" t="s">
        <v>5332</v>
      </c>
      <c r="AG1366" t="s">
        <v>338</v>
      </c>
      <c r="AH1366" t="s">
        <v>530</v>
      </c>
      <c r="AJ1366" t="s">
        <v>5333</v>
      </c>
      <c r="AL1366" t="s">
        <v>339</v>
      </c>
      <c r="AM1366">
        <v>1</v>
      </c>
      <c r="AN1366">
        <v>1</v>
      </c>
      <c r="AO1366">
        <v>6688</v>
      </c>
      <c r="AQ1366">
        <v>125960</v>
      </c>
      <c r="AR1366">
        <v>51090030</v>
      </c>
      <c r="AS1366" t="s">
        <v>3043</v>
      </c>
      <c r="AT1366" t="s">
        <v>628</v>
      </c>
      <c r="AW1366" t="s">
        <v>343</v>
      </c>
      <c r="BY1366" t="s">
        <v>342</v>
      </c>
      <c r="BZ1366" t="b">
        <v>0</v>
      </c>
      <c r="EQ1366">
        <v>243047</v>
      </c>
      <c r="ER1366" t="s">
        <v>5334</v>
      </c>
      <c r="EV1366">
        <v>17286864</v>
      </c>
      <c r="EW1366">
        <v>928</v>
      </c>
      <c r="EX1366">
        <v>220623</v>
      </c>
      <c r="EY1366" t="s">
        <v>5335</v>
      </c>
      <c r="EZ1366">
        <v>1</v>
      </c>
      <c r="FC1366">
        <v>95384</v>
      </c>
      <c r="FD1366" t="s">
        <v>3530</v>
      </c>
    </row>
    <row r="1367" spans="1:160" x14ac:dyDescent="0.3">
      <c r="A1367" t="str">
        <f>VLOOKUP(B1367,Table2[],3,FALSE)</f>
        <v>Digital</v>
      </c>
      <c r="B1367" t="str">
        <f>IF(OR(ISNUMBER(FIND("QVC",Z1367)),ISNUMBER(FIND("QVC",AL1367))),"QVC",IF(OR(ISNUMBER(FIND("NCO",H1367)),ISNUMBER(FIND("NCO",Y1367))), "NCO", IF(AL1367="consumer","PMD.com",VLOOKUP(LEFT(H1367,2),Tables!$E$1:$F$11,2,FALSE))))</f>
        <v>PMD.com</v>
      </c>
      <c r="C1367">
        <f t="shared" si="64"/>
        <v>55300001</v>
      </c>
      <c r="D1367">
        <f t="shared" si="65"/>
        <v>1</v>
      </c>
      <c r="E1367" t="str">
        <f t="shared" ca="1" si="63"/>
        <v>shifted orders shipped</v>
      </c>
      <c r="F1367" t="s">
        <v>3539</v>
      </c>
      <c r="G1367" t="s">
        <v>335</v>
      </c>
      <c r="H1367" t="s">
        <v>5336</v>
      </c>
      <c r="I1367" s="6">
        <v>44011.692499999997</v>
      </c>
      <c r="J1367" t="s">
        <v>16</v>
      </c>
      <c r="K1367" s="6">
        <v>44013.314756944441</v>
      </c>
      <c r="M1367" t="s">
        <v>5337</v>
      </c>
      <c r="N1367" t="s">
        <v>5338</v>
      </c>
      <c r="Q1367" t="s">
        <v>5339</v>
      </c>
      <c r="R1367" t="s">
        <v>368</v>
      </c>
      <c r="S1367">
        <v>30082</v>
      </c>
      <c r="T1367" t="s">
        <v>338</v>
      </c>
      <c r="U1367" t="s">
        <v>530</v>
      </c>
      <c r="W1367" t="s">
        <v>5340</v>
      </c>
      <c r="Z1367" t="s">
        <v>5337</v>
      </c>
      <c r="AA1367" t="s">
        <v>5338</v>
      </c>
      <c r="AD1367" t="s">
        <v>5339</v>
      </c>
      <c r="AE1367" t="s">
        <v>368</v>
      </c>
      <c r="AF1367">
        <v>30082</v>
      </c>
      <c r="AG1367" t="s">
        <v>338</v>
      </c>
      <c r="AH1367" t="s">
        <v>530</v>
      </c>
      <c r="AJ1367" t="s">
        <v>5340</v>
      </c>
      <c r="AL1367" t="s">
        <v>339</v>
      </c>
      <c r="AM1367">
        <v>1</v>
      </c>
      <c r="AN1367">
        <v>1</v>
      </c>
      <c r="AO1367">
        <v>5039</v>
      </c>
      <c r="AQ1367">
        <v>124479</v>
      </c>
      <c r="AR1367">
        <v>55300001</v>
      </c>
      <c r="AS1367" t="s">
        <v>3008</v>
      </c>
      <c r="AT1367" t="s">
        <v>153</v>
      </c>
      <c r="AW1367" t="s">
        <v>340</v>
      </c>
      <c r="AX1367" t="s">
        <v>340</v>
      </c>
      <c r="AY1367" t="s">
        <v>382</v>
      </c>
      <c r="AZ1367">
        <v>0</v>
      </c>
      <c r="BY1367" t="s">
        <v>342</v>
      </c>
      <c r="EQ1367">
        <v>253396</v>
      </c>
      <c r="ER1367" t="s">
        <v>5341</v>
      </c>
      <c r="EV1367">
        <v>17286866</v>
      </c>
      <c r="EW1367">
        <v>928</v>
      </c>
      <c r="EX1367">
        <v>220626</v>
      </c>
      <c r="EY1367">
        <v>9.2748999964335493E+25</v>
      </c>
      <c r="EZ1367">
        <v>1</v>
      </c>
      <c r="FC1367">
        <v>55300001</v>
      </c>
      <c r="FD1367" t="s">
        <v>153</v>
      </c>
    </row>
    <row r="1368" spans="1:160" x14ac:dyDescent="0.3">
      <c r="A1368" t="str">
        <f>VLOOKUP(B1368,Table2[],3,FALSE)</f>
        <v>Digital</v>
      </c>
      <c r="B1368" t="str">
        <f>IF(OR(ISNUMBER(FIND("QVC",Z1368)),ISNUMBER(FIND("QVC",AL1368))),"QVC",IF(OR(ISNUMBER(FIND("NCO",H1368)),ISNUMBER(FIND("NCO",Y1368))), "NCO", IF(AL1368="consumer","PMD.com",VLOOKUP(LEFT(H1368,2),Tables!$E$1:$F$11,2,FALSE))))</f>
        <v>PMD.com</v>
      </c>
      <c r="C1368">
        <f t="shared" si="64"/>
        <v>51010001</v>
      </c>
      <c r="D1368">
        <f t="shared" si="65"/>
        <v>1</v>
      </c>
      <c r="E1368" t="str">
        <f t="shared" ca="1" si="63"/>
        <v>shifted orders shipped</v>
      </c>
      <c r="F1368" t="s">
        <v>3539</v>
      </c>
      <c r="G1368" t="s">
        <v>335</v>
      </c>
      <c r="H1368" t="s">
        <v>5342</v>
      </c>
      <c r="I1368" s="6">
        <v>44011.69667824074</v>
      </c>
      <c r="J1368" t="s">
        <v>16</v>
      </c>
      <c r="K1368" s="6">
        <v>44013.315069444441</v>
      </c>
      <c r="M1368" t="s">
        <v>5343</v>
      </c>
      <c r="N1368" t="s">
        <v>5344</v>
      </c>
      <c r="O1368" t="s">
        <v>5345</v>
      </c>
      <c r="Q1368" t="s">
        <v>888</v>
      </c>
      <c r="R1368" t="s">
        <v>375</v>
      </c>
      <c r="S1368" t="s">
        <v>5346</v>
      </c>
      <c r="T1368" t="s">
        <v>338</v>
      </c>
      <c r="U1368" t="s">
        <v>530</v>
      </c>
      <c r="W1368" t="s">
        <v>5347</v>
      </c>
      <c r="Z1368" t="s">
        <v>5343</v>
      </c>
      <c r="AA1368" t="s">
        <v>5344</v>
      </c>
      <c r="AB1368" t="s">
        <v>5345</v>
      </c>
      <c r="AD1368" t="s">
        <v>888</v>
      </c>
      <c r="AE1368" t="s">
        <v>375</v>
      </c>
      <c r="AF1368" t="s">
        <v>5346</v>
      </c>
      <c r="AG1368" t="s">
        <v>338</v>
      </c>
      <c r="AH1368" t="s">
        <v>530</v>
      </c>
      <c r="AJ1368" t="s">
        <v>5347</v>
      </c>
      <c r="AL1368" t="s">
        <v>339</v>
      </c>
      <c r="AM1368">
        <v>1</v>
      </c>
      <c r="AN1368">
        <v>1</v>
      </c>
      <c r="AO1368">
        <v>8743</v>
      </c>
      <c r="AQ1368">
        <v>123868</v>
      </c>
      <c r="AR1368">
        <v>51010001</v>
      </c>
      <c r="AS1368" t="s">
        <v>48</v>
      </c>
      <c r="AT1368" t="s">
        <v>49</v>
      </c>
      <c r="AW1368" t="s">
        <v>340</v>
      </c>
      <c r="AX1368" t="s">
        <v>340</v>
      </c>
      <c r="AY1368" t="s">
        <v>357</v>
      </c>
      <c r="AZ1368" t="s">
        <v>363</v>
      </c>
      <c r="BY1368" t="s">
        <v>342</v>
      </c>
      <c r="EQ1368">
        <v>251450</v>
      </c>
      <c r="ER1368" t="s">
        <v>5348</v>
      </c>
      <c r="EV1368">
        <v>17286868</v>
      </c>
      <c r="EW1368">
        <v>928</v>
      </c>
      <c r="EX1368">
        <v>220628</v>
      </c>
      <c r="EY1368" t="s">
        <v>5349</v>
      </c>
      <c r="EZ1368">
        <v>1</v>
      </c>
      <c r="FC1368">
        <v>51010001</v>
      </c>
      <c r="FD1368" t="s">
        <v>49</v>
      </c>
    </row>
    <row r="1369" spans="1:160" x14ac:dyDescent="0.3">
      <c r="A1369" t="str">
        <f>VLOOKUP(B1369,Table2[],3,FALSE)</f>
        <v>Digital</v>
      </c>
      <c r="B1369" t="str">
        <f>IF(OR(ISNUMBER(FIND("QVC",Z1369)),ISNUMBER(FIND("QVC",AL1369))),"QVC",IF(OR(ISNUMBER(FIND("NCO",H1369)),ISNUMBER(FIND("NCO",Y1369))), "NCO", IF(AL1369="consumer","PMD.com",VLOOKUP(LEFT(H1369,2),Tables!$E$1:$F$11,2,FALSE))))</f>
        <v>PMD.com</v>
      </c>
      <c r="C1369">
        <f t="shared" si="64"/>
        <v>53440001</v>
      </c>
      <c r="D1369">
        <f t="shared" si="65"/>
        <v>1</v>
      </c>
      <c r="E1369" t="str">
        <f t="shared" ca="1" si="63"/>
        <v>shifted orders shipped</v>
      </c>
      <c r="F1369" t="s">
        <v>3539</v>
      </c>
      <c r="G1369" t="s">
        <v>335</v>
      </c>
      <c r="H1369" t="s">
        <v>2436</v>
      </c>
      <c r="I1369" s="6">
        <v>44008.491724537038</v>
      </c>
      <c r="J1369" t="s">
        <v>16</v>
      </c>
      <c r="K1369" s="6">
        <v>44013.31521990741</v>
      </c>
      <c r="M1369" t="s">
        <v>5350</v>
      </c>
      <c r="N1369" t="s">
        <v>5351</v>
      </c>
      <c r="Q1369" t="s">
        <v>5352</v>
      </c>
      <c r="R1369" t="s">
        <v>376</v>
      </c>
      <c r="S1369">
        <v>75150</v>
      </c>
      <c r="T1369" t="s">
        <v>338</v>
      </c>
      <c r="U1369" t="s">
        <v>530</v>
      </c>
      <c r="W1369" t="s">
        <v>5353</v>
      </c>
      <c r="Z1369" t="s">
        <v>5350</v>
      </c>
      <c r="AA1369" t="s">
        <v>5351</v>
      </c>
      <c r="AD1369" t="s">
        <v>5352</v>
      </c>
      <c r="AE1369" t="s">
        <v>376</v>
      </c>
      <c r="AF1369">
        <v>75150</v>
      </c>
      <c r="AG1369" t="s">
        <v>338</v>
      </c>
      <c r="AH1369" t="s">
        <v>530</v>
      </c>
      <c r="AJ1369" t="s">
        <v>5353</v>
      </c>
      <c r="AL1369" t="s">
        <v>339</v>
      </c>
      <c r="AM1369">
        <v>1</v>
      </c>
      <c r="AN1369">
        <v>1</v>
      </c>
      <c r="AO1369">
        <v>7642</v>
      </c>
      <c r="AQ1369">
        <v>124700</v>
      </c>
      <c r="AR1369">
        <v>53440001</v>
      </c>
      <c r="AS1369" t="s">
        <v>1240</v>
      </c>
      <c r="AT1369" t="s">
        <v>116</v>
      </c>
      <c r="AW1369" t="s">
        <v>340</v>
      </c>
      <c r="AX1369" t="s">
        <v>340</v>
      </c>
      <c r="AY1369" t="s">
        <v>345</v>
      </c>
      <c r="AZ1369" t="s">
        <v>345</v>
      </c>
      <c r="BY1369" t="s">
        <v>342</v>
      </c>
      <c r="EQ1369">
        <v>252960</v>
      </c>
      <c r="ER1369" t="s">
        <v>2437</v>
      </c>
      <c r="EV1369">
        <v>17284404</v>
      </c>
      <c r="EW1369">
        <v>928</v>
      </c>
      <c r="EX1369">
        <v>218902</v>
      </c>
      <c r="EY1369" t="s">
        <v>5354</v>
      </c>
      <c r="EZ1369">
        <v>1</v>
      </c>
      <c r="FC1369">
        <v>53440001</v>
      </c>
      <c r="FD1369" t="s">
        <v>116</v>
      </c>
    </row>
    <row r="1370" spans="1:160" x14ac:dyDescent="0.3">
      <c r="A1370" t="str">
        <f>VLOOKUP(B1370,Table2[],3,FALSE)</f>
        <v>Digital</v>
      </c>
      <c r="B1370" t="str">
        <f>IF(OR(ISNUMBER(FIND("QVC",Z1370)),ISNUMBER(FIND("QVC",AL1370))),"QVC",IF(OR(ISNUMBER(FIND("NCO",H1370)),ISNUMBER(FIND("NCO",Y1370))), "NCO", IF(AL1370="consumer","PMD.com",VLOOKUP(LEFT(H1370,2),Tables!$E$1:$F$11,2,FALSE))))</f>
        <v>PMD.com</v>
      </c>
      <c r="C1370">
        <f t="shared" si="64"/>
        <v>52460001</v>
      </c>
      <c r="D1370">
        <f t="shared" si="65"/>
        <v>1</v>
      </c>
      <c r="E1370" t="str">
        <f t="shared" ca="1" si="63"/>
        <v>shifted orders shipped</v>
      </c>
      <c r="F1370" t="s">
        <v>3539</v>
      </c>
      <c r="G1370" t="s">
        <v>335</v>
      </c>
      <c r="H1370" t="s">
        <v>2436</v>
      </c>
      <c r="I1370" s="6">
        <v>44008.491724537038</v>
      </c>
      <c r="J1370" t="s">
        <v>16</v>
      </c>
      <c r="K1370" s="6">
        <v>44013.31521990741</v>
      </c>
      <c r="M1370" t="s">
        <v>5350</v>
      </c>
      <c r="N1370" t="s">
        <v>5351</v>
      </c>
      <c r="Q1370" t="s">
        <v>5352</v>
      </c>
      <c r="R1370" t="s">
        <v>376</v>
      </c>
      <c r="S1370">
        <v>75150</v>
      </c>
      <c r="T1370" t="s">
        <v>338</v>
      </c>
      <c r="U1370" t="s">
        <v>530</v>
      </c>
      <c r="W1370" t="s">
        <v>5353</v>
      </c>
      <c r="Z1370" t="s">
        <v>5350</v>
      </c>
      <c r="AA1370" t="s">
        <v>5351</v>
      </c>
      <c r="AD1370" t="s">
        <v>5352</v>
      </c>
      <c r="AE1370" t="s">
        <v>376</v>
      </c>
      <c r="AF1370">
        <v>75150</v>
      </c>
      <c r="AG1370" t="s">
        <v>338</v>
      </c>
      <c r="AH1370" t="s">
        <v>530</v>
      </c>
      <c r="AJ1370" t="s">
        <v>5353</v>
      </c>
      <c r="AL1370" t="s">
        <v>339</v>
      </c>
      <c r="AM1370">
        <v>1</v>
      </c>
      <c r="AN1370">
        <v>1</v>
      </c>
      <c r="AO1370">
        <v>14007</v>
      </c>
      <c r="AQ1370">
        <v>127157</v>
      </c>
      <c r="AR1370">
        <v>52460001</v>
      </c>
      <c r="AS1370" t="s">
        <v>972</v>
      </c>
      <c r="AT1370" t="s">
        <v>76</v>
      </c>
      <c r="AW1370" t="s">
        <v>340</v>
      </c>
      <c r="AX1370" t="s">
        <v>340</v>
      </c>
      <c r="AY1370" t="s">
        <v>341</v>
      </c>
      <c r="AZ1370">
        <v>0</v>
      </c>
      <c r="BY1370" t="s">
        <v>342</v>
      </c>
      <c r="EQ1370">
        <v>252044</v>
      </c>
      <c r="ER1370" t="s">
        <v>2437</v>
      </c>
      <c r="EV1370">
        <v>17284404</v>
      </c>
      <c r="EW1370">
        <v>928</v>
      </c>
      <c r="EX1370">
        <v>218902</v>
      </c>
      <c r="EY1370" t="s">
        <v>5354</v>
      </c>
      <c r="EZ1370">
        <v>1</v>
      </c>
      <c r="FC1370">
        <v>52460001</v>
      </c>
      <c r="FD1370" t="s">
        <v>76</v>
      </c>
    </row>
    <row r="1371" spans="1:160" x14ac:dyDescent="0.3">
      <c r="A1371" t="str">
        <f>VLOOKUP(B1371,Table2[],3,FALSE)</f>
        <v>Digital</v>
      </c>
      <c r="B1371" t="str">
        <f>IF(OR(ISNUMBER(FIND("QVC",Z1371)),ISNUMBER(FIND("QVC",AL1371))),"QVC",IF(OR(ISNUMBER(FIND("NCO",H1371)),ISNUMBER(FIND("NCO",Y1371))), "NCO", IF(AL1371="consumer","PMD.com",VLOOKUP(LEFT(H1371,2),Tables!$E$1:$F$11,2,FALSE))))</f>
        <v>PMD.com</v>
      </c>
      <c r="C1371">
        <f t="shared" si="64"/>
        <v>51070001</v>
      </c>
      <c r="D1371">
        <f t="shared" si="65"/>
        <v>1</v>
      </c>
      <c r="E1371" t="str">
        <f t="shared" ca="1" si="63"/>
        <v>shifted orders shipped</v>
      </c>
      <c r="F1371" t="s">
        <v>3539</v>
      </c>
      <c r="G1371" t="s">
        <v>335</v>
      </c>
      <c r="H1371" t="s">
        <v>2436</v>
      </c>
      <c r="I1371" s="6">
        <v>44008.491724537038</v>
      </c>
      <c r="J1371" t="s">
        <v>16</v>
      </c>
      <c r="K1371" s="6">
        <v>44013.31521990741</v>
      </c>
      <c r="M1371" t="s">
        <v>5350</v>
      </c>
      <c r="N1371" t="s">
        <v>5351</v>
      </c>
      <c r="Q1371" t="s">
        <v>5352</v>
      </c>
      <c r="R1371" t="s">
        <v>376</v>
      </c>
      <c r="S1371">
        <v>75150</v>
      </c>
      <c r="T1371" t="s">
        <v>338</v>
      </c>
      <c r="U1371" t="s">
        <v>530</v>
      </c>
      <c r="W1371" t="s">
        <v>5353</v>
      </c>
      <c r="Z1371" t="s">
        <v>5350</v>
      </c>
      <c r="AA1371" t="s">
        <v>5351</v>
      </c>
      <c r="AD1371" t="s">
        <v>5352</v>
      </c>
      <c r="AE1371" t="s">
        <v>376</v>
      </c>
      <c r="AF1371">
        <v>75150</v>
      </c>
      <c r="AG1371" t="s">
        <v>338</v>
      </c>
      <c r="AH1371" t="s">
        <v>530</v>
      </c>
      <c r="AJ1371" t="s">
        <v>5353</v>
      </c>
      <c r="AL1371" t="s">
        <v>339</v>
      </c>
      <c r="AM1371">
        <v>1</v>
      </c>
      <c r="AN1371">
        <v>1</v>
      </c>
      <c r="AO1371">
        <v>10147</v>
      </c>
      <c r="AQ1371">
        <v>124429</v>
      </c>
      <c r="AR1371">
        <v>51070001</v>
      </c>
      <c r="AS1371" t="s">
        <v>1886</v>
      </c>
      <c r="AT1371" t="s">
        <v>45</v>
      </c>
      <c r="AW1371" t="s">
        <v>343</v>
      </c>
      <c r="BY1371" t="s">
        <v>342</v>
      </c>
      <c r="EQ1371">
        <v>251956</v>
      </c>
      <c r="ER1371" t="s">
        <v>2437</v>
      </c>
      <c r="EV1371">
        <v>17284404</v>
      </c>
      <c r="EW1371">
        <v>928</v>
      </c>
      <c r="EX1371">
        <v>218902</v>
      </c>
      <c r="EY1371" t="s">
        <v>5354</v>
      </c>
      <c r="EZ1371">
        <v>1</v>
      </c>
      <c r="FC1371">
        <v>51070001</v>
      </c>
      <c r="FD1371" t="s">
        <v>45</v>
      </c>
    </row>
    <row r="1372" spans="1:160" x14ac:dyDescent="0.3">
      <c r="A1372" t="str">
        <f>VLOOKUP(B1372,Table2[],3,FALSE)</f>
        <v>Digital</v>
      </c>
      <c r="B1372" t="str">
        <f>IF(OR(ISNUMBER(FIND("QVC",Z1372)),ISNUMBER(FIND("QVC",AL1372))),"QVC",IF(OR(ISNUMBER(FIND("NCO",H1372)),ISNUMBER(FIND("NCO",Y1372))), "NCO", IF(AL1372="consumer","PMD.com",VLOOKUP(LEFT(H1372,2),Tables!$E$1:$F$11,2,FALSE))))</f>
        <v>PMD.com</v>
      </c>
      <c r="C1372">
        <f t="shared" si="64"/>
        <v>51010001</v>
      </c>
      <c r="D1372">
        <f t="shared" si="65"/>
        <v>1</v>
      </c>
      <c r="E1372" t="str">
        <f t="shared" ca="1" si="63"/>
        <v>shifted orders shipped</v>
      </c>
      <c r="F1372" t="s">
        <v>3539</v>
      </c>
      <c r="G1372" t="s">
        <v>335</v>
      </c>
      <c r="H1372" t="s">
        <v>5355</v>
      </c>
      <c r="I1372" s="6">
        <v>44011.688530092593</v>
      </c>
      <c r="J1372" t="s">
        <v>16</v>
      </c>
      <c r="K1372" s="6">
        <v>44013.315509259257</v>
      </c>
      <c r="M1372" t="s">
        <v>5356</v>
      </c>
      <c r="N1372" t="s">
        <v>5357</v>
      </c>
      <c r="Q1372" t="s">
        <v>1716</v>
      </c>
      <c r="R1372" t="s">
        <v>412</v>
      </c>
      <c r="S1372" t="s">
        <v>5358</v>
      </c>
      <c r="T1372" t="s">
        <v>338</v>
      </c>
      <c r="U1372" t="s">
        <v>530</v>
      </c>
      <c r="W1372" t="s">
        <v>5359</v>
      </c>
      <c r="Z1372" t="s">
        <v>5356</v>
      </c>
      <c r="AA1372" t="s">
        <v>5357</v>
      </c>
      <c r="AD1372" t="s">
        <v>1716</v>
      </c>
      <c r="AE1372" t="s">
        <v>412</v>
      </c>
      <c r="AF1372" t="s">
        <v>5358</v>
      </c>
      <c r="AG1372" t="s">
        <v>338</v>
      </c>
      <c r="AH1372" t="s">
        <v>530</v>
      </c>
      <c r="AJ1372" t="s">
        <v>5359</v>
      </c>
      <c r="AL1372" t="s">
        <v>339</v>
      </c>
      <c r="AM1372">
        <v>1</v>
      </c>
      <c r="AN1372">
        <v>1</v>
      </c>
      <c r="AO1372">
        <v>8743</v>
      </c>
      <c r="AQ1372">
        <v>123868</v>
      </c>
      <c r="AR1372">
        <v>51010001</v>
      </c>
      <c r="AS1372" t="s">
        <v>48</v>
      </c>
      <c r="AT1372" t="s">
        <v>49</v>
      </c>
      <c r="AW1372" t="s">
        <v>340</v>
      </c>
      <c r="AX1372" t="s">
        <v>340</v>
      </c>
      <c r="AY1372" t="s">
        <v>357</v>
      </c>
      <c r="AZ1372" t="s">
        <v>363</v>
      </c>
      <c r="BY1372" t="s">
        <v>342</v>
      </c>
      <c r="EQ1372">
        <v>251450</v>
      </c>
      <c r="ER1372" t="s">
        <v>5360</v>
      </c>
      <c r="EV1372">
        <v>17286865</v>
      </c>
      <c r="EW1372">
        <v>928</v>
      </c>
      <c r="EX1372">
        <v>220625</v>
      </c>
      <c r="EY1372" t="s">
        <v>5361</v>
      </c>
      <c r="EZ1372">
        <v>1</v>
      </c>
      <c r="FC1372">
        <v>51010001</v>
      </c>
      <c r="FD1372" t="s">
        <v>49</v>
      </c>
    </row>
    <row r="1373" spans="1:160" x14ac:dyDescent="0.3">
      <c r="A1373" t="str">
        <f>VLOOKUP(B1373,Table2[],3,FALSE)</f>
        <v>Digital</v>
      </c>
      <c r="B1373" t="str">
        <f>IF(OR(ISNUMBER(FIND("QVC",Z1373)),ISNUMBER(FIND("QVC",AL1373))),"QVC",IF(OR(ISNUMBER(FIND("NCO",H1373)),ISNUMBER(FIND("NCO",Y1373))), "NCO", IF(AL1373="consumer","PMD.com",VLOOKUP(LEFT(H1373,2),Tables!$E$1:$F$11,2,FALSE))))</f>
        <v>PMD.com</v>
      </c>
      <c r="C1373">
        <f t="shared" si="64"/>
        <v>53740001</v>
      </c>
      <c r="D1373">
        <f t="shared" si="65"/>
        <v>1</v>
      </c>
      <c r="E1373" t="str">
        <f t="shared" ca="1" si="63"/>
        <v>shifted orders shipped</v>
      </c>
      <c r="F1373" t="s">
        <v>3539</v>
      </c>
      <c r="G1373" t="s">
        <v>335</v>
      </c>
      <c r="H1373" t="s">
        <v>5362</v>
      </c>
      <c r="I1373" s="6">
        <v>44011.806770833333</v>
      </c>
      <c r="J1373" t="s">
        <v>16</v>
      </c>
      <c r="K1373" s="6">
        <v>44013.31591435185</v>
      </c>
      <c r="M1373" t="s">
        <v>1488</v>
      </c>
      <c r="N1373" t="s">
        <v>1489</v>
      </c>
      <c r="Q1373" t="s">
        <v>1490</v>
      </c>
      <c r="R1373" t="s">
        <v>413</v>
      </c>
      <c r="S1373" t="s">
        <v>1491</v>
      </c>
      <c r="T1373" t="s">
        <v>338</v>
      </c>
      <c r="U1373" t="s">
        <v>530</v>
      </c>
      <c r="W1373" t="s">
        <v>5363</v>
      </c>
      <c r="Z1373" t="s">
        <v>1488</v>
      </c>
      <c r="AA1373" t="s">
        <v>1489</v>
      </c>
      <c r="AD1373" t="s">
        <v>1490</v>
      </c>
      <c r="AE1373" t="s">
        <v>413</v>
      </c>
      <c r="AF1373" t="s">
        <v>1491</v>
      </c>
      <c r="AG1373" t="s">
        <v>338</v>
      </c>
      <c r="AH1373" t="s">
        <v>530</v>
      </c>
      <c r="AJ1373" t="s">
        <v>5363</v>
      </c>
      <c r="AL1373" t="s">
        <v>339</v>
      </c>
      <c r="AM1373">
        <v>1</v>
      </c>
      <c r="AN1373">
        <v>1</v>
      </c>
      <c r="AO1373">
        <v>6057</v>
      </c>
      <c r="AQ1373">
        <v>124457</v>
      </c>
      <c r="AR1373">
        <v>53740001</v>
      </c>
      <c r="AS1373" t="s">
        <v>578</v>
      </c>
      <c r="AT1373" t="s">
        <v>70</v>
      </c>
      <c r="AW1373" t="s">
        <v>343</v>
      </c>
      <c r="BY1373" t="s">
        <v>342</v>
      </c>
      <c r="EQ1373">
        <v>244002</v>
      </c>
      <c r="ER1373" t="s">
        <v>5364</v>
      </c>
      <c r="EV1373">
        <v>17287087</v>
      </c>
      <c r="EW1373">
        <v>928</v>
      </c>
      <c r="EX1373">
        <v>220686</v>
      </c>
      <c r="EY1373">
        <v>9.2748999964335493E+25</v>
      </c>
      <c r="EZ1373">
        <v>1</v>
      </c>
      <c r="FC1373">
        <v>53740001</v>
      </c>
      <c r="FD1373" t="s">
        <v>70</v>
      </c>
    </row>
    <row r="1374" spans="1:160" x14ac:dyDescent="0.3">
      <c r="A1374" t="str">
        <f>VLOOKUP(B1374,Table2[],3,FALSE)</f>
        <v>Digital</v>
      </c>
      <c r="B1374" t="str">
        <f>IF(OR(ISNUMBER(FIND("QVC",Z1374)),ISNUMBER(FIND("QVC",AL1374))),"QVC",IF(OR(ISNUMBER(FIND("NCO",H1374)),ISNUMBER(FIND("NCO",Y1374))), "NCO", IF(AL1374="consumer","PMD.com",VLOOKUP(LEFT(H1374,2),Tables!$E$1:$F$11,2,FALSE))))</f>
        <v>PMD.com</v>
      </c>
      <c r="C1374">
        <f t="shared" si="64"/>
        <v>5357</v>
      </c>
      <c r="D1374">
        <f t="shared" si="65"/>
        <v>1</v>
      </c>
      <c r="E1374" t="str">
        <f t="shared" ca="1" si="63"/>
        <v>shifted orders shipped</v>
      </c>
      <c r="F1374" t="s">
        <v>3539</v>
      </c>
      <c r="G1374" t="s">
        <v>335</v>
      </c>
      <c r="H1374" t="s">
        <v>5365</v>
      </c>
      <c r="I1374" s="6">
        <v>44011.696712962963</v>
      </c>
      <c r="J1374" t="s">
        <v>16</v>
      </c>
      <c r="K1374" s="6">
        <v>44013.315960648149</v>
      </c>
      <c r="M1374" t="s">
        <v>5366</v>
      </c>
      <c r="N1374" t="s">
        <v>5367</v>
      </c>
      <c r="Q1374" t="s">
        <v>630</v>
      </c>
      <c r="R1374" t="s">
        <v>375</v>
      </c>
      <c r="S1374" t="s">
        <v>5368</v>
      </c>
      <c r="T1374" t="s">
        <v>338</v>
      </c>
      <c r="U1374" t="s">
        <v>530</v>
      </c>
      <c r="W1374" t="s">
        <v>5369</v>
      </c>
      <c r="Z1374" t="s">
        <v>5366</v>
      </c>
      <c r="AA1374" t="s">
        <v>5367</v>
      </c>
      <c r="AD1374" t="s">
        <v>630</v>
      </c>
      <c r="AE1374" t="s">
        <v>375</v>
      </c>
      <c r="AF1374" t="s">
        <v>5368</v>
      </c>
      <c r="AG1374" t="s">
        <v>338</v>
      </c>
      <c r="AH1374" t="s">
        <v>530</v>
      </c>
      <c r="AJ1374" t="s">
        <v>5369</v>
      </c>
      <c r="AL1374" t="s">
        <v>339</v>
      </c>
      <c r="AM1374">
        <v>1</v>
      </c>
      <c r="AN1374">
        <v>1</v>
      </c>
      <c r="AO1374">
        <v>15182</v>
      </c>
      <c r="AQ1374">
        <v>124521</v>
      </c>
      <c r="AR1374">
        <v>5357</v>
      </c>
      <c r="AS1374" t="s">
        <v>87</v>
      </c>
      <c r="AT1374" t="s">
        <v>88</v>
      </c>
      <c r="AW1374" t="s">
        <v>340</v>
      </c>
      <c r="AX1374" t="s">
        <v>340</v>
      </c>
      <c r="AY1374" t="s">
        <v>351</v>
      </c>
      <c r="AZ1374" t="s">
        <v>379</v>
      </c>
      <c r="BY1374" t="s">
        <v>342</v>
      </c>
      <c r="EQ1374">
        <v>249142</v>
      </c>
      <c r="ER1374" t="s">
        <v>5370</v>
      </c>
      <c r="EV1374">
        <v>17286869</v>
      </c>
      <c r="EW1374">
        <v>928</v>
      </c>
      <c r="EX1374">
        <v>220629</v>
      </c>
      <c r="EY1374" t="s">
        <v>5371</v>
      </c>
      <c r="EZ1374">
        <v>1</v>
      </c>
      <c r="FC1374">
        <v>5357</v>
      </c>
      <c r="FD1374" t="s">
        <v>88</v>
      </c>
    </row>
    <row r="1375" spans="1:160" x14ac:dyDescent="0.3">
      <c r="A1375" t="str">
        <f>VLOOKUP(B1375,Table2[],3,FALSE)</f>
        <v>Digital</v>
      </c>
      <c r="B1375" t="str">
        <f>IF(OR(ISNUMBER(FIND("QVC",Z1375)),ISNUMBER(FIND("QVC",AL1375))),"QVC",IF(OR(ISNUMBER(FIND("NCO",H1375)),ISNUMBER(FIND("NCO",Y1375))), "NCO", IF(AL1375="consumer","PMD.com",VLOOKUP(LEFT(H1375,2),Tables!$E$1:$F$11,2,FALSE))))</f>
        <v>PMD.com</v>
      </c>
      <c r="C1375">
        <f t="shared" si="64"/>
        <v>7869</v>
      </c>
      <c r="D1375">
        <f t="shared" si="65"/>
        <v>1</v>
      </c>
      <c r="E1375" t="str">
        <f t="shared" ca="1" si="63"/>
        <v>shifted orders shipped</v>
      </c>
      <c r="F1375" t="s">
        <v>3539</v>
      </c>
      <c r="G1375" t="s">
        <v>335</v>
      </c>
      <c r="H1375" t="s">
        <v>5365</v>
      </c>
      <c r="I1375" s="6">
        <v>44011.696712962963</v>
      </c>
      <c r="J1375" t="s">
        <v>16</v>
      </c>
      <c r="K1375" s="6">
        <v>44013.315960648149</v>
      </c>
      <c r="M1375" t="s">
        <v>5366</v>
      </c>
      <c r="N1375" t="s">
        <v>5367</v>
      </c>
      <c r="Q1375" t="s">
        <v>630</v>
      </c>
      <c r="R1375" t="s">
        <v>375</v>
      </c>
      <c r="S1375" t="s">
        <v>5368</v>
      </c>
      <c r="T1375" t="s">
        <v>338</v>
      </c>
      <c r="U1375" t="s">
        <v>530</v>
      </c>
      <c r="W1375" t="s">
        <v>5369</v>
      </c>
      <c r="Z1375" t="s">
        <v>5366</v>
      </c>
      <c r="AA1375" t="s">
        <v>5367</v>
      </c>
      <c r="AD1375" t="s">
        <v>630</v>
      </c>
      <c r="AE1375" t="s">
        <v>375</v>
      </c>
      <c r="AF1375" t="s">
        <v>5368</v>
      </c>
      <c r="AG1375" t="s">
        <v>338</v>
      </c>
      <c r="AH1375" t="s">
        <v>530</v>
      </c>
      <c r="AJ1375" t="s">
        <v>5369</v>
      </c>
      <c r="AL1375" t="s">
        <v>339</v>
      </c>
      <c r="AM1375">
        <v>1</v>
      </c>
      <c r="AN1375">
        <v>1</v>
      </c>
      <c r="AO1375">
        <v>196</v>
      </c>
      <c r="AQ1375">
        <v>127830</v>
      </c>
      <c r="AR1375">
        <v>7869</v>
      </c>
      <c r="AS1375" t="s">
        <v>771</v>
      </c>
      <c r="AT1375" t="s">
        <v>772</v>
      </c>
      <c r="AW1375" t="s">
        <v>349</v>
      </c>
      <c r="AX1375" t="s">
        <v>350</v>
      </c>
      <c r="AY1375" t="s">
        <v>554</v>
      </c>
      <c r="AZ1375">
        <v>0</v>
      </c>
      <c r="BY1375" t="s">
        <v>342</v>
      </c>
      <c r="EQ1375">
        <v>251116</v>
      </c>
      <c r="ER1375" t="s">
        <v>5370</v>
      </c>
      <c r="EV1375">
        <v>17286869</v>
      </c>
      <c r="EW1375">
        <v>928</v>
      </c>
      <c r="EX1375">
        <v>220629</v>
      </c>
      <c r="EY1375" t="s">
        <v>5371</v>
      </c>
      <c r="EZ1375">
        <v>1</v>
      </c>
      <c r="FC1375">
        <v>7869</v>
      </c>
      <c r="FD1375" t="s">
        <v>772</v>
      </c>
    </row>
    <row r="1376" spans="1:160" x14ac:dyDescent="0.3">
      <c r="A1376" t="str">
        <f>VLOOKUP(B1376,Table2[],3,FALSE)</f>
        <v>Digital</v>
      </c>
      <c r="B1376" t="str">
        <f>IF(OR(ISNUMBER(FIND("QVC",Z1376)),ISNUMBER(FIND("QVC",AL1376))),"QVC",IF(OR(ISNUMBER(FIND("NCO",H1376)),ISNUMBER(FIND("NCO",Y1376))), "NCO", IF(AL1376="consumer","PMD.com",VLOOKUP(LEFT(H1376,2),Tables!$E$1:$F$11,2,FALSE))))</f>
        <v>PMD.com</v>
      </c>
      <c r="C1376">
        <f t="shared" si="64"/>
        <v>53440001</v>
      </c>
      <c r="D1376">
        <f t="shared" si="65"/>
        <v>1</v>
      </c>
      <c r="E1376" t="str">
        <f t="shared" ca="1" si="63"/>
        <v>shifted orders shipped</v>
      </c>
      <c r="F1376" t="s">
        <v>3539</v>
      </c>
      <c r="G1376" t="s">
        <v>335</v>
      </c>
      <c r="H1376" t="s">
        <v>2390</v>
      </c>
      <c r="I1376" s="6">
        <v>44008.356886574074</v>
      </c>
      <c r="J1376" t="s">
        <v>16</v>
      </c>
      <c r="K1376" s="6">
        <v>44013.316180555557</v>
      </c>
      <c r="M1376" t="s">
        <v>5372</v>
      </c>
      <c r="N1376" t="s">
        <v>5373</v>
      </c>
      <c r="Q1376" t="s">
        <v>5374</v>
      </c>
      <c r="R1376" t="s">
        <v>556</v>
      </c>
      <c r="S1376">
        <v>58078</v>
      </c>
      <c r="T1376" t="s">
        <v>338</v>
      </c>
      <c r="U1376" t="s">
        <v>530</v>
      </c>
      <c r="W1376" t="s">
        <v>5375</v>
      </c>
      <c r="Z1376" t="s">
        <v>5372</v>
      </c>
      <c r="AA1376" t="s">
        <v>5373</v>
      </c>
      <c r="AD1376" t="s">
        <v>5374</v>
      </c>
      <c r="AE1376" t="s">
        <v>556</v>
      </c>
      <c r="AF1376">
        <v>58078</v>
      </c>
      <c r="AG1376" t="s">
        <v>338</v>
      </c>
      <c r="AH1376" t="s">
        <v>530</v>
      </c>
      <c r="AJ1376" t="s">
        <v>5375</v>
      </c>
      <c r="AL1376" t="s">
        <v>339</v>
      </c>
      <c r="AM1376">
        <v>1</v>
      </c>
      <c r="AN1376">
        <v>1</v>
      </c>
      <c r="AO1376">
        <v>7642</v>
      </c>
      <c r="AQ1376">
        <v>124700</v>
      </c>
      <c r="AR1376">
        <v>53440001</v>
      </c>
      <c r="AS1376" t="s">
        <v>1240</v>
      </c>
      <c r="AT1376" t="s">
        <v>116</v>
      </c>
      <c r="AW1376" t="s">
        <v>340</v>
      </c>
      <c r="AX1376" t="s">
        <v>340</v>
      </c>
      <c r="AY1376" t="s">
        <v>345</v>
      </c>
      <c r="AZ1376" t="s">
        <v>345</v>
      </c>
      <c r="BY1376" t="s">
        <v>342</v>
      </c>
      <c r="EQ1376">
        <v>252960</v>
      </c>
      <c r="ER1376" t="s">
        <v>2391</v>
      </c>
      <c r="EV1376">
        <v>17283939</v>
      </c>
      <c r="EW1376">
        <v>928</v>
      </c>
      <c r="EX1376">
        <v>218583</v>
      </c>
      <c r="EY1376" t="s">
        <v>5376</v>
      </c>
      <c r="EZ1376">
        <v>1</v>
      </c>
      <c r="FC1376">
        <v>53440001</v>
      </c>
      <c r="FD1376" t="s">
        <v>116</v>
      </c>
    </row>
    <row r="1377" spans="1:160" x14ac:dyDescent="0.3">
      <c r="A1377" t="str">
        <f>VLOOKUP(B1377,Table2[],3,FALSE)</f>
        <v>Digital</v>
      </c>
      <c r="B1377" t="str">
        <f>IF(OR(ISNUMBER(FIND("QVC",Z1377)),ISNUMBER(FIND("QVC",AL1377))),"QVC",IF(OR(ISNUMBER(FIND("NCO",H1377)),ISNUMBER(FIND("NCO",Y1377))), "NCO", IF(AL1377="consumer","PMD.com",VLOOKUP(LEFT(H1377,2),Tables!$E$1:$F$11,2,FALSE))))</f>
        <v>PMD.com</v>
      </c>
      <c r="C1377">
        <f t="shared" si="64"/>
        <v>52460001</v>
      </c>
      <c r="D1377">
        <f t="shared" si="65"/>
        <v>1</v>
      </c>
      <c r="E1377" t="str">
        <f t="shared" ca="1" si="63"/>
        <v>shifted orders shipped</v>
      </c>
      <c r="F1377" t="s">
        <v>3539</v>
      </c>
      <c r="G1377" t="s">
        <v>335</v>
      </c>
      <c r="H1377" t="s">
        <v>2390</v>
      </c>
      <c r="I1377" s="6">
        <v>44008.356886574074</v>
      </c>
      <c r="J1377" t="s">
        <v>16</v>
      </c>
      <c r="K1377" s="6">
        <v>44013.316180555557</v>
      </c>
      <c r="M1377" t="s">
        <v>5372</v>
      </c>
      <c r="N1377" t="s">
        <v>5373</v>
      </c>
      <c r="Q1377" t="s">
        <v>5374</v>
      </c>
      <c r="R1377" t="s">
        <v>556</v>
      </c>
      <c r="S1377">
        <v>58078</v>
      </c>
      <c r="T1377" t="s">
        <v>338</v>
      </c>
      <c r="U1377" t="s">
        <v>530</v>
      </c>
      <c r="W1377" t="s">
        <v>5375</v>
      </c>
      <c r="Z1377" t="s">
        <v>5372</v>
      </c>
      <c r="AA1377" t="s">
        <v>5373</v>
      </c>
      <c r="AD1377" t="s">
        <v>5374</v>
      </c>
      <c r="AE1377" t="s">
        <v>556</v>
      </c>
      <c r="AF1377">
        <v>58078</v>
      </c>
      <c r="AG1377" t="s">
        <v>338</v>
      </c>
      <c r="AH1377" t="s">
        <v>530</v>
      </c>
      <c r="AJ1377" t="s">
        <v>5375</v>
      </c>
      <c r="AL1377" t="s">
        <v>339</v>
      </c>
      <c r="AM1377">
        <v>1</v>
      </c>
      <c r="AN1377">
        <v>1</v>
      </c>
      <c r="AO1377">
        <v>14007</v>
      </c>
      <c r="AQ1377">
        <v>127157</v>
      </c>
      <c r="AR1377">
        <v>52460001</v>
      </c>
      <c r="AS1377" t="s">
        <v>972</v>
      </c>
      <c r="AT1377" t="s">
        <v>76</v>
      </c>
      <c r="AW1377" t="s">
        <v>340</v>
      </c>
      <c r="AX1377" t="s">
        <v>340</v>
      </c>
      <c r="AY1377" t="s">
        <v>341</v>
      </c>
      <c r="AZ1377">
        <v>0</v>
      </c>
      <c r="BY1377" t="s">
        <v>342</v>
      </c>
      <c r="EQ1377">
        <v>252044</v>
      </c>
      <c r="ER1377" t="s">
        <v>2391</v>
      </c>
      <c r="EV1377">
        <v>17283939</v>
      </c>
      <c r="EW1377">
        <v>928</v>
      </c>
      <c r="EX1377">
        <v>218583</v>
      </c>
      <c r="EY1377" t="s">
        <v>5376</v>
      </c>
      <c r="EZ1377">
        <v>1</v>
      </c>
      <c r="FC1377">
        <v>52460001</v>
      </c>
      <c r="FD1377" t="s">
        <v>76</v>
      </c>
    </row>
    <row r="1378" spans="1:160" x14ac:dyDescent="0.3">
      <c r="A1378" t="str">
        <f>VLOOKUP(B1378,Table2[],3,FALSE)</f>
        <v>Digital</v>
      </c>
      <c r="B1378" t="str">
        <f>IF(OR(ISNUMBER(FIND("QVC",Z1378)),ISNUMBER(FIND("QVC",AL1378))),"QVC",IF(OR(ISNUMBER(FIND("NCO",H1378)),ISNUMBER(FIND("NCO",Y1378))), "NCO", IF(AL1378="consumer","PMD.com",VLOOKUP(LEFT(H1378,2),Tables!$E$1:$F$11,2,FALSE))))</f>
        <v>PMD.com</v>
      </c>
      <c r="C1378">
        <f t="shared" si="64"/>
        <v>54010001</v>
      </c>
      <c r="D1378">
        <f t="shared" si="65"/>
        <v>1</v>
      </c>
      <c r="E1378" t="str">
        <f t="shared" ca="1" si="63"/>
        <v>shifted orders shipped</v>
      </c>
      <c r="F1378" t="s">
        <v>3539</v>
      </c>
      <c r="G1378" t="s">
        <v>335</v>
      </c>
      <c r="H1378" t="s">
        <v>5377</v>
      </c>
      <c r="I1378" s="6">
        <v>44011.641030092593</v>
      </c>
      <c r="J1378" t="s">
        <v>16</v>
      </c>
      <c r="K1378" s="6">
        <v>44013.316238425927</v>
      </c>
      <c r="M1378" t="s">
        <v>5378</v>
      </c>
      <c r="N1378" t="s">
        <v>5379</v>
      </c>
      <c r="Q1378" t="s">
        <v>938</v>
      </c>
      <c r="R1378" t="s">
        <v>397</v>
      </c>
      <c r="S1378" t="s">
        <v>5380</v>
      </c>
      <c r="T1378" t="s">
        <v>338</v>
      </c>
      <c r="U1378" t="s">
        <v>530</v>
      </c>
      <c r="W1378" t="s">
        <v>5381</v>
      </c>
      <c r="Z1378" t="s">
        <v>5378</v>
      </c>
      <c r="AA1378" t="s">
        <v>5379</v>
      </c>
      <c r="AD1378" t="s">
        <v>938</v>
      </c>
      <c r="AE1378" t="s">
        <v>397</v>
      </c>
      <c r="AF1378" t="s">
        <v>5380</v>
      </c>
      <c r="AG1378" t="s">
        <v>338</v>
      </c>
      <c r="AH1378" t="s">
        <v>530</v>
      </c>
      <c r="AJ1378" t="s">
        <v>5381</v>
      </c>
      <c r="AL1378" t="s">
        <v>339</v>
      </c>
      <c r="AM1378">
        <v>1</v>
      </c>
      <c r="AN1378">
        <v>1</v>
      </c>
      <c r="AO1378">
        <v>6300</v>
      </c>
      <c r="AQ1378">
        <v>124476</v>
      </c>
      <c r="AR1378">
        <v>54010001</v>
      </c>
      <c r="AS1378" t="s">
        <v>577</v>
      </c>
      <c r="AT1378" t="s">
        <v>35</v>
      </c>
      <c r="AW1378" t="s">
        <v>340</v>
      </c>
      <c r="AX1378">
        <v>0</v>
      </c>
      <c r="AY1378" t="s">
        <v>348</v>
      </c>
      <c r="AZ1378">
        <v>0</v>
      </c>
      <c r="BY1378" t="s">
        <v>342</v>
      </c>
      <c r="EQ1378">
        <v>252076</v>
      </c>
      <c r="ER1378" t="s">
        <v>5382</v>
      </c>
      <c r="EV1378">
        <v>17286836</v>
      </c>
      <c r="EW1378">
        <v>928</v>
      </c>
      <c r="EX1378">
        <v>220593</v>
      </c>
      <c r="EY1378">
        <v>9.2748999964335493E+25</v>
      </c>
      <c r="EZ1378">
        <v>1</v>
      </c>
      <c r="FC1378">
        <v>54010001</v>
      </c>
      <c r="FD1378" t="s">
        <v>35</v>
      </c>
    </row>
    <row r="1379" spans="1:160" x14ac:dyDescent="0.3">
      <c r="A1379" t="str">
        <f>VLOOKUP(B1379,Table2[],3,FALSE)</f>
        <v>Digital</v>
      </c>
      <c r="B1379" t="str">
        <f>IF(OR(ISNUMBER(FIND("QVC",Z1379)),ISNUMBER(FIND("QVC",AL1379))),"QVC",IF(OR(ISNUMBER(FIND("NCO",H1379)),ISNUMBER(FIND("NCO",Y1379))), "NCO", IF(AL1379="consumer","PMD.com",VLOOKUP(LEFT(H1379,2),Tables!$E$1:$F$11,2,FALSE))))</f>
        <v>PMD.com</v>
      </c>
      <c r="C1379">
        <f t="shared" si="64"/>
        <v>53990001</v>
      </c>
      <c r="D1379">
        <f t="shared" si="65"/>
        <v>1</v>
      </c>
      <c r="E1379" t="str">
        <f t="shared" ca="1" si="63"/>
        <v>shifted orders shipped</v>
      </c>
      <c r="F1379" t="s">
        <v>3539</v>
      </c>
      <c r="G1379" t="s">
        <v>335</v>
      </c>
      <c r="H1379" t="s">
        <v>5383</v>
      </c>
      <c r="I1379" s="6">
        <v>44011.609166666669</v>
      </c>
      <c r="J1379" t="s">
        <v>16</v>
      </c>
      <c r="K1379" s="6">
        <v>44013.316354166665</v>
      </c>
      <c r="M1379" t="s">
        <v>5384</v>
      </c>
      <c r="N1379" t="s">
        <v>5385</v>
      </c>
      <c r="Q1379" t="s">
        <v>2280</v>
      </c>
      <c r="R1379" t="s">
        <v>368</v>
      </c>
      <c r="S1379" t="s">
        <v>5386</v>
      </c>
      <c r="T1379" t="s">
        <v>338</v>
      </c>
      <c r="U1379" t="s">
        <v>530</v>
      </c>
      <c r="W1379" t="s">
        <v>5387</v>
      </c>
      <c r="Z1379" t="s">
        <v>5384</v>
      </c>
      <c r="AA1379" t="s">
        <v>5385</v>
      </c>
      <c r="AD1379" t="s">
        <v>2280</v>
      </c>
      <c r="AE1379" t="s">
        <v>368</v>
      </c>
      <c r="AF1379" t="s">
        <v>5386</v>
      </c>
      <c r="AG1379" t="s">
        <v>338</v>
      </c>
      <c r="AH1379" t="s">
        <v>530</v>
      </c>
      <c r="AJ1379" t="s">
        <v>5387</v>
      </c>
      <c r="AL1379" t="s">
        <v>339</v>
      </c>
      <c r="AM1379">
        <v>1</v>
      </c>
      <c r="AN1379">
        <v>1</v>
      </c>
      <c r="AO1379">
        <v>14448</v>
      </c>
      <c r="AQ1379">
        <v>124474</v>
      </c>
      <c r="AR1379">
        <v>53990001</v>
      </c>
      <c r="AS1379" t="s">
        <v>1735</v>
      </c>
      <c r="AT1379" t="s">
        <v>111</v>
      </c>
      <c r="AW1379" t="s">
        <v>343</v>
      </c>
      <c r="BY1379" t="s">
        <v>342</v>
      </c>
      <c r="EQ1379">
        <v>253300</v>
      </c>
      <c r="ER1379" t="s">
        <v>5388</v>
      </c>
      <c r="EV1379">
        <v>17286814</v>
      </c>
      <c r="EW1379">
        <v>928</v>
      </c>
      <c r="EX1379">
        <v>220571</v>
      </c>
      <c r="EY1379">
        <v>9.2748999964335493E+25</v>
      </c>
      <c r="EZ1379">
        <v>1</v>
      </c>
      <c r="FC1379">
        <v>53990001</v>
      </c>
      <c r="FD1379" t="s">
        <v>111</v>
      </c>
    </row>
    <row r="1380" spans="1:160" x14ac:dyDescent="0.3">
      <c r="A1380" t="str">
        <f>VLOOKUP(B1380,Table2[],3,FALSE)</f>
        <v>Digital</v>
      </c>
      <c r="B1380" t="str">
        <f>IF(OR(ISNUMBER(FIND("QVC",Z1380)),ISNUMBER(FIND("QVC",AL1380))),"QVC",IF(OR(ISNUMBER(FIND("NCO",H1380)),ISNUMBER(FIND("NCO",Y1380))), "NCO", IF(AL1380="consumer","PMD.com",VLOOKUP(LEFT(H1380,2),Tables!$E$1:$F$11,2,FALSE))))</f>
        <v>PMD.com</v>
      </c>
      <c r="C1380">
        <f t="shared" si="64"/>
        <v>53970001</v>
      </c>
      <c r="D1380">
        <f t="shared" si="65"/>
        <v>1</v>
      </c>
      <c r="E1380" t="str">
        <f t="shared" ca="1" si="63"/>
        <v>shifted orders shipped</v>
      </c>
      <c r="F1380" t="s">
        <v>3539</v>
      </c>
      <c r="G1380" t="s">
        <v>335</v>
      </c>
      <c r="H1380" t="s">
        <v>5383</v>
      </c>
      <c r="I1380" s="6">
        <v>44011.609166666669</v>
      </c>
      <c r="J1380" t="s">
        <v>16</v>
      </c>
      <c r="K1380" s="6">
        <v>44013.316354166665</v>
      </c>
      <c r="M1380" t="s">
        <v>5384</v>
      </c>
      <c r="N1380" t="s">
        <v>5385</v>
      </c>
      <c r="Q1380" t="s">
        <v>2280</v>
      </c>
      <c r="R1380" t="s">
        <v>368</v>
      </c>
      <c r="S1380" t="s">
        <v>5386</v>
      </c>
      <c r="T1380" t="s">
        <v>338</v>
      </c>
      <c r="U1380" t="s">
        <v>530</v>
      </c>
      <c r="W1380" t="s">
        <v>5387</v>
      </c>
      <c r="Z1380" t="s">
        <v>5384</v>
      </c>
      <c r="AA1380" t="s">
        <v>5385</v>
      </c>
      <c r="AD1380" t="s">
        <v>2280</v>
      </c>
      <c r="AE1380" t="s">
        <v>368</v>
      </c>
      <c r="AF1380" t="s">
        <v>5386</v>
      </c>
      <c r="AG1380" t="s">
        <v>338</v>
      </c>
      <c r="AH1380" t="s">
        <v>530</v>
      </c>
      <c r="AJ1380" t="s">
        <v>5387</v>
      </c>
      <c r="AL1380" t="s">
        <v>339</v>
      </c>
      <c r="AM1380">
        <v>1</v>
      </c>
      <c r="AN1380">
        <v>1</v>
      </c>
      <c r="AO1380">
        <v>392</v>
      </c>
      <c r="AQ1380">
        <v>124472</v>
      </c>
      <c r="AR1380">
        <v>53970001</v>
      </c>
      <c r="AS1380" t="s">
        <v>577</v>
      </c>
      <c r="AT1380" t="s">
        <v>41</v>
      </c>
      <c r="AW1380" t="s">
        <v>343</v>
      </c>
      <c r="BY1380" t="s">
        <v>342</v>
      </c>
      <c r="EQ1380">
        <v>251826</v>
      </c>
      <c r="ER1380" t="s">
        <v>5388</v>
      </c>
      <c r="EV1380">
        <v>17286814</v>
      </c>
      <c r="EW1380">
        <v>928</v>
      </c>
      <c r="EX1380">
        <v>220571</v>
      </c>
      <c r="EY1380">
        <v>9.2748999964335493E+25</v>
      </c>
      <c r="EZ1380">
        <v>1</v>
      </c>
      <c r="FC1380">
        <v>53970001</v>
      </c>
      <c r="FD1380" t="s">
        <v>41</v>
      </c>
    </row>
    <row r="1381" spans="1:160" x14ac:dyDescent="0.3">
      <c r="A1381" t="str">
        <f>VLOOKUP(B1381,Table2[],3,FALSE)</f>
        <v>Digital</v>
      </c>
      <c r="B1381" t="str">
        <f>IF(OR(ISNUMBER(FIND("QVC",Z1381)),ISNUMBER(FIND("QVC",AL1381))),"QVC",IF(OR(ISNUMBER(FIND("NCO",H1381)),ISNUMBER(FIND("NCO",Y1381))), "NCO", IF(AL1381="consumer","PMD.com",VLOOKUP(LEFT(H1381,2),Tables!$E$1:$F$11,2,FALSE))))</f>
        <v>PMD.com</v>
      </c>
      <c r="C1381">
        <f t="shared" si="64"/>
        <v>54020001</v>
      </c>
      <c r="D1381">
        <f t="shared" si="65"/>
        <v>1</v>
      </c>
      <c r="E1381" t="str">
        <f t="shared" ca="1" si="63"/>
        <v>shifted orders shipped</v>
      </c>
      <c r="F1381" t="s">
        <v>3539</v>
      </c>
      <c r="G1381" t="s">
        <v>335</v>
      </c>
      <c r="H1381" t="s">
        <v>5383</v>
      </c>
      <c r="I1381" s="6">
        <v>44011.609166666669</v>
      </c>
      <c r="J1381" t="s">
        <v>16</v>
      </c>
      <c r="K1381" s="6">
        <v>44013.316354166665</v>
      </c>
      <c r="M1381" t="s">
        <v>5384</v>
      </c>
      <c r="N1381" t="s">
        <v>5385</v>
      </c>
      <c r="Q1381" t="s">
        <v>2280</v>
      </c>
      <c r="R1381" t="s">
        <v>368</v>
      </c>
      <c r="S1381" t="s">
        <v>5386</v>
      </c>
      <c r="T1381" t="s">
        <v>338</v>
      </c>
      <c r="U1381" t="s">
        <v>530</v>
      </c>
      <c r="W1381" t="s">
        <v>5387</v>
      </c>
      <c r="Z1381" t="s">
        <v>5384</v>
      </c>
      <c r="AA1381" t="s">
        <v>5385</v>
      </c>
      <c r="AD1381" t="s">
        <v>2280</v>
      </c>
      <c r="AE1381" t="s">
        <v>368</v>
      </c>
      <c r="AF1381" t="s">
        <v>5386</v>
      </c>
      <c r="AG1381" t="s">
        <v>338</v>
      </c>
      <c r="AH1381" t="s">
        <v>530</v>
      </c>
      <c r="AJ1381" t="s">
        <v>5387</v>
      </c>
      <c r="AL1381" t="s">
        <v>339</v>
      </c>
      <c r="AM1381">
        <v>1</v>
      </c>
      <c r="AN1381">
        <v>1</v>
      </c>
      <c r="AO1381">
        <v>3692</v>
      </c>
      <c r="AQ1381">
        <v>124477</v>
      </c>
      <c r="AR1381">
        <v>54020001</v>
      </c>
      <c r="AS1381" t="s">
        <v>484</v>
      </c>
      <c r="AT1381" t="s">
        <v>93</v>
      </c>
      <c r="AW1381" t="s">
        <v>340</v>
      </c>
      <c r="AX1381">
        <v>0</v>
      </c>
      <c r="AY1381" t="s">
        <v>348</v>
      </c>
      <c r="AZ1381">
        <v>0</v>
      </c>
      <c r="BY1381" t="s">
        <v>342</v>
      </c>
      <c r="EQ1381">
        <v>251671</v>
      </c>
      <c r="ER1381" t="s">
        <v>5388</v>
      </c>
      <c r="EV1381">
        <v>17286814</v>
      </c>
      <c r="EW1381">
        <v>928</v>
      </c>
      <c r="EX1381">
        <v>220571</v>
      </c>
      <c r="EY1381">
        <v>9.2748999964335493E+25</v>
      </c>
      <c r="EZ1381">
        <v>1</v>
      </c>
      <c r="FC1381">
        <v>54020001</v>
      </c>
      <c r="FD1381" t="s">
        <v>93</v>
      </c>
    </row>
    <row r="1382" spans="1:160" x14ac:dyDescent="0.3">
      <c r="A1382" t="str">
        <f>VLOOKUP(B1382,Table2[],3,FALSE)</f>
        <v>Digital</v>
      </c>
      <c r="B1382" t="str">
        <f>IF(OR(ISNUMBER(FIND("QVC",Z1382)),ISNUMBER(FIND("QVC",AL1382))),"QVC",IF(OR(ISNUMBER(FIND("NCO",H1382)),ISNUMBER(FIND("NCO",Y1382))), "NCO", IF(AL1382="consumer","PMD.com",VLOOKUP(LEFT(H1382,2),Tables!$E$1:$F$11,2,FALSE))))</f>
        <v>PMD.com</v>
      </c>
      <c r="C1382">
        <f t="shared" si="64"/>
        <v>55340001</v>
      </c>
      <c r="D1382">
        <f t="shared" si="65"/>
        <v>1</v>
      </c>
      <c r="E1382" t="str">
        <f t="shared" ca="1" si="63"/>
        <v>shifted orders shipped</v>
      </c>
      <c r="F1382" t="s">
        <v>3539</v>
      </c>
      <c r="G1382" t="s">
        <v>335</v>
      </c>
      <c r="H1382" t="s">
        <v>5389</v>
      </c>
      <c r="I1382" s="6">
        <v>44011.645624999997</v>
      </c>
      <c r="J1382" t="s">
        <v>16</v>
      </c>
      <c r="K1382" s="6">
        <v>44013.316516203704</v>
      </c>
      <c r="M1382" t="s">
        <v>1819</v>
      </c>
      <c r="N1382" t="s">
        <v>1820</v>
      </c>
      <c r="Q1382" t="s">
        <v>1478</v>
      </c>
      <c r="R1382" t="s">
        <v>412</v>
      </c>
      <c r="S1382">
        <v>44256</v>
      </c>
      <c r="T1382" t="s">
        <v>338</v>
      </c>
      <c r="U1382" t="s">
        <v>530</v>
      </c>
      <c r="W1382" t="s">
        <v>1821</v>
      </c>
      <c r="Z1382" t="s">
        <v>1819</v>
      </c>
      <c r="AA1382" t="s">
        <v>1820</v>
      </c>
      <c r="AD1382" t="s">
        <v>1478</v>
      </c>
      <c r="AE1382" t="s">
        <v>412</v>
      </c>
      <c r="AF1382">
        <v>44256</v>
      </c>
      <c r="AG1382" t="s">
        <v>338</v>
      </c>
      <c r="AH1382" t="s">
        <v>530</v>
      </c>
      <c r="AJ1382" t="s">
        <v>1821</v>
      </c>
      <c r="AL1382" t="s">
        <v>339</v>
      </c>
      <c r="AM1382">
        <v>1</v>
      </c>
      <c r="AN1382">
        <v>1</v>
      </c>
      <c r="AO1382">
        <v>8241</v>
      </c>
      <c r="AQ1382">
        <v>124480</v>
      </c>
      <c r="AR1382">
        <v>55340001</v>
      </c>
      <c r="AS1382" t="s">
        <v>1955</v>
      </c>
      <c r="AT1382" t="s">
        <v>71</v>
      </c>
      <c r="AW1382" t="s">
        <v>343</v>
      </c>
      <c r="BY1382" t="s">
        <v>342</v>
      </c>
      <c r="EQ1382">
        <v>249139</v>
      </c>
      <c r="ER1382" t="s">
        <v>5390</v>
      </c>
      <c r="EV1382">
        <v>17286837</v>
      </c>
      <c r="EW1382">
        <v>928</v>
      </c>
      <c r="EX1382">
        <v>220594</v>
      </c>
      <c r="EY1382">
        <v>9.2748999964335493E+25</v>
      </c>
      <c r="EZ1382">
        <v>1</v>
      </c>
      <c r="FC1382">
        <v>55340001</v>
      </c>
      <c r="FD1382" t="s">
        <v>71</v>
      </c>
    </row>
    <row r="1383" spans="1:160" x14ac:dyDescent="0.3">
      <c r="A1383" t="str">
        <f>VLOOKUP(B1383,Table2[],3,FALSE)</f>
        <v>Digital</v>
      </c>
      <c r="B1383" t="str">
        <f>IF(OR(ISNUMBER(FIND("QVC",Z1383)),ISNUMBER(FIND("QVC",AL1383))),"QVC",IF(OR(ISNUMBER(FIND("NCO",H1383)),ISNUMBER(FIND("NCO",Y1383))), "NCO", IF(AL1383="consumer","PMD.com",VLOOKUP(LEFT(H1383,2),Tables!$E$1:$F$11,2,FALSE))))</f>
        <v>PMD.com</v>
      </c>
      <c r="C1383">
        <f t="shared" si="64"/>
        <v>53450011</v>
      </c>
      <c r="D1383">
        <f t="shared" si="65"/>
        <v>1</v>
      </c>
      <c r="E1383" t="str">
        <f t="shared" ca="1" si="63"/>
        <v>shifted orders shipped</v>
      </c>
      <c r="F1383" t="s">
        <v>3539</v>
      </c>
      <c r="G1383" t="s">
        <v>335</v>
      </c>
      <c r="H1383" t="s">
        <v>5391</v>
      </c>
      <c r="I1383" s="6">
        <v>44011.599212962959</v>
      </c>
      <c r="J1383" t="s">
        <v>16</v>
      </c>
      <c r="K1383" s="6">
        <v>44013.31658564815</v>
      </c>
      <c r="M1383" t="s">
        <v>5392</v>
      </c>
      <c r="N1383" t="s">
        <v>5393</v>
      </c>
      <c r="Q1383" t="s">
        <v>564</v>
      </c>
      <c r="R1383" t="s">
        <v>365</v>
      </c>
      <c r="S1383" t="s">
        <v>5394</v>
      </c>
      <c r="T1383" t="s">
        <v>338</v>
      </c>
      <c r="U1383" t="s">
        <v>530</v>
      </c>
      <c r="W1383" t="s">
        <v>5395</v>
      </c>
      <c r="Z1383" t="s">
        <v>5392</v>
      </c>
      <c r="AA1383" t="s">
        <v>5393</v>
      </c>
      <c r="AD1383" t="s">
        <v>564</v>
      </c>
      <c r="AE1383" t="s">
        <v>365</v>
      </c>
      <c r="AF1383" t="s">
        <v>5394</v>
      </c>
      <c r="AG1383" t="s">
        <v>338</v>
      </c>
      <c r="AH1383" t="s">
        <v>530</v>
      </c>
      <c r="AJ1383" t="s">
        <v>5395</v>
      </c>
      <c r="AL1383" t="s">
        <v>339</v>
      </c>
      <c r="AM1383">
        <v>1</v>
      </c>
      <c r="AN1383">
        <v>1</v>
      </c>
      <c r="AO1383">
        <v>15200</v>
      </c>
      <c r="AQ1383">
        <v>124724</v>
      </c>
      <c r="AR1383">
        <v>53450011</v>
      </c>
      <c r="AS1383" t="s">
        <v>2807</v>
      </c>
      <c r="AT1383" t="s">
        <v>96</v>
      </c>
      <c r="AW1383" t="s">
        <v>340</v>
      </c>
      <c r="AX1383" t="s">
        <v>340</v>
      </c>
      <c r="AY1383" t="s">
        <v>345</v>
      </c>
      <c r="AZ1383">
        <v>0</v>
      </c>
      <c r="BY1383" t="s">
        <v>342</v>
      </c>
      <c r="EQ1383">
        <v>253372</v>
      </c>
      <c r="ER1383" t="s">
        <v>5396</v>
      </c>
      <c r="EV1383">
        <v>17286801</v>
      </c>
      <c r="EW1383">
        <v>928</v>
      </c>
      <c r="EX1383">
        <v>220556</v>
      </c>
      <c r="EY1383">
        <v>9.2748999964335493E+25</v>
      </c>
      <c r="EZ1383">
        <v>1</v>
      </c>
      <c r="FC1383">
        <v>53450011</v>
      </c>
      <c r="FD1383" t="s">
        <v>96</v>
      </c>
    </row>
    <row r="1384" spans="1:160" x14ac:dyDescent="0.3">
      <c r="A1384" t="str">
        <f>VLOOKUP(B1384,Table2[],3,FALSE)</f>
        <v>Digital</v>
      </c>
      <c r="B1384" t="str">
        <f>IF(OR(ISNUMBER(FIND("QVC",Z1384)),ISNUMBER(FIND("QVC",AL1384))),"QVC",IF(OR(ISNUMBER(FIND("NCO",H1384)),ISNUMBER(FIND("NCO",Y1384))), "NCO", IF(AL1384="consumer","PMD.com",VLOOKUP(LEFT(H1384,2),Tables!$E$1:$F$11,2,FALSE))))</f>
        <v>PMD.com</v>
      </c>
      <c r="C1384">
        <f t="shared" si="64"/>
        <v>51090061</v>
      </c>
      <c r="D1384">
        <f t="shared" si="65"/>
        <v>1</v>
      </c>
      <c r="E1384" t="str">
        <f t="shared" ca="1" si="63"/>
        <v>shifted orders shipped</v>
      </c>
      <c r="F1384" t="s">
        <v>3539</v>
      </c>
      <c r="G1384" t="s">
        <v>335</v>
      </c>
      <c r="H1384" t="s">
        <v>2745</v>
      </c>
      <c r="I1384" s="6">
        <v>44008.940578703703</v>
      </c>
      <c r="J1384" t="s">
        <v>16</v>
      </c>
      <c r="K1384" s="6">
        <v>44013.316805555558</v>
      </c>
      <c r="M1384" t="s">
        <v>5397</v>
      </c>
      <c r="N1384" t="s">
        <v>5398</v>
      </c>
      <c r="Q1384" t="s">
        <v>2247</v>
      </c>
      <c r="R1384" t="s">
        <v>359</v>
      </c>
      <c r="S1384">
        <v>33860</v>
      </c>
      <c r="T1384" t="s">
        <v>338</v>
      </c>
      <c r="U1384" t="s">
        <v>530</v>
      </c>
      <c r="W1384" t="s">
        <v>5399</v>
      </c>
      <c r="Z1384" t="s">
        <v>5397</v>
      </c>
      <c r="AA1384" t="s">
        <v>5398</v>
      </c>
      <c r="AD1384" t="s">
        <v>2247</v>
      </c>
      <c r="AE1384" t="s">
        <v>359</v>
      </c>
      <c r="AF1384">
        <v>33860</v>
      </c>
      <c r="AG1384" t="s">
        <v>338</v>
      </c>
      <c r="AH1384" t="s">
        <v>530</v>
      </c>
      <c r="AJ1384" t="s">
        <v>5399</v>
      </c>
      <c r="AL1384" t="s">
        <v>339</v>
      </c>
      <c r="AM1384">
        <v>1</v>
      </c>
      <c r="AN1384">
        <v>1</v>
      </c>
      <c r="AO1384">
        <v>8078</v>
      </c>
      <c r="AQ1384">
        <v>124010</v>
      </c>
      <c r="AR1384">
        <v>51090061</v>
      </c>
      <c r="AS1384" t="s">
        <v>2688</v>
      </c>
      <c r="AT1384" t="s">
        <v>122</v>
      </c>
      <c r="AW1384" t="s">
        <v>340</v>
      </c>
      <c r="AX1384" t="s">
        <v>340</v>
      </c>
      <c r="AY1384" t="s">
        <v>357</v>
      </c>
      <c r="AZ1384" t="s">
        <v>363</v>
      </c>
      <c r="BY1384" t="s">
        <v>342</v>
      </c>
      <c r="EQ1384">
        <v>252774</v>
      </c>
      <c r="ER1384" t="s">
        <v>2746</v>
      </c>
      <c r="EV1384">
        <v>17284977</v>
      </c>
      <c r="EW1384">
        <v>928</v>
      </c>
      <c r="EX1384">
        <v>219453</v>
      </c>
      <c r="EY1384" t="s">
        <v>5400</v>
      </c>
      <c r="EZ1384">
        <v>1</v>
      </c>
      <c r="FC1384">
        <v>51090061</v>
      </c>
      <c r="FD1384" t="s">
        <v>122</v>
      </c>
    </row>
    <row r="1385" spans="1:160" x14ac:dyDescent="0.3">
      <c r="A1385" t="str">
        <f>VLOOKUP(B1385,Table2[],3,FALSE)</f>
        <v>Digital</v>
      </c>
      <c r="B1385" t="str">
        <f>IF(OR(ISNUMBER(FIND("QVC",Z1385)),ISNUMBER(FIND("QVC",AL1385))),"QVC",IF(OR(ISNUMBER(FIND("NCO",H1385)),ISNUMBER(FIND("NCO",Y1385))), "NCO", IF(AL1385="consumer","PMD.com",VLOOKUP(LEFT(H1385,2),Tables!$E$1:$F$11,2,FALSE))))</f>
        <v>PMD.com</v>
      </c>
      <c r="C1385">
        <f t="shared" si="64"/>
        <v>53990001</v>
      </c>
      <c r="D1385">
        <f t="shared" si="65"/>
        <v>1</v>
      </c>
      <c r="E1385" t="str">
        <f t="shared" ca="1" si="63"/>
        <v>shifted orders shipped</v>
      </c>
      <c r="F1385" t="s">
        <v>3539</v>
      </c>
      <c r="G1385" t="s">
        <v>335</v>
      </c>
      <c r="H1385" t="s">
        <v>5401</v>
      </c>
      <c r="I1385" s="6">
        <v>44011.638229166667</v>
      </c>
      <c r="J1385" t="s">
        <v>16</v>
      </c>
      <c r="K1385" s="6">
        <v>44013.316817129627</v>
      </c>
      <c r="M1385" t="s">
        <v>5402</v>
      </c>
      <c r="N1385" t="s">
        <v>5403</v>
      </c>
      <c r="Q1385" t="s">
        <v>1527</v>
      </c>
      <c r="R1385" t="s">
        <v>365</v>
      </c>
      <c r="S1385">
        <v>95746</v>
      </c>
      <c r="T1385" t="s">
        <v>338</v>
      </c>
      <c r="U1385" t="s">
        <v>530</v>
      </c>
      <c r="W1385" t="s">
        <v>5404</v>
      </c>
      <c r="Z1385" t="s">
        <v>5402</v>
      </c>
      <c r="AA1385" t="s">
        <v>5403</v>
      </c>
      <c r="AD1385" t="s">
        <v>1527</v>
      </c>
      <c r="AE1385" t="s">
        <v>365</v>
      </c>
      <c r="AF1385">
        <v>95746</v>
      </c>
      <c r="AG1385" t="s">
        <v>338</v>
      </c>
      <c r="AH1385" t="s">
        <v>530</v>
      </c>
      <c r="AJ1385" t="s">
        <v>5404</v>
      </c>
      <c r="AL1385" t="s">
        <v>339</v>
      </c>
      <c r="AM1385">
        <v>1</v>
      </c>
      <c r="AN1385">
        <v>1</v>
      </c>
      <c r="AO1385">
        <v>14448</v>
      </c>
      <c r="AQ1385">
        <v>124474</v>
      </c>
      <c r="AR1385">
        <v>53990001</v>
      </c>
      <c r="AS1385" t="s">
        <v>1735</v>
      </c>
      <c r="AT1385" t="s">
        <v>111</v>
      </c>
      <c r="AW1385" t="s">
        <v>343</v>
      </c>
      <c r="BY1385" t="s">
        <v>342</v>
      </c>
      <c r="EQ1385">
        <v>253300</v>
      </c>
      <c r="ER1385" t="s">
        <v>5405</v>
      </c>
      <c r="EV1385">
        <v>17286833</v>
      </c>
      <c r="EW1385">
        <v>928</v>
      </c>
      <c r="EX1385">
        <v>220590</v>
      </c>
      <c r="EY1385" t="s">
        <v>5406</v>
      </c>
      <c r="EZ1385">
        <v>2</v>
      </c>
      <c r="FC1385">
        <v>53990001</v>
      </c>
      <c r="FD1385" t="s">
        <v>111</v>
      </c>
    </row>
    <row r="1386" spans="1:160" x14ac:dyDescent="0.3">
      <c r="A1386" t="str">
        <f>VLOOKUP(B1386,Table2[],3,FALSE)</f>
        <v>Digital</v>
      </c>
      <c r="B1386" t="str">
        <f>IF(OR(ISNUMBER(FIND("QVC",Z1386)),ISNUMBER(FIND("QVC",AL1386))),"QVC",IF(OR(ISNUMBER(FIND("NCO",H1386)),ISNUMBER(FIND("NCO",Y1386))), "NCO", IF(AL1386="consumer","PMD.com",VLOOKUP(LEFT(H1386,2),Tables!$E$1:$F$11,2,FALSE))))</f>
        <v>PMD.com</v>
      </c>
      <c r="C1386">
        <f t="shared" si="64"/>
        <v>51010010</v>
      </c>
      <c r="D1386">
        <f t="shared" si="65"/>
        <v>1</v>
      </c>
      <c r="E1386" t="str">
        <f t="shared" ca="1" si="63"/>
        <v>shifted orders shipped</v>
      </c>
      <c r="F1386" t="s">
        <v>3539</v>
      </c>
      <c r="G1386" t="s">
        <v>335</v>
      </c>
      <c r="H1386" t="s">
        <v>5401</v>
      </c>
      <c r="I1386" s="6">
        <v>44011.638229166667</v>
      </c>
      <c r="J1386" t="s">
        <v>16</v>
      </c>
      <c r="K1386" s="6">
        <v>44013.316817129627</v>
      </c>
      <c r="M1386" t="s">
        <v>5402</v>
      </c>
      <c r="N1386" t="s">
        <v>5403</v>
      </c>
      <c r="Q1386" t="s">
        <v>1527</v>
      </c>
      <c r="R1386" t="s">
        <v>365</v>
      </c>
      <c r="S1386">
        <v>95746</v>
      </c>
      <c r="T1386" t="s">
        <v>338</v>
      </c>
      <c r="U1386" t="s">
        <v>530</v>
      </c>
      <c r="W1386" t="s">
        <v>5404</v>
      </c>
      <c r="Z1386" t="s">
        <v>5402</v>
      </c>
      <c r="AA1386" t="s">
        <v>5403</v>
      </c>
      <c r="AD1386" t="s">
        <v>1527</v>
      </c>
      <c r="AE1386" t="s">
        <v>365</v>
      </c>
      <c r="AF1386">
        <v>95746</v>
      </c>
      <c r="AG1386" t="s">
        <v>338</v>
      </c>
      <c r="AH1386" t="s">
        <v>530</v>
      </c>
      <c r="AJ1386" t="s">
        <v>5404</v>
      </c>
      <c r="AL1386" t="s">
        <v>339</v>
      </c>
      <c r="AM1386">
        <v>1</v>
      </c>
      <c r="AN1386">
        <v>1</v>
      </c>
      <c r="AO1386">
        <v>11922</v>
      </c>
      <c r="AQ1386">
        <v>125659</v>
      </c>
      <c r="AR1386">
        <v>51010010</v>
      </c>
      <c r="AS1386" t="s">
        <v>1060</v>
      </c>
      <c r="AT1386" t="s">
        <v>170</v>
      </c>
      <c r="AW1386" t="s">
        <v>343</v>
      </c>
      <c r="BY1386" t="s">
        <v>342</v>
      </c>
      <c r="EQ1386">
        <v>247972</v>
      </c>
      <c r="ER1386" t="s">
        <v>5405</v>
      </c>
      <c r="EV1386">
        <v>17286833</v>
      </c>
      <c r="EW1386">
        <v>928</v>
      </c>
      <c r="EX1386">
        <v>220590</v>
      </c>
      <c r="EY1386" t="s">
        <v>5406</v>
      </c>
      <c r="EZ1386">
        <v>2</v>
      </c>
      <c r="FC1386">
        <v>95378</v>
      </c>
      <c r="FD1386" t="s">
        <v>1045</v>
      </c>
    </row>
    <row r="1387" spans="1:160" x14ac:dyDescent="0.3">
      <c r="A1387" t="str">
        <f>VLOOKUP(B1387,Table2[],3,FALSE)</f>
        <v>Digital</v>
      </c>
      <c r="B1387" t="str">
        <f>IF(OR(ISNUMBER(FIND("QVC",Z1387)),ISNUMBER(FIND("QVC",AL1387))),"QVC",IF(OR(ISNUMBER(FIND("NCO",H1387)),ISNUMBER(FIND("NCO",Y1387))), "NCO", IF(AL1387="consumer","PMD.com",VLOOKUP(LEFT(H1387,2),Tables!$E$1:$F$11,2,FALSE))))</f>
        <v>PMD.com</v>
      </c>
      <c r="C1387">
        <f t="shared" si="64"/>
        <v>53160001</v>
      </c>
      <c r="D1387">
        <f t="shared" si="65"/>
        <v>2</v>
      </c>
      <c r="E1387" t="str">
        <f t="shared" ca="1" si="63"/>
        <v>shifted orders shipped</v>
      </c>
      <c r="F1387" t="s">
        <v>3539</v>
      </c>
      <c r="G1387" t="s">
        <v>335</v>
      </c>
      <c r="H1387" t="s">
        <v>5401</v>
      </c>
      <c r="I1387" s="6">
        <v>44011.638229166667</v>
      </c>
      <c r="J1387" t="s">
        <v>16</v>
      </c>
      <c r="K1387" s="6">
        <v>44013.316817129627</v>
      </c>
      <c r="M1387" t="s">
        <v>5402</v>
      </c>
      <c r="N1387" t="s">
        <v>5403</v>
      </c>
      <c r="Q1387" t="s">
        <v>1527</v>
      </c>
      <c r="R1387" t="s">
        <v>365</v>
      </c>
      <c r="S1387">
        <v>95746</v>
      </c>
      <c r="T1387" t="s">
        <v>338</v>
      </c>
      <c r="U1387" t="s">
        <v>530</v>
      </c>
      <c r="W1387" t="s">
        <v>5404</v>
      </c>
      <c r="Z1387" t="s">
        <v>5402</v>
      </c>
      <c r="AA1387" t="s">
        <v>5403</v>
      </c>
      <c r="AD1387" t="s">
        <v>1527</v>
      </c>
      <c r="AE1387" t="s">
        <v>365</v>
      </c>
      <c r="AF1387">
        <v>95746</v>
      </c>
      <c r="AG1387" t="s">
        <v>338</v>
      </c>
      <c r="AH1387" t="s">
        <v>530</v>
      </c>
      <c r="AJ1387" t="s">
        <v>5404</v>
      </c>
      <c r="AL1387" t="s">
        <v>339</v>
      </c>
      <c r="AM1387">
        <v>2</v>
      </c>
      <c r="AN1387">
        <v>2</v>
      </c>
      <c r="AO1387">
        <v>4322</v>
      </c>
      <c r="AQ1387">
        <v>124007</v>
      </c>
      <c r="AR1387">
        <v>53160001</v>
      </c>
      <c r="AS1387" t="s">
        <v>1895</v>
      </c>
      <c r="AT1387" t="s">
        <v>119</v>
      </c>
      <c r="AW1387" t="s">
        <v>340</v>
      </c>
      <c r="AX1387" t="s">
        <v>340</v>
      </c>
      <c r="AY1387" t="s">
        <v>341</v>
      </c>
      <c r="AZ1387">
        <v>0</v>
      </c>
      <c r="BY1387" t="s">
        <v>342</v>
      </c>
      <c r="EQ1387">
        <v>252959</v>
      </c>
      <c r="ER1387" t="s">
        <v>5405</v>
      </c>
      <c r="EV1387">
        <v>17286833</v>
      </c>
      <c r="EW1387">
        <v>928</v>
      </c>
      <c r="EX1387">
        <v>220590</v>
      </c>
      <c r="EY1387" t="s">
        <v>5406</v>
      </c>
      <c r="EZ1387">
        <v>2</v>
      </c>
      <c r="FC1387">
        <v>53160001</v>
      </c>
      <c r="FD1387" t="s">
        <v>119</v>
      </c>
    </row>
    <row r="1388" spans="1:160" x14ac:dyDescent="0.3">
      <c r="A1388" t="str">
        <f>VLOOKUP(B1388,Table2[],3,FALSE)</f>
        <v>Digital</v>
      </c>
      <c r="B1388" t="str">
        <f>IF(OR(ISNUMBER(FIND("QVC",Z1388)),ISNUMBER(FIND("QVC",AL1388))),"QVC",IF(OR(ISNUMBER(FIND("NCO",H1388)),ISNUMBER(FIND("NCO",Y1388))), "NCO", IF(AL1388="consumer","PMD.com",VLOOKUP(LEFT(H1388,2),Tables!$E$1:$F$11,2,FALSE))))</f>
        <v>PMD.com</v>
      </c>
      <c r="C1388">
        <f t="shared" si="64"/>
        <v>53980001</v>
      </c>
      <c r="D1388">
        <f t="shared" si="65"/>
        <v>1</v>
      </c>
      <c r="E1388" t="str">
        <f t="shared" ca="1" si="63"/>
        <v>shifted orders shipped</v>
      </c>
      <c r="F1388" t="s">
        <v>3539</v>
      </c>
      <c r="G1388" t="s">
        <v>335</v>
      </c>
      <c r="H1388" t="s">
        <v>5401</v>
      </c>
      <c r="I1388" s="6">
        <v>44011.638229166667</v>
      </c>
      <c r="J1388" t="s">
        <v>16</v>
      </c>
      <c r="K1388" s="6">
        <v>44013.316817129627</v>
      </c>
      <c r="M1388" t="s">
        <v>5402</v>
      </c>
      <c r="N1388" t="s">
        <v>5403</v>
      </c>
      <c r="Q1388" t="s">
        <v>1527</v>
      </c>
      <c r="R1388" t="s">
        <v>365</v>
      </c>
      <c r="S1388">
        <v>95746</v>
      </c>
      <c r="T1388" t="s">
        <v>338</v>
      </c>
      <c r="U1388" t="s">
        <v>530</v>
      </c>
      <c r="W1388" t="s">
        <v>5404</v>
      </c>
      <c r="Z1388" t="s">
        <v>5402</v>
      </c>
      <c r="AA1388" t="s">
        <v>5403</v>
      </c>
      <c r="AD1388" t="s">
        <v>1527</v>
      </c>
      <c r="AE1388" t="s">
        <v>365</v>
      </c>
      <c r="AF1388">
        <v>95746</v>
      </c>
      <c r="AG1388" t="s">
        <v>338</v>
      </c>
      <c r="AH1388" t="s">
        <v>530</v>
      </c>
      <c r="AJ1388" t="s">
        <v>5404</v>
      </c>
      <c r="AL1388" t="s">
        <v>339</v>
      </c>
      <c r="AM1388">
        <v>1</v>
      </c>
      <c r="AN1388">
        <v>1</v>
      </c>
      <c r="AO1388">
        <v>5816</v>
      </c>
      <c r="AQ1388">
        <v>124473</v>
      </c>
      <c r="AR1388">
        <v>53980001</v>
      </c>
      <c r="AS1388" t="s">
        <v>1735</v>
      </c>
      <c r="AT1388" t="s">
        <v>43</v>
      </c>
      <c r="AW1388" t="s">
        <v>340</v>
      </c>
      <c r="AX1388">
        <v>0</v>
      </c>
      <c r="AY1388" t="s">
        <v>348</v>
      </c>
      <c r="AZ1388">
        <v>0</v>
      </c>
      <c r="BY1388" t="s">
        <v>342</v>
      </c>
      <c r="EQ1388">
        <v>253177</v>
      </c>
      <c r="ER1388" t="s">
        <v>5405</v>
      </c>
      <c r="EV1388">
        <v>17286833</v>
      </c>
      <c r="EW1388">
        <v>928</v>
      </c>
      <c r="EX1388">
        <v>220590</v>
      </c>
      <c r="EY1388" t="s">
        <v>5406</v>
      </c>
      <c r="EZ1388">
        <v>2</v>
      </c>
      <c r="FC1388">
        <v>53980001</v>
      </c>
      <c r="FD1388" t="s">
        <v>43</v>
      </c>
    </row>
    <row r="1389" spans="1:160" x14ac:dyDescent="0.3">
      <c r="A1389" t="str">
        <f>VLOOKUP(B1389,Table2[],3,FALSE)</f>
        <v>Digital</v>
      </c>
      <c r="B1389" t="str">
        <f>IF(OR(ISNUMBER(FIND("QVC",Z1389)),ISNUMBER(FIND("QVC",AL1389))),"QVC",IF(OR(ISNUMBER(FIND("NCO",H1389)),ISNUMBER(FIND("NCO",Y1389))), "NCO", IF(AL1389="consumer","PMD.com",VLOOKUP(LEFT(H1389,2),Tables!$E$1:$F$11,2,FALSE))))</f>
        <v>PMD.com</v>
      </c>
      <c r="C1389">
        <f t="shared" si="64"/>
        <v>5341030</v>
      </c>
      <c r="D1389">
        <f t="shared" si="65"/>
        <v>1</v>
      </c>
      <c r="E1389" t="str">
        <f t="shared" ca="1" si="63"/>
        <v>shifted orders shipped</v>
      </c>
      <c r="F1389" t="s">
        <v>3539</v>
      </c>
      <c r="G1389" t="s">
        <v>335</v>
      </c>
      <c r="H1389" t="s">
        <v>5401</v>
      </c>
      <c r="I1389" s="6">
        <v>44011.638229166667</v>
      </c>
      <c r="J1389" t="s">
        <v>16</v>
      </c>
      <c r="K1389" s="6">
        <v>44013.316817129627</v>
      </c>
      <c r="M1389" t="s">
        <v>5402</v>
      </c>
      <c r="N1389" t="s">
        <v>5403</v>
      </c>
      <c r="Q1389" t="s">
        <v>1527</v>
      </c>
      <c r="R1389" t="s">
        <v>365</v>
      </c>
      <c r="S1389">
        <v>95746</v>
      </c>
      <c r="T1389" t="s">
        <v>338</v>
      </c>
      <c r="U1389" t="s">
        <v>530</v>
      </c>
      <c r="W1389" t="s">
        <v>5404</v>
      </c>
      <c r="Z1389" t="s">
        <v>5402</v>
      </c>
      <c r="AA1389" t="s">
        <v>5403</v>
      </c>
      <c r="AD1389" t="s">
        <v>1527</v>
      </c>
      <c r="AE1389" t="s">
        <v>365</v>
      </c>
      <c r="AF1389">
        <v>95746</v>
      </c>
      <c r="AG1389" t="s">
        <v>338</v>
      </c>
      <c r="AH1389" t="s">
        <v>530</v>
      </c>
      <c r="AJ1389" t="s">
        <v>5404</v>
      </c>
      <c r="AL1389" t="s">
        <v>339</v>
      </c>
      <c r="AM1389">
        <v>1</v>
      </c>
      <c r="AN1389">
        <v>1</v>
      </c>
      <c r="AO1389">
        <v>12859</v>
      </c>
      <c r="AQ1389">
        <v>124642</v>
      </c>
      <c r="AR1389">
        <v>5341030</v>
      </c>
      <c r="AS1389" t="s">
        <v>925</v>
      </c>
      <c r="AT1389" t="s">
        <v>926</v>
      </c>
      <c r="AW1389" t="s">
        <v>366</v>
      </c>
      <c r="AX1389" t="s">
        <v>366</v>
      </c>
      <c r="AY1389" t="s">
        <v>345</v>
      </c>
      <c r="AZ1389" t="s">
        <v>346</v>
      </c>
      <c r="BY1389" t="s">
        <v>342</v>
      </c>
      <c r="EQ1389">
        <v>243275</v>
      </c>
      <c r="ER1389" t="s">
        <v>5405</v>
      </c>
      <c r="EV1389">
        <v>17286833</v>
      </c>
      <c r="EW1389">
        <v>928</v>
      </c>
      <c r="EX1389">
        <v>220590</v>
      </c>
      <c r="EY1389" t="s">
        <v>5406</v>
      </c>
      <c r="EZ1389">
        <v>2</v>
      </c>
      <c r="FC1389">
        <v>95378</v>
      </c>
      <c r="FD1389" t="s">
        <v>1045</v>
      </c>
    </row>
    <row r="1390" spans="1:160" x14ac:dyDescent="0.3">
      <c r="A1390" t="str">
        <f>VLOOKUP(B1390,Table2[],3,FALSE)</f>
        <v>Digital</v>
      </c>
      <c r="B1390" t="str">
        <f>IF(OR(ISNUMBER(FIND("QVC",Z1390)),ISNUMBER(FIND("QVC",AL1390))),"QVC",IF(OR(ISNUMBER(FIND("NCO",H1390)),ISNUMBER(FIND("NCO",Y1390))), "NCO", IF(AL1390="consumer","PMD.com",VLOOKUP(LEFT(H1390,2),Tables!$E$1:$F$11,2,FALSE))))</f>
        <v>PMD.com</v>
      </c>
      <c r="C1390">
        <f t="shared" si="64"/>
        <v>54010001</v>
      </c>
      <c r="D1390">
        <f t="shared" si="65"/>
        <v>1</v>
      </c>
      <c r="E1390" t="str">
        <f t="shared" ca="1" si="63"/>
        <v>shifted orders shipped</v>
      </c>
      <c r="F1390" t="s">
        <v>3539</v>
      </c>
      <c r="G1390" t="s">
        <v>335</v>
      </c>
      <c r="H1390" t="s">
        <v>5401</v>
      </c>
      <c r="I1390" s="6">
        <v>44011.638229166667</v>
      </c>
      <c r="J1390" t="s">
        <v>16</v>
      </c>
      <c r="K1390" s="6">
        <v>44013.316817129627</v>
      </c>
      <c r="M1390" t="s">
        <v>5402</v>
      </c>
      <c r="N1390" t="s">
        <v>5403</v>
      </c>
      <c r="Q1390" t="s">
        <v>1527</v>
      </c>
      <c r="R1390" t="s">
        <v>365</v>
      </c>
      <c r="S1390">
        <v>95746</v>
      </c>
      <c r="T1390" t="s">
        <v>338</v>
      </c>
      <c r="U1390" t="s">
        <v>530</v>
      </c>
      <c r="W1390" t="s">
        <v>5404</v>
      </c>
      <c r="Z1390" t="s">
        <v>5402</v>
      </c>
      <c r="AA1390" t="s">
        <v>5403</v>
      </c>
      <c r="AD1390" t="s">
        <v>1527</v>
      </c>
      <c r="AE1390" t="s">
        <v>365</v>
      </c>
      <c r="AF1390">
        <v>95746</v>
      </c>
      <c r="AG1390" t="s">
        <v>338</v>
      </c>
      <c r="AH1390" t="s">
        <v>530</v>
      </c>
      <c r="AJ1390" t="s">
        <v>5404</v>
      </c>
      <c r="AL1390" t="s">
        <v>339</v>
      </c>
      <c r="AM1390">
        <v>1</v>
      </c>
      <c r="AN1390">
        <v>1</v>
      </c>
      <c r="AO1390">
        <v>6300</v>
      </c>
      <c r="AQ1390">
        <v>124476</v>
      </c>
      <c r="AR1390">
        <v>54010001</v>
      </c>
      <c r="AS1390" t="s">
        <v>577</v>
      </c>
      <c r="AT1390" t="s">
        <v>35</v>
      </c>
      <c r="AW1390" t="s">
        <v>340</v>
      </c>
      <c r="AX1390">
        <v>0</v>
      </c>
      <c r="AY1390" t="s">
        <v>348</v>
      </c>
      <c r="AZ1390">
        <v>0</v>
      </c>
      <c r="BY1390" t="s">
        <v>342</v>
      </c>
      <c r="EQ1390">
        <v>252076</v>
      </c>
      <c r="ER1390" t="s">
        <v>5405</v>
      </c>
      <c r="EV1390">
        <v>17286833</v>
      </c>
      <c r="EW1390">
        <v>928</v>
      </c>
      <c r="EX1390">
        <v>220590</v>
      </c>
      <c r="EY1390" t="s">
        <v>5406</v>
      </c>
      <c r="EZ1390">
        <v>2</v>
      </c>
      <c r="FC1390">
        <v>54010001</v>
      </c>
      <c r="FD1390" t="s">
        <v>35</v>
      </c>
    </row>
    <row r="1391" spans="1:160" x14ac:dyDescent="0.3">
      <c r="A1391" t="str">
        <f>VLOOKUP(B1391,Table2[],3,FALSE)</f>
        <v>Digital</v>
      </c>
      <c r="B1391" t="str">
        <f>IF(OR(ISNUMBER(FIND("QVC",Z1391)),ISNUMBER(FIND("QVC",AL1391))),"QVC",IF(OR(ISNUMBER(FIND("NCO",H1391)),ISNUMBER(FIND("NCO",Y1391))), "NCO", IF(AL1391="consumer","PMD.com",VLOOKUP(LEFT(H1391,2),Tables!$E$1:$F$11,2,FALSE))))</f>
        <v>PMD.com</v>
      </c>
      <c r="C1391">
        <f t="shared" si="64"/>
        <v>51090030</v>
      </c>
      <c r="D1391">
        <f t="shared" si="65"/>
        <v>1</v>
      </c>
      <c r="E1391" t="str">
        <f t="shared" ca="1" si="63"/>
        <v>shifted orders shipped</v>
      </c>
      <c r="F1391" t="s">
        <v>3539</v>
      </c>
      <c r="G1391" t="s">
        <v>335</v>
      </c>
      <c r="H1391" t="s">
        <v>5401</v>
      </c>
      <c r="I1391" s="6">
        <v>44011.638229166667</v>
      </c>
      <c r="J1391" t="s">
        <v>16</v>
      </c>
      <c r="K1391" s="6">
        <v>44013.316817129627</v>
      </c>
      <c r="M1391" t="s">
        <v>5402</v>
      </c>
      <c r="N1391" t="s">
        <v>5403</v>
      </c>
      <c r="Q1391" t="s">
        <v>1527</v>
      </c>
      <c r="R1391" t="s">
        <v>365</v>
      </c>
      <c r="S1391">
        <v>95746</v>
      </c>
      <c r="T1391" t="s">
        <v>338</v>
      </c>
      <c r="U1391" t="s">
        <v>530</v>
      </c>
      <c r="W1391" t="s">
        <v>5404</v>
      </c>
      <c r="Z1391" t="s">
        <v>5402</v>
      </c>
      <c r="AA1391" t="s">
        <v>5403</v>
      </c>
      <c r="AD1391" t="s">
        <v>1527</v>
      </c>
      <c r="AE1391" t="s">
        <v>365</v>
      </c>
      <c r="AF1391">
        <v>95746</v>
      </c>
      <c r="AG1391" t="s">
        <v>338</v>
      </c>
      <c r="AH1391" t="s">
        <v>530</v>
      </c>
      <c r="AJ1391" t="s">
        <v>5404</v>
      </c>
      <c r="AL1391" t="s">
        <v>339</v>
      </c>
      <c r="AM1391">
        <v>1</v>
      </c>
      <c r="AN1391">
        <v>1</v>
      </c>
      <c r="AO1391">
        <v>6688</v>
      </c>
      <c r="AQ1391">
        <v>125960</v>
      </c>
      <c r="AR1391">
        <v>51090030</v>
      </c>
      <c r="AS1391" t="s">
        <v>3043</v>
      </c>
      <c r="AT1391" t="s">
        <v>628</v>
      </c>
      <c r="AW1391" t="s">
        <v>343</v>
      </c>
      <c r="BY1391" t="s">
        <v>342</v>
      </c>
      <c r="BZ1391" t="b">
        <v>0</v>
      </c>
      <c r="EQ1391">
        <v>243047</v>
      </c>
      <c r="ER1391" t="s">
        <v>5405</v>
      </c>
      <c r="EV1391">
        <v>17286833</v>
      </c>
      <c r="EW1391">
        <v>928</v>
      </c>
      <c r="EX1391">
        <v>220590</v>
      </c>
      <c r="EY1391" t="s">
        <v>5406</v>
      </c>
      <c r="EZ1391">
        <v>2</v>
      </c>
      <c r="FC1391">
        <v>95378</v>
      </c>
      <c r="FD1391" t="s">
        <v>1045</v>
      </c>
    </row>
    <row r="1392" spans="1:160" x14ac:dyDescent="0.3">
      <c r="A1392" t="str">
        <f>VLOOKUP(B1392,Table2[],3,FALSE)</f>
        <v>Digital</v>
      </c>
      <c r="B1392" t="str">
        <f>IF(OR(ISNUMBER(FIND("QVC",Z1392)),ISNUMBER(FIND("QVC",AL1392))),"QVC",IF(OR(ISNUMBER(FIND("NCO",H1392)),ISNUMBER(FIND("NCO",Y1392))), "NCO", IF(AL1392="consumer","PMD.com",VLOOKUP(LEFT(H1392,2),Tables!$E$1:$F$11,2,FALSE))))</f>
        <v>PMD.com</v>
      </c>
      <c r="C1392">
        <f t="shared" si="64"/>
        <v>5354</v>
      </c>
      <c r="D1392">
        <f t="shared" si="65"/>
        <v>1</v>
      </c>
      <c r="E1392" t="str">
        <f t="shared" ca="1" si="63"/>
        <v>shifted orders shipped</v>
      </c>
      <c r="F1392" t="s">
        <v>3539</v>
      </c>
      <c r="G1392" t="s">
        <v>335</v>
      </c>
      <c r="H1392" t="s">
        <v>5407</v>
      </c>
      <c r="I1392" s="6">
        <v>44011.606550925928</v>
      </c>
      <c r="J1392" t="s">
        <v>16</v>
      </c>
      <c r="K1392" s="6">
        <v>44013.316886574074</v>
      </c>
      <c r="M1392" t="s">
        <v>1452</v>
      </c>
      <c r="N1392" t="s">
        <v>1453</v>
      </c>
      <c r="Q1392" t="s">
        <v>695</v>
      </c>
      <c r="R1392" t="s">
        <v>372</v>
      </c>
      <c r="S1392">
        <v>85044</v>
      </c>
      <c r="T1392" t="s">
        <v>338</v>
      </c>
      <c r="U1392" t="s">
        <v>530</v>
      </c>
      <c r="W1392" t="s">
        <v>1454</v>
      </c>
      <c r="Z1392" t="s">
        <v>1452</v>
      </c>
      <c r="AA1392" t="s">
        <v>1453</v>
      </c>
      <c r="AD1392" t="s">
        <v>695</v>
      </c>
      <c r="AE1392" t="s">
        <v>372</v>
      </c>
      <c r="AF1392">
        <v>85044</v>
      </c>
      <c r="AG1392" t="s">
        <v>338</v>
      </c>
      <c r="AH1392" t="s">
        <v>530</v>
      </c>
      <c r="AJ1392" t="s">
        <v>1454</v>
      </c>
      <c r="AL1392" t="s">
        <v>339</v>
      </c>
      <c r="AM1392">
        <v>1</v>
      </c>
      <c r="AN1392">
        <v>1</v>
      </c>
      <c r="AO1392">
        <v>5214</v>
      </c>
      <c r="AQ1392">
        <v>124518</v>
      </c>
      <c r="AR1392">
        <v>5354</v>
      </c>
      <c r="AS1392" t="s">
        <v>1753</v>
      </c>
      <c r="AT1392" t="s">
        <v>103</v>
      </c>
      <c r="AW1392" t="s">
        <v>340</v>
      </c>
      <c r="AX1392" t="s">
        <v>340</v>
      </c>
      <c r="AY1392" t="s">
        <v>351</v>
      </c>
      <c r="AZ1392" t="s">
        <v>415</v>
      </c>
      <c r="BY1392" t="s">
        <v>342</v>
      </c>
      <c r="EQ1392">
        <v>249176</v>
      </c>
      <c r="ER1392" t="s">
        <v>5408</v>
      </c>
      <c r="EV1392">
        <v>17286812</v>
      </c>
      <c r="EW1392">
        <v>928</v>
      </c>
      <c r="EX1392">
        <v>220568</v>
      </c>
      <c r="EY1392">
        <v>9.2748999964335493E+25</v>
      </c>
      <c r="EZ1392">
        <v>1</v>
      </c>
      <c r="FC1392">
        <v>5354</v>
      </c>
      <c r="FD1392" t="s">
        <v>103</v>
      </c>
    </row>
    <row r="1393" spans="1:160" x14ac:dyDescent="0.3">
      <c r="A1393" t="str">
        <f>VLOOKUP(B1393,Table2[],3,FALSE)</f>
        <v>Digital</v>
      </c>
      <c r="B1393" t="str">
        <f>IF(OR(ISNUMBER(FIND("QVC",Z1393)),ISNUMBER(FIND("QVC",AL1393))),"QVC",IF(OR(ISNUMBER(FIND("NCO",H1393)),ISNUMBER(FIND("NCO",Y1393))), "NCO", IF(AL1393="consumer","PMD.com",VLOOKUP(LEFT(H1393,2),Tables!$E$1:$F$11,2,FALSE))))</f>
        <v>PMD.com</v>
      </c>
      <c r="C1393">
        <f t="shared" si="64"/>
        <v>52578</v>
      </c>
      <c r="D1393">
        <f t="shared" si="65"/>
        <v>1</v>
      </c>
      <c r="E1393" t="str">
        <f t="shared" ca="1" si="63"/>
        <v>shifted orders shipped</v>
      </c>
      <c r="F1393" t="s">
        <v>3539</v>
      </c>
      <c r="G1393" t="s">
        <v>335</v>
      </c>
      <c r="H1393" t="s">
        <v>5409</v>
      </c>
      <c r="I1393" s="6">
        <v>44011.599340277775</v>
      </c>
      <c r="J1393" t="s">
        <v>16</v>
      </c>
      <c r="K1393" s="6">
        <v>44013.317187499997</v>
      </c>
      <c r="M1393" t="s">
        <v>5410</v>
      </c>
      <c r="N1393" t="s">
        <v>5411</v>
      </c>
      <c r="Q1393" t="s">
        <v>2220</v>
      </c>
      <c r="R1393" t="s">
        <v>359</v>
      </c>
      <c r="S1393">
        <v>33323</v>
      </c>
      <c r="T1393" t="s">
        <v>338</v>
      </c>
      <c r="U1393" t="s">
        <v>530</v>
      </c>
      <c r="W1393" t="s">
        <v>5412</v>
      </c>
      <c r="Z1393" t="s">
        <v>5410</v>
      </c>
      <c r="AA1393" t="s">
        <v>5411</v>
      </c>
      <c r="AD1393" t="s">
        <v>2220</v>
      </c>
      <c r="AE1393" t="s">
        <v>359</v>
      </c>
      <c r="AF1393">
        <v>33323</v>
      </c>
      <c r="AG1393" t="s">
        <v>338</v>
      </c>
      <c r="AH1393" t="s">
        <v>530</v>
      </c>
      <c r="AJ1393" t="s">
        <v>5412</v>
      </c>
      <c r="AL1393" t="s">
        <v>339</v>
      </c>
      <c r="AM1393">
        <v>1</v>
      </c>
      <c r="AN1393">
        <v>1</v>
      </c>
      <c r="AO1393">
        <v>6388</v>
      </c>
      <c r="AQ1393">
        <v>124427</v>
      </c>
      <c r="AR1393">
        <v>52578</v>
      </c>
      <c r="AS1393" t="s">
        <v>27</v>
      </c>
      <c r="AT1393" t="s">
        <v>28</v>
      </c>
      <c r="AW1393" t="s">
        <v>352</v>
      </c>
      <c r="AX1393" t="s">
        <v>352</v>
      </c>
      <c r="AY1393" t="s">
        <v>353</v>
      </c>
      <c r="AZ1393" t="s">
        <v>371</v>
      </c>
      <c r="BY1393" t="s">
        <v>342</v>
      </c>
      <c r="EQ1393">
        <v>251422</v>
      </c>
      <c r="ER1393" t="s">
        <v>5413</v>
      </c>
      <c r="EV1393">
        <v>17286802</v>
      </c>
      <c r="EW1393">
        <v>928</v>
      </c>
      <c r="EX1393">
        <v>220557</v>
      </c>
      <c r="EY1393" t="s">
        <v>5414</v>
      </c>
      <c r="EZ1393">
        <v>1</v>
      </c>
      <c r="FC1393">
        <v>52578</v>
      </c>
      <c r="FD1393" t="s">
        <v>28</v>
      </c>
    </row>
    <row r="1394" spans="1:160" x14ac:dyDescent="0.3">
      <c r="A1394" t="str">
        <f>VLOOKUP(B1394,Table2[],3,FALSE)</f>
        <v>Digital</v>
      </c>
      <c r="B1394" t="str">
        <f>IF(OR(ISNUMBER(FIND("QVC",Z1394)),ISNUMBER(FIND("QVC",AL1394))),"QVC",IF(OR(ISNUMBER(FIND("NCO",H1394)),ISNUMBER(FIND("NCO",Y1394))), "NCO", IF(AL1394="consumer","PMD.com",VLOOKUP(LEFT(H1394,2),Tables!$E$1:$F$11,2,FALSE))))</f>
        <v>PMD.com</v>
      </c>
      <c r="C1394">
        <f t="shared" si="64"/>
        <v>52240001</v>
      </c>
      <c r="D1394">
        <f t="shared" si="65"/>
        <v>1</v>
      </c>
      <c r="E1394" t="str">
        <f t="shared" ca="1" si="63"/>
        <v>shifted orders shipped</v>
      </c>
      <c r="F1394" t="s">
        <v>3539</v>
      </c>
      <c r="G1394" t="s">
        <v>335</v>
      </c>
      <c r="H1394" t="s">
        <v>2388</v>
      </c>
      <c r="I1394" s="6">
        <v>44008.356909722221</v>
      </c>
      <c r="J1394" t="s">
        <v>16</v>
      </c>
      <c r="K1394" s="6">
        <v>44013.317615740743</v>
      </c>
      <c r="M1394" t="s">
        <v>5415</v>
      </c>
      <c r="N1394" t="s">
        <v>5416</v>
      </c>
      <c r="Q1394" t="s">
        <v>2231</v>
      </c>
      <c r="R1394" t="s">
        <v>389</v>
      </c>
      <c r="S1394">
        <v>10031</v>
      </c>
      <c r="T1394" t="s">
        <v>338</v>
      </c>
      <c r="U1394" t="s">
        <v>530</v>
      </c>
      <c r="W1394" t="s">
        <v>5417</v>
      </c>
      <c r="Z1394" t="s">
        <v>5415</v>
      </c>
      <c r="AA1394" t="s">
        <v>5416</v>
      </c>
      <c r="AD1394" t="s">
        <v>2231</v>
      </c>
      <c r="AE1394" t="s">
        <v>389</v>
      </c>
      <c r="AF1394">
        <v>10031</v>
      </c>
      <c r="AG1394" t="s">
        <v>338</v>
      </c>
      <c r="AH1394" t="s">
        <v>530</v>
      </c>
      <c r="AJ1394" t="s">
        <v>5417</v>
      </c>
      <c r="AL1394" t="s">
        <v>339</v>
      </c>
      <c r="AM1394">
        <v>1</v>
      </c>
      <c r="AN1394">
        <v>1</v>
      </c>
      <c r="AO1394">
        <v>5995</v>
      </c>
      <c r="AQ1394">
        <v>124435</v>
      </c>
      <c r="AR1394">
        <v>52240001</v>
      </c>
      <c r="AS1394" t="s">
        <v>2387</v>
      </c>
      <c r="AT1394" t="s">
        <v>108</v>
      </c>
      <c r="AW1394" t="s">
        <v>340</v>
      </c>
      <c r="AX1394" t="s">
        <v>340</v>
      </c>
      <c r="AY1394" t="s">
        <v>341</v>
      </c>
      <c r="AZ1394">
        <v>0</v>
      </c>
      <c r="BY1394" t="s">
        <v>342</v>
      </c>
      <c r="EQ1394">
        <v>253361</v>
      </c>
      <c r="ER1394" t="s">
        <v>2389</v>
      </c>
      <c r="EV1394">
        <v>17283938</v>
      </c>
      <c r="EW1394">
        <v>928</v>
      </c>
      <c r="EX1394">
        <v>218582</v>
      </c>
      <c r="EY1394" t="s">
        <v>5418</v>
      </c>
      <c r="EZ1394">
        <v>1</v>
      </c>
      <c r="FC1394">
        <v>52240001</v>
      </c>
      <c r="FD1394" t="s">
        <v>108</v>
      </c>
    </row>
    <row r="1395" spans="1:160" x14ac:dyDescent="0.3">
      <c r="A1395" t="str">
        <f>VLOOKUP(B1395,Table2[],3,FALSE)</f>
        <v>Digital</v>
      </c>
      <c r="B1395" t="str">
        <f>IF(OR(ISNUMBER(FIND("QVC",Z1395)),ISNUMBER(FIND("QVC",AL1395))),"QVC",IF(OR(ISNUMBER(FIND("NCO",H1395)),ISNUMBER(FIND("NCO",Y1395))), "NCO", IF(AL1395="consumer","PMD.com",VLOOKUP(LEFT(H1395,2),Tables!$E$1:$F$11,2,FALSE))))</f>
        <v>PMD.com</v>
      </c>
      <c r="C1395">
        <f t="shared" si="64"/>
        <v>51090001</v>
      </c>
      <c r="D1395">
        <f t="shared" si="65"/>
        <v>1</v>
      </c>
      <c r="E1395" t="str">
        <f t="shared" ca="1" si="63"/>
        <v>shifted orders shipped</v>
      </c>
      <c r="F1395" t="s">
        <v>3539</v>
      </c>
      <c r="G1395" t="s">
        <v>335</v>
      </c>
      <c r="H1395" t="s">
        <v>2388</v>
      </c>
      <c r="I1395" s="6">
        <v>44008.356909722221</v>
      </c>
      <c r="J1395" t="s">
        <v>16</v>
      </c>
      <c r="K1395" s="6">
        <v>44013.317615740743</v>
      </c>
      <c r="M1395" t="s">
        <v>5415</v>
      </c>
      <c r="N1395" t="s">
        <v>5416</v>
      </c>
      <c r="Q1395" t="s">
        <v>2231</v>
      </c>
      <c r="R1395" t="s">
        <v>389</v>
      </c>
      <c r="S1395">
        <v>10031</v>
      </c>
      <c r="T1395" t="s">
        <v>338</v>
      </c>
      <c r="U1395" t="s">
        <v>530</v>
      </c>
      <c r="W1395" t="s">
        <v>5417</v>
      </c>
      <c r="Z1395" t="s">
        <v>5415</v>
      </c>
      <c r="AA1395" t="s">
        <v>5416</v>
      </c>
      <c r="AD1395" t="s">
        <v>2231</v>
      </c>
      <c r="AE1395" t="s">
        <v>389</v>
      </c>
      <c r="AF1395">
        <v>10031</v>
      </c>
      <c r="AG1395" t="s">
        <v>338</v>
      </c>
      <c r="AH1395" t="s">
        <v>530</v>
      </c>
      <c r="AJ1395" t="s">
        <v>5417</v>
      </c>
      <c r="AL1395" t="s">
        <v>339</v>
      </c>
      <c r="AM1395">
        <v>1</v>
      </c>
      <c r="AN1395">
        <v>1</v>
      </c>
      <c r="AO1395">
        <v>4885</v>
      </c>
      <c r="AQ1395">
        <v>124202</v>
      </c>
      <c r="AR1395">
        <v>51090001</v>
      </c>
      <c r="AS1395" t="s">
        <v>1986</v>
      </c>
      <c r="AT1395" t="s">
        <v>60</v>
      </c>
      <c r="AW1395" t="s">
        <v>340</v>
      </c>
      <c r="AX1395" t="s">
        <v>340</v>
      </c>
      <c r="AY1395" t="s">
        <v>357</v>
      </c>
      <c r="AZ1395" t="s">
        <v>361</v>
      </c>
      <c r="BY1395" t="s">
        <v>342</v>
      </c>
      <c r="EQ1395">
        <v>250831</v>
      </c>
      <c r="ER1395" t="s">
        <v>2389</v>
      </c>
      <c r="EV1395">
        <v>17283938</v>
      </c>
      <c r="EW1395">
        <v>928</v>
      </c>
      <c r="EX1395">
        <v>218582</v>
      </c>
      <c r="EY1395" t="s">
        <v>5418</v>
      </c>
      <c r="EZ1395">
        <v>1</v>
      </c>
      <c r="FC1395">
        <v>51090001</v>
      </c>
      <c r="FD1395" t="s">
        <v>60</v>
      </c>
    </row>
    <row r="1396" spans="1:160" x14ac:dyDescent="0.3">
      <c r="A1396" t="str">
        <f>VLOOKUP(B1396,Table2[],3,FALSE)</f>
        <v>Digital</v>
      </c>
      <c r="B1396" t="str">
        <f>IF(OR(ISNUMBER(FIND("QVC",Z1396)),ISNUMBER(FIND("QVC",AL1396))),"QVC",IF(OR(ISNUMBER(FIND("NCO",H1396)),ISNUMBER(FIND("NCO",Y1396))), "NCO", IF(AL1396="consumer","PMD.com",VLOOKUP(LEFT(H1396,2),Tables!$E$1:$F$11,2,FALSE))))</f>
        <v>PMD.com</v>
      </c>
      <c r="C1396">
        <f t="shared" si="64"/>
        <v>53440001</v>
      </c>
      <c r="D1396">
        <f t="shared" si="65"/>
        <v>1</v>
      </c>
      <c r="E1396" t="str">
        <f t="shared" ca="1" si="63"/>
        <v>shifted orders shipped</v>
      </c>
      <c r="F1396" t="s">
        <v>3539</v>
      </c>
      <c r="G1396" t="s">
        <v>335</v>
      </c>
      <c r="H1396" t="s">
        <v>2388</v>
      </c>
      <c r="I1396" s="6">
        <v>44008.356909722221</v>
      </c>
      <c r="J1396" t="s">
        <v>16</v>
      </c>
      <c r="K1396" s="6">
        <v>44013.317615740743</v>
      </c>
      <c r="M1396" t="s">
        <v>5415</v>
      </c>
      <c r="N1396" t="s">
        <v>5416</v>
      </c>
      <c r="Q1396" t="s">
        <v>2231</v>
      </c>
      <c r="R1396" t="s">
        <v>389</v>
      </c>
      <c r="S1396">
        <v>10031</v>
      </c>
      <c r="T1396" t="s">
        <v>338</v>
      </c>
      <c r="U1396" t="s">
        <v>530</v>
      </c>
      <c r="W1396" t="s">
        <v>5417</v>
      </c>
      <c r="Z1396" t="s">
        <v>5415</v>
      </c>
      <c r="AA1396" t="s">
        <v>5416</v>
      </c>
      <c r="AD1396" t="s">
        <v>2231</v>
      </c>
      <c r="AE1396" t="s">
        <v>389</v>
      </c>
      <c r="AF1396">
        <v>10031</v>
      </c>
      <c r="AG1396" t="s">
        <v>338</v>
      </c>
      <c r="AH1396" t="s">
        <v>530</v>
      </c>
      <c r="AJ1396" t="s">
        <v>5417</v>
      </c>
      <c r="AL1396" t="s">
        <v>339</v>
      </c>
      <c r="AM1396">
        <v>1</v>
      </c>
      <c r="AN1396">
        <v>1</v>
      </c>
      <c r="AO1396">
        <v>7642</v>
      </c>
      <c r="AQ1396">
        <v>124700</v>
      </c>
      <c r="AR1396">
        <v>53440001</v>
      </c>
      <c r="AS1396" t="s">
        <v>1240</v>
      </c>
      <c r="AT1396" t="s">
        <v>116</v>
      </c>
      <c r="AW1396" t="s">
        <v>340</v>
      </c>
      <c r="AX1396" t="s">
        <v>340</v>
      </c>
      <c r="AY1396" t="s">
        <v>345</v>
      </c>
      <c r="AZ1396" t="s">
        <v>345</v>
      </c>
      <c r="BY1396" t="s">
        <v>342</v>
      </c>
      <c r="EQ1396">
        <v>252960</v>
      </c>
      <c r="ER1396" t="s">
        <v>2389</v>
      </c>
      <c r="EV1396">
        <v>17283938</v>
      </c>
      <c r="EW1396">
        <v>928</v>
      </c>
      <c r="EX1396">
        <v>218582</v>
      </c>
      <c r="EY1396" t="s">
        <v>5418</v>
      </c>
      <c r="EZ1396">
        <v>1</v>
      </c>
      <c r="FC1396">
        <v>53440001</v>
      </c>
      <c r="FD1396" t="s">
        <v>116</v>
      </c>
    </row>
    <row r="1397" spans="1:160" x14ac:dyDescent="0.3">
      <c r="A1397" t="str">
        <f>VLOOKUP(B1397,Table2[],3,FALSE)</f>
        <v>Digital</v>
      </c>
      <c r="B1397" t="str">
        <f>IF(OR(ISNUMBER(FIND("QVC",Z1397)),ISNUMBER(FIND("QVC",AL1397))),"QVC",IF(OR(ISNUMBER(FIND("NCO",H1397)),ISNUMBER(FIND("NCO",Y1397))), "NCO", IF(AL1397="consumer","PMD.com",VLOOKUP(LEFT(H1397,2),Tables!$E$1:$F$11,2,FALSE))))</f>
        <v>PMD.com</v>
      </c>
      <c r="C1397">
        <f t="shared" si="64"/>
        <v>7659</v>
      </c>
      <c r="D1397">
        <f t="shared" si="65"/>
        <v>1</v>
      </c>
      <c r="E1397" t="str">
        <f t="shared" ca="1" si="63"/>
        <v>shifted orders shipped</v>
      </c>
      <c r="F1397" t="s">
        <v>3539</v>
      </c>
      <c r="G1397" t="s">
        <v>335</v>
      </c>
      <c r="H1397" t="s">
        <v>5419</v>
      </c>
      <c r="I1397" s="6">
        <v>44011.668877314813</v>
      </c>
      <c r="J1397" t="s">
        <v>16</v>
      </c>
      <c r="K1397" s="6">
        <v>44013.317835648151</v>
      </c>
      <c r="M1397" t="s">
        <v>5420</v>
      </c>
      <c r="N1397" t="s">
        <v>5421</v>
      </c>
      <c r="Q1397" t="s">
        <v>5422</v>
      </c>
      <c r="R1397" t="s">
        <v>400</v>
      </c>
      <c r="S1397">
        <v>15024</v>
      </c>
      <c r="T1397" t="s">
        <v>338</v>
      </c>
      <c r="U1397" t="s">
        <v>530</v>
      </c>
      <c r="W1397" t="s">
        <v>1540</v>
      </c>
      <c r="Z1397" t="s">
        <v>5420</v>
      </c>
      <c r="AA1397" t="s">
        <v>5421</v>
      </c>
      <c r="AD1397" t="s">
        <v>5422</v>
      </c>
      <c r="AE1397" t="s">
        <v>400</v>
      </c>
      <c r="AF1397">
        <v>15024</v>
      </c>
      <c r="AG1397" t="s">
        <v>338</v>
      </c>
      <c r="AH1397" t="s">
        <v>530</v>
      </c>
      <c r="AJ1397" t="s">
        <v>1540</v>
      </c>
      <c r="AL1397" t="s">
        <v>339</v>
      </c>
      <c r="AM1397">
        <v>1</v>
      </c>
      <c r="AN1397">
        <v>1</v>
      </c>
      <c r="AO1397">
        <v>4325</v>
      </c>
      <c r="AQ1397">
        <v>127796</v>
      </c>
      <c r="AR1397">
        <v>7659</v>
      </c>
      <c r="AS1397" t="s">
        <v>1085</v>
      </c>
      <c r="AT1397" t="s">
        <v>1086</v>
      </c>
      <c r="BY1397" t="s">
        <v>342</v>
      </c>
      <c r="EQ1397">
        <v>252890</v>
      </c>
      <c r="ER1397" t="s">
        <v>5423</v>
      </c>
      <c r="EV1397">
        <v>17286850</v>
      </c>
      <c r="EW1397">
        <v>928</v>
      </c>
      <c r="EX1397">
        <v>220609</v>
      </c>
      <c r="EY1397" t="s">
        <v>5424</v>
      </c>
      <c r="EZ1397">
        <v>1</v>
      </c>
      <c r="FC1397">
        <v>95374</v>
      </c>
      <c r="FD1397" t="s">
        <v>1234</v>
      </c>
    </row>
    <row r="1398" spans="1:160" x14ac:dyDescent="0.3">
      <c r="A1398" t="str">
        <f>VLOOKUP(B1398,Table2[],3,FALSE)</f>
        <v>Digital</v>
      </c>
      <c r="B1398" t="str">
        <f>IF(OR(ISNUMBER(FIND("QVC",Z1398)),ISNUMBER(FIND("QVC",AL1398))),"QVC",IF(OR(ISNUMBER(FIND("NCO",H1398)),ISNUMBER(FIND("NCO",Y1398))), "NCO", IF(AL1398="consumer","PMD.com",VLOOKUP(LEFT(H1398,2),Tables!$E$1:$F$11,2,FALSE))))</f>
        <v>PMD.com</v>
      </c>
      <c r="C1398">
        <f t="shared" si="64"/>
        <v>950012</v>
      </c>
      <c r="D1398">
        <f t="shared" si="65"/>
        <v>1</v>
      </c>
      <c r="E1398" t="str">
        <f t="shared" ca="1" si="63"/>
        <v>shifted orders shipped</v>
      </c>
      <c r="F1398" t="s">
        <v>3539</v>
      </c>
      <c r="G1398" t="s">
        <v>335</v>
      </c>
      <c r="H1398" t="s">
        <v>5419</v>
      </c>
      <c r="I1398" s="6">
        <v>44011.668877314813</v>
      </c>
      <c r="J1398" t="s">
        <v>16</v>
      </c>
      <c r="K1398" s="6">
        <v>44013.317835648151</v>
      </c>
      <c r="M1398" t="s">
        <v>5420</v>
      </c>
      <c r="N1398" t="s">
        <v>5421</v>
      </c>
      <c r="Q1398" t="s">
        <v>5422</v>
      </c>
      <c r="R1398" t="s">
        <v>400</v>
      </c>
      <c r="S1398">
        <v>15024</v>
      </c>
      <c r="T1398" t="s">
        <v>338</v>
      </c>
      <c r="U1398" t="s">
        <v>530</v>
      </c>
      <c r="W1398" t="s">
        <v>1540</v>
      </c>
      <c r="Z1398" t="s">
        <v>5420</v>
      </c>
      <c r="AA1398" t="s">
        <v>5421</v>
      </c>
      <c r="AD1398" t="s">
        <v>5422</v>
      </c>
      <c r="AE1398" t="s">
        <v>400</v>
      </c>
      <c r="AF1398">
        <v>15024</v>
      </c>
      <c r="AG1398" t="s">
        <v>338</v>
      </c>
      <c r="AH1398" t="s">
        <v>530</v>
      </c>
      <c r="AJ1398" t="s">
        <v>1540</v>
      </c>
      <c r="AL1398" t="s">
        <v>339</v>
      </c>
      <c r="AM1398">
        <v>1</v>
      </c>
      <c r="AN1398">
        <v>1</v>
      </c>
      <c r="AO1398">
        <v>25922</v>
      </c>
      <c r="AQ1398">
        <v>127752</v>
      </c>
      <c r="AR1398">
        <v>950012</v>
      </c>
      <c r="AT1398" t="s">
        <v>1235</v>
      </c>
      <c r="AW1398" t="s">
        <v>340</v>
      </c>
      <c r="AX1398">
        <v>0</v>
      </c>
      <c r="AY1398" t="s">
        <v>348</v>
      </c>
      <c r="AZ1398">
        <v>0</v>
      </c>
      <c r="BY1398" t="s">
        <v>342</v>
      </c>
      <c r="EQ1398">
        <v>251002</v>
      </c>
      <c r="ER1398" t="s">
        <v>5423</v>
      </c>
      <c r="EV1398">
        <v>17286850</v>
      </c>
      <c r="EW1398">
        <v>928</v>
      </c>
      <c r="EX1398">
        <v>220609</v>
      </c>
      <c r="EY1398" t="s">
        <v>5424</v>
      </c>
      <c r="EZ1398">
        <v>1</v>
      </c>
      <c r="FC1398">
        <v>95374</v>
      </c>
      <c r="FD1398" t="s">
        <v>1234</v>
      </c>
    </row>
    <row r="1399" spans="1:160" x14ac:dyDescent="0.3">
      <c r="A1399" t="str">
        <f>VLOOKUP(B1399,Table2[],3,FALSE)</f>
        <v>Digital</v>
      </c>
      <c r="B1399" t="str">
        <f>IF(OR(ISNUMBER(FIND("QVC",Z1399)),ISNUMBER(FIND("QVC",AL1399))),"QVC",IF(OR(ISNUMBER(FIND("NCO",H1399)),ISNUMBER(FIND("NCO",Y1399))), "NCO", IF(AL1399="consumer","PMD.com",VLOOKUP(LEFT(H1399,2),Tables!$E$1:$F$11,2,FALSE))))</f>
        <v>PMD.com</v>
      </c>
      <c r="C1399">
        <f t="shared" si="64"/>
        <v>53490001</v>
      </c>
      <c r="D1399">
        <f t="shared" si="65"/>
        <v>1</v>
      </c>
      <c r="E1399" t="str">
        <f t="shared" ca="1" si="63"/>
        <v>shifted orders shipped</v>
      </c>
      <c r="F1399" t="s">
        <v>3539</v>
      </c>
      <c r="G1399" t="s">
        <v>335</v>
      </c>
      <c r="H1399" t="s">
        <v>5419</v>
      </c>
      <c r="I1399" s="6">
        <v>44011.668877314813</v>
      </c>
      <c r="J1399" t="s">
        <v>16</v>
      </c>
      <c r="K1399" s="6">
        <v>44013.317835648151</v>
      </c>
      <c r="M1399" t="s">
        <v>5420</v>
      </c>
      <c r="N1399" t="s">
        <v>5421</v>
      </c>
      <c r="Q1399" t="s">
        <v>5422</v>
      </c>
      <c r="R1399" t="s">
        <v>400</v>
      </c>
      <c r="S1399">
        <v>15024</v>
      </c>
      <c r="T1399" t="s">
        <v>338</v>
      </c>
      <c r="U1399" t="s">
        <v>530</v>
      </c>
      <c r="W1399" t="s">
        <v>1540</v>
      </c>
      <c r="Z1399" t="s">
        <v>5420</v>
      </c>
      <c r="AA1399" t="s">
        <v>5421</v>
      </c>
      <c r="AD1399" t="s">
        <v>5422</v>
      </c>
      <c r="AE1399" t="s">
        <v>400</v>
      </c>
      <c r="AF1399">
        <v>15024</v>
      </c>
      <c r="AG1399" t="s">
        <v>338</v>
      </c>
      <c r="AH1399" t="s">
        <v>530</v>
      </c>
      <c r="AJ1399" t="s">
        <v>1540</v>
      </c>
      <c r="AL1399" t="s">
        <v>339</v>
      </c>
      <c r="AM1399">
        <v>1</v>
      </c>
      <c r="AN1399">
        <v>1</v>
      </c>
      <c r="AO1399">
        <v>15533</v>
      </c>
      <c r="AQ1399">
        <v>126899</v>
      </c>
      <c r="AR1399">
        <v>53490001</v>
      </c>
      <c r="AS1399" t="s">
        <v>1709</v>
      </c>
      <c r="AT1399" t="s">
        <v>56</v>
      </c>
      <c r="AW1399" t="s">
        <v>343</v>
      </c>
      <c r="BY1399" t="s">
        <v>342</v>
      </c>
      <c r="EQ1399">
        <v>253176</v>
      </c>
      <c r="ER1399" t="s">
        <v>5423</v>
      </c>
      <c r="EV1399">
        <v>17286850</v>
      </c>
      <c r="EW1399">
        <v>928</v>
      </c>
      <c r="EX1399">
        <v>220609</v>
      </c>
      <c r="EY1399" t="s">
        <v>5424</v>
      </c>
      <c r="EZ1399">
        <v>1</v>
      </c>
      <c r="FC1399">
        <v>95374</v>
      </c>
      <c r="FD1399" t="s">
        <v>1234</v>
      </c>
    </row>
    <row r="1400" spans="1:160" x14ac:dyDescent="0.3">
      <c r="A1400" t="str">
        <f>VLOOKUP(B1400,Table2[],3,FALSE)</f>
        <v>Digital</v>
      </c>
      <c r="B1400" t="str">
        <f>IF(OR(ISNUMBER(FIND("QVC",Z1400)),ISNUMBER(FIND("QVC",AL1400))),"QVC",IF(OR(ISNUMBER(FIND("NCO",H1400)),ISNUMBER(FIND("NCO",Y1400))), "NCO", IF(AL1400="consumer","PMD.com",VLOOKUP(LEFT(H1400,2),Tables!$E$1:$F$11,2,FALSE))))</f>
        <v>PMD.com</v>
      </c>
      <c r="C1400">
        <f t="shared" si="64"/>
        <v>5341</v>
      </c>
      <c r="D1400">
        <f t="shared" si="65"/>
        <v>1</v>
      </c>
      <c r="E1400" t="str">
        <f t="shared" ca="1" si="63"/>
        <v>shifted orders shipped</v>
      </c>
      <c r="F1400" t="s">
        <v>3539</v>
      </c>
      <c r="G1400" t="s">
        <v>335</v>
      </c>
      <c r="H1400" t="s">
        <v>2440</v>
      </c>
      <c r="I1400" s="6">
        <v>44008.491562499999</v>
      </c>
      <c r="J1400" t="s">
        <v>16</v>
      </c>
      <c r="K1400" s="6">
        <v>44013.318495370368</v>
      </c>
      <c r="M1400" t="s">
        <v>5425</v>
      </c>
      <c r="N1400" t="s">
        <v>5426</v>
      </c>
      <c r="Q1400" t="s">
        <v>417</v>
      </c>
      <c r="R1400" t="s">
        <v>376</v>
      </c>
      <c r="S1400" t="s">
        <v>5427</v>
      </c>
      <c r="T1400" t="s">
        <v>338</v>
      </c>
      <c r="U1400" t="s">
        <v>530</v>
      </c>
      <c r="W1400" t="s">
        <v>5428</v>
      </c>
      <c r="Z1400" t="s">
        <v>5425</v>
      </c>
      <c r="AA1400" t="s">
        <v>5426</v>
      </c>
      <c r="AD1400" t="s">
        <v>417</v>
      </c>
      <c r="AE1400" t="s">
        <v>376</v>
      </c>
      <c r="AF1400" t="s">
        <v>5427</v>
      </c>
      <c r="AG1400" t="s">
        <v>338</v>
      </c>
      <c r="AH1400" t="s">
        <v>530</v>
      </c>
      <c r="AJ1400" t="s">
        <v>5428</v>
      </c>
      <c r="AL1400" t="s">
        <v>339</v>
      </c>
      <c r="AM1400">
        <v>1</v>
      </c>
      <c r="AN1400">
        <v>1</v>
      </c>
      <c r="AO1400">
        <v>15156</v>
      </c>
      <c r="AQ1400">
        <v>124187</v>
      </c>
      <c r="AR1400">
        <v>5341</v>
      </c>
      <c r="AS1400" t="s">
        <v>831</v>
      </c>
      <c r="AT1400" t="s">
        <v>82</v>
      </c>
      <c r="AW1400" t="s">
        <v>340</v>
      </c>
      <c r="AX1400" t="s">
        <v>340</v>
      </c>
      <c r="AY1400" t="s">
        <v>345</v>
      </c>
      <c r="AZ1400" t="s">
        <v>346</v>
      </c>
      <c r="BY1400" t="s">
        <v>342</v>
      </c>
      <c r="EQ1400">
        <v>244247</v>
      </c>
      <c r="ER1400" t="s">
        <v>2441</v>
      </c>
      <c r="EV1400">
        <v>17284408</v>
      </c>
      <c r="EW1400">
        <v>928</v>
      </c>
      <c r="EX1400">
        <v>218906</v>
      </c>
      <c r="EY1400" t="s">
        <v>5429</v>
      </c>
      <c r="EZ1400">
        <v>1</v>
      </c>
      <c r="FC1400">
        <v>95292</v>
      </c>
      <c r="FD1400" t="s">
        <v>511</v>
      </c>
    </row>
    <row r="1401" spans="1:160" x14ac:dyDescent="0.3">
      <c r="A1401" t="str">
        <f>VLOOKUP(B1401,Table2[],3,FALSE)</f>
        <v>Digital</v>
      </c>
      <c r="B1401" t="str">
        <f>IF(OR(ISNUMBER(FIND("QVC",Z1401)),ISNUMBER(FIND("QVC",AL1401))),"QVC",IF(OR(ISNUMBER(FIND("NCO",H1401)),ISNUMBER(FIND("NCO",Y1401))), "NCO", IF(AL1401="consumer","PMD.com",VLOOKUP(LEFT(H1401,2),Tables!$E$1:$F$11,2,FALSE))))</f>
        <v>PMD.com</v>
      </c>
      <c r="C1401">
        <f t="shared" si="64"/>
        <v>52430001</v>
      </c>
      <c r="D1401">
        <f t="shared" si="65"/>
        <v>1</v>
      </c>
      <c r="E1401" t="str">
        <f t="shared" ca="1" si="63"/>
        <v>shifted orders shipped</v>
      </c>
      <c r="F1401" t="s">
        <v>3539</v>
      </c>
      <c r="G1401" t="s">
        <v>335</v>
      </c>
      <c r="H1401" t="s">
        <v>2440</v>
      </c>
      <c r="I1401" s="6">
        <v>44008.491562499999</v>
      </c>
      <c r="J1401" t="s">
        <v>16</v>
      </c>
      <c r="K1401" s="6">
        <v>44013.318495370368</v>
      </c>
      <c r="M1401" t="s">
        <v>5425</v>
      </c>
      <c r="N1401" t="s">
        <v>5426</v>
      </c>
      <c r="Q1401" t="s">
        <v>417</v>
      </c>
      <c r="R1401" t="s">
        <v>376</v>
      </c>
      <c r="S1401" t="s">
        <v>5427</v>
      </c>
      <c r="T1401" t="s">
        <v>338</v>
      </c>
      <c r="U1401" t="s">
        <v>530</v>
      </c>
      <c r="W1401" t="s">
        <v>5428</v>
      </c>
      <c r="Z1401" t="s">
        <v>5425</v>
      </c>
      <c r="AA1401" t="s">
        <v>5426</v>
      </c>
      <c r="AD1401" t="s">
        <v>417</v>
      </c>
      <c r="AE1401" t="s">
        <v>376</v>
      </c>
      <c r="AF1401" t="s">
        <v>5427</v>
      </c>
      <c r="AG1401" t="s">
        <v>338</v>
      </c>
      <c r="AH1401" t="s">
        <v>530</v>
      </c>
      <c r="AJ1401" t="s">
        <v>5428</v>
      </c>
      <c r="AL1401" t="s">
        <v>339</v>
      </c>
      <c r="AM1401">
        <v>1</v>
      </c>
      <c r="AN1401">
        <v>1</v>
      </c>
      <c r="AO1401">
        <v>12063</v>
      </c>
      <c r="AQ1401">
        <v>127155</v>
      </c>
      <c r="AR1401">
        <v>52430001</v>
      </c>
      <c r="AS1401" t="s">
        <v>927</v>
      </c>
      <c r="AT1401" t="s">
        <v>75</v>
      </c>
      <c r="AW1401" t="s">
        <v>340</v>
      </c>
      <c r="AX1401" t="s">
        <v>340</v>
      </c>
      <c r="AY1401" t="s">
        <v>357</v>
      </c>
      <c r="AZ1401" t="s">
        <v>363</v>
      </c>
      <c r="BY1401" t="s">
        <v>342</v>
      </c>
      <c r="EQ1401">
        <v>249990</v>
      </c>
      <c r="ER1401" t="s">
        <v>2441</v>
      </c>
      <c r="EV1401">
        <v>17284408</v>
      </c>
      <c r="EW1401">
        <v>928</v>
      </c>
      <c r="EX1401">
        <v>218906</v>
      </c>
      <c r="EY1401" t="s">
        <v>5429</v>
      </c>
      <c r="EZ1401">
        <v>1</v>
      </c>
      <c r="FC1401">
        <v>95292</v>
      </c>
      <c r="FD1401" t="s">
        <v>511</v>
      </c>
    </row>
    <row r="1402" spans="1:160" x14ac:dyDescent="0.3">
      <c r="A1402" t="str">
        <f>VLOOKUP(B1402,Table2[],3,FALSE)</f>
        <v>Digital</v>
      </c>
      <c r="B1402" t="str">
        <f>IF(OR(ISNUMBER(FIND("QVC",Z1402)),ISNUMBER(FIND("QVC",AL1402))),"QVC",IF(OR(ISNUMBER(FIND("NCO",H1402)),ISNUMBER(FIND("NCO",Y1402))), "NCO", IF(AL1402="consumer","PMD.com",VLOOKUP(LEFT(H1402,2),Tables!$E$1:$F$11,2,FALSE))))</f>
        <v>PMD.com</v>
      </c>
      <c r="C1402">
        <f t="shared" si="64"/>
        <v>51090001</v>
      </c>
      <c r="D1402">
        <f t="shared" si="65"/>
        <v>1</v>
      </c>
      <c r="E1402" t="str">
        <f t="shared" ca="1" si="63"/>
        <v>shifted orders shipped</v>
      </c>
      <c r="F1402" t="s">
        <v>3539</v>
      </c>
      <c r="G1402" t="s">
        <v>335</v>
      </c>
      <c r="H1402" t="s">
        <v>2440</v>
      </c>
      <c r="I1402" s="6">
        <v>44008.491562499999</v>
      </c>
      <c r="J1402" t="s">
        <v>16</v>
      </c>
      <c r="K1402" s="6">
        <v>44013.318495370368</v>
      </c>
      <c r="M1402" t="s">
        <v>5425</v>
      </c>
      <c r="N1402" t="s">
        <v>5426</v>
      </c>
      <c r="Q1402" t="s">
        <v>417</v>
      </c>
      <c r="R1402" t="s">
        <v>376</v>
      </c>
      <c r="S1402" t="s">
        <v>5427</v>
      </c>
      <c r="T1402" t="s">
        <v>338</v>
      </c>
      <c r="U1402" t="s">
        <v>530</v>
      </c>
      <c r="W1402" t="s">
        <v>5428</v>
      </c>
      <c r="Z1402" t="s">
        <v>5425</v>
      </c>
      <c r="AA1402" t="s">
        <v>5426</v>
      </c>
      <c r="AD1402" t="s">
        <v>417</v>
      </c>
      <c r="AE1402" t="s">
        <v>376</v>
      </c>
      <c r="AF1402" t="s">
        <v>5427</v>
      </c>
      <c r="AG1402" t="s">
        <v>338</v>
      </c>
      <c r="AH1402" t="s">
        <v>530</v>
      </c>
      <c r="AJ1402" t="s">
        <v>5428</v>
      </c>
      <c r="AL1402" t="s">
        <v>339</v>
      </c>
      <c r="AM1402">
        <v>1</v>
      </c>
      <c r="AN1402">
        <v>1</v>
      </c>
      <c r="AO1402">
        <v>4885</v>
      </c>
      <c r="AQ1402">
        <v>124202</v>
      </c>
      <c r="AR1402">
        <v>51090001</v>
      </c>
      <c r="AS1402" t="s">
        <v>1986</v>
      </c>
      <c r="AT1402" t="s">
        <v>60</v>
      </c>
      <c r="AW1402" t="s">
        <v>340</v>
      </c>
      <c r="AX1402" t="s">
        <v>340</v>
      </c>
      <c r="AY1402" t="s">
        <v>357</v>
      </c>
      <c r="AZ1402" t="s">
        <v>361</v>
      </c>
      <c r="BY1402" t="s">
        <v>342</v>
      </c>
      <c r="EQ1402">
        <v>250831</v>
      </c>
      <c r="ER1402" t="s">
        <v>2441</v>
      </c>
      <c r="EV1402">
        <v>17284408</v>
      </c>
      <c r="EW1402">
        <v>928</v>
      </c>
      <c r="EX1402">
        <v>218906</v>
      </c>
      <c r="EY1402" t="s">
        <v>5429</v>
      </c>
      <c r="EZ1402">
        <v>1</v>
      </c>
      <c r="FC1402">
        <v>95292</v>
      </c>
      <c r="FD1402" t="s">
        <v>511</v>
      </c>
    </row>
    <row r="1403" spans="1:160" x14ac:dyDescent="0.3">
      <c r="A1403" t="str">
        <f>VLOOKUP(B1403,Table2[],3,FALSE)</f>
        <v>Digital</v>
      </c>
      <c r="B1403" t="str">
        <f>IF(OR(ISNUMBER(FIND("QVC",Z1403)),ISNUMBER(FIND("QVC",AL1403))),"QVC",IF(OR(ISNUMBER(FIND("NCO",H1403)),ISNUMBER(FIND("NCO",Y1403))), "NCO", IF(AL1403="consumer","PMD.com",VLOOKUP(LEFT(H1403,2),Tables!$E$1:$F$11,2,FALSE))))</f>
        <v>PMD.com</v>
      </c>
      <c r="C1403">
        <f t="shared" si="64"/>
        <v>51090001</v>
      </c>
      <c r="D1403">
        <f t="shared" si="65"/>
        <v>1</v>
      </c>
      <c r="E1403" t="str">
        <f t="shared" ca="1" si="63"/>
        <v>shifted orders shipped</v>
      </c>
      <c r="F1403" t="s">
        <v>3539</v>
      </c>
      <c r="G1403" t="s">
        <v>335</v>
      </c>
      <c r="H1403" t="s">
        <v>5430</v>
      </c>
      <c r="I1403" s="6">
        <v>44011.603506944448</v>
      </c>
      <c r="J1403" t="s">
        <v>16</v>
      </c>
      <c r="K1403" s="6">
        <v>44013.318796296298</v>
      </c>
      <c r="M1403" t="s">
        <v>5431</v>
      </c>
      <c r="N1403" t="s">
        <v>5432</v>
      </c>
      <c r="Q1403" t="s">
        <v>852</v>
      </c>
      <c r="R1403" t="s">
        <v>402</v>
      </c>
      <c r="S1403" t="s">
        <v>5433</v>
      </c>
      <c r="T1403" t="s">
        <v>338</v>
      </c>
      <c r="U1403" t="s">
        <v>530</v>
      </c>
      <c r="W1403" t="s">
        <v>5434</v>
      </c>
      <c r="Z1403" t="s">
        <v>5431</v>
      </c>
      <c r="AA1403" t="s">
        <v>5432</v>
      </c>
      <c r="AD1403" t="s">
        <v>852</v>
      </c>
      <c r="AE1403" t="s">
        <v>402</v>
      </c>
      <c r="AF1403" t="s">
        <v>5433</v>
      </c>
      <c r="AG1403" t="s">
        <v>338</v>
      </c>
      <c r="AH1403" t="s">
        <v>530</v>
      </c>
      <c r="AJ1403" t="s">
        <v>5434</v>
      </c>
      <c r="AL1403" t="s">
        <v>339</v>
      </c>
      <c r="AM1403">
        <v>1</v>
      </c>
      <c r="AN1403">
        <v>1</v>
      </c>
      <c r="AO1403">
        <v>4885</v>
      </c>
      <c r="AQ1403">
        <v>124202</v>
      </c>
      <c r="AR1403">
        <v>51090001</v>
      </c>
      <c r="AS1403" t="s">
        <v>1986</v>
      </c>
      <c r="AT1403" t="s">
        <v>60</v>
      </c>
      <c r="AW1403" t="s">
        <v>340</v>
      </c>
      <c r="AX1403" t="s">
        <v>340</v>
      </c>
      <c r="AY1403" t="s">
        <v>357</v>
      </c>
      <c r="AZ1403" t="s">
        <v>361</v>
      </c>
      <c r="BY1403" t="s">
        <v>342</v>
      </c>
      <c r="EQ1403">
        <v>250831</v>
      </c>
      <c r="ER1403" t="s">
        <v>5435</v>
      </c>
      <c r="EV1403">
        <v>17286808</v>
      </c>
      <c r="EW1403">
        <v>928</v>
      </c>
      <c r="EX1403">
        <v>220563</v>
      </c>
      <c r="EY1403" t="s">
        <v>5436</v>
      </c>
      <c r="EZ1403">
        <v>1</v>
      </c>
      <c r="FC1403">
        <v>51090001</v>
      </c>
      <c r="FD1403" t="s">
        <v>60</v>
      </c>
    </row>
    <row r="1404" spans="1:160" x14ac:dyDescent="0.3">
      <c r="A1404" t="str">
        <f>VLOOKUP(B1404,Table2[],3,FALSE)</f>
        <v>Digital</v>
      </c>
      <c r="B1404" t="str">
        <f>IF(OR(ISNUMBER(FIND("QVC",Z1404)),ISNUMBER(FIND("QVC",AL1404))),"QVC",IF(OR(ISNUMBER(FIND("NCO",H1404)),ISNUMBER(FIND("NCO",Y1404))), "NCO", IF(AL1404="consumer","PMD.com",VLOOKUP(LEFT(H1404,2),Tables!$E$1:$F$11,2,FALSE))))</f>
        <v>PMD.com</v>
      </c>
      <c r="C1404">
        <f t="shared" si="64"/>
        <v>53450011</v>
      </c>
      <c r="D1404">
        <f t="shared" si="65"/>
        <v>1</v>
      </c>
      <c r="E1404" t="str">
        <f t="shared" ca="1" si="63"/>
        <v>shifted orders shipped</v>
      </c>
      <c r="F1404" t="s">
        <v>3539</v>
      </c>
      <c r="G1404" t="s">
        <v>335</v>
      </c>
      <c r="H1404" t="s">
        <v>5430</v>
      </c>
      <c r="I1404" s="6">
        <v>44011.603506944448</v>
      </c>
      <c r="J1404" t="s">
        <v>16</v>
      </c>
      <c r="K1404" s="6">
        <v>44013.318796296298</v>
      </c>
      <c r="M1404" t="s">
        <v>5431</v>
      </c>
      <c r="N1404" t="s">
        <v>5432</v>
      </c>
      <c r="Q1404" t="s">
        <v>852</v>
      </c>
      <c r="R1404" t="s">
        <v>402</v>
      </c>
      <c r="S1404" t="s">
        <v>5433</v>
      </c>
      <c r="T1404" t="s">
        <v>338</v>
      </c>
      <c r="U1404" t="s">
        <v>530</v>
      </c>
      <c r="W1404" t="s">
        <v>5434</v>
      </c>
      <c r="Z1404" t="s">
        <v>5431</v>
      </c>
      <c r="AA1404" t="s">
        <v>5432</v>
      </c>
      <c r="AD1404" t="s">
        <v>852</v>
      </c>
      <c r="AE1404" t="s">
        <v>402</v>
      </c>
      <c r="AF1404" t="s">
        <v>5433</v>
      </c>
      <c r="AG1404" t="s">
        <v>338</v>
      </c>
      <c r="AH1404" t="s">
        <v>530</v>
      </c>
      <c r="AJ1404" t="s">
        <v>5434</v>
      </c>
      <c r="AL1404" t="s">
        <v>339</v>
      </c>
      <c r="AM1404">
        <v>1</v>
      </c>
      <c r="AN1404">
        <v>1</v>
      </c>
      <c r="AO1404">
        <v>15200</v>
      </c>
      <c r="AQ1404">
        <v>124724</v>
      </c>
      <c r="AR1404">
        <v>53450011</v>
      </c>
      <c r="AS1404" t="s">
        <v>2807</v>
      </c>
      <c r="AT1404" t="s">
        <v>96</v>
      </c>
      <c r="AW1404" t="s">
        <v>340</v>
      </c>
      <c r="AX1404" t="s">
        <v>340</v>
      </c>
      <c r="AY1404" t="s">
        <v>345</v>
      </c>
      <c r="AZ1404">
        <v>0</v>
      </c>
      <c r="BY1404" t="s">
        <v>342</v>
      </c>
      <c r="EQ1404">
        <v>253372</v>
      </c>
      <c r="ER1404" t="s">
        <v>5435</v>
      </c>
      <c r="EV1404">
        <v>17286808</v>
      </c>
      <c r="EW1404">
        <v>928</v>
      </c>
      <c r="EX1404">
        <v>220563</v>
      </c>
      <c r="EY1404" t="s">
        <v>5436</v>
      </c>
      <c r="EZ1404">
        <v>1</v>
      </c>
      <c r="FC1404">
        <v>53450011</v>
      </c>
      <c r="FD1404" t="s">
        <v>96</v>
      </c>
    </row>
    <row r="1405" spans="1:160" x14ac:dyDescent="0.3">
      <c r="A1405" t="str">
        <f>VLOOKUP(B1405,Table2[],3,FALSE)</f>
        <v>Digital</v>
      </c>
      <c r="B1405" t="str">
        <f>IF(OR(ISNUMBER(FIND("QVC",Z1405)),ISNUMBER(FIND("QVC",AL1405))),"QVC",IF(OR(ISNUMBER(FIND("NCO",H1405)),ISNUMBER(FIND("NCO",Y1405))), "NCO", IF(AL1405="consumer","PMD.com",VLOOKUP(LEFT(H1405,2),Tables!$E$1:$F$11,2,FALSE))))</f>
        <v>PMD.com</v>
      </c>
      <c r="C1405">
        <f t="shared" si="64"/>
        <v>51080001</v>
      </c>
      <c r="D1405">
        <f t="shared" si="65"/>
        <v>1</v>
      </c>
      <c r="E1405" t="str">
        <f t="shared" ca="1" si="63"/>
        <v>shifted orders shipped</v>
      </c>
      <c r="F1405" t="s">
        <v>3539</v>
      </c>
      <c r="G1405" t="s">
        <v>335</v>
      </c>
      <c r="H1405" t="s">
        <v>5430</v>
      </c>
      <c r="I1405" s="6">
        <v>44011.603506944448</v>
      </c>
      <c r="J1405" t="s">
        <v>16</v>
      </c>
      <c r="K1405" s="6">
        <v>44013.318796296298</v>
      </c>
      <c r="M1405" t="s">
        <v>5431</v>
      </c>
      <c r="N1405" t="s">
        <v>5432</v>
      </c>
      <c r="Q1405" t="s">
        <v>852</v>
      </c>
      <c r="R1405" t="s">
        <v>402</v>
      </c>
      <c r="S1405" t="s">
        <v>5433</v>
      </c>
      <c r="T1405" t="s">
        <v>338</v>
      </c>
      <c r="U1405" t="s">
        <v>530</v>
      </c>
      <c r="W1405" t="s">
        <v>5434</v>
      </c>
      <c r="Z1405" t="s">
        <v>5431</v>
      </c>
      <c r="AA1405" t="s">
        <v>5432</v>
      </c>
      <c r="AD1405" t="s">
        <v>852</v>
      </c>
      <c r="AE1405" t="s">
        <v>402</v>
      </c>
      <c r="AF1405" t="s">
        <v>5433</v>
      </c>
      <c r="AG1405" t="s">
        <v>338</v>
      </c>
      <c r="AH1405" t="s">
        <v>530</v>
      </c>
      <c r="AJ1405" t="s">
        <v>5434</v>
      </c>
      <c r="AL1405" t="s">
        <v>339</v>
      </c>
      <c r="AM1405">
        <v>1</v>
      </c>
      <c r="AN1405">
        <v>1</v>
      </c>
      <c r="AO1405">
        <v>19656</v>
      </c>
      <c r="AQ1405">
        <v>124645</v>
      </c>
      <c r="AR1405">
        <v>51080001</v>
      </c>
      <c r="AS1405" t="s">
        <v>988</v>
      </c>
      <c r="AT1405" t="s">
        <v>57</v>
      </c>
      <c r="AW1405" t="s">
        <v>343</v>
      </c>
      <c r="BY1405" t="s">
        <v>342</v>
      </c>
      <c r="EQ1405">
        <v>251119</v>
      </c>
      <c r="ER1405" t="s">
        <v>5435</v>
      </c>
      <c r="EV1405">
        <v>17286808</v>
      </c>
      <c r="EW1405">
        <v>928</v>
      </c>
      <c r="EX1405">
        <v>220563</v>
      </c>
      <c r="EY1405" t="s">
        <v>5436</v>
      </c>
      <c r="EZ1405">
        <v>1</v>
      </c>
      <c r="FC1405">
        <v>51080001</v>
      </c>
      <c r="FD1405" t="s">
        <v>57</v>
      </c>
    </row>
    <row r="1406" spans="1:160" x14ac:dyDescent="0.3">
      <c r="A1406" t="str">
        <f>VLOOKUP(B1406,Table2[],3,FALSE)</f>
        <v>Digital</v>
      </c>
      <c r="B1406" t="str">
        <f>IF(OR(ISNUMBER(FIND("QVC",Z1406)),ISNUMBER(FIND("QVC",AL1406))),"QVC",IF(OR(ISNUMBER(FIND("NCO",H1406)),ISNUMBER(FIND("NCO",Y1406))), "NCO", IF(AL1406="consumer","PMD.com",VLOOKUP(LEFT(H1406,2),Tables!$E$1:$F$11,2,FALSE))))</f>
        <v>PMD.com</v>
      </c>
      <c r="C1406">
        <f t="shared" si="64"/>
        <v>5341</v>
      </c>
      <c r="D1406">
        <f t="shared" si="65"/>
        <v>1</v>
      </c>
      <c r="E1406" t="str">
        <f t="shared" ca="1" si="63"/>
        <v>shifted orders shipped</v>
      </c>
      <c r="F1406" t="s">
        <v>3539</v>
      </c>
      <c r="G1406" t="s">
        <v>335</v>
      </c>
      <c r="H1406" t="s">
        <v>2442</v>
      </c>
      <c r="I1406" s="6">
        <v>44008.49150462963</v>
      </c>
      <c r="J1406" t="s">
        <v>16</v>
      </c>
      <c r="K1406" s="6">
        <v>44013.319120370368</v>
      </c>
      <c r="M1406" t="s">
        <v>5437</v>
      </c>
      <c r="N1406" t="s">
        <v>5438</v>
      </c>
      <c r="Q1406" t="s">
        <v>417</v>
      </c>
      <c r="R1406" t="s">
        <v>376</v>
      </c>
      <c r="S1406">
        <v>78747</v>
      </c>
      <c r="T1406" t="s">
        <v>338</v>
      </c>
      <c r="U1406" t="s">
        <v>530</v>
      </c>
      <c r="W1406" t="s">
        <v>5439</v>
      </c>
      <c r="Z1406" t="s">
        <v>5437</v>
      </c>
      <c r="AA1406" t="s">
        <v>5438</v>
      </c>
      <c r="AD1406" t="s">
        <v>417</v>
      </c>
      <c r="AE1406" t="s">
        <v>376</v>
      </c>
      <c r="AF1406">
        <v>78747</v>
      </c>
      <c r="AG1406" t="s">
        <v>338</v>
      </c>
      <c r="AH1406" t="s">
        <v>530</v>
      </c>
      <c r="AJ1406" t="s">
        <v>5439</v>
      </c>
      <c r="AL1406" t="s">
        <v>339</v>
      </c>
      <c r="AM1406">
        <v>1</v>
      </c>
      <c r="AN1406">
        <v>1</v>
      </c>
      <c r="AO1406">
        <v>15156</v>
      </c>
      <c r="AQ1406">
        <v>124187</v>
      </c>
      <c r="AR1406">
        <v>5341</v>
      </c>
      <c r="AS1406" t="s">
        <v>831</v>
      </c>
      <c r="AT1406" t="s">
        <v>82</v>
      </c>
      <c r="AW1406" t="s">
        <v>340</v>
      </c>
      <c r="AX1406" t="s">
        <v>340</v>
      </c>
      <c r="AY1406" t="s">
        <v>345</v>
      </c>
      <c r="AZ1406" t="s">
        <v>346</v>
      </c>
      <c r="BY1406" t="s">
        <v>342</v>
      </c>
      <c r="EQ1406">
        <v>244247</v>
      </c>
      <c r="ER1406" t="s">
        <v>2443</v>
      </c>
      <c r="EV1406">
        <v>17284410</v>
      </c>
      <c r="EW1406">
        <v>928</v>
      </c>
      <c r="EX1406">
        <v>218908</v>
      </c>
      <c r="EY1406" t="s">
        <v>5440</v>
      </c>
      <c r="EZ1406">
        <v>1</v>
      </c>
      <c r="FC1406">
        <v>95292</v>
      </c>
      <c r="FD1406" t="s">
        <v>511</v>
      </c>
    </row>
    <row r="1407" spans="1:160" x14ac:dyDescent="0.3">
      <c r="A1407" t="str">
        <f>VLOOKUP(B1407,Table2[],3,FALSE)</f>
        <v>Digital</v>
      </c>
      <c r="B1407" t="str">
        <f>IF(OR(ISNUMBER(FIND("QVC",Z1407)),ISNUMBER(FIND("QVC",AL1407))),"QVC",IF(OR(ISNUMBER(FIND("NCO",H1407)),ISNUMBER(FIND("NCO",Y1407))), "NCO", IF(AL1407="consumer","PMD.com",VLOOKUP(LEFT(H1407,2),Tables!$E$1:$F$11,2,FALSE))))</f>
        <v>PMD.com</v>
      </c>
      <c r="C1407">
        <f t="shared" si="64"/>
        <v>51090001</v>
      </c>
      <c r="D1407">
        <f t="shared" si="65"/>
        <v>1</v>
      </c>
      <c r="E1407" t="str">
        <f t="shared" ca="1" si="63"/>
        <v>shifted orders shipped</v>
      </c>
      <c r="F1407" t="s">
        <v>3539</v>
      </c>
      <c r="G1407" t="s">
        <v>335</v>
      </c>
      <c r="H1407" t="s">
        <v>2442</v>
      </c>
      <c r="I1407" s="6">
        <v>44008.49150462963</v>
      </c>
      <c r="J1407" t="s">
        <v>16</v>
      </c>
      <c r="K1407" s="6">
        <v>44013.319120370368</v>
      </c>
      <c r="M1407" t="s">
        <v>5437</v>
      </c>
      <c r="N1407" t="s">
        <v>5438</v>
      </c>
      <c r="Q1407" t="s">
        <v>417</v>
      </c>
      <c r="R1407" t="s">
        <v>376</v>
      </c>
      <c r="S1407">
        <v>78747</v>
      </c>
      <c r="T1407" t="s">
        <v>338</v>
      </c>
      <c r="U1407" t="s">
        <v>530</v>
      </c>
      <c r="W1407" t="s">
        <v>5439</v>
      </c>
      <c r="Z1407" t="s">
        <v>5437</v>
      </c>
      <c r="AA1407" t="s">
        <v>5438</v>
      </c>
      <c r="AD1407" t="s">
        <v>417</v>
      </c>
      <c r="AE1407" t="s">
        <v>376</v>
      </c>
      <c r="AF1407">
        <v>78747</v>
      </c>
      <c r="AG1407" t="s">
        <v>338</v>
      </c>
      <c r="AH1407" t="s">
        <v>530</v>
      </c>
      <c r="AJ1407" t="s">
        <v>5439</v>
      </c>
      <c r="AL1407" t="s">
        <v>339</v>
      </c>
      <c r="AM1407">
        <v>1</v>
      </c>
      <c r="AN1407">
        <v>1</v>
      </c>
      <c r="AO1407">
        <v>4885</v>
      </c>
      <c r="AQ1407">
        <v>124202</v>
      </c>
      <c r="AR1407">
        <v>51090001</v>
      </c>
      <c r="AS1407" t="s">
        <v>1986</v>
      </c>
      <c r="AT1407" t="s">
        <v>60</v>
      </c>
      <c r="AW1407" t="s">
        <v>340</v>
      </c>
      <c r="AX1407" t="s">
        <v>340</v>
      </c>
      <c r="AY1407" t="s">
        <v>357</v>
      </c>
      <c r="AZ1407" t="s">
        <v>361</v>
      </c>
      <c r="BY1407" t="s">
        <v>342</v>
      </c>
      <c r="EQ1407">
        <v>250831</v>
      </c>
      <c r="ER1407" t="s">
        <v>2443</v>
      </c>
      <c r="EV1407">
        <v>17284410</v>
      </c>
      <c r="EW1407">
        <v>928</v>
      </c>
      <c r="EX1407">
        <v>218908</v>
      </c>
      <c r="EY1407" t="s">
        <v>5440</v>
      </c>
      <c r="EZ1407">
        <v>1</v>
      </c>
      <c r="FC1407">
        <v>95292</v>
      </c>
      <c r="FD1407" t="s">
        <v>511</v>
      </c>
    </row>
    <row r="1408" spans="1:160" x14ac:dyDescent="0.3">
      <c r="A1408" t="str">
        <f>VLOOKUP(B1408,Table2[],3,FALSE)</f>
        <v>Digital</v>
      </c>
      <c r="B1408" t="str">
        <f>IF(OR(ISNUMBER(FIND("QVC",Z1408)),ISNUMBER(FIND("QVC",AL1408))),"QVC",IF(OR(ISNUMBER(FIND("NCO",H1408)),ISNUMBER(FIND("NCO",Y1408))), "NCO", IF(AL1408="consumer","PMD.com",VLOOKUP(LEFT(H1408,2),Tables!$E$1:$F$11,2,FALSE))))</f>
        <v>PMD.com</v>
      </c>
      <c r="C1408">
        <f t="shared" si="64"/>
        <v>52430001</v>
      </c>
      <c r="D1408">
        <f t="shared" si="65"/>
        <v>1</v>
      </c>
      <c r="E1408" t="str">
        <f t="shared" ca="1" si="63"/>
        <v>shifted orders shipped</v>
      </c>
      <c r="F1408" t="s">
        <v>3539</v>
      </c>
      <c r="G1408" t="s">
        <v>335</v>
      </c>
      <c r="H1408" t="s">
        <v>2442</v>
      </c>
      <c r="I1408" s="6">
        <v>44008.49150462963</v>
      </c>
      <c r="J1408" t="s">
        <v>16</v>
      </c>
      <c r="K1408" s="6">
        <v>44013.319120370368</v>
      </c>
      <c r="M1408" t="s">
        <v>5437</v>
      </c>
      <c r="N1408" t="s">
        <v>5438</v>
      </c>
      <c r="Q1408" t="s">
        <v>417</v>
      </c>
      <c r="R1408" t="s">
        <v>376</v>
      </c>
      <c r="S1408">
        <v>78747</v>
      </c>
      <c r="T1408" t="s">
        <v>338</v>
      </c>
      <c r="U1408" t="s">
        <v>530</v>
      </c>
      <c r="W1408" t="s">
        <v>5439</v>
      </c>
      <c r="Z1408" t="s">
        <v>5437</v>
      </c>
      <c r="AA1408" t="s">
        <v>5438</v>
      </c>
      <c r="AD1408" t="s">
        <v>417</v>
      </c>
      <c r="AE1408" t="s">
        <v>376</v>
      </c>
      <c r="AF1408">
        <v>78747</v>
      </c>
      <c r="AG1408" t="s">
        <v>338</v>
      </c>
      <c r="AH1408" t="s">
        <v>530</v>
      </c>
      <c r="AJ1408" t="s">
        <v>5439</v>
      </c>
      <c r="AL1408" t="s">
        <v>339</v>
      </c>
      <c r="AM1408">
        <v>1</v>
      </c>
      <c r="AN1408">
        <v>1</v>
      </c>
      <c r="AO1408">
        <v>12063</v>
      </c>
      <c r="AQ1408">
        <v>127155</v>
      </c>
      <c r="AR1408">
        <v>52430001</v>
      </c>
      <c r="AS1408" t="s">
        <v>927</v>
      </c>
      <c r="AT1408" t="s">
        <v>75</v>
      </c>
      <c r="AW1408" t="s">
        <v>340</v>
      </c>
      <c r="AX1408" t="s">
        <v>340</v>
      </c>
      <c r="AY1408" t="s">
        <v>357</v>
      </c>
      <c r="AZ1408" t="s">
        <v>363</v>
      </c>
      <c r="BY1408" t="s">
        <v>342</v>
      </c>
      <c r="EQ1408">
        <v>249990</v>
      </c>
      <c r="ER1408" t="s">
        <v>2443</v>
      </c>
      <c r="EV1408">
        <v>17284410</v>
      </c>
      <c r="EW1408">
        <v>928</v>
      </c>
      <c r="EX1408">
        <v>218908</v>
      </c>
      <c r="EY1408" t="s">
        <v>5440</v>
      </c>
      <c r="EZ1408">
        <v>1</v>
      </c>
      <c r="FC1408">
        <v>95292</v>
      </c>
      <c r="FD1408" t="s">
        <v>511</v>
      </c>
    </row>
    <row r="1409" spans="1:160" x14ac:dyDescent="0.3">
      <c r="A1409" t="str">
        <f>VLOOKUP(B1409,Table2[],3,FALSE)</f>
        <v>Digital</v>
      </c>
      <c r="B1409" t="str">
        <f>IF(OR(ISNUMBER(FIND("QVC",Z1409)),ISNUMBER(FIND("QVC",AL1409))),"QVC",IF(OR(ISNUMBER(FIND("NCO",H1409)),ISNUMBER(FIND("NCO",Y1409))), "NCO", IF(AL1409="consumer","PMD.com",VLOOKUP(LEFT(H1409,2),Tables!$E$1:$F$11,2,FALSE))))</f>
        <v>PMD.com</v>
      </c>
      <c r="C1409">
        <f t="shared" si="64"/>
        <v>53920001</v>
      </c>
      <c r="D1409">
        <f t="shared" si="65"/>
        <v>1</v>
      </c>
      <c r="E1409" t="str">
        <f t="shared" ca="1" si="63"/>
        <v>shifted orders shipped</v>
      </c>
      <c r="F1409" t="s">
        <v>3539</v>
      </c>
      <c r="G1409" t="s">
        <v>335</v>
      </c>
      <c r="H1409" t="s">
        <v>5441</v>
      </c>
      <c r="I1409" s="6">
        <v>44011.67046296296</v>
      </c>
      <c r="J1409" t="s">
        <v>16</v>
      </c>
      <c r="K1409" s="6">
        <v>44013.319201388891</v>
      </c>
      <c r="M1409" t="s">
        <v>5442</v>
      </c>
      <c r="N1409" t="s">
        <v>5443</v>
      </c>
      <c r="Q1409" t="s">
        <v>775</v>
      </c>
      <c r="R1409" t="s">
        <v>365</v>
      </c>
      <c r="S1409">
        <v>93921</v>
      </c>
      <c r="T1409" t="s">
        <v>338</v>
      </c>
      <c r="U1409" t="s">
        <v>530</v>
      </c>
      <c r="W1409" t="s">
        <v>5444</v>
      </c>
      <c r="Z1409" t="s">
        <v>5442</v>
      </c>
      <c r="AA1409" t="s">
        <v>5443</v>
      </c>
      <c r="AD1409" t="s">
        <v>775</v>
      </c>
      <c r="AE1409" t="s">
        <v>365</v>
      </c>
      <c r="AF1409">
        <v>93921</v>
      </c>
      <c r="AG1409" t="s">
        <v>338</v>
      </c>
      <c r="AH1409" t="s">
        <v>530</v>
      </c>
      <c r="AJ1409" t="s">
        <v>5444</v>
      </c>
      <c r="AL1409" t="s">
        <v>339</v>
      </c>
      <c r="AM1409">
        <v>1</v>
      </c>
      <c r="AN1409">
        <v>1</v>
      </c>
      <c r="AO1409">
        <v>14899</v>
      </c>
      <c r="AQ1409">
        <v>124468</v>
      </c>
      <c r="AR1409">
        <v>53920001</v>
      </c>
      <c r="AS1409">
        <v>9000000</v>
      </c>
      <c r="AT1409" t="s">
        <v>40</v>
      </c>
      <c r="AW1409" t="s">
        <v>343</v>
      </c>
      <c r="BY1409" t="s">
        <v>342</v>
      </c>
      <c r="EQ1409">
        <v>243396</v>
      </c>
      <c r="ER1409" t="s">
        <v>5445</v>
      </c>
      <c r="EV1409">
        <v>17286852</v>
      </c>
      <c r="EW1409">
        <v>928</v>
      </c>
      <c r="EX1409">
        <v>220611</v>
      </c>
      <c r="EY1409" t="s">
        <v>5446</v>
      </c>
      <c r="EZ1409">
        <v>1</v>
      </c>
      <c r="FC1409">
        <v>95385</v>
      </c>
      <c r="FD1409" t="s">
        <v>3531</v>
      </c>
    </row>
    <row r="1410" spans="1:160" x14ac:dyDescent="0.3">
      <c r="A1410" t="str">
        <f>VLOOKUP(B1410,Table2[],3,FALSE)</f>
        <v>Digital</v>
      </c>
      <c r="B1410" t="str">
        <f>IF(OR(ISNUMBER(FIND("QVC",Z1410)),ISNUMBER(FIND("QVC",AL1410))),"QVC",IF(OR(ISNUMBER(FIND("NCO",H1410)),ISNUMBER(FIND("NCO",Y1410))), "NCO", IF(AL1410="consumer","PMD.com",VLOOKUP(LEFT(H1410,2),Tables!$E$1:$F$11,2,FALSE))))</f>
        <v>PMD.com</v>
      </c>
      <c r="C1410">
        <f t="shared" si="64"/>
        <v>5341030</v>
      </c>
      <c r="D1410">
        <f t="shared" si="65"/>
        <v>1</v>
      </c>
      <c r="E1410" t="str">
        <f t="shared" ca="1" si="63"/>
        <v>shifted orders shipped</v>
      </c>
      <c r="F1410" t="s">
        <v>3539</v>
      </c>
      <c r="G1410" t="s">
        <v>335</v>
      </c>
      <c r="H1410" t="s">
        <v>5441</v>
      </c>
      <c r="I1410" s="6">
        <v>44011.67046296296</v>
      </c>
      <c r="J1410" t="s">
        <v>16</v>
      </c>
      <c r="K1410" s="6">
        <v>44013.319201388891</v>
      </c>
      <c r="M1410" t="s">
        <v>5442</v>
      </c>
      <c r="N1410" t="s">
        <v>5443</v>
      </c>
      <c r="Q1410" t="s">
        <v>775</v>
      </c>
      <c r="R1410" t="s">
        <v>365</v>
      </c>
      <c r="S1410">
        <v>93921</v>
      </c>
      <c r="T1410" t="s">
        <v>338</v>
      </c>
      <c r="U1410" t="s">
        <v>530</v>
      </c>
      <c r="W1410" t="s">
        <v>5444</v>
      </c>
      <c r="Z1410" t="s">
        <v>5442</v>
      </c>
      <c r="AA1410" t="s">
        <v>5443</v>
      </c>
      <c r="AD1410" t="s">
        <v>775</v>
      </c>
      <c r="AE1410" t="s">
        <v>365</v>
      </c>
      <c r="AF1410">
        <v>93921</v>
      </c>
      <c r="AG1410" t="s">
        <v>338</v>
      </c>
      <c r="AH1410" t="s">
        <v>530</v>
      </c>
      <c r="AJ1410" t="s">
        <v>5444</v>
      </c>
      <c r="AL1410" t="s">
        <v>339</v>
      </c>
      <c r="AM1410">
        <v>1</v>
      </c>
      <c r="AN1410">
        <v>1</v>
      </c>
      <c r="AO1410">
        <v>12859</v>
      </c>
      <c r="AQ1410">
        <v>124642</v>
      </c>
      <c r="AR1410">
        <v>5341030</v>
      </c>
      <c r="AS1410" t="s">
        <v>925</v>
      </c>
      <c r="AT1410" t="s">
        <v>926</v>
      </c>
      <c r="AW1410" t="s">
        <v>366</v>
      </c>
      <c r="AX1410" t="s">
        <v>366</v>
      </c>
      <c r="AY1410" t="s">
        <v>345</v>
      </c>
      <c r="AZ1410" t="s">
        <v>346</v>
      </c>
      <c r="BY1410" t="s">
        <v>342</v>
      </c>
      <c r="EQ1410">
        <v>243275</v>
      </c>
      <c r="ER1410" t="s">
        <v>5445</v>
      </c>
      <c r="EV1410">
        <v>17286852</v>
      </c>
      <c r="EW1410">
        <v>928</v>
      </c>
      <c r="EX1410">
        <v>220611</v>
      </c>
      <c r="EY1410" t="s">
        <v>5446</v>
      </c>
      <c r="EZ1410">
        <v>1</v>
      </c>
      <c r="FC1410">
        <v>95385</v>
      </c>
      <c r="FD1410" t="s">
        <v>3531</v>
      </c>
    </row>
    <row r="1411" spans="1:160" x14ac:dyDescent="0.3">
      <c r="A1411" t="str">
        <f>VLOOKUP(B1411,Table2[],3,FALSE)</f>
        <v>Digital</v>
      </c>
      <c r="B1411" t="str">
        <f>IF(OR(ISNUMBER(FIND("QVC",Z1411)),ISNUMBER(FIND("QVC",AL1411))),"QVC",IF(OR(ISNUMBER(FIND("NCO",H1411)),ISNUMBER(FIND("NCO",Y1411))), "NCO", IF(AL1411="consumer","PMD.com",VLOOKUP(LEFT(H1411,2),Tables!$E$1:$F$11,2,FALSE))))</f>
        <v>PMD.com</v>
      </c>
      <c r="C1411">
        <f t="shared" si="64"/>
        <v>52430001</v>
      </c>
      <c r="D1411">
        <f t="shared" si="65"/>
        <v>1</v>
      </c>
      <c r="E1411" t="str">
        <f t="shared" ref="E1411:E1474" ca="1" si="66">IF(MONTH(TODAY())-MONTH(I1411)&gt;0,"shifted orders shipped","MTD orders shipped")</f>
        <v>shifted orders shipped</v>
      </c>
      <c r="F1411" t="s">
        <v>3539</v>
      </c>
      <c r="G1411" t="s">
        <v>335</v>
      </c>
      <c r="H1411" t="s">
        <v>5441</v>
      </c>
      <c r="I1411" s="6">
        <v>44011.67046296296</v>
      </c>
      <c r="J1411" t="s">
        <v>16</v>
      </c>
      <c r="K1411" s="6">
        <v>44013.319201388891</v>
      </c>
      <c r="M1411" t="s">
        <v>5442</v>
      </c>
      <c r="N1411" t="s">
        <v>5443</v>
      </c>
      <c r="Q1411" t="s">
        <v>775</v>
      </c>
      <c r="R1411" t="s">
        <v>365</v>
      </c>
      <c r="S1411">
        <v>93921</v>
      </c>
      <c r="T1411" t="s">
        <v>338</v>
      </c>
      <c r="U1411" t="s">
        <v>530</v>
      </c>
      <c r="W1411" t="s">
        <v>5444</v>
      </c>
      <c r="Z1411" t="s">
        <v>5442</v>
      </c>
      <c r="AA1411" t="s">
        <v>5443</v>
      </c>
      <c r="AD1411" t="s">
        <v>775</v>
      </c>
      <c r="AE1411" t="s">
        <v>365</v>
      </c>
      <c r="AF1411">
        <v>93921</v>
      </c>
      <c r="AG1411" t="s">
        <v>338</v>
      </c>
      <c r="AH1411" t="s">
        <v>530</v>
      </c>
      <c r="AJ1411" t="s">
        <v>5444</v>
      </c>
      <c r="AL1411" t="s">
        <v>339</v>
      </c>
      <c r="AM1411">
        <v>1</v>
      </c>
      <c r="AN1411">
        <v>1</v>
      </c>
      <c r="AO1411">
        <v>12063</v>
      </c>
      <c r="AQ1411">
        <v>127155</v>
      </c>
      <c r="AR1411">
        <v>52430001</v>
      </c>
      <c r="AS1411" t="s">
        <v>927</v>
      </c>
      <c r="AT1411" t="s">
        <v>75</v>
      </c>
      <c r="AW1411" t="s">
        <v>340</v>
      </c>
      <c r="AX1411" t="s">
        <v>340</v>
      </c>
      <c r="AY1411" t="s">
        <v>357</v>
      </c>
      <c r="AZ1411" t="s">
        <v>363</v>
      </c>
      <c r="BY1411" t="s">
        <v>342</v>
      </c>
      <c r="EQ1411">
        <v>249990</v>
      </c>
      <c r="ER1411" t="s">
        <v>5445</v>
      </c>
      <c r="EV1411">
        <v>17286852</v>
      </c>
      <c r="EW1411">
        <v>928</v>
      </c>
      <c r="EX1411">
        <v>220611</v>
      </c>
      <c r="EY1411" t="s">
        <v>5446</v>
      </c>
      <c r="EZ1411">
        <v>1</v>
      </c>
      <c r="FC1411">
        <v>95385</v>
      </c>
      <c r="FD1411" t="s">
        <v>3531</v>
      </c>
    </row>
    <row r="1412" spans="1:160" x14ac:dyDescent="0.3">
      <c r="A1412" t="str">
        <f>VLOOKUP(B1412,Table2[],3,FALSE)</f>
        <v>Digital</v>
      </c>
      <c r="B1412" t="str">
        <f>IF(OR(ISNUMBER(FIND("QVC",Z1412)),ISNUMBER(FIND("QVC",AL1412))),"QVC",IF(OR(ISNUMBER(FIND("NCO",H1412)),ISNUMBER(FIND("NCO",Y1412))), "NCO", IF(AL1412="consumer","PMD.com",VLOOKUP(LEFT(H1412,2),Tables!$E$1:$F$11,2,FALSE))))</f>
        <v>PMD.com</v>
      </c>
      <c r="C1412">
        <f t="shared" ref="C1412:C1475" si="67">AR1412</f>
        <v>55110001</v>
      </c>
      <c r="D1412">
        <f t="shared" ref="D1412:D1475" si="68">AN1412</f>
        <v>1</v>
      </c>
      <c r="E1412" t="str">
        <f t="shared" ca="1" si="66"/>
        <v>shifted orders shipped</v>
      </c>
      <c r="F1412" t="s">
        <v>3539</v>
      </c>
      <c r="G1412" t="s">
        <v>335</v>
      </c>
      <c r="H1412" t="s">
        <v>5441</v>
      </c>
      <c r="I1412" s="6">
        <v>44011.67046296296</v>
      </c>
      <c r="J1412" t="s">
        <v>16</v>
      </c>
      <c r="K1412" s="6">
        <v>44013.319201388891</v>
      </c>
      <c r="M1412" t="s">
        <v>5442</v>
      </c>
      <c r="N1412" t="s">
        <v>5443</v>
      </c>
      <c r="Q1412" t="s">
        <v>775</v>
      </c>
      <c r="R1412" t="s">
        <v>365</v>
      </c>
      <c r="S1412">
        <v>93921</v>
      </c>
      <c r="T1412" t="s">
        <v>338</v>
      </c>
      <c r="U1412" t="s">
        <v>530</v>
      </c>
      <c r="W1412" t="s">
        <v>5444</v>
      </c>
      <c r="Z1412" t="s">
        <v>5442</v>
      </c>
      <c r="AA1412" t="s">
        <v>5443</v>
      </c>
      <c r="AD1412" t="s">
        <v>775</v>
      </c>
      <c r="AE1412" t="s">
        <v>365</v>
      </c>
      <c r="AF1412">
        <v>93921</v>
      </c>
      <c r="AG1412" t="s">
        <v>338</v>
      </c>
      <c r="AH1412" t="s">
        <v>530</v>
      </c>
      <c r="AJ1412" t="s">
        <v>5444</v>
      </c>
      <c r="AL1412" t="s">
        <v>339</v>
      </c>
      <c r="AM1412">
        <v>1</v>
      </c>
      <c r="AN1412">
        <v>1</v>
      </c>
      <c r="AO1412">
        <v>6371</v>
      </c>
      <c r="AQ1412">
        <v>124056</v>
      </c>
      <c r="AR1412">
        <v>55110001</v>
      </c>
      <c r="AS1412" t="s">
        <v>127</v>
      </c>
      <c r="AT1412" t="s">
        <v>128</v>
      </c>
      <c r="AW1412" t="s">
        <v>340</v>
      </c>
      <c r="AX1412" t="s">
        <v>340</v>
      </c>
      <c r="AY1412" t="s">
        <v>382</v>
      </c>
      <c r="AZ1412">
        <v>0</v>
      </c>
      <c r="BY1412" t="s">
        <v>342</v>
      </c>
      <c r="EQ1412">
        <v>238807</v>
      </c>
      <c r="ER1412" t="s">
        <v>5445</v>
      </c>
      <c r="EV1412">
        <v>17286852</v>
      </c>
      <c r="EW1412">
        <v>928</v>
      </c>
      <c r="EX1412">
        <v>220611</v>
      </c>
      <c r="EY1412" t="s">
        <v>5446</v>
      </c>
      <c r="EZ1412">
        <v>1</v>
      </c>
      <c r="FC1412">
        <v>55110001</v>
      </c>
      <c r="FD1412" t="s">
        <v>128</v>
      </c>
    </row>
    <row r="1413" spans="1:160" x14ac:dyDescent="0.3">
      <c r="A1413" t="str">
        <f>VLOOKUP(B1413,Table2[],3,FALSE)</f>
        <v>Digital</v>
      </c>
      <c r="B1413" t="str">
        <f>IF(OR(ISNUMBER(FIND("QVC",Z1413)),ISNUMBER(FIND("QVC",AL1413))),"QVC",IF(OR(ISNUMBER(FIND("NCO",H1413)),ISNUMBER(FIND("NCO",Y1413))), "NCO", IF(AL1413="consumer","PMD.com",VLOOKUP(LEFT(H1413,2),Tables!$E$1:$F$11,2,FALSE))))</f>
        <v>PMD.com</v>
      </c>
      <c r="C1413">
        <f t="shared" si="67"/>
        <v>53810001</v>
      </c>
      <c r="D1413">
        <f t="shared" si="68"/>
        <v>2</v>
      </c>
      <c r="E1413" t="str">
        <f t="shared" ca="1" si="66"/>
        <v>shifted orders shipped</v>
      </c>
      <c r="F1413" t="s">
        <v>3539</v>
      </c>
      <c r="G1413" t="s">
        <v>335</v>
      </c>
      <c r="H1413" t="s">
        <v>5441</v>
      </c>
      <c r="I1413" s="6">
        <v>44011.67046296296</v>
      </c>
      <c r="J1413" t="s">
        <v>16</v>
      </c>
      <c r="K1413" s="6">
        <v>44013.319201388891</v>
      </c>
      <c r="M1413" t="s">
        <v>5442</v>
      </c>
      <c r="N1413" t="s">
        <v>5443</v>
      </c>
      <c r="Q1413" t="s">
        <v>775</v>
      </c>
      <c r="R1413" t="s">
        <v>365</v>
      </c>
      <c r="S1413">
        <v>93921</v>
      </c>
      <c r="T1413" t="s">
        <v>338</v>
      </c>
      <c r="U1413" t="s">
        <v>530</v>
      </c>
      <c r="W1413" t="s">
        <v>5444</v>
      </c>
      <c r="Z1413" t="s">
        <v>5442</v>
      </c>
      <c r="AA1413" t="s">
        <v>5443</v>
      </c>
      <c r="AD1413" t="s">
        <v>775</v>
      </c>
      <c r="AE1413" t="s">
        <v>365</v>
      </c>
      <c r="AF1413">
        <v>93921</v>
      </c>
      <c r="AG1413" t="s">
        <v>338</v>
      </c>
      <c r="AH1413" t="s">
        <v>530</v>
      </c>
      <c r="AJ1413" t="s">
        <v>5444</v>
      </c>
      <c r="AL1413" t="s">
        <v>339</v>
      </c>
      <c r="AM1413">
        <v>2</v>
      </c>
      <c r="AN1413">
        <v>2</v>
      </c>
      <c r="AO1413">
        <v>5409</v>
      </c>
      <c r="AQ1413">
        <v>124462</v>
      </c>
      <c r="AR1413">
        <v>53810001</v>
      </c>
      <c r="AS1413" t="s">
        <v>133</v>
      </c>
      <c r="AT1413" t="s">
        <v>132</v>
      </c>
      <c r="AW1413" t="s">
        <v>340</v>
      </c>
      <c r="AX1413">
        <v>0</v>
      </c>
      <c r="AY1413" t="s">
        <v>348</v>
      </c>
      <c r="AZ1413">
        <v>0</v>
      </c>
      <c r="BY1413" t="s">
        <v>342</v>
      </c>
      <c r="EQ1413">
        <v>245175</v>
      </c>
      <c r="ER1413" t="s">
        <v>5445</v>
      </c>
      <c r="EV1413">
        <v>17286852</v>
      </c>
      <c r="EW1413">
        <v>928</v>
      </c>
      <c r="EX1413">
        <v>220611</v>
      </c>
      <c r="EY1413" t="s">
        <v>5446</v>
      </c>
      <c r="EZ1413">
        <v>1</v>
      </c>
      <c r="FC1413">
        <v>53810001</v>
      </c>
      <c r="FD1413" t="s">
        <v>132</v>
      </c>
    </row>
    <row r="1414" spans="1:160" x14ac:dyDescent="0.3">
      <c r="A1414" t="str">
        <f>VLOOKUP(B1414,Table2[],3,FALSE)</f>
        <v>Digital</v>
      </c>
      <c r="B1414" t="str">
        <f>IF(OR(ISNUMBER(FIND("QVC",Z1414)),ISNUMBER(FIND("QVC",AL1414))),"QVC",IF(OR(ISNUMBER(FIND("NCO",H1414)),ISNUMBER(FIND("NCO",Y1414))), "NCO", IF(AL1414="consumer","PMD.com",VLOOKUP(LEFT(H1414,2),Tables!$E$1:$F$11,2,FALSE))))</f>
        <v>PMD.com</v>
      </c>
      <c r="C1414">
        <f t="shared" si="67"/>
        <v>51090030</v>
      </c>
      <c r="D1414">
        <f t="shared" si="68"/>
        <v>1</v>
      </c>
      <c r="E1414" t="str">
        <f t="shared" ca="1" si="66"/>
        <v>shifted orders shipped</v>
      </c>
      <c r="F1414" t="s">
        <v>3539</v>
      </c>
      <c r="G1414" t="s">
        <v>335</v>
      </c>
      <c r="H1414" t="s">
        <v>5441</v>
      </c>
      <c r="I1414" s="6">
        <v>44011.67046296296</v>
      </c>
      <c r="J1414" t="s">
        <v>16</v>
      </c>
      <c r="K1414" s="6">
        <v>44013.319201388891</v>
      </c>
      <c r="M1414" t="s">
        <v>5442</v>
      </c>
      <c r="N1414" t="s">
        <v>5443</v>
      </c>
      <c r="Q1414" t="s">
        <v>775</v>
      </c>
      <c r="R1414" t="s">
        <v>365</v>
      </c>
      <c r="S1414">
        <v>93921</v>
      </c>
      <c r="T1414" t="s">
        <v>338</v>
      </c>
      <c r="U1414" t="s">
        <v>530</v>
      </c>
      <c r="W1414" t="s">
        <v>5444</v>
      </c>
      <c r="Z1414" t="s">
        <v>5442</v>
      </c>
      <c r="AA1414" t="s">
        <v>5443</v>
      </c>
      <c r="AD1414" t="s">
        <v>775</v>
      </c>
      <c r="AE1414" t="s">
        <v>365</v>
      </c>
      <c r="AF1414">
        <v>93921</v>
      </c>
      <c r="AG1414" t="s">
        <v>338</v>
      </c>
      <c r="AH1414" t="s">
        <v>530</v>
      </c>
      <c r="AJ1414" t="s">
        <v>5444</v>
      </c>
      <c r="AL1414" t="s">
        <v>339</v>
      </c>
      <c r="AM1414">
        <v>1</v>
      </c>
      <c r="AN1414">
        <v>1</v>
      </c>
      <c r="AO1414">
        <v>6688</v>
      </c>
      <c r="AQ1414">
        <v>125960</v>
      </c>
      <c r="AR1414">
        <v>51090030</v>
      </c>
      <c r="AS1414" t="s">
        <v>3043</v>
      </c>
      <c r="AT1414" t="s">
        <v>628</v>
      </c>
      <c r="AW1414" t="s">
        <v>343</v>
      </c>
      <c r="BY1414" t="s">
        <v>342</v>
      </c>
      <c r="BZ1414" t="b">
        <v>0</v>
      </c>
      <c r="EQ1414">
        <v>243047</v>
      </c>
      <c r="ER1414" t="s">
        <v>5445</v>
      </c>
      <c r="EV1414">
        <v>17286852</v>
      </c>
      <c r="EW1414">
        <v>928</v>
      </c>
      <c r="EX1414">
        <v>220611</v>
      </c>
      <c r="EY1414" t="s">
        <v>5446</v>
      </c>
      <c r="EZ1414">
        <v>1</v>
      </c>
      <c r="FC1414">
        <v>95385</v>
      </c>
      <c r="FD1414" t="s">
        <v>3531</v>
      </c>
    </row>
    <row r="1415" spans="1:160" x14ac:dyDescent="0.3">
      <c r="A1415" t="str">
        <f>VLOOKUP(B1415,Table2[],3,FALSE)</f>
        <v>Digital</v>
      </c>
      <c r="B1415" t="str">
        <f>IF(OR(ISNUMBER(FIND("QVC",Z1415)),ISNUMBER(FIND("QVC",AL1415))),"QVC",IF(OR(ISNUMBER(FIND("NCO",H1415)),ISNUMBER(FIND("NCO",Y1415))), "NCO", IF(AL1415="consumer","PMD.com",VLOOKUP(LEFT(H1415,2),Tables!$E$1:$F$11,2,FALSE))))</f>
        <v>PMD.com</v>
      </c>
      <c r="C1415">
        <f t="shared" si="67"/>
        <v>5522</v>
      </c>
      <c r="D1415">
        <f t="shared" si="68"/>
        <v>1</v>
      </c>
      <c r="E1415" t="str">
        <f t="shared" ca="1" si="66"/>
        <v>shifted orders shipped</v>
      </c>
      <c r="F1415" t="s">
        <v>3539</v>
      </c>
      <c r="G1415" t="s">
        <v>335</v>
      </c>
      <c r="H1415" t="s">
        <v>5447</v>
      </c>
      <c r="I1415" s="6">
        <v>44011.67696759259</v>
      </c>
      <c r="J1415" t="s">
        <v>16</v>
      </c>
      <c r="K1415" s="6">
        <v>44013.319571759261</v>
      </c>
      <c r="M1415" t="s">
        <v>5448</v>
      </c>
      <c r="N1415" t="s">
        <v>5449</v>
      </c>
      <c r="Q1415" t="s">
        <v>5450</v>
      </c>
      <c r="R1415" t="s">
        <v>347</v>
      </c>
      <c r="S1415" t="s">
        <v>5451</v>
      </c>
      <c r="T1415" t="s">
        <v>338</v>
      </c>
      <c r="U1415" t="s">
        <v>530</v>
      </c>
      <c r="W1415" t="s">
        <v>5452</v>
      </c>
      <c r="Z1415" t="s">
        <v>5448</v>
      </c>
      <c r="AA1415" t="s">
        <v>5449</v>
      </c>
      <c r="AD1415" t="s">
        <v>5450</v>
      </c>
      <c r="AE1415" t="s">
        <v>347</v>
      </c>
      <c r="AF1415" t="s">
        <v>5451</v>
      </c>
      <c r="AG1415" t="s">
        <v>338</v>
      </c>
      <c r="AH1415" t="s">
        <v>530</v>
      </c>
      <c r="AJ1415" t="s">
        <v>5452</v>
      </c>
      <c r="AL1415" t="s">
        <v>339</v>
      </c>
      <c r="AM1415">
        <v>1</v>
      </c>
      <c r="AN1415">
        <v>1</v>
      </c>
      <c r="AO1415">
        <v>5778</v>
      </c>
      <c r="AQ1415">
        <v>124533</v>
      </c>
      <c r="AR1415">
        <v>5522</v>
      </c>
      <c r="AS1415" t="s">
        <v>1745</v>
      </c>
      <c r="AT1415" t="s">
        <v>1256</v>
      </c>
      <c r="AW1415" t="s">
        <v>340</v>
      </c>
      <c r="AX1415" t="s">
        <v>340</v>
      </c>
      <c r="AY1415" t="s">
        <v>382</v>
      </c>
      <c r="AZ1415" t="s">
        <v>1314</v>
      </c>
      <c r="EQ1415">
        <v>252958</v>
      </c>
      <c r="ER1415" t="s">
        <v>5453</v>
      </c>
      <c r="EV1415">
        <v>17286854</v>
      </c>
      <c r="EW1415">
        <v>928</v>
      </c>
      <c r="EX1415">
        <v>220614</v>
      </c>
      <c r="EY1415" t="s">
        <v>5454</v>
      </c>
      <c r="EZ1415">
        <v>1</v>
      </c>
      <c r="FC1415">
        <v>5522</v>
      </c>
      <c r="FD1415" t="s">
        <v>1256</v>
      </c>
    </row>
    <row r="1416" spans="1:160" x14ac:dyDescent="0.3">
      <c r="A1416" t="str">
        <f>VLOOKUP(B1416,Table2[],3,FALSE)</f>
        <v>Digital</v>
      </c>
      <c r="B1416" t="str">
        <f>IF(OR(ISNUMBER(FIND("QVC",Z1416)),ISNUMBER(FIND("QVC",AL1416))),"QVC",IF(OR(ISNUMBER(FIND("NCO",H1416)),ISNUMBER(FIND("NCO",Y1416))), "NCO", IF(AL1416="consumer","PMD.com",VLOOKUP(LEFT(H1416,2),Tables!$E$1:$F$11,2,FALSE))))</f>
        <v>PMD.com</v>
      </c>
      <c r="C1416">
        <f t="shared" si="67"/>
        <v>52710001</v>
      </c>
      <c r="D1416">
        <f t="shared" si="68"/>
        <v>1</v>
      </c>
      <c r="E1416" t="str">
        <f t="shared" ca="1" si="66"/>
        <v>shifted orders shipped</v>
      </c>
      <c r="F1416" t="s">
        <v>3539</v>
      </c>
      <c r="G1416" t="s">
        <v>335</v>
      </c>
      <c r="H1416" t="s">
        <v>5447</v>
      </c>
      <c r="I1416" s="6">
        <v>44011.67696759259</v>
      </c>
      <c r="J1416" t="s">
        <v>16</v>
      </c>
      <c r="K1416" s="6">
        <v>44013.319571759261</v>
      </c>
      <c r="M1416" t="s">
        <v>5448</v>
      </c>
      <c r="N1416" t="s">
        <v>5449</v>
      </c>
      <c r="Q1416" t="s">
        <v>5450</v>
      </c>
      <c r="R1416" t="s">
        <v>347</v>
      </c>
      <c r="S1416" t="s">
        <v>5451</v>
      </c>
      <c r="T1416" t="s">
        <v>338</v>
      </c>
      <c r="U1416" t="s">
        <v>530</v>
      </c>
      <c r="W1416" t="s">
        <v>5452</v>
      </c>
      <c r="Z1416" t="s">
        <v>5448</v>
      </c>
      <c r="AA1416" t="s">
        <v>5449</v>
      </c>
      <c r="AD1416" t="s">
        <v>5450</v>
      </c>
      <c r="AE1416" t="s">
        <v>347</v>
      </c>
      <c r="AF1416" t="s">
        <v>5451</v>
      </c>
      <c r="AG1416" t="s">
        <v>338</v>
      </c>
      <c r="AH1416" t="s">
        <v>530</v>
      </c>
      <c r="AJ1416" t="s">
        <v>5452</v>
      </c>
      <c r="AL1416" t="s">
        <v>339</v>
      </c>
      <c r="AM1416">
        <v>1</v>
      </c>
      <c r="AN1416">
        <v>1</v>
      </c>
      <c r="AO1416">
        <v>3399</v>
      </c>
      <c r="AQ1416">
        <v>124439</v>
      </c>
      <c r="AR1416">
        <v>52710001</v>
      </c>
      <c r="AS1416" t="s">
        <v>150</v>
      </c>
      <c r="AT1416" t="s">
        <v>151</v>
      </c>
      <c r="AW1416" t="s">
        <v>340</v>
      </c>
      <c r="AX1416" t="s">
        <v>340</v>
      </c>
      <c r="AY1416" t="s">
        <v>382</v>
      </c>
      <c r="AZ1416">
        <v>0</v>
      </c>
      <c r="BY1416" t="s">
        <v>342</v>
      </c>
      <c r="EQ1416">
        <v>249198</v>
      </c>
      <c r="ER1416" t="s">
        <v>5453</v>
      </c>
      <c r="EV1416">
        <v>17286854</v>
      </c>
      <c r="EW1416">
        <v>928</v>
      </c>
      <c r="EX1416">
        <v>220614</v>
      </c>
      <c r="EY1416" t="s">
        <v>5454</v>
      </c>
      <c r="EZ1416">
        <v>1</v>
      </c>
      <c r="FC1416">
        <v>52710001</v>
      </c>
      <c r="FD1416" t="s">
        <v>151</v>
      </c>
    </row>
    <row r="1417" spans="1:160" x14ac:dyDescent="0.3">
      <c r="A1417" t="str">
        <f>VLOOKUP(B1417,Table2[],3,FALSE)</f>
        <v>Digital</v>
      </c>
      <c r="B1417" t="str">
        <f>IF(OR(ISNUMBER(FIND("QVC",Z1417)),ISNUMBER(FIND("QVC",AL1417))),"QVC",IF(OR(ISNUMBER(FIND("NCO",H1417)),ISNUMBER(FIND("NCO",Y1417))), "NCO", IF(AL1417="consumer","PMD.com",VLOOKUP(LEFT(H1417,2),Tables!$E$1:$F$11,2,FALSE))))</f>
        <v>PMD.com</v>
      </c>
      <c r="C1417">
        <f t="shared" si="67"/>
        <v>5357</v>
      </c>
      <c r="D1417">
        <f t="shared" si="68"/>
        <v>1</v>
      </c>
      <c r="E1417" t="str">
        <f t="shared" ca="1" si="66"/>
        <v>shifted orders shipped</v>
      </c>
      <c r="F1417" t="s">
        <v>3539</v>
      </c>
      <c r="G1417" t="s">
        <v>335</v>
      </c>
      <c r="H1417" t="s">
        <v>5455</v>
      </c>
      <c r="I1417" s="6">
        <v>44011.569236111114</v>
      </c>
      <c r="J1417" t="s">
        <v>16</v>
      </c>
      <c r="K1417" s="6">
        <v>44013.319675925923</v>
      </c>
      <c r="M1417" t="s">
        <v>5456</v>
      </c>
      <c r="N1417" t="s">
        <v>5457</v>
      </c>
      <c r="Q1417" t="s">
        <v>1390</v>
      </c>
      <c r="R1417" t="s">
        <v>365</v>
      </c>
      <c r="S1417" t="s">
        <v>5458</v>
      </c>
      <c r="T1417" t="s">
        <v>338</v>
      </c>
      <c r="U1417" t="s">
        <v>530</v>
      </c>
      <c r="W1417" t="s">
        <v>5459</v>
      </c>
      <c r="Z1417" t="s">
        <v>5456</v>
      </c>
      <c r="AA1417" t="s">
        <v>5457</v>
      </c>
      <c r="AD1417" t="s">
        <v>1390</v>
      </c>
      <c r="AE1417" t="s">
        <v>365</v>
      </c>
      <c r="AF1417" t="s">
        <v>5458</v>
      </c>
      <c r="AG1417" t="s">
        <v>338</v>
      </c>
      <c r="AH1417" t="s">
        <v>530</v>
      </c>
      <c r="AJ1417" t="s">
        <v>5459</v>
      </c>
      <c r="AL1417" t="s">
        <v>339</v>
      </c>
      <c r="AM1417">
        <v>1</v>
      </c>
      <c r="AN1417">
        <v>1</v>
      </c>
      <c r="AO1417">
        <v>15182</v>
      </c>
      <c r="AQ1417">
        <v>124521</v>
      </c>
      <c r="AR1417">
        <v>5357</v>
      </c>
      <c r="AS1417" t="s">
        <v>87</v>
      </c>
      <c r="AT1417" t="s">
        <v>88</v>
      </c>
      <c r="AW1417" t="s">
        <v>340</v>
      </c>
      <c r="AX1417" t="s">
        <v>340</v>
      </c>
      <c r="AY1417" t="s">
        <v>351</v>
      </c>
      <c r="AZ1417" t="s">
        <v>379</v>
      </c>
      <c r="BY1417" t="s">
        <v>342</v>
      </c>
      <c r="EQ1417">
        <v>249142</v>
      </c>
      <c r="ER1417" t="s">
        <v>5460</v>
      </c>
      <c r="EV1417">
        <v>17286774</v>
      </c>
      <c r="EW1417">
        <v>928</v>
      </c>
      <c r="EX1417">
        <v>220529</v>
      </c>
      <c r="EY1417">
        <v>9.2748999964335493E+25</v>
      </c>
      <c r="EZ1417">
        <v>1</v>
      </c>
      <c r="FC1417">
        <v>5357</v>
      </c>
      <c r="FD1417" t="s">
        <v>88</v>
      </c>
    </row>
    <row r="1418" spans="1:160" x14ac:dyDescent="0.3">
      <c r="A1418" t="str">
        <f>VLOOKUP(B1418,Table2[],3,FALSE)</f>
        <v>Digital</v>
      </c>
      <c r="B1418" t="str">
        <f>IF(OR(ISNUMBER(FIND("QVC",Z1418)),ISNUMBER(FIND("QVC",AL1418))),"QVC",IF(OR(ISNUMBER(FIND("NCO",H1418)),ISNUMBER(FIND("NCO",Y1418))), "NCO", IF(AL1418="consumer","PMD.com",VLOOKUP(LEFT(H1418,2),Tables!$E$1:$F$11,2,FALSE))))</f>
        <v>PMD.com</v>
      </c>
      <c r="C1418">
        <f t="shared" si="67"/>
        <v>52430001</v>
      </c>
      <c r="D1418">
        <f t="shared" si="68"/>
        <v>1</v>
      </c>
      <c r="E1418" t="str">
        <f t="shared" ca="1" si="66"/>
        <v>shifted orders shipped</v>
      </c>
      <c r="F1418" t="s">
        <v>3539</v>
      </c>
      <c r="G1418" t="s">
        <v>335</v>
      </c>
      <c r="H1418" t="s">
        <v>2416</v>
      </c>
      <c r="I1418" s="6">
        <v>44008.470937500002</v>
      </c>
      <c r="J1418" t="s">
        <v>16</v>
      </c>
      <c r="K1418" s="6">
        <v>44013.319780092592</v>
      </c>
      <c r="M1418" t="s">
        <v>5461</v>
      </c>
      <c r="N1418" t="s">
        <v>5462</v>
      </c>
      <c r="Q1418" t="s">
        <v>1365</v>
      </c>
      <c r="R1418" t="s">
        <v>337</v>
      </c>
      <c r="S1418">
        <v>97224</v>
      </c>
      <c r="T1418" t="s">
        <v>338</v>
      </c>
      <c r="U1418" t="s">
        <v>530</v>
      </c>
      <c r="W1418" t="s">
        <v>5463</v>
      </c>
      <c r="Z1418" t="s">
        <v>5461</v>
      </c>
      <c r="AA1418" t="s">
        <v>5462</v>
      </c>
      <c r="AD1418" t="s">
        <v>1365</v>
      </c>
      <c r="AE1418" t="s">
        <v>337</v>
      </c>
      <c r="AF1418">
        <v>97224</v>
      </c>
      <c r="AG1418" t="s">
        <v>338</v>
      </c>
      <c r="AH1418" t="s">
        <v>530</v>
      </c>
      <c r="AJ1418" t="s">
        <v>5463</v>
      </c>
      <c r="AL1418" t="s">
        <v>339</v>
      </c>
      <c r="AM1418">
        <v>1</v>
      </c>
      <c r="AN1418">
        <v>1</v>
      </c>
      <c r="AO1418">
        <v>12063</v>
      </c>
      <c r="AQ1418">
        <v>127155</v>
      </c>
      <c r="AR1418">
        <v>52430001</v>
      </c>
      <c r="AS1418" t="s">
        <v>927</v>
      </c>
      <c r="AT1418" t="s">
        <v>75</v>
      </c>
      <c r="AW1418" t="s">
        <v>340</v>
      </c>
      <c r="AX1418" t="s">
        <v>340</v>
      </c>
      <c r="AY1418" t="s">
        <v>357</v>
      </c>
      <c r="AZ1418" t="s">
        <v>363</v>
      </c>
      <c r="BY1418" t="s">
        <v>342</v>
      </c>
      <c r="EQ1418">
        <v>249990</v>
      </c>
      <c r="ER1418" t="s">
        <v>2417</v>
      </c>
      <c r="EV1418">
        <v>17284379</v>
      </c>
      <c r="EW1418">
        <v>928</v>
      </c>
      <c r="EX1418">
        <v>218877</v>
      </c>
      <c r="EY1418" t="s">
        <v>5464</v>
      </c>
      <c r="EZ1418">
        <v>1</v>
      </c>
      <c r="FC1418">
        <v>52430001</v>
      </c>
      <c r="FD1418" t="s">
        <v>75</v>
      </c>
    </row>
    <row r="1419" spans="1:160" x14ac:dyDescent="0.3">
      <c r="A1419" t="str">
        <f>VLOOKUP(B1419,Table2[],3,FALSE)</f>
        <v>Digital</v>
      </c>
      <c r="B1419" t="str">
        <f>IF(OR(ISNUMBER(FIND("QVC",Z1419)),ISNUMBER(FIND("QVC",AL1419))),"QVC",IF(OR(ISNUMBER(FIND("NCO",H1419)),ISNUMBER(FIND("NCO",Y1419))), "NCO", IF(AL1419="consumer","PMD.com",VLOOKUP(LEFT(H1419,2),Tables!$E$1:$F$11,2,FALSE))))</f>
        <v>PMD.com</v>
      </c>
      <c r="C1419">
        <f t="shared" si="67"/>
        <v>53440001</v>
      </c>
      <c r="D1419">
        <f t="shared" si="68"/>
        <v>1</v>
      </c>
      <c r="E1419" t="str">
        <f t="shared" ca="1" si="66"/>
        <v>shifted orders shipped</v>
      </c>
      <c r="F1419" t="s">
        <v>3539</v>
      </c>
      <c r="G1419" t="s">
        <v>335</v>
      </c>
      <c r="H1419" t="s">
        <v>2416</v>
      </c>
      <c r="I1419" s="6">
        <v>44008.470937500002</v>
      </c>
      <c r="J1419" t="s">
        <v>16</v>
      </c>
      <c r="K1419" s="6">
        <v>44013.319780092592</v>
      </c>
      <c r="M1419" t="s">
        <v>5461</v>
      </c>
      <c r="N1419" t="s">
        <v>5462</v>
      </c>
      <c r="Q1419" t="s">
        <v>1365</v>
      </c>
      <c r="R1419" t="s">
        <v>337</v>
      </c>
      <c r="S1419">
        <v>97224</v>
      </c>
      <c r="T1419" t="s">
        <v>338</v>
      </c>
      <c r="U1419" t="s">
        <v>530</v>
      </c>
      <c r="W1419" t="s">
        <v>5463</v>
      </c>
      <c r="Z1419" t="s">
        <v>5461</v>
      </c>
      <c r="AA1419" t="s">
        <v>5462</v>
      </c>
      <c r="AD1419" t="s">
        <v>1365</v>
      </c>
      <c r="AE1419" t="s">
        <v>337</v>
      </c>
      <c r="AF1419">
        <v>97224</v>
      </c>
      <c r="AG1419" t="s">
        <v>338</v>
      </c>
      <c r="AH1419" t="s">
        <v>530</v>
      </c>
      <c r="AJ1419" t="s">
        <v>5463</v>
      </c>
      <c r="AL1419" t="s">
        <v>339</v>
      </c>
      <c r="AM1419">
        <v>1</v>
      </c>
      <c r="AN1419">
        <v>1</v>
      </c>
      <c r="AO1419">
        <v>7642</v>
      </c>
      <c r="AQ1419">
        <v>124700</v>
      </c>
      <c r="AR1419">
        <v>53440001</v>
      </c>
      <c r="AS1419" t="s">
        <v>1240</v>
      </c>
      <c r="AT1419" t="s">
        <v>116</v>
      </c>
      <c r="AW1419" t="s">
        <v>340</v>
      </c>
      <c r="AX1419" t="s">
        <v>340</v>
      </c>
      <c r="AY1419" t="s">
        <v>345</v>
      </c>
      <c r="AZ1419" t="s">
        <v>345</v>
      </c>
      <c r="BY1419" t="s">
        <v>342</v>
      </c>
      <c r="EQ1419">
        <v>252960</v>
      </c>
      <c r="ER1419" t="s">
        <v>2417</v>
      </c>
      <c r="EV1419">
        <v>17284379</v>
      </c>
      <c r="EW1419">
        <v>928</v>
      </c>
      <c r="EX1419">
        <v>218877</v>
      </c>
      <c r="EY1419" t="s">
        <v>5464</v>
      </c>
      <c r="EZ1419">
        <v>1</v>
      </c>
      <c r="FC1419">
        <v>53440001</v>
      </c>
      <c r="FD1419" t="s">
        <v>116</v>
      </c>
    </row>
    <row r="1420" spans="1:160" x14ac:dyDescent="0.3">
      <c r="A1420" t="str">
        <f>VLOOKUP(B1420,Table2[],3,FALSE)</f>
        <v>Digital</v>
      </c>
      <c r="B1420" t="str">
        <f>IF(OR(ISNUMBER(FIND("QVC",Z1420)),ISNUMBER(FIND("QVC",AL1420))),"QVC",IF(OR(ISNUMBER(FIND("NCO",H1420)),ISNUMBER(FIND("NCO",Y1420))), "NCO", IF(AL1420="consumer","PMD.com",VLOOKUP(LEFT(H1420,2),Tables!$E$1:$F$11,2,FALSE))))</f>
        <v>PMD.com</v>
      </c>
      <c r="C1420">
        <f t="shared" si="67"/>
        <v>53160001</v>
      </c>
      <c r="D1420">
        <f t="shared" si="68"/>
        <v>1</v>
      </c>
      <c r="E1420" t="str">
        <f t="shared" ca="1" si="66"/>
        <v>shifted orders shipped</v>
      </c>
      <c r="F1420" t="s">
        <v>3539</v>
      </c>
      <c r="G1420" t="s">
        <v>335</v>
      </c>
      <c r="H1420" t="s">
        <v>2416</v>
      </c>
      <c r="I1420" s="6">
        <v>44008.470937500002</v>
      </c>
      <c r="J1420" t="s">
        <v>16</v>
      </c>
      <c r="K1420" s="6">
        <v>44013.319780092592</v>
      </c>
      <c r="M1420" t="s">
        <v>5461</v>
      </c>
      <c r="N1420" t="s">
        <v>5462</v>
      </c>
      <c r="Q1420" t="s">
        <v>1365</v>
      </c>
      <c r="R1420" t="s">
        <v>337</v>
      </c>
      <c r="S1420">
        <v>97224</v>
      </c>
      <c r="T1420" t="s">
        <v>338</v>
      </c>
      <c r="U1420" t="s">
        <v>530</v>
      </c>
      <c r="W1420" t="s">
        <v>5463</v>
      </c>
      <c r="Z1420" t="s">
        <v>5461</v>
      </c>
      <c r="AA1420" t="s">
        <v>5462</v>
      </c>
      <c r="AD1420" t="s">
        <v>1365</v>
      </c>
      <c r="AE1420" t="s">
        <v>337</v>
      </c>
      <c r="AF1420">
        <v>97224</v>
      </c>
      <c r="AG1420" t="s">
        <v>338</v>
      </c>
      <c r="AH1420" t="s">
        <v>530</v>
      </c>
      <c r="AJ1420" t="s">
        <v>5463</v>
      </c>
      <c r="AL1420" t="s">
        <v>339</v>
      </c>
      <c r="AM1420">
        <v>1</v>
      </c>
      <c r="AN1420">
        <v>1</v>
      </c>
      <c r="AO1420">
        <v>4322</v>
      </c>
      <c r="AQ1420">
        <v>124007</v>
      </c>
      <c r="AR1420">
        <v>53160001</v>
      </c>
      <c r="AS1420" t="s">
        <v>1895</v>
      </c>
      <c r="AT1420" t="s">
        <v>119</v>
      </c>
      <c r="AW1420" t="s">
        <v>340</v>
      </c>
      <c r="AX1420" t="s">
        <v>340</v>
      </c>
      <c r="AY1420" t="s">
        <v>341</v>
      </c>
      <c r="AZ1420">
        <v>0</v>
      </c>
      <c r="BY1420" t="s">
        <v>342</v>
      </c>
      <c r="EQ1420">
        <v>252959</v>
      </c>
      <c r="ER1420" t="s">
        <v>2417</v>
      </c>
      <c r="EV1420">
        <v>17284379</v>
      </c>
      <c r="EW1420">
        <v>928</v>
      </c>
      <c r="EX1420">
        <v>218877</v>
      </c>
      <c r="EY1420" t="s">
        <v>5464</v>
      </c>
      <c r="EZ1420">
        <v>1</v>
      </c>
      <c r="FC1420">
        <v>53160001</v>
      </c>
      <c r="FD1420" t="s">
        <v>119</v>
      </c>
    </row>
    <row r="1421" spans="1:160" x14ac:dyDescent="0.3">
      <c r="A1421" t="str">
        <f>VLOOKUP(B1421,Table2[],3,FALSE)</f>
        <v>Digital</v>
      </c>
      <c r="B1421" t="str">
        <f>IF(OR(ISNUMBER(FIND("QVC",Z1421)),ISNUMBER(FIND("QVC",AL1421))),"QVC",IF(OR(ISNUMBER(FIND("NCO",H1421)),ISNUMBER(FIND("NCO",Y1421))), "NCO", IF(AL1421="consumer","PMD.com",VLOOKUP(LEFT(H1421,2),Tables!$E$1:$F$11,2,FALSE))))</f>
        <v>PMD.com</v>
      </c>
      <c r="C1421">
        <f t="shared" si="67"/>
        <v>52710001</v>
      </c>
      <c r="D1421">
        <f t="shared" si="68"/>
        <v>1</v>
      </c>
      <c r="E1421" t="str">
        <f t="shared" ca="1" si="66"/>
        <v>shifted orders shipped</v>
      </c>
      <c r="F1421" t="s">
        <v>3539</v>
      </c>
      <c r="G1421" t="s">
        <v>335</v>
      </c>
      <c r="H1421" t="s">
        <v>5465</v>
      </c>
      <c r="I1421" s="6">
        <v>44011.66</v>
      </c>
      <c r="J1421" t="s">
        <v>16</v>
      </c>
      <c r="K1421" s="6">
        <v>44013.319849537038</v>
      </c>
      <c r="M1421" t="s">
        <v>5466</v>
      </c>
      <c r="N1421" t="s">
        <v>5467</v>
      </c>
      <c r="Q1421" t="s">
        <v>5468</v>
      </c>
      <c r="R1421" t="s">
        <v>365</v>
      </c>
      <c r="S1421" t="s">
        <v>5469</v>
      </c>
      <c r="T1421" t="s">
        <v>338</v>
      </c>
      <c r="U1421" t="s">
        <v>530</v>
      </c>
      <c r="W1421" t="s">
        <v>5470</v>
      </c>
      <c r="Z1421" t="s">
        <v>5466</v>
      </c>
      <c r="AA1421" t="s">
        <v>5467</v>
      </c>
      <c r="AD1421" t="s">
        <v>5468</v>
      </c>
      <c r="AE1421" t="s">
        <v>365</v>
      </c>
      <c r="AF1421" t="s">
        <v>5469</v>
      </c>
      <c r="AG1421" t="s">
        <v>338</v>
      </c>
      <c r="AH1421" t="s">
        <v>530</v>
      </c>
      <c r="AJ1421" t="s">
        <v>5470</v>
      </c>
      <c r="AL1421" t="s">
        <v>339</v>
      </c>
      <c r="AM1421">
        <v>1</v>
      </c>
      <c r="AN1421">
        <v>1</v>
      </c>
      <c r="AO1421">
        <v>3399</v>
      </c>
      <c r="AQ1421">
        <v>124439</v>
      </c>
      <c r="AR1421">
        <v>52710001</v>
      </c>
      <c r="AS1421" t="s">
        <v>150</v>
      </c>
      <c r="AT1421" t="s">
        <v>151</v>
      </c>
      <c r="AW1421" t="s">
        <v>340</v>
      </c>
      <c r="AX1421" t="s">
        <v>340</v>
      </c>
      <c r="AY1421" t="s">
        <v>382</v>
      </c>
      <c r="AZ1421">
        <v>0</v>
      </c>
      <c r="BY1421" t="s">
        <v>342</v>
      </c>
      <c r="EQ1421">
        <v>249198</v>
      </c>
      <c r="ER1421" t="s">
        <v>5471</v>
      </c>
      <c r="EV1421">
        <v>17286846</v>
      </c>
      <c r="EW1421">
        <v>928</v>
      </c>
      <c r="EX1421">
        <v>220604</v>
      </c>
      <c r="EY1421" t="s">
        <v>5472</v>
      </c>
      <c r="EZ1421">
        <v>1</v>
      </c>
      <c r="FC1421">
        <v>52710001</v>
      </c>
      <c r="FD1421" t="s">
        <v>151</v>
      </c>
    </row>
    <row r="1422" spans="1:160" x14ac:dyDescent="0.3">
      <c r="A1422" t="str">
        <f>VLOOKUP(B1422,Table2[],3,FALSE)</f>
        <v>Digital</v>
      </c>
      <c r="B1422" t="str">
        <f>IF(OR(ISNUMBER(FIND("QVC",Z1422)),ISNUMBER(FIND("QVC",AL1422))),"QVC",IF(OR(ISNUMBER(FIND("NCO",H1422)),ISNUMBER(FIND("NCO",Y1422))), "NCO", IF(AL1422="consumer","PMD.com",VLOOKUP(LEFT(H1422,2),Tables!$E$1:$F$11,2,FALSE))))</f>
        <v>PMD.com</v>
      </c>
      <c r="C1422">
        <f t="shared" si="67"/>
        <v>52430001</v>
      </c>
      <c r="D1422">
        <f t="shared" si="68"/>
        <v>1</v>
      </c>
      <c r="E1422" t="str">
        <f t="shared" ca="1" si="66"/>
        <v>shifted orders shipped</v>
      </c>
      <c r="F1422" t="s">
        <v>3539</v>
      </c>
      <c r="G1422" t="s">
        <v>335</v>
      </c>
      <c r="H1422" t="s">
        <v>5465</v>
      </c>
      <c r="I1422" s="6">
        <v>44011.66</v>
      </c>
      <c r="J1422" t="s">
        <v>16</v>
      </c>
      <c r="K1422" s="6">
        <v>44013.319849537038</v>
      </c>
      <c r="M1422" t="s">
        <v>5466</v>
      </c>
      <c r="N1422" t="s">
        <v>5467</v>
      </c>
      <c r="Q1422" t="s">
        <v>5468</v>
      </c>
      <c r="R1422" t="s">
        <v>365</v>
      </c>
      <c r="S1422" t="s">
        <v>5469</v>
      </c>
      <c r="T1422" t="s">
        <v>338</v>
      </c>
      <c r="U1422" t="s">
        <v>530</v>
      </c>
      <c r="W1422" t="s">
        <v>5470</v>
      </c>
      <c r="Z1422" t="s">
        <v>5466</v>
      </c>
      <c r="AA1422" t="s">
        <v>5467</v>
      </c>
      <c r="AD1422" t="s">
        <v>5468</v>
      </c>
      <c r="AE1422" t="s">
        <v>365</v>
      </c>
      <c r="AF1422" t="s">
        <v>5469</v>
      </c>
      <c r="AG1422" t="s">
        <v>338</v>
      </c>
      <c r="AH1422" t="s">
        <v>530</v>
      </c>
      <c r="AJ1422" t="s">
        <v>5470</v>
      </c>
      <c r="AL1422" t="s">
        <v>339</v>
      </c>
      <c r="AM1422">
        <v>1</v>
      </c>
      <c r="AN1422">
        <v>1</v>
      </c>
      <c r="AO1422">
        <v>12063</v>
      </c>
      <c r="AQ1422">
        <v>127155</v>
      </c>
      <c r="AR1422">
        <v>52430001</v>
      </c>
      <c r="AS1422" t="s">
        <v>927</v>
      </c>
      <c r="AT1422" t="s">
        <v>75</v>
      </c>
      <c r="AW1422" t="s">
        <v>340</v>
      </c>
      <c r="AX1422" t="s">
        <v>340</v>
      </c>
      <c r="AY1422" t="s">
        <v>357</v>
      </c>
      <c r="AZ1422" t="s">
        <v>363</v>
      </c>
      <c r="BY1422" t="s">
        <v>342</v>
      </c>
      <c r="EQ1422">
        <v>249990</v>
      </c>
      <c r="ER1422" t="s">
        <v>5471</v>
      </c>
      <c r="EV1422">
        <v>17286846</v>
      </c>
      <c r="EW1422">
        <v>928</v>
      </c>
      <c r="EX1422">
        <v>220604</v>
      </c>
      <c r="EY1422" t="s">
        <v>5472</v>
      </c>
      <c r="EZ1422">
        <v>1</v>
      </c>
      <c r="FC1422">
        <v>95385</v>
      </c>
      <c r="FD1422" t="s">
        <v>3531</v>
      </c>
    </row>
    <row r="1423" spans="1:160" x14ac:dyDescent="0.3">
      <c r="A1423" t="str">
        <f>VLOOKUP(B1423,Table2[],3,FALSE)</f>
        <v>Digital</v>
      </c>
      <c r="B1423" t="str">
        <f>IF(OR(ISNUMBER(FIND("QVC",Z1423)),ISNUMBER(FIND("QVC",AL1423))),"QVC",IF(OR(ISNUMBER(FIND("NCO",H1423)),ISNUMBER(FIND("NCO",Y1423))), "NCO", IF(AL1423="consumer","PMD.com",VLOOKUP(LEFT(H1423,2),Tables!$E$1:$F$11,2,FALSE))))</f>
        <v>PMD.com</v>
      </c>
      <c r="C1423">
        <f t="shared" si="67"/>
        <v>55110011</v>
      </c>
      <c r="D1423">
        <f t="shared" si="68"/>
        <v>1</v>
      </c>
      <c r="E1423" t="str">
        <f t="shared" ca="1" si="66"/>
        <v>shifted orders shipped</v>
      </c>
      <c r="F1423" t="s">
        <v>3539</v>
      </c>
      <c r="G1423" t="s">
        <v>335</v>
      </c>
      <c r="H1423" t="s">
        <v>5465</v>
      </c>
      <c r="I1423" s="6">
        <v>44011.66</v>
      </c>
      <c r="J1423" t="s">
        <v>16</v>
      </c>
      <c r="K1423" s="6">
        <v>44013.319849537038</v>
      </c>
      <c r="M1423" t="s">
        <v>5466</v>
      </c>
      <c r="N1423" t="s">
        <v>5467</v>
      </c>
      <c r="Q1423" t="s">
        <v>5468</v>
      </c>
      <c r="R1423" t="s">
        <v>365</v>
      </c>
      <c r="S1423" t="s">
        <v>5469</v>
      </c>
      <c r="T1423" t="s">
        <v>338</v>
      </c>
      <c r="U1423" t="s">
        <v>530</v>
      </c>
      <c r="W1423" t="s">
        <v>5470</v>
      </c>
      <c r="Z1423" t="s">
        <v>5466</v>
      </c>
      <c r="AA1423" t="s">
        <v>5467</v>
      </c>
      <c r="AD1423" t="s">
        <v>5468</v>
      </c>
      <c r="AE1423" t="s">
        <v>365</v>
      </c>
      <c r="AF1423" t="s">
        <v>5469</v>
      </c>
      <c r="AG1423" t="s">
        <v>338</v>
      </c>
      <c r="AH1423" t="s">
        <v>530</v>
      </c>
      <c r="AJ1423" t="s">
        <v>5470</v>
      </c>
      <c r="AL1423" t="s">
        <v>339</v>
      </c>
      <c r="AM1423">
        <v>1</v>
      </c>
      <c r="AN1423">
        <v>1</v>
      </c>
      <c r="AO1423">
        <v>2688</v>
      </c>
      <c r="AQ1423">
        <v>123763</v>
      </c>
      <c r="AR1423">
        <v>55110011</v>
      </c>
      <c r="AS1423" t="s">
        <v>120</v>
      </c>
      <c r="AT1423" t="s">
        <v>121</v>
      </c>
      <c r="AW1423" t="s">
        <v>340</v>
      </c>
      <c r="AX1423" t="s">
        <v>340</v>
      </c>
      <c r="AY1423" t="s">
        <v>382</v>
      </c>
      <c r="AZ1423">
        <v>0</v>
      </c>
      <c r="BY1423" t="s">
        <v>342</v>
      </c>
      <c r="EQ1423">
        <v>248980</v>
      </c>
      <c r="ER1423" t="s">
        <v>5471</v>
      </c>
      <c r="EV1423">
        <v>17286846</v>
      </c>
      <c r="EW1423">
        <v>928</v>
      </c>
      <c r="EX1423">
        <v>220604</v>
      </c>
      <c r="EY1423" t="s">
        <v>5472</v>
      </c>
      <c r="EZ1423">
        <v>1</v>
      </c>
      <c r="FC1423">
        <v>55110011</v>
      </c>
      <c r="FD1423" t="s">
        <v>121</v>
      </c>
    </row>
    <row r="1424" spans="1:160" x14ac:dyDescent="0.3">
      <c r="A1424" t="str">
        <f>VLOOKUP(B1424,Table2[],3,FALSE)</f>
        <v>Digital</v>
      </c>
      <c r="B1424" t="str">
        <f>IF(OR(ISNUMBER(FIND("QVC",Z1424)),ISNUMBER(FIND("QVC",AL1424))),"QVC",IF(OR(ISNUMBER(FIND("NCO",H1424)),ISNUMBER(FIND("NCO",Y1424))), "NCO", IF(AL1424="consumer","PMD.com",VLOOKUP(LEFT(H1424,2),Tables!$E$1:$F$11,2,FALSE))))</f>
        <v>PMD.com</v>
      </c>
      <c r="C1424">
        <f t="shared" si="67"/>
        <v>53920001</v>
      </c>
      <c r="D1424">
        <f t="shared" si="68"/>
        <v>1</v>
      </c>
      <c r="E1424" t="str">
        <f t="shared" ca="1" si="66"/>
        <v>shifted orders shipped</v>
      </c>
      <c r="F1424" t="s">
        <v>3539</v>
      </c>
      <c r="G1424" t="s">
        <v>335</v>
      </c>
      <c r="H1424" t="s">
        <v>5465</v>
      </c>
      <c r="I1424" s="6">
        <v>44011.66</v>
      </c>
      <c r="J1424" t="s">
        <v>16</v>
      </c>
      <c r="K1424" s="6">
        <v>44013.319849537038</v>
      </c>
      <c r="M1424" t="s">
        <v>5466</v>
      </c>
      <c r="N1424" t="s">
        <v>5467</v>
      </c>
      <c r="Q1424" t="s">
        <v>5468</v>
      </c>
      <c r="R1424" t="s">
        <v>365</v>
      </c>
      <c r="S1424" t="s">
        <v>5469</v>
      </c>
      <c r="T1424" t="s">
        <v>338</v>
      </c>
      <c r="U1424" t="s">
        <v>530</v>
      </c>
      <c r="W1424" t="s">
        <v>5470</v>
      </c>
      <c r="Z1424" t="s">
        <v>5466</v>
      </c>
      <c r="AA1424" t="s">
        <v>5467</v>
      </c>
      <c r="AD1424" t="s">
        <v>5468</v>
      </c>
      <c r="AE1424" t="s">
        <v>365</v>
      </c>
      <c r="AF1424" t="s">
        <v>5469</v>
      </c>
      <c r="AG1424" t="s">
        <v>338</v>
      </c>
      <c r="AH1424" t="s">
        <v>530</v>
      </c>
      <c r="AJ1424" t="s">
        <v>5470</v>
      </c>
      <c r="AL1424" t="s">
        <v>339</v>
      </c>
      <c r="AM1424">
        <v>1</v>
      </c>
      <c r="AN1424">
        <v>1</v>
      </c>
      <c r="AO1424">
        <v>14899</v>
      </c>
      <c r="AQ1424">
        <v>124468</v>
      </c>
      <c r="AR1424">
        <v>53920001</v>
      </c>
      <c r="AS1424">
        <v>9000000</v>
      </c>
      <c r="AT1424" t="s">
        <v>40</v>
      </c>
      <c r="AW1424" t="s">
        <v>343</v>
      </c>
      <c r="BY1424" t="s">
        <v>342</v>
      </c>
      <c r="EQ1424">
        <v>243396</v>
      </c>
      <c r="ER1424" t="s">
        <v>5471</v>
      </c>
      <c r="EV1424">
        <v>17286846</v>
      </c>
      <c r="EW1424">
        <v>928</v>
      </c>
      <c r="EX1424">
        <v>220604</v>
      </c>
      <c r="EY1424" t="s">
        <v>5472</v>
      </c>
      <c r="EZ1424">
        <v>1</v>
      </c>
      <c r="FC1424">
        <v>95385</v>
      </c>
      <c r="FD1424" t="s">
        <v>3531</v>
      </c>
    </row>
    <row r="1425" spans="1:160" x14ac:dyDescent="0.3">
      <c r="A1425" t="str">
        <f>VLOOKUP(B1425,Table2[],3,FALSE)</f>
        <v>Digital</v>
      </c>
      <c r="B1425" t="str">
        <f>IF(OR(ISNUMBER(FIND("QVC",Z1425)),ISNUMBER(FIND("QVC",AL1425))),"QVC",IF(OR(ISNUMBER(FIND("NCO",H1425)),ISNUMBER(FIND("NCO",Y1425))), "NCO", IF(AL1425="consumer","PMD.com",VLOOKUP(LEFT(H1425,2),Tables!$E$1:$F$11,2,FALSE))))</f>
        <v>PMD.com</v>
      </c>
      <c r="C1425">
        <f t="shared" si="67"/>
        <v>552101</v>
      </c>
      <c r="D1425">
        <f t="shared" si="68"/>
        <v>1</v>
      </c>
      <c r="E1425" t="str">
        <f t="shared" ca="1" si="66"/>
        <v>shifted orders shipped</v>
      </c>
      <c r="F1425" t="s">
        <v>3539</v>
      </c>
      <c r="G1425" t="s">
        <v>335</v>
      </c>
      <c r="H1425" t="s">
        <v>5465</v>
      </c>
      <c r="I1425" s="6">
        <v>44011.66</v>
      </c>
      <c r="J1425" t="s">
        <v>16</v>
      </c>
      <c r="K1425" s="6">
        <v>44013.319849537038</v>
      </c>
      <c r="M1425" t="s">
        <v>5466</v>
      </c>
      <c r="N1425" t="s">
        <v>5467</v>
      </c>
      <c r="Q1425" t="s">
        <v>5468</v>
      </c>
      <c r="R1425" t="s">
        <v>365</v>
      </c>
      <c r="S1425" t="s">
        <v>5469</v>
      </c>
      <c r="T1425" t="s">
        <v>338</v>
      </c>
      <c r="U1425" t="s">
        <v>530</v>
      </c>
      <c r="W1425" t="s">
        <v>5470</v>
      </c>
      <c r="Z1425" t="s">
        <v>5466</v>
      </c>
      <c r="AA1425" t="s">
        <v>5467</v>
      </c>
      <c r="AD1425" t="s">
        <v>5468</v>
      </c>
      <c r="AE1425" t="s">
        <v>365</v>
      </c>
      <c r="AF1425" t="s">
        <v>5469</v>
      </c>
      <c r="AG1425" t="s">
        <v>338</v>
      </c>
      <c r="AH1425" t="s">
        <v>530</v>
      </c>
      <c r="AJ1425" t="s">
        <v>5470</v>
      </c>
      <c r="AL1425" t="s">
        <v>339</v>
      </c>
      <c r="AM1425">
        <v>1</v>
      </c>
      <c r="AN1425">
        <v>1</v>
      </c>
      <c r="AO1425">
        <v>3241</v>
      </c>
      <c r="AQ1425">
        <v>124623</v>
      </c>
      <c r="AR1425">
        <v>552101</v>
      </c>
      <c r="AS1425" t="s">
        <v>166</v>
      </c>
      <c r="AT1425" t="s">
        <v>167</v>
      </c>
      <c r="AW1425" t="s">
        <v>340</v>
      </c>
      <c r="AX1425" t="s">
        <v>340</v>
      </c>
      <c r="AY1425" t="s">
        <v>382</v>
      </c>
      <c r="AZ1425" t="s">
        <v>471</v>
      </c>
      <c r="BY1425" t="s">
        <v>342</v>
      </c>
      <c r="EQ1425">
        <v>240933</v>
      </c>
      <c r="ER1425" t="s">
        <v>5471</v>
      </c>
      <c r="EV1425">
        <v>17286846</v>
      </c>
      <c r="EW1425">
        <v>928</v>
      </c>
      <c r="EX1425">
        <v>220604</v>
      </c>
      <c r="EY1425" t="s">
        <v>5472</v>
      </c>
      <c r="EZ1425">
        <v>1</v>
      </c>
      <c r="FC1425">
        <v>552101</v>
      </c>
      <c r="FD1425" t="s">
        <v>167</v>
      </c>
    </row>
    <row r="1426" spans="1:160" x14ac:dyDescent="0.3">
      <c r="A1426" t="str">
        <f>VLOOKUP(B1426,Table2[],3,FALSE)</f>
        <v>Digital</v>
      </c>
      <c r="B1426" t="str">
        <f>IF(OR(ISNUMBER(FIND("QVC",Z1426)),ISNUMBER(FIND("QVC",AL1426))),"QVC",IF(OR(ISNUMBER(FIND("NCO",H1426)),ISNUMBER(FIND("NCO",Y1426))), "NCO", IF(AL1426="consumer","PMD.com",VLOOKUP(LEFT(H1426,2),Tables!$E$1:$F$11,2,FALSE))))</f>
        <v>PMD.com</v>
      </c>
      <c r="C1426">
        <f t="shared" si="67"/>
        <v>5341030</v>
      </c>
      <c r="D1426">
        <f t="shared" si="68"/>
        <v>1</v>
      </c>
      <c r="E1426" t="str">
        <f t="shared" ca="1" si="66"/>
        <v>shifted orders shipped</v>
      </c>
      <c r="F1426" t="s">
        <v>3539</v>
      </c>
      <c r="G1426" t="s">
        <v>335</v>
      </c>
      <c r="H1426" t="s">
        <v>5465</v>
      </c>
      <c r="I1426" s="6">
        <v>44011.66</v>
      </c>
      <c r="J1426" t="s">
        <v>16</v>
      </c>
      <c r="K1426" s="6">
        <v>44013.319849537038</v>
      </c>
      <c r="M1426" t="s">
        <v>5466</v>
      </c>
      <c r="N1426" t="s">
        <v>5467</v>
      </c>
      <c r="Q1426" t="s">
        <v>5468</v>
      </c>
      <c r="R1426" t="s">
        <v>365</v>
      </c>
      <c r="S1426" t="s">
        <v>5469</v>
      </c>
      <c r="T1426" t="s">
        <v>338</v>
      </c>
      <c r="U1426" t="s">
        <v>530</v>
      </c>
      <c r="W1426" t="s">
        <v>5470</v>
      </c>
      <c r="Z1426" t="s">
        <v>5466</v>
      </c>
      <c r="AA1426" t="s">
        <v>5467</v>
      </c>
      <c r="AD1426" t="s">
        <v>5468</v>
      </c>
      <c r="AE1426" t="s">
        <v>365</v>
      </c>
      <c r="AF1426" t="s">
        <v>5469</v>
      </c>
      <c r="AG1426" t="s">
        <v>338</v>
      </c>
      <c r="AH1426" t="s">
        <v>530</v>
      </c>
      <c r="AJ1426" t="s">
        <v>5470</v>
      </c>
      <c r="AL1426" t="s">
        <v>339</v>
      </c>
      <c r="AM1426">
        <v>1</v>
      </c>
      <c r="AN1426">
        <v>1</v>
      </c>
      <c r="AO1426">
        <v>12859</v>
      </c>
      <c r="AQ1426">
        <v>124642</v>
      </c>
      <c r="AR1426">
        <v>5341030</v>
      </c>
      <c r="AS1426" t="s">
        <v>925</v>
      </c>
      <c r="AT1426" t="s">
        <v>926</v>
      </c>
      <c r="AW1426" t="s">
        <v>366</v>
      </c>
      <c r="AX1426" t="s">
        <v>366</v>
      </c>
      <c r="AY1426" t="s">
        <v>345</v>
      </c>
      <c r="AZ1426" t="s">
        <v>346</v>
      </c>
      <c r="BY1426" t="s">
        <v>342</v>
      </c>
      <c r="EQ1426">
        <v>243275</v>
      </c>
      <c r="ER1426" t="s">
        <v>5471</v>
      </c>
      <c r="EV1426">
        <v>17286846</v>
      </c>
      <c r="EW1426">
        <v>928</v>
      </c>
      <c r="EX1426">
        <v>220604</v>
      </c>
      <c r="EY1426" t="s">
        <v>5472</v>
      </c>
      <c r="EZ1426">
        <v>1</v>
      </c>
      <c r="FC1426">
        <v>95385</v>
      </c>
      <c r="FD1426" t="s">
        <v>3531</v>
      </c>
    </row>
    <row r="1427" spans="1:160" x14ac:dyDescent="0.3">
      <c r="A1427" t="str">
        <f>VLOOKUP(B1427,Table2[],3,FALSE)</f>
        <v>Digital</v>
      </c>
      <c r="B1427" t="str">
        <f>IF(OR(ISNUMBER(FIND("QVC",Z1427)),ISNUMBER(FIND("QVC",AL1427))),"QVC",IF(OR(ISNUMBER(FIND("NCO",H1427)),ISNUMBER(FIND("NCO",Y1427))), "NCO", IF(AL1427="consumer","PMD.com",VLOOKUP(LEFT(H1427,2),Tables!$E$1:$F$11,2,FALSE))))</f>
        <v>PMD.com</v>
      </c>
      <c r="C1427">
        <f t="shared" si="67"/>
        <v>51090030</v>
      </c>
      <c r="D1427">
        <f t="shared" si="68"/>
        <v>1</v>
      </c>
      <c r="E1427" t="str">
        <f t="shared" ca="1" si="66"/>
        <v>shifted orders shipped</v>
      </c>
      <c r="F1427" t="s">
        <v>3539</v>
      </c>
      <c r="G1427" t="s">
        <v>335</v>
      </c>
      <c r="H1427" t="s">
        <v>5465</v>
      </c>
      <c r="I1427" s="6">
        <v>44011.66</v>
      </c>
      <c r="J1427" t="s">
        <v>16</v>
      </c>
      <c r="K1427" s="6">
        <v>44013.319849537038</v>
      </c>
      <c r="M1427" t="s">
        <v>5466</v>
      </c>
      <c r="N1427" t="s">
        <v>5467</v>
      </c>
      <c r="Q1427" t="s">
        <v>5468</v>
      </c>
      <c r="R1427" t="s">
        <v>365</v>
      </c>
      <c r="S1427" t="s">
        <v>5469</v>
      </c>
      <c r="T1427" t="s">
        <v>338</v>
      </c>
      <c r="U1427" t="s">
        <v>530</v>
      </c>
      <c r="W1427" t="s">
        <v>5470</v>
      </c>
      <c r="Z1427" t="s">
        <v>5466</v>
      </c>
      <c r="AA1427" t="s">
        <v>5467</v>
      </c>
      <c r="AD1427" t="s">
        <v>5468</v>
      </c>
      <c r="AE1427" t="s">
        <v>365</v>
      </c>
      <c r="AF1427" t="s">
        <v>5469</v>
      </c>
      <c r="AG1427" t="s">
        <v>338</v>
      </c>
      <c r="AH1427" t="s">
        <v>530</v>
      </c>
      <c r="AJ1427" t="s">
        <v>5470</v>
      </c>
      <c r="AL1427" t="s">
        <v>339</v>
      </c>
      <c r="AM1427">
        <v>1</v>
      </c>
      <c r="AN1427">
        <v>1</v>
      </c>
      <c r="AO1427">
        <v>6688</v>
      </c>
      <c r="AQ1427">
        <v>125960</v>
      </c>
      <c r="AR1427">
        <v>51090030</v>
      </c>
      <c r="AS1427" t="s">
        <v>3043</v>
      </c>
      <c r="AT1427" t="s">
        <v>628</v>
      </c>
      <c r="AW1427" t="s">
        <v>343</v>
      </c>
      <c r="BY1427" t="s">
        <v>342</v>
      </c>
      <c r="BZ1427" t="b">
        <v>0</v>
      </c>
      <c r="EQ1427">
        <v>243047</v>
      </c>
      <c r="ER1427" t="s">
        <v>5471</v>
      </c>
      <c r="EV1427">
        <v>17286846</v>
      </c>
      <c r="EW1427">
        <v>928</v>
      </c>
      <c r="EX1427">
        <v>220604</v>
      </c>
      <c r="EY1427" t="s">
        <v>5472</v>
      </c>
      <c r="EZ1427">
        <v>1</v>
      </c>
      <c r="FC1427">
        <v>95385</v>
      </c>
      <c r="FD1427" t="s">
        <v>3531</v>
      </c>
    </row>
    <row r="1428" spans="1:160" x14ac:dyDescent="0.3">
      <c r="A1428" t="str">
        <f>VLOOKUP(B1428,Table2[],3,FALSE)</f>
        <v>Digital</v>
      </c>
      <c r="B1428" t="str">
        <f>IF(OR(ISNUMBER(FIND("QVC",Z1428)),ISNUMBER(FIND("QVC",AL1428))),"QVC",IF(OR(ISNUMBER(FIND("NCO",H1428)),ISNUMBER(FIND("NCO",Y1428))), "NCO", IF(AL1428="consumer","PMD.com",VLOOKUP(LEFT(H1428,2),Tables!$E$1:$F$11,2,FALSE))))</f>
        <v>PMD.com</v>
      </c>
      <c r="C1428">
        <f t="shared" si="67"/>
        <v>535501</v>
      </c>
      <c r="D1428">
        <f t="shared" si="68"/>
        <v>1</v>
      </c>
      <c r="E1428" t="str">
        <f t="shared" ca="1" si="66"/>
        <v>shifted orders shipped</v>
      </c>
      <c r="F1428" t="s">
        <v>3539</v>
      </c>
      <c r="G1428" t="s">
        <v>335</v>
      </c>
      <c r="H1428" t="s">
        <v>5473</v>
      </c>
      <c r="I1428" s="6">
        <v>44011.570960648147</v>
      </c>
      <c r="J1428" t="s">
        <v>16</v>
      </c>
      <c r="K1428" s="6">
        <v>44013.32</v>
      </c>
      <c r="M1428" t="s">
        <v>1455</v>
      </c>
      <c r="N1428" t="s">
        <v>1456</v>
      </c>
      <c r="Q1428" t="s">
        <v>1457</v>
      </c>
      <c r="R1428" t="s">
        <v>389</v>
      </c>
      <c r="S1428">
        <v>10924</v>
      </c>
      <c r="T1428" t="s">
        <v>338</v>
      </c>
      <c r="U1428" t="s">
        <v>530</v>
      </c>
      <c r="W1428" t="s">
        <v>1458</v>
      </c>
      <c r="Z1428" t="s">
        <v>1455</v>
      </c>
      <c r="AA1428" t="s">
        <v>1456</v>
      </c>
      <c r="AD1428" t="s">
        <v>1457</v>
      </c>
      <c r="AE1428" t="s">
        <v>389</v>
      </c>
      <c r="AF1428">
        <v>10924</v>
      </c>
      <c r="AG1428" t="s">
        <v>338</v>
      </c>
      <c r="AH1428" t="s">
        <v>530</v>
      </c>
      <c r="AJ1428" t="s">
        <v>1458</v>
      </c>
      <c r="AL1428" t="s">
        <v>339</v>
      </c>
      <c r="AM1428">
        <v>1</v>
      </c>
      <c r="AN1428">
        <v>1</v>
      </c>
      <c r="AO1428">
        <v>5715</v>
      </c>
      <c r="AQ1428">
        <v>124621</v>
      </c>
      <c r="AR1428">
        <v>535501</v>
      </c>
      <c r="AS1428" t="s">
        <v>158</v>
      </c>
      <c r="AT1428" t="s">
        <v>159</v>
      </c>
      <c r="AW1428" t="s">
        <v>340</v>
      </c>
      <c r="AX1428" t="s">
        <v>340</v>
      </c>
      <c r="AY1428" t="s">
        <v>351</v>
      </c>
      <c r="AZ1428" t="s">
        <v>441</v>
      </c>
      <c r="BY1428" t="s">
        <v>342</v>
      </c>
      <c r="EQ1428">
        <v>245276</v>
      </c>
      <c r="ER1428" t="s">
        <v>5474</v>
      </c>
      <c r="EV1428">
        <v>17286777</v>
      </c>
      <c r="EW1428">
        <v>928</v>
      </c>
      <c r="EX1428">
        <v>220532</v>
      </c>
      <c r="EY1428" t="s">
        <v>5475</v>
      </c>
      <c r="EZ1428">
        <v>1</v>
      </c>
      <c r="FC1428">
        <v>535501</v>
      </c>
      <c r="FD1428" t="s">
        <v>159</v>
      </c>
    </row>
    <row r="1429" spans="1:160" x14ac:dyDescent="0.3">
      <c r="A1429" t="str">
        <f>VLOOKUP(B1429,Table2[],3,FALSE)</f>
        <v>Digital</v>
      </c>
      <c r="B1429" t="str">
        <f>IF(OR(ISNUMBER(FIND("QVC",Z1429)),ISNUMBER(FIND("QVC",AL1429))),"QVC",IF(OR(ISNUMBER(FIND("NCO",H1429)),ISNUMBER(FIND("NCO",Y1429))), "NCO", IF(AL1429="consumer","PMD.com",VLOOKUP(LEFT(H1429,2),Tables!$E$1:$F$11,2,FALSE))))</f>
        <v>PMD.com</v>
      </c>
      <c r="C1429">
        <f t="shared" si="67"/>
        <v>53930001</v>
      </c>
      <c r="D1429">
        <f t="shared" si="68"/>
        <v>1</v>
      </c>
      <c r="E1429" t="str">
        <f t="shared" ca="1" si="66"/>
        <v>shifted orders shipped</v>
      </c>
      <c r="F1429" t="s">
        <v>3539</v>
      </c>
      <c r="G1429" t="s">
        <v>335</v>
      </c>
      <c r="H1429" t="s">
        <v>5473</v>
      </c>
      <c r="I1429" s="6">
        <v>44011.570960648147</v>
      </c>
      <c r="J1429" t="s">
        <v>16</v>
      </c>
      <c r="K1429" s="6">
        <v>44013.32</v>
      </c>
      <c r="M1429" t="s">
        <v>1455</v>
      </c>
      <c r="N1429" t="s">
        <v>1456</v>
      </c>
      <c r="Q1429" t="s">
        <v>1457</v>
      </c>
      <c r="R1429" t="s">
        <v>389</v>
      </c>
      <c r="S1429">
        <v>10924</v>
      </c>
      <c r="T1429" t="s">
        <v>338</v>
      </c>
      <c r="U1429" t="s">
        <v>530</v>
      </c>
      <c r="W1429" t="s">
        <v>1458</v>
      </c>
      <c r="Z1429" t="s">
        <v>1455</v>
      </c>
      <c r="AA1429" t="s">
        <v>1456</v>
      </c>
      <c r="AD1429" t="s">
        <v>1457</v>
      </c>
      <c r="AE1429" t="s">
        <v>389</v>
      </c>
      <c r="AF1429">
        <v>10924</v>
      </c>
      <c r="AG1429" t="s">
        <v>338</v>
      </c>
      <c r="AH1429" t="s">
        <v>530</v>
      </c>
      <c r="AJ1429" t="s">
        <v>1458</v>
      </c>
      <c r="AL1429" t="s">
        <v>339</v>
      </c>
      <c r="AM1429">
        <v>1</v>
      </c>
      <c r="AN1429">
        <v>1</v>
      </c>
      <c r="AO1429">
        <v>12017</v>
      </c>
      <c r="AQ1429">
        <v>124469</v>
      </c>
      <c r="AR1429">
        <v>53930001</v>
      </c>
      <c r="AS1429">
        <v>9000000</v>
      </c>
      <c r="AT1429" t="s">
        <v>44</v>
      </c>
      <c r="AW1429" t="s">
        <v>343</v>
      </c>
      <c r="BY1429" t="s">
        <v>342</v>
      </c>
      <c r="EQ1429">
        <v>243405</v>
      </c>
      <c r="ER1429" t="s">
        <v>5474</v>
      </c>
      <c r="EV1429">
        <v>17286777</v>
      </c>
      <c r="EW1429">
        <v>928</v>
      </c>
      <c r="EX1429">
        <v>220532</v>
      </c>
      <c r="EY1429" t="s">
        <v>5475</v>
      </c>
      <c r="EZ1429">
        <v>1</v>
      </c>
      <c r="FC1429">
        <v>95367</v>
      </c>
      <c r="FD1429" t="s">
        <v>935</v>
      </c>
    </row>
    <row r="1430" spans="1:160" x14ac:dyDescent="0.3">
      <c r="A1430" t="str">
        <f>VLOOKUP(B1430,Table2[],3,FALSE)</f>
        <v>Digital</v>
      </c>
      <c r="B1430" t="str">
        <f>IF(OR(ISNUMBER(FIND("QVC",Z1430)),ISNUMBER(FIND("QVC",AL1430))),"QVC",IF(OR(ISNUMBER(FIND("NCO",H1430)),ISNUMBER(FIND("NCO",Y1430))), "NCO", IF(AL1430="consumer","PMD.com",VLOOKUP(LEFT(H1430,2),Tables!$E$1:$F$11,2,FALSE))))</f>
        <v>PMD.com</v>
      </c>
      <c r="C1430">
        <f t="shared" si="67"/>
        <v>52480011</v>
      </c>
      <c r="D1430">
        <f t="shared" si="68"/>
        <v>1</v>
      </c>
      <c r="E1430" t="str">
        <f t="shared" ca="1" si="66"/>
        <v>shifted orders shipped</v>
      </c>
      <c r="F1430" t="s">
        <v>3539</v>
      </c>
      <c r="G1430" t="s">
        <v>335</v>
      </c>
      <c r="H1430" t="s">
        <v>5473</v>
      </c>
      <c r="I1430" s="6">
        <v>44011.570960648147</v>
      </c>
      <c r="J1430" t="s">
        <v>16</v>
      </c>
      <c r="K1430" s="6">
        <v>44013.32</v>
      </c>
      <c r="M1430" t="s">
        <v>1455</v>
      </c>
      <c r="N1430" t="s">
        <v>1456</v>
      </c>
      <c r="Q1430" t="s">
        <v>1457</v>
      </c>
      <c r="R1430" t="s">
        <v>389</v>
      </c>
      <c r="S1430">
        <v>10924</v>
      </c>
      <c r="T1430" t="s">
        <v>338</v>
      </c>
      <c r="U1430" t="s">
        <v>530</v>
      </c>
      <c r="W1430" t="s">
        <v>1458</v>
      </c>
      <c r="Z1430" t="s">
        <v>1455</v>
      </c>
      <c r="AA1430" t="s">
        <v>1456</v>
      </c>
      <c r="AD1430" t="s">
        <v>1457</v>
      </c>
      <c r="AE1430" t="s">
        <v>389</v>
      </c>
      <c r="AF1430">
        <v>10924</v>
      </c>
      <c r="AG1430" t="s">
        <v>338</v>
      </c>
      <c r="AH1430" t="s">
        <v>530</v>
      </c>
      <c r="AJ1430" t="s">
        <v>1458</v>
      </c>
      <c r="AL1430" t="s">
        <v>339</v>
      </c>
      <c r="AM1430">
        <v>1</v>
      </c>
      <c r="AN1430">
        <v>1</v>
      </c>
      <c r="AO1430">
        <v>2157</v>
      </c>
      <c r="AQ1430">
        <v>127160</v>
      </c>
      <c r="AR1430">
        <v>52480011</v>
      </c>
      <c r="AS1430" t="s">
        <v>125</v>
      </c>
      <c r="AT1430" t="s">
        <v>95</v>
      </c>
      <c r="AW1430" t="s">
        <v>366</v>
      </c>
      <c r="AX1430" t="s">
        <v>366</v>
      </c>
      <c r="AY1430" t="s">
        <v>348</v>
      </c>
      <c r="AZ1430">
        <v>0</v>
      </c>
      <c r="BY1430" t="s">
        <v>342</v>
      </c>
      <c r="EQ1430">
        <v>250392</v>
      </c>
      <c r="ER1430" t="s">
        <v>5474</v>
      </c>
      <c r="EV1430">
        <v>17286777</v>
      </c>
      <c r="EW1430">
        <v>928</v>
      </c>
      <c r="EX1430">
        <v>220532</v>
      </c>
      <c r="EY1430" t="s">
        <v>5475</v>
      </c>
      <c r="EZ1430">
        <v>1</v>
      </c>
      <c r="FC1430">
        <v>95367</v>
      </c>
      <c r="FD1430" t="s">
        <v>935</v>
      </c>
    </row>
    <row r="1431" spans="1:160" x14ac:dyDescent="0.3">
      <c r="A1431" t="str">
        <f>VLOOKUP(B1431,Table2[],3,FALSE)</f>
        <v>Digital</v>
      </c>
      <c r="B1431" t="str">
        <f>IF(OR(ISNUMBER(FIND("QVC",Z1431)),ISNUMBER(FIND("QVC",AL1431))),"QVC",IF(OR(ISNUMBER(FIND("NCO",H1431)),ISNUMBER(FIND("NCO",Y1431))), "NCO", IF(AL1431="consumer","PMD.com",VLOOKUP(LEFT(H1431,2),Tables!$E$1:$F$11,2,FALSE))))</f>
        <v>PMD.com</v>
      </c>
      <c r="C1431">
        <f t="shared" si="67"/>
        <v>51080011</v>
      </c>
      <c r="D1431">
        <f t="shared" si="68"/>
        <v>1</v>
      </c>
      <c r="E1431" t="str">
        <f t="shared" ca="1" si="66"/>
        <v>shifted orders shipped</v>
      </c>
      <c r="F1431" t="s">
        <v>3539</v>
      </c>
      <c r="G1431" t="s">
        <v>335</v>
      </c>
      <c r="H1431" t="s">
        <v>5473</v>
      </c>
      <c r="I1431" s="6">
        <v>44011.570960648147</v>
      </c>
      <c r="J1431" t="s">
        <v>16</v>
      </c>
      <c r="K1431" s="6">
        <v>44013.32</v>
      </c>
      <c r="M1431" t="s">
        <v>1455</v>
      </c>
      <c r="N1431" t="s">
        <v>1456</v>
      </c>
      <c r="Q1431" t="s">
        <v>1457</v>
      </c>
      <c r="R1431" t="s">
        <v>389</v>
      </c>
      <c r="S1431">
        <v>10924</v>
      </c>
      <c r="T1431" t="s">
        <v>338</v>
      </c>
      <c r="U1431" t="s">
        <v>530</v>
      </c>
      <c r="W1431" t="s">
        <v>1458</v>
      </c>
      <c r="Z1431" t="s">
        <v>1455</v>
      </c>
      <c r="AA1431" t="s">
        <v>1456</v>
      </c>
      <c r="AD1431" t="s">
        <v>1457</v>
      </c>
      <c r="AE1431" t="s">
        <v>389</v>
      </c>
      <c r="AF1431">
        <v>10924</v>
      </c>
      <c r="AG1431" t="s">
        <v>338</v>
      </c>
      <c r="AH1431" t="s">
        <v>530</v>
      </c>
      <c r="AJ1431" t="s">
        <v>1458</v>
      </c>
      <c r="AL1431" t="s">
        <v>339</v>
      </c>
      <c r="AM1431">
        <v>1</v>
      </c>
      <c r="AN1431">
        <v>1</v>
      </c>
      <c r="AO1431">
        <v>85351</v>
      </c>
      <c r="AQ1431">
        <v>127440</v>
      </c>
      <c r="AR1431">
        <v>51080011</v>
      </c>
      <c r="AS1431" t="s">
        <v>112</v>
      </c>
      <c r="AT1431" t="s">
        <v>113</v>
      </c>
      <c r="AW1431" t="s">
        <v>343</v>
      </c>
      <c r="BY1431" t="s">
        <v>342</v>
      </c>
      <c r="EQ1431">
        <v>251121</v>
      </c>
      <c r="ER1431" t="s">
        <v>5474</v>
      </c>
      <c r="EV1431">
        <v>17286777</v>
      </c>
      <c r="EW1431">
        <v>928</v>
      </c>
      <c r="EX1431">
        <v>220532</v>
      </c>
      <c r="EY1431" t="s">
        <v>5475</v>
      </c>
      <c r="EZ1431">
        <v>1</v>
      </c>
      <c r="FC1431">
        <v>95367</v>
      </c>
      <c r="FD1431" t="s">
        <v>935</v>
      </c>
    </row>
    <row r="1432" spans="1:160" x14ac:dyDescent="0.3">
      <c r="A1432" t="str">
        <f>VLOOKUP(B1432,Table2[],3,FALSE)</f>
        <v>Digital</v>
      </c>
      <c r="B1432" t="str">
        <f>IF(OR(ISNUMBER(FIND("QVC",Z1432)),ISNUMBER(FIND("QVC",AL1432))),"QVC",IF(OR(ISNUMBER(FIND("NCO",H1432)),ISNUMBER(FIND("NCO",Y1432))), "NCO", IF(AL1432="consumer","PMD.com",VLOOKUP(LEFT(H1432,2),Tables!$E$1:$F$11,2,FALSE))))</f>
        <v>PMD.com</v>
      </c>
      <c r="C1432">
        <f t="shared" si="67"/>
        <v>53160001</v>
      </c>
      <c r="D1432">
        <f t="shared" si="68"/>
        <v>1</v>
      </c>
      <c r="E1432" t="str">
        <f t="shared" ca="1" si="66"/>
        <v>shifted orders shipped</v>
      </c>
      <c r="F1432" t="s">
        <v>3539</v>
      </c>
      <c r="G1432" t="s">
        <v>335</v>
      </c>
      <c r="H1432" t="s">
        <v>5473</v>
      </c>
      <c r="I1432" s="6">
        <v>44011.570960648147</v>
      </c>
      <c r="J1432" t="s">
        <v>16</v>
      </c>
      <c r="K1432" s="6">
        <v>44013.32</v>
      </c>
      <c r="M1432" t="s">
        <v>1455</v>
      </c>
      <c r="N1432" t="s">
        <v>1456</v>
      </c>
      <c r="Q1432" t="s">
        <v>1457</v>
      </c>
      <c r="R1432" t="s">
        <v>389</v>
      </c>
      <c r="S1432">
        <v>10924</v>
      </c>
      <c r="T1432" t="s">
        <v>338</v>
      </c>
      <c r="U1432" t="s">
        <v>530</v>
      </c>
      <c r="W1432" t="s">
        <v>1458</v>
      </c>
      <c r="Z1432" t="s">
        <v>1455</v>
      </c>
      <c r="AA1432" t="s">
        <v>1456</v>
      </c>
      <c r="AD1432" t="s">
        <v>1457</v>
      </c>
      <c r="AE1432" t="s">
        <v>389</v>
      </c>
      <c r="AF1432">
        <v>10924</v>
      </c>
      <c r="AG1432" t="s">
        <v>338</v>
      </c>
      <c r="AH1432" t="s">
        <v>530</v>
      </c>
      <c r="AJ1432" t="s">
        <v>1458</v>
      </c>
      <c r="AL1432" t="s">
        <v>339</v>
      </c>
      <c r="AM1432">
        <v>1</v>
      </c>
      <c r="AN1432">
        <v>1</v>
      </c>
      <c r="AO1432">
        <v>4322</v>
      </c>
      <c r="AQ1432">
        <v>124007</v>
      </c>
      <c r="AR1432">
        <v>53160001</v>
      </c>
      <c r="AS1432" t="s">
        <v>1895</v>
      </c>
      <c r="AT1432" t="s">
        <v>119</v>
      </c>
      <c r="AW1432" t="s">
        <v>340</v>
      </c>
      <c r="AX1432" t="s">
        <v>340</v>
      </c>
      <c r="AY1432" t="s">
        <v>341</v>
      </c>
      <c r="AZ1432">
        <v>0</v>
      </c>
      <c r="BY1432" t="s">
        <v>342</v>
      </c>
      <c r="EQ1432">
        <v>252959</v>
      </c>
      <c r="ER1432" t="s">
        <v>5474</v>
      </c>
      <c r="EV1432">
        <v>17286777</v>
      </c>
      <c r="EW1432">
        <v>928</v>
      </c>
      <c r="EX1432">
        <v>220532</v>
      </c>
      <c r="EY1432" t="s">
        <v>5475</v>
      </c>
      <c r="EZ1432">
        <v>1</v>
      </c>
      <c r="FC1432">
        <v>53160001</v>
      </c>
      <c r="FD1432" t="s">
        <v>119</v>
      </c>
    </row>
    <row r="1433" spans="1:160" x14ac:dyDescent="0.3">
      <c r="A1433" t="str">
        <f>VLOOKUP(B1433,Table2[],3,FALSE)</f>
        <v>Digital</v>
      </c>
      <c r="B1433" t="str">
        <f>IF(OR(ISNUMBER(FIND("QVC",Z1433)),ISNUMBER(FIND("QVC",AL1433))),"QVC",IF(OR(ISNUMBER(FIND("NCO",H1433)),ISNUMBER(FIND("NCO",Y1433))), "NCO", IF(AL1433="consumer","PMD.com",VLOOKUP(LEFT(H1433,2),Tables!$E$1:$F$11,2,FALSE))))</f>
        <v>PMD.com</v>
      </c>
      <c r="C1433">
        <f t="shared" si="67"/>
        <v>53990001</v>
      </c>
      <c r="D1433">
        <f t="shared" si="68"/>
        <v>1</v>
      </c>
      <c r="E1433" t="str">
        <f t="shared" ca="1" si="66"/>
        <v>shifted orders shipped</v>
      </c>
      <c r="F1433" t="s">
        <v>3539</v>
      </c>
      <c r="G1433" t="s">
        <v>335</v>
      </c>
      <c r="H1433" t="s">
        <v>5476</v>
      </c>
      <c r="I1433" s="6">
        <v>44011.572418981479</v>
      </c>
      <c r="J1433" t="s">
        <v>16</v>
      </c>
      <c r="K1433" s="6">
        <v>44013.320243055554</v>
      </c>
      <c r="M1433" t="s">
        <v>5477</v>
      </c>
      <c r="N1433" t="s">
        <v>5478</v>
      </c>
      <c r="Q1433" t="s">
        <v>788</v>
      </c>
      <c r="R1433" t="s">
        <v>376</v>
      </c>
      <c r="S1433" t="s">
        <v>5479</v>
      </c>
      <c r="T1433" t="s">
        <v>338</v>
      </c>
      <c r="U1433" t="s">
        <v>530</v>
      </c>
      <c r="W1433" t="s">
        <v>5480</v>
      </c>
      <c r="Z1433" t="s">
        <v>5477</v>
      </c>
      <c r="AA1433" t="s">
        <v>5478</v>
      </c>
      <c r="AD1433" t="s">
        <v>788</v>
      </c>
      <c r="AE1433" t="s">
        <v>376</v>
      </c>
      <c r="AF1433" t="s">
        <v>5479</v>
      </c>
      <c r="AG1433" t="s">
        <v>338</v>
      </c>
      <c r="AH1433" t="s">
        <v>530</v>
      </c>
      <c r="AJ1433" t="s">
        <v>5480</v>
      </c>
      <c r="AL1433" t="s">
        <v>339</v>
      </c>
      <c r="AM1433">
        <v>1</v>
      </c>
      <c r="AN1433">
        <v>1</v>
      </c>
      <c r="AO1433">
        <v>14448</v>
      </c>
      <c r="AQ1433">
        <v>124474</v>
      </c>
      <c r="AR1433">
        <v>53990001</v>
      </c>
      <c r="AS1433" t="s">
        <v>1735</v>
      </c>
      <c r="AT1433" t="s">
        <v>111</v>
      </c>
      <c r="AW1433" t="s">
        <v>343</v>
      </c>
      <c r="BY1433" t="s">
        <v>342</v>
      </c>
      <c r="EQ1433">
        <v>253300</v>
      </c>
      <c r="ER1433" t="s">
        <v>5481</v>
      </c>
      <c r="EV1433">
        <v>17286779</v>
      </c>
      <c r="EW1433">
        <v>928</v>
      </c>
      <c r="EX1433">
        <v>220534</v>
      </c>
      <c r="EY1433" t="s">
        <v>5482</v>
      </c>
      <c r="EZ1433">
        <v>1</v>
      </c>
      <c r="FC1433">
        <v>53990001</v>
      </c>
      <c r="FD1433" t="s">
        <v>111</v>
      </c>
    </row>
    <row r="1434" spans="1:160" x14ac:dyDescent="0.3">
      <c r="A1434" t="str">
        <f>VLOOKUP(B1434,Table2[],3,FALSE)</f>
        <v>Digital</v>
      </c>
      <c r="B1434" t="str">
        <f>IF(OR(ISNUMBER(FIND("QVC",Z1434)),ISNUMBER(FIND("QVC",AL1434))),"QVC",IF(OR(ISNUMBER(FIND("NCO",H1434)),ISNUMBER(FIND("NCO",Y1434))), "NCO", IF(AL1434="consumer","PMD.com",VLOOKUP(LEFT(H1434,2),Tables!$E$1:$F$11,2,FALSE))))</f>
        <v>PMD.com</v>
      </c>
      <c r="C1434">
        <f t="shared" si="67"/>
        <v>5357</v>
      </c>
      <c r="D1434">
        <f t="shared" si="68"/>
        <v>1</v>
      </c>
      <c r="E1434" t="str">
        <f t="shared" ca="1" si="66"/>
        <v>shifted orders shipped</v>
      </c>
      <c r="F1434" t="s">
        <v>3539</v>
      </c>
      <c r="G1434" t="s">
        <v>335</v>
      </c>
      <c r="H1434" t="s">
        <v>5476</v>
      </c>
      <c r="I1434" s="6">
        <v>44011.572418981479</v>
      </c>
      <c r="J1434" t="s">
        <v>16</v>
      </c>
      <c r="K1434" s="6">
        <v>44013.320243055554</v>
      </c>
      <c r="M1434" t="s">
        <v>5477</v>
      </c>
      <c r="N1434" t="s">
        <v>5478</v>
      </c>
      <c r="Q1434" t="s">
        <v>788</v>
      </c>
      <c r="R1434" t="s">
        <v>376</v>
      </c>
      <c r="S1434" t="s">
        <v>5479</v>
      </c>
      <c r="T1434" t="s">
        <v>338</v>
      </c>
      <c r="U1434" t="s">
        <v>530</v>
      </c>
      <c r="W1434" t="s">
        <v>5480</v>
      </c>
      <c r="Z1434" t="s">
        <v>5477</v>
      </c>
      <c r="AA1434" t="s">
        <v>5478</v>
      </c>
      <c r="AD1434" t="s">
        <v>788</v>
      </c>
      <c r="AE1434" t="s">
        <v>376</v>
      </c>
      <c r="AF1434" t="s">
        <v>5479</v>
      </c>
      <c r="AG1434" t="s">
        <v>338</v>
      </c>
      <c r="AH1434" t="s">
        <v>530</v>
      </c>
      <c r="AJ1434" t="s">
        <v>5480</v>
      </c>
      <c r="AL1434" t="s">
        <v>339</v>
      </c>
      <c r="AM1434">
        <v>1</v>
      </c>
      <c r="AN1434">
        <v>1</v>
      </c>
      <c r="AO1434">
        <v>15182</v>
      </c>
      <c r="AQ1434">
        <v>124521</v>
      </c>
      <c r="AR1434">
        <v>5357</v>
      </c>
      <c r="AS1434" t="s">
        <v>87</v>
      </c>
      <c r="AT1434" t="s">
        <v>88</v>
      </c>
      <c r="AW1434" t="s">
        <v>340</v>
      </c>
      <c r="AX1434" t="s">
        <v>340</v>
      </c>
      <c r="AY1434" t="s">
        <v>351</v>
      </c>
      <c r="AZ1434" t="s">
        <v>379</v>
      </c>
      <c r="BY1434" t="s">
        <v>342</v>
      </c>
      <c r="EQ1434">
        <v>249142</v>
      </c>
      <c r="ER1434" t="s">
        <v>5481</v>
      </c>
      <c r="EV1434">
        <v>17286779</v>
      </c>
      <c r="EW1434">
        <v>928</v>
      </c>
      <c r="EX1434">
        <v>220534</v>
      </c>
      <c r="EY1434" t="s">
        <v>5482</v>
      </c>
      <c r="EZ1434">
        <v>1</v>
      </c>
      <c r="FC1434">
        <v>5357</v>
      </c>
      <c r="FD1434" t="s">
        <v>88</v>
      </c>
    </row>
    <row r="1435" spans="1:160" x14ac:dyDescent="0.3">
      <c r="A1435" t="str">
        <f>VLOOKUP(B1435,Table2[],3,FALSE)</f>
        <v>Digital</v>
      </c>
      <c r="B1435" t="str">
        <f>IF(OR(ISNUMBER(FIND("QVC",Z1435)),ISNUMBER(FIND("QVC",AL1435))),"QVC",IF(OR(ISNUMBER(FIND("NCO",H1435)),ISNUMBER(FIND("NCO",Y1435))), "NCO", IF(AL1435="consumer","PMD.com",VLOOKUP(LEFT(H1435,2),Tables!$E$1:$F$11,2,FALSE))))</f>
        <v>PMD.com</v>
      </c>
      <c r="C1435">
        <f t="shared" si="67"/>
        <v>51090001</v>
      </c>
      <c r="D1435">
        <f t="shared" si="68"/>
        <v>1</v>
      </c>
      <c r="E1435" t="str">
        <f t="shared" ca="1" si="66"/>
        <v>shifted orders shipped</v>
      </c>
      <c r="F1435" t="s">
        <v>3539</v>
      </c>
      <c r="G1435" t="s">
        <v>335</v>
      </c>
      <c r="H1435" t="s">
        <v>5476</v>
      </c>
      <c r="I1435" s="6">
        <v>44011.572418981479</v>
      </c>
      <c r="J1435" t="s">
        <v>16</v>
      </c>
      <c r="K1435" s="6">
        <v>44013.320243055554</v>
      </c>
      <c r="M1435" t="s">
        <v>5477</v>
      </c>
      <c r="N1435" t="s">
        <v>5478</v>
      </c>
      <c r="Q1435" t="s">
        <v>788</v>
      </c>
      <c r="R1435" t="s">
        <v>376</v>
      </c>
      <c r="S1435" t="s">
        <v>5479</v>
      </c>
      <c r="T1435" t="s">
        <v>338</v>
      </c>
      <c r="U1435" t="s">
        <v>530</v>
      </c>
      <c r="W1435" t="s">
        <v>5480</v>
      </c>
      <c r="Z1435" t="s">
        <v>5477</v>
      </c>
      <c r="AA1435" t="s">
        <v>5478</v>
      </c>
      <c r="AD1435" t="s">
        <v>788</v>
      </c>
      <c r="AE1435" t="s">
        <v>376</v>
      </c>
      <c r="AF1435" t="s">
        <v>5479</v>
      </c>
      <c r="AG1435" t="s">
        <v>338</v>
      </c>
      <c r="AH1435" t="s">
        <v>530</v>
      </c>
      <c r="AJ1435" t="s">
        <v>5480</v>
      </c>
      <c r="AL1435" t="s">
        <v>339</v>
      </c>
      <c r="AM1435">
        <v>1</v>
      </c>
      <c r="AN1435">
        <v>1</v>
      </c>
      <c r="AO1435">
        <v>4885</v>
      </c>
      <c r="AQ1435">
        <v>124202</v>
      </c>
      <c r="AR1435">
        <v>51090001</v>
      </c>
      <c r="AS1435" t="s">
        <v>1986</v>
      </c>
      <c r="AT1435" t="s">
        <v>60</v>
      </c>
      <c r="AW1435" t="s">
        <v>340</v>
      </c>
      <c r="AX1435" t="s">
        <v>340</v>
      </c>
      <c r="AY1435" t="s">
        <v>357</v>
      </c>
      <c r="AZ1435" t="s">
        <v>361</v>
      </c>
      <c r="BY1435" t="s">
        <v>342</v>
      </c>
      <c r="EQ1435">
        <v>250831</v>
      </c>
      <c r="ER1435" t="s">
        <v>5481</v>
      </c>
      <c r="EV1435">
        <v>17286779</v>
      </c>
      <c r="EW1435">
        <v>928</v>
      </c>
      <c r="EX1435">
        <v>220534</v>
      </c>
      <c r="EY1435" t="s">
        <v>5482</v>
      </c>
      <c r="EZ1435">
        <v>1</v>
      </c>
      <c r="FC1435">
        <v>51090001</v>
      </c>
      <c r="FD1435" t="s">
        <v>60</v>
      </c>
    </row>
    <row r="1436" spans="1:160" x14ac:dyDescent="0.3">
      <c r="A1436" t="str">
        <f>VLOOKUP(B1436,Table2[],3,FALSE)</f>
        <v>Digital</v>
      </c>
      <c r="B1436" t="str">
        <f>IF(OR(ISNUMBER(FIND("QVC",Z1436)),ISNUMBER(FIND("QVC",AL1436))),"QVC",IF(OR(ISNUMBER(FIND("NCO",H1436)),ISNUMBER(FIND("NCO",Y1436))), "NCO", IF(AL1436="consumer","PMD.com",VLOOKUP(LEFT(H1436,2),Tables!$E$1:$F$11,2,FALSE))))</f>
        <v>PMD.com</v>
      </c>
      <c r="C1436">
        <f t="shared" si="67"/>
        <v>52240001</v>
      </c>
      <c r="D1436">
        <f t="shared" si="68"/>
        <v>2</v>
      </c>
      <c r="E1436" t="str">
        <f t="shared" ca="1" si="66"/>
        <v>shifted orders shipped</v>
      </c>
      <c r="F1436" t="s">
        <v>3539</v>
      </c>
      <c r="G1436" t="s">
        <v>335</v>
      </c>
      <c r="H1436" t="s">
        <v>5483</v>
      </c>
      <c r="I1436" s="6">
        <v>44011.668807870374</v>
      </c>
      <c r="J1436" t="s">
        <v>16</v>
      </c>
      <c r="K1436" s="6">
        <v>44013.320497685185</v>
      </c>
      <c r="M1436" t="s">
        <v>5484</v>
      </c>
      <c r="N1436" t="s">
        <v>5485</v>
      </c>
      <c r="Q1436" t="s">
        <v>812</v>
      </c>
      <c r="R1436" t="s">
        <v>365</v>
      </c>
      <c r="S1436" t="s">
        <v>5486</v>
      </c>
      <c r="T1436" t="s">
        <v>338</v>
      </c>
      <c r="U1436" t="s">
        <v>530</v>
      </c>
      <c r="W1436" t="s">
        <v>5487</v>
      </c>
      <c r="Z1436" t="s">
        <v>5484</v>
      </c>
      <c r="AA1436" t="s">
        <v>5485</v>
      </c>
      <c r="AD1436" t="s">
        <v>812</v>
      </c>
      <c r="AE1436" t="s">
        <v>365</v>
      </c>
      <c r="AF1436" t="s">
        <v>5486</v>
      </c>
      <c r="AG1436" t="s">
        <v>338</v>
      </c>
      <c r="AH1436" t="s">
        <v>530</v>
      </c>
      <c r="AJ1436" t="s">
        <v>5487</v>
      </c>
      <c r="AL1436" t="s">
        <v>339</v>
      </c>
      <c r="AM1436">
        <v>2</v>
      </c>
      <c r="AN1436">
        <v>2</v>
      </c>
      <c r="AO1436">
        <v>5995</v>
      </c>
      <c r="AQ1436">
        <v>124435</v>
      </c>
      <c r="AR1436">
        <v>52240001</v>
      </c>
      <c r="AS1436" t="s">
        <v>2387</v>
      </c>
      <c r="AT1436" t="s">
        <v>108</v>
      </c>
      <c r="AW1436" t="s">
        <v>340</v>
      </c>
      <c r="AX1436" t="s">
        <v>340</v>
      </c>
      <c r="AY1436" t="s">
        <v>341</v>
      </c>
      <c r="AZ1436">
        <v>0</v>
      </c>
      <c r="BY1436" t="s">
        <v>342</v>
      </c>
      <c r="EQ1436">
        <v>253361</v>
      </c>
      <c r="ER1436" t="s">
        <v>5488</v>
      </c>
      <c r="EV1436">
        <v>17286849</v>
      </c>
      <c r="EW1436">
        <v>928</v>
      </c>
      <c r="EX1436">
        <v>220608</v>
      </c>
      <c r="EY1436">
        <v>9.2748999964335493E+25</v>
      </c>
      <c r="EZ1436">
        <v>1</v>
      </c>
      <c r="FC1436">
        <v>52240001</v>
      </c>
      <c r="FD1436" t="s">
        <v>108</v>
      </c>
    </row>
    <row r="1437" spans="1:160" x14ac:dyDescent="0.3">
      <c r="A1437" t="str">
        <f>VLOOKUP(B1437,Table2[],3,FALSE)</f>
        <v>Digital</v>
      </c>
      <c r="B1437" t="str">
        <f>IF(OR(ISNUMBER(FIND("QVC",Z1437)),ISNUMBER(FIND("QVC",AL1437))),"QVC",IF(OR(ISNUMBER(FIND("NCO",H1437)),ISNUMBER(FIND("NCO",Y1437))), "NCO", IF(AL1437="consumer","PMD.com",VLOOKUP(LEFT(H1437,2),Tables!$E$1:$F$11,2,FALSE))))</f>
        <v>PMD.com</v>
      </c>
      <c r="C1437">
        <f t="shared" si="67"/>
        <v>52430001</v>
      </c>
      <c r="D1437">
        <f t="shared" si="68"/>
        <v>1</v>
      </c>
      <c r="E1437" t="str">
        <f t="shared" ca="1" si="66"/>
        <v>shifted orders shipped</v>
      </c>
      <c r="F1437" t="s">
        <v>3539</v>
      </c>
      <c r="G1437" t="s">
        <v>335</v>
      </c>
      <c r="H1437" t="s">
        <v>5489</v>
      </c>
      <c r="I1437" s="6">
        <v>44011.64984953704</v>
      </c>
      <c r="J1437" t="s">
        <v>16</v>
      </c>
      <c r="K1437" s="6">
        <v>44013.320555555554</v>
      </c>
      <c r="M1437" t="s">
        <v>5490</v>
      </c>
      <c r="N1437" t="s">
        <v>5491</v>
      </c>
      <c r="Q1437" t="s">
        <v>5492</v>
      </c>
      <c r="R1437" t="s">
        <v>389</v>
      </c>
      <c r="S1437">
        <v>13135</v>
      </c>
      <c r="T1437" t="s">
        <v>338</v>
      </c>
      <c r="U1437" t="s">
        <v>530</v>
      </c>
      <c r="W1437" t="s">
        <v>5493</v>
      </c>
      <c r="Z1437" t="s">
        <v>5490</v>
      </c>
      <c r="AA1437" t="s">
        <v>5491</v>
      </c>
      <c r="AD1437" t="s">
        <v>5492</v>
      </c>
      <c r="AE1437" t="s">
        <v>389</v>
      </c>
      <c r="AF1437">
        <v>13135</v>
      </c>
      <c r="AG1437" t="s">
        <v>338</v>
      </c>
      <c r="AH1437" t="s">
        <v>530</v>
      </c>
      <c r="AJ1437" t="s">
        <v>5493</v>
      </c>
      <c r="AL1437" t="s">
        <v>339</v>
      </c>
      <c r="AM1437">
        <v>1</v>
      </c>
      <c r="AN1437">
        <v>1</v>
      </c>
      <c r="AO1437">
        <v>12063</v>
      </c>
      <c r="AQ1437">
        <v>127155</v>
      </c>
      <c r="AR1437">
        <v>52430001</v>
      </c>
      <c r="AS1437" t="s">
        <v>927</v>
      </c>
      <c r="AT1437" t="s">
        <v>75</v>
      </c>
      <c r="AW1437" t="s">
        <v>340</v>
      </c>
      <c r="AX1437" t="s">
        <v>340</v>
      </c>
      <c r="AY1437" t="s">
        <v>357</v>
      </c>
      <c r="AZ1437" t="s">
        <v>363</v>
      </c>
      <c r="BY1437" t="s">
        <v>342</v>
      </c>
      <c r="EQ1437">
        <v>249990</v>
      </c>
      <c r="ER1437" t="s">
        <v>5494</v>
      </c>
      <c r="EV1437">
        <v>17286839</v>
      </c>
      <c r="EW1437">
        <v>928</v>
      </c>
      <c r="EX1437">
        <v>220596</v>
      </c>
      <c r="EY1437" t="s">
        <v>5495</v>
      </c>
      <c r="EZ1437">
        <v>1</v>
      </c>
      <c r="FC1437">
        <v>95384</v>
      </c>
      <c r="FD1437" t="s">
        <v>3530</v>
      </c>
    </row>
    <row r="1438" spans="1:160" x14ac:dyDescent="0.3">
      <c r="A1438" t="str">
        <f>VLOOKUP(B1438,Table2[],3,FALSE)</f>
        <v>Digital</v>
      </c>
      <c r="B1438" t="str">
        <f>IF(OR(ISNUMBER(FIND("QVC",Z1438)),ISNUMBER(FIND("QVC",AL1438))),"QVC",IF(OR(ISNUMBER(FIND("NCO",H1438)),ISNUMBER(FIND("NCO",Y1438))), "NCO", IF(AL1438="consumer","PMD.com",VLOOKUP(LEFT(H1438,2),Tables!$E$1:$F$11,2,FALSE))))</f>
        <v>PMD.com</v>
      </c>
      <c r="C1438">
        <f t="shared" si="67"/>
        <v>53190001</v>
      </c>
      <c r="D1438">
        <f t="shared" si="68"/>
        <v>2</v>
      </c>
      <c r="E1438" t="str">
        <f t="shared" ca="1" si="66"/>
        <v>shifted orders shipped</v>
      </c>
      <c r="F1438" t="s">
        <v>3539</v>
      </c>
      <c r="G1438" t="s">
        <v>335</v>
      </c>
      <c r="H1438" t="s">
        <v>5489</v>
      </c>
      <c r="I1438" s="6">
        <v>44011.64984953704</v>
      </c>
      <c r="J1438" t="s">
        <v>16</v>
      </c>
      <c r="K1438" s="6">
        <v>44013.320555555554</v>
      </c>
      <c r="M1438" t="s">
        <v>5490</v>
      </c>
      <c r="N1438" t="s">
        <v>5491</v>
      </c>
      <c r="Q1438" t="s">
        <v>5492</v>
      </c>
      <c r="R1438" t="s">
        <v>389</v>
      </c>
      <c r="S1438">
        <v>13135</v>
      </c>
      <c r="T1438" t="s">
        <v>338</v>
      </c>
      <c r="U1438" t="s">
        <v>530</v>
      </c>
      <c r="W1438" t="s">
        <v>5493</v>
      </c>
      <c r="Z1438" t="s">
        <v>5490</v>
      </c>
      <c r="AA1438" t="s">
        <v>5491</v>
      </c>
      <c r="AD1438" t="s">
        <v>5492</v>
      </c>
      <c r="AE1438" t="s">
        <v>389</v>
      </c>
      <c r="AF1438">
        <v>13135</v>
      </c>
      <c r="AG1438" t="s">
        <v>338</v>
      </c>
      <c r="AH1438" t="s">
        <v>530</v>
      </c>
      <c r="AJ1438" t="s">
        <v>5493</v>
      </c>
      <c r="AL1438" t="s">
        <v>339</v>
      </c>
      <c r="AM1438">
        <v>2</v>
      </c>
      <c r="AN1438">
        <v>2</v>
      </c>
      <c r="AO1438">
        <v>4496</v>
      </c>
      <c r="AQ1438">
        <v>124009</v>
      </c>
      <c r="AR1438">
        <v>53190001</v>
      </c>
      <c r="AS1438" t="s">
        <v>1003</v>
      </c>
      <c r="AT1438" t="s">
        <v>53</v>
      </c>
      <c r="AW1438" t="s">
        <v>340</v>
      </c>
      <c r="AX1438" t="s">
        <v>340</v>
      </c>
      <c r="AY1438" t="s">
        <v>357</v>
      </c>
      <c r="AZ1438" t="s">
        <v>361</v>
      </c>
      <c r="BY1438" t="s">
        <v>342</v>
      </c>
      <c r="EQ1438">
        <v>252079</v>
      </c>
      <c r="ER1438" t="s">
        <v>5494</v>
      </c>
      <c r="EV1438">
        <v>17286839</v>
      </c>
      <c r="EW1438">
        <v>928</v>
      </c>
      <c r="EX1438">
        <v>220596</v>
      </c>
      <c r="EY1438" t="s">
        <v>5495</v>
      </c>
      <c r="EZ1438">
        <v>1</v>
      </c>
      <c r="FC1438">
        <v>53190001</v>
      </c>
      <c r="FD1438" t="s">
        <v>53</v>
      </c>
    </row>
    <row r="1439" spans="1:160" x14ac:dyDescent="0.3">
      <c r="A1439" t="str">
        <f>VLOOKUP(B1439,Table2[],3,FALSE)</f>
        <v>Digital</v>
      </c>
      <c r="B1439" t="str">
        <f>IF(OR(ISNUMBER(FIND("QVC",Z1439)),ISNUMBER(FIND("QVC",AL1439))),"QVC",IF(OR(ISNUMBER(FIND("NCO",H1439)),ISNUMBER(FIND("NCO",Y1439))), "NCO", IF(AL1439="consumer","PMD.com",VLOOKUP(LEFT(H1439,2),Tables!$E$1:$F$11,2,FALSE))))</f>
        <v>PMD.com</v>
      </c>
      <c r="C1439">
        <f t="shared" si="67"/>
        <v>53920001</v>
      </c>
      <c r="D1439">
        <f t="shared" si="68"/>
        <v>1</v>
      </c>
      <c r="E1439" t="str">
        <f t="shared" ca="1" si="66"/>
        <v>shifted orders shipped</v>
      </c>
      <c r="F1439" t="s">
        <v>3539</v>
      </c>
      <c r="G1439" t="s">
        <v>335</v>
      </c>
      <c r="H1439" t="s">
        <v>5489</v>
      </c>
      <c r="I1439" s="6">
        <v>44011.64984953704</v>
      </c>
      <c r="J1439" t="s">
        <v>16</v>
      </c>
      <c r="K1439" s="6">
        <v>44013.320555555554</v>
      </c>
      <c r="M1439" t="s">
        <v>5490</v>
      </c>
      <c r="N1439" t="s">
        <v>5491</v>
      </c>
      <c r="Q1439" t="s">
        <v>5492</v>
      </c>
      <c r="R1439" t="s">
        <v>389</v>
      </c>
      <c r="S1439">
        <v>13135</v>
      </c>
      <c r="T1439" t="s">
        <v>338</v>
      </c>
      <c r="U1439" t="s">
        <v>530</v>
      </c>
      <c r="W1439" t="s">
        <v>5493</v>
      </c>
      <c r="Z1439" t="s">
        <v>5490</v>
      </c>
      <c r="AA1439" t="s">
        <v>5491</v>
      </c>
      <c r="AD1439" t="s">
        <v>5492</v>
      </c>
      <c r="AE1439" t="s">
        <v>389</v>
      </c>
      <c r="AF1439">
        <v>13135</v>
      </c>
      <c r="AG1439" t="s">
        <v>338</v>
      </c>
      <c r="AH1439" t="s">
        <v>530</v>
      </c>
      <c r="AJ1439" t="s">
        <v>5493</v>
      </c>
      <c r="AL1439" t="s">
        <v>339</v>
      </c>
      <c r="AM1439">
        <v>1</v>
      </c>
      <c r="AN1439">
        <v>1</v>
      </c>
      <c r="AO1439">
        <v>14899</v>
      </c>
      <c r="AQ1439">
        <v>124468</v>
      </c>
      <c r="AR1439">
        <v>53920001</v>
      </c>
      <c r="AS1439">
        <v>9000000</v>
      </c>
      <c r="AT1439" t="s">
        <v>40</v>
      </c>
      <c r="AW1439" t="s">
        <v>343</v>
      </c>
      <c r="BY1439" t="s">
        <v>342</v>
      </c>
      <c r="EQ1439">
        <v>243396</v>
      </c>
      <c r="ER1439" t="s">
        <v>5494</v>
      </c>
      <c r="EV1439">
        <v>17286839</v>
      </c>
      <c r="EW1439">
        <v>928</v>
      </c>
      <c r="EX1439">
        <v>220596</v>
      </c>
      <c r="EY1439" t="s">
        <v>5495</v>
      </c>
      <c r="EZ1439">
        <v>1</v>
      </c>
      <c r="FC1439">
        <v>95384</v>
      </c>
      <c r="FD1439" t="s">
        <v>3530</v>
      </c>
    </row>
    <row r="1440" spans="1:160" x14ac:dyDescent="0.3">
      <c r="A1440" t="str">
        <f>VLOOKUP(B1440,Table2[],3,FALSE)</f>
        <v>Digital</v>
      </c>
      <c r="B1440" t="str">
        <f>IF(OR(ISNUMBER(FIND("QVC",Z1440)),ISNUMBER(FIND("QVC",AL1440))),"QVC",IF(OR(ISNUMBER(FIND("NCO",H1440)),ISNUMBER(FIND("NCO",Y1440))), "NCO", IF(AL1440="consumer","PMD.com",VLOOKUP(LEFT(H1440,2),Tables!$E$1:$F$11,2,FALSE))))</f>
        <v>PMD.com</v>
      </c>
      <c r="C1440">
        <f t="shared" si="67"/>
        <v>5357</v>
      </c>
      <c r="D1440">
        <f t="shared" si="68"/>
        <v>1</v>
      </c>
      <c r="E1440" t="str">
        <f t="shared" ca="1" si="66"/>
        <v>shifted orders shipped</v>
      </c>
      <c r="F1440" t="s">
        <v>3539</v>
      </c>
      <c r="G1440" t="s">
        <v>335</v>
      </c>
      <c r="H1440" t="s">
        <v>5489</v>
      </c>
      <c r="I1440" s="6">
        <v>44011.64984953704</v>
      </c>
      <c r="J1440" t="s">
        <v>16</v>
      </c>
      <c r="K1440" s="6">
        <v>44013.320555555554</v>
      </c>
      <c r="M1440" t="s">
        <v>5490</v>
      </c>
      <c r="N1440" t="s">
        <v>5491</v>
      </c>
      <c r="Q1440" t="s">
        <v>5492</v>
      </c>
      <c r="R1440" t="s">
        <v>389</v>
      </c>
      <c r="S1440">
        <v>13135</v>
      </c>
      <c r="T1440" t="s">
        <v>338</v>
      </c>
      <c r="U1440" t="s">
        <v>530</v>
      </c>
      <c r="W1440" t="s">
        <v>5493</v>
      </c>
      <c r="Z1440" t="s">
        <v>5490</v>
      </c>
      <c r="AA1440" t="s">
        <v>5491</v>
      </c>
      <c r="AD1440" t="s">
        <v>5492</v>
      </c>
      <c r="AE1440" t="s">
        <v>389</v>
      </c>
      <c r="AF1440">
        <v>13135</v>
      </c>
      <c r="AG1440" t="s">
        <v>338</v>
      </c>
      <c r="AH1440" t="s">
        <v>530</v>
      </c>
      <c r="AJ1440" t="s">
        <v>5493</v>
      </c>
      <c r="AL1440" t="s">
        <v>339</v>
      </c>
      <c r="AM1440">
        <v>1</v>
      </c>
      <c r="AN1440">
        <v>1</v>
      </c>
      <c r="AO1440">
        <v>15182</v>
      </c>
      <c r="AQ1440">
        <v>124521</v>
      </c>
      <c r="AR1440">
        <v>5357</v>
      </c>
      <c r="AS1440" t="s">
        <v>87</v>
      </c>
      <c r="AT1440" t="s">
        <v>88</v>
      </c>
      <c r="AW1440" t="s">
        <v>340</v>
      </c>
      <c r="AX1440" t="s">
        <v>340</v>
      </c>
      <c r="AY1440" t="s">
        <v>351</v>
      </c>
      <c r="AZ1440" t="s">
        <v>379</v>
      </c>
      <c r="BY1440" t="s">
        <v>342</v>
      </c>
      <c r="EQ1440">
        <v>249142</v>
      </c>
      <c r="ER1440" t="s">
        <v>5494</v>
      </c>
      <c r="EV1440">
        <v>17286839</v>
      </c>
      <c r="EW1440">
        <v>928</v>
      </c>
      <c r="EX1440">
        <v>220596</v>
      </c>
      <c r="EY1440" t="s">
        <v>5495</v>
      </c>
      <c r="EZ1440">
        <v>1</v>
      </c>
      <c r="FC1440">
        <v>5357</v>
      </c>
      <c r="FD1440" t="s">
        <v>88</v>
      </c>
    </row>
    <row r="1441" spans="1:160" x14ac:dyDescent="0.3">
      <c r="A1441" t="str">
        <f>VLOOKUP(B1441,Table2[],3,FALSE)</f>
        <v>Digital</v>
      </c>
      <c r="B1441" t="str">
        <f>IF(OR(ISNUMBER(FIND("QVC",Z1441)),ISNUMBER(FIND("QVC",AL1441))),"QVC",IF(OR(ISNUMBER(FIND("NCO",H1441)),ISNUMBER(FIND("NCO",Y1441))), "NCO", IF(AL1441="consumer","PMD.com",VLOOKUP(LEFT(H1441,2),Tables!$E$1:$F$11,2,FALSE))))</f>
        <v>PMD.com</v>
      </c>
      <c r="C1441">
        <f t="shared" si="67"/>
        <v>51090030</v>
      </c>
      <c r="D1441">
        <f t="shared" si="68"/>
        <v>1</v>
      </c>
      <c r="E1441" t="str">
        <f t="shared" ca="1" si="66"/>
        <v>shifted orders shipped</v>
      </c>
      <c r="F1441" t="s">
        <v>3539</v>
      </c>
      <c r="G1441" t="s">
        <v>335</v>
      </c>
      <c r="H1441" t="s">
        <v>5489</v>
      </c>
      <c r="I1441" s="6">
        <v>44011.64984953704</v>
      </c>
      <c r="J1441" t="s">
        <v>16</v>
      </c>
      <c r="K1441" s="6">
        <v>44013.320555555554</v>
      </c>
      <c r="M1441" t="s">
        <v>5490</v>
      </c>
      <c r="N1441" t="s">
        <v>5491</v>
      </c>
      <c r="Q1441" t="s">
        <v>5492</v>
      </c>
      <c r="R1441" t="s">
        <v>389</v>
      </c>
      <c r="S1441">
        <v>13135</v>
      </c>
      <c r="T1441" t="s">
        <v>338</v>
      </c>
      <c r="U1441" t="s">
        <v>530</v>
      </c>
      <c r="W1441" t="s">
        <v>5493</v>
      </c>
      <c r="Z1441" t="s">
        <v>5490</v>
      </c>
      <c r="AA1441" t="s">
        <v>5491</v>
      </c>
      <c r="AD1441" t="s">
        <v>5492</v>
      </c>
      <c r="AE1441" t="s">
        <v>389</v>
      </c>
      <c r="AF1441">
        <v>13135</v>
      </c>
      <c r="AG1441" t="s">
        <v>338</v>
      </c>
      <c r="AH1441" t="s">
        <v>530</v>
      </c>
      <c r="AJ1441" t="s">
        <v>5493</v>
      </c>
      <c r="AL1441" t="s">
        <v>339</v>
      </c>
      <c r="AM1441">
        <v>1</v>
      </c>
      <c r="AN1441">
        <v>1</v>
      </c>
      <c r="AO1441">
        <v>6688</v>
      </c>
      <c r="AQ1441">
        <v>125960</v>
      </c>
      <c r="AR1441">
        <v>51090030</v>
      </c>
      <c r="AS1441" t="s">
        <v>3043</v>
      </c>
      <c r="AT1441" t="s">
        <v>628</v>
      </c>
      <c r="AW1441" t="s">
        <v>343</v>
      </c>
      <c r="BY1441" t="s">
        <v>342</v>
      </c>
      <c r="BZ1441" t="b">
        <v>0</v>
      </c>
      <c r="EQ1441">
        <v>243047</v>
      </c>
      <c r="ER1441" t="s">
        <v>5494</v>
      </c>
      <c r="EV1441">
        <v>17286839</v>
      </c>
      <c r="EW1441">
        <v>928</v>
      </c>
      <c r="EX1441">
        <v>220596</v>
      </c>
      <c r="EY1441" t="s">
        <v>5495</v>
      </c>
      <c r="EZ1441">
        <v>1</v>
      </c>
      <c r="FC1441">
        <v>95384</v>
      </c>
      <c r="FD1441" t="s">
        <v>3530</v>
      </c>
    </row>
    <row r="1442" spans="1:160" x14ac:dyDescent="0.3">
      <c r="A1442" t="str">
        <f>VLOOKUP(B1442,Table2[],3,FALSE)</f>
        <v>Digital</v>
      </c>
      <c r="B1442" t="str">
        <f>IF(OR(ISNUMBER(FIND("QVC",Z1442)),ISNUMBER(FIND("QVC",AL1442))),"QVC",IF(OR(ISNUMBER(FIND("NCO",H1442)),ISNUMBER(FIND("NCO",Y1442))), "NCO", IF(AL1442="consumer","PMD.com",VLOOKUP(LEFT(H1442,2),Tables!$E$1:$F$11,2,FALSE))))</f>
        <v>PMD.com</v>
      </c>
      <c r="C1442">
        <f t="shared" si="67"/>
        <v>55090001</v>
      </c>
      <c r="D1442">
        <f t="shared" si="68"/>
        <v>1</v>
      </c>
      <c r="E1442" t="str">
        <f t="shared" ca="1" si="66"/>
        <v>shifted orders shipped</v>
      </c>
      <c r="F1442" t="s">
        <v>3539</v>
      </c>
      <c r="G1442" t="s">
        <v>335</v>
      </c>
      <c r="H1442" t="s">
        <v>5496</v>
      </c>
      <c r="I1442" s="6">
        <v>44011.677789351852</v>
      </c>
      <c r="J1442" t="s">
        <v>16</v>
      </c>
      <c r="K1442" s="6">
        <v>44013.320833333331</v>
      </c>
      <c r="M1442" t="s">
        <v>5497</v>
      </c>
      <c r="N1442" t="s">
        <v>5498</v>
      </c>
      <c r="Q1442" t="s">
        <v>398</v>
      </c>
      <c r="R1442" t="s">
        <v>376</v>
      </c>
      <c r="S1442" t="s">
        <v>5499</v>
      </c>
      <c r="T1442" t="s">
        <v>338</v>
      </c>
      <c r="U1442" t="s">
        <v>530</v>
      </c>
      <c r="W1442" t="s">
        <v>5500</v>
      </c>
      <c r="Z1442" t="s">
        <v>5497</v>
      </c>
      <c r="AA1442" t="s">
        <v>5498</v>
      </c>
      <c r="AD1442" t="s">
        <v>398</v>
      </c>
      <c r="AE1442" t="s">
        <v>376</v>
      </c>
      <c r="AF1442" t="s">
        <v>5499</v>
      </c>
      <c r="AG1442" t="s">
        <v>338</v>
      </c>
      <c r="AH1442" t="s">
        <v>530</v>
      </c>
      <c r="AJ1442" t="s">
        <v>5500</v>
      </c>
      <c r="AL1442" t="s">
        <v>339</v>
      </c>
      <c r="AM1442">
        <v>1</v>
      </c>
      <c r="AN1442">
        <v>1</v>
      </c>
      <c r="AO1442">
        <v>5013</v>
      </c>
      <c r="AQ1442">
        <v>124478</v>
      </c>
      <c r="AR1442">
        <v>55090001</v>
      </c>
      <c r="AS1442" t="s">
        <v>995</v>
      </c>
      <c r="AT1442" t="s">
        <v>165</v>
      </c>
      <c r="AW1442" t="s">
        <v>340</v>
      </c>
      <c r="AX1442" t="s">
        <v>340</v>
      </c>
      <c r="AY1442" t="s">
        <v>382</v>
      </c>
      <c r="AZ1442">
        <v>0</v>
      </c>
      <c r="BY1442" t="s">
        <v>342</v>
      </c>
      <c r="EQ1442">
        <v>251219</v>
      </c>
      <c r="ER1442" t="s">
        <v>5501</v>
      </c>
      <c r="EV1442">
        <v>17286856</v>
      </c>
      <c r="EW1442">
        <v>928</v>
      </c>
      <c r="EX1442">
        <v>220616</v>
      </c>
      <c r="EY1442">
        <v>9.2748999964335493E+25</v>
      </c>
      <c r="EZ1442">
        <v>1</v>
      </c>
      <c r="FC1442">
        <v>55090001</v>
      </c>
      <c r="FD1442" t="s">
        <v>165</v>
      </c>
    </row>
    <row r="1443" spans="1:160" x14ac:dyDescent="0.3">
      <c r="A1443" t="str">
        <f>VLOOKUP(B1443,Table2[],3,FALSE)</f>
        <v>Digital</v>
      </c>
      <c r="B1443" t="str">
        <f>IF(OR(ISNUMBER(FIND("QVC",Z1443)),ISNUMBER(FIND("QVC",AL1443))),"QVC",IF(OR(ISNUMBER(FIND("NCO",H1443)),ISNUMBER(FIND("NCO",Y1443))), "NCO", IF(AL1443="consumer","PMD.com",VLOOKUP(LEFT(H1443,2),Tables!$E$1:$F$11,2,FALSE))))</f>
        <v>PMD.com</v>
      </c>
      <c r="C1443">
        <f t="shared" si="67"/>
        <v>58030001</v>
      </c>
      <c r="D1443">
        <f t="shared" si="68"/>
        <v>3</v>
      </c>
      <c r="E1443" t="str">
        <f t="shared" ca="1" si="66"/>
        <v>shifted orders shipped</v>
      </c>
      <c r="F1443" t="s">
        <v>3539</v>
      </c>
      <c r="G1443" t="s">
        <v>335</v>
      </c>
      <c r="H1443" t="s">
        <v>5502</v>
      </c>
      <c r="I1443" s="6">
        <v>44011.811469907407</v>
      </c>
      <c r="J1443" t="s">
        <v>16</v>
      </c>
      <c r="K1443" s="6">
        <v>44013.320902777778</v>
      </c>
      <c r="M1443" t="s">
        <v>5503</v>
      </c>
      <c r="N1443" t="s">
        <v>5504</v>
      </c>
      <c r="Q1443" t="s">
        <v>1312</v>
      </c>
      <c r="R1443" t="s">
        <v>362</v>
      </c>
      <c r="S1443" t="s">
        <v>5505</v>
      </c>
      <c r="T1443" t="s">
        <v>338</v>
      </c>
      <c r="U1443" t="s">
        <v>530</v>
      </c>
      <c r="W1443" t="s">
        <v>5506</v>
      </c>
      <c r="Z1443" t="s">
        <v>5503</v>
      </c>
      <c r="AA1443" t="s">
        <v>5504</v>
      </c>
      <c r="AD1443" t="s">
        <v>1312</v>
      </c>
      <c r="AE1443" t="s">
        <v>362</v>
      </c>
      <c r="AF1443" t="s">
        <v>5505</v>
      </c>
      <c r="AG1443" t="s">
        <v>338</v>
      </c>
      <c r="AH1443" t="s">
        <v>530</v>
      </c>
      <c r="AJ1443" t="s">
        <v>5506</v>
      </c>
      <c r="AL1443" t="s">
        <v>339</v>
      </c>
      <c r="AM1443">
        <v>3</v>
      </c>
      <c r="AN1443">
        <v>3</v>
      </c>
      <c r="AO1443">
        <v>9621</v>
      </c>
      <c r="AQ1443">
        <v>124483</v>
      </c>
      <c r="AR1443">
        <v>58030001</v>
      </c>
      <c r="AS1443" t="s">
        <v>1761</v>
      </c>
      <c r="AT1443" t="s">
        <v>36</v>
      </c>
      <c r="AW1443" t="s">
        <v>340</v>
      </c>
      <c r="AX1443" t="s">
        <v>340</v>
      </c>
      <c r="AY1443" t="s">
        <v>382</v>
      </c>
      <c r="AZ1443" t="s">
        <v>383</v>
      </c>
      <c r="BY1443" t="s">
        <v>342</v>
      </c>
      <c r="EQ1443">
        <v>243289</v>
      </c>
      <c r="ER1443" t="s">
        <v>5507</v>
      </c>
      <c r="EV1443">
        <v>17287090</v>
      </c>
      <c r="EW1443">
        <v>928</v>
      </c>
      <c r="EX1443">
        <v>220689</v>
      </c>
      <c r="EY1443" t="s">
        <v>5508</v>
      </c>
      <c r="EZ1443">
        <v>1</v>
      </c>
      <c r="FC1443">
        <v>58030001</v>
      </c>
      <c r="FD1443" t="s">
        <v>36</v>
      </c>
    </row>
    <row r="1444" spans="1:160" x14ac:dyDescent="0.3">
      <c r="A1444" t="str">
        <f>VLOOKUP(B1444,Table2[],3,FALSE)</f>
        <v>Digital</v>
      </c>
      <c r="B1444" t="str">
        <f>IF(OR(ISNUMBER(FIND("QVC",Z1444)),ISNUMBER(FIND("QVC",AL1444))),"QVC",IF(OR(ISNUMBER(FIND("NCO",H1444)),ISNUMBER(FIND("NCO",Y1444))), "NCO", IF(AL1444="consumer","PMD.com",VLOOKUP(LEFT(H1444,2),Tables!$E$1:$F$11,2,FALSE))))</f>
        <v>PMD.com</v>
      </c>
      <c r="C1444">
        <f t="shared" si="67"/>
        <v>53440001</v>
      </c>
      <c r="D1444">
        <f t="shared" si="68"/>
        <v>1</v>
      </c>
      <c r="E1444" t="str">
        <f t="shared" ca="1" si="66"/>
        <v>shifted orders shipped</v>
      </c>
      <c r="F1444" t="s">
        <v>3539</v>
      </c>
      <c r="G1444" t="s">
        <v>335</v>
      </c>
      <c r="H1444" t="s">
        <v>2394</v>
      </c>
      <c r="I1444" s="6">
        <v>44008.356504629628</v>
      </c>
      <c r="J1444" t="s">
        <v>16</v>
      </c>
      <c r="K1444" s="6">
        <v>44013.320972222224</v>
      </c>
      <c r="M1444" t="s">
        <v>5509</v>
      </c>
      <c r="N1444" t="s">
        <v>5510</v>
      </c>
      <c r="Q1444" t="s">
        <v>695</v>
      </c>
      <c r="R1444" t="s">
        <v>372</v>
      </c>
      <c r="S1444">
        <v>85085</v>
      </c>
      <c r="T1444" t="s">
        <v>338</v>
      </c>
      <c r="U1444" t="s">
        <v>530</v>
      </c>
      <c r="W1444" t="s">
        <v>5511</v>
      </c>
      <c r="Z1444" t="s">
        <v>5509</v>
      </c>
      <c r="AA1444" t="s">
        <v>5510</v>
      </c>
      <c r="AD1444" t="s">
        <v>695</v>
      </c>
      <c r="AE1444" t="s">
        <v>372</v>
      </c>
      <c r="AF1444">
        <v>85085</v>
      </c>
      <c r="AG1444" t="s">
        <v>338</v>
      </c>
      <c r="AH1444" t="s">
        <v>530</v>
      </c>
      <c r="AJ1444" t="s">
        <v>5511</v>
      </c>
      <c r="AL1444" t="s">
        <v>339</v>
      </c>
      <c r="AM1444">
        <v>1</v>
      </c>
      <c r="AN1444">
        <v>1</v>
      </c>
      <c r="AO1444">
        <v>7642</v>
      </c>
      <c r="AQ1444">
        <v>124700</v>
      </c>
      <c r="AR1444">
        <v>53440001</v>
      </c>
      <c r="AS1444" t="s">
        <v>1240</v>
      </c>
      <c r="AT1444" t="s">
        <v>116</v>
      </c>
      <c r="AW1444" t="s">
        <v>340</v>
      </c>
      <c r="AX1444" t="s">
        <v>340</v>
      </c>
      <c r="AY1444" t="s">
        <v>345</v>
      </c>
      <c r="AZ1444" t="s">
        <v>345</v>
      </c>
      <c r="BY1444" t="s">
        <v>342</v>
      </c>
      <c r="EQ1444">
        <v>252960</v>
      </c>
      <c r="ER1444" t="s">
        <v>2395</v>
      </c>
      <c r="EV1444">
        <v>17283951</v>
      </c>
      <c r="EW1444">
        <v>928</v>
      </c>
      <c r="EX1444">
        <v>218594</v>
      </c>
      <c r="EY1444">
        <v>9.2748999964335493E+25</v>
      </c>
      <c r="EZ1444">
        <v>1</v>
      </c>
      <c r="FC1444">
        <v>53440001</v>
      </c>
      <c r="FD1444" t="s">
        <v>116</v>
      </c>
    </row>
    <row r="1445" spans="1:160" x14ac:dyDescent="0.3">
      <c r="A1445" t="str">
        <f>VLOOKUP(B1445,Table2[],3,FALSE)</f>
        <v>Digital</v>
      </c>
      <c r="B1445" t="str">
        <f>IF(OR(ISNUMBER(FIND("QVC",Z1445)),ISNUMBER(FIND("QVC",AL1445))),"QVC",IF(OR(ISNUMBER(FIND("NCO",H1445)),ISNUMBER(FIND("NCO",Y1445))), "NCO", IF(AL1445="consumer","PMD.com",VLOOKUP(LEFT(H1445,2),Tables!$E$1:$F$11,2,FALSE))))</f>
        <v>PMD.com</v>
      </c>
      <c r="C1445">
        <f t="shared" si="67"/>
        <v>53920001</v>
      </c>
      <c r="D1445">
        <f t="shared" si="68"/>
        <v>1</v>
      </c>
      <c r="E1445" t="str">
        <f t="shared" ca="1" si="66"/>
        <v>shifted orders shipped</v>
      </c>
      <c r="F1445" t="s">
        <v>3539</v>
      </c>
      <c r="G1445" t="s">
        <v>335</v>
      </c>
      <c r="H1445" t="s">
        <v>5512</v>
      </c>
      <c r="I1445" s="6">
        <v>44011.699548611112</v>
      </c>
      <c r="J1445" t="s">
        <v>16</v>
      </c>
      <c r="K1445" s="6">
        <v>44013.321203703701</v>
      </c>
      <c r="M1445" t="s">
        <v>5513</v>
      </c>
      <c r="N1445" t="s">
        <v>5514</v>
      </c>
      <c r="Q1445" t="s">
        <v>1301</v>
      </c>
      <c r="R1445" t="s">
        <v>376</v>
      </c>
      <c r="S1445" t="s">
        <v>5515</v>
      </c>
      <c r="T1445" t="s">
        <v>338</v>
      </c>
      <c r="U1445" t="s">
        <v>530</v>
      </c>
      <c r="W1445" t="s">
        <v>5516</v>
      </c>
      <c r="Z1445" t="s">
        <v>5513</v>
      </c>
      <c r="AA1445" t="s">
        <v>5514</v>
      </c>
      <c r="AD1445" t="s">
        <v>1301</v>
      </c>
      <c r="AE1445" t="s">
        <v>376</v>
      </c>
      <c r="AF1445" t="s">
        <v>5515</v>
      </c>
      <c r="AG1445" t="s">
        <v>338</v>
      </c>
      <c r="AH1445" t="s">
        <v>530</v>
      </c>
      <c r="AJ1445" t="s">
        <v>5516</v>
      </c>
      <c r="AL1445" t="s">
        <v>339</v>
      </c>
      <c r="AM1445">
        <v>1</v>
      </c>
      <c r="AN1445">
        <v>1</v>
      </c>
      <c r="AO1445">
        <v>14899</v>
      </c>
      <c r="AQ1445">
        <v>124468</v>
      </c>
      <c r="AR1445">
        <v>53920001</v>
      </c>
      <c r="AS1445">
        <v>9000000</v>
      </c>
      <c r="AT1445" t="s">
        <v>40</v>
      </c>
      <c r="AW1445" t="s">
        <v>343</v>
      </c>
      <c r="BY1445" t="s">
        <v>342</v>
      </c>
      <c r="EQ1445">
        <v>243396</v>
      </c>
      <c r="ER1445" t="s">
        <v>5517</v>
      </c>
      <c r="EV1445">
        <v>17286872</v>
      </c>
      <c r="EW1445">
        <v>928</v>
      </c>
      <c r="EX1445">
        <v>220632</v>
      </c>
      <c r="EY1445" t="s">
        <v>5518</v>
      </c>
      <c r="EZ1445">
        <v>1</v>
      </c>
      <c r="FC1445">
        <v>95385</v>
      </c>
      <c r="FD1445" t="s">
        <v>3531</v>
      </c>
    </row>
    <row r="1446" spans="1:160" x14ac:dyDescent="0.3">
      <c r="A1446" t="str">
        <f>VLOOKUP(B1446,Table2[],3,FALSE)</f>
        <v>Digital</v>
      </c>
      <c r="B1446" t="str">
        <f>IF(OR(ISNUMBER(FIND("QVC",Z1446)),ISNUMBER(FIND("QVC",AL1446))),"QVC",IF(OR(ISNUMBER(FIND("NCO",H1446)),ISNUMBER(FIND("NCO",Y1446))), "NCO", IF(AL1446="consumer","PMD.com",VLOOKUP(LEFT(H1446,2),Tables!$E$1:$F$11,2,FALSE))))</f>
        <v>PMD.com</v>
      </c>
      <c r="C1446">
        <f t="shared" si="67"/>
        <v>55340001</v>
      </c>
      <c r="D1446">
        <f t="shared" si="68"/>
        <v>1</v>
      </c>
      <c r="E1446" t="str">
        <f t="shared" ca="1" si="66"/>
        <v>shifted orders shipped</v>
      </c>
      <c r="F1446" t="s">
        <v>3539</v>
      </c>
      <c r="G1446" t="s">
        <v>335</v>
      </c>
      <c r="H1446" t="s">
        <v>5512</v>
      </c>
      <c r="I1446" s="6">
        <v>44011.699548611112</v>
      </c>
      <c r="J1446" t="s">
        <v>16</v>
      </c>
      <c r="K1446" s="6">
        <v>44013.321203703701</v>
      </c>
      <c r="M1446" t="s">
        <v>5513</v>
      </c>
      <c r="N1446" t="s">
        <v>5514</v>
      </c>
      <c r="Q1446" t="s">
        <v>1301</v>
      </c>
      <c r="R1446" t="s">
        <v>376</v>
      </c>
      <c r="S1446" t="s">
        <v>5515</v>
      </c>
      <c r="T1446" t="s">
        <v>338</v>
      </c>
      <c r="U1446" t="s">
        <v>530</v>
      </c>
      <c r="W1446" t="s">
        <v>5516</v>
      </c>
      <c r="Z1446" t="s">
        <v>5513</v>
      </c>
      <c r="AA1446" t="s">
        <v>5514</v>
      </c>
      <c r="AD1446" t="s">
        <v>1301</v>
      </c>
      <c r="AE1446" t="s">
        <v>376</v>
      </c>
      <c r="AF1446" t="s">
        <v>5515</v>
      </c>
      <c r="AG1446" t="s">
        <v>338</v>
      </c>
      <c r="AH1446" t="s">
        <v>530</v>
      </c>
      <c r="AJ1446" t="s">
        <v>5516</v>
      </c>
      <c r="AL1446" t="s">
        <v>339</v>
      </c>
      <c r="AM1446">
        <v>1</v>
      </c>
      <c r="AN1446">
        <v>1</v>
      </c>
      <c r="AO1446">
        <v>8241</v>
      </c>
      <c r="AQ1446">
        <v>124480</v>
      </c>
      <c r="AR1446">
        <v>55340001</v>
      </c>
      <c r="AS1446" t="s">
        <v>1955</v>
      </c>
      <c r="AT1446" t="s">
        <v>71</v>
      </c>
      <c r="AW1446" t="s">
        <v>343</v>
      </c>
      <c r="BY1446" t="s">
        <v>342</v>
      </c>
      <c r="EQ1446">
        <v>249139</v>
      </c>
      <c r="ER1446" t="s">
        <v>5517</v>
      </c>
      <c r="EV1446">
        <v>17286872</v>
      </c>
      <c r="EW1446">
        <v>928</v>
      </c>
      <c r="EX1446">
        <v>220632</v>
      </c>
      <c r="EY1446" t="s">
        <v>5518</v>
      </c>
      <c r="EZ1446">
        <v>1</v>
      </c>
      <c r="FC1446">
        <v>55340001</v>
      </c>
      <c r="FD1446" t="s">
        <v>71</v>
      </c>
    </row>
    <row r="1447" spans="1:160" x14ac:dyDescent="0.3">
      <c r="A1447" t="str">
        <f>VLOOKUP(B1447,Table2[],3,FALSE)</f>
        <v>Digital</v>
      </c>
      <c r="B1447" t="str">
        <f>IF(OR(ISNUMBER(FIND("QVC",Z1447)),ISNUMBER(FIND("QVC",AL1447))),"QVC",IF(OR(ISNUMBER(FIND("NCO",H1447)),ISNUMBER(FIND("NCO",Y1447))), "NCO", IF(AL1447="consumer","PMD.com",VLOOKUP(LEFT(H1447,2),Tables!$E$1:$F$11,2,FALSE))))</f>
        <v>PMD.com</v>
      </c>
      <c r="C1447">
        <f t="shared" si="67"/>
        <v>5354</v>
      </c>
      <c r="D1447">
        <f t="shared" si="68"/>
        <v>1</v>
      </c>
      <c r="E1447" t="str">
        <f t="shared" ca="1" si="66"/>
        <v>shifted orders shipped</v>
      </c>
      <c r="F1447" t="s">
        <v>3539</v>
      </c>
      <c r="G1447" t="s">
        <v>335</v>
      </c>
      <c r="H1447" t="s">
        <v>5512</v>
      </c>
      <c r="I1447" s="6">
        <v>44011.699548611112</v>
      </c>
      <c r="J1447" t="s">
        <v>16</v>
      </c>
      <c r="K1447" s="6">
        <v>44013.321203703701</v>
      </c>
      <c r="M1447" t="s">
        <v>5513</v>
      </c>
      <c r="N1447" t="s">
        <v>5514</v>
      </c>
      <c r="Q1447" t="s">
        <v>1301</v>
      </c>
      <c r="R1447" t="s">
        <v>376</v>
      </c>
      <c r="S1447" t="s">
        <v>5515</v>
      </c>
      <c r="T1447" t="s">
        <v>338</v>
      </c>
      <c r="U1447" t="s">
        <v>530</v>
      </c>
      <c r="W1447" t="s">
        <v>5516</v>
      </c>
      <c r="Z1447" t="s">
        <v>5513</v>
      </c>
      <c r="AA1447" t="s">
        <v>5514</v>
      </c>
      <c r="AD1447" t="s">
        <v>1301</v>
      </c>
      <c r="AE1447" t="s">
        <v>376</v>
      </c>
      <c r="AF1447" t="s">
        <v>5515</v>
      </c>
      <c r="AG1447" t="s">
        <v>338</v>
      </c>
      <c r="AH1447" t="s">
        <v>530</v>
      </c>
      <c r="AJ1447" t="s">
        <v>5516</v>
      </c>
      <c r="AL1447" t="s">
        <v>339</v>
      </c>
      <c r="AM1447">
        <v>1</v>
      </c>
      <c r="AN1447">
        <v>1</v>
      </c>
      <c r="AO1447">
        <v>5214</v>
      </c>
      <c r="AQ1447">
        <v>124518</v>
      </c>
      <c r="AR1447">
        <v>5354</v>
      </c>
      <c r="AS1447" t="s">
        <v>1753</v>
      </c>
      <c r="AT1447" t="s">
        <v>103</v>
      </c>
      <c r="AW1447" t="s">
        <v>340</v>
      </c>
      <c r="AX1447" t="s">
        <v>340</v>
      </c>
      <c r="AY1447" t="s">
        <v>351</v>
      </c>
      <c r="AZ1447" t="s">
        <v>415</v>
      </c>
      <c r="BY1447" t="s">
        <v>342</v>
      </c>
      <c r="EQ1447">
        <v>249176</v>
      </c>
      <c r="ER1447" t="s">
        <v>5517</v>
      </c>
      <c r="EV1447">
        <v>17286872</v>
      </c>
      <c r="EW1447">
        <v>928</v>
      </c>
      <c r="EX1447">
        <v>220632</v>
      </c>
      <c r="EY1447" t="s">
        <v>5518</v>
      </c>
      <c r="EZ1447">
        <v>1</v>
      </c>
      <c r="FC1447">
        <v>5354</v>
      </c>
      <c r="FD1447" t="s">
        <v>103</v>
      </c>
    </row>
    <row r="1448" spans="1:160" x14ac:dyDescent="0.3">
      <c r="A1448" t="str">
        <f>VLOOKUP(B1448,Table2[],3,FALSE)</f>
        <v>Digital</v>
      </c>
      <c r="B1448" t="str">
        <f>IF(OR(ISNUMBER(FIND("QVC",Z1448)),ISNUMBER(FIND("QVC",AL1448))),"QVC",IF(OR(ISNUMBER(FIND("NCO",H1448)),ISNUMBER(FIND("NCO",Y1448))), "NCO", IF(AL1448="consumer","PMD.com",VLOOKUP(LEFT(H1448,2),Tables!$E$1:$F$11,2,FALSE))))</f>
        <v>PMD.com</v>
      </c>
      <c r="C1448">
        <f t="shared" si="67"/>
        <v>5341030</v>
      </c>
      <c r="D1448">
        <f t="shared" si="68"/>
        <v>1</v>
      </c>
      <c r="E1448" t="str">
        <f t="shared" ca="1" si="66"/>
        <v>shifted orders shipped</v>
      </c>
      <c r="F1448" t="s">
        <v>3539</v>
      </c>
      <c r="G1448" t="s">
        <v>335</v>
      </c>
      <c r="H1448" t="s">
        <v>5512</v>
      </c>
      <c r="I1448" s="6">
        <v>44011.699548611112</v>
      </c>
      <c r="J1448" t="s">
        <v>16</v>
      </c>
      <c r="K1448" s="6">
        <v>44013.321203703701</v>
      </c>
      <c r="M1448" t="s">
        <v>5513</v>
      </c>
      <c r="N1448" t="s">
        <v>5514</v>
      </c>
      <c r="Q1448" t="s">
        <v>1301</v>
      </c>
      <c r="R1448" t="s">
        <v>376</v>
      </c>
      <c r="S1448" t="s">
        <v>5515</v>
      </c>
      <c r="T1448" t="s">
        <v>338</v>
      </c>
      <c r="U1448" t="s">
        <v>530</v>
      </c>
      <c r="W1448" t="s">
        <v>5516</v>
      </c>
      <c r="Z1448" t="s">
        <v>5513</v>
      </c>
      <c r="AA1448" t="s">
        <v>5514</v>
      </c>
      <c r="AD1448" t="s">
        <v>1301</v>
      </c>
      <c r="AE1448" t="s">
        <v>376</v>
      </c>
      <c r="AF1448" t="s">
        <v>5515</v>
      </c>
      <c r="AG1448" t="s">
        <v>338</v>
      </c>
      <c r="AH1448" t="s">
        <v>530</v>
      </c>
      <c r="AJ1448" t="s">
        <v>5516</v>
      </c>
      <c r="AL1448" t="s">
        <v>339</v>
      </c>
      <c r="AM1448">
        <v>1</v>
      </c>
      <c r="AN1448">
        <v>1</v>
      </c>
      <c r="AO1448">
        <v>12859</v>
      </c>
      <c r="AQ1448">
        <v>124642</v>
      </c>
      <c r="AR1448">
        <v>5341030</v>
      </c>
      <c r="AS1448" t="s">
        <v>925</v>
      </c>
      <c r="AT1448" t="s">
        <v>926</v>
      </c>
      <c r="AW1448" t="s">
        <v>366</v>
      </c>
      <c r="AX1448" t="s">
        <v>366</v>
      </c>
      <c r="AY1448" t="s">
        <v>345</v>
      </c>
      <c r="AZ1448" t="s">
        <v>346</v>
      </c>
      <c r="BY1448" t="s">
        <v>342</v>
      </c>
      <c r="EQ1448">
        <v>243275</v>
      </c>
      <c r="ER1448" t="s">
        <v>5517</v>
      </c>
      <c r="EV1448">
        <v>17286872</v>
      </c>
      <c r="EW1448">
        <v>928</v>
      </c>
      <c r="EX1448">
        <v>220632</v>
      </c>
      <c r="EY1448" t="s">
        <v>5518</v>
      </c>
      <c r="EZ1448">
        <v>1</v>
      </c>
      <c r="FC1448">
        <v>95385</v>
      </c>
      <c r="FD1448" t="s">
        <v>3531</v>
      </c>
    </row>
    <row r="1449" spans="1:160" x14ac:dyDescent="0.3">
      <c r="A1449" t="str">
        <f>VLOOKUP(B1449,Table2[],3,FALSE)</f>
        <v>Digital</v>
      </c>
      <c r="B1449" t="str">
        <f>IF(OR(ISNUMBER(FIND("QVC",Z1449)),ISNUMBER(FIND("QVC",AL1449))),"QVC",IF(OR(ISNUMBER(FIND("NCO",H1449)),ISNUMBER(FIND("NCO",Y1449))), "NCO", IF(AL1449="consumer","PMD.com",VLOOKUP(LEFT(H1449,2),Tables!$E$1:$F$11,2,FALSE))))</f>
        <v>PMD.com</v>
      </c>
      <c r="C1449">
        <f t="shared" si="67"/>
        <v>52430001</v>
      </c>
      <c r="D1449">
        <f t="shared" si="68"/>
        <v>1</v>
      </c>
      <c r="E1449" t="str">
        <f t="shared" ca="1" si="66"/>
        <v>shifted orders shipped</v>
      </c>
      <c r="F1449" t="s">
        <v>3539</v>
      </c>
      <c r="G1449" t="s">
        <v>335</v>
      </c>
      <c r="H1449" t="s">
        <v>5512</v>
      </c>
      <c r="I1449" s="6">
        <v>44011.699548611112</v>
      </c>
      <c r="J1449" t="s">
        <v>16</v>
      </c>
      <c r="K1449" s="6">
        <v>44013.321203703701</v>
      </c>
      <c r="M1449" t="s">
        <v>5513</v>
      </c>
      <c r="N1449" t="s">
        <v>5514</v>
      </c>
      <c r="Q1449" t="s">
        <v>1301</v>
      </c>
      <c r="R1449" t="s">
        <v>376</v>
      </c>
      <c r="S1449" t="s">
        <v>5515</v>
      </c>
      <c r="T1449" t="s">
        <v>338</v>
      </c>
      <c r="U1449" t="s">
        <v>530</v>
      </c>
      <c r="W1449" t="s">
        <v>5516</v>
      </c>
      <c r="Z1449" t="s">
        <v>5513</v>
      </c>
      <c r="AA1449" t="s">
        <v>5514</v>
      </c>
      <c r="AD1449" t="s">
        <v>1301</v>
      </c>
      <c r="AE1449" t="s">
        <v>376</v>
      </c>
      <c r="AF1449" t="s">
        <v>5515</v>
      </c>
      <c r="AG1449" t="s">
        <v>338</v>
      </c>
      <c r="AH1449" t="s">
        <v>530</v>
      </c>
      <c r="AJ1449" t="s">
        <v>5516</v>
      </c>
      <c r="AL1449" t="s">
        <v>339</v>
      </c>
      <c r="AM1449">
        <v>1</v>
      </c>
      <c r="AN1449">
        <v>1</v>
      </c>
      <c r="AO1449">
        <v>12063</v>
      </c>
      <c r="AQ1449">
        <v>127155</v>
      </c>
      <c r="AR1449">
        <v>52430001</v>
      </c>
      <c r="AS1449" t="s">
        <v>927</v>
      </c>
      <c r="AT1449" t="s">
        <v>75</v>
      </c>
      <c r="AW1449" t="s">
        <v>340</v>
      </c>
      <c r="AX1449" t="s">
        <v>340</v>
      </c>
      <c r="AY1449" t="s">
        <v>357</v>
      </c>
      <c r="AZ1449" t="s">
        <v>363</v>
      </c>
      <c r="BY1449" t="s">
        <v>342</v>
      </c>
      <c r="EQ1449">
        <v>249990</v>
      </c>
      <c r="ER1449" t="s">
        <v>5517</v>
      </c>
      <c r="EV1449">
        <v>17286872</v>
      </c>
      <c r="EW1449">
        <v>928</v>
      </c>
      <c r="EX1449">
        <v>220632</v>
      </c>
      <c r="EY1449" t="s">
        <v>5518</v>
      </c>
      <c r="EZ1449">
        <v>1</v>
      </c>
      <c r="FC1449">
        <v>95385</v>
      </c>
      <c r="FD1449" t="s">
        <v>3531</v>
      </c>
    </row>
    <row r="1450" spans="1:160" x14ac:dyDescent="0.3">
      <c r="A1450" t="str">
        <f>VLOOKUP(B1450,Table2[],3,FALSE)</f>
        <v>Digital</v>
      </c>
      <c r="B1450" t="str">
        <f>IF(OR(ISNUMBER(FIND("QVC",Z1450)),ISNUMBER(FIND("QVC",AL1450))),"QVC",IF(OR(ISNUMBER(FIND("NCO",H1450)),ISNUMBER(FIND("NCO",Y1450))), "NCO", IF(AL1450="consumer","PMD.com",VLOOKUP(LEFT(H1450,2),Tables!$E$1:$F$11,2,FALSE))))</f>
        <v>PMD.com</v>
      </c>
      <c r="C1450">
        <f t="shared" si="67"/>
        <v>51090030</v>
      </c>
      <c r="D1450">
        <f t="shared" si="68"/>
        <v>1</v>
      </c>
      <c r="E1450" t="str">
        <f t="shared" ca="1" si="66"/>
        <v>shifted orders shipped</v>
      </c>
      <c r="F1450" t="s">
        <v>3539</v>
      </c>
      <c r="G1450" t="s">
        <v>335</v>
      </c>
      <c r="H1450" t="s">
        <v>5512</v>
      </c>
      <c r="I1450" s="6">
        <v>44011.699548611112</v>
      </c>
      <c r="J1450" t="s">
        <v>16</v>
      </c>
      <c r="K1450" s="6">
        <v>44013.321203703701</v>
      </c>
      <c r="M1450" t="s">
        <v>5513</v>
      </c>
      <c r="N1450" t="s">
        <v>5514</v>
      </c>
      <c r="Q1450" t="s">
        <v>1301</v>
      </c>
      <c r="R1450" t="s">
        <v>376</v>
      </c>
      <c r="S1450" t="s">
        <v>5515</v>
      </c>
      <c r="T1450" t="s">
        <v>338</v>
      </c>
      <c r="U1450" t="s">
        <v>530</v>
      </c>
      <c r="W1450" t="s">
        <v>5516</v>
      </c>
      <c r="Z1450" t="s">
        <v>5513</v>
      </c>
      <c r="AA1450" t="s">
        <v>5514</v>
      </c>
      <c r="AD1450" t="s">
        <v>1301</v>
      </c>
      <c r="AE1450" t="s">
        <v>376</v>
      </c>
      <c r="AF1450" t="s">
        <v>5515</v>
      </c>
      <c r="AG1450" t="s">
        <v>338</v>
      </c>
      <c r="AH1450" t="s">
        <v>530</v>
      </c>
      <c r="AJ1450" t="s">
        <v>5516</v>
      </c>
      <c r="AL1450" t="s">
        <v>339</v>
      </c>
      <c r="AM1450">
        <v>1</v>
      </c>
      <c r="AN1450">
        <v>1</v>
      </c>
      <c r="AO1450">
        <v>6688</v>
      </c>
      <c r="AQ1450">
        <v>125960</v>
      </c>
      <c r="AR1450">
        <v>51090030</v>
      </c>
      <c r="AS1450" t="s">
        <v>3043</v>
      </c>
      <c r="AT1450" t="s">
        <v>628</v>
      </c>
      <c r="AW1450" t="s">
        <v>343</v>
      </c>
      <c r="BY1450" t="s">
        <v>342</v>
      </c>
      <c r="BZ1450" t="b">
        <v>0</v>
      </c>
      <c r="EQ1450">
        <v>243047</v>
      </c>
      <c r="ER1450" t="s">
        <v>5517</v>
      </c>
      <c r="EV1450">
        <v>17286872</v>
      </c>
      <c r="EW1450">
        <v>928</v>
      </c>
      <c r="EX1450">
        <v>220632</v>
      </c>
      <c r="EY1450" t="s">
        <v>5518</v>
      </c>
      <c r="EZ1450">
        <v>1</v>
      </c>
      <c r="FC1450">
        <v>95385</v>
      </c>
      <c r="FD1450" t="s">
        <v>3531</v>
      </c>
    </row>
    <row r="1451" spans="1:160" x14ac:dyDescent="0.3">
      <c r="A1451" t="str">
        <f>VLOOKUP(B1451,Table2[],3,FALSE)</f>
        <v>Digital</v>
      </c>
      <c r="B1451" t="str">
        <f>IF(OR(ISNUMBER(FIND("QVC",Z1451)),ISNUMBER(FIND("QVC",AL1451))),"QVC",IF(OR(ISNUMBER(FIND("NCO",H1451)),ISNUMBER(FIND("NCO",Y1451))), "NCO", IF(AL1451="consumer","PMD.com",VLOOKUP(LEFT(H1451,2),Tables!$E$1:$F$11,2,FALSE))))</f>
        <v>PMD.com</v>
      </c>
      <c r="C1451">
        <f t="shared" si="67"/>
        <v>54020001</v>
      </c>
      <c r="D1451">
        <f t="shared" si="68"/>
        <v>1</v>
      </c>
      <c r="E1451" t="str">
        <f t="shared" ca="1" si="66"/>
        <v>shifted orders shipped</v>
      </c>
      <c r="F1451" t="s">
        <v>3539</v>
      </c>
      <c r="G1451" t="s">
        <v>335</v>
      </c>
      <c r="H1451" t="s">
        <v>5519</v>
      </c>
      <c r="I1451" s="6">
        <v>44011.67386574074</v>
      </c>
      <c r="J1451" t="s">
        <v>16</v>
      </c>
      <c r="K1451" s="6">
        <v>44013.321238425924</v>
      </c>
      <c r="M1451" t="s">
        <v>5520</v>
      </c>
      <c r="N1451" t="s">
        <v>5521</v>
      </c>
      <c r="Q1451" t="s">
        <v>467</v>
      </c>
      <c r="R1451" t="s">
        <v>522</v>
      </c>
      <c r="S1451" t="s">
        <v>5522</v>
      </c>
      <c r="T1451" t="s">
        <v>338</v>
      </c>
      <c r="U1451" t="s">
        <v>530</v>
      </c>
      <c r="W1451" t="s">
        <v>5523</v>
      </c>
      <c r="Z1451" t="s">
        <v>5520</v>
      </c>
      <c r="AA1451" t="s">
        <v>5521</v>
      </c>
      <c r="AD1451" t="s">
        <v>467</v>
      </c>
      <c r="AE1451" t="s">
        <v>522</v>
      </c>
      <c r="AF1451" t="s">
        <v>5522</v>
      </c>
      <c r="AG1451" t="s">
        <v>338</v>
      </c>
      <c r="AH1451" t="s">
        <v>530</v>
      </c>
      <c r="AJ1451" t="s">
        <v>5523</v>
      </c>
      <c r="AL1451" t="s">
        <v>339</v>
      </c>
      <c r="AM1451">
        <v>1</v>
      </c>
      <c r="AN1451">
        <v>1</v>
      </c>
      <c r="AO1451">
        <v>3692</v>
      </c>
      <c r="AQ1451">
        <v>124477</v>
      </c>
      <c r="AR1451">
        <v>54020001</v>
      </c>
      <c r="AS1451" t="s">
        <v>484</v>
      </c>
      <c r="AT1451" t="s">
        <v>93</v>
      </c>
      <c r="AW1451" t="s">
        <v>340</v>
      </c>
      <c r="AX1451">
        <v>0</v>
      </c>
      <c r="AY1451" t="s">
        <v>348</v>
      </c>
      <c r="AZ1451">
        <v>0</v>
      </c>
      <c r="BY1451" t="s">
        <v>342</v>
      </c>
      <c r="EQ1451">
        <v>251671</v>
      </c>
      <c r="ER1451" t="s">
        <v>5524</v>
      </c>
      <c r="EV1451">
        <v>17286853</v>
      </c>
      <c r="EW1451">
        <v>928</v>
      </c>
      <c r="EX1451">
        <v>220613</v>
      </c>
      <c r="EY1451">
        <v>9.2748999964335493E+25</v>
      </c>
      <c r="EZ1451">
        <v>1</v>
      </c>
      <c r="FC1451">
        <v>54020001</v>
      </c>
      <c r="FD1451" t="s">
        <v>93</v>
      </c>
    </row>
    <row r="1452" spans="1:160" x14ac:dyDescent="0.3">
      <c r="A1452" t="str">
        <f>VLOOKUP(B1452,Table2[],3,FALSE)</f>
        <v>Digital</v>
      </c>
      <c r="B1452" t="str">
        <f>IF(OR(ISNUMBER(FIND("QVC",Z1452)),ISNUMBER(FIND("QVC",AL1452))),"QVC",IF(OR(ISNUMBER(FIND("NCO",H1452)),ISNUMBER(FIND("NCO",Y1452))), "NCO", IF(AL1452="consumer","PMD.com",VLOOKUP(LEFT(H1452,2),Tables!$E$1:$F$11,2,FALSE))))</f>
        <v>PMD.com</v>
      </c>
      <c r="C1452">
        <f t="shared" si="67"/>
        <v>53970001</v>
      </c>
      <c r="D1452">
        <f t="shared" si="68"/>
        <v>1</v>
      </c>
      <c r="E1452" t="str">
        <f t="shared" ca="1" si="66"/>
        <v>shifted orders shipped</v>
      </c>
      <c r="F1452" t="s">
        <v>3539</v>
      </c>
      <c r="G1452" t="s">
        <v>335</v>
      </c>
      <c r="H1452" t="s">
        <v>5519</v>
      </c>
      <c r="I1452" s="6">
        <v>44011.67386574074</v>
      </c>
      <c r="J1452" t="s">
        <v>16</v>
      </c>
      <c r="K1452" s="6">
        <v>44013.321238425924</v>
      </c>
      <c r="M1452" t="s">
        <v>5520</v>
      </c>
      <c r="N1452" t="s">
        <v>5521</v>
      </c>
      <c r="Q1452" t="s">
        <v>467</v>
      </c>
      <c r="R1452" t="s">
        <v>522</v>
      </c>
      <c r="S1452" t="s">
        <v>5522</v>
      </c>
      <c r="T1452" t="s">
        <v>338</v>
      </c>
      <c r="U1452" t="s">
        <v>530</v>
      </c>
      <c r="W1452" t="s">
        <v>5523</v>
      </c>
      <c r="Z1452" t="s">
        <v>5520</v>
      </c>
      <c r="AA1452" t="s">
        <v>5521</v>
      </c>
      <c r="AD1452" t="s">
        <v>467</v>
      </c>
      <c r="AE1452" t="s">
        <v>522</v>
      </c>
      <c r="AF1452" t="s">
        <v>5522</v>
      </c>
      <c r="AG1452" t="s">
        <v>338</v>
      </c>
      <c r="AH1452" t="s">
        <v>530</v>
      </c>
      <c r="AJ1452" t="s">
        <v>5523</v>
      </c>
      <c r="AL1452" t="s">
        <v>339</v>
      </c>
      <c r="AM1452">
        <v>1</v>
      </c>
      <c r="AN1452">
        <v>1</v>
      </c>
      <c r="AO1452">
        <v>392</v>
      </c>
      <c r="AQ1452">
        <v>124472</v>
      </c>
      <c r="AR1452">
        <v>53970001</v>
      </c>
      <c r="AS1452" t="s">
        <v>577</v>
      </c>
      <c r="AT1452" t="s">
        <v>41</v>
      </c>
      <c r="AW1452" t="s">
        <v>343</v>
      </c>
      <c r="BY1452" t="s">
        <v>342</v>
      </c>
      <c r="EQ1452">
        <v>251826</v>
      </c>
      <c r="ER1452" t="s">
        <v>5524</v>
      </c>
      <c r="EV1452">
        <v>17286853</v>
      </c>
      <c r="EW1452">
        <v>928</v>
      </c>
      <c r="EX1452">
        <v>220613</v>
      </c>
      <c r="EY1452">
        <v>9.2748999964335493E+25</v>
      </c>
      <c r="EZ1452">
        <v>1</v>
      </c>
      <c r="FC1452">
        <v>53970001</v>
      </c>
      <c r="FD1452" t="s">
        <v>41</v>
      </c>
    </row>
    <row r="1453" spans="1:160" x14ac:dyDescent="0.3">
      <c r="A1453" t="str">
        <f>VLOOKUP(B1453,Table2[],3,FALSE)</f>
        <v>Digital</v>
      </c>
      <c r="B1453" t="str">
        <f>IF(OR(ISNUMBER(FIND("QVC",Z1453)),ISNUMBER(FIND("QVC",AL1453))),"QVC",IF(OR(ISNUMBER(FIND("NCO",H1453)),ISNUMBER(FIND("NCO",Y1453))), "NCO", IF(AL1453="consumer","PMD.com",VLOOKUP(LEFT(H1453,2),Tables!$E$1:$F$11,2,FALSE))))</f>
        <v>PMD.com</v>
      </c>
      <c r="C1453">
        <f t="shared" si="67"/>
        <v>52460001</v>
      </c>
      <c r="D1453">
        <f t="shared" si="68"/>
        <v>1</v>
      </c>
      <c r="E1453" t="str">
        <f t="shared" ca="1" si="66"/>
        <v>shifted orders shipped</v>
      </c>
      <c r="F1453" t="s">
        <v>3539</v>
      </c>
      <c r="G1453" t="s">
        <v>335</v>
      </c>
      <c r="H1453" t="s">
        <v>2414</v>
      </c>
      <c r="I1453" s="6">
        <v>44008.471273148149</v>
      </c>
      <c r="J1453" t="s">
        <v>16</v>
      </c>
      <c r="K1453" s="6">
        <v>44013.321782407409</v>
      </c>
      <c r="M1453" t="s">
        <v>5525</v>
      </c>
      <c r="N1453" t="s">
        <v>5526</v>
      </c>
      <c r="Q1453" t="s">
        <v>5527</v>
      </c>
      <c r="R1453" t="s">
        <v>372</v>
      </c>
      <c r="S1453">
        <v>85350</v>
      </c>
      <c r="T1453" t="s">
        <v>338</v>
      </c>
      <c r="U1453" t="s">
        <v>530</v>
      </c>
      <c r="W1453" t="s">
        <v>5528</v>
      </c>
      <c r="Z1453" t="s">
        <v>5525</v>
      </c>
      <c r="AA1453" t="s">
        <v>5526</v>
      </c>
      <c r="AD1453" t="s">
        <v>5527</v>
      </c>
      <c r="AE1453" t="s">
        <v>372</v>
      </c>
      <c r="AF1453">
        <v>85350</v>
      </c>
      <c r="AG1453" t="s">
        <v>338</v>
      </c>
      <c r="AH1453" t="s">
        <v>530</v>
      </c>
      <c r="AJ1453" t="s">
        <v>5528</v>
      </c>
      <c r="AL1453" t="s">
        <v>339</v>
      </c>
      <c r="AM1453">
        <v>1</v>
      </c>
      <c r="AN1453">
        <v>1</v>
      </c>
      <c r="AO1453">
        <v>14007</v>
      </c>
      <c r="AQ1453">
        <v>127157</v>
      </c>
      <c r="AR1453">
        <v>52460001</v>
      </c>
      <c r="AS1453" t="s">
        <v>972</v>
      </c>
      <c r="AT1453" t="s">
        <v>76</v>
      </c>
      <c r="AW1453" t="s">
        <v>340</v>
      </c>
      <c r="AX1453" t="s">
        <v>340</v>
      </c>
      <c r="AY1453" t="s">
        <v>341</v>
      </c>
      <c r="AZ1453">
        <v>0</v>
      </c>
      <c r="BY1453" t="s">
        <v>342</v>
      </c>
      <c r="EQ1453">
        <v>252044</v>
      </c>
      <c r="ER1453" t="s">
        <v>2415</v>
      </c>
      <c r="EV1453">
        <v>17284369</v>
      </c>
      <c r="EW1453">
        <v>928</v>
      </c>
      <c r="EX1453">
        <v>218867</v>
      </c>
      <c r="EY1453" t="s">
        <v>5529</v>
      </c>
      <c r="EZ1453">
        <v>1</v>
      </c>
      <c r="FC1453">
        <v>52460001</v>
      </c>
      <c r="FD1453" t="s">
        <v>76</v>
      </c>
    </row>
    <row r="1454" spans="1:160" x14ac:dyDescent="0.3">
      <c r="A1454" t="str">
        <f>VLOOKUP(B1454,Table2[],3,FALSE)</f>
        <v>Digital</v>
      </c>
      <c r="B1454" t="str">
        <f>IF(OR(ISNUMBER(FIND("QVC",Z1454)),ISNUMBER(FIND("QVC",AL1454))),"QVC",IF(OR(ISNUMBER(FIND("NCO",H1454)),ISNUMBER(FIND("NCO",Y1454))), "NCO", IF(AL1454="consumer","PMD.com",VLOOKUP(LEFT(H1454,2),Tables!$E$1:$F$11,2,FALSE))))</f>
        <v>PMD.com</v>
      </c>
      <c r="C1454">
        <f t="shared" si="67"/>
        <v>52430001</v>
      </c>
      <c r="D1454">
        <f t="shared" si="68"/>
        <v>1</v>
      </c>
      <c r="E1454" t="str">
        <f t="shared" ca="1" si="66"/>
        <v>shifted orders shipped</v>
      </c>
      <c r="F1454" t="s">
        <v>3539</v>
      </c>
      <c r="G1454" t="s">
        <v>335</v>
      </c>
      <c r="H1454" t="s">
        <v>2414</v>
      </c>
      <c r="I1454" s="6">
        <v>44008.471273148149</v>
      </c>
      <c r="J1454" t="s">
        <v>16</v>
      </c>
      <c r="K1454" s="6">
        <v>44013.321782407409</v>
      </c>
      <c r="M1454" t="s">
        <v>5525</v>
      </c>
      <c r="N1454" t="s">
        <v>5526</v>
      </c>
      <c r="Q1454" t="s">
        <v>5527</v>
      </c>
      <c r="R1454" t="s">
        <v>372</v>
      </c>
      <c r="S1454">
        <v>85350</v>
      </c>
      <c r="T1454" t="s">
        <v>338</v>
      </c>
      <c r="U1454" t="s">
        <v>530</v>
      </c>
      <c r="W1454" t="s">
        <v>5528</v>
      </c>
      <c r="Z1454" t="s">
        <v>5525</v>
      </c>
      <c r="AA1454" t="s">
        <v>5526</v>
      </c>
      <c r="AD1454" t="s">
        <v>5527</v>
      </c>
      <c r="AE1454" t="s">
        <v>372</v>
      </c>
      <c r="AF1454">
        <v>85350</v>
      </c>
      <c r="AG1454" t="s">
        <v>338</v>
      </c>
      <c r="AH1454" t="s">
        <v>530</v>
      </c>
      <c r="AJ1454" t="s">
        <v>5528</v>
      </c>
      <c r="AL1454" t="s">
        <v>339</v>
      </c>
      <c r="AM1454">
        <v>1</v>
      </c>
      <c r="AN1454">
        <v>1</v>
      </c>
      <c r="AO1454">
        <v>12063</v>
      </c>
      <c r="AQ1454">
        <v>127155</v>
      </c>
      <c r="AR1454">
        <v>52430001</v>
      </c>
      <c r="AS1454" t="s">
        <v>927</v>
      </c>
      <c r="AT1454" t="s">
        <v>75</v>
      </c>
      <c r="AW1454" t="s">
        <v>340</v>
      </c>
      <c r="AX1454" t="s">
        <v>340</v>
      </c>
      <c r="AY1454" t="s">
        <v>357</v>
      </c>
      <c r="AZ1454" t="s">
        <v>363</v>
      </c>
      <c r="BY1454" t="s">
        <v>342</v>
      </c>
      <c r="EQ1454">
        <v>249990</v>
      </c>
      <c r="ER1454" t="s">
        <v>2415</v>
      </c>
      <c r="EV1454">
        <v>17284369</v>
      </c>
      <c r="EW1454">
        <v>928</v>
      </c>
      <c r="EX1454">
        <v>218867</v>
      </c>
      <c r="EY1454" t="s">
        <v>5529</v>
      </c>
      <c r="EZ1454">
        <v>1</v>
      </c>
      <c r="FC1454">
        <v>52430001</v>
      </c>
      <c r="FD1454" t="s">
        <v>75</v>
      </c>
    </row>
    <row r="1455" spans="1:160" x14ac:dyDescent="0.3">
      <c r="A1455" t="str">
        <f>VLOOKUP(B1455,Table2[],3,FALSE)</f>
        <v>Digital</v>
      </c>
      <c r="B1455" t="str">
        <f>IF(OR(ISNUMBER(FIND("QVC",Z1455)),ISNUMBER(FIND("QVC",AL1455))),"QVC",IF(OR(ISNUMBER(FIND("NCO",H1455)),ISNUMBER(FIND("NCO",Y1455))), "NCO", IF(AL1455="consumer","PMD.com",VLOOKUP(LEFT(H1455,2),Tables!$E$1:$F$11,2,FALSE))))</f>
        <v>PMD.com</v>
      </c>
      <c r="C1455">
        <f t="shared" si="67"/>
        <v>52460001</v>
      </c>
      <c r="D1455">
        <f t="shared" si="68"/>
        <v>1</v>
      </c>
      <c r="E1455" t="str">
        <f t="shared" ca="1" si="66"/>
        <v>shifted orders shipped</v>
      </c>
      <c r="F1455" t="s">
        <v>3539</v>
      </c>
      <c r="G1455" t="s">
        <v>335</v>
      </c>
      <c r="H1455" t="s">
        <v>2466</v>
      </c>
      <c r="I1455" s="6">
        <v>44008.501759259256</v>
      </c>
      <c r="J1455" t="s">
        <v>16</v>
      </c>
      <c r="K1455" s="6">
        <v>44013.321828703702</v>
      </c>
      <c r="M1455" t="s">
        <v>5530</v>
      </c>
      <c r="N1455" t="s">
        <v>5531</v>
      </c>
      <c r="Q1455" t="s">
        <v>5532</v>
      </c>
      <c r="R1455" t="s">
        <v>400</v>
      </c>
      <c r="S1455" t="s">
        <v>5533</v>
      </c>
      <c r="T1455" t="s">
        <v>338</v>
      </c>
      <c r="U1455" t="s">
        <v>530</v>
      </c>
      <c r="W1455" t="s">
        <v>5534</v>
      </c>
      <c r="Z1455" t="s">
        <v>5530</v>
      </c>
      <c r="AA1455" t="s">
        <v>5531</v>
      </c>
      <c r="AD1455" t="s">
        <v>5532</v>
      </c>
      <c r="AE1455" t="s">
        <v>400</v>
      </c>
      <c r="AF1455" t="s">
        <v>5533</v>
      </c>
      <c r="AG1455" t="s">
        <v>338</v>
      </c>
      <c r="AH1455" t="s">
        <v>530</v>
      </c>
      <c r="AJ1455" t="s">
        <v>5534</v>
      </c>
      <c r="AL1455" t="s">
        <v>339</v>
      </c>
      <c r="AM1455">
        <v>1</v>
      </c>
      <c r="AN1455">
        <v>1</v>
      </c>
      <c r="AO1455">
        <v>14007</v>
      </c>
      <c r="AQ1455">
        <v>127157</v>
      </c>
      <c r="AR1455">
        <v>52460001</v>
      </c>
      <c r="AS1455" t="s">
        <v>972</v>
      </c>
      <c r="AT1455" t="s">
        <v>76</v>
      </c>
      <c r="AW1455" t="s">
        <v>340</v>
      </c>
      <c r="AX1455" t="s">
        <v>340</v>
      </c>
      <c r="AY1455" t="s">
        <v>341</v>
      </c>
      <c r="AZ1455">
        <v>0</v>
      </c>
      <c r="BY1455" t="s">
        <v>342</v>
      </c>
      <c r="EQ1455">
        <v>252044</v>
      </c>
      <c r="ER1455" t="s">
        <v>2467</v>
      </c>
      <c r="EV1455">
        <v>17284498</v>
      </c>
      <c r="EW1455">
        <v>928</v>
      </c>
      <c r="EX1455">
        <v>218994</v>
      </c>
      <c r="EY1455" t="s">
        <v>5535</v>
      </c>
      <c r="EZ1455">
        <v>1</v>
      </c>
      <c r="FC1455">
        <v>52460001</v>
      </c>
      <c r="FD1455" t="s">
        <v>76</v>
      </c>
    </row>
    <row r="1456" spans="1:160" x14ac:dyDescent="0.3">
      <c r="A1456" t="str">
        <f>VLOOKUP(B1456,Table2[],3,FALSE)</f>
        <v>Digital</v>
      </c>
      <c r="B1456" t="str">
        <f>IF(OR(ISNUMBER(FIND("QVC",Z1456)),ISNUMBER(FIND("QVC",AL1456))),"QVC",IF(OR(ISNUMBER(FIND("NCO",H1456)),ISNUMBER(FIND("NCO",Y1456))), "NCO", IF(AL1456="consumer","PMD.com",VLOOKUP(LEFT(H1456,2),Tables!$E$1:$F$11,2,FALSE))))</f>
        <v>PMD.com</v>
      </c>
      <c r="C1456">
        <f t="shared" si="67"/>
        <v>53900001</v>
      </c>
      <c r="D1456">
        <f t="shared" si="68"/>
        <v>1</v>
      </c>
      <c r="E1456" t="str">
        <f t="shared" ca="1" si="66"/>
        <v>shifted orders shipped</v>
      </c>
      <c r="F1456" t="s">
        <v>3539</v>
      </c>
      <c r="G1456" t="s">
        <v>335</v>
      </c>
      <c r="H1456" t="s">
        <v>2466</v>
      </c>
      <c r="I1456" s="6">
        <v>44008.501759259256</v>
      </c>
      <c r="J1456" t="s">
        <v>16</v>
      </c>
      <c r="K1456" s="6">
        <v>44013.321828703702</v>
      </c>
      <c r="M1456" t="s">
        <v>5530</v>
      </c>
      <c r="N1456" t="s">
        <v>5531</v>
      </c>
      <c r="Q1456" t="s">
        <v>5532</v>
      </c>
      <c r="R1456" t="s">
        <v>400</v>
      </c>
      <c r="S1456" t="s">
        <v>5533</v>
      </c>
      <c r="T1456" t="s">
        <v>338</v>
      </c>
      <c r="U1456" t="s">
        <v>530</v>
      </c>
      <c r="W1456" t="s">
        <v>5534</v>
      </c>
      <c r="Z1456" t="s">
        <v>5530</v>
      </c>
      <c r="AA1456" t="s">
        <v>5531</v>
      </c>
      <c r="AD1456" t="s">
        <v>5532</v>
      </c>
      <c r="AE1456" t="s">
        <v>400</v>
      </c>
      <c r="AF1456" t="s">
        <v>5533</v>
      </c>
      <c r="AG1456" t="s">
        <v>338</v>
      </c>
      <c r="AH1456" t="s">
        <v>530</v>
      </c>
      <c r="AJ1456" t="s">
        <v>5534</v>
      </c>
      <c r="AL1456" t="s">
        <v>339</v>
      </c>
      <c r="AM1456">
        <v>1</v>
      </c>
      <c r="AN1456">
        <v>1</v>
      </c>
      <c r="AO1456">
        <v>31217</v>
      </c>
      <c r="AQ1456">
        <v>124466</v>
      </c>
      <c r="AR1456">
        <v>53900001</v>
      </c>
      <c r="AS1456" t="s">
        <v>1697</v>
      </c>
      <c r="AT1456" t="s">
        <v>104</v>
      </c>
      <c r="AW1456" t="s">
        <v>343</v>
      </c>
      <c r="BY1456" t="s">
        <v>342</v>
      </c>
      <c r="EQ1456">
        <v>247378</v>
      </c>
      <c r="ER1456" t="s">
        <v>2467</v>
      </c>
      <c r="EV1456">
        <v>17284498</v>
      </c>
      <c r="EW1456">
        <v>928</v>
      </c>
      <c r="EX1456">
        <v>218994</v>
      </c>
      <c r="EY1456" t="s">
        <v>5535</v>
      </c>
      <c r="EZ1456">
        <v>1</v>
      </c>
      <c r="FC1456" t="s">
        <v>632</v>
      </c>
      <c r="FD1456" t="s">
        <v>633</v>
      </c>
    </row>
    <row r="1457" spans="1:160" x14ac:dyDescent="0.3">
      <c r="A1457" t="str">
        <f>VLOOKUP(B1457,Table2[],3,FALSE)</f>
        <v>Digital</v>
      </c>
      <c r="B1457" t="str">
        <f>IF(OR(ISNUMBER(FIND("QVC",Z1457)),ISNUMBER(FIND("QVC",AL1457))),"QVC",IF(OR(ISNUMBER(FIND("NCO",H1457)),ISNUMBER(FIND("NCO",Y1457))), "NCO", IF(AL1457="consumer","PMD.com",VLOOKUP(LEFT(H1457,2),Tables!$E$1:$F$11,2,FALSE))))</f>
        <v>PMD.com</v>
      </c>
      <c r="C1457">
        <f t="shared" si="67"/>
        <v>52250001</v>
      </c>
      <c r="D1457">
        <f t="shared" si="68"/>
        <v>1</v>
      </c>
      <c r="E1457" t="str">
        <f t="shared" ca="1" si="66"/>
        <v>shifted orders shipped</v>
      </c>
      <c r="F1457" t="s">
        <v>3539</v>
      </c>
      <c r="G1457" t="s">
        <v>335</v>
      </c>
      <c r="H1457" t="s">
        <v>2466</v>
      </c>
      <c r="I1457" s="6">
        <v>44008.501759259256</v>
      </c>
      <c r="J1457" t="s">
        <v>16</v>
      </c>
      <c r="K1457" s="6">
        <v>44013.321828703702</v>
      </c>
      <c r="M1457" t="s">
        <v>5530</v>
      </c>
      <c r="N1457" t="s">
        <v>5531</v>
      </c>
      <c r="Q1457" t="s">
        <v>5532</v>
      </c>
      <c r="R1457" t="s">
        <v>400</v>
      </c>
      <c r="S1457" t="s">
        <v>5533</v>
      </c>
      <c r="T1457" t="s">
        <v>338</v>
      </c>
      <c r="U1457" t="s">
        <v>530</v>
      </c>
      <c r="W1457" t="s">
        <v>5534</v>
      </c>
      <c r="Z1457" t="s">
        <v>5530</v>
      </c>
      <c r="AA1457" t="s">
        <v>5531</v>
      </c>
      <c r="AD1457" t="s">
        <v>5532</v>
      </c>
      <c r="AE1457" t="s">
        <v>400</v>
      </c>
      <c r="AF1457" t="s">
        <v>5533</v>
      </c>
      <c r="AG1457" t="s">
        <v>338</v>
      </c>
      <c r="AH1457" t="s">
        <v>530</v>
      </c>
      <c r="AJ1457" t="s">
        <v>5534</v>
      </c>
      <c r="AL1457" t="s">
        <v>339</v>
      </c>
      <c r="AM1457">
        <v>1</v>
      </c>
      <c r="AN1457">
        <v>1</v>
      </c>
      <c r="AO1457">
        <v>503</v>
      </c>
      <c r="AQ1457">
        <v>124436</v>
      </c>
      <c r="AR1457">
        <v>52250001</v>
      </c>
      <c r="AS1457" t="s">
        <v>1577</v>
      </c>
      <c r="AT1457" t="s">
        <v>94</v>
      </c>
      <c r="AW1457" t="s">
        <v>340</v>
      </c>
      <c r="AX1457" t="s">
        <v>340</v>
      </c>
      <c r="AY1457" t="s">
        <v>341</v>
      </c>
      <c r="AZ1457">
        <v>0</v>
      </c>
      <c r="BY1457" t="s">
        <v>342</v>
      </c>
      <c r="EQ1457">
        <v>240940</v>
      </c>
      <c r="ER1457" t="s">
        <v>2467</v>
      </c>
      <c r="EV1457">
        <v>17284498</v>
      </c>
      <c r="EW1457">
        <v>928</v>
      </c>
      <c r="EX1457">
        <v>218994</v>
      </c>
      <c r="EY1457" t="s">
        <v>5535</v>
      </c>
      <c r="EZ1457">
        <v>1</v>
      </c>
      <c r="FC1457">
        <v>52250001</v>
      </c>
      <c r="FD1457" t="s">
        <v>94</v>
      </c>
    </row>
    <row r="1458" spans="1:160" x14ac:dyDescent="0.3">
      <c r="A1458" t="str">
        <f>VLOOKUP(B1458,Table2[],3,FALSE)</f>
        <v>Digital</v>
      </c>
      <c r="B1458" t="str">
        <f>IF(OR(ISNUMBER(FIND("QVC",Z1458)),ISNUMBER(FIND("QVC",AL1458))),"QVC",IF(OR(ISNUMBER(FIND("NCO",H1458)),ISNUMBER(FIND("NCO",Y1458))), "NCO", IF(AL1458="consumer","PMD.com",VLOOKUP(LEFT(H1458,2),Tables!$E$1:$F$11,2,FALSE))))</f>
        <v>PMD.com</v>
      </c>
      <c r="C1458">
        <f t="shared" si="67"/>
        <v>53200001</v>
      </c>
      <c r="D1458">
        <f t="shared" si="68"/>
        <v>1</v>
      </c>
      <c r="E1458" t="str">
        <f t="shared" ca="1" si="66"/>
        <v>shifted orders shipped</v>
      </c>
      <c r="F1458" t="s">
        <v>3539</v>
      </c>
      <c r="G1458" t="s">
        <v>335</v>
      </c>
      <c r="H1458" t="s">
        <v>2466</v>
      </c>
      <c r="I1458" s="6">
        <v>44008.501759259256</v>
      </c>
      <c r="J1458" t="s">
        <v>16</v>
      </c>
      <c r="K1458" s="6">
        <v>44013.321828703702</v>
      </c>
      <c r="M1458" t="s">
        <v>5530</v>
      </c>
      <c r="N1458" t="s">
        <v>5531</v>
      </c>
      <c r="Q1458" t="s">
        <v>5532</v>
      </c>
      <c r="R1458" t="s">
        <v>400</v>
      </c>
      <c r="S1458" t="s">
        <v>5533</v>
      </c>
      <c r="T1458" t="s">
        <v>338</v>
      </c>
      <c r="U1458" t="s">
        <v>530</v>
      </c>
      <c r="W1458" t="s">
        <v>5534</v>
      </c>
      <c r="Z1458" t="s">
        <v>5530</v>
      </c>
      <c r="AA1458" t="s">
        <v>5531</v>
      </c>
      <c r="AD1458" t="s">
        <v>5532</v>
      </c>
      <c r="AE1458" t="s">
        <v>400</v>
      </c>
      <c r="AF1458" t="s">
        <v>5533</v>
      </c>
      <c r="AG1458" t="s">
        <v>338</v>
      </c>
      <c r="AH1458" t="s">
        <v>530</v>
      </c>
      <c r="AJ1458" t="s">
        <v>5534</v>
      </c>
      <c r="AL1458" t="s">
        <v>339</v>
      </c>
      <c r="AM1458">
        <v>1</v>
      </c>
      <c r="AN1458">
        <v>1</v>
      </c>
      <c r="AO1458">
        <v>15189</v>
      </c>
      <c r="AQ1458">
        <v>123906</v>
      </c>
      <c r="AR1458">
        <v>53200001</v>
      </c>
      <c r="AS1458" t="s">
        <v>973</v>
      </c>
      <c r="AT1458" t="s">
        <v>50</v>
      </c>
      <c r="AW1458" t="s">
        <v>340</v>
      </c>
      <c r="AX1458" t="s">
        <v>340</v>
      </c>
      <c r="AY1458" t="s">
        <v>357</v>
      </c>
      <c r="AZ1458" t="s">
        <v>363</v>
      </c>
      <c r="BY1458" t="s">
        <v>342</v>
      </c>
      <c r="EQ1458">
        <v>252156</v>
      </c>
      <c r="ER1458" t="s">
        <v>2467</v>
      </c>
      <c r="EV1458">
        <v>17284498</v>
      </c>
      <c r="EW1458">
        <v>928</v>
      </c>
      <c r="EX1458">
        <v>218994</v>
      </c>
      <c r="EY1458" t="s">
        <v>5535</v>
      </c>
      <c r="EZ1458">
        <v>1</v>
      </c>
      <c r="FC1458">
        <v>53200001</v>
      </c>
      <c r="FD1458" t="s">
        <v>50</v>
      </c>
    </row>
    <row r="1459" spans="1:160" x14ac:dyDescent="0.3">
      <c r="A1459" t="str">
        <f>VLOOKUP(B1459,Table2[],3,FALSE)</f>
        <v>Digital</v>
      </c>
      <c r="B1459" t="str">
        <f>IF(OR(ISNUMBER(FIND("QVC",Z1459)),ISNUMBER(FIND("QVC",AL1459))),"QVC",IF(OR(ISNUMBER(FIND("NCO",H1459)),ISNUMBER(FIND("NCO",Y1459))), "NCO", IF(AL1459="consumer","PMD.com",VLOOKUP(LEFT(H1459,2),Tables!$E$1:$F$11,2,FALSE))))</f>
        <v>PMD.com</v>
      </c>
      <c r="C1459">
        <f t="shared" si="67"/>
        <v>54010001</v>
      </c>
      <c r="D1459">
        <f t="shared" si="68"/>
        <v>1</v>
      </c>
      <c r="E1459" t="str">
        <f t="shared" ca="1" si="66"/>
        <v>shifted orders shipped</v>
      </c>
      <c r="F1459" t="s">
        <v>3539</v>
      </c>
      <c r="G1459" t="s">
        <v>335</v>
      </c>
      <c r="H1459" t="s">
        <v>2466</v>
      </c>
      <c r="I1459" s="6">
        <v>44008.501759259256</v>
      </c>
      <c r="J1459" t="s">
        <v>16</v>
      </c>
      <c r="K1459" s="6">
        <v>44013.321828703702</v>
      </c>
      <c r="M1459" t="s">
        <v>5530</v>
      </c>
      <c r="N1459" t="s">
        <v>5531</v>
      </c>
      <c r="Q1459" t="s">
        <v>5532</v>
      </c>
      <c r="R1459" t="s">
        <v>400</v>
      </c>
      <c r="S1459" t="s">
        <v>5533</v>
      </c>
      <c r="T1459" t="s">
        <v>338</v>
      </c>
      <c r="U1459" t="s">
        <v>530</v>
      </c>
      <c r="W1459" t="s">
        <v>5534</v>
      </c>
      <c r="Z1459" t="s">
        <v>5530</v>
      </c>
      <c r="AA1459" t="s">
        <v>5531</v>
      </c>
      <c r="AD1459" t="s">
        <v>5532</v>
      </c>
      <c r="AE1459" t="s">
        <v>400</v>
      </c>
      <c r="AF1459" t="s">
        <v>5533</v>
      </c>
      <c r="AG1459" t="s">
        <v>338</v>
      </c>
      <c r="AH1459" t="s">
        <v>530</v>
      </c>
      <c r="AJ1459" t="s">
        <v>5534</v>
      </c>
      <c r="AL1459" t="s">
        <v>339</v>
      </c>
      <c r="AM1459">
        <v>1</v>
      </c>
      <c r="AN1459">
        <v>1</v>
      </c>
      <c r="AO1459">
        <v>6300</v>
      </c>
      <c r="AQ1459">
        <v>124476</v>
      </c>
      <c r="AR1459">
        <v>54010001</v>
      </c>
      <c r="AS1459" t="s">
        <v>577</v>
      </c>
      <c r="AT1459" t="s">
        <v>35</v>
      </c>
      <c r="AW1459" t="s">
        <v>340</v>
      </c>
      <c r="AX1459">
        <v>0</v>
      </c>
      <c r="AY1459" t="s">
        <v>348</v>
      </c>
      <c r="AZ1459">
        <v>0</v>
      </c>
      <c r="BY1459" t="s">
        <v>342</v>
      </c>
      <c r="EQ1459">
        <v>252076</v>
      </c>
      <c r="ER1459" t="s">
        <v>2467</v>
      </c>
      <c r="EV1459">
        <v>17284498</v>
      </c>
      <c r="EW1459">
        <v>928</v>
      </c>
      <c r="EX1459">
        <v>218994</v>
      </c>
      <c r="EY1459" t="s">
        <v>5535</v>
      </c>
      <c r="EZ1459">
        <v>1</v>
      </c>
      <c r="FC1459" t="s">
        <v>632</v>
      </c>
      <c r="FD1459" t="s">
        <v>633</v>
      </c>
    </row>
    <row r="1460" spans="1:160" x14ac:dyDescent="0.3">
      <c r="A1460" t="str">
        <f>VLOOKUP(B1460,Table2[],3,FALSE)</f>
        <v>Digital</v>
      </c>
      <c r="B1460" t="str">
        <f>IF(OR(ISNUMBER(FIND("QVC",Z1460)),ISNUMBER(FIND("QVC",AL1460))),"QVC",IF(OR(ISNUMBER(FIND("NCO",H1460)),ISNUMBER(FIND("NCO",Y1460))), "NCO", IF(AL1460="consumer","PMD.com",VLOOKUP(LEFT(H1460,2),Tables!$E$1:$F$11,2,FALSE))))</f>
        <v>PMD.com</v>
      </c>
      <c r="C1460">
        <f t="shared" si="67"/>
        <v>7881</v>
      </c>
      <c r="D1460">
        <f t="shared" si="68"/>
        <v>1</v>
      </c>
      <c r="E1460" t="str">
        <f t="shared" ca="1" si="66"/>
        <v>shifted orders shipped</v>
      </c>
      <c r="F1460" t="s">
        <v>3539</v>
      </c>
      <c r="G1460" t="s">
        <v>335</v>
      </c>
      <c r="H1460" t="s">
        <v>5536</v>
      </c>
      <c r="I1460" s="6">
        <v>44011.670370370368</v>
      </c>
      <c r="J1460" t="s">
        <v>16</v>
      </c>
      <c r="K1460" s="6">
        <v>44013.321875000001</v>
      </c>
      <c r="M1460" t="s">
        <v>2996</v>
      </c>
      <c r="N1460" t="s">
        <v>2997</v>
      </c>
      <c r="Q1460" t="s">
        <v>636</v>
      </c>
      <c r="R1460" t="s">
        <v>359</v>
      </c>
      <c r="S1460">
        <v>34243</v>
      </c>
      <c r="T1460" t="s">
        <v>338</v>
      </c>
      <c r="U1460" t="s">
        <v>530</v>
      </c>
      <c r="W1460" t="s">
        <v>2998</v>
      </c>
      <c r="Z1460" t="s">
        <v>2996</v>
      </c>
      <c r="AA1460" t="s">
        <v>2997</v>
      </c>
      <c r="AD1460" t="s">
        <v>636</v>
      </c>
      <c r="AE1460" t="s">
        <v>359</v>
      </c>
      <c r="AF1460">
        <v>34243</v>
      </c>
      <c r="AG1460" t="s">
        <v>338</v>
      </c>
      <c r="AH1460" t="s">
        <v>530</v>
      </c>
      <c r="AJ1460" t="s">
        <v>2998</v>
      </c>
      <c r="AL1460" t="s">
        <v>339</v>
      </c>
      <c r="AM1460">
        <v>1</v>
      </c>
      <c r="AN1460">
        <v>1</v>
      </c>
      <c r="AO1460">
        <v>2285</v>
      </c>
      <c r="AQ1460">
        <v>127933</v>
      </c>
      <c r="AR1460">
        <v>7881</v>
      </c>
      <c r="AS1460" t="s">
        <v>1766</v>
      </c>
      <c r="AT1460" t="s">
        <v>1767</v>
      </c>
      <c r="AW1460" t="s">
        <v>349</v>
      </c>
      <c r="AX1460" t="s">
        <v>350</v>
      </c>
      <c r="AY1460" t="s">
        <v>345</v>
      </c>
      <c r="AZ1460" t="s">
        <v>346</v>
      </c>
      <c r="BY1460" t="s">
        <v>342</v>
      </c>
      <c r="EQ1460">
        <v>252891</v>
      </c>
      <c r="ER1460" t="s">
        <v>5537</v>
      </c>
      <c r="EV1460">
        <v>17286851</v>
      </c>
      <c r="EW1460">
        <v>928</v>
      </c>
      <c r="EX1460">
        <v>220610</v>
      </c>
      <c r="EY1460">
        <v>9.2748999964335493E+25</v>
      </c>
      <c r="EZ1460">
        <v>1</v>
      </c>
      <c r="FC1460">
        <v>7881</v>
      </c>
      <c r="FD1460" t="s">
        <v>1767</v>
      </c>
    </row>
    <row r="1461" spans="1:160" x14ac:dyDescent="0.3">
      <c r="A1461" t="str">
        <f>VLOOKUP(B1461,Table2[],3,FALSE)</f>
        <v>Digital</v>
      </c>
      <c r="B1461" t="str">
        <f>IF(OR(ISNUMBER(FIND("QVC",Z1461)),ISNUMBER(FIND("QVC",AL1461))),"QVC",IF(OR(ISNUMBER(FIND("NCO",H1461)),ISNUMBER(FIND("NCO",Y1461))), "NCO", IF(AL1461="consumer","PMD.com",VLOOKUP(LEFT(H1461,2),Tables!$E$1:$F$11,2,FALSE))))</f>
        <v>PMD.com</v>
      </c>
      <c r="C1461">
        <f t="shared" si="67"/>
        <v>51090030</v>
      </c>
      <c r="D1461">
        <f t="shared" si="68"/>
        <v>1</v>
      </c>
      <c r="E1461" t="str">
        <f t="shared" ca="1" si="66"/>
        <v>shifted orders shipped</v>
      </c>
      <c r="F1461" t="s">
        <v>3539</v>
      </c>
      <c r="G1461" t="s">
        <v>335</v>
      </c>
      <c r="H1461" t="s">
        <v>5538</v>
      </c>
      <c r="I1461" s="6">
        <v>44011.651932870373</v>
      </c>
      <c r="J1461" t="s">
        <v>16</v>
      </c>
      <c r="K1461" s="6">
        <v>44013.322002314817</v>
      </c>
      <c r="M1461" t="s">
        <v>5539</v>
      </c>
      <c r="N1461" t="s">
        <v>5540</v>
      </c>
      <c r="Q1461" t="s">
        <v>482</v>
      </c>
      <c r="R1461" t="s">
        <v>365</v>
      </c>
      <c r="S1461" t="s">
        <v>5541</v>
      </c>
      <c r="T1461" t="s">
        <v>338</v>
      </c>
      <c r="U1461" t="s">
        <v>530</v>
      </c>
      <c r="W1461" t="s">
        <v>5542</v>
      </c>
      <c r="Z1461" t="s">
        <v>5539</v>
      </c>
      <c r="AA1461" t="s">
        <v>5540</v>
      </c>
      <c r="AD1461" t="s">
        <v>482</v>
      </c>
      <c r="AE1461" t="s">
        <v>365</v>
      </c>
      <c r="AF1461" t="s">
        <v>5541</v>
      </c>
      <c r="AG1461" t="s">
        <v>338</v>
      </c>
      <c r="AH1461" t="s">
        <v>530</v>
      </c>
      <c r="AJ1461" t="s">
        <v>5542</v>
      </c>
      <c r="AL1461" t="s">
        <v>339</v>
      </c>
      <c r="AM1461">
        <v>1</v>
      </c>
      <c r="AN1461">
        <v>1</v>
      </c>
      <c r="AO1461">
        <v>6688</v>
      </c>
      <c r="AQ1461">
        <v>125960</v>
      </c>
      <c r="AR1461">
        <v>51090030</v>
      </c>
      <c r="AS1461" t="s">
        <v>3043</v>
      </c>
      <c r="AT1461" t="s">
        <v>628</v>
      </c>
      <c r="AW1461" t="s">
        <v>343</v>
      </c>
      <c r="BY1461" t="s">
        <v>342</v>
      </c>
      <c r="BZ1461" t="b">
        <v>0</v>
      </c>
      <c r="EQ1461">
        <v>243047</v>
      </c>
      <c r="ER1461" t="s">
        <v>5543</v>
      </c>
      <c r="EV1461">
        <v>17286842</v>
      </c>
      <c r="EW1461">
        <v>928</v>
      </c>
      <c r="EX1461">
        <v>220599</v>
      </c>
      <c r="EY1461" t="s">
        <v>5544</v>
      </c>
      <c r="EZ1461">
        <v>1</v>
      </c>
      <c r="FC1461">
        <v>95384</v>
      </c>
      <c r="FD1461" t="s">
        <v>3530</v>
      </c>
    </row>
    <row r="1462" spans="1:160" x14ac:dyDescent="0.3">
      <c r="A1462" t="str">
        <f>VLOOKUP(B1462,Table2[],3,FALSE)</f>
        <v>Digital</v>
      </c>
      <c r="B1462" t="str">
        <f>IF(OR(ISNUMBER(FIND("QVC",Z1462)),ISNUMBER(FIND("QVC",AL1462))),"QVC",IF(OR(ISNUMBER(FIND("NCO",H1462)),ISNUMBER(FIND("NCO",Y1462))), "NCO", IF(AL1462="consumer","PMD.com",VLOOKUP(LEFT(H1462,2),Tables!$E$1:$F$11,2,FALSE))))</f>
        <v>PMD.com</v>
      </c>
      <c r="C1462">
        <f t="shared" si="67"/>
        <v>52430001</v>
      </c>
      <c r="D1462">
        <f t="shared" si="68"/>
        <v>1</v>
      </c>
      <c r="E1462" t="str">
        <f t="shared" ca="1" si="66"/>
        <v>shifted orders shipped</v>
      </c>
      <c r="F1462" t="s">
        <v>3539</v>
      </c>
      <c r="G1462" t="s">
        <v>335</v>
      </c>
      <c r="H1462" t="s">
        <v>5538</v>
      </c>
      <c r="I1462" s="6">
        <v>44011.651932870373</v>
      </c>
      <c r="J1462" t="s">
        <v>16</v>
      </c>
      <c r="K1462" s="6">
        <v>44013.322002314817</v>
      </c>
      <c r="M1462" t="s">
        <v>5539</v>
      </c>
      <c r="N1462" t="s">
        <v>5540</v>
      </c>
      <c r="Q1462" t="s">
        <v>482</v>
      </c>
      <c r="R1462" t="s">
        <v>365</v>
      </c>
      <c r="S1462" t="s">
        <v>5541</v>
      </c>
      <c r="T1462" t="s">
        <v>338</v>
      </c>
      <c r="U1462" t="s">
        <v>530</v>
      </c>
      <c r="W1462" t="s">
        <v>5542</v>
      </c>
      <c r="Z1462" t="s">
        <v>5539</v>
      </c>
      <c r="AA1462" t="s">
        <v>5540</v>
      </c>
      <c r="AD1462" t="s">
        <v>482</v>
      </c>
      <c r="AE1462" t="s">
        <v>365</v>
      </c>
      <c r="AF1462" t="s">
        <v>5541</v>
      </c>
      <c r="AG1462" t="s">
        <v>338</v>
      </c>
      <c r="AH1462" t="s">
        <v>530</v>
      </c>
      <c r="AJ1462" t="s">
        <v>5542</v>
      </c>
      <c r="AL1462" t="s">
        <v>339</v>
      </c>
      <c r="AM1462">
        <v>1</v>
      </c>
      <c r="AN1462">
        <v>1</v>
      </c>
      <c r="AO1462">
        <v>12063</v>
      </c>
      <c r="AQ1462">
        <v>127155</v>
      </c>
      <c r="AR1462">
        <v>52430001</v>
      </c>
      <c r="AS1462" t="s">
        <v>927</v>
      </c>
      <c r="AT1462" t="s">
        <v>75</v>
      </c>
      <c r="AW1462" t="s">
        <v>340</v>
      </c>
      <c r="AX1462" t="s">
        <v>340</v>
      </c>
      <c r="AY1462" t="s">
        <v>357</v>
      </c>
      <c r="AZ1462" t="s">
        <v>363</v>
      </c>
      <c r="BY1462" t="s">
        <v>342</v>
      </c>
      <c r="EQ1462">
        <v>249990</v>
      </c>
      <c r="ER1462" t="s">
        <v>5543</v>
      </c>
      <c r="EV1462">
        <v>17286842</v>
      </c>
      <c r="EW1462">
        <v>928</v>
      </c>
      <c r="EX1462">
        <v>220599</v>
      </c>
      <c r="EY1462" t="s">
        <v>5544</v>
      </c>
      <c r="EZ1462">
        <v>1</v>
      </c>
      <c r="FC1462">
        <v>95384</v>
      </c>
      <c r="FD1462" t="s">
        <v>3530</v>
      </c>
    </row>
    <row r="1463" spans="1:160" x14ac:dyDescent="0.3">
      <c r="A1463" t="str">
        <f>VLOOKUP(B1463,Table2[],3,FALSE)</f>
        <v>Digital</v>
      </c>
      <c r="B1463" t="str">
        <f>IF(OR(ISNUMBER(FIND("QVC",Z1463)),ISNUMBER(FIND("QVC",AL1463))),"QVC",IF(OR(ISNUMBER(FIND("NCO",H1463)),ISNUMBER(FIND("NCO",Y1463))), "NCO", IF(AL1463="consumer","PMD.com",VLOOKUP(LEFT(H1463,2),Tables!$E$1:$F$11,2,FALSE))))</f>
        <v>PMD.com</v>
      </c>
      <c r="C1463">
        <f t="shared" si="67"/>
        <v>7807</v>
      </c>
      <c r="D1463">
        <f t="shared" si="68"/>
        <v>1</v>
      </c>
      <c r="E1463" t="str">
        <f t="shared" ca="1" si="66"/>
        <v>shifted orders shipped</v>
      </c>
      <c r="F1463" t="s">
        <v>3539</v>
      </c>
      <c r="G1463" t="s">
        <v>335</v>
      </c>
      <c r="H1463" t="s">
        <v>5538</v>
      </c>
      <c r="I1463" s="6">
        <v>44011.651932870373</v>
      </c>
      <c r="J1463" t="s">
        <v>16</v>
      </c>
      <c r="K1463" s="6">
        <v>44013.322002314817</v>
      </c>
      <c r="M1463" t="s">
        <v>5539</v>
      </c>
      <c r="N1463" t="s">
        <v>5540</v>
      </c>
      <c r="Q1463" t="s">
        <v>482</v>
      </c>
      <c r="R1463" t="s">
        <v>365</v>
      </c>
      <c r="S1463" t="s">
        <v>5541</v>
      </c>
      <c r="T1463" t="s">
        <v>338</v>
      </c>
      <c r="U1463" t="s">
        <v>530</v>
      </c>
      <c r="W1463" t="s">
        <v>5542</v>
      </c>
      <c r="Z1463" t="s">
        <v>5539</v>
      </c>
      <c r="AA1463" t="s">
        <v>5540</v>
      </c>
      <c r="AD1463" t="s">
        <v>482</v>
      </c>
      <c r="AE1463" t="s">
        <v>365</v>
      </c>
      <c r="AF1463" t="s">
        <v>5541</v>
      </c>
      <c r="AG1463" t="s">
        <v>338</v>
      </c>
      <c r="AH1463" t="s">
        <v>530</v>
      </c>
      <c r="AJ1463" t="s">
        <v>5542</v>
      </c>
      <c r="AL1463" t="s">
        <v>339</v>
      </c>
      <c r="AM1463">
        <v>1</v>
      </c>
      <c r="AN1463">
        <v>1</v>
      </c>
      <c r="AO1463">
        <v>6083</v>
      </c>
      <c r="AQ1463">
        <v>127429</v>
      </c>
      <c r="AR1463">
        <v>7807</v>
      </c>
      <c r="AS1463" t="s">
        <v>958</v>
      </c>
      <c r="AT1463" t="s">
        <v>152</v>
      </c>
      <c r="AW1463" t="s">
        <v>343</v>
      </c>
      <c r="BY1463" t="s">
        <v>342</v>
      </c>
      <c r="EQ1463">
        <v>250033</v>
      </c>
      <c r="ER1463" t="s">
        <v>5543</v>
      </c>
      <c r="EV1463">
        <v>17286842</v>
      </c>
      <c r="EW1463">
        <v>928</v>
      </c>
      <c r="EX1463">
        <v>220599</v>
      </c>
      <c r="EY1463" t="s">
        <v>5544</v>
      </c>
      <c r="EZ1463">
        <v>1</v>
      </c>
      <c r="FC1463">
        <v>7807</v>
      </c>
      <c r="FD1463" t="s">
        <v>152</v>
      </c>
    </row>
    <row r="1464" spans="1:160" x14ac:dyDescent="0.3">
      <c r="A1464" t="str">
        <f>VLOOKUP(B1464,Table2[],3,FALSE)</f>
        <v>Digital</v>
      </c>
      <c r="B1464" t="str">
        <f>IF(OR(ISNUMBER(FIND("QVC",Z1464)),ISNUMBER(FIND("QVC",AL1464))),"QVC",IF(OR(ISNUMBER(FIND("NCO",H1464)),ISNUMBER(FIND("NCO",Y1464))), "NCO", IF(AL1464="consumer","PMD.com",VLOOKUP(LEFT(H1464,2),Tables!$E$1:$F$11,2,FALSE))))</f>
        <v>PMD.com</v>
      </c>
      <c r="C1464">
        <f t="shared" si="67"/>
        <v>53920001</v>
      </c>
      <c r="D1464">
        <f t="shared" si="68"/>
        <v>1</v>
      </c>
      <c r="E1464" t="str">
        <f t="shared" ca="1" si="66"/>
        <v>shifted orders shipped</v>
      </c>
      <c r="F1464" t="s">
        <v>3539</v>
      </c>
      <c r="G1464" t="s">
        <v>335</v>
      </c>
      <c r="H1464" t="s">
        <v>5538</v>
      </c>
      <c r="I1464" s="6">
        <v>44011.651932870373</v>
      </c>
      <c r="J1464" t="s">
        <v>16</v>
      </c>
      <c r="K1464" s="6">
        <v>44013.322002314817</v>
      </c>
      <c r="M1464" t="s">
        <v>5539</v>
      </c>
      <c r="N1464" t="s">
        <v>5540</v>
      </c>
      <c r="Q1464" t="s">
        <v>482</v>
      </c>
      <c r="R1464" t="s">
        <v>365</v>
      </c>
      <c r="S1464" t="s">
        <v>5541</v>
      </c>
      <c r="T1464" t="s">
        <v>338</v>
      </c>
      <c r="U1464" t="s">
        <v>530</v>
      </c>
      <c r="W1464" t="s">
        <v>5542</v>
      </c>
      <c r="Z1464" t="s">
        <v>5539</v>
      </c>
      <c r="AA1464" t="s">
        <v>5540</v>
      </c>
      <c r="AD1464" t="s">
        <v>482</v>
      </c>
      <c r="AE1464" t="s">
        <v>365</v>
      </c>
      <c r="AF1464" t="s">
        <v>5541</v>
      </c>
      <c r="AG1464" t="s">
        <v>338</v>
      </c>
      <c r="AH1464" t="s">
        <v>530</v>
      </c>
      <c r="AJ1464" t="s">
        <v>5542</v>
      </c>
      <c r="AL1464" t="s">
        <v>339</v>
      </c>
      <c r="AM1464">
        <v>1</v>
      </c>
      <c r="AN1464">
        <v>1</v>
      </c>
      <c r="AO1464">
        <v>14899</v>
      </c>
      <c r="AQ1464">
        <v>124468</v>
      </c>
      <c r="AR1464">
        <v>53920001</v>
      </c>
      <c r="AS1464">
        <v>9000000</v>
      </c>
      <c r="AT1464" t="s">
        <v>40</v>
      </c>
      <c r="AW1464" t="s">
        <v>343</v>
      </c>
      <c r="BY1464" t="s">
        <v>342</v>
      </c>
      <c r="EQ1464">
        <v>243396</v>
      </c>
      <c r="ER1464" t="s">
        <v>5543</v>
      </c>
      <c r="EV1464">
        <v>17286842</v>
      </c>
      <c r="EW1464">
        <v>928</v>
      </c>
      <c r="EX1464">
        <v>220599</v>
      </c>
      <c r="EY1464" t="s">
        <v>5544</v>
      </c>
      <c r="EZ1464">
        <v>1</v>
      </c>
      <c r="FC1464">
        <v>95384</v>
      </c>
      <c r="FD1464" t="s">
        <v>3530</v>
      </c>
    </row>
    <row r="1465" spans="1:160" x14ac:dyDescent="0.3">
      <c r="A1465" t="str">
        <f>VLOOKUP(B1465,Table2[],3,FALSE)</f>
        <v>Digital</v>
      </c>
      <c r="B1465" t="str">
        <f>IF(OR(ISNUMBER(FIND("QVC",Z1465)),ISNUMBER(FIND("QVC",AL1465))),"QVC",IF(OR(ISNUMBER(FIND("NCO",H1465)),ISNUMBER(FIND("NCO",Y1465))), "NCO", IF(AL1465="consumer","PMD.com",VLOOKUP(LEFT(H1465,2),Tables!$E$1:$F$11,2,FALSE))))</f>
        <v>PMD.com</v>
      </c>
      <c r="C1465">
        <f t="shared" si="67"/>
        <v>7659</v>
      </c>
      <c r="D1465">
        <f t="shared" si="68"/>
        <v>1</v>
      </c>
      <c r="E1465" t="str">
        <f t="shared" ca="1" si="66"/>
        <v>shifted orders shipped</v>
      </c>
      <c r="F1465" t="s">
        <v>3539</v>
      </c>
      <c r="G1465" t="s">
        <v>335</v>
      </c>
      <c r="H1465" t="s">
        <v>5545</v>
      </c>
      <c r="I1465" s="6">
        <v>44011.680150462962</v>
      </c>
      <c r="J1465" t="s">
        <v>16</v>
      </c>
      <c r="K1465" s="6">
        <v>44013.322222222225</v>
      </c>
      <c r="M1465" t="s">
        <v>5546</v>
      </c>
      <c r="N1465" t="s">
        <v>5547</v>
      </c>
      <c r="Q1465" t="s">
        <v>2259</v>
      </c>
      <c r="R1465" t="s">
        <v>386</v>
      </c>
      <c r="S1465" t="s">
        <v>5548</v>
      </c>
      <c r="T1465" t="s">
        <v>338</v>
      </c>
      <c r="U1465" t="s">
        <v>530</v>
      </c>
      <c r="W1465" t="s">
        <v>5549</v>
      </c>
      <c r="Z1465" t="s">
        <v>5546</v>
      </c>
      <c r="AA1465" t="s">
        <v>5547</v>
      </c>
      <c r="AD1465" t="s">
        <v>2259</v>
      </c>
      <c r="AE1465" t="s">
        <v>386</v>
      </c>
      <c r="AF1465" t="s">
        <v>5548</v>
      </c>
      <c r="AG1465" t="s">
        <v>338</v>
      </c>
      <c r="AH1465" t="s">
        <v>530</v>
      </c>
      <c r="AJ1465" t="s">
        <v>5549</v>
      </c>
      <c r="AL1465" t="s">
        <v>339</v>
      </c>
      <c r="AM1465">
        <v>1</v>
      </c>
      <c r="AN1465">
        <v>1</v>
      </c>
      <c r="AO1465">
        <v>4325</v>
      </c>
      <c r="AQ1465">
        <v>127796</v>
      </c>
      <c r="AR1465">
        <v>7659</v>
      </c>
      <c r="AS1465" t="s">
        <v>1085</v>
      </c>
      <c r="AT1465" t="s">
        <v>1086</v>
      </c>
      <c r="BY1465" t="s">
        <v>342</v>
      </c>
      <c r="EQ1465">
        <v>252890</v>
      </c>
      <c r="ER1465" t="s">
        <v>5550</v>
      </c>
      <c r="EV1465">
        <v>17286859</v>
      </c>
      <c r="EW1465">
        <v>928</v>
      </c>
      <c r="EX1465">
        <v>220619</v>
      </c>
      <c r="EY1465" t="s">
        <v>5551</v>
      </c>
      <c r="EZ1465">
        <v>1</v>
      </c>
      <c r="FC1465">
        <v>7659</v>
      </c>
      <c r="FD1465" t="s">
        <v>1086</v>
      </c>
    </row>
    <row r="1466" spans="1:160" x14ac:dyDescent="0.3">
      <c r="A1466" t="str">
        <f>VLOOKUP(B1466,Table2[],3,FALSE)</f>
        <v>Digital</v>
      </c>
      <c r="B1466" t="str">
        <f>IF(OR(ISNUMBER(FIND("QVC",Z1466)),ISNUMBER(FIND("QVC",AL1466))),"QVC",IF(OR(ISNUMBER(FIND("NCO",H1466)),ISNUMBER(FIND("NCO",Y1466))), "NCO", IF(AL1466="consumer","PMD.com",VLOOKUP(LEFT(H1466,2),Tables!$E$1:$F$11,2,FALSE))))</f>
        <v>PMD.com</v>
      </c>
      <c r="C1466">
        <f t="shared" si="67"/>
        <v>535501</v>
      </c>
      <c r="D1466">
        <f t="shared" si="68"/>
        <v>1</v>
      </c>
      <c r="E1466" t="str">
        <f t="shared" ca="1" si="66"/>
        <v>shifted orders shipped</v>
      </c>
      <c r="F1466" t="s">
        <v>3539</v>
      </c>
      <c r="G1466" t="s">
        <v>335</v>
      </c>
      <c r="H1466" t="s">
        <v>5552</v>
      </c>
      <c r="I1466" s="6">
        <v>44011.650694444441</v>
      </c>
      <c r="J1466" t="s">
        <v>16</v>
      </c>
      <c r="K1466" s="6">
        <v>44013.322268518517</v>
      </c>
      <c r="M1466" t="s">
        <v>5553</v>
      </c>
      <c r="N1466" t="s">
        <v>5554</v>
      </c>
      <c r="Q1466" t="s">
        <v>1858</v>
      </c>
      <c r="R1466" t="s">
        <v>409</v>
      </c>
      <c r="S1466" t="s">
        <v>5555</v>
      </c>
      <c r="T1466" t="s">
        <v>338</v>
      </c>
      <c r="U1466" t="s">
        <v>530</v>
      </c>
      <c r="W1466" t="s">
        <v>5556</v>
      </c>
      <c r="Z1466" t="s">
        <v>5553</v>
      </c>
      <c r="AA1466" t="s">
        <v>5554</v>
      </c>
      <c r="AD1466" t="s">
        <v>1858</v>
      </c>
      <c r="AE1466" t="s">
        <v>409</v>
      </c>
      <c r="AF1466" t="s">
        <v>5555</v>
      </c>
      <c r="AG1466" t="s">
        <v>338</v>
      </c>
      <c r="AH1466" t="s">
        <v>530</v>
      </c>
      <c r="AJ1466" t="s">
        <v>5556</v>
      </c>
      <c r="AL1466" t="s">
        <v>339</v>
      </c>
      <c r="AM1466">
        <v>1</v>
      </c>
      <c r="AN1466">
        <v>1</v>
      </c>
      <c r="AO1466">
        <v>5715</v>
      </c>
      <c r="AQ1466">
        <v>124621</v>
      </c>
      <c r="AR1466">
        <v>535501</v>
      </c>
      <c r="AS1466" t="s">
        <v>158</v>
      </c>
      <c r="AT1466" t="s">
        <v>159</v>
      </c>
      <c r="AW1466" t="s">
        <v>340</v>
      </c>
      <c r="AX1466" t="s">
        <v>340</v>
      </c>
      <c r="AY1466" t="s">
        <v>351</v>
      </c>
      <c r="AZ1466" t="s">
        <v>441</v>
      </c>
      <c r="BY1466" t="s">
        <v>342</v>
      </c>
      <c r="EQ1466">
        <v>245276</v>
      </c>
      <c r="ER1466" t="s">
        <v>5557</v>
      </c>
      <c r="EV1466">
        <v>17286841</v>
      </c>
      <c r="EW1466">
        <v>928</v>
      </c>
      <c r="EX1466">
        <v>220598</v>
      </c>
      <c r="EY1466">
        <v>9.2748999964335493E+25</v>
      </c>
      <c r="EZ1466">
        <v>1</v>
      </c>
      <c r="FC1466">
        <v>535501</v>
      </c>
      <c r="FD1466" t="s">
        <v>159</v>
      </c>
    </row>
    <row r="1467" spans="1:160" x14ac:dyDescent="0.3">
      <c r="A1467" t="str">
        <f>VLOOKUP(B1467,Table2[],3,FALSE)</f>
        <v>Digital</v>
      </c>
      <c r="B1467" t="str">
        <f>IF(OR(ISNUMBER(FIND("QVC",Z1467)),ISNUMBER(FIND("QVC",AL1467))),"QVC",IF(OR(ISNUMBER(FIND("NCO",H1467)),ISNUMBER(FIND("NCO",Y1467))), "NCO", IF(AL1467="consumer","PMD.com",VLOOKUP(LEFT(H1467,2),Tables!$E$1:$F$11,2,FALSE))))</f>
        <v>PMD.com</v>
      </c>
      <c r="C1467">
        <f t="shared" si="67"/>
        <v>51090030</v>
      </c>
      <c r="D1467">
        <f t="shared" si="68"/>
        <v>1</v>
      </c>
      <c r="E1467" t="str">
        <f t="shared" ca="1" si="66"/>
        <v>shifted orders shipped</v>
      </c>
      <c r="F1467" t="s">
        <v>3539</v>
      </c>
      <c r="G1467" t="s">
        <v>335</v>
      </c>
      <c r="H1467" t="s">
        <v>5558</v>
      </c>
      <c r="I1467" s="6">
        <v>44011.646504629629</v>
      </c>
      <c r="J1467" t="s">
        <v>16</v>
      </c>
      <c r="K1467" s="6">
        <v>44013.322314814817</v>
      </c>
      <c r="M1467" t="s">
        <v>5559</v>
      </c>
      <c r="N1467" t="s">
        <v>5560</v>
      </c>
      <c r="Q1467" t="s">
        <v>636</v>
      </c>
      <c r="R1467" t="s">
        <v>359</v>
      </c>
      <c r="S1467">
        <v>34235</v>
      </c>
      <c r="T1467" t="s">
        <v>338</v>
      </c>
      <c r="U1467" t="s">
        <v>530</v>
      </c>
      <c r="W1467" t="s">
        <v>5561</v>
      </c>
      <c r="Z1467" t="s">
        <v>5559</v>
      </c>
      <c r="AA1467" t="s">
        <v>5560</v>
      </c>
      <c r="AD1467" t="s">
        <v>636</v>
      </c>
      <c r="AE1467" t="s">
        <v>359</v>
      </c>
      <c r="AF1467">
        <v>34235</v>
      </c>
      <c r="AG1467" t="s">
        <v>338</v>
      </c>
      <c r="AH1467" t="s">
        <v>530</v>
      </c>
      <c r="AJ1467" t="s">
        <v>5561</v>
      </c>
      <c r="AL1467" t="s">
        <v>339</v>
      </c>
      <c r="AM1467">
        <v>1</v>
      </c>
      <c r="AN1467">
        <v>1</v>
      </c>
      <c r="AO1467">
        <v>6688</v>
      </c>
      <c r="AQ1467">
        <v>125960</v>
      </c>
      <c r="AR1467">
        <v>51090030</v>
      </c>
      <c r="AS1467" t="s">
        <v>3043</v>
      </c>
      <c r="AT1467" t="s">
        <v>628</v>
      </c>
      <c r="AW1467" t="s">
        <v>343</v>
      </c>
      <c r="BY1467" t="s">
        <v>342</v>
      </c>
      <c r="BZ1467" t="b">
        <v>0</v>
      </c>
      <c r="EQ1467">
        <v>243047</v>
      </c>
      <c r="ER1467" t="s">
        <v>5562</v>
      </c>
      <c r="EV1467">
        <v>17286838</v>
      </c>
      <c r="EW1467">
        <v>928</v>
      </c>
      <c r="EX1467">
        <v>220595</v>
      </c>
      <c r="EY1467" t="s">
        <v>5563</v>
      </c>
      <c r="EZ1467">
        <v>1</v>
      </c>
      <c r="FC1467">
        <v>95385</v>
      </c>
      <c r="FD1467" t="s">
        <v>3531</v>
      </c>
    </row>
    <row r="1468" spans="1:160" x14ac:dyDescent="0.3">
      <c r="A1468" t="str">
        <f>VLOOKUP(B1468,Table2[],3,FALSE)</f>
        <v>Digital</v>
      </c>
      <c r="B1468" t="str">
        <f>IF(OR(ISNUMBER(FIND("QVC",Z1468)),ISNUMBER(FIND("QVC",AL1468))),"QVC",IF(OR(ISNUMBER(FIND("NCO",H1468)),ISNUMBER(FIND("NCO",Y1468))), "NCO", IF(AL1468="consumer","PMD.com",VLOOKUP(LEFT(H1468,2),Tables!$E$1:$F$11,2,FALSE))))</f>
        <v>PMD.com</v>
      </c>
      <c r="C1468">
        <f t="shared" si="67"/>
        <v>54010001</v>
      </c>
      <c r="D1468">
        <f t="shared" si="68"/>
        <v>2</v>
      </c>
      <c r="E1468" t="str">
        <f t="shared" ca="1" si="66"/>
        <v>shifted orders shipped</v>
      </c>
      <c r="F1468" t="s">
        <v>3539</v>
      </c>
      <c r="G1468" t="s">
        <v>335</v>
      </c>
      <c r="H1468" t="s">
        <v>5558</v>
      </c>
      <c r="I1468" s="6">
        <v>44011.646504629629</v>
      </c>
      <c r="J1468" t="s">
        <v>16</v>
      </c>
      <c r="K1468" s="6">
        <v>44013.322314814817</v>
      </c>
      <c r="M1468" t="s">
        <v>5559</v>
      </c>
      <c r="N1468" t="s">
        <v>5560</v>
      </c>
      <c r="Q1468" t="s">
        <v>636</v>
      </c>
      <c r="R1468" t="s">
        <v>359</v>
      </c>
      <c r="S1468">
        <v>34235</v>
      </c>
      <c r="T1468" t="s">
        <v>338</v>
      </c>
      <c r="U1468" t="s">
        <v>530</v>
      </c>
      <c r="W1468" t="s">
        <v>5561</v>
      </c>
      <c r="Z1468" t="s">
        <v>5559</v>
      </c>
      <c r="AA1468" t="s">
        <v>5560</v>
      </c>
      <c r="AD1468" t="s">
        <v>636</v>
      </c>
      <c r="AE1468" t="s">
        <v>359</v>
      </c>
      <c r="AF1468">
        <v>34235</v>
      </c>
      <c r="AG1468" t="s">
        <v>338</v>
      </c>
      <c r="AH1468" t="s">
        <v>530</v>
      </c>
      <c r="AJ1468" t="s">
        <v>5561</v>
      </c>
      <c r="AL1468" t="s">
        <v>339</v>
      </c>
      <c r="AM1468">
        <v>2</v>
      </c>
      <c r="AN1468">
        <v>2</v>
      </c>
      <c r="AO1468">
        <v>6300</v>
      </c>
      <c r="AQ1468">
        <v>124476</v>
      </c>
      <c r="AR1468">
        <v>54010001</v>
      </c>
      <c r="AS1468" t="s">
        <v>577</v>
      </c>
      <c r="AT1468" t="s">
        <v>35</v>
      </c>
      <c r="AW1468" t="s">
        <v>340</v>
      </c>
      <c r="AX1468">
        <v>0</v>
      </c>
      <c r="AY1468" t="s">
        <v>348</v>
      </c>
      <c r="AZ1468">
        <v>0</v>
      </c>
      <c r="BY1468" t="s">
        <v>342</v>
      </c>
      <c r="EQ1468">
        <v>252076</v>
      </c>
      <c r="ER1468" t="s">
        <v>5562</v>
      </c>
      <c r="EV1468">
        <v>17286838</v>
      </c>
      <c r="EW1468">
        <v>928</v>
      </c>
      <c r="EX1468">
        <v>220595</v>
      </c>
      <c r="EY1468" t="s">
        <v>5563</v>
      </c>
      <c r="EZ1468">
        <v>1</v>
      </c>
      <c r="FC1468">
        <v>54010001</v>
      </c>
      <c r="FD1468" t="s">
        <v>35</v>
      </c>
    </row>
    <row r="1469" spans="1:160" x14ac:dyDescent="0.3">
      <c r="A1469" t="str">
        <f>VLOOKUP(B1469,Table2[],3,FALSE)</f>
        <v>Digital</v>
      </c>
      <c r="B1469" t="str">
        <f>IF(OR(ISNUMBER(FIND("QVC",Z1469)),ISNUMBER(FIND("QVC",AL1469))),"QVC",IF(OR(ISNUMBER(FIND("NCO",H1469)),ISNUMBER(FIND("NCO",Y1469))), "NCO", IF(AL1469="consumer","PMD.com",VLOOKUP(LEFT(H1469,2),Tables!$E$1:$F$11,2,FALSE))))</f>
        <v>PMD.com</v>
      </c>
      <c r="C1469">
        <f t="shared" si="67"/>
        <v>52430001</v>
      </c>
      <c r="D1469">
        <f t="shared" si="68"/>
        <v>1</v>
      </c>
      <c r="E1469" t="str">
        <f t="shared" ca="1" si="66"/>
        <v>shifted orders shipped</v>
      </c>
      <c r="F1469" t="s">
        <v>3539</v>
      </c>
      <c r="G1469" t="s">
        <v>335</v>
      </c>
      <c r="H1469" t="s">
        <v>5558</v>
      </c>
      <c r="I1469" s="6">
        <v>44011.646504629629</v>
      </c>
      <c r="J1469" t="s">
        <v>16</v>
      </c>
      <c r="K1469" s="6">
        <v>44013.322314814817</v>
      </c>
      <c r="M1469" t="s">
        <v>5559</v>
      </c>
      <c r="N1469" t="s">
        <v>5560</v>
      </c>
      <c r="Q1469" t="s">
        <v>636</v>
      </c>
      <c r="R1469" t="s">
        <v>359</v>
      </c>
      <c r="S1469">
        <v>34235</v>
      </c>
      <c r="T1469" t="s">
        <v>338</v>
      </c>
      <c r="U1469" t="s">
        <v>530</v>
      </c>
      <c r="W1469" t="s">
        <v>5561</v>
      </c>
      <c r="Z1469" t="s">
        <v>5559</v>
      </c>
      <c r="AA1469" t="s">
        <v>5560</v>
      </c>
      <c r="AD1469" t="s">
        <v>636</v>
      </c>
      <c r="AE1469" t="s">
        <v>359</v>
      </c>
      <c r="AF1469">
        <v>34235</v>
      </c>
      <c r="AG1469" t="s">
        <v>338</v>
      </c>
      <c r="AH1469" t="s">
        <v>530</v>
      </c>
      <c r="AJ1469" t="s">
        <v>5561</v>
      </c>
      <c r="AL1469" t="s">
        <v>339</v>
      </c>
      <c r="AM1469">
        <v>1</v>
      </c>
      <c r="AN1469">
        <v>1</v>
      </c>
      <c r="AO1469">
        <v>12063</v>
      </c>
      <c r="AQ1469">
        <v>127155</v>
      </c>
      <c r="AR1469">
        <v>52430001</v>
      </c>
      <c r="AS1469" t="s">
        <v>927</v>
      </c>
      <c r="AT1469" t="s">
        <v>75</v>
      </c>
      <c r="AW1469" t="s">
        <v>340</v>
      </c>
      <c r="AX1469" t="s">
        <v>340</v>
      </c>
      <c r="AY1469" t="s">
        <v>357</v>
      </c>
      <c r="AZ1469" t="s">
        <v>363</v>
      </c>
      <c r="BY1469" t="s">
        <v>342</v>
      </c>
      <c r="EQ1469">
        <v>249990</v>
      </c>
      <c r="ER1469" t="s">
        <v>5562</v>
      </c>
      <c r="EV1469">
        <v>17286838</v>
      </c>
      <c r="EW1469">
        <v>928</v>
      </c>
      <c r="EX1469">
        <v>220595</v>
      </c>
      <c r="EY1469" t="s">
        <v>5563</v>
      </c>
      <c r="EZ1469">
        <v>1</v>
      </c>
      <c r="FC1469">
        <v>95385</v>
      </c>
      <c r="FD1469" t="s">
        <v>3531</v>
      </c>
    </row>
    <row r="1470" spans="1:160" x14ac:dyDescent="0.3">
      <c r="A1470" t="str">
        <f>VLOOKUP(B1470,Table2[],3,FALSE)</f>
        <v>Digital</v>
      </c>
      <c r="B1470" t="str">
        <f>IF(OR(ISNUMBER(FIND("QVC",Z1470)),ISNUMBER(FIND("QVC",AL1470))),"QVC",IF(OR(ISNUMBER(FIND("NCO",H1470)),ISNUMBER(FIND("NCO",Y1470))), "NCO", IF(AL1470="consumer","PMD.com",VLOOKUP(LEFT(H1470,2),Tables!$E$1:$F$11,2,FALSE))))</f>
        <v>PMD.com</v>
      </c>
      <c r="C1470">
        <f t="shared" si="67"/>
        <v>54020001</v>
      </c>
      <c r="D1470">
        <f t="shared" si="68"/>
        <v>2</v>
      </c>
      <c r="E1470" t="str">
        <f t="shared" ca="1" si="66"/>
        <v>shifted orders shipped</v>
      </c>
      <c r="F1470" t="s">
        <v>3539</v>
      </c>
      <c r="G1470" t="s">
        <v>335</v>
      </c>
      <c r="H1470" t="s">
        <v>5558</v>
      </c>
      <c r="I1470" s="6">
        <v>44011.646504629629</v>
      </c>
      <c r="J1470" t="s">
        <v>16</v>
      </c>
      <c r="K1470" s="6">
        <v>44013.322314814817</v>
      </c>
      <c r="M1470" t="s">
        <v>5559</v>
      </c>
      <c r="N1470" t="s">
        <v>5560</v>
      </c>
      <c r="Q1470" t="s">
        <v>636</v>
      </c>
      <c r="R1470" t="s">
        <v>359</v>
      </c>
      <c r="S1470">
        <v>34235</v>
      </c>
      <c r="T1470" t="s">
        <v>338</v>
      </c>
      <c r="U1470" t="s">
        <v>530</v>
      </c>
      <c r="W1470" t="s">
        <v>5561</v>
      </c>
      <c r="Z1470" t="s">
        <v>5559</v>
      </c>
      <c r="AA1470" t="s">
        <v>5560</v>
      </c>
      <c r="AD1470" t="s">
        <v>636</v>
      </c>
      <c r="AE1470" t="s">
        <v>359</v>
      </c>
      <c r="AF1470">
        <v>34235</v>
      </c>
      <c r="AG1470" t="s">
        <v>338</v>
      </c>
      <c r="AH1470" t="s">
        <v>530</v>
      </c>
      <c r="AJ1470" t="s">
        <v>5561</v>
      </c>
      <c r="AL1470" t="s">
        <v>339</v>
      </c>
      <c r="AM1470">
        <v>2</v>
      </c>
      <c r="AN1470">
        <v>2</v>
      </c>
      <c r="AO1470">
        <v>3692</v>
      </c>
      <c r="AQ1470">
        <v>124477</v>
      </c>
      <c r="AR1470">
        <v>54020001</v>
      </c>
      <c r="AS1470" t="s">
        <v>484</v>
      </c>
      <c r="AT1470" t="s">
        <v>93</v>
      </c>
      <c r="AW1470" t="s">
        <v>340</v>
      </c>
      <c r="AX1470">
        <v>0</v>
      </c>
      <c r="AY1470" t="s">
        <v>348</v>
      </c>
      <c r="AZ1470">
        <v>0</v>
      </c>
      <c r="BY1470" t="s">
        <v>342</v>
      </c>
      <c r="EQ1470">
        <v>251671</v>
      </c>
      <c r="ER1470" t="s">
        <v>5562</v>
      </c>
      <c r="EV1470">
        <v>17286838</v>
      </c>
      <c r="EW1470">
        <v>928</v>
      </c>
      <c r="EX1470">
        <v>220595</v>
      </c>
      <c r="EY1470" t="s">
        <v>5563</v>
      </c>
      <c r="EZ1470">
        <v>1</v>
      </c>
      <c r="FC1470">
        <v>54020001</v>
      </c>
      <c r="FD1470" t="s">
        <v>93</v>
      </c>
    </row>
    <row r="1471" spans="1:160" x14ac:dyDescent="0.3">
      <c r="A1471" t="str">
        <f>VLOOKUP(B1471,Table2[],3,FALSE)</f>
        <v>Digital</v>
      </c>
      <c r="B1471" t="str">
        <f>IF(OR(ISNUMBER(FIND("QVC",Z1471)),ISNUMBER(FIND("QVC",AL1471))),"QVC",IF(OR(ISNUMBER(FIND("NCO",H1471)),ISNUMBER(FIND("NCO",Y1471))), "NCO", IF(AL1471="consumer","PMD.com",VLOOKUP(LEFT(H1471,2),Tables!$E$1:$F$11,2,FALSE))))</f>
        <v>PMD.com</v>
      </c>
      <c r="C1471">
        <f t="shared" si="67"/>
        <v>53160001</v>
      </c>
      <c r="D1471">
        <f t="shared" si="68"/>
        <v>3</v>
      </c>
      <c r="E1471" t="str">
        <f t="shared" ca="1" si="66"/>
        <v>shifted orders shipped</v>
      </c>
      <c r="F1471" t="s">
        <v>3539</v>
      </c>
      <c r="G1471" t="s">
        <v>335</v>
      </c>
      <c r="H1471" t="s">
        <v>5558</v>
      </c>
      <c r="I1471" s="6">
        <v>44011.646504629629</v>
      </c>
      <c r="J1471" t="s">
        <v>16</v>
      </c>
      <c r="K1471" s="6">
        <v>44013.322314814817</v>
      </c>
      <c r="M1471" t="s">
        <v>5559</v>
      </c>
      <c r="N1471" t="s">
        <v>5560</v>
      </c>
      <c r="Q1471" t="s">
        <v>636</v>
      </c>
      <c r="R1471" t="s">
        <v>359</v>
      </c>
      <c r="S1471">
        <v>34235</v>
      </c>
      <c r="T1471" t="s">
        <v>338</v>
      </c>
      <c r="U1471" t="s">
        <v>530</v>
      </c>
      <c r="W1471" t="s">
        <v>5561</v>
      </c>
      <c r="Z1471" t="s">
        <v>5559</v>
      </c>
      <c r="AA1471" t="s">
        <v>5560</v>
      </c>
      <c r="AD1471" t="s">
        <v>636</v>
      </c>
      <c r="AE1471" t="s">
        <v>359</v>
      </c>
      <c r="AF1471">
        <v>34235</v>
      </c>
      <c r="AG1471" t="s">
        <v>338</v>
      </c>
      <c r="AH1471" t="s">
        <v>530</v>
      </c>
      <c r="AJ1471" t="s">
        <v>5561</v>
      </c>
      <c r="AL1471" t="s">
        <v>339</v>
      </c>
      <c r="AM1471">
        <v>3</v>
      </c>
      <c r="AN1471">
        <v>3</v>
      </c>
      <c r="AO1471">
        <v>4322</v>
      </c>
      <c r="AQ1471">
        <v>124007</v>
      </c>
      <c r="AR1471">
        <v>53160001</v>
      </c>
      <c r="AS1471" t="s">
        <v>1895</v>
      </c>
      <c r="AT1471" t="s">
        <v>119</v>
      </c>
      <c r="AW1471" t="s">
        <v>340</v>
      </c>
      <c r="AX1471" t="s">
        <v>340</v>
      </c>
      <c r="AY1471" t="s">
        <v>341</v>
      </c>
      <c r="AZ1471">
        <v>0</v>
      </c>
      <c r="BY1471" t="s">
        <v>342</v>
      </c>
      <c r="EQ1471">
        <v>252959</v>
      </c>
      <c r="ER1471" t="s">
        <v>5562</v>
      </c>
      <c r="EV1471">
        <v>17286838</v>
      </c>
      <c r="EW1471">
        <v>928</v>
      </c>
      <c r="EX1471">
        <v>220595</v>
      </c>
      <c r="EY1471" t="s">
        <v>5563</v>
      </c>
      <c r="EZ1471">
        <v>1</v>
      </c>
      <c r="FC1471">
        <v>53160001</v>
      </c>
      <c r="FD1471" t="s">
        <v>119</v>
      </c>
    </row>
    <row r="1472" spans="1:160" x14ac:dyDescent="0.3">
      <c r="A1472" t="str">
        <f>VLOOKUP(B1472,Table2[],3,FALSE)</f>
        <v>Digital</v>
      </c>
      <c r="B1472" t="str">
        <f>IF(OR(ISNUMBER(FIND("QVC",Z1472)),ISNUMBER(FIND("QVC",AL1472))),"QVC",IF(OR(ISNUMBER(FIND("NCO",H1472)),ISNUMBER(FIND("NCO",Y1472))), "NCO", IF(AL1472="consumer","PMD.com",VLOOKUP(LEFT(H1472,2),Tables!$E$1:$F$11,2,FALSE))))</f>
        <v>PMD.com</v>
      </c>
      <c r="C1472">
        <f t="shared" si="67"/>
        <v>53910001</v>
      </c>
      <c r="D1472">
        <f t="shared" si="68"/>
        <v>2</v>
      </c>
      <c r="E1472" t="str">
        <f t="shared" ca="1" si="66"/>
        <v>shifted orders shipped</v>
      </c>
      <c r="F1472" t="s">
        <v>3539</v>
      </c>
      <c r="G1472" t="s">
        <v>335</v>
      </c>
      <c r="H1472" t="s">
        <v>5558</v>
      </c>
      <c r="I1472" s="6">
        <v>44011.646504629629</v>
      </c>
      <c r="J1472" t="s">
        <v>16</v>
      </c>
      <c r="K1472" s="6">
        <v>44013.322314814817</v>
      </c>
      <c r="M1472" t="s">
        <v>5559</v>
      </c>
      <c r="N1472" t="s">
        <v>5560</v>
      </c>
      <c r="Q1472" t="s">
        <v>636</v>
      </c>
      <c r="R1472" t="s">
        <v>359</v>
      </c>
      <c r="S1472">
        <v>34235</v>
      </c>
      <c r="T1472" t="s">
        <v>338</v>
      </c>
      <c r="U1472" t="s">
        <v>530</v>
      </c>
      <c r="W1472" t="s">
        <v>5561</v>
      </c>
      <c r="Z1472" t="s">
        <v>5559</v>
      </c>
      <c r="AA1472" t="s">
        <v>5560</v>
      </c>
      <c r="AD1472" t="s">
        <v>636</v>
      </c>
      <c r="AE1472" t="s">
        <v>359</v>
      </c>
      <c r="AF1472">
        <v>34235</v>
      </c>
      <c r="AG1472" t="s">
        <v>338</v>
      </c>
      <c r="AH1472" t="s">
        <v>530</v>
      </c>
      <c r="AJ1472" t="s">
        <v>5561</v>
      </c>
      <c r="AL1472" t="s">
        <v>339</v>
      </c>
      <c r="AM1472">
        <v>2</v>
      </c>
      <c r="AN1472">
        <v>2</v>
      </c>
      <c r="AO1472">
        <v>12050</v>
      </c>
      <c r="AQ1472">
        <v>124467</v>
      </c>
      <c r="AR1472">
        <v>53910001</v>
      </c>
      <c r="AS1472" t="s">
        <v>629</v>
      </c>
      <c r="AT1472" t="s">
        <v>34</v>
      </c>
      <c r="AW1472" t="s">
        <v>343</v>
      </c>
      <c r="BY1472" t="s">
        <v>342</v>
      </c>
      <c r="EQ1472">
        <v>251451</v>
      </c>
      <c r="ER1472" t="s">
        <v>5562</v>
      </c>
      <c r="EV1472">
        <v>17286838</v>
      </c>
      <c r="EW1472">
        <v>928</v>
      </c>
      <c r="EX1472">
        <v>220595</v>
      </c>
      <c r="EY1472" t="s">
        <v>5563</v>
      </c>
      <c r="EZ1472">
        <v>1</v>
      </c>
      <c r="FC1472">
        <v>53910001</v>
      </c>
      <c r="FD1472" t="s">
        <v>34</v>
      </c>
    </row>
    <row r="1473" spans="1:160" x14ac:dyDescent="0.3">
      <c r="A1473" t="str">
        <f>VLOOKUP(B1473,Table2[],3,FALSE)</f>
        <v>Digital</v>
      </c>
      <c r="B1473" t="str">
        <f>IF(OR(ISNUMBER(FIND("QVC",Z1473)),ISNUMBER(FIND("QVC",AL1473))),"QVC",IF(OR(ISNUMBER(FIND("NCO",H1473)),ISNUMBER(FIND("NCO",Y1473))), "NCO", IF(AL1473="consumer","PMD.com",VLOOKUP(LEFT(H1473,2),Tables!$E$1:$F$11,2,FALSE))))</f>
        <v>PMD.com</v>
      </c>
      <c r="C1473">
        <f t="shared" si="67"/>
        <v>53920001</v>
      </c>
      <c r="D1473">
        <f t="shared" si="68"/>
        <v>1</v>
      </c>
      <c r="E1473" t="str">
        <f t="shared" ca="1" si="66"/>
        <v>shifted orders shipped</v>
      </c>
      <c r="F1473" t="s">
        <v>3539</v>
      </c>
      <c r="G1473" t="s">
        <v>335</v>
      </c>
      <c r="H1473" t="s">
        <v>5558</v>
      </c>
      <c r="I1473" s="6">
        <v>44011.646504629629</v>
      </c>
      <c r="J1473" t="s">
        <v>16</v>
      </c>
      <c r="K1473" s="6">
        <v>44013.322314814817</v>
      </c>
      <c r="M1473" t="s">
        <v>5559</v>
      </c>
      <c r="N1473" t="s">
        <v>5560</v>
      </c>
      <c r="Q1473" t="s">
        <v>636</v>
      </c>
      <c r="R1473" t="s">
        <v>359</v>
      </c>
      <c r="S1473">
        <v>34235</v>
      </c>
      <c r="T1473" t="s">
        <v>338</v>
      </c>
      <c r="U1473" t="s">
        <v>530</v>
      </c>
      <c r="W1473" t="s">
        <v>5561</v>
      </c>
      <c r="Z1473" t="s">
        <v>5559</v>
      </c>
      <c r="AA1473" t="s">
        <v>5560</v>
      </c>
      <c r="AD1473" t="s">
        <v>636</v>
      </c>
      <c r="AE1473" t="s">
        <v>359</v>
      </c>
      <c r="AF1473">
        <v>34235</v>
      </c>
      <c r="AG1473" t="s">
        <v>338</v>
      </c>
      <c r="AH1473" t="s">
        <v>530</v>
      </c>
      <c r="AJ1473" t="s">
        <v>5561</v>
      </c>
      <c r="AL1473" t="s">
        <v>339</v>
      </c>
      <c r="AM1473">
        <v>1</v>
      </c>
      <c r="AN1473">
        <v>1</v>
      </c>
      <c r="AO1473">
        <v>14899</v>
      </c>
      <c r="AQ1473">
        <v>124468</v>
      </c>
      <c r="AR1473">
        <v>53920001</v>
      </c>
      <c r="AS1473">
        <v>9000000</v>
      </c>
      <c r="AT1473" t="s">
        <v>40</v>
      </c>
      <c r="AW1473" t="s">
        <v>343</v>
      </c>
      <c r="BY1473" t="s">
        <v>342</v>
      </c>
      <c r="EQ1473">
        <v>243396</v>
      </c>
      <c r="ER1473" t="s">
        <v>5562</v>
      </c>
      <c r="EV1473">
        <v>17286838</v>
      </c>
      <c r="EW1473">
        <v>928</v>
      </c>
      <c r="EX1473">
        <v>220595</v>
      </c>
      <c r="EY1473" t="s">
        <v>5563</v>
      </c>
      <c r="EZ1473">
        <v>1</v>
      </c>
      <c r="FC1473">
        <v>95385</v>
      </c>
      <c r="FD1473" t="s">
        <v>3531</v>
      </c>
    </row>
    <row r="1474" spans="1:160" x14ac:dyDescent="0.3">
      <c r="A1474" t="str">
        <f>VLOOKUP(B1474,Table2[],3,FALSE)</f>
        <v>Digital</v>
      </c>
      <c r="B1474" t="str">
        <f>IF(OR(ISNUMBER(FIND("QVC",Z1474)),ISNUMBER(FIND("QVC",AL1474))),"QVC",IF(OR(ISNUMBER(FIND("NCO",H1474)),ISNUMBER(FIND("NCO",Y1474))), "NCO", IF(AL1474="consumer","PMD.com",VLOOKUP(LEFT(H1474,2),Tables!$E$1:$F$11,2,FALSE))))</f>
        <v>PMD.com</v>
      </c>
      <c r="C1474">
        <f t="shared" si="67"/>
        <v>53200001</v>
      </c>
      <c r="D1474">
        <f t="shared" si="68"/>
        <v>3</v>
      </c>
      <c r="E1474" t="str">
        <f t="shared" ca="1" si="66"/>
        <v>shifted orders shipped</v>
      </c>
      <c r="F1474" t="s">
        <v>3539</v>
      </c>
      <c r="G1474" t="s">
        <v>335</v>
      </c>
      <c r="H1474" t="s">
        <v>5558</v>
      </c>
      <c r="I1474" s="6">
        <v>44011.646504629629</v>
      </c>
      <c r="J1474" t="s">
        <v>16</v>
      </c>
      <c r="K1474" s="6">
        <v>44013.322314814817</v>
      </c>
      <c r="M1474" t="s">
        <v>5559</v>
      </c>
      <c r="N1474" t="s">
        <v>5560</v>
      </c>
      <c r="Q1474" t="s">
        <v>636</v>
      </c>
      <c r="R1474" t="s">
        <v>359</v>
      </c>
      <c r="S1474">
        <v>34235</v>
      </c>
      <c r="T1474" t="s">
        <v>338</v>
      </c>
      <c r="U1474" t="s">
        <v>530</v>
      </c>
      <c r="W1474" t="s">
        <v>5561</v>
      </c>
      <c r="Z1474" t="s">
        <v>5559</v>
      </c>
      <c r="AA1474" t="s">
        <v>5560</v>
      </c>
      <c r="AD1474" t="s">
        <v>636</v>
      </c>
      <c r="AE1474" t="s">
        <v>359</v>
      </c>
      <c r="AF1474">
        <v>34235</v>
      </c>
      <c r="AG1474" t="s">
        <v>338</v>
      </c>
      <c r="AH1474" t="s">
        <v>530</v>
      </c>
      <c r="AJ1474" t="s">
        <v>5561</v>
      </c>
      <c r="AL1474" t="s">
        <v>339</v>
      </c>
      <c r="AM1474">
        <v>3</v>
      </c>
      <c r="AN1474">
        <v>3</v>
      </c>
      <c r="AO1474">
        <v>15189</v>
      </c>
      <c r="AQ1474">
        <v>123906</v>
      </c>
      <c r="AR1474">
        <v>53200001</v>
      </c>
      <c r="AS1474" t="s">
        <v>973</v>
      </c>
      <c r="AT1474" t="s">
        <v>50</v>
      </c>
      <c r="AW1474" t="s">
        <v>340</v>
      </c>
      <c r="AX1474" t="s">
        <v>340</v>
      </c>
      <c r="AY1474" t="s">
        <v>357</v>
      </c>
      <c r="AZ1474" t="s">
        <v>363</v>
      </c>
      <c r="BY1474" t="s">
        <v>342</v>
      </c>
      <c r="EQ1474">
        <v>252156</v>
      </c>
      <c r="ER1474" t="s">
        <v>5562</v>
      </c>
      <c r="EV1474">
        <v>17286838</v>
      </c>
      <c r="EW1474">
        <v>928</v>
      </c>
      <c r="EX1474">
        <v>220595</v>
      </c>
      <c r="EY1474" t="s">
        <v>5563</v>
      </c>
      <c r="EZ1474">
        <v>1</v>
      </c>
      <c r="FC1474">
        <v>53200001</v>
      </c>
      <c r="FD1474" t="s">
        <v>50</v>
      </c>
    </row>
    <row r="1475" spans="1:160" x14ac:dyDescent="0.3">
      <c r="A1475" t="str">
        <f>VLOOKUP(B1475,Table2[],3,FALSE)</f>
        <v>Digital</v>
      </c>
      <c r="B1475" t="str">
        <f>IF(OR(ISNUMBER(FIND("QVC",Z1475)),ISNUMBER(FIND("QVC",AL1475))),"QVC",IF(OR(ISNUMBER(FIND("NCO",H1475)),ISNUMBER(FIND("NCO",Y1475))), "NCO", IF(AL1475="consumer","PMD.com",VLOOKUP(LEFT(H1475,2),Tables!$E$1:$F$11,2,FALSE))))</f>
        <v>PMD.com</v>
      </c>
      <c r="C1475">
        <f t="shared" si="67"/>
        <v>5341030</v>
      </c>
      <c r="D1475">
        <f t="shared" si="68"/>
        <v>1</v>
      </c>
      <c r="E1475" t="str">
        <f t="shared" ref="E1475:E1538" ca="1" si="69">IF(MONTH(TODAY())-MONTH(I1475)&gt;0,"shifted orders shipped","MTD orders shipped")</f>
        <v>shifted orders shipped</v>
      </c>
      <c r="F1475" t="s">
        <v>3539</v>
      </c>
      <c r="G1475" t="s">
        <v>335</v>
      </c>
      <c r="H1475" t="s">
        <v>5558</v>
      </c>
      <c r="I1475" s="6">
        <v>44011.646504629629</v>
      </c>
      <c r="J1475" t="s">
        <v>16</v>
      </c>
      <c r="K1475" s="6">
        <v>44013.322314814817</v>
      </c>
      <c r="M1475" t="s">
        <v>5559</v>
      </c>
      <c r="N1475" t="s">
        <v>5560</v>
      </c>
      <c r="Q1475" t="s">
        <v>636</v>
      </c>
      <c r="R1475" t="s">
        <v>359</v>
      </c>
      <c r="S1475">
        <v>34235</v>
      </c>
      <c r="T1475" t="s">
        <v>338</v>
      </c>
      <c r="U1475" t="s">
        <v>530</v>
      </c>
      <c r="W1475" t="s">
        <v>5561</v>
      </c>
      <c r="Z1475" t="s">
        <v>5559</v>
      </c>
      <c r="AA1475" t="s">
        <v>5560</v>
      </c>
      <c r="AD1475" t="s">
        <v>636</v>
      </c>
      <c r="AE1475" t="s">
        <v>359</v>
      </c>
      <c r="AF1475">
        <v>34235</v>
      </c>
      <c r="AG1475" t="s">
        <v>338</v>
      </c>
      <c r="AH1475" t="s">
        <v>530</v>
      </c>
      <c r="AJ1475" t="s">
        <v>5561</v>
      </c>
      <c r="AL1475" t="s">
        <v>339</v>
      </c>
      <c r="AM1475">
        <v>1</v>
      </c>
      <c r="AN1475">
        <v>1</v>
      </c>
      <c r="AO1475">
        <v>12859</v>
      </c>
      <c r="AQ1475">
        <v>124642</v>
      </c>
      <c r="AR1475">
        <v>5341030</v>
      </c>
      <c r="AS1475" t="s">
        <v>925</v>
      </c>
      <c r="AT1475" t="s">
        <v>926</v>
      </c>
      <c r="AW1475" t="s">
        <v>366</v>
      </c>
      <c r="AX1475" t="s">
        <v>366</v>
      </c>
      <c r="AY1475" t="s">
        <v>345</v>
      </c>
      <c r="AZ1475" t="s">
        <v>346</v>
      </c>
      <c r="BY1475" t="s">
        <v>342</v>
      </c>
      <c r="EQ1475">
        <v>243275</v>
      </c>
      <c r="ER1475" t="s">
        <v>5562</v>
      </c>
      <c r="EV1475">
        <v>17286838</v>
      </c>
      <c r="EW1475">
        <v>928</v>
      </c>
      <c r="EX1475">
        <v>220595</v>
      </c>
      <c r="EY1475" t="s">
        <v>5563</v>
      </c>
      <c r="EZ1475">
        <v>1</v>
      </c>
      <c r="FC1475">
        <v>95385</v>
      </c>
      <c r="FD1475" t="s">
        <v>3531</v>
      </c>
    </row>
    <row r="1476" spans="1:160" x14ac:dyDescent="0.3">
      <c r="A1476" t="str">
        <f>VLOOKUP(B1476,Table2[],3,FALSE)</f>
        <v>Digital</v>
      </c>
      <c r="B1476" t="str">
        <f>IF(OR(ISNUMBER(FIND("QVC",Z1476)),ISNUMBER(FIND("QVC",AL1476))),"QVC",IF(OR(ISNUMBER(FIND("NCO",H1476)),ISNUMBER(FIND("NCO",Y1476))), "NCO", IF(AL1476="consumer","PMD.com",VLOOKUP(LEFT(H1476,2),Tables!$E$1:$F$11,2,FALSE))))</f>
        <v>PMD.com</v>
      </c>
      <c r="C1476">
        <f t="shared" ref="C1476:C1539" si="70">AR1476</f>
        <v>5341030</v>
      </c>
      <c r="D1476">
        <f t="shared" ref="D1476:D1539" si="71">AN1476</f>
        <v>1</v>
      </c>
      <c r="E1476" t="str">
        <f t="shared" ca="1" si="69"/>
        <v>shifted orders shipped</v>
      </c>
      <c r="F1476" t="s">
        <v>3539</v>
      </c>
      <c r="G1476" t="s">
        <v>335</v>
      </c>
      <c r="H1476" t="s">
        <v>5564</v>
      </c>
      <c r="I1476" s="6">
        <v>44011.650185185186</v>
      </c>
      <c r="J1476" t="s">
        <v>16</v>
      </c>
      <c r="K1476" s="6">
        <v>44013.322384259256</v>
      </c>
      <c r="M1476" t="s">
        <v>5565</v>
      </c>
      <c r="N1476" t="s">
        <v>5566</v>
      </c>
      <c r="Q1476" t="s">
        <v>1409</v>
      </c>
      <c r="R1476" t="s">
        <v>389</v>
      </c>
      <c r="S1476" t="s">
        <v>5567</v>
      </c>
      <c r="T1476" t="s">
        <v>338</v>
      </c>
      <c r="U1476" t="s">
        <v>530</v>
      </c>
      <c r="W1476" t="s">
        <v>5568</v>
      </c>
      <c r="Z1476" t="s">
        <v>5565</v>
      </c>
      <c r="AA1476" t="s">
        <v>5566</v>
      </c>
      <c r="AD1476" t="s">
        <v>1409</v>
      </c>
      <c r="AE1476" t="s">
        <v>389</v>
      </c>
      <c r="AF1476" t="s">
        <v>5567</v>
      </c>
      <c r="AG1476" t="s">
        <v>338</v>
      </c>
      <c r="AH1476" t="s">
        <v>530</v>
      </c>
      <c r="AJ1476" t="s">
        <v>5568</v>
      </c>
      <c r="AL1476" t="s">
        <v>339</v>
      </c>
      <c r="AM1476">
        <v>1</v>
      </c>
      <c r="AN1476">
        <v>1</v>
      </c>
      <c r="AO1476">
        <v>12859</v>
      </c>
      <c r="AQ1476">
        <v>124642</v>
      </c>
      <c r="AR1476">
        <v>5341030</v>
      </c>
      <c r="AS1476" t="s">
        <v>925</v>
      </c>
      <c r="AT1476" t="s">
        <v>926</v>
      </c>
      <c r="AW1476" t="s">
        <v>366</v>
      </c>
      <c r="AX1476" t="s">
        <v>366</v>
      </c>
      <c r="AY1476" t="s">
        <v>345</v>
      </c>
      <c r="AZ1476" t="s">
        <v>346</v>
      </c>
      <c r="BY1476" t="s">
        <v>342</v>
      </c>
      <c r="EQ1476">
        <v>243275</v>
      </c>
      <c r="ER1476" t="s">
        <v>5569</v>
      </c>
      <c r="EV1476">
        <v>17286840</v>
      </c>
      <c r="EW1476">
        <v>928</v>
      </c>
      <c r="EX1476">
        <v>220597</v>
      </c>
      <c r="EY1476" t="s">
        <v>5570</v>
      </c>
      <c r="EZ1476">
        <v>1</v>
      </c>
      <c r="FC1476">
        <v>95385</v>
      </c>
      <c r="FD1476" t="s">
        <v>3531</v>
      </c>
    </row>
    <row r="1477" spans="1:160" x14ac:dyDescent="0.3">
      <c r="A1477" t="str">
        <f>VLOOKUP(B1477,Table2[],3,FALSE)</f>
        <v>Digital</v>
      </c>
      <c r="B1477" t="str">
        <f>IF(OR(ISNUMBER(FIND("QVC",Z1477)),ISNUMBER(FIND("QVC",AL1477))),"QVC",IF(OR(ISNUMBER(FIND("NCO",H1477)),ISNUMBER(FIND("NCO",Y1477))), "NCO", IF(AL1477="consumer","PMD.com",VLOOKUP(LEFT(H1477,2),Tables!$E$1:$F$11,2,FALSE))))</f>
        <v>PMD.com</v>
      </c>
      <c r="C1477">
        <f t="shared" si="70"/>
        <v>53920001</v>
      </c>
      <c r="D1477">
        <f t="shared" si="71"/>
        <v>1</v>
      </c>
      <c r="E1477" t="str">
        <f t="shared" ca="1" si="69"/>
        <v>shifted orders shipped</v>
      </c>
      <c r="F1477" t="s">
        <v>3539</v>
      </c>
      <c r="G1477" t="s">
        <v>335</v>
      </c>
      <c r="H1477" t="s">
        <v>5564</v>
      </c>
      <c r="I1477" s="6">
        <v>44011.650185185186</v>
      </c>
      <c r="J1477" t="s">
        <v>16</v>
      </c>
      <c r="K1477" s="6">
        <v>44013.322384259256</v>
      </c>
      <c r="M1477" t="s">
        <v>5565</v>
      </c>
      <c r="N1477" t="s">
        <v>5566</v>
      </c>
      <c r="Q1477" t="s">
        <v>1409</v>
      </c>
      <c r="R1477" t="s">
        <v>389</v>
      </c>
      <c r="S1477" t="s">
        <v>5567</v>
      </c>
      <c r="T1477" t="s">
        <v>338</v>
      </c>
      <c r="U1477" t="s">
        <v>530</v>
      </c>
      <c r="W1477" t="s">
        <v>5568</v>
      </c>
      <c r="Z1477" t="s">
        <v>5565</v>
      </c>
      <c r="AA1477" t="s">
        <v>5566</v>
      </c>
      <c r="AD1477" t="s">
        <v>1409</v>
      </c>
      <c r="AE1477" t="s">
        <v>389</v>
      </c>
      <c r="AF1477" t="s">
        <v>5567</v>
      </c>
      <c r="AG1477" t="s">
        <v>338</v>
      </c>
      <c r="AH1477" t="s">
        <v>530</v>
      </c>
      <c r="AJ1477" t="s">
        <v>5568</v>
      </c>
      <c r="AL1477" t="s">
        <v>339</v>
      </c>
      <c r="AM1477">
        <v>1</v>
      </c>
      <c r="AN1477">
        <v>1</v>
      </c>
      <c r="AO1477">
        <v>14899</v>
      </c>
      <c r="AQ1477">
        <v>124468</v>
      </c>
      <c r="AR1477">
        <v>53920001</v>
      </c>
      <c r="AS1477">
        <v>9000000</v>
      </c>
      <c r="AT1477" t="s">
        <v>40</v>
      </c>
      <c r="AW1477" t="s">
        <v>343</v>
      </c>
      <c r="BY1477" t="s">
        <v>342</v>
      </c>
      <c r="EQ1477">
        <v>243396</v>
      </c>
      <c r="ER1477" t="s">
        <v>5569</v>
      </c>
      <c r="EV1477">
        <v>17286840</v>
      </c>
      <c r="EW1477">
        <v>928</v>
      </c>
      <c r="EX1477">
        <v>220597</v>
      </c>
      <c r="EY1477" t="s">
        <v>5570</v>
      </c>
      <c r="EZ1477">
        <v>1</v>
      </c>
      <c r="FC1477">
        <v>95385</v>
      </c>
      <c r="FD1477" t="s">
        <v>3531</v>
      </c>
    </row>
    <row r="1478" spans="1:160" x14ac:dyDescent="0.3">
      <c r="A1478" t="str">
        <f>VLOOKUP(B1478,Table2[],3,FALSE)</f>
        <v>Digital</v>
      </c>
      <c r="B1478" t="str">
        <f>IF(OR(ISNUMBER(FIND("QVC",Z1478)),ISNUMBER(FIND("QVC",AL1478))),"QVC",IF(OR(ISNUMBER(FIND("NCO",H1478)),ISNUMBER(FIND("NCO",Y1478))), "NCO", IF(AL1478="consumer","PMD.com",VLOOKUP(LEFT(H1478,2),Tables!$E$1:$F$11,2,FALSE))))</f>
        <v>PMD.com</v>
      </c>
      <c r="C1478">
        <f t="shared" si="70"/>
        <v>55300001</v>
      </c>
      <c r="D1478">
        <f t="shared" si="71"/>
        <v>1</v>
      </c>
      <c r="E1478" t="str">
        <f t="shared" ca="1" si="69"/>
        <v>shifted orders shipped</v>
      </c>
      <c r="F1478" t="s">
        <v>3539</v>
      </c>
      <c r="G1478" t="s">
        <v>335</v>
      </c>
      <c r="H1478" t="s">
        <v>5564</v>
      </c>
      <c r="I1478" s="6">
        <v>44011.650185185186</v>
      </c>
      <c r="J1478" t="s">
        <v>16</v>
      </c>
      <c r="K1478" s="6">
        <v>44013.322384259256</v>
      </c>
      <c r="M1478" t="s">
        <v>5565</v>
      </c>
      <c r="N1478" t="s">
        <v>5566</v>
      </c>
      <c r="Q1478" t="s">
        <v>1409</v>
      </c>
      <c r="R1478" t="s">
        <v>389</v>
      </c>
      <c r="S1478" t="s">
        <v>5567</v>
      </c>
      <c r="T1478" t="s">
        <v>338</v>
      </c>
      <c r="U1478" t="s">
        <v>530</v>
      </c>
      <c r="W1478" t="s">
        <v>5568</v>
      </c>
      <c r="Z1478" t="s">
        <v>5565</v>
      </c>
      <c r="AA1478" t="s">
        <v>5566</v>
      </c>
      <c r="AD1478" t="s">
        <v>1409</v>
      </c>
      <c r="AE1478" t="s">
        <v>389</v>
      </c>
      <c r="AF1478" t="s">
        <v>5567</v>
      </c>
      <c r="AG1478" t="s">
        <v>338</v>
      </c>
      <c r="AH1478" t="s">
        <v>530</v>
      </c>
      <c r="AJ1478" t="s">
        <v>5568</v>
      </c>
      <c r="AL1478" t="s">
        <v>339</v>
      </c>
      <c r="AM1478">
        <v>1</v>
      </c>
      <c r="AN1478">
        <v>1</v>
      </c>
      <c r="AO1478">
        <v>5039</v>
      </c>
      <c r="AQ1478">
        <v>124479</v>
      </c>
      <c r="AR1478">
        <v>55300001</v>
      </c>
      <c r="AS1478" t="s">
        <v>3008</v>
      </c>
      <c r="AT1478" t="s">
        <v>153</v>
      </c>
      <c r="AW1478" t="s">
        <v>340</v>
      </c>
      <c r="AX1478" t="s">
        <v>340</v>
      </c>
      <c r="AY1478" t="s">
        <v>382</v>
      </c>
      <c r="AZ1478">
        <v>0</v>
      </c>
      <c r="BY1478" t="s">
        <v>342</v>
      </c>
      <c r="EQ1478">
        <v>253396</v>
      </c>
      <c r="ER1478" t="s">
        <v>5569</v>
      </c>
      <c r="EV1478">
        <v>17286840</v>
      </c>
      <c r="EW1478">
        <v>928</v>
      </c>
      <c r="EX1478">
        <v>220597</v>
      </c>
      <c r="EY1478" t="s">
        <v>5570</v>
      </c>
      <c r="EZ1478">
        <v>1</v>
      </c>
      <c r="FC1478">
        <v>95314</v>
      </c>
      <c r="FD1478" t="s">
        <v>528</v>
      </c>
    </row>
    <row r="1479" spans="1:160" x14ac:dyDescent="0.3">
      <c r="A1479" t="str">
        <f>VLOOKUP(B1479,Table2[],3,FALSE)</f>
        <v>Digital</v>
      </c>
      <c r="B1479" t="str">
        <f>IF(OR(ISNUMBER(FIND("QVC",Z1479)),ISNUMBER(FIND("QVC",AL1479))),"QVC",IF(OR(ISNUMBER(FIND("NCO",H1479)),ISNUMBER(FIND("NCO",Y1479))), "NCO", IF(AL1479="consumer","PMD.com",VLOOKUP(LEFT(H1479,2),Tables!$E$1:$F$11,2,FALSE))))</f>
        <v>PMD.com</v>
      </c>
      <c r="C1479">
        <f t="shared" si="70"/>
        <v>52460001</v>
      </c>
      <c r="D1479">
        <f t="shared" si="71"/>
        <v>1</v>
      </c>
      <c r="E1479" t="str">
        <f t="shared" ca="1" si="69"/>
        <v>shifted orders shipped</v>
      </c>
      <c r="F1479" t="s">
        <v>3539</v>
      </c>
      <c r="G1479" t="s">
        <v>335</v>
      </c>
      <c r="H1479" t="s">
        <v>5564</v>
      </c>
      <c r="I1479" s="6">
        <v>44011.650185185186</v>
      </c>
      <c r="J1479" t="s">
        <v>16</v>
      </c>
      <c r="K1479" s="6">
        <v>44013.322384259256</v>
      </c>
      <c r="M1479" t="s">
        <v>5565</v>
      </c>
      <c r="N1479" t="s">
        <v>5566</v>
      </c>
      <c r="Q1479" t="s">
        <v>1409</v>
      </c>
      <c r="R1479" t="s">
        <v>389</v>
      </c>
      <c r="S1479" t="s">
        <v>5567</v>
      </c>
      <c r="T1479" t="s">
        <v>338</v>
      </c>
      <c r="U1479" t="s">
        <v>530</v>
      </c>
      <c r="W1479" t="s">
        <v>5568</v>
      </c>
      <c r="Z1479" t="s">
        <v>5565</v>
      </c>
      <c r="AA1479" t="s">
        <v>5566</v>
      </c>
      <c r="AD1479" t="s">
        <v>1409</v>
      </c>
      <c r="AE1479" t="s">
        <v>389</v>
      </c>
      <c r="AF1479" t="s">
        <v>5567</v>
      </c>
      <c r="AG1479" t="s">
        <v>338</v>
      </c>
      <c r="AH1479" t="s">
        <v>530</v>
      </c>
      <c r="AJ1479" t="s">
        <v>5568</v>
      </c>
      <c r="AL1479" t="s">
        <v>339</v>
      </c>
      <c r="AM1479">
        <v>1</v>
      </c>
      <c r="AN1479">
        <v>1</v>
      </c>
      <c r="AO1479">
        <v>14007</v>
      </c>
      <c r="AQ1479">
        <v>127157</v>
      </c>
      <c r="AR1479">
        <v>52460001</v>
      </c>
      <c r="AS1479" t="s">
        <v>972</v>
      </c>
      <c r="AT1479" t="s">
        <v>76</v>
      </c>
      <c r="AW1479" t="s">
        <v>340</v>
      </c>
      <c r="AX1479" t="s">
        <v>340</v>
      </c>
      <c r="AY1479" t="s">
        <v>341</v>
      </c>
      <c r="AZ1479">
        <v>0</v>
      </c>
      <c r="BY1479" t="s">
        <v>342</v>
      </c>
      <c r="EQ1479">
        <v>252044</v>
      </c>
      <c r="ER1479" t="s">
        <v>5569</v>
      </c>
      <c r="EV1479">
        <v>17286840</v>
      </c>
      <c r="EW1479">
        <v>928</v>
      </c>
      <c r="EX1479">
        <v>220597</v>
      </c>
      <c r="EY1479" t="s">
        <v>5570</v>
      </c>
      <c r="EZ1479">
        <v>1</v>
      </c>
      <c r="FC1479">
        <v>52460001</v>
      </c>
      <c r="FD1479" t="s">
        <v>76</v>
      </c>
    </row>
    <row r="1480" spans="1:160" x14ac:dyDescent="0.3">
      <c r="A1480" t="str">
        <f>VLOOKUP(B1480,Table2[],3,FALSE)</f>
        <v>Digital</v>
      </c>
      <c r="B1480" t="str">
        <f>IF(OR(ISNUMBER(FIND("QVC",Z1480)),ISNUMBER(FIND("QVC",AL1480))),"QVC",IF(OR(ISNUMBER(FIND("NCO",H1480)),ISNUMBER(FIND("NCO",Y1480))), "NCO", IF(AL1480="consumer","PMD.com",VLOOKUP(LEFT(H1480,2),Tables!$E$1:$F$11,2,FALSE))))</f>
        <v>PMD.com</v>
      </c>
      <c r="C1480">
        <f t="shared" si="70"/>
        <v>52430001</v>
      </c>
      <c r="D1480">
        <f t="shared" si="71"/>
        <v>1</v>
      </c>
      <c r="E1480" t="str">
        <f t="shared" ca="1" si="69"/>
        <v>shifted orders shipped</v>
      </c>
      <c r="F1480" t="s">
        <v>3539</v>
      </c>
      <c r="G1480" t="s">
        <v>335</v>
      </c>
      <c r="H1480" t="s">
        <v>5564</v>
      </c>
      <c r="I1480" s="6">
        <v>44011.650185185186</v>
      </c>
      <c r="J1480" t="s">
        <v>16</v>
      </c>
      <c r="K1480" s="6">
        <v>44013.322384259256</v>
      </c>
      <c r="M1480" t="s">
        <v>5565</v>
      </c>
      <c r="N1480" t="s">
        <v>5566</v>
      </c>
      <c r="Q1480" t="s">
        <v>1409</v>
      </c>
      <c r="R1480" t="s">
        <v>389</v>
      </c>
      <c r="S1480" t="s">
        <v>5567</v>
      </c>
      <c r="T1480" t="s">
        <v>338</v>
      </c>
      <c r="U1480" t="s">
        <v>530</v>
      </c>
      <c r="W1480" t="s">
        <v>5568</v>
      </c>
      <c r="Z1480" t="s">
        <v>5565</v>
      </c>
      <c r="AA1480" t="s">
        <v>5566</v>
      </c>
      <c r="AD1480" t="s">
        <v>1409</v>
      </c>
      <c r="AE1480" t="s">
        <v>389</v>
      </c>
      <c r="AF1480" t="s">
        <v>5567</v>
      </c>
      <c r="AG1480" t="s">
        <v>338</v>
      </c>
      <c r="AH1480" t="s">
        <v>530</v>
      </c>
      <c r="AJ1480" t="s">
        <v>5568</v>
      </c>
      <c r="AL1480" t="s">
        <v>339</v>
      </c>
      <c r="AM1480">
        <v>1</v>
      </c>
      <c r="AN1480">
        <v>1</v>
      </c>
      <c r="AO1480">
        <v>12063</v>
      </c>
      <c r="AQ1480">
        <v>127155</v>
      </c>
      <c r="AR1480">
        <v>52430001</v>
      </c>
      <c r="AS1480" t="s">
        <v>927</v>
      </c>
      <c r="AT1480" t="s">
        <v>75</v>
      </c>
      <c r="AW1480" t="s">
        <v>340</v>
      </c>
      <c r="AX1480" t="s">
        <v>340</v>
      </c>
      <c r="AY1480" t="s">
        <v>357</v>
      </c>
      <c r="AZ1480" t="s">
        <v>363</v>
      </c>
      <c r="BY1480" t="s">
        <v>342</v>
      </c>
      <c r="EQ1480">
        <v>249990</v>
      </c>
      <c r="ER1480" t="s">
        <v>5569</v>
      </c>
      <c r="EV1480">
        <v>17286840</v>
      </c>
      <c r="EW1480">
        <v>928</v>
      </c>
      <c r="EX1480">
        <v>220597</v>
      </c>
      <c r="EY1480" t="s">
        <v>5570</v>
      </c>
      <c r="EZ1480">
        <v>1</v>
      </c>
      <c r="FC1480">
        <v>95385</v>
      </c>
      <c r="FD1480" t="s">
        <v>3531</v>
      </c>
    </row>
    <row r="1481" spans="1:160" x14ac:dyDescent="0.3">
      <c r="A1481" t="str">
        <f>VLOOKUP(B1481,Table2[],3,FALSE)</f>
        <v>Digital</v>
      </c>
      <c r="B1481" t="str">
        <f>IF(OR(ISNUMBER(FIND("QVC",Z1481)),ISNUMBER(FIND("QVC",AL1481))),"QVC",IF(OR(ISNUMBER(FIND("NCO",H1481)),ISNUMBER(FIND("NCO",Y1481))), "NCO", IF(AL1481="consumer","PMD.com",VLOOKUP(LEFT(H1481,2),Tables!$E$1:$F$11,2,FALSE))))</f>
        <v>PMD.com</v>
      </c>
      <c r="C1481">
        <f t="shared" si="70"/>
        <v>52710001</v>
      </c>
      <c r="D1481">
        <f t="shared" si="71"/>
        <v>1</v>
      </c>
      <c r="E1481" t="str">
        <f t="shared" ca="1" si="69"/>
        <v>shifted orders shipped</v>
      </c>
      <c r="F1481" t="s">
        <v>3539</v>
      </c>
      <c r="G1481" t="s">
        <v>335</v>
      </c>
      <c r="H1481" t="s">
        <v>5564</v>
      </c>
      <c r="I1481" s="6">
        <v>44011.650185185186</v>
      </c>
      <c r="J1481" t="s">
        <v>16</v>
      </c>
      <c r="K1481" s="6">
        <v>44013.322384259256</v>
      </c>
      <c r="M1481" t="s">
        <v>5565</v>
      </c>
      <c r="N1481" t="s">
        <v>5566</v>
      </c>
      <c r="Q1481" t="s">
        <v>1409</v>
      </c>
      <c r="R1481" t="s">
        <v>389</v>
      </c>
      <c r="S1481" t="s">
        <v>5567</v>
      </c>
      <c r="T1481" t="s">
        <v>338</v>
      </c>
      <c r="U1481" t="s">
        <v>530</v>
      </c>
      <c r="W1481" t="s">
        <v>5568</v>
      </c>
      <c r="Z1481" t="s">
        <v>5565</v>
      </c>
      <c r="AA1481" t="s">
        <v>5566</v>
      </c>
      <c r="AD1481" t="s">
        <v>1409</v>
      </c>
      <c r="AE1481" t="s">
        <v>389</v>
      </c>
      <c r="AF1481" t="s">
        <v>5567</v>
      </c>
      <c r="AG1481" t="s">
        <v>338</v>
      </c>
      <c r="AH1481" t="s">
        <v>530</v>
      </c>
      <c r="AJ1481" t="s">
        <v>5568</v>
      </c>
      <c r="AL1481" t="s">
        <v>339</v>
      </c>
      <c r="AM1481">
        <v>1</v>
      </c>
      <c r="AN1481">
        <v>1</v>
      </c>
      <c r="AO1481">
        <v>3399</v>
      </c>
      <c r="AQ1481">
        <v>124439</v>
      </c>
      <c r="AR1481">
        <v>52710001</v>
      </c>
      <c r="AS1481" t="s">
        <v>150</v>
      </c>
      <c r="AT1481" t="s">
        <v>151</v>
      </c>
      <c r="AW1481" t="s">
        <v>340</v>
      </c>
      <c r="AX1481" t="s">
        <v>340</v>
      </c>
      <c r="AY1481" t="s">
        <v>382</v>
      </c>
      <c r="AZ1481">
        <v>0</v>
      </c>
      <c r="BY1481" t="s">
        <v>342</v>
      </c>
      <c r="EQ1481">
        <v>249198</v>
      </c>
      <c r="ER1481" t="s">
        <v>5569</v>
      </c>
      <c r="EV1481">
        <v>17286840</v>
      </c>
      <c r="EW1481">
        <v>928</v>
      </c>
      <c r="EX1481">
        <v>220597</v>
      </c>
      <c r="EY1481" t="s">
        <v>5570</v>
      </c>
      <c r="EZ1481">
        <v>1</v>
      </c>
      <c r="FC1481">
        <v>95314</v>
      </c>
      <c r="FD1481" t="s">
        <v>528</v>
      </c>
    </row>
    <row r="1482" spans="1:160" x14ac:dyDescent="0.3">
      <c r="A1482" t="str">
        <f>VLOOKUP(B1482,Table2[],3,FALSE)</f>
        <v>Digital</v>
      </c>
      <c r="B1482" t="str">
        <f>IF(OR(ISNUMBER(FIND("QVC",Z1482)),ISNUMBER(FIND("QVC",AL1482))),"QVC",IF(OR(ISNUMBER(FIND("NCO",H1482)),ISNUMBER(FIND("NCO",Y1482))), "NCO", IF(AL1482="consumer","PMD.com",VLOOKUP(LEFT(H1482,2),Tables!$E$1:$F$11,2,FALSE))))</f>
        <v>PMD.com</v>
      </c>
      <c r="C1482">
        <f t="shared" si="70"/>
        <v>51070001</v>
      </c>
      <c r="D1482">
        <f t="shared" si="71"/>
        <v>1</v>
      </c>
      <c r="E1482" t="str">
        <f t="shared" ca="1" si="69"/>
        <v>shifted orders shipped</v>
      </c>
      <c r="F1482" t="s">
        <v>3539</v>
      </c>
      <c r="G1482" t="s">
        <v>335</v>
      </c>
      <c r="H1482" t="s">
        <v>5564</v>
      </c>
      <c r="I1482" s="6">
        <v>44011.650185185186</v>
      </c>
      <c r="J1482" t="s">
        <v>16</v>
      </c>
      <c r="K1482" s="6">
        <v>44013.322384259256</v>
      </c>
      <c r="M1482" t="s">
        <v>5565</v>
      </c>
      <c r="N1482" t="s">
        <v>5566</v>
      </c>
      <c r="Q1482" t="s">
        <v>1409</v>
      </c>
      <c r="R1482" t="s">
        <v>389</v>
      </c>
      <c r="S1482" t="s">
        <v>5567</v>
      </c>
      <c r="T1482" t="s">
        <v>338</v>
      </c>
      <c r="U1482" t="s">
        <v>530</v>
      </c>
      <c r="W1482" t="s">
        <v>5568</v>
      </c>
      <c r="Z1482" t="s">
        <v>5565</v>
      </c>
      <c r="AA1482" t="s">
        <v>5566</v>
      </c>
      <c r="AD1482" t="s">
        <v>1409</v>
      </c>
      <c r="AE1482" t="s">
        <v>389</v>
      </c>
      <c r="AF1482" t="s">
        <v>5567</v>
      </c>
      <c r="AG1482" t="s">
        <v>338</v>
      </c>
      <c r="AH1482" t="s">
        <v>530</v>
      </c>
      <c r="AJ1482" t="s">
        <v>5568</v>
      </c>
      <c r="AL1482" t="s">
        <v>339</v>
      </c>
      <c r="AM1482">
        <v>1</v>
      </c>
      <c r="AN1482">
        <v>1</v>
      </c>
      <c r="AO1482">
        <v>10147</v>
      </c>
      <c r="AQ1482">
        <v>124429</v>
      </c>
      <c r="AR1482">
        <v>51070001</v>
      </c>
      <c r="AS1482" t="s">
        <v>1886</v>
      </c>
      <c r="AT1482" t="s">
        <v>45</v>
      </c>
      <c r="AW1482" t="s">
        <v>343</v>
      </c>
      <c r="BY1482" t="s">
        <v>342</v>
      </c>
      <c r="EQ1482">
        <v>251956</v>
      </c>
      <c r="ER1482" t="s">
        <v>5569</v>
      </c>
      <c r="EV1482">
        <v>17286840</v>
      </c>
      <c r="EW1482">
        <v>928</v>
      </c>
      <c r="EX1482">
        <v>220597</v>
      </c>
      <c r="EY1482" t="s">
        <v>5570</v>
      </c>
      <c r="EZ1482">
        <v>1</v>
      </c>
      <c r="FC1482">
        <v>51070001</v>
      </c>
      <c r="FD1482" t="s">
        <v>45</v>
      </c>
    </row>
    <row r="1483" spans="1:160" x14ac:dyDescent="0.3">
      <c r="A1483" t="str">
        <f>VLOOKUP(B1483,Table2[],3,FALSE)</f>
        <v>Digital</v>
      </c>
      <c r="B1483" t="str">
        <f>IF(OR(ISNUMBER(FIND("QVC",Z1483)),ISNUMBER(FIND("QVC",AL1483))),"QVC",IF(OR(ISNUMBER(FIND("NCO",H1483)),ISNUMBER(FIND("NCO",Y1483))), "NCO", IF(AL1483="consumer","PMD.com",VLOOKUP(LEFT(H1483,2),Tables!$E$1:$F$11,2,FALSE))))</f>
        <v>PMD.com</v>
      </c>
      <c r="C1483">
        <f t="shared" si="70"/>
        <v>51090030</v>
      </c>
      <c r="D1483">
        <f t="shared" si="71"/>
        <v>1</v>
      </c>
      <c r="E1483" t="str">
        <f t="shared" ca="1" si="69"/>
        <v>shifted orders shipped</v>
      </c>
      <c r="F1483" t="s">
        <v>3539</v>
      </c>
      <c r="G1483" t="s">
        <v>335</v>
      </c>
      <c r="H1483" t="s">
        <v>5564</v>
      </c>
      <c r="I1483" s="6">
        <v>44011.650185185186</v>
      </c>
      <c r="J1483" t="s">
        <v>16</v>
      </c>
      <c r="K1483" s="6">
        <v>44013.322384259256</v>
      </c>
      <c r="M1483" t="s">
        <v>5565</v>
      </c>
      <c r="N1483" t="s">
        <v>5566</v>
      </c>
      <c r="Q1483" t="s">
        <v>1409</v>
      </c>
      <c r="R1483" t="s">
        <v>389</v>
      </c>
      <c r="S1483" t="s">
        <v>5567</v>
      </c>
      <c r="T1483" t="s">
        <v>338</v>
      </c>
      <c r="U1483" t="s">
        <v>530</v>
      </c>
      <c r="W1483" t="s">
        <v>5568</v>
      </c>
      <c r="Z1483" t="s">
        <v>5565</v>
      </c>
      <c r="AA1483" t="s">
        <v>5566</v>
      </c>
      <c r="AD1483" t="s">
        <v>1409</v>
      </c>
      <c r="AE1483" t="s">
        <v>389</v>
      </c>
      <c r="AF1483" t="s">
        <v>5567</v>
      </c>
      <c r="AG1483" t="s">
        <v>338</v>
      </c>
      <c r="AH1483" t="s">
        <v>530</v>
      </c>
      <c r="AJ1483" t="s">
        <v>5568</v>
      </c>
      <c r="AL1483" t="s">
        <v>339</v>
      </c>
      <c r="AM1483">
        <v>1</v>
      </c>
      <c r="AN1483">
        <v>1</v>
      </c>
      <c r="AO1483">
        <v>6688</v>
      </c>
      <c r="AQ1483">
        <v>125960</v>
      </c>
      <c r="AR1483">
        <v>51090030</v>
      </c>
      <c r="AS1483" t="s">
        <v>3043</v>
      </c>
      <c r="AT1483" t="s">
        <v>628</v>
      </c>
      <c r="AW1483" t="s">
        <v>343</v>
      </c>
      <c r="BY1483" t="s">
        <v>342</v>
      </c>
      <c r="BZ1483" t="b">
        <v>0</v>
      </c>
      <c r="EQ1483">
        <v>243047</v>
      </c>
      <c r="ER1483" t="s">
        <v>5569</v>
      </c>
      <c r="EV1483">
        <v>17286840</v>
      </c>
      <c r="EW1483">
        <v>928</v>
      </c>
      <c r="EX1483">
        <v>220597</v>
      </c>
      <c r="EY1483" t="s">
        <v>5570</v>
      </c>
      <c r="EZ1483">
        <v>1</v>
      </c>
      <c r="FC1483">
        <v>95385</v>
      </c>
      <c r="FD1483" t="s">
        <v>3531</v>
      </c>
    </row>
    <row r="1484" spans="1:160" x14ac:dyDescent="0.3">
      <c r="A1484" t="str">
        <f>VLOOKUP(B1484,Table2[],3,FALSE)</f>
        <v>Digital</v>
      </c>
      <c r="B1484" t="str">
        <f>IF(OR(ISNUMBER(FIND("QVC",Z1484)),ISNUMBER(FIND("QVC",AL1484))),"QVC",IF(OR(ISNUMBER(FIND("NCO",H1484)),ISNUMBER(FIND("NCO",Y1484))), "NCO", IF(AL1484="consumer","PMD.com",VLOOKUP(LEFT(H1484,2),Tables!$E$1:$F$11,2,FALSE))))</f>
        <v>PMD.com</v>
      </c>
      <c r="C1484">
        <f t="shared" si="70"/>
        <v>51090030</v>
      </c>
      <c r="D1484">
        <f t="shared" si="71"/>
        <v>1</v>
      </c>
      <c r="E1484" t="str">
        <f t="shared" ca="1" si="69"/>
        <v>shifted orders shipped</v>
      </c>
      <c r="F1484" t="s">
        <v>3539</v>
      </c>
      <c r="G1484" t="s">
        <v>335</v>
      </c>
      <c r="H1484" t="s">
        <v>5571</v>
      </c>
      <c r="I1484" s="6">
        <v>44011.678113425929</v>
      </c>
      <c r="J1484" t="s">
        <v>16</v>
      </c>
      <c r="K1484" s="6">
        <v>44013.322500000002</v>
      </c>
      <c r="M1484" t="s">
        <v>3449</v>
      </c>
      <c r="N1484" t="s">
        <v>5572</v>
      </c>
      <c r="Q1484" t="s">
        <v>2938</v>
      </c>
      <c r="R1484" t="s">
        <v>376</v>
      </c>
      <c r="S1484" t="s">
        <v>5573</v>
      </c>
      <c r="T1484" t="s">
        <v>338</v>
      </c>
      <c r="U1484" t="s">
        <v>530</v>
      </c>
      <c r="W1484" t="s">
        <v>3450</v>
      </c>
      <c r="Z1484" t="s">
        <v>3449</v>
      </c>
      <c r="AA1484" t="s">
        <v>5572</v>
      </c>
      <c r="AD1484" t="s">
        <v>2938</v>
      </c>
      <c r="AE1484" t="s">
        <v>376</v>
      </c>
      <c r="AF1484" t="s">
        <v>5573</v>
      </c>
      <c r="AG1484" t="s">
        <v>338</v>
      </c>
      <c r="AH1484" t="s">
        <v>530</v>
      </c>
      <c r="AJ1484" t="s">
        <v>3450</v>
      </c>
      <c r="AL1484" t="s">
        <v>339</v>
      </c>
      <c r="AM1484">
        <v>1</v>
      </c>
      <c r="AN1484">
        <v>1</v>
      </c>
      <c r="AO1484">
        <v>6688</v>
      </c>
      <c r="AQ1484">
        <v>125960</v>
      </c>
      <c r="AR1484">
        <v>51090030</v>
      </c>
      <c r="AS1484" t="s">
        <v>3043</v>
      </c>
      <c r="AT1484" t="s">
        <v>628</v>
      </c>
      <c r="AW1484" t="s">
        <v>343</v>
      </c>
      <c r="BY1484" t="s">
        <v>342</v>
      </c>
      <c r="BZ1484" t="b">
        <v>0</v>
      </c>
      <c r="EQ1484">
        <v>243047</v>
      </c>
      <c r="ER1484" t="s">
        <v>5574</v>
      </c>
      <c r="EV1484">
        <v>17286857</v>
      </c>
      <c r="EW1484">
        <v>928</v>
      </c>
      <c r="EX1484">
        <v>220617</v>
      </c>
      <c r="EY1484" t="s">
        <v>5575</v>
      </c>
      <c r="EZ1484">
        <v>1</v>
      </c>
      <c r="FC1484">
        <v>95385</v>
      </c>
      <c r="FD1484" t="s">
        <v>3531</v>
      </c>
    </row>
    <row r="1485" spans="1:160" x14ac:dyDescent="0.3">
      <c r="A1485" t="str">
        <f>VLOOKUP(B1485,Table2[],3,FALSE)</f>
        <v>Digital</v>
      </c>
      <c r="B1485" t="str">
        <f>IF(OR(ISNUMBER(FIND("QVC",Z1485)),ISNUMBER(FIND("QVC",AL1485))),"QVC",IF(OR(ISNUMBER(FIND("NCO",H1485)),ISNUMBER(FIND("NCO",Y1485))), "NCO", IF(AL1485="consumer","PMD.com",VLOOKUP(LEFT(H1485,2),Tables!$E$1:$F$11,2,FALSE))))</f>
        <v>PMD.com</v>
      </c>
      <c r="C1485">
        <f t="shared" si="70"/>
        <v>52430001</v>
      </c>
      <c r="D1485">
        <f t="shared" si="71"/>
        <v>1</v>
      </c>
      <c r="E1485" t="str">
        <f t="shared" ca="1" si="69"/>
        <v>shifted orders shipped</v>
      </c>
      <c r="F1485" t="s">
        <v>3539</v>
      </c>
      <c r="G1485" t="s">
        <v>335</v>
      </c>
      <c r="H1485" t="s">
        <v>5571</v>
      </c>
      <c r="I1485" s="6">
        <v>44011.678113425929</v>
      </c>
      <c r="J1485" t="s">
        <v>16</v>
      </c>
      <c r="K1485" s="6">
        <v>44013.322500000002</v>
      </c>
      <c r="M1485" t="s">
        <v>3449</v>
      </c>
      <c r="N1485" t="s">
        <v>5572</v>
      </c>
      <c r="Q1485" t="s">
        <v>2938</v>
      </c>
      <c r="R1485" t="s">
        <v>376</v>
      </c>
      <c r="S1485" t="s">
        <v>5573</v>
      </c>
      <c r="T1485" t="s">
        <v>338</v>
      </c>
      <c r="U1485" t="s">
        <v>530</v>
      </c>
      <c r="W1485" t="s">
        <v>3450</v>
      </c>
      <c r="Z1485" t="s">
        <v>3449</v>
      </c>
      <c r="AA1485" t="s">
        <v>5572</v>
      </c>
      <c r="AD1485" t="s">
        <v>2938</v>
      </c>
      <c r="AE1485" t="s">
        <v>376</v>
      </c>
      <c r="AF1485" t="s">
        <v>5573</v>
      </c>
      <c r="AG1485" t="s">
        <v>338</v>
      </c>
      <c r="AH1485" t="s">
        <v>530</v>
      </c>
      <c r="AJ1485" t="s">
        <v>3450</v>
      </c>
      <c r="AL1485" t="s">
        <v>339</v>
      </c>
      <c r="AM1485">
        <v>1</v>
      </c>
      <c r="AN1485">
        <v>1</v>
      </c>
      <c r="AO1485">
        <v>12063</v>
      </c>
      <c r="AQ1485">
        <v>127155</v>
      </c>
      <c r="AR1485">
        <v>52430001</v>
      </c>
      <c r="AS1485" t="s">
        <v>927</v>
      </c>
      <c r="AT1485" t="s">
        <v>75</v>
      </c>
      <c r="AW1485" t="s">
        <v>340</v>
      </c>
      <c r="AX1485" t="s">
        <v>340</v>
      </c>
      <c r="AY1485" t="s">
        <v>357</v>
      </c>
      <c r="AZ1485" t="s">
        <v>363</v>
      </c>
      <c r="BY1485" t="s">
        <v>342</v>
      </c>
      <c r="EQ1485">
        <v>249990</v>
      </c>
      <c r="ER1485" t="s">
        <v>5574</v>
      </c>
      <c r="EV1485">
        <v>17286857</v>
      </c>
      <c r="EW1485">
        <v>928</v>
      </c>
      <c r="EX1485">
        <v>220617</v>
      </c>
      <c r="EY1485" t="s">
        <v>5575</v>
      </c>
      <c r="EZ1485">
        <v>1</v>
      </c>
      <c r="FC1485">
        <v>95385</v>
      </c>
      <c r="FD1485" t="s">
        <v>3531</v>
      </c>
    </row>
    <row r="1486" spans="1:160" x14ac:dyDescent="0.3">
      <c r="A1486" t="str">
        <f>VLOOKUP(B1486,Table2[],3,FALSE)</f>
        <v>Digital</v>
      </c>
      <c r="B1486" t="str">
        <f>IF(OR(ISNUMBER(FIND("QVC",Z1486)),ISNUMBER(FIND("QVC",AL1486))),"QVC",IF(OR(ISNUMBER(FIND("NCO",H1486)),ISNUMBER(FIND("NCO",Y1486))), "NCO", IF(AL1486="consumer","PMD.com",VLOOKUP(LEFT(H1486,2),Tables!$E$1:$F$11,2,FALSE))))</f>
        <v>PMD.com</v>
      </c>
      <c r="C1486">
        <f t="shared" si="70"/>
        <v>51080001</v>
      </c>
      <c r="D1486">
        <f t="shared" si="71"/>
        <v>2</v>
      </c>
      <c r="E1486" t="str">
        <f t="shared" ca="1" si="69"/>
        <v>shifted orders shipped</v>
      </c>
      <c r="F1486" t="s">
        <v>3539</v>
      </c>
      <c r="G1486" t="s">
        <v>335</v>
      </c>
      <c r="H1486" t="s">
        <v>5571</v>
      </c>
      <c r="I1486" s="6">
        <v>44011.678113425929</v>
      </c>
      <c r="J1486" t="s">
        <v>16</v>
      </c>
      <c r="K1486" s="6">
        <v>44013.322500000002</v>
      </c>
      <c r="M1486" t="s">
        <v>3449</v>
      </c>
      <c r="N1486" t="s">
        <v>5572</v>
      </c>
      <c r="Q1486" t="s">
        <v>2938</v>
      </c>
      <c r="R1486" t="s">
        <v>376</v>
      </c>
      <c r="S1486" t="s">
        <v>5573</v>
      </c>
      <c r="T1486" t="s">
        <v>338</v>
      </c>
      <c r="U1486" t="s">
        <v>530</v>
      </c>
      <c r="W1486" t="s">
        <v>3450</v>
      </c>
      <c r="Z1486" t="s">
        <v>3449</v>
      </c>
      <c r="AA1486" t="s">
        <v>5572</v>
      </c>
      <c r="AD1486" t="s">
        <v>2938</v>
      </c>
      <c r="AE1486" t="s">
        <v>376</v>
      </c>
      <c r="AF1486" t="s">
        <v>5573</v>
      </c>
      <c r="AG1486" t="s">
        <v>338</v>
      </c>
      <c r="AH1486" t="s">
        <v>530</v>
      </c>
      <c r="AJ1486" t="s">
        <v>3450</v>
      </c>
      <c r="AL1486" t="s">
        <v>339</v>
      </c>
      <c r="AM1486">
        <v>2</v>
      </c>
      <c r="AN1486">
        <v>2</v>
      </c>
      <c r="AO1486">
        <v>19656</v>
      </c>
      <c r="AQ1486">
        <v>124645</v>
      </c>
      <c r="AR1486">
        <v>51080001</v>
      </c>
      <c r="AS1486" t="s">
        <v>988</v>
      </c>
      <c r="AT1486" t="s">
        <v>57</v>
      </c>
      <c r="AW1486" t="s">
        <v>343</v>
      </c>
      <c r="BY1486" t="s">
        <v>342</v>
      </c>
      <c r="EQ1486">
        <v>251119</v>
      </c>
      <c r="ER1486" t="s">
        <v>5574</v>
      </c>
      <c r="EV1486">
        <v>17286857</v>
      </c>
      <c r="EW1486">
        <v>928</v>
      </c>
      <c r="EX1486">
        <v>220617</v>
      </c>
      <c r="EY1486" t="s">
        <v>5575</v>
      </c>
      <c r="EZ1486">
        <v>1</v>
      </c>
      <c r="FC1486">
        <v>51080001</v>
      </c>
      <c r="FD1486" t="s">
        <v>57</v>
      </c>
    </row>
    <row r="1487" spans="1:160" x14ac:dyDescent="0.3">
      <c r="A1487" t="str">
        <f>VLOOKUP(B1487,Table2[],3,FALSE)</f>
        <v>Digital</v>
      </c>
      <c r="B1487" t="str">
        <f>IF(OR(ISNUMBER(FIND("QVC",Z1487)),ISNUMBER(FIND("QVC",AL1487))),"QVC",IF(OR(ISNUMBER(FIND("NCO",H1487)),ISNUMBER(FIND("NCO",Y1487))), "NCO", IF(AL1487="consumer","PMD.com",VLOOKUP(LEFT(H1487,2),Tables!$E$1:$F$11,2,FALSE))))</f>
        <v>PMD.com</v>
      </c>
      <c r="C1487">
        <f t="shared" si="70"/>
        <v>53920001</v>
      </c>
      <c r="D1487">
        <f t="shared" si="71"/>
        <v>1</v>
      </c>
      <c r="E1487" t="str">
        <f t="shared" ca="1" si="69"/>
        <v>shifted orders shipped</v>
      </c>
      <c r="F1487" t="s">
        <v>3539</v>
      </c>
      <c r="G1487" t="s">
        <v>335</v>
      </c>
      <c r="H1487" t="s">
        <v>5571</v>
      </c>
      <c r="I1487" s="6">
        <v>44011.678113425929</v>
      </c>
      <c r="J1487" t="s">
        <v>16</v>
      </c>
      <c r="K1487" s="6">
        <v>44013.322500000002</v>
      </c>
      <c r="M1487" t="s">
        <v>3449</v>
      </c>
      <c r="N1487" t="s">
        <v>5572</v>
      </c>
      <c r="Q1487" t="s">
        <v>2938</v>
      </c>
      <c r="R1487" t="s">
        <v>376</v>
      </c>
      <c r="S1487" t="s">
        <v>5573</v>
      </c>
      <c r="T1487" t="s">
        <v>338</v>
      </c>
      <c r="U1487" t="s">
        <v>530</v>
      </c>
      <c r="W1487" t="s">
        <v>3450</v>
      </c>
      <c r="Z1487" t="s">
        <v>3449</v>
      </c>
      <c r="AA1487" t="s">
        <v>5572</v>
      </c>
      <c r="AD1487" t="s">
        <v>2938</v>
      </c>
      <c r="AE1487" t="s">
        <v>376</v>
      </c>
      <c r="AF1487" t="s">
        <v>5573</v>
      </c>
      <c r="AG1487" t="s">
        <v>338</v>
      </c>
      <c r="AH1487" t="s">
        <v>530</v>
      </c>
      <c r="AJ1487" t="s">
        <v>3450</v>
      </c>
      <c r="AL1487" t="s">
        <v>339</v>
      </c>
      <c r="AM1487">
        <v>1</v>
      </c>
      <c r="AN1487">
        <v>1</v>
      </c>
      <c r="AO1487">
        <v>14899</v>
      </c>
      <c r="AQ1487">
        <v>124468</v>
      </c>
      <c r="AR1487">
        <v>53920001</v>
      </c>
      <c r="AS1487">
        <v>9000000</v>
      </c>
      <c r="AT1487" t="s">
        <v>40</v>
      </c>
      <c r="AW1487" t="s">
        <v>343</v>
      </c>
      <c r="BY1487" t="s">
        <v>342</v>
      </c>
      <c r="EQ1487">
        <v>243396</v>
      </c>
      <c r="ER1487" t="s">
        <v>5574</v>
      </c>
      <c r="EV1487">
        <v>17286857</v>
      </c>
      <c r="EW1487">
        <v>928</v>
      </c>
      <c r="EX1487">
        <v>220617</v>
      </c>
      <c r="EY1487" t="s">
        <v>5575</v>
      </c>
      <c r="EZ1487">
        <v>1</v>
      </c>
      <c r="FC1487">
        <v>95385</v>
      </c>
      <c r="FD1487" t="s">
        <v>3531</v>
      </c>
    </row>
    <row r="1488" spans="1:160" x14ac:dyDescent="0.3">
      <c r="A1488" t="str">
        <f>VLOOKUP(B1488,Table2[],3,FALSE)</f>
        <v>Digital</v>
      </c>
      <c r="B1488" t="str">
        <f>IF(OR(ISNUMBER(FIND("QVC",Z1488)),ISNUMBER(FIND("QVC",AL1488))),"QVC",IF(OR(ISNUMBER(FIND("NCO",H1488)),ISNUMBER(FIND("NCO",Y1488))), "NCO", IF(AL1488="consumer","PMD.com",VLOOKUP(LEFT(H1488,2),Tables!$E$1:$F$11,2,FALSE))))</f>
        <v>PMD.com</v>
      </c>
      <c r="C1488">
        <f t="shared" si="70"/>
        <v>5341030</v>
      </c>
      <c r="D1488">
        <f t="shared" si="71"/>
        <v>1</v>
      </c>
      <c r="E1488" t="str">
        <f t="shared" ca="1" si="69"/>
        <v>shifted orders shipped</v>
      </c>
      <c r="F1488" t="s">
        <v>3539</v>
      </c>
      <c r="G1488" t="s">
        <v>335</v>
      </c>
      <c r="H1488" t="s">
        <v>5571</v>
      </c>
      <c r="I1488" s="6">
        <v>44011.678113425929</v>
      </c>
      <c r="J1488" t="s">
        <v>16</v>
      </c>
      <c r="K1488" s="6">
        <v>44013.322500000002</v>
      </c>
      <c r="M1488" t="s">
        <v>3449</v>
      </c>
      <c r="N1488" t="s">
        <v>5572</v>
      </c>
      <c r="Q1488" t="s">
        <v>2938</v>
      </c>
      <c r="R1488" t="s">
        <v>376</v>
      </c>
      <c r="S1488" t="s">
        <v>5573</v>
      </c>
      <c r="T1488" t="s">
        <v>338</v>
      </c>
      <c r="U1488" t="s">
        <v>530</v>
      </c>
      <c r="W1488" t="s">
        <v>3450</v>
      </c>
      <c r="Z1488" t="s">
        <v>3449</v>
      </c>
      <c r="AA1488" t="s">
        <v>5572</v>
      </c>
      <c r="AD1488" t="s">
        <v>2938</v>
      </c>
      <c r="AE1488" t="s">
        <v>376</v>
      </c>
      <c r="AF1488" t="s">
        <v>5573</v>
      </c>
      <c r="AG1488" t="s">
        <v>338</v>
      </c>
      <c r="AH1488" t="s">
        <v>530</v>
      </c>
      <c r="AJ1488" t="s">
        <v>3450</v>
      </c>
      <c r="AL1488" t="s">
        <v>339</v>
      </c>
      <c r="AM1488">
        <v>1</v>
      </c>
      <c r="AN1488">
        <v>1</v>
      </c>
      <c r="AO1488">
        <v>12859</v>
      </c>
      <c r="AQ1488">
        <v>124642</v>
      </c>
      <c r="AR1488">
        <v>5341030</v>
      </c>
      <c r="AS1488" t="s">
        <v>925</v>
      </c>
      <c r="AT1488" t="s">
        <v>926</v>
      </c>
      <c r="AW1488" t="s">
        <v>366</v>
      </c>
      <c r="AX1488" t="s">
        <v>366</v>
      </c>
      <c r="AY1488" t="s">
        <v>345</v>
      </c>
      <c r="AZ1488" t="s">
        <v>346</v>
      </c>
      <c r="BY1488" t="s">
        <v>342</v>
      </c>
      <c r="EQ1488">
        <v>243275</v>
      </c>
      <c r="ER1488" t="s">
        <v>5574</v>
      </c>
      <c r="EV1488">
        <v>17286857</v>
      </c>
      <c r="EW1488">
        <v>928</v>
      </c>
      <c r="EX1488">
        <v>220617</v>
      </c>
      <c r="EY1488" t="s">
        <v>5575</v>
      </c>
      <c r="EZ1488">
        <v>1</v>
      </c>
      <c r="FC1488">
        <v>95385</v>
      </c>
      <c r="FD1488" t="s">
        <v>3531</v>
      </c>
    </row>
    <row r="1489" spans="1:160" x14ac:dyDescent="0.3">
      <c r="A1489" t="str">
        <f>VLOOKUP(B1489,Table2[],3,FALSE)</f>
        <v>Digital</v>
      </c>
      <c r="B1489" t="str">
        <f>IF(OR(ISNUMBER(FIND("QVC",Z1489)),ISNUMBER(FIND("QVC",AL1489))),"QVC",IF(OR(ISNUMBER(FIND("NCO",H1489)),ISNUMBER(FIND("NCO",Y1489))), "NCO", IF(AL1489="consumer","PMD.com",VLOOKUP(LEFT(H1489,2),Tables!$E$1:$F$11,2,FALSE))))</f>
        <v>PMD.com</v>
      </c>
      <c r="C1489">
        <f t="shared" si="70"/>
        <v>5341030</v>
      </c>
      <c r="D1489">
        <f t="shared" si="71"/>
        <v>1</v>
      </c>
      <c r="E1489" t="str">
        <f t="shared" ca="1" si="69"/>
        <v>shifted orders shipped</v>
      </c>
      <c r="F1489" t="s">
        <v>3539</v>
      </c>
      <c r="G1489" t="s">
        <v>335</v>
      </c>
      <c r="H1489" t="s">
        <v>5576</v>
      </c>
      <c r="I1489" s="6">
        <v>44011.637638888889</v>
      </c>
      <c r="J1489" t="s">
        <v>16</v>
      </c>
      <c r="K1489" s="6">
        <v>44013.322743055556</v>
      </c>
      <c r="M1489" t="s">
        <v>1404</v>
      </c>
      <c r="N1489" t="s">
        <v>1405</v>
      </c>
      <c r="Q1489" t="s">
        <v>1406</v>
      </c>
      <c r="R1489" t="s">
        <v>375</v>
      </c>
      <c r="S1489" t="s">
        <v>1407</v>
      </c>
      <c r="T1489" t="s">
        <v>338</v>
      </c>
      <c r="U1489" t="s">
        <v>530</v>
      </c>
      <c r="W1489" t="s">
        <v>1408</v>
      </c>
      <c r="Z1489" t="s">
        <v>1404</v>
      </c>
      <c r="AA1489" t="s">
        <v>1405</v>
      </c>
      <c r="AD1489" t="s">
        <v>1406</v>
      </c>
      <c r="AE1489" t="s">
        <v>375</v>
      </c>
      <c r="AF1489" t="s">
        <v>1407</v>
      </c>
      <c r="AG1489" t="s">
        <v>338</v>
      </c>
      <c r="AH1489" t="s">
        <v>530</v>
      </c>
      <c r="AJ1489" t="s">
        <v>1408</v>
      </c>
      <c r="AL1489" t="s">
        <v>339</v>
      </c>
      <c r="AM1489">
        <v>1</v>
      </c>
      <c r="AN1489">
        <v>1</v>
      </c>
      <c r="AO1489">
        <v>12859</v>
      </c>
      <c r="AQ1489">
        <v>124642</v>
      </c>
      <c r="AR1489">
        <v>5341030</v>
      </c>
      <c r="AS1489" t="s">
        <v>925</v>
      </c>
      <c r="AT1489" t="s">
        <v>926</v>
      </c>
      <c r="AW1489" t="s">
        <v>366</v>
      </c>
      <c r="AX1489" t="s">
        <v>366</v>
      </c>
      <c r="AY1489" t="s">
        <v>345</v>
      </c>
      <c r="AZ1489" t="s">
        <v>346</v>
      </c>
      <c r="BY1489" t="s">
        <v>342</v>
      </c>
      <c r="EQ1489">
        <v>243275</v>
      </c>
      <c r="ER1489" t="s">
        <v>5577</v>
      </c>
      <c r="EV1489">
        <v>17286832</v>
      </c>
      <c r="EW1489">
        <v>928</v>
      </c>
      <c r="EX1489">
        <v>220588</v>
      </c>
      <c r="EY1489" t="s">
        <v>5578</v>
      </c>
      <c r="EZ1489">
        <v>1</v>
      </c>
      <c r="FC1489">
        <v>95385</v>
      </c>
      <c r="FD1489" t="s">
        <v>3531</v>
      </c>
    </row>
    <row r="1490" spans="1:160" x14ac:dyDescent="0.3">
      <c r="A1490" t="str">
        <f>VLOOKUP(B1490,Table2[],3,FALSE)</f>
        <v>Digital</v>
      </c>
      <c r="B1490" t="str">
        <f>IF(OR(ISNUMBER(FIND("QVC",Z1490)),ISNUMBER(FIND("QVC",AL1490))),"QVC",IF(OR(ISNUMBER(FIND("NCO",H1490)),ISNUMBER(FIND("NCO",Y1490))), "NCO", IF(AL1490="consumer","PMD.com",VLOOKUP(LEFT(H1490,2),Tables!$E$1:$F$11,2,FALSE))))</f>
        <v>PMD.com</v>
      </c>
      <c r="C1490">
        <f t="shared" si="70"/>
        <v>51010001</v>
      </c>
      <c r="D1490">
        <f t="shared" si="71"/>
        <v>1</v>
      </c>
      <c r="E1490" t="str">
        <f t="shared" ca="1" si="69"/>
        <v>shifted orders shipped</v>
      </c>
      <c r="F1490" t="s">
        <v>3539</v>
      </c>
      <c r="G1490" t="s">
        <v>335</v>
      </c>
      <c r="H1490" t="s">
        <v>5576</v>
      </c>
      <c r="I1490" s="6">
        <v>44011.637638888889</v>
      </c>
      <c r="J1490" t="s">
        <v>16</v>
      </c>
      <c r="K1490" s="6">
        <v>44013.322743055556</v>
      </c>
      <c r="M1490" t="s">
        <v>1404</v>
      </c>
      <c r="N1490" t="s">
        <v>1405</v>
      </c>
      <c r="Q1490" t="s">
        <v>1406</v>
      </c>
      <c r="R1490" t="s">
        <v>375</v>
      </c>
      <c r="S1490" t="s">
        <v>1407</v>
      </c>
      <c r="T1490" t="s">
        <v>338</v>
      </c>
      <c r="U1490" t="s">
        <v>530</v>
      </c>
      <c r="W1490" t="s">
        <v>1408</v>
      </c>
      <c r="Z1490" t="s">
        <v>1404</v>
      </c>
      <c r="AA1490" t="s">
        <v>1405</v>
      </c>
      <c r="AD1490" t="s">
        <v>1406</v>
      </c>
      <c r="AE1490" t="s">
        <v>375</v>
      </c>
      <c r="AF1490" t="s">
        <v>1407</v>
      </c>
      <c r="AG1490" t="s">
        <v>338</v>
      </c>
      <c r="AH1490" t="s">
        <v>530</v>
      </c>
      <c r="AJ1490" t="s">
        <v>1408</v>
      </c>
      <c r="AL1490" t="s">
        <v>339</v>
      </c>
      <c r="AM1490">
        <v>1</v>
      </c>
      <c r="AN1490">
        <v>1</v>
      </c>
      <c r="AO1490">
        <v>8743</v>
      </c>
      <c r="AQ1490">
        <v>123868</v>
      </c>
      <c r="AR1490">
        <v>51010001</v>
      </c>
      <c r="AS1490" t="s">
        <v>48</v>
      </c>
      <c r="AT1490" t="s">
        <v>49</v>
      </c>
      <c r="AW1490" t="s">
        <v>340</v>
      </c>
      <c r="AX1490" t="s">
        <v>340</v>
      </c>
      <c r="AY1490" t="s">
        <v>357</v>
      </c>
      <c r="AZ1490" t="s">
        <v>363</v>
      </c>
      <c r="BY1490" t="s">
        <v>342</v>
      </c>
      <c r="EQ1490">
        <v>251450</v>
      </c>
      <c r="ER1490" t="s">
        <v>5577</v>
      </c>
      <c r="EV1490">
        <v>17286832</v>
      </c>
      <c r="EW1490">
        <v>928</v>
      </c>
      <c r="EX1490">
        <v>220588</v>
      </c>
      <c r="EY1490" t="s">
        <v>5578</v>
      </c>
      <c r="EZ1490">
        <v>1</v>
      </c>
      <c r="FC1490">
        <v>51010001</v>
      </c>
      <c r="FD1490" t="s">
        <v>49</v>
      </c>
    </row>
    <row r="1491" spans="1:160" x14ac:dyDescent="0.3">
      <c r="A1491" t="str">
        <f>VLOOKUP(B1491,Table2[],3,FALSE)</f>
        <v>Digital</v>
      </c>
      <c r="B1491" t="str">
        <f>IF(OR(ISNUMBER(FIND("QVC",Z1491)),ISNUMBER(FIND("QVC",AL1491))),"QVC",IF(OR(ISNUMBER(FIND("NCO",H1491)),ISNUMBER(FIND("NCO",Y1491))), "NCO", IF(AL1491="consumer","PMD.com",VLOOKUP(LEFT(H1491,2),Tables!$E$1:$F$11,2,FALSE))))</f>
        <v>PMD.com</v>
      </c>
      <c r="C1491">
        <f t="shared" si="70"/>
        <v>53920001</v>
      </c>
      <c r="D1491">
        <f t="shared" si="71"/>
        <v>1</v>
      </c>
      <c r="E1491" t="str">
        <f t="shared" ca="1" si="69"/>
        <v>shifted orders shipped</v>
      </c>
      <c r="F1491" t="s">
        <v>3539</v>
      </c>
      <c r="G1491" t="s">
        <v>335</v>
      </c>
      <c r="H1491" t="s">
        <v>5576</v>
      </c>
      <c r="I1491" s="6">
        <v>44011.637638888889</v>
      </c>
      <c r="J1491" t="s">
        <v>16</v>
      </c>
      <c r="K1491" s="6">
        <v>44013.322743055556</v>
      </c>
      <c r="M1491" t="s">
        <v>1404</v>
      </c>
      <c r="N1491" t="s">
        <v>1405</v>
      </c>
      <c r="Q1491" t="s">
        <v>1406</v>
      </c>
      <c r="R1491" t="s">
        <v>375</v>
      </c>
      <c r="S1491" t="s">
        <v>1407</v>
      </c>
      <c r="T1491" t="s">
        <v>338</v>
      </c>
      <c r="U1491" t="s">
        <v>530</v>
      </c>
      <c r="W1491" t="s">
        <v>1408</v>
      </c>
      <c r="Z1491" t="s">
        <v>1404</v>
      </c>
      <c r="AA1491" t="s">
        <v>1405</v>
      </c>
      <c r="AD1491" t="s">
        <v>1406</v>
      </c>
      <c r="AE1491" t="s">
        <v>375</v>
      </c>
      <c r="AF1491" t="s">
        <v>1407</v>
      </c>
      <c r="AG1491" t="s">
        <v>338</v>
      </c>
      <c r="AH1491" t="s">
        <v>530</v>
      </c>
      <c r="AJ1491" t="s">
        <v>1408</v>
      </c>
      <c r="AL1491" t="s">
        <v>339</v>
      </c>
      <c r="AM1491">
        <v>1</v>
      </c>
      <c r="AN1491">
        <v>1</v>
      </c>
      <c r="AO1491">
        <v>14899</v>
      </c>
      <c r="AQ1491">
        <v>124468</v>
      </c>
      <c r="AR1491">
        <v>53920001</v>
      </c>
      <c r="AS1491">
        <v>9000000</v>
      </c>
      <c r="AT1491" t="s">
        <v>40</v>
      </c>
      <c r="AW1491" t="s">
        <v>343</v>
      </c>
      <c r="BY1491" t="s">
        <v>342</v>
      </c>
      <c r="EQ1491">
        <v>243396</v>
      </c>
      <c r="ER1491" t="s">
        <v>5577</v>
      </c>
      <c r="EV1491">
        <v>17286832</v>
      </c>
      <c r="EW1491">
        <v>928</v>
      </c>
      <c r="EX1491">
        <v>220588</v>
      </c>
      <c r="EY1491" t="s">
        <v>5578</v>
      </c>
      <c r="EZ1491">
        <v>1</v>
      </c>
      <c r="FC1491">
        <v>95385</v>
      </c>
      <c r="FD1491" t="s">
        <v>3531</v>
      </c>
    </row>
    <row r="1492" spans="1:160" x14ac:dyDescent="0.3">
      <c r="A1492" t="str">
        <f>VLOOKUP(B1492,Table2[],3,FALSE)</f>
        <v>Digital</v>
      </c>
      <c r="B1492" t="str">
        <f>IF(OR(ISNUMBER(FIND("QVC",Z1492)),ISNUMBER(FIND("QVC",AL1492))),"QVC",IF(OR(ISNUMBER(FIND("NCO",H1492)),ISNUMBER(FIND("NCO",Y1492))), "NCO", IF(AL1492="consumer","PMD.com",VLOOKUP(LEFT(H1492,2),Tables!$E$1:$F$11,2,FALSE))))</f>
        <v>PMD.com</v>
      </c>
      <c r="C1492">
        <f t="shared" si="70"/>
        <v>5356</v>
      </c>
      <c r="D1492">
        <f t="shared" si="71"/>
        <v>1</v>
      </c>
      <c r="E1492" t="str">
        <f t="shared" ca="1" si="69"/>
        <v>shifted orders shipped</v>
      </c>
      <c r="F1492" t="s">
        <v>3539</v>
      </c>
      <c r="G1492" t="s">
        <v>335</v>
      </c>
      <c r="H1492" t="s">
        <v>5576</v>
      </c>
      <c r="I1492" s="6">
        <v>44011.637638888889</v>
      </c>
      <c r="J1492" t="s">
        <v>16</v>
      </c>
      <c r="K1492" s="6">
        <v>44013.322743055556</v>
      </c>
      <c r="M1492" t="s">
        <v>1404</v>
      </c>
      <c r="N1492" t="s">
        <v>1405</v>
      </c>
      <c r="Q1492" t="s">
        <v>1406</v>
      </c>
      <c r="R1492" t="s">
        <v>375</v>
      </c>
      <c r="S1492" t="s">
        <v>1407</v>
      </c>
      <c r="T1492" t="s">
        <v>338</v>
      </c>
      <c r="U1492" t="s">
        <v>530</v>
      </c>
      <c r="W1492" t="s">
        <v>1408</v>
      </c>
      <c r="Z1492" t="s">
        <v>1404</v>
      </c>
      <c r="AA1492" t="s">
        <v>1405</v>
      </c>
      <c r="AD1492" t="s">
        <v>1406</v>
      </c>
      <c r="AE1492" t="s">
        <v>375</v>
      </c>
      <c r="AF1492" t="s">
        <v>1407</v>
      </c>
      <c r="AG1492" t="s">
        <v>338</v>
      </c>
      <c r="AH1492" t="s">
        <v>530</v>
      </c>
      <c r="AJ1492" t="s">
        <v>1408</v>
      </c>
      <c r="AL1492" t="s">
        <v>339</v>
      </c>
      <c r="AM1492">
        <v>1</v>
      </c>
      <c r="AN1492">
        <v>1</v>
      </c>
      <c r="AO1492">
        <v>8738</v>
      </c>
      <c r="AQ1492">
        <v>124520</v>
      </c>
      <c r="AR1492">
        <v>5356</v>
      </c>
      <c r="AS1492" t="s">
        <v>747</v>
      </c>
      <c r="AT1492" t="s">
        <v>118</v>
      </c>
      <c r="AW1492" t="s">
        <v>340</v>
      </c>
      <c r="AX1492" t="s">
        <v>340</v>
      </c>
      <c r="AY1492" t="s">
        <v>351</v>
      </c>
      <c r="AZ1492" t="s">
        <v>424</v>
      </c>
      <c r="BY1492" t="s">
        <v>342</v>
      </c>
      <c r="EQ1492">
        <v>252059</v>
      </c>
      <c r="ER1492" t="s">
        <v>5577</v>
      </c>
      <c r="EV1492">
        <v>17286832</v>
      </c>
      <c r="EW1492">
        <v>928</v>
      </c>
      <c r="EX1492">
        <v>220588</v>
      </c>
      <c r="EY1492" t="s">
        <v>5578</v>
      </c>
      <c r="EZ1492">
        <v>1</v>
      </c>
      <c r="FC1492">
        <v>5356</v>
      </c>
      <c r="FD1492" t="s">
        <v>118</v>
      </c>
    </row>
    <row r="1493" spans="1:160" x14ac:dyDescent="0.3">
      <c r="A1493" t="str">
        <f>VLOOKUP(B1493,Table2[],3,FALSE)</f>
        <v>Digital</v>
      </c>
      <c r="B1493" t="str">
        <f>IF(OR(ISNUMBER(FIND("QVC",Z1493)),ISNUMBER(FIND("QVC",AL1493))),"QVC",IF(OR(ISNUMBER(FIND("NCO",H1493)),ISNUMBER(FIND("NCO",Y1493))), "NCO", IF(AL1493="consumer","PMD.com",VLOOKUP(LEFT(H1493,2),Tables!$E$1:$F$11,2,FALSE))))</f>
        <v>PMD.com</v>
      </c>
      <c r="C1493">
        <f t="shared" si="70"/>
        <v>53820001</v>
      </c>
      <c r="D1493">
        <f t="shared" si="71"/>
        <v>1</v>
      </c>
      <c r="E1493" t="str">
        <f t="shared" ca="1" si="69"/>
        <v>shifted orders shipped</v>
      </c>
      <c r="F1493" t="s">
        <v>3539</v>
      </c>
      <c r="G1493" t="s">
        <v>335</v>
      </c>
      <c r="H1493" t="s">
        <v>5576</v>
      </c>
      <c r="I1493" s="6">
        <v>44011.637638888889</v>
      </c>
      <c r="J1493" t="s">
        <v>16</v>
      </c>
      <c r="K1493" s="6">
        <v>44013.322743055556</v>
      </c>
      <c r="M1493" t="s">
        <v>1404</v>
      </c>
      <c r="N1493" t="s">
        <v>1405</v>
      </c>
      <c r="Q1493" t="s">
        <v>1406</v>
      </c>
      <c r="R1493" t="s">
        <v>375</v>
      </c>
      <c r="S1493" t="s">
        <v>1407</v>
      </c>
      <c r="T1493" t="s">
        <v>338</v>
      </c>
      <c r="U1493" t="s">
        <v>530</v>
      </c>
      <c r="W1493" t="s">
        <v>1408</v>
      </c>
      <c r="Z1493" t="s">
        <v>1404</v>
      </c>
      <c r="AA1493" t="s">
        <v>1405</v>
      </c>
      <c r="AD1493" t="s">
        <v>1406</v>
      </c>
      <c r="AE1493" t="s">
        <v>375</v>
      </c>
      <c r="AF1493" t="s">
        <v>1407</v>
      </c>
      <c r="AG1493" t="s">
        <v>338</v>
      </c>
      <c r="AH1493" t="s">
        <v>530</v>
      </c>
      <c r="AJ1493" t="s">
        <v>1408</v>
      </c>
      <c r="AL1493" t="s">
        <v>339</v>
      </c>
      <c r="AM1493">
        <v>1</v>
      </c>
      <c r="AN1493">
        <v>1</v>
      </c>
      <c r="AO1493">
        <v>3106</v>
      </c>
      <c r="AQ1493">
        <v>124463</v>
      </c>
      <c r="AR1493">
        <v>53820001</v>
      </c>
      <c r="AS1493" t="s">
        <v>133</v>
      </c>
      <c r="AT1493" t="s">
        <v>134</v>
      </c>
      <c r="AW1493" t="s">
        <v>340</v>
      </c>
      <c r="AX1493">
        <v>0</v>
      </c>
      <c r="AY1493" t="s">
        <v>348</v>
      </c>
      <c r="AZ1493">
        <v>0</v>
      </c>
      <c r="BY1493" t="s">
        <v>342</v>
      </c>
      <c r="EQ1493">
        <v>244732</v>
      </c>
      <c r="ER1493" t="s">
        <v>5577</v>
      </c>
      <c r="EV1493">
        <v>17286832</v>
      </c>
      <c r="EW1493">
        <v>928</v>
      </c>
      <c r="EX1493">
        <v>220588</v>
      </c>
      <c r="EY1493" t="s">
        <v>5578</v>
      </c>
      <c r="EZ1493">
        <v>1</v>
      </c>
      <c r="FC1493">
        <v>53820001</v>
      </c>
      <c r="FD1493" t="s">
        <v>134</v>
      </c>
    </row>
    <row r="1494" spans="1:160" x14ac:dyDescent="0.3">
      <c r="A1494" t="str">
        <f>VLOOKUP(B1494,Table2[],3,FALSE)</f>
        <v>Digital</v>
      </c>
      <c r="B1494" t="str">
        <f>IF(OR(ISNUMBER(FIND("QVC",Z1494)),ISNUMBER(FIND("QVC",AL1494))),"QVC",IF(OR(ISNUMBER(FIND("NCO",H1494)),ISNUMBER(FIND("NCO",Y1494))), "NCO", IF(AL1494="consumer","PMD.com",VLOOKUP(LEFT(H1494,2),Tables!$E$1:$F$11,2,FALSE))))</f>
        <v>PMD.com</v>
      </c>
      <c r="C1494">
        <f t="shared" si="70"/>
        <v>53980001</v>
      </c>
      <c r="D1494">
        <f t="shared" si="71"/>
        <v>1</v>
      </c>
      <c r="E1494" t="str">
        <f t="shared" ca="1" si="69"/>
        <v>shifted orders shipped</v>
      </c>
      <c r="F1494" t="s">
        <v>3539</v>
      </c>
      <c r="G1494" t="s">
        <v>335</v>
      </c>
      <c r="H1494" t="s">
        <v>5576</v>
      </c>
      <c r="I1494" s="6">
        <v>44011.637638888889</v>
      </c>
      <c r="J1494" t="s">
        <v>16</v>
      </c>
      <c r="K1494" s="6">
        <v>44013.322743055556</v>
      </c>
      <c r="M1494" t="s">
        <v>1404</v>
      </c>
      <c r="N1494" t="s">
        <v>1405</v>
      </c>
      <c r="Q1494" t="s">
        <v>1406</v>
      </c>
      <c r="R1494" t="s">
        <v>375</v>
      </c>
      <c r="S1494" t="s">
        <v>1407</v>
      </c>
      <c r="T1494" t="s">
        <v>338</v>
      </c>
      <c r="U1494" t="s">
        <v>530</v>
      </c>
      <c r="W1494" t="s">
        <v>1408</v>
      </c>
      <c r="Z1494" t="s">
        <v>1404</v>
      </c>
      <c r="AA1494" t="s">
        <v>1405</v>
      </c>
      <c r="AD1494" t="s">
        <v>1406</v>
      </c>
      <c r="AE1494" t="s">
        <v>375</v>
      </c>
      <c r="AF1494" t="s">
        <v>1407</v>
      </c>
      <c r="AG1494" t="s">
        <v>338</v>
      </c>
      <c r="AH1494" t="s">
        <v>530</v>
      </c>
      <c r="AJ1494" t="s">
        <v>1408</v>
      </c>
      <c r="AL1494" t="s">
        <v>339</v>
      </c>
      <c r="AM1494">
        <v>1</v>
      </c>
      <c r="AN1494">
        <v>1</v>
      </c>
      <c r="AO1494">
        <v>5816</v>
      </c>
      <c r="AQ1494">
        <v>124473</v>
      </c>
      <c r="AR1494">
        <v>53980001</v>
      </c>
      <c r="AS1494" t="s">
        <v>1735</v>
      </c>
      <c r="AT1494" t="s">
        <v>43</v>
      </c>
      <c r="AW1494" t="s">
        <v>340</v>
      </c>
      <c r="AX1494">
        <v>0</v>
      </c>
      <c r="AY1494" t="s">
        <v>348</v>
      </c>
      <c r="AZ1494">
        <v>0</v>
      </c>
      <c r="BY1494" t="s">
        <v>342</v>
      </c>
      <c r="EQ1494">
        <v>253177</v>
      </c>
      <c r="ER1494" t="s">
        <v>5577</v>
      </c>
      <c r="EV1494">
        <v>17286832</v>
      </c>
      <c r="EW1494">
        <v>928</v>
      </c>
      <c r="EX1494">
        <v>220588</v>
      </c>
      <c r="EY1494" t="s">
        <v>5578</v>
      </c>
      <c r="EZ1494">
        <v>1</v>
      </c>
      <c r="FC1494">
        <v>53980001</v>
      </c>
      <c r="FD1494" t="s">
        <v>43</v>
      </c>
    </row>
    <row r="1495" spans="1:160" x14ac:dyDescent="0.3">
      <c r="A1495" t="str">
        <f>VLOOKUP(B1495,Table2[],3,FALSE)</f>
        <v>Digital</v>
      </c>
      <c r="B1495" t="str">
        <f>IF(OR(ISNUMBER(FIND("QVC",Z1495)),ISNUMBER(FIND("QVC",AL1495))),"QVC",IF(OR(ISNUMBER(FIND("NCO",H1495)),ISNUMBER(FIND("NCO",Y1495))), "NCO", IF(AL1495="consumer","PMD.com",VLOOKUP(LEFT(H1495,2),Tables!$E$1:$F$11,2,FALSE))))</f>
        <v>PMD.com</v>
      </c>
      <c r="C1495">
        <f t="shared" si="70"/>
        <v>53810001</v>
      </c>
      <c r="D1495">
        <f t="shared" si="71"/>
        <v>1</v>
      </c>
      <c r="E1495" t="str">
        <f t="shared" ca="1" si="69"/>
        <v>shifted orders shipped</v>
      </c>
      <c r="F1495" t="s">
        <v>3539</v>
      </c>
      <c r="G1495" t="s">
        <v>335</v>
      </c>
      <c r="H1495" t="s">
        <v>5576</v>
      </c>
      <c r="I1495" s="6">
        <v>44011.637638888889</v>
      </c>
      <c r="J1495" t="s">
        <v>16</v>
      </c>
      <c r="K1495" s="6">
        <v>44013.322743055556</v>
      </c>
      <c r="M1495" t="s">
        <v>1404</v>
      </c>
      <c r="N1495" t="s">
        <v>1405</v>
      </c>
      <c r="Q1495" t="s">
        <v>1406</v>
      </c>
      <c r="R1495" t="s">
        <v>375</v>
      </c>
      <c r="S1495" t="s">
        <v>1407</v>
      </c>
      <c r="T1495" t="s">
        <v>338</v>
      </c>
      <c r="U1495" t="s">
        <v>530</v>
      </c>
      <c r="W1495" t="s">
        <v>1408</v>
      </c>
      <c r="Z1495" t="s">
        <v>1404</v>
      </c>
      <c r="AA1495" t="s">
        <v>1405</v>
      </c>
      <c r="AD1495" t="s">
        <v>1406</v>
      </c>
      <c r="AE1495" t="s">
        <v>375</v>
      </c>
      <c r="AF1495" t="s">
        <v>1407</v>
      </c>
      <c r="AG1495" t="s">
        <v>338</v>
      </c>
      <c r="AH1495" t="s">
        <v>530</v>
      </c>
      <c r="AJ1495" t="s">
        <v>1408</v>
      </c>
      <c r="AL1495" t="s">
        <v>339</v>
      </c>
      <c r="AM1495">
        <v>1</v>
      </c>
      <c r="AN1495">
        <v>1</v>
      </c>
      <c r="AO1495">
        <v>5409</v>
      </c>
      <c r="AQ1495">
        <v>124462</v>
      </c>
      <c r="AR1495">
        <v>53810001</v>
      </c>
      <c r="AS1495" t="s">
        <v>133</v>
      </c>
      <c r="AT1495" t="s">
        <v>132</v>
      </c>
      <c r="AW1495" t="s">
        <v>340</v>
      </c>
      <c r="AX1495">
        <v>0</v>
      </c>
      <c r="AY1495" t="s">
        <v>348</v>
      </c>
      <c r="AZ1495">
        <v>0</v>
      </c>
      <c r="BY1495" t="s">
        <v>342</v>
      </c>
      <c r="EQ1495">
        <v>245175</v>
      </c>
      <c r="ER1495" t="s">
        <v>5577</v>
      </c>
      <c r="EV1495">
        <v>17286832</v>
      </c>
      <c r="EW1495">
        <v>928</v>
      </c>
      <c r="EX1495">
        <v>220588</v>
      </c>
      <c r="EY1495" t="s">
        <v>5578</v>
      </c>
      <c r="EZ1495">
        <v>1</v>
      </c>
      <c r="FC1495">
        <v>53810001</v>
      </c>
      <c r="FD1495" t="s">
        <v>132</v>
      </c>
    </row>
    <row r="1496" spans="1:160" x14ac:dyDescent="0.3">
      <c r="A1496" t="str">
        <f>VLOOKUP(B1496,Table2[],3,FALSE)</f>
        <v>Digital</v>
      </c>
      <c r="B1496" t="str">
        <f>IF(OR(ISNUMBER(FIND("QVC",Z1496)),ISNUMBER(FIND("QVC",AL1496))),"QVC",IF(OR(ISNUMBER(FIND("NCO",H1496)),ISNUMBER(FIND("NCO",Y1496))), "NCO", IF(AL1496="consumer","PMD.com",VLOOKUP(LEFT(H1496,2),Tables!$E$1:$F$11,2,FALSE))))</f>
        <v>PMD.com</v>
      </c>
      <c r="C1496">
        <f t="shared" si="70"/>
        <v>55110001</v>
      </c>
      <c r="D1496">
        <f t="shared" si="71"/>
        <v>1</v>
      </c>
      <c r="E1496" t="str">
        <f t="shared" ca="1" si="69"/>
        <v>shifted orders shipped</v>
      </c>
      <c r="F1496" t="s">
        <v>3539</v>
      </c>
      <c r="G1496" t="s">
        <v>335</v>
      </c>
      <c r="H1496" t="s">
        <v>5576</v>
      </c>
      <c r="I1496" s="6">
        <v>44011.637638888889</v>
      </c>
      <c r="J1496" t="s">
        <v>16</v>
      </c>
      <c r="K1496" s="6">
        <v>44013.322743055556</v>
      </c>
      <c r="M1496" t="s">
        <v>1404</v>
      </c>
      <c r="N1496" t="s">
        <v>1405</v>
      </c>
      <c r="Q1496" t="s">
        <v>1406</v>
      </c>
      <c r="R1496" t="s">
        <v>375</v>
      </c>
      <c r="S1496" t="s">
        <v>1407</v>
      </c>
      <c r="T1496" t="s">
        <v>338</v>
      </c>
      <c r="U1496" t="s">
        <v>530</v>
      </c>
      <c r="W1496" t="s">
        <v>1408</v>
      </c>
      <c r="Z1496" t="s">
        <v>1404</v>
      </c>
      <c r="AA1496" t="s">
        <v>1405</v>
      </c>
      <c r="AD1496" t="s">
        <v>1406</v>
      </c>
      <c r="AE1496" t="s">
        <v>375</v>
      </c>
      <c r="AF1496" t="s">
        <v>1407</v>
      </c>
      <c r="AG1496" t="s">
        <v>338</v>
      </c>
      <c r="AH1496" t="s">
        <v>530</v>
      </c>
      <c r="AJ1496" t="s">
        <v>1408</v>
      </c>
      <c r="AL1496" t="s">
        <v>339</v>
      </c>
      <c r="AM1496">
        <v>1</v>
      </c>
      <c r="AN1496">
        <v>1</v>
      </c>
      <c r="AO1496">
        <v>6371</v>
      </c>
      <c r="AQ1496">
        <v>124056</v>
      </c>
      <c r="AR1496">
        <v>55110001</v>
      </c>
      <c r="AS1496" t="s">
        <v>127</v>
      </c>
      <c r="AT1496" t="s">
        <v>128</v>
      </c>
      <c r="AW1496" t="s">
        <v>340</v>
      </c>
      <c r="AX1496" t="s">
        <v>340</v>
      </c>
      <c r="AY1496" t="s">
        <v>382</v>
      </c>
      <c r="AZ1496">
        <v>0</v>
      </c>
      <c r="BY1496" t="s">
        <v>342</v>
      </c>
      <c r="EQ1496">
        <v>238807</v>
      </c>
      <c r="ER1496" t="s">
        <v>5577</v>
      </c>
      <c r="EV1496">
        <v>17286832</v>
      </c>
      <c r="EW1496">
        <v>928</v>
      </c>
      <c r="EX1496">
        <v>220588</v>
      </c>
      <c r="EY1496" t="s">
        <v>5578</v>
      </c>
      <c r="EZ1496">
        <v>1</v>
      </c>
      <c r="FC1496">
        <v>55110001</v>
      </c>
      <c r="FD1496" t="s">
        <v>128</v>
      </c>
    </row>
    <row r="1497" spans="1:160" x14ac:dyDescent="0.3">
      <c r="A1497" t="str">
        <f>VLOOKUP(B1497,Table2[],3,FALSE)</f>
        <v>Digital</v>
      </c>
      <c r="B1497" t="str">
        <f>IF(OR(ISNUMBER(FIND("QVC",Z1497)),ISNUMBER(FIND("QVC",AL1497))),"QVC",IF(OR(ISNUMBER(FIND("NCO",H1497)),ISNUMBER(FIND("NCO",Y1497))), "NCO", IF(AL1497="consumer","PMD.com",VLOOKUP(LEFT(H1497,2),Tables!$E$1:$F$11,2,FALSE))))</f>
        <v>PMD.com</v>
      </c>
      <c r="C1497">
        <f t="shared" si="70"/>
        <v>53990001</v>
      </c>
      <c r="D1497">
        <f t="shared" si="71"/>
        <v>1</v>
      </c>
      <c r="E1497" t="str">
        <f t="shared" ca="1" si="69"/>
        <v>shifted orders shipped</v>
      </c>
      <c r="F1497" t="s">
        <v>3539</v>
      </c>
      <c r="G1497" t="s">
        <v>335</v>
      </c>
      <c r="H1497" t="s">
        <v>5576</v>
      </c>
      <c r="I1497" s="6">
        <v>44011.637638888889</v>
      </c>
      <c r="J1497" t="s">
        <v>16</v>
      </c>
      <c r="K1497" s="6">
        <v>44013.322743055556</v>
      </c>
      <c r="M1497" t="s">
        <v>1404</v>
      </c>
      <c r="N1497" t="s">
        <v>1405</v>
      </c>
      <c r="Q1497" t="s">
        <v>1406</v>
      </c>
      <c r="R1497" t="s">
        <v>375</v>
      </c>
      <c r="S1497" t="s">
        <v>1407</v>
      </c>
      <c r="T1497" t="s">
        <v>338</v>
      </c>
      <c r="U1497" t="s">
        <v>530</v>
      </c>
      <c r="W1497" t="s">
        <v>1408</v>
      </c>
      <c r="Z1497" t="s">
        <v>1404</v>
      </c>
      <c r="AA1497" t="s">
        <v>1405</v>
      </c>
      <c r="AD1497" t="s">
        <v>1406</v>
      </c>
      <c r="AE1497" t="s">
        <v>375</v>
      </c>
      <c r="AF1497" t="s">
        <v>1407</v>
      </c>
      <c r="AG1497" t="s">
        <v>338</v>
      </c>
      <c r="AH1497" t="s">
        <v>530</v>
      </c>
      <c r="AJ1497" t="s">
        <v>1408</v>
      </c>
      <c r="AL1497" t="s">
        <v>339</v>
      </c>
      <c r="AM1497">
        <v>1</v>
      </c>
      <c r="AN1497">
        <v>1</v>
      </c>
      <c r="AO1497">
        <v>14448</v>
      </c>
      <c r="AQ1497">
        <v>124474</v>
      </c>
      <c r="AR1497">
        <v>53990001</v>
      </c>
      <c r="AS1497" t="s">
        <v>1735</v>
      </c>
      <c r="AT1497" t="s">
        <v>111</v>
      </c>
      <c r="AW1497" t="s">
        <v>343</v>
      </c>
      <c r="BY1497" t="s">
        <v>342</v>
      </c>
      <c r="EQ1497">
        <v>253300</v>
      </c>
      <c r="ER1497" t="s">
        <v>5577</v>
      </c>
      <c r="EV1497">
        <v>17286832</v>
      </c>
      <c r="EW1497">
        <v>928</v>
      </c>
      <c r="EX1497">
        <v>220588</v>
      </c>
      <c r="EY1497" t="s">
        <v>5578</v>
      </c>
      <c r="EZ1497">
        <v>1</v>
      </c>
      <c r="FC1497">
        <v>53990001</v>
      </c>
      <c r="FD1497" t="s">
        <v>111</v>
      </c>
    </row>
    <row r="1498" spans="1:160" x14ac:dyDescent="0.3">
      <c r="A1498" t="str">
        <f>VLOOKUP(B1498,Table2[],3,FALSE)</f>
        <v>Digital</v>
      </c>
      <c r="B1498" t="str">
        <f>IF(OR(ISNUMBER(FIND("QVC",Z1498)),ISNUMBER(FIND("QVC",AL1498))),"QVC",IF(OR(ISNUMBER(FIND("NCO",H1498)),ISNUMBER(FIND("NCO",Y1498))), "NCO", IF(AL1498="consumer","PMD.com",VLOOKUP(LEFT(H1498,2),Tables!$E$1:$F$11,2,FALSE))))</f>
        <v>PMD.com</v>
      </c>
      <c r="C1498">
        <f t="shared" si="70"/>
        <v>53610001</v>
      </c>
      <c r="D1498">
        <f t="shared" si="71"/>
        <v>1</v>
      </c>
      <c r="E1498" t="str">
        <f t="shared" ca="1" si="69"/>
        <v>shifted orders shipped</v>
      </c>
      <c r="F1498" t="s">
        <v>3539</v>
      </c>
      <c r="G1498" t="s">
        <v>335</v>
      </c>
      <c r="H1498" t="s">
        <v>5576</v>
      </c>
      <c r="I1498" s="6">
        <v>44011.637638888889</v>
      </c>
      <c r="J1498" t="s">
        <v>16</v>
      </c>
      <c r="K1498" s="6">
        <v>44013.322743055556</v>
      </c>
      <c r="M1498" t="s">
        <v>1404</v>
      </c>
      <c r="N1498" t="s">
        <v>1405</v>
      </c>
      <c r="Q1498" t="s">
        <v>1406</v>
      </c>
      <c r="R1498" t="s">
        <v>375</v>
      </c>
      <c r="S1498" t="s">
        <v>1407</v>
      </c>
      <c r="T1498" t="s">
        <v>338</v>
      </c>
      <c r="U1498" t="s">
        <v>530</v>
      </c>
      <c r="W1498" t="s">
        <v>1408</v>
      </c>
      <c r="Z1498" t="s">
        <v>1404</v>
      </c>
      <c r="AA1498" t="s">
        <v>1405</v>
      </c>
      <c r="AD1498" t="s">
        <v>1406</v>
      </c>
      <c r="AE1498" t="s">
        <v>375</v>
      </c>
      <c r="AF1498" t="s">
        <v>1407</v>
      </c>
      <c r="AG1498" t="s">
        <v>338</v>
      </c>
      <c r="AH1498" t="s">
        <v>530</v>
      </c>
      <c r="AJ1498" t="s">
        <v>1408</v>
      </c>
      <c r="AL1498" t="s">
        <v>339</v>
      </c>
      <c r="AM1498">
        <v>1</v>
      </c>
      <c r="AN1498">
        <v>1</v>
      </c>
      <c r="AO1498">
        <v>9364</v>
      </c>
      <c r="AQ1498">
        <v>124446</v>
      </c>
      <c r="AR1498">
        <v>53610001</v>
      </c>
      <c r="AS1498" t="s">
        <v>63</v>
      </c>
      <c r="AT1498" t="s">
        <v>425</v>
      </c>
      <c r="AW1498" t="s">
        <v>343</v>
      </c>
      <c r="BY1498" t="s">
        <v>342</v>
      </c>
      <c r="EQ1498">
        <v>243444</v>
      </c>
      <c r="ER1498" t="s">
        <v>5577</v>
      </c>
      <c r="EV1498">
        <v>17286832</v>
      </c>
      <c r="EW1498">
        <v>928</v>
      </c>
      <c r="EX1498">
        <v>220588</v>
      </c>
      <c r="EY1498" t="s">
        <v>5578</v>
      </c>
      <c r="EZ1498">
        <v>1</v>
      </c>
      <c r="FC1498">
        <v>53610001</v>
      </c>
      <c r="FD1498" t="s">
        <v>425</v>
      </c>
    </row>
    <row r="1499" spans="1:160" x14ac:dyDescent="0.3">
      <c r="A1499" t="str">
        <f>VLOOKUP(B1499,Table2[],3,FALSE)</f>
        <v>Digital</v>
      </c>
      <c r="B1499" t="str">
        <f>IF(OR(ISNUMBER(FIND("QVC",Z1499)),ISNUMBER(FIND("QVC",AL1499))),"QVC",IF(OR(ISNUMBER(FIND("NCO",H1499)),ISNUMBER(FIND("NCO",Y1499))), "NCO", IF(AL1499="consumer","PMD.com",VLOOKUP(LEFT(H1499,2),Tables!$E$1:$F$11,2,FALSE))))</f>
        <v>PMD.com</v>
      </c>
      <c r="C1499">
        <f t="shared" si="70"/>
        <v>54020001</v>
      </c>
      <c r="D1499">
        <f t="shared" si="71"/>
        <v>1</v>
      </c>
      <c r="E1499" t="str">
        <f t="shared" ca="1" si="69"/>
        <v>shifted orders shipped</v>
      </c>
      <c r="F1499" t="s">
        <v>3539</v>
      </c>
      <c r="G1499" t="s">
        <v>335</v>
      </c>
      <c r="H1499" t="s">
        <v>5576</v>
      </c>
      <c r="I1499" s="6">
        <v>44011.637638888889</v>
      </c>
      <c r="J1499" t="s">
        <v>16</v>
      </c>
      <c r="K1499" s="6">
        <v>44013.322743055556</v>
      </c>
      <c r="M1499" t="s">
        <v>1404</v>
      </c>
      <c r="N1499" t="s">
        <v>1405</v>
      </c>
      <c r="Q1499" t="s">
        <v>1406</v>
      </c>
      <c r="R1499" t="s">
        <v>375</v>
      </c>
      <c r="S1499" t="s">
        <v>1407</v>
      </c>
      <c r="T1499" t="s">
        <v>338</v>
      </c>
      <c r="U1499" t="s">
        <v>530</v>
      </c>
      <c r="W1499" t="s">
        <v>1408</v>
      </c>
      <c r="Z1499" t="s">
        <v>1404</v>
      </c>
      <c r="AA1499" t="s">
        <v>1405</v>
      </c>
      <c r="AD1499" t="s">
        <v>1406</v>
      </c>
      <c r="AE1499" t="s">
        <v>375</v>
      </c>
      <c r="AF1499" t="s">
        <v>1407</v>
      </c>
      <c r="AG1499" t="s">
        <v>338</v>
      </c>
      <c r="AH1499" t="s">
        <v>530</v>
      </c>
      <c r="AJ1499" t="s">
        <v>1408</v>
      </c>
      <c r="AL1499" t="s">
        <v>339</v>
      </c>
      <c r="AM1499">
        <v>1</v>
      </c>
      <c r="AN1499">
        <v>1</v>
      </c>
      <c r="AO1499">
        <v>3692</v>
      </c>
      <c r="AQ1499">
        <v>124477</v>
      </c>
      <c r="AR1499">
        <v>54020001</v>
      </c>
      <c r="AS1499" t="s">
        <v>484</v>
      </c>
      <c r="AT1499" t="s">
        <v>93</v>
      </c>
      <c r="AW1499" t="s">
        <v>340</v>
      </c>
      <c r="AX1499">
        <v>0</v>
      </c>
      <c r="AY1499" t="s">
        <v>348</v>
      </c>
      <c r="AZ1499">
        <v>0</v>
      </c>
      <c r="BY1499" t="s">
        <v>342</v>
      </c>
      <c r="EQ1499">
        <v>251671</v>
      </c>
      <c r="ER1499" t="s">
        <v>5577</v>
      </c>
      <c r="EV1499">
        <v>17286832</v>
      </c>
      <c r="EW1499">
        <v>928</v>
      </c>
      <c r="EX1499">
        <v>220588</v>
      </c>
      <c r="EY1499" t="s">
        <v>5578</v>
      </c>
      <c r="EZ1499">
        <v>1</v>
      </c>
      <c r="FC1499">
        <v>54020001</v>
      </c>
      <c r="FD1499" t="s">
        <v>93</v>
      </c>
    </row>
    <row r="1500" spans="1:160" x14ac:dyDescent="0.3">
      <c r="A1500" t="str">
        <f>VLOOKUP(B1500,Table2[],3,FALSE)</f>
        <v>Digital</v>
      </c>
      <c r="B1500" t="str">
        <f>IF(OR(ISNUMBER(FIND("QVC",Z1500)),ISNUMBER(FIND("QVC",AL1500))),"QVC",IF(OR(ISNUMBER(FIND("NCO",H1500)),ISNUMBER(FIND("NCO",Y1500))), "NCO", IF(AL1500="consumer","PMD.com",VLOOKUP(LEFT(H1500,2),Tables!$E$1:$F$11,2,FALSE))))</f>
        <v>PMD.com</v>
      </c>
      <c r="C1500">
        <f t="shared" si="70"/>
        <v>52430001</v>
      </c>
      <c r="D1500">
        <f t="shared" si="71"/>
        <v>1</v>
      </c>
      <c r="E1500" t="str">
        <f t="shared" ca="1" si="69"/>
        <v>shifted orders shipped</v>
      </c>
      <c r="F1500" t="s">
        <v>3539</v>
      </c>
      <c r="G1500" t="s">
        <v>335</v>
      </c>
      <c r="H1500" t="s">
        <v>5576</v>
      </c>
      <c r="I1500" s="6">
        <v>44011.637638888889</v>
      </c>
      <c r="J1500" t="s">
        <v>16</v>
      </c>
      <c r="K1500" s="6">
        <v>44013.322743055556</v>
      </c>
      <c r="M1500" t="s">
        <v>1404</v>
      </c>
      <c r="N1500" t="s">
        <v>1405</v>
      </c>
      <c r="Q1500" t="s">
        <v>1406</v>
      </c>
      <c r="R1500" t="s">
        <v>375</v>
      </c>
      <c r="S1500" t="s">
        <v>1407</v>
      </c>
      <c r="T1500" t="s">
        <v>338</v>
      </c>
      <c r="U1500" t="s">
        <v>530</v>
      </c>
      <c r="W1500" t="s">
        <v>1408</v>
      </c>
      <c r="Z1500" t="s">
        <v>1404</v>
      </c>
      <c r="AA1500" t="s">
        <v>1405</v>
      </c>
      <c r="AD1500" t="s">
        <v>1406</v>
      </c>
      <c r="AE1500" t="s">
        <v>375</v>
      </c>
      <c r="AF1500" t="s">
        <v>1407</v>
      </c>
      <c r="AG1500" t="s">
        <v>338</v>
      </c>
      <c r="AH1500" t="s">
        <v>530</v>
      </c>
      <c r="AJ1500" t="s">
        <v>1408</v>
      </c>
      <c r="AL1500" t="s">
        <v>339</v>
      </c>
      <c r="AM1500">
        <v>1</v>
      </c>
      <c r="AN1500">
        <v>1</v>
      </c>
      <c r="AO1500">
        <v>12063</v>
      </c>
      <c r="AQ1500">
        <v>127155</v>
      </c>
      <c r="AR1500">
        <v>52430001</v>
      </c>
      <c r="AS1500" t="s">
        <v>927</v>
      </c>
      <c r="AT1500" t="s">
        <v>75</v>
      </c>
      <c r="AW1500" t="s">
        <v>340</v>
      </c>
      <c r="AX1500" t="s">
        <v>340</v>
      </c>
      <c r="AY1500" t="s">
        <v>357</v>
      </c>
      <c r="AZ1500" t="s">
        <v>363</v>
      </c>
      <c r="BY1500" t="s">
        <v>342</v>
      </c>
      <c r="EQ1500">
        <v>249990</v>
      </c>
      <c r="ER1500" t="s">
        <v>5577</v>
      </c>
      <c r="EV1500">
        <v>17286832</v>
      </c>
      <c r="EW1500">
        <v>928</v>
      </c>
      <c r="EX1500">
        <v>220588</v>
      </c>
      <c r="EY1500" t="s">
        <v>5578</v>
      </c>
      <c r="EZ1500">
        <v>1</v>
      </c>
      <c r="FC1500">
        <v>95385</v>
      </c>
      <c r="FD1500" t="s">
        <v>3531</v>
      </c>
    </row>
    <row r="1501" spans="1:160" x14ac:dyDescent="0.3">
      <c r="A1501" t="str">
        <f>VLOOKUP(B1501,Table2[],3,FALSE)</f>
        <v>Digital</v>
      </c>
      <c r="B1501" t="str">
        <f>IF(OR(ISNUMBER(FIND("QVC",Z1501)),ISNUMBER(FIND("QVC",AL1501))),"QVC",IF(OR(ISNUMBER(FIND("NCO",H1501)),ISNUMBER(FIND("NCO",Y1501))), "NCO", IF(AL1501="consumer","PMD.com",VLOOKUP(LEFT(H1501,2),Tables!$E$1:$F$11,2,FALSE))))</f>
        <v>PMD.com</v>
      </c>
      <c r="C1501">
        <f t="shared" si="70"/>
        <v>52240001</v>
      </c>
      <c r="D1501">
        <f t="shared" si="71"/>
        <v>1</v>
      </c>
      <c r="E1501" t="str">
        <f t="shared" ca="1" si="69"/>
        <v>shifted orders shipped</v>
      </c>
      <c r="F1501" t="s">
        <v>3539</v>
      </c>
      <c r="G1501" t="s">
        <v>335</v>
      </c>
      <c r="H1501" t="s">
        <v>5576</v>
      </c>
      <c r="I1501" s="6">
        <v>44011.637638888889</v>
      </c>
      <c r="J1501" t="s">
        <v>16</v>
      </c>
      <c r="K1501" s="6">
        <v>44013.322743055556</v>
      </c>
      <c r="M1501" t="s">
        <v>1404</v>
      </c>
      <c r="N1501" t="s">
        <v>1405</v>
      </c>
      <c r="Q1501" t="s">
        <v>1406</v>
      </c>
      <c r="R1501" t="s">
        <v>375</v>
      </c>
      <c r="S1501" t="s">
        <v>1407</v>
      </c>
      <c r="T1501" t="s">
        <v>338</v>
      </c>
      <c r="U1501" t="s">
        <v>530</v>
      </c>
      <c r="W1501" t="s">
        <v>1408</v>
      </c>
      <c r="Z1501" t="s">
        <v>1404</v>
      </c>
      <c r="AA1501" t="s">
        <v>1405</v>
      </c>
      <c r="AD1501" t="s">
        <v>1406</v>
      </c>
      <c r="AE1501" t="s">
        <v>375</v>
      </c>
      <c r="AF1501" t="s">
        <v>1407</v>
      </c>
      <c r="AG1501" t="s">
        <v>338</v>
      </c>
      <c r="AH1501" t="s">
        <v>530</v>
      </c>
      <c r="AJ1501" t="s">
        <v>1408</v>
      </c>
      <c r="AL1501" t="s">
        <v>339</v>
      </c>
      <c r="AM1501">
        <v>1</v>
      </c>
      <c r="AN1501">
        <v>1</v>
      </c>
      <c r="AO1501">
        <v>5995</v>
      </c>
      <c r="AQ1501">
        <v>124435</v>
      </c>
      <c r="AR1501">
        <v>52240001</v>
      </c>
      <c r="AS1501" t="s">
        <v>2387</v>
      </c>
      <c r="AT1501" t="s">
        <v>108</v>
      </c>
      <c r="AW1501" t="s">
        <v>340</v>
      </c>
      <c r="AX1501" t="s">
        <v>340</v>
      </c>
      <c r="AY1501" t="s">
        <v>341</v>
      </c>
      <c r="AZ1501">
        <v>0</v>
      </c>
      <c r="BY1501" t="s">
        <v>342</v>
      </c>
      <c r="EQ1501">
        <v>253361</v>
      </c>
      <c r="ER1501" t="s">
        <v>5577</v>
      </c>
      <c r="EV1501">
        <v>17286832</v>
      </c>
      <c r="EW1501">
        <v>928</v>
      </c>
      <c r="EX1501">
        <v>220588</v>
      </c>
      <c r="EY1501" t="s">
        <v>5578</v>
      </c>
      <c r="EZ1501">
        <v>1</v>
      </c>
      <c r="FC1501">
        <v>52240001</v>
      </c>
      <c r="FD1501" t="s">
        <v>108</v>
      </c>
    </row>
    <row r="1502" spans="1:160" x14ac:dyDescent="0.3">
      <c r="A1502" t="str">
        <f>VLOOKUP(B1502,Table2[],3,FALSE)</f>
        <v>Digital</v>
      </c>
      <c r="B1502" t="str">
        <f>IF(OR(ISNUMBER(FIND("QVC",Z1502)),ISNUMBER(FIND("QVC",AL1502))),"QVC",IF(OR(ISNUMBER(FIND("NCO",H1502)),ISNUMBER(FIND("NCO",Y1502))), "NCO", IF(AL1502="consumer","PMD.com",VLOOKUP(LEFT(H1502,2),Tables!$E$1:$F$11,2,FALSE))))</f>
        <v>PMD.com</v>
      </c>
      <c r="C1502">
        <f t="shared" si="70"/>
        <v>53970001</v>
      </c>
      <c r="D1502">
        <f t="shared" si="71"/>
        <v>1</v>
      </c>
      <c r="E1502" t="str">
        <f t="shared" ca="1" si="69"/>
        <v>shifted orders shipped</v>
      </c>
      <c r="F1502" t="s">
        <v>3539</v>
      </c>
      <c r="G1502" t="s">
        <v>335</v>
      </c>
      <c r="H1502" t="s">
        <v>5576</v>
      </c>
      <c r="I1502" s="6">
        <v>44011.637638888889</v>
      </c>
      <c r="J1502" t="s">
        <v>16</v>
      </c>
      <c r="K1502" s="6">
        <v>44013.322743055556</v>
      </c>
      <c r="M1502" t="s">
        <v>1404</v>
      </c>
      <c r="N1502" t="s">
        <v>1405</v>
      </c>
      <c r="Q1502" t="s">
        <v>1406</v>
      </c>
      <c r="R1502" t="s">
        <v>375</v>
      </c>
      <c r="S1502" t="s">
        <v>1407</v>
      </c>
      <c r="T1502" t="s">
        <v>338</v>
      </c>
      <c r="U1502" t="s">
        <v>530</v>
      </c>
      <c r="W1502" t="s">
        <v>1408</v>
      </c>
      <c r="Z1502" t="s">
        <v>1404</v>
      </c>
      <c r="AA1502" t="s">
        <v>1405</v>
      </c>
      <c r="AD1502" t="s">
        <v>1406</v>
      </c>
      <c r="AE1502" t="s">
        <v>375</v>
      </c>
      <c r="AF1502" t="s">
        <v>1407</v>
      </c>
      <c r="AG1502" t="s">
        <v>338</v>
      </c>
      <c r="AH1502" t="s">
        <v>530</v>
      </c>
      <c r="AJ1502" t="s">
        <v>1408</v>
      </c>
      <c r="AL1502" t="s">
        <v>339</v>
      </c>
      <c r="AM1502">
        <v>1</v>
      </c>
      <c r="AN1502">
        <v>1</v>
      </c>
      <c r="AO1502">
        <v>392</v>
      </c>
      <c r="AQ1502">
        <v>124472</v>
      </c>
      <c r="AR1502">
        <v>53970001</v>
      </c>
      <c r="AS1502" t="s">
        <v>577</v>
      </c>
      <c r="AT1502" t="s">
        <v>41</v>
      </c>
      <c r="AW1502" t="s">
        <v>343</v>
      </c>
      <c r="BY1502" t="s">
        <v>342</v>
      </c>
      <c r="EQ1502">
        <v>251826</v>
      </c>
      <c r="ER1502" t="s">
        <v>5577</v>
      </c>
      <c r="EV1502">
        <v>17286832</v>
      </c>
      <c r="EW1502">
        <v>928</v>
      </c>
      <c r="EX1502">
        <v>220588</v>
      </c>
      <c r="EY1502" t="s">
        <v>5578</v>
      </c>
      <c r="EZ1502">
        <v>1</v>
      </c>
      <c r="FC1502">
        <v>53970001</v>
      </c>
      <c r="FD1502" t="s">
        <v>41</v>
      </c>
    </row>
    <row r="1503" spans="1:160" x14ac:dyDescent="0.3">
      <c r="A1503" t="str">
        <f>VLOOKUP(B1503,Table2[],3,FALSE)</f>
        <v>Digital</v>
      </c>
      <c r="B1503" t="str">
        <f>IF(OR(ISNUMBER(FIND("QVC",Z1503)),ISNUMBER(FIND("QVC",AL1503))),"QVC",IF(OR(ISNUMBER(FIND("NCO",H1503)),ISNUMBER(FIND("NCO",Y1503))), "NCO", IF(AL1503="consumer","PMD.com",VLOOKUP(LEFT(H1503,2),Tables!$E$1:$F$11,2,FALSE))))</f>
        <v>PMD.com</v>
      </c>
      <c r="C1503">
        <f t="shared" si="70"/>
        <v>54010001</v>
      </c>
      <c r="D1503">
        <f t="shared" si="71"/>
        <v>1</v>
      </c>
      <c r="E1503" t="str">
        <f t="shared" ca="1" si="69"/>
        <v>shifted orders shipped</v>
      </c>
      <c r="F1503" t="s">
        <v>3539</v>
      </c>
      <c r="G1503" t="s">
        <v>335</v>
      </c>
      <c r="H1503" t="s">
        <v>5576</v>
      </c>
      <c r="I1503" s="6">
        <v>44011.637638888889</v>
      </c>
      <c r="J1503" t="s">
        <v>16</v>
      </c>
      <c r="K1503" s="6">
        <v>44013.322743055556</v>
      </c>
      <c r="M1503" t="s">
        <v>1404</v>
      </c>
      <c r="N1503" t="s">
        <v>1405</v>
      </c>
      <c r="Q1503" t="s">
        <v>1406</v>
      </c>
      <c r="R1503" t="s">
        <v>375</v>
      </c>
      <c r="S1503" t="s">
        <v>1407</v>
      </c>
      <c r="T1503" t="s">
        <v>338</v>
      </c>
      <c r="U1503" t="s">
        <v>530</v>
      </c>
      <c r="W1503" t="s">
        <v>1408</v>
      </c>
      <c r="Z1503" t="s">
        <v>1404</v>
      </c>
      <c r="AA1503" t="s">
        <v>1405</v>
      </c>
      <c r="AD1503" t="s">
        <v>1406</v>
      </c>
      <c r="AE1503" t="s">
        <v>375</v>
      </c>
      <c r="AF1503" t="s">
        <v>1407</v>
      </c>
      <c r="AG1503" t="s">
        <v>338</v>
      </c>
      <c r="AH1503" t="s">
        <v>530</v>
      </c>
      <c r="AJ1503" t="s">
        <v>1408</v>
      </c>
      <c r="AL1503" t="s">
        <v>339</v>
      </c>
      <c r="AM1503">
        <v>1</v>
      </c>
      <c r="AN1503">
        <v>1</v>
      </c>
      <c r="AO1503">
        <v>6300</v>
      </c>
      <c r="AQ1503">
        <v>124476</v>
      </c>
      <c r="AR1503">
        <v>54010001</v>
      </c>
      <c r="AS1503" t="s">
        <v>577</v>
      </c>
      <c r="AT1503" t="s">
        <v>35</v>
      </c>
      <c r="AW1503" t="s">
        <v>340</v>
      </c>
      <c r="AX1503">
        <v>0</v>
      </c>
      <c r="AY1503" t="s">
        <v>348</v>
      </c>
      <c r="AZ1503">
        <v>0</v>
      </c>
      <c r="BY1503" t="s">
        <v>342</v>
      </c>
      <c r="EQ1503">
        <v>252076</v>
      </c>
      <c r="ER1503" t="s">
        <v>5577</v>
      </c>
      <c r="EV1503">
        <v>17286832</v>
      </c>
      <c r="EW1503">
        <v>928</v>
      </c>
      <c r="EX1503">
        <v>220588</v>
      </c>
      <c r="EY1503" t="s">
        <v>5578</v>
      </c>
      <c r="EZ1503">
        <v>1</v>
      </c>
      <c r="FC1503">
        <v>54010001</v>
      </c>
      <c r="FD1503" t="s">
        <v>35</v>
      </c>
    </row>
    <row r="1504" spans="1:160" x14ac:dyDescent="0.3">
      <c r="A1504" t="str">
        <f>VLOOKUP(B1504,Table2[],3,FALSE)</f>
        <v>Digital</v>
      </c>
      <c r="B1504" t="str">
        <f>IF(OR(ISNUMBER(FIND("QVC",Z1504)),ISNUMBER(FIND("QVC",AL1504))),"QVC",IF(OR(ISNUMBER(FIND("NCO",H1504)),ISNUMBER(FIND("NCO",Y1504))), "NCO", IF(AL1504="consumer","PMD.com",VLOOKUP(LEFT(H1504,2),Tables!$E$1:$F$11,2,FALSE))))</f>
        <v>PMD.com</v>
      </c>
      <c r="C1504">
        <f t="shared" si="70"/>
        <v>51090030</v>
      </c>
      <c r="D1504">
        <f t="shared" si="71"/>
        <v>1</v>
      </c>
      <c r="E1504" t="str">
        <f t="shared" ca="1" si="69"/>
        <v>shifted orders shipped</v>
      </c>
      <c r="F1504" t="s">
        <v>3539</v>
      </c>
      <c r="G1504" t="s">
        <v>335</v>
      </c>
      <c r="H1504" t="s">
        <v>5576</v>
      </c>
      <c r="I1504" s="6">
        <v>44011.637638888889</v>
      </c>
      <c r="J1504" t="s">
        <v>16</v>
      </c>
      <c r="K1504" s="6">
        <v>44013.322743055556</v>
      </c>
      <c r="M1504" t="s">
        <v>1404</v>
      </c>
      <c r="N1504" t="s">
        <v>1405</v>
      </c>
      <c r="Q1504" t="s">
        <v>1406</v>
      </c>
      <c r="R1504" t="s">
        <v>375</v>
      </c>
      <c r="S1504" t="s">
        <v>1407</v>
      </c>
      <c r="T1504" t="s">
        <v>338</v>
      </c>
      <c r="U1504" t="s">
        <v>530</v>
      </c>
      <c r="W1504" t="s">
        <v>1408</v>
      </c>
      <c r="Z1504" t="s">
        <v>1404</v>
      </c>
      <c r="AA1504" t="s">
        <v>1405</v>
      </c>
      <c r="AD1504" t="s">
        <v>1406</v>
      </c>
      <c r="AE1504" t="s">
        <v>375</v>
      </c>
      <c r="AF1504" t="s">
        <v>1407</v>
      </c>
      <c r="AG1504" t="s">
        <v>338</v>
      </c>
      <c r="AH1504" t="s">
        <v>530</v>
      </c>
      <c r="AJ1504" t="s">
        <v>1408</v>
      </c>
      <c r="AL1504" t="s">
        <v>339</v>
      </c>
      <c r="AM1504">
        <v>1</v>
      </c>
      <c r="AN1504">
        <v>1</v>
      </c>
      <c r="AO1504">
        <v>6688</v>
      </c>
      <c r="AQ1504">
        <v>125960</v>
      </c>
      <c r="AR1504">
        <v>51090030</v>
      </c>
      <c r="AS1504" t="s">
        <v>3043</v>
      </c>
      <c r="AT1504" t="s">
        <v>628</v>
      </c>
      <c r="AW1504" t="s">
        <v>343</v>
      </c>
      <c r="BY1504" t="s">
        <v>342</v>
      </c>
      <c r="BZ1504" t="b">
        <v>0</v>
      </c>
      <c r="EQ1504">
        <v>243047</v>
      </c>
      <c r="ER1504" t="s">
        <v>5577</v>
      </c>
      <c r="EV1504">
        <v>17286832</v>
      </c>
      <c r="EW1504">
        <v>928</v>
      </c>
      <c r="EX1504">
        <v>220588</v>
      </c>
      <c r="EY1504" t="s">
        <v>5578</v>
      </c>
      <c r="EZ1504">
        <v>1</v>
      </c>
      <c r="FC1504">
        <v>95385</v>
      </c>
      <c r="FD1504" t="s">
        <v>3531</v>
      </c>
    </row>
    <row r="1505" spans="1:160" x14ac:dyDescent="0.3">
      <c r="A1505" t="str">
        <f>VLOOKUP(B1505,Table2[],3,FALSE)</f>
        <v>Digital</v>
      </c>
      <c r="B1505" t="str">
        <f>IF(OR(ISNUMBER(FIND("QVC",Z1505)),ISNUMBER(FIND("QVC",AL1505))),"QVC",IF(OR(ISNUMBER(FIND("NCO",H1505)),ISNUMBER(FIND("NCO",Y1505))), "NCO", IF(AL1505="consumer","PMD.com",VLOOKUP(LEFT(H1505,2),Tables!$E$1:$F$11,2,FALSE))))</f>
        <v>PMD.com</v>
      </c>
      <c r="C1505">
        <f t="shared" si="70"/>
        <v>51090030</v>
      </c>
      <c r="D1505">
        <f t="shared" si="71"/>
        <v>1</v>
      </c>
      <c r="E1505" t="str">
        <f t="shared" ca="1" si="69"/>
        <v>shifted orders shipped</v>
      </c>
      <c r="F1505" t="s">
        <v>3539</v>
      </c>
      <c r="G1505" t="s">
        <v>335</v>
      </c>
      <c r="H1505" t="s">
        <v>5579</v>
      </c>
      <c r="I1505" s="6">
        <v>44011.677615740744</v>
      </c>
      <c r="J1505" t="s">
        <v>16</v>
      </c>
      <c r="K1505" s="6">
        <v>44013.322777777779</v>
      </c>
      <c r="M1505" t="s">
        <v>5580</v>
      </c>
      <c r="N1505" t="s">
        <v>5581</v>
      </c>
      <c r="O1505" t="s">
        <v>5582</v>
      </c>
      <c r="Q1505" t="s">
        <v>1497</v>
      </c>
      <c r="R1505" t="s">
        <v>359</v>
      </c>
      <c r="S1505" t="s">
        <v>5583</v>
      </c>
      <c r="T1505" t="s">
        <v>338</v>
      </c>
      <c r="U1505" t="s">
        <v>530</v>
      </c>
      <c r="W1505" t="s">
        <v>5584</v>
      </c>
      <c r="Z1505" t="s">
        <v>5580</v>
      </c>
      <c r="AA1505" t="s">
        <v>5581</v>
      </c>
      <c r="AB1505" t="s">
        <v>5582</v>
      </c>
      <c r="AD1505" t="s">
        <v>1497</v>
      </c>
      <c r="AE1505" t="s">
        <v>359</v>
      </c>
      <c r="AF1505" t="s">
        <v>5583</v>
      </c>
      <c r="AG1505" t="s">
        <v>338</v>
      </c>
      <c r="AH1505" t="s">
        <v>530</v>
      </c>
      <c r="AJ1505" t="s">
        <v>5584</v>
      </c>
      <c r="AL1505" t="s">
        <v>339</v>
      </c>
      <c r="AM1505">
        <v>1</v>
      </c>
      <c r="AN1505">
        <v>1</v>
      </c>
      <c r="AO1505">
        <v>6688</v>
      </c>
      <c r="AQ1505">
        <v>125960</v>
      </c>
      <c r="AR1505">
        <v>51090030</v>
      </c>
      <c r="AS1505" t="s">
        <v>3043</v>
      </c>
      <c r="AT1505" t="s">
        <v>628</v>
      </c>
      <c r="AW1505" t="s">
        <v>343</v>
      </c>
      <c r="BY1505" t="s">
        <v>342</v>
      </c>
      <c r="BZ1505" t="b">
        <v>0</v>
      </c>
      <c r="EQ1505">
        <v>243047</v>
      </c>
      <c r="ER1505" t="s">
        <v>5585</v>
      </c>
      <c r="EV1505">
        <v>17286855</v>
      </c>
      <c r="EW1505">
        <v>928</v>
      </c>
      <c r="EX1505">
        <v>220615</v>
      </c>
      <c r="EY1505" t="s">
        <v>5586</v>
      </c>
      <c r="EZ1505">
        <v>1</v>
      </c>
      <c r="FC1505">
        <v>95385</v>
      </c>
      <c r="FD1505" t="s">
        <v>3531</v>
      </c>
    </row>
    <row r="1506" spans="1:160" x14ac:dyDescent="0.3">
      <c r="A1506" t="str">
        <f>VLOOKUP(B1506,Table2[],3,FALSE)</f>
        <v>Digital</v>
      </c>
      <c r="B1506" t="str">
        <f>IF(OR(ISNUMBER(FIND("QVC",Z1506)),ISNUMBER(FIND("QVC",AL1506))),"QVC",IF(OR(ISNUMBER(FIND("NCO",H1506)),ISNUMBER(FIND("NCO",Y1506))), "NCO", IF(AL1506="consumer","PMD.com",VLOOKUP(LEFT(H1506,2),Tables!$E$1:$F$11,2,FALSE))))</f>
        <v>PMD.com</v>
      </c>
      <c r="C1506">
        <f t="shared" si="70"/>
        <v>54010001</v>
      </c>
      <c r="D1506">
        <f t="shared" si="71"/>
        <v>1</v>
      </c>
      <c r="E1506" t="str">
        <f t="shared" ca="1" si="69"/>
        <v>shifted orders shipped</v>
      </c>
      <c r="F1506" t="s">
        <v>3539</v>
      </c>
      <c r="G1506" t="s">
        <v>335</v>
      </c>
      <c r="H1506" t="s">
        <v>5579</v>
      </c>
      <c r="I1506" s="6">
        <v>44011.677615740744</v>
      </c>
      <c r="J1506" t="s">
        <v>16</v>
      </c>
      <c r="K1506" s="6">
        <v>44013.322777777779</v>
      </c>
      <c r="M1506" t="s">
        <v>5580</v>
      </c>
      <c r="N1506" t="s">
        <v>5581</v>
      </c>
      <c r="O1506" t="s">
        <v>5582</v>
      </c>
      <c r="Q1506" t="s">
        <v>1497</v>
      </c>
      <c r="R1506" t="s">
        <v>359</v>
      </c>
      <c r="S1506" t="s">
        <v>5583</v>
      </c>
      <c r="T1506" t="s">
        <v>338</v>
      </c>
      <c r="U1506" t="s">
        <v>530</v>
      </c>
      <c r="W1506" t="s">
        <v>5584</v>
      </c>
      <c r="Z1506" t="s">
        <v>5580</v>
      </c>
      <c r="AA1506" t="s">
        <v>5581</v>
      </c>
      <c r="AB1506" t="s">
        <v>5582</v>
      </c>
      <c r="AD1506" t="s">
        <v>1497</v>
      </c>
      <c r="AE1506" t="s">
        <v>359</v>
      </c>
      <c r="AF1506" t="s">
        <v>5583</v>
      </c>
      <c r="AG1506" t="s">
        <v>338</v>
      </c>
      <c r="AH1506" t="s">
        <v>530</v>
      </c>
      <c r="AJ1506" t="s">
        <v>5584</v>
      </c>
      <c r="AL1506" t="s">
        <v>339</v>
      </c>
      <c r="AM1506">
        <v>1</v>
      </c>
      <c r="AN1506">
        <v>1</v>
      </c>
      <c r="AO1506">
        <v>6300</v>
      </c>
      <c r="AQ1506">
        <v>124476</v>
      </c>
      <c r="AR1506">
        <v>54010001</v>
      </c>
      <c r="AS1506" t="s">
        <v>577</v>
      </c>
      <c r="AT1506" t="s">
        <v>35</v>
      </c>
      <c r="AW1506" t="s">
        <v>340</v>
      </c>
      <c r="AX1506">
        <v>0</v>
      </c>
      <c r="AY1506" t="s">
        <v>348</v>
      </c>
      <c r="AZ1506">
        <v>0</v>
      </c>
      <c r="BY1506" t="s">
        <v>342</v>
      </c>
      <c r="EQ1506">
        <v>252076</v>
      </c>
      <c r="ER1506" t="s">
        <v>5585</v>
      </c>
      <c r="EV1506">
        <v>17286855</v>
      </c>
      <c r="EW1506">
        <v>928</v>
      </c>
      <c r="EX1506">
        <v>220615</v>
      </c>
      <c r="EY1506" t="s">
        <v>5586</v>
      </c>
      <c r="EZ1506">
        <v>1</v>
      </c>
      <c r="FC1506">
        <v>54010001</v>
      </c>
      <c r="FD1506" t="s">
        <v>35</v>
      </c>
    </row>
    <row r="1507" spans="1:160" x14ac:dyDescent="0.3">
      <c r="A1507" t="str">
        <f>VLOOKUP(B1507,Table2[],3,FALSE)</f>
        <v>Digital</v>
      </c>
      <c r="B1507" t="str">
        <f>IF(OR(ISNUMBER(FIND("QVC",Z1507)),ISNUMBER(FIND("QVC",AL1507))),"QVC",IF(OR(ISNUMBER(FIND("NCO",H1507)),ISNUMBER(FIND("NCO",Y1507))), "NCO", IF(AL1507="consumer","PMD.com",VLOOKUP(LEFT(H1507,2),Tables!$E$1:$F$11,2,FALSE))))</f>
        <v>PMD.com</v>
      </c>
      <c r="C1507">
        <f t="shared" si="70"/>
        <v>54010001</v>
      </c>
      <c r="D1507">
        <f t="shared" si="71"/>
        <v>1</v>
      </c>
      <c r="E1507" t="str">
        <f t="shared" ca="1" si="69"/>
        <v>shifted orders shipped</v>
      </c>
      <c r="F1507" t="s">
        <v>3539</v>
      </c>
      <c r="G1507" t="s">
        <v>335</v>
      </c>
      <c r="H1507" t="s">
        <v>5579</v>
      </c>
      <c r="I1507" s="6">
        <v>44011.677615740744</v>
      </c>
      <c r="J1507" t="s">
        <v>16</v>
      </c>
      <c r="K1507" s="6">
        <v>44013.322777777779</v>
      </c>
      <c r="M1507" t="s">
        <v>5580</v>
      </c>
      <c r="N1507" t="s">
        <v>5581</v>
      </c>
      <c r="O1507" t="s">
        <v>5582</v>
      </c>
      <c r="Q1507" t="s">
        <v>1497</v>
      </c>
      <c r="R1507" t="s">
        <v>359</v>
      </c>
      <c r="S1507" t="s">
        <v>5583</v>
      </c>
      <c r="T1507" t="s">
        <v>338</v>
      </c>
      <c r="U1507" t="s">
        <v>530</v>
      </c>
      <c r="W1507" t="s">
        <v>5584</v>
      </c>
      <c r="Z1507" t="s">
        <v>5580</v>
      </c>
      <c r="AA1507" t="s">
        <v>5581</v>
      </c>
      <c r="AB1507" t="s">
        <v>5582</v>
      </c>
      <c r="AD1507" t="s">
        <v>1497</v>
      </c>
      <c r="AE1507" t="s">
        <v>359</v>
      </c>
      <c r="AF1507" t="s">
        <v>5583</v>
      </c>
      <c r="AG1507" t="s">
        <v>338</v>
      </c>
      <c r="AH1507" t="s">
        <v>530</v>
      </c>
      <c r="AJ1507" t="s">
        <v>5584</v>
      </c>
      <c r="AL1507" t="s">
        <v>339</v>
      </c>
      <c r="AM1507">
        <v>1</v>
      </c>
      <c r="AN1507">
        <v>1</v>
      </c>
      <c r="AO1507">
        <v>6300</v>
      </c>
      <c r="AQ1507">
        <v>124476</v>
      </c>
      <c r="AR1507">
        <v>54010001</v>
      </c>
      <c r="AS1507" t="s">
        <v>577</v>
      </c>
      <c r="AT1507" t="s">
        <v>35</v>
      </c>
      <c r="AW1507" t="s">
        <v>340</v>
      </c>
      <c r="AX1507">
        <v>0</v>
      </c>
      <c r="AY1507" t="s">
        <v>348</v>
      </c>
      <c r="AZ1507">
        <v>0</v>
      </c>
      <c r="BY1507" t="s">
        <v>342</v>
      </c>
      <c r="EQ1507">
        <v>252076</v>
      </c>
      <c r="ER1507" t="s">
        <v>5585</v>
      </c>
      <c r="EV1507">
        <v>17286855</v>
      </c>
      <c r="EW1507">
        <v>928</v>
      </c>
      <c r="EX1507">
        <v>220615</v>
      </c>
      <c r="EY1507" t="s">
        <v>5586</v>
      </c>
      <c r="EZ1507">
        <v>1</v>
      </c>
      <c r="FC1507">
        <v>54010001</v>
      </c>
      <c r="FD1507" t="s">
        <v>35</v>
      </c>
    </row>
    <row r="1508" spans="1:160" x14ac:dyDescent="0.3">
      <c r="A1508" t="str">
        <f>VLOOKUP(B1508,Table2[],3,FALSE)</f>
        <v>Digital</v>
      </c>
      <c r="B1508" t="str">
        <f>IF(OR(ISNUMBER(FIND("QVC",Z1508)),ISNUMBER(FIND("QVC",AL1508))),"QVC",IF(OR(ISNUMBER(FIND("NCO",H1508)),ISNUMBER(FIND("NCO",Y1508))), "NCO", IF(AL1508="consumer","PMD.com",VLOOKUP(LEFT(H1508,2),Tables!$E$1:$F$11,2,FALSE))))</f>
        <v>PMD.com</v>
      </c>
      <c r="C1508">
        <f t="shared" si="70"/>
        <v>53970001</v>
      </c>
      <c r="D1508">
        <f t="shared" si="71"/>
        <v>1</v>
      </c>
      <c r="E1508" t="str">
        <f t="shared" ca="1" si="69"/>
        <v>shifted orders shipped</v>
      </c>
      <c r="F1508" t="s">
        <v>3539</v>
      </c>
      <c r="G1508" t="s">
        <v>335</v>
      </c>
      <c r="H1508" t="s">
        <v>5579</v>
      </c>
      <c r="I1508" s="6">
        <v>44011.677615740744</v>
      </c>
      <c r="J1508" t="s">
        <v>16</v>
      </c>
      <c r="K1508" s="6">
        <v>44013.322777777779</v>
      </c>
      <c r="M1508" t="s">
        <v>5580</v>
      </c>
      <c r="N1508" t="s">
        <v>5581</v>
      </c>
      <c r="O1508" t="s">
        <v>5582</v>
      </c>
      <c r="Q1508" t="s">
        <v>1497</v>
      </c>
      <c r="R1508" t="s">
        <v>359</v>
      </c>
      <c r="S1508" t="s">
        <v>5583</v>
      </c>
      <c r="T1508" t="s">
        <v>338</v>
      </c>
      <c r="U1508" t="s">
        <v>530</v>
      </c>
      <c r="W1508" t="s">
        <v>5584</v>
      </c>
      <c r="Z1508" t="s">
        <v>5580</v>
      </c>
      <c r="AA1508" t="s">
        <v>5581</v>
      </c>
      <c r="AB1508" t="s">
        <v>5582</v>
      </c>
      <c r="AD1508" t="s">
        <v>1497</v>
      </c>
      <c r="AE1508" t="s">
        <v>359</v>
      </c>
      <c r="AF1508" t="s">
        <v>5583</v>
      </c>
      <c r="AG1508" t="s">
        <v>338</v>
      </c>
      <c r="AH1508" t="s">
        <v>530</v>
      </c>
      <c r="AJ1508" t="s">
        <v>5584</v>
      </c>
      <c r="AL1508" t="s">
        <v>339</v>
      </c>
      <c r="AM1508">
        <v>1</v>
      </c>
      <c r="AN1508">
        <v>1</v>
      </c>
      <c r="AO1508">
        <v>392</v>
      </c>
      <c r="AQ1508">
        <v>124472</v>
      </c>
      <c r="AR1508">
        <v>53970001</v>
      </c>
      <c r="AS1508" t="s">
        <v>577</v>
      </c>
      <c r="AT1508" t="s">
        <v>41</v>
      </c>
      <c r="AW1508" t="s">
        <v>343</v>
      </c>
      <c r="BY1508" t="s">
        <v>342</v>
      </c>
      <c r="EQ1508">
        <v>251826</v>
      </c>
      <c r="ER1508" t="s">
        <v>5585</v>
      </c>
      <c r="EV1508">
        <v>17286855</v>
      </c>
      <c r="EW1508">
        <v>928</v>
      </c>
      <c r="EX1508">
        <v>220615</v>
      </c>
      <c r="EY1508" t="s">
        <v>5586</v>
      </c>
      <c r="EZ1508">
        <v>1</v>
      </c>
      <c r="FC1508">
        <v>53970001</v>
      </c>
      <c r="FD1508" t="s">
        <v>41</v>
      </c>
    </row>
    <row r="1509" spans="1:160" x14ac:dyDescent="0.3">
      <c r="A1509" t="str">
        <f>VLOOKUP(B1509,Table2[],3,FALSE)</f>
        <v>Digital</v>
      </c>
      <c r="B1509" t="str">
        <f>IF(OR(ISNUMBER(FIND("QVC",Z1509)),ISNUMBER(FIND("QVC",AL1509))),"QVC",IF(OR(ISNUMBER(FIND("NCO",H1509)),ISNUMBER(FIND("NCO",Y1509))), "NCO", IF(AL1509="consumer","PMD.com",VLOOKUP(LEFT(H1509,2),Tables!$E$1:$F$11,2,FALSE))))</f>
        <v>PMD.com</v>
      </c>
      <c r="C1509">
        <f t="shared" si="70"/>
        <v>53440001</v>
      </c>
      <c r="D1509">
        <f t="shared" si="71"/>
        <v>1</v>
      </c>
      <c r="E1509" t="str">
        <f t="shared" ca="1" si="69"/>
        <v>shifted orders shipped</v>
      </c>
      <c r="F1509" t="s">
        <v>3539</v>
      </c>
      <c r="G1509" t="s">
        <v>335</v>
      </c>
      <c r="H1509" t="s">
        <v>5579</v>
      </c>
      <c r="I1509" s="6">
        <v>44011.677615740744</v>
      </c>
      <c r="J1509" t="s">
        <v>16</v>
      </c>
      <c r="K1509" s="6">
        <v>44013.322777777779</v>
      </c>
      <c r="M1509" t="s">
        <v>5580</v>
      </c>
      <c r="N1509" t="s">
        <v>5581</v>
      </c>
      <c r="O1509" t="s">
        <v>5582</v>
      </c>
      <c r="Q1509" t="s">
        <v>1497</v>
      </c>
      <c r="R1509" t="s">
        <v>359</v>
      </c>
      <c r="S1509" t="s">
        <v>5583</v>
      </c>
      <c r="T1509" t="s">
        <v>338</v>
      </c>
      <c r="U1509" t="s">
        <v>530</v>
      </c>
      <c r="W1509" t="s">
        <v>5584</v>
      </c>
      <c r="Z1509" t="s">
        <v>5580</v>
      </c>
      <c r="AA1509" t="s">
        <v>5581</v>
      </c>
      <c r="AB1509" t="s">
        <v>5582</v>
      </c>
      <c r="AD1509" t="s">
        <v>1497</v>
      </c>
      <c r="AE1509" t="s">
        <v>359</v>
      </c>
      <c r="AF1509" t="s">
        <v>5583</v>
      </c>
      <c r="AG1509" t="s">
        <v>338</v>
      </c>
      <c r="AH1509" t="s">
        <v>530</v>
      </c>
      <c r="AJ1509" t="s">
        <v>5584</v>
      </c>
      <c r="AL1509" t="s">
        <v>339</v>
      </c>
      <c r="AM1509">
        <v>1</v>
      </c>
      <c r="AN1509">
        <v>1</v>
      </c>
      <c r="AO1509">
        <v>7642</v>
      </c>
      <c r="AQ1509">
        <v>124700</v>
      </c>
      <c r="AR1509">
        <v>53440001</v>
      </c>
      <c r="AS1509" t="s">
        <v>1240</v>
      </c>
      <c r="AT1509" t="s">
        <v>116</v>
      </c>
      <c r="AW1509" t="s">
        <v>340</v>
      </c>
      <c r="AX1509" t="s">
        <v>340</v>
      </c>
      <c r="AY1509" t="s">
        <v>345</v>
      </c>
      <c r="AZ1509" t="s">
        <v>345</v>
      </c>
      <c r="BY1509" t="s">
        <v>342</v>
      </c>
      <c r="EQ1509">
        <v>252960</v>
      </c>
      <c r="ER1509" t="s">
        <v>5585</v>
      </c>
      <c r="EV1509">
        <v>17286855</v>
      </c>
      <c r="EW1509">
        <v>928</v>
      </c>
      <c r="EX1509">
        <v>220615</v>
      </c>
      <c r="EY1509" t="s">
        <v>5586</v>
      </c>
      <c r="EZ1509">
        <v>1</v>
      </c>
      <c r="FC1509">
        <v>53440001</v>
      </c>
      <c r="FD1509" t="s">
        <v>116</v>
      </c>
    </row>
    <row r="1510" spans="1:160" x14ac:dyDescent="0.3">
      <c r="A1510" t="str">
        <f>VLOOKUP(B1510,Table2[],3,FALSE)</f>
        <v>Digital</v>
      </c>
      <c r="B1510" t="str">
        <f>IF(OR(ISNUMBER(FIND("QVC",Z1510)),ISNUMBER(FIND("QVC",AL1510))),"QVC",IF(OR(ISNUMBER(FIND("NCO",H1510)),ISNUMBER(FIND("NCO",Y1510))), "NCO", IF(AL1510="consumer","PMD.com",VLOOKUP(LEFT(H1510,2),Tables!$E$1:$F$11,2,FALSE))))</f>
        <v>PMD.com</v>
      </c>
      <c r="C1510">
        <f t="shared" si="70"/>
        <v>52430001</v>
      </c>
      <c r="D1510">
        <f t="shared" si="71"/>
        <v>1</v>
      </c>
      <c r="E1510" t="str">
        <f t="shared" ca="1" si="69"/>
        <v>shifted orders shipped</v>
      </c>
      <c r="F1510" t="s">
        <v>3539</v>
      </c>
      <c r="G1510" t="s">
        <v>335</v>
      </c>
      <c r="H1510" t="s">
        <v>5579</v>
      </c>
      <c r="I1510" s="6">
        <v>44011.677615740744</v>
      </c>
      <c r="J1510" t="s">
        <v>16</v>
      </c>
      <c r="K1510" s="6">
        <v>44013.322777777779</v>
      </c>
      <c r="M1510" t="s">
        <v>5580</v>
      </c>
      <c r="N1510" t="s">
        <v>5581</v>
      </c>
      <c r="O1510" t="s">
        <v>5582</v>
      </c>
      <c r="Q1510" t="s">
        <v>1497</v>
      </c>
      <c r="R1510" t="s">
        <v>359</v>
      </c>
      <c r="S1510" t="s">
        <v>5583</v>
      </c>
      <c r="T1510" t="s">
        <v>338</v>
      </c>
      <c r="U1510" t="s">
        <v>530</v>
      </c>
      <c r="W1510" t="s">
        <v>5584</v>
      </c>
      <c r="Z1510" t="s">
        <v>5580</v>
      </c>
      <c r="AA1510" t="s">
        <v>5581</v>
      </c>
      <c r="AB1510" t="s">
        <v>5582</v>
      </c>
      <c r="AD1510" t="s">
        <v>1497</v>
      </c>
      <c r="AE1510" t="s">
        <v>359</v>
      </c>
      <c r="AF1510" t="s">
        <v>5583</v>
      </c>
      <c r="AG1510" t="s">
        <v>338</v>
      </c>
      <c r="AH1510" t="s">
        <v>530</v>
      </c>
      <c r="AJ1510" t="s">
        <v>5584</v>
      </c>
      <c r="AL1510" t="s">
        <v>339</v>
      </c>
      <c r="AM1510">
        <v>1</v>
      </c>
      <c r="AN1510">
        <v>1</v>
      </c>
      <c r="AO1510">
        <v>12063</v>
      </c>
      <c r="AQ1510">
        <v>127155</v>
      </c>
      <c r="AR1510">
        <v>52430001</v>
      </c>
      <c r="AS1510" t="s">
        <v>927</v>
      </c>
      <c r="AT1510" t="s">
        <v>75</v>
      </c>
      <c r="AW1510" t="s">
        <v>340</v>
      </c>
      <c r="AX1510" t="s">
        <v>340</v>
      </c>
      <c r="AY1510" t="s">
        <v>357</v>
      </c>
      <c r="AZ1510" t="s">
        <v>363</v>
      </c>
      <c r="BY1510" t="s">
        <v>342</v>
      </c>
      <c r="EQ1510">
        <v>249990</v>
      </c>
      <c r="ER1510" t="s">
        <v>5585</v>
      </c>
      <c r="EV1510">
        <v>17286855</v>
      </c>
      <c r="EW1510">
        <v>928</v>
      </c>
      <c r="EX1510">
        <v>220615</v>
      </c>
      <c r="EY1510" t="s">
        <v>5586</v>
      </c>
      <c r="EZ1510">
        <v>1</v>
      </c>
      <c r="FC1510">
        <v>95385</v>
      </c>
      <c r="FD1510" t="s">
        <v>3531</v>
      </c>
    </row>
    <row r="1511" spans="1:160" x14ac:dyDescent="0.3">
      <c r="A1511" t="str">
        <f>VLOOKUP(B1511,Table2[],3,FALSE)</f>
        <v>Digital</v>
      </c>
      <c r="B1511" t="str">
        <f>IF(OR(ISNUMBER(FIND("QVC",Z1511)),ISNUMBER(FIND("QVC",AL1511))),"QVC",IF(OR(ISNUMBER(FIND("NCO",H1511)),ISNUMBER(FIND("NCO",Y1511))), "NCO", IF(AL1511="consumer","PMD.com",VLOOKUP(LEFT(H1511,2),Tables!$E$1:$F$11,2,FALSE))))</f>
        <v>PMD.com</v>
      </c>
      <c r="C1511">
        <f t="shared" si="70"/>
        <v>54020001</v>
      </c>
      <c r="D1511">
        <f t="shared" si="71"/>
        <v>1</v>
      </c>
      <c r="E1511" t="str">
        <f t="shared" ca="1" si="69"/>
        <v>shifted orders shipped</v>
      </c>
      <c r="F1511" t="s">
        <v>3539</v>
      </c>
      <c r="G1511" t="s">
        <v>335</v>
      </c>
      <c r="H1511" t="s">
        <v>5579</v>
      </c>
      <c r="I1511" s="6">
        <v>44011.677615740744</v>
      </c>
      <c r="J1511" t="s">
        <v>16</v>
      </c>
      <c r="K1511" s="6">
        <v>44013.322777777779</v>
      </c>
      <c r="M1511" t="s">
        <v>5580</v>
      </c>
      <c r="N1511" t="s">
        <v>5581</v>
      </c>
      <c r="O1511" t="s">
        <v>5582</v>
      </c>
      <c r="Q1511" t="s">
        <v>1497</v>
      </c>
      <c r="R1511" t="s">
        <v>359</v>
      </c>
      <c r="S1511" t="s">
        <v>5583</v>
      </c>
      <c r="T1511" t="s">
        <v>338</v>
      </c>
      <c r="U1511" t="s">
        <v>530</v>
      </c>
      <c r="W1511" t="s">
        <v>5584</v>
      </c>
      <c r="Z1511" t="s">
        <v>5580</v>
      </c>
      <c r="AA1511" t="s">
        <v>5581</v>
      </c>
      <c r="AB1511" t="s">
        <v>5582</v>
      </c>
      <c r="AD1511" t="s">
        <v>1497</v>
      </c>
      <c r="AE1511" t="s">
        <v>359</v>
      </c>
      <c r="AF1511" t="s">
        <v>5583</v>
      </c>
      <c r="AG1511" t="s">
        <v>338</v>
      </c>
      <c r="AH1511" t="s">
        <v>530</v>
      </c>
      <c r="AJ1511" t="s">
        <v>5584</v>
      </c>
      <c r="AL1511" t="s">
        <v>339</v>
      </c>
      <c r="AM1511">
        <v>1</v>
      </c>
      <c r="AN1511">
        <v>1</v>
      </c>
      <c r="AO1511">
        <v>3692</v>
      </c>
      <c r="AQ1511">
        <v>124477</v>
      </c>
      <c r="AR1511">
        <v>54020001</v>
      </c>
      <c r="AS1511" t="s">
        <v>484</v>
      </c>
      <c r="AT1511" t="s">
        <v>93</v>
      </c>
      <c r="AW1511" t="s">
        <v>340</v>
      </c>
      <c r="AX1511">
        <v>0</v>
      </c>
      <c r="AY1511" t="s">
        <v>348</v>
      </c>
      <c r="AZ1511">
        <v>0</v>
      </c>
      <c r="BY1511" t="s">
        <v>342</v>
      </c>
      <c r="EQ1511">
        <v>251671</v>
      </c>
      <c r="ER1511" t="s">
        <v>5585</v>
      </c>
      <c r="EV1511">
        <v>17286855</v>
      </c>
      <c r="EW1511">
        <v>928</v>
      </c>
      <c r="EX1511">
        <v>220615</v>
      </c>
      <c r="EY1511" t="s">
        <v>5586</v>
      </c>
      <c r="EZ1511">
        <v>1</v>
      </c>
      <c r="FC1511">
        <v>54020001</v>
      </c>
      <c r="FD1511" t="s">
        <v>93</v>
      </c>
    </row>
    <row r="1512" spans="1:160" x14ac:dyDescent="0.3">
      <c r="A1512" t="str">
        <f>VLOOKUP(B1512,Table2[],3,FALSE)</f>
        <v>Digital</v>
      </c>
      <c r="B1512" t="str">
        <f>IF(OR(ISNUMBER(FIND("QVC",Z1512)),ISNUMBER(FIND("QVC",AL1512))),"QVC",IF(OR(ISNUMBER(FIND("NCO",H1512)),ISNUMBER(FIND("NCO",Y1512))), "NCO", IF(AL1512="consumer","PMD.com",VLOOKUP(LEFT(H1512,2),Tables!$E$1:$F$11,2,FALSE))))</f>
        <v>PMD.com</v>
      </c>
      <c r="C1512">
        <f t="shared" si="70"/>
        <v>53720001</v>
      </c>
      <c r="D1512">
        <f t="shared" si="71"/>
        <v>1</v>
      </c>
      <c r="E1512" t="str">
        <f t="shared" ca="1" si="69"/>
        <v>shifted orders shipped</v>
      </c>
      <c r="F1512" t="s">
        <v>3539</v>
      </c>
      <c r="G1512" t="s">
        <v>335</v>
      </c>
      <c r="H1512" t="s">
        <v>5579</v>
      </c>
      <c r="I1512" s="6">
        <v>44011.677615740744</v>
      </c>
      <c r="J1512" t="s">
        <v>16</v>
      </c>
      <c r="K1512" s="6">
        <v>44013.322777777779</v>
      </c>
      <c r="M1512" t="s">
        <v>5580</v>
      </c>
      <c r="N1512" t="s">
        <v>5581</v>
      </c>
      <c r="O1512" t="s">
        <v>5582</v>
      </c>
      <c r="Q1512" t="s">
        <v>1497</v>
      </c>
      <c r="R1512" t="s">
        <v>359</v>
      </c>
      <c r="S1512" t="s">
        <v>5583</v>
      </c>
      <c r="T1512" t="s">
        <v>338</v>
      </c>
      <c r="U1512" t="s">
        <v>530</v>
      </c>
      <c r="W1512" t="s">
        <v>5584</v>
      </c>
      <c r="Z1512" t="s">
        <v>5580</v>
      </c>
      <c r="AA1512" t="s">
        <v>5581</v>
      </c>
      <c r="AB1512" t="s">
        <v>5582</v>
      </c>
      <c r="AD1512" t="s">
        <v>1497</v>
      </c>
      <c r="AE1512" t="s">
        <v>359</v>
      </c>
      <c r="AF1512" t="s">
        <v>5583</v>
      </c>
      <c r="AG1512" t="s">
        <v>338</v>
      </c>
      <c r="AH1512" t="s">
        <v>530</v>
      </c>
      <c r="AJ1512" t="s">
        <v>5584</v>
      </c>
      <c r="AL1512" t="s">
        <v>339</v>
      </c>
      <c r="AM1512">
        <v>1</v>
      </c>
      <c r="AN1512">
        <v>1</v>
      </c>
      <c r="AO1512">
        <v>4904</v>
      </c>
      <c r="AQ1512">
        <v>124455</v>
      </c>
      <c r="AR1512">
        <v>53720001</v>
      </c>
      <c r="AS1512" t="s">
        <v>1754</v>
      </c>
      <c r="AT1512" t="s">
        <v>69</v>
      </c>
      <c r="AW1512" t="s">
        <v>343</v>
      </c>
      <c r="BY1512" t="s">
        <v>342</v>
      </c>
      <c r="EQ1512">
        <v>248482</v>
      </c>
      <c r="ER1512" t="s">
        <v>5585</v>
      </c>
      <c r="EV1512">
        <v>17286855</v>
      </c>
      <c r="EW1512">
        <v>928</v>
      </c>
      <c r="EX1512">
        <v>220615</v>
      </c>
      <c r="EY1512" t="s">
        <v>5586</v>
      </c>
      <c r="EZ1512">
        <v>1</v>
      </c>
      <c r="FC1512">
        <v>53720001</v>
      </c>
      <c r="FD1512" t="s">
        <v>69</v>
      </c>
    </row>
    <row r="1513" spans="1:160" x14ac:dyDescent="0.3">
      <c r="A1513" t="str">
        <f>VLOOKUP(B1513,Table2[],3,FALSE)</f>
        <v>Digital</v>
      </c>
      <c r="B1513" t="str">
        <f>IF(OR(ISNUMBER(FIND("QVC",Z1513)),ISNUMBER(FIND("QVC",AL1513))),"QVC",IF(OR(ISNUMBER(FIND("NCO",H1513)),ISNUMBER(FIND("NCO",Y1513))), "NCO", IF(AL1513="consumer","PMD.com",VLOOKUP(LEFT(H1513,2),Tables!$E$1:$F$11,2,FALSE))))</f>
        <v>PMD.com</v>
      </c>
      <c r="C1513">
        <f t="shared" si="70"/>
        <v>53990001</v>
      </c>
      <c r="D1513">
        <f t="shared" si="71"/>
        <v>1</v>
      </c>
      <c r="E1513" t="str">
        <f t="shared" ca="1" si="69"/>
        <v>shifted orders shipped</v>
      </c>
      <c r="F1513" t="s">
        <v>3539</v>
      </c>
      <c r="G1513" t="s">
        <v>335</v>
      </c>
      <c r="H1513" t="s">
        <v>5579</v>
      </c>
      <c r="I1513" s="6">
        <v>44011.677615740744</v>
      </c>
      <c r="J1513" t="s">
        <v>16</v>
      </c>
      <c r="K1513" s="6">
        <v>44013.322777777779</v>
      </c>
      <c r="M1513" t="s">
        <v>5580</v>
      </c>
      <c r="N1513" t="s">
        <v>5581</v>
      </c>
      <c r="O1513" t="s">
        <v>5582</v>
      </c>
      <c r="Q1513" t="s">
        <v>1497</v>
      </c>
      <c r="R1513" t="s">
        <v>359</v>
      </c>
      <c r="S1513" t="s">
        <v>5583</v>
      </c>
      <c r="T1513" t="s">
        <v>338</v>
      </c>
      <c r="U1513" t="s">
        <v>530</v>
      </c>
      <c r="W1513" t="s">
        <v>5584</v>
      </c>
      <c r="Z1513" t="s">
        <v>5580</v>
      </c>
      <c r="AA1513" t="s">
        <v>5581</v>
      </c>
      <c r="AB1513" t="s">
        <v>5582</v>
      </c>
      <c r="AD1513" t="s">
        <v>1497</v>
      </c>
      <c r="AE1513" t="s">
        <v>359</v>
      </c>
      <c r="AF1513" t="s">
        <v>5583</v>
      </c>
      <c r="AG1513" t="s">
        <v>338</v>
      </c>
      <c r="AH1513" t="s">
        <v>530</v>
      </c>
      <c r="AJ1513" t="s">
        <v>5584</v>
      </c>
      <c r="AL1513" t="s">
        <v>339</v>
      </c>
      <c r="AM1513">
        <v>1</v>
      </c>
      <c r="AN1513">
        <v>1</v>
      </c>
      <c r="AO1513">
        <v>14448</v>
      </c>
      <c r="AQ1513">
        <v>124474</v>
      </c>
      <c r="AR1513">
        <v>53990001</v>
      </c>
      <c r="AS1513" t="s">
        <v>1735</v>
      </c>
      <c r="AT1513" t="s">
        <v>111</v>
      </c>
      <c r="AW1513" t="s">
        <v>343</v>
      </c>
      <c r="BY1513" t="s">
        <v>342</v>
      </c>
      <c r="EQ1513">
        <v>253300</v>
      </c>
      <c r="ER1513" t="s">
        <v>5585</v>
      </c>
      <c r="EV1513">
        <v>17286855</v>
      </c>
      <c r="EW1513">
        <v>928</v>
      </c>
      <c r="EX1513">
        <v>220615</v>
      </c>
      <c r="EY1513" t="s">
        <v>5586</v>
      </c>
      <c r="EZ1513">
        <v>1</v>
      </c>
      <c r="FC1513">
        <v>53990001</v>
      </c>
      <c r="FD1513" t="s">
        <v>111</v>
      </c>
    </row>
    <row r="1514" spans="1:160" x14ac:dyDescent="0.3">
      <c r="A1514" t="str">
        <f>VLOOKUP(B1514,Table2[],3,FALSE)</f>
        <v>Digital</v>
      </c>
      <c r="B1514" t="str">
        <f>IF(OR(ISNUMBER(FIND("QVC",Z1514)),ISNUMBER(FIND("QVC",AL1514))),"QVC",IF(OR(ISNUMBER(FIND("NCO",H1514)),ISNUMBER(FIND("NCO",Y1514))), "NCO", IF(AL1514="consumer","PMD.com",VLOOKUP(LEFT(H1514,2),Tables!$E$1:$F$11,2,FALSE))))</f>
        <v>PMD.com</v>
      </c>
      <c r="C1514">
        <f t="shared" si="70"/>
        <v>53810001</v>
      </c>
      <c r="D1514">
        <f t="shared" si="71"/>
        <v>2</v>
      </c>
      <c r="E1514" t="str">
        <f t="shared" ca="1" si="69"/>
        <v>shifted orders shipped</v>
      </c>
      <c r="F1514" t="s">
        <v>3539</v>
      </c>
      <c r="G1514" t="s">
        <v>335</v>
      </c>
      <c r="H1514" t="s">
        <v>5579</v>
      </c>
      <c r="I1514" s="6">
        <v>44011.677615740744</v>
      </c>
      <c r="J1514" t="s">
        <v>16</v>
      </c>
      <c r="K1514" s="6">
        <v>44013.322777777779</v>
      </c>
      <c r="M1514" t="s">
        <v>5580</v>
      </c>
      <c r="N1514" t="s">
        <v>5581</v>
      </c>
      <c r="O1514" t="s">
        <v>5582</v>
      </c>
      <c r="Q1514" t="s">
        <v>1497</v>
      </c>
      <c r="R1514" t="s">
        <v>359</v>
      </c>
      <c r="S1514" t="s">
        <v>5583</v>
      </c>
      <c r="T1514" t="s">
        <v>338</v>
      </c>
      <c r="U1514" t="s">
        <v>530</v>
      </c>
      <c r="W1514" t="s">
        <v>5584</v>
      </c>
      <c r="Z1514" t="s">
        <v>5580</v>
      </c>
      <c r="AA1514" t="s">
        <v>5581</v>
      </c>
      <c r="AB1514" t="s">
        <v>5582</v>
      </c>
      <c r="AD1514" t="s">
        <v>1497</v>
      </c>
      <c r="AE1514" t="s">
        <v>359</v>
      </c>
      <c r="AF1514" t="s">
        <v>5583</v>
      </c>
      <c r="AG1514" t="s">
        <v>338</v>
      </c>
      <c r="AH1514" t="s">
        <v>530</v>
      </c>
      <c r="AJ1514" t="s">
        <v>5584</v>
      </c>
      <c r="AL1514" t="s">
        <v>339</v>
      </c>
      <c r="AM1514">
        <v>2</v>
      </c>
      <c r="AN1514">
        <v>2</v>
      </c>
      <c r="AO1514">
        <v>5409</v>
      </c>
      <c r="AQ1514">
        <v>124462</v>
      </c>
      <c r="AR1514">
        <v>53810001</v>
      </c>
      <c r="AS1514" t="s">
        <v>133</v>
      </c>
      <c r="AT1514" t="s">
        <v>132</v>
      </c>
      <c r="AW1514" t="s">
        <v>340</v>
      </c>
      <c r="AX1514">
        <v>0</v>
      </c>
      <c r="AY1514" t="s">
        <v>348</v>
      </c>
      <c r="AZ1514">
        <v>0</v>
      </c>
      <c r="BY1514" t="s">
        <v>342</v>
      </c>
      <c r="EQ1514">
        <v>245175</v>
      </c>
      <c r="ER1514" t="s">
        <v>5585</v>
      </c>
      <c r="EV1514">
        <v>17286855</v>
      </c>
      <c r="EW1514">
        <v>928</v>
      </c>
      <c r="EX1514">
        <v>220615</v>
      </c>
      <c r="EY1514" t="s">
        <v>5586</v>
      </c>
      <c r="EZ1514">
        <v>1</v>
      </c>
      <c r="FC1514">
        <v>53810001</v>
      </c>
      <c r="FD1514" t="s">
        <v>132</v>
      </c>
    </row>
    <row r="1515" spans="1:160" x14ac:dyDescent="0.3">
      <c r="A1515" t="str">
        <f>VLOOKUP(B1515,Table2[],3,FALSE)</f>
        <v>Digital</v>
      </c>
      <c r="B1515" t="str">
        <f>IF(OR(ISNUMBER(FIND("QVC",Z1515)),ISNUMBER(FIND("QVC",AL1515))),"QVC",IF(OR(ISNUMBER(FIND("NCO",H1515)),ISNUMBER(FIND("NCO",Y1515))), "NCO", IF(AL1515="consumer","PMD.com",VLOOKUP(LEFT(H1515,2),Tables!$E$1:$F$11,2,FALSE))))</f>
        <v>PMD.com</v>
      </c>
      <c r="C1515">
        <f t="shared" si="70"/>
        <v>53980001</v>
      </c>
      <c r="D1515">
        <f t="shared" si="71"/>
        <v>1</v>
      </c>
      <c r="E1515" t="str">
        <f t="shared" ca="1" si="69"/>
        <v>shifted orders shipped</v>
      </c>
      <c r="F1515" t="s">
        <v>3539</v>
      </c>
      <c r="G1515" t="s">
        <v>335</v>
      </c>
      <c r="H1515" t="s">
        <v>5579</v>
      </c>
      <c r="I1515" s="6">
        <v>44011.677615740744</v>
      </c>
      <c r="J1515" t="s">
        <v>16</v>
      </c>
      <c r="K1515" s="6">
        <v>44013.322777777779</v>
      </c>
      <c r="M1515" t="s">
        <v>5580</v>
      </c>
      <c r="N1515" t="s">
        <v>5581</v>
      </c>
      <c r="O1515" t="s">
        <v>5582</v>
      </c>
      <c r="Q1515" t="s">
        <v>1497</v>
      </c>
      <c r="R1515" t="s">
        <v>359</v>
      </c>
      <c r="S1515" t="s">
        <v>5583</v>
      </c>
      <c r="T1515" t="s">
        <v>338</v>
      </c>
      <c r="U1515" t="s">
        <v>530</v>
      </c>
      <c r="W1515" t="s">
        <v>5584</v>
      </c>
      <c r="Z1515" t="s">
        <v>5580</v>
      </c>
      <c r="AA1515" t="s">
        <v>5581</v>
      </c>
      <c r="AB1515" t="s">
        <v>5582</v>
      </c>
      <c r="AD1515" t="s">
        <v>1497</v>
      </c>
      <c r="AE1515" t="s">
        <v>359</v>
      </c>
      <c r="AF1515" t="s">
        <v>5583</v>
      </c>
      <c r="AG1515" t="s">
        <v>338</v>
      </c>
      <c r="AH1515" t="s">
        <v>530</v>
      </c>
      <c r="AJ1515" t="s">
        <v>5584</v>
      </c>
      <c r="AL1515" t="s">
        <v>339</v>
      </c>
      <c r="AM1515">
        <v>1</v>
      </c>
      <c r="AN1515">
        <v>1</v>
      </c>
      <c r="AO1515">
        <v>5816</v>
      </c>
      <c r="AQ1515">
        <v>124473</v>
      </c>
      <c r="AR1515">
        <v>53980001</v>
      </c>
      <c r="AS1515" t="s">
        <v>1735</v>
      </c>
      <c r="AT1515" t="s">
        <v>43</v>
      </c>
      <c r="AW1515" t="s">
        <v>340</v>
      </c>
      <c r="AX1515">
        <v>0</v>
      </c>
      <c r="AY1515" t="s">
        <v>348</v>
      </c>
      <c r="AZ1515">
        <v>0</v>
      </c>
      <c r="BY1515" t="s">
        <v>342</v>
      </c>
      <c r="EQ1515">
        <v>253177</v>
      </c>
      <c r="ER1515" t="s">
        <v>5585</v>
      </c>
      <c r="EV1515">
        <v>17286855</v>
      </c>
      <c r="EW1515">
        <v>928</v>
      </c>
      <c r="EX1515">
        <v>220615</v>
      </c>
      <c r="EY1515" t="s">
        <v>5586</v>
      </c>
      <c r="EZ1515">
        <v>1</v>
      </c>
      <c r="FC1515">
        <v>53980001</v>
      </c>
      <c r="FD1515" t="s">
        <v>43</v>
      </c>
    </row>
    <row r="1516" spans="1:160" x14ac:dyDescent="0.3">
      <c r="A1516" t="str">
        <f>VLOOKUP(B1516,Table2[],3,FALSE)</f>
        <v>Digital</v>
      </c>
      <c r="B1516" t="str">
        <f>IF(OR(ISNUMBER(FIND("QVC",Z1516)),ISNUMBER(FIND("QVC",AL1516))),"QVC",IF(OR(ISNUMBER(FIND("NCO",H1516)),ISNUMBER(FIND("NCO",Y1516))), "NCO", IF(AL1516="consumer","PMD.com",VLOOKUP(LEFT(H1516,2),Tables!$E$1:$F$11,2,FALSE))))</f>
        <v>PMD.com</v>
      </c>
      <c r="C1516">
        <f t="shared" si="70"/>
        <v>53910001</v>
      </c>
      <c r="D1516">
        <f t="shared" si="71"/>
        <v>1</v>
      </c>
      <c r="E1516" t="str">
        <f t="shared" ca="1" si="69"/>
        <v>shifted orders shipped</v>
      </c>
      <c r="F1516" t="s">
        <v>3539</v>
      </c>
      <c r="G1516" t="s">
        <v>335</v>
      </c>
      <c r="H1516" t="s">
        <v>5579</v>
      </c>
      <c r="I1516" s="6">
        <v>44011.677615740744</v>
      </c>
      <c r="J1516" t="s">
        <v>16</v>
      </c>
      <c r="K1516" s="6">
        <v>44013.322777777779</v>
      </c>
      <c r="M1516" t="s">
        <v>5580</v>
      </c>
      <c r="N1516" t="s">
        <v>5581</v>
      </c>
      <c r="O1516" t="s">
        <v>5582</v>
      </c>
      <c r="Q1516" t="s">
        <v>1497</v>
      </c>
      <c r="R1516" t="s">
        <v>359</v>
      </c>
      <c r="S1516" t="s">
        <v>5583</v>
      </c>
      <c r="T1516" t="s">
        <v>338</v>
      </c>
      <c r="U1516" t="s">
        <v>530</v>
      </c>
      <c r="W1516" t="s">
        <v>5584</v>
      </c>
      <c r="Z1516" t="s">
        <v>5580</v>
      </c>
      <c r="AA1516" t="s">
        <v>5581</v>
      </c>
      <c r="AB1516" t="s">
        <v>5582</v>
      </c>
      <c r="AD1516" t="s">
        <v>1497</v>
      </c>
      <c r="AE1516" t="s">
        <v>359</v>
      </c>
      <c r="AF1516" t="s">
        <v>5583</v>
      </c>
      <c r="AG1516" t="s">
        <v>338</v>
      </c>
      <c r="AH1516" t="s">
        <v>530</v>
      </c>
      <c r="AJ1516" t="s">
        <v>5584</v>
      </c>
      <c r="AL1516" t="s">
        <v>339</v>
      </c>
      <c r="AM1516">
        <v>1</v>
      </c>
      <c r="AN1516">
        <v>1</v>
      </c>
      <c r="AO1516">
        <v>12050</v>
      </c>
      <c r="AQ1516">
        <v>124467</v>
      </c>
      <c r="AR1516">
        <v>53910001</v>
      </c>
      <c r="AS1516" t="s">
        <v>629</v>
      </c>
      <c r="AT1516" t="s">
        <v>34</v>
      </c>
      <c r="AW1516" t="s">
        <v>343</v>
      </c>
      <c r="BY1516" t="s">
        <v>342</v>
      </c>
      <c r="EQ1516">
        <v>251451</v>
      </c>
      <c r="ER1516" t="s">
        <v>5585</v>
      </c>
      <c r="EV1516">
        <v>17286855</v>
      </c>
      <c r="EW1516">
        <v>928</v>
      </c>
      <c r="EX1516">
        <v>220615</v>
      </c>
      <c r="EY1516" t="s">
        <v>5586</v>
      </c>
      <c r="EZ1516">
        <v>1</v>
      </c>
      <c r="FC1516">
        <v>53910001</v>
      </c>
      <c r="FD1516" t="s">
        <v>34</v>
      </c>
    </row>
    <row r="1517" spans="1:160" x14ac:dyDescent="0.3">
      <c r="A1517" t="str">
        <f>VLOOKUP(B1517,Table2[],3,FALSE)</f>
        <v>Digital</v>
      </c>
      <c r="B1517" t="str">
        <f>IF(OR(ISNUMBER(FIND("QVC",Z1517)),ISNUMBER(FIND("QVC",AL1517))),"QVC",IF(OR(ISNUMBER(FIND("NCO",H1517)),ISNUMBER(FIND("NCO",Y1517))), "NCO", IF(AL1517="consumer","PMD.com",VLOOKUP(LEFT(H1517,2),Tables!$E$1:$F$11,2,FALSE))))</f>
        <v>PMD.com</v>
      </c>
      <c r="C1517">
        <f t="shared" si="70"/>
        <v>54000001</v>
      </c>
      <c r="D1517">
        <f t="shared" si="71"/>
        <v>1</v>
      </c>
      <c r="E1517" t="str">
        <f t="shared" ca="1" si="69"/>
        <v>shifted orders shipped</v>
      </c>
      <c r="F1517" t="s">
        <v>3539</v>
      </c>
      <c r="G1517" t="s">
        <v>335</v>
      </c>
      <c r="H1517" t="s">
        <v>5579</v>
      </c>
      <c r="I1517" s="6">
        <v>44011.677615740744</v>
      </c>
      <c r="J1517" t="s">
        <v>16</v>
      </c>
      <c r="K1517" s="6">
        <v>44013.322777777779</v>
      </c>
      <c r="M1517" t="s">
        <v>5580</v>
      </c>
      <c r="N1517" t="s">
        <v>5581</v>
      </c>
      <c r="O1517" t="s">
        <v>5582</v>
      </c>
      <c r="Q1517" t="s">
        <v>1497</v>
      </c>
      <c r="R1517" t="s">
        <v>359</v>
      </c>
      <c r="S1517" t="s">
        <v>5583</v>
      </c>
      <c r="T1517" t="s">
        <v>338</v>
      </c>
      <c r="U1517" t="s">
        <v>530</v>
      </c>
      <c r="W1517" t="s">
        <v>5584</v>
      </c>
      <c r="Z1517" t="s">
        <v>5580</v>
      </c>
      <c r="AA1517" t="s">
        <v>5581</v>
      </c>
      <c r="AB1517" t="s">
        <v>5582</v>
      </c>
      <c r="AD1517" t="s">
        <v>1497</v>
      </c>
      <c r="AE1517" t="s">
        <v>359</v>
      </c>
      <c r="AF1517" t="s">
        <v>5583</v>
      </c>
      <c r="AG1517" t="s">
        <v>338</v>
      </c>
      <c r="AH1517" t="s">
        <v>530</v>
      </c>
      <c r="AJ1517" t="s">
        <v>5584</v>
      </c>
      <c r="AL1517" t="s">
        <v>339</v>
      </c>
      <c r="AM1517">
        <v>1</v>
      </c>
      <c r="AN1517">
        <v>1</v>
      </c>
      <c r="AO1517">
        <v>8182</v>
      </c>
      <c r="AQ1517">
        <v>124475</v>
      </c>
      <c r="AR1517">
        <v>54000001</v>
      </c>
      <c r="AS1517" t="s">
        <v>1251</v>
      </c>
      <c r="AT1517" t="s">
        <v>84</v>
      </c>
      <c r="AW1517" t="s">
        <v>343</v>
      </c>
      <c r="BY1517" t="s">
        <v>342</v>
      </c>
      <c r="EQ1517">
        <v>247294</v>
      </c>
      <c r="ER1517" t="s">
        <v>5585</v>
      </c>
      <c r="EV1517">
        <v>17286855</v>
      </c>
      <c r="EW1517">
        <v>928</v>
      </c>
      <c r="EX1517">
        <v>220615</v>
      </c>
      <c r="EY1517" t="s">
        <v>5586</v>
      </c>
      <c r="EZ1517">
        <v>1</v>
      </c>
      <c r="FC1517">
        <v>54000001</v>
      </c>
      <c r="FD1517" t="s">
        <v>84</v>
      </c>
    </row>
    <row r="1518" spans="1:160" x14ac:dyDescent="0.3">
      <c r="A1518" t="str">
        <f>VLOOKUP(B1518,Table2[],3,FALSE)</f>
        <v>Digital</v>
      </c>
      <c r="B1518" t="str">
        <f>IF(OR(ISNUMBER(FIND("QVC",Z1518)),ISNUMBER(FIND("QVC",AL1518))),"QVC",IF(OR(ISNUMBER(FIND("NCO",H1518)),ISNUMBER(FIND("NCO",Y1518))), "NCO", IF(AL1518="consumer","PMD.com",VLOOKUP(LEFT(H1518,2),Tables!$E$1:$F$11,2,FALSE))))</f>
        <v>PMD.com</v>
      </c>
      <c r="C1518">
        <f t="shared" si="70"/>
        <v>53190001</v>
      </c>
      <c r="D1518">
        <f t="shared" si="71"/>
        <v>1</v>
      </c>
      <c r="E1518" t="str">
        <f t="shared" ca="1" si="69"/>
        <v>shifted orders shipped</v>
      </c>
      <c r="F1518" t="s">
        <v>3539</v>
      </c>
      <c r="G1518" t="s">
        <v>335</v>
      </c>
      <c r="H1518" t="s">
        <v>5579</v>
      </c>
      <c r="I1518" s="6">
        <v>44011.677615740744</v>
      </c>
      <c r="J1518" t="s">
        <v>16</v>
      </c>
      <c r="K1518" s="6">
        <v>44013.322777777779</v>
      </c>
      <c r="M1518" t="s">
        <v>5580</v>
      </c>
      <c r="N1518" t="s">
        <v>5581</v>
      </c>
      <c r="O1518" t="s">
        <v>5582</v>
      </c>
      <c r="Q1518" t="s">
        <v>1497</v>
      </c>
      <c r="R1518" t="s">
        <v>359</v>
      </c>
      <c r="S1518" t="s">
        <v>5583</v>
      </c>
      <c r="T1518" t="s">
        <v>338</v>
      </c>
      <c r="U1518" t="s">
        <v>530</v>
      </c>
      <c r="W1518" t="s">
        <v>5584</v>
      </c>
      <c r="Z1518" t="s">
        <v>5580</v>
      </c>
      <c r="AA1518" t="s">
        <v>5581</v>
      </c>
      <c r="AB1518" t="s">
        <v>5582</v>
      </c>
      <c r="AD1518" t="s">
        <v>1497</v>
      </c>
      <c r="AE1518" t="s">
        <v>359</v>
      </c>
      <c r="AF1518" t="s">
        <v>5583</v>
      </c>
      <c r="AG1518" t="s">
        <v>338</v>
      </c>
      <c r="AH1518" t="s">
        <v>530</v>
      </c>
      <c r="AJ1518" t="s">
        <v>5584</v>
      </c>
      <c r="AL1518" t="s">
        <v>339</v>
      </c>
      <c r="AM1518">
        <v>1</v>
      </c>
      <c r="AN1518">
        <v>1</v>
      </c>
      <c r="AO1518">
        <v>4496</v>
      </c>
      <c r="AQ1518">
        <v>124009</v>
      </c>
      <c r="AR1518">
        <v>53190001</v>
      </c>
      <c r="AS1518" t="s">
        <v>1003</v>
      </c>
      <c r="AT1518" t="s">
        <v>53</v>
      </c>
      <c r="AW1518" t="s">
        <v>340</v>
      </c>
      <c r="AX1518" t="s">
        <v>340</v>
      </c>
      <c r="AY1518" t="s">
        <v>357</v>
      </c>
      <c r="AZ1518" t="s">
        <v>361</v>
      </c>
      <c r="BY1518" t="s">
        <v>342</v>
      </c>
      <c r="EQ1518">
        <v>252079</v>
      </c>
      <c r="ER1518" t="s">
        <v>5585</v>
      </c>
      <c r="EV1518">
        <v>17286855</v>
      </c>
      <c r="EW1518">
        <v>928</v>
      </c>
      <c r="EX1518">
        <v>220615</v>
      </c>
      <c r="EY1518" t="s">
        <v>5586</v>
      </c>
      <c r="EZ1518">
        <v>1</v>
      </c>
      <c r="FC1518">
        <v>53190001</v>
      </c>
      <c r="FD1518" t="s">
        <v>53</v>
      </c>
    </row>
    <row r="1519" spans="1:160" x14ac:dyDescent="0.3">
      <c r="A1519" t="str">
        <f>VLOOKUP(B1519,Table2[],3,FALSE)</f>
        <v>Digital</v>
      </c>
      <c r="B1519" t="str">
        <f>IF(OR(ISNUMBER(FIND("QVC",Z1519)),ISNUMBER(FIND("QVC",AL1519))),"QVC",IF(OR(ISNUMBER(FIND("NCO",H1519)),ISNUMBER(FIND("NCO",Y1519))), "NCO", IF(AL1519="consumer","PMD.com",VLOOKUP(LEFT(H1519,2),Tables!$E$1:$F$11,2,FALSE))))</f>
        <v>PMD.com</v>
      </c>
      <c r="C1519">
        <f t="shared" si="70"/>
        <v>53920001</v>
      </c>
      <c r="D1519">
        <f t="shared" si="71"/>
        <v>1</v>
      </c>
      <c r="E1519" t="str">
        <f t="shared" ca="1" si="69"/>
        <v>shifted orders shipped</v>
      </c>
      <c r="F1519" t="s">
        <v>3539</v>
      </c>
      <c r="G1519" t="s">
        <v>335</v>
      </c>
      <c r="H1519" t="s">
        <v>5579</v>
      </c>
      <c r="I1519" s="6">
        <v>44011.677615740744</v>
      </c>
      <c r="J1519" t="s">
        <v>16</v>
      </c>
      <c r="K1519" s="6">
        <v>44013.322777777779</v>
      </c>
      <c r="M1519" t="s">
        <v>5580</v>
      </c>
      <c r="N1519" t="s">
        <v>5581</v>
      </c>
      <c r="O1519" t="s">
        <v>5582</v>
      </c>
      <c r="Q1519" t="s">
        <v>1497</v>
      </c>
      <c r="R1519" t="s">
        <v>359</v>
      </c>
      <c r="S1519" t="s">
        <v>5583</v>
      </c>
      <c r="T1519" t="s">
        <v>338</v>
      </c>
      <c r="U1519" t="s">
        <v>530</v>
      </c>
      <c r="W1519" t="s">
        <v>5584</v>
      </c>
      <c r="Z1519" t="s">
        <v>5580</v>
      </c>
      <c r="AA1519" t="s">
        <v>5581</v>
      </c>
      <c r="AB1519" t="s">
        <v>5582</v>
      </c>
      <c r="AD1519" t="s">
        <v>1497</v>
      </c>
      <c r="AE1519" t="s">
        <v>359</v>
      </c>
      <c r="AF1519" t="s">
        <v>5583</v>
      </c>
      <c r="AG1519" t="s">
        <v>338</v>
      </c>
      <c r="AH1519" t="s">
        <v>530</v>
      </c>
      <c r="AJ1519" t="s">
        <v>5584</v>
      </c>
      <c r="AL1519" t="s">
        <v>339</v>
      </c>
      <c r="AM1519">
        <v>1</v>
      </c>
      <c r="AN1519">
        <v>1</v>
      </c>
      <c r="AO1519">
        <v>14899</v>
      </c>
      <c r="AQ1519">
        <v>124468</v>
      </c>
      <c r="AR1519">
        <v>53920001</v>
      </c>
      <c r="AS1519">
        <v>9000000</v>
      </c>
      <c r="AT1519" t="s">
        <v>40</v>
      </c>
      <c r="AW1519" t="s">
        <v>343</v>
      </c>
      <c r="BY1519" t="s">
        <v>342</v>
      </c>
      <c r="EQ1519">
        <v>243396</v>
      </c>
      <c r="ER1519" t="s">
        <v>5585</v>
      </c>
      <c r="EV1519">
        <v>17286855</v>
      </c>
      <c r="EW1519">
        <v>928</v>
      </c>
      <c r="EX1519">
        <v>220615</v>
      </c>
      <c r="EY1519" t="s">
        <v>5586</v>
      </c>
      <c r="EZ1519">
        <v>1</v>
      </c>
      <c r="FC1519">
        <v>95385</v>
      </c>
      <c r="FD1519" t="s">
        <v>3531</v>
      </c>
    </row>
    <row r="1520" spans="1:160" x14ac:dyDescent="0.3">
      <c r="A1520" t="str">
        <f>VLOOKUP(B1520,Table2[],3,FALSE)</f>
        <v>Digital</v>
      </c>
      <c r="B1520" t="str">
        <f>IF(OR(ISNUMBER(FIND("QVC",Z1520)),ISNUMBER(FIND("QVC",AL1520))),"QVC",IF(OR(ISNUMBER(FIND("NCO",H1520)),ISNUMBER(FIND("NCO",Y1520))), "NCO", IF(AL1520="consumer","PMD.com",VLOOKUP(LEFT(H1520,2),Tables!$E$1:$F$11,2,FALSE))))</f>
        <v>PMD.com</v>
      </c>
      <c r="C1520">
        <f t="shared" si="70"/>
        <v>5341030</v>
      </c>
      <c r="D1520">
        <f t="shared" si="71"/>
        <v>1</v>
      </c>
      <c r="E1520" t="str">
        <f t="shared" ca="1" si="69"/>
        <v>shifted orders shipped</v>
      </c>
      <c r="F1520" t="s">
        <v>3539</v>
      </c>
      <c r="G1520" t="s">
        <v>335</v>
      </c>
      <c r="H1520" t="s">
        <v>5579</v>
      </c>
      <c r="I1520" s="6">
        <v>44011.677615740744</v>
      </c>
      <c r="J1520" t="s">
        <v>16</v>
      </c>
      <c r="K1520" s="6">
        <v>44013.322777777779</v>
      </c>
      <c r="M1520" t="s">
        <v>5580</v>
      </c>
      <c r="N1520" t="s">
        <v>5581</v>
      </c>
      <c r="O1520" t="s">
        <v>5582</v>
      </c>
      <c r="Q1520" t="s">
        <v>1497</v>
      </c>
      <c r="R1520" t="s">
        <v>359</v>
      </c>
      <c r="S1520" t="s">
        <v>5583</v>
      </c>
      <c r="T1520" t="s">
        <v>338</v>
      </c>
      <c r="U1520" t="s">
        <v>530</v>
      </c>
      <c r="W1520" t="s">
        <v>5584</v>
      </c>
      <c r="Z1520" t="s">
        <v>5580</v>
      </c>
      <c r="AA1520" t="s">
        <v>5581</v>
      </c>
      <c r="AB1520" t="s">
        <v>5582</v>
      </c>
      <c r="AD1520" t="s">
        <v>1497</v>
      </c>
      <c r="AE1520" t="s">
        <v>359</v>
      </c>
      <c r="AF1520" t="s">
        <v>5583</v>
      </c>
      <c r="AG1520" t="s">
        <v>338</v>
      </c>
      <c r="AH1520" t="s">
        <v>530</v>
      </c>
      <c r="AJ1520" t="s">
        <v>5584</v>
      </c>
      <c r="AL1520" t="s">
        <v>339</v>
      </c>
      <c r="AM1520">
        <v>1</v>
      </c>
      <c r="AN1520">
        <v>1</v>
      </c>
      <c r="AO1520">
        <v>12859</v>
      </c>
      <c r="AQ1520">
        <v>124642</v>
      </c>
      <c r="AR1520">
        <v>5341030</v>
      </c>
      <c r="AS1520" t="s">
        <v>925</v>
      </c>
      <c r="AT1520" t="s">
        <v>926</v>
      </c>
      <c r="AW1520" t="s">
        <v>366</v>
      </c>
      <c r="AX1520" t="s">
        <v>366</v>
      </c>
      <c r="AY1520" t="s">
        <v>345</v>
      </c>
      <c r="AZ1520" t="s">
        <v>346</v>
      </c>
      <c r="BY1520" t="s">
        <v>342</v>
      </c>
      <c r="EQ1520">
        <v>243275</v>
      </c>
      <c r="ER1520" t="s">
        <v>5585</v>
      </c>
      <c r="EV1520">
        <v>17286855</v>
      </c>
      <c r="EW1520">
        <v>928</v>
      </c>
      <c r="EX1520">
        <v>220615</v>
      </c>
      <c r="EY1520" t="s">
        <v>5586</v>
      </c>
      <c r="EZ1520">
        <v>1</v>
      </c>
      <c r="FC1520">
        <v>95385</v>
      </c>
      <c r="FD1520" t="s">
        <v>3531</v>
      </c>
    </row>
    <row r="1521" spans="1:160" x14ac:dyDescent="0.3">
      <c r="A1521" t="str">
        <f>VLOOKUP(B1521,Table2[],3,FALSE)</f>
        <v>Digital</v>
      </c>
      <c r="B1521" t="str">
        <f>IF(OR(ISNUMBER(FIND("QVC",Z1521)),ISNUMBER(FIND("QVC",AL1521))),"QVC",IF(OR(ISNUMBER(FIND("NCO",H1521)),ISNUMBER(FIND("NCO",Y1521))), "NCO", IF(AL1521="consumer","PMD.com",VLOOKUP(LEFT(H1521,2),Tables!$E$1:$F$11,2,FALSE))))</f>
        <v>PMD.com</v>
      </c>
      <c r="C1521">
        <f t="shared" si="70"/>
        <v>5341030</v>
      </c>
      <c r="D1521">
        <f t="shared" si="71"/>
        <v>1</v>
      </c>
      <c r="E1521" t="str">
        <f t="shared" ca="1" si="69"/>
        <v>shifted orders shipped</v>
      </c>
      <c r="F1521" t="s">
        <v>3539</v>
      </c>
      <c r="G1521" t="s">
        <v>335</v>
      </c>
      <c r="H1521" t="s">
        <v>5587</v>
      </c>
      <c r="I1521" s="6">
        <v>44011.659594907411</v>
      </c>
      <c r="J1521" t="s">
        <v>16</v>
      </c>
      <c r="K1521" s="6">
        <v>44013.322893518518</v>
      </c>
      <c r="M1521" t="s">
        <v>5588</v>
      </c>
      <c r="N1521" t="s">
        <v>5589</v>
      </c>
      <c r="O1521" t="s">
        <v>1480</v>
      </c>
      <c r="Q1521" t="s">
        <v>408</v>
      </c>
      <c r="R1521" t="s">
        <v>389</v>
      </c>
      <c r="S1521" t="s">
        <v>5590</v>
      </c>
      <c r="T1521" t="s">
        <v>338</v>
      </c>
      <c r="U1521" t="s">
        <v>530</v>
      </c>
      <c r="W1521" t="s">
        <v>5591</v>
      </c>
      <c r="Z1521" t="s">
        <v>5588</v>
      </c>
      <c r="AA1521" t="s">
        <v>5589</v>
      </c>
      <c r="AB1521" t="s">
        <v>1480</v>
      </c>
      <c r="AD1521" t="s">
        <v>408</v>
      </c>
      <c r="AE1521" t="s">
        <v>389</v>
      </c>
      <c r="AF1521" t="s">
        <v>5590</v>
      </c>
      <c r="AG1521" t="s">
        <v>338</v>
      </c>
      <c r="AH1521" t="s">
        <v>530</v>
      </c>
      <c r="AJ1521" t="s">
        <v>5591</v>
      </c>
      <c r="AL1521" t="s">
        <v>339</v>
      </c>
      <c r="AM1521">
        <v>1</v>
      </c>
      <c r="AN1521">
        <v>1</v>
      </c>
      <c r="AO1521">
        <v>12859</v>
      </c>
      <c r="AQ1521">
        <v>124642</v>
      </c>
      <c r="AR1521">
        <v>5341030</v>
      </c>
      <c r="AS1521" t="s">
        <v>925</v>
      </c>
      <c r="AT1521" t="s">
        <v>926</v>
      </c>
      <c r="AW1521" t="s">
        <v>366</v>
      </c>
      <c r="AX1521" t="s">
        <v>366</v>
      </c>
      <c r="AY1521" t="s">
        <v>345</v>
      </c>
      <c r="AZ1521" t="s">
        <v>346</v>
      </c>
      <c r="BY1521" t="s">
        <v>342</v>
      </c>
      <c r="EQ1521">
        <v>243275</v>
      </c>
      <c r="ER1521" t="s">
        <v>5592</v>
      </c>
      <c r="EV1521">
        <v>17286845</v>
      </c>
      <c r="EW1521">
        <v>928</v>
      </c>
      <c r="EX1521">
        <v>220603</v>
      </c>
      <c r="EY1521" t="s">
        <v>5593</v>
      </c>
      <c r="EZ1521">
        <v>1</v>
      </c>
      <c r="FC1521">
        <v>95385</v>
      </c>
      <c r="FD1521" t="s">
        <v>3531</v>
      </c>
    </row>
    <row r="1522" spans="1:160" x14ac:dyDescent="0.3">
      <c r="A1522" t="str">
        <f>VLOOKUP(B1522,Table2[],3,FALSE)</f>
        <v>Digital</v>
      </c>
      <c r="B1522" t="str">
        <f>IF(OR(ISNUMBER(FIND("QVC",Z1522)),ISNUMBER(FIND("QVC",AL1522))),"QVC",IF(OR(ISNUMBER(FIND("NCO",H1522)),ISNUMBER(FIND("NCO",Y1522))), "NCO", IF(AL1522="consumer","PMD.com",VLOOKUP(LEFT(H1522,2),Tables!$E$1:$F$11,2,FALSE))))</f>
        <v>PMD.com</v>
      </c>
      <c r="C1522">
        <f t="shared" si="70"/>
        <v>53920001</v>
      </c>
      <c r="D1522">
        <f t="shared" si="71"/>
        <v>1</v>
      </c>
      <c r="E1522" t="str">
        <f t="shared" ca="1" si="69"/>
        <v>shifted orders shipped</v>
      </c>
      <c r="F1522" t="s">
        <v>3539</v>
      </c>
      <c r="G1522" t="s">
        <v>335</v>
      </c>
      <c r="H1522" t="s">
        <v>5587</v>
      </c>
      <c r="I1522" s="6">
        <v>44011.659594907411</v>
      </c>
      <c r="J1522" t="s">
        <v>16</v>
      </c>
      <c r="K1522" s="6">
        <v>44013.322893518518</v>
      </c>
      <c r="M1522" t="s">
        <v>5588</v>
      </c>
      <c r="N1522" t="s">
        <v>5589</v>
      </c>
      <c r="O1522" t="s">
        <v>1480</v>
      </c>
      <c r="Q1522" t="s">
        <v>408</v>
      </c>
      <c r="R1522" t="s">
        <v>389</v>
      </c>
      <c r="S1522" t="s">
        <v>5590</v>
      </c>
      <c r="T1522" t="s">
        <v>338</v>
      </c>
      <c r="U1522" t="s">
        <v>530</v>
      </c>
      <c r="W1522" t="s">
        <v>5591</v>
      </c>
      <c r="Z1522" t="s">
        <v>5588</v>
      </c>
      <c r="AA1522" t="s">
        <v>5589</v>
      </c>
      <c r="AB1522" t="s">
        <v>1480</v>
      </c>
      <c r="AD1522" t="s">
        <v>408</v>
      </c>
      <c r="AE1522" t="s">
        <v>389</v>
      </c>
      <c r="AF1522" t="s">
        <v>5590</v>
      </c>
      <c r="AG1522" t="s">
        <v>338</v>
      </c>
      <c r="AH1522" t="s">
        <v>530</v>
      </c>
      <c r="AJ1522" t="s">
        <v>5591</v>
      </c>
      <c r="AL1522" t="s">
        <v>339</v>
      </c>
      <c r="AM1522">
        <v>1</v>
      </c>
      <c r="AN1522">
        <v>1</v>
      </c>
      <c r="AO1522">
        <v>14899</v>
      </c>
      <c r="AQ1522">
        <v>124468</v>
      </c>
      <c r="AR1522">
        <v>53920001</v>
      </c>
      <c r="AS1522">
        <v>9000000</v>
      </c>
      <c r="AT1522" t="s">
        <v>40</v>
      </c>
      <c r="AW1522" t="s">
        <v>343</v>
      </c>
      <c r="BY1522" t="s">
        <v>342</v>
      </c>
      <c r="EQ1522">
        <v>243396</v>
      </c>
      <c r="ER1522" t="s">
        <v>5592</v>
      </c>
      <c r="EV1522">
        <v>17286845</v>
      </c>
      <c r="EW1522">
        <v>928</v>
      </c>
      <c r="EX1522">
        <v>220603</v>
      </c>
      <c r="EY1522" t="s">
        <v>5593</v>
      </c>
      <c r="EZ1522">
        <v>1</v>
      </c>
      <c r="FC1522">
        <v>95385</v>
      </c>
      <c r="FD1522" t="s">
        <v>3531</v>
      </c>
    </row>
    <row r="1523" spans="1:160" x14ac:dyDescent="0.3">
      <c r="A1523" t="str">
        <f>VLOOKUP(B1523,Table2[],3,FALSE)</f>
        <v>Digital</v>
      </c>
      <c r="B1523" t="str">
        <f>IF(OR(ISNUMBER(FIND("QVC",Z1523)),ISNUMBER(FIND("QVC",AL1523))),"QVC",IF(OR(ISNUMBER(FIND("NCO",H1523)),ISNUMBER(FIND("NCO",Y1523))), "NCO", IF(AL1523="consumer","PMD.com",VLOOKUP(LEFT(H1523,2),Tables!$E$1:$F$11,2,FALSE))))</f>
        <v>PMD.com</v>
      </c>
      <c r="C1523">
        <f t="shared" si="70"/>
        <v>534101</v>
      </c>
      <c r="D1523">
        <f t="shared" si="71"/>
        <v>1</v>
      </c>
      <c r="E1523" t="str">
        <f t="shared" ca="1" si="69"/>
        <v>shifted orders shipped</v>
      </c>
      <c r="F1523" t="s">
        <v>3539</v>
      </c>
      <c r="G1523" t="s">
        <v>335</v>
      </c>
      <c r="H1523" t="s">
        <v>5587</v>
      </c>
      <c r="I1523" s="6">
        <v>44011.659594907411</v>
      </c>
      <c r="J1523" t="s">
        <v>16</v>
      </c>
      <c r="K1523" s="6">
        <v>44013.322893518518</v>
      </c>
      <c r="M1523" t="s">
        <v>5588</v>
      </c>
      <c r="N1523" t="s">
        <v>5589</v>
      </c>
      <c r="O1523" t="s">
        <v>1480</v>
      </c>
      <c r="Q1523" t="s">
        <v>408</v>
      </c>
      <c r="R1523" t="s">
        <v>389</v>
      </c>
      <c r="S1523" t="s">
        <v>5590</v>
      </c>
      <c r="T1523" t="s">
        <v>338</v>
      </c>
      <c r="U1523" t="s">
        <v>530</v>
      </c>
      <c r="W1523" t="s">
        <v>5591</v>
      </c>
      <c r="Z1523" t="s">
        <v>5588</v>
      </c>
      <c r="AA1523" t="s">
        <v>5589</v>
      </c>
      <c r="AB1523" t="s">
        <v>1480</v>
      </c>
      <c r="AD1523" t="s">
        <v>408</v>
      </c>
      <c r="AE1523" t="s">
        <v>389</v>
      </c>
      <c r="AF1523" t="s">
        <v>5590</v>
      </c>
      <c r="AG1523" t="s">
        <v>338</v>
      </c>
      <c r="AH1523" t="s">
        <v>530</v>
      </c>
      <c r="AJ1523" t="s">
        <v>5591</v>
      </c>
      <c r="AL1523" t="s">
        <v>339</v>
      </c>
      <c r="AM1523">
        <v>1</v>
      </c>
      <c r="AN1523">
        <v>1</v>
      </c>
      <c r="AO1523">
        <v>8486</v>
      </c>
      <c r="AQ1523">
        <v>124619</v>
      </c>
      <c r="AR1523">
        <v>534101</v>
      </c>
      <c r="AS1523" t="s">
        <v>102</v>
      </c>
      <c r="AT1523" t="s">
        <v>101</v>
      </c>
      <c r="AW1523" t="s">
        <v>340</v>
      </c>
      <c r="AX1523" t="s">
        <v>340</v>
      </c>
      <c r="AY1523" t="s">
        <v>345</v>
      </c>
      <c r="AZ1523" t="s">
        <v>346</v>
      </c>
      <c r="BY1523" t="s">
        <v>342</v>
      </c>
      <c r="EQ1523">
        <v>250689</v>
      </c>
      <c r="ER1523" t="s">
        <v>5592</v>
      </c>
      <c r="EV1523">
        <v>17286845</v>
      </c>
      <c r="EW1523">
        <v>928</v>
      </c>
      <c r="EX1523">
        <v>220603</v>
      </c>
      <c r="EY1523" t="s">
        <v>5593</v>
      </c>
      <c r="EZ1523">
        <v>1</v>
      </c>
      <c r="FC1523">
        <v>534101</v>
      </c>
      <c r="FD1523" t="s">
        <v>101</v>
      </c>
    </row>
    <row r="1524" spans="1:160" x14ac:dyDescent="0.3">
      <c r="A1524" t="str">
        <f>VLOOKUP(B1524,Table2[],3,FALSE)</f>
        <v>Digital</v>
      </c>
      <c r="B1524" t="str">
        <f>IF(OR(ISNUMBER(FIND("QVC",Z1524)),ISNUMBER(FIND("QVC",AL1524))),"QVC",IF(OR(ISNUMBER(FIND("NCO",H1524)),ISNUMBER(FIND("NCO",Y1524))), "NCO", IF(AL1524="consumer","PMD.com",VLOOKUP(LEFT(H1524,2),Tables!$E$1:$F$11,2,FALSE))))</f>
        <v>PMD.com</v>
      </c>
      <c r="C1524">
        <f t="shared" si="70"/>
        <v>52430001</v>
      </c>
      <c r="D1524">
        <f t="shared" si="71"/>
        <v>1</v>
      </c>
      <c r="E1524" t="str">
        <f t="shared" ca="1" si="69"/>
        <v>shifted orders shipped</v>
      </c>
      <c r="F1524" t="s">
        <v>3539</v>
      </c>
      <c r="G1524" t="s">
        <v>335</v>
      </c>
      <c r="H1524" t="s">
        <v>5587</v>
      </c>
      <c r="I1524" s="6">
        <v>44011.659594907411</v>
      </c>
      <c r="J1524" t="s">
        <v>16</v>
      </c>
      <c r="K1524" s="6">
        <v>44013.322893518518</v>
      </c>
      <c r="M1524" t="s">
        <v>5588</v>
      </c>
      <c r="N1524" t="s">
        <v>5589</v>
      </c>
      <c r="O1524" t="s">
        <v>1480</v>
      </c>
      <c r="Q1524" t="s">
        <v>408</v>
      </c>
      <c r="R1524" t="s">
        <v>389</v>
      </c>
      <c r="S1524" t="s">
        <v>5590</v>
      </c>
      <c r="T1524" t="s">
        <v>338</v>
      </c>
      <c r="U1524" t="s">
        <v>530</v>
      </c>
      <c r="W1524" t="s">
        <v>5591</v>
      </c>
      <c r="Z1524" t="s">
        <v>5588</v>
      </c>
      <c r="AA1524" t="s">
        <v>5589</v>
      </c>
      <c r="AB1524" t="s">
        <v>1480</v>
      </c>
      <c r="AD1524" t="s">
        <v>408</v>
      </c>
      <c r="AE1524" t="s">
        <v>389</v>
      </c>
      <c r="AF1524" t="s">
        <v>5590</v>
      </c>
      <c r="AG1524" t="s">
        <v>338</v>
      </c>
      <c r="AH1524" t="s">
        <v>530</v>
      </c>
      <c r="AJ1524" t="s">
        <v>5591</v>
      </c>
      <c r="AL1524" t="s">
        <v>339</v>
      </c>
      <c r="AM1524">
        <v>1</v>
      </c>
      <c r="AN1524">
        <v>1</v>
      </c>
      <c r="AO1524">
        <v>12063</v>
      </c>
      <c r="AQ1524">
        <v>127155</v>
      </c>
      <c r="AR1524">
        <v>52430001</v>
      </c>
      <c r="AS1524" t="s">
        <v>927</v>
      </c>
      <c r="AT1524" t="s">
        <v>75</v>
      </c>
      <c r="AW1524" t="s">
        <v>340</v>
      </c>
      <c r="AX1524" t="s">
        <v>340</v>
      </c>
      <c r="AY1524" t="s">
        <v>357</v>
      </c>
      <c r="AZ1524" t="s">
        <v>363</v>
      </c>
      <c r="BY1524" t="s">
        <v>342</v>
      </c>
      <c r="EQ1524">
        <v>249990</v>
      </c>
      <c r="ER1524" t="s">
        <v>5592</v>
      </c>
      <c r="EV1524">
        <v>17286845</v>
      </c>
      <c r="EW1524">
        <v>928</v>
      </c>
      <c r="EX1524">
        <v>220603</v>
      </c>
      <c r="EY1524" t="s">
        <v>5593</v>
      </c>
      <c r="EZ1524">
        <v>1</v>
      </c>
      <c r="FC1524">
        <v>95385</v>
      </c>
      <c r="FD1524" t="s">
        <v>3531</v>
      </c>
    </row>
    <row r="1525" spans="1:160" x14ac:dyDescent="0.3">
      <c r="A1525" t="str">
        <f>VLOOKUP(B1525,Table2[],3,FALSE)</f>
        <v>Digital</v>
      </c>
      <c r="B1525" t="str">
        <f>IF(OR(ISNUMBER(FIND("QVC",Z1525)),ISNUMBER(FIND("QVC",AL1525))),"QVC",IF(OR(ISNUMBER(FIND("NCO",H1525)),ISNUMBER(FIND("NCO",Y1525))), "NCO", IF(AL1525="consumer","PMD.com",VLOOKUP(LEFT(H1525,2),Tables!$E$1:$F$11,2,FALSE))))</f>
        <v>PMD.com</v>
      </c>
      <c r="C1525">
        <f t="shared" si="70"/>
        <v>51090030</v>
      </c>
      <c r="D1525">
        <f t="shared" si="71"/>
        <v>1</v>
      </c>
      <c r="E1525" t="str">
        <f t="shared" ca="1" si="69"/>
        <v>shifted orders shipped</v>
      </c>
      <c r="F1525" t="s">
        <v>3539</v>
      </c>
      <c r="G1525" t="s">
        <v>335</v>
      </c>
      <c r="H1525" t="s">
        <v>5587</v>
      </c>
      <c r="I1525" s="6">
        <v>44011.659594907411</v>
      </c>
      <c r="J1525" t="s">
        <v>16</v>
      </c>
      <c r="K1525" s="6">
        <v>44013.322893518518</v>
      </c>
      <c r="M1525" t="s">
        <v>5588</v>
      </c>
      <c r="N1525" t="s">
        <v>5589</v>
      </c>
      <c r="O1525" t="s">
        <v>1480</v>
      </c>
      <c r="Q1525" t="s">
        <v>408</v>
      </c>
      <c r="R1525" t="s">
        <v>389</v>
      </c>
      <c r="S1525" t="s">
        <v>5590</v>
      </c>
      <c r="T1525" t="s">
        <v>338</v>
      </c>
      <c r="U1525" t="s">
        <v>530</v>
      </c>
      <c r="W1525" t="s">
        <v>5591</v>
      </c>
      <c r="Z1525" t="s">
        <v>5588</v>
      </c>
      <c r="AA1525" t="s">
        <v>5589</v>
      </c>
      <c r="AB1525" t="s">
        <v>1480</v>
      </c>
      <c r="AD1525" t="s">
        <v>408</v>
      </c>
      <c r="AE1525" t="s">
        <v>389</v>
      </c>
      <c r="AF1525" t="s">
        <v>5590</v>
      </c>
      <c r="AG1525" t="s">
        <v>338</v>
      </c>
      <c r="AH1525" t="s">
        <v>530</v>
      </c>
      <c r="AJ1525" t="s">
        <v>5591</v>
      </c>
      <c r="AL1525" t="s">
        <v>339</v>
      </c>
      <c r="AM1525">
        <v>1</v>
      </c>
      <c r="AN1525">
        <v>1</v>
      </c>
      <c r="AO1525">
        <v>6688</v>
      </c>
      <c r="AQ1525">
        <v>125960</v>
      </c>
      <c r="AR1525">
        <v>51090030</v>
      </c>
      <c r="AS1525" t="s">
        <v>3043</v>
      </c>
      <c r="AT1525" t="s">
        <v>628</v>
      </c>
      <c r="AW1525" t="s">
        <v>343</v>
      </c>
      <c r="BY1525" t="s">
        <v>342</v>
      </c>
      <c r="BZ1525" t="b">
        <v>0</v>
      </c>
      <c r="EQ1525">
        <v>243047</v>
      </c>
      <c r="ER1525" t="s">
        <v>5592</v>
      </c>
      <c r="EV1525">
        <v>17286845</v>
      </c>
      <c r="EW1525">
        <v>928</v>
      </c>
      <c r="EX1525">
        <v>220603</v>
      </c>
      <c r="EY1525" t="s">
        <v>5593</v>
      </c>
      <c r="EZ1525">
        <v>1</v>
      </c>
      <c r="FC1525">
        <v>95385</v>
      </c>
      <c r="FD1525" t="s">
        <v>3531</v>
      </c>
    </row>
    <row r="1526" spans="1:160" x14ac:dyDescent="0.3">
      <c r="A1526" t="str">
        <f>VLOOKUP(B1526,Table2[],3,FALSE)</f>
        <v>Digital</v>
      </c>
      <c r="B1526" t="str">
        <f>IF(OR(ISNUMBER(FIND("QVC",Z1526)),ISNUMBER(FIND("QVC",AL1526))),"QVC",IF(OR(ISNUMBER(FIND("NCO",H1526)),ISNUMBER(FIND("NCO",Y1526))), "NCO", IF(AL1526="consumer","PMD.com",VLOOKUP(LEFT(H1526,2),Tables!$E$1:$F$11,2,FALSE))))</f>
        <v>PMD.com</v>
      </c>
      <c r="C1526">
        <f t="shared" si="70"/>
        <v>7837</v>
      </c>
      <c r="D1526">
        <f t="shared" si="71"/>
        <v>1</v>
      </c>
      <c r="E1526" t="str">
        <f t="shared" ca="1" si="69"/>
        <v>shifted orders shipped</v>
      </c>
      <c r="F1526" t="s">
        <v>3539</v>
      </c>
      <c r="G1526" t="s">
        <v>335</v>
      </c>
      <c r="H1526" t="s">
        <v>5587</v>
      </c>
      <c r="I1526" s="6">
        <v>44011.659594907411</v>
      </c>
      <c r="J1526" t="s">
        <v>16</v>
      </c>
      <c r="K1526" s="6">
        <v>44013.322893518518</v>
      </c>
      <c r="M1526" t="s">
        <v>5588</v>
      </c>
      <c r="N1526" t="s">
        <v>5589</v>
      </c>
      <c r="O1526" t="s">
        <v>1480</v>
      </c>
      <c r="Q1526" t="s">
        <v>408</v>
      </c>
      <c r="R1526" t="s">
        <v>389</v>
      </c>
      <c r="S1526" t="s">
        <v>5590</v>
      </c>
      <c r="T1526" t="s">
        <v>338</v>
      </c>
      <c r="U1526" t="s">
        <v>530</v>
      </c>
      <c r="W1526" t="s">
        <v>5591</v>
      </c>
      <c r="Z1526" t="s">
        <v>5588</v>
      </c>
      <c r="AA1526" t="s">
        <v>5589</v>
      </c>
      <c r="AB1526" t="s">
        <v>1480</v>
      </c>
      <c r="AD1526" t="s">
        <v>408</v>
      </c>
      <c r="AE1526" t="s">
        <v>389</v>
      </c>
      <c r="AF1526" t="s">
        <v>5590</v>
      </c>
      <c r="AG1526" t="s">
        <v>338</v>
      </c>
      <c r="AH1526" t="s">
        <v>530</v>
      </c>
      <c r="AJ1526" t="s">
        <v>5591</v>
      </c>
      <c r="AL1526" t="s">
        <v>339</v>
      </c>
      <c r="AM1526">
        <v>1</v>
      </c>
      <c r="AN1526">
        <v>1</v>
      </c>
      <c r="AO1526">
        <v>456</v>
      </c>
      <c r="AQ1526">
        <v>126760</v>
      </c>
      <c r="AR1526">
        <v>7837</v>
      </c>
      <c r="AS1526" t="s">
        <v>156</v>
      </c>
      <c r="AT1526" t="s">
        <v>157</v>
      </c>
      <c r="AW1526" t="s">
        <v>349</v>
      </c>
      <c r="AX1526" t="s">
        <v>489</v>
      </c>
      <c r="AY1526" t="s">
        <v>345</v>
      </c>
      <c r="AZ1526">
        <v>0</v>
      </c>
      <c r="BY1526" t="s">
        <v>342</v>
      </c>
      <c r="BZ1526" t="b">
        <v>0</v>
      </c>
      <c r="EQ1526">
        <v>246635</v>
      </c>
      <c r="ER1526" t="s">
        <v>5592</v>
      </c>
      <c r="EV1526">
        <v>17286845</v>
      </c>
      <c r="EW1526">
        <v>928</v>
      </c>
      <c r="EX1526">
        <v>220603</v>
      </c>
      <c r="EY1526" t="s">
        <v>5593</v>
      </c>
      <c r="EZ1526">
        <v>1</v>
      </c>
      <c r="FC1526">
        <v>7837</v>
      </c>
      <c r="FD1526" t="s">
        <v>157</v>
      </c>
    </row>
    <row r="1527" spans="1:160" x14ac:dyDescent="0.3">
      <c r="A1527" t="str">
        <f>VLOOKUP(B1527,Table2[],3,FALSE)</f>
        <v>Digital</v>
      </c>
      <c r="B1527" t="str">
        <f>IF(OR(ISNUMBER(FIND("QVC",Z1527)),ISNUMBER(FIND("QVC",AL1527))),"QVC",IF(OR(ISNUMBER(FIND("NCO",H1527)),ISNUMBER(FIND("NCO",Y1527))), "NCO", IF(AL1527="consumer","PMD.com",VLOOKUP(LEFT(H1527,2),Tables!$E$1:$F$11,2,FALSE))))</f>
        <v>PMD.com</v>
      </c>
      <c r="C1527">
        <f t="shared" si="70"/>
        <v>51090030</v>
      </c>
      <c r="D1527">
        <f t="shared" si="71"/>
        <v>1</v>
      </c>
      <c r="E1527" t="str">
        <f t="shared" ca="1" si="69"/>
        <v>shifted orders shipped</v>
      </c>
      <c r="F1527" t="s">
        <v>3539</v>
      </c>
      <c r="G1527" t="s">
        <v>335</v>
      </c>
      <c r="H1527" t="s">
        <v>5594</v>
      </c>
      <c r="I1527" s="6">
        <v>44011.655358796299</v>
      </c>
      <c r="J1527" t="s">
        <v>16</v>
      </c>
      <c r="K1527" s="6">
        <v>44013.322951388887</v>
      </c>
      <c r="M1527" t="s">
        <v>5595</v>
      </c>
      <c r="N1527" t="s">
        <v>5596</v>
      </c>
      <c r="Q1527" t="s">
        <v>2217</v>
      </c>
      <c r="R1527" t="s">
        <v>414</v>
      </c>
      <c r="S1527">
        <v>7040</v>
      </c>
      <c r="T1527" t="s">
        <v>338</v>
      </c>
      <c r="U1527" t="s">
        <v>530</v>
      </c>
      <c r="W1527" t="s">
        <v>5597</v>
      </c>
      <c r="Z1527" t="s">
        <v>5595</v>
      </c>
      <c r="AA1527" t="s">
        <v>5596</v>
      </c>
      <c r="AD1527" t="s">
        <v>2217</v>
      </c>
      <c r="AE1527" t="s">
        <v>414</v>
      </c>
      <c r="AF1527">
        <v>7040</v>
      </c>
      <c r="AG1527" t="s">
        <v>338</v>
      </c>
      <c r="AH1527" t="s">
        <v>530</v>
      </c>
      <c r="AJ1527" t="s">
        <v>5597</v>
      </c>
      <c r="AL1527" t="s">
        <v>339</v>
      </c>
      <c r="AM1527">
        <v>1</v>
      </c>
      <c r="AN1527">
        <v>1</v>
      </c>
      <c r="AO1527">
        <v>6688</v>
      </c>
      <c r="AQ1527">
        <v>125960</v>
      </c>
      <c r="AR1527">
        <v>51090030</v>
      </c>
      <c r="AS1527" t="s">
        <v>3043</v>
      </c>
      <c r="AT1527" t="s">
        <v>628</v>
      </c>
      <c r="AW1527" t="s">
        <v>343</v>
      </c>
      <c r="BY1527" t="s">
        <v>342</v>
      </c>
      <c r="BZ1527" t="b">
        <v>0</v>
      </c>
      <c r="EQ1527">
        <v>243047</v>
      </c>
      <c r="ER1527" t="s">
        <v>5598</v>
      </c>
      <c r="EV1527">
        <v>17286843</v>
      </c>
      <c r="EW1527">
        <v>928</v>
      </c>
      <c r="EX1527">
        <v>220601</v>
      </c>
      <c r="EY1527" t="s">
        <v>5599</v>
      </c>
      <c r="EZ1527">
        <v>1</v>
      </c>
      <c r="FC1527">
        <v>95379</v>
      </c>
      <c r="FD1527" t="s">
        <v>985</v>
      </c>
    </row>
    <row r="1528" spans="1:160" x14ac:dyDescent="0.3">
      <c r="A1528" t="str">
        <f>VLOOKUP(B1528,Table2[],3,FALSE)</f>
        <v>Digital</v>
      </c>
      <c r="B1528" t="str">
        <f>IF(OR(ISNUMBER(FIND("QVC",Z1528)),ISNUMBER(FIND("QVC",AL1528))),"QVC",IF(OR(ISNUMBER(FIND("NCO",H1528)),ISNUMBER(FIND("NCO",Y1528))), "NCO", IF(AL1528="consumer","PMD.com",VLOOKUP(LEFT(H1528,2),Tables!$E$1:$F$11,2,FALSE))))</f>
        <v>PMD.com</v>
      </c>
      <c r="C1528">
        <f t="shared" si="70"/>
        <v>53450051</v>
      </c>
      <c r="D1528">
        <f t="shared" si="71"/>
        <v>1</v>
      </c>
      <c r="E1528" t="str">
        <f t="shared" ca="1" si="69"/>
        <v>shifted orders shipped</v>
      </c>
      <c r="F1528" t="s">
        <v>3539</v>
      </c>
      <c r="G1528" t="s">
        <v>335</v>
      </c>
      <c r="H1528" t="s">
        <v>5594</v>
      </c>
      <c r="I1528" s="6">
        <v>44011.655358796299</v>
      </c>
      <c r="J1528" t="s">
        <v>16</v>
      </c>
      <c r="K1528" s="6">
        <v>44013.322951388887</v>
      </c>
      <c r="M1528" t="s">
        <v>5595</v>
      </c>
      <c r="N1528" t="s">
        <v>5596</v>
      </c>
      <c r="Q1528" t="s">
        <v>2217</v>
      </c>
      <c r="R1528" t="s">
        <v>414</v>
      </c>
      <c r="S1528">
        <v>7040</v>
      </c>
      <c r="T1528" t="s">
        <v>338</v>
      </c>
      <c r="U1528" t="s">
        <v>530</v>
      </c>
      <c r="W1528" t="s">
        <v>5597</v>
      </c>
      <c r="Z1528" t="s">
        <v>5595</v>
      </c>
      <c r="AA1528" t="s">
        <v>5596</v>
      </c>
      <c r="AD1528" t="s">
        <v>2217</v>
      </c>
      <c r="AE1528" t="s">
        <v>414</v>
      </c>
      <c r="AF1528">
        <v>7040</v>
      </c>
      <c r="AG1528" t="s">
        <v>338</v>
      </c>
      <c r="AH1528" t="s">
        <v>530</v>
      </c>
      <c r="AJ1528" t="s">
        <v>5597</v>
      </c>
      <c r="AL1528" t="s">
        <v>339</v>
      </c>
      <c r="AM1528">
        <v>1</v>
      </c>
      <c r="AN1528">
        <v>1</v>
      </c>
      <c r="AO1528">
        <v>59272</v>
      </c>
      <c r="AQ1528">
        <v>125624</v>
      </c>
      <c r="AR1528">
        <v>53450051</v>
      </c>
      <c r="AS1528" t="s">
        <v>865</v>
      </c>
      <c r="AT1528" t="s">
        <v>849</v>
      </c>
      <c r="AW1528" t="s">
        <v>343</v>
      </c>
      <c r="BY1528" t="s">
        <v>342</v>
      </c>
      <c r="EQ1528">
        <v>250837</v>
      </c>
      <c r="ER1528" t="s">
        <v>5598</v>
      </c>
      <c r="EV1528">
        <v>17286843</v>
      </c>
      <c r="EW1528">
        <v>928</v>
      </c>
      <c r="EX1528">
        <v>220601</v>
      </c>
      <c r="EY1528" t="s">
        <v>5599</v>
      </c>
      <c r="EZ1528">
        <v>1</v>
      </c>
      <c r="FC1528">
        <v>95379</v>
      </c>
      <c r="FD1528" t="s">
        <v>985</v>
      </c>
    </row>
    <row r="1529" spans="1:160" x14ac:dyDescent="0.3">
      <c r="A1529" t="str">
        <f>VLOOKUP(B1529,Table2[],3,FALSE)</f>
        <v>Digital</v>
      </c>
      <c r="B1529" t="str">
        <f>IF(OR(ISNUMBER(FIND("QVC",Z1529)),ISNUMBER(FIND("QVC",AL1529))),"QVC",IF(OR(ISNUMBER(FIND("NCO",H1529)),ISNUMBER(FIND("NCO",Y1529))), "NCO", IF(AL1529="consumer","PMD.com",VLOOKUP(LEFT(H1529,2),Tables!$E$1:$F$11,2,FALSE))))</f>
        <v>PMD.com</v>
      </c>
      <c r="C1529">
        <f t="shared" si="70"/>
        <v>51010010</v>
      </c>
      <c r="D1529">
        <f t="shared" si="71"/>
        <v>1</v>
      </c>
      <c r="E1529" t="str">
        <f t="shared" ca="1" si="69"/>
        <v>shifted orders shipped</v>
      </c>
      <c r="F1529" t="s">
        <v>3539</v>
      </c>
      <c r="G1529" t="s">
        <v>335</v>
      </c>
      <c r="H1529" t="s">
        <v>5594</v>
      </c>
      <c r="I1529" s="6">
        <v>44011.655358796299</v>
      </c>
      <c r="J1529" t="s">
        <v>16</v>
      </c>
      <c r="K1529" s="6">
        <v>44013.322951388887</v>
      </c>
      <c r="M1529" t="s">
        <v>5595</v>
      </c>
      <c r="N1529" t="s">
        <v>5596</v>
      </c>
      <c r="Q1529" t="s">
        <v>2217</v>
      </c>
      <c r="R1529" t="s">
        <v>414</v>
      </c>
      <c r="S1529">
        <v>7040</v>
      </c>
      <c r="T1529" t="s">
        <v>338</v>
      </c>
      <c r="U1529" t="s">
        <v>530</v>
      </c>
      <c r="W1529" t="s">
        <v>5597</v>
      </c>
      <c r="Z1529" t="s">
        <v>5595</v>
      </c>
      <c r="AA1529" t="s">
        <v>5596</v>
      </c>
      <c r="AD1529" t="s">
        <v>2217</v>
      </c>
      <c r="AE1529" t="s">
        <v>414</v>
      </c>
      <c r="AF1529">
        <v>7040</v>
      </c>
      <c r="AG1529" t="s">
        <v>338</v>
      </c>
      <c r="AH1529" t="s">
        <v>530</v>
      </c>
      <c r="AJ1529" t="s">
        <v>5597</v>
      </c>
      <c r="AL1529" t="s">
        <v>339</v>
      </c>
      <c r="AM1529">
        <v>1</v>
      </c>
      <c r="AN1529">
        <v>1</v>
      </c>
      <c r="AO1529">
        <v>11922</v>
      </c>
      <c r="AQ1529">
        <v>125659</v>
      </c>
      <c r="AR1529">
        <v>51010010</v>
      </c>
      <c r="AS1529" t="s">
        <v>1060</v>
      </c>
      <c r="AT1529" t="s">
        <v>170</v>
      </c>
      <c r="AW1529" t="s">
        <v>343</v>
      </c>
      <c r="BY1529" t="s">
        <v>342</v>
      </c>
      <c r="EQ1529">
        <v>247972</v>
      </c>
      <c r="ER1529" t="s">
        <v>5598</v>
      </c>
      <c r="EV1529">
        <v>17286843</v>
      </c>
      <c r="EW1529">
        <v>928</v>
      </c>
      <c r="EX1529">
        <v>220601</v>
      </c>
      <c r="EY1529" t="s">
        <v>5599</v>
      </c>
      <c r="EZ1529">
        <v>1</v>
      </c>
      <c r="FC1529">
        <v>95379</v>
      </c>
      <c r="FD1529" t="s">
        <v>985</v>
      </c>
    </row>
    <row r="1530" spans="1:160" x14ac:dyDescent="0.3">
      <c r="A1530" t="str">
        <f>VLOOKUP(B1530,Table2[],3,FALSE)</f>
        <v>Digital</v>
      </c>
      <c r="B1530" t="str">
        <f>IF(OR(ISNUMBER(FIND("QVC",Z1530)),ISNUMBER(FIND("QVC",AL1530))),"QVC",IF(OR(ISNUMBER(FIND("NCO",H1530)),ISNUMBER(FIND("NCO",Y1530))), "NCO", IF(AL1530="consumer","PMD.com",VLOOKUP(LEFT(H1530,2),Tables!$E$1:$F$11,2,FALSE))))</f>
        <v>PMD.com</v>
      </c>
      <c r="C1530">
        <f t="shared" si="70"/>
        <v>5357</v>
      </c>
      <c r="D1530">
        <f t="shared" si="71"/>
        <v>2</v>
      </c>
      <c r="E1530" t="str">
        <f t="shared" ca="1" si="69"/>
        <v>shifted orders shipped</v>
      </c>
      <c r="F1530" t="s">
        <v>3539</v>
      </c>
      <c r="G1530" t="s">
        <v>335</v>
      </c>
      <c r="H1530" t="s">
        <v>5594</v>
      </c>
      <c r="I1530" s="6">
        <v>44011.655358796299</v>
      </c>
      <c r="J1530" t="s">
        <v>16</v>
      </c>
      <c r="K1530" s="6">
        <v>44013.322951388887</v>
      </c>
      <c r="M1530" t="s">
        <v>5595</v>
      </c>
      <c r="N1530" t="s">
        <v>5596</v>
      </c>
      <c r="Q1530" t="s">
        <v>2217</v>
      </c>
      <c r="R1530" t="s">
        <v>414</v>
      </c>
      <c r="S1530">
        <v>7040</v>
      </c>
      <c r="T1530" t="s">
        <v>338</v>
      </c>
      <c r="U1530" t="s">
        <v>530</v>
      </c>
      <c r="W1530" t="s">
        <v>5597</v>
      </c>
      <c r="Z1530" t="s">
        <v>5595</v>
      </c>
      <c r="AA1530" t="s">
        <v>5596</v>
      </c>
      <c r="AD1530" t="s">
        <v>2217</v>
      </c>
      <c r="AE1530" t="s">
        <v>414</v>
      </c>
      <c r="AF1530">
        <v>7040</v>
      </c>
      <c r="AG1530" t="s">
        <v>338</v>
      </c>
      <c r="AH1530" t="s">
        <v>530</v>
      </c>
      <c r="AJ1530" t="s">
        <v>5597</v>
      </c>
      <c r="AL1530" t="s">
        <v>339</v>
      </c>
      <c r="AM1530">
        <v>2</v>
      </c>
      <c r="AN1530">
        <v>2</v>
      </c>
      <c r="AO1530">
        <v>15182</v>
      </c>
      <c r="AQ1530">
        <v>124521</v>
      </c>
      <c r="AR1530">
        <v>5357</v>
      </c>
      <c r="AS1530" t="s">
        <v>87</v>
      </c>
      <c r="AT1530" t="s">
        <v>88</v>
      </c>
      <c r="AW1530" t="s">
        <v>340</v>
      </c>
      <c r="AX1530" t="s">
        <v>340</v>
      </c>
      <c r="AY1530" t="s">
        <v>351</v>
      </c>
      <c r="AZ1530" t="s">
        <v>379</v>
      </c>
      <c r="BY1530" t="s">
        <v>342</v>
      </c>
      <c r="EQ1530">
        <v>249142</v>
      </c>
      <c r="ER1530" t="s">
        <v>5598</v>
      </c>
      <c r="EV1530">
        <v>17286843</v>
      </c>
      <c r="EW1530">
        <v>928</v>
      </c>
      <c r="EX1530">
        <v>220601</v>
      </c>
      <c r="EY1530" t="s">
        <v>5599</v>
      </c>
      <c r="EZ1530">
        <v>1</v>
      </c>
      <c r="FC1530">
        <v>5357</v>
      </c>
      <c r="FD1530" t="s">
        <v>88</v>
      </c>
    </row>
    <row r="1531" spans="1:160" x14ac:dyDescent="0.3">
      <c r="A1531" t="str">
        <f>VLOOKUP(B1531,Table2[],3,FALSE)</f>
        <v>Digital</v>
      </c>
      <c r="B1531" t="str">
        <f>IF(OR(ISNUMBER(FIND("QVC",Z1531)),ISNUMBER(FIND("QVC",AL1531))),"QVC",IF(OR(ISNUMBER(FIND("NCO",H1531)),ISNUMBER(FIND("NCO",Y1531))), "NCO", IF(AL1531="consumer","PMD.com",VLOOKUP(LEFT(H1531,2),Tables!$E$1:$F$11,2,FALSE))))</f>
        <v>PMD.com</v>
      </c>
      <c r="C1531">
        <f t="shared" si="70"/>
        <v>53200001</v>
      </c>
      <c r="D1531">
        <f t="shared" si="71"/>
        <v>1</v>
      </c>
      <c r="E1531" t="str">
        <f t="shared" ca="1" si="69"/>
        <v>shifted orders shipped</v>
      </c>
      <c r="F1531" t="s">
        <v>3539</v>
      </c>
      <c r="G1531" t="s">
        <v>335</v>
      </c>
      <c r="H1531" t="s">
        <v>5594</v>
      </c>
      <c r="I1531" s="6">
        <v>44011.655358796299</v>
      </c>
      <c r="J1531" t="s">
        <v>16</v>
      </c>
      <c r="K1531" s="6">
        <v>44013.322951388887</v>
      </c>
      <c r="M1531" t="s">
        <v>5595</v>
      </c>
      <c r="N1531" t="s">
        <v>5596</v>
      </c>
      <c r="Q1531" t="s">
        <v>2217</v>
      </c>
      <c r="R1531" t="s">
        <v>414</v>
      </c>
      <c r="S1531">
        <v>7040</v>
      </c>
      <c r="T1531" t="s">
        <v>338</v>
      </c>
      <c r="U1531" t="s">
        <v>530</v>
      </c>
      <c r="W1531" t="s">
        <v>5597</v>
      </c>
      <c r="Z1531" t="s">
        <v>5595</v>
      </c>
      <c r="AA1531" t="s">
        <v>5596</v>
      </c>
      <c r="AD1531" t="s">
        <v>2217</v>
      </c>
      <c r="AE1531" t="s">
        <v>414</v>
      </c>
      <c r="AF1531">
        <v>7040</v>
      </c>
      <c r="AG1531" t="s">
        <v>338</v>
      </c>
      <c r="AH1531" t="s">
        <v>530</v>
      </c>
      <c r="AJ1531" t="s">
        <v>5597</v>
      </c>
      <c r="AL1531" t="s">
        <v>339</v>
      </c>
      <c r="AM1531">
        <v>1</v>
      </c>
      <c r="AN1531">
        <v>1</v>
      </c>
      <c r="AO1531">
        <v>15189</v>
      </c>
      <c r="AQ1531">
        <v>123906</v>
      </c>
      <c r="AR1531">
        <v>53200001</v>
      </c>
      <c r="AS1531" t="s">
        <v>973</v>
      </c>
      <c r="AT1531" t="s">
        <v>50</v>
      </c>
      <c r="AW1531" t="s">
        <v>340</v>
      </c>
      <c r="AX1531" t="s">
        <v>340</v>
      </c>
      <c r="AY1531" t="s">
        <v>357</v>
      </c>
      <c r="AZ1531" t="s">
        <v>363</v>
      </c>
      <c r="BY1531" t="s">
        <v>342</v>
      </c>
      <c r="EQ1531">
        <v>252156</v>
      </c>
      <c r="ER1531" t="s">
        <v>5598</v>
      </c>
      <c r="EV1531">
        <v>17286843</v>
      </c>
      <c r="EW1531">
        <v>928</v>
      </c>
      <c r="EX1531">
        <v>220601</v>
      </c>
      <c r="EY1531" t="s">
        <v>5599</v>
      </c>
      <c r="EZ1531">
        <v>1</v>
      </c>
      <c r="FC1531">
        <v>53200001</v>
      </c>
      <c r="FD1531" t="s">
        <v>50</v>
      </c>
    </row>
    <row r="1532" spans="1:160" x14ac:dyDescent="0.3">
      <c r="A1532" t="str">
        <f>VLOOKUP(B1532,Table2[],3,FALSE)</f>
        <v>Digital</v>
      </c>
      <c r="B1532" t="str">
        <f>IF(OR(ISNUMBER(FIND("QVC",Z1532)),ISNUMBER(FIND("QVC",AL1532))),"QVC",IF(OR(ISNUMBER(FIND("NCO",H1532)),ISNUMBER(FIND("NCO",Y1532))), "NCO", IF(AL1532="consumer","PMD.com",VLOOKUP(LEFT(H1532,2),Tables!$E$1:$F$11,2,FALSE))))</f>
        <v>PMD.com</v>
      </c>
      <c r="C1532">
        <f t="shared" si="70"/>
        <v>5341030</v>
      </c>
      <c r="D1532">
        <f t="shared" si="71"/>
        <v>1</v>
      </c>
      <c r="E1532" t="str">
        <f t="shared" ca="1" si="69"/>
        <v>shifted orders shipped</v>
      </c>
      <c r="F1532" t="s">
        <v>3539</v>
      </c>
      <c r="G1532" t="s">
        <v>335</v>
      </c>
      <c r="H1532" t="s">
        <v>5594</v>
      </c>
      <c r="I1532" s="6">
        <v>44011.655358796299</v>
      </c>
      <c r="J1532" t="s">
        <v>16</v>
      </c>
      <c r="K1532" s="6">
        <v>44013.322951388887</v>
      </c>
      <c r="M1532" t="s">
        <v>5595</v>
      </c>
      <c r="N1532" t="s">
        <v>5596</v>
      </c>
      <c r="Q1532" t="s">
        <v>2217</v>
      </c>
      <c r="R1532" t="s">
        <v>414</v>
      </c>
      <c r="S1532">
        <v>7040</v>
      </c>
      <c r="T1532" t="s">
        <v>338</v>
      </c>
      <c r="U1532" t="s">
        <v>530</v>
      </c>
      <c r="W1532" t="s">
        <v>5597</v>
      </c>
      <c r="Z1532" t="s">
        <v>5595</v>
      </c>
      <c r="AA1532" t="s">
        <v>5596</v>
      </c>
      <c r="AD1532" t="s">
        <v>2217</v>
      </c>
      <c r="AE1532" t="s">
        <v>414</v>
      </c>
      <c r="AF1532">
        <v>7040</v>
      </c>
      <c r="AG1532" t="s">
        <v>338</v>
      </c>
      <c r="AH1532" t="s">
        <v>530</v>
      </c>
      <c r="AJ1532" t="s">
        <v>5597</v>
      </c>
      <c r="AL1532" t="s">
        <v>339</v>
      </c>
      <c r="AM1532">
        <v>1</v>
      </c>
      <c r="AN1532">
        <v>1</v>
      </c>
      <c r="AO1532">
        <v>12859</v>
      </c>
      <c r="AQ1532">
        <v>124642</v>
      </c>
      <c r="AR1532">
        <v>5341030</v>
      </c>
      <c r="AS1532" t="s">
        <v>925</v>
      </c>
      <c r="AT1532" t="s">
        <v>926</v>
      </c>
      <c r="AW1532" t="s">
        <v>366</v>
      </c>
      <c r="AX1532" t="s">
        <v>366</v>
      </c>
      <c r="AY1532" t="s">
        <v>345</v>
      </c>
      <c r="AZ1532" t="s">
        <v>346</v>
      </c>
      <c r="BY1532" t="s">
        <v>342</v>
      </c>
      <c r="EQ1532">
        <v>243275</v>
      </c>
      <c r="ER1532" t="s">
        <v>5598</v>
      </c>
      <c r="EV1532">
        <v>17286843</v>
      </c>
      <c r="EW1532">
        <v>928</v>
      </c>
      <c r="EX1532">
        <v>220601</v>
      </c>
      <c r="EY1532" t="s">
        <v>5599</v>
      </c>
      <c r="EZ1532">
        <v>1</v>
      </c>
      <c r="FC1532">
        <v>95379</v>
      </c>
      <c r="FD1532" t="s">
        <v>985</v>
      </c>
    </row>
    <row r="1533" spans="1:160" x14ac:dyDescent="0.3">
      <c r="A1533" t="str">
        <f>VLOOKUP(B1533,Table2[],3,FALSE)</f>
        <v>Digital</v>
      </c>
      <c r="B1533" t="str">
        <f>IF(OR(ISNUMBER(FIND("QVC",Z1533)),ISNUMBER(FIND("QVC",AL1533))),"QVC",IF(OR(ISNUMBER(FIND("NCO",H1533)),ISNUMBER(FIND("NCO",Y1533))), "NCO", IF(AL1533="consumer","PMD.com",VLOOKUP(LEFT(H1533,2),Tables!$E$1:$F$11,2,FALSE))))</f>
        <v>PMD.com</v>
      </c>
      <c r="C1533">
        <f t="shared" si="70"/>
        <v>5357</v>
      </c>
      <c r="D1533">
        <f t="shared" si="71"/>
        <v>2</v>
      </c>
      <c r="E1533" t="str">
        <f t="shared" ca="1" si="69"/>
        <v>shifted orders shipped</v>
      </c>
      <c r="F1533" t="s">
        <v>3539</v>
      </c>
      <c r="G1533" t="s">
        <v>335</v>
      </c>
      <c r="H1533" t="s">
        <v>5600</v>
      </c>
      <c r="I1533" s="6">
        <v>44011.639479166668</v>
      </c>
      <c r="J1533" t="s">
        <v>16</v>
      </c>
      <c r="K1533" s="6">
        <v>44013.323159722226</v>
      </c>
      <c r="M1533" t="s">
        <v>5601</v>
      </c>
      <c r="N1533" t="s">
        <v>5602</v>
      </c>
      <c r="O1533" t="s">
        <v>5603</v>
      </c>
      <c r="Q1533" t="s">
        <v>2295</v>
      </c>
      <c r="R1533" t="s">
        <v>365</v>
      </c>
      <c r="S1533" t="s">
        <v>5604</v>
      </c>
      <c r="T1533" t="s">
        <v>338</v>
      </c>
      <c r="U1533" t="s">
        <v>530</v>
      </c>
      <c r="W1533" t="s">
        <v>5605</v>
      </c>
      <c r="Z1533" t="s">
        <v>5601</v>
      </c>
      <c r="AA1533" t="s">
        <v>5602</v>
      </c>
      <c r="AB1533" t="s">
        <v>5603</v>
      </c>
      <c r="AD1533" t="s">
        <v>2295</v>
      </c>
      <c r="AE1533" t="s">
        <v>365</v>
      </c>
      <c r="AF1533" t="s">
        <v>5604</v>
      </c>
      <c r="AG1533" t="s">
        <v>338</v>
      </c>
      <c r="AH1533" t="s">
        <v>530</v>
      </c>
      <c r="AJ1533" t="s">
        <v>5605</v>
      </c>
      <c r="AL1533" t="s">
        <v>339</v>
      </c>
      <c r="AM1533">
        <v>2</v>
      </c>
      <c r="AN1533">
        <v>2</v>
      </c>
      <c r="AO1533">
        <v>15182</v>
      </c>
      <c r="AQ1533">
        <v>124521</v>
      </c>
      <c r="AR1533">
        <v>5357</v>
      </c>
      <c r="AS1533" t="s">
        <v>87</v>
      </c>
      <c r="AT1533" t="s">
        <v>88</v>
      </c>
      <c r="AW1533" t="s">
        <v>340</v>
      </c>
      <c r="AX1533" t="s">
        <v>340</v>
      </c>
      <c r="AY1533" t="s">
        <v>351</v>
      </c>
      <c r="AZ1533" t="s">
        <v>379</v>
      </c>
      <c r="BY1533" t="s">
        <v>342</v>
      </c>
      <c r="EQ1533">
        <v>249142</v>
      </c>
      <c r="ER1533" t="s">
        <v>5606</v>
      </c>
      <c r="EV1533">
        <v>17286834</v>
      </c>
      <c r="EW1533">
        <v>928</v>
      </c>
      <c r="EX1533">
        <v>220591</v>
      </c>
      <c r="EY1533" t="s">
        <v>5607</v>
      </c>
      <c r="EZ1533">
        <v>1</v>
      </c>
      <c r="FC1533">
        <v>5357</v>
      </c>
      <c r="FD1533" t="s">
        <v>88</v>
      </c>
    </row>
    <row r="1534" spans="1:160" x14ac:dyDescent="0.3">
      <c r="A1534" t="str">
        <f>VLOOKUP(B1534,Table2[],3,FALSE)</f>
        <v>Digital</v>
      </c>
      <c r="B1534" t="str">
        <f>IF(OR(ISNUMBER(FIND("QVC",Z1534)),ISNUMBER(FIND("QVC",AL1534))),"QVC",IF(OR(ISNUMBER(FIND("NCO",H1534)),ISNUMBER(FIND("NCO",Y1534))), "NCO", IF(AL1534="consumer","PMD.com",VLOOKUP(LEFT(H1534,2),Tables!$E$1:$F$11,2,FALSE))))</f>
        <v>PMD.com</v>
      </c>
      <c r="C1534">
        <f t="shared" si="70"/>
        <v>53920001</v>
      </c>
      <c r="D1534">
        <f t="shared" si="71"/>
        <v>1</v>
      </c>
      <c r="E1534" t="str">
        <f t="shared" ca="1" si="69"/>
        <v>shifted orders shipped</v>
      </c>
      <c r="F1534" t="s">
        <v>3539</v>
      </c>
      <c r="G1534" t="s">
        <v>335</v>
      </c>
      <c r="H1534" t="s">
        <v>5600</v>
      </c>
      <c r="I1534" s="6">
        <v>44011.639479166668</v>
      </c>
      <c r="J1534" t="s">
        <v>16</v>
      </c>
      <c r="K1534" s="6">
        <v>44013.323159722226</v>
      </c>
      <c r="M1534" t="s">
        <v>5601</v>
      </c>
      <c r="N1534" t="s">
        <v>5602</v>
      </c>
      <c r="O1534" t="s">
        <v>5603</v>
      </c>
      <c r="Q1534" t="s">
        <v>2295</v>
      </c>
      <c r="R1534" t="s">
        <v>365</v>
      </c>
      <c r="S1534" t="s">
        <v>5604</v>
      </c>
      <c r="T1534" t="s">
        <v>338</v>
      </c>
      <c r="U1534" t="s">
        <v>530</v>
      </c>
      <c r="W1534" t="s">
        <v>5605</v>
      </c>
      <c r="Z1534" t="s">
        <v>5601</v>
      </c>
      <c r="AA1534" t="s">
        <v>5602</v>
      </c>
      <c r="AB1534" t="s">
        <v>5603</v>
      </c>
      <c r="AD1534" t="s">
        <v>2295</v>
      </c>
      <c r="AE1534" t="s">
        <v>365</v>
      </c>
      <c r="AF1534" t="s">
        <v>5604</v>
      </c>
      <c r="AG1534" t="s">
        <v>338</v>
      </c>
      <c r="AH1534" t="s">
        <v>530</v>
      </c>
      <c r="AJ1534" t="s">
        <v>5605</v>
      </c>
      <c r="AL1534" t="s">
        <v>339</v>
      </c>
      <c r="AM1534">
        <v>1</v>
      </c>
      <c r="AN1534">
        <v>1</v>
      </c>
      <c r="AO1534">
        <v>14899</v>
      </c>
      <c r="AQ1534">
        <v>124468</v>
      </c>
      <c r="AR1534">
        <v>53920001</v>
      </c>
      <c r="AS1534">
        <v>9000000</v>
      </c>
      <c r="AT1534" t="s">
        <v>40</v>
      </c>
      <c r="AW1534" t="s">
        <v>343</v>
      </c>
      <c r="BY1534" t="s">
        <v>342</v>
      </c>
      <c r="EQ1534">
        <v>243396</v>
      </c>
      <c r="ER1534" t="s">
        <v>5606</v>
      </c>
      <c r="EV1534">
        <v>17286834</v>
      </c>
      <c r="EW1534">
        <v>928</v>
      </c>
      <c r="EX1534">
        <v>220591</v>
      </c>
      <c r="EY1534" t="s">
        <v>5607</v>
      </c>
      <c r="EZ1534">
        <v>1</v>
      </c>
      <c r="FC1534">
        <v>95384</v>
      </c>
      <c r="FD1534" t="s">
        <v>3530</v>
      </c>
    </row>
    <row r="1535" spans="1:160" x14ac:dyDescent="0.3">
      <c r="A1535" t="str">
        <f>VLOOKUP(B1535,Table2[],3,FALSE)</f>
        <v>Digital</v>
      </c>
      <c r="B1535" t="str">
        <f>IF(OR(ISNUMBER(FIND("QVC",Z1535)),ISNUMBER(FIND("QVC",AL1535))),"QVC",IF(OR(ISNUMBER(FIND("NCO",H1535)),ISNUMBER(FIND("NCO",Y1535))), "NCO", IF(AL1535="consumer","PMD.com",VLOOKUP(LEFT(H1535,2),Tables!$E$1:$F$11,2,FALSE))))</f>
        <v>PMD.com</v>
      </c>
      <c r="C1535">
        <f t="shared" si="70"/>
        <v>52230001</v>
      </c>
      <c r="D1535">
        <f t="shared" si="71"/>
        <v>1</v>
      </c>
      <c r="E1535" t="str">
        <f t="shared" ca="1" si="69"/>
        <v>shifted orders shipped</v>
      </c>
      <c r="F1535" t="s">
        <v>3539</v>
      </c>
      <c r="G1535" t="s">
        <v>335</v>
      </c>
      <c r="H1535" t="s">
        <v>5600</v>
      </c>
      <c r="I1535" s="6">
        <v>44011.639479166668</v>
      </c>
      <c r="J1535" t="s">
        <v>16</v>
      </c>
      <c r="K1535" s="6">
        <v>44013.323159722226</v>
      </c>
      <c r="M1535" t="s">
        <v>5601</v>
      </c>
      <c r="N1535" t="s">
        <v>5602</v>
      </c>
      <c r="O1535" t="s">
        <v>5603</v>
      </c>
      <c r="Q1535" t="s">
        <v>2295</v>
      </c>
      <c r="R1535" t="s">
        <v>365</v>
      </c>
      <c r="S1535" t="s">
        <v>5604</v>
      </c>
      <c r="T1535" t="s">
        <v>338</v>
      </c>
      <c r="U1535" t="s">
        <v>530</v>
      </c>
      <c r="W1535" t="s">
        <v>5605</v>
      </c>
      <c r="Z1535" t="s">
        <v>5601</v>
      </c>
      <c r="AA1535" t="s">
        <v>5602</v>
      </c>
      <c r="AB1535" t="s">
        <v>5603</v>
      </c>
      <c r="AD1535" t="s">
        <v>2295</v>
      </c>
      <c r="AE1535" t="s">
        <v>365</v>
      </c>
      <c r="AF1535" t="s">
        <v>5604</v>
      </c>
      <c r="AG1535" t="s">
        <v>338</v>
      </c>
      <c r="AH1535" t="s">
        <v>530</v>
      </c>
      <c r="AJ1535" t="s">
        <v>5605</v>
      </c>
      <c r="AL1535" t="s">
        <v>339</v>
      </c>
      <c r="AM1535">
        <v>1</v>
      </c>
      <c r="AN1535">
        <v>1</v>
      </c>
      <c r="AO1535">
        <v>1194</v>
      </c>
      <c r="AQ1535">
        <v>124434</v>
      </c>
      <c r="AR1535">
        <v>52230001</v>
      </c>
      <c r="AS1535" t="s">
        <v>105</v>
      </c>
      <c r="AT1535" t="s">
        <v>106</v>
      </c>
      <c r="AW1535" t="s">
        <v>340</v>
      </c>
      <c r="AX1535" t="s">
        <v>340</v>
      </c>
      <c r="AY1535" t="s">
        <v>341</v>
      </c>
      <c r="AZ1535">
        <v>0</v>
      </c>
      <c r="BY1535" t="s">
        <v>342</v>
      </c>
      <c r="EQ1535">
        <v>247324</v>
      </c>
      <c r="ER1535" t="s">
        <v>5606</v>
      </c>
      <c r="EV1535">
        <v>17286834</v>
      </c>
      <c r="EW1535">
        <v>928</v>
      </c>
      <c r="EX1535">
        <v>220591</v>
      </c>
      <c r="EY1535" t="s">
        <v>5607</v>
      </c>
      <c r="EZ1535">
        <v>1</v>
      </c>
      <c r="FC1535">
        <v>52230001</v>
      </c>
      <c r="FD1535" t="s">
        <v>106</v>
      </c>
    </row>
    <row r="1536" spans="1:160" x14ac:dyDescent="0.3">
      <c r="A1536" t="str">
        <f>VLOOKUP(B1536,Table2[],3,FALSE)</f>
        <v>Digital</v>
      </c>
      <c r="B1536" t="str">
        <f>IF(OR(ISNUMBER(FIND("QVC",Z1536)),ISNUMBER(FIND("QVC",AL1536))),"QVC",IF(OR(ISNUMBER(FIND("NCO",H1536)),ISNUMBER(FIND("NCO",Y1536))), "NCO", IF(AL1536="consumer","PMD.com",VLOOKUP(LEFT(H1536,2),Tables!$E$1:$F$11,2,FALSE))))</f>
        <v>PMD.com</v>
      </c>
      <c r="C1536">
        <f t="shared" si="70"/>
        <v>52430001</v>
      </c>
      <c r="D1536">
        <f t="shared" si="71"/>
        <v>1</v>
      </c>
      <c r="E1536" t="str">
        <f t="shared" ca="1" si="69"/>
        <v>shifted orders shipped</v>
      </c>
      <c r="F1536" t="s">
        <v>3539</v>
      </c>
      <c r="G1536" t="s">
        <v>335</v>
      </c>
      <c r="H1536" t="s">
        <v>5600</v>
      </c>
      <c r="I1536" s="6">
        <v>44011.639479166668</v>
      </c>
      <c r="J1536" t="s">
        <v>16</v>
      </c>
      <c r="K1536" s="6">
        <v>44013.323159722226</v>
      </c>
      <c r="M1536" t="s">
        <v>5601</v>
      </c>
      <c r="N1536" t="s">
        <v>5602</v>
      </c>
      <c r="O1536" t="s">
        <v>5603</v>
      </c>
      <c r="Q1536" t="s">
        <v>2295</v>
      </c>
      <c r="R1536" t="s">
        <v>365</v>
      </c>
      <c r="S1536" t="s">
        <v>5604</v>
      </c>
      <c r="T1536" t="s">
        <v>338</v>
      </c>
      <c r="U1536" t="s">
        <v>530</v>
      </c>
      <c r="W1536" t="s">
        <v>5605</v>
      </c>
      <c r="Z1536" t="s">
        <v>5601</v>
      </c>
      <c r="AA1536" t="s">
        <v>5602</v>
      </c>
      <c r="AB1536" t="s">
        <v>5603</v>
      </c>
      <c r="AD1536" t="s">
        <v>2295</v>
      </c>
      <c r="AE1536" t="s">
        <v>365</v>
      </c>
      <c r="AF1536" t="s">
        <v>5604</v>
      </c>
      <c r="AG1536" t="s">
        <v>338</v>
      </c>
      <c r="AH1536" t="s">
        <v>530</v>
      </c>
      <c r="AJ1536" t="s">
        <v>5605</v>
      </c>
      <c r="AL1536" t="s">
        <v>339</v>
      </c>
      <c r="AM1536">
        <v>1</v>
      </c>
      <c r="AN1536">
        <v>1</v>
      </c>
      <c r="AO1536">
        <v>12063</v>
      </c>
      <c r="AQ1536">
        <v>127155</v>
      </c>
      <c r="AR1536">
        <v>52430001</v>
      </c>
      <c r="AS1536" t="s">
        <v>927</v>
      </c>
      <c r="AT1536" t="s">
        <v>75</v>
      </c>
      <c r="AW1536" t="s">
        <v>340</v>
      </c>
      <c r="AX1536" t="s">
        <v>340</v>
      </c>
      <c r="AY1536" t="s">
        <v>357</v>
      </c>
      <c r="AZ1536" t="s">
        <v>363</v>
      </c>
      <c r="BY1536" t="s">
        <v>342</v>
      </c>
      <c r="EQ1536">
        <v>249990</v>
      </c>
      <c r="ER1536" t="s">
        <v>5606</v>
      </c>
      <c r="EV1536">
        <v>17286834</v>
      </c>
      <c r="EW1536">
        <v>928</v>
      </c>
      <c r="EX1536">
        <v>220591</v>
      </c>
      <c r="EY1536" t="s">
        <v>5607</v>
      </c>
      <c r="EZ1536">
        <v>1</v>
      </c>
      <c r="FC1536">
        <v>95384</v>
      </c>
      <c r="FD1536" t="s">
        <v>3530</v>
      </c>
    </row>
    <row r="1537" spans="1:160" x14ac:dyDescent="0.3">
      <c r="A1537" t="str">
        <f>VLOOKUP(B1537,Table2[],3,FALSE)</f>
        <v>Digital</v>
      </c>
      <c r="B1537" t="str">
        <f>IF(OR(ISNUMBER(FIND("QVC",Z1537)),ISNUMBER(FIND("QVC",AL1537))),"QVC",IF(OR(ISNUMBER(FIND("NCO",H1537)),ISNUMBER(FIND("NCO",Y1537))), "NCO", IF(AL1537="consumer","PMD.com",VLOOKUP(LEFT(H1537,2),Tables!$E$1:$F$11,2,FALSE))))</f>
        <v>PMD.com</v>
      </c>
      <c r="C1537">
        <f t="shared" si="70"/>
        <v>51090030</v>
      </c>
      <c r="D1537">
        <f t="shared" si="71"/>
        <v>1</v>
      </c>
      <c r="E1537" t="str">
        <f t="shared" ca="1" si="69"/>
        <v>shifted orders shipped</v>
      </c>
      <c r="F1537" t="s">
        <v>3539</v>
      </c>
      <c r="G1537" t="s">
        <v>335</v>
      </c>
      <c r="H1537" t="s">
        <v>5600</v>
      </c>
      <c r="I1537" s="6">
        <v>44011.639479166668</v>
      </c>
      <c r="J1537" t="s">
        <v>16</v>
      </c>
      <c r="K1537" s="6">
        <v>44013.323159722226</v>
      </c>
      <c r="M1537" t="s">
        <v>5601</v>
      </c>
      <c r="N1537" t="s">
        <v>5602</v>
      </c>
      <c r="O1537" t="s">
        <v>5603</v>
      </c>
      <c r="Q1537" t="s">
        <v>2295</v>
      </c>
      <c r="R1537" t="s">
        <v>365</v>
      </c>
      <c r="S1537" t="s">
        <v>5604</v>
      </c>
      <c r="T1537" t="s">
        <v>338</v>
      </c>
      <c r="U1537" t="s">
        <v>530</v>
      </c>
      <c r="W1537" t="s">
        <v>5605</v>
      </c>
      <c r="Z1537" t="s">
        <v>5601</v>
      </c>
      <c r="AA1537" t="s">
        <v>5602</v>
      </c>
      <c r="AB1537" t="s">
        <v>5603</v>
      </c>
      <c r="AD1537" t="s">
        <v>2295</v>
      </c>
      <c r="AE1537" t="s">
        <v>365</v>
      </c>
      <c r="AF1537" t="s">
        <v>5604</v>
      </c>
      <c r="AG1537" t="s">
        <v>338</v>
      </c>
      <c r="AH1537" t="s">
        <v>530</v>
      </c>
      <c r="AJ1537" t="s">
        <v>5605</v>
      </c>
      <c r="AL1537" t="s">
        <v>339</v>
      </c>
      <c r="AM1537">
        <v>1</v>
      </c>
      <c r="AN1537">
        <v>1</v>
      </c>
      <c r="AO1537">
        <v>6688</v>
      </c>
      <c r="AQ1537">
        <v>125960</v>
      </c>
      <c r="AR1537">
        <v>51090030</v>
      </c>
      <c r="AS1537" t="s">
        <v>3043</v>
      </c>
      <c r="AT1537" t="s">
        <v>628</v>
      </c>
      <c r="AW1537" t="s">
        <v>343</v>
      </c>
      <c r="BY1537" t="s">
        <v>342</v>
      </c>
      <c r="BZ1537" t="b">
        <v>0</v>
      </c>
      <c r="EQ1537">
        <v>243047</v>
      </c>
      <c r="ER1537" t="s">
        <v>5606</v>
      </c>
      <c r="EV1537">
        <v>17286834</v>
      </c>
      <c r="EW1537">
        <v>928</v>
      </c>
      <c r="EX1537">
        <v>220591</v>
      </c>
      <c r="EY1537" t="s">
        <v>5607</v>
      </c>
      <c r="EZ1537">
        <v>1</v>
      </c>
      <c r="FC1537">
        <v>95384</v>
      </c>
      <c r="FD1537" t="s">
        <v>3530</v>
      </c>
    </row>
    <row r="1538" spans="1:160" x14ac:dyDescent="0.3">
      <c r="A1538" t="str">
        <f>VLOOKUP(B1538,Table2[],3,FALSE)</f>
        <v>Digital</v>
      </c>
      <c r="B1538" t="str">
        <f>IF(OR(ISNUMBER(FIND("QVC",Z1538)),ISNUMBER(FIND("QVC",AL1538))),"QVC",IF(OR(ISNUMBER(FIND("NCO",H1538)),ISNUMBER(FIND("NCO",Y1538))), "NCO", IF(AL1538="consumer","PMD.com",VLOOKUP(LEFT(H1538,2),Tables!$E$1:$F$11,2,FALSE))))</f>
        <v>PMD.com</v>
      </c>
      <c r="C1538">
        <f t="shared" si="70"/>
        <v>51090030</v>
      </c>
      <c r="D1538">
        <f t="shared" si="71"/>
        <v>1</v>
      </c>
      <c r="E1538" t="str">
        <f t="shared" ca="1" si="69"/>
        <v>shifted orders shipped</v>
      </c>
      <c r="F1538" t="s">
        <v>3539</v>
      </c>
      <c r="G1538" t="s">
        <v>335</v>
      </c>
      <c r="H1538" t="s">
        <v>5608</v>
      </c>
      <c r="I1538" s="6">
        <v>44011.658495370371</v>
      </c>
      <c r="J1538" t="s">
        <v>16</v>
      </c>
      <c r="K1538" s="6">
        <v>44013.323310185187</v>
      </c>
      <c r="M1538" t="s">
        <v>5609</v>
      </c>
      <c r="N1538" t="s">
        <v>5610</v>
      </c>
      <c r="Q1538" t="s">
        <v>453</v>
      </c>
      <c r="R1538" t="s">
        <v>365</v>
      </c>
      <c r="S1538" t="s">
        <v>5611</v>
      </c>
      <c r="T1538" t="s">
        <v>338</v>
      </c>
      <c r="U1538" t="s">
        <v>530</v>
      </c>
      <c r="W1538" t="s">
        <v>5612</v>
      </c>
      <c r="Z1538" t="s">
        <v>5609</v>
      </c>
      <c r="AA1538" t="s">
        <v>5610</v>
      </c>
      <c r="AD1538" t="s">
        <v>453</v>
      </c>
      <c r="AE1538" t="s">
        <v>365</v>
      </c>
      <c r="AF1538" t="s">
        <v>5611</v>
      </c>
      <c r="AG1538" t="s">
        <v>338</v>
      </c>
      <c r="AH1538" t="s">
        <v>530</v>
      </c>
      <c r="AJ1538" t="s">
        <v>5612</v>
      </c>
      <c r="AL1538" t="s">
        <v>339</v>
      </c>
      <c r="AM1538">
        <v>1</v>
      </c>
      <c r="AN1538">
        <v>1</v>
      </c>
      <c r="AO1538">
        <v>6688</v>
      </c>
      <c r="AQ1538">
        <v>125960</v>
      </c>
      <c r="AR1538">
        <v>51090030</v>
      </c>
      <c r="AS1538" t="s">
        <v>3043</v>
      </c>
      <c r="AT1538" t="s">
        <v>628</v>
      </c>
      <c r="AW1538" t="s">
        <v>343</v>
      </c>
      <c r="BY1538" t="s">
        <v>342</v>
      </c>
      <c r="BZ1538" t="b">
        <v>0</v>
      </c>
      <c r="EQ1538">
        <v>243047</v>
      </c>
      <c r="ER1538" t="s">
        <v>5613</v>
      </c>
      <c r="EV1538">
        <v>17286844</v>
      </c>
      <c r="EW1538">
        <v>928</v>
      </c>
      <c r="EX1538">
        <v>220602</v>
      </c>
      <c r="EY1538" t="s">
        <v>5614</v>
      </c>
      <c r="EZ1538">
        <v>1</v>
      </c>
      <c r="FC1538">
        <v>95385</v>
      </c>
      <c r="FD1538" t="s">
        <v>3531</v>
      </c>
    </row>
    <row r="1539" spans="1:160" x14ac:dyDescent="0.3">
      <c r="A1539" t="str">
        <f>VLOOKUP(B1539,Table2[],3,FALSE)</f>
        <v>Digital</v>
      </c>
      <c r="B1539" t="str">
        <f>IF(OR(ISNUMBER(FIND("QVC",Z1539)),ISNUMBER(FIND("QVC",AL1539))),"QVC",IF(OR(ISNUMBER(FIND("NCO",H1539)),ISNUMBER(FIND("NCO",Y1539))), "NCO", IF(AL1539="consumer","PMD.com",VLOOKUP(LEFT(H1539,2),Tables!$E$1:$F$11,2,FALSE))))</f>
        <v>PMD.com</v>
      </c>
      <c r="C1539">
        <f t="shared" si="70"/>
        <v>52430001</v>
      </c>
      <c r="D1539">
        <f t="shared" si="71"/>
        <v>1</v>
      </c>
      <c r="E1539" t="str">
        <f t="shared" ref="E1539:E1602" ca="1" si="72">IF(MONTH(TODAY())-MONTH(I1539)&gt;0,"shifted orders shipped","MTD orders shipped")</f>
        <v>shifted orders shipped</v>
      </c>
      <c r="F1539" t="s">
        <v>3539</v>
      </c>
      <c r="G1539" t="s">
        <v>335</v>
      </c>
      <c r="H1539" t="s">
        <v>5608</v>
      </c>
      <c r="I1539" s="6">
        <v>44011.658495370371</v>
      </c>
      <c r="J1539" t="s">
        <v>16</v>
      </c>
      <c r="K1539" s="6">
        <v>44013.323310185187</v>
      </c>
      <c r="M1539" t="s">
        <v>5609</v>
      </c>
      <c r="N1539" t="s">
        <v>5610</v>
      </c>
      <c r="Q1539" t="s">
        <v>453</v>
      </c>
      <c r="R1539" t="s">
        <v>365</v>
      </c>
      <c r="S1539" t="s">
        <v>5611</v>
      </c>
      <c r="T1539" t="s">
        <v>338</v>
      </c>
      <c r="U1539" t="s">
        <v>530</v>
      </c>
      <c r="W1539" t="s">
        <v>5612</v>
      </c>
      <c r="Z1539" t="s">
        <v>5609</v>
      </c>
      <c r="AA1539" t="s">
        <v>5610</v>
      </c>
      <c r="AD1539" t="s">
        <v>453</v>
      </c>
      <c r="AE1539" t="s">
        <v>365</v>
      </c>
      <c r="AF1539" t="s">
        <v>5611</v>
      </c>
      <c r="AG1539" t="s">
        <v>338</v>
      </c>
      <c r="AH1539" t="s">
        <v>530</v>
      </c>
      <c r="AJ1539" t="s">
        <v>5612</v>
      </c>
      <c r="AL1539" t="s">
        <v>339</v>
      </c>
      <c r="AM1539">
        <v>1</v>
      </c>
      <c r="AN1539">
        <v>1</v>
      </c>
      <c r="AO1539">
        <v>12063</v>
      </c>
      <c r="AQ1539">
        <v>127155</v>
      </c>
      <c r="AR1539">
        <v>52430001</v>
      </c>
      <c r="AS1539" t="s">
        <v>927</v>
      </c>
      <c r="AT1539" t="s">
        <v>75</v>
      </c>
      <c r="AW1539" t="s">
        <v>340</v>
      </c>
      <c r="AX1539" t="s">
        <v>340</v>
      </c>
      <c r="AY1539" t="s">
        <v>357</v>
      </c>
      <c r="AZ1539" t="s">
        <v>363</v>
      </c>
      <c r="BY1539" t="s">
        <v>342</v>
      </c>
      <c r="EQ1539">
        <v>249990</v>
      </c>
      <c r="ER1539" t="s">
        <v>5613</v>
      </c>
      <c r="EV1539">
        <v>17286844</v>
      </c>
      <c r="EW1539">
        <v>928</v>
      </c>
      <c r="EX1539">
        <v>220602</v>
      </c>
      <c r="EY1539" t="s">
        <v>5614</v>
      </c>
      <c r="EZ1539">
        <v>1</v>
      </c>
      <c r="FC1539">
        <v>95385</v>
      </c>
      <c r="FD1539" t="s">
        <v>3531</v>
      </c>
    </row>
    <row r="1540" spans="1:160" x14ac:dyDescent="0.3">
      <c r="A1540" t="str">
        <f>VLOOKUP(B1540,Table2[],3,FALSE)</f>
        <v>Digital</v>
      </c>
      <c r="B1540" t="str">
        <f>IF(OR(ISNUMBER(FIND("QVC",Z1540)),ISNUMBER(FIND("QVC",AL1540))),"QVC",IF(OR(ISNUMBER(FIND("NCO",H1540)),ISNUMBER(FIND("NCO",Y1540))), "NCO", IF(AL1540="consumer","PMD.com",VLOOKUP(LEFT(H1540,2),Tables!$E$1:$F$11,2,FALSE))))</f>
        <v>PMD.com</v>
      </c>
      <c r="C1540">
        <f t="shared" ref="C1540:C1603" si="73">AR1540</f>
        <v>53720001</v>
      </c>
      <c r="D1540">
        <f t="shared" ref="D1540:D1603" si="74">AN1540</f>
        <v>1</v>
      </c>
      <c r="E1540" t="str">
        <f t="shared" ca="1" si="72"/>
        <v>shifted orders shipped</v>
      </c>
      <c r="F1540" t="s">
        <v>3539</v>
      </c>
      <c r="G1540" t="s">
        <v>335</v>
      </c>
      <c r="H1540" t="s">
        <v>5608</v>
      </c>
      <c r="I1540" s="6">
        <v>44011.658495370371</v>
      </c>
      <c r="J1540" t="s">
        <v>16</v>
      </c>
      <c r="K1540" s="6">
        <v>44013.323310185187</v>
      </c>
      <c r="M1540" t="s">
        <v>5609</v>
      </c>
      <c r="N1540" t="s">
        <v>5610</v>
      </c>
      <c r="Q1540" t="s">
        <v>453</v>
      </c>
      <c r="R1540" t="s">
        <v>365</v>
      </c>
      <c r="S1540" t="s">
        <v>5611</v>
      </c>
      <c r="T1540" t="s">
        <v>338</v>
      </c>
      <c r="U1540" t="s">
        <v>530</v>
      </c>
      <c r="W1540" t="s">
        <v>5612</v>
      </c>
      <c r="Z1540" t="s">
        <v>5609</v>
      </c>
      <c r="AA1540" t="s">
        <v>5610</v>
      </c>
      <c r="AD1540" t="s">
        <v>453</v>
      </c>
      <c r="AE1540" t="s">
        <v>365</v>
      </c>
      <c r="AF1540" t="s">
        <v>5611</v>
      </c>
      <c r="AG1540" t="s">
        <v>338</v>
      </c>
      <c r="AH1540" t="s">
        <v>530</v>
      </c>
      <c r="AJ1540" t="s">
        <v>5612</v>
      </c>
      <c r="AL1540" t="s">
        <v>339</v>
      </c>
      <c r="AM1540">
        <v>1</v>
      </c>
      <c r="AN1540">
        <v>1</v>
      </c>
      <c r="AO1540">
        <v>4904</v>
      </c>
      <c r="AQ1540">
        <v>124455</v>
      </c>
      <c r="AR1540">
        <v>53720001</v>
      </c>
      <c r="AS1540" t="s">
        <v>1754</v>
      </c>
      <c r="AT1540" t="s">
        <v>69</v>
      </c>
      <c r="AW1540" t="s">
        <v>343</v>
      </c>
      <c r="BY1540" t="s">
        <v>342</v>
      </c>
      <c r="EQ1540">
        <v>248482</v>
      </c>
      <c r="ER1540" t="s">
        <v>5613</v>
      </c>
      <c r="EV1540">
        <v>17286844</v>
      </c>
      <c r="EW1540">
        <v>928</v>
      </c>
      <c r="EX1540">
        <v>220602</v>
      </c>
      <c r="EY1540" t="s">
        <v>5614</v>
      </c>
      <c r="EZ1540">
        <v>1</v>
      </c>
      <c r="FC1540">
        <v>53720001</v>
      </c>
      <c r="FD1540" t="s">
        <v>69</v>
      </c>
    </row>
    <row r="1541" spans="1:160" x14ac:dyDescent="0.3">
      <c r="A1541" t="str">
        <f>VLOOKUP(B1541,Table2[],3,FALSE)</f>
        <v>Digital</v>
      </c>
      <c r="B1541" t="str">
        <f>IF(OR(ISNUMBER(FIND("QVC",Z1541)),ISNUMBER(FIND("QVC",AL1541))),"QVC",IF(OR(ISNUMBER(FIND("NCO",H1541)),ISNUMBER(FIND("NCO",Y1541))), "NCO", IF(AL1541="consumer","PMD.com",VLOOKUP(LEFT(H1541,2),Tables!$E$1:$F$11,2,FALSE))))</f>
        <v>PMD.com</v>
      </c>
      <c r="C1541">
        <f t="shared" si="73"/>
        <v>53810001</v>
      </c>
      <c r="D1541">
        <f t="shared" si="74"/>
        <v>1</v>
      </c>
      <c r="E1541" t="str">
        <f t="shared" ca="1" si="72"/>
        <v>shifted orders shipped</v>
      </c>
      <c r="F1541" t="s">
        <v>3539</v>
      </c>
      <c r="G1541" t="s">
        <v>335</v>
      </c>
      <c r="H1541" t="s">
        <v>5608</v>
      </c>
      <c r="I1541" s="6">
        <v>44011.658495370371</v>
      </c>
      <c r="J1541" t="s">
        <v>16</v>
      </c>
      <c r="K1541" s="6">
        <v>44013.323310185187</v>
      </c>
      <c r="M1541" t="s">
        <v>5609</v>
      </c>
      <c r="N1541" t="s">
        <v>5610</v>
      </c>
      <c r="Q1541" t="s">
        <v>453</v>
      </c>
      <c r="R1541" t="s">
        <v>365</v>
      </c>
      <c r="S1541" t="s">
        <v>5611</v>
      </c>
      <c r="T1541" t="s">
        <v>338</v>
      </c>
      <c r="U1541" t="s">
        <v>530</v>
      </c>
      <c r="W1541" t="s">
        <v>5612</v>
      </c>
      <c r="Z1541" t="s">
        <v>5609</v>
      </c>
      <c r="AA1541" t="s">
        <v>5610</v>
      </c>
      <c r="AD1541" t="s">
        <v>453</v>
      </c>
      <c r="AE1541" t="s">
        <v>365</v>
      </c>
      <c r="AF1541" t="s">
        <v>5611</v>
      </c>
      <c r="AG1541" t="s">
        <v>338</v>
      </c>
      <c r="AH1541" t="s">
        <v>530</v>
      </c>
      <c r="AJ1541" t="s">
        <v>5612</v>
      </c>
      <c r="AL1541" t="s">
        <v>339</v>
      </c>
      <c r="AM1541">
        <v>1</v>
      </c>
      <c r="AN1541">
        <v>1</v>
      </c>
      <c r="AO1541">
        <v>5409</v>
      </c>
      <c r="AQ1541">
        <v>124462</v>
      </c>
      <c r="AR1541">
        <v>53810001</v>
      </c>
      <c r="AS1541" t="s">
        <v>133</v>
      </c>
      <c r="AT1541" t="s">
        <v>132</v>
      </c>
      <c r="AW1541" t="s">
        <v>340</v>
      </c>
      <c r="AX1541">
        <v>0</v>
      </c>
      <c r="AY1541" t="s">
        <v>348</v>
      </c>
      <c r="AZ1541">
        <v>0</v>
      </c>
      <c r="BY1541" t="s">
        <v>342</v>
      </c>
      <c r="EQ1541">
        <v>245175</v>
      </c>
      <c r="ER1541" t="s">
        <v>5613</v>
      </c>
      <c r="EV1541">
        <v>17286844</v>
      </c>
      <c r="EW1541">
        <v>928</v>
      </c>
      <c r="EX1541">
        <v>220602</v>
      </c>
      <c r="EY1541" t="s">
        <v>5614</v>
      </c>
      <c r="EZ1541">
        <v>1</v>
      </c>
      <c r="FC1541">
        <v>53810001</v>
      </c>
      <c r="FD1541" t="s">
        <v>132</v>
      </c>
    </row>
    <row r="1542" spans="1:160" x14ac:dyDescent="0.3">
      <c r="A1542" t="str">
        <f>VLOOKUP(B1542,Table2[],3,FALSE)</f>
        <v>Digital</v>
      </c>
      <c r="B1542" t="str">
        <f>IF(OR(ISNUMBER(FIND("QVC",Z1542)),ISNUMBER(FIND("QVC",AL1542))),"QVC",IF(OR(ISNUMBER(FIND("NCO",H1542)),ISNUMBER(FIND("NCO",Y1542))), "NCO", IF(AL1542="consumer","PMD.com",VLOOKUP(LEFT(H1542,2),Tables!$E$1:$F$11,2,FALSE))))</f>
        <v>PMD.com</v>
      </c>
      <c r="C1542">
        <f t="shared" si="73"/>
        <v>53920001</v>
      </c>
      <c r="D1542">
        <f t="shared" si="74"/>
        <v>1</v>
      </c>
      <c r="E1542" t="str">
        <f t="shared" ca="1" si="72"/>
        <v>shifted orders shipped</v>
      </c>
      <c r="F1542" t="s">
        <v>3539</v>
      </c>
      <c r="G1542" t="s">
        <v>335</v>
      </c>
      <c r="H1542" t="s">
        <v>5608</v>
      </c>
      <c r="I1542" s="6">
        <v>44011.658495370371</v>
      </c>
      <c r="J1542" t="s">
        <v>16</v>
      </c>
      <c r="K1542" s="6">
        <v>44013.323310185187</v>
      </c>
      <c r="M1542" t="s">
        <v>5609</v>
      </c>
      <c r="N1542" t="s">
        <v>5610</v>
      </c>
      <c r="Q1542" t="s">
        <v>453</v>
      </c>
      <c r="R1542" t="s">
        <v>365</v>
      </c>
      <c r="S1542" t="s">
        <v>5611</v>
      </c>
      <c r="T1542" t="s">
        <v>338</v>
      </c>
      <c r="U1542" t="s">
        <v>530</v>
      </c>
      <c r="W1542" t="s">
        <v>5612</v>
      </c>
      <c r="Z1542" t="s">
        <v>5609</v>
      </c>
      <c r="AA1542" t="s">
        <v>5610</v>
      </c>
      <c r="AD1542" t="s">
        <v>453</v>
      </c>
      <c r="AE1542" t="s">
        <v>365</v>
      </c>
      <c r="AF1542" t="s">
        <v>5611</v>
      </c>
      <c r="AG1542" t="s">
        <v>338</v>
      </c>
      <c r="AH1542" t="s">
        <v>530</v>
      </c>
      <c r="AJ1542" t="s">
        <v>5612</v>
      </c>
      <c r="AL1542" t="s">
        <v>339</v>
      </c>
      <c r="AM1542">
        <v>1</v>
      </c>
      <c r="AN1542">
        <v>1</v>
      </c>
      <c r="AO1542">
        <v>14899</v>
      </c>
      <c r="AQ1542">
        <v>124468</v>
      </c>
      <c r="AR1542">
        <v>53920001</v>
      </c>
      <c r="AS1542">
        <v>9000000</v>
      </c>
      <c r="AT1542" t="s">
        <v>40</v>
      </c>
      <c r="AW1542" t="s">
        <v>343</v>
      </c>
      <c r="BY1542" t="s">
        <v>342</v>
      </c>
      <c r="EQ1542">
        <v>243396</v>
      </c>
      <c r="ER1542" t="s">
        <v>5613</v>
      </c>
      <c r="EV1542">
        <v>17286844</v>
      </c>
      <c r="EW1542">
        <v>928</v>
      </c>
      <c r="EX1542">
        <v>220602</v>
      </c>
      <c r="EY1542" t="s">
        <v>5614</v>
      </c>
      <c r="EZ1542">
        <v>1</v>
      </c>
      <c r="FC1542">
        <v>95385</v>
      </c>
      <c r="FD1542" t="s">
        <v>3531</v>
      </c>
    </row>
    <row r="1543" spans="1:160" x14ac:dyDescent="0.3">
      <c r="A1543" t="str">
        <f>VLOOKUP(B1543,Table2[],3,FALSE)</f>
        <v>Digital</v>
      </c>
      <c r="B1543" t="str">
        <f>IF(OR(ISNUMBER(FIND("QVC",Z1543)),ISNUMBER(FIND("QVC",AL1543))),"QVC",IF(OR(ISNUMBER(FIND("NCO",H1543)),ISNUMBER(FIND("NCO",Y1543))), "NCO", IF(AL1543="consumer","PMD.com",VLOOKUP(LEFT(H1543,2),Tables!$E$1:$F$11,2,FALSE))))</f>
        <v>PMD.com</v>
      </c>
      <c r="C1543">
        <f t="shared" si="73"/>
        <v>5341030</v>
      </c>
      <c r="D1543">
        <f t="shared" si="74"/>
        <v>1</v>
      </c>
      <c r="E1543" t="str">
        <f t="shared" ca="1" si="72"/>
        <v>shifted orders shipped</v>
      </c>
      <c r="F1543" t="s">
        <v>3539</v>
      </c>
      <c r="G1543" t="s">
        <v>335</v>
      </c>
      <c r="H1543" t="s">
        <v>5608</v>
      </c>
      <c r="I1543" s="6">
        <v>44011.658495370371</v>
      </c>
      <c r="J1543" t="s">
        <v>16</v>
      </c>
      <c r="K1543" s="6">
        <v>44013.323310185187</v>
      </c>
      <c r="M1543" t="s">
        <v>5609</v>
      </c>
      <c r="N1543" t="s">
        <v>5610</v>
      </c>
      <c r="Q1543" t="s">
        <v>453</v>
      </c>
      <c r="R1543" t="s">
        <v>365</v>
      </c>
      <c r="S1543" t="s">
        <v>5611</v>
      </c>
      <c r="T1543" t="s">
        <v>338</v>
      </c>
      <c r="U1543" t="s">
        <v>530</v>
      </c>
      <c r="W1543" t="s">
        <v>5612</v>
      </c>
      <c r="Z1543" t="s">
        <v>5609</v>
      </c>
      <c r="AA1543" t="s">
        <v>5610</v>
      </c>
      <c r="AD1543" t="s">
        <v>453</v>
      </c>
      <c r="AE1543" t="s">
        <v>365</v>
      </c>
      <c r="AF1543" t="s">
        <v>5611</v>
      </c>
      <c r="AG1543" t="s">
        <v>338</v>
      </c>
      <c r="AH1543" t="s">
        <v>530</v>
      </c>
      <c r="AJ1543" t="s">
        <v>5612</v>
      </c>
      <c r="AL1543" t="s">
        <v>339</v>
      </c>
      <c r="AM1543">
        <v>1</v>
      </c>
      <c r="AN1543">
        <v>1</v>
      </c>
      <c r="AO1543">
        <v>12859</v>
      </c>
      <c r="AQ1543">
        <v>124642</v>
      </c>
      <c r="AR1543">
        <v>5341030</v>
      </c>
      <c r="AS1543" t="s">
        <v>925</v>
      </c>
      <c r="AT1543" t="s">
        <v>926</v>
      </c>
      <c r="AW1543" t="s">
        <v>366</v>
      </c>
      <c r="AX1543" t="s">
        <v>366</v>
      </c>
      <c r="AY1543" t="s">
        <v>345</v>
      </c>
      <c r="AZ1543" t="s">
        <v>346</v>
      </c>
      <c r="BY1543" t="s">
        <v>342</v>
      </c>
      <c r="EQ1543">
        <v>243275</v>
      </c>
      <c r="ER1543" t="s">
        <v>5613</v>
      </c>
      <c r="EV1543">
        <v>17286844</v>
      </c>
      <c r="EW1543">
        <v>928</v>
      </c>
      <c r="EX1543">
        <v>220602</v>
      </c>
      <c r="EY1543" t="s">
        <v>5614</v>
      </c>
      <c r="EZ1543">
        <v>1</v>
      </c>
      <c r="FC1543">
        <v>95385</v>
      </c>
      <c r="FD1543" t="s">
        <v>3531</v>
      </c>
    </row>
    <row r="1544" spans="1:160" x14ac:dyDescent="0.3">
      <c r="A1544" t="str">
        <f>VLOOKUP(B1544,Table2[],3,FALSE)</f>
        <v>Digital</v>
      </c>
      <c r="B1544" t="str">
        <f>IF(OR(ISNUMBER(FIND("QVC",Z1544)),ISNUMBER(FIND("QVC",AL1544))),"QVC",IF(OR(ISNUMBER(FIND("NCO",H1544)),ISNUMBER(FIND("NCO",Y1544))), "NCO", IF(AL1544="consumer","PMD.com",VLOOKUP(LEFT(H1544,2),Tables!$E$1:$F$11,2,FALSE))))</f>
        <v>PMD.com</v>
      </c>
      <c r="C1544">
        <f t="shared" si="73"/>
        <v>5357</v>
      </c>
      <c r="D1544">
        <f t="shared" si="74"/>
        <v>1</v>
      </c>
      <c r="E1544" t="str">
        <f t="shared" ca="1" si="72"/>
        <v>shifted orders shipped</v>
      </c>
      <c r="F1544" t="s">
        <v>3539</v>
      </c>
      <c r="G1544" t="s">
        <v>335</v>
      </c>
      <c r="H1544" t="s">
        <v>5608</v>
      </c>
      <c r="I1544" s="6">
        <v>44011.658495370371</v>
      </c>
      <c r="J1544" t="s">
        <v>16</v>
      </c>
      <c r="K1544" s="6">
        <v>44013.323310185187</v>
      </c>
      <c r="M1544" t="s">
        <v>5609</v>
      </c>
      <c r="N1544" t="s">
        <v>5610</v>
      </c>
      <c r="Q1544" t="s">
        <v>453</v>
      </c>
      <c r="R1544" t="s">
        <v>365</v>
      </c>
      <c r="S1544" t="s">
        <v>5611</v>
      </c>
      <c r="T1544" t="s">
        <v>338</v>
      </c>
      <c r="U1544" t="s">
        <v>530</v>
      </c>
      <c r="W1544" t="s">
        <v>5612</v>
      </c>
      <c r="Z1544" t="s">
        <v>5609</v>
      </c>
      <c r="AA1544" t="s">
        <v>5610</v>
      </c>
      <c r="AD1544" t="s">
        <v>453</v>
      </c>
      <c r="AE1544" t="s">
        <v>365</v>
      </c>
      <c r="AF1544" t="s">
        <v>5611</v>
      </c>
      <c r="AG1544" t="s">
        <v>338</v>
      </c>
      <c r="AH1544" t="s">
        <v>530</v>
      </c>
      <c r="AJ1544" t="s">
        <v>5612</v>
      </c>
      <c r="AL1544" t="s">
        <v>339</v>
      </c>
      <c r="AM1544">
        <v>1</v>
      </c>
      <c r="AN1544">
        <v>1</v>
      </c>
      <c r="AO1544">
        <v>15182</v>
      </c>
      <c r="AQ1544">
        <v>124521</v>
      </c>
      <c r="AR1544">
        <v>5357</v>
      </c>
      <c r="AS1544" t="s">
        <v>87</v>
      </c>
      <c r="AT1544" t="s">
        <v>88</v>
      </c>
      <c r="AW1544" t="s">
        <v>340</v>
      </c>
      <c r="AX1544" t="s">
        <v>340</v>
      </c>
      <c r="AY1544" t="s">
        <v>351</v>
      </c>
      <c r="AZ1544" t="s">
        <v>379</v>
      </c>
      <c r="BY1544" t="s">
        <v>342</v>
      </c>
      <c r="EQ1544">
        <v>249142</v>
      </c>
      <c r="ER1544" t="s">
        <v>5613</v>
      </c>
      <c r="EV1544">
        <v>17286844</v>
      </c>
      <c r="EW1544">
        <v>928</v>
      </c>
      <c r="EX1544">
        <v>220602</v>
      </c>
      <c r="EY1544" t="s">
        <v>5614</v>
      </c>
      <c r="EZ1544">
        <v>1</v>
      </c>
      <c r="FC1544">
        <v>5357</v>
      </c>
      <c r="FD1544" t="s">
        <v>88</v>
      </c>
    </row>
    <row r="1545" spans="1:160" x14ac:dyDescent="0.3">
      <c r="A1545" t="str">
        <f>VLOOKUP(B1545,Table2[],3,FALSE)</f>
        <v>Digital</v>
      </c>
      <c r="B1545" t="str">
        <f>IF(OR(ISNUMBER(FIND("QVC",Z1545)),ISNUMBER(FIND("QVC",AL1545))),"QVC",IF(OR(ISNUMBER(FIND("NCO",H1545)),ISNUMBER(FIND("NCO",Y1545))), "NCO", IF(AL1545="consumer","PMD.com",VLOOKUP(LEFT(H1545,2),Tables!$E$1:$F$11,2,FALSE))))</f>
        <v>PMD.com</v>
      </c>
      <c r="C1545">
        <f t="shared" si="73"/>
        <v>53200001</v>
      </c>
      <c r="D1545">
        <f t="shared" si="74"/>
        <v>1</v>
      </c>
      <c r="E1545" t="str">
        <f t="shared" ca="1" si="72"/>
        <v>shifted orders shipped</v>
      </c>
      <c r="F1545" t="s">
        <v>3539</v>
      </c>
      <c r="G1545" t="s">
        <v>335</v>
      </c>
      <c r="H1545" t="s">
        <v>5608</v>
      </c>
      <c r="I1545" s="6">
        <v>44011.658495370371</v>
      </c>
      <c r="J1545" t="s">
        <v>16</v>
      </c>
      <c r="K1545" s="6">
        <v>44013.323310185187</v>
      </c>
      <c r="M1545" t="s">
        <v>5609</v>
      </c>
      <c r="N1545" t="s">
        <v>5610</v>
      </c>
      <c r="Q1545" t="s">
        <v>453</v>
      </c>
      <c r="R1545" t="s">
        <v>365</v>
      </c>
      <c r="S1545" t="s">
        <v>5611</v>
      </c>
      <c r="T1545" t="s">
        <v>338</v>
      </c>
      <c r="U1545" t="s">
        <v>530</v>
      </c>
      <c r="W1545" t="s">
        <v>5612</v>
      </c>
      <c r="Z1545" t="s">
        <v>5609</v>
      </c>
      <c r="AA1545" t="s">
        <v>5610</v>
      </c>
      <c r="AD1545" t="s">
        <v>453</v>
      </c>
      <c r="AE1545" t="s">
        <v>365</v>
      </c>
      <c r="AF1545" t="s">
        <v>5611</v>
      </c>
      <c r="AG1545" t="s">
        <v>338</v>
      </c>
      <c r="AH1545" t="s">
        <v>530</v>
      </c>
      <c r="AJ1545" t="s">
        <v>5612</v>
      </c>
      <c r="AL1545" t="s">
        <v>339</v>
      </c>
      <c r="AM1545">
        <v>1</v>
      </c>
      <c r="AN1545">
        <v>1</v>
      </c>
      <c r="AO1545">
        <v>15189</v>
      </c>
      <c r="AQ1545">
        <v>123906</v>
      </c>
      <c r="AR1545">
        <v>53200001</v>
      </c>
      <c r="AS1545" t="s">
        <v>973</v>
      </c>
      <c r="AT1545" t="s">
        <v>50</v>
      </c>
      <c r="AW1545" t="s">
        <v>340</v>
      </c>
      <c r="AX1545" t="s">
        <v>340</v>
      </c>
      <c r="AY1545" t="s">
        <v>357</v>
      </c>
      <c r="AZ1545" t="s">
        <v>363</v>
      </c>
      <c r="BY1545" t="s">
        <v>342</v>
      </c>
      <c r="EQ1545">
        <v>252156</v>
      </c>
      <c r="ER1545" t="s">
        <v>5613</v>
      </c>
      <c r="EV1545">
        <v>17286844</v>
      </c>
      <c r="EW1545">
        <v>928</v>
      </c>
      <c r="EX1545">
        <v>220602</v>
      </c>
      <c r="EY1545" t="s">
        <v>5614</v>
      </c>
      <c r="EZ1545">
        <v>1</v>
      </c>
      <c r="FC1545">
        <v>53200001</v>
      </c>
      <c r="FD1545" t="s">
        <v>50</v>
      </c>
    </row>
    <row r="1546" spans="1:160" x14ac:dyDescent="0.3">
      <c r="A1546" t="str">
        <f>VLOOKUP(B1546,Table2[],3,FALSE)</f>
        <v>Digital</v>
      </c>
      <c r="B1546" t="str">
        <f>IF(OR(ISNUMBER(FIND("QVC",Z1546)),ISNUMBER(FIND("QVC",AL1546))),"QVC",IF(OR(ISNUMBER(FIND("NCO",H1546)),ISNUMBER(FIND("NCO",Y1546))), "NCO", IF(AL1546="consumer","PMD.com",VLOOKUP(LEFT(H1546,2),Tables!$E$1:$F$11,2,FALSE))))</f>
        <v>PMD.com</v>
      </c>
      <c r="C1546" t="str">
        <f t="shared" si="73"/>
        <v>53500001A</v>
      </c>
      <c r="D1546">
        <f t="shared" si="74"/>
        <v>1</v>
      </c>
      <c r="E1546" t="str">
        <f t="shared" ca="1" si="72"/>
        <v>shifted orders shipped</v>
      </c>
      <c r="F1546" t="s">
        <v>3539</v>
      </c>
      <c r="G1546" t="s">
        <v>335</v>
      </c>
      <c r="H1546" t="s">
        <v>5615</v>
      </c>
      <c r="I1546" s="6">
        <v>44011.821469907409</v>
      </c>
      <c r="J1546" t="s">
        <v>16</v>
      </c>
      <c r="K1546" s="6">
        <v>44013.323321759257</v>
      </c>
      <c r="M1546" t="s">
        <v>5616</v>
      </c>
      <c r="N1546" t="s">
        <v>5617</v>
      </c>
      <c r="Q1546" t="s">
        <v>1633</v>
      </c>
      <c r="R1546" t="s">
        <v>411</v>
      </c>
      <c r="S1546" t="s">
        <v>5618</v>
      </c>
      <c r="T1546" t="s">
        <v>338</v>
      </c>
      <c r="U1546" t="s">
        <v>530</v>
      </c>
      <c r="W1546" t="s">
        <v>5619</v>
      </c>
      <c r="Z1546" t="s">
        <v>5616</v>
      </c>
      <c r="AA1546" t="s">
        <v>5617</v>
      </c>
      <c r="AD1546" t="s">
        <v>1633</v>
      </c>
      <c r="AE1546" t="s">
        <v>411</v>
      </c>
      <c r="AF1546" t="s">
        <v>5618</v>
      </c>
      <c r="AG1546" t="s">
        <v>338</v>
      </c>
      <c r="AH1546" t="s">
        <v>530</v>
      </c>
      <c r="AJ1546" t="s">
        <v>5619</v>
      </c>
      <c r="AL1546" t="s">
        <v>339</v>
      </c>
      <c r="AM1546">
        <v>1</v>
      </c>
      <c r="AN1546">
        <v>1</v>
      </c>
      <c r="AO1546">
        <v>1690</v>
      </c>
      <c r="AQ1546">
        <v>125277</v>
      </c>
      <c r="AR1546" t="s">
        <v>1242</v>
      </c>
      <c r="AS1546" t="s">
        <v>1243</v>
      </c>
      <c r="AT1546" t="s">
        <v>1244</v>
      </c>
      <c r="AW1546" t="s">
        <v>349</v>
      </c>
      <c r="AX1546" t="s">
        <v>553</v>
      </c>
      <c r="AY1546" t="s">
        <v>345</v>
      </c>
      <c r="AZ1546">
        <v>0</v>
      </c>
      <c r="EQ1546">
        <v>251914</v>
      </c>
      <c r="ER1546" t="s">
        <v>5620</v>
      </c>
      <c r="EV1546">
        <v>17287097</v>
      </c>
      <c r="EW1546">
        <v>928</v>
      </c>
      <c r="EX1546">
        <v>220696</v>
      </c>
      <c r="EY1546" t="s">
        <v>5621</v>
      </c>
      <c r="EZ1546">
        <v>1</v>
      </c>
      <c r="FC1546" t="s">
        <v>1242</v>
      </c>
      <c r="FD1546" t="s">
        <v>1244</v>
      </c>
    </row>
    <row r="1547" spans="1:160" x14ac:dyDescent="0.3">
      <c r="A1547" t="str">
        <f>VLOOKUP(B1547,Table2[],3,FALSE)</f>
        <v>Digital</v>
      </c>
      <c r="B1547" t="str">
        <f>IF(OR(ISNUMBER(FIND("QVC",Z1547)),ISNUMBER(FIND("QVC",AL1547))),"QVC",IF(OR(ISNUMBER(FIND("NCO",H1547)),ISNUMBER(FIND("NCO",Y1547))), "NCO", IF(AL1547="consumer","PMD.com",VLOOKUP(LEFT(H1547,2),Tables!$E$1:$F$11,2,FALSE))))</f>
        <v>PMD.com</v>
      </c>
      <c r="C1547">
        <f t="shared" si="73"/>
        <v>52460001</v>
      </c>
      <c r="D1547">
        <f t="shared" si="74"/>
        <v>1</v>
      </c>
      <c r="E1547" t="str">
        <f t="shared" ca="1" si="72"/>
        <v>shifted orders shipped</v>
      </c>
      <c r="F1547" t="s">
        <v>3539</v>
      </c>
      <c r="G1547" t="s">
        <v>335</v>
      </c>
      <c r="H1547" t="s">
        <v>2658</v>
      </c>
      <c r="I1547" s="6">
        <v>44008.648344907408</v>
      </c>
      <c r="J1547" t="s">
        <v>16</v>
      </c>
      <c r="K1547" s="6">
        <v>44013.323449074072</v>
      </c>
      <c r="M1547" t="s">
        <v>5622</v>
      </c>
      <c r="N1547" t="s">
        <v>5623</v>
      </c>
      <c r="Q1547" t="s">
        <v>3464</v>
      </c>
      <c r="R1547" t="s">
        <v>365</v>
      </c>
      <c r="S1547">
        <v>94587</v>
      </c>
      <c r="T1547" t="s">
        <v>338</v>
      </c>
      <c r="U1547" t="s">
        <v>530</v>
      </c>
      <c r="W1547" t="s">
        <v>5624</v>
      </c>
      <c r="Z1547" t="s">
        <v>5622</v>
      </c>
      <c r="AA1547" t="s">
        <v>5623</v>
      </c>
      <c r="AD1547" t="s">
        <v>3464</v>
      </c>
      <c r="AE1547" t="s">
        <v>365</v>
      </c>
      <c r="AF1547">
        <v>94587</v>
      </c>
      <c r="AG1547" t="s">
        <v>338</v>
      </c>
      <c r="AH1547" t="s">
        <v>530</v>
      </c>
      <c r="AJ1547" t="s">
        <v>5624</v>
      </c>
      <c r="AL1547" t="s">
        <v>339</v>
      </c>
      <c r="AM1547">
        <v>1</v>
      </c>
      <c r="AN1547">
        <v>1</v>
      </c>
      <c r="AO1547">
        <v>14007</v>
      </c>
      <c r="AQ1547">
        <v>127157</v>
      </c>
      <c r="AR1547">
        <v>52460001</v>
      </c>
      <c r="AS1547" t="s">
        <v>972</v>
      </c>
      <c r="AT1547" t="s">
        <v>76</v>
      </c>
      <c r="AW1547" t="s">
        <v>340</v>
      </c>
      <c r="AX1547" t="s">
        <v>340</v>
      </c>
      <c r="AY1547" t="s">
        <v>341</v>
      </c>
      <c r="AZ1547">
        <v>0</v>
      </c>
      <c r="BY1547" t="s">
        <v>342</v>
      </c>
      <c r="EQ1547">
        <v>252044</v>
      </c>
      <c r="ER1547" t="s">
        <v>2659</v>
      </c>
      <c r="EV1547">
        <v>17284637</v>
      </c>
      <c r="EW1547">
        <v>928</v>
      </c>
      <c r="EX1547">
        <v>219116</v>
      </c>
      <c r="EY1547" t="s">
        <v>5625</v>
      </c>
      <c r="EZ1547">
        <v>2</v>
      </c>
      <c r="FC1547">
        <v>52460001</v>
      </c>
      <c r="FD1547" t="s">
        <v>76</v>
      </c>
    </row>
    <row r="1548" spans="1:160" x14ac:dyDescent="0.3">
      <c r="A1548" t="str">
        <f>VLOOKUP(B1548,Table2[],3,FALSE)</f>
        <v>Digital</v>
      </c>
      <c r="B1548" t="str">
        <f>IF(OR(ISNUMBER(FIND("QVC",Z1548)),ISNUMBER(FIND("QVC",AL1548))),"QVC",IF(OR(ISNUMBER(FIND("NCO",H1548)),ISNUMBER(FIND("NCO",Y1548))), "NCO", IF(AL1548="consumer","PMD.com",VLOOKUP(LEFT(H1548,2),Tables!$E$1:$F$11,2,FALSE))))</f>
        <v>PMD.com</v>
      </c>
      <c r="C1548">
        <f t="shared" si="73"/>
        <v>53160001</v>
      </c>
      <c r="D1548">
        <f t="shared" si="74"/>
        <v>1</v>
      </c>
      <c r="E1548" t="str">
        <f t="shared" ca="1" si="72"/>
        <v>shifted orders shipped</v>
      </c>
      <c r="F1548" t="s">
        <v>3539</v>
      </c>
      <c r="G1548" t="s">
        <v>335</v>
      </c>
      <c r="H1548" t="s">
        <v>2658</v>
      </c>
      <c r="I1548" s="6">
        <v>44008.648344907408</v>
      </c>
      <c r="J1548" t="s">
        <v>16</v>
      </c>
      <c r="K1548" s="6">
        <v>44013.323449074072</v>
      </c>
      <c r="M1548" t="s">
        <v>5622</v>
      </c>
      <c r="N1548" t="s">
        <v>5623</v>
      </c>
      <c r="Q1548" t="s">
        <v>3464</v>
      </c>
      <c r="R1548" t="s">
        <v>365</v>
      </c>
      <c r="S1548">
        <v>94587</v>
      </c>
      <c r="T1548" t="s">
        <v>338</v>
      </c>
      <c r="U1548" t="s">
        <v>530</v>
      </c>
      <c r="W1548" t="s">
        <v>5624</v>
      </c>
      <c r="Z1548" t="s">
        <v>5622</v>
      </c>
      <c r="AA1548" t="s">
        <v>5623</v>
      </c>
      <c r="AD1548" t="s">
        <v>3464</v>
      </c>
      <c r="AE1548" t="s">
        <v>365</v>
      </c>
      <c r="AF1548">
        <v>94587</v>
      </c>
      <c r="AG1548" t="s">
        <v>338</v>
      </c>
      <c r="AH1548" t="s">
        <v>530</v>
      </c>
      <c r="AJ1548" t="s">
        <v>5624</v>
      </c>
      <c r="AL1548" t="s">
        <v>339</v>
      </c>
      <c r="AM1548">
        <v>1</v>
      </c>
      <c r="AN1548">
        <v>1</v>
      </c>
      <c r="AO1548">
        <v>4322</v>
      </c>
      <c r="AQ1548">
        <v>124007</v>
      </c>
      <c r="AR1548">
        <v>53160001</v>
      </c>
      <c r="AS1548" t="s">
        <v>1895</v>
      </c>
      <c r="AT1548" t="s">
        <v>119</v>
      </c>
      <c r="AW1548" t="s">
        <v>340</v>
      </c>
      <c r="AX1548" t="s">
        <v>340</v>
      </c>
      <c r="AY1548" t="s">
        <v>341</v>
      </c>
      <c r="AZ1548">
        <v>0</v>
      </c>
      <c r="BY1548" t="s">
        <v>342</v>
      </c>
      <c r="EQ1548">
        <v>252959</v>
      </c>
      <c r="ER1548" t="s">
        <v>2659</v>
      </c>
      <c r="EV1548">
        <v>17284637</v>
      </c>
      <c r="EW1548">
        <v>928</v>
      </c>
      <c r="EX1548">
        <v>219116</v>
      </c>
      <c r="EY1548" t="s">
        <v>5625</v>
      </c>
      <c r="EZ1548">
        <v>2</v>
      </c>
      <c r="FC1548">
        <v>53160001</v>
      </c>
      <c r="FD1548" t="s">
        <v>119</v>
      </c>
    </row>
    <row r="1549" spans="1:160" x14ac:dyDescent="0.3">
      <c r="A1549" t="str">
        <f>VLOOKUP(B1549,Table2[],3,FALSE)</f>
        <v>Digital</v>
      </c>
      <c r="B1549" t="str">
        <f>IF(OR(ISNUMBER(FIND("QVC",Z1549)),ISNUMBER(FIND("QVC",AL1549))),"QVC",IF(OR(ISNUMBER(FIND("NCO",H1549)),ISNUMBER(FIND("NCO",Y1549))), "NCO", IF(AL1549="consumer","PMD.com",VLOOKUP(LEFT(H1549,2),Tables!$E$1:$F$11,2,FALSE))))</f>
        <v>PMD.com</v>
      </c>
      <c r="C1549">
        <f t="shared" si="73"/>
        <v>52430001</v>
      </c>
      <c r="D1549">
        <f t="shared" si="74"/>
        <v>1</v>
      </c>
      <c r="E1549" t="str">
        <f t="shared" ca="1" si="72"/>
        <v>shifted orders shipped</v>
      </c>
      <c r="F1549" t="s">
        <v>3539</v>
      </c>
      <c r="G1549" t="s">
        <v>335</v>
      </c>
      <c r="H1549" t="s">
        <v>2658</v>
      </c>
      <c r="I1549" s="6">
        <v>44008.648344907408</v>
      </c>
      <c r="J1549" t="s">
        <v>16</v>
      </c>
      <c r="K1549" s="6">
        <v>44013.323449074072</v>
      </c>
      <c r="M1549" t="s">
        <v>5622</v>
      </c>
      <c r="N1549" t="s">
        <v>5623</v>
      </c>
      <c r="Q1549" t="s">
        <v>3464</v>
      </c>
      <c r="R1549" t="s">
        <v>365</v>
      </c>
      <c r="S1549">
        <v>94587</v>
      </c>
      <c r="T1549" t="s">
        <v>338</v>
      </c>
      <c r="U1549" t="s">
        <v>530</v>
      </c>
      <c r="W1549" t="s">
        <v>5624</v>
      </c>
      <c r="Z1549" t="s">
        <v>5622</v>
      </c>
      <c r="AA1549" t="s">
        <v>5623</v>
      </c>
      <c r="AD1549" t="s">
        <v>3464</v>
      </c>
      <c r="AE1549" t="s">
        <v>365</v>
      </c>
      <c r="AF1549">
        <v>94587</v>
      </c>
      <c r="AG1549" t="s">
        <v>338</v>
      </c>
      <c r="AH1549" t="s">
        <v>530</v>
      </c>
      <c r="AJ1549" t="s">
        <v>5624</v>
      </c>
      <c r="AL1549" t="s">
        <v>339</v>
      </c>
      <c r="AM1549">
        <v>1</v>
      </c>
      <c r="AN1549">
        <v>1</v>
      </c>
      <c r="AO1549">
        <v>12063</v>
      </c>
      <c r="AQ1549">
        <v>127155</v>
      </c>
      <c r="AR1549">
        <v>52430001</v>
      </c>
      <c r="AS1549" t="s">
        <v>927</v>
      </c>
      <c r="AT1549" t="s">
        <v>75</v>
      </c>
      <c r="AW1549" t="s">
        <v>340</v>
      </c>
      <c r="AX1549" t="s">
        <v>340</v>
      </c>
      <c r="AY1549" t="s">
        <v>357</v>
      </c>
      <c r="AZ1549" t="s">
        <v>363</v>
      </c>
      <c r="BY1549" t="s">
        <v>342</v>
      </c>
      <c r="EQ1549">
        <v>249990</v>
      </c>
      <c r="ER1549" t="s">
        <v>2659</v>
      </c>
      <c r="EV1549">
        <v>17284637</v>
      </c>
      <c r="EW1549">
        <v>928</v>
      </c>
      <c r="EX1549">
        <v>219116</v>
      </c>
      <c r="EY1549" t="s">
        <v>5625</v>
      </c>
      <c r="EZ1549">
        <v>2</v>
      </c>
      <c r="FC1549">
        <v>52430001</v>
      </c>
      <c r="FD1549" t="s">
        <v>75</v>
      </c>
    </row>
    <row r="1550" spans="1:160" x14ac:dyDescent="0.3">
      <c r="A1550" t="str">
        <f>VLOOKUP(B1550,Table2[],3,FALSE)</f>
        <v>Digital</v>
      </c>
      <c r="B1550" t="str">
        <f>IF(OR(ISNUMBER(FIND("QVC",Z1550)),ISNUMBER(FIND("QVC",AL1550))),"QVC",IF(OR(ISNUMBER(FIND("NCO",H1550)),ISNUMBER(FIND("NCO",Y1550))), "NCO", IF(AL1550="consumer","PMD.com",VLOOKUP(LEFT(H1550,2),Tables!$E$1:$F$11,2,FALSE))))</f>
        <v>PMD.com</v>
      </c>
      <c r="C1550">
        <f t="shared" si="73"/>
        <v>53920001</v>
      </c>
      <c r="D1550">
        <f t="shared" si="74"/>
        <v>1</v>
      </c>
      <c r="E1550" t="str">
        <f t="shared" ca="1" si="72"/>
        <v>shifted orders shipped</v>
      </c>
      <c r="F1550" t="s">
        <v>3539</v>
      </c>
      <c r="G1550" t="s">
        <v>335</v>
      </c>
      <c r="H1550" t="s">
        <v>5626</v>
      </c>
      <c r="I1550" s="6">
        <v>44011.802824074075</v>
      </c>
      <c r="J1550" t="s">
        <v>16</v>
      </c>
      <c r="K1550" s="6">
        <v>44013.323460648149</v>
      </c>
      <c r="M1550" t="s">
        <v>5627</v>
      </c>
      <c r="N1550" t="s">
        <v>5628</v>
      </c>
      <c r="O1550" t="s">
        <v>490</v>
      </c>
      <c r="Q1550" t="s">
        <v>374</v>
      </c>
      <c r="R1550" t="s">
        <v>375</v>
      </c>
      <c r="S1550" t="s">
        <v>5629</v>
      </c>
      <c r="T1550" t="s">
        <v>338</v>
      </c>
      <c r="U1550" t="s">
        <v>530</v>
      </c>
      <c r="W1550" t="s">
        <v>5630</v>
      </c>
      <c r="Z1550" t="s">
        <v>5627</v>
      </c>
      <c r="AA1550" t="s">
        <v>5628</v>
      </c>
      <c r="AB1550" t="s">
        <v>490</v>
      </c>
      <c r="AD1550" t="s">
        <v>374</v>
      </c>
      <c r="AE1550" t="s">
        <v>375</v>
      </c>
      <c r="AF1550" t="s">
        <v>5629</v>
      </c>
      <c r="AG1550" t="s">
        <v>338</v>
      </c>
      <c r="AH1550" t="s">
        <v>530</v>
      </c>
      <c r="AJ1550" t="s">
        <v>5630</v>
      </c>
      <c r="AL1550" t="s">
        <v>339</v>
      </c>
      <c r="AM1550">
        <v>1</v>
      </c>
      <c r="AN1550">
        <v>1</v>
      </c>
      <c r="AO1550">
        <v>14899</v>
      </c>
      <c r="AQ1550">
        <v>124468</v>
      </c>
      <c r="AR1550">
        <v>53920001</v>
      </c>
      <c r="AS1550">
        <v>9000000</v>
      </c>
      <c r="AT1550" t="s">
        <v>40</v>
      </c>
      <c r="AW1550" t="s">
        <v>343</v>
      </c>
      <c r="BY1550" t="s">
        <v>342</v>
      </c>
      <c r="EQ1550">
        <v>243396</v>
      </c>
      <c r="ER1550" t="s">
        <v>5631</v>
      </c>
      <c r="EV1550">
        <v>17287084</v>
      </c>
      <c r="EW1550">
        <v>928</v>
      </c>
      <c r="EX1550">
        <v>220683</v>
      </c>
      <c r="EY1550" t="s">
        <v>5632</v>
      </c>
      <c r="EZ1550">
        <v>1</v>
      </c>
      <c r="FC1550">
        <v>95385</v>
      </c>
      <c r="FD1550" t="s">
        <v>3531</v>
      </c>
    </row>
    <row r="1551" spans="1:160" x14ac:dyDescent="0.3">
      <c r="A1551" t="str">
        <f>VLOOKUP(B1551,Table2[],3,FALSE)</f>
        <v>Digital</v>
      </c>
      <c r="B1551" t="str">
        <f>IF(OR(ISNUMBER(FIND("QVC",Z1551)),ISNUMBER(FIND("QVC",AL1551))),"QVC",IF(OR(ISNUMBER(FIND("NCO",H1551)),ISNUMBER(FIND("NCO",Y1551))), "NCO", IF(AL1551="consumer","PMD.com",VLOOKUP(LEFT(H1551,2),Tables!$E$1:$F$11,2,FALSE))))</f>
        <v>PMD.com</v>
      </c>
      <c r="C1551">
        <f t="shared" si="73"/>
        <v>55340001</v>
      </c>
      <c r="D1551">
        <f t="shared" si="74"/>
        <v>2</v>
      </c>
      <c r="E1551" t="str">
        <f t="shared" ca="1" si="72"/>
        <v>shifted orders shipped</v>
      </c>
      <c r="F1551" t="s">
        <v>3539</v>
      </c>
      <c r="G1551" t="s">
        <v>335</v>
      </c>
      <c r="H1551" t="s">
        <v>5626</v>
      </c>
      <c r="I1551" s="6">
        <v>44011.802824074075</v>
      </c>
      <c r="J1551" t="s">
        <v>16</v>
      </c>
      <c r="K1551" s="6">
        <v>44013.323460648149</v>
      </c>
      <c r="M1551" t="s">
        <v>5627</v>
      </c>
      <c r="N1551" t="s">
        <v>5628</v>
      </c>
      <c r="O1551" t="s">
        <v>490</v>
      </c>
      <c r="Q1551" t="s">
        <v>374</v>
      </c>
      <c r="R1551" t="s">
        <v>375</v>
      </c>
      <c r="S1551" t="s">
        <v>5629</v>
      </c>
      <c r="T1551" t="s">
        <v>338</v>
      </c>
      <c r="U1551" t="s">
        <v>530</v>
      </c>
      <c r="W1551" t="s">
        <v>5630</v>
      </c>
      <c r="Z1551" t="s">
        <v>5627</v>
      </c>
      <c r="AA1551" t="s">
        <v>5628</v>
      </c>
      <c r="AB1551" t="s">
        <v>490</v>
      </c>
      <c r="AD1551" t="s">
        <v>374</v>
      </c>
      <c r="AE1551" t="s">
        <v>375</v>
      </c>
      <c r="AF1551" t="s">
        <v>5629</v>
      </c>
      <c r="AG1551" t="s">
        <v>338</v>
      </c>
      <c r="AH1551" t="s">
        <v>530</v>
      </c>
      <c r="AJ1551" t="s">
        <v>5630</v>
      </c>
      <c r="AL1551" t="s">
        <v>339</v>
      </c>
      <c r="AM1551">
        <v>2</v>
      </c>
      <c r="AN1551">
        <v>2</v>
      </c>
      <c r="AO1551">
        <v>8241</v>
      </c>
      <c r="AQ1551">
        <v>124480</v>
      </c>
      <c r="AR1551">
        <v>55340001</v>
      </c>
      <c r="AS1551" t="s">
        <v>1955</v>
      </c>
      <c r="AT1551" t="s">
        <v>71</v>
      </c>
      <c r="AW1551" t="s">
        <v>343</v>
      </c>
      <c r="BY1551" t="s">
        <v>342</v>
      </c>
      <c r="EQ1551">
        <v>249139</v>
      </c>
      <c r="ER1551" t="s">
        <v>5631</v>
      </c>
      <c r="EV1551">
        <v>17287084</v>
      </c>
      <c r="EW1551">
        <v>928</v>
      </c>
      <c r="EX1551">
        <v>220683</v>
      </c>
      <c r="EY1551" t="s">
        <v>5632</v>
      </c>
      <c r="EZ1551">
        <v>1</v>
      </c>
      <c r="FC1551">
        <v>55340001</v>
      </c>
      <c r="FD1551" t="s">
        <v>71</v>
      </c>
    </row>
    <row r="1552" spans="1:160" x14ac:dyDescent="0.3">
      <c r="A1552" t="str">
        <f>VLOOKUP(B1552,Table2[],3,FALSE)</f>
        <v>Digital</v>
      </c>
      <c r="B1552" t="str">
        <f>IF(OR(ISNUMBER(FIND("QVC",Z1552)),ISNUMBER(FIND("QVC",AL1552))),"QVC",IF(OR(ISNUMBER(FIND("NCO",H1552)),ISNUMBER(FIND("NCO",Y1552))), "NCO", IF(AL1552="consumer","PMD.com",VLOOKUP(LEFT(H1552,2),Tables!$E$1:$F$11,2,FALSE))))</f>
        <v>PMD.com</v>
      </c>
      <c r="C1552">
        <f t="shared" si="73"/>
        <v>5341030</v>
      </c>
      <c r="D1552">
        <f t="shared" si="74"/>
        <v>1</v>
      </c>
      <c r="E1552" t="str">
        <f t="shared" ca="1" si="72"/>
        <v>shifted orders shipped</v>
      </c>
      <c r="F1552" t="s">
        <v>3539</v>
      </c>
      <c r="G1552" t="s">
        <v>335</v>
      </c>
      <c r="H1552" t="s">
        <v>5626</v>
      </c>
      <c r="I1552" s="6">
        <v>44011.802824074075</v>
      </c>
      <c r="J1552" t="s">
        <v>16</v>
      </c>
      <c r="K1552" s="6">
        <v>44013.323460648149</v>
      </c>
      <c r="M1552" t="s">
        <v>5627</v>
      </c>
      <c r="N1552" t="s">
        <v>5628</v>
      </c>
      <c r="O1552" t="s">
        <v>490</v>
      </c>
      <c r="Q1552" t="s">
        <v>374</v>
      </c>
      <c r="R1552" t="s">
        <v>375</v>
      </c>
      <c r="S1552" t="s">
        <v>5629</v>
      </c>
      <c r="T1552" t="s">
        <v>338</v>
      </c>
      <c r="U1552" t="s">
        <v>530</v>
      </c>
      <c r="W1552" t="s">
        <v>5630</v>
      </c>
      <c r="Z1552" t="s">
        <v>5627</v>
      </c>
      <c r="AA1552" t="s">
        <v>5628</v>
      </c>
      <c r="AB1552" t="s">
        <v>490</v>
      </c>
      <c r="AD1552" t="s">
        <v>374</v>
      </c>
      <c r="AE1552" t="s">
        <v>375</v>
      </c>
      <c r="AF1552" t="s">
        <v>5629</v>
      </c>
      <c r="AG1552" t="s">
        <v>338</v>
      </c>
      <c r="AH1552" t="s">
        <v>530</v>
      </c>
      <c r="AJ1552" t="s">
        <v>5630</v>
      </c>
      <c r="AL1552" t="s">
        <v>339</v>
      </c>
      <c r="AM1552">
        <v>1</v>
      </c>
      <c r="AN1552">
        <v>1</v>
      </c>
      <c r="AO1552">
        <v>12859</v>
      </c>
      <c r="AQ1552">
        <v>124642</v>
      </c>
      <c r="AR1552">
        <v>5341030</v>
      </c>
      <c r="AS1552" t="s">
        <v>925</v>
      </c>
      <c r="AT1552" t="s">
        <v>926</v>
      </c>
      <c r="AW1552" t="s">
        <v>366</v>
      </c>
      <c r="AX1552" t="s">
        <v>366</v>
      </c>
      <c r="AY1552" t="s">
        <v>345</v>
      </c>
      <c r="AZ1552" t="s">
        <v>346</v>
      </c>
      <c r="BY1552" t="s">
        <v>342</v>
      </c>
      <c r="EQ1552">
        <v>243275</v>
      </c>
      <c r="ER1552" t="s">
        <v>5631</v>
      </c>
      <c r="EV1552">
        <v>17287084</v>
      </c>
      <c r="EW1552">
        <v>928</v>
      </c>
      <c r="EX1552">
        <v>220683</v>
      </c>
      <c r="EY1552" t="s">
        <v>5632</v>
      </c>
      <c r="EZ1552">
        <v>1</v>
      </c>
      <c r="FC1552">
        <v>95385</v>
      </c>
      <c r="FD1552" t="s">
        <v>3531</v>
      </c>
    </row>
    <row r="1553" spans="1:160" x14ac:dyDescent="0.3">
      <c r="A1553" t="str">
        <f>VLOOKUP(B1553,Table2[],3,FALSE)</f>
        <v>Digital</v>
      </c>
      <c r="B1553" t="str">
        <f>IF(OR(ISNUMBER(FIND("QVC",Z1553)),ISNUMBER(FIND("QVC",AL1553))),"QVC",IF(OR(ISNUMBER(FIND("NCO",H1553)),ISNUMBER(FIND("NCO",Y1553))), "NCO", IF(AL1553="consumer","PMD.com",VLOOKUP(LEFT(H1553,2),Tables!$E$1:$F$11,2,FALSE))))</f>
        <v>PMD.com</v>
      </c>
      <c r="C1553">
        <f t="shared" si="73"/>
        <v>52430001</v>
      </c>
      <c r="D1553">
        <f t="shared" si="74"/>
        <v>1</v>
      </c>
      <c r="E1553" t="str">
        <f t="shared" ca="1" si="72"/>
        <v>shifted orders shipped</v>
      </c>
      <c r="F1553" t="s">
        <v>3539</v>
      </c>
      <c r="G1553" t="s">
        <v>335</v>
      </c>
      <c r="H1553" t="s">
        <v>5626</v>
      </c>
      <c r="I1553" s="6">
        <v>44011.802824074075</v>
      </c>
      <c r="J1553" t="s">
        <v>16</v>
      </c>
      <c r="K1553" s="6">
        <v>44013.323460648149</v>
      </c>
      <c r="M1553" t="s">
        <v>5627</v>
      </c>
      <c r="N1553" t="s">
        <v>5628</v>
      </c>
      <c r="O1553" t="s">
        <v>490</v>
      </c>
      <c r="Q1553" t="s">
        <v>374</v>
      </c>
      <c r="R1553" t="s">
        <v>375</v>
      </c>
      <c r="S1553" t="s">
        <v>5629</v>
      </c>
      <c r="T1553" t="s">
        <v>338</v>
      </c>
      <c r="U1553" t="s">
        <v>530</v>
      </c>
      <c r="W1553" t="s">
        <v>5630</v>
      </c>
      <c r="Z1553" t="s">
        <v>5627</v>
      </c>
      <c r="AA1553" t="s">
        <v>5628</v>
      </c>
      <c r="AB1553" t="s">
        <v>490</v>
      </c>
      <c r="AD1553" t="s">
        <v>374</v>
      </c>
      <c r="AE1553" t="s">
        <v>375</v>
      </c>
      <c r="AF1553" t="s">
        <v>5629</v>
      </c>
      <c r="AG1553" t="s">
        <v>338</v>
      </c>
      <c r="AH1553" t="s">
        <v>530</v>
      </c>
      <c r="AJ1553" t="s">
        <v>5630</v>
      </c>
      <c r="AL1553" t="s">
        <v>339</v>
      </c>
      <c r="AM1553">
        <v>1</v>
      </c>
      <c r="AN1553">
        <v>1</v>
      </c>
      <c r="AO1553">
        <v>12063</v>
      </c>
      <c r="AQ1553">
        <v>127155</v>
      </c>
      <c r="AR1553">
        <v>52430001</v>
      </c>
      <c r="AS1553" t="s">
        <v>927</v>
      </c>
      <c r="AT1553" t="s">
        <v>75</v>
      </c>
      <c r="AW1553" t="s">
        <v>340</v>
      </c>
      <c r="AX1553" t="s">
        <v>340</v>
      </c>
      <c r="AY1553" t="s">
        <v>357</v>
      </c>
      <c r="AZ1553" t="s">
        <v>363</v>
      </c>
      <c r="BY1553" t="s">
        <v>342</v>
      </c>
      <c r="EQ1553">
        <v>249990</v>
      </c>
      <c r="ER1553" t="s">
        <v>5631</v>
      </c>
      <c r="EV1553">
        <v>17287084</v>
      </c>
      <c r="EW1553">
        <v>928</v>
      </c>
      <c r="EX1553">
        <v>220683</v>
      </c>
      <c r="EY1553" t="s">
        <v>5632</v>
      </c>
      <c r="EZ1553">
        <v>1</v>
      </c>
      <c r="FC1553">
        <v>95385</v>
      </c>
      <c r="FD1553" t="s">
        <v>3531</v>
      </c>
    </row>
    <row r="1554" spans="1:160" x14ac:dyDescent="0.3">
      <c r="A1554" t="str">
        <f>VLOOKUP(B1554,Table2[],3,FALSE)</f>
        <v>Digital</v>
      </c>
      <c r="B1554" t="str">
        <f>IF(OR(ISNUMBER(FIND("QVC",Z1554)),ISNUMBER(FIND("QVC",AL1554))),"QVC",IF(OR(ISNUMBER(FIND("NCO",H1554)),ISNUMBER(FIND("NCO",Y1554))), "NCO", IF(AL1554="consumer","PMD.com",VLOOKUP(LEFT(H1554,2),Tables!$E$1:$F$11,2,FALSE))))</f>
        <v>PMD.com</v>
      </c>
      <c r="C1554">
        <f t="shared" si="73"/>
        <v>51090030</v>
      </c>
      <c r="D1554">
        <f t="shared" si="74"/>
        <v>1</v>
      </c>
      <c r="E1554" t="str">
        <f t="shared" ca="1" si="72"/>
        <v>shifted orders shipped</v>
      </c>
      <c r="F1554" t="s">
        <v>3539</v>
      </c>
      <c r="G1554" t="s">
        <v>335</v>
      </c>
      <c r="H1554" t="s">
        <v>5626</v>
      </c>
      <c r="I1554" s="6">
        <v>44011.802824074075</v>
      </c>
      <c r="J1554" t="s">
        <v>16</v>
      </c>
      <c r="K1554" s="6">
        <v>44013.323460648149</v>
      </c>
      <c r="M1554" t="s">
        <v>5627</v>
      </c>
      <c r="N1554" t="s">
        <v>5628</v>
      </c>
      <c r="O1554" t="s">
        <v>490</v>
      </c>
      <c r="Q1554" t="s">
        <v>374</v>
      </c>
      <c r="R1554" t="s">
        <v>375</v>
      </c>
      <c r="S1554" t="s">
        <v>5629</v>
      </c>
      <c r="T1554" t="s">
        <v>338</v>
      </c>
      <c r="U1554" t="s">
        <v>530</v>
      </c>
      <c r="W1554" t="s">
        <v>5630</v>
      </c>
      <c r="Z1554" t="s">
        <v>5627</v>
      </c>
      <c r="AA1554" t="s">
        <v>5628</v>
      </c>
      <c r="AB1554" t="s">
        <v>490</v>
      </c>
      <c r="AD1554" t="s">
        <v>374</v>
      </c>
      <c r="AE1554" t="s">
        <v>375</v>
      </c>
      <c r="AF1554" t="s">
        <v>5629</v>
      </c>
      <c r="AG1554" t="s">
        <v>338</v>
      </c>
      <c r="AH1554" t="s">
        <v>530</v>
      </c>
      <c r="AJ1554" t="s">
        <v>5630</v>
      </c>
      <c r="AL1554" t="s">
        <v>339</v>
      </c>
      <c r="AM1554">
        <v>1</v>
      </c>
      <c r="AN1554">
        <v>1</v>
      </c>
      <c r="AO1554">
        <v>6688</v>
      </c>
      <c r="AQ1554">
        <v>125960</v>
      </c>
      <c r="AR1554">
        <v>51090030</v>
      </c>
      <c r="AS1554" t="s">
        <v>3043</v>
      </c>
      <c r="AT1554" t="s">
        <v>628</v>
      </c>
      <c r="AW1554" t="s">
        <v>343</v>
      </c>
      <c r="BY1554" t="s">
        <v>342</v>
      </c>
      <c r="BZ1554" t="b">
        <v>0</v>
      </c>
      <c r="EQ1554">
        <v>243047</v>
      </c>
      <c r="ER1554" t="s">
        <v>5631</v>
      </c>
      <c r="EV1554">
        <v>17287084</v>
      </c>
      <c r="EW1554">
        <v>928</v>
      </c>
      <c r="EX1554">
        <v>220683</v>
      </c>
      <c r="EY1554" t="s">
        <v>5632</v>
      </c>
      <c r="EZ1554">
        <v>1</v>
      </c>
      <c r="FC1554">
        <v>95385</v>
      </c>
      <c r="FD1554" t="s">
        <v>3531</v>
      </c>
    </row>
    <row r="1555" spans="1:160" x14ac:dyDescent="0.3">
      <c r="A1555" t="str">
        <f>VLOOKUP(B1555,Table2[],3,FALSE)</f>
        <v>Digital</v>
      </c>
      <c r="B1555" t="str">
        <f>IF(OR(ISNUMBER(FIND("QVC",Z1555)),ISNUMBER(FIND("QVC",AL1555))),"QVC",IF(OR(ISNUMBER(FIND("NCO",H1555)),ISNUMBER(FIND("NCO",Y1555))), "NCO", IF(AL1555="consumer","PMD.com",VLOOKUP(LEFT(H1555,2),Tables!$E$1:$F$11,2,FALSE))))</f>
        <v>PMD.com</v>
      </c>
      <c r="C1555">
        <f t="shared" si="73"/>
        <v>5341</v>
      </c>
      <c r="D1555">
        <f t="shared" si="74"/>
        <v>1</v>
      </c>
      <c r="E1555" t="str">
        <f t="shared" ca="1" si="72"/>
        <v>shifted orders shipped</v>
      </c>
      <c r="F1555" t="s">
        <v>3539</v>
      </c>
      <c r="G1555" t="s">
        <v>335</v>
      </c>
      <c r="H1555" t="s">
        <v>2666</v>
      </c>
      <c r="I1555" s="6">
        <v>44008.670115740744</v>
      </c>
      <c r="J1555" t="s">
        <v>16</v>
      </c>
      <c r="K1555" s="6">
        <v>44013.323692129627</v>
      </c>
      <c r="M1555" t="s">
        <v>5633</v>
      </c>
      <c r="N1555" t="s">
        <v>5634</v>
      </c>
      <c r="Q1555" t="s">
        <v>1786</v>
      </c>
      <c r="R1555" t="s">
        <v>400</v>
      </c>
      <c r="S1555">
        <v>19426</v>
      </c>
      <c r="T1555" t="s">
        <v>338</v>
      </c>
      <c r="U1555" t="s">
        <v>530</v>
      </c>
      <c r="W1555" t="s">
        <v>5635</v>
      </c>
      <c r="Z1555" t="s">
        <v>5633</v>
      </c>
      <c r="AA1555" t="s">
        <v>5634</v>
      </c>
      <c r="AD1555" t="s">
        <v>1786</v>
      </c>
      <c r="AE1555" t="s">
        <v>400</v>
      </c>
      <c r="AF1555">
        <v>19426</v>
      </c>
      <c r="AG1555" t="s">
        <v>338</v>
      </c>
      <c r="AH1555" t="s">
        <v>530</v>
      </c>
      <c r="AJ1555" t="s">
        <v>5635</v>
      </c>
      <c r="AL1555" t="s">
        <v>339</v>
      </c>
      <c r="AM1555">
        <v>1</v>
      </c>
      <c r="AN1555">
        <v>1</v>
      </c>
      <c r="AO1555">
        <v>15156</v>
      </c>
      <c r="AQ1555">
        <v>124187</v>
      </c>
      <c r="AR1555">
        <v>5341</v>
      </c>
      <c r="AS1555" t="s">
        <v>831</v>
      </c>
      <c r="AT1555" t="s">
        <v>82</v>
      </c>
      <c r="AW1555" t="s">
        <v>340</v>
      </c>
      <c r="AX1555" t="s">
        <v>340</v>
      </c>
      <c r="AY1555" t="s">
        <v>345</v>
      </c>
      <c r="AZ1555" t="s">
        <v>346</v>
      </c>
      <c r="BY1555" t="s">
        <v>342</v>
      </c>
      <c r="EQ1555">
        <v>244247</v>
      </c>
      <c r="ER1555" t="s">
        <v>2667</v>
      </c>
      <c r="EV1555">
        <v>17284652</v>
      </c>
      <c r="EW1555">
        <v>928</v>
      </c>
      <c r="EX1555">
        <v>219131</v>
      </c>
      <c r="EY1555" t="s">
        <v>5636</v>
      </c>
      <c r="EZ1555">
        <v>1</v>
      </c>
      <c r="FC1555">
        <v>95292</v>
      </c>
      <c r="FD1555" t="s">
        <v>511</v>
      </c>
    </row>
    <row r="1556" spans="1:160" x14ac:dyDescent="0.3">
      <c r="A1556" t="str">
        <f>VLOOKUP(B1556,Table2[],3,FALSE)</f>
        <v>Digital</v>
      </c>
      <c r="B1556" t="str">
        <f>IF(OR(ISNUMBER(FIND("QVC",Z1556)),ISNUMBER(FIND("QVC",AL1556))),"QVC",IF(OR(ISNUMBER(FIND("NCO",H1556)),ISNUMBER(FIND("NCO",Y1556))), "NCO", IF(AL1556="consumer","PMD.com",VLOOKUP(LEFT(H1556,2),Tables!$E$1:$F$11,2,FALSE))))</f>
        <v>PMD.com</v>
      </c>
      <c r="C1556">
        <f t="shared" si="73"/>
        <v>51090001</v>
      </c>
      <c r="D1556">
        <f t="shared" si="74"/>
        <v>1</v>
      </c>
      <c r="E1556" t="str">
        <f t="shared" ca="1" si="72"/>
        <v>shifted orders shipped</v>
      </c>
      <c r="F1556" t="s">
        <v>3539</v>
      </c>
      <c r="G1556" t="s">
        <v>335</v>
      </c>
      <c r="H1556" t="s">
        <v>2666</v>
      </c>
      <c r="I1556" s="6">
        <v>44008.670115740744</v>
      </c>
      <c r="J1556" t="s">
        <v>16</v>
      </c>
      <c r="K1556" s="6">
        <v>44013.323692129627</v>
      </c>
      <c r="M1556" t="s">
        <v>5633</v>
      </c>
      <c r="N1556" t="s">
        <v>5634</v>
      </c>
      <c r="Q1556" t="s">
        <v>1786</v>
      </c>
      <c r="R1556" t="s">
        <v>400</v>
      </c>
      <c r="S1556">
        <v>19426</v>
      </c>
      <c r="T1556" t="s">
        <v>338</v>
      </c>
      <c r="U1556" t="s">
        <v>530</v>
      </c>
      <c r="W1556" t="s">
        <v>5635</v>
      </c>
      <c r="Z1556" t="s">
        <v>5633</v>
      </c>
      <c r="AA1556" t="s">
        <v>5634</v>
      </c>
      <c r="AD1556" t="s">
        <v>1786</v>
      </c>
      <c r="AE1556" t="s">
        <v>400</v>
      </c>
      <c r="AF1556">
        <v>19426</v>
      </c>
      <c r="AG1556" t="s">
        <v>338</v>
      </c>
      <c r="AH1556" t="s">
        <v>530</v>
      </c>
      <c r="AJ1556" t="s">
        <v>5635</v>
      </c>
      <c r="AL1556" t="s">
        <v>339</v>
      </c>
      <c r="AM1556">
        <v>1</v>
      </c>
      <c r="AN1556">
        <v>1</v>
      </c>
      <c r="AO1556">
        <v>4885</v>
      </c>
      <c r="AQ1556">
        <v>124202</v>
      </c>
      <c r="AR1556">
        <v>51090001</v>
      </c>
      <c r="AS1556" t="s">
        <v>1986</v>
      </c>
      <c r="AT1556" t="s">
        <v>60</v>
      </c>
      <c r="AW1556" t="s">
        <v>340</v>
      </c>
      <c r="AX1556" t="s">
        <v>340</v>
      </c>
      <c r="AY1556" t="s">
        <v>357</v>
      </c>
      <c r="AZ1556" t="s">
        <v>361</v>
      </c>
      <c r="BY1556" t="s">
        <v>342</v>
      </c>
      <c r="EQ1556">
        <v>250831</v>
      </c>
      <c r="ER1556" t="s">
        <v>2667</v>
      </c>
      <c r="EV1556">
        <v>17284652</v>
      </c>
      <c r="EW1556">
        <v>928</v>
      </c>
      <c r="EX1556">
        <v>219131</v>
      </c>
      <c r="EY1556" t="s">
        <v>5636</v>
      </c>
      <c r="EZ1556">
        <v>1</v>
      </c>
      <c r="FC1556">
        <v>95292</v>
      </c>
      <c r="FD1556" t="s">
        <v>511</v>
      </c>
    </row>
    <row r="1557" spans="1:160" x14ac:dyDescent="0.3">
      <c r="A1557" t="str">
        <f>VLOOKUP(B1557,Table2[],3,FALSE)</f>
        <v>Digital</v>
      </c>
      <c r="B1557" t="str">
        <f>IF(OR(ISNUMBER(FIND("QVC",Z1557)),ISNUMBER(FIND("QVC",AL1557))),"QVC",IF(OR(ISNUMBER(FIND("NCO",H1557)),ISNUMBER(FIND("NCO",Y1557))), "NCO", IF(AL1557="consumer","PMD.com",VLOOKUP(LEFT(H1557,2),Tables!$E$1:$F$11,2,FALSE))))</f>
        <v>PMD.com</v>
      </c>
      <c r="C1557">
        <f t="shared" si="73"/>
        <v>52430001</v>
      </c>
      <c r="D1557">
        <f t="shared" si="74"/>
        <v>1</v>
      </c>
      <c r="E1557" t="str">
        <f t="shared" ca="1" si="72"/>
        <v>shifted orders shipped</v>
      </c>
      <c r="F1557" t="s">
        <v>3539</v>
      </c>
      <c r="G1557" t="s">
        <v>335</v>
      </c>
      <c r="H1557" t="s">
        <v>2666</v>
      </c>
      <c r="I1557" s="6">
        <v>44008.670115740744</v>
      </c>
      <c r="J1557" t="s">
        <v>16</v>
      </c>
      <c r="K1557" s="6">
        <v>44013.323692129627</v>
      </c>
      <c r="M1557" t="s">
        <v>5633</v>
      </c>
      <c r="N1557" t="s">
        <v>5634</v>
      </c>
      <c r="Q1557" t="s">
        <v>1786</v>
      </c>
      <c r="R1557" t="s">
        <v>400</v>
      </c>
      <c r="S1557">
        <v>19426</v>
      </c>
      <c r="T1557" t="s">
        <v>338</v>
      </c>
      <c r="U1557" t="s">
        <v>530</v>
      </c>
      <c r="W1557" t="s">
        <v>5635</v>
      </c>
      <c r="Z1557" t="s">
        <v>5633</v>
      </c>
      <c r="AA1557" t="s">
        <v>5634</v>
      </c>
      <c r="AD1557" t="s">
        <v>1786</v>
      </c>
      <c r="AE1557" t="s">
        <v>400</v>
      </c>
      <c r="AF1557">
        <v>19426</v>
      </c>
      <c r="AG1557" t="s">
        <v>338</v>
      </c>
      <c r="AH1557" t="s">
        <v>530</v>
      </c>
      <c r="AJ1557" t="s">
        <v>5635</v>
      </c>
      <c r="AL1557" t="s">
        <v>339</v>
      </c>
      <c r="AM1557">
        <v>1</v>
      </c>
      <c r="AN1557">
        <v>1</v>
      </c>
      <c r="AO1557">
        <v>12063</v>
      </c>
      <c r="AQ1557">
        <v>127155</v>
      </c>
      <c r="AR1557">
        <v>52430001</v>
      </c>
      <c r="AS1557" t="s">
        <v>927</v>
      </c>
      <c r="AT1557" t="s">
        <v>75</v>
      </c>
      <c r="AW1557" t="s">
        <v>340</v>
      </c>
      <c r="AX1557" t="s">
        <v>340</v>
      </c>
      <c r="AY1557" t="s">
        <v>357</v>
      </c>
      <c r="AZ1557" t="s">
        <v>363</v>
      </c>
      <c r="BY1557" t="s">
        <v>342</v>
      </c>
      <c r="EQ1557">
        <v>249990</v>
      </c>
      <c r="ER1557" t="s">
        <v>2667</v>
      </c>
      <c r="EV1557">
        <v>17284652</v>
      </c>
      <c r="EW1557">
        <v>928</v>
      </c>
      <c r="EX1557">
        <v>219131</v>
      </c>
      <c r="EY1557" t="s">
        <v>5636</v>
      </c>
      <c r="EZ1557">
        <v>1</v>
      </c>
      <c r="FC1557">
        <v>95292</v>
      </c>
      <c r="FD1557" t="s">
        <v>511</v>
      </c>
    </row>
    <row r="1558" spans="1:160" x14ac:dyDescent="0.3">
      <c r="A1558" t="str">
        <f>VLOOKUP(B1558,Table2[],3,FALSE)</f>
        <v>Digital</v>
      </c>
      <c r="B1558" t="str">
        <f>IF(OR(ISNUMBER(FIND("QVC",Z1558)),ISNUMBER(FIND("QVC",AL1558))),"QVC",IF(OR(ISNUMBER(FIND("NCO",H1558)),ISNUMBER(FIND("NCO",Y1558))), "NCO", IF(AL1558="consumer","PMD.com",VLOOKUP(LEFT(H1558,2),Tables!$E$1:$F$11,2,FALSE))))</f>
        <v>PMD.com</v>
      </c>
      <c r="C1558">
        <f t="shared" si="73"/>
        <v>5341030</v>
      </c>
      <c r="D1558">
        <f t="shared" si="74"/>
        <v>1</v>
      </c>
      <c r="E1558" t="str">
        <f t="shared" ca="1" si="72"/>
        <v>shifted orders shipped</v>
      </c>
      <c r="F1558" t="s">
        <v>3539</v>
      </c>
      <c r="G1558" t="s">
        <v>335</v>
      </c>
      <c r="H1558" t="s">
        <v>5637</v>
      </c>
      <c r="I1558" s="6">
        <v>44011.70826388889</v>
      </c>
      <c r="J1558" t="s">
        <v>16</v>
      </c>
      <c r="K1558" s="6">
        <v>44013.323750000003</v>
      </c>
      <c r="M1558" t="s">
        <v>5638</v>
      </c>
      <c r="N1558" t="s">
        <v>5639</v>
      </c>
      <c r="Q1558" t="s">
        <v>769</v>
      </c>
      <c r="R1558" t="s">
        <v>362</v>
      </c>
      <c r="S1558">
        <v>1201</v>
      </c>
      <c r="T1558" t="s">
        <v>338</v>
      </c>
      <c r="U1558" t="s">
        <v>530</v>
      </c>
      <c r="W1558" t="s">
        <v>5640</v>
      </c>
      <c r="Z1558" t="s">
        <v>5638</v>
      </c>
      <c r="AA1558" t="s">
        <v>5639</v>
      </c>
      <c r="AD1558" t="s">
        <v>769</v>
      </c>
      <c r="AE1558" t="s">
        <v>362</v>
      </c>
      <c r="AF1558">
        <v>1201</v>
      </c>
      <c r="AG1558" t="s">
        <v>338</v>
      </c>
      <c r="AH1558" t="s">
        <v>530</v>
      </c>
      <c r="AJ1558" t="s">
        <v>5640</v>
      </c>
      <c r="AL1558" t="s">
        <v>339</v>
      </c>
      <c r="AM1558">
        <v>1</v>
      </c>
      <c r="AN1558">
        <v>1</v>
      </c>
      <c r="AO1558">
        <v>12859</v>
      </c>
      <c r="AQ1558">
        <v>124642</v>
      </c>
      <c r="AR1558">
        <v>5341030</v>
      </c>
      <c r="AS1558" t="s">
        <v>925</v>
      </c>
      <c r="AT1558" t="s">
        <v>926</v>
      </c>
      <c r="AW1558" t="s">
        <v>366</v>
      </c>
      <c r="AX1558" t="s">
        <v>366</v>
      </c>
      <c r="AY1558" t="s">
        <v>345</v>
      </c>
      <c r="AZ1558" t="s">
        <v>346</v>
      </c>
      <c r="BY1558" t="s">
        <v>342</v>
      </c>
      <c r="EQ1558">
        <v>243275</v>
      </c>
      <c r="ER1558" t="s">
        <v>5641</v>
      </c>
      <c r="EV1558">
        <v>17286875</v>
      </c>
      <c r="EW1558">
        <v>928</v>
      </c>
      <c r="EX1558">
        <v>220635</v>
      </c>
      <c r="EY1558" t="s">
        <v>5642</v>
      </c>
      <c r="EZ1558">
        <v>1</v>
      </c>
      <c r="FC1558">
        <v>95379</v>
      </c>
      <c r="FD1558" t="s">
        <v>985</v>
      </c>
    </row>
    <row r="1559" spans="1:160" x14ac:dyDescent="0.3">
      <c r="A1559" t="str">
        <f>VLOOKUP(B1559,Table2[],3,FALSE)</f>
        <v>Digital</v>
      </c>
      <c r="B1559" t="str">
        <f>IF(OR(ISNUMBER(FIND("QVC",Z1559)),ISNUMBER(FIND("QVC",AL1559))),"QVC",IF(OR(ISNUMBER(FIND("NCO",H1559)),ISNUMBER(FIND("NCO",Y1559))), "NCO", IF(AL1559="consumer","PMD.com",VLOOKUP(LEFT(H1559,2),Tables!$E$1:$F$11,2,FALSE))))</f>
        <v>PMD.com</v>
      </c>
      <c r="C1559">
        <f t="shared" si="73"/>
        <v>53450051</v>
      </c>
      <c r="D1559">
        <f t="shared" si="74"/>
        <v>1</v>
      </c>
      <c r="E1559" t="str">
        <f t="shared" ca="1" si="72"/>
        <v>shifted orders shipped</v>
      </c>
      <c r="F1559" t="s">
        <v>3539</v>
      </c>
      <c r="G1559" t="s">
        <v>335</v>
      </c>
      <c r="H1559" t="s">
        <v>5637</v>
      </c>
      <c r="I1559" s="6">
        <v>44011.70826388889</v>
      </c>
      <c r="J1559" t="s">
        <v>16</v>
      </c>
      <c r="K1559" s="6">
        <v>44013.323750000003</v>
      </c>
      <c r="M1559" t="s">
        <v>5638</v>
      </c>
      <c r="N1559" t="s">
        <v>5639</v>
      </c>
      <c r="Q1559" t="s">
        <v>769</v>
      </c>
      <c r="R1559" t="s">
        <v>362</v>
      </c>
      <c r="S1559">
        <v>1201</v>
      </c>
      <c r="T1559" t="s">
        <v>338</v>
      </c>
      <c r="U1559" t="s">
        <v>530</v>
      </c>
      <c r="W1559" t="s">
        <v>5640</v>
      </c>
      <c r="Z1559" t="s">
        <v>5638</v>
      </c>
      <c r="AA1559" t="s">
        <v>5639</v>
      </c>
      <c r="AD1559" t="s">
        <v>769</v>
      </c>
      <c r="AE1559" t="s">
        <v>362</v>
      </c>
      <c r="AF1559">
        <v>1201</v>
      </c>
      <c r="AG1559" t="s">
        <v>338</v>
      </c>
      <c r="AH1559" t="s">
        <v>530</v>
      </c>
      <c r="AJ1559" t="s">
        <v>5640</v>
      </c>
      <c r="AL1559" t="s">
        <v>339</v>
      </c>
      <c r="AM1559">
        <v>1</v>
      </c>
      <c r="AN1559">
        <v>1</v>
      </c>
      <c r="AO1559">
        <v>59272</v>
      </c>
      <c r="AQ1559">
        <v>125624</v>
      </c>
      <c r="AR1559">
        <v>53450051</v>
      </c>
      <c r="AS1559" t="s">
        <v>865</v>
      </c>
      <c r="AT1559" t="s">
        <v>849</v>
      </c>
      <c r="AW1559" t="s">
        <v>343</v>
      </c>
      <c r="BY1559" t="s">
        <v>342</v>
      </c>
      <c r="EQ1559">
        <v>250837</v>
      </c>
      <c r="ER1559" t="s">
        <v>5641</v>
      </c>
      <c r="EV1559">
        <v>17286875</v>
      </c>
      <c r="EW1559">
        <v>928</v>
      </c>
      <c r="EX1559">
        <v>220635</v>
      </c>
      <c r="EY1559" t="s">
        <v>5642</v>
      </c>
      <c r="EZ1559">
        <v>1</v>
      </c>
      <c r="FC1559">
        <v>95379</v>
      </c>
      <c r="FD1559" t="s">
        <v>985</v>
      </c>
    </row>
    <row r="1560" spans="1:160" x14ac:dyDescent="0.3">
      <c r="A1560" t="str">
        <f>VLOOKUP(B1560,Table2[],3,FALSE)</f>
        <v>Digital</v>
      </c>
      <c r="B1560" t="str">
        <f>IF(OR(ISNUMBER(FIND("QVC",Z1560)),ISNUMBER(FIND("QVC",AL1560))),"QVC",IF(OR(ISNUMBER(FIND("NCO",H1560)),ISNUMBER(FIND("NCO",Y1560))), "NCO", IF(AL1560="consumer","PMD.com",VLOOKUP(LEFT(H1560,2),Tables!$E$1:$F$11,2,FALSE))))</f>
        <v>PMD.com</v>
      </c>
      <c r="C1560">
        <f t="shared" si="73"/>
        <v>51070001</v>
      </c>
      <c r="D1560">
        <f t="shared" si="74"/>
        <v>1</v>
      </c>
      <c r="E1560" t="str">
        <f t="shared" ca="1" si="72"/>
        <v>shifted orders shipped</v>
      </c>
      <c r="F1560" t="s">
        <v>3539</v>
      </c>
      <c r="G1560" t="s">
        <v>335</v>
      </c>
      <c r="H1560" t="s">
        <v>5637</v>
      </c>
      <c r="I1560" s="6">
        <v>44011.70826388889</v>
      </c>
      <c r="J1560" t="s">
        <v>16</v>
      </c>
      <c r="K1560" s="6">
        <v>44013.323750000003</v>
      </c>
      <c r="M1560" t="s">
        <v>5638</v>
      </c>
      <c r="N1560" t="s">
        <v>5639</v>
      </c>
      <c r="Q1560" t="s">
        <v>769</v>
      </c>
      <c r="R1560" t="s">
        <v>362</v>
      </c>
      <c r="S1560">
        <v>1201</v>
      </c>
      <c r="T1560" t="s">
        <v>338</v>
      </c>
      <c r="U1560" t="s">
        <v>530</v>
      </c>
      <c r="W1560" t="s">
        <v>5640</v>
      </c>
      <c r="Z1560" t="s">
        <v>5638</v>
      </c>
      <c r="AA1560" t="s">
        <v>5639</v>
      </c>
      <c r="AD1560" t="s">
        <v>769</v>
      </c>
      <c r="AE1560" t="s">
        <v>362</v>
      </c>
      <c r="AF1560">
        <v>1201</v>
      </c>
      <c r="AG1560" t="s">
        <v>338</v>
      </c>
      <c r="AH1560" t="s">
        <v>530</v>
      </c>
      <c r="AJ1560" t="s">
        <v>5640</v>
      </c>
      <c r="AL1560" t="s">
        <v>339</v>
      </c>
      <c r="AM1560">
        <v>1</v>
      </c>
      <c r="AN1560">
        <v>1</v>
      </c>
      <c r="AO1560">
        <v>10147</v>
      </c>
      <c r="AQ1560">
        <v>124429</v>
      </c>
      <c r="AR1560">
        <v>51070001</v>
      </c>
      <c r="AS1560" t="s">
        <v>1886</v>
      </c>
      <c r="AT1560" t="s">
        <v>45</v>
      </c>
      <c r="AW1560" t="s">
        <v>343</v>
      </c>
      <c r="BY1560" t="s">
        <v>342</v>
      </c>
      <c r="EQ1560">
        <v>251956</v>
      </c>
      <c r="ER1560" t="s">
        <v>5641</v>
      </c>
      <c r="EV1560">
        <v>17286875</v>
      </c>
      <c r="EW1560">
        <v>928</v>
      </c>
      <c r="EX1560">
        <v>220635</v>
      </c>
      <c r="EY1560" t="s">
        <v>5642</v>
      </c>
      <c r="EZ1560">
        <v>1</v>
      </c>
      <c r="FC1560">
        <v>51070001</v>
      </c>
      <c r="FD1560" t="s">
        <v>45</v>
      </c>
    </row>
    <row r="1561" spans="1:160" x14ac:dyDescent="0.3">
      <c r="A1561" t="str">
        <f>VLOOKUP(B1561,Table2[],3,FALSE)</f>
        <v>Digital</v>
      </c>
      <c r="B1561" t="str">
        <f>IF(OR(ISNUMBER(FIND("QVC",Z1561)),ISNUMBER(FIND("QVC",AL1561))),"QVC",IF(OR(ISNUMBER(FIND("NCO",H1561)),ISNUMBER(FIND("NCO",Y1561))), "NCO", IF(AL1561="consumer","PMD.com",VLOOKUP(LEFT(H1561,2),Tables!$E$1:$F$11,2,FALSE))))</f>
        <v>PMD.com</v>
      </c>
      <c r="C1561">
        <f t="shared" si="73"/>
        <v>53440001</v>
      </c>
      <c r="D1561">
        <f t="shared" si="74"/>
        <v>2</v>
      </c>
      <c r="E1561" t="str">
        <f t="shared" ca="1" si="72"/>
        <v>shifted orders shipped</v>
      </c>
      <c r="F1561" t="s">
        <v>3539</v>
      </c>
      <c r="G1561" t="s">
        <v>335</v>
      </c>
      <c r="H1561" t="s">
        <v>5637</v>
      </c>
      <c r="I1561" s="6">
        <v>44011.70826388889</v>
      </c>
      <c r="J1561" t="s">
        <v>16</v>
      </c>
      <c r="K1561" s="6">
        <v>44013.323750000003</v>
      </c>
      <c r="M1561" t="s">
        <v>5638</v>
      </c>
      <c r="N1561" t="s">
        <v>5639</v>
      </c>
      <c r="Q1561" t="s">
        <v>769</v>
      </c>
      <c r="R1561" t="s">
        <v>362</v>
      </c>
      <c r="S1561">
        <v>1201</v>
      </c>
      <c r="T1561" t="s">
        <v>338</v>
      </c>
      <c r="U1561" t="s">
        <v>530</v>
      </c>
      <c r="W1561" t="s">
        <v>5640</v>
      </c>
      <c r="Z1561" t="s">
        <v>5638</v>
      </c>
      <c r="AA1561" t="s">
        <v>5639</v>
      </c>
      <c r="AD1561" t="s">
        <v>769</v>
      </c>
      <c r="AE1561" t="s">
        <v>362</v>
      </c>
      <c r="AF1561">
        <v>1201</v>
      </c>
      <c r="AG1561" t="s">
        <v>338</v>
      </c>
      <c r="AH1561" t="s">
        <v>530</v>
      </c>
      <c r="AJ1561" t="s">
        <v>5640</v>
      </c>
      <c r="AL1561" t="s">
        <v>339</v>
      </c>
      <c r="AM1561">
        <v>2</v>
      </c>
      <c r="AN1561">
        <v>2</v>
      </c>
      <c r="AO1561">
        <v>7642</v>
      </c>
      <c r="AQ1561">
        <v>124700</v>
      </c>
      <c r="AR1561">
        <v>53440001</v>
      </c>
      <c r="AS1561" t="s">
        <v>1240</v>
      </c>
      <c r="AT1561" t="s">
        <v>116</v>
      </c>
      <c r="AW1561" t="s">
        <v>340</v>
      </c>
      <c r="AX1561" t="s">
        <v>340</v>
      </c>
      <c r="AY1561" t="s">
        <v>345</v>
      </c>
      <c r="AZ1561" t="s">
        <v>345</v>
      </c>
      <c r="BY1561" t="s">
        <v>342</v>
      </c>
      <c r="EQ1561">
        <v>252960</v>
      </c>
      <c r="ER1561" t="s">
        <v>5641</v>
      </c>
      <c r="EV1561">
        <v>17286875</v>
      </c>
      <c r="EW1561">
        <v>928</v>
      </c>
      <c r="EX1561">
        <v>220635</v>
      </c>
      <c r="EY1561" t="s">
        <v>5642</v>
      </c>
      <c r="EZ1561">
        <v>1</v>
      </c>
      <c r="FC1561">
        <v>53440001</v>
      </c>
      <c r="FD1561" t="s">
        <v>116</v>
      </c>
    </row>
    <row r="1562" spans="1:160" x14ac:dyDescent="0.3">
      <c r="A1562" t="str">
        <f>VLOOKUP(B1562,Table2[],3,FALSE)</f>
        <v>Digital</v>
      </c>
      <c r="B1562" t="str">
        <f>IF(OR(ISNUMBER(FIND("QVC",Z1562)),ISNUMBER(FIND("QVC",AL1562))),"QVC",IF(OR(ISNUMBER(FIND("NCO",H1562)),ISNUMBER(FIND("NCO",Y1562))), "NCO", IF(AL1562="consumer","PMD.com",VLOOKUP(LEFT(H1562,2),Tables!$E$1:$F$11,2,FALSE))))</f>
        <v>PMD.com</v>
      </c>
      <c r="C1562">
        <f t="shared" si="73"/>
        <v>52430001</v>
      </c>
      <c r="D1562">
        <f t="shared" si="74"/>
        <v>1</v>
      </c>
      <c r="E1562" t="str">
        <f t="shared" ca="1" si="72"/>
        <v>shifted orders shipped</v>
      </c>
      <c r="F1562" t="s">
        <v>3539</v>
      </c>
      <c r="G1562" t="s">
        <v>335</v>
      </c>
      <c r="H1562" t="s">
        <v>5637</v>
      </c>
      <c r="I1562" s="6">
        <v>44011.70826388889</v>
      </c>
      <c r="J1562" t="s">
        <v>16</v>
      </c>
      <c r="K1562" s="6">
        <v>44013.323750000003</v>
      </c>
      <c r="M1562" t="s">
        <v>5638</v>
      </c>
      <c r="N1562" t="s">
        <v>5639</v>
      </c>
      <c r="Q1562" t="s">
        <v>769</v>
      </c>
      <c r="R1562" t="s">
        <v>362</v>
      </c>
      <c r="S1562">
        <v>1201</v>
      </c>
      <c r="T1562" t="s">
        <v>338</v>
      </c>
      <c r="U1562" t="s">
        <v>530</v>
      </c>
      <c r="W1562" t="s">
        <v>5640</v>
      </c>
      <c r="Z1562" t="s">
        <v>5638</v>
      </c>
      <c r="AA1562" t="s">
        <v>5639</v>
      </c>
      <c r="AD1562" t="s">
        <v>769</v>
      </c>
      <c r="AE1562" t="s">
        <v>362</v>
      </c>
      <c r="AF1562">
        <v>1201</v>
      </c>
      <c r="AG1562" t="s">
        <v>338</v>
      </c>
      <c r="AH1562" t="s">
        <v>530</v>
      </c>
      <c r="AJ1562" t="s">
        <v>5640</v>
      </c>
      <c r="AL1562" t="s">
        <v>339</v>
      </c>
      <c r="AM1562">
        <v>1</v>
      </c>
      <c r="AN1562">
        <v>1</v>
      </c>
      <c r="AO1562">
        <v>12063</v>
      </c>
      <c r="AQ1562">
        <v>127155</v>
      </c>
      <c r="AR1562">
        <v>52430001</v>
      </c>
      <c r="AS1562" t="s">
        <v>927</v>
      </c>
      <c r="AT1562" t="s">
        <v>75</v>
      </c>
      <c r="AW1562" t="s">
        <v>340</v>
      </c>
      <c r="AX1562" t="s">
        <v>340</v>
      </c>
      <c r="AY1562" t="s">
        <v>357</v>
      </c>
      <c r="AZ1562" t="s">
        <v>363</v>
      </c>
      <c r="BY1562" t="s">
        <v>342</v>
      </c>
      <c r="EQ1562">
        <v>249990</v>
      </c>
      <c r="ER1562" t="s">
        <v>5641</v>
      </c>
      <c r="EV1562">
        <v>17286875</v>
      </c>
      <c r="EW1562">
        <v>928</v>
      </c>
      <c r="EX1562">
        <v>220635</v>
      </c>
      <c r="EY1562" t="s">
        <v>5642</v>
      </c>
      <c r="EZ1562">
        <v>1</v>
      </c>
      <c r="FC1562">
        <v>52430001</v>
      </c>
      <c r="FD1562" t="s">
        <v>75</v>
      </c>
    </row>
    <row r="1563" spans="1:160" x14ac:dyDescent="0.3">
      <c r="A1563" t="str">
        <f>VLOOKUP(B1563,Table2[],3,FALSE)</f>
        <v>Digital</v>
      </c>
      <c r="B1563" t="str">
        <f>IF(OR(ISNUMBER(FIND("QVC",Z1563)),ISNUMBER(FIND("QVC",AL1563))),"QVC",IF(OR(ISNUMBER(FIND("NCO",H1563)),ISNUMBER(FIND("NCO",Y1563))), "NCO", IF(AL1563="consumer","PMD.com",VLOOKUP(LEFT(H1563,2),Tables!$E$1:$F$11,2,FALSE))))</f>
        <v>PMD.com</v>
      </c>
      <c r="C1563">
        <f t="shared" si="73"/>
        <v>51010010</v>
      </c>
      <c r="D1563">
        <f t="shared" si="74"/>
        <v>1</v>
      </c>
      <c r="E1563" t="str">
        <f t="shared" ca="1" si="72"/>
        <v>shifted orders shipped</v>
      </c>
      <c r="F1563" t="s">
        <v>3539</v>
      </c>
      <c r="G1563" t="s">
        <v>335</v>
      </c>
      <c r="H1563" t="s">
        <v>5637</v>
      </c>
      <c r="I1563" s="6">
        <v>44011.70826388889</v>
      </c>
      <c r="J1563" t="s">
        <v>16</v>
      </c>
      <c r="K1563" s="6">
        <v>44013.323750000003</v>
      </c>
      <c r="M1563" t="s">
        <v>5638</v>
      </c>
      <c r="N1563" t="s">
        <v>5639</v>
      </c>
      <c r="Q1563" t="s">
        <v>769</v>
      </c>
      <c r="R1563" t="s">
        <v>362</v>
      </c>
      <c r="S1563">
        <v>1201</v>
      </c>
      <c r="T1563" t="s">
        <v>338</v>
      </c>
      <c r="U1563" t="s">
        <v>530</v>
      </c>
      <c r="W1563" t="s">
        <v>5640</v>
      </c>
      <c r="Z1563" t="s">
        <v>5638</v>
      </c>
      <c r="AA1563" t="s">
        <v>5639</v>
      </c>
      <c r="AD1563" t="s">
        <v>769</v>
      </c>
      <c r="AE1563" t="s">
        <v>362</v>
      </c>
      <c r="AF1563">
        <v>1201</v>
      </c>
      <c r="AG1563" t="s">
        <v>338</v>
      </c>
      <c r="AH1563" t="s">
        <v>530</v>
      </c>
      <c r="AJ1563" t="s">
        <v>5640</v>
      </c>
      <c r="AL1563" t="s">
        <v>339</v>
      </c>
      <c r="AM1563">
        <v>1</v>
      </c>
      <c r="AN1563">
        <v>1</v>
      </c>
      <c r="AO1563">
        <v>11922</v>
      </c>
      <c r="AQ1563">
        <v>125659</v>
      </c>
      <c r="AR1563">
        <v>51010010</v>
      </c>
      <c r="AS1563" t="s">
        <v>1060</v>
      </c>
      <c r="AT1563" t="s">
        <v>170</v>
      </c>
      <c r="AW1563" t="s">
        <v>343</v>
      </c>
      <c r="BY1563" t="s">
        <v>342</v>
      </c>
      <c r="EQ1563">
        <v>247972</v>
      </c>
      <c r="ER1563" t="s">
        <v>5641</v>
      </c>
      <c r="EV1563">
        <v>17286875</v>
      </c>
      <c r="EW1563">
        <v>928</v>
      </c>
      <c r="EX1563">
        <v>220635</v>
      </c>
      <c r="EY1563" t="s">
        <v>5642</v>
      </c>
      <c r="EZ1563">
        <v>1</v>
      </c>
      <c r="FC1563">
        <v>95379</v>
      </c>
      <c r="FD1563" t="s">
        <v>985</v>
      </c>
    </row>
    <row r="1564" spans="1:160" x14ac:dyDescent="0.3">
      <c r="A1564" t="str">
        <f>VLOOKUP(B1564,Table2[],3,FALSE)</f>
        <v>Digital</v>
      </c>
      <c r="B1564" t="str">
        <f>IF(OR(ISNUMBER(FIND("QVC",Z1564)),ISNUMBER(FIND("QVC",AL1564))),"QVC",IF(OR(ISNUMBER(FIND("NCO",H1564)),ISNUMBER(FIND("NCO",Y1564))), "NCO", IF(AL1564="consumer","PMD.com",VLOOKUP(LEFT(H1564,2),Tables!$E$1:$F$11,2,FALSE))))</f>
        <v>PMD.com</v>
      </c>
      <c r="C1564">
        <f t="shared" si="73"/>
        <v>535501</v>
      </c>
      <c r="D1564">
        <f t="shared" si="74"/>
        <v>1</v>
      </c>
      <c r="E1564" t="str">
        <f t="shared" ca="1" si="72"/>
        <v>shifted orders shipped</v>
      </c>
      <c r="F1564" t="s">
        <v>3539</v>
      </c>
      <c r="G1564" t="s">
        <v>335</v>
      </c>
      <c r="H1564" t="s">
        <v>5637</v>
      </c>
      <c r="I1564" s="6">
        <v>44011.70826388889</v>
      </c>
      <c r="J1564" t="s">
        <v>16</v>
      </c>
      <c r="K1564" s="6">
        <v>44013.323750000003</v>
      </c>
      <c r="M1564" t="s">
        <v>5638</v>
      </c>
      <c r="N1564" t="s">
        <v>5639</v>
      </c>
      <c r="Q1564" t="s">
        <v>769</v>
      </c>
      <c r="R1564" t="s">
        <v>362</v>
      </c>
      <c r="S1564">
        <v>1201</v>
      </c>
      <c r="T1564" t="s">
        <v>338</v>
      </c>
      <c r="U1564" t="s">
        <v>530</v>
      </c>
      <c r="W1564" t="s">
        <v>5640</v>
      </c>
      <c r="Z1564" t="s">
        <v>5638</v>
      </c>
      <c r="AA1564" t="s">
        <v>5639</v>
      </c>
      <c r="AD1564" t="s">
        <v>769</v>
      </c>
      <c r="AE1564" t="s">
        <v>362</v>
      </c>
      <c r="AF1564">
        <v>1201</v>
      </c>
      <c r="AG1564" t="s">
        <v>338</v>
      </c>
      <c r="AH1564" t="s">
        <v>530</v>
      </c>
      <c r="AJ1564" t="s">
        <v>5640</v>
      </c>
      <c r="AL1564" t="s">
        <v>339</v>
      </c>
      <c r="AM1564">
        <v>1</v>
      </c>
      <c r="AN1564">
        <v>1</v>
      </c>
      <c r="AO1564">
        <v>5715</v>
      </c>
      <c r="AQ1564">
        <v>124621</v>
      </c>
      <c r="AR1564">
        <v>535501</v>
      </c>
      <c r="AS1564" t="s">
        <v>158</v>
      </c>
      <c r="AT1564" t="s">
        <v>159</v>
      </c>
      <c r="AW1564" t="s">
        <v>340</v>
      </c>
      <c r="AX1564" t="s">
        <v>340</v>
      </c>
      <c r="AY1564" t="s">
        <v>351</v>
      </c>
      <c r="AZ1564" t="s">
        <v>441</v>
      </c>
      <c r="BY1564" t="s">
        <v>342</v>
      </c>
      <c r="EQ1564">
        <v>245276</v>
      </c>
      <c r="ER1564" t="s">
        <v>5641</v>
      </c>
      <c r="EV1564">
        <v>17286875</v>
      </c>
      <c r="EW1564">
        <v>928</v>
      </c>
      <c r="EX1564">
        <v>220635</v>
      </c>
      <c r="EY1564" t="s">
        <v>5642</v>
      </c>
      <c r="EZ1564">
        <v>1</v>
      </c>
      <c r="FC1564">
        <v>535501</v>
      </c>
      <c r="FD1564" t="s">
        <v>159</v>
      </c>
    </row>
    <row r="1565" spans="1:160" x14ac:dyDescent="0.3">
      <c r="A1565" t="str">
        <f>VLOOKUP(B1565,Table2[],3,FALSE)</f>
        <v>Digital</v>
      </c>
      <c r="B1565" t="str">
        <f>IF(OR(ISNUMBER(FIND("QVC",Z1565)),ISNUMBER(FIND("QVC",AL1565))),"QVC",IF(OR(ISNUMBER(FIND("NCO",H1565)),ISNUMBER(FIND("NCO",Y1565))), "NCO", IF(AL1565="consumer","PMD.com",VLOOKUP(LEFT(H1565,2),Tables!$E$1:$F$11,2,FALSE))))</f>
        <v>PMD.com</v>
      </c>
      <c r="C1565">
        <f t="shared" si="73"/>
        <v>51090030</v>
      </c>
      <c r="D1565">
        <f t="shared" si="74"/>
        <v>1</v>
      </c>
      <c r="E1565" t="str">
        <f t="shared" ca="1" si="72"/>
        <v>shifted orders shipped</v>
      </c>
      <c r="F1565" t="s">
        <v>3539</v>
      </c>
      <c r="G1565" t="s">
        <v>335</v>
      </c>
      <c r="H1565" t="s">
        <v>5637</v>
      </c>
      <c r="I1565" s="6">
        <v>44011.70826388889</v>
      </c>
      <c r="J1565" t="s">
        <v>16</v>
      </c>
      <c r="K1565" s="6">
        <v>44013.323750000003</v>
      </c>
      <c r="M1565" t="s">
        <v>5638</v>
      </c>
      <c r="N1565" t="s">
        <v>5639</v>
      </c>
      <c r="Q1565" t="s">
        <v>769</v>
      </c>
      <c r="R1565" t="s">
        <v>362</v>
      </c>
      <c r="S1565">
        <v>1201</v>
      </c>
      <c r="T1565" t="s">
        <v>338</v>
      </c>
      <c r="U1565" t="s">
        <v>530</v>
      </c>
      <c r="W1565" t="s">
        <v>5640</v>
      </c>
      <c r="Z1565" t="s">
        <v>5638</v>
      </c>
      <c r="AA1565" t="s">
        <v>5639</v>
      </c>
      <c r="AD1565" t="s">
        <v>769</v>
      </c>
      <c r="AE1565" t="s">
        <v>362</v>
      </c>
      <c r="AF1565">
        <v>1201</v>
      </c>
      <c r="AG1565" t="s">
        <v>338</v>
      </c>
      <c r="AH1565" t="s">
        <v>530</v>
      </c>
      <c r="AJ1565" t="s">
        <v>5640</v>
      </c>
      <c r="AL1565" t="s">
        <v>339</v>
      </c>
      <c r="AM1565">
        <v>1</v>
      </c>
      <c r="AN1565">
        <v>1</v>
      </c>
      <c r="AO1565">
        <v>6688</v>
      </c>
      <c r="AQ1565">
        <v>125960</v>
      </c>
      <c r="AR1565">
        <v>51090030</v>
      </c>
      <c r="AS1565" t="s">
        <v>3043</v>
      </c>
      <c r="AT1565" t="s">
        <v>628</v>
      </c>
      <c r="AW1565" t="s">
        <v>343</v>
      </c>
      <c r="BY1565" t="s">
        <v>342</v>
      </c>
      <c r="BZ1565" t="b">
        <v>0</v>
      </c>
      <c r="EQ1565">
        <v>243047</v>
      </c>
      <c r="ER1565" t="s">
        <v>5641</v>
      </c>
      <c r="EV1565">
        <v>17286875</v>
      </c>
      <c r="EW1565">
        <v>928</v>
      </c>
      <c r="EX1565">
        <v>220635</v>
      </c>
      <c r="EY1565" t="s">
        <v>5642</v>
      </c>
      <c r="EZ1565">
        <v>1</v>
      </c>
      <c r="FC1565">
        <v>95379</v>
      </c>
      <c r="FD1565" t="s">
        <v>985</v>
      </c>
    </row>
    <row r="1566" spans="1:160" x14ac:dyDescent="0.3">
      <c r="A1566" t="str">
        <f>VLOOKUP(B1566,Table2[],3,FALSE)</f>
        <v>Digital</v>
      </c>
      <c r="B1566" t="str">
        <f>IF(OR(ISNUMBER(FIND("QVC",Z1566)),ISNUMBER(FIND("QVC",AL1566))),"QVC",IF(OR(ISNUMBER(FIND("NCO",H1566)),ISNUMBER(FIND("NCO",Y1566))), "NCO", IF(AL1566="consumer","PMD.com",VLOOKUP(LEFT(H1566,2),Tables!$E$1:$F$11,2,FALSE))))</f>
        <v>PMD.com</v>
      </c>
      <c r="C1566">
        <f t="shared" si="73"/>
        <v>54000001</v>
      </c>
      <c r="D1566">
        <f t="shared" si="74"/>
        <v>1</v>
      </c>
      <c r="E1566" t="str">
        <f t="shared" ca="1" si="72"/>
        <v>shifted orders shipped</v>
      </c>
      <c r="F1566" t="s">
        <v>3539</v>
      </c>
      <c r="G1566" t="s">
        <v>335</v>
      </c>
      <c r="H1566" t="s">
        <v>5643</v>
      </c>
      <c r="I1566" s="6">
        <v>44011.816793981481</v>
      </c>
      <c r="J1566" t="s">
        <v>16</v>
      </c>
      <c r="K1566" s="6">
        <v>44013.323796296296</v>
      </c>
      <c r="M1566" t="s">
        <v>1499</v>
      </c>
      <c r="N1566" t="s">
        <v>1638</v>
      </c>
      <c r="Q1566" t="s">
        <v>1210</v>
      </c>
      <c r="R1566" t="s">
        <v>446</v>
      </c>
      <c r="S1566">
        <v>88201</v>
      </c>
      <c r="T1566" t="s">
        <v>338</v>
      </c>
      <c r="U1566" t="s">
        <v>530</v>
      </c>
      <c r="W1566" t="s">
        <v>1500</v>
      </c>
      <c r="Z1566" t="s">
        <v>1499</v>
      </c>
      <c r="AA1566" t="s">
        <v>1638</v>
      </c>
      <c r="AD1566" t="s">
        <v>1210</v>
      </c>
      <c r="AE1566" t="s">
        <v>446</v>
      </c>
      <c r="AF1566">
        <v>88201</v>
      </c>
      <c r="AG1566" t="s">
        <v>338</v>
      </c>
      <c r="AH1566" t="s">
        <v>530</v>
      </c>
      <c r="AJ1566" t="s">
        <v>1500</v>
      </c>
      <c r="AL1566" t="s">
        <v>339</v>
      </c>
      <c r="AM1566">
        <v>1</v>
      </c>
      <c r="AN1566">
        <v>1</v>
      </c>
      <c r="AO1566">
        <v>8182</v>
      </c>
      <c r="AQ1566">
        <v>124475</v>
      </c>
      <c r="AR1566">
        <v>54000001</v>
      </c>
      <c r="AS1566" t="s">
        <v>1251</v>
      </c>
      <c r="AT1566" t="s">
        <v>84</v>
      </c>
      <c r="AW1566" t="s">
        <v>343</v>
      </c>
      <c r="BY1566" t="s">
        <v>342</v>
      </c>
      <c r="EQ1566">
        <v>247294</v>
      </c>
      <c r="ER1566" t="s">
        <v>5644</v>
      </c>
      <c r="EV1566">
        <v>17287095</v>
      </c>
      <c r="EW1566">
        <v>928</v>
      </c>
      <c r="EX1566">
        <v>220694</v>
      </c>
      <c r="EY1566" t="s">
        <v>5645</v>
      </c>
      <c r="EZ1566">
        <v>1</v>
      </c>
      <c r="FC1566">
        <v>54000001</v>
      </c>
      <c r="FD1566" t="s">
        <v>84</v>
      </c>
    </row>
    <row r="1567" spans="1:160" x14ac:dyDescent="0.3">
      <c r="A1567" t="str">
        <f>VLOOKUP(B1567,Table2[],3,FALSE)</f>
        <v>Digital</v>
      </c>
      <c r="B1567" t="str">
        <f>IF(OR(ISNUMBER(FIND("QVC",Z1567)),ISNUMBER(FIND("QVC",AL1567))),"QVC",IF(OR(ISNUMBER(FIND("NCO",H1567)),ISNUMBER(FIND("NCO",Y1567))), "NCO", IF(AL1567="consumer","PMD.com",VLOOKUP(LEFT(H1567,2),Tables!$E$1:$F$11,2,FALSE))))</f>
        <v>PMD.com</v>
      </c>
      <c r="C1567">
        <f t="shared" si="73"/>
        <v>55090001</v>
      </c>
      <c r="D1567">
        <f t="shared" si="74"/>
        <v>1</v>
      </c>
      <c r="E1567" t="str">
        <f t="shared" ca="1" si="72"/>
        <v>shifted orders shipped</v>
      </c>
      <c r="F1567" t="s">
        <v>3539</v>
      </c>
      <c r="G1567" t="s">
        <v>335</v>
      </c>
      <c r="H1567" t="s">
        <v>5643</v>
      </c>
      <c r="I1567" s="6">
        <v>44011.816793981481</v>
      </c>
      <c r="J1567" t="s">
        <v>16</v>
      </c>
      <c r="K1567" s="6">
        <v>44013.323796296296</v>
      </c>
      <c r="M1567" t="s">
        <v>1499</v>
      </c>
      <c r="N1567" t="s">
        <v>1638</v>
      </c>
      <c r="Q1567" t="s">
        <v>1210</v>
      </c>
      <c r="R1567" t="s">
        <v>446</v>
      </c>
      <c r="S1567">
        <v>88201</v>
      </c>
      <c r="T1567" t="s">
        <v>338</v>
      </c>
      <c r="U1567" t="s">
        <v>530</v>
      </c>
      <c r="W1567" t="s">
        <v>1500</v>
      </c>
      <c r="Z1567" t="s">
        <v>1499</v>
      </c>
      <c r="AA1567" t="s">
        <v>1638</v>
      </c>
      <c r="AD1567" t="s">
        <v>1210</v>
      </c>
      <c r="AE1567" t="s">
        <v>446</v>
      </c>
      <c r="AF1567">
        <v>88201</v>
      </c>
      <c r="AG1567" t="s">
        <v>338</v>
      </c>
      <c r="AH1567" t="s">
        <v>530</v>
      </c>
      <c r="AJ1567" t="s">
        <v>1500</v>
      </c>
      <c r="AL1567" t="s">
        <v>339</v>
      </c>
      <c r="AM1567">
        <v>1</v>
      </c>
      <c r="AN1567">
        <v>1</v>
      </c>
      <c r="AO1567">
        <v>5013</v>
      </c>
      <c r="AQ1567">
        <v>124478</v>
      </c>
      <c r="AR1567">
        <v>55090001</v>
      </c>
      <c r="AS1567" t="s">
        <v>995</v>
      </c>
      <c r="AT1567" t="s">
        <v>165</v>
      </c>
      <c r="AW1567" t="s">
        <v>340</v>
      </c>
      <c r="AX1567" t="s">
        <v>340</v>
      </c>
      <c r="AY1567" t="s">
        <v>382</v>
      </c>
      <c r="AZ1567">
        <v>0</v>
      </c>
      <c r="BY1567" t="s">
        <v>342</v>
      </c>
      <c r="EQ1567">
        <v>251219</v>
      </c>
      <c r="ER1567" t="s">
        <v>5644</v>
      </c>
      <c r="EV1567">
        <v>17287095</v>
      </c>
      <c r="EW1567">
        <v>928</v>
      </c>
      <c r="EX1567">
        <v>220694</v>
      </c>
      <c r="EY1567" t="s">
        <v>5645</v>
      </c>
      <c r="EZ1567">
        <v>1</v>
      </c>
      <c r="FC1567">
        <v>55090001</v>
      </c>
      <c r="FD1567" t="s">
        <v>165</v>
      </c>
    </row>
    <row r="1568" spans="1:160" x14ac:dyDescent="0.3">
      <c r="A1568" t="str">
        <f>VLOOKUP(B1568,Table2[],3,FALSE)</f>
        <v>Digital</v>
      </c>
      <c r="B1568" t="str">
        <f>IF(OR(ISNUMBER(FIND("QVC",Z1568)),ISNUMBER(FIND("QVC",AL1568))),"QVC",IF(OR(ISNUMBER(FIND("NCO",H1568)),ISNUMBER(FIND("NCO",Y1568))), "NCO", IF(AL1568="consumer","PMD.com",VLOOKUP(LEFT(H1568,2),Tables!$E$1:$F$11,2,FALSE))))</f>
        <v>PMD.com</v>
      </c>
      <c r="C1568">
        <f t="shared" si="73"/>
        <v>52430001</v>
      </c>
      <c r="D1568">
        <f t="shared" si="74"/>
        <v>1</v>
      </c>
      <c r="E1568" t="str">
        <f t="shared" ca="1" si="72"/>
        <v>shifted orders shipped</v>
      </c>
      <c r="F1568" t="s">
        <v>3539</v>
      </c>
      <c r="G1568" t="s">
        <v>335</v>
      </c>
      <c r="H1568" t="s">
        <v>2664</v>
      </c>
      <c r="I1568" s="6">
        <v>44008.67015046296</v>
      </c>
      <c r="J1568" t="s">
        <v>16</v>
      </c>
      <c r="K1568" s="6">
        <v>44013.32402777778</v>
      </c>
      <c r="M1568" t="s">
        <v>5646</v>
      </c>
      <c r="N1568" t="s">
        <v>5647</v>
      </c>
      <c r="Q1568" t="s">
        <v>1131</v>
      </c>
      <c r="R1568" t="s">
        <v>389</v>
      </c>
      <c r="S1568">
        <v>14850</v>
      </c>
      <c r="T1568" t="s">
        <v>338</v>
      </c>
      <c r="U1568" t="s">
        <v>530</v>
      </c>
      <c r="W1568" t="s">
        <v>5648</v>
      </c>
      <c r="Z1568" t="s">
        <v>5646</v>
      </c>
      <c r="AA1568" t="s">
        <v>5647</v>
      </c>
      <c r="AD1568" t="s">
        <v>1131</v>
      </c>
      <c r="AE1568" t="s">
        <v>389</v>
      </c>
      <c r="AF1568">
        <v>14850</v>
      </c>
      <c r="AG1568" t="s">
        <v>338</v>
      </c>
      <c r="AH1568" t="s">
        <v>530</v>
      </c>
      <c r="AJ1568" t="s">
        <v>5648</v>
      </c>
      <c r="AL1568" t="s">
        <v>339</v>
      </c>
      <c r="AM1568">
        <v>1</v>
      </c>
      <c r="AN1568">
        <v>1</v>
      </c>
      <c r="AO1568">
        <v>12063</v>
      </c>
      <c r="AQ1568">
        <v>127155</v>
      </c>
      <c r="AR1568">
        <v>52430001</v>
      </c>
      <c r="AS1568" t="s">
        <v>927</v>
      </c>
      <c r="AT1568" t="s">
        <v>75</v>
      </c>
      <c r="AW1568" t="s">
        <v>340</v>
      </c>
      <c r="AX1568" t="s">
        <v>340</v>
      </c>
      <c r="AY1568" t="s">
        <v>357</v>
      </c>
      <c r="AZ1568" t="s">
        <v>363</v>
      </c>
      <c r="BY1568" t="s">
        <v>342</v>
      </c>
      <c r="EQ1568">
        <v>249990</v>
      </c>
      <c r="ER1568" t="s">
        <v>2665</v>
      </c>
      <c r="EV1568">
        <v>17284651</v>
      </c>
      <c r="EW1568">
        <v>928</v>
      </c>
      <c r="EX1568">
        <v>219130</v>
      </c>
      <c r="EY1568" t="s">
        <v>5649</v>
      </c>
      <c r="EZ1568">
        <v>1</v>
      </c>
      <c r="FC1568">
        <v>52430001</v>
      </c>
      <c r="FD1568" t="s">
        <v>75</v>
      </c>
    </row>
    <row r="1569" spans="1:160" x14ac:dyDescent="0.3">
      <c r="A1569" t="str">
        <f>VLOOKUP(B1569,Table2[],3,FALSE)</f>
        <v>Digital</v>
      </c>
      <c r="B1569" t="str">
        <f>IF(OR(ISNUMBER(FIND("QVC",Z1569)),ISNUMBER(FIND("QVC",AL1569))),"QVC",IF(OR(ISNUMBER(FIND("NCO",H1569)),ISNUMBER(FIND("NCO",Y1569))), "NCO", IF(AL1569="consumer","PMD.com",VLOOKUP(LEFT(H1569,2),Tables!$E$1:$F$11,2,FALSE))))</f>
        <v>PMD.com</v>
      </c>
      <c r="C1569">
        <f t="shared" si="73"/>
        <v>51070001</v>
      </c>
      <c r="D1569">
        <f t="shared" si="74"/>
        <v>1</v>
      </c>
      <c r="E1569" t="str">
        <f t="shared" ca="1" si="72"/>
        <v>shifted orders shipped</v>
      </c>
      <c r="F1569" t="s">
        <v>3539</v>
      </c>
      <c r="G1569" t="s">
        <v>335</v>
      </c>
      <c r="H1569" t="s">
        <v>2664</v>
      </c>
      <c r="I1569" s="6">
        <v>44008.67015046296</v>
      </c>
      <c r="J1569" t="s">
        <v>16</v>
      </c>
      <c r="K1569" s="6">
        <v>44013.32402777778</v>
      </c>
      <c r="M1569" t="s">
        <v>5646</v>
      </c>
      <c r="N1569" t="s">
        <v>5647</v>
      </c>
      <c r="Q1569" t="s">
        <v>1131</v>
      </c>
      <c r="R1569" t="s">
        <v>389</v>
      </c>
      <c r="S1569">
        <v>14850</v>
      </c>
      <c r="T1569" t="s">
        <v>338</v>
      </c>
      <c r="U1569" t="s">
        <v>530</v>
      </c>
      <c r="W1569" t="s">
        <v>5648</v>
      </c>
      <c r="Z1569" t="s">
        <v>5646</v>
      </c>
      <c r="AA1569" t="s">
        <v>5647</v>
      </c>
      <c r="AD1569" t="s">
        <v>1131</v>
      </c>
      <c r="AE1569" t="s">
        <v>389</v>
      </c>
      <c r="AF1569">
        <v>14850</v>
      </c>
      <c r="AG1569" t="s">
        <v>338</v>
      </c>
      <c r="AH1569" t="s">
        <v>530</v>
      </c>
      <c r="AJ1569" t="s">
        <v>5648</v>
      </c>
      <c r="AL1569" t="s">
        <v>339</v>
      </c>
      <c r="AM1569">
        <v>1</v>
      </c>
      <c r="AN1569">
        <v>1</v>
      </c>
      <c r="AO1569">
        <v>10147</v>
      </c>
      <c r="AQ1569">
        <v>124429</v>
      </c>
      <c r="AR1569">
        <v>51070001</v>
      </c>
      <c r="AS1569" t="s">
        <v>1886</v>
      </c>
      <c r="AT1569" t="s">
        <v>45</v>
      </c>
      <c r="AW1569" t="s">
        <v>343</v>
      </c>
      <c r="BY1569" t="s">
        <v>342</v>
      </c>
      <c r="EQ1569">
        <v>251956</v>
      </c>
      <c r="ER1569" t="s">
        <v>2665</v>
      </c>
      <c r="EV1569">
        <v>17284651</v>
      </c>
      <c r="EW1569">
        <v>928</v>
      </c>
      <c r="EX1569">
        <v>219130</v>
      </c>
      <c r="EY1569" t="s">
        <v>5649</v>
      </c>
      <c r="EZ1569">
        <v>1</v>
      </c>
      <c r="FC1569">
        <v>51070001</v>
      </c>
      <c r="FD1569" t="s">
        <v>45</v>
      </c>
    </row>
    <row r="1570" spans="1:160" x14ac:dyDescent="0.3">
      <c r="A1570" t="str">
        <f>VLOOKUP(B1570,Table2[],3,FALSE)</f>
        <v>Digital</v>
      </c>
      <c r="B1570" t="str">
        <f>IF(OR(ISNUMBER(FIND("QVC",Z1570)),ISNUMBER(FIND("QVC",AL1570))),"QVC",IF(OR(ISNUMBER(FIND("NCO",H1570)),ISNUMBER(FIND("NCO",Y1570))), "NCO", IF(AL1570="consumer","PMD.com",VLOOKUP(LEFT(H1570,2),Tables!$E$1:$F$11,2,FALSE))))</f>
        <v>PMD.com</v>
      </c>
      <c r="C1570">
        <f t="shared" si="73"/>
        <v>52430001</v>
      </c>
      <c r="D1570">
        <f t="shared" si="74"/>
        <v>1</v>
      </c>
      <c r="E1570" t="str">
        <f t="shared" ca="1" si="72"/>
        <v>shifted orders shipped</v>
      </c>
      <c r="F1570" t="s">
        <v>3539</v>
      </c>
      <c r="G1570" t="s">
        <v>335</v>
      </c>
      <c r="H1570" t="s">
        <v>5650</v>
      </c>
      <c r="I1570" s="6">
        <v>44011.704363425924</v>
      </c>
      <c r="J1570" t="s">
        <v>16</v>
      </c>
      <c r="K1570" s="6">
        <v>44013.324062500003</v>
      </c>
      <c r="M1570" t="s">
        <v>1466</v>
      </c>
      <c r="N1570" t="s">
        <v>1467</v>
      </c>
      <c r="Q1570" t="s">
        <v>1468</v>
      </c>
      <c r="R1570" t="s">
        <v>365</v>
      </c>
      <c r="S1570">
        <v>92009</v>
      </c>
      <c r="T1570" t="s">
        <v>338</v>
      </c>
      <c r="U1570" t="s">
        <v>530</v>
      </c>
      <c r="W1570" t="s">
        <v>1469</v>
      </c>
      <c r="Z1570" t="s">
        <v>1466</v>
      </c>
      <c r="AA1570" t="s">
        <v>1467</v>
      </c>
      <c r="AD1570" t="s">
        <v>1468</v>
      </c>
      <c r="AE1570" t="s">
        <v>365</v>
      </c>
      <c r="AF1570">
        <v>92009</v>
      </c>
      <c r="AG1570" t="s">
        <v>338</v>
      </c>
      <c r="AH1570" t="s">
        <v>530</v>
      </c>
      <c r="AJ1570" t="s">
        <v>1469</v>
      </c>
      <c r="AL1570" t="s">
        <v>339</v>
      </c>
      <c r="AM1570">
        <v>1</v>
      </c>
      <c r="AN1570">
        <v>1</v>
      </c>
      <c r="AO1570">
        <v>12063</v>
      </c>
      <c r="AQ1570">
        <v>127155</v>
      </c>
      <c r="AR1570">
        <v>52430001</v>
      </c>
      <c r="AS1570" t="s">
        <v>927</v>
      </c>
      <c r="AT1570" t="s">
        <v>75</v>
      </c>
      <c r="AW1570" t="s">
        <v>340</v>
      </c>
      <c r="AX1570" t="s">
        <v>340</v>
      </c>
      <c r="AY1570" t="s">
        <v>357</v>
      </c>
      <c r="AZ1570" t="s">
        <v>363</v>
      </c>
      <c r="BY1570" t="s">
        <v>342</v>
      </c>
      <c r="EQ1570">
        <v>249990</v>
      </c>
      <c r="ER1570" t="s">
        <v>5651</v>
      </c>
      <c r="EV1570">
        <v>17286873</v>
      </c>
      <c r="EW1570">
        <v>928</v>
      </c>
      <c r="EX1570">
        <v>220633</v>
      </c>
      <c r="EY1570" t="s">
        <v>5652</v>
      </c>
      <c r="EZ1570">
        <v>1</v>
      </c>
      <c r="FC1570">
        <v>95385</v>
      </c>
      <c r="FD1570" t="s">
        <v>3531</v>
      </c>
    </row>
    <row r="1571" spans="1:160" x14ac:dyDescent="0.3">
      <c r="A1571" t="str">
        <f>VLOOKUP(B1571,Table2[],3,FALSE)</f>
        <v>Digital</v>
      </c>
      <c r="B1571" t="str">
        <f>IF(OR(ISNUMBER(FIND("QVC",Z1571)),ISNUMBER(FIND("QVC",AL1571))),"QVC",IF(OR(ISNUMBER(FIND("NCO",H1571)),ISNUMBER(FIND("NCO",Y1571))), "NCO", IF(AL1571="consumer","PMD.com",VLOOKUP(LEFT(H1571,2),Tables!$E$1:$F$11,2,FALSE))))</f>
        <v>PMD.com</v>
      </c>
      <c r="C1571">
        <f t="shared" si="73"/>
        <v>55300001</v>
      </c>
      <c r="D1571">
        <f t="shared" si="74"/>
        <v>1</v>
      </c>
      <c r="E1571" t="str">
        <f t="shared" ca="1" si="72"/>
        <v>shifted orders shipped</v>
      </c>
      <c r="F1571" t="s">
        <v>3539</v>
      </c>
      <c r="G1571" t="s">
        <v>335</v>
      </c>
      <c r="H1571" t="s">
        <v>5650</v>
      </c>
      <c r="I1571" s="6">
        <v>44011.704363425924</v>
      </c>
      <c r="J1571" t="s">
        <v>16</v>
      </c>
      <c r="K1571" s="6">
        <v>44013.324062500003</v>
      </c>
      <c r="M1571" t="s">
        <v>1466</v>
      </c>
      <c r="N1571" t="s">
        <v>1467</v>
      </c>
      <c r="Q1571" t="s">
        <v>1468</v>
      </c>
      <c r="R1571" t="s">
        <v>365</v>
      </c>
      <c r="S1571">
        <v>92009</v>
      </c>
      <c r="T1571" t="s">
        <v>338</v>
      </c>
      <c r="U1571" t="s">
        <v>530</v>
      </c>
      <c r="W1571" t="s">
        <v>1469</v>
      </c>
      <c r="Z1571" t="s">
        <v>1466</v>
      </c>
      <c r="AA1571" t="s">
        <v>1467</v>
      </c>
      <c r="AD1571" t="s">
        <v>1468</v>
      </c>
      <c r="AE1571" t="s">
        <v>365</v>
      </c>
      <c r="AF1571">
        <v>92009</v>
      </c>
      <c r="AG1571" t="s">
        <v>338</v>
      </c>
      <c r="AH1571" t="s">
        <v>530</v>
      </c>
      <c r="AJ1571" t="s">
        <v>1469</v>
      </c>
      <c r="AL1571" t="s">
        <v>339</v>
      </c>
      <c r="AM1571">
        <v>1</v>
      </c>
      <c r="AN1571">
        <v>1</v>
      </c>
      <c r="AO1571">
        <v>5039</v>
      </c>
      <c r="AQ1571">
        <v>124479</v>
      </c>
      <c r="AR1571">
        <v>55300001</v>
      </c>
      <c r="AS1571" t="s">
        <v>3008</v>
      </c>
      <c r="AT1571" t="s">
        <v>153</v>
      </c>
      <c r="AW1571" t="s">
        <v>340</v>
      </c>
      <c r="AX1571" t="s">
        <v>340</v>
      </c>
      <c r="AY1571" t="s">
        <v>382</v>
      </c>
      <c r="AZ1571">
        <v>0</v>
      </c>
      <c r="BY1571" t="s">
        <v>342</v>
      </c>
      <c r="EQ1571">
        <v>253396</v>
      </c>
      <c r="ER1571" t="s">
        <v>5651</v>
      </c>
      <c r="EV1571">
        <v>17286873</v>
      </c>
      <c r="EW1571">
        <v>928</v>
      </c>
      <c r="EX1571">
        <v>220633</v>
      </c>
      <c r="EY1571" t="s">
        <v>5652</v>
      </c>
      <c r="EZ1571">
        <v>1</v>
      </c>
      <c r="FC1571">
        <v>55300001</v>
      </c>
      <c r="FD1571" t="s">
        <v>153</v>
      </c>
    </row>
    <row r="1572" spans="1:160" x14ac:dyDescent="0.3">
      <c r="A1572" t="str">
        <f>VLOOKUP(B1572,Table2[],3,FALSE)</f>
        <v>Digital</v>
      </c>
      <c r="B1572" t="str">
        <f>IF(OR(ISNUMBER(FIND("QVC",Z1572)),ISNUMBER(FIND("QVC",AL1572))),"QVC",IF(OR(ISNUMBER(FIND("NCO",H1572)),ISNUMBER(FIND("NCO",Y1572))), "NCO", IF(AL1572="consumer","PMD.com",VLOOKUP(LEFT(H1572,2),Tables!$E$1:$F$11,2,FALSE))))</f>
        <v>PMD.com</v>
      </c>
      <c r="C1572">
        <f t="shared" si="73"/>
        <v>55340001</v>
      </c>
      <c r="D1572">
        <f t="shared" si="74"/>
        <v>1</v>
      </c>
      <c r="E1572" t="str">
        <f t="shared" ca="1" si="72"/>
        <v>shifted orders shipped</v>
      </c>
      <c r="F1572" t="s">
        <v>3539</v>
      </c>
      <c r="G1572" t="s">
        <v>335</v>
      </c>
      <c r="H1572" t="s">
        <v>5650</v>
      </c>
      <c r="I1572" s="6">
        <v>44011.704363425924</v>
      </c>
      <c r="J1572" t="s">
        <v>16</v>
      </c>
      <c r="K1572" s="6">
        <v>44013.324062500003</v>
      </c>
      <c r="M1572" t="s">
        <v>1466</v>
      </c>
      <c r="N1572" t="s">
        <v>1467</v>
      </c>
      <c r="Q1572" t="s">
        <v>1468</v>
      </c>
      <c r="R1572" t="s">
        <v>365</v>
      </c>
      <c r="S1572">
        <v>92009</v>
      </c>
      <c r="T1572" t="s">
        <v>338</v>
      </c>
      <c r="U1572" t="s">
        <v>530</v>
      </c>
      <c r="W1572" t="s">
        <v>1469</v>
      </c>
      <c r="Z1572" t="s">
        <v>1466</v>
      </c>
      <c r="AA1572" t="s">
        <v>1467</v>
      </c>
      <c r="AD1572" t="s">
        <v>1468</v>
      </c>
      <c r="AE1572" t="s">
        <v>365</v>
      </c>
      <c r="AF1572">
        <v>92009</v>
      </c>
      <c r="AG1572" t="s">
        <v>338</v>
      </c>
      <c r="AH1572" t="s">
        <v>530</v>
      </c>
      <c r="AJ1572" t="s">
        <v>1469</v>
      </c>
      <c r="AL1572" t="s">
        <v>339</v>
      </c>
      <c r="AM1572">
        <v>1</v>
      </c>
      <c r="AN1572">
        <v>1</v>
      </c>
      <c r="AO1572">
        <v>8241</v>
      </c>
      <c r="AQ1572">
        <v>124480</v>
      </c>
      <c r="AR1572">
        <v>55340001</v>
      </c>
      <c r="AS1572" t="s">
        <v>1955</v>
      </c>
      <c r="AT1572" t="s">
        <v>71</v>
      </c>
      <c r="AW1572" t="s">
        <v>343</v>
      </c>
      <c r="BY1572" t="s">
        <v>342</v>
      </c>
      <c r="EQ1572">
        <v>249139</v>
      </c>
      <c r="ER1572" t="s">
        <v>5651</v>
      </c>
      <c r="EV1572">
        <v>17286873</v>
      </c>
      <c r="EW1572">
        <v>928</v>
      </c>
      <c r="EX1572">
        <v>220633</v>
      </c>
      <c r="EY1572" t="s">
        <v>5652</v>
      </c>
      <c r="EZ1572">
        <v>1</v>
      </c>
      <c r="FC1572">
        <v>55340001</v>
      </c>
      <c r="FD1572" t="s">
        <v>71</v>
      </c>
    </row>
    <row r="1573" spans="1:160" x14ac:dyDescent="0.3">
      <c r="A1573" t="str">
        <f>VLOOKUP(B1573,Table2[],3,FALSE)</f>
        <v>Digital</v>
      </c>
      <c r="B1573" t="str">
        <f>IF(OR(ISNUMBER(FIND("QVC",Z1573)),ISNUMBER(FIND("QVC",AL1573))),"QVC",IF(OR(ISNUMBER(FIND("NCO",H1573)),ISNUMBER(FIND("NCO",Y1573))), "NCO", IF(AL1573="consumer","PMD.com",VLOOKUP(LEFT(H1573,2),Tables!$E$1:$F$11,2,FALSE))))</f>
        <v>PMD.com</v>
      </c>
      <c r="C1573">
        <f t="shared" si="73"/>
        <v>53920001</v>
      </c>
      <c r="D1573">
        <f t="shared" si="74"/>
        <v>1</v>
      </c>
      <c r="E1573" t="str">
        <f t="shared" ca="1" si="72"/>
        <v>shifted orders shipped</v>
      </c>
      <c r="F1573" t="s">
        <v>3539</v>
      </c>
      <c r="G1573" t="s">
        <v>335</v>
      </c>
      <c r="H1573" t="s">
        <v>5650</v>
      </c>
      <c r="I1573" s="6">
        <v>44011.704363425924</v>
      </c>
      <c r="J1573" t="s">
        <v>16</v>
      </c>
      <c r="K1573" s="6">
        <v>44013.324062500003</v>
      </c>
      <c r="M1573" t="s">
        <v>1466</v>
      </c>
      <c r="N1573" t="s">
        <v>1467</v>
      </c>
      <c r="Q1573" t="s">
        <v>1468</v>
      </c>
      <c r="R1573" t="s">
        <v>365</v>
      </c>
      <c r="S1573">
        <v>92009</v>
      </c>
      <c r="T1573" t="s">
        <v>338</v>
      </c>
      <c r="U1573" t="s">
        <v>530</v>
      </c>
      <c r="W1573" t="s">
        <v>1469</v>
      </c>
      <c r="Z1573" t="s">
        <v>1466</v>
      </c>
      <c r="AA1573" t="s">
        <v>1467</v>
      </c>
      <c r="AD1573" t="s">
        <v>1468</v>
      </c>
      <c r="AE1573" t="s">
        <v>365</v>
      </c>
      <c r="AF1573">
        <v>92009</v>
      </c>
      <c r="AG1573" t="s">
        <v>338</v>
      </c>
      <c r="AH1573" t="s">
        <v>530</v>
      </c>
      <c r="AJ1573" t="s">
        <v>1469</v>
      </c>
      <c r="AL1573" t="s">
        <v>339</v>
      </c>
      <c r="AM1573">
        <v>1</v>
      </c>
      <c r="AN1573">
        <v>1</v>
      </c>
      <c r="AO1573">
        <v>14899</v>
      </c>
      <c r="AQ1573">
        <v>124468</v>
      </c>
      <c r="AR1573">
        <v>53920001</v>
      </c>
      <c r="AS1573">
        <v>9000000</v>
      </c>
      <c r="AT1573" t="s">
        <v>40</v>
      </c>
      <c r="AW1573" t="s">
        <v>343</v>
      </c>
      <c r="BY1573" t="s">
        <v>342</v>
      </c>
      <c r="EQ1573">
        <v>243396</v>
      </c>
      <c r="ER1573" t="s">
        <v>5651</v>
      </c>
      <c r="EV1573">
        <v>17286873</v>
      </c>
      <c r="EW1573">
        <v>928</v>
      </c>
      <c r="EX1573">
        <v>220633</v>
      </c>
      <c r="EY1573" t="s">
        <v>5652</v>
      </c>
      <c r="EZ1573">
        <v>1</v>
      </c>
      <c r="FC1573">
        <v>95385</v>
      </c>
      <c r="FD1573" t="s">
        <v>3531</v>
      </c>
    </row>
    <row r="1574" spans="1:160" x14ac:dyDescent="0.3">
      <c r="A1574" t="str">
        <f>VLOOKUP(B1574,Table2[],3,FALSE)</f>
        <v>Digital</v>
      </c>
      <c r="B1574" t="str">
        <f>IF(OR(ISNUMBER(FIND("QVC",Z1574)),ISNUMBER(FIND("QVC",AL1574))),"QVC",IF(OR(ISNUMBER(FIND("NCO",H1574)),ISNUMBER(FIND("NCO",Y1574))), "NCO", IF(AL1574="consumer","PMD.com",VLOOKUP(LEFT(H1574,2),Tables!$E$1:$F$11,2,FALSE))))</f>
        <v>PMD.com</v>
      </c>
      <c r="C1574">
        <f t="shared" si="73"/>
        <v>51010001</v>
      </c>
      <c r="D1574">
        <f t="shared" si="74"/>
        <v>1</v>
      </c>
      <c r="E1574" t="str">
        <f t="shared" ca="1" si="72"/>
        <v>shifted orders shipped</v>
      </c>
      <c r="F1574" t="s">
        <v>3539</v>
      </c>
      <c r="G1574" t="s">
        <v>335</v>
      </c>
      <c r="H1574" t="s">
        <v>5650</v>
      </c>
      <c r="I1574" s="6">
        <v>44011.704363425924</v>
      </c>
      <c r="J1574" t="s">
        <v>16</v>
      </c>
      <c r="K1574" s="6">
        <v>44013.324062500003</v>
      </c>
      <c r="M1574" t="s">
        <v>1466</v>
      </c>
      <c r="N1574" t="s">
        <v>1467</v>
      </c>
      <c r="Q1574" t="s">
        <v>1468</v>
      </c>
      <c r="R1574" t="s">
        <v>365</v>
      </c>
      <c r="S1574">
        <v>92009</v>
      </c>
      <c r="T1574" t="s">
        <v>338</v>
      </c>
      <c r="U1574" t="s">
        <v>530</v>
      </c>
      <c r="W1574" t="s">
        <v>1469</v>
      </c>
      <c r="Z1574" t="s">
        <v>1466</v>
      </c>
      <c r="AA1574" t="s">
        <v>1467</v>
      </c>
      <c r="AD1574" t="s">
        <v>1468</v>
      </c>
      <c r="AE1574" t="s">
        <v>365</v>
      </c>
      <c r="AF1574">
        <v>92009</v>
      </c>
      <c r="AG1574" t="s">
        <v>338</v>
      </c>
      <c r="AH1574" t="s">
        <v>530</v>
      </c>
      <c r="AJ1574" t="s">
        <v>1469</v>
      </c>
      <c r="AL1574" t="s">
        <v>339</v>
      </c>
      <c r="AM1574">
        <v>1</v>
      </c>
      <c r="AN1574">
        <v>1</v>
      </c>
      <c r="AO1574">
        <v>8743</v>
      </c>
      <c r="AQ1574">
        <v>123868</v>
      </c>
      <c r="AR1574">
        <v>51010001</v>
      </c>
      <c r="AS1574" t="s">
        <v>48</v>
      </c>
      <c r="AT1574" t="s">
        <v>49</v>
      </c>
      <c r="AW1574" t="s">
        <v>340</v>
      </c>
      <c r="AX1574" t="s">
        <v>340</v>
      </c>
      <c r="AY1574" t="s">
        <v>357</v>
      </c>
      <c r="AZ1574" t="s">
        <v>363</v>
      </c>
      <c r="BY1574" t="s">
        <v>342</v>
      </c>
      <c r="EQ1574">
        <v>251450</v>
      </c>
      <c r="ER1574" t="s">
        <v>5651</v>
      </c>
      <c r="EV1574">
        <v>17286873</v>
      </c>
      <c r="EW1574">
        <v>928</v>
      </c>
      <c r="EX1574">
        <v>220633</v>
      </c>
      <c r="EY1574" t="s">
        <v>5652</v>
      </c>
      <c r="EZ1574">
        <v>1</v>
      </c>
      <c r="FC1574">
        <v>51010001</v>
      </c>
      <c r="FD1574" t="s">
        <v>49</v>
      </c>
    </row>
    <row r="1575" spans="1:160" x14ac:dyDescent="0.3">
      <c r="A1575" t="str">
        <f>VLOOKUP(B1575,Table2[],3,FALSE)</f>
        <v>Digital</v>
      </c>
      <c r="B1575" t="str">
        <f>IF(OR(ISNUMBER(FIND("QVC",Z1575)),ISNUMBER(FIND("QVC",AL1575))),"QVC",IF(OR(ISNUMBER(FIND("NCO",H1575)),ISNUMBER(FIND("NCO",Y1575))), "NCO", IF(AL1575="consumer","PMD.com",VLOOKUP(LEFT(H1575,2),Tables!$E$1:$F$11,2,FALSE))))</f>
        <v>PMD.com</v>
      </c>
      <c r="C1575">
        <f t="shared" si="73"/>
        <v>5341030</v>
      </c>
      <c r="D1575">
        <f t="shared" si="74"/>
        <v>1</v>
      </c>
      <c r="E1575" t="str">
        <f t="shared" ca="1" si="72"/>
        <v>shifted orders shipped</v>
      </c>
      <c r="F1575" t="s">
        <v>3539</v>
      </c>
      <c r="G1575" t="s">
        <v>335</v>
      </c>
      <c r="H1575" t="s">
        <v>5650</v>
      </c>
      <c r="I1575" s="6">
        <v>44011.704363425924</v>
      </c>
      <c r="J1575" t="s">
        <v>16</v>
      </c>
      <c r="K1575" s="6">
        <v>44013.324062500003</v>
      </c>
      <c r="M1575" t="s">
        <v>1466</v>
      </c>
      <c r="N1575" t="s">
        <v>1467</v>
      </c>
      <c r="Q1575" t="s">
        <v>1468</v>
      </c>
      <c r="R1575" t="s">
        <v>365</v>
      </c>
      <c r="S1575">
        <v>92009</v>
      </c>
      <c r="T1575" t="s">
        <v>338</v>
      </c>
      <c r="U1575" t="s">
        <v>530</v>
      </c>
      <c r="W1575" t="s">
        <v>1469</v>
      </c>
      <c r="Z1575" t="s">
        <v>1466</v>
      </c>
      <c r="AA1575" t="s">
        <v>1467</v>
      </c>
      <c r="AD1575" t="s">
        <v>1468</v>
      </c>
      <c r="AE1575" t="s">
        <v>365</v>
      </c>
      <c r="AF1575">
        <v>92009</v>
      </c>
      <c r="AG1575" t="s">
        <v>338</v>
      </c>
      <c r="AH1575" t="s">
        <v>530</v>
      </c>
      <c r="AJ1575" t="s">
        <v>1469</v>
      </c>
      <c r="AL1575" t="s">
        <v>339</v>
      </c>
      <c r="AM1575">
        <v>1</v>
      </c>
      <c r="AN1575">
        <v>1</v>
      </c>
      <c r="AO1575">
        <v>12859</v>
      </c>
      <c r="AQ1575">
        <v>124642</v>
      </c>
      <c r="AR1575">
        <v>5341030</v>
      </c>
      <c r="AS1575" t="s">
        <v>925</v>
      </c>
      <c r="AT1575" t="s">
        <v>926</v>
      </c>
      <c r="AW1575" t="s">
        <v>366</v>
      </c>
      <c r="AX1575" t="s">
        <v>366</v>
      </c>
      <c r="AY1575" t="s">
        <v>345</v>
      </c>
      <c r="AZ1575" t="s">
        <v>346</v>
      </c>
      <c r="BY1575" t="s">
        <v>342</v>
      </c>
      <c r="EQ1575">
        <v>243275</v>
      </c>
      <c r="ER1575" t="s">
        <v>5651</v>
      </c>
      <c r="EV1575">
        <v>17286873</v>
      </c>
      <c r="EW1575">
        <v>928</v>
      </c>
      <c r="EX1575">
        <v>220633</v>
      </c>
      <c r="EY1575" t="s">
        <v>5652</v>
      </c>
      <c r="EZ1575">
        <v>1</v>
      </c>
      <c r="FC1575">
        <v>95385</v>
      </c>
      <c r="FD1575" t="s">
        <v>3531</v>
      </c>
    </row>
    <row r="1576" spans="1:160" x14ac:dyDescent="0.3">
      <c r="A1576" t="str">
        <f>VLOOKUP(B1576,Table2[],3,FALSE)</f>
        <v>Digital</v>
      </c>
      <c r="B1576" t="str">
        <f>IF(OR(ISNUMBER(FIND("QVC",Z1576)),ISNUMBER(FIND("QVC",AL1576))),"QVC",IF(OR(ISNUMBER(FIND("NCO",H1576)),ISNUMBER(FIND("NCO",Y1576))), "NCO", IF(AL1576="consumer","PMD.com",VLOOKUP(LEFT(H1576,2),Tables!$E$1:$F$11,2,FALSE))))</f>
        <v>PMD.com</v>
      </c>
      <c r="C1576">
        <f t="shared" si="73"/>
        <v>51090030</v>
      </c>
      <c r="D1576">
        <f t="shared" si="74"/>
        <v>1</v>
      </c>
      <c r="E1576" t="str">
        <f t="shared" ca="1" si="72"/>
        <v>shifted orders shipped</v>
      </c>
      <c r="F1576" t="s">
        <v>3539</v>
      </c>
      <c r="G1576" t="s">
        <v>335</v>
      </c>
      <c r="H1576" t="s">
        <v>5650</v>
      </c>
      <c r="I1576" s="6">
        <v>44011.704363425924</v>
      </c>
      <c r="J1576" t="s">
        <v>16</v>
      </c>
      <c r="K1576" s="6">
        <v>44013.324062500003</v>
      </c>
      <c r="M1576" t="s">
        <v>1466</v>
      </c>
      <c r="N1576" t="s">
        <v>1467</v>
      </c>
      <c r="Q1576" t="s">
        <v>1468</v>
      </c>
      <c r="R1576" t="s">
        <v>365</v>
      </c>
      <c r="S1576">
        <v>92009</v>
      </c>
      <c r="T1576" t="s">
        <v>338</v>
      </c>
      <c r="U1576" t="s">
        <v>530</v>
      </c>
      <c r="W1576" t="s">
        <v>1469</v>
      </c>
      <c r="Z1576" t="s">
        <v>1466</v>
      </c>
      <c r="AA1576" t="s">
        <v>1467</v>
      </c>
      <c r="AD1576" t="s">
        <v>1468</v>
      </c>
      <c r="AE1576" t="s">
        <v>365</v>
      </c>
      <c r="AF1576">
        <v>92009</v>
      </c>
      <c r="AG1576" t="s">
        <v>338</v>
      </c>
      <c r="AH1576" t="s">
        <v>530</v>
      </c>
      <c r="AJ1576" t="s">
        <v>1469</v>
      </c>
      <c r="AL1576" t="s">
        <v>339</v>
      </c>
      <c r="AM1576">
        <v>1</v>
      </c>
      <c r="AN1576">
        <v>1</v>
      </c>
      <c r="AO1576">
        <v>6688</v>
      </c>
      <c r="AQ1576">
        <v>125960</v>
      </c>
      <c r="AR1576">
        <v>51090030</v>
      </c>
      <c r="AS1576" t="s">
        <v>3043</v>
      </c>
      <c r="AT1576" t="s">
        <v>628</v>
      </c>
      <c r="AW1576" t="s">
        <v>343</v>
      </c>
      <c r="BY1576" t="s">
        <v>342</v>
      </c>
      <c r="BZ1576" t="b">
        <v>0</v>
      </c>
      <c r="EQ1576">
        <v>243047</v>
      </c>
      <c r="ER1576" t="s">
        <v>5651</v>
      </c>
      <c r="EV1576">
        <v>17286873</v>
      </c>
      <c r="EW1576">
        <v>928</v>
      </c>
      <c r="EX1576">
        <v>220633</v>
      </c>
      <c r="EY1576" t="s">
        <v>5652</v>
      </c>
      <c r="EZ1576">
        <v>1</v>
      </c>
      <c r="FC1576">
        <v>95385</v>
      </c>
      <c r="FD1576" t="s">
        <v>3531</v>
      </c>
    </row>
    <row r="1577" spans="1:160" x14ac:dyDescent="0.3">
      <c r="A1577" t="str">
        <f>VLOOKUP(B1577,Table2[],3,FALSE)</f>
        <v>Digital</v>
      </c>
      <c r="B1577" t="str">
        <f>IF(OR(ISNUMBER(FIND("QVC",Z1577)),ISNUMBER(FIND("QVC",AL1577))),"QVC",IF(OR(ISNUMBER(FIND("NCO",H1577)),ISNUMBER(FIND("NCO",Y1577))), "NCO", IF(AL1577="consumer","PMD.com",VLOOKUP(LEFT(H1577,2),Tables!$E$1:$F$11,2,FALSE))))</f>
        <v>PMD.com</v>
      </c>
      <c r="C1577">
        <f t="shared" si="73"/>
        <v>55340001</v>
      </c>
      <c r="D1577">
        <f t="shared" si="74"/>
        <v>1</v>
      </c>
      <c r="E1577" t="str">
        <f t="shared" ca="1" si="72"/>
        <v>shifted orders shipped</v>
      </c>
      <c r="F1577" t="s">
        <v>3539</v>
      </c>
      <c r="G1577" t="s">
        <v>335</v>
      </c>
      <c r="H1577" t="s">
        <v>5653</v>
      </c>
      <c r="I1577" s="6">
        <v>44011.806296296294</v>
      </c>
      <c r="J1577" t="s">
        <v>16</v>
      </c>
      <c r="K1577" s="6">
        <v>44013.324108796296</v>
      </c>
      <c r="M1577" t="s">
        <v>2981</v>
      </c>
      <c r="N1577" t="s">
        <v>5654</v>
      </c>
      <c r="O1577" t="s">
        <v>1201</v>
      </c>
      <c r="Q1577" t="s">
        <v>405</v>
      </c>
      <c r="R1577" t="s">
        <v>365</v>
      </c>
      <c r="S1577" t="s">
        <v>5655</v>
      </c>
      <c r="T1577" t="s">
        <v>338</v>
      </c>
      <c r="U1577" t="s">
        <v>530</v>
      </c>
      <c r="W1577" t="s">
        <v>2982</v>
      </c>
      <c r="Z1577" t="s">
        <v>2981</v>
      </c>
      <c r="AA1577" t="s">
        <v>5654</v>
      </c>
      <c r="AB1577" t="s">
        <v>1201</v>
      </c>
      <c r="AD1577" t="s">
        <v>405</v>
      </c>
      <c r="AE1577" t="s">
        <v>365</v>
      </c>
      <c r="AF1577" t="s">
        <v>5655</v>
      </c>
      <c r="AG1577" t="s">
        <v>338</v>
      </c>
      <c r="AH1577" t="s">
        <v>530</v>
      </c>
      <c r="AJ1577" t="s">
        <v>2982</v>
      </c>
      <c r="AL1577" t="s">
        <v>339</v>
      </c>
      <c r="AM1577">
        <v>1</v>
      </c>
      <c r="AN1577">
        <v>1</v>
      </c>
      <c r="AO1577">
        <v>8241</v>
      </c>
      <c r="AQ1577">
        <v>124480</v>
      </c>
      <c r="AR1577">
        <v>55340001</v>
      </c>
      <c r="AS1577" t="s">
        <v>1955</v>
      </c>
      <c r="AT1577" t="s">
        <v>71</v>
      </c>
      <c r="AW1577" t="s">
        <v>343</v>
      </c>
      <c r="BY1577" t="s">
        <v>342</v>
      </c>
      <c r="EQ1577">
        <v>249139</v>
      </c>
      <c r="ER1577" t="s">
        <v>5656</v>
      </c>
      <c r="EV1577">
        <v>17287086</v>
      </c>
      <c r="EW1577">
        <v>928</v>
      </c>
      <c r="EX1577">
        <v>220685</v>
      </c>
      <c r="EY1577" t="s">
        <v>5657</v>
      </c>
      <c r="EZ1577">
        <v>1</v>
      </c>
      <c r="FC1577">
        <v>55340001</v>
      </c>
      <c r="FD1577" t="s">
        <v>71</v>
      </c>
    </row>
    <row r="1578" spans="1:160" x14ac:dyDescent="0.3">
      <c r="A1578" t="str">
        <f>VLOOKUP(B1578,Table2[],3,FALSE)</f>
        <v>Digital</v>
      </c>
      <c r="B1578" t="str">
        <f>IF(OR(ISNUMBER(FIND("QVC",Z1578)),ISNUMBER(FIND("QVC",AL1578))),"QVC",IF(OR(ISNUMBER(FIND("NCO",H1578)),ISNUMBER(FIND("NCO",Y1578))), "NCO", IF(AL1578="consumer","PMD.com",VLOOKUP(LEFT(H1578,2),Tables!$E$1:$F$11,2,FALSE))))</f>
        <v>PMD.com</v>
      </c>
      <c r="C1578">
        <f t="shared" si="73"/>
        <v>53470001</v>
      </c>
      <c r="D1578">
        <f t="shared" si="74"/>
        <v>1</v>
      </c>
      <c r="E1578" t="str">
        <f t="shared" ca="1" si="72"/>
        <v>shifted orders shipped</v>
      </c>
      <c r="F1578" t="s">
        <v>3539</v>
      </c>
      <c r="G1578" t="s">
        <v>335</v>
      </c>
      <c r="H1578" t="s">
        <v>5653</v>
      </c>
      <c r="I1578" s="6">
        <v>44011.806296296294</v>
      </c>
      <c r="J1578" t="s">
        <v>16</v>
      </c>
      <c r="K1578" s="6">
        <v>44013.324108796296</v>
      </c>
      <c r="M1578" t="s">
        <v>2981</v>
      </c>
      <c r="N1578" t="s">
        <v>5654</v>
      </c>
      <c r="O1578" t="s">
        <v>1201</v>
      </c>
      <c r="Q1578" t="s">
        <v>405</v>
      </c>
      <c r="R1578" t="s">
        <v>365</v>
      </c>
      <c r="S1578" t="s">
        <v>5655</v>
      </c>
      <c r="T1578" t="s">
        <v>338</v>
      </c>
      <c r="U1578" t="s">
        <v>530</v>
      </c>
      <c r="W1578" t="s">
        <v>2982</v>
      </c>
      <c r="Z1578" t="s">
        <v>2981</v>
      </c>
      <c r="AA1578" t="s">
        <v>5654</v>
      </c>
      <c r="AB1578" t="s">
        <v>1201</v>
      </c>
      <c r="AD1578" t="s">
        <v>405</v>
      </c>
      <c r="AE1578" t="s">
        <v>365</v>
      </c>
      <c r="AF1578" t="s">
        <v>5655</v>
      </c>
      <c r="AG1578" t="s">
        <v>338</v>
      </c>
      <c r="AH1578" t="s">
        <v>530</v>
      </c>
      <c r="AJ1578" t="s">
        <v>2982</v>
      </c>
      <c r="AL1578" t="s">
        <v>339</v>
      </c>
      <c r="AM1578">
        <v>1</v>
      </c>
      <c r="AN1578">
        <v>1</v>
      </c>
      <c r="AO1578">
        <v>3997</v>
      </c>
      <c r="AQ1578">
        <v>127804</v>
      </c>
      <c r="AR1578">
        <v>53470001</v>
      </c>
      <c r="AS1578" t="s">
        <v>956</v>
      </c>
      <c r="AT1578" t="s">
        <v>957</v>
      </c>
      <c r="BY1578" t="s">
        <v>342</v>
      </c>
      <c r="EQ1578">
        <v>252133</v>
      </c>
      <c r="ER1578" t="s">
        <v>5656</v>
      </c>
      <c r="EV1578">
        <v>17287086</v>
      </c>
      <c r="EW1578">
        <v>928</v>
      </c>
      <c r="EX1578">
        <v>220685</v>
      </c>
      <c r="EY1578" t="s">
        <v>5657</v>
      </c>
      <c r="EZ1578">
        <v>1</v>
      </c>
      <c r="FC1578">
        <v>53470001</v>
      </c>
      <c r="FD1578" t="s">
        <v>957</v>
      </c>
    </row>
    <row r="1579" spans="1:160" x14ac:dyDescent="0.3">
      <c r="A1579" t="str">
        <f>VLOOKUP(B1579,Table2[],3,FALSE)</f>
        <v>Digital</v>
      </c>
      <c r="B1579" t="str">
        <f>IF(OR(ISNUMBER(FIND("QVC",Z1579)),ISNUMBER(FIND("QVC",AL1579))),"QVC",IF(OR(ISNUMBER(FIND("NCO",H1579)),ISNUMBER(FIND("NCO",Y1579))), "NCO", IF(AL1579="consumer","PMD.com",VLOOKUP(LEFT(H1579,2),Tables!$E$1:$F$11,2,FALSE))))</f>
        <v>PMD.com</v>
      </c>
      <c r="C1579">
        <f t="shared" si="73"/>
        <v>5331</v>
      </c>
      <c r="D1579">
        <f t="shared" si="74"/>
        <v>4</v>
      </c>
      <c r="E1579" t="str">
        <f t="shared" ca="1" si="72"/>
        <v>shifted orders shipped</v>
      </c>
      <c r="F1579" t="s">
        <v>3539</v>
      </c>
      <c r="G1579" t="s">
        <v>335</v>
      </c>
      <c r="H1579" t="s">
        <v>5658</v>
      </c>
      <c r="I1579" s="6">
        <v>44011.569988425923</v>
      </c>
      <c r="J1579" t="s">
        <v>16</v>
      </c>
      <c r="K1579" s="6">
        <v>44013.324201388888</v>
      </c>
      <c r="M1579" t="s">
        <v>944</v>
      </c>
      <c r="N1579" t="s">
        <v>945</v>
      </c>
      <c r="O1579" t="s">
        <v>946</v>
      </c>
      <c r="Q1579" t="s">
        <v>476</v>
      </c>
      <c r="R1579" t="s">
        <v>376</v>
      </c>
      <c r="S1579" t="s">
        <v>1073</v>
      </c>
      <c r="T1579" t="s">
        <v>338</v>
      </c>
      <c r="U1579" t="s">
        <v>530</v>
      </c>
      <c r="W1579" t="s">
        <v>5659</v>
      </c>
      <c r="Z1579" t="s">
        <v>944</v>
      </c>
      <c r="AA1579" t="s">
        <v>945</v>
      </c>
      <c r="AB1579" t="s">
        <v>946</v>
      </c>
      <c r="AD1579" t="s">
        <v>476</v>
      </c>
      <c r="AE1579" t="s">
        <v>376</v>
      </c>
      <c r="AF1579" t="s">
        <v>1073</v>
      </c>
      <c r="AG1579" t="s">
        <v>338</v>
      </c>
      <c r="AH1579" t="s">
        <v>530</v>
      </c>
      <c r="AJ1579" t="s">
        <v>5659</v>
      </c>
      <c r="AL1579" t="s">
        <v>339</v>
      </c>
      <c r="AM1579">
        <v>4</v>
      </c>
      <c r="AN1579">
        <v>4</v>
      </c>
      <c r="AO1579">
        <v>19662</v>
      </c>
      <c r="AQ1579">
        <v>123796</v>
      </c>
      <c r="AR1579">
        <v>5331</v>
      </c>
      <c r="AS1579" t="s">
        <v>746</v>
      </c>
      <c r="AT1579" t="s">
        <v>129</v>
      </c>
      <c r="AW1579" t="s">
        <v>340</v>
      </c>
      <c r="AX1579" t="s">
        <v>352</v>
      </c>
      <c r="AY1579" t="s">
        <v>353</v>
      </c>
      <c r="AZ1579" t="s">
        <v>354</v>
      </c>
      <c r="BY1579" t="s">
        <v>342</v>
      </c>
      <c r="EQ1579">
        <v>247800</v>
      </c>
      <c r="ER1579" t="s">
        <v>5660</v>
      </c>
      <c r="EV1579">
        <v>17286775</v>
      </c>
      <c r="EW1579">
        <v>928</v>
      </c>
      <c r="EX1579">
        <v>220530</v>
      </c>
      <c r="EY1579" t="s">
        <v>5661</v>
      </c>
      <c r="EZ1579">
        <v>1</v>
      </c>
      <c r="FC1579">
        <v>5331</v>
      </c>
      <c r="FD1579" t="s">
        <v>129</v>
      </c>
    </row>
    <row r="1580" spans="1:160" x14ac:dyDescent="0.3">
      <c r="A1580" t="str">
        <f>VLOOKUP(B1580,Table2[],3,FALSE)</f>
        <v>Digital</v>
      </c>
      <c r="B1580" t="str">
        <f>IF(OR(ISNUMBER(FIND("QVC",Z1580)),ISNUMBER(FIND("QVC",AL1580))),"QVC",IF(OR(ISNUMBER(FIND("NCO",H1580)),ISNUMBER(FIND("NCO",Y1580))), "NCO", IF(AL1580="consumer","PMD.com",VLOOKUP(LEFT(H1580,2),Tables!$E$1:$F$11,2,FALSE))))</f>
        <v>PMD.com</v>
      </c>
      <c r="C1580">
        <f t="shared" si="73"/>
        <v>51010001</v>
      </c>
      <c r="D1580">
        <f t="shared" si="74"/>
        <v>1</v>
      </c>
      <c r="E1580" t="str">
        <f t="shared" ca="1" si="72"/>
        <v>shifted orders shipped</v>
      </c>
      <c r="F1580" t="s">
        <v>3539</v>
      </c>
      <c r="G1580" t="s">
        <v>335</v>
      </c>
      <c r="H1580" t="s">
        <v>5658</v>
      </c>
      <c r="I1580" s="6">
        <v>44011.569988425923</v>
      </c>
      <c r="J1580" t="s">
        <v>16</v>
      </c>
      <c r="K1580" s="6">
        <v>44013.324201388888</v>
      </c>
      <c r="M1580" t="s">
        <v>944</v>
      </c>
      <c r="N1580" t="s">
        <v>945</v>
      </c>
      <c r="O1580" t="s">
        <v>946</v>
      </c>
      <c r="Q1580" t="s">
        <v>476</v>
      </c>
      <c r="R1580" t="s">
        <v>376</v>
      </c>
      <c r="S1580" t="s">
        <v>1073</v>
      </c>
      <c r="T1580" t="s">
        <v>338</v>
      </c>
      <c r="U1580" t="s">
        <v>530</v>
      </c>
      <c r="W1580" t="s">
        <v>5659</v>
      </c>
      <c r="Z1580" t="s">
        <v>944</v>
      </c>
      <c r="AA1580" t="s">
        <v>945</v>
      </c>
      <c r="AB1580" t="s">
        <v>946</v>
      </c>
      <c r="AD1580" t="s">
        <v>476</v>
      </c>
      <c r="AE1580" t="s">
        <v>376</v>
      </c>
      <c r="AF1580" t="s">
        <v>1073</v>
      </c>
      <c r="AG1580" t="s">
        <v>338</v>
      </c>
      <c r="AH1580" t="s">
        <v>530</v>
      </c>
      <c r="AJ1580" t="s">
        <v>5659</v>
      </c>
      <c r="AL1580" t="s">
        <v>339</v>
      </c>
      <c r="AM1580">
        <v>1</v>
      </c>
      <c r="AN1580">
        <v>1</v>
      </c>
      <c r="AO1580">
        <v>8743</v>
      </c>
      <c r="AQ1580">
        <v>123868</v>
      </c>
      <c r="AR1580">
        <v>51010001</v>
      </c>
      <c r="AS1580" t="s">
        <v>48</v>
      </c>
      <c r="AT1580" t="s">
        <v>49</v>
      </c>
      <c r="AW1580" t="s">
        <v>340</v>
      </c>
      <c r="AX1580" t="s">
        <v>340</v>
      </c>
      <c r="AY1580" t="s">
        <v>357</v>
      </c>
      <c r="AZ1580" t="s">
        <v>363</v>
      </c>
      <c r="BY1580" t="s">
        <v>342</v>
      </c>
      <c r="EQ1580">
        <v>251450</v>
      </c>
      <c r="ER1580" t="s">
        <v>5660</v>
      </c>
      <c r="EV1580">
        <v>17286775</v>
      </c>
      <c r="EW1580">
        <v>928</v>
      </c>
      <c r="EX1580">
        <v>220530</v>
      </c>
      <c r="EY1580" t="s">
        <v>5661</v>
      </c>
      <c r="EZ1580">
        <v>1</v>
      </c>
      <c r="FC1580">
        <v>51010001</v>
      </c>
      <c r="FD1580" t="s">
        <v>49</v>
      </c>
    </row>
    <row r="1581" spans="1:160" x14ac:dyDescent="0.3">
      <c r="A1581" t="str">
        <f>VLOOKUP(B1581,Table2[],3,FALSE)</f>
        <v>Digital</v>
      </c>
      <c r="B1581" t="str">
        <f>IF(OR(ISNUMBER(FIND("QVC",Z1581)),ISNUMBER(FIND("QVC",AL1581))),"QVC",IF(OR(ISNUMBER(FIND("NCO",H1581)),ISNUMBER(FIND("NCO",Y1581))), "NCO", IF(AL1581="consumer","PMD.com",VLOOKUP(LEFT(H1581,2),Tables!$E$1:$F$11,2,FALSE))))</f>
        <v>PMD.com</v>
      </c>
      <c r="C1581">
        <f t="shared" si="73"/>
        <v>52430001</v>
      </c>
      <c r="D1581">
        <f t="shared" si="74"/>
        <v>1</v>
      </c>
      <c r="E1581" t="str">
        <f t="shared" ca="1" si="72"/>
        <v>shifted orders shipped</v>
      </c>
      <c r="F1581" t="s">
        <v>3539</v>
      </c>
      <c r="G1581" t="s">
        <v>335</v>
      </c>
      <c r="H1581" t="s">
        <v>2454</v>
      </c>
      <c r="I1581" s="6">
        <v>44008.512569444443</v>
      </c>
      <c r="J1581" t="s">
        <v>16</v>
      </c>
      <c r="K1581" s="6">
        <v>44013.324374999997</v>
      </c>
      <c r="M1581" t="s">
        <v>5662</v>
      </c>
      <c r="N1581" t="s">
        <v>5663</v>
      </c>
      <c r="Q1581" t="s">
        <v>1363</v>
      </c>
      <c r="R1581" t="s">
        <v>365</v>
      </c>
      <c r="S1581">
        <v>95356</v>
      </c>
      <c r="T1581" t="s">
        <v>338</v>
      </c>
      <c r="U1581" t="s">
        <v>530</v>
      </c>
      <c r="W1581" t="s">
        <v>5664</v>
      </c>
      <c r="Z1581" t="s">
        <v>5662</v>
      </c>
      <c r="AA1581" t="s">
        <v>5663</v>
      </c>
      <c r="AD1581" t="s">
        <v>1363</v>
      </c>
      <c r="AE1581" t="s">
        <v>365</v>
      </c>
      <c r="AF1581">
        <v>95356</v>
      </c>
      <c r="AG1581" t="s">
        <v>338</v>
      </c>
      <c r="AH1581" t="s">
        <v>530</v>
      </c>
      <c r="AJ1581" t="s">
        <v>5664</v>
      </c>
      <c r="AL1581" t="s">
        <v>339</v>
      </c>
      <c r="AM1581">
        <v>1</v>
      </c>
      <c r="AN1581">
        <v>1</v>
      </c>
      <c r="AO1581">
        <v>12063</v>
      </c>
      <c r="AQ1581">
        <v>127155</v>
      </c>
      <c r="AR1581">
        <v>52430001</v>
      </c>
      <c r="AS1581" t="s">
        <v>927</v>
      </c>
      <c r="AT1581" t="s">
        <v>75</v>
      </c>
      <c r="AW1581" t="s">
        <v>340</v>
      </c>
      <c r="AX1581" t="s">
        <v>340</v>
      </c>
      <c r="AY1581" t="s">
        <v>357</v>
      </c>
      <c r="AZ1581" t="s">
        <v>363</v>
      </c>
      <c r="BY1581" t="s">
        <v>342</v>
      </c>
      <c r="EQ1581">
        <v>249990</v>
      </c>
      <c r="ER1581" t="s">
        <v>2455</v>
      </c>
      <c r="EV1581">
        <v>17284438</v>
      </c>
      <c r="EW1581">
        <v>928</v>
      </c>
      <c r="EX1581">
        <v>218934</v>
      </c>
      <c r="EY1581" t="s">
        <v>5665</v>
      </c>
      <c r="EZ1581">
        <v>1</v>
      </c>
      <c r="FC1581">
        <v>52430001</v>
      </c>
      <c r="FD1581" t="s">
        <v>75</v>
      </c>
    </row>
    <row r="1582" spans="1:160" x14ac:dyDescent="0.3">
      <c r="A1582" t="str">
        <f>VLOOKUP(B1582,Table2[],3,FALSE)</f>
        <v>Digital</v>
      </c>
      <c r="B1582" t="str">
        <f>IF(OR(ISNUMBER(FIND("QVC",Z1582)),ISNUMBER(FIND("QVC",AL1582))),"QVC",IF(OR(ISNUMBER(FIND("NCO",H1582)),ISNUMBER(FIND("NCO",Y1582))), "NCO", IF(AL1582="consumer","PMD.com",VLOOKUP(LEFT(H1582,2),Tables!$E$1:$F$11,2,FALSE))))</f>
        <v>PMD.com</v>
      </c>
      <c r="C1582">
        <f t="shared" si="73"/>
        <v>51090061</v>
      </c>
      <c r="D1582">
        <f t="shared" si="74"/>
        <v>1</v>
      </c>
      <c r="E1582" t="str">
        <f t="shared" ca="1" si="72"/>
        <v>shifted orders shipped</v>
      </c>
      <c r="F1582" t="s">
        <v>3539</v>
      </c>
      <c r="G1582" t="s">
        <v>335</v>
      </c>
      <c r="H1582" t="s">
        <v>2454</v>
      </c>
      <c r="I1582" s="6">
        <v>44008.512569444443</v>
      </c>
      <c r="J1582" t="s">
        <v>16</v>
      </c>
      <c r="K1582" s="6">
        <v>44013.324374999997</v>
      </c>
      <c r="M1582" t="s">
        <v>5662</v>
      </c>
      <c r="N1582" t="s">
        <v>5663</v>
      </c>
      <c r="Q1582" t="s">
        <v>1363</v>
      </c>
      <c r="R1582" t="s">
        <v>365</v>
      </c>
      <c r="S1582">
        <v>95356</v>
      </c>
      <c r="T1582" t="s">
        <v>338</v>
      </c>
      <c r="U1582" t="s">
        <v>530</v>
      </c>
      <c r="W1582" t="s">
        <v>5664</v>
      </c>
      <c r="Z1582" t="s">
        <v>5662</v>
      </c>
      <c r="AA1582" t="s">
        <v>5663</v>
      </c>
      <c r="AD1582" t="s">
        <v>1363</v>
      </c>
      <c r="AE1582" t="s">
        <v>365</v>
      </c>
      <c r="AF1582">
        <v>95356</v>
      </c>
      <c r="AG1582" t="s">
        <v>338</v>
      </c>
      <c r="AH1582" t="s">
        <v>530</v>
      </c>
      <c r="AJ1582" t="s">
        <v>5664</v>
      </c>
      <c r="AL1582" t="s">
        <v>339</v>
      </c>
      <c r="AM1582">
        <v>1</v>
      </c>
      <c r="AN1582">
        <v>1</v>
      </c>
      <c r="AO1582">
        <v>8078</v>
      </c>
      <c r="AQ1582">
        <v>124010</v>
      </c>
      <c r="AR1582">
        <v>51090061</v>
      </c>
      <c r="AS1582" t="s">
        <v>2383</v>
      </c>
      <c r="AT1582" t="s">
        <v>122</v>
      </c>
      <c r="AW1582" t="s">
        <v>340</v>
      </c>
      <c r="AX1582" t="s">
        <v>340</v>
      </c>
      <c r="AY1582" t="s">
        <v>357</v>
      </c>
      <c r="AZ1582" t="s">
        <v>363</v>
      </c>
      <c r="BY1582" t="s">
        <v>342</v>
      </c>
      <c r="EQ1582">
        <v>252776</v>
      </c>
      <c r="ER1582" t="s">
        <v>2455</v>
      </c>
      <c r="EV1582">
        <v>17284438</v>
      </c>
      <c r="EW1582">
        <v>928</v>
      </c>
      <c r="EX1582">
        <v>218934</v>
      </c>
      <c r="EY1582" t="s">
        <v>5665</v>
      </c>
      <c r="EZ1582">
        <v>1</v>
      </c>
      <c r="FC1582">
        <v>51090061</v>
      </c>
      <c r="FD1582" t="s">
        <v>122</v>
      </c>
    </row>
    <row r="1583" spans="1:160" x14ac:dyDescent="0.3">
      <c r="A1583" t="str">
        <f>VLOOKUP(B1583,Table2[],3,FALSE)</f>
        <v>Digital</v>
      </c>
      <c r="B1583" t="str">
        <f>IF(OR(ISNUMBER(FIND("QVC",Z1583)),ISNUMBER(FIND("QVC",AL1583))),"QVC",IF(OR(ISNUMBER(FIND("NCO",H1583)),ISNUMBER(FIND("NCO",Y1583))), "NCO", IF(AL1583="consumer","PMD.com",VLOOKUP(LEFT(H1583,2),Tables!$E$1:$F$11,2,FALSE))))</f>
        <v>PMD.com</v>
      </c>
      <c r="C1583">
        <f t="shared" si="73"/>
        <v>52430001</v>
      </c>
      <c r="D1583">
        <f t="shared" si="74"/>
        <v>1</v>
      </c>
      <c r="E1583" t="str">
        <f t="shared" ca="1" si="72"/>
        <v>shifted orders shipped</v>
      </c>
      <c r="F1583" t="s">
        <v>3539</v>
      </c>
      <c r="G1583" t="s">
        <v>335</v>
      </c>
      <c r="H1583" t="s">
        <v>5666</v>
      </c>
      <c r="I1583" s="6">
        <v>44011.807314814818</v>
      </c>
      <c r="J1583" t="s">
        <v>16</v>
      </c>
      <c r="K1583" s="6">
        <v>44013.324456018519</v>
      </c>
      <c r="M1583" t="s">
        <v>5667</v>
      </c>
      <c r="N1583" t="s">
        <v>5668</v>
      </c>
      <c r="Q1583" t="s">
        <v>1436</v>
      </c>
      <c r="R1583" t="s">
        <v>362</v>
      </c>
      <c r="S1583" t="s">
        <v>5669</v>
      </c>
      <c r="T1583" t="s">
        <v>338</v>
      </c>
      <c r="U1583" t="s">
        <v>530</v>
      </c>
      <c r="W1583" t="s">
        <v>5670</v>
      </c>
      <c r="Z1583" t="s">
        <v>5667</v>
      </c>
      <c r="AA1583" t="s">
        <v>5668</v>
      </c>
      <c r="AD1583" t="s">
        <v>1436</v>
      </c>
      <c r="AE1583" t="s">
        <v>362</v>
      </c>
      <c r="AF1583" t="s">
        <v>5669</v>
      </c>
      <c r="AG1583" t="s">
        <v>338</v>
      </c>
      <c r="AH1583" t="s">
        <v>530</v>
      </c>
      <c r="AJ1583" t="s">
        <v>5670</v>
      </c>
      <c r="AL1583" t="s">
        <v>339</v>
      </c>
      <c r="AM1583">
        <v>1</v>
      </c>
      <c r="AN1583">
        <v>1</v>
      </c>
      <c r="AO1583">
        <v>12063</v>
      </c>
      <c r="AQ1583">
        <v>127155</v>
      </c>
      <c r="AR1583">
        <v>52430001</v>
      </c>
      <c r="AS1583" t="s">
        <v>927</v>
      </c>
      <c r="AT1583" t="s">
        <v>75</v>
      </c>
      <c r="AW1583" t="s">
        <v>340</v>
      </c>
      <c r="AX1583" t="s">
        <v>340</v>
      </c>
      <c r="AY1583" t="s">
        <v>357</v>
      </c>
      <c r="AZ1583" t="s">
        <v>363</v>
      </c>
      <c r="BY1583" t="s">
        <v>342</v>
      </c>
      <c r="EQ1583">
        <v>249990</v>
      </c>
      <c r="ER1583" t="s">
        <v>5671</v>
      </c>
      <c r="EV1583">
        <v>17287089</v>
      </c>
      <c r="EW1583">
        <v>928</v>
      </c>
      <c r="EX1583">
        <v>220688</v>
      </c>
      <c r="EY1583" t="s">
        <v>5672</v>
      </c>
      <c r="EZ1583">
        <v>1</v>
      </c>
      <c r="FC1583">
        <v>95384</v>
      </c>
      <c r="FD1583" t="s">
        <v>3530</v>
      </c>
    </row>
    <row r="1584" spans="1:160" x14ac:dyDescent="0.3">
      <c r="A1584" t="str">
        <f>VLOOKUP(B1584,Table2[],3,FALSE)</f>
        <v>Digital</v>
      </c>
      <c r="B1584" t="str">
        <f>IF(OR(ISNUMBER(FIND("QVC",Z1584)),ISNUMBER(FIND("QVC",AL1584))),"QVC",IF(OR(ISNUMBER(FIND("NCO",H1584)),ISNUMBER(FIND("NCO",Y1584))), "NCO", IF(AL1584="consumer","PMD.com",VLOOKUP(LEFT(H1584,2),Tables!$E$1:$F$11,2,FALSE))))</f>
        <v>PMD.com</v>
      </c>
      <c r="C1584">
        <f t="shared" si="73"/>
        <v>53920001</v>
      </c>
      <c r="D1584">
        <f t="shared" si="74"/>
        <v>1</v>
      </c>
      <c r="E1584" t="str">
        <f t="shared" ca="1" si="72"/>
        <v>shifted orders shipped</v>
      </c>
      <c r="F1584" t="s">
        <v>3539</v>
      </c>
      <c r="G1584" t="s">
        <v>335</v>
      </c>
      <c r="H1584" t="s">
        <v>5666</v>
      </c>
      <c r="I1584" s="6">
        <v>44011.807314814818</v>
      </c>
      <c r="J1584" t="s">
        <v>16</v>
      </c>
      <c r="K1584" s="6">
        <v>44013.324456018519</v>
      </c>
      <c r="M1584" t="s">
        <v>5667</v>
      </c>
      <c r="N1584" t="s">
        <v>5668</v>
      </c>
      <c r="Q1584" t="s">
        <v>1436</v>
      </c>
      <c r="R1584" t="s">
        <v>362</v>
      </c>
      <c r="S1584" t="s">
        <v>5669</v>
      </c>
      <c r="T1584" t="s">
        <v>338</v>
      </c>
      <c r="U1584" t="s">
        <v>530</v>
      </c>
      <c r="W1584" t="s">
        <v>5670</v>
      </c>
      <c r="Z1584" t="s">
        <v>5667</v>
      </c>
      <c r="AA1584" t="s">
        <v>5668</v>
      </c>
      <c r="AD1584" t="s">
        <v>1436</v>
      </c>
      <c r="AE1584" t="s">
        <v>362</v>
      </c>
      <c r="AF1584" t="s">
        <v>5669</v>
      </c>
      <c r="AG1584" t="s">
        <v>338</v>
      </c>
      <c r="AH1584" t="s">
        <v>530</v>
      </c>
      <c r="AJ1584" t="s">
        <v>5670</v>
      </c>
      <c r="AL1584" t="s">
        <v>339</v>
      </c>
      <c r="AM1584">
        <v>1</v>
      </c>
      <c r="AN1584">
        <v>1</v>
      </c>
      <c r="AO1584">
        <v>14899</v>
      </c>
      <c r="AQ1584">
        <v>124468</v>
      </c>
      <c r="AR1584">
        <v>53920001</v>
      </c>
      <c r="AS1584">
        <v>9000000</v>
      </c>
      <c r="AT1584" t="s">
        <v>40</v>
      </c>
      <c r="AW1584" t="s">
        <v>343</v>
      </c>
      <c r="BY1584" t="s">
        <v>342</v>
      </c>
      <c r="EQ1584">
        <v>243396</v>
      </c>
      <c r="ER1584" t="s">
        <v>5671</v>
      </c>
      <c r="EV1584">
        <v>17287089</v>
      </c>
      <c r="EW1584">
        <v>928</v>
      </c>
      <c r="EX1584">
        <v>220688</v>
      </c>
      <c r="EY1584" t="s">
        <v>5672</v>
      </c>
      <c r="EZ1584">
        <v>1</v>
      </c>
      <c r="FC1584">
        <v>95384</v>
      </c>
      <c r="FD1584" t="s">
        <v>3530</v>
      </c>
    </row>
    <row r="1585" spans="1:160" x14ac:dyDescent="0.3">
      <c r="A1585" t="str">
        <f>VLOOKUP(B1585,Table2[],3,FALSE)</f>
        <v>Digital</v>
      </c>
      <c r="B1585" t="str">
        <f>IF(OR(ISNUMBER(FIND("QVC",Z1585)),ISNUMBER(FIND("QVC",AL1585))),"QVC",IF(OR(ISNUMBER(FIND("NCO",H1585)),ISNUMBER(FIND("NCO",Y1585))), "NCO", IF(AL1585="consumer","PMD.com",VLOOKUP(LEFT(H1585,2),Tables!$E$1:$F$11,2,FALSE))))</f>
        <v>PMD.com</v>
      </c>
      <c r="C1585">
        <f t="shared" si="73"/>
        <v>51090030</v>
      </c>
      <c r="D1585">
        <f t="shared" si="74"/>
        <v>1</v>
      </c>
      <c r="E1585" t="str">
        <f t="shared" ca="1" si="72"/>
        <v>shifted orders shipped</v>
      </c>
      <c r="F1585" t="s">
        <v>3539</v>
      </c>
      <c r="G1585" t="s">
        <v>335</v>
      </c>
      <c r="H1585" t="s">
        <v>5666</v>
      </c>
      <c r="I1585" s="6">
        <v>44011.807314814818</v>
      </c>
      <c r="J1585" t="s">
        <v>16</v>
      </c>
      <c r="K1585" s="6">
        <v>44013.324456018519</v>
      </c>
      <c r="M1585" t="s">
        <v>5667</v>
      </c>
      <c r="N1585" t="s">
        <v>5668</v>
      </c>
      <c r="Q1585" t="s">
        <v>1436</v>
      </c>
      <c r="R1585" t="s">
        <v>362</v>
      </c>
      <c r="S1585" t="s">
        <v>5669</v>
      </c>
      <c r="T1585" t="s">
        <v>338</v>
      </c>
      <c r="U1585" t="s">
        <v>530</v>
      </c>
      <c r="W1585" t="s">
        <v>5670</v>
      </c>
      <c r="Z1585" t="s">
        <v>5667</v>
      </c>
      <c r="AA1585" t="s">
        <v>5668</v>
      </c>
      <c r="AD1585" t="s">
        <v>1436</v>
      </c>
      <c r="AE1585" t="s">
        <v>362</v>
      </c>
      <c r="AF1585" t="s">
        <v>5669</v>
      </c>
      <c r="AG1585" t="s">
        <v>338</v>
      </c>
      <c r="AH1585" t="s">
        <v>530</v>
      </c>
      <c r="AJ1585" t="s">
        <v>5670</v>
      </c>
      <c r="AL1585" t="s">
        <v>339</v>
      </c>
      <c r="AM1585">
        <v>1</v>
      </c>
      <c r="AN1585">
        <v>1</v>
      </c>
      <c r="AO1585">
        <v>6688</v>
      </c>
      <c r="AQ1585">
        <v>125960</v>
      </c>
      <c r="AR1585">
        <v>51090030</v>
      </c>
      <c r="AS1585" t="s">
        <v>3043</v>
      </c>
      <c r="AT1585" t="s">
        <v>628</v>
      </c>
      <c r="AW1585" t="s">
        <v>343</v>
      </c>
      <c r="BY1585" t="s">
        <v>342</v>
      </c>
      <c r="BZ1585" t="b">
        <v>0</v>
      </c>
      <c r="EQ1585">
        <v>243047</v>
      </c>
      <c r="ER1585" t="s">
        <v>5671</v>
      </c>
      <c r="EV1585">
        <v>17287089</v>
      </c>
      <c r="EW1585">
        <v>928</v>
      </c>
      <c r="EX1585">
        <v>220688</v>
      </c>
      <c r="EY1585" t="s">
        <v>5672</v>
      </c>
      <c r="EZ1585">
        <v>1</v>
      </c>
      <c r="FC1585">
        <v>95384</v>
      </c>
      <c r="FD1585" t="s">
        <v>3530</v>
      </c>
    </row>
    <row r="1586" spans="1:160" x14ac:dyDescent="0.3">
      <c r="A1586" t="str">
        <f>VLOOKUP(B1586,Table2[],3,FALSE)</f>
        <v>Digital</v>
      </c>
      <c r="B1586" t="str">
        <f>IF(OR(ISNUMBER(FIND("QVC",Z1586)),ISNUMBER(FIND("QVC",AL1586))),"QVC",IF(OR(ISNUMBER(FIND("NCO",H1586)),ISNUMBER(FIND("NCO",Y1586))), "NCO", IF(AL1586="consumer","PMD.com",VLOOKUP(LEFT(H1586,2),Tables!$E$1:$F$11,2,FALSE))))</f>
        <v>PMD.com</v>
      </c>
      <c r="C1586">
        <f t="shared" si="73"/>
        <v>5522</v>
      </c>
      <c r="D1586">
        <f t="shared" si="74"/>
        <v>1</v>
      </c>
      <c r="E1586" t="str">
        <f t="shared" ca="1" si="72"/>
        <v>shifted orders shipped</v>
      </c>
      <c r="F1586" t="s">
        <v>3539</v>
      </c>
      <c r="G1586" t="s">
        <v>335</v>
      </c>
      <c r="H1586" t="s">
        <v>5666</v>
      </c>
      <c r="I1586" s="6">
        <v>44011.807314814818</v>
      </c>
      <c r="J1586" t="s">
        <v>16</v>
      </c>
      <c r="K1586" s="6">
        <v>44013.324456018519</v>
      </c>
      <c r="M1586" t="s">
        <v>5667</v>
      </c>
      <c r="N1586" t="s">
        <v>5668</v>
      </c>
      <c r="Q1586" t="s">
        <v>1436</v>
      </c>
      <c r="R1586" t="s">
        <v>362</v>
      </c>
      <c r="S1586" t="s">
        <v>5669</v>
      </c>
      <c r="T1586" t="s">
        <v>338</v>
      </c>
      <c r="U1586" t="s">
        <v>530</v>
      </c>
      <c r="W1586" t="s">
        <v>5670</v>
      </c>
      <c r="Z1586" t="s">
        <v>5667</v>
      </c>
      <c r="AA1586" t="s">
        <v>5668</v>
      </c>
      <c r="AD1586" t="s">
        <v>1436</v>
      </c>
      <c r="AE1586" t="s">
        <v>362</v>
      </c>
      <c r="AF1586" t="s">
        <v>5669</v>
      </c>
      <c r="AG1586" t="s">
        <v>338</v>
      </c>
      <c r="AH1586" t="s">
        <v>530</v>
      </c>
      <c r="AJ1586" t="s">
        <v>5670</v>
      </c>
      <c r="AL1586" t="s">
        <v>339</v>
      </c>
      <c r="AM1586">
        <v>1</v>
      </c>
      <c r="AN1586">
        <v>1</v>
      </c>
      <c r="AO1586">
        <v>5778</v>
      </c>
      <c r="AQ1586">
        <v>124533</v>
      </c>
      <c r="AR1586">
        <v>5522</v>
      </c>
      <c r="AS1586" t="s">
        <v>1745</v>
      </c>
      <c r="AT1586" t="s">
        <v>1256</v>
      </c>
      <c r="AW1586" t="s">
        <v>340</v>
      </c>
      <c r="AX1586" t="s">
        <v>340</v>
      </c>
      <c r="AY1586" t="s">
        <v>382</v>
      </c>
      <c r="AZ1586" t="s">
        <v>1314</v>
      </c>
      <c r="EQ1586">
        <v>252958</v>
      </c>
      <c r="ER1586" t="s">
        <v>5671</v>
      </c>
      <c r="EV1586">
        <v>17287089</v>
      </c>
      <c r="EW1586">
        <v>928</v>
      </c>
      <c r="EX1586">
        <v>220688</v>
      </c>
      <c r="EY1586" t="s">
        <v>5672</v>
      </c>
      <c r="EZ1586">
        <v>1</v>
      </c>
      <c r="FC1586">
        <v>5522</v>
      </c>
      <c r="FD1586" t="s">
        <v>1256</v>
      </c>
    </row>
    <row r="1587" spans="1:160" x14ac:dyDescent="0.3">
      <c r="A1587" t="str">
        <f>VLOOKUP(B1587,Table2[],3,FALSE)</f>
        <v>Digital</v>
      </c>
      <c r="B1587" t="str">
        <f>IF(OR(ISNUMBER(FIND("QVC",Z1587)),ISNUMBER(FIND("QVC",AL1587))),"QVC",IF(OR(ISNUMBER(FIND("NCO",H1587)),ISNUMBER(FIND("NCO",Y1587))), "NCO", IF(AL1587="consumer","PMD.com",VLOOKUP(LEFT(H1587,2),Tables!$E$1:$F$11,2,FALSE))))</f>
        <v>PMD.com</v>
      </c>
      <c r="C1587">
        <f t="shared" si="73"/>
        <v>51090001</v>
      </c>
      <c r="D1587">
        <f t="shared" si="74"/>
        <v>1</v>
      </c>
      <c r="E1587" t="str">
        <f t="shared" ca="1" si="72"/>
        <v>shifted orders shipped</v>
      </c>
      <c r="F1587" t="s">
        <v>3539</v>
      </c>
      <c r="G1587" t="s">
        <v>335</v>
      </c>
      <c r="H1587" t="s">
        <v>2375</v>
      </c>
      <c r="I1587" s="6">
        <v>44008.336736111109</v>
      </c>
      <c r="J1587" t="s">
        <v>16</v>
      </c>
      <c r="K1587" s="6">
        <v>44013.324467592596</v>
      </c>
      <c r="M1587" t="s">
        <v>5673</v>
      </c>
      <c r="N1587" t="s">
        <v>5674</v>
      </c>
      <c r="Q1587" t="s">
        <v>1131</v>
      </c>
      <c r="R1587" t="s">
        <v>389</v>
      </c>
      <c r="S1587">
        <v>14850</v>
      </c>
      <c r="T1587" t="s">
        <v>338</v>
      </c>
      <c r="U1587" t="s">
        <v>530</v>
      </c>
      <c r="W1587" t="s">
        <v>5675</v>
      </c>
      <c r="Z1587" t="s">
        <v>5673</v>
      </c>
      <c r="AA1587" t="s">
        <v>5674</v>
      </c>
      <c r="AD1587" t="s">
        <v>1131</v>
      </c>
      <c r="AE1587" t="s">
        <v>389</v>
      </c>
      <c r="AF1587">
        <v>14850</v>
      </c>
      <c r="AG1587" t="s">
        <v>338</v>
      </c>
      <c r="AH1587" t="s">
        <v>530</v>
      </c>
      <c r="AJ1587" t="s">
        <v>5675</v>
      </c>
      <c r="AL1587" t="s">
        <v>339</v>
      </c>
      <c r="AM1587">
        <v>1</v>
      </c>
      <c r="AN1587">
        <v>1</v>
      </c>
      <c r="AO1587">
        <v>4885</v>
      </c>
      <c r="AQ1587">
        <v>124202</v>
      </c>
      <c r="AR1587">
        <v>51090001</v>
      </c>
      <c r="AS1587" t="s">
        <v>1986</v>
      </c>
      <c r="AT1587" t="s">
        <v>60</v>
      </c>
      <c r="AW1587" t="s">
        <v>340</v>
      </c>
      <c r="AX1587" t="s">
        <v>340</v>
      </c>
      <c r="AY1587" t="s">
        <v>357</v>
      </c>
      <c r="AZ1587" t="s">
        <v>361</v>
      </c>
      <c r="BY1587" t="s">
        <v>342</v>
      </c>
      <c r="EQ1587">
        <v>250831</v>
      </c>
      <c r="ER1587" t="s">
        <v>2376</v>
      </c>
      <c r="EV1587">
        <v>17283892</v>
      </c>
      <c r="EW1587">
        <v>928</v>
      </c>
      <c r="EX1587">
        <v>218523</v>
      </c>
      <c r="EY1587" t="s">
        <v>5676</v>
      </c>
      <c r="EZ1587">
        <v>1</v>
      </c>
      <c r="FC1587">
        <v>95009</v>
      </c>
      <c r="FD1587" t="s">
        <v>1169</v>
      </c>
    </row>
    <row r="1588" spans="1:160" x14ac:dyDescent="0.3">
      <c r="A1588" t="str">
        <f>VLOOKUP(B1588,Table2[],3,FALSE)</f>
        <v>Digital</v>
      </c>
      <c r="B1588" t="str">
        <f>IF(OR(ISNUMBER(FIND("QVC",Z1588)),ISNUMBER(FIND("QVC",AL1588))),"QVC",IF(OR(ISNUMBER(FIND("NCO",H1588)),ISNUMBER(FIND("NCO",Y1588))), "NCO", IF(AL1588="consumer","PMD.com",VLOOKUP(LEFT(H1588,2),Tables!$E$1:$F$11,2,FALSE))))</f>
        <v>PMD.com</v>
      </c>
      <c r="C1588">
        <f t="shared" si="73"/>
        <v>53440001</v>
      </c>
      <c r="D1588">
        <f t="shared" si="74"/>
        <v>1</v>
      </c>
      <c r="E1588" t="str">
        <f t="shared" ca="1" si="72"/>
        <v>shifted orders shipped</v>
      </c>
      <c r="F1588" t="s">
        <v>3539</v>
      </c>
      <c r="G1588" t="s">
        <v>335</v>
      </c>
      <c r="H1588" t="s">
        <v>2375</v>
      </c>
      <c r="I1588" s="6">
        <v>44008.336736111109</v>
      </c>
      <c r="J1588" t="s">
        <v>16</v>
      </c>
      <c r="K1588" s="6">
        <v>44013.324467592596</v>
      </c>
      <c r="M1588" t="s">
        <v>5673</v>
      </c>
      <c r="N1588" t="s">
        <v>5674</v>
      </c>
      <c r="Q1588" t="s">
        <v>1131</v>
      </c>
      <c r="R1588" t="s">
        <v>389</v>
      </c>
      <c r="S1588">
        <v>14850</v>
      </c>
      <c r="T1588" t="s">
        <v>338</v>
      </c>
      <c r="U1588" t="s">
        <v>530</v>
      </c>
      <c r="W1588" t="s">
        <v>5675</v>
      </c>
      <c r="Z1588" t="s">
        <v>5673</v>
      </c>
      <c r="AA1588" t="s">
        <v>5674</v>
      </c>
      <c r="AD1588" t="s">
        <v>1131</v>
      </c>
      <c r="AE1588" t="s">
        <v>389</v>
      </c>
      <c r="AF1588">
        <v>14850</v>
      </c>
      <c r="AG1588" t="s">
        <v>338</v>
      </c>
      <c r="AH1588" t="s">
        <v>530</v>
      </c>
      <c r="AJ1588" t="s">
        <v>5675</v>
      </c>
      <c r="AL1588" t="s">
        <v>339</v>
      </c>
      <c r="AM1588">
        <v>1</v>
      </c>
      <c r="AN1588">
        <v>1</v>
      </c>
      <c r="AO1588">
        <v>7642</v>
      </c>
      <c r="AQ1588">
        <v>124700</v>
      </c>
      <c r="AR1588">
        <v>53440001</v>
      </c>
      <c r="AS1588" t="s">
        <v>1240</v>
      </c>
      <c r="AT1588" t="s">
        <v>116</v>
      </c>
      <c r="AW1588" t="s">
        <v>340</v>
      </c>
      <c r="AX1588" t="s">
        <v>340</v>
      </c>
      <c r="AY1588" t="s">
        <v>345</v>
      </c>
      <c r="AZ1588" t="s">
        <v>345</v>
      </c>
      <c r="BY1588" t="s">
        <v>342</v>
      </c>
      <c r="EQ1588">
        <v>252960</v>
      </c>
      <c r="ER1588" t="s">
        <v>2376</v>
      </c>
      <c r="EV1588">
        <v>17283892</v>
      </c>
      <c r="EW1588">
        <v>928</v>
      </c>
      <c r="EX1588">
        <v>218523</v>
      </c>
      <c r="EY1588" t="s">
        <v>5676</v>
      </c>
      <c r="EZ1588">
        <v>1</v>
      </c>
      <c r="FC1588">
        <v>53440001</v>
      </c>
      <c r="FD1588" t="s">
        <v>116</v>
      </c>
    </row>
    <row r="1589" spans="1:160" x14ac:dyDescent="0.3">
      <c r="A1589" t="str">
        <f>VLOOKUP(B1589,Table2[],3,FALSE)</f>
        <v>Digital</v>
      </c>
      <c r="B1589" t="str">
        <f>IF(OR(ISNUMBER(FIND("QVC",Z1589)),ISNUMBER(FIND("QVC",AL1589))),"QVC",IF(OR(ISNUMBER(FIND("NCO",H1589)),ISNUMBER(FIND("NCO",Y1589))), "NCO", IF(AL1589="consumer","PMD.com",VLOOKUP(LEFT(H1589,2),Tables!$E$1:$F$11,2,FALSE))))</f>
        <v>PMD.com</v>
      </c>
      <c r="C1589">
        <f t="shared" si="73"/>
        <v>5341</v>
      </c>
      <c r="D1589">
        <f t="shared" si="74"/>
        <v>1</v>
      </c>
      <c r="E1589" t="str">
        <f t="shared" ca="1" si="72"/>
        <v>shifted orders shipped</v>
      </c>
      <c r="F1589" t="s">
        <v>3539</v>
      </c>
      <c r="G1589" t="s">
        <v>335</v>
      </c>
      <c r="H1589" t="s">
        <v>2375</v>
      </c>
      <c r="I1589" s="6">
        <v>44008.336736111109</v>
      </c>
      <c r="J1589" t="s">
        <v>16</v>
      </c>
      <c r="K1589" s="6">
        <v>44013.324467592596</v>
      </c>
      <c r="M1589" t="s">
        <v>5673</v>
      </c>
      <c r="N1589" t="s">
        <v>5674</v>
      </c>
      <c r="Q1589" t="s">
        <v>1131</v>
      </c>
      <c r="R1589" t="s">
        <v>389</v>
      </c>
      <c r="S1589">
        <v>14850</v>
      </c>
      <c r="T1589" t="s">
        <v>338</v>
      </c>
      <c r="U1589" t="s">
        <v>530</v>
      </c>
      <c r="W1589" t="s">
        <v>5675</v>
      </c>
      <c r="Z1589" t="s">
        <v>5673</v>
      </c>
      <c r="AA1589" t="s">
        <v>5674</v>
      </c>
      <c r="AD1589" t="s">
        <v>1131</v>
      </c>
      <c r="AE1589" t="s">
        <v>389</v>
      </c>
      <c r="AF1589">
        <v>14850</v>
      </c>
      <c r="AG1589" t="s">
        <v>338</v>
      </c>
      <c r="AH1589" t="s">
        <v>530</v>
      </c>
      <c r="AJ1589" t="s">
        <v>5675</v>
      </c>
      <c r="AL1589" t="s">
        <v>339</v>
      </c>
      <c r="AM1589">
        <v>1</v>
      </c>
      <c r="AN1589">
        <v>1</v>
      </c>
      <c r="AO1589">
        <v>15156</v>
      </c>
      <c r="AQ1589">
        <v>124187</v>
      </c>
      <c r="AR1589">
        <v>5341</v>
      </c>
      <c r="AS1589" t="s">
        <v>831</v>
      </c>
      <c r="AT1589" t="s">
        <v>82</v>
      </c>
      <c r="AW1589" t="s">
        <v>340</v>
      </c>
      <c r="AX1589" t="s">
        <v>340</v>
      </c>
      <c r="AY1589" t="s">
        <v>345</v>
      </c>
      <c r="AZ1589" t="s">
        <v>346</v>
      </c>
      <c r="BY1589" t="s">
        <v>342</v>
      </c>
      <c r="EQ1589">
        <v>244247</v>
      </c>
      <c r="ER1589" t="s">
        <v>2376</v>
      </c>
      <c r="EV1589">
        <v>17283892</v>
      </c>
      <c r="EW1589">
        <v>928</v>
      </c>
      <c r="EX1589">
        <v>218523</v>
      </c>
      <c r="EY1589" t="s">
        <v>5676</v>
      </c>
      <c r="EZ1589">
        <v>1</v>
      </c>
      <c r="FC1589">
        <v>95009</v>
      </c>
      <c r="FD1589" t="s">
        <v>1169</v>
      </c>
    </row>
    <row r="1590" spans="1:160" x14ac:dyDescent="0.3">
      <c r="A1590" t="str">
        <f>VLOOKUP(B1590,Table2[],3,FALSE)</f>
        <v>Digital</v>
      </c>
      <c r="B1590" t="str">
        <f>IF(OR(ISNUMBER(FIND("QVC",Z1590)),ISNUMBER(FIND("QVC",AL1590))),"QVC",IF(OR(ISNUMBER(FIND("NCO",H1590)),ISNUMBER(FIND("NCO",Y1590))), "NCO", IF(AL1590="consumer","PMD.com",VLOOKUP(LEFT(H1590,2),Tables!$E$1:$F$11,2,FALSE))))</f>
        <v>PMD.com</v>
      </c>
      <c r="C1590">
        <f t="shared" si="73"/>
        <v>7807</v>
      </c>
      <c r="D1590">
        <f t="shared" si="74"/>
        <v>1</v>
      </c>
      <c r="E1590" t="str">
        <f t="shared" ca="1" si="72"/>
        <v>shifted orders shipped</v>
      </c>
      <c r="F1590" t="s">
        <v>3539</v>
      </c>
      <c r="G1590" t="s">
        <v>335</v>
      </c>
      <c r="H1590" t="s">
        <v>5677</v>
      </c>
      <c r="I1590" s="6">
        <v>44011.856851851851</v>
      </c>
      <c r="J1590" t="s">
        <v>16</v>
      </c>
      <c r="K1590" s="6">
        <v>44013.324571759258</v>
      </c>
      <c r="M1590" t="s">
        <v>5678</v>
      </c>
      <c r="N1590" t="s">
        <v>5679</v>
      </c>
      <c r="Q1590" t="s">
        <v>1170</v>
      </c>
      <c r="R1590" t="s">
        <v>368</v>
      </c>
      <c r="S1590" t="s">
        <v>5680</v>
      </c>
      <c r="T1590" t="s">
        <v>338</v>
      </c>
      <c r="U1590" t="s">
        <v>530</v>
      </c>
      <c r="W1590" t="s">
        <v>5681</v>
      </c>
      <c r="Z1590" t="s">
        <v>5678</v>
      </c>
      <c r="AA1590" t="s">
        <v>5679</v>
      </c>
      <c r="AD1590" t="s">
        <v>1170</v>
      </c>
      <c r="AE1590" t="s">
        <v>368</v>
      </c>
      <c r="AF1590" t="s">
        <v>5680</v>
      </c>
      <c r="AG1590" t="s">
        <v>338</v>
      </c>
      <c r="AH1590" t="s">
        <v>530</v>
      </c>
      <c r="AJ1590" t="s">
        <v>5681</v>
      </c>
      <c r="AL1590" t="s">
        <v>339</v>
      </c>
      <c r="AM1590">
        <v>1</v>
      </c>
      <c r="AN1590">
        <v>1</v>
      </c>
      <c r="AO1590">
        <v>6083</v>
      </c>
      <c r="AQ1590">
        <v>127429</v>
      </c>
      <c r="AR1590">
        <v>7807</v>
      </c>
      <c r="AS1590" t="s">
        <v>958</v>
      </c>
      <c r="AT1590" t="s">
        <v>152</v>
      </c>
      <c r="AW1590" t="s">
        <v>343</v>
      </c>
      <c r="BY1590" t="s">
        <v>342</v>
      </c>
      <c r="EQ1590">
        <v>250033</v>
      </c>
      <c r="ER1590" t="s">
        <v>5682</v>
      </c>
      <c r="EV1590">
        <v>17287114</v>
      </c>
      <c r="EW1590">
        <v>928</v>
      </c>
      <c r="EX1590">
        <v>220713</v>
      </c>
      <c r="EY1590" t="s">
        <v>5683</v>
      </c>
      <c r="EZ1590">
        <v>1</v>
      </c>
      <c r="FC1590">
        <v>7807</v>
      </c>
      <c r="FD1590" t="s">
        <v>152</v>
      </c>
    </row>
    <row r="1591" spans="1:160" x14ac:dyDescent="0.3">
      <c r="A1591" t="str">
        <f>VLOOKUP(B1591,Table2[],3,FALSE)</f>
        <v>Digital</v>
      </c>
      <c r="B1591" t="str">
        <f>IF(OR(ISNUMBER(FIND("QVC",Z1591)),ISNUMBER(FIND("QVC",AL1591))),"QVC",IF(OR(ISNUMBER(FIND("NCO",H1591)),ISNUMBER(FIND("NCO",Y1591))), "NCO", IF(AL1591="consumer","PMD.com",VLOOKUP(LEFT(H1591,2),Tables!$E$1:$F$11,2,FALSE))))</f>
        <v>PMD.com</v>
      </c>
      <c r="C1591">
        <f t="shared" si="73"/>
        <v>53900001</v>
      </c>
      <c r="D1591">
        <f t="shared" si="74"/>
        <v>1</v>
      </c>
      <c r="E1591" t="str">
        <f t="shared" ca="1" si="72"/>
        <v>shifted orders shipped</v>
      </c>
      <c r="F1591" t="s">
        <v>3539</v>
      </c>
      <c r="G1591" t="s">
        <v>335</v>
      </c>
      <c r="H1591" t="s">
        <v>5677</v>
      </c>
      <c r="I1591" s="6">
        <v>44011.856851851851</v>
      </c>
      <c r="J1591" t="s">
        <v>16</v>
      </c>
      <c r="K1591" s="6">
        <v>44013.324571759258</v>
      </c>
      <c r="M1591" t="s">
        <v>5678</v>
      </c>
      <c r="N1591" t="s">
        <v>5679</v>
      </c>
      <c r="Q1591" t="s">
        <v>1170</v>
      </c>
      <c r="R1591" t="s">
        <v>368</v>
      </c>
      <c r="S1591" t="s">
        <v>5680</v>
      </c>
      <c r="T1591" t="s">
        <v>338</v>
      </c>
      <c r="U1591" t="s">
        <v>530</v>
      </c>
      <c r="W1591" t="s">
        <v>5681</v>
      </c>
      <c r="Z1591" t="s">
        <v>5678</v>
      </c>
      <c r="AA1591" t="s">
        <v>5679</v>
      </c>
      <c r="AD1591" t="s">
        <v>1170</v>
      </c>
      <c r="AE1591" t="s">
        <v>368</v>
      </c>
      <c r="AF1591" t="s">
        <v>5680</v>
      </c>
      <c r="AG1591" t="s">
        <v>338</v>
      </c>
      <c r="AH1591" t="s">
        <v>530</v>
      </c>
      <c r="AJ1591" t="s">
        <v>5681</v>
      </c>
      <c r="AL1591" t="s">
        <v>339</v>
      </c>
      <c r="AM1591">
        <v>1</v>
      </c>
      <c r="AN1591">
        <v>1</v>
      </c>
      <c r="AO1591">
        <v>31217</v>
      </c>
      <c r="AQ1591">
        <v>124466</v>
      </c>
      <c r="AR1591">
        <v>53900001</v>
      </c>
      <c r="AS1591" t="s">
        <v>1697</v>
      </c>
      <c r="AT1591" t="s">
        <v>104</v>
      </c>
      <c r="AW1591" t="s">
        <v>343</v>
      </c>
      <c r="BY1591" t="s">
        <v>342</v>
      </c>
      <c r="EQ1591">
        <v>247378</v>
      </c>
      <c r="ER1591" t="s">
        <v>5682</v>
      </c>
      <c r="EV1591">
        <v>17287114</v>
      </c>
      <c r="EW1591">
        <v>928</v>
      </c>
      <c r="EX1591">
        <v>220713</v>
      </c>
      <c r="EY1591" t="s">
        <v>5683</v>
      </c>
      <c r="EZ1591">
        <v>1</v>
      </c>
      <c r="FC1591">
        <v>95382</v>
      </c>
      <c r="FD1591" t="s">
        <v>1412</v>
      </c>
    </row>
    <row r="1592" spans="1:160" x14ac:dyDescent="0.3">
      <c r="A1592" t="str">
        <f>VLOOKUP(B1592,Table2[],3,FALSE)</f>
        <v>Digital</v>
      </c>
      <c r="B1592" t="str">
        <f>IF(OR(ISNUMBER(FIND("QVC",Z1592)),ISNUMBER(FIND("QVC",AL1592))),"QVC",IF(OR(ISNUMBER(FIND("NCO",H1592)),ISNUMBER(FIND("NCO",Y1592))), "NCO", IF(AL1592="consumer","PMD.com",VLOOKUP(LEFT(H1592,2),Tables!$E$1:$F$11,2,FALSE))))</f>
        <v>PMD.com</v>
      </c>
      <c r="C1592">
        <f t="shared" si="73"/>
        <v>51090030</v>
      </c>
      <c r="D1592">
        <f t="shared" si="74"/>
        <v>1</v>
      </c>
      <c r="E1592" t="str">
        <f t="shared" ca="1" si="72"/>
        <v>shifted orders shipped</v>
      </c>
      <c r="F1592" t="s">
        <v>3539</v>
      </c>
      <c r="G1592" t="s">
        <v>335</v>
      </c>
      <c r="H1592" t="s">
        <v>5677</v>
      </c>
      <c r="I1592" s="6">
        <v>44011.856851851851</v>
      </c>
      <c r="J1592" t="s">
        <v>16</v>
      </c>
      <c r="K1592" s="6">
        <v>44013.324571759258</v>
      </c>
      <c r="M1592" t="s">
        <v>5678</v>
      </c>
      <c r="N1592" t="s">
        <v>5679</v>
      </c>
      <c r="Q1592" t="s">
        <v>1170</v>
      </c>
      <c r="R1592" t="s">
        <v>368</v>
      </c>
      <c r="S1592" t="s">
        <v>5680</v>
      </c>
      <c r="T1592" t="s">
        <v>338</v>
      </c>
      <c r="U1592" t="s">
        <v>530</v>
      </c>
      <c r="W1592" t="s">
        <v>5681</v>
      </c>
      <c r="Z1592" t="s">
        <v>5678</v>
      </c>
      <c r="AA1592" t="s">
        <v>5679</v>
      </c>
      <c r="AD1592" t="s">
        <v>1170</v>
      </c>
      <c r="AE1592" t="s">
        <v>368</v>
      </c>
      <c r="AF1592" t="s">
        <v>5680</v>
      </c>
      <c r="AG1592" t="s">
        <v>338</v>
      </c>
      <c r="AH1592" t="s">
        <v>530</v>
      </c>
      <c r="AJ1592" t="s">
        <v>5681</v>
      </c>
      <c r="AL1592" t="s">
        <v>339</v>
      </c>
      <c r="AM1592">
        <v>1</v>
      </c>
      <c r="AN1592">
        <v>1</v>
      </c>
      <c r="AO1592">
        <v>6688</v>
      </c>
      <c r="AQ1592">
        <v>125960</v>
      </c>
      <c r="AR1592">
        <v>51090030</v>
      </c>
      <c r="AS1592" t="s">
        <v>3043</v>
      </c>
      <c r="AT1592" t="s">
        <v>628</v>
      </c>
      <c r="AW1592" t="s">
        <v>343</v>
      </c>
      <c r="BY1592" t="s">
        <v>342</v>
      </c>
      <c r="BZ1592" t="b">
        <v>0</v>
      </c>
      <c r="EQ1592">
        <v>243047</v>
      </c>
      <c r="ER1592" t="s">
        <v>5682</v>
      </c>
      <c r="EV1592">
        <v>17287114</v>
      </c>
      <c r="EW1592">
        <v>928</v>
      </c>
      <c r="EX1592">
        <v>220713</v>
      </c>
      <c r="EY1592" t="s">
        <v>5683</v>
      </c>
      <c r="EZ1592">
        <v>1</v>
      </c>
      <c r="FC1592">
        <v>95382</v>
      </c>
      <c r="FD1592" t="s">
        <v>1412</v>
      </c>
    </row>
    <row r="1593" spans="1:160" x14ac:dyDescent="0.3">
      <c r="A1593" t="str">
        <f>VLOOKUP(B1593,Table2[],3,FALSE)</f>
        <v>Digital</v>
      </c>
      <c r="B1593" t="str">
        <f>IF(OR(ISNUMBER(FIND("QVC",Z1593)),ISNUMBER(FIND("QVC",AL1593))),"QVC",IF(OR(ISNUMBER(FIND("NCO",H1593)),ISNUMBER(FIND("NCO",Y1593))), "NCO", IF(AL1593="consumer","PMD.com",VLOOKUP(LEFT(H1593,2),Tables!$E$1:$F$11,2,FALSE))))</f>
        <v>PMD.com</v>
      </c>
      <c r="C1593">
        <f t="shared" si="73"/>
        <v>54010001</v>
      </c>
      <c r="D1593">
        <f t="shared" si="74"/>
        <v>1</v>
      </c>
      <c r="E1593" t="str">
        <f t="shared" ca="1" si="72"/>
        <v>shifted orders shipped</v>
      </c>
      <c r="F1593" t="s">
        <v>3539</v>
      </c>
      <c r="G1593" t="s">
        <v>335</v>
      </c>
      <c r="H1593" t="s">
        <v>5677</v>
      </c>
      <c r="I1593" s="6">
        <v>44011.856851851851</v>
      </c>
      <c r="J1593" t="s">
        <v>16</v>
      </c>
      <c r="K1593" s="6">
        <v>44013.324571759258</v>
      </c>
      <c r="M1593" t="s">
        <v>5678</v>
      </c>
      <c r="N1593" t="s">
        <v>5679</v>
      </c>
      <c r="Q1593" t="s">
        <v>1170</v>
      </c>
      <c r="R1593" t="s">
        <v>368</v>
      </c>
      <c r="S1593" t="s">
        <v>5680</v>
      </c>
      <c r="T1593" t="s">
        <v>338</v>
      </c>
      <c r="U1593" t="s">
        <v>530</v>
      </c>
      <c r="W1593" t="s">
        <v>5681</v>
      </c>
      <c r="Z1593" t="s">
        <v>5678</v>
      </c>
      <c r="AA1593" t="s">
        <v>5679</v>
      </c>
      <c r="AD1593" t="s">
        <v>1170</v>
      </c>
      <c r="AE1593" t="s">
        <v>368</v>
      </c>
      <c r="AF1593" t="s">
        <v>5680</v>
      </c>
      <c r="AG1593" t="s">
        <v>338</v>
      </c>
      <c r="AH1593" t="s">
        <v>530</v>
      </c>
      <c r="AJ1593" t="s">
        <v>5681</v>
      </c>
      <c r="AL1593" t="s">
        <v>339</v>
      </c>
      <c r="AM1593">
        <v>1</v>
      </c>
      <c r="AN1593">
        <v>1</v>
      </c>
      <c r="AO1593">
        <v>6300</v>
      </c>
      <c r="AQ1593">
        <v>124476</v>
      </c>
      <c r="AR1593">
        <v>54010001</v>
      </c>
      <c r="AS1593" t="s">
        <v>577</v>
      </c>
      <c r="AT1593" t="s">
        <v>35</v>
      </c>
      <c r="AW1593" t="s">
        <v>340</v>
      </c>
      <c r="AX1593">
        <v>0</v>
      </c>
      <c r="AY1593" t="s">
        <v>348</v>
      </c>
      <c r="AZ1593">
        <v>0</v>
      </c>
      <c r="BY1593" t="s">
        <v>342</v>
      </c>
      <c r="EQ1593">
        <v>252076</v>
      </c>
      <c r="ER1593" t="s">
        <v>5682</v>
      </c>
      <c r="EV1593">
        <v>17287114</v>
      </c>
      <c r="EW1593">
        <v>928</v>
      </c>
      <c r="EX1593">
        <v>220713</v>
      </c>
      <c r="EY1593" t="s">
        <v>5683</v>
      </c>
      <c r="EZ1593">
        <v>1</v>
      </c>
      <c r="FC1593">
        <v>95382</v>
      </c>
      <c r="FD1593" t="s">
        <v>1412</v>
      </c>
    </row>
    <row r="1594" spans="1:160" x14ac:dyDescent="0.3">
      <c r="A1594" t="str">
        <f>VLOOKUP(B1594,Table2[],3,FALSE)</f>
        <v>Digital</v>
      </c>
      <c r="B1594" t="str">
        <f>IF(OR(ISNUMBER(FIND("QVC",Z1594)),ISNUMBER(FIND("QVC",AL1594))),"QVC",IF(OR(ISNUMBER(FIND("NCO",H1594)),ISNUMBER(FIND("NCO",Y1594))), "NCO", IF(AL1594="consumer","PMD.com",VLOOKUP(LEFT(H1594,2),Tables!$E$1:$F$11,2,FALSE))))</f>
        <v>PMD.com</v>
      </c>
      <c r="C1594">
        <f t="shared" si="73"/>
        <v>52430001</v>
      </c>
      <c r="D1594">
        <f t="shared" si="74"/>
        <v>1</v>
      </c>
      <c r="E1594" t="str">
        <f t="shared" ca="1" si="72"/>
        <v>shifted orders shipped</v>
      </c>
      <c r="F1594" t="s">
        <v>3539</v>
      </c>
      <c r="G1594" t="s">
        <v>335</v>
      </c>
      <c r="H1594" t="s">
        <v>2662</v>
      </c>
      <c r="I1594" s="6">
        <v>44008.670231481483</v>
      </c>
      <c r="J1594" t="s">
        <v>16</v>
      </c>
      <c r="K1594" s="6">
        <v>44013.324629629627</v>
      </c>
      <c r="M1594" t="s">
        <v>5684</v>
      </c>
      <c r="N1594" t="s">
        <v>5685</v>
      </c>
      <c r="Q1594" t="s">
        <v>5686</v>
      </c>
      <c r="R1594" t="s">
        <v>463</v>
      </c>
      <c r="S1594">
        <v>55946</v>
      </c>
      <c r="T1594" t="s">
        <v>338</v>
      </c>
      <c r="U1594" t="s">
        <v>530</v>
      </c>
      <c r="W1594" t="s">
        <v>5687</v>
      </c>
      <c r="Z1594" t="s">
        <v>5684</v>
      </c>
      <c r="AA1594" t="s">
        <v>5685</v>
      </c>
      <c r="AD1594" t="s">
        <v>5686</v>
      </c>
      <c r="AE1594" t="s">
        <v>463</v>
      </c>
      <c r="AF1594">
        <v>55946</v>
      </c>
      <c r="AG1594" t="s">
        <v>338</v>
      </c>
      <c r="AH1594" t="s">
        <v>530</v>
      </c>
      <c r="AJ1594" t="s">
        <v>5687</v>
      </c>
      <c r="AL1594" t="s">
        <v>339</v>
      </c>
      <c r="AM1594">
        <v>1</v>
      </c>
      <c r="AN1594">
        <v>1</v>
      </c>
      <c r="AO1594">
        <v>12063</v>
      </c>
      <c r="AQ1594">
        <v>127155</v>
      </c>
      <c r="AR1594">
        <v>52430001</v>
      </c>
      <c r="AS1594" t="s">
        <v>927</v>
      </c>
      <c r="AT1594" t="s">
        <v>75</v>
      </c>
      <c r="AW1594" t="s">
        <v>340</v>
      </c>
      <c r="AX1594" t="s">
        <v>340</v>
      </c>
      <c r="AY1594" t="s">
        <v>357</v>
      </c>
      <c r="AZ1594" t="s">
        <v>363</v>
      </c>
      <c r="BY1594" t="s">
        <v>342</v>
      </c>
      <c r="EQ1594">
        <v>249990</v>
      </c>
      <c r="ER1594" t="s">
        <v>2663</v>
      </c>
      <c r="EV1594">
        <v>17284649</v>
      </c>
      <c r="EW1594">
        <v>928</v>
      </c>
      <c r="EX1594">
        <v>219128</v>
      </c>
      <c r="EY1594">
        <v>9.2748999964335493E+25</v>
      </c>
      <c r="EZ1594">
        <v>1</v>
      </c>
      <c r="FC1594">
        <v>52430001</v>
      </c>
      <c r="FD1594" t="s">
        <v>75</v>
      </c>
    </row>
    <row r="1595" spans="1:160" x14ac:dyDescent="0.3">
      <c r="A1595" t="str">
        <f>VLOOKUP(B1595,Table2[],3,FALSE)</f>
        <v>Digital</v>
      </c>
      <c r="B1595" t="str">
        <f>IF(OR(ISNUMBER(FIND("QVC",Z1595)),ISNUMBER(FIND("QVC",AL1595))),"QVC",IF(OR(ISNUMBER(FIND("NCO",H1595)),ISNUMBER(FIND("NCO",Y1595))), "NCO", IF(AL1595="consumer","PMD.com",VLOOKUP(LEFT(H1595,2),Tables!$E$1:$F$11,2,FALSE))))</f>
        <v>PMD.com</v>
      </c>
      <c r="C1595">
        <f t="shared" si="73"/>
        <v>53980001</v>
      </c>
      <c r="D1595">
        <f t="shared" si="74"/>
        <v>1</v>
      </c>
      <c r="E1595" t="str">
        <f t="shared" ca="1" si="72"/>
        <v>shifted orders shipped</v>
      </c>
      <c r="F1595" t="s">
        <v>3539</v>
      </c>
      <c r="G1595" t="s">
        <v>335</v>
      </c>
      <c r="H1595" t="s">
        <v>5688</v>
      </c>
      <c r="I1595" s="6">
        <v>44011.57707175926</v>
      </c>
      <c r="J1595" t="s">
        <v>16</v>
      </c>
      <c r="K1595" s="6">
        <v>44013.324849537035</v>
      </c>
      <c r="M1595" t="s">
        <v>2989</v>
      </c>
      <c r="N1595" t="s">
        <v>5689</v>
      </c>
      <c r="Q1595" t="s">
        <v>1316</v>
      </c>
      <c r="R1595" t="s">
        <v>463</v>
      </c>
      <c r="S1595" t="s">
        <v>5690</v>
      </c>
      <c r="T1595" t="s">
        <v>338</v>
      </c>
      <c r="U1595" t="s">
        <v>530</v>
      </c>
      <c r="W1595" t="s">
        <v>2990</v>
      </c>
      <c r="Z1595" t="s">
        <v>2989</v>
      </c>
      <c r="AA1595" t="s">
        <v>5689</v>
      </c>
      <c r="AD1595" t="s">
        <v>1316</v>
      </c>
      <c r="AE1595" t="s">
        <v>463</v>
      </c>
      <c r="AF1595" t="s">
        <v>5690</v>
      </c>
      <c r="AG1595" t="s">
        <v>338</v>
      </c>
      <c r="AH1595" t="s">
        <v>530</v>
      </c>
      <c r="AJ1595" t="s">
        <v>2990</v>
      </c>
      <c r="AL1595" t="s">
        <v>339</v>
      </c>
      <c r="AM1595">
        <v>1</v>
      </c>
      <c r="AN1595">
        <v>1</v>
      </c>
      <c r="AO1595">
        <v>5816</v>
      </c>
      <c r="AQ1595">
        <v>124473</v>
      </c>
      <c r="AR1595">
        <v>53980001</v>
      </c>
      <c r="AS1595" t="s">
        <v>1735</v>
      </c>
      <c r="AT1595" t="s">
        <v>43</v>
      </c>
      <c r="AW1595" t="s">
        <v>340</v>
      </c>
      <c r="AX1595">
        <v>0</v>
      </c>
      <c r="AY1595" t="s">
        <v>348</v>
      </c>
      <c r="AZ1595">
        <v>0</v>
      </c>
      <c r="BY1595" t="s">
        <v>342</v>
      </c>
      <c r="EQ1595">
        <v>253177</v>
      </c>
      <c r="ER1595" t="s">
        <v>5691</v>
      </c>
      <c r="EV1595">
        <v>17286783</v>
      </c>
      <c r="EW1595">
        <v>928</v>
      </c>
      <c r="EX1595">
        <v>220538</v>
      </c>
      <c r="EY1595">
        <v>9.2748999964335493E+25</v>
      </c>
      <c r="EZ1595">
        <v>1</v>
      </c>
      <c r="FC1595">
        <v>53980001</v>
      </c>
      <c r="FD1595" t="s">
        <v>43</v>
      </c>
    </row>
    <row r="1596" spans="1:160" x14ac:dyDescent="0.3">
      <c r="A1596" t="str">
        <f>VLOOKUP(B1596,Table2[],3,FALSE)</f>
        <v>Digital</v>
      </c>
      <c r="B1596" t="str">
        <f>IF(OR(ISNUMBER(FIND("QVC",Z1596)),ISNUMBER(FIND("QVC",AL1596))),"QVC",IF(OR(ISNUMBER(FIND("NCO",H1596)),ISNUMBER(FIND("NCO",Y1596))), "NCO", IF(AL1596="consumer","PMD.com",VLOOKUP(LEFT(H1596,2),Tables!$E$1:$F$11,2,FALSE))))</f>
        <v>PMD.com</v>
      </c>
      <c r="C1596">
        <f t="shared" si="73"/>
        <v>51090001</v>
      </c>
      <c r="D1596">
        <f t="shared" si="74"/>
        <v>1</v>
      </c>
      <c r="E1596" t="str">
        <f t="shared" ca="1" si="72"/>
        <v>shifted orders shipped</v>
      </c>
      <c r="F1596" t="s">
        <v>3539</v>
      </c>
      <c r="G1596" t="s">
        <v>335</v>
      </c>
      <c r="H1596" t="s">
        <v>5692</v>
      </c>
      <c r="I1596" s="6">
        <v>44011.804791666669</v>
      </c>
      <c r="J1596" t="s">
        <v>16</v>
      </c>
      <c r="K1596" s="6">
        <v>44013.324861111112</v>
      </c>
      <c r="M1596" t="s">
        <v>5693</v>
      </c>
      <c r="N1596" t="s">
        <v>5694</v>
      </c>
      <c r="Q1596" t="s">
        <v>1563</v>
      </c>
      <c r="R1596" t="s">
        <v>400</v>
      </c>
      <c r="S1596" t="s">
        <v>5695</v>
      </c>
      <c r="T1596" t="s">
        <v>338</v>
      </c>
      <c r="U1596" t="s">
        <v>530</v>
      </c>
      <c r="W1596" t="s">
        <v>5696</v>
      </c>
      <c r="Z1596" t="s">
        <v>5693</v>
      </c>
      <c r="AA1596" t="s">
        <v>5694</v>
      </c>
      <c r="AD1596" t="s">
        <v>1563</v>
      </c>
      <c r="AE1596" t="s">
        <v>400</v>
      </c>
      <c r="AF1596" t="s">
        <v>5695</v>
      </c>
      <c r="AG1596" t="s">
        <v>338</v>
      </c>
      <c r="AH1596" t="s">
        <v>530</v>
      </c>
      <c r="AJ1596" t="s">
        <v>5696</v>
      </c>
      <c r="AL1596" t="s">
        <v>339</v>
      </c>
      <c r="AM1596">
        <v>1</v>
      </c>
      <c r="AN1596">
        <v>1</v>
      </c>
      <c r="AO1596">
        <v>4885</v>
      </c>
      <c r="AQ1596">
        <v>124202</v>
      </c>
      <c r="AR1596">
        <v>51090001</v>
      </c>
      <c r="AS1596" t="s">
        <v>1986</v>
      </c>
      <c r="AT1596" t="s">
        <v>60</v>
      </c>
      <c r="AW1596" t="s">
        <v>340</v>
      </c>
      <c r="AX1596" t="s">
        <v>340</v>
      </c>
      <c r="AY1596" t="s">
        <v>357</v>
      </c>
      <c r="AZ1596" t="s">
        <v>361</v>
      </c>
      <c r="BY1596" t="s">
        <v>342</v>
      </c>
      <c r="EQ1596">
        <v>250831</v>
      </c>
      <c r="ER1596" t="s">
        <v>5697</v>
      </c>
      <c r="EV1596">
        <v>17287085</v>
      </c>
      <c r="EW1596">
        <v>928</v>
      </c>
      <c r="EX1596">
        <v>220684</v>
      </c>
      <c r="EY1596" t="s">
        <v>5698</v>
      </c>
      <c r="EZ1596">
        <v>1</v>
      </c>
      <c r="FC1596">
        <v>95016</v>
      </c>
      <c r="FD1596" t="s">
        <v>488</v>
      </c>
    </row>
    <row r="1597" spans="1:160" x14ac:dyDescent="0.3">
      <c r="A1597" t="str">
        <f>VLOOKUP(B1597,Table2[],3,FALSE)</f>
        <v>Digital</v>
      </c>
      <c r="B1597" t="str">
        <f>IF(OR(ISNUMBER(FIND("QVC",Z1597)),ISNUMBER(FIND("QVC",AL1597))),"QVC",IF(OR(ISNUMBER(FIND("NCO",H1597)),ISNUMBER(FIND("NCO",Y1597))), "NCO", IF(AL1597="consumer","PMD.com",VLOOKUP(LEFT(H1597,2),Tables!$E$1:$F$11,2,FALSE))))</f>
        <v>PMD.com</v>
      </c>
      <c r="C1597">
        <f t="shared" si="73"/>
        <v>55340001</v>
      </c>
      <c r="D1597">
        <f t="shared" si="74"/>
        <v>1</v>
      </c>
      <c r="E1597" t="str">
        <f t="shared" ca="1" si="72"/>
        <v>shifted orders shipped</v>
      </c>
      <c r="F1597" t="s">
        <v>3539</v>
      </c>
      <c r="G1597" t="s">
        <v>335</v>
      </c>
      <c r="H1597" t="s">
        <v>5692</v>
      </c>
      <c r="I1597" s="6">
        <v>44011.804791666669</v>
      </c>
      <c r="J1597" t="s">
        <v>16</v>
      </c>
      <c r="K1597" s="6">
        <v>44013.324861111112</v>
      </c>
      <c r="M1597" t="s">
        <v>5693</v>
      </c>
      <c r="N1597" t="s">
        <v>5694</v>
      </c>
      <c r="Q1597" t="s">
        <v>1563</v>
      </c>
      <c r="R1597" t="s">
        <v>400</v>
      </c>
      <c r="S1597" t="s">
        <v>5695</v>
      </c>
      <c r="T1597" t="s">
        <v>338</v>
      </c>
      <c r="U1597" t="s">
        <v>530</v>
      </c>
      <c r="W1597" t="s">
        <v>5696</v>
      </c>
      <c r="Z1597" t="s">
        <v>5693</v>
      </c>
      <c r="AA1597" t="s">
        <v>5694</v>
      </c>
      <c r="AD1597" t="s">
        <v>1563</v>
      </c>
      <c r="AE1597" t="s">
        <v>400</v>
      </c>
      <c r="AF1597" t="s">
        <v>5695</v>
      </c>
      <c r="AG1597" t="s">
        <v>338</v>
      </c>
      <c r="AH1597" t="s">
        <v>530</v>
      </c>
      <c r="AJ1597" t="s">
        <v>5696</v>
      </c>
      <c r="AL1597" t="s">
        <v>339</v>
      </c>
      <c r="AM1597">
        <v>1</v>
      </c>
      <c r="AN1597">
        <v>1</v>
      </c>
      <c r="AO1597">
        <v>8241</v>
      </c>
      <c r="AQ1597">
        <v>124480</v>
      </c>
      <c r="AR1597">
        <v>55340001</v>
      </c>
      <c r="AS1597" t="s">
        <v>1955</v>
      </c>
      <c r="AT1597" t="s">
        <v>71</v>
      </c>
      <c r="AW1597" t="s">
        <v>343</v>
      </c>
      <c r="BY1597" t="s">
        <v>342</v>
      </c>
      <c r="EQ1597">
        <v>249139</v>
      </c>
      <c r="ER1597" t="s">
        <v>5697</v>
      </c>
      <c r="EV1597">
        <v>17287085</v>
      </c>
      <c r="EW1597">
        <v>928</v>
      </c>
      <c r="EX1597">
        <v>220684</v>
      </c>
      <c r="EY1597" t="s">
        <v>5698</v>
      </c>
      <c r="EZ1597">
        <v>1</v>
      </c>
      <c r="FC1597">
        <v>95016</v>
      </c>
      <c r="FD1597" t="s">
        <v>488</v>
      </c>
    </row>
    <row r="1598" spans="1:160" x14ac:dyDescent="0.3">
      <c r="A1598" t="str">
        <f>VLOOKUP(B1598,Table2[],3,FALSE)</f>
        <v>Digital</v>
      </c>
      <c r="B1598" t="str">
        <f>IF(OR(ISNUMBER(FIND("QVC",Z1598)),ISNUMBER(FIND("QVC",AL1598))),"QVC",IF(OR(ISNUMBER(FIND("NCO",H1598)),ISNUMBER(FIND("NCO",Y1598))), "NCO", IF(AL1598="consumer","PMD.com",VLOOKUP(LEFT(H1598,2),Tables!$E$1:$F$11,2,FALSE))))</f>
        <v>PMD.com</v>
      </c>
      <c r="C1598">
        <f t="shared" si="73"/>
        <v>51010001</v>
      </c>
      <c r="D1598">
        <f t="shared" si="74"/>
        <v>1</v>
      </c>
      <c r="E1598" t="str">
        <f t="shared" ca="1" si="72"/>
        <v>shifted orders shipped</v>
      </c>
      <c r="F1598" t="s">
        <v>3539</v>
      </c>
      <c r="G1598" t="s">
        <v>335</v>
      </c>
      <c r="H1598" t="s">
        <v>5692</v>
      </c>
      <c r="I1598" s="6">
        <v>44011.804791666669</v>
      </c>
      <c r="J1598" t="s">
        <v>16</v>
      </c>
      <c r="K1598" s="6">
        <v>44013.324861111112</v>
      </c>
      <c r="M1598" t="s">
        <v>5693</v>
      </c>
      <c r="N1598" t="s">
        <v>5694</v>
      </c>
      <c r="Q1598" t="s">
        <v>1563</v>
      </c>
      <c r="R1598" t="s">
        <v>400</v>
      </c>
      <c r="S1598" t="s">
        <v>5695</v>
      </c>
      <c r="T1598" t="s">
        <v>338</v>
      </c>
      <c r="U1598" t="s">
        <v>530</v>
      </c>
      <c r="W1598" t="s">
        <v>5696</v>
      </c>
      <c r="Z1598" t="s">
        <v>5693</v>
      </c>
      <c r="AA1598" t="s">
        <v>5694</v>
      </c>
      <c r="AD1598" t="s">
        <v>1563</v>
      </c>
      <c r="AE1598" t="s">
        <v>400</v>
      </c>
      <c r="AF1598" t="s">
        <v>5695</v>
      </c>
      <c r="AG1598" t="s">
        <v>338</v>
      </c>
      <c r="AH1598" t="s">
        <v>530</v>
      </c>
      <c r="AJ1598" t="s">
        <v>5696</v>
      </c>
      <c r="AL1598" t="s">
        <v>339</v>
      </c>
      <c r="AM1598">
        <v>1</v>
      </c>
      <c r="AN1598">
        <v>1</v>
      </c>
      <c r="AO1598">
        <v>8743</v>
      </c>
      <c r="AQ1598">
        <v>123868</v>
      </c>
      <c r="AR1598">
        <v>51010001</v>
      </c>
      <c r="AS1598" t="s">
        <v>48</v>
      </c>
      <c r="AT1598" t="s">
        <v>49</v>
      </c>
      <c r="AW1598" t="s">
        <v>340</v>
      </c>
      <c r="AX1598" t="s">
        <v>340</v>
      </c>
      <c r="AY1598" t="s">
        <v>357</v>
      </c>
      <c r="AZ1598" t="s">
        <v>363</v>
      </c>
      <c r="BY1598" t="s">
        <v>342</v>
      </c>
      <c r="EQ1598">
        <v>251450</v>
      </c>
      <c r="ER1598" t="s">
        <v>5697</v>
      </c>
      <c r="EV1598">
        <v>17287085</v>
      </c>
      <c r="EW1598">
        <v>928</v>
      </c>
      <c r="EX1598">
        <v>220684</v>
      </c>
      <c r="EY1598" t="s">
        <v>5698</v>
      </c>
      <c r="EZ1598">
        <v>1</v>
      </c>
      <c r="FC1598">
        <v>95016</v>
      </c>
      <c r="FD1598" t="s">
        <v>488</v>
      </c>
    </row>
    <row r="1599" spans="1:160" x14ac:dyDescent="0.3">
      <c r="A1599" t="str">
        <f>VLOOKUP(B1599,Table2[],3,FALSE)</f>
        <v>Digital</v>
      </c>
      <c r="B1599" t="str">
        <f>IF(OR(ISNUMBER(FIND("QVC",Z1599)),ISNUMBER(FIND("QVC",AL1599))),"QVC",IF(OR(ISNUMBER(FIND("NCO",H1599)),ISNUMBER(FIND("NCO",Y1599))), "NCO", IF(AL1599="consumer","PMD.com",VLOOKUP(LEFT(H1599,2),Tables!$E$1:$F$11,2,FALSE))))</f>
        <v>PMD.com</v>
      </c>
      <c r="C1599">
        <f t="shared" si="73"/>
        <v>53440001</v>
      </c>
      <c r="D1599">
        <f t="shared" si="74"/>
        <v>1</v>
      </c>
      <c r="E1599" t="str">
        <f t="shared" ca="1" si="72"/>
        <v>shifted orders shipped</v>
      </c>
      <c r="F1599" t="s">
        <v>3539</v>
      </c>
      <c r="G1599" t="s">
        <v>335</v>
      </c>
      <c r="H1599" t="s">
        <v>2430</v>
      </c>
      <c r="I1599" s="6">
        <v>44008.491967592592</v>
      </c>
      <c r="J1599" t="s">
        <v>16</v>
      </c>
      <c r="K1599" s="6">
        <v>44013.325127314813</v>
      </c>
      <c r="M1599" t="s">
        <v>3462</v>
      </c>
      <c r="N1599" t="s">
        <v>5699</v>
      </c>
      <c r="Q1599" t="s">
        <v>3485</v>
      </c>
      <c r="R1599" t="s">
        <v>450</v>
      </c>
      <c r="S1599">
        <v>83815</v>
      </c>
      <c r="T1599" t="s">
        <v>338</v>
      </c>
      <c r="U1599" t="s">
        <v>530</v>
      </c>
      <c r="W1599" t="s">
        <v>3463</v>
      </c>
      <c r="Z1599" t="s">
        <v>3462</v>
      </c>
      <c r="AA1599" t="s">
        <v>5699</v>
      </c>
      <c r="AD1599" t="s">
        <v>3485</v>
      </c>
      <c r="AE1599" t="s">
        <v>450</v>
      </c>
      <c r="AF1599">
        <v>83815</v>
      </c>
      <c r="AG1599" t="s">
        <v>338</v>
      </c>
      <c r="AH1599" t="s">
        <v>530</v>
      </c>
      <c r="AJ1599" t="s">
        <v>3463</v>
      </c>
      <c r="AL1599" t="s">
        <v>339</v>
      </c>
      <c r="AM1599">
        <v>1</v>
      </c>
      <c r="AN1599">
        <v>1</v>
      </c>
      <c r="AO1599">
        <v>7642</v>
      </c>
      <c r="AQ1599">
        <v>124700</v>
      </c>
      <c r="AR1599">
        <v>53440001</v>
      </c>
      <c r="AS1599" t="s">
        <v>1240</v>
      </c>
      <c r="AT1599" t="s">
        <v>116</v>
      </c>
      <c r="AW1599" t="s">
        <v>340</v>
      </c>
      <c r="AX1599" t="s">
        <v>340</v>
      </c>
      <c r="AY1599" t="s">
        <v>345</v>
      </c>
      <c r="AZ1599" t="s">
        <v>345</v>
      </c>
      <c r="BY1599" t="s">
        <v>342</v>
      </c>
      <c r="EQ1599">
        <v>252960</v>
      </c>
      <c r="ER1599" t="s">
        <v>2431</v>
      </c>
      <c r="EV1599">
        <v>17284397</v>
      </c>
      <c r="EW1599">
        <v>928</v>
      </c>
      <c r="EX1599">
        <v>218895</v>
      </c>
      <c r="EY1599" t="s">
        <v>5700</v>
      </c>
      <c r="EZ1599">
        <v>1</v>
      </c>
      <c r="FC1599">
        <v>53440001</v>
      </c>
      <c r="FD1599" t="s">
        <v>116</v>
      </c>
    </row>
    <row r="1600" spans="1:160" x14ac:dyDescent="0.3">
      <c r="A1600" t="str">
        <f>VLOOKUP(B1600,Table2[],3,FALSE)</f>
        <v>Digital</v>
      </c>
      <c r="B1600" t="str">
        <f>IF(OR(ISNUMBER(FIND("QVC",Z1600)),ISNUMBER(FIND("QVC",AL1600))),"QVC",IF(OR(ISNUMBER(FIND("NCO",H1600)),ISNUMBER(FIND("NCO",Y1600))), "NCO", IF(AL1600="consumer","PMD.com",VLOOKUP(LEFT(H1600,2),Tables!$E$1:$F$11,2,FALSE))))</f>
        <v>PMD.com</v>
      </c>
      <c r="C1600">
        <f t="shared" si="73"/>
        <v>52430001</v>
      </c>
      <c r="D1600">
        <f t="shared" si="74"/>
        <v>1</v>
      </c>
      <c r="E1600" t="str">
        <f t="shared" ca="1" si="72"/>
        <v>shifted orders shipped</v>
      </c>
      <c r="F1600" t="s">
        <v>3539</v>
      </c>
      <c r="G1600" t="s">
        <v>335</v>
      </c>
      <c r="H1600" t="s">
        <v>2430</v>
      </c>
      <c r="I1600" s="6">
        <v>44008.491967592592</v>
      </c>
      <c r="J1600" t="s">
        <v>16</v>
      </c>
      <c r="K1600" s="6">
        <v>44013.325127314813</v>
      </c>
      <c r="M1600" t="s">
        <v>3462</v>
      </c>
      <c r="N1600" t="s">
        <v>5699</v>
      </c>
      <c r="Q1600" t="s">
        <v>3485</v>
      </c>
      <c r="R1600" t="s">
        <v>450</v>
      </c>
      <c r="S1600">
        <v>83815</v>
      </c>
      <c r="T1600" t="s">
        <v>338</v>
      </c>
      <c r="U1600" t="s">
        <v>530</v>
      </c>
      <c r="W1600" t="s">
        <v>3463</v>
      </c>
      <c r="Z1600" t="s">
        <v>3462</v>
      </c>
      <c r="AA1600" t="s">
        <v>5699</v>
      </c>
      <c r="AD1600" t="s">
        <v>3485</v>
      </c>
      <c r="AE1600" t="s">
        <v>450</v>
      </c>
      <c r="AF1600">
        <v>83815</v>
      </c>
      <c r="AG1600" t="s">
        <v>338</v>
      </c>
      <c r="AH1600" t="s">
        <v>530</v>
      </c>
      <c r="AJ1600" t="s">
        <v>3463</v>
      </c>
      <c r="AL1600" t="s">
        <v>339</v>
      </c>
      <c r="AM1600">
        <v>1</v>
      </c>
      <c r="AN1600">
        <v>1</v>
      </c>
      <c r="AO1600">
        <v>12063</v>
      </c>
      <c r="AQ1600">
        <v>127155</v>
      </c>
      <c r="AR1600">
        <v>52430001</v>
      </c>
      <c r="AS1600" t="s">
        <v>927</v>
      </c>
      <c r="AT1600" t="s">
        <v>75</v>
      </c>
      <c r="AW1600" t="s">
        <v>340</v>
      </c>
      <c r="AX1600" t="s">
        <v>340</v>
      </c>
      <c r="AY1600" t="s">
        <v>357</v>
      </c>
      <c r="AZ1600" t="s">
        <v>363</v>
      </c>
      <c r="BY1600" t="s">
        <v>342</v>
      </c>
      <c r="EQ1600">
        <v>249990</v>
      </c>
      <c r="ER1600" t="s">
        <v>2431</v>
      </c>
      <c r="EV1600">
        <v>17284397</v>
      </c>
      <c r="EW1600">
        <v>928</v>
      </c>
      <c r="EX1600">
        <v>218895</v>
      </c>
      <c r="EY1600" t="s">
        <v>5700</v>
      </c>
      <c r="EZ1600">
        <v>1</v>
      </c>
      <c r="FC1600">
        <v>52430001</v>
      </c>
      <c r="FD1600" t="s">
        <v>75</v>
      </c>
    </row>
    <row r="1601" spans="1:160" x14ac:dyDescent="0.3">
      <c r="A1601" t="str">
        <f>VLOOKUP(B1601,Table2[],3,FALSE)</f>
        <v>Digital</v>
      </c>
      <c r="B1601" t="str">
        <f>IF(OR(ISNUMBER(FIND("QVC",Z1601)),ISNUMBER(FIND("QVC",AL1601))),"QVC",IF(OR(ISNUMBER(FIND("NCO",H1601)),ISNUMBER(FIND("NCO",Y1601))), "NCO", IF(AL1601="consumer","PMD.com",VLOOKUP(LEFT(H1601,2),Tables!$E$1:$F$11,2,FALSE))))</f>
        <v>PMD.com</v>
      </c>
      <c r="C1601">
        <f t="shared" si="73"/>
        <v>53920001</v>
      </c>
      <c r="D1601">
        <f t="shared" si="74"/>
        <v>1</v>
      </c>
      <c r="E1601" t="str">
        <f t="shared" ca="1" si="72"/>
        <v>shifted orders shipped</v>
      </c>
      <c r="F1601" t="s">
        <v>3539</v>
      </c>
      <c r="G1601" t="s">
        <v>335</v>
      </c>
      <c r="H1601" t="s">
        <v>5701</v>
      </c>
      <c r="I1601" s="6">
        <v>44011.814421296294</v>
      </c>
      <c r="J1601" t="s">
        <v>16</v>
      </c>
      <c r="K1601" s="6">
        <v>44013.325138888889</v>
      </c>
      <c r="M1601" t="s">
        <v>5702</v>
      </c>
      <c r="N1601" t="s">
        <v>5703</v>
      </c>
      <c r="O1601" t="s">
        <v>408</v>
      </c>
      <c r="Q1601" t="s">
        <v>408</v>
      </c>
      <c r="R1601" t="s">
        <v>389</v>
      </c>
      <c r="S1601" t="s">
        <v>5704</v>
      </c>
      <c r="T1601" t="s">
        <v>338</v>
      </c>
      <c r="U1601" t="s">
        <v>530</v>
      </c>
      <c r="W1601" t="s">
        <v>5705</v>
      </c>
      <c r="Z1601" t="s">
        <v>5702</v>
      </c>
      <c r="AA1601" t="s">
        <v>5703</v>
      </c>
      <c r="AB1601" t="s">
        <v>408</v>
      </c>
      <c r="AD1601" t="s">
        <v>408</v>
      </c>
      <c r="AE1601" t="s">
        <v>389</v>
      </c>
      <c r="AF1601" t="s">
        <v>5704</v>
      </c>
      <c r="AG1601" t="s">
        <v>338</v>
      </c>
      <c r="AH1601" t="s">
        <v>530</v>
      </c>
      <c r="AJ1601" t="s">
        <v>5705</v>
      </c>
      <c r="AL1601" t="s">
        <v>339</v>
      </c>
      <c r="AM1601">
        <v>1</v>
      </c>
      <c r="AN1601">
        <v>1</v>
      </c>
      <c r="AO1601">
        <v>14899</v>
      </c>
      <c r="AQ1601">
        <v>124468</v>
      </c>
      <c r="AR1601">
        <v>53920001</v>
      </c>
      <c r="AS1601">
        <v>9000000</v>
      </c>
      <c r="AT1601" t="s">
        <v>40</v>
      </c>
      <c r="AW1601" t="s">
        <v>343</v>
      </c>
      <c r="BY1601" t="s">
        <v>342</v>
      </c>
      <c r="EQ1601">
        <v>243396</v>
      </c>
      <c r="ER1601" t="s">
        <v>5706</v>
      </c>
      <c r="EV1601">
        <v>17287093</v>
      </c>
      <c r="EW1601">
        <v>928</v>
      </c>
      <c r="EX1601">
        <v>220692</v>
      </c>
      <c r="EY1601" t="s">
        <v>5707</v>
      </c>
      <c r="EZ1601">
        <v>1</v>
      </c>
      <c r="FC1601">
        <v>95384</v>
      </c>
      <c r="FD1601" t="s">
        <v>3530</v>
      </c>
    </row>
    <row r="1602" spans="1:160" x14ac:dyDescent="0.3">
      <c r="A1602" t="str">
        <f>VLOOKUP(B1602,Table2[],3,FALSE)</f>
        <v>Digital</v>
      </c>
      <c r="B1602" t="str">
        <f>IF(OR(ISNUMBER(FIND("QVC",Z1602)),ISNUMBER(FIND("QVC",AL1602))),"QVC",IF(OR(ISNUMBER(FIND("NCO",H1602)),ISNUMBER(FIND("NCO",Y1602))), "NCO", IF(AL1602="consumer","PMD.com",VLOOKUP(LEFT(H1602,2),Tables!$E$1:$F$11,2,FALSE))))</f>
        <v>PMD.com</v>
      </c>
      <c r="C1602">
        <f t="shared" si="73"/>
        <v>51090001</v>
      </c>
      <c r="D1602">
        <f t="shared" si="74"/>
        <v>1</v>
      </c>
      <c r="E1602" t="str">
        <f t="shared" ca="1" si="72"/>
        <v>shifted orders shipped</v>
      </c>
      <c r="F1602" t="s">
        <v>3539</v>
      </c>
      <c r="G1602" t="s">
        <v>335</v>
      </c>
      <c r="H1602" t="s">
        <v>5701</v>
      </c>
      <c r="I1602" s="6">
        <v>44011.814421296294</v>
      </c>
      <c r="J1602" t="s">
        <v>16</v>
      </c>
      <c r="K1602" s="6">
        <v>44013.325138888889</v>
      </c>
      <c r="M1602" t="s">
        <v>5702</v>
      </c>
      <c r="N1602" t="s">
        <v>5703</v>
      </c>
      <c r="O1602" t="s">
        <v>408</v>
      </c>
      <c r="Q1602" t="s">
        <v>408</v>
      </c>
      <c r="R1602" t="s">
        <v>389</v>
      </c>
      <c r="S1602" t="s">
        <v>5704</v>
      </c>
      <c r="T1602" t="s">
        <v>338</v>
      </c>
      <c r="U1602" t="s">
        <v>530</v>
      </c>
      <c r="W1602" t="s">
        <v>5705</v>
      </c>
      <c r="Z1602" t="s">
        <v>5702</v>
      </c>
      <c r="AA1602" t="s">
        <v>5703</v>
      </c>
      <c r="AB1602" t="s">
        <v>408</v>
      </c>
      <c r="AD1602" t="s">
        <v>408</v>
      </c>
      <c r="AE1602" t="s">
        <v>389</v>
      </c>
      <c r="AF1602" t="s">
        <v>5704</v>
      </c>
      <c r="AG1602" t="s">
        <v>338</v>
      </c>
      <c r="AH1602" t="s">
        <v>530</v>
      </c>
      <c r="AJ1602" t="s">
        <v>5705</v>
      </c>
      <c r="AL1602" t="s">
        <v>339</v>
      </c>
      <c r="AM1602">
        <v>1</v>
      </c>
      <c r="AN1602">
        <v>1</v>
      </c>
      <c r="AO1602">
        <v>4885</v>
      </c>
      <c r="AQ1602">
        <v>124202</v>
      </c>
      <c r="AR1602">
        <v>51090001</v>
      </c>
      <c r="AS1602" t="s">
        <v>1986</v>
      </c>
      <c r="AT1602" t="s">
        <v>60</v>
      </c>
      <c r="AW1602" t="s">
        <v>340</v>
      </c>
      <c r="AX1602" t="s">
        <v>340</v>
      </c>
      <c r="AY1602" t="s">
        <v>357</v>
      </c>
      <c r="AZ1602" t="s">
        <v>361</v>
      </c>
      <c r="BY1602" t="s">
        <v>342</v>
      </c>
      <c r="EQ1602">
        <v>250831</v>
      </c>
      <c r="ER1602" t="s">
        <v>5706</v>
      </c>
      <c r="EV1602">
        <v>17287093</v>
      </c>
      <c r="EW1602">
        <v>928</v>
      </c>
      <c r="EX1602">
        <v>220692</v>
      </c>
      <c r="EY1602" t="s">
        <v>5707</v>
      </c>
      <c r="EZ1602">
        <v>1</v>
      </c>
      <c r="FC1602">
        <v>51090001</v>
      </c>
      <c r="FD1602" t="s">
        <v>60</v>
      </c>
    </row>
    <row r="1603" spans="1:160" x14ac:dyDescent="0.3">
      <c r="A1603" t="str">
        <f>VLOOKUP(B1603,Table2[],3,FALSE)</f>
        <v>Digital</v>
      </c>
      <c r="B1603" t="str">
        <f>IF(OR(ISNUMBER(FIND("QVC",Z1603)),ISNUMBER(FIND("QVC",AL1603))),"QVC",IF(OR(ISNUMBER(FIND("NCO",H1603)),ISNUMBER(FIND("NCO",Y1603))), "NCO", IF(AL1603="consumer","PMD.com",VLOOKUP(LEFT(H1603,2),Tables!$E$1:$F$11,2,FALSE))))</f>
        <v>PMD.com</v>
      </c>
      <c r="C1603">
        <f t="shared" si="73"/>
        <v>51010001</v>
      </c>
      <c r="D1603">
        <f t="shared" si="74"/>
        <v>1</v>
      </c>
      <c r="E1603" t="str">
        <f t="shared" ref="E1603:E1666" ca="1" si="75">IF(MONTH(TODAY())-MONTH(I1603)&gt;0,"shifted orders shipped","MTD orders shipped")</f>
        <v>shifted orders shipped</v>
      </c>
      <c r="F1603" t="s">
        <v>3539</v>
      </c>
      <c r="G1603" t="s">
        <v>335</v>
      </c>
      <c r="H1603" t="s">
        <v>5701</v>
      </c>
      <c r="I1603" s="6">
        <v>44011.814421296294</v>
      </c>
      <c r="J1603" t="s">
        <v>16</v>
      </c>
      <c r="K1603" s="6">
        <v>44013.325138888889</v>
      </c>
      <c r="M1603" t="s">
        <v>5702</v>
      </c>
      <c r="N1603" t="s">
        <v>5703</v>
      </c>
      <c r="O1603" t="s">
        <v>408</v>
      </c>
      <c r="Q1603" t="s">
        <v>408</v>
      </c>
      <c r="R1603" t="s">
        <v>389</v>
      </c>
      <c r="S1603" t="s">
        <v>5704</v>
      </c>
      <c r="T1603" t="s">
        <v>338</v>
      </c>
      <c r="U1603" t="s">
        <v>530</v>
      </c>
      <c r="W1603" t="s">
        <v>5705</v>
      </c>
      <c r="Z1603" t="s">
        <v>5702</v>
      </c>
      <c r="AA1603" t="s">
        <v>5703</v>
      </c>
      <c r="AB1603" t="s">
        <v>408</v>
      </c>
      <c r="AD1603" t="s">
        <v>408</v>
      </c>
      <c r="AE1603" t="s">
        <v>389</v>
      </c>
      <c r="AF1603" t="s">
        <v>5704</v>
      </c>
      <c r="AG1603" t="s">
        <v>338</v>
      </c>
      <c r="AH1603" t="s">
        <v>530</v>
      </c>
      <c r="AJ1603" t="s">
        <v>5705</v>
      </c>
      <c r="AL1603" t="s">
        <v>339</v>
      </c>
      <c r="AM1603">
        <v>1</v>
      </c>
      <c r="AN1603">
        <v>1</v>
      </c>
      <c r="AO1603">
        <v>8743</v>
      </c>
      <c r="AQ1603">
        <v>123868</v>
      </c>
      <c r="AR1603">
        <v>51010001</v>
      </c>
      <c r="AS1603" t="s">
        <v>48</v>
      </c>
      <c r="AT1603" t="s">
        <v>49</v>
      </c>
      <c r="AW1603" t="s">
        <v>340</v>
      </c>
      <c r="AX1603" t="s">
        <v>340</v>
      </c>
      <c r="AY1603" t="s">
        <v>357</v>
      </c>
      <c r="AZ1603" t="s">
        <v>363</v>
      </c>
      <c r="BY1603" t="s">
        <v>342</v>
      </c>
      <c r="EQ1603">
        <v>251450</v>
      </c>
      <c r="ER1603" t="s">
        <v>5706</v>
      </c>
      <c r="EV1603">
        <v>17287093</v>
      </c>
      <c r="EW1603">
        <v>928</v>
      </c>
      <c r="EX1603">
        <v>220692</v>
      </c>
      <c r="EY1603" t="s">
        <v>5707</v>
      </c>
      <c r="EZ1603">
        <v>1</v>
      </c>
      <c r="FC1603">
        <v>51010001</v>
      </c>
      <c r="FD1603" t="s">
        <v>49</v>
      </c>
    </row>
    <row r="1604" spans="1:160" x14ac:dyDescent="0.3">
      <c r="A1604" t="str">
        <f>VLOOKUP(B1604,Table2[],3,FALSE)</f>
        <v>Digital</v>
      </c>
      <c r="B1604" t="str">
        <f>IF(OR(ISNUMBER(FIND("QVC",Z1604)),ISNUMBER(FIND("QVC",AL1604))),"QVC",IF(OR(ISNUMBER(FIND("NCO",H1604)),ISNUMBER(FIND("NCO",Y1604))), "NCO", IF(AL1604="consumer","PMD.com",VLOOKUP(LEFT(H1604,2),Tables!$E$1:$F$11,2,FALSE))))</f>
        <v>PMD.com</v>
      </c>
      <c r="C1604">
        <f t="shared" ref="C1604:C1611" si="76">AR1604</f>
        <v>5357</v>
      </c>
      <c r="D1604">
        <f t="shared" ref="D1604:D1611" si="77">AN1604</f>
        <v>1</v>
      </c>
      <c r="E1604" t="str">
        <f t="shared" ca="1" si="75"/>
        <v>shifted orders shipped</v>
      </c>
      <c r="F1604" t="s">
        <v>3539</v>
      </c>
      <c r="G1604" t="s">
        <v>335</v>
      </c>
      <c r="H1604" t="s">
        <v>5701</v>
      </c>
      <c r="I1604" s="6">
        <v>44011.814421296294</v>
      </c>
      <c r="J1604" t="s">
        <v>16</v>
      </c>
      <c r="K1604" s="6">
        <v>44013.325138888889</v>
      </c>
      <c r="M1604" t="s">
        <v>5702</v>
      </c>
      <c r="N1604" t="s">
        <v>5703</v>
      </c>
      <c r="O1604" t="s">
        <v>408</v>
      </c>
      <c r="Q1604" t="s">
        <v>408</v>
      </c>
      <c r="R1604" t="s">
        <v>389</v>
      </c>
      <c r="S1604" t="s">
        <v>5704</v>
      </c>
      <c r="T1604" t="s">
        <v>338</v>
      </c>
      <c r="U1604" t="s">
        <v>530</v>
      </c>
      <c r="W1604" t="s">
        <v>5705</v>
      </c>
      <c r="Z1604" t="s">
        <v>5702</v>
      </c>
      <c r="AA1604" t="s">
        <v>5703</v>
      </c>
      <c r="AB1604" t="s">
        <v>408</v>
      </c>
      <c r="AD1604" t="s">
        <v>408</v>
      </c>
      <c r="AE1604" t="s">
        <v>389</v>
      </c>
      <c r="AF1604" t="s">
        <v>5704</v>
      </c>
      <c r="AG1604" t="s">
        <v>338</v>
      </c>
      <c r="AH1604" t="s">
        <v>530</v>
      </c>
      <c r="AJ1604" t="s">
        <v>5705</v>
      </c>
      <c r="AL1604" t="s">
        <v>339</v>
      </c>
      <c r="AM1604">
        <v>1</v>
      </c>
      <c r="AN1604">
        <v>1</v>
      </c>
      <c r="AO1604">
        <v>15182</v>
      </c>
      <c r="AQ1604">
        <v>124521</v>
      </c>
      <c r="AR1604">
        <v>5357</v>
      </c>
      <c r="AS1604" t="s">
        <v>87</v>
      </c>
      <c r="AT1604" t="s">
        <v>88</v>
      </c>
      <c r="AW1604" t="s">
        <v>340</v>
      </c>
      <c r="AX1604" t="s">
        <v>340</v>
      </c>
      <c r="AY1604" t="s">
        <v>351</v>
      </c>
      <c r="AZ1604" t="s">
        <v>379</v>
      </c>
      <c r="BY1604" t="s">
        <v>342</v>
      </c>
      <c r="EQ1604">
        <v>249142</v>
      </c>
      <c r="ER1604" t="s">
        <v>5706</v>
      </c>
      <c r="EV1604">
        <v>17287093</v>
      </c>
      <c r="EW1604">
        <v>928</v>
      </c>
      <c r="EX1604">
        <v>220692</v>
      </c>
      <c r="EY1604" t="s">
        <v>5707</v>
      </c>
      <c r="EZ1604">
        <v>1</v>
      </c>
      <c r="FC1604">
        <v>5357</v>
      </c>
      <c r="FD1604" t="s">
        <v>88</v>
      </c>
    </row>
    <row r="1605" spans="1:160" x14ac:dyDescent="0.3">
      <c r="A1605" t="str">
        <f>VLOOKUP(B1605,Table2[],3,FALSE)</f>
        <v>Digital</v>
      </c>
      <c r="B1605" t="str">
        <f>IF(OR(ISNUMBER(FIND("QVC",Z1605)),ISNUMBER(FIND("QVC",AL1605))),"QVC",IF(OR(ISNUMBER(FIND("NCO",H1605)),ISNUMBER(FIND("NCO",Y1605))), "NCO", IF(AL1605="consumer","PMD.com",VLOOKUP(LEFT(H1605,2),Tables!$E$1:$F$11,2,FALSE))))</f>
        <v>PMD.com</v>
      </c>
      <c r="C1605">
        <f t="shared" si="76"/>
        <v>52430001</v>
      </c>
      <c r="D1605">
        <f t="shared" si="77"/>
        <v>1</v>
      </c>
      <c r="E1605" t="str">
        <f t="shared" ca="1" si="75"/>
        <v>shifted orders shipped</v>
      </c>
      <c r="F1605" t="s">
        <v>3539</v>
      </c>
      <c r="G1605" t="s">
        <v>335</v>
      </c>
      <c r="H1605" t="s">
        <v>5701</v>
      </c>
      <c r="I1605" s="6">
        <v>44011.814421296294</v>
      </c>
      <c r="J1605" t="s">
        <v>16</v>
      </c>
      <c r="K1605" s="6">
        <v>44013.325138888889</v>
      </c>
      <c r="M1605" t="s">
        <v>5702</v>
      </c>
      <c r="N1605" t="s">
        <v>5703</v>
      </c>
      <c r="O1605" t="s">
        <v>408</v>
      </c>
      <c r="Q1605" t="s">
        <v>408</v>
      </c>
      <c r="R1605" t="s">
        <v>389</v>
      </c>
      <c r="S1605" t="s">
        <v>5704</v>
      </c>
      <c r="T1605" t="s">
        <v>338</v>
      </c>
      <c r="U1605" t="s">
        <v>530</v>
      </c>
      <c r="W1605" t="s">
        <v>5705</v>
      </c>
      <c r="Z1605" t="s">
        <v>5702</v>
      </c>
      <c r="AA1605" t="s">
        <v>5703</v>
      </c>
      <c r="AB1605" t="s">
        <v>408</v>
      </c>
      <c r="AD1605" t="s">
        <v>408</v>
      </c>
      <c r="AE1605" t="s">
        <v>389</v>
      </c>
      <c r="AF1605" t="s">
        <v>5704</v>
      </c>
      <c r="AG1605" t="s">
        <v>338</v>
      </c>
      <c r="AH1605" t="s">
        <v>530</v>
      </c>
      <c r="AJ1605" t="s">
        <v>5705</v>
      </c>
      <c r="AL1605" t="s">
        <v>339</v>
      </c>
      <c r="AM1605">
        <v>1</v>
      </c>
      <c r="AN1605">
        <v>1</v>
      </c>
      <c r="AO1605">
        <v>12063</v>
      </c>
      <c r="AQ1605">
        <v>127155</v>
      </c>
      <c r="AR1605">
        <v>52430001</v>
      </c>
      <c r="AS1605" t="s">
        <v>927</v>
      </c>
      <c r="AT1605" t="s">
        <v>75</v>
      </c>
      <c r="AW1605" t="s">
        <v>340</v>
      </c>
      <c r="AX1605" t="s">
        <v>340</v>
      </c>
      <c r="AY1605" t="s">
        <v>357</v>
      </c>
      <c r="AZ1605" t="s">
        <v>363</v>
      </c>
      <c r="BY1605" t="s">
        <v>342</v>
      </c>
      <c r="EQ1605">
        <v>249990</v>
      </c>
      <c r="ER1605" t="s">
        <v>5706</v>
      </c>
      <c r="EV1605">
        <v>17287093</v>
      </c>
      <c r="EW1605">
        <v>928</v>
      </c>
      <c r="EX1605">
        <v>220692</v>
      </c>
      <c r="EY1605" t="s">
        <v>5707</v>
      </c>
      <c r="EZ1605">
        <v>1</v>
      </c>
      <c r="FC1605">
        <v>95384</v>
      </c>
      <c r="FD1605" t="s">
        <v>3530</v>
      </c>
    </row>
    <row r="1606" spans="1:160" x14ac:dyDescent="0.3">
      <c r="A1606" t="str">
        <f>VLOOKUP(B1606,Table2[],3,FALSE)</f>
        <v>Digital</v>
      </c>
      <c r="B1606" t="str">
        <f>IF(OR(ISNUMBER(FIND("QVC",Z1606)),ISNUMBER(FIND("QVC",AL1606))),"QVC",IF(OR(ISNUMBER(FIND("NCO",H1606)),ISNUMBER(FIND("NCO",Y1606))), "NCO", IF(AL1606="consumer","PMD.com",VLOOKUP(LEFT(H1606,2),Tables!$E$1:$F$11,2,FALSE))))</f>
        <v>PMD.com</v>
      </c>
      <c r="C1606">
        <f t="shared" si="76"/>
        <v>51090030</v>
      </c>
      <c r="D1606">
        <f t="shared" si="77"/>
        <v>1</v>
      </c>
      <c r="E1606" t="str">
        <f t="shared" ca="1" si="75"/>
        <v>shifted orders shipped</v>
      </c>
      <c r="F1606" t="s">
        <v>3539</v>
      </c>
      <c r="G1606" t="s">
        <v>335</v>
      </c>
      <c r="H1606" t="s">
        <v>5701</v>
      </c>
      <c r="I1606" s="6">
        <v>44011.814421296294</v>
      </c>
      <c r="J1606" t="s">
        <v>16</v>
      </c>
      <c r="K1606" s="6">
        <v>44013.325138888889</v>
      </c>
      <c r="M1606" t="s">
        <v>5702</v>
      </c>
      <c r="N1606" t="s">
        <v>5703</v>
      </c>
      <c r="O1606" t="s">
        <v>408</v>
      </c>
      <c r="Q1606" t="s">
        <v>408</v>
      </c>
      <c r="R1606" t="s">
        <v>389</v>
      </c>
      <c r="S1606" t="s">
        <v>5704</v>
      </c>
      <c r="T1606" t="s">
        <v>338</v>
      </c>
      <c r="U1606" t="s">
        <v>530</v>
      </c>
      <c r="W1606" t="s">
        <v>5705</v>
      </c>
      <c r="Z1606" t="s">
        <v>5702</v>
      </c>
      <c r="AA1606" t="s">
        <v>5703</v>
      </c>
      <c r="AB1606" t="s">
        <v>408</v>
      </c>
      <c r="AD1606" t="s">
        <v>408</v>
      </c>
      <c r="AE1606" t="s">
        <v>389</v>
      </c>
      <c r="AF1606" t="s">
        <v>5704</v>
      </c>
      <c r="AG1606" t="s">
        <v>338</v>
      </c>
      <c r="AH1606" t="s">
        <v>530</v>
      </c>
      <c r="AJ1606" t="s">
        <v>5705</v>
      </c>
      <c r="AL1606" t="s">
        <v>339</v>
      </c>
      <c r="AM1606">
        <v>1</v>
      </c>
      <c r="AN1606">
        <v>1</v>
      </c>
      <c r="AO1606">
        <v>6688</v>
      </c>
      <c r="AQ1606">
        <v>125960</v>
      </c>
      <c r="AR1606">
        <v>51090030</v>
      </c>
      <c r="AS1606" t="s">
        <v>3043</v>
      </c>
      <c r="AT1606" t="s">
        <v>628</v>
      </c>
      <c r="AW1606" t="s">
        <v>343</v>
      </c>
      <c r="BY1606" t="s">
        <v>342</v>
      </c>
      <c r="BZ1606" t="b">
        <v>0</v>
      </c>
      <c r="EQ1606">
        <v>243047</v>
      </c>
      <c r="ER1606" t="s">
        <v>5706</v>
      </c>
      <c r="EV1606">
        <v>17287093</v>
      </c>
      <c r="EW1606">
        <v>928</v>
      </c>
      <c r="EX1606">
        <v>220692</v>
      </c>
      <c r="EY1606" t="s">
        <v>5707</v>
      </c>
      <c r="EZ1606">
        <v>1</v>
      </c>
      <c r="FC1606">
        <v>95384</v>
      </c>
      <c r="FD1606" t="s">
        <v>3530</v>
      </c>
    </row>
    <row r="1607" spans="1:160" x14ac:dyDescent="0.3">
      <c r="A1607" t="str">
        <f>VLOOKUP(B1607,Table2[],3,FALSE)</f>
        <v>Digital</v>
      </c>
      <c r="B1607" t="str">
        <f>IF(OR(ISNUMBER(FIND("QVC",Z1607)),ISNUMBER(FIND("QVC",AL1607))),"QVC",IF(OR(ISNUMBER(FIND("NCO",H1607)),ISNUMBER(FIND("NCO",Y1607))), "NCO", IF(AL1607="consumer","PMD.com",VLOOKUP(LEFT(H1607,2),Tables!$E$1:$F$11,2,FALSE))))</f>
        <v>PMD.com</v>
      </c>
      <c r="C1607">
        <f t="shared" si="76"/>
        <v>51090030</v>
      </c>
      <c r="D1607">
        <f t="shared" si="77"/>
        <v>1</v>
      </c>
      <c r="E1607" t="str">
        <f t="shared" ca="1" si="75"/>
        <v>shifted orders shipped</v>
      </c>
      <c r="F1607" t="s">
        <v>3539</v>
      </c>
      <c r="G1607" t="s">
        <v>335</v>
      </c>
      <c r="H1607" t="s">
        <v>5708</v>
      </c>
      <c r="I1607" s="6">
        <v>44011.640960648147</v>
      </c>
      <c r="J1607" t="s">
        <v>16</v>
      </c>
      <c r="K1607" s="6">
        <v>44013.325277777774</v>
      </c>
      <c r="M1607" t="s">
        <v>1080</v>
      </c>
      <c r="N1607" t="s">
        <v>1081</v>
      </c>
      <c r="Q1607" t="s">
        <v>818</v>
      </c>
      <c r="R1607" t="s">
        <v>365</v>
      </c>
      <c r="S1607" t="s">
        <v>1082</v>
      </c>
      <c r="T1607" t="s">
        <v>338</v>
      </c>
      <c r="U1607" t="s">
        <v>530</v>
      </c>
      <c r="W1607" t="s">
        <v>1083</v>
      </c>
      <c r="Z1607" t="s">
        <v>1080</v>
      </c>
      <c r="AA1607" t="s">
        <v>1081</v>
      </c>
      <c r="AD1607" t="s">
        <v>818</v>
      </c>
      <c r="AE1607" t="s">
        <v>365</v>
      </c>
      <c r="AF1607" t="s">
        <v>1082</v>
      </c>
      <c r="AG1607" t="s">
        <v>338</v>
      </c>
      <c r="AH1607" t="s">
        <v>530</v>
      </c>
      <c r="AJ1607" t="s">
        <v>1083</v>
      </c>
      <c r="AL1607" t="s">
        <v>339</v>
      </c>
      <c r="AM1607">
        <v>1</v>
      </c>
      <c r="AN1607">
        <v>1</v>
      </c>
      <c r="AO1607">
        <v>6688</v>
      </c>
      <c r="AQ1607">
        <v>125960</v>
      </c>
      <c r="AR1607">
        <v>51090030</v>
      </c>
      <c r="AS1607" t="s">
        <v>3043</v>
      </c>
      <c r="AT1607" t="s">
        <v>628</v>
      </c>
      <c r="AW1607" t="s">
        <v>343</v>
      </c>
      <c r="BY1607" t="s">
        <v>342</v>
      </c>
      <c r="BZ1607" t="b">
        <v>0</v>
      </c>
      <c r="EQ1607">
        <v>243047</v>
      </c>
      <c r="ER1607" t="s">
        <v>5709</v>
      </c>
      <c r="EV1607">
        <v>17286835</v>
      </c>
      <c r="EW1607">
        <v>928</v>
      </c>
      <c r="EX1607">
        <v>220592</v>
      </c>
      <c r="EY1607" t="s">
        <v>5710</v>
      </c>
      <c r="EZ1607">
        <v>1</v>
      </c>
      <c r="FC1607">
        <v>95384</v>
      </c>
      <c r="FD1607" t="s">
        <v>3530</v>
      </c>
    </row>
    <row r="1608" spans="1:160" x14ac:dyDescent="0.3">
      <c r="A1608" t="str">
        <f>VLOOKUP(B1608,Table2[],3,FALSE)</f>
        <v>Digital</v>
      </c>
      <c r="B1608" t="str">
        <f>IF(OR(ISNUMBER(FIND("QVC",Z1608)),ISNUMBER(FIND("QVC",AL1608))),"QVC",IF(OR(ISNUMBER(FIND("NCO",H1608)),ISNUMBER(FIND("NCO",Y1608))), "NCO", IF(AL1608="consumer","PMD.com",VLOOKUP(LEFT(H1608,2),Tables!$E$1:$F$11,2,FALSE))))</f>
        <v>PMD.com</v>
      </c>
      <c r="C1608">
        <f t="shared" si="76"/>
        <v>52430001</v>
      </c>
      <c r="D1608">
        <f t="shared" si="77"/>
        <v>1</v>
      </c>
      <c r="E1608" t="str">
        <f t="shared" ca="1" si="75"/>
        <v>shifted orders shipped</v>
      </c>
      <c r="F1608" t="s">
        <v>3539</v>
      </c>
      <c r="G1608" t="s">
        <v>335</v>
      </c>
      <c r="H1608" t="s">
        <v>5708</v>
      </c>
      <c r="I1608" s="6">
        <v>44011.640960648147</v>
      </c>
      <c r="J1608" t="s">
        <v>16</v>
      </c>
      <c r="K1608" s="6">
        <v>44013.325277777774</v>
      </c>
      <c r="M1608" t="s">
        <v>1080</v>
      </c>
      <c r="N1608" t="s">
        <v>1081</v>
      </c>
      <c r="Q1608" t="s">
        <v>818</v>
      </c>
      <c r="R1608" t="s">
        <v>365</v>
      </c>
      <c r="S1608" t="s">
        <v>1082</v>
      </c>
      <c r="T1608" t="s">
        <v>338</v>
      </c>
      <c r="U1608" t="s">
        <v>530</v>
      </c>
      <c r="W1608" t="s">
        <v>1083</v>
      </c>
      <c r="Z1608" t="s">
        <v>1080</v>
      </c>
      <c r="AA1608" t="s">
        <v>1081</v>
      </c>
      <c r="AD1608" t="s">
        <v>818</v>
      </c>
      <c r="AE1608" t="s">
        <v>365</v>
      </c>
      <c r="AF1608" t="s">
        <v>1082</v>
      </c>
      <c r="AG1608" t="s">
        <v>338</v>
      </c>
      <c r="AH1608" t="s">
        <v>530</v>
      </c>
      <c r="AJ1608" t="s">
        <v>1083</v>
      </c>
      <c r="AL1608" t="s">
        <v>339</v>
      </c>
      <c r="AM1608">
        <v>1</v>
      </c>
      <c r="AN1608">
        <v>1</v>
      </c>
      <c r="AO1608">
        <v>12063</v>
      </c>
      <c r="AQ1608">
        <v>127155</v>
      </c>
      <c r="AR1608">
        <v>52430001</v>
      </c>
      <c r="AS1608" t="s">
        <v>927</v>
      </c>
      <c r="AT1608" t="s">
        <v>75</v>
      </c>
      <c r="AW1608" t="s">
        <v>340</v>
      </c>
      <c r="AX1608" t="s">
        <v>340</v>
      </c>
      <c r="AY1608" t="s">
        <v>357</v>
      </c>
      <c r="AZ1608" t="s">
        <v>363</v>
      </c>
      <c r="BY1608" t="s">
        <v>342</v>
      </c>
      <c r="EQ1608">
        <v>249990</v>
      </c>
      <c r="ER1608" t="s">
        <v>5709</v>
      </c>
      <c r="EV1608">
        <v>17286835</v>
      </c>
      <c r="EW1608">
        <v>928</v>
      </c>
      <c r="EX1608">
        <v>220592</v>
      </c>
      <c r="EY1608" t="s">
        <v>5710</v>
      </c>
      <c r="EZ1608">
        <v>1</v>
      </c>
      <c r="FC1608">
        <v>95384</v>
      </c>
      <c r="FD1608" t="s">
        <v>3530</v>
      </c>
    </row>
    <row r="1609" spans="1:160" x14ac:dyDescent="0.3">
      <c r="A1609" t="str">
        <f>VLOOKUP(B1609,Table2[],3,FALSE)</f>
        <v>Digital</v>
      </c>
      <c r="B1609" t="str">
        <f>IF(OR(ISNUMBER(FIND("QVC",Z1609)),ISNUMBER(FIND("QVC",AL1609))),"QVC",IF(OR(ISNUMBER(FIND("NCO",H1609)),ISNUMBER(FIND("NCO",Y1609))), "NCO", IF(AL1609="consumer","PMD.com",VLOOKUP(LEFT(H1609,2),Tables!$E$1:$F$11,2,FALSE))))</f>
        <v>PMD.com</v>
      </c>
      <c r="C1609" t="str">
        <f t="shared" si="76"/>
        <v>53500001A</v>
      </c>
      <c r="D1609">
        <f t="shared" si="77"/>
        <v>1</v>
      </c>
      <c r="E1609" t="str">
        <f t="shared" ca="1" si="75"/>
        <v>shifted orders shipped</v>
      </c>
      <c r="F1609" t="s">
        <v>3539</v>
      </c>
      <c r="G1609" t="s">
        <v>335</v>
      </c>
      <c r="H1609" t="s">
        <v>5708</v>
      </c>
      <c r="I1609" s="6">
        <v>44011.640960648147</v>
      </c>
      <c r="J1609" t="s">
        <v>16</v>
      </c>
      <c r="K1609" s="6">
        <v>44013.325277777774</v>
      </c>
      <c r="M1609" t="s">
        <v>1080</v>
      </c>
      <c r="N1609" t="s">
        <v>1081</v>
      </c>
      <c r="Q1609" t="s">
        <v>818</v>
      </c>
      <c r="R1609" t="s">
        <v>365</v>
      </c>
      <c r="S1609" t="s">
        <v>1082</v>
      </c>
      <c r="T1609" t="s">
        <v>338</v>
      </c>
      <c r="U1609" t="s">
        <v>530</v>
      </c>
      <c r="W1609" t="s">
        <v>1083</v>
      </c>
      <c r="Z1609" t="s">
        <v>1080</v>
      </c>
      <c r="AA1609" t="s">
        <v>1081</v>
      </c>
      <c r="AD1609" t="s">
        <v>818</v>
      </c>
      <c r="AE1609" t="s">
        <v>365</v>
      </c>
      <c r="AF1609" t="s">
        <v>1082</v>
      </c>
      <c r="AG1609" t="s">
        <v>338</v>
      </c>
      <c r="AH1609" t="s">
        <v>530</v>
      </c>
      <c r="AJ1609" t="s">
        <v>1083</v>
      </c>
      <c r="AL1609" t="s">
        <v>339</v>
      </c>
      <c r="AM1609">
        <v>1</v>
      </c>
      <c r="AN1609">
        <v>1</v>
      </c>
      <c r="AO1609">
        <v>1690</v>
      </c>
      <c r="AQ1609">
        <v>125277</v>
      </c>
      <c r="AR1609" t="s">
        <v>1242</v>
      </c>
      <c r="AS1609" t="s">
        <v>1243</v>
      </c>
      <c r="AT1609" t="s">
        <v>1244</v>
      </c>
      <c r="AW1609" t="s">
        <v>349</v>
      </c>
      <c r="AX1609" t="s">
        <v>553</v>
      </c>
      <c r="AY1609" t="s">
        <v>345</v>
      </c>
      <c r="AZ1609">
        <v>0</v>
      </c>
      <c r="EQ1609">
        <v>251914</v>
      </c>
      <c r="ER1609" t="s">
        <v>5709</v>
      </c>
      <c r="EV1609">
        <v>17286835</v>
      </c>
      <c r="EW1609">
        <v>928</v>
      </c>
      <c r="EX1609">
        <v>220592</v>
      </c>
      <c r="EY1609" t="s">
        <v>5710</v>
      </c>
      <c r="EZ1609">
        <v>1</v>
      </c>
      <c r="FC1609" t="s">
        <v>1242</v>
      </c>
      <c r="FD1609" t="s">
        <v>1244</v>
      </c>
    </row>
    <row r="1610" spans="1:160" x14ac:dyDescent="0.3">
      <c r="A1610" t="str">
        <f>VLOOKUP(B1610,Table2[],3,FALSE)</f>
        <v>Digital</v>
      </c>
      <c r="B1610" t="str">
        <f>IF(OR(ISNUMBER(FIND("QVC",Z1610)),ISNUMBER(FIND("QVC",AL1610))),"QVC",IF(OR(ISNUMBER(FIND("NCO",H1610)),ISNUMBER(FIND("NCO",Y1610))), "NCO", IF(AL1610="consumer","PMD.com",VLOOKUP(LEFT(H1610,2),Tables!$E$1:$F$11,2,FALSE))))</f>
        <v>PMD.com</v>
      </c>
      <c r="C1610">
        <f t="shared" si="76"/>
        <v>54000001</v>
      </c>
      <c r="D1610">
        <f t="shared" si="77"/>
        <v>1</v>
      </c>
      <c r="E1610" t="str">
        <f t="shared" ca="1" si="75"/>
        <v>shifted orders shipped</v>
      </c>
      <c r="F1610" t="s">
        <v>3539</v>
      </c>
      <c r="G1610" t="s">
        <v>335</v>
      </c>
      <c r="H1610" t="s">
        <v>5708</v>
      </c>
      <c r="I1610" s="6">
        <v>44011.640960648147</v>
      </c>
      <c r="J1610" t="s">
        <v>16</v>
      </c>
      <c r="K1610" s="6">
        <v>44013.325277777774</v>
      </c>
      <c r="M1610" t="s">
        <v>1080</v>
      </c>
      <c r="N1610" t="s">
        <v>1081</v>
      </c>
      <c r="Q1610" t="s">
        <v>818</v>
      </c>
      <c r="R1610" t="s">
        <v>365</v>
      </c>
      <c r="S1610" t="s">
        <v>1082</v>
      </c>
      <c r="T1610" t="s">
        <v>338</v>
      </c>
      <c r="U1610" t="s">
        <v>530</v>
      </c>
      <c r="W1610" t="s">
        <v>1083</v>
      </c>
      <c r="Z1610" t="s">
        <v>1080</v>
      </c>
      <c r="AA1610" t="s">
        <v>1081</v>
      </c>
      <c r="AD1610" t="s">
        <v>818</v>
      </c>
      <c r="AE1610" t="s">
        <v>365</v>
      </c>
      <c r="AF1610" t="s">
        <v>1082</v>
      </c>
      <c r="AG1610" t="s">
        <v>338</v>
      </c>
      <c r="AH1610" t="s">
        <v>530</v>
      </c>
      <c r="AJ1610" t="s">
        <v>1083</v>
      </c>
      <c r="AL1610" t="s">
        <v>339</v>
      </c>
      <c r="AM1610">
        <v>1</v>
      </c>
      <c r="AN1610">
        <v>1</v>
      </c>
      <c r="AO1610">
        <v>8182</v>
      </c>
      <c r="AQ1610">
        <v>124475</v>
      </c>
      <c r="AR1610">
        <v>54000001</v>
      </c>
      <c r="AS1610" t="s">
        <v>1251</v>
      </c>
      <c r="AT1610" t="s">
        <v>84</v>
      </c>
      <c r="AW1610" t="s">
        <v>343</v>
      </c>
      <c r="BY1610" t="s">
        <v>342</v>
      </c>
      <c r="EQ1610">
        <v>247294</v>
      </c>
      <c r="ER1610" t="s">
        <v>5709</v>
      </c>
      <c r="EV1610">
        <v>17286835</v>
      </c>
      <c r="EW1610">
        <v>928</v>
      </c>
      <c r="EX1610">
        <v>220592</v>
      </c>
      <c r="EY1610" t="s">
        <v>5710</v>
      </c>
      <c r="EZ1610">
        <v>1</v>
      </c>
      <c r="FC1610">
        <v>54000001</v>
      </c>
      <c r="FD1610" t="s">
        <v>84</v>
      </c>
    </row>
    <row r="1611" spans="1:160" x14ac:dyDescent="0.3">
      <c r="A1611" t="str">
        <f>VLOOKUP(B1611,Table2[],3,FALSE)</f>
        <v>Digital</v>
      </c>
      <c r="B1611" t="str">
        <f>IF(OR(ISNUMBER(FIND("QVC",Z1611)),ISNUMBER(FIND("QVC",AL1611))),"QVC",IF(OR(ISNUMBER(FIND("NCO",H1611)),ISNUMBER(FIND("NCO",Y1611))), "NCO", IF(AL1611="consumer","PMD.com",VLOOKUP(LEFT(H1611,2),Tables!$E$1:$F$11,2,FALSE))))</f>
        <v>PMD.com</v>
      </c>
      <c r="C1611">
        <f t="shared" si="76"/>
        <v>53990001</v>
      </c>
      <c r="D1611">
        <f t="shared" si="77"/>
        <v>1</v>
      </c>
      <c r="E1611" t="str">
        <f t="shared" ca="1" si="75"/>
        <v>shifted orders shipped</v>
      </c>
      <c r="F1611" t="s">
        <v>3539</v>
      </c>
      <c r="G1611" t="s">
        <v>335</v>
      </c>
      <c r="H1611" t="s">
        <v>5708</v>
      </c>
      <c r="I1611" s="6">
        <v>44011.640960648147</v>
      </c>
      <c r="J1611" t="s">
        <v>16</v>
      </c>
      <c r="K1611" s="6">
        <v>44013.325277777774</v>
      </c>
      <c r="M1611" t="s">
        <v>1080</v>
      </c>
      <c r="N1611" t="s">
        <v>1081</v>
      </c>
      <c r="Q1611" t="s">
        <v>818</v>
      </c>
      <c r="R1611" t="s">
        <v>365</v>
      </c>
      <c r="S1611" t="s">
        <v>1082</v>
      </c>
      <c r="T1611" t="s">
        <v>338</v>
      </c>
      <c r="U1611" t="s">
        <v>530</v>
      </c>
      <c r="W1611" t="s">
        <v>1083</v>
      </c>
      <c r="Z1611" t="s">
        <v>1080</v>
      </c>
      <c r="AA1611" t="s">
        <v>1081</v>
      </c>
      <c r="AD1611" t="s">
        <v>818</v>
      </c>
      <c r="AE1611" t="s">
        <v>365</v>
      </c>
      <c r="AF1611" t="s">
        <v>1082</v>
      </c>
      <c r="AG1611" t="s">
        <v>338</v>
      </c>
      <c r="AH1611" t="s">
        <v>530</v>
      </c>
      <c r="AJ1611" t="s">
        <v>1083</v>
      </c>
      <c r="AL1611" t="s">
        <v>339</v>
      </c>
      <c r="AM1611">
        <v>1</v>
      </c>
      <c r="AN1611">
        <v>1</v>
      </c>
      <c r="AO1611">
        <v>14448</v>
      </c>
      <c r="AQ1611">
        <v>124474</v>
      </c>
      <c r="AR1611">
        <v>53990001</v>
      </c>
      <c r="AS1611" t="s">
        <v>1735</v>
      </c>
      <c r="AT1611" t="s">
        <v>111</v>
      </c>
      <c r="AW1611" t="s">
        <v>343</v>
      </c>
      <c r="BY1611" t="s">
        <v>342</v>
      </c>
      <c r="EQ1611">
        <v>253300</v>
      </c>
      <c r="ER1611" t="s">
        <v>5709</v>
      </c>
      <c r="EV1611">
        <v>17286835</v>
      </c>
      <c r="EW1611">
        <v>928</v>
      </c>
      <c r="EX1611">
        <v>220592</v>
      </c>
      <c r="EY1611" t="s">
        <v>5710</v>
      </c>
      <c r="EZ1611">
        <v>1</v>
      </c>
      <c r="FC1611">
        <v>53990001</v>
      </c>
      <c r="FD1611" t="s">
        <v>111</v>
      </c>
    </row>
    <row r="1612" spans="1:160" x14ac:dyDescent="0.3">
      <c r="A1612" t="str">
        <f>VLOOKUP(B1612,Table2[],3,FALSE)</f>
        <v>Digital</v>
      </c>
      <c r="B1612" t="str">
        <f>IF(OR(ISNUMBER(FIND("QVC",Z1612)),ISNUMBER(FIND("QVC",AL1612))),"QVC",IF(OR(ISNUMBER(FIND("NCO",H1612)),ISNUMBER(FIND("NCO",Y1612))), "NCO", IF(AL1612="consumer","PMD.com",VLOOKUP(LEFT(H1612,2),Tables!$E$1:$F$11,2,FALSE))))</f>
        <v>PMD.com</v>
      </c>
      <c r="C1612">
        <f t="shared" ref="C1612:C1675" si="78">AR1612</f>
        <v>53710001</v>
      </c>
      <c r="D1612">
        <f t="shared" ref="D1612:D1675" si="79">AN1612</f>
        <v>1</v>
      </c>
      <c r="E1612" t="str">
        <f t="shared" ca="1" si="75"/>
        <v>shifted orders shipped</v>
      </c>
      <c r="F1612" t="s">
        <v>3539</v>
      </c>
      <c r="G1612" t="s">
        <v>335</v>
      </c>
      <c r="H1612" t="s">
        <v>5708</v>
      </c>
      <c r="I1612" s="6">
        <v>44011.640960648147</v>
      </c>
      <c r="J1612" t="s">
        <v>16</v>
      </c>
      <c r="K1612" s="6">
        <v>44013.325277777774</v>
      </c>
      <c r="M1612" t="s">
        <v>1080</v>
      </c>
      <c r="N1612" t="s">
        <v>1081</v>
      </c>
      <c r="Q1612" t="s">
        <v>818</v>
      </c>
      <c r="R1612" t="s">
        <v>365</v>
      </c>
      <c r="S1612" t="s">
        <v>1082</v>
      </c>
      <c r="T1612" t="s">
        <v>338</v>
      </c>
      <c r="U1612" t="s">
        <v>530</v>
      </c>
      <c r="W1612" t="s">
        <v>1083</v>
      </c>
      <c r="Z1612" t="s">
        <v>1080</v>
      </c>
      <c r="AA1612" t="s">
        <v>1081</v>
      </c>
      <c r="AD1612" t="s">
        <v>818</v>
      </c>
      <c r="AE1612" t="s">
        <v>365</v>
      </c>
      <c r="AF1612" t="s">
        <v>1082</v>
      </c>
      <c r="AG1612" t="s">
        <v>338</v>
      </c>
      <c r="AH1612" t="s">
        <v>530</v>
      </c>
      <c r="AJ1612" t="s">
        <v>1083</v>
      </c>
      <c r="AL1612" t="s">
        <v>339</v>
      </c>
      <c r="AM1612">
        <v>1</v>
      </c>
      <c r="AN1612">
        <v>1</v>
      </c>
      <c r="AO1612">
        <v>4902</v>
      </c>
      <c r="AQ1612">
        <v>124454</v>
      </c>
      <c r="AR1612">
        <v>53710001</v>
      </c>
      <c r="AS1612" t="s">
        <v>1873</v>
      </c>
      <c r="AT1612" t="s">
        <v>66</v>
      </c>
      <c r="AW1612" t="s">
        <v>343</v>
      </c>
      <c r="EQ1612">
        <v>248267</v>
      </c>
      <c r="ER1612" t="s">
        <v>5709</v>
      </c>
      <c r="EV1612">
        <v>17286835</v>
      </c>
      <c r="EW1612">
        <v>928</v>
      </c>
      <c r="EX1612">
        <v>220592</v>
      </c>
      <c r="EY1612" t="s">
        <v>5710</v>
      </c>
      <c r="EZ1612">
        <v>1</v>
      </c>
      <c r="FC1612">
        <v>53710001</v>
      </c>
      <c r="FD1612" t="s">
        <v>66</v>
      </c>
    </row>
    <row r="1613" spans="1:160" x14ac:dyDescent="0.3">
      <c r="A1613" t="str">
        <f>VLOOKUP(B1613,Table2[],3,FALSE)</f>
        <v>Digital</v>
      </c>
      <c r="B1613" t="str">
        <f>IF(OR(ISNUMBER(FIND("QVC",Z1613)),ISNUMBER(FIND("QVC",AL1613))),"QVC",IF(OR(ISNUMBER(FIND("NCO",H1613)),ISNUMBER(FIND("NCO",Y1613))), "NCO", IF(AL1613="consumer","PMD.com",VLOOKUP(LEFT(H1613,2),Tables!$E$1:$F$11,2,FALSE))))</f>
        <v>PMD.com</v>
      </c>
      <c r="C1613">
        <f t="shared" si="78"/>
        <v>51010001</v>
      </c>
      <c r="D1613">
        <f t="shared" si="79"/>
        <v>1</v>
      </c>
      <c r="E1613" t="str">
        <f t="shared" ca="1" si="75"/>
        <v>shifted orders shipped</v>
      </c>
      <c r="F1613" t="s">
        <v>3539</v>
      </c>
      <c r="G1613" t="s">
        <v>335</v>
      </c>
      <c r="H1613" t="s">
        <v>5708</v>
      </c>
      <c r="I1613" s="6">
        <v>44011.640960648147</v>
      </c>
      <c r="J1613" t="s">
        <v>16</v>
      </c>
      <c r="K1613" s="6">
        <v>44013.325277777774</v>
      </c>
      <c r="M1613" t="s">
        <v>1080</v>
      </c>
      <c r="N1613" t="s">
        <v>1081</v>
      </c>
      <c r="Q1613" t="s">
        <v>818</v>
      </c>
      <c r="R1613" t="s">
        <v>365</v>
      </c>
      <c r="S1613" t="s">
        <v>1082</v>
      </c>
      <c r="T1613" t="s">
        <v>338</v>
      </c>
      <c r="U1613" t="s">
        <v>530</v>
      </c>
      <c r="W1613" t="s">
        <v>1083</v>
      </c>
      <c r="Z1613" t="s">
        <v>1080</v>
      </c>
      <c r="AA1613" t="s">
        <v>1081</v>
      </c>
      <c r="AD1613" t="s">
        <v>818</v>
      </c>
      <c r="AE1613" t="s">
        <v>365</v>
      </c>
      <c r="AF1613" t="s">
        <v>1082</v>
      </c>
      <c r="AG1613" t="s">
        <v>338</v>
      </c>
      <c r="AH1613" t="s">
        <v>530</v>
      </c>
      <c r="AJ1613" t="s">
        <v>1083</v>
      </c>
      <c r="AL1613" t="s">
        <v>339</v>
      </c>
      <c r="AM1613">
        <v>1</v>
      </c>
      <c r="AN1613">
        <v>1</v>
      </c>
      <c r="AO1613">
        <v>8743</v>
      </c>
      <c r="AQ1613">
        <v>123868</v>
      </c>
      <c r="AR1613">
        <v>51010001</v>
      </c>
      <c r="AS1613" t="s">
        <v>48</v>
      </c>
      <c r="AT1613" t="s">
        <v>49</v>
      </c>
      <c r="AW1613" t="s">
        <v>340</v>
      </c>
      <c r="AX1613" t="s">
        <v>340</v>
      </c>
      <c r="AY1613" t="s">
        <v>357</v>
      </c>
      <c r="AZ1613" t="s">
        <v>363</v>
      </c>
      <c r="BY1613" t="s">
        <v>342</v>
      </c>
      <c r="EQ1613">
        <v>251450</v>
      </c>
      <c r="ER1613" t="s">
        <v>5709</v>
      </c>
      <c r="EV1613">
        <v>17286835</v>
      </c>
      <c r="EW1613">
        <v>928</v>
      </c>
      <c r="EX1613">
        <v>220592</v>
      </c>
      <c r="EY1613" t="s">
        <v>5710</v>
      </c>
      <c r="EZ1613">
        <v>1</v>
      </c>
      <c r="FC1613">
        <v>51010001</v>
      </c>
      <c r="FD1613" t="s">
        <v>49</v>
      </c>
    </row>
    <row r="1614" spans="1:160" x14ac:dyDescent="0.3">
      <c r="A1614" t="str">
        <f>VLOOKUP(B1614,Table2[],3,FALSE)</f>
        <v>Digital</v>
      </c>
      <c r="B1614" t="str">
        <f>IF(OR(ISNUMBER(FIND("QVC",Z1614)),ISNUMBER(FIND("QVC",AL1614))),"QVC",IF(OR(ISNUMBER(FIND("NCO",H1614)),ISNUMBER(FIND("NCO",Y1614))), "NCO", IF(AL1614="consumer","PMD.com",VLOOKUP(LEFT(H1614,2),Tables!$E$1:$F$11,2,FALSE))))</f>
        <v>PMD.com</v>
      </c>
      <c r="C1614">
        <f t="shared" si="78"/>
        <v>53920001</v>
      </c>
      <c r="D1614">
        <f t="shared" si="79"/>
        <v>1</v>
      </c>
      <c r="E1614" t="str">
        <f t="shared" ca="1" si="75"/>
        <v>shifted orders shipped</v>
      </c>
      <c r="F1614" t="s">
        <v>3539</v>
      </c>
      <c r="G1614" t="s">
        <v>335</v>
      </c>
      <c r="H1614" t="s">
        <v>5708</v>
      </c>
      <c r="I1614" s="6">
        <v>44011.640960648147</v>
      </c>
      <c r="J1614" t="s">
        <v>16</v>
      </c>
      <c r="K1614" s="6">
        <v>44013.325277777774</v>
      </c>
      <c r="M1614" t="s">
        <v>1080</v>
      </c>
      <c r="N1614" t="s">
        <v>1081</v>
      </c>
      <c r="Q1614" t="s">
        <v>818</v>
      </c>
      <c r="R1614" t="s">
        <v>365</v>
      </c>
      <c r="S1614" t="s">
        <v>1082</v>
      </c>
      <c r="T1614" t="s">
        <v>338</v>
      </c>
      <c r="U1614" t="s">
        <v>530</v>
      </c>
      <c r="W1614" t="s">
        <v>1083</v>
      </c>
      <c r="Z1614" t="s">
        <v>1080</v>
      </c>
      <c r="AA1614" t="s">
        <v>1081</v>
      </c>
      <c r="AD1614" t="s">
        <v>818</v>
      </c>
      <c r="AE1614" t="s">
        <v>365</v>
      </c>
      <c r="AF1614" t="s">
        <v>1082</v>
      </c>
      <c r="AG1614" t="s">
        <v>338</v>
      </c>
      <c r="AH1614" t="s">
        <v>530</v>
      </c>
      <c r="AJ1614" t="s">
        <v>1083</v>
      </c>
      <c r="AL1614" t="s">
        <v>339</v>
      </c>
      <c r="AM1614">
        <v>1</v>
      </c>
      <c r="AN1614">
        <v>1</v>
      </c>
      <c r="AO1614">
        <v>14899</v>
      </c>
      <c r="AQ1614">
        <v>124468</v>
      </c>
      <c r="AR1614">
        <v>53920001</v>
      </c>
      <c r="AS1614">
        <v>9000000</v>
      </c>
      <c r="AT1614" t="s">
        <v>40</v>
      </c>
      <c r="AW1614" t="s">
        <v>343</v>
      </c>
      <c r="BY1614" t="s">
        <v>342</v>
      </c>
      <c r="EQ1614">
        <v>243396</v>
      </c>
      <c r="ER1614" t="s">
        <v>5709</v>
      </c>
      <c r="EV1614">
        <v>17286835</v>
      </c>
      <c r="EW1614">
        <v>928</v>
      </c>
      <c r="EX1614">
        <v>220592</v>
      </c>
      <c r="EY1614" t="s">
        <v>5710</v>
      </c>
      <c r="EZ1614">
        <v>1</v>
      </c>
      <c r="FC1614">
        <v>95384</v>
      </c>
      <c r="FD1614" t="s">
        <v>3530</v>
      </c>
    </row>
    <row r="1615" spans="1:160" x14ac:dyDescent="0.3">
      <c r="A1615" t="str">
        <f>VLOOKUP(B1615,Table2[],3,FALSE)</f>
        <v>Digital</v>
      </c>
      <c r="B1615" t="str">
        <f>IF(OR(ISNUMBER(FIND("QVC",Z1615)),ISNUMBER(FIND("QVC",AL1615))),"QVC",IF(OR(ISNUMBER(FIND("NCO",H1615)),ISNUMBER(FIND("NCO",Y1615))), "NCO", IF(AL1615="consumer","PMD.com",VLOOKUP(LEFT(H1615,2),Tables!$E$1:$F$11,2,FALSE))))</f>
        <v>PMD.com</v>
      </c>
      <c r="C1615">
        <f t="shared" si="78"/>
        <v>53920001</v>
      </c>
      <c r="D1615">
        <f t="shared" si="79"/>
        <v>1</v>
      </c>
      <c r="E1615" t="str">
        <f t="shared" ca="1" si="75"/>
        <v>shifted orders shipped</v>
      </c>
      <c r="F1615" t="s">
        <v>3539</v>
      </c>
      <c r="G1615" t="s">
        <v>335</v>
      </c>
      <c r="H1615" t="s">
        <v>5711</v>
      </c>
      <c r="I1615" s="6">
        <v>44011.818437499998</v>
      </c>
      <c r="J1615" t="s">
        <v>16</v>
      </c>
      <c r="K1615" s="6">
        <v>44013.325416666667</v>
      </c>
      <c r="M1615" t="s">
        <v>5712</v>
      </c>
      <c r="N1615" t="s">
        <v>5713</v>
      </c>
      <c r="O1615" t="s">
        <v>1290</v>
      </c>
      <c r="Q1615" t="s">
        <v>467</v>
      </c>
      <c r="R1615" t="s">
        <v>365</v>
      </c>
      <c r="S1615" t="s">
        <v>5714</v>
      </c>
      <c r="T1615" t="s">
        <v>338</v>
      </c>
      <c r="U1615" t="s">
        <v>530</v>
      </c>
      <c r="W1615" t="s">
        <v>5715</v>
      </c>
      <c r="Z1615" t="s">
        <v>5712</v>
      </c>
      <c r="AA1615" t="s">
        <v>5713</v>
      </c>
      <c r="AB1615" t="s">
        <v>1290</v>
      </c>
      <c r="AD1615" t="s">
        <v>467</v>
      </c>
      <c r="AE1615" t="s">
        <v>365</v>
      </c>
      <c r="AF1615" t="s">
        <v>5714</v>
      </c>
      <c r="AG1615" t="s">
        <v>338</v>
      </c>
      <c r="AH1615" t="s">
        <v>530</v>
      </c>
      <c r="AJ1615" t="s">
        <v>5715</v>
      </c>
      <c r="AL1615" t="s">
        <v>339</v>
      </c>
      <c r="AM1615">
        <v>1</v>
      </c>
      <c r="AN1615">
        <v>1</v>
      </c>
      <c r="AO1615">
        <v>14899</v>
      </c>
      <c r="AQ1615">
        <v>124468</v>
      </c>
      <c r="AR1615">
        <v>53920001</v>
      </c>
      <c r="AS1615">
        <v>9000000</v>
      </c>
      <c r="AT1615" t="s">
        <v>40</v>
      </c>
      <c r="AW1615" t="s">
        <v>343</v>
      </c>
      <c r="BY1615" t="s">
        <v>342</v>
      </c>
      <c r="EQ1615">
        <v>243396</v>
      </c>
      <c r="ER1615" t="s">
        <v>5716</v>
      </c>
      <c r="EV1615">
        <v>17287096</v>
      </c>
      <c r="EW1615">
        <v>928</v>
      </c>
      <c r="EX1615">
        <v>220695</v>
      </c>
      <c r="EY1615" t="s">
        <v>5717</v>
      </c>
      <c r="EZ1615">
        <v>1</v>
      </c>
      <c r="FC1615">
        <v>95385</v>
      </c>
      <c r="FD1615" t="s">
        <v>3531</v>
      </c>
    </row>
    <row r="1616" spans="1:160" x14ac:dyDescent="0.3">
      <c r="A1616" t="str">
        <f>VLOOKUP(B1616,Table2[],3,FALSE)</f>
        <v>Digital</v>
      </c>
      <c r="B1616" t="str">
        <f>IF(OR(ISNUMBER(FIND("QVC",Z1616)),ISNUMBER(FIND("QVC",AL1616))),"QVC",IF(OR(ISNUMBER(FIND("NCO",H1616)),ISNUMBER(FIND("NCO",Y1616))), "NCO", IF(AL1616="consumer","PMD.com",VLOOKUP(LEFT(H1616,2),Tables!$E$1:$F$11,2,FALSE))))</f>
        <v>PMD.com</v>
      </c>
      <c r="C1616">
        <f t="shared" si="78"/>
        <v>5341030</v>
      </c>
      <c r="D1616">
        <f t="shared" si="79"/>
        <v>1</v>
      </c>
      <c r="E1616" t="str">
        <f t="shared" ca="1" si="75"/>
        <v>shifted orders shipped</v>
      </c>
      <c r="F1616" t="s">
        <v>3539</v>
      </c>
      <c r="G1616" t="s">
        <v>335</v>
      </c>
      <c r="H1616" t="s">
        <v>5711</v>
      </c>
      <c r="I1616" s="6">
        <v>44011.818437499998</v>
      </c>
      <c r="J1616" t="s">
        <v>16</v>
      </c>
      <c r="K1616" s="6">
        <v>44013.325416666667</v>
      </c>
      <c r="M1616" t="s">
        <v>5712</v>
      </c>
      <c r="N1616" t="s">
        <v>5713</v>
      </c>
      <c r="O1616" t="s">
        <v>1290</v>
      </c>
      <c r="Q1616" t="s">
        <v>467</v>
      </c>
      <c r="R1616" t="s">
        <v>365</v>
      </c>
      <c r="S1616" t="s">
        <v>5714</v>
      </c>
      <c r="T1616" t="s">
        <v>338</v>
      </c>
      <c r="U1616" t="s">
        <v>530</v>
      </c>
      <c r="W1616" t="s">
        <v>5715</v>
      </c>
      <c r="Z1616" t="s">
        <v>5712</v>
      </c>
      <c r="AA1616" t="s">
        <v>5713</v>
      </c>
      <c r="AB1616" t="s">
        <v>1290</v>
      </c>
      <c r="AD1616" t="s">
        <v>467</v>
      </c>
      <c r="AE1616" t="s">
        <v>365</v>
      </c>
      <c r="AF1616" t="s">
        <v>5714</v>
      </c>
      <c r="AG1616" t="s">
        <v>338</v>
      </c>
      <c r="AH1616" t="s">
        <v>530</v>
      </c>
      <c r="AJ1616" t="s">
        <v>5715</v>
      </c>
      <c r="AL1616" t="s">
        <v>339</v>
      </c>
      <c r="AM1616">
        <v>1</v>
      </c>
      <c r="AN1616">
        <v>1</v>
      </c>
      <c r="AO1616">
        <v>12859</v>
      </c>
      <c r="AQ1616">
        <v>124642</v>
      </c>
      <c r="AR1616">
        <v>5341030</v>
      </c>
      <c r="AS1616" t="s">
        <v>925</v>
      </c>
      <c r="AT1616" t="s">
        <v>926</v>
      </c>
      <c r="AW1616" t="s">
        <v>366</v>
      </c>
      <c r="AX1616" t="s">
        <v>366</v>
      </c>
      <c r="AY1616" t="s">
        <v>345</v>
      </c>
      <c r="AZ1616" t="s">
        <v>346</v>
      </c>
      <c r="BY1616" t="s">
        <v>342</v>
      </c>
      <c r="EQ1616">
        <v>243275</v>
      </c>
      <c r="ER1616" t="s">
        <v>5716</v>
      </c>
      <c r="EV1616">
        <v>17287096</v>
      </c>
      <c r="EW1616">
        <v>928</v>
      </c>
      <c r="EX1616">
        <v>220695</v>
      </c>
      <c r="EY1616" t="s">
        <v>5717</v>
      </c>
      <c r="EZ1616">
        <v>1</v>
      </c>
      <c r="FC1616">
        <v>95385</v>
      </c>
      <c r="FD1616" t="s">
        <v>3531</v>
      </c>
    </row>
    <row r="1617" spans="1:160" x14ac:dyDescent="0.3">
      <c r="A1617" t="str">
        <f>VLOOKUP(B1617,Table2[],3,FALSE)</f>
        <v>Digital</v>
      </c>
      <c r="B1617" t="str">
        <f>IF(OR(ISNUMBER(FIND("QVC",Z1617)),ISNUMBER(FIND("QVC",AL1617))),"QVC",IF(OR(ISNUMBER(FIND("NCO",H1617)),ISNUMBER(FIND("NCO",Y1617))), "NCO", IF(AL1617="consumer","PMD.com",VLOOKUP(LEFT(H1617,2),Tables!$E$1:$F$11,2,FALSE))))</f>
        <v>PMD.com</v>
      </c>
      <c r="C1617">
        <f t="shared" si="78"/>
        <v>52230001</v>
      </c>
      <c r="D1617">
        <f t="shared" si="79"/>
        <v>1</v>
      </c>
      <c r="E1617" t="str">
        <f t="shared" ca="1" si="75"/>
        <v>shifted orders shipped</v>
      </c>
      <c r="F1617" t="s">
        <v>3539</v>
      </c>
      <c r="G1617" t="s">
        <v>335</v>
      </c>
      <c r="H1617" t="s">
        <v>5711</v>
      </c>
      <c r="I1617" s="6">
        <v>44011.818437499998</v>
      </c>
      <c r="J1617" t="s">
        <v>16</v>
      </c>
      <c r="K1617" s="6">
        <v>44013.325416666667</v>
      </c>
      <c r="M1617" t="s">
        <v>5712</v>
      </c>
      <c r="N1617" t="s">
        <v>5713</v>
      </c>
      <c r="O1617" t="s">
        <v>1290</v>
      </c>
      <c r="Q1617" t="s">
        <v>467</v>
      </c>
      <c r="R1617" t="s">
        <v>365</v>
      </c>
      <c r="S1617" t="s">
        <v>5714</v>
      </c>
      <c r="T1617" t="s">
        <v>338</v>
      </c>
      <c r="U1617" t="s">
        <v>530</v>
      </c>
      <c r="W1617" t="s">
        <v>5715</v>
      </c>
      <c r="Z1617" t="s">
        <v>5712</v>
      </c>
      <c r="AA1617" t="s">
        <v>5713</v>
      </c>
      <c r="AB1617" t="s">
        <v>1290</v>
      </c>
      <c r="AD1617" t="s">
        <v>467</v>
      </c>
      <c r="AE1617" t="s">
        <v>365</v>
      </c>
      <c r="AF1617" t="s">
        <v>5714</v>
      </c>
      <c r="AG1617" t="s">
        <v>338</v>
      </c>
      <c r="AH1617" t="s">
        <v>530</v>
      </c>
      <c r="AJ1617" t="s">
        <v>5715</v>
      </c>
      <c r="AL1617" t="s">
        <v>339</v>
      </c>
      <c r="AM1617">
        <v>1</v>
      </c>
      <c r="AN1617">
        <v>1</v>
      </c>
      <c r="AO1617">
        <v>1194</v>
      </c>
      <c r="AQ1617">
        <v>124434</v>
      </c>
      <c r="AR1617">
        <v>52230001</v>
      </c>
      <c r="AS1617" t="s">
        <v>105</v>
      </c>
      <c r="AT1617" t="s">
        <v>106</v>
      </c>
      <c r="AW1617" t="s">
        <v>340</v>
      </c>
      <c r="AX1617" t="s">
        <v>340</v>
      </c>
      <c r="AY1617" t="s">
        <v>341</v>
      </c>
      <c r="AZ1617">
        <v>0</v>
      </c>
      <c r="BY1617" t="s">
        <v>342</v>
      </c>
      <c r="EQ1617">
        <v>247324</v>
      </c>
      <c r="ER1617" t="s">
        <v>5716</v>
      </c>
      <c r="EV1617">
        <v>17287096</v>
      </c>
      <c r="EW1617">
        <v>928</v>
      </c>
      <c r="EX1617">
        <v>220695</v>
      </c>
      <c r="EY1617" t="s">
        <v>5717</v>
      </c>
      <c r="EZ1617">
        <v>1</v>
      </c>
      <c r="FC1617">
        <v>52230001</v>
      </c>
      <c r="FD1617" t="s">
        <v>106</v>
      </c>
    </row>
    <row r="1618" spans="1:160" x14ac:dyDescent="0.3">
      <c r="A1618" t="str">
        <f>VLOOKUP(B1618,Table2[],3,FALSE)</f>
        <v>Digital</v>
      </c>
      <c r="B1618" t="str">
        <f>IF(OR(ISNUMBER(FIND("QVC",Z1618)),ISNUMBER(FIND("QVC",AL1618))),"QVC",IF(OR(ISNUMBER(FIND("NCO",H1618)),ISNUMBER(FIND("NCO",Y1618))), "NCO", IF(AL1618="consumer","PMD.com",VLOOKUP(LEFT(H1618,2),Tables!$E$1:$F$11,2,FALSE))))</f>
        <v>PMD.com</v>
      </c>
      <c r="C1618">
        <f t="shared" si="78"/>
        <v>52430001</v>
      </c>
      <c r="D1618">
        <f t="shared" si="79"/>
        <v>1</v>
      </c>
      <c r="E1618" t="str">
        <f t="shared" ca="1" si="75"/>
        <v>shifted orders shipped</v>
      </c>
      <c r="F1618" t="s">
        <v>3539</v>
      </c>
      <c r="G1618" t="s">
        <v>335</v>
      </c>
      <c r="H1618" t="s">
        <v>5711</v>
      </c>
      <c r="I1618" s="6">
        <v>44011.818437499998</v>
      </c>
      <c r="J1618" t="s">
        <v>16</v>
      </c>
      <c r="K1618" s="6">
        <v>44013.325416666667</v>
      </c>
      <c r="M1618" t="s">
        <v>5712</v>
      </c>
      <c r="N1618" t="s">
        <v>5713</v>
      </c>
      <c r="O1618" t="s">
        <v>1290</v>
      </c>
      <c r="Q1618" t="s">
        <v>467</v>
      </c>
      <c r="R1618" t="s">
        <v>365</v>
      </c>
      <c r="S1618" t="s">
        <v>5714</v>
      </c>
      <c r="T1618" t="s">
        <v>338</v>
      </c>
      <c r="U1618" t="s">
        <v>530</v>
      </c>
      <c r="W1618" t="s">
        <v>5715</v>
      </c>
      <c r="Z1618" t="s">
        <v>5712</v>
      </c>
      <c r="AA1618" t="s">
        <v>5713</v>
      </c>
      <c r="AB1618" t="s">
        <v>1290</v>
      </c>
      <c r="AD1618" t="s">
        <v>467</v>
      </c>
      <c r="AE1618" t="s">
        <v>365</v>
      </c>
      <c r="AF1618" t="s">
        <v>5714</v>
      </c>
      <c r="AG1618" t="s">
        <v>338</v>
      </c>
      <c r="AH1618" t="s">
        <v>530</v>
      </c>
      <c r="AJ1618" t="s">
        <v>5715</v>
      </c>
      <c r="AL1618" t="s">
        <v>339</v>
      </c>
      <c r="AM1618">
        <v>1</v>
      </c>
      <c r="AN1618">
        <v>1</v>
      </c>
      <c r="AO1618">
        <v>12063</v>
      </c>
      <c r="AQ1618">
        <v>127155</v>
      </c>
      <c r="AR1618">
        <v>52430001</v>
      </c>
      <c r="AS1618" t="s">
        <v>927</v>
      </c>
      <c r="AT1618" t="s">
        <v>75</v>
      </c>
      <c r="AW1618" t="s">
        <v>340</v>
      </c>
      <c r="AX1618" t="s">
        <v>340</v>
      </c>
      <c r="AY1618" t="s">
        <v>357</v>
      </c>
      <c r="AZ1618" t="s">
        <v>363</v>
      </c>
      <c r="BY1618" t="s">
        <v>342</v>
      </c>
      <c r="EQ1618">
        <v>249990</v>
      </c>
      <c r="ER1618" t="s">
        <v>5716</v>
      </c>
      <c r="EV1618">
        <v>17287096</v>
      </c>
      <c r="EW1618">
        <v>928</v>
      </c>
      <c r="EX1618">
        <v>220695</v>
      </c>
      <c r="EY1618" t="s">
        <v>5717</v>
      </c>
      <c r="EZ1618">
        <v>1</v>
      </c>
      <c r="FC1618">
        <v>95385</v>
      </c>
      <c r="FD1618" t="s">
        <v>3531</v>
      </c>
    </row>
    <row r="1619" spans="1:160" x14ac:dyDescent="0.3">
      <c r="A1619" t="str">
        <f>VLOOKUP(B1619,Table2[],3,FALSE)</f>
        <v>Digital</v>
      </c>
      <c r="B1619" t="str">
        <f>IF(OR(ISNUMBER(FIND("QVC",Z1619)),ISNUMBER(FIND("QVC",AL1619))),"QVC",IF(OR(ISNUMBER(FIND("NCO",H1619)),ISNUMBER(FIND("NCO",Y1619))), "NCO", IF(AL1619="consumer","PMD.com",VLOOKUP(LEFT(H1619,2),Tables!$E$1:$F$11,2,FALSE))))</f>
        <v>PMD.com</v>
      </c>
      <c r="C1619">
        <f t="shared" si="78"/>
        <v>51070001</v>
      </c>
      <c r="D1619">
        <f t="shared" si="79"/>
        <v>1</v>
      </c>
      <c r="E1619" t="str">
        <f t="shared" ca="1" si="75"/>
        <v>shifted orders shipped</v>
      </c>
      <c r="F1619" t="s">
        <v>3539</v>
      </c>
      <c r="G1619" t="s">
        <v>335</v>
      </c>
      <c r="H1619" t="s">
        <v>5711</v>
      </c>
      <c r="I1619" s="6">
        <v>44011.818437499998</v>
      </c>
      <c r="J1619" t="s">
        <v>16</v>
      </c>
      <c r="K1619" s="6">
        <v>44013.325416666667</v>
      </c>
      <c r="M1619" t="s">
        <v>5712</v>
      </c>
      <c r="N1619" t="s">
        <v>5713</v>
      </c>
      <c r="O1619" t="s">
        <v>1290</v>
      </c>
      <c r="Q1619" t="s">
        <v>467</v>
      </c>
      <c r="R1619" t="s">
        <v>365</v>
      </c>
      <c r="S1619" t="s">
        <v>5714</v>
      </c>
      <c r="T1619" t="s">
        <v>338</v>
      </c>
      <c r="U1619" t="s">
        <v>530</v>
      </c>
      <c r="W1619" t="s">
        <v>5715</v>
      </c>
      <c r="Z1619" t="s">
        <v>5712</v>
      </c>
      <c r="AA1619" t="s">
        <v>5713</v>
      </c>
      <c r="AB1619" t="s">
        <v>1290</v>
      </c>
      <c r="AD1619" t="s">
        <v>467</v>
      </c>
      <c r="AE1619" t="s">
        <v>365</v>
      </c>
      <c r="AF1619" t="s">
        <v>5714</v>
      </c>
      <c r="AG1619" t="s">
        <v>338</v>
      </c>
      <c r="AH1619" t="s">
        <v>530</v>
      </c>
      <c r="AJ1619" t="s">
        <v>5715</v>
      </c>
      <c r="AL1619" t="s">
        <v>339</v>
      </c>
      <c r="AM1619">
        <v>1</v>
      </c>
      <c r="AN1619">
        <v>1</v>
      </c>
      <c r="AO1619">
        <v>10147</v>
      </c>
      <c r="AQ1619">
        <v>124429</v>
      </c>
      <c r="AR1619">
        <v>51070001</v>
      </c>
      <c r="AS1619" t="s">
        <v>1886</v>
      </c>
      <c r="AT1619" t="s">
        <v>45</v>
      </c>
      <c r="AW1619" t="s">
        <v>343</v>
      </c>
      <c r="BY1619" t="s">
        <v>342</v>
      </c>
      <c r="EQ1619">
        <v>251956</v>
      </c>
      <c r="ER1619" t="s">
        <v>5716</v>
      </c>
      <c r="EV1619">
        <v>17287096</v>
      </c>
      <c r="EW1619">
        <v>928</v>
      </c>
      <c r="EX1619">
        <v>220695</v>
      </c>
      <c r="EY1619" t="s">
        <v>5717</v>
      </c>
      <c r="EZ1619">
        <v>1</v>
      </c>
      <c r="FC1619">
        <v>51070001</v>
      </c>
      <c r="FD1619" t="s">
        <v>45</v>
      </c>
    </row>
    <row r="1620" spans="1:160" x14ac:dyDescent="0.3">
      <c r="A1620" t="str">
        <f>VLOOKUP(B1620,Table2[],3,FALSE)</f>
        <v>Digital</v>
      </c>
      <c r="B1620" t="str">
        <f>IF(OR(ISNUMBER(FIND("QVC",Z1620)),ISNUMBER(FIND("QVC",AL1620))),"QVC",IF(OR(ISNUMBER(FIND("NCO",H1620)),ISNUMBER(FIND("NCO",Y1620))), "NCO", IF(AL1620="consumer","PMD.com",VLOOKUP(LEFT(H1620,2),Tables!$E$1:$F$11,2,FALSE))))</f>
        <v>PMD.com</v>
      </c>
      <c r="C1620">
        <f t="shared" si="78"/>
        <v>51090030</v>
      </c>
      <c r="D1620">
        <f t="shared" si="79"/>
        <v>1</v>
      </c>
      <c r="E1620" t="str">
        <f t="shared" ca="1" si="75"/>
        <v>shifted orders shipped</v>
      </c>
      <c r="F1620" t="s">
        <v>3539</v>
      </c>
      <c r="G1620" t="s">
        <v>335</v>
      </c>
      <c r="H1620" t="s">
        <v>5711</v>
      </c>
      <c r="I1620" s="6">
        <v>44011.818437499998</v>
      </c>
      <c r="J1620" t="s">
        <v>16</v>
      </c>
      <c r="K1620" s="6">
        <v>44013.325416666667</v>
      </c>
      <c r="M1620" t="s">
        <v>5712</v>
      </c>
      <c r="N1620" t="s">
        <v>5713</v>
      </c>
      <c r="O1620" t="s">
        <v>1290</v>
      </c>
      <c r="Q1620" t="s">
        <v>467</v>
      </c>
      <c r="R1620" t="s">
        <v>365</v>
      </c>
      <c r="S1620" t="s">
        <v>5714</v>
      </c>
      <c r="T1620" t="s">
        <v>338</v>
      </c>
      <c r="U1620" t="s">
        <v>530</v>
      </c>
      <c r="W1620" t="s">
        <v>5715</v>
      </c>
      <c r="Z1620" t="s">
        <v>5712</v>
      </c>
      <c r="AA1620" t="s">
        <v>5713</v>
      </c>
      <c r="AB1620" t="s">
        <v>1290</v>
      </c>
      <c r="AD1620" t="s">
        <v>467</v>
      </c>
      <c r="AE1620" t="s">
        <v>365</v>
      </c>
      <c r="AF1620" t="s">
        <v>5714</v>
      </c>
      <c r="AG1620" t="s">
        <v>338</v>
      </c>
      <c r="AH1620" t="s">
        <v>530</v>
      </c>
      <c r="AJ1620" t="s">
        <v>5715</v>
      </c>
      <c r="AL1620" t="s">
        <v>339</v>
      </c>
      <c r="AM1620">
        <v>1</v>
      </c>
      <c r="AN1620">
        <v>1</v>
      </c>
      <c r="AO1620">
        <v>6688</v>
      </c>
      <c r="AQ1620">
        <v>125960</v>
      </c>
      <c r="AR1620">
        <v>51090030</v>
      </c>
      <c r="AS1620" t="s">
        <v>3043</v>
      </c>
      <c r="AT1620" t="s">
        <v>628</v>
      </c>
      <c r="AW1620" t="s">
        <v>343</v>
      </c>
      <c r="BY1620" t="s">
        <v>342</v>
      </c>
      <c r="BZ1620" t="b">
        <v>0</v>
      </c>
      <c r="EQ1620">
        <v>243047</v>
      </c>
      <c r="ER1620" t="s">
        <v>5716</v>
      </c>
      <c r="EV1620">
        <v>17287096</v>
      </c>
      <c r="EW1620">
        <v>928</v>
      </c>
      <c r="EX1620">
        <v>220695</v>
      </c>
      <c r="EY1620" t="s">
        <v>5717</v>
      </c>
      <c r="EZ1620">
        <v>1</v>
      </c>
      <c r="FC1620">
        <v>95385</v>
      </c>
      <c r="FD1620" t="s">
        <v>3531</v>
      </c>
    </row>
    <row r="1621" spans="1:160" x14ac:dyDescent="0.3">
      <c r="A1621" t="str">
        <f>VLOOKUP(B1621,Table2[],3,FALSE)</f>
        <v>Digital</v>
      </c>
      <c r="B1621" t="str">
        <f>IF(OR(ISNUMBER(FIND("QVC",Z1621)),ISNUMBER(FIND("QVC",AL1621))),"QVC",IF(OR(ISNUMBER(FIND("NCO",H1621)),ISNUMBER(FIND("NCO",Y1621))), "NCO", IF(AL1621="consumer","PMD.com",VLOOKUP(LEFT(H1621,2),Tables!$E$1:$F$11,2,FALSE))))</f>
        <v>PMD.com</v>
      </c>
      <c r="C1621">
        <f t="shared" si="78"/>
        <v>535501</v>
      </c>
      <c r="D1621">
        <f t="shared" si="79"/>
        <v>1</v>
      </c>
      <c r="E1621" t="str">
        <f t="shared" ca="1" si="75"/>
        <v>shifted orders shipped</v>
      </c>
      <c r="F1621" t="s">
        <v>3539</v>
      </c>
      <c r="G1621" t="s">
        <v>335</v>
      </c>
      <c r="H1621" t="s">
        <v>5711</v>
      </c>
      <c r="I1621" s="6">
        <v>44011.818437499998</v>
      </c>
      <c r="J1621" t="s">
        <v>16</v>
      </c>
      <c r="K1621" s="6">
        <v>44013.325416666667</v>
      </c>
      <c r="M1621" t="s">
        <v>5712</v>
      </c>
      <c r="N1621" t="s">
        <v>5713</v>
      </c>
      <c r="O1621" t="s">
        <v>1290</v>
      </c>
      <c r="Q1621" t="s">
        <v>467</v>
      </c>
      <c r="R1621" t="s">
        <v>365</v>
      </c>
      <c r="S1621" t="s">
        <v>5714</v>
      </c>
      <c r="T1621" t="s">
        <v>338</v>
      </c>
      <c r="U1621" t="s">
        <v>530</v>
      </c>
      <c r="W1621" t="s">
        <v>5715</v>
      </c>
      <c r="Z1621" t="s">
        <v>5712</v>
      </c>
      <c r="AA1621" t="s">
        <v>5713</v>
      </c>
      <c r="AB1621" t="s">
        <v>1290</v>
      </c>
      <c r="AD1621" t="s">
        <v>467</v>
      </c>
      <c r="AE1621" t="s">
        <v>365</v>
      </c>
      <c r="AF1621" t="s">
        <v>5714</v>
      </c>
      <c r="AG1621" t="s">
        <v>338</v>
      </c>
      <c r="AH1621" t="s">
        <v>530</v>
      </c>
      <c r="AJ1621" t="s">
        <v>5715</v>
      </c>
      <c r="AL1621" t="s">
        <v>339</v>
      </c>
      <c r="AM1621">
        <v>1</v>
      </c>
      <c r="AN1621">
        <v>1</v>
      </c>
      <c r="AO1621">
        <v>5715</v>
      </c>
      <c r="AQ1621">
        <v>124621</v>
      </c>
      <c r="AR1621">
        <v>535501</v>
      </c>
      <c r="AS1621" t="s">
        <v>158</v>
      </c>
      <c r="AT1621" t="s">
        <v>159</v>
      </c>
      <c r="AW1621" t="s">
        <v>340</v>
      </c>
      <c r="AX1621" t="s">
        <v>340</v>
      </c>
      <c r="AY1621" t="s">
        <v>351</v>
      </c>
      <c r="AZ1621" t="s">
        <v>441</v>
      </c>
      <c r="BY1621" t="s">
        <v>342</v>
      </c>
      <c r="EQ1621">
        <v>245276</v>
      </c>
      <c r="ER1621" t="s">
        <v>5716</v>
      </c>
      <c r="EV1621">
        <v>17287096</v>
      </c>
      <c r="EW1621">
        <v>928</v>
      </c>
      <c r="EX1621">
        <v>220695</v>
      </c>
      <c r="EY1621" t="s">
        <v>5717</v>
      </c>
      <c r="EZ1621">
        <v>1</v>
      </c>
      <c r="FC1621">
        <v>535501</v>
      </c>
      <c r="FD1621" t="s">
        <v>159</v>
      </c>
    </row>
    <row r="1622" spans="1:160" x14ac:dyDescent="0.3">
      <c r="A1622" t="str">
        <f>VLOOKUP(B1622,Table2[],3,FALSE)</f>
        <v>Digital</v>
      </c>
      <c r="B1622" t="str">
        <f>IF(OR(ISNUMBER(FIND("QVC",Z1622)),ISNUMBER(FIND("QVC",AL1622))),"QVC",IF(OR(ISNUMBER(FIND("NCO",H1622)),ISNUMBER(FIND("NCO",Y1622))), "NCO", IF(AL1622="consumer","PMD.com",VLOOKUP(LEFT(H1622,2),Tables!$E$1:$F$11,2,FALSE))))</f>
        <v>PMD.com</v>
      </c>
      <c r="C1622">
        <f t="shared" si="78"/>
        <v>53200001</v>
      </c>
      <c r="D1622">
        <f t="shared" si="79"/>
        <v>1</v>
      </c>
      <c r="E1622" t="str">
        <f t="shared" ca="1" si="75"/>
        <v>shifted orders shipped</v>
      </c>
      <c r="F1622" t="s">
        <v>3539</v>
      </c>
      <c r="G1622" t="s">
        <v>335</v>
      </c>
      <c r="H1622" t="s">
        <v>5718</v>
      </c>
      <c r="I1622" s="6">
        <v>44011.577777777777</v>
      </c>
      <c r="J1622" t="s">
        <v>16</v>
      </c>
      <c r="K1622" s="6">
        <v>44013.325578703705</v>
      </c>
      <c r="M1622" t="s">
        <v>1566</v>
      </c>
      <c r="N1622" t="s">
        <v>1567</v>
      </c>
      <c r="Q1622" t="s">
        <v>1568</v>
      </c>
      <c r="R1622" t="s">
        <v>400</v>
      </c>
      <c r="S1622" t="s">
        <v>1569</v>
      </c>
      <c r="T1622" t="s">
        <v>338</v>
      </c>
      <c r="U1622" t="s">
        <v>530</v>
      </c>
      <c r="W1622" t="s">
        <v>1570</v>
      </c>
      <c r="Z1622" t="s">
        <v>1566</v>
      </c>
      <c r="AA1622" t="s">
        <v>1567</v>
      </c>
      <c r="AD1622" t="s">
        <v>1568</v>
      </c>
      <c r="AE1622" t="s">
        <v>400</v>
      </c>
      <c r="AF1622" t="s">
        <v>1569</v>
      </c>
      <c r="AG1622" t="s">
        <v>338</v>
      </c>
      <c r="AH1622" t="s">
        <v>530</v>
      </c>
      <c r="AJ1622" t="s">
        <v>1570</v>
      </c>
      <c r="AL1622" t="s">
        <v>339</v>
      </c>
      <c r="AM1622">
        <v>1</v>
      </c>
      <c r="AN1622">
        <v>1</v>
      </c>
      <c r="AO1622">
        <v>15189</v>
      </c>
      <c r="AQ1622">
        <v>123906</v>
      </c>
      <c r="AR1622">
        <v>53200001</v>
      </c>
      <c r="AS1622" t="s">
        <v>973</v>
      </c>
      <c r="AT1622" t="s">
        <v>50</v>
      </c>
      <c r="AW1622" t="s">
        <v>340</v>
      </c>
      <c r="AX1622" t="s">
        <v>340</v>
      </c>
      <c r="AY1622" t="s">
        <v>357</v>
      </c>
      <c r="AZ1622" t="s">
        <v>363</v>
      </c>
      <c r="BY1622" t="s">
        <v>342</v>
      </c>
      <c r="EQ1622">
        <v>252156</v>
      </c>
      <c r="ER1622" t="s">
        <v>5719</v>
      </c>
      <c r="EV1622">
        <v>17286784</v>
      </c>
      <c r="EW1622">
        <v>928</v>
      </c>
      <c r="EX1622">
        <v>220539</v>
      </c>
      <c r="EY1622" t="s">
        <v>5720</v>
      </c>
      <c r="EZ1622">
        <v>1</v>
      </c>
      <c r="FC1622">
        <v>53200001</v>
      </c>
      <c r="FD1622" t="s">
        <v>50</v>
      </c>
    </row>
    <row r="1623" spans="1:160" x14ac:dyDescent="0.3">
      <c r="A1623" t="str">
        <f>VLOOKUP(B1623,Table2[],3,FALSE)</f>
        <v>Digital</v>
      </c>
      <c r="B1623" t="str">
        <f>IF(OR(ISNUMBER(FIND("QVC",Z1623)),ISNUMBER(FIND("QVC",AL1623))),"QVC",IF(OR(ISNUMBER(FIND("NCO",H1623)),ISNUMBER(FIND("NCO",Y1623))), "NCO", IF(AL1623="consumer","PMD.com",VLOOKUP(LEFT(H1623,2),Tables!$E$1:$F$11,2,FALSE))))</f>
        <v>PMD.com</v>
      </c>
      <c r="C1623">
        <f t="shared" si="78"/>
        <v>5341030</v>
      </c>
      <c r="D1623">
        <f t="shared" si="79"/>
        <v>1</v>
      </c>
      <c r="E1623" t="str">
        <f t="shared" ca="1" si="75"/>
        <v>shifted orders shipped</v>
      </c>
      <c r="F1623" t="s">
        <v>3539</v>
      </c>
      <c r="G1623" t="s">
        <v>335</v>
      </c>
      <c r="H1623" t="s">
        <v>5721</v>
      </c>
      <c r="I1623" s="6">
        <v>44011.606041666666</v>
      </c>
      <c r="J1623" t="s">
        <v>16</v>
      </c>
      <c r="K1623" s="6">
        <v>44013.325868055559</v>
      </c>
      <c r="M1623" t="s">
        <v>5722</v>
      </c>
      <c r="N1623" t="s">
        <v>5723</v>
      </c>
      <c r="Q1623" t="s">
        <v>2279</v>
      </c>
      <c r="R1623" t="s">
        <v>409</v>
      </c>
      <c r="S1623" t="s">
        <v>5724</v>
      </c>
      <c r="T1623" t="s">
        <v>338</v>
      </c>
      <c r="U1623" t="s">
        <v>530</v>
      </c>
      <c r="W1623" t="s">
        <v>5725</v>
      </c>
      <c r="Z1623" t="s">
        <v>5722</v>
      </c>
      <c r="AA1623" t="s">
        <v>5723</v>
      </c>
      <c r="AD1623" t="s">
        <v>2279</v>
      </c>
      <c r="AE1623" t="s">
        <v>409</v>
      </c>
      <c r="AF1623" t="s">
        <v>5724</v>
      </c>
      <c r="AG1623" t="s">
        <v>338</v>
      </c>
      <c r="AH1623" t="s">
        <v>530</v>
      </c>
      <c r="AJ1623" t="s">
        <v>5725</v>
      </c>
      <c r="AL1623" t="s">
        <v>339</v>
      </c>
      <c r="AM1623">
        <v>1</v>
      </c>
      <c r="AN1623">
        <v>1</v>
      </c>
      <c r="AO1623">
        <v>12859</v>
      </c>
      <c r="AQ1623">
        <v>124642</v>
      </c>
      <c r="AR1623">
        <v>5341030</v>
      </c>
      <c r="AS1623" t="s">
        <v>925</v>
      </c>
      <c r="AT1623" t="s">
        <v>926</v>
      </c>
      <c r="AW1623" t="s">
        <v>366</v>
      </c>
      <c r="AX1623" t="s">
        <v>366</v>
      </c>
      <c r="AY1623" t="s">
        <v>345</v>
      </c>
      <c r="AZ1623" t="s">
        <v>346</v>
      </c>
      <c r="BY1623" t="s">
        <v>342</v>
      </c>
      <c r="EQ1623">
        <v>243275</v>
      </c>
      <c r="ER1623" t="s">
        <v>5726</v>
      </c>
      <c r="EV1623">
        <v>17286811</v>
      </c>
      <c r="EW1623">
        <v>928</v>
      </c>
      <c r="EX1623">
        <v>220567</v>
      </c>
      <c r="EY1623" t="s">
        <v>5727</v>
      </c>
      <c r="EZ1623">
        <v>1</v>
      </c>
      <c r="FC1623">
        <v>95385</v>
      </c>
      <c r="FD1623" t="s">
        <v>3531</v>
      </c>
    </row>
    <row r="1624" spans="1:160" x14ac:dyDescent="0.3">
      <c r="A1624" t="str">
        <f>VLOOKUP(B1624,Table2[],3,FALSE)</f>
        <v>Digital</v>
      </c>
      <c r="B1624" t="str">
        <f>IF(OR(ISNUMBER(FIND("QVC",Z1624)),ISNUMBER(FIND("QVC",AL1624))),"QVC",IF(OR(ISNUMBER(FIND("NCO",H1624)),ISNUMBER(FIND("NCO",Y1624))), "NCO", IF(AL1624="consumer","PMD.com",VLOOKUP(LEFT(H1624,2),Tables!$E$1:$F$11,2,FALSE))))</f>
        <v>PMD.com</v>
      </c>
      <c r="C1624">
        <f t="shared" si="78"/>
        <v>53920001</v>
      </c>
      <c r="D1624">
        <f t="shared" si="79"/>
        <v>1</v>
      </c>
      <c r="E1624" t="str">
        <f t="shared" ca="1" si="75"/>
        <v>shifted orders shipped</v>
      </c>
      <c r="F1624" t="s">
        <v>3539</v>
      </c>
      <c r="G1624" t="s">
        <v>335</v>
      </c>
      <c r="H1624" t="s">
        <v>5721</v>
      </c>
      <c r="I1624" s="6">
        <v>44011.606041666666</v>
      </c>
      <c r="J1624" t="s">
        <v>16</v>
      </c>
      <c r="K1624" s="6">
        <v>44013.325868055559</v>
      </c>
      <c r="M1624" t="s">
        <v>5722</v>
      </c>
      <c r="N1624" t="s">
        <v>5723</v>
      </c>
      <c r="Q1624" t="s">
        <v>2279</v>
      </c>
      <c r="R1624" t="s">
        <v>409</v>
      </c>
      <c r="S1624" t="s">
        <v>5724</v>
      </c>
      <c r="T1624" t="s">
        <v>338</v>
      </c>
      <c r="U1624" t="s">
        <v>530</v>
      </c>
      <c r="W1624" t="s">
        <v>5725</v>
      </c>
      <c r="Z1624" t="s">
        <v>5722</v>
      </c>
      <c r="AA1624" t="s">
        <v>5723</v>
      </c>
      <c r="AD1624" t="s">
        <v>2279</v>
      </c>
      <c r="AE1624" t="s">
        <v>409</v>
      </c>
      <c r="AF1624" t="s">
        <v>5724</v>
      </c>
      <c r="AG1624" t="s">
        <v>338</v>
      </c>
      <c r="AH1624" t="s">
        <v>530</v>
      </c>
      <c r="AJ1624" t="s">
        <v>5725</v>
      </c>
      <c r="AL1624" t="s">
        <v>339</v>
      </c>
      <c r="AM1624">
        <v>1</v>
      </c>
      <c r="AN1624">
        <v>1</v>
      </c>
      <c r="AO1624">
        <v>14899</v>
      </c>
      <c r="AQ1624">
        <v>124468</v>
      </c>
      <c r="AR1624">
        <v>53920001</v>
      </c>
      <c r="AS1624">
        <v>9000000</v>
      </c>
      <c r="AT1624" t="s">
        <v>40</v>
      </c>
      <c r="AW1624" t="s">
        <v>343</v>
      </c>
      <c r="BY1624" t="s">
        <v>342</v>
      </c>
      <c r="EQ1624">
        <v>243396</v>
      </c>
      <c r="ER1624" t="s">
        <v>5726</v>
      </c>
      <c r="EV1624">
        <v>17286811</v>
      </c>
      <c r="EW1624">
        <v>928</v>
      </c>
      <c r="EX1624">
        <v>220567</v>
      </c>
      <c r="EY1624" t="s">
        <v>5727</v>
      </c>
      <c r="EZ1624">
        <v>1</v>
      </c>
      <c r="FC1624">
        <v>95385</v>
      </c>
      <c r="FD1624" t="s">
        <v>3531</v>
      </c>
    </row>
    <row r="1625" spans="1:160" x14ac:dyDescent="0.3">
      <c r="A1625" t="str">
        <f>VLOOKUP(B1625,Table2[],3,FALSE)</f>
        <v>Digital</v>
      </c>
      <c r="B1625" t="str">
        <f>IF(OR(ISNUMBER(FIND("QVC",Z1625)),ISNUMBER(FIND("QVC",AL1625))),"QVC",IF(OR(ISNUMBER(FIND("NCO",H1625)),ISNUMBER(FIND("NCO",Y1625))), "NCO", IF(AL1625="consumer","PMD.com",VLOOKUP(LEFT(H1625,2),Tables!$E$1:$F$11,2,FALSE))))</f>
        <v>PMD.com</v>
      </c>
      <c r="C1625">
        <f t="shared" si="78"/>
        <v>5331</v>
      </c>
      <c r="D1625">
        <f t="shared" si="79"/>
        <v>2</v>
      </c>
      <c r="E1625" t="str">
        <f t="shared" ca="1" si="75"/>
        <v>shifted orders shipped</v>
      </c>
      <c r="F1625" t="s">
        <v>3539</v>
      </c>
      <c r="G1625" t="s">
        <v>335</v>
      </c>
      <c r="H1625" t="s">
        <v>5721</v>
      </c>
      <c r="I1625" s="6">
        <v>44011.606041666666</v>
      </c>
      <c r="J1625" t="s">
        <v>16</v>
      </c>
      <c r="K1625" s="6">
        <v>44013.325868055559</v>
      </c>
      <c r="M1625" t="s">
        <v>5722</v>
      </c>
      <c r="N1625" t="s">
        <v>5723</v>
      </c>
      <c r="Q1625" t="s">
        <v>2279</v>
      </c>
      <c r="R1625" t="s">
        <v>409</v>
      </c>
      <c r="S1625" t="s">
        <v>5724</v>
      </c>
      <c r="T1625" t="s">
        <v>338</v>
      </c>
      <c r="U1625" t="s">
        <v>530</v>
      </c>
      <c r="W1625" t="s">
        <v>5725</v>
      </c>
      <c r="Z1625" t="s">
        <v>5722</v>
      </c>
      <c r="AA1625" t="s">
        <v>5723</v>
      </c>
      <c r="AD1625" t="s">
        <v>2279</v>
      </c>
      <c r="AE1625" t="s">
        <v>409</v>
      </c>
      <c r="AF1625" t="s">
        <v>5724</v>
      </c>
      <c r="AG1625" t="s">
        <v>338</v>
      </c>
      <c r="AH1625" t="s">
        <v>530</v>
      </c>
      <c r="AJ1625" t="s">
        <v>5725</v>
      </c>
      <c r="AL1625" t="s">
        <v>339</v>
      </c>
      <c r="AM1625">
        <v>2</v>
      </c>
      <c r="AN1625">
        <v>2</v>
      </c>
      <c r="AO1625">
        <v>19662</v>
      </c>
      <c r="AQ1625">
        <v>123796</v>
      </c>
      <c r="AR1625">
        <v>5331</v>
      </c>
      <c r="AS1625" t="s">
        <v>746</v>
      </c>
      <c r="AT1625" t="s">
        <v>129</v>
      </c>
      <c r="AW1625" t="s">
        <v>340</v>
      </c>
      <c r="AX1625" t="s">
        <v>352</v>
      </c>
      <c r="AY1625" t="s">
        <v>353</v>
      </c>
      <c r="AZ1625" t="s">
        <v>354</v>
      </c>
      <c r="BY1625" t="s">
        <v>342</v>
      </c>
      <c r="EQ1625">
        <v>247800</v>
      </c>
      <c r="ER1625" t="s">
        <v>5726</v>
      </c>
      <c r="EV1625">
        <v>17286811</v>
      </c>
      <c r="EW1625">
        <v>928</v>
      </c>
      <c r="EX1625">
        <v>220567</v>
      </c>
      <c r="EY1625" t="s">
        <v>5727</v>
      </c>
      <c r="EZ1625">
        <v>1</v>
      </c>
      <c r="FC1625">
        <v>5331</v>
      </c>
      <c r="FD1625" t="s">
        <v>129</v>
      </c>
    </row>
    <row r="1626" spans="1:160" x14ac:dyDescent="0.3">
      <c r="A1626" t="str">
        <f>VLOOKUP(B1626,Table2[],3,FALSE)</f>
        <v>Digital</v>
      </c>
      <c r="B1626" t="str">
        <f>IF(OR(ISNUMBER(FIND("QVC",Z1626)),ISNUMBER(FIND("QVC",AL1626))),"QVC",IF(OR(ISNUMBER(FIND("NCO",H1626)),ISNUMBER(FIND("NCO",Y1626))), "NCO", IF(AL1626="consumer","PMD.com",VLOOKUP(LEFT(H1626,2),Tables!$E$1:$F$11,2,FALSE))))</f>
        <v>PMD.com</v>
      </c>
      <c r="C1626">
        <f t="shared" si="78"/>
        <v>52430001</v>
      </c>
      <c r="D1626">
        <f t="shared" si="79"/>
        <v>1</v>
      </c>
      <c r="E1626" t="str">
        <f t="shared" ca="1" si="75"/>
        <v>shifted orders shipped</v>
      </c>
      <c r="F1626" t="s">
        <v>3539</v>
      </c>
      <c r="G1626" t="s">
        <v>335</v>
      </c>
      <c r="H1626" t="s">
        <v>5721</v>
      </c>
      <c r="I1626" s="6">
        <v>44011.606041666666</v>
      </c>
      <c r="J1626" t="s">
        <v>16</v>
      </c>
      <c r="K1626" s="6">
        <v>44013.325868055559</v>
      </c>
      <c r="M1626" t="s">
        <v>5722</v>
      </c>
      <c r="N1626" t="s">
        <v>5723</v>
      </c>
      <c r="Q1626" t="s">
        <v>2279</v>
      </c>
      <c r="R1626" t="s">
        <v>409</v>
      </c>
      <c r="S1626" t="s">
        <v>5724</v>
      </c>
      <c r="T1626" t="s">
        <v>338</v>
      </c>
      <c r="U1626" t="s">
        <v>530</v>
      </c>
      <c r="W1626" t="s">
        <v>5725</v>
      </c>
      <c r="Z1626" t="s">
        <v>5722</v>
      </c>
      <c r="AA1626" t="s">
        <v>5723</v>
      </c>
      <c r="AD1626" t="s">
        <v>2279</v>
      </c>
      <c r="AE1626" t="s">
        <v>409</v>
      </c>
      <c r="AF1626" t="s">
        <v>5724</v>
      </c>
      <c r="AG1626" t="s">
        <v>338</v>
      </c>
      <c r="AH1626" t="s">
        <v>530</v>
      </c>
      <c r="AJ1626" t="s">
        <v>5725</v>
      </c>
      <c r="AL1626" t="s">
        <v>339</v>
      </c>
      <c r="AM1626">
        <v>1</v>
      </c>
      <c r="AN1626">
        <v>1</v>
      </c>
      <c r="AO1626">
        <v>12063</v>
      </c>
      <c r="AQ1626">
        <v>127155</v>
      </c>
      <c r="AR1626">
        <v>52430001</v>
      </c>
      <c r="AS1626" t="s">
        <v>927</v>
      </c>
      <c r="AT1626" t="s">
        <v>75</v>
      </c>
      <c r="AW1626" t="s">
        <v>340</v>
      </c>
      <c r="AX1626" t="s">
        <v>340</v>
      </c>
      <c r="AY1626" t="s">
        <v>357</v>
      </c>
      <c r="AZ1626" t="s">
        <v>363</v>
      </c>
      <c r="BY1626" t="s">
        <v>342</v>
      </c>
      <c r="EQ1626">
        <v>249990</v>
      </c>
      <c r="ER1626" t="s">
        <v>5726</v>
      </c>
      <c r="EV1626">
        <v>17286811</v>
      </c>
      <c r="EW1626">
        <v>928</v>
      </c>
      <c r="EX1626">
        <v>220567</v>
      </c>
      <c r="EY1626" t="s">
        <v>5727</v>
      </c>
      <c r="EZ1626">
        <v>1</v>
      </c>
      <c r="FC1626">
        <v>95385</v>
      </c>
      <c r="FD1626" t="s">
        <v>3531</v>
      </c>
    </row>
    <row r="1627" spans="1:160" x14ac:dyDescent="0.3">
      <c r="A1627" t="str">
        <f>VLOOKUP(B1627,Table2[],3,FALSE)</f>
        <v>Digital</v>
      </c>
      <c r="B1627" t="str">
        <f>IF(OR(ISNUMBER(FIND("QVC",Z1627)),ISNUMBER(FIND("QVC",AL1627))),"QVC",IF(OR(ISNUMBER(FIND("NCO",H1627)),ISNUMBER(FIND("NCO",Y1627))), "NCO", IF(AL1627="consumer","PMD.com",VLOOKUP(LEFT(H1627,2),Tables!$E$1:$F$11,2,FALSE))))</f>
        <v>PMD.com</v>
      </c>
      <c r="C1627">
        <f t="shared" si="78"/>
        <v>53490001</v>
      </c>
      <c r="D1627">
        <f t="shared" si="79"/>
        <v>1</v>
      </c>
      <c r="E1627" t="str">
        <f t="shared" ca="1" si="75"/>
        <v>shifted orders shipped</v>
      </c>
      <c r="F1627" t="s">
        <v>3539</v>
      </c>
      <c r="G1627" t="s">
        <v>335</v>
      </c>
      <c r="H1627" t="s">
        <v>5721</v>
      </c>
      <c r="I1627" s="6">
        <v>44011.606041666666</v>
      </c>
      <c r="J1627" t="s">
        <v>16</v>
      </c>
      <c r="K1627" s="6">
        <v>44013.325868055559</v>
      </c>
      <c r="M1627" t="s">
        <v>5722</v>
      </c>
      <c r="N1627" t="s">
        <v>5723</v>
      </c>
      <c r="Q1627" t="s">
        <v>2279</v>
      </c>
      <c r="R1627" t="s">
        <v>409</v>
      </c>
      <c r="S1627" t="s">
        <v>5724</v>
      </c>
      <c r="T1627" t="s">
        <v>338</v>
      </c>
      <c r="U1627" t="s">
        <v>530</v>
      </c>
      <c r="W1627" t="s">
        <v>5725</v>
      </c>
      <c r="Z1627" t="s">
        <v>5722</v>
      </c>
      <c r="AA1627" t="s">
        <v>5723</v>
      </c>
      <c r="AD1627" t="s">
        <v>2279</v>
      </c>
      <c r="AE1627" t="s">
        <v>409</v>
      </c>
      <c r="AF1627" t="s">
        <v>5724</v>
      </c>
      <c r="AG1627" t="s">
        <v>338</v>
      </c>
      <c r="AH1627" t="s">
        <v>530</v>
      </c>
      <c r="AJ1627" t="s">
        <v>5725</v>
      </c>
      <c r="AL1627" t="s">
        <v>339</v>
      </c>
      <c r="AM1627">
        <v>1</v>
      </c>
      <c r="AN1627">
        <v>1</v>
      </c>
      <c r="AO1627">
        <v>15533</v>
      </c>
      <c r="AQ1627">
        <v>126899</v>
      </c>
      <c r="AR1627">
        <v>53490001</v>
      </c>
      <c r="AS1627" t="s">
        <v>1709</v>
      </c>
      <c r="AT1627" t="s">
        <v>56</v>
      </c>
      <c r="AW1627" t="s">
        <v>343</v>
      </c>
      <c r="BY1627" t="s">
        <v>342</v>
      </c>
      <c r="EQ1627">
        <v>253176</v>
      </c>
      <c r="ER1627" t="s">
        <v>5726</v>
      </c>
      <c r="EV1627">
        <v>17286811</v>
      </c>
      <c r="EW1627">
        <v>928</v>
      </c>
      <c r="EX1627">
        <v>220567</v>
      </c>
      <c r="EY1627" t="s">
        <v>5727</v>
      </c>
      <c r="EZ1627">
        <v>1</v>
      </c>
      <c r="FC1627">
        <v>53490001</v>
      </c>
      <c r="FD1627" t="s">
        <v>56</v>
      </c>
    </row>
    <row r="1628" spans="1:160" x14ac:dyDescent="0.3">
      <c r="A1628" t="str">
        <f>VLOOKUP(B1628,Table2[],3,FALSE)</f>
        <v>Digital</v>
      </c>
      <c r="B1628" t="str">
        <f>IF(OR(ISNUMBER(FIND("QVC",Z1628)),ISNUMBER(FIND("QVC",AL1628))),"QVC",IF(OR(ISNUMBER(FIND("NCO",H1628)),ISNUMBER(FIND("NCO",Y1628))), "NCO", IF(AL1628="consumer","PMD.com",VLOOKUP(LEFT(H1628,2),Tables!$E$1:$F$11,2,FALSE))))</f>
        <v>PMD.com</v>
      </c>
      <c r="C1628">
        <f t="shared" si="78"/>
        <v>51090030</v>
      </c>
      <c r="D1628">
        <f t="shared" si="79"/>
        <v>1</v>
      </c>
      <c r="E1628" t="str">
        <f t="shared" ca="1" si="75"/>
        <v>shifted orders shipped</v>
      </c>
      <c r="F1628" t="s">
        <v>3539</v>
      </c>
      <c r="G1628" t="s">
        <v>335</v>
      </c>
      <c r="H1628" t="s">
        <v>5721</v>
      </c>
      <c r="I1628" s="6">
        <v>44011.606041666666</v>
      </c>
      <c r="J1628" t="s">
        <v>16</v>
      </c>
      <c r="K1628" s="6">
        <v>44013.325868055559</v>
      </c>
      <c r="M1628" t="s">
        <v>5722</v>
      </c>
      <c r="N1628" t="s">
        <v>5723</v>
      </c>
      <c r="Q1628" t="s">
        <v>2279</v>
      </c>
      <c r="R1628" t="s">
        <v>409</v>
      </c>
      <c r="S1628" t="s">
        <v>5724</v>
      </c>
      <c r="T1628" t="s">
        <v>338</v>
      </c>
      <c r="U1628" t="s">
        <v>530</v>
      </c>
      <c r="W1628" t="s">
        <v>5725</v>
      </c>
      <c r="Z1628" t="s">
        <v>5722</v>
      </c>
      <c r="AA1628" t="s">
        <v>5723</v>
      </c>
      <c r="AD1628" t="s">
        <v>2279</v>
      </c>
      <c r="AE1628" t="s">
        <v>409</v>
      </c>
      <c r="AF1628" t="s">
        <v>5724</v>
      </c>
      <c r="AG1628" t="s">
        <v>338</v>
      </c>
      <c r="AH1628" t="s">
        <v>530</v>
      </c>
      <c r="AJ1628" t="s">
        <v>5725</v>
      </c>
      <c r="AL1628" t="s">
        <v>339</v>
      </c>
      <c r="AM1628">
        <v>1</v>
      </c>
      <c r="AN1628">
        <v>1</v>
      </c>
      <c r="AO1628">
        <v>6688</v>
      </c>
      <c r="AQ1628">
        <v>125960</v>
      </c>
      <c r="AR1628">
        <v>51090030</v>
      </c>
      <c r="AS1628" t="s">
        <v>3043</v>
      </c>
      <c r="AT1628" t="s">
        <v>628</v>
      </c>
      <c r="AW1628" t="s">
        <v>343</v>
      </c>
      <c r="BY1628" t="s">
        <v>342</v>
      </c>
      <c r="BZ1628" t="b">
        <v>0</v>
      </c>
      <c r="EQ1628">
        <v>243047</v>
      </c>
      <c r="ER1628" t="s">
        <v>5726</v>
      </c>
      <c r="EV1628">
        <v>17286811</v>
      </c>
      <c r="EW1628">
        <v>928</v>
      </c>
      <c r="EX1628">
        <v>220567</v>
      </c>
      <c r="EY1628" t="s">
        <v>5727</v>
      </c>
      <c r="EZ1628">
        <v>1</v>
      </c>
      <c r="FC1628">
        <v>95385</v>
      </c>
      <c r="FD1628" t="s">
        <v>3531</v>
      </c>
    </row>
    <row r="1629" spans="1:160" x14ac:dyDescent="0.3">
      <c r="A1629" t="str">
        <f>VLOOKUP(B1629,Table2[],3,FALSE)</f>
        <v>Digital</v>
      </c>
      <c r="B1629" t="str">
        <f>IF(OR(ISNUMBER(FIND("QVC",Z1629)),ISNUMBER(FIND("QVC",AL1629))),"QVC",IF(OR(ISNUMBER(FIND("NCO",H1629)),ISNUMBER(FIND("NCO",Y1629))), "NCO", IF(AL1629="consumer","PMD.com",VLOOKUP(LEFT(H1629,2),Tables!$E$1:$F$11,2,FALSE))))</f>
        <v>PMD.com</v>
      </c>
      <c r="C1629">
        <f t="shared" si="78"/>
        <v>5260</v>
      </c>
      <c r="D1629">
        <f t="shared" si="79"/>
        <v>1</v>
      </c>
      <c r="E1629" t="str">
        <f t="shared" ca="1" si="75"/>
        <v>shifted orders shipped</v>
      </c>
      <c r="F1629" t="s">
        <v>3539</v>
      </c>
      <c r="G1629" t="s">
        <v>335</v>
      </c>
      <c r="H1629" t="s">
        <v>5721</v>
      </c>
      <c r="I1629" s="6">
        <v>44011.606041666666</v>
      </c>
      <c r="J1629" t="s">
        <v>16</v>
      </c>
      <c r="K1629" s="6">
        <v>44013.325868055559</v>
      </c>
      <c r="M1629" t="s">
        <v>5722</v>
      </c>
      <c r="N1629" t="s">
        <v>5723</v>
      </c>
      <c r="Q1629" t="s">
        <v>2279</v>
      </c>
      <c r="R1629" t="s">
        <v>409</v>
      </c>
      <c r="S1629" t="s">
        <v>5724</v>
      </c>
      <c r="T1629" t="s">
        <v>338</v>
      </c>
      <c r="U1629" t="s">
        <v>530</v>
      </c>
      <c r="W1629" t="s">
        <v>5725</v>
      </c>
      <c r="Z1629" t="s">
        <v>5722</v>
      </c>
      <c r="AA1629" t="s">
        <v>5723</v>
      </c>
      <c r="AD1629" t="s">
        <v>2279</v>
      </c>
      <c r="AE1629" t="s">
        <v>409</v>
      </c>
      <c r="AF1629" t="s">
        <v>5724</v>
      </c>
      <c r="AG1629" t="s">
        <v>338</v>
      </c>
      <c r="AH1629" t="s">
        <v>530</v>
      </c>
      <c r="AJ1629" t="s">
        <v>5725</v>
      </c>
      <c r="AL1629" t="s">
        <v>339</v>
      </c>
      <c r="AM1629">
        <v>1</v>
      </c>
      <c r="AN1629">
        <v>1</v>
      </c>
      <c r="AO1629">
        <v>6390</v>
      </c>
      <c r="AQ1629">
        <v>124400</v>
      </c>
      <c r="AR1629">
        <v>5260</v>
      </c>
      <c r="AS1629" t="s">
        <v>1228</v>
      </c>
      <c r="AT1629" t="s">
        <v>173</v>
      </c>
      <c r="AW1629" t="s">
        <v>352</v>
      </c>
      <c r="AX1629" t="s">
        <v>352</v>
      </c>
      <c r="AY1629" t="s">
        <v>353</v>
      </c>
      <c r="AZ1629" t="s">
        <v>384</v>
      </c>
      <c r="BY1629" t="s">
        <v>342</v>
      </c>
      <c r="EQ1629">
        <v>250591</v>
      </c>
      <c r="ER1629" t="s">
        <v>5726</v>
      </c>
      <c r="EV1629">
        <v>17286811</v>
      </c>
      <c r="EW1629">
        <v>928</v>
      </c>
      <c r="EX1629">
        <v>220567</v>
      </c>
      <c r="EY1629" t="s">
        <v>5727</v>
      </c>
      <c r="EZ1629">
        <v>1</v>
      </c>
      <c r="FC1629">
        <v>5260</v>
      </c>
      <c r="FD1629" t="s">
        <v>173</v>
      </c>
    </row>
    <row r="1630" spans="1:160" x14ac:dyDescent="0.3">
      <c r="A1630" t="str">
        <f>VLOOKUP(B1630,Table2[],3,FALSE)</f>
        <v>Digital</v>
      </c>
      <c r="B1630" t="str">
        <f>IF(OR(ISNUMBER(FIND("QVC",Z1630)),ISNUMBER(FIND("QVC",AL1630))),"QVC",IF(OR(ISNUMBER(FIND("NCO",H1630)),ISNUMBER(FIND("NCO",Y1630))), "NCO", IF(AL1630="consumer","PMD.com",VLOOKUP(LEFT(H1630,2),Tables!$E$1:$F$11,2,FALSE))))</f>
        <v>PMD.com</v>
      </c>
      <c r="C1630">
        <f t="shared" si="78"/>
        <v>53440001</v>
      </c>
      <c r="D1630">
        <f t="shared" si="79"/>
        <v>2</v>
      </c>
      <c r="E1630" t="str">
        <f t="shared" ca="1" si="75"/>
        <v>shifted orders shipped</v>
      </c>
      <c r="F1630" t="s">
        <v>3539</v>
      </c>
      <c r="G1630" t="s">
        <v>335</v>
      </c>
      <c r="H1630" t="s">
        <v>2404</v>
      </c>
      <c r="I1630" s="6">
        <v>44008.388171296298</v>
      </c>
      <c r="J1630" t="s">
        <v>16</v>
      </c>
      <c r="K1630" s="6">
        <v>44013.325972222221</v>
      </c>
      <c r="M1630" t="s">
        <v>5728</v>
      </c>
      <c r="N1630" t="s">
        <v>5729</v>
      </c>
      <c r="Q1630" t="s">
        <v>743</v>
      </c>
      <c r="R1630" t="s">
        <v>389</v>
      </c>
      <c r="S1630">
        <v>11937</v>
      </c>
      <c r="T1630" t="s">
        <v>338</v>
      </c>
      <c r="U1630" t="s">
        <v>530</v>
      </c>
      <c r="W1630" t="s">
        <v>5730</v>
      </c>
      <c r="Z1630" t="s">
        <v>5728</v>
      </c>
      <c r="AA1630" t="s">
        <v>5729</v>
      </c>
      <c r="AD1630" t="s">
        <v>743</v>
      </c>
      <c r="AE1630" t="s">
        <v>389</v>
      </c>
      <c r="AF1630">
        <v>11937</v>
      </c>
      <c r="AG1630" t="s">
        <v>338</v>
      </c>
      <c r="AH1630" t="s">
        <v>530</v>
      </c>
      <c r="AJ1630" t="s">
        <v>5730</v>
      </c>
      <c r="AL1630" t="s">
        <v>339</v>
      </c>
      <c r="AM1630">
        <v>2</v>
      </c>
      <c r="AN1630">
        <v>2</v>
      </c>
      <c r="AO1630">
        <v>7642</v>
      </c>
      <c r="AQ1630">
        <v>124700</v>
      </c>
      <c r="AR1630">
        <v>53440001</v>
      </c>
      <c r="AS1630" t="s">
        <v>1240</v>
      </c>
      <c r="AT1630" t="s">
        <v>116</v>
      </c>
      <c r="AW1630" t="s">
        <v>340</v>
      </c>
      <c r="AX1630" t="s">
        <v>340</v>
      </c>
      <c r="AY1630" t="s">
        <v>345</v>
      </c>
      <c r="AZ1630" t="s">
        <v>345</v>
      </c>
      <c r="BY1630" t="s">
        <v>342</v>
      </c>
      <c r="EQ1630">
        <v>252960</v>
      </c>
      <c r="ER1630" t="s">
        <v>2405</v>
      </c>
      <c r="EV1630">
        <v>17284058</v>
      </c>
      <c r="EW1630">
        <v>928</v>
      </c>
      <c r="EX1630">
        <v>218649</v>
      </c>
      <c r="EY1630">
        <v>9.2748999964335493E+25</v>
      </c>
      <c r="EZ1630">
        <v>1</v>
      </c>
      <c r="FC1630">
        <v>53440001</v>
      </c>
      <c r="FD1630" t="s">
        <v>116</v>
      </c>
    </row>
    <row r="1631" spans="1:160" x14ac:dyDescent="0.3">
      <c r="A1631" t="str">
        <f>VLOOKUP(B1631,Table2[],3,FALSE)</f>
        <v>Digital</v>
      </c>
      <c r="B1631" t="str">
        <f>IF(OR(ISNUMBER(FIND("QVC",Z1631)),ISNUMBER(FIND("QVC",AL1631))),"QVC",IF(OR(ISNUMBER(FIND("NCO",H1631)),ISNUMBER(FIND("NCO",Y1631))), "NCO", IF(AL1631="consumer","PMD.com",VLOOKUP(LEFT(H1631,2),Tables!$E$1:$F$11,2,FALSE))))</f>
        <v>PMD.com</v>
      </c>
      <c r="C1631">
        <f t="shared" si="78"/>
        <v>55090001</v>
      </c>
      <c r="D1631">
        <f t="shared" si="79"/>
        <v>1</v>
      </c>
      <c r="E1631" t="str">
        <f t="shared" ca="1" si="75"/>
        <v>shifted orders shipped</v>
      </c>
      <c r="F1631" t="s">
        <v>3539</v>
      </c>
      <c r="G1631" t="s">
        <v>335</v>
      </c>
      <c r="H1631" t="s">
        <v>5731</v>
      </c>
      <c r="I1631" s="6">
        <v>44011.607141203705</v>
      </c>
      <c r="J1631" t="s">
        <v>16</v>
      </c>
      <c r="K1631" s="6">
        <v>44013.325972222221</v>
      </c>
      <c r="M1631" t="s">
        <v>5732</v>
      </c>
      <c r="N1631" t="s">
        <v>5733</v>
      </c>
      <c r="O1631" t="s">
        <v>989</v>
      </c>
      <c r="Q1631" t="s">
        <v>405</v>
      </c>
      <c r="R1631" t="s">
        <v>365</v>
      </c>
      <c r="S1631" t="s">
        <v>5734</v>
      </c>
      <c r="T1631" t="s">
        <v>338</v>
      </c>
      <c r="U1631" t="s">
        <v>530</v>
      </c>
      <c r="W1631" t="s">
        <v>5735</v>
      </c>
      <c r="Z1631" t="s">
        <v>5732</v>
      </c>
      <c r="AA1631" t="s">
        <v>5733</v>
      </c>
      <c r="AB1631" t="s">
        <v>989</v>
      </c>
      <c r="AD1631" t="s">
        <v>405</v>
      </c>
      <c r="AE1631" t="s">
        <v>365</v>
      </c>
      <c r="AF1631" t="s">
        <v>5734</v>
      </c>
      <c r="AG1631" t="s">
        <v>338</v>
      </c>
      <c r="AH1631" t="s">
        <v>530</v>
      </c>
      <c r="AJ1631" t="s">
        <v>5735</v>
      </c>
      <c r="AL1631" t="s">
        <v>339</v>
      </c>
      <c r="AM1631">
        <v>1</v>
      </c>
      <c r="AN1631">
        <v>1</v>
      </c>
      <c r="AO1631">
        <v>5013</v>
      </c>
      <c r="AQ1631">
        <v>124478</v>
      </c>
      <c r="AR1631">
        <v>55090001</v>
      </c>
      <c r="AS1631" t="s">
        <v>995</v>
      </c>
      <c r="AT1631" t="s">
        <v>165</v>
      </c>
      <c r="AW1631" t="s">
        <v>340</v>
      </c>
      <c r="AX1631" t="s">
        <v>340</v>
      </c>
      <c r="AY1631" t="s">
        <v>382</v>
      </c>
      <c r="AZ1631">
        <v>0</v>
      </c>
      <c r="BY1631" t="s">
        <v>342</v>
      </c>
      <c r="EQ1631">
        <v>251219</v>
      </c>
      <c r="ER1631" t="s">
        <v>5736</v>
      </c>
      <c r="EV1631">
        <v>17286813</v>
      </c>
      <c r="EW1631">
        <v>928</v>
      </c>
      <c r="EX1631">
        <v>220569</v>
      </c>
      <c r="EY1631">
        <v>9.2748999964335493E+25</v>
      </c>
      <c r="EZ1631">
        <v>1</v>
      </c>
      <c r="FC1631">
        <v>55090001</v>
      </c>
      <c r="FD1631" t="s">
        <v>165</v>
      </c>
    </row>
    <row r="1632" spans="1:160" x14ac:dyDescent="0.3">
      <c r="A1632" t="str">
        <f>VLOOKUP(B1632,Table2[],3,FALSE)</f>
        <v>Digital</v>
      </c>
      <c r="B1632" t="str">
        <f>IF(OR(ISNUMBER(FIND("QVC",Z1632)),ISNUMBER(FIND("QVC",AL1632))),"QVC",IF(OR(ISNUMBER(FIND("NCO",H1632)),ISNUMBER(FIND("NCO",Y1632))), "NCO", IF(AL1632="consumer","PMD.com",VLOOKUP(LEFT(H1632,2),Tables!$E$1:$F$11,2,FALSE))))</f>
        <v>PMD.com</v>
      </c>
      <c r="C1632">
        <f t="shared" si="78"/>
        <v>52460001</v>
      </c>
      <c r="D1632">
        <f t="shared" si="79"/>
        <v>1</v>
      </c>
      <c r="E1632" t="str">
        <f t="shared" ca="1" si="75"/>
        <v>shifted orders shipped</v>
      </c>
      <c r="F1632" t="s">
        <v>3539</v>
      </c>
      <c r="G1632" t="s">
        <v>335</v>
      </c>
      <c r="H1632" t="s">
        <v>5737</v>
      </c>
      <c r="I1632" s="6">
        <v>44011.572777777779</v>
      </c>
      <c r="J1632" t="s">
        <v>16</v>
      </c>
      <c r="K1632" s="6">
        <v>44013.326099537036</v>
      </c>
      <c r="M1632" t="s">
        <v>1075</v>
      </c>
      <c r="N1632" t="s">
        <v>1076</v>
      </c>
      <c r="Q1632" t="s">
        <v>1077</v>
      </c>
      <c r="R1632" t="s">
        <v>436</v>
      </c>
      <c r="S1632" t="s">
        <v>1078</v>
      </c>
      <c r="T1632" t="s">
        <v>338</v>
      </c>
      <c r="U1632" t="s">
        <v>530</v>
      </c>
      <c r="W1632" t="s">
        <v>1079</v>
      </c>
      <c r="Z1632" t="s">
        <v>1075</v>
      </c>
      <c r="AA1632" t="s">
        <v>1076</v>
      </c>
      <c r="AD1632" t="s">
        <v>1077</v>
      </c>
      <c r="AE1632" t="s">
        <v>436</v>
      </c>
      <c r="AF1632" t="s">
        <v>1078</v>
      </c>
      <c r="AG1632" t="s">
        <v>338</v>
      </c>
      <c r="AH1632" t="s">
        <v>530</v>
      </c>
      <c r="AJ1632" t="s">
        <v>1079</v>
      </c>
      <c r="AL1632" t="s">
        <v>339</v>
      </c>
      <c r="AM1632">
        <v>1</v>
      </c>
      <c r="AN1632">
        <v>1</v>
      </c>
      <c r="AO1632">
        <v>14007</v>
      </c>
      <c r="AQ1632">
        <v>127157</v>
      </c>
      <c r="AR1632">
        <v>52460001</v>
      </c>
      <c r="AS1632" t="s">
        <v>972</v>
      </c>
      <c r="AT1632" t="s">
        <v>76</v>
      </c>
      <c r="AW1632" t="s">
        <v>340</v>
      </c>
      <c r="AX1632" t="s">
        <v>340</v>
      </c>
      <c r="AY1632" t="s">
        <v>341</v>
      </c>
      <c r="AZ1632">
        <v>0</v>
      </c>
      <c r="BY1632" t="s">
        <v>342</v>
      </c>
      <c r="EQ1632">
        <v>252044</v>
      </c>
      <c r="ER1632" t="s">
        <v>5738</v>
      </c>
      <c r="EV1632">
        <v>17286780</v>
      </c>
      <c r="EW1632">
        <v>928</v>
      </c>
      <c r="EX1632">
        <v>220535</v>
      </c>
      <c r="EY1632">
        <v>9.2748999964335493E+25</v>
      </c>
      <c r="EZ1632">
        <v>1</v>
      </c>
      <c r="FC1632">
        <v>52460001</v>
      </c>
      <c r="FD1632" t="s">
        <v>76</v>
      </c>
    </row>
    <row r="1633" spans="1:160" x14ac:dyDescent="0.3">
      <c r="A1633" t="str">
        <f>VLOOKUP(B1633,Table2[],3,FALSE)</f>
        <v>Digital</v>
      </c>
      <c r="B1633" t="str">
        <f>IF(OR(ISNUMBER(FIND("QVC",Z1633)),ISNUMBER(FIND("QVC",AL1633))),"QVC",IF(OR(ISNUMBER(FIND("NCO",H1633)),ISNUMBER(FIND("NCO",Y1633))), "NCO", IF(AL1633="consumer","PMD.com",VLOOKUP(LEFT(H1633,2),Tables!$E$1:$F$11,2,FALSE))))</f>
        <v>PMD.com</v>
      </c>
      <c r="C1633">
        <f t="shared" si="78"/>
        <v>52230001</v>
      </c>
      <c r="D1633">
        <f t="shared" si="79"/>
        <v>1</v>
      </c>
      <c r="E1633" t="str">
        <f t="shared" ca="1" si="75"/>
        <v>shifted orders shipped</v>
      </c>
      <c r="F1633" t="s">
        <v>3539</v>
      </c>
      <c r="G1633" t="s">
        <v>335</v>
      </c>
      <c r="H1633" t="s">
        <v>5739</v>
      </c>
      <c r="I1633" s="6">
        <v>44011.557708333334</v>
      </c>
      <c r="J1633" t="s">
        <v>16</v>
      </c>
      <c r="K1633" s="6">
        <v>44013.326261574075</v>
      </c>
      <c r="M1633" t="s">
        <v>5740</v>
      </c>
      <c r="N1633" t="s">
        <v>5741</v>
      </c>
      <c r="Q1633" t="s">
        <v>843</v>
      </c>
      <c r="R1633" t="s">
        <v>376</v>
      </c>
      <c r="S1633">
        <v>76092</v>
      </c>
      <c r="T1633" t="s">
        <v>338</v>
      </c>
      <c r="U1633" t="s">
        <v>530</v>
      </c>
      <c r="W1633" t="s">
        <v>5742</v>
      </c>
      <c r="Z1633" t="s">
        <v>5740</v>
      </c>
      <c r="AA1633" t="s">
        <v>5741</v>
      </c>
      <c r="AD1633" t="s">
        <v>843</v>
      </c>
      <c r="AE1633" t="s">
        <v>376</v>
      </c>
      <c r="AF1633">
        <v>76092</v>
      </c>
      <c r="AG1633" t="s">
        <v>338</v>
      </c>
      <c r="AH1633" t="s">
        <v>530</v>
      </c>
      <c r="AJ1633" t="s">
        <v>5742</v>
      </c>
      <c r="AL1633" t="s">
        <v>339</v>
      </c>
      <c r="AM1633">
        <v>1</v>
      </c>
      <c r="AN1633">
        <v>1</v>
      </c>
      <c r="AO1633">
        <v>1194</v>
      </c>
      <c r="AQ1633">
        <v>124434</v>
      </c>
      <c r="AR1633">
        <v>52230001</v>
      </c>
      <c r="AS1633" t="s">
        <v>105</v>
      </c>
      <c r="AT1633" t="s">
        <v>106</v>
      </c>
      <c r="AW1633" t="s">
        <v>340</v>
      </c>
      <c r="AX1633" t="s">
        <v>340</v>
      </c>
      <c r="AY1633" t="s">
        <v>341</v>
      </c>
      <c r="AZ1633">
        <v>0</v>
      </c>
      <c r="BY1633" t="s">
        <v>342</v>
      </c>
      <c r="EQ1633">
        <v>247324</v>
      </c>
      <c r="ER1633" t="s">
        <v>5743</v>
      </c>
      <c r="EV1633">
        <v>17286760</v>
      </c>
      <c r="EW1633">
        <v>928</v>
      </c>
      <c r="EX1633">
        <v>220515</v>
      </c>
      <c r="EY1633" t="s">
        <v>5744</v>
      </c>
      <c r="EZ1633">
        <v>1</v>
      </c>
      <c r="FC1633">
        <v>52230001</v>
      </c>
      <c r="FD1633" t="s">
        <v>106</v>
      </c>
    </row>
    <row r="1634" spans="1:160" x14ac:dyDescent="0.3">
      <c r="A1634" t="str">
        <f>VLOOKUP(B1634,Table2[],3,FALSE)</f>
        <v>Digital</v>
      </c>
      <c r="B1634" t="str">
        <f>IF(OR(ISNUMBER(FIND("QVC",Z1634)),ISNUMBER(FIND("QVC",AL1634))),"QVC",IF(OR(ISNUMBER(FIND("NCO",H1634)),ISNUMBER(FIND("NCO",Y1634))), "NCO", IF(AL1634="consumer","PMD.com",VLOOKUP(LEFT(H1634,2),Tables!$E$1:$F$11,2,FALSE))))</f>
        <v>PMD.com</v>
      </c>
      <c r="C1634">
        <f t="shared" si="78"/>
        <v>52430001</v>
      </c>
      <c r="D1634">
        <f t="shared" si="79"/>
        <v>1</v>
      </c>
      <c r="E1634" t="str">
        <f t="shared" ca="1" si="75"/>
        <v>shifted orders shipped</v>
      </c>
      <c r="F1634" t="s">
        <v>3539</v>
      </c>
      <c r="G1634" t="s">
        <v>335</v>
      </c>
      <c r="H1634" t="s">
        <v>5739</v>
      </c>
      <c r="I1634" s="6">
        <v>44011.557708333334</v>
      </c>
      <c r="J1634" t="s">
        <v>16</v>
      </c>
      <c r="K1634" s="6">
        <v>44013.326261574075</v>
      </c>
      <c r="M1634" t="s">
        <v>5740</v>
      </c>
      <c r="N1634" t="s">
        <v>5741</v>
      </c>
      <c r="Q1634" t="s">
        <v>843</v>
      </c>
      <c r="R1634" t="s">
        <v>376</v>
      </c>
      <c r="S1634">
        <v>76092</v>
      </c>
      <c r="T1634" t="s">
        <v>338</v>
      </c>
      <c r="U1634" t="s">
        <v>530</v>
      </c>
      <c r="W1634" t="s">
        <v>5742</v>
      </c>
      <c r="Z1634" t="s">
        <v>5740</v>
      </c>
      <c r="AA1634" t="s">
        <v>5741</v>
      </c>
      <c r="AD1634" t="s">
        <v>843</v>
      </c>
      <c r="AE1634" t="s">
        <v>376</v>
      </c>
      <c r="AF1634">
        <v>76092</v>
      </c>
      <c r="AG1634" t="s">
        <v>338</v>
      </c>
      <c r="AH1634" t="s">
        <v>530</v>
      </c>
      <c r="AJ1634" t="s">
        <v>5742</v>
      </c>
      <c r="AL1634" t="s">
        <v>339</v>
      </c>
      <c r="AM1634">
        <v>1</v>
      </c>
      <c r="AN1634">
        <v>1</v>
      </c>
      <c r="AO1634">
        <v>12063</v>
      </c>
      <c r="AQ1634">
        <v>127155</v>
      </c>
      <c r="AR1634">
        <v>52430001</v>
      </c>
      <c r="AS1634" t="s">
        <v>927</v>
      </c>
      <c r="AT1634" t="s">
        <v>75</v>
      </c>
      <c r="AW1634" t="s">
        <v>340</v>
      </c>
      <c r="AX1634" t="s">
        <v>340</v>
      </c>
      <c r="AY1634" t="s">
        <v>357</v>
      </c>
      <c r="AZ1634" t="s">
        <v>363</v>
      </c>
      <c r="BY1634" t="s">
        <v>342</v>
      </c>
      <c r="EQ1634">
        <v>249990</v>
      </c>
      <c r="ER1634" t="s">
        <v>5743</v>
      </c>
      <c r="EV1634">
        <v>17286760</v>
      </c>
      <c r="EW1634">
        <v>928</v>
      </c>
      <c r="EX1634">
        <v>220515</v>
      </c>
      <c r="EY1634" t="s">
        <v>5744</v>
      </c>
      <c r="EZ1634">
        <v>1</v>
      </c>
      <c r="FC1634">
        <v>95385</v>
      </c>
      <c r="FD1634" t="s">
        <v>3531</v>
      </c>
    </row>
    <row r="1635" spans="1:160" x14ac:dyDescent="0.3">
      <c r="A1635" t="str">
        <f>VLOOKUP(B1635,Table2[],3,FALSE)</f>
        <v>Digital</v>
      </c>
      <c r="B1635" t="str">
        <f>IF(OR(ISNUMBER(FIND("QVC",Z1635)),ISNUMBER(FIND("QVC",AL1635))),"QVC",IF(OR(ISNUMBER(FIND("NCO",H1635)),ISNUMBER(FIND("NCO",Y1635))), "NCO", IF(AL1635="consumer","PMD.com",VLOOKUP(LEFT(H1635,2),Tables!$E$1:$F$11,2,FALSE))))</f>
        <v>PMD.com</v>
      </c>
      <c r="C1635">
        <f t="shared" si="78"/>
        <v>552101</v>
      </c>
      <c r="D1635">
        <f t="shared" si="79"/>
        <v>1</v>
      </c>
      <c r="E1635" t="str">
        <f t="shared" ca="1" si="75"/>
        <v>shifted orders shipped</v>
      </c>
      <c r="F1635" t="s">
        <v>3539</v>
      </c>
      <c r="G1635" t="s">
        <v>335</v>
      </c>
      <c r="H1635" t="s">
        <v>5739</v>
      </c>
      <c r="I1635" s="6">
        <v>44011.557708333334</v>
      </c>
      <c r="J1635" t="s">
        <v>16</v>
      </c>
      <c r="K1635" s="6">
        <v>44013.326261574075</v>
      </c>
      <c r="M1635" t="s">
        <v>5740</v>
      </c>
      <c r="N1635" t="s">
        <v>5741</v>
      </c>
      <c r="Q1635" t="s">
        <v>843</v>
      </c>
      <c r="R1635" t="s">
        <v>376</v>
      </c>
      <c r="S1635">
        <v>76092</v>
      </c>
      <c r="T1635" t="s">
        <v>338</v>
      </c>
      <c r="U1635" t="s">
        <v>530</v>
      </c>
      <c r="W1635" t="s">
        <v>5742</v>
      </c>
      <c r="Z1635" t="s">
        <v>5740</v>
      </c>
      <c r="AA1635" t="s">
        <v>5741</v>
      </c>
      <c r="AD1635" t="s">
        <v>843</v>
      </c>
      <c r="AE1635" t="s">
        <v>376</v>
      </c>
      <c r="AF1635">
        <v>76092</v>
      </c>
      <c r="AG1635" t="s">
        <v>338</v>
      </c>
      <c r="AH1635" t="s">
        <v>530</v>
      </c>
      <c r="AJ1635" t="s">
        <v>5742</v>
      </c>
      <c r="AL1635" t="s">
        <v>339</v>
      </c>
      <c r="AM1635">
        <v>1</v>
      </c>
      <c r="AN1635">
        <v>1</v>
      </c>
      <c r="AO1635">
        <v>3241</v>
      </c>
      <c r="AQ1635">
        <v>124623</v>
      </c>
      <c r="AR1635">
        <v>552101</v>
      </c>
      <c r="AS1635" t="s">
        <v>166</v>
      </c>
      <c r="AT1635" t="s">
        <v>167</v>
      </c>
      <c r="AW1635" t="s">
        <v>340</v>
      </c>
      <c r="AX1635" t="s">
        <v>340</v>
      </c>
      <c r="AY1635" t="s">
        <v>382</v>
      </c>
      <c r="AZ1635" t="s">
        <v>471</v>
      </c>
      <c r="BY1635" t="s">
        <v>342</v>
      </c>
      <c r="EQ1635">
        <v>240933</v>
      </c>
      <c r="ER1635" t="s">
        <v>5743</v>
      </c>
      <c r="EV1635">
        <v>17286760</v>
      </c>
      <c r="EW1635">
        <v>928</v>
      </c>
      <c r="EX1635">
        <v>220515</v>
      </c>
      <c r="EY1635" t="s">
        <v>5744</v>
      </c>
      <c r="EZ1635">
        <v>1</v>
      </c>
      <c r="FC1635">
        <v>552101</v>
      </c>
      <c r="FD1635" t="s">
        <v>167</v>
      </c>
    </row>
    <row r="1636" spans="1:160" x14ac:dyDescent="0.3">
      <c r="A1636" t="str">
        <f>VLOOKUP(B1636,Table2[],3,FALSE)</f>
        <v>Digital</v>
      </c>
      <c r="B1636" t="str">
        <f>IF(OR(ISNUMBER(FIND("QVC",Z1636)),ISNUMBER(FIND("QVC",AL1636))),"QVC",IF(OR(ISNUMBER(FIND("NCO",H1636)),ISNUMBER(FIND("NCO",Y1636))), "NCO", IF(AL1636="consumer","PMD.com",VLOOKUP(LEFT(H1636,2),Tables!$E$1:$F$11,2,FALSE))))</f>
        <v>PMD.com</v>
      </c>
      <c r="C1636">
        <f t="shared" si="78"/>
        <v>55090001</v>
      </c>
      <c r="D1636">
        <f t="shared" si="79"/>
        <v>1</v>
      </c>
      <c r="E1636" t="str">
        <f t="shared" ca="1" si="75"/>
        <v>shifted orders shipped</v>
      </c>
      <c r="F1636" t="s">
        <v>3539</v>
      </c>
      <c r="G1636" t="s">
        <v>335</v>
      </c>
      <c r="H1636" t="s">
        <v>5739</v>
      </c>
      <c r="I1636" s="6">
        <v>44011.557708333334</v>
      </c>
      <c r="J1636" t="s">
        <v>16</v>
      </c>
      <c r="K1636" s="6">
        <v>44013.326261574075</v>
      </c>
      <c r="M1636" t="s">
        <v>5740</v>
      </c>
      <c r="N1636" t="s">
        <v>5741</v>
      </c>
      <c r="Q1636" t="s">
        <v>843</v>
      </c>
      <c r="R1636" t="s">
        <v>376</v>
      </c>
      <c r="S1636">
        <v>76092</v>
      </c>
      <c r="T1636" t="s">
        <v>338</v>
      </c>
      <c r="U1636" t="s">
        <v>530</v>
      </c>
      <c r="W1636" t="s">
        <v>5742</v>
      </c>
      <c r="Z1636" t="s">
        <v>5740</v>
      </c>
      <c r="AA1636" t="s">
        <v>5741</v>
      </c>
      <c r="AD1636" t="s">
        <v>843</v>
      </c>
      <c r="AE1636" t="s">
        <v>376</v>
      </c>
      <c r="AF1636">
        <v>76092</v>
      </c>
      <c r="AG1636" t="s">
        <v>338</v>
      </c>
      <c r="AH1636" t="s">
        <v>530</v>
      </c>
      <c r="AJ1636" t="s">
        <v>5742</v>
      </c>
      <c r="AL1636" t="s">
        <v>339</v>
      </c>
      <c r="AM1636">
        <v>1</v>
      </c>
      <c r="AN1636">
        <v>1</v>
      </c>
      <c r="AO1636">
        <v>5013</v>
      </c>
      <c r="AQ1636">
        <v>124478</v>
      </c>
      <c r="AR1636">
        <v>55090001</v>
      </c>
      <c r="AS1636" t="s">
        <v>995</v>
      </c>
      <c r="AT1636" t="s">
        <v>165</v>
      </c>
      <c r="AW1636" t="s">
        <v>340</v>
      </c>
      <c r="AX1636" t="s">
        <v>340</v>
      </c>
      <c r="AY1636" t="s">
        <v>382</v>
      </c>
      <c r="AZ1636">
        <v>0</v>
      </c>
      <c r="BY1636" t="s">
        <v>342</v>
      </c>
      <c r="EQ1636">
        <v>251219</v>
      </c>
      <c r="ER1636" t="s">
        <v>5743</v>
      </c>
      <c r="EV1636">
        <v>17286760</v>
      </c>
      <c r="EW1636">
        <v>928</v>
      </c>
      <c r="EX1636">
        <v>220515</v>
      </c>
      <c r="EY1636" t="s">
        <v>5744</v>
      </c>
      <c r="EZ1636">
        <v>1</v>
      </c>
      <c r="FC1636">
        <v>55090001</v>
      </c>
      <c r="FD1636" t="s">
        <v>165</v>
      </c>
    </row>
    <row r="1637" spans="1:160" x14ac:dyDescent="0.3">
      <c r="A1637" t="str">
        <f>VLOOKUP(B1637,Table2[],3,FALSE)</f>
        <v>Digital</v>
      </c>
      <c r="B1637" t="str">
        <f>IF(OR(ISNUMBER(FIND("QVC",Z1637)),ISNUMBER(FIND("QVC",AL1637))),"QVC",IF(OR(ISNUMBER(FIND("NCO",H1637)),ISNUMBER(FIND("NCO",Y1637))), "NCO", IF(AL1637="consumer","PMD.com",VLOOKUP(LEFT(H1637,2),Tables!$E$1:$F$11,2,FALSE))))</f>
        <v>PMD.com</v>
      </c>
      <c r="C1637">
        <f t="shared" si="78"/>
        <v>5357</v>
      </c>
      <c r="D1637">
        <f t="shared" si="79"/>
        <v>1</v>
      </c>
      <c r="E1637" t="str">
        <f t="shared" ca="1" si="75"/>
        <v>shifted orders shipped</v>
      </c>
      <c r="F1637" t="s">
        <v>3539</v>
      </c>
      <c r="G1637" t="s">
        <v>335</v>
      </c>
      <c r="H1637" t="s">
        <v>5739</v>
      </c>
      <c r="I1637" s="6">
        <v>44011.557708333334</v>
      </c>
      <c r="J1637" t="s">
        <v>16</v>
      </c>
      <c r="K1637" s="6">
        <v>44013.326261574075</v>
      </c>
      <c r="M1637" t="s">
        <v>5740</v>
      </c>
      <c r="N1637" t="s">
        <v>5741</v>
      </c>
      <c r="Q1637" t="s">
        <v>843</v>
      </c>
      <c r="R1637" t="s">
        <v>376</v>
      </c>
      <c r="S1637">
        <v>76092</v>
      </c>
      <c r="T1637" t="s">
        <v>338</v>
      </c>
      <c r="U1637" t="s">
        <v>530</v>
      </c>
      <c r="W1637" t="s">
        <v>5742</v>
      </c>
      <c r="Z1637" t="s">
        <v>5740</v>
      </c>
      <c r="AA1637" t="s">
        <v>5741</v>
      </c>
      <c r="AD1637" t="s">
        <v>843</v>
      </c>
      <c r="AE1637" t="s">
        <v>376</v>
      </c>
      <c r="AF1637">
        <v>76092</v>
      </c>
      <c r="AG1637" t="s">
        <v>338</v>
      </c>
      <c r="AH1637" t="s">
        <v>530</v>
      </c>
      <c r="AJ1637" t="s">
        <v>5742</v>
      </c>
      <c r="AL1637" t="s">
        <v>339</v>
      </c>
      <c r="AM1637">
        <v>1</v>
      </c>
      <c r="AN1637">
        <v>1</v>
      </c>
      <c r="AO1637">
        <v>15182</v>
      </c>
      <c r="AQ1637">
        <v>124521</v>
      </c>
      <c r="AR1637">
        <v>5357</v>
      </c>
      <c r="AS1637" t="s">
        <v>87</v>
      </c>
      <c r="AT1637" t="s">
        <v>88</v>
      </c>
      <c r="AW1637" t="s">
        <v>340</v>
      </c>
      <c r="AX1637" t="s">
        <v>340</v>
      </c>
      <c r="AY1637" t="s">
        <v>351</v>
      </c>
      <c r="AZ1637" t="s">
        <v>379</v>
      </c>
      <c r="BY1637" t="s">
        <v>342</v>
      </c>
      <c r="EQ1637">
        <v>249142</v>
      </c>
      <c r="ER1637" t="s">
        <v>5743</v>
      </c>
      <c r="EV1637">
        <v>17286760</v>
      </c>
      <c r="EW1637">
        <v>928</v>
      </c>
      <c r="EX1637">
        <v>220515</v>
      </c>
      <c r="EY1637" t="s">
        <v>5744</v>
      </c>
      <c r="EZ1637">
        <v>1</v>
      </c>
      <c r="FC1637">
        <v>5357</v>
      </c>
      <c r="FD1637" t="s">
        <v>88</v>
      </c>
    </row>
    <row r="1638" spans="1:160" x14ac:dyDescent="0.3">
      <c r="A1638" t="str">
        <f>VLOOKUP(B1638,Table2[],3,FALSE)</f>
        <v>Digital</v>
      </c>
      <c r="B1638" t="str">
        <f>IF(OR(ISNUMBER(FIND("QVC",Z1638)),ISNUMBER(FIND("QVC",AL1638))),"QVC",IF(OR(ISNUMBER(FIND("NCO",H1638)),ISNUMBER(FIND("NCO",Y1638))), "NCO", IF(AL1638="consumer","PMD.com",VLOOKUP(LEFT(H1638,2),Tables!$E$1:$F$11,2,FALSE))))</f>
        <v>PMD.com</v>
      </c>
      <c r="C1638">
        <f t="shared" si="78"/>
        <v>51010001</v>
      </c>
      <c r="D1638">
        <f t="shared" si="79"/>
        <v>1</v>
      </c>
      <c r="E1638" t="str">
        <f t="shared" ca="1" si="75"/>
        <v>shifted orders shipped</v>
      </c>
      <c r="F1638" t="s">
        <v>3539</v>
      </c>
      <c r="G1638" t="s">
        <v>335</v>
      </c>
      <c r="H1638" t="s">
        <v>5739</v>
      </c>
      <c r="I1638" s="6">
        <v>44011.557708333334</v>
      </c>
      <c r="J1638" t="s">
        <v>16</v>
      </c>
      <c r="K1638" s="6">
        <v>44013.326261574075</v>
      </c>
      <c r="M1638" t="s">
        <v>5740</v>
      </c>
      <c r="N1638" t="s">
        <v>5741</v>
      </c>
      <c r="Q1638" t="s">
        <v>843</v>
      </c>
      <c r="R1638" t="s">
        <v>376</v>
      </c>
      <c r="S1638">
        <v>76092</v>
      </c>
      <c r="T1638" t="s">
        <v>338</v>
      </c>
      <c r="U1638" t="s">
        <v>530</v>
      </c>
      <c r="W1638" t="s">
        <v>5742</v>
      </c>
      <c r="Z1638" t="s">
        <v>5740</v>
      </c>
      <c r="AA1638" t="s">
        <v>5741</v>
      </c>
      <c r="AD1638" t="s">
        <v>843</v>
      </c>
      <c r="AE1638" t="s">
        <v>376</v>
      </c>
      <c r="AF1638">
        <v>76092</v>
      </c>
      <c r="AG1638" t="s">
        <v>338</v>
      </c>
      <c r="AH1638" t="s">
        <v>530</v>
      </c>
      <c r="AJ1638" t="s">
        <v>5742</v>
      </c>
      <c r="AL1638" t="s">
        <v>339</v>
      </c>
      <c r="AM1638">
        <v>1</v>
      </c>
      <c r="AN1638">
        <v>1</v>
      </c>
      <c r="AO1638">
        <v>8743</v>
      </c>
      <c r="AQ1638">
        <v>123868</v>
      </c>
      <c r="AR1638">
        <v>51010001</v>
      </c>
      <c r="AS1638" t="s">
        <v>48</v>
      </c>
      <c r="AT1638" t="s">
        <v>49</v>
      </c>
      <c r="AW1638" t="s">
        <v>340</v>
      </c>
      <c r="AX1638" t="s">
        <v>340</v>
      </c>
      <c r="AY1638" t="s">
        <v>357</v>
      </c>
      <c r="AZ1638" t="s">
        <v>363</v>
      </c>
      <c r="BY1638" t="s">
        <v>342</v>
      </c>
      <c r="EQ1638">
        <v>251450</v>
      </c>
      <c r="ER1638" t="s">
        <v>5743</v>
      </c>
      <c r="EV1638">
        <v>17286760</v>
      </c>
      <c r="EW1638">
        <v>928</v>
      </c>
      <c r="EX1638">
        <v>220515</v>
      </c>
      <c r="EY1638" t="s">
        <v>5744</v>
      </c>
      <c r="EZ1638">
        <v>1</v>
      </c>
      <c r="FC1638">
        <v>51010001</v>
      </c>
      <c r="FD1638" t="s">
        <v>49</v>
      </c>
    </row>
    <row r="1639" spans="1:160" x14ac:dyDescent="0.3">
      <c r="A1639" t="str">
        <f>VLOOKUP(B1639,Table2[],3,FALSE)</f>
        <v>Digital</v>
      </c>
      <c r="B1639" t="str">
        <f>IF(OR(ISNUMBER(FIND("QVC",Z1639)),ISNUMBER(FIND("QVC",AL1639))),"QVC",IF(OR(ISNUMBER(FIND("NCO",H1639)),ISNUMBER(FIND("NCO",Y1639))), "NCO", IF(AL1639="consumer","PMD.com",VLOOKUP(LEFT(H1639,2),Tables!$E$1:$F$11,2,FALSE))))</f>
        <v>PMD.com</v>
      </c>
      <c r="C1639">
        <f t="shared" si="78"/>
        <v>5341030</v>
      </c>
      <c r="D1639">
        <f t="shared" si="79"/>
        <v>1</v>
      </c>
      <c r="E1639" t="str">
        <f t="shared" ca="1" si="75"/>
        <v>shifted orders shipped</v>
      </c>
      <c r="F1639" t="s">
        <v>3539</v>
      </c>
      <c r="G1639" t="s">
        <v>335</v>
      </c>
      <c r="H1639" t="s">
        <v>5739</v>
      </c>
      <c r="I1639" s="6">
        <v>44011.557708333334</v>
      </c>
      <c r="J1639" t="s">
        <v>16</v>
      </c>
      <c r="K1639" s="6">
        <v>44013.326261574075</v>
      </c>
      <c r="M1639" t="s">
        <v>5740</v>
      </c>
      <c r="N1639" t="s">
        <v>5741</v>
      </c>
      <c r="Q1639" t="s">
        <v>843</v>
      </c>
      <c r="R1639" t="s">
        <v>376</v>
      </c>
      <c r="S1639">
        <v>76092</v>
      </c>
      <c r="T1639" t="s">
        <v>338</v>
      </c>
      <c r="U1639" t="s">
        <v>530</v>
      </c>
      <c r="W1639" t="s">
        <v>5742</v>
      </c>
      <c r="Z1639" t="s">
        <v>5740</v>
      </c>
      <c r="AA1639" t="s">
        <v>5741</v>
      </c>
      <c r="AD1639" t="s">
        <v>843</v>
      </c>
      <c r="AE1639" t="s">
        <v>376</v>
      </c>
      <c r="AF1639">
        <v>76092</v>
      </c>
      <c r="AG1639" t="s">
        <v>338</v>
      </c>
      <c r="AH1639" t="s">
        <v>530</v>
      </c>
      <c r="AJ1639" t="s">
        <v>5742</v>
      </c>
      <c r="AL1639" t="s">
        <v>339</v>
      </c>
      <c r="AM1639">
        <v>1</v>
      </c>
      <c r="AN1639">
        <v>1</v>
      </c>
      <c r="AO1639">
        <v>12859</v>
      </c>
      <c r="AQ1639">
        <v>124642</v>
      </c>
      <c r="AR1639">
        <v>5341030</v>
      </c>
      <c r="AS1639" t="s">
        <v>925</v>
      </c>
      <c r="AT1639" t="s">
        <v>926</v>
      </c>
      <c r="AW1639" t="s">
        <v>366</v>
      </c>
      <c r="AX1639" t="s">
        <v>366</v>
      </c>
      <c r="AY1639" t="s">
        <v>345</v>
      </c>
      <c r="AZ1639" t="s">
        <v>346</v>
      </c>
      <c r="BY1639" t="s">
        <v>342</v>
      </c>
      <c r="EQ1639">
        <v>243275</v>
      </c>
      <c r="ER1639" t="s">
        <v>5743</v>
      </c>
      <c r="EV1639">
        <v>17286760</v>
      </c>
      <c r="EW1639">
        <v>928</v>
      </c>
      <c r="EX1639">
        <v>220515</v>
      </c>
      <c r="EY1639" t="s">
        <v>5744</v>
      </c>
      <c r="EZ1639">
        <v>1</v>
      </c>
      <c r="FC1639">
        <v>95385</v>
      </c>
      <c r="FD1639" t="s">
        <v>3531</v>
      </c>
    </row>
    <row r="1640" spans="1:160" x14ac:dyDescent="0.3">
      <c r="A1640" t="str">
        <f>VLOOKUP(B1640,Table2[],3,FALSE)</f>
        <v>Digital</v>
      </c>
      <c r="B1640" t="str">
        <f>IF(OR(ISNUMBER(FIND("QVC",Z1640)),ISNUMBER(FIND("QVC",AL1640))),"QVC",IF(OR(ISNUMBER(FIND("NCO",H1640)),ISNUMBER(FIND("NCO",Y1640))), "NCO", IF(AL1640="consumer","PMD.com",VLOOKUP(LEFT(H1640,2),Tables!$E$1:$F$11,2,FALSE))))</f>
        <v>PMD.com</v>
      </c>
      <c r="C1640">
        <f t="shared" si="78"/>
        <v>53920001</v>
      </c>
      <c r="D1640">
        <f t="shared" si="79"/>
        <v>1</v>
      </c>
      <c r="E1640" t="str">
        <f t="shared" ca="1" si="75"/>
        <v>shifted orders shipped</v>
      </c>
      <c r="F1640" t="s">
        <v>3539</v>
      </c>
      <c r="G1640" t="s">
        <v>335</v>
      </c>
      <c r="H1640" t="s">
        <v>5739</v>
      </c>
      <c r="I1640" s="6">
        <v>44011.557708333334</v>
      </c>
      <c r="J1640" t="s">
        <v>16</v>
      </c>
      <c r="K1640" s="6">
        <v>44013.326261574075</v>
      </c>
      <c r="M1640" t="s">
        <v>5740</v>
      </c>
      <c r="N1640" t="s">
        <v>5741</v>
      </c>
      <c r="Q1640" t="s">
        <v>843</v>
      </c>
      <c r="R1640" t="s">
        <v>376</v>
      </c>
      <c r="S1640">
        <v>76092</v>
      </c>
      <c r="T1640" t="s">
        <v>338</v>
      </c>
      <c r="U1640" t="s">
        <v>530</v>
      </c>
      <c r="W1640" t="s">
        <v>5742</v>
      </c>
      <c r="Z1640" t="s">
        <v>5740</v>
      </c>
      <c r="AA1640" t="s">
        <v>5741</v>
      </c>
      <c r="AD1640" t="s">
        <v>843</v>
      </c>
      <c r="AE1640" t="s">
        <v>376</v>
      </c>
      <c r="AF1640">
        <v>76092</v>
      </c>
      <c r="AG1640" t="s">
        <v>338</v>
      </c>
      <c r="AH1640" t="s">
        <v>530</v>
      </c>
      <c r="AJ1640" t="s">
        <v>5742</v>
      </c>
      <c r="AL1640" t="s">
        <v>339</v>
      </c>
      <c r="AM1640">
        <v>1</v>
      </c>
      <c r="AN1640">
        <v>1</v>
      </c>
      <c r="AO1640">
        <v>14899</v>
      </c>
      <c r="AQ1640">
        <v>124468</v>
      </c>
      <c r="AR1640">
        <v>53920001</v>
      </c>
      <c r="AS1640">
        <v>9000000</v>
      </c>
      <c r="AT1640" t="s">
        <v>40</v>
      </c>
      <c r="AW1640" t="s">
        <v>343</v>
      </c>
      <c r="BY1640" t="s">
        <v>342</v>
      </c>
      <c r="EQ1640">
        <v>243396</v>
      </c>
      <c r="ER1640" t="s">
        <v>5743</v>
      </c>
      <c r="EV1640">
        <v>17286760</v>
      </c>
      <c r="EW1640">
        <v>928</v>
      </c>
      <c r="EX1640">
        <v>220515</v>
      </c>
      <c r="EY1640" t="s">
        <v>5744</v>
      </c>
      <c r="EZ1640">
        <v>1</v>
      </c>
      <c r="FC1640">
        <v>95385</v>
      </c>
      <c r="FD1640" t="s">
        <v>3531</v>
      </c>
    </row>
    <row r="1641" spans="1:160" x14ac:dyDescent="0.3">
      <c r="A1641" t="str">
        <f>VLOOKUP(B1641,Table2[],3,FALSE)</f>
        <v>Digital</v>
      </c>
      <c r="B1641" t="str">
        <f>IF(OR(ISNUMBER(FIND("QVC",Z1641)),ISNUMBER(FIND("QVC",AL1641))),"QVC",IF(OR(ISNUMBER(FIND("NCO",H1641)),ISNUMBER(FIND("NCO",Y1641))), "NCO", IF(AL1641="consumer","PMD.com",VLOOKUP(LEFT(H1641,2),Tables!$E$1:$F$11,2,FALSE))))</f>
        <v>PMD.com</v>
      </c>
      <c r="C1641">
        <f t="shared" si="78"/>
        <v>51090030</v>
      </c>
      <c r="D1641">
        <f t="shared" si="79"/>
        <v>1</v>
      </c>
      <c r="E1641" t="str">
        <f t="shared" ca="1" si="75"/>
        <v>shifted orders shipped</v>
      </c>
      <c r="F1641" t="s">
        <v>3539</v>
      </c>
      <c r="G1641" t="s">
        <v>335</v>
      </c>
      <c r="H1641" t="s">
        <v>5739</v>
      </c>
      <c r="I1641" s="6">
        <v>44011.557708333334</v>
      </c>
      <c r="J1641" t="s">
        <v>16</v>
      </c>
      <c r="K1641" s="6">
        <v>44013.326261574075</v>
      </c>
      <c r="M1641" t="s">
        <v>5740</v>
      </c>
      <c r="N1641" t="s">
        <v>5741</v>
      </c>
      <c r="Q1641" t="s">
        <v>843</v>
      </c>
      <c r="R1641" t="s">
        <v>376</v>
      </c>
      <c r="S1641">
        <v>76092</v>
      </c>
      <c r="T1641" t="s">
        <v>338</v>
      </c>
      <c r="U1641" t="s">
        <v>530</v>
      </c>
      <c r="W1641" t="s">
        <v>5742</v>
      </c>
      <c r="Z1641" t="s">
        <v>5740</v>
      </c>
      <c r="AA1641" t="s">
        <v>5741</v>
      </c>
      <c r="AD1641" t="s">
        <v>843</v>
      </c>
      <c r="AE1641" t="s">
        <v>376</v>
      </c>
      <c r="AF1641">
        <v>76092</v>
      </c>
      <c r="AG1641" t="s">
        <v>338</v>
      </c>
      <c r="AH1641" t="s">
        <v>530</v>
      </c>
      <c r="AJ1641" t="s">
        <v>5742</v>
      </c>
      <c r="AL1641" t="s">
        <v>339</v>
      </c>
      <c r="AM1641">
        <v>1</v>
      </c>
      <c r="AN1641">
        <v>1</v>
      </c>
      <c r="AO1641">
        <v>6688</v>
      </c>
      <c r="AQ1641">
        <v>125960</v>
      </c>
      <c r="AR1641">
        <v>51090030</v>
      </c>
      <c r="AS1641" t="s">
        <v>3043</v>
      </c>
      <c r="AT1641" t="s">
        <v>628</v>
      </c>
      <c r="AW1641" t="s">
        <v>343</v>
      </c>
      <c r="BY1641" t="s">
        <v>342</v>
      </c>
      <c r="BZ1641" t="b">
        <v>0</v>
      </c>
      <c r="EQ1641">
        <v>243047</v>
      </c>
      <c r="ER1641" t="s">
        <v>5743</v>
      </c>
      <c r="EV1641">
        <v>17286760</v>
      </c>
      <c r="EW1641">
        <v>928</v>
      </c>
      <c r="EX1641">
        <v>220515</v>
      </c>
      <c r="EY1641" t="s">
        <v>5744</v>
      </c>
      <c r="EZ1641">
        <v>1</v>
      </c>
      <c r="FC1641">
        <v>95385</v>
      </c>
      <c r="FD1641" t="s">
        <v>3531</v>
      </c>
    </row>
    <row r="1642" spans="1:160" x14ac:dyDescent="0.3">
      <c r="A1642" t="str">
        <f>VLOOKUP(B1642,Table2[],3,FALSE)</f>
        <v>Digital</v>
      </c>
      <c r="B1642" t="str">
        <f>IF(OR(ISNUMBER(FIND("QVC",Z1642)),ISNUMBER(FIND("QVC",AL1642))),"QVC",IF(OR(ISNUMBER(FIND("NCO",H1642)),ISNUMBER(FIND("NCO",Y1642))), "NCO", IF(AL1642="consumer","PMD.com",VLOOKUP(LEFT(H1642,2),Tables!$E$1:$F$11,2,FALSE))))</f>
        <v>PMD.com</v>
      </c>
      <c r="C1642">
        <f t="shared" si="78"/>
        <v>53450011</v>
      </c>
      <c r="D1642">
        <f t="shared" si="79"/>
        <v>1</v>
      </c>
      <c r="E1642" t="str">
        <f t="shared" ca="1" si="75"/>
        <v>shifted orders shipped</v>
      </c>
      <c r="F1642" t="s">
        <v>3539</v>
      </c>
      <c r="G1642" t="s">
        <v>335</v>
      </c>
      <c r="H1642" t="s">
        <v>5745</v>
      </c>
      <c r="I1642" s="6">
        <v>44011.602210648147</v>
      </c>
      <c r="J1642" t="s">
        <v>16</v>
      </c>
      <c r="K1642" s="6">
        <v>44013.326273148145</v>
      </c>
      <c r="M1642" t="s">
        <v>1835</v>
      </c>
      <c r="N1642" t="s">
        <v>1836</v>
      </c>
      <c r="Q1642" t="s">
        <v>1837</v>
      </c>
      <c r="R1642" t="s">
        <v>362</v>
      </c>
      <c r="S1642" t="s">
        <v>1838</v>
      </c>
      <c r="T1642" t="s">
        <v>338</v>
      </c>
      <c r="U1642" t="s">
        <v>530</v>
      </c>
      <c r="W1642" t="s">
        <v>1839</v>
      </c>
      <c r="Z1642" t="s">
        <v>1835</v>
      </c>
      <c r="AA1642" t="s">
        <v>1836</v>
      </c>
      <c r="AD1642" t="s">
        <v>1837</v>
      </c>
      <c r="AE1642" t="s">
        <v>362</v>
      </c>
      <c r="AF1642" t="s">
        <v>1838</v>
      </c>
      <c r="AG1642" t="s">
        <v>338</v>
      </c>
      <c r="AH1642" t="s">
        <v>530</v>
      </c>
      <c r="AJ1642" t="s">
        <v>1839</v>
      </c>
      <c r="AL1642" t="s">
        <v>339</v>
      </c>
      <c r="AM1642">
        <v>1</v>
      </c>
      <c r="AN1642">
        <v>1</v>
      </c>
      <c r="AO1642">
        <v>15200</v>
      </c>
      <c r="AQ1642">
        <v>124724</v>
      </c>
      <c r="AR1642">
        <v>53450011</v>
      </c>
      <c r="AS1642" t="s">
        <v>2807</v>
      </c>
      <c r="AT1642" t="s">
        <v>96</v>
      </c>
      <c r="AW1642" t="s">
        <v>340</v>
      </c>
      <c r="AX1642" t="s">
        <v>340</v>
      </c>
      <c r="AY1642" t="s">
        <v>345</v>
      </c>
      <c r="AZ1642">
        <v>0</v>
      </c>
      <c r="BY1642" t="s">
        <v>342</v>
      </c>
      <c r="EQ1642">
        <v>253372</v>
      </c>
      <c r="ER1642" t="s">
        <v>5746</v>
      </c>
      <c r="EV1642">
        <v>17286806</v>
      </c>
      <c r="EW1642">
        <v>928</v>
      </c>
      <c r="EX1642">
        <v>220561</v>
      </c>
      <c r="EY1642">
        <v>9.2748999964335493E+25</v>
      </c>
      <c r="EZ1642">
        <v>1</v>
      </c>
      <c r="FC1642">
        <v>53450011</v>
      </c>
      <c r="FD1642" t="s">
        <v>96</v>
      </c>
    </row>
    <row r="1643" spans="1:160" x14ac:dyDescent="0.3">
      <c r="A1643" t="str">
        <f>VLOOKUP(B1643,Table2[],3,FALSE)</f>
        <v>Digital</v>
      </c>
      <c r="B1643" t="str">
        <f>IF(OR(ISNUMBER(FIND("QVC",Z1643)),ISNUMBER(FIND("QVC",AL1643))),"QVC",IF(OR(ISNUMBER(FIND("NCO",H1643)),ISNUMBER(FIND("NCO",Y1643))), "NCO", IF(AL1643="consumer","PMD.com",VLOOKUP(LEFT(H1643,2),Tables!$E$1:$F$11,2,FALSE))))</f>
        <v>PMD.com</v>
      </c>
      <c r="C1643">
        <f t="shared" si="78"/>
        <v>52430001</v>
      </c>
      <c r="D1643">
        <f t="shared" si="79"/>
        <v>1</v>
      </c>
      <c r="E1643" t="str">
        <f t="shared" ca="1" si="75"/>
        <v>shifted orders shipped</v>
      </c>
      <c r="F1643" t="s">
        <v>3539</v>
      </c>
      <c r="G1643" t="s">
        <v>335</v>
      </c>
      <c r="H1643" t="s">
        <v>5747</v>
      </c>
      <c r="I1643" s="6">
        <v>44011.571712962963</v>
      </c>
      <c r="J1643" t="s">
        <v>16</v>
      </c>
      <c r="K1643" s="6">
        <v>44013.326342592591</v>
      </c>
      <c r="M1643" t="s">
        <v>5748</v>
      </c>
      <c r="N1643" t="s">
        <v>5749</v>
      </c>
      <c r="Q1643" t="s">
        <v>5750</v>
      </c>
      <c r="R1643" t="s">
        <v>372</v>
      </c>
      <c r="S1643" t="s">
        <v>5751</v>
      </c>
      <c r="T1643" t="s">
        <v>338</v>
      </c>
      <c r="U1643" t="s">
        <v>530</v>
      </c>
      <c r="W1643" t="s">
        <v>5752</v>
      </c>
      <c r="Z1643" t="s">
        <v>5748</v>
      </c>
      <c r="AA1643" t="s">
        <v>5749</v>
      </c>
      <c r="AD1643" t="s">
        <v>5750</v>
      </c>
      <c r="AE1643" t="s">
        <v>372</v>
      </c>
      <c r="AF1643" t="s">
        <v>5751</v>
      </c>
      <c r="AG1643" t="s">
        <v>338</v>
      </c>
      <c r="AH1643" t="s">
        <v>530</v>
      </c>
      <c r="AJ1643" t="s">
        <v>5752</v>
      </c>
      <c r="AL1643" t="s">
        <v>339</v>
      </c>
      <c r="AM1643">
        <v>1</v>
      </c>
      <c r="AN1643">
        <v>1</v>
      </c>
      <c r="AO1643">
        <v>12063</v>
      </c>
      <c r="AQ1643">
        <v>127155</v>
      </c>
      <c r="AR1643">
        <v>52430001</v>
      </c>
      <c r="AS1643" t="s">
        <v>927</v>
      </c>
      <c r="AT1643" t="s">
        <v>75</v>
      </c>
      <c r="AW1643" t="s">
        <v>340</v>
      </c>
      <c r="AX1643" t="s">
        <v>340</v>
      </c>
      <c r="AY1643" t="s">
        <v>357</v>
      </c>
      <c r="AZ1643" t="s">
        <v>363</v>
      </c>
      <c r="BY1643" t="s">
        <v>342</v>
      </c>
      <c r="EQ1643">
        <v>249990</v>
      </c>
      <c r="ER1643" t="s">
        <v>5753</v>
      </c>
      <c r="EV1643">
        <v>17286778</v>
      </c>
      <c r="EW1643">
        <v>928</v>
      </c>
      <c r="EX1643">
        <v>220533</v>
      </c>
      <c r="EY1643" t="s">
        <v>5754</v>
      </c>
      <c r="EZ1643">
        <v>1</v>
      </c>
      <c r="FC1643">
        <v>52430001</v>
      </c>
      <c r="FD1643" t="s">
        <v>75</v>
      </c>
    </row>
    <row r="1644" spans="1:160" x14ac:dyDescent="0.3">
      <c r="A1644" t="str">
        <f>VLOOKUP(B1644,Table2[],3,FALSE)</f>
        <v>Digital</v>
      </c>
      <c r="B1644" t="str">
        <f>IF(OR(ISNUMBER(FIND("QVC",Z1644)),ISNUMBER(FIND("QVC",AL1644))),"QVC",IF(OR(ISNUMBER(FIND("NCO",H1644)),ISNUMBER(FIND("NCO",Y1644))), "NCO", IF(AL1644="consumer","PMD.com",VLOOKUP(LEFT(H1644,2),Tables!$E$1:$F$11,2,FALSE))))</f>
        <v>PMD.com</v>
      </c>
      <c r="C1644">
        <f t="shared" si="78"/>
        <v>53710001</v>
      </c>
      <c r="D1644">
        <f t="shared" si="79"/>
        <v>2</v>
      </c>
      <c r="E1644" t="str">
        <f t="shared" ca="1" si="75"/>
        <v>shifted orders shipped</v>
      </c>
      <c r="F1644" t="s">
        <v>3539</v>
      </c>
      <c r="G1644" t="s">
        <v>335</v>
      </c>
      <c r="H1644" t="s">
        <v>5747</v>
      </c>
      <c r="I1644" s="6">
        <v>44011.571712962963</v>
      </c>
      <c r="J1644" t="s">
        <v>16</v>
      </c>
      <c r="K1644" s="6">
        <v>44013.326342592591</v>
      </c>
      <c r="M1644" t="s">
        <v>5748</v>
      </c>
      <c r="N1644" t="s">
        <v>5749</v>
      </c>
      <c r="Q1644" t="s">
        <v>5750</v>
      </c>
      <c r="R1644" t="s">
        <v>372</v>
      </c>
      <c r="S1644" t="s">
        <v>5751</v>
      </c>
      <c r="T1644" t="s">
        <v>338</v>
      </c>
      <c r="U1644" t="s">
        <v>530</v>
      </c>
      <c r="W1644" t="s">
        <v>5752</v>
      </c>
      <c r="Z1644" t="s">
        <v>5748</v>
      </c>
      <c r="AA1644" t="s">
        <v>5749</v>
      </c>
      <c r="AD1644" t="s">
        <v>5750</v>
      </c>
      <c r="AE1644" t="s">
        <v>372</v>
      </c>
      <c r="AF1644" t="s">
        <v>5751</v>
      </c>
      <c r="AG1644" t="s">
        <v>338</v>
      </c>
      <c r="AH1644" t="s">
        <v>530</v>
      </c>
      <c r="AJ1644" t="s">
        <v>5752</v>
      </c>
      <c r="AL1644" t="s">
        <v>339</v>
      </c>
      <c r="AM1644">
        <v>2</v>
      </c>
      <c r="AN1644">
        <v>2</v>
      </c>
      <c r="AO1644">
        <v>4902</v>
      </c>
      <c r="AQ1644">
        <v>124454</v>
      </c>
      <c r="AR1644">
        <v>53710001</v>
      </c>
      <c r="AS1644" t="s">
        <v>1873</v>
      </c>
      <c r="AT1644" t="s">
        <v>66</v>
      </c>
      <c r="AW1644" t="s">
        <v>343</v>
      </c>
      <c r="EQ1644">
        <v>248267</v>
      </c>
      <c r="ER1644" t="s">
        <v>5753</v>
      </c>
      <c r="EV1644">
        <v>17286778</v>
      </c>
      <c r="EW1644">
        <v>928</v>
      </c>
      <c r="EX1644">
        <v>220533</v>
      </c>
      <c r="EY1644" t="s">
        <v>5754</v>
      </c>
      <c r="EZ1644">
        <v>1</v>
      </c>
      <c r="FC1644">
        <v>53710001</v>
      </c>
      <c r="FD1644" t="s">
        <v>66</v>
      </c>
    </row>
    <row r="1645" spans="1:160" x14ac:dyDescent="0.3">
      <c r="A1645" t="str">
        <f>VLOOKUP(B1645,Table2[],3,FALSE)</f>
        <v>Digital</v>
      </c>
      <c r="B1645" t="str">
        <f>IF(OR(ISNUMBER(FIND("QVC",Z1645)),ISNUMBER(FIND("QVC",AL1645))),"QVC",IF(OR(ISNUMBER(FIND("NCO",H1645)),ISNUMBER(FIND("NCO",Y1645))), "NCO", IF(AL1645="consumer","PMD.com",VLOOKUP(LEFT(H1645,2),Tables!$E$1:$F$11,2,FALSE))))</f>
        <v>PMD.com</v>
      </c>
      <c r="C1645">
        <f t="shared" si="78"/>
        <v>53810001</v>
      </c>
      <c r="D1645">
        <f t="shared" si="79"/>
        <v>1</v>
      </c>
      <c r="E1645" t="str">
        <f t="shared" ca="1" si="75"/>
        <v>shifted orders shipped</v>
      </c>
      <c r="F1645" t="s">
        <v>3539</v>
      </c>
      <c r="G1645" t="s">
        <v>335</v>
      </c>
      <c r="H1645" t="s">
        <v>5755</v>
      </c>
      <c r="I1645" s="6">
        <v>44011.69326388889</v>
      </c>
      <c r="J1645" t="s">
        <v>16</v>
      </c>
      <c r="K1645" s="6">
        <v>44013.326562499999</v>
      </c>
      <c r="M1645" t="s">
        <v>5756</v>
      </c>
      <c r="N1645" t="s">
        <v>5757</v>
      </c>
      <c r="Q1645" t="s">
        <v>2947</v>
      </c>
      <c r="R1645" t="s">
        <v>365</v>
      </c>
      <c r="S1645" t="s">
        <v>5758</v>
      </c>
      <c r="T1645" t="s">
        <v>338</v>
      </c>
      <c r="U1645" t="s">
        <v>530</v>
      </c>
      <c r="W1645" t="s">
        <v>5759</v>
      </c>
      <c r="Z1645" t="s">
        <v>5756</v>
      </c>
      <c r="AA1645" t="s">
        <v>5757</v>
      </c>
      <c r="AD1645" t="s">
        <v>2947</v>
      </c>
      <c r="AE1645" t="s">
        <v>365</v>
      </c>
      <c r="AF1645" t="s">
        <v>5758</v>
      </c>
      <c r="AG1645" t="s">
        <v>338</v>
      </c>
      <c r="AH1645" t="s">
        <v>530</v>
      </c>
      <c r="AJ1645" t="s">
        <v>5759</v>
      </c>
      <c r="AL1645" t="s">
        <v>339</v>
      </c>
      <c r="AM1645">
        <v>1</v>
      </c>
      <c r="AN1645">
        <v>1</v>
      </c>
      <c r="AO1645">
        <v>5409</v>
      </c>
      <c r="AQ1645">
        <v>124462</v>
      </c>
      <c r="AR1645">
        <v>53810001</v>
      </c>
      <c r="AS1645" t="s">
        <v>133</v>
      </c>
      <c r="AT1645" t="s">
        <v>132</v>
      </c>
      <c r="AW1645" t="s">
        <v>340</v>
      </c>
      <c r="AX1645">
        <v>0</v>
      </c>
      <c r="AY1645" t="s">
        <v>348</v>
      </c>
      <c r="AZ1645">
        <v>0</v>
      </c>
      <c r="BY1645" t="s">
        <v>342</v>
      </c>
      <c r="EQ1645">
        <v>245175</v>
      </c>
      <c r="ER1645" t="s">
        <v>5760</v>
      </c>
      <c r="EV1645">
        <v>17286867</v>
      </c>
      <c r="EW1645">
        <v>928</v>
      </c>
      <c r="EX1645">
        <v>220627</v>
      </c>
      <c r="EY1645" t="s">
        <v>5761</v>
      </c>
      <c r="EZ1645">
        <v>1</v>
      </c>
      <c r="FC1645">
        <v>53810001</v>
      </c>
      <c r="FD1645" t="s">
        <v>132</v>
      </c>
    </row>
    <row r="1646" spans="1:160" x14ac:dyDescent="0.3">
      <c r="A1646" t="str">
        <f>VLOOKUP(B1646,Table2[],3,FALSE)</f>
        <v>Digital</v>
      </c>
      <c r="B1646" t="str">
        <f>IF(OR(ISNUMBER(FIND("QVC",Z1646)),ISNUMBER(FIND("QVC",AL1646))),"QVC",IF(OR(ISNUMBER(FIND("NCO",H1646)),ISNUMBER(FIND("NCO",Y1646))), "NCO", IF(AL1646="consumer","PMD.com",VLOOKUP(LEFT(H1646,2),Tables!$E$1:$F$11,2,FALSE))))</f>
        <v>PMD.com</v>
      </c>
      <c r="C1646">
        <f t="shared" si="78"/>
        <v>52430001</v>
      </c>
      <c r="D1646">
        <f t="shared" si="79"/>
        <v>1</v>
      </c>
      <c r="E1646" t="str">
        <f t="shared" ca="1" si="75"/>
        <v>shifted orders shipped</v>
      </c>
      <c r="F1646" t="s">
        <v>3539</v>
      </c>
      <c r="G1646" t="s">
        <v>335</v>
      </c>
      <c r="H1646" t="s">
        <v>5755</v>
      </c>
      <c r="I1646" s="6">
        <v>44011.69326388889</v>
      </c>
      <c r="J1646" t="s">
        <v>16</v>
      </c>
      <c r="K1646" s="6">
        <v>44013.326562499999</v>
      </c>
      <c r="M1646" t="s">
        <v>5756</v>
      </c>
      <c r="N1646" t="s">
        <v>5757</v>
      </c>
      <c r="Q1646" t="s">
        <v>2947</v>
      </c>
      <c r="R1646" t="s">
        <v>365</v>
      </c>
      <c r="S1646" t="s">
        <v>5758</v>
      </c>
      <c r="T1646" t="s">
        <v>338</v>
      </c>
      <c r="U1646" t="s">
        <v>530</v>
      </c>
      <c r="W1646" t="s">
        <v>5759</v>
      </c>
      <c r="Z1646" t="s">
        <v>5756</v>
      </c>
      <c r="AA1646" t="s">
        <v>5757</v>
      </c>
      <c r="AD1646" t="s">
        <v>2947</v>
      </c>
      <c r="AE1646" t="s">
        <v>365</v>
      </c>
      <c r="AF1646" t="s">
        <v>5758</v>
      </c>
      <c r="AG1646" t="s">
        <v>338</v>
      </c>
      <c r="AH1646" t="s">
        <v>530</v>
      </c>
      <c r="AJ1646" t="s">
        <v>5759</v>
      </c>
      <c r="AL1646" t="s">
        <v>339</v>
      </c>
      <c r="AM1646">
        <v>1</v>
      </c>
      <c r="AN1646">
        <v>1</v>
      </c>
      <c r="AO1646">
        <v>12063</v>
      </c>
      <c r="AQ1646">
        <v>127155</v>
      </c>
      <c r="AR1646">
        <v>52430001</v>
      </c>
      <c r="AS1646" t="s">
        <v>927</v>
      </c>
      <c r="AT1646" t="s">
        <v>75</v>
      </c>
      <c r="AW1646" t="s">
        <v>340</v>
      </c>
      <c r="AX1646" t="s">
        <v>340</v>
      </c>
      <c r="AY1646" t="s">
        <v>357</v>
      </c>
      <c r="AZ1646" t="s">
        <v>363</v>
      </c>
      <c r="BY1646" t="s">
        <v>342</v>
      </c>
      <c r="EQ1646">
        <v>249990</v>
      </c>
      <c r="ER1646" t="s">
        <v>5760</v>
      </c>
      <c r="EV1646">
        <v>17286867</v>
      </c>
      <c r="EW1646">
        <v>928</v>
      </c>
      <c r="EX1646">
        <v>220627</v>
      </c>
      <c r="EY1646" t="s">
        <v>5761</v>
      </c>
      <c r="EZ1646">
        <v>1</v>
      </c>
      <c r="FC1646">
        <v>95384</v>
      </c>
      <c r="FD1646" t="s">
        <v>3530</v>
      </c>
    </row>
    <row r="1647" spans="1:160" x14ac:dyDescent="0.3">
      <c r="A1647" t="str">
        <f>VLOOKUP(B1647,Table2[],3,FALSE)</f>
        <v>Digital</v>
      </c>
      <c r="B1647" t="str">
        <f>IF(OR(ISNUMBER(FIND("QVC",Z1647)),ISNUMBER(FIND("QVC",AL1647))),"QVC",IF(OR(ISNUMBER(FIND("NCO",H1647)),ISNUMBER(FIND("NCO",Y1647))), "NCO", IF(AL1647="consumer","PMD.com",VLOOKUP(LEFT(H1647,2),Tables!$E$1:$F$11,2,FALSE))))</f>
        <v>PMD.com</v>
      </c>
      <c r="C1647" t="str">
        <f t="shared" si="78"/>
        <v>53500001A</v>
      </c>
      <c r="D1647">
        <f t="shared" si="79"/>
        <v>1</v>
      </c>
      <c r="E1647" t="str">
        <f t="shared" ca="1" si="75"/>
        <v>shifted orders shipped</v>
      </c>
      <c r="F1647" t="s">
        <v>3539</v>
      </c>
      <c r="G1647" t="s">
        <v>335</v>
      </c>
      <c r="H1647" t="s">
        <v>5755</v>
      </c>
      <c r="I1647" s="6">
        <v>44011.69326388889</v>
      </c>
      <c r="J1647" t="s">
        <v>16</v>
      </c>
      <c r="K1647" s="6">
        <v>44013.326562499999</v>
      </c>
      <c r="M1647" t="s">
        <v>5756</v>
      </c>
      <c r="N1647" t="s">
        <v>5757</v>
      </c>
      <c r="Q1647" t="s">
        <v>2947</v>
      </c>
      <c r="R1647" t="s">
        <v>365</v>
      </c>
      <c r="S1647" t="s">
        <v>5758</v>
      </c>
      <c r="T1647" t="s">
        <v>338</v>
      </c>
      <c r="U1647" t="s">
        <v>530</v>
      </c>
      <c r="W1647" t="s">
        <v>5759</v>
      </c>
      <c r="Z1647" t="s">
        <v>5756</v>
      </c>
      <c r="AA1647" t="s">
        <v>5757</v>
      </c>
      <c r="AD1647" t="s">
        <v>2947</v>
      </c>
      <c r="AE1647" t="s">
        <v>365</v>
      </c>
      <c r="AF1647" t="s">
        <v>5758</v>
      </c>
      <c r="AG1647" t="s">
        <v>338</v>
      </c>
      <c r="AH1647" t="s">
        <v>530</v>
      </c>
      <c r="AJ1647" t="s">
        <v>5759</v>
      </c>
      <c r="AL1647" t="s">
        <v>339</v>
      </c>
      <c r="AM1647">
        <v>1</v>
      </c>
      <c r="AN1647">
        <v>1</v>
      </c>
      <c r="AO1647">
        <v>1690</v>
      </c>
      <c r="AQ1647">
        <v>125277</v>
      </c>
      <c r="AR1647" t="s">
        <v>1242</v>
      </c>
      <c r="AS1647" t="s">
        <v>1243</v>
      </c>
      <c r="AT1647" t="s">
        <v>1244</v>
      </c>
      <c r="AW1647" t="s">
        <v>349</v>
      </c>
      <c r="AX1647" t="s">
        <v>553</v>
      </c>
      <c r="AY1647" t="s">
        <v>345</v>
      </c>
      <c r="AZ1647">
        <v>0</v>
      </c>
      <c r="EQ1647">
        <v>251914</v>
      </c>
      <c r="ER1647" t="s">
        <v>5760</v>
      </c>
      <c r="EV1647">
        <v>17286867</v>
      </c>
      <c r="EW1647">
        <v>928</v>
      </c>
      <c r="EX1647">
        <v>220627</v>
      </c>
      <c r="EY1647" t="s">
        <v>5761</v>
      </c>
      <c r="EZ1647">
        <v>1</v>
      </c>
      <c r="FC1647" t="s">
        <v>1242</v>
      </c>
      <c r="FD1647" t="s">
        <v>1244</v>
      </c>
    </row>
    <row r="1648" spans="1:160" x14ac:dyDescent="0.3">
      <c r="A1648" t="str">
        <f>VLOOKUP(B1648,Table2[],3,FALSE)</f>
        <v>Digital</v>
      </c>
      <c r="B1648" t="str">
        <f>IF(OR(ISNUMBER(FIND("QVC",Z1648)),ISNUMBER(FIND("QVC",AL1648))),"QVC",IF(OR(ISNUMBER(FIND("NCO",H1648)),ISNUMBER(FIND("NCO",Y1648))), "NCO", IF(AL1648="consumer","PMD.com",VLOOKUP(LEFT(H1648,2),Tables!$E$1:$F$11,2,FALSE))))</f>
        <v>PMD.com</v>
      </c>
      <c r="C1648">
        <f t="shared" si="78"/>
        <v>53920001</v>
      </c>
      <c r="D1648">
        <f t="shared" si="79"/>
        <v>1</v>
      </c>
      <c r="E1648" t="str">
        <f t="shared" ca="1" si="75"/>
        <v>shifted orders shipped</v>
      </c>
      <c r="F1648" t="s">
        <v>3539</v>
      </c>
      <c r="G1648" t="s">
        <v>335</v>
      </c>
      <c r="H1648" t="s">
        <v>5755</v>
      </c>
      <c r="I1648" s="6">
        <v>44011.69326388889</v>
      </c>
      <c r="J1648" t="s">
        <v>16</v>
      </c>
      <c r="K1648" s="6">
        <v>44013.326562499999</v>
      </c>
      <c r="M1648" t="s">
        <v>5756</v>
      </c>
      <c r="N1648" t="s">
        <v>5757</v>
      </c>
      <c r="Q1648" t="s">
        <v>2947</v>
      </c>
      <c r="R1648" t="s">
        <v>365</v>
      </c>
      <c r="S1648" t="s">
        <v>5758</v>
      </c>
      <c r="T1648" t="s">
        <v>338</v>
      </c>
      <c r="U1648" t="s">
        <v>530</v>
      </c>
      <c r="W1648" t="s">
        <v>5759</v>
      </c>
      <c r="Z1648" t="s">
        <v>5756</v>
      </c>
      <c r="AA1648" t="s">
        <v>5757</v>
      </c>
      <c r="AD1648" t="s">
        <v>2947</v>
      </c>
      <c r="AE1648" t="s">
        <v>365</v>
      </c>
      <c r="AF1648" t="s">
        <v>5758</v>
      </c>
      <c r="AG1648" t="s">
        <v>338</v>
      </c>
      <c r="AH1648" t="s">
        <v>530</v>
      </c>
      <c r="AJ1648" t="s">
        <v>5759</v>
      </c>
      <c r="AL1648" t="s">
        <v>339</v>
      </c>
      <c r="AM1648">
        <v>1</v>
      </c>
      <c r="AN1648">
        <v>1</v>
      </c>
      <c r="AO1648">
        <v>14899</v>
      </c>
      <c r="AQ1648">
        <v>124468</v>
      </c>
      <c r="AR1648">
        <v>53920001</v>
      </c>
      <c r="AS1648">
        <v>9000000</v>
      </c>
      <c r="AT1648" t="s">
        <v>40</v>
      </c>
      <c r="AW1648" t="s">
        <v>343</v>
      </c>
      <c r="BY1648" t="s">
        <v>342</v>
      </c>
      <c r="EQ1648">
        <v>243396</v>
      </c>
      <c r="ER1648" t="s">
        <v>5760</v>
      </c>
      <c r="EV1648">
        <v>17286867</v>
      </c>
      <c r="EW1648">
        <v>928</v>
      </c>
      <c r="EX1648">
        <v>220627</v>
      </c>
      <c r="EY1648" t="s">
        <v>5761</v>
      </c>
      <c r="EZ1648">
        <v>1</v>
      </c>
      <c r="FC1648">
        <v>95384</v>
      </c>
      <c r="FD1648" t="s">
        <v>3530</v>
      </c>
    </row>
    <row r="1649" spans="1:160" x14ac:dyDescent="0.3">
      <c r="A1649" t="str">
        <f>VLOOKUP(B1649,Table2[],3,FALSE)</f>
        <v>Digital</v>
      </c>
      <c r="B1649" t="str">
        <f>IF(OR(ISNUMBER(FIND("QVC",Z1649)),ISNUMBER(FIND("QVC",AL1649))),"QVC",IF(OR(ISNUMBER(FIND("NCO",H1649)),ISNUMBER(FIND("NCO",Y1649))), "NCO", IF(AL1649="consumer","PMD.com",VLOOKUP(LEFT(H1649,2),Tables!$E$1:$F$11,2,FALSE))))</f>
        <v>PMD.com</v>
      </c>
      <c r="C1649">
        <f t="shared" si="78"/>
        <v>55340001</v>
      </c>
      <c r="D1649">
        <f t="shared" si="79"/>
        <v>1</v>
      </c>
      <c r="E1649" t="str">
        <f t="shared" ca="1" si="75"/>
        <v>shifted orders shipped</v>
      </c>
      <c r="F1649" t="s">
        <v>3539</v>
      </c>
      <c r="G1649" t="s">
        <v>335</v>
      </c>
      <c r="H1649" t="s">
        <v>5755</v>
      </c>
      <c r="I1649" s="6">
        <v>44011.69326388889</v>
      </c>
      <c r="J1649" t="s">
        <v>16</v>
      </c>
      <c r="K1649" s="6">
        <v>44013.326562499999</v>
      </c>
      <c r="M1649" t="s">
        <v>5756</v>
      </c>
      <c r="N1649" t="s">
        <v>5757</v>
      </c>
      <c r="Q1649" t="s">
        <v>2947</v>
      </c>
      <c r="R1649" t="s">
        <v>365</v>
      </c>
      <c r="S1649" t="s">
        <v>5758</v>
      </c>
      <c r="T1649" t="s">
        <v>338</v>
      </c>
      <c r="U1649" t="s">
        <v>530</v>
      </c>
      <c r="W1649" t="s">
        <v>5759</v>
      </c>
      <c r="Z1649" t="s">
        <v>5756</v>
      </c>
      <c r="AA1649" t="s">
        <v>5757</v>
      </c>
      <c r="AD1649" t="s">
        <v>2947</v>
      </c>
      <c r="AE1649" t="s">
        <v>365</v>
      </c>
      <c r="AF1649" t="s">
        <v>5758</v>
      </c>
      <c r="AG1649" t="s">
        <v>338</v>
      </c>
      <c r="AH1649" t="s">
        <v>530</v>
      </c>
      <c r="AJ1649" t="s">
        <v>5759</v>
      </c>
      <c r="AL1649" t="s">
        <v>339</v>
      </c>
      <c r="AM1649">
        <v>1</v>
      </c>
      <c r="AN1649">
        <v>1</v>
      </c>
      <c r="AO1649">
        <v>8241</v>
      </c>
      <c r="AQ1649">
        <v>124480</v>
      </c>
      <c r="AR1649">
        <v>55340001</v>
      </c>
      <c r="AS1649" t="s">
        <v>1955</v>
      </c>
      <c r="AT1649" t="s">
        <v>71</v>
      </c>
      <c r="AW1649" t="s">
        <v>343</v>
      </c>
      <c r="BY1649" t="s">
        <v>342</v>
      </c>
      <c r="EQ1649">
        <v>249139</v>
      </c>
      <c r="ER1649" t="s">
        <v>5760</v>
      </c>
      <c r="EV1649">
        <v>17286867</v>
      </c>
      <c r="EW1649">
        <v>928</v>
      </c>
      <c r="EX1649">
        <v>220627</v>
      </c>
      <c r="EY1649" t="s">
        <v>5761</v>
      </c>
      <c r="EZ1649">
        <v>1</v>
      </c>
      <c r="FC1649">
        <v>55340001</v>
      </c>
      <c r="FD1649" t="s">
        <v>71</v>
      </c>
    </row>
    <row r="1650" spans="1:160" x14ac:dyDescent="0.3">
      <c r="A1650" t="str">
        <f>VLOOKUP(B1650,Table2[],3,FALSE)</f>
        <v>Digital</v>
      </c>
      <c r="B1650" t="str">
        <f>IF(OR(ISNUMBER(FIND("QVC",Z1650)),ISNUMBER(FIND("QVC",AL1650))),"QVC",IF(OR(ISNUMBER(FIND("NCO",H1650)),ISNUMBER(FIND("NCO",Y1650))), "NCO", IF(AL1650="consumer","PMD.com",VLOOKUP(LEFT(H1650,2),Tables!$E$1:$F$11,2,FALSE))))</f>
        <v>PMD.com</v>
      </c>
      <c r="C1650">
        <f t="shared" si="78"/>
        <v>51090001</v>
      </c>
      <c r="D1650">
        <f t="shared" si="79"/>
        <v>1</v>
      </c>
      <c r="E1650" t="str">
        <f t="shared" ca="1" si="75"/>
        <v>shifted orders shipped</v>
      </c>
      <c r="F1650" t="s">
        <v>3539</v>
      </c>
      <c r="G1650" t="s">
        <v>335</v>
      </c>
      <c r="H1650" t="s">
        <v>5755</v>
      </c>
      <c r="I1650" s="6">
        <v>44011.69326388889</v>
      </c>
      <c r="J1650" t="s">
        <v>16</v>
      </c>
      <c r="K1650" s="6">
        <v>44013.326562499999</v>
      </c>
      <c r="M1650" t="s">
        <v>5756</v>
      </c>
      <c r="N1650" t="s">
        <v>5757</v>
      </c>
      <c r="Q1650" t="s">
        <v>2947</v>
      </c>
      <c r="R1650" t="s">
        <v>365</v>
      </c>
      <c r="S1650" t="s">
        <v>5758</v>
      </c>
      <c r="T1650" t="s">
        <v>338</v>
      </c>
      <c r="U1650" t="s">
        <v>530</v>
      </c>
      <c r="W1650" t="s">
        <v>5759</v>
      </c>
      <c r="Z1650" t="s">
        <v>5756</v>
      </c>
      <c r="AA1650" t="s">
        <v>5757</v>
      </c>
      <c r="AD1650" t="s">
        <v>2947</v>
      </c>
      <c r="AE1650" t="s">
        <v>365</v>
      </c>
      <c r="AF1650" t="s">
        <v>5758</v>
      </c>
      <c r="AG1650" t="s">
        <v>338</v>
      </c>
      <c r="AH1650" t="s">
        <v>530</v>
      </c>
      <c r="AJ1650" t="s">
        <v>5759</v>
      </c>
      <c r="AL1650" t="s">
        <v>339</v>
      </c>
      <c r="AM1650">
        <v>1</v>
      </c>
      <c r="AN1650">
        <v>1</v>
      </c>
      <c r="AO1650">
        <v>4885</v>
      </c>
      <c r="AQ1650">
        <v>124202</v>
      </c>
      <c r="AR1650">
        <v>51090001</v>
      </c>
      <c r="AS1650" t="s">
        <v>1986</v>
      </c>
      <c r="AT1650" t="s">
        <v>60</v>
      </c>
      <c r="AW1650" t="s">
        <v>340</v>
      </c>
      <c r="AX1650" t="s">
        <v>340</v>
      </c>
      <c r="AY1650" t="s">
        <v>357</v>
      </c>
      <c r="AZ1650" t="s">
        <v>361</v>
      </c>
      <c r="BY1650" t="s">
        <v>342</v>
      </c>
      <c r="EQ1650">
        <v>250831</v>
      </c>
      <c r="ER1650" t="s">
        <v>5760</v>
      </c>
      <c r="EV1650">
        <v>17286867</v>
      </c>
      <c r="EW1650">
        <v>928</v>
      </c>
      <c r="EX1650">
        <v>220627</v>
      </c>
      <c r="EY1650" t="s">
        <v>5761</v>
      </c>
      <c r="EZ1650">
        <v>1</v>
      </c>
      <c r="FC1650">
        <v>51090001</v>
      </c>
      <c r="FD1650" t="s">
        <v>60</v>
      </c>
    </row>
    <row r="1651" spans="1:160" x14ac:dyDescent="0.3">
      <c r="A1651" t="str">
        <f>VLOOKUP(B1651,Table2[],3,FALSE)</f>
        <v>Digital</v>
      </c>
      <c r="B1651" t="str">
        <f>IF(OR(ISNUMBER(FIND("QVC",Z1651)),ISNUMBER(FIND("QVC",AL1651))),"QVC",IF(OR(ISNUMBER(FIND("NCO",H1651)),ISNUMBER(FIND("NCO",Y1651))), "NCO", IF(AL1651="consumer","PMD.com",VLOOKUP(LEFT(H1651,2),Tables!$E$1:$F$11,2,FALSE))))</f>
        <v>PMD.com</v>
      </c>
      <c r="C1651">
        <f t="shared" si="78"/>
        <v>51090030</v>
      </c>
      <c r="D1651">
        <f t="shared" si="79"/>
        <v>1</v>
      </c>
      <c r="E1651" t="str">
        <f t="shared" ca="1" si="75"/>
        <v>shifted orders shipped</v>
      </c>
      <c r="F1651" t="s">
        <v>3539</v>
      </c>
      <c r="G1651" t="s">
        <v>335</v>
      </c>
      <c r="H1651" t="s">
        <v>5755</v>
      </c>
      <c r="I1651" s="6">
        <v>44011.69326388889</v>
      </c>
      <c r="J1651" t="s">
        <v>16</v>
      </c>
      <c r="K1651" s="6">
        <v>44013.326562499999</v>
      </c>
      <c r="M1651" t="s">
        <v>5756</v>
      </c>
      <c r="N1651" t="s">
        <v>5757</v>
      </c>
      <c r="Q1651" t="s">
        <v>2947</v>
      </c>
      <c r="R1651" t="s">
        <v>365</v>
      </c>
      <c r="S1651" t="s">
        <v>5758</v>
      </c>
      <c r="T1651" t="s">
        <v>338</v>
      </c>
      <c r="U1651" t="s">
        <v>530</v>
      </c>
      <c r="W1651" t="s">
        <v>5759</v>
      </c>
      <c r="Z1651" t="s">
        <v>5756</v>
      </c>
      <c r="AA1651" t="s">
        <v>5757</v>
      </c>
      <c r="AD1651" t="s">
        <v>2947</v>
      </c>
      <c r="AE1651" t="s">
        <v>365</v>
      </c>
      <c r="AF1651" t="s">
        <v>5758</v>
      </c>
      <c r="AG1651" t="s">
        <v>338</v>
      </c>
      <c r="AH1651" t="s">
        <v>530</v>
      </c>
      <c r="AJ1651" t="s">
        <v>5759</v>
      </c>
      <c r="AL1651" t="s">
        <v>339</v>
      </c>
      <c r="AM1651">
        <v>1</v>
      </c>
      <c r="AN1651">
        <v>1</v>
      </c>
      <c r="AO1651">
        <v>6688</v>
      </c>
      <c r="AQ1651">
        <v>125960</v>
      </c>
      <c r="AR1651">
        <v>51090030</v>
      </c>
      <c r="AS1651" t="s">
        <v>3043</v>
      </c>
      <c r="AT1651" t="s">
        <v>628</v>
      </c>
      <c r="AW1651" t="s">
        <v>343</v>
      </c>
      <c r="BY1651" t="s">
        <v>342</v>
      </c>
      <c r="BZ1651" t="b">
        <v>0</v>
      </c>
      <c r="EQ1651">
        <v>243047</v>
      </c>
      <c r="ER1651" t="s">
        <v>5760</v>
      </c>
      <c r="EV1651">
        <v>17286867</v>
      </c>
      <c r="EW1651">
        <v>928</v>
      </c>
      <c r="EX1651">
        <v>220627</v>
      </c>
      <c r="EY1651" t="s">
        <v>5761</v>
      </c>
      <c r="EZ1651">
        <v>1</v>
      </c>
      <c r="FC1651">
        <v>95384</v>
      </c>
      <c r="FD1651" t="s">
        <v>3530</v>
      </c>
    </row>
    <row r="1652" spans="1:160" x14ac:dyDescent="0.3">
      <c r="A1652" t="str">
        <f>VLOOKUP(B1652,Table2[],3,FALSE)</f>
        <v>Digital</v>
      </c>
      <c r="B1652" t="str">
        <f>IF(OR(ISNUMBER(FIND("QVC",Z1652)),ISNUMBER(FIND("QVC",AL1652))),"QVC",IF(OR(ISNUMBER(FIND("NCO",H1652)),ISNUMBER(FIND("NCO",Y1652))), "NCO", IF(AL1652="consumer","PMD.com",VLOOKUP(LEFT(H1652,2),Tables!$E$1:$F$11,2,FALSE))))</f>
        <v>PMD.com</v>
      </c>
      <c r="C1652">
        <f t="shared" si="78"/>
        <v>51080001</v>
      </c>
      <c r="D1652">
        <f t="shared" si="79"/>
        <v>1</v>
      </c>
      <c r="E1652" t="str">
        <f t="shared" ca="1" si="75"/>
        <v>shifted orders shipped</v>
      </c>
      <c r="F1652" t="s">
        <v>3539</v>
      </c>
      <c r="G1652" t="s">
        <v>335</v>
      </c>
      <c r="H1652" t="s">
        <v>5762</v>
      </c>
      <c r="I1652" s="6">
        <v>44011.566203703704</v>
      </c>
      <c r="J1652" t="s">
        <v>16</v>
      </c>
      <c r="K1652" s="6">
        <v>44013.32671296296</v>
      </c>
      <c r="M1652" t="s">
        <v>5763</v>
      </c>
      <c r="N1652" t="s">
        <v>5764</v>
      </c>
      <c r="Q1652" t="s">
        <v>2209</v>
      </c>
      <c r="R1652" t="s">
        <v>347</v>
      </c>
      <c r="S1652" t="s">
        <v>5765</v>
      </c>
      <c r="T1652" t="s">
        <v>338</v>
      </c>
      <c r="U1652" t="s">
        <v>530</v>
      </c>
      <c r="W1652" t="s">
        <v>5766</v>
      </c>
      <c r="Z1652" t="s">
        <v>5763</v>
      </c>
      <c r="AA1652" t="s">
        <v>5764</v>
      </c>
      <c r="AD1652" t="s">
        <v>2209</v>
      </c>
      <c r="AE1652" t="s">
        <v>347</v>
      </c>
      <c r="AF1652" t="s">
        <v>5765</v>
      </c>
      <c r="AG1652" t="s">
        <v>338</v>
      </c>
      <c r="AH1652" t="s">
        <v>530</v>
      </c>
      <c r="AJ1652" t="s">
        <v>5766</v>
      </c>
      <c r="AL1652" t="s">
        <v>339</v>
      </c>
      <c r="AM1652">
        <v>1</v>
      </c>
      <c r="AN1652">
        <v>1</v>
      </c>
      <c r="AO1652">
        <v>19656</v>
      </c>
      <c r="AQ1652">
        <v>124645</v>
      </c>
      <c r="AR1652">
        <v>51080001</v>
      </c>
      <c r="AS1652" t="s">
        <v>988</v>
      </c>
      <c r="AT1652" t="s">
        <v>57</v>
      </c>
      <c r="AW1652" t="s">
        <v>343</v>
      </c>
      <c r="BY1652" t="s">
        <v>342</v>
      </c>
      <c r="EQ1652">
        <v>251119</v>
      </c>
      <c r="ER1652" t="s">
        <v>5767</v>
      </c>
      <c r="EV1652">
        <v>17286770</v>
      </c>
      <c r="EW1652">
        <v>928</v>
      </c>
      <c r="EX1652">
        <v>220525</v>
      </c>
      <c r="EY1652" t="s">
        <v>5768</v>
      </c>
      <c r="EZ1652">
        <v>1</v>
      </c>
      <c r="FC1652">
        <v>51080001</v>
      </c>
      <c r="FD1652" t="s">
        <v>57</v>
      </c>
    </row>
    <row r="1653" spans="1:160" x14ac:dyDescent="0.3">
      <c r="A1653" t="str">
        <f>VLOOKUP(B1653,Table2[],3,FALSE)</f>
        <v>Digital</v>
      </c>
      <c r="B1653" t="str">
        <f>IF(OR(ISNUMBER(FIND("QVC",Z1653)),ISNUMBER(FIND("QVC",AL1653))),"QVC",IF(OR(ISNUMBER(FIND("NCO",H1653)),ISNUMBER(FIND("NCO",Y1653))), "NCO", IF(AL1653="consumer","PMD.com",VLOOKUP(LEFT(H1653,2),Tables!$E$1:$F$11,2,FALSE))))</f>
        <v>PMD.com</v>
      </c>
      <c r="C1653">
        <f t="shared" si="78"/>
        <v>52430001</v>
      </c>
      <c r="D1653">
        <f t="shared" si="79"/>
        <v>1</v>
      </c>
      <c r="E1653" t="str">
        <f t="shared" ca="1" si="75"/>
        <v>shifted orders shipped</v>
      </c>
      <c r="F1653" t="s">
        <v>3539</v>
      </c>
      <c r="G1653" t="s">
        <v>335</v>
      </c>
      <c r="H1653" t="s">
        <v>5769</v>
      </c>
      <c r="I1653" s="6">
        <v>44011.568287037036</v>
      </c>
      <c r="J1653" t="s">
        <v>16</v>
      </c>
      <c r="K1653" s="6">
        <v>44013.326863425929</v>
      </c>
      <c r="M1653" t="s">
        <v>5770</v>
      </c>
      <c r="N1653" t="s">
        <v>5771</v>
      </c>
      <c r="Q1653" t="s">
        <v>398</v>
      </c>
      <c r="R1653" t="s">
        <v>376</v>
      </c>
      <c r="S1653">
        <v>78240</v>
      </c>
      <c r="T1653" t="s">
        <v>338</v>
      </c>
      <c r="U1653" t="s">
        <v>530</v>
      </c>
      <c r="W1653" t="s">
        <v>5772</v>
      </c>
      <c r="Z1653" t="s">
        <v>5770</v>
      </c>
      <c r="AA1653" t="s">
        <v>5771</v>
      </c>
      <c r="AD1653" t="s">
        <v>398</v>
      </c>
      <c r="AE1653" t="s">
        <v>376</v>
      </c>
      <c r="AF1653">
        <v>78240</v>
      </c>
      <c r="AG1653" t="s">
        <v>338</v>
      </c>
      <c r="AH1653" t="s">
        <v>530</v>
      </c>
      <c r="AJ1653" t="s">
        <v>5772</v>
      </c>
      <c r="AL1653" t="s">
        <v>339</v>
      </c>
      <c r="AM1653">
        <v>1</v>
      </c>
      <c r="AN1653">
        <v>1</v>
      </c>
      <c r="AO1653">
        <v>12063</v>
      </c>
      <c r="AQ1653">
        <v>127155</v>
      </c>
      <c r="AR1653">
        <v>52430001</v>
      </c>
      <c r="AS1653" t="s">
        <v>927</v>
      </c>
      <c r="AT1653" t="s">
        <v>75</v>
      </c>
      <c r="AW1653" t="s">
        <v>340</v>
      </c>
      <c r="AX1653" t="s">
        <v>340</v>
      </c>
      <c r="AY1653" t="s">
        <v>357</v>
      </c>
      <c r="AZ1653" t="s">
        <v>363</v>
      </c>
      <c r="BY1653" t="s">
        <v>342</v>
      </c>
      <c r="EQ1653">
        <v>249990</v>
      </c>
      <c r="ER1653" t="s">
        <v>5773</v>
      </c>
      <c r="EV1653">
        <v>17286773</v>
      </c>
      <c r="EW1653">
        <v>928</v>
      </c>
      <c r="EX1653">
        <v>220528</v>
      </c>
      <c r="EY1653" t="s">
        <v>5774</v>
      </c>
      <c r="EZ1653">
        <v>1</v>
      </c>
      <c r="FC1653">
        <v>95384</v>
      </c>
      <c r="FD1653" t="s">
        <v>3530</v>
      </c>
    </row>
    <row r="1654" spans="1:160" x14ac:dyDescent="0.3">
      <c r="A1654" t="str">
        <f>VLOOKUP(B1654,Table2[],3,FALSE)</f>
        <v>Digital</v>
      </c>
      <c r="B1654" t="str">
        <f>IF(OR(ISNUMBER(FIND("QVC",Z1654)),ISNUMBER(FIND("QVC",AL1654))),"QVC",IF(OR(ISNUMBER(FIND("NCO",H1654)),ISNUMBER(FIND("NCO",Y1654))), "NCO", IF(AL1654="consumer","PMD.com",VLOOKUP(LEFT(H1654,2),Tables!$E$1:$F$11,2,FALSE))))</f>
        <v>PMD.com</v>
      </c>
      <c r="C1654">
        <f t="shared" si="78"/>
        <v>5341</v>
      </c>
      <c r="D1654">
        <f t="shared" si="79"/>
        <v>2</v>
      </c>
      <c r="E1654" t="str">
        <f t="shared" ca="1" si="75"/>
        <v>shifted orders shipped</v>
      </c>
      <c r="F1654" t="s">
        <v>3539</v>
      </c>
      <c r="G1654" t="s">
        <v>335</v>
      </c>
      <c r="H1654" t="s">
        <v>5769</v>
      </c>
      <c r="I1654" s="6">
        <v>44011.568287037036</v>
      </c>
      <c r="J1654" t="s">
        <v>16</v>
      </c>
      <c r="K1654" s="6">
        <v>44013.326863425929</v>
      </c>
      <c r="M1654" t="s">
        <v>5770</v>
      </c>
      <c r="N1654" t="s">
        <v>5771</v>
      </c>
      <c r="Q1654" t="s">
        <v>398</v>
      </c>
      <c r="R1654" t="s">
        <v>376</v>
      </c>
      <c r="S1654">
        <v>78240</v>
      </c>
      <c r="T1654" t="s">
        <v>338</v>
      </c>
      <c r="U1654" t="s">
        <v>530</v>
      </c>
      <c r="W1654" t="s">
        <v>5772</v>
      </c>
      <c r="Z1654" t="s">
        <v>5770</v>
      </c>
      <c r="AA1654" t="s">
        <v>5771</v>
      </c>
      <c r="AD1654" t="s">
        <v>398</v>
      </c>
      <c r="AE1654" t="s">
        <v>376</v>
      </c>
      <c r="AF1654">
        <v>78240</v>
      </c>
      <c r="AG1654" t="s">
        <v>338</v>
      </c>
      <c r="AH1654" t="s">
        <v>530</v>
      </c>
      <c r="AJ1654" t="s">
        <v>5772</v>
      </c>
      <c r="AL1654" t="s">
        <v>339</v>
      </c>
      <c r="AM1654">
        <v>2</v>
      </c>
      <c r="AN1654">
        <v>2</v>
      </c>
      <c r="AO1654">
        <v>15156</v>
      </c>
      <c r="AQ1654">
        <v>124187</v>
      </c>
      <c r="AR1654">
        <v>5341</v>
      </c>
      <c r="AS1654" t="s">
        <v>1851</v>
      </c>
      <c r="AT1654" t="s">
        <v>82</v>
      </c>
      <c r="AW1654" t="s">
        <v>340</v>
      </c>
      <c r="AX1654" t="s">
        <v>340</v>
      </c>
      <c r="AY1654" t="s">
        <v>345</v>
      </c>
      <c r="AZ1654" t="s">
        <v>346</v>
      </c>
      <c r="BY1654" t="s">
        <v>342</v>
      </c>
      <c r="EQ1654">
        <v>243643</v>
      </c>
      <c r="ER1654" t="s">
        <v>5773</v>
      </c>
      <c r="EV1654">
        <v>17286773</v>
      </c>
      <c r="EW1654">
        <v>928</v>
      </c>
      <c r="EX1654">
        <v>220528</v>
      </c>
      <c r="EY1654" t="s">
        <v>5774</v>
      </c>
      <c r="EZ1654">
        <v>1</v>
      </c>
      <c r="FC1654">
        <v>90425</v>
      </c>
      <c r="FD1654" t="s">
        <v>388</v>
      </c>
    </row>
    <row r="1655" spans="1:160" x14ac:dyDescent="0.3">
      <c r="A1655" t="str">
        <f>VLOOKUP(B1655,Table2[],3,FALSE)</f>
        <v>Digital</v>
      </c>
      <c r="B1655" t="str">
        <f>IF(OR(ISNUMBER(FIND("QVC",Z1655)),ISNUMBER(FIND("QVC",AL1655))),"QVC",IF(OR(ISNUMBER(FIND("NCO",H1655)),ISNUMBER(FIND("NCO",Y1655))), "NCO", IF(AL1655="consumer","PMD.com",VLOOKUP(LEFT(H1655,2),Tables!$E$1:$F$11,2,FALSE))))</f>
        <v>PMD.com</v>
      </c>
      <c r="C1655">
        <f t="shared" si="78"/>
        <v>53920001</v>
      </c>
      <c r="D1655">
        <f t="shared" si="79"/>
        <v>1</v>
      </c>
      <c r="E1655" t="str">
        <f t="shared" ca="1" si="75"/>
        <v>shifted orders shipped</v>
      </c>
      <c r="F1655" t="s">
        <v>3539</v>
      </c>
      <c r="G1655" t="s">
        <v>335</v>
      </c>
      <c r="H1655" t="s">
        <v>5769</v>
      </c>
      <c r="I1655" s="6">
        <v>44011.568287037036</v>
      </c>
      <c r="J1655" t="s">
        <v>16</v>
      </c>
      <c r="K1655" s="6">
        <v>44013.326863425929</v>
      </c>
      <c r="M1655" t="s">
        <v>5770</v>
      </c>
      <c r="N1655" t="s">
        <v>5771</v>
      </c>
      <c r="Q1655" t="s">
        <v>398</v>
      </c>
      <c r="R1655" t="s">
        <v>376</v>
      </c>
      <c r="S1655">
        <v>78240</v>
      </c>
      <c r="T1655" t="s">
        <v>338</v>
      </c>
      <c r="U1655" t="s">
        <v>530</v>
      </c>
      <c r="W1655" t="s">
        <v>5772</v>
      </c>
      <c r="Z1655" t="s">
        <v>5770</v>
      </c>
      <c r="AA1655" t="s">
        <v>5771</v>
      </c>
      <c r="AD1655" t="s">
        <v>398</v>
      </c>
      <c r="AE1655" t="s">
        <v>376</v>
      </c>
      <c r="AF1655">
        <v>78240</v>
      </c>
      <c r="AG1655" t="s">
        <v>338</v>
      </c>
      <c r="AH1655" t="s">
        <v>530</v>
      </c>
      <c r="AJ1655" t="s">
        <v>5772</v>
      </c>
      <c r="AL1655" t="s">
        <v>339</v>
      </c>
      <c r="AM1655">
        <v>1</v>
      </c>
      <c r="AN1655">
        <v>1</v>
      </c>
      <c r="AO1655">
        <v>14899</v>
      </c>
      <c r="AQ1655">
        <v>124468</v>
      </c>
      <c r="AR1655">
        <v>53920001</v>
      </c>
      <c r="AS1655">
        <v>9000000</v>
      </c>
      <c r="AT1655" t="s">
        <v>40</v>
      </c>
      <c r="AW1655" t="s">
        <v>343</v>
      </c>
      <c r="BY1655" t="s">
        <v>342</v>
      </c>
      <c r="EQ1655">
        <v>243396</v>
      </c>
      <c r="ER1655" t="s">
        <v>5773</v>
      </c>
      <c r="EV1655">
        <v>17286773</v>
      </c>
      <c r="EW1655">
        <v>928</v>
      </c>
      <c r="EX1655">
        <v>220528</v>
      </c>
      <c r="EY1655" t="s">
        <v>5774</v>
      </c>
      <c r="EZ1655">
        <v>1</v>
      </c>
      <c r="FC1655">
        <v>95384</v>
      </c>
      <c r="FD1655" t="s">
        <v>3530</v>
      </c>
    </row>
    <row r="1656" spans="1:160" x14ac:dyDescent="0.3">
      <c r="A1656" t="str">
        <f>VLOOKUP(B1656,Table2[],3,FALSE)</f>
        <v>Digital</v>
      </c>
      <c r="B1656" t="str">
        <f>IF(OR(ISNUMBER(FIND("QVC",Z1656)),ISNUMBER(FIND("QVC",AL1656))),"QVC",IF(OR(ISNUMBER(FIND("NCO",H1656)),ISNUMBER(FIND("NCO",Y1656))), "NCO", IF(AL1656="consumer","PMD.com",VLOOKUP(LEFT(H1656,2),Tables!$E$1:$F$11,2,FALSE))))</f>
        <v>PMD.com</v>
      </c>
      <c r="C1656">
        <f t="shared" si="78"/>
        <v>5342</v>
      </c>
      <c r="D1656">
        <f t="shared" si="79"/>
        <v>2</v>
      </c>
      <c r="E1656" t="str">
        <f t="shared" ca="1" si="75"/>
        <v>shifted orders shipped</v>
      </c>
      <c r="F1656" t="s">
        <v>3539</v>
      </c>
      <c r="G1656" t="s">
        <v>335</v>
      </c>
      <c r="H1656" t="s">
        <v>5769</v>
      </c>
      <c r="I1656" s="6">
        <v>44011.568287037036</v>
      </c>
      <c r="J1656" t="s">
        <v>16</v>
      </c>
      <c r="K1656" s="6">
        <v>44013.326863425929</v>
      </c>
      <c r="M1656" t="s">
        <v>5770</v>
      </c>
      <c r="N1656" t="s">
        <v>5771</v>
      </c>
      <c r="Q1656" t="s">
        <v>398</v>
      </c>
      <c r="R1656" t="s">
        <v>376</v>
      </c>
      <c r="S1656">
        <v>78240</v>
      </c>
      <c r="T1656" t="s">
        <v>338</v>
      </c>
      <c r="U1656" t="s">
        <v>530</v>
      </c>
      <c r="W1656" t="s">
        <v>5772</v>
      </c>
      <c r="Z1656" t="s">
        <v>5770</v>
      </c>
      <c r="AA1656" t="s">
        <v>5771</v>
      </c>
      <c r="AD1656" t="s">
        <v>398</v>
      </c>
      <c r="AE1656" t="s">
        <v>376</v>
      </c>
      <c r="AF1656">
        <v>78240</v>
      </c>
      <c r="AG1656" t="s">
        <v>338</v>
      </c>
      <c r="AH1656" t="s">
        <v>530</v>
      </c>
      <c r="AJ1656" t="s">
        <v>5772</v>
      </c>
      <c r="AL1656" t="s">
        <v>339</v>
      </c>
      <c r="AM1656">
        <v>2</v>
      </c>
      <c r="AN1656">
        <v>2</v>
      </c>
      <c r="AO1656">
        <v>13280</v>
      </c>
      <c r="AQ1656">
        <v>123849</v>
      </c>
      <c r="AR1656">
        <v>5342</v>
      </c>
      <c r="AS1656" t="s">
        <v>1867</v>
      </c>
      <c r="AT1656" t="s">
        <v>149</v>
      </c>
      <c r="AW1656" t="s">
        <v>340</v>
      </c>
      <c r="AX1656" t="s">
        <v>340</v>
      </c>
      <c r="AY1656" t="s">
        <v>345</v>
      </c>
      <c r="AZ1656" t="s">
        <v>346</v>
      </c>
      <c r="BY1656" t="s">
        <v>342</v>
      </c>
      <c r="EQ1656">
        <v>244853</v>
      </c>
      <c r="ER1656" t="s">
        <v>5773</v>
      </c>
      <c r="EV1656">
        <v>17286773</v>
      </c>
      <c r="EW1656">
        <v>928</v>
      </c>
      <c r="EX1656">
        <v>220528</v>
      </c>
      <c r="EY1656" t="s">
        <v>5774</v>
      </c>
      <c r="EZ1656">
        <v>1</v>
      </c>
      <c r="FC1656">
        <v>90425</v>
      </c>
      <c r="FD1656" t="s">
        <v>388</v>
      </c>
    </row>
    <row r="1657" spans="1:160" x14ac:dyDescent="0.3">
      <c r="A1657" t="str">
        <f>VLOOKUP(B1657,Table2[],3,FALSE)</f>
        <v>Digital</v>
      </c>
      <c r="B1657" t="str">
        <f>IF(OR(ISNUMBER(FIND("QVC",Z1657)),ISNUMBER(FIND("QVC",AL1657))),"QVC",IF(OR(ISNUMBER(FIND("NCO",H1657)),ISNUMBER(FIND("NCO",Y1657))), "NCO", IF(AL1657="consumer","PMD.com",VLOOKUP(LEFT(H1657,2),Tables!$E$1:$F$11,2,FALSE))))</f>
        <v>PMD.com</v>
      </c>
      <c r="C1657">
        <f t="shared" si="78"/>
        <v>51010001</v>
      </c>
      <c r="D1657">
        <f t="shared" si="79"/>
        <v>1</v>
      </c>
      <c r="E1657" t="str">
        <f t="shared" ca="1" si="75"/>
        <v>shifted orders shipped</v>
      </c>
      <c r="F1657" t="s">
        <v>3539</v>
      </c>
      <c r="G1657" t="s">
        <v>335</v>
      </c>
      <c r="H1657" t="s">
        <v>5769</v>
      </c>
      <c r="I1657" s="6">
        <v>44011.568287037036</v>
      </c>
      <c r="J1657" t="s">
        <v>16</v>
      </c>
      <c r="K1657" s="6">
        <v>44013.326863425929</v>
      </c>
      <c r="M1657" t="s">
        <v>5770</v>
      </c>
      <c r="N1657" t="s">
        <v>5771</v>
      </c>
      <c r="Q1657" t="s">
        <v>398</v>
      </c>
      <c r="R1657" t="s">
        <v>376</v>
      </c>
      <c r="S1657">
        <v>78240</v>
      </c>
      <c r="T1657" t="s">
        <v>338</v>
      </c>
      <c r="U1657" t="s">
        <v>530</v>
      </c>
      <c r="W1657" t="s">
        <v>5772</v>
      </c>
      <c r="Z1657" t="s">
        <v>5770</v>
      </c>
      <c r="AA1657" t="s">
        <v>5771</v>
      </c>
      <c r="AD1657" t="s">
        <v>398</v>
      </c>
      <c r="AE1657" t="s">
        <v>376</v>
      </c>
      <c r="AF1657">
        <v>78240</v>
      </c>
      <c r="AG1657" t="s">
        <v>338</v>
      </c>
      <c r="AH1657" t="s">
        <v>530</v>
      </c>
      <c r="AJ1657" t="s">
        <v>5772</v>
      </c>
      <c r="AL1657" t="s">
        <v>339</v>
      </c>
      <c r="AM1657">
        <v>1</v>
      </c>
      <c r="AN1657">
        <v>1</v>
      </c>
      <c r="AO1657">
        <v>8743</v>
      </c>
      <c r="AQ1657">
        <v>123868</v>
      </c>
      <c r="AR1657">
        <v>51010001</v>
      </c>
      <c r="AS1657" t="s">
        <v>48</v>
      </c>
      <c r="AT1657" t="s">
        <v>49</v>
      </c>
      <c r="AW1657" t="s">
        <v>340</v>
      </c>
      <c r="AX1657" t="s">
        <v>340</v>
      </c>
      <c r="AY1657" t="s">
        <v>357</v>
      </c>
      <c r="AZ1657" t="s">
        <v>363</v>
      </c>
      <c r="BY1657" t="s">
        <v>342</v>
      </c>
      <c r="EQ1657">
        <v>251450</v>
      </c>
      <c r="ER1657" t="s">
        <v>5773</v>
      </c>
      <c r="EV1657">
        <v>17286773</v>
      </c>
      <c r="EW1657">
        <v>928</v>
      </c>
      <c r="EX1657">
        <v>220528</v>
      </c>
      <c r="EY1657" t="s">
        <v>5774</v>
      </c>
      <c r="EZ1657">
        <v>1</v>
      </c>
      <c r="FC1657">
        <v>51010001</v>
      </c>
      <c r="FD1657" t="s">
        <v>49</v>
      </c>
    </row>
    <row r="1658" spans="1:160" x14ac:dyDescent="0.3">
      <c r="A1658" t="str">
        <f>VLOOKUP(B1658,Table2[],3,FALSE)</f>
        <v>Digital</v>
      </c>
      <c r="B1658" t="str">
        <f>IF(OR(ISNUMBER(FIND("QVC",Z1658)),ISNUMBER(FIND("QVC",AL1658))),"QVC",IF(OR(ISNUMBER(FIND("NCO",H1658)),ISNUMBER(FIND("NCO",Y1658))), "NCO", IF(AL1658="consumer","PMD.com",VLOOKUP(LEFT(H1658,2),Tables!$E$1:$F$11,2,FALSE))))</f>
        <v>PMD.com</v>
      </c>
      <c r="C1658">
        <f t="shared" si="78"/>
        <v>51090030</v>
      </c>
      <c r="D1658">
        <f t="shared" si="79"/>
        <v>1</v>
      </c>
      <c r="E1658" t="str">
        <f t="shared" ca="1" si="75"/>
        <v>shifted orders shipped</v>
      </c>
      <c r="F1658" t="s">
        <v>3539</v>
      </c>
      <c r="G1658" t="s">
        <v>335</v>
      </c>
      <c r="H1658" t="s">
        <v>5769</v>
      </c>
      <c r="I1658" s="6">
        <v>44011.568287037036</v>
      </c>
      <c r="J1658" t="s">
        <v>16</v>
      </c>
      <c r="K1658" s="6">
        <v>44013.326863425929</v>
      </c>
      <c r="M1658" t="s">
        <v>5770</v>
      </c>
      <c r="N1658" t="s">
        <v>5771</v>
      </c>
      <c r="Q1658" t="s">
        <v>398</v>
      </c>
      <c r="R1658" t="s">
        <v>376</v>
      </c>
      <c r="S1658">
        <v>78240</v>
      </c>
      <c r="T1658" t="s">
        <v>338</v>
      </c>
      <c r="U1658" t="s">
        <v>530</v>
      </c>
      <c r="W1658" t="s">
        <v>5772</v>
      </c>
      <c r="Z1658" t="s">
        <v>5770</v>
      </c>
      <c r="AA1658" t="s">
        <v>5771</v>
      </c>
      <c r="AD1658" t="s">
        <v>398</v>
      </c>
      <c r="AE1658" t="s">
        <v>376</v>
      </c>
      <c r="AF1658">
        <v>78240</v>
      </c>
      <c r="AG1658" t="s">
        <v>338</v>
      </c>
      <c r="AH1658" t="s">
        <v>530</v>
      </c>
      <c r="AJ1658" t="s">
        <v>5772</v>
      </c>
      <c r="AL1658" t="s">
        <v>339</v>
      </c>
      <c r="AM1658">
        <v>1</v>
      </c>
      <c r="AN1658">
        <v>1</v>
      </c>
      <c r="AO1658">
        <v>6688</v>
      </c>
      <c r="AQ1658">
        <v>125960</v>
      </c>
      <c r="AR1658">
        <v>51090030</v>
      </c>
      <c r="AS1658" t="s">
        <v>3043</v>
      </c>
      <c r="AT1658" t="s">
        <v>628</v>
      </c>
      <c r="AW1658" t="s">
        <v>343</v>
      </c>
      <c r="BY1658" t="s">
        <v>342</v>
      </c>
      <c r="BZ1658" t="b">
        <v>0</v>
      </c>
      <c r="EQ1658">
        <v>243047</v>
      </c>
      <c r="ER1658" t="s">
        <v>5773</v>
      </c>
      <c r="EV1658">
        <v>17286773</v>
      </c>
      <c r="EW1658">
        <v>928</v>
      </c>
      <c r="EX1658">
        <v>220528</v>
      </c>
      <c r="EY1658" t="s">
        <v>5774</v>
      </c>
      <c r="EZ1658">
        <v>1</v>
      </c>
      <c r="FC1658">
        <v>95384</v>
      </c>
      <c r="FD1658" t="s">
        <v>3530</v>
      </c>
    </row>
    <row r="1659" spans="1:160" x14ac:dyDescent="0.3">
      <c r="A1659" t="str">
        <f>VLOOKUP(B1659,Table2[],3,FALSE)</f>
        <v>Digital</v>
      </c>
      <c r="B1659" t="str">
        <f>IF(OR(ISNUMBER(FIND("QVC",Z1659)),ISNUMBER(FIND("QVC",AL1659))),"QVC",IF(OR(ISNUMBER(FIND("NCO",H1659)),ISNUMBER(FIND("NCO",Y1659))), "NCO", IF(AL1659="consumer","PMD.com",VLOOKUP(LEFT(H1659,2),Tables!$E$1:$F$11,2,FALSE))))</f>
        <v>PMD.com</v>
      </c>
      <c r="C1659">
        <f t="shared" si="78"/>
        <v>51090030</v>
      </c>
      <c r="D1659">
        <f t="shared" si="79"/>
        <v>1</v>
      </c>
      <c r="E1659" t="str">
        <f t="shared" ca="1" si="75"/>
        <v>shifted orders shipped</v>
      </c>
      <c r="F1659" t="s">
        <v>3539</v>
      </c>
      <c r="G1659" t="s">
        <v>335</v>
      </c>
      <c r="H1659" t="s">
        <v>5775</v>
      </c>
      <c r="I1659" s="6">
        <v>44011.715173611112</v>
      </c>
      <c r="J1659" t="s">
        <v>16</v>
      </c>
      <c r="K1659" s="6">
        <v>44013.326932870368</v>
      </c>
      <c r="M1659" t="s">
        <v>1485</v>
      </c>
      <c r="N1659" t="s">
        <v>1486</v>
      </c>
      <c r="Q1659" t="s">
        <v>405</v>
      </c>
      <c r="R1659" t="s">
        <v>365</v>
      </c>
      <c r="S1659" t="s">
        <v>1487</v>
      </c>
      <c r="T1659" t="s">
        <v>338</v>
      </c>
      <c r="U1659" t="s">
        <v>530</v>
      </c>
      <c r="W1659" t="s">
        <v>5776</v>
      </c>
      <c r="Z1659" t="s">
        <v>1485</v>
      </c>
      <c r="AA1659" t="s">
        <v>1486</v>
      </c>
      <c r="AD1659" t="s">
        <v>405</v>
      </c>
      <c r="AE1659" t="s">
        <v>365</v>
      </c>
      <c r="AF1659" t="s">
        <v>1487</v>
      </c>
      <c r="AG1659" t="s">
        <v>338</v>
      </c>
      <c r="AH1659" t="s">
        <v>530</v>
      </c>
      <c r="AJ1659" t="s">
        <v>5776</v>
      </c>
      <c r="AL1659" t="s">
        <v>339</v>
      </c>
      <c r="AM1659">
        <v>1</v>
      </c>
      <c r="AN1659">
        <v>1</v>
      </c>
      <c r="AO1659">
        <v>6688</v>
      </c>
      <c r="AQ1659">
        <v>125960</v>
      </c>
      <c r="AR1659">
        <v>51090030</v>
      </c>
      <c r="AS1659" t="s">
        <v>3043</v>
      </c>
      <c r="AT1659" t="s">
        <v>628</v>
      </c>
      <c r="AW1659" t="s">
        <v>343</v>
      </c>
      <c r="BY1659" t="s">
        <v>342</v>
      </c>
      <c r="BZ1659" t="b">
        <v>0</v>
      </c>
      <c r="EQ1659">
        <v>243047</v>
      </c>
      <c r="ER1659" t="s">
        <v>5777</v>
      </c>
      <c r="EV1659">
        <v>17286879</v>
      </c>
      <c r="EW1659">
        <v>928</v>
      </c>
      <c r="EX1659">
        <v>220638</v>
      </c>
      <c r="EY1659" t="s">
        <v>5778</v>
      </c>
      <c r="EZ1659">
        <v>1</v>
      </c>
      <c r="FC1659">
        <v>95384</v>
      </c>
      <c r="FD1659" t="s">
        <v>3530</v>
      </c>
    </row>
    <row r="1660" spans="1:160" x14ac:dyDescent="0.3">
      <c r="A1660" t="str">
        <f>VLOOKUP(B1660,Table2[],3,FALSE)</f>
        <v>Digital</v>
      </c>
      <c r="B1660" t="str">
        <f>IF(OR(ISNUMBER(FIND("QVC",Z1660)),ISNUMBER(FIND("QVC",AL1660))),"QVC",IF(OR(ISNUMBER(FIND("NCO",H1660)),ISNUMBER(FIND("NCO",Y1660))), "NCO", IF(AL1660="consumer","PMD.com",VLOOKUP(LEFT(H1660,2),Tables!$E$1:$F$11,2,FALSE))))</f>
        <v>PMD.com</v>
      </c>
      <c r="C1660">
        <f t="shared" si="78"/>
        <v>5357</v>
      </c>
      <c r="D1660">
        <f t="shared" si="79"/>
        <v>2</v>
      </c>
      <c r="E1660" t="str">
        <f t="shared" ca="1" si="75"/>
        <v>shifted orders shipped</v>
      </c>
      <c r="F1660" t="s">
        <v>3539</v>
      </c>
      <c r="G1660" t="s">
        <v>335</v>
      </c>
      <c r="H1660" t="s">
        <v>5775</v>
      </c>
      <c r="I1660" s="6">
        <v>44011.715173611112</v>
      </c>
      <c r="J1660" t="s">
        <v>16</v>
      </c>
      <c r="K1660" s="6">
        <v>44013.326932870368</v>
      </c>
      <c r="M1660" t="s">
        <v>1485</v>
      </c>
      <c r="N1660" t="s">
        <v>1486</v>
      </c>
      <c r="Q1660" t="s">
        <v>405</v>
      </c>
      <c r="R1660" t="s">
        <v>365</v>
      </c>
      <c r="S1660" t="s">
        <v>1487</v>
      </c>
      <c r="T1660" t="s">
        <v>338</v>
      </c>
      <c r="U1660" t="s">
        <v>530</v>
      </c>
      <c r="W1660" t="s">
        <v>5776</v>
      </c>
      <c r="Z1660" t="s">
        <v>1485</v>
      </c>
      <c r="AA1660" t="s">
        <v>1486</v>
      </c>
      <c r="AD1660" t="s">
        <v>405</v>
      </c>
      <c r="AE1660" t="s">
        <v>365</v>
      </c>
      <c r="AF1660" t="s">
        <v>1487</v>
      </c>
      <c r="AG1660" t="s">
        <v>338</v>
      </c>
      <c r="AH1660" t="s">
        <v>530</v>
      </c>
      <c r="AJ1660" t="s">
        <v>5776</v>
      </c>
      <c r="AL1660" t="s">
        <v>339</v>
      </c>
      <c r="AM1660">
        <v>2</v>
      </c>
      <c r="AN1660">
        <v>2</v>
      </c>
      <c r="AO1660">
        <v>15182</v>
      </c>
      <c r="AQ1660">
        <v>124521</v>
      </c>
      <c r="AR1660">
        <v>5357</v>
      </c>
      <c r="AS1660" t="s">
        <v>87</v>
      </c>
      <c r="AT1660" t="s">
        <v>88</v>
      </c>
      <c r="AW1660" t="s">
        <v>340</v>
      </c>
      <c r="AX1660" t="s">
        <v>340</v>
      </c>
      <c r="AY1660" t="s">
        <v>351</v>
      </c>
      <c r="AZ1660" t="s">
        <v>379</v>
      </c>
      <c r="BY1660" t="s">
        <v>342</v>
      </c>
      <c r="EQ1660">
        <v>249142</v>
      </c>
      <c r="ER1660" t="s">
        <v>5777</v>
      </c>
      <c r="EV1660">
        <v>17286879</v>
      </c>
      <c r="EW1660">
        <v>928</v>
      </c>
      <c r="EX1660">
        <v>220638</v>
      </c>
      <c r="EY1660" t="s">
        <v>5778</v>
      </c>
      <c r="EZ1660">
        <v>1</v>
      </c>
      <c r="FC1660">
        <v>5357</v>
      </c>
      <c r="FD1660" t="s">
        <v>88</v>
      </c>
    </row>
    <row r="1661" spans="1:160" x14ac:dyDescent="0.3">
      <c r="A1661" t="str">
        <f>VLOOKUP(B1661,Table2[],3,FALSE)</f>
        <v>Digital</v>
      </c>
      <c r="B1661" t="str">
        <f>IF(OR(ISNUMBER(FIND("QVC",Z1661)),ISNUMBER(FIND("QVC",AL1661))),"QVC",IF(OR(ISNUMBER(FIND("NCO",H1661)),ISNUMBER(FIND("NCO",Y1661))), "NCO", IF(AL1661="consumer","PMD.com",VLOOKUP(LEFT(H1661,2),Tables!$E$1:$F$11,2,FALSE))))</f>
        <v>PMD.com</v>
      </c>
      <c r="C1661">
        <f t="shared" si="78"/>
        <v>53920001</v>
      </c>
      <c r="D1661">
        <f t="shared" si="79"/>
        <v>1</v>
      </c>
      <c r="E1661" t="str">
        <f t="shared" ca="1" si="75"/>
        <v>shifted orders shipped</v>
      </c>
      <c r="F1661" t="s">
        <v>3539</v>
      </c>
      <c r="G1661" t="s">
        <v>335</v>
      </c>
      <c r="H1661" t="s">
        <v>5775</v>
      </c>
      <c r="I1661" s="6">
        <v>44011.715173611112</v>
      </c>
      <c r="J1661" t="s">
        <v>16</v>
      </c>
      <c r="K1661" s="6">
        <v>44013.326932870368</v>
      </c>
      <c r="M1661" t="s">
        <v>1485</v>
      </c>
      <c r="N1661" t="s">
        <v>1486</v>
      </c>
      <c r="Q1661" t="s">
        <v>405</v>
      </c>
      <c r="R1661" t="s">
        <v>365</v>
      </c>
      <c r="S1661" t="s">
        <v>1487</v>
      </c>
      <c r="T1661" t="s">
        <v>338</v>
      </c>
      <c r="U1661" t="s">
        <v>530</v>
      </c>
      <c r="W1661" t="s">
        <v>5776</v>
      </c>
      <c r="Z1661" t="s">
        <v>1485</v>
      </c>
      <c r="AA1661" t="s">
        <v>1486</v>
      </c>
      <c r="AD1661" t="s">
        <v>405</v>
      </c>
      <c r="AE1661" t="s">
        <v>365</v>
      </c>
      <c r="AF1661" t="s">
        <v>1487</v>
      </c>
      <c r="AG1661" t="s">
        <v>338</v>
      </c>
      <c r="AH1661" t="s">
        <v>530</v>
      </c>
      <c r="AJ1661" t="s">
        <v>5776</v>
      </c>
      <c r="AL1661" t="s">
        <v>339</v>
      </c>
      <c r="AM1661">
        <v>1</v>
      </c>
      <c r="AN1661">
        <v>1</v>
      </c>
      <c r="AO1661">
        <v>14899</v>
      </c>
      <c r="AQ1661">
        <v>124468</v>
      </c>
      <c r="AR1661">
        <v>53920001</v>
      </c>
      <c r="AS1661">
        <v>9000000</v>
      </c>
      <c r="AT1661" t="s">
        <v>40</v>
      </c>
      <c r="AW1661" t="s">
        <v>343</v>
      </c>
      <c r="BY1661" t="s">
        <v>342</v>
      </c>
      <c r="EQ1661">
        <v>243396</v>
      </c>
      <c r="ER1661" t="s">
        <v>5777</v>
      </c>
      <c r="EV1661">
        <v>17286879</v>
      </c>
      <c r="EW1661">
        <v>928</v>
      </c>
      <c r="EX1661">
        <v>220638</v>
      </c>
      <c r="EY1661" t="s">
        <v>5778</v>
      </c>
      <c r="EZ1661">
        <v>1</v>
      </c>
      <c r="FC1661">
        <v>95384</v>
      </c>
      <c r="FD1661" t="s">
        <v>3530</v>
      </c>
    </row>
    <row r="1662" spans="1:160" x14ac:dyDescent="0.3">
      <c r="A1662" t="str">
        <f>VLOOKUP(B1662,Table2[],3,FALSE)</f>
        <v>Digital</v>
      </c>
      <c r="B1662" t="str">
        <f>IF(OR(ISNUMBER(FIND("QVC",Z1662)),ISNUMBER(FIND("QVC",AL1662))),"QVC",IF(OR(ISNUMBER(FIND("NCO",H1662)),ISNUMBER(FIND("NCO",Y1662))), "NCO", IF(AL1662="consumer","PMD.com",VLOOKUP(LEFT(H1662,2),Tables!$E$1:$F$11,2,FALSE))))</f>
        <v>PMD.com</v>
      </c>
      <c r="C1662">
        <f t="shared" si="78"/>
        <v>52430001</v>
      </c>
      <c r="D1662">
        <f t="shared" si="79"/>
        <v>1</v>
      </c>
      <c r="E1662" t="str">
        <f t="shared" ca="1" si="75"/>
        <v>shifted orders shipped</v>
      </c>
      <c r="F1662" t="s">
        <v>3539</v>
      </c>
      <c r="G1662" t="s">
        <v>335</v>
      </c>
      <c r="H1662" t="s">
        <v>5775</v>
      </c>
      <c r="I1662" s="6">
        <v>44011.715173611112</v>
      </c>
      <c r="J1662" t="s">
        <v>16</v>
      </c>
      <c r="K1662" s="6">
        <v>44013.326932870368</v>
      </c>
      <c r="M1662" t="s">
        <v>1485</v>
      </c>
      <c r="N1662" t="s">
        <v>1486</v>
      </c>
      <c r="Q1662" t="s">
        <v>405</v>
      </c>
      <c r="R1662" t="s">
        <v>365</v>
      </c>
      <c r="S1662" t="s">
        <v>1487</v>
      </c>
      <c r="T1662" t="s">
        <v>338</v>
      </c>
      <c r="U1662" t="s">
        <v>530</v>
      </c>
      <c r="W1662" t="s">
        <v>5776</v>
      </c>
      <c r="Z1662" t="s">
        <v>1485</v>
      </c>
      <c r="AA1662" t="s">
        <v>1486</v>
      </c>
      <c r="AD1662" t="s">
        <v>405</v>
      </c>
      <c r="AE1662" t="s">
        <v>365</v>
      </c>
      <c r="AF1662" t="s">
        <v>1487</v>
      </c>
      <c r="AG1662" t="s">
        <v>338</v>
      </c>
      <c r="AH1662" t="s">
        <v>530</v>
      </c>
      <c r="AJ1662" t="s">
        <v>5776</v>
      </c>
      <c r="AL1662" t="s">
        <v>339</v>
      </c>
      <c r="AM1662">
        <v>1</v>
      </c>
      <c r="AN1662">
        <v>1</v>
      </c>
      <c r="AO1662">
        <v>12063</v>
      </c>
      <c r="AQ1662">
        <v>127155</v>
      </c>
      <c r="AR1662">
        <v>52430001</v>
      </c>
      <c r="AS1662" t="s">
        <v>927</v>
      </c>
      <c r="AT1662" t="s">
        <v>75</v>
      </c>
      <c r="AW1662" t="s">
        <v>340</v>
      </c>
      <c r="AX1662" t="s">
        <v>340</v>
      </c>
      <c r="AY1662" t="s">
        <v>357</v>
      </c>
      <c r="AZ1662" t="s">
        <v>363</v>
      </c>
      <c r="BY1662" t="s">
        <v>342</v>
      </c>
      <c r="EQ1662">
        <v>249990</v>
      </c>
      <c r="ER1662" t="s">
        <v>5777</v>
      </c>
      <c r="EV1662">
        <v>17286879</v>
      </c>
      <c r="EW1662">
        <v>928</v>
      </c>
      <c r="EX1662">
        <v>220638</v>
      </c>
      <c r="EY1662" t="s">
        <v>5778</v>
      </c>
      <c r="EZ1662">
        <v>1</v>
      </c>
      <c r="FC1662">
        <v>95384</v>
      </c>
      <c r="FD1662" t="s">
        <v>3530</v>
      </c>
    </row>
    <row r="1663" spans="1:160" x14ac:dyDescent="0.3">
      <c r="A1663" t="str">
        <f>VLOOKUP(B1663,Table2[],3,FALSE)</f>
        <v>Digital</v>
      </c>
      <c r="B1663" t="str">
        <f>IF(OR(ISNUMBER(FIND("QVC",Z1663)),ISNUMBER(FIND("QVC",AL1663))),"QVC",IF(OR(ISNUMBER(FIND("NCO",H1663)),ISNUMBER(FIND("NCO",Y1663))), "NCO", IF(AL1663="consumer","PMD.com",VLOOKUP(LEFT(H1663,2),Tables!$E$1:$F$11,2,FALSE))))</f>
        <v>PMD.com</v>
      </c>
      <c r="C1663">
        <f t="shared" si="78"/>
        <v>52430001</v>
      </c>
      <c r="D1663">
        <f t="shared" si="79"/>
        <v>1</v>
      </c>
      <c r="E1663" t="str">
        <f t="shared" ca="1" si="75"/>
        <v>shifted orders shipped</v>
      </c>
      <c r="F1663" t="s">
        <v>3539</v>
      </c>
      <c r="G1663" t="s">
        <v>335</v>
      </c>
      <c r="H1663" t="s">
        <v>5779</v>
      </c>
      <c r="I1663" s="6">
        <v>44011.567731481482</v>
      </c>
      <c r="J1663" t="s">
        <v>16</v>
      </c>
      <c r="K1663" s="6">
        <v>44013.326979166668</v>
      </c>
      <c r="M1663" t="s">
        <v>5780</v>
      </c>
      <c r="N1663" t="s">
        <v>5781</v>
      </c>
      <c r="Q1663" t="s">
        <v>336</v>
      </c>
      <c r="R1663" t="s">
        <v>337</v>
      </c>
      <c r="S1663" t="s">
        <v>5782</v>
      </c>
      <c r="T1663" t="s">
        <v>338</v>
      </c>
      <c r="U1663" t="s">
        <v>530</v>
      </c>
      <c r="W1663" t="s">
        <v>5783</v>
      </c>
      <c r="Z1663" t="s">
        <v>5780</v>
      </c>
      <c r="AA1663" t="s">
        <v>5781</v>
      </c>
      <c r="AD1663" t="s">
        <v>336</v>
      </c>
      <c r="AE1663" t="s">
        <v>337</v>
      </c>
      <c r="AF1663" t="s">
        <v>5782</v>
      </c>
      <c r="AG1663" t="s">
        <v>338</v>
      </c>
      <c r="AH1663" t="s">
        <v>530</v>
      </c>
      <c r="AJ1663" t="s">
        <v>5783</v>
      </c>
      <c r="AL1663" t="s">
        <v>339</v>
      </c>
      <c r="AM1663">
        <v>1</v>
      </c>
      <c r="AN1663">
        <v>1</v>
      </c>
      <c r="AO1663">
        <v>12063</v>
      </c>
      <c r="AQ1663">
        <v>127155</v>
      </c>
      <c r="AR1663">
        <v>52430001</v>
      </c>
      <c r="AS1663" t="s">
        <v>927</v>
      </c>
      <c r="AT1663" t="s">
        <v>75</v>
      </c>
      <c r="AW1663" t="s">
        <v>340</v>
      </c>
      <c r="AX1663" t="s">
        <v>340</v>
      </c>
      <c r="AY1663" t="s">
        <v>357</v>
      </c>
      <c r="AZ1663" t="s">
        <v>363</v>
      </c>
      <c r="BY1663" t="s">
        <v>342</v>
      </c>
      <c r="EQ1663">
        <v>249990</v>
      </c>
      <c r="ER1663" t="s">
        <v>5784</v>
      </c>
      <c r="EV1663">
        <v>17286772</v>
      </c>
      <c r="EW1663">
        <v>928</v>
      </c>
      <c r="EX1663">
        <v>220527</v>
      </c>
      <c r="EY1663" t="s">
        <v>5785</v>
      </c>
      <c r="EZ1663">
        <v>1</v>
      </c>
      <c r="FC1663">
        <v>95384</v>
      </c>
      <c r="FD1663" t="s">
        <v>3530</v>
      </c>
    </row>
    <row r="1664" spans="1:160" x14ac:dyDescent="0.3">
      <c r="A1664" t="str">
        <f>VLOOKUP(B1664,Table2[],3,FALSE)</f>
        <v>Digital</v>
      </c>
      <c r="B1664" t="str">
        <f>IF(OR(ISNUMBER(FIND("QVC",Z1664)),ISNUMBER(FIND("QVC",AL1664))),"QVC",IF(OR(ISNUMBER(FIND("NCO",H1664)),ISNUMBER(FIND("NCO",Y1664))), "NCO", IF(AL1664="consumer","PMD.com",VLOOKUP(LEFT(H1664,2),Tables!$E$1:$F$11,2,FALSE))))</f>
        <v>PMD.com</v>
      </c>
      <c r="C1664">
        <f t="shared" si="78"/>
        <v>51090061</v>
      </c>
      <c r="D1664">
        <f t="shared" si="79"/>
        <v>1</v>
      </c>
      <c r="E1664" t="str">
        <f t="shared" ca="1" si="75"/>
        <v>shifted orders shipped</v>
      </c>
      <c r="F1664" t="s">
        <v>3539</v>
      </c>
      <c r="G1664" t="s">
        <v>335</v>
      </c>
      <c r="H1664" t="s">
        <v>5779</v>
      </c>
      <c r="I1664" s="6">
        <v>44011.567731481482</v>
      </c>
      <c r="J1664" t="s">
        <v>16</v>
      </c>
      <c r="K1664" s="6">
        <v>44013.326979166668</v>
      </c>
      <c r="M1664" t="s">
        <v>5780</v>
      </c>
      <c r="N1664" t="s">
        <v>5781</v>
      </c>
      <c r="Q1664" t="s">
        <v>336</v>
      </c>
      <c r="R1664" t="s">
        <v>337</v>
      </c>
      <c r="S1664" t="s">
        <v>5782</v>
      </c>
      <c r="T1664" t="s">
        <v>338</v>
      </c>
      <c r="U1664" t="s">
        <v>530</v>
      </c>
      <c r="W1664" t="s">
        <v>5783</v>
      </c>
      <c r="Z1664" t="s">
        <v>5780</v>
      </c>
      <c r="AA1664" t="s">
        <v>5781</v>
      </c>
      <c r="AD1664" t="s">
        <v>336</v>
      </c>
      <c r="AE1664" t="s">
        <v>337</v>
      </c>
      <c r="AF1664" t="s">
        <v>5782</v>
      </c>
      <c r="AG1664" t="s">
        <v>338</v>
      </c>
      <c r="AH1664" t="s">
        <v>530</v>
      </c>
      <c r="AJ1664" t="s">
        <v>5783</v>
      </c>
      <c r="AL1664" t="s">
        <v>339</v>
      </c>
      <c r="AM1664">
        <v>1</v>
      </c>
      <c r="AN1664">
        <v>1</v>
      </c>
      <c r="AO1664">
        <v>8078</v>
      </c>
      <c r="AQ1664">
        <v>124010</v>
      </c>
      <c r="AR1664">
        <v>51090061</v>
      </c>
      <c r="AS1664" t="s">
        <v>2688</v>
      </c>
      <c r="AT1664" t="s">
        <v>122</v>
      </c>
      <c r="AW1664" t="s">
        <v>340</v>
      </c>
      <c r="AX1664" t="s">
        <v>340</v>
      </c>
      <c r="AY1664" t="s">
        <v>357</v>
      </c>
      <c r="AZ1664" t="s">
        <v>363</v>
      </c>
      <c r="BY1664" t="s">
        <v>342</v>
      </c>
      <c r="EQ1664">
        <v>252774</v>
      </c>
      <c r="ER1664" t="s">
        <v>5784</v>
      </c>
      <c r="EV1664">
        <v>17286772</v>
      </c>
      <c r="EW1664">
        <v>928</v>
      </c>
      <c r="EX1664">
        <v>220527</v>
      </c>
      <c r="EY1664" t="s">
        <v>5785</v>
      </c>
      <c r="EZ1664">
        <v>1</v>
      </c>
      <c r="FC1664">
        <v>51090061</v>
      </c>
      <c r="FD1664" t="s">
        <v>122</v>
      </c>
    </row>
    <row r="1665" spans="1:160" x14ac:dyDescent="0.3">
      <c r="A1665" t="str">
        <f>VLOOKUP(B1665,Table2[],3,FALSE)</f>
        <v>Digital</v>
      </c>
      <c r="B1665" t="str">
        <f>IF(OR(ISNUMBER(FIND("QVC",Z1665)),ISNUMBER(FIND("QVC",AL1665))),"QVC",IF(OR(ISNUMBER(FIND("NCO",H1665)),ISNUMBER(FIND("NCO",Y1665))), "NCO", IF(AL1665="consumer","PMD.com",VLOOKUP(LEFT(H1665,2),Tables!$E$1:$F$11,2,FALSE))))</f>
        <v>PMD.com</v>
      </c>
      <c r="C1665">
        <f t="shared" si="78"/>
        <v>53190001</v>
      </c>
      <c r="D1665">
        <f t="shared" si="79"/>
        <v>1</v>
      </c>
      <c r="E1665" t="str">
        <f t="shared" ca="1" si="75"/>
        <v>shifted orders shipped</v>
      </c>
      <c r="F1665" t="s">
        <v>3539</v>
      </c>
      <c r="G1665" t="s">
        <v>335</v>
      </c>
      <c r="H1665" t="s">
        <v>5779</v>
      </c>
      <c r="I1665" s="6">
        <v>44011.567731481482</v>
      </c>
      <c r="J1665" t="s">
        <v>16</v>
      </c>
      <c r="K1665" s="6">
        <v>44013.326979166668</v>
      </c>
      <c r="M1665" t="s">
        <v>5780</v>
      </c>
      <c r="N1665" t="s">
        <v>5781</v>
      </c>
      <c r="Q1665" t="s">
        <v>336</v>
      </c>
      <c r="R1665" t="s">
        <v>337</v>
      </c>
      <c r="S1665" t="s">
        <v>5782</v>
      </c>
      <c r="T1665" t="s">
        <v>338</v>
      </c>
      <c r="U1665" t="s">
        <v>530</v>
      </c>
      <c r="W1665" t="s">
        <v>5783</v>
      </c>
      <c r="Z1665" t="s">
        <v>5780</v>
      </c>
      <c r="AA1665" t="s">
        <v>5781</v>
      </c>
      <c r="AD1665" t="s">
        <v>336</v>
      </c>
      <c r="AE1665" t="s">
        <v>337</v>
      </c>
      <c r="AF1665" t="s">
        <v>5782</v>
      </c>
      <c r="AG1665" t="s">
        <v>338</v>
      </c>
      <c r="AH1665" t="s">
        <v>530</v>
      </c>
      <c r="AJ1665" t="s">
        <v>5783</v>
      </c>
      <c r="AL1665" t="s">
        <v>339</v>
      </c>
      <c r="AM1665">
        <v>1</v>
      </c>
      <c r="AN1665">
        <v>1</v>
      </c>
      <c r="AO1665">
        <v>4496</v>
      </c>
      <c r="AQ1665">
        <v>124009</v>
      </c>
      <c r="AR1665">
        <v>53190001</v>
      </c>
      <c r="AS1665" t="s">
        <v>1003</v>
      </c>
      <c r="AT1665" t="s">
        <v>53</v>
      </c>
      <c r="AW1665" t="s">
        <v>340</v>
      </c>
      <c r="AX1665" t="s">
        <v>340</v>
      </c>
      <c r="AY1665" t="s">
        <v>357</v>
      </c>
      <c r="AZ1665" t="s">
        <v>361</v>
      </c>
      <c r="BY1665" t="s">
        <v>342</v>
      </c>
      <c r="EQ1665">
        <v>252079</v>
      </c>
      <c r="ER1665" t="s">
        <v>5784</v>
      </c>
      <c r="EV1665">
        <v>17286772</v>
      </c>
      <c r="EW1665">
        <v>928</v>
      </c>
      <c r="EX1665">
        <v>220527</v>
      </c>
      <c r="EY1665" t="s">
        <v>5785</v>
      </c>
      <c r="EZ1665">
        <v>1</v>
      </c>
      <c r="FC1665">
        <v>53190001</v>
      </c>
      <c r="FD1665" t="s">
        <v>53</v>
      </c>
    </row>
    <row r="1666" spans="1:160" x14ac:dyDescent="0.3">
      <c r="A1666" t="str">
        <f>VLOOKUP(B1666,Table2[],3,FALSE)</f>
        <v>Digital</v>
      </c>
      <c r="B1666" t="str">
        <f>IF(OR(ISNUMBER(FIND("QVC",Z1666)),ISNUMBER(FIND("QVC",AL1666))),"QVC",IF(OR(ISNUMBER(FIND("NCO",H1666)),ISNUMBER(FIND("NCO",Y1666))), "NCO", IF(AL1666="consumer","PMD.com",VLOOKUP(LEFT(H1666,2),Tables!$E$1:$F$11,2,FALSE))))</f>
        <v>PMD.com</v>
      </c>
      <c r="C1666">
        <f t="shared" si="78"/>
        <v>53920001</v>
      </c>
      <c r="D1666">
        <f t="shared" si="79"/>
        <v>1</v>
      </c>
      <c r="E1666" t="str">
        <f t="shared" ca="1" si="75"/>
        <v>shifted orders shipped</v>
      </c>
      <c r="F1666" t="s">
        <v>3539</v>
      </c>
      <c r="G1666" t="s">
        <v>335</v>
      </c>
      <c r="H1666" t="s">
        <v>5779</v>
      </c>
      <c r="I1666" s="6">
        <v>44011.567731481482</v>
      </c>
      <c r="J1666" t="s">
        <v>16</v>
      </c>
      <c r="K1666" s="6">
        <v>44013.326979166668</v>
      </c>
      <c r="M1666" t="s">
        <v>5780</v>
      </c>
      <c r="N1666" t="s">
        <v>5781</v>
      </c>
      <c r="Q1666" t="s">
        <v>336</v>
      </c>
      <c r="R1666" t="s">
        <v>337</v>
      </c>
      <c r="S1666" t="s">
        <v>5782</v>
      </c>
      <c r="T1666" t="s">
        <v>338</v>
      </c>
      <c r="U1666" t="s">
        <v>530</v>
      </c>
      <c r="W1666" t="s">
        <v>5783</v>
      </c>
      <c r="Z1666" t="s">
        <v>5780</v>
      </c>
      <c r="AA1666" t="s">
        <v>5781</v>
      </c>
      <c r="AD1666" t="s">
        <v>336</v>
      </c>
      <c r="AE1666" t="s">
        <v>337</v>
      </c>
      <c r="AF1666" t="s">
        <v>5782</v>
      </c>
      <c r="AG1666" t="s">
        <v>338</v>
      </c>
      <c r="AH1666" t="s">
        <v>530</v>
      </c>
      <c r="AJ1666" t="s">
        <v>5783</v>
      </c>
      <c r="AL1666" t="s">
        <v>339</v>
      </c>
      <c r="AM1666">
        <v>1</v>
      </c>
      <c r="AN1666">
        <v>1</v>
      </c>
      <c r="AO1666">
        <v>14899</v>
      </c>
      <c r="AQ1666">
        <v>124468</v>
      </c>
      <c r="AR1666">
        <v>53920001</v>
      </c>
      <c r="AS1666">
        <v>9000000</v>
      </c>
      <c r="AT1666" t="s">
        <v>40</v>
      </c>
      <c r="AW1666" t="s">
        <v>343</v>
      </c>
      <c r="BY1666" t="s">
        <v>342</v>
      </c>
      <c r="EQ1666">
        <v>243396</v>
      </c>
      <c r="ER1666" t="s">
        <v>5784</v>
      </c>
      <c r="EV1666">
        <v>17286772</v>
      </c>
      <c r="EW1666">
        <v>928</v>
      </c>
      <c r="EX1666">
        <v>220527</v>
      </c>
      <c r="EY1666" t="s">
        <v>5785</v>
      </c>
      <c r="EZ1666">
        <v>1</v>
      </c>
      <c r="FC1666">
        <v>95384</v>
      </c>
      <c r="FD1666" t="s">
        <v>3530</v>
      </c>
    </row>
    <row r="1667" spans="1:160" x14ac:dyDescent="0.3">
      <c r="A1667" t="str">
        <f>VLOOKUP(B1667,Table2[],3,FALSE)</f>
        <v>Digital</v>
      </c>
      <c r="B1667" t="str">
        <f>IF(OR(ISNUMBER(FIND("QVC",Z1667)),ISNUMBER(FIND("QVC",AL1667))),"QVC",IF(OR(ISNUMBER(FIND("NCO",H1667)),ISNUMBER(FIND("NCO",Y1667))), "NCO", IF(AL1667="consumer","PMD.com",VLOOKUP(LEFT(H1667,2),Tables!$E$1:$F$11,2,FALSE))))</f>
        <v>PMD.com</v>
      </c>
      <c r="C1667">
        <f t="shared" si="78"/>
        <v>51090030</v>
      </c>
      <c r="D1667">
        <f t="shared" si="79"/>
        <v>1</v>
      </c>
      <c r="E1667" t="str">
        <f t="shared" ref="E1667:E1730" ca="1" si="80">IF(MONTH(TODAY())-MONTH(I1667)&gt;0,"shifted orders shipped","MTD orders shipped")</f>
        <v>shifted orders shipped</v>
      </c>
      <c r="F1667" t="s">
        <v>3539</v>
      </c>
      <c r="G1667" t="s">
        <v>335</v>
      </c>
      <c r="H1667" t="s">
        <v>5779</v>
      </c>
      <c r="I1667" s="6">
        <v>44011.567731481482</v>
      </c>
      <c r="J1667" t="s">
        <v>16</v>
      </c>
      <c r="K1667" s="6">
        <v>44013.326979166668</v>
      </c>
      <c r="M1667" t="s">
        <v>5780</v>
      </c>
      <c r="N1667" t="s">
        <v>5781</v>
      </c>
      <c r="Q1667" t="s">
        <v>336</v>
      </c>
      <c r="R1667" t="s">
        <v>337</v>
      </c>
      <c r="S1667" t="s">
        <v>5782</v>
      </c>
      <c r="T1667" t="s">
        <v>338</v>
      </c>
      <c r="U1667" t="s">
        <v>530</v>
      </c>
      <c r="W1667" t="s">
        <v>5783</v>
      </c>
      <c r="Z1667" t="s">
        <v>5780</v>
      </c>
      <c r="AA1667" t="s">
        <v>5781</v>
      </c>
      <c r="AD1667" t="s">
        <v>336</v>
      </c>
      <c r="AE1667" t="s">
        <v>337</v>
      </c>
      <c r="AF1667" t="s">
        <v>5782</v>
      </c>
      <c r="AG1667" t="s">
        <v>338</v>
      </c>
      <c r="AH1667" t="s">
        <v>530</v>
      </c>
      <c r="AJ1667" t="s">
        <v>5783</v>
      </c>
      <c r="AL1667" t="s">
        <v>339</v>
      </c>
      <c r="AM1667">
        <v>1</v>
      </c>
      <c r="AN1667">
        <v>1</v>
      </c>
      <c r="AO1667">
        <v>6688</v>
      </c>
      <c r="AQ1667">
        <v>125960</v>
      </c>
      <c r="AR1667">
        <v>51090030</v>
      </c>
      <c r="AS1667" t="s">
        <v>3043</v>
      </c>
      <c r="AT1667" t="s">
        <v>628</v>
      </c>
      <c r="AW1667" t="s">
        <v>343</v>
      </c>
      <c r="BY1667" t="s">
        <v>342</v>
      </c>
      <c r="BZ1667" t="b">
        <v>0</v>
      </c>
      <c r="EQ1667">
        <v>243047</v>
      </c>
      <c r="ER1667" t="s">
        <v>5784</v>
      </c>
      <c r="EV1667">
        <v>17286772</v>
      </c>
      <c r="EW1667">
        <v>928</v>
      </c>
      <c r="EX1667">
        <v>220527</v>
      </c>
      <c r="EY1667" t="s">
        <v>5785</v>
      </c>
      <c r="EZ1667">
        <v>1</v>
      </c>
      <c r="FC1667">
        <v>95384</v>
      </c>
      <c r="FD1667" t="s">
        <v>3530</v>
      </c>
    </row>
    <row r="1668" spans="1:160" x14ac:dyDescent="0.3">
      <c r="A1668" t="str">
        <f>VLOOKUP(B1668,Table2[],3,FALSE)</f>
        <v>Digital</v>
      </c>
      <c r="B1668" t="str">
        <f>IF(OR(ISNUMBER(FIND("QVC",Z1668)),ISNUMBER(FIND("QVC",AL1668))),"QVC",IF(OR(ISNUMBER(FIND("NCO",H1668)),ISNUMBER(FIND("NCO",Y1668))), "NCO", IF(AL1668="consumer","PMD.com",VLOOKUP(LEFT(H1668,2),Tables!$E$1:$F$11,2,FALSE))))</f>
        <v>PMD.com</v>
      </c>
      <c r="C1668">
        <f t="shared" si="78"/>
        <v>54010001</v>
      </c>
      <c r="D1668">
        <f t="shared" si="79"/>
        <v>1</v>
      </c>
      <c r="E1668" t="str">
        <f t="shared" ca="1" si="80"/>
        <v>shifted orders shipped</v>
      </c>
      <c r="F1668" t="s">
        <v>3539</v>
      </c>
      <c r="G1668" t="s">
        <v>335</v>
      </c>
      <c r="H1668" t="s">
        <v>5779</v>
      </c>
      <c r="I1668" s="6">
        <v>44011.567731481482</v>
      </c>
      <c r="J1668" t="s">
        <v>16</v>
      </c>
      <c r="K1668" s="6">
        <v>44013.326979166668</v>
      </c>
      <c r="M1668" t="s">
        <v>5780</v>
      </c>
      <c r="N1668" t="s">
        <v>5781</v>
      </c>
      <c r="Q1668" t="s">
        <v>336</v>
      </c>
      <c r="R1668" t="s">
        <v>337</v>
      </c>
      <c r="S1668" t="s">
        <v>5782</v>
      </c>
      <c r="T1668" t="s">
        <v>338</v>
      </c>
      <c r="U1668" t="s">
        <v>530</v>
      </c>
      <c r="W1668" t="s">
        <v>5783</v>
      </c>
      <c r="Z1668" t="s">
        <v>5780</v>
      </c>
      <c r="AA1668" t="s">
        <v>5781</v>
      </c>
      <c r="AD1668" t="s">
        <v>336</v>
      </c>
      <c r="AE1668" t="s">
        <v>337</v>
      </c>
      <c r="AF1668" t="s">
        <v>5782</v>
      </c>
      <c r="AG1668" t="s">
        <v>338</v>
      </c>
      <c r="AH1668" t="s">
        <v>530</v>
      </c>
      <c r="AJ1668" t="s">
        <v>5783</v>
      </c>
      <c r="AL1668" t="s">
        <v>339</v>
      </c>
      <c r="AM1668">
        <v>1</v>
      </c>
      <c r="AN1668">
        <v>1</v>
      </c>
      <c r="AO1668">
        <v>6300</v>
      </c>
      <c r="AQ1668">
        <v>124476</v>
      </c>
      <c r="AR1668">
        <v>54010001</v>
      </c>
      <c r="AS1668" t="s">
        <v>577</v>
      </c>
      <c r="AT1668" t="s">
        <v>35</v>
      </c>
      <c r="AW1668" t="s">
        <v>340</v>
      </c>
      <c r="AX1668">
        <v>0</v>
      </c>
      <c r="AY1668" t="s">
        <v>348</v>
      </c>
      <c r="AZ1668">
        <v>0</v>
      </c>
      <c r="BY1668" t="s">
        <v>342</v>
      </c>
      <c r="EQ1668">
        <v>252076</v>
      </c>
      <c r="ER1668" t="s">
        <v>5784</v>
      </c>
      <c r="EV1668">
        <v>17286772</v>
      </c>
      <c r="EW1668">
        <v>928</v>
      </c>
      <c r="EX1668">
        <v>220527</v>
      </c>
      <c r="EY1668" t="s">
        <v>5785</v>
      </c>
      <c r="EZ1668">
        <v>1</v>
      </c>
      <c r="FC1668">
        <v>54010001</v>
      </c>
      <c r="FD1668" t="s">
        <v>35</v>
      </c>
    </row>
    <row r="1669" spans="1:160" x14ac:dyDescent="0.3">
      <c r="A1669" t="str">
        <f>VLOOKUP(B1669,Table2[],3,FALSE)</f>
        <v>Digital</v>
      </c>
      <c r="B1669" t="str">
        <f>IF(OR(ISNUMBER(FIND("QVC",Z1669)),ISNUMBER(FIND("QVC",AL1669))),"QVC",IF(OR(ISNUMBER(FIND("NCO",H1669)),ISNUMBER(FIND("NCO",Y1669))), "NCO", IF(AL1669="consumer","PMD.com",VLOOKUP(LEFT(H1669,2),Tables!$E$1:$F$11,2,FALSE))))</f>
        <v>PMD.com</v>
      </c>
      <c r="C1669">
        <f t="shared" si="78"/>
        <v>51090030</v>
      </c>
      <c r="D1669">
        <f t="shared" si="79"/>
        <v>1</v>
      </c>
      <c r="E1669" t="str">
        <f t="shared" ca="1" si="80"/>
        <v>shifted orders shipped</v>
      </c>
      <c r="F1669" t="s">
        <v>3539</v>
      </c>
      <c r="G1669" t="s">
        <v>335</v>
      </c>
      <c r="H1669" t="s">
        <v>5786</v>
      </c>
      <c r="I1669" s="6">
        <v>44011.728668981479</v>
      </c>
      <c r="J1669" t="s">
        <v>16</v>
      </c>
      <c r="K1669" s="6">
        <v>44013.327268518522</v>
      </c>
      <c r="M1669" t="s">
        <v>5787</v>
      </c>
      <c r="N1669" t="s">
        <v>5788</v>
      </c>
      <c r="Q1669" t="s">
        <v>1323</v>
      </c>
      <c r="R1669" t="s">
        <v>414</v>
      </c>
      <c r="S1669">
        <v>8619</v>
      </c>
      <c r="T1669" t="s">
        <v>338</v>
      </c>
      <c r="U1669" t="s">
        <v>530</v>
      </c>
      <c r="W1669" t="s">
        <v>5789</v>
      </c>
      <c r="Z1669" t="s">
        <v>5787</v>
      </c>
      <c r="AA1669" t="s">
        <v>5788</v>
      </c>
      <c r="AD1669" t="s">
        <v>1323</v>
      </c>
      <c r="AE1669" t="s">
        <v>414</v>
      </c>
      <c r="AF1669">
        <v>8619</v>
      </c>
      <c r="AG1669" t="s">
        <v>338</v>
      </c>
      <c r="AH1669" t="s">
        <v>530</v>
      </c>
      <c r="AJ1669" t="s">
        <v>5789</v>
      </c>
      <c r="AL1669" t="s">
        <v>339</v>
      </c>
      <c r="AM1669">
        <v>1</v>
      </c>
      <c r="AN1669">
        <v>1</v>
      </c>
      <c r="AO1669">
        <v>6688</v>
      </c>
      <c r="AQ1669">
        <v>125960</v>
      </c>
      <c r="AR1669">
        <v>51090030</v>
      </c>
      <c r="AS1669" t="s">
        <v>3043</v>
      </c>
      <c r="AT1669" t="s">
        <v>628</v>
      </c>
      <c r="AW1669" t="s">
        <v>343</v>
      </c>
      <c r="BY1669" t="s">
        <v>342</v>
      </c>
      <c r="BZ1669" t="b">
        <v>0</v>
      </c>
      <c r="EQ1669">
        <v>243047</v>
      </c>
      <c r="ER1669" t="s">
        <v>5790</v>
      </c>
      <c r="EV1669">
        <v>17286888</v>
      </c>
      <c r="EW1669">
        <v>928</v>
      </c>
      <c r="EX1669">
        <v>220647</v>
      </c>
      <c r="EY1669" t="s">
        <v>5791</v>
      </c>
      <c r="EZ1669">
        <v>1</v>
      </c>
      <c r="FC1669">
        <v>95384</v>
      </c>
      <c r="FD1669" t="s">
        <v>3530</v>
      </c>
    </row>
    <row r="1670" spans="1:160" x14ac:dyDescent="0.3">
      <c r="A1670" t="str">
        <f>VLOOKUP(B1670,Table2[],3,FALSE)</f>
        <v>Digital</v>
      </c>
      <c r="B1670" t="str">
        <f>IF(OR(ISNUMBER(FIND("QVC",Z1670)),ISNUMBER(FIND("QVC",AL1670))),"QVC",IF(OR(ISNUMBER(FIND("NCO",H1670)),ISNUMBER(FIND("NCO",Y1670))), "NCO", IF(AL1670="consumer","PMD.com",VLOOKUP(LEFT(H1670,2),Tables!$E$1:$F$11,2,FALSE))))</f>
        <v>PMD.com</v>
      </c>
      <c r="C1670">
        <f t="shared" si="78"/>
        <v>53920001</v>
      </c>
      <c r="D1670">
        <f t="shared" si="79"/>
        <v>1</v>
      </c>
      <c r="E1670" t="str">
        <f t="shared" ca="1" si="80"/>
        <v>shifted orders shipped</v>
      </c>
      <c r="F1670" t="s">
        <v>3539</v>
      </c>
      <c r="G1670" t="s">
        <v>335</v>
      </c>
      <c r="H1670" t="s">
        <v>5786</v>
      </c>
      <c r="I1670" s="6">
        <v>44011.728668981479</v>
      </c>
      <c r="J1670" t="s">
        <v>16</v>
      </c>
      <c r="K1670" s="6">
        <v>44013.327268518522</v>
      </c>
      <c r="M1670" t="s">
        <v>5787</v>
      </c>
      <c r="N1670" t="s">
        <v>5788</v>
      </c>
      <c r="Q1670" t="s">
        <v>1323</v>
      </c>
      <c r="R1670" t="s">
        <v>414</v>
      </c>
      <c r="S1670">
        <v>8619</v>
      </c>
      <c r="T1670" t="s">
        <v>338</v>
      </c>
      <c r="U1670" t="s">
        <v>530</v>
      </c>
      <c r="W1670" t="s">
        <v>5789</v>
      </c>
      <c r="Z1670" t="s">
        <v>5787</v>
      </c>
      <c r="AA1670" t="s">
        <v>5788</v>
      </c>
      <c r="AD1670" t="s">
        <v>1323</v>
      </c>
      <c r="AE1670" t="s">
        <v>414</v>
      </c>
      <c r="AF1670">
        <v>8619</v>
      </c>
      <c r="AG1670" t="s">
        <v>338</v>
      </c>
      <c r="AH1670" t="s">
        <v>530</v>
      </c>
      <c r="AJ1670" t="s">
        <v>5789</v>
      </c>
      <c r="AL1670" t="s">
        <v>339</v>
      </c>
      <c r="AM1670">
        <v>1</v>
      </c>
      <c r="AN1670">
        <v>1</v>
      </c>
      <c r="AO1670">
        <v>14899</v>
      </c>
      <c r="AQ1670">
        <v>124468</v>
      </c>
      <c r="AR1670">
        <v>53920001</v>
      </c>
      <c r="AS1670">
        <v>9000000</v>
      </c>
      <c r="AT1670" t="s">
        <v>40</v>
      </c>
      <c r="AW1670" t="s">
        <v>343</v>
      </c>
      <c r="BY1670" t="s">
        <v>342</v>
      </c>
      <c r="EQ1670">
        <v>243396</v>
      </c>
      <c r="ER1670" t="s">
        <v>5790</v>
      </c>
      <c r="EV1670">
        <v>17286888</v>
      </c>
      <c r="EW1670">
        <v>928</v>
      </c>
      <c r="EX1670">
        <v>220647</v>
      </c>
      <c r="EY1670" t="s">
        <v>5791</v>
      </c>
      <c r="EZ1670">
        <v>1</v>
      </c>
      <c r="FC1670">
        <v>95384</v>
      </c>
      <c r="FD1670" t="s">
        <v>3530</v>
      </c>
    </row>
    <row r="1671" spans="1:160" x14ac:dyDescent="0.3">
      <c r="A1671" t="str">
        <f>VLOOKUP(B1671,Table2[],3,FALSE)</f>
        <v>Digital</v>
      </c>
      <c r="B1671" t="str">
        <f>IF(OR(ISNUMBER(FIND("QVC",Z1671)),ISNUMBER(FIND("QVC",AL1671))),"QVC",IF(OR(ISNUMBER(FIND("NCO",H1671)),ISNUMBER(FIND("NCO",Y1671))), "NCO", IF(AL1671="consumer","PMD.com",VLOOKUP(LEFT(H1671,2),Tables!$E$1:$F$11,2,FALSE))))</f>
        <v>PMD.com</v>
      </c>
      <c r="C1671">
        <f t="shared" si="78"/>
        <v>58040001</v>
      </c>
      <c r="D1671">
        <f t="shared" si="79"/>
        <v>3</v>
      </c>
      <c r="E1671" t="str">
        <f t="shared" ca="1" si="80"/>
        <v>shifted orders shipped</v>
      </c>
      <c r="F1671" t="s">
        <v>3539</v>
      </c>
      <c r="G1671" t="s">
        <v>335</v>
      </c>
      <c r="H1671" t="s">
        <v>5786</v>
      </c>
      <c r="I1671" s="6">
        <v>44011.728668981479</v>
      </c>
      <c r="J1671" t="s">
        <v>16</v>
      </c>
      <c r="K1671" s="6">
        <v>44013.327268518522</v>
      </c>
      <c r="M1671" t="s">
        <v>5787</v>
      </c>
      <c r="N1671" t="s">
        <v>5788</v>
      </c>
      <c r="Q1671" t="s">
        <v>1323</v>
      </c>
      <c r="R1671" t="s">
        <v>414</v>
      </c>
      <c r="S1671">
        <v>8619</v>
      </c>
      <c r="T1671" t="s">
        <v>338</v>
      </c>
      <c r="U1671" t="s">
        <v>530</v>
      </c>
      <c r="W1671" t="s">
        <v>5789</v>
      </c>
      <c r="Z1671" t="s">
        <v>5787</v>
      </c>
      <c r="AA1671" t="s">
        <v>5788</v>
      </c>
      <c r="AD1671" t="s">
        <v>1323</v>
      </c>
      <c r="AE1671" t="s">
        <v>414</v>
      </c>
      <c r="AF1671">
        <v>8619</v>
      </c>
      <c r="AG1671" t="s">
        <v>338</v>
      </c>
      <c r="AH1671" t="s">
        <v>530</v>
      </c>
      <c r="AJ1671" t="s">
        <v>5789</v>
      </c>
      <c r="AL1671" t="s">
        <v>339</v>
      </c>
      <c r="AM1671">
        <v>3</v>
      </c>
      <c r="AN1671">
        <v>3</v>
      </c>
      <c r="AO1671">
        <v>12788</v>
      </c>
      <c r="AQ1671">
        <v>124484</v>
      </c>
      <c r="AR1671">
        <v>58040001</v>
      </c>
      <c r="AS1671" t="s">
        <v>54</v>
      </c>
      <c r="AT1671" t="s">
        <v>55</v>
      </c>
      <c r="AW1671" t="s">
        <v>340</v>
      </c>
      <c r="AX1671" t="s">
        <v>340</v>
      </c>
      <c r="AY1671" t="s">
        <v>357</v>
      </c>
      <c r="AZ1671" t="s">
        <v>363</v>
      </c>
      <c r="BY1671" t="s">
        <v>342</v>
      </c>
      <c r="EQ1671">
        <v>251707</v>
      </c>
      <c r="ER1671" t="s">
        <v>5790</v>
      </c>
      <c r="EV1671">
        <v>17286888</v>
      </c>
      <c r="EW1671">
        <v>928</v>
      </c>
      <c r="EX1671">
        <v>220647</v>
      </c>
      <c r="EY1671" t="s">
        <v>5791</v>
      </c>
      <c r="EZ1671">
        <v>1</v>
      </c>
      <c r="FC1671">
        <v>58040001</v>
      </c>
      <c r="FD1671" t="s">
        <v>55</v>
      </c>
    </row>
    <row r="1672" spans="1:160" x14ac:dyDescent="0.3">
      <c r="A1672" t="str">
        <f>VLOOKUP(B1672,Table2[],3,FALSE)</f>
        <v>Digital</v>
      </c>
      <c r="B1672" t="str">
        <f>IF(OR(ISNUMBER(FIND("QVC",Z1672)),ISNUMBER(FIND("QVC",AL1672))),"QVC",IF(OR(ISNUMBER(FIND("NCO",H1672)),ISNUMBER(FIND("NCO",Y1672))), "NCO", IF(AL1672="consumer","PMD.com",VLOOKUP(LEFT(H1672,2),Tables!$E$1:$F$11,2,FALSE))))</f>
        <v>PMD.com</v>
      </c>
      <c r="C1672">
        <f t="shared" si="78"/>
        <v>52430001</v>
      </c>
      <c r="D1672">
        <f t="shared" si="79"/>
        <v>1</v>
      </c>
      <c r="E1672" t="str">
        <f t="shared" ca="1" si="80"/>
        <v>shifted orders shipped</v>
      </c>
      <c r="F1672" t="s">
        <v>3539</v>
      </c>
      <c r="G1672" t="s">
        <v>335</v>
      </c>
      <c r="H1672" t="s">
        <v>5786</v>
      </c>
      <c r="I1672" s="6">
        <v>44011.728668981479</v>
      </c>
      <c r="J1672" t="s">
        <v>16</v>
      </c>
      <c r="K1672" s="6">
        <v>44013.327268518522</v>
      </c>
      <c r="M1672" t="s">
        <v>5787</v>
      </c>
      <c r="N1672" t="s">
        <v>5788</v>
      </c>
      <c r="Q1672" t="s">
        <v>1323</v>
      </c>
      <c r="R1672" t="s">
        <v>414</v>
      </c>
      <c r="S1672">
        <v>8619</v>
      </c>
      <c r="T1672" t="s">
        <v>338</v>
      </c>
      <c r="U1672" t="s">
        <v>530</v>
      </c>
      <c r="W1672" t="s">
        <v>5789</v>
      </c>
      <c r="Z1672" t="s">
        <v>5787</v>
      </c>
      <c r="AA1672" t="s">
        <v>5788</v>
      </c>
      <c r="AD1672" t="s">
        <v>1323</v>
      </c>
      <c r="AE1672" t="s">
        <v>414</v>
      </c>
      <c r="AF1672">
        <v>8619</v>
      </c>
      <c r="AG1672" t="s">
        <v>338</v>
      </c>
      <c r="AH1672" t="s">
        <v>530</v>
      </c>
      <c r="AJ1672" t="s">
        <v>5789</v>
      </c>
      <c r="AL1672" t="s">
        <v>339</v>
      </c>
      <c r="AM1672">
        <v>1</v>
      </c>
      <c r="AN1672">
        <v>1</v>
      </c>
      <c r="AO1672">
        <v>12063</v>
      </c>
      <c r="AQ1672">
        <v>127155</v>
      </c>
      <c r="AR1672">
        <v>52430001</v>
      </c>
      <c r="AS1672" t="s">
        <v>927</v>
      </c>
      <c r="AT1672" t="s">
        <v>75</v>
      </c>
      <c r="AW1672" t="s">
        <v>340</v>
      </c>
      <c r="AX1672" t="s">
        <v>340</v>
      </c>
      <c r="AY1672" t="s">
        <v>357</v>
      </c>
      <c r="AZ1672" t="s">
        <v>363</v>
      </c>
      <c r="BY1672" t="s">
        <v>342</v>
      </c>
      <c r="EQ1672">
        <v>249990</v>
      </c>
      <c r="ER1672" t="s">
        <v>5790</v>
      </c>
      <c r="EV1672">
        <v>17286888</v>
      </c>
      <c r="EW1672">
        <v>928</v>
      </c>
      <c r="EX1672">
        <v>220647</v>
      </c>
      <c r="EY1672" t="s">
        <v>5791</v>
      </c>
      <c r="EZ1672">
        <v>1</v>
      </c>
      <c r="FC1672">
        <v>95384</v>
      </c>
      <c r="FD1672" t="s">
        <v>3530</v>
      </c>
    </row>
    <row r="1673" spans="1:160" x14ac:dyDescent="0.3">
      <c r="A1673" t="str">
        <f>VLOOKUP(B1673,Table2[],3,FALSE)</f>
        <v>Digital</v>
      </c>
      <c r="B1673" t="str">
        <f>IF(OR(ISNUMBER(FIND("QVC",Z1673)),ISNUMBER(FIND("QVC",AL1673))),"QVC",IF(OR(ISNUMBER(FIND("NCO",H1673)),ISNUMBER(FIND("NCO",Y1673))), "NCO", IF(AL1673="consumer","PMD.com",VLOOKUP(LEFT(H1673,2),Tables!$E$1:$F$11,2,FALSE))))</f>
        <v>PMD.com</v>
      </c>
      <c r="C1673">
        <f t="shared" si="78"/>
        <v>52430001</v>
      </c>
      <c r="D1673">
        <f t="shared" si="79"/>
        <v>1</v>
      </c>
      <c r="E1673" t="str">
        <f t="shared" ca="1" si="80"/>
        <v>shifted orders shipped</v>
      </c>
      <c r="F1673" t="s">
        <v>3539</v>
      </c>
      <c r="G1673" t="s">
        <v>335</v>
      </c>
      <c r="H1673" t="s">
        <v>5792</v>
      </c>
      <c r="I1673" s="6">
        <v>44011.573888888888</v>
      </c>
      <c r="J1673" t="s">
        <v>16</v>
      </c>
      <c r="K1673" s="6">
        <v>44013.327303240738</v>
      </c>
      <c r="M1673" t="s">
        <v>5793</v>
      </c>
      <c r="N1673" t="s">
        <v>5794</v>
      </c>
      <c r="Q1673" t="s">
        <v>900</v>
      </c>
      <c r="R1673" t="s">
        <v>365</v>
      </c>
      <c r="S1673" t="s">
        <v>5795</v>
      </c>
      <c r="T1673" t="s">
        <v>338</v>
      </c>
      <c r="U1673" t="s">
        <v>530</v>
      </c>
      <c r="W1673" t="s">
        <v>5796</v>
      </c>
      <c r="Z1673" t="s">
        <v>5793</v>
      </c>
      <c r="AA1673" t="s">
        <v>5794</v>
      </c>
      <c r="AD1673" t="s">
        <v>900</v>
      </c>
      <c r="AE1673" t="s">
        <v>365</v>
      </c>
      <c r="AF1673" t="s">
        <v>5795</v>
      </c>
      <c r="AG1673" t="s">
        <v>338</v>
      </c>
      <c r="AH1673" t="s">
        <v>530</v>
      </c>
      <c r="AJ1673" t="s">
        <v>5796</v>
      </c>
      <c r="AL1673" t="s">
        <v>339</v>
      </c>
      <c r="AM1673">
        <v>1</v>
      </c>
      <c r="AN1673">
        <v>1</v>
      </c>
      <c r="AO1673">
        <v>12063</v>
      </c>
      <c r="AQ1673">
        <v>127155</v>
      </c>
      <c r="AR1673">
        <v>52430001</v>
      </c>
      <c r="AS1673" t="s">
        <v>927</v>
      </c>
      <c r="AT1673" t="s">
        <v>75</v>
      </c>
      <c r="AW1673" t="s">
        <v>340</v>
      </c>
      <c r="AX1673" t="s">
        <v>340</v>
      </c>
      <c r="AY1673" t="s">
        <v>357</v>
      </c>
      <c r="AZ1673" t="s">
        <v>363</v>
      </c>
      <c r="BY1673" t="s">
        <v>342</v>
      </c>
      <c r="EQ1673">
        <v>249990</v>
      </c>
      <c r="ER1673" t="s">
        <v>5797</v>
      </c>
      <c r="EV1673">
        <v>17286781</v>
      </c>
      <c r="EW1673">
        <v>928</v>
      </c>
      <c r="EX1673">
        <v>220536</v>
      </c>
      <c r="EY1673" t="s">
        <v>5798</v>
      </c>
      <c r="EZ1673">
        <v>1</v>
      </c>
      <c r="FC1673">
        <v>95384</v>
      </c>
      <c r="FD1673" t="s">
        <v>3530</v>
      </c>
    </row>
    <row r="1674" spans="1:160" x14ac:dyDescent="0.3">
      <c r="A1674" t="str">
        <f>VLOOKUP(B1674,Table2[],3,FALSE)</f>
        <v>Digital</v>
      </c>
      <c r="B1674" t="str">
        <f>IF(OR(ISNUMBER(FIND("QVC",Z1674)),ISNUMBER(FIND("QVC",AL1674))),"QVC",IF(OR(ISNUMBER(FIND("NCO",H1674)),ISNUMBER(FIND("NCO",Y1674))), "NCO", IF(AL1674="consumer","PMD.com",VLOOKUP(LEFT(H1674,2),Tables!$E$1:$F$11,2,FALSE))))</f>
        <v>PMD.com</v>
      </c>
      <c r="C1674">
        <f t="shared" si="78"/>
        <v>54020001</v>
      </c>
      <c r="D1674">
        <f t="shared" si="79"/>
        <v>2</v>
      </c>
      <c r="E1674" t="str">
        <f t="shared" ca="1" si="80"/>
        <v>shifted orders shipped</v>
      </c>
      <c r="F1674" t="s">
        <v>3539</v>
      </c>
      <c r="G1674" t="s">
        <v>335</v>
      </c>
      <c r="H1674" t="s">
        <v>5792</v>
      </c>
      <c r="I1674" s="6">
        <v>44011.573888888888</v>
      </c>
      <c r="J1674" t="s">
        <v>16</v>
      </c>
      <c r="K1674" s="6">
        <v>44013.327303240738</v>
      </c>
      <c r="M1674" t="s">
        <v>5793</v>
      </c>
      <c r="N1674" t="s">
        <v>5794</v>
      </c>
      <c r="Q1674" t="s">
        <v>900</v>
      </c>
      <c r="R1674" t="s">
        <v>365</v>
      </c>
      <c r="S1674" t="s">
        <v>5795</v>
      </c>
      <c r="T1674" t="s">
        <v>338</v>
      </c>
      <c r="U1674" t="s">
        <v>530</v>
      </c>
      <c r="W1674" t="s">
        <v>5796</v>
      </c>
      <c r="Z1674" t="s">
        <v>5793</v>
      </c>
      <c r="AA1674" t="s">
        <v>5794</v>
      </c>
      <c r="AD1674" t="s">
        <v>900</v>
      </c>
      <c r="AE1674" t="s">
        <v>365</v>
      </c>
      <c r="AF1674" t="s">
        <v>5795</v>
      </c>
      <c r="AG1674" t="s">
        <v>338</v>
      </c>
      <c r="AH1674" t="s">
        <v>530</v>
      </c>
      <c r="AJ1674" t="s">
        <v>5796</v>
      </c>
      <c r="AL1674" t="s">
        <v>339</v>
      </c>
      <c r="AM1674">
        <v>2</v>
      </c>
      <c r="AN1674">
        <v>2</v>
      </c>
      <c r="AO1674">
        <v>3692</v>
      </c>
      <c r="AQ1674">
        <v>124477</v>
      </c>
      <c r="AR1674">
        <v>54020001</v>
      </c>
      <c r="AS1674" t="s">
        <v>484</v>
      </c>
      <c r="AT1674" t="s">
        <v>93</v>
      </c>
      <c r="AW1674" t="s">
        <v>340</v>
      </c>
      <c r="AX1674">
        <v>0</v>
      </c>
      <c r="AY1674" t="s">
        <v>348</v>
      </c>
      <c r="AZ1674">
        <v>0</v>
      </c>
      <c r="BY1674" t="s">
        <v>342</v>
      </c>
      <c r="EQ1674">
        <v>251671</v>
      </c>
      <c r="ER1674" t="s">
        <v>5797</v>
      </c>
      <c r="EV1674">
        <v>17286781</v>
      </c>
      <c r="EW1674">
        <v>928</v>
      </c>
      <c r="EX1674">
        <v>220536</v>
      </c>
      <c r="EY1674" t="s">
        <v>5798</v>
      </c>
      <c r="EZ1674">
        <v>1</v>
      </c>
      <c r="FC1674">
        <v>54020001</v>
      </c>
      <c r="FD1674" t="s">
        <v>93</v>
      </c>
    </row>
    <row r="1675" spans="1:160" x14ac:dyDescent="0.3">
      <c r="A1675" t="str">
        <f>VLOOKUP(B1675,Table2[],3,FALSE)</f>
        <v>Digital</v>
      </c>
      <c r="B1675" t="str">
        <f>IF(OR(ISNUMBER(FIND("QVC",Z1675)),ISNUMBER(FIND("QVC",AL1675))),"QVC",IF(OR(ISNUMBER(FIND("NCO",H1675)),ISNUMBER(FIND("NCO",Y1675))), "NCO", IF(AL1675="consumer","PMD.com",VLOOKUP(LEFT(H1675,2),Tables!$E$1:$F$11,2,FALSE))))</f>
        <v>PMD.com</v>
      </c>
      <c r="C1675">
        <f t="shared" si="78"/>
        <v>53920001</v>
      </c>
      <c r="D1675">
        <f t="shared" si="79"/>
        <v>1</v>
      </c>
      <c r="E1675" t="str">
        <f t="shared" ca="1" si="80"/>
        <v>shifted orders shipped</v>
      </c>
      <c r="F1675" t="s">
        <v>3539</v>
      </c>
      <c r="G1675" t="s">
        <v>335</v>
      </c>
      <c r="H1675" t="s">
        <v>5792</v>
      </c>
      <c r="I1675" s="6">
        <v>44011.573888888888</v>
      </c>
      <c r="J1675" t="s">
        <v>16</v>
      </c>
      <c r="K1675" s="6">
        <v>44013.327303240738</v>
      </c>
      <c r="M1675" t="s">
        <v>5793</v>
      </c>
      <c r="N1675" t="s">
        <v>5794</v>
      </c>
      <c r="Q1675" t="s">
        <v>900</v>
      </c>
      <c r="R1675" t="s">
        <v>365</v>
      </c>
      <c r="S1675" t="s">
        <v>5795</v>
      </c>
      <c r="T1675" t="s">
        <v>338</v>
      </c>
      <c r="U1675" t="s">
        <v>530</v>
      </c>
      <c r="W1675" t="s">
        <v>5796</v>
      </c>
      <c r="Z1675" t="s">
        <v>5793</v>
      </c>
      <c r="AA1675" t="s">
        <v>5794</v>
      </c>
      <c r="AD1675" t="s">
        <v>900</v>
      </c>
      <c r="AE1675" t="s">
        <v>365</v>
      </c>
      <c r="AF1675" t="s">
        <v>5795</v>
      </c>
      <c r="AG1675" t="s">
        <v>338</v>
      </c>
      <c r="AH1675" t="s">
        <v>530</v>
      </c>
      <c r="AJ1675" t="s">
        <v>5796</v>
      </c>
      <c r="AL1675" t="s">
        <v>339</v>
      </c>
      <c r="AM1675">
        <v>1</v>
      </c>
      <c r="AN1675">
        <v>1</v>
      </c>
      <c r="AO1675">
        <v>14899</v>
      </c>
      <c r="AQ1675">
        <v>124468</v>
      </c>
      <c r="AR1675">
        <v>53920001</v>
      </c>
      <c r="AS1675">
        <v>9000000</v>
      </c>
      <c r="AT1675" t="s">
        <v>40</v>
      </c>
      <c r="AW1675" t="s">
        <v>343</v>
      </c>
      <c r="BY1675" t="s">
        <v>342</v>
      </c>
      <c r="EQ1675">
        <v>243396</v>
      </c>
      <c r="ER1675" t="s">
        <v>5797</v>
      </c>
      <c r="EV1675">
        <v>17286781</v>
      </c>
      <c r="EW1675">
        <v>928</v>
      </c>
      <c r="EX1675">
        <v>220536</v>
      </c>
      <c r="EY1675" t="s">
        <v>5798</v>
      </c>
      <c r="EZ1675">
        <v>1</v>
      </c>
      <c r="FC1675">
        <v>95384</v>
      </c>
      <c r="FD1675" t="s">
        <v>3530</v>
      </c>
    </row>
    <row r="1676" spans="1:160" x14ac:dyDescent="0.3">
      <c r="A1676" t="str">
        <f>VLOOKUP(B1676,Table2[],3,FALSE)</f>
        <v>Digital</v>
      </c>
      <c r="B1676" t="str">
        <f>IF(OR(ISNUMBER(FIND("QVC",Z1676)),ISNUMBER(FIND("QVC",AL1676))),"QVC",IF(OR(ISNUMBER(FIND("NCO",H1676)),ISNUMBER(FIND("NCO",Y1676))), "NCO", IF(AL1676="consumer","PMD.com",VLOOKUP(LEFT(H1676,2),Tables!$E$1:$F$11,2,FALSE))))</f>
        <v>PMD.com</v>
      </c>
      <c r="C1676">
        <f t="shared" ref="C1676:C1739" si="81">AR1676</f>
        <v>53200001</v>
      </c>
      <c r="D1676">
        <f t="shared" ref="D1676:D1739" si="82">AN1676</f>
        <v>2</v>
      </c>
      <c r="E1676" t="str">
        <f t="shared" ca="1" si="80"/>
        <v>shifted orders shipped</v>
      </c>
      <c r="F1676" t="s">
        <v>3539</v>
      </c>
      <c r="G1676" t="s">
        <v>335</v>
      </c>
      <c r="H1676" t="s">
        <v>5792</v>
      </c>
      <c r="I1676" s="6">
        <v>44011.573888888888</v>
      </c>
      <c r="J1676" t="s">
        <v>16</v>
      </c>
      <c r="K1676" s="6">
        <v>44013.327303240738</v>
      </c>
      <c r="M1676" t="s">
        <v>5793</v>
      </c>
      <c r="N1676" t="s">
        <v>5794</v>
      </c>
      <c r="Q1676" t="s">
        <v>900</v>
      </c>
      <c r="R1676" t="s">
        <v>365</v>
      </c>
      <c r="S1676" t="s">
        <v>5795</v>
      </c>
      <c r="T1676" t="s">
        <v>338</v>
      </c>
      <c r="U1676" t="s">
        <v>530</v>
      </c>
      <c r="W1676" t="s">
        <v>5796</v>
      </c>
      <c r="Z1676" t="s">
        <v>5793</v>
      </c>
      <c r="AA1676" t="s">
        <v>5794</v>
      </c>
      <c r="AD1676" t="s">
        <v>900</v>
      </c>
      <c r="AE1676" t="s">
        <v>365</v>
      </c>
      <c r="AF1676" t="s">
        <v>5795</v>
      </c>
      <c r="AG1676" t="s">
        <v>338</v>
      </c>
      <c r="AH1676" t="s">
        <v>530</v>
      </c>
      <c r="AJ1676" t="s">
        <v>5796</v>
      </c>
      <c r="AL1676" t="s">
        <v>339</v>
      </c>
      <c r="AM1676">
        <v>2</v>
      </c>
      <c r="AN1676">
        <v>2</v>
      </c>
      <c r="AO1676">
        <v>15189</v>
      </c>
      <c r="AQ1676">
        <v>123906</v>
      </c>
      <c r="AR1676">
        <v>53200001</v>
      </c>
      <c r="AS1676" t="s">
        <v>973</v>
      </c>
      <c r="AT1676" t="s">
        <v>50</v>
      </c>
      <c r="AW1676" t="s">
        <v>340</v>
      </c>
      <c r="AX1676" t="s">
        <v>340</v>
      </c>
      <c r="AY1676" t="s">
        <v>357</v>
      </c>
      <c r="AZ1676" t="s">
        <v>363</v>
      </c>
      <c r="BY1676" t="s">
        <v>342</v>
      </c>
      <c r="EQ1676">
        <v>252156</v>
      </c>
      <c r="ER1676" t="s">
        <v>5797</v>
      </c>
      <c r="EV1676">
        <v>17286781</v>
      </c>
      <c r="EW1676">
        <v>928</v>
      </c>
      <c r="EX1676">
        <v>220536</v>
      </c>
      <c r="EY1676" t="s">
        <v>5798</v>
      </c>
      <c r="EZ1676">
        <v>1</v>
      </c>
      <c r="FC1676">
        <v>53200001</v>
      </c>
      <c r="FD1676" t="s">
        <v>50</v>
      </c>
    </row>
    <row r="1677" spans="1:160" x14ac:dyDescent="0.3">
      <c r="A1677" t="str">
        <f>VLOOKUP(B1677,Table2[],3,FALSE)</f>
        <v>Digital</v>
      </c>
      <c r="B1677" t="str">
        <f>IF(OR(ISNUMBER(FIND("QVC",Z1677)),ISNUMBER(FIND("QVC",AL1677))),"QVC",IF(OR(ISNUMBER(FIND("NCO",H1677)),ISNUMBER(FIND("NCO",Y1677))), "NCO", IF(AL1677="consumer","PMD.com",VLOOKUP(LEFT(H1677,2),Tables!$E$1:$F$11,2,FALSE))))</f>
        <v>PMD.com</v>
      </c>
      <c r="C1677">
        <f t="shared" si="81"/>
        <v>51090030</v>
      </c>
      <c r="D1677">
        <f t="shared" si="82"/>
        <v>1</v>
      </c>
      <c r="E1677" t="str">
        <f t="shared" ca="1" si="80"/>
        <v>shifted orders shipped</v>
      </c>
      <c r="F1677" t="s">
        <v>3539</v>
      </c>
      <c r="G1677" t="s">
        <v>335</v>
      </c>
      <c r="H1677" t="s">
        <v>5792</v>
      </c>
      <c r="I1677" s="6">
        <v>44011.573888888888</v>
      </c>
      <c r="J1677" t="s">
        <v>16</v>
      </c>
      <c r="K1677" s="6">
        <v>44013.327303240738</v>
      </c>
      <c r="M1677" t="s">
        <v>5793</v>
      </c>
      <c r="N1677" t="s">
        <v>5794</v>
      </c>
      <c r="Q1677" t="s">
        <v>900</v>
      </c>
      <c r="R1677" t="s">
        <v>365</v>
      </c>
      <c r="S1677" t="s">
        <v>5795</v>
      </c>
      <c r="T1677" t="s">
        <v>338</v>
      </c>
      <c r="U1677" t="s">
        <v>530</v>
      </c>
      <c r="W1677" t="s">
        <v>5796</v>
      </c>
      <c r="Z1677" t="s">
        <v>5793</v>
      </c>
      <c r="AA1677" t="s">
        <v>5794</v>
      </c>
      <c r="AD1677" t="s">
        <v>900</v>
      </c>
      <c r="AE1677" t="s">
        <v>365</v>
      </c>
      <c r="AF1677" t="s">
        <v>5795</v>
      </c>
      <c r="AG1677" t="s">
        <v>338</v>
      </c>
      <c r="AH1677" t="s">
        <v>530</v>
      </c>
      <c r="AJ1677" t="s">
        <v>5796</v>
      </c>
      <c r="AL1677" t="s">
        <v>339</v>
      </c>
      <c r="AM1677">
        <v>1</v>
      </c>
      <c r="AN1677">
        <v>1</v>
      </c>
      <c r="AO1677">
        <v>6688</v>
      </c>
      <c r="AQ1677">
        <v>125960</v>
      </c>
      <c r="AR1677">
        <v>51090030</v>
      </c>
      <c r="AS1677" t="s">
        <v>3043</v>
      </c>
      <c r="AT1677" t="s">
        <v>628</v>
      </c>
      <c r="AW1677" t="s">
        <v>343</v>
      </c>
      <c r="BY1677" t="s">
        <v>342</v>
      </c>
      <c r="BZ1677" t="b">
        <v>0</v>
      </c>
      <c r="EQ1677">
        <v>243047</v>
      </c>
      <c r="ER1677" t="s">
        <v>5797</v>
      </c>
      <c r="EV1677">
        <v>17286781</v>
      </c>
      <c r="EW1677">
        <v>928</v>
      </c>
      <c r="EX1677">
        <v>220536</v>
      </c>
      <c r="EY1677" t="s">
        <v>5798</v>
      </c>
      <c r="EZ1677">
        <v>1</v>
      </c>
      <c r="FC1677">
        <v>95384</v>
      </c>
      <c r="FD1677" t="s">
        <v>3530</v>
      </c>
    </row>
    <row r="1678" spans="1:160" x14ac:dyDescent="0.3">
      <c r="A1678" t="str">
        <f>VLOOKUP(B1678,Table2[],3,FALSE)</f>
        <v>Digital</v>
      </c>
      <c r="B1678" t="str">
        <f>IF(OR(ISNUMBER(FIND("QVC",Z1678)),ISNUMBER(FIND("QVC",AL1678))),"QVC",IF(OR(ISNUMBER(FIND("NCO",H1678)),ISNUMBER(FIND("NCO",Y1678))), "NCO", IF(AL1678="consumer","PMD.com",VLOOKUP(LEFT(H1678,2),Tables!$E$1:$F$11,2,FALSE))))</f>
        <v>PMD.com</v>
      </c>
      <c r="C1678">
        <f t="shared" si="81"/>
        <v>53440001</v>
      </c>
      <c r="D1678">
        <f t="shared" si="82"/>
        <v>2</v>
      </c>
      <c r="E1678" t="str">
        <f t="shared" ca="1" si="80"/>
        <v>shifted orders shipped</v>
      </c>
      <c r="F1678" t="s">
        <v>3539</v>
      </c>
      <c r="G1678" t="s">
        <v>335</v>
      </c>
      <c r="H1678" t="s">
        <v>2377</v>
      </c>
      <c r="I1678" s="6">
        <v>44008.336550925924</v>
      </c>
      <c r="J1678" t="s">
        <v>16</v>
      </c>
      <c r="K1678" s="6">
        <v>44013.327349537038</v>
      </c>
      <c r="M1678" t="s">
        <v>5799</v>
      </c>
      <c r="N1678" t="s">
        <v>5800</v>
      </c>
      <c r="Q1678" t="s">
        <v>417</v>
      </c>
      <c r="R1678" t="s">
        <v>376</v>
      </c>
      <c r="S1678">
        <v>78732</v>
      </c>
      <c r="T1678" t="s">
        <v>338</v>
      </c>
      <c r="U1678" t="s">
        <v>530</v>
      </c>
      <c r="W1678" t="s">
        <v>5801</v>
      </c>
      <c r="Z1678" t="s">
        <v>5799</v>
      </c>
      <c r="AA1678" t="s">
        <v>5800</v>
      </c>
      <c r="AD1678" t="s">
        <v>417</v>
      </c>
      <c r="AE1678" t="s">
        <v>376</v>
      </c>
      <c r="AF1678">
        <v>78732</v>
      </c>
      <c r="AG1678" t="s">
        <v>338</v>
      </c>
      <c r="AH1678" t="s">
        <v>530</v>
      </c>
      <c r="AJ1678" t="s">
        <v>5801</v>
      </c>
      <c r="AL1678" t="s">
        <v>339</v>
      </c>
      <c r="AM1678">
        <v>2</v>
      </c>
      <c r="AN1678">
        <v>2</v>
      </c>
      <c r="AO1678">
        <v>7642</v>
      </c>
      <c r="AQ1678">
        <v>124700</v>
      </c>
      <c r="AR1678">
        <v>53440001</v>
      </c>
      <c r="AS1678" t="s">
        <v>1240</v>
      </c>
      <c r="AT1678" t="s">
        <v>116</v>
      </c>
      <c r="AW1678" t="s">
        <v>340</v>
      </c>
      <c r="AX1678" t="s">
        <v>340</v>
      </c>
      <c r="AY1678" t="s">
        <v>345</v>
      </c>
      <c r="AZ1678" t="s">
        <v>345</v>
      </c>
      <c r="BY1678" t="s">
        <v>342</v>
      </c>
      <c r="EQ1678">
        <v>252960</v>
      </c>
      <c r="ER1678" t="s">
        <v>2378</v>
      </c>
      <c r="EV1678">
        <v>17283897</v>
      </c>
      <c r="EW1678">
        <v>928</v>
      </c>
      <c r="EX1678">
        <v>218528</v>
      </c>
      <c r="EY1678">
        <v>9.2748999964335493E+25</v>
      </c>
      <c r="EZ1678">
        <v>1</v>
      </c>
      <c r="FC1678">
        <v>53440001</v>
      </c>
      <c r="FD1678" t="s">
        <v>116</v>
      </c>
    </row>
    <row r="1679" spans="1:160" x14ac:dyDescent="0.3">
      <c r="A1679" t="str">
        <f>VLOOKUP(B1679,Table2[],3,FALSE)</f>
        <v>Digital</v>
      </c>
      <c r="B1679" t="str">
        <f>IF(OR(ISNUMBER(FIND("QVC",Z1679)),ISNUMBER(FIND("QVC",AL1679))),"QVC",IF(OR(ISNUMBER(FIND("NCO",H1679)),ISNUMBER(FIND("NCO",Y1679))), "NCO", IF(AL1679="consumer","PMD.com",VLOOKUP(LEFT(H1679,2),Tables!$E$1:$F$11,2,FALSE))))</f>
        <v>PMD.com</v>
      </c>
      <c r="C1679" t="str">
        <f t="shared" si="81"/>
        <v>53500001A</v>
      </c>
      <c r="D1679">
        <f t="shared" si="82"/>
        <v>2</v>
      </c>
      <c r="E1679" t="str">
        <f t="shared" ca="1" si="80"/>
        <v>shifted orders shipped</v>
      </c>
      <c r="F1679" t="s">
        <v>3539</v>
      </c>
      <c r="G1679" t="s">
        <v>335</v>
      </c>
      <c r="H1679" t="s">
        <v>5802</v>
      </c>
      <c r="I1679" s="6">
        <v>44011.755393518521</v>
      </c>
      <c r="J1679" t="s">
        <v>16</v>
      </c>
      <c r="K1679" s="6">
        <v>44013.327453703707</v>
      </c>
      <c r="M1679" t="s">
        <v>5803</v>
      </c>
      <c r="N1679" t="s">
        <v>5804</v>
      </c>
      <c r="Q1679" t="s">
        <v>374</v>
      </c>
      <c r="R1679" t="s">
        <v>375</v>
      </c>
      <c r="S1679">
        <v>60647</v>
      </c>
      <c r="T1679" t="s">
        <v>338</v>
      </c>
      <c r="U1679" t="s">
        <v>530</v>
      </c>
      <c r="W1679" t="s">
        <v>5805</v>
      </c>
      <c r="Z1679" t="s">
        <v>5803</v>
      </c>
      <c r="AA1679" t="s">
        <v>5804</v>
      </c>
      <c r="AD1679" t="s">
        <v>374</v>
      </c>
      <c r="AE1679" t="s">
        <v>375</v>
      </c>
      <c r="AF1679">
        <v>60647</v>
      </c>
      <c r="AG1679" t="s">
        <v>338</v>
      </c>
      <c r="AH1679" t="s">
        <v>530</v>
      </c>
      <c r="AJ1679" t="s">
        <v>5805</v>
      </c>
      <c r="AL1679" t="s">
        <v>339</v>
      </c>
      <c r="AM1679">
        <v>2</v>
      </c>
      <c r="AN1679">
        <v>2</v>
      </c>
      <c r="AO1679">
        <v>1690</v>
      </c>
      <c r="AQ1679">
        <v>125277</v>
      </c>
      <c r="AR1679" t="s">
        <v>1242</v>
      </c>
      <c r="AS1679" t="s">
        <v>1243</v>
      </c>
      <c r="AT1679" t="s">
        <v>1244</v>
      </c>
      <c r="AW1679" t="s">
        <v>349</v>
      </c>
      <c r="AX1679" t="s">
        <v>553</v>
      </c>
      <c r="AY1679" t="s">
        <v>345</v>
      </c>
      <c r="AZ1679">
        <v>0</v>
      </c>
      <c r="EQ1679">
        <v>251914</v>
      </c>
      <c r="ER1679" t="s">
        <v>5806</v>
      </c>
      <c r="EV1679">
        <v>17286899</v>
      </c>
      <c r="EW1679">
        <v>928</v>
      </c>
      <c r="EX1679">
        <v>220657</v>
      </c>
      <c r="EY1679" t="s">
        <v>5807</v>
      </c>
      <c r="EZ1679">
        <v>1</v>
      </c>
      <c r="FC1679" t="s">
        <v>1242</v>
      </c>
      <c r="FD1679" t="s">
        <v>1244</v>
      </c>
    </row>
    <row r="1680" spans="1:160" x14ac:dyDescent="0.3">
      <c r="A1680" t="str">
        <f>VLOOKUP(B1680,Table2[],3,FALSE)</f>
        <v>Digital</v>
      </c>
      <c r="B1680" t="str">
        <f>IF(OR(ISNUMBER(FIND("QVC",Z1680)),ISNUMBER(FIND("QVC",AL1680))),"QVC",IF(OR(ISNUMBER(FIND("NCO",H1680)),ISNUMBER(FIND("NCO",Y1680))), "NCO", IF(AL1680="consumer","PMD.com",VLOOKUP(LEFT(H1680,2),Tables!$E$1:$F$11,2,FALSE))))</f>
        <v>PMD.com</v>
      </c>
      <c r="C1680">
        <f t="shared" si="81"/>
        <v>52430001</v>
      </c>
      <c r="D1680">
        <f t="shared" si="82"/>
        <v>1</v>
      </c>
      <c r="E1680" t="str">
        <f t="shared" ca="1" si="80"/>
        <v>shifted orders shipped</v>
      </c>
      <c r="F1680" t="s">
        <v>3539</v>
      </c>
      <c r="G1680" t="s">
        <v>335</v>
      </c>
      <c r="H1680" t="s">
        <v>5808</v>
      </c>
      <c r="I1680" s="6">
        <v>44011.601238425923</v>
      </c>
      <c r="J1680" t="s">
        <v>16</v>
      </c>
      <c r="K1680" s="6">
        <v>44013.327685185184</v>
      </c>
      <c r="M1680" t="s">
        <v>5809</v>
      </c>
      <c r="N1680" t="s">
        <v>5810</v>
      </c>
      <c r="Q1680" t="s">
        <v>725</v>
      </c>
      <c r="R1680" t="s">
        <v>359</v>
      </c>
      <c r="S1680" t="s">
        <v>5811</v>
      </c>
      <c r="T1680" t="s">
        <v>338</v>
      </c>
      <c r="U1680" t="s">
        <v>530</v>
      </c>
      <c r="W1680" t="s">
        <v>5812</v>
      </c>
      <c r="Z1680" t="s">
        <v>5809</v>
      </c>
      <c r="AA1680" t="s">
        <v>5810</v>
      </c>
      <c r="AD1680" t="s">
        <v>725</v>
      </c>
      <c r="AE1680" t="s">
        <v>359</v>
      </c>
      <c r="AF1680" t="s">
        <v>5811</v>
      </c>
      <c r="AG1680" t="s">
        <v>338</v>
      </c>
      <c r="AH1680" t="s">
        <v>530</v>
      </c>
      <c r="AJ1680" t="s">
        <v>5812</v>
      </c>
      <c r="AL1680" t="s">
        <v>339</v>
      </c>
      <c r="AM1680">
        <v>1</v>
      </c>
      <c r="AN1680">
        <v>1</v>
      </c>
      <c r="AO1680">
        <v>12063</v>
      </c>
      <c r="AQ1680">
        <v>127155</v>
      </c>
      <c r="AR1680">
        <v>52430001</v>
      </c>
      <c r="AS1680" t="s">
        <v>927</v>
      </c>
      <c r="AT1680" t="s">
        <v>75</v>
      </c>
      <c r="AW1680" t="s">
        <v>340</v>
      </c>
      <c r="AX1680" t="s">
        <v>340</v>
      </c>
      <c r="AY1680" t="s">
        <v>357</v>
      </c>
      <c r="AZ1680" t="s">
        <v>363</v>
      </c>
      <c r="BY1680" t="s">
        <v>342</v>
      </c>
      <c r="EQ1680">
        <v>249990</v>
      </c>
      <c r="ER1680" t="s">
        <v>5813</v>
      </c>
      <c r="EV1680">
        <v>17286804</v>
      </c>
      <c r="EW1680">
        <v>928</v>
      </c>
      <c r="EX1680">
        <v>220559</v>
      </c>
      <c r="EY1680" t="s">
        <v>5814</v>
      </c>
      <c r="EZ1680">
        <v>1</v>
      </c>
      <c r="FC1680">
        <v>95385</v>
      </c>
      <c r="FD1680" t="s">
        <v>3531</v>
      </c>
    </row>
    <row r="1681" spans="1:160" x14ac:dyDescent="0.3">
      <c r="A1681" t="str">
        <f>VLOOKUP(B1681,Table2[],3,FALSE)</f>
        <v>Digital</v>
      </c>
      <c r="B1681" t="str">
        <f>IF(OR(ISNUMBER(FIND("QVC",Z1681)),ISNUMBER(FIND("QVC",AL1681))),"QVC",IF(OR(ISNUMBER(FIND("NCO",H1681)),ISNUMBER(FIND("NCO",Y1681))), "NCO", IF(AL1681="consumer","PMD.com",VLOOKUP(LEFT(H1681,2),Tables!$E$1:$F$11,2,FALSE))))</f>
        <v>PMD.com</v>
      </c>
      <c r="C1681">
        <f t="shared" si="81"/>
        <v>53720001</v>
      </c>
      <c r="D1681">
        <f t="shared" si="82"/>
        <v>2</v>
      </c>
      <c r="E1681" t="str">
        <f t="shared" ca="1" si="80"/>
        <v>shifted orders shipped</v>
      </c>
      <c r="F1681" t="s">
        <v>3539</v>
      </c>
      <c r="G1681" t="s">
        <v>335</v>
      </c>
      <c r="H1681" t="s">
        <v>5808</v>
      </c>
      <c r="I1681" s="6">
        <v>44011.601238425923</v>
      </c>
      <c r="J1681" t="s">
        <v>16</v>
      </c>
      <c r="K1681" s="6">
        <v>44013.327685185184</v>
      </c>
      <c r="M1681" t="s">
        <v>5809</v>
      </c>
      <c r="N1681" t="s">
        <v>5810</v>
      </c>
      <c r="Q1681" t="s">
        <v>725</v>
      </c>
      <c r="R1681" t="s">
        <v>359</v>
      </c>
      <c r="S1681" t="s">
        <v>5811</v>
      </c>
      <c r="T1681" t="s">
        <v>338</v>
      </c>
      <c r="U1681" t="s">
        <v>530</v>
      </c>
      <c r="W1681" t="s">
        <v>5812</v>
      </c>
      <c r="Z1681" t="s">
        <v>5809</v>
      </c>
      <c r="AA1681" t="s">
        <v>5810</v>
      </c>
      <c r="AD1681" t="s">
        <v>725</v>
      </c>
      <c r="AE1681" t="s">
        <v>359</v>
      </c>
      <c r="AF1681" t="s">
        <v>5811</v>
      </c>
      <c r="AG1681" t="s">
        <v>338</v>
      </c>
      <c r="AH1681" t="s">
        <v>530</v>
      </c>
      <c r="AJ1681" t="s">
        <v>5812</v>
      </c>
      <c r="AL1681" t="s">
        <v>339</v>
      </c>
      <c r="AM1681">
        <v>2</v>
      </c>
      <c r="AN1681">
        <v>2</v>
      </c>
      <c r="AO1681">
        <v>4904</v>
      </c>
      <c r="AQ1681">
        <v>124455</v>
      </c>
      <c r="AR1681">
        <v>53720001</v>
      </c>
      <c r="AS1681" t="s">
        <v>1754</v>
      </c>
      <c r="AT1681" t="s">
        <v>69</v>
      </c>
      <c r="AW1681" t="s">
        <v>343</v>
      </c>
      <c r="BY1681" t="s">
        <v>342</v>
      </c>
      <c r="EQ1681">
        <v>248482</v>
      </c>
      <c r="ER1681" t="s">
        <v>5813</v>
      </c>
      <c r="EV1681">
        <v>17286804</v>
      </c>
      <c r="EW1681">
        <v>928</v>
      </c>
      <c r="EX1681">
        <v>220559</v>
      </c>
      <c r="EY1681" t="s">
        <v>5814</v>
      </c>
      <c r="EZ1681">
        <v>1</v>
      </c>
      <c r="FC1681">
        <v>53720001</v>
      </c>
      <c r="FD1681" t="s">
        <v>69</v>
      </c>
    </row>
    <row r="1682" spans="1:160" x14ac:dyDescent="0.3">
      <c r="A1682" t="str">
        <f>VLOOKUP(B1682,Table2[],3,FALSE)</f>
        <v>Digital</v>
      </c>
      <c r="B1682" t="str">
        <f>IF(OR(ISNUMBER(FIND("QVC",Z1682)),ISNUMBER(FIND("QVC",AL1682))),"QVC",IF(OR(ISNUMBER(FIND("NCO",H1682)),ISNUMBER(FIND("NCO",Y1682))), "NCO", IF(AL1682="consumer","PMD.com",VLOOKUP(LEFT(H1682,2),Tables!$E$1:$F$11,2,FALSE))))</f>
        <v>PMD.com</v>
      </c>
      <c r="C1682">
        <f t="shared" si="81"/>
        <v>52230001</v>
      </c>
      <c r="D1682">
        <f t="shared" si="82"/>
        <v>1</v>
      </c>
      <c r="E1682" t="str">
        <f t="shared" ca="1" si="80"/>
        <v>shifted orders shipped</v>
      </c>
      <c r="F1682" t="s">
        <v>3539</v>
      </c>
      <c r="G1682" t="s">
        <v>335</v>
      </c>
      <c r="H1682" t="s">
        <v>5808</v>
      </c>
      <c r="I1682" s="6">
        <v>44011.601238425923</v>
      </c>
      <c r="J1682" t="s">
        <v>16</v>
      </c>
      <c r="K1682" s="6">
        <v>44013.327685185184</v>
      </c>
      <c r="M1682" t="s">
        <v>5809</v>
      </c>
      <c r="N1682" t="s">
        <v>5810</v>
      </c>
      <c r="Q1682" t="s">
        <v>725</v>
      </c>
      <c r="R1682" t="s">
        <v>359</v>
      </c>
      <c r="S1682" t="s">
        <v>5811</v>
      </c>
      <c r="T1682" t="s">
        <v>338</v>
      </c>
      <c r="U1682" t="s">
        <v>530</v>
      </c>
      <c r="W1682" t="s">
        <v>5812</v>
      </c>
      <c r="Z1682" t="s">
        <v>5809</v>
      </c>
      <c r="AA1682" t="s">
        <v>5810</v>
      </c>
      <c r="AD1682" t="s">
        <v>725</v>
      </c>
      <c r="AE1682" t="s">
        <v>359</v>
      </c>
      <c r="AF1682" t="s">
        <v>5811</v>
      </c>
      <c r="AG1682" t="s">
        <v>338</v>
      </c>
      <c r="AH1682" t="s">
        <v>530</v>
      </c>
      <c r="AJ1682" t="s">
        <v>5812</v>
      </c>
      <c r="AL1682" t="s">
        <v>339</v>
      </c>
      <c r="AM1682">
        <v>1</v>
      </c>
      <c r="AN1682">
        <v>1</v>
      </c>
      <c r="AO1682">
        <v>1194</v>
      </c>
      <c r="AQ1682">
        <v>124434</v>
      </c>
      <c r="AR1682">
        <v>52230001</v>
      </c>
      <c r="AS1682" t="s">
        <v>105</v>
      </c>
      <c r="AT1682" t="s">
        <v>106</v>
      </c>
      <c r="AW1682" t="s">
        <v>340</v>
      </c>
      <c r="AX1682" t="s">
        <v>340</v>
      </c>
      <c r="AY1682" t="s">
        <v>341</v>
      </c>
      <c r="AZ1682">
        <v>0</v>
      </c>
      <c r="BY1682" t="s">
        <v>342</v>
      </c>
      <c r="EQ1682">
        <v>247324</v>
      </c>
      <c r="ER1682" t="s">
        <v>5813</v>
      </c>
      <c r="EV1682">
        <v>17286804</v>
      </c>
      <c r="EW1682">
        <v>928</v>
      </c>
      <c r="EX1682">
        <v>220559</v>
      </c>
      <c r="EY1682" t="s">
        <v>5814</v>
      </c>
      <c r="EZ1682">
        <v>1</v>
      </c>
      <c r="FC1682">
        <v>52230001</v>
      </c>
      <c r="FD1682" t="s">
        <v>106</v>
      </c>
    </row>
    <row r="1683" spans="1:160" x14ac:dyDescent="0.3">
      <c r="A1683" t="str">
        <f>VLOOKUP(B1683,Table2[],3,FALSE)</f>
        <v>Digital</v>
      </c>
      <c r="B1683" t="str">
        <f>IF(OR(ISNUMBER(FIND("QVC",Z1683)),ISNUMBER(FIND("QVC",AL1683))),"QVC",IF(OR(ISNUMBER(FIND("NCO",H1683)),ISNUMBER(FIND("NCO",Y1683))), "NCO", IF(AL1683="consumer","PMD.com",VLOOKUP(LEFT(H1683,2),Tables!$E$1:$F$11,2,FALSE))))</f>
        <v>PMD.com</v>
      </c>
      <c r="C1683">
        <f t="shared" si="81"/>
        <v>53920001</v>
      </c>
      <c r="D1683">
        <f t="shared" si="82"/>
        <v>1</v>
      </c>
      <c r="E1683" t="str">
        <f t="shared" ca="1" si="80"/>
        <v>shifted orders shipped</v>
      </c>
      <c r="F1683" t="s">
        <v>3539</v>
      </c>
      <c r="G1683" t="s">
        <v>335</v>
      </c>
      <c r="H1683" t="s">
        <v>5808</v>
      </c>
      <c r="I1683" s="6">
        <v>44011.601238425923</v>
      </c>
      <c r="J1683" t="s">
        <v>16</v>
      </c>
      <c r="K1683" s="6">
        <v>44013.327685185184</v>
      </c>
      <c r="M1683" t="s">
        <v>5809</v>
      </c>
      <c r="N1683" t="s">
        <v>5810</v>
      </c>
      <c r="Q1683" t="s">
        <v>725</v>
      </c>
      <c r="R1683" t="s">
        <v>359</v>
      </c>
      <c r="S1683" t="s">
        <v>5811</v>
      </c>
      <c r="T1683" t="s">
        <v>338</v>
      </c>
      <c r="U1683" t="s">
        <v>530</v>
      </c>
      <c r="W1683" t="s">
        <v>5812</v>
      </c>
      <c r="Z1683" t="s">
        <v>5809</v>
      </c>
      <c r="AA1683" t="s">
        <v>5810</v>
      </c>
      <c r="AD1683" t="s">
        <v>725</v>
      </c>
      <c r="AE1683" t="s">
        <v>359</v>
      </c>
      <c r="AF1683" t="s">
        <v>5811</v>
      </c>
      <c r="AG1683" t="s">
        <v>338</v>
      </c>
      <c r="AH1683" t="s">
        <v>530</v>
      </c>
      <c r="AJ1683" t="s">
        <v>5812</v>
      </c>
      <c r="AL1683" t="s">
        <v>339</v>
      </c>
      <c r="AM1683">
        <v>1</v>
      </c>
      <c r="AN1683">
        <v>1</v>
      </c>
      <c r="AO1683">
        <v>14899</v>
      </c>
      <c r="AQ1683">
        <v>124468</v>
      </c>
      <c r="AR1683">
        <v>53920001</v>
      </c>
      <c r="AS1683">
        <v>9000000</v>
      </c>
      <c r="AT1683" t="s">
        <v>40</v>
      </c>
      <c r="AW1683" t="s">
        <v>343</v>
      </c>
      <c r="BY1683" t="s">
        <v>342</v>
      </c>
      <c r="EQ1683">
        <v>243396</v>
      </c>
      <c r="ER1683" t="s">
        <v>5813</v>
      </c>
      <c r="EV1683">
        <v>17286804</v>
      </c>
      <c r="EW1683">
        <v>928</v>
      </c>
      <c r="EX1683">
        <v>220559</v>
      </c>
      <c r="EY1683" t="s">
        <v>5814</v>
      </c>
      <c r="EZ1683">
        <v>1</v>
      </c>
      <c r="FC1683">
        <v>95385</v>
      </c>
      <c r="FD1683" t="s">
        <v>3531</v>
      </c>
    </row>
    <row r="1684" spans="1:160" x14ac:dyDescent="0.3">
      <c r="A1684" t="str">
        <f>VLOOKUP(B1684,Table2[],3,FALSE)</f>
        <v>Digital</v>
      </c>
      <c r="B1684" t="str">
        <f>IF(OR(ISNUMBER(FIND("QVC",Z1684)),ISNUMBER(FIND("QVC",AL1684))),"QVC",IF(OR(ISNUMBER(FIND("NCO",H1684)),ISNUMBER(FIND("NCO",Y1684))), "NCO", IF(AL1684="consumer","PMD.com",VLOOKUP(LEFT(H1684,2),Tables!$E$1:$F$11,2,FALSE))))</f>
        <v>PMD.com</v>
      </c>
      <c r="C1684">
        <f t="shared" si="81"/>
        <v>51090001</v>
      </c>
      <c r="D1684">
        <f t="shared" si="82"/>
        <v>1</v>
      </c>
      <c r="E1684" t="str">
        <f t="shared" ca="1" si="80"/>
        <v>shifted orders shipped</v>
      </c>
      <c r="F1684" t="s">
        <v>3539</v>
      </c>
      <c r="G1684" t="s">
        <v>335</v>
      </c>
      <c r="H1684" t="s">
        <v>5808</v>
      </c>
      <c r="I1684" s="6">
        <v>44011.601238425923</v>
      </c>
      <c r="J1684" t="s">
        <v>16</v>
      </c>
      <c r="K1684" s="6">
        <v>44013.327685185184</v>
      </c>
      <c r="M1684" t="s">
        <v>5809</v>
      </c>
      <c r="N1684" t="s">
        <v>5810</v>
      </c>
      <c r="Q1684" t="s">
        <v>725</v>
      </c>
      <c r="R1684" t="s">
        <v>359</v>
      </c>
      <c r="S1684" t="s">
        <v>5811</v>
      </c>
      <c r="T1684" t="s">
        <v>338</v>
      </c>
      <c r="U1684" t="s">
        <v>530</v>
      </c>
      <c r="W1684" t="s">
        <v>5812</v>
      </c>
      <c r="Z1684" t="s">
        <v>5809</v>
      </c>
      <c r="AA1684" t="s">
        <v>5810</v>
      </c>
      <c r="AD1684" t="s">
        <v>725</v>
      </c>
      <c r="AE1684" t="s">
        <v>359</v>
      </c>
      <c r="AF1684" t="s">
        <v>5811</v>
      </c>
      <c r="AG1684" t="s">
        <v>338</v>
      </c>
      <c r="AH1684" t="s">
        <v>530</v>
      </c>
      <c r="AJ1684" t="s">
        <v>5812</v>
      </c>
      <c r="AL1684" t="s">
        <v>339</v>
      </c>
      <c r="AM1684">
        <v>1</v>
      </c>
      <c r="AN1684">
        <v>1</v>
      </c>
      <c r="AO1684">
        <v>4885</v>
      </c>
      <c r="AQ1684">
        <v>124202</v>
      </c>
      <c r="AR1684">
        <v>51090001</v>
      </c>
      <c r="AS1684" t="s">
        <v>1986</v>
      </c>
      <c r="AT1684" t="s">
        <v>60</v>
      </c>
      <c r="AW1684" t="s">
        <v>340</v>
      </c>
      <c r="AX1684" t="s">
        <v>340</v>
      </c>
      <c r="AY1684" t="s">
        <v>357</v>
      </c>
      <c r="AZ1684" t="s">
        <v>361</v>
      </c>
      <c r="BY1684" t="s">
        <v>342</v>
      </c>
      <c r="EQ1684">
        <v>250831</v>
      </c>
      <c r="ER1684" t="s">
        <v>5813</v>
      </c>
      <c r="EV1684">
        <v>17286804</v>
      </c>
      <c r="EW1684">
        <v>928</v>
      </c>
      <c r="EX1684">
        <v>220559</v>
      </c>
      <c r="EY1684" t="s">
        <v>5814</v>
      </c>
      <c r="EZ1684">
        <v>1</v>
      </c>
      <c r="FC1684">
        <v>51090001</v>
      </c>
      <c r="FD1684" t="s">
        <v>60</v>
      </c>
    </row>
    <row r="1685" spans="1:160" x14ac:dyDescent="0.3">
      <c r="A1685" t="str">
        <f>VLOOKUP(B1685,Table2[],3,FALSE)</f>
        <v>Digital</v>
      </c>
      <c r="B1685" t="str">
        <f>IF(OR(ISNUMBER(FIND("QVC",Z1685)),ISNUMBER(FIND("QVC",AL1685))),"QVC",IF(OR(ISNUMBER(FIND("NCO",H1685)),ISNUMBER(FIND("NCO",Y1685))), "NCO", IF(AL1685="consumer","PMD.com",VLOOKUP(LEFT(H1685,2),Tables!$E$1:$F$11,2,FALSE))))</f>
        <v>PMD.com</v>
      </c>
      <c r="C1685">
        <f t="shared" si="81"/>
        <v>5341030</v>
      </c>
      <c r="D1685">
        <f t="shared" si="82"/>
        <v>1</v>
      </c>
      <c r="E1685" t="str">
        <f t="shared" ca="1" si="80"/>
        <v>shifted orders shipped</v>
      </c>
      <c r="F1685" t="s">
        <v>3539</v>
      </c>
      <c r="G1685" t="s">
        <v>335</v>
      </c>
      <c r="H1685" t="s">
        <v>5808</v>
      </c>
      <c r="I1685" s="6">
        <v>44011.601238425923</v>
      </c>
      <c r="J1685" t="s">
        <v>16</v>
      </c>
      <c r="K1685" s="6">
        <v>44013.327685185184</v>
      </c>
      <c r="M1685" t="s">
        <v>5809</v>
      </c>
      <c r="N1685" t="s">
        <v>5810</v>
      </c>
      <c r="Q1685" t="s">
        <v>725</v>
      </c>
      <c r="R1685" t="s">
        <v>359</v>
      </c>
      <c r="S1685" t="s">
        <v>5811</v>
      </c>
      <c r="T1685" t="s">
        <v>338</v>
      </c>
      <c r="U1685" t="s">
        <v>530</v>
      </c>
      <c r="W1685" t="s">
        <v>5812</v>
      </c>
      <c r="Z1685" t="s">
        <v>5809</v>
      </c>
      <c r="AA1685" t="s">
        <v>5810</v>
      </c>
      <c r="AD1685" t="s">
        <v>725</v>
      </c>
      <c r="AE1685" t="s">
        <v>359</v>
      </c>
      <c r="AF1685" t="s">
        <v>5811</v>
      </c>
      <c r="AG1685" t="s">
        <v>338</v>
      </c>
      <c r="AH1685" t="s">
        <v>530</v>
      </c>
      <c r="AJ1685" t="s">
        <v>5812</v>
      </c>
      <c r="AL1685" t="s">
        <v>339</v>
      </c>
      <c r="AM1685">
        <v>1</v>
      </c>
      <c r="AN1685">
        <v>1</v>
      </c>
      <c r="AO1685">
        <v>12859</v>
      </c>
      <c r="AQ1685">
        <v>124642</v>
      </c>
      <c r="AR1685">
        <v>5341030</v>
      </c>
      <c r="AS1685" t="s">
        <v>925</v>
      </c>
      <c r="AT1685" t="s">
        <v>926</v>
      </c>
      <c r="AW1685" t="s">
        <v>366</v>
      </c>
      <c r="AX1685" t="s">
        <v>366</v>
      </c>
      <c r="AY1685" t="s">
        <v>345</v>
      </c>
      <c r="AZ1685" t="s">
        <v>346</v>
      </c>
      <c r="BY1685" t="s">
        <v>342</v>
      </c>
      <c r="EQ1685">
        <v>243275</v>
      </c>
      <c r="ER1685" t="s">
        <v>5813</v>
      </c>
      <c r="EV1685">
        <v>17286804</v>
      </c>
      <c r="EW1685">
        <v>928</v>
      </c>
      <c r="EX1685">
        <v>220559</v>
      </c>
      <c r="EY1685" t="s">
        <v>5814</v>
      </c>
      <c r="EZ1685">
        <v>1</v>
      </c>
      <c r="FC1685">
        <v>95385</v>
      </c>
      <c r="FD1685" t="s">
        <v>3531</v>
      </c>
    </row>
    <row r="1686" spans="1:160" x14ac:dyDescent="0.3">
      <c r="A1686" t="str">
        <f>VLOOKUP(B1686,Table2[],3,FALSE)</f>
        <v>Digital</v>
      </c>
      <c r="B1686" t="str">
        <f>IF(OR(ISNUMBER(FIND("QVC",Z1686)),ISNUMBER(FIND("QVC",AL1686))),"QVC",IF(OR(ISNUMBER(FIND("NCO",H1686)),ISNUMBER(FIND("NCO",Y1686))), "NCO", IF(AL1686="consumer","PMD.com",VLOOKUP(LEFT(H1686,2),Tables!$E$1:$F$11,2,FALSE))))</f>
        <v>PMD.com</v>
      </c>
      <c r="C1686">
        <f t="shared" si="81"/>
        <v>51090030</v>
      </c>
      <c r="D1686">
        <f t="shared" si="82"/>
        <v>1</v>
      </c>
      <c r="E1686" t="str">
        <f t="shared" ca="1" si="80"/>
        <v>shifted orders shipped</v>
      </c>
      <c r="F1686" t="s">
        <v>3539</v>
      </c>
      <c r="G1686" t="s">
        <v>335</v>
      </c>
      <c r="H1686" t="s">
        <v>5808</v>
      </c>
      <c r="I1686" s="6">
        <v>44011.601238425923</v>
      </c>
      <c r="J1686" t="s">
        <v>16</v>
      </c>
      <c r="K1686" s="6">
        <v>44013.327685185184</v>
      </c>
      <c r="M1686" t="s">
        <v>5809</v>
      </c>
      <c r="N1686" t="s">
        <v>5810</v>
      </c>
      <c r="Q1686" t="s">
        <v>725</v>
      </c>
      <c r="R1686" t="s">
        <v>359</v>
      </c>
      <c r="S1686" t="s">
        <v>5811</v>
      </c>
      <c r="T1686" t="s">
        <v>338</v>
      </c>
      <c r="U1686" t="s">
        <v>530</v>
      </c>
      <c r="W1686" t="s">
        <v>5812</v>
      </c>
      <c r="Z1686" t="s">
        <v>5809</v>
      </c>
      <c r="AA1686" t="s">
        <v>5810</v>
      </c>
      <c r="AD1686" t="s">
        <v>725</v>
      </c>
      <c r="AE1686" t="s">
        <v>359</v>
      </c>
      <c r="AF1686" t="s">
        <v>5811</v>
      </c>
      <c r="AG1686" t="s">
        <v>338</v>
      </c>
      <c r="AH1686" t="s">
        <v>530</v>
      </c>
      <c r="AJ1686" t="s">
        <v>5812</v>
      </c>
      <c r="AL1686" t="s">
        <v>339</v>
      </c>
      <c r="AM1686">
        <v>1</v>
      </c>
      <c r="AN1686">
        <v>1</v>
      </c>
      <c r="AO1686">
        <v>6688</v>
      </c>
      <c r="AQ1686">
        <v>125960</v>
      </c>
      <c r="AR1686">
        <v>51090030</v>
      </c>
      <c r="AS1686" t="s">
        <v>3043</v>
      </c>
      <c r="AT1686" t="s">
        <v>628</v>
      </c>
      <c r="AW1686" t="s">
        <v>343</v>
      </c>
      <c r="BY1686" t="s">
        <v>342</v>
      </c>
      <c r="BZ1686" t="b">
        <v>0</v>
      </c>
      <c r="EQ1686">
        <v>243047</v>
      </c>
      <c r="ER1686" t="s">
        <v>5813</v>
      </c>
      <c r="EV1686">
        <v>17286804</v>
      </c>
      <c r="EW1686">
        <v>928</v>
      </c>
      <c r="EX1686">
        <v>220559</v>
      </c>
      <c r="EY1686" t="s">
        <v>5814</v>
      </c>
      <c r="EZ1686">
        <v>1</v>
      </c>
      <c r="FC1686">
        <v>95385</v>
      </c>
      <c r="FD1686" t="s">
        <v>3531</v>
      </c>
    </row>
    <row r="1687" spans="1:160" x14ac:dyDescent="0.3">
      <c r="A1687" t="str">
        <f>VLOOKUP(B1687,Table2[],3,FALSE)</f>
        <v>Digital</v>
      </c>
      <c r="B1687" t="str">
        <f>IF(OR(ISNUMBER(FIND("QVC",Z1687)),ISNUMBER(FIND("QVC",AL1687))),"QVC",IF(OR(ISNUMBER(FIND("NCO",H1687)),ISNUMBER(FIND("NCO",Y1687))), "NCO", IF(AL1687="consumer","PMD.com",VLOOKUP(LEFT(H1687,2),Tables!$E$1:$F$11,2,FALSE))))</f>
        <v>PMD.com</v>
      </c>
      <c r="C1687">
        <f t="shared" si="81"/>
        <v>51090030</v>
      </c>
      <c r="D1687">
        <f t="shared" si="82"/>
        <v>1</v>
      </c>
      <c r="E1687" t="str">
        <f t="shared" ca="1" si="80"/>
        <v>shifted orders shipped</v>
      </c>
      <c r="F1687" t="s">
        <v>3539</v>
      </c>
      <c r="G1687" t="s">
        <v>335</v>
      </c>
      <c r="H1687" t="s">
        <v>5815</v>
      </c>
      <c r="I1687" s="6">
        <v>44011.570775462962</v>
      </c>
      <c r="J1687" t="s">
        <v>16</v>
      </c>
      <c r="K1687" s="6">
        <v>44013.327708333331</v>
      </c>
      <c r="M1687" t="s">
        <v>5816</v>
      </c>
      <c r="N1687" t="s">
        <v>5817</v>
      </c>
      <c r="O1687" t="s">
        <v>5818</v>
      </c>
      <c r="Q1687" t="s">
        <v>476</v>
      </c>
      <c r="R1687" t="s">
        <v>376</v>
      </c>
      <c r="S1687" t="s">
        <v>5819</v>
      </c>
      <c r="T1687" t="s">
        <v>338</v>
      </c>
      <c r="U1687" t="s">
        <v>530</v>
      </c>
      <c r="W1687" t="s">
        <v>5820</v>
      </c>
      <c r="Z1687" t="s">
        <v>5816</v>
      </c>
      <c r="AA1687" t="s">
        <v>5817</v>
      </c>
      <c r="AB1687" t="s">
        <v>5818</v>
      </c>
      <c r="AD1687" t="s">
        <v>476</v>
      </c>
      <c r="AE1687" t="s">
        <v>376</v>
      </c>
      <c r="AF1687" t="s">
        <v>5819</v>
      </c>
      <c r="AG1687" t="s">
        <v>338</v>
      </c>
      <c r="AH1687" t="s">
        <v>530</v>
      </c>
      <c r="AJ1687" t="s">
        <v>5820</v>
      </c>
      <c r="AL1687" t="s">
        <v>339</v>
      </c>
      <c r="AM1687">
        <v>1</v>
      </c>
      <c r="AN1687">
        <v>1</v>
      </c>
      <c r="AO1687">
        <v>6688</v>
      </c>
      <c r="AQ1687">
        <v>125960</v>
      </c>
      <c r="AR1687">
        <v>51090030</v>
      </c>
      <c r="AS1687" t="s">
        <v>3043</v>
      </c>
      <c r="AT1687" t="s">
        <v>628</v>
      </c>
      <c r="AW1687" t="s">
        <v>343</v>
      </c>
      <c r="BY1687" t="s">
        <v>342</v>
      </c>
      <c r="BZ1687" t="b">
        <v>0</v>
      </c>
      <c r="EQ1687">
        <v>243047</v>
      </c>
      <c r="ER1687" t="s">
        <v>5821</v>
      </c>
      <c r="EV1687">
        <v>17286776</v>
      </c>
      <c r="EW1687">
        <v>928</v>
      </c>
      <c r="EX1687">
        <v>220531</v>
      </c>
      <c r="EY1687" t="s">
        <v>5822</v>
      </c>
      <c r="EZ1687">
        <v>1</v>
      </c>
      <c r="FC1687">
        <v>95385</v>
      </c>
      <c r="FD1687" t="s">
        <v>3531</v>
      </c>
    </row>
    <row r="1688" spans="1:160" x14ac:dyDescent="0.3">
      <c r="A1688" t="str">
        <f>VLOOKUP(B1688,Table2[],3,FALSE)</f>
        <v>Digital</v>
      </c>
      <c r="B1688" t="str">
        <f>IF(OR(ISNUMBER(FIND("QVC",Z1688)),ISNUMBER(FIND("QVC",AL1688))),"QVC",IF(OR(ISNUMBER(FIND("NCO",H1688)),ISNUMBER(FIND("NCO",Y1688))), "NCO", IF(AL1688="consumer","PMD.com",VLOOKUP(LEFT(H1688,2),Tables!$E$1:$F$11,2,FALSE))))</f>
        <v>PMD.com</v>
      </c>
      <c r="C1688">
        <f t="shared" si="81"/>
        <v>5341030</v>
      </c>
      <c r="D1688">
        <f t="shared" si="82"/>
        <v>1</v>
      </c>
      <c r="E1688" t="str">
        <f t="shared" ca="1" si="80"/>
        <v>shifted orders shipped</v>
      </c>
      <c r="F1688" t="s">
        <v>3539</v>
      </c>
      <c r="G1688" t="s">
        <v>335</v>
      </c>
      <c r="H1688" t="s">
        <v>5815</v>
      </c>
      <c r="I1688" s="6">
        <v>44011.570775462962</v>
      </c>
      <c r="J1688" t="s">
        <v>16</v>
      </c>
      <c r="K1688" s="6">
        <v>44013.327708333331</v>
      </c>
      <c r="M1688" t="s">
        <v>5816</v>
      </c>
      <c r="N1688" t="s">
        <v>5817</v>
      </c>
      <c r="O1688" t="s">
        <v>5818</v>
      </c>
      <c r="Q1688" t="s">
        <v>476</v>
      </c>
      <c r="R1688" t="s">
        <v>376</v>
      </c>
      <c r="S1688" t="s">
        <v>5819</v>
      </c>
      <c r="T1688" t="s">
        <v>338</v>
      </c>
      <c r="U1688" t="s">
        <v>530</v>
      </c>
      <c r="W1688" t="s">
        <v>5820</v>
      </c>
      <c r="Z1688" t="s">
        <v>5816</v>
      </c>
      <c r="AA1688" t="s">
        <v>5817</v>
      </c>
      <c r="AB1688" t="s">
        <v>5818</v>
      </c>
      <c r="AD1688" t="s">
        <v>476</v>
      </c>
      <c r="AE1688" t="s">
        <v>376</v>
      </c>
      <c r="AF1688" t="s">
        <v>5819</v>
      </c>
      <c r="AG1688" t="s">
        <v>338</v>
      </c>
      <c r="AH1688" t="s">
        <v>530</v>
      </c>
      <c r="AJ1688" t="s">
        <v>5820</v>
      </c>
      <c r="AL1688" t="s">
        <v>339</v>
      </c>
      <c r="AM1688">
        <v>1</v>
      </c>
      <c r="AN1688">
        <v>1</v>
      </c>
      <c r="AO1688">
        <v>12859</v>
      </c>
      <c r="AQ1688">
        <v>124642</v>
      </c>
      <c r="AR1688">
        <v>5341030</v>
      </c>
      <c r="AS1688" t="s">
        <v>925</v>
      </c>
      <c r="AT1688" t="s">
        <v>926</v>
      </c>
      <c r="AW1688" t="s">
        <v>366</v>
      </c>
      <c r="AX1688" t="s">
        <v>366</v>
      </c>
      <c r="AY1688" t="s">
        <v>345</v>
      </c>
      <c r="AZ1688" t="s">
        <v>346</v>
      </c>
      <c r="BY1688" t="s">
        <v>342</v>
      </c>
      <c r="EQ1688">
        <v>243275</v>
      </c>
      <c r="ER1688" t="s">
        <v>5821</v>
      </c>
      <c r="EV1688">
        <v>17286776</v>
      </c>
      <c r="EW1688">
        <v>928</v>
      </c>
      <c r="EX1688">
        <v>220531</v>
      </c>
      <c r="EY1688" t="s">
        <v>5822</v>
      </c>
      <c r="EZ1688">
        <v>1</v>
      </c>
      <c r="FC1688">
        <v>95385</v>
      </c>
      <c r="FD1688" t="s">
        <v>3531</v>
      </c>
    </row>
    <row r="1689" spans="1:160" x14ac:dyDescent="0.3">
      <c r="A1689" t="str">
        <f>VLOOKUP(B1689,Table2[],3,FALSE)</f>
        <v>Digital</v>
      </c>
      <c r="B1689" t="str">
        <f>IF(OR(ISNUMBER(FIND("QVC",Z1689)),ISNUMBER(FIND("QVC",AL1689))),"QVC",IF(OR(ISNUMBER(FIND("NCO",H1689)),ISNUMBER(FIND("NCO",Y1689))), "NCO", IF(AL1689="consumer","PMD.com",VLOOKUP(LEFT(H1689,2),Tables!$E$1:$F$11,2,FALSE))))</f>
        <v>PMD.com</v>
      </c>
      <c r="C1689">
        <f t="shared" si="81"/>
        <v>53920001</v>
      </c>
      <c r="D1689">
        <f t="shared" si="82"/>
        <v>1</v>
      </c>
      <c r="E1689" t="str">
        <f t="shared" ca="1" si="80"/>
        <v>shifted orders shipped</v>
      </c>
      <c r="F1689" t="s">
        <v>3539</v>
      </c>
      <c r="G1689" t="s">
        <v>335</v>
      </c>
      <c r="H1689" t="s">
        <v>5815</v>
      </c>
      <c r="I1689" s="6">
        <v>44011.570775462962</v>
      </c>
      <c r="J1689" t="s">
        <v>16</v>
      </c>
      <c r="K1689" s="6">
        <v>44013.327708333331</v>
      </c>
      <c r="M1689" t="s">
        <v>5816</v>
      </c>
      <c r="N1689" t="s">
        <v>5817</v>
      </c>
      <c r="O1689" t="s">
        <v>5818</v>
      </c>
      <c r="Q1689" t="s">
        <v>476</v>
      </c>
      <c r="R1689" t="s">
        <v>376</v>
      </c>
      <c r="S1689" t="s">
        <v>5819</v>
      </c>
      <c r="T1689" t="s">
        <v>338</v>
      </c>
      <c r="U1689" t="s">
        <v>530</v>
      </c>
      <c r="W1689" t="s">
        <v>5820</v>
      </c>
      <c r="Z1689" t="s">
        <v>5816</v>
      </c>
      <c r="AA1689" t="s">
        <v>5817</v>
      </c>
      <c r="AB1689" t="s">
        <v>5818</v>
      </c>
      <c r="AD1689" t="s">
        <v>476</v>
      </c>
      <c r="AE1689" t="s">
        <v>376</v>
      </c>
      <c r="AF1689" t="s">
        <v>5819</v>
      </c>
      <c r="AG1689" t="s">
        <v>338</v>
      </c>
      <c r="AH1689" t="s">
        <v>530</v>
      </c>
      <c r="AJ1689" t="s">
        <v>5820</v>
      </c>
      <c r="AL1689" t="s">
        <v>339</v>
      </c>
      <c r="AM1689">
        <v>1</v>
      </c>
      <c r="AN1689">
        <v>1</v>
      </c>
      <c r="AO1689">
        <v>14899</v>
      </c>
      <c r="AQ1689">
        <v>124468</v>
      </c>
      <c r="AR1689">
        <v>53920001</v>
      </c>
      <c r="AS1689">
        <v>9000000</v>
      </c>
      <c r="AT1689" t="s">
        <v>40</v>
      </c>
      <c r="AW1689" t="s">
        <v>343</v>
      </c>
      <c r="BY1689" t="s">
        <v>342</v>
      </c>
      <c r="EQ1689">
        <v>243396</v>
      </c>
      <c r="ER1689" t="s">
        <v>5821</v>
      </c>
      <c r="EV1689">
        <v>17286776</v>
      </c>
      <c r="EW1689">
        <v>928</v>
      </c>
      <c r="EX1689">
        <v>220531</v>
      </c>
      <c r="EY1689" t="s">
        <v>5822</v>
      </c>
      <c r="EZ1689">
        <v>1</v>
      </c>
      <c r="FC1689">
        <v>95385</v>
      </c>
      <c r="FD1689" t="s">
        <v>3531</v>
      </c>
    </row>
    <row r="1690" spans="1:160" x14ac:dyDescent="0.3">
      <c r="A1690" t="str">
        <f>VLOOKUP(B1690,Table2[],3,FALSE)</f>
        <v>Digital</v>
      </c>
      <c r="B1690" t="str">
        <f>IF(OR(ISNUMBER(FIND("QVC",Z1690)),ISNUMBER(FIND("QVC",AL1690))),"QVC",IF(OR(ISNUMBER(FIND("NCO",H1690)),ISNUMBER(FIND("NCO",Y1690))), "NCO", IF(AL1690="consumer","PMD.com",VLOOKUP(LEFT(H1690,2),Tables!$E$1:$F$11,2,FALSE))))</f>
        <v>PMD.com</v>
      </c>
      <c r="C1690">
        <f t="shared" si="81"/>
        <v>7660</v>
      </c>
      <c r="D1690">
        <f t="shared" si="82"/>
        <v>1</v>
      </c>
      <c r="E1690" t="str">
        <f t="shared" ca="1" si="80"/>
        <v>shifted orders shipped</v>
      </c>
      <c r="F1690" t="s">
        <v>3539</v>
      </c>
      <c r="G1690" t="s">
        <v>335</v>
      </c>
      <c r="H1690" t="s">
        <v>5815</v>
      </c>
      <c r="I1690" s="6">
        <v>44011.570775462962</v>
      </c>
      <c r="J1690" t="s">
        <v>16</v>
      </c>
      <c r="K1690" s="6">
        <v>44013.327708333331</v>
      </c>
      <c r="M1690" t="s">
        <v>5816</v>
      </c>
      <c r="N1690" t="s">
        <v>5817</v>
      </c>
      <c r="O1690" t="s">
        <v>5818</v>
      </c>
      <c r="Q1690" t="s">
        <v>476</v>
      </c>
      <c r="R1690" t="s">
        <v>376</v>
      </c>
      <c r="S1690" t="s">
        <v>5819</v>
      </c>
      <c r="T1690" t="s">
        <v>338</v>
      </c>
      <c r="U1690" t="s">
        <v>530</v>
      </c>
      <c r="W1690" t="s">
        <v>5820</v>
      </c>
      <c r="Z1690" t="s">
        <v>5816</v>
      </c>
      <c r="AA1690" t="s">
        <v>5817</v>
      </c>
      <c r="AB1690" t="s">
        <v>5818</v>
      </c>
      <c r="AD1690" t="s">
        <v>476</v>
      </c>
      <c r="AE1690" t="s">
        <v>376</v>
      </c>
      <c r="AF1690" t="s">
        <v>5819</v>
      </c>
      <c r="AG1690" t="s">
        <v>338</v>
      </c>
      <c r="AH1690" t="s">
        <v>530</v>
      </c>
      <c r="AJ1690" t="s">
        <v>5820</v>
      </c>
      <c r="AL1690" t="s">
        <v>339</v>
      </c>
      <c r="AM1690">
        <v>1</v>
      </c>
      <c r="AN1690">
        <v>1</v>
      </c>
      <c r="AO1690">
        <v>11858</v>
      </c>
      <c r="AQ1690">
        <v>124798</v>
      </c>
      <c r="AR1690">
        <v>7660</v>
      </c>
      <c r="AS1690" t="s">
        <v>2085</v>
      </c>
      <c r="AT1690" t="s">
        <v>38</v>
      </c>
      <c r="AW1690" t="s">
        <v>343</v>
      </c>
      <c r="BY1690" t="s">
        <v>342</v>
      </c>
      <c r="EQ1690">
        <v>251455</v>
      </c>
      <c r="ER1690" t="s">
        <v>5821</v>
      </c>
      <c r="EV1690">
        <v>17286776</v>
      </c>
      <c r="EW1690">
        <v>928</v>
      </c>
      <c r="EX1690">
        <v>220531</v>
      </c>
      <c r="EY1690" t="s">
        <v>5822</v>
      </c>
      <c r="EZ1690">
        <v>1</v>
      </c>
      <c r="FC1690">
        <v>7660</v>
      </c>
      <c r="FD1690" t="s">
        <v>38</v>
      </c>
    </row>
    <row r="1691" spans="1:160" x14ac:dyDescent="0.3">
      <c r="A1691" t="str">
        <f>VLOOKUP(B1691,Table2[],3,FALSE)</f>
        <v>Digital</v>
      </c>
      <c r="B1691" t="str">
        <f>IF(OR(ISNUMBER(FIND("QVC",Z1691)),ISNUMBER(FIND("QVC",AL1691))),"QVC",IF(OR(ISNUMBER(FIND("NCO",H1691)),ISNUMBER(FIND("NCO",Y1691))), "NCO", IF(AL1691="consumer","PMD.com",VLOOKUP(LEFT(H1691,2),Tables!$E$1:$F$11,2,FALSE))))</f>
        <v>PMD.com</v>
      </c>
      <c r="C1691">
        <f t="shared" si="81"/>
        <v>513302</v>
      </c>
      <c r="D1691">
        <f t="shared" si="82"/>
        <v>1</v>
      </c>
      <c r="E1691" t="str">
        <f t="shared" ca="1" si="80"/>
        <v>shifted orders shipped</v>
      </c>
      <c r="F1691" t="s">
        <v>3539</v>
      </c>
      <c r="G1691" t="s">
        <v>335</v>
      </c>
      <c r="H1691" t="s">
        <v>5815</v>
      </c>
      <c r="I1691" s="6">
        <v>44011.570775462962</v>
      </c>
      <c r="J1691" t="s">
        <v>16</v>
      </c>
      <c r="K1691" s="6">
        <v>44013.327708333331</v>
      </c>
      <c r="M1691" t="s">
        <v>5816</v>
      </c>
      <c r="N1691" t="s">
        <v>5817</v>
      </c>
      <c r="O1691" t="s">
        <v>5818</v>
      </c>
      <c r="Q1691" t="s">
        <v>476</v>
      </c>
      <c r="R1691" t="s">
        <v>376</v>
      </c>
      <c r="S1691" t="s">
        <v>5819</v>
      </c>
      <c r="T1691" t="s">
        <v>338</v>
      </c>
      <c r="U1691" t="s">
        <v>530</v>
      </c>
      <c r="W1691" t="s">
        <v>5820</v>
      </c>
      <c r="Z1691" t="s">
        <v>5816</v>
      </c>
      <c r="AA1691" t="s">
        <v>5817</v>
      </c>
      <c r="AB1691" t="s">
        <v>5818</v>
      </c>
      <c r="AD1691" t="s">
        <v>476</v>
      </c>
      <c r="AE1691" t="s">
        <v>376</v>
      </c>
      <c r="AF1691" t="s">
        <v>5819</v>
      </c>
      <c r="AG1691" t="s">
        <v>338</v>
      </c>
      <c r="AH1691" t="s">
        <v>530</v>
      </c>
      <c r="AJ1691" t="s">
        <v>5820</v>
      </c>
      <c r="AL1691" t="s">
        <v>339</v>
      </c>
      <c r="AM1691">
        <v>1</v>
      </c>
      <c r="AN1691">
        <v>1</v>
      </c>
      <c r="AO1691">
        <v>25807</v>
      </c>
      <c r="AQ1691">
        <v>127004</v>
      </c>
      <c r="AR1691">
        <v>513302</v>
      </c>
      <c r="AS1691" t="s">
        <v>145</v>
      </c>
      <c r="AT1691" t="s">
        <v>146</v>
      </c>
      <c r="BY1691" t="s">
        <v>342</v>
      </c>
      <c r="EQ1691">
        <v>247783</v>
      </c>
      <c r="ER1691" t="s">
        <v>5821</v>
      </c>
      <c r="EV1691">
        <v>17286776</v>
      </c>
      <c r="EW1691">
        <v>928</v>
      </c>
      <c r="EX1691">
        <v>220531</v>
      </c>
      <c r="EY1691" t="s">
        <v>5822</v>
      </c>
      <c r="EZ1691">
        <v>1</v>
      </c>
      <c r="FC1691">
        <v>513302</v>
      </c>
      <c r="FD1691" t="s">
        <v>146</v>
      </c>
    </row>
    <row r="1692" spans="1:160" x14ac:dyDescent="0.3">
      <c r="A1692" t="str">
        <f>VLOOKUP(B1692,Table2[],3,FALSE)</f>
        <v>Digital</v>
      </c>
      <c r="B1692" t="str">
        <f>IF(OR(ISNUMBER(FIND("QVC",Z1692)),ISNUMBER(FIND("QVC",AL1692))),"QVC",IF(OR(ISNUMBER(FIND("NCO",H1692)),ISNUMBER(FIND("NCO",Y1692))), "NCO", IF(AL1692="consumer","PMD.com",VLOOKUP(LEFT(H1692,2),Tables!$E$1:$F$11,2,FALSE))))</f>
        <v>PMD.com</v>
      </c>
      <c r="C1692">
        <f t="shared" si="81"/>
        <v>52430001</v>
      </c>
      <c r="D1692">
        <f t="shared" si="82"/>
        <v>1</v>
      </c>
      <c r="E1692" t="str">
        <f t="shared" ca="1" si="80"/>
        <v>shifted orders shipped</v>
      </c>
      <c r="F1692" t="s">
        <v>3539</v>
      </c>
      <c r="G1692" t="s">
        <v>335</v>
      </c>
      <c r="H1692" t="s">
        <v>5815</v>
      </c>
      <c r="I1692" s="6">
        <v>44011.570775462962</v>
      </c>
      <c r="J1692" t="s">
        <v>16</v>
      </c>
      <c r="K1692" s="6">
        <v>44013.327708333331</v>
      </c>
      <c r="M1692" t="s">
        <v>5816</v>
      </c>
      <c r="N1692" t="s">
        <v>5817</v>
      </c>
      <c r="O1692" t="s">
        <v>5818</v>
      </c>
      <c r="Q1692" t="s">
        <v>476</v>
      </c>
      <c r="R1692" t="s">
        <v>376</v>
      </c>
      <c r="S1692" t="s">
        <v>5819</v>
      </c>
      <c r="T1692" t="s">
        <v>338</v>
      </c>
      <c r="U1692" t="s">
        <v>530</v>
      </c>
      <c r="W1692" t="s">
        <v>5820</v>
      </c>
      <c r="Z1692" t="s">
        <v>5816</v>
      </c>
      <c r="AA1692" t="s">
        <v>5817</v>
      </c>
      <c r="AB1692" t="s">
        <v>5818</v>
      </c>
      <c r="AD1692" t="s">
        <v>476</v>
      </c>
      <c r="AE1692" t="s">
        <v>376</v>
      </c>
      <c r="AF1692" t="s">
        <v>5819</v>
      </c>
      <c r="AG1692" t="s">
        <v>338</v>
      </c>
      <c r="AH1692" t="s">
        <v>530</v>
      </c>
      <c r="AJ1692" t="s">
        <v>5820</v>
      </c>
      <c r="AL1692" t="s">
        <v>339</v>
      </c>
      <c r="AM1692">
        <v>1</v>
      </c>
      <c r="AN1692">
        <v>1</v>
      </c>
      <c r="AO1692">
        <v>12063</v>
      </c>
      <c r="AQ1692">
        <v>127155</v>
      </c>
      <c r="AR1692">
        <v>52430001</v>
      </c>
      <c r="AS1692" t="s">
        <v>927</v>
      </c>
      <c r="AT1692" t="s">
        <v>75</v>
      </c>
      <c r="AW1692" t="s">
        <v>340</v>
      </c>
      <c r="AX1692" t="s">
        <v>340</v>
      </c>
      <c r="AY1692" t="s">
        <v>357</v>
      </c>
      <c r="AZ1692" t="s">
        <v>363</v>
      </c>
      <c r="BY1692" t="s">
        <v>342</v>
      </c>
      <c r="EQ1692">
        <v>249990</v>
      </c>
      <c r="ER1692" t="s">
        <v>5821</v>
      </c>
      <c r="EV1692">
        <v>17286776</v>
      </c>
      <c r="EW1692">
        <v>928</v>
      </c>
      <c r="EX1692">
        <v>220531</v>
      </c>
      <c r="EY1692" t="s">
        <v>5822</v>
      </c>
      <c r="EZ1692">
        <v>1</v>
      </c>
      <c r="FC1692">
        <v>95385</v>
      </c>
      <c r="FD1692" t="s">
        <v>3531</v>
      </c>
    </row>
    <row r="1693" spans="1:160" x14ac:dyDescent="0.3">
      <c r="A1693" t="str">
        <f>VLOOKUP(B1693,Table2[],3,FALSE)</f>
        <v>Digital</v>
      </c>
      <c r="B1693" t="str">
        <f>IF(OR(ISNUMBER(FIND("QVC",Z1693)),ISNUMBER(FIND("QVC",AL1693))),"QVC",IF(OR(ISNUMBER(FIND("NCO",H1693)),ISNUMBER(FIND("NCO",Y1693))), "NCO", IF(AL1693="consumer","PMD.com",VLOOKUP(LEFT(H1693,2),Tables!$E$1:$F$11,2,FALSE))))</f>
        <v>PMD.com</v>
      </c>
      <c r="C1693">
        <f t="shared" si="81"/>
        <v>55340001</v>
      </c>
      <c r="D1693">
        <f t="shared" si="82"/>
        <v>2</v>
      </c>
      <c r="E1693" t="str">
        <f t="shared" ca="1" si="80"/>
        <v>shifted orders shipped</v>
      </c>
      <c r="F1693" t="s">
        <v>3539</v>
      </c>
      <c r="G1693" t="s">
        <v>335</v>
      </c>
      <c r="H1693" t="s">
        <v>5823</v>
      </c>
      <c r="I1693" s="6">
        <v>44011.727812500001</v>
      </c>
      <c r="J1693" t="s">
        <v>16</v>
      </c>
      <c r="K1693" s="6">
        <v>44013.32775462963</v>
      </c>
      <c r="M1693" t="s">
        <v>5824</v>
      </c>
      <c r="N1693" t="s">
        <v>5825</v>
      </c>
      <c r="Q1693" t="s">
        <v>1479</v>
      </c>
      <c r="R1693" t="s">
        <v>389</v>
      </c>
      <c r="S1693">
        <v>11756</v>
      </c>
      <c r="T1693" t="s">
        <v>338</v>
      </c>
      <c r="U1693" t="s">
        <v>530</v>
      </c>
      <c r="W1693" t="s">
        <v>5826</v>
      </c>
      <c r="Z1693" t="s">
        <v>5824</v>
      </c>
      <c r="AA1693" t="s">
        <v>5825</v>
      </c>
      <c r="AD1693" t="s">
        <v>1479</v>
      </c>
      <c r="AE1693" t="s">
        <v>389</v>
      </c>
      <c r="AF1693">
        <v>11756</v>
      </c>
      <c r="AG1693" t="s">
        <v>338</v>
      </c>
      <c r="AH1693" t="s">
        <v>530</v>
      </c>
      <c r="AJ1693" t="s">
        <v>5826</v>
      </c>
      <c r="AL1693" t="s">
        <v>339</v>
      </c>
      <c r="AM1693">
        <v>2</v>
      </c>
      <c r="AN1693">
        <v>2</v>
      </c>
      <c r="AO1693">
        <v>8241</v>
      </c>
      <c r="AQ1693">
        <v>124480</v>
      </c>
      <c r="AR1693">
        <v>55340001</v>
      </c>
      <c r="AS1693" t="s">
        <v>1955</v>
      </c>
      <c r="AT1693" t="s">
        <v>71</v>
      </c>
      <c r="AW1693" t="s">
        <v>343</v>
      </c>
      <c r="BY1693" t="s">
        <v>342</v>
      </c>
      <c r="EQ1693">
        <v>249139</v>
      </c>
      <c r="ER1693" t="s">
        <v>5827</v>
      </c>
      <c r="EV1693">
        <v>17286887</v>
      </c>
      <c r="EW1693">
        <v>928</v>
      </c>
      <c r="EX1693">
        <v>220646</v>
      </c>
      <c r="EY1693" t="s">
        <v>5828</v>
      </c>
      <c r="EZ1693">
        <v>1</v>
      </c>
      <c r="FC1693">
        <v>55340001</v>
      </c>
      <c r="FD1693" t="s">
        <v>71</v>
      </c>
    </row>
    <row r="1694" spans="1:160" x14ac:dyDescent="0.3">
      <c r="A1694" t="str">
        <f>VLOOKUP(B1694,Table2[],3,FALSE)</f>
        <v>Digital</v>
      </c>
      <c r="B1694" t="str">
        <f>IF(OR(ISNUMBER(FIND("QVC",Z1694)),ISNUMBER(FIND("QVC",AL1694))),"QVC",IF(OR(ISNUMBER(FIND("NCO",H1694)),ISNUMBER(FIND("NCO",Y1694))), "NCO", IF(AL1694="consumer","PMD.com",VLOOKUP(LEFT(H1694,2),Tables!$E$1:$F$11,2,FALSE))))</f>
        <v>PMD.com</v>
      </c>
      <c r="C1694">
        <f t="shared" si="81"/>
        <v>52430001</v>
      </c>
      <c r="D1694">
        <f t="shared" si="82"/>
        <v>1</v>
      </c>
      <c r="E1694" t="str">
        <f t="shared" ca="1" si="80"/>
        <v>shifted orders shipped</v>
      </c>
      <c r="F1694" t="s">
        <v>3539</v>
      </c>
      <c r="G1694" t="s">
        <v>335</v>
      </c>
      <c r="H1694" t="s">
        <v>2400</v>
      </c>
      <c r="I1694" s="6">
        <v>44008.36650462963</v>
      </c>
      <c r="J1694" t="s">
        <v>16</v>
      </c>
      <c r="K1694" s="6">
        <v>44013.327777777777</v>
      </c>
      <c r="M1694" t="s">
        <v>1413</v>
      </c>
      <c r="N1694" t="s">
        <v>5829</v>
      </c>
      <c r="Q1694" t="s">
        <v>1238</v>
      </c>
      <c r="R1694" t="s">
        <v>411</v>
      </c>
      <c r="S1694">
        <v>29640</v>
      </c>
      <c r="T1694" t="s">
        <v>338</v>
      </c>
      <c r="U1694" t="s">
        <v>530</v>
      </c>
      <c r="W1694" t="s">
        <v>1414</v>
      </c>
      <c r="Z1694" t="s">
        <v>1413</v>
      </c>
      <c r="AA1694" t="s">
        <v>5829</v>
      </c>
      <c r="AD1694" t="s">
        <v>1238</v>
      </c>
      <c r="AE1694" t="s">
        <v>411</v>
      </c>
      <c r="AF1694">
        <v>29640</v>
      </c>
      <c r="AG1694" t="s">
        <v>338</v>
      </c>
      <c r="AH1694" t="s">
        <v>530</v>
      </c>
      <c r="AJ1694" t="s">
        <v>1414</v>
      </c>
      <c r="AL1694" t="s">
        <v>339</v>
      </c>
      <c r="AM1694">
        <v>1</v>
      </c>
      <c r="AN1694">
        <v>1</v>
      </c>
      <c r="AO1694">
        <v>12063</v>
      </c>
      <c r="AQ1694">
        <v>127155</v>
      </c>
      <c r="AR1694">
        <v>52430001</v>
      </c>
      <c r="AS1694" t="s">
        <v>927</v>
      </c>
      <c r="AT1694" t="s">
        <v>75</v>
      </c>
      <c r="AW1694" t="s">
        <v>340</v>
      </c>
      <c r="AX1694" t="s">
        <v>340</v>
      </c>
      <c r="AY1694" t="s">
        <v>357</v>
      </c>
      <c r="AZ1694" t="s">
        <v>363</v>
      </c>
      <c r="BY1694" t="s">
        <v>342</v>
      </c>
      <c r="EQ1694">
        <v>249990</v>
      </c>
      <c r="ER1694" t="s">
        <v>2401</v>
      </c>
      <c r="EV1694">
        <v>17284026</v>
      </c>
      <c r="EW1694">
        <v>928</v>
      </c>
      <c r="EX1694">
        <v>218618</v>
      </c>
      <c r="EY1694" t="s">
        <v>5830</v>
      </c>
      <c r="EZ1694">
        <v>1</v>
      </c>
      <c r="FC1694">
        <v>52430001</v>
      </c>
      <c r="FD1694" t="s">
        <v>75</v>
      </c>
    </row>
    <row r="1695" spans="1:160" x14ac:dyDescent="0.3">
      <c r="A1695" t="str">
        <f>VLOOKUP(B1695,Table2[],3,FALSE)</f>
        <v>Digital</v>
      </c>
      <c r="B1695" t="str">
        <f>IF(OR(ISNUMBER(FIND("QVC",Z1695)),ISNUMBER(FIND("QVC",AL1695))),"QVC",IF(OR(ISNUMBER(FIND("NCO",H1695)),ISNUMBER(FIND("NCO",Y1695))), "NCO", IF(AL1695="consumer","PMD.com",VLOOKUP(LEFT(H1695,2),Tables!$E$1:$F$11,2,FALSE))))</f>
        <v>PMD.com</v>
      </c>
      <c r="C1695">
        <f t="shared" si="81"/>
        <v>53440001</v>
      </c>
      <c r="D1695">
        <f t="shared" si="82"/>
        <v>1</v>
      </c>
      <c r="E1695" t="str">
        <f t="shared" ca="1" si="80"/>
        <v>shifted orders shipped</v>
      </c>
      <c r="F1695" t="s">
        <v>3539</v>
      </c>
      <c r="G1695" t="s">
        <v>335</v>
      </c>
      <c r="H1695" t="s">
        <v>2400</v>
      </c>
      <c r="I1695" s="6">
        <v>44008.36650462963</v>
      </c>
      <c r="J1695" t="s">
        <v>16</v>
      </c>
      <c r="K1695" s="6">
        <v>44013.327777777777</v>
      </c>
      <c r="M1695" t="s">
        <v>1413</v>
      </c>
      <c r="N1695" t="s">
        <v>5829</v>
      </c>
      <c r="Q1695" t="s">
        <v>1238</v>
      </c>
      <c r="R1695" t="s">
        <v>411</v>
      </c>
      <c r="S1695">
        <v>29640</v>
      </c>
      <c r="T1695" t="s">
        <v>338</v>
      </c>
      <c r="U1695" t="s">
        <v>530</v>
      </c>
      <c r="W1695" t="s">
        <v>1414</v>
      </c>
      <c r="Z1695" t="s">
        <v>1413</v>
      </c>
      <c r="AA1695" t="s">
        <v>5829</v>
      </c>
      <c r="AD1695" t="s">
        <v>1238</v>
      </c>
      <c r="AE1695" t="s">
        <v>411</v>
      </c>
      <c r="AF1695">
        <v>29640</v>
      </c>
      <c r="AG1695" t="s">
        <v>338</v>
      </c>
      <c r="AH1695" t="s">
        <v>530</v>
      </c>
      <c r="AJ1695" t="s">
        <v>1414</v>
      </c>
      <c r="AL1695" t="s">
        <v>339</v>
      </c>
      <c r="AM1695">
        <v>1</v>
      </c>
      <c r="AN1695">
        <v>1</v>
      </c>
      <c r="AO1695">
        <v>7642</v>
      </c>
      <c r="AQ1695">
        <v>124700</v>
      </c>
      <c r="AR1695">
        <v>53440001</v>
      </c>
      <c r="AS1695" t="s">
        <v>1240</v>
      </c>
      <c r="AT1695" t="s">
        <v>116</v>
      </c>
      <c r="AW1695" t="s">
        <v>340</v>
      </c>
      <c r="AX1695" t="s">
        <v>340</v>
      </c>
      <c r="AY1695" t="s">
        <v>345</v>
      </c>
      <c r="AZ1695" t="s">
        <v>345</v>
      </c>
      <c r="BY1695" t="s">
        <v>342</v>
      </c>
      <c r="EQ1695">
        <v>252960</v>
      </c>
      <c r="ER1695" t="s">
        <v>2401</v>
      </c>
      <c r="EV1695">
        <v>17284026</v>
      </c>
      <c r="EW1695">
        <v>928</v>
      </c>
      <c r="EX1695">
        <v>218618</v>
      </c>
      <c r="EY1695" t="s">
        <v>5830</v>
      </c>
      <c r="EZ1695">
        <v>1</v>
      </c>
      <c r="FC1695">
        <v>53440001</v>
      </c>
      <c r="FD1695" t="s">
        <v>116</v>
      </c>
    </row>
    <row r="1696" spans="1:160" x14ac:dyDescent="0.3">
      <c r="A1696" t="str">
        <f>VLOOKUP(B1696,Table2[],3,FALSE)</f>
        <v>Digital</v>
      </c>
      <c r="B1696" t="str">
        <f>IF(OR(ISNUMBER(FIND("QVC",Z1696)),ISNUMBER(FIND("QVC",AL1696))),"QVC",IF(OR(ISNUMBER(FIND("NCO",H1696)),ISNUMBER(FIND("NCO",Y1696))), "NCO", IF(AL1696="consumer","PMD.com",VLOOKUP(LEFT(H1696,2),Tables!$E$1:$F$11,2,FALSE))))</f>
        <v>PMD.com</v>
      </c>
      <c r="C1696">
        <f t="shared" si="81"/>
        <v>5331</v>
      </c>
      <c r="D1696">
        <f t="shared" si="82"/>
        <v>1</v>
      </c>
      <c r="E1696" t="str">
        <f t="shared" ca="1" si="80"/>
        <v>shifted orders shipped</v>
      </c>
      <c r="F1696" t="s">
        <v>3539</v>
      </c>
      <c r="G1696" t="s">
        <v>335</v>
      </c>
      <c r="H1696" t="s">
        <v>2783</v>
      </c>
      <c r="I1696" s="6">
        <v>44008.991435185184</v>
      </c>
      <c r="J1696" t="s">
        <v>16</v>
      </c>
      <c r="K1696" s="6">
        <v>44013.327905092592</v>
      </c>
      <c r="M1696" t="s">
        <v>3526</v>
      </c>
      <c r="N1696" t="s">
        <v>4281</v>
      </c>
      <c r="O1696">
        <v>102</v>
      </c>
      <c r="Q1696" t="s">
        <v>2235</v>
      </c>
      <c r="R1696" t="s">
        <v>463</v>
      </c>
      <c r="S1696">
        <v>55077</v>
      </c>
      <c r="T1696" t="s">
        <v>338</v>
      </c>
      <c r="U1696" t="s">
        <v>530</v>
      </c>
      <c r="W1696" t="s">
        <v>4282</v>
      </c>
      <c r="Z1696" t="s">
        <v>3526</v>
      </c>
      <c r="AA1696" t="s">
        <v>4281</v>
      </c>
      <c r="AB1696">
        <v>102</v>
      </c>
      <c r="AD1696" t="s">
        <v>2235</v>
      </c>
      <c r="AE1696" t="s">
        <v>463</v>
      </c>
      <c r="AF1696">
        <v>55077</v>
      </c>
      <c r="AG1696" t="s">
        <v>338</v>
      </c>
      <c r="AH1696" t="s">
        <v>530</v>
      </c>
      <c r="AJ1696" t="s">
        <v>4282</v>
      </c>
      <c r="AL1696" t="s">
        <v>339</v>
      </c>
      <c r="AM1696">
        <v>1</v>
      </c>
      <c r="AN1696">
        <v>1</v>
      </c>
      <c r="AO1696">
        <v>19662</v>
      </c>
      <c r="AQ1696">
        <v>123796</v>
      </c>
      <c r="AR1696">
        <v>5331</v>
      </c>
      <c r="AS1696" t="s">
        <v>746</v>
      </c>
      <c r="AT1696" t="s">
        <v>129</v>
      </c>
      <c r="AW1696" t="s">
        <v>340</v>
      </c>
      <c r="AX1696" t="s">
        <v>352</v>
      </c>
      <c r="AY1696" t="s">
        <v>353</v>
      </c>
      <c r="AZ1696" t="s">
        <v>354</v>
      </c>
      <c r="BY1696" t="s">
        <v>342</v>
      </c>
      <c r="EQ1696">
        <v>247800</v>
      </c>
      <c r="ER1696" t="s">
        <v>2784</v>
      </c>
      <c r="EV1696">
        <v>17285052</v>
      </c>
      <c r="EW1696">
        <v>928</v>
      </c>
      <c r="EX1696">
        <v>219528</v>
      </c>
      <c r="EY1696" t="s">
        <v>5831</v>
      </c>
      <c r="EZ1696">
        <v>1</v>
      </c>
      <c r="FC1696">
        <v>90402</v>
      </c>
      <c r="FD1696" t="s">
        <v>393</v>
      </c>
    </row>
    <row r="1697" spans="1:160" x14ac:dyDescent="0.3">
      <c r="A1697" t="str">
        <f>VLOOKUP(B1697,Table2[],3,FALSE)</f>
        <v>Digital</v>
      </c>
      <c r="B1697" t="str">
        <f>IF(OR(ISNUMBER(FIND("QVC",Z1697)),ISNUMBER(FIND("QVC",AL1697))),"QVC",IF(OR(ISNUMBER(FIND("NCO",H1697)),ISNUMBER(FIND("NCO",Y1697))), "NCO", IF(AL1697="consumer","PMD.com",VLOOKUP(LEFT(H1697,2),Tables!$E$1:$F$11,2,FALSE))))</f>
        <v>PMD.com</v>
      </c>
      <c r="C1697">
        <f t="shared" si="81"/>
        <v>5260</v>
      </c>
      <c r="D1697">
        <f t="shared" si="82"/>
        <v>1</v>
      </c>
      <c r="E1697" t="str">
        <f t="shared" ca="1" si="80"/>
        <v>shifted orders shipped</v>
      </c>
      <c r="F1697" t="s">
        <v>3539</v>
      </c>
      <c r="G1697" t="s">
        <v>335</v>
      </c>
      <c r="H1697" t="s">
        <v>2783</v>
      </c>
      <c r="I1697" s="6">
        <v>44008.991435185184</v>
      </c>
      <c r="J1697" t="s">
        <v>16</v>
      </c>
      <c r="K1697" s="6">
        <v>44013.327905092592</v>
      </c>
      <c r="M1697" t="s">
        <v>3526</v>
      </c>
      <c r="N1697" t="s">
        <v>4281</v>
      </c>
      <c r="O1697">
        <v>102</v>
      </c>
      <c r="Q1697" t="s">
        <v>2235</v>
      </c>
      <c r="R1697" t="s">
        <v>463</v>
      </c>
      <c r="S1697">
        <v>55077</v>
      </c>
      <c r="T1697" t="s">
        <v>338</v>
      </c>
      <c r="U1697" t="s">
        <v>530</v>
      </c>
      <c r="W1697" t="s">
        <v>4282</v>
      </c>
      <c r="Z1697" t="s">
        <v>3526</v>
      </c>
      <c r="AA1697" t="s">
        <v>4281</v>
      </c>
      <c r="AB1697">
        <v>102</v>
      </c>
      <c r="AD1697" t="s">
        <v>2235</v>
      </c>
      <c r="AE1697" t="s">
        <v>463</v>
      </c>
      <c r="AF1697">
        <v>55077</v>
      </c>
      <c r="AG1697" t="s">
        <v>338</v>
      </c>
      <c r="AH1697" t="s">
        <v>530</v>
      </c>
      <c r="AJ1697" t="s">
        <v>4282</v>
      </c>
      <c r="AL1697" t="s">
        <v>339</v>
      </c>
      <c r="AM1697">
        <v>1</v>
      </c>
      <c r="AN1697">
        <v>1</v>
      </c>
      <c r="AO1697">
        <v>6390</v>
      </c>
      <c r="AQ1697">
        <v>124400</v>
      </c>
      <c r="AR1697">
        <v>5260</v>
      </c>
      <c r="AS1697" t="s">
        <v>1228</v>
      </c>
      <c r="AT1697" t="s">
        <v>173</v>
      </c>
      <c r="AW1697" t="s">
        <v>352</v>
      </c>
      <c r="AX1697" t="s">
        <v>352</v>
      </c>
      <c r="AY1697" t="s">
        <v>353</v>
      </c>
      <c r="AZ1697" t="s">
        <v>384</v>
      </c>
      <c r="BY1697" t="s">
        <v>342</v>
      </c>
      <c r="EQ1697">
        <v>250591</v>
      </c>
      <c r="ER1697" t="s">
        <v>2784</v>
      </c>
      <c r="EV1697">
        <v>17285052</v>
      </c>
      <c r="EW1697">
        <v>928</v>
      </c>
      <c r="EX1697">
        <v>219528</v>
      </c>
      <c r="EY1697" t="s">
        <v>5831</v>
      </c>
      <c r="EZ1697">
        <v>1</v>
      </c>
      <c r="FC1697">
        <v>90402</v>
      </c>
      <c r="FD1697" t="s">
        <v>393</v>
      </c>
    </row>
    <row r="1698" spans="1:160" x14ac:dyDescent="0.3">
      <c r="A1698" t="str">
        <f>VLOOKUP(B1698,Table2[],3,FALSE)</f>
        <v>Digital</v>
      </c>
      <c r="B1698" t="str">
        <f>IF(OR(ISNUMBER(FIND("QVC",Z1698)),ISNUMBER(FIND("QVC",AL1698))),"QVC",IF(OR(ISNUMBER(FIND("NCO",H1698)),ISNUMBER(FIND("NCO",Y1698))), "NCO", IF(AL1698="consumer","PMD.com",VLOOKUP(LEFT(H1698,2),Tables!$E$1:$F$11,2,FALSE))))</f>
        <v>PMD.com</v>
      </c>
      <c r="C1698">
        <f t="shared" si="81"/>
        <v>53640001</v>
      </c>
      <c r="D1698">
        <f t="shared" si="82"/>
        <v>1</v>
      </c>
      <c r="E1698" t="str">
        <f t="shared" ca="1" si="80"/>
        <v>shifted orders shipped</v>
      </c>
      <c r="F1698" t="s">
        <v>3539</v>
      </c>
      <c r="G1698" t="s">
        <v>335</v>
      </c>
      <c r="H1698" t="s">
        <v>5832</v>
      </c>
      <c r="I1698" s="6">
        <v>44011.721064814818</v>
      </c>
      <c r="J1698" t="s">
        <v>16</v>
      </c>
      <c r="K1698" s="6">
        <v>44013.328032407408</v>
      </c>
      <c r="M1698" t="s">
        <v>5833</v>
      </c>
      <c r="N1698" t="s">
        <v>5834</v>
      </c>
      <c r="Q1698" t="s">
        <v>698</v>
      </c>
      <c r="R1698" t="s">
        <v>365</v>
      </c>
      <c r="S1698" t="s">
        <v>5835</v>
      </c>
      <c r="T1698" t="s">
        <v>338</v>
      </c>
      <c r="U1698" t="s">
        <v>530</v>
      </c>
      <c r="W1698" t="s">
        <v>5836</v>
      </c>
      <c r="Z1698" t="s">
        <v>5833</v>
      </c>
      <c r="AA1698" t="s">
        <v>5834</v>
      </c>
      <c r="AD1698" t="s">
        <v>698</v>
      </c>
      <c r="AE1698" t="s">
        <v>365</v>
      </c>
      <c r="AF1698" t="s">
        <v>5835</v>
      </c>
      <c r="AG1698" t="s">
        <v>338</v>
      </c>
      <c r="AH1698" t="s">
        <v>530</v>
      </c>
      <c r="AJ1698" t="s">
        <v>5836</v>
      </c>
      <c r="AL1698" t="s">
        <v>339</v>
      </c>
      <c r="AM1698">
        <v>1</v>
      </c>
      <c r="AN1698">
        <v>1</v>
      </c>
      <c r="AO1698">
        <v>5846</v>
      </c>
      <c r="AQ1698">
        <v>124449</v>
      </c>
      <c r="AR1698">
        <v>53640001</v>
      </c>
      <c r="AS1698" t="s">
        <v>131</v>
      </c>
      <c r="AT1698" t="s">
        <v>136</v>
      </c>
      <c r="AW1698" t="s">
        <v>343</v>
      </c>
      <c r="EQ1698">
        <v>244385</v>
      </c>
      <c r="ER1698" t="s">
        <v>5837</v>
      </c>
      <c r="EV1698">
        <v>17286885</v>
      </c>
      <c r="EW1698">
        <v>928</v>
      </c>
      <c r="EX1698">
        <v>220644</v>
      </c>
      <c r="EY1698" t="s">
        <v>5838</v>
      </c>
      <c r="EZ1698">
        <v>1</v>
      </c>
      <c r="FC1698">
        <v>53640001</v>
      </c>
      <c r="FD1698" t="s">
        <v>136</v>
      </c>
    </row>
    <row r="1699" spans="1:160" x14ac:dyDescent="0.3">
      <c r="A1699" t="str">
        <f>VLOOKUP(B1699,Table2[],3,FALSE)</f>
        <v>Digital</v>
      </c>
      <c r="B1699" t="str">
        <f>IF(OR(ISNUMBER(FIND("QVC",Z1699)),ISNUMBER(FIND("QVC",AL1699))),"QVC",IF(OR(ISNUMBER(FIND("NCO",H1699)),ISNUMBER(FIND("NCO",Y1699))), "NCO", IF(AL1699="consumer","PMD.com",VLOOKUP(LEFT(H1699,2),Tables!$E$1:$F$11,2,FALSE))))</f>
        <v>PMD.com</v>
      </c>
      <c r="C1699">
        <f t="shared" si="81"/>
        <v>53720001</v>
      </c>
      <c r="D1699">
        <f t="shared" si="82"/>
        <v>1</v>
      </c>
      <c r="E1699" t="str">
        <f t="shared" ca="1" si="80"/>
        <v>shifted orders shipped</v>
      </c>
      <c r="F1699" t="s">
        <v>3539</v>
      </c>
      <c r="G1699" t="s">
        <v>335</v>
      </c>
      <c r="H1699" t="s">
        <v>5832</v>
      </c>
      <c r="I1699" s="6">
        <v>44011.721064814818</v>
      </c>
      <c r="J1699" t="s">
        <v>16</v>
      </c>
      <c r="K1699" s="6">
        <v>44013.328032407408</v>
      </c>
      <c r="M1699" t="s">
        <v>5833</v>
      </c>
      <c r="N1699" t="s">
        <v>5834</v>
      </c>
      <c r="Q1699" t="s">
        <v>698</v>
      </c>
      <c r="R1699" t="s">
        <v>365</v>
      </c>
      <c r="S1699" t="s">
        <v>5835</v>
      </c>
      <c r="T1699" t="s">
        <v>338</v>
      </c>
      <c r="U1699" t="s">
        <v>530</v>
      </c>
      <c r="W1699" t="s">
        <v>5836</v>
      </c>
      <c r="Z1699" t="s">
        <v>5833</v>
      </c>
      <c r="AA1699" t="s">
        <v>5834</v>
      </c>
      <c r="AD1699" t="s">
        <v>698</v>
      </c>
      <c r="AE1699" t="s">
        <v>365</v>
      </c>
      <c r="AF1699" t="s">
        <v>5835</v>
      </c>
      <c r="AG1699" t="s">
        <v>338</v>
      </c>
      <c r="AH1699" t="s">
        <v>530</v>
      </c>
      <c r="AJ1699" t="s">
        <v>5836</v>
      </c>
      <c r="AL1699" t="s">
        <v>339</v>
      </c>
      <c r="AM1699">
        <v>1</v>
      </c>
      <c r="AN1699">
        <v>1</v>
      </c>
      <c r="AO1699">
        <v>4904</v>
      </c>
      <c r="AQ1699">
        <v>124455</v>
      </c>
      <c r="AR1699">
        <v>53720001</v>
      </c>
      <c r="AS1699" t="s">
        <v>1754</v>
      </c>
      <c r="AT1699" t="s">
        <v>69</v>
      </c>
      <c r="AW1699" t="s">
        <v>343</v>
      </c>
      <c r="BY1699" t="s">
        <v>342</v>
      </c>
      <c r="EQ1699">
        <v>248482</v>
      </c>
      <c r="ER1699" t="s">
        <v>5837</v>
      </c>
      <c r="EV1699">
        <v>17286885</v>
      </c>
      <c r="EW1699">
        <v>928</v>
      </c>
      <c r="EX1699">
        <v>220644</v>
      </c>
      <c r="EY1699" t="s">
        <v>5838</v>
      </c>
      <c r="EZ1699">
        <v>1</v>
      </c>
      <c r="FC1699">
        <v>53720001</v>
      </c>
      <c r="FD1699" t="s">
        <v>69</v>
      </c>
    </row>
    <row r="1700" spans="1:160" x14ac:dyDescent="0.3">
      <c r="A1700" t="str">
        <f>VLOOKUP(B1700,Table2[],3,FALSE)</f>
        <v>Digital</v>
      </c>
      <c r="B1700" t="str">
        <f>IF(OR(ISNUMBER(FIND("QVC",Z1700)),ISNUMBER(FIND("QVC",AL1700))),"QVC",IF(OR(ISNUMBER(FIND("NCO",H1700)),ISNUMBER(FIND("NCO",Y1700))), "NCO", IF(AL1700="consumer","PMD.com",VLOOKUP(LEFT(H1700,2),Tables!$E$1:$F$11,2,FALSE))))</f>
        <v>PMD.com</v>
      </c>
      <c r="C1700">
        <f t="shared" si="81"/>
        <v>53900001</v>
      </c>
      <c r="D1700">
        <f t="shared" si="82"/>
        <v>1</v>
      </c>
      <c r="E1700" t="str">
        <f t="shared" ca="1" si="80"/>
        <v>shifted orders shipped</v>
      </c>
      <c r="F1700" t="s">
        <v>3539</v>
      </c>
      <c r="G1700" t="s">
        <v>335</v>
      </c>
      <c r="H1700" t="s">
        <v>5832</v>
      </c>
      <c r="I1700" s="6">
        <v>44011.721064814818</v>
      </c>
      <c r="J1700" t="s">
        <v>16</v>
      </c>
      <c r="K1700" s="6">
        <v>44013.328032407408</v>
      </c>
      <c r="M1700" t="s">
        <v>5833</v>
      </c>
      <c r="N1700" t="s">
        <v>5834</v>
      </c>
      <c r="Q1700" t="s">
        <v>698</v>
      </c>
      <c r="R1700" t="s">
        <v>365</v>
      </c>
      <c r="S1700" t="s">
        <v>5835</v>
      </c>
      <c r="T1700" t="s">
        <v>338</v>
      </c>
      <c r="U1700" t="s">
        <v>530</v>
      </c>
      <c r="W1700" t="s">
        <v>5836</v>
      </c>
      <c r="Z1700" t="s">
        <v>5833</v>
      </c>
      <c r="AA1700" t="s">
        <v>5834</v>
      </c>
      <c r="AD1700" t="s">
        <v>698</v>
      </c>
      <c r="AE1700" t="s">
        <v>365</v>
      </c>
      <c r="AF1700" t="s">
        <v>5835</v>
      </c>
      <c r="AG1700" t="s">
        <v>338</v>
      </c>
      <c r="AH1700" t="s">
        <v>530</v>
      </c>
      <c r="AJ1700" t="s">
        <v>5836</v>
      </c>
      <c r="AL1700" t="s">
        <v>339</v>
      </c>
      <c r="AM1700">
        <v>1</v>
      </c>
      <c r="AN1700">
        <v>1</v>
      </c>
      <c r="AO1700">
        <v>31217</v>
      </c>
      <c r="AQ1700">
        <v>124466</v>
      </c>
      <c r="AR1700">
        <v>53900001</v>
      </c>
      <c r="AS1700" t="s">
        <v>1697</v>
      </c>
      <c r="AT1700" t="s">
        <v>104</v>
      </c>
      <c r="AW1700" t="s">
        <v>343</v>
      </c>
      <c r="BY1700" t="s">
        <v>342</v>
      </c>
      <c r="EQ1700">
        <v>247378</v>
      </c>
      <c r="ER1700" t="s">
        <v>5837</v>
      </c>
      <c r="EV1700">
        <v>17286885</v>
      </c>
      <c r="EW1700">
        <v>928</v>
      </c>
      <c r="EX1700">
        <v>220644</v>
      </c>
      <c r="EY1700" t="s">
        <v>5838</v>
      </c>
      <c r="EZ1700">
        <v>1</v>
      </c>
      <c r="FC1700">
        <v>53900001</v>
      </c>
      <c r="FD1700" t="s">
        <v>104</v>
      </c>
    </row>
    <row r="1701" spans="1:160" x14ac:dyDescent="0.3">
      <c r="A1701" t="str">
        <f>VLOOKUP(B1701,Table2[],3,FALSE)</f>
        <v>Digital</v>
      </c>
      <c r="B1701" t="str">
        <f>IF(OR(ISNUMBER(FIND("QVC",Z1701)),ISNUMBER(FIND("QVC",AL1701))),"QVC",IF(OR(ISNUMBER(FIND("NCO",H1701)),ISNUMBER(FIND("NCO",Y1701))), "NCO", IF(AL1701="consumer","PMD.com",VLOOKUP(LEFT(H1701,2),Tables!$E$1:$F$11,2,FALSE))))</f>
        <v>PMD.com</v>
      </c>
      <c r="C1701">
        <f t="shared" si="81"/>
        <v>53710001</v>
      </c>
      <c r="D1701">
        <f t="shared" si="82"/>
        <v>1</v>
      </c>
      <c r="E1701" t="str">
        <f t="shared" ca="1" si="80"/>
        <v>shifted orders shipped</v>
      </c>
      <c r="F1701" t="s">
        <v>3539</v>
      </c>
      <c r="G1701" t="s">
        <v>335</v>
      </c>
      <c r="H1701" t="s">
        <v>5832</v>
      </c>
      <c r="I1701" s="6">
        <v>44011.721064814818</v>
      </c>
      <c r="J1701" t="s">
        <v>16</v>
      </c>
      <c r="K1701" s="6">
        <v>44013.328032407408</v>
      </c>
      <c r="M1701" t="s">
        <v>5833</v>
      </c>
      <c r="N1701" t="s">
        <v>5834</v>
      </c>
      <c r="Q1701" t="s">
        <v>698</v>
      </c>
      <c r="R1701" t="s">
        <v>365</v>
      </c>
      <c r="S1701" t="s">
        <v>5835</v>
      </c>
      <c r="T1701" t="s">
        <v>338</v>
      </c>
      <c r="U1701" t="s">
        <v>530</v>
      </c>
      <c r="W1701" t="s">
        <v>5836</v>
      </c>
      <c r="Z1701" t="s">
        <v>5833</v>
      </c>
      <c r="AA1701" t="s">
        <v>5834</v>
      </c>
      <c r="AD1701" t="s">
        <v>698</v>
      </c>
      <c r="AE1701" t="s">
        <v>365</v>
      </c>
      <c r="AF1701" t="s">
        <v>5835</v>
      </c>
      <c r="AG1701" t="s">
        <v>338</v>
      </c>
      <c r="AH1701" t="s">
        <v>530</v>
      </c>
      <c r="AJ1701" t="s">
        <v>5836</v>
      </c>
      <c r="AL1701" t="s">
        <v>339</v>
      </c>
      <c r="AM1701">
        <v>1</v>
      </c>
      <c r="AN1701">
        <v>1</v>
      </c>
      <c r="AO1701">
        <v>4902</v>
      </c>
      <c r="AQ1701">
        <v>124454</v>
      </c>
      <c r="AR1701">
        <v>53710001</v>
      </c>
      <c r="AS1701" t="s">
        <v>1873</v>
      </c>
      <c r="AT1701" t="s">
        <v>66</v>
      </c>
      <c r="AW1701" t="s">
        <v>343</v>
      </c>
      <c r="EQ1701">
        <v>248267</v>
      </c>
      <c r="ER1701" t="s">
        <v>5837</v>
      </c>
      <c r="EV1701">
        <v>17286885</v>
      </c>
      <c r="EW1701">
        <v>928</v>
      </c>
      <c r="EX1701">
        <v>220644</v>
      </c>
      <c r="EY1701" t="s">
        <v>5838</v>
      </c>
      <c r="EZ1701">
        <v>1</v>
      </c>
      <c r="FC1701">
        <v>53710001</v>
      </c>
      <c r="FD1701" t="s">
        <v>66</v>
      </c>
    </row>
    <row r="1702" spans="1:160" x14ac:dyDescent="0.3">
      <c r="A1702" t="str">
        <f>VLOOKUP(B1702,Table2[],3,FALSE)</f>
        <v>Digital</v>
      </c>
      <c r="B1702" t="str">
        <f>IF(OR(ISNUMBER(FIND("QVC",Z1702)),ISNUMBER(FIND("QVC",AL1702))),"QVC",IF(OR(ISNUMBER(FIND("NCO",H1702)),ISNUMBER(FIND("NCO",Y1702))), "NCO", IF(AL1702="consumer","PMD.com",VLOOKUP(LEFT(H1702,2),Tables!$E$1:$F$11,2,FALSE))))</f>
        <v>PMD.com</v>
      </c>
      <c r="C1702">
        <f t="shared" si="81"/>
        <v>51070001</v>
      </c>
      <c r="D1702">
        <f t="shared" si="82"/>
        <v>1</v>
      </c>
      <c r="E1702" t="str">
        <f t="shared" ca="1" si="80"/>
        <v>shifted orders shipped</v>
      </c>
      <c r="F1702" t="s">
        <v>3539</v>
      </c>
      <c r="G1702" t="s">
        <v>335</v>
      </c>
      <c r="H1702" t="s">
        <v>2392</v>
      </c>
      <c r="I1702" s="6">
        <v>44008.356817129628</v>
      </c>
      <c r="J1702" t="s">
        <v>16</v>
      </c>
      <c r="K1702" s="6">
        <v>44013.328067129631</v>
      </c>
      <c r="M1702" t="s">
        <v>5839</v>
      </c>
      <c r="N1702" t="s">
        <v>5840</v>
      </c>
      <c r="Q1702" t="s">
        <v>2237</v>
      </c>
      <c r="R1702" t="s">
        <v>375</v>
      </c>
      <c r="S1702">
        <v>60051</v>
      </c>
      <c r="T1702" t="s">
        <v>338</v>
      </c>
      <c r="U1702" t="s">
        <v>530</v>
      </c>
      <c r="W1702" t="s">
        <v>5841</v>
      </c>
      <c r="Z1702" t="s">
        <v>5839</v>
      </c>
      <c r="AA1702" t="s">
        <v>5840</v>
      </c>
      <c r="AD1702" t="s">
        <v>2237</v>
      </c>
      <c r="AE1702" t="s">
        <v>375</v>
      </c>
      <c r="AF1702">
        <v>60051</v>
      </c>
      <c r="AG1702" t="s">
        <v>338</v>
      </c>
      <c r="AH1702" t="s">
        <v>530</v>
      </c>
      <c r="AJ1702" t="s">
        <v>5841</v>
      </c>
      <c r="AL1702" t="s">
        <v>339</v>
      </c>
      <c r="AM1702">
        <v>1</v>
      </c>
      <c r="AN1702">
        <v>1</v>
      </c>
      <c r="AO1702">
        <v>10147</v>
      </c>
      <c r="AQ1702">
        <v>124429</v>
      </c>
      <c r="AR1702">
        <v>51070001</v>
      </c>
      <c r="AS1702" t="s">
        <v>1886</v>
      </c>
      <c r="AT1702" t="s">
        <v>45</v>
      </c>
      <c r="AW1702" t="s">
        <v>343</v>
      </c>
      <c r="BY1702" t="s">
        <v>342</v>
      </c>
      <c r="EQ1702">
        <v>251956</v>
      </c>
      <c r="ER1702" t="s">
        <v>2393</v>
      </c>
      <c r="EV1702">
        <v>17283942</v>
      </c>
      <c r="EW1702">
        <v>928</v>
      </c>
      <c r="EX1702">
        <v>218585</v>
      </c>
      <c r="EY1702" t="s">
        <v>5842</v>
      </c>
      <c r="EZ1702">
        <v>1</v>
      </c>
      <c r="FC1702">
        <v>51070001</v>
      </c>
      <c r="FD1702" t="s">
        <v>45</v>
      </c>
    </row>
    <row r="1703" spans="1:160" x14ac:dyDescent="0.3">
      <c r="A1703" t="str">
        <f>VLOOKUP(B1703,Table2[],3,FALSE)</f>
        <v>Digital</v>
      </c>
      <c r="B1703" t="str">
        <f>IF(OR(ISNUMBER(FIND("QVC",Z1703)),ISNUMBER(FIND("QVC",AL1703))),"QVC",IF(OR(ISNUMBER(FIND("NCO",H1703)),ISNUMBER(FIND("NCO",Y1703))), "NCO", IF(AL1703="consumer","PMD.com",VLOOKUP(LEFT(H1703,2),Tables!$E$1:$F$11,2,FALSE))))</f>
        <v>PMD.com</v>
      </c>
      <c r="C1703">
        <f t="shared" si="81"/>
        <v>53440001</v>
      </c>
      <c r="D1703">
        <f t="shared" si="82"/>
        <v>1</v>
      </c>
      <c r="E1703" t="str">
        <f t="shared" ca="1" si="80"/>
        <v>shifted orders shipped</v>
      </c>
      <c r="F1703" t="s">
        <v>3539</v>
      </c>
      <c r="G1703" t="s">
        <v>335</v>
      </c>
      <c r="H1703" t="s">
        <v>2392</v>
      </c>
      <c r="I1703" s="6">
        <v>44008.356817129628</v>
      </c>
      <c r="J1703" t="s">
        <v>16</v>
      </c>
      <c r="K1703" s="6">
        <v>44013.328067129631</v>
      </c>
      <c r="M1703" t="s">
        <v>5839</v>
      </c>
      <c r="N1703" t="s">
        <v>5840</v>
      </c>
      <c r="Q1703" t="s">
        <v>2237</v>
      </c>
      <c r="R1703" t="s">
        <v>375</v>
      </c>
      <c r="S1703">
        <v>60051</v>
      </c>
      <c r="T1703" t="s">
        <v>338</v>
      </c>
      <c r="U1703" t="s">
        <v>530</v>
      </c>
      <c r="W1703" t="s">
        <v>5841</v>
      </c>
      <c r="Z1703" t="s">
        <v>5839</v>
      </c>
      <c r="AA1703" t="s">
        <v>5840</v>
      </c>
      <c r="AD1703" t="s">
        <v>2237</v>
      </c>
      <c r="AE1703" t="s">
        <v>375</v>
      </c>
      <c r="AF1703">
        <v>60051</v>
      </c>
      <c r="AG1703" t="s">
        <v>338</v>
      </c>
      <c r="AH1703" t="s">
        <v>530</v>
      </c>
      <c r="AJ1703" t="s">
        <v>5841</v>
      </c>
      <c r="AL1703" t="s">
        <v>339</v>
      </c>
      <c r="AM1703">
        <v>1</v>
      </c>
      <c r="AN1703">
        <v>1</v>
      </c>
      <c r="AO1703">
        <v>7642</v>
      </c>
      <c r="AQ1703">
        <v>124700</v>
      </c>
      <c r="AR1703">
        <v>53440001</v>
      </c>
      <c r="AS1703" t="s">
        <v>1240</v>
      </c>
      <c r="AT1703" t="s">
        <v>116</v>
      </c>
      <c r="AW1703" t="s">
        <v>340</v>
      </c>
      <c r="AX1703" t="s">
        <v>340</v>
      </c>
      <c r="AY1703" t="s">
        <v>345</v>
      </c>
      <c r="AZ1703" t="s">
        <v>345</v>
      </c>
      <c r="BY1703" t="s">
        <v>342</v>
      </c>
      <c r="EQ1703">
        <v>252960</v>
      </c>
      <c r="ER1703" t="s">
        <v>2393</v>
      </c>
      <c r="EV1703">
        <v>17283942</v>
      </c>
      <c r="EW1703">
        <v>928</v>
      </c>
      <c r="EX1703">
        <v>218585</v>
      </c>
      <c r="EY1703" t="s">
        <v>5842</v>
      </c>
      <c r="EZ1703">
        <v>1</v>
      </c>
      <c r="FC1703">
        <v>53440001</v>
      </c>
      <c r="FD1703" t="s">
        <v>116</v>
      </c>
    </row>
    <row r="1704" spans="1:160" x14ac:dyDescent="0.3">
      <c r="A1704" t="str">
        <f>VLOOKUP(B1704,Table2[],3,FALSE)</f>
        <v>Digital</v>
      </c>
      <c r="B1704" t="str">
        <f>IF(OR(ISNUMBER(FIND("QVC",Z1704)),ISNUMBER(FIND("QVC",AL1704))),"QVC",IF(OR(ISNUMBER(FIND("NCO",H1704)),ISNUMBER(FIND("NCO",Y1704))), "NCO", IF(AL1704="consumer","PMD.com",VLOOKUP(LEFT(H1704,2),Tables!$E$1:$F$11,2,FALSE))))</f>
        <v>PMD.com</v>
      </c>
      <c r="C1704">
        <f t="shared" si="81"/>
        <v>53920001</v>
      </c>
      <c r="D1704">
        <f t="shared" si="82"/>
        <v>1</v>
      </c>
      <c r="E1704" t="str">
        <f t="shared" ca="1" si="80"/>
        <v>shifted orders shipped</v>
      </c>
      <c r="F1704" t="s">
        <v>3539</v>
      </c>
      <c r="G1704" t="s">
        <v>335</v>
      </c>
      <c r="H1704" t="s">
        <v>5843</v>
      </c>
      <c r="I1704" s="6">
        <v>44011.61959490741</v>
      </c>
      <c r="J1704" t="s">
        <v>16</v>
      </c>
      <c r="K1704" s="6">
        <v>44013.328113425923</v>
      </c>
      <c r="M1704" t="s">
        <v>5844</v>
      </c>
      <c r="N1704" t="s">
        <v>5845</v>
      </c>
      <c r="Q1704" t="s">
        <v>1437</v>
      </c>
      <c r="R1704" t="s">
        <v>378</v>
      </c>
      <c r="S1704">
        <v>48823</v>
      </c>
      <c r="T1704" t="s">
        <v>338</v>
      </c>
      <c r="U1704" t="s">
        <v>530</v>
      </c>
      <c r="W1704" t="s">
        <v>5846</v>
      </c>
      <c r="Z1704" t="s">
        <v>5844</v>
      </c>
      <c r="AA1704" t="s">
        <v>5845</v>
      </c>
      <c r="AD1704" t="s">
        <v>1437</v>
      </c>
      <c r="AE1704" t="s">
        <v>378</v>
      </c>
      <c r="AF1704">
        <v>48823</v>
      </c>
      <c r="AG1704" t="s">
        <v>338</v>
      </c>
      <c r="AH1704" t="s">
        <v>530</v>
      </c>
      <c r="AJ1704" t="s">
        <v>5846</v>
      </c>
      <c r="AL1704" t="s">
        <v>339</v>
      </c>
      <c r="AM1704">
        <v>1</v>
      </c>
      <c r="AN1704">
        <v>1</v>
      </c>
      <c r="AO1704">
        <v>14899</v>
      </c>
      <c r="AQ1704">
        <v>124468</v>
      </c>
      <c r="AR1704">
        <v>53920001</v>
      </c>
      <c r="AS1704">
        <v>9000000</v>
      </c>
      <c r="AT1704" t="s">
        <v>40</v>
      </c>
      <c r="AW1704" t="s">
        <v>343</v>
      </c>
      <c r="BY1704" t="s">
        <v>342</v>
      </c>
      <c r="EQ1704">
        <v>243396</v>
      </c>
      <c r="ER1704" t="s">
        <v>5847</v>
      </c>
      <c r="EV1704">
        <v>17286819</v>
      </c>
      <c r="EW1704">
        <v>928</v>
      </c>
      <c r="EX1704">
        <v>220576</v>
      </c>
      <c r="EY1704" t="s">
        <v>5848</v>
      </c>
      <c r="EZ1704">
        <v>1</v>
      </c>
      <c r="FC1704">
        <v>95385</v>
      </c>
      <c r="FD1704" t="s">
        <v>3531</v>
      </c>
    </row>
    <row r="1705" spans="1:160" x14ac:dyDescent="0.3">
      <c r="A1705" t="str">
        <f>VLOOKUP(B1705,Table2[],3,FALSE)</f>
        <v>Digital</v>
      </c>
      <c r="B1705" t="str">
        <f>IF(OR(ISNUMBER(FIND("QVC",Z1705)),ISNUMBER(FIND("QVC",AL1705))),"QVC",IF(OR(ISNUMBER(FIND("NCO",H1705)),ISNUMBER(FIND("NCO",Y1705))), "NCO", IF(AL1705="consumer","PMD.com",VLOOKUP(LEFT(H1705,2),Tables!$E$1:$F$11,2,FALSE))))</f>
        <v>PMD.com</v>
      </c>
      <c r="C1705">
        <f t="shared" si="81"/>
        <v>5341030</v>
      </c>
      <c r="D1705">
        <f t="shared" si="82"/>
        <v>1</v>
      </c>
      <c r="E1705" t="str">
        <f t="shared" ca="1" si="80"/>
        <v>shifted orders shipped</v>
      </c>
      <c r="F1705" t="s">
        <v>3539</v>
      </c>
      <c r="G1705" t="s">
        <v>335</v>
      </c>
      <c r="H1705" t="s">
        <v>5843</v>
      </c>
      <c r="I1705" s="6">
        <v>44011.61959490741</v>
      </c>
      <c r="J1705" t="s">
        <v>16</v>
      </c>
      <c r="K1705" s="6">
        <v>44013.328113425923</v>
      </c>
      <c r="M1705" t="s">
        <v>5844</v>
      </c>
      <c r="N1705" t="s">
        <v>5845</v>
      </c>
      <c r="Q1705" t="s">
        <v>1437</v>
      </c>
      <c r="R1705" t="s">
        <v>378</v>
      </c>
      <c r="S1705">
        <v>48823</v>
      </c>
      <c r="T1705" t="s">
        <v>338</v>
      </c>
      <c r="U1705" t="s">
        <v>530</v>
      </c>
      <c r="W1705" t="s">
        <v>5846</v>
      </c>
      <c r="Z1705" t="s">
        <v>5844</v>
      </c>
      <c r="AA1705" t="s">
        <v>5845</v>
      </c>
      <c r="AD1705" t="s">
        <v>1437</v>
      </c>
      <c r="AE1705" t="s">
        <v>378</v>
      </c>
      <c r="AF1705">
        <v>48823</v>
      </c>
      <c r="AG1705" t="s">
        <v>338</v>
      </c>
      <c r="AH1705" t="s">
        <v>530</v>
      </c>
      <c r="AJ1705" t="s">
        <v>5846</v>
      </c>
      <c r="AL1705" t="s">
        <v>339</v>
      </c>
      <c r="AM1705">
        <v>1</v>
      </c>
      <c r="AN1705">
        <v>1</v>
      </c>
      <c r="AO1705">
        <v>12859</v>
      </c>
      <c r="AQ1705">
        <v>124642</v>
      </c>
      <c r="AR1705">
        <v>5341030</v>
      </c>
      <c r="AS1705" t="s">
        <v>925</v>
      </c>
      <c r="AT1705" t="s">
        <v>926</v>
      </c>
      <c r="AW1705" t="s">
        <v>366</v>
      </c>
      <c r="AX1705" t="s">
        <v>366</v>
      </c>
      <c r="AY1705" t="s">
        <v>345</v>
      </c>
      <c r="AZ1705" t="s">
        <v>346</v>
      </c>
      <c r="BY1705" t="s">
        <v>342</v>
      </c>
      <c r="EQ1705">
        <v>243275</v>
      </c>
      <c r="ER1705" t="s">
        <v>5847</v>
      </c>
      <c r="EV1705">
        <v>17286819</v>
      </c>
      <c r="EW1705">
        <v>928</v>
      </c>
      <c r="EX1705">
        <v>220576</v>
      </c>
      <c r="EY1705" t="s">
        <v>5848</v>
      </c>
      <c r="EZ1705">
        <v>1</v>
      </c>
      <c r="FC1705">
        <v>95385</v>
      </c>
      <c r="FD1705" t="s">
        <v>3531</v>
      </c>
    </row>
    <row r="1706" spans="1:160" x14ac:dyDescent="0.3">
      <c r="A1706" t="str">
        <f>VLOOKUP(B1706,Table2[],3,FALSE)</f>
        <v>Digital</v>
      </c>
      <c r="B1706" t="str">
        <f>IF(OR(ISNUMBER(FIND("QVC",Z1706)),ISNUMBER(FIND("QVC",AL1706))),"QVC",IF(OR(ISNUMBER(FIND("NCO",H1706)),ISNUMBER(FIND("NCO",Y1706))), "NCO", IF(AL1706="consumer","PMD.com",VLOOKUP(LEFT(H1706,2),Tables!$E$1:$F$11,2,FALSE))))</f>
        <v>PMD.com</v>
      </c>
      <c r="C1706">
        <f t="shared" si="81"/>
        <v>5341</v>
      </c>
      <c r="D1706">
        <f t="shared" si="82"/>
        <v>1</v>
      </c>
      <c r="E1706" t="str">
        <f t="shared" ca="1" si="80"/>
        <v>shifted orders shipped</v>
      </c>
      <c r="F1706" t="s">
        <v>3539</v>
      </c>
      <c r="G1706" t="s">
        <v>335</v>
      </c>
      <c r="H1706" t="s">
        <v>5843</v>
      </c>
      <c r="I1706" s="6">
        <v>44011.61959490741</v>
      </c>
      <c r="J1706" t="s">
        <v>16</v>
      </c>
      <c r="K1706" s="6">
        <v>44013.328113425923</v>
      </c>
      <c r="M1706" t="s">
        <v>5844</v>
      </c>
      <c r="N1706" t="s">
        <v>5845</v>
      </c>
      <c r="Q1706" t="s">
        <v>1437</v>
      </c>
      <c r="R1706" t="s">
        <v>378</v>
      </c>
      <c r="S1706">
        <v>48823</v>
      </c>
      <c r="T1706" t="s">
        <v>338</v>
      </c>
      <c r="U1706" t="s">
        <v>530</v>
      </c>
      <c r="W1706" t="s">
        <v>5846</v>
      </c>
      <c r="Z1706" t="s">
        <v>5844</v>
      </c>
      <c r="AA1706" t="s">
        <v>5845</v>
      </c>
      <c r="AD1706" t="s">
        <v>1437</v>
      </c>
      <c r="AE1706" t="s">
        <v>378</v>
      </c>
      <c r="AF1706">
        <v>48823</v>
      </c>
      <c r="AG1706" t="s">
        <v>338</v>
      </c>
      <c r="AH1706" t="s">
        <v>530</v>
      </c>
      <c r="AJ1706" t="s">
        <v>5846</v>
      </c>
      <c r="AL1706" t="s">
        <v>339</v>
      </c>
      <c r="AM1706">
        <v>1</v>
      </c>
      <c r="AN1706">
        <v>1</v>
      </c>
      <c r="AO1706">
        <v>15156</v>
      </c>
      <c r="AQ1706">
        <v>124187</v>
      </c>
      <c r="AR1706">
        <v>5341</v>
      </c>
      <c r="AS1706" t="s">
        <v>1851</v>
      </c>
      <c r="AT1706" t="s">
        <v>82</v>
      </c>
      <c r="AW1706" t="s">
        <v>340</v>
      </c>
      <c r="AX1706" t="s">
        <v>340</v>
      </c>
      <c r="AY1706" t="s">
        <v>345</v>
      </c>
      <c r="AZ1706" t="s">
        <v>346</v>
      </c>
      <c r="BY1706" t="s">
        <v>342</v>
      </c>
      <c r="EQ1706">
        <v>243643</v>
      </c>
      <c r="ER1706" t="s">
        <v>5847</v>
      </c>
      <c r="EV1706">
        <v>17286819</v>
      </c>
      <c r="EW1706">
        <v>928</v>
      </c>
      <c r="EX1706">
        <v>220576</v>
      </c>
      <c r="EY1706" t="s">
        <v>5848</v>
      </c>
      <c r="EZ1706">
        <v>1</v>
      </c>
      <c r="FC1706">
        <v>95294</v>
      </c>
      <c r="FD1706" t="s">
        <v>473</v>
      </c>
    </row>
    <row r="1707" spans="1:160" x14ac:dyDescent="0.3">
      <c r="A1707" t="str">
        <f>VLOOKUP(B1707,Table2[],3,FALSE)</f>
        <v>Digital</v>
      </c>
      <c r="B1707" t="str">
        <f>IF(OR(ISNUMBER(FIND("QVC",Z1707)),ISNUMBER(FIND("QVC",AL1707))),"QVC",IF(OR(ISNUMBER(FIND("NCO",H1707)),ISNUMBER(FIND("NCO",Y1707))), "NCO", IF(AL1707="consumer","PMD.com",VLOOKUP(LEFT(H1707,2),Tables!$E$1:$F$11,2,FALSE))))</f>
        <v>PMD.com</v>
      </c>
      <c r="C1707">
        <f t="shared" si="81"/>
        <v>52430001</v>
      </c>
      <c r="D1707">
        <f t="shared" si="82"/>
        <v>1</v>
      </c>
      <c r="E1707" t="str">
        <f t="shared" ca="1" si="80"/>
        <v>shifted orders shipped</v>
      </c>
      <c r="F1707" t="s">
        <v>3539</v>
      </c>
      <c r="G1707" t="s">
        <v>335</v>
      </c>
      <c r="H1707" t="s">
        <v>5843</v>
      </c>
      <c r="I1707" s="6">
        <v>44011.61959490741</v>
      </c>
      <c r="J1707" t="s">
        <v>16</v>
      </c>
      <c r="K1707" s="6">
        <v>44013.328113425923</v>
      </c>
      <c r="M1707" t="s">
        <v>5844</v>
      </c>
      <c r="N1707" t="s">
        <v>5845</v>
      </c>
      <c r="Q1707" t="s">
        <v>1437</v>
      </c>
      <c r="R1707" t="s">
        <v>378</v>
      </c>
      <c r="S1707">
        <v>48823</v>
      </c>
      <c r="T1707" t="s">
        <v>338</v>
      </c>
      <c r="U1707" t="s">
        <v>530</v>
      </c>
      <c r="W1707" t="s">
        <v>5846</v>
      </c>
      <c r="Z1707" t="s">
        <v>5844</v>
      </c>
      <c r="AA1707" t="s">
        <v>5845</v>
      </c>
      <c r="AD1707" t="s">
        <v>1437</v>
      </c>
      <c r="AE1707" t="s">
        <v>378</v>
      </c>
      <c r="AF1707">
        <v>48823</v>
      </c>
      <c r="AG1707" t="s">
        <v>338</v>
      </c>
      <c r="AH1707" t="s">
        <v>530</v>
      </c>
      <c r="AJ1707" t="s">
        <v>5846</v>
      </c>
      <c r="AL1707" t="s">
        <v>339</v>
      </c>
      <c r="AM1707">
        <v>1</v>
      </c>
      <c r="AN1707">
        <v>1</v>
      </c>
      <c r="AO1707">
        <v>12063</v>
      </c>
      <c r="AQ1707">
        <v>127155</v>
      </c>
      <c r="AR1707">
        <v>52430001</v>
      </c>
      <c r="AS1707" t="s">
        <v>927</v>
      </c>
      <c r="AT1707" t="s">
        <v>75</v>
      </c>
      <c r="AW1707" t="s">
        <v>340</v>
      </c>
      <c r="AX1707" t="s">
        <v>340</v>
      </c>
      <c r="AY1707" t="s">
        <v>357</v>
      </c>
      <c r="AZ1707" t="s">
        <v>363</v>
      </c>
      <c r="BY1707" t="s">
        <v>342</v>
      </c>
      <c r="EQ1707">
        <v>249990</v>
      </c>
      <c r="ER1707" t="s">
        <v>5847</v>
      </c>
      <c r="EV1707">
        <v>17286819</v>
      </c>
      <c r="EW1707">
        <v>928</v>
      </c>
      <c r="EX1707">
        <v>220576</v>
      </c>
      <c r="EY1707" t="s">
        <v>5848</v>
      </c>
      <c r="EZ1707">
        <v>1</v>
      </c>
      <c r="FC1707">
        <v>95385</v>
      </c>
      <c r="FD1707" t="s">
        <v>3531</v>
      </c>
    </row>
    <row r="1708" spans="1:160" x14ac:dyDescent="0.3">
      <c r="A1708" t="str">
        <f>VLOOKUP(B1708,Table2[],3,FALSE)</f>
        <v>Digital</v>
      </c>
      <c r="B1708" t="str">
        <f>IF(OR(ISNUMBER(FIND("QVC",Z1708)),ISNUMBER(FIND("QVC",AL1708))),"QVC",IF(OR(ISNUMBER(FIND("NCO",H1708)),ISNUMBER(FIND("NCO",Y1708))), "NCO", IF(AL1708="consumer","PMD.com",VLOOKUP(LEFT(H1708,2),Tables!$E$1:$F$11,2,FALSE))))</f>
        <v>PMD.com</v>
      </c>
      <c r="C1708">
        <f t="shared" si="81"/>
        <v>53450011</v>
      </c>
      <c r="D1708">
        <f t="shared" si="82"/>
        <v>1</v>
      </c>
      <c r="E1708" t="str">
        <f t="shared" ca="1" si="80"/>
        <v>shifted orders shipped</v>
      </c>
      <c r="F1708" t="s">
        <v>3539</v>
      </c>
      <c r="G1708" t="s">
        <v>335</v>
      </c>
      <c r="H1708" t="s">
        <v>5843</v>
      </c>
      <c r="I1708" s="6">
        <v>44011.61959490741</v>
      </c>
      <c r="J1708" t="s">
        <v>16</v>
      </c>
      <c r="K1708" s="6">
        <v>44013.328113425923</v>
      </c>
      <c r="M1708" t="s">
        <v>5844</v>
      </c>
      <c r="N1708" t="s">
        <v>5845</v>
      </c>
      <c r="Q1708" t="s">
        <v>1437</v>
      </c>
      <c r="R1708" t="s">
        <v>378</v>
      </c>
      <c r="S1708">
        <v>48823</v>
      </c>
      <c r="T1708" t="s">
        <v>338</v>
      </c>
      <c r="U1708" t="s">
        <v>530</v>
      </c>
      <c r="W1708" t="s">
        <v>5846</v>
      </c>
      <c r="Z1708" t="s">
        <v>5844</v>
      </c>
      <c r="AA1708" t="s">
        <v>5845</v>
      </c>
      <c r="AD1708" t="s">
        <v>1437</v>
      </c>
      <c r="AE1708" t="s">
        <v>378</v>
      </c>
      <c r="AF1708">
        <v>48823</v>
      </c>
      <c r="AG1708" t="s">
        <v>338</v>
      </c>
      <c r="AH1708" t="s">
        <v>530</v>
      </c>
      <c r="AJ1708" t="s">
        <v>5846</v>
      </c>
      <c r="AL1708" t="s">
        <v>339</v>
      </c>
      <c r="AM1708">
        <v>1</v>
      </c>
      <c r="AN1708">
        <v>1</v>
      </c>
      <c r="AO1708">
        <v>15200</v>
      </c>
      <c r="AQ1708">
        <v>124724</v>
      </c>
      <c r="AR1708">
        <v>53450011</v>
      </c>
      <c r="AS1708" t="s">
        <v>2807</v>
      </c>
      <c r="AT1708" t="s">
        <v>96</v>
      </c>
      <c r="AW1708" t="s">
        <v>340</v>
      </c>
      <c r="AX1708" t="s">
        <v>340</v>
      </c>
      <c r="AY1708" t="s">
        <v>345</v>
      </c>
      <c r="AZ1708">
        <v>0</v>
      </c>
      <c r="BY1708" t="s">
        <v>342</v>
      </c>
      <c r="EQ1708">
        <v>253372</v>
      </c>
      <c r="ER1708" t="s">
        <v>5847</v>
      </c>
      <c r="EV1708">
        <v>17286819</v>
      </c>
      <c r="EW1708">
        <v>928</v>
      </c>
      <c r="EX1708">
        <v>220576</v>
      </c>
      <c r="EY1708" t="s">
        <v>5848</v>
      </c>
      <c r="EZ1708">
        <v>1</v>
      </c>
      <c r="FC1708">
        <v>95294</v>
      </c>
      <c r="FD1708" t="s">
        <v>473</v>
      </c>
    </row>
    <row r="1709" spans="1:160" x14ac:dyDescent="0.3">
      <c r="A1709" t="str">
        <f>VLOOKUP(B1709,Table2[],3,FALSE)</f>
        <v>Digital</v>
      </c>
      <c r="B1709" t="str">
        <f>IF(OR(ISNUMBER(FIND("QVC",Z1709)),ISNUMBER(FIND("QVC",AL1709))),"QVC",IF(OR(ISNUMBER(FIND("NCO",H1709)),ISNUMBER(FIND("NCO",Y1709))), "NCO", IF(AL1709="consumer","PMD.com",VLOOKUP(LEFT(H1709,2),Tables!$E$1:$F$11,2,FALSE))))</f>
        <v>PMD.com</v>
      </c>
      <c r="C1709">
        <f t="shared" si="81"/>
        <v>51090030</v>
      </c>
      <c r="D1709">
        <f t="shared" si="82"/>
        <v>1</v>
      </c>
      <c r="E1709" t="str">
        <f t="shared" ca="1" si="80"/>
        <v>shifted orders shipped</v>
      </c>
      <c r="F1709" t="s">
        <v>3539</v>
      </c>
      <c r="G1709" t="s">
        <v>335</v>
      </c>
      <c r="H1709" t="s">
        <v>5843</v>
      </c>
      <c r="I1709" s="6">
        <v>44011.61959490741</v>
      </c>
      <c r="J1709" t="s">
        <v>16</v>
      </c>
      <c r="K1709" s="6">
        <v>44013.328113425923</v>
      </c>
      <c r="M1709" t="s">
        <v>5844</v>
      </c>
      <c r="N1709" t="s">
        <v>5845</v>
      </c>
      <c r="Q1709" t="s">
        <v>1437</v>
      </c>
      <c r="R1709" t="s">
        <v>378</v>
      </c>
      <c r="S1709">
        <v>48823</v>
      </c>
      <c r="T1709" t="s">
        <v>338</v>
      </c>
      <c r="U1709" t="s">
        <v>530</v>
      </c>
      <c r="W1709" t="s">
        <v>5846</v>
      </c>
      <c r="Z1709" t="s">
        <v>5844</v>
      </c>
      <c r="AA1709" t="s">
        <v>5845</v>
      </c>
      <c r="AD1709" t="s">
        <v>1437</v>
      </c>
      <c r="AE1709" t="s">
        <v>378</v>
      </c>
      <c r="AF1709">
        <v>48823</v>
      </c>
      <c r="AG1709" t="s">
        <v>338</v>
      </c>
      <c r="AH1709" t="s">
        <v>530</v>
      </c>
      <c r="AJ1709" t="s">
        <v>5846</v>
      </c>
      <c r="AL1709" t="s">
        <v>339</v>
      </c>
      <c r="AM1709">
        <v>1</v>
      </c>
      <c r="AN1709">
        <v>1</v>
      </c>
      <c r="AO1709">
        <v>6688</v>
      </c>
      <c r="AQ1709">
        <v>125960</v>
      </c>
      <c r="AR1709">
        <v>51090030</v>
      </c>
      <c r="AS1709" t="s">
        <v>3043</v>
      </c>
      <c r="AT1709" t="s">
        <v>628</v>
      </c>
      <c r="AW1709" t="s">
        <v>343</v>
      </c>
      <c r="BY1709" t="s">
        <v>342</v>
      </c>
      <c r="BZ1709" t="b">
        <v>0</v>
      </c>
      <c r="EQ1709">
        <v>243047</v>
      </c>
      <c r="ER1709" t="s">
        <v>5847</v>
      </c>
      <c r="EV1709">
        <v>17286819</v>
      </c>
      <c r="EW1709">
        <v>928</v>
      </c>
      <c r="EX1709">
        <v>220576</v>
      </c>
      <c r="EY1709" t="s">
        <v>5848</v>
      </c>
      <c r="EZ1709">
        <v>1</v>
      </c>
      <c r="FC1709">
        <v>95385</v>
      </c>
      <c r="FD1709" t="s">
        <v>3531</v>
      </c>
    </row>
    <row r="1710" spans="1:160" x14ac:dyDescent="0.3">
      <c r="A1710" t="str">
        <f>VLOOKUP(B1710,Table2[],3,FALSE)</f>
        <v>Digital</v>
      </c>
      <c r="B1710" t="str">
        <f>IF(OR(ISNUMBER(FIND("QVC",Z1710)),ISNUMBER(FIND("QVC",AL1710))),"QVC",IF(OR(ISNUMBER(FIND("NCO",H1710)),ISNUMBER(FIND("NCO",Y1710))), "NCO", IF(AL1710="consumer","PMD.com",VLOOKUP(LEFT(H1710,2),Tables!$E$1:$F$11,2,FALSE))))</f>
        <v>PMD.com</v>
      </c>
      <c r="C1710">
        <f t="shared" si="81"/>
        <v>5260</v>
      </c>
      <c r="D1710">
        <f t="shared" si="82"/>
        <v>2</v>
      </c>
      <c r="E1710" t="str">
        <f t="shared" ca="1" si="80"/>
        <v>shifted orders shipped</v>
      </c>
      <c r="F1710" t="s">
        <v>3539</v>
      </c>
      <c r="G1710" t="s">
        <v>335</v>
      </c>
      <c r="H1710" t="s">
        <v>2763</v>
      </c>
      <c r="I1710" s="6">
        <v>44008.962199074071</v>
      </c>
      <c r="J1710" t="s">
        <v>16</v>
      </c>
      <c r="K1710" s="6">
        <v>44013.328194444446</v>
      </c>
      <c r="M1710" t="s">
        <v>5849</v>
      </c>
      <c r="N1710" t="s">
        <v>5850</v>
      </c>
      <c r="O1710" t="s">
        <v>500</v>
      </c>
      <c r="Q1710" t="s">
        <v>428</v>
      </c>
      <c r="R1710" t="s">
        <v>365</v>
      </c>
      <c r="S1710">
        <v>90278</v>
      </c>
      <c r="T1710" t="s">
        <v>338</v>
      </c>
      <c r="U1710" t="s">
        <v>530</v>
      </c>
      <c r="W1710" t="s">
        <v>5851</v>
      </c>
      <c r="Z1710" t="s">
        <v>5849</v>
      </c>
      <c r="AA1710" t="s">
        <v>5850</v>
      </c>
      <c r="AB1710" t="s">
        <v>500</v>
      </c>
      <c r="AD1710" t="s">
        <v>428</v>
      </c>
      <c r="AE1710" t="s">
        <v>365</v>
      </c>
      <c r="AF1710">
        <v>90278</v>
      </c>
      <c r="AG1710" t="s">
        <v>338</v>
      </c>
      <c r="AH1710" t="s">
        <v>530</v>
      </c>
      <c r="AJ1710" t="s">
        <v>5851</v>
      </c>
      <c r="AL1710" t="s">
        <v>339</v>
      </c>
      <c r="AM1710">
        <v>2</v>
      </c>
      <c r="AN1710">
        <v>2</v>
      </c>
      <c r="AO1710">
        <v>6390</v>
      </c>
      <c r="AQ1710">
        <v>124400</v>
      </c>
      <c r="AR1710">
        <v>5260</v>
      </c>
      <c r="AS1710" t="s">
        <v>1228</v>
      </c>
      <c r="AT1710" t="s">
        <v>173</v>
      </c>
      <c r="AW1710" t="s">
        <v>352</v>
      </c>
      <c r="AX1710" t="s">
        <v>352</v>
      </c>
      <c r="AY1710" t="s">
        <v>353</v>
      </c>
      <c r="AZ1710" t="s">
        <v>384</v>
      </c>
      <c r="BY1710" t="s">
        <v>342</v>
      </c>
      <c r="EQ1710">
        <v>250591</v>
      </c>
      <c r="ER1710" t="s">
        <v>2764</v>
      </c>
      <c r="EV1710">
        <v>17285018</v>
      </c>
      <c r="EW1710">
        <v>928</v>
      </c>
      <c r="EX1710">
        <v>219494</v>
      </c>
      <c r="EY1710" t="s">
        <v>5852</v>
      </c>
      <c r="EZ1710">
        <v>2</v>
      </c>
      <c r="FC1710">
        <v>90402</v>
      </c>
      <c r="FD1710" t="s">
        <v>393</v>
      </c>
    </row>
    <row r="1711" spans="1:160" x14ac:dyDescent="0.3">
      <c r="A1711" t="str">
        <f>VLOOKUP(B1711,Table2[],3,FALSE)</f>
        <v>Digital</v>
      </c>
      <c r="B1711" t="str">
        <f>IF(OR(ISNUMBER(FIND("QVC",Z1711)),ISNUMBER(FIND("QVC",AL1711))),"QVC",IF(OR(ISNUMBER(FIND("NCO",H1711)),ISNUMBER(FIND("NCO",Y1711))), "NCO", IF(AL1711="consumer","PMD.com",VLOOKUP(LEFT(H1711,2),Tables!$E$1:$F$11,2,FALSE))))</f>
        <v>PMD.com</v>
      </c>
      <c r="C1711">
        <f t="shared" si="81"/>
        <v>5331</v>
      </c>
      <c r="D1711">
        <f t="shared" si="82"/>
        <v>2</v>
      </c>
      <c r="E1711" t="str">
        <f t="shared" ca="1" si="80"/>
        <v>shifted orders shipped</v>
      </c>
      <c r="F1711" t="s">
        <v>3539</v>
      </c>
      <c r="G1711" t="s">
        <v>335</v>
      </c>
      <c r="H1711" t="s">
        <v>2763</v>
      </c>
      <c r="I1711" s="6">
        <v>44008.962199074071</v>
      </c>
      <c r="J1711" t="s">
        <v>16</v>
      </c>
      <c r="K1711" s="6">
        <v>44013.328194444446</v>
      </c>
      <c r="M1711" t="s">
        <v>5849</v>
      </c>
      <c r="N1711" t="s">
        <v>5850</v>
      </c>
      <c r="O1711" t="s">
        <v>500</v>
      </c>
      <c r="Q1711" t="s">
        <v>428</v>
      </c>
      <c r="R1711" t="s">
        <v>365</v>
      </c>
      <c r="S1711">
        <v>90278</v>
      </c>
      <c r="T1711" t="s">
        <v>338</v>
      </c>
      <c r="U1711" t="s">
        <v>530</v>
      </c>
      <c r="W1711" t="s">
        <v>5851</v>
      </c>
      <c r="Z1711" t="s">
        <v>5849</v>
      </c>
      <c r="AA1711" t="s">
        <v>5850</v>
      </c>
      <c r="AB1711" t="s">
        <v>500</v>
      </c>
      <c r="AD1711" t="s">
        <v>428</v>
      </c>
      <c r="AE1711" t="s">
        <v>365</v>
      </c>
      <c r="AF1711">
        <v>90278</v>
      </c>
      <c r="AG1711" t="s">
        <v>338</v>
      </c>
      <c r="AH1711" t="s">
        <v>530</v>
      </c>
      <c r="AJ1711" t="s">
        <v>5851</v>
      </c>
      <c r="AL1711" t="s">
        <v>339</v>
      </c>
      <c r="AM1711">
        <v>2</v>
      </c>
      <c r="AN1711">
        <v>2</v>
      </c>
      <c r="AO1711">
        <v>19662</v>
      </c>
      <c r="AQ1711">
        <v>123796</v>
      </c>
      <c r="AR1711">
        <v>5331</v>
      </c>
      <c r="AS1711" t="s">
        <v>746</v>
      </c>
      <c r="AT1711" t="s">
        <v>129</v>
      </c>
      <c r="AW1711" t="s">
        <v>340</v>
      </c>
      <c r="AX1711" t="s">
        <v>352</v>
      </c>
      <c r="AY1711" t="s">
        <v>353</v>
      </c>
      <c r="AZ1711" t="s">
        <v>354</v>
      </c>
      <c r="BY1711" t="s">
        <v>342</v>
      </c>
      <c r="EQ1711">
        <v>247800</v>
      </c>
      <c r="ER1711" t="s">
        <v>2764</v>
      </c>
      <c r="EV1711">
        <v>17285018</v>
      </c>
      <c r="EW1711">
        <v>928</v>
      </c>
      <c r="EX1711">
        <v>219494</v>
      </c>
      <c r="EY1711" t="s">
        <v>5852</v>
      </c>
      <c r="EZ1711">
        <v>2</v>
      </c>
      <c r="FC1711">
        <v>90402</v>
      </c>
      <c r="FD1711" t="s">
        <v>393</v>
      </c>
    </row>
    <row r="1712" spans="1:160" x14ac:dyDescent="0.3">
      <c r="A1712" t="str">
        <f>VLOOKUP(B1712,Table2[],3,FALSE)</f>
        <v>Digital</v>
      </c>
      <c r="B1712" t="str">
        <f>IF(OR(ISNUMBER(FIND("QVC",Z1712)),ISNUMBER(FIND("QVC",AL1712))),"QVC",IF(OR(ISNUMBER(FIND("NCO",H1712)),ISNUMBER(FIND("NCO",Y1712))), "NCO", IF(AL1712="consumer","PMD.com",VLOOKUP(LEFT(H1712,2),Tables!$E$1:$F$11,2,FALSE))))</f>
        <v>PMD.com</v>
      </c>
      <c r="C1712">
        <f t="shared" si="81"/>
        <v>53920001</v>
      </c>
      <c r="D1712">
        <f t="shared" si="82"/>
        <v>1</v>
      </c>
      <c r="E1712" t="str">
        <f t="shared" ca="1" si="80"/>
        <v>shifted orders shipped</v>
      </c>
      <c r="F1712" t="s">
        <v>3539</v>
      </c>
      <c r="G1712" t="s">
        <v>335</v>
      </c>
      <c r="H1712" t="s">
        <v>5853</v>
      </c>
      <c r="I1712" s="6">
        <v>44011.565023148149</v>
      </c>
      <c r="J1712" t="s">
        <v>16</v>
      </c>
      <c r="K1712" s="6">
        <v>44013.328379629631</v>
      </c>
      <c r="M1712" t="s">
        <v>2262</v>
      </c>
      <c r="N1712" t="s">
        <v>2263</v>
      </c>
      <c r="Q1712" t="s">
        <v>476</v>
      </c>
      <c r="R1712" t="s">
        <v>376</v>
      </c>
      <c r="S1712">
        <v>77057</v>
      </c>
      <c r="T1712" t="s">
        <v>338</v>
      </c>
      <c r="U1712" t="s">
        <v>530</v>
      </c>
      <c r="W1712" t="s">
        <v>2264</v>
      </c>
      <c r="Z1712" t="s">
        <v>2262</v>
      </c>
      <c r="AA1712" t="s">
        <v>2263</v>
      </c>
      <c r="AD1712" t="s">
        <v>476</v>
      </c>
      <c r="AE1712" t="s">
        <v>376</v>
      </c>
      <c r="AF1712">
        <v>77057</v>
      </c>
      <c r="AG1712" t="s">
        <v>338</v>
      </c>
      <c r="AH1712" t="s">
        <v>530</v>
      </c>
      <c r="AJ1712" t="s">
        <v>2264</v>
      </c>
      <c r="AL1712" t="s">
        <v>339</v>
      </c>
      <c r="AM1712">
        <v>1</v>
      </c>
      <c r="AN1712">
        <v>1</v>
      </c>
      <c r="AO1712">
        <v>14899</v>
      </c>
      <c r="AQ1712">
        <v>124468</v>
      </c>
      <c r="AR1712">
        <v>53920001</v>
      </c>
      <c r="AS1712">
        <v>9000000</v>
      </c>
      <c r="AT1712" t="s">
        <v>40</v>
      </c>
      <c r="AW1712" t="s">
        <v>343</v>
      </c>
      <c r="BY1712" t="s">
        <v>342</v>
      </c>
      <c r="EQ1712">
        <v>243396</v>
      </c>
      <c r="ER1712" t="s">
        <v>5854</v>
      </c>
      <c r="EV1712">
        <v>17286769</v>
      </c>
      <c r="EW1712">
        <v>928</v>
      </c>
      <c r="EX1712">
        <v>220524</v>
      </c>
      <c r="EY1712" t="s">
        <v>5855</v>
      </c>
      <c r="EZ1712">
        <v>1</v>
      </c>
      <c r="FC1712">
        <v>95385</v>
      </c>
      <c r="FD1712" t="s">
        <v>3531</v>
      </c>
    </row>
    <row r="1713" spans="1:160" x14ac:dyDescent="0.3">
      <c r="A1713" t="str">
        <f>VLOOKUP(B1713,Table2[],3,FALSE)</f>
        <v>Digital</v>
      </c>
      <c r="B1713" t="str">
        <f>IF(OR(ISNUMBER(FIND("QVC",Z1713)),ISNUMBER(FIND("QVC",AL1713))),"QVC",IF(OR(ISNUMBER(FIND("NCO",H1713)),ISNUMBER(FIND("NCO",Y1713))), "NCO", IF(AL1713="consumer","PMD.com",VLOOKUP(LEFT(H1713,2),Tables!$E$1:$F$11,2,FALSE))))</f>
        <v>PMD.com</v>
      </c>
      <c r="C1713">
        <f t="shared" si="81"/>
        <v>5341030</v>
      </c>
      <c r="D1713">
        <f t="shared" si="82"/>
        <v>1</v>
      </c>
      <c r="E1713" t="str">
        <f t="shared" ca="1" si="80"/>
        <v>shifted orders shipped</v>
      </c>
      <c r="F1713" t="s">
        <v>3539</v>
      </c>
      <c r="G1713" t="s">
        <v>335</v>
      </c>
      <c r="H1713" t="s">
        <v>5853</v>
      </c>
      <c r="I1713" s="6">
        <v>44011.565023148149</v>
      </c>
      <c r="J1713" t="s">
        <v>16</v>
      </c>
      <c r="K1713" s="6">
        <v>44013.328379629631</v>
      </c>
      <c r="M1713" t="s">
        <v>2262</v>
      </c>
      <c r="N1713" t="s">
        <v>2263</v>
      </c>
      <c r="Q1713" t="s">
        <v>476</v>
      </c>
      <c r="R1713" t="s">
        <v>376</v>
      </c>
      <c r="S1713">
        <v>77057</v>
      </c>
      <c r="T1713" t="s">
        <v>338</v>
      </c>
      <c r="U1713" t="s">
        <v>530</v>
      </c>
      <c r="W1713" t="s">
        <v>2264</v>
      </c>
      <c r="Z1713" t="s">
        <v>2262</v>
      </c>
      <c r="AA1713" t="s">
        <v>2263</v>
      </c>
      <c r="AD1713" t="s">
        <v>476</v>
      </c>
      <c r="AE1713" t="s">
        <v>376</v>
      </c>
      <c r="AF1713">
        <v>77057</v>
      </c>
      <c r="AG1713" t="s">
        <v>338</v>
      </c>
      <c r="AH1713" t="s">
        <v>530</v>
      </c>
      <c r="AJ1713" t="s">
        <v>2264</v>
      </c>
      <c r="AL1713" t="s">
        <v>339</v>
      </c>
      <c r="AM1713">
        <v>1</v>
      </c>
      <c r="AN1713">
        <v>1</v>
      </c>
      <c r="AO1713">
        <v>12859</v>
      </c>
      <c r="AQ1713">
        <v>124642</v>
      </c>
      <c r="AR1713">
        <v>5341030</v>
      </c>
      <c r="AS1713" t="s">
        <v>925</v>
      </c>
      <c r="AT1713" t="s">
        <v>926</v>
      </c>
      <c r="AW1713" t="s">
        <v>366</v>
      </c>
      <c r="AX1713" t="s">
        <v>366</v>
      </c>
      <c r="AY1713" t="s">
        <v>345</v>
      </c>
      <c r="AZ1713" t="s">
        <v>346</v>
      </c>
      <c r="BY1713" t="s">
        <v>342</v>
      </c>
      <c r="EQ1713">
        <v>243275</v>
      </c>
      <c r="ER1713" t="s">
        <v>5854</v>
      </c>
      <c r="EV1713">
        <v>17286769</v>
      </c>
      <c r="EW1713">
        <v>928</v>
      </c>
      <c r="EX1713">
        <v>220524</v>
      </c>
      <c r="EY1713" t="s">
        <v>5855</v>
      </c>
      <c r="EZ1713">
        <v>1</v>
      </c>
      <c r="FC1713">
        <v>95385</v>
      </c>
      <c r="FD1713" t="s">
        <v>3531</v>
      </c>
    </row>
    <row r="1714" spans="1:160" x14ac:dyDescent="0.3">
      <c r="A1714" t="str">
        <f>VLOOKUP(B1714,Table2[],3,FALSE)</f>
        <v>Digital</v>
      </c>
      <c r="B1714" t="str">
        <f>IF(OR(ISNUMBER(FIND("QVC",Z1714)),ISNUMBER(FIND("QVC",AL1714))),"QVC",IF(OR(ISNUMBER(FIND("NCO",H1714)),ISNUMBER(FIND("NCO",Y1714))), "NCO", IF(AL1714="consumer","PMD.com",VLOOKUP(LEFT(H1714,2),Tables!$E$1:$F$11,2,FALSE))))</f>
        <v>PMD.com</v>
      </c>
      <c r="C1714">
        <f t="shared" si="81"/>
        <v>51010001</v>
      </c>
      <c r="D1714">
        <f t="shared" si="82"/>
        <v>1</v>
      </c>
      <c r="E1714" t="str">
        <f t="shared" ca="1" si="80"/>
        <v>shifted orders shipped</v>
      </c>
      <c r="F1714" t="s">
        <v>3539</v>
      </c>
      <c r="G1714" t="s">
        <v>335</v>
      </c>
      <c r="H1714" t="s">
        <v>5853</v>
      </c>
      <c r="I1714" s="6">
        <v>44011.565023148149</v>
      </c>
      <c r="J1714" t="s">
        <v>16</v>
      </c>
      <c r="K1714" s="6">
        <v>44013.328379629631</v>
      </c>
      <c r="M1714" t="s">
        <v>2262</v>
      </c>
      <c r="N1714" t="s">
        <v>2263</v>
      </c>
      <c r="Q1714" t="s">
        <v>476</v>
      </c>
      <c r="R1714" t="s">
        <v>376</v>
      </c>
      <c r="S1714">
        <v>77057</v>
      </c>
      <c r="T1714" t="s">
        <v>338</v>
      </c>
      <c r="U1714" t="s">
        <v>530</v>
      </c>
      <c r="W1714" t="s">
        <v>2264</v>
      </c>
      <c r="Z1714" t="s">
        <v>2262</v>
      </c>
      <c r="AA1714" t="s">
        <v>2263</v>
      </c>
      <c r="AD1714" t="s">
        <v>476</v>
      </c>
      <c r="AE1714" t="s">
        <v>376</v>
      </c>
      <c r="AF1714">
        <v>77057</v>
      </c>
      <c r="AG1714" t="s">
        <v>338</v>
      </c>
      <c r="AH1714" t="s">
        <v>530</v>
      </c>
      <c r="AJ1714" t="s">
        <v>2264</v>
      </c>
      <c r="AL1714" t="s">
        <v>339</v>
      </c>
      <c r="AM1714">
        <v>1</v>
      </c>
      <c r="AN1714">
        <v>1</v>
      </c>
      <c r="AO1714">
        <v>8743</v>
      </c>
      <c r="AQ1714">
        <v>123868</v>
      </c>
      <c r="AR1714">
        <v>51010001</v>
      </c>
      <c r="AS1714" t="s">
        <v>48</v>
      </c>
      <c r="AT1714" t="s">
        <v>49</v>
      </c>
      <c r="AW1714" t="s">
        <v>340</v>
      </c>
      <c r="AX1714" t="s">
        <v>340</v>
      </c>
      <c r="AY1714" t="s">
        <v>357</v>
      </c>
      <c r="AZ1714" t="s">
        <v>363</v>
      </c>
      <c r="BY1714" t="s">
        <v>342</v>
      </c>
      <c r="EQ1714">
        <v>251450</v>
      </c>
      <c r="ER1714" t="s">
        <v>5854</v>
      </c>
      <c r="EV1714">
        <v>17286769</v>
      </c>
      <c r="EW1714">
        <v>928</v>
      </c>
      <c r="EX1714">
        <v>220524</v>
      </c>
      <c r="EY1714" t="s">
        <v>5855</v>
      </c>
      <c r="EZ1714">
        <v>1</v>
      </c>
      <c r="FC1714">
        <v>51010001</v>
      </c>
      <c r="FD1714" t="s">
        <v>49</v>
      </c>
    </row>
    <row r="1715" spans="1:160" x14ac:dyDescent="0.3">
      <c r="A1715" t="str">
        <f>VLOOKUP(B1715,Table2[],3,FALSE)</f>
        <v>Digital</v>
      </c>
      <c r="B1715" t="str">
        <f>IF(OR(ISNUMBER(FIND("QVC",Z1715)),ISNUMBER(FIND("QVC",AL1715))),"QVC",IF(OR(ISNUMBER(FIND("NCO",H1715)),ISNUMBER(FIND("NCO",Y1715))), "NCO", IF(AL1715="consumer","PMD.com",VLOOKUP(LEFT(H1715,2),Tables!$E$1:$F$11,2,FALSE))))</f>
        <v>PMD.com</v>
      </c>
      <c r="C1715">
        <f t="shared" si="81"/>
        <v>52430001</v>
      </c>
      <c r="D1715">
        <f t="shared" si="82"/>
        <v>1</v>
      </c>
      <c r="E1715" t="str">
        <f t="shared" ca="1" si="80"/>
        <v>shifted orders shipped</v>
      </c>
      <c r="F1715" t="s">
        <v>3539</v>
      </c>
      <c r="G1715" t="s">
        <v>335</v>
      </c>
      <c r="H1715" t="s">
        <v>5853</v>
      </c>
      <c r="I1715" s="6">
        <v>44011.565023148149</v>
      </c>
      <c r="J1715" t="s">
        <v>16</v>
      </c>
      <c r="K1715" s="6">
        <v>44013.328379629631</v>
      </c>
      <c r="M1715" t="s">
        <v>2262</v>
      </c>
      <c r="N1715" t="s">
        <v>2263</v>
      </c>
      <c r="Q1715" t="s">
        <v>476</v>
      </c>
      <c r="R1715" t="s">
        <v>376</v>
      </c>
      <c r="S1715">
        <v>77057</v>
      </c>
      <c r="T1715" t="s">
        <v>338</v>
      </c>
      <c r="U1715" t="s">
        <v>530</v>
      </c>
      <c r="W1715" t="s">
        <v>2264</v>
      </c>
      <c r="Z1715" t="s">
        <v>2262</v>
      </c>
      <c r="AA1715" t="s">
        <v>2263</v>
      </c>
      <c r="AD1715" t="s">
        <v>476</v>
      </c>
      <c r="AE1715" t="s">
        <v>376</v>
      </c>
      <c r="AF1715">
        <v>77057</v>
      </c>
      <c r="AG1715" t="s">
        <v>338</v>
      </c>
      <c r="AH1715" t="s">
        <v>530</v>
      </c>
      <c r="AJ1715" t="s">
        <v>2264</v>
      </c>
      <c r="AL1715" t="s">
        <v>339</v>
      </c>
      <c r="AM1715">
        <v>1</v>
      </c>
      <c r="AN1715">
        <v>1</v>
      </c>
      <c r="AO1715">
        <v>12063</v>
      </c>
      <c r="AQ1715">
        <v>127155</v>
      </c>
      <c r="AR1715">
        <v>52430001</v>
      </c>
      <c r="AS1715" t="s">
        <v>927</v>
      </c>
      <c r="AT1715" t="s">
        <v>75</v>
      </c>
      <c r="AW1715" t="s">
        <v>340</v>
      </c>
      <c r="AX1715" t="s">
        <v>340</v>
      </c>
      <c r="AY1715" t="s">
        <v>357</v>
      </c>
      <c r="AZ1715" t="s">
        <v>363</v>
      </c>
      <c r="BY1715" t="s">
        <v>342</v>
      </c>
      <c r="EQ1715">
        <v>249990</v>
      </c>
      <c r="ER1715" t="s">
        <v>5854</v>
      </c>
      <c r="EV1715">
        <v>17286769</v>
      </c>
      <c r="EW1715">
        <v>928</v>
      </c>
      <c r="EX1715">
        <v>220524</v>
      </c>
      <c r="EY1715" t="s">
        <v>5855</v>
      </c>
      <c r="EZ1715">
        <v>1</v>
      </c>
      <c r="FC1715">
        <v>95385</v>
      </c>
      <c r="FD1715" t="s">
        <v>3531</v>
      </c>
    </row>
    <row r="1716" spans="1:160" x14ac:dyDescent="0.3">
      <c r="A1716" t="str">
        <f>VLOOKUP(B1716,Table2[],3,FALSE)</f>
        <v>Digital</v>
      </c>
      <c r="B1716" t="str">
        <f>IF(OR(ISNUMBER(FIND("QVC",Z1716)),ISNUMBER(FIND("QVC",AL1716))),"QVC",IF(OR(ISNUMBER(FIND("NCO",H1716)),ISNUMBER(FIND("NCO",Y1716))), "NCO", IF(AL1716="consumer","PMD.com",VLOOKUP(LEFT(H1716,2),Tables!$E$1:$F$11,2,FALSE))))</f>
        <v>PMD.com</v>
      </c>
      <c r="C1716">
        <f t="shared" si="81"/>
        <v>55110001</v>
      </c>
      <c r="D1716">
        <f t="shared" si="82"/>
        <v>1</v>
      </c>
      <c r="E1716" t="str">
        <f t="shared" ca="1" si="80"/>
        <v>shifted orders shipped</v>
      </c>
      <c r="F1716" t="s">
        <v>3539</v>
      </c>
      <c r="G1716" t="s">
        <v>335</v>
      </c>
      <c r="H1716" t="s">
        <v>5853</v>
      </c>
      <c r="I1716" s="6">
        <v>44011.565023148149</v>
      </c>
      <c r="J1716" t="s">
        <v>16</v>
      </c>
      <c r="K1716" s="6">
        <v>44013.328379629631</v>
      </c>
      <c r="M1716" t="s">
        <v>2262</v>
      </c>
      <c r="N1716" t="s">
        <v>2263</v>
      </c>
      <c r="Q1716" t="s">
        <v>476</v>
      </c>
      <c r="R1716" t="s">
        <v>376</v>
      </c>
      <c r="S1716">
        <v>77057</v>
      </c>
      <c r="T1716" t="s">
        <v>338</v>
      </c>
      <c r="U1716" t="s">
        <v>530</v>
      </c>
      <c r="W1716" t="s">
        <v>2264</v>
      </c>
      <c r="Z1716" t="s">
        <v>2262</v>
      </c>
      <c r="AA1716" t="s">
        <v>2263</v>
      </c>
      <c r="AD1716" t="s">
        <v>476</v>
      </c>
      <c r="AE1716" t="s">
        <v>376</v>
      </c>
      <c r="AF1716">
        <v>77057</v>
      </c>
      <c r="AG1716" t="s">
        <v>338</v>
      </c>
      <c r="AH1716" t="s">
        <v>530</v>
      </c>
      <c r="AJ1716" t="s">
        <v>2264</v>
      </c>
      <c r="AL1716" t="s">
        <v>339</v>
      </c>
      <c r="AM1716">
        <v>1</v>
      </c>
      <c r="AN1716">
        <v>1</v>
      </c>
      <c r="AO1716">
        <v>6371</v>
      </c>
      <c r="AQ1716">
        <v>124056</v>
      </c>
      <c r="AR1716">
        <v>55110001</v>
      </c>
      <c r="AS1716" t="s">
        <v>127</v>
      </c>
      <c r="AT1716" t="s">
        <v>128</v>
      </c>
      <c r="AW1716" t="s">
        <v>340</v>
      </c>
      <c r="AX1716" t="s">
        <v>340</v>
      </c>
      <c r="AY1716" t="s">
        <v>382</v>
      </c>
      <c r="AZ1716">
        <v>0</v>
      </c>
      <c r="BY1716" t="s">
        <v>342</v>
      </c>
      <c r="EQ1716">
        <v>238807</v>
      </c>
      <c r="ER1716" t="s">
        <v>5854</v>
      </c>
      <c r="EV1716">
        <v>17286769</v>
      </c>
      <c r="EW1716">
        <v>928</v>
      </c>
      <c r="EX1716">
        <v>220524</v>
      </c>
      <c r="EY1716" t="s">
        <v>5855</v>
      </c>
      <c r="EZ1716">
        <v>1</v>
      </c>
      <c r="FC1716">
        <v>55110001</v>
      </c>
      <c r="FD1716" t="s">
        <v>128</v>
      </c>
    </row>
    <row r="1717" spans="1:160" x14ac:dyDescent="0.3">
      <c r="A1717" t="str">
        <f>VLOOKUP(B1717,Table2[],3,FALSE)</f>
        <v>Digital</v>
      </c>
      <c r="B1717" t="str">
        <f>IF(OR(ISNUMBER(FIND("QVC",Z1717)),ISNUMBER(FIND("QVC",AL1717))),"QVC",IF(OR(ISNUMBER(FIND("NCO",H1717)),ISNUMBER(FIND("NCO",Y1717))), "NCO", IF(AL1717="consumer","PMD.com",VLOOKUP(LEFT(H1717,2),Tables!$E$1:$F$11,2,FALSE))))</f>
        <v>PMD.com</v>
      </c>
      <c r="C1717">
        <f t="shared" si="81"/>
        <v>51090030</v>
      </c>
      <c r="D1717">
        <f t="shared" si="82"/>
        <v>1</v>
      </c>
      <c r="E1717" t="str">
        <f t="shared" ca="1" si="80"/>
        <v>shifted orders shipped</v>
      </c>
      <c r="F1717" t="s">
        <v>3539</v>
      </c>
      <c r="G1717" t="s">
        <v>335</v>
      </c>
      <c r="H1717" t="s">
        <v>5853</v>
      </c>
      <c r="I1717" s="6">
        <v>44011.565023148149</v>
      </c>
      <c r="J1717" t="s">
        <v>16</v>
      </c>
      <c r="K1717" s="6">
        <v>44013.328379629631</v>
      </c>
      <c r="M1717" t="s">
        <v>2262</v>
      </c>
      <c r="N1717" t="s">
        <v>2263</v>
      </c>
      <c r="Q1717" t="s">
        <v>476</v>
      </c>
      <c r="R1717" t="s">
        <v>376</v>
      </c>
      <c r="S1717">
        <v>77057</v>
      </c>
      <c r="T1717" t="s">
        <v>338</v>
      </c>
      <c r="U1717" t="s">
        <v>530</v>
      </c>
      <c r="W1717" t="s">
        <v>2264</v>
      </c>
      <c r="Z1717" t="s">
        <v>2262</v>
      </c>
      <c r="AA1717" t="s">
        <v>2263</v>
      </c>
      <c r="AD1717" t="s">
        <v>476</v>
      </c>
      <c r="AE1717" t="s">
        <v>376</v>
      </c>
      <c r="AF1717">
        <v>77057</v>
      </c>
      <c r="AG1717" t="s">
        <v>338</v>
      </c>
      <c r="AH1717" t="s">
        <v>530</v>
      </c>
      <c r="AJ1717" t="s">
        <v>2264</v>
      </c>
      <c r="AL1717" t="s">
        <v>339</v>
      </c>
      <c r="AM1717">
        <v>1</v>
      </c>
      <c r="AN1717">
        <v>1</v>
      </c>
      <c r="AO1717">
        <v>6688</v>
      </c>
      <c r="AQ1717">
        <v>125960</v>
      </c>
      <c r="AR1717">
        <v>51090030</v>
      </c>
      <c r="AS1717" t="s">
        <v>3043</v>
      </c>
      <c r="AT1717" t="s">
        <v>628</v>
      </c>
      <c r="AW1717" t="s">
        <v>343</v>
      </c>
      <c r="BY1717" t="s">
        <v>342</v>
      </c>
      <c r="BZ1717" t="b">
        <v>0</v>
      </c>
      <c r="EQ1717">
        <v>243047</v>
      </c>
      <c r="ER1717" t="s">
        <v>5854</v>
      </c>
      <c r="EV1717">
        <v>17286769</v>
      </c>
      <c r="EW1717">
        <v>928</v>
      </c>
      <c r="EX1717">
        <v>220524</v>
      </c>
      <c r="EY1717" t="s">
        <v>5855</v>
      </c>
      <c r="EZ1717">
        <v>1</v>
      </c>
      <c r="FC1717">
        <v>95385</v>
      </c>
      <c r="FD1717" t="s">
        <v>3531</v>
      </c>
    </row>
    <row r="1718" spans="1:160" x14ac:dyDescent="0.3">
      <c r="A1718" t="str">
        <f>VLOOKUP(B1718,Table2[],3,FALSE)</f>
        <v>Digital</v>
      </c>
      <c r="B1718" t="str">
        <f>IF(OR(ISNUMBER(FIND("QVC",Z1718)),ISNUMBER(FIND("QVC",AL1718))),"QVC",IF(OR(ISNUMBER(FIND("NCO",H1718)),ISNUMBER(FIND("NCO",Y1718))), "NCO", IF(AL1718="consumer","PMD.com",VLOOKUP(LEFT(H1718,2),Tables!$E$1:$F$11,2,FALSE))))</f>
        <v>PMD.com</v>
      </c>
      <c r="C1718">
        <f t="shared" si="81"/>
        <v>51090030</v>
      </c>
      <c r="D1718">
        <f t="shared" si="82"/>
        <v>1</v>
      </c>
      <c r="E1718" t="str">
        <f t="shared" ca="1" si="80"/>
        <v>shifted orders shipped</v>
      </c>
      <c r="F1718" t="s">
        <v>3539</v>
      </c>
      <c r="G1718" t="s">
        <v>335</v>
      </c>
      <c r="H1718" t="s">
        <v>5856</v>
      </c>
      <c r="I1718" s="6">
        <v>44011.557187500002</v>
      </c>
      <c r="J1718" t="s">
        <v>16</v>
      </c>
      <c r="K1718" s="6">
        <v>44013.328668981485</v>
      </c>
      <c r="M1718" t="s">
        <v>5857</v>
      </c>
      <c r="N1718" t="s">
        <v>5858</v>
      </c>
      <c r="Q1718" t="s">
        <v>476</v>
      </c>
      <c r="R1718" t="s">
        <v>376</v>
      </c>
      <c r="S1718" t="s">
        <v>5859</v>
      </c>
      <c r="T1718" t="s">
        <v>338</v>
      </c>
      <c r="U1718" t="s">
        <v>530</v>
      </c>
      <c r="W1718" t="s">
        <v>5860</v>
      </c>
      <c r="Z1718" t="s">
        <v>5857</v>
      </c>
      <c r="AA1718" t="s">
        <v>5858</v>
      </c>
      <c r="AD1718" t="s">
        <v>476</v>
      </c>
      <c r="AE1718" t="s">
        <v>376</v>
      </c>
      <c r="AF1718" t="s">
        <v>5859</v>
      </c>
      <c r="AG1718" t="s">
        <v>338</v>
      </c>
      <c r="AH1718" t="s">
        <v>530</v>
      </c>
      <c r="AJ1718" t="s">
        <v>5860</v>
      </c>
      <c r="AL1718" t="s">
        <v>339</v>
      </c>
      <c r="AM1718">
        <v>1</v>
      </c>
      <c r="AN1718">
        <v>1</v>
      </c>
      <c r="AO1718">
        <v>6688</v>
      </c>
      <c r="AQ1718">
        <v>125960</v>
      </c>
      <c r="AR1718">
        <v>51090030</v>
      </c>
      <c r="AS1718" t="s">
        <v>3043</v>
      </c>
      <c r="AT1718" t="s">
        <v>628</v>
      </c>
      <c r="AW1718" t="s">
        <v>343</v>
      </c>
      <c r="BY1718" t="s">
        <v>342</v>
      </c>
      <c r="BZ1718" t="b">
        <v>0</v>
      </c>
      <c r="EQ1718">
        <v>243047</v>
      </c>
      <c r="ER1718" t="s">
        <v>5861</v>
      </c>
      <c r="EV1718">
        <v>17286759</v>
      </c>
      <c r="EW1718">
        <v>928</v>
      </c>
      <c r="EX1718">
        <v>220514</v>
      </c>
      <c r="EY1718" t="s">
        <v>5862</v>
      </c>
      <c r="EZ1718">
        <v>1</v>
      </c>
      <c r="FC1718">
        <v>95385</v>
      </c>
      <c r="FD1718" t="s">
        <v>3531</v>
      </c>
    </row>
    <row r="1719" spans="1:160" x14ac:dyDescent="0.3">
      <c r="A1719" t="str">
        <f>VLOOKUP(B1719,Table2[],3,FALSE)</f>
        <v>Digital</v>
      </c>
      <c r="B1719" t="str">
        <f>IF(OR(ISNUMBER(FIND("QVC",Z1719)),ISNUMBER(FIND("QVC",AL1719))),"QVC",IF(OR(ISNUMBER(FIND("NCO",H1719)),ISNUMBER(FIND("NCO",Y1719))), "NCO", IF(AL1719="consumer","PMD.com",VLOOKUP(LEFT(H1719,2),Tables!$E$1:$F$11,2,FALSE))))</f>
        <v>PMD.com</v>
      </c>
      <c r="C1719">
        <f t="shared" si="81"/>
        <v>52430001</v>
      </c>
      <c r="D1719">
        <f t="shared" si="82"/>
        <v>1</v>
      </c>
      <c r="E1719" t="str">
        <f t="shared" ca="1" si="80"/>
        <v>shifted orders shipped</v>
      </c>
      <c r="F1719" t="s">
        <v>3539</v>
      </c>
      <c r="G1719" t="s">
        <v>335</v>
      </c>
      <c r="H1719" t="s">
        <v>5856</v>
      </c>
      <c r="I1719" s="6">
        <v>44011.557187500002</v>
      </c>
      <c r="J1719" t="s">
        <v>16</v>
      </c>
      <c r="K1719" s="6">
        <v>44013.328668981485</v>
      </c>
      <c r="M1719" t="s">
        <v>5857</v>
      </c>
      <c r="N1719" t="s">
        <v>5858</v>
      </c>
      <c r="Q1719" t="s">
        <v>476</v>
      </c>
      <c r="R1719" t="s">
        <v>376</v>
      </c>
      <c r="S1719" t="s">
        <v>5859</v>
      </c>
      <c r="T1719" t="s">
        <v>338</v>
      </c>
      <c r="U1719" t="s">
        <v>530</v>
      </c>
      <c r="W1719" t="s">
        <v>5860</v>
      </c>
      <c r="Z1719" t="s">
        <v>5857</v>
      </c>
      <c r="AA1719" t="s">
        <v>5858</v>
      </c>
      <c r="AD1719" t="s">
        <v>476</v>
      </c>
      <c r="AE1719" t="s">
        <v>376</v>
      </c>
      <c r="AF1719" t="s">
        <v>5859</v>
      </c>
      <c r="AG1719" t="s">
        <v>338</v>
      </c>
      <c r="AH1719" t="s">
        <v>530</v>
      </c>
      <c r="AJ1719" t="s">
        <v>5860</v>
      </c>
      <c r="AL1719" t="s">
        <v>339</v>
      </c>
      <c r="AM1719">
        <v>1</v>
      </c>
      <c r="AN1719">
        <v>1</v>
      </c>
      <c r="AO1719">
        <v>12063</v>
      </c>
      <c r="AQ1719">
        <v>127155</v>
      </c>
      <c r="AR1719">
        <v>52430001</v>
      </c>
      <c r="AS1719" t="s">
        <v>927</v>
      </c>
      <c r="AT1719" t="s">
        <v>75</v>
      </c>
      <c r="AW1719" t="s">
        <v>340</v>
      </c>
      <c r="AX1719" t="s">
        <v>340</v>
      </c>
      <c r="AY1719" t="s">
        <v>357</v>
      </c>
      <c r="AZ1719" t="s">
        <v>363</v>
      </c>
      <c r="BY1719" t="s">
        <v>342</v>
      </c>
      <c r="EQ1719">
        <v>249990</v>
      </c>
      <c r="ER1719" t="s">
        <v>5861</v>
      </c>
      <c r="EV1719">
        <v>17286759</v>
      </c>
      <c r="EW1719">
        <v>928</v>
      </c>
      <c r="EX1719">
        <v>220514</v>
      </c>
      <c r="EY1719" t="s">
        <v>5862</v>
      </c>
      <c r="EZ1719">
        <v>1</v>
      </c>
      <c r="FC1719">
        <v>95385</v>
      </c>
      <c r="FD1719" t="s">
        <v>3531</v>
      </c>
    </row>
    <row r="1720" spans="1:160" x14ac:dyDescent="0.3">
      <c r="A1720" t="str">
        <f>VLOOKUP(B1720,Table2[],3,FALSE)</f>
        <v>Digital</v>
      </c>
      <c r="B1720" t="str">
        <f>IF(OR(ISNUMBER(FIND("QVC",Z1720)),ISNUMBER(FIND("QVC",AL1720))),"QVC",IF(OR(ISNUMBER(FIND("NCO",H1720)),ISNUMBER(FIND("NCO",Y1720))), "NCO", IF(AL1720="consumer","PMD.com",VLOOKUP(LEFT(H1720,2),Tables!$E$1:$F$11,2,FALSE))))</f>
        <v>PMD.com</v>
      </c>
      <c r="C1720">
        <f t="shared" si="81"/>
        <v>5341030</v>
      </c>
      <c r="D1720">
        <f t="shared" si="82"/>
        <v>1</v>
      </c>
      <c r="E1720" t="str">
        <f t="shared" ca="1" si="80"/>
        <v>shifted orders shipped</v>
      </c>
      <c r="F1720" t="s">
        <v>3539</v>
      </c>
      <c r="G1720" t="s">
        <v>335</v>
      </c>
      <c r="H1720" t="s">
        <v>5856</v>
      </c>
      <c r="I1720" s="6">
        <v>44011.557187500002</v>
      </c>
      <c r="J1720" t="s">
        <v>16</v>
      </c>
      <c r="K1720" s="6">
        <v>44013.328668981485</v>
      </c>
      <c r="M1720" t="s">
        <v>5857</v>
      </c>
      <c r="N1720" t="s">
        <v>5858</v>
      </c>
      <c r="Q1720" t="s">
        <v>476</v>
      </c>
      <c r="R1720" t="s">
        <v>376</v>
      </c>
      <c r="S1720" t="s">
        <v>5859</v>
      </c>
      <c r="T1720" t="s">
        <v>338</v>
      </c>
      <c r="U1720" t="s">
        <v>530</v>
      </c>
      <c r="W1720" t="s">
        <v>5860</v>
      </c>
      <c r="Z1720" t="s">
        <v>5857</v>
      </c>
      <c r="AA1720" t="s">
        <v>5858</v>
      </c>
      <c r="AD1720" t="s">
        <v>476</v>
      </c>
      <c r="AE1720" t="s">
        <v>376</v>
      </c>
      <c r="AF1720" t="s">
        <v>5859</v>
      </c>
      <c r="AG1720" t="s">
        <v>338</v>
      </c>
      <c r="AH1720" t="s">
        <v>530</v>
      </c>
      <c r="AJ1720" t="s">
        <v>5860</v>
      </c>
      <c r="AL1720" t="s">
        <v>339</v>
      </c>
      <c r="AM1720">
        <v>1</v>
      </c>
      <c r="AN1720">
        <v>1</v>
      </c>
      <c r="AO1720">
        <v>12859</v>
      </c>
      <c r="AQ1720">
        <v>124642</v>
      </c>
      <c r="AR1720">
        <v>5341030</v>
      </c>
      <c r="AS1720" t="s">
        <v>925</v>
      </c>
      <c r="AT1720" t="s">
        <v>926</v>
      </c>
      <c r="AW1720" t="s">
        <v>366</v>
      </c>
      <c r="AX1720" t="s">
        <v>366</v>
      </c>
      <c r="AY1720" t="s">
        <v>345</v>
      </c>
      <c r="AZ1720" t="s">
        <v>346</v>
      </c>
      <c r="BY1720" t="s">
        <v>342</v>
      </c>
      <c r="EQ1720">
        <v>243275</v>
      </c>
      <c r="ER1720" t="s">
        <v>5861</v>
      </c>
      <c r="EV1720">
        <v>17286759</v>
      </c>
      <c r="EW1720">
        <v>928</v>
      </c>
      <c r="EX1720">
        <v>220514</v>
      </c>
      <c r="EY1720" t="s">
        <v>5862</v>
      </c>
      <c r="EZ1720">
        <v>1</v>
      </c>
      <c r="FC1720">
        <v>95385</v>
      </c>
      <c r="FD1720" t="s">
        <v>3531</v>
      </c>
    </row>
    <row r="1721" spans="1:160" x14ac:dyDescent="0.3">
      <c r="A1721" t="str">
        <f>VLOOKUP(B1721,Table2[],3,FALSE)</f>
        <v>Digital</v>
      </c>
      <c r="B1721" t="str">
        <f>IF(OR(ISNUMBER(FIND("QVC",Z1721)),ISNUMBER(FIND("QVC",AL1721))),"QVC",IF(OR(ISNUMBER(FIND("NCO",H1721)),ISNUMBER(FIND("NCO",Y1721))), "NCO", IF(AL1721="consumer","PMD.com",VLOOKUP(LEFT(H1721,2),Tables!$E$1:$F$11,2,FALSE))))</f>
        <v>PMD.com</v>
      </c>
      <c r="C1721">
        <f t="shared" si="81"/>
        <v>53200001</v>
      </c>
      <c r="D1721">
        <f t="shared" si="82"/>
        <v>1</v>
      </c>
      <c r="E1721" t="str">
        <f t="shared" ca="1" si="80"/>
        <v>shifted orders shipped</v>
      </c>
      <c r="F1721" t="s">
        <v>3539</v>
      </c>
      <c r="G1721" t="s">
        <v>335</v>
      </c>
      <c r="H1721" t="s">
        <v>5856</v>
      </c>
      <c r="I1721" s="6">
        <v>44011.557187500002</v>
      </c>
      <c r="J1721" t="s">
        <v>16</v>
      </c>
      <c r="K1721" s="6">
        <v>44013.328668981485</v>
      </c>
      <c r="M1721" t="s">
        <v>5857</v>
      </c>
      <c r="N1721" t="s">
        <v>5858</v>
      </c>
      <c r="Q1721" t="s">
        <v>476</v>
      </c>
      <c r="R1721" t="s">
        <v>376</v>
      </c>
      <c r="S1721" t="s">
        <v>5859</v>
      </c>
      <c r="T1721" t="s">
        <v>338</v>
      </c>
      <c r="U1721" t="s">
        <v>530</v>
      </c>
      <c r="W1721" t="s">
        <v>5860</v>
      </c>
      <c r="Z1721" t="s">
        <v>5857</v>
      </c>
      <c r="AA1721" t="s">
        <v>5858</v>
      </c>
      <c r="AD1721" t="s">
        <v>476</v>
      </c>
      <c r="AE1721" t="s">
        <v>376</v>
      </c>
      <c r="AF1721" t="s">
        <v>5859</v>
      </c>
      <c r="AG1721" t="s">
        <v>338</v>
      </c>
      <c r="AH1721" t="s">
        <v>530</v>
      </c>
      <c r="AJ1721" t="s">
        <v>5860</v>
      </c>
      <c r="AL1721" t="s">
        <v>339</v>
      </c>
      <c r="AM1721">
        <v>1</v>
      </c>
      <c r="AN1721">
        <v>1</v>
      </c>
      <c r="AO1721">
        <v>15189</v>
      </c>
      <c r="AQ1721">
        <v>123906</v>
      </c>
      <c r="AR1721">
        <v>53200001</v>
      </c>
      <c r="AS1721" t="s">
        <v>973</v>
      </c>
      <c r="AT1721" t="s">
        <v>50</v>
      </c>
      <c r="AW1721" t="s">
        <v>340</v>
      </c>
      <c r="AX1721" t="s">
        <v>340</v>
      </c>
      <c r="AY1721" t="s">
        <v>357</v>
      </c>
      <c r="AZ1721" t="s">
        <v>363</v>
      </c>
      <c r="BY1721" t="s">
        <v>342</v>
      </c>
      <c r="EQ1721">
        <v>252156</v>
      </c>
      <c r="ER1721" t="s">
        <v>5861</v>
      </c>
      <c r="EV1721">
        <v>17286759</v>
      </c>
      <c r="EW1721">
        <v>928</v>
      </c>
      <c r="EX1721">
        <v>220514</v>
      </c>
      <c r="EY1721" t="s">
        <v>5862</v>
      </c>
      <c r="EZ1721">
        <v>1</v>
      </c>
      <c r="FC1721">
        <v>53200001</v>
      </c>
      <c r="FD1721" t="s">
        <v>50</v>
      </c>
    </row>
    <row r="1722" spans="1:160" x14ac:dyDescent="0.3">
      <c r="A1722" t="str">
        <f>VLOOKUP(B1722,Table2[],3,FALSE)</f>
        <v>Digital</v>
      </c>
      <c r="B1722" t="str">
        <f>IF(OR(ISNUMBER(FIND("QVC",Z1722)),ISNUMBER(FIND("QVC",AL1722))),"QVC",IF(OR(ISNUMBER(FIND("NCO",H1722)),ISNUMBER(FIND("NCO",Y1722))), "NCO", IF(AL1722="consumer","PMD.com",VLOOKUP(LEFT(H1722,2),Tables!$E$1:$F$11,2,FALSE))))</f>
        <v>PMD.com</v>
      </c>
      <c r="C1722">
        <f t="shared" si="81"/>
        <v>552101</v>
      </c>
      <c r="D1722">
        <f t="shared" si="82"/>
        <v>1</v>
      </c>
      <c r="E1722" t="str">
        <f t="shared" ca="1" si="80"/>
        <v>shifted orders shipped</v>
      </c>
      <c r="F1722" t="s">
        <v>3539</v>
      </c>
      <c r="G1722" t="s">
        <v>335</v>
      </c>
      <c r="H1722" t="s">
        <v>5856</v>
      </c>
      <c r="I1722" s="6">
        <v>44011.557187500002</v>
      </c>
      <c r="J1722" t="s">
        <v>16</v>
      </c>
      <c r="K1722" s="6">
        <v>44013.328668981485</v>
      </c>
      <c r="M1722" t="s">
        <v>5857</v>
      </c>
      <c r="N1722" t="s">
        <v>5858</v>
      </c>
      <c r="Q1722" t="s">
        <v>476</v>
      </c>
      <c r="R1722" t="s">
        <v>376</v>
      </c>
      <c r="S1722" t="s">
        <v>5859</v>
      </c>
      <c r="T1722" t="s">
        <v>338</v>
      </c>
      <c r="U1722" t="s">
        <v>530</v>
      </c>
      <c r="W1722" t="s">
        <v>5860</v>
      </c>
      <c r="Z1722" t="s">
        <v>5857</v>
      </c>
      <c r="AA1722" t="s">
        <v>5858</v>
      </c>
      <c r="AD1722" t="s">
        <v>476</v>
      </c>
      <c r="AE1722" t="s">
        <v>376</v>
      </c>
      <c r="AF1722" t="s">
        <v>5859</v>
      </c>
      <c r="AG1722" t="s">
        <v>338</v>
      </c>
      <c r="AH1722" t="s">
        <v>530</v>
      </c>
      <c r="AJ1722" t="s">
        <v>5860</v>
      </c>
      <c r="AL1722" t="s">
        <v>339</v>
      </c>
      <c r="AM1722">
        <v>1</v>
      </c>
      <c r="AN1722">
        <v>1</v>
      </c>
      <c r="AO1722">
        <v>3241</v>
      </c>
      <c r="AQ1722">
        <v>124623</v>
      </c>
      <c r="AR1722">
        <v>552101</v>
      </c>
      <c r="AS1722" t="s">
        <v>166</v>
      </c>
      <c r="AT1722" t="s">
        <v>167</v>
      </c>
      <c r="AW1722" t="s">
        <v>340</v>
      </c>
      <c r="AX1722" t="s">
        <v>340</v>
      </c>
      <c r="AY1722" t="s">
        <v>382</v>
      </c>
      <c r="AZ1722" t="s">
        <v>471</v>
      </c>
      <c r="BY1722" t="s">
        <v>342</v>
      </c>
      <c r="EQ1722">
        <v>240933</v>
      </c>
      <c r="ER1722" t="s">
        <v>5861</v>
      </c>
      <c r="EV1722">
        <v>17286759</v>
      </c>
      <c r="EW1722">
        <v>928</v>
      </c>
      <c r="EX1722">
        <v>220514</v>
      </c>
      <c r="EY1722" t="s">
        <v>5862</v>
      </c>
      <c r="EZ1722">
        <v>1</v>
      </c>
      <c r="FC1722">
        <v>552101</v>
      </c>
      <c r="FD1722" t="s">
        <v>167</v>
      </c>
    </row>
    <row r="1723" spans="1:160" x14ac:dyDescent="0.3">
      <c r="A1723" t="str">
        <f>VLOOKUP(B1723,Table2[],3,FALSE)</f>
        <v>Digital</v>
      </c>
      <c r="B1723" t="str">
        <f>IF(OR(ISNUMBER(FIND("QVC",Z1723)),ISNUMBER(FIND("QVC",AL1723))),"QVC",IF(OR(ISNUMBER(FIND("NCO",H1723)),ISNUMBER(FIND("NCO",Y1723))), "NCO", IF(AL1723="consumer","PMD.com",VLOOKUP(LEFT(H1723,2),Tables!$E$1:$F$11,2,FALSE))))</f>
        <v>PMD.com</v>
      </c>
      <c r="C1723">
        <f t="shared" si="81"/>
        <v>55090001</v>
      </c>
      <c r="D1723">
        <f t="shared" si="82"/>
        <v>1</v>
      </c>
      <c r="E1723" t="str">
        <f t="shared" ca="1" si="80"/>
        <v>shifted orders shipped</v>
      </c>
      <c r="F1723" t="s">
        <v>3539</v>
      </c>
      <c r="G1723" t="s">
        <v>335</v>
      </c>
      <c r="H1723" t="s">
        <v>5856</v>
      </c>
      <c r="I1723" s="6">
        <v>44011.557187500002</v>
      </c>
      <c r="J1723" t="s">
        <v>16</v>
      </c>
      <c r="K1723" s="6">
        <v>44013.328668981485</v>
      </c>
      <c r="M1723" t="s">
        <v>5857</v>
      </c>
      <c r="N1723" t="s">
        <v>5858</v>
      </c>
      <c r="Q1723" t="s">
        <v>476</v>
      </c>
      <c r="R1723" t="s">
        <v>376</v>
      </c>
      <c r="S1723" t="s">
        <v>5859</v>
      </c>
      <c r="T1723" t="s">
        <v>338</v>
      </c>
      <c r="U1723" t="s">
        <v>530</v>
      </c>
      <c r="W1723" t="s">
        <v>5860</v>
      </c>
      <c r="Z1723" t="s">
        <v>5857</v>
      </c>
      <c r="AA1723" t="s">
        <v>5858</v>
      </c>
      <c r="AD1723" t="s">
        <v>476</v>
      </c>
      <c r="AE1723" t="s">
        <v>376</v>
      </c>
      <c r="AF1723" t="s">
        <v>5859</v>
      </c>
      <c r="AG1723" t="s">
        <v>338</v>
      </c>
      <c r="AH1723" t="s">
        <v>530</v>
      </c>
      <c r="AJ1723" t="s">
        <v>5860</v>
      </c>
      <c r="AL1723" t="s">
        <v>339</v>
      </c>
      <c r="AM1723">
        <v>1</v>
      </c>
      <c r="AN1723">
        <v>1</v>
      </c>
      <c r="AO1723">
        <v>5013</v>
      </c>
      <c r="AQ1723">
        <v>124478</v>
      </c>
      <c r="AR1723">
        <v>55090001</v>
      </c>
      <c r="AS1723" t="s">
        <v>995</v>
      </c>
      <c r="AT1723" t="s">
        <v>165</v>
      </c>
      <c r="AW1723" t="s">
        <v>340</v>
      </c>
      <c r="AX1723" t="s">
        <v>340</v>
      </c>
      <c r="AY1723" t="s">
        <v>382</v>
      </c>
      <c r="AZ1723">
        <v>0</v>
      </c>
      <c r="BY1723" t="s">
        <v>342</v>
      </c>
      <c r="EQ1723">
        <v>251219</v>
      </c>
      <c r="ER1723" t="s">
        <v>5861</v>
      </c>
      <c r="EV1723">
        <v>17286759</v>
      </c>
      <c r="EW1723">
        <v>928</v>
      </c>
      <c r="EX1723">
        <v>220514</v>
      </c>
      <c r="EY1723" t="s">
        <v>5862</v>
      </c>
      <c r="EZ1723">
        <v>1</v>
      </c>
      <c r="FC1723">
        <v>55090001</v>
      </c>
      <c r="FD1723" t="s">
        <v>165</v>
      </c>
    </row>
    <row r="1724" spans="1:160" x14ac:dyDescent="0.3">
      <c r="A1724" t="str">
        <f>VLOOKUP(B1724,Table2[],3,FALSE)</f>
        <v>Digital</v>
      </c>
      <c r="B1724" t="str">
        <f>IF(OR(ISNUMBER(FIND("QVC",Z1724)),ISNUMBER(FIND("QVC",AL1724))),"QVC",IF(OR(ISNUMBER(FIND("NCO",H1724)),ISNUMBER(FIND("NCO",Y1724))), "NCO", IF(AL1724="consumer","PMD.com",VLOOKUP(LEFT(H1724,2),Tables!$E$1:$F$11,2,FALSE))))</f>
        <v>PMD.com</v>
      </c>
      <c r="C1724">
        <f t="shared" si="81"/>
        <v>53920001</v>
      </c>
      <c r="D1724">
        <f t="shared" si="82"/>
        <v>1</v>
      </c>
      <c r="E1724" t="str">
        <f t="shared" ca="1" si="80"/>
        <v>shifted orders shipped</v>
      </c>
      <c r="F1724" t="s">
        <v>3539</v>
      </c>
      <c r="G1724" t="s">
        <v>335</v>
      </c>
      <c r="H1724" t="s">
        <v>5856</v>
      </c>
      <c r="I1724" s="6">
        <v>44011.557187500002</v>
      </c>
      <c r="J1724" t="s">
        <v>16</v>
      </c>
      <c r="K1724" s="6">
        <v>44013.328668981485</v>
      </c>
      <c r="M1724" t="s">
        <v>5857</v>
      </c>
      <c r="N1724" t="s">
        <v>5858</v>
      </c>
      <c r="Q1724" t="s">
        <v>476</v>
      </c>
      <c r="R1724" t="s">
        <v>376</v>
      </c>
      <c r="S1724" t="s">
        <v>5859</v>
      </c>
      <c r="T1724" t="s">
        <v>338</v>
      </c>
      <c r="U1724" t="s">
        <v>530</v>
      </c>
      <c r="W1724" t="s">
        <v>5860</v>
      </c>
      <c r="Z1724" t="s">
        <v>5857</v>
      </c>
      <c r="AA1724" t="s">
        <v>5858</v>
      </c>
      <c r="AD1724" t="s">
        <v>476</v>
      </c>
      <c r="AE1724" t="s">
        <v>376</v>
      </c>
      <c r="AF1724" t="s">
        <v>5859</v>
      </c>
      <c r="AG1724" t="s">
        <v>338</v>
      </c>
      <c r="AH1724" t="s">
        <v>530</v>
      </c>
      <c r="AJ1724" t="s">
        <v>5860</v>
      </c>
      <c r="AL1724" t="s">
        <v>339</v>
      </c>
      <c r="AM1724">
        <v>1</v>
      </c>
      <c r="AN1724">
        <v>1</v>
      </c>
      <c r="AO1724">
        <v>14899</v>
      </c>
      <c r="AQ1724">
        <v>124468</v>
      </c>
      <c r="AR1724">
        <v>53920001</v>
      </c>
      <c r="AS1724">
        <v>9000000</v>
      </c>
      <c r="AT1724" t="s">
        <v>40</v>
      </c>
      <c r="AW1724" t="s">
        <v>343</v>
      </c>
      <c r="BY1724" t="s">
        <v>342</v>
      </c>
      <c r="EQ1724">
        <v>243396</v>
      </c>
      <c r="ER1724" t="s">
        <v>5861</v>
      </c>
      <c r="EV1724">
        <v>17286759</v>
      </c>
      <c r="EW1724">
        <v>928</v>
      </c>
      <c r="EX1724">
        <v>220514</v>
      </c>
      <c r="EY1724" t="s">
        <v>5862</v>
      </c>
      <c r="EZ1724">
        <v>1</v>
      </c>
      <c r="FC1724">
        <v>95385</v>
      </c>
      <c r="FD1724" t="s">
        <v>3531</v>
      </c>
    </row>
    <row r="1725" spans="1:160" x14ac:dyDescent="0.3">
      <c r="A1725" t="str">
        <f>VLOOKUP(B1725,Table2[],3,FALSE)</f>
        <v>Digital</v>
      </c>
      <c r="B1725" t="str">
        <f>IF(OR(ISNUMBER(FIND("QVC",Z1725)),ISNUMBER(FIND("QVC",AL1725))),"QVC",IF(OR(ISNUMBER(FIND("NCO",H1725)),ISNUMBER(FIND("NCO",Y1725))), "NCO", IF(AL1725="consumer","PMD.com",VLOOKUP(LEFT(H1725,2),Tables!$E$1:$F$11,2,FALSE))))</f>
        <v>PMD.com</v>
      </c>
      <c r="C1725">
        <f t="shared" si="81"/>
        <v>53200001</v>
      </c>
      <c r="D1725">
        <f t="shared" si="82"/>
        <v>1</v>
      </c>
      <c r="E1725" t="str">
        <f t="shared" ca="1" si="80"/>
        <v>shifted orders shipped</v>
      </c>
      <c r="F1725" t="s">
        <v>3539</v>
      </c>
      <c r="G1725" t="s">
        <v>335</v>
      </c>
      <c r="H1725" t="s">
        <v>5863</v>
      </c>
      <c r="I1725" s="6">
        <v>44011.624328703707</v>
      </c>
      <c r="J1725" t="s">
        <v>16</v>
      </c>
      <c r="K1725" s="6">
        <v>44013.328773148147</v>
      </c>
      <c r="M1725" t="s">
        <v>5864</v>
      </c>
      <c r="N1725" t="s">
        <v>5865</v>
      </c>
      <c r="Q1725" t="s">
        <v>719</v>
      </c>
      <c r="R1725" t="s">
        <v>365</v>
      </c>
      <c r="S1725">
        <v>95207</v>
      </c>
      <c r="T1725" t="s">
        <v>338</v>
      </c>
      <c r="U1725" t="s">
        <v>530</v>
      </c>
      <c r="W1725" t="s">
        <v>5866</v>
      </c>
      <c r="Z1725" t="s">
        <v>5864</v>
      </c>
      <c r="AA1725" t="s">
        <v>5865</v>
      </c>
      <c r="AD1725" t="s">
        <v>719</v>
      </c>
      <c r="AE1725" t="s">
        <v>365</v>
      </c>
      <c r="AF1725">
        <v>95207</v>
      </c>
      <c r="AG1725" t="s">
        <v>338</v>
      </c>
      <c r="AH1725" t="s">
        <v>530</v>
      </c>
      <c r="AJ1725" t="s">
        <v>5866</v>
      </c>
      <c r="AL1725" t="s">
        <v>339</v>
      </c>
      <c r="AM1725">
        <v>1</v>
      </c>
      <c r="AN1725">
        <v>1</v>
      </c>
      <c r="AO1725">
        <v>15189</v>
      </c>
      <c r="AQ1725">
        <v>123906</v>
      </c>
      <c r="AR1725">
        <v>53200001</v>
      </c>
      <c r="AS1725" t="s">
        <v>973</v>
      </c>
      <c r="AT1725" t="s">
        <v>50</v>
      </c>
      <c r="AW1725" t="s">
        <v>340</v>
      </c>
      <c r="AX1725" t="s">
        <v>340</v>
      </c>
      <c r="AY1725" t="s">
        <v>357</v>
      </c>
      <c r="AZ1725" t="s">
        <v>363</v>
      </c>
      <c r="BY1725" t="s">
        <v>342</v>
      </c>
      <c r="EQ1725">
        <v>252156</v>
      </c>
      <c r="ER1725" t="s">
        <v>5867</v>
      </c>
      <c r="EV1725">
        <v>17286823</v>
      </c>
      <c r="EW1725">
        <v>928</v>
      </c>
      <c r="EX1725">
        <v>220580</v>
      </c>
      <c r="EY1725" t="s">
        <v>5868</v>
      </c>
      <c r="EZ1725">
        <v>1</v>
      </c>
      <c r="FC1725">
        <v>53200001</v>
      </c>
      <c r="FD1725" t="s">
        <v>50</v>
      </c>
    </row>
    <row r="1726" spans="1:160" x14ac:dyDescent="0.3">
      <c r="A1726" t="str">
        <f>VLOOKUP(B1726,Table2[],3,FALSE)</f>
        <v>Digital</v>
      </c>
      <c r="B1726" t="str">
        <f>IF(OR(ISNUMBER(FIND("QVC",Z1726)),ISNUMBER(FIND("QVC",AL1726))),"QVC",IF(OR(ISNUMBER(FIND("NCO",H1726)),ISNUMBER(FIND("NCO",Y1726))), "NCO", IF(AL1726="consumer","PMD.com",VLOOKUP(LEFT(H1726,2),Tables!$E$1:$F$11,2,FALSE))))</f>
        <v>PMD.com</v>
      </c>
      <c r="C1726">
        <f t="shared" si="81"/>
        <v>5341030</v>
      </c>
      <c r="D1726">
        <f t="shared" si="82"/>
        <v>1</v>
      </c>
      <c r="E1726" t="str">
        <f t="shared" ca="1" si="80"/>
        <v>shifted orders shipped</v>
      </c>
      <c r="F1726" t="s">
        <v>3539</v>
      </c>
      <c r="G1726" t="s">
        <v>335</v>
      </c>
      <c r="H1726" t="s">
        <v>5863</v>
      </c>
      <c r="I1726" s="6">
        <v>44011.624328703707</v>
      </c>
      <c r="J1726" t="s">
        <v>16</v>
      </c>
      <c r="K1726" s="6">
        <v>44013.328773148147</v>
      </c>
      <c r="M1726" t="s">
        <v>5864</v>
      </c>
      <c r="N1726" t="s">
        <v>5865</v>
      </c>
      <c r="Q1726" t="s">
        <v>719</v>
      </c>
      <c r="R1726" t="s">
        <v>365</v>
      </c>
      <c r="S1726">
        <v>95207</v>
      </c>
      <c r="T1726" t="s">
        <v>338</v>
      </c>
      <c r="U1726" t="s">
        <v>530</v>
      </c>
      <c r="W1726" t="s">
        <v>5866</v>
      </c>
      <c r="Z1726" t="s">
        <v>5864</v>
      </c>
      <c r="AA1726" t="s">
        <v>5865</v>
      </c>
      <c r="AD1726" t="s">
        <v>719</v>
      </c>
      <c r="AE1726" t="s">
        <v>365</v>
      </c>
      <c r="AF1726">
        <v>95207</v>
      </c>
      <c r="AG1726" t="s">
        <v>338</v>
      </c>
      <c r="AH1726" t="s">
        <v>530</v>
      </c>
      <c r="AJ1726" t="s">
        <v>5866</v>
      </c>
      <c r="AL1726" t="s">
        <v>339</v>
      </c>
      <c r="AM1726">
        <v>1</v>
      </c>
      <c r="AN1726">
        <v>1</v>
      </c>
      <c r="AO1726">
        <v>12859</v>
      </c>
      <c r="AQ1726">
        <v>124642</v>
      </c>
      <c r="AR1726">
        <v>5341030</v>
      </c>
      <c r="AS1726" t="s">
        <v>925</v>
      </c>
      <c r="AT1726" t="s">
        <v>926</v>
      </c>
      <c r="AW1726" t="s">
        <v>366</v>
      </c>
      <c r="AX1726" t="s">
        <v>366</v>
      </c>
      <c r="AY1726" t="s">
        <v>345</v>
      </c>
      <c r="AZ1726" t="s">
        <v>346</v>
      </c>
      <c r="BY1726" t="s">
        <v>342</v>
      </c>
      <c r="EQ1726">
        <v>243275</v>
      </c>
      <c r="ER1726" t="s">
        <v>5867</v>
      </c>
      <c r="EV1726">
        <v>17286823</v>
      </c>
      <c r="EW1726">
        <v>928</v>
      </c>
      <c r="EX1726">
        <v>220580</v>
      </c>
      <c r="EY1726" t="s">
        <v>5868</v>
      </c>
      <c r="EZ1726">
        <v>1</v>
      </c>
      <c r="FC1726">
        <v>95379</v>
      </c>
      <c r="FD1726" t="s">
        <v>985</v>
      </c>
    </row>
    <row r="1727" spans="1:160" x14ac:dyDescent="0.3">
      <c r="A1727" t="str">
        <f>VLOOKUP(B1727,Table2[],3,FALSE)</f>
        <v>Digital</v>
      </c>
      <c r="B1727" t="str">
        <f>IF(OR(ISNUMBER(FIND("QVC",Z1727)),ISNUMBER(FIND("QVC",AL1727))),"QVC",IF(OR(ISNUMBER(FIND("NCO",H1727)),ISNUMBER(FIND("NCO",Y1727))), "NCO", IF(AL1727="consumer","PMD.com",VLOOKUP(LEFT(H1727,2),Tables!$E$1:$F$11,2,FALSE))))</f>
        <v>PMD.com</v>
      </c>
      <c r="C1727">
        <f t="shared" si="81"/>
        <v>5358</v>
      </c>
      <c r="D1727">
        <f t="shared" si="82"/>
        <v>1</v>
      </c>
      <c r="E1727" t="str">
        <f t="shared" ca="1" si="80"/>
        <v>shifted orders shipped</v>
      </c>
      <c r="F1727" t="s">
        <v>3539</v>
      </c>
      <c r="G1727" t="s">
        <v>335</v>
      </c>
      <c r="H1727" t="s">
        <v>5863</v>
      </c>
      <c r="I1727" s="6">
        <v>44011.624328703707</v>
      </c>
      <c r="J1727" t="s">
        <v>16</v>
      </c>
      <c r="K1727" s="6">
        <v>44013.328773148147</v>
      </c>
      <c r="M1727" t="s">
        <v>5864</v>
      </c>
      <c r="N1727" t="s">
        <v>5865</v>
      </c>
      <c r="Q1727" t="s">
        <v>719</v>
      </c>
      <c r="R1727" t="s">
        <v>365</v>
      </c>
      <c r="S1727">
        <v>95207</v>
      </c>
      <c r="T1727" t="s">
        <v>338</v>
      </c>
      <c r="U1727" t="s">
        <v>530</v>
      </c>
      <c r="W1727" t="s">
        <v>5866</v>
      </c>
      <c r="Z1727" t="s">
        <v>5864</v>
      </c>
      <c r="AA1727" t="s">
        <v>5865</v>
      </c>
      <c r="AD1727" t="s">
        <v>719</v>
      </c>
      <c r="AE1727" t="s">
        <v>365</v>
      </c>
      <c r="AF1727">
        <v>95207</v>
      </c>
      <c r="AG1727" t="s">
        <v>338</v>
      </c>
      <c r="AH1727" t="s">
        <v>530</v>
      </c>
      <c r="AJ1727" t="s">
        <v>5866</v>
      </c>
      <c r="AL1727" t="s">
        <v>339</v>
      </c>
      <c r="AM1727">
        <v>1</v>
      </c>
      <c r="AN1727">
        <v>1</v>
      </c>
      <c r="AO1727">
        <v>7390</v>
      </c>
      <c r="AQ1727">
        <v>124522</v>
      </c>
      <c r="AR1727">
        <v>5358</v>
      </c>
      <c r="AS1727" t="s">
        <v>2281</v>
      </c>
      <c r="AT1727" t="s">
        <v>73</v>
      </c>
      <c r="AW1727" t="s">
        <v>340</v>
      </c>
      <c r="AX1727" t="s">
        <v>340</v>
      </c>
      <c r="AY1727" t="s">
        <v>351</v>
      </c>
      <c r="AZ1727" t="s">
        <v>434</v>
      </c>
      <c r="BY1727" t="s">
        <v>342</v>
      </c>
      <c r="EQ1727">
        <v>252041</v>
      </c>
      <c r="ER1727" t="s">
        <v>5867</v>
      </c>
      <c r="EV1727">
        <v>17286823</v>
      </c>
      <c r="EW1727">
        <v>928</v>
      </c>
      <c r="EX1727">
        <v>220580</v>
      </c>
      <c r="EY1727" t="s">
        <v>5868</v>
      </c>
      <c r="EZ1727">
        <v>1</v>
      </c>
      <c r="FC1727">
        <v>5358</v>
      </c>
      <c r="FD1727" t="s">
        <v>73</v>
      </c>
    </row>
    <row r="1728" spans="1:160" x14ac:dyDescent="0.3">
      <c r="A1728" t="str">
        <f>VLOOKUP(B1728,Table2[],3,FALSE)</f>
        <v>Digital</v>
      </c>
      <c r="B1728" t="str">
        <f>IF(OR(ISNUMBER(FIND("QVC",Z1728)),ISNUMBER(FIND("QVC",AL1728))),"QVC",IF(OR(ISNUMBER(FIND("NCO",H1728)),ISNUMBER(FIND("NCO",Y1728))), "NCO", IF(AL1728="consumer","PMD.com",VLOOKUP(LEFT(H1728,2),Tables!$E$1:$F$11,2,FALSE))))</f>
        <v>PMD.com</v>
      </c>
      <c r="C1728">
        <f t="shared" si="81"/>
        <v>53450051</v>
      </c>
      <c r="D1728">
        <f t="shared" si="82"/>
        <v>1</v>
      </c>
      <c r="E1728" t="str">
        <f t="shared" ca="1" si="80"/>
        <v>shifted orders shipped</v>
      </c>
      <c r="F1728" t="s">
        <v>3539</v>
      </c>
      <c r="G1728" t="s">
        <v>335</v>
      </c>
      <c r="H1728" t="s">
        <v>5863</v>
      </c>
      <c r="I1728" s="6">
        <v>44011.624328703707</v>
      </c>
      <c r="J1728" t="s">
        <v>16</v>
      </c>
      <c r="K1728" s="6">
        <v>44013.328773148147</v>
      </c>
      <c r="M1728" t="s">
        <v>5864</v>
      </c>
      <c r="N1728" t="s">
        <v>5865</v>
      </c>
      <c r="Q1728" t="s">
        <v>719</v>
      </c>
      <c r="R1728" t="s">
        <v>365</v>
      </c>
      <c r="S1728">
        <v>95207</v>
      </c>
      <c r="T1728" t="s">
        <v>338</v>
      </c>
      <c r="U1728" t="s">
        <v>530</v>
      </c>
      <c r="W1728" t="s">
        <v>5866</v>
      </c>
      <c r="Z1728" t="s">
        <v>5864</v>
      </c>
      <c r="AA1728" t="s">
        <v>5865</v>
      </c>
      <c r="AD1728" t="s">
        <v>719</v>
      </c>
      <c r="AE1728" t="s">
        <v>365</v>
      </c>
      <c r="AF1728">
        <v>95207</v>
      </c>
      <c r="AG1728" t="s">
        <v>338</v>
      </c>
      <c r="AH1728" t="s">
        <v>530</v>
      </c>
      <c r="AJ1728" t="s">
        <v>5866</v>
      </c>
      <c r="AL1728" t="s">
        <v>339</v>
      </c>
      <c r="AM1728">
        <v>1</v>
      </c>
      <c r="AN1728">
        <v>1</v>
      </c>
      <c r="AO1728">
        <v>59272</v>
      </c>
      <c r="AQ1728">
        <v>125624</v>
      </c>
      <c r="AR1728">
        <v>53450051</v>
      </c>
      <c r="AS1728" t="s">
        <v>865</v>
      </c>
      <c r="AT1728" t="s">
        <v>849</v>
      </c>
      <c r="AW1728" t="s">
        <v>343</v>
      </c>
      <c r="BY1728" t="s">
        <v>342</v>
      </c>
      <c r="EQ1728">
        <v>250837</v>
      </c>
      <c r="ER1728" t="s">
        <v>5867</v>
      </c>
      <c r="EV1728">
        <v>17286823</v>
      </c>
      <c r="EW1728">
        <v>928</v>
      </c>
      <c r="EX1728">
        <v>220580</v>
      </c>
      <c r="EY1728" t="s">
        <v>5868</v>
      </c>
      <c r="EZ1728">
        <v>1</v>
      </c>
      <c r="FC1728">
        <v>95379</v>
      </c>
      <c r="FD1728" t="s">
        <v>985</v>
      </c>
    </row>
    <row r="1729" spans="1:160" x14ac:dyDescent="0.3">
      <c r="A1729" t="str">
        <f>VLOOKUP(B1729,Table2[],3,FALSE)</f>
        <v>Digital</v>
      </c>
      <c r="B1729" t="str">
        <f>IF(OR(ISNUMBER(FIND("QVC",Z1729)),ISNUMBER(FIND("QVC",AL1729))),"QVC",IF(OR(ISNUMBER(FIND("NCO",H1729)),ISNUMBER(FIND("NCO",Y1729))), "NCO", IF(AL1729="consumer","PMD.com",VLOOKUP(LEFT(H1729,2),Tables!$E$1:$F$11,2,FALSE))))</f>
        <v>PMD.com</v>
      </c>
      <c r="C1729">
        <f t="shared" si="81"/>
        <v>51070001</v>
      </c>
      <c r="D1729">
        <f t="shared" si="82"/>
        <v>1</v>
      </c>
      <c r="E1729" t="str">
        <f t="shared" ca="1" si="80"/>
        <v>shifted orders shipped</v>
      </c>
      <c r="F1729" t="s">
        <v>3539</v>
      </c>
      <c r="G1729" t="s">
        <v>335</v>
      </c>
      <c r="H1729" t="s">
        <v>5863</v>
      </c>
      <c r="I1729" s="6">
        <v>44011.624328703707</v>
      </c>
      <c r="J1729" t="s">
        <v>16</v>
      </c>
      <c r="K1729" s="6">
        <v>44013.328773148147</v>
      </c>
      <c r="M1729" t="s">
        <v>5864</v>
      </c>
      <c r="N1729" t="s">
        <v>5865</v>
      </c>
      <c r="Q1729" t="s">
        <v>719</v>
      </c>
      <c r="R1729" t="s">
        <v>365</v>
      </c>
      <c r="S1729">
        <v>95207</v>
      </c>
      <c r="T1729" t="s">
        <v>338</v>
      </c>
      <c r="U1729" t="s">
        <v>530</v>
      </c>
      <c r="W1729" t="s">
        <v>5866</v>
      </c>
      <c r="Z1729" t="s">
        <v>5864</v>
      </c>
      <c r="AA1729" t="s">
        <v>5865</v>
      </c>
      <c r="AD1729" t="s">
        <v>719</v>
      </c>
      <c r="AE1729" t="s">
        <v>365</v>
      </c>
      <c r="AF1729">
        <v>95207</v>
      </c>
      <c r="AG1729" t="s">
        <v>338</v>
      </c>
      <c r="AH1729" t="s">
        <v>530</v>
      </c>
      <c r="AJ1729" t="s">
        <v>5866</v>
      </c>
      <c r="AL1729" t="s">
        <v>339</v>
      </c>
      <c r="AM1729">
        <v>1</v>
      </c>
      <c r="AN1729">
        <v>1</v>
      </c>
      <c r="AO1729">
        <v>10147</v>
      </c>
      <c r="AQ1729">
        <v>124429</v>
      </c>
      <c r="AR1729">
        <v>51070001</v>
      </c>
      <c r="AS1729" t="s">
        <v>1886</v>
      </c>
      <c r="AT1729" t="s">
        <v>45</v>
      </c>
      <c r="AW1729" t="s">
        <v>343</v>
      </c>
      <c r="BY1729" t="s">
        <v>342</v>
      </c>
      <c r="EQ1729">
        <v>251956</v>
      </c>
      <c r="ER1729" t="s">
        <v>5867</v>
      </c>
      <c r="EV1729">
        <v>17286823</v>
      </c>
      <c r="EW1729">
        <v>928</v>
      </c>
      <c r="EX1729">
        <v>220580</v>
      </c>
      <c r="EY1729" t="s">
        <v>5868</v>
      </c>
      <c r="EZ1729">
        <v>1</v>
      </c>
      <c r="FC1729">
        <v>51070001</v>
      </c>
      <c r="FD1729" t="s">
        <v>45</v>
      </c>
    </row>
    <row r="1730" spans="1:160" x14ac:dyDescent="0.3">
      <c r="A1730" t="str">
        <f>VLOOKUP(B1730,Table2[],3,FALSE)</f>
        <v>Digital</v>
      </c>
      <c r="B1730" t="str">
        <f>IF(OR(ISNUMBER(FIND("QVC",Z1730)),ISNUMBER(FIND("QVC",AL1730))),"QVC",IF(OR(ISNUMBER(FIND("NCO",H1730)),ISNUMBER(FIND("NCO",Y1730))), "NCO", IF(AL1730="consumer","PMD.com",VLOOKUP(LEFT(H1730,2),Tables!$E$1:$F$11,2,FALSE))))</f>
        <v>PMD.com</v>
      </c>
      <c r="C1730">
        <f t="shared" si="81"/>
        <v>51010010</v>
      </c>
      <c r="D1730">
        <f t="shared" si="82"/>
        <v>1</v>
      </c>
      <c r="E1730" t="str">
        <f t="shared" ca="1" si="80"/>
        <v>shifted orders shipped</v>
      </c>
      <c r="F1730" t="s">
        <v>3539</v>
      </c>
      <c r="G1730" t="s">
        <v>335</v>
      </c>
      <c r="H1730" t="s">
        <v>5863</v>
      </c>
      <c r="I1730" s="6">
        <v>44011.624328703707</v>
      </c>
      <c r="J1730" t="s">
        <v>16</v>
      </c>
      <c r="K1730" s="6">
        <v>44013.328773148147</v>
      </c>
      <c r="M1730" t="s">
        <v>5864</v>
      </c>
      <c r="N1730" t="s">
        <v>5865</v>
      </c>
      <c r="Q1730" t="s">
        <v>719</v>
      </c>
      <c r="R1730" t="s">
        <v>365</v>
      </c>
      <c r="S1730">
        <v>95207</v>
      </c>
      <c r="T1730" t="s">
        <v>338</v>
      </c>
      <c r="U1730" t="s">
        <v>530</v>
      </c>
      <c r="W1730" t="s">
        <v>5866</v>
      </c>
      <c r="Z1730" t="s">
        <v>5864</v>
      </c>
      <c r="AA1730" t="s">
        <v>5865</v>
      </c>
      <c r="AD1730" t="s">
        <v>719</v>
      </c>
      <c r="AE1730" t="s">
        <v>365</v>
      </c>
      <c r="AF1730">
        <v>95207</v>
      </c>
      <c r="AG1730" t="s">
        <v>338</v>
      </c>
      <c r="AH1730" t="s">
        <v>530</v>
      </c>
      <c r="AJ1730" t="s">
        <v>5866</v>
      </c>
      <c r="AL1730" t="s">
        <v>339</v>
      </c>
      <c r="AM1730">
        <v>1</v>
      </c>
      <c r="AN1730">
        <v>1</v>
      </c>
      <c r="AO1730">
        <v>11922</v>
      </c>
      <c r="AQ1730">
        <v>125659</v>
      </c>
      <c r="AR1730">
        <v>51010010</v>
      </c>
      <c r="AS1730" t="s">
        <v>1060</v>
      </c>
      <c r="AT1730" t="s">
        <v>170</v>
      </c>
      <c r="AW1730" t="s">
        <v>343</v>
      </c>
      <c r="BY1730" t="s">
        <v>342</v>
      </c>
      <c r="EQ1730">
        <v>247972</v>
      </c>
      <c r="ER1730" t="s">
        <v>5867</v>
      </c>
      <c r="EV1730">
        <v>17286823</v>
      </c>
      <c r="EW1730">
        <v>928</v>
      </c>
      <c r="EX1730">
        <v>220580</v>
      </c>
      <c r="EY1730" t="s">
        <v>5868</v>
      </c>
      <c r="EZ1730">
        <v>1</v>
      </c>
      <c r="FC1730">
        <v>95379</v>
      </c>
      <c r="FD1730" t="s">
        <v>985</v>
      </c>
    </row>
    <row r="1731" spans="1:160" x14ac:dyDescent="0.3">
      <c r="A1731" t="str">
        <f>VLOOKUP(B1731,Table2[],3,FALSE)</f>
        <v>Digital</v>
      </c>
      <c r="B1731" t="str">
        <f>IF(OR(ISNUMBER(FIND("QVC",Z1731)),ISNUMBER(FIND("QVC",AL1731))),"QVC",IF(OR(ISNUMBER(FIND("NCO",H1731)),ISNUMBER(FIND("NCO",Y1731))), "NCO", IF(AL1731="consumer","PMD.com",VLOOKUP(LEFT(H1731,2),Tables!$E$1:$F$11,2,FALSE))))</f>
        <v>PMD.com</v>
      </c>
      <c r="C1731">
        <f t="shared" si="81"/>
        <v>51090030</v>
      </c>
      <c r="D1731">
        <f t="shared" si="82"/>
        <v>1</v>
      </c>
      <c r="E1731" t="str">
        <f t="shared" ref="E1731:E1794" ca="1" si="83">IF(MONTH(TODAY())-MONTH(I1731)&gt;0,"shifted orders shipped","MTD orders shipped")</f>
        <v>shifted orders shipped</v>
      </c>
      <c r="F1731" t="s">
        <v>3539</v>
      </c>
      <c r="G1731" t="s">
        <v>335</v>
      </c>
      <c r="H1731" t="s">
        <v>5863</v>
      </c>
      <c r="I1731" s="6">
        <v>44011.624328703707</v>
      </c>
      <c r="J1731" t="s">
        <v>16</v>
      </c>
      <c r="K1731" s="6">
        <v>44013.328773148147</v>
      </c>
      <c r="M1731" t="s">
        <v>5864</v>
      </c>
      <c r="N1731" t="s">
        <v>5865</v>
      </c>
      <c r="Q1731" t="s">
        <v>719</v>
      </c>
      <c r="R1731" t="s">
        <v>365</v>
      </c>
      <c r="S1731">
        <v>95207</v>
      </c>
      <c r="T1731" t="s">
        <v>338</v>
      </c>
      <c r="U1731" t="s">
        <v>530</v>
      </c>
      <c r="W1731" t="s">
        <v>5866</v>
      </c>
      <c r="Z1731" t="s">
        <v>5864</v>
      </c>
      <c r="AA1731" t="s">
        <v>5865</v>
      </c>
      <c r="AD1731" t="s">
        <v>719</v>
      </c>
      <c r="AE1731" t="s">
        <v>365</v>
      </c>
      <c r="AF1731">
        <v>95207</v>
      </c>
      <c r="AG1731" t="s">
        <v>338</v>
      </c>
      <c r="AH1731" t="s">
        <v>530</v>
      </c>
      <c r="AJ1731" t="s">
        <v>5866</v>
      </c>
      <c r="AL1731" t="s">
        <v>339</v>
      </c>
      <c r="AM1731">
        <v>1</v>
      </c>
      <c r="AN1731">
        <v>1</v>
      </c>
      <c r="AO1731">
        <v>6688</v>
      </c>
      <c r="AQ1731">
        <v>125960</v>
      </c>
      <c r="AR1731">
        <v>51090030</v>
      </c>
      <c r="AS1731" t="s">
        <v>3043</v>
      </c>
      <c r="AT1731" t="s">
        <v>628</v>
      </c>
      <c r="AW1731" t="s">
        <v>343</v>
      </c>
      <c r="BY1731" t="s">
        <v>342</v>
      </c>
      <c r="BZ1731" t="b">
        <v>0</v>
      </c>
      <c r="EQ1731">
        <v>243047</v>
      </c>
      <c r="ER1731" t="s">
        <v>5867</v>
      </c>
      <c r="EV1731">
        <v>17286823</v>
      </c>
      <c r="EW1731">
        <v>928</v>
      </c>
      <c r="EX1731">
        <v>220580</v>
      </c>
      <c r="EY1731" t="s">
        <v>5868</v>
      </c>
      <c r="EZ1731">
        <v>1</v>
      </c>
      <c r="FC1731">
        <v>95379</v>
      </c>
      <c r="FD1731" t="s">
        <v>985</v>
      </c>
    </row>
    <row r="1732" spans="1:160" x14ac:dyDescent="0.3">
      <c r="A1732" t="str">
        <f>VLOOKUP(B1732,Table2[],3,FALSE)</f>
        <v>Digital</v>
      </c>
      <c r="B1732" t="str">
        <f>IF(OR(ISNUMBER(FIND("QVC",Z1732)),ISNUMBER(FIND("QVC",AL1732))),"QVC",IF(OR(ISNUMBER(FIND("NCO",H1732)),ISNUMBER(FIND("NCO",Y1732))), "NCO", IF(AL1732="consumer","PMD.com",VLOOKUP(LEFT(H1732,2),Tables!$E$1:$F$11,2,FALSE))))</f>
        <v>PMD.com</v>
      </c>
      <c r="C1732">
        <f t="shared" si="81"/>
        <v>51090030</v>
      </c>
      <c r="D1732">
        <f t="shared" si="82"/>
        <v>1</v>
      </c>
      <c r="E1732" t="str">
        <f t="shared" ca="1" si="83"/>
        <v>shifted orders shipped</v>
      </c>
      <c r="F1732" t="s">
        <v>3539</v>
      </c>
      <c r="G1732" t="s">
        <v>335</v>
      </c>
      <c r="H1732" t="s">
        <v>5869</v>
      </c>
      <c r="I1732" s="6">
        <v>44011.748819444445</v>
      </c>
      <c r="J1732" t="s">
        <v>16</v>
      </c>
      <c r="K1732" s="6">
        <v>44013.328865740739</v>
      </c>
      <c r="M1732" t="s">
        <v>3498</v>
      </c>
      <c r="N1732" t="s">
        <v>3499</v>
      </c>
      <c r="O1732" t="s">
        <v>3500</v>
      </c>
      <c r="Q1732" t="s">
        <v>1589</v>
      </c>
      <c r="R1732" t="s">
        <v>377</v>
      </c>
      <c r="S1732" t="s">
        <v>3501</v>
      </c>
      <c r="T1732" t="s">
        <v>338</v>
      </c>
      <c r="U1732" t="s">
        <v>530</v>
      </c>
      <c r="W1732" t="s">
        <v>3502</v>
      </c>
      <c r="Z1732" t="s">
        <v>3498</v>
      </c>
      <c r="AA1732" t="s">
        <v>3499</v>
      </c>
      <c r="AB1732" t="s">
        <v>3500</v>
      </c>
      <c r="AD1732" t="s">
        <v>1589</v>
      </c>
      <c r="AE1732" t="s">
        <v>377</v>
      </c>
      <c r="AF1732" t="s">
        <v>3501</v>
      </c>
      <c r="AG1732" t="s">
        <v>338</v>
      </c>
      <c r="AH1732" t="s">
        <v>530</v>
      </c>
      <c r="AJ1732" t="s">
        <v>3502</v>
      </c>
      <c r="AL1732" t="s">
        <v>339</v>
      </c>
      <c r="AM1732">
        <v>1</v>
      </c>
      <c r="AN1732">
        <v>1</v>
      </c>
      <c r="AO1732">
        <v>6688</v>
      </c>
      <c r="AQ1732">
        <v>125960</v>
      </c>
      <c r="AR1732">
        <v>51090030</v>
      </c>
      <c r="AS1732" t="s">
        <v>3043</v>
      </c>
      <c r="AT1732" t="s">
        <v>628</v>
      </c>
      <c r="AW1732" t="s">
        <v>343</v>
      </c>
      <c r="BY1732" t="s">
        <v>342</v>
      </c>
      <c r="BZ1732" t="b">
        <v>0</v>
      </c>
      <c r="EQ1732">
        <v>243047</v>
      </c>
      <c r="ER1732" t="s">
        <v>5870</v>
      </c>
      <c r="EV1732">
        <v>17286897</v>
      </c>
      <c r="EW1732">
        <v>928</v>
      </c>
      <c r="EX1732">
        <v>220655</v>
      </c>
      <c r="EY1732" t="s">
        <v>5871</v>
      </c>
      <c r="EZ1732">
        <v>1</v>
      </c>
      <c r="FC1732">
        <v>95384</v>
      </c>
      <c r="FD1732" t="s">
        <v>3530</v>
      </c>
    </row>
    <row r="1733" spans="1:160" x14ac:dyDescent="0.3">
      <c r="A1733" t="str">
        <f>VLOOKUP(B1733,Table2[],3,FALSE)</f>
        <v>Digital</v>
      </c>
      <c r="B1733" t="str">
        <f>IF(OR(ISNUMBER(FIND("QVC",Z1733)),ISNUMBER(FIND("QVC",AL1733))),"QVC",IF(OR(ISNUMBER(FIND("NCO",H1733)),ISNUMBER(FIND("NCO",Y1733))), "NCO", IF(AL1733="consumer","PMD.com",VLOOKUP(LEFT(H1733,2),Tables!$E$1:$F$11,2,FALSE))))</f>
        <v>PMD.com</v>
      </c>
      <c r="C1733">
        <f t="shared" si="81"/>
        <v>52430001</v>
      </c>
      <c r="D1733">
        <f t="shared" si="82"/>
        <v>1</v>
      </c>
      <c r="E1733" t="str">
        <f t="shared" ca="1" si="83"/>
        <v>shifted orders shipped</v>
      </c>
      <c r="F1733" t="s">
        <v>3539</v>
      </c>
      <c r="G1733" t="s">
        <v>335</v>
      </c>
      <c r="H1733" t="s">
        <v>5869</v>
      </c>
      <c r="I1733" s="6">
        <v>44011.748819444445</v>
      </c>
      <c r="J1733" t="s">
        <v>16</v>
      </c>
      <c r="K1733" s="6">
        <v>44013.328865740739</v>
      </c>
      <c r="M1733" t="s">
        <v>3498</v>
      </c>
      <c r="N1733" t="s">
        <v>3499</v>
      </c>
      <c r="O1733" t="s">
        <v>3500</v>
      </c>
      <c r="Q1733" t="s">
        <v>1589</v>
      </c>
      <c r="R1733" t="s">
        <v>377</v>
      </c>
      <c r="S1733" t="s">
        <v>3501</v>
      </c>
      <c r="T1733" t="s">
        <v>338</v>
      </c>
      <c r="U1733" t="s">
        <v>530</v>
      </c>
      <c r="W1733" t="s">
        <v>3502</v>
      </c>
      <c r="Z1733" t="s">
        <v>3498</v>
      </c>
      <c r="AA1733" t="s">
        <v>3499</v>
      </c>
      <c r="AB1733" t="s">
        <v>3500</v>
      </c>
      <c r="AD1733" t="s">
        <v>1589</v>
      </c>
      <c r="AE1733" t="s">
        <v>377</v>
      </c>
      <c r="AF1733" t="s">
        <v>3501</v>
      </c>
      <c r="AG1733" t="s">
        <v>338</v>
      </c>
      <c r="AH1733" t="s">
        <v>530</v>
      </c>
      <c r="AJ1733" t="s">
        <v>3502</v>
      </c>
      <c r="AL1733" t="s">
        <v>339</v>
      </c>
      <c r="AM1733">
        <v>1</v>
      </c>
      <c r="AN1733">
        <v>1</v>
      </c>
      <c r="AO1733">
        <v>12063</v>
      </c>
      <c r="AQ1733">
        <v>127155</v>
      </c>
      <c r="AR1733">
        <v>52430001</v>
      </c>
      <c r="AS1733" t="s">
        <v>927</v>
      </c>
      <c r="AT1733" t="s">
        <v>75</v>
      </c>
      <c r="AW1733" t="s">
        <v>340</v>
      </c>
      <c r="AX1733" t="s">
        <v>340</v>
      </c>
      <c r="AY1733" t="s">
        <v>357</v>
      </c>
      <c r="AZ1733" t="s">
        <v>363</v>
      </c>
      <c r="BY1733" t="s">
        <v>342</v>
      </c>
      <c r="EQ1733">
        <v>249990</v>
      </c>
      <c r="ER1733" t="s">
        <v>5870</v>
      </c>
      <c r="EV1733">
        <v>17286897</v>
      </c>
      <c r="EW1733">
        <v>928</v>
      </c>
      <c r="EX1733">
        <v>220655</v>
      </c>
      <c r="EY1733" t="s">
        <v>5871</v>
      </c>
      <c r="EZ1733">
        <v>1</v>
      </c>
      <c r="FC1733">
        <v>95384</v>
      </c>
      <c r="FD1733" t="s">
        <v>3530</v>
      </c>
    </row>
    <row r="1734" spans="1:160" x14ac:dyDescent="0.3">
      <c r="A1734" t="str">
        <f>VLOOKUP(B1734,Table2[],3,FALSE)</f>
        <v>Digital</v>
      </c>
      <c r="B1734" t="str">
        <f>IF(OR(ISNUMBER(FIND("QVC",Z1734)),ISNUMBER(FIND("QVC",AL1734))),"QVC",IF(OR(ISNUMBER(FIND("NCO",H1734)),ISNUMBER(FIND("NCO",Y1734))), "NCO", IF(AL1734="consumer","PMD.com",VLOOKUP(LEFT(H1734,2),Tables!$E$1:$F$11,2,FALSE))))</f>
        <v>PMD.com</v>
      </c>
      <c r="C1734" t="str">
        <f t="shared" si="81"/>
        <v>53500001A</v>
      </c>
      <c r="D1734">
        <f t="shared" si="82"/>
        <v>1</v>
      </c>
      <c r="E1734" t="str">
        <f t="shared" ca="1" si="83"/>
        <v>shifted orders shipped</v>
      </c>
      <c r="F1734" t="s">
        <v>3539</v>
      </c>
      <c r="G1734" t="s">
        <v>335</v>
      </c>
      <c r="H1734" t="s">
        <v>5869</v>
      </c>
      <c r="I1734" s="6">
        <v>44011.748819444445</v>
      </c>
      <c r="J1734" t="s">
        <v>16</v>
      </c>
      <c r="K1734" s="6">
        <v>44013.328865740739</v>
      </c>
      <c r="M1734" t="s">
        <v>3498</v>
      </c>
      <c r="N1734" t="s">
        <v>3499</v>
      </c>
      <c r="O1734" t="s">
        <v>3500</v>
      </c>
      <c r="Q1734" t="s">
        <v>1589</v>
      </c>
      <c r="R1734" t="s">
        <v>377</v>
      </c>
      <c r="S1734" t="s">
        <v>3501</v>
      </c>
      <c r="T1734" t="s">
        <v>338</v>
      </c>
      <c r="U1734" t="s">
        <v>530</v>
      </c>
      <c r="W1734" t="s">
        <v>3502</v>
      </c>
      <c r="Z1734" t="s">
        <v>3498</v>
      </c>
      <c r="AA1734" t="s">
        <v>3499</v>
      </c>
      <c r="AB1734" t="s">
        <v>3500</v>
      </c>
      <c r="AD1734" t="s">
        <v>1589</v>
      </c>
      <c r="AE1734" t="s">
        <v>377</v>
      </c>
      <c r="AF1734" t="s">
        <v>3501</v>
      </c>
      <c r="AG1734" t="s">
        <v>338</v>
      </c>
      <c r="AH1734" t="s">
        <v>530</v>
      </c>
      <c r="AJ1734" t="s">
        <v>3502</v>
      </c>
      <c r="AL1734" t="s">
        <v>339</v>
      </c>
      <c r="AM1734">
        <v>1</v>
      </c>
      <c r="AN1734">
        <v>1</v>
      </c>
      <c r="AO1734">
        <v>1690</v>
      </c>
      <c r="AQ1734">
        <v>125277</v>
      </c>
      <c r="AR1734" t="s">
        <v>1242</v>
      </c>
      <c r="AS1734" t="s">
        <v>1243</v>
      </c>
      <c r="AT1734" t="s">
        <v>1244</v>
      </c>
      <c r="AW1734" t="s">
        <v>349</v>
      </c>
      <c r="AX1734" t="s">
        <v>553</v>
      </c>
      <c r="AY1734" t="s">
        <v>345</v>
      </c>
      <c r="AZ1734">
        <v>0</v>
      </c>
      <c r="EQ1734">
        <v>251914</v>
      </c>
      <c r="ER1734" t="s">
        <v>5870</v>
      </c>
      <c r="EV1734">
        <v>17286897</v>
      </c>
      <c r="EW1734">
        <v>928</v>
      </c>
      <c r="EX1734">
        <v>220655</v>
      </c>
      <c r="EY1734" t="s">
        <v>5871</v>
      </c>
      <c r="EZ1734">
        <v>1</v>
      </c>
      <c r="FC1734" t="s">
        <v>1242</v>
      </c>
      <c r="FD1734" t="s">
        <v>1244</v>
      </c>
    </row>
    <row r="1735" spans="1:160" x14ac:dyDescent="0.3">
      <c r="A1735" t="str">
        <f>VLOOKUP(B1735,Table2[],3,FALSE)</f>
        <v>Digital</v>
      </c>
      <c r="B1735" t="str">
        <f>IF(OR(ISNUMBER(FIND("QVC",Z1735)),ISNUMBER(FIND("QVC",AL1735))),"QVC",IF(OR(ISNUMBER(FIND("NCO",H1735)),ISNUMBER(FIND("NCO",Y1735))), "NCO", IF(AL1735="consumer","PMD.com",VLOOKUP(LEFT(H1735,2),Tables!$E$1:$F$11,2,FALSE))))</f>
        <v>PMD.com</v>
      </c>
      <c r="C1735">
        <f t="shared" si="81"/>
        <v>53920001</v>
      </c>
      <c r="D1735">
        <f t="shared" si="82"/>
        <v>1</v>
      </c>
      <c r="E1735" t="str">
        <f t="shared" ca="1" si="83"/>
        <v>shifted orders shipped</v>
      </c>
      <c r="F1735" t="s">
        <v>3539</v>
      </c>
      <c r="G1735" t="s">
        <v>335</v>
      </c>
      <c r="H1735" t="s">
        <v>5869</v>
      </c>
      <c r="I1735" s="6">
        <v>44011.748819444445</v>
      </c>
      <c r="J1735" t="s">
        <v>16</v>
      </c>
      <c r="K1735" s="6">
        <v>44013.328865740739</v>
      </c>
      <c r="M1735" t="s">
        <v>3498</v>
      </c>
      <c r="N1735" t="s">
        <v>3499</v>
      </c>
      <c r="O1735" t="s">
        <v>3500</v>
      </c>
      <c r="Q1735" t="s">
        <v>1589</v>
      </c>
      <c r="R1735" t="s">
        <v>377</v>
      </c>
      <c r="S1735" t="s">
        <v>3501</v>
      </c>
      <c r="T1735" t="s">
        <v>338</v>
      </c>
      <c r="U1735" t="s">
        <v>530</v>
      </c>
      <c r="W1735" t="s">
        <v>3502</v>
      </c>
      <c r="Z1735" t="s">
        <v>3498</v>
      </c>
      <c r="AA1735" t="s">
        <v>3499</v>
      </c>
      <c r="AB1735" t="s">
        <v>3500</v>
      </c>
      <c r="AD1735" t="s">
        <v>1589</v>
      </c>
      <c r="AE1735" t="s">
        <v>377</v>
      </c>
      <c r="AF1735" t="s">
        <v>3501</v>
      </c>
      <c r="AG1735" t="s">
        <v>338</v>
      </c>
      <c r="AH1735" t="s">
        <v>530</v>
      </c>
      <c r="AJ1735" t="s">
        <v>3502</v>
      </c>
      <c r="AL1735" t="s">
        <v>339</v>
      </c>
      <c r="AM1735">
        <v>1</v>
      </c>
      <c r="AN1735">
        <v>1</v>
      </c>
      <c r="AO1735">
        <v>14899</v>
      </c>
      <c r="AQ1735">
        <v>124468</v>
      </c>
      <c r="AR1735">
        <v>53920001</v>
      </c>
      <c r="AS1735">
        <v>9000000</v>
      </c>
      <c r="AT1735" t="s">
        <v>40</v>
      </c>
      <c r="AW1735" t="s">
        <v>343</v>
      </c>
      <c r="BY1735" t="s">
        <v>342</v>
      </c>
      <c r="EQ1735">
        <v>243396</v>
      </c>
      <c r="ER1735" t="s">
        <v>5870</v>
      </c>
      <c r="EV1735">
        <v>17286897</v>
      </c>
      <c r="EW1735">
        <v>928</v>
      </c>
      <c r="EX1735">
        <v>220655</v>
      </c>
      <c r="EY1735" t="s">
        <v>5871</v>
      </c>
      <c r="EZ1735">
        <v>1</v>
      </c>
      <c r="FC1735">
        <v>95384</v>
      </c>
      <c r="FD1735" t="s">
        <v>3530</v>
      </c>
    </row>
    <row r="1736" spans="1:160" x14ac:dyDescent="0.3">
      <c r="A1736" t="str">
        <f>VLOOKUP(B1736,Table2[],3,FALSE)</f>
        <v>Digital</v>
      </c>
      <c r="B1736" t="str">
        <f>IF(OR(ISNUMBER(FIND("QVC",Z1736)),ISNUMBER(FIND("QVC",AL1736))),"QVC",IF(OR(ISNUMBER(FIND("NCO",H1736)),ISNUMBER(FIND("NCO",Y1736))), "NCO", IF(AL1736="consumer","PMD.com",VLOOKUP(LEFT(H1736,2),Tables!$E$1:$F$11,2,FALSE))))</f>
        <v>PMD.com</v>
      </c>
      <c r="C1736">
        <f t="shared" si="81"/>
        <v>5354</v>
      </c>
      <c r="D1736">
        <f t="shared" si="82"/>
        <v>1</v>
      </c>
      <c r="E1736" t="str">
        <f t="shared" ca="1" si="83"/>
        <v>shifted orders shipped</v>
      </c>
      <c r="F1736" t="s">
        <v>3539</v>
      </c>
      <c r="G1736" t="s">
        <v>335</v>
      </c>
      <c r="H1736" t="s">
        <v>5869</v>
      </c>
      <c r="I1736" s="6">
        <v>44011.748819444445</v>
      </c>
      <c r="J1736" t="s">
        <v>16</v>
      </c>
      <c r="K1736" s="6">
        <v>44013.328865740739</v>
      </c>
      <c r="M1736" t="s">
        <v>3498</v>
      </c>
      <c r="N1736" t="s">
        <v>3499</v>
      </c>
      <c r="O1736" t="s">
        <v>3500</v>
      </c>
      <c r="Q1736" t="s">
        <v>1589</v>
      </c>
      <c r="R1736" t="s">
        <v>377</v>
      </c>
      <c r="S1736" t="s">
        <v>3501</v>
      </c>
      <c r="T1736" t="s">
        <v>338</v>
      </c>
      <c r="U1736" t="s">
        <v>530</v>
      </c>
      <c r="W1736" t="s">
        <v>3502</v>
      </c>
      <c r="Z1736" t="s">
        <v>3498</v>
      </c>
      <c r="AA1736" t="s">
        <v>3499</v>
      </c>
      <c r="AB1736" t="s">
        <v>3500</v>
      </c>
      <c r="AD1736" t="s">
        <v>1589</v>
      </c>
      <c r="AE1736" t="s">
        <v>377</v>
      </c>
      <c r="AF1736" t="s">
        <v>3501</v>
      </c>
      <c r="AG1736" t="s">
        <v>338</v>
      </c>
      <c r="AH1736" t="s">
        <v>530</v>
      </c>
      <c r="AJ1736" t="s">
        <v>3502</v>
      </c>
      <c r="AL1736" t="s">
        <v>339</v>
      </c>
      <c r="AM1736">
        <v>1</v>
      </c>
      <c r="AN1736">
        <v>1</v>
      </c>
      <c r="AO1736">
        <v>5214</v>
      </c>
      <c r="AQ1736">
        <v>124518</v>
      </c>
      <c r="AR1736">
        <v>5354</v>
      </c>
      <c r="AS1736" t="s">
        <v>1753</v>
      </c>
      <c r="AT1736" t="s">
        <v>103</v>
      </c>
      <c r="AW1736" t="s">
        <v>340</v>
      </c>
      <c r="AX1736" t="s">
        <v>340</v>
      </c>
      <c r="AY1736" t="s">
        <v>351</v>
      </c>
      <c r="AZ1736" t="s">
        <v>415</v>
      </c>
      <c r="BY1736" t="s">
        <v>342</v>
      </c>
      <c r="EQ1736">
        <v>249176</v>
      </c>
      <c r="ER1736" t="s">
        <v>5870</v>
      </c>
      <c r="EV1736">
        <v>17286897</v>
      </c>
      <c r="EW1736">
        <v>928</v>
      </c>
      <c r="EX1736">
        <v>220655</v>
      </c>
      <c r="EY1736" t="s">
        <v>5871</v>
      </c>
      <c r="EZ1736">
        <v>1</v>
      </c>
      <c r="FC1736">
        <v>5354</v>
      </c>
      <c r="FD1736" t="s">
        <v>103</v>
      </c>
    </row>
    <row r="1737" spans="1:160" x14ac:dyDescent="0.3">
      <c r="A1737" t="str">
        <f>VLOOKUP(B1737,Table2[],3,FALSE)</f>
        <v>Digital</v>
      </c>
      <c r="B1737" t="str">
        <f>IF(OR(ISNUMBER(FIND("QVC",Z1737)),ISNUMBER(FIND("QVC",AL1737))),"QVC",IF(OR(ISNUMBER(FIND("NCO",H1737)),ISNUMBER(FIND("NCO",Y1737))), "NCO", IF(AL1737="consumer","PMD.com",VLOOKUP(LEFT(H1737,2),Tables!$E$1:$F$11,2,FALSE))))</f>
        <v>PMD.com</v>
      </c>
      <c r="C1737">
        <f t="shared" si="81"/>
        <v>53920001</v>
      </c>
      <c r="D1737">
        <f t="shared" si="82"/>
        <v>1</v>
      </c>
      <c r="E1737" t="str">
        <f t="shared" ca="1" si="83"/>
        <v>shifted orders shipped</v>
      </c>
      <c r="F1737" t="s">
        <v>3539</v>
      </c>
      <c r="G1737" t="s">
        <v>335</v>
      </c>
      <c r="H1737" t="s">
        <v>5872</v>
      </c>
      <c r="I1737" s="6">
        <v>44011.618506944447</v>
      </c>
      <c r="J1737" t="s">
        <v>16</v>
      </c>
      <c r="K1737" s="6">
        <v>44013.329016203701</v>
      </c>
      <c r="M1737" t="s">
        <v>5873</v>
      </c>
      <c r="N1737" t="s">
        <v>5874</v>
      </c>
      <c r="Q1737" t="s">
        <v>2240</v>
      </c>
      <c r="R1737" t="s">
        <v>400</v>
      </c>
      <c r="S1737" t="s">
        <v>5875</v>
      </c>
      <c r="T1737" t="s">
        <v>338</v>
      </c>
      <c r="U1737" t="s">
        <v>530</v>
      </c>
      <c r="W1737" t="s">
        <v>5876</v>
      </c>
      <c r="Z1737" t="s">
        <v>5873</v>
      </c>
      <c r="AA1737" t="s">
        <v>5874</v>
      </c>
      <c r="AD1737" t="s">
        <v>2240</v>
      </c>
      <c r="AE1737" t="s">
        <v>400</v>
      </c>
      <c r="AF1737" t="s">
        <v>5875</v>
      </c>
      <c r="AG1737" t="s">
        <v>338</v>
      </c>
      <c r="AH1737" t="s">
        <v>530</v>
      </c>
      <c r="AJ1737" t="s">
        <v>5876</v>
      </c>
      <c r="AL1737" t="s">
        <v>339</v>
      </c>
      <c r="AM1737">
        <v>1</v>
      </c>
      <c r="AN1737">
        <v>1</v>
      </c>
      <c r="AO1737">
        <v>14899</v>
      </c>
      <c r="AQ1737">
        <v>124468</v>
      </c>
      <c r="AR1737">
        <v>53920001</v>
      </c>
      <c r="AS1737">
        <v>9000000</v>
      </c>
      <c r="AT1737" t="s">
        <v>40</v>
      </c>
      <c r="AW1737" t="s">
        <v>343</v>
      </c>
      <c r="BY1737" t="s">
        <v>342</v>
      </c>
      <c r="EQ1737">
        <v>243396</v>
      </c>
      <c r="ER1737" t="s">
        <v>5877</v>
      </c>
      <c r="EV1737">
        <v>17286816</v>
      </c>
      <c r="EW1737">
        <v>928</v>
      </c>
      <c r="EX1737">
        <v>220573</v>
      </c>
      <c r="EY1737" t="s">
        <v>5878</v>
      </c>
      <c r="EZ1737">
        <v>1</v>
      </c>
      <c r="FC1737">
        <v>95385</v>
      </c>
      <c r="FD1737" t="s">
        <v>3531</v>
      </c>
    </row>
    <row r="1738" spans="1:160" x14ac:dyDescent="0.3">
      <c r="A1738" t="str">
        <f>VLOOKUP(B1738,Table2[],3,FALSE)</f>
        <v>Digital</v>
      </c>
      <c r="B1738" t="str">
        <f>IF(OR(ISNUMBER(FIND("QVC",Z1738)),ISNUMBER(FIND("QVC",AL1738))),"QVC",IF(OR(ISNUMBER(FIND("NCO",H1738)),ISNUMBER(FIND("NCO",Y1738))), "NCO", IF(AL1738="consumer","PMD.com",VLOOKUP(LEFT(H1738,2),Tables!$E$1:$F$11,2,FALSE))))</f>
        <v>PMD.com</v>
      </c>
      <c r="C1738">
        <f t="shared" si="81"/>
        <v>5341030</v>
      </c>
      <c r="D1738">
        <f t="shared" si="82"/>
        <v>1</v>
      </c>
      <c r="E1738" t="str">
        <f t="shared" ca="1" si="83"/>
        <v>shifted orders shipped</v>
      </c>
      <c r="F1738" t="s">
        <v>3539</v>
      </c>
      <c r="G1738" t="s">
        <v>335</v>
      </c>
      <c r="H1738" t="s">
        <v>5872</v>
      </c>
      <c r="I1738" s="6">
        <v>44011.618506944447</v>
      </c>
      <c r="J1738" t="s">
        <v>16</v>
      </c>
      <c r="K1738" s="6">
        <v>44013.329016203701</v>
      </c>
      <c r="M1738" t="s">
        <v>5873</v>
      </c>
      <c r="N1738" t="s">
        <v>5874</v>
      </c>
      <c r="Q1738" t="s">
        <v>2240</v>
      </c>
      <c r="R1738" t="s">
        <v>400</v>
      </c>
      <c r="S1738" t="s">
        <v>5875</v>
      </c>
      <c r="T1738" t="s">
        <v>338</v>
      </c>
      <c r="U1738" t="s">
        <v>530</v>
      </c>
      <c r="W1738" t="s">
        <v>5876</v>
      </c>
      <c r="Z1738" t="s">
        <v>5873</v>
      </c>
      <c r="AA1738" t="s">
        <v>5874</v>
      </c>
      <c r="AD1738" t="s">
        <v>2240</v>
      </c>
      <c r="AE1738" t="s">
        <v>400</v>
      </c>
      <c r="AF1738" t="s">
        <v>5875</v>
      </c>
      <c r="AG1738" t="s">
        <v>338</v>
      </c>
      <c r="AH1738" t="s">
        <v>530</v>
      </c>
      <c r="AJ1738" t="s">
        <v>5876</v>
      </c>
      <c r="AL1738" t="s">
        <v>339</v>
      </c>
      <c r="AM1738">
        <v>1</v>
      </c>
      <c r="AN1738">
        <v>1</v>
      </c>
      <c r="AO1738">
        <v>12859</v>
      </c>
      <c r="AQ1738">
        <v>124642</v>
      </c>
      <c r="AR1738">
        <v>5341030</v>
      </c>
      <c r="AS1738" t="s">
        <v>925</v>
      </c>
      <c r="AT1738" t="s">
        <v>926</v>
      </c>
      <c r="AW1738" t="s">
        <v>366</v>
      </c>
      <c r="AX1738" t="s">
        <v>366</v>
      </c>
      <c r="AY1738" t="s">
        <v>345</v>
      </c>
      <c r="AZ1738" t="s">
        <v>346</v>
      </c>
      <c r="BY1738" t="s">
        <v>342</v>
      </c>
      <c r="EQ1738">
        <v>243275</v>
      </c>
      <c r="ER1738" t="s">
        <v>5877</v>
      </c>
      <c r="EV1738">
        <v>17286816</v>
      </c>
      <c r="EW1738">
        <v>928</v>
      </c>
      <c r="EX1738">
        <v>220573</v>
      </c>
      <c r="EY1738" t="s">
        <v>5878</v>
      </c>
      <c r="EZ1738">
        <v>1</v>
      </c>
      <c r="FC1738">
        <v>95385</v>
      </c>
      <c r="FD1738" t="s">
        <v>3531</v>
      </c>
    </row>
    <row r="1739" spans="1:160" x14ac:dyDescent="0.3">
      <c r="A1739" t="str">
        <f>VLOOKUP(B1739,Table2[],3,FALSE)</f>
        <v>Digital</v>
      </c>
      <c r="B1739" t="str">
        <f>IF(OR(ISNUMBER(FIND("QVC",Z1739)),ISNUMBER(FIND("QVC",AL1739))),"QVC",IF(OR(ISNUMBER(FIND("NCO",H1739)),ISNUMBER(FIND("NCO",Y1739))), "NCO", IF(AL1739="consumer","PMD.com",VLOOKUP(LEFT(H1739,2),Tables!$E$1:$F$11,2,FALSE))))</f>
        <v>PMD.com</v>
      </c>
      <c r="C1739">
        <f t="shared" si="81"/>
        <v>5342</v>
      </c>
      <c r="D1739">
        <f t="shared" si="82"/>
        <v>2</v>
      </c>
      <c r="E1739" t="str">
        <f t="shared" ca="1" si="83"/>
        <v>shifted orders shipped</v>
      </c>
      <c r="F1739" t="s">
        <v>3539</v>
      </c>
      <c r="G1739" t="s">
        <v>335</v>
      </c>
      <c r="H1739" t="s">
        <v>5872</v>
      </c>
      <c r="I1739" s="6">
        <v>44011.618506944447</v>
      </c>
      <c r="J1739" t="s">
        <v>16</v>
      </c>
      <c r="K1739" s="6">
        <v>44013.329016203701</v>
      </c>
      <c r="M1739" t="s">
        <v>5873</v>
      </c>
      <c r="N1739" t="s">
        <v>5874</v>
      </c>
      <c r="Q1739" t="s">
        <v>2240</v>
      </c>
      <c r="R1739" t="s">
        <v>400</v>
      </c>
      <c r="S1739" t="s">
        <v>5875</v>
      </c>
      <c r="T1739" t="s">
        <v>338</v>
      </c>
      <c r="U1739" t="s">
        <v>530</v>
      </c>
      <c r="W1739" t="s">
        <v>5876</v>
      </c>
      <c r="Z1739" t="s">
        <v>5873</v>
      </c>
      <c r="AA1739" t="s">
        <v>5874</v>
      </c>
      <c r="AD1739" t="s">
        <v>2240</v>
      </c>
      <c r="AE1739" t="s">
        <v>400</v>
      </c>
      <c r="AF1739" t="s">
        <v>5875</v>
      </c>
      <c r="AG1739" t="s">
        <v>338</v>
      </c>
      <c r="AH1739" t="s">
        <v>530</v>
      </c>
      <c r="AJ1739" t="s">
        <v>5876</v>
      </c>
      <c r="AL1739" t="s">
        <v>339</v>
      </c>
      <c r="AM1739">
        <v>2</v>
      </c>
      <c r="AN1739">
        <v>2</v>
      </c>
      <c r="AO1739">
        <v>13280</v>
      </c>
      <c r="AQ1739">
        <v>123849</v>
      </c>
      <c r="AR1739">
        <v>5342</v>
      </c>
      <c r="AS1739" t="s">
        <v>1867</v>
      </c>
      <c r="AT1739" t="s">
        <v>149</v>
      </c>
      <c r="AW1739" t="s">
        <v>340</v>
      </c>
      <c r="AX1739" t="s">
        <v>340</v>
      </c>
      <c r="AY1739" t="s">
        <v>345</v>
      </c>
      <c r="AZ1739" t="s">
        <v>346</v>
      </c>
      <c r="BY1739" t="s">
        <v>342</v>
      </c>
      <c r="EQ1739">
        <v>244853</v>
      </c>
      <c r="ER1739" t="s">
        <v>5877</v>
      </c>
      <c r="EV1739">
        <v>17286816</v>
      </c>
      <c r="EW1739">
        <v>928</v>
      </c>
      <c r="EX1739">
        <v>220573</v>
      </c>
      <c r="EY1739" t="s">
        <v>5878</v>
      </c>
      <c r="EZ1739">
        <v>1</v>
      </c>
      <c r="FC1739">
        <v>5342</v>
      </c>
      <c r="FD1739" t="s">
        <v>149</v>
      </c>
    </row>
    <row r="1740" spans="1:160" x14ac:dyDescent="0.3">
      <c r="A1740" t="str">
        <f>VLOOKUP(B1740,Table2[],3,FALSE)</f>
        <v>Digital</v>
      </c>
      <c r="B1740" t="str">
        <f>IF(OR(ISNUMBER(FIND("QVC",Z1740)),ISNUMBER(FIND("QVC",AL1740))),"QVC",IF(OR(ISNUMBER(FIND("NCO",H1740)),ISNUMBER(FIND("NCO",Y1740))), "NCO", IF(AL1740="consumer","PMD.com",VLOOKUP(LEFT(H1740,2),Tables!$E$1:$F$11,2,FALSE))))</f>
        <v>PMD.com</v>
      </c>
      <c r="C1740">
        <f t="shared" ref="C1740:C1803" si="84">AR1740</f>
        <v>52430001</v>
      </c>
      <c r="D1740">
        <f t="shared" ref="D1740:D1803" si="85">AN1740</f>
        <v>1</v>
      </c>
      <c r="E1740" t="str">
        <f t="shared" ca="1" si="83"/>
        <v>shifted orders shipped</v>
      </c>
      <c r="F1740" t="s">
        <v>3539</v>
      </c>
      <c r="G1740" t="s">
        <v>335</v>
      </c>
      <c r="H1740" t="s">
        <v>5872</v>
      </c>
      <c r="I1740" s="6">
        <v>44011.618506944447</v>
      </c>
      <c r="J1740" t="s">
        <v>16</v>
      </c>
      <c r="K1740" s="6">
        <v>44013.329016203701</v>
      </c>
      <c r="M1740" t="s">
        <v>5873</v>
      </c>
      <c r="N1740" t="s">
        <v>5874</v>
      </c>
      <c r="Q1740" t="s">
        <v>2240</v>
      </c>
      <c r="R1740" t="s">
        <v>400</v>
      </c>
      <c r="S1740" t="s">
        <v>5875</v>
      </c>
      <c r="T1740" t="s">
        <v>338</v>
      </c>
      <c r="U1740" t="s">
        <v>530</v>
      </c>
      <c r="W1740" t="s">
        <v>5876</v>
      </c>
      <c r="Z1740" t="s">
        <v>5873</v>
      </c>
      <c r="AA1740" t="s">
        <v>5874</v>
      </c>
      <c r="AD1740" t="s">
        <v>2240</v>
      </c>
      <c r="AE1740" t="s">
        <v>400</v>
      </c>
      <c r="AF1740" t="s">
        <v>5875</v>
      </c>
      <c r="AG1740" t="s">
        <v>338</v>
      </c>
      <c r="AH1740" t="s">
        <v>530</v>
      </c>
      <c r="AJ1740" t="s">
        <v>5876</v>
      </c>
      <c r="AL1740" t="s">
        <v>339</v>
      </c>
      <c r="AM1740">
        <v>1</v>
      </c>
      <c r="AN1740">
        <v>1</v>
      </c>
      <c r="AO1740">
        <v>12063</v>
      </c>
      <c r="AQ1740">
        <v>127155</v>
      </c>
      <c r="AR1740">
        <v>52430001</v>
      </c>
      <c r="AS1740" t="s">
        <v>927</v>
      </c>
      <c r="AT1740" t="s">
        <v>75</v>
      </c>
      <c r="AW1740" t="s">
        <v>340</v>
      </c>
      <c r="AX1740" t="s">
        <v>340</v>
      </c>
      <c r="AY1740" t="s">
        <v>357</v>
      </c>
      <c r="AZ1740" t="s">
        <v>363</v>
      </c>
      <c r="BY1740" t="s">
        <v>342</v>
      </c>
      <c r="EQ1740">
        <v>249990</v>
      </c>
      <c r="ER1740" t="s">
        <v>5877</v>
      </c>
      <c r="EV1740">
        <v>17286816</v>
      </c>
      <c r="EW1740">
        <v>928</v>
      </c>
      <c r="EX1740">
        <v>220573</v>
      </c>
      <c r="EY1740" t="s">
        <v>5878</v>
      </c>
      <c r="EZ1740">
        <v>1</v>
      </c>
      <c r="FC1740">
        <v>95385</v>
      </c>
      <c r="FD1740" t="s">
        <v>3531</v>
      </c>
    </row>
    <row r="1741" spans="1:160" x14ac:dyDescent="0.3">
      <c r="A1741" t="str">
        <f>VLOOKUP(B1741,Table2[],3,FALSE)</f>
        <v>Digital</v>
      </c>
      <c r="B1741" t="str">
        <f>IF(OR(ISNUMBER(FIND("QVC",Z1741)),ISNUMBER(FIND("QVC",AL1741))),"QVC",IF(OR(ISNUMBER(FIND("NCO",H1741)),ISNUMBER(FIND("NCO",Y1741))), "NCO", IF(AL1741="consumer","PMD.com",VLOOKUP(LEFT(H1741,2),Tables!$E$1:$F$11,2,FALSE))))</f>
        <v>PMD.com</v>
      </c>
      <c r="C1741">
        <f t="shared" si="84"/>
        <v>51090030</v>
      </c>
      <c r="D1741">
        <f t="shared" si="85"/>
        <v>1</v>
      </c>
      <c r="E1741" t="str">
        <f t="shared" ca="1" si="83"/>
        <v>shifted orders shipped</v>
      </c>
      <c r="F1741" t="s">
        <v>3539</v>
      </c>
      <c r="G1741" t="s">
        <v>335</v>
      </c>
      <c r="H1741" t="s">
        <v>5872</v>
      </c>
      <c r="I1741" s="6">
        <v>44011.618506944447</v>
      </c>
      <c r="J1741" t="s">
        <v>16</v>
      </c>
      <c r="K1741" s="6">
        <v>44013.329016203701</v>
      </c>
      <c r="M1741" t="s">
        <v>5873</v>
      </c>
      <c r="N1741" t="s">
        <v>5874</v>
      </c>
      <c r="Q1741" t="s">
        <v>2240</v>
      </c>
      <c r="R1741" t="s">
        <v>400</v>
      </c>
      <c r="S1741" t="s">
        <v>5875</v>
      </c>
      <c r="T1741" t="s">
        <v>338</v>
      </c>
      <c r="U1741" t="s">
        <v>530</v>
      </c>
      <c r="W1741" t="s">
        <v>5876</v>
      </c>
      <c r="Z1741" t="s">
        <v>5873</v>
      </c>
      <c r="AA1741" t="s">
        <v>5874</v>
      </c>
      <c r="AD1741" t="s">
        <v>2240</v>
      </c>
      <c r="AE1741" t="s">
        <v>400</v>
      </c>
      <c r="AF1741" t="s">
        <v>5875</v>
      </c>
      <c r="AG1741" t="s">
        <v>338</v>
      </c>
      <c r="AH1741" t="s">
        <v>530</v>
      </c>
      <c r="AJ1741" t="s">
        <v>5876</v>
      </c>
      <c r="AL1741" t="s">
        <v>339</v>
      </c>
      <c r="AM1741">
        <v>1</v>
      </c>
      <c r="AN1741">
        <v>1</v>
      </c>
      <c r="AO1741">
        <v>6688</v>
      </c>
      <c r="AQ1741">
        <v>125960</v>
      </c>
      <c r="AR1741">
        <v>51090030</v>
      </c>
      <c r="AS1741" t="s">
        <v>3043</v>
      </c>
      <c r="AT1741" t="s">
        <v>628</v>
      </c>
      <c r="AW1741" t="s">
        <v>343</v>
      </c>
      <c r="BY1741" t="s">
        <v>342</v>
      </c>
      <c r="BZ1741" t="b">
        <v>0</v>
      </c>
      <c r="EQ1741">
        <v>243047</v>
      </c>
      <c r="ER1741" t="s">
        <v>5877</v>
      </c>
      <c r="EV1741">
        <v>17286816</v>
      </c>
      <c r="EW1741">
        <v>928</v>
      </c>
      <c r="EX1741">
        <v>220573</v>
      </c>
      <c r="EY1741" t="s">
        <v>5878</v>
      </c>
      <c r="EZ1741">
        <v>1</v>
      </c>
      <c r="FC1741">
        <v>95385</v>
      </c>
      <c r="FD1741" t="s">
        <v>3531</v>
      </c>
    </row>
    <row r="1742" spans="1:160" x14ac:dyDescent="0.3">
      <c r="A1742" t="str">
        <f>VLOOKUP(B1742,Table2[],3,FALSE)</f>
        <v>Digital</v>
      </c>
      <c r="B1742" t="str">
        <f>IF(OR(ISNUMBER(FIND("QVC",Z1742)),ISNUMBER(FIND("QVC",AL1742))),"QVC",IF(OR(ISNUMBER(FIND("NCO",H1742)),ISNUMBER(FIND("NCO",Y1742))), "NCO", IF(AL1742="consumer","PMD.com",VLOOKUP(LEFT(H1742,2),Tables!$E$1:$F$11,2,FALSE))))</f>
        <v>PMD.com</v>
      </c>
      <c r="C1742">
        <f t="shared" si="84"/>
        <v>51090030</v>
      </c>
      <c r="D1742">
        <f t="shared" si="85"/>
        <v>1</v>
      </c>
      <c r="E1742" t="str">
        <f t="shared" ca="1" si="83"/>
        <v>shifted orders shipped</v>
      </c>
      <c r="F1742" t="s">
        <v>3539</v>
      </c>
      <c r="G1742" t="s">
        <v>335</v>
      </c>
      <c r="H1742" t="s">
        <v>5879</v>
      </c>
      <c r="I1742" s="6">
        <v>44011.561562499999</v>
      </c>
      <c r="J1742" t="s">
        <v>16</v>
      </c>
      <c r="K1742" s="6">
        <v>44013.329050925924</v>
      </c>
      <c r="M1742" t="s">
        <v>5880</v>
      </c>
      <c r="N1742" t="s">
        <v>5881</v>
      </c>
      <c r="Q1742" t="s">
        <v>983</v>
      </c>
      <c r="R1742" t="s">
        <v>403</v>
      </c>
      <c r="S1742">
        <v>53589</v>
      </c>
      <c r="T1742" t="s">
        <v>338</v>
      </c>
      <c r="U1742" t="s">
        <v>530</v>
      </c>
      <c r="W1742" t="s">
        <v>5882</v>
      </c>
      <c r="Z1742" t="s">
        <v>5880</v>
      </c>
      <c r="AA1742" t="s">
        <v>5881</v>
      </c>
      <c r="AD1742" t="s">
        <v>983</v>
      </c>
      <c r="AE1742" t="s">
        <v>403</v>
      </c>
      <c r="AF1742">
        <v>53589</v>
      </c>
      <c r="AG1742" t="s">
        <v>338</v>
      </c>
      <c r="AH1742" t="s">
        <v>530</v>
      </c>
      <c r="AJ1742" t="s">
        <v>5882</v>
      </c>
      <c r="AL1742" t="s">
        <v>339</v>
      </c>
      <c r="AM1742">
        <v>1</v>
      </c>
      <c r="AN1742">
        <v>1</v>
      </c>
      <c r="AO1742">
        <v>6688</v>
      </c>
      <c r="AQ1742">
        <v>125960</v>
      </c>
      <c r="AR1742">
        <v>51090030</v>
      </c>
      <c r="AS1742" t="s">
        <v>3043</v>
      </c>
      <c r="AT1742" t="s">
        <v>628</v>
      </c>
      <c r="AW1742" t="s">
        <v>343</v>
      </c>
      <c r="BY1742" t="s">
        <v>342</v>
      </c>
      <c r="BZ1742" t="b">
        <v>0</v>
      </c>
      <c r="EQ1742">
        <v>243047</v>
      </c>
      <c r="ER1742" t="s">
        <v>5883</v>
      </c>
      <c r="EV1742">
        <v>17286765</v>
      </c>
      <c r="EW1742">
        <v>928</v>
      </c>
      <c r="EX1742">
        <v>220520</v>
      </c>
      <c r="EY1742" t="s">
        <v>5884</v>
      </c>
      <c r="EZ1742">
        <v>1</v>
      </c>
      <c r="FC1742">
        <v>95385</v>
      </c>
      <c r="FD1742" t="s">
        <v>3531</v>
      </c>
    </row>
    <row r="1743" spans="1:160" x14ac:dyDescent="0.3">
      <c r="A1743" t="str">
        <f>VLOOKUP(B1743,Table2[],3,FALSE)</f>
        <v>Digital</v>
      </c>
      <c r="B1743" t="str">
        <f>IF(OR(ISNUMBER(FIND("QVC",Z1743)),ISNUMBER(FIND("QVC",AL1743))),"QVC",IF(OR(ISNUMBER(FIND("NCO",H1743)),ISNUMBER(FIND("NCO",Y1743))), "NCO", IF(AL1743="consumer","PMD.com",VLOOKUP(LEFT(H1743,2),Tables!$E$1:$F$11,2,FALSE))))</f>
        <v>PMD.com</v>
      </c>
      <c r="C1743">
        <f t="shared" si="84"/>
        <v>52430001</v>
      </c>
      <c r="D1743">
        <f t="shared" si="85"/>
        <v>1</v>
      </c>
      <c r="E1743" t="str">
        <f t="shared" ca="1" si="83"/>
        <v>shifted orders shipped</v>
      </c>
      <c r="F1743" t="s">
        <v>3539</v>
      </c>
      <c r="G1743" t="s">
        <v>335</v>
      </c>
      <c r="H1743" t="s">
        <v>5879</v>
      </c>
      <c r="I1743" s="6">
        <v>44011.561562499999</v>
      </c>
      <c r="J1743" t="s">
        <v>16</v>
      </c>
      <c r="K1743" s="6">
        <v>44013.329050925924</v>
      </c>
      <c r="M1743" t="s">
        <v>5880</v>
      </c>
      <c r="N1743" t="s">
        <v>5881</v>
      </c>
      <c r="Q1743" t="s">
        <v>983</v>
      </c>
      <c r="R1743" t="s">
        <v>403</v>
      </c>
      <c r="S1743">
        <v>53589</v>
      </c>
      <c r="T1743" t="s">
        <v>338</v>
      </c>
      <c r="U1743" t="s">
        <v>530</v>
      </c>
      <c r="W1743" t="s">
        <v>5882</v>
      </c>
      <c r="Z1743" t="s">
        <v>5880</v>
      </c>
      <c r="AA1743" t="s">
        <v>5881</v>
      </c>
      <c r="AD1743" t="s">
        <v>983</v>
      </c>
      <c r="AE1743" t="s">
        <v>403</v>
      </c>
      <c r="AF1743">
        <v>53589</v>
      </c>
      <c r="AG1743" t="s">
        <v>338</v>
      </c>
      <c r="AH1743" t="s">
        <v>530</v>
      </c>
      <c r="AJ1743" t="s">
        <v>5882</v>
      </c>
      <c r="AL1743" t="s">
        <v>339</v>
      </c>
      <c r="AM1743">
        <v>1</v>
      </c>
      <c r="AN1743">
        <v>1</v>
      </c>
      <c r="AO1743">
        <v>12063</v>
      </c>
      <c r="AQ1743">
        <v>127155</v>
      </c>
      <c r="AR1743">
        <v>52430001</v>
      </c>
      <c r="AS1743" t="s">
        <v>927</v>
      </c>
      <c r="AT1743" t="s">
        <v>75</v>
      </c>
      <c r="AW1743" t="s">
        <v>340</v>
      </c>
      <c r="AX1743" t="s">
        <v>340</v>
      </c>
      <c r="AY1743" t="s">
        <v>357</v>
      </c>
      <c r="AZ1743" t="s">
        <v>363</v>
      </c>
      <c r="BY1743" t="s">
        <v>342</v>
      </c>
      <c r="EQ1743">
        <v>249990</v>
      </c>
      <c r="ER1743" t="s">
        <v>5883</v>
      </c>
      <c r="EV1743">
        <v>17286765</v>
      </c>
      <c r="EW1743">
        <v>928</v>
      </c>
      <c r="EX1743">
        <v>220520</v>
      </c>
      <c r="EY1743" t="s">
        <v>5884</v>
      </c>
      <c r="EZ1743">
        <v>1</v>
      </c>
      <c r="FC1743">
        <v>95385</v>
      </c>
      <c r="FD1743" t="s">
        <v>3531</v>
      </c>
    </row>
    <row r="1744" spans="1:160" x14ac:dyDescent="0.3">
      <c r="A1744" t="str">
        <f>VLOOKUP(B1744,Table2[],3,FALSE)</f>
        <v>Digital</v>
      </c>
      <c r="B1744" t="str">
        <f>IF(OR(ISNUMBER(FIND("QVC",Z1744)),ISNUMBER(FIND("QVC",AL1744))),"QVC",IF(OR(ISNUMBER(FIND("NCO",H1744)),ISNUMBER(FIND("NCO",Y1744))), "NCO", IF(AL1744="consumer","PMD.com",VLOOKUP(LEFT(H1744,2),Tables!$E$1:$F$11,2,FALSE))))</f>
        <v>PMD.com</v>
      </c>
      <c r="C1744">
        <f t="shared" si="84"/>
        <v>5341030</v>
      </c>
      <c r="D1744">
        <f t="shared" si="85"/>
        <v>1</v>
      </c>
      <c r="E1744" t="str">
        <f t="shared" ca="1" si="83"/>
        <v>shifted orders shipped</v>
      </c>
      <c r="F1744" t="s">
        <v>3539</v>
      </c>
      <c r="G1744" t="s">
        <v>335</v>
      </c>
      <c r="H1744" t="s">
        <v>5879</v>
      </c>
      <c r="I1744" s="6">
        <v>44011.561562499999</v>
      </c>
      <c r="J1744" t="s">
        <v>16</v>
      </c>
      <c r="K1744" s="6">
        <v>44013.329050925924</v>
      </c>
      <c r="M1744" t="s">
        <v>5880</v>
      </c>
      <c r="N1744" t="s">
        <v>5881</v>
      </c>
      <c r="Q1744" t="s">
        <v>983</v>
      </c>
      <c r="R1744" t="s">
        <v>403</v>
      </c>
      <c r="S1744">
        <v>53589</v>
      </c>
      <c r="T1744" t="s">
        <v>338</v>
      </c>
      <c r="U1744" t="s">
        <v>530</v>
      </c>
      <c r="W1744" t="s">
        <v>5882</v>
      </c>
      <c r="Z1744" t="s">
        <v>5880</v>
      </c>
      <c r="AA1744" t="s">
        <v>5881</v>
      </c>
      <c r="AD1744" t="s">
        <v>983</v>
      </c>
      <c r="AE1744" t="s">
        <v>403</v>
      </c>
      <c r="AF1744">
        <v>53589</v>
      </c>
      <c r="AG1744" t="s">
        <v>338</v>
      </c>
      <c r="AH1744" t="s">
        <v>530</v>
      </c>
      <c r="AJ1744" t="s">
        <v>5882</v>
      </c>
      <c r="AL1744" t="s">
        <v>339</v>
      </c>
      <c r="AM1744">
        <v>1</v>
      </c>
      <c r="AN1744">
        <v>1</v>
      </c>
      <c r="AO1744">
        <v>12859</v>
      </c>
      <c r="AQ1744">
        <v>124642</v>
      </c>
      <c r="AR1744">
        <v>5341030</v>
      </c>
      <c r="AS1744" t="s">
        <v>925</v>
      </c>
      <c r="AT1744" t="s">
        <v>926</v>
      </c>
      <c r="AW1744" t="s">
        <v>366</v>
      </c>
      <c r="AX1744" t="s">
        <v>366</v>
      </c>
      <c r="AY1744" t="s">
        <v>345</v>
      </c>
      <c r="AZ1744" t="s">
        <v>346</v>
      </c>
      <c r="BY1744" t="s">
        <v>342</v>
      </c>
      <c r="EQ1744">
        <v>243275</v>
      </c>
      <c r="ER1744" t="s">
        <v>5883</v>
      </c>
      <c r="EV1744">
        <v>17286765</v>
      </c>
      <c r="EW1744">
        <v>928</v>
      </c>
      <c r="EX1744">
        <v>220520</v>
      </c>
      <c r="EY1744" t="s">
        <v>5884</v>
      </c>
      <c r="EZ1744">
        <v>1</v>
      </c>
      <c r="FC1744">
        <v>95385</v>
      </c>
      <c r="FD1744" t="s">
        <v>3531</v>
      </c>
    </row>
    <row r="1745" spans="1:160" x14ac:dyDescent="0.3">
      <c r="A1745" t="str">
        <f>VLOOKUP(B1745,Table2[],3,FALSE)</f>
        <v>Digital</v>
      </c>
      <c r="B1745" t="str">
        <f>IF(OR(ISNUMBER(FIND("QVC",Z1745)),ISNUMBER(FIND("QVC",AL1745))),"QVC",IF(OR(ISNUMBER(FIND("NCO",H1745)),ISNUMBER(FIND("NCO",Y1745))), "NCO", IF(AL1745="consumer","PMD.com",VLOOKUP(LEFT(H1745,2),Tables!$E$1:$F$11,2,FALSE))))</f>
        <v>PMD.com</v>
      </c>
      <c r="C1745">
        <f t="shared" si="84"/>
        <v>53920001</v>
      </c>
      <c r="D1745">
        <f t="shared" si="85"/>
        <v>1</v>
      </c>
      <c r="E1745" t="str">
        <f t="shared" ca="1" si="83"/>
        <v>shifted orders shipped</v>
      </c>
      <c r="F1745" t="s">
        <v>3539</v>
      </c>
      <c r="G1745" t="s">
        <v>335</v>
      </c>
      <c r="H1745" t="s">
        <v>5879</v>
      </c>
      <c r="I1745" s="6">
        <v>44011.561562499999</v>
      </c>
      <c r="J1745" t="s">
        <v>16</v>
      </c>
      <c r="K1745" s="6">
        <v>44013.329050925924</v>
      </c>
      <c r="M1745" t="s">
        <v>5880</v>
      </c>
      <c r="N1745" t="s">
        <v>5881</v>
      </c>
      <c r="Q1745" t="s">
        <v>983</v>
      </c>
      <c r="R1745" t="s">
        <v>403</v>
      </c>
      <c r="S1745">
        <v>53589</v>
      </c>
      <c r="T1745" t="s">
        <v>338</v>
      </c>
      <c r="U1745" t="s">
        <v>530</v>
      </c>
      <c r="W1745" t="s">
        <v>5882</v>
      </c>
      <c r="Z1745" t="s">
        <v>5880</v>
      </c>
      <c r="AA1745" t="s">
        <v>5881</v>
      </c>
      <c r="AD1745" t="s">
        <v>983</v>
      </c>
      <c r="AE1745" t="s">
        <v>403</v>
      </c>
      <c r="AF1745">
        <v>53589</v>
      </c>
      <c r="AG1745" t="s">
        <v>338</v>
      </c>
      <c r="AH1745" t="s">
        <v>530</v>
      </c>
      <c r="AJ1745" t="s">
        <v>5882</v>
      </c>
      <c r="AL1745" t="s">
        <v>339</v>
      </c>
      <c r="AM1745">
        <v>1</v>
      </c>
      <c r="AN1745">
        <v>1</v>
      </c>
      <c r="AO1745">
        <v>14899</v>
      </c>
      <c r="AQ1745">
        <v>124468</v>
      </c>
      <c r="AR1745">
        <v>53920001</v>
      </c>
      <c r="AS1745">
        <v>9000000</v>
      </c>
      <c r="AT1745" t="s">
        <v>40</v>
      </c>
      <c r="AW1745" t="s">
        <v>343</v>
      </c>
      <c r="BY1745" t="s">
        <v>342</v>
      </c>
      <c r="EQ1745">
        <v>243396</v>
      </c>
      <c r="ER1745" t="s">
        <v>5883</v>
      </c>
      <c r="EV1745">
        <v>17286765</v>
      </c>
      <c r="EW1745">
        <v>928</v>
      </c>
      <c r="EX1745">
        <v>220520</v>
      </c>
      <c r="EY1745" t="s">
        <v>5884</v>
      </c>
      <c r="EZ1745">
        <v>1</v>
      </c>
      <c r="FC1745">
        <v>95385</v>
      </c>
      <c r="FD1745" t="s">
        <v>3531</v>
      </c>
    </row>
    <row r="1746" spans="1:160" x14ac:dyDescent="0.3">
      <c r="A1746" t="str">
        <f>VLOOKUP(B1746,Table2[],3,FALSE)</f>
        <v>Digital</v>
      </c>
      <c r="B1746" t="str">
        <f>IF(OR(ISNUMBER(FIND("QVC",Z1746)),ISNUMBER(FIND("QVC",AL1746))),"QVC",IF(OR(ISNUMBER(FIND("NCO",H1746)),ISNUMBER(FIND("NCO",Y1746))), "NCO", IF(AL1746="consumer","PMD.com",VLOOKUP(LEFT(H1746,2),Tables!$E$1:$F$11,2,FALSE))))</f>
        <v>PMD.com</v>
      </c>
      <c r="C1746">
        <f t="shared" si="84"/>
        <v>5354</v>
      </c>
      <c r="D1746">
        <f t="shared" si="85"/>
        <v>2</v>
      </c>
      <c r="E1746" t="str">
        <f t="shared" ca="1" si="83"/>
        <v>shifted orders shipped</v>
      </c>
      <c r="F1746" t="s">
        <v>3539</v>
      </c>
      <c r="G1746" t="s">
        <v>335</v>
      </c>
      <c r="H1746" t="s">
        <v>5879</v>
      </c>
      <c r="I1746" s="6">
        <v>44011.561562499999</v>
      </c>
      <c r="J1746" t="s">
        <v>16</v>
      </c>
      <c r="K1746" s="6">
        <v>44013.329050925924</v>
      </c>
      <c r="M1746" t="s">
        <v>5880</v>
      </c>
      <c r="N1746" t="s">
        <v>5881</v>
      </c>
      <c r="Q1746" t="s">
        <v>983</v>
      </c>
      <c r="R1746" t="s">
        <v>403</v>
      </c>
      <c r="S1746">
        <v>53589</v>
      </c>
      <c r="T1746" t="s">
        <v>338</v>
      </c>
      <c r="U1746" t="s">
        <v>530</v>
      </c>
      <c r="W1746" t="s">
        <v>5882</v>
      </c>
      <c r="Z1746" t="s">
        <v>5880</v>
      </c>
      <c r="AA1746" t="s">
        <v>5881</v>
      </c>
      <c r="AD1746" t="s">
        <v>983</v>
      </c>
      <c r="AE1746" t="s">
        <v>403</v>
      </c>
      <c r="AF1746">
        <v>53589</v>
      </c>
      <c r="AG1746" t="s">
        <v>338</v>
      </c>
      <c r="AH1746" t="s">
        <v>530</v>
      </c>
      <c r="AJ1746" t="s">
        <v>5882</v>
      </c>
      <c r="AL1746" t="s">
        <v>339</v>
      </c>
      <c r="AM1746">
        <v>2</v>
      </c>
      <c r="AN1746">
        <v>2</v>
      </c>
      <c r="AO1746">
        <v>5214</v>
      </c>
      <c r="AQ1746">
        <v>124518</v>
      </c>
      <c r="AR1746">
        <v>5354</v>
      </c>
      <c r="AS1746" t="s">
        <v>1753</v>
      </c>
      <c r="AT1746" t="s">
        <v>103</v>
      </c>
      <c r="AW1746" t="s">
        <v>340</v>
      </c>
      <c r="AX1746" t="s">
        <v>340</v>
      </c>
      <c r="AY1746" t="s">
        <v>351</v>
      </c>
      <c r="AZ1746" t="s">
        <v>415</v>
      </c>
      <c r="BY1746" t="s">
        <v>342</v>
      </c>
      <c r="EQ1746">
        <v>249176</v>
      </c>
      <c r="ER1746" t="s">
        <v>5883</v>
      </c>
      <c r="EV1746">
        <v>17286765</v>
      </c>
      <c r="EW1746">
        <v>928</v>
      </c>
      <c r="EX1746">
        <v>220520</v>
      </c>
      <c r="EY1746" t="s">
        <v>5884</v>
      </c>
      <c r="EZ1746">
        <v>1</v>
      </c>
      <c r="FC1746">
        <v>5354</v>
      </c>
      <c r="FD1746" t="s">
        <v>103</v>
      </c>
    </row>
    <row r="1747" spans="1:160" x14ac:dyDescent="0.3">
      <c r="A1747" t="str">
        <f>VLOOKUP(B1747,Table2[],3,FALSE)</f>
        <v>Digital</v>
      </c>
      <c r="B1747" t="str">
        <f>IF(OR(ISNUMBER(FIND("QVC",Z1747)),ISNUMBER(FIND("QVC",AL1747))),"QVC",IF(OR(ISNUMBER(FIND("NCO",H1747)),ISNUMBER(FIND("NCO",Y1747))), "NCO", IF(AL1747="consumer","PMD.com",VLOOKUP(LEFT(H1747,2),Tables!$E$1:$F$11,2,FALSE))))</f>
        <v>PMD.com</v>
      </c>
      <c r="C1747">
        <f t="shared" si="84"/>
        <v>5331</v>
      </c>
      <c r="D1747">
        <f t="shared" si="85"/>
        <v>1</v>
      </c>
      <c r="E1747" t="str">
        <f t="shared" ca="1" si="83"/>
        <v>shifted orders shipped</v>
      </c>
      <c r="F1747" t="s">
        <v>3539</v>
      </c>
      <c r="G1747" t="s">
        <v>335</v>
      </c>
      <c r="H1747" t="s">
        <v>2674</v>
      </c>
      <c r="I1747" s="6">
        <v>44008.76258101852</v>
      </c>
      <c r="J1747" t="s">
        <v>16</v>
      </c>
      <c r="K1747" s="6">
        <v>44013.329201388886</v>
      </c>
      <c r="M1747" t="s">
        <v>5885</v>
      </c>
      <c r="N1747" t="s">
        <v>5886</v>
      </c>
      <c r="Q1747" t="s">
        <v>549</v>
      </c>
      <c r="R1747" t="s">
        <v>365</v>
      </c>
      <c r="S1747">
        <v>92879</v>
      </c>
      <c r="T1747" t="s">
        <v>338</v>
      </c>
      <c r="U1747" t="s">
        <v>530</v>
      </c>
      <c r="W1747" t="s">
        <v>5887</v>
      </c>
      <c r="Z1747" t="s">
        <v>5885</v>
      </c>
      <c r="AA1747" t="s">
        <v>5886</v>
      </c>
      <c r="AD1747" t="s">
        <v>549</v>
      </c>
      <c r="AE1747" t="s">
        <v>365</v>
      </c>
      <c r="AF1747">
        <v>92879</v>
      </c>
      <c r="AG1747" t="s">
        <v>338</v>
      </c>
      <c r="AH1747" t="s">
        <v>530</v>
      </c>
      <c r="AJ1747" t="s">
        <v>5887</v>
      </c>
      <c r="AL1747" t="s">
        <v>339</v>
      </c>
      <c r="AM1747">
        <v>1</v>
      </c>
      <c r="AN1747">
        <v>1</v>
      </c>
      <c r="AO1747">
        <v>19662</v>
      </c>
      <c r="AQ1747">
        <v>123796</v>
      </c>
      <c r="AR1747">
        <v>5331</v>
      </c>
      <c r="AS1747" t="s">
        <v>746</v>
      </c>
      <c r="AT1747" t="s">
        <v>129</v>
      </c>
      <c r="AW1747" t="s">
        <v>340</v>
      </c>
      <c r="AX1747" t="s">
        <v>352</v>
      </c>
      <c r="AY1747" t="s">
        <v>353</v>
      </c>
      <c r="AZ1747" t="s">
        <v>354</v>
      </c>
      <c r="BY1747" t="s">
        <v>342</v>
      </c>
      <c r="EQ1747">
        <v>247800</v>
      </c>
      <c r="ER1747" t="s">
        <v>2675</v>
      </c>
      <c r="EV1747">
        <v>17284728</v>
      </c>
      <c r="EW1747">
        <v>928</v>
      </c>
      <c r="EX1747">
        <v>219205</v>
      </c>
      <c r="EY1747" t="s">
        <v>5888</v>
      </c>
      <c r="EZ1747">
        <v>1</v>
      </c>
      <c r="FC1747">
        <v>90402</v>
      </c>
      <c r="FD1747" t="s">
        <v>393</v>
      </c>
    </row>
    <row r="1748" spans="1:160" x14ac:dyDescent="0.3">
      <c r="A1748" t="str">
        <f>VLOOKUP(B1748,Table2[],3,FALSE)</f>
        <v>Digital</v>
      </c>
      <c r="B1748" t="str">
        <f>IF(OR(ISNUMBER(FIND("QVC",Z1748)),ISNUMBER(FIND("QVC",AL1748))),"QVC",IF(OR(ISNUMBER(FIND("NCO",H1748)),ISNUMBER(FIND("NCO",Y1748))), "NCO", IF(AL1748="consumer","PMD.com",VLOOKUP(LEFT(H1748,2),Tables!$E$1:$F$11,2,FALSE))))</f>
        <v>PMD.com</v>
      </c>
      <c r="C1748">
        <f t="shared" si="84"/>
        <v>5260</v>
      </c>
      <c r="D1748">
        <f t="shared" si="85"/>
        <v>1</v>
      </c>
      <c r="E1748" t="str">
        <f t="shared" ca="1" si="83"/>
        <v>shifted orders shipped</v>
      </c>
      <c r="F1748" t="s">
        <v>3539</v>
      </c>
      <c r="G1748" t="s">
        <v>335</v>
      </c>
      <c r="H1748" t="s">
        <v>2674</v>
      </c>
      <c r="I1748" s="6">
        <v>44008.76258101852</v>
      </c>
      <c r="J1748" t="s">
        <v>16</v>
      </c>
      <c r="K1748" s="6">
        <v>44013.329201388886</v>
      </c>
      <c r="M1748" t="s">
        <v>5885</v>
      </c>
      <c r="N1748" t="s">
        <v>5886</v>
      </c>
      <c r="Q1748" t="s">
        <v>549</v>
      </c>
      <c r="R1748" t="s">
        <v>365</v>
      </c>
      <c r="S1748">
        <v>92879</v>
      </c>
      <c r="T1748" t="s">
        <v>338</v>
      </c>
      <c r="U1748" t="s">
        <v>530</v>
      </c>
      <c r="W1748" t="s">
        <v>5887</v>
      </c>
      <c r="Z1748" t="s">
        <v>5885</v>
      </c>
      <c r="AA1748" t="s">
        <v>5886</v>
      </c>
      <c r="AD1748" t="s">
        <v>549</v>
      </c>
      <c r="AE1748" t="s">
        <v>365</v>
      </c>
      <c r="AF1748">
        <v>92879</v>
      </c>
      <c r="AG1748" t="s">
        <v>338</v>
      </c>
      <c r="AH1748" t="s">
        <v>530</v>
      </c>
      <c r="AJ1748" t="s">
        <v>5887</v>
      </c>
      <c r="AL1748" t="s">
        <v>339</v>
      </c>
      <c r="AM1748">
        <v>1</v>
      </c>
      <c r="AN1748">
        <v>1</v>
      </c>
      <c r="AO1748">
        <v>6390</v>
      </c>
      <c r="AQ1748">
        <v>124400</v>
      </c>
      <c r="AR1748">
        <v>5260</v>
      </c>
      <c r="AS1748" t="s">
        <v>1228</v>
      </c>
      <c r="AT1748" t="s">
        <v>173</v>
      </c>
      <c r="AW1748" t="s">
        <v>352</v>
      </c>
      <c r="AX1748" t="s">
        <v>352</v>
      </c>
      <c r="AY1748" t="s">
        <v>353</v>
      </c>
      <c r="AZ1748" t="s">
        <v>384</v>
      </c>
      <c r="BY1748" t="s">
        <v>342</v>
      </c>
      <c r="EQ1748">
        <v>250591</v>
      </c>
      <c r="ER1748" t="s">
        <v>2675</v>
      </c>
      <c r="EV1748">
        <v>17284728</v>
      </c>
      <c r="EW1748">
        <v>928</v>
      </c>
      <c r="EX1748">
        <v>219205</v>
      </c>
      <c r="EY1748" t="s">
        <v>5888</v>
      </c>
      <c r="EZ1748">
        <v>1</v>
      </c>
      <c r="FC1748">
        <v>90402</v>
      </c>
      <c r="FD1748" t="s">
        <v>393</v>
      </c>
    </row>
    <row r="1749" spans="1:160" x14ac:dyDescent="0.3">
      <c r="A1749" t="str">
        <f>VLOOKUP(B1749,Table2[],3,FALSE)</f>
        <v>Digital</v>
      </c>
      <c r="B1749" t="str">
        <f>IF(OR(ISNUMBER(FIND("QVC",Z1749)),ISNUMBER(FIND("QVC",AL1749))),"QVC",IF(OR(ISNUMBER(FIND("NCO",H1749)),ISNUMBER(FIND("NCO",Y1749))), "NCO", IF(AL1749="consumer","PMD.com",VLOOKUP(LEFT(H1749,2),Tables!$E$1:$F$11,2,FALSE))))</f>
        <v>PMD.com</v>
      </c>
      <c r="C1749">
        <f t="shared" si="84"/>
        <v>5357</v>
      </c>
      <c r="D1749">
        <f t="shared" si="85"/>
        <v>1</v>
      </c>
      <c r="E1749" t="str">
        <f t="shared" ca="1" si="83"/>
        <v>shifted orders shipped</v>
      </c>
      <c r="F1749" t="s">
        <v>3539</v>
      </c>
      <c r="G1749" t="s">
        <v>335</v>
      </c>
      <c r="H1749" t="s">
        <v>5889</v>
      </c>
      <c r="I1749" s="6">
        <v>44011.562152777777</v>
      </c>
      <c r="J1749" t="s">
        <v>16</v>
      </c>
      <c r="K1749" s="6">
        <v>44013.329328703701</v>
      </c>
      <c r="M1749" t="s">
        <v>5890</v>
      </c>
      <c r="N1749" t="s">
        <v>5891</v>
      </c>
      <c r="Q1749" t="s">
        <v>1152</v>
      </c>
      <c r="R1749" t="s">
        <v>414</v>
      </c>
      <c r="S1749" t="s">
        <v>5892</v>
      </c>
      <c r="T1749" t="s">
        <v>338</v>
      </c>
      <c r="U1749" t="s">
        <v>530</v>
      </c>
      <c r="W1749" t="s">
        <v>5893</v>
      </c>
      <c r="Z1749" t="s">
        <v>5890</v>
      </c>
      <c r="AA1749" t="s">
        <v>5891</v>
      </c>
      <c r="AD1749" t="s">
        <v>1152</v>
      </c>
      <c r="AE1749" t="s">
        <v>414</v>
      </c>
      <c r="AF1749" t="s">
        <v>5892</v>
      </c>
      <c r="AG1749" t="s">
        <v>338</v>
      </c>
      <c r="AH1749" t="s">
        <v>530</v>
      </c>
      <c r="AJ1749" t="s">
        <v>5893</v>
      </c>
      <c r="AL1749" t="s">
        <v>339</v>
      </c>
      <c r="AM1749">
        <v>1</v>
      </c>
      <c r="AN1749">
        <v>1</v>
      </c>
      <c r="AO1749">
        <v>15182</v>
      </c>
      <c r="AQ1749">
        <v>124521</v>
      </c>
      <c r="AR1749">
        <v>5357</v>
      </c>
      <c r="AS1749" t="s">
        <v>87</v>
      </c>
      <c r="AT1749" t="s">
        <v>88</v>
      </c>
      <c r="AW1749" t="s">
        <v>340</v>
      </c>
      <c r="AX1749" t="s">
        <v>340</v>
      </c>
      <c r="AY1749" t="s">
        <v>351</v>
      </c>
      <c r="AZ1749" t="s">
        <v>379</v>
      </c>
      <c r="BY1749" t="s">
        <v>342</v>
      </c>
      <c r="EQ1749">
        <v>249142</v>
      </c>
      <c r="ER1749" t="s">
        <v>5894</v>
      </c>
      <c r="EV1749">
        <v>17286766</v>
      </c>
      <c r="EW1749">
        <v>928</v>
      </c>
      <c r="EX1749">
        <v>220521</v>
      </c>
      <c r="EY1749" t="s">
        <v>5895</v>
      </c>
      <c r="EZ1749">
        <v>1</v>
      </c>
      <c r="FC1749">
        <v>5357</v>
      </c>
      <c r="FD1749" t="s">
        <v>88</v>
      </c>
    </row>
    <row r="1750" spans="1:160" x14ac:dyDescent="0.3">
      <c r="A1750" t="str">
        <f>VLOOKUP(B1750,Table2[],3,FALSE)</f>
        <v>Digital</v>
      </c>
      <c r="B1750" t="str">
        <f>IF(OR(ISNUMBER(FIND("QVC",Z1750)),ISNUMBER(FIND("QVC",AL1750))),"QVC",IF(OR(ISNUMBER(FIND("NCO",H1750)),ISNUMBER(FIND("NCO",Y1750))), "NCO", IF(AL1750="consumer","PMD.com",VLOOKUP(LEFT(H1750,2),Tables!$E$1:$F$11,2,FALSE))))</f>
        <v>PMD.com</v>
      </c>
      <c r="C1750">
        <f t="shared" si="84"/>
        <v>52460001</v>
      </c>
      <c r="D1750">
        <f t="shared" si="85"/>
        <v>1</v>
      </c>
      <c r="E1750" t="str">
        <f t="shared" ca="1" si="83"/>
        <v>shifted orders shipped</v>
      </c>
      <c r="F1750" t="s">
        <v>3539</v>
      </c>
      <c r="G1750" t="s">
        <v>335</v>
      </c>
      <c r="H1750" t="s">
        <v>5889</v>
      </c>
      <c r="I1750" s="6">
        <v>44011.562152777777</v>
      </c>
      <c r="J1750" t="s">
        <v>16</v>
      </c>
      <c r="K1750" s="6">
        <v>44013.329328703701</v>
      </c>
      <c r="M1750" t="s">
        <v>5890</v>
      </c>
      <c r="N1750" t="s">
        <v>5891</v>
      </c>
      <c r="Q1750" t="s">
        <v>1152</v>
      </c>
      <c r="R1750" t="s">
        <v>414</v>
      </c>
      <c r="S1750" t="s">
        <v>5892</v>
      </c>
      <c r="T1750" t="s">
        <v>338</v>
      </c>
      <c r="U1750" t="s">
        <v>530</v>
      </c>
      <c r="W1750" t="s">
        <v>5893</v>
      </c>
      <c r="Z1750" t="s">
        <v>5890</v>
      </c>
      <c r="AA1750" t="s">
        <v>5891</v>
      </c>
      <c r="AD1750" t="s">
        <v>1152</v>
      </c>
      <c r="AE1750" t="s">
        <v>414</v>
      </c>
      <c r="AF1750" t="s">
        <v>5892</v>
      </c>
      <c r="AG1750" t="s">
        <v>338</v>
      </c>
      <c r="AH1750" t="s">
        <v>530</v>
      </c>
      <c r="AJ1750" t="s">
        <v>5893</v>
      </c>
      <c r="AL1750" t="s">
        <v>339</v>
      </c>
      <c r="AM1750">
        <v>1</v>
      </c>
      <c r="AN1750">
        <v>1</v>
      </c>
      <c r="AO1750">
        <v>14007</v>
      </c>
      <c r="AQ1750">
        <v>127157</v>
      </c>
      <c r="AR1750">
        <v>52460001</v>
      </c>
      <c r="AS1750" t="s">
        <v>972</v>
      </c>
      <c r="AT1750" t="s">
        <v>76</v>
      </c>
      <c r="AW1750" t="s">
        <v>340</v>
      </c>
      <c r="AX1750" t="s">
        <v>340</v>
      </c>
      <c r="AY1750" t="s">
        <v>341</v>
      </c>
      <c r="AZ1750">
        <v>0</v>
      </c>
      <c r="BY1750" t="s">
        <v>342</v>
      </c>
      <c r="EQ1750">
        <v>252044</v>
      </c>
      <c r="ER1750" t="s">
        <v>5894</v>
      </c>
      <c r="EV1750">
        <v>17286766</v>
      </c>
      <c r="EW1750">
        <v>928</v>
      </c>
      <c r="EX1750">
        <v>220521</v>
      </c>
      <c r="EY1750" t="s">
        <v>5895</v>
      </c>
      <c r="EZ1750">
        <v>1</v>
      </c>
      <c r="FC1750">
        <v>52460001</v>
      </c>
      <c r="FD1750" t="s">
        <v>76</v>
      </c>
    </row>
    <row r="1751" spans="1:160" x14ac:dyDescent="0.3">
      <c r="A1751" t="str">
        <f>VLOOKUP(B1751,Table2[],3,FALSE)</f>
        <v>Digital</v>
      </c>
      <c r="B1751" t="str">
        <f>IF(OR(ISNUMBER(FIND("QVC",Z1751)),ISNUMBER(FIND("QVC",AL1751))),"QVC",IF(OR(ISNUMBER(FIND("NCO",H1751)),ISNUMBER(FIND("NCO",Y1751))), "NCO", IF(AL1751="consumer","PMD.com",VLOOKUP(LEFT(H1751,2),Tables!$E$1:$F$11,2,FALSE))))</f>
        <v>PMD.com</v>
      </c>
      <c r="C1751">
        <f t="shared" si="84"/>
        <v>51090061</v>
      </c>
      <c r="D1751">
        <f t="shared" si="85"/>
        <v>1</v>
      </c>
      <c r="E1751" t="str">
        <f t="shared" ca="1" si="83"/>
        <v>shifted orders shipped</v>
      </c>
      <c r="F1751" t="s">
        <v>3539</v>
      </c>
      <c r="G1751" t="s">
        <v>335</v>
      </c>
      <c r="H1751" t="s">
        <v>2765</v>
      </c>
      <c r="I1751" s="6">
        <v>44008.961944444447</v>
      </c>
      <c r="J1751" t="s">
        <v>16</v>
      </c>
      <c r="K1751" s="6">
        <v>44013.329363425924</v>
      </c>
      <c r="M1751" t="s">
        <v>5896</v>
      </c>
      <c r="N1751" t="s">
        <v>5897</v>
      </c>
      <c r="Q1751" t="s">
        <v>5898</v>
      </c>
      <c r="R1751" t="s">
        <v>442</v>
      </c>
      <c r="S1751">
        <v>84095</v>
      </c>
      <c r="T1751" t="s">
        <v>338</v>
      </c>
      <c r="U1751" t="s">
        <v>530</v>
      </c>
      <c r="W1751" t="s">
        <v>5899</v>
      </c>
      <c r="Z1751" t="s">
        <v>5896</v>
      </c>
      <c r="AA1751" t="s">
        <v>5897</v>
      </c>
      <c r="AD1751" t="s">
        <v>5898</v>
      </c>
      <c r="AE1751" t="s">
        <v>442</v>
      </c>
      <c r="AF1751">
        <v>84095</v>
      </c>
      <c r="AG1751" t="s">
        <v>338</v>
      </c>
      <c r="AH1751" t="s">
        <v>530</v>
      </c>
      <c r="AJ1751" t="s">
        <v>5899</v>
      </c>
      <c r="AL1751" t="s">
        <v>339</v>
      </c>
      <c r="AM1751">
        <v>1</v>
      </c>
      <c r="AN1751">
        <v>1</v>
      </c>
      <c r="AO1751">
        <v>8078</v>
      </c>
      <c r="AQ1751">
        <v>124010</v>
      </c>
      <c r="AR1751">
        <v>51090061</v>
      </c>
      <c r="AS1751" t="s">
        <v>2688</v>
      </c>
      <c r="AT1751" t="s">
        <v>122</v>
      </c>
      <c r="AW1751" t="s">
        <v>340</v>
      </c>
      <c r="AX1751" t="s">
        <v>340</v>
      </c>
      <c r="AY1751" t="s">
        <v>357</v>
      </c>
      <c r="AZ1751" t="s">
        <v>363</v>
      </c>
      <c r="BY1751" t="s">
        <v>342</v>
      </c>
      <c r="EQ1751">
        <v>252774</v>
      </c>
      <c r="ER1751" t="s">
        <v>2766</v>
      </c>
      <c r="EV1751">
        <v>17285024</v>
      </c>
      <c r="EW1751">
        <v>928</v>
      </c>
      <c r="EX1751">
        <v>219500</v>
      </c>
      <c r="EY1751" t="s">
        <v>5900</v>
      </c>
      <c r="EZ1751">
        <v>1</v>
      </c>
      <c r="FC1751">
        <v>51090061</v>
      </c>
      <c r="FD1751" t="s">
        <v>122</v>
      </c>
    </row>
    <row r="1752" spans="1:160" x14ac:dyDescent="0.3">
      <c r="A1752" t="str">
        <f>VLOOKUP(B1752,Table2[],3,FALSE)</f>
        <v>Digital</v>
      </c>
      <c r="B1752" t="str">
        <f>IF(OR(ISNUMBER(FIND("QVC",Z1752)),ISNUMBER(FIND("QVC",AL1752))),"QVC",IF(OR(ISNUMBER(FIND("NCO",H1752)),ISNUMBER(FIND("NCO",Y1752))), "NCO", IF(AL1752="consumer","PMD.com",VLOOKUP(LEFT(H1752,2),Tables!$E$1:$F$11,2,FALSE))))</f>
        <v>PMD.com</v>
      </c>
      <c r="C1752">
        <f t="shared" si="84"/>
        <v>52430001</v>
      </c>
      <c r="D1752">
        <f t="shared" si="85"/>
        <v>1</v>
      </c>
      <c r="E1752" t="str">
        <f t="shared" ca="1" si="83"/>
        <v>shifted orders shipped</v>
      </c>
      <c r="F1752" t="s">
        <v>3539</v>
      </c>
      <c r="G1752" t="s">
        <v>335</v>
      </c>
      <c r="H1752" t="s">
        <v>2765</v>
      </c>
      <c r="I1752" s="6">
        <v>44008.961944444447</v>
      </c>
      <c r="J1752" t="s">
        <v>16</v>
      </c>
      <c r="K1752" s="6">
        <v>44013.329363425924</v>
      </c>
      <c r="M1752" t="s">
        <v>5896</v>
      </c>
      <c r="N1752" t="s">
        <v>5897</v>
      </c>
      <c r="Q1752" t="s">
        <v>5898</v>
      </c>
      <c r="R1752" t="s">
        <v>442</v>
      </c>
      <c r="S1752">
        <v>84095</v>
      </c>
      <c r="T1752" t="s">
        <v>338</v>
      </c>
      <c r="U1752" t="s">
        <v>530</v>
      </c>
      <c r="W1752" t="s">
        <v>5899</v>
      </c>
      <c r="Z1752" t="s">
        <v>5896</v>
      </c>
      <c r="AA1752" t="s">
        <v>5897</v>
      </c>
      <c r="AD1752" t="s">
        <v>5898</v>
      </c>
      <c r="AE1752" t="s">
        <v>442</v>
      </c>
      <c r="AF1752">
        <v>84095</v>
      </c>
      <c r="AG1752" t="s">
        <v>338</v>
      </c>
      <c r="AH1752" t="s">
        <v>530</v>
      </c>
      <c r="AJ1752" t="s">
        <v>5899</v>
      </c>
      <c r="AL1752" t="s">
        <v>339</v>
      </c>
      <c r="AM1752">
        <v>1</v>
      </c>
      <c r="AN1752">
        <v>1</v>
      </c>
      <c r="AO1752">
        <v>12063</v>
      </c>
      <c r="AQ1752">
        <v>127155</v>
      </c>
      <c r="AR1752">
        <v>52430001</v>
      </c>
      <c r="AS1752" t="s">
        <v>927</v>
      </c>
      <c r="AT1752" t="s">
        <v>75</v>
      </c>
      <c r="AW1752" t="s">
        <v>340</v>
      </c>
      <c r="AX1752" t="s">
        <v>340</v>
      </c>
      <c r="AY1752" t="s">
        <v>357</v>
      </c>
      <c r="AZ1752" t="s">
        <v>363</v>
      </c>
      <c r="BY1752" t="s">
        <v>342</v>
      </c>
      <c r="EQ1752">
        <v>249990</v>
      </c>
      <c r="ER1752" t="s">
        <v>2766</v>
      </c>
      <c r="EV1752">
        <v>17285024</v>
      </c>
      <c r="EW1752">
        <v>928</v>
      </c>
      <c r="EX1752">
        <v>219500</v>
      </c>
      <c r="EY1752" t="s">
        <v>5900</v>
      </c>
      <c r="EZ1752">
        <v>1</v>
      </c>
      <c r="FC1752">
        <v>52430001</v>
      </c>
      <c r="FD1752" t="s">
        <v>75</v>
      </c>
    </row>
    <row r="1753" spans="1:160" x14ac:dyDescent="0.3">
      <c r="A1753" t="str">
        <f>VLOOKUP(B1753,Table2[],3,FALSE)</f>
        <v>Digital</v>
      </c>
      <c r="B1753" t="str">
        <f>IF(OR(ISNUMBER(FIND("QVC",Z1753)),ISNUMBER(FIND("QVC",AL1753))),"QVC",IF(OR(ISNUMBER(FIND("NCO",H1753)),ISNUMBER(FIND("NCO",Y1753))), "NCO", IF(AL1753="consumer","PMD.com",VLOOKUP(LEFT(H1753,2),Tables!$E$1:$F$11,2,FALSE))))</f>
        <v>PMD.com</v>
      </c>
      <c r="C1753">
        <f t="shared" si="84"/>
        <v>5331</v>
      </c>
      <c r="D1753">
        <f t="shared" si="85"/>
        <v>1</v>
      </c>
      <c r="E1753" t="str">
        <f t="shared" ca="1" si="83"/>
        <v>shifted orders shipped</v>
      </c>
      <c r="F1753" t="s">
        <v>3539</v>
      </c>
      <c r="G1753" t="s">
        <v>335</v>
      </c>
      <c r="H1753" t="s">
        <v>2820</v>
      </c>
      <c r="I1753" s="6">
        <v>44009.085902777777</v>
      </c>
      <c r="J1753" t="s">
        <v>16</v>
      </c>
      <c r="K1753" s="6">
        <v>44013.329432870371</v>
      </c>
      <c r="M1753" t="s">
        <v>5901</v>
      </c>
      <c r="N1753" t="s">
        <v>5902</v>
      </c>
      <c r="Q1753" t="s">
        <v>399</v>
      </c>
      <c r="R1753" t="s">
        <v>359</v>
      </c>
      <c r="S1753">
        <v>32606</v>
      </c>
      <c r="T1753" t="s">
        <v>338</v>
      </c>
      <c r="U1753" t="s">
        <v>530</v>
      </c>
      <c r="W1753" t="s">
        <v>5903</v>
      </c>
      <c r="Z1753" t="s">
        <v>5901</v>
      </c>
      <c r="AA1753" t="s">
        <v>5902</v>
      </c>
      <c r="AD1753" t="s">
        <v>399</v>
      </c>
      <c r="AE1753" t="s">
        <v>359</v>
      </c>
      <c r="AF1753">
        <v>32606</v>
      </c>
      <c r="AG1753" t="s">
        <v>338</v>
      </c>
      <c r="AH1753" t="s">
        <v>530</v>
      </c>
      <c r="AJ1753" t="s">
        <v>5903</v>
      </c>
      <c r="AL1753" t="s">
        <v>339</v>
      </c>
      <c r="AM1753">
        <v>1</v>
      </c>
      <c r="AN1753">
        <v>1</v>
      </c>
      <c r="AO1753">
        <v>19662</v>
      </c>
      <c r="AQ1753">
        <v>123796</v>
      </c>
      <c r="AR1753">
        <v>5331</v>
      </c>
      <c r="AS1753" t="s">
        <v>746</v>
      </c>
      <c r="AT1753" t="s">
        <v>129</v>
      </c>
      <c r="AW1753" t="s">
        <v>340</v>
      </c>
      <c r="AX1753" t="s">
        <v>352</v>
      </c>
      <c r="AY1753" t="s">
        <v>353</v>
      </c>
      <c r="AZ1753" t="s">
        <v>354</v>
      </c>
      <c r="BY1753" t="s">
        <v>342</v>
      </c>
      <c r="EQ1753">
        <v>247800</v>
      </c>
      <c r="ER1753" t="s">
        <v>2821</v>
      </c>
      <c r="EV1753">
        <v>17285214</v>
      </c>
      <c r="EW1753">
        <v>928</v>
      </c>
      <c r="EX1753">
        <v>219691</v>
      </c>
      <c r="EY1753" t="s">
        <v>5904</v>
      </c>
      <c r="EZ1753">
        <v>1</v>
      </c>
      <c r="FC1753">
        <v>90402</v>
      </c>
      <c r="FD1753" t="s">
        <v>393</v>
      </c>
    </row>
    <row r="1754" spans="1:160" x14ac:dyDescent="0.3">
      <c r="A1754" t="str">
        <f>VLOOKUP(B1754,Table2[],3,FALSE)</f>
        <v>Digital</v>
      </c>
      <c r="B1754" t="str">
        <f>IF(OR(ISNUMBER(FIND("QVC",Z1754)),ISNUMBER(FIND("QVC",AL1754))),"QVC",IF(OR(ISNUMBER(FIND("NCO",H1754)),ISNUMBER(FIND("NCO",Y1754))), "NCO", IF(AL1754="consumer","PMD.com",VLOOKUP(LEFT(H1754,2),Tables!$E$1:$F$11,2,FALSE))))</f>
        <v>PMD.com</v>
      </c>
      <c r="C1754">
        <f t="shared" si="84"/>
        <v>52460001</v>
      </c>
      <c r="D1754">
        <f t="shared" si="85"/>
        <v>3</v>
      </c>
      <c r="E1754" t="str">
        <f t="shared" ca="1" si="83"/>
        <v>shifted orders shipped</v>
      </c>
      <c r="F1754" t="s">
        <v>3539</v>
      </c>
      <c r="G1754" t="s">
        <v>335</v>
      </c>
      <c r="H1754" t="s">
        <v>2820</v>
      </c>
      <c r="I1754" s="6">
        <v>44009.085902777777</v>
      </c>
      <c r="J1754" t="s">
        <v>16</v>
      </c>
      <c r="K1754" s="6">
        <v>44013.329432870371</v>
      </c>
      <c r="M1754" t="s">
        <v>5901</v>
      </c>
      <c r="N1754" t="s">
        <v>5902</v>
      </c>
      <c r="Q1754" t="s">
        <v>399</v>
      </c>
      <c r="R1754" t="s">
        <v>359</v>
      </c>
      <c r="S1754">
        <v>32606</v>
      </c>
      <c r="T1754" t="s">
        <v>338</v>
      </c>
      <c r="U1754" t="s">
        <v>530</v>
      </c>
      <c r="W1754" t="s">
        <v>5903</v>
      </c>
      <c r="Z1754" t="s">
        <v>5901</v>
      </c>
      <c r="AA1754" t="s">
        <v>5902</v>
      </c>
      <c r="AD1754" t="s">
        <v>399</v>
      </c>
      <c r="AE1754" t="s">
        <v>359</v>
      </c>
      <c r="AF1754">
        <v>32606</v>
      </c>
      <c r="AG1754" t="s">
        <v>338</v>
      </c>
      <c r="AH1754" t="s">
        <v>530</v>
      </c>
      <c r="AJ1754" t="s">
        <v>5903</v>
      </c>
      <c r="AL1754" t="s">
        <v>339</v>
      </c>
      <c r="AM1754">
        <v>3</v>
      </c>
      <c r="AN1754">
        <v>3</v>
      </c>
      <c r="AO1754">
        <v>14007</v>
      </c>
      <c r="AQ1754">
        <v>127157</v>
      </c>
      <c r="AR1754">
        <v>52460001</v>
      </c>
      <c r="AS1754" t="s">
        <v>972</v>
      </c>
      <c r="AT1754" t="s">
        <v>76</v>
      </c>
      <c r="AW1754" t="s">
        <v>340</v>
      </c>
      <c r="AX1754" t="s">
        <v>340</v>
      </c>
      <c r="AY1754" t="s">
        <v>341</v>
      </c>
      <c r="AZ1754">
        <v>0</v>
      </c>
      <c r="BY1754" t="s">
        <v>342</v>
      </c>
      <c r="EQ1754">
        <v>252044</v>
      </c>
      <c r="ER1754" t="s">
        <v>2821</v>
      </c>
      <c r="EV1754">
        <v>17285214</v>
      </c>
      <c r="EW1754">
        <v>928</v>
      </c>
      <c r="EX1754">
        <v>219691</v>
      </c>
      <c r="EY1754" t="s">
        <v>5904</v>
      </c>
      <c r="EZ1754">
        <v>1</v>
      </c>
      <c r="FC1754">
        <v>52460001</v>
      </c>
      <c r="FD1754" t="s">
        <v>76</v>
      </c>
    </row>
    <row r="1755" spans="1:160" x14ac:dyDescent="0.3">
      <c r="A1755" t="str">
        <f>VLOOKUP(B1755,Table2[],3,FALSE)</f>
        <v>Digital</v>
      </c>
      <c r="B1755" t="str">
        <f>IF(OR(ISNUMBER(FIND("QVC",Z1755)),ISNUMBER(FIND("QVC",AL1755))),"QVC",IF(OR(ISNUMBER(FIND("NCO",H1755)),ISNUMBER(FIND("NCO",Y1755))), "NCO", IF(AL1755="consumer","PMD.com",VLOOKUP(LEFT(H1755,2),Tables!$E$1:$F$11,2,FALSE))))</f>
        <v>PMD.com</v>
      </c>
      <c r="C1755">
        <f t="shared" si="84"/>
        <v>53160001</v>
      </c>
      <c r="D1755">
        <f t="shared" si="85"/>
        <v>4</v>
      </c>
      <c r="E1755" t="str">
        <f t="shared" ca="1" si="83"/>
        <v>shifted orders shipped</v>
      </c>
      <c r="F1755" t="s">
        <v>3539</v>
      </c>
      <c r="G1755" t="s">
        <v>335</v>
      </c>
      <c r="H1755" t="s">
        <v>2820</v>
      </c>
      <c r="I1755" s="6">
        <v>44009.085902777777</v>
      </c>
      <c r="J1755" t="s">
        <v>16</v>
      </c>
      <c r="K1755" s="6">
        <v>44013.329432870371</v>
      </c>
      <c r="M1755" t="s">
        <v>5901</v>
      </c>
      <c r="N1755" t="s">
        <v>5902</v>
      </c>
      <c r="Q1755" t="s">
        <v>399</v>
      </c>
      <c r="R1755" t="s">
        <v>359</v>
      </c>
      <c r="S1755">
        <v>32606</v>
      </c>
      <c r="T1755" t="s">
        <v>338</v>
      </c>
      <c r="U1755" t="s">
        <v>530</v>
      </c>
      <c r="W1755" t="s">
        <v>5903</v>
      </c>
      <c r="Z1755" t="s">
        <v>5901</v>
      </c>
      <c r="AA1755" t="s">
        <v>5902</v>
      </c>
      <c r="AD1755" t="s">
        <v>399</v>
      </c>
      <c r="AE1755" t="s">
        <v>359</v>
      </c>
      <c r="AF1755">
        <v>32606</v>
      </c>
      <c r="AG1755" t="s">
        <v>338</v>
      </c>
      <c r="AH1755" t="s">
        <v>530</v>
      </c>
      <c r="AJ1755" t="s">
        <v>5903</v>
      </c>
      <c r="AL1755" t="s">
        <v>339</v>
      </c>
      <c r="AM1755">
        <v>4</v>
      </c>
      <c r="AN1755">
        <v>4</v>
      </c>
      <c r="AO1755">
        <v>4322</v>
      </c>
      <c r="AQ1755">
        <v>124007</v>
      </c>
      <c r="AR1755">
        <v>53160001</v>
      </c>
      <c r="AS1755" t="s">
        <v>1895</v>
      </c>
      <c r="AT1755" t="s">
        <v>119</v>
      </c>
      <c r="AW1755" t="s">
        <v>340</v>
      </c>
      <c r="AX1755" t="s">
        <v>340</v>
      </c>
      <c r="AY1755" t="s">
        <v>341</v>
      </c>
      <c r="AZ1755">
        <v>0</v>
      </c>
      <c r="BY1755" t="s">
        <v>342</v>
      </c>
      <c r="EQ1755">
        <v>252959</v>
      </c>
      <c r="ER1755" t="s">
        <v>2821</v>
      </c>
      <c r="EV1755">
        <v>17285214</v>
      </c>
      <c r="EW1755">
        <v>928</v>
      </c>
      <c r="EX1755">
        <v>219691</v>
      </c>
      <c r="EY1755" t="s">
        <v>5904</v>
      </c>
      <c r="EZ1755">
        <v>1</v>
      </c>
      <c r="FC1755">
        <v>53160001</v>
      </c>
      <c r="FD1755" t="s">
        <v>119</v>
      </c>
    </row>
    <row r="1756" spans="1:160" x14ac:dyDescent="0.3">
      <c r="A1756" t="str">
        <f>VLOOKUP(B1756,Table2[],3,FALSE)</f>
        <v>Digital</v>
      </c>
      <c r="B1756" t="str">
        <f>IF(OR(ISNUMBER(FIND("QVC",Z1756)),ISNUMBER(FIND("QVC",AL1756))),"QVC",IF(OR(ISNUMBER(FIND("NCO",H1756)),ISNUMBER(FIND("NCO",Y1756))), "NCO", IF(AL1756="consumer","PMD.com",VLOOKUP(LEFT(H1756,2),Tables!$E$1:$F$11,2,FALSE))))</f>
        <v>PMD.com</v>
      </c>
      <c r="C1756">
        <f t="shared" si="84"/>
        <v>5260</v>
      </c>
      <c r="D1756">
        <f t="shared" si="85"/>
        <v>1</v>
      </c>
      <c r="E1756" t="str">
        <f t="shared" ca="1" si="83"/>
        <v>shifted orders shipped</v>
      </c>
      <c r="F1756" t="s">
        <v>3539</v>
      </c>
      <c r="G1756" t="s">
        <v>335</v>
      </c>
      <c r="H1756" t="s">
        <v>2820</v>
      </c>
      <c r="I1756" s="6">
        <v>44009.085902777777</v>
      </c>
      <c r="J1756" t="s">
        <v>16</v>
      </c>
      <c r="K1756" s="6">
        <v>44013.329432870371</v>
      </c>
      <c r="M1756" t="s">
        <v>5901</v>
      </c>
      <c r="N1756" t="s">
        <v>5902</v>
      </c>
      <c r="Q1756" t="s">
        <v>399</v>
      </c>
      <c r="R1756" t="s">
        <v>359</v>
      </c>
      <c r="S1756">
        <v>32606</v>
      </c>
      <c r="T1756" t="s">
        <v>338</v>
      </c>
      <c r="U1756" t="s">
        <v>530</v>
      </c>
      <c r="W1756" t="s">
        <v>5903</v>
      </c>
      <c r="Z1756" t="s">
        <v>5901</v>
      </c>
      <c r="AA1756" t="s">
        <v>5902</v>
      </c>
      <c r="AD1756" t="s">
        <v>399</v>
      </c>
      <c r="AE1756" t="s">
        <v>359</v>
      </c>
      <c r="AF1756">
        <v>32606</v>
      </c>
      <c r="AG1756" t="s">
        <v>338</v>
      </c>
      <c r="AH1756" t="s">
        <v>530</v>
      </c>
      <c r="AJ1756" t="s">
        <v>5903</v>
      </c>
      <c r="AL1756" t="s">
        <v>339</v>
      </c>
      <c r="AM1756">
        <v>1</v>
      </c>
      <c r="AN1756">
        <v>1</v>
      </c>
      <c r="AO1756">
        <v>6390</v>
      </c>
      <c r="AQ1756">
        <v>124400</v>
      </c>
      <c r="AR1756">
        <v>5260</v>
      </c>
      <c r="AS1756" t="s">
        <v>1228</v>
      </c>
      <c r="AT1756" t="s">
        <v>173</v>
      </c>
      <c r="AW1756" t="s">
        <v>352</v>
      </c>
      <c r="AX1756" t="s">
        <v>352</v>
      </c>
      <c r="AY1756" t="s">
        <v>353</v>
      </c>
      <c r="AZ1756" t="s">
        <v>384</v>
      </c>
      <c r="BY1756" t="s">
        <v>342</v>
      </c>
      <c r="EQ1756">
        <v>250591</v>
      </c>
      <c r="ER1756" t="s">
        <v>2821</v>
      </c>
      <c r="EV1756">
        <v>17285214</v>
      </c>
      <c r="EW1756">
        <v>928</v>
      </c>
      <c r="EX1756">
        <v>219691</v>
      </c>
      <c r="EY1756" t="s">
        <v>5904</v>
      </c>
      <c r="EZ1756">
        <v>1</v>
      </c>
      <c r="FC1756">
        <v>90402</v>
      </c>
      <c r="FD1756" t="s">
        <v>393</v>
      </c>
    </row>
    <row r="1757" spans="1:160" x14ac:dyDescent="0.3">
      <c r="A1757" t="str">
        <f>VLOOKUP(B1757,Table2[],3,FALSE)</f>
        <v>Digital</v>
      </c>
      <c r="B1757" t="str">
        <f>IF(OR(ISNUMBER(FIND("QVC",Z1757)),ISNUMBER(FIND("QVC",AL1757))),"QVC",IF(OR(ISNUMBER(FIND("NCO",H1757)),ISNUMBER(FIND("NCO",Y1757))), "NCO", IF(AL1757="consumer","PMD.com",VLOOKUP(LEFT(H1757,2),Tables!$E$1:$F$11,2,FALSE))))</f>
        <v>PMD.com</v>
      </c>
      <c r="C1757">
        <f t="shared" si="84"/>
        <v>58040001</v>
      </c>
      <c r="D1757">
        <f t="shared" si="85"/>
        <v>1</v>
      </c>
      <c r="E1757" t="str">
        <f t="shared" ca="1" si="83"/>
        <v>shifted orders shipped</v>
      </c>
      <c r="F1757" t="s">
        <v>3539</v>
      </c>
      <c r="G1757" t="s">
        <v>335</v>
      </c>
      <c r="H1757" t="s">
        <v>5905</v>
      </c>
      <c r="I1757" s="6">
        <v>44011.433877314812</v>
      </c>
      <c r="J1757" t="s">
        <v>16</v>
      </c>
      <c r="K1757" s="6">
        <v>44013.329930555556</v>
      </c>
      <c r="M1757" t="s">
        <v>3465</v>
      </c>
      <c r="N1757" t="s">
        <v>3466</v>
      </c>
      <c r="O1757">
        <v>1604</v>
      </c>
      <c r="Q1757" t="s">
        <v>387</v>
      </c>
      <c r="R1757" t="s">
        <v>365</v>
      </c>
      <c r="S1757">
        <v>92101</v>
      </c>
      <c r="T1757" t="s">
        <v>338</v>
      </c>
      <c r="U1757" t="s">
        <v>530</v>
      </c>
      <c r="W1757" t="s">
        <v>4049</v>
      </c>
      <c r="Z1757" t="s">
        <v>3465</v>
      </c>
      <c r="AA1757" t="s">
        <v>3466</v>
      </c>
      <c r="AB1757">
        <v>1604</v>
      </c>
      <c r="AD1757" t="s">
        <v>387</v>
      </c>
      <c r="AE1757" t="s">
        <v>365</v>
      </c>
      <c r="AF1757">
        <v>92101</v>
      </c>
      <c r="AG1757" t="s">
        <v>338</v>
      </c>
      <c r="AH1757" t="s">
        <v>530</v>
      </c>
      <c r="AJ1757" t="s">
        <v>4049</v>
      </c>
      <c r="AL1757" t="s">
        <v>339</v>
      </c>
      <c r="AM1757">
        <v>1</v>
      </c>
      <c r="AN1757">
        <v>1</v>
      </c>
      <c r="AO1757">
        <v>12788</v>
      </c>
      <c r="AQ1757">
        <v>124484</v>
      </c>
      <c r="AR1757">
        <v>58040001</v>
      </c>
      <c r="AS1757" t="s">
        <v>54</v>
      </c>
      <c r="AT1757" t="s">
        <v>55</v>
      </c>
      <c r="AW1757" t="s">
        <v>340</v>
      </c>
      <c r="AX1757" t="s">
        <v>340</v>
      </c>
      <c r="AY1757" t="s">
        <v>357</v>
      </c>
      <c r="AZ1757" t="s">
        <v>363</v>
      </c>
      <c r="BY1757" t="s">
        <v>342</v>
      </c>
      <c r="EQ1757">
        <v>251707</v>
      </c>
      <c r="ER1757" t="s">
        <v>3203</v>
      </c>
      <c r="EV1757">
        <v>17286756</v>
      </c>
      <c r="EW1757">
        <v>928</v>
      </c>
      <c r="EX1757">
        <v>220511</v>
      </c>
      <c r="EY1757">
        <v>9.2748999964335493E+25</v>
      </c>
      <c r="EZ1757">
        <v>1</v>
      </c>
      <c r="FC1757">
        <v>58040001</v>
      </c>
      <c r="FD1757" t="s">
        <v>55</v>
      </c>
    </row>
    <row r="1758" spans="1:160" x14ac:dyDescent="0.3">
      <c r="A1758" t="str">
        <f>VLOOKUP(B1758,Table2[],3,FALSE)</f>
        <v>Digital</v>
      </c>
      <c r="B1758" t="str">
        <f>IF(OR(ISNUMBER(FIND("QVC",Z1758)),ISNUMBER(FIND("QVC",AL1758))),"QVC",IF(OR(ISNUMBER(FIND("NCO",H1758)),ISNUMBER(FIND("NCO",Y1758))), "NCO", IF(AL1758="consumer","PMD.com",VLOOKUP(LEFT(H1758,2),Tables!$E$1:$F$11,2,FALSE))))</f>
        <v>PMD.com</v>
      </c>
      <c r="C1758">
        <f t="shared" si="84"/>
        <v>51070001</v>
      </c>
      <c r="D1758">
        <f t="shared" si="85"/>
        <v>1</v>
      </c>
      <c r="E1758" t="str">
        <f t="shared" ca="1" si="83"/>
        <v>shifted orders shipped</v>
      </c>
      <c r="F1758" t="s">
        <v>3539</v>
      </c>
      <c r="G1758" t="s">
        <v>335</v>
      </c>
      <c r="H1758" t="s">
        <v>2363</v>
      </c>
      <c r="I1758" s="6">
        <v>44008.325127314813</v>
      </c>
      <c r="J1758" t="s">
        <v>16</v>
      </c>
      <c r="K1758" s="6">
        <v>44013.329976851855</v>
      </c>
      <c r="M1758" t="s">
        <v>5906</v>
      </c>
      <c r="N1758" t="s">
        <v>5907</v>
      </c>
      <c r="Q1758" t="s">
        <v>1979</v>
      </c>
      <c r="R1758" t="s">
        <v>377</v>
      </c>
      <c r="S1758">
        <v>20603</v>
      </c>
      <c r="T1758" t="s">
        <v>338</v>
      </c>
      <c r="U1758" t="s">
        <v>530</v>
      </c>
      <c r="W1758" t="s">
        <v>5908</v>
      </c>
      <c r="Z1758" t="s">
        <v>5906</v>
      </c>
      <c r="AA1758" t="s">
        <v>5907</v>
      </c>
      <c r="AD1758" t="s">
        <v>1979</v>
      </c>
      <c r="AE1758" t="s">
        <v>377</v>
      </c>
      <c r="AF1758">
        <v>20603</v>
      </c>
      <c r="AG1758" t="s">
        <v>338</v>
      </c>
      <c r="AH1758" t="s">
        <v>530</v>
      </c>
      <c r="AJ1758" t="s">
        <v>5908</v>
      </c>
      <c r="AL1758" t="s">
        <v>339</v>
      </c>
      <c r="AM1758">
        <v>1</v>
      </c>
      <c r="AN1758">
        <v>1</v>
      </c>
      <c r="AO1758">
        <v>10147</v>
      </c>
      <c r="AQ1758">
        <v>124429</v>
      </c>
      <c r="AR1758">
        <v>51070001</v>
      </c>
      <c r="AS1758" t="s">
        <v>1886</v>
      </c>
      <c r="AT1758" t="s">
        <v>45</v>
      </c>
      <c r="AW1758" t="s">
        <v>343</v>
      </c>
      <c r="BY1758" t="s">
        <v>342</v>
      </c>
      <c r="EQ1758">
        <v>251956</v>
      </c>
      <c r="ER1758" t="s">
        <v>2364</v>
      </c>
      <c r="EV1758">
        <v>17283862</v>
      </c>
      <c r="EW1758">
        <v>928</v>
      </c>
      <c r="EX1758">
        <v>218489</v>
      </c>
      <c r="EY1758" t="s">
        <v>5909</v>
      </c>
      <c r="EZ1758">
        <v>1</v>
      </c>
      <c r="FC1758">
        <v>51070001</v>
      </c>
      <c r="FD1758" t="s">
        <v>45</v>
      </c>
    </row>
    <row r="1759" spans="1:160" x14ac:dyDescent="0.3">
      <c r="A1759" t="str">
        <f>VLOOKUP(B1759,Table2[],3,FALSE)</f>
        <v>Digital</v>
      </c>
      <c r="B1759" t="str">
        <f>IF(OR(ISNUMBER(FIND("QVC",Z1759)),ISNUMBER(FIND("QVC",AL1759))),"QVC",IF(OR(ISNUMBER(FIND("NCO",H1759)),ISNUMBER(FIND("NCO",Y1759))), "NCO", IF(AL1759="consumer","PMD.com",VLOOKUP(LEFT(H1759,2),Tables!$E$1:$F$11,2,FALSE))))</f>
        <v>PMD.com</v>
      </c>
      <c r="C1759">
        <f t="shared" si="84"/>
        <v>53440001</v>
      </c>
      <c r="D1759">
        <f t="shared" si="85"/>
        <v>1</v>
      </c>
      <c r="E1759" t="str">
        <f t="shared" ca="1" si="83"/>
        <v>shifted orders shipped</v>
      </c>
      <c r="F1759" t="s">
        <v>3539</v>
      </c>
      <c r="G1759" t="s">
        <v>335</v>
      </c>
      <c r="H1759" t="s">
        <v>2363</v>
      </c>
      <c r="I1759" s="6">
        <v>44008.325127314813</v>
      </c>
      <c r="J1759" t="s">
        <v>16</v>
      </c>
      <c r="K1759" s="6">
        <v>44013.329976851855</v>
      </c>
      <c r="M1759" t="s">
        <v>5906</v>
      </c>
      <c r="N1759" t="s">
        <v>5907</v>
      </c>
      <c r="Q1759" t="s">
        <v>1979</v>
      </c>
      <c r="R1759" t="s">
        <v>377</v>
      </c>
      <c r="S1759">
        <v>20603</v>
      </c>
      <c r="T1759" t="s">
        <v>338</v>
      </c>
      <c r="U1759" t="s">
        <v>530</v>
      </c>
      <c r="W1759" t="s">
        <v>5908</v>
      </c>
      <c r="Z1759" t="s">
        <v>5906</v>
      </c>
      <c r="AA1759" t="s">
        <v>5907</v>
      </c>
      <c r="AD1759" t="s">
        <v>1979</v>
      </c>
      <c r="AE1759" t="s">
        <v>377</v>
      </c>
      <c r="AF1759">
        <v>20603</v>
      </c>
      <c r="AG1759" t="s">
        <v>338</v>
      </c>
      <c r="AH1759" t="s">
        <v>530</v>
      </c>
      <c r="AJ1759" t="s">
        <v>5908</v>
      </c>
      <c r="AL1759" t="s">
        <v>339</v>
      </c>
      <c r="AM1759">
        <v>1</v>
      </c>
      <c r="AN1759">
        <v>1</v>
      </c>
      <c r="AO1759">
        <v>7642</v>
      </c>
      <c r="AQ1759">
        <v>124700</v>
      </c>
      <c r="AR1759">
        <v>53440001</v>
      </c>
      <c r="AS1759" t="s">
        <v>1240</v>
      </c>
      <c r="AT1759" t="s">
        <v>116</v>
      </c>
      <c r="AW1759" t="s">
        <v>340</v>
      </c>
      <c r="AX1759" t="s">
        <v>340</v>
      </c>
      <c r="AY1759" t="s">
        <v>345</v>
      </c>
      <c r="AZ1759" t="s">
        <v>345</v>
      </c>
      <c r="BY1759" t="s">
        <v>342</v>
      </c>
      <c r="EQ1759">
        <v>252960</v>
      </c>
      <c r="ER1759" t="s">
        <v>2364</v>
      </c>
      <c r="EV1759">
        <v>17283862</v>
      </c>
      <c r="EW1759">
        <v>928</v>
      </c>
      <c r="EX1759">
        <v>218489</v>
      </c>
      <c r="EY1759" t="s">
        <v>5909</v>
      </c>
      <c r="EZ1759">
        <v>1</v>
      </c>
      <c r="FC1759">
        <v>53440001</v>
      </c>
      <c r="FD1759" t="s">
        <v>116</v>
      </c>
    </row>
    <row r="1760" spans="1:160" x14ac:dyDescent="0.3">
      <c r="A1760" t="str">
        <f>VLOOKUP(B1760,Table2[],3,FALSE)</f>
        <v>Digital</v>
      </c>
      <c r="B1760" t="str">
        <f>IF(OR(ISNUMBER(FIND("QVC",Z1760)),ISNUMBER(FIND("QVC",AL1760))),"QVC",IF(OR(ISNUMBER(FIND("NCO",H1760)),ISNUMBER(FIND("NCO",Y1760))), "NCO", IF(AL1760="consumer","PMD.com",VLOOKUP(LEFT(H1760,2),Tables!$E$1:$F$11,2,FALSE))))</f>
        <v>PMD.com</v>
      </c>
      <c r="C1760">
        <f t="shared" si="84"/>
        <v>5358</v>
      </c>
      <c r="D1760">
        <f t="shared" si="85"/>
        <v>1</v>
      </c>
      <c r="E1760" t="str">
        <f t="shared" ca="1" si="83"/>
        <v>shifted orders shipped</v>
      </c>
      <c r="F1760" t="s">
        <v>3539</v>
      </c>
      <c r="G1760" t="s">
        <v>335</v>
      </c>
      <c r="H1760" t="s">
        <v>2363</v>
      </c>
      <c r="I1760" s="6">
        <v>44008.325127314813</v>
      </c>
      <c r="J1760" t="s">
        <v>16</v>
      </c>
      <c r="K1760" s="6">
        <v>44013.329976851855</v>
      </c>
      <c r="M1760" t="s">
        <v>5906</v>
      </c>
      <c r="N1760" t="s">
        <v>5907</v>
      </c>
      <c r="Q1760" t="s">
        <v>1979</v>
      </c>
      <c r="R1760" t="s">
        <v>377</v>
      </c>
      <c r="S1760">
        <v>20603</v>
      </c>
      <c r="T1760" t="s">
        <v>338</v>
      </c>
      <c r="U1760" t="s">
        <v>530</v>
      </c>
      <c r="W1760" t="s">
        <v>5908</v>
      </c>
      <c r="Z1760" t="s">
        <v>5906</v>
      </c>
      <c r="AA1760" t="s">
        <v>5907</v>
      </c>
      <c r="AD1760" t="s">
        <v>1979</v>
      </c>
      <c r="AE1760" t="s">
        <v>377</v>
      </c>
      <c r="AF1760">
        <v>20603</v>
      </c>
      <c r="AG1760" t="s">
        <v>338</v>
      </c>
      <c r="AH1760" t="s">
        <v>530</v>
      </c>
      <c r="AJ1760" t="s">
        <v>5908</v>
      </c>
      <c r="AL1760" t="s">
        <v>339</v>
      </c>
      <c r="AM1760">
        <v>1</v>
      </c>
      <c r="AN1760">
        <v>1</v>
      </c>
      <c r="AO1760">
        <v>7390</v>
      </c>
      <c r="AQ1760">
        <v>124522</v>
      </c>
      <c r="AR1760">
        <v>5358</v>
      </c>
      <c r="AS1760" t="s">
        <v>2281</v>
      </c>
      <c r="AT1760" t="s">
        <v>73</v>
      </c>
      <c r="AW1760" t="s">
        <v>340</v>
      </c>
      <c r="AX1760" t="s">
        <v>340</v>
      </c>
      <c r="AY1760" t="s">
        <v>351</v>
      </c>
      <c r="AZ1760" t="s">
        <v>434</v>
      </c>
      <c r="BY1760" t="s">
        <v>342</v>
      </c>
      <c r="EQ1760">
        <v>252041</v>
      </c>
      <c r="ER1760" t="s">
        <v>2364</v>
      </c>
      <c r="EV1760">
        <v>17283862</v>
      </c>
      <c r="EW1760">
        <v>928</v>
      </c>
      <c r="EX1760">
        <v>218489</v>
      </c>
      <c r="EY1760" t="s">
        <v>5909</v>
      </c>
      <c r="EZ1760">
        <v>1</v>
      </c>
      <c r="FC1760">
        <v>5358</v>
      </c>
      <c r="FD1760" t="s">
        <v>73</v>
      </c>
    </row>
    <row r="1761" spans="1:160" x14ac:dyDescent="0.3">
      <c r="A1761" t="str">
        <f>VLOOKUP(B1761,Table2[],3,FALSE)</f>
        <v>Digital</v>
      </c>
      <c r="B1761" t="str">
        <f>IF(OR(ISNUMBER(FIND("QVC",Z1761)),ISNUMBER(FIND("QVC",AL1761))),"QVC",IF(OR(ISNUMBER(FIND("NCO",H1761)),ISNUMBER(FIND("NCO",Y1761))), "NCO", IF(AL1761="consumer","PMD.com",VLOOKUP(LEFT(H1761,2),Tables!$E$1:$F$11,2,FALSE))))</f>
        <v>PMD.com</v>
      </c>
      <c r="C1761">
        <f t="shared" si="84"/>
        <v>54000001</v>
      </c>
      <c r="D1761">
        <f t="shared" si="85"/>
        <v>1</v>
      </c>
      <c r="E1761" t="str">
        <f t="shared" ca="1" si="83"/>
        <v>shifted orders shipped</v>
      </c>
      <c r="F1761" t="s">
        <v>3539</v>
      </c>
      <c r="G1761" t="s">
        <v>335</v>
      </c>
      <c r="H1761" t="s">
        <v>5910</v>
      </c>
      <c r="I1761" s="6">
        <v>44011.434004629627</v>
      </c>
      <c r="J1761" t="s">
        <v>16</v>
      </c>
      <c r="K1761" s="6">
        <v>44013.330243055556</v>
      </c>
      <c r="M1761" t="s">
        <v>5911</v>
      </c>
      <c r="N1761" t="s">
        <v>5912</v>
      </c>
      <c r="Q1761" t="s">
        <v>689</v>
      </c>
      <c r="R1761" t="s">
        <v>389</v>
      </c>
      <c r="S1761" t="s">
        <v>5913</v>
      </c>
      <c r="T1761" t="s">
        <v>338</v>
      </c>
      <c r="U1761" t="s">
        <v>530</v>
      </c>
      <c r="W1761" t="s">
        <v>5914</v>
      </c>
      <c r="Z1761" t="s">
        <v>5911</v>
      </c>
      <c r="AA1761" t="s">
        <v>5912</v>
      </c>
      <c r="AD1761" t="s">
        <v>689</v>
      </c>
      <c r="AE1761" t="s">
        <v>389</v>
      </c>
      <c r="AF1761" t="s">
        <v>5913</v>
      </c>
      <c r="AG1761" t="s">
        <v>338</v>
      </c>
      <c r="AH1761" t="s">
        <v>530</v>
      </c>
      <c r="AJ1761" t="s">
        <v>5914</v>
      </c>
      <c r="AL1761" t="s">
        <v>339</v>
      </c>
      <c r="AM1761">
        <v>1</v>
      </c>
      <c r="AN1761">
        <v>1</v>
      </c>
      <c r="AO1761">
        <v>8182</v>
      </c>
      <c r="AQ1761">
        <v>124475</v>
      </c>
      <c r="AR1761">
        <v>54000001</v>
      </c>
      <c r="AS1761" t="s">
        <v>1251</v>
      </c>
      <c r="AT1761" t="s">
        <v>84</v>
      </c>
      <c r="AW1761" t="s">
        <v>343</v>
      </c>
      <c r="BY1761" t="s">
        <v>342</v>
      </c>
      <c r="EQ1761">
        <v>247294</v>
      </c>
      <c r="ER1761" t="s">
        <v>5915</v>
      </c>
      <c r="EV1761">
        <v>17286757</v>
      </c>
      <c r="EW1761">
        <v>928</v>
      </c>
      <c r="EX1761">
        <v>220512</v>
      </c>
      <c r="EY1761">
        <v>9.2748999964335493E+25</v>
      </c>
      <c r="EZ1761">
        <v>1</v>
      </c>
      <c r="FC1761">
        <v>54000001</v>
      </c>
      <c r="FD1761" t="s">
        <v>84</v>
      </c>
    </row>
    <row r="1762" spans="1:160" x14ac:dyDescent="0.3">
      <c r="A1762" t="str">
        <f>VLOOKUP(B1762,Table2[],3,FALSE)</f>
        <v>Digital</v>
      </c>
      <c r="B1762" t="str">
        <f>IF(OR(ISNUMBER(FIND("QVC",Z1762)),ISNUMBER(FIND("QVC",AL1762))),"QVC",IF(OR(ISNUMBER(FIND("NCO",H1762)),ISNUMBER(FIND("NCO",Y1762))), "NCO", IF(AL1762="consumer","PMD.com",VLOOKUP(LEFT(H1762,2),Tables!$E$1:$F$11,2,FALSE))))</f>
        <v>PMD.com</v>
      </c>
      <c r="C1762">
        <f t="shared" si="84"/>
        <v>53900001</v>
      </c>
      <c r="D1762">
        <f t="shared" si="85"/>
        <v>1</v>
      </c>
      <c r="E1762" t="str">
        <f t="shared" ca="1" si="83"/>
        <v>shifted orders shipped</v>
      </c>
      <c r="F1762" t="s">
        <v>3539</v>
      </c>
      <c r="G1762" t="s">
        <v>335</v>
      </c>
      <c r="H1762" t="s">
        <v>5916</v>
      </c>
      <c r="I1762" s="6">
        <v>44011.811956018515</v>
      </c>
      <c r="J1762" t="s">
        <v>16</v>
      </c>
      <c r="K1762" s="6">
        <v>44013.330312500002</v>
      </c>
      <c r="M1762" t="s">
        <v>5917</v>
      </c>
      <c r="N1762" t="s">
        <v>5918</v>
      </c>
      <c r="Q1762" t="s">
        <v>5919</v>
      </c>
      <c r="R1762" t="s">
        <v>360</v>
      </c>
      <c r="S1762" t="s">
        <v>5920</v>
      </c>
      <c r="T1762" t="s">
        <v>338</v>
      </c>
      <c r="U1762" t="s">
        <v>530</v>
      </c>
      <c r="W1762" t="s">
        <v>5921</v>
      </c>
      <c r="Z1762" t="s">
        <v>5917</v>
      </c>
      <c r="AA1762" t="s">
        <v>5918</v>
      </c>
      <c r="AD1762" t="s">
        <v>5919</v>
      </c>
      <c r="AE1762" t="s">
        <v>360</v>
      </c>
      <c r="AF1762" t="s">
        <v>5920</v>
      </c>
      <c r="AG1762" t="s">
        <v>338</v>
      </c>
      <c r="AH1762" t="s">
        <v>530</v>
      </c>
      <c r="AJ1762" t="s">
        <v>5921</v>
      </c>
      <c r="AL1762" t="s">
        <v>339</v>
      </c>
      <c r="AM1762">
        <v>1</v>
      </c>
      <c r="AN1762">
        <v>1</v>
      </c>
      <c r="AO1762">
        <v>31217</v>
      </c>
      <c r="AQ1762">
        <v>124466</v>
      </c>
      <c r="AR1762">
        <v>53900001</v>
      </c>
      <c r="AS1762" t="s">
        <v>1697</v>
      </c>
      <c r="AT1762" t="s">
        <v>104</v>
      </c>
      <c r="AW1762" t="s">
        <v>343</v>
      </c>
      <c r="BY1762" t="s">
        <v>342</v>
      </c>
      <c r="EQ1762">
        <v>247378</v>
      </c>
      <c r="ER1762" t="s">
        <v>5922</v>
      </c>
      <c r="EV1762">
        <v>17287091</v>
      </c>
      <c r="EW1762">
        <v>928</v>
      </c>
      <c r="EX1762">
        <v>220690</v>
      </c>
      <c r="EY1762" t="s">
        <v>5923</v>
      </c>
      <c r="EZ1762">
        <v>1</v>
      </c>
      <c r="FC1762">
        <v>53900001</v>
      </c>
      <c r="FD1762" t="s">
        <v>104</v>
      </c>
    </row>
    <row r="1763" spans="1:160" x14ac:dyDescent="0.3">
      <c r="A1763" t="str">
        <f>VLOOKUP(B1763,Table2[],3,FALSE)</f>
        <v>Digital</v>
      </c>
      <c r="B1763" t="str">
        <f>IF(OR(ISNUMBER(FIND("QVC",Z1763)),ISNUMBER(FIND("QVC",AL1763))),"QVC",IF(OR(ISNUMBER(FIND("NCO",H1763)),ISNUMBER(FIND("NCO",Y1763))), "NCO", IF(AL1763="consumer","PMD.com",VLOOKUP(LEFT(H1763,2),Tables!$E$1:$F$11,2,FALSE))))</f>
        <v>PMD.com</v>
      </c>
      <c r="C1763">
        <f t="shared" si="84"/>
        <v>53990001</v>
      </c>
      <c r="D1763">
        <f t="shared" si="85"/>
        <v>1</v>
      </c>
      <c r="E1763" t="str">
        <f t="shared" ca="1" si="83"/>
        <v>shifted orders shipped</v>
      </c>
      <c r="F1763" t="s">
        <v>3539</v>
      </c>
      <c r="G1763" t="s">
        <v>335</v>
      </c>
      <c r="H1763" t="s">
        <v>5916</v>
      </c>
      <c r="I1763" s="6">
        <v>44011.811956018515</v>
      </c>
      <c r="J1763" t="s">
        <v>16</v>
      </c>
      <c r="K1763" s="6">
        <v>44013.330312500002</v>
      </c>
      <c r="M1763" t="s">
        <v>5917</v>
      </c>
      <c r="N1763" t="s">
        <v>5918</v>
      </c>
      <c r="Q1763" t="s">
        <v>5919</v>
      </c>
      <c r="R1763" t="s">
        <v>360</v>
      </c>
      <c r="S1763" t="s">
        <v>5920</v>
      </c>
      <c r="T1763" t="s">
        <v>338</v>
      </c>
      <c r="U1763" t="s">
        <v>530</v>
      </c>
      <c r="W1763" t="s">
        <v>5921</v>
      </c>
      <c r="Z1763" t="s">
        <v>5917</v>
      </c>
      <c r="AA1763" t="s">
        <v>5918</v>
      </c>
      <c r="AD1763" t="s">
        <v>5919</v>
      </c>
      <c r="AE1763" t="s">
        <v>360</v>
      </c>
      <c r="AF1763" t="s">
        <v>5920</v>
      </c>
      <c r="AG1763" t="s">
        <v>338</v>
      </c>
      <c r="AH1763" t="s">
        <v>530</v>
      </c>
      <c r="AJ1763" t="s">
        <v>5921</v>
      </c>
      <c r="AL1763" t="s">
        <v>339</v>
      </c>
      <c r="AM1763">
        <v>1</v>
      </c>
      <c r="AN1763">
        <v>1</v>
      </c>
      <c r="AO1763">
        <v>14448</v>
      </c>
      <c r="AQ1763">
        <v>124474</v>
      </c>
      <c r="AR1763">
        <v>53990001</v>
      </c>
      <c r="AS1763" t="s">
        <v>1735</v>
      </c>
      <c r="AT1763" t="s">
        <v>111</v>
      </c>
      <c r="AW1763" t="s">
        <v>343</v>
      </c>
      <c r="BY1763" t="s">
        <v>342</v>
      </c>
      <c r="EQ1763">
        <v>253300</v>
      </c>
      <c r="ER1763" t="s">
        <v>5922</v>
      </c>
      <c r="EV1763">
        <v>17287091</v>
      </c>
      <c r="EW1763">
        <v>928</v>
      </c>
      <c r="EX1763">
        <v>220690</v>
      </c>
      <c r="EY1763" t="s">
        <v>5923</v>
      </c>
      <c r="EZ1763">
        <v>1</v>
      </c>
      <c r="FC1763">
        <v>53990001</v>
      </c>
      <c r="FD1763" t="s">
        <v>111</v>
      </c>
    </row>
    <row r="1764" spans="1:160" x14ac:dyDescent="0.3">
      <c r="A1764" t="str">
        <f>VLOOKUP(B1764,Table2[],3,FALSE)</f>
        <v>Digital</v>
      </c>
      <c r="B1764" t="str">
        <f>IF(OR(ISNUMBER(FIND("QVC",Z1764)),ISNUMBER(FIND("QVC",AL1764))),"QVC",IF(OR(ISNUMBER(FIND("NCO",H1764)),ISNUMBER(FIND("NCO",Y1764))), "NCO", IF(AL1764="consumer","PMD.com",VLOOKUP(LEFT(H1764,2),Tables!$E$1:$F$11,2,FALSE))))</f>
        <v>PMD.com</v>
      </c>
      <c r="C1764">
        <f t="shared" si="84"/>
        <v>53970001</v>
      </c>
      <c r="D1764">
        <f t="shared" si="85"/>
        <v>1</v>
      </c>
      <c r="E1764" t="str">
        <f t="shared" ca="1" si="83"/>
        <v>shifted orders shipped</v>
      </c>
      <c r="F1764" t="s">
        <v>3539</v>
      </c>
      <c r="G1764" t="s">
        <v>335</v>
      </c>
      <c r="H1764" t="s">
        <v>5916</v>
      </c>
      <c r="I1764" s="6">
        <v>44011.811956018515</v>
      </c>
      <c r="J1764" t="s">
        <v>16</v>
      </c>
      <c r="K1764" s="6">
        <v>44013.330312500002</v>
      </c>
      <c r="M1764" t="s">
        <v>5917</v>
      </c>
      <c r="N1764" t="s">
        <v>5918</v>
      </c>
      <c r="Q1764" t="s">
        <v>5919</v>
      </c>
      <c r="R1764" t="s">
        <v>360</v>
      </c>
      <c r="S1764" t="s">
        <v>5920</v>
      </c>
      <c r="T1764" t="s">
        <v>338</v>
      </c>
      <c r="U1764" t="s">
        <v>530</v>
      </c>
      <c r="W1764" t="s">
        <v>5921</v>
      </c>
      <c r="Z1764" t="s">
        <v>5917</v>
      </c>
      <c r="AA1764" t="s">
        <v>5918</v>
      </c>
      <c r="AD1764" t="s">
        <v>5919</v>
      </c>
      <c r="AE1764" t="s">
        <v>360</v>
      </c>
      <c r="AF1764" t="s">
        <v>5920</v>
      </c>
      <c r="AG1764" t="s">
        <v>338</v>
      </c>
      <c r="AH1764" t="s">
        <v>530</v>
      </c>
      <c r="AJ1764" t="s">
        <v>5921</v>
      </c>
      <c r="AL1764" t="s">
        <v>339</v>
      </c>
      <c r="AM1764">
        <v>1</v>
      </c>
      <c r="AN1764">
        <v>1</v>
      </c>
      <c r="AO1764">
        <v>392</v>
      </c>
      <c r="AQ1764">
        <v>124472</v>
      </c>
      <c r="AR1764">
        <v>53970001</v>
      </c>
      <c r="AS1764" t="s">
        <v>577</v>
      </c>
      <c r="AT1764" t="s">
        <v>41</v>
      </c>
      <c r="AW1764" t="s">
        <v>343</v>
      </c>
      <c r="BY1764" t="s">
        <v>342</v>
      </c>
      <c r="EQ1764">
        <v>251826</v>
      </c>
      <c r="ER1764" t="s">
        <v>5922</v>
      </c>
      <c r="EV1764">
        <v>17287091</v>
      </c>
      <c r="EW1764">
        <v>928</v>
      </c>
      <c r="EX1764">
        <v>220690</v>
      </c>
      <c r="EY1764" t="s">
        <v>5923</v>
      </c>
      <c r="EZ1764">
        <v>1</v>
      </c>
      <c r="FC1764">
        <v>53970001</v>
      </c>
      <c r="FD1764" t="s">
        <v>41</v>
      </c>
    </row>
    <row r="1765" spans="1:160" x14ac:dyDescent="0.3">
      <c r="A1765" t="str">
        <f>VLOOKUP(B1765,Table2[],3,FALSE)</f>
        <v>Digital</v>
      </c>
      <c r="B1765" t="str">
        <f>IF(OR(ISNUMBER(FIND("QVC",Z1765)),ISNUMBER(FIND("QVC",AL1765))),"QVC",IF(OR(ISNUMBER(FIND("NCO",H1765)),ISNUMBER(FIND("NCO",Y1765))), "NCO", IF(AL1765="consumer","PMD.com",VLOOKUP(LEFT(H1765,2),Tables!$E$1:$F$11,2,FALSE))))</f>
        <v>PMD.com</v>
      </c>
      <c r="C1765">
        <f t="shared" si="84"/>
        <v>52430001</v>
      </c>
      <c r="D1765">
        <f t="shared" si="85"/>
        <v>1</v>
      </c>
      <c r="E1765" t="str">
        <f t="shared" ca="1" si="83"/>
        <v>shifted orders shipped</v>
      </c>
      <c r="F1765" t="s">
        <v>3539</v>
      </c>
      <c r="G1765" t="s">
        <v>335</v>
      </c>
      <c r="H1765" t="s">
        <v>5916</v>
      </c>
      <c r="I1765" s="6">
        <v>44011.811956018515</v>
      </c>
      <c r="J1765" t="s">
        <v>16</v>
      </c>
      <c r="K1765" s="6">
        <v>44013.330312500002</v>
      </c>
      <c r="M1765" t="s">
        <v>5917</v>
      </c>
      <c r="N1765" t="s">
        <v>5918</v>
      </c>
      <c r="Q1765" t="s">
        <v>5919</v>
      </c>
      <c r="R1765" t="s">
        <v>360</v>
      </c>
      <c r="S1765" t="s">
        <v>5920</v>
      </c>
      <c r="T1765" t="s">
        <v>338</v>
      </c>
      <c r="U1765" t="s">
        <v>530</v>
      </c>
      <c r="W1765" t="s">
        <v>5921</v>
      </c>
      <c r="Z1765" t="s">
        <v>5917</v>
      </c>
      <c r="AA1765" t="s">
        <v>5918</v>
      </c>
      <c r="AD1765" t="s">
        <v>5919</v>
      </c>
      <c r="AE1765" t="s">
        <v>360</v>
      </c>
      <c r="AF1765" t="s">
        <v>5920</v>
      </c>
      <c r="AG1765" t="s">
        <v>338</v>
      </c>
      <c r="AH1765" t="s">
        <v>530</v>
      </c>
      <c r="AJ1765" t="s">
        <v>5921</v>
      </c>
      <c r="AL1765" t="s">
        <v>339</v>
      </c>
      <c r="AM1765">
        <v>1</v>
      </c>
      <c r="AN1765">
        <v>1</v>
      </c>
      <c r="AO1765">
        <v>12063</v>
      </c>
      <c r="AQ1765">
        <v>127155</v>
      </c>
      <c r="AR1765">
        <v>52430001</v>
      </c>
      <c r="AS1765" t="s">
        <v>927</v>
      </c>
      <c r="AT1765" t="s">
        <v>75</v>
      </c>
      <c r="AW1765" t="s">
        <v>340</v>
      </c>
      <c r="AX1765" t="s">
        <v>340</v>
      </c>
      <c r="AY1765" t="s">
        <v>357</v>
      </c>
      <c r="AZ1765" t="s">
        <v>363</v>
      </c>
      <c r="BY1765" t="s">
        <v>342</v>
      </c>
      <c r="EQ1765">
        <v>249990</v>
      </c>
      <c r="ER1765" t="s">
        <v>5922</v>
      </c>
      <c r="EV1765">
        <v>17287091</v>
      </c>
      <c r="EW1765">
        <v>928</v>
      </c>
      <c r="EX1765">
        <v>220690</v>
      </c>
      <c r="EY1765" t="s">
        <v>5923</v>
      </c>
      <c r="EZ1765">
        <v>1</v>
      </c>
      <c r="FC1765">
        <v>95385</v>
      </c>
      <c r="FD1765" t="s">
        <v>3531</v>
      </c>
    </row>
    <row r="1766" spans="1:160" x14ac:dyDescent="0.3">
      <c r="A1766" t="str">
        <f>VLOOKUP(B1766,Table2[],3,FALSE)</f>
        <v>Digital</v>
      </c>
      <c r="B1766" t="str">
        <f>IF(OR(ISNUMBER(FIND("QVC",Z1766)),ISNUMBER(FIND("QVC",AL1766))),"QVC",IF(OR(ISNUMBER(FIND("NCO",H1766)),ISNUMBER(FIND("NCO",Y1766))), "NCO", IF(AL1766="consumer","PMD.com",VLOOKUP(LEFT(H1766,2),Tables!$E$1:$F$11,2,FALSE))))</f>
        <v>PMD.com</v>
      </c>
      <c r="C1766">
        <f t="shared" si="84"/>
        <v>58040001</v>
      </c>
      <c r="D1766">
        <f t="shared" si="85"/>
        <v>1</v>
      </c>
      <c r="E1766" t="str">
        <f t="shared" ca="1" si="83"/>
        <v>shifted orders shipped</v>
      </c>
      <c r="F1766" t="s">
        <v>3539</v>
      </c>
      <c r="G1766" t="s">
        <v>335</v>
      </c>
      <c r="H1766" t="s">
        <v>5916</v>
      </c>
      <c r="I1766" s="6">
        <v>44011.811956018515</v>
      </c>
      <c r="J1766" t="s">
        <v>16</v>
      </c>
      <c r="K1766" s="6">
        <v>44013.330312500002</v>
      </c>
      <c r="M1766" t="s">
        <v>5917</v>
      </c>
      <c r="N1766" t="s">
        <v>5918</v>
      </c>
      <c r="Q1766" t="s">
        <v>5919</v>
      </c>
      <c r="R1766" t="s">
        <v>360</v>
      </c>
      <c r="S1766" t="s">
        <v>5920</v>
      </c>
      <c r="T1766" t="s">
        <v>338</v>
      </c>
      <c r="U1766" t="s">
        <v>530</v>
      </c>
      <c r="W1766" t="s">
        <v>5921</v>
      </c>
      <c r="Z1766" t="s">
        <v>5917</v>
      </c>
      <c r="AA1766" t="s">
        <v>5918</v>
      </c>
      <c r="AD1766" t="s">
        <v>5919</v>
      </c>
      <c r="AE1766" t="s">
        <v>360</v>
      </c>
      <c r="AF1766" t="s">
        <v>5920</v>
      </c>
      <c r="AG1766" t="s">
        <v>338</v>
      </c>
      <c r="AH1766" t="s">
        <v>530</v>
      </c>
      <c r="AJ1766" t="s">
        <v>5921</v>
      </c>
      <c r="AL1766" t="s">
        <v>339</v>
      </c>
      <c r="AM1766">
        <v>1</v>
      </c>
      <c r="AN1766">
        <v>1</v>
      </c>
      <c r="AO1766">
        <v>12788</v>
      </c>
      <c r="AQ1766">
        <v>124484</v>
      </c>
      <c r="AR1766">
        <v>58040001</v>
      </c>
      <c r="AS1766" t="s">
        <v>54</v>
      </c>
      <c r="AT1766" t="s">
        <v>55</v>
      </c>
      <c r="AW1766" t="s">
        <v>340</v>
      </c>
      <c r="AX1766" t="s">
        <v>340</v>
      </c>
      <c r="AY1766" t="s">
        <v>357</v>
      </c>
      <c r="AZ1766" t="s">
        <v>363</v>
      </c>
      <c r="BY1766" t="s">
        <v>342</v>
      </c>
      <c r="EQ1766">
        <v>251707</v>
      </c>
      <c r="ER1766" t="s">
        <v>5922</v>
      </c>
      <c r="EV1766">
        <v>17287091</v>
      </c>
      <c r="EW1766">
        <v>928</v>
      </c>
      <c r="EX1766">
        <v>220690</v>
      </c>
      <c r="EY1766" t="s">
        <v>5923</v>
      </c>
      <c r="EZ1766">
        <v>1</v>
      </c>
      <c r="FC1766">
        <v>58040001</v>
      </c>
      <c r="FD1766" t="s">
        <v>55</v>
      </c>
    </row>
    <row r="1767" spans="1:160" x14ac:dyDescent="0.3">
      <c r="A1767" t="str">
        <f>VLOOKUP(B1767,Table2[],3,FALSE)</f>
        <v>Digital</v>
      </c>
      <c r="B1767" t="str">
        <f>IF(OR(ISNUMBER(FIND("QVC",Z1767)),ISNUMBER(FIND("QVC",AL1767))),"QVC",IF(OR(ISNUMBER(FIND("NCO",H1767)),ISNUMBER(FIND("NCO",Y1767))), "NCO", IF(AL1767="consumer","PMD.com",VLOOKUP(LEFT(H1767,2),Tables!$E$1:$F$11,2,FALSE))))</f>
        <v>PMD.com</v>
      </c>
      <c r="C1767">
        <f t="shared" si="84"/>
        <v>53610001</v>
      </c>
      <c r="D1767">
        <f t="shared" si="85"/>
        <v>1</v>
      </c>
      <c r="E1767" t="str">
        <f t="shared" ca="1" si="83"/>
        <v>shifted orders shipped</v>
      </c>
      <c r="F1767" t="s">
        <v>3539</v>
      </c>
      <c r="G1767" t="s">
        <v>335</v>
      </c>
      <c r="H1767" t="s">
        <v>5916</v>
      </c>
      <c r="I1767" s="6">
        <v>44011.811956018515</v>
      </c>
      <c r="J1767" t="s">
        <v>16</v>
      </c>
      <c r="K1767" s="6">
        <v>44013.330312500002</v>
      </c>
      <c r="M1767" t="s">
        <v>5917</v>
      </c>
      <c r="N1767" t="s">
        <v>5918</v>
      </c>
      <c r="Q1767" t="s">
        <v>5919</v>
      </c>
      <c r="R1767" t="s">
        <v>360</v>
      </c>
      <c r="S1767" t="s">
        <v>5920</v>
      </c>
      <c r="T1767" t="s">
        <v>338</v>
      </c>
      <c r="U1767" t="s">
        <v>530</v>
      </c>
      <c r="W1767" t="s">
        <v>5921</v>
      </c>
      <c r="Z1767" t="s">
        <v>5917</v>
      </c>
      <c r="AA1767" t="s">
        <v>5918</v>
      </c>
      <c r="AD1767" t="s">
        <v>5919</v>
      </c>
      <c r="AE1767" t="s">
        <v>360</v>
      </c>
      <c r="AF1767" t="s">
        <v>5920</v>
      </c>
      <c r="AG1767" t="s">
        <v>338</v>
      </c>
      <c r="AH1767" t="s">
        <v>530</v>
      </c>
      <c r="AJ1767" t="s">
        <v>5921</v>
      </c>
      <c r="AL1767" t="s">
        <v>339</v>
      </c>
      <c r="AM1767">
        <v>1</v>
      </c>
      <c r="AN1767">
        <v>1</v>
      </c>
      <c r="AO1767">
        <v>9364</v>
      </c>
      <c r="AQ1767">
        <v>124446</v>
      </c>
      <c r="AR1767">
        <v>53610001</v>
      </c>
      <c r="AS1767" t="s">
        <v>63</v>
      </c>
      <c r="AT1767" t="s">
        <v>425</v>
      </c>
      <c r="AW1767" t="s">
        <v>343</v>
      </c>
      <c r="BY1767" t="s">
        <v>342</v>
      </c>
      <c r="EQ1767">
        <v>243444</v>
      </c>
      <c r="ER1767" t="s">
        <v>5922</v>
      </c>
      <c r="EV1767">
        <v>17287091</v>
      </c>
      <c r="EW1767">
        <v>928</v>
      </c>
      <c r="EX1767">
        <v>220690</v>
      </c>
      <c r="EY1767" t="s">
        <v>5923</v>
      </c>
      <c r="EZ1767">
        <v>1</v>
      </c>
      <c r="FC1767">
        <v>53610001</v>
      </c>
      <c r="FD1767" t="s">
        <v>425</v>
      </c>
    </row>
    <row r="1768" spans="1:160" x14ac:dyDescent="0.3">
      <c r="A1768" t="str">
        <f>VLOOKUP(B1768,Table2[],3,FALSE)</f>
        <v>Digital</v>
      </c>
      <c r="B1768" t="str">
        <f>IF(OR(ISNUMBER(FIND("QVC",Z1768)),ISNUMBER(FIND("QVC",AL1768))),"QVC",IF(OR(ISNUMBER(FIND("NCO",H1768)),ISNUMBER(FIND("NCO",Y1768))), "NCO", IF(AL1768="consumer","PMD.com",VLOOKUP(LEFT(H1768,2),Tables!$E$1:$F$11,2,FALSE))))</f>
        <v>PMD.com</v>
      </c>
      <c r="C1768">
        <f t="shared" si="84"/>
        <v>54020001</v>
      </c>
      <c r="D1768">
        <f t="shared" si="85"/>
        <v>1</v>
      </c>
      <c r="E1768" t="str">
        <f t="shared" ca="1" si="83"/>
        <v>shifted orders shipped</v>
      </c>
      <c r="F1768" t="s">
        <v>3539</v>
      </c>
      <c r="G1768" t="s">
        <v>335</v>
      </c>
      <c r="H1768" t="s">
        <v>5916</v>
      </c>
      <c r="I1768" s="6">
        <v>44011.811956018515</v>
      </c>
      <c r="J1768" t="s">
        <v>16</v>
      </c>
      <c r="K1768" s="6">
        <v>44013.330312500002</v>
      </c>
      <c r="M1768" t="s">
        <v>5917</v>
      </c>
      <c r="N1768" t="s">
        <v>5918</v>
      </c>
      <c r="Q1768" t="s">
        <v>5919</v>
      </c>
      <c r="R1768" t="s">
        <v>360</v>
      </c>
      <c r="S1768" t="s">
        <v>5920</v>
      </c>
      <c r="T1768" t="s">
        <v>338</v>
      </c>
      <c r="U1768" t="s">
        <v>530</v>
      </c>
      <c r="W1768" t="s">
        <v>5921</v>
      </c>
      <c r="Z1768" t="s">
        <v>5917</v>
      </c>
      <c r="AA1768" t="s">
        <v>5918</v>
      </c>
      <c r="AD1768" t="s">
        <v>5919</v>
      </c>
      <c r="AE1768" t="s">
        <v>360</v>
      </c>
      <c r="AF1768" t="s">
        <v>5920</v>
      </c>
      <c r="AG1768" t="s">
        <v>338</v>
      </c>
      <c r="AH1768" t="s">
        <v>530</v>
      </c>
      <c r="AJ1768" t="s">
        <v>5921</v>
      </c>
      <c r="AL1768" t="s">
        <v>339</v>
      </c>
      <c r="AM1768">
        <v>1</v>
      </c>
      <c r="AN1768">
        <v>1</v>
      </c>
      <c r="AO1768">
        <v>3692</v>
      </c>
      <c r="AQ1768">
        <v>124477</v>
      </c>
      <c r="AR1768">
        <v>54020001</v>
      </c>
      <c r="AS1768" t="s">
        <v>484</v>
      </c>
      <c r="AT1768" t="s">
        <v>93</v>
      </c>
      <c r="AW1768" t="s">
        <v>340</v>
      </c>
      <c r="AX1768">
        <v>0</v>
      </c>
      <c r="AY1768" t="s">
        <v>348</v>
      </c>
      <c r="AZ1768">
        <v>0</v>
      </c>
      <c r="BY1768" t="s">
        <v>342</v>
      </c>
      <c r="EQ1768">
        <v>251671</v>
      </c>
      <c r="ER1768" t="s">
        <v>5922</v>
      </c>
      <c r="EV1768">
        <v>17287091</v>
      </c>
      <c r="EW1768">
        <v>928</v>
      </c>
      <c r="EX1768">
        <v>220690</v>
      </c>
      <c r="EY1768" t="s">
        <v>5923</v>
      </c>
      <c r="EZ1768">
        <v>1</v>
      </c>
      <c r="FC1768">
        <v>54020001</v>
      </c>
      <c r="FD1768" t="s">
        <v>93</v>
      </c>
    </row>
    <row r="1769" spans="1:160" x14ac:dyDescent="0.3">
      <c r="A1769" t="str">
        <f>VLOOKUP(B1769,Table2[],3,FALSE)</f>
        <v>Digital</v>
      </c>
      <c r="B1769" t="str">
        <f>IF(OR(ISNUMBER(FIND("QVC",Z1769)),ISNUMBER(FIND("QVC",AL1769))),"QVC",IF(OR(ISNUMBER(FIND("NCO",H1769)),ISNUMBER(FIND("NCO",Y1769))), "NCO", IF(AL1769="consumer","PMD.com",VLOOKUP(LEFT(H1769,2),Tables!$E$1:$F$11,2,FALSE))))</f>
        <v>PMD.com</v>
      </c>
      <c r="C1769">
        <f t="shared" si="84"/>
        <v>53920001</v>
      </c>
      <c r="D1769">
        <f t="shared" si="85"/>
        <v>1</v>
      </c>
      <c r="E1769" t="str">
        <f t="shared" ca="1" si="83"/>
        <v>shifted orders shipped</v>
      </c>
      <c r="F1769" t="s">
        <v>3539</v>
      </c>
      <c r="G1769" t="s">
        <v>335</v>
      </c>
      <c r="H1769" t="s">
        <v>5916</v>
      </c>
      <c r="I1769" s="6">
        <v>44011.811956018515</v>
      </c>
      <c r="J1769" t="s">
        <v>16</v>
      </c>
      <c r="K1769" s="6">
        <v>44013.330312500002</v>
      </c>
      <c r="M1769" t="s">
        <v>5917</v>
      </c>
      <c r="N1769" t="s">
        <v>5918</v>
      </c>
      <c r="Q1769" t="s">
        <v>5919</v>
      </c>
      <c r="R1769" t="s">
        <v>360</v>
      </c>
      <c r="S1769" t="s">
        <v>5920</v>
      </c>
      <c r="T1769" t="s">
        <v>338</v>
      </c>
      <c r="U1769" t="s">
        <v>530</v>
      </c>
      <c r="W1769" t="s">
        <v>5921</v>
      </c>
      <c r="Z1769" t="s">
        <v>5917</v>
      </c>
      <c r="AA1769" t="s">
        <v>5918</v>
      </c>
      <c r="AD1769" t="s">
        <v>5919</v>
      </c>
      <c r="AE1769" t="s">
        <v>360</v>
      </c>
      <c r="AF1769" t="s">
        <v>5920</v>
      </c>
      <c r="AG1769" t="s">
        <v>338</v>
      </c>
      <c r="AH1769" t="s">
        <v>530</v>
      </c>
      <c r="AJ1769" t="s">
        <v>5921</v>
      </c>
      <c r="AL1769" t="s">
        <v>339</v>
      </c>
      <c r="AM1769">
        <v>1</v>
      </c>
      <c r="AN1769">
        <v>1</v>
      </c>
      <c r="AO1769">
        <v>14899</v>
      </c>
      <c r="AQ1769">
        <v>124468</v>
      </c>
      <c r="AR1769">
        <v>53920001</v>
      </c>
      <c r="AS1769">
        <v>9000000</v>
      </c>
      <c r="AT1769" t="s">
        <v>40</v>
      </c>
      <c r="AW1769" t="s">
        <v>343</v>
      </c>
      <c r="BY1769" t="s">
        <v>342</v>
      </c>
      <c r="EQ1769">
        <v>243396</v>
      </c>
      <c r="ER1769" t="s">
        <v>5922</v>
      </c>
      <c r="EV1769">
        <v>17287091</v>
      </c>
      <c r="EW1769">
        <v>928</v>
      </c>
      <c r="EX1769">
        <v>220690</v>
      </c>
      <c r="EY1769" t="s">
        <v>5923</v>
      </c>
      <c r="EZ1769">
        <v>1</v>
      </c>
      <c r="FC1769">
        <v>95385</v>
      </c>
      <c r="FD1769" t="s">
        <v>3531</v>
      </c>
    </row>
    <row r="1770" spans="1:160" x14ac:dyDescent="0.3">
      <c r="A1770" t="str">
        <f>VLOOKUP(B1770,Table2[],3,FALSE)</f>
        <v>Digital</v>
      </c>
      <c r="B1770" t="str">
        <f>IF(OR(ISNUMBER(FIND("QVC",Z1770)),ISNUMBER(FIND("QVC",AL1770))),"QVC",IF(OR(ISNUMBER(FIND("NCO",H1770)),ISNUMBER(FIND("NCO",Y1770))), "NCO", IF(AL1770="consumer","PMD.com",VLOOKUP(LEFT(H1770,2),Tables!$E$1:$F$11,2,FALSE))))</f>
        <v>PMD.com</v>
      </c>
      <c r="C1770">
        <f t="shared" si="84"/>
        <v>5341030</v>
      </c>
      <c r="D1770">
        <f t="shared" si="85"/>
        <v>1</v>
      </c>
      <c r="E1770" t="str">
        <f t="shared" ca="1" si="83"/>
        <v>shifted orders shipped</v>
      </c>
      <c r="F1770" t="s">
        <v>3539</v>
      </c>
      <c r="G1770" t="s">
        <v>335</v>
      </c>
      <c r="H1770" t="s">
        <v>5916</v>
      </c>
      <c r="I1770" s="6">
        <v>44011.811956018515</v>
      </c>
      <c r="J1770" t="s">
        <v>16</v>
      </c>
      <c r="K1770" s="6">
        <v>44013.330312500002</v>
      </c>
      <c r="M1770" t="s">
        <v>5917</v>
      </c>
      <c r="N1770" t="s">
        <v>5918</v>
      </c>
      <c r="Q1770" t="s">
        <v>5919</v>
      </c>
      <c r="R1770" t="s">
        <v>360</v>
      </c>
      <c r="S1770" t="s">
        <v>5920</v>
      </c>
      <c r="T1770" t="s">
        <v>338</v>
      </c>
      <c r="U1770" t="s">
        <v>530</v>
      </c>
      <c r="W1770" t="s">
        <v>5921</v>
      </c>
      <c r="Z1770" t="s">
        <v>5917</v>
      </c>
      <c r="AA1770" t="s">
        <v>5918</v>
      </c>
      <c r="AD1770" t="s">
        <v>5919</v>
      </c>
      <c r="AE1770" t="s">
        <v>360</v>
      </c>
      <c r="AF1770" t="s">
        <v>5920</v>
      </c>
      <c r="AG1770" t="s">
        <v>338</v>
      </c>
      <c r="AH1770" t="s">
        <v>530</v>
      </c>
      <c r="AJ1770" t="s">
        <v>5921</v>
      </c>
      <c r="AL1770" t="s">
        <v>339</v>
      </c>
      <c r="AM1770">
        <v>1</v>
      </c>
      <c r="AN1770">
        <v>1</v>
      </c>
      <c r="AO1770">
        <v>12859</v>
      </c>
      <c r="AQ1770">
        <v>124642</v>
      </c>
      <c r="AR1770">
        <v>5341030</v>
      </c>
      <c r="AS1770" t="s">
        <v>925</v>
      </c>
      <c r="AT1770" t="s">
        <v>926</v>
      </c>
      <c r="AW1770" t="s">
        <v>366</v>
      </c>
      <c r="AX1770" t="s">
        <v>366</v>
      </c>
      <c r="AY1770" t="s">
        <v>345</v>
      </c>
      <c r="AZ1770" t="s">
        <v>346</v>
      </c>
      <c r="BY1770" t="s">
        <v>342</v>
      </c>
      <c r="EQ1770">
        <v>243275</v>
      </c>
      <c r="ER1770" t="s">
        <v>5922</v>
      </c>
      <c r="EV1770">
        <v>17287091</v>
      </c>
      <c r="EW1770">
        <v>928</v>
      </c>
      <c r="EX1770">
        <v>220690</v>
      </c>
      <c r="EY1770" t="s">
        <v>5923</v>
      </c>
      <c r="EZ1770">
        <v>1</v>
      </c>
      <c r="FC1770">
        <v>95385</v>
      </c>
      <c r="FD1770" t="s">
        <v>3531</v>
      </c>
    </row>
    <row r="1771" spans="1:160" x14ac:dyDescent="0.3">
      <c r="A1771" t="str">
        <f>VLOOKUP(B1771,Table2[],3,FALSE)</f>
        <v>Digital</v>
      </c>
      <c r="B1771" t="str">
        <f>IF(OR(ISNUMBER(FIND("QVC",Z1771)),ISNUMBER(FIND("QVC",AL1771))),"QVC",IF(OR(ISNUMBER(FIND("NCO",H1771)),ISNUMBER(FIND("NCO",Y1771))), "NCO", IF(AL1771="consumer","PMD.com",VLOOKUP(LEFT(H1771,2),Tables!$E$1:$F$11,2,FALSE))))</f>
        <v>PMD.com</v>
      </c>
      <c r="C1771">
        <f t="shared" si="84"/>
        <v>51090030</v>
      </c>
      <c r="D1771">
        <f t="shared" si="85"/>
        <v>1</v>
      </c>
      <c r="E1771" t="str">
        <f t="shared" ca="1" si="83"/>
        <v>shifted orders shipped</v>
      </c>
      <c r="F1771" t="s">
        <v>3539</v>
      </c>
      <c r="G1771" t="s">
        <v>335</v>
      </c>
      <c r="H1771" t="s">
        <v>5916</v>
      </c>
      <c r="I1771" s="6">
        <v>44011.811956018515</v>
      </c>
      <c r="J1771" t="s">
        <v>16</v>
      </c>
      <c r="K1771" s="6">
        <v>44013.330312500002</v>
      </c>
      <c r="M1771" t="s">
        <v>5917</v>
      </c>
      <c r="N1771" t="s">
        <v>5918</v>
      </c>
      <c r="Q1771" t="s">
        <v>5919</v>
      </c>
      <c r="R1771" t="s">
        <v>360</v>
      </c>
      <c r="S1771" t="s">
        <v>5920</v>
      </c>
      <c r="T1771" t="s">
        <v>338</v>
      </c>
      <c r="U1771" t="s">
        <v>530</v>
      </c>
      <c r="W1771" t="s">
        <v>5921</v>
      </c>
      <c r="Z1771" t="s">
        <v>5917</v>
      </c>
      <c r="AA1771" t="s">
        <v>5918</v>
      </c>
      <c r="AD1771" t="s">
        <v>5919</v>
      </c>
      <c r="AE1771" t="s">
        <v>360</v>
      </c>
      <c r="AF1771" t="s">
        <v>5920</v>
      </c>
      <c r="AG1771" t="s">
        <v>338</v>
      </c>
      <c r="AH1771" t="s">
        <v>530</v>
      </c>
      <c r="AJ1771" t="s">
        <v>5921</v>
      </c>
      <c r="AL1771" t="s">
        <v>339</v>
      </c>
      <c r="AM1771">
        <v>1</v>
      </c>
      <c r="AN1771">
        <v>1</v>
      </c>
      <c r="AO1771">
        <v>6688</v>
      </c>
      <c r="AQ1771">
        <v>125960</v>
      </c>
      <c r="AR1771">
        <v>51090030</v>
      </c>
      <c r="AS1771" t="s">
        <v>3043</v>
      </c>
      <c r="AT1771" t="s">
        <v>628</v>
      </c>
      <c r="AW1771" t="s">
        <v>343</v>
      </c>
      <c r="BY1771" t="s">
        <v>342</v>
      </c>
      <c r="BZ1771" t="b">
        <v>0</v>
      </c>
      <c r="EQ1771">
        <v>243047</v>
      </c>
      <c r="ER1771" t="s">
        <v>5922</v>
      </c>
      <c r="EV1771">
        <v>17287091</v>
      </c>
      <c r="EW1771">
        <v>928</v>
      </c>
      <c r="EX1771">
        <v>220690</v>
      </c>
      <c r="EY1771" t="s">
        <v>5923</v>
      </c>
      <c r="EZ1771">
        <v>1</v>
      </c>
      <c r="FC1771">
        <v>95385</v>
      </c>
      <c r="FD1771" t="s">
        <v>3531</v>
      </c>
    </row>
    <row r="1772" spans="1:160" x14ac:dyDescent="0.3">
      <c r="A1772" t="str">
        <f>VLOOKUP(B1772,Table2[],3,FALSE)</f>
        <v>Digital</v>
      </c>
      <c r="B1772" t="str">
        <f>IF(OR(ISNUMBER(FIND("QVC",Z1772)),ISNUMBER(FIND("QVC",AL1772))),"QVC",IF(OR(ISNUMBER(FIND("NCO",H1772)),ISNUMBER(FIND("NCO",Y1772))), "NCO", IF(AL1772="consumer","PMD.com",VLOOKUP(LEFT(H1772,2),Tables!$E$1:$F$11,2,FALSE))))</f>
        <v>PMD.com</v>
      </c>
      <c r="C1772">
        <f t="shared" si="84"/>
        <v>52030001</v>
      </c>
      <c r="D1772">
        <f t="shared" si="85"/>
        <v>1</v>
      </c>
      <c r="E1772" t="str">
        <f t="shared" ca="1" si="83"/>
        <v>shifted orders shipped</v>
      </c>
      <c r="F1772" t="s">
        <v>3539</v>
      </c>
      <c r="G1772" t="s">
        <v>335</v>
      </c>
      <c r="H1772" t="s">
        <v>5924</v>
      </c>
      <c r="I1772" s="6">
        <v>44011.437673611108</v>
      </c>
      <c r="J1772" t="s">
        <v>16</v>
      </c>
      <c r="K1772" s="6">
        <v>44013.330509259256</v>
      </c>
      <c r="M1772" t="s">
        <v>5925</v>
      </c>
      <c r="N1772" t="s">
        <v>5926</v>
      </c>
      <c r="Q1772" t="s">
        <v>847</v>
      </c>
      <c r="R1772" t="s">
        <v>376</v>
      </c>
      <c r="S1772" t="s">
        <v>5927</v>
      </c>
      <c r="T1772" t="s">
        <v>338</v>
      </c>
      <c r="U1772" t="s">
        <v>530</v>
      </c>
      <c r="W1772" t="s">
        <v>5928</v>
      </c>
      <c r="Z1772" t="s">
        <v>5925</v>
      </c>
      <c r="AA1772" t="s">
        <v>5926</v>
      </c>
      <c r="AD1772" t="s">
        <v>847</v>
      </c>
      <c r="AE1772" t="s">
        <v>376</v>
      </c>
      <c r="AF1772" t="s">
        <v>5927</v>
      </c>
      <c r="AG1772" t="s">
        <v>338</v>
      </c>
      <c r="AH1772" t="s">
        <v>530</v>
      </c>
      <c r="AJ1772" t="s">
        <v>5928</v>
      </c>
      <c r="AL1772" t="s">
        <v>339</v>
      </c>
      <c r="AM1772">
        <v>1</v>
      </c>
      <c r="AN1772">
        <v>1</v>
      </c>
      <c r="AO1772">
        <v>5763</v>
      </c>
      <c r="AQ1772">
        <v>124432</v>
      </c>
      <c r="AR1772">
        <v>52030001</v>
      </c>
      <c r="AS1772" t="s">
        <v>147</v>
      </c>
      <c r="AT1772" t="s">
        <v>148</v>
      </c>
      <c r="AW1772" t="s">
        <v>340</v>
      </c>
      <c r="AX1772" t="s">
        <v>340</v>
      </c>
      <c r="AY1772" t="s">
        <v>423</v>
      </c>
      <c r="AZ1772">
        <v>0</v>
      </c>
      <c r="BY1772" t="s">
        <v>342</v>
      </c>
      <c r="EQ1772">
        <v>242566</v>
      </c>
      <c r="ER1772" t="s">
        <v>5929</v>
      </c>
      <c r="EV1772">
        <v>17286758</v>
      </c>
      <c r="EW1772">
        <v>928</v>
      </c>
      <c r="EX1772">
        <v>220513</v>
      </c>
      <c r="EY1772">
        <v>9.2748999964335493E+25</v>
      </c>
      <c r="EZ1772">
        <v>1</v>
      </c>
      <c r="FC1772">
        <v>52030001</v>
      </c>
      <c r="FD1772" t="s">
        <v>148</v>
      </c>
    </row>
    <row r="1773" spans="1:160" x14ac:dyDescent="0.3">
      <c r="A1773" t="str">
        <f>VLOOKUP(B1773,Table2[],3,FALSE)</f>
        <v>Digital</v>
      </c>
      <c r="B1773" t="str">
        <f>IF(OR(ISNUMBER(FIND("QVC",Z1773)),ISNUMBER(FIND("QVC",AL1773))),"QVC",IF(OR(ISNUMBER(FIND("NCO",H1773)),ISNUMBER(FIND("NCO",Y1773))), "NCO", IF(AL1773="consumer","PMD.com",VLOOKUP(LEFT(H1773,2),Tables!$E$1:$F$11,2,FALSE))))</f>
        <v>PMD.com</v>
      </c>
      <c r="C1773">
        <f t="shared" si="84"/>
        <v>53980001</v>
      </c>
      <c r="D1773">
        <f t="shared" si="85"/>
        <v>1</v>
      </c>
      <c r="E1773" t="str">
        <f t="shared" ca="1" si="83"/>
        <v>shifted orders shipped</v>
      </c>
      <c r="F1773" t="s">
        <v>3539</v>
      </c>
      <c r="G1773" t="s">
        <v>335</v>
      </c>
      <c r="H1773" t="s">
        <v>5930</v>
      </c>
      <c r="I1773" s="6">
        <v>44011.815891203703</v>
      </c>
      <c r="J1773" t="s">
        <v>16</v>
      </c>
      <c r="K1773" s="6">
        <v>44013.330625000002</v>
      </c>
      <c r="M1773" t="s">
        <v>5931</v>
      </c>
      <c r="N1773" t="s">
        <v>5932</v>
      </c>
      <c r="Q1773" t="s">
        <v>1002</v>
      </c>
      <c r="R1773" t="s">
        <v>494</v>
      </c>
      <c r="S1773" t="s">
        <v>5933</v>
      </c>
      <c r="T1773" t="s">
        <v>338</v>
      </c>
      <c r="U1773" t="s">
        <v>530</v>
      </c>
      <c r="W1773" t="s">
        <v>5934</v>
      </c>
      <c r="Z1773" t="s">
        <v>5931</v>
      </c>
      <c r="AA1773" t="s">
        <v>5932</v>
      </c>
      <c r="AD1773" t="s">
        <v>1002</v>
      </c>
      <c r="AE1773" t="s">
        <v>494</v>
      </c>
      <c r="AF1773" t="s">
        <v>5933</v>
      </c>
      <c r="AG1773" t="s">
        <v>338</v>
      </c>
      <c r="AH1773" t="s">
        <v>530</v>
      </c>
      <c r="AJ1773" t="s">
        <v>5934</v>
      </c>
      <c r="AL1773" t="s">
        <v>339</v>
      </c>
      <c r="AM1773">
        <v>1</v>
      </c>
      <c r="AN1773">
        <v>1</v>
      </c>
      <c r="AO1773">
        <v>5816</v>
      </c>
      <c r="AQ1773">
        <v>124473</v>
      </c>
      <c r="AR1773">
        <v>53980001</v>
      </c>
      <c r="AS1773" t="s">
        <v>1735</v>
      </c>
      <c r="AT1773" t="s">
        <v>43</v>
      </c>
      <c r="AW1773" t="s">
        <v>340</v>
      </c>
      <c r="AX1773">
        <v>0</v>
      </c>
      <c r="AY1773" t="s">
        <v>348</v>
      </c>
      <c r="AZ1773">
        <v>0</v>
      </c>
      <c r="BY1773" t="s">
        <v>342</v>
      </c>
      <c r="EQ1773">
        <v>253177</v>
      </c>
      <c r="ER1773" t="s">
        <v>5935</v>
      </c>
      <c r="EV1773">
        <v>17287094</v>
      </c>
      <c r="EW1773">
        <v>928</v>
      </c>
      <c r="EX1773">
        <v>220693</v>
      </c>
      <c r="EY1773">
        <v>9.2748999964335493E+25</v>
      </c>
      <c r="EZ1773">
        <v>1</v>
      </c>
      <c r="FC1773">
        <v>53980001</v>
      </c>
      <c r="FD1773" t="s">
        <v>43</v>
      </c>
    </row>
    <row r="1774" spans="1:160" x14ac:dyDescent="0.3">
      <c r="A1774" t="str">
        <f>VLOOKUP(B1774,Table2[],3,FALSE)</f>
        <v>Digital</v>
      </c>
      <c r="B1774" t="str">
        <f>IF(OR(ISNUMBER(FIND("QVC",Z1774)),ISNUMBER(FIND("QVC",AL1774))),"QVC",IF(OR(ISNUMBER(FIND("NCO",H1774)),ISNUMBER(FIND("NCO",Y1774))), "NCO", IF(AL1774="consumer","PMD.com",VLOOKUP(LEFT(H1774,2),Tables!$E$1:$F$11,2,FALSE))))</f>
        <v>PMD.com</v>
      </c>
      <c r="C1774">
        <f t="shared" si="84"/>
        <v>54020001</v>
      </c>
      <c r="D1774">
        <f t="shared" si="85"/>
        <v>1</v>
      </c>
      <c r="E1774" t="str">
        <f t="shared" ca="1" si="83"/>
        <v>shifted orders shipped</v>
      </c>
      <c r="F1774" t="s">
        <v>3539</v>
      </c>
      <c r="G1774" t="s">
        <v>335</v>
      </c>
      <c r="H1774" t="s">
        <v>5930</v>
      </c>
      <c r="I1774" s="6">
        <v>44011.815891203703</v>
      </c>
      <c r="J1774" t="s">
        <v>16</v>
      </c>
      <c r="K1774" s="6">
        <v>44013.330625000002</v>
      </c>
      <c r="M1774" t="s">
        <v>5931</v>
      </c>
      <c r="N1774" t="s">
        <v>5932</v>
      </c>
      <c r="Q1774" t="s">
        <v>1002</v>
      </c>
      <c r="R1774" t="s">
        <v>494</v>
      </c>
      <c r="S1774" t="s">
        <v>5933</v>
      </c>
      <c r="T1774" t="s">
        <v>338</v>
      </c>
      <c r="U1774" t="s">
        <v>530</v>
      </c>
      <c r="W1774" t="s">
        <v>5934</v>
      </c>
      <c r="Z1774" t="s">
        <v>5931</v>
      </c>
      <c r="AA1774" t="s">
        <v>5932</v>
      </c>
      <c r="AD1774" t="s">
        <v>1002</v>
      </c>
      <c r="AE1774" t="s">
        <v>494</v>
      </c>
      <c r="AF1774" t="s">
        <v>5933</v>
      </c>
      <c r="AG1774" t="s">
        <v>338</v>
      </c>
      <c r="AH1774" t="s">
        <v>530</v>
      </c>
      <c r="AJ1774" t="s">
        <v>5934</v>
      </c>
      <c r="AL1774" t="s">
        <v>339</v>
      </c>
      <c r="AM1774">
        <v>1</v>
      </c>
      <c r="AN1774">
        <v>1</v>
      </c>
      <c r="AO1774">
        <v>3692</v>
      </c>
      <c r="AQ1774">
        <v>124477</v>
      </c>
      <c r="AR1774">
        <v>54020001</v>
      </c>
      <c r="AS1774" t="s">
        <v>484</v>
      </c>
      <c r="AT1774" t="s">
        <v>93</v>
      </c>
      <c r="AW1774" t="s">
        <v>340</v>
      </c>
      <c r="AX1774">
        <v>0</v>
      </c>
      <c r="AY1774" t="s">
        <v>348</v>
      </c>
      <c r="AZ1774">
        <v>0</v>
      </c>
      <c r="BY1774" t="s">
        <v>342</v>
      </c>
      <c r="EQ1774">
        <v>251671</v>
      </c>
      <c r="ER1774" t="s">
        <v>5935</v>
      </c>
      <c r="EV1774">
        <v>17287094</v>
      </c>
      <c r="EW1774">
        <v>928</v>
      </c>
      <c r="EX1774">
        <v>220693</v>
      </c>
      <c r="EY1774">
        <v>9.2748999964335493E+25</v>
      </c>
      <c r="EZ1774">
        <v>1</v>
      </c>
      <c r="FC1774">
        <v>54020001</v>
      </c>
      <c r="FD1774" t="s">
        <v>93</v>
      </c>
    </row>
    <row r="1775" spans="1:160" x14ac:dyDescent="0.3">
      <c r="A1775" t="str">
        <f>VLOOKUP(B1775,Table2[],3,FALSE)</f>
        <v>Digital</v>
      </c>
      <c r="B1775" t="str">
        <f>IF(OR(ISNUMBER(FIND("QVC",Z1775)),ISNUMBER(FIND("QVC",AL1775))),"QVC",IF(OR(ISNUMBER(FIND("NCO",H1775)),ISNUMBER(FIND("NCO",Y1775))), "NCO", IF(AL1775="consumer","PMD.com",VLOOKUP(LEFT(H1775,2),Tables!$E$1:$F$11,2,FALSE))))</f>
        <v>PMD.com</v>
      </c>
      <c r="C1775">
        <f t="shared" si="84"/>
        <v>55110011</v>
      </c>
      <c r="D1775">
        <f t="shared" si="85"/>
        <v>1</v>
      </c>
      <c r="E1775" t="str">
        <f t="shared" ca="1" si="83"/>
        <v>shifted orders shipped</v>
      </c>
      <c r="F1775" t="s">
        <v>3539</v>
      </c>
      <c r="G1775" t="s">
        <v>335</v>
      </c>
      <c r="H1775" t="s">
        <v>5936</v>
      </c>
      <c r="I1775" s="6">
        <v>44011.564166666663</v>
      </c>
      <c r="J1775" t="s">
        <v>16</v>
      </c>
      <c r="K1775" s="6">
        <v>44013.330810185187</v>
      </c>
      <c r="M1775" t="s">
        <v>637</v>
      </c>
      <c r="N1775" t="s">
        <v>1029</v>
      </c>
      <c r="Q1775" t="s">
        <v>740</v>
      </c>
      <c r="R1775" t="s">
        <v>378</v>
      </c>
      <c r="S1775" t="s">
        <v>1030</v>
      </c>
      <c r="T1775" t="s">
        <v>338</v>
      </c>
      <c r="U1775" t="s">
        <v>530</v>
      </c>
      <c r="W1775" t="s">
        <v>638</v>
      </c>
      <c r="Z1775" t="s">
        <v>637</v>
      </c>
      <c r="AA1775" t="s">
        <v>1029</v>
      </c>
      <c r="AD1775" t="s">
        <v>740</v>
      </c>
      <c r="AE1775" t="s">
        <v>378</v>
      </c>
      <c r="AF1775" t="s">
        <v>1030</v>
      </c>
      <c r="AG1775" t="s">
        <v>338</v>
      </c>
      <c r="AH1775" t="s">
        <v>530</v>
      </c>
      <c r="AJ1775" t="s">
        <v>638</v>
      </c>
      <c r="AL1775" t="s">
        <v>339</v>
      </c>
      <c r="AM1775">
        <v>1</v>
      </c>
      <c r="AN1775">
        <v>1</v>
      </c>
      <c r="AO1775">
        <v>2688</v>
      </c>
      <c r="AQ1775">
        <v>123763</v>
      </c>
      <c r="AR1775">
        <v>55110011</v>
      </c>
      <c r="AS1775" t="s">
        <v>120</v>
      </c>
      <c r="AT1775" t="s">
        <v>121</v>
      </c>
      <c r="AW1775" t="s">
        <v>340</v>
      </c>
      <c r="AX1775" t="s">
        <v>340</v>
      </c>
      <c r="AY1775" t="s">
        <v>382</v>
      </c>
      <c r="AZ1775">
        <v>0</v>
      </c>
      <c r="BY1775" t="s">
        <v>342</v>
      </c>
      <c r="EQ1775">
        <v>248980</v>
      </c>
      <c r="ER1775" t="s">
        <v>5937</v>
      </c>
      <c r="EV1775">
        <v>17286768</v>
      </c>
      <c r="EW1775">
        <v>928</v>
      </c>
      <c r="EX1775">
        <v>220523</v>
      </c>
      <c r="EY1775" t="s">
        <v>5938</v>
      </c>
      <c r="EZ1775">
        <v>1</v>
      </c>
      <c r="FC1775">
        <v>55110011</v>
      </c>
      <c r="FD1775" t="s">
        <v>121</v>
      </c>
    </row>
    <row r="1776" spans="1:160" x14ac:dyDescent="0.3">
      <c r="A1776" t="str">
        <f>VLOOKUP(B1776,Table2[],3,FALSE)</f>
        <v>Digital</v>
      </c>
      <c r="B1776" t="str">
        <f>IF(OR(ISNUMBER(FIND("QVC",Z1776)),ISNUMBER(FIND("QVC",AL1776))),"QVC",IF(OR(ISNUMBER(FIND("NCO",H1776)),ISNUMBER(FIND("NCO",Y1776))), "NCO", IF(AL1776="consumer","PMD.com",VLOOKUP(LEFT(H1776,2),Tables!$E$1:$F$11,2,FALSE))))</f>
        <v>PMD.com</v>
      </c>
      <c r="C1776">
        <f t="shared" si="84"/>
        <v>53440001</v>
      </c>
      <c r="D1776">
        <f t="shared" si="85"/>
        <v>1</v>
      </c>
      <c r="E1776" t="str">
        <f t="shared" ca="1" si="83"/>
        <v>shifted orders shipped</v>
      </c>
      <c r="F1776" t="s">
        <v>3539</v>
      </c>
      <c r="G1776" t="s">
        <v>335</v>
      </c>
      <c r="H1776" t="s">
        <v>2398</v>
      </c>
      <c r="I1776" s="6">
        <v>44008.3669212963</v>
      </c>
      <c r="J1776" t="s">
        <v>16</v>
      </c>
      <c r="K1776" s="6">
        <v>44013.33090277778</v>
      </c>
      <c r="M1776" t="s">
        <v>5939</v>
      </c>
      <c r="N1776" t="s">
        <v>5940</v>
      </c>
      <c r="Q1776" t="s">
        <v>2192</v>
      </c>
      <c r="R1776" t="s">
        <v>376</v>
      </c>
      <c r="S1776">
        <v>75051</v>
      </c>
      <c r="T1776" t="s">
        <v>338</v>
      </c>
      <c r="U1776" t="s">
        <v>530</v>
      </c>
      <c r="W1776" t="s">
        <v>5941</v>
      </c>
      <c r="Z1776" t="s">
        <v>5939</v>
      </c>
      <c r="AA1776" t="s">
        <v>5940</v>
      </c>
      <c r="AD1776" t="s">
        <v>2192</v>
      </c>
      <c r="AE1776" t="s">
        <v>376</v>
      </c>
      <c r="AF1776">
        <v>75051</v>
      </c>
      <c r="AG1776" t="s">
        <v>338</v>
      </c>
      <c r="AH1776" t="s">
        <v>530</v>
      </c>
      <c r="AJ1776" t="s">
        <v>5941</v>
      </c>
      <c r="AL1776" t="s">
        <v>339</v>
      </c>
      <c r="AM1776">
        <v>1</v>
      </c>
      <c r="AN1776">
        <v>1</v>
      </c>
      <c r="AO1776">
        <v>7642</v>
      </c>
      <c r="AQ1776">
        <v>124700</v>
      </c>
      <c r="AR1776">
        <v>53440001</v>
      </c>
      <c r="AS1776" t="s">
        <v>1240</v>
      </c>
      <c r="AT1776" t="s">
        <v>116</v>
      </c>
      <c r="AW1776" t="s">
        <v>340</v>
      </c>
      <c r="AX1776" t="s">
        <v>340</v>
      </c>
      <c r="AY1776" t="s">
        <v>345</v>
      </c>
      <c r="AZ1776" t="s">
        <v>345</v>
      </c>
      <c r="BY1776" t="s">
        <v>342</v>
      </c>
      <c r="EQ1776">
        <v>252960</v>
      </c>
      <c r="ER1776" t="s">
        <v>2399</v>
      </c>
      <c r="EV1776">
        <v>17284012</v>
      </c>
      <c r="EW1776">
        <v>928</v>
      </c>
      <c r="EX1776">
        <v>218605</v>
      </c>
      <c r="EY1776" t="s">
        <v>5942</v>
      </c>
      <c r="EZ1776">
        <v>1</v>
      </c>
      <c r="FC1776">
        <v>53440001</v>
      </c>
      <c r="FD1776" t="s">
        <v>116</v>
      </c>
    </row>
    <row r="1777" spans="1:160" x14ac:dyDescent="0.3">
      <c r="A1777" t="str">
        <f>VLOOKUP(B1777,Table2[],3,FALSE)</f>
        <v>Digital</v>
      </c>
      <c r="B1777" t="str">
        <f>IF(OR(ISNUMBER(FIND("QVC",Z1777)),ISNUMBER(FIND("QVC",AL1777))),"QVC",IF(OR(ISNUMBER(FIND("NCO",H1777)),ISNUMBER(FIND("NCO",Y1777))), "NCO", IF(AL1777="consumer","PMD.com",VLOOKUP(LEFT(H1777,2),Tables!$E$1:$F$11,2,FALSE))))</f>
        <v>PMD.com</v>
      </c>
      <c r="C1777">
        <f t="shared" si="84"/>
        <v>51090061</v>
      </c>
      <c r="D1777">
        <f t="shared" si="85"/>
        <v>1</v>
      </c>
      <c r="E1777" t="str">
        <f t="shared" ca="1" si="83"/>
        <v>shifted orders shipped</v>
      </c>
      <c r="F1777" t="s">
        <v>3539</v>
      </c>
      <c r="G1777" t="s">
        <v>335</v>
      </c>
      <c r="H1777" t="s">
        <v>2398</v>
      </c>
      <c r="I1777" s="6">
        <v>44008.3669212963</v>
      </c>
      <c r="J1777" t="s">
        <v>16</v>
      </c>
      <c r="K1777" s="6">
        <v>44013.33090277778</v>
      </c>
      <c r="M1777" t="s">
        <v>5939</v>
      </c>
      <c r="N1777" t="s">
        <v>5940</v>
      </c>
      <c r="Q1777" t="s">
        <v>2192</v>
      </c>
      <c r="R1777" t="s">
        <v>376</v>
      </c>
      <c r="S1777">
        <v>75051</v>
      </c>
      <c r="T1777" t="s">
        <v>338</v>
      </c>
      <c r="U1777" t="s">
        <v>530</v>
      </c>
      <c r="W1777" t="s">
        <v>5941</v>
      </c>
      <c r="Z1777" t="s">
        <v>5939</v>
      </c>
      <c r="AA1777" t="s">
        <v>5940</v>
      </c>
      <c r="AD1777" t="s">
        <v>2192</v>
      </c>
      <c r="AE1777" t="s">
        <v>376</v>
      </c>
      <c r="AF1777">
        <v>75051</v>
      </c>
      <c r="AG1777" t="s">
        <v>338</v>
      </c>
      <c r="AH1777" t="s">
        <v>530</v>
      </c>
      <c r="AJ1777" t="s">
        <v>5941</v>
      </c>
      <c r="AL1777" t="s">
        <v>339</v>
      </c>
      <c r="AM1777">
        <v>1</v>
      </c>
      <c r="AN1777">
        <v>1</v>
      </c>
      <c r="AO1777">
        <v>8078</v>
      </c>
      <c r="AQ1777">
        <v>124010</v>
      </c>
      <c r="AR1777">
        <v>51090061</v>
      </c>
      <c r="AS1777" t="s">
        <v>2383</v>
      </c>
      <c r="AT1777" t="s">
        <v>122</v>
      </c>
      <c r="AW1777" t="s">
        <v>340</v>
      </c>
      <c r="AX1777" t="s">
        <v>340</v>
      </c>
      <c r="AY1777" t="s">
        <v>357</v>
      </c>
      <c r="AZ1777" t="s">
        <v>363</v>
      </c>
      <c r="BY1777" t="s">
        <v>342</v>
      </c>
      <c r="EQ1777">
        <v>252776</v>
      </c>
      <c r="ER1777" t="s">
        <v>2399</v>
      </c>
      <c r="EV1777">
        <v>17284012</v>
      </c>
      <c r="EW1777">
        <v>928</v>
      </c>
      <c r="EX1777">
        <v>218605</v>
      </c>
      <c r="EY1777" t="s">
        <v>5942</v>
      </c>
      <c r="EZ1777">
        <v>1</v>
      </c>
      <c r="FC1777">
        <v>51090061</v>
      </c>
      <c r="FD1777" t="s">
        <v>122</v>
      </c>
    </row>
    <row r="1778" spans="1:160" x14ac:dyDescent="0.3">
      <c r="A1778" t="str">
        <f>VLOOKUP(B1778,Table2[],3,FALSE)</f>
        <v>Digital</v>
      </c>
      <c r="B1778" t="str">
        <f>IF(OR(ISNUMBER(FIND("QVC",Z1778)),ISNUMBER(FIND("QVC",AL1778))),"QVC",IF(OR(ISNUMBER(FIND("NCO",H1778)),ISNUMBER(FIND("NCO",Y1778))), "NCO", IF(AL1778="consumer","PMD.com",VLOOKUP(LEFT(H1778,2),Tables!$E$1:$F$11,2,FALSE))))</f>
        <v>PMD.com</v>
      </c>
      <c r="C1778">
        <f t="shared" si="84"/>
        <v>52460001</v>
      </c>
      <c r="D1778">
        <f t="shared" si="85"/>
        <v>1</v>
      </c>
      <c r="E1778" t="str">
        <f t="shared" ca="1" si="83"/>
        <v>shifted orders shipped</v>
      </c>
      <c r="F1778" t="s">
        <v>3539</v>
      </c>
      <c r="G1778" t="s">
        <v>335</v>
      </c>
      <c r="H1778" t="s">
        <v>2398</v>
      </c>
      <c r="I1778" s="6">
        <v>44008.3669212963</v>
      </c>
      <c r="J1778" t="s">
        <v>16</v>
      </c>
      <c r="K1778" s="6">
        <v>44013.33090277778</v>
      </c>
      <c r="M1778" t="s">
        <v>5939</v>
      </c>
      <c r="N1778" t="s">
        <v>5940</v>
      </c>
      <c r="Q1778" t="s">
        <v>2192</v>
      </c>
      <c r="R1778" t="s">
        <v>376</v>
      </c>
      <c r="S1778">
        <v>75051</v>
      </c>
      <c r="T1778" t="s">
        <v>338</v>
      </c>
      <c r="U1778" t="s">
        <v>530</v>
      </c>
      <c r="W1778" t="s">
        <v>5941</v>
      </c>
      <c r="Z1778" t="s">
        <v>5939</v>
      </c>
      <c r="AA1778" t="s">
        <v>5940</v>
      </c>
      <c r="AD1778" t="s">
        <v>2192</v>
      </c>
      <c r="AE1778" t="s">
        <v>376</v>
      </c>
      <c r="AF1778">
        <v>75051</v>
      </c>
      <c r="AG1778" t="s">
        <v>338</v>
      </c>
      <c r="AH1778" t="s">
        <v>530</v>
      </c>
      <c r="AJ1778" t="s">
        <v>5941</v>
      </c>
      <c r="AL1778" t="s">
        <v>339</v>
      </c>
      <c r="AM1778">
        <v>1</v>
      </c>
      <c r="AN1778">
        <v>1</v>
      </c>
      <c r="AO1778">
        <v>14007</v>
      </c>
      <c r="AQ1778">
        <v>127157</v>
      </c>
      <c r="AR1778">
        <v>52460001</v>
      </c>
      <c r="AS1778" t="s">
        <v>972</v>
      </c>
      <c r="AT1778" t="s">
        <v>76</v>
      </c>
      <c r="AW1778" t="s">
        <v>340</v>
      </c>
      <c r="AX1778" t="s">
        <v>340</v>
      </c>
      <c r="AY1778" t="s">
        <v>341</v>
      </c>
      <c r="AZ1778">
        <v>0</v>
      </c>
      <c r="BY1778" t="s">
        <v>342</v>
      </c>
      <c r="EQ1778">
        <v>252044</v>
      </c>
      <c r="ER1778" t="s">
        <v>2399</v>
      </c>
      <c r="EV1778">
        <v>17284012</v>
      </c>
      <c r="EW1778">
        <v>928</v>
      </c>
      <c r="EX1778">
        <v>218605</v>
      </c>
      <c r="EY1778" t="s">
        <v>5942</v>
      </c>
      <c r="EZ1778">
        <v>1</v>
      </c>
      <c r="FC1778">
        <v>52460001</v>
      </c>
      <c r="FD1778" t="s">
        <v>76</v>
      </c>
    </row>
    <row r="1779" spans="1:160" x14ac:dyDescent="0.3">
      <c r="A1779" t="str">
        <f>VLOOKUP(B1779,Table2[],3,FALSE)</f>
        <v>Digital</v>
      </c>
      <c r="B1779" t="str">
        <f>IF(OR(ISNUMBER(FIND("QVC",Z1779)),ISNUMBER(FIND("QVC",AL1779))),"QVC",IF(OR(ISNUMBER(FIND("NCO",H1779)),ISNUMBER(FIND("NCO",Y1779))), "NCO", IF(AL1779="consumer","PMD.com",VLOOKUP(LEFT(H1779,2),Tables!$E$1:$F$11,2,FALSE))))</f>
        <v>PMD.com</v>
      </c>
      <c r="C1779">
        <f t="shared" si="84"/>
        <v>53200001</v>
      </c>
      <c r="D1779">
        <f t="shared" si="85"/>
        <v>1</v>
      </c>
      <c r="E1779" t="str">
        <f t="shared" ca="1" si="83"/>
        <v>shifted orders shipped</v>
      </c>
      <c r="F1779" t="s">
        <v>3539</v>
      </c>
      <c r="G1779" t="s">
        <v>335</v>
      </c>
      <c r="H1779" t="s">
        <v>5943</v>
      </c>
      <c r="I1779" s="6">
        <v>44011.807268518518</v>
      </c>
      <c r="J1779" t="s">
        <v>16</v>
      </c>
      <c r="K1779" s="6">
        <v>44013.331053240741</v>
      </c>
      <c r="M1779" t="s">
        <v>5944</v>
      </c>
      <c r="N1779" t="s">
        <v>5945</v>
      </c>
      <c r="Q1779" t="s">
        <v>1744</v>
      </c>
      <c r="R1779" t="s">
        <v>409</v>
      </c>
      <c r="S1779" t="s">
        <v>5946</v>
      </c>
      <c r="T1779" t="s">
        <v>338</v>
      </c>
      <c r="U1779" t="s">
        <v>530</v>
      </c>
      <c r="W1779" t="s">
        <v>5947</v>
      </c>
      <c r="Z1779" t="s">
        <v>5944</v>
      </c>
      <c r="AA1779" t="s">
        <v>5945</v>
      </c>
      <c r="AD1779" t="s">
        <v>1744</v>
      </c>
      <c r="AE1779" t="s">
        <v>409</v>
      </c>
      <c r="AF1779" t="s">
        <v>5946</v>
      </c>
      <c r="AG1779" t="s">
        <v>338</v>
      </c>
      <c r="AH1779" t="s">
        <v>530</v>
      </c>
      <c r="AJ1779" t="s">
        <v>5947</v>
      </c>
      <c r="AL1779" t="s">
        <v>339</v>
      </c>
      <c r="AM1779">
        <v>1</v>
      </c>
      <c r="AN1779">
        <v>1</v>
      </c>
      <c r="AO1779">
        <v>15189</v>
      </c>
      <c r="AQ1779">
        <v>123906</v>
      </c>
      <c r="AR1779">
        <v>53200001</v>
      </c>
      <c r="AS1779" t="s">
        <v>973</v>
      </c>
      <c r="AT1779" t="s">
        <v>50</v>
      </c>
      <c r="AW1779" t="s">
        <v>340</v>
      </c>
      <c r="AX1779" t="s">
        <v>340</v>
      </c>
      <c r="AY1779" t="s">
        <v>357</v>
      </c>
      <c r="AZ1779" t="s">
        <v>363</v>
      </c>
      <c r="BY1779" t="s">
        <v>342</v>
      </c>
      <c r="EQ1779">
        <v>252156</v>
      </c>
      <c r="ER1779" t="s">
        <v>5948</v>
      </c>
      <c r="EV1779">
        <v>17287088</v>
      </c>
      <c r="EW1779">
        <v>928</v>
      </c>
      <c r="EX1779">
        <v>220687</v>
      </c>
      <c r="EY1779" t="s">
        <v>5949</v>
      </c>
      <c r="EZ1779">
        <v>1</v>
      </c>
      <c r="FC1779">
        <v>53200001</v>
      </c>
      <c r="FD1779" t="s">
        <v>50</v>
      </c>
    </row>
    <row r="1780" spans="1:160" x14ac:dyDescent="0.3">
      <c r="A1780" t="str">
        <f>VLOOKUP(B1780,Table2[],3,FALSE)</f>
        <v>Digital</v>
      </c>
      <c r="B1780" t="str">
        <f>IF(OR(ISNUMBER(FIND("QVC",Z1780)),ISNUMBER(FIND("QVC",AL1780))),"QVC",IF(OR(ISNUMBER(FIND("NCO",H1780)),ISNUMBER(FIND("NCO",Y1780))), "NCO", IF(AL1780="consumer","PMD.com",VLOOKUP(LEFT(H1780,2),Tables!$E$1:$F$11,2,FALSE))))</f>
        <v>PMD.com</v>
      </c>
      <c r="C1780">
        <f t="shared" si="84"/>
        <v>5357</v>
      </c>
      <c r="D1780">
        <f t="shared" si="85"/>
        <v>1</v>
      </c>
      <c r="E1780" t="str">
        <f t="shared" ca="1" si="83"/>
        <v>shifted orders shipped</v>
      </c>
      <c r="F1780" t="s">
        <v>3539</v>
      </c>
      <c r="G1780" t="s">
        <v>335</v>
      </c>
      <c r="H1780" t="s">
        <v>5950</v>
      </c>
      <c r="I1780" s="6">
        <v>44011.559791666667</v>
      </c>
      <c r="J1780" t="s">
        <v>16</v>
      </c>
      <c r="K1780" s="6">
        <v>44013.331296296295</v>
      </c>
      <c r="M1780" t="s">
        <v>5951</v>
      </c>
      <c r="N1780" t="s">
        <v>5952</v>
      </c>
      <c r="Q1780" t="s">
        <v>526</v>
      </c>
      <c r="R1780" t="s">
        <v>372</v>
      </c>
      <c r="S1780" t="s">
        <v>5953</v>
      </c>
      <c r="T1780" t="s">
        <v>338</v>
      </c>
      <c r="U1780" t="s">
        <v>530</v>
      </c>
      <c r="W1780" t="s">
        <v>5954</v>
      </c>
      <c r="Z1780" t="s">
        <v>5951</v>
      </c>
      <c r="AA1780" t="s">
        <v>5952</v>
      </c>
      <c r="AD1780" t="s">
        <v>526</v>
      </c>
      <c r="AE1780" t="s">
        <v>372</v>
      </c>
      <c r="AF1780" t="s">
        <v>5953</v>
      </c>
      <c r="AG1780" t="s">
        <v>338</v>
      </c>
      <c r="AH1780" t="s">
        <v>530</v>
      </c>
      <c r="AJ1780" t="s">
        <v>5954</v>
      </c>
      <c r="AL1780" t="s">
        <v>339</v>
      </c>
      <c r="AM1780">
        <v>1</v>
      </c>
      <c r="AN1780">
        <v>1</v>
      </c>
      <c r="AO1780">
        <v>15182</v>
      </c>
      <c r="AQ1780">
        <v>124521</v>
      </c>
      <c r="AR1780">
        <v>5357</v>
      </c>
      <c r="AS1780" t="s">
        <v>87</v>
      </c>
      <c r="AT1780" t="s">
        <v>88</v>
      </c>
      <c r="AW1780" t="s">
        <v>340</v>
      </c>
      <c r="AX1780" t="s">
        <v>340</v>
      </c>
      <c r="AY1780" t="s">
        <v>351</v>
      </c>
      <c r="AZ1780" t="s">
        <v>379</v>
      </c>
      <c r="BY1780" t="s">
        <v>342</v>
      </c>
      <c r="EQ1780">
        <v>249142</v>
      </c>
      <c r="ER1780" t="s">
        <v>5955</v>
      </c>
      <c r="EV1780">
        <v>17286764</v>
      </c>
      <c r="EW1780">
        <v>928</v>
      </c>
      <c r="EX1780">
        <v>220519</v>
      </c>
      <c r="EY1780">
        <v>9.2748999964335493E+25</v>
      </c>
      <c r="EZ1780">
        <v>1</v>
      </c>
      <c r="FC1780">
        <v>5357</v>
      </c>
      <c r="FD1780" t="s">
        <v>88</v>
      </c>
    </row>
    <row r="1781" spans="1:160" x14ac:dyDescent="0.3">
      <c r="A1781" t="str">
        <f>VLOOKUP(B1781,Table2[],3,FALSE)</f>
        <v>Digital</v>
      </c>
      <c r="B1781" t="str">
        <f>IF(OR(ISNUMBER(FIND("QVC",Z1781)),ISNUMBER(FIND("QVC",AL1781))),"QVC",IF(OR(ISNUMBER(FIND("NCO",H1781)),ISNUMBER(FIND("NCO",Y1781))), "NCO", IF(AL1781="consumer","PMD.com",VLOOKUP(LEFT(H1781,2),Tables!$E$1:$F$11,2,FALSE))))</f>
        <v>PMD.com</v>
      </c>
      <c r="C1781">
        <f t="shared" si="84"/>
        <v>55110011</v>
      </c>
      <c r="D1781">
        <f t="shared" si="85"/>
        <v>1</v>
      </c>
      <c r="E1781" t="str">
        <f t="shared" ca="1" si="83"/>
        <v>shifted orders shipped</v>
      </c>
      <c r="F1781" t="s">
        <v>3539</v>
      </c>
      <c r="G1781" t="s">
        <v>335</v>
      </c>
      <c r="H1781" t="s">
        <v>5956</v>
      </c>
      <c r="I1781" s="6">
        <v>44011.81212962963</v>
      </c>
      <c r="J1781" t="s">
        <v>16</v>
      </c>
      <c r="K1781" s="6">
        <v>44013.331331018519</v>
      </c>
      <c r="M1781" t="s">
        <v>5957</v>
      </c>
      <c r="N1781" t="s">
        <v>5958</v>
      </c>
      <c r="Q1781" t="s">
        <v>2190</v>
      </c>
      <c r="R1781" t="s">
        <v>378</v>
      </c>
      <c r="S1781">
        <v>48336</v>
      </c>
      <c r="T1781" t="s">
        <v>338</v>
      </c>
      <c r="U1781" t="s">
        <v>530</v>
      </c>
      <c r="W1781" t="s">
        <v>5959</v>
      </c>
      <c r="Z1781" t="s">
        <v>5957</v>
      </c>
      <c r="AA1781" t="s">
        <v>5958</v>
      </c>
      <c r="AD1781" t="s">
        <v>2190</v>
      </c>
      <c r="AE1781" t="s">
        <v>378</v>
      </c>
      <c r="AF1781">
        <v>48336</v>
      </c>
      <c r="AG1781" t="s">
        <v>338</v>
      </c>
      <c r="AH1781" t="s">
        <v>530</v>
      </c>
      <c r="AJ1781" t="s">
        <v>5959</v>
      </c>
      <c r="AL1781" t="s">
        <v>339</v>
      </c>
      <c r="AM1781">
        <v>1</v>
      </c>
      <c r="AN1781">
        <v>1</v>
      </c>
      <c r="AO1781">
        <v>2688</v>
      </c>
      <c r="AQ1781">
        <v>123763</v>
      </c>
      <c r="AR1781">
        <v>55110011</v>
      </c>
      <c r="AS1781" t="s">
        <v>120</v>
      </c>
      <c r="AT1781" t="s">
        <v>121</v>
      </c>
      <c r="AW1781" t="s">
        <v>340</v>
      </c>
      <c r="AX1781" t="s">
        <v>340</v>
      </c>
      <c r="AY1781" t="s">
        <v>382</v>
      </c>
      <c r="AZ1781">
        <v>0</v>
      </c>
      <c r="BY1781" t="s">
        <v>342</v>
      </c>
      <c r="EQ1781">
        <v>248980</v>
      </c>
      <c r="ER1781" t="s">
        <v>5960</v>
      </c>
      <c r="EV1781">
        <v>17287092</v>
      </c>
      <c r="EW1781">
        <v>928</v>
      </c>
      <c r="EX1781">
        <v>220691</v>
      </c>
      <c r="EY1781">
        <v>9.2748999964335493E+25</v>
      </c>
      <c r="EZ1781">
        <v>1</v>
      </c>
      <c r="FC1781">
        <v>55110011</v>
      </c>
      <c r="FD1781" t="s">
        <v>121</v>
      </c>
    </row>
    <row r="1782" spans="1:160" x14ac:dyDescent="0.3">
      <c r="A1782" t="str">
        <f>VLOOKUP(B1782,Table2[],3,FALSE)</f>
        <v>Digital</v>
      </c>
      <c r="B1782" t="str">
        <f>IF(OR(ISNUMBER(FIND("QVC",Z1782)),ISNUMBER(FIND("QVC",AL1782))),"QVC",IF(OR(ISNUMBER(FIND("NCO",H1782)),ISNUMBER(FIND("NCO",Y1782))), "NCO", IF(AL1782="consumer","PMD.com",VLOOKUP(LEFT(H1782,2),Tables!$E$1:$F$11,2,FALSE))))</f>
        <v>PMD.com</v>
      </c>
      <c r="C1782">
        <f t="shared" si="84"/>
        <v>51090061</v>
      </c>
      <c r="D1782">
        <f t="shared" si="85"/>
        <v>1</v>
      </c>
      <c r="E1782" t="str">
        <f t="shared" ca="1" si="83"/>
        <v>shifted orders shipped</v>
      </c>
      <c r="F1782" t="s">
        <v>3539</v>
      </c>
      <c r="G1782" t="s">
        <v>335</v>
      </c>
      <c r="H1782" t="s">
        <v>2779</v>
      </c>
      <c r="I1782" s="6">
        <v>44008.980995370373</v>
      </c>
      <c r="J1782" t="s">
        <v>16</v>
      </c>
      <c r="K1782" s="6">
        <v>44013.331655092596</v>
      </c>
      <c r="M1782" t="s">
        <v>3491</v>
      </c>
      <c r="N1782" t="s">
        <v>3492</v>
      </c>
      <c r="Q1782" t="s">
        <v>1358</v>
      </c>
      <c r="R1782" t="s">
        <v>376</v>
      </c>
      <c r="S1782">
        <v>78739</v>
      </c>
      <c r="T1782" t="s">
        <v>338</v>
      </c>
      <c r="U1782" t="s">
        <v>530</v>
      </c>
      <c r="W1782" t="s">
        <v>3493</v>
      </c>
      <c r="Z1782" t="s">
        <v>3491</v>
      </c>
      <c r="AA1782" t="s">
        <v>3492</v>
      </c>
      <c r="AD1782" t="s">
        <v>1358</v>
      </c>
      <c r="AE1782" t="s">
        <v>376</v>
      </c>
      <c r="AF1782">
        <v>78739</v>
      </c>
      <c r="AG1782" t="s">
        <v>338</v>
      </c>
      <c r="AH1782" t="s">
        <v>530</v>
      </c>
      <c r="AJ1782" t="s">
        <v>3493</v>
      </c>
      <c r="AL1782" t="s">
        <v>339</v>
      </c>
      <c r="AM1782">
        <v>1</v>
      </c>
      <c r="AN1782">
        <v>1</v>
      </c>
      <c r="AO1782">
        <v>8078</v>
      </c>
      <c r="AQ1782">
        <v>124010</v>
      </c>
      <c r="AR1782">
        <v>51090061</v>
      </c>
      <c r="AS1782" t="s">
        <v>2688</v>
      </c>
      <c r="AT1782" t="s">
        <v>122</v>
      </c>
      <c r="AW1782" t="s">
        <v>340</v>
      </c>
      <c r="AX1782" t="s">
        <v>340</v>
      </c>
      <c r="AY1782" t="s">
        <v>357</v>
      </c>
      <c r="AZ1782" t="s">
        <v>363</v>
      </c>
      <c r="BY1782" t="s">
        <v>342</v>
      </c>
      <c r="EQ1782">
        <v>252774</v>
      </c>
      <c r="ER1782" t="s">
        <v>2780</v>
      </c>
      <c r="EV1782">
        <v>17285049</v>
      </c>
      <c r="EW1782">
        <v>928</v>
      </c>
      <c r="EX1782">
        <v>219525</v>
      </c>
      <c r="EY1782" t="s">
        <v>5961</v>
      </c>
      <c r="EZ1782">
        <v>1</v>
      </c>
      <c r="FC1782">
        <v>51090061</v>
      </c>
      <c r="FD1782" t="s">
        <v>122</v>
      </c>
    </row>
    <row r="1783" spans="1:160" x14ac:dyDescent="0.3">
      <c r="A1783" t="str">
        <f>VLOOKUP(B1783,Table2[],3,FALSE)</f>
        <v>Digital</v>
      </c>
      <c r="B1783" t="str">
        <f>IF(OR(ISNUMBER(FIND("QVC",Z1783)),ISNUMBER(FIND("QVC",AL1783))),"QVC",IF(OR(ISNUMBER(FIND("NCO",H1783)),ISNUMBER(FIND("NCO",Y1783))), "NCO", IF(AL1783="consumer","PMD.com",VLOOKUP(LEFT(H1783,2),Tables!$E$1:$F$11,2,FALSE))))</f>
        <v>PMD.com</v>
      </c>
      <c r="C1783">
        <f t="shared" si="84"/>
        <v>53200001</v>
      </c>
      <c r="D1783">
        <f t="shared" si="85"/>
        <v>1</v>
      </c>
      <c r="E1783" t="str">
        <f t="shared" ca="1" si="83"/>
        <v>shifted orders shipped</v>
      </c>
      <c r="F1783" t="s">
        <v>3539</v>
      </c>
      <c r="G1783" t="s">
        <v>335</v>
      </c>
      <c r="H1783" t="s">
        <v>2779</v>
      </c>
      <c r="I1783" s="6">
        <v>44008.980995370373</v>
      </c>
      <c r="J1783" t="s">
        <v>16</v>
      </c>
      <c r="K1783" s="6">
        <v>44013.331655092596</v>
      </c>
      <c r="M1783" t="s">
        <v>3491</v>
      </c>
      <c r="N1783" t="s">
        <v>3492</v>
      </c>
      <c r="Q1783" t="s">
        <v>1358</v>
      </c>
      <c r="R1783" t="s">
        <v>376</v>
      </c>
      <c r="S1783">
        <v>78739</v>
      </c>
      <c r="T1783" t="s">
        <v>338</v>
      </c>
      <c r="U1783" t="s">
        <v>530</v>
      </c>
      <c r="W1783" t="s">
        <v>3493</v>
      </c>
      <c r="Z1783" t="s">
        <v>3491</v>
      </c>
      <c r="AA1783" t="s">
        <v>3492</v>
      </c>
      <c r="AD1783" t="s">
        <v>1358</v>
      </c>
      <c r="AE1783" t="s">
        <v>376</v>
      </c>
      <c r="AF1783">
        <v>78739</v>
      </c>
      <c r="AG1783" t="s">
        <v>338</v>
      </c>
      <c r="AH1783" t="s">
        <v>530</v>
      </c>
      <c r="AJ1783" t="s">
        <v>3493</v>
      </c>
      <c r="AL1783" t="s">
        <v>339</v>
      </c>
      <c r="AM1783">
        <v>1</v>
      </c>
      <c r="AN1783">
        <v>1</v>
      </c>
      <c r="AO1783">
        <v>15189</v>
      </c>
      <c r="AQ1783">
        <v>123906</v>
      </c>
      <c r="AR1783">
        <v>53200001</v>
      </c>
      <c r="AS1783" t="s">
        <v>973</v>
      </c>
      <c r="AT1783" t="s">
        <v>50</v>
      </c>
      <c r="AW1783" t="s">
        <v>340</v>
      </c>
      <c r="AX1783" t="s">
        <v>340</v>
      </c>
      <c r="AY1783" t="s">
        <v>357</v>
      </c>
      <c r="AZ1783" t="s">
        <v>363</v>
      </c>
      <c r="BY1783" t="s">
        <v>342</v>
      </c>
      <c r="EQ1783">
        <v>252156</v>
      </c>
      <c r="ER1783" t="s">
        <v>2780</v>
      </c>
      <c r="EV1783">
        <v>17285049</v>
      </c>
      <c r="EW1783">
        <v>928</v>
      </c>
      <c r="EX1783">
        <v>219525</v>
      </c>
      <c r="EY1783" t="s">
        <v>5961</v>
      </c>
      <c r="EZ1783">
        <v>1</v>
      </c>
      <c r="FC1783">
        <v>53200001</v>
      </c>
      <c r="FD1783" t="s">
        <v>50</v>
      </c>
    </row>
    <row r="1784" spans="1:160" x14ac:dyDescent="0.3">
      <c r="A1784" t="str">
        <f>VLOOKUP(B1784,Table2[],3,FALSE)</f>
        <v>Digital</v>
      </c>
      <c r="B1784" t="str">
        <f>IF(OR(ISNUMBER(FIND("QVC",Z1784)),ISNUMBER(FIND("QVC",AL1784))),"QVC",IF(OR(ISNUMBER(FIND("NCO",H1784)),ISNUMBER(FIND("NCO",Y1784))), "NCO", IF(AL1784="consumer","PMD.com",VLOOKUP(LEFT(H1784,2),Tables!$E$1:$F$11,2,FALSE))))</f>
        <v>PMD.com</v>
      </c>
      <c r="C1784">
        <f t="shared" si="84"/>
        <v>5342</v>
      </c>
      <c r="D1784">
        <f t="shared" si="85"/>
        <v>1</v>
      </c>
      <c r="E1784" t="str">
        <f t="shared" ca="1" si="83"/>
        <v>shifted orders shipped</v>
      </c>
      <c r="F1784" t="s">
        <v>3539</v>
      </c>
      <c r="G1784" t="s">
        <v>335</v>
      </c>
      <c r="H1784" t="s">
        <v>2779</v>
      </c>
      <c r="I1784" s="6">
        <v>44008.980995370373</v>
      </c>
      <c r="J1784" t="s">
        <v>16</v>
      </c>
      <c r="K1784" s="6">
        <v>44013.331655092596</v>
      </c>
      <c r="M1784" t="s">
        <v>3491</v>
      </c>
      <c r="N1784" t="s">
        <v>3492</v>
      </c>
      <c r="Q1784" t="s">
        <v>1358</v>
      </c>
      <c r="R1784" t="s">
        <v>376</v>
      </c>
      <c r="S1784">
        <v>78739</v>
      </c>
      <c r="T1784" t="s">
        <v>338</v>
      </c>
      <c r="U1784" t="s">
        <v>530</v>
      </c>
      <c r="W1784" t="s">
        <v>3493</v>
      </c>
      <c r="Z1784" t="s">
        <v>3491</v>
      </c>
      <c r="AA1784" t="s">
        <v>3492</v>
      </c>
      <c r="AD1784" t="s">
        <v>1358</v>
      </c>
      <c r="AE1784" t="s">
        <v>376</v>
      </c>
      <c r="AF1784">
        <v>78739</v>
      </c>
      <c r="AG1784" t="s">
        <v>338</v>
      </c>
      <c r="AH1784" t="s">
        <v>530</v>
      </c>
      <c r="AJ1784" t="s">
        <v>3493</v>
      </c>
      <c r="AL1784" t="s">
        <v>339</v>
      </c>
      <c r="AM1784">
        <v>1</v>
      </c>
      <c r="AN1784">
        <v>1</v>
      </c>
      <c r="AO1784">
        <v>13280</v>
      </c>
      <c r="AQ1784">
        <v>123849</v>
      </c>
      <c r="AR1784">
        <v>5342</v>
      </c>
      <c r="AS1784" t="s">
        <v>1867</v>
      </c>
      <c r="AT1784" t="s">
        <v>149</v>
      </c>
      <c r="AW1784" t="s">
        <v>340</v>
      </c>
      <c r="AX1784" t="s">
        <v>340</v>
      </c>
      <c r="AY1784" t="s">
        <v>345</v>
      </c>
      <c r="AZ1784" t="s">
        <v>346</v>
      </c>
      <c r="BY1784" t="s">
        <v>342</v>
      </c>
      <c r="EQ1784">
        <v>244853</v>
      </c>
      <c r="ER1784" t="s">
        <v>2780</v>
      </c>
      <c r="EV1784">
        <v>17285049</v>
      </c>
      <c r="EW1784">
        <v>928</v>
      </c>
      <c r="EX1784">
        <v>219525</v>
      </c>
      <c r="EY1784" t="s">
        <v>5961</v>
      </c>
      <c r="EZ1784">
        <v>1</v>
      </c>
      <c r="FC1784">
        <v>5342</v>
      </c>
      <c r="FD1784" t="s">
        <v>149</v>
      </c>
    </row>
    <row r="1785" spans="1:160" x14ac:dyDescent="0.3">
      <c r="A1785" t="str">
        <f>VLOOKUP(B1785,Table2[],3,FALSE)</f>
        <v>Digital</v>
      </c>
      <c r="B1785" t="str">
        <f>IF(OR(ISNUMBER(FIND("QVC",Z1785)),ISNUMBER(FIND("QVC",AL1785))),"QVC",IF(OR(ISNUMBER(FIND("NCO",H1785)),ISNUMBER(FIND("NCO",Y1785))), "NCO", IF(AL1785="consumer","PMD.com",VLOOKUP(LEFT(H1785,2),Tables!$E$1:$F$11,2,FALSE))))</f>
        <v>PMD.com</v>
      </c>
      <c r="C1785">
        <f t="shared" si="84"/>
        <v>53640001</v>
      </c>
      <c r="D1785">
        <f t="shared" si="85"/>
        <v>1</v>
      </c>
      <c r="E1785" t="str">
        <f t="shared" ca="1" si="83"/>
        <v>shifted orders shipped</v>
      </c>
      <c r="F1785" t="s">
        <v>3539</v>
      </c>
      <c r="G1785" t="s">
        <v>335</v>
      </c>
      <c r="H1785" t="s">
        <v>5962</v>
      </c>
      <c r="I1785" s="6">
        <v>44011.559583333335</v>
      </c>
      <c r="J1785" t="s">
        <v>16</v>
      </c>
      <c r="K1785" s="6">
        <v>44013.331678240742</v>
      </c>
      <c r="M1785" t="s">
        <v>5963</v>
      </c>
      <c r="N1785" t="s">
        <v>5964</v>
      </c>
      <c r="O1785" t="s">
        <v>5965</v>
      </c>
      <c r="Q1785" t="s">
        <v>452</v>
      </c>
      <c r="R1785" t="s">
        <v>359</v>
      </c>
      <c r="S1785" t="s">
        <v>5966</v>
      </c>
      <c r="T1785" t="s">
        <v>338</v>
      </c>
      <c r="U1785" t="s">
        <v>530</v>
      </c>
      <c r="W1785" t="s">
        <v>5967</v>
      </c>
      <c r="Z1785" t="s">
        <v>5963</v>
      </c>
      <c r="AA1785" t="s">
        <v>5964</v>
      </c>
      <c r="AB1785" t="s">
        <v>5965</v>
      </c>
      <c r="AD1785" t="s">
        <v>452</v>
      </c>
      <c r="AE1785" t="s">
        <v>359</v>
      </c>
      <c r="AF1785" t="s">
        <v>5966</v>
      </c>
      <c r="AG1785" t="s">
        <v>338</v>
      </c>
      <c r="AH1785" t="s">
        <v>530</v>
      </c>
      <c r="AJ1785" t="s">
        <v>5967</v>
      </c>
      <c r="AL1785" t="s">
        <v>339</v>
      </c>
      <c r="AM1785">
        <v>1</v>
      </c>
      <c r="AN1785">
        <v>1</v>
      </c>
      <c r="AO1785">
        <v>5846</v>
      </c>
      <c r="AQ1785">
        <v>124449</v>
      </c>
      <c r="AR1785">
        <v>53640001</v>
      </c>
      <c r="AS1785" t="s">
        <v>131</v>
      </c>
      <c r="AT1785" t="s">
        <v>136</v>
      </c>
      <c r="AW1785" t="s">
        <v>343</v>
      </c>
      <c r="EQ1785">
        <v>244385</v>
      </c>
      <c r="ER1785" t="s">
        <v>5968</v>
      </c>
      <c r="EV1785">
        <v>17286762</v>
      </c>
      <c r="EW1785">
        <v>928</v>
      </c>
      <c r="EX1785">
        <v>220517</v>
      </c>
      <c r="EY1785" t="s">
        <v>5969</v>
      </c>
      <c r="EZ1785">
        <v>1</v>
      </c>
      <c r="FC1785">
        <v>53640001</v>
      </c>
      <c r="FD1785" t="s">
        <v>136</v>
      </c>
    </row>
    <row r="1786" spans="1:160" x14ac:dyDescent="0.3">
      <c r="A1786" t="str">
        <f>VLOOKUP(B1786,Table2[],3,FALSE)</f>
        <v>Digital</v>
      </c>
      <c r="B1786" t="str">
        <f>IF(OR(ISNUMBER(FIND("QVC",Z1786)),ISNUMBER(FIND("QVC",AL1786))),"QVC",IF(OR(ISNUMBER(FIND("NCO",H1786)),ISNUMBER(FIND("NCO",Y1786))), "NCO", IF(AL1786="consumer","PMD.com",VLOOKUP(LEFT(H1786,2),Tables!$E$1:$F$11,2,FALSE))))</f>
        <v>PMD.com</v>
      </c>
      <c r="C1786">
        <f t="shared" si="84"/>
        <v>53920001</v>
      </c>
      <c r="D1786">
        <f t="shared" si="85"/>
        <v>1</v>
      </c>
      <c r="E1786" t="str">
        <f t="shared" ca="1" si="83"/>
        <v>shifted orders shipped</v>
      </c>
      <c r="F1786" t="s">
        <v>3539</v>
      </c>
      <c r="G1786" t="s">
        <v>335</v>
      </c>
      <c r="H1786" t="s">
        <v>5970</v>
      </c>
      <c r="I1786" s="6">
        <v>44011.705000000002</v>
      </c>
      <c r="J1786" t="s">
        <v>16</v>
      </c>
      <c r="K1786" s="6">
        <v>44013.331689814811</v>
      </c>
      <c r="M1786" t="s">
        <v>860</v>
      </c>
      <c r="N1786" t="s">
        <v>876</v>
      </c>
      <c r="O1786" t="s">
        <v>901</v>
      </c>
      <c r="Q1786" t="s">
        <v>369</v>
      </c>
      <c r="R1786" t="s">
        <v>370</v>
      </c>
      <c r="S1786" t="s">
        <v>877</v>
      </c>
      <c r="T1786" t="s">
        <v>338</v>
      </c>
      <c r="U1786" t="s">
        <v>530</v>
      </c>
      <c r="W1786" t="s">
        <v>861</v>
      </c>
      <c r="Z1786" t="s">
        <v>860</v>
      </c>
      <c r="AA1786" t="s">
        <v>876</v>
      </c>
      <c r="AB1786" t="s">
        <v>901</v>
      </c>
      <c r="AD1786" t="s">
        <v>369</v>
      </c>
      <c r="AE1786" t="s">
        <v>370</v>
      </c>
      <c r="AF1786" t="s">
        <v>877</v>
      </c>
      <c r="AG1786" t="s">
        <v>338</v>
      </c>
      <c r="AH1786" t="s">
        <v>530</v>
      </c>
      <c r="AJ1786" t="s">
        <v>861</v>
      </c>
      <c r="AL1786" t="s">
        <v>339</v>
      </c>
      <c r="AM1786">
        <v>1</v>
      </c>
      <c r="AN1786">
        <v>1</v>
      </c>
      <c r="AO1786">
        <v>14899</v>
      </c>
      <c r="AQ1786">
        <v>124468</v>
      </c>
      <c r="AR1786">
        <v>53920001</v>
      </c>
      <c r="AS1786">
        <v>9000000</v>
      </c>
      <c r="AT1786" t="s">
        <v>40</v>
      </c>
      <c r="AW1786" t="s">
        <v>343</v>
      </c>
      <c r="BY1786" t="s">
        <v>342</v>
      </c>
      <c r="EQ1786">
        <v>243396</v>
      </c>
      <c r="ER1786" t="s">
        <v>5971</v>
      </c>
      <c r="EV1786">
        <v>17286874</v>
      </c>
      <c r="EW1786">
        <v>928</v>
      </c>
      <c r="EX1786">
        <v>220634</v>
      </c>
      <c r="EY1786" t="s">
        <v>5972</v>
      </c>
      <c r="EZ1786">
        <v>1</v>
      </c>
      <c r="FC1786">
        <v>95385</v>
      </c>
      <c r="FD1786" t="s">
        <v>3531</v>
      </c>
    </row>
    <row r="1787" spans="1:160" x14ac:dyDescent="0.3">
      <c r="A1787" t="str">
        <f>VLOOKUP(B1787,Table2[],3,FALSE)</f>
        <v>Digital</v>
      </c>
      <c r="B1787" t="str">
        <f>IF(OR(ISNUMBER(FIND("QVC",Z1787)),ISNUMBER(FIND("QVC",AL1787))),"QVC",IF(OR(ISNUMBER(FIND("NCO",H1787)),ISNUMBER(FIND("NCO",Y1787))), "NCO", IF(AL1787="consumer","PMD.com",VLOOKUP(LEFT(H1787,2),Tables!$E$1:$F$11,2,FALSE))))</f>
        <v>PMD.com</v>
      </c>
      <c r="C1787">
        <f t="shared" si="84"/>
        <v>7660</v>
      </c>
      <c r="D1787">
        <f t="shared" si="85"/>
        <v>1</v>
      </c>
      <c r="E1787" t="str">
        <f t="shared" ca="1" si="83"/>
        <v>shifted orders shipped</v>
      </c>
      <c r="F1787" t="s">
        <v>3539</v>
      </c>
      <c r="G1787" t="s">
        <v>335</v>
      </c>
      <c r="H1787" t="s">
        <v>5970</v>
      </c>
      <c r="I1787" s="6">
        <v>44011.705000000002</v>
      </c>
      <c r="J1787" t="s">
        <v>16</v>
      </c>
      <c r="K1787" s="6">
        <v>44013.331689814811</v>
      </c>
      <c r="M1787" t="s">
        <v>860</v>
      </c>
      <c r="N1787" t="s">
        <v>876</v>
      </c>
      <c r="O1787" t="s">
        <v>901</v>
      </c>
      <c r="Q1787" t="s">
        <v>369</v>
      </c>
      <c r="R1787" t="s">
        <v>370</v>
      </c>
      <c r="S1787" t="s">
        <v>877</v>
      </c>
      <c r="T1787" t="s">
        <v>338</v>
      </c>
      <c r="U1787" t="s">
        <v>530</v>
      </c>
      <c r="W1787" t="s">
        <v>861</v>
      </c>
      <c r="Z1787" t="s">
        <v>860</v>
      </c>
      <c r="AA1787" t="s">
        <v>876</v>
      </c>
      <c r="AB1787" t="s">
        <v>901</v>
      </c>
      <c r="AD1787" t="s">
        <v>369</v>
      </c>
      <c r="AE1787" t="s">
        <v>370</v>
      </c>
      <c r="AF1787" t="s">
        <v>877</v>
      </c>
      <c r="AG1787" t="s">
        <v>338</v>
      </c>
      <c r="AH1787" t="s">
        <v>530</v>
      </c>
      <c r="AJ1787" t="s">
        <v>861</v>
      </c>
      <c r="AL1787" t="s">
        <v>339</v>
      </c>
      <c r="AM1787">
        <v>1</v>
      </c>
      <c r="AN1787">
        <v>1</v>
      </c>
      <c r="AO1787">
        <v>11858</v>
      </c>
      <c r="AQ1787">
        <v>124798</v>
      </c>
      <c r="AR1787">
        <v>7660</v>
      </c>
      <c r="AS1787" t="s">
        <v>2085</v>
      </c>
      <c r="AT1787" t="s">
        <v>38</v>
      </c>
      <c r="AW1787" t="s">
        <v>343</v>
      </c>
      <c r="BY1787" t="s">
        <v>342</v>
      </c>
      <c r="EQ1787">
        <v>251455</v>
      </c>
      <c r="ER1787" t="s">
        <v>5971</v>
      </c>
      <c r="EV1787">
        <v>17286874</v>
      </c>
      <c r="EW1787">
        <v>928</v>
      </c>
      <c r="EX1787">
        <v>220634</v>
      </c>
      <c r="EY1787" t="s">
        <v>5972</v>
      </c>
      <c r="EZ1787">
        <v>1</v>
      </c>
      <c r="FC1787">
        <v>95321</v>
      </c>
      <c r="FD1787" t="s">
        <v>395</v>
      </c>
    </row>
    <row r="1788" spans="1:160" x14ac:dyDescent="0.3">
      <c r="A1788" t="str">
        <f>VLOOKUP(B1788,Table2[],3,FALSE)</f>
        <v>Digital</v>
      </c>
      <c r="B1788" t="str">
        <f>IF(OR(ISNUMBER(FIND("QVC",Z1788)),ISNUMBER(FIND("QVC",AL1788))),"QVC",IF(OR(ISNUMBER(FIND("NCO",H1788)),ISNUMBER(FIND("NCO",Y1788))), "NCO", IF(AL1788="consumer","PMD.com",VLOOKUP(LEFT(H1788,2),Tables!$E$1:$F$11,2,FALSE))))</f>
        <v>PMD.com</v>
      </c>
      <c r="C1788">
        <f t="shared" si="84"/>
        <v>5341030</v>
      </c>
      <c r="D1788">
        <f t="shared" si="85"/>
        <v>1</v>
      </c>
      <c r="E1788" t="str">
        <f t="shared" ca="1" si="83"/>
        <v>shifted orders shipped</v>
      </c>
      <c r="F1788" t="s">
        <v>3539</v>
      </c>
      <c r="G1788" t="s">
        <v>335</v>
      </c>
      <c r="H1788" t="s">
        <v>5970</v>
      </c>
      <c r="I1788" s="6">
        <v>44011.705000000002</v>
      </c>
      <c r="J1788" t="s">
        <v>16</v>
      </c>
      <c r="K1788" s="6">
        <v>44013.331689814811</v>
      </c>
      <c r="M1788" t="s">
        <v>860</v>
      </c>
      <c r="N1788" t="s">
        <v>876</v>
      </c>
      <c r="O1788" t="s">
        <v>901</v>
      </c>
      <c r="Q1788" t="s">
        <v>369</v>
      </c>
      <c r="R1788" t="s">
        <v>370</v>
      </c>
      <c r="S1788" t="s">
        <v>877</v>
      </c>
      <c r="T1788" t="s">
        <v>338</v>
      </c>
      <c r="U1788" t="s">
        <v>530</v>
      </c>
      <c r="W1788" t="s">
        <v>861</v>
      </c>
      <c r="Z1788" t="s">
        <v>860</v>
      </c>
      <c r="AA1788" t="s">
        <v>876</v>
      </c>
      <c r="AB1788" t="s">
        <v>901</v>
      </c>
      <c r="AD1788" t="s">
        <v>369</v>
      </c>
      <c r="AE1788" t="s">
        <v>370</v>
      </c>
      <c r="AF1788" t="s">
        <v>877</v>
      </c>
      <c r="AG1788" t="s">
        <v>338</v>
      </c>
      <c r="AH1788" t="s">
        <v>530</v>
      </c>
      <c r="AJ1788" t="s">
        <v>861</v>
      </c>
      <c r="AL1788" t="s">
        <v>339</v>
      </c>
      <c r="AM1788">
        <v>1</v>
      </c>
      <c r="AN1788">
        <v>1</v>
      </c>
      <c r="AO1788">
        <v>12859</v>
      </c>
      <c r="AQ1788">
        <v>124642</v>
      </c>
      <c r="AR1788">
        <v>5341030</v>
      </c>
      <c r="AS1788" t="s">
        <v>925</v>
      </c>
      <c r="AT1788" t="s">
        <v>926</v>
      </c>
      <c r="AW1788" t="s">
        <v>366</v>
      </c>
      <c r="AX1788" t="s">
        <v>366</v>
      </c>
      <c r="AY1788" t="s">
        <v>345</v>
      </c>
      <c r="AZ1788" t="s">
        <v>346</v>
      </c>
      <c r="BY1788" t="s">
        <v>342</v>
      </c>
      <c r="EQ1788">
        <v>243275</v>
      </c>
      <c r="ER1788" t="s">
        <v>5971</v>
      </c>
      <c r="EV1788">
        <v>17286874</v>
      </c>
      <c r="EW1788">
        <v>928</v>
      </c>
      <c r="EX1788">
        <v>220634</v>
      </c>
      <c r="EY1788" t="s">
        <v>5972</v>
      </c>
      <c r="EZ1788">
        <v>1</v>
      </c>
      <c r="FC1788">
        <v>95385</v>
      </c>
      <c r="FD1788" t="s">
        <v>3531</v>
      </c>
    </row>
    <row r="1789" spans="1:160" x14ac:dyDescent="0.3">
      <c r="A1789" t="str">
        <f>VLOOKUP(B1789,Table2[],3,FALSE)</f>
        <v>Digital</v>
      </c>
      <c r="B1789" t="str">
        <f>IF(OR(ISNUMBER(FIND("QVC",Z1789)),ISNUMBER(FIND("QVC",AL1789))),"QVC",IF(OR(ISNUMBER(FIND("NCO",H1789)),ISNUMBER(FIND("NCO",Y1789))), "NCO", IF(AL1789="consumer","PMD.com",VLOOKUP(LEFT(H1789,2),Tables!$E$1:$F$11,2,FALSE))))</f>
        <v>PMD.com</v>
      </c>
      <c r="C1789">
        <f t="shared" si="84"/>
        <v>58030001</v>
      </c>
      <c r="D1789">
        <f t="shared" si="85"/>
        <v>1</v>
      </c>
      <c r="E1789" t="str">
        <f t="shared" ca="1" si="83"/>
        <v>shifted orders shipped</v>
      </c>
      <c r="F1789" t="s">
        <v>3539</v>
      </c>
      <c r="G1789" t="s">
        <v>335</v>
      </c>
      <c r="H1789" t="s">
        <v>5970</v>
      </c>
      <c r="I1789" s="6">
        <v>44011.705000000002</v>
      </c>
      <c r="J1789" t="s">
        <v>16</v>
      </c>
      <c r="K1789" s="6">
        <v>44013.331689814811</v>
      </c>
      <c r="M1789" t="s">
        <v>860</v>
      </c>
      <c r="N1789" t="s">
        <v>876</v>
      </c>
      <c r="O1789" t="s">
        <v>901</v>
      </c>
      <c r="Q1789" t="s">
        <v>369</v>
      </c>
      <c r="R1789" t="s">
        <v>370</v>
      </c>
      <c r="S1789" t="s">
        <v>877</v>
      </c>
      <c r="T1789" t="s">
        <v>338</v>
      </c>
      <c r="U1789" t="s">
        <v>530</v>
      </c>
      <c r="W1789" t="s">
        <v>861</v>
      </c>
      <c r="Z1789" t="s">
        <v>860</v>
      </c>
      <c r="AA1789" t="s">
        <v>876</v>
      </c>
      <c r="AB1789" t="s">
        <v>901</v>
      </c>
      <c r="AD1789" t="s">
        <v>369</v>
      </c>
      <c r="AE1789" t="s">
        <v>370</v>
      </c>
      <c r="AF1789" t="s">
        <v>877</v>
      </c>
      <c r="AG1789" t="s">
        <v>338</v>
      </c>
      <c r="AH1789" t="s">
        <v>530</v>
      </c>
      <c r="AJ1789" t="s">
        <v>861</v>
      </c>
      <c r="AL1789" t="s">
        <v>339</v>
      </c>
      <c r="AM1789">
        <v>1</v>
      </c>
      <c r="AN1789">
        <v>1</v>
      </c>
      <c r="AO1789">
        <v>9621</v>
      </c>
      <c r="AQ1789">
        <v>124483</v>
      </c>
      <c r="AR1789">
        <v>58030001</v>
      </c>
      <c r="AS1789" t="s">
        <v>1761</v>
      </c>
      <c r="AT1789" t="s">
        <v>36</v>
      </c>
      <c r="AW1789" t="s">
        <v>340</v>
      </c>
      <c r="AX1789" t="s">
        <v>340</v>
      </c>
      <c r="AY1789" t="s">
        <v>382</v>
      </c>
      <c r="AZ1789" t="s">
        <v>383</v>
      </c>
      <c r="BY1789" t="s">
        <v>342</v>
      </c>
      <c r="EQ1789">
        <v>243289</v>
      </c>
      <c r="ER1789" t="s">
        <v>5971</v>
      </c>
      <c r="EV1789">
        <v>17286874</v>
      </c>
      <c r="EW1789">
        <v>928</v>
      </c>
      <c r="EX1789">
        <v>220634</v>
      </c>
      <c r="EY1789" t="s">
        <v>5972</v>
      </c>
      <c r="EZ1789">
        <v>1</v>
      </c>
      <c r="FC1789">
        <v>95321</v>
      </c>
      <c r="FD1789" t="s">
        <v>395</v>
      </c>
    </row>
    <row r="1790" spans="1:160" x14ac:dyDescent="0.3">
      <c r="A1790" t="str">
        <f>VLOOKUP(B1790,Table2[],3,FALSE)</f>
        <v>Digital</v>
      </c>
      <c r="B1790" t="str">
        <f>IF(OR(ISNUMBER(FIND("QVC",Z1790)),ISNUMBER(FIND("QVC",AL1790))),"QVC",IF(OR(ISNUMBER(FIND("NCO",H1790)),ISNUMBER(FIND("NCO",Y1790))), "NCO", IF(AL1790="consumer","PMD.com",VLOOKUP(LEFT(H1790,2),Tables!$E$1:$F$11,2,FALSE))))</f>
        <v>PMD.com</v>
      </c>
      <c r="C1790">
        <f t="shared" si="84"/>
        <v>7784</v>
      </c>
      <c r="D1790">
        <f t="shared" si="85"/>
        <v>3</v>
      </c>
      <c r="E1790" t="str">
        <f t="shared" ca="1" si="83"/>
        <v>shifted orders shipped</v>
      </c>
      <c r="F1790" t="s">
        <v>3539</v>
      </c>
      <c r="G1790" t="s">
        <v>335</v>
      </c>
      <c r="H1790" t="s">
        <v>5970</v>
      </c>
      <c r="I1790" s="6">
        <v>44011.705000000002</v>
      </c>
      <c r="J1790" t="s">
        <v>16</v>
      </c>
      <c r="K1790" s="6">
        <v>44013.331689814811</v>
      </c>
      <c r="M1790" t="s">
        <v>860</v>
      </c>
      <c r="N1790" t="s">
        <v>876</v>
      </c>
      <c r="O1790" t="s">
        <v>901</v>
      </c>
      <c r="Q1790" t="s">
        <v>369</v>
      </c>
      <c r="R1790" t="s">
        <v>370</v>
      </c>
      <c r="S1790" t="s">
        <v>877</v>
      </c>
      <c r="T1790" t="s">
        <v>338</v>
      </c>
      <c r="U1790" t="s">
        <v>530</v>
      </c>
      <c r="W1790" t="s">
        <v>861</v>
      </c>
      <c r="Z1790" t="s">
        <v>860</v>
      </c>
      <c r="AA1790" t="s">
        <v>876</v>
      </c>
      <c r="AB1790" t="s">
        <v>901</v>
      </c>
      <c r="AD1790" t="s">
        <v>369</v>
      </c>
      <c r="AE1790" t="s">
        <v>370</v>
      </c>
      <c r="AF1790" t="s">
        <v>877</v>
      </c>
      <c r="AG1790" t="s">
        <v>338</v>
      </c>
      <c r="AH1790" t="s">
        <v>530</v>
      </c>
      <c r="AJ1790" t="s">
        <v>861</v>
      </c>
      <c r="AL1790" t="s">
        <v>339</v>
      </c>
      <c r="AM1790">
        <v>3</v>
      </c>
      <c r="AN1790">
        <v>3</v>
      </c>
      <c r="AO1790">
        <v>17</v>
      </c>
      <c r="AQ1790">
        <v>126660</v>
      </c>
      <c r="AR1790">
        <v>7784</v>
      </c>
      <c r="AS1790" t="s">
        <v>141</v>
      </c>
      <c r="AT1790" t="s">
        <v>142</v>
      </c>
      <c r="BY1790" t="s">
        <v>342</v>
      </c>
      <c r="EQ1790">
        <v>244873</v>
      </c>
      <c r="ER1790" t="s">
        <v>5971</v>
      </c>
      <c r="EV1790">
        <v>17286874</v>
      </c>
      <c r="EW1790">
        <v>928</v>
      </c>
      <c r="EX1790">
        <v>220634</v>
      </c>
      <c r="EY1790" t="s">
        <v>5972</v>
      </c>
      <c r="EZ1790">
        <v>1</v>
      </c>
      <c r="FC1790">
        <v>7784</v>
      </c>
      <c r="FD1790" t="s">
        <v>142</v>
      </c>
    </row>
    <row r="1791" spans="1:160" x14ac:dyDescent="0.3">
      <c r="A1791" t="str">
        <f>VLOOKUP(B1791,Table2[],3,FALSE)</f>
        <v>Digital</v>
      </c>
      <c r="B1791" t="str">
        <f>IF(OR(ISNUMBER(FIND("QVC",Z1791)),ISNUMBER(FIND("QVC",AL1791))),"QVC",IF(OR(ISNUMBER(FIND("NCO",H1791)),ISNUMBER(FIND("NCO",Y1791))), "NCO", IF(AL1791="consumer","PMD.com",VLOOKUP(LEFT(H1791,2),Tables!$E$1:$F$11,2,FALSE))))</f>
        <v>PMD.com</v>
      </c>
      <c r="C1791">
        <f t="shared" si="84"/>
        <v>52430001</v>
      </c>
      <c r="D1791">
        <f t="shared" si="85"/>
        <v>1</v>
      </c>
      <c r="E1791" t="str">
        <f t="shared" ca="1" si="83"/>
        <v>shifted orders shipped</v>
      </c>
      <c r="F1791" t="s">
        <v>3539</v>
      </c>
      <c r="G1791" t="s">
        <v>335</v>
      </c>
      <c r="H1791" t="s">
        <v>5970</v>
      </c>
      <c r="I1791" s="6">
        <v>44011.705000000002</v>
      </c>
      <c r="J1791" t="s">
        <v>16</v>
      </c>
      <c r="K1791" s="6">
        <v>44013.331689814811</v>
      </c>
      <c r="M1791" t="s">
        <v>860</v>
      </c>
      <c r="N1791" t="s">
        <v>876</v>
      </c>
      <c r="O1791" t="s">
        <v>901</v>
      </c>
      <c r="Q1791" t="s">
        <v>369</v>
      </c>
      <c r="R1791" t="s">
        <v>370</v>
      </c>
      <c r="S1791" t="s">
        <v>877</v>
      </c>
      <c r="T1791" t="s">
        <v>338</v>
      </c>
      <c r="U1791" t="s">
        <v>530</v>
      </c>
      <c r="W1791" t="s">
        <v>861</v>
      </c>
      <c r="Z1791" t="s">
        <v>860</v>
      </c>
      <c r="AA1791" t="s">
        <v>876</v>
      </c>
      <c r="AB1791" t="s">
        <v>901</v>
      </c>
      <c r="AD1791" t="s">
        <v>369</v>
      </c>
      <c r="AE1791" t="s">
        <v>370</v>
      </c>
      <c r="AF1791" t="s">
        <v>877</v>
      </c>
      <c r="AG1791" t="s">
        <v>338</v>
      </c>
      <c r="AH1791" t="s">
        <v>530</v>
      </c>
      <c r="AJ1791" t="s">
        <v>861</v>
      </c>
      <c r="AL1791" t="s">
        <v>339</v>
      </c>
      <c r="AM1791">
        <v>1</v>
      </c>
      <c r="AN1791">
        <v>1</v>
      </c>
      <c r="AO1791">
        <v>12063</v>
      </c>
      <c r="AQ1791">
        <v>127155</v>
      </c>
      <c r="AR1791">
        <v>52430001</v>
      </c>
      <c r="AS1791" t="s">
        <v>927</v>
      </c>
      <c r="AT1791" t="s">
        <v>75</v>
      </c>
      <c r="AW1791" t="s">
        <v>340</v>
      </c>
      <c r="AX1791" t="s">
        <v>340</v>
      </c>
      <c r="AY1791" t="s">
        <v>357</v>
      </c>
      <c r="AZ1791" t="s">
        <v>363</v>
      </c>
      <c r="BY1791" t="s">
        <v>342</v>
      </c>
      <c r="EQ1791">
        <v>249990</v>
      </c>
      <c r="ER1791" t="s">
        <v>5971</v>
      </c>
      <c r="EV1791">
        <v>17286874</v>
      </c>
      <c r="EW1791">
        <v>928</v>
      </c>
      <c r="EX1791">
        <v>220634</v>
      </c>
      <c r="EY1791" t="s">
        <v>5972</v>
      </c>
      <c r="EZ1791">
        <v>1</v>
      </c>
      <c r="FC1791">
        <v>95385</v>
      </c>
      <c r="FD1791" t="s">
        <v>3531</v>
      </c>
    </row>
    <row r="1792" spans="1:160" x14ac:dyDescent="0.3">
      <c r="A1792" t="str">
        <f>VLOOKUP(B1792,Table2[],3,FALSE)</f>
        <v>Digital</v>
      </c>
      <c r="B1792" t="str">
        <f>IF(OR(ISNUMBER(FIND("QVC",Z1792)),ISNUMBER(FIND("QVC",AL1792))),"QVC",IF(OR(ISNUMBER(FIND("NCO",H1792)),ISNUMBER(FIND("NCO",Y1792))), "NCO", IF(AL1792="consumer","PMD.com",VLOOKUP(LEFT(H1792,2),Tables!$E$1:$F$11,2,FALSE))))</f>
        <v>PMD.com</v>
      </c>
      <c r="C1792">
        <f t="shared" si="84"/>
        <v>58040001</v>
      </c>
      <c r="D1792">
        <f t="shared" si="85"/>
        <v>1</v>
      </c>
      <c r="E1792" t="str">
        <f t="shared" ca="1" si="83"/>
        <v>shifted orders shipped</v>
      </c>
      <c r="F1792" t="s">
        <v>3539</v>
      </c>
      <c r="G1792" t="s">
        <v>335</v>
      </c>
      <c r="H1792" t="s">
        <v>5970</v>
      </c>
      <c r="I1792" s="6">
        <v>44011.705000000002</v>
      </c>
      <c r="J1792" t="s">
        <v>16</v>
      </c>
      <c r="K1792" s="6">
        <v>44013.331689814811</v>
      </c>
      <c r="M1792" t="s">
        <v>860</v>
      </c>
      <c r="N1792" t="s">
        <v>876</v>
      </c>
      <c r="O1792" t="s">
        <v>901</v>
      </c>
      <c r="Q1792" t="s">
        <v>369</v>
      </c>
      <c r="R1792" t="s">
        <v>370</v>
      </c>
      <c r="S1792" t="s">
        <v>877</v>
      </c>
      <c r="T1792" t="s">
        <v>338</v>
      </c>
      <c r="U1792" t="s">
        <v>530</v>
      </c>
      <c r="W1792" t="s">
        <v>861</v>
      </c>
      <c r="Z1792" t="s">
        <v>860</v>
      </c>
      <c r="AA1792" t="s">
        <v>876</v>
      </c>
      <c r="AB1792" t="s">
        <v>901</v>
      </c>
      <c r="AD1792" t="s">
        <v>369</v>
      </c>
      <c r="AE1792" t="s">
        <v>370</v>
      </c>
      <c r="AF1792" t="s">
        <v>877</v>
      </c>
      <c r="AG1792" t="s">
        <v>338</v>
      </c>
      <c r="AH1792" t="s">
        <v>530</v>
      </c>
      <c r="AJ1792" t="s">
        <v>861</v>
      </c>
      <c r="AL1792" t="s">
        <v>339</v>
      </c>
      <c r="AM1792">
        <v>1</v>
      </c>
      <c r="AN1792">
        <v>1</v>
      </c>
      <c r="AO1792">
        <v>12788</v>
      </c>
      <c r="AQ1792">
        <v>124484</v>
      </c>
      <c r="AR1792">
        <v>58040001</v>
      </c>
      <c r="AS1792" t="s">
        <v>54</v>
      </c>
      <c r="AT1792" t="s">
        <v>55</v>
      </c>
      <c r="AW1792" t="s">
        <v>340</v>
      </c>
      <c r="AX1792" t="s">
        <v>340</v>
      </c>
      <c r="AY1792" t="s">
        <v>357</v>
      </c>
      <c r="AZ1792" t="s">
        <v>363</v>
      </c>
      <c r="BY1792" t="s">
        <v>342</v>
      </c>
      <c r="EQ1792">
        <v>251707</v>
      </c>
      <c r="ER1792" t="s">
        <v>5971</v>
      </c>
      <c r="EV1792">
        <v>17286874</v>
      </c>
      <c r="EW1792">
        <v>928</v>
      </c>
      <c r="EX1792">
        <v>220634</v>
      </c>
      <c r="EY1792" t="s">
        <v>5972</v>
      </c>
      <c r="EZ1792">
        <v>1</v>
      </c>
      <c r="FC1792">
        <v>95321</v>
      </c>
      <c r="FD1792" t="s">
        <v>395</v>
      </c>
    </row>
    <row r="1793" spans="1:160" x14ac:dyDescent="0.3">
      <c r="A1793" t="str">
        <f>VLOOKUP(B1793,Table2[],3,FALSE)</f>
        <v>Digital</v>
      </c>
      <c r="B1793" t="str">
        <f>IF(OR(ISNUMBER(FIND("QVC",Z1793)),ISNUMBER(FIND("QVC",AL1793))),"QVC",IF(OR(ISNUMBER(FIND("NCO",H1793)),ISNUMBER(FIND("NCO",Y1793))), "NCO", IF(AL1793="consumer","PMD.com",VLOOKUP(LEFT(H1793,2),Tables!$E$1:$F$11,2,FALSE))))</f>
        <v>PMD.com</v>
      </c>
      <c r="C1793">
        <f t="shared" si="84"/>
        <v>53900001</v>
      </c>
      <c r="D1793">
        <f t="shared" si="85"/>
        <v>1</v>
      </c>
      <c r="E1793" t="str">
        <f t="shared" ca="1" si="83"/>
        <v>shifted orders shipped</v>
      </c>
      <c r="F1793" t="s">
        <v>3539</v>
      </c>
      <c r="G1793" t="s">
        <v>335</v>
      </c>
      <c r="H1793" t="s">
        <v>5970</v>
      </c>
      <c r="I1793" s="6">
        <v>44011.705000000002</v>
      </c>
      <c r="J1793" t="s">
        <v>16</v>
      </c>
      <c r="K1793" s="6">
        <v>44013.331689814811</v>
      </c>
      <c r="M1793" t="s">
        <v>860</v>
      </c>
      <c r="N1793" t="s">
        <v>876</v>
      </c>
      <c r="O1793" t="s">
        <v>901</v>
      </c>
      <c r="Q1793" t="s">
        <v>369</v>
      </c>
      <c r="R1793" t="s">
        <v>370</v>
      </c>
      <c r="S1793" t="s">
        <v>877</v>
      </c>
      <c r="T1793" t="s">
        <v>338</v>
      </c>
      <c r="U1793" t="s">
        <v>530</v>
      </c>
      <c r="W1793" t="s">
        <v>861</v>
      </c>
      <c r="Z1793" t="s">
        <v>860</v>
      </c>
      <c r="AA1793" t="s">
        <v>876</v>
      </c>
      <c r="AB1793" t="s">
        <v>901</v>
      </c>
      <c r="AD1793" t="s">
        <v>369</v>
      </c>
      <c r="AE1793" t="s">
        <v>370</v>
      </c>
      <c r="AF1793" t="s">
        <v>877</v>
      </c>
      <c r="AG1793" t="s">
        <v>338</v>
      </c>
      <c r="AH1793" t="s">
        <v>530</v>
      </c>
      <c r="AJ1793" t="s">
        <v>861</v>
      </c>
      <c r="AL1793" t="s">
        <v>339</v>
      </c>
      <c r="AM1793">
        <v>1</v>
      </c>
      <c r="AN1793">
        <v>1</v>
      </c>
      <c r="AO1793">
        <v>31217</v>
      </c>
      <c r="AQ1793">
        <v>124466</v>
      </c>
      <c r="AR1793">
        <v>53900001</v>
      </c>
      <c r="AS1793" t="s">
        <v>1697</v>
      </c>
      <c r="AT1793" t="s">
        <v>104</v>
      </c>
      <c r="AW1793" t="s">
        <v>343</v>
      </c>
      <c r="BY1793" t="s">
        <v>342</v>
      </c>
      <c r="EQ1793">
        <v>247378</v>
      </c>
      <c r="ER1793" t="s">
        <v>5971</v>
      </c>
      <c r="EV1793">
        <v>17286874</v>
      </c>
      <c r="EW1793">
        <v>928</v>
      </c>
      <c r="EX1793">
        <v>220634</v>
      </c>
      <c r="EY1793" t="s">
        <v>5972</v>
      </c>
      <c r="EZ1793">
        <v>1</v>
      </c>
      <c r="FC1793">
        <v>95382</v>
      </c>
      <c r="FD1793" t="s">
        <v>1412</v>
      </c>
    </row>
    <row r="1794" spans="1:160" x14ac:dyDescent="0.3">
      <c r="A1794" t="str">
        <f>VLOOKUP(B1794,Table2[],3,FALSE)</f>
        <v>Digital</v>
      </c>
      <c r="B1794" t="str">
        <f>IF(OR(ISNUMBER(FIND("QVC",Z1794)),ISNUMBER(FIND("QVC",AL1794))),"QVC",IF(OR(ISNUMBER(FIND("NCO",H1794)),ISNUMBER(FIND("NCO",Y1794))), "NCO", IF(AL1794="consumer","PMD.com",VLOOKUP(LEFT(H1794,2),Tables!$E$1:$F$11,2,FALSE))))</f>
        <v>PMD.com</v>
      </c>
      <c r="C1794">
        <f t="shared" si="84"/>
        <v>51090030</v>
      </c>
      <c r="D1794">
        <f t="shared" si="85"/>
        <v>1</v>
      </c>
      <c r="E1794" t="str">
        <f t="shared" ca="1" si="83"/>
        <v>shifted orders shipped</v>
      </c>
      <c r="F1794" t="s">
        <v>3539</v>
      </c>
      <c r="G1794" t="s">
        <v>335</v>
      </c>
      <c r="H1794" t="s">
        <v>5970</v>
      </c>
      <c r="I1794" s="6">
        <v>44011.705000000002</v>
      </c>
      <c r="J1794" t="s">
        <v>16</v>
      </c>
      <c r="K1794" s="6">
        <v>44013.331689814811</v>
      </c>
      <c r="M1794" t="s">
        <v>860</v>
      </c>
      <c r="N1794" t="s">
        <v>876</v>
      </c>
      <c r="O1794" t="s">
        <v>901</v>
      </c>
      <c r="Q1794" t="s">
        <v>369</v>
      </c>
      <c r="R1794" t="s">
        <v>370</v>
      </c>
      <c r="S1794" t="s">
        <v>877</v>
      </c>
      <c r="T1794" t="s">
        <v>338</v>
      </c>
      <c r="U1794" t="s">
        <v>530</v>
      </c>
      <c r="W1794" t="s">
        <v>861</v>
      </c>
      <c r="Z1794" t="s">
        <v>860</v>
      </c>
      <c r="AA1794" t="s">
        <v>876</v>
      </c>
      <c r="AB1794" t="s">
        <v>901</v>
      </c>
      <c r="AD1794" t="s">
        <v>369</v>
      </c>
      <c r="AE1794" t="s">
        <v>370</v>
      </c>
      <c r="AF1794" t="s">
        <v>877</v>
      </c>
      <c r="AG1794" t="s">
        <v>338</v>
      </c>
      <c r="AH1794" t="s">
        <v>530</v>
      </c>
      <c r="AJ1794" t="s">
        <v>861</v>
      </c>
      <c r="AL1794" t="s">
        <v>339</v>
      </c>
      <c r="AM1794">
        <v>1</v>
      </c>
      <c r="AN1794">
        <v>1</v>
      </c>
      <c r="AO1794">
        <v>6688</v>
      </c>
      <c r="AQ1794">
        <v>125960</v>
      </c>
      <c r="AR1794">
        <v>51090030</v>
      </c>
      <c r="AS1794" t="s">
        <v>3043</v>
      </c>
      <c r="AT1794" t="s">
        <v>628</v>
      </c>
      <c r="AW1794" t="s">
        <v>343</v>
      </c>
      <c r="BY1794" t="s">
        <v>342</v>
      </c>
      <c r="BZ1794" t="b">
        <v>0</v>
      </c>
      <c r="EQ1794">
        <v>243047</v>
      </c>
      <c r="ER1794" t="s">
        <v>5971</v>
      </c>
      <c r="EV1794">
        <v>17286874</v>
      </c>
      <c r="EW1794">
        <v>928</v>
      </c>
      <c r="EX1794">
        <v>220634</v>
      </c>
      <c r="EY1794" t="s">
        <v>5972</v>
      </c>
      <c r="EZ1794">
        <v>1</v>
      </c>
      <c r="FC1794">
        <v>95385</v>
      </c>
      <c r="FD1794" t="s">
        <v>3531</v>
      </c>
    </row>
    <row r="1795" spans="1:160" x14ac:dyDescent="0.3">
      <c r="A1795" t="str">
        <f>VLOOKUP(B1795,Table2[],3,FALSE)</f>
        <v>Digital</v>
      </c>
      <c r="B1795" t="str">
        <f>IF(OR(ISNUMBER(FIND("QVC",Z1795)),ISNUMBER(FIND("QVC",AL1795))),"QVC",IF(OR(ISNUMBER(FIND("NCO",H1795)),ISNUMBER(FIND("NCO",Y1795))), "NCO", IF(AL1795="consumer","PMD.com",VLOOKUP(LEFT(H1795,2),Tables!$E$1:$F$11,2,FALSE))))</f>
        <v>PMD.com</v>
      </c>
      <c r="C1795">
        <f t="shared" si="84"/>
        <v>51090030</v>
      </c>
      <c r="D1795">
        <f t="shared" si="85"/>
        <v>1</v>
      </c>
      <c r="E1795" t="str">
        <f t="shared" ref="E1795:E1858" ca="1" si="86">IF(MONTH(TODAY())-MONTH(I1795)&gt;0,"shifted orders shipped","MTD orders shipped")</f>
        <v>shifted orders shipped</v>
      </c>
      <c r="F1795" t="s">
        <v>3539</v>
      </c>
      <c r="G1795" t="s">
        <v>335</v>
      </c>
      <c r="H1795" t="s">
        <v>5970</v>
      </c>
      <c r="I1795" s="6">
        <v>44011.705000000002</v>
      </c>
      <c r="J1795" t="s">
        <v>16</v>
      </c>
      <c r="K1795" s="6">
        <v>44013.331689814811</v>
      </c>
      <c r="M1795" t="s">
        <v>860</v>
      </c>
      <c r="N1795" t="s">
        <v>876</v>
      </c>
      <c r="O1795" t="s">
        <v>901</v>
      </c>
      <c r="Q1795" t="s">
        <v>369</v>
      </c>
      <c r="R1795" t="s">
        <v>370</v>
      </c>
      <c r="S1795" t="s">
        <v>877</v>
      </c>
      <c r="T1795" t="s">
        <v>338</v>
      </c>
      <c r="U1795" t="s">
        <v>530</v>
      </c>
      <c r="W1795" t="s">
        <v>861</v>
      </c>
      <c r="Z1795" t="s">
        <v>860</v>
      </c>
      <c r="AA1795" t="s">
        <v>876</v>
      </c>
      <c r="AB1795" t="s">
        <v>901</v>
      </c>
      <c r="AD1795" t="s">
        <v>369</v>
      </c>
      <c r="AE1795" t="s">
        <v>370</v>
      </c>
      <c r="AF1795" t="s">
        <v>877</v>
      </c>
      <c r="AG1795" t="s">
        <v>338</v>
      </c>
      <c r="AH1795" t="s">
        <v>530</v>
      </c>
      <c r="AJ1795" t="s">
        <v>861</v>
      </c>
      <c r="AL1795" t="s">
        <v>339</v>
      </c>
      <c r="AM1795">
        <v>1</v>
      </c>
      <c r="AN1795">
        <v>1</v>
      </c>
      <c r="AO1795">
        <v>6688</v>
      </c>
      <c r="AQ1795">
        <v>125960</v>
      </c>
      <c r="AR1795">
        <v>51090030</v>
      </c>
      <c r="AS1795" t="s">
        <v>3043</v>
      </c>
      <c r="AT1795" t="s">
        <v>628</v>
      </c>
      <c r="AW1795" t="s">
        <v>343</v>
      </c>
      <c r="BY1795" t="s">
        <v>342</v>
      </c>
      <c r="BZ1795" t="b">
        <v>0</v>
      </c>
      <c r="EQ1795">
        <v>243047</v>
      </c>
      <c r="ER1795" t="s">
        <v>5971</v>
      </c>
      <c r="EV1795">
        <v>17286874</v>
      </c>
      <c r="EW1795">
        <v>928</v>
      </c>
      <c r="EX1795">
        <v>220634</v>
      </c>
      <c r="EY1795" t="s">
        <v>5972</v>
      </c>
      <c r="EZ1795">
        <v>1</v>
      </c>
      <c r="FC1795">
        <v>95382</v>
      </c>
      <c r="FD1795" t="s">
        <v>1412</v>
      </c>
    </row>
    <row r="1796" spans="1:160" x14ac:dyDescent="0.3">
      <c r="A1796" t="str">
        <f>VLOOKUP(B1796,Table2[],3,FALSE)</f>
        <v>Digital</v>
      </c>
      <c r="B1796" t="str">
        <f>IF(OR(ISNUMBER(FIND("QVC",Z1796)),ISNUMBER(FIND("QVC",AL1796))),"QVC",IF(OR(ISNUMBER(FIND("NCO",H1796)),ISNUMBER(FIND("NCO",Y1796))), "NCO", IF(AL1796="consumer","PMD.com",VLOOKUP(LEFT(H1796,2),Tables!$E$1:$F$11,2,FALSE))))</f>
        <v>PMD.com</v>
      </c>
      <c r="C1796">
        <f t="shared" si="84"/>
        <v>54010001</v>
      </c>
      <c r="D1796">
        <f t="shared" si="85"/>
        <v>1</v>
      </c>
      <c r="E1796" t="str">
        <f t="shared" ca="1" si="86"/>
        <v>shifted orders shipped</v>
      </c>
      <c r="F1796" t="s">
        <v>3539</v>
      </c>
      <c r="G1796" t="s">
        <v>335</v>
      </c>
      <c r="H1796" t="s">
        <v>5970</v>
      </c>
      <c r="I1796" s="6">
        <v>44011.705000000002</v>
      </c>
      <c r="J1796" t="s">
        <v>16</v>
      </c>
      <c r="K1796" s="6">
        <v>44013.331689814811</v>
      </c>
      <c r="M1796" t="s">
        <v>860</v>
      </c>
      <c r="N1796" t="s">
        <v>876</v>
      </c>
      <c r="O1796" t="s">
        <v>901</v>
      </c>
      <c r="Q1796" t="s">
        <v>369</v>
      </c>
      <c r="R1796" t="s">
        <v>370</v>
      </c>
      <c r="S1796" t="s">
        <v>877</v>
      </c>
      <c r="T1796" t="s">
        <v>338</v>
      </c>
      <c r="U1796" t="s">
        <v>530</v>
      </c>
      <c r="W1796" t="s">
        <v>861</v>
      </c>
      <c r="Z1796" t="s">
        <v>860</v>
      </c>
      <c r="AA1796" t="s">
        <v>876</v>
      </c>
      <c r="AB1796" t="s">
        <v>901</v>
      </c>
      <c r="AD1796" t="s">
        <v>369</v>
      </c>
      <c r="AE1796" t="s">
        <v>370</v>
      </c>
      <c r="AF1796" t="s">
        <v>877</v>
      </c>
      <c r="AG1796" t="s">
        <v>338</v>
      </c>
      <c r="AH1796" t="s">
        <v>530</v>
      </c>
      <c r="AJ1796" t="s">
        <v>861</v>
      </c>
      <c r="AL1796" t="s">
        <v>339</v>
      </c>
      <c r="AM1796">
        <v>1</v>
      </c>
      <c r="AN1796">
        <v>1</v>
      </c>
      <c r="AO1796">
        <v>6300</v>
      </c>
      <c r="AQ1796">
        <v>124476</v>
      </c>
      <c r="AR1796">
        <v>54010001</v>
      </c>
      <c r="AS1796" t="s">
        <v>577</v>
      </c>
      <c r="AT1796" t="s">
        <v>35</v>
      </c>
      <c r="AW1796" t="s">
        <v>340</v>
      </c>
      <c r="AX1796">
        <v>0</v>
      </c>
      <c r="AY1796" t="s">
        <v>348</v>
      </c>
      <c r="AZ1796">
        <v>0</v>
      </c>
      <c r="BY1796" t="s">
        <v>342</v>
      </c>
      <c r="EQ1796">
        <v>252076</v>
      </c>
      <c r="ER1796" t="s">
        <v>5971</v>
      </c>
      <c r="EV1796">
        <v>17286874</v>
      </c>
      <c r="EW1796">
        <v>928</v>
      </c>
      <c r="EX1796">
        <v>220634</v>
      </c>
      <c r="EY1796" t="s">
        <v>5972</v>
      </c>
      <c r="EZ1796">
        <v>1</v>
      </c>
      <c r="FC1796">
        <v>95382</v>
      </c>
      <c r="FD1796" t="s">
        <v>1412</v>
      </c>
    </row>
    <row r="1797" spans="1:160" x14ac:dyDescent="0.3">
      <c r="A1797" t="str">
        <f>VLOOKUP(B1797,Table2[],3,FALSE)</f>
        <v>Digital</v>
      </c>
      <c r="B1797" t="str">
        <f>IF(OR(ISNUMBER(FIND("QVC",Z1797)),ISNUMBER(FIND("QVC",AL1797))),"QVC",IF(OR(ISNUMBER(FIND("NCO",H1797)),ISNUMBER(FIND("NCO",Y1797))), "NCO", IF(AL1797="consumer","PMD.com",VLOOKUP(LEFT(H1797,2),Tables!$E$1:$F$11,2,FALSE))))</f>
        <v>PMD.com</v>
      </c>
      <c r="C1797">
        <f t="shared" si="84"/>
        <v>535501</v>
      </c>
      <c r="D1797">
        <f t="shared" si="85"/>
        <v>1</v>
      </c>
      <c r="E1797" t="str">
        <f t="shared" ca="1" si="86"/>
        <v>shifted orders shipped</v>
      </c>
      <c r="F1797" t="s">
        <v>3539</v>
      </c>
      <c r="G1797" t="s">
        <v>335</v>
      </c>
      <c r="H1797" t="s">
        <v>2396</v>
      </c>
      <c r="I1797" s="6">
        <v>44008.367025462961</v>
      </c>
      <c r="J1797" t="s">
        <v>16</v>
      </c>
      <c r="K1797" s="6">
        <v>44013.33185185185</v>
      </c>
      <c r="M1797" t="s">
        <v>3437</v>
      </c>
      <c r="N1797" t="s">
        <v>5973</v>
      </c>
      <c r="Q1797" t="s">
        <v>1142</v>
      </c>
      <c r="R1797" t="s">
        <v>376</v>
      </c>
      <c r="S1797">
        <v>76205</v>
      </c>
      <c r="T1797" t="s">
        <v>338</v>
      </c>
      <c r="U1797" t="s">
        <v>530</v>
      </c>
      <c r="W1797" t="s">
        <v>3438</v>
      </c>
      <c r="Z1797" t="s">
        <v>3437</v>
      </c>
      <c r="AA1797" t="s">
        <v>5973</v>
      </c>
      <c r="AD1797" t="s">
        <v>1142</v>
      </c>
      <c r="AE1797" t="s">
        <v>376</v>
      </c>
      <c r="AF1797">
        <v>76205</v>
      </c>
      <c r="AG1797" t="s">
        <v>338</v>
      </c>
      <c r="AH1797" t="s">
        <v>530</v>
      </c>
      <c r="AJ1797" t="s">
        <v>3438</v>
      </c>
      <c r="AL1797" t="s">
        <v>339</v>
      </c>
      <c r="AM1797">
        <v>1</v>
      </c>
      <c r="AN1797">
        <v>1</v>
      </c>
      <c r="AO1797">
        <v>5715</v>
      </c>
      <c r="AQ1797">
        <v>124621</v>
      </c>
      <c r="AR1797">
        <v>535501</v>
      </c>
      <c r="AS1797" t="s">
        <v>158</v>
      </c>
      <c r="AT1797" t="s">
        <v>159</v>
      </c>
      <c r="AW1797" t="s">
        <v>340</v>
      </c>
      <c r="AX1797" t="s">
        <v>340</v>
      </c>
      <c r="AY1797" t="s">
        <v>351</v>
      </c>
      <c r="AZ1797" t="s">
        <v>441</v>
      </c>
      <c r="BY1797" t="s">
        <v>342</v>
      </c>
      <c r="EQ1797">
        <v>245276</v>
      </c>
      <c r="ER1797" t="s">
        <v>2397</v>
      </c>
      <c r="EV1797">
        <v>17284009</v>
      </c>
      <c r="EW1797">
        <v>928</v>
      </c>
      <c r="EX1797">
        <v>218602</v>
      </c>
      <c r="EY1797" t="s">
        <v>5974</v>
      </c>
      <c r="EZ1797">
        <v>1</v>
      </c>
      <c r="FC1797">
        <v>535501</v>
      </c>
      <c r="FD1797" t="s">
        <v>159</v>
      </c>
    </row>
    <row r="1798" spans="1:160" x14ac:dyDescent="0.3">
      <c r="A1798" t="str">
        <f>VLOOKUP(B1798,Table2[],3,FALSE)</f>
        <v>Digital</v>
      </c>
      <c r="B1798" t="str">
        <f>IF(OR(ISNUMBER(FIND("QVC",Z1798)),ISNUMBER(FIND("QVC",AL1798))),"QVC",IF(OR(ISNUMBER(FIND("NCO",H1798)),ISNUMBER(FIND("NCO",Y1798))), "NCO", IF(AL1798="consumer","PMD.com",VLOOKUP(LEFT(H1798,2),Tables!$E$1:$F$11,2,FALSE))))</f>
        <v>PMD.com</v>
      </c>
      <c r="C1798">
        <f t="shared" si="84"/>
        <v>53160001</v>
      </c>
      <c r="D1798">
        <f t="shared" si="85"/>
        <v>2</v>
      </c>
      <c r="E1798" t="str">
        <f t="shared" ca="1" si="86"/>
        <v>shifted orders shipped</v>
      </c>
      <c r="F1798" t="s">
        <v>3539</v>
      </c>
      <c r="G1798" t="s">
        <v>335</v>
      </c>
      <c r="H1798" t="s">
        <v>2396</v>
      </c>
      <c r="I1798" s="6">
        <v>44008.367025462961</v>
      </c>
      <c r="J1798" t="s">
        <v>16</v>
      </c>
      <c r="K1798" s="6">
        <v>44013.33185185185</v>
      </c>
      <c r="M1798" t="s">
        <v>3437</v>
      </c>
      <c r="N1798" t="s">
        <v>5973</v>
      </c>
      <c r="Q1798" t="s">
        <v>1142</v>
      </c>
      <c r="R1798" t="s">
        <v>376</v>
      </c>
      <c r="S1798">
        <v>76205</v>
      </c>
      <c r="T1798" t="s">
        <v>338</v>
      </c>
      <c r="U1798" t="s">
        <v>530</v>
      </c>
      <c r="W1798" t="s">
        <v>3438</v>
      </c>
      <c r="Z1798" t="s">
        <v>3437</v>
      </c>
      <c r="AA1798" t="s">
        <v>5973</v>
      </c>
      <c r="AD1798" t="s">
        <v>1142</v>
      </c>
      <c r="AE1798" t="s">
        <v>376</v>
      </c>
      <c r="AF1798">
        <v>76205</v>
      </c>
      <c r="AG1798" t="s">
        <v>338</v>
      </c>
      <c r="AH1798" t="s">
        <v>530</v>
      </c>
      <c r="AJ1798" t="s">
        <v>3438</v>
      </c>
      <c r="AL1798" t="s">
        <v>339</v>
      </c>
      <c r="AM1798">
        <v>2</v>
      </c>
      <c r="AN1798">
        <v>2</v>
      </c>
      <c r="AO1798">
        <v>4322</v>
      </c>
      <c r="AQ1798">
        <v>124007</v>
      </c>
      <c r="AR1798">
        <v>53160001</v>
      </c>
      <c r="AS1798" t="s">
        <v>1895</v>
      </c>
      <c r="AT1798" t="s">
        <v>119</v>
      </c>
      <c r="AW1798" t="s">
        <v>340</v>
      </c>
      <c r="AX1798" t="s">
        <v>340</v>
      </c>
      <c r="AY1798" t="s">
        <v>341</v>
      </c>
      <c r="AZ1798">
        <v>0</v>
      </c>
      <c r="BY1798" t="s">
        <v>342</v>
      </c>
      <c r="EQ1798">
        <v>252959</v>
      </c>
      <c r="ER1798" t="s">
        <v>2397</v>
      </c>
      <c r="EV1798">
        <v>17284009</v>
      </c>
      <c r="EW1798">
        <v>928</v>
      </c>
      <c r="EX1798">
        <v>218602</v>
      </c>
      <c r="EY1798" t="s">
        <v>5974</v>
      </c>
      <c r="EZ1798">
        <v>1</v>
      </c>
      <c r="FC1798">
        <v>53160001</v>
      </c>
      <c r="FD1798" t="s">
        <v>119</v>
      </c>
    </row>
    <row r="1799" spans="1:160" x14ac:dyDescent="0.3">
      <c r="A1799" t="str">
        <f>VLOOKUP(B1799,Table2[],3,FALSE)</f>
        <v>Digital</v>
      </c>
      <c r="B1799" t="str">
        <f>IF(OR(ISNUMBER(FIND("QVC",Z1799)),ISNUMBER(FIND("QVC",AL1799))),"QVC",IF(OR(ISNUMBER(FIND("NCO",H1799)),ISNUMBER(FIND("NCO",Y1799))), "NCO", IF(AL1799="consumer","PMD.com",VLOOKUP(LEFT(H1799,2),Tables!$E$1:$F$11,2,FALSE))))</f>
        <v>PMD.com</v>
      </c>
      <c r="C1799">
        <f t="shared" si="84"/>
        <v>52240001</v>
      </c>
      <c r="D1799">
        <f t="shared" si="85"/>
        <v>1</v>
      </c>
      <c r="E1799" t="str">
        <f t="shared" ca="1" si="86"/>
        <v>shifted orders shipped</v>
      </c>
      <c r="F1799" t="s">
        <v>3539</v>
      </c>
      <c r="G1799" t="s">
        <v>335</v>
      </c>
      <c r="H1799" t="s">
        <v>2396</v>
      </c>
      <c r="I1799" s="6">
        <v>44008.367025462961</v>
      </c>
      <c r="J1799" t="s">
        <v>16</v>
      </c>
      <c r="K1799" s="6">
        <v>44013.33185185185</v>
      </c>
      <c r="M1799" t="s">
        <v>3437</v>
      </c>
      <c r="N1799" t="s">
        <v>5973</v>
      </c>
      <c r="Q1799" t="s">
        <v>1142</v>
      </c>
      <c r="R1799" t="s">
        <v>376</v>
      </c>
      <c r="S1799">
        <v>76205</v>
      </c>
      <c r="T1799" t="s">
        <v>338</v>
      </c>
      <c r="U1799" t="s">
        <v>530</v>
      </c>
      <c r="W1799" t="s">
        <v>3438</v>
      </c>
      <c r="Z1799" t="s">
        <v>3437</v>
      </c>
      <c r="AA1799" t="s">
        <v>5973</v>
      </c>
      <c r="AD1799" t="s">
        <v>1142</v>
      </c>
      <c r="AE1799" t="s">
        <v>376</v>
      </c>
      <c r="AF1799">
        <v>76205</v>
      </c>
      <c r="AG1799" t="s">
        <v>338</v>
      </c>
      <c r="AH1799" t="s">
        <v>530</v>
      </c>
      <c r="AJ1799" t="s">
        <v>3438</v>
      </c>
      <c r="AL1799" t="s">
        <v>339</v>
      </c>
      <c r="AM1799">
        <v>1</v>
      </c>
      <c r="AN1799">
        <v>1</v>
      </c>
      <c r="AO1799">
        <v>5995</v>
      </c>
      <c r="AQ1799">
        <v>124435</v>
      </c>
      <c r="AR1799">
        <v>52240001</v>
      </c>
      <c r="AS1799" t="s">
        <v>2387</v>
      </c>
      <c r="AT1799" t="s">
        <v>108</v>
      </c>
      <c r="AW1799" t="s">
        <v>340</v>
      </c>
      <c r="AX1799" t="s">
        <v>340</v>
      </c>
      <c r="AY1799" t="s">
        <v>341</v>
      </c>
      <c r="AZ1799">
        <v>0</v>
      </c>
      <c r="BY1799" t="s">
        <v>342</v>
      </c>
      <c r="EQ1799">
        <v>253361</v>
      </c>
      <c r="ER1799" t="s">
        <v>2397</v>
      </c>
      <c r="EV1799">
        <v>17284009</v>
      </c>
      <c r="EW1799">
        <v>928</v>
      </c>
      <c r="EX1799">
        <v>218602</v>
      </c>
      <c r="EY1799" t="s">
        <v>5974</v>
      </c>
      <c r="EZ1799">
        <v>1</v>
      </c>
      <c r="FC1799">
        <v>52240001</v>
      </c>
      <c r="FD1799" t="s">
        <v>108</v>
      </c>
    </row>
    <row r="1800" spans="1:160" x14ac:dyDescent="0.3">
      <c r="A1800" t="str">
        <f>VLOOKUP(B1800,Table2[],3,FALSE)</f>
        <v>Digital</v>
      </c>
      <c r="B1800" t="str">
        <f>IF(OR(ISNUMBER(FIND("QVC",Z1800)),ISNUMBER(FIND("QVC",AL1800))),"QVC",IF(OR(ISNUMBER(FIND("NCO",H1800)),ISNUMBER(FIND("NCO",Y1800))), "NCO", IF(AL1800="consumer","PMD.com",VLOOKUP(LEFT(H1800,2),Tables!$E$1:$F$11,2,FALSE))))</f>
        <v>PMD.com</v>
      </c>
      <c r="C1800">
        <f t="shared" si="84"/>
        <v>5341</v>
      </c>
      <c r="D1800">
        <f t="shared" si="85"/>
        <v>1</v>
      </c>
      <c r="E1800" t="str">
        <f t="shared" ca="1" si="86"/>
        <v>shifted orders shipped</v>
      </c>
      <c r="F1800" t="s">
        <v>3539</v>
      </c>
      <c r="G1800" t="s">
        <v>335</v>
      </c>
      <c r="H1800" t="s">
        <v>2396</v>
      </c>
      <c r="I1800" s="6">
        <v>44008.367025462961</v>
      </c>
      <c r="J1800" t="s">
        <v>16</v>
      </c>
      <c r="K1800" s="6">
        <v>44013.33185185185</v>
      </c>
      <c r="M1800" t="s">
        <v>3437</v>
      </c>
      <c r="N1800" t="s">
        <v>5973</v>
      </c>
      <c r="Q1800" t="s">
        <v>1142</v>
      </c>
      <c r="R1800" t="s">
        <v>376</v>
      </c>
      <c r="S1800">
        <v>76205</v>
      </c>
      <c r="T1800" t="s">
        <v>338</v>
      </c>
      <c r="U1800" t="s">
        <v>530</v>
      </c>
      <c r="W1800" t="s">
        <v>3438</v>
      </c>
      <c r="Z1800" t="s">
        <v>3437</v>
      </c>
      <c r="AA1800" t="s">
        <v>5973</v>
      </c>
      <c r="AD1800" t="s">
        <v>1142</v>
      </c>
      <c r="AE1800" t="s">
        <v>376</v>
      </c>
      <c r="AF1800">
        <v>76205</v>
      </c>
      <c r="AG1800" t="s">
        <v>338</v>
      </c>
      <c r="AH1800" t="s">
        <v>530</v>
      </c>
      <c r="AJ1800" t="s">
        <v>3438</v>
      </c>
      <c r="AL1800" t="s">
        <v>339</v>
      </c>
      <c r="AM1800">
        <v>1</v>
      </c>
      <c r="AN1800">
        <v>1</v>
      </c>
      <c r="AO1800">
        <v>15156</v>
      </c>
      <c r="AQ1800">
        <v>124187</v>
      </c>
      <c r="AR1800">
        <v>5341</v>
      </c>
      <c r="AS1800" t="s">
        <v>831</v>
      </c>
      <c r="AT1800" t="s">
        <v>82</v>
      </c>
      <c r="AW1800" t="s">
        <v>340</v>
      </c>
      <c r="AX1800" t="s">
        <v>340</v>
      </c>
      <c r="AY1800" t="s">
        <v>345</v>
      </c>
      <c r="AZ1800" t="s">
        <v>346</v>
      </c>
      <c r="BY1800" t="s">
        <v>342</v>
      </c>
      <c r="EQ1800">
        <v>244247</v>
      </c>
      <c r="ER1800" t="s">
        <v>2397</v>
      </c>
      <c r="EV1800">
        <v>17284009</v>
      </c>
      <c r="EW1800">
        <v>928</v>
      </c>
      <c r="EX1800">
        <v>218602</v>
      </c>
      <c r="EY1800" t="s">
        <v>5974</v>
      </c>
      <c r="EZ1800">
        <v>1</v>
      </c>
      <c r="FC1800">
        <v>5341</v>
      </c>
      <c r="FD1800" t="s">
        <v>82</v>
      </c>
    </row>
    <row r="1801" spans="1:160" x14ac:dyDescent="0.3">
      <c r="A1801" t="str">
        <f>VLOOKUP(B1801,Table2[],3,FALSE)</f>
        <v>Digital</v>
      </c>
      <c r="B1801" t="str">
        <f>IF(OR(ISNUMBER(FIND("QVC",Z1801)),ISNUMBER(FIND("QVC",AL1801))),"QVC",IF(OR(ISNUMBER(FIND("NCO",H1801)),ISNUMBER(FIND("NCO",Y1801))), "NCO", IF(AL1801="consumer","PMD.com",VLOOKUP(LEFT(H1801,2),Tables!$E$1:$F$11,2,FALSE))))</f>
        <v>PMD.com</v>
      </c>
      <c r="C1801">
        <f t="shared" si="84"/>
        <v>53440001</v>
      </c>
      <c r="D1801">
        <f t="shared" si="85"/>
        <v>1</v>
      </c>
      <c r="E1801" t="str">
        <f t="shared" ca="1" si="86"/>
        <v>shifted orders shipped</v>
      </c>
      <c r="F1801" t="s">
        <v>3539</v>
      </c>
      <c r="G1801" t="s">
        <v>335</v>
      </c>
      <c r="H1801" t="s">
        <v>2396</v>
      </c>
      <c r="I1801" s="6">
        <v>44008.367025462961</v>
      </c>
      <c r="J1801" t="s">
        <v>16</v>
      </c>
      <c r="K1801" s="6">
        <v>44013.33185185185</v>
      </c>
      <c r="M1801" t="s">
        <v>3437</v>
      </c>
      <c r="N1801" t="s">
        <v>5973</v>
      </c>
      <c r="Q1801" t="s">
        <v>1142</v>
      </c>
      <c r="R1801" t="s">
        <v>376</v>
      </c>
      <c r="S1801">
        <v>76205</v>
      </c>
      <c r="T1801" t="s">
        <v>338</v>
      </c>
      <c r="U1801" t="s">
        <v>530</v>
      </c>
      <c r="W1801" t="s">
        <v>3438</v>
      </c>
      <c r="Z1801" t="s">
        <v>3437</v>
      </c>
      <c r="AA1801" t="s">
        <v>5973</v>
      </c>
      <c r="AD1801" t="s">
        <v>1142</v>
      </c>
      <c r="AE1801" t="s">
        <v>376</v>
      </c>
      <c r="AF1801">
        <v>76205</v>
      </c>
      <c r="AG1801" t="s">
        <v>338</v>
      </c>
      <c r="AH1801" t="s">
        <v>530</v>
      </c>
      <c r="AJ1801" t="s">
        <v>3438</v>
      </c>
      <c r="AL1801" t="s">
        <v>339</v>
      </c>
      <c r="AM1801">
        <v>1</v>
      </c>
      <c r="AN1801">
        <v>1</v>
      </c>
      <c r="AO1801">
        <v>7642</v>
      </c>
      <c r="AQ1801">
        <v>124700</v>
      </c>
      <c r="AR1801">
        <v>53440001</v>
      </c>
      <c r="AS1801" t="s">
        <v>1240</v>
      </c>
      <c r="AT1801" t="s">
        <v>116</v>
      </c>
      <c r="AW1801" t="s">
        <v>340</v>
      </c>
      <c r="AX1801" t="s">
        <v>340</v>
      </c>
      <c r="AY1801" t="s">
        <v>345</v>
      </c>
      <c r="AZ1801" t="s">
        <v>345</v>
      </c>
      <c r="BY1801" t="s">
        <v>342</v>
      </c>
      <c r="EQ1801">
        <v>252960</v>
      </c>
      <c r="ER1801" t="s">
        <v>2397</v>
      </c>
      <c r="EV1801">
        <v>17284009</v>
      </c>
      <c r="EW1801">
        <v>928</v>
      </c>
      <c r="EX1801">
        <v>218602</v>
      </c>
      <c r="EY1801" t="s">
        <v>5974</v>
      </c>
      <c r="EZ1801">
        <v>1</v>
      </c>
      <c r="FC1801">
        <v>53440001</v>
      </c>
      <c r="FD1801" t="s">
        <v>116</v>
      </c>
    </row>
    <row r="1802" spans="1:160" x14ac:dyDescent="0.3">
      <c r="A1802" t="str">
        <f>VLOOKUP(B1802,Table2[],3,FALSE)</f>
        <v>Digital</v>
      </c>
      <c r="B1802" t="str">
        <f>IF(OR(ISNUMBER(FIND("QVC",Z1802)),ISNUMBER(FIND("QVC",AL1802))),"QVC",IF(OR(ISNUMBER(FIND("NCO",H1802)),ISNUMBER(FIND("NCO",Y1802))), "NCO", IF(AL1802="consumer","PMD.com",VLOOKUP(LEFT(H1802,2),Tables!$E$1:$F$11,2,FALSE))))</f>
        <v>PMD.com</v>
      </c>
      <c r="C1802">
        <f t="shared" si="84"/>
        <v>52430001</v>
      </c>
      <c r="D1802">
        <f t="shared" si="85"/>
        <v>1</v>
      </c>
      <c r="E1802" t="str">
        <f t="shared" ca="1" si="86"/>
        <v>shifted orders shipped</v>
      </c>
      <c r="F1802" t="s">
        <v>3539</v>
      </c>
      <c r="G1802" t="s">
        <v>335</v>
      </c>
      <c r="H1802" t="s">
        <v>2396</v>
      </c>
      <c r="I1802" s="6">
        <v>44008.367025462961</v>
      </c>
      <c r="J1802" t="s">
        <v>16</v>
      </c>
      <c r="K1802" s="6">
        <v>44013.33185185185</v>
      </c>
      <c r="M1802" t="s">
        <v>3437</v>
      </c>
      <c r="N1802" t="s">
        <v>5973</v>
      </c>
      <c r="Q1802" t="s">
        <v>1142</v>
      </c>
      <c r="R1802" t="s">
        <v>376</v>
      </c>
      <c r="S1802">
        <v>76205</v>
      </c>
      <c r="T1802" t="s">
        <v>338</v>
      </c>
      <c r="U1802" t="s">
        <v>530</v>
      </c>
      <c r="W1802" t="s">
        <v>3438</v>
      </c>
      <c r="Z1802" t="s">
        <v>3437</v>
      </c>
      <c r="AA1802" t="s">
        <v>5973</v>
      </c>
      <c r="AD1802" t="s">
        <v>1142</v>
      </c>
      <c r="AE1802" t="s">
        <v>376</v>
      </c>
      <c r="AF1802">
        <v>76205</v>
      </c>
      <c r="AG1802" t="s">
        <v>338</v>
      </c>
      <c r="AH1802" t="s">
        <v>530</v>
      </c>
      <c r="AJ1802" t="s">
        <v>3438</v>
      </c>
      <c r="AL1802" t="s">
        <v>339</v>
      </c>
      <c r="AM1802">
        <v>1</v>
      </c>
      <c r="AN1802">
        <v>1</v>
      </c>
      <c r="AO1802">
        <v>12063</v>
      </c>
      <c r="AQ1802">
        <v>127155</v>
      </c>
      <c r="AR1802">
        <v>52430001</v>
      </c>
      <c r="AS1802" t="s">
        <v>927</v>
      </c>
      <c r="AT1802" t="s">
        <v>75</v>
      </c>
      <c r="AW1802" t="s">
        <v>340</v>
      </c>
      <c r="AX1802" t="s">
        <v>340</v>
      </c>
      <c r="AY1802" t="s">
        <v>357</v>
      </c>
      <c r="AZ1802" t="s">
        <v>363</v>
      </c>
      <c r="BY1802" t="s">
        <v>342</v>
      </c>
      <c r="EQ1802">
        <v>249990</v>
      </c>
      <c r="ER1802" t="s">
        <v>2397</v>
      </c>
      <c r="EV1802">
        <v>17284009</v>
      </c>
      <c r="EW1802">
        <v>928</v>
      </c>
      <c r="EX1802">
        <v>218602</v>
      </c>
      <c r="EY1802" t="s">
        <v>5974</v>
      </c>
      <c r="EZ1802">
        <v>1</v>
      </c>
      <c r="FC1802">
        <v>52430001</v>
      </c>
      <c r="FD1802" t="s">
        <v>75</v>
      </c>
    </row>
    <row r="1803" spans="1:160" x14ac:dyDescent="0.3">
      <c r="A1803" t="str">
        <f>VLOOKUP(B1803,Table2[],3,FALSE)</f>
        <v>Digital</v>
      </c>
      <c r="B1803" t="str">
        <f>IF(OR(ISNUMBER(FIND("QVC",Z1803)),ISNUMBER(FIND("QVC",AL1803))),"QVC",IF(OR(ISNUMBER(FIND("NCO",H1803)),ISNUMBER(FIND("NCO",Y1803))), "NCO", IF(AL1803="consumer","PMD.com",VLOOKUP(LEFT(H1803,2),Tables!$E$1:$F$11,2,FALSE))))</f>
        <v>PMD.com</v>
      </c>
      <c r="C1803">
        <f t="shared" si="84"/>
        <v>53800001</v>
      </c>
      <c r="D1803">
        <f t="shared" si="85"/>
        <v>1</v>
      </c>
      <c r="E1803" t="str">
        <f t="shared" ca="1" si="86"/>
        <v>shifted orders shipped</v>
      </c>
      <c r="F1803" t="s">
        <v>3539</v>
      </c>
      <c r="G1803" t="s">
        <v>335</v>
      </c>
      <c r="H1803" t="s">
        <v>5981</v>
      </c>
      <c r="I1803" s="6">
        <v>44011.75677083333</v>
      </c>
      <c r="J1803" t="s">
        <v>16</v>
      </c>
      <c r="K1803" s="6">
        <v>44013.332013888888</v>
      </c>
      <c r="M1803" t="s">
        <v>1512</v>
      </c>
      <c r="N1803" t="s">
        <v>1513</v>
      </c>
      <c r="O1803" t="s">
        <v>887</v>
      </c>
      <c r="Q1803" t="s">
        <v>797</v>
      </c>
      <c r="R1803" t="s">
        <v>365</v>
      </c>
      <c r="S1803" t="s">
        <v>1514</v>
      </c>
      <c r="T1803" t="s">
        <v>338</v>
      </c>
      <c r="U1803" t="s">
        <v>530</v>
      </c>
      <c r="W1803" t="s">
        <v>5982</v>
      </c>
      <c r="Z1803" t="s">
        <v>1512</v>
      </c>
      <c r="AA1803" t="s">
        <v>1513</v>
      </c>
      <c r="AB1803" t="s">
        <v>887</v>
      </c>
      <c r="AD1803" t="s">
        <v>797</v>
      </c>
      <c r="AE1803" t="s">
        <v>365</v>
      </c>
      <c r="AF1803" t="s">
        <v>1514</v>
      </c>
      <c r="AG1803" t="s">
        <v>338</v>
      </c>
      <c r="AH1803" t="s">
        <v>530</v>
      </c>
      <c r="AJ1803" t="s">
        <v>5982</v>
      </c>
      <c r="AL1803" t="s">
        <v>339</v>
      </c>
      <c r="AM1803">
        <v>1</v>
      </c>
      <c r="AN1803">
        <v>1</v>
      </c>
      <c r="AO1803">
        <v>7272</v>
      </c>
      <c r="AQ1803">
        <v>124461</v>
      </c>
      <c r="AR1803">
        <v>53800001</v>
      </c>
      <c r="AS1803" t="s">
        <v>135</v>
      </c>
      <c r="AT1803" t="s">
        <v>172</v>
      </c>
      <c r="AW1803" t="s">
        <v>340</v>
      </c>
      <c r="AX1803">
        <v>0</v>
      </c>
      <c r="AY1803" t="s">
        <v>348</v>
      </c>
      <c r="AZ1803">
        <v>0</v>
      </c>
      <c r="BY1803" t="s">
        <v>342</v>
      </c>
      <c r="EQ1803">
        <v>243225</v>
      </c>
      <c r="ER1803" t="s">
        <v>5983</v>
      </c>
      <c r="EV1803">
        <v>17286900</v>
      </c>
      <c r="EW1803">
        <v>928</v>
      </c>
      <c r="EX1803">
        <v>220658</v>
      </c>
      <c r="EY1803">
        <v>9.2748999964335493E+25</v>
      </c>
      <c r="EZ1803">
        <v>1</v>
      </c>
      <c r="FC1803">
        <v>53800001</v>
      </c>
      <c r="FD1803" t="s">
        <v>172</v>
      </c>
    </row>
    <row r="1804" spans="1:160" x14ac:dyDescent="0.3">
      <c r="A1804" t="str">
        <f>VLOOKUP(B1804,Table2[],3,FALSE)</f>
        <v>Digital</v>
      </c>
      <c r="B1804" t="str">
        <f>IF(OR(ISNUMBER(FIND("QVC",Z1804)),ISNUMBER(FIND("QVC",AL1804))),"QVC",IF(OR(ISNUMBER(FIND("NCO",H1804)),ISNUMBER(FIND("NCO",Y1804))), "NCO", IF(AL1804="consumer","PMD.com",VLOOKUP(LEFT(H1804,2),Tables!$E$1:$F$11,2,FALSE))))</f>
        <v>PMD.com</v>
      </c>
      <c r="C1804">
        <f t="shared" ref="C1804:C1867" si="87">AR1804</f>
        <v>58030001</v>
      </c>
      <c r="D1804">
        <f t="shared" ref="D1804:D1867" si="88">AN1804</f>
        <v>1</v>
      </c>
      <c r="E1804" t="str">
        <f t="shared" ca="1" si="86"/>
        <v>shifted orders shipped</v>
      </c>
      <c r="F1804" t="s">
        <v>3539</v>
      </c>
      <c r="G1804" t="s">
        <v>335</v>
      </c>
      <c r="H1804" t="s">
        <v>5975</v>
      </c>
      <c r="I1804" s="6">
        <v>44011.559675925928</v>
      </c>
      <c r="J1804" t="s">
        <v>16</v>
      </c>
      <c r="K1804" s="6">
        <v>44013.332013888888</v>
      </c>
      <c r="M1804" t="s">
        <v>5976</v>
      </c>
      <c r="N1804" t="s">
        <v>5977</v>
      </c>
      <c r="Q1804" t="s">
        <v>2277</v>
      </c>
      <c r="R1804" t="s">
        <v>365</v>
      </c>
      <c r="S1804" t="s">
        <v>5978</v>
      </c>
      <c r="T1804" t="s">
        <v>338</v>
      </c>
      <c r="U1804" t="s">
        <v>530</v>
      </c>
      <c r="W1804" t="s">
        <v>5979</v>
      </c>
      <c r="Z1804" t="s">
        <v>5976</v>
      </c>
      <c r="AA1804" t="s">
        <v>5977</v>
      </c>
      <c r="AD1804" t="s">
        <v>2277</v>
      </c>
      <c r="AE1804" t="s">
        <v>365</v>
      </c>
      <c r="AF1804" t="s">
        <v>5978</v>
      </c>
      <c r="AG1804" t="s">
        <v>338</v>
      </c>
      <c r="AH1804" t="s">
        <v>530</v>
      </c>
      <c r="AJ1804" t="s">
        <v>5979</v>
      </c>
      <c r="AL1804" t="s">
        <v>339</v>
      </c>
      <c r="AM1804">
        <v>1</v>
      </c>
      <c r="AN1804">
        <v>1</v>
      </c>
      <c r="AO1804">
        <v>9621</v>
      </c>
      <c r="AQ1804">
        <v>124483</v>
      </c>
      <c r="AR1804">
        <v>58030001</v>
      </c>
      <c r="AS1804" t="s">
        <v>1761</v>
      </c>
      <c r="AT1804" t="s">
        <v>36</v>
      </c>
      <c r="AW1804" t="s">
        <v>340</v>
      </c>
      <c r="AX1804" t="s">
        <v>340</v>
      </c>
      <c r="AY1804" t="s">
        <v>382</v>
      </c>
      <c r="AZ1804" t="s">
        <v>383</v>
      </c>
      <c r="BY1804" t="s">
        <v>342</v>
      </c>
      <c r="EQ1804">
        <v>243289</v>
      </c>
      <c r="ER1804" t="s">
        <v>5980</v>
      </c>
      <c r="EV1804">
        <v>17286763</v>
      </c>
      <c r="EW1804">
        <v>928</v>
      </c>
      <c r="EX1804">
        <v>220518</v>
      </c>
      <c r="EY1804">
        <v>9.2748999964335493E+25</v>
      </c>
      <c r="EZ1804">
        <v>1</v>
      </c>
      <c r="FC1804">
        <v>58030001</v>
      </c>
      <c r="FD1804" t="s">
        <v>36</v>
      </c>
    </row>
    <row r="1805" spans="1:160" x14ac:dyDescent="0.3">
      <c r="A1805" t="str">
        <f>VLOOKUP(B1805,Table2[],3,FALSE)</f>
        <v>Digital</v>
      </c>
      <c r="B1805" t="str">
        <f>IF(OR(ISNUMBER(FIND("QVC",Z1805)),ISNUMBER(FIND("QVC",AL1805))),"QVC",IF(OR(ISNUMBER(FIND("NCO",H1805)),ISNUMBER(FIND("NCO",Y1805))), "NCO", IF(AL1805="consumer","PMD.com",VLOOKUP(LEFT(H1805,2),Tables!$E$1:$F$11,2,FALSE))))</f>
        <v>PMD.com</v>
      </c>
      <c r="C1805">
        <f t="shared" si="87"/>
        <v>53970001</v>
      </c>
      <c r="D1805">
        <f t="shared" si="88"/>
        <v>1</v>
      </c>
      <c r="E1805" t="str">
        <f t="shared" ca="1" si="86"/>
        <v>shifted orders shipped</v>
      </c>
      <c r="F1805" t="s">
        <v>3539</v>
      </c>
      <c r="G1805" t="s">
        <v>335</v>
      </c>
      <c r="H1805" t="s">
        <v>5981</v>
      </c>
      <c r="I1805" s="6">
        <v>44011.75677083333</v>
      </c>
      <c r="J1805" t="s">
        <v>16</v>
      </c>
      <c r="K1805" s="6">
        <v>44013.332013888888</v>
      </c>
      <c r="M1805" t="s">
        <v>1512</v>
      </c>
      <c r="N1805" t="s">
        <v>1513</v>
      </c>
      <c r="O1805" t="s">
        <v>887</v>
      </c>
      <c r="Q1805" t="s">
        <v>797</v>
      </c>
      <c r="R1805" t="s">
        <v>365</v>
      </c>
      <c r="S1805" t="s">
        <v>1514</v>
      </c>
      <c r="T1805" t="s">
        <v>338</v>
      </c>
      <c r="U1805" t="s">
        <v>530</v>
      </c>
      <c r="W1805" t="s">
        <v>5982</v>
      </c>
      <c r="Z1805" t="s">
        <v>1512</v>
      </c>
      <c r="AA1805" t="s">
        <v>1513</v>
      </c>
      <c r="AB1805" t="s">
        <v>887</v>
      </c>
      <c r="AD1805" t="s">
        <v>797</v>
      </c>
      <c r="AE1805" t="s">
        <v>365</v>
      </c>
      <c r="AF1805" t="s">
        <v>1514</v>
      </c>
      <c r="AG1805" t="s">
        <v>338</v>
      </c>
      <c r="AH1805" t="s">
        <v>530</v>
      </c>
      <c r="AJ1805" t="s">
        <v>5982</v>
      </c>
      <c r="AL1805" t="s">
        <v>339</v>
      </c>
      <c r="AM1805">
        <v>1</v>
      </c>
      <c r="AN1805">
        <v>1</v>
      </c>
      <c r="AO1805">
        <v>392</v>
      </c>
      <c r="AQ1805">
        <v>124472</v>
      </c>
      <c r="AR1805">
        <v>53970001</v>
      </c>
      <c r="AS1805" t="s">
        <v>577</v>
      </c>
      <c r="AT1805" t="s">
        <v>41</v>
      </c>
      <c r="AW1805" t="s">
        <v>343</v>
      </c>
      <c r="BY1805" t="s">
        <v>342</v>
      </c>
      <c r="EQ1805">
        <v>251826</v>
      </c>
      <c r="ER1805" t="s">
        <v>5983</v>
      </c>
      <c r="EV1805">
        <v>17286900</v>
      </c>
      <c r="EW1805">
        <v>928</v>
      </c>
      <c r="EX1805">
        <v>220658</v>
      </c>
      <c r="EY1805">
        <v>9.2748999964335493E+25</v>
      </c>
      <c r="EZ1805">
        <v>1</v>
      </c>
      <c r="FC1805">
        <v>53970001</v>
      </c>
      <c r="FD1805" t="s">
        <v>41</v>
      </c>
    </row>
    <row r="1806" spans="1:160" x14ac:dyDescent="0.3">
      <c r="A1806" t="str">
        <f>VLOOKUP(B1806,Table2[],3,FALSE)</f>
        <v>Digital</v>
      </c>
      <c r="B1806" t="str">
        <f>IF(OR(ISNUMBER(FIND("QVC",Z1806)),ISNUMBER(FIND("QVC",AL1806))),"QVC",IF(OR(ISNUMBER(FIND("NCO",H1806)),ISNUMBER(FIND("NCO",Y1806))), "NCO", IF(AL1806="consumer","PMD.com",VLOOKUP(LEFT(H1806,2),Tables!$E$1:$F$11,2,FALSE))))</f>
        <v>PMD.com</v>
      </c>
      <c r="C1806">
        <f t="shared" si="87"/>
        <v>53710001</v>
      </c>
      <c r="D1806">
        <f t="shared" si="88"/>
        <v>1</v>
      </c>
      <c r="E1806" t="str">
        <f t="shared" ca="1" si="86"/>
        <v>shifted orders shipped</v>
      </c>
      <c r="F1806" t="s">
        <v>3539</v>
      </c>
      <c r="G1806" t="s">
        <v>335</v>
      </c>
      <c r="H1806" t="s">
        <v>5981</v>
      </c>
      <c r="I1806" s="6">
        <v>44011.75677083333</v>
      </c>
      <c r="J1806" t="s">
        <v>16</v>
      </c>
      <c r="K1806" s="6">
        <v>44013.332013888888</v>
      </c>
      <c r="M1806" t="s">
        <v>1512</v>
      </c>
      <c r="N1806" t="s">
        <v>1513</v>
      </c>
      <c r="O1806" t="s">
        <v>887</v>
      </c>
      <c r="Q1806" t="s">
        <v>797</v>
      </c>
      <c r="R1806" t="s">
        <v>365</v>
      </c>
      <c r="S1806" t="s">
        <v>1514</v>
      </c>
      <c r="T1806" t="s">
        <v>338</v>
      </c>
      <c r="U1806" t="s">
        <v>530</v>
      </c>
      <c r="W1806" t="s">
        <v>5982</v>
      </c>
      <c r="Z1806" t="s">
        <v>1512</v>
      </c>
      <c r="AA1806" t="s">
        <v>1513</v>
      </c>
      <c r="AB1806" t="s">
        <v>887</v>
      </c>
      <c r="AD1806" t="s">
        <v>797</v>
      </c>
      <c r="AE1806" t="s">
        <v>365</v>
      </c>
      <c r="AF1806" t="s">
        <v>1514</v>
      </c>
      <c r="AG1806" t="s">
        <v>338</v>
      </c>
      <c r="AH1806" t="s">
        <v>530</v>
      </c>
      <c r="AJ1806" t="s">
        <v>5982</v>
      </c>
      <c r="AL1806" t="s">
        <v>339</v>
      </c>
      <c r="AM1806">
        <v>1</v>
      </c>
      <c r="AN1806">
        <v>1</v>
      </c>
      <c r="AO1806">
        <v>4902</v>
      </c>
      <c r="AQ1806">
        <v>124454</v>
      </c>
      <c r="AR1806">
        <v>53710001</v>
      </c>
      <c r="AS1806" t="s">
        <v>1873</v>
      </c>
      <c r="AT1806" t="s">
        <v>66</v>
      </c>
      <c r="AW1806" t="s">
        <v>343</v>
      </c>
      <c r="EQ1806">
        <v>248267</v>
      </c>
      <c r="ER1806" t="s">
        <v>5983</v>
      </c>
      <c r="EV1806">
        <v>17286900</v>
      </c>
      <c r="EW1806">
        <v>928</v>
      </c>
      <c r="EX1806">
        <v>220658</v>
      </c>
      <c r="EY1806">
        <v>9.2748999964335493E+25</v>
      </c>
      <c r="EZ1806">
        <v>1</v>
      </c>
      <c r="FC1806">
        <v>53710001</v>
      </c>
      <c r="FD1806" t="s">
        <v>66</v>
      </c>
    </row>
    <row r="1807" spans="1:160" x14ac:dyDescent="0.3">
      <c r="A1807" t="str">
        <f>VLOOKUP(B1807,Table2[],3,FALSE)</f>
        <v>Digital</v>
      </c>
      <c r="B1807" t="str">
        <f>IF(OR(ISNUMBER(FIND("QVC",Z1807)),ISNUMBER(FIND("QVC",AL1807))),"QVC",IF(OR(ISNUMBER(FIND("NCO",H1807)),ISNUMBER(FIND("NCO",Y1807))), "NCO", IF(AL1807="consumer","PMD.com",VLOOKUP(LEFT(H1807,2),Tables!$E$1:$F$11,2,FALSE))))</f>
        <v>PMD.com</v>
      </c>
      <c r="C1807">
        <f t="shared" si="87"/>
        <v>55090001</v>
      </c>
      <c r="D1807">
        <f t="shared" si="88"/>
        <v>1</v>
      </c>
      <c r="E1807" t="str">
        <f t="shared" ca="1" si="86"/>
        <v>shifted orders shipped</v>
      </c>
      <c r="F1807" t="s">
        <v>3539</v>
      </c>
      <c r="G1807" t="s">
        <v>335</v>
      </c>
      <c r="H1807" t="s">
        <v>5984</v>
      </c>
      <c r="I1807" s="6">
        <v>44011.757210648146</v>
      </c>
      <c r="J1807" t="s">
        <v>16</v>
      </c>
      <c r="K1807" s="6">
        <v>44013.332384259258</v>
      </c>
      <c r="M1807" t="s">
        <v>5985</v>
      </c>
      <c r="N1807" t="s">
        <v>5986</v>
      </c>
      <c r="Q1807" t="s">
        <v>438</v>
      </c>
      <c r="R1807" t="s">
        <v>347</v>
      </c>
      <c r="S1807" t="s">
        <v>5987</v>
      </c>
      <c r="T1807" t="s">
        <v>338</v>
      </c>
      <c r="U1807" t="s">
        <v>530</v>
      </c>
      <c r="W1807" t="s">
        <v>5988</v>
      </c>
      <c r="Z1807" t="s">
        <v>5985</v>
      </c>
      <c r="AA1807" t="s">
        <v>5986</v>
      </c>
      <c r="AD1807" t="s">
        <v>438</v>
      </c>
      <c r="AE1807" t="s">
        <v>347</v>
      </c>
      <c r="AF1807" t="s">
        <v>5987</v>
      </c>
      <c r="AG1807" t="s">
        <v>338</v>
      </c>
      <c r="AH1807" t="s">
        <v>530</v>
      </c>
      <c r="AJ1807" t="s">
        <v>5988</v>
      </c>
      <c r="AL1807" t="s">
        <v>339</v>
      </c>
      <c r="AM1807">
        <v>1</v>
      </c>
      <c r="AN1807">
        <v>1</v>
      </c>
      <c r="AO1807">
        <v>5013</v>
      </c>
      <c r="AQ1807">
        <v>124478</v>
      </c>
      <c r="AR1807">
        <v>55090001</v>
      </c>
      <c r="AS1807" t="s">
        <v>995</v>
      </c>
      <c r="AT1807" t="s">
        <v>165</v>
      </c>
      <c r="AW1807" t="s">
        <v>340</v>
      </c>
      <c r="AX1807" t="s">
        <v>340</v>
      </c>
      <c r="AY1807" t="s">
        <v>382</v>
      </c>
      <c r="AZ1807">
        <v>0</v>
      </c>
      <c r="BY1807" t="s">
        <v>342</v>
      </c>
      <c r="EQ1807">
        <v>251219</v>
      </c>
      <c r="ER1807" t="s">
        <v>5989</v>
      </c>
      <c r="EV1807">
        <v>17286901</v>
      </c>
      <c r="EW1807">
        <v>928</v>
      </c>
      <c r="EX1807">
        <v>220659</v>
      </c>
      <c r="EY1807">
        <v>9.2748999964335493E+25</v>
      </c>
      <c r="EZ1807">
        <v>1</v>
      </c>
      <c r="FC1807">
        <v>55090001</v>
      </c>
      <c r="FD1807" t="s">
        <v>165</v>
      </c>
    </row>
    <row r="1808" spans="1:160" x14ac:dyDescent="0.3">
      <c r="A1808" t="str">
        <f>VLOOKUP(B1808,Table2[],3,FALSE)</f>
        <v>Digital</v>
      </c>
      <c r="B1808" t="str">
        <f>IF(OR(ISNUMBER(FIND("QVC",Z1808)),ISNUMBER(FIND("QVC",AL1808))),"QVC",IF(OR(ISNUMBER(FIND("NCO",H1808)),ISNUMBER(FIND("NCO",Y1808))), "NCO", IF(AL1808="consumer","PMD.com",VLOOKUP(LEFT(H1808,2),Tables!$E$1:$F$11,2,FALSE))))</f>
        <v>PMD.com</v>
      </c>
      <c r="C1808">
        <f t="shared" si="87"/>
        <v>5357</v>
      </c>
      <c r="D1808">
        <f t="shared" si="88"/>
        <v>1</v>
      </c>
      <c r="E1808" t="str">
        <f t="shared" ca="1" si="86"/>
        <v>shifted orders shipped</v>
      </c>
      <c r="F1808" t="s">
        <v>3539</v>
      </c>
      <c r="G1808" t="s">
        <v>335</v>
      </c>
      <c r="H1808" t="s">
        <v>5990</v>
      </c>
      <c r="I1808" s="6">
        <v>44011.632557870369</v>
      </c>
      <c r="J1808" t="s">
        <v>16</v>
      </c>
      <c r="K1808" s="6">
        <v>44013.332430555558</v>
      </c>
      <c r="M1808" t="s">
        <v>5991</v>
      </c>
      <c r="N1808" t="s">
        <v>5992</v>
      </c>
      <c r="Q1808" t="s">
        <v>1657</v>
      </c>
      <c r="R1808" t="s">
        <v>347</v>
      </c>
      <c r="S1808">
        <v>23436</v>
      </c>
      <c r="T1808" t="s">
        <v>338</v>
      </c>
      <c r="U1808" t="s">
        <v>530</v>
      </c>
      <c r="W1808" t="s">
        <v>5993</v>
      </c>
      <c r="Z1808" t="s">
        <v>5991</v>
      </c>
      <c r="AA1808" t="s">
        <v>5992</v>
      </c>
      <c r="AD1808" t="s">
        <v>1657</v>
      </c>
      <c r="AE1808" t="s">
        <v>347</v>
      </c>
      <c r="AF1808">
        <v>23436</v>
      </c>
      <c r="AG1808" t="s">
        <v>338</v>
      </c>
      <c r="AH1808" t="s">
        <v>530</v>
      </c>
      <c r="AJ1808" t="s">
        <v>5993</v>
      </c>
      <c r="AL1808" t="s">
        <v>339</v>
      </c>
      <c r="AM1808">
        <v>1</v>
      </c>
      <c r="AN1808">
        <v>1</v>
      </c>
      <c r="AO1808">
        <v>15182</v>
      </c>
      <c r="AQ1808">
        <v>124521</v>
      </c>
      <c r="AR1808">
        <v>5357</v>
      </c>
      <c r="AS1808" t="s">
        <v>87</v>
      </c>
      <c r="AT1808" t="s">
        <v>88</v>
      </c>
      <c r="AW1808" t="s">
        <v>340</v>
      </c>
      <c r="AX1808" t="s">
        <v>340</v>
      </c>
      <c r="AY1808" t="s">
        <v>351</v>
      </c>
      <c r="AZ1808" t="s">
        <v>379</v>
      </c>
      <c r="BY1808" t="s">
        <v>342</v>
      </c>
      <c r="EQ1808">
        <v>249142</v>
      </c>
      <c r="ER1808" t="s">
        <v>5994</v>
      </c>
      <c r="EV1808">
        <v>17286829</v>
      </c>
      <c r="EW1808">
        <v>928</v>
      </c>
      <c r="EX1808">
        <v>220586</v>
      </c>
      <c r="EY1808" t="s">
        <v>5995</v>
      </c>
      <c r="EZ1808">
        <v>1</v>
      </c>
      <c r="FC1808">
        <v>5357</v>
      </c>
      <c r="FD1808" t="s">
        <v>88</v>
      </c>
    </row>
    <row r="1809" spans="1:160" x14ac:dyDescent="0.3">
      <c r="A1809" t="str">
        <f>VLOOKUP(B1809,Table2[],3,FALSE)</f>
        <v>Digital</v>
      </c>
      <c r="B1809" t="str">
        <f>IF(OR(ISNUMBER(FIND("QVC",Z1809)),ISNUMBER(FIND("QVC",AL1809))),"QVC",IF(OR(ISNUMBER(FIND("NCO",H1809)),ISNUMBER(FIND("NCO",Y1809))), "NCO", IF(AL1809="consumer","PMD.com",VLOOKUP(LEFT(H1809,2),Tables!$E$1:$F$11,2,FALSE))))</f>
        <v>PMD.com</v>
      </c>
      <c r="C1809">
        <f t="shared" si="87"/>
        <v>51010001</v>
      </c>
      <c r="D1809">
        <f t="shared" si="88"/>
        <v>2</v>
      </c>
      <c r="E1809" t="str">
        <f t="shared" ca="1" si="86"/>
        <v>shifted orders shipped</v>
      </c>
      <c r="F1809" t="s">
        <v>3539</v>
      </c>
      <c r="G1809" t="s">
        <v>335</v>
      </c>
      <c r="H1809" t="s">
        <v>5990</v>
      </c>
      <c r="I1809" s="6">
        <v>44011.632557870369</v>
      </c>
      <c r="J1809" t="s">
        <v>16</v>
      </c>
      <c r="K1809" s="6">
        <v>44013.332430555558</v>
      </c>
      <c r="M1809" t="s">
        <v>5991</v>
      </c>
      <c r="N1809" t="s">
        <v>5992</v>
      </c>
      <c r="Q1809" t="s">
        <v>1657</v>
      </c>
      <c r="R1809" t="s">
        <v>347</v>
      </c>
      <c r="S1809">
        <v>23436</v>
      </c>
      <c r="T1809" t="s">
        <v>338</v>
      </c>
      <c r="U1809" t="s">
        <v>530</v>
      </c>
      <c r="W1809" t="s">
        <v>5993</v>
      </c>
      <c r="Z1809" t="s">
        <v>5991</v>
      </c>
      <c r="AA1809" t="s">
        <v>5992</v>
      </c>
      <c r="AD1809" t="s">
        <v>1657</v>
      </c>
      <c r="AE1809" t="s">
        <v>347</v>
      </c>
      <c r="AF1809">
        <v>23436</v>
      </c>
      <c r="AG1809" t="s">
        <v>338</v>
      </c>
      <c r="AH1809" t="s">
        <v>530</v>
      </c>
      <c r="AJ1809" t="s">
        <v>5993</v>
      </c>
      <c r="AL1809" t="s">
        <v>339</v>
      </c>
      <c r="AM1809">
        <v>2</v>
      </c>
      <c r="AN1809">
        <v>2</v>
      </c>
      <c r="AO1809">
        <v>8743</v>
      </c>
      <c r="AQ1809">
        <v>123868</v>
      </c>
      <c r="AR1809">
        <v>51010001</v>
      </c>
      <c r="AS1809" t="s">
        <v>48</v>
      </c>
      <c r="AT1809" t="s">
        <v>49</v>
      </c>
      <c r="AW1809" t="s">
        <v>340</v>
      </c>
      <c r="AX1809" t="s">
        <v>340</v>
      </c>
      <c r="AY1809" t="s">
        <v>357</v>
      </c>
      <c r="AZ1809" t="s">
        <v>363</v>
      </c>
      <c r="BY1809" t="s">
        <v>342</v>
      </c>
      <c r="EQ1809">
        <v>251450</v>
      </c>
      <c r="ER1809" t="s">
        <v>5994</v>
      </c>
      <c r="EV1809">
        <v>17286829</v>
      </c>
      <c r="EW1809">
        <v>928</v>
      </c>
      <c r="EX1809">
        <v>220586</v>
      </c>
      <c r="EY1809" t="s">
        <v>5995</v>
      </c>
      <c r="EZ1809">
        <v>1</v>
      </c>
      <c r="FC1809">
        <v>95282</v>
      </c>
      <c r="FD1809" t="s">
        <v>1594</v>
      </c>
    </row>
    <row r="1810" spans="1:160" x14ac:dyDescent="0.3">
      <c r="A1810" t="str">
        <f>VLOOKUP(B1810,Table2[],3,FALSE)</f>
        <v>Digital</v>
      </c>
      <c r="B1810" t="str">
        <f>IF(OR(ISNUMBER(FIND("QVC",Z1810)),ISNUMBER(FIND("QVC",AL1810))),"QVC",IF(OR(ISNUMBER(FIND("NCO",H1810)),ISNUMBER(FIND("NCO",Y1810))), "NCO", IF(AL1810="consumer","PMD.com",VLOOKUP(LEFT(H1810,2),Tables!$E$1:$F$11,2,FALSE))))</f>
        <v>PMD.com</v>
      </c>
      <c r="C1810">
        <f t="shared" si="87"/>
        <v>5342</v>
      </c>
      <c r="D1810">
        <f t="shared" si="88"/>
        <v>1</v>
      </c>
      <c r="E1810" t="str">
        <f t="shared" ca="1" si="86"/>
        <v>shifted orders shipped</v>
      </c>
      <c r="F1810" t="s">
        <v>3539</v>
      </c>
      <c r="G1810" t="s">
        <v>335</v>
      </c>
      <c r="H1810" t="s">
        <v>5990</v>
      </c>
      <c r="I1810" s="6">
        <v>44011.632557870369</v>
      </c>
      <c r="J1810" t="s">
        <v>16</v>
      </c>
      <c r="K1810" s="6">
        <v>44013.332430555558</v>
      </c>
      <c r="M1810" t="s">
        <v>5991</v>
      </c>
      <c r="N1810" t="s">
        <v>5992</v>
      </c>
      <c r="Q1810" t="s">
        <v>1657</v>
      </c>
      <c r="R1810" t="s">
        <v>347</v>
      </c>
      <c r="S1810">
        <v>23436</v>
      </c>
      <c r="T1810" t="s">
        <v>338</v>
      </c>
      <c r="U1810" t="s">
        <v>530</v>
      </c>
      <c r="W1810" t="s">
        <v>5993</v>
      </c>
      <c r="Z1810" t="s">
        <v>5991</v>
      </c>
      <c r="AA1810" t="s">
        <v>5992</v>
      </c>
      <c r="AD1810" t="s">
        <v>1657</v>
      </c>
      <c r="AE1810" t="s">
        <v>347</v>
      </c>
      <c r="AF1810">
        <v>23436</v>
      </c>
      <c r="AG1810" t="s">
        <v>338</v>
      </c>
      <c r="AH1810" t="s">
        <v>530</v>
      </c>
      <c r="AJ1810" t="s">
        <v>5993</v>
      </c>
      <c r="AL1810" t="s">
        <v>339</v>
      </c>
      <c r="AM1810">
        <v>1</v>
      </c>
      <c r="AN1810">
        <v>1</v>
      </c>
      <c r="AO1810">
        <v>13280</v>
      </c>
      <c r="AQ1810">
        <v>123849</v>
      </c>
      <c r="AR1810">
        <v>5342</v>
      </c>
      <c r="AS1810" t="s">
        <v>1867</v>
      </c>
      <c r="AT1810" t="s">
        <v>149</v>
      </c>
      <c r="AW1810" t="s">
        <v>340</v>
      </c>
      <c r="AX1810" t="s">
        <v>340</v>
      </c>
      <c r="AY1810" t="s">
        <v>345</v>
      </c>
      <c r="AZ1810" t="s">
        <v>346</v>
      </c>
      <c r="BY1810" t="s">
        <v>342</v>
      </c>
      <c r="EQ1810">
        <v>244853</v>
      </c>
      <c r="ER1810" t="s">
        <v>5994</v>
      </c>
      <c r="EV1810">
        <v>17286829</v>
      </c>
      <c r="EW1810">
        <v>928</v>
      </c>
      <c r="EX1810">
        <v>220586</v>
      </c>
      <c r="EY1810" t="s">
        <v>5995</v>
      </c>
      <c r="EZ1810">
        <v>1</v>
      </c>
      <c r="FC1810">
        <v>5342</v>
      </c>
      <c r="FD1810" t="s">
        <v>149</v>
      </c>
    </row>
    <row r="1811" spans="1:160" x14ac:dyDescent="0.3">
      <c r="A1811" t="str">
        <f>VLOOKUP(B1811,Table2[],3,FALSE)</f>
        <v>Digital</v>
      </c>
      <c r="B1811" t="str">
        <f>IF(OR(ISNUMBER(FIND("QVC",Z1811)),ISNUMBER(FIND("QVC",AL1811))),"QVC",IF(OR(ISNUMBER(FIND("NCO",H1811)),ISNUMBER(FIND("NCO",Y1811))), "NCO", IF(AL1811="consumer","PMD.com",VLOOKUP(LEFT(H1811,2),Tables!$E$1:$F$11,2,FALSE))))</f>
        <v>PMD.com</v>
      </c>
      <c r="C1811">
        <f t="shared" si="87"/>
        <v>5341030</v>
      </c>
      <c r="D1811">
        <f t="shared" si="88"/>
        <v>1</v>
      </c>
      <c r="E1811" t="str">
        <f t="shared" ca="1" si="86"/>
        <v>shifted orders shipped</v>
      </c>
      <c r="F1811" t="s">
        <v>3539</v>
      </c>
      <c r="G1811" t="s">
        <v>335</v>
      </c>
      <c r="H1811" t="s">
        <v>5990</v>
      </c>
      <c r="I1811" s="6">
        <v>44011.632557870369</v>
      </c>
      <c r="J1811" t="s">
        <v>16</v>
      </c>
      <c r="K1811" s="6">
        <v>44013.332430555558</v>
      </c>
      <c r="M1811" t="s">
        <v>5991</v>
      </c>
      <c r="N1811" t="s">
        <v>5992</v>
      </c>
      <c r="Q1811" t="s">
        <v>1657</v>
      </c>
      <c r="R1811" t="s">
        <v>347</v>
      </c>
      <c r="S1811">
        <v>23436</v>
      </c>
      <c r="T1811" t="s">
        <v>338</v>
      </c>
      <c r="U1811" t="s">
        <v>530</v>
      </c>
      <c r="W1811" t="s">
        <v>5993</v>
      </c>
      <c r="Z1811" t="s">
        <v>5991</v>
      </c>
      <c r="AA1811" t="s">
        <v>5992</v>
      </c>
      <c r="AD1811" t="s">
        <v>1657</v>
      </c>
      <c r="AE1811" t="s">
        <v>347</v>
      </c>
      <c r="AF1811">
        <v>23436</v>
      </c>
      <c r="AG1811" t="s">
        <v>338</v>
      </c>
      <c r="AH1811" t="s">
        <v>530</v>
      </c>
      <c r="AJ1811" t="s">
        <v>5993</v>
      </c>
      <c r="AL1811" t="s">
        <v>339</v>
      </c>
      <c r="AM1811">
        <v>1</v>
      </c>
      <c r="AN1811">
        <v>1</v>
      </c>
      <c r="AO1811">
        <v>12859</v>
      </c>
      <c r="AQ1811">
        <v>124642</v>
      </c>
      <c r="AR1811">
        <v>5341030</v>
      </c>
      <c r="AS1811" t="s">
        <v>925</v>
      </c>
      <c r="AT1811" t="s">
        <v>926</v>
      </c>
      <c r="AW1811" t="s">
        <v>366</v>
      </c>
      <c r="AX1811" t="s">
        <v>366</v>
      </c>
      <c r="AY1811" t="s">
        <v>345</v>
      </c>
      <c r="AZ1811" t="s">
        <v>346</v>
      </c>
      <c r="BY1811" t="s">
        <v>342</v>
      </c>
      <c r="EQ1811">
        <v>243275</v>
      </c>
      <c r="ER1811" t="s">
        <v>5994</v>
      </c>
      <c r="EV1811">
        <v>17286829</v>
      </c>
      <c r="EW1811">
        <v>928</v>
      </c>
      <c r="EX1811">
        <v>220586</v>
      </c>
      <c r="EY1811" t="s">
        <v>5995</v>
      </c>
      <c r="EZ1811">
        <v>1</v>
      </c>
      <c r="FC1811">
        <v>95385</v>
      </c>
      <c r="FD1811" t="s">
        <v>3531</v>
      </c>
    </row>
    <row r="1812" spans="1:160" x14ac:dyDescent="0.3">
      <c r="A1812" t="str">
        <f>VLOOKUP(B1812,Table2[],3,FALSE)</f>
        <v>Digital</v>
      </c>
      <c r="B1812" t="str">
        <f>IF(OR(ISNUMBER(FIND("QVC",Z1812)),ISNUMBER(FIND("QVC",AL1812))),"QVC",IF(OR(ISNUMBER(FIND("NCO",H1812)),ISNUMBER(FIND("NCO",Y1812))), "NCO", IF(AL1812="consumer","PMD.com",VLOOKUP(LEFT(H1812,2),Tables!$E$1:$F$11,2,FALSE))))</f>
        <v>PMD.com</v>
      </c>
      <c r="C1812">
        <f t="shared" si="87"/>
        <v>53920001</v>
      </c>
      <c r="D1812">
        <f t="shared" si="88"/>
        <v>1</v>
      </c>
      <c r="E1812" t="str">
        <f t="shared" ca="1" si="86"/>
        <v>shifted orders shipped</v>
      </c>
      <c r="F1812" t="s">
        <v>3539</v>
      </c>
      <c r="G1812" t="s">
        <v>335</v>
      </c>
      <c r="H1812" t="s">
        <v>5990</v>
      </c>
      <c r="I1812" s="6">
        <v>44011.632557870369</v>
      </c>
      <c r="J1812" t="s">
        <v>16</v>
      </c>
      <c r="K1812" s="6">
        <v>44013.332430555558</v>
      </c>
      <c r="M1812" t="s">
        <v>5991</v>
      </c>
      <c r="N1812" t="s">
        <v>5992</v>
      </c>
      <c r="Q1812" t="s">
        <v>1657</v>
      </c>
      <c r="R1812" t="s">
        <v>347</v>
      </c>
      <c r="S1812">
        <v>23436</v>
      </c>
      <c r="T1812" t="s">
        <v>338</v>
      </c>
      <c r="U1812" t="s">
        <v>530</v>
      </c>
      <c r="W1812" t="s">
        <v>5993</v>
      </c>
      <c r="Z1812" t="s">
        <v>5991</v>
      </c>
      <c r="AA1812" t="s">
        <v>5992</v>
      </c>
      <c r="AD1812" t="s">
        <v>1657</v>
      </c>
      <c r="AE1812" t="s">
        <v>347</v>
      </c>
      <c r="AF1812">
        <v>23436</v>
      </c>
      <c r="AG1812" t="s">
        <v>338</v>
      </c>
      <c r="AH1812" t="s">
        <v>530</v>
      </c>
      <c r="AJ1812" t="s">
        <v>5993</v>
      </c>
      <c r="AL1812" t="s">
        <v>339</v>
      </c>
      <c r="AM1812">
        <v>1</v>
      </c>
      <c r="AN1812">
        <v>1</v>
      </c>
      <c r="AO1812">
        <v>14899</v>
      </c>
      <c r="AQ1812">
        <v>124468</v>
      </c>
      <c r="AR1812">
        <v>53920001</v>
      </c>
      <c r="AS1812">
        <v>9000000</v>
      </c>
      <c r="AT1812" t="s">
        <v>40</v>
      </c>
      <c r="AW1812" t="s">
        <v>343</v>
      </c>
      <c r="BY1812" t="s">
        <v>342</v>
      </c>
      <c r="EQ1812">
        <v>243396</v>
      </c>
      <c r="ER1812" t="s">
        <v>5994</v>
      </c>
      <c r="EV1812">
        <v>17286829</v>
      </c>
      <c r="EW1812">
        <v>928</v>
      </c>
      <c r="EX1812">
        <v>220586</v>
      </c>
      <c r="EY1812" t="s">
        <v>5995</v>
      </c>
      <c r="EZ1812">
        <v>1</v>
      </c>
      <c r="FC1812">
        <v>95385</v>
      </c>
      <c r="FD1812" t="s">
        <v>3531</v>
      </c>
    </row>
    <row r="1813" spans="1:160" x14ac:dyDescent="0.3">
      <c r="A1813" t="str">
        <f>VLOOKUP(B1813,Table2[],3,FALSE)</f>
        <v>Digital</v>
      </c>
      <c r="B1813" t="str">
        <f>IF(OR(ISNUMBER(FIND("QVC",Z1813)),ISNUMBER(FIND("QVC",AL1813))),"QVC",IF(OR(ISNUMBER(FIND("NCO",H1813)),ISNUMBER(FIND("NCO",Y1813))), "NCO", IF(AL1813="consumer","PMD.com",VLOOKUP(LEFT(H1813,2),Tables!$E$1:$F$11,2,FALSE))))</f>
        <v>PMD.com</v>
      </c>
      <c r="C1813">
        <f t="shared" si="87"/>
        <v>55110001</v>
      </c>
      <c r="D1813">
        <f t="shared" si="88"/>
        <v>1</v>
      </c>
      <c r="E1813" t="str">
        <f t="shared" ca="1" si="86"/>
        <v>shifted orders shipped</v>
      </c>
      <c r="F1813" t="s">
        <v>3539</v>
      </c>
      <c r="G1813" t="s">
        <v>335</v>
      </c>
      <c r="H1813" t="s">
        <v>5990</v>
      </c>
      <c r="I1813" s="6">
        <v>44011.632557870369</v>
      </c>
      <c r="J1813" t="s">
        <v>16</v>
      </c>
      <c r="K1813" s="6">
        <v>44013.332430555558</v>
      </c>
      <c r="M1813" t="s">
        <v>5991</v>
      </c>
      <c r="N1813" t="s">
        <v>5992</v>
      </c>
      <c r="Q1813" t="s">
        <v>1657</v>
      </c>
      <c r="R1813" t="s">
        <v>347</v>
      </c>
      <c r="S1813">
        <v>23436</v>
      </c>
      <c r="T1813" t="s">
        <v>338</v>
      </c>
      <c r="U1813" t="s">
        <v>530</v>
      </c>
      <c r="W1813" t="s">
        <v>5993</v>
      </c>
      <c r="Z1813" t="s">
        <v>5991</v>
      </c>
      <c r="AA1813" t="s">
        <v>5992</v>
      </c>
      <c r="AD1813" t="s">
        <v>1657</v>
      </c>
      <c r="AE1813" t="s">
        <v>347</v>
      </c>
      <c r="AF1813">
        <v>23436</v>
      </c>
      <c r="AG1813" t="s">
        <v>338</v>
      </c>
      <c r="AH1813" t="s">
        <v>530</v>
      </c>
      <c r="AJ1813" t="s">
        <v>5993</v>
      </c>
      <c r="AL1813" t="s">
        <v>339</v>
      </c>
      <c r="AM1813">
        <v>1</v>
      </c>
      <c r="AN1813">
        <v>1</v>
      </c>
      <c r="AO1813">
        <v>6371</v>
      </c>
      <c r="AQ1813">
        <v>124056</v>
      </c>
      <c r="AR1813">
        <v>55110001</v>
      </c>
      <c r="AS1813" t="s">
        <v>127</v>
      </c>
      <c r="AT1813" t="s">
        <v>128</v>
      </c>
      <c r="AW1813" t="s">
        <v>340</v>
      </c>
      <c r="AX1813" t="s">
        <v>340</v>
      </c>
      <c r="AY1813" t="s">
        <v>382</v>
      </c>
      <c r="AZ1813">
        <v>0</v>
      </c>
      <c r="BY1813" t="s">
        <v>342</v>
      </c>
      <c r="EQ1813">
        <v>238807</v>
      </c>
      <c r="ER1813" t="s">
        <v>5994</v>
      </c>
      <c r="EV1813">
        <v>17286829</v>
      </c>
      <c r="EW1813">
        <v>928</v>
      </c>
      <c r="EX1813">
        <v>220586</v>
      </c>
      <c r="EY1813" t="s">
        <v>5995</v>
      </c>
      <c r="EZ1813">
        <v>1</v>
      </c>
      <c r="FC1813">
        <v>95282</v>
      </c>
      <c r="FD1813" t="s">
        <v>1594</v>
      </c>
    </row>
    <row r="1814" spans="1:160" x14ac:dyDescent="0.3">
      <c r="A1814" t="str">
        <f>VLOOKUP(B1814,Table2[],3,FALSE)</f>
        <v>Digital</v>
      </c>
      <c r="B1814" t="str">
        <f>IF(OR(ISNUMBER(FIND("QVC",Z1814)),ISNUMBER(FIND("QVC",AL1814))),"QVC",IF(OR(ISNUMBER(FIND("NCO",H1814)),ISNUMBER(FIND("NCO",Y1814))), "NCO", IF(AL1814="consumer","PMD.com",VLOOKUP(LEFT(H1814,2),Tables!$E$1:$F$11,2,FALSE))))</f>
        <v>PMD.com</v>
      </c>
      <c r="C1814">
        <f t="shared" si="87"/>
        <v>534101</v>
      </c>
      <c r="D1814">
        <f t="shared" si="88"/>
        <v>1</v>
      </c>
      <c r="E1814" t="str">
        <f t="shared" ca="1" si="86"/>
        <v>shifted orders shipped</v>
      </c>
      <c r="F1814" t="s">
        <v>3539</v>
      </c>
      <c r="G1814" t="s">
        <v>335</v>
      </c>
      <c r="H1814" t="s">
        <v>5990</v>
      </c>
      <c r="I1814" s="6">
        <v>44011.632557870369</v>
      </c>
      <c r="J1814" t="s">
        <v>16</v>
      </c>
      <c r="K1814" s="6">
        <v>44013.332430555558</v>
      </c>
      <c r="M1814" t="s">
        <v>5991</v>
      </c>
      <c r="N1814" t="s">
        <v>5992</v>
      </c>
      <c r="Q1814" t="s">
        <v>1657</v>
      </c>
      <c r="R1814" t="s">
        <v>347</v>
      </c>
      <c r="S1814">
        <v>23436</v>
      </c>
      <c r="T1814" t="s">
        <v>338</v>
      </c>
      <c r="U1814" t="s">
        <v>530</v>
      </c>
      <c r="W1814" t="s">
        <v>5993</v>
      </c>
      <c r="Z1814" t="s">
        <v>5991</v>
      </c>
      <c r="AA1814" t="s">
        <v>5992</v>
      </c>
      <c r="AD1814" t="s">
        <v>1657</v>
      </c>
      <c r="AE1814" t="s">
        <v>347</v>
      </c>
      <c r="AF1814">
        <v>23436</v>
      </c>
      <c r="AG1814" t="s">
        <v>338</v>
      </c>
      <c r="AH1814" t="s">
        <v>530</v>
      </c>
      <c r="AJ1814" t="s">
        <v>5993</v>
      </c>
      <c r="AL1814" t="s">
        <v>339</v>
      </c>
      <c r="AM1814">
        <v>1</v>
      </c>
      <c r="AN1814">
        <v>1</v>
      </c>
      <c r="AO1814">
        <v>8486</v>
      </c>
      <c r="AQ1814">
        <v>124619</v>
      </c>
      <c r="AR1814">
        <v>534101</v>
      </c>
      <c r="AS1814" t="s">
        <v>102</v>
      </c>
      <c r="AT1814" t="s">
        <v>101</v>
      </c>
      <c r="AW1814" t="s">
        <v>340</v>
      </c>
      <c r="AX1814" t="s">
        <v>340</v>
      </c>
      <c r="AY1814" t="s">
        <v>345</v>
      </c>
      <c r="AZ1814" t="s">
        <v>346</v>
      </c>
      <c r="BY1814" t="s">
        <v>342</v>
      </c>
      <c r="EQ1814">
        <v>250689</v>
      </c>
      <c r="ER1814" t="s">
        <v>5994</v>
      </c>
      <c r="EV1814">
        <v>17286829</v>
      </c>
      <c r="EW1814">
        <v>928</v>
      </c>
      <c r="EX1814">
        <v>220586</v>
      </c>
      <c r="EY1814" t="s">
        <v>5995</v>
      </c>
      <c r="EZ1814">
        <v>1</v>
      </c>
      <c r="FC1814">
        <v>95282</v>
      </c>
      <c r="FD1814" t="s">
        <v>1594</v>
      </c>
    </row>
    <row r="1815" spans="1:160" x14ac:dyDescent="0.3">
      <c r="A1815" t="str">
        <f>VLOOKUP(B1815,Table2[],3,FALSE)</f>
        <v>Digital</v>
      </c>
      <c r="B1815" t="str">
        <f>IF(OR(ISNUMBER(FIND("QVC",Z1815)),ISNUMBER(FIND("QVC",AL1815))),"QVC",IF(OR(ISNUMBER(FIND("NCO",H1815)),ISNUMBER(FIND("NCO",Y1815))), "NCO", IF(AL1815="consumer","PMD.com",VLOOKUP(LEFT(H1815,2),Tables!$E$1:$F$11,2,FALSE))))</f>
        <v>PMD.com</v>
      </c>
      <c r="C1815">
        <f t="shared" si="87"/>
        <v>51090061</v>
      </c>
      <c r="D1815">
        <f t="shared" si="88"/>
        <v>1</v>
      </c>
      <c r="E1815" t="str">
        <f t="shared" ca="1" si="86"/>
        <v>shifted orders shipped</v>
      </c>
      <c r="F1815" t="s">
        <v>3539</v>
      </c>
      <c r="G1815" t="s">
        <v>335</v>
      </c>
      <c r="H1815" t="s">
        <v>5990</v>
      </c>
      <c r="I1815" s="6">
        <v>44011.632557870369</v>
      </c>
      <c r="J1815" t="s">
        <v>16</v>
      </c>
      <c r="K1815" s="6">
        <v>44013.332430555558</v>
      </c>
      <c r="M1815" t="s">
        <v>5991</v>
      </c>
      <c r="N1815" t="s">
        <v>5992</v>
      </c>
      <c r="Q1815" t="s">
        <v>1657</v>
      </c>
      <c r="R1815" t="s">
        <v>347</v>
      </c>
      <c r="S1815">
        <v>23436</v>
      </c>
      <c r="T1815" t="s">
        <v>338</v>
      </c>
      <c r="U1815" t="s">
        <v>530</v>
      </c>
      <c r="W1815" t="s">
        <v>5993</v>
      </c>
      <c r="Z1815" t="s">
        <v>5991</v>
      </c>
      <c r="AA1815" t="s">
        <v>5992</v>
      </c>
      <c r="AD1815" t="s">
        <v>1657</v>
      </c>
      <c r="AE1815" t="s">
        <v>347</v>
      </c>
      <c r="AF1815">
        <v>23436</v>
      </c>
      <c r="AG1815" t="s">
        <v>338</v>
      </c>
      <c r="AH1815" t="s">
        <v>530</v>
      </c>
      <c r="AJ1815" t="s">
        <v>5993</v>
      </c>
      <c r="AL1815" t="s">
        <v>339</v>
      </c>
      <c r="AM1815">
        <v>1</v>
      </c>
      <c r="AN1815">
        <v>1</v>
      </c>
      <c r="AO1815">
        <v>8078</v>
      </c>
      <c r="AQ1815">
        <v>124010</v>
      </c>
      <c r="AR1815">
        <v>51090061</v>
      </c>
      <c r="AS1815" t="s">
        <v>2688</v>
      </c>
      <c r="AT1815" t="s">
        <v>122</v>
      </c>
      <c r="AW1815" t="s">
        <v>340</v>
      </c>
      <c r="AX1815" t="s">
        <v>340</v>
      </c>
      <c r="AY1815" t="s">
        <v>357</v>
      </c>
      <c r="AZ1815" t="s">
        <v>363</v>
      </c>
      <c r="BY1815" t="s">
        <v>342</v>
      </c>
      <c r="EQ1815">
        <v>252774</v>
      </c>
      <c r="ER1815" t="s">
        <v>5994</v>
      </c>
      <c r="EV1815">
        <v>17286829</v>
      </c>
      <c r="EW1815">
        <v>928</v>
      </c>
      <c r="EX1815">
        <v>220586</v>
      </c>
      <c r="EY1815" t="s">
        <v>5995</v>
      </c>
      <c r="EZ1815">
        <v>1</v>
      </c>
      <c r="FC1815">
        <v>95282</v>
      </c>
      <c r="FD1815" t="s">
        <v>1594</v>
      </c>
    </row>
    <row r="1816" spans="1:160" x14ac:dyDescent="0.3">
      <c r="A1816" t="str">
        <f>VLOOKUP(B1816,Table2[],3,FALSE)</f>
        <v>Digital</v>
      </c>
      <c r="B1816" t="str">
        <f>IF(OR(ISNUMBER(FIND("QVC",Z1816)),ISNUMBER(FIND("QVC",AL1816))),"QVC",IF(OR(ISNUMBER(FIND("NCO",H1816)),ISNUMBER(FIND("NCO",Y1816))), "NCO", IF(AL1816="consumer","PMD.com",VLOOKUP(LEFT(H1816,2),Tables!$E$1:$F$11,2,FALSE))))</f>
        <v>PMD.com</v>
      </c>
      <c r="C1816">
        <f t="shared" si="87"/>
        <v>52430001</v>
      </c>
      <c r="D1816">
        <f t="shared" si="88"/>
        <v>1</v>
      </c>
      <c r="E1816" t="str">
        <f t="shared" ca="1" si="86"/>
        <v>shifted orders shipped</v>
      </c>
      <c r="F1816" t="s">
        <v>3539</v>
      </c>
      <c r="G1816" t="s">
        <v>335</v>
      </c>
      <c r="H1816" t="s">
        <v>5990</v>
      </c>
      <c r="I1816" s="6">
        <v>44011.632557870369</v>
      </c>
      <c r="J1816" t="s">
        <v>16</v>
      </c>
      <c r="K1816" s="6">
        <v>44013.332430555558</v>
      </c>
      <c r="M1816" t="s">
        <v>5991</v>
      </c>
      <c r="N1816" t="s">
        <v>5992</v>
      </c>
      <c r="Q1816" t="s">
        <v>1657</v>
      </c>
      <c r="R1816" t="s">
        <v>347</v>
      </c>
      <c r="S1816">
        <v>23436</v>
      </c>
      <c r="T1816" t="s">
        <v>338</v>
      </c>
      <c r="U1816" t="s">
        <v>530</v>
      </c>
      <c r="W1816" t="s">
        <v>5993</v>
      </c>
      <c r="Z1816" t="s">
        <v>5991</v>
      </c>
      <c r="AA1816" t="s">
        <v>5992</v>
      </c>
      <c r="AD1816" t="s">
        <v>1657</v>
      </c>
      <c r="AE1816" t="s">
        <v>347</v>
      </c>
      <c r="AF1816">
        <v>23436</v>
      </c>
      <c r="AG1816" t="s">
        <v>338</v>
      </c>
      <c r="AH1816" t="s">
        <v>530</v>
      </c>
      <c r="AJ1816" t="s">
        <v>5993</v>
      </c>
      <c r="AL1816" t="s">
        <v>339</v>
      </c>
      <c r="AM1816">
        <v>1</v>
      </c>
      <c r="AN1816">
        <v>1</v>
      </c>
      <c r="AO1816">
        <v>12063</v>
      </c>
      <c r="AQ1816">
        <v>127155</v>
      </c>
      <c r="AR1816">
        <v>52430001</v>
      </c>
      <c r="AS1816" t="s">
        <v>927</v>
      </c>
      <c r="AT1816" t="s">
        <v>75</v>
      </c>
      <c r="AW1816" t="s">
        <v>340</v>
      </c>
      <c r="AX1816" t="s">
        <v>340</v>
      </c>
      <c r="AY1816" t="s">
        <v>357</v>
      </c>
      <c r="AZ1816" t="s">
        <v>363</v>
      </c>
      <c r="BY1816" t="s">
        <v>342</v>
      </c>
      <c r="EQ1816">
        <v>249990</v>
      </c>
      <c r="ER1816" t="s">
        <v>5994</v>
      </c>
      <c r="EV1816">
        <v>17286829</v>
      </c>
      <c r="EW1816">
        <v>928</v>
      </c>
      <c r="EX1816">
        <v>220586</v>
      </c>
      <c r="EY1816" t="s">
        <v>5995</v>
      </c>
      <c r="EZ1816">
        <v>1</v>
      </c>
      <c r="FC1816">
        <v>95385</v>
      </c>
      <c r="FD1816" t="s">
        <v>3531</v>
      </c>
    </row>
    <row r="1817" spans="1:160" x14ac:dyDescent="0.3">
      <c r="A1817" t="str">
        <f>VLOOKUP(B1817,Table2[],3,FALSE)</f>
        <v>Digital</v>
      </c>
      <c r="B1817" t="str">
        <f>IF(OR(ISNUMBER(FIND("QVC",Z1817)),ISNUMBER(FIND("QVC",AL1817))),"QVC",IF(OR(ISNUMBER(FIND("NCO",H1817)),ISNUMBER(FIND("NCO",Y1817))), "NCO", IF(AL1817="consumer","PMD.com",VLOOKUP(LEFT(H1817,2),Tables!$E$1:$F$11,2,FALSE))))</f>
        <v>PMD.com</v>
      </c>
      <c r="C1817">
        <f t="shared" si="87"/>
        <v>51090030</v>
      </c>
      <c r="D1817">
        <f t="shared" si="88"/>
        <v>1</v>
      </c>
      <c r="E1817" t="str">
        <f t="shared" ca="1" si="86"/>
        <v>shifted orders shipped</v>
      </c>
      <c r="F1817" t="s">
        <v>3539</v>
      </c>
      <c r="G1817" t="s">
        <v>335</v>
      </c>
      <c r="H1817" t="s">
        <v>5990</v>
      </c>
      <c r="I1817" s="6">
        <v>44011.632557870369</v>
      </c>
      <c r="J1817" t="s">
        <v>16</v>
      </c>
      <c r="K1817" s="6">
        <v>44013.332430555558</v>
      </c>
      <c r="M1817" t="s">
        <v>5991</v>
      </c>
      <c r="N1817" t="s">
        <v>5992</v>
      </c>
      <c r="Q1817" t="s">
        <v>1657</v>
      </c>
      <c r="R1817" t="s">
        <v>347</v>
      </c>
      <c r="S1817">
        <v>23436</v>
      </c>
      <c r="T1817" t="s">
        <v>338</v>
      </c>
      <c r="U1817" t="s">
        <v>530</v>
      </c>
      <c r="W1817" t="s">
        <v>5993</v>
      </c>
      <c r="Z1817" t="s">
        <v>5991</v>
      </c>
      <c r="AA1817" t="s">
        <v>5992</v>
      </c>
      <c r="AD1817" t="s">
        <v>1657</v>
      </c>
      <c r="AE1817" t="s">
        <v>347</v>
      </c>
      <c r="AF1817">
        <v>23436</v>
      </c>
      <c r="AG1817" t="s">
        <v>338</v>
      </c>
      <c r="AH1817" t="s">
        <v>530</v>
      </c>
      <c r="AJ1817" t="s">
        <v>5993</v>
      </c>
      <c r="AL1817" t="s">
        <v>339</v>
      </c>
      <c r="AM1817">
        <v>1</v>
      </c>
      <c r="AN1817">
        <v>1</v>
      </c>
      <c r="AO1817">
        <v>6688</v>
      </c>
      <c r="AQ1817">
        <v>125960</v>
      </c>
      <c r="AR1817">
        <v>51090030</v>
      </c>
      <c r="AS1817" t="s">
        <v>3043</v>
      </c>
      <c r="AT1817" t="s">
        <v>628</v>
      </c>
      <c r="AW1817" t="s">
        <v>343</v>
      </c>
      <c r="BY1817" t="s">
        <v>342</v>
      </c>
      <c r="BZ1817" t="b">
        <v>0</v>
      </c>
      <c r="EQ1817">
        <v>243047</v>
      </c>
      <c r="ER1817" t="s">
        <v>5994</v>
      </c>
      <c r="EV1817">
        <v>17286829</v>
      </c>
      <c r="EW1817">
        <v>928</v>
      </c>
      <c r="EX1817">
        <v>220586</v>
      </c>
      <c r="EY1817" t="s">
        <v>5995</v>
      </c>
      <c r="EZ1817">
        <v>1</v>
      </c>
      <c r="FC1817">
        <v>95385</v>
      </c>
      <c r="FD1817" t="s">
        <v>3531</v>
      </c>
    </row>
    <row r="1818" spans="1:160" x14ac:dyDescent="0.3">
      <c r="A1818" t="str">
        <f>VLOOKUP(B1818,Table2[],3,FALSE)</f>
        <v>Digital</v>
      </c>
      <c r="B1818" t="str">
        <f>IF(OR(ISNUMBER(FIND("QVC",Z1818)),ISNUMBER(FIND("QVC",AL1818))),"QVC",IF(OR(ISNUMBER(FIND("NCO",H1818)),ISNUMBER(FIND("NCO",Y1818))), "NCO", IF(AL1818="consumer","PMD.com",VLOOKUP(LEFT(H1818,2),Tables!$E$1:$F$11,2,FALSE))))</f>
        <v>PMD.com</v>
      </c>
      <c r="C1818">
        <f t="shared" si="87"/>
        <v>535501</v>
      </c>
      <c r="D1818">
        <f t="shared" si="88"/>
        <v>1</v>
      </c>
      <c r="E1818" t="str">
        <f t="shared" ca="1" si="86"/>
        <v>shifted orders shipped</v>
      </c>
      <c r="F1818" t="s">
        <v>3539</v>
      </c>
      <c r="G1818" t="s">
        <v>335</v>
      </c>
      <c r="H1818" t="s">
        <v>5996</v>
      </c>
      <c r="I1818" s="6">
        <v>44011.563425925924</v>
      </c>
      <c r="J1818" t="s">
        <v>16</v>
      </c>
      <c r="K1818" s="6">
        <v>44013.332465277781</v>
      </c>
      <c r="M1818" t="s">
        <v>5997</v>
      </c>
      <c r="N1818" t="s">
        <v>5998</v>
      </c>
      <c r="Q1818" t="s">
        <v>336</v>
      </c>
      <c r="R1818" t="s">
        <v>337</v>
      </c>
      <c r="S1818" t="s">
        <v>5999</v>
      </c>
      <c r="T1818" t="s">
        <v>338</v>
      </c>
      <c r="U1818" t="s">
        <v>530</v>
      </c>
      <c r="W1818" t="s">
        <v>6000</v>
      </c>
      <c r="Z1818" t="s">
        <v>5997</v>
      </c>
      <c r="AA1818" t="s">
        <v>5998</v>
      </c>
      <c r="AD1818" t="s">
        <v>336</v>
      </c>
      <c r="AE1818" t="s">
        <v>337</v>
      </c>
      <c r="AF1818" t="s">
        <v>5999</v>
      </c>
      <c r="AG1818" t="s">
        <v>338</v>
      </c>
      <c r="AH1818" t="s">
        <v>530</v>
      </c>
      <c r="AJ1818" t="s">
        <v>6000</v>
      </c>
      <c r="AL1818" t="s">
        <v>339</v>
      </c>
      <c r="AM1818">
        <v>1</v>
      </c>
      <c r="AN1818">
        <v>1</v>
      </c>
      <c r="AO1818">
        <v>5715</v>
      </c>
      <c r="AQ1818">
        <v>124621</v>
      </c>
      <c r="AR1818">
        <v>535501</v>
      </c>
      <c r="AS1818" t="s">
        <v>158</v>
      </c>
      <c r="AT1818" t="s">
        <v>159</v>
      </c>
      <c r="AW1818" t="s">
        <v>340</v>
      </c>
      <c r="AX1818" t="s">
        <v>340</v>
      </c>
      <c r="AY1818" t="s">
        <v>351</v>
      </c>
      <c r="AZ1818" t="s">
        <v>441</v>
      </c>
      <c r="BY1818" t="s">
        <v>342</v>
      </c>
      <c r="EQ1818">
        <v>245276</v>
      </c>
      <c r="ER1818" t="s">
        <v>6001</v>
      </c>
      <c r="EV1818">
        <v>17286767</v>
      </c>
      <c r="EW1818">
        <v>928</v>
      </c>
      <c r="EX1818">
        <v>220522</v>
      </c>
      <c r="EY1818" t="s">
        <v>6002</v>
      </c>
      <c r="EZ1818">
        <v>1</v>
      </c>
      <c r="FC1818">
        <v>535501</v>
      </c>
      <c r="FD1818" t="s">
        <v>159</v>
      </c>
    </row>
    <row r="1819" spans="1:160" x14ac:dyDescent="0.3">
      <c r="A1819" t="str">
        <f>VLOOKUP(B1819,Table2[],3,FALSE)</f>
        <v>Digital</v>
      </c>
      <c r="B1819" t="str">
        <f>IF(OR(ISNUMBER(FIND("QVC",Z1819)),ISNUMBER(FIND("QVC",AL1819))),"QVC",IF(OR(ISNUMBER(FIND("NCO",H1819)),ISNUMBER(FIND("NCO",Y1819))), "NCO", IF(AL1819="consumer","PMD.com",VLOOKUP(LEFT(H1819,2),Tables!$E$1:$F$11,2,FALSE))))</f>
        <v>PMD.com</v>
      </c>
      <c r="C1819">
        <f t="shared" si="87"/>
        <v>51090030</v>
      </c>
      <c r="D1819">
        <f t="shared" si="88"/>
        <v>1</v>
      </c>
      <c r="E1819" t="str">
        <f t="shared" ca="1" si="86"/>
        <v>shifted orders shipped</v>
      </c>
      <c r="F1819" t="s">
        <v>3539</v>
      </c>
      <c r="G1819" t="s">
        <v>335</v>
      </c>
      <c r="H1819" t="s">
        <v>5996</v>
      </c>
      <c r="I1819" s="6">
        <v>44011.563425925924</v>
      </c>
      <c r="J1819" t="s">
        <v>16</v>
      </c>
      <c r="K1819" s="6">
        <v>44013.332465277781</v>
      </c>
      <c r="M1819" t="s">
        <v>5997</v>
      </c>
      <c r="N1819" t="s">
        <v>5998</v>
      </c>
      <c r="Q1819" t="s">
        <v>336</v>
      </c>
      <c r="R1819" t="s">
        <v>337</v>
      </c>
      <c r="S1819" t="s">
        <v>5999</v>
      </c>
      <c r="T1819" t="s">
        <v>338</v>
      </c>
      <c r="U1819" t="s">
        <v>530</v>
      </c>
      <c r="W1819" t="s">
        <v>6000</v>
      </c>
      <c r="Z1819" t="s">
        <v>5997</v>
      </c>
      <c r="AA1819" t="s">
        <v>5998</v>
      </c>
      <c r="AD1819" t="s">
        <v>336</v>
      </c>
      <c r="AE1819" t="s">
        <v>337</v>
      </c>
      <c r="AF1819" t="s">
        <v>5999</v>
      </c>
      <c r="AG1819" t="s">
        <v>338</v>
      </c>
      <c r="AH1819" t="s">
        <v>530</v>
      </c>
      <c r="AJ1819" t="s">
        <v>6000</v>
      </c>
      <c r="AL1819" t="s">
        <v>339</v>
      </c>
      <c r="AM1819">
        <v>1</v>
      </c>
      <c r="AN1819">
        <v>1</v>
      </c>
      <c r="AO1819">
        <v>6688</v>
      </c>
      <c r="AQ1819">
        <v>125960</v>
      </c>
      <c r="AR1819">
        <v>51090030</v>
      </c>
      <c r="AS1819" t="s">
        <v>3043</v>
      </c>
      <c r="AT1819" t="s">
        <v>628</v>
      </c>
      <c r="AW1819" t="s">
        <v>343</v>
      </c>
      <c r="BY1819" t="s">
        <v>342</v>
      </c>
      <c r="BZ1819" t="b">
        <v>0</v>
      </c>
      <c r="EQ1819">
        <v>243047</v>
      </c>
      <c r="ER1819" t="s">
        <v>6001</v>
      </c>
      <c r="EV1819">
        <v>17286767</v>
      </c>
      <c r="EW1819">
        <v>928</v>
      </c>
      <c r="EX1819">
        <v>220522</v>
      </c>
      <c r="EY1819" t="s">
        <v>6002</v>
      </c>
      <c r="EZ1819">
        <v>1</v>
      </c>
      <c r="FC1819">
        <v>95385</v>
      </c>
      <c r="FD1819" t="s">
        <v>3531</v>
      </c>
    </row>
    <row r="1820" spans="1:160" x14ac:dyDescent="0.3">
      <c r="A1820" t="str">
        <f>VLOOKUP(B1820,Table2[],3,FALSE)</f>
        <v>Digital</v>
      </c>
      <c r="B1820" t="str">
        <f>IF(OR(ISNUMBER(FIND("QVC",Z1820)),ISNUMBER(FIND("QVC",AL1820))),"QVC",IF(OR(ISNUMBER(FIND("NCO",H1820)),ISNUMBER(FIND("NCO",Y1820))), "NCO", IF(AL1820="consumer","PMD.com",VLOOKUP(LEFT(H1820,2),Tables!$E$1:$F$11,2,FALSE))))</f>
        <v>PMD.com</v>
      </c>
      <c r="C1820">
        <f t="shared" si="87"/>
        <v>52430001</v>
      </c>
      <c r="D1820">
        <f t="shared" si="88"/>
        <v>1</v>
      </c>
      <c r="E1820" t="str">
        <f t="shared" ca="1" si="86"/>
        <v>shifted orders shipped</v>
      </c>
      <c r="F1820" t="s">
        <v>3539</v>
      </c>
      <c r="G1820" t="s">
        <v>335</v>
      </c>
      <c r="H1820" t="s">
        <v>5996</v>
      </c>
      <c r="I1820" s="6">
        <v>44011.563425925924</v>
      </c>
      <c r="J1820" t="s">
        <v>16</v>
      </c>
      <c r="K1820" s="6">
        <v>44013.332465277781</v>
      </c>
      <c r="M1820" t="s">
        <v>5997</v>
      </c>
      <c r="N1820" t="s">
        <v>5998</v>
      </c>
      <c r="Q1820" t="s">
        <v>336</v>
      </c>
      <c r="R1820" t="s">
        <v>337</v>
      </c>
      <c r="S1820" t="s">
        <v>5999</v>
      </c>
      <c r="T1820" t="s">
        <v>338</v>
      </c>
      <c r="U1820" t="s">
        <v>530</v>
      </c>
      <c r="W1820" t="s">
        <v>6000</v>
      </c>
      <c r="Z1820" t="s">
        <v>5997</v>
      </c>
      <c r="AA1820" t="s">
        <v>5998</v>
      </c>
      <c r="AD1820" t="s">
        <v>336</v>
      </c>
      <c r="AE1820" t="s">
        <v>337</v>
      </c>
      <c r="AF1820" t="s">
        <v>5999</v>
      </c>
      <c r="AG1820" t="s">
        <v>338</v>
      </c>
      <c r="AH1820" t="s">
        <v>530</v>
      </c>
      <c r="AJ1820" t="s">
        <v>6000</v>
      </c>
      <c r="AL1820" t="s">
        <v>339</v>
      </c>
      <c r="AM1820">
        <v>1</v>
      </c>
      <c r="AN1820">
        <v>1</v>
      </c>
      <c r="AO1820">
        <v>12063</v>
      </c>
      <c r="AQ1820">
        <v>127155</v>
      </c>
      <c r="AR1820">
        <v>52430001</v>
      </c>
      <c r="AS1820" t="s">
        <v>927</v>
      </c>
      <c r="AT1820" t="s">
        <v>75</v>
      </c>
      <c r="AW1820" t="s">
        <v>340</v>
      </c>
      <c r="AX1820" t="s">
        <v>340</v>
      </c>
      <c r="AY1820" t="s">
        <v>357</v>
      </c>
      <c r="AZ1820" t="s">
        <v>363</v>
      </c>
      <c r="BY1820" t="s">
        <v>342</v>
      </c>
      <c r="EQ1820">
        <v>249990</v>
      </c>
      <c r="ER1820" t="s">
        <v>6001</v>
      </c>
      <c r="EV1820">
        <v>17286767</v>
      </c>
      <c r="EW1820">
        <v>928</v>
      </c>
      <c r="EX1820">
        <v>220522</v>
      </c>
      <c r="EY1820" t="s">
        <v>6002</v>
      </c>
      <c r="EZ1820">
        <v>1</v>
      </c>
      <c r="FC1820">
        <v>95385</v>
      </c>
      <c r="FD1820" t="s">
        <v>3531</v>
      </c>
    </row>
    <row r="1821" spans="1:160" x14ac:dyDescent="0.3">
      <c r="A1821" t="str">
        <f>VLOOKUP(B1821,Table2[],3,FALSE)</f>
        <v>Digital</v>
      </c>
      <c r="B1821" t="str">
        <f>IF(OR(ISNUMBER(FIND("QVC",Z1821)),ISNUMBER(FIND("QVC",AL1821))),"QVC",IF(OR(ISNUMBER(FIND("NCO",H1821)),ISNUMBER(FIND("NCO",Y1821))), "NCO", IF(AL1821="consumer","PMD.com",VLOOKUP(LEFT(H1821,2),Tables!$E$1:$F$11,2,FALSE))))</f>
        <v>PMD.com</v>
      </c>
      <c r="C1821" t="str">
        <f t="shared" si="87"/>
        <v>53500001A</v>
      </c>
      <c r="D1821">
        <f t="shared" si="88"/>
        <v>1</v>
      </c>
      <c r="E1821" t="str">
        <f t="shared" ca="1" si="86"/>
        <v>shifted orders shipped</v>
      </c>
      <c r="F1821" t="s">
        <v>3539</v>
      </c>
      <c r="G1821" t="s">
        <v>335</v>
      </c>
      <c r="H1821" t="s">
        <v>5996</v>
      </c>
      <c r="I1821" s="6">
        <v>44011.563425925924</v>
      </c>
      <c r="J1821" t="s">
        <v>16</v>
      </c>
      <c r="K1821" s="6">
        <v>44013.332465277781</v>
      </c>
      <c r="M1821" t="s">
        <v>5997</v>
      </c>
      <c r="N1821" t="s">
        <v>5998</v>
      </c>
      <c r="Q1821" t="s">
        <v>336</v>
      </c>
      <c r="R1821" t="s">
        <v>337</v>
      </c>
      <c r="S1821" t="s">
        <v>5999</v>
      </c>
      <c r="T1821" t="s">
        <v>338</v>
      </c>
      <c r="U1821" t="s">
        <v>530</v>
      </c>
      <c r="W1821" t="s">
        <v>6000</v>
      </c>
      <c r="Z1821" t="s">
        <v>5997</v>
      </c>
      <c r="AA1821" t="s">
        <v>5998</v>
      </c>
      <c r="AD1821" t="s">
        <v>336</v>
      </c>
      <c r="AE1821" t="s">
        <v>337</v>
      </c>
      <c r="AF1821" t="s">
        <v>5999</v>
      </c>
      <c r="AG1821" t="s">
        <v>338</v>
      </c>
      <c r="AH1821" t="s">
        <v>530</v>
      </c>
      <c r="AJ1821" t="s">
        <v>6000</v>
      </c>
      <c r="AL1821" t="s">
        <v>339</v>
      </c>
      <c r="AM1821">
        <v>1</v>
      </c>
      <c r="AN1821">
        <v>1</v>
      </c>
      <c r="AO1821">
        <v>1690</v>
      </c>
      <c r="AQ1821">
        <v>125277</v>
      </c>
      <c r="AR1821" t="s">
        <v>1242</v>
      </c>
      <c r="AS1821" t="s">
        <v>1243</v>
      </c>
      <c r="AT1821" t="s">
        <v>1244</v>
      </c>
      <c r="AW1821" t="s">
        <v>349</v>
      </c>
      <c r="AX1821" t="s">
        <v>553</v>
      </c>
      <c r="AY1821" t="s">
        <v>345</v>
      </c>
      <c r="AZ1821">
        <v>0</v>
      </c>
      <c r="EQ1821">
        <v>251914</v>
      </c>
      <c r="ER1821" t="s">
        <v>6001</v>
      </c>
      <c r="EV1821">
        <v>17286767</v>
      </c>
      <c r="EW1821">
        <v>928</v>
      </c>
      <c r="EX1821">
        <v>220522</v>
      </c>
      <c r="EY1821" t="s">
        <v>6002</v>
      </c>
      <c r="EZ1821">
        <v>1</v>
      </c>
      <c r="FC1821" t="s">
        <v>1242</v>
      </c>
      <c r="FD1821" t="s">
        <v>1244</v>
      </c>
    </row>
    <row r="1822" spans="1:160" x14ac:dyDescent="0.3">
      <c r="A1822" t="str">
        <f>VLOOKUP(B1822,Table2[],3,FALSE)</f>
        <v>Digital</v>
      </c>
      <c r="B1822" t="str">
        <f>IF(OR(ISNUMBER(FIND("QVC",Z1822)),ISNUMBER(FIND("QVC",AL1822))),"QVC",IF(OR(ISNUMBER(FIND("NCO",H1822)),ISNUMBER(FIND("NCO",Y1822))), "NCO", IF(AL1822="consumer","PMD.com",VLOOKUP(LEFT(H1822,2),Tables!$E$1:$F$11,2,FALSE))))</f>
        <v>PMD.com</v>
      </c>
      <c r="C1822">
        <f t="shared" si="87"/>
        <v>54020001</v>
      </c>
      <c r="D1822">
        <f t="shared" si="88"/>
        <v>1</v>
      </c>
      <c r="E1822" t="str">
        <f t="shared" ca="1" si="86"/>
        <v>shifted orders shipped</v>
      </c>
      <c r="F1822" t="s">
        <v>3539</v>
      </c>
      <c r="G1822" t="s">
        <v>335</v>
      </c>
      <c r="H1822" t="s">
        <v>5996</v>
      </c>
      <c r="I1822" s="6">
        <v>44011.563425925924</v>
      </c>
      <c r="J1822" t="s">
        <v>16</v>
      </c>
      <c r="K1822" s="6">
        <v>44013.332465277781</v>
      </c>
      <c r="M1822" t="s">
        <v>5997</v>
      </c>
      <c r="N1822" t="s">
        <v>5998</v>
      </c>
      <c r="Q1822" t="s">
        <v>336</v>
      </c>
      <c r="R1822" t="s">
        <v>337</v>
      </c>
      <c r="S1822" t="s">
        <v>5999</v>
      </c>
      <c r="T1822" t="s">
        <v>338</v>
      </c>
      <c r="U1822" t="s">
        <v>530</v>
      </c>
      <c r="W1822" t="s">
        <v>6000</v>
      </c>
      <c r="Z1822" t="s">
        <v>5997</v>
      </c>
      <c r="AA1822" t="s">
        <v>5998</v>
      </c>
      <c r="AD1822" t="s">
        <v>336</v>
      </c>
      <c r="AE1822" t="s">
        <v>337</v>
      </c>
      <c r="AF1822" t="s">
        <v>5999</v>
      </c>
      <c r="AG1822" t="s">
        <v>338</v>
      </c>
      <c r="AH1822" t="s">
        <v>530</v>
      </c>
      <c r="AJ1822" t="s">
        <v>6000</v>
      </c>
      <c r="AL1822" t="s">
        <v>339</v>
      </c>
      <c r="AM1822">
        <v>1</v>
      </c>
      <c r="AN1822">
        <v>1</v>
      </c>
      <c r="AO1822">
        <v>3692</v>
      </c>
      <c r="AQ1822">
        <v>124477</v>
      </c>
      <c r="AR1822">
        <v>54020001</v>
      </c>
      <c r="AS1822" t="s">
        <v>484</v>
      </c>
      <c r="AT1822" t="s">
        <v>93</v>
      </c>
      <c r="AW1822" t="s">
        <v>340</v>
      </c>
      <c r="AX1822">
        <v>0</v>
      </c>
      <c r="AY1822" t="s">
        <v>348</v>
      </c>
      <c r="AZ1822">
        <v>0</v>
      </c>
      <c r="BY1822" t="s">
        <v>342</v>
      </c>
      <c r="EQ1822">
        <v>251671</v>
      </c>
      <c r="ER1822" t="s">
        <v>6001</v>
      </c>
      <c r="EV1822">
        <v>17286767</v>
      </c>
      <c r="EW1822">
        <v>928</v>
      </c>
      <c r="EX1822">
        <v>220522</v>
      </c>
      <c r="EY1822" t="s">
        <v>6002</v>
      </c>
      <c r="EZ1822">
        <v>1</v>
      </c>
      <c r="FC1822">
        <v>54020001</v>
      </c>
      <c r="FD1822" t="s">
        <v>93</v>
      </c>
    </row>
    <row r="1823" spans="1:160" x14ac:dyDescent="0.3">
      <c r="A1823" t="str">
        <f>VLOOKUP(B1823,Table2[],3,FALSE)</f>
        <v>Digital</v>
      </c>
      <c r="B1823" t="str">
        <f>IF(OR(ISNUMBER(FIND("QVC",Z1823)),ISNUMBER(FIND("QVC",AL1823))),"QVC",IF(OR(ISNUMBER(FIND("NCO",H1823)),ISNUMBER(FIND("NCO",Y1823))), "NCO", IF(AL1823="consumer","PMD.com",VLOOKUP(LEFT(H1823,2),Tables!$E$1:$F$11,2,FALSE))))</f>
        <v>PMD.com</v>
      </c>
      <c r="C1823">
        <f t="shared" si="87"/>
        <v>53920001</v>
      </c>
      <c r="D1823">
        <f t="shared" si="88"/>
        <v>1</v>
      </c>
      <c r="E1823" t="str">
        <f t="shared" ca="1" si="86"/>
        <v>shifted orders shipped</v>
      </c>
      <c r="F1823" t="s">
        <v>3539</v>
      </c>
      <c r="G1823" t="s">
        <v>335</v>
      </c>
      <c r="H1823" t="s">
        <v>5996</v>
      </c>
      <c r="I1823" s="6">
        <v>44011.563425925924</v>
      </c>
      <c r="J1823" t="s">
        <v>16</v>
      </c>
      <c r="K1823" s="6">
        <v>44013.332465277781</v>
      </c>
      <c r="M1823" t="s">
        <v>5997</v>
      </c>
      <c r="N1823" t="s">
        <v>5998</v>
      </c>
      <c r="Q1823" t="s">
        <v>336</v>
      </c>
      <c r="R1823" t="s">
        <v>337</v>
      </c>
      <c r="S1823" t="s">
        <v>5999</v>
      </c>
      <c r="T1823" t="s">
        <v>338</v>
      </c>
      <c r="U1823" t="s">
        <v>530</v>
      </c>
      <c r="W1823" t="s">
        <v>6000</v>
      </c>
      <c r="Z1823" t="s">
        <v>5997</v>
      </c>
      <c r="AA1823" t="s">
        <v>5998</v>
      </c>
      <c r="AD1823" t="s">
        <v>336</v>
      </c>
      <c r="AE1823" t="s">
        <v>337</v>
      </c>
      <c r="AF1823" t="s">
        <v>5999</v>
      </c>
      <c r="AG1823" t="s">
        <v>338</v>
      </c>
      <c r="AH1823" t="s">
        <v>530</v>
      </c>
      <c r="AJ1823" t="s">
        <v>6000</v>
      </c>
      <c r="AL1823" t="s">
        <v>339</v>
      </c>
      <c r="AM1823">
        <v>1</v>
      </c>
      <c r="AN1823">
        <v>1</v>
      </c>
      <c r="AO1823">
        <v>14899</v>
      </c>
      <c r="AQ1823">
        <v>124468</v>
      </c>
      <c r="AR1823">
        <v>53920001</v>
      </c>
      <c r="AS1823">
        <v>9000000</v>
      </c>
      <c r="AT1823" t="s">
        <v>40</v>
      </c>
      <c r="AW1823" t="s">
        <v>343</v>
      </c>
      <c r="BY1823" t="s">
        <v>342</v>
      </c>
      <c r="EQ1823">
        <v>243396</v>
      </c>
      <c r="ER1823" t="s">
        <v>6001</v>
      </c>
      <c r="EV1823">
        <v>17286767</v>
      </c>
      <c r="EW1823">
        <v>928</v>
      </c>
      <c r="EX1823">
        <v>220522</v>
      </c>
      <c r="EY1823" t="s">
        <v>6002</v>
      </c>
      <c r="EZ1823">
        <v>1</v>
      </c>
      <c r="FC1823">
        <v>95385</v>
      </c>
      <c r="FD1823" t="s">
        <v>3531</v>
      </c>
    </row>
    <row r="1824" spans="1:160" x14ac:dyDescent="0.3">
      <c r="A1824" t="str">
        <f>VLOOKUP(B1824,Table2[],3,FALSE)</f>
        <v>Digital</v>
      </c>
      <c r="B1824" t="str">
        <f>IF(OR(ISNUMBER(FIND("QVC",Z1824)),ISNUMBER(FIND("QVC",AL1824))),"QVC",IF(OR(ISNUMBER(FIND("NCO",H1824)),ISNUMBER(FIND("NCO",Y1824))), "NCO", IF(AL1824="consumer","PMD.com",VLOOKUP(LEFT(H1824,2),Tables!$E$1:$F$11,2,FALSE))))</f>
        <v>PMD.com</v>
      </c>
      <c r="C1824">
        <f t="shared" si="87"/>
        <v>5341030</v>
      </c>
      <c r="D1824">
        <f t="shared" si="88"/>
        <v>1</v>
      </c>
      <c r="E1824" t="str">
        <f t="shared" ca="1" si="86"/>
        <v>shifted orders shipped</v>
      </c>
      <c r="F1824" t="s">
        <v>3539</v>
      </c>
      <c r="G1824" t="s">
        <v>335</v>
      </c>
      <c r="H1824" t="s">
        <v>5996</v>
      </c>
      <c r="I1824" s="6">
        <v>44011.563425925924</v>
      </c>
      <c r="J1824" t="s">
        <v>16</v>
      </c>
      <c r="K1824" s="6">
        <v>44013.332465277781</v>
      </c>
      <c r="M1824" t="s">
        <v>5997</v>
      </c>
      <c r="N1824" t="s">
        <v>5998</v>
      </c>
      <c r="Q1824" t="s">
        <v>336</v>
      </c>
      <c r="R1824" t="s">
        <v>337</v>
      </c>
      <c r="S1824" t="s">
        <v>5999</v>
      </c>
      <c r="T1824" t="s">
        <v>338</v>
      </c>
      <c r="U1824" t="s">
        <v>530</v>
      </c>
      <c r="W1824" t="s">
        <v>6000</v>
      </c>
      <c r="Z1824" t="s">
        <v>5997</v>
      </c>
      <c r="AA1824" t="s">
        <v>5998</v>
      </c>
      <c r="AD1824" t="s">
        <v>336</v>
      </c>
      <c r="AE1824" t="s">
        <v>337</v>
      </c>
      <c r="AF1824" t="s">
        <v>5999</v>
      </c>
      <c r="AG1824" t="s">
        <v>338</v>
      </c>
      <c r="AH1824" t="s">
        <v>530</v>
      </c>
      <c r="AJ1824" t="s">
        <v>6000</v>
      </c>
      <c r="AL1824" t="s">
        <v>339</v>
      </c>
      <c r="AM1824">
        <v>1</v>
      </c>
      <c r="AN1824">
        <v>1</v>
      </c>
      <c r="AO1824">
        <v>12859</v>
      </c>
      <c r="AQ1824">
        <v>124642</v>
      </c>
      <c r="AR1824">
        <v>5341030</v>
      </c>
      <c r="AS1824" t="s">
        <v>925</v>
      </c>
      <c r="AT1824" t="s">
        <v>926</v>
      </c>
      <c r="AW1824" t="s">
        <v>366</v>
      </c>
      <c r="AX1824" t="s">
        <v>366</v>
      </c>
      <c r="AY1824" t="s">
        <v>345</v>
      </c>
      <c r="AZ1824" t="s">
        <v>346</v>
      </c>
      <c r="BY1824" t="s">
        <v>342</v>
      </c>
      <c r="EQ1824">
        <v>243275</v>
      </c>
      <c r="ER1824" t="s">
        <v>6001</v>
      </c>
      <c r="EV1824">
        <v>17286767</v>
      </c>
      <c r="EW1824">
        <v>928</v>
      </c>
      <c r="EX1824">
        <v>220522</v>
      </c>
      <c r="EY1824" t="s">
        <v>6002</v>
      </c>
      <c r="EZ1824">
        <v>1</v>
      </c>
      <c r="FC1824">
        <v>95385</v>
      </c>
      <c r="FD1824" t="s">
        <v>3531</v>
      </c>
    </row>
    <row r="1825" spans="1:160" x14ac:dyDescent="0.3">
      <c r="A1825" t="str">
        <f>VLOOKUP(B1825,Table2[],3,FALSE)</f>
        <v>Digital</v>
      </c>
      <c r="B1825" t="str">
        <f>IF(OR(ISNUMBER(FIND("QVC",Z1825)),ISNUMBER(FIND("QVC",AL1825))),"QVC",IF(OR(ISNUMBER(FIND("NCO",H1825)),ISNUMBER(FIND("NCO",Y1825))), "NCO", IF(AL1825="consumer","PMD.com",VLOOKUP(LEFT(H1825,2),Tables!$E$1:$F$11,2,FALSE))))</f>
        <v>PMD.com</v>
      </c>
      <c r="C1825">
        <f t="shared" si="87"/>
        <v>53200001</v>
      </c>
      <c r="D1825">
        <f t="shared" si="88"/>
        <v>1</v>
      </c>
      <c r="E1825" t="str">
        <f t="shared" ca="1" si="86"/>
        <v>shifted orders shipped</v>
      </c>
      <c r="F1825" t="s">
        <v>3539</v>
      </c>
      <c r="G1825" t="s">
        <v>335</v>
      </c>
      <c r="H1825" t="s">
        <v>5996</v>
      </c>
      <c r="I1825" s="6">
        <v>44011.563425925924</v>
      </c>
      <c r="J1825" t="s">
        <v>16</v>
      </c>
      <c r="K1825" s="6">
        <v>44013.332465277781</v>
      </c>
      <c r="M1825" t="s">
        <v>5997</v>
      </c>
      <c r="N1825" t="s">
        <v>5998</v>
      </c>
      <c r="Q1825" t="s">
        <v>336</v>
      </c>
      <c r="R1825" t="s">
        <v>337</v>
      </c>
      <c r="S1825" t="s">
        <v>5999</v>
      </c>
      <c r="T1825" t="s">
        <v>338</v>
      </c>
      <c r="U1825" t="s">
        <v>530</v>
      </c>
      <c r="W1825" t="s">
        <v>6000</v>
      </c>
      <c r="Z1825" t="s">
        <v>5997</v>
      </c>
      <c r="AA1825" t="s">
        <v>5998</v>
      </c>
      <c r="AD1825" t="s">
        <v>336</v>
      </c>
      <c r="AE1825" t="s">
        <v>337</v>
      </c>
      <c r="AF1825" t="s">
        <v>5999</v>
      </c>
      <c r="AG1825" t="s">
        <v>338</v>
      </c>
      <c r="AH1825" t="s">
        <v>530</v>
      </c>
      <c r="AJ1825" t="s">
        <v>6000</v>
      </c>
      <c r="AL1825" t="s">
        <v>339</v>
      </c>
      <c r="AM1825">
        <v>1</v>
      </c>
      <c r="AN1825">
        <v>1</v>
      </c>
      <c r="AO1825">
        <v>15189</v>
      </c>
      <c r="AQ1825">
        <v>123906</v>
      </c>
      <c r="AR1825">
        <v>53200001</v>
      </c>
      <c r="AS1825" t="s">
        <v>973</v>
      </c>
      <c r="AT1825" t="s">
        <v>50</v>
      </c>
      <c r="AW1825" t="s">
        <v>340</v>
      </c>
      <c r="AX1825" t="s">
        <v>340</v>
      </c>
      <c r="AY1825" t="s">
        <v>357</v>
      </c>
      <c r="AZ1825" t="s">
        <v>363</v>
      </c>
      <c r="BY1825" t="s">
        <v>342</v>
      </c>
      <c r="EQ1825">
        <v>252156</v>
      </c>
      <c r="ER1825" t="s">
        <v>6001</v>
      </c>
      <c r="EV1825">
        <v>17286767</v>
      </c>
      <c r="EW1825">
        <v>928</v>
      </c>
      <c r="EX1825">
        <v>220522</v>
      </c>
      <c r="EY1825" t="s">
        <v>6002</v>
      </c>
      <c r="EZ1825">
        <v>1</v>
      </c>
      <c r="FC1825">
        <v>53200001</v>
      </c>
      <c r="FD1825" t="s">
        <v>50</v>
      </c>
    </row>
    <row r="1826" spans="1:160" x14ac:dyDescent="0.3">
      <c r="A1826" t="str">
        <f>VLOOKUP(B1826,Table2[],3,FALSE)</f>
        <v>Digital</v>
      </c>
      <c r="B1826" t="str">
        <f>IF(OR(ISNUMBER(FIND("QVC",Z1826)),ISNUMBER(FIND("QVC",AL1826))),"QVC",IF(OR(ISNUMBER(FIND("NCO",H1826)),ISNUMBER(FIND("NCO",Y1826))), "NCO", IF(AL1826="consumer","PMD.com",VLOOKUP(LEFT(H1826,2),Tables!$E$1:$F$11,2,FALSE))))</f>
        <v>PMD.com</v>
      </c>
      <c r="C1826">
        <f t="shared" si="87"/>
        <v>54010001</v>
      </c>
      <c r="D1826">
        <f t="shared" si="88"/>
        <v>1</v>
      </c>
      <c r="E1826" t="str">
        <f t="shared" ca="1" si="86"/>
        <v>shifted orders shipped</v>
      </c>
      <c r="F1826" t="s">
        <v>3539</v>
      </c>
      <c r="G1826" t="s">
        <v>335</v>
      </c>
      <c r="H1826" t="s">
        <v>6003</v>
      </c>
      <c r="I1826" s="6">
        <v>44011.751296296294</v>
      </c>
      <c r="J1826" t="s">
        <v>16</v>
      </c>
      <c r="K1826" s="6">
        <v>44013.333009259259</v>
      </c>
      <c r="M1826" t="s">
        <v>6004</v>
      </c>
      <c r="N1826" t="s">
        <v>6005</v>
      </c>
      <c r="O1826" t="s">
        <v>1176</v>
      </c>
      <c r="Q1826" t="s">
        <v>1259</v>
      </c>
      <c r="R1826" t="s">
        <v>365</v>
      </c>
      <c r="S1826" t="s">
        <v>6006</v>
      </c>
      <c r="T1826" t="s">
        <v>338</v>
      </c>
      <c r="U1826" t="s">
        <v>530</v>
      </c>
      <c r="W1826" t="s">
        <v>6007</v>
      </c>
      <c r="Z1826" t="s">
        <v>6004</v>
      </c>
      <c r="AA1826" t="s">
        <v>6005</v>
      </c>
      <c r="AB1826" t="s">
        <v>1176</v>
      </c>
      <c r="AD1826" t="s">
        <v>1259</v>
      </c>
      <c r="AE1826" t="s">
        <v>365</v>
      </c>
      <c r="AF1826" t="s">
        <v>6006</v>
      </c>
      <c r="AG1826" t="s">
        <v>338</v>
      </c>
      <c r="AH1826" t="s">
        <v>530</v>
      </c>
      <c r="AJ1826" t="s">
        <v>6007</v>
      </c>
      <c r="AL1826" t="s">
        <v>339</v>
      </c>
      <c r="AM1826">
        <v>1</v>
      </c>
      <c r="AN1826">
        <v>1</v>
      </c>
      <c r="AO1826">
        <v>6300</v>
      </c>
      <c r="AQ1826">
        <v>124476</v>
      </c>
      <c r="AR1826">
        <v>54010001</v>
      </c>
      <c r="AS1826" t="s">
        <v>577</v>
      </c>
      <c r="AT1826" t="s">
        <v>35</v>
      </c>
      <c r="AW1826" t="s">
        <v>340</v>
      </c>
      <c r="AX1826">
        <v>0</v>
      </c>
      <c r="AY1826" t="s">
        <v>348</v>
      </c>
      <c r="AZ1826">
        <v>0</v>
      </c>
      <c r="BY1826" t="s">
        <v>342</v>
      </c>
      <c r="EQ1826">
        <v>252076</v>
      </c>
      <c r="ER1826" t="s">
        <v>6008</v>
      </c>
      <c r="EV1826">
        <v>17286898</v>
      </c>
      <c r="EW1826">
        <v>928</v>
      </c>
      <c r="EX1826">
        <v>220656</v>
      </c>
      <c r="EY1826">
        <v>9.2748999964335493E+25</v>
      </c>
      <c r="EZ1826">
        <v>1</v>
      </c>
      <c r="FC1826">
        <v>54010001</v>
      </c>
      <c r="FD1826" t="s">
        <v>35</v>
      </c>
    </row>
    <row r="1827" spans="1:160" x14ac:dyDescent="0.3">
      <c r="A1827" t="str">
        <f>VLOOKUP(B1827,Table2[],3,FALSE)</f>
        <v>Digital</v>
      </c>
      <c r="B1827" t="str">
        <f>IF(OR(ISNUMBER(FIND("QVC",Z1827)),ISNUMBER(FIND("QVC",AL1827))),"QVC",IF(OR(ISNUMBER(FIND("NCO",H1827)),ISNUMBER(FIND("NCO",Y1827))), "NCO", IF(AL1827="consumer","PMD.com",VLOOKUP(LEFT(H1827,2),Tables!$E$1:$F$11,2,FALSE))))</f>
        <v>PMD.com</v>
      </c>
      <c r="C1827">
        <f t="shared" si="87"/>
        <v>5260</v>
      </c>
      <c r="D1827">
        <f t="shared" si="88"/>
        <v>2</v>
      </c>
      <c r="E1827" t="str">
        <f t="shared" ca="1" si="86"/>
        <v>shifted orders shipped</v>
      </c>
      <c r="F1827" t="s">
        <v>3539</v>
      </c>
      <c r="G1827" t="s">
        <v>335</v>
      </c>
      <c r="H1827" t="s">
        <v>2747</v>
      </c>
      <c r="I1827" s="6">
        <v>44008.940462962964</v>
      </c>
      <c r="J1827" t="s">
        <v>16</v>
      </c>
      <c r="K1827" s="6">
        <v>44013.333310185182</v>
      </c>
      <c r="M1827" t="s">
        <v>6009</v>
      </c>
      <c r="N1827" t="s">
        <v>6010</v>
      </c>
      <c r="Q1827" t="s">
        <v>2189</v>
      </c>
      <c r="R1827" t="s">
        <v>400</v>
      </c>
      <c r="S1827">
        <v>18431</v>
      </c>
      <c r="T1827" t="s">
        <v>338</v>
      </c>
      <c r="U1827" t="s">
        <v>530</v>
      </c>
      <c r="W1827" t="s">
        <v>6011</v>
      </c>
      <c r="Z1827" t="s">
        <v>6009</v>
      </c>
      <c r="AA1827" t="s">
        <v>6010</v>
      </c>
      <c r="AD1827" t="s">
        <v>2189</v>
      </c>
      <c r="AE1827" t="s">
        <v>400</v>
      </c>
      <c r="AF1827">
        <v>18431</v>
      </c>
      <c r="AG1827" t="s">
        <v>338</v>
      </c>
      <c r="AH1827" t="s">
        <v>530</v>
      </c>
      <c r="AJ1827" t="s">
        <v>6011</v>
      </c>
      <c r="AL1827" t="s">
        <v>339</v>
      </c>
      <c r="AM1827">
        <v>2</v>
      </c>
      <c r="AN1827">
        <v>2</v>
      </c>
      <c r="AO1827">
        <v>6390</v>
      </c>
      <c r="AQ1827">
        <v>124400</v>
      </c>
      <c r="AR1827">
        <v>5260</v>
      </c>
      <c r="AS1827" t="s">
        <v>1228</v>
      </c>
      <c r="AT1827" t="s">
        <v>173</v>
      </c>
      <c r="AW1827" t="s">
        <v>352</v>
      </c>
      <c r="AX1827" t="s">
        <v>352</v>
      </c>
      <c r="AY1827" t="s">
        <v>353</v>
      </c>
      <c r="AZ1827" t="s">
        <v>384</v>
      </c>
      <c r="BY1827" t="s">
        <v>342</v>
      </c>
      <c r="EQ1827">
        <v>250591</v>
      </c>
      <c r="ER1827" t="s">
        <v>2748</v>
      </c>
      <c r="EV1827">
        <v>17284980</v>
      </c>
      <c r="EW1827">
        <v>928</v>
      </c>
      <c r="EX1827">
        <v>219456</v>
      </c>
      <c r="EY1827" t="s">
        <v>6012</v>
      </c>
      <c r="EZ1827">
        <v>1</v>
      </c>
      <c r="FC1827">
        <v>90402</v>
      </c>
      <c r="FD1827" t="s">
        <v>393</v>
      </c>
    </row>
    <row r="1828" spans="1:160" x14ac:dyDescent="0.3">
      <c r="A1828" t="str">
        <f>VLOOKUP(B1828,Table2[],3,FALSE)</f>
        <v>Digital</v>
      </c>
      <c r="B1828" t="str">
        <f>IF(OR(ISNUMBER(FIND("QVC",Z1828)),ISNUMBER(FIND("QVC",AL1828))),"QVC",IF(OR(ISNUMBER(FIND("NCO",H1828)),ISNUMBER(FIND("NCO",Y1828))), "NCO", IF(AL1828="consumer","PMD.com",VLOOKUP(LEFT(H1828,2),Tables!$E$1:$F$11,2,FALSE))))</f>
        <v>PMD.com</v>
      </c>
      <c r="C1828">
        <f t="shared" si="87"/>
        <v>5331</v>
      </c>
      <c r="D1828">
        <f t="shared" si="88"/>
        <v>2</v>
      </c>
      <c r="E1828" t="str">
        <f t="shared" ca="1" si="86"/>
        <v>shifted orders shipped</v>
      </c>
      <c r="F1828" t="s">
        <v>3539</v>
      </c>
      <c r="G1828" t="s">
        <v>335</v>
      </c>
      <c r="H1828" t="s">
        <v>2747</v>
      </c>
      <c r="I1828" s="6">
        <v>44008.940462962964</v>
      </c>
      <c r="J1828" t="s">
        <v>16</v>
      </c>
      <c r="K1828" s="6">
        <v>44013.333310185182</v>
      </c>
      <c r="M1828" t="s">
        <v>6009</v>
      </c>
      <c r="N1828" t="s">
        <v>6010</v>
      </c>
      <c r="Q1828" t="s">
        <v>2189</v>
      </c>
      <c r="R1828" t="s">
        <v>400</v>
      </c>
      <c r="S1828">
        <v>18431</v>
      </c>
      <c r="T1828" t="s">
        <v>338</v>
      </c>
      <c r="U1828" t="s">
        <v>530</v>
      </c>
      <c r="W1828" t="s">
        <v>6011</v>
      </c>
      <c r="Z1828" t="s">
        <v>6009</v>
      </c>
      <c r="AA1828" t="s">
        <v>6010</v>
      </c>
      <c r="AD1828" t="s">
        <v>2189</v>
      </c>
      <c r="AE1828" t="s">
        <v>400</v>
      </c>
      <c r="AF1828">
        <v>18431</v>
      </c>
      <c r="AG1828" t="s">
        <v>338</v>
      </c>
      <c r="AH1828" t="s">
        <v>530</v>
      </c>
      <c r="AJ1828" t="s">
        <v>6011</v>
      </c>
      <c r="AL1828" t="s">
        <v>339</v>
      </c>
      <c r="AM1828">
        <v>2</v>
      </c>
      <c r="AN1828">
        <v>2</v>
      </c>
      <c r="AO1828">
        <v>19662</v>
      </c>
      <c r="AQ1828">
        <v>123796</v>
      </c>
      <c r="AR1828">
        <v>5331</v>
      </c>
      <c r="AS1828" t="s">
        <v>746</v>
      </c>
      <c r="AT1828" t="s">
        <v>129</v>
      </c>
      <c r="AW1828" t="s">
        <v>340</v>
      </c>
      <c r="AX1828" t="s">
        <v>352</v>
      </c>
      <c r="AY1828" t="s">
        <v>353</v>
      </c>
      <c r="AZ1828" t="s">
        <v>354</v>
      </c>
      <c r="BY1828" t="s">
        <v>342</v>
      </c>
      <c r="EQ1828">
        <v>247800</v>
      </c>
      <c r="ER1828" t="s">
        <v>2748</v>
      </c>
      <c r="EV1828">
        <v>17284980</v>
      </c>
      <c r="EW1828">
        <v>928</v>
      </c>
      <c r="EX1828">
        <v>219456</v>
      </c>
      <c r="EY1828" t="s">
        <v>6012</v>
      </c>
      <c r="EZ1828">
        <v>1</v>
      </c>
      <c r="FC1828">
        <v>90402</v>
      </c>
      <c r="FD1828" t="s">
        <v>393</v>
      </c>
    </row>
    <row r="1829" spans="1:160" x14ac:dyDescent="0.3">
      <c r="A1829" t="str">
        <f>VLOOKUP(B1829,Table2[],3,FALSE)</f>
        <v>Digital</v>
      </c>
      <c r="B1829" t="str">
        <f>IF(OR(ISNUMBER(FIND("QVC",Z1829)),ISNUMBER(FIND("QVC",AL1829))),"QVC",IF(OR(ISNUMBER(FIND("NCO",H1829)),ISNUMBER(FIND("NCO",Y1829))), "NCO", IF(AL1829="consumer","PMD.com",VLOOKUP(LEFT(H1829,2),Tables!$E$1:$F$11,2,FALSE))))</f>
        <v>PMD.com</v>
      </c>
      <c r="C1829">
        <f t="shared" si="87"/>
        <v>7784</v>
      </c>
      <c r="D1829">
        <f t="shared" si="88"/>
        <v>1</v>
      </c>
      <c r="E1829" t="str">
        <f t="shared" ca="1" si="86"/>
        <v>shifted orders shipped</v>
      </c>
      <c r="F1829" t="s">
        <v>3539</v>
      </c>
      <c r="G1829" t="s">
        <v>335</v>
      </c>
      <c r="H1829" t="s">
        <v>6013</v>
      </c>
      <c r="I1829" s="6">
        <v>44011.559537037036</v>
      </c>
      <c r="J1829" t="s">
        <v>16</v>
      </c>
      <c r="K1829" s="6">
        <v>44013.333321759259</v>
      </c>
      <c r="M1829" t="s">
        <v>6014</v>
      </c>
      <c r="N1829" t="s">
        <v>6015</v>
      </c>
      <c r="Q1829" t="s">
        <v>457</v>
      </c>
      <c r="R1829" t="s">
        <v>458</v>
      </c>
      <c r="S1829" t="s">
        <v>6016</v>
      </c>
      <c r="T1829" t="s">
        <v>338</v>
      </c>
      <c r="U1829" t="s">
        <v>530</v>
      </c>
      <c r="W1829" t="s">
        <v>6017</v>
      </c>
      <c r="Z1829" t="s">
        <v>6014</v>
      </c>
      <c r="AA1829" t="s">
        <v>6015</v>
      </c>
      <c r="AD1829" t="s">
        <v>457</v>
      </c>
      <c r="AE1829" t="s">
        <v>458</v>
      </c>
      <c r="AF1829" t="s">
        <v>6016</v>
      </c>
      <c r="AG1829" t="s">
        <v>338</v>
      </c>
      <c r="AH1829" t="s">
        <v>530</v>
      </c>
      <c r="AJ1829" t="s">
        <v>6017</v>
      </c>
      <c r="AL1829" t="s">
        <v>339</v>
      </c>
      <c r="AM1829">
        <v>1</v>
      </c>
      <c r="AN1829">
        <v>1</v>
      </c>
      <c r="AO1829">
        <v>17</v>
      </c>
      <c r="AQ1829">
        <v>126660</v>
      </c>
      <c r="AR1829">
        <v>7784</v>
      </c>
      <c r="AS1829" t="s">
        <v>141</v>
      </c>
      <c r="AT1829" t="s">
        <v>142</v>
      </c>
      <c r="BY1829" t="s">
        <v>342</v>
      </c>
      <c r="EQ1829">
        <v>244873</v>
      </c>
      <c r="ER1829" t="s">
        <v>6018</v>
      </c>
      <c r="EV1829">
        <v>17286761</v>
      </c>
      <c r="EW1829">
        <v>928</v>
      </c>
      <c r="EX1829">
        <v>220516</v>
      </c>
      <c r="EY1829" t="s">
        <v>6019</v>
      </c>
      <c r="EZ1829">
        <v>1</v>
      </c>
      <c r="FC1829">
        <v>7784</v>
      </c>
      <c r="FD1829" t="s">
        <v>142</v>
      </c>
    </row>
    <row r="1830" spans="1:160" x14ac:dyDescent="0.3">
      <c r="A1830" t="str">
        <f>VLOOKUP(B1830,Table2[],3,FALSE)</f>
        <v>Digital</v>
      </c>
      <c r="B1830" t="str">
        <f>IF(OR(ISNUMBER(FIND("QVC",Z1830)),ISNUMBER(FIND("QVC",AL1830))),"QVC",IF(OR(ISNUMBER(FIND("NCO",H1830)),ISNUMBER(FIND("NCO",Y1830))), "NCO", IF(AL1830="consumer","PMD.com",VLOOKUP(LEFT(H1830,2),Tables!$E$1:$F$11,2,FALSE))))</f>
        <v>PMD.com</v>
      </c>
      <c r="C1830">
        <f t="shared" si="87"/>
        <v>54020001</v>
      </c>
      <c r="D1830">
        <f t="shared" si="88"/>
        <v>1</v>
      </c>
      <c r="E1830" t="str">
        <f t="shared" ca="1" si="86"/>
        <v>shifted orders shipped</v>
      </c>
      <c r="F1830" t="s">
        <v>3539</v>
      </c>
      <c r="G1830" t="s">
        <v>335</v>
      </c>
      <c r="H1830" t="s">
        <v>6013</v>
      </c>
      <c r="I1830" s="6">
        <v>44011.559537037036</v>
      </c>
      <c r="J1830" t="s">
        <v>16</v>
      </c>
      <c r="K1830" s="6">
        <v>44013.333321759259</v>
      </c>
      <c r="M1830" t="s">
        <v>6014</v>
      </c>
      <c r="N1830" t="s">
        <v>6015</v>
      </c>
      <c r="Q1830" t="s">
        <v>457</v>
      </c>
      <c r="R1830" t="s">
        <v>458</v>
      </c>
      <c r="S1830" t="s">
        <v>6016</v>
      </c>
      <c r="T1830" t="s">
        <v>338</v>
      </c>
      <c r="U1830" t="s">
        <v>530</v>
      </c>
      <c r="W1830" t="s">
        <v>6017</v>
      </c>
      <c r="Z1830" t="s">
        <v>6014</v>
      </c>
      <c r="AA1830" t="s">
        <v>6015</v>
      </c>
      <c r="AD1830" t="s">
        <v>457</v>
      </c>
      <c r="AE1830" t="s">
        <v>458</v>
      </c>
      <c r="AF1830" t="s">
        <v>6016</v>
      </c>
      <c r="AG1830" t="s">
        <v>338</v>
      </c>
      <c r="AH1830" t="s">
        <v>530</v>
      </c>
      <c r="AJ1830" t="s">
        <v>6017</v>
      </c>
      <c r="AL1830" t="s">
        <v>339</v>
      </c>
      <c r="AM1830">
        <v>1</v>
      </c>
      <c r="AN1830">
        <v>1</v>
      </c>
      <c r="AO1830">
        <v>3692</v>
      </c>
      <c r="AQ1830">
        <v>124477</v>
      </c>
      <c r="AR1830">
        <v>54020001</v>
      </c>
      <c r="AS1830" t="s">
        <v>484</v>
      </c>
      <c r="AT1830" t="s">
        <v>93</v>
      </c>
      <c r="AW1830" t="s">
        <v>340</v>
      </c>
      <c r="AX1830">
        <v>0</v>
      </c>
      <c r="AY1830" t="s">
        <v>348</v>
      </c>
      <c r="AZ1830">
        <v>0</v>
      </c>
      <c r="BY1830" t="s">
        <v>342</v>
      </c>
      <c r="EQ1830">
        <v>251671</v>
      </c>
      <c r="ER1830" t="s">
        <v>6018</v>
      </c>
      <c r="EV1830">
        <v>17286761</v>
      </c>
      <c r="EW1830">
        <v>928</v>
      </c>
      <c r="EX1830">
        <v>220516</v>
      </c>
      <c r="EY1830" t="s">
        <v>6019</v>
      </c>
      <c r="EZ1830">
        <v>1</v>
      </c>
      <c r="FC1830">
        <v>54020001</v>
      </c>
      <c r="FD1830" t="s">
        <v>93</v>
      </c>
    </row>
    <row r="1831" spans="1:160" x14ac:dyDescent="0.3">
      <c r="A1831" t="str">
        <f>VLOOKUP(B1831,Table2[],3,FALSE)</f>
        <v>Digital</v>
      </c>
      <c r="B1831" t="str">
        <f>IF(OR(ISNUMBER(FIND("QVC",Z1831)),ISNUMBER(FIND("QVC",AL1831))),"QVC",IF(OR(ISNUMBER(FIND("NCO",H1831)),ISNUMBER(FIND("NCO",Y1831))), "NCO", IF(AL1831="consumer","PMD.com",VLOOKUP(LEFT(H1831,2),Tables!$E$1:$F$11,2,FALSE))))</f>
        <v>PMD.com</v>
      </c>
      <c r="C1831">
        <f t="shared" si="87"/>
        <v>53720001</v>
      </c>
      <c r="D1831">
        <f t="shared" si="88"/>
        <v>1</v>
      </c>
      <c r="E1831" t="str">
        <f t="shared" ca="1" si="86"/>
        <v>shifted orders shipped</v>
      </c>
      <c r="F1831" t="s">
        <v>3539</v>
      </c>
      <c r="G1831" t="s">
        <v>335</v>
      </c>
      <c r="H1831" t="s">
        <v>6013</v>
      </c>
      <c r="I1831" s="6">
        <v>44011.559537037036</v>
      </c>
      <c r="J1831" t="s">
        <v>16</v>
      </c>
      <c r="K1831" s="6">
        <v>44013.333321759259</v>
      </c>
      <c r="M1831" t="s">
        <v>6014</v>
      </c>
      <c r="N1831" t="s">
        <v>6015</v>
      </c>
      <c r="Q1831" t="s">
        <v>457</v>
      </c>
      <c r="R1831" t="s">
        <v>458</v>
      </c>
      <c r="S1831" t="s">
        <v>6016</v>
      </c>
      <c r="T1831" t="s">
        <v>338</v>
      </c>
      <c r="U1831" t="s">
        <v>530</v>
      </c>
      <c r="W1831" t="s">
        <v>6017</v>
      </c>
      <c r="Z1831" t="s">
        <v>6014</v>
      </c>
      <c r="AA1831" t="s">
        <v>6015</v>
      </c>
      <c r="AD1831" t="s">
        <v>457</v>
      </c>
      <c r="AE1831" t="s">
        <v>458</v>
      </c>
      <c r="AF1831" t="s">
        <v>6016</v>
      </c>
      <c r="AG1831" t="s">
        <v>338</v>
      </c>
      <c r="AH1831" t="s">
        <v>530</v>
      </c>
      <c r="AJ1831" t="s">
        <v>6017</v>
      </c>
      <c r="AL1831" t="s">
        <v>339</v>
      </c>
      <c r="AM1831">
        <v>1</v>
      </c>
      <c r="AN1831">
        <v>1</v>
      </c>
      <c r="AO1831">
        <v>4904</v>
      </c>
      <c r="AQ1831">
        <v>124455</v>
      </c>
      <c r="AR1831">
        <v>53720001</v>
      </c>
      <c r="AS1831" t="s">
        <v>1754</v>
      </c>
      <c r="AT1831" t="s">
        <v>69</v>
      </c>
      <c r="AW1831" t="s">
        <v>343</v>
      </c>
      <c r="BY1831" t="s">
        <v>342</v>
      </c>
      <c r="EQ1831">
        <v>248482</v>
      </c>
      <c r="ER1831" t="s">
        <v>6018</v>
      </c>
      <c r="EV1831">
        <v>17286761</v>
      </c>
      <c r="EW1831">
        <v>928</v>
      </c>
      <c r="EX1831">
        <v>220516</v>
      </c>
      <c r="EY1831" t="s">
        <v>6019</v>
      </c>
      <c r="EZ1831">
        <v>1</v>
      </c>
      <c r="FC1831">
        <v>53720001</v>
      </c>
      <c r="FD1831" t="s">
        <v>69</v>
      </c>
    </row>
    <row r="1832" spans="1:160" x14ac:dyDescent="0.3">
      <c r="A1832" t="str">
        <f>VLOOKUP(B1832,Table2[],3,FALSE)</f>
        <v>Digital</v>
      </c>
      <c r="B1832" t="str">
        <f>IF(OR(ISNUMBER(FIND("QVC",Z1832)),ISNUMBER(FIND("QVC",AL1832))),"QVC",IF(OR(ISNUMBER(FIND("NCO",H1832)),ISNUMBER(FIND("NCO",Y1832))), "NCO", IF(AL1832="consumer","PMD.com",VLOOKUP(LEFT(H1832,2),Tables!$E$1:$F$11,2,FALSE))))</f>
        <v>PMD.com</v>
      </c>
      <c r="C1832">
        <f t="shared" si="87"/>
        <v>52430001</v>
      </c>
      <c r="D1832">
        <f t="shared" si="88"/>
        <v>1</v>
      </c>
      <c r="E1832" t="str">
        <f t="shared" ca="1" si="86"/>
        <v>shifted orders shipped</v>
      </c>
      <c r="F1832" t="s">
        <v>3539</v>
      </c>
      <c r="G1832" t="s">
        <v>335</v>
      </c>
      <c r="H1832" t="s">
        <v>6020</v>
      </c>
      <c r="I1832" s="6">
        <v>44011.875613425924</v>
      </c>
      <c r="J1832" t="s">
        <v>16</v>
      </c>
      <c r="K1832" s="6">
        <v>44013.333391203705</v>
      </c>
      <c r="M1832" t="s">
        <v>6021</v>
      </c>
      <c r="N1832" t="s">
        <v>6022</v>
      </c>
      <c r="Q1832" t="s">
        <v>1831</v>
      </c>
      <c r="R1832" t="s">
        <v>365</v>
      </c>
      <c r="S1832" t="s">
        <v>6023</v>
      </c>
      <c r="T1832" t="s">
        <v>338</v>
      </c>
      <c r="U1832" t="s">
        <v>530</v>
      </c>
      <c r="W1832" t="s">
        <v>6024</v>
      </c>
      <c r="Z1832" t="s">
        <v>6021</v>
      </c>
      <c r="AA1832" t="s">
        <v>6022</v>
      </c>
      <c r="AD1832" t="s">
        <v>1831</v>
      </c>
      <c r="AE1832" t="s">
        <v>365</v>
      </c>
      <c r="AF1832" t="s">
        <v>6023</v>
      </c>
      <c r="AG1832" t="s">
        <v>338</v>
      </c>
      <c r="AH1832" t="s">
        <v>530</v>
      </c>
      <c r="AJ1832" t="s">
        <v>6024</v>
      </c>
      <c r="AL1832" t="s">
        <v>339</v>
      </c>
      <c r="AM1832">
        <v>1</v>
      </c>
      <c r="AN1832">
        <v>1</v>
      </c>
      <c r="AO1832">
        <v>12063</v>
      </c>
      <c r="AQ1832">
        <v>127155</v>
      </c>
      <c r="AR1832">
        <v>52430001</v>
      </c>
      <c r="AS1832" t="s">
        <v>927</v>
      </c>
      <c r="AT1832" t="s">
        <v>75</v>
      </c>
      <c r="AW1832" t="s">
        <v>340</v>
      </c>
      <c r="AX1832" t="s">
        <v>340</v>
      </c>
      <c r="AY1832" t="s">
        <v>357</v>
      </c>
      <c r="AZ1832" t="s">
        <v>363</v>
      </c>
      <c r="BY1832" t="s">
        <v>342</v>
      </c>
      <c r="EQ1832">
        <v>249990</v>
      </c>
      <c r="ER1832" t="s">
        <v>6025</v>
      </c>
      <c r="EV1832">
        <v>17287125</v>
      </c>
      <c r="EW1832">
        <v>928</v>
      </c>
      <c r="EX1832">
        <v>220725</v>
      </c>
      <c r="EY1832" t="s">
        <v>6026</v>
      </c>
      <c r="EZ1832">
        <v>1</v>
      </c>
      <c r="FC1832">
        <v>95385</v>
      </c>
      <c r="FD1832" t="s">
        <v>3531</v>
      </c>
    </row>
    <row r="1833" spans="1:160" x14ac:dyDescent="0.3">
      <c r="A1833" t="str">
        <f>VLOOKUP(B1833,Table2[],3,FALSE)</f>
        <v>Digital</v>
      </c>
      <c r="B1833" t="str">
        <f>IF(OR(ISNUMBER(FIND("QVC",Z1833)),ISNUMBER(FIND("QVC",AL1833))),"QVC",IF(OR(ISNUMBER(FIND("NCO",H1833)),ISNUMBER(FIND("NCO",Y1833))), "NCO", IF(AL1833="consumer","PMD.com",VLOOKUP(LEFT(H1833,2),Tables!$E$1:$F$11,2,FALSE))))</f>
        <v>PMD.com</v>
      </c>
      <c r="C1833">
        <f t="shared" si="87"/>
        <v>5341030</v>
      </c>
      <c r="D1833">
        <f t="shared" si="88"/>
        <v>1</v>
      </c>
      <c r="E1833" t="str">
        <f t="shared" ca="1" si="86"/>
        <v>shifted orders shipped</v>
      </c>
      <c r="F1833" t="s">
        <v>3539</v>
      </c>
      <c r="G1833" t="s">
        <v>335</v>
      </c>
      <c r="H1833" t="s">
        <v>6020</v>
      </c>
      <c r="I1833" s="6">
        <v>44011.875613425924</v>
      </c>
      <c r="J1833" t="s">
        <v>16</v>
      </c>
      <c r="K1833" s="6">
        <v>44013.333391203705</v>
      </c>
      <c r="M1833" t="s">
        <v>6021</v>
      </c>
      <c r="N1833" t="s">
        <v>6022</v>
      </c>
      <c r="Q1833" t="s">
        <v>1831</v>
      </c>
      <c r="R1833" t="s">
        <v>365</v>
      </c>
      <c r="S1833" t="s">
        <v>6023</v>
      </c>
      <c r="T1833" t="s">
        <v>338</v>
      </c>
      <c r="U1833" t="s">
        <v>530</v>
      </c>
      <c r="W1833" t="s">
        <v>6024</v>
      </c>
      <c r="Z1833" t="s">
        <v>6021</v>
      </c>
      <c r="AA1833" t="s">
        <v>6022</v>
      </c>
      <c r="AD1833" t="s">
        <v>1831</v>
      </c>
      <c r="AE1833" t="s">
        <v>365</v>
      </c>
      <c r="AF1833" t="s">
        <v>6023</v>
      </c>
      <c r="AG1833" t="s">
        <v>338</v>
      </c>
      <c r="AH1833" t="s">
        <v>530</v>
      </c>
      <c r="AJ1833" t="s">
        <v>6024</v>
      </c>
      <c r="AL1833" t="s">
        <v>339</v>
      </c>
      <c r="AM1833">
        <v>1</v>
      </c>
      <c r="AN1833">
        <v>1</v>
      </c>
      <c r="AO1833">
        <v>12859</v>
      </c>
      <c r="AQ1833">
        <v>124642</v>
      </c>
      <c r="AR1833">
        <v>5341030</v>
      </c>
      <c r="AS1833" t="s">
        <v>925</v>
      </c>
      <c r="AT1833" t="s">
        <v>926</v>
      </c>
      <c r="AW1833" t="s">
        <v>366</v>
      </c>
      <c r="AX1833" t="s">
        <v>366</v>
      </c>
      <c r="AY1833" t="s">
        <v>345</v>
      </c>
      <c r="AZ1833" t="s">
        <v>346</v>
      </c>
      <c r="BY1833" t="s">
        <v>342</v>
      </c>
      <c r="EQ1833">
        <v>243275</v>
      </c>
      <c r="ER1833" t="s">
        <v>6025</v>
      </c>
      <c r="EV1833">
        <v>17287125</v>
      </c>
      <c r="EW1833">
        <v>928</v>
      </c>
      <c r="EX1833">
        <v>220725</v>
      </c>
      <c r="EY1833" t="s">
        <v>6026</v>
      </c>
      <c r="EZ1833">
        <v>1</v>
      </c>
      <c r="FC1833">
        <v>95385</v>
      </c>
      <c r="FD1833" t="s">
        <v>3531</v>
      </c>
    </row>
    <row r="1834" spans="1:160" x14ac:dyDescent="0.3">
      <c r="A1834" t="str">
        <f>VLOOKUP(B1834,Table2[],3,FALSE)</f>
        <v>Digital</v>
      </c>
      <c r="B1834" t="str">
        <f>IF(OR(ISNUMBER(FIND("QVC",Z1834)),ISNUMBER(FIND("QVC",AL1834))),"QVC",IF(OR(ISNUMBER(FIND("NCO",H1834)),ISNUMBER(FIND("NCO",Y1834))), "NCO", IF(AL1834="consumer","PMD.com",VLOOKUP(LEFT(H1834,2),Tables!$E$1:$F$11,2,FALSE))))</f>
        <v>PMD.com</v>
      </c>
      <c r="C1834">
        <f t="shared" si="87"/>
        <v>53920001</v>
      </c>
      <c r="D1834">
        <f t="shared" si="88"/>
        <v>1</v>
      </c>
      <c r="E1834" t="str">
        <f t="shared" ca="1" si="86"/>
        <v>shifted orders shipped</v>
      </c>
      <c r="F1834" t="s">
        <v>3539</v>
      </c>
      <c r="G1834" t="s">
        <v>335</v>
      </c>
      <c r="H1834" t="s">
        <v>6020</v>
      </c>
      <c r="I1834" s="6">
        <v>44011.875613425924</v>
      </c>
      <c r="J1834" t="s">
        <v>16</v>
      </c>
      <c r="K1834" s="6">
        <v>44013.333391203705</v>
      </c>
      <c r="M1834" t="s">
        <v>6021</v>
      </c>
      <c r="N1834" t="s">
        <v>6022</v>
      </c>
      <c r="Q1834" t="s">
        <v>1831</v>
      </c>
      <c r="R1834" t="s">
        <v>365</v>
      </c>
      <c r="S1834" t="s">
        <v>6023</v>
      </c>
      <c r="T1834" t="s">
        <v>338</v>
      </c>
      <c r="U1834" t="s">
        <v>530</v>
      </c>
      <c r="W1834" t="s">
        <v>6024</v>
      </c>
      <c r="Z1834" t="s">
        <v>6021</v>
      </c>
      <c r="AA1834" t="s">
        <v>6022</v>
      </c>
      <c r="AD1834" t="s">
        <v>1831</v>
      </c>
      <c r="AE1834" t="s">
        <v>365</v>
      </c>
      <c r="AF1834" t="s">
        <v>6023</v>
      </c>
      <c r="AG1834" t="s">
        <v>338</v>
      </c>
      <c r="AH1834" t="s">
        <v>530</v>
      </c>
      <c r="AJ1834" t="s">
        <v>6024</v>
      </c>
      <c r="AL1834" t="s">
        <v>339</v>
      </c>
      <c r="AM1834">
        <v>1</v>
      </c>
      <c r="AN1834">
        <v>1</v>
      </c>
      <c r="AO1834">
        <v>14899</v>
      </c>
      <c r="AQ1834">
        <v>124468</v>
      </c>
      <c r="AR1834">
        <v>53920001</v>
      </c>
      <c r="AS1834">
        <v>9000000</v>
      </c>
      <c r="AT1834" t="s">
        <v>40</v>
      </c>
      <c r="AW1834" t="s">
        <v>343</v>
      </c>
      <c r="BY1834" t="s">
        <v>342</v>
      </c>
      <c r="EQ1834">
        <v>243396</v>
      </c>
      <c r="ER1834" t="s">
        <v>6025</v>
      </c>
      <c r="EV1834">
        <v>17287125</v>
      </c>
      <c r="EW1834">
        <v>928</v>
      </c>
      <c r="EX1834">
        <v>220725</v>
      </c>
      <c r="EY1834" t="s">
        <v>6026</v>
      </c>
      <c r="EZ1834">
        <v>1</v>
      </c>
      <c r="FC1834">
        <v>95385</v>
      </c>
      <c r="FD1834" t="s">
        <v>3531</v>
      </c>
    </row>
    <row r="1835" spans="1:160" x14ac:dyDescent="0.3">
      <c r="A1835" t="str">
        <f>VLOOKUP(B1835,Table2[],3,FALSE)</f>
        <v>Digital</v>
      </c>
      <c r="B1835" t="str">
        <f>IF(OR(ISNUMBER(FIND("QVC",Z1835)),ISNUMBER(FIND("QVC",AL1835))),"QVC",IF(OR(ISNUMBER(FIND("NCO",H1835)),ISNUMBER(FIND("NCO",Y1835))), "NCO", IF(AL1835="consumer","PMD.com",VLOOKUP(LEFT(H1835,2),Tables!$E$1:$F$11,2,FALSE))))</f>
        <v>PMD.com</v>
      </c>
      <c r="C1835">
        <f t="shared" si="87"/>
        <v>5354</v>
      </c>
      <c r="D1835">
        <f t="shared" si="88"/>
        <v>1</v>
      </c>
      <c r="E1835" t="str">
        <f t="shared" ca="1" si="86"/>
        <v>shifted orders shipped</v>
      </c>
      <c r="F1835" t="s">
        <v>3539</v>
      </c>
      <c r="G1835" t="s">
        <v>335</v>
      </c>
      <c r="H1835" t="s">
        <v>6020</v>
      </c>
      <c r="I1835" s="6">
        <v>44011.875613425924</v>
      </c>
      <c r="J1835" t="s">
        <v>16</v>
      </c>
      <c r="K1835" s="6">
        <v>44013.333391203705</v>
      </c>
      <c r="M1835" t="s">
        <v>6021</v>
      </c>
      <c r="N1835" t="s">
        <v>6022</v>
      </c>
      <c r="Q1835" t="s">
        <v>1831</v>
      </c>
      <c r="R1835" t="s">
        <v>365</v>
      </c>
      <c r="S1835" t="s">
        <v>6023</v>
      </c>
      <c r="T1835" t="s">
        <v>338</v>
      </c>
      <c r="U1835" t="s">
        <v>530</v>
      </c>
      <c r="W1835" t="s">
        <v>6024</v>
      </c>
      <c r="Z1835" t="s">
        <v>6021</v>
      </c>
      <c r="AA1835" t="s">
        <v>6022</v>
      </c>
      <c r="AD1835" t="s">
        <v>1831</v>
      </c>
      <c r="AE1835" t="s">
        <v>365</v>
      </c>
      <c r="AF1835" t="s">
        <v>6023</v>
      </c>
      <c r="AG1835" t="s">
        <v>338</v>
      </c>
      <c r="AH1835" t="s">
        <v>530</v>
      </c>
      <c r="AJ1835" t="s">
        <v>6024</v>
      </c>
      <c r="AL1835" t="s">
        <v>339</v>
      </c>
      <c r="AM1835">
        <v>1</v>
      </c>
      <c r="AN1835">
        <v>1</v>
      </c>
      <c r="AO1835">
        <v>5214</v>
      </c>
      <c r="AQ1835">
        <v>124518</v>
      </c>
      <c r="AR1835">
        <v>5354</v>
      </c>
      <c r="AS1835" t="s">
        <v>1753</v>
      </c>
      <c r="AT1835" t="s">
        <v>103</v>
      </c>
      <c r="AW1835" t="s">
        <v>340</v>
      </c>
      <c r="AX1835" t="s">
        <v>340</v>
      </c>
      <c r="AY1835" t="s">
        <v>351</v>
      </c>
      <c r="AZ1835" t="s">
        <v>415</v>
      </c>
      <c r="BY1835" t="s">
        <v>342</v>
      </c>
      <c r="EQ1835">
        <v>249176</v>
      </c>
      <c r="ER1835" t="s">
        <v>6025</v>
      </c>
      <c r="EV1835">
        <v>17287125</v>
      </c>
      <c r="EW1835">
        <v>928</v>
      </c>
      <c r="EX1835">
        <v>220725</v>
      </c>
      <c r="EY1835" t="s">
        <v>6026</v>
      </c>
      <c r="EZ1835">
        <v>1</v>
      </c>
      <c r="FC1835">
        <v>5354</v>
      </c>
      <c r="FD1835" t="s">
        <v>103</v>
      </c>
    </row>
    <row r="1836" spans="1:160" x14ac:dyDescent="0.3">
      <c r="A1836" t="str">
        <f>VLOOKUP(B1836,Table2[],3,FALSE)</f>
        <v>Digital</v>
      </c>
      <c r="B1836" t="str">
        <f>IF(OR(ISNUMBER(FIND("QVC",Z1836)),ISNUMBER(FIND("QVC",AL1836))),"QVC",IF(OR(ISNUMBER(FIND("NCO",H1836)),ISNUMBER(FIND("NCO",Y1836))), "NCO", IF(AL1836="consumer","PMD.com",VLOOKUP(LEFT(H1836,2),Tables!$E$1:$F$11,2,FALSE))))</f>
        <v>PMD.com</v>
      </c>
      <c r="C1836">
        <f t="shared" si="87"/>
        <v>51090030</v>
      </c>
      <c r="D1836">
        <f t="shared" si="88"/>
        <v>1</v>
      </c>
      <c r="E1836" t="str">
        <f t="shared" ca="1" si="86"/>
        <v>shifted orders shipped</v>
      </c>
      <c r="F1836" t="s">
        <v>3539</v>
      </c>
      <c r="G1836" t="s">
        <v>335</v>
      </c>
      <c r="H1836" t="s">
        <v>6020</v>
      </c>
      <c r="I1836" s="6">
        <v>44011.875613425924</v>
      </c>
      <c r="J1836" t="s">
        <v>16</v>
      </c>
      <c r="K1836" s="6">
        <v>44013.333391203705</v>
      </c>
      <c r="M1836" t="s">
        <v>6021</v>
      </c>
      <c r="N1836" t="s">
        <v>6022</v>
      </c>
      <c r="Q1836" t="s">
        <v>1831</v>
      </c>
      <c r="R1836" t="s">
        <v>365</v>
      </c>
      <c r="S1836" t="s">
        <v>6023</v>
      </c>
      <c r="T1836" t="s">
        <v>338</v>
      </c>
      <c r="U1836" t="s">
        <v>530</v>
      </c>
      <c r="W1836" t="s">
        <v>6024</v>
      </c>
      <c r="Z1836" t="s">
        <v>6021</v>
      </c>
      <c r="AA1836" t="s">
        <v>6022</v>
      </c>
      <c r="AD1836" t="s">
        <v>1831</v>
      </c>
      <c r="AE1836" t="s">
        <v>365</v>
      </c>
      <c r="AF1836" t="s">
        <v>6023</v>
      </c>
      <c r="AG1836" t="s">
        <v>338</v>
      </c>
      <c r="AH1836" t="s">
        <v>530</v>
      </c>
      <c r="AJ1836" t="s">
        <v>6024</v>
      </c>
      <c r="AL1836" t="s">
        <v>339</v>
      </c>
      <c r="AM1836">
        <v>1</v>
      </c>
      <c r="AN1836">
        <v>1</v>
      </c>
      <c r="AO1836">
        <v>6688</v>
      </c>
      <c r="AQ1836">
        <v>125960</v>
      </c>
      <c r="AR1836">
        <v>51090030</v>
      </c>
      <c r="AS1836" t="s">
        <v>3043</v>
      </c>
      <c r="AT1836" t="s">
        <v>628</v>
      </c>
      <c r="AW1836" t="s">
        <v>343</v>
      </c>
      <c r="BY1836" t="s">
        <v>342</v>
      </c>
      <c r="BZ1836" t="b">
        <v>0</v>
      </c>
      <c r="EQ1836">
        <v>243047</v>
      </c>
      <c r="ER1836" t="s">
        <v>6025</v>
      </c>
      <c r="EV1836">
        <v>17287125</v>
      </c>
      <c r="EW1836">
        <v>928</v>
      </c>
      <c r="EX1836">
        <v>220725</v>
      </c>
      <c r="EY1836" t="s">
        <v>6026</v>
      </c>
      <c r="EZ1836">
        <v>1</v>
      </c>
      <c r="FC1836">
        <v>95385</v>
      </c>
      <c r="FD1836" t="s">
        <v>3531</v>
      </c>
    </row>
    <row r="1837" spans="1:160" x14ac:dyDescent="0.3">
      <c r="A1837" t="str">
        <f>VLOOKUP(B1837,Table2[],3,FALSE)</f>
        <v>Digital</v>
      </c>
      <c r="B1837" t="str">
        <f>IF(OR(ISNUMBER(FIND("QVC",Z1837)),ISNUMBER(FIND("QVC",AL1837))),"QVC",IF(OR(ISNUMBER(FIND("NCO",H1837)),ISNUMBER(FIND("NCO",Y1837))), "NCO", IF(AL1837="consumer","PMD.com",VLOOKUP(LEFT(H1837,2),Tables!$E$1:$F$11,2,FALSE))))</f>
        <v>PMD.com</v>
      </c>
      <c r="C1837">
        <f t="shared" si="87"/>
        <v>535501</v>
      </c>
      <c r="D1837">
        <f t="shared" si="88"/>
        <v>1</v>
      </c>
      <c r="E1837" t="str">
        <f t="shared" ca="1" si="86"/>
        <v>shifted orders shipped</v>
      </c>
      <c r="F1837" t="s">
        <v>3539</v>
      </c>
      <c r="G1837" t="s">
        <v>335</v>
      </c>
      <c r="H1837" t="s">
        <v>6020</v>
      </c>
      <c r="I1837" s="6">
        <v>44011.875613425924</v>
      </c>
      <c r="J1837" t="s">
        <v>16</v>
      </c>
      <c r="K1837" s="6">
        <v>44013.333391203705</v>
      </c>
      <c r="M1837" t="s">
        <v>6021</v>
      </c>
      <c r="N1837" t="s">
        <v>6022</v>
      </c>
      <c r="Q1837" t="s">
        <v>1831</v>
      </c>
      <c r="R1837" t="s">
        <v>365</v>
      </c>
      <c r="S1837" t="s">
        <v>6023</v>
      </c>
      <c r="T1837" t="s">
        <v>338</v>
      </c>
      <c r="U1837" t="s">
        <v>530</v>
      </c>
      <c r="W1837" t="s">
        <v>6024</v>
      </c>
      <c r="Z1837" t="s">
        <v>6021</v>
      </c>
      <c r="AA1837" t="s">
        <v>6022</v>
      </c>
      <c r="AD1837" t="s">
        <v>1831</v>
      </c>
      <c r="AE1837" t="s">
        <v>365</v>
      </c>
      <c r="AF1837" t="s">
        <v>6023</v>
      </c>
      <c r="AG1837" t="s">
        <v>338</v>
      </c>
      <c r="AH1837" t="s">
        <v>530</v>
      </c>
      <c r="AJ1837" t="s">
        <v>6024</v>
      </c>
      <c r="AL1837" t="s">
        <v>339</v>
      </c>
      <c r="AM1837">
        <v>1</v>
      </c>
      <c r="AN1837">
        <v>1</v>
      </c>
      <c r="AO1837">
        <v>5715</v>
      </c>
      <c r="AQ1837">
        <v>124621</v>
      </c>
      <c r="AR1837">
        <v>535501</v>
      </c>
      <c r="AS1837" t="s">
        <v>158</v>
      </c>
      <c r="AT1837" t="s">
        <v>159</v>
      </c>
      <c r="AW1837" t="s">
        <v>340</v>
      </c>
      <c r="AX1837" t="s">
        <v>340</v>
      </c>
      <c r="AY1837" t="s">
        <v>351</v>
      </c>
      <c r="AZ1837" t="s">
        <v>441</v>
      </c>
      <c r="BY1837" t="s">
        <v>342</v>
      </c>
      <c r="EQ1837">
        <v>245276</v>
      </c>
      <c r="ER1837" t="s">
        <v>6025</v>
      </c>
      <c r="EV1837">
        <v>17287125</v>
      </c>
      <c r="EW1837">
        <v>928</v>
      </c>
      <c r="EX1837">
        <v>220725</v>
      </c>
      <c r="EY1837" t="s">
        <v>6026</v>
      </c>
      <c r="EZ1837">
        <v>1</v>
      </c>
      <c r="FC1837">
        <v>535501</v>
      </c>
      <c r="FD1837" t="s">
        <v>159</v>
      </c>
    </row>
    <row r="1838" spans="1:160" x14ac:dyDescent="0.3">
      <c r="A1838" t="str">
        <f>VLOOKUP(B1838,Table2[],3,FALSE)</f>
        <v>Digital</v>
      </c>
      <c r="B1838" t="str">
        <f>IF(OR(ISNUMBER(FIND("QVC",Z1838)),ISNUMBER(FIND("QVC",AL1838))),"QVC",IF(OR(ISNUMBER(FIND("NCO",H1838)),ISNUMBER(FIND("NCO",Y1838))), "NCO", IF(AL1838="consumer","PMD.com",VLOOKUP(LEFT(H1838,2),Tables!$E$1:$F$11,2,FALSE))))</f>
        <v>PMD.com</v>
      </c>
      <c r="C1838">
        <f t="shared" si="87"/>
        <v>53730001</v>
      </c>
      <c r="D1838">
        <f t="shared" si="88"/>
        <v>1</v>
      </c>
      <c r="E1838" t="str">
        <f t="shared" ca="1" si="86"/>
        <v>shifted orders shipped</v>
      </c>
      <c r="F1838" t="s">
        <v>3539</v>
      </c>
      <c r="G1838" t="s">
        <v>335</v>
      </c>
      <c r="H1838" t="s">
        <v>6027</v>
      </c>
      <c r="I1838" s="6">
        <v>44011.742025462961</v>
      </c>
      <c r="J1838" t="s">
        <v>16</v>
      </c>
      <c r="K1838" s="6">
        <v>44013.333518518521</v>
      </c>
      <c r="M1838" t="s">
        <v>6028</v>
      </c>
      <c r="N1838" t="s">
        <v>6029</v>
      </c>
      <c r="Q1838" t="s">
        <v>478</v>
      </c>
      <c r="R1838" t="s">
        <v>365</v>
      </c>
      <c r="S1838" t="s">
        <v>6030</v>
      </c>
      <c r="T1838" t="s">
        <v>338</v>
      </c>
      <c r="U1838" t="s">
        <v>530</v>
      </c>
      <c r="W1838" t="s">
        <v>2302</v>
      </c>
      <c r="Z1838" t="s">
        <v>6028</v>
      </c>
      <c r="AA1838" t="s">
        <v>6029</v>
      </c>
      <c r="AD1838" t="s">
        <v>478</v>
      </c>
      <c r="AE1838" t="s">
        <v>365</v>
      </c>
      <c r="AF1838" t="s">
        <v>6030</v>
      </c>
      <c r="AG1838" t="s">
        <v>338</v>
      </c>
      <c r="AH1838" t="s">
        <v>530</v>
      </c>
      <c r="AJ1838" t="s">
        <v>2302</v>
      </c>
      <c r="AL1838" t="s">
        <v>339</v>
      </c>
      <c r="AM1838">
        <v>1</v>
      </c>
      <c r="AN1838">
        <v>1</v>
      </c>
      <c r="AO1838">
        <v>1366</v>
      </c>
      <c r="AQ1838">
        <v>124456</v>
      </c>
      <c r="AR1838">
        <v>53730001</v>
      </c>
      <c r="AS1838" t="s">
        <v>61</v>
      </c>
      <c r="AT1838" t="s">
        <v>62</v>
      </c>
      <c r="AW1838" t="s">
        <v>343</v>
      </c>
      <c r="BY1838" t="s">
        <v>342</v>
      </c>
      <c r="EQ1838">
        <v>245237</v>
      </c>
      <c r="ER1838" t="s">
        <v>6031</v>
      </c>
      <c r="EV1838">
        <v>17286895</v>
      </c>
      <c r="EW1838">
        <v>928</v>
      </c>
      <c r="EX1838">
        <v>220653</v>
      </c>
      <c r="EY1838">
        <v>9.2748999964335493E+25</v>
      </c>
      <c r="EZ1838">
        <v>1</v>
      </c>
      <c r="FC1838">
        <v>53730001</v>
      </c>
      <c r="FD1838" t="s">
        <v>62</v>
      </c>
    </row>
    <row r="1839" spans="1:160" x14ac:dyDescent="0.3">
      <c r="A1839" t="str">
        <f>VLOOKUP(B1839,Table2[],3,FALSE)</f>
        <v>Digital</v>
      </c>
      <c r="B1839" t="str">
        <f>IF(OR(ISNUMBER(FIND("QVC",Z1839)),ISNUMBER(FIND("QVC",AL1839))),"QVC",IF(OR(ISNUMBER(FIND("NCO",H1839)),ISNUMBER(FIND("NCO",Y1839))), "NCO", IF(AL1839="consumer","PMD.com",VLOOKUP(LEFT(H1839,2),Tables!$E$1:$F$11,2,FALSE))))</f>
        <v>PMD.com</v>
      </c>
      <c r="C1839">
        <f t="shared" si="87"/>
        <v>52430001</v>
      </c>
      <c r="D1839">
        <f t="shared" si="88"/>
        <v>1</v>
      </c>
      <c r="E1839" t="str">
        <f t="shared" ca="1" si="86"/>
        <v>shifted orders shipped</v>
      </c>
      <c r="F1839" t="s">
        <v>3539</v>
      </c>
      <c r="G1839" t="s">
        <v>335</v>
      </c>
      <c r="H1839" t="s">
        <v>6032</v>
      </c>
      <c r="I1839" s="6">
        <v>44011.773101851853</v>
      </c>
      <c r="J1839" t="s">
        <v>16</v>
      </c>
      <c r="K1839" s="6">
        <v>44013.33353009259</v>
      </c>
      <c r="M1839" t="s">
        <v>1317</v>
      </c>
      <c r="N1839" t="s">
        <v>1318</v>
      </c>
      <c r="O1839" t="s">
        <v>770</v>
      </c>
      <c r="Q1839" t="s">
        <v>396</v>
      </c>
      <c r="R1839" t="s">
        <v>397</v>
      </c>
      <c r="S1839" t="s">
        <v>1319</v>
      </c>
      <c r="T1839" t="s">
        <v>338</v>
      </c>
      <c r="U1839" t="s">
        <v>530</v>
      </c>
      <c r="W1839" t="s">
        <v>1320</v>
      </c>
      <c r="Z1839" t="s">
        <v>1317</v>
      </c>
      <c r="AA1839" t="s">
        <v>1318</v>
      </c>
      <c r="AB1839" t="s">
        <v>770</v>
      </c>
      <c r="AD1839" t="s">
        <v>396</v>
      </c>
      <c r="AE1839" t="s">
        <v>397</v>
      </c>
      <c r="AF1839" t="s">
        <v>1319</v>
      </c>
      <c r="AG1839" t="s">
        <v>338</v>
      </c>
      <c r="AH1839" t="s">
        <v>530</v>
      </c>
      <c r="AJ1839" t="s">
        <v>1320</v>
      </c>
      <c r="AL1839" t="s">
        <v>339</v>
      </c>
      <c r="AM1839">
        <v>1</v>
      </c>
      <c r="AN1839">
        <v>1</v>
      </c>
      <c r="AO1839">
        <v>12063</v>
      </c>
      <c r="AQ1839">
        <v>127155</v>
      </c>
      <c r="AR1839">
        <v>52430001</v>
      </c>
      <c r="AS1839" t="s">
        <v>927</v>
      </c>
      <c r="AT1839" t="s">
        <v>75</v>
      </c>
      <c r="AW1839" t="s">
        <v>340</v>
      </c>
      <c r="AX1839" t="s">
        <v>340</v>
      </c>
      <c r="AY1839" t="s">
        <v>357</v>
      </c>
      <c r="AZ1839" t="s">
        <v>363</v>
      </c>
      <c r="BY1839" t="s">
        <v>342</v>
      </c>
      <c r="EQ1839">
        <v>249990</v>
      </c>
      <c r="ER1839" t="s">
        <v>6033</v>
      </c>
      <c r="EV1839">
        <v>17286913</v>
      </c>
      <c r="EW1839">
        <v>928</v>
      </c>
      <c r="EX1839">
        <v>220671</v>
      </c>
      <c r="EY1839" t="s">
        <v>6034</v>
      </c>
      <c r="EZ1839">
        <v>1</v>
      </c>
      <c r="FC1839">
        <v>95385</v>
      </c>
      <c r="FD1839" t="s">
        <v>3531</v>
      </c>
    </row>
    <row r="1840" spans="1:160" x14ac:dyDescent="0.3">
      <c r="A1840" t="str">
        <f>VLOOKUP(B1840,Table2[],3,FALSE)</f>
        <v>Digital</v>
      </c>
      <c r="B1840" t="str">
        <f>IF(OR(ISNUMBER(FIND("QVC",Z1840)),ISNUMBER(FIND("QVC",AL1840))),"QVC",IF(OR(ISNUMBER(FIND("NCO",H1840)),ISNUMBER(FIND("NCO",Y1840))), "NCO", IF(AL1840="consumer","PMD.com",VLOOKUP(LEFT(H1840,2),Tables!$E$1:$F$11,2,FALSE))))</f>
        <v>PMD.com</v>
      </c>
      <c r="C1840">
        <f t="shared" si="87"/>
        <v>53160001</v>
      </c>
      <c r="D1840">
        <f t="shared" si="88"/>
        <v>1</v>
      </c>
      <c r="E1840" t="str">
        <f t="shared" ca="1" si="86"/>
        <v>shifted orders shipped</v>
      </c>
      <c r="F1840" t="s">
        <v>3539</v>
      </c>
      <c r="G1840" t="s">
        <v>335</v>
      </c>
      <c r="H1840" t="s">
        <v>6032</v>
      </c>
      <c r="I1840" s="6">
        <v>44011.773101851853</v>
      </c>
      <c r="J1840" t="s">
        <v>16</v>
      </c>
      <c r="K1840" s="6">
        <v>44013.33353009259</v>
      </c>
      <c r="M1840" t="s">
        <v>1317</v>
      </c>
      <c r="N1840" t="s">
        <v>1318</v>
      </c>
      <c r="O1840" t="s">
        <v>770</v>
      </c>
      <c r="Q1840" t="s">
        <v>396</v>
      </c>
      <c r="R1840" t="s">
        <v>397</v>
      </c>
      <c r="S1840" t="s">
        <v>1319</v>
      </c>
      <c r="T1840" t="s">
        <v>338</v>
      </c>
      <c r="U1840" t="s">
        <v>530</v>
      </c>
      <c r="W1840" t="s">
        <v>1320</v>
      </c>
      <c r="Z1840" t="s">
        <v>1317</v>
      </c>
      <c r="AA1840" t="s">
        <v>1318</v>
      </c>
      <c r="AB1840" t="s">
        <v>770</v>
      </c>
      <c r="AD1840" t="s">
        <v>396</v>
      </c>
      <c r="AE1840" t="s">
        <v>397</v>
      </c>
      <c r="AF1840" t="s">
        <v>1319</v>
      </c>
      <c r="AG1840" t="s">
        <v>338</v>
      </c>
      <c r="AH1840" t="s">
        <v>530</v>
      </c>
      <c r="AJ1840" t="s">
        <v>1320</v>
      </c>
      <c r="AL1840" t="s">
        <v>339</v>
      </c>
      <c r="AM1840">
        <v>1</v>
      </c>
      <c r="AN1840">
        <v>1</v>
      </c>
      <c r="AO1840">
        <v>4322</v>
      </c>
      <c r="AQ1840">
        <v>124007</v>
      </c>
      <c r="AR1840">
        <v>53160001</v>
      </c>
      <c r="AS1840" t="s">
        <v>1895</v>
      </c>
      <c r="AT1840" t="s">
        <v>119</v>
      </c>
      <c r="AW1840" t="s">
        <v>340</v>
      </c>
      <c r="AX1840" t="s">
        <v>340</v>
      </c>
      <c r="AY1840" t="s">
        <v>341</v>
      </c>
      <c r="AZ1840">
        <v>0</v>
      </c>
      <c r="BY1840" t="s">
        <v>342</v>
      </c>
      <c r="EQ1840">
        <v>252959</v>
      </c>
      <c r="ER1840" t="s">
        <v>6033</v>
      </c>
      <c r="EV1840">
        <v>17286913</v>
      </c>
      <c r="EW1840">
        <v>928</v>
      </c>
      <c r="EX1840">
        <v>220671</v>
      </c>
      <c r="EY1840" t="s">
        <v>6034</v>
      </c>
      <c r="EZ1840">
        <v>1</v>
      </c>
      <c r="FC1840">
        <v>53160001</v>
      </c>
      <c r="FD1840" t="s">
        <v>119</v>
      </c>
    </row>
    <row r="1841" spans="1:160" x14ac:dyDescent="0.3">
      <c r="A1841" t="str">
        <f>VLOOKUP(B1841,Table2[],3,FALSE)</f>
        <v>Digital</v>
      </c>
      <c r="B1841" t="str">
        <f>IF(OR(ISNUMBER(FIND("QVC",Z1841)),ISNUMBER(FIND("QVC",AL1841))),"QVC",IF(OR(ISNUMBER(FIND("NCO",H1841)),ISNUMBER(FIND("NCO",Y1841))), "NCO", IF(AL1841="consumer","PMD.com",VLOOKUP(LEFT(H1841,2),Tables!$E$1:$F$11,2,FALSE))))</f>
        <v>PMD.com</v>
      </c>
      <c r="C1841">
        <f t="shared" si="87"/>
        <v>53490001</v>
      </c>
      <c r="D1841">
        <f t="shared" si="88"/>
        <v>1</v>
      </c>
      <c r="E1841" t="str">
        <f t="shared" ca="1" si="86"/>
        <v>shifted orders shipped</v>
      </c>
      <c r="F1841" t="s">
        <v>3539</v>
      </c>
      <c r="G1841" t="s">
        <v>335</v>
      </c>
      <c r="H1841" t="s">
        <v>6032</v>
      </c>
      <c r="I1841" s="6">
        <v>44011.773101851853</v>
      </c>
      <c r="J1841" t="s">
        <v>16</v>
      </c>
      <c r="K1841" s="6">
        <v>44013.33353009259</v>
      </c>
      <c r="M1841" t="s">
        <v>1317</v>
      </c>
      <c r="N1841" t="s">
        <v>1318</v>
      </c>
      <c r="O1841" t="s">
        <v>770</v>
      </c>
      <c r="Q1841" t="s">
        <v>396</v>
      </c>
      <c r="R1841" t="s">
        <v>397</v>
      </c>
      <c r="S1841" t="s">
        <v>1319</v>
      </c>
      <c r="T1841" t="s">
        <v>338</v>
      </c>
      <c r="U1841" t="s">
        <v>530</v>
      </c>
      <c r="W1841" t="s">
        <v>1320</v>
      </c>
      <c r="Z1841" t="s">
        <v>1317</v>
      </c>
      <c r="AA1841" t="s">
        <v>1318</v>
      </c>
      <c r="AB1841" t="s">
        <v>770</v>
      </c>
      <c r="AD1841" t="s">
        <v>396</v>
      </c>
      <c r="AE1841" t="s">
        <v>397</v>
      </c>
      <c r="AF1841" t="s">
        <v>1319</v>
      </c>
      <c r="AG1841" t="s">
        <v>338</v>
      </c>
      <c r="AH1841" t="s">
        <v>530</v>
      </c>
      <c r="AJ1841" t="s">
        <v>1320</v>
      </c>
      <c r="AL1841" t="s">
        <v>339</v>
      </c>
      <c r="AM1841">
        <v>1</v>
      </c>
      <c r="AN1841">
        <v>1</v>
      </c>
      <c r="AO1841">
        <v>15533</v>
      </c>
      <c r="AQ1841">
        <v>126899</v>
      </c>
      <c r="AR1841">
        <v>53490001</v>
      </c>
      <c r="AS1841" t="s">
        <v>1709</v>
      </c>
      <c r="AT1841" t="s">
        <v>56</v>
      </c>
      <c r="AW1841" t="s">
        <v>343</v>
      </c>
      <c r="BY1841" t="s">
        <v>342</v>
      </c>
      <c r="EQ1841">
        <v>253176</v>
      </c>
      <c r="ER1841" t="s">
        <v>6033</v>
      </c>
      <c r="EV1841">
        <v>17286913</v>
      </c>
      <c r="EW1841">
        <v>928</v>
      </c>
      <c r="EX1841">
        <v>220671</v>
      </c>
      <c r="EY1841" t="s">
        <v>6034</v>
      </c>
      <c r="EZ1841">
        <v>1</v>
      </c>
      <c r="FC1841">
        <v>53490001</v>
      </c>
      <c r="FD1841" t="s">
        <v>56</v>
      </c>
    </row>
    <row r="1842" spans="1:160" x14ac:dyDescent="0.3">
      <c r="A1842" t="str">
        <f>VLOOKUP(B1842,Table2[],3,FALSE)</f>
        <v>Digital</v>
      </c>
      <c r="B1842" t="str">
        <f>IF(OR(ISNUMBER(FIND("QVC",Z1842)),ISNUMBER(FIND("QVC",AL1842))),"QVC",IF(OR(ISNUMBER(FIND("NCO",H1842)),ISNUMBER(FIND("NCO",Y1842))), "NCO", IF(AL1842="consumer","PMD.com",VLOOKUP(LEFT(H1842,2),Tables!$E$1:$F$11,2,FALSE))))</f>
        <v>PMD.com</v>
      </c>
      <c r="C1842">
        <f t="shared" si="87"/>
        <v>53920001</v>
      </c>
      <c r="D1842">
        <f t="shared" si="88"/>
        <v>1</v>
      </c>
      <c r="E1842" t="str">
        <f t="shared" ca="1" si="86"/>
        <v>shifted orders shipped</v>
      </c>
      <c r="F1842" t="s">
        <v>3539</v>
      </c>
      <c r="G1842" t="s">
        <v>335</v>
      </c>
      <c r="H1842" t="s">
        <v>6032</v>
      </c>
      <c r="I1842" s="6">
        <v>44011.773101851853</v>
      </c>
      <c r="J1842" t="s">
        <v>16</v>
      </c>
      <c r="K1842" s="6">
        <v>44013.33353009259</v>
      </c>
      <c r="M1842" t="s">
        <v>1317</v>
      </c>
      <c r="N1842" t="s">
        <v>1318</v>
      </c>
      <c r="O1842" t="s">
        <v>770</v>
      </c>
      <c r="Q1842" t="s">
        <v>396</v>
      </c>
      <c r="R1842" t="s">
        <v>397</v>
      </c>
      <c r="S1842" t="s">
        <v>1319</v>
      </c>
      <c r="T1842" t="s">
        <v>338</v>
      </c>
      <c r="U1842" t="s">
        <v>530</v>
      </c>
      <c r="W1842" t="s">
        <v>1320</v>
      </c>
      <c r="Z1842" t="s">
        <v>1317</v>
      </c>
      <c r="AA1842" t="s">
        <v>1318</v>
      </c>
      <c r="AB1842" t="s">
        <v>770</v>
      </c>
      <c r="AD1842" t="s">
        <v>396</v>
      </c>
      <c r="AE1842" t="s">
        <v>397</v>
      </c>
      <c r="AF1842" t="s">
        <v>1319</v>
      </c>
      <c r="AG1842" t="s">
        <v>338</v>
      </c>
      <c r="AH1842" t="s">
        <v>530</v>
      </c>
      <c r="AJ1842" t="s">
        <v>1320</v>
      </c>
      <c r="AL1842" t="s">
        <v>339</v>
      </c>
      <c r="AM1842">
        <v>1</v>
      </c>
      <c r="AN1842">
        <v>1</v>
      </c>
      <c r="AO1842">
        <v>14899</v>
      </c>
      <c r="AQ1842">
        <v>124468</v>
      </c>
      <c r="AR1842">
        <v>53920001</v>
      </c>
      <c r="AS1842">
        <v>9000000</v>
      </c>
      <c r="AT1842" t="s">
        <v>40</v>
      </c>
      <c r="AW1842" t="s">
        <v>343</v>
      </c>
      <c r="BY1842" t="s">
        <v>342</v>
      </c>
      <c r="EQ1842">
        <v>243396</v>
      </c>
      <c r="ER1842" t="s">
        <v>6033</v>
      </c>
      <c r="EV1842">
        <v>17286913</v>
      </c>
      <c r="EW1842">
        <v>928</v>
      </c>
      <c r="EX1842">
        <v>220671</v>
      </c>
      <c r="EY1842" t="s">
        <v>6034</v>
      </c>
      <c r="EZ1842">
        <v>1</v>
      </c>
      <c r="FC1842">
        <v>95385</v>
      </c>
      <c r="FD1842" t="s">
        <v>3531</v>
      </c>
    </row>
    <row r="1843" spans="1:160" x14ac:dyDescent="0.3">
      <c r="A1843" t="str">
        <f>VLOOKUP(B1843,Table2[],3,FALSE)</f>
        <v>Digital</v>
      </c>
      <c r="B1843" t="str">
        <f>IF(OR(ISNUMBER(FIND("QVC",Z1843)),ISNUMBER(FIND("QVC",AL1843))),"QVC",IF(OR(ISNUMBER(FIND("NCO",H1843)),ISNUMBER(FIND("NCO",Y1843))), "NCO", IF(AL1843="consumer","PMD.com",VLOOKUP(LEFT(H1843,2),Tables!$E$1:$F$11,2,FALSE))))</f>
        <v>PMD.com</v>
      </c>
      <c r="C1843">
        <f t="shared" si="87"/>
        <v>7660</v>
      </c>
      <c r="D1843">
        <f t="shared" si="88"/>
        <v>1</v>
      </c>
      <c r="E1843" t="str">
        <f t="shared" ca="1" si="86"/>
        <v>shifted orders shipped</v>
      </c>
      <c r="F1843" t="s">
        <v>3539</v>
      </c>
      <c r="G1843" t="s">
        <v>335</v>
      </c>
      <c r="H1843" t="s">
        <v>6032</v>
      </c>
      <c r="I1843" s="6">
        <v>44011.773101851853</v>
      </c>
      <c r="J1843" t="s">
        <v>16</v>
      </c>
      <c r="K1843" s="6">
        <v>44013.33353009259</v>
      </c>
      <c r="M1843" t="s">
        <v>1317</v>
      </c>
      <c r="N1843" t="s">
        <v>1318</v>
      </c>
      <c r="O1843" t="s">
        <v>770</v>
      </c>
      <c r="Q1843" t="s">
        <v>396</v>
      </c>
      <c r="R1843" t="s">
        <v>397</v>
      </c>
      <c r="S1843" t="s">
        <v>1319</v>
      </c>
      <c r="T1843" t="s">
        <v>338</v>
      </c>
      <c r="U1843" t="s">
        <v>530</v>
      </c>
      <c r="W1843" t="s">
        <v>1320</v>
      </c>
      <c r="Z1843" t="s">
        <v>1317</v>
      </c>
      <c r="AA1843" t="s">
        <v>1318</v>
      </c>
      <c r="AB1843" t="s">
        <v>770</v>
      </c>
      <c r="AD1843" t="s">
        <v>396</v>
      </c>
      <c r="AE1843" t="s">
        <v>397</v>
      </c>
      <c r="AF1843" t="s">
        <v>1319</v>
      </c>
      <c r="AG1843" t="s">
        <v>338</v>
      </c>
      <c r="AH1843" t="s">
        <v>530</v>
      </c>
      <c r="AJ1843" t="s">
        <v>1320</v>
      </c>
      <c r="AL1843" t="s">
        <v>339</v>
      </c>
      <c r="AM1843">
        <v>1</v>
      </c>
      <c r="AN1843">
        <v>1</v>
      </c>
      <c r="AO1843">
        <v>11858</v>
      </c>
      <c r="AQ1843">
        <v>124798</v>
      </c>
      <c r="AR1843">
        <v>7660</v>
      </c>
      <c r="AS1843" t="s">
        <v>2085</v>
      </c>
      <c r="AT1843" t="s">
        <v>38</v>
      </c>
      <c r="AW1843" t="s">
        <v>343</v>
      </c>
      <c r="BY1843" t="s">
        <v>342</v>
      </c>
      <c r="EQ1843">
        <v>251455</v>
      </c>
      <c r="ER1843" t="s">
        <v>6033</v>
      </c>
      <c r="EV1843">
        <v>17286913</v>
      </c>
      <c r="EW1843">
        <v>928</v>
      </c>
      <c r="EX1843">
        <v>220671</v>
      </c>
      <c r="EY1843" t="s">
        <v>6034</v>
      </c>
      <c r="EZ1843">
        <v>1</v>
      </c>
      <c r="FC1843">
        <v>7660</v>
      </c>
      <c r="FD1843" t="s">
        <v>38</v>
      </c>
    </row>
    <row r="1844" spans="1:160" x14ac:dyDescent="0.3">
      <c r="A1844" t="str">
        <f>VLOOKUP(B1844,Table2[],3,FALSE)</f>
        <v>Digital</v>
      </c>
      <c r="B1844" t="str">
        <f>IF(OR(ISNUMBER(FIND("QVC",Z1844)),ISNUMBER(FIND("QVC",AL1844))),"QVC",IF(OR(ISNUMBER(FIND("NCO",H1844)),ISNUMBER(FIND("NCO",Y1844))), "NCO", IF(AL1844="consumer","PMD.com",VLOOKUP(LEFT(H1844,2),Tables!$E$1:$F$11,2,FALSE))))</f>
        <v>PMD.com</v>
      </c>
      <c r="C1844">
        <f t="shared" si="87"/>
        <v>5341030</v>
      </c>
      <c r="D1844">
        <f t="shared" si="88"/>
        <v>1</v>
      </c>
      <c r="E1844" t="str">
        <f t="shared" ca="1" si="86"/>
        <v>shifted orders shipped</v>
      </c>
      <c r="F1844" t="s">
        <v>3539</v>
      </c>
      <c r="G1844" t="s">
        <v>335</v>
      </c>
      <c r="H1844" t="s">
        <v>6032</v>
      </c>
      <c r="I1844" s="6">
        <v>44011.773101851853</v>
      </c>
      <c r="J1844" t="s">
        <v>16</v>
      </c>
      <c r="K1844" s="6">
        <v>44013.33353009259</v>
      </c>
      <c r="M1844" t="s">
        <v>1317</v>
      </c>
      <c r="N1844" t="s">
        <v>1318</v>
      </c>
      <c r="O1844" t="s">
        <v>770</v>
      </c>
      <c r="Q1844" t="s">
        <v>396</v>
      </c>
      <c r="R1844" t="s">
        <v>397</v>
      </c>
      <c r="S1844" t="s">
        <v>1319</v>
      </c>
      <c r="T1844" t="s">
        <v>338</v>
      </c>
      <c r="U1844" t="s">
        <v>530</v>
      </c>
      <c r="W1844" t="s">
        <v>1320</v>
      </c>
      <c r="Z1844" t="s">
        <v>1317</v>
      </c>
      <c r="AA1844" t="s">
        <v>1318</v>
      </c>
      <c r="AB1844" t="s">
        <v>770</v>
      </c>
      <c r="AD1844" t="s">
        <v>396</v>
      </c>
      <c r="AE1844" t="s">
        <v>397</v>
      </c>
      <c r="AF1844" t="s">
        <v>1319</v>
      </c>
      <c r="AG1844" t="s">
        <v>338</v>
      </c>
      <c r="AH1844" t="s">
        <v>530</v>
      </c>
      <c r="AJ1844" t="s">
        <v>1320</v>
      </c>
      <c r="AL1844" t="s">
        <v>339</v>
      </c>
      <c r="AM1844">
        <v>1</v>
      </c>
      <c r="AN1844">
        <v>1</v>
      </c>
      <c r="AO1844">
        <v>12859</v>
      </c>
      <c r="AQ1844">
        <v>124642</v>
      </c>
      <c r="AR1844">
        <v>5341030</v>
      </c>
      <c r="AS1844" t="s">
        <v>925</v>
      </c>
      <c r="AT1844" t="s">
        <v>926</v>
      </c>
      <c r="AW1844" t="s">
        <v>366</v>
      </c>
      <c r="AX1844" t="s">
        <v>366</v>
      </c>
      <c r="AY1844" t="s">
        <v>345</v>
      </c>
      <c r="AZ1844" t="s">
        <v>346</v>
      </c>
      <c r="BY1844" t="s">
        <v>342</v>
      </c>
      <c r="EQ1844">
        <v>243275</v>
      </c>
      <c r="ER1844" t="s">
        <v>6033</v>
      </c>
      <c r="EV1844">
        <v>17286913</v>
      </c>
      <c r="EW1844">
        <v>928</v>
      </c>
      <c r="EX1844">
        <v>220671</v>
      </c>
      <c r="EY1844" t="s">
        <v>6034</v>
      </c>
      <c r="EZ1844">
        <v>1</v>
      </c>
      <c r="FC1844">
        <v>95385</v>
      </c>
      <c r="FD1844" t="s">
        <v>3531</v>
      </c>
    </row>
    <row r="1845" spans="1:160" x14ac:dyDescent="0.3">
      <c r="A1845" t="str">
        <f>VLOOKUP(B1845,Table2[],3,FALSE)</f>
        <v>Digital</v>
      </c>
      <c r="B1845" t="str">
        <f>IF(OR(ISNUMBER(FIND("QVC",Z1845)),ISNUMBER(FIND("QVC",AL1845))),"QVC",IF(OR(ISNUMBER(FIND("NCO",H1845)),ISNUMBER(FIND("NCO",Y1845))), "NCO", IF(AL1845="consumer","PMD.com",VLOOKUP(LEFT(H1845,2),Tables!$E$1:$F$11,2,FALSE))))</f>
        <v>PMD.com</v>
      </c>
      <c r="C1845">
        <f t="shared" si="87"/>
        <v>51090030</v>
      </c>
      <c r="D1845">
        <f t="shared" si="88"/>
        <v>1</v>
      </c>
      <c r="E1845" t="str">
        <f t="shared" ca="1" si="86"/>
        <v>shifted orders shipped</v>
      </c>
      <c r="F1845" t="s">
        <v>3539</v>
      </c>
      <c r="G1845" t="s">
        <v>335</v>
      </c>
      <c r="H1845" t="s">
        <v>6032</v>
      </c>
      <c r="I1845" s="6">
        <v>44011.773101851853</v>
      </c>
      <c r="J1845" t="s">
        <v>16</v>
      </c>
      <c r="K1845" s="6">
        <v>44013.33353009259</v>
      </c>
      <c r="M1845" t="s">
        <v>1317</v>
      </c>
      <c r="N1845" t="s">
        <v>1318</v>
      </c>
      <c r="O1845" t="s">
        <v>770</v>
      </c>
      <c r="Q1845" t="s">
        <v>396</v>
      </c>
      <c r="R1845" t="s">
        <v>397</v>
      </c>
      <c r="S1845" t="s">
        <v>1319</v>
      </c>
      <c r="T1845" t="s">
        <v>338</v>
      </c>
      <c r="U1845" t="s">
        <v>530</v>
      </c>
      <c r="W1845" t="s">
        <v>1320</v>
      </c>
      <c r="Z1845" t="s">
        <v>1317</v>
      </c>
      <c r="AA1845" t="s">
        <v>1318</v>
      </c>
      <c r="AB1845" t="s">
        <v>770</v>
      </c>
      <c r="AD1845" t="s">
        <v>396</v>
      </c>
      <c r="AE1845" t="s">
        <v>397</v>
      </c>
      <c r="AF1845" t="s">
        <v>1319</v>
      </c>
      <c r="AG1845" t="s">
        <v>338</v>
      </c>
      <c r="AH1845" t="s">
        <v>530</v>
      </c>
      <c r="AJ1845" t="s">
        <v>1320</v>
      </c>
      <c r="AL1845" t="s">
        <v>339</v>
      </c>
      <c r="AM1845">
        <v>1</v>
      </c>
      <c r="AN1845">
        <v>1</v>
      </c>
      <c r="AO1845">
        <v>6688</v>
      </c>
      <c r="AQ1845">
        <v>125960</v>
      </c>
      <c r="AR1845">
        <v>51090030</v>
      </c>
      <c r="AS1845" t="s">
        <v>3043</v>
      </c>
      <c r="AT1845" t="s">
        <v>628</v>
      </c>
      <c r="AW1845" t="s">
        <v>343</v>
      </c>
      <c r="BY1845" t="s">
        <v>342</v>
      </c>
      <c r="BZ1845" t="b">
        <v>0</v>
      </c>
      <c r="EQ1845">
        <v>243047</v>
      </c>
      <c r="ER1845" t="s">
        <v>6033</v>
      </c>
      <c r="EV1845">
        <v>17286913</v>
      </c>
      <c r="EW1845">
        <v>928</v>
      </c>
      <c r="EX1845">
        <v>220671</v>
      </c>
      <c r="EY1845" t="s">
        <v>6034</v>
      </c>
      <c r="EZ1845">
        <v>1</v>
      </c>
      <c r="FC1845">
        <v>95385</v>
      </c>
      <c r="FD1845" t="s">
        <v>3531</v>
      </c>
    </row>
    <row r="1846" spans="1:160" x14ac:dyDescent="0.3">
      <c r="A1846" t="str">
        <f>VLOOKUP(B1846,Table2[],3,FALSE)</f>
        <v>Digital</v>
      </c>
      <c r="B1846" t="str">
        <f>IF(OR(ISNUMBER(FIND("QVC",Z1846)),ISNUMBER(FIND("QVC",AL1846))),"QVC",IF(OR(ISNUMBER(FIND("NCO",H1846)),ISNUMBER(FIND("NCO",Y1846))), "NCO", IF(AL1846="consumer","PMD.com",VLOOKUP(LEFT(H1846,2),Tables!$E$1:$F$11,2,FALSE))))</f>
        <v>PMD.com</v>
      </c>
      <c r="C1846">
        <f t="shared" si="87"/>
        <v>51410001</v>
      </c>
      <c r="D1846">
        <f t="shared" si="88"/>
        <v>1</v>
      </c>
      <c r="E1846" t="str">
        <f t="shared" ca="1" si="86"/>
        <v>shifted orders shipped</v>
      </c>
      <c r="F1846" t="s">
        <v>3539</v>
      </c>
      <c r="G1846" t="s">
        <v>335</v>
      </c>
      <c r="H1846" t="s">
        <v>6032</v>
      </c>
      <c r="I1846" s="6">
        <v>44011.773101851853</v>
      </c>
      <c r="J1846" t="s">
        <v>16</v>
      </c>
      <c r="K1846" s="6">
        <v>44013.33353009259</v>
      </c>
      <c r="M1846" t="s">
        <v>1317</v>
      </c>
      <c r="N1846" t="s">
        <v>1318</v>
      </c>
      <c r="O1846" t="s">
        <v>770</v>
      </c>
      <c r="Q1846" t="s">
        <v>396</v>
      </c>
      <c r="R1846" t="s">
        <v>397</v>
      </c>
      <c r="S1846" t="s">
        <v>1319</v>
      </c>
      <c r="T1846" t="s">
        <v>338</v>
      </c>
      <c r="U1846" t="s">
        <v>530</v>
      </c>
      <c r="W1846" t="s">
        <v>1320</v>
      </c>
      <c r="Z1846" t="s">
        <v>1317</v>
      </c>
      <c r="AA1846" t="s">
        <v>1318</v>
      </c>
      <c r="AB1846" t="s">
        <v>770</v>
      </c>
      <c r="AD1846" t="s">
        <v>396</v>
      </c>
      <c r="AE1846" t="s">
        <v>397</v>
      </c>
      <c r="AF1846" t="s">
        <v>1319</v>
      </c>
      <c r="AG1846" t="s">
        <v>338</v>
      </c>
      <c r="AH1846" t="s">
        <v>530</v>
      </c>
      <c r="AJ1846" t="s">
        <v>1320</v>
      </c>
      <c r="AL1846" t="s">
        <v>339</v>
      </c>
      <c r="AM1846">
        <v>1</v>
      </c>
      <c r="AN1846">
        <v>1</v>
      </c>
      <c r="AO1846">
        <v>10146</v>
      </c>
      <c r="AQ1846">
        <v>124431</v>
      </c>
      <c r="AR1846">
        <v>51410001</v>
      </c>
      <c r="AS1846" t="s">
        <v>2386</v>
      </c>
      <c r="AT1846" t="s">
        <v>81</v>
      </c>
      <c r="AW1846" t="s">
        <v>340</v>
      </c>
      <c r="AX1846" t="s">
        <v>340</v>
      </c>
      <c r="AY1846" t="s">
        <v>432</v>
      </c>
      <c r="AZ1846">
        <v>0</v>
      </c>
      <c r="BY1846" t="s">
        <v>342</v>
      </c>
      <c r="EQ1846">
        <v>253369</v>
      </c>
      <c r="ER1846" t="s">
        <v>6033</v>
      </c>
      <c r="EV1846">
        <v>17286913</v>
      </c>
      <c r="EW1846">
        <v>928</v>
      </c>
      <c r="EX1846">
        <v>220671</v>
      </c>
      <c r="EY1846" t="s">
        <v>6034</v>
      </c>
      <c r="EZ1846">
        <v>1</v>
      </c>
      <c r="FC1846">
        <v>51410001</v>
      </c>
      <c r="FD1846" t="s">
        <v>81</v>
      </c>
    </row>
    <row r="1847" spans="1:160" x14ac:dyDescent="0.3">
      <c r="A1847" t="str">
        <f>VLOOKUP(B1847,Table2[],3,FALSE)</f>
        <v>Digital</v>
      </c>
      <c r="B1847" t="str">
        <f>IF(OR(ISNUMBER(FIND("QVC",Z1847)),ISNUMBER(FIND("QVC",AL1847))),"QVC",IF(OR(ISNUMBER(FIND("NCO",H1847)),ISNUMBER(FIND("NCO",Y1847))), "NCO", IF(AL1847="consumer","PMD.com",VLOOKUP(LEFT(H1847,2),Tables!$E$1:$F$11,2,FALSE))))</f>
        <v>PMD.com</v>
      </c>
      <c r="C1847">
        <f t="shared" si="87"/>
        <v>52460001</v>
      </c>
      <c r="D1847">
        <f t="shared" si="88"/>
        <v>2</v>
      </c>
      <c r="E1847" t="str">
        <f t="shared" ca="1" si="86"/>
        <v>shifted orders shipped</v>
      </c>
      <c r="F1847" t="s">
        <v>3539</v>
      </c>
      <c r="G1847" t="s">
        <v>335</v>
      </c>
      <c r="H1847" t="s">
        <v>6035</v>
      </c>
      <c r="I1847" s="6">
        <v>44011.881296296298</v>
      </c>
      <c r="J1847" t="s">
        <v>16</v>
      </c>
      <c r="K1847" s="6">
        <v>44013.333738425928</v>
      </c>
      <c r="M1847" t="s">
        <v>6036</v>
      </c>
      <c r="N1847" t="s">
        <v>6037</v>
      </c>
      <c r="Q1847" t="s">
        <v>6038</v>
      </c>
      <c r="R1847" t="s">
        <v>412</v>
      </c>
      <c r="S1847" t="s">
        <v>6039</v>
      </c>
      <c r="T1847" t="s">
        <v>338</v>
      </c>
      <c r="U1847" t="s">
        <v>530</v>
      </c>
      <c r="W1847" t="s">
        <v>6040</v>
      </c>
      <c r="Z1847" t="s">
        <v>6036</v>
      </c>
      <c r="AA1847" t="s">
        <v>6037</v>
      </c>
      <c r="AD1847" t="s">
        <v>6038</v>
      </c>
      <c r="AE1847" t="s">
        <v>412</v>
      </c>
      <c r="AF1847" t="s">
        <v>6039</v>
      </c>
      <c r="AG1847" t="s">
        <v>338</v>
      </c>
      <c r="AH1847" t="s">
        <v>530</v>
      </c>
      <c r="AJ1847" t="s">
        <v>6040</v>
      </c>
      <c r="AL1847" t="s">
        <v>339</v>
      </c>
      <c r="AM1847">
        <v>2</v>
      </c>
      <c r="AN1847">
        <v>2</v>
      </c>
      <c r="AO1847">
        <v>14007</v>
      </c>
      <c r="AQ1847">
        <v>127157</v>
      </c>
      <c r="AR1847">
        <v>52460001</v>
      </c>
      <c r="AS1847" t="s">
        <v>972</v>
      </c>
      <c r="AT1847" t="s">
        <v>76</v>
      </c>
      <c r="AW1847" t="s">
        <v>340</v>
      </c>
      <c r="AX1847" t="s">
        <v>340</v>
      </c>
      <c r="AY1847" t="s">
        <v>341</v>
      </c>
      <c r="AZ1847">
        <v>0</v>
      </c>
      <c r="BY1847" t="s">
        <v>342</v>
      </c>
      <c r="EQ1847">
        <v>252044</v>
      </c>
      <c r="ER1847" t="s">
        <v>6041</v>
      </c>
      <c r="EV1847">
        <v>17287127</v>
      </c>
      <c r="EW1847">
        <v>928</v>
      </c>
      <c r="EX1847">
        <v>220727</v>
      </c>
      <c r="EY1847" t="s">
        <v>6042</v>
      </c>
      <c r="EZ1847">
        <v>1</v>
      </c>
      <c r="FC1847">
        <v>52460001</v>
      </c>
      <c r="FD1847" t="s">
        <v>76</v>
      </c>
    </row>
    <row r="1848" spans="1:160" x14ac:dyDescent="0.3">
      <c r="A1848" t="str">
        <f>VLOOKUP(B1848,Table2[],3,FALSE)</f>
        <v>Digital</v>
      </c>
      <c r="B1848" t="str">
        <f>IF(OR(ISNUMBER(FIND("QVC",Z1848)),ISNUMBER(FIND("QVC",AL1848))),"QVC",IF(OR(ISNUMBER(FIND("NCO",H1848)),ISNUMBER(FIND("NCO",Y1848))), "NCO", IF(AL1848="consumer","PMD.com",VLOOKUP(LEFT(H1848,2),Tables!$E$1:$F$11,2,FALSE))))</f>
        <v>PMD.com</v>
      </c>
      <c r="C1848">
        <f t="shared" si="87"/>
        <v>52230001</v>
      </c>
      <c r="D1848">
        <f t="shared" si="88"/>
        <v>1</v>
      </c>
      <c r="E1848" t="str">
        <f t="shared" ca="1" si="86"/>
        <v>shifted orders shipped</v>
      </c>
      <c r="F1848" t="s">
        <v>3539</v>
      </c>
      <c r="G1848" t="s">
        <v>335</v>
      </c>
      <c r="H1848" t="s">
        <v>6043</v>
      </c>
      <c r="I1848" s="6">
        <v>44011.743854166663</v>
      </c>
      <c r="J1848" t="s">
        <v>16</v>
      </c>
      <c r="K1848" s="6">
        <v>44013.334039351852</v>
      </c>
      <c r="M1848" t="s">
        <v>6044</v>
      </c>
      <c r="N1848" t="s">
        <v>6045</v>
      </c>
      <c r="Q1848" t="s">
        <v>504</v>
      </c>
      <c r="R1848" t="s">
        <v>372</v>
      </c>
      <c r="S1848" t="s">
        <v>6046</v>
      </c>
      <c r="T1848" t="s">
        <v>338</v>
      </c>
      <c r="U1848" t="s">
        <v>530</v>
      </c>
      <c r="W1848" t="s">
        <v>6047</v>
      </c>
      <c r="Z1848" t="s">
        <v>6044</v>
      </c>
      <c r="AA1848" t="s">
        <v>6045</v>
      </c>
      <c r="AD1848" t="s">
        <v>504</v>
      </c>
      <c r="AE1848" t="s">
        <v>372</v>
      </c>
      <c r="AF1848" t="s">
        <v>6046</v>
      </c>
      <c r="AG1848" t="s">
        <v>338</v>
      </c>
      <c r="AH1848" t="s">
        <v>530</v>
      </c>
      <c r="AJ1848" t="s">
        <v>6047</v>
      </c>
      <c r="AL1848" t="s">
        <v>339</v>
      </c>
      <c r="AM1848">
        <v>1</v>
      </c>
      <c r="AN1848">
        <v>1</v>
      </c>
      <c r="AO1848">
        <v>1194</v>
      </c>
      <c r="AQ1848">
        <v>124434</v>
      </c>
      <c r="AR1848">
        <v>52230001</v>
      </c>
      <c r="AS1848" t="s">
        <v>105</v>
      </c>
      <c r="AT1848" t="s">
        <v>106</v>
      </c>
      <c r="AW1848" t="s">
        <v>340</v>
      </c>
      <c r="AX1848" t="s">
        <v>340</v>
      </c>
      <c r="AY1848" t="s">
        <v>341</v>
      </c>
      <c r="AZ1848">
        <v>0</v>
      </c>
      <c r="BY1848" t="s">
        <v>342</v>
      </c>
      <c r="EQ1848">
        <v>247324</v>
      </c>
      <c r="ER1848" t="s">
        <v>6048</v>
      </c>
      <c r="EV1848">
        <v>17286896</v>
      </c>
      <c r="EW1848">
        <v>928</v>
      </c>
      <c r="EX1848">
        <v>220654</v>
      </c>
      <c r="EY1848" t="s">
        <v>6049</v>
      </c>
      <c r="EZ1848">
        <v>1</v>
      </c>
      <c r="FC1848">
        <v>52230001</v>
      </c>
      <c r="FD1848" t="s">
        <v>106</v>
      </c>
    </row>
    <row r="1849" spans="1:160" x14ac:dyDescent="0.3">
      <c r="A1849" t="str">
        <f>VLOOKUP(B1849,Table2[],3,FALSE)</f>
        <v>Digital</v>
      </c>
      <c r="B1849" t="str">
        <f>IF(OR(ISNUMBER(FIND("QVC",Z1849)),ISNUMBER(FIND("QVC",AL1849))),"QVC",IF(OR(ISNUMBER(FIND("NCO",H1849)),ISNUMBER(FIND("NCO",Y1849))), "NCO", IF(AL1849="consumer","PMD.com",VLOOKUP(LEFT(H1849,2),Tables!$E$1:$F$11,2,FALSE))))</f>
        <v>PMD.com</v>
      </c>
      <c r="C1849">
        <f t="shared" si="87"/>
        <v>53900001</v>
      </c>
      <c r="D1849">
        <f t="shared" si="88"/>
        <v>1</v>
      </c>
      <c r="E1849" t="str">
        <f t="shared" ca="1" si="86"/>
        <v>shifted orders shipped</v>
      </c>
      <c r="F1849" t="s">
        <v>3539</v>
      </c>
      <c r="G1849" t="s">
        <v>335</v>
      </c>
      <c r="H1849" t="s">
        <v>6043</v>
      </c>
      <c r="I1849" s="6">
        <v>44011.743854166663</v>
      </c>
      <c r="J1849" t="s">
        <v>16</v>
      </c>
      <c r="K1849" s="6">
        <v>44013.334039351852</v>
      </c>
      <c r="M1849" t="s">
        <v>6044</v>
      </c>
      <c r="N1849" t="s">
        <v>6045</v>
      </c>
      <c r="Q1849" t="s">
        <v>504</v>
      </c>
      <c r="R1849" t="s">
        <v>372</v>
      </c>
      <c r="S1849" t="s">
        <v>6046</v>
      </c>
      <c r="T1849" t="s">
        <v>338</v>
      </c>
      <c r="U1849" t="s">
        <v>530</v>
      </c>
      <c r="W1849" t="s">
        <v>6047</v>
      </c>
      <c r="Z1849" t="s">
        <v>6044</v>
      </c>
      <c r="AA1849" t="s">
        <v>6045</v>
      </c>
      <c r="AD1849" t="s">
        <v>504</v>
      </c>
      <c r="AE1849" t="s">
        <v>372</v>
      </c>
      <c r="AF1849" t="s">
        <v>6046</v>
      </c>
      <c r="AG1849" t="s">
        <v>338</v>
      </c>
      <c r="AH1849" t="s">
        <v>530</v>
      </c>
      <c r="AJ1849" t="s">
        <v>6047</v>
      </c>
      <c r="AL1849" t="s">
        <v>339</v>
      </c>
      <c r="AM1849">
        <v>1</v>
      </c>
      <c r="AN1849">
        <v>1</v>
      </c>
      <c r="AO1849">
        <v>31217</v>
      </c>
      <c r="AQ1849">
        <v>124466</v>
      </c>
      <c r="AR1849">
        <v>53900001</v>
      </c>
      <c r="AS1849" t="s">
        <v>1697</v>
      </c>
      <c r="AT1849" t="s">
        <v>104</v>
      </c>
      <c r="AW1849" t="s">
        <v>343</v>
      </c>
      <c r="BY1849" t="s">
        <v>342</v>
      </c>
      <c r="EQ1849">
        <v>247378</v>
      </c>
      <c r="ER1849" t="s">
        <v>6048</v>
      </c>
      <c r="EV1849">
        <v>17286896</v>
      </c>
      <c r="EW1849">
        <v>928</v>
      </c>
      <c r="EX1849">
        <v>220654</v>
      </c>
      <c r="EY1849" t="s">
        <v>6049</v>
      </c>
      <c r="EZ1849">
        <v>1</v>
      </c>
      <c r="FC1849">
        <v>53900001</v>
      </c>
      <c r="FD1849" t="s">
        <v>104</v>
      </c>
    </row>
    <row r="1850" spans="1:160" x14ac:dyDescent="0.3">
      <c r="A1850" t="str">
        <f>VLOOKUP(B1850,Table2[],3,FALSE)</f>
        <v>Digital</v>
      </c>
      <c r="B1850" t="str">
        <f>IF(OR(ISNUMBER(FIND("QVC",Z1850)),ISNUMBER(FIND("QVC",AL1850))),"QVC",IF(OR(ISNUMBER(FIND("NCO",H1850)),ISNUMBER(FIND("NCO",Y1850))), "NCO", IF(AL1850="consumer","PMD.com",VLOOKUP(LEFT(H1850,2),Tables!$E$1:$F$11,2,FALSE))))</f>
        <v>PMD.com</v>
      </c>
      <c r="C1850">
        <f t="shared" si="87"/>
        <v>53190001</v>
      </c>
      <c r="D1850">
        <f t="shared" si="88"/>
        <v>1</v>
      </c>
      <c r="E1850" t="str">
        <f t="shared" ca="1" si="86"/>
        <v>shifted orders shipped</v>
      </c>
      <c r="F1850" t="s">
        <v>3539</v>
      </c>
      <c r="G1850" t="s">
        <v>335</v>
      </c>
      <c r="H1850" t="s">
        <v>6043</v>
      </c>
      <c r="I1850" s="6">
        <v>44011.743854166663</v>
      </c>
      <c r="J1850" t="s">
        <v>16</v>
      </c>
      <c r="K1850" s="6">
        <v>44013.334039351852</v>
      </c>
      <c r="M1850" t="s">
        <v>6044</v>
      </c>
      <c r="N1850" t="s">
        <v>6045</v>
      </c>
      <c r="Q1850" t="s">
        <v>504</v>
      </c>
      <c r="R1850" t="s">
        <v>372</v>
      </c>
      <c r="S1850" t="s">
        <v>6046</v>
      </c>
      <c r="T1850" t="s">
        <v>338</v>
      </c>
      <c r="U1850" t="s">
        <v>530</v>
      </c>
      <c r="W1850" t="s">
        <v>6047</v>
      </c>
      <c r="Z1850" t="s">
        <v>6044</v>
      </c>
      <c r="AA1850" t="s">
        <v>6045</v>
      </c>
      <c r="AD1850" t="s">
        <v>504</v>
      </c>
      <c r="AE1850" t="s">
        <v>372</v>
      </c>
      <c r="AF1850" t="s">
        <v>6046</v>
      </c>
      <c r="AG1850" t="s">
        <v>338</v>
      </c>
      <c r="AH1850" t="s">
        <v>530</v>
      </c>
      <c r="AJ1850" t="s">
        <v>6047</v>
      </c>
      <c r="AL1850" t="s">
        <v>339</v>
      </c>
      <c r="AM1850">
        <v>1</v>
      </c>
      <c r="AN1850">
        <v>1</v>
      </c>
      <c r="AO1850">
        <v>4496</v>
      </c>
      <c r="AQ1850">
        <v>124009</v>
      </c>
      <c r="AR1850">
        <v>53190001</v>
      </c>
      <c r="AS1850" t="s">
        <v>1003</v>
      </c>
      <c r="AT1850" t="s">
        <v>53</v>
      </c>
      <c r="AW1850" t="s">
        <v>340</v>
      </c>
      <c r="AX1850" t="s">
        <v>340</v>
      </c>
      <c r="AY1850" t="s">
        <v>357</v>
      </c>
      <c r="AZ1850" t="s">
        <v>361</v>
      </c>
      <c r="BY1850" t="s">
        <v>342</v>
      </c>
      <c r="EQ1850">
        <v>252079</v>
      </c>
      <c r="ER1850" t="s">
        <v>6048</v>
      </c>
      <c r="EV1850">
        <v>17286896</v>
      </c>
      <c r="EW1850">
        <v>928</v>
      </c>
      <c r="EX1850">
        <v>220654</v>
      </c>
      <c r="EY1850" t="s">
        <v>6049</v>
      </c>
      <c r="EZ1850">
        <v>1</v>
      </c>
      <c r="FC1850">
        <v>53190001</v>
      </c>
      <c r="FD1850" t="s">
        <v>53</v>
      </c>
    </row>
    <row r="1851" spans="1:160" x14ac:dyDescent="0.3">
      <c r="A1851" t="str">
        <f>VLOOKUP(B1851,Table2[],3,FALSE)</f>
        <v>Digital</v>
      </c>
      <c r="B1851" t="str">
        <f>IF(OR(ISNUMBER(FIND("QVC",Z1851)),ISNUMBER(FIND("QVC",AL1851))),"QVC",IF(OR(ISNUMBER(FIND("NCO",H1851)),ISNUMBER(FIND("NCO",Y1851))), "NCO", IF(AL1851="consumer","PMD.com",VLOOKUP(LEFT(H1851,2),Tables!$E$1:$F$11,2,FALSE))))</f>
        <v>PMD.com</v>
      </c>
      <c r="C1851">
        <f t="shared" si="87"/>
        <v>52430001</v>
      </c>
      <c r="D1851">
        <f t="shared" si="88"/>
        <v>1</v>
      </c>
      <c r="E1851" t="str">
        <f t="shared" ca="1" si="86"/>
        <v>shifted orders shipped</v>
      </c>
      <c r="F1851" t="s">
        <v>3539</v>
      </c>
      <c r="G1851" t="s">
        <v>335</v>
      </c>
      <c r="H1851" t="s">
        <v>6043</v>
      </c>
      <c r="I1851" s="6">
        <v>44011.743854166663</v>
      </c>
      <c r="J1851" t="s">
        <v>16</v>
      </c>
      <c r="K1851" s="6">
        <v>44013.334039351852</v>
      </c>
      <c r="M1851" t="s">
        <v>6044</v>
      </c>
      <c r="N1851" t="s">
        <v>6045</v>
      </c>
      <c r="Q1851" t="s">
        <v>504</v>
      </c>
      <c r="R1851" t="s">
        <v>372</v>
      </c>
      <c r="S1851" t="s">
        <v>6046</v>
      </c>
      <c r="T1851" t="s">
        <v>338</v>
      </c>
      <c r="U1851" t="s">
        <v>530</v>
      </c>
      <c r="W1851" t="s">
        <v>6047</v>
      </c>
      <c r="Z1851" t="s">
        <v>6044</v>
      </c>
      <c r="AA1851" t="s">
        <v>6045</v>
      </c>
      <c r="AD1851" t="s">
        <v>504</v>
      </c>
      <c r="AE1851" t="s">
        <v>372</v>
      </c>
      <c r="AF1851" t="s">
        <v>6046</v>
      </c>
      <c r="AG1851" t="s">
        <v>338</v>
      </c>
      <c r="AH1851" t="s">
        <v>530</v>
      </c>
      <c r="AJ1851" t="s">
        <v>6047</v>
      </c>
      <c r="AL1851" t="s">
        <v>339</v>
      </c>
      <c r="AM1851">
        <v>1</v>
      </c>
      <c r="AN1851">
        <v>1</v>
      </c>
      <c r="AO1851">
        <v>12063</v>
      </c>
      <c r="AQ1851">
        <v>127155</v>
      </c>
      <c r="AR1851">
        <v>52430001</v>
      </c>
      <c r="AS1851" t="s">
        <v>927</v>
      </c>
      <c r="AT1851" t="s">
        <v>75</v>
      </c>
      <c r="AW1851" t="s">
        <v>340</v>
      </c>
      <c r="AX1851" t="s">
        <v>340</v>
      </c>
      <c r="AY1851" t="s">
        <v>357</v>
      </c>
      <c r="AZ1851" t="s">
        <v>363</v>
      </c>
      <c r="BY1851" t="s">
        <v>342</v>
      </c>
      <c r="EQ1851">
        <v>249990</v>
      </c>
      <c r="ER1851" t="s">
        <v>6048</v>
      </c>
      <c r="EV1851">
        <v>17286896</v>
      </c>
      <c r="EW1851">
        <v>928</v>
      </c>
      <c r="EX1851">
        <v>220654</v>
      </c>
      <c r="EY1851" t="s">
        <v>6049</v>
      </c>
      <c r="EZ1851">
        <v>1</v>
      </c>
      <c r="FC1851">
        <v>95385</v>
      </c>
      <c r="FD1851" t="s">
        <v>3531</v>
      </c>
    </row>
    <row r="1852" spans="1:160" x14ac:dyDescent="0.3">
      <c r="A1852" t="str">
        <f>VLOOKUP(B1852,Table2[],3,FALSE)</f>
        <v>Digital</v>
      </c>
      <c r="B1852" t="str">
        <f>IF(OR(ISNUMBER(FIND("QVC",Z1852)),ISNUMBER(FIND("QVC",AL1852))),"QVC",IF(OR(ISNUMBER(FIND("NCO",H1852)),ISNUMBER(FIND("NCO",Y1852))), "NCO", IF(AL1852="consumer","PMD.com",VLOOKUP(LEFT(H1852,2),Tables!$E$1:$F$11,2,FALSE))))</f>
        <v>PMD.com</v>
      </c>
      <c r="C1852">
        <f t="shared" si="87"/>
        <v>5341030</v>
      </c>
      <c r="D1852">
        <f t="shared" si="88"/>
        <v>1</v>
      </c>
      <c r="E1852" t="str">
        <f t="shared" ca="1" si="86"/>
        <v>shifted orders shipped</v>
      </c>
      <c r="F1852" t="s">
        <v>3539</v>
      </c>
      <c r="G1852" t="s">
        <v>335</v>
      </c>
      <c r="H1852" t="s">
        <v>6043</v>
      </c>
      <c r="I1852" s="6">
        <v>44011.743854166663</v>
      </c>
      <c r="J1852" t="s">
        <v>16</v>
      </c>
      <c r="K1852" s="6">
        <v>44013.334039351852</v>
      </c>
      <c r="M1852" t="s">
        <v>6044</v>
      </c>
      <c r="N1852" t="s">
        <v>6045</v>
      </c>
      <c r="Q1852" t="s">
        <v>504</v>
      </c>
      <c r="R1852" t="s">
        <v>372</v>
      </c>
      <c r="S1852" t="s">
        <v>6046</v>
      </c>
      <c r="T1852" t="s">
        <v>338</v>
      </c>
      <c r="U1852" t="s">
        <v>530</v>
      </c>
      <c r="W1852" t="s">
        <v>6047</v>
      </c>
      <c r="Z1852" t="s">
        <v>6044</v>
      </c>
      <c r="AA1852" t="s">
        <v>6045</v>
      </c>
      <c r="AD1852" t="s">
        <v>504</v>
      </c>
      <c r="AE1852" t="s">
        <v>372</v>
      </c>
      <c r="AF1852" t="s">
        <v>6046</v>
      </c>
      <c r="AG1852" t="s">
        <v>338</v>
      </c>
      <c r="AH1852" t="s">
        <v>530</v>
      </c>
      <c r="AJ1852" t="s">
        <v>6047</v>
      </c>
      <c r="AL1852" t="s">
        <v>339</v>
      </c>
      <c r="AM1852">
        <v>1</v>
      </c>
      <c r="AN1852">
        <v>1</v>
      </c>
      <c r="AO1852">
        <v>12859</v>
      </c>
      <c r="AQ1852">
        <v>124642</v>
      </c>
      <c r="AR1852">
        <v>5341030</v>
      </c>
      <c r="AS1852" t="s">
        <v>925</v>
      </c>
      <c r="AT1852" t="s">
        <v>926</v>
      </c>
      <c r="AW1852" t="s">
        <v>366</v>
      </c>
      <c r="AX1852" t="s">
        <v>366</v>
      </c>
      <c r="AY1852" t="s">
        <v>345</v>
      </c>
      <c r="AZ1852" t="s">
        <v>346</v>
      </c>
      <c r="BY1852" t="s">
        <v>342</v>
      </c>
      <c r="EQ1852">
        <v>243275</v>
      </c>
      <c r="ER1852" t="s">
        <v>6048</v>
      </c>
      <c r="EV1852">
        <v>17286896</v>
      </c>
      <c r="EW1852">
        <v>928</v>
      </c>
      <c r="EX1852">
        <v>220654</v>
      </c>
      <c r="EY1852" t="s">
        <v>6049</v>
      </c>
      <c r="EZ1852">
        <v>1</v>
      </c>
      <c r="FC1852">
        <v>95385</v>
      </c>
      <c r="FD1852" t="s">
        <v>3531</v>
      </c>
    </row>
    <row r="1853" spans="1:160" x14ac:dyDescent="0.3">
      <c r="A1853" t="str">
        <f>VLOOKUP(B1853,Table2[],3,FALSE)</f>
        <v>Digital</v>
      </c>
      <c r="B1853" t="str">
        <f>IF(OR(ISNUMBER(FIND("QVC",Z1853)),ISNUMBER(FIND("QVC",AL1853))),"QVC",IF(OR(ISNUMBER(FIND("NCO",H1853)),ISNUMBER(FIND("NCO",Y1853))), "NCO", IF(AL1853="consumer","PMD.com",VLOOKUP(LEFT(H1853,2),Tables!$E$1:$F$11,2,FALSE))))</f>
        <v>PMD.com</v>
      </c>
      <c r="C1853">
        <f t="shared" si="87"/>
        <v>53200001</v>
      </c>
      <c r="D1853">
        <f t="shared" si="88"/>
        <v>1</v>
      </c>
      <c r="E1853" t="str">
        <f t="shared" ca="1" si="86"/>
        <v>shifted orders shipped</v>
      </c>
      <c r="F1853" t="s">
        <v>3539</v>
      </c>
      <c r="G1853" t="s">
        <v>335</v>
      </c>
      <c r="H1853" t="s">
        <v>6043</v>
      </c>
      <c r="I1853" s="6">
        <v>44011.743854166663</v>
      </c>
      <c r="J1853" t="s">
        <v>16</v>
      </c>
      <c r="K1853" s="6">
        <v>44013.334039351852</v>
      </c>
      <c r="M1853" t="s">
        <v>6044</v>
      </c>
      <c r="N1853" t="s">
        <v>6045</v>
      </c>
      <c r="Q1853" t="s">
        <v>504</v>
      </c>
      <c r="R1853" t="s">
        <v>372</v>
      </c>
      <c r="S1853" t="s">
        <v>6046</v>
      </c>
      <c r="T1853" t="s">
        <v>338</v>
      </c>
      <c r="U1853" t="s">
        <v>530</v>
      </c>
      <c r="W1853" t="s">
        <v>6047</v>
      </c>
      <c r="Z1853" t="s">
        <v>6044</v>
      </c>
      <c r="AA1853" t="s">
        <v>6045</v>
      </c>
      <c r="AD1853" t="s">
        <v>504</v>
      </c>
      <c r="AE1853" t="s">
        <v>372</v>
      </c>
      <c r="AF1853" t="s">
        <v>6046</v>
      </c>
      <c r="AG1853" t="s">
        <v>338</v>
      </c>
      <c r="AH1853" t="s">
        <v>530</v>
      </c>
      <c r="AJ1853" t="s">
        <v>6047</v>
      </c>
      <c r="AL1853" t="s">
        <v>339</v>
      </c>
      <c r="AM1853">
        <v>1</v>
      </c>
      <c r="AN1853">
        <v>1</v>
      </c>
      <c r="AO1853">
        <v>15189</v>
      </c>
      <c r="AQ1853">
        <v>123906</v>
      </c>
      <c r="AR1853">
        <v>53200001</v>
      </c>
      <c r="AS1853" t="s">
        <v>973</v>
      </c>
      <c r="AT1853" t="s">
        <v>50</v>
      </c>
      <c r="AW1853" t="s">
        <v>340</v>
      </c>
      <c r="AX1853" t="s">
        <v>340</v>
      </c>
      <c r="AY1853" t="s">
        <v>357</v>
      </c>
      <c r="AZ1853" t="s">
        <v>363</v>
      </c>
      <c r="BY1853" t="s">
        <v>342</v>
      </c>
      <c r="EQ1853">
        <v>252156</v>
      </c>
      <c r="ER1853" t="s">
        <v>6048</v>
      </c>
      <c r="EV1853">
        <v>17286896</v>
      </c>
      <c r="EW1853">
        <v>928</v>
      </c>
      <c r="EX1853">
        <v>220654</v>
      </c>
      <c r="EY1853" t="s">
        <v>6049</v>
      </c>
      <c r="EZ1853">
        <v>1</v>
      </c>
      <c r="FC1853">
        <v>53200001</v>
      </c>
      <c r="FD1853" t="s">
        <v>50</v>
      </c>
    </row>
    <row r="1854" spans="1:160" x14ac:dyDescent="0.3">
      <c r="A1854" t="str">
        <f>VLOOKUP(B1854,Table2[],3,FALSE)</f>
        <v>Digital</v>
      </c>
      <c r="B1854" t="str">
        <f>IF(OR(ISNUMBER(FIND("QVC",Z1854)),ISNUMBER(FIND("QVC",AL1854))),"QVC",IF(OR(ISNUMBER(FIND("NCO",H1854)),ISNUMBER(FIND("NCO",Y1854))), "NCO", IF(AL1854="consumer","PMD.com",VLOOKUP(LEFT(H1854,2),Tables!$E$1:$F$11,2,FALSE))))</f>
        <v>PMD.com</v>
      </c>
      <c r="C1854">
        <f t="shared" si="87"/>
        <v>53920001</v>
      </c>
      <c r="D1854">
        <f t="shared" si="88"/>
        <v>1</v>
      </c>
      <c r="E1854" t="str">
        <f t="shared" ca="1" si="86"/>
        <v>shifted orders shipped</v>
      </c>
      <c r="F1854" t="s">
        <v>3539</v>
      </c>
      <c r="G1854" t="s">
        <v>335</v>
      </c>
      <c r="H1854" t="s">
        <v>6043</v>
      </c>
      <c r="I1854" s="6">
        <v>44011.743854166663</v>
      </c>
      <c r="J1854" t="s">
        <v>16</v>
      </c>
      <c r="K1854" s="6">
        <v>44013.334039351852</v>
      </c>
      <c r="M1854" t="s">
        <v>6044</v>
      </c>
      <c r="N1854" t="s">
        <v>6045</v>
      </c>
      <c r="Q1854" t="s">
        <v>504</v>
      </c>
      <c r="R1854" t="s">
        <v>372</v>
      </c>
      <c r="S1854" t="s">
        <v>6046</v>
      </c>
      <c r="T1854" t="s">
        <v>338</v>
      </c>
      <c r="U1854" t="s">
        <v>530</v>
      </c>
      <c r="W1854" t="s">
        <v>6047</v>
      </c>
      <c r="Z1854" t="s">
        <v>6044</v>
      </c>
      <c r="AA1854" t="s">
        <v>6045</v>
      </c>
      <c r="AD1854" t="s">
        <v>504</v>
      </c>
      <c r="AE1854" t="s">
        <v>372</v>
      </c>
      <c r="AF1854" t="s">
        <v>6046</v>
      </c>
      <c r="AG1854" t="s">
        <v>338</v>
      </c>
      <c r="AH1854" t="s">
        <v>530</v>
      </c>
      <c r="AJ1854" t="s">
        <v>6047</v>
      </c>
      <c r="AL1854" t="s">
        <v>339</v>
      </c>
      <c r="AM1854">
        <v>1</v>
      </c>
      <c r="AN1854">
        <v>1</v>
      </c>
      <c r="AO1854">
        <v>14899</v>
      </c>
      <c r="AQ1854">
        <v>124468</v>
      </c>
      <c r="AR1854">
        <v>53920001</v>
      </c>
      <c r="AS1854">
        <v>9000000</v>
      </c>
      <c r="AT1854" t="s">
        <v>40</v>
      </c>
      <c r="AW1854" t="s">
        <v>343</v>
      </c>
      <c r="BY1854" t="s">
        <v>342</v>
      </c>
      <c r="EQ1854">
        <v>243396</v>
      </c>
      <c r="ER1854" t="s">
        <v>6048</v>
      </c>
      <c r="EV1854">
        <v>17286896</v>
      </c>
      <c r="EW1854">
        <v>928</v>
      </c>
      <c r="EX1854">
        <v>220654</v>
      </c>
      <c r="EY1854" t="s">
        <v>6049</v>
      </c>
      <c r="EZ1854">
        <v>1</v>
      </c>
      <c r="FC1854">
        <v>95385</v>
      </c>
      <c r="FD1854" t="s">
        <v>3531</v>
      </c>
    </row>
    <row r="1855" spans="1:160" x14ac:dyDescent="0.3">
      <c r="A1855" t="str">
        <f>VLOOKUP(B1855,Table2[],3,FALSE)</f>
        <v>Digital</v>
      </c>
      <c r="B1855" t="str">
        <f>IF(OR(ISNUMBER(FIND("QVC",Z1855)),ISNUMBER(FIND("QVC",AL1855))),"QVC",IF(OR(ISNUMBER(FIND("NCO",H1855)),ISNUMBER(FIND("NCO",Y1855))), "NCO", IF(AL1855="consumer","PMD.com",VLOOKUP(LEFT(H1855,2),Tables!$E$1:$F$11,2,FALSE))))</f>
        <v>PMD.com</v>
      </c>
      <c r="C1855">
        <f t="shared" si="87"/>
        <v>51090030</v>
      </c>
      <c r="D1855">
        <f t="shared" si="88"/>
        <v>1</v>
      </c>
      <c r="E1855" t="str">
        <f t="shared" ca="1" si="86"/>
        <v>shifted orders shipped</v>
      </c>
      <c r="F1855" t="s">
        <v>3539</v>
      </c>
      <c r="G1855" t="s">
        <v>335</v>
      </c>
      <c r="H1855" t="s">
        <v>6043</v>
      </c>
      <c r="I1855" s="6">
        <v>44011.743854166663</v>
      </c>
      <c r="J1855" t="s">
        <v>16</v>
      </c>
      <c r="K1855" s="6">
        <v>44013.334039351852</v>
      </c>
      <c r="M1855" t="s">
        <v>6044</v>
      </c>
      <c r="N1855" t="s">
        <v>6045</v>
      </c>
      <c r="Q1855" t="s">
        <v>504</v>
      </c>
      <c r="R1855" t="s">
        <v>372</v>
      </c>
      <c r="S1855" t="s">
        <v>6046</v>
      </c>
      <c r="T1855" t="s">
        <v>338</v>
      </c>
      <c r="U1855" t="s">
        <v>530</v>
      </c>
      <c r="W1855" t="s">
        <v>6047</v>
      </c>
      <c r="Z1855" t="s">
        <v>6044</v>
      </c>
      <c r="AA1855" t="s">
        <v>6045</v>
      </c>
      <c r="AD1855" t="s">
        <v>504</v>
      </c>
      <c r="AE1855" t="s">
        <v>372</v>
      </c>
      <c r="AF1855" t="s">
        <v>6046</v>
      </c>
      <c r="AG1855" t="s">
        <v>338</v>
      </c>
      <c r="AH1855" t="s">
        <v>530</v>
      </c>
      <c r="AJ1855" t="s">
        <v>6047</v>
      </c>
      <c r="AL1855" t="s">
        <v>339</v>
      </c>
      <c r="AM1855">
        <v>1</v>
      </c>
      <c r="AN1855">
        <v>1</v>
      </c>
      <c r="AO1855">
        <v>6688</v>
      </c>
      <c r="AQ1855">
        <v>125960</v>
      </c>
      <c r="AR1855">
        <v>51090030</v>
      </c>
      <c r="AS1855" t="s">
        <v>3043</v>
      </c>
      <c r="AT1855" t="s">
        <v>628</v>
      </c>
      <c r="AW1855" t="s">
        <v>343</v>
      </c>
      <c r="BY1855" t="s">
        <v>342</v>
      </c>
      <c r="BZ1855" t="b">
        <v>0</v>
      </c>
      <c r="EQ1855">
        <v>243047</v>
      </c>
      <c r="ER1855" t="s">
        <v>6048</v>
      </c>
      <c r="EV1855">
        <v>17286896</v>
      </c>
      <c r="EW1855">
        <v>928</v>
      </c>
      <c r="EX1855">
        <v>220654</v>
      </c>
      <c r="EY1855" t="s">
        <v>6049</v>
      </c>
      <c r="EZ1855">
        <v>1</v>
      </c>
      <c r="FC1855">
        <v>95385</v>
      </c>
      <c r="FD1855" t="s">
        <v>3531</v>
      </c>
    </row>
    <row r="1856" spans="1:160" x14ac:dyDescent="0.3">
      <c r="A1856" t="str">
        <f>VLOOKUP(B1856,Table2[],3,FALSE)</f>
        <v>Digital</v>
      </c>
      <c r="B1856" t="str">
        <f>IF(OR(ISNUMBER(FIND("QVC",Z1856)),ISNUMBER(FIND("QVC",AL1856))),"QVC",IF(OR(ISNUMBER(FIND("NCO",H1856)),ISNUMBER(FIND("NCO",Y1856))), "NCO", IF(AL1856="consumer","PMD.com",VLOOKUP(LEFT(H1856,2),Tables!$E$1:$F$11,2,FALSE))))</f>
        <v>PMD.com</v>
      </c>
      <c r="C1856">
        <f t="shared" si="87"/>
        <v>53970001</v>
      </c>
      <c r="D1856">
        <f t="shared" si="88"/>
        <v>1</v>
      </c>
      <c r="E1856" t="str">
        <f t="shared" ca="1" si="86"/>
        <v>shifted orders shipped</v>
      </c>
      <c r="F1856" t="s">
        <v>3539</v>
      </c>
      <c r="G1856" t="s">
        <v>335</v>
      </c>
      <c r="H1856" t="s">
        <v>6050</v>
      </c>
      <c r="I1856" s="6">
        <v>44011.850046296298</v>
      </c>
      <c r="J1856" t="s">
        <v>16</v>
      </c>
      <c r="K1856" s="6">
        <v>44013.334201388891</v>
      </c>
      <c r="M1856" t="s">
        <v>6051</v>
      </c>
      <c r="N1856" t="s">
        <v>6052</v>
      </c>
      <c r="Q1856" t="s">
        <v>6053</v>
      </c>
      <c r="R1856" t="s">
        <v>365</v>
      </c>
      <c r="S1856">
        <v>91306</v>
      </c>
      <c r="T1856" t="s">
        <v>338</v>
      </c>
      <c r="U1856" t="s">
        <v>530</v>
      </c>
      <c r="W1856" t="s">
        <v>6054</v>
      </c>
      <c r="Z1856" t="s">
        <v>6051</v>
      </c>
      <c r="AA1856" t="s">
        <v>6052</v>
      </c>
      <c r="AD1856" t="s">
        <v>6053</v>
      </c>
      <c r="AE1856" t="s">
        <v>365</v>
      </c>
      <c r="AF1856">
        <v>91306</v>
      </c>
      <c r="AG1856" t="s">
        <v>338</v>
      </c>
      <c r="AH1856" t="s">
        <v>530</v>
      </c>
      <c r="AJ1856" t="s">
        <v>6054</v>
      </c>
      <c r="AL1856" t="s">
        <v>339</v>
      </c>
      <c r="AM1856">
        <v>1</v>
      </c>
      <c r="AN1856">
        <v>1</v>
      </c>
      <c r="AO1856">
        <v>392</v>
      </c>
      <c r="AQ1856">
        <v>124472</v>
      </c>
      <c r="AR1856">
        <v>53970001</v>
      </c>
      <c r="AS1856" t="s">
        <v>577</v>
      </c>
      <c r="AT1856" t="s">
        <v>41</v>
      </c>
      <c r="AW1856" t="s">
        <v>343</v>
      </c>
      <c r="BY1856" t="s">
        <v>342</v>
      </c>
      <c r="EQ1856">
        <v>251826</v>
      </c>
      <c r="ER1856" t="s">
        <v>6055</v>
      </c>
      <c r="EV1856">
        <v>17287107</v>
      </c>
      <c r="EW1856">
        <v>928</v>
      </c>
      <c r="EX1856">
        <v>220706</v>
      </c>
      <c r="EY1856" t="s">
        <v>6056</v>
      </c>
      <c r="EZ1856">
        <v>1</v>
      </c>
      <c r="FC1856">
        <v>95228</v>
      </c>
      <c r="FD1856" t="s">
        <v>984</v>
      </c>
    </row>
    <row r="1857" spans="1:160" x14ac:dyDescent="0.3">
      <c r="A1857" t="str">
        <f>VLOOKUP(B1857,Table2[],3,FALSE)</f>
        <v>Digital</v>
      </c>
      <c r="B1857" t="str">
        <f>IF(OR(ISNUMBER(FIND("QVC",Z1857)),ISNUMBER(FIND("QVC",AL1857))),"QVC",IF(OR(ISNUMBER(FIND("NCO",H1857)),ISNUMBER(FIND("NCO",Y1857))), "NCO", IF(AL1857="consumer","PMD.com",VLOOKUP(LEFT(H1857,2),Tables!$E$1:$F$11,2,FALSE))))</f>
        <v>PMD.com</v>
      </c>
      <c r="C1857">
        <f t="shared" si="87"/>
        <v>53980001</v>
      </c>
      <c r="D1857">
        <f t="shared" si="88"/>
        <v>1</v>
      </c>
      <c r="E1857" t="str">
        <f t="shared" ca="1" si="86"/>
        <v>shifted orders shipped</v>
      </c>
      <c r="F1857" t="s">
        <v>3539</v>
      </c>
      <c r="G1857" t="s">
        <v>335</v>
      </c>
      <c r="H1857" t="s">
        <v>6050</v>
      </c>
      <c r="I1857" s="6">
        <v>44011.850046296298</v>
      </c>
      <c r="J1857" t="s">
        <v>16</v>
      </c>
      <c r="K1857" s="6">
        <v>44013.334201388891</v>
      </c>
      <c r="M1857" t="s">
        <v>6051</v>
      </c>
      <c r="N1857" t="s">
        <v>6052</v>
      </c>
      <c r="Q1857" t="s">
        <v>6053</v>
      </c>
      <c r="R1857" t="s">
        <v>365</v>
      </c>
      <c r="S1857">
        <v>91306</v>
      </c>
      <c r="T1857" t="s">
        <v>338</v>
      </c>
      <c r="U1857" t="s">
        <v>530</v>
      </c>
      <c r="W1857" t="s">
        <v>6054</v>
      </c>
      <c r="Z1857" t="s">
        <v>6051</v>
      </c>
      <c r="AA1857" t="s">
        <v>6052</v>
      </c>
      <c r="AD1857" t="s">
        <v>6053</v>
      </c>
      <c r="AE1857" t="s">
        <v>365</v>
      </c>
      <c r="AF1857">
        <v>91306</v>
      </c>
      <c r="AG1857" t="s">
        <v>338</v>
      </c>
      <c r="AH1857" t="s">
        <v>530</v>
      </c>
      <c r="AJ1857" t="s">
        <v>6054</v>
      </c>
      <c r="AL1857" t="s">
        <v>339</v>
      </c>
      <c r="AM1857">
        <v>1</v>
      </c>
      <c r="AN1857">
        <v>1</v>
      </c>
      <c r="AO1857">
        <v>5816</v>
      </c>
      <c r="AQ1857">
        <v>124473</v>
      </c>
      <c r="AR1857">
        <v>53980001</v>
      </c>
      <c r="AS1857" t="s">
        <v>1735</v>
      </c>
      <c r="AT1857" t="s">
        <v>43</v>
      </c>
      <c r="AW1857" t="s">
        <v>340</v>
      </c>
      <c r="AX1857">
        <v>0</v>
      </c>
      <c r="AY1857" t="s">
        <v>348</v>
      </c>
      <c r="AZ1857">
        <v>0</v>
      </c>
      <c r="BY1857" t="s">
        <v>342</v>
      </c>
      <c r="EQ1857">
        <v>253177</v>
      </c>
      <c r="ER1857" t="s">
        <v>6055</v>
      </c>
      <c r="EV1857">
        <v>17287107</v>
      </c>
      <c r="EW1857">
        <v>928</v>
      </c>
      <c r="EX1857">
        <v>220706</v>
      </c>
      <c r="EY1857" t="s">
        <v>6056</v>
      </c>
      <c r="EZ1857">
        <v>1</v>
      </c>
      <c r="FC1857">
        <v>95228</v>
      </c>
      <c r="FD1857" t="s">
        <v>984</v>
      </c>
    </row>
    <row r="1858" spans="1:160" x14ac:dyDescent="0.3">
      <c r="A1858" t="str">
        <f>VLOOKUP(B1858,Table2[],3,FALSE)</f>
        <v>Digital</v>
      </c>
      <c r="B1858" t="str">
        <f>IF(OR(ISNUMBER(FIND("QVC",Z1858)),ISNUMBER(FIND("QVC",AL1858))),"QVC",IF(OR(ISNUMBER(FIND("NCO",H1858)),ISNUMBER(FIND("NCO",Y1858))), "NCO", IF(AL1858="consumer","PMD.com",VLOOKUP(LEFT(H1858,2),Tables!$E$1:$F$11,2,FALSE))))</f>
        <v>PMD.com</v>
      </c>
      <c r="C1858">
        <f t="shared" si="87"/>
        <v>53990001</v>
      </c>
      <c r="D1858">
        <f t="shared" si="88"/>
        <v>1</v>
      </c>
      <c r="E1858" t="str">
        <f t="shared" ca="1" si="86"/>
        <v>shifted orders shipped</v>
      </c>
      <c r="F1858" t="s">
        <v>3539</v>
      </c>
      <c r="G1858" t="s">
        <v>335</v>
      </c>
      <c r="H1858" t="s">
        <v>6050</v>
      </c>
      <c r="I1858" s="6">
        <v>44011.850046296298</v>
      </c>
      <c r="J1858" t="s">
        <v>16</v>
      </c>
      <c r="K1858" s="6">
        <v>44013.334201388891</v>
      </c>
      <c r="M1858" t="s">
        <v>6051</v>
      </c>
      <c r="N1858" t="s">
        <v>6052</v>
      </c>
      <c r="Q1858" t="s">
        <v>6053</v>
      </c>
      <c r="R1858" t="s">
        <v>365</v>
      </c>
      <c r="S1858">
        <v>91306</v>
      </c>
      <c r="T1858" t="s">
        <v>338</v>
      </c>
      <c r="U1858" t="s">
        <v>530</v>
      </c>
      <c r="W1858" t="s">
        <v>6054</v>
      </c>
      <c r="Z1858" t="s">
        <v>6051</v>
      </c>
      <c r="AA1858" t="s">
        <v>6052</v>
      </c>
      <c r="AD1858" t="s">
        <v>6053</v>
      </c>
      <c r="AE1858" t="s">
        <v>365</v>
      </c>
      <c r="AF1858">
        <v>91306</v>
      </c>
      <c r="AG1858" t="s">
        <v>338</v>
      </c>
      <c r="AH1858" t="s">
        <v>530</v>
      </c>
      <c r="AJ1858" t="s">
        <v>6054</v>
      </c>
      <c r="AL1858" t="s">
        <v>339</v>
      </c>
      <c r="AM1858">
        <v>1</v>
      </c>
      <c r="AN1858">
        <v>1</v>
      </c>
      <c r="AO1858">
        <v>14448</v>
      </c>
      <c r="AQ1858">
        <v>124474</v>
      </c>
      <c r="AR1858">
        <v>53990001</v>
      </c>
      <c r="AS1858" t="s">
        <v>1735</v>
      </c>
      <c r="AT1858" t="s">
        <v>111</v>
      </c>
      <c r="AW1858" t="s">
        <v>343</v>
      </c>
      <c r="BY1858" t="s">
        <v>342</v>
      </c>
      <c r="EQ1858">
        <v>253300</v>
      </c>
      <c r="ER1858" t="s">
        <v>6055</v>
      </c>
      <c r="EV1858">
        <v>17287107</v>
      </c>
      <c r="EW1858">
        <v>928</v>
      </c>
      <c r="EX1858">
        <v>220706</v>
      </c>
      <c r="EY1858" t="s">
        <v>6056</v>
      </c>
      <c r="EZ1858">
        <v>1</v>
      </c>
      <c r="FC1858">
        <v>95228</v>
      </c>
      <c r="FD1858" t="s">
        <v>984</v>
      </c>
    </row>
    <row r="1859" spans="1:160" x14ac:dyDescent="0.3">
      <c r="A1859" t="str">
        <f>VLOOKUP(B1859,Table2[],3,FALSE)</f>
        <v>Digital</v>
      </c>
      <c r="B1859" t="str">
        <f>IF(OR(ISNUMBER(FIND("QVC",Z1859)),ISNUMBER(FIND("QVC",AL1859))),"QVC",IF(OR(ISNUMBER(FIND("NCO",H1859)),ISNUMBER(FIND("NCO",Y1859))), "NCO", IF(AL1859="consumer","PMD.com",VLOOKUP(LEFT(H1859,2),Tables!$E$1:$F$11,2,FALSE))))</f>
        <v>PMD.com</v>
      </c>
      <c r="C1859">
        <f t="shared" si="87"/>
        <v>53710001</v>
      </c>
      <c r="D1859">
        <f t="shared" si="88"/>
        <v>1</v>
      </c>
      <c r="E1859" t="str">
        <f t="shared" ref="E1859:E1922" ca="1" si="89">IF(MONTH(TODAY())-MONTH(I1859)&gt;0,"shifted orders shipped","MTD orders shipped")</f>
        <v>shifted orders shipped</v>
      </c>
      <c r="F1859" t="s">
        <v>3539</v>
      </c>
      <c r="G1859" t="s">
        <v>335</v>
      </c>
      <c r="H1859" t="s">
        <v>6050</v>
      </c>
      <c r="I1859" s="6">
        <v>44011.850046296298</v>
      </c>
      <c r="J1859" t="s">
        <v>16</v>
      </c>
      <c r="K1859" s="6">
        <v>44013.334201388891</v>
      </c>
      <c r="M1859" t="s">
        <v>6051</v>
      </c>
      <c r="N1859" t="s">
        <v>6052</v>
      </c>
      <c r="Q1859" t="s">
        <v>6053</v>
      </c>
      <c r="R1859" t="s">
        <v>365</v>
      </c>
      <c r="S1859">
        <v>91306</v>
      </c>
      <c r="T1859" t="s">
        <v>338</v>
      </c>
      <c r="U1859" t="s">
        <v>530</v>
      </c>
      <c r="W1859" t="s">
        <v>6054</v>
      </c>
      <c r="Z1859" t="s">
        <v>6051</v>
      </c>
      <c r="AA1859" t="s">
        <v>6052</v>
      </c>
      <c r="AD1859" t="s">
        <v>6053</v>
      </c>
      <c r="AE1859" t="s">
        <v>365</v>
      </c>
      <c r="AF1859">
        <v>91306</v>
      </c>
      <c r="AG1859" t="s">
        <v>338</v>
      </c>
      <c r="AH1859" t="s">
        <v>530</v>
      </c>
      <c r="AJ1859" t="s">
        <v>6054</v>
      </c>
      <c r="AL1859" t="s">
        <v>339</v>
      </c>
      <c r="AM1859">
        <v>1</v>
      </c>
      <c r="AN1859">
        <v>1</v>
      </c>
      <c r="AO1859">
        <v>4902</v>
      </c>
      <c r="AQ1859">
        <v>124454</v>
      </c>
      <c r="AR1859">
        <v>53710001</v>
      </c>
      <c r="AS1859" t="s">
        <v>1873</v>
      </c>
      <c r="AT1859" t="s">
        <v>66</v>
      </c>
      <c r="AW1859" t="s">
        <v>343</v>
      </c>
      <c r="EQ1859">
        <v>248267</v>
      </c>
      <c r="ER1859" t="s">
        <v>6055</v>
      </c>
      <c r="EV1859">
        <v>17287107</v>
      </c>
      <c r="EW1859">
        <v>928</v>
      </c>
      <c r="EX1859">
        <v>220706</v>
      </c>
      <c r="EY1859" t="s">
        <v>6056</v>
      </c>
      <c r="EZ1859">
        <v>1</v>
      </c>
      <c r="FC1859">
        <v>53710001</v>
      </c>
      <c r="FD1859" t="s">
        <v>66</v>
      </c>
    </row>
    <row r="1860" spans="1:160" x14ac:dyDescent="0.3">
      <c r="A1860" t="str">
        <f>VLOOKUP(B1860,Table2[],3,FALSE)</f>
        <v>Digital</v>
      </c>
      <c r="B1860" t="str">
        <f>IF(OR(ISNUMBER(FIND("QVC",Z1860)),ISNUMBER(FIND("QVC",AL1860))),"QVC",IF(OR(ISNUMBER(FIND("NCO",H1860)),ISNUMBER(FIND("NCO",Y1860))), "NCO", IF(AL1860="consumer","PMD.com",VLOOKUP(LEFT(H1860,2),Tables!$E$1:$F$11,2,FALSE))))</f>
        <v>PMD.com</v>
      </c>
      <c r="C1860">
        <f t="shared" si="87"/>
        <v>5331</v>
      </c>
      <c r="D1860">
        <f t="shared" si="88"/>
        <v>2</v>
      </c>
      <c r="E1860" t="str">
        <f t="shared" ca="1" si="89"/>
        <v>shifted orders shipped</v>
      </c>
      <c r="F1860" t="s">
        <v>3539</v>
      </c>
      <c r="G1860" t="s">
        <v>335</v>
      </c>
      <c r="H1860" t="s">
        <v>2822</v>
      </c>
      <c r="I1860" s="6">
        <v>44009.095578703702</v>
      </c>
      <c r="J1860" t="s">
        <v>16</v>
      </c>
      <c r="K1860" s="6">
        <v>44013.334328703706</v>
      </c>
      <c r="M1860" t="s">
        <v>6057</v>
      </c>
      <c r="N1860" t="s">
        <v>6058</v>
      </c>
      <c r="Q1860" t="s">
        <v>1267</v>
      </c>
      <c r="R1860" t="s">
        <v>376</v>
      </c>
      <c r="S1860">
        <v>77573</v>
      </c>
      <c r="T1860" t="s">
        <v>338</v>
      </c>
      <c r="U1860" t="s">
        <v>530</v>
      </c>
      <c r="W1860" t="s">
        <v>6059</v>
      </c>
      <c r="Z1860" t="s">
        <v>6057</v>
      </c>
      <c r="AA1860" t="s">
        <v>6058</v>
      </c>
      <c r="AD1860" t="s">
        <v>1267</v>
      </c>
      <c r="AE1860" t="s">
        <v>376</v>
      </c>
      <c r="AF1860">
        <v>77573</v>
      </c>
      <c r="AG1860" t="s">
        <v>338</v>
      </c>
      <c r="AH1860" t="s">
        <v>530</v>
      </c>
      <c r="AJ1860" t="s">
        <v>6059</v>
      </c>
      <c r="AL1860" t="s">
        <v>339</v>
      </c>
      <c r="AM1860">
        <v>2</v>
      </c>
      <c r="AN1860">
        <v>2</v>
      </c>
      <c r="AO1860">
        <v>19662</v>
      </c>
      <c r="AQ1860">
        <v>123796</v>
      </c>
      <c r="AR1860">
        <v>5331</v>
      </c>
      <c r="AS1860" t="s">
        <v>746</v>
      </c>
      <c r="AT1860" t="s">
        <v>129</v>
      </c>
      <c r="AW1860" t="s">
        <v>340</v>
      </c>
      <c r="AX1860" t="s">
        <v>352</v>
      </c>
      <c r="AY1860" t="s">
        <v>353</v>
      </c>
      <c r="AZ1860" t="s">
        <v>354</v>
      </c>
      <c r="BY1860" t="s">
        <v>342</v>
      </c>
      <c r="EQ1860">
        <v>247800</v>
      </c>
      <c r="ER1860" t="s">
        <v>2823</v>
      </c>
      <c r="EV1860">
        <v>17285218</v>
      </c>
      <c r="EW1860">
        <v>928</v>
      </c>
      <c r="EX1860">
        <v>219695</v>
      </c>
      <c r="EY1860" t="s">
        <v>6060</v>
      </c>
      <c r="EZ1860">
        <v>1</v>
      </c>
      <c r="FC1860">
        <v>90402</v>
      </c>
      <c r="FD1860" t="s">
        <v>393</v>
      </c>
    </row>
    <row r="1861" spans="1:160" x14ac:dyDescent="0.3">
      <c r="A1861" t="str">
        <f>VLOOKUP(B1861,Table2[],3,FALSE)</f>
        <v>Digital</v>
      </c>
      <c r="B1861" t="str">
        <f>IF(OR(ISNUMBER(FIND("QVC",Z1861)),ISNUMBER(FIND("QVC",AL1861))),"QVC",IF(OR(ISNUMBER(FIND("NCO",H1861)),ISNUMBER(FIND("NCO",Y1861))), "NCO", IF(AL1861="consumer","PMD.com",VLOOKUP(LEFT(H1861,2),Tables!$E$1:$F$11,2,FALSE))))</f>
        <v>PMD.com</v>
      </c>
      <c r="C1861">
        <f t="shared" si="87"/>
        <v>5260</v>
      </c>
      <c r="D1861">
        <f t="shared" si="88"/>
        <v>2</v>
      </c>
      <c r="E1861" t="str">
        <f t="shared" ca="1" si="89"/>
        <v>shifted orders shipped</v>
      </c>
      <c r="F1861" t="s">
        <v>3539</v>
      </c>
      <c r="G1861" t="s">
        <v>335</v>
      </c>
      <c r="H1861" t="s">
        <v>2822</v>
      </c>
      <c r="I1861" s="6">
        <v>44009.095578703702</v>
      </c>
      <c r="J1861" t="s">
        <v>16</v>
      </c>
      <c r="K1861" s="6">
        <v>44013.334328703706</v>
      </c>
      <c r="M1861" t="s">
        <v>6057</v>
      </c>
      <c r="N1861" t="s">
        <v>6058</v>
      </c>
      <c r="Q1861" t="s">
        <v>1267</v>
      </c>
      <c r="R1861" t="s">
        <v>376</v>
      </c>
      <c r="S1861">
        <v>77573</v>
      </c>
      <c r="T1861" t="s">
        <v>338</v>
      </c>
      <c r="U1861" t="s">
        <v>530</v>
      </c>
      <c r="W1861" t="s">
        <v>6059</v>
      </c>
      <c r="Z1861" t="s">
        <v>6057</v>
      </c>
      <c r="AA1861" t="s">
        <v>6058</v>
      </c>
      <c r="AD1861" t="s">
        <v>1267</v>
      </c>
      <c r="AE1861" t="s">
        <v>376</v>
      </c>
      <c r="AF1861">
        <v>77573</v>
      </c>
      <c r="AG1861" t="s">
        <v>338</v>
      </c>
      <c r="AH1861" t="s">
        <v>530</v>
      </c>
      <c r="AJ1861" t="s">
        <v>6059</v>
      </c>
      <c r="AL1861" t="s">
        <v>339</v>
      </c>
      <c r="AM1861">
        <v>2</v>
      </c>
      <c r="AN1861">
        <v>2</v>
      </c>
      <c r="AO1861">
        <v>6390</v>
      </c>
      <c r="AQ1861">
        <v>124400</v>
      </c>
      <c r="AR1861">
        <v>5260</v>
      </c>
      <c r="AS1861" t="s">
        <v>1228</v>
      </c>
      <c r="AT1861" t="s">
        <v>173</v>
      </c>
      <c r="AW1861" t="s">
        <v>352</v>
      </c>
      <c r="AX1861" t="s">
        <v>352</v>
      </c>
      <c r="AY1861" t="s">
        <v>353</v>
      </c>
      <c r="AZ1861" t="s">
        <v>384</v>
      </c>
      <c r="BY1861" t="s">
        <v>342</v>
      </c>
      <c r="EQ1861">
        <v>250591</v>
      </c>
      <c r="ER1861" t="s">
        <v>2823</v>
      </c>
      <c r="EV1861">
        <v>17285218</v>
      </c>
      <c r="EW1861">
        <v>928</v>
      </c>
      <c r="EX1861">
        <v>219695</v>
      </c>
      <c r="EY1861" t="s">
        <v>6060</v>
      </c>
      <c r="EZ1861">
        <v>1</v>
      </c>
      <c r="FC1861">
        <v>90402</v>
      </c>
      <c r="FD1861" t="s">
        <v>393</v>
      </c>
    </row>
    <row r="1862" spans="1:160" x14ac:dyDescent="0.3">
      <c r="A1862" t="str">
        <f>VLOOKUP(B1862,Table2[],3,FALSE)</f>
        <v>Digital</v>
      </c>
      <c r="B1862" t="str">
        <f>IF(OR(ISNUMBER(FIND("QVC",Z1862)),ISNUMBER(FIND("QVC",AL1862))),"QVC",IF(OR(ISNUMBER(FIND("NCO",H1862)),ISNUMBER(FIND("NCO",Y1862))), "NCO", IF(AL1862="consumer","PMD.com",VLOOKUP(LEFT(H1862,2),Tables!$E$1:$F$11,2,FALSE))))</f>
        <v>PMD.com</v>
      </c>
      <c r="C1862">
        <f t="shared" si="87"/>
        <v>55300001</v>
      </c>
      <c r="D1862">
        <f t="shared" si="88"/>
        <v>1</v>
      </c>
      <c r="E1862" t="str">
        <f t="shared" ca="1" si="89"/>
        <v>shifted orders shipped</v>
      </c>
      <c r="F1862" t="s">
        <v>3539</v>
      </c>
      <c r="G1862" t="s">
        <v>335</v>
      </c>
      <c r="H1862" t="s">
        <v>6061</v>
      </c>
      <c r="I1862" s="6">
        <v>44011.84752314815</v>
      </c>
      <c r="J1862" t="s">
        <v>16</v>
      </c>
      <c r="K1862" s="6">
        <v>44013.334513888891</v>
      </c>
      <c r="M1862" t="s">
        <v>6062</v>
      </c>
      <c r="N1862" t="s">
        <v>6063</v>
      </c>
      <c r="Q1862" t="s">
        <v>681</v>
      </c>
      <c r="R1862" t="s">
        <v>359</v>
      </c>
      <c r="S1862" t="s">
        <v>6064</v>
      </c>
      <c r="T1862" t="s">
        <v>338</v>
      </c>
      <c r="U1862" t="s">
        <v>530</v>
      </c>
      <c r="W1862" t="s">
        <v>6065</v>
      </c>
      <c r="Z1862" t="s">
        <v>6062</v>
      </c>
      <c r="AA1862" t="s">
        <v>6063</v>
      </c>
      <c r="AD1862" t="s">
        <v>681</v>
      </c>
      <c r="AE1862" t="s">
        <v>359</v>
      </c>
      <c r="AF1862" t="s">
        <v>6064</v>
      </c>
      <c r="AG1862" t="s">
        <v>338</v>
      </c>
      <c r="AH1862" t="s">
        <v>530</v>
      </c>
      <c r="AJ1862" t="s">
        <v>6065</v>
      </c>
      <c r="AL1862" t="s">
        <v>339</v>
      </c>
      <c r="AM1862">
        <v>1</v>
      </c>
      <c r="AN1862">
        <v>1</v>
      </c>
      <c r="AO1862">
        <v>5039</v>
      </c>
      <c r="AQ1862">
        <v>124479</v>
      </c>
      <c r="AR1862">
        <v>55300001</v>
      </c>
      <c r="AS1862" t="s">
        <v>3008</v>
      </c>
      <c r="AT1862" t="s">
        <v>153</v>
      </c>
      <c r="AW1862" t="s">
        <v>340</v>
      </c>
      <c r="AX1862" t="s">
        <v>340</v>
      </c>
      <c r="AY1862" t="s">
        <v>382</v>
      </c>
      <c r="AZ1862">
        <v>0</v>
      </c>
      <c r="BY1862" t="s">
        <v>342</v>
      </c>
      <c r="EQ1862">
        <v>253396</v>
      </c>
      <c r="ER1862" t="s">
        <v>6066</v>
      </c>
      <c r="EV1862">
        <v>17287106</v>
      </c>
      <c r="EW1862">
        <v>928</v>
      </c>
      <c r="EX1862">
        <v>220705</v>
      </c>
      <c r="EY1862">
        <v>9.2748999964335493E+25</v>
      </c>
      <c r="EZ1862">
        <v>1</v>
      </c>
      <c r="FC1862">
        <v>55300001</v>
      </c>
      <c r="FD1862" t="s">
        <v>153</v>
      </c>
    </row>
    <row r="1863" spans="1:160" x14ac:dyDescent="0.3">
      <c r="A1863" t="str">
        <f>VLOOKUP(B1863,Table2[],3,FALSE)</f>
        <v>Digital</v>
      </c>
      <c r="B1863" t="str">
        <f>IF(OR(ISNUMBER(FIND("QVC",Z1863)),ISNUMBER(FIND("QVC",AL1863))),"QVC",IF(OR(ISNUMBER(FIND("NCO",H1863)),ISNUMBER(FIND("NCO",Y1863))), "NCO", IF(AL1863="consumer","PMD.com",VLOOKUP(LEFT(H1863,2),Tables!$E$1:$F$11,2,FALSE))))</f>
        <v>PMD.com</v>
      </c>
      <c r="C1863">
        <f t="shared" si="87"/>
        <v>55300001</v>
      </c>
      <c r="D1863">
        <f t="shared" si="88"/>
        <v>1</v>
      </c>
      <c r="E1863" t="str">
        <f t="shared" ca="1" si="89"/>
        <v>shifted orders shipped</v>
      </c>
      <c r="F1863" t="s">
        <v>3539</v>
      </c>
      <c r="G1863" t="s">
        <v>335</v>
      </c>
      <c r="H1863" t="s">
        <v>6067</v>
      </c>
      <c r="I1863" s="6">
        <v>44011.733912037038</v>
      </c>
      <c r="J1863" t="s">
        <v>16</v>
      </c>
      <c r="K1863" s="6">
        <v>44013.334560185183</v>
      </c>
      <c r="M1863" t="s">
        <v>6068</v>
      </c>
      <c r="N1863" t="s">
        <v>6069</v>
      </c>
      <c r="Q1863" t="s">
        <v>656</v>
      </c>
      <c r="R1863" t="s">
        <v>402</v>
      </c>
      <c r="S1863" t="s">
        <v>6070</v>
      </c>
      <c r="T1863" t="s">
        <v>338</v>
      </c>
      <c r="U1863" t="s">
        <v>530</v>
      </c>
      <c r="W1863" t="s">
        <v>6071</v>
      </c>
      <c r="Z1863" t="s">
        <v>6068</v>
      </c>
      <c r="AA1863" t="s">
        <v>6069</v>
      </c>
      <c r="AD1863" t="s">
        <v>656</v>
      </c>
      <c r="AE1863" t="s">
        <v>402</v>
      </c>
      <c r="AF1863" t="s">
        <v>6070</v>
      </c>
      <c r="AG1863" t="s">
        <v>338</v>
      </c>
      <c r="AH1863" t="s">
        <v>530</v>
      </c>
      <c r="AJ1863" t="s">
        <v>6071</v>
      </c>
      <c r="AL1863" t="s">
        <v>339</v>
      </c>
      <c r="AM1863">
        <v>1</v>
      </c>
      <c r="AN1863">
        <v>1</v>
      </c>
      <c r="AO1863">
        <v>5039</v>
      </c>
      <c r="AQ1863">
        <v>124479</v>
      </c>
      <c r="AR1863">
        <v>55300001</v>
      </c>
      <c r="AS1863" t="s">
        <v>3008</v>
      </c>
      <c r="AT1863" t="s">
        <v>153</v>
      </c>
      <c r="AW1863" t="s">
        <v>340</v>
      </c>
      <c r="AX1863" t="s">
        <v>340</v>
      </c>
      <c r="AY1863" t="s">
        <v>382</v>
      </c>
      <c r="AZ1863">
        <v>0</v>
      </c>
      <c r="BY1863" t="s">
        <v>342</v>
      </c>
      <c r="EQ1863">
        <v>253396</v>
      </c>
      <c r="ER1863" t="s">
        <v>6072</v>
      </c>
      <c r="EV1863">
        <v>17286893</v>
      </c>
      <c r="EW1863">
        <v>928</v>
      </c>
      <c r="EX1863">
        <v>220651</v>
      </c>
      <c r="EY1863" t="s">
        <v>6073</v>
      </c>
      <c r="EZ1863">
        <v>1</v>
      </c>
      <c r="FC1863">
        <v>55300001</v>
      </c>
      <c r="FD1863" t="s">
        <v>153</v>
      </c>
    </row>
    <row r="1864" spans="1:160" x14ac:dyDescent="0.3">
      <c r="A1864" t="str">
        <f>VLOOKUP(B1864,Table2[],3,FALSE)</f>
        <v>Digital</v>
      </c>
      <c r="B1864" t="str">
        <f>IF(OR(ISNUMBER(FIND("QVC",Z1864)),ISNUMBER(FIND("QVC",AL1864))),"QVC",IF(OR(ISNUMBER(FIND("NCO",H1864)),ISNUMBER(FIND("NCO",Y1864))), "NCO", IF(AL1864="consumer","PMD.com",VLOOKUP(LEFT(H1864,2),Tables!$E$1:$F$11,2,FALSE))))</f>
        <v>PMD.com</v>
      </c>
      <c r="C1864">
        <f t="shared" si="87"/>
        <v>52430001</v>
      </c>
      <c r="D1864">
        <f t="shared" si="88"/>
        <v>1</v>
      </c>
      <c r="E1864" t="str">
        <f t="shared" ca="1" si="89"/>
        <v>shifted orders shipped</v>
      </c>
      <c r="F1864" t="s">
        <v>3539</v>
      </c>
      <c r="G1864" t="s">
        <v>335</v>
      </c>
      <c r="H1864" t="s">
        <v>6067</v>
      </c>
      <c r="I1864" s="6">
        <v>44011.733912037038</v>
      </c>
      <c r="J1864" t="s">
        <v>16</v>
      </c>
      <c r="K1864" s="6">
        <v>44013.334560185183</v>
      </c>
      <c r="M1864" t="s">
        <v>6068</v>
      </c>
      <c r="N1864" t="s">
        <v>6069</v>
      </c>
      <c r="Q1864" t="s">
        <v>656</v>
      </c>
      <c r="R1864" t="s">
        <v>402</v>
      </c>
      <c r="S1864" t="s">
        <v>6070</v>
      </c>
      <c r="T1864" t="s">
        <v>338</v>
      </c>
      <c r="U1864" t="s">
        <v>530</v>
      </c>
      <c r="W1864" t="s">
        <v>6071</v>
      </c>
      <c r="Z1864" t="s">
        <v>6068</v>
      </c>
      <c r="AA1864" t="s">
        <v>6069</v>
      </c>
      <c r="AD1864" t="s">
        <v>656</v>
      </c>
      <c r="AE1864" t="s">
        <v>402</v>
      </c>
      <c r="AF1864" t="s">
        <v>6070</v>
      </c>
      <c r="AG1864" t="s">
        <v>338</v>
      </c>
      <c r="AH1864" t="s">
        <v>530</v>
      </c>
      <c r="AJ1864" t="s">
        <v>6071</v>
      </c>
      <c r="AL1864" t="s">
        <v>339</v>
      </c>
      <c r="AM1864">
        <v>1</v>
      </c>
      <c r="AN1864">
        <v>1</v>
      </c>
      <c r="AO1864">
        <v>12063</v>
      </c>
      <c r="AQ1864">
        <v>127155</v>
      </c>
      <c r="AR1864">
        <v>52430001</v>
      </c>
      <c r="AS1864" t="s">
        <v>927</v>
      </c>
      <c r="AT1864" t="s">
        <v>75</v>
      </c>
      <c r="AW1864" t="s">
        <v>340</v>
      </c>
      <c r="AX1864" t="s">
        <v>340</v>
      </c>
      <c r="AY1864" t="s">
        <v>357</v>
      </c>
      <c r="AZ1864" t="s">
        <v>363</v>
      </c>
      <c r="BY1864" t="s">
        <v>342</v>
      </c>
      <c r="EQ1864">
        <v>249990</v>
      </c>
      <c r="ER1864" t="s">
        <v>6072</v>
      </c>
      <c r="EV1864">
        <v>17286893</v>
      </c>
      <c r="EW1864">
        <v>928</v>
      </c>
      <c r="EX1864">
        <v>220651</v>
      </c>
      <c r="EY1864" t="s">
        <v>6073</v>
      </c>
      <c r="EZ1864">
        <v>1</v>
      </c>
      <c r="FC1864">
        <v>95385</v>
      </c>
      <c r="FD1864" t="s">
        <v>3531</v>
      </c>
    </row>
    <row r="1865" spans="1:160" x14ac:dyDescent="0.3">
      <c r="A1865" t="str">
        <f>VLOOKUP(B1865,Table2[],3,FALSE)</f>
        <v>Digital</v>
      </c>
      <c r="B1865" t="str">
        <f>IF(OR(ISNUMBER(FIND("QVC",Z1865)),ISNUMBER(FIND("QVC",AL1865))),"QVC",IF(OR(ISNUMBER(FIND("NCO",H1865)),ISNUMBER(FIND("NCO",Y1865))), "NCO", IF(AL1865="consumer","PMD.com",VLOOKUP(LEFT(H1865,2),Tables!$E$1:$F$11,2,FALSE))))</f>
        <v>PMD.com</v>
      </c>
      <c r="C1865">
        <f t="shared" si="87"/>
        <v>53920001</v>
      </c>
      <c r="D1865">
        <f t="shared" si="88"/>
        <v>1</v>
      </c>
      <c r="E1865" t="str">
        <f t="shared" ca="1" si="89"/>
        <v>shifted orders shipped</v>
      </c>
      <c r="F1865" t="s">
        <v>3539</v>
      </c>
      <c r="G1865" t="s">
        <v>335</v>
      </c>
      <c r="H1865" t="s">
        <v>6067</v>
      </c>
      <c r="I1865" s="6">
        <v>44011.733912037038</v>
      </c>
      <c r="J1865" t="s">
        <v>16</v>
      </c>
      <c r="K1865" s="6">
        <v>44013.334560185183</v>
      </c>
      <c r="M1865" t="s">
        <v>6068</v>
      </c>
      <c r="N1865" t="s">
        <v>6069</v>
      </c>
      <c r="Q1865" t="s">
        <v>656</v>
      </c>
      <c r="R1865" t="s">
        <v>402</v>
      </c>
      <c r="S1865" t="s">
        <v>6070</v>
      </c>
      <c r="T1865" t="s">
        <v>338</v>
      </c>
      <c r="U1865" t="s">
        <v>530</v>
      </c>
      <c r="W1865" t="s">
        <v>6071</v>
      </c>
      <c r="Z1865" t="s">
        <v>6068</v>
      </c>
      <c r="AA1865" t="s">
        <v>6069</v>
      </c>
      <c r="AD1865" t="s">
        <v>656</v>
      </c>
      <c r="AE1865" t="s">
        <v>402</v>
      </c>
      <c r="AF1865" t="s">
        <v>6070</v>
      </c>
      <c r="AG1865" t="s">
        <v>338</v>
      </c>
      <c r="AH1865" t="s">
        <v>530</v>
      </c>
      <c r="AJ1865" t="s">
        <v>6071</v>
      </c>
      <c r="AL1865" t="s">
        <v>339</v>
      </c>
      <c r="AM1865">
        <v>1</v>
      </c>
      <c r="AN1865">
        <v>1</v>
      </c>
      <c r="AO1865">
        <v>14899</v>
      </c>
      <c r="AQ1865">
        <v>124468</v>
      </c>
      <c r="AR1865">
        <v>53920001</v>
      </c>
      <c r="AS1865">
        <v>9000000</v>
      </c>
      <c r="AT1865" t="s">
        <v>40</v>
      </c>
      <c r="AW1865" t="s">
        <v>343</v>
      </c>
      <c r="BY1865" t="s">
        <v>342</v>
      </c>
      <c r="EQ1865">
        <v>243396</v>
      </c>
      <c r="ER1865" t="s">
        <v>6072</v>
      </c>
      <c r="EV1865">
        <v>17286893</v>
      </c>
      <c r="EW1865">
        <v>928</v>
      </c>
      <c r="EX1865">
        <v>220651</v>
      </c>
      <c r="EY1865" t="s">
        <v>6073</v>
      </c>
      <c r="EZ1865">
        <v>1</v>
      </c>
      <c r="FC1865">
        <v>95385</v>
      </c>
      <c r="FD1865" t="s">
        <v>3531</v>
      </c>
    </row>
    <row r="1866" spans="1:160" x14ac:dyDescent="0.3">
      <c r="A1866" t="str">
        <f>VLOOKUP(B1866,Table2[],3,FALSE)</f>
        <v>Digital</v>
      </c>
      <c r="B1866" t="str">
        <f>IF(OR(ISNUMBER(FIND("QVC",Z1866)),ISNUMBER(FIND("QVC",AL1866))),"QVC",IF(OR(ISNUMBER(FIND("NCO",H1866)),ISNUMBER(FIND("NCO",Y1866))), "NCO", IF(AL1866="consumer","PMD.com",VLOOKUP(LEFT(H1866,2),Tables!$E$1:$F$11,2,FALSE))))</f>
        <v>PMD.com</v>
      </c>
      <c r="C1866">
        <f t="shared" si="87"/>
        <v>5341030</v>
      </c>
      <c r="D1866">
        <f t="shared" si="88"/>
        <v>1</v>
      </c>
      <c r="E1866" t="str">
        <f t="shared" ca="1" si="89"/>
        <v>shifted orders shipped</v>
      </c>
      <c r="F1866" t="s">
        <v>3539</v>
      </c>
      <c r="G1866" t="s">
        <v>335</v>
      </c>
      <c r="H1866" t="s">
        <v>6067</v>
      </c>
      <c r="I1866" s="6">
        <v>44011.733912037038</v>
      </c>
      <c r="J1866" t="s">
        <v>16</v>
      </c>
      <c r="K1866" s="6">
        <v>44013.334560185183</v>
      </c>
      <c r="M1866" t="s">
        <v>6068</v>
      </c>
      <c r="N1866" t="s">
        <v>6069</v>
      </c>
      <c r="Q1866" t="s">
        <v>656</v>
      </c>
      <c r="R1866" t="s">
        <v>402</v>
      </c>
      <c r="S1866" t="s">
        <v>6070</v>
      </c>
      <c r="T1866" t="s">
        <v>338</v>
      </c>
      <c r="U1866" t="s">
        <v>530</v>
      </c>
      <c r="W1866" t="s">
        <v>6071</v>
      </c>
      <c r="Z1866" t="s">
        <v>6068</v>
      </c>
      <c r="AA1866" t="s">
        <v>6069</v>
      </c>
      <c r="AD1866" t="s">
        <v>656</v>
      </c>
      <c r="AE1866" t="s">
        <v>402</v>
      </c>
      <c r="AF1866" t="s">
        <v>6070</v>
      </c>
      <c r="AG1866" t="s">
        <v>338</v>
      </c>
      <c r="AH1866" t="s">
        <v>530</v>
      </c>
      <c r="AJ1866" t="s">
        <v>6071</v>
      </c>
      <c r="AL1866" t="s">
        <v>339</v>
      </c>
      <c r="AM1866">
        <v>1</v>
      </c>
      <c r="AN1866">
        <v>1</v>
      </c>
      <c r="AO1866">
        <v>12859</v>
      </c>
      <c r="AQ1866">
        <v>124642</v>
      </c>
      <c r="AR1866">
        <v>5341030</v>
      </c>
      <c r="AS1866" t="s">
        <v>925</v>
      </c>
      <c r="AT1866" t="s">
        <v>926</v>
      </c>
      <c r="AW1866" t="s">
        <v>366</v>
      </c>
      <c r="AX1866" t="s">
        <v>366</v>
      </c>
      <c r="AY1866" t="s">
        <v>345</v>
      </c>
      <c r="AZ1866" t="s">
        <v>346</v>
      </c>
      <c r="BY1866" t="s">
        <v>342</v>
      </c>
      <c r="EQ1866">
        <v>243275</v>
      </c>
      <c r="ER1866" t="s">
        <v>6072</v>
      </c>
      <c r="EV1866">
        <v>17286893</v>
      </c>
      <c r="EW1866">
        <v>928</v>
      </c>
      <c r="EX1866">
        <v>220651</v>
      </c>
      <c r="EY1866" t="s">
        <v>6073</v>
      </c>
      <c r="EZ1866">
        <v>1</v>
      </c>
      <c r="FC1866">
        <v>95385</v>
      </c>
      <c r="FD1866" t="s">
        <v>3531</v>
      </c>
    </row>
    <row r="1867" spans="1:160" x14ac:dyDescent="0.3">
      <c r="A1867" t="str">
        <f>VLOOKUP(B1867,Table2[],3,FALSE)</f>
        <v>Digital</v>
      </c>
      <c r="B1867" t="str">
        <f>IF(OR(ISNUMBER(FIND("QVC",Z1867)),ISNUMBER(FIND("QVC",AL1867))),"QVC",IF(OR(ISNUMBER(FIND("NCO",H1867)),ISNUMBER(FIND("NCO",Y1867))), "NCO", IF(AL1867="consumer","PMD.com",VLOOKUP(LEFT(H1867,2),Tables!$E$1:$F$11,2,FALSE))))</f>
        <v>PMD.com</v>
      </c>
      <c r="C1867">
        <f t="shared" si="87"/>
        <v>552101</v>
      </c>
      <c r="D1867">
        <f t="shared" si="88"/>
        <v>1</v>
      </c>
      <c r="E1867" t="str">
        <f t="shared" ca="1" si="89"/>
        <v>shifted orders shipped</v>
      </c>
      <c r="F1867" t="s">
        <v>3539</v>
      </c>
      <c r="G1867" t="s">
        <v>335</v>
      </c>
      <c r="H1867" t="s">
        <v>6067</v>
      </c>
      <c r="I1867" s="6">
        <v>44011.733912037038</v>
      </c>
      <c r="J1867" t="s">
        <v>16</v>
      </c>
      <c r="K1867" s="6">
        <v>44013.334560185183</v>
      </c>
      <c r="M1867" t="s">
        <v>6068</v>
      </c>
      <c r="N1867" t="s">
        <v>6069</v>
      </c>
      <c r="Q1867" t="s">
        <v>656</v>
      </c>
      <c r="R1867" t="s">
        <v>402</v>
      </c>
      <c r="S1867" t="s">
        <v>6070</v>
      </c>
      <c r="T1867" t="s">
        <v>338</v>
      </c>
      <c r="U1867" t="s">
        <v>530</v>
      </c>
      <c r="W1867" t="s">
        <v>6071</v>
      </c>
      <c r="Z1867" t="s">
        <v>6068</v>
      </c>
      <c r="AA1867" t="s">
        <v>6069</v>
      </c>
      <c r="AD1867" t="s">
        <v>656</v>
      </c>
      <c r="AE1867" t="s">
        <v>402</v>
      </c>
      <c r="AF1867" t="s">
        <v>6070</v>
      </c>
      <c r="AG1867" t="s">
        <v>338</v>
      </c>
      <c r="AH1867" t="s">
        <v>530</v>
      </c>
      <c r="AJ1867" t="s">
        <v>6071</v>
      </c>
      <c r="AL1867" t="s">
        <v>339</v>
      </c>
      <c r="AM1867">
        <v>1</v>
      </c>
      <c r="AN1867">
        <v>1</v>
      </c>
      <c r="AO1867">
        <v>3241</v>
      </c>
      <c r="AQ1867">
        <v>124623</v>
      </c>
      <c r="AR1867">
        <v>552101</v>
      </c>
      <c r="AS1867" t="s">
        <v>166</v>
      </c>
      <c r="AT1867" t="s">
        <v>167</v>
      </c>
      <c r="AW1867" t="s">
        <v>340</v>
      </c>
      <c r="AX1867" t="s">
        <v>340</v>
      </c>
      <c r="AY1867" t="s">
        <v>382</v>
      </c>
      <c r="AZ1867" t="s">
        <v>471</v>
      </c>
      <c r="BY1867" t="s">
        <v>342</v>
      </c>
      <c r="EQ1867">
        <v>240933</v>
      </c>
      <c r="ER1867" t="s">
        <v>6072</v>
      </c>
      <c r="EV1867">
        <v>17286893</v>
      </c>
      <c r="EW1867">
        <v>928</v>
      </c>
      <c r="EX1867">
        <v>220651</v>
      </c>
      <c r="EY1867" t="s">
        <v>6073</v>
      </c>
      <c r="EZ1867">
        <v>1</v>
      </c>
      <c r="FC1867">
        <v>552101</v>
      </c>
      <c r="FD1867" t="s">
        <v>167</v>
      </c>
    </row>
    <row r="1868" spans="1:160" x14ac:dyDescent="0.3">
      <c r="A1868" t="str">
        <f>VLOOKUP(B1868,Table2[],3,FALSE)</f>
        <v>Digital</v>
      </c>
      <c r="B1868" t="str">
        <f>IF(OR(ISNUMBER(FIND("QVC",Z1868)),ISNUMBER(FIND("QVC",AL1868))),"QVC",IF(OR(ISNUMBER(FIND("NCO",H1868)),ISNUMBER(FIND("NCO",Y1868))), "NCO", IF(AL1868="consumer","PMD.com",VLOOKUP(LEFT(H1868,2),Tables!$E$1:$F$11,2,FALSE))))</f>
        <v>PMD.com</v>
      </c>
      <c r="C1868">
        <f t="shared" ref="C1868:C1931" si="90">AR1868</f>
        <v>51090030</v>
      </c>
      <c r="D1868">
        <f t="shared" ref="D1868:D1931" si="91">AN1868</f>
        <v>1</v>
      </c>
      <c r="E1868" t="str">
        <f t="shared" ca="1" si="89"/>
        <v>shifted orders shipped</v>
      </c>
      <c r="F1868" t="s">
        <v>3539</v>
      </c>
      <c r="G1868" t="s">
        <v>335</v>
      </c>
      <c r="H1868" t="s">
        <v>6067</v>
      </c>
      <c r="I1868" s="6">
        <v>44011.733912037038</v>
      </c>
      <c r="J1868" t="s">
        <v>16</v>
      </c>
      <c r="K1868" s="6">
        <v>44013.334560185183</v>
      </c>
      <c r="M1868" t="s">
        <v>6068</v>
      </c>
      <c r="N1868" t="s">
        <v>6069</v>
      </c>
      <c r="Q1868" t="s">
        <v>656</v>
      </c>
      <c r="R1868" t="s">
        <v>402</v>
      </c>
      <c r="S1868" t="s">
        <v>6070</v>
      </c>
      <c r="T1868" t="s">
        <v>338</v>
      </c>
      <c r="U1868" t="s">
        <v>530</v>
      </c>
      <c r="W1868" t="s">
        <v>6071</v>
      </c>
      <c r="Z1868" t="s">
        <v>6068</v>
      </c>
      <c r="AA1868" t="s">
        <v>6069</v>
      </c>
      <c r="AD1868" t="s">
        <v>656</v>
      </c>
      <c r="AE1868" t="s">
        <v>402</v>
      </c>
      <c r="AF1868" t="s">
        <v>6070</v>
      </c>
      <c r="AG1868" t="s">
        <v>338</v>
      </c>
      <c r="AH1868" t="s">
        <v>530</v>
      </c>
      <c r="AJ1868" t="s">
        <v>6071</v>
      </c>
      <c r="AL1868" t="s">
        <v>339</v>
      </c>
      <c r="AM1868">
        <v>1</v>
      </c>
      <c r="AN1868">
        <v>1</v>
      </c>
      <c r="AO1868">
        <v>6688</v>
      </c>
      <c r="AQ1868">
        <v>125960</v>
      </c>
      <c r="AR1868">
        <v>51090030</v>
      </c>
      <c r="AS1868" t="s">
        <v>3043</v>
      </c>
      <c r="AT1868" t="s">
        <v>628</v>
      </c>
      <c r="AW1868" t="s">
        <v>343</v>
      </c>
      <c r="BY1868" t="s">
        <v>342</v>
      </c>
      <c r="BZ1868" t="b">
        <v>0</v>
      </c>
      <c r="EQ1868">
        <v>243047</v>
      </c>
      <c r="ER1868" t="s">
        <v>6072</v>
      </c>
      <c r="EV1868">
        <v>17286893</v>
      </c>
      <c r="EW1868">
        <v>928</v>
      </c>
      <c r="EX1868">
        <v>220651</v>
      </c>
      <c r="EY1868" t="s">
        <v>6073</v>
      </c>
      <c r="EZ1868">
        <v>1</v>
      </c>
      <c r="FC1868">
        <v>95385</v>
      </c>
      <c r="FD1868" t="s">
        <v>3531</v>
      </c>
    </row>
    <row r="1869" spans="1:160" x14ac:dyDescent="0.3">
      <c r="A1869" t="str">
        <f>VLOOKUP(B1869,Table2[],3,FALSE)</f>
        <v>Digital</v>
      </c>
      <c r="B1869" t="str">
        <f>IF(OR(ISNUMBER(FIND("QVC",Z1869)),ISNUMBER(FIND("QVC",AL1869))),"QVC",IF(OR(ISNUMBER(FIND("NCO",H1869)),ISNUMBER(FIND("NCO",Y1869))), "NCO", IF(AL1869="consumer","PMD.com",VLOOKUP(LEFT(H1869,2),Tables!$E$1:$F$11,2,FALSE))))</f>
        <v>PMD.com</v>
      </c>
      <c r="C1869">
        <f t="shared" si="90"/>
        <v>53720001</v>
      </c>
      <c r="D1869">
        <f t="shared" si="91"/>
        <v>2</v>
      </c>
      <c r="E1869" t="str">
        <f t="shared" ca="1" si="89"/>
        <v>shifted orders shipped</v>
      </c>
      <c r="F1869" t="s">
        <v>3539</v>
      </c>
      <c r="G1869" t="s">
        <v>335</v>
      </c>
      <c r="H1869" t="s">
        <v>6074</v>
      </c>
      <c r="I1869" s="6">
        <v>44011.853750000002</v>
      </c>
      <c r="J1869" t="s">
        <v>16</v>
      </c>
      <c r="K1869" s="6">
        <v>44013.33488425926</v>
      </c>
      <c r="M1869" t="s">
        <v>6075</v>
      </c>
      <c r="N1869" t="s">
        <v>6076</v>
      </c>
      <c r="Q1869" t="s">
        <v>6077</v>
      </c>
      <c r="R1869" t="s">
        <v>359</v>
      </c>
      <c r="S1869" t="s">
        <v>6078</v>
      </c>
      <c r="T1869" t="s">
        <v>338</v>
      </c>
      <c r="U1869" t="s">
        <v>530</v>
      </c>
      <c r="W1869" t="s">
        <v>6079</v>
      </c>
      <c r="Z1869" t="s">
        <v>6075</v>
      </c>
      <c r="AA1869" t="s">
        <v>6076</v>
      </c>
      <c r="AD1869" t="s">
        <v>6077</v>
      </c>
      <c r="AE1869" t="s">
        <v>359</v>
      </c>
      <c r="AF1869" t="s">
        <v>6078</v>
      </c>
      <c r="AG1869" t="s">
        <v>338</v>
      </c>
      <c r="AH1869" t="s">
        <v>530</v>
      </c>
      <c r="AJ1869" t="s">
        <v>6079</v>
      </c>
      <c r="AL1869" t="s">
        <v>339</v>
      </c>
      <c r="AM1869">
        <v>2</v>
      </c>
      <c r="AN1869">
        <v>2</v>
      </c>
      <c r="AO1869">
        <v>4904</v>
      </c>
      <c r="AQ1869">
        <v>124455</v>
      </c>
      <c r="AR1869">
        <v>53720001</v>
      </c>
      <c r="AS1869" t="s">
        <v>1754</v>
      </c>
      <c r="AT1869" t="s">
        <v>69</v>
      </c>
      <c r="AW1869" t="s">
        <v>343</v>
      </c>
      <c r="BY1869" t="s">
        <v>342</v>
      </c>
      <c r="EQ1869">
        <v>248482</v>
      </c>
      <c r="ER1869" t="s">
        <v>6080</v>
      </c>
      <c r="EV1869">
        <v>17287110</v>
      </c>
      <c r="EW1869">
        <v>928</v>
      </c>
      <c r="EX1869">
        <v>220709</v>
      </c>
      <c r="EY1869">
        <v>9.2748999964335493E+25</v>
      </c>
      <c r="EZ1869">
        <v>1</v>
      </c>
      <c r="FC1869">
        <v>53720001</v>
      </c>
      <c r="FD1869" t="s">
        <v>69</v>
      </c>
    </row>
    <row r="1870" spans="1:160" x14ac:dyDescent="0.3">
      <c r="A1870" t="str">
        <f>VLOOKUP(B1870,Table2[],3,FALSE)</f>
        <v>Digital</v>
      </c>
      <c r="B1870" t="str">
        <f>IF(OR(ISNUMBER(FIND("QVC",Z1870)),ISNUMBER(FIND("QVC",AL1870))),"QVC",IF(OR(ISNUMBER(FIND("NCO",H1870)),ISNUMBER(FIND("NCO",Y1870))), "NCO", IF(AL1870="consumer","PMD.com",VLOOKUP(LEFT(H1870,2),Tables!$E$1:$F$11,2,FALSE))))</f>
        <v>PMD.com</v>
      </c>
      <c r="C1870">
        <f t="shared" si="90"/>
        <v>52430001</v>
      </c>
      <c r="D1870">
        <f t="shared" si="91"/>
        <v>1</v>
      </c>
      <c r="E1870" t="str">
        <f t="shared" ca="1" si="89"/>
        <v>shifted orders shipped</v>
      </c>
      <c r="F1870" t="s">
        <v>3539</v>
      </c>
      <c r="G1870" t="s">
        <v>335</v>
      </c>
      <c r="H1870" t="s">
        <v>6081</v>
      </c>
      <c r="I1870" s="6">
        <v>44011.737974537034</v>
      </c>
      <c r="J1870" t="s">
        <v>16</v>
      </c>
      <c r="K1870" s="6">
        <v>44013.334976851853</v>
      </c>
      <c r="M1870" t="s">
        <v>6082</v>
      </c>
      <c r="N1870" t="s">
        <v>6083</v>
      </c>
      <c r="Q1870" t="s">
        <v>2216</v>
      </c>
      <c r="R1870" t="s">
        <v>414</v>
      </c>
      <c r="S1870" t="s">
        <v>6084</v>
      </c>
      <c r="T1870" t="s">
        <v>338</v>
      </c>
      <c r="U1870" t="s">
        <v>530</v>
      </c>
      <c r="W1870" t="s">
        <v>6085</v>
      </c>
      <c r="Z1870" t="s">
        <v>6082</v>
      </c>
      <c r="AA1870" t="s">
        <v>6083</v>
      </c>
      <c r="AD1870" t="s">
        <v>2216</v>
      </c>
      <c r="AE1870" t="s">
        <v>414</v>
      </c>
      <c r="AF1870" t="s">
        <v>6084</v>
      </c>
      <c r="AG1870" t="s">
        <v>338</v>
      </c>
      <c r="AH1870" t="s">
        <v>530</v>
      </c>
      <c r="AJ1870" t="s">
        <v>6085</v>
      </c>
      <c r="AL1870" t="s">
        <v>339</v>
      </c>
      <c r="AM1870">
        <v>1</v>
      </c>
      <c r="AN1870">
        <v>1</v>
      </c>
      <c r="AO1870">
        <v>12063</v>
      </c>
      <c r="AQ1870">
        <v>127155</v>
      </c>
      <c r="AR1870">
        <v>52430001</v>
      </c>
      <c r="AS1870" t="s">
        <v>927</v>
      </c>
      <c r="AT1870" t="s">
        <v>75</v>
      </c>
      <c r="AW1870" t="s">
        <v>340</v>
      </c>
      <c r="AX1870" t="s">
        <v>340</v>
      </c>
      <c r="AY1870" t="s">
        <v>357</v>
      </c>
      <c r="AZ1870" t="s">
        <v>363</v>
      </c>
      <c r="BY1870" t="s">
        <v>342</v>
      </c>
      <c r="EQ1870">
        <v>249990</v>
      </c>
      <c r="ER1870" t="s">
        <v>6086</v>
      </c>
      <c r="EV1870">
        <v>17286894</v>
      </c>
      <c r="EW1870">
        <v>928</v>
      </c>
      <c r="EX1870">
        <v>220652</v>
      </c>
      <c r="EY1870" t="s">
        <v>6087</v>
      </c>
      <c r="EZ1870">
        <v>1</v>
      </c>
      <c r="FC1870">
        <v>95384</v>
      </c>
      <c r="FD1870" t="s">
        <v>3530</v>
      </c>
    </row>
    <row r="1871" spans="1:160" x14ac:dyDescent="0.3">
      <c r="A1871" t="str">
        <f>VLOOKUP(B1871,Table2[],3,FALSE)</f>
        <v>Digital</v>
      </c>
      <c r="B1871" t="str">
        <f>IF(OR(ISNUMBER(FIND("QVC",Z1871)),ISNUMBER(FIND("QVC",AL1871))),"QVC",IF(OR(ISNUMBER(FIND("NCO",H1871)),ISNUMBER(FIND("NCO",Y1871))), "NCO", IF(AL1871="consumer","PMD.com",VLOOKUP(LEFT(H1871,2),Tables!$E$1:$F$11,2,FALSE))))</f>
        <v>PMD.com</v>
      </c>
      <c r="C1871">
        <f t="shared" si="90"/>
        <v>5341</v>
      </c>
      <c r="D1871">
        <f t="shared" si="91"/>
        <v>1</v>
      </c>
      <c r="E1871" t="str">
        <f t="shared" ca="1" si="89"/>
        <v>shifted orders shipped</v>
      </c>
      <c r="F1871" t="s">
        <v>3539</v>
      </c>
      <c r="G1871" t="s">
        <v>335</v>
      </c>
      <c r="H1871" t="s">
        <v>6081</v>
      </c>
      <c r="I1871" s="6">
        <v>44011.737974537034</v>
      </c>
      <c r="J1871" t="s">
        <v>16</v>
      </c>
      <c r="K1871" s="6">
        <v>44013.334976851853</v>
      </c>
      <c r="M1871" t="s">
        <v>6082</v>
      </c>
      <c r="N1871" t="s">
        <v>6083</v>
      </c>
      <c r="Q1871" t="s">
        <v>2216</v>
      </c>
      <c r="R1871" t="s">
        <v>414</v>
      </c>
      <c r="S1871" t="s">
        <v>6084</v>
      </c>
      <c r="T1871" t="s">
        <v>338</v>
      </c>
      <c r="U1871" t="s">
        <v>530</v>
      </c>
      <c r="W1871" t="s">
        <v>6085</v>
      </c>
      <c r="Z1871" t="s">
        <v>6082</v>
      </c>
      <c r="AA1871" t="s">
        <v>6083</v>
      </c>
      <c r="AD1871" t="s">
        <v>2216</v>
      </c>
      <c r="AE1871" t="s">
        <v>414</v>
      </c>
      <c r="AF1871" t="s">
        <v>6084</v>
      </c>
      <c r="AG1871" t="s">
        <v>338</v>
      </c>
      <c r="AH1871" t="s">
        <v>530</v>
      </c>
      <c r="AJ1871" t="s">
        <v>6085</v>
      </c>
      <c r="AL1871" t="s">
        <v>339</v>
      </c>
      <c r="AM1871">
        <v>1</v>
      </c>
      <c r="AN1871">
        <v>1</v>
      </c>
      <c r="AO1871">
        <v>15156</v>
      </c>
      <c r="AQ1871">
        <v>124187</v>
      </c>
      <c r="AR1871">
        <v>5341</v>
      </c>
      <c r="AS1871" t="s">
        <v>1851</v>
      </c>
      <c r="AT1871" t="s">
        <v>82</v>
      </c>
      <c r="AW1871" t="s">
        <v>340</v>
      </c>
      <c r="AX1871" t="s">
        <v>340</v>
      </c>
      <c r="AY1871" t="s">
        <v>345</v>
      </c>
      <c r="AZ1871" t="s">
        <v>346</v>
      </c>
      <c r="BY1871" t="s">
        <v>342</v>
      </c>
      <c r="EQ1871">
        <v>243643</v>
      </c>
      <c r="ER1871" t="s">
        <v>6086</v>
      </c>
      <c r="EV1871">
        <v>17286894</v>
      </c>
      <c r="EW1871">
        <v>928</v>
      </c>
      <c r="EX1871">
        <v>220652</v>
      </c>
      <c r="EY1871" t="s">
        <v>6087</v>
      </c>
      <c r="EZ1871">
        <v>1</v>
      </c>
      <c r="FC1871">
        <v>5341</v>
      </c>
      <c r="FD1871" t="s">
        <v>82</v>
      </c>
    </row>
    <row r="1872" spans="1:160" x14ac:dyDescent="0.3">
      <c r="A1872" t="str">
        <f>VLOOKUP(B1872,Table2[],3,FALSE)</f>
        <v>Digital</v>
      </c>
      <c r="B1872" t="str">
        <f>IF(OR(ISNUMBER(FIND("QVC",Z1872)),ISNUMBER(FIND("QVC",AL1872))),"QVC",IF(OR(ISNUMBER(FIND("NCO",H1872)),ISNUMBER(FIND("NCO",Y1872))), "NCO", IF(AL1872="consumer","PMD.com",VLOOKUP(LEFT(H1872,2),Tables!$E$1:$F$11,2,FALSE))))</f>
        <v>PMD.com</v>
      </c>
      <c r="C1872">
        <f t="shared" si="90"/>
        <v>58030001</v>
      </c>
      <c r="D1872">
        <f t="shared" si="91"/>
        <v>1</v>
      </c>
      <c r="E1872" t="str">
        <f t="shared" ca="1" si="89"/>
        <v>shifted orders shipped</v>
      </c>
      <c r="F1872" t="s">
        <v>3539</v>
      </c>
      <c r="G1872" t="s">
        <v>335</v>
      </c>
      <c r="H1872" t="s">
        <v>6081</v>
      </c>
      <c r="I1872" s="6">
        <v>44011.737974537034</v>
      </c>
      <c r="J1872" t="s">
        <v>16</v>
      </c>
      <c r="K1872" s="6">
        <v>44013.334976851853</v>
      </c>
      <c r="M1872" t="s">
        <v>6082</v>
      </c>
      <c r="N1872" t="s">
        <v>6083</v>
      </c>
      <c r="Q1872" t="s">
        <v>2216</v>
      </c>
      <c r="R1872" t="s">
        <v>414</v>
      </c>
      <c r="S1872" t="s">
        <v>6084</v>
      </c>
      <c r="T1872" t="s">
        <v>338</v>
      </c>
      <c r="U1872" t="s">
        <v>530</v>
      </c>
      <c r="W1872" t="s">
        <v>6085</v>
      </c>
      <c r="Z1872" t="s">
        <v>6082</v>
      </c>
      <c r="AA1872" t="s">
        <v>6083</v>
      </c>
      <c r="AD1872" t="s">
        <v>2216</v>
      </c>
      <c r="AE1872" t="s">
        <v>414</v>
      </c>
      <c r="AF1872" t="s">
        <v>6084</v>
      </c>
      <c r="AG1872" t="s">
        <v>338</v>
      </c>
      <c r="AH1872" t="s">
        <v>530</v>
      </c>
      <c r="AJ1872" t="s">
        <v>6085</v>
      </c>
      <c r="AL1872" t="s">
        <v>339</v>
      </c>
      <c r="AM1872">
        <v>1</v>
      </c>
      <c r="AN1872">
        <v>1</v>
      </c>
      <c r="AO1872">
        <v>9621</v>
      </c>
      <c r="AQ1872">
        <v>124483</v>
      </c>
      <c r="AR1872">
        <v>58030001</v>
      </c>
      <c r="AS1872" t="s">
        <v>1761</v>
      </c>
      <c r="AT1872" t="s">
        <v>36</v>
      </c>
      <c r="AW1872" t="s">
        <v>340</v>
      </c>
      <c r="AX1872" t="s">
        <v>340</v>
      </c>
      <c r="AY1872" t="s">
        <v>382</v>
      </c>
      <c r="AZ1872" t="s">
        <v>383</v>
      </c>
      <c r="BY1872" t="s">
        <v>342</v>
      </c>
      <c r="EQ1872">
        <v>243289</v>
      </c>
      <c r="ER1872" t="s">
        <v>6086</v>
      </c>
      <c r="EV1872">
        <v>17286894</v>
      </c>
      <c r="EW1872">
        <v>928</v>
      </c>
      <c r="EX1872">
        <v>220652</v>
      </c>
      <c r="EY1872" t="s">
        <v>6087</v>
      </c>
      <c r="EZ1872">
        <v>1</v>
      </c>
      <c r="FC1872">
        <v>58030001</v>
      </c>
      <c r="FD1872" t="s">
        <v>36</v>
      </c>
    </row>
    <row r="1873" spans="1:160" x14ac:dyDescent="0.3">
      <c r="A1873" t="str">
        <f>VLOOKUP(B1873,Table2[],3,FALSE)</f>
        <v>Digital</v>
      </c>
      <c r="B1873" t="str">
        <f>IF(OR(ISNUMBER(FIND("QVC",Z1873)),ISNUMBER(FIND("QVC",AL1873))),"QVC",IF(OR(ISNUMBER(FIND("NCO",H1873)),ISNUMBER(FIND("NCO",Y1873))), "NCO", IF(AL1873="consumer","PMD.com",VLOOKUP(LEFT(H1873,2),Tables!$E$1:$F$11,2,FALSE))))</f>
        <v>PMD.com</v>
      </c>
      <c r="C1873">
        <f t="shared" si="90"/>
        <v>53920001</v>
      </c>
      <c r="D1873">
        <f t="shared" si="91"/>
        <v>1</v>
      </c>
      <c r="E1873" t="str">
        <f t="shared" ca="1" si="89"/>
        <v>shifted orders shipped</v>
      </c>
      <c r="F1873" t="s">
        <v>3539</v>
      </c>
      <c r="G1873" t="s">
        <v>335</v>
      </c>
      <c r="H1873" t="s">
        <v>6081</v>
      </c>
      <c r="I1873" s="6">
        <v>44011.737974537034</v>
      </c>
      <c r="J1873" t="s">
        <v>16</v>
      </c>
      <c r="K1873" s="6">
        <v>44013.334976851853</v>
      </c>
      <c r="M1873" t="s">
        <v>6082</v>
      </c>
      <c r="N1873" t="s">
        <v>6083</v>
      </c>
      <c r="Q1873" t="s">
        <v>2216</v>
      </c>
      <c r="R1873" t="s">
        <v>414</v>
      </c>
      <c r="S1873" t="s">
        <v>6084</v>
      </c>
      <c r="T1873" t="s">
        <v>338</v>
      </c>
      <c r="U1873" t="s">
        <v>530</v>
      </c>
      <c r="W1873" t="s">
        <v>6085</v>
      </c>
      <c r="Z1873" t="s">
        <v>6082</v>
      </c>
      <c r="AA1873" t="s">
        <v>6083</v>
      </c>
      <c r="AD1873" t="s">
        <v>2216</v>
      </c>
      <c r="AE1873" t="s">
        <v>414</v>
      </c>
      <c r="AF1873" t="s">
        <v>6084</v>
      </c>
      <c r="AG1873" t="s">
        <v>338</v>
      </c>
      <c r="AH1873" t="s">
        <v>530</v>
      </c>
      <c r="AJ1873" t="s">
        <v>6085</v>
      </c>
      <c r="AL1873" t="s">
        <v>339</v>
      </c>
      <c r="AM1873">
        <v>1</v>
      </c>
      <c r="AN1873">
        <v>1</v>
      </c>
      <c r="AO1873">
        <v>14899</v>
      </c>
      <c r="AQ1873">
        <v>124468</v>
      </c>
      <c r="AR1873">
        <v>53920001</v>
      </c>
      <c r="AS1873">
        <v>9000000</v>
      </c>
      <c r="AT1873" t="s">
        <v>40</v>
      </c>
      <c r="AW1873" t="s">
        <v>343</v>
      </c>
      <c r="BY1873" t="s">
        <v>342</v>
      </c>
      <c r="EQ1873">
        <v>243396</v>
      </c>
      <c r="ER1873" t="s">
        <v>6086</v>
      </c>
      <c r="EV1873">
        <v>17286894</v>
      </c>
      <c r="EW1873">
        <v>928</v>
      </c>
      <c r="EX1873">
        <v>220652</v>
      </c>
      <c r="EY1873" t="s">
        <v>6087</v>
      </c>
      <c r="EZ1873">
        <v>1</v>
      </c>
      <c r="FC1873">
        <v>95384</v>
      </c>
      <c r="FD1873" t="s">
        <v>3530</v>
      </c>
    </row>
    <row r="1874" spans="1:160" x14ac:dyDescent="0.3">
      <c r="A1874" t="str">
        <f>VLOOKUP(B1874,Table2[],3,FALSE)</f>
        <v>Digital</v>
      </c>
      <c r="B1874" t="str">
        <f>IF(OR(ISNUMBER(FIND("QVC",Z1874)),ISNUMBER(FIND("QVC",AL1874))),"QVC",IF(OR(ISNUMBER(FIND("NCO",H1874)),ISNUMBER(FIND("NCO",Y1874))), "NCO", IF(AL1874="consumer","PMD.com",VLOOKUP(LEFT(H1874,2),Tables!$E$1:$F$11,2,FALSE))))</f>
        <v>PMD.com</v>
      </c>
      <c r="C1874">
        <f t="shared" si="90"/>
        <v>51090030</v>
      </c>
      <c r="D1874">
        <f t="shared" si="91"/>
        <v>1</v>
      </c>
      <c r="E1874" t="str">
        <f t="shared" ca="1" si="89"/>
        <v>shifted orders shipped</v>
      </c>
      <c r="F1874" t="s">
        <v>3539</v>
      </c>
      <c r="G1874" t="s">
        <v>335</v>
      </c>
      <c r="H1874" t="s">
        <v>6081</v>
      </c>
      <c r="I1874" s="6">
        <v>44011.737974537034</v>
      </c>
      <c r="J1874" t="s">
        <v>16</v>
      </c>
      <c r="K1874" s="6">
        <v>44013.334976851853</v>
      </c>
      <c r="M1874" t="s">
        <v>6082</v>
      </c>
      <c r="N1874" t="s">
        <v>6083</v>
      </c>
      <c r="Q1874" t="s">
        <v>2216</v>
      </c>
      <c r="R1874" t="s">
        <v>414</v>
      </c>
      <c r="S1874" t="s">
        <v>6084</v>
      </c>
      <c r="T1874" t="s">
        <v>338</v>
      </c>
      <c r="U1874" t="s">
        <v>530</v>
      </c>
      <c r="W1874" t="s">
        <v>6085</v>
      </c>
      <c r="Z1874" t="s">
        <v>6082</v>
      </c>
      <c r="AA1874" t="s">
        <v>6083</v>
      </c>
      <c r="AD1874" t="s">
        <v>2216</v>
      </c>
      <c r="AE1874" t="s">
        <v>414</v>
      </c>
      <c r="AF1874" t="s">
        <v>6084</v>
      </c>
      <c r="AG1874" t="s">
        <v>338</v>
      </c>
      <c r="AH1874" t="s">
        <v>530</v>
      </c>
      <c r="AJ1874" t="s">
        <v>6085</v>
      </c>
      <c r="AL1874" t="s">
        <v>339</v>
      </c>
      <c r="AM1874">
        <v>1</v>
      </c>
      <c r="AN1874">
        <v>1</v>
      </c>
      <c r="AO1874">
        <v>6688</v>
      </c>
      <c r="AQ1874">
        <v>125960</v>
      </c>
      <c r="AR1874">
        <v>51090030</v>
      </c>
      <c r="AS1874" t="s">
        <v>3043</v>
      </c>
      <c r="AT1874" t="s">
        <v>628</v>
      </c>
      <c r="AW1874" t="s">
        <v>343</v>
      </c>
      <c r="BY1874" t="s">
        <v>342</v>
      </c>
      <c r="BZ1874" t="b">
        <v>0</v>
      </c>
      <c r="EQ1874">
        <v>243047</v>
      </c>
      <c r="ER1874" t="s">
        <v>6086</v>
      </c>
      <c r="EV1874">
        <v>17286894</v>
      </c>
      <c r="EW1874">
        <v>928</v>
      </c>
      <c r="EX1874">
        <v>220652</v>
      </c>
      <c r="EY1874" t="s">
        <v>6087</v>
      </c>
      <c r="EZ1874">
        <v>1</v>
      </c>
      <c r="FC1874">
        <v>95384</v>
      </c>
      <c r="FD1874" t="s">
        <v>3530</v>
      </c>
    </row>
    <row r="1875" spans="1:160" x14ac:dyDescent="0.3">
      <c r="A1875" t="str">
        <f>VLOOKUP(B1875,Table2[],3,FALSE)</f>
        <v>Digital</v>
      </c>
      <c r="B1875" t="str">
        <f>IF(OR(ISNUMBER(FIND("QVC",Z1875)),ISNUMBER(FIND("QVC",AL1875))),"QVC",IF(OR(ISNUMBER(FIND("NCO",H1875)),ISNUMBER(FIND("NCO",Y1875))), "NCO", IF(AL1875="consumer","PMD.com",VLOOKUP(LEFT(H1875,2),Tables!$E$1:$F$11,2,FALSE))))</f>
        <v>PMD.com</v>
      </c>
      <c r="C1875">
        <f t="shared" si="90"/>
        <v>55300001</v>
      </c>
      <c r="D1875">
        <f t="shared" si="91"/>
        <v>1</v>
      </c>
      <c r="E1875" t="str">
        <f t="shared" ca="1" si="89"/>
        <v>shifted orders shipped</v>
      </c>
      <c r="F1875" t="s">
        <v>3539</v>
      </c>
      <c r="G1875" t="s">
        <v>335</v>
      </c>
      <c r="H1875" t="s">
        <v>6088</v>
      </c>
      <c r="I1875" s="6">
        <v>44011.830682870372</v>
      </c>
      <c r="J1875" t="s">
        <v>16</v>
      </c>
      <c r="K1875" s="6">
        <v>44013.335196759261</v>
      </c>
      <c r="M1875" t="s">
        <v>6089</v>
      </c>
      <c r="N1875" t="s">
        <v>6090</v>
      </c>
      <c r="Q1875" t="s">
        <v>822</v>
      </c>
      <c r="R1875" t="s">
        <v>378</v>
      </c>
      <c r="S1875" t="s">
        <v>6091</v>
      </c>
      <c r="T1875" t="s">
        <v>338</v>
      </c>
      <c r="U1875" t="s">
        <v>530</v>
      </c>
      <c r="W1875" t="s">
        <v>6092</v>
      </c>
      <c r="Z1875" t="s">
        <v>6089</v>
      </c>
      <c r="AA1875" t="s">
        <v>6090</v>
      </c>
      <c r="AD1875" t="s">
        <v>822</v>
      </c>
      <c r="AE1875" t="s">
        <v>378</v>
      </c>
      <c r="AF1875" t="s">
        <v>6091</v>
      </c>
      <c r="AG1875" t="s">
        <v>338</v>
      </c>
      <c r="AH1875" t="s">
        <v>530</v>
      </c>
      <c r="AJ1875" t="s">
        <v>6092</v>
      </c>
      <c r="AL1875" t="s">
        <v>339</v>
      </c>
      <c r="AM1875">
        <v>1</v>
      </c>
      <c r="AN1875">
        <v>1</v>
      </c>
      <c r="AO1875">
        <v>5039</v>
      </c>
      <c r="AQ1875">
        <v>124479</v>
      </c>
      <c r="AR1875">
        <v>55300001</v>
      </c>
      <c r="AS1875" t="s">
        <v>3008</v>
      </c>
      <c r="AT1875" t="s">
        <v>153</v>
      </c>
      <c r="AW1875" t="s">
        <v>340</v>
      </c>
      <c r="AX1875" t="s">
        <v>340</v>
      </c>
      <c r="AY1875" t="s">
        <v>382</v>
      </c>
      <c r="AZ1875">
        <v>0</v>
      </c>
      <c r="BY1875" t="s">
        <v>342</v>
      </c>
      <c r="EQ1875">
        <v>253396</v>
      </c>
      <c r="ER1875" t="s">
        <v>6093</v>
      </c>
      <c r="EV1875">
        <v>17287100</v>
      </c>
      <c r="EW1875">
        <v>928</v>
      </c>
      <c r="EX1875">
        <v>220699</v>
      </c>
      <c r="EY1875">
        <v>9.2612999964335502E+25</v>
      </c>
      <c r="EZ1875">
        <v>1</v>
      </c>
      <c r="FC1875">
        <v>55300001</v>
      </c>
      <c r="FD1875" t="s">
        <v>153</v>
      </c>
    </row>
    <row r="1876" spans="1:160" x14ac:dyDescent="0.3">
      <c r="A1876" t="str">
        <f>VLOOKUP(B1876,Table2[],3,FALSE)</f>
        <v>Digital</v>
      </c>
      <c r="B1876" t="str">
        <f>IF(OR(ISNUMBER(FIND("QVC",Z1876)),ISNUMBER(FIND("QVC",AL1876))),"QVC",IF(OR(ISNUMBER(FIND("NCO",H1876)),ISNUMBER(FIND("NCO",Y1876))), "NCO", IF(AL1876="consumer","PMD.com",VLOOKUP(LEFT(H1876,2),Tables!$E$1:$F$11,2,FALSE))))</f>
        <v>PMD.com</v>
      </c>
      <c r="C1876" t="str">
        <f t="shared" si="90"/>
        <v>53500001A</v>
      </c>
      <c r="D1876">
        <f t="shared" si="91"/>
        <v>1</v>
      </c>
      <c r="E1876" t="str">
        <f t="shared" ca="1" si="89"/>
        <v>shifted orders shipped</v>
      </c>
      <c r="F1876" t="s">
        <v>3539</v>
      </c>
      <c r="G1876" t="s">
        <v>335</v>
      </c>
      <c r="H1876" t="s">
        <v>6094</v>
      </c>
      <c r="I1876" s="6">
        <v>44011.787939814814</v>
      </c>
      <c r="J1876" t="s">
        <v>16</v>
      </c>
      <c r="K1876" s="6">
        <v>44013.335590277777</v>
      </c>
      <c r="M1876" t="s">
        <v>1949</v>
      </c>
      <c r="N1876" t="s">
        <v>1950</v>
      </c>
      <c r="Q1876" t="s">
        <v>1951</v>
      </c>
      <c r="R1876" t="s">
        <v>679</v>
      </c>
      <c r="S1876">
        <v>82007</v>
      </c>
      <c r="T1876" t="s">
        <v>338</v>
      </c>
      <c r="U1876" t="s">
        <v>530</v>
      </c>
      <c r="W1876" t="s">
        <v>1952</v>
      </c>
      <c r="Z1876" t="s">
        <v>1949</v>
      </c>
      <c r="AA1876" t="s">
        <v>1950</v>
      </c>
      <c r="AD1876" t="s">
        <v>1951</v>
      </c>
      <c r="AE1876" t="s">
        <v>679</v>
      </c>
      <c r="AF1876">
        <v>82007</v>
      </c>
      <c r="AG1876" t="s">
        <v>338</v>
      </c>
      <c r="AH1876" t="s">
        <v>530</v>
      </c>
      <c r="AJ1876" t="s">
        <v>1952</v>
      </c>
      <c r="AL1876" t="s">
        <v>339</v>
      </c>
      <c r="AM1876">
        <v>1</v>
      </c>
      <c r="AN1876">
        <v>1</v>
      </c>
      <c r="AO1876">
        <v>1690</v>
      </c>
      <c r="AQ1876">
        <v>125277</v>
      </c>
      <c r="AR1876" t="s">
        <v>1242</v>
      </c>
      <c r="AS1876" t="s">
        <v>1243</v>
      </c>
      <c r="AT1876" t="s">
        <v>1244</v>
      </c>
      <c r="AW1876" t="s">
        <v>349</v>
      </c>
      <c r="AX1876" t="s">
        <v>553</v>
      </c>
      <c r="AY1876" t="s">
        <v>345</v>
      </c>
      <c r="AZ1876">
        <v>0</v>
      </c>
      <c r="EQ1876">
        <v>251914</v>
      </c>
      <c r="ER1876" t="s">
        <v>6095</v>
      </c>
      <c r="EV1876">
        <v>17286919</v>
      </c>
      <c r="EW1876">
        <v>928</v>
      </c>
      <c r="EX1876">
        <v>220679</v>
      </c>
      <c r="EY1876" t="s">
        <v>6096</v>
      </c>
      <c r="EZ1876">
        <v>1</v>
      </c>
      <c r="FC1876" t="s">
        <v>1242</v>
      </c>
      <c r="FD1876" t="s">
        <v>1244</v>
      </c>
    </row>
    <row r="1877" spans="1:160" x14ac:dyDescent="0.3">
      <c r="A1877" t="str">
        <f>VLOOKUP(B1877,Table2[],3,FALSE)</f>
        <v>Digital</v>
      </c>
      <c r="B1877" t="str">
        <f>IF(OR(ISNUMBER(FIND("QVC",Z1877)),ISNUMBER(FIND("QVC",AL1877))),"QVC",IF(OR(ISNUMBER(FIND("NCO",H1877)),ISNUMBER(FIND("NCO",Y1877))), "NCO", IF(AL1877="consumer","PMD.com",VLOOKUP(LEFT(H1877,2),Tables!$E$1:$F$11,2,FALSE))))</f>
        <v>PMD.com</v>
      </c>
      <c r="C1877">
        <f t="shared" si="90"/>
        <v>51090001</v>
      </c>
      <c r="D1877">
        <f t="shared" si="91"/>
        <v>1</v>
      </c>
      <c r="E1877" t="str">
        <f t="shared" ca="1" si="89"/>
        <v>shifted orders shipped</v>
      </c>
      <c r="F1877" t="s">
        <v>3539</v>
      </c>
      <c r="G1877" t="s">
        <v>335</v>
      </c>
      <c r="H1877" t="s">
        <v>6097</v>
      </c>
      <c r="I1877" s="6">
        <v>44011.722129629627</v>
      </c>
      <c r="J1877" t="s">
        <v>16</v>
      </c>
      <c r="K1877" s="6">
        <v>44013.335590277777</v>
      </c>
      <c r="M1877" t="s">
        <v>6098</v>
      </c>
      <c r="N1877" t="s">
        <v>6099</v>
      </c>
      <c r="Q1877" t="s">
        <v>751</v>
      </c>
      <c r="R1877" t="s">
        <v>365</v>
      </c>
      <c r="S1877" t="s">
        <v>6100</v>
      </c>
      <c r="T1877" t="s">
        <v>338</v>
      </c>
      <c r="U1877" t="s">
        <v>530</v>
      </c>
      <c r="W1877" t="s">
        <v>6101</v>
      </c>
      <c r="Z1877" t="s">
        <v>6098</v>
      </c>
      <c r="AA1877" t="s">
        <v>6099</v>
      </c>
      <c r="AD1877" t="s">
        <v>751</v>
      </c>
      <c r="AE1877" t="s">
        <v>365</v>
      </c>
      <c r="AF1877" t="s">
        <v>6100</v>
      </c>
      <c r="AG1877" t="s">
        <v>338</v>
      </c>
      <c r="AH1877" t="s">
        <v>530</v>
      </c>
      <c r="AJ1877" t="s">
        <v>6101</v>
      </c>
      <c r="AL1877" t="s">
        <v>339</v>
      </c>
      <c r="AM1877">
        <v>1</v>
      </c>
      <c r="AN1877">
        <v>1</v>
      </c>
      <c r="AO1877">
        <v>4885</v>
      </c>
      <c r="AQ1877">
        <v>124202</v>
      </c>
      <c r="AR1877">
        <v>51090001</v>
      </c>
      <c r="AS1877" t="s">
        <v>1986</v>
      </c>
      <c r="AT1877" t="s">
        <v>60</v>
      </c>
      <c r="AW1877" t="s">
        <v>340</v>
      </c>
      <c r="AX1877" t="s">
        <v>340</v>
      </c>
      <c r="AY1877" t="s">
        <v>357</v>
      </c>
      <c r="AZ1877" t="s">
        <v>361</v>
      </c>
      <c r="BY1877" t="s">
        <v>342</v>
      </c>
      <c r="EQ1877">
        <v>250831</v>
      </c>
      <c r="ER1877" t="s">
        <v>6102</v>
      </c>
      <c r="EV1877">
        <v>17286886</v>
      </c>
      <c r="EW1877">
        <v>928</v>
      </c>
      <c r="EX1877">
        <v>220645</v>
      </c>
      <c r="EY1877" t="s">
        <v>6103</v>
      </c>
      <c r="EZ1877">
        <v>1</v>
      </c>
      <c r="FC1877">
        <v>51090001</v>
      </c>
      <c r="FD1877" t="s">
        <v>60</v>
      </c>
    </row>
    <row r="1878" spans="1:160" x14ac:dyDescent="0.3">
      <c r="A1878" t="str">
        <f>VLOOKUP(B1878,Table2[],3,FALSE)</f>
        <v>Digital</v>
      </c>
      <c r="B1878" t="str">
        <f>IF(OR(ISNUMBER(FIND("QVC",Z1878)),ISNUMBER(FIND("QVC",AL1878))),"QVC",IF(OR(ISNUMBER(FIND("NCO",H1878)),ISNUMBER(FIND("NCO",Y1878))), "NCO", IF(AL1878="consumer","PMD.com",VLOOKUP(LEFT(H1878,2),Tables!$E$1:$F$11,2,FALSE))))</f>
        <v>PMD.com</v>
      </c>
      <c r="C1878">
        <f t="shared" si="90"/>
        <v>55340001</v>
      </c>
      <c r="D1878">
        <f t="shared" si="91"/>
        <v>1</v>
      </c>
      <c r="E1878" t="str">
        <f t="shared" ca="1" si="89"/>
        <v>shifted orders shipped</v>
      </c>
      <c r="F1878" t="s">
        <v>3539</v>
      </c>
      <c r="G1878" t="s">
        <v>335</v>
      </c>
      <c r="H1878" t="s">
        <v>6097</v>
      </c>
      <c r="I1878" s="6">
        <v>44011.722129629627</v>
      </c>
      <c r="J1878" t="s">
        <v>16</v>
      </c>
      <c r="K1878" s="6">
        <v>44013.335590277777</v>
      </c>
      <c r="M1878" t="s">
        <v>6098</v>
      </c>
      <c r="N1878" t="s">
        <v>6099</v>
      </c>
      <c r="Q1878" t="s">
        <v>751</v>
      </c>
      <c r="R1878" t="s">
        <v>365</v>
      </c>
      <c r="S1878" t="s">
        <v>6100</v>
      </c>
      <c r="T1878" t="s">
        <v>338</v>
      </c>
      <c r="U1878" t="s">
        <v>530</v>
      </c>
      <c r="W1878" t="s">
        <v>6101</v>
      </c>
      <c r="Z1878" t="s">
        <v>6098</v>
      </c>
      <c r="AA1878" t="s">
        <v>6099</v>
      </c>
      <c r="AD1878" t="s">
        <v>751</v>
      </c>
      <c r="AE1878" t="s">
        <v>365</v>
      </c>
      <c r="AF1878" t="s">
        <v>6100</v>
      </c>
      <c r="AG1878" t="s">
        <v>338</v>
      </c>
      <c r="AH1878" t="s">
        <v>530</v>
      </c>
      <c r="AJ1878" t="s">
        <v>6101</v>
      </c>
      <c r="AL1878" t="s">
        <v>339</v>
      </c>
      <c r="AM1878">
        <v>1</v>
      </c>
      <c r="AN1878">
        <v>1</v>
      </c>
      <c r="AO1878">
        <v>8241</v>
      </c>
      <c r="AQ1878">
        <v>124480</v>
      </c>
      <c r="AR1878">
        <v>55340001</v>
      </c>
      <c r="AS1878" t="s">
        <v>1955</v>
      </c>
      <c r="AT1878" t="s">
        <v>71</v>
      </c>
      <c r="AW1878" t="s">
        <v>343</v>
      </c>
      <c r="BY1878" t="s">
        <v>342</v>
      </c>
      <c r="EQ1878">
        <v>249139</v>
      </c>
      <c r="ER1878" t="s">
        <v>6102</v>
      </c>
      <c r="EV1878">
        <v>17286886</v>
      </c>
      <c r="EW1878">
        <v>928</v>
      </c>
      <c r="EX1878">
        <v>220645</v>
      </c>
      <c r="EY1878" t="s">
        <v>6103</v>
      </c>
      <c r="EZ1878">
        <v>1</v>
      </c>
      <c r="FC1878">
        <v>55340001</v>
      </c>
      <c r="FD1878" t="s">
        <v>71</v>
      </c>
    </row>
    <row r="1879" spans="1:160" x14ac:dyDescent="0.3">
      <c r="A1879" t="str">
        <f>VLOOKUP(B1879,Table2[],3,FALSE)</f>
        <v>Digital</v>
      </c>
      <c r="B1879" t="str">
        <f>IF(OR(ISNUMBER(FIND("QVC",Z1879)),ISNUMBER(FIND("QVC",AL1879))),"QVC",IF(OR(ISNUMBER(FIND("NCO",H1879)),ISNUMBER(FIND("NCO",Y1879))), "NCO", IF(AL1879="consumer","PMD.com",VLOOKUP(LEFT(H1879,2),Tables!$E$1:$F$11,2,FALSE))))</f>
        <v>PMD.com</v>
      </c>
      <c r="C1879">
        <f t="shared" si="90"/>
        <v>53920001</v>
      </c>
      <c r="D1879">
        <f t="shared" si="91"/>
        <v>1</v>
      </c>
      <c r="E1879" t="str">
        <f t="shared" ca="1" si="89"/>
        <v>shifted orders shipped</v>
      </c>
      <c r="F1879" t="s">
        <v>3539</v>
      </c>
      <c r="G1879" t="s">
        <v>335</v>
      </c>
      <c r="H1879" t="s">
        <v>6104</v>
      </c>
      <c r="I1879" s="6">
        <v>44011.576099537036</v>
      </c>
      <c r="J1879" t="s">
        <v>16</v>
      </c>
      <c r="K1879" s="6">
        <v>44013.3356712963</v>
      </c>
      <c r="M1879" t="s">
        <v>6105</v>
      </c>
      <c r="N1879" t="s">
        <v>1710</v>
      </c>
      <c r="O1879" t="s">
        <v>919</v>
      </c>
      <c r="Q1879" t="s">
        <v>1711</v>
      </c>
      <c r="R1879" t="s">
        <v>362</v>
      </c>
      <c r="S1879" t="s">
        <v>1712</v>
      </c>
      <c r="T1879" t="s">
        <v>338</v>
      </c>
      <c r="U1879" t="s">
        <v>530</v>
      </c>
      <c r="W1879" t="s">
        <v>1713</v>
      </c>
      <c r="Z1879" t="s">
        <v>6105</v>
      </c>
      <c r="AA1879" t="s">
        <v>1710</v>
      </c>
      <c r="AB1879" t="s">
        <v>919</v>
      </c>
      <c r="AD1879" t="s">
        <v>1711</v>
      </c>
      <c r="AE1879" t="s">
        <v>362</v>
      </c>
      <c r="AF1879" t="s">
        <v>1712</v>
      </c>
      <c r="AG1879" t="s">
        <v>338</v>
      </c>
      <c r="AH1879" t="s">
        <v>530</v>
      </c>
      <c r="AJ1879" t="s">
        <v>1713</v>
      </c>
      <c r="AL1879" t="s">
        <v>339</v>
      </c>
      <c r="AM1879">
        <v>1</v>
      </c>
      <c r="AN1879">
        <v>1</v>
      </c>
      <c r="AO1879">
        <v>14899</v>
      </c>
      <c r="AQ1879">
        <v>124468</v>
      </c>
      <c r="AR1879">
        <v>53920001</v>
      </c>
      <c r="AS1879">
        <v>9000000</v>
      </c>
      <c r="AT1879" t="s">
        <v>40</v>
      </c>
      <c r="AW1879" t="s">
        <v>343</v>
      </c>
      <c r="BY1879" t="s">
        <v>342</v>
      </c>
      <c r="EQ1879">
        <v>243396</v>
      </c>
      <c r="ER1879" t="s">
        <v>6106</v>
      </c>
      <c r="EV1879">
        <v>17286782</v>
      </c>
      <c r="EW1879">
        <v>928</v>
      </c>
      <c r="EX1879">
        <v>220537</v>
      </c>
      <c r="EY1879" t="s">
        <v>6107</v>
      </c>
      <c r="EZ1879">
        <v>1</v>
      </c>
      <c r="FC1879">
        <v>95385</v>
      </c>
      <c r="FD1879" t="s">
        <v>3531</v>
      </c>
    </row>
    <row r="1880" spans="1:160" x14ac:dyDescent="0.3">
      <c r="A1880" t="str">
        <f>VLOOKUP(B1880,Table2[],3,FALSE)</f>
        <v>Digital</v>
      </c>
      <c r="B1880" t="str">
        <f>IF(OR(ISNUMBER(FIND("QVC",Z1880)),ISNUMBER(FIND("QVC",AL1880))),"QVC",IF(OR(ISNUMBER(FIND("NCO",H1880)),ISNUMBER(FIND("NCO",Y1880))), "NCO", IF(AL1880="consumer","PMD.com",VLOOKUP(LEFT(H1880,2),Tables!$E$1:$F$11,2,FALSE))))</f>
        <v>PMD.com</v>
      </c>
      <c r="C1880">
        <f t="shared" si="90"/>
        <v>5354</v>
      </c>
      <c r="D1880">
        <f t="shared" si="91"/>
        <v>1</v>
      </c>
      <c r="E1880" t="str">
        <f t="shared" ca="1" si="89"/>
        <v>shifted orders shipped</v>
      </c>
      <c r="F1880" t="s">
        <v>3539</v>
      </c>
      <c r="G1880" t="s">
        <v>335</v>
      </c>
      <c r="H1880" t="s">
        <v>6104</v>
      </c>
      <c r="I1880" s="6">
        <v>44011.576099537036</v>
      </c>
      <c r="J1880" t="s">
        <v>16</v>
      </c>
      <c r="K1880" s="6">
        <v>44013.3356712963</v>
      </c>
      <c r="M1880" t="s">
        <v>6105</v>
      </c>
      <c r="N1880" t="s">
        <v>1710</v>
      </c>
      <c r="O1880" t="s">
        <v>919</v>
      </c>
      <c r="Q1880" t="s">
        <v>1711</v>
      </c>
      <c r="R1880" t="s">
        <v>362</v>
      </c>
      <c r="S1880" t="s">
        <v>1712</v>
      </c>
      <c r="T1880" t="s">
        <v>338</v>
      </c>
      <c r="U1880" t="s">
        <v>530</v>
      </c>
      <c r="W1880" t="s">
        <v>1713</v>
      </c>
      <c r="Z1880" t="s">
        <v>6105</v>
      </c>
      <c r="AA1880" t="s">
        <v>1710</v>
      </c>
      <c r="AB1880" t="s">
        <v>919</v>
      </c>
      <c r="AD1880" t="s">
        <v>1711</v>
      </c>
      <c r="AE1880" t="s">
        <v>362</v>
      </c>
      <c r="AF1880" t="s">
        <v>1712</v>
      </c>
      <c r="AG1880" t="s">
        <v>338</v>
      </c>
      <c r="AH1880" t="s">
        <v>530</v>
      </c>
      <c r="AJ1880" t="s">
        <v>1713</v>
      </c>
      <c r="AL1880" t="s">
        <v>339</v>
      </c>
      <c r="AM1880">
        <v>1</v>
      </c>
      <c r="AN1880">
        <v>1</v>
      </c>
      <c r="AO1880">
        <v>5214</v>
      </c>
      <c r="AQ1880">
        <v>124518</v>
      </c>
      <c r="AR1880">
        <v>5354</v>
      </c>
      <c r="AS1880" t="s">
        <v>1753</v>
      </c>
      <c r="AT1880" t="s">
        <v>103</v>
      </c>
      <c r="AW1880" t="s">
        <v>340</v>
      </c>
      <c r="AX1880" t="s">
        <v>340</v>
      </c>
      <c r="AY1880" t="s">
        <v>351</v>
      </c>
      <c r="AZ1880" t="s">
        <v>415</v>
      </c>
      <c r="BY1880" t="s">
        <v>342</v>
      </c>
      <c r="EQ1880">
        <v>249176</v>
      </c>
      <c r="ER1880" t="s">
        <v>6106</v>
      </c>
      <c r="EV1880">
        <v>17286782</v>
      </c>
      <c r="EW1880">
        <v>928</v>
      </c>
      <c r="EX1880">
        <v>220537</v>
      </c>
      <c r="EY1880" t="s">
        <v>6107</v>
      </c>
      <c r="EZ1880">
        <v>1</v>
      </c>
      <c r="FC1880">
        <v>5354</v>
      </c>
      <c r="FD1880" t="s">
        <v>103</v>
      </c>
    </row>
    <row r="1881" spans="1:160" x14ac:dyDescent="0.3">
      <c r="A1881" t="str">
        <f>VLOOKUP(B1881,Table2[],3,FALSE)</f>
        <v>Digital</v>
      </c>
      <c r="B1881" t="str">
        <f>IF(OR(ISNUMBER(FIND("QVC",Z1881)),ISNUMBER(FIND("QVC",AL1881))),"QVC",IF(OR(ISNUMBER(FIND("NCO",H1881)),ISNUMBER(FIND("NCO",Y1881))), "NCO", IF(AL1881="consumer","PMD.com",VLOOKUP(LEFT(H1881,2),Tables!$E$1:$F$11,2,FALSE))))</f>
        <v>PMD.com</v>
      </c>
      <c r="C1881">
        <f t="shared" si="90"/>
        <v>5341030</v>
      </c>
      <c r="D1881">
        <f t="shared" si="91"/>
        <v>1</v>
      </c>
      <c r="E1881" t="str">
        <f t="shared" ca="1" si="89"/>
        <v>shifted orders shipped</v>
      </c>
      <c r="F1881" t="s">
        <v>3539</v>
      </c>
      <c r="G1881" t="s">
        <v>335</v>
      </c>
      <c r="H1881" t="s">
        <v>6104</v>
      </c>
      <c r="I1881" s="6">
        <v>44011.576099537036</v>
      </c>
      <c r="J1881" t="s">
        <v>16</v>
      </c>
      <c r="K1881" s="6">
        <v>44013.3356712963</v>
      </c>
      <c r="M1881" t="s">
        <v>6105</v>
      </c>
      <c r="N1881" t="s">
        <v>1710</v>
      </c>
      <c r="O1881" t="s">
        <v>919</v>
      </c>
      <c r="Q1881" t="s">
        <v>1711</v>
      </c>
      <c r="R1881" t="s">
        <v>362</v>
      </c>
      <c r="S1881" t="s">
        <v>1712</v>
      </c>
      <c r="T1881" t="s">
        <v>338</v>
      </c>
      <c r="U1881" t="s">
        <v>530</v>
      </c>
      <c r="W1881" t="s">
        <v>1713</v>
      </c>
      <c r="Z1881" t="s">
        <v>6105</v>
      </c>
      <c r="AA1881" t="s">
        <v>1710</v>
      </c>
      <c r="AB1881" t="s">
        <v>919</v>
      </c>
      <c r="AD1881" t="s">
        <v>1711</v>
      </c>
      <c r="AE1881" t="s">
        <v>362</v>
      </c>
      <c r="AF1881" t="s">
        <v>1712</v>
      </c>
      <c r="AG1881" t="s">
        <v>338</v>
      </c>
      <c r="AH1881" t="s">
        <v>530</v>
      </c>
      <c r="AJ1881" t="s">
        <v>1713</v>
      </c>
      <c r="AL1881" t="s">
        <v>339</v>
      </c>
      <c r="AM1881">
        <v>1</v>
      </c>
      <c r="AN1881">
        <v>1</v>
      </c>
      <c r="AO1881">
        <v>12859</v>
      </c>
      <c r="AQ1881">
        <v>124642</v>
      </c>
      <c r="AR1881">
        <v>5341030</v>
      </c>
      <c r="AS1881" t="s">
        <v>925</v>
      </c>
      <c r="AT1881" t="s">
        <v>926</v>
      </c>
      <c r="AW1881" t="s">
        <v>366</v>
      </c>
      <c r="AX1881" t="s">
        <v>366</v>
      </c>
      <c r="AY1881" t="s">
        <v>345</v>
      </c>
      <c r="AZ1881" t="s">
        <v>346</v>
      </c>
      <c r="BY1881" t="s">
        <v>342</v>
      </c>
      <c r="EQ1881">
        <v>243275</v>
      </c>
      <c r="ER1881" t="s">
        <v>6106</v>
      </c>
      <c r="EV1881">
        <v>17286782</v>
      </c>
      <c r="EW1881">
        <v>928</v>
      </c>
      <c r="EX1881">
        <v>220537</v>
      </c>
      <c r="EY1881" t="s">
        <v>6107</v>
      </c>
      <c r="EZ1881">
        <v>1</v>
      </c>
      <c r="FC1881">
        <v>95385</v>
      </c>
      <c r="FD1881" t="s">
        <v>3531</v>
      </c>
    </row>
    <row r="1882" spans="1:160" x14ac:dyDescent="0.3">
      <c r="A1882" t="str">
        <f>VLOOKUP(B1882,Table2[],3,FALSE)</f>
        <v>Digital</v>
      </c>
      <c r="B1882" t="str">
        <f>IF(OR(ISNUMBER(FIND("QVC",Z1882)),ISNUMBER(FIND("QVC",AL1882))),"QVC",IF(OR(ISNUMBER(FIND("NCO",H1882)),ISNUMBER(FIND("NCO",Y1882))), "NCO", IF(AL1882="consumer","PMD.com",VLOOKUP(LEFT(H1882,2),Tables!$E$1:$F$11,2,FALSE))))</f>
        <v>PMD.com</v>
      </c>
      <c r="C1882">
        <f t="shared" si="90"/>
        <v>52430001</v>
      </c>
      <c r="D1882">
        <f t="shared" si="91"/>
        <v>1</v>
      </c>
      <c r="E1882" t="str">
        <f t="shared" ca="1" si="89"/>
        <v>shifted orders shipped</v>
      </c>
      <c r="F1882" t="s">
        <v>3539</v>
      </c>
      <c r="G1882" t="s">
        <v>335</v>
      </c>
      <c r="H1882" t="s">
        <v>6104</v>
      </c>
      <c r="I1882" s="6">
        <v>44011.576099537036</v>
      </c>
      <c r="J1882" t="s">
        <v>16</v>
      </c>
      <c r="K1882" s="6">
        <v>44013.3356712963</v>
      </c>
      <c r="M1882" t="s">
        <v>6105</v>
      </c>
      <c r="N1882" t="s">
        <v>1710</v>
      </c>
      <c r="O1882" t="s">
        <v>919</v>
      </c>
      <c r="Q1882" t="s">
        <v>1711</v>
      </c>
      <c r="R1882" t="s">
        <v>362</v>
      </c>
      <c r="S1882" t="s">
        <v>1712</v>
      </c>
      <c r="T1882" t="s">
        <v>338</v>
      </c>
      <c r="U1882" t="s">
        <v>530</v>
      </c>
      <c r="W1882" t="s">
        <v>1713</v>
      </c>
      <c r="Z1882" t="s">
        <v>6105</v>
      </c>
      <c r="AA1882" t="s">
        <v>1710</v>
      </c>
      <c r="AB1882" t="s">
        <v>919</v>
      </c>
      <c r="AD1882" t="s">
        <v>1711</v>
      </c>
      <c r="AE1882" t="s">
        <v>362</v>
      </c>
      <c r="AF1882" t="s">
        <v>1712</v>
      </c>
      <c r="AG1882" t="s">
        <v>338</v>
      </c>
      <c r="AH1882" t="s">
        <v>530</v>
      </c>
      <c r="AJ1882" t="s">
        <v>1713</v>
      </c>
      <c r="AL1882" t="s">
        <v>339</v>
      </c>
      <c r="AM1882">
        <v>1</v>
      </c>
      <c r="AN1882">
        <v>1</v>
      </c>
      <c r="AO1882">
        <v>12063</v>
      </c>
      <c r="AQ1882">
        <v>127155</v>
      </c>
      <c r="AR1882">
        <v>52430001</v>
      </c>
      <c r="AS1882" t="s">
        <v>927</v>
      </c>
      <c r="AT1882" t="s">
        <v>75</v>
      </c>
      <c r="AW1882" t="s">
        <v>340</v>
      </c>
      <c r="AX1882" t="s">
        <v>340</v>
      </c>
      <c r="AY1882" t="s">
        <v>357</v>
      </c>
      <c r="AZ1882" t="s">
        <v>363</v>
      </c>
      <c r="BY1882" t="s">
        <v>342</v>
      </c>
      <c r="EQ1882">
        <v>249990</v>
      </c>
      <c r="ER1882" t="s">
        <v>6106</v>
      </c>
      <c r="EV1882">
        <v>17286782</v>
      </c>
      <c r="EW1882">
        <v>928</v>
      </c>
      <c r="EX1882">
        <v>220537</v>
      </c>
      <c r="EY1882" t="s">
        <v>6107</v>
      </c>
      <c r="EZ1882">
        <v>1</v>
      </c>
      <c r="FC1882">
        <v>95385</v>
      </c>
      <c r="FD1882" t="s">
        <v>3531</v>
      </c>
    </row>
    <row r="1883" spans="1:160" x14ac:dyDescent="0.3">
      <c r="A1883" t="str">
        <f>VLOOKUP(B1883,Table2[],3,FALSE)</f>
        <v>Digital</v>
      </c>
      <c r="B1883" t="str">
        <f>IF(OR(ISNUMBER(FIND("QVC",Z1883)),ISNUMBER(FIND("QVC",AL1883))),"QVC",IF(OR(ISNUMBER(FIND("NCO",H1883)),ISNUMBER(FIND("NCO",Y1883))), "NCO", IF(AL1883="consumer","PMD.com",VLOOKUP(LEFT(H1883,2),Tables!$E$1:$F$11,2,FALSE))))</f>
        <v>PMD.com</v>
      </c>
      <c r="C1883" t="str">
        <f t="shared" si="90"/>
        <v>53500001A</v>
      </c>
      <c r="D1883">
        <f t="shared" si="91"/>
        <v>3</v>
      </c>
      <c r="E1883" t="str">
        <f t="shared" ca="1" si="89"/>
        <v>shifted orders shipped</v>
      </c>
      <c r="F1883" t="s">
        <v>3539</v>
      </c>
      <c r="G1883" t="s">
        <v>335</v>
      </c>
      <c r="H1883" t="s">
        <v>6104</v>
      </c>
      <c r="I1883" s="6">
        <v>44011.576099537036</v>
      </c>
      <c r="J1883" t="s">
        <v>16</v>
      </c>
      <c r="K1883" s="6">
        <v>44013.3356712963</v>
      </c>
      <c r="M1883" t="s">
        <v>6105</v>
      </c>
      <c r="N1883" t="s">
        <v>1710</v>
      </c>
      <c r="O1883" t="s">
        <v>919</v>
      </c>
      <c r="Q1883" t="s">
        <v>1711</v>
      </c>
      <c r="R1883" t="s">
        <v>362</v>
      </c>
      <c r="S1883" t="s">
        <v>1712</v>
      </c>
      <c r="T1883" t="s">
        <v>338</v>
      </c>
      <c r="U1883" t="s">
        <v>530</v>
      </c>
      <c r="W1883" t="s">
        <v>1713</v>
      </c>
      <c r="Z1883" t="s">
        <v>6105</v>
      </c>
      <c r="AA1883" t="s">
        <v>1710</v>
      </c>
      <c r="AB1883" t="s">
        <v>919</v>
      </c>
      <c r="AD1883" t="s">
        <v>1711</v>
      </c>
      <c r="AE1883" t="s">
        <v>362</v>
      </c>
      <c r="AF1883" t="s">
        <v>1712</v>
      </c>
      <c r="AG1883" t="s">
        <v>338</v>
      </c>
      <c r="AH1883" t="s">
        <v>530</v>
      </c>
      <c r="AJ1883" t="s">
        <v>1713</v>
      </c>
      <c r="AL1883" t="s">
        <v>339</v>
      </c>
      <c r="AM1883">
        <v>3</v>
      </c>
      <c r="AN1883">
        <v>3</v>
      </c>
      <c r="AO1883">
        <v>1690</v>
      </c>
      <c r="AQ1883">
        <v>125277</v>
      </c>
      <c r="AR1883" t="s">
        <v>1242</v>
      </c>
      <c r="AS1883" t="s">
        <v>1243</v>
      </c>
      <c r="AT1883" t="s">
        <v>1244</v>
      </c>
      <c r="AW1883" t="s">
        <v>349</v>
      </c>
      <c r="AX1883" t="s">
        <v>553</v>
      </c>
      <c r="AY1883" t="s">
        <v>345</v>
      </c>
      <c r="AZ1883">
        <v>0</v>
      </c>
      <c r="EQ1883">
        <v>251914</v>
      </c>
      <c r="ER1883" t="s">
        <v>6106</v>
      </c>
      <c r="EV1883">
        <v>17286782</v>
      </c>
      <c r="EW1883">
        <v>928</v>
      </c>
      <c r="EX1883">
        <v>220537</v>
      </c>
      <c r="EY1883" t="s">
        <v>6107</v>
      </c>
      <c r="EZ1883">
        <v>1</v>
      </c>
      <c r="FC1883" t="s">
        <v>1242</v>
      </c>
      <c r="FD1883" t="s">
        <v>1244</v>
      </c>
    </row>
    <row r="1884" spans="1:160" x14ac:dyDescent="0.3">
      <c r="A1884" t="str">
        <f>VLOOKUP(B1884,Table2[],3,FALSE)</f>
        <v>Digital</v>
      </c>
      <c r="B1884" t="str">
        <f>IF(OR(ISNUMBER(FIND("QVC",Z1884)),ISNUMBER(FIND("QVC",AL1884))),"QVC",IF(OR(ISNUMBER(FIND("NCO",H1884)),ISNUMBER(FIND("NCO",Y1884))), "NCO", IF(AL1884="consumer","PMD.com",VLOOKUP(LEFT(H1884,2),Tables!$E$1:$F$11,2,FALSE))))</f>
        <v>PMD.com</v>
      </c>
      <c r="C1884">
        <f t="shared" si="90"/>
        <v>53970001</v>
      </c>
      <c r="D1884">
        <f t="shared" si="91"/>
        <v>1</v>
      </c>
      <c r="E1884" t="str">
        <f t="shared" ca="1" si="89"/>
        <v>shifted orders shipped</v>
      </c>
      <c r="F1884" t="s">
        <v>3539</v>
      </c>
      <c r="G1884" t="s">
        <v>335</v>
      </c>
      <c r="H1884" t="s">
        <v>6104</v>
      </c>
      <c r="I1884" s="6">
        <v>44011.576099537036</v>
      </c>
      <c r="J1884" t="s">
        <v>16</v>
      </c>
      <c r="K1884" s="6">
        <v>44013.3356712963</v>
      </c>
      <c r="M1884" t="s">
        <v>6105</v>
      </c>
      <c r="N1884" t="s">
        <v>1710</v>
      </c>
      <c r="O1884" t="s">
        <v>919</v>
      </c>
      <c r="Q1884" t="s">
        <v>1711</v>
      </c>
      <c r="R1884" t="s">
        <v>362</v>
      </c>
      <c r="S1884" t="s">
        <v>1712</v>
      </c>
      <c r="T1884" t="s">
        <v>338</v>
      </c>
      <c r="U1884" t="s">
        <v>530</v>
      </c>
      <c r="W1884" t="s">
        <v>1713</v>
      </c>
      <c r="Z1884" t="s">
        <v>6105</v>
      </c>
      <c r="AA1884" t="s">
        <v>1710</v>
      </c>
      <c r="AB1884" t="s">
        <v>919</v>
      </c>
      <c r="AD1884" t="s">
        <v>1711</v>
      </c>
      <c r="AE1884" t="s">
        <v>362</v>
      </c>
      <c r="AF1884" t="s">
        <v>1712</v>
      </c>
      <c r="AG1884" t="s">
        <v>338</v>
      </c>
      <c r="AH1884" t="s">
        <v>530</v>
      </c>
      <c r="AJ1884" t="s">
        <v>1713</v>
      </c>
      <c r="AL1884" t="s">
        <v>339</v>
      </c>
      <c r="AM1884">
        <v>1</v>
      </c>
      <c r="AN1884">
        <v>1</v>
      </c>
      <c r="AO1884">
        <v>392</v>
      </c>
      <c r="AQ1884">
        <v>124472</v>
      </c>
      <c r="AR1884">
        <v>53970001</v>
      </c>
      <c r="AS1884" t="s">
        <v>577</v>
      </c>
      <c r="AT1884" t="s">
        <v>41</v>
      </c>
      <c r="AW1884" t="s">
        <v>343</v>
      </c>
      <c r="BY1884" t="s">
        <v>342</v>
      </c>
      <c r="EQ1884">
        <v>251826</v>
      </c>
      <c r="ER1884" t="s">
        <v>6106</v>
      </c>
      <c r="EV1884">
        <v>17286782</v>
      </c>
      <c r="EW1884">
        <v>928</v>
      </c>
      <c r="EX1884">
        <v>220537</v>
      </c>
      <c r="EY1884" t="s">
        <v>6107</v>
      </c>
      <c r="EZ1884">
        <v>1</v>
      </c>
      <c r="FC1884">
        <v>53970001</v>
      </c>
      <c r="FD1884" t="s">
        <v>41</v>
      </c>
    </row>
    <row r="1885" spans="1:160" x14ac:dyDescent="0.3">
      <c r="A1885" t="str">
        <f>VLOOKUP(B1885,Table2[],3,FALSE)</f>
        <v>Digital</v>
      </c>
      <c r="B1885" t="str">
        <f>IF(OR(ISNUMBER(FIND("QVC",Z1885)),ISNUMBER(FIND("QVC",AL1885))),"QVC",IF(OR(ISNUMBER(FIND("NCO",H1885)),ISNUMBER(FIND("NCO",Y1885))), "NCO", IF(AL1885="consumer","PMD.com",VLOOKUP(LEFT(H1885,2),Tables!$E$1:$F$11,2,FALSE))))</f>
        <v>PMD.com</v>
      </c>
      <c r="C1885">
        <f t="shared" si="90"/>
        <v>53990001</v>
      </c>
      <c r="D1885">
        <f t="shared" si="91"/>
        <v>1</v>
      </c>
      <c r="E1885" t="str">
        <f t="shared" ca="1" si="89"/>
        <v>shifted orders shipped</v>
      </c>
      <c r="F1885" t="s">
        <v>3539</v>
      </c>
      <c r="G1885" t="s">
        <v>335</v>
      </c>
      <c r="H1885" t="s">
        <v>6104</v>
      </c>
      <c r="I1885" s="6">
        <v>44011.576099537036</v>
      </c>
      <c r="J1885" t="s">
        <v>16</v>
      </c>
      <c r="K1885" s="6">
        <v>44013.3356712963</v>
      </c>
      <c r="M1885" t="s">
        <v>6105</v>
      </c>
      <c r="N1885" t="s">
        <v>1710</v>
      </c>
      <c r="O1885" t="s">
        <v>919</v>
      </c>
      <c r="Q1885" t="s">
        <v>1711</v>
      </c>
      <c r="R1885" t="s">
        <v>362</v>
      </c>
      <c r="S1885" t="s">
        <v>1712</v>
      </c>
      <c r="T1885" t="s">
        <v>338</v>
      </c>
      <c r="U1885" t="s">
        <v>530</v>
      </c>
      <c r="W1885" t="s">
        <v>1713</v>
      </c>
      <c r="Z1885" t="s">
        <v>6105</v>
      </c>
      <c r="AA1885" t="s">
        <v>1710</v>
      </c>
      <c r="AB1885" t="s">
        <v>919</v>
      </c>
      <c r="AD1885" t="s">
        <v>1711</v>
      </c>
      <c r="AE1885" t="s">
        <v>362</v>
      </c>
      <c r="AF1885" t="s">
        <v>1712</v>
      </c>
      <c r="AG1885" t="s">
        <v>338</v>
      </c>
      <c r="AH1885" t="s">
        <v>530</v>
      </c>
      <c r="AJ1885" t="s">
        <v>1713</v>
      </c>
      <c r="AL1885" t="s">
        <v>339</v>
      </c>
      <c r="AM1885">
        <v>1</v>
      </c>
      <c r="AN1885">
        <v>1</v>
      </c>
      <c r="AO1885">
        <v>14448</v>
      </c>
      <c r="AQ1885">
        <v>124474</v>
      </c>
      <c r="AR1885">
        <v>53990001</v>
      </c>
      <c r="AS1885" t="s">
        <v>1735</v>
      </c>
      <c r="AT1885" t="s">
        <v>111</v>
      </c>
      <c r="AW1885" t="s">
        <v>343</v>
      </c>
      <c r="BY1885" t="s">
        <v>342</v>
      </c>
      <c r="EQ1885">
        <v>253300</v>
      </c>
      <c r="ER1885" t="s">
        <v>6106</v>
      </c>
      <c r="EV1885">
        <v>17286782</v>
      </c>
      <c r="EW1885">
        <v>928</v>
      </c>
      <c r="EX1885">
        <v>220537</v>
      </c>
      <c r="EY1885" t="s">
        <v>6107</v>
      </c>
      <c r="EZ1885">
        <v>1</v>
      </c>
      <c r="FC1885">
        <v>53990001</v>
      </c>
      <c r="FD1885" t="s">
        <v>111</v>
      </c>
    </row>
    <row r="1886" spans="1:160" x14ac:dyDescent="0.3">
      <c r="A1886" t="str">
        <f>VLOOKUP(B1886,Table2[],3,FALSE)</f>
        <v>Digital</v>
      </c>
      <c r="B1886" t="str">
        <f>IF(OR(ISNUMBER(FIND("QVC",Z1886)),ISNUMBER(FIND("QVC",AL1886))),"QVC",IF(OR(ISNUMBER(FIND("NCO",H1886)),ISNUMBER(FIND("NCO",Y1886))), "NCO", IF(AL1886="consumer","PMD.com",VLOOKUP(LEFT(H1886,2),Tables!$E$1:$F$11,2,FALSE))))</f>
        <v>PMD.com</v>
      </c>
      <c r="C1886">
        <f t="shared" si="90"/>
        <v>51090030</v>
      </c>
      <c r="D1886">
        <f t="shared" si="91"/>
        <v>1</v>
      </c>
      <c r="E1886" t="str">
        <f t="shared" ca="1" si="89"/>
        <v>shifted orders shipped</v>
      </c>
      <c r="F1886" t="s">
        <v>3539</v>
      </c>
      <c r="G1886" t="s">
        <v>335</v>
      </c>
      <c r="H1886" t="s">
        <v>6104</v>
      </c>
      <c r="I1886" s="6">
        <v>44011.576099537036</v>
      </c>
      <c r="J1886" t="s">
        <v>16</v>
      </c>
      <c r="K1886" s="6">
        <v>44013.3356712963</v>
      </c>
      <c r="M1886" t="s">
        <v>6105</v>
      </c>
      <c r="N1886" t="s">
        <v>1710</v>
      </c>
      <c r="O1886" t="s">
        <v>919</v>
      </c>
      <c r="Q1886" t="s">
        <v>1711</v>
      </c>
      <c r="R1886" t="s">
        <v>362</v>
      </c>
      <c r="S1886" t="s">
        <v>1712</v>
      </c>
      <c r="T1886" t="s">
        <v>338</v>
      </c>
      <c r="U1886" t="s">
        <v>530</v>
      </c>
      <c r="W1886" t="s">
        <v>1713</v>
      </c>
      <c r="Z1886" t="s">
        <v>6105</v>
      </c>
      <c r="AA1886" t="s">
        <v>1710</v>
      </c>
      <c r="AB1886" t="s">
        <v>919</v>
      </c>
      <c r="AD1886" t="s">
        <v>1711</v>
      </c>
      <c r="AE1886" t="s">
        <v>362</v>
      </c>
      <c r="AF1886" t="s">
        <v>1712</v>
      </c>
      <c r="AG1886" t="s">
        <v>338</v>
      </c>
      <c r="AH1886" t="s">
        <v>530</v>
      </c>
      <c r="AJ1886" t="s">
        <v>1713</v>
      </c>
      <c r="AL1886" t="s">
        <v>339</v>
      </c>
      <c r="AM1886">
        <v>1</v>
      </c>
      <c r="AN1886">
        <v>1</v>
      </c>
      <c r="AO1886">
        <v>6688</v>
      </c>
      <c r="AQ1886">
        <v>125960</v>
      </c>
      <c r="AR1886">
        <v>51090030</v>
      </c>
      <c r="AS1886" t="s">
        <v>3043</v>
      </c>
      <c r="AT1886" t="s">
        <v>628</v>
      </c>
      <c r="AW1886" t="s">
        <v>343</v>
      </c>
      <c r="BY1886" t="s">
        <v>342</v>
      </c>
      <c r="BZ1886" t="b">
        <v>0</v>
      </c>
      <c r="EQ1886">
        <v>243047</v>
      </c>
      <c r="ER1886" t="s">
        <v>6106</v>
      </c>
      <c r="EV1886">
        <v>17286782</v>
      </c>
      <c r="EW1886">
        <v>928</v>
      </c>
      <c r="EX1886">
        <v>220537</v>
      </c>
      <c r="EY1886" t="s">
        <v>6107</v>
      </c>
      <c r="EZ1886">
        <v>1</v>
      </c>
      <c r="FC1886">
        <v>95385</v>
      </c>
      <c r="FD1886" t="s">
        <v>3531</v>
      </c>
    </row>
    <row r="1887" spans="1:160" x14ac:dyDescent="0.3">
      <c r="A1887" t="str">
        <f>VLOOKUP(B1887,Table2[],3,FALSE)</f>
        <v>Digital</v>
      </c>
      <c r="B1887" t="str">
        <f>IF(OR(ISNUMBER(FIND("QVC",Z1887)),ISNUMBER(FIND("QVC",AL1887))),"QVC",IF(OR(ISNUMBER(FIND("NCO",H1887)),ISNUMBER(FIND("NCO",Y1887))), "NCO", IF(AL1887="consumer","PMD.com",VLOOKUP(LEFT(H1887,2),Tables!$E$1:$F$11,2,FALSE))))</f>
        <v>PMD.com</v>
      </c>
      <c r="C1887">
        <f t="shared" si="90"/>
        <v>51090030</v>
      </c>
      <c r="D1887">
        <f t="shared" si="91"/>
        <v>1</v>
      </c>
      <c r="E1887" t="str">
        <f t="shared" ca="1" si="89"/>
        <v>shifted orders shipped</v>
      </c>
      <c r="F1887" t="s">
        <v>3539</v>
      </c>
      <c r="G1887" t="s">
        <v>335</v>
      </c>
      <c r="H1887" t="s">
        <v>6108</v>
      </c>
      <c r="I1887" s="6">
        <v>44011.85087962963</v>
      </c>
      <c r="J1887" t="s">
        <v>16</v>
      </c>
      <c r="K1887" s="6">
        <v>44013.335717592592</v>
      </c>
      <c r="M1887" t="s">
        <v>6109</v>
      </c>
      <c r="N1887" t="s">
        <v>6110</v>
      </c>
      <c r="Q1887" t="s">
        <v>467</v>
      </c>
      <c r="R1887" t="s">
        <v>365</v>
      </c>
      <c r="S1887" t="s">
        <v>6111</v>
      </c>
      <c r="T1887" t="s">
        <v>338</v>
      </c>
      <c r="U1887" t="s">
        <v>530</v>
      </c>
      <c r="W1887" t="s">
        <v>6112</v>
      </c>
      <c r="Z1887" t="s">
        <v>6109</v>
      </c>
      <c r="AA1887" t="s">
        <v>6110</v>
      </c>
      <c r="AD1887" t="s">
        <v>467</v>
      </c>
      <c r="AE1887" t="s">
        <v>365</v>
      </c>
      <c r="AF1887" t="s">
        <v>6111</v>
      </c>
      <c r="AG1887" t="s">
        <v>338</v>
      </c>
      <c r="AH1887" t="s">
        <v>530</v>
      </c>
      <c r="AJ1887" t="s">
        <v>6112</v>
      </c>
      <c r="AL1887" t="s">
        <v>339</v>
      </c>
      <c r="AM1887">
        <v>1</v>
      </c>
      <c r="AN1887">
        <v>1</v>
      </c>
      <c r="AO1887">
        <v>6688</v>
      </c>
      <c r="AQ1887">
        <v>125960</v>
      </c>
      <c r="AR1887">
        <v>51090030</v>
      </c>
      <c r="AS1887" t="s">
        <v>3043</v>
      </c>
      <c r="AT1887" t="s">
        <v>628</v>
      </c>
      <c r="AW1887" t="s">
        <v>343</v>
      </c>
      <c r="BY1887" t="s">
        <v>342</v>
      </c>
      <c r="BZ1887" t="b">
        <v>0</v>
      </c>
      <c r="EQ1887">
        <v>243047</v>
      </c>
      <c r="ER1887" t="s">
        <v>6113</v>
      </c>
      <c r="EV1887">
        <v>17287108</v>
      </c>
      <c r="EW1887">
        <v>928</v>
      </c>
      <c r="EX1887">
        <v>220707</v>
      </c>
      <c r="EY1887" t="s">
        <v>6114</v>
      </c>
      <c r="EZ1887">
        <v>1</v>
      </c>
      <c r="FC1887">
        <v>95384</v>
      </c>
      <c r="FD1887" t="s">
        <v>3530</v>
      </c>
    </row>
    <row r="1888" spans="1:160" x14ac:dyDescent="0.3">
      <c r="A1888" t="str">
        <f>VLOOKUP(B1888,Table2[],3,FALSE)</f>
        <v>Digital</v>
      </c>
      <c r="B1888" t="str">
        <f>IF(OR(ISNUMBER(FIND("QVC",Z1888)),ISNUMBER(FIND("QVC",AL1888))),"QVC",IF(OR(ISNUMBER(FIND("NCO",H1888)),ISNUMBER(FIND("NCO",Y1888))), "NCO", IF(AL1888="consumer","PMD.com",VLOOKUP(LEFT(H1888,2),Tables!$E$1:$F$11,2,FALSE))))</f>
        <v>PMD.com</v>
      </c>
      <c r="C1888">
        <f t="shared" si="90"/>
        <v>52430001</v>
      </c>
      <c r="D1888">
        <f t="shared" si="91"/>
        <v>1</v>
      </c>
      <c r="E1888" t="str">
        <f t="shared" ca="1" si="89"/>
        <v>shifted orders shipped</v>
      </c>
      <c r="F1888" t="s">
        <v>3539</v>
      </c>
      <c r="G1888" t="s">
        <v>335</v>
      </c>
      <c r="H1888" t="s">
        <v>6108</v>
      </c>
      <c r="I1888" s="6">
        <v>44011.85087962963</v>
      </c>
      <c r="J1888" t="s">
        <v>16</v>
      </c>
      <c r="K1888" s="6">
        <v>44013.335717592592</v>
      </c>
      <c r="M1888" t="s">
        <v>6109</v>
      </c>
      <c r="N1888" t="s">
        <v>6110</v>
      </c>
      <c r="Q1888" t="s">
        <v>467</v>
      </c>
      <c r="R1888" t="s">
        <v>365</v>
      </c>
      <c r="S1888" t="s">
        <v>6111</v>
      </c>
      <c r="T1888" t="s">
        <v>338</v>
      </c>
      <c r="U1888" t="s">
        <v>530</v>
      </c>
      <c r="W1888" t="s">
        <v>6112</v>
      </c>
      <c r="Z1888" t="s">
        <v>6109</v>
      </c>
      <c r="AA1888" t="s">
        <v>6110</v>
      </c>
      <c r="AD1888" t="s">
        <v>467</v>
      </c>
      <c r="AE1888" t="s">
        <v>365</v>
      </c>
      <c r="AF1888" t="s">
        <v>6111</v>
      </c>
      <c r="AG1888" t="s">
        <v>338</v>
      </c>
      <c r="AH1888" t="s">
        <v>530</v>
      </c>
      <c r="AJ1888" t="s">
        <v>6112</v>
      </c>
      <c r="AL1888" t="s">
        <v>339</v>
      </c>
      <c r="AM1888">
        <v>1</v>
      </c>
      <c r="AN1888">
        <v>1</v>
      </c>
      <c r="AO1888">
        <v>12063</v>
      </c>
      <c r="AQ1888">
        <v>127155</v>
      </c>
      <c r="AR1888">
        <v>52430001</v>
      </c>
      <c r="AS1888" t="s">
        <v>927</v>
      </c>
      <c r="AT1888" t="s">
        <v>75</v>
      </c>
      <c r="AW1888" t="s">
        <v>340</v>
      </c>
      <c r="AX1888" t="s">
        <v>340</v>
      </c>
      <c r="AY1888" t="s">
        <v>357</v>
      </c>
      <c r="AZ1888" t="s">
        <v>363</v>
      </c>
      <c r="BY1888" t="s">
        <v>342</v>
      </c>
      <c r="EQ1888">
        <v>249990</v>
      </c>
      <c r="ER1888" t="s">
        <v>6113</v>
      </c>
      <c r="EV1888">
        <v>17287108</v>
      </c>
      <c r="EW1888">
        <v>928</v>
      </c>
      <c r="EX1888">
        <v>220707</v>
      </c>
      <c r="EY1888" t="s">
        <v>6114</v>
      </c>
      <c r="EZ1888">
        <v>1</v>
      </c>
      <c r="FC1888">
        <v>95384</v>
      </c>
      <c r="FD1888" t="s">
        <v>3530</v>
      </c>
    </row>
    <row r="1889" spans="1:160" x14ac:dyDescent="0.3">
      <c r="A1889" t="str">
        <f>VLOOKUP(B1889,Table2[],3,FALSE)</f>
        <v>Digital</v>
      </c>
      <c r="B1889" t="str">
        <f>IF(OR(ISNUMBER(FIND("QVC",Z1889)),ISNUMBER(FIND("QVC",AL1889))),"QVC",IF(OR(ISNUMBER(FIND("NCO",H1889)),ISNUMBER(FIND("NCO",Y1889))), "NCO", IF(AL1889="consumer","PMD.com",VLOOKUP(LEFT(H1889,2),Tables!$E$1:$F$11,2,FALSE))))</f>
        <v>PMD.com</v>
      </c>
      <c r="C1889">
        <f t="shared" si="90"/>
        <v>52430001</v>
      </c>
      <c r="D1889">
        <f t="shared" si="91"/>
        <v>1</v>
      </c>
      <c r="E1889" t="str">
        <f t="shared" ca="1" si="89"/>
        <v>shifted orders shipped</v>
      </c>
      <c r="F1889" t="s">
        <v>3539</v>
      </c>
      <c r="G1889" t="s">
        <v>335</v>
      </c>
      <c r="H1889" t="s">
        <v>6108</v>
      </c>
      <c r="I1889" s="6">
        <v>44011.85087962963</v>
      </c>
      <c r="J1889" t="s">
        <v>16</v>
      </c>
      <c r="K1889" s="6">
        <v>44013.335717592592</v>
      </c>
      <c r="M1889" t="s">
        <v>6109</v>
      </c>
      <c r="N1889" t="s">
        <v>6110</v>
      </c>
      <c r="Q1889" t="s">
        <v>467</v>
      </c>
      <c r="R1889" t="s">
        <v>365</v>
      </c>
      <c r="S1889" t="s">
        <v>6111</v>
      </c>
      <c r="T1889" t="s">
        <v>338</v>
      </c>
      <c r="U1889" t="s">
        <v>530</v>
      </c>
      <c r="W1889" t="s">
        <v>6112</v>
      </c>
      <c r="Z1889" t="s">
        <v>6109</v>
      </c>
      <c r="AA1889" t="s">
        <v>6110</v>
      </c>
      <c r="AD1889" t="s">
        <v>467</v>
      </c>
      <c r="AE1889" t="s">
        <v>365</v>
      </c>
      <c r="AF1889" t="s">
        <v>6111</v>
      </c>
      <c r="AG1889" t="s">
        <v>338</v>
      </c>
      <c r="AH1889" t="s">
        <v>530</v>
      </c>
      <c r="AJ1889" t="s">
        <v>6112</v>
      </c>
      <c r="AL1889" t="s">
        <v>339</v>
      </c>
      <c r="AM1889">
        <v>1</v>
      </c>
      <c r="AN1889">
        <v>1</v>
      </c>
      <c r="AO1889">
        <v>12063</v>
      </c>
      <c r="AQ1889">
        <v>127155</v>
      </c>
      <c r="AR1889">
        <v>52430001</v>
      </c>
      <c r="AS1889" t="s">
        <v>927</v>
      </c>
      <c r="AT1889" t="s">
        <v>75</v>
      </c>
      <c r="AW1889" t="s">
        <v>340</v>
      </c>
      <c r="AX1889" t="s">
        <v>340</v>
      </c>
      <c r="AY1889" t="s">
        <v>357</v>
      </c>
      <c r="AZ1889" t="s">
        <v>363</v>
      </c>
      <c r="BY1889" t="s">
        <v>342</v>
      </c>
      <c r="EQ1889">
        <v>249990</v>
      </c>
      <c r="ER1889" t="s">
        <v>6113</v>
      </c>
      <c r="EV1889">
        <v>17287108</v>
      </c>
      <c r="EW1889">
        <v>928</v>
      </c>
      <c r="EX1889">
        <v>220707</v>
      </c>
      <c r="EY1889" t="s">
        <v>6114</v>
      </c>
      <c r="EZ1889">
        <v>1</v>
      </c>
      <c r="FC1889">
        <v>95298</v>
      </c>
      <c r="FD1889" t="s">
        <v>674</v>
      </c>
    </row>
    <row r="1890" spans="1:160" x14ac:dyDescent="0.3">
      <c r="A1890" t="str">
        <f>VLOOKUP(B1890,Table2[],3,FALSE)</f>
        <v>Digital</v>
      </c>
      <c r="B1890" t="str">
        <f>IF(OR(ISNUMBER(FIND("QVC",Z1890)),ISNUMBER(FIND("QVC",AL1890))),"QVC",IF(OR(ISNUMBER(FIND("NCO",H1890)),ISNUMBER(FIND("NCO",Y1890))), "NCO", IF(AL1890="consumer","PMD.com",VLOOKUP(LEFT(H1890,2),Tables!$E$1:$F$11,2,FALSE))))</f>
        <v>PMD.com</v>
      </c>
      <c r="C1890">
        <f t="shared" si="90"/>
        <v>53920001</v>
      </c>
      <c r="D1890">
        <f t="shared" si="91"/>
        <v>1</v>
      </c>
      <c r="E1890" t="str">
        <f t="shared" ca="1" si="89"/>
        <v>shifted orders shipped</v>
      </c>
      <c r="F1890" t="s">
        <v>3539</v>
      </c>
      <c r="G1890" t="s">
        <v>335</v>
      </c>
      <c r="H1890" t="s">
        <v>6108</v>
      </c>
      <c r="I1890" s="6">
        <v>44011.85087962963</v>
      </c>
      <c r="J1890" t="s">
        <v>16</v>
      </c>
      <c r="K1890" s="6">
        <v>44013.335717592592</v>
      </c>
      <c r="M1890" t="s">
        <v>6109</v>
      </c>
      <c r="N1890" t="s">
        <v>6110</v>
      </c>
      <c r="Q1890" t="s">
        <v>467</v>
      </c>
      <c r="R1890" t="s">
        <v>365</v>
      </c>
      <c r="S1890" t="s">
        <v>6111</v>
      </c>
      <c r="T1890" t="s">
        <v>338</v>
      </c>
      <c r="U1890" t="s">
        <v>530</v>
      </c>
      <c r="W1890" t="s">
        <v>6112</v>
      </c>
      <c r="Z1890" t="s">
        <v>6109</v>
      </c>
      <c r="AA1890" t="s">
        <v>6110</v>
      </c>
      <c r="AD1890" t="s">
        <v>467</v>
      </c>
      <c r="AE1890" t="s">
        <v>365</v>
      </c>
      <c r="AF1890" t="s">
        <v>6111</v>
      </c>
      <c r="AG1890" t="s">
        <v>338</v>
      </c>
      <c r="AH1890" t="s">
        <v>530</v>
      </c>
      <c r="AJ1890" t="s">
        <v>6112</v>
      </c>
      <c r="AL1890" t="s">
        <v>339</v>
      </c>
      <c r="AM1890">
        <v>1</v>
      </c>
      <c r="AN1890">
        <v>1</v>
      </c>
      <c r="AO1890">
        <v>14899</v>
      </c>
      <c r="AQ1890">
        <v>124468</v>
      </c>
      <c r="AR1890">
        <v>53920001</v>
      </c>
      <c r="AS1890">
        <v>9000000</v>
      </c>
      <c r="AT1890" t="s">
        <v>40</v>
      </c>
      <c r="AW1890" t="s">
        <v>343</v>
      </c>
      <c r="BY1890" t="s">
        <v>342</v>
      </c>
      <c r="EQ1890">
        <v>243396</v>
      </c>
      <c r="ER1890" t="s">
        <v>6113</v>
      </c>
      <c r="EV1890">
        <v>17287108</v>
      </c>
      <c r="EW1890">
        <v>928</v>
      </c>
      <c r="EX1890">
        <v>220707</v>
      </c>
      <c r="EY1890" t="s">
        <v>6114</v>
      </c>
      <c r="EZ1890">
        <v>1</v>
      </c>
      <c r="FC1890">
        <v>95384</v>
      </c>
      <c r="FD1890" t="s">
        <v>3530</v>
      </c>
    </row>
    <row r="1891" spans="1:160" x14ac:dyDescent="0.3">
      <c r="A1891" t="str">
        <f>VLOOKUP(B1891,Table2[],3,FALSE)</f>
        <v>Digital</v>
      </c>
      <c r="B1891" t="str">
        <f>IF(OR(ISNUMBER(FIND("QVC",Z1891)),ISNUMBER(FIND("QVC",AL1891))),"QVC",IF(OR(ISNUMBER(FIND("NCO",H1891)),ISNUMBER(FIND("NCO",Y1891))), "NCO", IF(AL1891="consumer","PMD.com",VLOOKUP(LEFT(H1891,2),Tables!$E$1:$F$11,2,FALSE))))</f>
        <v>PMD.com</v>
      </c>
      <c r="C1891">
        <f t="shared" si="90"/>
        <v>55340001</v>
      </c>
      <c r="D1891">
        <f t="shared" si="91"/>
        <v>1</v>
      </c>
      <c r="E1891" t="str">
        <f t="shared" ca="1" si="89"/>
        <v>shifted orders shipped</v>
      </c>
      <c r="F1891" t="s">
        <v>3539</v>
      </c>
      <c r="G1891" t="s">
        <v>335</v>
      </c>
      <c r="H1891" t="s">
        <v>6108</v>
      </c>
      <c r="I1891" s="6">
        <v>44011.85087962963</v>
      </c>
      <c r="J1891" t="s">
        <v>16</v>
      </c>
      <c r="K1891" s="6">
        <v>44013.335717592592</v>
      </c>
      <c r="M1891" t="s">
        <v>6109</v>
      </c>
      <c r="N1891" t="s">
        <v>6110</v>
      </c>
      <c r="Q1891" t="s">
        <v>467</v>
      </c>
      <c r="R1891" t="s">
        <v>365</v>
      </c>
      <c r="S1891" t="s">
        <v>6111</v>
      </c>
      <c r="T1891" t="s">
        <v>338</v>
      </c>
      <c r="U1891" t="s">
        <v>530</v>
      </c>
      <c r="W1891" t="s">
        <v>6112</v>
      </c>
      <c r="Z1891" t="s">
        <v>6109</v>
      </c>
      <c r="AA1891" t="s">
        <v>6110</v>
      </c>
      <c r="AD1891" t="s">
        <v>467</v>
      </c>
      <c r="AE1891" t="s">
        <v>365</v>
      </c>
      <c r="AF1891" t="s">
        <v>6111</v>
      </c>
      <c r="AG1891" t="s">
        <v>338</v>
      </c>
      <c r="AH1891" t="s">
        <v>530</v>
      </c>
      <c r="AJ1891" t="s">
        <v>6112</v>
      </c>
      <c r="AL1891" t="s">
        <v>339</v>
      </c>
      <c r="AM1891">
        <v>1</v>
      </c>
      <c r="AN1891">
        <v>1</v>
      </c>
      <c r="AO1891">
        <v>8241</v>
      </c>
      <c r="AQ1891">
        <v>124480</v>
      </c>
      <c r="AR1891">
        <v>55340001</v>
      </c>
      <c r="AS1891" t="s">
        <v>1955</v>
      </c>
      <c r="AT1891" t="s">
        <v>71</v>
      </c>
      <c r="AW1891" t="s">
        <v>343</v>
      </c>
      <c r="BY1891" t="s">
        <v>342</v>
      </c>
      <c r="EQ1891">
        <v>249139</v>
      </c>
      <c r="ER1891" t="s">
        <v>6113</v>
      </c>
      <c r="EV1891">
        <v>17287108</v>
      </c>
      <c r="EW1891">
        <v>928</v>
      </c>
      <c r="EX1891">
        <v>220707</v>
      </c>
      <c r="EY1891" t="s">
        <v>6114</v>
      </c>
      <c r="EZ1891">
        <v>1</v>
      </c>
      <c r="FC1891">
        <v>95298</v>
      </c>
      <c r="FD1891" t="s">
        <v>674</v>
      </c>
    </row>
    <row r="1892" spans="1:160" x14ac:dyDescent="0.3">
      <c r="A1892" t="str">
        <f>VLOOKUP(B1892,Table2[],3,FALSE)</f>
        <v>Digital</v>
      </c>
      <c r="B1892" t="str">
        <f>IF(OR(ISNUMBER(FIND("QVC",Z1892)),ISNUMBER(FIND("QVC",AL1892))),"QVC",IF(OR(ISNUMBER(FIND("NCO",H1892)),ISNUMBER(FIND("NCO",Y1892))), "NCO", IF(AL1892="consumer","PMD.com",VLOOKUP(LEFT(H1892,2),Tables!$E$1:$F$11,2,FALSE))))</f>
        <v>PMD.com</v>
      </c>
      <c r="C1892">
        <f t="shared" si="90"/>
        <v>51090001</v>
      </c>
      <c r="D1892">
        <f t="shared" si="91"/>
        <v>1</v>
      </c>
      <c r="E1892" t="str">
        <f t="shared" ca="1" si="89"/>
        <v>shifted orders shipped</v>
      </c>
      <c r="F1892" t="s">
        <v>3539</v>
      </c>
      <c r="G1892" t="s">
        <v>335</v>
      </c>
      <c r="H1892" t="s">
        <v>6108</v>
      </c>
      <c r="I1892" s="6">
        <v>44011.85087962963</v>
      </c>
      <c r="J1892" t="s">
        <v>16</v>
      </c>
      <c r="K1892" s="6">
        <v>44013.335717592592</v>
      </c>
      <c r="M1892" t="s">
        <v>6109</v>
      </c>
      <c r="N1892" t="s">
        <v>6110</v>
      </c>
      <c r="Q1892" t="s">
        <v>467</v>
      </c>
      <c r="R1892" t="s">
        <v>365</v>
      </c>
      <c r="S1892" t="s">
        <v>6111</v>
      </c>
      <c r="T1892" t="s">
        <v>338</v>
      </c>
      <c r="U1892" t="s">
        <v>530</v>
      </c>
      <c r="W1892" t="s">
        <v>6112</v>
      </c>
      <c r="Z1892" t="s">
        <v>6109</v>
      </c>
      <c r="AA1892" t="s">
        <v>6110</v>
      </c>
      <c r="AD1892" t="s">
        <v>467</v>
      </c>
      <c r="AE1892" t="s">
        <v>365</v>
      </c>
      <c r="AF1892" t="s">
        <v>6111</v>
      </c>
      <c r="AG1892" t="s">
        <v>338</v>
      </c>
      <c r="AH1892" t="s">
        <v>530</v>
      </c>
      <c r="AJ1892" t="s">
        <v>6112</v>
      </c>
      <c r="AL1892" t="s">
        <v>339</v>
      </c>
      <c r="AM1892">
        <v>1</v>
      </c>
      <c r="AN1892">
        <v>1</v>
      </c>
      <c r="AO1892">
        <v>4885</v>
      </c>
      <c r="AQ1892">
        <v>124202</v>
      </c>
      <c r="AR1892">
        <v>51090001</v>
      </c>
      <c r="AS1892" t="s">
        <v>1986</v>
      </c>
      <c r="AT1892" t="s">
        <v>60</v>
      </c>
      <c r="AW1892" t="s">
        <v>340</v>
      </c>
      <c r="AX1892" t="s">
        <v>340</v>
      </c>
      <c r="AY1892" t="s">
        <v>357</v>
      </c>
      <c r="AZ1892" t="s">
        <v>361</v>
      </c>
      <c r="BY1892" t="s">
        <v>342</v>
      </c>
      <c r="EQ1892">
        <v>250831</v>
      </c>
      <c r="ER1892" t="s">
        <v>6113</v>
      </c>
      <c r="EV1892">
        <v>17287108</v>
      </c>
      <c r="EW1892">
        <v>928</v>
      </c>
      <c r="EX1892">
        <v>220707</v>
      </c>
      <c r="EY1892" t="s">
        <v>6114</v>
      </c>
      <c r="EZ1892">
        <v>1</v>
      </c>
      <c r="FC1892">
        <v>95298</v>
      </c>
      <c r="FD1892" t="s">
        <v>674</v>
      </c>
    </row>
    <row r="1893" spans="1:160" x14ac:dyDescent="0.3">
      <c r="A1893" t="str">
        <f>VLOOKUP(B1893,Table2[],3,FALSE)</f>
        <v>Digital</v>
      </c>
      <c r="B1893" t="str">
        <f>IF(OR(ISNUMBER(FIND("QVC",Z1893)),ISNUMBER(FIND("QVC",AL1893))),"QVC",IF(OR(ISNUMBER(FIND("NCO",H1893)),ISNUMBER(FIND("NCO",Y1893))), "NCO", IF(AL1893="consumer","PMD.com",VLOOKUP(LEFT(H1893,2),Tables!$E$1:$F$11,2,FALSE))))</f>
        <v>PMD.com</v>
      </c>
      <c r="C1893">
        <f t="shared" si="90"/>
        <v>51090061</v>
      </c>
      <c r="D1893">
        <f t="shared" si="91"/>
        <v>1</v>
      </c>
      <c r="E1893" t="str">
        <f t="shared" ca="1" si="89"/>
        <v>shifted orders shipped</v>
      </c>
      <c r="F1893" t="s">
        <v>3539</v>
      </c>
      <c r="G1893" t="s">
        <v>335</v>
      </c>
      <c r="H1893" t="s">
        <v>2727</v>
      </c>
      <c r="I1893" s="6">
        <v>44008.908171296294</v>
      </c>
      <c r="J1893" t="s">
        <v>16</v>
      </c>
      <c r="K1893" s="6">
        <v>44013.335844907408</v>
      </c>
      <c r="M1893" t="s">
        <v>6115</v>
      </c>
      <c r="N1893" t="s">
        <v>6116</v>
      </c>
      <c r="Q1893" t="s">
        <v>1322</v>
      </c>
      <c r="R1893" t="s">
        <v>368</v>
      </c>
      <c r="S1893">
        <v>30101</v>
      </c>
      <c r="T1893" t="s">
        <v>338</v>
      </c>
      <c r="U1893" t="s">
        <v>530</v>
      </c>
      <c r="W1893" t="s">
        <v>6117</v>
      </c>
      <c r="Z1893" t="s">
        <v>6115</v>
      </c>
      <c r="AA1893" t="s">
        <v>6116</v>
      </c>
      <c r="AD1893" t="s">
        <v>1322</v>
      </c>
      <c r="AE1893" t="s">
        <v>368</v>
      </c>
      <c r="AF1893">
        <v>30101</v>
      </c>
      <c r="AG1893" t="s">
        <v>338</v>
      </c>
      <c r="AH1893" t="s">
        <v>530</v>
      </c>
      <c r="AJ1893" t="s">
        <v>6117</v>
      </c>
      <c r="AL1893" t="s">
        <v>339</v>
      </c>
      <c r="AM1893">
        <v>1</v>
      </c>
      <c r="AN1893">
        <v>1</v>
      </c>
      <c r="AO1893">
        <v>8078</v>
      </c>
      <c r="AQ1893">
        <v>124010</v>
      </c>
      <c r="AR1893">
        <v>51090061</v>
      </c>
      <c r="AS1893" t="s">
        <v>2688</v>
      </c>
      <c r="AT1893" t="s">
        <v>122</v>
      </c>
      <c r="AW1893" t="s">
        <v>340</v>
      </c>
      <c r="AX1893" t="s">
        <v>340</v>
      </c>
      <c r="AY1893" t="s">
        <v>357</v>
      </c>
      <c r="AZ1893" t="s">
        <v>363</v>
      </c>
      <c r="BY1893" t="s">
        <v>342</v>
      </c>
      <c r="EQ1893">
        <v>252774</v>
      </c>
      <c r="ER1893" t="s">
        <v>2728</v>
      </c>
      <c r="EV1893">
        <v>17284940</v>
      </c>
      <c r="EW1893">
        <v>928</v>
      </c>
      <c r="EX1893">
        <v>219416</v>
      </c>
      <c r="EY1893" t="s">
        <v>6118</v>
      </c>
      <c r="EZ1893">
        <v>1</v>
      </c>
      <c r="FC1893">
        <v>51090061</v>
      </c>
      <c r="FD1893" t="s">
        <v>122</v>
      </c>
    </row>
    <row r="1894" spans="1:160" x14ac:dyDescent="0.3">
      <c r="A1894" t="str">
        <f>VLOOKUP(B1894,Table2[],3,FALSE)</f>
        <v>Digital</v>
      </c>
      <c r="B1894" t="str">
        <f>IF(OR(ISNUMBER(FIND("QVC",Z1894)),ISNUMBER(FIND("QVC",AL1894))),"QVC",IF(OR(ISNUMBER(FIND("NCO",H1894)),ISNUMBER(FIND("NCO",Y1894))), "NCO", IF(AL1894="consumer","PMD.com",VLOOKUP(LEFT(H1894,2),Tables!$E$1:$F$11,2,FALSE))))</f>
        <v>PMD.com</v>
      </c>
      <c r="C1894">
        <f t="shared" si="90"/>
        <v>5341</v>
      </c>
      <c r="D1894">
        <f t="shared" si="91"/>
        <v>1</v>
      </c>
      <c r="E1894" t="str">
        <f t="shared" ca="1" si="89"/>
        <v>shifted orders shipped</v>
      </c>
      <c r="F1894" t="s">
        <v>3539</v>
      </c>
      <c r="G1894" t="s">
        <v>335</v>
      </c>
      <c r="H1894" t="s">
        <v>2727</v>
      </c>
      <c r="I1894" s="6">
        <v>44008.908171296294</v>
      </c>
      <c r="J1894" t="s">
        <v>16</v>
      </c>
      <c r="K1894" s="6">
        <v>44013.335844907408</v>
      </c>
      <c r="M1894" t="s">
        <v>6115</v>
      </c>
      <c r="N1894" t="s">
        <v>6116</v>
      </c>
      <c r="Q1894" t="s">
        <v>1322</v>
      </c>
      <c r="R1894" t="s">
        <v>368</v>
      </c>
      <c r="S1894">
        <v>30101</v>
      </c>
      <c r="T1894" t="s">
        <v>338</v>
      </c>
      <c r="U1894" t="s">
        <v>530</v>
      </c>
      <c r="W1894" t="s">
        <v>6117</v>
      </c>
      <c r="Z1894" t="s">
        <v>6115</v>
      </c>
      <c r="AA1894" t="s">
        <v>6116</v>
      </c>
      <c r="AD1894" t="s">
        <v>1322</v>
      </c>
      <c r="AE1894" t="s">
        <v>368</v>
      </c>
      <c r="AF1894">
        <v>30101</v>
      </c>
      <c r="AG1894" t="s">
        <v>338</v>
      </c>
      <c r="AH1894" t="s">
        <v>530</v>
      </c>
      <c r="AJ1894" t="s">
        <v>6117</v>
      </c>
      <c r="AL1894" t="s">
        <v>339</v>
      </c>
      <c r="AM1894">
        <v>1</v>
      </c>
      <c r="AN1894">
        <v>1</v>
      </c>
      <c r="AO1894">
        <v>15156</v>
      </c>
      <c r="AQ1894">
        <v>124187</v>
      </c>
      <c r="AR1894">
        <v>5341</v>
      </c>
      <c r="AS1894" t="s">
        <v>831</v>
      </c>
      <c r="AT1894" t="s">
        <v>82</v>
      </c>
      <c r="AW1894" t="s">
        <v>340</v>
      </c>
      <c r="AX1894" t="s">
        <v>340</v>
      </c>
      <c r="AY1894" t="s">
        <v>345</v>
      </c>
      <c r="AZ1894" t="s">
        <v>346</v>
      </c>
      <c r="BY1894" t="s">
        <v>342</v>
      </c>
      <c r="EQ1894">
        <v>244247</v>
      </c>
      <c r="ER1894" t="s">
        <v>2728</v>
      </c>
      <c r="EV1894">
        <v>17284940</v>
      </c>
      <c r="EW1894">
        <v>928</v>
      </c>
      <c r="EX1894">
        <v>219416</v>
      </c>
      <c r="EY1894" t="s">
        <v>6118</v>
      </c>
      <c r="EZ1894">
        <v>1</v>
      </c>
      <c r="FC1894">
        <v>90425</v>
      </c>
      <c r="FD1894" t="s">
        <v>388</v>
      </c>
    </row>
    <row r="1895" spans="1:160" x14ac:dyDescent="0.3">
      <c r="A1895" t="str">
        <f>VLOOKUP(B1895,Table2[],3,FALSE)</f>
        <v>Digital</v>
      </c>
      <c r="B1895" t="str">
        <f>IF(OR(ISNUMBER(FIND("QVC",Z1895)),ISNUMBER(FIND("QVC",AL1895))),"QVC",IF(OR(ISNUMBER(FIND("NCO",H1895)),ISNUMBER(FIND("NCO",Y1895))), "NCO", IF(AL1895="consumer","PMD.com",VLOOKUP(LEFT(H1895,2),Tables!$E$1:$F$11,2,FALSE))))</f>
        <v>PMD.com</v>
      </c>
      <c r="C1895">
        <f t="shared" si="90"/>
        <v>5342</v>
      </c>
      <c r="D1895">
        <f t="shared" si="91"/>
        <v>1</v>
      </c>
      <c r="E1895" t="str">
        <f t="shared" ca="1" si="89"/>
        <v>shifted orders shipped</v>
      </c>
      <c r="F1895" t="s">
        <v>3539</v>
      </c>
      <c r="G1895" t="s">
        <v>335</v>
      </c>
      <c r="H1895" t="s">
        <v>2727</v>
      </c>
      <c r="I1895" s="6">
        <v>44008.908171296294</v>
      </c>
      <c r="J1895" t="s">
        <v>16</v>
      </c>
      <c r="K1895" s="6">
        <v>44013.335844907408</v>
      </c>
      <c r="M1895" t="s">
        <v>6115</v>
      </c>
      <c r="N1895" t="s">
        <v>6116</v>
      </c>
      <c r="Q1895" t="s">
        <v>1322</v>
      </c>
      <c r="R1895" t="s">
        <v>368</v>
      </c>
      <c r="S1895">
        <v>30101</v>
      </c>
      <c r="T1895" t="s">
        <v>338</v>
      </c>
      <c r="U1895" t="s">
        <v>530</v>
      </c>
      <c r="W1895" t="s">
        <v>6117</v>
      </c>
      <c r="Z1895" t="s">
        <v>6115</v>
      </c>
      <c r="AA1895" t="s">
        <v>6116</v>
      </c>
      <c r="AD1895" t="s">
        <v>1322</v>
      </c>
      <c r="AE1895" t="s">
        <v>368</v>
      </c>
      <c r="AF1895">
        <v>30101</v>
      </c>
      <c r="AG1895" t="s">
        <v>338</v>
      </c>
      <c r="AH1895" t="s">
        <v>530</v>
      </c>
      <c r="AJ1895" t="s">
        <v>6117</v>
      </c>
      <c r="AL1895" t="s">
        <v>339</v>
      </c>
      <c r="AM1895">
        <v>1</v>
      </c>
      <c r="AN1895">
        <v>1</v>
      </c>
      <c r="AO1895">
        <v>13280</v>
      </c>
      <c r="AQ1895">
        <v>123849</v>
      </c>
      <c r="AR1895">
        <v>5342</v>
      </c>
      <c r="AS1895" t="s">
        <v>1746</v>
      </c>
      <c r="AT1895" t="s">
        <v>149</v>
      </c>
      <c r="AW1895" t="s">
        <v>340</v>
      </c>
      <c r="AX1895" t="s">
        <v>340</v>
      </c>
      <c r="AY1895" t="s">
        <v>345</v>
      </c>
      <c r="AZ1895" t="s">
        <v>346</v>
      </c>
      <c r="BY1895" t="s">
        <v>342</v>
      </c>
      <c r="EQ1895">
        <v>243408</v>
      </c>
      <c r="ER1895" t="s">
        <v>2728</v>
      </c>
      <c r="EV1895">
        <v>17284940</v>
      </c>
      <c r="EW1895">
        <v>928</v>
      </c>
      <c r="EX1895">
        <v>219416</v>
      </c>
      <c r="EY1895" t="s">
        <v>6118</v>
      </c>
      <c r="EZ1895">
        <v>1</v>
      </c>
      <c r="FC1895">
        <v>90425</v>
      </c>
      <c r="FD1895" t="s">
        <v>388</v>
      </c>
    </row>
    <row r="1896" spans="1:160" x14ac:dyDescent="0.3">
      <c r="A1896" t="str">
        <f>VLOOKUP(B1896,Table2[],3,FALSE)</f>
        <v>Digital</v>
      </c>
      <c r="B1896" t="str">
        <f>IF(OR(ISNUMBER(FIND("QVC",Z1896)),ISNUMBER(FIND("QVC",AL1896))),"QVC",IF(OR(ISNUMBER(FIND("NCO",H1896)),ISNUMBER(FIND("NCO",Y1896))), "NCO", IF(AL1896="consumer","PMD.com",VLOOKUP(LEFT(H1896,2),Tables!$E$1:$F$11,2,FALSE))))</f>
        <v>PMD.com</v>
      </c>
      <c r="C1896">
        <f t="shared" si="90"/>
        <v>51090030</v>
      </c>
      <c r="D1896">
        <f t="shared" si="91"/>
        <v>1</v>
      </c>
      <c r="E1896" t="str">
        <f t="shared" ca="1" si="89"/>
        <v>shifted orders shipped</v>
      </c>
      <c r="F1896" t="s">
        <v>3539</v>
      </c>
      <c r="G1896" t="s">
        <v>335</v>
      </c>
      <c r="H1896" t="s">
        <v>6119</v>
      </c>
      <c r="I1896" s="6">
        <v>44011.993206018517</v>
      </c>
      <c r="J1896" t="s">
        <v>16</v>
      </c>
      <c r="K1896" s="6">
        <v>44013.335960648146</v>
      </c>
      <c r="M1896" t="s">
        <v>6120</v>
      </c>
      <c r="N1896" t="s">
        <v>6121</v>
      </c>
      <c r="Q1896" t="s">
        <v>1177</v>
      </c>
      <c r="R1896" t="s">
        <v>359</v>
      </c>
      <c r="S1896" t="s">
        <v>6122</v>
      </c>
      <c r="T1896" t="s">
        <v>338</v>
      </c>
      <c r="U1896" t="s">
        <v>530</v>
      </c>
      <c r="W1896" t="s">
        <v>6123</v>
      </c>
      <c r="Z1896" t="s">
        <v>6120</v>
      </c>
      <c r="AA1896" t="s">
        <v>6121</v>
      </c>
      <c r="AD1896" t="s">
        <v>1177</v>
      </c>
      <c r="AE1896" t="s">
        <v>359</v>
      </c>
      <c r="AF1896" t="s">
        <v>6122</v>
      </c>
      <c r="AG1896" t="s">
        <v>338</v>
      </c>
      <c r="AH1896" t="s">
        <v>530</v>
      </c>
      <c r="AJ1896" t="s">
        <v>6123</v>
      </c>
      <c r="AL1896" t="s">
        <v>339</v>
      </c>
      <c r="AM1896">
        <v>1</v>
      </c>
      <c r="AN1896">
        <v>1</v>
      </c>
      <c r="AO1896">
        <v>6688</v>
      </c>
      <c r="AQ1896">
        <v>125960</v>
      </c>
      <c r="AR1896">
        <v>51090030</v>
      </c>
      <c r="AS1896" t="s">
        <v>3043</v>
      </c>
      <c r="AT1896" t="s">
        <v>628</v>
      </c>
      <c r="AW1896" t="s">
        <v>343</v>
      </c>
      <c r="BY1896" t="s">
        <v>342</v>
      </c>
      <c r="BZ1896" t="b">
        <v>0</v>
      </c>
      <c r="EQ1896">
        <v>243047</v>
      </c>
      <c r="ER1896" t="s">
        <v>6124</v>
      </c>
      <c r="EV1896">
        <v>17287151</v>
      </c>
      <c r="EW1896">
        <v>928</v>
      </c>
      <c r="EX1896">
        <v>220750</v>
      </c>
      <c r="EY1896" t="s">
        <v>6125</v>
      </c>
      <c r="EZ1896">
        <v>1</v>
      </c>
      <c r="FC1896">
        <v>95384</v>
      </c>
      <c r="FD1896" t="s">
        <v>3530</v>
      </c>
    </row>
    <row r="1897" spans="1:160" x14ac:dyDescent="0.3">
      <c r="A1897" t="str">
        <f>VLOOKUP(B1897,Table2[],3,FALSE)</f>
        <v>Digital</v>
      </c>
      <c r="B1897" t="str">
        <f>IF(OR(ISNUMBER(FIND("QVC",Z1897)),ISNUMBER(FIND("QVC",AL1897))),"QVC",IF(OR(ISNUMBER(FIND("NCO",H1897)),ISNUMBER(FIND("NCO",Y1897))), "NCO", IF(AL1897="consumer","PMD.com",VLOOKUP(LEFT(H1897,2),Tables!$E$1:$F$11,2,FALSE))))</f>
        <v>PMD.com</v>
      </c>
      <c r="C1897">
        <f t="shared" si="90"/>
        <v>54010001</v>
      </c>
      <c r="D1897">
        <f t="shared" si="91"/>
        <v>1</v>
      </c>
      <c r="E1897" t="str">
        <f t="shared" ca="1" si="89"/>
        <v>shifted orders shipped</v>
      </c>
      <c r="F1897" t="s">
        <v>3539</v>
      </c>
      <c r="G1897" t="s">
        <v>335</v>
      </c>
      <c r="H1897" t="s">
        <v>6119</v>
      </c>
      <c r="I1897" s="6">
        <v>44011.993206018517</v>
      </c>
      <c r="J1897" t="s">
        <v>16</v>
      </c>
      <c r="K1897" s="6">
        <v>44013.335960648146</v>
      </c>
      <c r="M1897" t="s">
        <v>6120</v>
      </c>
      <c r="N1897" t="s">
        <v>6121</v>
      </c>
      <c r="Q1897" t="s">
        <v>1177</v>
      </c>
      <c r="R1897" t="s">
        <v>359</v>
      </c>
      <c r="S1897" t="s">
        <v>6122</v>
      </c>
      <c r="T1897" t="s">
        <v>338</v>
      </c>
      <c r="U1897" t="s">
        <v>530</v>
      </c>
      <c r="W1897" t="s">
        <v>6123</v>
      </c>
      <c r="Z1897" t="s">
        <v>6120</v>
      </c>
      <c r="AA1897" t="s">
        <v>6121</v>
      </c>
      <c r="AD1897" t="s">
        <v>1177</v>
      </c>
      <c r="AE1897" t="s">
        <v>359</v>
      </c>
      <c r="AF1897" t="s">
        <v>6122</v>
      </c>
      <c r="AG1897" t="s">
        <v>338</v>
      </c>
      <c r="AH1897" t="s">
        <v>530</v>
      </c>
      <c r="AJ1897" t="s">
        <v>6123</v>
      </c>
      <c r="AL1897" t="s">
        <v>339</v>
      </c>
      <c r="AM1897">
        <v>1</v>
      </c>
      <c r="AN1897">
        <v>1</v>
      </c>
      <c r="AO1897">
        <v>6300</v>
      </c>
      <c r="AQ1897">
        <v>124476</v>
      </c>
      <c r="AR1897">
        <v>54010001</v>
      </c>
      <c r="AS1897" t="s">
        <v>577</v>
      </c>
      <c r="AT1897" t="s">
        <v>35</v>
      </c>
      <c r="AW1897" t="s">
        <v>340</v>
      </c>
      <c r="AX1897">
        <v>0</v>
      </c>
      <c r="AY1897" t="s">
        <v>348</v>
      </c>
      <c r="AZ1897">
        <v>0</v>
      </c>
      <c r="BY1897" t="s">
        <v>342</v>
      </c>
      <c r="EQ1897">
        <v>252076</v>
      </c>
      <c r="ER1897" t="s">
        <v>6124</v>
      </c>
      <c r="EV1897">
        <v>17287151</v>
      </c>
      <c r="EW1897">
        <v>928</v>
      </c>
      <c r="EX1897">
        <v>220750</v>
      </c>
      <c r="EY1897" t="s">
        <v>6125</v>
      </c>
      <c r="EZ1897">
        <v>1</v>
      </c>
      <c r="FC1897">
        <v>54010001</v>
      </c>
      <c r="FD1897" t="s">
        <v>35</v>
      </c>
    </row>
    <row r="1898" spans="1:160" x14ac:dyDescent="0.3">
      <c r="A1898" t="str">
        <f>VLOOKUP(B1898,Table2[],3,FALSE)</f>
        <v>Digital</v>
      </c>
      <c r="B1898" t="str">
        <f>IF(OR(ISNUMBER(FIND("QVC",Z1898)),ISNUMBER(FIND("QVC",AL1898))),"QVC",IF(OR(ISNUMBER(FIND("NCO",H1898)),ISNUMBER(FIND("NCO",Y1898))), "NCO", IF(AL1898="consumer","PMD.com",VLOOKUP(LEFT(H1898,2),Tables!$E$1:$F$11,2,FALSE))))</f>
        <v>PMD.com</v>
      </c>
      <c r="C1898">
        <f t="shared" si="90"/>
        <v>52430001</v>
      </c>
      <c r="D1898">
        <f t="shared" si="91"/>
        <v>1</v>
      </c>
      <c r="E1898" t="str">
        <f t="shared" ca="1" si="89"/>
        <v>shifted orders shipped</v>
      </c>
      <c r="F1898" t="s">
        <v>3539</v>
      </c>
      <c r="G1898" t="s">
        <v>335</v>
      </c>
      <c r="H1898" t="s">
        <v>6119</v>
      </c>
      <c r="I1898" s="6">
        <v>44011.993206018517</v>
      </c>
      <c r="J1898" t="s">
        <v>16</v>
      </c>
      <c r="K1898" s="6">
        <v>44013.335960648146</v>
      </c>
      <c r="M1898" t="s">
        <v>6120</v>
      </c>
      <c r="N1898" t="s">
        <v>6121</v>
      </c>
      <c r="Q1898" t="s">
        <v>1177</v>
      </c>
      <c r="R1898" t="s">
        <v>359</v>
      </c>
      <c r="S1898" t="s">
        <v>6122</v>
      </c>
      <c r="T1898" t="s">
        <v>338</v>
      </c>
      <c r="U1898" t="s">
        <v>530</v>
      </c>
      <c r="W1898" t="s">
        <v>6123</v>
      </c>
      <c r="Z1898" t="s">
        <v>6120</v>
      </c>
      <c r="AA1898" t="s">
        <v>6121</v>
      </c>
      <c r="AD1898" t="s">
        <v>1177</v>
      </c>
      <c r="AE1898" t="s">
        <v>359</v>
      </c>
      <c r="AF1898" t="s">
        <v>6122</v>
      </c>
      <c r="AG1898" t="s">
        <v>338</v>
      </c>
      <c r="AH1898" t="s">
        <v>530</v>
      </c>
      <c r="AJ1898" t="s">
        <v>6123</v>
      </c>
      <c r="AL1898" t="s">
        <v>339</v>
      </c>
      <c r="AM1898">
        <v>1</v>
      </c>
      <c r="AN1898">
        <v>1</v>
      </c>
      <c r="AO1898">
        <v>12063</v>
      </c>
      <c r="AQ1898">
        <v>127155</v>
      </c>
      <c r="AR1898">
        <v>52430001</v>
      </c>
      <c r="AS1898" t="s">
        <v>927</v>
      </c>
      <c r="AT1898" t="s">
        <v>75</v>
      </c>
      <c r="AW1898" t="s">
        <v>340</v>
      </c>
      <c r="AX1898" t="s">
        <v>340</v>
      </c>
      <c r="AY1898" t="s">
        <v>357</v>
      </c>
      <c r="AZ1898" t="s">
        <v>363</v>
      </c>
      <c r="BY1898" t="s">
        <v>342</v>
      </c>
      <c r="EQ1898">
        <v>249990</v>
      </c>
      <c r="ER1898" t="s">
        <v>6124</v>
      </c>
      <c r="EV1898">
        <v>17287151</v>
      </c>
      <c r="EW1898">
        <v>928</v>
      </c>
      <c r="EX1898">
        <v>220750</v>
      </c>
      <c r="EY1898" t="s">
        <v>6125</v>
      </c>
      <c r="EZ1898">
        <v>1</v>
      </c>
      <c r="FC1898">
        <v>95384</v>
      </c>
      <c r="FD1898" t="s">
        <v>3530</v>
      </c>
    </row>
    <row r="1899" spans="1:160" x14ac:dyDescent="0.3">
      <c r="A1899" t="str">
        <f>VLOOKUP(B1899,Table2[],3,FALSE)</f>
        <v>Digital</v>
      </c>
      <c r="B1899" t="str">
        <f>IF(OR(ISNUMBER(FIND("QVC",Z1899)),ISNUMBER(FIND("QVC",AL1899))),"QVC",IF(OR(ISNUMBER(FIND("NCO",H1899)),ISNUMBER(FIND("NCO",Y1899))), "NCO", IF(AL1899="consumer","PMD.com",VLOOKUP(LEFT(H1899,2),Tables!$E$1:$F$11,2,FALSE))))</f>
        <v>PMD.com</v>
      </c>
      <c r="C1899">
        <f t="shared" si="90"/>
        <v>53900001</v>
      </c>
      <c r="D1899">
        <f t="shared" si="91"/>
        <v>1</v>
      </c>
      <c r="E1899" t="str">
        <f t="shared" ca="1" si="89"/>
        <v>shifted orders shipped</v>
      </c>
      <c r="F1899" t="s">
        <v>3539</v>
      </c>
      <c r="G1899" t="s">
        <v>335</v>
      </c>
      <c r="H1899" t="s">
        <v>6119</v>
      </c>
      <c r="I1899" s="6">
        <v>44011.993206018517</v>
      </c>
      <c r="J1899" t="s">
        <v>16</v>
      </c>
      <c r="K1899" s="6">
        <v>44013.335960648146</v>
      </c>
      <c r="M1899" t="s">
        <v>6120</v>
      </c>
      <c r="N1899" t="s">
        <v>6121</v>
      </c>
      <c r="Q1899" t="s">
        <v>1177</v>
      </c>
      <c r="R1899" t="s">
        <v>359</v>
      </c>
      <c r="S1899" t="s">
        <v>6122</v>
      </c>
      <c r="T1899" t="s">
        <v>338</v>
      </c>
      <c r="U1899" t="s">
        <v>530</v>
      </c>
      <c r="W1899" t="s">
        <v>6123</v>
      </c>
      <c r="Z1899" t="s">
        <v>6120</v>
      </c>
      <c r="AA1899" t="s">
        <v>6121</v>
      </c>
      <c r="AD1899" t="s">
        <v>1177</v>
      </c>
      <c r="AE1899" t="s">
        <v>359</v>
      </c>
      <c r="AF1899" t="s">
        <v>6122</v>
      </c>
      <c r="AG1899" t="s">
        <v>338</v>
      </c>
      <c r="AH1899" t="s">
        <v>530</v>
      </c>
      <c r="AJ1899" t="s">
        <v>6123</v>
      </c>
      <c r="AL1899" t="s">
        <v>339</v>
      </c>
      <c r="AM1899">
        <v>1</v>
      </c>
      <c r="AN1899">
        <v>1</v>
      </c>
      <c r="AO1899">
        <v>31217</v>
      </c>
      <c r="AQ1899">
        <v>124466</v>
      </c>
      <c r="AR1899">
        <v>53900001</v>
      </c>
      <c r="AS1899" t="s">
        <v>1697</v>
      </c>
      <c r="AT1899" t="s">
        <v>104</v>
      </c>
      <c r="AW1899" t="s">
        <v>343</v>
      </c>
      <c r="BY1899" t="s">
        <v>342</v>
      </c>
      <c r="EQ1899">
        <v>247378</v>
      </c>
      <c r="ER1899" t="s">
        <v>6124</v>
      </c>
      <c r="EV1899">
        <v>17287151</v>
      </c>
      <c r="EW1899">
        <v>928</v>
      </c>
      <c r="EX1899">
        <v>220750</v>
      </c>
      <c r="EY1899" t="s">
        <v>6125</v>
      </c>
      <c r="EZ1899">
        <v>1</v>
      </c>
      <c r="FC1899">
        <v>53900001</v>
      </c>
      <c r="FD1899" t="s">
        <v>104</v>
      </c>
    </row>
    <row r="1900" spans="1:160" x14ac:dyDescent="0.3">
      <c r="A1900" t="str">
        <f>VLOOKUP(B1900,Table2[],3,FALSE)</f>
        <v>Digital</v>
      </c>
      <c r="B1900" t="str">
        <f>IF(OR(ISNUMBER(FIND("QVC",Z1900)),ISNUMBER(FIND("QVC",AL1900))),"QVC",IF(OR(ISNUMBER(FIND("NCO",H1900)),ISNUMBER(FIND("NCO",Y1900))), "NCO", IF(AL1900="consumer","PMD.com",VLOOKUP(LEFT(H1900,2),Tables!$E$1:$F$11,2,FALSE))))</f>
        <v>PMD.com</v>
      </c>
      <c r="C1900">
        <f t="shared" si="90"/>
        <v>53980001</v>
      </c>
      <c r="D1900">
        <f t="shared" si="91"/>
        <v>1</v>
      </c>
      <c r="E1900" t="str">
        <f t="shared" ca="1" si="89"/>
        <v>shifted orders shipped</v>
      </c>
      <c r="F1900" t="s">
        <v>3539</v>
      </c>
      <c r="G1900" t="s">
        <v>335</v>
      </c>
      <c r="H1900" t="s">
        <v>6119</v>
      </c>
      <c r="I1900" s="6">
        <v>44011.993206018517</v>
      </c>
      <c r="J1900" t="s">
        <v>16</v>
      </c>
      <c r="K1900" s="6">
        <v>44013.335960648146</v>
      </c>
      <c r="M1900" t="s">
        <v>6120</v>
      </c>
      <c r="N1900" t="s">
        <v>6121</v>
      </c>
      <c r="Q1900" t="s">
        <v>1177</v>
      </c>
      <c r="R1900" t="s">
        <v>359</v>
      </c>
      <c r="S1900" t="s">
        <v>6122</v>
      </c>
      <c r="T1900" t="s">
        <v>338</v>
      </c>
      <c r="U1900" t="s">
        <v>530</v>
      </c>
      <c r="W1900" t="s">
        <v>6123</v>
      </c>
      <c r="Z1900" t="s">
        <v>6120</v>
      </c>
      <c r="AA1900" t="s">
        <v>6121</v>
      </c>
      <c r="AD1900" t="s">
        <v>1177</v>
      </c>
      <c r="AE1900" t="s">
        <v>359</v>
      </c>
      <c r="AF1900" t="s">
        <v>6122</v>
      </c>
      <c r="AG1900" t="s">
        <v>338</v>
      </c>
      <c r="AH1900" t="s">
        <v>530</v>
      </c>
      <c r="AJ1900" t="s">
        <v>6123</v>
      </c>
      <c r="AL1900" t="s">
        <v>339</v>
      </c>
      <c r="AM1900">
        <v>1</v>
      </c>
      <c r="AN1900">
        <v>1</v>
      </c>
      <c r="AO1900">
        <v>5816</v>
      </c>
      <c r="AQ1900">
        <v>124473</v>
      </c>
      <c r="AR1900">
        <v>53980001</v>
      </c>
      <c r="AS1900" t="s">
        <v>1735</v>
      </c>
      <c r="AT1900" t="s">
        <v>43</v>
      </c>
      <c r="AW1900" t="s">
        <v>340</v>
      </c>
      <c r="AX1900">
        <v>0</v>
      </c>
      <c r="AY1900" t="s">
        <v>348</v>
      </c>
      <c r="AZ1900">
        <v>0</v>
      </c>
      <c r="BY1900" t="s">
        <v>342</v>
      </c>
      <c r="EQ1900">
        <v>253177</v>
      </c>
      <c r="ER1900" t="s">
        <v>6124</v>
      </c>
      <c r="EV1900">
        <v>17287151</v>
      </c>
      <c r="EW1900">
        <v>928</v>
      </c>
      <c r="EX1900">
        <v>220750</v>
      </c>
      <c r="EY1900" t="s">
        <v>6125</v>
      </c>
      <c r="EZ1900">
        <v>1</v>
      </c>
      <c r="FC1900">
        <v>53980001</v>
      </c>
      <c r="FD1900" t="s">
        <v>43</v>
      </c>
    </row>
    <row r="1901" spans="1:160" x14ac:dyDescent="0.3">
      <c r="A1901" t="str">
        <f>VLOOKUP(B1901,Table2[],3,FALSE)</f>
        <v>Digital</v>
      </c>
      <c r="B1901" t="str">
        <f>IF(OR(ISNUMBER(FIND("QVC",Z1901)),ISNUMBER(FIND("QVC",AL1901))),"QVC",IF(OR(ISNUMBER(FIND("NCO",H1901)),ISNUMBER(FIND("NCO",Y1901))), "NCO", IF(AL1901="consumer","PMD.com",VLOOKUP(LEFT(H1901,2),Tables!$E$1:$F$11,2,FALSE))))</f>
        <v>PMD.com</v>
      </c>
      <c r="C1901">
        <f t="shared" si="90"/>
        <v>53620001</v>
      </c>
      <c r="D1901">
        <f t="shared" si="91"/>
        <v>2</v>
      </c>
      <c r="E1901" t="str">
        <f t="shared" ca="1" si="89"/>
        <v>shifted orders shipped</v>
      </c>
      <c r="F1901" t="s">
        <v>3539</v>
      </c>
      <c r="G1901" t="s">
        <v>335</v>
      </c>
      <c r="H1901" t="s">
        <v>6119</v>
      </c>
      <c r="I1901" s="6">
        <v>44011.993206018517</v>
      </c>
      <c r="J1901" t="s">
        <v>16</v>
      </c>
      <c r="K1901" s="6">
        <v>44013.335960648146</v>
      </c>
      <c r="M1901" t="s">
        <v>6120</v>
      </c>
      <c r="N1901" t="s">
        <v>6121</v>
      </c>
      <c r="Q1901" t="s">
        <v>1177</v>
      </c>
      <c r="R1901" t="s">
        <v>359</v>
      </c>
      <c r="S1901" t="s">
        <v>6122</v>
      </c>
      <c r="T1901" t="s">
        <v>338</v>
      </c>
      <c r="U1901" t="s">
        <v>530</v>
      </c>
      <c r="W1901" t="s">
        <v>6123</v>
      </c>
      <c r="Z1901" t="s">
        <v>6120</v>
      </c>
      <c r="AA1901" t="s">
        <v>6121</v>
      </c>
      <c r="AD1901" t="s">
        <v>1177</v>
      </c>
      <c r="AE1901" t="s">
        <v>359</v>
      </c>
      <c r="AF1901" t="s">
        <v>6122</v>
      </c>
      <c r="AG1901" t="s">
        <v>338</v>
      </c>
      <c r="AH1901" t="s">
        <v>530</v>
      </c>
      <c r="AJ1901" t="s">
        <v>6123</v>
      </c>
      <c r="AL1901" t="s">
        <v>339</v>
      </c>
      <c r="AM1901">
        <v>2</v>
      </c>
      <c r="AN1901">
        <v>2</v>
      </c>
      <c r="AO1901">
        <v>11480</v>
      </c>
      <c r="AQ1901">
        <v>124447</v>
      </c>
      <c r="AR1901">
        <v>53620001</v>
      </c>
      <c r="AS1901" t="s">
        <v>85</v>
      </c>
      <c r="AT1901" t="s">
        <v>86</v>
      </c>
      <c r="AW1901" t="s">
        <v>343</v>
      </c>
      <c r="BY1901" t="s">
        <v>342</v>
      </c>
      <c r="EQ1901">
        <v>243446</v>
      </c>
      <c r="ER1901" t="s">
        <v>6124</v>
      </c>
      <c r="EV1901">
        <v>17287151</v>
      </c>
      <c r="EW1901">
        <v>928</v>
      </c>
      <c r="EX1901">
        <v>220750</v>
      </c>
      <c r="EY1901" t="s">
        <v>6125</v>
      </c>
      <c r="EZ1901">
        <v>1</v>
      </c>
      <c r="FC1901">
        <v>53620001</v>
      </c>
      <c r="FD1901" t="s">
        <v>86</v>
      </c>
    </row>
    <row r="1902" spans="1:160" x14ac:dyDescent="0.3">
      <c r="A1902" t="str">
        <f>VLOOKUP(B1902,Table2[],3,FALSE)</f>
        <v>Digital</v>
      </c>
      <c r="B1902" t="str">
        <f>IF(OR(ISNUMBER(FIND("QVC",Z1902)),ISNUMBER(FIND("QVC",AL1902))),"QVC",IF(OR(ISNUMBER(FIND("NCO",H1902)),ISNUMBER(FIND("NCO",Y1902))), "NCO", IF(AL1902="consumer","PMD.com",VLOOKUP(LEFT(H1902,2),Tables!$E$1:$F$11,2,FALSE))))</f>
        <v>PMD.com</v>
      </c>
      <c r="C1902">
        <f t="shared" si="90"/>
        <v>53920001</v>
      </c>
      <c r="D1902">
        <f t="shared" si="91"/>
        <v>1</v>
      </c>
      <c r="E1902" t="str">
        <f t="shared" ca="1" si="89"/>
        <v>shifted orders shipped</v>
      </c>
      <c r="F1902" t="s">
        <v>3539</v>
      </c>
      <c r="G1902" t="s">
        <v>335</v>
      </c>
      <c r="H1902" t="s">
        <v>6119</v>
      </c>
      <c r="I1902" s="6">
        <v>44011.993206018517</v>
      </c>
      <c r="J1902" t="s">
        <v>16</v>
      </c>
      <c r="K1902" s="6">
        <v>44013.335960648146</v>
      </c>
      <c r="M1902" t="s">
        <v>6120</v>
      </c>
      <c r="N1902" t="s">
        <v>6121</v>
      </c>
      <c r="Q1902" t="s">
        <v>1177</v>
      </c>
      <c r="R1902" t="s">
        <v>359</v>
      </c>
      <c r="S1902" t="s">
        <v>6122</v>
      </c>
      <c r="T1902" t="s">
        <v>338</v>
      </c>
      <c r="U1902" t="s">
        <v>530</v>
      </c>
      <c r="W1902" t="s">
        <v>6123</v>
      </c>
      <c r="Z1902" t="s">
        <v>6120</v>
      </c>
      <c r="AA1902" t="s">
        <v>6121</v>
      </c>
      <c r="AD1902" t="s">
        <v>1177</v>
      </c>
      <c r="AE1902" t="s">
        <v>359</v>
      </c>
      <c r="AF1902" t="s">
        <v>6122</v>
      </c>
      <c r="AG1902" t="s">
        <v>338</v>
      </c>
      <c r="AH1902" t="s">
        <v>530</v>
      </c>
      <c r="AJ1902" t="s">
        <v>6123</v>
      </c>
      <c r="AL1902" t="s">
        <v>339</v>
      </c>
      <c r="AM1902">
        <v>1</v>
      </c>
      <c r="AN1902">
        <v>1</v>
      </c>
      <c r="AO1902">
        <v>14899</v>
      </c>
      <c r="AQ1902">
        <v>124468</v>
      </c>
      <c r="AR1902">
        <v>53920001</v>
      </c>
      <c r="AS1902">
        <v>9000000</v>
      </c>
      <c r="AT1902" t="s">
        <v>40</v>
      </c>
      <c r="AW1902" t="s">
        <v>343</v>
      </c>
      <c r="BY1902" t="s">
        <v>342</v>
      </c>
      <c r="EQ1902">
        <v>243396</v>
      </c>
      <c r="ER1902" t="s">
        <v>6124</v>
      </c>
      <c r="EV1902">
        <v>17287151</v>
      </c>
      <c r="EW1902">
        <v>928</v>
      </c>
      <c r="EX1902">
        <v>220750</v>
      </c>
      <c r="EY1902" t="s">
        <v>6125</v>
      </c>
      <c r="EZ1902">
        <v>1</v>
      </c>
      <c r="FC1902">
        <v>95384</v>
      </c>
      <c r="FD1902" t="s">
        <v>3530</v>
      </c>
    </row>
    <row r="1903" spans="1:160" x14ac:dyDescent="0.3">
      <c r="A1903" t="str">
        <f>VLOOKUP(B1903,Table2[],3,FALSE)</f>
        <v>Digital</v>
      </c>
      <c r="B1903" t="str">
        <f>IF(OR(ISNUMBER(FIND("QVC",Z1903)),ISNUMBER(FIND("QVC",AL1903))),"QVC",IF(OR(ISNUMBER(FIND("NCO",H1903)),ISNUMBER(FIND("NCO",Y1903))), "NCO", IF(AL1903="consumer","PMD.com",VLOOKUP(LEFT(H1903,2),Tables!$E$1:$F$11,2,FALSE))))</f>
        <v>PMD.com</v>
      </c>
      <c r="C1903">
        <f t="shared" si="90"/>
        <v>51010001</v>
      </c>
      <c r="D1903">
        <f t="shared" si="91"/>
        <v>3</v>
      </c>
      <c r="E1903" t="str">
        <f t="shared" ca="1" si="89"/>
        <v>shifted orders shipped</v>
      </c>
      <c r="F1903" t="s">
        <v>3539</v>
      </c>
      <c r="G1903" t="s">
        <v>335</v>
      </c>
      <c r="H1903" t="s">
        <v>6126</v>
      </c>
      <c r="I1903" s="6">
        <v>44011.837592592594</v>
      </c>
      <c r="J1903" t="s">
        <v>16</v>
      </c>
      <c r="K1903" s="6">
        <v>44013.336076388892</v>
      </c>
      <c r="M1903" t="s">
        <v>6127</v>
      </c>
      <c r="N1903" t="s">
        <v>6128</v>
      </c>
      <c r="Q1903" t="s">
        <v>1696</v>
      </c>
      <c r="R1903" t="s">
        <v>407</v>
      </c>
      <c r="S1903" t="s">
        <v>6129</v>
      </c>
      <c r="T1903" t="s">
        <v>338</v>
      </c>
      <c r="U1903" t="s">
        <v>530</v>
      </c>
      <c r="W1903" t="s">
        <v>6130</v>
      </c>
      <c r="Z1903" t="s">
        <v>6127</v>
      </c>
      <c r="AA1903" t="s">
        <v>6128</v>
      </c>
      <c r="AD1903" t="s">
        <v>1696</v>
      </c>
      <c r="AE1903" t="s">
        <v>407</v>
      </c>
      <c r="AF1903" t="s">
        <v>6129</v>
      </c>
      <c r="AG1903" t="s">
        <v>338</v>
      </c>
      <c r="AH1903" t="s">
        <v>530</v>
      </c>
      <c r="AJ1903" t="s">
        <v>6130</v>
      </c>
      <c r="AL1903" t="s">
        <v>339</v>
      </c>
      <c r="AM1903">
        <v>3</v>
      </c>
      <c r="AN1903">
        <v>3</v>
      </c>
      <c r="AO1903">
        <v>8743</v>
      </c>
      <c r="AQ1903">
        <v>123868</v>
      </c>
      <c r="AR1903">
        <v>51010001</v>
      </c>
      <c r="AS1903" t="s">
        <v>48</v>
      </c>
      <c r="AT1903" t="s">
        <v>49</v>
      </c>
      <c r="AW1903" t="s">
        <v>340</v>
      </c>
      <c r="AX1903" t="s">
        <v>340</v>
      </c>
      <c r="AY1903" t="s">
        <v>357</v>
      </c>
      <c r="AZ1903" t="s">
        <v>363</v>
      </c>
      <c r="BY1903" t="s">
        <v>342</v>
      </c>
      <c r="EQ1903">
        <v>251450</v>
      </c>
      <c r="ER1903" t="s">
        <v>6131</v>
      </c>
      <c r="EV1903">
        <v>17287103</v>
      </c>
      <c r="EW1903">
        <v>928</v>
      </c>
      <c r="EX1903">
        <v>220702</v>
      </c>
      <c r="EY1903" t="s">
        <v>6132</v>
      </c>
      <c r="EZ1903">
        <v>1</v>
      </c>
      <c r="FC1903">
        <v>51010001</v>
      </c>
      <c r="FD1903" t="s">
        <v>49</v>
      </c>
    </row>
    <row r="1904" spans="1:160" x14ac:dyDescent="0.3">
      <c r="A1904" t="str">
        <f>VLOOKUP(B1904,Table2[],3,FALSE)</f>
        <v>Digital</v>
      </c>
      <c r="B1904" t="str">
        <f>IF(OR(ISNUMBER(FIND("QVC",Z1904)),ISNUMBER(FIND("QVC",AL1904))),"QVC",IF(OR(ISNUMBER(FIND("NCO",H1904)),ISNUMBER(FIND("NCO",Y1904))), "NCO", IF(AL1904="consumer","PMD.com",VLOOKUP(LEFT(H1904,2),Tables!$E$1:$F$11,2,FALSE))))</f>
        <v>PMD.com</v>
      </c>
      <c r="C1904">
        <f t="shared" si="90"/>
        <v>53440001</v>
      </c>
      <c r="D1904">
        <f t="shared" si="91"/>
        <v>1</v>
      </c>
      <c r="E1904" t="str">
        <f t="shared" ca="1" si="89"/>
        <v>shifted orders shipped</v>
      </c>
      <c r="F1904" t="s">
        <v>3539</v>
      </c>
      <c r="G1904" t="s">
        <v>335</v>
      </c>
      <c r="H1904" t="s">
        <v>2715</v>
      </c>
      <c r="I1904" s="6">
        <v>44008.887280092589</v>
      </c>
      <c r="J1904" t="s">
        <v>16</v>
      </c>
      <c r="K1904" s="6">
        <v>44013.336134259262</v>
      </c>
      <c r="M1904" t="s">
        <v>6133</v>
      </c>
      <c r="N1904" t="s">
        <v>6134</v>
      </c>
      <c r="Q1904" t="s">
        <v>1187</v>
      </c>
      <c r="R1904" t="s">
        <v>360</v>
      </c>
      <c r="S1904">
        <v>28326</v>
      </c>
      <c r="T1904" t="s">
        <v>338</v>
      </c>
      <c r="U1904" t="s">
        <v>530</v>
      </c>
      <c r="W1904" t="s">
        <v>6135</v>
      </c>
      <c r="Z1904" t="s">
        <v>6133</v>
      </c>
      <c r="AA1904" t="s">
        <v>6134</v>
      </c>
      <c r="AD1904" t="s">
        <v>1187</v>
      </c>
      <c r="AE1904" t="s">
        <v>360</v>
      </c>
      <c r="AF1904">
        <v>28326</v>
      </c>
      <c r="AG1904" t="s">
        <v>338</v>
      </c>
      <c r="AH1904" t="s">
        <v>530</v>
      </c>
      <c r="AJ1904" t="s">
        <v>6135</v>
      </c>
      <c r="AL1904" t="s">
        <v>339</v>
      </c>
      <c r="AM1904">
        <v>1</v>
      </c>
      <c r="AN1904">
        <v>1</v>
      </c>
      <c r="AO1904">
        <v>7642</v>
      </c>
      <c r="AQ1904">
        <v>124700</v>
      </c>
      <c r="AR1904">
        <v>53440001</v>
      </c>
      <c r="AS1904" t="s">
        <v>1240</v>
      </c>
      <c r="AT1904" t="s">
        <v>116</v>
      </c>
      <c r="AW1904" t="s">
        <v>340</v>
      </c>
      <c r="AX1904" t="s">
        <v>340</v>
      </c>
      <c r="AY1904" t="s">
        <v>345</v>
      </c>
      <c r="AZ1904" t="s">
        <v>345</v>
      </c>
      <c r="BY1904" t="s">
        <v>342</v>
      </c>
      <c r="EQ1904">
        <v>252960</v>
      </c>
      <c r="ER1904" t="s">
        <v>2716</v>
      </c>
      <c r="EV1904">
        <v>17284916</v>
      </c>
      <c r="EW1904">
        <v>928</v>
      </c>
      <c r="EX1904">
        <v>219392</v>
      </c>
      <c r="EY1904" t="s">
        <v>6136</v>
      </c>
      <c r="EZ1904">
        <v>1</v>
      </c>
      <c r="FC1904">
        <v>53440001</v>
      </c>
      <c r="FD1904" t="s">
        <v>116</v>
      </c>
    </row>
    <row r="1905" spans="1:160" x14ac:dyDescent="0.3">
      <c r="A1905" t="str">
        <f>VLOOKUP(B1905,Table2[],3,FALSE)</f>
        <v>Digital</v>
      </c>
      <c r="B1905" t="str">
        <f>IF(OR(ISNUMBER(FIND("QVC",Z1905)),ISNUMBER(FIND("QVC",AL1905))),"QVC",IF(OR(ISNUMBER(FIND("NCO",H1905)),ISNUMBER(FIND("NCO",Y1905))), "NCO", IF(AL1905="consumer","PMD.com",VLOOKUP(LEFT(H1905,2),Tables!$E$1:$F$11,2,FALSE))))</f>
        <v>PMD.com</v>
      </c>
      <c r="C1905">
        <f t="shared" si="90"/>
        <v>5341</v>
      </c>
      <c r="D1905">
        <f t="shared" si="91"/>
        <v>1</v>
      </c>
      <c r="E1905" t="str">
        <f t="shared" ca="1" si="89"/>
        <v>shifted orders shipped</v>
      </c>
      <c r="F1905" t="s">
        <v>3539</v>
      </c>
      <c r="G1905" t="s">
        <v>335</v>
      </c>
      <c r="H1905" t="s">
        <v>2715</v>
      </c>
      <c r="I1905" s="6">
        <v>44008.887280092589</v>
      </c>
      <c r="J1905" t="s">
        <v>16</v>
      </c>
      <c r="K1905" s="6">
        <v>44013.336134259262</v>
      </c>
      <c r="M1905" t="s">
        <v>6133</v>
      </c>
      <c r="N1905" t="s">
        <v>6134</v>
      </c>
      <c r="Q1905" t="s">
        <v>1187</v>
      </c>
      <c r="R1905" t="s">
        <v>360</v>
      </c>
      <c r="S1905">
        <v>28326</v>
      </c>
      <c r="T1905" t="s">
        <v>338</v>
      </c>
      <c r="U1905" t="s">
        <v>530</v>
      </c>
      <c r="W1905" t="s">
        <v>6135</v>
      </c>
      <c r="Z1905" t="s">
        <v>6133</v>
      </c>
      <c r="AA1905" t="s">
        <v>6134</v>
      </c>
      <c r="AD1905" t="s">
        <v>1187</v>
      </c>
      <c r="AE1905" t="s">
        <v>360</v>
      </c>
      <c r="AF1905">
        <v>28326</v>
      </c>
      <c r="AG1905" t="s">
        <v>338</v>
      </c>
      <c r="AH1905" t="s">
        <v>530</v>
      </c>
      <c r="AJ1905" t="s">
        <v>6135</v>
      </c>
      <c r="AL1905" t="s">
        <v>339</v>
      </c>
      <c r="AM1905">
        <v>1</v>
      </c>
      <c r="AN1905">
        <v>1</v>
      </c>
      <c r="AO1905">
        <v>15156</v>
      </c>
      <c r="AQ1905">
        <v>124187</v>
      </c>
      <c r="AR1905">
        <v>5341</v>
      </c>
      <c r="AS1905" t="s">
        <v>831</v>
      </c>
      <c r="AT1905" t="s">
        <v>82</v>
      </c>
      <c r="AW1905" t="s">
        <v>340</v>
      </c>
      <c r="AX1905" t="s">
        <v>340</v>
      </c>
      <c r="AY1905" t="s">
        <v>345</v>
      </c>
      <c r="AZ1905" t="s">
        <v>346</v>
      </c>
      <c r="BY1905" t="s">
        <v>342</v>
      </c>
      <c r="EQ1905">
        <v>244247</v>
      </c>
      <c r="ER1905" t="s">
        <v>2716</v>
      </c>
      <c r="EV1905">
        <v>17284916</v>
      </c>
      <c r="EW1905">
        <v>928</v>
      </c>
      <c r="EX1905">
        <v>219392</v>
      </c>
      <c r="EY1905" t="s">
        <v>6136</v>
      </c>
      <c r="EZ1905">
        <v>1</v>
      </c>
      <c r="FC1905">
        <v>5341</v>
      </c>
      <c r="FD1905" t="s">
        <v>82</v>
      </c>
    </row>
    <row r="1906" spans="1:160" x14ac:dyDescent="0.3">
      <c r="A1906" t="str">
        <f>VLOOKUP(B1906,Table2[],3,FALSE)</f>
        <v>Digital</v>
      </c>
      <c r="B1906" t="str">
        <f>IF(OR(ISNUMBER(FIND("QVC",Z1906)),ISNUMBER(FIND("QVC",AL1906))),"QVC",IF(OR(ISNUMBER(FIND("NCO",H1906)),ISNUMBER(FIND("NCO",Y1906))), "NCO", IF(AL1906="consumer","PMD.com",VLOOKUP(LEFT(H1906,2),Tables!$E$1:$F$11,2,FALSE))))</f>
        <v>PMD.com</v>
      </c>
      <c r="C1906">
        <f t="shared" si="90"/>
        <v>5342</v>
      </c>
      <c r="D1906">
        <f t="shared" si="91"/>
        <v>1</v>
      </c>
      <c r="E1906" t="str">
        <f t="shared" ca="1" si="89"/>
        <v>shifted orders shipped</v>
      </c>
      <c r="F1906" t="s">
        <v>3539</v>
      </c>
      <c r="G1906" t="s">
        <v>335</v>
      </c>
      <c r="H1906" t="s">
        <v>2715</v>
      </c>
      <c r="I1906" s="6">
        <v>44008.887280092589</v>
      </c>
      <c r="J1906" t="s">
        <v>16</v>
      </c>
      <c r="K1906" s="6">
        <v>44013.336134259262</v>
      </c>
      <c r="M1906" t="s">
        <v>6133</v>
      </c>
      <c r="N1906" t="s">
        <v>6134</v>
      </c>
      <c r="Q1906" t="s">
        <v>1187</v>
      </c>
      <c r="R1906" t="s">
        <v>360</v>
      </c>
      <c r="S1906">
        <v>28326</v>
      </c>
      <c r="T1906" t="s">
        <v>338</v>
      </c>
      <c r="U1906" t="s">
        <v>530</v>
      </c>
      <c r="W1906" t="s">
        <v>6135</v>
      </c>
      <c r="Z1906" t="s">
        <v>6133</v>
      </c>
      <c r="AA1906" t="s">
        <v>6134</v>
      </c>
      <c r="AD1906" t="s">
        <v>1187</v>
      </c>
      <c r="AE1906" t="s">
        <v>360</v>
      </c>
      <c r="AF1906">
        <v>28326</v>
      </c>
      <c r="AG1906" t="s">
        <v>338</v>
      </c>
      <c r="AH1906" t="s">
        <v>530</v>
      </c>
      <c r="AJ1906" t="s">
        <v>6135</v>
      </c>
      <c r="AL1906" t="s">
        <v>339</v>
      </c>
      <c r="AM1906">
        <v>1</v>
      </c>
      <c r="AN1906">
        <v>1</v>
      </c>
      <c r="AO1906">
        <v>13280</v>
      </c>
      <c r="AQ1906">
        <v>123849</v>
      </c>
      <c r="AR1906">
        <v>5342</v>
      </c>
      <c r="AS1906" t="s">
        <v>1746</v>
      </c>
      <c r="AT1906" t="s">
        <v>149</v>
      </c>
      <c r="AW1906" t="s">
        <v>340</v>
      </c>
      <c r="AX1906" t="s">
        <v>340</v>
      </c>
      <c r="AY1906" t="s">
        <v>345</v>
      </c>
      <c r="AZ1906" t="s">
        <v>346</v>
      </c>
      <c r="BY1906" t="s">
        <v>342</v>
      </c>
      <c r="EQ1906">
        <v>243408</v>
      </c>
      <c r="ER1906" t="s">
        <v>2716</v>
      </c>
      <c r="EV1906">
        <v>17284916</v>
      </c>
      <c r="EW1906">
        <v>928</v>
      </c>
      <c r="EX1906">
        <v>219392</v>
      </c>
      <c r="EY1906" t="s">
        <v>6136</v>
      </c>
      <c r="EZ1906">
        <v>1</v>
      </c>
      <c r="FC1906">
        <v>5342</v>
      </c>
      <c r="FD1906" t="s">
        <v>149</v>
      </c>
    </row>
    <row r="1907" spans="1:160" x14ac:dyDescent="0.3">
      <c r="A1907" t="str">
        <f>VLOOKUP(B1907,Table2[],3,FALSE)</f>
        <v>Digital</v>
      </c>
      <c r="B1907" t="str">
        <f>IF(OR(ISNUMBER(FIND("QVC",Z1907)),ISNUMBER(FIND("QVC",AL1907))),"QVC",IF(OR(ISNUMBER(FIND("NCO",H1907)),ISNUMBER(FIND("NCO",Y1907))), "NCO", IF(AL1907="consumer","PMD.com",VLOOKUP(LEFT(H1907,2),Tables!$E$1:$F$11,2,FALSE))))</f>
        <v>PMD.com</v>
      </c>
      <c r="C1907">
        <f t="shared" si="90"/>
        <v>51090030</v>
      </c>
      <c r="D1907">
        <f t="shared" si="91"/>
        <v>1</v>
      </c>
      <c r="E1907" t="str">
        <f t="shared" ca="1" si="89"/>
        <v>shifted orders shipped</v>
      </c>
      <c r="F1907" t="s">
        <v>3539</v>
      </c>
      <c r="G1907" t="s">
        <v>335</v>
      </c>
      <c r="H1907" t="s">
        <v>6137</v>
      </c>
      <c r="I1907" s="6">
        <v>44011.951944444445</v>
      </c>
      <c r="J1907" t="s">
        <v>16</v>
      </c>
      <c r="K1907" s="6">
        <v>44013.336273148147</v>
      </c>
      <c r="M1907" t="s">
        <v>6138</v>
      </c>
      <c r="N1907" t="s">
        <v>6139</v>
      </c>
      <c r="Q1907" t="s">
        <v>6140</v>
      </c>
      <c r="R1907" t="s">
        <v>375</v>
      </c>
      <c r="S1907" t="s">
        <v>6141</v>
      </c>
      <c r="T1907" t="s">
        <v>338</v>
      </c>
      <c r="U1907" t="s">
        <v>530</v>
      </c>
      <c r="W1907" t="s">
        <v>6142</v>
      </c>
      <c r="Z1907" t="s">
        <v>6138</v>
      </c>
      <c r="AA1907" t="s">
        <v>6139</v>
      </c>
      <c r="AD1907" t="s">
        <v>6140</v>
      </c>
      <c r="AE1907" t="s">
        <v>375</v>
      </c>
      <c r="AF1907" t="s">
        <v>6141</v>
      </c>
      <c r="AG1907" t="s">
        <v>338</v>
      </c>
      <c r="AH1907" t="s">
        <v>530</v>
      </c>
      <c r="AJ1907" t="s">
        <v>6142</v>
      </c>
      <c r="AL1907" t="s">
        <v>339</v>
      </c>
      <c r="AM1907">
        <v>1</v>
      </c>
      <c r="AN1907">
        <v>1</v>
      </c>
      <c r="AO1907">
        <v>6688</v>
      </c>
      <c r="AQ1907">
        <v>125960</v>
      </c>
      <c r="AR1907">
        <v>51090030</v>
      </c>
      <c r="AS1907" t="s">
        <v>3043</v>
      </c>
      <c r="AT1907" t="s">
        <v>628</v>
      </c>
      <c r="AW1907" t="s">
        <v>343</v>
      </c>
      <c r="BY1907" t="s">
        <v>342</v>
      </c>
      <c r="BZ1907" t="b">
        <v>0</v>
      </c>
      <c r="EQ1907">
        <v>243047</v>
      </c>
      <c r="ER1907" t="s">
        <v>6143</v>
      </c>
      <c r="EV1907">
        <v>17287148</v>
      </c>
      <c r="EW1907">
        <v>928</v>
      </c>
      <c r="EX1907">
        <v>220747</v>
      </c>
      <c r="EY1907" t="s">
        <v>6144</v>
      </c>
      <c r="EZ1907">
        <v>1</v>
      </c>
      <c r="FC1907">
        <v>95385</v>
      </c>
      <c r="FD1907" t="s">
        <v>3531</v>
      </c>
    </row>
    <row r="1908" spans="1:160" x14ac:dyDescent="0.3">
      <c r="A1908" t="str">
        <f>VLOOKUP(B1908,Table2[],3,FALSE)</f>
        <v>Digital</v>
      </c>
      <c r="B1908" t="str">
        <f>IF(OR(ISNUMBER(FIND("QVC",Z1908)),ISNUMBER(FIND("QVC",AL1908))),"QVC",IF(OR(ISNUMBER(FIND("NCO",H1908)),ISNUMBER(FIND("NCO",Y1908))), "NCO", IF(AL1908="consumer","PMD.com",VLOOKUP(LEFT(H1908,2),Tables!$E$1:$F$11,2,FALSE))))</f>
        <v>PMD.com</v>
      </c>
      <c r="C1908">
        <f t="shared" si="90"/>
        <v>53970001</v>
      </c>
      <c r="D1908">
        <f t="shared" si="91"/>
        <v>1</v>
      </c>
      <c r="E1908" t="str">
        <f t="shared" ca="1" si="89"/>
        <v>shifted orders shipped</v>
      </c>
      <c r="F1908" t="s">
        <v>3539</v>
      </c>
      <c r="G1908" t="s">
        <v>335</v>
      </c>
      <c r="H1908" t="s">
        <v>6137</v>
      </c>
      <c r="I1908" s="6">
        <v>44011.951944444445</v>
      </c>
      <c r="J1908" t="s">
        <v>16</v>
      </c>
      <c r="K1908" s="6">
        <v>44013.336273148147</v>
      </c>
      <c r="M1908" t="s">
        <v>6138</v>
      </c>
      <c r="N1908" t="s">
        <v>6139</v>
      </c>
      <c r="Q1908" t="s">
        <v>6140</v>
      </c>
      <c r="R1908" t="s">
        <v>375</v>
      </c>
      <c r="S1908" t="s">
        <v>6141</v>
      </c>
      <c r="T1908" t="s">
        <v>338</v>
      </c>
      <c r="U1908" t="s">
        <v>530</v>
      </c>
      <c r="W1908" t="s">
        <v>6142</v>
      </c>
      <c r="Z1908" t="s">
        <v>6138</v>
      </c>
      <c r="AA1908" t="s">
        <v>6139</v>
      </c>
      <c r="AD1908" t="s">
        <v>6140</v>
      </c>
      <c r="AE1908" t="s">
        <v>375</v>
      </c>
      <c r="AF1908" t="s">
        <v>6141</v>
      </c>
      <c r="AG1908" t="s">
        <v>338</v>
      </c>
      <c r="AH1908" t="s">
        <v>530</v>
      </c>
      <c r="AJ1908" t="s">
        <v>6142</v>
      </c>
      <c r="AL1908" t="s">
        <v>339</v>
      </c>
      <c r="AM1908">
        <v>1</v>
      </c>
      <c r="AN1908">
        <v>1</v>
      </c>
      <c r="AO1908">
        <v>392</v>
      </c>
      <c r="AQ1908">
        <v>124472</v>
      </c>
      <c r="AR1908">
        <v>53970001</v>
      </c>
      <c r="AS1908" t="s">
        <v>577</v>
      </c>
      <c r="AT1908" t="s">
        <v>41</v>
      </c>
      <c r="AW1908" t="s">
        <v>343</v>
      </c>
      <c r="BY1908" t="s">
        <v>342</v>
      </c>
      <c r="EQ1908">
        <v>251826</v>
      </c>
      <c r="ER1908" t="s">
        <v>6143</v>
      </c>
      <c r="EV1908">
        <v>17287148</v>
      </c>
      <c r="EW1908">
        <v>928</v>
      </c>
      <c r="EX1908">
        <v>220747</v>
      </c>
      <c r="EY1908" t="s">
        <v>6144</v>
      </c>
      <c r="EZ1908">
        <v>1</v>
      </c>
      <c r="FC1908">
        <v>53970001</v>
      </c>
      <c r="FD1908" t="s">
        <v>41</v>
      </c>
    </row>
    <row r="1909" spans="1:160" x14ac:dyDescent="0.3">
      <c r="A1909" t="str">
        <f>VLOOKUP(B1909,Table2[],3,FALSE)</f>
        <v>Digital</v>
      </c>
      <c r="B1909" t="str">
        <f>IF(OR(ISNUMBER(FIND("QVC",Z1909)),ISNUMBER(FIND("QVC",AL1909))),"QVC",IF(OR(ISNUMBER(FIND("NCO",H1909)),ISNUMBER(FIND("NCO",Y1909))), "NCO", IF(AL1909="consumer","PMD.com",VLOOKUP(LEFT(H1909,2),Tables!$E$1:$F$11,2,FALSE))))</f>
        <v>PMD.com</v>
      </c>
      <c r="C1909">
        <f t="shared" si="90"/>
        <v>52430001</v>
      </c>
      <c r="D1909">
        <f t="shared" si="91"/>
        <v>1</v>
      </c>
      <c r="E1909" t="str">
        <f t="shared" ca="1" si="89"/>
        <v>shifted orders shipped</v>
      </c>
      <c r="F1909" t="s">
        <v>3539</v>
      </c>
      <c r="G1909" t="s">
        <v>335</v>
      </c>
      <c r="H1909" t="s">
        <v>6137</v>
      </c>
      <c r="I1909" s="6">
        <v>44011.951944444445</v>
      </c>
      <c r="J1909" t="s">
        <v>16</v>
      </c>
      <c r="K1909" s="6">
        <v>44013.336273148147</v>
      </c>
      <c r="M1909" t="s">
        <v>6138</v>
      </c>
      <c r="N1909" t="s">
        <v>6139</v>
      </c>
      <c r="Q1909" t="s">
        <v>6140</v>
      </c>
      <c r="R1909" t="s">
        <v>375</v>
      </c>
      <c r="S1909" t="s">
        <v>6141</v>
      </c>
      <c r="T1909" t="s">
        <v>338</v>
      </c>
      <c r="U1909" t="s">
        <v>530</v>
      </c>
      <c r="W1909" t="s">
        <v>6142</v>
      </c>
      <c r="Z1909" t="s">
        <v>6138</v>
      </c>
      <c r="AA1909" t="s">
        <v>6139</v>
      </c>
      <c r="AD1909" t="s">
        <v>6140</v>
      </c>
      <c r="AE1909" t="s">
        <v>375</v>
      </c>
      <c r="AF1909" t="s">
        <v>6141</v>
      </c>
      <c r="AG1909" t="s">
        <v>338</v>
      </c>
      <c r="AH1909" t="s">
        <v>530</v>
      </c>
      <c r="AJ1909" t="s">
        <v>6142</v>
      </c>
      <c r="AL1909" t="s">
        <v>339</v>
      </c>
      <c r="AM1909">
        <v>1</v>
      </c>
      <c r="AN1909">
        <v>1</v>
      </c>
      <c r="AO1909">
        <v>12063</v>
      </c>
      <c r="AQ1909">
        <v>127155</v>
      </c>
      <c r="AR1909">
        <v>52430001</v>
      </c>
      <c r="AS1909" t="s">
        <v>927</v>
      </c>
      <c r="AT1909" t="s">
        <v>75</v>
      </c>
      <c r="AW1909" t="s">
        <v>340</v>
      </c>
      <c r="AX1909" t="s">
        <v>340</v>
      </c>
      <c r="AY1909" t="s">
        <v>357</v>
      </c>
      <c r="AZ1909" t="s">
        <v>363</v>
      </c>
      <c r="BY1909" t="s">
        <v>342</v>
      </c>
      <c r="EQ1909">
        <v>249990</v>
      </c>
      <c r="ER1909" t="s">
        <v>6143</v>
      </c>
      <c r="EV1909">
        <v>17287148</v>
      </c>
      <c r="EW1909">
        <v>928</v>
      </c>
      <c r="EX1909">
        <v>220747</v>
      </c>
      <c r="EY1909" t="s">
        <v>6144</v>
      </c>
      <c r="EZ1909">
        <v>1</v>
      </c>
      <c r="FC1909">
        <v>95385</v>
      </c>
      <c r="FD1909" t="s">
        <v>3531</v>
      </c>
    </row>
    <row r="1910" spans="1:160" x14ac:dyDescent="0.3">
      <c r="A1910" t="str">
        <f>VLOOKUP(B1910,Table2[],3,FALSE)</f>
        <v>Digital</v>
      </c>
      <c r="B1910" t="str">
        <f>IF(OR(ISNUMBER(FIND("QVC",Z1910)),ISNUMBER(FIND("QVC",AL1910))),"QVC",IF(OR(ISNUMBER(FIND("NCO",H1910)),ISNUMBER(FIND("NCO",Y1910))), "NCO", IF(AL1910="consumer","PMD.com",VLOOKUP(LEFT(H1910,2),Tables!$E$1:$F$11,2,FALSE))))</f>
        <v>PMD.com</v>
      </c>
      <c r="C1910">
        <f t="shared" si="90"/>
        <v>53610001</v>
      </c>
      <c r="D1910">
        <f t="shared" si="91"/>
        <v>1</v>
      </c>
      <c r="E1910" t="str">
        <f t="shared" ca="1" si="89"/>
        <v>shifted orders shipped</v>
      </c>
      <c r="F1910" t="s">
        <v>3539</v>
      </c>
      <c r="G1910" t="s">
        <v>335</v>
      </c>
      <c r="H1910" t="s">
        <v>6137</v>
      </c>
      <c r="I1910" s="6">
        <v>44011.951944444445</v>
      </c>
      <c r="J1910" t="s">
        <v>16</v>
      </c>
      <c r="K1910" s="6">
        <v>44013.336273148147</v>
      </c>
      <c r="M1910" t="s">
        <v>6138</v>
      </c>
      <c r="N1910" t="s">
        <v>6139</v>
      </c>
      <c r="Q1910" t="s">
        <v>6140</v>
      </c>
      <c r="R1910" t="s">
        <v>375</v>
      </c>
      <c r="S1910" t="s">
        <v>6141</v>
      </c>
      <c r="T1910" t="s">
        <v>338</v>
      </c>
      <c r="U1910" t="s">
        <v>530</v>
      </c>
      <c r="W1910" t="s">
        <v>6142</v>
      </c>
      <c r="Z1910" t="s">
        <v>6138</v>
      </c>
      <c r="AA1910" t="s">
        <v>6139</v>
      </c>
      <c r="AD1910" t="s">
        <v>6140</v>
      </c>
      <c r="AE1910" t="s">
        <v>375</v>
      </c>
      <c r="AF1910" t="s">
        <v>6141</v>
      </c>
      <c r="AG1910" t="s">
        <v>338</v>
      </c>
      <c r="AH1910" t="s">
        <v>530</v>
      </c>
      <c r="AJ1910" t="s">
        <v>6142</v>
      </c>
      <c r="AL1910" t="s">
        <v>339</v>
      </c>
      <c r="AM1910">
        <v>1</v>
      </c>
      <c r="AN1910">
        <v>1</v>
      </c>
      <c r="AO1910">
        <v>9364</v>
      </c>
      <c r="AQ1910">
        <v>124446</v>
      </c>
      <c r="AR1910">
        <v>53610001</v>
      </c>
      <c r="AS1910" t="s">
        <v>63</v>
      </c>
      <c r="AT1910" t="s">
        <v>425</v>
      </c>
      <c r="AW1910" t="s">
        <v>343</v>
      </c>
      <c r="BY1910" t="s">
        <v>342</v>
      </c>
      <c r="EQ1910">
        <v>243444</v>
      </c>
      <c r="ER1910" t="s">
        <v>6143</v>
      </c>
      <c r="EV1910">
        <v>17287148</v>
      </c>
      <c r="EW1910">
        <v>928</v>
      </c>
      <c r="EX1910">
        <v>220747</v>
      </c>
      <c r="EY1910" t="s">
        <v>6144</v>
      </c>
      <c r="EZ1910">
        <v>1</v>
      </c>
      <c r="FC1910">
        <v>53610001</v>
      </c>
      <c r="FD1910" t="s">
        <v>425</v>
      </c>
    </row>
    <row r="1911" spans="1:160" x14ac:dyDescent="0.3">
      <c r="A1911" t="str">
        <f>VLOOKUP(B1911,Table2[],3,FALSE)</f>
        <v>Digital</v>
      </c>
      <c r="B1911" t="str">
        <f>IF(OR(ISNUMBER(FIND("QVC",Z1911)),ISNUMBER(FIND("QVC",AL1911))),"QVC",IF(OR(ISNUMBER(FIND("NCO",H1911)),ISNUMBER(FIND("NCO",Y1911))), "NCO", IF(AL1911="consumer","PMD.com",VLOOKUP(LEFT(H1911,2),Tables!$E$1:$F$11,2,FALSE))))</f>
        <v>PMD.com</v>
      </c>
      <c r="C1911">
        <f t="shared" si="90"/>
        <v>54020001</v>
      </c>
      <c r="D1911">
        <f t="shared" si="91"/>
        <v>1</v>
      </c>
      <c r="E1911" t="str">
        <f t="shared" ca="1" si="89"/>
        <v>shifted orders shipped</v>
      </c>
      <c r="F1911" t="s">
        <v>3539</v>
      </c>
      <c r="G1911" t="s">
        <v>335</v>
      </c>
      <c r="H1911" t="s">
        <v>6137</v>
      </c>
      <c r="I1911" s="6">
        <v>44011.951944444445</v>
      </c>
      <c r="J1911" t="s">
        <v>16</v>
      </c>
      <c r="K1911" s="6">
        <v>44013.336273148147</v>
      </c>
      <c r="M1911" t="s">
        <v>6138</v>
      </c>
      <c r="N1911" t="s">
        <v>6139</v>
      </c>
      <c r="Q1911" t="s">
        <v>6140</v>
      </c>
      <c r="R1911" t="s">
        <v>375</v>
      </c>
      <c r="S1911" t="s">
        <v>6141</v>
      </c>
      <c r="T1911" t="s">
        <v>338</v>
      </c>
      <c r="U1911" t="s">
        <v>530</v>
      </c>
      <c r="W1911" t="s">
        <v>6142</v>
      </c>
      <c r="Z1911" t="s">
        <v>6138</v>
      </c>
      <c r="AA1911" t="s">
        <v>6139</v>
      </c>
      <c r="AD1911" t="s">
        <v>6140</v>
      </c>
      <c r="AE1911" t="s">
        <v>375</v>
      </c>
      <c r="AF1911" t="s">
        <v>6141</v>
      </c>
      <c r="AG1911" t="s">
        <v>338</v>
      </c>
      <c r="AH1911" t="s">
        <v>530</v>
      </c>
      <c r="AJ1911" t="s">
        <v>6142</v>
      </c>
      <c r="AL1911" t="s">
        <v>339</v>
      </c>
      <c r="AM1911">
        <v>1</v>
      </c>
      <c r="AN1911">
        <v>1</v>
      </c>
      <c r="AO1911">
        <v>3692</v>
      </c>
      <c r="AQ1911">
        <v>124477</v>
      </c>
      <c r="AR1911">
        <v>54020001</v>
      </c>
      <c r="AS1911" t="s">
        <v>484</v>
      </c>
      <c r="AT1911" t="s">
        <v>93</v>
      </c>
      <c r="AW1911" t="s">
        <v>340</v>
      </c>
      <c r="AX1911">
        <v>0</v>
      </c>
      <c r="AY1911" t="s">
        <v>348</v>
      </c>
      <c r="AZ1911">
        <v>0</v>
      </c>
      <c r="BY1911" t="s">
        <v>342</v>
      </c>
      <c r="EQ1911">
        <v>251671</v>
      </c>
      <c r="ER1911" t="s">
        <v>6143</v>
      </c>
      <c r="EV1911">
        <v>17287148</v>
      </c>
      <c r="EW1911">
        <v>928</v>
      </c>
      <c r="EX1911">
        <v>220747</v>
      </c>
      <c r="EY1911" t="s">
        <v>6144</v>
      </c>
      <c r="EZ1911">
        <v>1</v>
      </c>
      <c r="FC1911">
        <v>54020001</v>
      </c>
      <c r="FD1911" t="s">
        <v>93</v>
      </c>
    </row>
    <row r="1912" spans="1:160" x14ac:dyDescent="0.3">
      <c r="A1912" t="str">
        <f>VLOOKUP(B1912,Table2[],3,FALSE)</f>
        <v>Digital</v>
      </c>
      <c r="B1912" t="str">
        <f>IF(OR(ISNUMBER(FIND("QVC",Z1912)),ISNUMBER(FIND("QVC",AL1912))),"QVC",IF(OR(ISNUMBER(FIND("NCO",H1912)),ISNUMBER(FIND("NCO",Y1912))), "NCO", IF(AL1912="consumer","PMD.com",VLOOKUP(LEFT(H1912,2),Tables!$E$1:$F$11,2,FALSE))))</f>
        <v>PMD.com</v>
      </c>
      <c r="C1912">
        <f t="shared" si="90"/>
        <v>54000001</v>
      </c>
      <c r="D1912">
        <f t="shared" si="91"/>
        <v>1</v>
      </c>
      <c r="E1912" t="str">
        <f t="shared" ca="1" si="89"/>
        <v>shifted orders shipped</v>
      </c>
      <c r="F1912" t="s">
        <v>3539</v>
      </c>
      <c r="G1912" t="s">
        <v>335</v>
      </c>
      <c r="H1912" t="s">
        <v>6137</v>
      </c>
      <c r="I1912" s="6">
        <v>44011.951944444445</v>
      </c>
      <c r="J1912" t="s">
        <v>16</v>
      </c>
      <c r="K1912" s="6">
        <v>44013.336273148147</v>
      </c>
      <c r="M1912" t="s">
        <v>6138</v>
      </c>
      <c r="N1912" t="s">
        <v>6139</v>
      </c>
      <c r="Q1912" t="s">
        <v>6140</v>
      </c>
      <c r="R1912" t="s">
        <v>375</v>
      </c>
      <c r="S1912" t="s">
        <v>6141</v>
      </c>
      <c r="T1912" t="s">
        <v>338</v>
      </c>
      <c r="U1912" t="s">
        <v>530</v>
      </c>
      <c r="W1912" t="s">
        <v>6142</v>
      </c>
      <c r="Z1912" t="s">
        <v>6138</v>
      </c>
      <c r="AA1912" t="s">
        <v>6139</v>
      </c>
      <c r="AD1912" t="s">
        <v>6140</v>
      </c>
      <c r="AE1912" t="s">
        <v>375</v>
      </c>
      <c r="AF1912" t="s">
        <v>6141</v>
      </c>
      <c r="AG1912" t="s">
        <v>338</v>
      </c>
      <c r="AH1912" t="s">
        <v>530</v>
      </c>
      <c r="AJ1912" t="s">
        <v>6142</v>
      </c>
      <c r="AL1912" t="s">
        <v>339</v>
      </c>
      <c r="AM1912">
        <v>1</v>
      </c>
      <c r="AN1912">
        <v>1</v>
      </c>
      <c r="AO1912">
        <v>8182</v>
      </c>
      <c r="AQ1912">
        <v>124475</v>
      </c>
      <c r="AR1912">
        <v>54000001</v>
      </c>
      <c r="AS1912" t="s">
        <v>1251</v>
      </c>
      <c r="AT1912" t="s">
        <v>84</v>
      </c>
      <c r="AW1912" t="s">
        <v>343</v>
      </c>
      <c r="BY1912" t="s">
        <v>342</v>
      </c>
      <c r="EQ1912">
        <v>247294</v>
      </c>
      <c r="ER1912" t="s">
        <v>6143</v>
      </c>
      <c r="EV1912">
        <v>17287148</v>
      </c>
      <c r="EW1912">
        <v>928</v>
      </c>
      <c r="EX1912">
        <v>220747</v>
      </c>
      <c r="EY1912" t="s">
        <v>6144</v>
      </c>
      <c r="EZ1912">
        <v>1</v>
      </c>
      <c r="FC1912">
        <v>54000001</v>
      </c>
      <c r="FD1912" t="s">
        <v>84</v>
      </c>
    </row>
    <row r="1913" spans="1:160" x14ac:dyDescent="0.3">
      <c r="A1913" t="str">
        <f>VLOOKUP(B1913,Table2[],3,FALSE)</f>
        <v>Digital</v>
      </c>
      <c r="B1913" t="str">
        <f>IF(OR(ISNUMBER(FIND("QVC",Z1913)),ISNUMBER(FIND("QVC",AL1913))),"QVC",IF(OR(ISNUMBER(FIND("NCO",H1913)),ISNUMBER(FIND("NCO",Y1913))), "NCO", IF(AL1913="consumer","PMD.com",VLOOKUP(LEFT(H1913,2),Tables!$E$1:$F$11,2,FALSE))))</f>
        <v>PMD.com</v>
      </c>
      <c r="C1913">
        <f t="shared" si="90"/>
        <v>53990001</v>
      </c>
      <c r="D1913">
        <f t="shared" si="91"/>
        <v>1</v>
      </c>
      <c r="E1913" t="str">
        <f t="shared" ca="1" si="89"/>
        <v>shifted orders shipped</v>
      </c>
      <c r="F1913" t="s">
        <v>3539</v>
      </c>
      <c r="G1913" t="s">
        <v>335</v>
      </c>
      <c r="H1913" t="s">
        <v>6137</v>
      </c>
      <c r="I1913" s="6">
        <v>44011.951944444445</v>
      </c>
      <c r="J1913" t="s">
        <v>16</v>
      </c>
      <c r="K1913" s="6">
        <v>44013.336273148147</v>
      </c>
      <c r="M1913" t="s">
        <v>6138</v>
      </c>
      <c r="N1913" t="s">
        <v>6139</v>
      </c>
      <c r="Q1913" t="s">
        <v>6140</v>
      </c>
      <c r="R1913" t="s">
        <v>375</v>
      </c>
      <c r="S1913" t="s">
        <v>6141</v>
      </c>
      <c r="T1913" t="s">
        <v>338</v>
      </c>
      <c r="U1913" t="s">
        <v>530</v>
      </c>
      <c r="W1913" t="s">
        <v>6142</v>
      </c>
      <c r="Z1913" t="s">
        <v>6138</v>
      </c>
      <c r="AA1913" t="s">
        <v>6139</v>
      </c>
      <c r="AD1913" t="s">
        <v>6140</v>
      </c>
      <c r="AE1913" t="s">
        <v>375</v>
      </c>
      <c r="AF1913" t="s">
        <v>6141</v>
      </c>
      <c r="AG1913" t="s">
        <v>338</v>
      </c>
      <c r="AH1913" t="s">
        <v>530</v>
      </c>
      <c r="AJ1913" t="s">
        <v>6142</v>
      </c>
      <c r="AL1913" t="s">
        <v>339</v>
      </c>
      <c r="AM1913">
        <v>1</v>
      </c>
      <c r="AN1913">
        <v>1</v>
      </c>
      <c r="AO1913">
        <v>14448</v>
      </c>
      <c r="AQ1913">
        <v>124474</v>
      </c>
      <c r="AR1913">
        <v>53990001</v>
      </c>
      <c r="AS1913" t="s">
        <v>1735</v>
      </c>
      <c r="AT1913" t="s">
        <v>111</v>
      </c>
      <c r="AW1913" t="s">
        <v>343</v>
      </c>
      <c r="BY1913" t="s">
        <v>342</v>
      </c>
      <c r="EQ1913">
        <v>253300</v>
      </c>
      <c r="ER1913" t="s">
        <v>6143</v>
      </c>
      <c r="EV1913">
        <v>17287148</v>
      </c>
      <c r="EW1913">
        <v>928</v>
      </c>
      <c r="EX1913">
        <v>220747</v>
      </c>
      <c r="EY1913" t="s">
        <v>6144</v>
      </c>
      <c r="EZ1913">
        <v>1</v>
      </c>
      <c r="FC1913">
        <v>53990001</v>
      </c>
      <c r="FD1913" t="s">
        <v>111</v>
      </c>
    </row>
    <row r="1914" spans="1:160" x14ac:dyDescent="0.3">
      <c r="A1914" t="str">
        <f>VLOOKUP(B1914,Table2[],3,FALSE)</f>
        <v>Digital</v>
      </c>
      <c r="B1914" t="str">
        <f>IF(OR(ISNUMBER(FIND("QVC",Z1914)),ISNUMBER(FIND("QVC",AL1914))),"QVC",IF(OR(ISNUMBER(FIND("NCO",H1914)),ISNUMBER(FIND("NCO",Y1914))), "NCO", IF(AL1914="consumer","PMD.com",VLOOKUP(LEFT(H1914,2),Tables!$E$1:$F$11,2,FALSE))))</f>
        <v>PMD.com</v>
      </c>
      <c r="C1914">
        <f t="shared" si="90"/>
        <v>53810001</v>
      </c>
      <c r="D1914">
        <f t="shared" si="91"/>
        <v>1</v>
      </c>
      <c r="E1914" t="str">
        <f t="shared" ca="1" si="89"/>
        <v>shifted orders shipped</v>
      </c>
      <c r="F1914" t="s">
        <v>3539</v>
      </c>
      <c r="G1914" t="s">
        <v>335</v>
      </c>
      <c r="H1914" t="s">
        <v>6137</v>
      </c>
      <c r="I1914" s="6">
        <v>44011.951944444445</v>
      </c>
      <c r="J1914" t="s">
        <v>16</v>
      </c>
      <c r="K1914" s="6">
        <v>44013.336273148147</v>
      </c>
      <c r="M1914" t="s">
        <v>6138</v>
      </c>
      <c r="N1914" t="s">
        <v>6139</v>
      </c>
      <c r="Q1914" t="s">
        <v>6140</v>
      </c>
      <c r="R1914" t="s">
        <v>375</v>
      </c>
      <c r="S1914" t="s">
        <v>6141</v>
      </c>
      <c r="T1914" t="s">
        <v>338</v>
      </c>
      <c r="U1914" t="s">
        <v>530</v>
      </c>
      <c r="W1914" t="s">
        <v>6142</v>
      </c>
      <c r="Z1914" t="s">
        <v>6138</v>
      </c>
      <c r="AA1914" t="s">
        <v>6139</v>
      </c>
      <c r="AD1914" t="s">
        <v>6140</v>
      </c>
      <c r="AE1914" t="s">
        <v>375</v>
      </c>
      <c r="AF1914" t="s">
        <v>6141</v>
      </c>
      <c r="AG1914" t="s">
        <v>338</v>
      </c>
      <c r="AH1914" t="s">
        <v>530</v>
      </c>
      <c r="AJ1914" t="s">
        <v>6142</v>
      </c>
      <c r="AL1914" t="s">
        <v>339</v>
      </c>
      <c r="AM1914">
        <v>1</v>
      </c>
      <c r="AN1914">
        <v>1</v>
      </c>
      <c r="AO1914">
        <v>5409</v>
      </c>
      <c r="AQ1914">
        <v>124462</v>
      </c>
      <c r="AR1914">
        <v>53810001</v>
      </c>
      <c r="AS1914" t="s">
        <v>133</v>
      </c>
      <c r="AT1914" t="s">
        <v>132</v>
      </c>
      <c r="AW1914" t="s">
        <v>340</v>
      </c>
      <c r="AX1914">
        <v>0</v>
      </c>
      <c r="AY1914" t="s">
        <v>348</v>
      </c>
      <c r="AZ1914">
        <v>0</v>
      </c>
      <c r="BY1914" t="s">
        <v>342</v>
      </c>
      <c r="EQ1914">
        <v>245175</v>
      </c>
      <c r="ER1914" t="s">
        <v>6143</v>
      </c>
      <c r="EV1914">
        <v>17287148</v>
      </c>
      <c r="EW1914">
        <v>928</v>
      </c>
      <c r="EX1914">
        <v>220747</v>
      </c>
      <c r="EY1914" t="s">
        <v>6144</v>
      </c>
      <c r="EZ1914">
        <v>1</v>
      </c>
      <c r="FC1914">
        <v>53810001</v>
      </c>
      <c r="FD1914" t="s">
        <v>132</v>
      </c>
    </row>
    <row r="1915" spans="1:160" x14ac:dyDescent="0.3">
      <c r="A1915" t="str">
        <f>VLOOKUP(B1915,Table2[],3,FALSE)</f>
        <v>Digital</v>
      </c>
      <c r="B1915" t="str">
        <f>IF(OR(ISNUMBER(FIND("QVC",Z1915)),ISNUMBER(FIND("QVC",AL1915))),"QVC",IF(OR(ISNUMBER(FIND("NCO",H1915)),ISNUMBER(FIND("NCO",Y1915))), "NCO", IF(AL1915="consumer","PMD.com",VLOOKUP(LEFT(H1915,2),Tables!$E$1:$F$11,2,FALSE))))</f>
        <v>PMD.com</v>
      </c>
      <c r="C1915">
        <f t="shared" si="90"/>
        <v>53920001</v>
      </c>
      <c r="D1915">
        <f t="shared" si="91"/>
        <v>1</v>
      </c>
      <c r="E1915" t="str">
        <f t="shared" ca="1" si="89"/>
        <v>shifted orders shipped</v>
      </c>
      <c r="F1915" t="s">
        <v>3539</v>
      </c>
      <c r="G1915" t="s">
        <v>335</v>
      </c>
      <c r="H1915" t="s">
        <v>6137</v>
      </c>
      <c r="I1915" s="6">
        <v>44011.951944444445</v>
      </c>
      <c r="J1915" t="s">
        <v>16</v>
      </c>
      <c r="K1915" s="6">
        <v>44013.336273148147</v>
      </c>
      <c r="M1915" t="s">
        <v>6138</v>
      </c>
      <c r="N1915" t="s">
        <v>6139</v>
      </c>
      <c r="Q1915" t="s">
        <v>6140</v>
      </c>
      <c r="R1915" t="s">
        <v>375</v>
      </c>
      <c r="S1915" t="s">
        <v>6141</v>
      </c>
      <c r="T1915" t="s">
        <v>338</v>
      </c>
      <c r="U1915" t="s">
        <v>530</v>
      </c>
      <c r="W1915" t="s">
        <v>6142</v>
      </c>
      <c r="Z1915" t="s">
        <v>6138</v>
      </c>
      <c r="AA1915" t="s">
        <v>6139</v>
      </c>
      <c r="AD1915" t="s">
        <v>6140</v>
      </c>
      <c r="AE1915" t="s">
        <v>375</v>
      </c>
      <c r="AF1915" t="s">
        <v>6141</v>
      </c>
      <c r="AG1915" t="s">
        <v>338</v>
      </c>
      <c r="AH1915" t="s">
        <v>530</v>
      </c>
      <c r="AJ1915" t="s">
        <v>6142</v>
      </c>
      <c r="AL1915" t="s">
        <v>339</v>
      </c>
      <c r="AM1915">
        <v>1</v>
      </c>
      <c r="AN1915">
        <v>1</v>
      </c>
      <c r="AO1915">
        <v>14899</v>
      </c>
      <c r="AQ1915">
        <v>124468</v>
      </c>
      <c r="AR1915">
        <v>53920001</v>
      </c>
      <c r="AS1915">
        <v>9000000</v>
      </c>
      <c r="AT1915" t="s">
        <v>40</v>
      </c>
      <c r="AW1915" t="s">
        <v>343</v>
      </c>
      <c r="BY1915" t="s">
        <v>342</v>
      </c>
      <c r="EQ1915">
        <v>243396</v>
      </c>
      <c r="ER1915" t="s">
        <v>6143</v>
      </c>
      <c r="EV1915">
        <v>17287148</v>
      </c>
      <c r="EW1915">
        <v>928</v>
      </c>
      <c r="EX1915">
        <v>220747</v>
      </c>
      <c r="EY1915" t="s">
        <v>6144</v>
      </c>
      <c r="EZ1915">
        <v>1</v>
      </c>
      <c r="FC1915">
        <v>95385</v>
      </c>
      <c r="FD1915" t="s">
        <v>3531</v>
      </c>
    </row>
    <row r="1916" spans="1:160" x14ac:dyDescent="0.3">
      <c r="A1916" t="str">
        <f>VLOOKUP(B1916,Table2[],3,FALSE)</f>
        <v>Digital</v>
      </c>
      <c r="B1916" t="str">
        <f>IF(OR(ISNUMBER(FIND("QVC",Z1916)),ISNUMBER(FIND("QVC",AL1916))),"QVC",IF(OR(ISNUMBER(FIND("NCO",H1916)),ISNUMBER(FIND("NCO",Y1916))), "NCO", IF(AL1916="consumer","PMD.com",VLOOKUP(LEFT(H1916,2),Tables!$E$1:$F$11,2,FALSE))))</f>
        <v>PMD.com</v>
      </c>
      <c r="C1916">
        <f t="shared" si="90"/>
        <v>5341030</v>
      </c>
      <c r="D1916">
        <f t="shared" si="91"/>
        <v>1</v>
      </c>
      <c r="E1916" t="str">
        <f t="shared" ca="1" si="89"/>
        <v>shifted orders shipped</v>
      </c>
      <c r="F1916" t="s">
        <v>3539</v>
      </c>
      <c r="G1916" t="s">
        <v>335</v>
      </c>
      <c r="H1916" t="s">
        <v>6137</v>
      </c>
      <c r="I1916" s="6">
        <v>44011.951944444445</v>
      </c>
      <c r="J1916" t="s">
        <v>16</v>
      </c>
      <c r="K1916" s="6">
        <v>44013.336273148147</v>
      </c>
      <c r="M1916" t="s">
        <v>6138</v>
      </c>
      <c r="N1916" t="s">
        <v>6139</v>
      </c>
      <c r="Q1916" t="s">
        <v>6140</v>
      </c>
      <c r="R1916" t="s">
        <v>375</v>
      </c>
      <c r="S1916" t="s">
        <v>6141</v>
      </c>
      <c r="T1916" t="s">
        <v>338</v>
      </c>
      <c r="U1916" t="s">
        <v>530</v>
      </c>
      <c r="W1916" t="s">
        <v>6142</v>
      </c>
      <c r="Z1916" t="s">
        <v>6138</v>
      </c>
      <c r="AA1916" t="s">
        <v>6139</v>
      </c>
      <c r="AD1916" t="s">
        <v>6140</v>
      </c>
      <c r="AE1916" t="s">
        <v>375</v>
      </c>
      <c r="AF1916" t="s">
        <v>6141</v>
      </c>
      <c r="AG1916" t="s">
        <v>338</v>
      </c>
      <c r="AH1916" t="s">
        <v>530</v>
      </c>
      <c r="AJ1916" t="s">
        <v>6142</v>
      </c>
      <c r="AL1916" t="s">
        <v>339</v>
      </c>
      <c r="AM1916">
        <v>1</v>
      </c>
      <c r="AN1916">
        <v>1</v>
      </c>
      <c r="AO1916">
        <v>12859</v>
      </c>
      <c r="AQ1916">
        <v>124642</v>
      </c>
      <c r="AR1916">
        <v>5341030</v>
      </c>
      <c r="AS1916" t="s">
        <v>925</v>
      </c>
      <c r="AT1916" t="s">
        <v>926</v>
      </c>
      <c r="AW1916" t="s">
        <v>366</v>
      </c>
      <c r="AX1916" t="s">
        <v>366</v>
      </c>
      <c r="AY1916" t="s">
        <v>345</v>
      </c>
      <c r="AZ1916" t="s">
        <v>346</v>
      </c>
      <c r="BY1916" t="s">
        <v>342</v>
      </c>
      <c r="EQ1916">
        <v>243275</v>
      </c>
      <c r="ER1916" t="s">
        <v>6143</v>
      </c>
      <c r="EV1916">
        <v>17287148</v>
      </c>
      <c r="EW1916">
        <v>928</v>
      </c>
      <c r="EX1916">
        <v>220747</v>
      </c>
      <c r="EY1916" t="s">
        <v>6144</v>
      </c>
      <c r="EZ1916">
        <v>1</v>
      </c>
      <c r="FC1916">
        <v>95385</v>
      </c>
      <c r="FD1916" t="s">
        <v>3531</v>
      </c>
    </row>
    <row r="1917" spans="1:160" x14ac:dyDescent="0.3">
      <c r="A1917" t="str">
        <f>VLOOKUP(B1917,Table2[],3,FALSE)</f>
        <v>Digital</v>
      </c>
      <c r="B1917" t="str">
        <f>IF(OR(ISNUMBER(FIND("QVC",Z1917)),ISNUMBER(FIND("QVC",AL1917))),"QVC",IF(OR(ISNUMBER(FIND("NCO",H1917)),ISNUMBER(FIND("NCO",Y1917))), "NCO", IF(AL1917="consumer","PMD.com",VLOOKUP(LEFT(H1917,2),Tables!$E$1:$F$11,2,FALSE))))</f>
        <v>PMD.com</v>
      </c>
      <c r="C1917">
        <f t="shared" si="90"/>
        <v>7784</v>
      </c>
      <c r="D1917">
        <f t="shared" si="91"/>
        <v>1</v>
      </c>
      <c r="E1917" t="str">
        <f t="shared" ca="1" si="89"/>
        <v>shifted orders shipped</v>
      </c>
      <c r="F1917" t="s">
        <v>3539</v>
      </c>
      <c r="G1917" t="s">
        <v>335</v>
      </c>
      <c r="H1917" t="s">
        <v>6137</v>
      </c>
      <c r="I1917" s="6">
        <v>44011.951944444445</v>
      </c>
      <c r="J1917" t="s">
        <v>16</v>
      </c>
      <c r="K1917" s="6">
        <v>44013.336273148147</v>
      </c>
      <c r="M1917" t="s">
        <v>6138</v>
      </c>
      <c r="N1917" t="s">
        <v>6139</v>
      </c>
      <c r="Q1917" t="s">
        <v>6140</v>
      </c>
      <c r="R1917" t="s">
        <v>375</v>
      </c>
      <c r="S1917" t="s">
        <v>6141</v>
      </c>
      <c r="T1917" t="s">
        <v>338</v>
      </c>
      <c r="U1917" t="s">
        <v>530</v>
      </c>
      <c r="W1917" t="s">
        <v>6142</v>
      </c>
      <c r="Z1917" t="s">
        <v>6138</v>
      </c>
      <c r="AA1917" t="s">
        <v>6139</v>
      </c>
      <c r="AD1917" t="s">
        <v>6140</v>
      </c>
      <c r="AE1917" t="s">
        <v>375</v>
      </c>
      <c r="AF1917" t="s">
        <v>6141</v>
      </c>
      <c r="AG1917" t="s">
        <v>338</v>
      </c>
      <c r="AH1917" t="s">
        <v>530</v>
      </c>
      <c r="AJ1917" t="s">
        <v>6142</v>
      </c>
      <c r="AL1917" t="s">
        <v>339</v>
      </c>
      <c r="AM1917">
        <v>1</v>
      </c>
      <c r="AN1917">
        <v>1</v>
      </c>
      <c r="AO1917">
        <v>17</v>
      </c>
      <c r="AQ1917">
        <v>126660</v>
      </c>
      <c r="AR1917">
        <v>7784</v>
      </c>
      <c r="AS1917" t="s">
        <v>141</v>
      </c>
      <c r="AT1917" t="s">
        <v>142</v>
      </c>
      <c r="BY1917" t="s">
        <v>342</v>
      </c>
      <c r="EQ1917">
        <v>244873</v>
      </c>
      <c r="ER1917" t="s">
        <v>6143</v>
      </c>
      <c r="EV1917">
        <v>17287148</v>
      </c>
      <c r="EW1917">
        <v>928</v>
      </c>
      <c r="EX1917">
        <v>220747</v>
      </c>
      <c r="EY1917" t="s">
        <v>6144</v>
      </c>
      <c r="EZ1917">
        <v>1</v>
      </c>
      <c r="FC1917">
        <v>7784</v>
      </c>
      <c r="FD1917" t="s">
        <v>142</v>
      </c>
    </row>
    <row r="1918" spans="1:160" x14ac:dyDescent="0.3">
      <c r="A1918" t="str">
        <f>VLOOKUP(B1918,Table2[],3,FALSE)</f>
        <v>Digital</v>
      </c>
      <c r="B1918" t="str">
        <f>IF(OR(ISNUMBER(FIND("QVC",Z1918)),ISNUMBER(FIND("QVC",AL1918))),"QVC",IF(OR(ISNUMBER(FIND("NCO",H1918)),ISNUMBER(FIND("NCO",Y1918))), "NCO", IF(AL1918="consumer","PMD.com",VLOOKUP(LEFT(H1918,2),Tables!$E$1:$F$11,2,FALSE))))</f>
        <v>PMD.com</v>
      </c>
      <c r="C1918">
        <f t="shared" si="90"/>
        <v>5331</v>
      </c>
      <c r="D1918">
        <f t="shared" si="91"/>
        <v>1</v>
      </c>
      <c r="E1918" t="str">
        <f t="shared" ca="1" si="89"/>
        <v>shifted orders shipped</v>
      </c>
      <c r="F1918" t="s">
        <v>3539</v>
      </c>
      <c r="G1918" t="s">
        <v>335</v>
      </c>
      <c r="H1918" t="s">
        <v>2680</v>
      </c>
      <c r="I1918" s="6">
        <v>44008.783113425925</v>
      </c>
      <c r="J1918" t="s">
        <v>16</v>
      </c>
      <c r="K1918" s="6">
        <v>44013.336342592593</v>
      </c>
      <c r="M1918" t="s">
        <v>3504</v>
      </c>
      <c r="N1918" t="s">
        <v>6145</v>
      </c>
      <c r="Q1918" t="s">
        <v>2294</v>
      </c>
      <c r="R1918" t="s">
        <v>372</v>
      </c>
      <c r="S1918">
        <v>85338</v>
      </c>
      <c r="T1918" t="s">
        <v>338</v>
      </c>
      <c r="U1918" t="s">
        <v>530</v>
      </c>
      <c r="W1918" t="s">
        <v>3505</v>
      </c>
      <c r="Z1918" t="s">
        <v>3504</v>
      </c>
      <c r="AA1918" t="s">
        <v>6145</v>
      </c>
      <c r="AD1918" t="s">
        <v>2294</v>
      </c>
      <c r="AE1918" t="s">
        <v>372</v>
      </c>
      <c r="AF1918">
        <v>85338</v>
      </c>
      <c r="AG1918" t="s">
        <v>338</v>
      </c>
      <c r="AH1918" t="s">
        <v>530</v>
      </c>
      <c r="AJ1918" t="s">
        <v>3505</v>
      </c>
      <c r="AL1918" t="s">
        <v>339</v>
      </c>
      <c r="AM1918">
        <v>1</v>
      </c>
      <c r="AN1918">
        <v>1</v>
      </c>
      <c r="AO1918">
        <v>19662</v>
      </c>
      <c r="AQ1918">
        <v>123796</v>
      </c>
      <c r="AR1918">
        <v>5331</v>
      </c>
      <c r="AS1918" t="s">
        <v>746</v>
      </c>
      <c r="AT1918" t="s">
        <v>129</v>
      </c>
      <c r="AW1918" t="s">
        <v>340</v>
      </c>
      <c r="AX1918" t="s">
        <v>352</v>
      </c>
      <c r="AY1918" t="s">
        <v>353</v>
      </c>
      <c r="AZ1918" t="s">
        <v>354</v>
      </c>
      <c r="BY1918" t="s">
        <v>342</v>
      </c>
      <c r="EQ1918">
        <v>247800</v>
      </c>
      <c r="ER1918" t="s">
        <v>2681</v>
      </c>
      <c r="EV1918">
        <v>17284783</v>
      </c>
      <c r="EW1918">
        <v>928</v>
      </c>
      <c r="EX1918">
        <v>219262</v>
      </c>
      <c r="EY1918" t="s">
        <v>6146</v>
      </c>
      <c r="EZ1918">
        <v>1</v>
      </c>
      <c r="FC1918">
        <v>90402</v>
      </c>
      <c r="FD1918" t="s">
        <v>393</v>
      </c>
    </row>
    <row r="1919" spans="1:160" x14ac:dyDescent="0.3">
      <c r="A1919" t="str">
        <f>VLOOKUP(B1919,Table2[],3,FALSE)</f>
        <v>Digital</v>
      </c>
      <c r="B1919" t="str">
        <f>IF(OR(ISNUMBER(FIND("QVC",Z1919)),ISNUMBER(FIND("QVC",AL1919))),"QVC",IF(OR(ISNUMBER(FIND("NCO",H1919)),ISNUMBER(FIND("NCO",Y1919))), "NCO", IF(AL1919="consumer","PMD.com",VLOOKUP(LEFT(H1919,2),Tables!$E$1:$F$11,2,FALSE))))</f>
        <v>PMD.com</v>
      </c>
      <c r="C1919">
        <f t="shared" si="90"/>
        <v>52430001</v>
      </c>
      <c r="D1919">
        <f t="shared" si="91"/>
        <v>1</v>
      </c>
      <c r="E1919" t="str">
        <f t="shared" ca="1" si="89"/>
        <v>shifted orders shipped</v>
      </c>
      <c r="F1919" t="s">
        <v>3539</v>
      </c>
      <c r="G1919" t="s">
        <v>335</v>
      </c>
      <c r="H1919" t="s">
        <v>2680</v>
      </c>
      <c r="I1919" s="6">
        <v>44008.783113425925</v>
      </c>
      <c r="J1919" t="s">
        <v>16</v>
      </c>
      <c r="K1919" s="6">
        <v>44013.336342592593</v>
      </c>
      <c r="M1919" t="s">
        <v>3504</v>
      </c>
      <c r="N1919" t="s">
        <v>6145</v>
      </c>
      <c r="Q1919" t="s">
        <v>2294</v>
      </c>
      <c r="R1919" t="s">
        <v>372</v>
      </c>
      <c r="S1919">
        <v>85338</v>
      </c>
      <c r="T1919" t="s">
        <v>338</v>
      </c>
      <c r="U1919" t="s">
        <v>530</v>
      </c>
      <c r="W1919" t="s">
        <v>3505</v>
      </c>
      <c r="Z1919" t="s">
        <v>3504</v>
      </c>
      <c r="AA1919" t="s">
        <v>6145</v>
      </c>
      <c r="AD1919" t="s">
        <v>2294</v>
      </c>
      <c r="AE1919" t="s">
        <v>372</v>
      </c>
      <c r="AF1919">
        <v>85338</v>
      </c>
      <c r="AG1919" t="s">
        <v>338</v>
      </c>
      <c r="AH1919" t="s">
        <v>530</v>
      </c>
      <c r="AJ1919" t="s">
        <v>3505</v>
      </c>
      <c r="AL1919" t="s">
        <v>339</v>
      </c>
      <c r="AM1919">
        <v>1</v>
      </c>
      <c r="AN1919">
        <v>1</v>
      </c>
      <c r="AO1919">
        <v>12063</v>
      </c>
      <c r="AQ1919">
        <v>127155</v>
      </c>
      <c r="AR1919">
        <v>52430001</v>
      </c>
      <c r="AS1919" t="s">
        <v>927</v>
      </c>
      <c r="AT1919" t="s">
        <v>75</v>
      </c>
      <c r="AW1919" t="s">
        <v>340</v>
      </c>
      <c r="AX1919" t="s">
        <v>340</v>
      </c>
      <c r="AY1919" t="s">
        <v>357</v>
      </c>
      <c r="AZ1919" t="s">
        <v>363</v>
      </c>
      <c r="BY1919" t="s">
        <v>342</v>
      </c>
      <c r="EQ1919">
        <v>249990</v>
      </c>
      <c r="ER1919" t="s">
        <v>2681</v>
      </c>
      <c r="EV1919">
        <v>17284783</v>
      </c>
      <c r="EW1919">
        <v>928</v>
      </c>
      <c r="EX1919">
        <v>219262</v>
      </c>
      <c r="EY1919" t="s">
        <v>6146</v>
      </c>
      <c r="EZ1919">
        <v>1</v>
      </c>
      <c r="FC1919">
        <v>52430001</v>
      </c>
      <c r="FD1919" t="s">
        <v>75</v>
      </c>
    </row>
    <row r="1920" spans="1:160" x14ac:dyDescent="0.3">
      <c r="A1920" t="str">
        <f>VLOOKUP(B1920,Table2[],3,FALSE)</f>
        <v>Digital</v>
      </c>
      <c r="B1920" t="str">
        <f>IF(OR(ISNUMBER(FIND("QVC",Z1920)),ISNUMBER(FIND("QVC",AL1920))),"QVC",IF(OR(ISNUMBER(FIND("NCO",H1920)),ISNUMBER(FIND("NCO",Y1920))), "NCO", IF(AL1920="consumer","PMD.com",VLOOKUP(LEFT(H1920,2),Tables!$E$1:$F$11,2,FALSE))))</f>
        <v>PMD.com</v>
      </c>
      <c r="C1920">
        <f t="shared" si="90"/>
        <v>5358</v>
      </c>
      <c r="D1920">
        <f t="shared" si="91"/>
        <v>2</v>
      </c>
      <c r="E1920" t="str">
        <f t="shared" ca="1" si="89"/>
        <v>shifted orders shipped</v>
      </c>
      <c r="F1920" t="s">
        <v>3539</v>
      </c>
      <c r="G1920" t="s">
        <v>335</v>
      </c>
      <c r="H1920" t="s">
        <v>2680</v>
      </c>
      <c r="I1920" s="6">
        <v>44008.783113425925</v>
      </c>
      <c r="J1920" t="s">
        <v>16</v>
      </c>
      <c r="K1920" s="6">
        <v>44013.336342592593</v>
      </c>
      <c r="M1920" t="s">
        <v>3504</v>
      </c>
      <c r="N1920" t="s">
        <v>6145</v>
      </c>
      <c r="Q1920" t="s">
        <v>2294</v>
      </c>
      <c r="R1920" t="s">
        <v>372</v>
      </c>
      <c r="S1920">
        <v>85338</v>
      </c>
      <c r="T1920" t="s">
        <v>338</v>
      </c>
      <c r="U1920" t="s">
        <v>530</v>
      </c>
      <c r="W1920" t="s">
        <v>3505</v>
      </c>
      <c r="Z1920" t="s">
        <v>3504</v>
      </c>
      <c r="AA1920" t="s">
        <v>6145</v>
      </c>
      <c r="AD1920" t="s">
        <v>2294</v>
      </c>
      <c r="AE1920" t="s">
        <v>372</v>
      </c>
      <c r="AF1920">
        <v>85338</v>
      </c>
      <c r="AG1920" t="s">
        <v>338</v>
      </c>
      <c r="AH1920" t="s">
        <v>530</v>
      </c>
      <c r="AJ1920" t="s">
        <v>3505</v>
      </c>
      <c r="AL1920" t="s">
        <v>339</v>
      </c>
      <c r="AM1920">
        <v>2</v>
      </c>
      <c r="AN1920">
        <v>2</v>
      </c>
      <c r="AO1920">
        <v>7390</v>
      </c>
      <c r="AQ1920">
        <v>124522</v>
      </c>
      <c r="AR1920">
        <v>5358</v>
      </c>
      <c r="AS1920" t="s">
        <v>2281</v>
      </c>
      <c r="AT1920" t="s">
        <v>73</v>
      </c>
      <c r="AW1920" t="s">
        <v>340</v>
      </c>
      <c r="AX1920" t="s">
        <v>340</v>
      </c>
      <c r="AY1920" t="s">
        <v>351</v>
      </c>
      <c r="AZ1920" t="s">
        <v>434</v>
      </c>
      <c r="BY1920" t="s">
        <v>342</v>
      </c>
      <c r="EQ1920">
        <v>252041</v>
      </c>
      <c r="ER1920" t="s">
        <v>2681</v>
      </c>
      <c r="EV1920">
        <v>17284783</v>
      </c>
      <c r="EW1920">
        <v>928</v>
      </c>
      <c r="EX1920">
        <v>219262</v>
      </c>
      <c r="EY1920" t="s">
        <v>6146</v>
      </c>
      <c r="EZ1920">
        <v>1</v>
      </c>
      <c r="FC1920">
        <v>5358</v>
      </c>
      <c r="FD1920" t="s">
        <v>73</v>
      </c>
    </row>
    <row r="1921" spans="1:160" x14ac:dyDescent="0.3">
      <c r="A1921" t="str">
        <f>VLOOKUP(B1921,Table2[],3,FALSE)</f>
        <v>Digital</v>
      </c>
      <c r="B1921" t="str">
        <f>IF(OR(ISNUMBER(FIND("QVC",Z1921)),ISNUMBER(FIND("QVC",AL1921))),"QVC",IF(OR(ISNUMBER(FIND("NCO",H1921)),ISNUMBER(FIND("NCO",Y1921))), "NCO", IF(AL1921="consumer","PMD.com",VLOOKUP(LEFT(H1921,2),Tables!$E$1:$F$11,2,FALSE))))</f>
        <v>PMD.com</v>
      </c>
      <c r="C1921">
        <f t="shared" si="90"/>
        <v>51090061</v>
      </c>
      <c r="D1921">
        <f t="shared" si="91"/>
        <v>2</v>
      </c>
      <c r="E1921" t="str">
        <f t="shared" ca="1" si="89"/>
        <v>shifted orders shipped</v>
      </c>
      <c r="F1921" t="s">
        <v>3539</v>
      </c>
      <c r="G1921" t="s">
        <v>335</v>
      </c>
      <c r="H1921" t="s">
        <v>2680</v>
      </c>
      <c r="I1921" s="6">
        <v>44008.783113425925</v>
      </c>
      <c r="J1921" t="s">
        <v>16</v>
      </c>
      <c r="K1921" s="6">
        <v>44013.336342592593</v>
      </c>
      <c r="M1921" t="s">
        <v>3504</v>
      </c>
      <c r="N1921" t="s">
        <v>6145</v>
      </c>
      <c r="Q1921" t="s">
        <v>2294</v>
      </c>
      <c r="R1921" t="s">
        <v>372</v>
      </c>
      <c r="S1921">
        <v>85338</v>
      </c>
      <c r="T1921" t="s">
        <v>338</v>
      </c>
      <c r="U1921" t="s">
        <v>530</v>
      </c>
      <c r="W1921" t="s">
        <v>3505</v>
      </c>
      <c r="Z1921" t="s">
        <v>3504</v>
      </c>
      <c r="AA1921" t="s">
        <v>6145</v>
      </c>
      <c r="AD1921" t="s">
        <v>2294</v>
      </c>
      <c r="AE1921" t="s">
        <v>372</v>
      </c>
      <c r="AF1921">
        <v>85338</v>
      </c>
      <c r="AG1921" t="s">
        <v>338</v>
      </c>
      <c r="AH1921" t="s">
        <v>530</v>
      </c>
      <c r="AJ1921" t="s">
        <v>3505</v>
      </c>
      <c r="AL1921" t="s">
        <v>339</v>
      </c>
      <c r="AM1921">
        <v>2</v>
      </c>
      <c r="AN1921">
        <v>2</v>
      </c>
      <c r="AO1921">
        <v>8078</v>
      </c>
      <c r="AQ1921">
        <v>124010</v>
      </c>
      <c r="AR1921">
        <v>51090061</v>
      </c>
      <c r="AS1921" t="s">
        <v>2383</v>
      </c>
      <c r="AT1921" t="s">
        <v>122</v>
      </c>
      <c r="AW1921" t="s">
        <v>340</v>
      </c>
      <c r="AX1921" t="s">
        <v>340</v>
      </c>
      <c r="AY1921" t="s">
        <v>357</v>
      </c>
      <c r="AZ1921" t="s">
        <v>363</v>
      </c>
      <c r="BY1921" t="s">
        <v>342</v>
      </c>
      <c r="EQ1921">
        <v>252776</v>
      </c>
      <c r="ER1921" t="s">
        <v>2681</v>
      </c>
      <c r="EV1921">
        <v>17284783</v>
      </c>
      <c r="EW1921">
        <v>928</v>
      </c>
      <c r="EX1921">
        <v>219262</v>
      </c>
      <c r="EY1921" t="s">
        <v>6146</v>
      </c>
      <c r="EZ1921">
        <v>1</v>
      </c>
      <c r="FC1921">
        <v>51090061</v>
      </c>
      <c r="FD1921" t="s">
        <v>122</v>
      </c>
    </row>
    <row r="1922" spans="1:160" x14ac:dyDescent="0.3">
      <c r="A1922" t="str">
        <f>VLOOKUP(B1922,Table2[],3,FALSE)</f>
        <v>Digital</v>
      </c>
      <c r="B1922" t="str">
        <f>IF(OR(ISNUMBER(FIND("QVC",Z1922)),ISNUMBER(FIND("QVC",AL1922))),"QVC",IF(OR(ISNUMBER(FIND("NCO",H1922)),ISNUMBER(FIND("NCO",Y1922))), "NCO", IF(AL1922="consumer","PMD.com",VLOOKUP(LEFT(H1922,2),Tables!$E$1:$F$11,2,FALSE))))</f>
        <v>PMD.com</v>
      </c>
      <c r="C1922">
        <f t="shared" si="90"/>
        <v>5341</v>
      </c>
      <c r="D1922">
        <f t="shared" si="91"/>
        <v>1</v>
      </c>
      <c r="E1922" t="str">
        <f t="shared" ca="1" si="89"/>
        <v>shifted orders shipped</v>
      </c>
      <c r="F1922" t="s">
        <v>3539</v>
      </c>
      <c r="G1922" t="s">
        <v>335</v>
      </c>
      <c r="H1922" t="s">
        <v>2680</v>
      </c>
      <c r="I1922" s="6">
        <v>44008.783113425925</v>
      </c>
      <c r="J1922" t="s">
        <v>16</v>
      </c>
      <c r="K1922" s="6">
        <v>44013.336342592593</v>
      </c>
      <c r="M1922" t="s">
        <v>3504</v>
      </c>
      <c r="N1922" t="s">
        <v>6145</v>
      </c>
      <c r="Q1922" t="s">
        <v>2294</v>
      </c>
      <c r="R1922" t="s">
        <v>372</v>
      </c>
      <c r="S1922">
        <v>85338</v>
      </c>
      <c r="T1922" t="s">
        <v>338</v>
      </c>
      <c r="U1922" t="s">
        <v>530</v>
      </c>
      <c r="W1922" t="s">
        <v>3505</v>
      </c>
      <c r="Z1922" t="s">
        <v>3504</v>
      </c>
      <c r="AA1922" t="s">
        <v>6145</v>
      </c>
      <c r="AD1922" t="s">
        <v>2294</v>
      </c>
      <c r="AE1922" t="s">
        <v>372</v>
      </c>
      <c r="AF1922">
        <v>85338</v>
      </c>
      <c r="AG1922" t="s">
        <v>338</v>
      </c>
      <c r="AH1922" t="s">
        <v>530</v>
      </c>
      <c r="AJ1922" t="s">
        <v>3505</v>
      </c>
      <c r="AL1922" t="s">
        <v>339</v>
      </c>
      <c r="AM1922">
        <v>1</v>
      </c>
      <c r="AN1922">
        <v>1</v>
      </c>
      <c r="AO1922">
        <v>15156</v>
      </c>
      <c r="AQ1922">
        <v>124187</v>
      </c>
      <c r="AR1922">
        <v>5341</v>
      </c>
      <c r="AS1922" t="s">
        <v>831</v>
      </c>
      <c r="AT1922" t="s">
        <v>82</v>
      </c>
      <c r="AW1922" t="s">
        <v>340</v>
      </c>
      <c r="AX1922" t="s">
        <v>340</v>
      </c>
      <c r="AY1922" t="s">
        <v>345</v>
      </c>
      <c r="AZ1922" t="s">
        <v>346</v>
      </c>
      <c r="BY1922" t="s">
        <v>342</v>
      </c>
      <c r="EQ1922">
        <v>244247</v>
      </c>
      <c r="ER1922" t="s">
        <v>2681</v>
      </c>
      <c r="EV1922">
        <v>17284783</v>
      </c>
      <c r="EW1922">
        <v>928</v>
      </c>
      <c r="EX1922">
        <v>219262</v>
      </c>
      <c r="EY1922" t="s">
        <v>6146</v>
      </c>
      <c r="EZ1922">
        <v>1</v>
      </c>
      <c r="FC1922">
        <v>90425</v>
      </c>
      <c r="FD1922" t="s">
        <v>388</v>
      </c>
    </row>
    <row r="1923" spans="1:160" x14ac:dyDescent="0.3">
      <c r="A1923" t="str">
        <f>VLOOKUP(B1923,Table2[],3,FALSE)</f>
        <v>Digital</v>
      </c>
      <c r="B1923" t="str">
        <f>IF(OR(ISNUMBER(FIND("QVC",Z1923)),ISNUMBER(FIND("QVC",AL1923))),"QVC",IF(OR(ISNUMBER(FIND("NCO",H1923)),ISNUMBER(FIND("NCO",Y1923))), "NCO", IF(AL1923="consumer","PMD.com",VLOOKUP(LEFT(H1923,2),Tables!$E$1:$F$11,2,FALSE))))</f>
        <v>PMD.com</v>
      </c>
      <c r="C1923">
        <f t="shared" si="90"/>
        <v>53200001</v>
      </c>
      <c r="D1923">
        <f t="shared" si="91"/>
        <v>1</v>
      </c>
      <c r="E1923" t="str">
        <f t="shared" ref="E1923:E1986" ca="1" si="92">IF(MONTH(TODAY())-MONTH(I1923)&gt;0,"shifted orders shipped","MTD orders shipped")</f>
        <v>shifted orders shipped</v>
      </c>
      <c r="F1923" t="s">
        <v>3539</v>
      </c>
      <c r="G1923" t="s">
        <v>335</v>
      </c>
      <c r="H1923" t="s">
        <v>2680</v>
      </c>
      <c r="I1923" s="6">
        <v>44008.783113425925</v>
      </c>
      <c r="J1923" t="s">
        <v>16</v>
      </c>
      <c r="K1923" s="6">
        <v>44013.336342592593</v>
      </c>
      <c r="M1923" t="s">
        <v>3504</v>
      </c>
      <c r="N1923" t="s">
        <v>6145</v>
      </c>
      <c r="Q1923" t="s">
        <v>2294</v>
      </c>
      <c r="R1923" t="s">
        <v>372</v>
      </c>
      <c r="S1923">
        <v>85338</v>
      </c>
      <c r="T1923" t="s">
        <v>338</v>
      </c>
      <c r="U1923" t="s">
        <v>530</v>
      </c>
      <c r="W1923" t="s">
        <v>3505</v>
      </c>
      <c r="Z1923" t="s">
        <v>3504</v>
      </c>
      <c r="AA1923" t="s">
        <v>6145</v>
      </c>
      <c r="AD1923" t="s">
        <v>2294</v>
      </c>
      <c r="AE1923" t="s">
        <v>372</v>
      </c>
      <c r="AF1923">
        <v>85338</v>
      </c>
      <c r="AG1923" t="s">
        <v>338</v>
      </c>
      <c r="AH1923" t="s">
        <v>530</v>
      </c>
      <c r="AJ1923" t="s">
        <v>3505</v>
      </c>
      <c r="AL1923" t="s">
        <v>339</v>
      </c>
      <c r="AM1923">
        <v>1</v>
      </c>
      <c r="AN1923">
        <v>1</v>
      </c>
      <c r="AO1923">
        <v>15189</v>
      </c>
      <c r="AQ1923">
        <v>123906</v>
      </c>
      <c r="AR1923">
        <v>53200001</v>
      </c>
      <c r="AS1923" t="s">
        <v>973</v>
      </c>
      <c r="AT1923" t="s">
        <v>50</v>
      </c>
      <c r="AW1923" t="s">
        <v>340</v>
      </c>
      <c r="AX1923" t="s">
        <v>340</v>
      </c>
      <c r="AY1923" t="s">
        <v>357</v>
      </c>
      <c r="AZ1923" t="s">
        <v>363</v>
      </c>
      <c r="BY1923" t="s">
        <v>342</v>
      </c>
      <c r="EQ1923">
        <v>252156</v>
      </c>
      <c r="ER1923" t="s">
        <v>2681</v>
      </c>
      <c r="EV1923">
        <v>17284783</v>
      </c>
      <c r="EW1923">
        <v>928</v>
      </c>
      <c r="EX1923">
        <v>219262</v>
      </c>
      <c r="EY1923" t="s">
        <v>6146</v>
      </c>
      <c r="EZ1923">
        <v>1</v>
      </c>
      <c r="FC1923">
        <v>53200001</v>
      </c>
      <c r="FD1923" t="s">
        <v>50</v>
      </c>
    </row>
    <row r="1924" spans="1:160" x14ac:dyDescent="0.3">
      <c r="A1924" t="str">
        <f>VLOOKUP(B1924,Table2[],3,FALSE)</f>
        <v>Digital</v>
      </c>
      <c r="B1924" t="str">
        <f>IF(OR(ISNUMBER(FIND("QVC",Z1924)),ISNUMBER(FIND("QVC",AL1924))),"QVC",IF(OR(ISNUMBER(FIND("NCO",H1924)),ISNUMBER(FIND("NCO",Y1924))), "NCO", IF(AL1924="consumer","PMD.com",VLOOKUP(LEFT(H1924,2),Tables!$E$1:$F$11,2,FALSE))))</f>
        <v>PMD.com</v>
      </c>
      <c r="C1924">
        <f t="shared" si="90"/>
        <v>5342</v>
      </c>
      <c r="D1924">
        <f t="shared" si="91"/>
        <v>1</v>
      </c>
      <c r="E1924" t="str">
        <f t="shared" ca="1" si="92"/>
        <v>shifted orders shipped</v>
      </c>
      <c r="F1924" t="s">
        <v>3539</v>
      </c>
      <c r="G1924" t="s">
        <v>335</v>
      </c>
      <c r="H1924" t="s">
        <v>2680</v>
      </c>
      <c r="I1924" s="6">
        <v>44008.783113425925</v>
      </c>
      <c r="J1924" t="s">
        <v>16</v>
      </c>
      <c r="K1924" s="6">
        <v>44013.336342592593</v>
      </c>
      <c r="M1924" t="s">
        <v>3504</v>
      </c>
      <c r="N1924" t="s">
        <v>6145</v>
      </c>
      <c r="Q1924" t="s">
        <v>2294</v>
      </c>
      <c r="R1924" t="s">
        <v>372</v>
      </c>
      <c r="S1924">
        <v>85338</v>
      </c>
      <c r="T1924" t="s">
        <v>338</v>
      </c>
      <c r="U1924" t="s">
        <v>530</v>
      </c>
      <c r="W1924" t="s">
        <v>3505</v>
      </c>
      <c r="Z1924" t="s">
        <v>3504</v>
      </c>
      <c r="AA1924" t="s">
        <v>6145</v>
      </c>
      <c r="AD1924" t="s">
        <v>2294</v>
      </c>
      <c r="AE1924" t="s">
        <v>372</v>
      </c>
      <c r="AF1924">
        <v>85338</v>
      </c>
      <c r="AG1924" t="s">
        <v>338</v>
      </c>
      <c r="AH1924" t="s">
        <v>530</v>
      </c>
      <c r="AJ1924" t="s">
        <v>3505</v>
      </c>
      <c r="AL1924" t="s">
        <v>339</v>
      </c>
      <c r="AM1924">
        <v>1</v>
      </c>
      <c r="AN1924">
        <v>1</v>
      </c>
      <c r="AO1924">
        <v>13280</v>
      </c>
      <c r="AQ1924">
        <v>123849</v>
      </c>
      <c r="AR1924">
        <v>5342</v>
      </c>
      <c r="AS1924" t="s">
        <v>1746</v>
      </c>
      <c r="AT1924" t="s">
        <v>149</v>
      </c>
      <c r="AW1924" t="s">
        <v>340</v>
      </c>
      <c r="AX1924" t="s">
        <v>340</v>
      </c>
      <c r="AY1924" t="s">
        <v>345</v>
      </c>
      <c r="AZ1924" t="s">
        <v>346</v>
      </c>
      <c r="BY1924" t="s">
        <v>342</v>
      </c>
      <c r="EQ1924">
        <v>243408</v>
      </c>
      <c r="ER1924" t="s">
        <v>2681</v>
      </c>
      <c r="EV1924">
        <v>17284783</v>
      </c>
      <c r="EW1924">
        <v>928</v>
      </c>
      <c r="EX1924">
        <v>219262</v>
      </c>
      <c r="EY1924" t="s">
        <v>6146</v>
      </c>
      <c r="EZ1924">
        <v>1</v>
      </c>
      <c r="FC1924">
        <v>90425</v>
      </c>
      <c r="FD1924" t="s">
        <v>388</v>
      </c>
    </row>
    <row r="1925" spans="1:160" x14ac:dyDescent="0.3">
      <c r="A1925" t="str">
        <f>VLOOKUP(B1925,Table2[],3,FALSE)</f>
        <v>Digital</v>
      </c>
      <c r="B1925" t="str">
        <f>IF(OR(ISNUMBER(FIND("QVC",Z1925)),ISNUMBER(FIND("QVC",AL1925))),"QVC",IF(OR(ISNUMBER(FIND("NCO",H1925)),ISNUMBER(FIND("NCO",Y1925))), "NCO", IF(AL1925="consumer","PMD.com",VLOOKUP(LEFT(H1925,2),Tables!$E$1:$F$11,2,FALSE))))</f>
        <v>PMD.com</v>
      </c>
      <c r="C1925">
        <f t="shared" si="90"/>
        <v>5260</v>
      </c>
      <c r="D1925">
        <f t="shared" si="91"/>
        <v>1</v>
      </c>
      <c r="E1925" t="str">
        <f t="shared" ca="1" si="92"/>
        <v>shifted orders shipped</v>
      </c>
      <c r="F1925" t="s">
        <v>3539</v>
      </c>
      <c r="G1925" t="s">
        <v>335</v>
      </c>
      <c r="H1925" t="s">
        <v>2680</v>
      </c>
      <c r="I1925" s="6">
        <v>44008.783113425925</v>
      </c>
      <c r="J1925" t="s">
        <v>16</v>
      </c>
      <c r="K1925" s="6">
        <v>44013.336342592593</v>
      </c>
      <c r="M1925" t="s">
        <v>3504</v>
      </c>
      <c r="N1925" t="s">
        <v>6145</v>
      </c>
      <c r="Q1925" t="s">
        <v>2294</v>
      </c>
      <c r="R1925" t="s">
        <v>372</v>
      </c>
      <c r="S1925">
        <v>85338</v>
      </c>
      <c r="T1925" t="s">
        <v>338</v>
      </c>
      <c r="U1925" t="s">
        <v>530</v>
      </c>
      <c r="W1925" t="s">
        <v>3505</v>
      </c>
      <c r="Z1925" t="s">
        <v>3504</v>
      </c>
      <c r="AA1925" t="s">
        <v>6145</v>
      </c>
      <c r="AD1925" t="s">
        <v>2294</v>
      </c>
      <c r="AE1925" t="s">
        <v>372</v>
      </c>
      <c r="AF1925">
        <v>85338</v>
      </c>
      <c r="AG1925" t="s">
        <v>338</v>
      </c>
      <c r="AH1925" t="s">
        <v>530</v>
      </c>
      <c r="AJ1925" t="s">
        <v>3505</v>
      </c>
      <c r="AL1925" t="s">
        <v>339</v>
      </c>
      <c r="AM1925">
        <v>1</v>
      </c>
      <c r="AN1925">
        <v>1</v>
      </c>
      <c r="AO1925">
        <v>6390</v>
      </c>
      <c r="AQ1925">
        <v>124400</v>
      </c>
      <c r="AR1925">
        <v>5260</v>
      </c>
      <c r="AS1925" t="s">
        <v>1228</v>
      </c>
      <c r="AT1925" t="s">
        <v>173</v>
      </c>
      <c r="AW1925" t="s">
        <v>352</v>
      </c>
      <c r="AX1925" t="s">
        <v>352</v>
      </c>
      <c r="AY1925" t="s">
        <v>353</v>
      </c>
      <c r="AZ1925" t="s">
        <v>384</v>
      </c>
      <c r="BY1925" t="s">
        <v>342</v>
      </c>
      <c r="EQ1925">
        <v>250591</v>
      </c>
      <c r="ER1925" t="s">
        <v>2681</v>
      </c>
      <c r="EV1925">
        <v>17284783</v>
      </c>
      <c r="EW1925">
        <v>928</v>
      </c>
      <c r="EX1925">
        <v>219262</v>
      </c>
      <c r="EY1925" t="s">
        <v>6146</v>
      </c>
      <c r="EZ1925">
        <v>1</v>
      </c>
      <c r="FC1925">
        <v>90402</v>
      </c>
      <c r="FD1925" t="s">
        <v>393</v>
      </c>
    </row>
    <row r="1926" spans="1:160" x14ac:dyDescent="0.3">
      <c r="A1926" t="str">
        <f>VLOOKUP(B1926,Table2[],3,FALSE)</f>
        <v>Digital</v>
      </c>
      <c r="B1926" t="str">
        <f>IF(OR(ISNUMBER(FIND("QVC",Z1926)),ISNUMBER(FIND("QVC",AL1926))),"QVC",IF(OR(ISNUMBER(FIND("NCO",H1926)),ISNUMBER(FIND("NCO",Y1926))), "NCO", IF(AL1926="consumer","PMD.com",VLOOKUP(LEFT(H1926,2),Tables!$E$1:$F$11,2,FALSE))))</f>
        <v>PMD.com</v>
      </c>
      <c r="C1926">
        <f t="shared" si="90"/>
        <v>7660</v>
      </c>
      <c r="D1926">
        <f t="shared" si="91"/>
        <v>1</v>
      </c>
      <c r="E1926" t="str">
        <f t="shared" ca="1" si="92"/>
        <v>shifted orders shipped</v>
      </c>
      <c r="F1926" t="s">
        <v>3539</v>
      </c>
      <c r="G1926" t="s">
        <v>335</v>
      </c>
      <c r="H1926" t="s">
        <v>6147</v>
      </c>
      <c r="I1926" s="6">
        <v>44011.566736111112</v>
      </c>
      <c r="J1926" t="s">
        <v>16</v>
      </c>
      <c r="K1926" s="6">
        <v>44013.336365740739</v>
      </c>
      <c r="M1926" t="s">
        <v>6148</v>
      </c>
      <c r="N1926" t="s">
        <v>6149</v>
      </c>
      <c r="Q1926" t="s">
        <v>820</v>
      </c>
      <c r="R1926" t="s">
        <v>365</v>
      </c>
      <c r="S1926" t="s">
        <v>6150</v>
      </c>
      <c r="T1926" t="s">
        <v>338</v>
      </c>
      <c r="U1926" t="s">
        <v>530</v>
      </c>
      <c r="W1926" t="s">
        <v>6151</v>
      </c>
      <c r="Z1926" t="s">
        <v>6148</v>
      </c>
      <c r="AA1926" t="s">
        <v>6149</v>
      </c>
      <c r="AD1926" t="s">
        <v>820</v>
      </c>
      <c r="AE1926" t="s">
        <v>365</v>
      </c>
      <c r="AF1926" t="s">
        <v>6150</v>
      </c>
      <c r="AG1926" t="s">
        <v>338</v>
      </c>
      <c r="AH1926" t="s">
        <v>530</v>
      </c>
      <c r="AJ1926" t="s">
        <v>6151</v>
      </c>
      <c r="AL1926" t="s">
        <v>339</v>
      </c>
      <c r="AM1926">
        <v>1</v>
      </c>
      <c r="AN1926">
        <v>1</v>
      </c>
      <c r="AO1926">
        <v>11858</v>
      </c>
      <c r="AQ1926">
        <v>124798</v>
      </c>
      <c r="AR1926">
        <v>7660</v>
      </c>
      <c r="AS1926" t="s">
        <v>2085</v>
      </c>
      <c r="AT1926" t="s">
        <v>38</v>
      </c>
      <c r="AW1926" t="s">
        <v>343</v>
      </c>
      <c r="BY1926" t="s">
        <v>342</v>
      </c>
      <c r="EQ1926">
        <v>251455</v>
      </c>
      <c r="ER1926" t="s">
        <v>6152</v>
      </c>
      <c r="EV1926">
        <v>17286771</v>
      </c>
      <c r="EW1926">
        <v>928</v>
      </c>
      <c r="EX1926">
        <v>220526</v>
      </c>
      <c r="EY1926" t="s">
        <v>6153</v>
      </c>
      <c r="EZ1926">
        <v>1</v>
      </c>
      <c r="FC1926">
        <v>7660</v>
      </c>
      <c r="FD1926" t="s">
        <v>38</v>
      </c>
    </row>
    <row r="1927" spans="1:160" x14ac:dyDescent="0.3">
      <c r="A1927" t="str">
        <f>VLOOKUP(B1927,Table2[],3,FALSE)</f>
        <v>Digital</v>
      </c>
      <c r="B1927" t="str">
        <f>IF(OR(ISNUMBER(FIND("QVC",Z1927)),ISNUMBER(FIND("QVC",AL1927))),"QVC",IF(OR(ISNUMBER(FIND("NCO",H1927)),ISNUMBER(FIND("NCO",Y1927))), "NCO", IF(AL1927="consumer","PMD.com",VLOOKUP(LEFT(H1927,2),Tables!$E$1:$F$11,2,FALSE))))</f>
        <v>PMD.com</v>
      </c>
      <c r="C1927">
        <f t="shared" si="90"/>
        <v>5358</v>
      </c>
      <c r="D1927">
        <f t="shared" si="91"/>
        <v>1</v>
      </c>
      <c r="E1927" t="str">
        <f t="shared" ca="1" si="92"/>
        <v>shifted orders shipped</v>
      </c>
      <c r="F1927" t="s">
        <v>3539</v>
      </c>
      <c r="G1927" t="s">
        <v>335</v>
      </c>
      <c r="H1927" t="s">
        <v>6154</v>
      </c>
      <c r="I1927" s="6">
        <v>44007.575300925928</v>
      </c>
      <c r="J1927" t="s">
        <v>16</v>
      </c>
      <c r="K1927" s="6">
        <v>44013.336412037039</v>
      </c>
      <c r="M1927" t="s">
        <v>4751</v>
      </c>
      <c r="N1927" t="s">
        <v>4752</v>
      </c>
      <c r="Q1927" t="s">
        <v>560</v>
      </c>
      <c r="R1927" t="s">
        <v>400</v>
      </c>
      <c r="S1927">
        <v>17042</v>
      </c>
      <c r="T1927" t="s">
        <v>338</v>
      </c>
      <c r="U1927" t="s">
        <v>530</v>
      </c>
      <c r="W1927" t="s">
        <v>4753</v>
      </c>
      <c r="Z1927" t="s">
        <v>4751</v>
      </c>
      <c r="AA1927" t="s">
        <v>4752</v>
      </c>
      <c r="AD1927" t="s">
        <v>560</v>
      </c>
      <c r="AE1927" t="s">
        <v>400</v>
      </c>
      <c r="AF1927">
        <v>17042</v>
      </c>
      <c r="AG1927" t="s">
        <v>338</v>
      </c>
      <c r="AH1927" t="s">
        <v>530</v>
      </c>
      <c r="AJ1927" t="s">
        <v>4753</v>
      </c>
      <c r="AL1927" t="s">
        <v>339</v>
      </c>
      <c r="AM1927">
        <v>1</v>
      </c>
      <c r="AN1927">
        <v>1</v>
      </c>
      <c r="AO1927">
        <v>7390</v>
      </c>
      <c r="AQ1927">
        <v>124522</v>
      </c>
      <c r="AR1927">
        <v>5358</v>
      </c>
      <c r="AS1927" t="s">
        <v>2281</v>
      </c>
      <c r="AT1927" t="s">
        <v>73</v>
      </c>
      <c r="AW1927" t="s">
        <v>340</v>
      </c>
      <c r="AX1927" t="s">
        <v>340</v>
      </c>
      <c r="AY1927" t="s">
        <v>351</v>
      </c>
      <c r="AZ1927" t="s">
        <v>434</v>
      </c>
      <c r="BY1927" t="s">
        <v>342</v>
      </c>
      <c r="EQ1927">
        <v>252041</v>
      </c>
      <c r="ER1927" t="s">
        <v>6155</v>
      </c>
      <c r="EV1927">
        <v>17287175</v>
      </c>
      <c r="EW1927">
        <v>928</v>
      </c>
      <c r="EX1927">
        <v>217685</v>
      </c>
      <c r="EY1927" t="s">
        <v>6156</v>
      </c>
      <c r="EZ1927">
        <v>1</v>
      </c>
      <c r="FC1927">
        <v>5358</v>
      </c>
      <c r="FD1927" t="s">
        <v>73</v>
      </c>
    </row>
    <row r="1928" spans="1:160" x14ac:dyDescent="0.3">
      <c r="A1928" t="str">
        <f>VLOOKUP(B1928,Table2[],3,FALSE)</f>
        <v>Digital</v>
      </c>
      <c r="B1928" t="str">
        <f>IF(OR(ISNUMBER(FIND("QVC",Z1928)),ISNUMBER(FIND("QVC",AL1928))),"QVC",IF(OR(ISNUMBER(FIND("NCO",H1928)),ISNUMBER(FIND("NCO",Y1928))), "NCO", IF(AL1928="consumer","PMD.com",VLOOKUP(LEFT(H1928,2),Tables!$E$1:$F$11,2,FALSE))))</f>
        <v>PMD.com</v>
      </c>
      <c r="C1928">
        <f t="shared" si="90"/>
        <v>52710001</v>
      </c>
      <c r="D1928">
        <f t="shared" si="91"/>
        <v>1</v>
      </c>
      <c r="E1928" t="str">
        <f t="shared" ca="1" si="92"/>
        <v>shifted orders shipped</v>
      </c>
      <c r="F1928" t="s">
        <v>3539</v>
      </c>
      <c r="G1928" t="s">
        <v>335</v>
      </c>
      <c r="H1928" t="s">
        <v>6154</v>
      </c>
      <c r="I1928" s="6">
        <v>44007.575300925928</v>
      </c>
      <c r="J1928" t="s">
        <v>16</v>
      </c>
      <c r="K1928" s="6">
        <v>44013.336412037039</v>
      </c>
      <c r="M1928" t="s">
        <v>4751</v>
      </c>
      <c r="N1928" t="s">
        <v>4752</v>
      </c>
      <c r="Q1928" t="s">
        <v>560</v>
      </c>
      <c r="R1928" t="s">
        <v>400</v>
      </c>
      <c r="S1928">
        <v>17042</v>
      </c>
      <c r="T1928" t="s">
        <v>338</v>
      </c>
      <c r="U1928" t="s">
        <v>530</v>
      </c>
      <c r="W1928" t="s">
        <v>4753</v>
      </c>
      <c r="Z1928" t="s">
        <v>4751</v>
      </c>
      <c r="AA1928" t="s">
        <v>4752</v>
      </c>
      <c r="AD1928" t="s">
        <v>560</v>
      </c>
      <c r="AE1928" t="s">
        <v>400</v>
      </c>
      <c r="AF1928">
        <v>17042</v>
      </c>
      <c r="AG1928" t="s">
        <v>338</v>
      </c>
      <c r="AH1928" t="s">
        <v>530</v>
      </c>
      <c r="AJ1928" t="s">
        <v>4753</v>
      </c>
      <c r="AL1928" t="s">
        <v>339</v>
      </c>
      <c r="AM1928">
        <v>1</v>
      </c>
      <c r="AN1928">
        <v>1</v>
      </c>
      <c r="AO1928">
        <v>3399</v>
      </c>
      <c r="AQ1928">
        <v>124439</v>
      </c>
      <c r="AR1928">
        <v>52710001</v>
      </c>
      <c r="AS1928" t="s">
        <v>150</v>
      </c>
      <c r="AT1928" t="s">
        <v>151</v>
      </c>
      <c r="AW1928" t="s">
        <v>340</v>
      </c>
      <c r="AX1928" t="s">
        <v>340</v>
      </c>
      <c r="AY1928" t="s">
        <v>382</v>
      </c>
      <c r="AZ1928">
        <v>0</v>
      </c>
      <c r="BY1928" t="s">
        <v>342</v>
      </c>
      <c r="EQ1928">
        <v>249198</v>
      </c>
      <c r="ER1928" t="s">
        <v>6155</v>
      </c>
      <c r="EV1928">
        <v>17287175</v>
      </c>
      <c r="EW1928">
        <v>928</v>
      </c>
      <c r="EX1928">
        <v>217685</v>
      </c>
      <c r="EY1928" t="s">
        <v>6156</v>
      </c>
      <c r="EZ1928">
        <v>1</v>
      </c>
      <c r="FC1928">
        <v>52710001</v>
      </c>
      <c r="FD1928" t="s">
        <v>151</v>
      </c>
    </row>
    <row r="1929" spans="1:160" x14ac:dyDescent="0.3">
      <c r="A1929" t="str">
        <f>VLOOKUP(B1929,Table2[],3,FALSE)</f>
        <v>Digital</v>
      </c>
      <c r="B1929" t="str">
        <f>IF(OR(ISNUMBER(FIND("QVC",Z1929)),ISNUMBER(FIND("QVC",AL1929))),"QVC",IF(OR(ISNUMBER(FIND("NCO",H1929)),ISNUMBER(FIND("NCO",Y1929))), "NCO", IF(AL1929="consumer","PMD.com",VLOOKUP(LEFT(H1929,2),Tables!$E$1:$F$11,2,FALSE))))</f>
        <v>PMD.com</v>
      </c>
      <c r="C1929">
        <f t="shared" si="90"/>
        <v>57110001</v>
      </c>
      <c r="D1929">
        <f t="shared" si="91"/>
        <v>1</v>
      </c>
      <c r="E1929" t="str">
        <f t="shared" ca="1" si="92"/>
        <v>shifted orders shipped</v>
      </c>
      <c r="F1929" t="s">
        <v>3539</v>
      </c>
      <c r="G1929" t="s">
        <v>335</v>
      </c>
      <c r="H1929" t="s">
        <v>6154</v>
      </c>
      <c r="I1929" s="6">
        <v>44007.575300925928</v>
      </c>
      <c r="J1929" t="s">
        <v>16</v>
      </c>
      <c r="K1929" s="6">
        <v>44013.336412037039</v>
      </c>
      <c r="M1929" t="s">
        <v>4751</v>
      </c>
      <c r="N1929" t="s">
        <v>4752</v>
      </c>
      <c r="Q1929" t="s">
        <v>560</v>
      </c>
      <c r="R1929" t="s">
        <v>400</v>
      </c>
      <c r="S1929">
        <v>17042</v>
      </c>
      <c r="T1929" t="s">
        <v>338</v>
      </c>
      <c r="U1929" t="s">
        <v>530</v>
      </c>
      <c r="W1929" t="s">
        <v>4753</v>
      </c>
      <c r="Z1929" t="s">
        <v>4751</v>
      </c>
      <c r="AA1929" t="s">
        <v>4752</v>
      </c>
      <c r="AD1929" t="s">
        <v>560</v>
      </c>
      <c r="AE1929" t="s">
        <v>400</v>
      </c>
      <c r="AF1929">
        <v>17042</v>
      </c>
      <c r="AG1929" t="s">
        <v>338</v>
      </c>
      <c r="AH1929" t="s">
        <v>530</v>
      </c>
      <c r="AJ1929" t="s">
        <v>4753</v>
      </c>
      <c r="AL1929" t="s">
        <v>339</v>
      </c>
      <c r="AM1929">
        <v>1</v>
      </c>
      <c r="AN1929">
        <v>1</v>
      </c>
      <c r="AO1929">
        <v>2258</v>
      </c>
      <c r="AQ1929">
        <v>127091</v>
      </c>
      <c r="AR1929">
        <v>57110001</v>
      </c>
      <c r="AT1929" t="s">
        <v>1332</v>
      </c>
      <c r="AW1929" t="s">
        <v>340</v>
      </c>
      <c r="AX1929" t="s">
        <v>340</v>
      </c>
      <c r="AY1929" t="s">
        <v>348</v>
      </c>
      <c r="AZ1929" t="s">
        <v>1418</v>
      </c>
      <c r="BY1929" t="s">
        <v>342</v>
      </c>
      <c r="EQ1929">
        <v>248023</v>
      </c>
      <c r="ER1929" t="s">
        <v>6155</v>
      </c>
      <c r="EV1929">
        <v>17287175</v>
      </c>
      <c r="EW1929">
        <v>928</v>
      </c>
      <c r="EX1929">
        <v>217685</v>
      </c>
      <c r="EY1929" t="s">
        <v>6156</v>
      </c>
      <c r="EZ1929">
        <v>1</v>
      </c>
      <c r="FC1929">
        <v>95383</v>
      </c>
      <c r="FD1929" t="s">
        <v>1417</v>
      </c>
    </row>
    <row r="1930" spans="1:160" x14ac:dyDescent="0.3">
      <c r="A1930" t="str">
        <f>VLOOKUP(B1930,Table2[],3,FALSE)</f>
        <v>Digital</v>
      </c>
      <c r="B1930" t="str">
        <f>IF(OR(ISNUMBER(FIND("QVC",Z1930)),ISNUMBER(FIND("QVC",AL1930))),"QVC",IF(OR(ISNUMBER(FIND("NCO",H1930)),ISNUMBER(FIND("NCO",Y1930))), "NCO", IF(AL1930="consumer","PMD.com",VLOOKUP(LEFT(H1930,2),Tables!$E$1:$F$11,2,FALSE))))</f>
        <v>PMD.com</v>
      </c>
      <c r="C1930">
        <f t="shared" si="90"/>
        <v>5341</v>
      </c>
      <c r="D1930">
        <f t="shared" si="91"/>
        <v>1</v>
      </c>
      <c r="E1930" t="str">
        <f t="shared" ca="1" si="92"/>
        <v>shifted orders shipped</v>
      </c>
      <c r="F1930" t="s">
        <v>3539</v>
      </c>
      <c r="G1930" t="s">
        <v>335</v>
      </c>
      <c r="H1930" t="s">
        <v>6154</v>
      </c>
      <c r="I1930" s="6">
        <v>44007.575300925928</v>
      </c>
      <c r="J1930" t="s">
        <v>16</v>
      </c>
      <c r="K1930" s="6">
        <v>44013.336412037039</v>
      </c>
      <c r="M1930" t="s">
        <v>4751</v>
      </c>
      <c r="N1930" t="s">
        <v>4752</v>
      </c>
      <c r="Q1930" t="s">
        <v>560</v>
      </c>
      <c r="R1930" t="s">
        <v>400</v>
      </c>
      <c r="S1930">
        <v>17042</v>
      </c>
      <c r="T1930" t="s">
        <v>338</v>
      </c>
      <c r="U1930" t="s">
        <v>530</v>
      </c>
      <c r="W1930" t="s">
        <v>4753</v>
      </c>
      <c r="Z1930" t="s">
        <v>4751</v>
      </c>
      <c r="AA1930" t="s">
        <v>4752</v>
      </c>
      <c r="AD1930" t="s">
        <v>560</v>
      </c>
      <c r="AE1930" t="s">
        <v>400</v>
      </c>
      <c r="AF1930">
        <v>17042</v>
      </c>
      <c r="AG1930" t="s">
        <v>338</v>
      </c>
      <c r="AH1930" t="s">
        <v>530</v>
      </c>
      <c r="AJ1930" t="s">
        <v>4753</v>
      </c>
      <c r="AL1930" t="s">
        <v>339</v>
      </c>
      <c r="AM1930">
        <v>1</v>
      </c>
      <c r="AN1930">
        <v>1</v>
      </c>
      <c r="AO1930">
        <v>15156</v>
      </c>
      <c r="AQ1930">
        <v>124187</v>
      </c>
      <c r="AR1930">
        <v>5341</v>
      </c>
      <c r="AS1930" t="s">
        <v>1851</v>
      </c>
      <c r="AT1930" t="s">
        <v>82</v>
      </c>
      <c r="AW1930" t="s">
        <v>340</v>
      </c>
      <c r="AX1930" t="s">
        <v>340</v>
      </c>
      <c r="AY1930" t="s">
        <v>345</v>
      </c>
      <c r="AZ1930" t="s">
        <v>346</v>
      </c>
      <c r="BY1930" t="s">
        <v>342</v>
      </c>
      <c r="EQ1930">
        <v>243643</v>
      </c>
      <c r="ER1930" t="s">
        <v>6155</v>
      </c>
      <c r="EV1930">
        <v>17287175</v>
      </c>
      <c r="EW1930">
        <v>928</v>
      </c>
      <c r="EX1930">
        <v>217685</v>
      </c>
      <c r="EY1930" t="s">
        <v>6156</v>
      </c>
      <c r="EZ1930">
        <v>1</v>
      </c>
      <c r="FC1930">
        <v>90425</v>
      </c>
      <c r="FD1930" t="s">
        <v>388</v>
      </c>
    </row>
    <row r="1931" spans="1:160" x14ac:dyDescent="0.3">
      <c r="A1931" t="str">
        <f>VLOOKUP(B1931,Table2[],3,FALSE)</f>
        <v>Digital</v>
      </c>
      <c r="B1931" t="str">
        <f>IF(OR(ISNUMBER(FIND("QVC",Z1931)),ISNUMBER(FIND("QVC",AL1931))),"QVC",IF(OR(ISNUMBER(FIND("NCO",H1931)),ISNUMBER(FIND("NCO",Y1931))), "NCO", IF(AL1931="consumer","PMD.com",VLOOKUP(LEFT(H1931,2),Tables!$E$1:$F$11,2,FALSE))))</f>
        <v>PMD.com</v>
      </c>
      <c r="C1931">
        <f t="shared" si="90"/>
        <v>57090001</v>
      </c>
      <c r="D1931">
        <f t="shared" si="91"/>
        <v>1</v>
      </c>
      <c r="E1931" t="str">
        <f t="shared" ca="1" si="92"/>
        <v>shifted orders shipped</v>
      </c>
      <c r="F1931" t="s">
        <v>3539</v>
      </c>
      <c r="G1931" t="s">
        <v>335</v>
      </c>
      <c r="H1931" t="s">
        <v>6154</v>
      </c>
      <c r="I1931" s="6">
        <v>44007.575300925928</v>
      </c>
      <c r="J1931" t="s">
        <v>16</v>
      </c>
      <c r="K1931" s="6">
        <v>44013.336412037039</v>
      </c>
      <c r="M1931" t="s">
        <v>4751</v>
      </c>
      <c r="N1931" t="s">
        <v>4752</v>
      </c>
      <c r="Q1931" t="s">
        <v>560</v>
      </c>
      <c r="R1931" t="s">
        <v>400</v>
      </c>
      <c r="S1931">
        <v>17042</v>
      </c>
      <c r="T1931" t="s">
        <v>338</v>
      </c>
      <c r="U1931" t="s">
        <v>530</v>
      </c>
      <c r="W1931" t="s">
        <v>4753</v>
      </c>
      <c r="Z1931" t="s">
        <v>4751</v>
      </c>
      <c r="AA1931" t="s">
        <v>4752</v>
      </c>
      <c r="AD1931" t="s">
        <v>560</v>
      </c>
      <c r="AE1931" t="s">
        <v>400</v>
      </c>
      <c r="AF1931">
        <v>17042</v>
      </c>
      <c r="AG1931" t="s">
        <v>338</v>
      </c>
      <c r="AH1931" t="s">
        <v>530</v>
      </c>
      <c r="AJ1931" t="s">
        <v>4753</v>
      </c>
      <c r="AL1931" t="s">
        <v>339</v>
      </c>
      <c r="AM1931">
        <v>1</v>
      </c>
      <c r="AN1931">
        <v>1</v>
      </c>
      <c r="AO1931">
        <v>2258</v>
      </c>
      <c r="AQ1931">
        <v>127089</v>
      </c>
      <c r="AR1931">
        <v>57090001</v>
      </c>
      <c r="AT1931" t="s">
        <v>1419</v>
      </c>
      <c r="AW1931" t="s">
        <v>340</v>
      </c>
      <c r="AX1931" t="s">
        <v>340</v>
      </c>
      <c r="AY1931" t="s">
        <v>348</v>
      </c>
      <c r="AZ1931" t="s">
        <v>1418</v>
      </c>
      <c r="BY1931" t="s">
        <v>342</v>
      </c>
      <c r="EQ1931">
        <v>248021</v>
      </c>
      <c r="ER1931" t="s">
        <v>6155</v>
      </c>
      <c r="EV1931">
        <v>17287175</v>
      </c>
      <c r="EW1931">
        <v>928</v>
      </c>
      <c r="EX1931">
        <v>217685</v>
      </c>
      <c r="EY1931" t="s">
        <v>6156</v>
      </c>
      <c r="EZ1931">
        <v>1</v>
      </c>
      <c r="FC1931">
        <v>95383</v>
      </c>
      <c r="FD1931" t="s">
        <v>1417</v>
      </c>
    </row>
    <row r="1932" spans="1:160" x14ac:dyDescent="0.3">
      <c r="A1932" t="str">
        <f>VLOOKUP(B1932,Table2[],3,FALSE)</f>
        <v>Digital</v>
      </c>
      <c r="B1932" t="str">
        <f>IF(OR(ISNUMBER(FIND("QVC",Z1932)),ISNUMBER(FIND("QVC",AL1932))),"QVC",IF(OR(ISNUMBER(FIND("NCO",H1932)),ISNUMBER(FIND("NCO",Y1932))), "NCO", IF(AL1932="consumer","PMD.com",VLOOKUP(LEFT(H1932,2),Tables!$E$1:$F$11,2,FALSE))))</f>
        <v>PMD.com</v>
      </c>
      <c r="C1932">
        <f t="shared" ref="C1932:C1995" si="93">AR1932</f>
        <v>53900001</v>
      </c>
      <c r="D1932">
        <f t="shared" ref="D1932:D1995" si="94">AN1932</f>
        <v>1</v>
      </c>
      <c r="E1932" t="str">
        <f t="shared" ca="1" si="92"/>
        <v>shifted orders shipped</v>
      </c>
      <c r="F1932" t="s">
        <v>3539</v>
      </c>
      <c r="G1932" t="s">
        <v>335</v>
      </c>
      <c r="H1932" t="s">
        <v>6154</v>
      </c>
      <c r="I1932" s="6">
        <v>44007.575300925928</v>
      </c>
      <c r="J1932" t="s">
        <v>16</v>
      </c>
      <c r="K1932" s="6">
        <v>44013.336412037039</v>
      </c>
      <c r="M1932" t="s">
        <v>4751</v>
      </c>
      <c r="N1932" t="s">
        <v>4752</v>
      </c>
      <c r="Q1932" t="s">
        <v>560</v>
      </c>
      <c r="R1932" t="s">
        <v>400</v>
      </c>
      <c r="S1932">
        <v>17042</v>
      </c>
      <c r="T1932" t="s">
        <v>338</v>
      </c>
      <c r="U1932" t="s">
        <v>530</v>
      </c>
      <c r="W1932" t="s">
        <v>4753</v>
      </c>
      <c r="Z1932" t="s">
        <v>4751</v>
      </c>
      <c r="AA1932" t="s">
        <v>4752</v>
      </c>
      <c r="AD1932" t="s">
        <v>560</v>
      </c>
      <c r="AE1932" t="s">
        <v>400</v>
      </c>
      <c r="AF1932">
        <v>17042</v>
      </c>
      <c r="AG1932" t="s">
        <v>338</v>
      </c>
      <c r="AH1932" t="s">
        <v>530</v>
      </c>
      <c r="AJ1932" t="s">
        <v>4753</v>
      </c>
      <c r="AL1932" t="s">
        <v>339</v>
      </c>
      <c r="AM1932">
        <v>1</v>
      </c>
      <c r="AN1932">
        <v>1</v>
      </c>
      <c r="AO1932">
        <v>31217</v>
      </c>
      <c r="AQ1932">
        <v>124466</v>
      </c>
      <c r="AR1932">
        <v>53900001</v>
      </c>
      <c r="AS1932" t="s">
        <v>1697</v>
      </c>
      <c r="AT1932" t="s">
        <v>104</v>
      </c>
      <c r="AW1932" t="s">
        <v>343</v>
      </c>
      <c r="BY1932" t="s">
        <v>342</v>
      </c>
      <c r="EQ1932">
        <v>247378</v>
      </c>
      <c r="ER1932" t="s">
        <v>6155</v>
      </c>
      <c r="EV1932">
        <v>17287175</v>
      </c>
      <c r="EW1932">
        <v>928</v>
      </c>
      <c r="EX1932">
        <v>217685</v>
      </c>
      <c r="EY1932" t="s">
        <v>6156</v>
      </c>
      <c r="EZ1932">
        <v>1</v>
      </c>
      <c r="FC1932">
        <v>95383</v>
      </c>
      <c r="FD1932" t="s">
        <v>1417</v>
      </c>
    </row>
    <row r="1933" spans="1:160" x14ac:dyDescent="0.3">
      <c r="A1933" t="str">
        <f>VLOOKUP(B1933,Table2[],3,FALSE)</f>
        <v>Digital</v>
      </c>
      <c r="B1933" t="str">
        <f>IF(OR(ISNUMBER(FIND("QVC",Z1933)),ISNUMBER(FIND("QVC",AL1933))),"QVC",IF(OR(ISNUMBER(FIND("NCO",H1933)),ISNUMBER(FIND("NCO",Y1933))), "NCO", IF(AL1933="consumer","PMD.com",VLOOKUP(LEFT(H1933,2),Tables!$E$1:$F$11,2,FALSE))))</f>
        <v>PMD.com</v>
      </c>
      <c r="C1933">
        <f t="shared" si="93"/>
        <v>53980001</v>
      </c>
      <c r="D1933">
        <f t="shared" si="94"/>
        <v>1</v>
      </c>
      <c r="E1933" t="str">
        <f t="shared" ca="1" si="92"/>
        <v>shifted orders shipped</v>
      </c>
      <c r="F1933" t="s">
        <v>3539</v>
      </c>
      <c r="G1933" t="s">
        <v>335</v>
      </c>
      <c r="H1933" t="s">
        <v>6154</v>
      </c>
      <c r="I1933" s="6">
        <v>44007.575300925928</v>
      </c>
      <c r="J1933" t="s">
        <v>16</v>
      </c>
      <c r="K1933" s="6">
        <v>44013.336412037039</v>
      </c>
      <c r="M1933" t="s">
        <v>4751</v>
      </c>
      <c r="N1933" t="s">
        <v>4752</v>
      </c>
      <c r="Q1933" t="s">
        <v>560</v>
      </c>
      <c r="R1933" t="s">
        <v>400</v>
      </c>
      <c r="S1933">
        <v>17042</v>
      </c>
      <c r="T1933" t="s">
        <v>338</v>
      </c>
      <c r="U1933" t="s">
        <v>530</v>
      </c>
      <c r="W1933" t="s">
        <v>4753</v>
      </c>
      <c r="Z1933" t="s">
        <v>4751</v>
      </c>
      <c r="AA1933" t="s">
        <v>4752</v>
      </c>
      <c r="AD1933" t="s">
        <v>560</v>
      </c>
      <c r="AE1933" t="s">
        <v>400</v>
      </c>
      <c r="AF1933">
        <v>17042</v>
      </c>
      <c r="AG1933" t="s">
        <v>338</v>
      </c>
      <c r="AH1933" t="s">
        <v>530</v>
      </c>
      <c r="AJ1933" t="s">
        <v>4753</v>
      </c>
      <c r="AL1933" t="s">
        <v>339</v>
      </c>
      <c r="AM1933">
        <v>1</v>
      </c>
      <c r="AN1933">
        <v>1</v>
      </c>
      <c r="AO1933">
        <v>5816</v>
      </c>
      <c r="AQ1933">
        <v>124473</v>
      </c>
      <c r="AR1933">
        <v>53980001</v>
      </c>
      <c r="AS1933" t="s">
        <v>1735</v>
      </c>
      <c r="AT1933" t="s">
        <v>43</v>
      </c>
      <c r="AW1933" t="s">
        <v>340</v>
      </c>
      <c r="AX1933">
        <v>0</v>
      </c>
      <c r="AY1933" t="s">
        <v>348</v>
      </c>
      <c r="AZ1933">
        <v>0</v>
      </c>
      <c r="BY1933" t="s">
        <v>342</v>
      </c>
      <c r="EQ1933">
        <v>253177</v>
      </c>
      <c r="ER1933" t="s">
        <v>6155</v>
      </c>
      <c r="EV1933">
        <v>17287175</v>
      </c>
      <c r="EW1933">
        <v>928</v>
      </c>
      <c r="EX1933">
        <v>217685</v>
      </c>
      <c r="EY1933" t="s">
        <v>6156</v>
      </c>
      <c r="EZ1933">
        <v>1</v>
      </c>
      <c r="FC1933">
        <v>53980001</v>
      </c>
      <c r="FD1933" t="s">
        <v>43</v>
      </c>
    </row>
    <row r="1934" spans="1:160" x14ac:dyDescent="0.3">
      <c r="A1934" t="str">
        <f>VLOOKUP(B1934,Table2[],3,FALSE)</f>
        <v>Digital</v>
      </c>
      <c r="B1934" t="str">
        <f>IF(OR(ISNUMBER(FIND("QVC",Z1934)),ISNUMBER(FIND("QVC",AL1934))),"QVC",IF(OR(ISNUMBER(FIND("NCO",H1934)),ISNUMBER(FIND("NCO",Y1934))), "NCO", IF(AL1934="consumer","PMD.com",VLOOKUP(LEFT(H1934,2),Tables!$E$1:$F$11,2,FALSE))))</f>
        <v>PMD.com</v>
      </c>
      <c r="C1934">
        <f t="shared" si="93"/>
        <v>5342</v>
      </c>
      <c r="D1934">
        <f t="shared" si="94"/>
        <v>1</v>
      </c>
      <c r="E1934" t="str">
        <f t="shared" ca="1" si="92"/>
        <v>shifted orders shipped</v>
      </c>
      <c r="F1934" t="s">
        <v>3539</v>
      </c>
      <c r="G1934" t="s">
        <v>335</v>
      </c>
      <c r="H1934" t="s">
        <v>6154</v>
      </c>
      <c r="I1934" s="6">
        <v>44007.575300925928</v>
      </c>
      <c r="J1934" t="s">
        <v>16</v>
      </c>
      <c r="K1934" s="6">
        <v>44013.336412037039</v>
      </c>
      <c r="M1934" t="s">
        <v>4751</v>
      </c>
      <c r="N1934" t="s">
        <v>4752</v>
      </c>
      <c r="Q1934" t="s">
        <v>560</v>
      </c>
      <c r="R1934" t="s">
        <v>400</v>
      </c>
      <c r="S1934">
        <v>17042</v>
      </c>
      <c r="T1934" t="s">
        <v>338</v>
      </c>
      <c r="U1934" t="s">
        <v>530</v>
      </c>
      <c r="W1934" t="s">
        <v>4753</v>
      </c>
      <c r="Z1934" t="s">
        <v>4751</v>
      </c>
      <c r="AA1934" t="s">
        <v>4752</v>
      </c>
      <c r="AD1934" t="s">
        <v>560</v>
      </c>
      <c r="AE1934" t="s">
        <v>400</v>
      </c>
      <c r="AF1934">
        <v>17042</v>
      </c>
      <c r="AG1934" t="s">
        <v>338</v>
      </c>
      <c r="AH1934" t="s">
        <v>530</v>
      </c>
      <c r="AJ1934" t="s">
        <v>4753</v>
      </c>
      <c r="AL1934" t="s">
        <v>339</v>
      </c>
      <c r="AM1934">
        <v>1</v>
      </c>
      <c r="AN1934">
        <v>1</v>
      </c>
      <c r="AO1934">
        <v>13280</v>
      </c>
      <c r="AQ1934">
        <v>123849</v>
      </c>
      <c r="AR1934">
        <v>5342</v>
      </c>
      <c r="AS1934" t="s">
        <v>1867</v>
      </c>
      <c r="AT1934" t="s">
        <v>149</v>
      </c>
      <c r="AW1934" t="s">
        <v>340</v>
      </c>
      <c r="AX1934" t="s">
        <v>340</v>
      </c>
      <c r="AY1934" t="s">
        <v>345</v>
      </c>
      <c r="AZ1934" t="s">
        <v>346</v>
      </c>
      <c r="BY1934" t="s">
        <v>342</v>
      </c>
      <c r="EQ1934">
        <v>244853</v>
      </c>
      <c r="ER1934" t="s">
        <v>6155</v>
      </c>
      <c r="EV1934">
        <v>17287175</v>
      </c>
      <c r="EW1934">
        <v>928</v>
      </c>
      <c r="EX1934">
        <v>217685</v>
      </c>
      <c r="EY1934" t="s">
        <v>6156</v>
      </c>
      <c r="EZ1934">
        <v>1</v>
      </c>
      <c r="FC1934">
        <v>90425</v>
      </c>
      <c r="FD1934" t="s">
        <v>388</v>
      </c>
    </row>
    <row r="1935" spans="1:160" x14ac:dyDescent="0.3">
      <c r="A1935" t="str">
        <f>VLOOKUP(B1935,Table2[],3,FALSE)</f>
        <v>Digital</v>
      </c>
      <c r="B1935" t="str">
        <f>IF(OR(ISNUMBER(FIND("QVC",Z1935)),ISNUMBER(FIND("QVC",AL1935))),"QVC",IF(OR(ISNUMBER(FIND("NCO",H1935)),ISNUMBER(FIND("NCO",Y1935))), "NCO", IF(AL1935="consumer","PMD.com",VLOOKUP(LEFT(H1935,2),Tables!$E$1:$F$11,2,FALSE))))</f>
        <v>PMD.com</v>
      </c>
      <c r="C1935">
        <f t="shared" si="93"/>
        <v>57100001</v>
      </c>
      <c r="D1935">
        <f t="shared" si="94"/>
        <v>1</v>
      </c>
      <c r="E1935" t="str">
        <f t="shared" ca="1" si="92"/>
        <v>shifted orders shipped</v>
      </c>
      <c r="F1935" t="s">
        <v>3539</v>
      </c>
      <c r="G1935" t="s">
        <v>335</v>
      </c>
      <c r="H1935" t="s">
        <v>6154</v>
      </c>
      <c r="I1935" s="6">
        <v>44007.575300925928</v>
      </c>
      <c r="J1935" t="s">
        <v>16</v>
      </c>
      <c r="K1935" s="6">
        <v>44013.336412037039</v>
      </c>
      <c r="M1935" t="s">
        <v>4751</v>
      </c>
      <c r="N1935" t="s">
        <v>4752</v>
      </c>
      <c r="Q1935" t="s">
        <v>560</v>
      </c>
      <c r="R1935" t="s">
        <v>400</v>
      </c>
      <c r="S1935">
        <v>17042</v>
      </c>
      <c r="T1935" t="s">
        <v>338</v>
      </c>
      <c r="U1935" t="s">
        <v>530</v>
      </c>
      <c r="W1935" t="s">
        <v>4753</v>
      </c>
      <c r="Z1935" t="s">
        <v>4751</v>
      </c>
      <c r="AA1935" t="s">
        <v>4752</v>
      </c>
      <c r="AD1935" t="s">
        <v>560</v>
      </c>
      <c r="AE1935" t="s">
        <v>400</v>
      </c>
      <c r="AF1935">
        <v>17042</v>
      </c>
      <c r="AG1935" t="s">
        <v>338</v>
      </c>
      <c r="AH1935" t="s">
        <v>530</v>
      </c>
      <c r="AJ1935" t="s">
        <v>4753</v>
      </c>
      <c r="AL1935" t="s">
        <v>339</v>
      </c>
      <c r="AM1935">
        <v>1</v>
      </c>
      <c r="AN1935">
        <v>1</v>
      </c>
      <c r="AO1935">
        <v>2241</v>
      </c>
      <c r="AQ1935">
        <v>127090</v>
      </c>
      <c r="AR1935">
        <v>57100001</v>
      </c>
      <c r="AT1935" t="s">
        <v>1420</v>
      </c>
      <c r="AW1935" t="s">
        <v>340</v>
      </c>
      <c r="AX1935" t="s">
        <v>340</v>
      </c>
      <c r="AY1935" t="s">
        <v>348</v>
      </c>
      <c r="AZ1935" t="s">
        <v>1064</v>
      </c>
      <c r="BY1935" t="s">
        <v>342</v>
      </c>
      <c r="BZ1935" t="b">
        <v>0</v>
      </c>
      <c r="EQ1935">
        <v>248022</v>
      </c>
      <c r="ER1935" t="s">
        <v>6155</v>
      </c>
      <c r="EV1935">
        <v>17287175</v>
      </c>
      <c r="EW1935">
        <v>928</v>
      </c>
      <c r="EX1935">
        <v>217685</v>
      </c>
      <c r="EY1935" t="s">
        <v>6156</v>
      </c>
      <c r="EZ1935">
        <v>1</v>
      </c>
      <c r="FC1935">
        <v>95383</v>
      </c>
      <c r="FD1935" t="s">
        <v>1417</v>
      </c>
    </row>
    <row r="1936" spans="1:160" x14ac:dyDescent="0.3">
      <c r="A1936" t="str">
        <f>VLOOKUP(B1936,Table2[],3,FALSE)</f>
        <v>Digital</v>
      </c>
      <c r="B1936" t="str">
        <f>IF(OR(ISNUMBER(FIND("QVC",Z1936)),ISNUMBER(FIND("QVC",AL1936))),"QVC",IF(OR(ISNUMBER(FIND("NCO",H1936)),ISNUMBER(FIND("NCO",Y1936))), "NCO", IF(AL1936="consumer","PMD.com",VLOOKUP(LEFT(H1936,2),Tables!$E$1:$F$11,2,FALSE))))</f>
        <v>PMD.com</v>
      </c>
      <c r="C1936">
        <f t="shared" si="93"/>
        <v>51090030</v>
      </c>
      <c r="D1936">
        <f t="shared" si="94"/>
        <v>1</v>
      </c>
      <c r="E1936" t="str">
        <f t="shared" ca="1" si="92"/>
        <v>shifted orders shipped</v>
      </c>
      <c r="F1936" t="s">
        <v>3539</v>
      </c>
      <c r="G1936" t="s">
        <v>335</v>
      </c>
      <c r="H1936" t="s">
        <v>6154</v>
      </c>
      <c r="I1936" s="6">
        <v>44007.575300925928</v>
      </c>
      <c r="J1936" t="s">
        <v>16</v>
      </c>
      <c r="K1936" s="6">
        <v>44013.336412037039</v>
      </c>
      <c r="M1936" t="s">
        <v>4751</v>
      </c>
      <c r="N1936" t="s">
        <v>4752</v>
      </c>
      <c r="Q1936" t="s">
        <v>560</v>
      </c>
      <c r="R1936" t="s">
        <v>400</v>
      </c>
      <c r="S1936">
        <v>17042</v>
      </c>
      <c r="T1936" t="s">
        <v>338</v>
      </c>
      <c r="U1936" t="s">
        <v>530</v>
      </c>
      <c r="W1936" t="s">
        <v>4753</v>
      </c>
      <c r="Z1936" t="s">
        <v>4751</v>
      </c>
      <c r="AA1936" t="s">
        <v>4752</v>
      </c>
      <c r="AD1936" t="s">
        <v>560</v>
      </c>
      <c r="AE1936" t="s">
        <v>400</v>
      </c>
      <c r="AF1936">
        <v>17042</v>
      </c>
      <c r="AG1936" t="s">
        <v>338</v>
      </c>
      <c r="AH1936" t="s">
        <v>530</v>
      </c>
      <c r="AJ1936" t="s">
        <v>4753</v>
      </c>
      <c r="AL1936" t="s">
        <v>339</v>
      </c>
      <c r="AM1936">
        <v>1</v>
      </c>
      <c r="AN1936">
        <v>1</v>
      </c>
      <c r="AO1936">
        <v>6688</v>
      </c>
      <c r="AQ1936">
        <v>125960</v>
      </c>
      <c r="AR1936">
        <v>51090030</v>
      </c>
      <c r="AS1936" t="s">
        <v>3043</v>
      </c>
      <c r="AT1936" t="s">
        <v>628</v>
      </c>
      <c r="AW1936" t="s">
        <v>343</v>
      </c>
      <c r="BY1936" t="s">
        <v>342</v>
      </c>
      <c r="BZ1936" t="b">
        <v>0</v>
      </c>
      <c r="EQ1936">
        <v>243047</v>
      </c>
      <c r="ER1936" t="s">
        <v>6155</v>
      </c>
      <c r="EV1936">
        <v>17287175</v>
      </c>
      <c r="EW1936">
        <v>928</v>
      </c>
      <c r="EX1936">
        <v>217685</v>
      </c>
      <c r="EY1936" t="s">
        <v>6156</v>
      </c>
      <c r="EZ1936">
        <v>1</v>
      </c>
      <c r="FC1936">
        <v>95383</v>
      </c>
      <c r="FD1936" t="s">
        <v>1417</v>
      </c>
    </row>
    <row r="1937" spans="1:160" x14ac:dyDescent="0.3">
      <c r="A1937" t="str">
        <f>VLOOKUP(B1937,Table2[],3,FALSE)</f>
        <v>Digital</v>
      </c>
      <c r="B1937" t="str">
        <f>IF(OR(ISNUMBER(FIND("QVC",Z1937)),ISNUMBER(FIND("QVC",AL1937))),"QVC",IF(OR(ISNUMBER(FIND("NCO",H1937)),ISNUMBER(FIND("NCO",Y1937))), "NCO", IF(AL1937="consumer","PMD.com",VLOOKUP(LEFT(H1937,2),Tables!$E$1:$F$11,2,FALSE))))</f>
        <v>PMD.com</v>
      </c>
      <c r="C1937">
        <f t="shared" si="93"/>
        <v>54010001</v>
      </c>
      <c r="D1937">
        <f t="shared" si="94"/>
        <v>1</v>
      </c>
      <c r="E1937" t="str">
        <f t="shared" ca="1" si="92"/>
        <v>shifted orders shipped</v>
      </c>
      <c r="F1937" t="s">
        <v>3539</v>
      </c>
      <c r="G1937" t="s">
        <v>335</v>
      </c>
      <c r="H1937" t="s">
        <v>6154</v>
      </c>
      <c r="I1937" s="6">
        <v>44007.575300925928</v>
      </c>
      <c r="J1937" t="s">
        <v>16</v>
      </c>
      <c r="K1937" s="6">
        <v>44013.336412037039</v>
      </c>
      <c r="M1937" t="s">
        <v>4751</v>
      </c>
      <c r="N1937" t="s">
        <v>4752</v>
      </c>
      <c r="Q1937" t="s">
        <v>560</v>
      </c>
      <c r="R1937" t="s">
        <v>400</v>
      </c>
      <c r="S1937">
        <v>17042</v>
      </c>
      <c r="T1937" t="s">
        <v>338</v>
      </c>
      <c r="U1937" t="s">
        <v>530</v>
      </c>
      <c r="W1937" t="s">
        <v>4753</v>
      </c>
      <c r="Z1937" t="s">
        <v>4751</v>
      </c>
      <c r="AA1937" t="s">
        <v>4752</v>
      </c>
      <c r="AD1937" t="s">
        <v>560</v>
      </c>
      <c r="AE1937" t="s">
        <v>400</v>
      </c>
      <c r="AF1937">
        <v>17042</v>
      </c>
      <c r="AG1937" t="s">
        <v>338</v>
      </c>
      <c r="AH1937" t="s">
        <v>530</v>
      </c>
      <c r="AJ1937" t="s">
        <v>4753</v>
      </c>
      <c r="AL1937" t="s">
        <v>339</v>
      </c>
      <c r="AM1937">
        <v>1</v>
      </c>
      <c r="AN1937">
        <v>1</v>
      </c>
      <c r="AO1937">
        <v>6300</v>
      </c>
      <c r="AQ1937">
        <v>124476</v>
      </c>
      <c r="AR1937">
        <v>54010001</v>
      </c>
      <c r="AS1937" t="s">
        <v>577</v>
      </c>
      <c r="AT1937" t="s">
        <v>35</v>
      </c>
      <c r="AW1937" t="s">
        <v>340</v>
      </c>
      <c r="AX1937">
        <v>0</v>
      </c>
      <c r="AY1937" t="s">
        <v>348</v>
      </c>
      <c r="AZ1937">
        <v>0</v>
      </c>
      <c r="BY1937" t="s">
        <v>342</v>
      </c>
      <c r="EQ1937">
        <v>252076</v>
      </c>
      <c r="ER1937" t="s">
        <v>6155</v>
      </c>
      <c r="EV1937">
        <v>17287175</v>
      </c>
      <c r="EW1937">
        <v>928</v>
      </c>
      <c r="EX1937">
        <v>217685</v>
      </c>
      <c r="EY1937" t="s">
        <v>6156</v>
      </c>
      <c r="EZ1937">
        <v>1</v>
      </c>
      <c r="FC1937">
        <v>95383</v>
      </c>
      <c r="FD1937" t="s">
        <v>1417</v>
      </c>
    </row>
    <row r="1938" spans="1:160" x14ac:dyDescent="0.3">
      <c r="A1938" t="str">
        <f>VLOOKUP(B1938,Table2[],3,FALSE)</f>
        <v>Digital</v>
      </c>
      <c r="B1938" t="str">
        <f>IF(OR(ISNUMBER(FIND("QVC",Z1938)),ISNUMBER(FIND("QVC",AL1938))),"QVC",IF(OR(ISNUMBER(FIND("NCO",H1938)),ISNUMBER(FIND("NCO",Y1938))), "NCO", IF(AL1938="consumer","PMD.com",VLOOKUP(LEFT(H1938,2),Tables!$E$1:$F$11,2,FALSE))))</f>
        <v>PMD.com</v>
      </c>
      <c r="C1938">
        <f t="shared" si="93"/>
        <v>53980001</v>
      </c>
      <c r="D1938">
        <f t="shared" si="94"/>
        <v>1</v>
      </c>
      <c r="E1938" t="str">
        <f t="shared" ca="1" si="92"/>
        <v>shifted orders shipped</v>
      </c>
      <c r="F1938" t="s">
        <v>3539</v>
      </c>
      <c r="G1938" t="s">
        <v>335</v>
      </c>
      <c r="H1938" t="s">
        <v>6157</v>
      </c>
      <c r="I1938" s="6">
        <v>44011.828229166669</v>
      </c>
      <c r="J1938" t="s">
        <v>16</v>
      </c>
      <c r="K1938" s="6">
        <v>44013.336469907408</v>
      </c>
      <c r="M1938" t="s">
        <v>6158</v>
      </c>
      <c r="N1938" t="s">
        <v>6159</v>
      </c>
      <c r="Q1938" t="s">
        <v>1715</v>
      </c>
      <c r="R1938" t="s">
        <v>362</v>
      </c>
      <c r="S1938" t="s">
        <v>6160</v>
      </c>
      <c r="T1938" t="s">
        <v>338</v>
      </c>
      <c r="U1938" t="s">
        <v>530</v>
      </c>
      <c r="W1938" t="s">
        <v>6161</v>
      </c>
      <c r="Z1938" t="s">
        <v>6158</v>
      </c>
      <c r="AA1938" t="s">
        <v>6159</v>
      </c>
      <c r="AD1938" t="s">
        <v>1715</v>
      </c>
      <c r="AE1938" t="s">
        <v>362</v>
      </c>
      <c r="AF1938" t="s">
        <v>6160</v>
      </c>
      <c r="AG1938" t="s">
        <v>338</v>
      </c>
      <c r="AH1938" t="s">
        <v>530</v>
      </c>
      <c r="AJ1938" t="s">
        <v>6161</v>
      </c>
      <c r="AL1938" t="s">
        <v>339</v>
      </c>
      <c r="AM1938">
        <v>1</v>
      </c>
      <c r="AN1938">
        <v>1</v>
      </c>
      <c r="AO1938">
        <v>5816</v>
      </c>
      <c r="AQ1938">
        <v>124473</v>
      </c>
      <c r="AR1938">
        <v>53980001</v>
      </c>
      <c r="AS1938" t="s">
        <v>1735</v>
      </c>
      <c r="AT1938" t="s">
        <v>43</v>
      </c>
      <c r="AW1938" t="s">
        <v>340</v>
      </c>
      <c r="AX1938">
        <v>0</v>
      </c>
      <c r="AY1938" t="s">
        <v>348</v>
      </c>
      <c r="AZ1938">
        <v>0</v>
      </c>
      <c r="BY1938" t="s">
        <v>342</v>
      </c>
      <c r="EQ1938">
        <v>253177</v>
      </c>
      <c r="ER1938" t="s">
        <v>6162</v>
      </c>
      <c r="EV1938">
        <v>17287098</v>
      </c>
      <c r="EW1938">
        <v>928</v>
      </c>
      <c r="EX1938">
        <v>220697</v>
      </c>
      <c r="EY1938">
        <v>9.2748999964335493E+25</v>
      </c>
      <c r="EZ1938">
        <v>1</v>
      </c>
      <c r="FC1938">
        <v>53980001</v>
      </c>
      <c r="FD1938" t="s">
        <v>43</v>
      </c>
    </row>
    <row r="1939" spans="1:160" x14ac:dyDescent="0.3">
      <c r="A1939" t="str">
        <f>VLOOKUP(B1939,Table2[],3,FALSE)</f>
        <v>Digital</v>
      </c>
      <c r="B1939" t="str">
        <f>IF(OR(ISNUMBER(FIND("QVC",Z1939)),ISNUMBER(FIND("QVC",AL1939))),"QVC",IF(OR(ISNUMBER(FIND("NCO",H1939)),ISNUMBER(FIND("NCO",Y1939))), "NCO", IF(AL1939="consumer","PMD.com",VLOOKUP(LEFT(H1939,2),Tables!$E$1:$F$11,2,FALSE))))</f>
        <v>PMD.com</v>
      </c>
      <c r="C1939">
        <f t="shared" si="93"/>
        <v>5341</v>
      </c>
      <c r="D1939">
        <f t="shared" si="94"/>
        <v>1</v>
      </c>
      <c r="E1939" t="str">
        <f t="shared" ca="1" si="92"/>
        <v>shifted orders shipped</v>
      </c>
      <c r="F1939" t="s">
        <v>3539</v>
      </c>
      <c r="G1939" t="s">
        <v>335</v>
      </c>
      <c r="H1939" t="s">
        <v>2761</v>
      </c>
      <c r="I1939" s="6">
        <v>44008.962326388886</v>
      </c>
      <c r="J1939" t="s">
        <v>16</v>
      </c>
      <c r="K1939" s="6">
        <v>44013.336759259262</v>
      </c>
      <c r="M1939" t="s">
        <v>6163</v>
      </c>
      <c r="N1939" t="s">
        <v>6164</v>
      </c>
      <c r="Q1939" t="s">
        <v>2186</v>
      </c>
      <c r="R1939" t="s">
        <v>360</v>
      </c>
      <c r="S1939">
        <v>28732</v>
      </c>
      <c r="T1939" t="s">
        <v>338</v>
      </c>
      <c r="U1939" t="s">
        <v>530</v>
      </c>
      <c r="W1939" t="s">
        <v>6165</v>
      </c>
      <c r="Z1939" t="s">
        <v>6163</v>
      </c>
      <c r="AA1939" t="s">
        <v>6164</v>
      </c>
      <c r="AD1939" t="s">
        <v>2186</v>
      </c>
      <c r="AE1939" t="s">
        <v>360</v>
      </c>
      <c r="AF1939">
        <v>28732</v>
      </c>
      <c r="AG1939" t="s">
        <v>338</v>
      </c>
      <c r="AH1939" t="s">
        <v>530</v>
      </c>
      <c r="AJ1939" t="s">
        <v>6165</v>
      </c>
      <c r="AL1939" t="s">
        <v>339</v>
      </c>
      <c r="AM1939">
        <v>1</v>
      </c>
      <c r="AN1939">
        <v>1</v>
      </c>
      <c r="AO1939">
        <v>15156</v>
      </c>
      <c r="AQ1939">
        <v>124187</v>
      </c>
      <c r="AR1939">
        <v>5341</v>
      </c>
      <c r="AS1939" t="s">
        <v>831</v>
      </c>
      <c r="AT1939" t="s">
        <v>82</v>
      </c>
      <c r="AW1939" t="s">
        <v>340</v>
      </c>
      <c r="AX1939" t="s">
        <v>340</v>
      </c>
      <c r="AY1939" t="s">
        <v>345</v>
      </c>
      <c r="AZ1939" t="s">
        <v>346</v>
      </c>
      <c r="BY1939" t="s">
        <v>342</v>
      </c>
      <c r="EQ1939">
        <v>244247</v>
      </c>
      <c r="ER1939" t="s">
        <v>2762</v>
      </c>
      <c r="EV1939">
        <v>17285015</v>
      </c>
      <c r="EW1939">
        <v>928</v>
      </c>
      <c r="EX1939">
        <v>219491</v>
      </c>
      <c r="EY1939" t="s">
        <v>6166</v>
      </c>
      <c r="EZ1939">
        <v>1</v>
      </c>
      <c r="FC1939">
        <v>95071</v>
      </c>
      <c r="FD1939" t="s">
        <v>1477</v>
      </c>
    </row>
    <row r="1940" spans="1:160" x14ac:dyDescent="0.3">
      <c r="A1940" t="str">
        <f>VLOOKUP(B1940,Table2[],3,FALSE)</f>
        <v>Digital</v>
      </c>
      <c r="B1940" t="str">
        <f>IF(OR(ISNUMBER(FIND("QVC",Z1940)),ISNUMBER(FIND("QVC",AL1940))),"QVC",IF(OR(ISNUMBER(FIND("NCO",H1940)),ISNUMBER(FIND("NCO",Y1940))), "NCO", IF(AL1940="consumer","PMD.com",VLOOKUP(LEFT(H1940,2),Tables!$E$1:$F$11,2,FALSE))))</f>
        <v>PMD.com</v>
      </c>
      <c r="C1940">
        <f t="shared" si="93"/>
        <v>51090061</v>
      </c>
      <c r="D1940">
        <f t="shared" si="94"/>
        <v>1</v>
      </c>
      <c r="E1940" t="str">
        <f t="shared" ca="1" si="92"/>
        <v>shifted orders shipped</v>
      </c>
      <c r="F1940" t="s">
        <v>3539</v>
      </c>
      <c r="G1940" t="s">
        <v>335</v>
      </c>
      <c r="H1940" t="s">
        <v>2761</v>
      </c>
      <c r="I1940" s="6">
        <v>44008.962326388886</v>
      </c>
      <c r="J1940" t="s">
        <v>16</v>
      </c>
      <c r="K1940" s="6">
        <v>44013.336759259262</v>
      </c>
      <c r="M1940" t="s">
        <v>6163</v>
      </c>
      <c r="N1940" t="s">
        <v>6164</v>
      </c>
      <c r="Q1940" t="s">
        <v>2186</v>
      </c>
      <c r="R1940" t="s">
        <v>360</v>
      </c>
      <c r="S1940">
        <v>28732</v>
      </c>
      <c r="T1940" t="s">
        <v>338</v>
      </c>
      <c r="U1940" t="s">
        <v>530</v>
      </c>
      <c r="W1940" t="s">
        <v>6165</v>
      </c>
      <c r="Z1940" t="s">
        <v>6163</v>
      </c>
      <c r="AA1940" t="s">
        <v>6164</v>
      </c>
      <c r="AD1940" t="s">
        <v>2186</v>
      </c>
      <c r="AE1940" t="s">
        <v>360</v>
      </c>
      <c r="AF1940">
        <v>28732</v>
      </c>
      <c r="AG1940" t="s">
        <v>338</v>
      </c>
      <c r="AH1940" t="s">
        <v>530</v>
      </c>
      <c r="AJ1940" t="s">
        <v>6165</v>
      </c>
      <c r="AL1940" t="s">
        <v>339</v>
      </c>
      <c r="AM1940">
        <v>1</v>
      </c>
      <c r="AN1940">
        <v>1</v>
      </c>
      <c r="AO1940">
        <v>8078</v>
      </c>
      <c r="AQ1940">
        <v>124010</v>
      </c>
      <c r="AR1940">
        <v>51090061</v>
      </c>
      <c r="AS1940" t="s">
        <v>2688</v>
      </c>
      <c r="AT1940" t="s">
        <v>122</v>
      </c>
      <c r="AW1940" t="s">
        <v>340</v>
      </c>
      <c r="AX1940" t="s">
        <v>340</v>
      </c>
      <c r="AY1940" t="s">
        <v>357</v>
      </c>
      <c r="AZ1940" t="s">
        <v>363</v>
      </c>
      <c r="BY1940" t="s">
        <v>342</v>
      </c>
      <c r="EQ1940">
        <v>252774</v>
      </c>
      <c r="ER1940" t="s">
        <v>2762</v>
      </c>
      <c r="EV1940">
        <v>17285015</v>
      </c>
      <c r="EW1940">
        <v>928</v>
      </c>
      <c r="EX1940">
        <v>219491</v>
      </c>
      <c r="EY1940" t="s">
        <v>6166</v>
      </c>
      <c r="EZ1940">
        <v>1</v>
      </c>
      <c r="FC1940">
        <v>51090061</v>
      </c>
      <c r="FD1940" t="s">
        <v>122</v>
      </c>
    </row>
    <row r="1941" spans="1:160" x14ac:dyDescent="0.3">
      <c r="A1941" t="str">
        <f>VLOOKUP(B1941,Table2[],3,FALSE)</f>
        <v>Digital</v>
      </c>
      <c r="B1941" t="str">
        <f>IF(OR(ISNUMBER(FIND("QVC",Z1941)),ISNUMBER(FIND("QVC",AL1941))),"QVC",IF(OR(ISNUMBER(FIND("NCO",H1941)),ISNUMBER(FIND("NCO",Y1941))), "NCO", IF(AL1941="consumer","PMD.com",VLOOKUP(LEFT(H1941,2),Tables!$E$1:$F$11,2,FALSE))))</f>
        <v>PMD.com</v>
      </c>
      <c r="C1941">
        <f t="shared" si="93"/>
        <v>53440001</v>
      </c>
      <c r="D1941">
        <f t="shared" si="94"/>
        <v>1</v>
      </c>
      <c r="E1941" t="str">
        <f t="shared" ca="1" si="92"/>
        <v>shifted orders shipped</v>
      </c>
      <c r="F1941" t="s">
        <v>3539</v>
      </c>
      <c r="G1941" t="s">
        <v>335</v>
      </c>
      <c r="H1941" t="s">
        <v>2761</v>
      </c>
      <c r="I1941" s="6">
        <v>44008.962326388886</v>
      </c>
      <c r="J1941" t="s">
        <v>16</v>
      </c>
      <c r="K1941" s="6">
        <v>44013.336759259262</v>
      </c>
      <c r="M1941" t="s">
        <v>6163</v>
      </c>
      <c r="N1941" t="s">
        <v>6164</v>
      </c>
      <c r="Q1941" t="s">
        <v>2186</v>
      </c>
      <c r="R1941" t="s">
        <v>360</v>
      </c>
      <c r="S1941">
        <v>28732</v>
      </c>
      <c r="T1941" t="s">
        <v>338</v>
      </c>
      <c r="U1941" t="s">
        <v>530</v>
      </c>
      <c r="W1941" t="s">
        <v>6165</v>
      </c>
      <c r="Z1941" t="s">
        <v>6163</v>
      </c>
      <c r="AA1941" t="s">
        <v>6164</v>
      </c>
      <c r="AD1941" t="s">
        <v>2186</v>
      </c>
      <c r="AE1941" t="s">
        <v>360</v>
      </c>
      <c r="AF1941">
        <v>28732</v>
      </c>
      <c r="AG1941" t="s">
        <v>338</v>
      </c>
      <c r="AH1941" t="s">
        <v>530</v>
      </c>
      <c r="AJ1941" t="s">
        <v>6165</v>
      </c>
      <c r="AL1941" t="s">
        <v>339</v>
      </c>
      <c r="AM1941">
        <v>1</v>
      </c>
      <c r="AN1941">
        <v>1</v>
      </c>
      <c r="AO1941">
        <v>7642</v>
      </c>
      <c r="AQ1941">
        <v>124700</v>
      </c>
      <c r="AR1941">
        <v>53440001</v>
      </c>
      <c r="AS1941" t="s">
        <v>1240</v>
      </c>
      <c r="AT1941" t="s">
        <v>116</v>
      </c>
      <c r="AW1941" t="s">
        <v>340</v>
      </c>
      <c r="AX1941" t="s">
        <v>340</v>
      </c>
      <c r="AY1941" t="s">
        <v>345</v>
      </c>
      <c r="AZ1941" t="s">
        <v>345</v>
      </c>
      <c r="BY1941" t="s">
        <v>342</v>
      </c>
      <c r="EQ1941">
        <v>252960</v>
      </c>
      <c r="ER1941" t="s">
        <v>2762</v>
      </c>
      <c r="EV1941">
        <v>17285015</v>
      </c>
      <c r="EW1941">
        <v>928</v>
      </c>
      <c r="EX1941">
        <v>219491</v>
      </c>
      <c r="EY1941" t="s">
        <v>6166</v>
      </c>
      <c r="EZ1941">
        <v>1</v>
      </c>
      <c r="FC1941">
        <v>53440001</v>
      </c>
      <c r="FD1941" t="s">
        <v>116</v>
      </c>
    </row>
    <row r="1942" spans="1:160" x14ac:dyDescent="0.3">
      <c r="A1942" t="str">
        <f>VLOOKUP(B1942,Table2[],3,FALSE)</f>
        <v>Digital</v>
      </c>
      <c r="B1942" t="str">
        <f>IF(OR(ISNUMBER(FIND("QVC",Z1942)),ISNUMBER(FIND("QVC",AL1942))),"QVC",IF(OR(ISNUMBER(FIND("NCO",H1942)),ISNUMBER(FIND("NCO",Y1942))), "NCO", IF(AL1942="consumer","PMD.com",VLOOKUP(LEFT(H1942,2),Tables!$E$1:$F$11,2,FALSE))))</f>
        <v>PMD.com</v>
      </c>
      <c r="C1942">
        <f t="shared" si="93"/>
        <v>5358</v>
      </c>
      <c r="D1942">
        <f t="shared" si="94"/>
        <v>1</v>
      </c>
      <c r="E1942" t="str">
        <f t="shared" ca="1" si="92"/>
        <v>shifted orders shipped</v>
      </c>
      <c r="F1942" t="s">
        <v>3539</v>
      </c>
      <c r="G1942" t="s">
        <v>335</v>
      </c>
      <c r="H1942" t="s">
        <v>2761</v>
      </c>
      <c r="I1942" s="6">
        <v>44008.962326388886</v>
      </c>
      <c r="J1942" t="s">
        <v>16</v>
      </c>
      <c r="K1942" s="6">
        <v>44013.336759259262</v>
      </c>
      <c r="M1942" t="s">
        <v>6163</v>
      </c>
      <c r="N1942" t="s">
        <v>6164</v>
      </c>
      <c r="Q1942" t="s">
        <v>2186</v>
      </c>
      <c r="R1942" t="s">
        <v>360</v>
      </c>
      <c r="S1942">
        <v>28732</v>
      </c>
      <c r="T1942" t="s">
        <v>338</v>
      </c>
      <c r="U1942" t="s">
        <v>530</v>
      </c>
      <c r="W1942" t="s">
        <v>6165</v>
      </c>
      <c r="Z1942" t="s">
        <v>6163</v>
      </c>
      <c r="AA1942" t="s">
        <v>6164</v>
      </c>
      <c r="AD1942" t="s">
        <v>2186</v>
      </c>
      <c r="AE1942" t="s">
        <v>360</v>
      </c>
      <c r="AF1942">
        <v>28732</v>
      </c>
      <c r="AG1942" t="s">
        <v>338</v>
      </c>
      <c r="AH1942" t="s">
        <v>530</v>
      </c>
      <c r="AJ1942" t="s">
        <v>6165</v>
      </c>
      <c r="AL1942" t="s">
        <v>339</v>
      </c>
      <c r="AM1942">
        <v>1</v>
      </c>
      <c r="AN1942">
        <v>1</v>
      </c>
      <c r="AO1942">
        <v>7390</v>
      </c>
      <c r="AQ1942">
        <v>124522</v>
      </c>
      <c r="AR1942">
        <v>5358</v>
      </c>
      <c r="AS1942" t="s">
        <v>2281</v>
      </c>
      <c r="AT1942" t="s">
        <v>73</v>
      </c>
      <c r="AW1942" t="s">
        <v>340</v>
      </c>
      <c r="AX1942" t="s">
        <v>340</v>
      </c>
      <c r="AY1942" t="s">
        <v>351</v>
      </c>
      <c r="AZ1942" t="s">
        <v>434</v>
      </c>
      <c r="BY1942" t="s">
        <v>342</v>
      </c>
      <c r="EQ1942">
        <v>252041</v>
      </c>
      <c r="ER1942" t="s">
        <v>2762</v>
      </c>
      <c r="EV1942">
        <v>17285015</v>
      </c>
      <c r="EW1942">
        <v>928</v>
      </c>
      <c r="EX1942">
        <v>219491</v>
      </c>
      <c r="EY1942" t="s">
        <v>6166</v>
      </c>
      <c r="EZ1942">
        <v>1</v>
      </c>
      <c r="FC1942">
        <v>5358</v>
      </c>
      <c r="FD1942" t="s">
        <v>73</v>
      </c>
    </row>
    <row r="1943" spans="1:160" x14ac:dyDescent="0.3">
      <c r="A1943" t="str">
        <f>VLOOKUP(B1943,Table2[],3,FALSE)</f>
        <v>Digital</v>
      </c>
      <c r="B1943" t="str">
        <f>IF(OR(ISNUMBER(FIND("QVC",Z1943)),ISNUMBER(FIND("QVC",AL1943))),"QVC",IF(OR(ISNUMBER(FIND("NCO",H1943)),ISNUMBER(FIND("NCO",Y1943))), "NCO", IF(AL1943="consumer","PMD.com",VLOOKUP(LEFT(H1943,2),Tables!$E$1:$F$11,2,FALSE))))</f>
        <v>PMD.com</v>
      </c>
      <c r="C1943">
        <f t="shared" si="93"/>
        <v>53200001</v>
      </c>
      <c r="D1943">
        <f t="shared" si="94"/>
        <v>1</v>
      </c>
      <c r="E1943" t="str">
        <f t="shared" ca="1" si="92"/>
        <v>shifted orders shipped</v>
      </c>
      <c r="F1943" t="s">
        <v>3539</v>
      </c>
      <c r="G1943" t="s">
        <v>335</v>
      </c>
      <c r="H1943" t="s">
        <v>2761</v>
      </c>
      <c r="I1943" s="6">
        <v>44008.962326388886</v>
      </c>
      <c r="J1943" t="s">
        <v>16</v>
      </c>
      <c r="K1943" s="6">
        <v>44013.336759259262</v>
      </c>
      <c r="M1943" t="s">
        <v>6163</v>
      </c>
      <c r="N1943" t="s">
        <v>6164</v>
      </c>
      <c r="Q1943" t="s">
        <v>2186</v>
      </c>
      <c r="R1943" t="s">
        <v>360</v>
      </c>
      <c r="S1943">
        <v>28732</v>
      </c>
      <c r="T1943" t="s">
        <v>338</v>
      </c>
      <c r="U1943" t="s">
        <v>530</v>
      </c>
      <c r="W1943" t="s">
        <v>6165</v>
      </c>
      <c r="Z1943" t="s">
        <v>6163</v>
      </c>
      <c r="AA1943" t="s">
        <v>6164</v>
      </c>
      <c r="AD1943" t="s">
        <v>2186</v>
      </c>
      <c r="AE1943" t="s">
        <v>360</v>
      </c>
      <c r="AF1943">
        <v>28732</v>
      </c>
      <c r="AG1943" t="s">
        <v>338</v>
      </c>
      <c r="AH1943" t="s">
        <v>530</v>
      </c>
      <c r="AJ1943" t="s">
        <v>6165</v>
      </c>
      <c r="AL1943" t="s">
        <v>339</v>
      </c>
      <c r="AM1943">
        <v>1</v>
      </c>
      <c r="AN1943">
        <v>1</v>
      </c>
      <c r="AO1943">
        <v>15189</v>
      </c>
      <c r="AQ1943">
        <v>123906</v>
      </c>
      <c r="AR1943">
        <v>53200001</v>
      </c>
      <c r="AS1943" t="s">
        <v>973</v>
      </c>
      <c r="AT1943" t="s">
        <v>50</v>
      </c>
      <c r="AW1943" t="s">
        <v>340</v>
      </c>
      <c r="AX1943" t="s">
        <v>340</v>
      </c>
      <c r="AY1943" t="s">
        <v>357</v>
      </c>
      <c r="AZ1943" t="s">
        <v>363</v>
      </c>
      <c r="BY1943" t="s">
        <v>342</v>
      </c>
      <c r="EQ1943">
        <v>252156</v>
      </c>
      <c r="ER1943" t="s">
        <v>2762</v>
      </c>
      <c r="EV1943">
        <v>17285015</v>
      </c>
      <c r="EW1943">
        <v>928</v>
      </c>
      <c r="EX1943">
        <v>219491</v>
      </c>
      <c r="EY1943" t="s">
        <v>6166</v>
      </c>
      <c r="EZ1943">
        <v>1</v>
      </c>
      <c r="FC1943">
        <v>95071</v>
      </c>
      <c r="FD1943" t="s">
        <v>1477</v>
      </c>
    </row>
    <row r="1944" spans="1:160" x14ac:dyDescent="0.3">
      <c r="A1944" t="str">
        <f>VLOOKUP(B1944,Table2[],3,FALSE)</f>
        <v>Digital</v>
      </c>
      <c r="B1944" t="str">
        <f>IF(OR(ISNUMBER(FIND("QVC",Z1944)),ISNUMBER(FIND("QVC",AL1944))),"QVC",IF(OR(ISNUMBER(FIND("NCO",H1944)),ISNUMBER(FIND("NCO",Y1944))), "NCO", IF(AL1944="consumer","PMD.com",VLOOKUP(LEFT(H1944,2),Tables!$E$1:$F$11,2,FALSE))))</f>
        <v>PMD.com</v>
      </c>
      <c r="C1944">
        <f t="shared" si="93"/>
        <v>5342</v>
      </c>
      <c r="D1944">
        <f t="shared" si="94"/>
        <v>1</v>
      </c>
      <c r="E1944" t="str">
        <f t="shared" ca="1" si="92"/>
        <v>shifted orders shipped</v>
      </c>
      <c r="F1944" t="s">
        <v>3539</v>
      </c>
      <c r="G1944" t="s">
        <v>335</v>
      </c>
      <c r="H1944" t="s">
        <v>2761</v>
      </c>
      <c r="I1944" s="6">
        <v>44008.962326388886</v>
      </c>
      <c r="J1944" t="s">
        <v>16</v>
      </c>
      <c r="K1944" s="6">
        <v>44013.336759259262</v>
      </c>
      <c r="M1944" t="s">
        <v>6163</v>
      </c>
      <c r="N1944" t="s">
        <v>6164</v>
      </c>
      <c r="Q1944" t="s">
        <v>2186</v>
      </c>
      <c r="R1944" t="s">
        <v>360</v>
      </c>
      <c r="S1944">
        <v>28732</v>
      </c>
      <c r="T1944" t="s">
        <v>338</v>
      </c>
      <c r="U1944" t="s">
        <v>530</v>
      </c>
      <c r="W1944" t="s">
        <v>6165</v>
      </c>
      <c r="Z1944" t="s">
        <v>6163</v>
      </c>
      <c r="AA1944" t="s">
        <v>6164</v>
      </c>
      <c r="AD1944" t="s">
        <v>2186</v>
      </c>
      <c r="AE1944" t="s">
        <v>360</v>
      </c>
      <c r="AF1944">
        <v>28732</v>
      </c>
      <c r="AG1944" t="s">
        <v>338</v>
      </c>
      <c r="AH1944" t="s">
        <v>530</v>
      </c>
      <c r="AJ1944" t="s">
        <v>6165</v>
      </c>
      <c r="AL1944" t="s">
        <v>339</v>
      </c>
      <c r="AM1944">
        <v>1</v>
      </c>
      <c r="AN1944">
        <v>1</v>
      </c>
      <c r="AO1944">
        <v>13280</v>
      </c>
      <c r="AQ1944">
        <v>123849</v>
      </c>
      <c r="AR1944">
        <v>5342</v>
      </c>
      <c r="AS1944" t="s">
        <v>1746</v>
      </c>
      <c r="AT1944" t="s">
        <v>149</v>
      </c>
      <c r="AW1944" t="s">
        <v>340</v>
      </c>
      <c r="AX1944" t="s">
        <v>340</v>
      </c>
      <c r="AY1944" t="s">
        <v>345</v>
      </c>
      <c r="AZ1944" t="s">
        <v>346</v>
      </c>
      <c r="BY1944" t="s">
        <v>342</v>
      </c>
      <c r="EQ1944">
        <v>243408</v>
      </c>
      <c r="ER1944" t="s">
        <v>2762</v>
      </c>
      <c r="EV1944">
        <v>17285015</v>
      </c>
      <c r="EW1944">
        <v>928</v>
      </c>
      <c r="EX1944">
        <v>219491</v>
      </c>
      <c r="EY1944" t="s">
        <v>6166</v>
      </c>
      <c r="EZ1944">
        <v>1</v>
      </c>
      <c r="FC1944">
        <v>5342</v>
      </c>
      <c r="FD1944" t="s">
        <v>149</v>
      </c>
    </row>
    <row r="1945" spans="1:160" x14ac:dyDescent="0.3">
      <c r="A1945" t="str">
        <f>VLOOKUP(B1945,Table2[],3,FALSE)</f>
        <v>Digital</v>
      </c>
      <c r="B1945" t="str">
        <f>IF(OR(ISNUMBER(FIND("QVC",Z1945)),ISNUMBER(FIND("QVC",AL1945))),"QVC",IF(OR(ISNUMBER(FIND("NCO",H1945)),ISNUMBER(FIND("NCO",Y1945))), "NCO", IF(AL1945="consumer","PMD.com",VLOOKUP(LEFT(H1945,2),Tables!$E$1:$F$11,2,FALSE))))</f>
        <v>PMD.com</v>
      </c>
      <c r="C1945">
        <f t="shared" si="93"/>
        <v>51090001</v>
      </c>
      <c r="D1945">
        <f t="shared" si="94"/>
        <v>1</v>
      </c>
      <c r="E1945" t="str">
        <f t="shared" ca="1" si="92"/>
        <v>shifted orders shipped</v>
      </c>
      <c r="F1945" t="s">
        <v>3539</v>
      </c>
      <c r="G1945" t="s">
        <v>335</v>
      </c>
      <c r="H1945" t="s">
        <v>6167</v>
      </c>
      <c r="I1945" s="6">
        <v>44011.841516203705</v>
      </c>
      <c r="J1945" t="s">
        <v>16</v>
      </c>
      <c r="K1945" s="6">
        <v>44013.336805555555</v>
      </c>
      <c r="M1945" t="s">
        <v>6168</v>
      </c>
      <c r="N1945" t="s">
        <v>6169</v>
      </c>
      <c r="Q1945" t="s">
        <v>1689</v>
      </c>
      <c r="R1945" t="s">
        <v>412</v>
      </c>
      <c r="S1945" t="s">
        <v>6170</v>
      </c>
      <c r="T1945" t="s">
        <v>338</v>
      </c>
      <c r="U1945" t="s">
        <v>530</v>
      </c>
      <c r="W1945" t="s">
        <v>6171</v>
      </c>
      <c r="Z1945" t="s">
        <v>6168</v>
      </c>
      <c r="AA1945" t="s">
        <v>6169</v>
      </c>
      <c r="AD1945" t="s">
        <v>1689</v>
      </c>
      <c r="AE1945" t="s">
        <v>412</v>
      </c>
      <c r="AF1945" t="s">
        <v>6170</v>
      </c>
      <c r="AG1945" t="s">
        <v>338</v>
      </c>
      <c r="AH1945" t="s">
        <v>530</v>
      </c>
      <c r="AJ1945" t="s">
        <v>6171</v>
      </c>
      <c r="AL1945" t="s">
        <v>339</v>
      </c>
      <c r="AM1945">
        <v>1</v>
      </c>
      <c r="AN1945">
        <v>1</v>
      </c>
      <c r="AO1945">
        <v>4885</v>
      </c>
      <c r="AQ1945">
        <v>124202</v>
      </c>
      <c r="AR1945">
        <v>51090001</v>
      </c>
      <c r="AS1945" t="s">
        <v>1986</v>
      </c>
      <c r="AT1945" t="s">
        <v>60</v>
      </c>
      <c r="AW1945" t="s">
        <v>340</v>
      </c>
      <c r="AX1945" t="s">
        <v>340</v>
      </c>
      <c r="AY1945" t="s">
        <v>357</v>
      </c>
      <c r="AZ1945" t="s">
        <v>361</v>
      </c>
      <c r="BY1945" t="s">
        <v>342</v>
      </c>
      <c r="EQ1945">
        <v>250831</v>
      </c>
      <c r="ER1945" t="s">
        <v>6172</v>
      </c>
      <c r="EV1945">
        <v>17287105</v>
      </c>
      <c r="EW1945">
        <v>928</v>
      </c>
      <c r="EX1945">
        <v>220704</v>
      </c>
      <c r="EY1945">
        <v>9.2748999964335493E+25</v>
      </c>
      <c r="EZ1945">
        <v>1</v>
      </c>
      <c r="FC1945">
        <v>51090001</v>
      </c>
      <c r="FD1945" t="s">
        <v>60</v>
      </c>
    </row>
    <row r="1946" spans="1:160" x14ac:dyDescent="0.3">
      <c r="A1946" t="str">
        <f>VLOOKUP(B1946,Table2[],3,FALSE)</f>
        <v>Digital</v>
      </c>
      <c r="B1946" t="str">
        <f>IF(OR(ISNUMBER(FIND("QVC",Z1946)),ISNUMBER(FIND("QVC",AL1946))),"QVC",IF(OR(ISNUMBER(FIND("NCO",H1946)),ISNUMBER(FIND("NCO",Y1946))), "NCO", IF(AL1946="consumer","PMD.com",VLOOKUP(LEFT(H1946,2),Tables!$E$1:$F$11,2,FALSE))))</f>
        <v>PMD.com</v>
      </c>
      <c r="C1946">
        <f t="shared" si="93"/>
        <v>7503</v>
      </c>
      <c r="D1946">
        <f t="shared" si="94"/>
        <v>1</v>
      </c>
      <c r="E1946" t="str">
        <f t="shared" ca="1" si="92"/>
        <v>shifted orders shipped</v>
      </c>
      <c r="F1946" t="s">
        <v>3539</v>
      </c>
      <c r="G1946" t="s">
        <v>335</v>
      </c>
      <c r="H1946" t="s">
        <v>6173</v>
      </c>
      <c r="I1946" s="6">
        <v>44011.759039351855</v>
      </c>
      <c r="J1946" t="s">
        <v>16</v>
      </c>
      <c r="K1946" s="6">
        <v>44013.336805555555</v>
      </c>
      <c r="M1946" t="s">
        <v>6174</v>
      </c>
      <c r="N1946" t="s">
        <v>6175</v>
      </c>
      <c r="Q1946" t="s">
        <v>653</v>
      </c>
      <c r="R1946" t="s">
        <v>359</v>
      </c>
      <c r="S1946">
        <v>34119</v>
      </c>
      <c r="T1946" t="s">
        <v>338</v>
      </c>
      <c r="U1946" t="s">
        <v>530</v>
      </c>
      <c r="W1946" t="s">
        <v>6176</v>
      </c>
      <c r="Z1946" t="s">
        <v>6174</v>
      </c>
      <c r="AA1946" t="s">
        <v>6175</v>
      </c>
      <c r="AD1946" t="s">
        <v>653</v>
      </c>
      <c r="AE1946" t="s">
        <v>359</v>
      </c>
      <c r="AF1946">
        <v>34119</v>
      </c>
      <c r="AG1946" t="s">
        <v>338</v>
      </c>
      <c r="AH1946" t="s">
        <v>530</v>
      </c>
      <c r="AJ1946" t="s">
        <v>6176</v>
      </c>
      <c r="AL1946" t="s">
        <v>339</v>
      </c>
      <c r="AM1946">
        <v>1</v>
      </c>
      <c r="AN1946">
        <v>1</v>
      </c>
      <c r="AO1946">
        <v>5773</v>
      </c>
      <c r="AQ1946">
        <v>124680</v>
      </c>
      <c r="AR1946">
        <v>7503</v>
      </c>
      <c r="AS1946" t="s">
        <v>77</v>
      </c>
      <c r="AT1946" t="s">
        <v>78</v>
      </c>
      <c r="AW1946" t="s">
        <v>349</v>
      </c>
      <c r="AX1946" t="s">
        <v>350</v>
      </c>
      <c r="AY1946" t="s">
        <v>345</v>
      </c>
      <c r="AZ1946" t="s">
        <v>346</v>
      </c>
      <c r="BY1946" t="s">
        <v>342</v>
      </c>
      <c r="EQ1946">
        <v>247587</v>
      </c>
      <c r="ER1946" t="s">
        <v>6177</v>
      </c>
      <c r="EV1946">
        <v>17286905</v>
      </c>
      <c r="EW1946">
        <v>928</v>
      </c>
      <c r="EX1946">
        <v>220663</v>
      </c>
      <c r="EY1946">
        <v>9.2748999964335493E+25</v>
      </c>
      <c r="EZ1946">
        <v>1</v>
      </c>
      <c r="FC1946">
        <v>7503</v>
      </c>
      <c r="FD1946" t="s">
        <v>78</v>
      </c>
    </row>
    <row r="1947" spans="1:160" x14ac:dyDescent="0.3">
      <c r="A1947" t="str">
        <f>VLOOKUP(B1947,Table2[],3,FALSE)</f>
        <v>Digital</v>
      </c>
      <c r="B1947" t="str">
        <f>IF(OR(ISNUMBER(FIND("QVC",Z1947)),ISNUMBER(FIND("QVC",AL1947))),"QVC",IF(OR(ISNUMBER(FIND("NCO",H1947)),ISNUMBER(FIND("NCO",Y1947))), "NCO", IF(AL1947="consumer","PMD.com",VLOOKUP(LEFT(H1947,2),Tables!$E$1:$F$11,2,FALSE))))</f>
        <v>PMD.com</v>
      </c>
      <c r="C1947">
        <f t="shared" si="93"/>
        <v>53910001</v>
      </c>
      <c r="D1947">
        <f t="shared" si="94"/>
        <v>2</v>
      </c>
      <c r="E1947" t="str">
        <f t="shared" ca="1" si="92"/>
        <v>shifted orders shipped</v>
      </c>
      <c r="F1947" t="s">
        <v>3539</v>
      </c>
      <c r="G1947" t="s">
        <v>335</v>
      </c>
      <c r="H1947" t="s">
        <v>6167</v>
      </c>
      <c r="I1947" s="6">
        <v>44011.841516203705</v>
      </c>
      <c r="J1947" t="s">
        <v>16</v>
      </c>
      <c r="K1947" s="6">
        <v>44013.336805555555</v>
      </c>
      <c r="M1947" t="s">
        <v>6168</v>
      </c>
      <c r="N1947" t="s">
        <v>6169</v>
      </c>
      <c r="Q1947" t="s">
        <v>1689</v>
      </c>
      <c r="R1947" t="s">
        <v>412</v>
      </c>
      <c r="S1947" t="s">
        <v>6170</v>
      </c>
      <c r="T1947" t="s">
        <v>338</v>
      </c>
      <c r="U1947" t="s">
        <v>530</v>
      </c>
      <c r="W1947" t="s">
        <v>6171</v>
      </c>
      <c r="Z1947" t="s">
        <v>6168</v>
      </c>
      <c r="AA1947" t="s">
        <v>6169</v>
      </c>
      <c r="AD1947" t="s">
        <v>1689</v>
      </c>
      <c r="AE1947" t="s">
        <v>412</v>
      </c>
      <c r="AF1947" t="s">
        <v>6170</v>
      </c>
      <c r="AG1947" t="s">
        <v>338</v>
      </c>
      <c r="AH1947" t="s">
        <v>530</v>
      </c>
      <c r="AJ1947" t="s">
        <v>6171</v>
      </c>
      <c r="AL1947" t="s">
        <v>339</v>
      </c>
      <c r="AM1947">
        <v>2</v>
      </c>
      <c r="AN1947">
        <v>2</v>
      </c>
      <c r="AO1947">
        <v>12050</v>
      </c>
      <c r="AQ1947">
        <v>124467</v>
      </c>
      <c r="AR1947">
        <v>53910001</v>
      </c>
      <c r="AS1947" t="s">
        <v>629</v>
      </c>
      <c r="AT1947" t="s">
        <v>34</v>
      </c>
      <c r="AW1947" t="s">
        <v>343</v>
      </c>
      <c r="BY1947" t="s">
        <v>342</v>
      </c>
      <c r="EQ1947">
        <v>251451</v>
      </c>
      <c r="ER1947" t="s">
        <v>6172</v>
      </c>
      <c r="EV1947">
        <v>17287105</v>
      </c>
      <c r="EW1947">
        <v>928</v>
      </c>
      <c r="EX1947">
        <v>220704</v>
      </c>
      <c r="EY1947">
        <v>9.2748999964335493E+25</v>
      </c>
      <c r="EZ1947">
        <v>1</v>
      </c>
      <c r="FC1947">
        <v>53910001</v>
      </c>
      <c r="FD1947" t="s">
        <v>34</v>
      </c>
    </row>
    <row r="1948" spans="1:160" x14ac:dyDescent="0.3">
      <c r="A1948" t="str">
        <f>VLOOKUP(B1948,Table2[],3,FALSE)</f>
        <v>Digital</v>
      </c>
      <c r="B1948" t="str">
        <f>IF(OR(ISNUMBER(FIND("QVC",Z1948)),ISNUMBER(FIND("QVC",AL1948))),"QVC",IF(OR(ISNUMBER(FIND("NCO",H1948)),ISNUMBER(FIND("NCO",Y1948))), "NCO", IF(AL1948="consumer","PMD.com",VLOOKUP(LEFT(H1948,2),Tables!$E$1:$F$11,2,FALSE))))</f>
        <v>PMD.com</v>
      </c>
      <c r="C1948">
        <f t="shared" si="93"/>
        <v>54010001</v>
      </c>
      <c r="D1948">
        <f t="shared" si="94"/>
        <v>1</v>
      </c>
      <c r="E1948" t="str">
        <f t="shared" ca="1" si="92"/>
        <v>shifted orders shipped</v>
      </c>
      <c r="F1948" t="s">
        <v>3539</v>
      </c>
      <c r="G1948" t="s">
        <v>335</v>
      </c>
      <c r="H1948" t="s">
        <v>6178</v>
      </c>
      <c r="I1948" s="6">
        <v>44011.837025462963</v>
      </c>
      <c r="J1948" t="s">
        <v>16</v>
      </c>
      <c r="K1948" s="6">
        <v>44013.337152777778</v>
      </c>
      <c r="M1948" t="s">
        <v>6179</v>
      </c>
      <c r="N1948" t="s">
        <v>6180</v>
      </c>
      <c r="Q1948" t="s">
        <v>3481</v>
      </c>
      <c r="R1948" t="s">
        <v>365</v>
      </c>
      <c r="S1948" t="s">
        <v>6181</v>
      </c>
      <c r="T1948" t="s">
        <v>338</v>
      </c>
      <c r="U1948" t="s">
        <v>530</v>
      </c>
      <c r="W1948" t="s">
        <v>6182</v>
      </c>
      <c r="Z1948" t="s">
        <v>6179</v>
      </c>
      <c r="AA1948" t="s">
        <v>6180</v>
      </c>
      <c r="AD1948" t="s">
        <v>3481</v>
      </c>
      <c r="AE1948" t="s">
        <v>365</v>
      </c>
      <c r="AF1948" t="s">
        <v>6181</v>
      </c>
      <c r="AG1948" t="s">
        <v>338</v>
      </c>
      <c r="AH1948" t="s">
        <v>530</v>
      </c>
      <c r="AJ1948" t="s">
        <v>6182</v>
      </c>
      <c r="AL1948" t="s">
        <v>339</v>
      </c>
      <c r="AM1948">
        <v>1</v>
      </c>
      <c r="AN1948">
        <v>1</v>
      </c>
      <c r="AO1948">
        <v>6300</v>
      </c>
      <c r="AQ1948">
        <v>124476</v>
      </c>
      <c r="AR1948">
        <v>54010001</v>
      </c>
      <c r="AS1948" t="s">
        <v>577</v>
      </c>
      <c r="AT1948" t="s">
        <v>35</v>
      </c>
      <c r="AW1948" t="s">
        <v>340</v>
      </c>
      <c r="AX1948">
        <v>0</v>
      </c>
      <c r="AY1948" t="s">
        <v>348</v>
      </c>
      <c r="AZ1948">
        <v>0</v>
      </c>
      <c r="BY1948" t="s">
        <v>342</v>
      </c>
      <c r="EQ1948">
        <v>252076</v>
      </c>
      <c r="ER1948" t="s">
        <v>6183</v>
      </c>
      <c r="EV1948">
        <v>17287101</v>
      </c>
      <c r="EW1948">
        <v>928</v>
      </c>
      <c r="EX1948">
        <v>220700</v>
      </c>
      <c r="EY1948">
        <v>9.2748999964335493E+25</v>
      </c>
      <c r="EZ1948">
        <v>1</v>
      </c>
      <c r="FC1948">
        <v>54010001</v>
      </c>
      <c r="FD1948" t="s">
        <v>35</v>
      </c>
    </row>
    <row r="1949" spans="1:160" x14ac:dyDescent="0.3">
      <c r="A1949" t="str">
        <f>VLOOKUP(B1949,Table2[],3,FALSE)</f>
        <v>Digital</v>
      </c>
      <c r="B1949" t="str">
        <f>IF(OR(ISNUMBER(FIND("QVC",Z1949)),ISNUMBER(FIND("QVC",AL1949))),"QVC",IF(OR(ISNUMBER(FIND("NCO",H1949)),ISNUMBER(FIND("NCO",Y1949))), "NCO", IF(AL1949="consumer","PMD.com",VLOOKUP(LEFT(H1949,2),Tables!$E$1:$F$11,2,FALSE))))</f>
        <v>PMD.com</v>
      </c>
      <c r="C1949">
        <f t="shared" si="93"/>
        <v>53740001</v>
      </c>
      <c r="D1949">
        <f t="shared" si="94"/>
        <v>1</v>
      </c>
      <c r="E1949" t="str">
        <f t="shared" ca="1" si="92"/>
        <v>shifted orders shipped</v>
      </c>
      <c r="F1949" t="s">
        <v>3539</v>
      </c>
      <c r="G1949" t="s">
        <v>335</v>
      </c>
      <c r="H1949" t="s">
        <v>6184</v>
      </c>
      <c r="I1949" s="6">
        <v>44011.856435185182</v>
      </c>
      <c r="J1949" t="s">
        <v>16</v>
      </c>
      <c r="K1949" s="6">
        <v>44013.337847222225</v>
      </c>
      <c r="M1949" t="s">
        <v>6185</v>
      </c>
      <c r="N1949" t="s">
        <v>6186</v>
      </c>
      <c r="Q1949" t="s">
        <v>6187</v>
      </c>
      <c r="R1949" t="s">
        <v>400</v>
      </c>
      <c r="S1949" t="s">
        <v>6188</v>
      </c>
      <c r="T1949" t="s">
        <v>338</v>
      </c>
      <c r="U1949" t="s">
        <v>530</v>
      </c>
      <c r="W1949" t="s">
        <v>6189</v>
      </c>
      <c r="Z1949" t="s">
        <v>6185</v>
      </c>
      <c r="AA1949" t="s">
        <v>6186</v>
      </c>
      <c r="AD1949" t="s">
        <v>6187</v>
      </c>
      <c r="AE1949" t="s">
        <v>400</v>
      </c>
      <c r="AF1949" t="s">
        <v>6188</v>
      </c>
      <c r="AG1949" t="s">
        <v>338</v>
      </c>
      <c r="AH1949" t="s">
        <v>530</v>
      </c>
      <c r="AJ1949" t="s">
        <v>6189</v>
      </c>
      <c r="AL1949" t="s">
        <v>339</v>
      </c>
      <c r="AM1949">
        <v>1</v>
      </c>
      <c r="AN1949">
        <v>1</v>
      </c>
      <c r="AO1949">
        <v>6057</v>
      </c>
      <c r="AQ1949">
        <v>124457</v>
      </c>
      <c r="AR1949">
        <v>53740001</v>
      </c>
      <c r="AS1949" t="s">
        <v>578</v>
      </c>
      <c r="AT1949" t="s">
        <v>70</v>
      </c>
      <c r="AW1949" t="s">
        <v>343</v>
      </c>
      <c r="BY1949" t="s">
        <v>342</v>
      </c>
      <c r="EQ1949">
        <v>244002</v>
      </c>
      <c r="ER1949" t="s">
        <v>6190</v>
      </c>
      <c r="EV1949">
        <v>17287113</v>
      </c>
      <c r="EW1949">
        <v>928</v>
      </c>
      <c r="EX1949">
        <v>220712</v>
      </c>
      <c r="EY1949">
        <v>9.2748999964335493E+25</v>
      </c>
      <c r="EZ1949">
        <v>1</v>
      </c>
      <c r="FC1949">
        <v>53740001</v>
      </c>
      <c r="FD1949" t="s">
        <v>70</v>
      </c>
    </row>
    <row r="1950" spans="1:160" x14ac:dyDescent="0.3">
      <c r="A1950" t="str">
        <f>VLOOKUP(B1950,Table2[],3,FALSE)</f>
        <v>Digital</v>
      </c>
      <c r="B1950" t="str">
        <f>IF(OR(ISNUMBER(FIND("QVC",Z1950)),ISNUMBER(FIND("QVC",AL1950))),"QVC",IF(OR(ISNUMBER(FIND("NCO",H1950)),ISNUMBER(FIND("NCO",Y1950))), "NCO", IF(AL1950="consumer","PMD.com",VLOOKUP(LEFT(H1950,2),Tables!$E$1:$F$11,2,FALSE))))</f>
        <v>PMD.com</v>
      </c>
      <c r="C1950">
        <f t="shared" si="93"/>
        <v>54010001</v>
      </c>
      <c r="D1950">
        <f t="shared" si="94"/>
        <v>1</v>
      </c>
      <c r="E1950" t="str">
        <f t="shared" ca="1" si="92"/>
        <v>shifted orders shipped</v>
      </c>
      <c r="F1950" t="s">
        <v>3539</v>
      </c>
      <c r="G1950" t="s">
        <v>335</v>
      </c>
      <c r="H1950" t="s">
        <v>6184</v>
      </c>
      <c r="I1950" s="6">
        <v>44011.856435185182</v>
      </c>
      <c r="J1950" t="s">
        <v>16</v>
      </c>
      <c r="K1950" s="6">
        <v>44013.337847222225</v>
      </c>
      <c r="M1950" t="s">
        <v>6185</v>
      </c>
      <c r="N1950" t="s">
        <v>6186</v>
      </c>
      <c r="Q1950" t="s">
        <v>6187</v>
      </c>
      <c r="R1950" t="s">
        <v>400</v>
      </c>
      <c r="S1950" t="s">
        <v>6188</v>
      </c>
      <c r="T1950" t="s">
        <v>338</v>
      </c>
      <c r="U1950" t="s">
        <v>530</v>
      </c>
      <c r="W1950" t="s">
        <v>6189</v>
      </c>
      <c r="Z1950" t="s">
        <v>6185</v>
      </c>
      <c r="AA1950" t="s">
        <v>6186</v>
      </c>
      <c r="AD1950" t="s">
        <v>6187</v>
      </c>
      <c r="AE1950" t="s">
        <v>400</v>
      </c>
      <c r="AF1950" t="s">
        <v>6188</v>
      </c>
      <c r="AG1950" t="s">
        <v>338</v>
      </c>
      <c r="AH1950" t="s">
        <v>530</v>
      </c>
      <c r="AJ1950" t="s">
        <v>6189</v>
      </c>
      <c r="AL1950" t="s">
        <v>339</v>
      </c>
      <c r="AM1950">
        <v>1</v>
      </c>
      <c r="AN1950">
        <v>1</v>
      </c>
      <c r="AO1950">
        <v>6300</v>
      </c>
      <c r="AQ1950">
        <v>124476</v>
      </c>
      <c r="AR1950">
        <v>54010001</v>
      </c>
      <c r="AS1950" t="s">
        <v>577</v>
      </c>
      <c r="AT1950" t="s">
        <v>35</v>
      </c>
      <c r="AW1950" t="s">
        <v>340</v>
      </c>
      <c r="AX1950">
        <v>0</v>
      </c>
      <c r="AY1950" t="s">
        <v>348</v>
      </c>
      <c r="AZ1950">
        <v>0</v>
      </c>
      <c r="BY1950" t="s">
        <v>342</v>
      </c>
      <c r="EQ1950">
        <v>252076</v>
      </c>
      <c r="ER1950" t="s">
        <v>6190</v>
      </c>
      <c r="EV1950">
        <v>17287113</v>
      </c>
      <c r="EW1950">
        <v>928</v>
      </c>
      <c r="EX1950">
        <v>220712</v>
      </c>
      <c r="EY1950">
        <v>9.2748999964335493E+25</v>
      </c>
      <c r="EZ1950">
        <v>1</v>
      </c>
      <c r="FC1950">
        <v>54010001</v>
      </c>
      <c r="FD1950" t="s">
        <v>35</v>
      </c>
    </row>
    <row r="1951" spans="1:160" x14ac:dyDescent="0.3">
      <c r="A1951" t="str">
        <f>VLOOKUP(B1951,Table2[],3,FALSE)</f>
        <v>Digital</v>
      </c>
      <c r="B1951" t="str">
        <f>IF(OR(ISNUMBER(FIND("QVC",Z1951)),ISNUMBER(FIND("QVC",AL1951))),"QVC",IF(OR(ISNUMBER(FIND("NCO",H1951)),ISNUMBER(FIND("NCO",Y1951))), "NCO", IF(AL1951="consumer","PMD.com",VLOOKUP(LEFT(H1951,2),Tables!$E$1:$F$11,2,FALSE))))</f>
        <v>PMD.com</v>
      </c>
      <c r="C1951">
        <f t="shared" si="93"/>
        <v>53980001</v>
      </c>
      <c r="D1951">
        <f t="shared" si="94"/>
        <v>1</v>
      </c>
      <c r="E1951" t="str">
        <f t="shared" ca="1" si="92"/>
        <v>shifted orders shipped</v>
      </c>
      <c r="F1951" t="s">
        <v>3539</v>
      </c>
      <c r="G1951" t="s">
        <v>335</v>
      </c>
      <c r="H1951" t="s">
        <v>6184</v>
      </c>
      <c r="I1951" s="6">
        <v>44011.856435185182</v>
      </c>
      <c r="J1951" t="s">
        <v>16</v>
      </c>
      <c r="K1951" s="6">
        <v>44013.337847222225</v>
      </c>
      <c r="M1951" t="s">
        <v>6185</v>
      </c>
      <c r="N1951" t="s">
        <v>6186</v>
      </c>
      <c r="Q1951" t="s">
        <v>6187</v>
      </c>
      <c r="R1951" t="s">
        <v>400</v>
      </c>
      <c r="S1951" t="s">
        <v>6188</v>
      </c>
      <c r="T1951" t="s">
        <v>338</v>
      </c>
      <c r="U1951" t="s">
        <v>530</v>
      </c>
      <c r="W1951" t="s">
        <v>6189</v>
      </c>
      <c r="Z1951" t="s">
        <v>6185</v>
      </c>
      <c r="AA1951" t="s">
        <v>6186</v>
      </c>
      <c r="AD1951" t="s">
        <v>6187</v>
      </c>
      <c r="AE1951" t="s">
        <v>400</v>
      </c>
      <c r="AF1951" t="s">
        <v>6188</v>
      </c>
      <c r="AG1951" t="s">
        <v>338</v>
      </c>
      <c r="AH1951" t="s">
        <v>530</v>
      </c>
      <c r="AJ1951" t="s">
        <v>6189</v>
      </c>
      <c r="AL1951" t="s">
        <v>339</v>
      </c>
      <c r="AM1951">
        <v>1</v>
      </c>
      <c r="AN1951">
        <v>1</v>
      </c>
      <c r="AO1951">
        <v>5816</v>
      </c>
      <c r="AQ1951">
        <v>124473</v>
      </c>
      <c r="AR1951">
        <v>53980001</v>
      </c>
      <c r="AS1951" t="s">
        <v>1735</v>
      </c>
      <c r="AT1951" t="s">
        <v>43</v>
      </c>
      <c r="AW1951" t="s">
        <v>340</v>
      </c>
      <c r="AX1951">
        <v>0</v>
      </c>
      <c r="AY1951" t="s">
        <v>348</v>
      </c>
      <c r="AZ1951">
        <v>0</v>
      </c>
      <c r="BY1951" t="s">
        <v>342</v>
      </c>
      <c r="EQ1951">
        <v>253177</v>
      </c>
      <c r="ER1951" t="s">
        <v>6190</v>
      </c>
      <c r="EV1951">
        <v>17287113</v>
      </c>
      <c r="EW1951">
        <v>928</v>
      </c>
      <c r="EX1951">
        <v>220712</v>
      </c>
      <c r="EY1951">
        <v>9.2748999964335493E+25</v>
      </c>
      <c r="EZ1951">
        <v>1</v>
      </c>
      <c r="FC1951">
        <v>53980001</v>
      </c>
      <c r="FD1951" t="s">
        <v>43</v>
      </c>
    </row>
    <row r="1952" spans="1:160" x14ac:dyDescent="0.3">
      <c r="A1952" t="str">
        <f>VLOOKUP(B1952,Table2[],3,FALSE)</f>
        <v>Digital</v>
      </c>
      <c r="B1952" t="str">
        <f>IF(OR(ISNUMBER(FIND("QVC",Z1952)),ISNUMBER(FIND("QVC",AL1952))),"QVC",IF(OR(ISNUMBER(FIND("NCO",H1952)),ISNUMBER(FIND("NCO",Y1952))), "NCO", IF(AL1952="consumer","PMD.com",VLOOKUP(LEFT(H1952,2),Tables!$E$1:$F$11,2,FALSE))))</f>
        <v>PMD.com</v>
      </c>
      <c r="C1952">
        <f t="shared" si="93"/>
        <v>53710001</v>
      </c>
      <c r="D1952">
        <f t="shared" si="94"/>
        <v>1</v>
      </c>
      <c r="E1952" t="str">
        <f t="shared" ca="1" si="92"/>
        <v>shifted orders shipped</v>
      </c>
      <c r="F1952" t="s">
        <v>3539</v>
      </c>
      <c r="G1952" t="s">
        <v>335</v>
      </c>
      <c r="H1952" t="s">
        <v>6191</v>
      </c>
      <c r="I1952" s="6">
        <v>44011.865277777775</v>
      </c>
      <c r="J1952" t="s">
        <v>16</v>
      </c>
      <c r="K1952" s="6">
        <v>44013.338125000002</v>
      </c>
      <c r="M1952" t="s">
        <v>1352</v>
      </c>
      <c r="N1952" t="s">
        <v>1353</v>
      </c>
      <c r="Q1952" t="s">
        <v>1354</v>
      </c>
      <c r="R1952" t="s">
        <v>465</v>
      </c>
      <c r="S1952" t="s">
        <v>1355</v>
      </c>
      <c r="T1952" t="s">
        <v>338</v>
      </c>
      <c r="U1952" t="s">
        <v>530</v>
      </c>
      <c r="W1952" t="s">
        <v>1356</v>
      </c>
      <c r="Z1952" t="s">
        <v>1352</v>
      </c>
      <c r="AA1952" t="s">
        <v>1353</v>
      </c>
      <c r="AD1952" t="s">
        <v>1354</v>
      </c>
      <c r="AE1952" t="s">
        <v>465</v>
      </c>
      <c r="AF1952" t="s">
        <v>1355</v>
      </c>
      <c r="AG1952" t="s">
        <v>338</v>
      </c>
      <c r="AH1952" t="s">
        <v>530</v>
      </c>
      <c r="AJ1952" t="s">
        <v>1356</v>
      </c>
      <c r="AL1952" t="s">
        <v>339</v>
      </c>
      <c r="AM1952">
        <v>1</v>
      </c>
      <c r="AN1952">
        <v>1</v>
      </c>
      <c r="AO1952">
        <v>4902</v>
      </c>
      <c r="AQ1952">
        <v>124454</v>
      </c>
      <c r="AR1952">
        <v>53710001</v>
      </c>
      <c r="AS1952" t="s">
        <v>1873</v>
      </c>
      <c r="AT1952" t="s">
        <v>66</v>
      </c>
      <c r="AW1952" t="s">
        <v>343</v>
      </c>
      <c r="EQ1952">
        <v>248267</v>
      </c>
      <c r="ER1952" t="s">
        <v>6192</v>
      </c>
      <c r="EV1952">
        <v>17287121</v>
      </c>
      <c r="EW1952">
        <v>928</v>
      </c>
      <c r="EX1952">
        <v>220720</v>
      </c>
      <c r="EY1952">
        <v>9.2748999964335493E+25</v>
      </c>
      <c r="EZ1952">
        <v>1</v>
      </c>
      <c r="FC1952">
        <v>53710001</v>
      </c>
      <c r="FD1952" t="s">
        <v>66</v>
      </c>
    </row>
    <row r="1953" spans="1:160" x14ac:dyDescent="0.3">
      <c r="A1953" t="str">
        <f>VLOOKUP(B1953,Table2[],3,FALSE)</f>
        <v>Digital</v>
      </c>
      <c r="B1953" t="str">
        <f>IF(OR(ISNUMBER(FIND("QVC",Z1953)),ISNUMBER(FIND("QVC",AL1953))),"QVC",IF(OR(ISNUMBER(FIND("NCO",H1953)),ISNUMBER(FIND("NCO",Y1953))), "NCO", IF(AL1953="consumer","PMD.com",VLOOKUP(LEFT(H1953,2),Tables!$E$1:$F$11,2,FALSE))))</f>
        <v>PMD.com</v>
      </c>
      <c r="C1953">
        <f t="shared" si="93"/>
        <v>52430001</v>
      </c>
      <c r="D1953">
        <f t="shared" si="94"/>
        <v>1</v>
      </c>
      <c r="E1953" t="str">
        <f t="shared" ca="1" si="92"/>
        <v>shifted orders shipped</v>
      </c>
      <c r="F1953" t="s">
        <v>3539</v>
      </c>
      <c r="G1953" t="s">
        <v>335</v>
      </c>
      <c r="H1953" t="s">
        <v>6193</v>
      </c>
      <c r="I1953" s="6">
        <v>44011.870555555557</v>
      </c>
      <c r="J1953" t="s">
        <v>16</v>
      </c>
      <c r="K1953" s="6">
        <v>44013.338495370372</v>
      </c>
      <c r="M1953" t="s">
        <v>6194</v>
      </c>
      <c r="N1953" t="s">
        <v>6195</v>
      </c>
      <c r="Q1953" t="s">
        <v>475</v>
      </c>
      <c r="R1953" t="s">
        <v>360</v>
      </c>
      <c r="S1953" t="s">
        <v>6196</v>
      </c>
      <c r="T1953" t="s">
        <v>338</v>
      </c>
      <c r="U1953" t="s">
        <v>530</v>
      </c>
      <c r="W1953" t="s">
        <v>6197</v>
      </c>
      <c r="Z1953" t="s">
        <v>6194</v>
      </c>
      <c r="AA1953" t="s">
        <v>6195</v>
      </c>
      <c r="AD1953" t="s">
        <v>475</v>
      </c>
      <c r="AE1953" t="s">
        <v>360</v>
      </c>
      <c r="AF1953" t="s">
        <v>6196</v>
      </c>
      <c r="AG1953" t="s">
        <v>338</v>
      </c>
      <c r="AH1953" t="s">
        <v>530</v>
      </c>
      <c r="AJ1953" t="s">
        <v>6197</v>
      </c>
      <c r="AL1953" t="s">
        <v>339</v>
      </c>
      <c r="AM1953">
        <v>1</v>
      </c>
      <c r="AN1953">
        <v>1</v>
      </c>
      <c r="AO1953">
        <v>12063</v>
      </c>
      <c r="AQ1953">
        <v>127155</v>
      </c>
      <c r="AR1953">
        <v>52430001</v>
      </c>
      <c r="AS1953" t="s">
        <v>927</v>
      </c>
      <c r="AT1953" t="s">
        <v>75</v>
      </c>
      <c r="AW1953" t="s">
        <v>340</v>
      </c>
      <c r="AX1953" t="s">
        <v>340</v>
      </c>
      <c r="AY1953" t="s">
        <v>357</v>
      </c>
      <c r="AZ1953" t="s">
        <v>363</v>
      </c>
      <c r="BY1953" t="s">
        <v>342</v>
      </c>
      <c r="EQ1953">
        <v>249990</v>
      </c>
      <c r="ER1953" t="s">
        <v>6198</v>
      </c>
      <c r="EV1953">
        <v>17287124</v>
      </c>
      <c r="EW1953">
        <v>928</v>
      </c>
      <c r="EX1953">
        <v>220724</v>
      </c>
      <c r="EY1953" t="s">
        <v>6199</v>
      </c>
      <c r="EZ1953">
        <v>1</v>
      </c>
      <c r="FC1953">
        <v>52430001</v>
      </c>
      <c r="FD1953" t="s">
        <v>75</v>
      </c>
    </row>
    <row r="1954" spans="1:160" x14ac:dyDescent="0.3">
      <c r="A1954" t="str">
        <f>VLOOKUP(B1954,Table2[],3,FALSE)</f>
        <v>Digital</v>
      </c>
      <c r="B1954" t="str">
        <f>IF(OR(ISNUMBER(FIND("QVC",Z1954)),ISNUMBER(FIND("QVC",AL1954))),"QVC",IF(OR(ISNUMBER(FIND("NCO",H1954)),ISNUMBER(FIND("NCO",Y1954))), "NCO", IF(AL1954="consumer","PMD.com",VLOOKUP(LEFT(H1954,2),Tables!$E$1:$F$11,2,FALSE))))</f>
        <v>PMD.com</v>
      </c>
      <c r="C1954">
        <f t="shared" si="93"/>
        <v>51010001</v>
      </c>
      <c r="D1954">
        <f t="shared" si="94"/>
        <v>1</v>
      </c>
      <c r="E1954" t="str">
        <f t="shared" ca="1" si="92"/>
        <v>shifted orders shipped</v>
      </c>
      <c r="F1954" t="s">
        <v>3539</v>
      </c>
      <c r="G1954" t="s">
        <v>335</v>
      </c>
      <c r="H1954" t="s">
        <v>6193</v>
      </c>
      <c r="I1954" s="6">
        <v>44011.870555555557</v>
      </c>
      <c r="J1954" t="s">
        <v>16</v>
      </c>
      <c r="K1954" s="6">
        <v>44013.338495370372</v>
      </c>
      <c r="M1954" t="s">
        <v>6194</v>
      </c>
      <c r="N1954" t="s">
        <v>6195</v>
      </c>
      <c r="Q1954" t="s">
        <v>475</v>
      </c>
      <c r="R1954" t="s">
        <v>360</v>
      </c>
      <c r="S1954" t="s">
        <v>6196</v>
      </c>
      <c r="T1954" t="s">
        <v>338</v>
      </c>
      <c r="U1954" t="s">
        <v>530</v>
      </c>
      <c r="W1954" t="s">
        <v>6197</v>
      </c>
      <c r="Z1954" t="s">
        <v>6194</v>
      </c>
      <c r="AA1954" t="s">
        <v>6195</v>
      </c>
      <c r="AD1954" t="s">
        <v>475</v>
      </c>
      <c r="AE1954" t="s">
        <v>360</v>
      </c>
      <c r="AF1954" t="s">
        <v>6196</v>
      </c>
      <c r="AG1954" t="s">
        <v>338</v>
      </c>
      <c r="AH1954" t="s">
        <v>530</v>
      </c>
      <c r="AJ1954" t="s">
        <v>6197</v>
      </c>
      <c r="AL1954" t="s">
        <v>339</v>
      </c>
      <c r="AM1954">
        <v>1</v>
      </c>
      <c r="AN1954">
        <v>1</v>
      </c>
      <c r="AO1954">
        <v>8743</v>
      </c>
      <c r="AQ1954">
        <v>123868</v>
      </c>
      <c r="AR1954">
        <v>51010001</v>
      </c>
      <c r="AS1954" t="s">
        <v>48</v>
      </c>
      <c r="AT1954" t="s">
        <v>49</v>
      </c>
      <c r="AW1954" t="s">
        <v>340</v>
      </c>
      <c r="AX1954" t="s">
        <v>340</v>
      </c>
      <c r="AY1954" t="s">
        <v>357</v>
      </c>
      <c r="AZ1954" t="s">
        <v>363</v>
      </c>
      <c r="BY1954" t="s">
        <v>342</v>
      </c>
      <c r="EQ1954">
        <v>251450</v>
      </c>
      <c r="ER1954" t="s">
        <v>6198</v>
      </c>
      <c r="EV1954">
        <v>17287124</v>
      </c>
      <c r="EW1954">
        <v>928</v>
      </c>
      <c r="EX1954">
        <v>220724</v>
      </c>
      <c r="EY1954" t="s">
        <v>6199</v>
      </c>
      <c r="EZ1954">
        <v>1</v>
      </c>
      <c r="FC1954">
        <v>51010001</v>
      </c>
      <c r="FD1954" t="s">
        <v>49</v>
      </c>
    </row>
    <row r="1955" spans="1:160" x14ac:dyDescent="0.3">
      <c r="A1955" t="str">
        <f>VLOOKUP(B1955,Table2[],3,FALSE)</f>
        <v>Digital</v>
      </c>
      <c r="B1955" t="str">
        <f>IF(OR(ISNUMBER(FIND("QVC",Z1955)),ISNUMBER(FIND("QVC",AL1955))),"QVC",IF(OR(ISNUMBER(FIND("NCO",H1955)),ISNUMBER(FIND("NCO",Y1955))), "NCO", IF(AL1955="consumer","PMD.com",VLOOKUP(LEFT(H1955,2),Tables!$E$1:$F$11,2,FALSE))))</f>
        <v>PMD.com</v>
      </c>
      <c r="C1955">
        <f t="shared" si="93"/>
        <v>5341030</v>
      </c>
      <c r="D1955">
        <f t="shared" si="94"/>
        <v>1</v>
      </c>
      <c r="E1955" t="str">
        <f t="shared" ca="1" si="92"/>
        <v>shifted orders shipped</v>
      </c>
      <c r="F1955" t="s">
        <v>3539</v>
      </c>
      <c r="G1955" t="s">
        <v>335</v>
      </c>
      <c r="H1955" t="s">
        <v>6200</v>
      </c>
      <c r="I1955" s="6">
        <v>44011.854745370372</v>
      </c>
      <c r="J1955" t="s">
        <v>16</v>
      </c>
      <c r="K1955" s="6">
        <v>44013.338935185187</v>
      </c>
      <c r="M1955" t="s">
        <v>4781</v>
      </c>
      <c r="N1955" t="s">
        <v>4782</v>
      </c>
      <c r="Q1955" t="s">
        <v>713</v>
      </c>
      <c r="R1955" t="s">
        <v>365</v>
      </c>
      <c r="S1955" t="s">
        <v>4783</v>
      </c>
      <c r="T1955" t="s">
        <v>338</v>
      </c>
      <c r="U1955" t="s">
        <v>530</v>
      </c>
      <c r="W1955" t="s">
        <v>4784</v>
      </c>
      <c r="Z1955" t="s">
        <v>4781</v>
      </c>
      <c r="AA1955" t="s">
        <v>4782</v>
      </c>
      <c r="AD1955" t="s">
        <v>713</v>
      </c>
      <c r="AE1955" t="s">
        <v>365</v>
      </c>
      <c r="AF1955" t="s">
        <v>4783</v>
      </c>
      <c r="AG1955" t="s">
        <v>338</v>
      </c>
      <c r="AH1955" t="s">
        <v>530</v>
      </c>
      <c r="AJ1955" t="s">
        <v>4784</v>
      </c>
      <c r="AL1955" t="s">
        <v>339</v>
      </c>
      <c r="AM1955">
        <v>1</v>
      </c>
      <c r="AN1955">
        <v>1</v>
      </c>
      <c r="AO1955">
        <v>12859</v>
      </c>
      <c r="AQ1955">
        <v>124642</v>
      </c>
      <c r="AR1955">
        <v>5341030</v>
      </c>
      <c r="AS1955" t="s">
        <v>925</v>
      </c>
      <c r="AT1955" t="s">
        <v>926</v>
      </c>
      <c r="AW1955" t="s">
        <v>366</v>
      </c>
      <c r="AX1955" t="s">
        <v>366</v>
      </c>
      <c r="AY1955" t="s">
        <v>345</v>
      </c>
      <c r="AZ1955" t="s">
        <v>346</v>
      </c>
      <c r="BY1955" t="s">
        <v>342</v>
      </c>
      <c r="EQ1955">
        <v>243275</v>
      </c>
      <c r="ER1955" t="s">
        <v>6201</v>
      </c>
      <c r="EV1955">
        <v>17287112</v>
      </c>
      <c r="EW1955">
        <v>928</v>
      </c>
      <c r="EX1955">
        <v>220711</v>
      </c>
      <c r="EY1955" t="s">
        <v>6202</v>
      </c>
      <c r="EZ1955">
        <v>1</v>
      </c>
      <c r="FC1955">
        <v>95385</v>
      </c>
      <c r="FD1955" t="s">
        <v>3531</v>
      </c>
    </row>
    <row r="1956" spans="1:160" x14ac:dyDescent="0.3">
      <c r="A1956" t="str">
        <f>VLOOKUP(B1956,Table2[],3,FALSE)</f>
        <v>Digital</v>
      </c>
      <c r="B1956" t="str">
        <f>IF(OR(ISNUMBER(FIND("QVC",Z1956)),ISNUMBER(FIND("QVC",AL1956))),"QVC",IF(OR(ISNUMBER(FIND("NCO",H1956)),ISNUMBER(FIND("NCO",Y1956))), "NCO", IF(AL1956="consumer","PMD.com",VLOOKUP(LEFT(H1956,2),Tables!$E$1:$F$11,2,FALSE))))</f>
        <v>PMD.com</v>
      </c>
      <c r="C1956">
        <f t="shared" si="93"/>
        <v>53920001</v>
      </c>
      <c r="D1956">
        <f t="shared" si="94"/>
        <v>1</v>
      </c>
      <c r="E1956" t="str">
        <f t="shared" ca="1" si="92"/>
        <v>shifted orders shipped</v>
      </c>
      <c r="F1956" t="s">
        <v>3539</v>
      </c>
      <c r="G1956" t="s">
        <v>335</v>
      </c>
      <c r="H1956" t="s">
        <v>6200</v>
      </c>
      <c r="I1956" s="6">
        <v>44011.854745370372</v>
      </c>
      <c r="J1956" t="s">
        <v>16</v>
      </c>
      <c r="K1956" s="6">
        <v>44013.338935185187</v>
      </c>
      <c r="M1956" t="s">
        <v>4781</v>
      </c>
      <c r="N1956" t="s">
        <v>4782</v>
      </c>
      <c r="Q1956" t="s">
        <v>713</v>
      </c>
      <c r="R1956" t="s">
        <v>365</v>
      </c>
      <c r="S1956" t="s">
        <v>4783</v>
      </c>
      <c r="T1956" t="s">
        <v>338</v>
      </c>
      <c r="U1956" t="s">
        <v>530</v>
      </c>
      <c r="W1956" t="s">
        <v>4784</v>
      </c>
      <c r="Z1956" t="s">
        <v>4781</v>
      </c>
      <c r="AA1956" t="s">
        <v>4782</v>
      </c>
      <c r="AD1956" t="s">
        <v>713</v>
      </c>
      <c r="AE1956" t="s">
        <v>365</v>
      </c>
      <c r="AF1956" t="s">
        <v>4783</v>
      </c>
      <c r="AG1956" t="s">
        <v>338</v>
      </c>
      <c r="AH1956" t="s">
        <v>530</v>
      </c>
      <c r="AJ1956" t="s">
        <v>4784</v>
      </c>
      <c r="AL1956" t="s">
        <v>339</v>
      </c>
      <c r="AM1956">
        <v>1</v>
      </c>
      <c r="AN1956">
        <v>1</v>
      </c>
      <c r="AO1956">
        <v>14899</v>
      </c>
      <c r="AQ1956">
        <v>124468</v>
      </c>
      <c r="AR1956">
        <v>53920001</v>
      </c>
      <c r="AS1956">
        <v>9000000</v>
      </c>
      <c r="AT1956" t="s">
        <v>40</v>
      </c>
      <c r="AW1956" t="s">
        <v>343</v>
      </c>
      <c r="BY1956" t="s">
        <v>342</v>
      </c>
      <c r="EQ1956">
        <v>243396</v>
      </c>
      <c r="ER1956" t="s">
        <v>6201</v>
      </c>
      <c r="EV1956">
        <v>17287112</v>
      </c>
      <c r="EW1956">
        <v>928</v>
      </c>
      <c r="EX1956">
        <v>220711</v>
      </c>
      <c r="EY1956" t="s">
        <v>6202</v>
      </c>
      <c r="EZ1956">
        <v>1</v>
      </c>
      <c r="FC1956">
        <v>95385</v>
      </c>
      <c r="FD1956" t="s">
        <v>3531</v>
      </c>
    </row>
    <row r="1957" spans="1:160" x14ac:dyDescent="0.3">
      <c r="A1957" t="str">
        <f>VLOOKUP(B1957,Table2[],3,FALSE)</f>
        <v>Digital</v>
      </c>
      <c r="B1957" t="str">
        <f>IF(OR(ISNUMBER(FIND("QVC",Z1957)),ISNUMBER(FIND("QVC",AL1957))),"QVC",IF(OR(ISNUMBER(FIND("NCO",H1957)),ISNUMBER(FIND("NCO",Y1957))), "NCO", IF(AL1957="consumer","PMD.com",VLOOKUP(LEFT(H1957,2),Tables!$E$1:$F$11,2,FALSE))))</f>
        <v>PMD.com</v>
      </c>
      <c r="C1957">
        <f t="shared" si="93"/>
        <v>52430001</v>
      </c>
      <c r="D1957">
        <f t="shared" si="94"/>
        <v>1</v>
      </c>
      <c r="E1957" t="str">
        <f t="shared" ca="1" si="92"/>
        <v>shifted orders shipped</v>
      </c>
      <c r="F1957" t="s">
        <v>3539</v>
      </c>
      <c r="G1957" t="s">
        <v>335</v>
      </c>
      <c r="H1957" t="s">
        <v>6200</v>
      </c>
      <c r="I1957" s="6">
        <v>44011.854745370372</v>
      </c>
      <c r="J1957" t="s">
        <v>16</v>
      </c>
      <c r="K1957" s="6">
        <v>44013.338935185187</v>
      </c>
      <c r="M1957" t="s">
        <v>4781</v>
      </c>
      <c r="N1957" t="s">
        <v>4782</v>
      </c>
      <c r="Q1957" t="s">
        <v>713</v>
      </c>
      <c r="R1957" t="s">
        <v>365</v>
      </c>
      <c r="S1957" t="s">
        <v>4783</v>
      </c>
      <c r="T1957" t="s">
        <v>338</v>
      </c>
      <c r="U1957" t="s">
        <v>530</v>
      </c>
      <c r="W1957" t="s">
        <v>4784</v>
      </c>
      <c r="Z1957" t="s">
        <v>4781</v>
      </c>
      <c r="AA1957" t="s">
        <v>4782</v>
      </c>
      <c r="AD1957" t="s">
        <v>713</v>
      </c>
      <c r="AE1957" t="s">
        <v>365</v>
      </c>
      <c r="AF1957" t="s">
        <v>4783</v>
      </c>
      <c r="AG1957" t="s">
        <v>338</v>
      </c>
      <c r="AH1957" t="s">
        <v>530</v>
      </c>
      <c r="AJ1957" t="s">
        <v>4784</v>
      </c>
      <c r="AL1957" t="s">
        <v>339</v>
      </c>
      <c r="AM1957">
        <v>1</v>
      </c>
      <c r="AN1957">
        <v>1</v>
      </c>
      <c r="AO1957">
        <v>12063</v>
      </c>
      <c r="AQ1957">
        <v>127155</v>
      </c>
      <c r="AR1957">
        <v>52430001</v>
      </c>
      <c r="AS1957" t="s">
        <v>927</v>
      </c>
      <c r="AT1957" t="s">
        <v>75</v>
      </c>
      <c r="AW1957" t="s">
        <v>340</v>
      </c>
      <c r="AX1957" t="s">
        <v>340</v>
      </c>
      <c r="AY1957" t="s">
        <v>357</v>
      </c>
      <c r="AZ1957" t="s">
        <v>363</v>
      </c>
      <c r="BY1957" t="s">
        <v>342</v>
      </c>
      <c r="EQ1957">
        <v>249990</v>
      </c>
      <c r="ER1957" t="s">
        <v>6201</v>
      </c>
      <c r="EV1957">
        <v>17287112</v>
      </c>
      <c r="EW1957">
        <v>928</v>
      </c>
      <c r="EX1957">
        <v>220711</v>
      </c>
      <c r="EY1957" t="s">
        <v>6202</v>
      </c>
      <c r="EZ1957">
        <v>1</v>
      </c>
      <c r="FC1957">
        <v>95385</v>
      </c>
      <c r="FD1957" t="s">
        <v>3531</v>
      </c>
    </row>
    <row r="1958" spans="1:160" x14ac:dyDescent="0.3">
      <c r="A1958" t="str">
        <f>VLOOKUP(B1958,Table2[],3,FALSE)</f>
        <v>Digital</v>
      </c>
      <c r="B1958" t="str">
        <f>IF(OR(ISNUMBER(FIND("QVC",Z1958)),ISNUMBER(FIND("QVC",AL1958))),"QVC",IF(OR(ISNUMBER(FIND("NCO",H1958)),ISNUMBER(FIND("NCO",Y1958))), "NCO", IF(AL1958="consumer","PMD.com",VLOOKUP(LEFT(H1958,2),Tables!$E$1:$F$11,2,FALSE))))</f>
        <v>PMD.com</v>
      </c>
      <c r="C1958">
        <f t="shared" si="93"/>
        <v>55110001</v>
      </c>
      <c r="D1958">
        <f t="shared" si="94"/>
        <v>1</v>
      </c>
      <c r="E1958" t="str">
        <f t="shared" ca="1" si="92"/>
        <v>shifted orders shipped</v>
      </c>
      <c r="F1958" t="s">
        <v>3539</v>
      </c>
      <c r="G1958" t="s">
        <v>335</v>
      </c>
      <c r="H1958" t="s">
        <v>6200</v>
      </c>
      <c r="I1958" s="6">
        <v>44011.854745370372</v>
      </c>
      <c r="J1958" t="s">
        <v>16</v>
      </c>
      <c r="K1958" s="6">
        <v>44013.338935185187</v>
      </c>
      <c r="M1958" t="s">
        <v>4781</v>
      </c>
      <c r="N1958" t="s">
        <v>4782</v>
      </c>
      <c r="Q1958" t="s">
        <v>713</v>
      </c>
      <c r="R1958" t="s">
        <v>365</v>
      </c>
      <c r="S1958" t="s">
        <v>4783</v>
      </c>
      <c r="T1958" t="s">
        <v>338</v>
      </c>
      <c r="U1958" t="s">
        <v>530</v>
      </c>
      <c r="W1958" t="s">
        <v>4784</v>
      </c>
      <c r="Z1958" t="s">
        <v>4781</v>
      </c>
      <c r="AA1958" t="s">
        <v>4782</v>
      </c>
      <c r="AD1958" t="s">
        <v>713</v>
      </c>
      <c r="AE1958" t="s">
        <v>365</v>
      </c>
      <c r="AF1958" t="s">
        <v>4783</v>
      </c>
      <c r="AG1958" t="s">
        <v>338</v>
      </c>
      <c r="AH1958" t="s">
        <v>530</v>
      </c>
      <c r="AJ1958" t="s">
        <v>4784</v>
      </c>
      <c r="AL1958" t="s">
        <v>339</v>
      </c>
      <c r="AM1958">
        <v>1</v>
      </c>
      <c r="AN1958">
        <v>1</v>
      </c>
      <c r="AO1958">
        <v>6371</v>
      </c>
      <c r="AQ1958">
        <v>124056</v>
      </c>
      <c r="AR1958">
        <v>55110001</v>
      </c>
      <c r="AS1958" t="s">
        <v>127</v>
      </c>
      <c r="AT1958" t="s">
        <v>128</v>
      </c>
      <c r="AW1958" t="s">
        <v>340</v>
      </c>
      <c r="AX1958" t="s">
        <v>340</v>
      </c>
      <c r="AY1958" t="s">
        <v>382</v>
      </c>
      <c r="AZ1958">
        <v>0</v>
      </c>
      <c r="BY1958" t="s">
        <v>342</v>
      </c>
      <c r="EQ1958">
        <v>238807</v>
      </c>
      <c r="ER1958" t="s">
        <v>6201</v>
      </c>
      <c r="EV1958">
        <v>17287112</v>
      </c>
      <c r="EW1958">
        <v>928</v>
      </c>
      <c r="EX1958">
        <v>220711</v>
      </c>
      <c r="EY1958" t="s">
        <v>6202</v>
      </c>
      <c r="EZ1958">
        <v>1</v>
      </c>
      <c r="FC1958">
        <v>55110001</v>
      </c>
      <c r="FD1958" t="s">
        <v>128</v>
      </c>
    </row>
    <row r="1959" spans="1:160" x14ac:dyDescent="0.3">
      <c r="A1959" t="str">
        <f>VLOOKUP(B1959,Table2[],3,FALSE)</f>
        <v>Digital</v>
      </c>
      <c r="B1959" t="str">
        <f>IF(OR(ISNUMBER(FIND("QVC",Z1959)),ISNUMBER(FIND("QVC",AL1959))),"QVC",IF(OR(ISNUMBER(FIND("NCO",H1959)),ISNUMBER(FIND("NCO",Y1959))), "NCO", IF(AL1959="consumer","PMD.com",VLOOKUP(LEFT(H1959,2),Tables!$E$1:$F$11,2,FALSE))))</f>
        <v>PMD.com</v>
      </c>
      <c r="C1959">
        <f t="shared" si="93"/>
        <v>51090030</v>
      </c>
      <c r="D1959">
        <f t="shared" si="94"/>
        <v>1</v>
      </c>
      <c r="E1959" t="str">
        <f t="shared" ca="1" si="92"/>
        <v>shifted orders shipped</v>
      </c>
      <c r="F1959" t="s">
        <v>3539</v>
      </c>
      <c r="G1959" t="s">
        <v>335</v>
      </c>
      <c r="H1959" t="s">
        <v>6200</v>
      </c>
      <c r="I1959" s="6">
        <v>44011.854745370372</v>
      </c>
      <c r="J1959" t="s">
        <v>16</v>
      </c>
      <c r="K1959" s="6">
        <v>44013.338935185187</v>
      </c>
      <c r="M1959" t="s">
        <v>4781</v>
      </c>
      <c r="N1959" t="s">
        <v>4782</v>
      </c>
      <c r="Q1959" t="s">
        <v>713</v>
      </c>
      <c r="R1959" t="s">
        <v>365</v>
      </c>
      <c r="S1959" t="s">
        <v>4783</v>
      </c>
      <c r="T1959" t="s">
        <v>338</v>
      </c>
      <c r="U1959" t="s">
        <v>530</v>
      </c>
      <c r="W1959" t="s">
        <v>4784</v>
      </c>
      <c r="Z1959" t="s">
        <v>4781</v>
      </c>
      <c r="AA1959" t="s">
        <v>4782</v>
      </c>
      <c r="AD1959" t="s">
        <v>713</v>
      </c>
      <c r="AE1959" t="s">
        <v>365</v>
      </c>
      <c r="AF1959" t="s">
        <v>4783</v>
      </c>
      <c r="AG1959" t="s">
        <v>338</v>
      </c>
      <c r="AH1959" t="s">
        <v>530</v>
      </c>
      <c r="AJ1959" t="s">
        <v>4784</v>
      </c>
      <c r="AL1959" t="s">
        <v>339</v>
      </c>
      <c r="AM1959">
        <v>1</v>
      </c>
      <c r="AN1959">
        <v>1</v>
      </c>
      <c r="AO1959">
        <v>6688</v>
      </c>
      <c r="AQ1959">
        <v>125960</v>
      </c>
      <c r="AR1959">
        <v>51090030</v>
      </c>
      <c r="AS1959" t="s">
        <v>3043</v>
      </c>
      <c r="AT1959" t="s">
        <v>628</v>
      </c>
      <c r="AW1959" t="s">
        <v>343</v>
      </c>
      <c r="BY1959" t="s">
        <v>342</v>
      </c>
      <c r="BZ1959" t="b">
        <v>0</v>
      </c>
      <c r="EQ1959">
        <v>243047</v>
      </c>
      <c r="ER1959" t="s">
        <v>6201</v>
      </c>
      <c r="EV1959">
        <v>17287112</v>
      </c>
      <c r="EW1959">
        <v>928</v>
      </c>
      <c r="EX1959">
        <v>220711</v>
      </c>
      <c r="EY1959" t="s">
        <v>6202</v>
      </c>
      <c r="EZ1959">
        <v>1</v>
      </c>
      <c r="FC1959">
        <v>95385</v>
      </c>
      <c r="FD1959" t="s">
        <v>3531</v>
      </c>
    </row>
    <row r="1960" spans="1:160" x14ac:dyDescent="0.3">
      <c r="A1960" t="str">
        <f>VLOOKUP(B1960,Table2[],3,FALSE)</f>
        <v>Digital</v>
      </c>
      <c r="B1960" t="str">
        <f>IF(OR(ISNUMBER(FIND("QVC",Z1960)),ISNUMBER(FIND("QVC",AL1960))),"QVC",IF(OR(ISNUMBER(FIND("NCO",H1960)),ISNUMBER(FIND("NCO",Y1960))), "NCO", IF(AL1960="consumer","PMD.com",VLOOKUP(LEFT(H1960,2),Tables!$E$1:$F$11,2,FALSE))))</f>
        <v>PMD.com</v>
      </c>
      <c r="C1960">
        <f t="shared" si="93"/>
        <v>51090030</v>
      </c>
      <c r="D1960">
        <f t="shared" si="94"/>
        <v>1</v>
      </c>
      <c r="E1960" t="str">
        <f t="shared" ca="1" si="92"/>
        <v>shifted orders shipped</v>
      </c>
      <c r="F1960" t="s">
        <v>3539</v>
      </c>
      <c r="G1960" t="s">
        <v>335</v>
      </c>
      <c r="H1960" t="s">
        <v>6203</v>
      </c>
      <c r="I1960" s="6">
        <v>44011.853460648148</v>
      </c>
      <c r="J1960" t="s">
        <v>16</v>
      </c>
      <c r="K1960" s="6">
        <v>44013.339247685188</v>
      </c>
      <c r="M1960" t="s">
        <v>6204</v>
      </c>
      <c r="N1960" t="s">
        <v>6205</v>
      </c>
      <c r="Q1960" t="s">
        <v>466</v>
      </c>
      <c r="R1960" t="s">
        <v>360</v>
      </c>
      <c r="S1960">
        <v>27613</v>
      </c>
      <c r="T1960" t="s">
        <v>338</v>
      </c>
      <c r="U1960" t="s">
        <v>530</v>
      </c>
      <c r="W1960" t="s">
        <v>6206</v>
      </c>
      <c r="Z1960" t="s">
        <v>6204</v>
      </c>
      <c r="AA1960" t="s">
        <v>6205</v>
      </c>
      <c r="AD1960" t="s">
        <v>466</v>
      </c>
      <c r="AE1960" t="s">
        <v>360</v>
      </c>
      <c r="AF1960">
        <v>27613</v>
      </c>
      <c r="AG1960" t="s">
        <v>338</v>
      </c>
      <c r="AH1960" t="s">
        <v>530</v>
      </c>
      <c r="AJ1960" t="s">
        <v>6206</v>
      </c>
      <c r="AL1960" t="s">
        <v>339</v>
      </c>
      <c r="AM1960">
        <v>1</v>
      </c>
      <c r="AN1960">
        <v>1</v>
      </c>
      <c r="AO1960">
        <v>6688</v>
      </c>
      <c r="AQ1960">
        <v>125960</v>
      </c>
      <c r="AR1960">
        <v>51090030</v>
      </c>
      <c r="AS1960" t="s">
        <v>3043</v>
      </c>
      <c r="AT1960" t="s">
        <v>628</v>
      </c>
      <c r="AW1960" t="s">
        <v>343</v>
      </c>
      <c r="BY1960" t="s">
        <v>342</v>
      </c>
      <c r="BZ1960" t="b">
        <v>0</v>
      </c>
      <c r="EQ1960">
        <v>243047</v>
      </c>
      <c r="ER1960" t="s">
        <v>6207</v>
      </c>
      <c r="EV1960">
        <v>17287109</v>
      </c>
      <c r="EW1960">
        <v>928</v>
      </c>
      <c r="EX1960">
        <v>220708</v>
      </c>
      <c r="EY1960" t="s">
        <v>6208</v>
      </c>
      <c r="EZ1960">
        <v>1</v>
      </c>
      <c r="FC1960">
        <v>95384</v>
      </c>
      <c r="FD1960" t="s">
        <v>3530</v>
      </c>
    </row>
    <row r="1961" spans="1:160" x14ac:dyDescent="0.3">
      <c r="A1961" t="str">
        <f>VLOOKUP(B1961,Table2[],3,FALSE)</f>
        <v>Digital</v>
      </c>
      <c r="B1961" t="str">
        <f>IF(OR(ISNUMBER(FIND("QVC",Z1961)),ISNUMBER(FIND("QVC",AL1961))),"QVC",IF(OR(ISNUMBER(FIND("NCO",H1961)),ISNUMBER(FIND("NCO",Y1961))), "NCO", IF(AL1961="consumer","PMD.com",VLOOKUP(LEFT(H1961,2),Tables!$E$1:$F$11,2,FALSE))))</f>
        <v>PMD.com</v>
      </c>
      <c r="C1961">
        <f t="shared" si="93"/>
        <v>52430001</v>
      </c>
      <c r="D1961">
        <f t="shared" si="94"/>
        <v>1</v>
      </c>
      <c r="E1961" t="str">
        <f t="shared" ca="1" si="92"/>
        <v>shifted orders shipped</v>
      </c>
      <c r="F1961" t="s">
        <v>3539</v>
      </c>
      <c r="G1961" t="s">
        <v>335</v>
      </c>
      <c r="H1961" t="s">
        <v>6203</v>
      </c>
      <c r="I1961" s="6">
        <v>44011.853460648148</v>
      </c>
      <c r="J1961" t="s">
        <v>16</v>
      </c>
      <c r="K1961" s="6">
        <v>44013.339247685188</v>
      </c>
      <c r="M1961" t="s">
        <v>6204</v>
      </c>
      <c r="N1961" t="s">
        <v>6205</v>
      </c>
      <c r="Q1961" t="s">
        <v>466</v>
      </c>
      <c r="R1961" t="s">
        <v>360</v>
      </c>
      <c r="S1961">
        <v>27613</v>
      </c>
      <c r="T1961" t="s">
        <v>338</v>
      </c>
      <c r="U1961" t="s">
        <v>530</v>
      </c>
      <c r="W1961" t="s">
        <v>6206</v>
      </c>
      <c r="Z1961" t="s">
        <v>6204</v>
      </c>
      <c r="AA1961" t="s">
        <v>6205</v>
      </c>
      <c r="AD1961" t="s">
        <v>466</v>
      </c>
      <c r="AE1961" t="s">
        <v>360</v>
      </c>
      <c r="AF1961">
        <v>27613</v>
      </c>
      <c r="AG1961" t="s">
        <v>338</v>
      </c>
      <c r="AH1961" t="s">
        <v>530</v>
      </c>
      <c r="AJ1961" t="s">
        <v>6206</v>
      </c>
      <c r="AL1961" t="s">
        <v>339</v>
      </c>
      <c r="AM1961">
        <v>1</v>
      </c>
      <c r="AN1961">
        <v>1</v>
      </c>
      <c r="AO1961">
        <v>12063</v>
      </c>
      <c r="AQ1961">
        <v>127155</v>
      </c>
      <c r="AR1961">
        <v>52430001</v>
      </c>
      <c r="AS1961" t="s">
        <v>927</v>
      </c>
      <c r="AT1961" t="s">
        <v>75</v>
      </c>
      <c r="AW1961" t="s">
        <v>340</v>
      </c>
      <c r="AX1961" t="s">
        <v>340</v>
      </c>
      <c r="AY1961" t="s">
        <v>357</v>
      </c>
      <c r="AZ1961" t="s">
        <v>363</v>
      </c>
      <c r="BY1961" t="s">
        <v>342</v>
      </c>
      <c r="EQ1961">
        <v>249990</v>
      </c>
      <c r="ER1961" t="s">
        <v>6207</v>
      </c>
      <c r="EV1961">
        <v>17287109</v>
      </c>
      <c r="EW1961">
        <v>928</v>
      </c>
      <c r="EX1961">
        <v>220708</v>
      </c>
      <c r="EY1961" t="s">
        <v>6208</v>
      </c>
      <c r="EZ1961">
        <v>1</v>
      </c>
      <c r="FC1961">
        <v>95384</v>
      </c>
      <c r="FD1961" t="s">
        <v>3530</v>
      </c>
    </row>
    <row r="1962" spans="1:160" x14ac:dyDescent="0.3">
      <c r="A1962" t="str">
        <f>VLOOKUP(B1962,Table2[],3,FALSE)</f>
        <v>Digital</v>
      </c>
      <c r="B1962" t="str">
        <f>IF(OR(ISNUMBER(FIND("QVC",Z1962)),ISNUMBER(FIND("QVC",AL1962))),"QVC",IF(OR(ISNUMBER(FIND("NCO",H1962)),ISNUMBER(FIND("NCO",Y1962))), "NCO", IF(AL1962="consumer","PMD.com",VLOOKUP(LEFT(H1962,2),Tables!$E$1:$F$11,2,FALSE))))</f>
        <v>PMD.com</v>
      </c>
      <c r="C1962">
        <f t="shared" si="93"/>
        <v>53920001</v>
      </c>
      <c r="D1962">
        <f t="shared" si="94"/>
        <v>1</v>
      </c>
      <c r="E1962" t="str">
        <f t="shared" ca="1" si="92"/>
        <v>shifted orders shipped</v>
      </c>
      <c r="F1962" t="s">
        <v>3539</v>
      </c>
      <c r="G1962" t="s">
        <v>335</v>
      </c>
      <c r="H1962" t="s">
        <v>6203</v>
      </c>
      <c r="I1962" s="6">
        <v>44011.853460648148</v>
      </c>
      <c r="J1962" t="s">
        <v>16</v>
      </c>
      <c r="K1962" s="6">
        <v>44013.339247685188</v>
      </c>
      <c r="M1962" t="s">
        <v>6204</v>
      </c>
      <c r="N1962" t="s">
        <v>6205</v>
      </c>
      <c r="Q1962" t="s">
        <v>466</v>
      </c>
      <c r="R1962" t="s">
        <v>360</v>
      </c>
      <c r="S1962">
        <v>27613</v>
      </c>
      <c r="T1962" t="s">
        <v>338</v>
      </c>
      <c r="U1962" t="s">
        <v>530</v>
      </c>
      <c r="W1962" t="s">
        <v>6206</v>
      </c>
      <c r="Z1962" t="s">
        <v>6204</v>
      </c>
      <c r="AA1962" t="s">
        <v>6205</v>
      </c>
      <c r="AD1962" t="s">
        <v>466</v>
      </c>
      <c r="AE1962" t="s">
        <v>360</v>
      </c>
      <c r="AF1962">
        <v>27613</v>
      </c>
      <c r="AG1962" t="s">
        <v>338</v>
      </c>
      <c r="AH1962" t="s">
        <v>530</v>
      </c>
      <c r="AJ1962" t="s">
        <v>6206</v>
      </c>
      <c r="AL1962" t="s">
        <v>339</v>
      </c>
      <c r="AM1962">
        <v>1</v>
      </c>
      <c r="AN1962">
        <v>1</v>
      </c>
      <c r="AO1962">
        <v>14899</v>
      </c>
      <c r="AQ1962">
        <v>124468</v>
      </c>
      <c r="AR1962">
        <v>53920001</v>
      </c>
      <c r="AS1962">
        <v>9000000</v>
      </c>
      <c r="AT1962" t="s">
        <v>40</v>
      </c>
      <c r="AW1962" t="s">
        <v>343</v>
      </c>
      <c r="BY1962" t="s">
        <v>342</v>
      </c>
      <c r="EQ1962">
        <v>243396</v>
      </c>
      <c r="ER1962" t="s">
        <v>6207</v>
      </c>
      <c r="EV1962">
        <v>17287109</v>
      </c>
      <c r="EW1962">
        <v>928</v>
      </c>
      <c r="EX1962">
        <v>220708</v>
      </c>
      <c r="EY1962" t="s">
        <v>6208</v>
      </c>
      <c r="EZ1962">
        <v>1</v>
      </c>
      <c r="FC1962">
        <v>95384</v>
      </c>
      <c r="FD1962" t="s">
        <v>3530</v>
      </c>
    </row>
    <row r="1963" spans="1:160" x14ac:dyDescent="0.3">
      <c r="A1963" t="str">
        <f>VLOOKUP(B1963,Table2[],3,FALSE)</f>
        <v>Digital</v>
      </c>
      <c r="B1963" t="str">
        <f>IF(OR(ISNUMBER(FIND("QVC",Z1963)),ISNUMBER(FIND("QVC",AL1963))),"QVC",IF(OR(ISNUMBER(FIND("NCO",H1963)),ISNUMBER(FIND("NCO",Y1963))), "NCO", IF(AL1963="consumer","PMD.com",VLOOKUP(LEFT(H1963,2),Tables!$E$1:$F$11,2,FALSE))))</f>
        <v>PMD.com</v>
      </c>
      <c r="C1963">
        <f t="shared" si="93"/>
        <v>55340001</v>
      </c>
      <c r="D1963">
        <f t="shared" si="94"/>
        <v>2</v>
      </c>
      <c r="E1963" t="str">
        <f t="shared" ca="1" si="92"/>
        <v>shifted orders shipped</v>
      </c>
      <c r="F1963" t="s">
        <v>3539</v>
      </c>
      <c r="G1963" t="s">
        <v>335</v>
      </c>
      <c r="H1963" t="s">
        <v>6203</v>
      </c>
      <c r="I1963" s="6">
        <v>44011.853460648148</v>
      </c>
      <c r="J1963" t="s">
        <v>16</v>
      </c>
      <c r="K1963" s="6">
        <v>44013.339247685188</v>
      </c>
      <c r="M1963" t="s">
        <v>6204</v>
      </c>
      <c r="N1963" t="s">
        <v>6205</v>
      </c>
      <c r="Q1963" t="s">
        <v>466</v>
      </c>
      <c r="R1963" t="s">
        <v>360</v>
      </c>
      <c r="S1963">
        <v>27613</v>
      </c>
      <c r="T1963" t="s">
        <v>338</v>
      </c>
      <c r="U1963" t="s">
        <v>530</v>
      </c>
      <c r="W1963" t="s">
        <v>6206</v>
      </c>
      <c r="Z1963" t="s">
        <v>6204</v>
      </c>
      <c r="AA1963" t="s">
        <v>6205</v>
      </c>
      <c r="AD1963" t="s">
        <v>466</v>
      </c>
      <c r="AE1963" t="s">
        <v>360</v>
      </c>
      <c r="AF1963">
        <v>27613</v>
      </c>
      <c r="AG1963" t="s">
        <v>338</v>
      </c>
      <c r="AH1963" t="s">
        <v>530</v>
      </c>
      <c r="AJ1963" t="s">
        <v>6206</v>
      </c>
      <c r="AL1963" t="s">
        <v>339</v>
      </c>
      <c r="AM1963">
        <v>2</v>
      </c>
      <c r="AN1963">
        <v>2</v>
      </c>
      <c r="AO1963">
        <v>8241</v>
      </c>
      <c r="AQ1963">
        <v>124480</v>
      </c>
      <c r="AR1963">
        <v>55340001</v>
      </c>
      <c r="AS1963" t="s">
        <v>1955</v>
      </c>
      <c r="AT1963" t="s">
        <v>71</v>
      </c>
      <c r="AW1963" t="s">
        <v>343</v>
      </c>
      <c r="BY1963" t="s">
        <v>342</v>
      </c>
      <c r="EQ1963">
        <v>249139</v>
      </c>
      <c r="ER1963" t="s">
        <v>6207</v>
      </c>
      <c r="EV1963">
        <v>17287109</v>
      </c>
      <c r="EW1963">
        <v>928</v>
      </c>
      <c r="EX1963">
        <v>220708</v>
      </c>
      <c r="EY1963" t="s">
        <v>6208</v>
      </c>
      <c r="EZ1963">
        <v>1</v>
      </c>
      <c r="FC1963">
        <v>55340001</v>
      </c>
      <c r="FD1963" t="s">
        <v>71</v>
      </c>
    </row>
    <row r="1964" spans="1:160" x14ac:dyDescent="0.3">
      <c r="A1964" t="str">
        <f>VLOOKUP(B1964,Table2[],3,FALSE)</f>
        <v>Digital</v>
      </c>
      <c r="B1964" t="str">
        <f>IF(OR(ISNUMBER(FIND("QVC",Z1964)),ISNUMBER(FIND("QVC",AL1964))),"QVC",IF(OR(ISNUMBER(FIND("NCO",H1964)),ISNUMBER(FIND("NCO",Y1964))), "NCO", IF(AL1964="consumer","PMD.com",VLOOKUP(LEFT(H1964,2),Tables!$E$1:$F$11,2,FALSE))))</f>
        <v>PMD.com</v>
      </c>
      <c r="C1964">
        <f t="shared" si="93"/>
        <v>51080001</v>
      </c>
      <c r="D1964">
        <f t="shared" si="94"/>
        <v>1</v>
      </c>
      <c r="E1964" t="str">
        <f t="shared" ca="1" si="92"/>
        <v>shifted orders shipped</v>
      </c>
      <c r="F1964" t="s">
        <v>3539</v>
      </c>
      <c r="G1964" t="s">
        <v>335</v>
      </c>
      <c r="H1964" t="s">
        <v>6209</v>
      </c>
      <c r="I1964" s="6">
        <v>44011.879652777781</v>
      </c>
      <c r="J1964" t="s">
        <v>16</v>
      </c>
      <c r="K1964" s="6">
        <v>44013.339641203704</v>
      </c>
      <c r="M1964" t="s">
        <v>6210</v>
      </c>
      <c r="N1964" t="s">
        <v>6211</v>
      </c>
      <c r="Q1964" t="s">
        <v>1310</v>
      </c>
      <c r="R1964" t="s">
        <v>463</v>
      </c>
      <c r="S1964" t="s">
        <v>6212</v>
      </c>
      <c r="T1964" t="s">
        <v>338</v>
      </c>
      <c r="U1964" t="s">
        <v>530</v>
      </c>
      <c r="W1964" t="s">
        <v>6213</v>
      </c>
      <c r="Z1964" t="s">
        <v>6210</v>
      </c>
      <c r="AA1964" t="s">
        <v>6211</v>
      </c>
      <c r="AD1964" t="s">
        <v>1310</v>
      </c>
      <c r="AE1964" t="s">
        <v>463</v>
      </c>
      <c r="AF1964" t="s">
        <v>6212</v>
      </c>
      <c r="AG1964" t="s">
        <v>338</v>
      </c>
      <c r="AH1964" t="s">
        <v>530</v>
      </c>
      <c r="AJ1964" t="s">
        <v>6213</v>
      </c>
      <c r="AL1964" t="s">
        <v>339</v>
      </c>
      <c r="AM1964">
        <v>1</v>
      </c>
      <c r="AN1964">
        <v>1</v>
      </c>
      <c r="AO1964">
        <v>19656</v>
      </c>
      <c r="AQ1964">
        <v>124645</v>
      </c>
      <c r="AR1964">
        <v>51080001</v>
      </c>
      <c r="AS1964" t="s">
        <v>988</v>
      </c>
      <c r="AT1964" t="s">
        <v>57</v>
      </c>
      <c r="AW1964" t="s">
        <v>343</v>
      </c>
      <c r="BY1964" t="s">
        <v>342</v>
      </c>
      <c r="EQ1964">
        <v>251119</v>
      </c>
      <c r="ER1964" t="s">
        <v>6214</v>
      </c>
      <c r="EV1964">
        <v>17287126</v>
      </c>
      <c r="EW1964">
        <v>928</v>
      </c>
      <c r="EX1964">
        <v>220726</v>
      </c>
      <c r="EY1964" t="s">
        <v>6215</v>
      </c>
      <c r="EZ1964">
        <v>1</v>
      </c>
      <c r="FC1964">
        <v>51080001</v>
      </c>
      <c r="FD1964" t="s">
        <v>57</v>
      </c>
    </row>
    <row r="1965" spans="1:160" x14ac:dyDescent="0.3">
      <c r="A1965" t="str">
        <f>VLOOKUP(B1965,Table2[],3,FALSE)</f>
        <v>Digital</v>
      </c>
      <c r="B1965" t="str">
        <f>IF(OR(ISNUMBER(FIND("QVC",Z1965)),ISNUMBER(FIND("QVC",AL1965))),"QVC",IF(OR(ISNUMBER(FIND("NCO",H1965)),ISNUMBER(FIND("NCO",Y1965))), "NCO", IF(AL1965="consumer","PMD.com",VLOOKUP(LEFT(H1965,2),Tables!$E$1:$F$11,2,FALSE))))</f>
        <v>PMD.com</v>
      </c>
      <c r="C1965">
        <f t="shared" si="93"/>
        <v>53600001</v>
      </c>
      <c r="D1965">
        <f t="shared" si="94"/>
        <v>3</v>
      </c>
      <c r="E1965" t="str">
        <f t="shared" ca="1" si="92"/>
        <v>shifted orders shipped</v>
      </c>
      <c r="F1965" t="s">
        <v>3539</v>
      </c>
      <c r="G1965" t="s">
        <v>335</v>
      </c>
      <c r="H1965" t="s">
        <v>6216</v>
      </c>
      <c r="I1965" s="6">
        <v>44011.858518518522</v>
      </c>
      <c r="J1965" t="s">
        <v>16</v>
      </c>
      <c r="K1965" s="6">
        <v>44013.339988425927</v>
      </c>
      <c r="M1965" t="s">
        <v>6217</v>
      </c>
      <c r="N1965" t="s">
        <v>6218</v>
      </c>
      <c r="O1965" t="s">
        <v>6219</v>
      </c>
      <c r="Q1965" t="s">
        <v>374</v>
      </c>
      <c r="R1965" t="s">
        <v>375</v>
      </c>
      <c r="S1965" t="s">
        <v>6220</v>
      </c>
      <c r="T1965" t="s">
        <v>338</v>
      </c>
      <c r="U1965" t="s">
        <v>530</v>
      </c>
      <c r="W1965" t="s">
        <v>6221</v>
      </c>
      <c r="Z1965" t="s">
        <v>6217</v>
      </c>
      <c r="AA1965" t="s">
        <v>6218</v>
      </c>
      <c r="AB1965" t="s">
        <v>6219</v>
      </c>
      <c r="AD1965" t="s">
        <v>374</v>
      </c>
      <c r="AE1965" t="s">
        <v>375</v>
      </c>
      <c r="AF1965" t="s">
        <v>6220</v>
      </c>
      <c r="AG1965" t="s">
        <v>338</v>
      </c>
      <c r="AH1965" t="s">
        <v>530</v>
      </c>
      <c r="AJ1965" t="s">
        <v>6221</v>
      </c>
      <c r="AL1965" t="s">
        <v>339</v>
      </c>
      <c r="AM1965">
        <v>3</v>
      </c>
      <c r="AN1965">
        <v>3</v>
      </c>
      <c r="AO1965">
        <v>10451</v>
      </c>
      <c r="AQ1965">
        <v>124445</v>
      </c>
      <c r="AR1965">
        <v>53600001</v>
      </c>
      <c r="AS1965" t="s">
        <v>131</v>
      </c>
      <c r="AT1965" t="s">
        <v>32</v>
      </c>
      <c r="AW1965" t="s">
        <v>343</v>
      </c>
      <c r="BY1965" t="s">
        <v>342</v>
      </c>
      <c r="EQ1965">
        <v>243541</v>
      </c>
      <c r="ER1965" t="s">
        <v>6222</v>
      </c>
      <c r="EV1965">
        <v>17287116</v>
      </c>
      <c r="EW1965">
        <v>928</v>
      </c>
      <c r="EX1965">
        <v>220715</v>
      </c>
      <c r="EY1965" t="s">
        <v>6223</v>
      </c>
      <c r="EZ1965">
        <v>1</v>
      </c>
      <c r="FC1965">
        <v>53600001</v>
      </c>
      <c r="FD1965" t="s">
        <v>32</v>
      </c>
    </row>
    <row r="1966" spans="1:160" x14ac:dyDescent="0.3">
      <c r="A1966" t="str">
        <f>VLOOKUP(B1966,Table2[],3,FALSE)</f>
        <v>Digital</v>
      </c>
      <c r="B1966" t="str">
        <f>IF(OR(ISNUMBER(FIND("QVC",Z1966)),ISNUMBER(FIND("QVC",AL1966))),"QVC",IF(OR(ISNUMBER(FIND("NCO",H1966)),ISNUMBER(FIND("NCO",Y1966))), "NCO", IF(AL1966="consumer","PMD.com",VLOOKUP(LEFT(H1966,2),Tables!$E$1:$F$11,2,FALSE))))</f>
        <v>PMD.com</v>
      </c>
      <c r="C1966">
        <f t="shared" si="93"/>
        <v>53910001</v>
      </c>
      <c r="D1966">
        <f t="shared" si="94"/>
        <v>1</v>
      </c>
      <c r="E1966" t="str">
        <f t="shared" ca="1" si="92"/>
        <v>shifted orders shipped</v>
      </c>
      <c r="F1966" t="s">
        <v>3539</v>
      </c>
      <c r="G1966" t="s">
        <v>335</v>
      </c>
      <c r="H1966" t="s">
        <v>6224</v>
      </c>
      <c r="I1966" s="6">
        <v>44011.857546296298</v>
      </c>
      <c r="J1966" t="s">
        <v>16</v>
      </c>
      <c r="K1966" s="6">
        <v>44013.340277777781</v>
      </c>
      <c r="M1966" t="s">
        <v>1878</v>
      </c>
      <c r="N1966" t="s">
        <v>1879</v>
      </c>
      <c r="O1966" t="s">
        <v>1880</v>
      </c>
      <c r="Q1966" t="s">
        <v>1092</v>
      </c>
      <c r="R1966" t="s">
        <v>375</v>
      </c>
      <c r="S1966" t="s">
        <v>1881</v>
      </c>
      <c r="T1966" t="s">
        <v>338</v>
      </c>
      <c r="U1966" t="s">
        <v>530</v>
      </c>
      <c r="W1966" t="s">
        <v>1882</v>
      </c>
      <c r="Z1966" t="s">
        <v>1878</v>
      </c>
      <c r="AA1966" t="s">
        <v>1879</v>
      </c>
      <c r="AB1966" t="s">
        <v>1880</v>
      </c>
      <c r="AD1966" t="s">
        <v>1092</v>
      </c>
      <c r="AE1966" t="s">
        <v>375</v>
      </c>
      <c r="AF1966" t="s">
        <v>1881</v>
      </c>
      <c r="AG1966" t="s">
        <v>338</v>
      </c>
      <c r="AH1966" t="s">
        <v>530</v>
      </c>
      <c r="AJ1966" t="s">
        <v>1882</v>
      </c>
      <c r="AL1966" t="s">
        <v>339</v>
      </c>
      <c r="AM1966">
        <v>1</v>
      </c>
      <c r="AN1966">
        <v>1</v>
      </c>
      <c r="AO1966">
        <v>12050</v>
      </c>
      <c r="AQ1966">
        <v>124467</v>
      </c>
      <c r="AR1966">
        <v>53910001</v>
      </c>
      <c r="AS1966" t="s">
        <v>629</v>
      </c>
      <c r="AT1966" t="s">
        <v>34</v>
      </c>
      <c r="AW1966" t="s">
        <v>343</v>
      </c>
      <c r="BY1966" t="s">
        <v>342</v>
      </c>
      <c r="EQ1966">
        <v>251451</v>
      </c>
      <c r="ER1966" t="s">
        <v>6225</v>
      </c>
      <c r="EV1966">
        <v>17287115</v>
      </c>
      <c r="EW1966">
        <v>928</v>
      </c>
      <c r="EX1966">
        <v>220714</v>
      </c>
      <c r="EY1966">
        <v>9.2748999964335493E+25</v>
      </c>
      <c r="EZ1966">
        <v>1</v>
      </c>
      <c r="FC1966">
        <v>53910001</v>
      </c>
      <c r="FD1966" t="s">
        <v>34</v>
      </c>
    </row>
    <row r="1967" spans="1:160" x14ac:dyDescent="0.3">
      <c r="A1967" t="str">
        <f>VLOOKUP(B1967,Table2[],3,FALSE)</f>
        <v>Digital</v>
      </c>
      <c r="B1967" t="str">
        <f>IF(OR(ISNUMBER(FIND("QVC",Z1967)),ISNUMBER(FIND("QVC",AL1967))),"QVC",IF(OR(ISNUMBER(FIND("NCO",H1967)),ISNUMBER(FIND("NCO",Y1967))), "NCO", IF(AL1967="consumer","PMD.com",VLOOKUP(LEFT(H1967,2),Tables!$E$1:$F$11,2,FALSE))))</f>
        <v>PMD.com</v>
      </c>
      <c r="C1967">
        <f t="shared" si="93"/>
        <v>53990001</v>
      </c>
      <c r="D1967">
        <f t="shared" si="94"/>
        <v>1</v>
      </c>
      <c r="E1967" t="str">
        <f t="shared" ca="1" si="92"/>
        <v>shifted orders shipped</v>
      </c>
      <c r="F1967" t="s">
        <v>3539</v>
      </c>
      <c r="G1967" t="s">
        <v>335</v>
      </c>
      <c r="H1967" t="s">
        <v>6224</v>
      </c>
      <c r="I1967" s="6">
        <v>44011.857546296298</v>
      </c>
      <c r="J1967" t="s">
        <v>16</v>
      </c>
      <c r="K1967" s="6">
        <v>44013.340277777781</v>
      </c>
      <c r="M1967" t="s">
        <v>1878</v>
      </c>
      <c r="N1967" t="s">
        <v>1879</v>
      </c>
      <c r="O1967" t="s">
        <v>1880</v>
      </c>
      <c r="Q1967" t="s">
        <v>1092</v>
      </c>
      <c r="R1967" t="s">
        <v>375</v>
      </c>
      <c r="S1967" t="s">
        <v>1881</v>
      </c>
      <c r="T1967" t="s">
        <v>338</v>
      </c>
      <c r="U1967" t="s">
        <v>530</v>
      </c>
      <c r="W1967" t="s">
        <v>1882</v>
      </c>
      <c r="Z1967" t="s">
        <v>1878</v>
      </c>
      <c r="AA1967" t="s">
        <v>1879</v>
      </c>
      <c r="AB1967" t="s">
        <v>1880</v>
      </c>
      <c r="AD1967" t="s">
        <v>1092</v>
      </c>
      <c r="AE1967" t="s">
        <v>375</v>
      </c>
      <c r="AF1967" t="s">
        <v>1881</v>
      </c>
      <c r="AG1967" t="s">
        <v>338</v>
      </c>
      <c r="AH1967" t="s">
        <v>530</v>
      </c>
      <c r="AJ1967" t="s">
        <v>1882</v>
      </c>
      <c r="AL1967" t="s">
        <v>339</v>
      </c>
      <c r="AM1967">
        <v>1</v>
      </c>
      <c r="AN1967">
        <v>1</v>
      </c>
      <c r="AO1967">
        <v>14448</v>
      </c>
      <c r="AQ1967">
        <v>124474</v>
      </c>
      <c r="AR1967">
        <v>53990001</v>
      </c>
      <c r="AS1967" t="s">
        <v>1735</v>
      </c>
      <c r="AT1967" t="s">
        <v>111</v>
      </c>
      <c r="AW1967" t="s">
        <v>343</v>
      </c>
      <c r="BY1967" t="s">
        <v>342</v>
      </c>
      <c r="EQ1967">
        <v>253300</v>
      </c>
      <c r="ER1967" t="s">
        <v>6225</v>
      </c>
      <c r="EV1967">
        <v>17287115</v>
      </c>
      <c r="EW1967">
        <v>928</v>
      </c>
      <c r="EX1967">
        <v>220714</v>
      </c>
      <c r="EY1967">
        <v>9.2748999964335493E+25</v>
      </c>
      <c r="EZ1967">
        <v>1</v>
      </c>
      <c r="FC1967">
        <v>53990001</v>
      </c>
      <c r="FD1967" t="s">
        <v>111</v>
      </c>
    </row>
    <row r="1968" spans="1:160" x14ac:dyDescent="0.3">
      <c r="A1968" t="str">
        <f>VLOOKUP(B1968,Table2[],3,FALSE)</f>
        <v>Digital</v>
      </c>
      <c r="B1968" t="str">
        <f>IF(OR(ISNUMBER(FIND("QVC",Z1968)),ISNUMBER(FIND("QVC",AL1968))),"QVC",IF(OR(ISNUMBER(FIND("NCO",H1968)),ISNUMBER(FIND("NCO",Y1968))), "NCO", IF(AL1968="consumer","PMD.com",VLOOKUP(LEFT(H1968,2),Tables!$E$1:$F$11,2,FALSE))))</f>
        <v>PMD.com</v>
      </c>
      <c r="C1968">
        <f t="shared" si="93"/>
        <v>53970001</v>
      </c>
      <c r="D1968">
        <f t="shared" si="94"/>
        <v>1</v>
      </c>
      <c r="E1968" t="str">
        <f t="shared" ca="1" si="92"/>
        <v>shifted orders shipped</v>
      </c>
      <c r="F1968" t="s">
        <v>3539</v>
      </c>
      <c r="G1968" t="s">
        <v>335</v>
      </c>
      <c r="H1968" t="s">
        <v>6224</v>
      </c>
      <c r="I1968" s="6">
        <v>44011.857546296298</v>
      </c>
      <c r="J1968" t="s">
        <v>16</v>
      </c>
      <c r="K1968" s="6">
        <v>44013.340277777781</v>
      </c>
      <c r="M1968" t="s">
        <v>1878</v>
      </c>
      <c r="N1968" t="s">
        <v>1879</v>
      </c>
      <c r="O1968" t="s">
        <v>1880</v>
      </c>
      <c r="Q1968" t="s">
        <v>1092</v>
      </c>
      <c r="R1968" t="s">
        <v>375</v>
      </c>
      <c r="S1968" t="s">
        <v>1881</v>
      </c>
      <c r="T1968" t="s">
        <v>338</v>
      </c>
      <c r="U1968" t="s">
        <v>530</v>
      </c>
      <c r="W1968" t="s">
        <v>1882</v>
      </c>
      <c r="Z1968" t="s">
        <v>1878</v>
      </c>
      <c r="AA1968" t="s">
        <v>1879</v>
      </c>
      <c r="AB1968" t="s">
        <v>1880</v>
      </c>
      <c r="AD1968" t="s">
        <v>1092</v>
      </c>
      <c r="AE1968" t="s">
        <v>375</v>
      </c>
      <c r="AF1968" t="s">
        <v>1881</v>
      </c>
      <c r="AG1968" t="s">
        <v>338</v>
      </c>
      <c r="AH1968" t="s">
        <v>530</v>
      </c>
      <c r="AJ1968" t="s">
        <v>1882</v>
      </c>
      <c r="AL1968" t="s">
        <v>339</v>
      </c>
      <c r="AM1968">
        <v>1</v>
      </c>
      <c r="AN1968">
        <v>1</v>
      </c>
      <c r="AO1968">
        <v>392</v>
      </c>
      <c r="AQ1968">
        <v>124472</v>
      </c>
      <c r="AR1968">
        <v>53970001</v>
      </c>
      <c r="AS1968" t="s">
        <v>577</v>
      </c>
      <c r="AT1968" t="s">
        <v>41</v>
      </c>
      <c r="AW1968" t="s">
        <v>343</v>
      </c>
      <c r="BY1968" t="s">
        <v>342</v>
      </c>
      <c r="EQ1968">
        <v>251826</v>
      </c>
      <c r="ER1968" t="s">
        <v>6225</v>
      </c>
      <c r="EV1968">
        <v>17287115</v>
      </c>
      <c r="EW1968">
        <v>928</v>
      </c>
      <c r="EX1968">
        <v>220714</v>
      </c>
      <c r="EY1968">
        <v>9.2748999964335493E+25</v>
      </c>
      <c r="EZ1968">
        <v>1</v>
      </c>
      <c r="FC1968">
        <v>53970001</v>
      </c>
      <c r="FD1968" t="s">
        <v>41</v>
      </c>
    </row>
    <row r="1969" spans="1:160" x14ac:dyDescent="0.3">
      <c r="A1969" t="str">
        <f>VLOOKUP(B1969,Table2[],3,FALSE)</f>
        <v>Digital</v>
      </c>
      <c r="B1969" t="str">
        <f>IF(OR(ISNUMBER(FIND("QVC",Z1969)),ISNUMBER(FIND("QVC",AL1969))),"QVC",IF(OR(ISNUMBER(FIND("NCO",H1969)),ISNUMBER(FIND("NCO",Y1969))), "NCO", IF(AL1969="consumer","PMD.com",VLOOKUP(LEFT(H1969,2),Tables!$E$1:$F$11,2,FALSE))))</f>
        <v>PMD.com</v>
      </c>
      <c r="C1969">
        <f t="shared" si="93"/>
        <v>54010001</v>
      </c>
      <c r="D1969">
        <f t="shared" si="94"/>
        <v>1</v>
      </c>
      <c r="E1969" t="str">
        <f t="shared" ca="1" si="92"/>
        <v>shifted orders shipped</v>
      </c>
      <c r="F1969" t="s">
        <v>3539</v>
      </c>
      <c r="G1969" t="s">
        <v>335</v>
      </c>
      <c r="H1969" t="s">
        <v>6224</v>
      </c>
      <c r="I1969" s="6">
        <v>44011.857546296298</v>
      </c>
      <c r="J1969" t="s">
        <v>16</v>
      </c>
      <c r="K1969" s="6">
        <v>44013.340277777781</v>
      </c>
      <c r="M1969" t="s">
        <v>1878</v>
      </c>
      <c r="N1969" t="s">
        <v>1879</v>
      </c>
      <c r="O1969" t="s">
        <v>1880</v>
      </c>
      <c r="Q1969" t="s">
        <v>1092</v>
      </c>
      <c r="R1969" t="s">
        <v>375</v>
      </c>
      <c r="S1969" t="s">
        <v>1881</v>
      </c>
      <c r="T1969" t="s">
        <v>338</v>
      </c>
      <c r="U1969" t="s">
        <v>530</v>
      </c>
      <c r="W1969" t="s">
        <v>1882</v>
      </c>
      <c r="Z1969" t="s">
        <v>1878</v>
      </c>
      <c r="AA1969" t="s">
        <v>1879</v>
      </c>
      <c r="AB1969" t="s">
        <v>1880</v>
      </c>
      <c r="AD1969" t="s">
        <v>1092</v>
      </c>
      <c r="AE1969" t="s">
        <v>375</v>
      </c>
      <c r="AF1969" t="s">
        <v>1881</v>
      </c>
      <c r="AG1969" t="s">
        <v>338</v>
      </c>
      <c r="AH1969" t="s">
        <v>530</v>
      </c>
      <c r="AJ1969" t="s">
        <v>1882</v>
      </c>
      <c r="AL1969" t="s">
        <v>339</v>
      </c>
      <c r="AM1969">
        <v>1</v>
      </c>
      <c r="AN1969">
        <v>1</v>
      </c>
      <c r="AO1969">
        <v>6300</v>
      </c>
      <c r="AQ1969">
        <v>124476</v>
      </c>
      <c r="AR1969">
        <v>54010001</v>
      </c>
      <c r="AS1969" t="s">
        <v>577</v>
      </c>
      <c r="AT1969" t="s">
        <v>35</v>
      </c>
      <c r="AW1969" t="s">
        <v>340</v>
      </c>
      <c r="AX1969">
        <v>0</v>
      </c>
      <c r="AY1969" t="s">
        <v>348</v>
      </c>
      <c r="AZ1969">
        <v>0</v>
      </c>
      <c r="BY1969" t="s">
        <v>342</v>
      </c>
      <c r="EQ1969">
        <v>252076</v>
      </c>
      <c r="ER1969" t="s">
        <v>6225</v>
      </c>
      <c r="EV1969">
        <v>17287115</v>
      </c>
      <c r="EW1969">
        <v>928</v>
      </c>
      <c r="EX1969">
        <v>220714</v>
      </c>
      <c r="EY1969">
        <v>9.2748999964335493E+25</v>
      </c>
      <c r="EZ1969">
        <v>1</v>
      </c>
      <c r="FC1969">
        <v>54010001</v>
      </c>
      <c r="FD1969" t="s">
        <v>35</v>
      </c>
    </row>
    <row r="1970" spans="1:160" x14ac:dyDescent="0.3">
      <c r="A1970" t="str">
        <f>VLOOKUP(B1970,Table2[],3,FALSE)</f>
        <v>Digital</v>
      </c>
      <c r="B1970" t="str">
        <f>IF(OR(ISNUMBER(FIND("QVC",Z1970)),ISNUMBER(FIND("QVC",AL1970))),"QVC",IF(OR(ISNUMBER(FIND("NCO",H1970)),ISNUMBER(FIND("NCO",Y1970))), "NCO", IF(AL1970="consumer","PMD.com",VLOOKUP(LEFT(H1970,2),Tables!$E$1:$F$11,2,FALSE))))</f>
        <v>PMD.com</v>
      </c>
      <c r="C1970">
        <f t="shared" si="93"/>
        <v>51010001</v>
      </c>
      <c r="D1970">
        <f t="shared" si="94"/>
        <v>1</v>
      </c>
      <c r="E1970" t="str">
        <f t="shared" ca="1" si="92"/>
        <v>shifted orders shipped</v>
      </c>
      <c r="F1970" t="s">
        <v>3539</v>
      </c>
      <c r="G1970" t="s">
        <v>335</v>
      </c>
      <c r="H1970" t="s">
        <v>6226</v>
      </c>
      <c r="I1970" s="6">
        <v>44011.84138888889</v>
      </c>
      <c r="J1970" t="s">
        <v>16</v>
      </c>
      <c r="K1970" s="6">
        <v>44013.344618055555</v>
      </c>
      <c r="M1970" t="s">
        <v>6227</v>
      </c>
      <c r="N1970" t="s">
        <v>6228</v>
      </c>
      <c r="O1970" t="s">
        <v>6229</v>
      </c>
      <c r="Q1970" t="s">
        <v>566</v>
      </c>
      <c r="R1970" t="s">
        <v>362</v>
      </c>
      <c r="S1970" t="s">
        <v>6230</v>
      </c>
      <c r="T1970" t="s">
        <v>338</v>
      </c>
      <c r="U1970" t="s">
        <v>530</v>
      </c>
      <c r="W1970" t="s">
        <v>6231</v>
      </c>
      <c r="Z1970" t="s">
        <v>6227</v>
      </c>
      <c r="AA1970" t="s">
        <v>6228</v>
      </c>
      <c r="AB1970" t="s">
        <v>6229</v>
      </c>
      <c r="AD1970" t="s">
        <v>566</v>
      </c>
      <c r="AE1970" t="s">
        <v>362</v>
      </c>
      <c r="AF1970" t="s">
        <v>6230</v>
      </c>
      <c r="AG1970" t="s">
        <v>338</v>
      </c>
      <c r="AH1970" t="s">
        <v>530</v>
      </c>
      <c r="AJ1970" t="s">
        <v>6231</v>
      </c>
      <c r="AL1970" t="s">
        <v>339</v>
      </c>
      <c r="AM1970">
        <v>1</v>
      </c>
      <c r="AN1970">
        <v>1</v>
      </c>
      <c r="AO1970">
        <v>8743</v>
      </c>
      <c r="AQ1970">
        <v>123868</v>
      </c>
      <c r="AR1970">
        <v>51010001</v>
      </c>
      <c r="AS1970" t="s">
        <v>48</v>
      </c>
      <c r="AT1970" t="s">
        <v>49</v>
      </c>
      <c r="AW1970" t="s">
        <v>340</v>
      </c>
      <c r="AX1970" t="s">
        <v>340</v>
      </c>
      <c r="AY1970" t="s">
        <v>357</v>
      </c>
      <c r="AZ1970" t="s">
        <v>363</v>
      </c>
      <c r="BY1970" t="s">
        <v>342</v>
      </c>
      <c r="EQ1970">
        <v>251450</v>
      </c>
      <c r="ER1970" t="s">
        <v>6232</v>
      </c>
      <c r="EV1970">
        <v>17287104</v>
      </c>
      <c r="EW1970">
        <v>928</v>
      </c>
      <c r="EX1970">
        <v>220703</v>
      </c>
      <c r="EY1970" t="s">
        <v>6233</v>
      </c>
      <c r="EZ1970">
        <v>1</v>
      </c>
      <c r="FC1970">
        <v>51010001</v>
      </c>
      <c r="FD1970" t="s">
        <v>49</v>
      </c>
    </row>
    <row r="1971" spans="1:160" x14ac:dyDescent="0.3">
      <c r="A1971" t="str">
        <f>VLOOKUP(B1971,Table2[],3,FALSE)</f>
        <v>Digital</v>
      </c>
      <c r="B1971" t="str">
        <f>IF(OR(ISNUMBER(FIND("QVC",Z1971)),ISNUMBER(FIND("QVC",AL1971))),"QVC",IF(OR(ISNUMBER(FIND("NCO",H1971)),ISNUMBER(FIND("NCO",Y1971))), "NCO", IF(AL1971="consumer","PMD.com",VLOOKUP(LEFT(H1971,2),Tables!$E$1:$F$11,2,FALSE))))</f>
        <v>PMD.com</v>
      </c>
      <c r="C1971">
        <f t="shared" si="93"/>
        <v>5341030</v>
      </c>
      <c r="D1971">
        <f t="shared" si="94"/>
        <v>1</v>
      </c>
      <c r="E1971" t="str">
        <f t="shared" ca="1" si="92"/>
        <v>shifted orders shipped</v>
      </c>
      <c r="F1971" t="s">
        <v>3539</v>
      </c>
      <c r="G1971" t="s">
        <v>335</v>
      </c>
      <c r="H1971" t="s">
        <v>6234</v>
      </c>
      <c r="I1971" s="6">
        <v>44011.853842592594</v>
      </c>
      <c r="J1971" t="s">
        <v>16</v>
      </c>
      <c r="K1971" s="6">
        <v>44013.344918981478</v>
      </c>
      <c r="M1971" t="s">
        <v>6235</v>
      </c>
      <c r="N1971" t="s">
        <v>6236</v>
      </c>
      <c r="Q1971" t="s">
        <v>1494</v>
      </c>
      <c r="R1971" t="s">
        <v>368</v>
      </c>
      <c r="S1971">
        <v>31606</v>
      </c>
      <c r="T1971" t="s">
        <v>338</v>
      </c>
      <c r="U1971" t="s">
        <v>530</v>
      </c>
      <c r="W1971" t="s">
        <v>6237</v>
      </c>
      <c r="Z1971" t="s">
        <v>6235</v>
      </c>
      <c r="AA1971" t="s">
        <v>6236</v>
      </c>
      <c r="AD1971" t="s">
        <v>1494</v>
      </c>
      <c r="AE1971" t="s">
        <v>368</v>
      </c>
      <c r="AF1971">
        <v>31606</v>
      </c>
      <c r="AG1971" t="s">
        <v>338</v>
      </c>
      <c r="AH1971" t="s">
        <v>530</v>
      </c>
      <c r="AJ1971" t="s">
        <v>6237</v>
      </c>
      <c r="AL1971" t="s">
        <v>339</v>
      </c>
      <c r="AM1971">
        <v>1</v>
      </c>
      <c r="AN1971">
        <v>1</v>
      </c>
      <c r="AO1971">
        <v>12859</v>
      </c>
      <c r="AQ1971">
        <v>124642</v>
      </c>
      <c r="AR1971">
        <v>5341030</v>
      </c>
      <c r="AS1971" t="s">
        <v>925</v>
      </c>
      <c r="AT1971" t="s">
        <v>926</v>
      </c>
      <c r="AW1971" t="s">
        <v>366</v>
      </c>
      <c r="AX1971" t="s">
        <v>366</v>
      </c>
      <c r="AY1971" t="s">
        <v>345</v>
      </c>
      <c r="AZ1971" t="s">
        <v>346</v>
      </c>
      <c r="BY1971" t="s">
        <v>342</v>
      </c>
      <c r="EQ1971">
        <v>243275</v>
      </c>
      <c r="ER1971" t="s">
        <v>6238</v>
      </c>
      <c r="EV1971">
        <v>17287111</v>
      </c>
      <c r="EW1971">
        <v>928</v>
      </c>
      <c r="EX1971">
        <v>220710</v>
      </c>
      <c r="EY1971" t="s">
        <v>6239</v>
      </c>
      <c r="EZ1971">
        <v>1</v>
      </c>
      <c r="FC1971">
        <v>95385</v>
      </c>
      <c r="FD1971" t="s">
        <v>3531</v>
      </c>
    </row>
    <row r="1972" spans="1:160" x14ac:dyDescent="0.3">
      <c r="A1972" t="str">
        <f>VLOOKUP(B1972,Table2[],3,FALSE)</f>
        <v>Digital</v>
      </c>
      <c r="B1972" t="str">
        <f>IF(OR(ISNUMBER(FIND("QVC",Z1972)),ISNUMBER(FIND("QVC",AL1972))),"QVC",IF(OR(ISNUMBER(FIND("NCO",H1972)),ISNUMBER(FIND("NCO",Y1972))), "NCO", IF(AL1972="consumer","PMD.com",VLOOKUP(LEFT(H1972,2),Tables!$E$1:$F$11,2,FALSE))))</f>
        <v>PMD.com</v>
      </c>
      <c r="C1972">
        <f t="shared" si="93"/>
        <v>53920001</v>
      </c>
      <c r="D1972">
        <f t="shared" si="94"/>
        <v>1</v>
      </c>
      <c r="E1972" t="str">
        <f t="shared" ca="1" si="92"/>
        <v>shifted orders shipped</v>
      </c>
      <c r="F1972" t="s">
        <v>3539</v>
      </c>
      <c r="G1972" t="s">
        <v>335</v>
      </c>
      <c r="H1972" t="s">
        <v>6234</v>
      </c>
      <c r="I1972" s="6">
        <v>44011.853842592594</v>
      </c>
      <c r="J1972" t="s">
        <v>16</v>
      </c>
      <c r="K1972" s="6">
        <v>44013.344918981478</v>
      </c>
      <c r="M1972" t="s">
        <v>6235</v>
      </c>
      <c r="N1972" t="s">
        <v>6236</v>
      </c>
      <c r="Q1972" t="s">
        <v>1494</v>
      </c>
      <c r="R1972" t="s">
        <v>368</v>
      </c>
      <c r="S1972">
        <v>31606</v>
      </c>
      <c r="T1972" t="s">
        <v>338</v>
      </c>
      <c r="U1972" t="s">
        <v>530</v>
      </c>
      <c r="W1972" t="s">
        <v>6237</v>
      </c>
      <c r="Z1972" t="s">
        <v>6235</v>
      </c>
      <c r="AA1972" t="s">
        <v>6236</v>
      </c>
      <c r="AD1972" t="s">
        <v>1494</v>
      </c>
      <c r="AE1972" t="s">
        <v>368</v>
      </c>
      <c r="AF1972">
        <v>31606</v>
      </c>
      <c r="AG1972" t="s">
        <v>338</v>
      </c>
      <c r="AH1972" t="s">
        <v>530</v>
      </c>
      <c r="AJ1972" t="s">
        <v>6237</v>
      </c>
      <c r="AL1972" t="s">
        <v>339</v>
      </c>
      <c r="AM1972">
        <v>1</v>
      </c>
      <c r="AN1972">
        <v>1</v>
      </c>
      <c r="AO1972">
        <v>14899</v>
      </c>
      <c r="AQ1972">
        <v>124468</v>
      </c>
      <c r="AR1972">
        <v>53920001</v>
      </c>
      <c r="AS1972">
        <v>9000000</v>
      </c>
      <c r="AT1972" t="s">
        <v>40</v>
      </c>
      <c r="AW1972" t="s">
        <v>343</v>
      </c>
      <c r="BY1972" t="s">
        <v>342</v>
      </c>
      <c r="EQ1972">
        <v>243396</v>
      </c>
      <c r="ER1972" t="s">
        <v>6238</v>
      </c>
      <c r="EV1972">
        <v>17287111</v>
      </c>
      <c r="EW1972">
        <v>928</v>
      </c>
      <c r="EX1972">
        <v>220710</v>
      </c>
      <c r="EY1972" t="s">
        <v>6239</v>
      </c>
      <c r="EZ1972">
        <v>1</v>
      </c>
      <c r="FC1972">
        <v>95385</v>
      </c>
      <c r="FD1972" t="s">
        <v>3531</v>
      </c>
    </row>
    <row r="1973" spans="1:160" x14ac:dyDescent="0.3">
      <c r="A1973" t="str">
        <f>VLOOKUP(B1973,Table2[],3,FALSE)</f>
        <v>Digital</v>
      </c>
      <c r="B1973" t="str">
        <f>IF(OR(ISNUMBER(FIND("QVC",Z1973)),ISNUMBER(FIND("QVC",AL1973))),"QVC",IF(OR(ISNUMBER(FIND("NCO",H1973)),ISNUMBER(FIND("NCO",Y1973))), "NCO", IF(AL1973="consumer","PMD.com",VLOOKUP(LEFT(H1973,2),Tables!$E$1:$F$11,2,FALSE))))</f>
        <v>PMD.com</v>
      </c>
      <c r="C1973">
        <f t="shared" si="93"/>
        <v>52430001</v>
      </c>
      <c r="D1973">
        <f t="shared" si="94"/>
        <v>1</v>
      </c>
      <c r="E1973" t="str">
        <f t="shared" ca="1" si="92"/>
        <v>shifted orders shipped</v>
      </c>
      <c r="F1973" t="s">
        <v>3539</v>
      </c>
      <c r="G1973" t="s">
        <v>335</v>
      </c>
      <c r="H1973" t="s">
        <v>6234</v>
      </c>
      <c r="I1973" s="6">
        <v>44011.853842592594</v>
      </c>
      <c r="J1973" t="s">
        <v>16</v>
      </c>
      <c r="K1973" s="6">
        <v>44013.344918981478</v>
      </c>
      <c r="M1973" t="s">
        <v>6235</v>
      </c>
      <c r="N1973" t="s">
        <v>6236</v>
      </c>
      <c r="Q1973" t="s">
        <v>1494</v>
      </c>
      <c r="R1973" t="s">
        <v>368</v>
      </c>
      <c r="S1973">
        <v>31606</v>
      </c>
      <c r="T1973" t="s">
        <v>338</v>
      </c>
      <c r="U1973" t="s">
        <v>530</v>
      </c>
      <c r="W1973" t="s">
        <v>6237</v>
      </c>
      <c r="Z1973" t="s">
        <v>6235</v>
      </c>
      <c r="AA1973" t="s">
        <v>6236</v>
      </c>
      <c r="AD1973" t="s">
        <v>1494</v>
      </c>
      <c r="AE1973" t="s">
        <v>368</v>
      </c>
      <c r="AF1973">
        <v>31606</v>
      </c>
      <c r="AG1973" t="s">
        <v>338</v>
      </c>
      <c r="AH1973" t="s">
        <v>530</v>
      </c>
      <c r="AJ1973" t="s">
        <v>6237</v>
      </c>
      <c r="AL1973" t="s">
        <v>339</v>
      </c>
      <c r="AM1973">
        <v>1</v>
      </c>
      <c r="AN1973">
        <v>1</v>
      </c>
      <c r="AO1973">
        <v>12063</v>
      </c>
      <c r="AQ1973">
        <v>127155</v>
      </c>
      <c r="AR1973">
        <v>52430001</v>
      </c>
      <c r="AS1973" t="s">
        <v>927</v>
      </c>
      <c r="AT1973" t="s">
        <v>75</v>
      </c>
      <c r="AW1973" t="s">
        <v>340</v>
      </c>
      <c r="AX1973" t="s">
        <v>340</v>
      </c>
      <c r="AY1973" t="s">
        <v>357</v>
      </c>
      <c r="AZ1973" t="s">
        <v>363</v>
      </c>
      <c r="BY1973" t="s">
        <v>342</v>
      </c>
      <c r="EQ1973">
        <v>249990</v>
      </c>
      <c r="ER1973" t="s">
        <v>6238</v>
      </c>
      <c r="EV1973">
        <v>17287111</v>
      </c>
      <c r="EW1973">
        <v>928</v>
      </c>
      <c r="EX1973">
        <v>220710</v>
      </c>
      <c r="EY1973" t="s">
        <v>6239</v>
      </c>
      <c r="EZ1973">
        <v>1</v>
      </c>
      <c r="FC1973">
        <v>95385</v>
      </c>
      <c r="FD1973" t="s">
        <v>3531</v>
      </c>
    </row>
    <row r="1974" spans="1:160" x14ac:dyDescent="0.3">
      <c r="A1974" t="str">
        <f>VLOOKUP(B1974,Table2[],3,FALSE)</f>
        <v>Digital</v>
      </c>
      <c r="B1974" t="str">
        <f>IF(OR(ISNUMBER(FIND("QVC",Z1974)),ISNUMBER(FIND("QVC",AL1974))),"QVC",IF(OR(ISNUMBER(FIND("NCO",H1974)),ISNUMBER(FIND("NCO",Y1974))), "NCO", IF(AL1974="consumer","PMD.com",VLOOKUP(LEFT(H1974,2),Tables!$E$1:$F$11,2,FALSE))))</f>
        <v>PMD.com</v>
      </c>
      <c r="C1974">
        <f t="shared" si="93"/>
        <v>51090030</v>
      </c>
      <c r="D1974">
        <f t="shared" si="94"/>
        <v>1</v>
      </c>
      <c r="E1974" t="str">
        <f t="shared" ca="1" si="92"/>
        <v>shifted orders shipped</v>
      </c>
      <c r="F1974" t="s">
        <v>3539</v>
      </c>
      <c r="G1974" t="s">
        <v>335</v>
      </c>
      <c r="H1974" t="s">
        <v>6234</v>
      </c>
      <c r="I1974" s="6">
        <v>44011.853842592594</v>
      </c>
      <c r="J1974" t="s">
        <v>16</v>
      </c>
      <c r="K1974" s="6">
        <v>44013.344918981478</v>
      </c>
      <c r="M1974" t="s">
        <v>6235</v>
      </c>
      <c r="N1974" t="s">
        <v>6236</v>
      </c>
      <c r="Q1974" t="s">
        <v>1494</v>
      </c>
      <c r="R1974" t="s">
        <v>368</v>
      </c>
      <c r="S1974">
        <v>31606</v>
      </c>
      <c r="T1974" t="s">
        <v>338</v>
      </c>
      <c r="U1974" t="s">
        <v>530</v>
      </c>
      <c r="W1974" t="s">
        <v>6237</v>
      </c>
      <c r="Z1974" t="s">
        <v>6235</v>
      </c>
      <c r="AA1974" t="s">
        <v>6236</v>
      </c>
      <c r="AD1974" t="s">
        <v>1494</v>
      </c>
      <c r="AE1974" t="s">
        <v>368</v>
      </c>
      <c r="AF1974">
        <v>31606</v>
      </c>
      <c r="AG1974" t="s">
        <v>338</v>
      </c>
      <c r="AH1974" t="s">
        <v>530</v>
      </c>
      <c r="AJ1974" t="s">
        <v>6237</v>
      </c>
      <c r="AL1974" t="s">
        <v>339</v>
      </c>
      <c r="AM1974">
        <v>1</v>
      </c>
      <c r="AN1974">
        <v>1</v>
      </c>
      <c r="AO1974">
        <v>6688</v>
      </c>
      <c r="AQ1974">
        <v>125960</v>
      </c>
      <c r="AR1974">
        <v>51090030</v>
      </c>
      <c r="AS1974" t="s">
        <v>3043</v>
      </c>
      <c r="AT1974" t="s">
        <v>628</v>
      </c>
      <c r="AW1974" t="s">
        <v>343</v>
      </c>
      <c r="BY1974" t="s">
        <v>342</v>
      </c>
      <c r="BZ1974" t="b">
        <v>0</v>
      </c>
      <c r="EQ1974">
        <v>243047</v>
      </c>
      <c r="ER1974" t="s">
        <v>6238</v>
      </c>
      <c r="EV1974">
        <v>17287111</v>
      </c>
      <c r="EW1974">
        <v>928</v>
      </c>
      <c r="EX1974">
        <v>220710</v>
      </c>
      <c r="EY1974" t="s">
        <v>6239</v>
      </c>
      <c r="EZ1974">
        <v>1</v>
      </c>
      <c r="FC1974">
        <v>95385</v>
      </c>
      <c r="FD1974" t="s">
        <v>3531</v>
      </c>
    </row>
    <row r="1975" spans="1:160" x14ac:dyDescent="0.3">
      <c r="A1975" t="str">
        <f>VLOOKUP(B1975,Table2[],3,FALSE)</f>
        <v>Digital</v>
      </c>
      <c r="B1975" t="str">
        <f>IF(OR(ISNUMBER(FIND("QVC",Z1975)),ISNUMBER(FIND("QVC",AL1975))),"QVC",IF(OR(ISNUMBER(FIND("NCO",H1975)),ISNUMBER(FIND("NCO",Y1975))), "NCO", IF(AL1975="consumer","PMD.com",VLOOKUP(LEFT(H1975,2),Tables!$E$1:$F$11,2,FALSE))))</f>
        <v>PMD.com</v>
      </c>
      <c r="C1975">
        <f t="shared" si="93"/>
        <v>5522</v>
      </c>
      <c r="D1975">
        <f t="shared" si="94"/>
        <v>1</v>
      </c>
      <c r="E1975" t="str">
        <f t="shared" ca="1" si="92"/>
        <v>shifted orders shipped</v>
      </c>
      <c r="F1975" t="s">
        <v>3539</v>
      </c>
      <c r="G1975" t="s">
        <v>335</v>
      </c>
      <c r="H1975" t="s">
        <v>6234</v>
      </c>
      <c r="I1975" s="6">
        <v>44011.853842592594</v>
      </c>
      <c r="J1975" t="s">
        <v>16</v>
      </c>
      <c r="K1975" s="6">
        <v>44013.344918981478</v>
      </c>
      <c r="M1975" t="s">
        <v>6235</v>
      </c>
      <c r="N1975" t="s">
        <v>6236</v>
      </c>
      <c r="Q1975" t="s">
        <v>1494</v>
      </c>
      <c r="R1975" t="s">
        <v>368</v>
      </c>
      <c r="S1975">
        <v>31606</v>
      </c>
      <c r="T1975" t="s">
        <v>338</v>
      </c>
      <c r="U1975" t="s">
        <v>530</v>
      </c>
      <c r="W1975" t="s">
        <v>6237</v>
      </c>
      <c r="Z1975" t="s">
        <v>6235</v>
      </c>
      <c r="AA1975" t="s">
        <v>6236</v>
      </c>
      <c r="AD1975" t="s">
        <v>1494</v>
      </c>
      <c r="AE1975" t="s">
        <v>368</v>
      </c>
      <c r="AF1975">
        <v>31606</v>
      </c>
      <c r="AG1975" t="s">
        <v>338</v>
      </c>
      <c r="AH1975" t="s">
        <v>530</v>
      </c>
      <c r="AJ1975" t="s">
        <v>6237</v>
      </c>
      <c r="AL1975" t="s">
        <v>339</v>
      </c>
      <c r="AM1975">
        <v>1</v>
      </c>
      <c r="AN1975">
        <v>1</v>
      </c>
      <c r="AO1975">
        <v>5778</v>
      </c>
      <c r="AQ1975">
        <v>124533</v>
      </c>
      <c r="AR1975">
        <v>5522</v>
      </c>
      <c r="AS1975" t="s">
        <v>1745</v>
      </c>
      <c r="AT1975" t="s">
        <v>1256</v>
      </c>
      <c r="AW1975" t="s">
        <v>340</v>
      </c>
      <c r="AX1975" t="s">
        <v>340</v>
      </c>
      <c r="AY1975" t="s">
        <v>382</v>
      </c>
      <c r="AZ1975" t="s">
        <v>1314</v>
      </c>
      <c r="EQ1975">
        <v>252958</v>
      </c>
      <c r="ER1975" t="s">
        <v>6238</v>
      </c>
      <c r="EV1975">
        <v>17287111</v>
      </c>
      <c r="EW1975">
        <v>928</v>
      </c>
      <c r="EX1975">
        <v>220710</v>
      </c>
      <c r="EY1975" t="s">
        <v>6239</v>
      </c>
      <c r="EZ1975">
        <v>1</v>
      </c>
      <c r="FC1975">
        <v>5522</v>
      </c>
      <c r="FD1975" t="s">
        <v>1256</v>
      </c>
    </row>
    <row r="1976" spans="1:160" x14ac:dyDescent="0.3">
      <c r="A1976" t="str">
        <f>VLOOKUP(B1976,Table2[],3,FALSE)</f>
        <v>Digital</v>
      </c>
      <c r="B1976" t="str">
        <f>IF(OR(ISNUMBER(FIND("QVC",Z1976)),ISNUMBER(FIND("QVC",AL1976))),"QVC",IF(OR(ISNUMBER(FIND("NCO",H1976)),ISNUMBER(FIND("NCO",Y1976))), "NCO", IF(AL1976="consumer","PMD.com",VLOOKUP(LEFT(H1976,2),Tables!$E$1:$F$11,2,FALSE))))</f>
        <v>PMD.com</v>
      </c>
      <c r="C1976">
        <f t="shared" si="93"/>
        <v>55090001</v>
      </c>
      <c r="D1976">
        <f t="shared" si="94"/>
        <v>2</v>
      </c>
      <c r="E1976" t="str">
        <f t="shared" ca="1" si="92"/>
        <v>shifted orders shipped</v>
      </c>
      <c r="F1976" t="s">
        <v>3539</v>
      </c>
      <c r="G1976" t="s">
        <v>335</v>
      </c>
      <c r="H1976" t="s">
        <v>3128</v>
      </c>
      <c r="I1976" s="6">
        <v>44011.391944444447</v>
      </c>
      <c r="J1976" t="s">
        <v>16</v>
      </c>
      <c r="K1976" s="6">
        <v>44013.345266203702</v>
      </c>
      <c r="M1976" t="s">
        <v>6240</v>
      </c>
      <c r="N1976" t="s">
        <v>6241</v>
      </c>
      <c r="Q1976" t="s">
        <v>982</v>
      </c>
      <c r="R1976" t="s">
        <v>414</v>
      </c>
      <c r="S1976">
        <v>7034</v>
      </c>
      <c r="T1976" t="s">
        <v>338</v>
      </c>
      <c r="U1976" t="s">
        <v>530</v>
      </c>
      <c r="W1976" t="s">
        <v>6242</v>
      </c>
      <c r="Z1976" t="s">
        <v>6240</v>
      </c>
      <c r="AA1976" t="s">
        <v>6241</v>
      </c>
      <c r="AD1976" t="s">
        <v>982</v>
      </c>
      <c r="AE1976" t="s">
        <v>414</v>
      </c>
      <c r="AF1976">
        <v>7034</v>
      </c>
      <c r="AG1976" t="s">
        <v>338</v>
      </c>
      <c r="AH1976" t="s">
        <v>530</v>
      </c>
      <c r="AJ1976" t="s">
        <v>6242</v>
      </c>
      <c r="AL1976" t="s">
        <v>339</v>
      </c>
      <c r="AM1976">
        <v>2</v>
      </c>
      <c r="AN1976">
        <v>2</v>
      </c>
      <c r="AO1976">
        <v>5013</v>
      </c>
      <c r="AQ1976">
        <v>124478</v>
      </c>
      <c r="AR1976">
        <v>55090001</v>
      </c>
      <c r="AS1976" t="s">
        <v>995</v>
      </c>
      <c r="AT1976" t="s">
        <v>165</v>
      </c>
      <c r="AW1976" t="s">
        <v>340</v>
      </c>
      <c r="AX1976" t="s">
        <v>340</v>
      </c>
      <c r="AY1976" t="s">
        <v>382</v>
      </c>
      <c r="AZ1976">
        <v>0</v>
      </c>
      <c r="BY1976" t="s">
        <v>342</v>
      </c>
      <c r="EQ1976">
        <v>251219</v>
      </c>
      <c r="ER1976" t="s">
        <v>3129</v>
      </c>
      <c r="EV1976">
        <v>17285748</v>
      </c>
      <c r="EW1976">
        <v>928</v>
      </c>
      <c r="EX1976">
        <v>220304</v>
      </c>
      <c r="EY1976" t="s">
        <v>6243</v>
      </c>
      <c r="EZ1976">
        <v>1</v>
      </c>
      <c r="FC1976">
        <v>55090001</v>
      </c>
      <c r="FD1976" t="s">
        <v>165</v>
      </c>
    </row>
    <row r="1977" spans="1:160" x14ac:dyDescent="0.3">
      <c r="A1977" t="str">
        <f>VLOOKUP(B1977,Table2[],3,FALSE)</f>
        <v>Digital</v>
      </c>
      <c r="B1977" t="str">
        <f>IF(OR(ISNUMBER(FIND("QVC",Z1977)),ISNUMBER(FIND("QVC",AL1977))),"QVC",IF(OR(ISNUMBER(FIND("NCO",H1977)),ISNUMBER(FIND("NCO",Y1977))), "NCO", IF(AL1977="consumer","PMD.com",VLOOKUP(LEFT(H1977,2),Tables!$E$1:$F$11,2,FALSE))))</f>
        <v>PMD.com</v>
      </c>
      <c r="C1977">
        <f t="shared" si="93"/>
        <v>5341030</v>
      </c>
      <c r="D1977">
        <f t="shared" si="94"/>
        <v>1</v>
      </c>
      <c r="E1977" t="str">
        <f t="shared" ca="1" si="92"/>
        <v>shifted orders shipped</v>
      </c>
      <c r="F1977" t="s">
        <v>3539</v>
      </c>
      <c r="G1977" t="s">
        <v>335</v>
      </c>
      <c r="H1977" t="s">
        <v>3128</v>
      </c>
      <c r="I1977" s="6">
        <v>44011.391944444447</v>
      </c>
      <c r="J1977" t="s">
        <v>16</v>
      </c>
      <c r="K1977" s="6">
        <v>44013.345266203702</v>
      </c>
      <c r="M1977" t="s">
        <v>6240</v>
      </c>
      <c r="N1977" t="s">
        <v>6241</v>
      </c>
      <c r="Q1977" t="s">
        <v>982</v>
      </c>
      <c r="R1977" t="s">
        <v>414</v>
      </c>
      <c r="S1977">
        <v>7034</v>
      </c>
      <c r="T1977" t="s">
        <v>338</v>
      </c>
      <c r="U1977" t="s">
        <v>530</v>
      </c>
      <c r="W1977" t="s">
        <v>6242</v>
      </c>
      <c r="Z1977" t="s">
        <v>6240</v>
      </c>
      <c r="AA1977" t="s">
        <v>6241</v>
      </c>
      <c r="AD1977" t="s">
        <v>982</v>
      </c>
      <c r="AE1977" t="s">
        <v>414</v>
      </c>
      <c r="AF1977">
        <v>7034</v>
      </c>
      <c r="AG1977" t="s">
        <v>338</v>
      </c>
      <c r="AH1977" t="s">
        <v>530</v>
      </c>
      <c r="AJ1977" t="s">
        <v>6242</v>
      </c>
      <c r="AL1977" t="s">
        <v>339</v>
      </c>
      <c r="AM1977">
        <v>1</v>
      </c>
      <c r="AN1977">
        <v>1</v>
      </c>
      <c r="AO1977">
        <v>12859</v>
      </c>
      <c r="AQ1977">
        <v>124642</v>
      </c>
      <c r="AR1977">
        <v>5341030</v>
      </c>
      <c r="AS1977" t="s">
        <v>925</v>
      </c>
      <c r="AT1977" t="s">
        <v>926</v>
      </c>
      <c r="AW1977" t="s">
        <v>366</v>
      </c>
      <c r="AX1977" t="s">
        <v>366</v>
      </c>
      <c r="AY1977" t="s">
        <v>345</v>
      </c>
      <c r="AZ1977" t="s">
        <v>346</v>
      </c>
      <c r="BY1977" t="s">
        <v>342</v>
      </c>
      <c r="EQ1977">
        <v>243275</v>
      </c>
      <c r="ER1977" t="s">
        <v>3129</v>
      </c>
      <c r="EV1977">
        <v>17285748</v>
      </c>
      <c r="EW1977">
        <v>928</v>
      </c>
      <c r="EX1977">
        <v>220304</v>
      </c>
      <c r="EY1977" t="s">
        <v>6243</v>
      </c>
      <c r="EZ1977">
        <v>1</v>
      </c>
      <c r="FC1977">
        <v>95379</v>
      </c>
      <c r="FD1977" t="s">
        <v>985</v>
      </c>
    </row>
    <row r="1978" spans="1:160" x14ac:dyDescent="0.3">
      <c r="A1978" t="str">
        <f>VLOOKUP(B1978,Table2[],3,FALSE)</f>
        <v>Digital</v>
      </c>
      <c r="B1978" t="str">
        <f>IF(OR(ISNUMBER(FIND("QVC",Z1978)),ISNUMBER(FIND("QVC",AL1978))),"QVC",IF(OR(ISNUMBER(FIND("NCO",H1978)),ISNUMBER(FIND("NCO",Y1978))), "NCO", IF(AL1978="consumer","PMD.com",VLOOKUP(LEFT(H1978,2),Tables!$E$1:$F$11,2,FALSE))))</f>
        <v>PMD.com</v>
      </c>
      <c r="C1978">
        <f t="shared" si="93"/>
        <v>5342</v>
      </c>
      <c r="D1978">
        <f t="shared" si="94"/>
        <v>1</v>
      </c>
      <c r="E1978" t="str">
        <f t="shared" ca="1" si="92"/>
        <v>shifted orders shipped</v>
      </c>
      <c r="F1978" t="s">
        <v>3539</v>
      </c>
      <c r="G1978" t="s">
        <v>335</v>
      </c>
      <c r="H1978" t="s">
        <v>2668</v>
      </c>
      <c r="I1978" s="6">
        <v>44008.689918981479</v>
      </c>
      <c r="J1978" t="s">
        <v>16</v>
      </c>
      <c r="K1978" s="6">
        <v>44013.345266203702</v>
      </c>
      <c r="M1978" t="s">
        <v>6244</v>
      </c>
      <c r="N1978" t="s">
        <v>6245</v>
      </c>
      <c r="Q1978" t="s">
        <v>6246</v>
      </c>
      <c r="R1978" t="s">
        <v>376</v>
      </c>
      <c r="S1978">
        <v>78155</v>
      </c>
      <c r="T1978" t="s">
        <v>338</v>
      </c>
      <c r="U1978" t="s">
        <v>530</v>
      </c>
      <c r="W1978" t="s">
        <v>6247</v>
      </c>
      <c r="Z1978" t="s">
        <v>6244</v>
      </c>
      <c r="AA1978" t="s">
        <v>6245</v>
      </c>
      <c r="AD1978" t="s">
        <v>6246</v>
      </c>
      <c r="AE1978" t="s">
        <v>376</v>
      </c>
      <c r="AF1978">
        <v>78155</v>
      </c>
      <c r="AG1978" t="s">
        <v>338</v>
      </c>
      <c r="AH1978" t="s">
        <v>530</v>
      </c>
      <c r="AJ1978" t="s">
        <v>6247</v>
      </c>
      <c r="AL1978" t="s">
        <v>339</v>
      </c>
      <c r="AM1978">
        <v>1</v>
      </c>
      <c r="AN1978">
        <v>1</v>
      </c>
      <c r="AO1978">
        <v>13280</v>
      </c>
      <c r="AQ1978">
        <v>123849</v>
      </c>
      <c r="AR1978">
        <v>5342</v>
      </c>
      <c r="AS1978" t="s">
        <v>1746</v>
      </c>
      <c r="AT1978" t="s">
        <v>149</v>
      </c>
      <c r="AW1978" t="s">
        <v>340</v>
      </c>
      <c r="AX1978" t="s">
        <v>340</v>
      </c>
      <c r="AY1978" t="s">
        <v>345</v>
      </c>
      <c r="AZ1978" t="s">
        <v>346</v>
      </c>
      <c r="BY1978" t="s">
        <v>342</v>
      </c>
      <c r="EQ1978">
        <v>243408</v>
      </c>
      <c r="ER1978" t="s">
        <v>2669</v>
      </c>
      <c r="EV1978">
        <v>17284666</v>
      </c>
      <c r="EW1978">
        <v>928</v>
      </c>
      <c r="EX1978">
        <v>219145</v>
      </c>
      <c r="EY1978" t="s">
        <v>6248</v>
      </c>
      <c r="EZ1978">
        <v>1</v>
      </c>
      <c r="FC1978">
        <v>90425</v>
      </c>
      <c r="FD1978" t="s">
        <v>388</v>
      </c>
    </row>
    <row r="1979" spans="1:160" x14ac:dyDescent="0.3">
      <c r="A1979" t="str">
        <f>VLOOKUP(B1979,Table2[],3,FALSE)</f>
        <v>Digital</v>
      </c>
      <c r="B1979" t="str">
        <f>IF(OR(ISNUMBER(FIND("QVC",Z1979)),ISNUMBER(FIND("QVC",AL1979))),"QVC",IF(OR(ISNUMBER(FIND("NCO",H1979)),ISNUMBER(FIND("NCO",Y1979))), "NCO", IF(AL1979="consumer","PMD.com",VLOOKUP(LEFT(H1979,2),Tables!$E$1:$F$11,2,FALSE))))</f>
        <v>PMD.com</v>
      </c>
      <c r="C1979">
        <f t="shared" si="93"/>
        <v>5260</v>
      </c>
      <c r="D1979">
        <f t="shared" si="94"/>
        <v>1</v>
      </c>
      <c r="E1979" t="str">
        <f t="shared" ca="1" si="92"/>
        <v>shifted orders shipped</v>
      </c>
      <c r="F1979" t="s">
        <v>3539</v>
      </c>
      <c r="G1979" t="s">
        <v>335</v>
      </c>
      <c r="H1979" t="s">
        <v>2668</v>
      </c>
      <c r="I1979" s="6">
        <v>44008.689918981479</v>
      </c>
      <c r="J1979" t="s">
        <v>16</v>
      </c>
      <c r="K1979" s="6">
        <v>44013.345266203702</v>
      </c>
      <c r="M1979" t="s">
        <v>6244</v>
      </c>
      <c r="N1979" t="s">
        <v>6245</v>
      </c>
      <c r="Q1979" t="s">
        <v>6246</v>
      </c>
      <c r="R1979" t="s">
        <v>376</v>
      </c>
      <c r="S1979">
        <v>78155</v>
      </c>
      <c r="T1979" t="s">
        <v>338</v>
      </c>
      <c r="U1979" t="s">
        <v>530</v>
      </c>
      <c r="W1979" t="s">
        <v>6247</v>
      </c>
      <c r="Z1979" t="s">
        <v>6244</v>
      </c>
      <c r="AA1979" t="s">
        <v>6245</v>
      </c>
      <c r="AD1979" t="s">
        <v>6246</v>
      </c>
      <c r="AE1979" t="s">
        <v>376</v>
      </c>
      <c r="AF1979">
        <v>78155</v>
      </c>
      <c r="AG1979" t="s">
        <v>338</v>
      </c>
      <c r="AH1979" t="s">
        <v>530</v>
      </c>
      <c r="AJ1979" t="s">
        <v>6247</v>
      </c>
      <c r="AL1979" t="s">
        <v>339</v>
      </c>
      <c r="AM1979">
        <v>1</v>
      </c>
      <c r="AN1979">
        <v>1</v>
      </c>
      <c r="AO1979">
        <v>6390</v>
      </c>
      <c r="AQ1979">
        <v>124400</v>
      </c>
      <c r="AR1979">
        <v>5260</v>
      </c>
      <c r="AS1979" t="s">
        <v>1228</v>
      </c>
      <c r="AT1979" t="s">
        <v>173</v>
      </c>
      <c r="AW1979" t="s">
        <v>352</v>
      </c>
      <c r="AX1979" t="s">
        <v>352</v>
      </c>
      <c r="AY1979" t="s">
        <v>353</v>
      </c>
      <c r="AZ1979" t="s">
        <v>384</v>
      </c>
      <c r="BY1979" t="s">
        <v>342</v>
      </c>
      <c r="EQ1979">
        <v>250591</v>
      </c>
      <c r="ER1979" t="s">
        <v>2669</v>
      </c>
      <c r="EV1979">
        <v>17284666</v>
      </c>
      <c r="EW1979">
        <v>928</v>
      </c>
      <c r="EX1979">
        <v>219145</v>
      </c>
      <c r="EY1979" t="s">
        <v>6248</v>
      </c>
      <c r="EZ1979">
        <v>1</v>
      </c>
      <c r="FC1979">
        <v>90402</v>
      </c>
      <c r="FD1979" t="s">
        <v>393</v>
      </c>
    </row>
    <row r="1980" spans="1:160" x14ac:dyDescent="0.3">
      <c r="A1980" t="str">
        <f>VLOOKUP(B1980,Table2[],3,FALSE)</f>
        <v>Digital</v>
      </c>
      <c r="B1980" t="str">
        <f>IF(OR(ISNUMBER(FIND("QVC",Z1980)),ISNUMBER(FIND("QVC",AL1980))),"QVC",IF(OR(ISNUMBER(FIND("NCO",H1980)),ISNUMBER(FIND("NCO",Y1980))), "NCO", IF(AL1980="consumer","PMD.com",VLOOKUP(LEFT(H1980,2),Tables!$E$1:$F$11,2,FALSE))))</f>
        <v>PMD.com</v>
      </c>
      <c r="C1980">
        <f t="shared" si="93"/>
        <v>51090030</v>
      </c>
      <c r="D1980">
        <f t="shared" si="94"/>
        <v>1</v>
      </c>
      <c r="E1980" t="str">
        <f t="shared" ca="1" si="92"/>
        <v>shifted orders shipped</v>
      </c>
      <c r="F1980" t="s">
        <v>3539</v>
      </c>
      <c r="G1980" t="s">
        <v>335</v>
      </c>
      <c r="H1980" t="s">
        <v>3128</v>
      </c>
      <c r="I1980" s="6">
        <v>44011.391944444447</v>
      </c>
      <c r="J1980" t="s">
        <v>16</v>
      </c>
      <c r="K1980" s="6">
        <v>44013.345266203702</v>
      </c>
      <c r="M1980" t="s">
        <v>6240</v>
      </c>
      <c r="N1980" t="s">
        <v>6241</v>
      </c>
      <c r="Q1980" t="s">
        <v>982</v>
      </c>
      <c r="R1980" t="s">
        <v>414</v>
      </c>
      <c r="S1980">
        <v>7034</v>
      </c>
      <c r="T1980" t="s">
        <v>338</v>
      </c>
      <c r="U1980" t="s">
        <v>530</v>
      </c>
      <c r="W1980" t="s">
        <v>6242</v>
      </c>
      <c r="Z1980" t="s">
        <v>6240</v>
      </c>
      <c r="AA1980" t="s">
        <v>6241</v>
      </c>
      <c r="AD1980" t="s">
        <v>982</v>
      </c>
      <c r="AE1980" t="s">
        <v>414</v>
      </c>
      <c r="AF1980">
        <v>7034</v>
      </c>
      <c r="AG1980" t="s">
        <v>338</v>
      </c>
      <c r="AH1980" t="s">
        <v>530</v>
      </c>
      <c r="AJ1980" t="s">
        <v>6242</v>
      </c>
      <c r="AL1980" t="s">
        <v>339</v>
      </c>
      <c r="AM1980">
        <v>1</v>
      </c>
      <c r="AN1980">
        <v>1</v>
      </c>
      <c r="AO1980">
        <v>6688</v>
      </c>
      <c r="AQ1980">
        <v>125960</v>
      </c>
      <c r="AR1980">
        <v>51090030</v>
      </c>
      <c r="AS1980" t="s">
        <v>3043</v>
      </c>
      <c r="AT1980" t="s">
        <v>628</v>
      </c>
      <c r="AW1980" t="s">
        <v>343</v>
      </c>
      <c r="BY1980" t="s">
        <v>342</v>
      </c>
      <c r="BZ1980" t="b">
        <v>0</v>
      </c>
      <c r="EQ1980">
        <v>243047</v>
      </c>
      <c r="ER1980" t="s">
        <v>3129</v>
      </c>
      <c r="EV1980">
        <v>17285748</v>
      </c>
      <c r="EW1980">
        <v>928</v>
      </c>
      <c r="EX1980">
        <v>220304</v>
      </c>
      <c r="EY1980" t="s">
        <v>6243</v>
      </c>
      <c r="EZ1980">
        <v>1</v>
      </c>
      <c r="FC1980">
        <v>95379</v>
      </c>
      <c r="FD1980" t="s">
        <v>985</v>
      </c>
    </row>
    <row r="1981" spans="1:160" x14ac:dyDescent="0.3">
      <c r="A1981" t="str">
        <f>VLOOKUP(B1981,Table2[],3,FALSE)</f>
        <v>Digital</v>
      </c>
      <c r="B1981" t="str">
        <f>IF(OR(ISNUMBER(FIND("QVC",Z1981)),ISNUMBER(FIND("QVC",AL1981))),"QVC",IF(OR(ISNUMBER(FIND("NCO",H1981)),ISNUMBER(FIND("NCO",Y1981))), "NCO", IF(AL1981="consumer","PMD.com",VLOOKUP(LEFT(H1981,2),Tables!$E$1:$F$11,2,FALSE))))</f>
        <v>PMD.com</v>
      </c>
      <c r="C1981">
        <f t="shared" si="93"/>
        <v>51070001</v>
      </c>
      <c r="D1981">
        <f t="shared" si="94"/>
        <v>1</v>
      </c>
      <c r="E1981" t="str">
        <f t="shared" ca="1" si="92"/>
        <v>shifted orders shipped</v>
      </c>
      <c r="F1981" t="s">
        <v>3539</v>
      </c>
      <c r="G1981" t="s">
        <v>335</v>
      </c>
      <c r="H1981" t="s">
        <v>3128</v>
      </c>
      <c r="I1981" s="6">
        <v>44011.391944444447</v>
      </c>
      <c r="J1981" t="s">
        <v>16</v>
      </c>
      <c r="K1981" s="6">
        <v>44013.345266203702</v>
      </c>
      <c r="M1981" t="s">
        <v>6240</v>
      </c>
      <c r="N1981" t="s">
        <v>6241</v>
      </c>
      <c r="Q1981" t="s">
        <v>982</v>
      </c>
      <c r="R1981" t="s">
        <v>414</v>
      </c>
      <c r="S1981">
        <v>7034</v>
      </c>
      <c r="T1981" t="s">
        <v>338</v>
      </c>
      <c r="U1981" t="s">
        <v>530</v>
      </c>
      <c r="W1981" t="s">
        <v>6242</v>
      </c>
      <c r="Z1981" t="s">
        <v>6240</v>
      </c>
      <c r="AA1981" t="s">
        <v>6241</v>
      </c>
      <c r="AD1981" t="s">
        <v>982</v>
      </c>
      <c r="AE1981" t="s">
        <v>414</v>
      </c>
      <c r="AF1981">
        <v>7034</v>
      </c>
      <c r="AG1981" t="s">
        <v>338</v>
      </c>
      <c r="AH1981" t="s">
        <v>530</v>
      </c>
      <c r="AJ1981" t="s">
        <v>6242</v>
      </c>
      <c r="AL1981" t="s">
        <v>339</v>
      </c>
      <c r="AM1981">
        <v>1</v>
      </c>
      <c r="AN1981">
        <v>1</v>
      </c>
      <c r="AO1981">
        <v>10147</v>
      </c>
      <c r="AQ1981">
        <v>124429</v>
      </c>
      <c r="AR1981">
        <v>51070001</v>
      </c>
      <c r="AS1981" t="s">
        <v>1886</v>
      </c>
      <c r="AT1981" t="s">
        <v>45</v>
      </c>
      <c r="AW1981" t="s">
        <v>343</v>
      </c>
      <c r="BY1981" t="s">
        <v>342</v>
      </c>
      <c r="EQ1981">
        <v>251956</v>
      </c>
      <c r="ER1981" t="s">
        <v>3129</v>
      </c>
      <c r="EV1981">
        <v>17285748</v>
      </c>
      <c r="EW1981">
        <v>928</v>
      </c>
      <c r="EX1981">
        <v>220304</v>
      </c>
      <c r="EY1981" t="s">
        <v>6243</v>
      </c>
      <c r="EZ1981">
        <v>1</v>
      </c>
      <c r="FC1981">
        <v>51070001</v>
      </c>
      <c r="FD1981" t="s">
        <v>45</v>
      </c>
    </row>
    <row r="1982" spans="1:160" x14ac:dyDescent="0.3">
      <c r="A1982" t="str">
        <f>VLOOKUP(B1982,Table2[],3,FALSE)</f>
        <v>Digital</v>
      </c>
      <c r="B1982" t="str">
        <f>IF(OR(ISNUMBER(FIND("QVC",Z1982)),ISNUMBER(FIND("QVC",AL1982))),"QVC",IF(OR(ISNUMBER(FIND("NCO",H1982)),ISNUMBER(FIND("NCO",Y1982))), "NCO", IF(AL1982="consumer","PMD.com",VLOOKUP(LEFT(H1982,2),Tables!$E$1:$F$11,2,FALSE))))</f>
        <v>PMD.com</v>
      </c>
      <c r="C1982">
        <f t="shared" si="93"/>
        <v>51070001</v>
      </c>
      <c r="D1982">
        <f t="shared" si="94"/>
        <v>1</v>
      </c>
      <c r="E1982" t="str">
        <f t="shared" ca="1" si="92"/>
        <v>shifted orders shipped</v>
      </c>
      <c r="F1982" t="s">
        <v>3539</v>
      </c>
      <c r="G1982" t="s">
        <v>335</v>
      </c>
      <c r="H1982" t="s">
        <v>2668</v>
      </c>
      <c r="I1982" s="6">
        <v>44008.689918981479</v>
      </c>
      <c r="J1982" t="s">
        <v>16</v>
      </c>
      <c r="K1982" s="6">
        <v>44013.345266203702</v>
      </c>
      <c r="M1982" t="s">
        <v>6244</v>
      </c>
      <c r="N1982" t="s">
        <v>6245</v>
      </c>
      <c r="Q1982" t="s">
        <v>6246</v>
      </c>
      <c r="R1982" t="s">
        <v>376</v>
      </c>
      <c r="S1982">
        <v>78155</v>
      </c>
      <c r="T1982" t="s">
        <v>338</v>
      </c>
      <c r="U1982" t="s">
        <v>530</v>
      </c>
      <c r="W1982" t="s">
        <v>6247</v>
      </c>
      <c r="Z1982" t="s">
        <v>6244</v>
      </c>
      <c r="AA1982" t="s">
        <v>6245</v>
      </c>
      <c r="AD1982" t="s">
        <v>6246</v>
      </c>
      <c r="AE1982" t="s">
        <v>376</v>
      </c>
      <c r="AF1982">
        <v>78155</v>
      </c>
      <c r="AG1982" t="s">
        <v>338</v>
      </c>
      <c r="AH1982" t="s">
        <v>530</v>
      </c>
      <c r="AJ1982" t="s">
        <v>6247</v>
      </c>
      <c r="AL1982" t="s">
        <v>339</v>
      </c>
      <c r="AM1982">
        <v>1</v>
      </c>
      <c r="AN1982">
        <v>1</v>
      </c>
      <c r="AO1982">
        <v>10147</v>
      </c>
      <c r="AQ1982">
        <v>124429</v>
      </c>
      <c r="AR1982">
        <v>51070001</v>
      </c>
      <c r="AS1982" t="s">
        <v>1886</v>
      </c>
      <c r="AT1982" t="s">
        <v>45</v>
      </c>
      <c r="AW1982" t="s">
        <v>343</v>
      </c>
      <c r="BY1982" t="s">
        <v>342</v>
      </c>
      <c r="EQ1982">
        <v>251956</v>
      </c>
      <c r="ER1982" t="s">
        <v>2669</v>
      </c>
      <c r="EV1982">
        <v>17284666</v>
      </c>
      <c r="EW1982">
        <v>928</v>
      </c>
      <c r="EX1982">
        <v>219145</v>
      </c>
      <c r="EY1982" t="s">
        <v>6248</v>
      </c>
      <c r="EZ1982">
        <v>1</v>
      </c>
      <c r="FC1982">
        <v>51070001</v>
      </c>
      <c r="FD1982" t="s">
        <v>45</v>
      </c>
    </row>
    <row r="1983" spans="1:160" x14ac:dyDescent="0.3">
      <c r="A1983" t="str">
        <f>VLOOKUP(B1983,Table2[],3,FALSE)</f>
        <v>Digital</v>
      </c>
      <c r="B1983" t="str">
        <f>IF(OR(ISNUMBER(FIND("QVC",Z1983)),ISNUMBER(FIND("QVC",AL1983))),"QVC",IF(OR(ISNUMBER(FIND("NCO",H1983)),ISNUMBER(FIND("NCO",Y1983))), "NCO", IF(AL1983="consumer","PMD.com",VLOOKUP(LEFT(H1983,2),Tables!$E$1:$F$11,2,FALSE))))</f>
        <v>PMD.com</v>
      </c>
      <c r="C1983">
        <f t="shared" si="93"/>
        <v>5341</v>
      </c>
      <c r="D1983">
        <f t="shared" si="94"/>
        <v>1</v>
      </c>
      <c r="E1983" t="str">
        <f t="shared" ca="1" si="92"/>
        <v>shifted orders shipped</v>
      </c>
      <c r="F1983" t="s">
        <v>3539</v>
      </c>
      <c r="G1983" t="s">
        <v>335</v>
      </c>
      <c r="H1983" t="s">
        <v>2668</v>
      </c>
      <c r="I1983" s="6">
        <v>44008.689918981479</v>
      </c>
      <c r="J1983" t="s">
        <v>16</v>
      </c>
      <c r="K1983" s="6">
        <v>44013.345266203702</v>
      </c>
      <c r="M1983" t="s">
        <v>6244</v>
      </c>
      <c r="N1983" t="s">
        <v>6245</v>
      </c>
      <c r="Q1983" t="s">
        <v>6246</v>
      </c>
      <c r="R1983" t="s">
        <v>376</v>
      </c>
      <c r="S1983">
        <v>78155</v>
      </c>
      <c r="T1983" t="s">
        <v>338</v>
      </c>
      <c r="U1983" t="s">
        <v>530</v>
      </c>
      <c r="W1983" t="s">
        <v>6247</v>
      </c>
      <c r="Z1983" t="s">
        <v>6244</v>
      </c>
      <c r="AA1983" t="s">
        <v>6245</v>
      </c>
      <c r="AD1983" t="s">
        <v>6246</v>
      </c>
      <c r="AE1983" t="s">
        <v>376</v>
      </c>
      <c r="AF1983">
        <v>78155</v>
      </c>
      <c r="AG1983" t="s">
        <v>338</v>
      </c>
      <c r="AH1983" t="s">
        <v>530</v>
      </c>
      <c r="AJ1983" t="s">
        <v>6247</v>
      </c>
      <c r="AL1983" t="s">
        <v>339</v>
      </c>
      <c r="AM1983">
        <v>1</v>
      </c>
      <c r="AN1983">
        <v>1</v>
      </c>
      <c r="AO1983">
        <v>15156</v>
      </c>
      <c r="AQ1983">
        <v>124187</v>
      </c>
      <c r="AR1983">
        <v>5341</v>
      </c>
      <c r="AS1983" t="s">
        <v>831</v>
      </c>
      <c r="AT1983" t="s">
        <v>82</v>
      </c>
      <c r="AW1983" t="s">
        <v>340</v>
      </c>
      <c r="AX1983" t="s">
        <v>340</v>
      </c>
      <c r="AY1983" t="s">
        <v>345</v>
      </c>
      <c r="AZ1983" t="s">
        <v>346</v>
      </c>
      <c r="BY1983" t="s">
        <v>342</v>
      </c>
      <c r="EQ1983">
        <v>244247</v>
      </c>
      <c r="ER1983" t="s">
        <v>2669</v>
      </c>
      <c r="EV1983">
        <v>17284666</v>
      </c>
      <c r="EW1983">
        <v>928</v>
      </c>
      <c r="EX1983">
        <v>219145</v>
      </c>
      <c r="EY1983" t="s">
        <v>6248</v>
      </c>
      <c r="EZ1983">
        <v>1</v>
      </c>
      <c r="FC1983">
        <v>90425</v>
      </c>
      <c r="FD1983" t="s">
        <v>388</v>
      </c>
    </row>
    <row r="1984" spans="1:160" x14ac:dyDescent="0.3">
      <c r="A1984" t="str">
        <f>VLOOKUP(B1984,Table2[],3,FALSE)</f>
        <v>Digital</v>
      </c>
      <c r="B1984" t="str">
        <f>IF(OR(ISNUMBER(FIND("QVC",Z1984)),ISNUMBER(FIND("QVC",AL1984))),"QVC",IF(OR(ISNUMBER(FIND("NCO",H1984)),ISNUMBER(FIND("NCO",Y1984))), "NCO", IF(AL1984="consumer","PMD.com",VLOOKUP(LEFT(H1984,2),Tables!$E$1:$F$11,2,FALSE))))</f>
        <v>PMD.com</v>
      </c>
      <c r="C1984">
        <f t="shared" si="93"/>
        <v>53450051</v>
      </c>
      <c r="D1984">
        <f t="shared" si="94"/>
        <v>1</v>
      </c>
      <c r="E1984" t="str">
        <f t="shared" ca="1" si="92"/>
        <v>shifted orders shipped</v>
      </c>
      <c r="F1984" t="s">
        <v>3539</v>
      </c>
      <c r="G1984" t="s">
        <v>335</v>
      </c>
      <c r="H1984" t="s">
        <v>3128</v>
      </c>
      <c r="I1984" s="6">
        <v>44011.391944444447</v>
      </c>
      <c r="J1984" t="s">
        <v>16</v>
      </c>
      <c r="K1984" s="6">
        <v>44013.345266203702</v>
      </c>
      <c r="M1984" t="s">
        <v>6240</v>
      </c>
      <c r="N1984" t="s">
        <v>6241</v>
      </c>
      <c r="Q1984" t="s">
        <v>982</v>
      </c>
      <c r="R1984" t="s">
        <v>414</v>
      </c>
      <c r="S1984">
        <v>7034</v>
      </c>
      <c r="T1984" t="s">
        <v>338</v>
      </c>
      <c r="U1984" t="s">
        <v>530</v>
      </c>
      <c r="W1984" t="s">
        <v>6242</v>
      </c>
      <c r="Z1984" t="s">
        <v>6240</v>
      </c>
      <c r="AA1984" t="s">
        <v>6241</v>
      </c>
      <c r="AD1984" t="s">
        <v>982</v>
      </c>
      <c r="AE1984" t="s">
        <v>414</v>
      </c>
      <c r="AF1984">
        <v>7034</v>
      </c>
      <c r="AG1984" t="s">
        <v>338</v>
      </c>
      <c r="AH1984" t="s">
        <v>530</v>
      </c>
      <c r="AJ1984" t="s">
        <v>6242</v>
      </c>
      <c r="AL1984" t="s">
        <v>339</v>
      </c>
      <c r="AM1984">
        <v>1</v>
      </c>
      <c r="AN1984">
        <v>1</v>
      </c>
      <c r="AO1984">
        <v>59272</v>
      </c>
      <c r="AQ1984">
        <v>125624</v>
      </c>
      <c r="AR1984">
        <v>53450051</v>
      </c>
      <c r="AS1984" t="s">
        <v>865</v>
      </c>
      <c r="AT1984" t="s">
        <v>849</v>
      </c>
      <c r="AW1984" t="s">
        <v>343</v>
      </c>
      <c r="BY1984" t="s">
        <v>342</v>
      </c>
      <c r="EQ1984">
        <v>250837</v>
      </c>
      <c r="ER1984" t="s">
        <v>3129</v>
      </c>
      <c r="EV1984">
        <v>17285748</v>
      </c>
      <c r="EW1984">
        <v>928</v>
      </c>
      <c r="EX1984">
        <v>220304</v>
      </c>
      <c r="EY1984" t="s">
        <v>6243</v>
      </c>
      <c r="EZ1984">
        <v>1</v>
      </c>
      <c r="FC1984">
        <v>95379</v>
      </c>
      <c r="FD1984" t="s">
        <v>985</v>
      </c>
    </row>
    <row r="1985" spans="1:160" x14ac:dyDescent="0.3">
      <c r="A1985" t="str">
        <f>VLOOKUP(B1985,Table2[],3,FALSE)</f>
        <v>Digital</v>
      </c>
      <c r="B1985" t="str">
        <f>IF(OR(ISNUMBER(FIND("QVC",Z1985)),ISNUMBER(FIND("QVC",AL1985))),"QVC",IF(OR(ISNUMBER(FIND("NCO",H1985)),ISNUMBER(FIND("NCO",Y1985))), "NCO", IF(AL1985="consumer","PMD.com",VLOOKUP(LEFT(H1985,2),Tables!$E$1:$F$11,2,FALSE))))</f>
        <v>PMD.com</v>
      </c>
      <c r="C1985">
        <f t="shared" si="93"/>
        <v>53160001</v>
      </c>
      <c r="D1985">
        <f t="shared" si="94"/>
        <v>1</v>
      </c>
      <c r="E1985" t="str">
        <f t="shared" ca="1" si="92"/>
        <v>shifted orders shipped</v>
      </c>
      <c r="F1985" t="s">
        <v>3539</v>
      </c>
      <c r="G1985" t="s">
        <v>335</v>
      </c>
      <c r="H1985" t="s">
        <v>2668</v>
      </c>
      <c r="I1985" s="6">
        <v>44008.689918981479</v>
      </c>
      <c r="J1985" t="s">
        <v>16</v>
      </c>
      <c r="K1985" s="6">
        <v>44013.345266203702</v>
      </c>
      <c r="M1985" t="s">
        <v>6244</v>
      </c>
      <c r="N1985" t="s">
        <v>6245</v>
      </c>
      <c r="Q1985" t="s">
        <v>6246</v>
      </c>
      <c r="R1985" t="s">
        <v>376</v>
      </c>
      <c r="S1985">
        <v>78155</v>
      </c>
      <c r="T1985" t="s">
        <v>338</v>
      </c>
      <c r="U1985" t="s">
        <v>530</v>
      </c>
      <c r="W1985" t="s">
        <v>6247</v>
      </c>
      <c r="Z1985" t="s">
        <v>6244</v>
      </c>
      <c r="AA1985" t="s">
        <v>6245</v>
      </c>
      <c r="AD1985" t="s">
        <v>6246</v>
      </c>
      <c r="AE1985" t="s">
        <v>376</v>
      </c>
      <c r="AF1985">
        <v>78155</v>
      </c>
      <c r="AG1985" t="s">
        <v>338</v>
      </c>
      <c r="AH1985" t="s">
        <v>530</v>
      </c>
      <c r="AJ1985" t="s">
        <v>6247</v>
      </c>
      <c r="AL1985" t="s">
        <v>339</v>
      </c>
      <c r="AM1985">
        <v>1</v>
      </c>
      <c r="AN1985">
        <v>1</v>
      </c>
      <c r="AO1985">
        <v>4322</v>
      </c>
      <c r="AQ1985">
        <v>124007</v>
      </c>
      <c r="AR1985">
        <v>53160001</v>
      </c>
      <c r="AS1985" t="s">
        <v>1895</v>
      </c>
      <c r="AT1985" t="s">
        <v>119</v>
      </c>
      <c r="AW1985" t="s">
        <v>340</v>
      </c>
      <c r="AX1985" t="s">
        <v>340</v>
      </c>
      <c r="AY1985" t="s">
        <v>341</v>
      </c>
      <c r="AZ1985">
        <v>0</v>
      </c>
      <c r="BY1985" t="s">
        <v>342</v>
      </c>
      <c r="EQ1985">
        <v>252959</v>
      </c>
      <c r="ER1985" t="s">
        <v>2669</v>
      </c>
      <c r="EV1985">
        <v>17284666</v>
      </c>
      <c r="EW1985">
        <v>928</v>
      </c>
      <c r="EX1985">
        <v>219145</v>
      </c>
      <c r="EY1985" t="s">
        <v>6248</v>
      </c>
      <c r="EZ1985">
        <v>1</v>
      </c>
      <c r="FC1985">
        <v>53160001</v>
      </c>
      <c r="FD1985" t="s">
        <v>119</v>
      </c>
    </row>
    <row r="1986" spans="1:160" x14ac:dyDescent="0.3">
      <c r="A1986" t="str">
        <f>VLOOKUP(B1986,Table2[],3,FALSE)</f>
        <v>Digital</v>
      </c>
      <c r="B1986" t="str">
        <f>IF(OR(ISNUMBER(FIND("QVC",Z1986)),ISNUMBER(FIND("QVC",AL1986))),"QVC",IF(OR(ISNUMBER(FIND("NCO",H1986)),ISNUMBER(FIND("NCO",Y1986))), "NCO", IF(AL1986="consumer","PMD.com",VLOOKUP(LEFT(H1986,2),Tables!$E$1:$F$11,2,FALSE))))</f>
        <v>PMD.com</v>
      </c>
      <c r="C1986">
        <f t="shared" si="93"/>
        <v>51010010</v>
      </c>
      <c r="D1986">
        <f t="shared" si="94"/>
        <v>1</v>
      </c>
      <c r="E1986" t="str">
        <f t="shared" ca="1" si="92"/>
        <v>shifted orders shipped</v>
      </c>
      <c r="F1986" t="s">
        <v>3539</v>
      </c>
      <c r="G1986" t="s">
        <v>335</v>
      </c>
      <c r="H1986" t="s">
        <v>3128</v>
      </c>
      <c r="I1986" s="6">
        <v>44011.391944444447</v>
      </c>
      <c r="J1986" t="s">
        <v>16</v>
      </c>
      <c r="K1986" s="6">
        <v>44013.345266203702</v>
      </c>
      <c r="M1986" t="s">
        <v>6240</v>
      </c>
      <c r="N1986" t="s">
        <v>6241</v>
      </c>
      <c r="Q1986" t="s">
        <v>982</v>
      </c>
      <c r="R1986" t="s">
        <v>414</v>
      </c>
      <c r="S1986">
        <v>7034</v>
      </c>
      <c r="T1986" t="s">
        <v>338</v>
      </c>
      <c r="U1986" t="s">
        <v>530</v>
      </c>
      <c r="W1986" t="s">
        <v>6242</v>
      </c>
      <c r="Z1986" t="s">
        <v>6240</v>
      </c>
      <c r="AA1986" t="s">
        <v>6241</v>
      </c>
      <c r="AD1986" t="s">
        <v>982</v>
      </c>
      <c r="AE1986" t="s">
        <v>414</v>
      </c>
      <c r="AF1986">
        <v>7034</v>
      </c>
      <c r="AG1986" t="s">
        <v>338</v>
      </c>
      <c r="AH1986" t="s">
        <v>530</v>
      </c>
      <c r="AJ1986" t="s">
        <v>6242</v>
      </c>
      <c r="AL1986" t="s">
        <v>339</v>
      </c>
      <c r="AM1986">
        <v>1</v>
      </c>
      <c r="AN1986">
        <v>1</v>
      </c>
      <c r="AO1986">
        <v>11922</v>
      </c>
      <c r="AQ1986">
        <v>125659</v>
      </c>
      <c r="AR1986">
        <v>51010010</v>
      </c>
      <c r="AS1986" t="s">
        <v>1060</v>
      </c>
      <c r="AT1986" t="s">
        <v>170</v>
      </c>
      <c r="AW1986" t="s">
        <v>343</v>
      </c>
      <c r="BY1986" t="s">
        <v>342</v>
      </c>
      <c r="EQ1986">
        <v>247972</v>
      </c>
      <c r="ER1986" t="s">
        <v>3129</v>
      </c>
      <c r="EV1986">
        <v>17285748</v>
      </c>
      <c r="EW1986">
        <v>928</v>
      </c>
      <c r="EX1986">
        <v>220304</v>
      </c>
      <c r="EY1986" t="s">
        <v>6243</v>
      </c>
      <c r="EZ1986">
        <v>1</v>
      </c>
      <c r="FC1986">
        <v>95379</v>
      </c>
      <c r="FD1986" t="s">
        <v>985</v>
      </c>
    </row>
    <row r="1987" spans="1:160" x14ac:dyDescent="0.3">
      <c r="A1987" t="str">
        <f>VLOOKUP(B1987,Table2[],3,FALSE)</f>
        <v>Digital</v>
      </c>
      <c r="B1987" t="str">
        <f>IF(OR(ISNUMBER(FIND("QVC",Z1987)),ISNUMBER(FIND("QVC",AL1987))),"QVC",IF(OR(ISNUMBER(FIND("NCO",H1987)),ISNUMBER(FIND("NCO",Y1987))), "NCO", IF(AL1987="consumer","PMD.com",VLOOKUP(LEFT(H1987,2),Tables!$E$1:$F$11,2,FALSE))))</f>
        <v>PMD.com</v>
      </c>
      <c r="C1987">
        <f t="shared" si="93"/>
        <v>5331</v>
      </c>
      <c r="D1987">
        <f t="shared" si="94"/>
        <v>1</v>
      </c>
      <c r="E1987" t="str">
        <f t="shared" ref="E1987:E2050" ca="1" si="95">IF(MONTH(TODAY())-MONTH(I1987)&gt;0,"shifted orders shipped","MTD orders shipped")</f>
        <v>shifted orders shipped</v>
      </c>
      <c r="F1987" t="s">
        <v>3539</v>
      </c>
      <c r="G1987" t="s">
        <v>335</v>
      </c>
      <c r="H1987" t="s">
        <v>2668</v>
      </c>
      <c r="I1987" s="6">
        <v>44008.689918981479</v>
      </c>
      <c r="J1987" t="s">
        <v>16</v>
      </c>
      <c r="K1987" s="6">
        <v>44013.345266203702</v>
      </c>
      <c r="M1987" t="s">
        <v>6244</v>
      </c>
      <c r="N1987" t="s">
        <v>6245</v>
      </c>
      <c r="Q1987" t="s">
        <v>6246</v>
      </c>
      <c r="R1987" t="s">
        <v>376</v>
      </c>
      <c r="S1987">
        <v>78155</v>
      </c>
      <c r="T1987" t="s">
        <v>338</v>
      </c>
      <c r="U1987" t="s">
        <v>530</v>
      </c>
      <c r="W1987" t="s">
        <v>6247</v>
      </c>
      <c r="Z1987" t="s">
        <v>6244</v>
      </c>
      <c r="AA1987" t="s">
        <v>6245</v>
      </c>
      <c r="AD1987" t="s">
        <v>6246</v>
      </c>
      <c r="AE1987" t="s">
        <v>376</v>
      </c>
      <c r="AF1987">
        <v>78155</v>
      </c>
      <c r="AG1987" t="s">
        <v>338</v>
      </c>
      <c r="AH1987" t="s">
        <v>530</v>
      </c>
      <c r="AJ1987" t="s">
        <v>6247</v>
      </c>
      <c r="AL1987" t="s">
        <v>339</v>
      </c>
      <c r="AM1987">
        <v>1</v>
      </c>
      <c r="AN1987">
        <v>1</v>
      </c>
      <c r="AO1987">
        <v>19662</v>
      </c>
      <c r="AQ1987">
        <v>123796</v>
      </c>
      <c r="AR1987">
        <v>5331</v>
      </c>
      <c r="AS1987" t="s">
        <v>746</v>
      </c>
      <c r="AT1987" t="s">
        <v>129</v>
      </c>
      <c r="AW1987" t="s">
        <v>340</v>
      </c>
      <c r="AX1987" t="s">
        <v>352</v>
      </c>
      <c r="AY1987" t="s">
        <v>353</v>
      </c>
      <c r="AZ1987" t="s">
        <v>354</v>
      </c>
      <c r="BY1987" t="s">
        <v>342</v>
      </c>
      <c r="EQ1987">
        <v>247800</v>
      </c>
      <c r="ER1987" t="s">
        <v>2669</v>
      </c>
      <c r="EV1987">
        <v>17284666</v>
      </c>
      <c r="EW1987">
        <v>928</v>
      </c>
      <c r="EX1987">
        <v>219145</v>
      </c>
      <c r="EY1987" t="s">
        <v>6248</v>
      </c>
      <c r="EZ1987">
        <v>1</v>
      </c>
      <c r="FC1987">
        <v>90402</v>
      </c>
      <c r="FD1987" t="s">
        <v>393</v>
      </c>
    </row>
    <row r="1988" spans="1:160" x14ac:dyDescent="0.3">
      <c r="A1988" t="str">
        <f>VLOOKUP(B1988,Table2[],3,FALSE)</f>
        <v>Digital</v>
      </c>
      <c r="B1988" t="str">
        <f>IF(OR(ISNUMBER(FIND("QVC",Z1988)),ISNUMBER(FIND("QVC",AL1988))),"QVC",IF(OR(ISNUMBER(FIND("NCO",H1988)),ISNUMBER(FIND("NCO",Y1988))), "NCO", IF(AL1988="consumer","PMD.com",VLOOKUP(LEFT(H1988,2),Tables!$E$1:$F$11,2,FALSE))))</f>
        <v>PMD.com</v>
      </c>
      <c r="C1988">
        <f t="shared" si="93"/>
        <v>5358</v>
      </c>
      <c r="D1988">
        <f t="shared" si="94"/>
        <v>1</v>
      </c>
      <c r="E1988" t="str">
        <f t="shared" ca="1" si="95"/>
        <v>shifted orders shipped</v>
      </c>
      <c r="F1988" t="s">
        <v>3539</v>
      </c>
      <c r="G1988" t="s">
        <v>335</v>
      </c>
      <c r="H1988" t="s">
        <v>2668</v>
      </c>
      <c r="I1988" s="6">
        <v>44008.689918981479</v>
      </c>
      <c r="J1988" t="s">
        <v>16</v>
      </c>
      <c r="K1988" s="6">
        <v>44013.345266203702</v>
      </c>
      <c r="M1988" t="s">
        <v>6244</v>
      </c>
      <c r="N1988" t="s">
        <v>6245</v>
      </c>
      <c r="Q1988" t="s">
        <v>6246</v>
      </c>
      <c r="R1988" t="s">
        <v>376</v>
      </c>
      <c r="S1988">
        <v>78155</v>
      </c>
      <c r="T1988" t="s">
        <v>338</v>
      </c>
      <c r="U1988" t="s">
        <v>530</v>
      </c>
      <c r="W1988" t="s">
        <v>6247</v>
      </c>
      <c r="Z1988" t="s">
        <v>6244</v>
      </c>
      <c r="AA1988" t="s">
        <v>6245</v>
      </c>
      <c r="AD1988" t="s">
        <v>6246</v>
      </c>
      <c r="AE1988" t="s">
        <v>376</v>
      </c>
      <c r="AF1988">
        <v>78155</v>
      </c>
      <c r="AG1988" t="s">
        <v>338</v>
      </c>
      <c r="AH1988" t="s">
        <v>530</v>
      </c>
      <c r="AJ1988" t="s">
        <v>6247</v>
      </c>
      <c r="AL1988" t="s">
        <v>339</v>
      </c>
      <c r="AM1988">
        <v>1</v>
      </c>
      <c r="AN1988">
        <v>1</v>
      </c>
      <c r="AO1988">
        <v>7390</v>
      </c>
      <c r="AQ1988">
        <v>124522</v>
      </c>
      <c r="AR1988">
        <v>5358</v>
      </c>
      <c r="AS1988" t="s">
        <v>2281</v>
      </c>
      <c r="AT1988" t="s">
        <v>73</v>
      </c>
      <c r="AW1988" t="s">
        <v>340</v>
      </c>
      <c r="AX1988" t="s">
        <v>340</v>
      </c>
      <c r="AY1988" t="s">
        <v>351</v>
      </c>
      <c r="AZ1988" t="s">
        <v>434</v>
      </c>
      <c r="BY1988" t="s">
        <v>342</v>
      </c>
      <c r="EQ1988">
        <v>252041</v>
      </c>
      <c r="ER1988" t="s">
        <v>2669</v>
      </c>
      <c r="EV1988">
        <v>17284666</v>
      </c>
      <c r="EW1988">
        <v>928</v>
      </c>
      <c r="EX1988">
        <v>219145</v>
      </c>
      <c r="EY1988" t="s">
        <v>6248</v>
      </c>
      <c r="EZ1988">
        <v>1</v>
      </c>
      <c r="FC1988">
        <v>5358</v>
      </c>
      <c r="FD1988" t="s">
        <v>73</v>
      </c>
    </row>
    <row r="1989" spans="1:160" x14ac:dyDescent="0.3">
      <c r="A1989" t="str">
        <f>VLOOKUP(B1989,Table2[],3,FALSE)</f>
        <v>Digital</v>
      </c>
      <c r="B1989" t="str">
        <f>IF(OR(ISNUMBER(FIND("QVC",Z1989)),ISNUMBER(FIND("QVC",AL1989))),"QVC",IF(OR(ISNUMBER(FIND("NCO",H1989)),ISNUMBER(FIND("NCO",Y1989))), "NCO", IF(AL1989="consumer","PMD.com",VLOOKUP(LEFT(H1989,2),Tables!$E$1:$F$11,2,FALSE))))</f>
        <v>PMD.com</v>
      </c>
      <c r="C1989">
        <f t="shared" si="93"/>
        <v>53440001</v>
      </c>
      <c r="D1989">
        <f t="shared" si="94"/>
        <v>1</v>
      </c>
      <c r="E1989" t="str">
        <f t="shared" ca="1" si="95"/>
        <v>shifted orders shipped</v>
      </c>
      <c r="F1989" t="s">
        <v>3539</v>
      </c>
      <c r="G1989" t="s">
        <v>335</v>
      </c>
      <c r="H1989" t="s">
        <v>2668</v>
      </c>
      <c r="I1989" s="6">
        <v>44008.689918981479</v>
      </c>
      <c r="J1989" t="s">
        <v>16</v>
      </c>
      <c r="K1989" s="6">
        <v>44013.345266203702</v>
      </c>
      <c r="M1989" t="s">
        <v>6244</v>
      </c>
      <c r="N1989" t="s">
        <v>6245</v>
      </c>
      <c r="Q1989" t="s">
        <v>6246</v>
      </c>
      <c r="R1989" t="s">
        <v>376</v>
      </c>
      <c r="S1989">
        <v>78155</v>
      </c>
      <c r="T1989" t="s">
        <v>338</v>
      </c>
      <c r="U1989" t="s">
        <v>530</v>
      </c>
      <c r="W1989" t="s">
        <v>6247</v>
      </c>
      <c r="Z1989" t="s">
        <v>6244</v>
      </c>
      <c r="AA1989" t="s">
        <v>6245</v>
      </c>
      <c r="AD1989" t="s">
        <v>6246</v>
      </c>
      <c r="AE1989" t="s">
        <v>376</v>
      </c>
      <c r="AF1989">
        <v>78155</v>
      </c>
      <c r="AG1989" t="s">
        <v>338</v>
      </c>
      <c r="AH1989" t="s">
        <v>530</v>
      </c>
      <c r="AJ1989" t="s">
        <v>6247</v>
      </c>
      <c r="AL1989" t="s">
        <v>339</v>
      </c>
      <c r="AM1989">
        <v>1</v>
      </c>
      <c r="AN1989">
        <v>1</v>
      </c>
      <c r="AO1989">
        <v>7642</v>
      </c>
      <c r="AQ1989">
        <v>124700</v>
      </c>
      <c r="AR1989">
        <v>53440001</v>
      </c>
      <c r="AS1989" t="s">
        <v>1240</v>
      </c>
      <c r="AT1989" t="s">
        <v>116</v>
      </c>
      <c r="AW1989" t="s">
        <v>340</v>
      </c>
      <c r="AX1989" t="s">
        <v>340</v>
      </c>
      <c r="AY1989" t="s">
        <v>345</v>
      </c>
      <c r="AZ1989" t="s">
        <v>345</v>
      </c>
      <c r="BY1989" t="s">
        <v>342</v>
      </c>
      <c r="EQ1989">
        <v>252960</v>
      </c>
      <c r="ER1989" t="s">
        <v>2669</v>
      </c>
      <c r="EV1989">
        <v>17284666</v>
      </c>
      <c r="EW1989">
        <v>928</v>
      </c>
      <c r="EX1989">
        <v>219145</v>
      </c>
      <c r="EY1989" t="s">
        <v>6248</v>
      </c>
      <c r="EZ1989">
        <v>1</v>
      </c>
      <c r="FC1989">
        <v>53440001</v>
      </c>
      <c r="FD1989" t="s">
        <v>116</v>
      </c>
    </row>
    <row r="1990" spans="1:160" x14ac:dyDescent="0.3">
      <c r="A1990" t="str">
        <f>VLOOKUP(B1990,Table2[],3,FALSE)</f>
        <v>Digital</v>
      </c>
      <c r="B1990" t="str">
        <f>IF(OR(ISNUMBER(FIND("QVC",Z1990)),ISNUMBER(FIND("QVC",AL1990))),"QVC",IF(OR(ISNUMBER(FIND("NCO",H1990)),ISNUMBER(FIND("NCO",Y1990))), "NCO", IF(AL1990="consumer","PMD.com",VLOOKUP(LEFT(H1990,2),Tables!$E$1:$F$11,2,FALSE))))</f>
        <v>PMD.com</v>
      </c>
      <c r="C1990">
        <f t="shared" si="93"/>
        <v>51070001</v>
      </c>
      <c r="D1990">
        <f t="shared" si="94"/>
        <v>1</v>
      </c>
      <c r="E1990" t="str">
        <f t="shared" ca="1" si="95"/>
        <v>shifted orders shipped</v>
      </c>
      <c r="F1990" t="s">
        <v>3539</v>
      </c>
      <c r="G1990" t="s">
        <v>335</v>
      </c>
      <c r="H1990" t="s">
        <v>2785</v>
      </c>
      <c r="I1990" s="6">
        <v>44008.991307870368</v>
      </c>
      <c r="J1990" t="s">
        <v>16</v>
      </c>
      <c r="K1990" s="6">
        <v>44013.345335648148</v>
      </c>
      <c r="M1990" t="s">
        <v>6249</v>
      </c>
      <c r="N1990" t="s">
        <v>6250</v>
      </c>
      <c r="Q1990" t="s">
        <v>2272</v>
      </c>
      <c r="R1990" t="s">
        <v>376</v>
      </c>
      <c r="S1990">
        <v>75087</v>
      </c>
      <c r="T1990" t="s">
        <v>338</v>
      </c>
      <c r="U1990" t="s">
        <v>530</v>
      </c>
      <c r="W1990" t="s">
        <v>6251</v>
      </c>
      <c r="Z1990" t="s">
        <v>6249</v>
      </c>
      <c r="AA1990" t="s">
        <v>6250</v>
      </c>
      <c r="AD1990" t="s">
        <v>2272</v>
      </c>
      <c r="AE1990" t="s">
        <v>376</v>
      </c>
      <c r="AF1990">
        <v>75087</v>
      </c>
      <c r="AG1990" t="s">
        <v>338</v>
      </c>
      <c r="AH1990" t="s">
        <v>530</v>
      </c>
      <c r="AJ1990" t="s">
        <v>6251</v>
      </c>
      <c r="AL1990" t="s">
        <v>339</v>
      </c>
      <c r="AM1990">
        <v>1</v>
      </c>
      <c r="AN1990">
        <v>1</v>
      </c>
      <c r="AO1990">
        <v>10147</v>
      </c>
      <c r="AQ1990">
        <v>124429</v>
      </c>
      <c r="AR1990">
        <v>51070001</v>
      </c>
      <c r="AS1990" t="s">
        <v>1886</v>
      </c>
      <c r="AT1990" t="s">
        <v>45</v>
      </c>
      <c r="AW1990" t="s">
        <v>343</v>
      </c>
      <c r="BY1990" t="s">
        <v>342</v>
      </c>
      <c r="EQ1990">
        <v>251956</v>
      </c>
      <c r="ER1990" t="s">
        <v>2786</v>
      </c>
      <c r="EV1990">
        <v>17285056</v>
      </c>
      <c r="EW1990">
        <v>928</v>
      </c>
      <c r="EX1990">
        <v>219532</v>
      </c>
      <c r="EY1990" t="s">
        <v>6252</v>
      </c>
      <c r="EZ1990">
        <v>1</v>
      </c>
      <c r="FC1990">
        <v>51070001</v>
      </c>
      <c r="FD1990" t="s">
        <v>45</v>
      </c>
    </row>
    <row r="1991" spans="1:160" x14ac:dyDescent="0.3">
      <c r="A1991" t="str">
        <f>VLOOKUP(B1991,Table2[],3,FALSE)</f>
        <v>Digital</v>
      </c>
      <c r="B1991" t="str">
        <f>IF(OR(ISNUMBER(FIND("QVC",Z1991)),ISNUMBER(FIND("QVC",AL1991))),"QVC",IF(OR(ISNUMBER(FIND("NCO",H1991)),ISNUMBER(FIND("NCO",Y1991))), "NCO", IF(AL1991="consumer","PMD.com",VLOOKUP(LEFT(H1991,2),Tables!$E$1:$F$11,2,FALSE))))</f>
        <v>PMD.com</v>
      </c>
      <c r="C1991">
        <f t="shared" si="93"/>
        <v>52240001</v>
      </c>
      <c r="D1991">
        <f t="shared" si="94"/>
        <v>1</v>
      </c>
      <c r="E1991" t="str">
        <f t="shared" ca="1" si="95"/>
        <v>shifted orders shipped</v>
      </c>
      <c r="F1991" t="s">
        <v>3539</v>
      </c>
      <c r="G1991" t="s">
        <v>335</v>
      </c>
      <c r="H1991" t="s">
        <v>2785</v>
      </c>
      <c r="I1991" s="6">
        <v>44008.991307870368</v>
      </c>
      <c r="J1991" t="s">
        <v>16</v>
      </c>
      <c r="K1991" s="6">
        <v>44013.345335648148</v>
      </c>
      <c r="M1991" t="s">
        <v>6249</v>
      </c>
      <c r="N1991" t="s">
        <v>6250</v>
      </c>
      <c r="Q1991" t="s">
        <v>2272</v>
      </c>
      <c r="R1991" t="s">
        <v>376</v>
      </c>
      <c r="S1991">
        <v>75087</v>
      </c>
      <c r="T1991" t="s">
        <v>338</v>
      </c>
      <c r="U1991" t="s">
        <v>530</v>
      </c>
      <c r="W1991" t="s">
        <v>6251</v>
      </c>
      <c r="Z1991" t="s">
        <v>6249</v>
      </c>
      <c r="AA1991" t="s">
        <v>6250</v>
      </c>
      <c r="AD1991" t="s">
        <v>2272</v>
      </c>
      <c r="AE1991" t="s">
        <v>376</v>
      </c>
      <c r="AF1991">
        <v>75087</v>
      </c>
      <c r="AG1991" t="s">
        <v>338</v>
      </c>
      <c r="AH1991" t="s">
        <v>530</v>
      </c>
      <c r="AJ1991" t="s">
        <v>6251</v>
      </c>
      <c r="AL1991" t="s">
        <v>339</v>
      </c>
      <c r="AM1991">
        <v>1</v>
      </c>
      <c r="AN1991">
        <v>1</v>
      </c>
      <c r="AO1991">
        <v>5995</v>
      </c>
      <c r="AQ1991">
        <v>124435</v>
      </c>
      <c r="AR1991">
        <v>52240001</v>
      </c>
      <c r="AS1991" t="s">
        <v>2387</v>
      </c>
      <c r="AT1991" t="s">
        <v>108</v>
      </c>
      <c r="AW1991" t="s">
        <v>340</v>
      </c>
      <c r="AX1991" t="s">
        <v>340</v>
      </c>
      <c r="AY1991" t="s">
        <v>341</v>
      </c>
      <c r="AZ1991">
        <v>0</v>
      </c>
      <c r="BY1991" t="s">
        <v>342</v>
      </c>
      <c r="EQ1991">
        <v>253361</v>
      </c>
      <c r="ER1991" t="s">
        <v>2786</v>
      </c>
      <c r="EV1991">
        <v>17285056</v>
      </c>
      <c r="EW1991">
        <v>928</v>
      </c>
      <c r="EX1991">
        <v>219532</v>
      </c>
      <c r="EY1991" t="s">
        <v>6252</v>
      </c>
      <c r="EZ1991">
        <v>1</v>
      </c>
      <c r="FC1991">
        <v>52240001</v>
      </c>
      <c r="FD1991" t="s">
        <v>108</v>
      </c>
    </row>
    <row r="1992" spans="1:160" x14ac:dyDescent="0.3">
      <c r="A1992" t="str">
        <f>VLOOKUP(B1992,Table2[],3,FALSE)</f>
        <v>Digital</v>
      </c>
      <c r="B1992" t="str">
        <f>IF(OR(ISNUMBER(FIND("QVC",Z1992)),ISNUMBER(FIND("QVC",AL1992))),"QVC",IF(OR(ISNUMBER(FIND("NCO",H1992)),ISNUMBER(FIND("NCO",Y1992))), "NCO", IF(AL1992="consumer","PMD.com",VLOOKUP(LEFT(H1992,2),Tables!$E$1:$F$11,2,FALSE))))</f>
        <v>PMD.com</v>
      </c>
      <c r="C1992">
        <f t="shared" si="93"/>
        <v>51090061</v>
      </c>
      <c r="D1992">
        <f t="shared" si="94"/>
        <v>1</v>
      </c>
      <c r="E1992" t="str">
        <f t="shared" ca="1" si="95"/>
        <v>shifted orders shipped</v>
      </c>
      <c r="F1992" t="s">
        <v>3539</v>
      </c>
      <c r="G1992" t="s">
        <v>335</v>
      </c>
      <c r="H1992" t="s">
        <v>2785</v>
      </c>
      <c r="I1992" s="6">
        <v>44008.991307870368</v>
      </c>
      <c r="J1992" t="s">
        <v>16</v>
      </c>
      <c r="K1992" s="6">
        <v>44013.345335648148</v>
      </c>
      <c r="M1992" t="s">
        <v>6249</v>
      </c>
      <c r="N1992" t="s">
        <v>6250</v>
      </c>
      <c r="Q1992" t="s">
        <v>2272</v>
      </c>
      <c r="R1992" t="s">
        <v>376</v>
      </c>
      <c r="S1992">
        <v>75087</v>
      </c>
      <c r="T1992" t="s">
        <v>338</v>
      </c>
      <c r="U1992" t="s">
        <v>530</v>
      </c>
      <c r="W1992" t="s">
        <v>6251</v>
      </c>
      <c r="Z1992" t="s">
        <v>6249</v>
      </c>
      <c r="AA1992" t="s">
        <v>6250</v>
      </c>
      <c r="AD1992" t="s">
        <v>2272</v>
      </c>
      <c r="AE1992" t="s">
        <v>376</v>
      </c>
      <c r="AF1992">
        <v>75087</v>
      </c>
      <c r="AG1992" t="s">
        <v>338</v>
      </c>
      <c r="AH1992" t="s">
        <v>530</v>
      </c>
      <c r="AJ1992" t="s">
        <v>6251</v>
      </c>
      <c r="AL1992" t="s">
        <v>339</v>
      </c>
      <c r="AM1992">
        <v>1</v>
      </c>
      <c r="AN1992">
        <v>1</v>
      </c>
      <c r="AO1992">
        <v>8078</v>
      </c>
      <c r="AQ1992">
        <v>124010</v>
      </c>
      <c r="AR1992">
        <v>51090061</v>
      </c>
      <c r="AS1992" t="s">
        <v>2688</v>
      </c>
      <c r="AT1992" t="s">
        <v>122</v>
      </c>
      <c r="AW1992" t="s">
        <v>340</v>
      </c>
      <c r="AX1992" t="s">
        <v>340</v>
      </c>
      <c r="AY1992" t="s">
        <v>357</v>
      </c>
      <c r="AZ1992" t="s">
        <v>363</v>
      </c>
      <c r="BY1992" t="s">
        <v>342</v>
      </c>
      <c r="EQ1992">
        <v>252774</v>
      </c>
      <c r="ER1992" t="s">
        <v>2786</v>
      </c>
      <c r="EV1992">
        <v>17285056</v>
      </c>
      <c r="EW1992">
        <v>928</v>
      </c>
      <c r="EX1992">
        <v>219532</v>
      </c>
      <c r="EY1992" t="s">
        <v>6252</v>
      </c>
      <c r="EZ1992">
        <v>1</v>
      </c>
      <c r="FC1992">
        <v>51090061</v>
      </c>
      <c r="FD1992" t="s">
        <v>122</v>
      </c>
    </row>
    <row r="1993" spans="1:160" x14ac:dyDescent="0.3">
      <c r="A1993" t="str">
        <f>VLOOKUP(B1993,Table2[],3,FALSE)</f>
        <v>Digital</v>
      </c>
      <c r="B1993" t="str">
        <f>IF(OR(ISNUMBER(FIND("QVC",Z1993)),ISNUMBER(FIND("QVC",AL1993))),"QVC",IF(OR(ISNUMBER(FIND("NCO",H1993)),ISNUMBER(FIND("NCO",Y1993))), "NCO", IF(AL1993="consumer","PMD.com",VLOOKUP(LEFT(H1993,2),Tables!$E$1:$F$11,2,FALSE))))</f>
        <v>PMD.com</v>
      </c>
      <c r="C1993">
        <f t="shared" si="93"/>
        <v>52430001</v>
      </c>
      <c r="D1993">
        <f t="shared" si="94"/>
        <v>1</v>
      </c>
      <c r="E1993" t="str">
        <f t="shared" ca="1" si="95"/>
        <v>shifted orders shipped</v>
      </c>
      <c r="F1993" t="s">
        <v>3539</v>
      </c>
      <c r="G1993" t="s">
        <v>335</v>
      </c>
      <c r="H1993" t="s">
        <v>3126</v>
      </c>
      <c r="I1993" s="6">
        <v>44011.389270833337</v>
      </c>
      <c r="J1993" t="s">
        <v>16</v>
      </c>
      <c r="K1993" s="6">
        <v>44013.345497685186</v>
      </c>
      <c r="M1993" t="s">
        <v>6253</v>
      </c>
      <c r="N1993" t="s">
        <v>6254</v>
      </c>
      <c r="O1993" t="s">
        <v>6255</v>
      </c>
      <c r="Q1993" t="s">
        <v>732</v>
      </c>
      <c r="R1993" t="s">
        <v>365</v>
      </c>
      <c r="S1993">
        <v>91601</v>
      </c>
      <c r="T1993" t="s">
        <v>338</v>
      </c>
      <c r="U1993" t="s">
        <v>530</v>
      </c>
      <c r="W1993" t="s">
        <v>6256</v>
      </c>
      <c r="Z1993" t="s">
        <v>6253</v>
      </c>
      <c r="AA1993" t="s">
        <v>6254</v>
      </c>
      <c r="AB1993" t="s">
        <v>6255</v>
      </c>
      <c r="AD1993" t="s">
        <v>732</v>
      </c>
      <c r="AE1993" t="s">
        <v>365</v>
      </c>
      <c r="AF1993">
        <v>91601</v>
      </c>
      <c r="AG1993" t="s">
        <v>338</v>
      </c>
      <c r="AH1993" t="s">
        <v>530</v>
      </c>
      <c r="AJ1993" t="s">
        <v>6256</v>
      </c>
      <c r="AL1993" t="s">
        <v>339</v>
      </c>
      <c r="AM1993">
        <v>1</v>
      </c>
      <c r="AN1993">
        <v>1</v>
      </c>
      <c r="AO1993">
        <v>12063</v>
      </c>
      <c r="AQ1993">
        <v>127155</v>
      </c>
      <c r="AR1993">
        <v>52430001</v>
      </c>
      <c r="AS1993" t="s">
        <v>927</v>
      </c>
      <c r="AT1993" t="s">
        <v>75</v>
      </c>
      <c r="AW1993" t="s">
        <v>340</v>
      </c>
      <c r="AX1993" t="s">
        <v>340</v>
      </c>
      <c r="AY1993" t="s">
        <v>357</v>
      </c>
      <c r="AZ1993" t="s">
        <v>363</v>
      </c>
      <c r="BY1993" t="s">
        <v>342</v>
      </c>
      <c r="EQ1993">
        <v>249990</v>
      </c>
      <c r="ER1993" t="s">
        <v>3127</v>
      </c>
      <c r="EV1993">
        <v>17285747</v>
      </c>
      <c r="EW1993">
        <v>928</v>
      </c>
      <c r="EX1993">
        <v>220303</v>
      </c>
      <c r="EY1993" t="s">
        <v>6257</v>
      </c>
      <c r="EZ1993">
        <v>1</v>
      </c>
      <c r="FC1993">
        <v>95385</v>
      </c>
      <c r="FD1993" t="s">
        <v>3531</v>
      </c>
    </row>
    <row r="1994" spans="1:160" x14ac:dyDescent="0.3">
      <c r="A1994" t="str">
        <f>VLOOKUP(B1994,Table2[],3,FALSE)</f>
        <v>Digital</v>
      </c>
      <c r="B1994" t="str">
        <f>IF(OR(ISNUMBER(FIND("QVC",Z1994)),ISNUMBER(FIND("QVC",AL1994))),"QVC",IF(OR(ISNUMBER(FIND("NCO",H1994)),ISNUMBER(FIND("NCO",Y1994))), "NCO", IF(AL1994="consumer","PMD.com",VLOOKUP(LEFT(H1994,2),Tables!$E$1:$F$11,2,FALSE))))</f>
        <v>PMD.com</v>
      </c>
      <c r="C1994">
        <f t="shared" si="93"/>
        <v>53920001</v>
      </c>
      <c r="D1994">
        <f t="shared" si="94"/>
        <v>1</v>
      </c>
      <c r="E1994" t="str">
        <f t="shared" ca="1" si="95"/>
        <v>shifted orders shipped</v>
      </c>
      <c r="F1994" t="s">
        <v>3539</v>
      </c>
      <c r="G1994" t="s">
        <v>335</v>
      </c>
      <c r="H1994" t="s">
        <v>3126</v>
      </c>
      <c r="I1994" s="6">
        <v>44011.389270833337</v>
      </c>
      <c r="J1994" t="s">
        <v>16</v>
      </c>
      <c r="K1994" s="6">
        <v>44013.345497685186</v>
      </c>
      <c r="M1994" t="s">
        <v>6253</v>
      </c>
      <c r="N1994" t="s">
        <v>6254</v>
      </c>
      <c r="O1994" t="s">
        <v>6255</v>
      </c>
      <c r="Q1994" t="s">
        <v>732</v>
      </c>
      <c r="R1994" t="s">
        <v>365</v>
      </c>
      <c r="S1994">
        <v>91601</v>
      </c>
      <c r="T1994" t="s">
        <v>338</v>
      </c>
      <c r="U1994" t="s">
        <v>530</v>
      </c>
      <c r="W1994" t="s">
        <v>6256</v>
      </c>
      <c r="Z1994" t="s">
        <v>6253</v>
      </c>
      <c r="AA1994" t="s">
        <v>6254</v>
      </c>
      <c r="AB1994" t="s">
        <v>6255</v>
      </c>
      <c r="AD1994" t="s">
        <v>732</v>
      </c>
      <c r="AE1994" t="s">
        <v>365</v>
      </c>
      <c r="AF1994">
        <v>91601</v>
      </c>
      <c r="AG1994" t="s">
        <v>338</v>
      </c>
      <c r="AH1994" t="s">
        <v>530</v>
      </c>
      <c r="AJ1994" t="s">
        <v>6256</v>
      </c>
      <c r="AL1994" t="s">
        <v>339</v>
      </c>
      <c r="AM1994">
        <v>1</v>
      </c>
      <c r="AN1994">
        <v>1</v>
      </c>
      <c r="AO1994">
        <v>14899</v>
      </c>
      <c r="AQ1994">
        <v>124468</v>
      </c>
      <c r="AR1994">
        <v>53920001</v>
      </c>
      <c r="AS1994">
        <v>9000000</v>
      </c>
      <c r="AT1994" t="s">
        <v>40</v>
      </c>
      <c r="AW1994" t="s">
        <v>343</v>
      </c>
      <c r="BY1994" t="s">
        <v>342</v>
      </c>
      <c r="EQ1994">
        <v>243396</v>
      </c>
      <c r="ER1994" t="s">
        <v>3127</v>
      </c>
      <c r="EV1994">
        <v>17285747</v>
      </c>
      <c r="EW1994">
        <v>928</v>
      </c>
      <c r="EX1994">
        <v>220303</v>
      </c>
      <c r="EY1994" t="s">
        <v>6257</v>
      </c>
      <c r="EZ1994">
        <v>1</v>
      </c>
      <c r="FC1994">
        <v>95385</v>
      </c>
      <c r="FD1994" t="s">
        <v>3531</v>
      </c>
    </row>
    <row r="1995" spans="1:160" x14ac:dyDescent="0.3">
      <c r="A1995" t="str">
        <f>VLOOKUP(B1995,Table2[],3,FALSE)</f>
        <v>Digital</v>
      </c>
      <c r="B1995" t="str">
        <f>IF(OR(ISNUMBER(FIND("QVC",Z1995)),ISNUMBER(FIND("QVC",AL1995))),"QVC",IF(OR(ISNUMBER(FIND("NCO",H1995)),ISNUMBER(FIND("NCO",Y1995))), "NCO", IF(AL1995="consumer","PMD.com",VLOOKUP(LEFT(H1995,2),Tables!$E$1:$F$11,2,FALSE))))</f>
        <v>PMD.com</v>
      </c>
      <c r="C1995">
        <f t="shared" si="93"/>
        <v>55110011</v>
      </c>
      <c r="D1995">
        <f t="shared" si="94"/>
        <v>1</v>
      </c>
      <c r="E1995" t="str">
        <f t="shared" ca="1" si="95"/>
        <v>shifted orders shipped</v>
      </c>
      <c r="F1995" t="s">
        <v>3539</v>
      </c>
      <c r="G1995" t="s">
        <v>335</v>
      </c>
      <c r="H1995" t="s">
        <v>3126</v>
      </c>
      <c r="I1995" s="6">
        <v>44011.389270833337</v>
      </c>
      <c r="J1995" t="s">
        <v>16</v>
      </c>
      <c r="K1995" s="6">
        <v>44013.345497685186</v>
      </c>
      <c r="M1995" t="s">
        <v>6253</v>
      </c>
      <c r="N1995" t="s">
        <v>6254</v>
      </c>
      <c r="O1995" t="s">
        <v>6255</v>
      </c>
      <c r="Q1995" t="s">
        <v>732</v>
      </c>
      <c r="R1995" t="s">
        <v>365</v>
      </c>
      <c r="S1995">
        <v>91601</v>
      </c>
      <c r="T1995" t="s">
        <v>338</v>
      </c>
      <c r="U1995" t="s">
        <v>530</v>
      </c>
      <c r="W1995" t="s">
        <v>6256</v>
      </c>
      <c r="Z1995" t="s">
        <v>6253</v>
      </c>
      <c r="AA1995" t="s">
        <v>6254</v>
      </c>
      <c r="AB1995" t="s">
        <v>6255</v>
      </c>
      <c r="AD1995" t="s">
        <v>732</v>
      </c>
      <c r="AE1995" t="s">
        <v>365</v>
      </c>
      <c r="AF1995">
        <v>91601</v>
      </c>
      <c r="AG1995" t="s">
        <v>338</v>
      </c>
      <c r="AH1995" t="s">
        <v>530</v>
      </c>
      <c r="AJ1995" t="s">
        <v>6256</v>
      </c>
      <c r="AL1995" t="s">
        <v>339</v>
      </c>
      <c r="AM1995">
        <v>1</v>
      </c>
      <c r="AN1995">
        <v>1</v>
      </c>
      <c r="AO1995">
        <v>2688</v>
      </c>
      <c r="AQ1995">
        <v>123763</v>
      </c>
      <c r="AR1995">
        <v>55110011</v>
      </c>
      <c r="AS1995" t="s">
        <v>120</v>
      </c>
      <c r="AT1995" t="s">
        <v>121</v>
      </c>
      <c r="AW1995" t="s">
        <v>340</v>
      </c>
      <c r="AX1995" t="s">
        <v>340</v>
      </c>
      <c r="AY1995" t="s">
        <v>382</v>
      </c>
      <c r="AZ1995">
        <v>0</v>
      </c>
      <c r="BY1995" t="s">
        <v>342</v>
      </c>
      <c r="EQ1995">
        <v>248980</v>
      </c>
      <c r="ER1995" t="s">
        <v>3127</v>
      </c>
      <c r="EV1995">
        <v>17285747</v>
      </c>
      <c r="EW1995">
        <v>928</v>
      </c>
      <c r="EX1995">
        <v>220303</v>
      </c>
      <c r="EY1995" t="s">
        <v>6257</v>
      </c>
      <c r="EZ1995">
        <v>1</v>
      </c>
      <c r="FC1995">
        <v>55110011</v>
      </c>
      <c r="FD1995" t="s">
        <v>121</v>
      </c>
    </row>
    <row r="1996" spans="1:160" x14ac:dyDescent="0.3">
      <c r="A1996" t="str">
        <f>VLOOKUP(B1996,Table2[],3,FALSE)</f>
        <v>Digital</v>
      </c>
      <c r="B1996" t="str">
        <f>IF(OR(ISNUMBER(FIND("QVC",Z1996)),ISNUMBER(FIND("QVC",AL1996))),"QVC",IF(OR(ISNUMBER(FIND("NCO",H1996)),ISNUMBER(FIND("NCO",Y1996))), "NCO", IF(AL1996="consumer","PMD.com",VLOOKUP(LEFT(H1996,2),Tables!$E$1:$F$11,2,FALSE))))</f>
        <v>PMD.com</v>
      </c>
      <c r="C1996">
        <f t="shared" ref="C1996:C2059" si="96">AR1996</f>
        <v>51090030</v>
      </c>
      <c r="D1996">
        <f t="shared" ref="D1996:D2059" si="97">AN1996</f>
        <v>1</v>
      </c>
      <c r="E1996" t="str">
        <f t="shared" ca="1" si="95"/>
        <v>shifted orders shipped</v>
      </c>
      <c r="F1996" t="s">
        <v>3539</v>
      </c>
      <c r="G1996" t="s">
        <v>335</v>
      </c>
      <c r="H1996" t="s">
        <v>3126</v>
      </c>
      <c r="I1996" s="6">
        <v>44011.389270833337</v>
      </c>
      <c r="J1996" t="s">
        <v>16</v>
      </c>
      <c r="K1996" s="6">
        <v>44013.345497685186</v>
      </c>
      <c r="M1996" t="s">
        <v>6253</v>
      </c>
      <c r="N1996" t="s">
        <v>6254</v>
      </c>
      <c r="O1996" t="s">
        <v>6255</v>
      </c>
      <c r="Q1996" t="s">
        <v>732</v>
      </c>
      <c r="R1996" t="s">
        <v>365</v>
      </c>
      <c r="S1996">
        <v>91601</v>
      </c>
      <c r="T1996" t="s">
        <v>338</v>
      </c>
      <c r="U1996" t="s">
        <v>530</v>
      </c>
      <c r="W1996" t="s">
        <v>6256</v>
      </c>
      <c r="Z1996" t="s">
        <v>6253</v>
      </c>
      <c r="AA1996" t="s">
        <v>6254</v>
      </c>
      <c r="AB1996" t="s">
        <v>6255</v>
      </c>
      <c r="AD1996" t="s">
        <v>732</v>
      </c>
      <c r="AE1996" t="s">
        <v>365</v>
      </c>
      <c r="AF1996">
        <v>91601</v>
      </c>
      <c r="AG1996" t="s">
        <v>338</v>
      </c>
      <c r="AH1996" t="s">
        <v>530</v>
      </c>
      <c r="AJ1996" t="s">
        <v>6256</v>
      </c>
      <c r="AL1996" t="s">
        <v>339</v>
      </c>
      <c r="AM1996">
        <v>1</v>
      </c>
      <c r="AN1996">
        <v>1</v>
      </c>
      <c r="AO1996">
        <v>6688</v>
      </c>
      <c r="AQ1996">
        <v>125960</v>
      </c>
      <c r="AR1996">
        <v>51090030</v>
      </c>
      <c r="AS1996" t="s">
        <v>3043</v>
      </c>
      <c r="AT1996" t="s">
        <v>628</v>
      </c>
      <c r="AW1996" t="s">
        <v>343</v>
      </c>
      <c r="BY1996" t="s">
        <v>342</v>
      </c>
      <c r="BZ1996" t="b">
        <v>0</v>
      </c>
      <c r="EQ1996">
        <v>243047</v>
      </c>
      <c r="ER1996" t="s">
        <v>3127</v>
      </c>
      <c r="EV1996">
        <v>17285747</v>
      </c>
      <c r="EW1996">
        <v>928</v>
      </c>
      <c r="EX1996">
        <v>220303</v>
      </c>
      <c r="EY1996" t="s">
        <v>6257</v>
      </c>
      <c r="EZ1996">
        <v>1</v>
      </c>
      <c r="FC1996">
        <v>95385</v>
      </c>
      <c r="FD1996" t="s">
        <v>3531</v>
      </c>
    </row>
    <row r="1997" spans="1:160" x14ac:dyDescent="0.3">
      <c r="A1997" t="str">
        <f>VLOOKUP(B1997,Table2[],3,FALSE)</f>
        <v>Digital</v>
      </c>
      <c r="B1997" t="str">
        <f>IF(OR(ISNUMBER(FIND("QVC",Z1997)),ISNUMBER(FIND("QVC",AL1997))),"QVC",IF(OR(ISNUMBER(FIND("NCO",H1997)),ISNUMBER(FIND("NCO",Y1997))), "NCO", IF(AL1997="consumer","PMD.com",VLOOKUP(LEFT(H1997,2),Tables!$E$1:$F$11,2,FALSE))))</f>
        <v>PMD.com</v>
      </c>
      <c r="C1997">
        <f t="shared" si="96"/>
        <v>5341030</v>
      </c>
      <c r="D1997">
        <f t="shared" si="97"/>
        <v>1</v>
      </c>
      <c r="E1997" t="str">
        <f t="shared" ca="1" si="95"/>
        <v>shifted orders shipped</v>
      </c>
      <c r="F1997" t="s">
        <v>3539</v>
      </c>
      <c r="G1997" t="s">
        <v>335</v>
      </c>
      <c r="H1997" t="s">
        <v>3126</v>
      </c>
      <c r="I1997" s="6">
        <v>44011.389270833337</v>
      </c>
      <c r="J1997" t="s">
        <v>16</v>
      </c>
      <c r="K1997" s="6">
        <v>44013.345497685186</v>
      </c>
      <c r="M1997" t="s">
        <v>6253</v>
      </c>
      <c r="N1997" t="s">
        <v>6254</v>
      </c>
      <c r="O1997" t="s">
        <v>6255</v>
      </c>
      <c r="Q1997" t="s">
        <v>732</v>
      </c>
      <c r="R1997" t="s">
        <v>365</v>
      </c>
      <c r="S1997">
        <v>91601</v>
      </c>
      <c r="T1997" t="s">
        <v>338</v>
      </c>
      <c r="U1997" t="s">
        <v>530</v>
      </c>
      <c r="W1997" t="s">
        <v>6256</v>
      </c>
      <c r="Z1997" t="s">
        <v>6253</v>
      </c>
      <c r="AA1997" t="s">
        <v>6254</v>
      </c>
      <c r="AB1997" t="s">
        <v>6255</v>
      </c>
      <c r="AD1997" t="s">
        <v>732</v>
      </c>
      <c r="AE1997" t="s">
        <v>365</v>
      </c>
      <c r="AF1997">
        <v>91601</v>
      </c>
      <c r="AG1997" t="s">
        <v>338</v>
      </c>
      <c r="AH1997" t="s">
        <v>530</v>
      </c>
      <c r="AJ1997" t="s">
        <v>6256</v>
      </c>
      <c r="AL1997" t="s">
        <v>339</v>
      </c>
      <c r="AM1997">
        <v>1</v>
      </c>
      <c r="AN1997">
        <v>1</v>
      </c>
      <c r="AO1997">
        <v>12859</v>
      </c>
      <c r="AQ1997">
        <v>124642</v>
      </c>
      <c r="AR1997">
        <v>5341030</v>
      </c>
      <c r="AS1997" t="s">
        <v>925</v>
      </c>
      <c r="AT1997" t="s">
        <v>926</v>
      </c>
      <c r="AW1997" t="s">
        <v>366</v>
      </c>
      <c r="AX1997" t="s">
        <v>366</v>
      </c>
      <c r="AY1997" t="s">
        <v>345</v>
      </c>
      <c r="AZ1997" t="s">
        <v>346</v>
      </c>
      <c r="BY1997" t="s">
        <v>342</v>
      </c>
      <c r="EQ1997">
        <v>243275</v>
      </c>
      <c r="ER1997" t="s">
        <v>3127</v>
      </c>
      <c r="EV1997">
        <v>17285747</v>
      </c>
      <c r="EW1997">
        <v>928</v>
      </c>
      <c r="EX1997">
        <v>220303</v>
      </c>
      <c r="EY1997" t="s">
        <v>6257</v>
      </c>
      <c r="EZ1997">
        <v>1</v>
      </c>
      <c r="FC1997">
        <v>95385</v>
      </c>
      <c r="FD1997" t="s">
        <v>3531</v>
      </c>
    </row>
    <row r="1998" spans="1:160" x14ac:dyDescent="0.3">
      <c r="A1998" t="str">
        <f>VLOOKUP(B1998,Table2[],3,FALSE)</f>
        <v>Digital</v>
      </c>
      <c r="B1998" t="str">
        <f>IF(OR(ISNUMBER(FIND("QVC",Z1998)),ISNUMBER(FIND("QVC",AL1998))),"QVC",IF(OR(ISNUMBER(FIND("NCO",H1998)),ISNUMBER(FIND("NCO",Y1998))), "NCO", IF(AL1998="consumer","PMD.com",VLOOKUP(LEFT(H1998,2),Tables!$E$1:$F$11,2,FALSE))))</f>
        <v>PMD.com</v>
      </c>
      <c r="C1998">
        <f t="shared" si="96"/>
        <v>55090001</v>
      </c>
      <c r="D1998">
        <f t="shared" si="97"/>
        <v>1</v>
      </c>
      <c r="E1998" t="str">
        <f t="shared" ca="1" si="95"/>
        <v>shifted orders shipped</v>
      </c>
      <c r="F1998" t="s">
        <v>3539</v>
      </c>
      <c r="G1998" t="s">
        <v>335</v>
      </c>
      <c r="H1998" t="s">
        <v>3126</v>
      </c>
      <c r="I1998" s="6">
        <v>44011.389270833337</v>
      </c>
      <c r="J1998" t="s">
        <v>16</v>
      </c>
      <c r="K1998" s="6">
        <v>44013.345497685186</v>
      </c>
      <c r="M1998" t="s">
        <v>6253</v>
      </c>
      <c r="N1998" t="s">
        <v>6254</v>
      </c>
      <c r="O1998" t="s">
        <v>6255</v>
      </c>
      <c r="Q1998" t="s">
        <v>732</v>
      </c>
      <c r="R1998" t="s">
        <v>365</v>
      </c>
      <c r="S1998">
        <v>91601</v>
      </c>
      <c r="T1998" t="s">
        <v>338</v>
      </c>
      <c r="U1998" t="s">
        <v>530</v>
      </c>
      <c r="W1998" t="s">
        <v>6256</v>
      </c>
      <c r="Z1998" t="s">
        <v>6253</v>
      </c>
      <c r="AA1998" t="s">
        <v>6254</v>
      </c>
      <c r="AB1998" t="s">
        <v>6255</v>
      </c>
      <c r="AD1998" t="s">
        <v>732</v>
      </c>
      <c r="AE1998" t="s">
        <v>365</v>
      </c>
      <c r="AF1998">
        <v>91601</v>
      </c>
      <c r="AG1998" t="s">
        <v>338</v>
      </c>
      <c r="AH1998" t="s">
        <v>530</v>
      </c>
      <c r="AJ1998" t="s">
        <v>6256</v>
      </c>
      <c r="AL1998" t="s">
        <v>339</v>
      </c>
      <c r="AM1998">
        <v>1</v>
      </c>
      <c r="AN1998">
        <v>1</v>
      </c>
      <c r="AO1998">
        <v>5013</v>
      </c>
      <c r="AQ1998">
        <v>124478</v>
      </c>
      <c r="AR1998">
        <v>55090001</v>
      </c>
      <c r="AS1998" t="s">
        <v>995</v>
      </c>
      <c r="AT1998" t="s">
        <v>165</v>
      </c>
      <c r="AW1998" t="s">
        <v>340</v>
      </c>
      <c r="AX1998" t="s">
        <v>340</v>
      </c>
      <c r="AY1998" t="s">
        <v>382</v>
      </c>
      <c r="AZ1998">
        <v>0</v>
      </c>
      <c r="BY1998" t="s">
        <v>342</v>
      </c>
      <c r="EQ1998">
        <v>251219</v>
      </c>
      <c r="ER1998" t="s">
        <v>3127</v>
      </c>
      <c r="EV1998">
        <v>17285747</v>
      </c>
      <c r="EW1998">
        <v>928</v>
      </c>
      <c r="EX1998">
        <v>220303</v>
      </c>
      <c r="EY1998" t="s">
        <v>6257</v>
      </c>
      <c r="EZ1998">
        <v>1</v>
      </c>
      <c r="FC1998">
        <v>55090001</v>
      </c>
      <c r="FD1998" t="s">
        <v>165</v>
      </c>
    </row>
    <row r="1999" spans="1:160" x14ac:dyDescent="0.3">
      <c r="A1999" t="str">
        <f>VLOOKUP(B1999,Table2[],3,FALSE)</f>
        <v>Digital</v>
      </c>
      <c r="B1999" t="str">
        <f>IF(OR(ISNUMBER(FIND("QVC",Z1999)),ISNUMBER(FIND("QVC",AL1999))),"QVC",IF(OR(ISNUMBER(FIND("NCO",H1999)),ISNUMBER(FIND("NCO",Y1999))), "NCO", IF(AL1999="consumer","PMD.com",VLOOKUP(LEFT(H1999,2),Tables!$E$1:$F$11,2,FALSE))))</f>
        <v>PMD.com</v>
      </c>
      <c r="C1999">
        <f t="shared" si="96"/>
        <v>5358</v>
      </c>
      <c r="D1999">
        <f t="shared" si="97"/>
        <v>1</v>
      </c>
      <c r="E1999" t="str">
        <f t="shared" ca="1" si="95"/>
        <v>shifted orders shipped</v>
      </c>
      <c r="F1999" t="s">
        <v>3539</v>
      </c>
      <c r="G1999" t="s">
        <v>335</v>
      </c>
      <c r="H1999" t="s">
        <v>2781</v>
      </c>
      <c r="I1999" s="6">
        <v>44008.991493055553</v>
      </c>
      <c r="J1999" t="s">
        <v>16</v>
      </c>
      <c r="K1999" s="6">
        <v>44013.345694444448</v>
      </c>
      <c r="M1999" t="s">
        <v>6258</v>
      </c>
      <c r="N1999" t="s">
        <v>6259</v>
      </c>
      <c r="Q1999" t="s">
        <v>3732</v>
      </c>
      <c r="R1999" t="s">
        <v>463</v>
      </c>
      <c r="S1999" t="s">
        <v>6260</v>
      </c>
      <c r="T1999" t="s">
        <v>338</v>
      </c>
      <c r="U1999" t="s">
        <v>530</v>
      </c>
      <c r="W1999" t="s">
        <v>6261</v>
      </c>
      <c r="Z1999" t="s">
        <v>6258</v>
      </c>
      <c r="AA1999" t="s">
        <v>6259</v>
      </c>
      <c r="AD1999" t="s">
        <v>3732</v>
      </c>
      <c r="AE1999" t="s">
        <v>463</v>
      </c>
      <c r="AF1999" t="s">
        <v>6260</v>
      </c>
      <c r="AG1999" t="s">
        <v>338</v>
      </c>
      <c r="AH1999" t="s">
        <v>530</v>
      </c>
      <c r="AJ1999" t="s">
        <v>6261</v>
      </c>
      <c r="AL1999" t="s">
        <v>339</v>
      </c>
      <c r="AM1999">
        <v>1</v>
      </c>
      <c r="AN1999">
        <v>1</v>
      </c>
      <c r="AO1999">
        <v>7390</v>
      </c>
      <c r="AQ1999">
        <v>124522</v>
      </c>
      <c r="AR1999">
        <v>5358</v>
      </c>
      <c r="AS1999" t="s">
        <v>2281</v>
      </c>
      <c r="AT1999" t="s">
        <v>73</v>
      </c>
      <c r="AW1999" t="s">
        <v>340</v>
      </c>
      <c r="AX1999" t="s">
        <v>340</v>
      </c>
      <c r="AY1999" t="s">
        <v>351</v>
      </c>
      <c r="AZ1999" t="s">
        <v>434</v>
      </c>
      <c r="BY1999" t="s">
        <v>342</v>
      </c>
      <c r="EQ1999">
        <v>252041</v>
      </c>
      <c r="ER1999" t="s">
        <v>2782</v>
      </c>
      <c r="EV1999">
        <v>17285050</v>
      </c>
      <c r="EW1999">
        <v>928</v>
      </c>
      <c r="EX1999">
        <v>219526</v>
      </c>
      <c r="EY1999" t="s">
        <v>6262</v>
      </c>
      <c r="EZ1999">
        <v>1</v>
      </c>
      <c r="FC1999">
        <v>5358</v>
      </c>
      <c r="FD1999" t="s">
        <v>73</v>
      </c>
    </row>
    <row r="2000" spans="1:160" x14ac:dyDescent="0.3">
      <c r="A2000" t="str">
        <f>VLOOKUP(B2000,Table2[],3,FALSE)</f>
        <v>Digital</v>
      </c>
      <c r="B2000" t="str">
        <f>IF(OR(ISNUMBER(FIND("QVC",Z2000)),ISNUMBER(FIND("QVC",AL2000))),"QVC",IF(OR(ISNUMBER(FIND("NCO",H2000)),ISNUMBER(FIND("NCO",Y2000))), "NCO", IF(AL2000="consumer","PMD.com",VLOOKUP(LEFT(H2000,2),Tables!$E$1:$F$11,2,FALSE))))</f>
        <v>PMD.com</v>
      </c>
      <c r="C2000">
        <f t="shared" si="96"/>
        <v>51090061</v>
      </c>
      <c r="D2000">
        <f t="shared" si="97"/>
        <v>1</v>
      </c>
      <c r="E2000" t="str">
        <f t="shared" ca="1" si="95"/>
        <v>shifted orders shipped</v>
      </c>
      <c r="F2000" t="s">
        <v>3539</v>
      </c>
      <c r="G2000" t="s">
        <v>335</v>
      </c>
      <c r="H2000" t="s">
        <v>2781</v>
      </c>
      <c r="I2000" s="6">
        <v>44008.991493055553</v>
      </c>
      <c r="J2000" t="s">
        <v>16</v>
      </c>
      <c r="K2000" s="6">
        <v>44013.345694444448</v>
      </c>
      <c r="M2000" t="s">
        <v>6258</v>
      </c>
      <c r="N2000" t="s">
        <v>6259</v>
      </c>
      <c r="Q2000" t="s">
        <v>3732</v>
      </c>
      <c r="R2000" t="s">
        <v>463</v>
      </c>
      <c r="S2000" t="s">
        <v>6260</v>
      </c>
      <c r="T2000" t="s">
        <v>338</v>
      </c>
      <c r="U2000" t="s">
        <v>530</v>
      </c>
      <c r="W2000" t="s">
        <v>6261</v>
      </c>
      <c r="Z2000" t="s">
        <v>6258</v>
      </c>
      <c r="AA2000" t="s">
        <v>6259</v>
      </c>
      <c r="AD2000" t="s">
        <v>3732</v>
      </c>
      <c r="AE2000" t="s">
        <v>463</v>
      </c>
      <c r="AF2000" t="s">
        <v>6260</v>
      </c>
      <c r="AG2000" t="s">
        <v>338</v>
      </c>
      <c r="AH2000" t="s">
        <v>530</v>
      </c>
      <c r="AJ2000" t="s">
        <v>6261</v>
      </c>
      <c r="AL2000" t="s">
        <v>339</v>
      </c>
      <c r="AM2000">
        <v>1</v>
      </c>
      <c r="AN2000">
        <v>1</v>
      </c>
      <c r="AO2000">
        <v>8078</v>
      </c>
      <c r="AQ2000">
        <v>124010</v>
      </c>
      <c r="AR2000">
        <v>51090061</v>
      </c>
      <c r="AS2000" t="s">
        <v>2688</v>
      </c>
      <c r="AT2000" t="s">
        <v>122</v>
      </c>
      <c r="AW2000" t="s">
        <v>340</v>
      </c>
      <c r="AX2000" t="s">
        <v>340</v>
      </c>
      <c r="AY2000" t="s">
        <v>357</v>
      </c>
      <c r="AZ2000" t="s">
        <v>363</v>
      </c>
      <c r="BY2000" t="s">
        <v>342</v>
      </c>
      <c r="EQ2000">
        <v>252774</v>
      </c>
      <c r="ER2000" t="s">
        <v>2782</v>
      </c>
      <c r="EV2000">
        <v>17285050</v>
      </c>
      <c r="EW2000">
        <v>928</v>
      </c>
      <c r="EX2000">
        <v>219526</v>
      </c>
      <c r="EY2000" t="s">
        <v>6262</v>
      </c>
      <c r="EZ2000">
        <v>1</v>
      </c>
      <c r="FC2000">
        <v>51090061</v>
      </c>
      <c r="FD2000" t="s">
        <v>122</v>
      </c>
    </row>
    <row r="2001" spans="1:160" x14ac:dyDescent="0.3">
      <c r="A2001" t="str">
        <f>VLOOKUP(B2001,Table2[],3,FALSE)</f>
        <v>Digital</v>
      </c>
      <c r="B2001" t="str">
        <f>IF(OR(ISNUMBER(FIND("QVC",Z2001)),ISNUMBER(FIND("QVC",AL2001))),"QVC",IF(OR(ISNUMBER(FIND("NCO",H2001)),ISNUMBER(FIND("NCO",Y2001))), "NCO", IF(AL2001="consumer","PMD.com",VLOOKUP(LEFT(H2001,2),Tables!$E$1:$F$11,2,FALSE))))</f>
        <v>PMD.com</v>
      </c>
      <c r="C2001">
        <f t="shared" si="96"/>
        <v>51070001</v>
      </c>
      <c r="D2001">
        <f t="shared" si="97"/>
        <v>1</v>
      </c>
      <c r="E2001" t="str">
        <f t="shared" ca="1" si="95"/>
        <v>shifted orders shipped</v>
      </c>
      <c r="F2001" t="s">
        <v>3539</v>
      </c>
      <c r="G2001" t="s">
        <v>335</v>
      </c>
      <c r="H2001" t="s">
        <v>2781</v>
      </c>
      <c r="I2001" s="6">
        <v>44008.991493055553</v>
      </c>
      <c r="J2001" t="s">
        <v>16</v>
      </c>
      <c r="K2001" s="6">
        <v>44013.345694444448</v>
      </c>
      <c r="M2001" t="s">
        <v>6258</v>
      </c>
      <c r="N2001" t="s">
        <v>6259</v>
      </c>
      <c r="Q2001" t="s">
        <v>3732</v>
      </c>
      <c r="R2001" t="s">
        <v>463</v>
      </c>
      <c r="S2001" t="s">
        <v>6260</v>
      </c>
      <c r="T2001" t="s">
        <v>338</v>
      </c>
      <c r="U2001" t="s">
        <v>530</v>
      </c>
      <c r="W2001" t="s">
        <v>6261</v>
      </c>
      <c r="Z2001" t="s">
        <v>6258</v>
      </c>
      <c r="AA2001" t="s">
        <v>6259</v>
      </c>
      <c r="AD2001" t="s">
        <v>3732</v>
      </c>
      <c r="AE2001" t="s">
        <v>463</v>
      </c>
      <c r="AF2001" t="s">
        <v>6260</v>
      </c>
      <c r="AG2001" t="s">
        <v>338</v>
      </c>
      <c r="AH2001" t="s">
        <v>530</v>
      </c>
      <c r="AJ2001" t="s">
        <v>6261</v>
      </c>
      <c r="AL2001" t="s">
        <v>339</v>
      </c>
      <c r="AM2001">
        <v>1</v>
      </c>
      <c r="AN2001">
        <v>1</v>
      </c>
      <c r="AO2001">
        <v>10147</v>
      </c>
      <c r="AQ2001">
        <v>124429</v>
      </c>
      <c r="AR2001">
        <v>51070001</v>
      </c>
      <c r="AS2001" t="s">
        <v>1886</v>
      </c>
      <c r="AT2001" t="s">
        <v>45</v>
      </c>
      <c r="AW2001" t="s">
        <v>343</v>
      </c>
      <c r="BY2001" t="s">
        <v>342</v>
      </c>
      <c r="EQ2001">
        <v>251956</v>
      </c>
      <c r="ER2001" t="s">
        <v>2782</v>
      </c>
      <c r="EV2001">
        <v>17285050</v>
      </c>
      <c r="EW2001">
        <v>928</v>
      </c>
      <c r="EX2001">
        <v>219526</v>
      </c>
      <c r="EY2001" t="s">
        <v>6262</v>
      </c>
      <c r="EZ2001">
        <v>1</v>
      </c>
      <c r="FC2001">
        <v>51070001</v>
      </c>
      <c r="FD2001" t="s">
        <v>45</v>
      </c>
    </row>
    <row r="2002" spans="1:160" x14ac:dyDescent="0.3">
      <c r="A2002" t="str">
        <f>VLOOKUP(B2002,Table2[],3,FALSE)</f>
        <v>Digital</v>
      </c>
      <c r="B2002" t="str">
        <f>IF(OR(ISNUMBER(FIND("QVC",Z2002)),ISNUMBER(FIND("QVC",AL2002))),"QVC",IF(OR(ISNUMBER(FIND("NCO",H2002)),ISNUMBER(FIND("NCO",Y2002))), "NCO", IF(AL2002="consumer","PMD.com",VLOOKUP(LEFT(H2002,2),Tables!$E$1:$F$11,2,FALSE))))</f>
        <v>PMD.com</v>
      </c>
      <c r="C2002">
        <f t="shared" si="96"/>
        <v>52460001</v>
      </c>
      <c r="D2002">
        <f t="shared" si="97"/>
        <v>1</v>
      </c>
      <c r="E2002" t="str">
        <f t="shared" ca="1" si="95"/>
        <v>shifted orders shipped</v>
      </c>
      <c r="F2002" t="s">
        <v>3539</v>
      </c>
      <c r="G2002" t="s">
        <v>335</v>
      </c>
      <c r="H2002" t="s">
        <v>2781</v>
      </c>
      <c r="I2002" s="6">
        <v>44008.991493055553</v>
      </c>
      <c r="J2002" t="s">
        <v>16</v>
      </c>
      <c r="K2002" s="6">
        <v>44013.345694444448</v>
      </c>
      <c r="M2002" t="s">
        <v>6258</v>
      </c>
      <c r="N2002" t="s">
        <v>6259</v>
      </c>
      <c r="Q2002" t="s">
        <v>3732</v>
      </c>
      <c r="R2002" t="s">
        <v>463</v>
      </c>
      <c r="S2002" t="s">
        <v>6260</v>
      </c>
      <c r="T2002" t="s">
        <v>338</v>
      </c>
      <c r="U2002" t="s">
        <v>530</v>
      </c>
      <c r="W2002" t="s">
        <v>6261</v>
      </c>
      <c r="Z2002" t="s">
        <v>6258</v>
      </c>
      <c r="AA2002" t="s">
        <v>6259</v>
      </c>
      <c r="AD2002" t="s">
        <v>3732</v>
      </c>
      <c r="AE2002" t="s">
        <v>463</v>
      </c>
      <c r="AF2002" t="s">
        <v>6260</v>
      </c>
      <c r="AG2002" t="s">
        <v>338</v>
      </c>
      <c r="AH2002" t="s">
        <v>530</v>
      </c>
      <c r="AJ2002" t="s">
        <v>6261</v>
      </c>
      <c r="AL2002" t="s">
        <v>339</v>
      </c>
      <c r="AM2002">
        <v>1</v>
      </c>
      <c r="AN2002">
        <v>1</v>
      </c>
      <c r="AO2002">
        <v>14007</v>
      </c>
      <c r="AQ2002">
        <v>127157</v>
      </c>
      <c r="AR2002">
        <v>52460001</v>
      </c>
      <c r="AS2002" t="s">
        <v>972</v>
      </c>
      <c r="AT2002" t="s">
        <v>76</v>
      </c>
      <c r="AW2002" t="s">
        <v>340</v>
      </c>
      <c r="AX2002" t="s">
        <v>340</v>
      </c>
      <c r="AY2002" t="s">
        <v>341</v>
      </c>
      <c r="AZ2002">
        <v>0</v>
      </c>
      <c r="BY2002" t="s">
        <v>342</v>
      </c>
      <c r="EQ2002">
        <v>252044</v>
      </c>
      <c r="ER2002" t="s">
        <v>2782</v>
      </c>
      <c r="EV2002">
        <v>17285050</v>
      </c>
      <c r="EW2002">
        <v>928</v>
      </c>
      <c r="EX2002">
        <v>219526</v>
      </c>
      <c r="EY2002" t="s">
        <v>6262</v>
      </c>
      <c r="EZ2002">
        <v>1</v>
      </c>
      <c r="FC2002">
        <v>52460001</v>
      </c>
      <c r="FD2002" t="s">
        <v>76</v>
      </c>
    </row>
    <row r="2003" spans="1:160" x14ac:dyDescent="0.3">
      <c r="A2003" t="str">
        <f>VLOOKUP(B2003,Table2[],3,FALSE)</f>
        <v>Digital</v>
      </c>
      <c r="B2003" t="str">
        <f>IF(OR(ISNUMBER(FIND("QVC",Z2003)),ISNUMBER(FIND("QVC",AL2003))),"QVC",IF(OR(ISNUMBER(FIND("NCO",H2003)),ISNUMBER(FIND("NCO",Y2003))), "NCO", IF(AL2003="consumer","PMD.com",VLOOKUP(LEFT(H2003,2),Tables!$E$1:$F$11,2,FALSE))))</f>
        <v>PMD.com</v>
      </c>
      <c r="C2003">
        <f t="shared" si="96"/>
        <v>52460001</v>
      </c>
      <c r="D2003">
        <f t="shared" si="97"/>
        <v>1</v>
      </c>
      <c r="E2003" t="str">
        <f t="shared" ca="1" si="95"/>
        <v>shifted orders shipped</v>
      </c>
      <c r="F2003" t="s">
        <v>3539</v>
      </c>
      <c r="G2003" t="s">
        <v>335</v>
      </c>
      <c r="H2003" t="s">
        <v>2735</v>
      </c>
      <c r="I2003" s="6">
        <v>44008.919768518521</v>
      </c>
      <c r="J2003" t="s">
        <v>16</v>
      </c>
      <c r="K2003" s="6">
        <v>44013.345717592594</v>
      </c>
      <c r="M2003" t="s">
        <v>6263</v>
      </c>
      <c r="N2003" t="s">
        <v>6264</v>
      </c>
      <c r="Q2003" t="s">
        <v>955</v>
      </c>
      <c r="R2003" t="s">
        <v>365</v>
      </c>
      <c r="S2003">
        <v>91024</v>
      </c>
      <c r="T2003" t="s">
        <v>338</v>
      </c>
      <c r="U2003" t="s">
        <v>530</v>
      </c>
      <c r="W2003" t="s">
        <v>6265</v>
      </c>
      <c r="Z2003" t="s">
        <v>6263</v>
      </c>
      <c r="AA2003" t="s">
        <v>6264</v>
      </c>
      <c r="AD2003" t="s">
        <v>955</v>
      </c>
      <c r="AE2003" t="s">
        <v>365</v>
      </c>
      <c r="AF2003">
        <v>91024</v>
      </c>
      <c r="AG2003" t="s">
        <v>338</v>
      </c>
      <c r="AH2003" t="s">
        <v>530</v>
      </c>
      <c r="AJ2003" t="s">
        <v>6265</v>
      </c>
      <c r="AL2003" t="s">
        <v>339</v>
      </c>
      <c r="AM2003">
        <v>1</v>
      </c>
      <c r="AN2003">
        <v>1</v>
      </c>
      <c r="AO2003">
        <v>14007</v>
      </c>
      <c r="AQ2003">
        <v>127157</v>
      </c>
      <c r="AR2003">
        <v>52460001</v>
      </c>
      <c r="AS2003" t="s">
        <v>972</v>
      </c>
      <c r="AT2003" t="s">
        <v>76</v>
      </c>
      <c r="AW2003" t="s">
        <v>340</v>
      </c>
      <c r="AX2003" t="s">
        <v>340</v>
      </c>
      <c r="AY2003" t="s">
        <v>341</v>
      </c>
      <c r="AZ2003">
        <v>0</v>
      </c>
      <c r="BY2003" t="s">
        <v>342</v>
      </c>
      <c r="EQ2003">
        <v>252044</v>
      </c>
      <c r="ER2003" t="s">
        <v>2736</v>
      </c>
      <c r="EV2003">
        <v>17284952</v>
      </c>
      <c r="EW2003">
        <v>928</v>
      </c>
      <c r="EX2003">
        <v>219428</v>
      </c>
      <c r="EY2003" t="s">
        <v>6266</v>
      </c>
      <c r="EZ2003">
        <v>1</v>
      </c>
      <c r="FC2003">
        <v>52460001</v>
      </c>
      <c r="FD2003" t="s">
        <v>76</v>
      </c>
    </row>
    <row r="2004" spans="1:160" x14ac:dyDescent="0.3">
      <c r="A2004" t="str">
        <f>VLOOKUP(B2004,Table2[],3,FALSE)</f>
        <v>Digital</v>
      </c>
      <c r="B2004" t="str">
        <f>IF(OR(ISNUMBER(FIND("QVC",Z2004)),ISNUMBER(FIND("QVC",AL2004))),"QVC",IF(OR(ISNUMBER(FIND("NCO",H2004)),ISNUMBER(FIND("NCO",Y2004))), "NCO", IF(AL2004="consumer","PMD.com",VLOOKUP(LEFT(H2004,2),Tables!$E$1:$F$11,2,FALSE))))</f>
        <v>PMD.com</v>
      </c>
      <c r="C2004">
        <f t="shared" si="96"/>
        <v>53200001</v>
      </c>
      <c r="D2004">
        <f t="shared" si="97"/>
        <v>1</v>
      </c>
      <c r="E2004" t="str">
        <f t="shared" ca="1" si="95"/>
        <v>shifted orders shipped</v>
      </c>
      <c r="F2004" t="s">
        <v>3539</v>
      </c>
      <c r="G2004" t="s">
        <v>335</v>
      </c>
      <c r="H2004" t="s">
        <v>2735</v>
      </c>
      <c r="I2004" s="6">
        <v>44008.919768518521</v>
      </c>
      <c r="J2004" t="s">
        <v>16</v>
      </c>
      <c r="K2004" s="6">
        <v>44013.345717592594</v>
      </c>
      <c r="M2004" t="s">
        <v>6263</v>
      </c>
      <c r="N2004" t="s">
        <v>6264</v>
      </c>
      <c r="Q2004" t="s">
        <v>955</v>
      </c>
      <c r="R2004" t="s">
        <v>365</v>
      </c>
      <c r="S2004">
        <v>91024</v>
      </c>
      <c r="T2004" t="s">
        <v>338</v>
      </c>
      <c r="U2004" t="s">
        <v>530</v>
      </c>
      <c r="W2004" t="s">
        <v>6265</v>
      </c>
      <c r="Z2004" t="s">
        <v>6263</v>
      </c>
      <c r="AA2004" t="s">
        <v>6264</v>
      </c>
      <c r="AD2004" t="s">
        <v>955</v>
      </c>
      <c r="AE2004" t="s">
        <v>365</v>
      </c>
      <c r="AF2004">
        <v>91024</v>
      </c>
      <c r="AG2004" t="s">
        <v>338</v>
      </c>
      <c r="AH2004" t="s">
        <v>530</v>
      </c>
      <c r="AJ2004" t="s">
        <v>6265</v>
      </c>
      <c r="AL2004" t="s">
        <v>339</v>
      </c>
      <c r="AM2004">
        <v>1</v>
      </c>
      <c r="AN2004">
        <v>1</v>
      </c>
      <c r="AO2004">
        <v>15189</v>
      </c>
      <c r="AQ2004">
        <v>123906</v>
      </c>
      <c r="AR2004">
        <v>53200001</v>
      </c>
      <c r="AS2004" t="s">
        <v>973</v>
      </c>
      <c r="AT2004" t="s">
        <v>50</v>
      </c>
      <c r="AW2004" t="s">
        <v>340</v>
      </c>
      <c r="AX2004" t="s">
        <v>340</v>
      </c>
      <c r="AY2004" t="s">
        <v>357</v>
      </c>
      <c r="AZ2004" t="s">
        <v>363</v>
      </c>
      <c r="BY2004" t="s">
        <v>342</v>
      </c>
      <c r="EQ2004">
        <v>252156</v>
      </c>
      <c r="ER2004" t="s">
        <v>2736</v>
      </c>
      <c r="EV2004">
        <v>17284952</v>
      </c>
      <c r="EW2004">
        <v>928</v>
      </c>
      <c r="EX2004">
        <v>219428</v>
      </c>
      <c r="EY2004" t="s">
        <v>6266</v>
      </c>
      <c r="EZ2004">
        <v>1</v>
      </c>
      <c r="FC2004">
        <v>53200001</v>
      </c>
      <c r="FD2004" t="s">
        <v>50</v>
      </c>
    </row>
    <row r="2005" spans="1:160" x14ac:dyDescent="0.3">
      <c r="A2005" t="str">
        <f>VLOOKUP(B2005,Table2[],3,FALSE)</f>
        <v>Digital</v>
      </c>
      <c r="B2005" t="str">
        <f>IF(OR(ISNUMBER(FIND("QVC",Z2005)),ISNUMBER(FIND("QVC",AL2005))),"QVC",IF(OR(ISNUMBER(FIND("NCO",H2005)),ISNUMBER(FIND("NCO",Y2005))), "NCO", IF(AL2005="consumer","PMD.com",VLOOKUP(LEFT(H2005,2),Tables!$E$1:$F$11,2,FALSE))))</f>
        <v>PMD.com</v>
      </c>
      <c r="C2005">
        <f t="shared" si="96"/>
        <v>5260</v>
      </c>
      <c r="D2005">
        <f t="shared" si="97"/>
        <v>1</v>
      </c>
      <c r="E2005" t="str">
        <f t="shared" ca="1" si="95"/>
        <v>shifted orders shipped</v>
      </c>
      <c r="F2005" t="s">
        <v>3539</v>
      </c>
      <c r="G2005" t="s">
        <v>335</v>
      </c>
      <c r="H2005" t="s">
        <v>2735</v>
      </c>
      <c r="I2005" s="6">
        <v>44008.919768518521</v>
      </c>
      <c r="J2005" t="s">
        <v>16</v>
      </c>
      <c r="K2005" s="6">
        <v>44013.345717592594</v>
      </c>
      <c r="M2005" t="s">
        <v>6263</v>
      </c>
      <c r="N2005" t="s">
        <v>6264</v>
      </c>
      <c r="Q2005" t="s">
        <v>955</v>
      </c>
      <c r="R2005" t="s">
        <v>365</v>
      </c>
      <c r="S2005">
        <v>91024</v>
      </c>
      <c r="T2005" t="s">
        <v>338</v>
      </c>
      <c r="U2005" t="s">
        <v>530</v>
      </c>
      <c r="W2005" t="s">
        <v>6265</v>
      </c>
      <c r="Z2005" t="s">
        <v>6263</v>
      </c>
      <c r="AA2005" t="s">
        <v>6264</v>
      </c>
      <c r="AD2005" t="s">
        <v>955</v>
      </c>
      <c r="AE2005" t="s">
        <v>365</v>
      </c>
      <c r="AF2005">
        <v>91024</v>
      </c>
      <c r="AG2005" t="s">
        <v>338</v>
      </c>
      <c r="AH2005" t="s">
        <v>530</v>
      </c>
      <c r="AJ2005" t="s">
        <v>6265</v>
      </c>
      <c r="AL2005" t="s">
        <v>339</v>
      </c>
      <c r="AM2005">
        <v>1</v>
      </c>
      <c r="AN2005">
        <v>1</v>
      </c>
      <c r="AO2005">
        <v>6390</v>
      </c>
      <c r="AQ2005">
        <v>124400</v>
      </c>
      <c r="AR2005">
        <v>5260</v>
      </c>
      <c r="AS2005" t="s">
        <v>1228</v>
      </c>
      <c r="AT2005" t="s">
        <v>173</v>
      </c>
      <c r="AW2005" t="s">
        <v>352</v>
      </c>
      <c r="AX2005" t="s">
        <v>352</v>
      </c>
      <c r="AY2005" t="s">
        <v>353</v>
      </c>
      <c r="AZ2005" t="s">
        <v>384</v>
      </c>
      <c r="BY2005" t="s">
        <v>342</v>
      </c>
      <c r="EQ2005">
        <v>250591</v>
      </c>
      <c r="ER2005" t="s">
        <v>2736</v>
      </c>
      <c r="EV2005">
        <v>17284952</v>
      </c>
      <c r="EW2005">
        <v>928</v>
      </c>
      <c r="EX2005">
        <v>219428</v>
      </c>
      <c r="EY2005" t="s">
        <v>6266</v>
      </c>
      <c r="EZ2005">
        <v>1</v>
      </c>
      <c r="FC2005">
        <v>5260</v>
      </c>
      <c r="FD2005" t="s">
        <v>173</v>
      </c>
    </row>
    <row r="2006" spans="1:160" x14ac:dyDescent="0.3">
      <c r="A2006" t="str">
        <f>VLOOKUP(B2006,Table2[],3,FALSE)</f>
        <v>Digital</v>
      </c>
      <c r="B2006" t="str">
        <f>IF(OR(ISNUMBER(FIND("QVC",Z2006)),ISNUMBER(FIND("QVC",AL2006))),"QVC",IF(OR(ISNUMBER(FIND("NCO",H2006)),ISNUMBER(FIND("NCO",Y2006))), "NCO", IF(AL2006="consumer","PMD.com",VLOOKUP(LEFT(H2006,2),Tables!$E$1:$F$11,2,FALSE))))</f>
        <v>PMD.com</v>
      </c>
      <c r="C2006">
        <f t="shared" si="96"/>
        <v>51090030</v>
      </c>
      <c r="D2006">
        <f t="shared" si="97"/>
        <v>1</v>
      </c>
      <c r="E2006" t="str">
        <f t="shared" ca="1" si="95"/>
        <v>shifted orders shipped</v>
      </c>
      <c r="F2006" t="s">
        <v>3539</v>
      </c>
      <c r="G2006" t="s">
        <v>335</v>
      </c>
      <c r="H2006" t="s">
        <v>3140</v>
      </c>
      <c r="I2006" s="6">
        <v>44011.401203703703</v>
      </c>
      <c r="J2006" t="s">
        <v>16</v>
      </c>
      <c r="K2006" s="6">
        <v>44013.345729166664</v>
      </c>
      <c r="M2006" t="s">
        <v>894</v>
      </c>
      <c r="N2006" t="s">
        <v>895</v>
      </c>
      <c r="O2006" t="s">
        <v>817</v>
      </c>
      <c r="Q2006" t="s">
        <v>405</v>
      </c>
      <c r="R2006" t="s">
        <v>365</v>
      </c>
      <c r="S2006" t="s">
        <v>896</v>
      </c>
      <c r="T2006" t="s">
        <v>338</v>
      </c>
      <c r="U2006" t="s">
        <v>530</v>
      </c>
      <c r="W2006" t="s">
        <v>897</v>
      </c>
      <c r="Z2006" t="s">
        <v>894</v>
      </c>
      <c r="AA2006" t="s">
        <v>895</v>
      </c>
      <c r="AB2006" t="s">
        <v>817</v>
      </c>
      <c r="AD2006" t="s">
        <v>405</v>
      </c>
      <c r="AE2006" t="s">
        <v>365</v>
      </c>
      <c r="AF2006" t="s">
        <v>896</v>
      </c>
      <c r="AG2006" t="s">
        <v>338</v>
      </c>
      <c r="AH2006" t="s">
        <v>530</v>
      </c>
      <c r="AJ2006" t="s">
        <v>897</v>
      </c>
      <c r="AL2006" t="s">
        <v>339</v>
      </c>
      <c r="AM2006">
        <v>1</v>
      </c>
      <c r="AN2006">
        <v>1</v>
      </c>
      <c r="AO2006">
        <v>6688</v>
      </c>
      <c r="AQ2006">
        <v>125960</v>
      </c>
      <c r="AR2006">
        <v>51090030</v>
      </c>
      <c r="AS2006" t="s">
        <v>3043</v>
      </c>
      <c r="AT2006" t="s">
        <v>628</v>
      </c>
      <c r="AW2006" t="s">
        <v>343</v>
      </c>
      <c r="BY2006" t="s">
        <v>342</v>
      </c>
      <c r="BZ2006" t="b">
        <v>0</v>
      </c>
      <c r="EQ2006">
        <v>243047</v>
      </c>
      <c r="ER2006" t="s">
        <v>3141</v>
      </c>
      <c r="EV2006">
        <v>17285754</v>
      </c>
      <c r="EW2006">
        <v>928</v>
      </c>
      <c r="EX2006">
        <v>220311</v>
      </c>
      <c r="EY2006" t="s">
        <v>6267</v>
      </c>
      <c r="EZ2006">
        <v>1</v>
      </c>
      <c r="FC2006">
        <v>95385</v>
      </c>
      <c r="FD2006" t="s">
        <v>3531</v>
      </c>
    </row>
    <row r="2007" spans="1:160" x14ac:dyDescent="0.3">
      <c r="A2007" t="str">
        <f>VLOOKUP(B2007,Table2[],3,FALSE)</f>
        <v>Digital</v>
      </c>
      <c r="B2007" t="str">
        <f>IF(OR(ISNUMBER(FIND("QVC",Z2007)),ISNUMBER(FIND("QVC",AL2007))),"QVC",IF(OR(ISNUMBER(FIND("NCO",H2007)),ISNUMBER(FIND("NCO",Y2007))), "NCO", IF(AL2007="consumer","PMD.com",VLOOKUP(LEFT(H2007,2),Tables!$E$1:$F$11,2,FALSE))))</f>
        <v>PMD.com</v>
      </c>
      <c r="C2007">
        <f t="shared" si="96"/>
        <v>53200001</v>
      </c>
      <c r="D2007">
        <f t="shared" si="97"/>
        <v>1</v>
      </c>
      <c r="E2007" t="str">
        <f t="shared" ca="1" si="95"/>
        <v>shifted orders shipped</v>
      </c>
      <c r="F2007" t="s">
        <v>3539</v>
      </c>
      <c r="G2007" t="s">
        <v>335</v>
      </c>
      <c r="H2007" t="s">
        <v>3140</v>
      </c>
      <c r="I2007" s="6">
        <v>44011.401203703703</v>
      </c>
      <c r="J2007" t="s">
        <v>16</v>
      </c>
      <c r="K2007" s="6">
        <v>44013.345729166664</v>
      </c>
      <c r="M2007" t="s">
        <v>894</v>
      </c>
      <c r="N2007" t="s">
        <v>895</v>
      </c>
      <c r="O2007" t="s">
        <v>817</v>
      </c>
      <c r="Q2007" t="s">
        <v>405</v>
      </c>
      <c r="R2007" t="s">
        <v>365</v>
      </c>
      <c r="S2007" t="s">
        <v>896</v>
      </c>
      <c r="T2007" t="s">
        <v>338</v>
      </c>
      <c r="U2007" t="s">
        <v>530</v>
      </c>
      <c r="W2007" t="s">
        <v>897</v>
      </c>
      <c r="Z2007" t="s">
        <v>894</v>
      </c>
      <c r="AA2007" t="s">
        <v>895</v>
      </c>
      <c r="AB2007" t="s">
        <v>817</v>
      </c>
      <c r="AD2007" t="s">
        <v>405</v>
      </c>
      <c r="AE2007" t="s">
        <v>365</v>
      </c>
      <c r="AF2007" t="s">
        <v>896</v>
      </c>
      <c r="AG2007" t="s">
        <v>338</v>
      </c>
      <c r="AH2007" t="s">
        <v>530</v>
      </c>
      <c r="AJ2007" t="s">
        <v>897</v>
      </c>
      <c r="AL2007" t="s">
        <v>339</v>
      </c>
      <c r="AM2007">
        <v>1</v>
      </c>
      <c r="AN2007">
        <v>1</v>
      </c>
      <c r="AO2007">
        <v>15189</v>
      </c>
      <c r="AQ2007">
        <v>123906</v>
      </c>
      <c r="AR2007">
        <v>53200001</v>
      </c>
      <c r="AS2007" t="s">
        <v>973</v>
      </c>
      <c r="AT2007" t="s">
        <v>50</v>
      </c>
      <c r="AW2007" t="s">
        <v>340</v>
      </c>
      <c r="AX2007" t="s">
        <v>340</v>
      </c>
      <c r="AY2007" t="s">
        <v>357</v>
      </c>
      <c r="AZ2007" t="s">
        <v>363</v>
      </c>
      <c r="BY2007" t="s">
        <v>342</v>
      </c>
      <c r="EQ2007">
        <v>252156</v>
      </c>
      <c r="ER2007" t="s">
        <v>3141</v>
      </c>
      <c r="EV2007">
        <v>17285754</v>
      </c>
      <c r="EW2007">
        <v>928</v>
      </c>
      <c r="EX2007">
        <v>220311</v>
      </c>
      <c r="EY2007" t="s">
        <v>6267</v>
      </c>
      <c r="EZ2007">
        <v>1</v>
      </c>
      <c r="FC2007">
        <v>53200001</v>
      </c>
      <c r="FD2007" t="s">
        <v>50</v>
      </c>
    </row>
    <row r="2008" spans="1:160" x14ac:dyDescent="0.3">
      <c r="A2008" t="str">
        <f>VLOOKUP(B2008,Table2[],3,FALSE)</f>
        <v>Digital</v>
      </c>
      <c r="B2008" t="str">
        <f>IF(OR(ISNUMBER(FIND("QVC",Z2008)),ISNUMBER(FIND("QVC",AL2008))),"QVC",IF(OR(ISNUMBER(FIND("NCO",H2008)),ISNUMBER(FIND("NCO",Y2008))), "NCO", IF(AL2008="consumer","PMD.com",VLOOKUP(LEFT(H2008,2),Tables!$E$1:$F$11,2,FALSE))))</f>
        <v>PMD.com</v>
      </c>
      <c r="C2008">
        <f t="shared" si="96"/>
        <v>5341030</v>
      </c>
      <c r="D2008">
        <f t="shared" si="97"/>
        <v>1</v>
      </c>
      <c r="E2008" t="str">
        <f t="shared" ca="1" si="95"/>
        <v>shifted orders shipped</v>
      </c>
      <c r="F2008" t="s">
        <v>3539</v>
      </c>
      <c r="G2008" t="s">
        <v>335</v>
      </c>
      <c r="H2008" t="s">
        <v>3140</v>
      </c>
      <c r="I2008" s="6">
        <v>44011.401203703703</v>
      </c>
      <c r="J2008" t="s">
        <v>16</v>
      </c>
      <c r="K2008" s="6">
        <v>44013.345729166664</v>
      </c>
      <c r="M2008" t="s">
        <v>894</v>
      </c>
      <c r="N2008" t="s">
        <v>895</v>
      </c>
      <c r="O2008" t="s">
        <v>817</v>
      </c>
      <c r="Q2008" t="s">
        <v>405</v>
      </c>
      <c r="R2008" t="s">
        <v>365</v>
      </c>
      <c r="S2008" t="s">
        <v>896</v>
      </c>
      <c r="T2008" t="s">
        <v>338</v>
      </c>
      <c r="U2008" t="s">
        <v>530</v>
      </c>
      <c r="W2008" t="s">
        <v>897</v>
      </c>
      <c r="Z2008" t="s">
        <v>894</v>
      </c>
      <c r="AA2008" t="s">
        <v>895</v>
      </c>
      <c r="AB2008" t="s">
        <v>817</v>
      </c>
      <c r="AD2008" t="s">
        <v>405</v>
      </c>
      <c r="AE2008" t="s">
        <v>365</v>
      </c>
      <c r="AF2008" t="s">
        <v>896</v>
      </c>
      <c r="AG2008" t="s">
        <v>338</v>
      </c>
      <c r="AH2008" t="s">
        <v>530</v>
      </c>
      <c r="AJ2008" t="s">
        <v>897</v>
      </c>
      <c r="AL2008" t="s">
        <v>339</v>
      </c>
      <c r="AM2008">
        <v>1</v>
      </c>
      <c r="AN2008">
        <v>1</v>
      </c>
      <c r="AO2008">
        <v>12859</v>
      </c>
      <c r="AQ2008">
        <v>124642</v>
      </c>
      <c r="AR2008">
        <v>5341030</v>
      </c>
      <c r="AS2008" t="s">
        <v>925</v>
      </c>
      <c r="AT2008" t="s">
        <v>926</v>
      </c>
      <c r="AW2008" t="s">
        <v>366</v>
      </c>
      <c r="AX2008" t="s">
        <v>366</v>
      </c>
      <c r="AY2008" t="s">
        <v>345</v>
      </c>
      <c r="AZ2008" t="s">
        <v>346</v>
      </c>
      <c r="BY2008" t="s">
        <v>342</v>
      </c>
      <c r="EQ2008">
        <v>243275</v>
      </c>
      <c r="ER2008" t="s">
        <v>3141</v>
      </c>
      <c r="EV2008">
        <v>17285754</v>
      </c>
      <c r="EW2008">
        <v>928</v>
      </c>
      <c r="EX2008">
        <v>220311</v>
      </c>
      <c r="EY2008" t="s">
        <v>6267</v>
      </c>
      <c r="EZ2008">
        <v>1</v>
      </c>
      <c r="FC2008">
        <v>95385</v>
      </c>
      <c r="FD2008" t="s">
        <v>3531</v>
      </c>
    </row>
    <row r="2009" spans="1:160" x14ac:dyDescent="0.3">
      <c r="A2009" t="str">
        <f>VLOOKUP(B2009,Table2[],3,FALSE)</f>
        <v>Digital</v>
      </c>
      <c r="B2009" t="str">
        <f>IF(OR(ISNUMBER(FIND("QVC",Z2009)),ISNUMBER(FIND("QVC",AL2009))),"QVC",IF(OR(ISNUMBER(FIND("NCO",H2009)),ISNUMBER(FIND("NCO",Y2009))), "NCO", IF(AL2009="consumer","PMD.com",VLOOKUP(LEFT(H2009,2),Tables!$E$1:$F$11,2,FALSE))))</f>
        <v>PMD.com</v>
      </c>
      <c r="C2009">
        <f t="shared" si="96"/>
        <v>52230001</v>
      </c>
      <c r="D2009">
        <f t="shared" si="97"/>
        <v>1</v>
      </c>
      <c r="E2009" t="str">
        <f t="shared" ca="1" si="95"/>
        <v>shifted orders shipped</v>
      </c>
      <c r="F2009" t="s">
        <v>3539</v>
      </c>
      <c r="G2009" t="s">
        <v>335</v>
      </c>
      <c r="H2009" t="s">
        <v>3140</v>
      </c>
      <c r="I2009" s="6">
        <v>44011.401203703703</v>
      </c>
      <c r="J2009" t="s">
        <v>16</v>
      </c>
      <c r="K2009" s="6">
        <v>44013.345729166664</v>
      </c>
      <c r="M2009" t="s">
        <v>894</v>
      </c>
      <c r="N2009" t="s">
        <v>895</v>
      </c>
      <c r="O2009" t="s">
        <v>817</v>
      </c>
      <c r="Q2009" t="s">
        <v>405</v>
      </c>
      <c r="R2009" t="s">
        <v>365</v>
      </c>
      <c r="S2009" t="s">
        <v>896</v>
      </c>
      <c r="T2009" t="s">
        <v>338</v>
      </c>
      <c r="U2009" t="s">
        <v>530</v>
      </c>
      <c r="W2009" t="s">
        <v>897</v>
      </c>
      <c r="Z2009" t="s">
        <v>894</v>
      </c>
      <c r="AA2009" t="s">
        <v>895</v>
      </c>
      <c r="AB2009" t="s">
        <v>817</v>
      </c>
      <c r="AD2009" t="s">
        <v>405</v>
      </c>
      <c r="AE2009" t="s">
        <v>365</v>
      </c>
      <c r="AF2009" t="s">
        <v>896</v>
      </c>
      <c r="AG2009" t="s">
        <v>338</v>
      </c>
      <c r="AH2009" t="s">
        <v>530</v>
      </c>
      <c r="AJ2009" t="s">
        <v>897</v>
      </c>
      <c r="AL2009" t="s">
        <v>339</v>
      </c>
      <c r="AM2009">
        <v>1</v>
      </c>
      <c r="AN2009">
        <v>1</v>
      </c>
      <c r="AO2009">
        <v>1194</v>
      </c>
      <c r="AQ2009">
        <v>124434</v>
      </c>
      <c r="AR2009">
        <v>52230001</v>
      </c>
      <c r="AS2009" t="s">
        <v>105</v>
      </c>
      <c r="AT2009" t="s">
        <v>106</v>
      </c>
      <c r="AW2009" t="s">
        <v>340</v>
      </c>
      <c r="AX2009" t="s">
        <v>340</v>
      </c>
      <c r="AY2009" t="s">
        <v>341</v>
      </c>
      <c r="AZ2009">
        <v>0</v>
      </c>
      <c r="BY2009" t="s">
        <v>342</v>
      </c>
      <c r="EQ2009">
        <v>247324</v>
      </c>
      <c r="ER2009" t="s">
        <v>3141</v>
      </c>
      <c r="EV2009">
        <v>17285754</v>
      </c>
      <c r="EW2009">
        <v>928</v>
      </c>
      <c r="EX2009">
        <v>220311</v>
      </c>
      <c r="EY2009" t="s">
        <v>6267</v>
      </c>
      <c r="EZ2009">
        <v>1</v>
      </c>
      <c r="FC2009">
        <v>52230001</v>
      </c>
      <c r="FD2009" t="s">
        <v>106</v>
      </c>
    </row>
    <row r="2010" spans="1:160" x14ac:dyDescent="0.3">
      <c r="A2010" t="str">
        <f>VLOOKUP(B2010,Table2[],3,FALSE)</f>
        <v>Digital</v>
      </c>
      <c r="B2010" t="str">
        <f>IF(OR(ISNUMBER(FIND("QVC",Z2010)),ISNUMBER(FIND("QVC",AL2010))),"QVC",IF(OR(ISNUMBER(FIND("NCO",H2010)),ISNUMBER(FIND("NCO",Y2010))), "NCO", IF(AL2010="consumer","PMD.com",VLOOKUP(LEFT(H2010,2),Tables!$E$1:$F$11,2,FALSE))))</f>
        <v>PMD.com</v>
      </c>
      <c r="C2010">
        <f t="shared" si="96"/>
        <v>51070001</v>
      </c>
      <c r="D2010">
        <f t="shared" si="97"/>
        <v>1</v>
      </c>
      <c r="E2010" t="str">
        <f t="shared" ca="1" si="95"/>
        <v>shifted orders shipped</v>
      </c>
      <c r="F2010" t="s">
        <v>3539</v>
      </c>
      <c r="G2010" t="s">
        <v>335</v>
      </c>
      <c r="H2010" t="s">
        <v>3140</v>
      </c>
      <c r="I2010" s="6">
        <v>44011.401203703703</v>
      </c>
      <c r="J2010" t="s">
        <v>16</v>
      </c>
      <c r="K2010" s="6">
        <v>44013.345729166664</v>
      </c>
      <c r="M2010" t="s">
        <v>894</v>
      </c>
      <c r="N2010" t="s">
        <v>895</v>
      </c>
      <c r="O2010" t="s">
        <v>817</v>
      </c>
      <c r="Q2010" t="s">
        <v>405</v>
      </c>
      <c r="R2010" t="s">
        <v>365</v>
      </c>
      <c r="S2010" t="s">
        <v>896</v>
      </c>
      <c r="T2010" t="s">
        <v>338</v>
      </c>
      <c r="U2010" t="s">
        <v>530</v>
      </c>
      <c r="W2010" t="s">
        <v>897</v>
      </c>
      <c r="Z2010" t="s">
        <v>894</v>
      </c>
      <c r="AA2010" t="s">
        <v>895</v>
      </c>
      <c r="AB2010" t="s">
        <v>817</v>
      </c>
      <c r="AD2010" t="s">
        <v>405</v>
      </c>
      <c r="AE2010" t="s">
        <v>365</v>
      </c>
      <c r="AF2010" t="s">
        <v>896</v>
      </c>
      <c r="AG2010" t="s">
        <v>338</v>
      </c>
      <c r="AH2010" t="s">
        <v>530</v>
      </c>
      <c r="AJ2010" t="s">
        <v>897</v>
      </c>
      <c r="AL2010" t="s">
        <v>339</v>
      </c>
      <c r="AM2010">
        <v>1</v>
      </c>
      <c r="AN2010">
        <v>1</v>
      </c>
      <c r="AO2010">
        <v>10147</v>
      </c>
      <c r="AQ2010">
        <v>124429</v>
      </c>
      <c r="AR2010">
        <v>51070001</v>
      </c>
      <c r="AS2010" t="s">
        <v>1886</v>
      </c>
      <c r="AT2010" t="s">
        <v>45</v>
      </c>
      <c r="AW2010" t="s">
        <v>343</v>
      </c>
      <c r="BY2010" t="s">
        <v>342</v>
      </c>
      <c r="EQ2010">
        <v>251956</v>
      </c>
      <c r="ER2010" t="s">
        <v>3141</v>
      </c>
      <c r="EV2010">
        <v>17285754</v>
      </c>
      <c r="EW2010">
        <v>928</v>
      </c>
      <c r="EX2010">
        <v>220311</v>
      </c>
      <c r="EY2010" t="s">
        <v>6267</v>
      </c>
      <c r="EZ2010">
        <v>1</v>
      </c>
      <c r="FC2010">
        <v>51070001</v>
      </c>
      <c r="FD2010" t="s">
        <v>45</v>
      </c>
    </row>
    <row r="2011" spans="1:160" x14ac:dyDescent="0.3">
      <c r="A2011" t="str">
        <f>VLOOKUP(B2011,Table2[],3,FALSE)</f>
        <v>Digital</v>
      </c>
      <c r="B2011" t="str">
        <f>IF(OR(ISNUMBER(FIND("QVC",Z2011)),ISNUMBER(FIND("QVC",AL2011))),"QVC",IF(OR(ISNUMBER(FIND("NCO",H2011)),ISNUMBER(FIND("NCO",Y2011))), "NCO", IF(AL2011="consumer","PMD.com",VLOOKUP(LEFT(H2011,2),Tables!$E$1:$F$11,2,FALSE))))</f>
        <v>PMD.com</v>
      </c>
      <c r="C2011">
        <f t="shared" si="96"/>
        <v>52250001</v>
      </c>
      <c r="D2011">
        <f t="shared" si="97"/>
        <v>1</v>
      </c>
      <c r="E2011" t="str">
        <f t="shared" ca="1" si="95"/>
        <v>shifted orders shipped</v>
      </c>
      <c r="F2011" t="s">
        <v>3539</v>
      </c>
      <c r="G2011" t="s">
        <v>335</v>
      </c>
      <c r="H2011" t="s">
        <v>3140</v>
      </c>
      <c r="I2011" s="6">
        <v>44011.401203703703</v>
      </c>
      <c r="J2011" t="s">
        <v>16</v>
      </c>
      <c r="K2011" s="6">
        <v>44013.345729166664</v>
      </c>
      <c r="M2011" t="s">
        <v>894</v>
      </c>
      <c r="N2011" t="s">
        <v>895</v>
      </c>
      <c r="O2011" t="s">
        <v>817</v>
      </c>
      <c r="Q2011" t="s">
        <v>405</v>
      </c>
      <c r="R2011" t="s">
        <v>365</v>
      </c>
      <c r="S2011" t="s">
        <v>896</v>
      </c>
      <c r="T2011" t="s">
        <v>338</v>
      </c>
      <c r="U2011" t="s">
        <v>530</v>
      </c>
      <c r="W2011" t="s">
        <v>897</v>
      </c>
      <c r="Z2011" t="s">
        <v>894</v>
      </c>
      <c r="AA2011" t="s">
        <v>895</v>
      </c>
      <c r="AB2011" t="s">
        <v>817</v>
      </c>
      <c r="AD2011" t="s">
        <v>405</v>
      </c>
      <c r="AE2011" t="s">
        <v>365</v>
      </c>
      <c r="AF2011" t="s">
        <v>896</v>
      </c>
      <c r="AG2011" t="s">
        <v>338</v>
      </c>
      <c r="AH2011" t="s">
        <v>530</v>
      </c>
      <c r="AJ2011" t="s">
        <v>897</v>
      </c>
      <c r="AL2011" t="s">
        <v>339</v>
      </c>
      <c r="AM2011">
        <v>1</v>
      </c>
      <c r="AN2011">
        <v>1</v>
      </c>
      <c r="AO2011">
        <v>503</v>
      </c>
      <c r="AQ2011">
        <v>124436</v>
      </c>
      <c r="AR2011">
        <v>52250001</v>
      </c>
      <c r="AS2011" t="s">
        <v>1577</v>
      </c>
      <c r="AT2011" t="s">
        <v>94</v>
      </c>
      <c r="AW2011" t="s">
        <v>340</v>
      </c>
      <c r="AX2011" t="s">
        <v>340</v>
      </c>
      <c r="AY2011" t="s">
        <v>341</v>
      </c>
      <c r="AZ2011">
        <v>0</v>
      </c>
      <c r="BY2011" t="s">
        <v>342</v>
      </c>
      <c r="EQ2011">
        <v>240940</v>
      </c>
      <c r="ER2011" t="s">
        <v>3141</v>
      </c>
      <c r="EV2011">
        <v>17285754</v>
      </c>
      <c r="EW2011">
        <v>928</v>
      </c>
      <c r="EX2011">
        <v>220311</v>
      </c>
      <c r="EY2011" t="s">
        <v>6267</v>
      </c>
      <c r="EZ2011">
        <v>1</v>
      </c>
      <c r="FC2011">
        <v>52250001</v>
      </c>
      <c r="FD2011" t="s">
        <v>94</v>
      </c>
    </row>
    <row r="2012" spans="1:160" x14ac:dyDescent="0.3">
      <c r="A2012" t="str">
        <f>VLOOKUP(B2012,Table2[],3,FALSE)</f>
        <v>Digital</v>
      </c>
      <c r="B2012" t="str">
        <f>IF(OR(ISNUMBER(FIND("QVC",Z2012)),ISNUMBER(FIND("QVC",AL2012))),"QVC",IF(OR(ISNUMBER(FIND("NCO",H2012)),ISNUMBER(FIND("NCO",Y2012))), "NCO", IF(AL2012="consumer","PMD.com",VLOOKUP(LEFT(H2012,2),Tables!$E$1:$F$11,2,FALSE))))</f>
        <v>PMD.com</v>
      </c>
      <c r="C2012">
        <f t="shared" si="96"/>
        <v>52430001</v>
      </c>
      <c r="D2012">
        <f t="shared" si="97"/>
        <v>1</v>
      </c>
      <c r="E2012" t="str">
        <f t="shared" ca="1" si="95"/>
        <v>shifted orders shipped</v>
      </c>
      <c r="F2012" t="s">
        <v>3539</v>
      </c>
      <c r="G2012" t="s">
        <v>335</v>
      </c>
      <c r="H2012" t="s">
        <v>3140</v>
      </c>
      <c r="I2012" s="6">
        <v>44011.401203703703</v>
      </c>
      <c r="J2012" t="s">
        <v>16</v>
      </c>
      <c r="K2012" s="6">
        <v>44013.345729166664</v>
      </c>
      <c r="M2012" t="s">
        <v>894</v>
      </c>
      <c r="N2012" t="s">
        <v>895</v>
      </c>
      <c r="O2012" t="s">
        <v>817</v>
      </c>
      <c r="Q2012" t="s">
        <v>405</v>
      </c>
      <c r="R2012" t="s">
        <v>365</v>
      </c>
      <c r="S2012" t="s">
        <v>896</v>
      </c>
      <c r="T2012" t="s">
        <v>338</v>
      </c>
      <c r="U2012" t="s">
        <v>530</v>
      </c>
      <c r="W2012" t="s">
        <v>897</v>
      </c>
      <c r="Z2012" t="s">
        <v>894</v>
      </c>
      <c r="AA2012" t="s">
        <v>895</v>
      </c>
      <c r="AB2012" t="s">
        <v>817</v>
      </c>
      <c r="AD2012" t="s">
        <v>405</v>
      </c>
      <c r="AE2012" t="s">
        <v>365</v>
      </c>
      <c r="AF2012" t="s">
        <v>896</v>
      </c>
      <c r="AG2012" t="s">
        <v>338</v>
      </c>
      <c r="AH2012" t="s">
        <v>530</v>
      </c>
      <c r="AJ2012" t="s">
        <v>897</v>
      </c>
      <c r="AL2012" t="s">
        <v>339</v>
      </c>
      <c r="AM2012">
        <v>1</v>
      </c>
      <c r="AN2012">
        <v>1</v>
      </c>
      <c r="AO2012">
        <v>12063</v>
      </c>
      <c r="AQ2012">
        <v>127155</v>
      </c>
      <c r="AR2012">
        <v>52430001</v>
      </c>
      <c r="AS2012" t="s">
        <v>927</v>
      </c>
      <c r="AT2012" t="s">
        <v>75</v>
      </c>
      <c r="AW2012" t="s">
        <v>340</v>
      </c>
      <c r="AX2012" t="s">
        <v>340</v>
      </c>
      <c r="AY2012" t="s">
        <v>357</v>
      </c>
      <c r="AZ2012" t="s">
        <v>363</v>
      </c>
      <c r="BY2012" t="s">
        <v>342</v>
      </c>
      <c r="EQ2012">
        <v>249990</v>
      </c>
      <c r="ER2012" t="s">
        <v>3141</v>
      </c>
      <c r="EV2012">
        <v>17285754</v>
      </c>
      <c r="EW2012">
        <v>928</v>
      </c>
      <c r="EX2012">
        <v>220311</v>
      </c>
      <c r="EY2012" t="s">
        <v>6267</v>
      </c>
      <c r="EZ2012">
        <v>1</v>
      </c>
      <c r="FC2012">
        <v>95385</v>
      </c>
      <c r="FD2012" t="s">
        <v>3531</v>
      </c>
    </row>
    <row r="2013" spans="1:160" x14ac:dyDescent="0.3">
      <c r="A2013" t="str">
        <f>VLOOKUP(B2013,Table2[],3,FALSE)</f>
        <v>Digital</v>
      </c>
      <c r="B2013" t="str">
        <f>IF(OR(ISNUMBER(FIND("QVC",Z2013)),ISNUMBER(FIND("QVC",AL2013))),"QVC",IF(OR(ISNUMBER(FIND("NCO",H2013)),ISNUMBER(FIND("NCO",Y2013))), "NCO", IF(AL2013="consumer","PMD.com",VLOOKUP(LEFT(H2013,2),Tables!$E$1:$F$11,2,FALSE))))</f>
        <v>PMD.com</v>
      </c>
      <c r="C2013">
        <f t="shared" si="96"/>
        <v>53920001</v>
      </c>
      <c r="D2013">
        <f t="shared" si="97"/>
        <v>1</v>
      </c>
      <c r="E2013" t="str">
        <f t="shared" ca="1" si="95"/>
        <v>shifted orders shipped</v>
      </c>
      <c r="F2013" t="s">
        <v>3539</v>
      </c>
      <c r="G2013" t="s">
        <v>335</v>
      </c>
      <c r="H2013" t="s">
        <v>3140</v>
      </c>
      <c r="I2013" s="6">
        <v>44011.401203703703</v>
      </c>
      <c r="J2013" t="s">
        <v>16</v>
      </c>
      <c r="K2013" s="6">
        <v>44013.345729166664</v>
      </c>
      <c r="M2013" t="s">
        <v>894</v>
      </c>
      <c r="N2013" t="s">
        <v>895</v>
      </c>
      <c r="O2013" t="s">
        <v>817</v>
      </c>
      <c r="Q2013" t="s">
        <v>405</v>
      </c>
      <c r="R2013" t="s">
        <v>365</v>
      </c>
      <c r="S2013" t="s">
        <v>896</v>
      </c>
      <c r="T2013" t="s">
        <v>338</v>
      </c>
      <c r="U2013" t="s">
        <v>530</v>
      </c>
      <c r="W2013" t="s">
        <v>897</v>
      </c>
      <c r="Z2013" t="s">
        <v>894</v>
      </c>
      <c r="AA2013" t="s">
        <v>895</v>
      </c>
      <c r="AB2013" t="s">
        <v>817</v>
      </c>
      <c r="AD2013" t="s">
        <v>405</v>
      </c>
      <c r="AE2013" t="s">
        <v>365</v>
      </c>
      <c r="AF2013" t="s">
        <v>896</v>
      </c>
      <c r="AG2013" t="s">
        <v>338</v>
      </c>
      <c r="AH2013" t="s">
        <v>530</v>
      </c>
      <c r="AJ2013" t="s">
        <v>897</v>
      </c>
      <c r="AL2013" t="s">
        <v>339</v>
      </c>
      <c r="AM2013">
        <v>1</v>
      </c>
      <c r="AN2013">
        <v>1</v>
      </c>
      <c r="AO2013">
        <v>14899</v>
      </c>
      <c r="AQ2013">
        <v>124468</v>
      </c>
      <c r="AR2013">
        <v>53920001</v>
      </c>
      <c r="AS2013">
        <v>9000000</v>
      </c>
      <c r="AT2013" t="s">
        <v>40</v>
      </c>
      <c r="AW2013" t="s">
        <v>343</v>
      </c>
      <c r="BY2013" t="s">
        <v>342</v>
      </c>
      <c r="EQ2013">
        <v>243396</v>
      </c>
      <c r="ER2013" t="s">
        <v>3141</v>
      </c>
      <c r="EV2013">
        <v>17285754</v>
      </c>
      <c r="EW2013">
        <v>928</v>
      </c>
      <c r="EX2013">
        <v>220311</v>
      </c>
      <c r="EY2013" t="s">
        <v>6267</v>
      </c>
      <c r="EZ2013">
        <v>1</v>
      </c>
      <c r="FC2013">
        <v>95385</v>
      </c>
      <c r="FD2013" t="s">
        <v>3531</v>
      </c>
    </row>
    <row r="2014" spans="1:160" x14ac:dyDescent="0.3">
      <c r="A2014" t="str">
        <f>VLOOKUP(B2014,Table2[],3,FALSE)</f>
        <v>Digital</v>
      </c>
      <c r="B2014" t="str">
        <f>IF(OR(ISNUMBER(FIND("QVC",Z2014)),ISNUMBER(FIND("QVC",AL2014))),"QVC",IF(OR(ISNUMBER(FIND("NCO",H2014)),ISNUMBER(FIND("NCO",Y2014))), "NCO", IF(AL2014="consumer","PMD.com",VLOOKUP(LEFT(H2014,2),Tables!$E$1:$F$11,2,FALSE))))</f>
        <v>PMD.com</v>
      </c>
      <c r="C2014">
        <f t="shared" si="96"/>
        <v>53920001</v>
      </c>
      <c r="D2014">
        <f t="shared" si="97"/>
        <v>1</v>
      </c>
      <c r="E2014" t="str">
        <f t="shared" ca="1" si="95"/>
        <v>shifted orders shipped</v>
      </c>
      <c r="F2014" t="s">
        <v>3539</v>
      </c>
      <c r="G2014" t="s">
        <v>335</v>
      </c>
      <c r="H2014" t="s">
        <v>6268</v>
      </c>
      <c r="I2014" s="6">
        <v>44011.781817129631</v>
      </c>
      <c r="J2014" t="s">
        <v>16</v>
      </c>
      <c r="K2014" s="6">
        <v>44013.346180555556</v>
      </c>
      <c r="M2014" t="s">
        <v>3447</v>
      </c>
      <c r="N2014" t="s">
        <v>6269</v>
      </c>
      <c r="Q2014" t="s">
        <v>1526</v>
      </c>
      <c r="R2014" t="s">
        <v>411</v>
      </c>
      <c r="S2014" t="s">
        <v>6270</v>
      </c>
      <c r="T2014" t="s">
        <v>338</v>
      </c>
      <c r="U2014" t="s">
        <v>530</v>
      </c>
      <c r="W2014" t="s">
        <v>3448</v>
      </c>
      <c r="Z2014" t="s">
        <v>3447</v>
      </c>
      <c r="AA2014" t="s">
        <v>6269</v>
      </c>
      <c r="AD2014" t="s">
        <v>1526</v>
      </c>
      <c r="AE2014" t="s">
        <v>411</v>
      </c>
      <c r="AF2014" t="s">
        <v>6270</v>
      </c>
      <c r="AG2014" t="s">
        <v>338</v>
      </c>
      <c r="AH2014" t="s">
        <v>530</v>
      </c>
      <c r="AJ2014" t="s">
        <v>3448</v>
      </c>
      <c r="AL2014" t="s">
        <v>339</v>
      </c>
      <c r="AM2014">
        <v>1</v>
      </c>
      <c r="AN2014">
        <v>1</v>
      </c>
      <c r="AO2014">
        <v>14899</v>
      </c>
      <c r="AQ2014">
        <v>124468</v>
      </c>
      <c r="AR2014">
        <v>53920001</v>
      </c>
      <c r="AS2014">
        <v>9000000</v>
      </c>
      <c r="AT2014" t="s">
        <v>40</v>
      </c>
      <c r="AW2014" t="s">
        <v>343</v>
      </c>
      <c r="BY2014" t="s">
        <v>342</v>
      </c>
      <c r="EQ2014">
        <v>243396</v>
      </c>
      <c r="ER2014" t="s">
        <v>6271</v>
      </c>
      <c r="EV2014">
        <v>17286916</v>
      </c>
      <c r="EW2014">
        <v>928</v>
      </c>
      <c r="EX2014">
        <v>220676</v>
      </c>
      <c r="EY2014" t="s">
        <v>6272</v>
      </c>
      <c r="EZ2014">
        <v>1</v>
      </c>
      <c r="FC2014">
        <v>95384</v>
      </c>
      <c r="FD2014" t="s">
        <v>3530</v>
      </c>
    </row>
    <row r="2015" spans="1:160" x14ac:dyDescent="0.3">
      <c r="A2015" t="str">
        <f>VLOOKUP(B2015,Table2[],3,FALSE)</f>
        <v>Digital</v>
      </c>
      <c r="B2015" t="str">
        <f>IF(OR(ISNUMBER(FIND("QVC",Z2015)),ISNUMBER(FIND("QVC",AL2015))),"QVC",IF(OR(ISNUMBER(FIND("NCO",H2015)),ISNUMBER(FIND("NCO",Y2015))), "NCO", IF(AL2015="consumer","PMD.com",VLOOKUP(LEFT(H2015,2),Tables!$E$1:$F$11,2,FALSE))))</f>
        <v>PMD.com</v>
      </c>
      <c r="C2015">
        <f t="shared" si="96"/>
        <v>52430001</v>
      </c>
      <c r="D2015">
        <f t="shared" si="97"/>
        <v>1</v>
      </c>
      <c r="E2015" t="str">
        <f t="shared" ca="1" si="95"/>
        <v>shifted orders shipped</v>
      </c>
      <c r="F2015" t="s">
        <v>3539</v>
      </c>
      <c r="G2015" t="s">
        <v>335</v>
      </c>
      <c r="H2015" t="s">
        <v>6268</v>
      </c>
      <c r="I2015" s="6">
        <v>44011.781817129631</v>
      </c>
      <c r="J2015" t="s">
        <v>16</v>
      </c>
      <c r="K2015" s="6">
        <v>44013.346180555556</v>
      </c>
      <c r="M2015" t="s">
        <v>3447</v>
      </c>
      <c r="N2015" t="s">
        <v>6269</v>
      </c>
      <c r="Q2015" t="s">
        <v>1526</v>
      </c>
      <c r="R2015" t="s">
        <v>411</v>
      </c>
      <c r="S2015" t="s">
        <v>6270</v>
      </c>
      <c r="T2015" t="s">
        <v>338</v>
      </c>
      <c r="U2015" t="s">
        <v>530</v>
      </c>
      <c r="W2015" t="s">
        <v>3448</v>
      </c>
      <c r="Z2015" t="s">
        <v>3447</v>
      </c>
      <c r="AA2015" t="s">
        <v>6269</v>
      </c>
      <c r="AD2015" t="s">
        <v>1526</v>
      </c>
      <c r="AE2015" t="s">
        <v>411</v>
      </c>
      <c r="AF2015" t="s">
        <v>6270</v>
      </c>
      <c r="AG2015" t="s">
        <v>338</v>
      </c>
      <c r="AH2015" t="s">
        <v>530</v>
      </c>
      <c r="AJ2015" t="s">
        <v>3448</v>
      </c>
      <c r="AL2015" t="s">
        <v>339</v>
      </c>
      <c r="AM2015">
        <v>1</v>
      </c>
      <c r="AN2015">
        <v>1</v>
      </c>
      <c r="AO2015">
        <v>12063</v>
      </c>
      <c r="AQ2015">
        <v>127155</v>
      </c>
      <c r="AR2015">
        <v>52430001</v>
      </c>
      <c r="AS2015" t="s">
        <v>927</v>
      </c>
      <c r="AT2015" t="s">
        <v>75</v>
      </c>
      <c r="AW2015" t="s">
        <v>340</v>
      </c>
      <c r="AX2015" t="s">
        <v>340</v>
      </c>
      <c r="AY2015" t="s">
        <v>357</v>
      </c>
      <c r="AZ2015" t="s">
        <v>363</v>
      </c>
      <c r="BY2015" t="s">
        <v>342</v>
      </c>
      <c r="EQ2015">
        <v>249990</v>
      </c>
      <c r="ER2015" t="s">
        <v>6271</v>
      </c>
      <c r="EV2015">
        <v>17286916</v>
      </c>
      <c r="EW2015">
        <v>928</v>
      </c>
      <c r="EX2015">
        <v>220676</v>
      </c>
      <c r="EY2015" t="s">
        <v>6272</v>
      </c>
      <c r="EZ2015">
        <v>1</v>
      </c>
      <c r="FC2015">
        <v>95384</v>
      </c>
      <c r="FD2015" t="s">
        <v>3530</v>
      </c>
    </row>
    <row r="2016" spans="1:160" x14ac:dyDescent="0.3">
      <c r="A2016" t="str">
        <f>VLOOKUP(B2016,Table2[],3,FALSE)</f>
        <v>Digital</v>
      </c>
      <c r="B2016" t="str">
        <f>IF(OR(ISNUMBER(FIND("QVC",Z2016)),ISNUMBER(FIND("QVC",AL2016))),"QVC",IF(OR(ISNUMBER(FIND("NCO",H2016)),ISNUMBER(FIND("NCO",Y2016))), "NCO", IF(AL2016="consumer","PMD.com",VLOOKUP(LEFT(H2016,2),Tables!$E$1:$F$11,2,FALSE))))</f>
        <v>PMD.com</v>
      </c>
      <c r="C2016">
        <f t="shared" si="96"/>
        <v>5341</v>
      </c>
      <c r="D2016">
        <f t="shared" si="97"/>
        <v>1</v>
      </c>
      <c r="E2016" t="str">
        <f t="shared" ca="1" si="95"/>
        <v>shifted orders shipped</v>
      </c>
      <c r="F2016" t="s">
        <v>3539</v>
      </c>
      <c r="G2016" t="s">
        <v>335</v>
      </c>
      <c r="H2016" t="s">
        <v>6268</v>
      </c>
      <c r="I2016" s="6">
        <v>44011.781817129631</v>
      </c>
      <c r="J2016" t="s">
        <v>16</v>
      </c>
      <c r="K2016" s="6">
        <v>44013.346180555556</v>
      </c>
      <c r="M2016" t="s">
        <v>3447</v>
      </c>
      <c r="N2016" t="s">
        <v>6269</v>
      </c>
      <c r="Q2016" t="s">
        <v>1526</v>
      </c>
      <c r="R2016" t="s">
        <v>411</v>
      </c>
      <c r="S2016" t="s">
        <v>6270</v>
      </c>
      <c r="T2016" t="s">
        <v>338</v>
      </c>
      <c r="U2016" t="s">
        <v>530</v>
      </c>
      <c r="W2016" t="s">
        <v>3448</v>
      </c>
      <c r="Z2016" t="s">
        <v>3447</v>
      </c>
      <c r="AA2016" t="s">
        <v>6269</v>
      </c>
      <c r="AD2016" t="s">
        <v>1526</v>
      </c>
      <c r="AE2016" t="s">
        <v>411</v>
      </c>
      <c r="AF2016" t="s">
        <v>6270</v>
      </c>
      <c r="AG2016" t="s">
        <v>338</v>
      </c>
      <c r="AH2016" t="s">
        <v>530</v>
      </c>
      <c r="AJ2016" t="s">
        <v>3448</v>
      </c>
      <c r="AL2016" t="s">
        <v>339</v>
      </c>
      <c r="AM2016">
        <v>1</v>
      </c>
      <c r="AN2016">
        <v>1</v>
      </c>
      <c r="AO2016">
        <v>15156</v>
      </c>
      <c r="AQ2016">
        <v>124187</v>
      </c>
      <c r="AR2016">
        <v>5341</v>
      </c>
      <c r="AS2016" t="s">
        <v>1851</v>
      </c>
      <c r="AT2016" t="s">
        <v>82</v>
      </c>
      <c r="AW2016" t="s">
        <v>340</v>
      </c>
      <c r="AX2016" t="s">
        <v>340</v>
      </c>
      <c r="AY2016" t="s">
        <v>345</v>
      </c>
      <c r="AZ2016" t="s">
        <v>346</v>
      </c>
      <c r="BY2016" t="s">
        <v>342</v>
      </c>
      <c r="EQ2016">
        <v>243643</v>
      </c>
      <c r="ER2016" t="s">
        <v>6271</v>
      </c>
      <c r="EV2016">
        <v>17286916</v>
      </c>
      <c r="EW2016">
        <v>928</v>
      </c>
      <c r="EX2016">
        <v>220676</v>
      </c>
      <c r="EY2016" t="s">
        <v>6272</v>
      </c>
      <c r="EZ2016">
        <v>1</v>
      </c>
      <c r="FC2016">
        <v>5341</v>
      </c>
      <c r="FD2016" t="s">
        <v>82</v>
      </c>
    </row>
    <row r="2017" spans="1:160" x14ac:dyDescent="0.3">
      <c r="A2017" t="str">
        <f>VLOOKUP(B2017,Table2[],3,FALSE)</f>
        <v>Digital</v>
      </c>
      <c r="B2017" t="str">
        <f>IF(OR(ISNUMBER(FIND("QVC",Z2017)),ISNUMBER(FIND("QVC",AL2017))),"QVC",IF(OR(ISNUMBER(FIND("NCO",H2017)),ISNUMBER(FIND("NCO",Y2017))), "NCO", IF(AL2017="consumer","PMD.com",VLOOKUP(LEFT(H2017,2),Tables!$E$1:$F$11,2,FALSE))))</f>
        <v>PMD.com</v>
      </c>
      <c r="C2017">
        <f t="shared" si="96"/>
        <v>51090030</v>
      </c>
      <c r="D2017">
        <f t="shared" si="97"/>
        <v>1</v>
      </c>
      <c r="E2017" t="str">
        <f t="shared" ca="1" si="95"/>
        <v>shifted orders shipped</v>
      </c>
      <c r="F2017" t="s">
        <v>3539</v>
      </c>
      <c r="G2017" t="s">
        <v>335</v>
      </c>
      <c r="H2017" t="s">
        <v>6268</v>
      </c>
      <c r="I2017" s="6">
        <v>44011.781817129631</v>
      </c>
      <c r="J2017" t="s">
        <v>16</v>
      </c>
      <c r="K2017" s="6">
        <v>44013.346180555556</v>
      </c>
      <c r="M2017" t="s">
        <v>3447</v>
      </c>
      <c r="N2017" t="s">
        <v>6269</v>
      </c>
      <c r="Q2017" t="s">
        <v>1526</v>
      </c>
      <c r="R2017" t="s">
        <v>411</v>
      </c>
      <c r="S2017" t="s">
        <v>6270</v>
      </c>
      <c r="T2017" t="s">
        <v>338</v>
      </c>
      <c r="U2017" t="s">
        <v>530</v>
      </c>
      <c r="W2017" t="s">
        <v>3448</v>
      </c>
      <c r="Z2017" t="s">
        <v>3447</v>
      </c>
      <c r="AA2017" t="s">
        <v>6269</v>
      </c>
      <c r="AD2017" t="s">
        <v>1526</v>
      </c>
      <c r="AE2017" t="s">
        <v>411</v>
      </c>
      <c r="AF2017" t="s">
        <v>6270</v>
      </c>
      <c r="AG2017" t="s">
        <v>338</v>
      </c>
      <c r="AH2017" t="s">
        <v>530</v>
      </c>
      <c r="AJ2017" t="s">
        <v>3448</v>
      </c>
      <c r="AL2017" t="s">
        <v>339</v>
      </c>
      <c r="AM2017">
        <v>1</v>
      </c>
      <c r="AN2017">
        <v>1</v>
      </c>
      <c r="AO2017">
        <v>6688</v>
      </c>
      <c r="AQ2017">
        <v>125960</v>
      </c>
      <c r="AR2017">
        <v>51090030</v>
      </c>
      <c r="AS2017" t="s">
        <v>3043</v>
      </c>
      <c r="AT2017" t="s">
        <v>628</v>
      </c>
      <c r="AW2017" t="s">
        <v>343</v>
      </c>
      <c r="BY2017" t="s">
        <v>342</v>
      </c>
      <c r="BZ2017" t="b">
        <v>0</v>
      </c>
      <c r="EQ2017">
        <v>243047</v>
      </c>
      <c r="ER2017" t="s">
        <v>6271</v>
      </c>
      <c r="EV2017">
        <v>17286916</v>
      </c>
      <c r="EW2017">
        <v>928</v>
      </c>
      <c r="EX2017">
        <v>220676</v>
      </c>
      <c r="EY2017" t="s">
        <v>6272</v>
      </c>
      <c r="EZ2017">
        <v>1</v>
      </c>
      <c r="FC2017">
        <v>95384</v>
      </c>
      <c r="FD2017" t="s">
        <v>3530</v>
      </c>
    </row>
    <row r="2018" spans="1:160" x14ac:dyDescent="0.3">
      <c r="A2018" t="str">
        <f>VLOOKUP(B2018,Table2[],3,FALSE)</f>
        <v>Digital</v>
      </c>
      <c r="B2018" t="str">
        <f>IF(OR(ISNUMBER(FIND("QVC",Z2018)),ISNUMBER(FIND("QVC",AL2018))),"QVC",IF(OR(ISNUMBER(FIND("NCO",H2018)),ISNUMBER(FIND("NCO",Y2018))), "NCO", IF(AL2018="consumer","PMD.com",VLOOKUP(LEFT(H2018,2),Tables!$E$1:$F$11,2,FALSE))))</f>
        <v>PMD.com</v>
      </c>
      <c r="C2018">
        <f t="shared" si="96"/>
        <v>51090030</v>
      </c>
      <c r="D2018">
        <f t="shared" si="97"/>
        <v>1</v>
      </c>
      <c r="E2018" t="str">
        <f t="shared" ca="1" si="95"/>
        <v>shifted orders shipped</v>
      </c>
      <c r="F2018" t="s">
        <v>3539</v>
      </c>
      <c r="G2018" t="s">
        <v>335</v>
      </c>
      <c r="H2018" t="s">
        <v>6273</v>
      </c>
      <c r="I2018" s="6">
        <v>44011.829432870371</v>
      </c>
      <c r="J2018" t="s">
        <v>16</v>
      </c>
      <c r="K2018" s="6">
        <v>44013.346261574072</v>
      </c>
      <c r="M2018" t="s">
        <v>6274</v>
      </c>
      <c r="N2018" t="s">
        <v>6275</v>
      </c>
      <c r="Q2018" t="s">
        <v>1607</v>
      </c>
      <c r="R2018" t="s">
        <v>359</v>
      </c>
      <c r="S2018" t="s">
        <v>6276</v>
      </c>
      <c r="T2018" t="s">
        <v>338</v>
      </c>
      <c r="U2018" t="s">
        <v>530</v>
      </c>
      <c r="W2018" t="s">
        <v>6277</v>
      </c>
      <c r="Z2018" t="s">
        <v>6274</v>
      </c>
      <c r="AA2018" t="s">
        <v>6275</v>
      </c>
      <c r="AD2018" t="s">
        <v>1607</v>
      </c>
      <c r="AE2018" t="s">
        <v>359</v>
      </c>
      <c r="AF2018" t="s">
        <v>6276</v>
      </c>
      <c r="AG2018" t="s">
        <v>338</v>
      </c>
      <c r="AH2018" t="s">
        <v>530</v>
      </c>
      <c r="AJ2018" t="s">
        <v>6277</v>
      </c>
      <c r="AL2018" t="s">
        <v>339</v>
      </c>
      <c r="AM2018">
        <v>1</v>
      </c>
      <c r="AN2018">
        <v>1</v>
      </c>
      <c r="AO2018">
        <v>6688</v>
      </c>
      <c r="AQ2018">
        <v>125960</v>
      </c>
      <c r="AR2018">
        <v>51090030</v>
      </c>
      <c r="AS2018" t="s">
        <v>3043</v>
      </c>
      <c r="AT2018" t="s">
        <v>628</v>
      </c>
      <c r="AW2018" t="s">
        <v>343</v>
      </c>
      <c r="BY2018" t="s">
        <v>342</v>
      </c>
      <c r="BZ2018" t="b">
        <v>0</v>
      </c>
      <c r="EQ2018">
        <v>243047</v>
      </c>
      <c r="ER2018" t="s">
        <v>6278</v>
      </c>
      <c r="EV2018">
        <v>17287099</v>
      </c>
      <c r="EW2018">
        <v>928</v>
      </c>
      <c r="EX2018">
        <v>220698</v>
      </c>
      <c r="EY2018" t="s">
        <v>6279</v>
      </c>
      <c r="EZ2018">
        <v>1</v>
      </c>
      <c r="FC2018">
        <v>95384</v>
      </c>
      <c r="FD2018" t="s">
        <v>3530</v>
      </c>
    </row>
    <row r="2019" spans="1:160" x14ac:dyDescent="0.3">
      <c r="A2019" t="str">
        <f>VLOOKUP(B2019,Table2[],3,FALSE)</f>
        <v>Digital</v>
      </c>
      <c r="B2019" t="str">
        <f>IF(OR(ISNUMBER(FIND("QVC",Z2019)),ISNUMBER(FIND("QVC",AL2019))),"QVC",IF(OR(ISNUMBER(FIND("NCO",H2019)),ISNUMBER(FIND("NCO",Y2019))), "NCO", IF(AL2019="consumer","PMD.com",VLOOKUP(LEFT(H2019,2),Tables!$E$1:$F$11,2,FALSE))))</f>
        <v>PMD.com</v>
      </c>
      <c r="C2019">
        <f t="shared" si="96"/>
        <v>7837</v>
      </c>
      <c r="D2019">
        <f t="shared" si="97"/>
        <v>1</v>
      </c>
      <c r="E2019" t="str">
        <f t="shared" ca="1" si="95"/>
        <v>shifted orders shipped</v>
      </c>
      <c r="F2019" t="s">
        <v>3539</v>
      </c>
      <c r="G2019" t="s">
        <v>335</v>
      </c>
      <c r="H2019" t="s">
        <v>6273</v>
      </c>
      <c r="I2019" s="6">
        <v>44011.829432870371</v>
      </c>
      <c r="J2019" t="s">
        <v>16</v>
      </c>
      <c r="K2019" s="6">
        <v>44013.346261574072</v>
      </c>
      <c r="M2019" t="s">
        <v>6274</v>
      </c>
      <c r="N2019" t="s">
        <v>6275</v>
      </c>
      <c r="Q2019" t="s">
        <v>1607</v>
      </c>
      <c r="R2019" t="s">
        <v>359</v>
      </c>
      <c r="S2019" t="s">
        <v>6276</v>
      </c>
      <c r="T2019" t="s">
        <v>338</v>
      </c>
      <c r="U2019" t="s">
        <v>530</v>
      </c>
      <c r="W2019" t="s">
        <v>6277</v>
      </c>
      <c r="Z2019" t="s">
        <v>6274</v>
      </c>
      <c r="AA2019" t="s">
        <v>6275</v>
      </c>
      <c r="AD2019" t="s">
        <v>1607</v>
      </c>
      <c r="AE2019" t="s">
        <v>359</v>
      </c>
      <c r="AF2019" t="s">
        <v>6276</v>
      </c>
      <c r="AG2019" t="s">
        <v>338</v>
      </c>
      <c r="AH2019" t="s">
        <v>530</v>
      </c>
      <c r="AJ2019" t="s">
        <v>6277</v>
      </c>
      <c r="AL2019" t="s">
        <v>339</v>
      </c>
      <c r="AM2019">
        <v>1</v>
      </c>
      <c r="AN2019">
        <v>1</v>
      </c>
      <c r="AO2019">
        <v>456</v>
      </c>
      <c r="AQ2019">
        <v>126760</v>
      </c>
      <c r="AR2019">
        <v>7837</v>
      </c>
      <c r="AS2019" t="s">
        <v>156</v>
      </c>
      <c r="AT2019" t="s">
        <v>157</v>
      </c>
      <c r="AW2019" t="s">
        <v>349</v>
      </c>
      <c r="AX2019" t="s">
        <v>489</v>
      </c>
      <c r="AY2019" t="s">
        <v>345</v>
      </c>
      <c r="AZ2019">
        <v>0</v>
      </c>
      <c r="BY2019" t="s">
        <v>342</v>
      </c>
      <c r="BZ2019" t="b">
        <v>0</v>
      </c>
      <c r="EQ2019">
        <v>246635</v>
      </c>
      <c r="ER2019" t="s">
        <v>6278</v>
      </c>
      <c r="EV2019">
        <v>17287099</v>
      </c>
      <c r="EW2019">
        <v>928</v>
      </c>
      <c r="EX2019">
        <v>220698</v>
      </c>
      <c r="EY2019" t="s">
        <v>6279</v>
      </c>
      <c r="EZ2019">
        <v>1</v>
      </c>
      <c r="FC2019">
        <v>7837</v>
      </c>
      <c r="FD2019" t="s">
        <v>157</v>
      </c>
    </row>
    <row r="2020" spans="1:160" x14ac:dyDescent="0.3">
      <c r="A2020" t="str">
        <f>VLOOKUP(B2020,Table2[],3,FALSE)</f>
        <v>Digital</v>
      </c>
      <c r="B2020" t="str">
        <f>IF(OR(ISNUMBER(FIND("QVC",Z2020)),ISNUMBER(FIND("QVC",AL2020))),"QVC",IF(OR(ISNUMBER(FIND("NCO",H2020)),ISNUMBER(FIND("NCO",Y2020))), "NCO", IF(AL2020="consumer","PMD.com",VLOOKUP(LEFT(H2020,2),Tables!$E$1:$F$11,2,FALSE))))</f>
        <v>PMD.com</v>
      </c>
      <c r="C2020">
        <f t="shared" si="96"/>
        <v>52430001</v>
      </c>
      <c r="D2020">
        <f t="shared" si="97"/>
        <v>1</v>
      </c>
      <c r="E2020" t="str">
        <f t="shared" ca="1" si="95"/>
        <v>shifted orders shipped</v>
      </c>
      <c r="F2020" t="s">
        <v>3539</v>
      </c>
      <c r="G2020" t="s">
        <v>335</v>
      </c>
      <c r="H2020" t="s">
        <v>6273</v>
      </c>
      <c r="I2020" s="6">
        <v>44011.829432870371</v>
      </c>
      <c r="J2020" t="s">
        <v>16</v>
      </c>
      <c r="K2020" s="6">
        <v>44013.346261574072</v>
      </c>
      <c r="M2020" t="s">
        <v>6274</v>
      </c>
      <c r="N2020" t="s">
        <v>6275</v>
      </c>
      <c r="Q2020" t="s">
        <v>1607</v>
      </c>
      <c r="R2020" t="s">
        <v>359</v>
      </c>
      <c r="S2020" t="s">
        <v>6276</v>
      </c>
      <c r="T2020" t="s">
        <v>338</v>
      </c>
      <c r="U2020" t="s">
        <v>530</v>
      </c>
      <c r="W2020" t="s">
        <v>6277</v>
      </c>
      <c r="Z2020" t="s">
        <v>6274</v>
      </c>
      <c r="AA2020" t="s">
        <v>6275</v>
      </c>
      <c r="AD2020" t="s">
        <v>1607</v>
      </c>
      <c r="AE2020" t="s">
        <v>359</v>
      </c>
      <c r="AF2020" t="s">
        <v>6276</v>
      </c>
      <c r="AG2020" t="s">
        <v>338</v>
      </c>
      <c r="AH2020" t="s">
        <v>530</v>
      </c>
      <c r="AJ2020" t="s">
        <v>6277</v>
      </c>
      <c r="AL2020" t="s">
        <v>339</v>
      </c>
      <c r="AM2020">
        <v>1</v>
      </c>
      <c r="AN2020">
        <v>1</v>
      </c>
      <c r="AO2020">
        <v>12063</v>
      </c>
      <c r="AQ2020">
        <v>127155</v>
      </c>
      <c r="AR2020">
        <v>52430001</v>
      </c>
      <c r="AS2020" t="s">
        <v>927</v>
      </c>
      <c r="AT2020" t="s">
        <v>75</v>
      </c>
      <c r="AW2020" t="s">
        <v>340</v>
      </c>
      <c r="AX2020" t="s">
        <v>340</v>
      </c>
      <c r="AY2020" t="s">
        <v>357</v>
      </c>
      <c r="AZ2020" t="s">
        <v>363</v>
      </c>
      <c r="BY2020" t="s">
        <v>342</v>
      </c>
      <c r="EQ2020">
        <v>249990</v>
      </c>
      <c r="ER2020" t="s">
        <v>6278</v>
      </c>
      <c r="EV2020">
        <v>17287099</v>
      </c>
      <c r="EW2020">
        <v>928</v>
      </c>
      <c r="EX2020">
        <v>220698</v>
      </c>
      <c r="EY2020" t="s">
        <v>6279</v>
      </c>
      <c r="EZ2020">
        <v>1</v>
      </c>
      <c r="FC2020">
        <v>95384</v>
      </c>
      <c r="FD2020" t="s">
        <v>3530</v>
      </c>
    </row>
    <row r="2021" spans="1:160" x14ac:dyDescent="0.3">
      <c r="A2021" t="str">
        <f>VLOOKUP(B2021,Table2[],3,FALSE)</f>
        <v>Digital</v>
      </c>
      <c r="B2021" t="str">
        <f>IF(OR(ISNUMBER(FIND("QVC",Z2021)),ISNUMBER(FIND("QVC",AL2021))),"QVC",IF(OR(ISNUMBER(FIND("NCO",H2021)),ISNUMBER(FIND("NCO",Y2021))), "NCO", IF(AL2021="consumer","PMD.com",VLOOKUP(LEFT(H2021,2),Tables!$E$1:$F$11,2,FALSE))))</f>
        <v>PMD.com</v>
      </c>
      <c r="C2021">
        <f t="shared" si="96"/>
        <v>53920001</v>
      </c>
      <c r="D2021">
        <f t="shared" si="97"/>
        <v>1</v>
      </c>
      <c r="E2021" t="str">
        <f t="shared" ca="1" si="95"/>
        <v>shifted orders shipped</v>
      </c>
      <c r="F2021" t="s">
        <v>3539</v>
      </c>
      <c r="G2021" t="s">
        <v>335</v>
      </c>
      <c r="H2021" t="s">
        <v>6273</v>
      </c>
      <c r="I2021" s="6">
        <v>44011.829432870371</v>
      </c>
      <c r="J2021" t="s">
        <v>16</v>
      </c>
      <c r="K2021" s="6">
        <v>44013.346261574072</v>
      </c>
      <c r="M2021" t="s">
        <v>6274</v>
      </c>
      <c r="N2021" t="s">
        <v>6275</v>
      </c>
      <c r="Q2021" t="s">
        <v>1607</v>
      </c>
      <c r="R2021" t="s">
        <v>359</v>
      </c>
      <c r="S2021" t="s">
        <v>6276</v>
      </c>
      <c r="T2021" t="s">
        <v>338</v>
      </c>
      <c r="U2021" t="s">
        <v>530</v>
      </c>
      <c r="W2021" t="s">
        <v>6277</v>
      </c>
      <c r="Z2021" t="s">
        <v>6274</v>
      </c>
      <c r="AA2021" t="s">
        <v>6275</v>
      </c>
      <c r="AD2021" t="s">
        <v>1607</v>
      </c>
      <c r="AE2021" t="s">
        <v>359</v>
      </c>
      <c r="AF2021" t="s">
        <v>6276</v>
      </c>
      <c r="AG2021" t="s">
        <v>338</v>
      </c>
      <c r="AH2021" t="s">
        <v>530</v>
      </c>
      <c r="AJ2021" t="s">
        <v>6277</v>
      </c>
      <c r="AL2021" t="s">
        <v>339</v>
      </c>
      <c r="AM2021">
        <v>1</v>
      </c>
      <c r="AN2021">
        <v>1</v>
      </c>
      <c r="AO2021">
        <v>14899</v>
      </c>
      <c r="AQ2021">
        <v>124468</v>
      </c>
      <c r="AR2021">
        <v>53920001</v>
      </c>
      <c r="AS2021">
        <v>9000000</v>
      </c>
      <c r="AT2021" t="s">
        <v>40</v>
      </c>
      <c r="AW2021" t="s">
        <v>343</v>
      </c>
      <c r="BY2021" t="s">
        <v>342</v>
      </c>
      <c r="EQ2021">
        <v>243396</v>
      </c>
      <c r="ER2021" t="s">
        <v>6278</v>
      </c>
      <c r="EV2021">
        <v>17287099</v>
      </c>
      <c r="EW2021">
        <v>928</v>
      </c>
      <c r="EX2021">
        <v>220698</v>
      </c>
      <c r="EY2021" t="s">
        <v>6279</v>
      </c>
      <c r="EZ2021">
        <v>1</v>
      </c>
      <c r="FC2021">
        <v>95384</v>
      </c>
      <c r="FD2021" t="s">
        <v>3530</v>
      </c>
    </row>
    <row r="2022" spans="1:160" x14ac:dyDescent="0.3">
      <c r="A2022" t="str">
        <f>VLOOKUP(B2022,Table2[],3,FALSE)</f>
        <v>Digital</v>
      </c>
      <c r="B2022" t="str">
        <f>IF(OR(ISNUMBER(FIND("QVC",Z2022)),ISNUMBER(FIND("QVC",AL2022))),"QVC",IF(OR(ISNUMBER(FIND("NCO",H2022)),ISNUMBER(FIND("NCO",Y2022))), "NCO", IF(AL2022="consumer","PMD.com",VLOOKUP(LEFT(H2022,2),Tables!$E$1:$F$11,2,FALSE))))</f>
        <v>PMD.com</v>
      </c>
      <c r="C2022" t="str">
        <f t="shared" si="96"/>
        <v>53500001A</v>
      </c>
      <c r="D2022">
        <f t="shared" si="97"/>
        <v>1</v>
      </c>
      <c r="E2022" t="str">
        <f t="shared" ca="1" si="95"/>
        <v>shifted orders shipped</v>
      </c>
      <c r="F2022" t="s">
        <v>3539</v>
      </c>
      <c r="G2022" t="s">
        <v>335</v>
      </c>
      <c r="H2022" t="s">
        <v>3148</v>
      </c>
      <c r="I2022" s="6">
        <v>44011.407986111109</v>
      </c>
      <c r="J2022" t="s">
        <v>16</v>
      </c>
      <c r="K2022" s="6">
        <v>44013.346284722225</v>
      </c>
      <c r="M2022" t="s">
        <v>6280</v>
      </c>
      <c r="N2022" t="s">
        <v>6281</v>
      </c>
      <c r="Q2022" t="s">
        <v>387</v>
      </c>
      <c r="R2022" t="s">
        <v>365</v>
      </c>
      <c r="S2022" t="s">
        <v>6282</v>
      </c>
      <c r="T2022" t="s">
        <v>338</v>
      </c>
      <c r="U2022" t="s">
        <v>530</v>
      </c>
      <c r="W2022" t="s">
        <v>6283</v>
      </c>
      <c r="Z2022" t="s">
        <v>6280</v>
      </c>
      <c r="AA2022" t="s">
        <v>6281</v>
      </c>
      <c r="AD2022" t="s">
        <v>387</v>
      </c>
      <c r="AE2022" t="s">
        <v>365</v>
      </c>
      <c r="AF2022" t="s">
        <v>6282</v>
      </c>
      <c r="AG2022" t="s">
        <v>338</v>
      </c>
      <c r="AH2022" t="s">
        <v>530</v>
      </c>
      <c r="AJ2022" t="s">
        <v>6283</v>
      </c>
      <c r="AL2022" t="s">
        <v>339</v>
      </c>
      <c r="AM2022">
        <v>1</v>
      </c>
      <c r="AN2022">
        <v>1</v>
      </c>
      <c r="AO2022">
        <v>1690</v>
      </c>
      <c r="AQ2022">
        <v>125277</v>
      </c>
      <c r="AR2022" t="s">
        <v>1242</v>
      </c>
      <c r="AS2022" t="s">
        <v>1243</v>
      </c>
      <c r="AT2022" t="s">
        <v>1244</v>
      </c>
      <c r="AW2022" t="s">
        <v>349</v>
      </c>
      <c r="AX2022" t="s">
        <v>553</v>
      </c>
      <c r="AY2022" t="s">
        <v>345</v>
      </c>
      <c r="AZ2022">
        <v>0</v>
      </c>
      <c r="EQ2022">
        <v>251914</v>
      </c>
      <c r="ER2022" t="s">
        <v>3149</v>
      </c>
      <c r="EV2022">
        <v>17285758</v>
      </c>
      <c r="EW2022">
        <v>928</v>
      </c>
      <c r="EX2022">
        <v>220315</v>
      </c>
      <c r="EY2022" t="s">
        <v>6284</v>
      </c>
      <c r="EZ2022">
        <v>1</v>
      </c>
      <c r="FC2022" t="s">
        <v>1242</v>
      </c>
      <c r="FD2022" t="s">
        <v>1244</v>
      </c>
    </row>
    <row r="2023" spans="1:160" x14ac:dyDescent="0.3">
      <c r="A2023" t="str">
        <f>VLOOKUP(B2023,Table2[],3,FALSE)</f>
        <v>Digital</v>
      </c>
      <c r="B2023" t="str">
        <f>IF(OR(ISNUMBER(FIND("QVC",Z2023)),ISNUMBER(FIND("QVC",AL2023))),"QVC",IF(OR(ISNUMBER(FIND("NCO",H2023)),ISNUMBER(FIND("NCO",Y2023))), "NCO", IF(AL2023="consumer","PMD.com",VLOOKUP(LEFT(H2023,2),Tables!$E$1:$F$11,2,FALSE))))</f>
        <v>PMD.com</v>
      </c>
      <c r="C2023">
        <f t="shared" si="96"/>
        <v>5357</v>
      </c>
      <c r="D2023">
        <f t="shared" si="97"/>
        <v>1</v>
      </c>
      <c r="E2023" t="str">
        <f t="shared" ca="1" si="95"/>
        <v>shifted orders shipped</v>
      </c>
      <c r="F2023" t="s">
        <v>3539</v>
      </c>
      <c r="G2023" t="s">
        <v>335</v>
      </c>
      <c r="H2023" t="s">
        <v>3148</v>
      </c>
      <c r="I2023" s="6">
        <v>44011.407986111109</v>
      </c>
      <c r="J2023" t="s">
        <v>16</v>
      </c>
      <c r="K2023" s="6">
        <v>44013.346284722225</v>
      </c>
      <c r="M2023" t="s">
        <v>6280</v>
      </c>
      <c r="N2023" t="s">
        <v>6281</v>
      </c>
      <c r="Q2023" t="s">
        <v>387</v>
      </c>
      <c r="R2023" t="s">
        <v>365</v>
      </c>
      <c r="S2023" t="s">
        <v>6282</v>
      </c>
      <c r="T2023" t="s">
        <v>338</v>
      </c>
      <c r="U2023" t="s">
        <v>530</v>
      </c>
      <c r="W2023" t="s">
        <v>6283</v>
      </c>
      <c r="Z2023" t="s">
        <v>6280</v>
      </c>
      <c r="AA2023" t="s">
        <v>6281</v>
      </c>
      <c r="AD2023" t="s">
        <v>387</v>
      </c>
      <c r="AE2023" t="s">
        <v>365</v>
      </c>
      <c r="AF2023" t="s">
        <v>6282</v>
      </c>
      <c r="AG2023" t="s">
        <v>338</v>
      </c>
      <c r="AH2023" t="s">
        <v>530</v>
      </c>
      <c r="AJ2023" t="s">
        <v>6283</v>
      </c>
      <c r="AL2023" t="s">
        <v>339</v>
      </c>
      <c r="AM2023">
        <v>1</v>
      </c>
      <c r="AN2023">
        <v>1</v>
      </c>
      <c r="AO2023">
        <v>15182</v>
      </c>
      <c r="AQ2023">
        <v>124521</v>
      </c>
      <c r="AR2023">
        <v>5357</v>
      </c>
      <c r="AS2023" t="s">
        <v>87</v>
      </c>
      <c r="AT2023" t="s">
        <v>88</v>
      </c>
      <c r="AW2023" t="s">
        <v>340</v>
      </c>
      <c r="AX2023" t="s">
        <v>340</v>
      </c>
      <c r="AY2023" t="s">
        <v>351</v>
      </c>
      <c r="AZ2023" t="s">
        <v>379</v>
      </c>
      <c r="BY2023" t="s">
        <v>342</v>
      </c>
      <c r="EQ2023">
        <v>249142</v>
      </c>
      <c r="ER2023" t="s">
        <v>3149</v>
      </c>
      <c r="EV2023">
        <v>17285758</v>
      </c>
      <c r="EW2023">
        <v>928</v>
      </c>
      <c r="EX2023">
        <v>220315</v>
      </c>
      <c r="EY2023" t="s">
        <v>6284</v>
      </c>
      <c r="EZ2023">
        <v>1</v>
      </c>
      <c r="FC2023">
        <v>5357</v>
      </c>
      <c r="FD2023" t="s">
        <v>88</v>
      </c>
    </row>
    <row r="2024" spans="1:160" x14ac:dyDescent="0.3">
      <c r="A2024" t="str">
        <f>VLOOKUP(B2024,Table2[],3,FALSE)</f>
        <v>Digital</v>
      </c>
      <c r="B2024" t="str">
        <f>IF(OR(ISNUMBER(FIND("QVC",Z2024)),ISNUMBER(FIND("QVC",AL2024))),"QVC",IF(OR(ISNUMBER(FIND("NCO",H2024)),ISNUMBER(FIND("NCO",Y2024))), "NCO", IF(AL2024="consumer","PMD.com",VLOOKUP(LEFT(H2024,2),Tables!$E$1:$F$11,2,FALSE))))</f>
        <v>PMD.com</v>
      </c>
      <c r="C2024">
        <f t="shared" si="96"/>
        <v>51090030</v>
      </c>
      <c r="D2024">
        <f t="shared" si="97"/>
        <v>1</v>
      </c>
      <c r="E2024" t="str">
        <f t="shared" ca="1" si="95"/>
        <v>shifted orders shipped</v>
      </c>
      <c r="F2024" t="s">
        <v>3539</v>
      </c>
      <c r="G2024" t="s">
        <v>335</v>
      </c>
      <c r="H2024" t="s">
        <v>6285</v>
      </c>
      <c r="I2024" s="6">
        <v>44011.757268518515</v>
      </c>
      <c r="J2024" t="s">
        <v>16</v>
      </c>
      <c r="K2024" s="6">
        <v>44013.346377314818</v>
      </c>
      <c r="M2024" t="s">
        <v>6286</v>
      </c>
      <c r="N2024" t="s">
        <v>6287</v>
      </c>
      <c r="O2024" t="s">
        <v>887</v>
      </c>
      <c r="Q2024" t="s">
        <v>508</v>
      </c>
      <c r="R2024" t="s">
        <v>375</v>
      </c>
      <c r="S2024" t="s">
        <v>6288</v>
      </c>
      <c r="T2024" t="s">
        <v>338</v>
      </c>
      <c r="U2024" t="s">
        <v>530</v>
      </c>
      <c r="W2024" t="s">
        <v>6289</v>
      </c>
      <c r="Z2024" t="s">
        <v>6286</v>
      </c>
      <c r="AA2024" t="s">
        <v>6287</v>
      </c>
      <c r="AB2024" t="s">
        <v>887</v>
      </c>
      <c r="AD2024" t="s">
        <v>508</v>
      </c>
      <c r="AE2024" t="s">
        <v>375</v>
      </c>
      <c r="AF2024" t="s">
        <v>6288</v>
      </c>
      <c r="AG2024" t="s">
        <v>338</v>
      </c>
      <c r="AH2024" t="s">
        <v>530</v>
      </c>
      <c r="AJ2024" t="s">
        <v>6289</v>
      </c>
      <c r="AL2024" t="s">
        <v>339</v>
      </c>
      <c r="AM2024">
        <v>1</v>
      </c>
      <c r="AN2024">
        <v>1</v>
      </c>
      <c r="AO2024">
        <v>6688</v>
      </c>
      <c r="AQ2024">
        <v>125960</v>
      </c>
      <c r="AR2024">
        <v>51090030</v>
      </c>
      <c r="AS2024" t="s">
        <v>3043</v>
      </c>
      <c r="AT2024" t="s">
        <v>628</v>
      </c>
      <c r="AW2024" t="s">
        <v>343</v>
      </c>
      <c r="BY2024" t="s">
        <v>342</v>
      </c>
      <c r="BZ2024" t="b">
        <v>0</v>
      </c>
      <c r="EQ2024">
        <v>243047</v>
      </c>
      <c r="ER2024" t="s">
        <v>6290</v>
      </c>
      <c r="EV2024">
        <v>17286902</v>
      </c>
      <c r="EW2024">
        <v>928</v>
      </c>
      <c r="EX2024">
        <v>220660</v>
      </c>
      <c r="EY2024" t="s">
        <v>6291</v>
      </c>
      <c r="EZ2024">
        <v>1</v>
      </c>
      <c r="FC2024">
        <v>95384</v>
      </c>
      <c r="FD2024" t="s">
        <v>3530</v>
      </c>
    </row>
    <row r="2025" spans="1:160" x14ac:dyDescent="0.3">
      <c r="A2025" t="str">
        <f>VLOOKUP(B2025,Table2[],3,FALSE)</f>
        <v>Digital</v>
      </c>
      <c r="B2025" t="str">
        <f>IF(OR(ISNUMBER(FIND("QVC",Z2025)),ISNUMBER(FIND("QVC",AL2025))),"QVC",IF(OR(ISNUMBER(FIND("NCO",H2025)),ISNUMBER(FIND("NCO",Y2025))), "NCO", IF(AL2025="consumer","PMD.com",VLOOKUP(LEFT(H2025,2),Tables!$E$1:$F$11,2,FALSE))))</f>
        <v>PMD.com</v>
      </c>
      <c r="C2025">
        <f t="shared" si="96"/>
        <v>52430001</v>
      </c>
      <c r="D2025">
        <f t="shared" si="97"/>
        <v>1</v>
      </c>
      <c r="E2025" t="str">
        <f t="shared" ca="1" si="95"/>
        <v>shifted orders shipped</v>
      </c>
      <c r="F2025" t="s">
        <v>3539</v>
      </c>
      <c r="G2025" t="s">
        <v>335</v>
      </c>
      <c r="H2025" t="s">
        <v>6285</v>
      </c>
      <c r="I2025" s="6">
        <v>44011.757268518515</v>
      </c>
      <c r="J2025" t="s">
        <v>16</v>
      </c>
      <c r="K2025" s="6">
        <v>44013.346377314818</v>
      </c>
      <c r="M2025" t="s">
        <v>6286</v>
      </c>
      <c r="N2025" t="s">
        <v>6287</v>
      </c>
      <c r="O2025" t="s">
        <v>887</v>
      </c>
      <c r="Q2025" t="s">
        <v>508</v>
      </c>
      <c r="R2025" t="s">
        <v>375</v>
      </c>
      <c r="S2025" t="s">
        <v>6288</v>
      </c>
      <c r="T2025" t="s">
        <v>338</v>
      </c>
      <c r="U2025" t="s">
        <v>530</v>
      </c>
      <c r="W2025" t="s">
        <v>6289</v>
      </c>
      <c r="Z2025" t="s">
        <v>6286</v>
      </c>
      <c r="AA2025" t="s">
        <v>6287</v>
      </c>
      <c r="AB2025" t="s">
        <v>887</v>
      </c>
      <c r="AD2025" t="s">
        <v>508</v>
      </c>
      <c r="AE2025" t="s">
        <v>375</v>
      </c>
      <c r="AF2025" t="s">
        <v>6288</v>
      </c>
      <c r="AG2025" t="s">
        <v>338</v>
      </c>
      <c r="AH2025" t="s">
        <v>530</v>
      </c>
      <c r="AJ2025" t="s">
        <v>6289</v>
      </c>
      <c r="AL2025" t="s">
        <v>339</v>
      </c>
      <c r="AM2025">
        <v>1</v>
      </c>
      <c r="AN2025">
        <v>1</v>
      </c>
      <c r="AO2025">
        <v>12063</v>
      </c>
      <c r="AQ2025">
        <v>127155</v>
      </c>
      <c r="AR2025">
        <v>52430001</v>
      </c>
      <c r="AS2025" t="s">
        <v>927</v>
      </c>
      <c r="AT2025" t="s">
        <v>75</v>
      </c>
      <c r="AW2025" t="s">
        <v>340</v>
      </c>
      <c r="AX2025" t="s">
        <v>340</v>
      </c>
      <c r="AY2025" t="s">
        <v>357</v>
      </c>
      <c r="AZ2025" t="s">
        <v>363</v>
      </c>
      <c r="BY2025" t="s">
        <v>342</v>
      </c>
      <c r="EQ2025">
        <v>249990</v>
      </c>
      <c r="ER2025" t="s">
        <v>6290</v>
      </c>
      <c r="EV2025">
        <v>17286902</v>
      </c>
      <c r="EW2025">
        <v>928</v>
      </c>
      <c r="EX2025">
        <v>220660</v>
      </c>
      <c r="EY2025" t="s">
        <v>6291</v>
      </c>
      <c r="EZ2025">
        <v>1</v>
      </c>
      <c r="FC2025">
        <v>95384</v>
      </c>
      <c r="FD2025" t="s">
        <v>3530</v>
      </c>
    </row>
    <row r="2026" spans="1:160" x14ac:dyDescent="0.3">
      <c r="A2026" t="str">
        <f>VLOOKUP(B2026,Table2[],3,FALSE)</f>
        <v>Digital</v>
      </c>
      <c r="B2026" t="str">
        <f>IF(OR(ISNUMBER(FIND("QVC",Z2026)),ISNUMBER(FIND("QVC",AL2026))),"QVC",IF(OR(ISNUMBER(FIND("NCO",H2026)),ISNUMBER(FIND("NCO",Y2026))), "NCO", IF(AL2026="consumer","PMD.com",VLOOKUP(LEFT(H2026,2),Tables!$E$1:$F$11,2,FALSE))))</f>
        <v>PMD.com</v>
      </c>
      <c r="C2026">
        <f t="shared" si="96"/>
        <v>53920001</v>
      </c>
      <c r="D2026">
        <f t="shared" si="97"/>
        <v>1</v>
      </c>
      <c r="E2026" t="str">
        <f t="shared" ca="1" si="95"/>
        <v>shifted orders shipped</v>
      </c>
      <c r="F2026" t="s">
        <v>3539</v>
      </c>
      <c r="G2026" t="s">
        <v>335</v>
      </c>
      <c r="H2026" t="s">
        <v>6285</v>
      </c>
      <c r="I2026" s="6">
        <v>44011.757268518515</v>
      </c>
      <c r="J2026" t="s">
        <v>16</v>
      </c>
      <c r="K2026" s="6">
        <v>44013.346377314818</v>
      </c>
      <c r="M2026" t="s">
        <v>6286</v>
      </c>
      <c r="N2026" t="s">
        <v>6287</v>
      </c>
      <c r="O2026" t="s">
        <v>887</v>
      </c>
      <c r="Q2026" t="s">
        <v>508</v>
      </c>
      <c r="R2026" t="s">
        <v>375</v>
      </c>
      <c r="S2026" t="s">
        <v>6288</v>
      </c>
      <c r="T2026" t="s">
        <v>338</v>
      </c>
      <c r="U2026" t="s">
        <v>530</v>
      </c>
      <c r="W2026" t="s">
        <v>6289</v>
      </c>
      <c r="Z2026" t="s">
        <v>6286</v>
      </c>
      <c r="AA2026" t="s">
        <v>6287</v>
      </c>
      <c r="AB2026" t="s">
        <v>887</v>
      </c>
      <c r="AD2026" t="s">
        <v>508</v>
      </c>
      <c r="AE2026" t="s">
        <v>375</v>
      </c>
      <c r="AF2026" t="s">
        <v>6288</v>
      </c>
      <c r="AG2026" t="s">
        <v>338</v>
      </c>
      <c r="AH2026" t="s">
        <v>530</v>
      </c>
      <c r="AJ2026" t="s">
        <v>6289</v>
      </c>
      <c r="AL2026" t="s">
        <v>339</v>
      </c>
      <c r="AM2026">
        <v>1</v>
      </c>
      <c r="AN2026">
        <v>1</v>
      </c>
      <c r="AO2026">
        <v>14899</v>
      </c>
      <c r="AQ2026">
        <v>124468</v>
      </c>
      <c r="AR2026">
        <v>53920001</v>
      </c>
      <c r="AS2026">
        <v>9000000</v>
      </c>
      <c r="AT2026" t="s">
        <v>40</v>
      </c>
      <c r="AW2026" t="s">
        <v>343</v>
      </c>
      <c r="BY2026" t="s">
        <v>342</v>
      </c>
      <c r="EQ2026">
        <v>243396</v>
      </c>
      <c r="ER2026" t="s">
        <v>6290</v>
      </c>
      <c r="EV2026">
        <v>17286902</v>
      </c>
      <c r="EW2026">
        <v>928</v>
      </c>
      <c r="EX2026">
        <v>220660</v>
      </c>
      <c r="EY2026" t="s">
        <v>6291</v>
      </c>
      <c r="EZ2026">
        <v>1</v>
      </c>
      <c r="FC2026">
        <v>95384</v>
      </c>
      <c r="FD2026" t="s">
        <v>3530</v>
      </c>
    </row>
    <row r="2027" spans="1:160" x14ac:dyDescent="0.3">
      <c r="A2027" t="str">
        <f>VLOOKUP(B2027,Table2[],3,FALSE)</f>
        <v>Digital</v>
      </c>
      <c r="B2027" t="str">
        <f>IF(OR(ISNUMBER(FIND("QVC",Z2027)),ISNUMBER(FIND("QVC",AL2027))),"QVC",IF(OR(ISNUMBER(FIND("NCO",H2027)),ISNUMBER(FIND("NCO",Y2027))), "NCO", IF(AL2027="consumer","PMD.com",VLOOKUP(LEFT(H2027,2),Tables!$E$1:$F$11,2,FALSE))))</f>
        <v>PMD.com</v>
      </c>
      <c r="C2027">
        <f t="shared" si="96"/>
        <v>5354</v>
      </c>
      <c r="D2027">
        <f t="shared" si="97"/>
        <v>1</v>
      </c>
      <c r="E2027" t="str">
        <f t="shared" ca="1" si="95"/>
        <v>shifted orders shipped</v>
      </c>
      <c r="F2027" t="s">
        <v>3539</v>
      </c>
      <c r="G2027" t="s">
        <v>335</v>
      </c>
      <c r="H2027" t="s">
        <v>6285</v>
      </c>
      <c r="I2027" s="6">
        <v>44011.757268518515</v>
      </c>
      <c r="J2027" t="s">
        <v>16</v>
      </c>
      <c r="K2027" s="6">
        <v>44013.346377314818</v>
      </c>
      <c r="M2027" t="s">
        <v>6286</v>
      </c>
      <c r="N2027" t="s">
        <v>6287</v>
      </c>
      <c r="O2027" t="s">
        <v>887</v>
      </c>
      <c r="Q2027" t="s">
        <v>508</v>
      </c>
      <c r="R2027" t="s">
        <v>375</v>
      </c>
      <c r="S2027" t="s">
        <v>6288</v>
      </c>
      <c r="T2027" t="s">
        <v>338</v>
      </c>
      <c r="U2027" t="s">
        <v>530</v>
      </c>
      <c r="W2027" t="s">
        <v>6289</v>
      </c>
      <c r="Z2027" t="s">
        <v>6286</v>
      </c>
      <c r="AA2027" t="s">
        <v>6287</v>
      </c>
      <c r="AB2027" t="s">
        <v>887</v>
      </c>
      <c r="AD2027" t="s">
        <v>508</v>
      </c>
      <c r="AE2027" t="s">
        <v>375</v>
      </c>
      <c r="AF2027" t="s">
        <v>6288</v>
      </c>
      <c r="AG2027" t="s">
        <v>338</v>
      </c>
      <c r="AH2027" t="s">
        <v>530</v>
      </c>
      <c r="AJ2027" t="s">
        <v>6289</v>
      </c>
      <c r="AL2027" t="s">
        <v>339</v>
      </c>
      <c r="AM2027">
        <v>1</v>
      </c>
      <c r="AN2027">
        <v>1</v>
      </c>
      <c r="AO2027">
        <v>5214</v>
      </c>
      <c r="AQ2027">
        <v>124518</v>
      </c>
      <c r="AR2027">
        <v>5354</v>
      </c>
      <c r="AS2027" t="s">
        <v>1753</v>
      </c>
      <c r="AT2027" t="s">
        <v>103</v>
      </c>
      <c r="AW2027" t="s">
        <v>340</v>
      </c>
      <c r="AX2027" t="s">
        <v>340</v>
      </c>
      <c r="AY2027" t="s">
        <v>351</v>
      </c>
      <c r="AZ2027" t="s">
        <v>415</v>
      </c>
      <c r="BY2027" t="s">
        <v>342</v>
      </c>
      <c r="EQ2027">
        <v>249176</v>
      </c>
      <c r="ER2027" t="s">
        <v>6290</v>
      </c>
      <c r="EV2027">
        <v>17286902</v>
      </c>
      <c r="EW2027">
        <v>928</v>
      </c>
      <c r="EX2027">
        <v>220660</v>
      </c>
      <c r="EY2027" t="s">
        <v>6291</v>
      </c>
      <c r="EZ2027">
        <v>1</v>
      </c>
      <c r="FC2027">
        <v>5354</v>
      </c>
      <c r="FD2027" t="s">
        <v>103</v>
      </c>
    </row>
    <row r="2028" spans="1:160" x14ac:dyDescent="0.3">
      <c r="A2028" t="str">
        <f>VLOOKUP(B2028,Table2[],3,FALSE)</f>
        <v>Digital</v>
      </c>
      <c r="B2028" t="str">
        <f>IF(OR(ISNUMBER(FIND("QVC",Z2028)),ISNUMBER(FIND("QVC",AL2028))),"QVC",IF(OR(ISNUMBER(FIND("NCO",H2028)),ISNUMBER(FIND("NCO",Y2028))), "NCO", IF(AL2028="consumer","PMD.com",VLOOKUP(LEFT(H2028,2),Tables!$E$1:$F$11,2,FALSE))))</f>
        <v>PMD.com</v>
      </c>
      <c r="C2028">
        <f t="shared" si="96"/>
        <v>5357</v>
      </c>
      <c r="D2028">
        <f t="shared" si="97"/>
        <v>1</v>
      </c>
      <c r="E2028" t="str">
        <f t="shared" ca="1" si="95"/>
        <v>shifted orders shipped</v>
      </c>
      <c r="F2028" t="s">
        <v>3539</v>
      </c>
      <c r="G2028" t="s">
        <v>335</v>
      </c>
      <c r="H2028" t="s">
        <v>6285</v>
      </c>
      <c r="I2028" s="6">
        <v>44011.757268518515</v>
      </c>
      <c r="J2028" t="s">
        <v>16</v>
      </c>
      <c r="K2028" s="6">
        <v>44013.346377314818</v>
      </c>
      <c r="M2028" t="s">
        <v>6286</v>
      </c>
      <c r="N2028" t="s">
        <v>6287</v>
      </c>
      <c r="O2028" t="s">
        <v>887</v>
      </c>
      <c r="Q2028" t="s">
        <v>508</v>
      </c>
      <c r="R2028" t="s">
        <v>375</v>
      </c>
      <c r="S2028" t="s">
        <v>6288</v>
      </c>
      <c r="T2028" t="s">
        <v>338</v>
      </c>
      <c r="U2028" t="s">
        <v>530</v>
      </c>
      <c r="W2028" t="s">
        <v>6289</v>
      </c>
      <c r="Z2028" t="s">
        <v>6286</v>
      </c>
      <c r="AA2028" t="s">
        <v>6287</v>
      </c>
      <c r="AB2028" t="s">
        <v>887</v>
      </c>
      <c r="AD2028" t="s">
        <v>508</v>
      </c>
      <c r="AE2028" t="s">
        <v>375</v>
      </c>
      <c r="AF2028" t="s">
        <v>6288</v>
      </c>
      <c r="AG2028" t="s">
        <v>338</v>
      </c>
      <c r="AH2028" t="s">
        <v>530</v>
      </c>
      <c r="AJ2028" t="s">
        <v>6289</v>
      </c>
      <c r="AL2028" t="s">
        <v>339</v>
      </c>
      <c r="AM2028">
        <v>1</v>
      </c>
      <c r="AN2028">
        <v>1</v>
      </c>
      <c r="AO2028">
        <v>15182</v>
      </c>
      <c r="AQ2028">
        <v>124521</v>
      </c>
      <c r="AR2028">
        <v>5357</v>
      </c>
      <c r="AS2028" t="s">
        <v>87</v>
      </c>
      <c r="AT2028" t="s">
        <v>88</v>
      </c>
      <c r="AW2028" t="s">
        <v>340</v>
      </c>
      <c r="AX2028" t="s">
        <v>340</v>
      </c>
      <c r="AY2028" t="s">
        <v>351</v>
      </c>
      <c r="AZ2028" t="s">
        <v>379</v>
      </c>
      <c r="BY2028" t="s">
        <v>342</v>
      </c>
      <c r="EQ2028">
        <v>249142</v>
      </c>
      <c r="ER2028" t="s">
        <v>6290</v>
      </c>
      <c r="EV2028">
        <v>17286902</v>
      </c>
      <c r="EW2028">
        <v>928</v>
      </c>
      <c r="EX2028">
        <v>220660</v>
      </c>
      <c r="EY2028" t="s">
        <v>6291</v>
      </c>
      <c r="EZ2028">
        <v>1</v>
      </c>
      <c r="FC2028">
        <v>5357</v>
      </c>
      <c r="FD2028" t="s">
        <v>88</v>
      </c>
    </row>
    <row r="2029" spans="1:160" x14ac:dyDescent="0.3">
      <c r="A2029" t="str">
        <f>VLOOKUP(B2029,Table2[],3,FALSE)</f>
        <v>Digital</v>
      </c>
      <c r="B2029" t="str">
        <f>IF(OR(ISNUMBER(FIND("QVC",Z2029)),ISNUMBER(FIND("QVC",AL2029))),"QVC",IF(OR(ISNUMBER(FIND("NCO",H2029)),ISNUMBER(FIND("NCO",Y2029))), "NCO", IF(AL2029="consumer","PMD.com",VLOOKUP(LEFT(H2029,2),Tables!$E$1:$F$11,2,FALSE))))</f>
        <v>PMD.com</v>
      </c>
      <c r="C2029">
        <f t="shared" si="96"/>
        <v>5357</v>
      </c>
      <c r="D2029">
        <f t="shared" si="97"/>
        <v>1</v>
      </c>
      <c r="E2029" t="str">
        <f t="shared" ca="1" si="95"/>
        <v>shifted orders shipped</v>
      </c>
      <c r="F2029" t="s">
        <v>3539</v>
      </c>
      <c r="G2029" t="s">
        <v>335</v>
      </c>
      <c r="H2029" t="s">
        <v>6293</v>
      </c>
      <c r="I2029" s="6">
        <v>44011.76699074074</v>
      </c>
      <c r="J2029" t="s">
        <v>16</v>
      </c>
      <c r="K2029" s="6">
        <v>44013.34642361111</v>
      </c>
      <c r="M2029" t="s">
        <v>6294</v>
      </c>
      <c r="N2029" t="s">
        <v>6295</v>
      </c>
      <c r="O2029" t="s">
        <v>6296</v>
      </c>
      <c r="Q2029" t="s">
        <v>445</v>
      </c>
      <c r="R2029" t="s">
        <v>365</v>
      </c>
      <c r="S2029">
        <v>92688</v>
      </c>
      <c r="T2029" t="s">
        <v>338</v>
      </c>
      <c r="U2029" t="s">
        <v>530</v>
      </c>
      <c r="W2029" t="s">
        <v>6297</v>
      </c>
      <c r="Z2029" t="s">
        <v>6294</v>
      </c>
      <c r="AA2029" t="s">
        <v>6295</v>
      </c>
      <c r="AB2029" t="s">
        <v>6296</v>
      </c>
      <c r="AD2029" t="s">
        <v>445</v>
      </c>
      <c r="AE2029" t="s">
        <v>365</v>
      </c>
      <c r="AF2029">
        <v>92688</v>
      </c>
      <c r="AG2029" t="s">
        <v>338</v>
      </c>
      <c r="AH2029" t="s">
        <v>530</v>
      </c>
      <c r="AJ2029" t="s">
        <v>6297</v>
      </c>
      <c r="AL2029" t="s">
        <v>339</v>
      </c>
      <c r="AM2029">
        <v>1</v>
      </c>
      <c r="AN2029">
        <v>1</v>
      </c>
      <c r="AO2029">
        <v>15182</v>
      </c>
      <c r="AQ2029">
        <v>124521</v>
      </c>
      <c r="AR2029">
        <v>5357</v>
      </c>
      <c r="AS2029" t="s">
        <v>87</v>
      </c>
      <c r="AT2029" t="s">
        <v>88</v>
      </c>
      <c r="AW2029" t="s">
        <v>340</v>
      </c>
      <c r="AX2029" t="s">
        <v>340</v>
      </c>
      <c r="AY2029" t="s">
        <v>351</v>
      </c>
      <c r="AZ2029" t="s">
        <v>379</v>
      </c>
      <c r="BY2029" t="s">
        <v>342</v>
      </c>
      <c r="EQ2029">
        <v>249142</v>
      </c>
      <c r="ER2029" t="s">
        <v>6298</v>
      </c>
      <c r="EV2029">
        <v>17286910</v>
      </c>
      <c r="EW2029">
        <v>928</v>
      </c>
      <c r="EX2029">
        <v>220668</v>
      </c>
      <c r="EY2029" t="s">
        <v>6299</v>
      </c>
      <c r="EZ2029">
        <v>1</v>
      </c>
      <c r="FC2029">
        <v>5357</v>
      </c>
      <c r="FD2029" t="s">
        <v>88</v>
      </c>
    </row>
    <row r="2030" spans="1:160" x14ac:dyDescent="0.3">
      <c r="A2030" t="str">
        <f>VLOOKUP(B2030,Table2[],3,FALSE)</f>
        <v>Digital</v>
      </c>
      <c r="B2030" t="str">
        <f>IF(OR(ISNUMBER(FIND("QVC",Z2030)),ISNUMBER(FIND("QVC",AL2030))),"QVC",IF(OR(ISNUMBER(FIND("NCO",H2030)),ISNUMBER(FIND("NCO",Y2030))), "NCO", IF(AL2030="consumer","PMD.com",VLOOKUP(LEFT(H2030,2),Tables!$E$1:$F$11,2,FALSE))))</f>
        <v>PMD.com</v>
      </c>
      <c r="C2030">
        <f t="shared" si="96"/>
        <v>55090001</v>
      </c>
      <c r="D2030">
        <f t="shared" si="97"/>
        <v>1</v>
      </c>
      <c r="E2030" t="str">
        <f t="shared" ca="1" si="95"/>
        <v>shifted orders shipped</v>
      </c>
      <c r="F2030" t="s">
        <v>3539</v>
      </c>
      <c r="G2030" t="s">
        <v>335</v>
      </c>
      <c r="H2030" t="s">
        <v>6293</v>
      </c>
      <c r="I2030" s="6">
        <v>44011.76699074074</v>
      </c>
      <c r="J2030" t="s">
        <v>16</v>
      </c>
      <c r="K2030" s="6">
        <v>44013.34642361111</v>
      </c>
      <c r="M2030" t="s">
        <v>6294</v>
      </c>
      <c r="N2030" t="s">
        <v>6295</v>
      </c>
      <c r="O2030" t="s">
        <v>6296</v>
      </c>
      <c r="Q2030" t="s">
        <v>445</v>
      </c>
      <c r="R2030" t="s">
        <v>365</v>
      </c>
      <c r="S2030">
        <v>92688</v>
      </c>
      <c r="T2030" t="s">
        <v>338</v>
      </c>
      <c r="U2030" t="s">
        <v>530</v>
      </c>
      <c r="W2030" t="s">
        <v>6297</v>
      </c>
      <c r="Z2030" t="s">
        <v>6294</v>
      </c>
      <c r="AA2030" t="s">
        <v>6295</v>
      </c>
      <c r="AB2030" t="s">
        <v>6296</v>
      </c>
      <c r="AD2030" t="s">
        <v>445</v>
      </c>
      <c r="AE2030" t="s">
        <v>365</v>
      </c>
      <c r="AF2030">
        <v>92688</v>
      </c>
      <c r="AG2030" t="s">
        <v>338</v>
      </c>
      <c r="AH2030" t="s">
        <v>530</v>
      </c>
      <c r="AJ2030" t="s">
        <v>6297</v>
      </c>
      <c r="AL2030" t="s">
        <v>339</v>
      </c>
      <c r="AM2030">
        <v>1</v>
      </c>
      <c r="AN2030">
        <v>1</v>
      </c>
      <c r="AO2030">
        <v>5013</v>
      </c>
      <c r="AQ2030">
        <v>124478</v>
      </c>
      <c r="AR2030">
        <v>55090001</v>
      </c>
      <c r="AS2030" t="s">
        <v>995</v>
      </c>
      <c r="AT2030" t="s">
        <v>165</v>
      </c>
      <c r="AW2030" t="s">
        <v>340</v>
      </c>
      <c r="AX2030" t="s">
        <v>340</v>
      </c>
      <c r="AY2030" t="s">
        <v>382</v>
      </c>
      <c r="AZ2030">
        <v>0</v>
      </c>
      <c r="BY2030" t="s">
        <v>342</v>
      </c>
      <c r="EQ2030">
        <v>251219</v>
      </c>
      <c r="ER2030" t="s">
        <v>6298</v>
      </c>
      <c r="EV2030">
        <v>17286910</v>
      </c>
      <c r="EW2030">
        <v>928</v>
      </c>
      <c r="EX2030">
        <v>220668</v>
      </c>
      <c r="EY2030" t="s">
        <v>6299</v>
      </c>
      <c r="EZ2030">
        <v>1</v>
      </c>
      <c r="FC2030">
        <v>55090001</v>
      </c>
      <c r="FD2030" t="s">
        <v>165</v>
      </c>
    </row>
    <row r="2031" spans="1:160" x14ac:dyDescent="0.3">
      <c r="A2031" t="str">
        <f>VLOOKUP(B2031,Table2[],3,FALSE)</f>
        <v>Digital</v>
      </c>
      <c r="B2031" t="str">
        <f>IF(OR(ISNUMBER(FIND("QVC",Z2031)),ISNUMBER(FIND("QVC",AL2031))),"QVC",IF(OR(ISNUMBER(FIND("NCO",H2031)),ISNUMBER(FIND("NCO",Y2031))), "NCO", IF(AL2031="consumer","PMD.com",VLOOKUP(LEFT(H2031,2),Tables!$E$1:$F$11,2,FALSE))))</f>
        <v>PMD.com</v>
      </c>
      <c r="C2031">
        <f t="shared" si="96"/>
        <v>53920001</v>
      </c>
      <c r="D2031">
        <f t="shared" si="97"/>
        <v>1</v>
      </c>
      <c r="E2031" t="str">
        <f t="shared" ca="1" si="95"/>
        <v>shifted orders shipped</v>
      </c>
      <c r="F2031" t="s">
        <v>3539</v>
      </c>
      <c r="G2031" t="s">
        <v>335</v>
      </c>
      <c r="H2031" t="s">
        <v>6293</v>
      </c>
      <c r="I2031" s="6">
        <v>44011.76699074074</v>
      </c>
      <c r="J2031" t="s">
        <v>16</v>
      </c>
      <c r="K2031" s="6">
        <v>44013.34642361111</v>
      </c>
      <c r="M2031" t="s">
        <v>6294</v>
      </c>
      <c r="N2031" t="s">
        <v>6295</v>
      </c>
      <c r="O2031" t="s">
        <v>6296</v>
      </c>
      <c r="Q2031" t="s">
        <v>445</v>
      </c>
      <c r="R2031" t="s">
        <v>365</v>
      </c>
      <c r="S2031">
        <v>92688</v>
      </c>
      <c r="T2031" t="s">
        <v>338</v>
      </c>
      <c r="U2031" t="s">
        <v>530</v>
      </c>
      <c r="W2031" t="s">
        <v>6297</v>
      </c>
      <c r="Z2031" t="s">
        <v>6294</v>
      </c>
      <c r="AA2031" t="s">
        <v>6295</v>
      </c>
      <c r="AB2031" t="s">
        <v>6296</v>
      </c>
      <c r="AD2031" t="s">
        <v>445</v>
      </c>
      <c r="AE2031" t="s">
        <v>365</v>
      </c>
      <c r="AF2031">
        <v>92688</v>
      </c>
      <c r="AG2031" t="s">
        <v>338</v>
      </c>
      <c r="AH2031" t="s">
        <v>530</v>
      </c>
      <c r="AJ2031" t="s">
        <v>6297</v>
      </c>
      <c r="AL2031" t="s">
        <v>339</v>
      </c>
      <c r="AM2031">
        <v>1</v>
      </c>
      <c r="AN2031">
        <v>1</v>
      </c>
      <c r="AO2031">
        <v>14899</v>
      </c>
      <c r="AQ2031">
        <v>124468</v>
      </c>
      <c r="AR2031">
        <v>53920001</v>
      </c>
      <c r="AS2031">
        <v>9000000</v>
      </c>
      <c r="AT2031" t="s">
        <v>40</v>
      </c>
      <c r="AW2031" t="s">
        <v>343</v>
      </c>
      <c r="BY2031" t="s">
        <v>342</v>
      </c>
      <c r="EQ2031">
        <v>243396</v>
      </c>
      <c r="ER2031" t="s">
        <v>6298</v>
      </c>
      <c r="EV2031">
        <v>17286910</v>
      </c>
      <c r="EW2031">
        <v>928</v>
      </c>
      <c r="EX2031">
        <v>220668</v>
      </c>
      <c r="EY2031" t="s">
        <v>6299</v>
      </c>
      <c r="EZ2031">
        <v>1</v>
      </c>
      <c r="FC2031">
        <v>95384</v>
      </c>
      <c r="FD2031" t="s">
        <v>3530</v>
      </c>
    </row>
    <row r="2032" spans="1:160" x14ac:dyDescent="0.3">
      <c r="A2032" t="str">
        <f>VLOOKUP(B2032,Table2[],3,FALSE)</f>
        <v>Digital</v>
      </c>
      <c r="B2032" t="str">
        <f>IF(OR(ISNUMBER(FIND("QVC",Z2032)),ISNUMBER(FIND("QVC",AL2032))),"QVC",IF(OR(ISNUMBER(FIND("NCO",H2032)),ISNUMBER(FIND("NCO",Y2032))), "NCO", IF(AL2032="consumer","PMD.com",VLOOKUP(LEFT(H2032,2),Tables!$E$1:$F$11,2,FALSE))))</f>
        <v>PMD.com</v>
      </c>
      <c r="C2032">
        <f t="shared" si="96"/>
        <v>57110001</v>
      </c>
      <c r="D2032">
        <f t="shared" si="97"/>
        <v>1</v>
      </c>
      <c r="E2032" t="str">
        <f t="shared" ca="1" si="95"/>
        <v>shifted orders shipped</v>
      </c>
      <c r="F2032" t="s">
        <v>3539</v>
      </c>
      <c r="G2032" t="s">
        <v>335</v>
      </c>
      <c r="H2032" t="s">
        <v>2797</v>
      </c>
      <c r="I2032" s="6">
        <v>44008.638807870368</v>
      </c>
      <c r="J2032" t="s">
        <v>16</v>
      </c>
      <c r="K2032" s="6">
        <v>44013.34642361111</v>
      </c>
      <c r="M2032" t="s">
        <v>1151</v>
      </c>
      <c r="N2032" t="s">
        <v>785</v>
      </c>
      <c r="O2032" t="s">
        <v>550</v>
      </c>
      <c r="Q2032" t="s">
        <v>527</v>
      </c>
      <c r="R2032" t="s">
        <v>365</v>
      </c>
      <c r="S2032" t="s">
        <v>786</v>
      </c>
      <c r="T2032" t="s">
        <v>338</v>
      </c>
      <c r="U2032" t="s">
        <v>530</v>
      </c>
      <c r="W2032" t="s">
        <v>1099</v>
      </c>
      <c r="Z2032" t="s">
        <v>1151</v>
      </c>
      <c r="AA2032" t="s">
        <v>785</v>
      </c>
      <c r="AB2032" t="s">
        <v>550</v>
      </c>
      <c r="AD2032" t="s">
        <v>527</v>
      </c>
      <c r="AE2032" t="s">
        <v>365</v>
      </c>
      <c r="AF2032" t="s">
        <v>786</v>
      </c>
      <c r="AG2032" t="s">
        <v>338</v>
      </c>
      <c r="AH2032" t="s">
        <v>530</v>
      </c>
      <c r="AJ2032" t="s">
        <v>1099</v>
      </c>
      <c r="AL2032" t="s">
        <v>339</v>
      </c>
      <c r="AM2032">
        <v>1</v>
      </c>
      <c r="AN2032">
        <v>1</v>
      </c>
      <c r="AO2032">
        <v>2258</v>
      </c>
      <c r="AQ2032">
        <v>127091</v>
      </c>
      <c r="AR2032">
        <v>57110001</v>
      </c>
      <c r="AT2032" t="s">
        <v>1332</v>
      </c>
      <c r="AW2032" t="s">
        <v>340</v>
      </c>
      <c r="AX2032" t="s">
        <v>340</v>
      </c>
      <c r="AY2032" t="s">
        <v>348</v>
      </c>
      <c r="AZ2032" t="s">
        <v>1418</v>
      </c>
      <c r="BY2032" t="s">
        <v>342</v>
      </c>
      <c r="EQ2032">
        <v>248023</v>
      </c>
      <c r="ER2032" t="s">
        <v>2798</v>
      </c>
      <c r="EV2032">
        <v>17285121</v>
      </c>
      <c r="EW2032">
        <v>928</v>
      </c>
      <c r="EX2032">
        <v>219597</v>
      </c>
      <c r="EY2032" t="s">
        <v>6292</v>
      </c>
      <c r="EZ2032">
        <v>1</v>
      </c>
      <c r="FC2032">
        <v>95383</v>
      </c>
      <c r="FD2032" t="s">
        <v>1417</v>
      </c>
    </row>
    <row r="2033" spans="1:160" x14ac:dyDescent="0.3">
      <c r="A2033" t="str">
        <f>VLOOKUP(B2033,Table2[],3,FALSE)</f>
        <v>Digital</v>
      </c>
      <c r="B2033" t="str">
        <f>IF(OR(ISNUMBER(FIND("QVC",Z2033)),ISNUMBER(FIND("QVC",AL2033))),"QVC",IF(OR(ISNUMBER(FIND("NCO",H2033)),ISNUMBER(FIND("NCO",Y2033))), "NCO", IF(AL2033="consumer","PMD.com",VLOOKUP(LEFT(H2033,2),Tables!$E$1:$F$11,2,FALSE))))</f>
        <v>PMD.com</v>
      </c>
      <c r="C2033">
        <f t="shared" si="96"/>
        <v>52430001</v>
      </c>
      <c r="D2033">
        <f t="shared" si="97"/>
        <v>1</v>
      </c>
      <c r="E2033" t="str">
        <f t="shared" ca="1" si="95"/>
        <v>shifted orders shipped</v>
      </c>
      <c r="F2033" t="s">
        <v>3539</v>
      </c>
      <c r="G2033" t="s">
        <v>335</v>
      </c>
      <c r="H2033" t="s">
        <v>6293</v>
      </c>
      <c r="I2033" s="6">
        <v>44011.76699074074</v>
      </c>
      <c r="J2033" t="s">
        <v>16</v>
      </c>
      <c r="K2033" s="6">
        <v>44013.34642361111</v>
      </c>
      <c r="M2033" t="s">
        <v>6294</v>
      </c>
      <c r="N2033" t="s">
        <v>6295</v>
      </c>
      <c r="O2033" t="s">
        <v>6296</v>
      </c>
      <c r="Q2033" t="s">
        <v>445</v>
      </c>
      <c r="R2033" t="s">
        <v>365</v>
      </c>
      <c r="S2033">
        <v>92688</v>
      </c>
      <c r="T2033" t="s">
        <v>338</v>
      </c>
      <c r="U2033" t="s">
        <v>530</v>
      </c>
      <c r="W2033" t="s">
        <v>6297</v>
      </c>
      <c r="Z2033" t="s">
        <v>6294</v>
      </c>
      <c r="AA2033" t="s">
        <v>6295</v>
      </c>
      <c r="AB2033" t="s">
        <v>6296</v>
      </c>
      <c r="AD2033" t="s">
        <v>445</v>
      </c>
      <c r="AE2033" t="s">
        <v>365</v>
      </c>
      <c r="AF2033">
        <v>92688</v>
      </c>
      <c r="AG2033" t="s">
        <v>338</v>
      </c>
      <c r="AH2033" t="s">
        <v>530</v>
      </c>
      <c r="AJ2033" t="s">
        <v>6297</v>
      </c>
      <c r="AL2033" t="s">
        <v>339</v>
      </c>
      <c r="AM2033">
        <v>1</v>
      </c>
      <c r="AN2033">
        <v>1</v>
      </c>
      <c r="AO2033">
        <v>12063</v>
      </c>
      <c r="AQ2033">
        <v>127155</v>
      </c>
      <c r="AR2033">
        <v>52430001</v>
      </c>
      <c r="AS2033" t="s">
        <v>927</v>
      </c>
      <c r="AT2033" t="s">
        <v>75</v>
      </c>
      <c r="AW2033" t="s">
        <v>340</v>
      </c>
      <c r="AX2033" t="s">
        <v>340</v>
      </c>
      <c r="AY2033" t="s">
        <v>357</v>
      </c>
      <c r="AZ2033" t="s">
        <v>363</v>
      </c>
      <c r="BY2033" t="s">
        <v>342</v>
      </c>
      <c r="EQ2033">
        <v>249990</v>
      </c>
      <c r="ER2033" t="s">
        <v>6298</v>
      </c>
      <c r="EV2033">
        <v>17286910</v>
      </c>
      <c r="EW2033">
        <v>928</v>
      </c>
      <c r="EX2033">
        <v>220668</v>
      </c>
      <c r="EY2033" t="s">
        <v>6299</v>
      </c>
      <c r="EZ2033">
        <v>1</v>
      </c>
      <c r="FC2033">
        <v>95384</v>
      </c>
      <c r="FD2033" t="s">
        <v>3530</v>
      </c>
    </row>
    <row r="2034" spans="1:160" x14ac:dyDescent="0.3">
      <c r="A2034" t="str">
        <f>VLOOKUP(B2034,Table2[],3,FALSE)</f>
        <v>Digital</v>
      </c>
      <c r="B2034" t="str">
        <f>IF(OR(ISNUMBER(FIND("QVC",Z2034)),ISNUMBER(FIND("QVC",AL2034))),"QVC",IF(OR(ISNUMBER(FIND("NCO",H2034)),ISNUMBER(FIND("NCO",Y2034))), "NCO", IF(AL2034="consumer","PMD.com",VLOOKUP(LEFT(H2034,2),Tables!$E$1:$F$11,2,FALSE))))</f>
        <v>PMD.com</v>
      </c>
      <c r="C2034">
        <f t="shared" si="96"/>
        <v>57090001</v>
      </c>
      <c r="D2034">
        <f t="shared" si="97"/>
        <v>1</v>
      </c>
      <c r="E2034" t="str">
        <f t="shared" ca="1" si="95"/>
        <v>shifted orders shipped</v>
      </c>
      <c r="F2034" t="s">
        <v>3539</v>
      </c>
      <c r="G2034" t="s">
        <v>335</v>
      </c>
      <c r="H2034" t="s">
        <v>2797</v>
      </c>
      <c r="I2034" s="6">
        <v>44008.638807870368</v>
      </c>
      <c r="J2034" t="s">
        <v>16</v>
      </c>
      <c r="K2034" s="6">
        <v>44013.34642361111</v>
      </c>
      <c r="M2034" t="s">
        <v>1151</v>
      </c>
      <c r="N2034" t="s">
        <v>785</v>
      </c>
      <c r="O2034" t="s">
        <v>550</v>
      </c>
      <c r="Q2034" t="s">
        <v>527</v>
      </c>
      <c r="R2034" t="s">
        <v>365</v>
      </c>
      <c r="S2034" t="s">
        <v>786</v>
      </c>
      <c r="T2034" t="s">
        <v>338</v>
      </c>
      <c r="U2034" t="s">
        <v>530</v>
      </c>
      <c r="W2034" t="s">
        <v>1099</v>
      </c>
      <c r="Z2034" t="s">
        <v>1151</v>
      </c>
      <c r="AA2034" t="s">
        <v>785</v>
      </c>
      <c r="AB2034" t="s">
        <v>550</v>
      </c>
      <c r="AD2034" t="s">
        <v>527</v>
      </c>
      <c r="AE2034" t="s">
        <v>365</v>
      </c>
      <c r="AF2034" t="s">
        <v>786</v>
      </c>
      <c r="AG2034" t="s">
        <v>338</v>
      </c>
      <c r="AH2034" t="s">
        <v>530</v>
      </c>
      <c r="AJ2034" t="s">
        <v>1099</v>
      </c>
      <c r="AL2034" t="s">
        <v>339</v>
      </c>
      <c r="AM2034">
        <v>1</v>
      </c>
      <c r="AN2034">
        <v>1</v>
      </c>
      <c r="AO2034">
        <v>2258</v>
      </c>
      <c r="AQ2034">
        <v>127089</v>
      </c>
      <c r="AR2034">
        <v>57090001</v>
      </c>
      <c r="AT2034" t="s">
        <v>1419</v>
      </c>
      <c r="AW2034" t="s">
        <v>340</v>
      </c>
      <c r="AX2034" t="s">
        <v>340</v>
      </c>
      <c r="AY2034" t="s">
        <v>348</v>
      </c>
      <c r="AZ2034" t="s">
        <v>1418</v>
      </c>
      <c r="BY2034" t="s">
        <v>342</v>
      </c>
      <c r="EQ2034">
        <v>248021</v>
      </c>
      <c r="ER2034" t="s">
        <v>2798</v>
      </c>
      <c r="EV2034">
        <v>17285121</v>
      </c>
      <c r="EW2034">
        <v>928</v>
      </c>
      <c r="EX2034">
        <v>219597</v>
      </c>
      <c r="EY2034" t="s">
        <v>6292</v>
      </c>
      <c r="EZ2034">
        <v>1</v>
      </c>
      <c r="FC2034">
        <v>95383</v>
      </c>
      <c r="FD2034" t="s">
        <v>1417</v>
      </c>
    </row>
    <row r="2035" spans="1:160" x14ac:dyDescent="0.3">
      <c r="A2035" t="str">
        <f>VLOOKUP(B2035,Table2[],3,FALSE)</f>
        <v>Digital</v>
      </c>
      <c r="B2035" t="str">
        <f>IF(OR(ISNUMBER(FIND("QVC",Z2035)),ISNUMBER(FIND("QVC",AL2035))),"QVC",IF(OR(ISNUMBER(FIND("NCO",H2035)),ISNUMBER(FIND("NCO",Y2035))), "NCO", IF(AL2035="consumer","PMD.com",VLOOKUP(LEFT(H2035,2),Tables!$E$1:$F$11,2,FALSE))))</f>
        <v>PMD.com</v>
      </c>
      <c r="C2035">
        <f t="shared" si="96"/>
        <v>53900001</v>
      </c>
      <c r="D2035">
        <f t="shared" si="97"/>
        <v>1</v>
      </c>
      <c r="E2035" t="str">
        <f t="shared" ca="1" si="95"/>
        <v>shifted orders shipped</v>
      </c>
      <c r="F2035" t="s">
        <v>3539</v>
      </c>
      <c r="G2035" t="s">
        <v>335</v>
      </c>
      <c r="H2035" t="s">
        <v>2797</v>
      </c>
      <c r="I2035" s="6">
        <v>44008.638807870368</v>
      </c>
      <c r="J2035" t="s">
        <v>16</v>
      </c>
      <c r="K2035" s="6">
        <v>44013.34642361111</v>
      </c>
      <c r="M2035" t="s">
        <v>1151</v>
      </c>
      <c r="N2035" t="s">
        <v>785</v>
      </c>
      <c r="O2035" t="s">
        <v>550</v>
      </c>
      <c r="Q2035" t="s">
        <v>527</v>
      </c>
      <c r="R2035" t="s">
        <v>365</v>
      </c>
      <c r="S2035" t="s">
        <v>786</v>
      </c>
      <c r="T2035" t="s">
        <v>338</v>
      </c>
      <c r="U2035" t="s">
        <v>530</v>
      </c>
      <c r="W2035" t="s">
        <v>1099</v>
      </c>
      <c r="Z2035" t="s">
        <v>1151</v>
      </c>
      <c r="AA2035" t="s">
        <v>785</v>
      </c>
      <c r="AB2035" t="s">
        <v>550</v>
      </c>
      <c r="AD2035" t="s">
        <v>527</v>
      </c>
      <c r="AE2035" t="s">
        <v>365</v>
      </c>
      <c r="AF2035" t="s">
        <v>786</v>
      </c>
      <c r="AG2035" t="s">
        <v>338</v>
      </c>
      <c r="AH2035" t="s">
        <v>530</v>
      </c>
      <c r="AJ2035" t="s">
        <v>1099</v>
      </c>
      <c r="AL2035" t="s">
        <v>339</v>
      </c>
      <c r="AM2035">
        <v>1</v>
      </c>
      <c r="AN2035">
        <v>1</v>
      </c>
      <c r="AO2035">
        <v>31217</v>
      </c>
      <c r="AQ2035">
        <v>124466</v>
      </c>
      <c r="AR2035">
        <v>53900001</v>
      </c>
      <c r="AS2035" t="s">
        <v>1697</v>
      </c>
      <c r="AT2035" t="s">
        <v>104</v>
      </c>
      <c r="AW2035" t="s">
        <v>343</v>
      </c>
      <c r="BY2035" t="s">
        <v>342</v>
      </c>
      <c r="EQ2035">
        <v>247378</v>
      </c>
      <c r="ER2035" t="s">
        <v>2798</v>
      </c>
      <c r="EV2035">
        <v>17285121</v>
      </c>
      <c r="EW2035">
        <v>928</v>
      </c>
      <c r="EX2035">
        <v>219597</v>
      </c>
      <c r="EY2035" t="s">
        <v>6292</v>
      </c>
      <c r="EZ2035">
        <v>1</v>
      </c>
      <c r="FC2035">
        <v>95383</v>
      </c>
      <c r="FD2035" t="s">
        <v>1417</v>
      </c>
    </row>
    <row r="2036" spans="1:160" x14ac:dyDescent="0.3">
      <c r="A2036" t="str">
        <f>VLOOKUP(B2036,Table2[],3,FALSE)</f>
        <v>Digital</v>
      </c>
      <c r="B2036" t="str">
        <f>IF(OR(ISNUMBER(FIND("QVC",Z2036)),ISNUMBER(FIND("QVC",AL2036))),"QVC",IF(OR(ISNUMBER(FIND("NCO",H2036)),ISNUMBER(FIND("NCO",Y2036))), "NCO", IF(AL2036="consumer","PMD.com",VLOOKUP(LEFT(H2036,2),Tables!$E$1:$F$11,2,FALSE))))</f>
        <v>PMD.com</v>
      </c>
      <c r="C2036">
        <f t="shared" si="96"/>
        <v>51090030</v>
      </c>
      <c r="D2036">
        <f t="shared" si="97"/>
        <v>1</v>
      </c>
      <c r="E2036" t="str">
        <f t="shared" ca="1" si="95"/>
        <v>shifted orders shipped</v>
      </c>
      <c r="F2036" t="s">
        <v>3539</v>
      </c>
      <c r="G2036" t="s">
        <v>335</v>
      </c>
      <c r="H2036" t="s">
        <v>6293</v>
      </c>
      <c r="I2036" s="6">
        <v>44011.76699074074</v>
      </c>
      <c r="J2036" t="s">
        <v>16</v>
      </c>
      <c r="K2036" s="6">
        <v>44013.34642361111</v>
      </c>
      <c r="M2036" t="s">
        <v>6294</v>
      </c>
      <c r="N2036" t="s">
        <v>6295</v>
      </c>
      <c r="O2036" t="s">
        <v>6296</v>
      </c>
      <c r="Q2036" t="s">
        <v>445</v>
      </c>
      <c r="R2036" t="s">
        <v>365</v>
      </c>
      <c r="S2036">
        <v>92688</v>
      </c>
      <c r="T2036" t="s">
        <v>338</v>
      </c>
      <c r="U2036" t="s">
        <v>530</v>
      </c>
      <c r="W2036" t="s">
        <v>6297</v>
      </c>
      <c r="Z2036" t="s">
        <v>6294</v>
      </c>
      <c r="AA2036" t="s">
        <v>6295</v>
      </c>
      <c r="AB2036" t="s">
        <v>6296</v>
      </c>
      <c r="AD2036" t="s">
        <v>445</v>
      </c>
      <c r="AE2036" t="s">
        <v>365</v>
      </c>
      <c r="AF2036">
        <v>92688</v>
      </c>
      <c r="AG2036" t="s">
        <v>338</v>
      </c>
      <c r="AH2036" t="s">
        <v>530</v>
      </c>
      <c r="AJ2036" t="s">
        <v>6297</v>
      </c>
      <c r="AL2036" t="s">
        <v>339</v>
      </c>
      <c r="AM2036">
        <v>1</v>
      </c>
      <c r="AN2036">
        <v>1</v>
      </c>
      <c r="AO2036">
        <v>6688</v>
      </c>
      <c r="AQ2036">
        <v>125960</v>
      </c>
      <c r="AR2036">
        <v>51090030</v>
      </c>
      <c r="AS2036" t="s">
        <v>3043</v>
      </c>
      <c r="AT2036" t="s">
        <v>628</v>
      </c>
      <c r="AW2036" t="s">
        <v>343</v>
      </c>
      <c r="BY2036" t="s">
        <v>342</v>
      </c>
      <c r="BZ2036" t="b">
        <v>0</v>
      </c>
      <c r="EQ2036">
        <v>243047</v>
      </c>
      <c r="ER2036" t="s">
        <v>6298</v>
      </c>
      <c r="EV2036">
        <v>17286910</v>
      </c>
      <c r="EW2036">
        <v>928</v>
      </c>
      <c r="EX2036">
        <v>220668</v>
      </c>
      <c r="EY2036" t="s">
        <v>6299</v>
      </c>
      <c r="EZ2036">
        <v>1</v>
      </c>
      <c r="FC2036">
        <v>95384</v>
      </c>
      <c r="FD2036" t="s">
        <v>3530</v>
      </c>
    </row>
    <row r="2037" spans="1:160" x14ac:dyDescent="0.3">
      <c r="A2037" t="str">
        <f>VLOOKUP(B2037,Table2[],3,FALSE)</f>
        <v>Digital</v>
      </c>
      <c r="B2037" t="str">
        <f>IF(OR(ISNUMBER(FIND("QVC",Z2037)),ISNUMBER(FIND("QVC",AL2037))),"QVC",IF(OR(ISNUMBER(FIND("NCO",H2037)),ISNUMBER(FIND("NCO",Y2037))), "NCO", IF(AL2037="consumer","PMD.com",VLOOKUP(LEFT(H2037,2),Tables!$E$1:$F$11,2,FALSE))))</f>
        <v>PMD.com</v>
      </c>
      <c r="C2037">
        <f t="shared" si="96"/>
        <v>57100001</v>
      </c>
      <c r="D2037">
        <f t="shared" si="97"/>
        <v>1</v>
      </c>
      <c r="E2037" t="str">
        <f t="shared" ca="1" si="95"/>
        <v>shifted orders shipped</v>
      </c>
      <c r="F2037" t="s">
        <v>3539</v>
      </c>
      <c r="G2037" t="s">
        <v>335</v>
      </c>
      <c r="H2037" t="s">
        <v>2797</v>
      </c>
      <c r="I2037" s="6">
        <v>44008.638807870368</v>
      </c>
      <c r="J2037" t="s">
        <v>16</v>
      </c>
      <c r="K2037" s="6">
        <v>44013.34642361111</v>
      </c>
      <c r="M2037" t="s">
        <v>1151</v>
      </c>
      <c r="N2037" t="s">
        <v>785</v>
      </c>
      <c r="O2037" t="s">
        <v>550</v>
      </c>
      <c r="Q2037" t="s">
        <v>527</v>
      </c>
      <c r="R2037" t="s">
        <v>365</v>
      </c>
      <c r="S2037" t="s">
        <v>786</v>
      </c>
      <c r="T2037" t="s">
        <v>338</v>
      </c>
      <c r="U2037" t="s">
        <v>530</v>
      </c>
      <c r="W2037" t="s">
        <v>1099</v>
      </c>
      <c r="Z2037" t="s">
        <v>1151</v>
      </c>
      <c r="AA2037" t="s">
        <v>785</v>
      </c>
      <c r="AB2037" t="s">
        <v>550</v>
      </c>
      <c r="AD2037" t="s">
        <v>527</v>
      </c>
      <c r="AE2037" t="s">
        <v>365</v>
      </c>
      <c r="AF2037" t="s">
        <v>786</v>
      </c>
      <c r="AG2037" t="s">
        <v>338</v>
      </c>
      <c r="AH2037" t="s">
        <v>530</v>
      </c>
      <c r="AJ2037" t="s">
        <v>1099</v>
      </c>
      <c r="AL2037" t="s">
        <v>339</v>
      </c>
      <c r="AM2037">
        <v>1</v>
      </c>
      <c r="AN2037">
        <v>1</v>
      </c>
      <c r="AO2037">
        <v>2241</v>
      </c>
      <c r="AQ2037">
        <v>127090</v>
      </c>
      <c r="AR2037">
        <v>57100001</v>
      </c>
      <c r="AT2037" t="s">
        <v>1420</v>
      </c>
      <c r="AW2037" t="s">
        <v>340</v>
      </c>
      <c r="AX2037" t="s">
        <v>340</v>
      </c>
      <c r="AY2037" t="s">
        <v>348</v>
      </c>
      <c r="AZ2037" t="s">
        <v>1064</v>
      </c>
      <c r="BY2037" t="s">
        <v>342</v>
      </c>
      <c r="BZ2037" t="b">
        <v>0</v>
      </c>
      <c r="EQ2037">
        <v>248022</v>
      </c>
      <c r="ER2037" t="s">
        <v>2798</v>
      </c>
      <c r="EV2037">
        <v>17285121</v>
      </c>
      <c r="EW2037">
        <v>928</v>
      </c>
      <c r="EX2037">
        <v>219597</v>
      </c>
      <c r="EY2037" t="s">
        <v>6292</v>
      </c>
      <c r="EZ2037">
        <v>1</v>
      </c>
      <c r="FC2037">
        <v>95383</v>
      </c>
      <c r="FD2037" t="s">
        <v>1417</v>
      </c>
    </row>
    <row r="2038" spans="1:160" x14ac:dyDescent="0.3">
      <c r="A2038" t="str">
        <f>VLOOKUP(B2038,Table2[],3,FALSE)</f>
        <v>Digital</v>
      </c>
      <c r="B2038" t="str">
        <f>IF(OR(ISNUMBER(FIND("QVC",Z2038)),ISNUMBER(FIND("QVC",AL2038))),"QVC",IF(OR(ISNUMBER(FIND("NCO",H2038)),ISNUMBER(FIND("NCO",Y2038))), "NCO", IF(AL2038="consumer","PMD.com",VLOOKUP(LEFT(H2038,2),Tables!$E$1:$F$11,2,FALSE))))</f>
        <v>PMD.com</v>
      </c>
      <c r="C2038">
        <f t="shared" si="96"/>
        <v>51090030</v>
      </c>
      <c r="D2038">
        <f t="shared" si="97"/>
        <v>1</v>
      </c>
      <c r="E2038" t="str">
        <f t="shared" ca="1" si="95"/>
        <v>shifted orders shipped</v>
      </c>
      <c r="F2038" t="s">
        <v>3539</v>
      </c>
      <c r="G2038" t="s">
        <v>335</v>
      </c>
      <c r="H2038" t="s">
        <v>2797</v>
      </c>
      <c r="I2038" s="6">
        <v>44008.638807870368</v>
      </c>
      <c r="J2038" t="s">
        <v>16</v>
      </c>
      <c r="K2038" s="6">
        <v>44013.34642361111</v>
      </c>
      <c r="M2038" t="s">
        <v>1151</v>
      </c>
      <c r="N2038" t="s">
        <v>785</v>
      </c>
      <c r="O2038" t="s">
        <v>550</v>
      </c>
      <c r="Q2038" t="s">
        <v>527</v>
      </c>
      <c r="R2038" t="s">
        <v>365</v>
      </c>
      <c r="S2038" t="s">
        <v>786</v>
      </c>
      <c r="T2038" t="s">
        <v>338</v>
      </c>
      <c r="U2038" t="s">
        <v>530</v>
      </c>
      <c r="W2038" t="s">
        <v>1099</v>
      </c>
      <c r="Z2038" t="s">
        <v>1151</v>
      </c>
      <c r="AA2038" t="s">
        <v>785</v>
      </c>
      <c r="AB2038" t="s">
        <v>550</v>
      </c>
      <c r="AD2038" t="s">
        <v>527</v>
      </c>
      <c r="AE2038" t="s">
        <v>365</v>
      </c>
      <c r="AF2038" t="s">
        <v>786</v>
      </c>
      <c r="AG2038" t="s">
        <v>338</v>
      </c>
      <c r="AH2038" t="s">
        <v>530</v>
      </c>
      <c r="AJ2038" t="s">
        <v>1099</v>
      </c>
      <c r="AL2038" t="s">
        <v>339</v>
      </c>
      <c r="AM2038">
        <v>1</v>
      </c>
      <c r="AN2038">
        <v>1</v>
      </c>
      <c r="AO2038">
        <v>6688</v>
      </c>
      <c r="AQ2038">
        <v>125960</v>
      </c>
      <c r="AR2038">
        <v>51090030</v>
      </c>
      <c r="AS2038" t="s">
        <v>996</v>
      </c>
      <c r="AT2038" t="s">
        <v>628</v>
      </c>
      <c r="AW2038" t="s">
        <v>343</v>
      </c>
      <c r="BY2038" t="s">
        <v>342</v>
      </c>
      <c r="BZ2038" t="b">
        <v>0</v>
      </c>
      <c r="EQ2038">
        <v>244453</v>
      </c>
      <c r="ER2038" t="s">
        <v>2798</v>
      </c>
      <c r="EV2038">
        <v>17285121</v>
      </c>
      <c r="EW2038">
        <v>928</v>
      </c>
      <c r="EX2038">
        <v>219597</v>
      </c>
      <c r="EY2038" t="s">
        <v>6292</v>
      </c>
      <c r="EZ2038">
        <v>1</v>
      </c>
      <c r="FC2038">
        <v>95383</v>
      </c>
      <c r="FD2038" t="s">
        <v>1417</v>
      </c>
    </row>
    <row r="2039" spans="1:160" x14ac:dyDescent="0.3">
      <c r="A2039" t="str">
        <f>VLOOKUP(B2039,Table2[],3,FALSE)</f>
        <v>Digital</v>
      </c>
      <c r="B2039" t="str">
        <f>IF(OR(ISNUMBER(FIND("QVC",Z2039)),ISNUMBER(FIND("QVC",AL2039))),"QVC",IF(OR(ISNUMBER(FIND("NCO",H2039)),ISNUMBER(FIND("NCO",Y2039))), "NCO", IF(AL2039="consumer","PMD.com",VLOOKUP(LEFT(H2039,2),Tables!$E$1:$F$11,2,FALSE))))</f>
        <v>PMD.com</v>
      </c>
      <c r="C2039">
        <f t="shared" si="96"/>
        <v>54010001</v>
      </c>
      <c r="D2039">
        <f t="shared" si="97"/>
        <v>1</v>
      </c>
      <c r="E2039" t="str">
        <f t="shared" ca="1" si="95"/>
        <v>shifted orders shipped</v>
      </c>
      <c r="F2039" t="s">
        <v>3539</v>
      </c>
      <c r="G2039" t="s">
        <v>335</v>
      </c>
      <c r="H2039" t="s">
        <v>2797</v>
      </c>
      <c r="I2039" s="6">
        <v>44008.638807870368</v>
      </c>
      <c r="J2039" t="s">
        <v>16</v>
      </c>
      <c r="K2039" s="6">
        <v>44013.34642361111</v>
      </c>
      <c r="M2039" t="s">
        <v>1151</v>
      </c>
      <c r="N2039" t="s">
        <v>785</v>
      </c>
      <c r="O2039" t="s">
        <v>550</v>
      </c>
      <c r="Q2039" t="s">
        <v>527</v>
      </c>
      <c r="R2039" t="s">
        <v>365</v>
      </c>
      <c r="S2039" t="s">
        <v>786</v>
      </c>
      <c r="T2039" t="s">
        <v>338</v>
      </c>
      <c r="U2039" t="s">
        <v>530</v>
      </c>
      <c r="W2039" t="s">
        <v>1099</v>
      </c>
      <c r="Z2039" t="s">
        <v>1151</v>
      </c>
      <c r="AA2039" t="s">
        <v>785</v>
      </c>
      <c r="AB2039" t="s">
        <v>550</v>
      </c>
      <c r="AD2039" t="s">
        <v>527</v>
      </c>
      <c r="AE2039" t="s">
        <v>365</v>
      </c>
      <c r="AF2039" t="s">
        <v>786</v>
      </c>
      <c r="AG2039" t="s">
        <v>338</v>
      </c>
      <c r="AH2039" t="s">
        <v>530</v>
      </c>
      <c r="AJ2039" t="s">
        <v>1099</v>
      </c>
      <c r="AL2039" t="s">
        <v>339</v>
      </c>
      <c r="AM2039">
        <v>1</v>
      </c>
      <c r="AN2039">
        <v>1</v>
      </c>
      <c r="AO2039">
        <v>6300</v>
      </c>
      <c r="AQ2039">
        <v>124476</v>
      </c>
      <c r="AR2039">
        <v>54010001</v>
      </c>
      <c r="AS2039" t="s">
        <v>577</v>
      </c>
      <c r="AT2039" t="s">
        <v>35</v>
      </c>
      <c r="AW2039" t="s">
        <v>340</v>
      </c>
      <c r="AX2039">
        <v>0</v>
      </c>
      <c r="AY2039" t="s">
        <v>348</v>
      </c>
      <c r="AZ2039">
        <v>0</v>
      </c>
      <c r="BY2039" t="s">
        <v>342</v>
      </c>
      <c r="EQ2039">
        <v>252076</v>
      </c>
      <c r="ER2039" t="s">
        <v>2798</v>
      </c>
      <c r="EV2039">
        <v>17285121</v>
      </c>
      <c r="EW2039">
        <v>928</v>
      </c>
      <c r="EX2039">
        <v>219597</v>
      </c>
      <c r="EY2039" t="s">
        <v>6292</v>
      </c>
      <c r="EZ2039">
        <v>1</v>
      </c>
      <c r="FC2039">
        <v>95383</v>
      </c>
      <c r="FD2039" t="s">
        <v>1417</v>
      </c>
    </row>
    <row r="2040" spans="1:160" x14ac:dyDescent="0.3">
      <c r="A2040" t="str">
        <f>VLOOKUP(B2040,Table2[],3,FALSE)</f>
        <v>Digital</v>
      </c>
      <c r="B2040" t="str">
        <f>IF(OR(ISNUMBER(FIND("QVC",Z2040)),ISNUMBER(FIND("QVC",AL2040))),"QVC",IF(OR(ISNUMBER(FIND("NCO",H2040)),ISNUMBER(FIND("NCO",Y2040))), "NCO", IF(AL2040="consumer","PMD.com",VLOOKUP(LEFT(H2040,2),Tables!$E$1:$F$11,2,FALSE))))</f>
        <v>PMD.com</v>
      </c>
      <c r="C2040">
        <f t="shared" si="96"/>
        <v>51410001</v>
      </c>
      <c r="D2040">
        <f t="shared" si="97"/>
        <v>34</v>
      </c>
      <c r="E2040" t="str">
        <f t="shared" ca="1" si="95"/>
        <v>shifted orders shipped</v>
      </c>
      <c r="F2040" t="s">
        <v>3539</v>
      </c>
      <c r="G2040" t="s">
        <v>335</v>
      </c>
      <c r="H2040" t="s">
        <v>2797</v>
      </c>
      <c r="I2040" s="6">
        <v>44008.638807870368</v>
      </c>
      <c r="J2040" t="s">
        <v>16</v>
      </c>
      <c r="K2040" s="6">
        <v>44013.34642361111</v>
      </c>
      <c r="M2040" t="s">
        <v>1151</v>
      </c>
      <c r="N2040" t="s">
        <v>785</v>
      </c>
      <c r="O2040" t="s">
        <v>550</v>
      </c>
      <c r="Q2040" t="s">
        <v>527</v>
      </c>
      <c r="R2040" t="s">
        <v>365</v>
      </c>
      <c r="S2040" t="s">
        <v>786</v>
      </c>
      <c r="T2040" t="s">
        <v>338</v>
      </c>
      <c r="U2040" t="s">
        <v>530</v>
      </c>
      <c r="W2040" t="s">
        <v>1099</v>
      </c>
      <c r="Z2040" t="s">
        <v>1151</v>
      </c>
      <c r="AA2040" t="s">
        <v>785</v>
      </c>
      <c r="AB2040" t="s">
        <v>550</v>
      </c>
      <c r="AD2040" t="s">
        <v>527</v>
      </c>
      <c r="AE2040" t="s">
        <v>365</v>
      </c>
      <c r="AF2040" t="s">
        <v>786</v>
      </c>
      <c r="AG2040" t="s">
        <v>338</v>
      </c>
      <c r="AH2040" t="s">
        <v>530</v>
      </c>
      <c r="AJ2040" t="s">
        <v>1099</v>
      </c>
      <c r="AL2040" t="s">
        <v>339</v>
      </c>
      <c r="AM2040">
        <v>34</v>
      </c>
      <c r="AN2040">
        <v>34</v>
      </c>
      <c r="AO2040">
        <v>10146</v>
      </c>
      <c r="AQ2040">
        <v>124431</v>
      </c>
      <c r="AR2040">
        <v>51410001</v>
      </c>
      <c r="AS2040" t="s">
        <v>2386</v>
      </c>
      <c r="AT2040" t="s">
        <v>81</v>
      </c>
      <c r="AW2040" t="s">
        <v>340</v>
      </c>
      <c r="AX2040" t="s">
        <v>340</v>
      </c>
      <c r="AY2040" t="s">
        <v>432</v>
      </c>
      <c r="AZ2040">
        <v>0</v>
      </c>
      <c r="BY2040" t="s">
        <v>342</v>
      </c>
      <c r="EQ2040">
        <v>253369</v>
      </c>
      <c r="ER2040" t="s">
        <v>2798</v>
      </c>
      <c r="EV2040">
        <v>17285121</v>
      </c>
      <c r="EW2040">
        <v>928</v>
      </c>
      <c r="EX2040">
        <v>219597</v>
      </c>
      <c r="EY2040" t="s">
        <v>6292</v>
      </c>
      <c r="EZ2040">
        <v>1</v>
      </c>
      <c r="FC2040">
        <v>51410001</v>
      </c>
      <c r="FD2040" t="s">
        <v>81</v>
      </c>
    </row>
    <row r="2041" spans="1:160" x14ac:dyDescent="0.3">
      <c r="A2041" t="str">
        <f>VLOOKUP(B2041,Table2[],3,FALSE)</f>
        <v>Digital</v>
      </c>
      <c r="B2041" t="str">
        <f>IF(OR(ISNUMBER(FIND("QVC",Z2041)),ISNUMBER(FIND("QVC",AL2041))),"QVC",IF(OR(ISNUMBER(FIND("NCO",H2041)),ISNUMBER(FIND("NCO",Y2041))), "NCO", IF(AL2041="consumer","PMD.com",VLOOKUP(LEFT(H2041,2),Tables!$E$1:$F$11,2,FALSE))))</f>
        <v>PMD.com</v>
      </c>
      <c r="C2041">
        <f t="shared" si="96"/>
        <v>51090030</v>
      </c>
      <c r="D2041">
        <f t="shared" si="97"/>
        <v>1</v>
      </c>
      <c r="E2041" t="str">
        <f t="shared" ca="1" si="95"/>
        <v>shifted orders shipped</v>
      </c>
      <c r="F2041" t="s">
        <v>3539</v>
      </c>
      <c r="G2041" t="s">
        <v>335</v>
      </c>
      <c r="H2041" t="s">
        <v>3146</v>
      </c>
      <c r="I2041" s="6">
        <v>44011.407650462963</v>
      </c>
      <c r="J2041" t="s">
        <v>16</v>
      </c>
      <c r="K2041" s="6">
        <v>44013.346620370372</v>
      </c>
      <c r="M2041" t="s">
        <v>6300</v>
      </c>
      <c r="N2041" t="s">
        <v>6301</v>
      </c>
      <c r="Q2041" t="s">
        <v>755</v>
      </c>
      <c r="R2041" t="s">
        <v>365</v>
      </c>
      <c r="S2041" t="s">
        <v>6302</v>
      </c>
      <c r="T2041" t="s">
        <v>338</v>
      </c>
      <c r="U2041" t="s">
        <v>530</v>
      </c>
      <c r="W2041" t="s">
        <v>6303</v>
      </c>
      <c r="Z2041" t="s">
        <v>6300</v>
      </c>
      <c r="AA2041" t="s">
        <v>6301</v>
      </c>
      <c r="AD2041" t="s">
        <v>755</v>
      </c>
      <c r="AE2041" t="s">
        <v>365</v>
      </c>
      <c r="AF2041" t="s">
        <v>6302</v>
      </c>
      <c r="AG2041" t="s">
        <v>338</v>
      </c>
      <c r="AH2041" t="s">
        <v>530</v>
      </c>
      <c r="AJ2041" t="s">
        <v>6303</v>
      </c>
      <c r="AL2041" t="s">
        <v>339</v>
      </c>
      <c r="AM2041">
        <v>1</v>
      </c>
      <c r="AN2041">
        <v>1</v>
      </c>
      <c r="AO2041">
        <v>6688</v>
      </c>
      <c r="AQ2041">
        <v>125960</v>
      </c>
      <c r="AR2041">
        <v>51090030</v>
      </c>
      <c r="AS2041" t="s">
        <v>3043</v>
      </c>
      <c r="AT2041" t="s">
        <v>628</v>
      </c>
      <c r="AW2041" t="s">
        <v>343</v>
      </c>
      <c r="BY2041" t="s">
        <v>342</v>
      </c>
      <c r="BZ2041" t="b">
        <v>0</v>
      </c>
      <c r="EQ2041">
        <v>243047</v>
      </c>
      <c r="ER2041" t="s">
        <v>3147</v>
      </c>
      <c r="EV2041">
        <v>17285757</v>
      </c>
      <c r="EW2041">
        <v>928</v>
      </c>
      <c r="EX2041">
        <v>220314</v>
      </c>
      <c r="EY2041" t="s">
        <v>6304</v>
      </c>
      <c r="EZ2041">
        <v>1</v>
      </c>
      <c r="FC2041">
        <v>95385</v>
      </c>
      <c r="FD2041" t="s">
        <v>3531</v>
      </c>
    </row>
    <row r="2042" spans="1:160" x14ac:dyDescent="0.3">
      <c r="A2042" t="str">
        <f>VLOOKUP(B2042,Table2[],3,FALSE)</f>
        <v>Digital</v>
      </c>
      <c r="B2042" t="str">
        <f>IF(OR(ISNUMBER(FIND("QVC",Z2042)),ISNUMBER(FIND("QVC",AL2042))),"QVC",IF(OR(ISNUMBER(FIND("NCO",H2042)),ISNUMBER(FIND("NCO",Y2042))), "NCO", IF(AL2042="consumer","PMD.com",VLOOKUP(LEFT(H2042,2),Tables!$E$1:$F$11,2,FALSE))))</f>
        <v>PMD.com</v>
      </c>
      <c r="C2042">
        <f t="shared" si="96"/>
        <v>5341030</v>
      </c>
      <c r="D2042">
        <f t="shared" si="97"/>
        <v>1</v>
      </c>
      <c r="E2042" t="str">
        <f t="shared" ca="1" si="95"/>
        <v>shifted orders shipped</v>
      </c>
      <c r="F2042" t="s">
        <v>3539</v>
      </c>
      <c r="G2042" t="s">
        <v>335</v>
      </c>
      <c r="H2042" t="s">
        <v>3146</v>
      </c>
      <c r="I2042" s="6">
        <v>44011.407650462963</v>
      </c>
      <c r="J2042" t="s">
        <v>16</v>
      </c>
      <c r="K2042" s="6">
        <v>44013.346620370372</v>
      </c>
      <c r="M2042" t="s">
        <v>6300</v>
      </c>
      <c r="N2042" t="s">
        <v>6301</v>
      </c>
      <c r="Q2042" t="s">
        <v>755</v>
      </c>
      <c r="R2042" t="s">
        <v>365</v>
      </c>
      <c r="S2042" t="s">
        <v>6302</v>
      </c>
      <c r="T2042" t="s">
        <v>338</v>
      </c>
      <c r="U2042" t="s">
        <v>530</v>
      </c>
      <c r="W2042" t="s">
        <v>6303</v>
      </c>
      <c r="Z2042" t="s">
        <v>6300</v>
      </c>
      <c r="AA2042" t="s">
        <v>6301</v>
      </c>
      <c r="AD2042" t="s">
        <v>755</v>
      </c>
      <c r="AE2042" t="s">
        <v>365</v>
      </c>
      <c r="AF2042" t="s">
        <v>6302</v>
      </c>
      <c r="AG2042" t="s">
        <v>338</v>
      </c>
      <c r="AH2042" t="s">
        <v>530</v>
      </c>
      <c r="AJ2042" t="s">
        <v>6303</v>
      </c>
      <c r="AL2042" t="s">
        <v>339</v>
      </c>
      <c r="AM2042">
        <v>1</v>
      </c>
      <c r="AN2042">
        <v>1</v>
      </c>
      <c r="AO2042">
        <v>12859</v>
      </c>
      <c r="AQ2042">
        <v>124642</v>
      </c>
      <c r="AR2042">
        <v>5341030</v>
      </c>
      <c r="AS2042" t="s">
        <v>925</v>
      </c>
      <c r="AT2042" t="s">
        <v>926</v>
      </c>
      <c r="AW2042" t="s">
        <v>366</v>
      </c>
      <c r="AX2042" t="s">
        <v>366</v>
      </c>
      <c r="AY2042" t="s">
        <v>345</v>
      </c>
      <c r="AZ2042" t="s">
        <v>346</v>
      </c>
      <c r="BY2042" t="s">
        <v>342</v>
      </c>
      <c r="EQ2042">
        <v>243275</v>
      </c>
      <c r="ER2042" t="s">
        <v>3147</v>
      </c>
      <c r="EV2042">
        <v>17285757</v>
      </c>
      <c r="EW2042">
        <v>928</v>
      </c>
      <c r="EX2042">
        <v>220314</v>
      </c>
      <c r="EY2042" t="s">
        <v>6304</v>
      </c>
      <c r="EZ2042">
        <v>1</v>
      </c>
      <c r="FC2042">
        <v>95385</v>
      </c>
      <c r="FD2042" t="s">
        <v>3531</v>
      </c>
    </row>
    <row r="2043" spans="1:160" x14ac:dyDescent="0.3">
      <c r="A2043" t="str">
        <f>VLOOKUP(B2043,Table2[],3,FALSE)</f>
        <v>Digital</v>
      </c>
      <c r="B2043" t="str">
        <f>IF(OR(ISNUMBER(FIND("QVC",Z2043)),ISNUMBER(FIND("QVC",AL2043))),"QVC",IF(OR(ISNUMBER(FIND("NCO",H2043)),ISNUMBER(FIND("NCO",Y2043))), "NCO", IF(AL2043="consumer","PMD.com",VLOOKUP(LEFT(H2043,2),Tables!$E$1:$F$11,2,FALSE))))</f>
        <v>PMD.com</v>
      </c>
      <c r="C2043">
        <f t="shared" si="96"/>
        <v>5357</v>
      </c>
      <c r="D2043">
        <f t="shared" si="97"/>
        <v>1</v>
      </c>
      <c r="E2043" t="str">
        <f t="shared" ca="1" si="95"/>
        <v>shifted orders shipped</v>
      </c>
      <c r="F2043" t="s">
        <v>3539</v>
      </c>
      <c r="G2043" t="s">
        <v>335</v>
      </c>
      <c r="H2043" t="s">
        <v>3146</v>
      </c>
      <c r="I2043" s="6">
        <v>44011.407650462963</v>
      </c>
      <c r="J2043" t="s">
        <v>16</v>
      </c>
      <c r="K2043" s="6">
        <v>44013.346620370372</v>
      </c>
      <c r="M2043" t="s">
        <v>6300</v>
      </c>
      <c r="N2043" t="s">
        <v>6301</v>
      </c>
      <c r="Q2043" t="s">
        <v>755</v>
      </c>
      <c r="R2043" t="s">
        <v>365</v>
      </c>
      <c r="S2043" t="s">
        <v>6302</v>
      </c>
      <c r="T2043" t="s">
        <v>338</v>
      </c>
      <c r="U2043" t="s">
        <v>530</v>
      </c>
      <c r="W2043" t="s">
        <v>6303</v>
      </c>
      <c r="Z2043" t="s">
        <v>6300</v>
      </c>
      <c r="AA2043" t="s">
        <v>6301</v>
      </c>
      <c r="AD2043" t="s">
        <v>755</v>
      </c>
      <c r="AE2043" t="s">
        <v>365</v>
      </c>
      <c r="AF2043" t="s">
        <v>6302</v>
      </c>
      <c r="AG2043" t="s">
        <v>338</v>
      </c>
      <c r="AH2043" t="s">
        <v>530</v>
      </c>
      <c r="AJ2043" t="s">
        <v>6303</v>
      </c>
      <c r="AL2043" t="s">
        <v>339</v>
      </c>
      <c r="AM2043">
        <v>1</v>
      </c>
      <c r="AN2043">
        <v>1</v>
      </c>
      <c r="AO2043">
        <v>15182</v>
      </c>
      <c r="AQ2043">
        <v>124521</v>
      </c>
      <c r="AR2043">
        <v>5357</v>
      </c>
      <c r="AS2043" t="s">
        <v>87</v>
      </c>
      <c r="AT2043" t="s">
        <v>88</v>
      </c>
      <c r="AW2043" t="s">
        <v>340</v>
      </c>
      <c r="AX2043" t="s">
        <v>340</v>
      </c>
      <c r="AY2043" t="s">
        <v>351</v>
      </c>
      <c r="AZ2043" t="s">
        <v>379</v>
      </c>
      <c r="BY2043" t="s">
        <v>342</v>
      </c>
      <c r="EQ2043">
        <v>249142</v>
      </c>
      <c r="ER2043" t="s">
        <v>3147</v>
      </c>
      <c r="EV2043">
        <v>17285757</v>
      </c>
      <c r="EW2043">
        <v>928</v>
      </c>
      <c r="EX2043">
        <v>220314</v>
      </c>
      <c r="EY2043" t="s">
        <v>6304</v>
      </c>
      <c r="EZ2043">
        <v>1</v>
      </c>
      <c r="FC2043">
        <v>5357</v>
      </c>
      <c r="FD2043" t="s">
        <v>88</v>
      </c>
    </row>
    <row r="2044" spans="1:160" x14ac:dyDescent="0.3">
      <c r="A2044" t="str">
        <f>VLOOKUP(B2044,Table2[],3,FALSE)</f>
        <v>Digital</v>
      </c>
      <c r="B2044" t="str">
        <f>IF(OR(ISNUMBER(FIND("QVC",Z2044)),ISNUMBER(FIND("QVC",AL2044))),"QVC",IF(OR(ISNUMBER(FIND("NCO",H2044)),ISNUMBER(FIND("NCO",Y2044))), "NCO", IF(AL2044="consumer","PMD.com",VLOOKUP(LEFT(H2044,2),Tables!$E$1:$F$11,2,FALSE))))</f>
        <v>PMD.com</v>
      </c>
      <c r="C2044">
        <f t="shared" si="96"/>
        <v>51080001</v>
      </c>
      <c r="D2044">
        <f t="shared" si="97"/>
        <v>1</v>
      </c>
      <c r="E2044" t="str">
        <f t="shared" ca="1" si="95"/>
        <v>shifted orders shipped</v>
      </c>
      <c r="F2044" t="s">
        <v>3539</v>
      </c>
      <c r="G2044" t="s">
        <v>335</v>
      </c>
      <c r="H2044" t="s">
        <v>3146</v>
      </c>
      <c r="I2044" s="6">
        <v>44011.407650462963</v>
      </c>
      <c r="J2044" t="s">
        <v>16</v>
      </c>
      <c r="K2044" s="6">
        <v>44013.346620370372</v>
      </c>
      <c r="M2044" t="s">
        <v>6300</v>
      </c>
      <c r="N2044" t="s">
        <v>6301</v>
      </c>
      <c r="Q2044" t="s">
        <v>755</v>
      </c>
      <c r="R2044" t="s">
        <v>365</v>
      </c>
      <c r="S2044" t="s">
        <v>6302</v>
      </c>
      <c r="T2044" t="s">
        <v>338</v>
      </c>
      <c r="U2044" t="s">
        <v>530</v>
      </c>
      <c r="W2044" t="s">
        <v>6303</v>
      </c>
      <c r="Z2044" t="s">
        <v>6300</v>
      </c>
      <c r="AA2044" t="s">
        <v>6301</v>
      </c>
      <c r="AD2044" t="s">
        <v>755</v>
      </c>
      <c r="AE2044" t="s">
        <v>365</v>
      </c>
      <c r="AF2044" t="s">
        <v>6302</v>
      </c>
      <c r="AG2044" t="s">
        <v>338</v>
      </c>
      <c r="AH2044" t="s">
        <v>530</v>
      </c>
      <c r="AJ2044" t="s">
        <v>6303</v>
      </c>
      <c r="AL2044" t="s">
        <v>339</v>
      </c>
      <c r="AM2044">
        <v>1</v>
      </c>
      <c r="AN2044">
        <v>1</v>
      </c>
      <c r="AO2044">
        <v>19656</v>
      </c>
      <c r="AQ2044">
        <v>124645</v>
      </c>
      <c r="AR2044">
        <v>51080001</v>
      </c>
      <c r="AS2044" t="s">
        <v>988</v>
      </c>
      <c r="AT2044" t="s">
        <v>57</v>
      </c>
      <c r="AW2044" t="s">
        <v>343</v>
      </c>
      <c r="BY2044" t="s">
        <v>342</v>
      </c>
      <c r="EQ2044">
        <v>251119</v>
      </c>
      <c r="ER2044" t="s">
        <v>3147</v>
      </c>
      <c r="EV2044">
        <v>17285757</v>
      </c>
      <c r="EW2044">
        <v>928</v>
      </c>
      <c r="EX2044">
        <v>220314</v>
      </c>
      <c r="EY2044" t="s">
        <v>6304</v>
      </c>
      <c r="EZ2044">
        <v>1</v>
      </c>
      <c r="FC2044">
        <v>51080001</v>
      </c>
      <c r="FD2044" t="s">
        <v>57</v>
      </c>
    </row>
    <row r="2045" spans="1:160" x14ac:dyDescent="0.3">
      <c r="A2045" t="str">
        <f>VLOOKUP(B2045,Table2[],3,FALSE)</f>
        <v>Digital</v>
      </c>
      <c r="B2045" t="str">
        <f>IF(OR(ISNUMBER(FIND("QVC",Z2045)),ISNUMBER(FIND("QVC",AL2045))),"QVC",IF(OR(ISNUMBER(FIND("NCO",H2045)),ISNUMBER(FIND("NCO",Y2045))), "NCO", IF(AL2045="consumer","PMD.com",VLOOKUP(LEFT(H2045,2),Tables!$E$1:$F$11,2,FALSE))))</f>
        <v>PMD.com</v>
      </c>
      <c r="C2045">
        <f t="shared" si="96"/>
        <v>52430001</v>
      </c>
      <c r="D2045">
        <f t="shared" si="97"/>
        <v>1</v>
      </c>
      <c r="E2045" t="str">
        <f t="shared" ca="1" si="95"/>
        <v>shifted orders shipped</v>
      </c>
      <c r="F2045" t="s">
        <v>3539</v>
      </c>
      <c r="G2045" t="s">
        <v>335</v>
      </c>
      <c r="H2045" t="s">
        <v>3146</v>
      </c>
      <c r="I2045" s="6">
        <v>44011.407650462963</v>
      </c>
      <c r="J2045" t="s">
        <v>16</v>
      </c>
      <c r="K2045" s="6">
        <v>44013.346620370372</v>
      </c>
      <c r="M2045" t="s">
        <v>6300</v>
      </c>
      <c r="N2045" t="s">
        <v>6301</v>
      </c>
      <c r="Q2045" t="s">
        <v>755</v>
      </c>
      <c r="R2045" t="s">
        <v>365</v>
      </c>
      <c r="S2045" t="s">
        <v>6302</v>
      </c>
      <c r="T2045" t="s">
        <v>338</v>
      </c>
      <c r="U2045" t="s">
        <v>530</v>
      </c>
      <c r="W2045" t="s">
        <v>6303</v>
      </c>
      <c r="Z2045" t="s">
        <v>6300</v>
      </c>
      <c r="AA2045" t="s">
        <v>6301</v>
      </c>
      <c r="AD2045" t="s">
        <v>755</v>
      </c>
      <c r="AE2045" t="s">
        <v>365</v>
      </c>
      <c r="AF2045" t="s">
        <v>6302</v>
      </c>
      <c r="AG2045" t="s">
        <v>338</v>
      </c>
      <c r="AH2045" t="s">
        <v>530</v>
      </c>
      <c r="AJ2045" t="s">
        <v>6303</v>
      </c>
      <c r="AL2045" t="s">
        <v>339</v>
      </c>
      <c r="AM2045">
        <v>1</v>
      </c>
      <c r="AN2045">
        <v>1</v>
      </c>
      <c r="AO2045">
        <v>12063</v>
      </c>
      <c r="AQ2045">
        <v>127155</v>
      </c>
      <c r="AR2045">
        <v>52430001</v>
      </c>
      <c r="AS2045" t="s">
        <v>927</v>
      </c>
      <c r="AT2045" t="s">
        <v>75</v>
      </c>
      <c r="AW2045" t="s">
        <v>340</v>
      </c>
      <c r="AX2045" t="s">
        <v>340</v>
      </c>
      <c r="AY2045" t="s">
        <v>357</v>
      </c>
      <c r="AZ2045" t="s">
        <v>363</v>
      </c>
      <c r="BY2045" t="s">
        <v>342</v>
      </c>
      <c r="EQ2045">
        <v>249990</v>
      </c>
      <c r="ER2045" t="s">
        <v>3147</v>
      </c>
      <c r="EV2045">
        <v>17285757</v>
      </c>
      <c r="EW2045">
        <v>928</v>
      </c>
      <c r="EX2045">
        <v>220314</v>
      </c>
      <c r="EY2045" t="s">
        <v>6304</v>
      </c>
      <c r="EZ2045">
        <v>1</v>
      </c>
      <c r="FC2045">
        <v>95385</v>
      </c>
      <c r="FD2045" t="s">
        <v>3531</v>
      </c>
    </row>
    <row r="2046" spans="1:160" x14ac:dyDescent="0.3">
      <c r="A2046" t="str">
        <f>VLOOKUP(B2046,Table2[],3,FALSE)</f>
        <v>Digital</v>
      </c>
      <c r="B2046" t="str">
        <f>IF(OR(ISNUMBER(FIND("QVC",Z2046)),ISNUMBER(FIND("QVC",AL2046))),"QVC",IF(OR(ISNUMBER(FIND("NCO",H2046)),ISNUMBER(FIND("NCO",Y2046))), "NCO", IF(AL2046="consumer","PMD.com",VLOOKUP(LEFT(H2046,2),Tables!$E$1:$F$11,2,FALSE))))</f>
        <v>PMD.com</v>
      </c>
      <c r="C2046">
        <f t="shared" si="96"/>
        <v>5354</v>
      </c>
      <c r="D2046">
        <f t="shared" si="97"/>
        <v>1</v>
      </c>
      <c r="E2046" t="str">
        <f t="shared" ca="1" si="95"/>
        <v>shifted orders shipped</v>
      </c>
      <c r="F2046" t="s">
        <v>3539</v>
      </c>
      <c r="G2046" t="s">
        <v>335</v>
      </c>
      <c r="H2046" t="s">
        <v>3146</v>
      </c>
      <c r="I2046" s="6">
        <v>44011.407650462963</v>
      </c>
      <c r="J2046" t="s">
        <v>16</v>
      </c>
      <c r="K2046" s="6">
        <v>44013.346620370372</v>
      </c>
      <c r="M2046" t="s">
        <v>6300</v>
      </c>
      <c r="N2046" t="s">
        <v>6301</v>
      </c>
      <c r="Q2046" t="s">
        <v>755</v>
      </c>
      <c r="R2046" t="s">
        <v>365</v>
      </c>
      <c r="S2046" t="s">
        <v>6302</v>
      </c>
      <c r="T2046" t="s">
        <v>338</v>
      </c>
      <c r="U2046" t="s">
        <v>530</v>
      </c>
      <c r="W2046" t="s">
        <v>6303</v>
      </c>
      <c r="Z2046" t="s">
        <v>6300</v>
      </c>
      <c r="AA2046" t="s">
        <v>6301</v>
      </c>
      <c r="AD2046" t="s">
        <v>755</v>
      </c>
      <c r="AE2046" t="s">
        <v>365</v>
      </c>
      <c r="AF2046" t="s">
        <v>6302</v>
      </c>
      <c r="AG2046" t="s">
        <v>338</v>
      </c>
      <c r="AH2046" t="s">
        <v>530</v>
      </c>
      <c r="AJ2046" t="s">
        <v>6303</v>
      </c>
      <c r="AL2046" t="s">
        <v>339</v>
      </c>
      <c r="AM2046">
        <v>1</v>
      </c>
      <c r="AN2046">
        <v>1</v>
      </c>
      <c r="AO2046">
        <v>5214</v>
      </c>
      <c r="AQ2046">
        <v>124518</v>
      </c>
      <c r="AR2046">
        <v>5354</v>
      </c>
      <c r="AS2046" t="s">
        <v>1753</v>
      </c>
      <c r="AT2046" t="s">
        <v>103</v>
      </c>
      <c r="AW2046" t="s">
        <v>340</v>
      </c>
      <c r="AX2046" t="s">
        <v>340</v>
      </c>
      <c r="AY2046" t="s">
        <v>351</v>
      </c>
      <c r="AZ2046" t="s">
        <v>415</v>
      </c>
      <c r="BY2046" t="s">
        <v>342</v>
      </c>
      <c r="EQ2046">
        <v>249176</v>
      </c>
      <c r="ER2046" t="s">
        <v>3147</v>
      </c>
      <c r="EV2046">
        <v>17285757</v>
      </c>
      <c r="EW2046">
        <v>928</v>
      </c>
      <c r="EX2046">
        <v>220314</v>
      </c>
      <c r="EY2046" t="s">
        <v>6304</v>
      </c>
      <c r="EZ2046">
        <v>1</v>
      </c>
      <c r="FC2046">
        <v>5354</v>
      </c>
      <c r="FD2046" t="s">
        <v>103</v>
      </c>
    </row>
    <row r="2047" spans="1:160" x14ac:dyDescent="0.3">
      <c r="A2047" t="str">
        <f>VLOOKUP(B2047,Table2[],3,FALSE)</f>
        <v>Digital</v>
      </c>
      <c r="B2047" t="str">
        <f>IF(OR(ISNUMBER(FIND("QVC",Z2047)),ISNUMBER(FIND("QVC",AL2047))),"QVC",IF(OR(ISNUMBER(FIND("NCO",H2047)),ISNUMBER(FIND("NCO",Y2047))), "NCO", IF(AL2047="consumer","PMD.com",VLOOKUP(LEFT(H2047,2),Tables!$E$1:$F$11,2,FALSE))))</f>
        <v>PMD.com</v>
      </c>
      <c r="C2047">
        <f t="shared" si="96"/>
        <v>53920001</v>
      </c>
      <c r="D2047">
        <f t="shared" si="97"/>
        <v>1</v>
      </c>
      <c r="E2047" t="str">
        <f t="shared" ca="1" si="95"/>
        <v>shifted orders shipped</v>
      </c>
      <c r="F2047" t="s">
        <v>3539</v>
      </c>
      <c r="G2047" t="s">
        <v>335</v>
      </c>
      <c r="H2047" t="s">
        <v>3146</v>
      </c>
      <c r="I2047" s="6">
        <v>44011.407650462963</v>
      </c>
      <c r="J2047" t="s">
        <v>16</v>
      </c>
      <c r="K2047" s="6">
        <v>44013.346620370372</v>
      </c>
      <c r="M2047" t="s">
        <v>6300</v>
      </c>
      <c r="N2047" t="s">
        <v>6301</v>
      </c>
      <c r="Q2047" t="s">
        <v>755</v>
      </c>
      <c r="R2047" t="s">
        <v>365</v>
      </c>
      <c r="S2047" t="s">
        <v>6302</v>
      </c>
      <c r="T2047" t="s">
        <v>338</v>
      </c>
      <c r="U2047" t="s">
        <v>530</v>
      </c>
      <c r="W2047" t="s">
        <v>6303</v>
      </c>
      <c r="Z2047" t="s">
        <v>6300</v>
      </c>
      <c r="AA2047" t="s">
        <v>6301</v>
      </c>
      <c r="AD2047" t="s">
        <v>755</v>
      </c>
      <c r="AE2047" t="s">
        <v>365</v>
      </c>
      <c r="AF2047" t="s">
        <v>6302</v>
      </c>
      <c r="AG2047" t="s">
        <v>338</v>
      </c>
      <c r="AH2047" t="s">
        <v>530</v>
      </c>
      <c r="AJ2047" t="s">
        <v>6303</v>
      </c>
      <c r="AL2047" t="s">
        <v>339</v>
      </c>
      <c r="AM2047">
        <v>1</v>
      </c>
      <c r="AN2047">
        <v>1</v>
      </c>
      <c r="AO2047">
        <v>14899</v>
      </c>
      <c r="AQ2047">
        <v>124468</v>
      </c>
      <c r="AR2047">
        <v>53920001</v>
      </c>
      <c r="AS2047">
        <v>9000000</v>
      </c>
      <c r="AT2047" t="s">
        <v>40</v>
      </c>
      <c r="AW2047" t="s">
        <v>343</v>
      </c>
      <c r="BY2047" t="s">
        <v>342</v>
      </c>
      <c r="EQ2047">
        <v>243396</v>
      </c>
      <c r="ER2047" t="s">
        <v>3147</v>
      </c>
      <c r="EV2047">
        <v>17285757</v>
      </c>
      <c r="EW2047">
        <v>928</v>
      </c>
      <c r="EX2047">
        <v>220314</v>
      </c>
      <c r="EY2047" t="s">
        <v>6304</v>
      </c>
      <c r="EZ2047">
        <v>1</v>
      </c>
      <c r="FC2047">
        <v>95385</v>
      </c>
      <c r="FD2047" t="s">
        <v>3531</v>
      </c>
    </row>
    <row r="2048" spans="1:160" x14ac:dyDescent="0.3">
      <c r="A2048" t="str">
        <f>VLOOKUP(B2048,Table2[],3,FALSE)</f>
        <v>Digital</v>
      </c>
      <c r="B2048" t="str">
        <f>IF(OR(ISNUMBER(FIND("QVC",Z2048)),ISNUMBER(FIND("QVC",AL2048))),"QVC",IF(OR(ISNUMBER(FIND("NCO",H2048)),ISNUMBER(FIND("NCO",Y2048))), "NCO", IF(AL2048="consumer","PMD.com",VLOOKUP(LEFT(H2048,2),Tables!$E$1:$F$11,2,FALSE))))</f>
        <v>PMD.com</v>
      </c>
      <c r="C2048">
        <f t="shared" si="96"/>
        <v>53920001</v>
      </c>
      <c r="D2048">
        <f t="shared" si="97"/>
        <v>1</v>
      </c>
      <c r="E2048" t="str">
        <f t="shared" ca="1" si="95"/>
        <v>shifted orders shipped</v>
      </c>
      <c r="F2048" t="s">
        <v>3539</v>
      </c>
      <c r="G2048" t="s">
        <v>335</v>
      </c>
      <c r="H2048" t="s">
        <v>6305</v>
      </c>
      <c r="I2048" s="6">
        <v>44011.758055555554</v>
      </c>
      <c r="J2048" t="s">
        <v>16</v>
      </c>
      <c r="K2048" s="6">
        <v>44013.346666666665</v>
      </c>
      <c r="M2048" t="s">
        <v>6306</v>
      </c>
      <c r="N2048" t="s">
        <v>6307</v>
      </c>
      <c r="Q2048" t="s">
        <v>6308</v>
      </c>
      <c r="R2048" t="s">
        <v>397</v>
      </c>
      <c r="S2048" t="s">
        <v>6309</v>
      </c>
      <c r="T2048" t="s">
        <v>338</v>
      </c>
      <c r="U2048" t="s">
        <v>530</v>
      </c>
      <c r="W2048" t="s">
        <v>6310</v>
      </c>
      <c r="Z2048" t="s">
        <v>6306</v>
      </c>
      <c r="AA2048" t="s">
        <v>6307</v>
      </c>
      <c r="AD2048" t="s">
        <v>6308</v>
      </c>
      <c r="AE2048" t="s">
        <v>397</v>
      </c>
      <c r="AF2048" t="s">
        <v>6309</v>
      </c>
      <c r="AG2048" t="s">
        <v>338</v>
      </c>
      <c r="AH2048" t="s">
        <v>530</v>
      </c>
      <c r="AJ2048" t="s">
        <v>6310</v>
      </c>
      <c r="AL2048" t="s">
        <v>339</v>
      </c>
      <c r="AM2048">
        <v>1</v>
      </c>
      <c r="AN2048">
        <v>1</v>
      </c>
      <c r="AO2048">
        <v>14899</v>
      </c>
      <c r="AQ2048">
        <v>124468</v>
      </c>
      <c r="AR2048">
        <v>53920001</v>
      </c>
      <c r="AS2048">
        <v>9000000</v>
      </c>
      <c r="AT2048" t="s">
        <v>40</v>
      </c>
      <c r="AW2048" t="s">
        <v>343</v>
      </c>
      <c r="BY2048" t="s">
        <v>342</v>
      </c>
      <c r="EQ2048">
        <v>243396</v>
      </c>
      <c r="ER2048" t="s">
        <v>6311</v>
      </c>
      <c r="EV2048">
        <v>17286904</v>
      </c>
      <c r="EW2048">
        <v>928</v>
      </c>
      <c r="EX2048">
        <v>220662</v>
      </c>
      <c r="EY2048" t="s">
        <v>6312</v>
      </c>
      <c r="EZ2048">
        <v>1</v>
      </c>
      <c r="FC2048">
        <v>95384</v>
      </c>
      <c r="FD2048" t="s">
        <v>3530</v>
      </c>
    </row>
    <row r="2049" spans="1:160" x14ac:dyDescent="0.3">
      <c r="A2049" t="str">
        <f>VLOOKUP(B2049,Table2[],3,FALSE)</f>
        <v>Digital</v>
      </c>
      <c r="B2049" t="str">
        <f>IF(OR(ISNUMBER(FIND("QVC",Z2049)),ISNUMBER(FIND("QVC",AL2049))),"QVC",IF(OR(ISNUMBER(FIND("NCO",H2049)),ISNUMBER(FIND("NCO",Y2049))), "NCO", IF(AL2049="consumer","PMD.com",VLOOKUP(LEFT(H2049,2),Tables!$E$1:$F$11,2,FALSE))))</f>
        <v>PMD.com</v>
      </c>
      <c r="C2049">
        <f t="shared" si="96"/>
        <v>53200001</v>
      </c>
      <c r="D2049">
        <f t="shared" si="97"/>
        <v>1</v>
      </c>
      <c r="E2049" t="str">
        <f t="shared" ca="1" si="95"/>
        <v>shifted orders shipped</v>
      </c>
      <c r="F2049" t="s">
        <v>3539</v>
      </c>
      <c r="G2049" t="s">
        <v>335</v>
      </c>
      <c r="H2049" t="s">
        <v>6305</v>
      </c>
      <c r="I2049" s="6">
        <v>44011.758055555554</v>
      </c>
      <c r="J2049" t="s">
        <v>16</v>
      </c>
      <c r="K2049" s="6">
        <v>44013.346666666665</v>
      </c>
      <c r="M2049" t="s">
        <v>6306</v>
      </c>
      <c r="N2049" t="s">
        <v>6307</v>
      </c>
      <c r="Q2049" t="s">
        <v>6308</v>
      </c>
      <c r="R2049" t="s">
        <v>397</v>
      </c>
      <c r="S2049" t="s">
        <v>6309</v>
      </c>
      <c r="T2049" t="s">
        <v>338</v>
      </c>
      <c r="U2049" t="s">
        <v>530</v>
      </c>
      <c r="W2049" t="s">
        <v>6310</v>
      </c>
      <c r="Z2049" t="s">
        <v>6306</v>
      </c>
      <c r="AA2049" t="s">
        <v>6307</v>
      </c>
      <c r="AD2049" t="s">
        <v>6308</v>
      </c>
      <c r="AE2049" t="s">
        <v>397</v>
      </c>
      <c r="AF2049" t="s">
        <v>6309</v>
      </c>
      <c r="AG2049" t="s">
        <v>338</v>
      </c>
      <c r="AH2049" t="s">
        <v>530</v>
      </c>
      <c r="AJ2049" t="s">
        <v>6310</v>
      </c>
      <c r="AL2049" t="s">
        <v>339</v>
      </c>
      <c r="AM2049">
        <v>1</v>
      </c>
      <c r="AN2049">
        <v>1</v>
      </c>
      <c r="AO2049">
        <v>15189</v>
      </c>
      <c r="AQ2049">
        <v>123906</v>
      </c>
      <c r="AR2049">
        <v>53200001</v>
      </c>
      <c r="AS2049" t="s">
        <v>973</v>
      </c>
      <c r="AT2049" t="s">
        <v>50</v>
      </c>
      <c r="AW2049" t="s">
        <v>340</v>
      </c>
      <c r="AX2049" t="s">
        <v>340</v>
      </c>
      <c r="AY2049" t="s">
        <v>357</v>
      </c>
      <c r="AZ2049" t="s">
        <v>363</v>
      </c>
      <c r="BY2049" t="s">
        <v>342</v>
      </c>
      <c r="EQ2049">
        <v>252156</v>
      </c>
      <c r="ER2049" t="s">
        <v>6311</v>
      </c>
      <c r="EV2049">
        <v>17286904</v>
      </c>
      <c r="EW2049">
        <v>928</v>
      </c>
      <c r="EX2049">
        <v>220662</v>
      </c>
      <c r="EY2049" t="s">
        <v>6312</v>
      </c>
      <c r="EZ2049">
        <v>1</v>
      </c>
      <c r="FC2049">
        <v>95221</v>
      </c>
      <c r="FD2049" t="s">
        <v>435</v>
      </c>
    </row>
    <row r="2050" spans="1:160" x14ac:dyDescent="0.3">
      <c r="A2050" t="str">
        <f>VLOOKUP(B2050,Table2[],3,FALSE)</f>
        <v>Digital</v>
      </c>
      <c r="B2050" t="str">
        <f>IF(OR(ISNUMBER(FIND("QVC",Z2050)),ISNUMBER(FIND("QVC",AL2050))),"QVC",IF(OR(ISNUMBER(FIND("NCO",H2050)),ISNUMBER(FIND("NCO",Y2050))), "NCO", IF(AL2050="consumer","PMD.com",VLOOKUP(LEFT(H2050,2),Tables!$E$1:$F$11,2,FALSE))))</f>
        <v>PMD.com</v>
      </c>
      <c r="C2050">
        <f t="shared" si="96"/>
        <v>52430001</v>
      </c>
      <c r="D2050">
        <f t="shared" si="97"/>
        <v>1</v>
      </c>
      <c r="E2050" t="str">
        <f t="shared" ca="1" si="95"/>
        <v>shifted orders shipped</v>
      </c>
      <c r="F2050" t="s">
        <v>3539</v>
      </c>
      <c r="G2050" t="s">
        <v>335</v>
      </c>
      <c r="H2050" t="s">
        <v>6305</v>
      </c>
      <c r="I2050" s="6">
        <v>44011.758055555554</v>
      </c>
      <c r="J2050" t="s">
        <v>16</v>
      </c>
      <c r="K2050" s="6">
        <v>44013.346666666665</v>
      </c>
      <c r="M2050" t="s">
        <v>6306</v>
      </c>
      <c r="N2050" t="s">
        <v>6307</v>
      </c>
      <c r="Q2050" t="s">
        <v>6308</v>
      </c>
      <c r="R2050" t="s">
        <v>397</v>
      </c>
      <c r="S2050" t="s">
        <v>6309</v>
      </c>
      <c r="T2050" t="s">
        <v>338</v>
      </c>
      <c r="U2050" t="s">
        <v>530</v>
      </c>
      <c r="W2050" t="s">
        <v>6310</v>
      </c>
      <c r="Z2050" t="s">
        <v>6306</v>
      </c>
      <c r="AA2050" t="s">
        <v>6307</v>
      </c>
      <c r="AD2050" t="s">
        <v>6308</v>
      </c>
      <c r="AE2050" t="s">
        <v>397</v>
      </c>
      <c r="AF2050" t="s">
        <v>6309</v>
      </c>
      <c r="AG2050" t="s">
        <v>338</v>
      </c>
      <c r="AH2050" t="s">
        <v>530</v>
      </c>
      <c r="AJ2050" t="s">
        <v>6310</v>
      </c>
      <c r="AL2050" t="s">
        <v>339</v>
      </c>
      <c r="AM2050">
        <v>1</v>
      </c>
      <c r="AN2050">
        <v>1</v>
      </c>
      <c r="AO2050">
        <v>12063</v>
      </c>
      <c r="AQ2050">
        <v>127155</v>
      </c>
      <c r="AR2050">
        <v>52430001</v>
      </c>
      <c r="AS2050" t="s">
        <v>927</v>
      </c>
      <c r="AT2050" t="s">
        <v>75</v>
      </c>
      <c r="AW2050" t="s">
        <v>340</v>
      </c>
      <c r="AX2050" t="s">
        <v>340</v>
      </c>
      <c r="AY2050" t="s">
        <v>357</v>
      </c>
      <c r="AZ2050" t="s">
        <v>363</v>
      </c>
      <c r="BY2050" t="s">
        <v>342</v>
      </c>
      <c r="EQ2050">
        <v>249990</v>
      </c>
      <c r="ER2050" t="s">
        <v>6311</v>
      </c>
      <c r="EV2050">
        <v>17286904</v>
      </c>
      <c r="EW2050">
        <v>928</v>
      </c>
      <c r="EX2050">
        <v>220662</v>
      </c>
      <c r="EY2050" t="s">
        <v>6312</v>
      </c>
      <c r="EZ2050">
        <v>1</v>
      </c>
      <c r="FC2050">
        <v>95384</v>
      </c>
      <c r="FD2050" t="s">
        <v>3530</v>
      </c>
    </row>
    <row r="2051" spans="1:160" x14ac:dyDescent="0.3">
      <c r="A2051" t="str">
        <f>VLOOKUP(B2051,Table2[],3,FALSE)</f>
        <v>Digital</v>
      </c>
      <c r="B2051" t="str">
        <f>IF(OR(ISNUMBER(FIND("QVC",Z2051)),ISNUMBER(FIND("QVC",AL2051))),"QVC",IF(OR(ISNUMBER(FIND("NCO",H2051)),ISNUMBER(FIND("NCO",Y2051))), "NCO", IF(AL2051="consumer","PMD.com",VLOOKUP(LEFT(H2051,2),Tables!$E$1:$F$11,2,FALSE))))</f>
        <v>PMD.com</v>
      </c>
      <c r="C2051" t="str">
        <f t="shared" si="96"/>
        <v>53500001A</v>
      </c>
      <c r="D2051">
        <f t="shared" si="97"/>
        <v>2</v>
      </c>
      <c r="E2051" t="str">
        <f t="shared" ref="E2051:E2114" ca="1" si="98">IF(MONTH(TODAY())-MONTH(I2051)&gt;0,"shifted orders shipped","MTD orders shipped")</f>
        <v>shifted orders shipped</v>
      </c>
      <c r="F2051" t="s">
        <v>3539</v>
      </c>
      <c r="G2051" t="s">
        <v>335</v>
      </c>
      <c r="H2051" t="s">
        <v>6313</v>
      </c>
      <c r="I2051" s="6">
        <v>44011.837476851855</v>
      </c>
      <c r="J2051" t="s">
        <v>16</v>
      </c>
      <c r="K2051" s="6">
        <v>44013.346666666665</v>
      </c>
      <c r="M2051" t="s">
        <v>6314</v>
      </c>
      <c r="N2051" t="s">
        <v>6315</v>
      </c>
      <c r="Q2051" t="s">
        <v>6316</v>
      </c>
      <c r="R2051" t="s">
        <v>444</v>
      </c>
      <c r="S2051" t="s">
        <v>6317</v>
      </c>
      <c r="T2051" t="s">
        <v>338</v>
      </c>
      <c r="U2051" t="s">
        <v>530</v>
      </c>
      <c r="W2051" t="s">
        <v>6318</v>
      </c>
      <c r="Z2051" t="s">
        <v>6314</v>
      </c>
      <c r="AA2051" t="s">
        <v>6315</v>
      </c>
      <c r="AD2051" t="s">
        <v>6316</v>
      </c>
      <c r="AE2051" t="s">
        <v>444</v>
      </c>
      <c r="AF2051" t="s">
        <v>6317</v>
      </c>
      <c r="AG2051" t="s">
        <v>338</v>
      </c>
      <c r="AH2051" t="s">
        <v>530</v>
      </c>
      <c r="AJ2051" t="s">
        <v>6318</v>
      </c>
      <c r="AL2051" t="s">
        <v>339</v>
      </c>
      <c r="AM2051">
        <v>2</v>
      </c>
      <c r="AN2051">
        <v>2</v>
      </c>
      <c r="AO2051">
        <v>1690</v>
      </c>
      <c r="AQ2051">
        <v>125277</v>
      </c>
      <c r="AR2051" t="s">
        <v>1242</v>
      </c>
      <c r="AS2051" t="s">
        <v>1243</v>
      </c>
      <c r="AT2051" t="s">
        <v>1244</v>
      </c>
      <c r="AW2051" t="s">
        <v>349</v>
      </c>
      <c r="AX2051" t="s">
        <v>553</v>
      </c>
      <c r="AY2051" t="s">
        <v>345</v>
      </c>
      <c r="AZ2051">
        <v>0</v>
      </c>
      <c r="EQ2051">
        <v>251914</v>
      </c>
      <c r="ER2051" t="s">
        <v>6319</v>
      </c>
      <c r="EV2051">
        <v>17287102</v>
      </c>
      <c r="EW2051">
        <v>928</v>
      </c>
      <c r="EX2051">
        <v>220701</v>
      </c>
      <c r="EY2051" t="s">
        <v>6320</v>
      </c>
      <c r="EZ2051">
        <v>1</v>
      </c>
      <c r="FC2051" t="s">
        <v>1242</v>
      </c>
      <c r="FD2051" t="s">
        <v>1244</v>
      </c>
    </row>
    <row r="2052" spans="1:160" x14ac:dyDescent="0.3">
      <c r="A2052" t="str">
        <f>VLOOKUP(B2052,Table2[],3,FALSE)</f>
        <v>Digital</v>
      </c>
      <c r="B2052" t="str">
        <f>IF(OR(ISNUMBER(FIND("QVC",Z2052)),ISNUMBER(FIND("QVC",AL2052))),"QVC",IF(OR(ISNUMBER(FIND("NCO",H2052)),ISNUMBER(FIND("NCO",Y2052))), "NCO", IF(AL2052="consumer","PMD.com",VLOOKUP(LEFT(H2052,2),Tables!$E$1:$F$11,2,FALSE))))</f>
        <v>PMD.com</v>
      </c>
      <c r="C2052">
        <f t="shared" si="96"/>
        <v>51080001</v>
      </c>
      <c r="D2052">
        <f t="shared" si="97"/>
        <v>1</v>
      </c>
      <c r="E2052" t="str">
        <f t="shared" ca="1" si="98"/>
        <v>shifted orders shipped</v>
      </c>
      <c r="F2052" t="s">
        <v>3539</v>
      </c>
      <c r="G2052" t="s">
        <v>335</v>
      </c>
      <c r="H2052" t="s">
        <v>6305</v>
      </c>
      <c r="I2052" s="6">
        <v>44011.758055555554</v>
      </c>
      <c r="J2052" t="s">
        <v>16</v>
      </c>
      <c r="K2052" s="6">
        <v>44013.346666666665</v>
      </c>
      <c r="M2052" t="s">
        <v>6306</v>
      </c>
      <c r="N2052" t="s">
        <v>6307</v>
      </c>
      <c r="Q2052" t="s">
        <v>6308</v>
      </c>
      <c r="R2052" t="s">
        <v>397</v>
      </c>
      <c r="S2052" t="s">
        <v>6309</v>
      </c>
      <c r="T2052" t="s">
        <v>338</v>
      </c>
      <c r="U2052" t="s">
        <v>530</v>
      </c>
      <c r="W2052" t="s">
        <v>6310</v>
      </c>
      <c r="Z2052" t="s">
        <v>6306</v>
      </c>
      <c r="AA2052" t="s">
        <v>6307</v>
      </c>
      <c r="AD2052" t="s">
        <v>6308</v>
      </c>
      <c r="AE2052" t="s">
        <v>397</v>
      </c>
      <c r="AF2052" t="s">
        <v>6309</v>
      </c>
      <c r="AG2052" t="s">
        <v>338</v>
      </c>
      <c r="AH2052" t="s">
        <v>530</v>
      </c>
      <c r="AJ2052" t="s">
        <v>6310</v>
      </c>
      <c r="AL2052" t="s">
        <v>339</v>
      </c>
      <c r="AM2052">
        <v>1</v>
      </c>
      <c r="AN2052">
        <v>1</v>
      </c>
      <c r="AO2052">
        <v>19656</v>
      </c>
      <c r="AQ2052">
        <v>124645</v>
      </c>
      <c r="AR2052">
        <v>51080001</v>
      </c>
      <c r="AS2052" t="s">
        <v>988</v>
      </c>
      <c r="AT2052" t="s">
        <v>57</v>
      </c>
      <c r="AW2052" t="s">
        <v>343</v>
      </c>
      <c r="BY2052" t="s">
        <v>342</v>
      </c>
      <c r="EQ2052">
        <v>251119</v>
      </c>
      <c r="ER2052" t="s">
        <v>6311</v>
      </c>
      <c r="EV2052">
        <v>17286904</v>
      </c>
      <c r="EW2052">
        <v>928</v>
      </c>
      <c r="EX2052">
        <v>220662</v>
      </c>
      <c r="EY2052" t="s">
        <v>6312</v>
      </c>
      <c r="EZ2052">
        <v>1</v>
      </c>
      <c r="FC2052">
        <v>95221</v>
      </c>
      <c r="FD2052" t="s">
        <v>435</v>
      </c>
    </row>
    <row r="2053" spans="1:160" x14ac:dyDescent="0.3">
      <c r="A2053" t="str">
        <f>VLOOKUP(B2053,Table2[],3,FALSE)</f>
        <v>Digital</v>
      </c>
      <c r="B2053" t="str">
        <f>IF(OR(ISNUMBER(FIND("QVC",Z2053)),ISNUMBER(FIND("QVC",AL2053))),"QVC",IF(OR(ISNUMBER(FIND("NCO",H2053)),ISNUMBER(FIND("NCO",Y2053))), "NCO", IF(AL2053="consumer","PMD.com",VLOOKUP(LEFT(H2053,2),Tables!$E$1:$F$11,2,FALSE))))</f>
        <v>PMD.com</v>
      </c>
      <c r="C2053">
        <f t="shared" si="96"/>
        <v>51090030</v>
      </c>
      <c r="D2053">
        <f t="shared" si="97"/>
        <v>1</v>
      </c>
      <c r="E2053" t="str">
        <f t="shared" ca="1" si="98"/>
        <v>shifted orders shipped</v>
      </c>
      <c r="F2053" t="s">
        <v>3539</v>
      </c>
      <c r="G2053" t="s">
        <v>335</v>
      </c>
      <c r="H2053" t="s">
        <v>6305</v>
      </c>
      <c r="I2053" s="6">
        <v>44011.758055555554</v>
      </c>
      <c r="J2053" t="s">
        <v>16</v>
      </c>
      <c r="K2053" s="6">
        <v>44013.346666666665</v>
      </c>
      <c r="M2053" t="s">
        <v>6306</v>
      </c>
      <c r="N2053" t="s">
        <v>6307</v>
      </c>
      <c r="Q2053" t="s">
        <v>6308</v>
      </c>
      <c r="R2053" t="s">
        <v>397</v>
      </c>
      <c r="S2053" t="s">
        <v>6309</v>
      </c>
      <c r="T2053" t="s">
        <v>338</v>
      </c>
      <c r="U2053" t="s">
        <v>530</v>
      </c>
      <c r="W2053" t="s">
        <v>6310</v>
      </c>
      <c r="Z2053" t="s">
        <v>6306</v>
      </c>
      <c r="AA2053" t="s">
        <v>6307</v>
      </c>
      <c r="AD2053" t="s">
        <v>6308</v>
      </c>
      <c r="AE2053" t="s">
        <v>397</v>
      </c>
      <c r="AF2053" t="s">
        <v>6309</v>
      </c>
      <c r="AG2053" t="s">
        <v>338</v>
      </c>
      <c r="AH2053" t="s">
        <v>530</v>
      </c>
      <c r="AJ2053" t="s">
        <v>6310</v>
      </c>
      <c r="AL2053" t="s">
        <v>339</v>
      </c>
      <c r="AM2053">
        <v>1</v>
      </c>
      <c r="AN2053">
        <v>1</v>
      </c>
      <c r="AO2053">
        <v>6688</v>
      </c>
      <c r="AQ2053">
        <v>125960</v>
      </c>
      <c r="AR2053">
        <v>51090030</v>
      </c>
      <c r="AS2053" t="s">
        <v>3043</v>
      </c>
      <c r="AT2053" t="s">
        <v>628</v>
      </c>
      <c r="AW2053" t="s">
        <v>343</v>
      </c>
      <c r="BY2053" t="s">
        <v>342</v>
      </c>
      <c r="BZ2053" t="b">
        <v>0</v>
      </c>
      <c r="EQ2053">
        <v>243047</v>
      </c>
      <c r="ER2053" t="s">
        <v>6311</v>
      </c>
      <c r="EV2053">
        <v>17286904</v>
      </c>
      <c r="EW2053">
        <v>928</v>
      </c>
      <c r="EX2053">
        <v>220662</v>
      </c>
      <c r="EY2053" t="s">
        <v>6312</v>
      </c>
      <c r="EZ2053">
        <v>1</v>
      </c>
      <c r="FC2053">
        <v>95384</v>
      </c>
      <c r="FD2053" t="s">
        <v>3530</v>
      </c>
    </row>
    <row r="2054" spans="1:160" x14ac:dyDescent="0.3">
      <c r="A2054" t="str">
        <f>VLOOKUP(B2054,Table2[],3,FALSE)</f>
        <v>Digital</v>
      </c>
      <c r="B2054" t="str">
        <f>IF(OR(ISNUMBER(FIND("QVC",Z2054)),ISNUMBER(FIND("QVC",AL2054))),"QVC",IF(OR(ISNUMBER(FIND("NCO",H2054)),ISNUMBER(FIND("NCO",Y2054))), "NCO", IF(AL2054="consumer","PMD.com",VLOOKUP(LEFT(H2054,2),Tables!$E$1:$F$11,2,FALSE))))</f>
        <v>PMD.com</v>
      </c>
      <c r="C2054">
        <f t="shared" si="96"/>
        <v>54000001</v>
      </c>
      <c r="D2054">
        <f t="shared" si="97"/>
        <v>1</v>
      </c>
      <c r="E2054" t="str">
        <f t="shared" ca="1" si="98"/>
        <v>shifted orders shipped</v>
      </c>
      <c r="F2054" t="s">
        <v>3539</v>
      </c>
      <c r="G2054" t="s">
        <v>335</v>
      </c>
      <c r="H2054" t="s">
        <v>6321</v>
      </c>
      <c r="I2054" s="6">
        <v>44011.782442129632</v>
      </c>
      <c r="J2054" t="s">
        <v>16</v>
      </c>
      <c r="K2054" s="6">
        <v>44013.346701388888</v>
      </c>
      <c r="M2054" t="s">
        <v>6322</v>
      </c>
      <c r="N2054" t="s">
        <v>6323</v>
      </c>
      <c r="Q2054" t="s">
        <v>768</v>
      </c>
      <c r="R2054" t="s">
        <v>376</v>
      </c>
      <c r="S2054" t="s">
        <v>6324</v>
      </c>
      <c r="T2054" t="s">
        <v>338</v>
      </c>
      <c r="U2054" t="s">
        <v>530</v>
      </c>
      <c r="W2054" t="s">
        <v>6325</v>
      </c>
      <c r="Z2054" t="s">
        <v>6322</v>
      </c>
      <c r="AA2054" t="s">
        <v>6323</v>
      </c>
      <c r="AD2054" t="s">
        <v>768</v>
      </c>
      <c r="AE2054" t="s">
        <v>376</v>
      </c>
      <c r="AF2054" t="s">
        <v>6324</v>
      </c>
      <c r="AG2054" t="s">
        <v>338</v>
      </c>
      <c r="AH2054" t="s">
        <v>530</v>
      </c>
      <c r="AJ2054" t="s">
        <v>6325</v>
      </c>
      <c r="AL2054" t="s">
        <v>339</v>
      </c>
      <c r="AM2054">
        <v>1</v>
      </c>
      <c r="AN2054">
        <v>1</v>
      </c>
      <c r="AO2054">
        <v>8182</v>
      </c>
      <c r="AQ2054">
        <v>124475</v>
      </c>
      <c r="AR2054">
        <v>54000001</v>
      </c>
      <c r="AS2054" t="s">
        <v>1251</v>
      </c>
      <c r="AT2054" t="s">
        <v>84</v>
      </c>
      <c r="AW2054" t="s">
        <v>343</v>
      </c>
      <c r="BY2054" t="s">
        <v>342</v>
      </c>
      <c r="EQ2054">
        <v>247294</v>
      </c>
      <c r="ER2054" t="s">
        <v>6326</v>
      </c>
      <c r="EV2054">
        <v>17286917</v>
      </c>
      <c r="EW2054">
        <v>928</v>
      </c>
      <c r="EX2054">
        <v>220677</v>
      </c>
      <c r="EY2054">
        <v>9.2748999964335493E+25</v>
      </c>
      <c r="EZ2054">
        <v>1</v>
      </c>
      <c r="FC2054">
        <v>54000001</v>
      </c>
      <c r="FD2054" t="s">
        <v>84</v>
      </c>
    </row>
    <row r="2055" spans="1:160" x14ac:dyDescent="0.3">
      <c r="A2055" t="str">
        <f>VLOOKUP(B2055,Table2[],3,FALSE)</f>
        <v>Digital</v>
      </c>
      <c r="B2055" t="str">
        <f>IF(OR(ISNUMBER(FIND("QVC",Z2055)),ISNUMBER(FIND("QVC",AL2055))),"QVC",IF(OR(ISNUMBER(FIND("NCO",H2055)),ISNUMBER(FIND("NCO",Y2055))), "NCO", IF(AL2055="consumer","PMD.com",VLOOKUP(LEFT(H2055,2),Tables!$E$1:$F$11,2,FALSE))))</f>
        <v>PMD.com</v>
      </c>
      <c r="C2055">
        <f t="shared" si="96"/>
        <v>53700001</v>
      </c>
      <c r="D2055">
        <f t="shared" si="97"/>
        <v>1</v>
      </c>
      <c r="E2055" t="str">
        <f t="shared" ca="1" si="98"/>
        <v>shifted orders shipped</v>
      </c>
      <c r="F2055" t="s">
        <v>3539</v>
      </c>
      <c r="G2055" t="s">
        <v>335</v>
      </c>
      <c r="H2055" t="s">
        <v>6321</v>
      </c>
      <c r="I2055" s="6">
        <v>44011.782442129632</v>
      </c>
      <c r="J2055" t="s">
        <v>16</v>
      </c>
      <c r="K2055" s="6">
        <v>44013.346701388888</v>
      </c>
      <c r="M2055" t="s">
        <v>6322</v>
      </c>
      <c r="N2055" t="s">
        <v>6323</v>
      </c>
      <c r="Q2055" t="s">
        <v>768</v>
      </c>
      <c r="R2055" t="s">
        <v>376</v>
      </c>
      <c r="S2055" t="s">
        <v>6324</v>
      </c>
      <c r="T2055" t="s">
        <v>338</v>
      </c>
      <c r="U2055" t="s">
        <v>530</v>
      </c>
      <c r="W2055" t="s">
        <v>6325</v>
      </c>
      <c r="Z2055" t="s">
        <v>6322</v>
      </c>
      <c r="AA2055" t="s">
        <v>6323</v>
      </c>
      <c r="AD2055" t="s">
        <v>768</v>
      </c>
      <c r="AE2055" t="s">
        <v>376</v>
      </c>
      <c r="AF2055" t="s">
        <v>6324</v>
      </c>
      <c r="AG2055" t="s">
        <v>338</v>
      </c>
      <c r="AH2055" t="s">
        <v>530</v>
      </c>
      <c r="AJ2055" t="s">
        <v>6325</v>
      </c>
      <c r="AL2055" t="s">
        <v>339</v>
      </c>
      <c r="AM2055">
        <v>1</v>
      </c>
      <c r="AN2055">
        <v>1</v>
      </c>
      <c r="AO2055">
        <v>1910</v>
      </c>
      <c r="AQ2055">
        <v>124453</v>
      </c>
      <c r="AR2055">
        <v>53700001</v>
      </c>
      <c r="AS2055" t="s">
        <v>67</v>
      </c>
      <c r="AT2055" t="s">
        <v>68</v>
      </c>
      <c r="AW2055" t="s">
        <v>343</v>
      </c>
      <c r="BY2055" t="s">
        <v>342</v>
      </c>
      <c r="EQ2055">
        <v>245106</v>
      </c>
      <c r="ER2055" t="s">
        <v>6326</v>
      </c>
      <c r="EV2055">
        <v>17286917</v>
      </c>
      <c r="EW2055">
        <v>928</v>
      </c>
      <c r="EX2055">
        <v>220677</v>
      </c>
      <c r="EY2055">
        <v>9.2748999964335493E+25</v>
      </c>
      <c r="EZ2055">
        <v>1</v>
      </c>
      <c r="FC2055">
        <v>53700001</v>
      </c>
      <c r="FD2055" t="s">
        <v>68</v>
      </c>
    </row>
    <row r="2056" spans="1:160" x14ac:dyDescent="0.3">
      <c r="A2056" t="str">
        <f>VLOOKUP(B2056,Table2[],3,FALSE)</f>
        <v>Digital</v>
      </c>
      <c r="B2056" t="str">
        <f>IF(OR(ISNUMBER(FIND("QVC",Z2056)),ISNUMBER(FIND("QVC",AL2056))),"QVC",IF(OR(ISNUMBER(FIND("NCO",H2056)),ISNUMBER(FIND("NCO",Y2056))), "NCO", IF(AL2056="consumer","PMD.com",VLOOKUP(LEFT(H2056,2),Tables!$E$1:$F$11,2,FALSE))))</f>
        <v>PMD.com</v>
      </c>
      <c r="C2056">
        <f t="shared" si="96"/>
        <v>53970001</v>
      </c>
      <c r="D2056">
        <f t="shared" si="97"/>
        <v>1</v>
      </c>
      <c r="E2056" t="str">
        <f t="shared" ca="1" si="98"/>
        <v>shifted orders shipped</v>
      </c>
      <c r="F2056" t="s">
        <v>3539</v>
      </c>
      <c r="G2056" t="s">
        <v>335</v>
      </c>
      <c r="H2056" t="s">
        <v>6321</v>
      </c>
      <c r="I2056" s="6">
        <v>44011.782442129632</v>
      </c>
      <c r="J2056" t="s">
        <v>16</v>
      </c>
      <c r="K2056" s="6">
        <v>44013.346701388888</v>
      </c>
      <c r="M2056" t="s">
        <v>6322</v>
      </c>
      <c r="N2056" t="s">
        <v>6323</v>
      </c>
      <c r="Q2056" t="s">
        <v>768</v>
      </c>
      <c r="R2056" t="s">
        <v>376</v>
      </c>
      <c r="S2056" t="s">
        <v>6324</v>
      </c>
      <c r="T2056" t="s">
        <v>338</v>
      </c>
      <c r="U2056" t="s">
        <v>530</v>
      </c>
      <c r="W2056" t="s">
        <v>6325</v>
      </c>
      <c r="Z2056" t="s">
        <v>6322</v>
      </c>
      <c r="AA2056" t="s">
        <v>6323</v>
      </c>
      <c r="AD2056" t="s">
        <v>768</v>
      </c>
      <c r="AE2056" t="s">
        <v>376</v>
      </c>
      <c r="AF2056" t="s">
        <v>6324</v>
      </c>
      <c r="AG2056" t="s">
        <v>338</v>
      </c>
      <c r="AH2056" t="s">
        <v>530</v>
      </c>
      <c r="AJ2056" t="s">
        <v>6325</v>
      </c>
      <c r="AL2056" t="s">
        <v>339</v>
      </c>
      <c r="AM2056">
        <v>1</v>
      </c>
      <c r="AN2056">
        <v>1</v>
      </c>
      <c r="AO2056">
        <v>392</v>
      </c>
      <c r="AQ2056">
        <v>124472</v>
      </c>
      <c r="AR2056">
        <v>53970001</v>
      </c>
      <c r="AS2056" t="s">
        <v>577</v>
      </c>
      <c r="AT2056" t="s">
        <v>41</v>
      </c>
      <c r="AW2056" t="s">
        <v>343</v>
      </c>
      <c r="BY2056" t="s">
        <v>342</v>
      </c>
      <c r="EQ2056">
        <v>251826</v>
      </c>
      <c r="ER2056" t="s">
        <v>6326</v>
      </c>
      <c r="EV2056">
        <v>17286917</v>
      </c>
      <c r="EW2056">
        <v>928</v>
      </c>
      <c r="EX2056">
        <v>220677</v>
      </c>
      <c r="EY2056">
        <v>9.2748999964335493E+25</v>
      </c>
      <c r="EZ2056">
        <v>1</v>
      </c>
      <c r="FC2056">
        <v>53970001</v>
      </c>
      <c r="FD2056" t="s">
        <v>41</v>
      </c>
    </row>
    <row r="2057" spans="1:160" x14ac:dyDescent="0.3">
      <c r="A2057" t="str">
        <f>VLOOKUP(B2057,Table2[],3,FALSE)</f>
        <v>Digital</v>
      </c>
      <c r="B2057" t="str">
        <f>IF(OR(ISNUMBER(FIND("QVC",Z2057)),ISNUMBER(FIND("QVC",AL2057))),"QVC",IF(OR(ISNUMBER(FIND("NCO",H2057)),ISNUMBER(FIND("NCO",Y2057))), "NCO", IF(AL2057="consumer","PMD.com",VLOOKUP(LEFT(H2057,2),Tables!$E$1:$F$11,2,FALSE))))</f>
        <v>PMD.com</v>
      </c>
      <c r="C2057">
        <f t="shared" si="96"/>
        <v>58040001</v>
      </c>
      <c r="D2057">
        <f t="shared" si="97"/>
        <v>2</v>
      </c>
      <c r="E2057" t="str">
        <f t="shared" ca="1" si="98"/>
        <v>shifted orders shipped</v>
      </c>
      <c r="F2057" t="s">
        <v>3539</v>
      </c>
      <c r="G2057" t="s">
        <v>335</v>
      </c>
      <c r="H2057" t="s">
        <v>3142</v>
      </c>
      <c r="I2057" s="6">
        <v>44011.404016203705</v>
      </c>
      <c r="J2057" t="s">
        <v>16</v>
      </c>
      <c r="K2057" s="6">
        <v>44013.346944444442</v>
      </c>
      <c r="M2057" t="s">
        <v>6327</v>
      </c>
      <c r="N2057" t="s">
        <v>6328</v>
      </c>
      <c r="O2057" t="s">
        <v>6329</v>
      </c>
      <c r="Q2057" t="s">
        <v>408</v>
      </c>
      <c r="R2057" t="s">
        <v>389</v>
      </c>
      <c r="S2057" t="s">
        <v>6330</v>
      </c>
      <c r="T2057" t="s">
        <v>338</v>
      </c>
      <c r="U2057" t="s">
        <v>530</v>
      </c>
      <c r="W2057" t="s">
        <v>6331</v>
      </c>
      <c r="Z2057" t="s">
        <v>6327</v>
      </c>
      <c r="AA2057" t="s">
        <v>6328</v>
      </c>
      <c r="AB2057" t="s">
        <v>6329</v>
      </c>
      <c r="AD2057" t="s">
        <v>408</v>
      </c>
      <c r="AE2057" t="s">
        <v>389</v>
      </c>
      <c r="AF2057" t="s">
        <v>6330</v>
      </c>
      <c r="AG2057" t="s">
        <v>338</v>
      </c>
      <c r="AH2057" t="s">
        <v>530</v>
      </c>
      <c r="AJ2057" t="s">
        <v>6331</v>
      </c>
      <c r="AL2057" t="s">
        <v>339</v>
      </c>
      <c r="AM2057">
        <v>2</v>
      </c>
      <c r="AN2057">
        <v>2</v>
      </c>
      <c r="AO2057">
        <v>12788</v>
      </c>
      <c r="AQ2057">
        <v>124484</v>
      </c>
      <c r="AR2057">
        <v>58040001</v>
      </c>
      <c r="AS2057" t="s">
        <v>54</v>
      </c>
      <c r="AT2057" t="s">
        <v>55</v>
      </c>
      <c r="AW2057" t="s">
        <v>340</v>
      </c>
      <c r="AX2057" t="s">
        <v>340</v>
      </c>
      <c r="AY2057" t="s">
        <v>357</v>
      </c>
      <c r="AZ2057" t="s">
        <v>363</v>
      </c>
      <c r="BY2057" t="s">
        <v>342</v>
      </c>
      <c r="EQ2057">
        <v>251707</v>
      </c>
      <c r="ER2057" t="s">
        <v>3143</v>
      </c>
      <c r="EV2057">
        <v>17285755</v>
      </c>
      <c r="EW2057">
        <v>928</v>
      </c>
      <c r="EX2057">
        <v>220312</v>
      </c>
      <c r="EY2057" t="s">
        <v>6332</v>
      </c>
      <c r="EZ2057">
        <v>1</v>
      </c>
      <c r="FC2057">
        <v>58040001</v>
      </c>
      <c r="FD2057" t="s">
        <v>55</v>
      </c>
    </row>
    <row r="2058" spans="1:160" x14ac:dyDescent="0.3">
      <c r="A2058" t="str">
        <f>VLOOKUP(B2058,Table2[],3,FALSE)</f>
        <v>Digital</v>
      </c>
      <c r="B2058" t="str">
        <f>IF(OR(ISNUMBER(FIND("QVC",Z2058)),ISNUMBER(FIND("QVC",AL2058))),"QVC",IF(OR(ISNUMBER(FIND("NCO",H2058)),ISNUMBER(FIND("NCO",Y2058))), "NCO", IF(AL2058="consumer","PMD.com",VLOOKUP(LEFT(H2058,2),Tables!$E$1:$F$11,2,FALSE))))</f>
        <v>PMD.com</v>
      </c>
      <c r="C2058">
        <f t="shared" si="96"/>
        <v>52430001</v>
      </c>
      <c r="D2058">
        <f t="shared" si="97"/>
        <v>1</v>
      </c>
      <c r="E2058" t="str">
        <f t="shared" ca="1" si="98"/>
        <v>shifted orders shipped</v>
      </c>
      <c r="F2058" t="s">
        <v>3539</v>
      </c>
      <c r="G2058" t="s">
        <v>335</v>
      </c>
      <c r="H2058" t="s">
        <v>3142</v>
      </c>
      <c r="I2058" s="6">
        <v>44011.404016203705</v>
      </c>
      <c r="J2058" t="s">
        <v>16</v>
      </c>
      <c r="K2058" s="6">
        <v>44013.346944444442</v>
      </c>
      <c r="M2058" t="s">
        <v>6327</v>
      </c>
      <c r="N2058" t="s">
        <v>6328</v>
      </c>
      <c r="O2058" t="s">
        <v>6329</v>
      </c>
      <c r="Q2058" t="s">
        <v>408</v>
      </c>
      <c r="R2058" t="s">
        <v>389</v>
      </c>
      <c r="S2058" t="s">
        <v>6330</v>
      </c>
      <c r="T2058" t="s">
        <v>338</v>
      </c>
      <c r="U2058" t="s">
        <v>530</v>
      </c>
      <c r="W2058" t="s">
        <v>6331</v>
      </c>
      <c r="Z2058" t="s">
        <v>6327</v>
      </c>
      <c r="AA2058" t="s">
        <v>6328</v>
      </c>
      <c r="AB2058" t="s">
        <v>6329</v>
      </c>
      <c r="AD2058" t="s">
        <v>408</v>
      </c>
      <c r="AE2058" t="s">
        <v>389</v>
      </c>
      <c r="AF2058" t="s">
        <v>6330</v>
      </c>
      <c r="AG2058" t="s">
        <v>338</v>
      </c>
      <c r="AH2058" t="s">
        <v>530</v>
      </c>
      <c r="AJ2058" t="s">
        <v>6331</v>
      </c>
      <c r="AL2058" t="s">
        <v>339</v>
      </c>
      <c r="AM2058">
        <v>1</v>
      </c>
      <c r="AN2058">
        <v>1</v>
      </c>
      <c r="AO2058">
        <v>12063</v>
      </c>
      <c r="AQ2058">
        <v>127155</v>
      </c>
      <c r="AR2058">
        <v>52430001</v>
      </c>
      <c r="AS2058" t="s">
        <v>927</v>
      </c>
      <c r="AT2058" t="s">
        <v>75</v>
      </c>
      <c r="AW2058" t="s">
        <v>340</v>
      </c>
      <c r="AX2058" t="s">
        <v>340</v>
      </c>
      <c r="AY2058" t="s">
        <v>357</v>
      </c>
      <c r="AZ2058" t="s">
        <v>363</v>
      </c>
      <c r="BY2058" t="s">
        <v>342</v>
      </c>
      <c r="EQ2058">
        <v>249990</v>
      </c>
      <c r="ER2058" t="s">
        <v>3143</v>
      </c>
      <c r="EV2058">
        <v>17285755</v>
      </c>
      <c r="EW2058">
        <v>928</v>
      </c>
      <c r="EX2058">
        <v>220312</v>
      </c>
      <c r="EY2058" t="s">
        <v>6332</v>
      </c>
      <c r="EZ2058">
        <v>1</v>
      </c>
      <c r="FC2058">
        <v>95385</v>
      </c>
      <c r="FD2058" t="s">
        <v>3531</v>
      </c>
    </row>
    <row r="2059" spans="1:160" x14ac:dyDescent="0.3">
      <c r="A2059" t="str">
        <f>VLOOKUP(B2059,Table2[],3,FALSE)</f>
        <v>Digital</v>
      </c>
      <c r="B2059" t="str">
        <f>IF(OR(ISNUMBER(FIND("QVC",Z2059)),ISNUMBER(FIND("QVC",AL2059))),"QVC",IF(OR(ISNUMBER(FIND("NCO",H2059)),ISNUMBER(FIND("NCO",Y2059))), "NCO", IF(AL2059="consumer","PMD.com",VLOOKUP(LEFT(H2059,2),Tables!$E$1:$F$11,2,FALSE))))</f>
        <v>PMD.com</v>
      </c>
      <c r="C2059">
        <f t="shared" si="96"/>
        <v>55110001</v>
      </c>
      <c r="D2059">
        <f t="shared" si="97"/>
        <v>1</v>
      </c>
      <c r="E2059" t="str">
        <f t="shared" ca="1" si="98"/>
        <v>shifted orders shipped</v>
      </c>
      <c r="F2059" t="s">
        <v>3539</v>
      </c>
      <c r="G2059" t="s">
        <v>335</v>
      </c>
      <c r="H2059" t="s">
        <v>3142</v>
      </c>
      <c r="I2059" s="6">
        <v>44011.404016203705</v>
      </c>
      <c r="J2059" t="s">
        <v>16</v>
      </c>
      <c r="K2059" s="6">
        <v>44013.346944444442</v>
      </c>
      <c r="M2059" t="s">
        <v>6327</v>
      </c>
      <c r="N2059" t="s">
        <v>6328</v>
      </c>
      <c r="O2059" t="s">
        <v>6329</v>
      </c>
      <c r="Q2059" t="s">
        <v>408</v>
      </c>
      <c r="R2059" t="s">
        <v>389</v>
      </c>
      <c r="S2059" t="s">
        <v>6330</v>
      </c>
      <c r="T2059" t="s">
        <v>338</v>
      </c>
      <c r="U2059" t="s">
        <v>530</v>
      </c>
      <c r="W2059" t="s">
        <v>6331</v>
      </c>
      <c r="Z2059" t="s">
        <v>6327</v>
      </c>
      <c r="AA2059" t="s">
        <v>6328</v>
      </c>
      <c r="AB2059" t="s">
        <v>6329</v>
      </c>
      <c r="AD2059" t="s">
        <v>408</v>
      </c>
      <c r="AE2059" t="s">
        <v>389</v>
      </c>
      <c r="AF2059" t="s">
        <v>6330</v>
      </c>
      <c r="AG2059" t="s">
        <v>338</v>
      </c>
      <c r="AH2059" t="s">
        <v>530</v>
      </c>
      <c r="AJ2059" t="s">
        <v>6331</v>
      </c>
      <c r="AL2059" t="s">
        <v>339</v>
      </c>
      <c r="AM2059">
        <v>1</v>
      </c>
      <c r="AN2059">
        <v>1</v>
      </c>
      <c r="AO2059">
        <v>6371</v>
      </c>
      <c r="AQ2059">
        <v>124056</v>
      </c>
      <c r="AR2059">
        <v>55110001</v>
      </c>
      <c r="AS2059" t="s">
        <v>127</v>
      </c>
      <c r="AT2059" t="s">
        <v>128</v>
      </c>
      <c r="AW2059" t="s">
        <v>340</v>
      </c>
      <c r="AX2059" t="s">
        <v>340</v>
      </c>
      <c r="AY2059" t="s">
        <v>382</v>
      </c>
      <c r="AZ2059">
        <v>0</v>
      </c>
      <c r="BY2059" t="s">
        <v>342</v>
      </c>
      <c r="EQ2059">
        <v>238807</v>
      </c>
      <c r="ER2059" t="s">
        <v>3143</v>
      </c>
      <c r="EV2059">
        <v>17285755</v>
      </c>
      <c r="EW2059">
        <v>928</v>
      </c>
      <c r="EX2059">
        <v>220312</v>
      </c>
      <c r="EY2059" t="s">
        <v>6332</v>
      </c>
      <c r="EZ2059">
        <v>1</v>
      </c>
      <c r="FC2059">
        <v>55110001</v>
      </c>
      <c r="FD2059" t="s">
        <v>128</v>
      </c>
    </row>
    <row r="2060" spans="1:160" x14ac:dyDescent="0.3">
      <c r="A2060" t="str">
        <f>VLOOKUP(B2060,Table2[],3,FALSE)</f>
        <v>Digital</v>
      </c>
      <c r="B2060" t="str">
        <f>IF(OR(ISNUMBER(FIND("QVC",Z2060)),ISNUMBER(FIND("QVC",AL2060))),"QVC",IF(OR(ISNUMBER(FIND("NCO",H2060)),ISNUMBER(FIND("NCO",Y2060))), "NCO", IF(AL2060="consumer","PMD.com",VLOOKUP(LEFT(H2060,2),Tables!$E$1:$F$11,2,FALSE))))</f>
        <v>PMD.com</v>
      </c>
      <c r="C2060">
        <f t="shared" ref="C2060:C2123" si="99">AR2060</f>
        <v>53920001</v>
      </c>
      <c r="D2060">
        <f t="shared" ref="D2060:D2123" si="100">AN2060</f>
        <v>1</v>
      </c>
      <c r="E2060" t="str">
        <f t="shared" ca="1" si="98"/>
        <v>shifted orders shipped</v>
      </c>
      <c r="F2060" t="s">
        <v>3539</v>
      </c>
      <c r="G2060" t="s">
        <v>335</v>
      </c>
      <c r="H2060" t="s">
        <v>3142</v>
      </c>
      <c r="I2060" s="6">
        <v>44011.404016203705</v>
      </c>
      <c r="J2060" t="s">
        <v>16</v>
      </c>
      <c r="K2060" s="6">
        <v>44013.346944444442</v>
      </c>
      <c r="M2060" t="s">
        <v>6327</v>
      </c>
      <c r="N2060" t="s">
        <v>6328</v>
      </c>
      <c r="O2060" t="s">
        <v>6329</v>
      </c>
      <c r="Q2060" t="s">
        <v>408</v>
      </c>
      <c r="R2060" t="s">
        <v>389</v>
      </c>
      <c r="S2060" t="s">
        <v>6330</v>
      </c>
      <c r="T2060" t="s">
        <v>338</v>
      </c>
      <c r="U2060" t="s">
        <v>530</v>
      </c>
      <c r="W2060" t="s">
        <v>6331</v>
      </c>
      <c r="Z2060" t="s">
        <v>6327</v>
      </c>
      <c r="AA2060" t="s">
        <v>6328</v>
      </c>
      <c r="AB2060" t="s">
        <v>6329</v>
      </c>
      <c r="AD2060" t="s">
        <v>408</v>
      </c>
      <c r="AE2060" t="s">
        <v>389</v>
      </c>
      <c r="AF2060" t="s">
        <v>6330</v>
      </c>
      <c r="AG2060" t="s">
        <v>338</v>
      </c>
      <c r="AH2060" t="s">
        <v>530</v>
      </c>
      <c r="AJ2060" t="s">
        <v>6331</v>
      </c>
      <c r="AL2060" t="s">
        <v>339</v>
      </c>
      <c r="AM2060">
        <v>1</v>
      </c>
      <c r="AN2060">
        <v>1</v>
      </c>
      <c r="AO2060">
        <v>14899</v>
      </c>
      <c r="AQ2060">
        <v>124468</v>
      </c>
      <c r="AR2060">
        <v>53920001</v>
      </c>
      <c r="AS2060">
        <v>9000000</v>
      </c>
      <c r="AT2060" t="s">
        <v>40</v>
      </c>
      <c r="AW2060" t="s">
        <v>343</v>
      </c>
      <c r="BY2060" t="s">
        <v>342</v>
      </c>
      <c r="EQ2060">
        <v>243396</v>
      </c>
      <c r="ER2060" t="s">
        <v>3143</v>
      </c>
      <c r="EV2060">
        <v>17285755</v>
      </c>
      <c r="EW2060">
        <v>928</v>
      </c>
      <c r="EX2060">
        <v>220312</v>
      </c>
      <c r="EY2060" t="s">
        <v>6332</v>
      </c>
      <c r="EZ2060">
        <v>1</v>
      </c>
      <c r="FC2060">
        <v>95385</v>
      </c>
      <c r="FD2060" t="s">
        <v>3531</v>
      </c>
    </row>
    <row r="2061" spans="1:160" x14ac:dyDescent="0.3">
      <c r="A2061" t="str">
        <f>VLOOKUP(B2061,Table2[],3,FALSE)</f>
        <v>Digital</v>
      </c>
      <c r="B2061" t="str">
        <f>IF(OR(ISNUMBER(FIND("QVC",Z2061)),ISNUMBER(FIND("QVC",AL2061))),"QVC",IF(OR(ISNUMBER(FIND("NCO",H2061)),ISNUMBER(FIND("NCO",Y2061))), "NCO", IF(AL2061="consumer","PMD.com",VLOOKUP(LEFT(H2061,2),Tables!$E$1:$F$11,2,FALSE))))</f>
        <v>PMD.com</v>
      </c>
      <c r="C2061">
        <f t="shared" si="99"/>
        <v>5341030</v>
      </c>
      <c r="D2061">
        <f t="shared" si="100"/>
        <v>1</v>
      </c>
      <c r="E2061" t="str">
        <f t="shared" ca="1" si="98"/>
        <v>shifted orders shipped</v>
      </c>
      <c r="F2061" t="s">
        <v>3539</v>
      </c>
      <c r="G2061" t="s">
        <v>335</v>
      </c>
      <c r="H2061" t="s">
        <v>3142</v>
      </c>
      <c r="I2061" s="6">
        <v>44011.404016203705</v>
      </c>
      <c r="J2061" t="s">
        <v>16</v>
      </c>
      <c r="K2061" s="6">
        <v>44013.346944444442</v>
      </c>
      <c r="M2061" t="s">
        <v>6327</v>
      </c>
      <c r="N2061" t="s">
        <v>6328</v>
      </c>
      <c r="O2061" t="s">
        <v>6329</v>
      </c>
      <c r="Q2061" t="s">
        <v>408</v>
      </c>
      <c r="R2061" t="s">
        <v>389</v>
      </c>
      <c r="S2061" t="s">
        <v>6330</v>
      </c>
      <c r="T2061" t="s">
        <v>338</v>
      </c>
      <c r="U2061" t="s">
        <v>530</v>
      </c>
      <c r="W2061" t="s">
        <v>6331</v>
      </c>
      <c r="Z2061" t="s">
        <v>6327</v>
      </c>
      <c r="AA2061" t="s">
        <v>6328</v>
      </c>
      <c r="AB2061" t="s">
        <v>6329</v>
      </c>
      <c r="AD2061" t="s">
        <v>408</v>
      </c>
      <c r="AE2061" t="s">
        <v>389</v>
      </c>
      <c r="AF2061" t="s">
        <v>6330</v>
      </c>
      <c r="AG2061" t="s">
        <v>338</v>
      </c>
      <c r="AH2061" t="s">
        <v>530</v>
      </c>
      <c r="AJ2061" t="s">
        <v>6331</v>
      </c>
      <c r="AL2061" t="s">
        <v>339</v>
      </c>
      <c r="AM2061">
        <v>1</v>
      </c>
      <c r="AN2061">
        <v>1</v>
      </c>
      <c r="AO2061">
        <v>12859</v>
      </c>
      <c r="AQ2061">
        <v>124642</v>
      </c>
      <c r="AR2061">
        <v>5341030</v>
      </c>
      <c r="AS2061" t="s">
        <v>925</v>
      </c>
      <c r="AT2061" t="s">
        <v>926</v>
      </c>
      <c r="AW2061" t="s">
        <v>366</v>
      </c>
      <c r="AX2061" t="s">
        <v>366</v>
      </c>
      <c r="AY2061" t="s">
        <v>345</v>
      </c>
      <c r="AZ2061" t="s">
        <v>346</v>
      </c>
      <c r="BY2061" t="s">
        <v>342</v>
      </c>
      <c r="EQ2061">
        <v>243275</v>
      </c>
      <c r="ER2061" t="s">
        <v>3143</v>
      </c>
      <c r="EV2061">
        <v>17285755</v>
      </c>
      <c r="EW2061">
        <v>928</v>
      </c>
      <c r="EX2061">
        <v>220312</v>
      </c>
      <c r="EY2061" t="s">
        <v>6332</v>
      </c>
      <c r="EZ2061">
        <v>1</v>
      </c>
      <c r="FC2061">
        <v>95385</v>
      </c>
      <c r="FD2061" t="s">
        <v>3531</v>
      </c>
    </row>
    <row r="2062" spans="1:160" x14ac:dyDescent="0.3">
      <c r="A2062" t="str">
        <f>VLOOKUP(B2062,Table2[],3,FALSE)</f>
        <v>Digital</v>
      </c>
      <c r="B2062" t="str">
        <f>IF(OR(ISNUMBER(FIND("QVC",Z2062)),ISNUMBER(FIND("QVC",AL2062))),"QVC",IF(OR(ISNUMBER(FIND("NCO",H2062)),ISNUMBER(FIND("NCO",Y2062))), "NCO", IF(AL2062="consumer","PMD.com",VLOOKUP(LEFT(H2062,2),Tables!$E$1:$F$11,2,FALSE))))</f>
        <v>PMD.com</v>
      </c>
      <c r="C2062">
        <f t="shared" si="99"/>
        <v>55090001</v>
      </c>
      <c r="D2062">
        <f t="shared" si="100"/>
        <v>2</v>
      </c>
      <c r="E2062" t="str">
        <f t="shared" ca="1" si="98"/>
        <v>shifted orders shipped</v>
      </c>
      <c r="F2062" t="s">
        <v>3539</v>
      </c>
      <c r="G2062" t="s">
        <v>335</v>
      </c>
      <c r="H2062" t="s">
        <v>3142</v>
      </c>
      <c r="I2062" s="6">
        <v>44011.404016203705</v>
      </c>
      <c r="J2062" t="s">
        <v>16</v>
      </c>
      <c r="K2062" s="6">
        <v>44013.346944444442</v>
      </c>
      <c r="M2062" t="s">
        <v>6327</v>
      </c>
      <c r="N2062" t="s">
        <v>6328</v>
      </c>
      <c r="O2062" t="s">
        <v>6329</v>
      </c>
      <c r="Q2062" t="s">
        <v>408</v>
      </c>
      <c r="R2062" t="s">
        <v>389</v>
      </c>
      <c r="S2062" t="s">
        <v>6330</v>
      </c>
      <c r="T2062" t="s">
        <v>338</v>
      </c>
      <c r="U2062" t="s">
        <v>530</v>
      </c>
      <c r="W2062" t="s">
        <v>6331</v>
      </c>
      <c r="Z2062" t="s">
        <v>6327</v>
      </c>
      <c r="AA2062" t="s">
        <v>6328</v>
      </c>
      <c r="AB2062" t="s">
        <v>6329</v>
      </c>
      <c r="AD2062" t="s">
        <v>408</v>
      </c>
      <c r="AE2062" t="s">
        <v>389</v>
      </c>
      <c r="AF2062" t="s">
        <v>6330</v>
      </c>
      <c r="AG2062" t="s">
        <v>338</v>
      </c>
      <c r="AH2062" t="s">
        <v>530</v>
      </c>
      <c r="AJ2062" t="s">
        <v>6331</v>
      </c>
      <c r="AL2062" t="s">
        <v>339</v>
      </c>
      <c r="AM2062">
        <v>2</v>
      </c>
      <c r="AN2062">
        <v>2</v>
      </c>
      <c r="AO2062">
        <v>5013</v>
      </c>
      <c r="AQ2062">
        <v>124478</v>
      </c>
      <c r="AR2062">
        <v>55090001</v>
      </c>
      <c r="AS2062" t="s">
        <v>995</v>
      </c>
      <c r="AT2062" t="s">
        <v>165</v>
      </c>
      <c r="AW2062" t="s">
        <v>340</v>
      </c>
      <c r="AX2062" t="s">
        <v>340</v>
      </c>
      <c r="AY2062" t="s">
        <v>382</v>
      </c>
      <c r="AZ2062">
        <v>0</v>
      </c>
      <c r="BY2062" t="s">
        <v>342</v>
      </c>
      <c r="EQ2062">
        <v>251219</v>
      </c>
      <c r="ER2062" t="s">
        <v>3143</v>
      </c>
      <c r="EV2062">
        <v>17285755</v>
      </c>
      <c r="EW2062">
        <v>928</v>
      </c>
      <c r="EX2062">
        <v>220312</v>
      </c>
      <c r="EY2062" t="s">
        <v>6332</v>
      </c>
      <c r="EZ2062">
        <v>1</v>
      </c>
      <c r="FC2062">
        <v>55090001</v>
      </c>
      <c r="FD2062" t="s">
        <v>165</v>
      </c>
    </row>
    <row r="2063" spans="1:160" x14ac:dyDescent="0.3">
      <c r="A2063" t="str">
        <f>VLOOKUP(B2063,Table2[],3,FALSE)</f>
        <v>Digital</v>
      </c>
      <c r="B2063" t="str">
        <f>IF(OR(ISNUMBER(FIND("QVC",Z2063)),ISNUMBER(FIND("QVC",AL2063))),"QVC",IF(OR(ISNUMBER(FIND("NCO",H2063)),ISNUMBER(FIND("NCO",Y2063))), "NCO", IF(AL2063="consumer","PMD.com",VLOOKUP(LEFT(H2063,2),Tables!$E$1:$F$11,2,FALSE))))</f>
        <v>PMD.com</v>
      </c>
      <c r="C2063">
        <f t="shared" si="99"/>
        <v>53450001</v>
      </c>
      <c r="D2063">
        <f t="shared" si="100"/>
        <v>1</v>
      </c>
      <c r="E2063" t="str">
        <f t="shared" ca="1" si="98"/>
        <v>shifted orders shipped</v>
      </c>
      <c r="F2063" t="s">
        <v>3539</v>
      </c>
      <c r="G2063" t="s">
        <v>335</v>
      </c>
      <c r="H2063" t="s">
        <v>3142</v>
      </c>
      <c r="I2063" s="6">
        <v>44011.404016203705</v>
      </c>
      <c r="J2063" t="s">
        <v>16</v>
      </c>
      <c r="K2063" s="6">
        <v>44013.346944444442</v>
      </c>
      <c r="M2063" t="s">
        <v>6327</v>
      </c>
      <c r="N2063" t="s">
        <v>6328</v>
      </c>
      <c r="O2063" t="s">
        <v>6329</v>
      </c>
      <c r="Q2063" t="s">
        <v>408</v>
      </c>
      <c r="R2063" t="s">
        <v>389</v>
      </c>
      <c r="S2063" t="s">
        <v>6330</v>
      </c>
      <c r="T2063" t="s">
        <v>338</v>
      </c>
      <c r="U2063" t="s">
        <v>530</v>
      </c>
      <c r="W2063" t="s">
        <v>6331</v>
      </c>
      <c r="Z2063" t="s">
        <v>6327</v>
      </c>
      <c r="AA2063" t="s">
        <v>6328</v>
      </c>
      <c r="AB2063" t="s">
        <v>6329</v>
      </c>
      <c r="AD2063" t="s">
        <v>408</v>
      </c>
      <c r="AE2063" t="s">
        <v>389</v>
      </c>
      <c r="AF2063" t="s">
        <v>6330</v>
      </c>
      <c r="AG2063" t="s">
        <v>338</v>
      </c>
      <c r="AH2063" t="s">
        <v>530</v>
      </c>
      <c r="AJ2063" t="s">
        <v>6331</v>
      </c>
      <c r="AL2063" t="s">
        <v>339</v>
      </c>
      <c r="AM2063">
        <v>1</v>
      </c>
      <c r="AN2063">
        <v>1</v>
      </c>
      <c r="AO2063">
        <v>6117</v>
      </c>
      <c r="AQ2063">
        <v>124723</v>
      </c>
      <c r="AR2063">
        <v>53450001</v>
      </c>
      <c r="AS2063" t="s">
        <v>89</v>
      </c>
      <c r="AT2063" t="s">
        <v>144</v>
      </c>
      <c r="AW2063" t="s">
        <v>340</v>
      </c>
      <c r="AX2063" t="s">
        <v>340</v>
      </c>
      <c r="AY2063" t="s">
        <v>345</v>
      </c>
      <c r="AZ2063">
        <v>0</v>
      </c>
      <c r="EQ2063">
        <v>252730</v>
      </c>
      <c r="ER2063" t="s">
        <v>3143</v>
      </c>
      <c r="EV2063">
        <v>17285755</v>
      </c>
      <c r="EW2063">
        <v>928</v>
      </c>
      <c r="EX2063">
        <v>220312</v>
      </c>
      <c r="EY2063" t="s">
        <v>6332</v>
      </c>
      <c r="EZ2063">
        <v>1</v>
      </c>
      <c r="FC2063">
        <v>53450001</v>
      </c>
      <c r="FD2063" t="s">
        <v>144</v>
      </c>
    </row>
    <row r="2064" spans="1:160" x14ac:dyDescent="0.3">
      <c r="A2064" t="str">
        <f>VLOOKUP(B2064,Table2[],3,FALSE)</f>
        <v>Digital</v>
      </c>
      <c r="B2064" t="str">
        <f>IF(OR(ISNUMBER(FIND("QVC",Z2064)),ISNUMBER(FIND("QVC",AL2064))),"QVC",IF(OR(ISNUMBER(FIND("NCO",H2064)),ISNUMBER(FIND("NCO",Y2064))), "NCO", IF(AL2064="consumer","PMD.com",VLOOKUP(LEFT(H2064,2),Tables!$E$1:$F$11,2,FALSE))))</f>
        <v>PMD.com</v>
      </c>
      <c r="C2064">
        <f t="shared" si="99"/>
        <v>51090030</v>
      </c>
      <c r="D2064">
        <f t="shared" si="100"/>
        <v>1</v>
      </c>
      <c r="E2064" t="str">
        <f t="shared" ca="1" si="98"/>
        <v>shifted orders shipped</v>
      </c>
      <c r="F2064" t="s">
        <v>3539</v>
      </c>
      <c r="G2064" t="s">
        <v>335</v>
      </c>
      <c r="H2064" t="s">
        <v>3142</v>
      </c>
      <c r="I2064" s="6">
        <v>44011.404016203705</v>
      </c>
      <c r="J2064" t="s">
        <v>16</v>
      </c>
      <c r="K2064" s="6">
        <v>44013.346944444442</v>
      </c>
      <c r="M2064" t="s">
        <v>6327</v>
      </c>
      <c r="N2064" t="s">
        <v>6328</v>
      </c>
      <c r="O2064" t="s">
        <v>6329</v>
      </c>
      <c r="Q2064" t="s">
        <v>408</v>
      </c>
      <c r="R2064" t="s">
        <v>389</v>
      </c>
      <c r="S2064" t="s">
        <v>6330</v>
      </c>
      <c r="T2064" t="s">
        <v>338</v>
      </c>
      <c r="U2064" t="s">
        <v>530</v>
      </c>
      <c r="W2064" t="s">
        <v>6331</v>
      </c>
      <c r="Z2064" t="s">
        <v>6327</v>
      </c>
      <c r="AA2064" t="s">
        <v>6328</v>
      </c>
      <c r="AB2064" t="s">
        <v>6329</v>
      </c>
      <c r="AD2064" t="s">
        <v>408</v>
      </c>
      <c r="AE2064" t="s">
        <v>389</v>
      </c>
      <c r="AF2064" t="s">
        <v>6330</v>
      </c>
      <c r="AG2064" t="s">
        <v>338</v>
      </c>
      <c r="AH2064" t="s">
        <v>530</v>
      </c>
      <c r="AJ2064" t="s">
        <v>6331</v>
      </c>
      <c r="AL2064" t="s">
        <v>339</v>
      </c>
      <c r="AM2064">
        <v>1</v>
      </c>
      <c r="AN2064">
        <v>1</v>
      </c>
      <c r="AO2064">
        <v>6688</v>
      </c>
      <c r="AQ2064">
        <v>125960</v>
      </c>
      <c r="AR2064">
        <v>51090030</v>
      </c>
      <c r="AS2064" t="s">
        <v>3043</v>
      </c>
      <c r="AT2064" t="s">
        <v>628</v>
      </c>
      <c r="AW2064" t="s">
        <v>343</v>
      </c>
      <c r="BY2064" t="s">
        <v>342</v>
      </c>
      <c r="BZ2064" t="b">
        <v>0</v>
      </c>
      <c r="EQ2064">
        <v>243047</v>
      </c>
      <c r="ER2064" t="s">
        <v>3143</v>
      </c>
      <c r="EV2064">
        <v>17285755</v>
      </c>
      <c r="EW2064">
        <v>928</v>
      </c>
      <c r="EX2064">
        <v>220312</v>
      </c>
      <c r="EY2064" t="s">
        <v>6332</v>
      </c>
      <c r="EZ2064">
        <v>1</v>
      </c>
      <c r="FC2064">
        <v>95385</v>
      </c>
      <c r="FD2064" t="s">
        <v>3531</v>
      </c>
    </row>
    <row r="2065" spans="1:160" x14ac:dyDescent="0.3">
      <c r="A2065" t="str">
        <f>VLOOKUP(B2065,Table2[],3,FALSE)</f>
        <v>Digital</v>
      </c>
      <c r="B2065" t="str">
        <f>IF(OR(ISNUMBER(FIND("QVC",Z2065)),ISNUMBER(FIND("QVC",AL2065))),"QVC",IF(OR(ISNUMBER(FIND("NCO",H2065)),ISNUMBER(FIND("NCO",Y2065))), "NCO", IF(AL2065="consumer","PMD.com",VLOOKUP(LEFT(H2065,2),Tables!$E$1:$F$11,2,FALSE))))</f>
        <v>PMD.com</v>
      </c>
      <c r="C2065">
        <f t="shared" si="99"/>
        <v>51410001</v>
      </c>
      <c r="D2065">
        <f t="shared" si="100"/>
        <v>2</v>
      </c>
      <c r="E2065" t="str">
        <f t="shared" ca="1" si="98"/>
        <v>shifted orders shipped</v>
      </c>
      <c r="F2065" t="s">
        <v>3539</v>
      </c>
      <c r="G2065" t="s">
        <v>335</v>
      </c>
      <c r="H2065" t="s">
        <v>2812</v>
      </c>
      <c r="I2065" s="6">
        <v>44008.774421296293</v>
      </c>
      <c r="J2065" t="s">
        <v>16</v>
      </c>
      <c r="K2065" s="6">
        <v>44013.346979166665</v>
      </c>
      <c r="M2065" t="s">
        <v>1799</v>
      </c>
      <c r="N2065" t="s">
        <v>1800</v>
      </c>
      <c r="Q2065" t="s">
        <v>1801</v>
      </c>
      <c r="R2065" t="s">
        <v>397</v>
      </c>
      <c r="S2065" t="s">
        <v>1802</v>
      </c>
      <c r="T2065" t="s">
        <v>338</v>
      </c>
      <c r="U2065" t="s">
        <v>530</v>
      </c>
      <c r="W2065" t="s">
        <v>1803</v>
      </c>
      <c r="Z2065" t="s">
        <v>1799</v>
      </c>
      <c r="AA2065" t="s">
        <v>1800</v>
      </c>
      <c r="AD2065" t="s">
        <v>1801</v>
      </c>
      <c r="AE2065" t="s">
        <v>397</v>
      </c>
      <c r="AF2065" t="s">
        <v>1802</v>
      </c>
      <c r="AG2065" t="s">
        <v>338</v>
      </c>
      <c r="AH2065" t="s">
        <v>530</v>
      </c>
      <c r="AJ2065" t="s">
        <v>1803</v>
      </c>
      <c r="AL2065" t="s">
        <v>339</v>
      </c>
      <c r="AM2065">
        <v>2</v>
      </c>
      <c r="AN2065">
        <v>2</v>
      </c>
      <c r="AO2065">
        <v>10146</v>
      </c>
      <c r="AQ2065">
        <v>124431</v>
      </c>
      <c r="AR2065">
        <v>51410001</v>
      </c>
      <c r="AS2065" t="s">
        <v>2386</v>
      </c>
      <c r="AT2065" t="s">
        <v>81</v>
      </c>
      <c r="AW2065" t="s">
        <v>340</v>
      </c>
      <c r="AX2065" t="s">
        <v>340</v>
      </c>
      <c r="AY2065" t="s">
        <v>432</v>
      </c>
      <c r="AZ2065">
        <v>0</v>
      </c>
      <c r="BY2065" t="s">
        <v>342</v>
      </c>
      <c r="EQ2065">
        <v>253369</v>
      </c>
      <c r="ER2065" t="s">
        <v>2813</v>
      </c>
      <c r="EV2065">
        <v>17285161</v>
      </c>
      <c r="EW2065">
        <v>928</v>
      </c>
      <c r="EX2065">
        <v>219637</v>
      </c>
      <c r="EY2065" t="s">
        <v>6333</v>
      </c>
      <c r="EZ2065">
        <v>1</v>
      </c>
      <c r="FC2065">
        <v>51410001</v>
      </c>
      <c r="FD2065" t="s">
        <v>81</v>
      </c>
    </row>
    <row r="2066" spans="1:160" x14ac:dyDescent="0.3">
      <c r="A2066" t="str">
        <f>VLOOKUP(B2066,Table2[],3,FALSE)</f>
        <v>Digital</v>
      </c>
      <c r="B2066" t="str">
        <f>IF(OR(ISNUMBER(FIND("QVC",Z2066)),ISNUMBER(FIND("QVC",AL2066))),"QVC",IF(OR(ISNUMBER(FIND("NCO",H2066)),ISNUMBER(FIND("NCO",Y2066))), "NCO", IF(AL2066="consumer","PMD.com",VLOOKUP(LEFT(H2066,2),Tables!$E$1:$F$11,2,FALSE))))</f>
        <v>PMD.com</v>
      </c>
      <c r="C2066">
        <f t="shared" si="99"/>
        <v>51090061</v>
      </c>
      <c r="D2066">
        <f t="shared" si="100"/>
        <v>1</v>
      </c>
      <c r="E2066" t="str">
        <f t="shared" ca="1" si="98"/>
        <v>shifted orders shipped</v>
      </c>
      <c r="F2066" t="s">
        <v>3539</v>
      </c>
      <c r="G2066" t="s">
        <v>335</v>
      </c>
      <c r="H2066" t="s">
        <v>2731</v>
      </c>
      <c r="I2066" s="6">
        <v>44008.907997685186</v>
      </c>
      <c r="J2066" t="s">
        <v>16</v>
      </c>
      <c r="K2066" s="6">
        <v>44013.347129629627</v>
      </c>
      <c r="M2066" t="s">
        <v>6334</v>
      </c>
      <c r="N2066" t="s">
        <v>6335</v>
      </c>
      <c r="Q2066" t="s">
        <v>398</v>
      </c>
      <c r="R2066" t="s">
        <v>376</v>
      </c>
      <c r="S2066">
        <v>78201</v>
      </c>
      <c r="T2066" t="s">
        <v>338</v>
      </c>
      <c r="U2066" t="s">
        <v>530</v>
      </c>
      <c r="W2066" t="s">
        <v>6336</v>
      </c>
      <c r="Z2066" t="s">
        <v>6334</v>
      </c>
      <c r="AA2066" t="s">
        <v>6335</v>
      </c>
      <c r="AD2066" t="s">
        <v>398</v>
      </c>
      <c r="AE2066" t="s">
        <v>376</v>
      </c>
      <c r="AF2066">
        <v>78201</v>
      </c>
      <c r="AG2066" t="s">
        <v>338</v>
      </c>
      <c r="AH2066" t="s">
        <v>530</v>
      </c>
      <c r="AJ2066" t="s">
        <v>6336</v>
      </c>
      <c r="AL2066" t="s">
        <v>339</v>
      </c>
      <c r="AM2066">
        <v>1</v>
      </c>
      <c r="AN2066">
        <v>1</v>
      </c>
      <c r="AO2066">
        <v>8078</v>
      </c>
      <c r="AQ2066">
        <v>124010</v>
      </c>
      <c r="AR2066">
        <v>51090061</v>
      </c>
      <c r="AS2066" t="s">
        <v>2688</v>
      </c>
      <c r="AT2066" t="s">
        <v>122</v>
      </c>
      <c r="AW2066" t="s">
        <v>340</v>
      </c>
      <c r="AX2066" t="s">
        <v>340</v>
      </c>
      <c r="AY2066" t="s">
        <v>357</v>
      </c>
      <c r="AZ2066" t="s">
        <v>363</v>
      </c>
      <c r="BY2066" t="s">
        <v>342</v>
      </c>
      <c r="EQ2066">
        <v>252774</v>
      </c>
      <c r="ER2066" t="s">
        <v>2732</v>
      </c>
      <c r="EV2066">
        <v>17284946</v>
      </c>
      <c r="EW2066">
        <v>928</v>
      </c>
      <c r="EX2066">
        <v>219422</v>
      </c>
      <c r="EY2066" t="s">
        <v>6337</v>
      </c>
      <c r="EZ2066">
        <v>1</v>
      </c>
      <c r="FC2066">
        <v>51090061</v>
      </c>
      <c r="FD2066" t="s">
        <v>122</v>
      </c>
    </row>
    <row r="2067" spans="1:160" x14ac:dyDescent="0.3">
      <c r="A2067" t="str">
        <f>VLOOKUP(B2067,Table2[],3,FALSE)</f>
        <v>Digital</v>
      </c>
      <c r="B2067" t="str">
        <f>IF(OR(ISNUMBER(FIND("QVC",Z2067)),ISNUMBER(FIND("QVC",AL2067))),"QVC",IF(OR(ISNUMBER(FIND("NCO",H2067)),ISNUMBER(FIND("NCO",Y2067))), "NCO", IF(AL2067="consumer","PMD.com",VLOOKUP(LEFT(H2067,2),Tables!$E$1:$F$11,2,FALSE))))</f>
        <v>PMD.com</v>
      </c>
      <c r="C2067">
        <f t="shared" si="99"/>
        <v>52430001</v>
      </c>
      <c r="D2067">
        <f t="shared" si="100"/>
        <v>1</v>
      </c>
      <c r="E2067" t="str">
        <f t="shared" ca="1" si="98"/>
        <v>shifted orders shipped</v>
      </c>
      <c r="F2067" t="s">
        <v>3539</v>
      </c>
      <c r="G2067" t="s">
        <v>335</v>
      </c>
      <c r="H2067" t="s">
        <v>3132</v>
      </c>
      <c r="I2067" s="6">
        <v>44011.392685185187</v>
      </c>
      <c r="J2067" t="s">
        <v>16</v>
      </c>
      <c r="K2067" s="6">
        <v>44013.347245370373</v>
      </c>
      <c r="M2067" t="s">
        <v>6338</v>
      </c>
      <c r="N2067" t="s">
        <v>6339</v>
      </c>
      <c r="O2067" t="s">
        <v>6340</v>
      </c>
      <c r="Q2067" t="s">
        <v>427</v>
      </c>
      <c r="R2067" t="s">
        <v>412</v>
      </c>
      <c r="S2067" t="s">
        <v>6341</v>
      </c>
      <c r="T2067" t="s">
        <v>338</v>
      </c>
      <c r="U2067" t="s">
        <v>530</v>
      </c>
      <c r="W2067" t="s">
        <v>6342</v>
      </c>
      <c r="Z2067" t="s">
        <v>6338</v>
      </c>
      <c r="AA2067" t="s">
        <v>6339</v>
      </c>
      <c r="AB2067" t="s">
        <v>6340</v>
      </c>
      <c r="AD2067" t="s">
        <v>427</v>
      </c>
      <c r="AE2067" t="s">
        <v>412</v>
      </c>
      <c r="AF2067" t="s">
        <v>6341</v>
      </c>
      <c r="AG2067" t="s">
        <v>338</v>
      </c>
      <c r="AH2067" t="s">
        <v>530</v>
      </c>
      <c r="AJ2067" t="s">
        <v>6342</v>
      </c>
      <c r="AL2067" t="s">
        <v>339</v>
      </c>
      <c r="AM2067">
        <v>1</v>
      </c>
      <c r="AN2067">
        <v>1</v>
      </c>
      <c r="AO2067">
        <v>12063</v>
      </c>
      <c r="AQ2067">
        <v>127155</v>
      </c>
      <c r="AR2067">
        <v>52430001</v>
      </c>
      <c r="AS2067" t="s">
        <v>927</v>
      </c>
      <c r="AT2067" t="s">
        <v>75</v>
      </c>
      <c r="AW2067" t="s">
        <v>340</v>
      </c>
      <c r="AX2067" t="s">
        <v>340</v>
      </c>
      <c r="AY2067" t="s">
        <v>357</v>
      </c>
      <c r="AZ2067" t="s">
        <v>363</v>
      </c>
      <c r="BY2067" t="s">
        <v>342</v>
      </c>
      <c r="EQ2067">
        <v>249990</v>
      </c>
      <c r="ER2067" t="s">
        <v>3133</v>
      </c>
      <c r="EV2067">
        <v>17285750</v>
      </c>
      <c r="EW2067">
        <v>928</v>
      </c>
      <c r="EX2067">
        <v>220306</v>
      </c>
      <c r="EY2067" t="s">
        <v>6343</v>
      </c>
      <c r="EZ2067">
        <v>1</v>
      </c>
      <c r="FC2067">
        <v>95385</v>
      </c>
      <c r="FD2067" t="s">
        <v>3531</v>
      </c>
    </row>
    <row r="2068" spans="1:160" x14ac:dyDescent="0.3">
      <c r="A2068" t="str">
        <f>VLOOKUP(B2068,Table2[],3,FALSE)</f>
        <v>Digital</v>
      </c>
      <c r="B2068" t="str">
        <f>IF(OR(ISNUMBER(FIND("QVC",Z2068)),ISNUMBER(FIND("QVC",AL2068))),"QVC",IF(OR(ISNUMBER(FIND("NCO",H2068)),ISNUMBER(FIND("NCO",Y2068))), "NCO", IF(AL2068="consumer","PMD.com",VLOOKUP(LEFT(H2068,2),Tables!$E$1:$F$11,2,FALSE))))</f>
        <v>PMD.com</v>
      </c>
      <c r="C2068">
        <f t="shared" si="99"/>
        <v>51070001</v>
      </c>
      <c r="D2068">
        <f t="shared" si="100"/>
        <v>1</v>
      </c>
      <c r="E2068" t="str">
        <f t="shared" ca="1" si="98"/>
        <v>shifted orders shipped</v>
      </c>
      <c r="F2068" t="s">
        <v>3539</v>
      </c>
      <c r="G2068" t="s">
        <v>335</v>
      </c>
      <c r="H2068" t="s">
        <v>3132</v>
      </c>
      <c r="I2068" s="6">
        <v>44011.392685185187</v>
      </c>
      <c r="J2068" t="s">
        <v>16</v>
      </c>
      <c r="K2068" s="6">
        <v>44013.347245370373</v>
      </c>
      <c r="M2068" t="s">
        <v>6338</v>
      </c>
      <c r="N2068" t="s">
        <v>6339</v>
      </c>
      <c r="O2068" t="s">
        <v>6340</v>
      </c>
      <c r="Q2068" t="s">
        <v>427</v>
      </c>
      <c r="R2068" t="s">
        <v>412</v>
      </c>
      <c r="S2068" t="s">
        <v>6341</v>
      </c>
      <c r="T2068" t="s">
        <v>338</v>
      </c>
      <c r="U2068" t="s">
        <v>530</v>
      </c>
      <c r="W2068" t="s">
        <v>6342</v>
      </c>
      <c r="Z2068" t="s">
        <v>6338</v>
      </c>
      <c r="AA2068" t="s">
        <v>6339</v>
      </c>
      <c r="AB2068" t="s">
        <v>6340</v>
      </c>
      <c r="AD2068" t="s">
        <v>427</v>
      </c>
      <c r="AE2068" t="s">
        <v>412</v>
      </c>
      <c r="AF2068" t="s">
        <v>6341</v>
      </c>
      <c r="AG2068" t="s">
        <v>338</v>
      </c>
      <c r="AH2068" t="s">
        <v>530</v>
      </c>
      <c r="AJ2068" t="s">
        <v>6342</v>
      </c>
      <c r="AL2068" t="s">
        <v>339</v>
      </c>
      <c r="AM2068">
        <v>1</v>
      </c>
      <c r="AN2068">
        <v>1</v>
      </c>
      <c r="AO2068">
        <v>10147</v>
      </c>
      <c r="AQ2068">
        <v>124429</v>
      </c>
      <c r="AR2068">
        <v>51070001</v>
      </c>
      <c r="AS2068" t="s">
        <v>1886</v>
      </c>
      <c r="AT2068" t="s">
        <v>45</v>
      </c>
      <c r="AW2068" t="s">
        <v>343</v>
      </c>
      <c r="BY2068" t="s">
        <v>342</v>
      </c>
      <c r="EQ2068">
        <v>251956</v>
      </c>
      <c r="ER2068" t="s">
        <v>3133</v>
      </c>
      <c r="EV2068">
        <v>17285750</v>
      </c>
      <c r="EW2068">
        <v>928</v>
      </c>
      <c r="EX2068">
        <v>220306</v>
      </c>
      <c r="EY2068" t="s">
        <v>6343</v>
      </c>
      <c r="EZ2068">
        <v>1</v>
      </c>
      <c r="FC2068">
        <v>95391</v>
      </c>
      <c r="FD2068" t="s">
        <v>3503</v>
      </c>
    </row>
    <row r="2069" spans="1:160" x14ac:dyDescent="0.3">
      <c r="A2069" t="str">
        <f>VLOOKUP(B2069,Table2[],3,FALSE)</f>
        <v>Digital</v>
      </c>
      <c r="B2069" t="str">
        <f>IF(OR(ISNUMBER(FIND("QVC",Z2069)),ISNUMBER(FIND("QVC",AL2069))),"QVC",IF(OR(ISNUMBER(FIND("NCO",H2069)),ISNUMBER(FIND("NCO",Y2069))), "NCO", IF(AL2069="consumer","PMD.com",VLOOKUP(LEFT(H2069,2),Tables!$E$1:$F$11,2,FALSE))))</f>
        <v>PMD.com</v>
      </c>
      <c r="C2069">
        <f t="shared" si="99"/>
        <v>51080001</v>
      </c>
      <c r="D2069">
        <f t="shared" si="100"/>
        <v>1</v>
      </c>
      <c r="E2069" t="str">
        <f t="shared" ca="1" si="98"/>
        <v>shifted orders shipped</v>
      </c>
      <c r="F2069" t="s">
        <v>3539</v>
      </c>
      <c r="G2069" t="s">
        <v>335</v>
      </c>
      <c r="H2069" t="s">
        <v>3132</v>
      </c>
      <c r="I2069" s="6">
        <v>44011.392685185187</v>
      </c>
      <c r="J2069" t="s">
        <v>16</v>
      </c>
      <c r="K2069" s="6">
        <v>44013.347245370373</v>
      </c>
      <c r="M2069" t="s">
        <v>6338</v>
      </c>
      <c r="N2069" t="s">
        <v>6339</v>
      </c>
      <c r="O2069" t="s">
        <v>6340</v>
      </c>
      <c r="Q2069" t="s">
        <v>427</v>
      </c>
      <c r="R2069" t="s">
        <v>412</v>
      </c>
      <c r="S2069" t="s">
        <v>6341</v>
      </c>
      <c r="T2069" t="s">
        <v>338</v>
      </c>
      <c r="U2069" t="s">
        <v>530</v>
      </c>
      <c r="W2069" t="s">
        <v>6342</v>
      </c>
      <c r="Z2069" t="s">
        <v>6338</v>
      </c>
      <c r="AA2069" t="s">
        <v>6339</v>
      </c>
      <c r="AB2069" t="s">
        <v>6340</v>
      </c>
      <c r="AD2069" t="s">
        <v>427</v>
      </c>
      <c r="AE2069" t="s">
        <v>412</v>
      </c>
      <c r="AF2069" t="s">
        <v>6341</v>
      </c>
      <c r="AG2069" t="s">
        <v>338</v>
      </c>
      <c r="AH2069" t="s">
        <v>530</v>
      </c>
      <c r="AJ2069" t="s">
        <v>6342</v>
      </c>
      <c r="AL2069" t="s">
        <v>339</v>
      </c>
      <c r="AM2069">
        <v>1</v>
      </c>
      <c r="AN2069">
        <v>1</v>
      </c>
      <c r="AO2069">
        <v>19656</v>
      </c>
      <c r="AQ2069">
        <v>124645</v>
      </c>
      <c r="AR2069">
        <v>51080001</v>
      </c>
      <c r="AS2069" t="s">
        <v>988</v>
      </c>
      <c r="AT2069" t="s">
        <v>57</v>
      </c>
      <c r="AW2069" t="s">
        <v>343</v>
      </c>
      <c r="BY2069" t="s">
        <v>342</v>
      </c>
      <c r="EQ2069">
        <v>251119</v>
      </c>
      <c r="ER2069" t="s">
        <v>3133</v>
      </c>
      <c r="EV2069">
        <v>17285750</v>
      </c>
      <c r="EW2069">
        <v>928</v>
      </c>
      <c r="EX2069">
        <v>220306</v>
      </c>
      <c r="EY2069" t="s">
        <v>6343</v>
      </c>
      <c r="EZ2069">
        <v>1</v>
      </c>
      <c r="FC2069">
        <v>95391</v>
      </c>
      <c r="FD2069" t="s">
        <v>3503</v>
      </c>
    </row>
    <row r="2070" spans="1:160" x14ac:dyDescent="0.3">
      <c r="A2070" t="str">
        <f>VLOOKUP(B2070,Table2[],3,FALSE)</f>
        <v>Digital</v>
      </c>
      <c r="B2070" t="str">
        <f>IF(OR(ISNUMBER(FIND("QVC",Z2070)),ISNUMBER(FIND("QVC",AL2070))),"QVC",IF(OR(ISNUMBER(FIND("NCO",H2070)),ISNUMBER(FIND("NCO",Y2070))), "NCO", IF(AL2070="consumer","PMD.com",VLOOKUP(LEFT(H2070,2),Tables!$E$1:$F$11,2,FALSE))))</f>
        <v>PMD.com</v>
      </c>
      <c r="C2070">
        <f t="shared" si="99"/>
        <v>53920001</v>
      </c>
      <c r="D2070">
        <f t="shared" si="100"/>
        <v>1</v>
      </c>
      <c r="E2070" t="str">
        <f t="shared" ca="1" si="98"/>
        <v>shifted orders shipped</v>
      </c>
      <c r="F2070" t="s">
        <v>3539</v>
      </c>
      <c r="G2070" t="s">
        <v>335</v>
      </c>
      <c r="H2070" t="s">
        <v>3132</v>
      </c>
      <c r="I2070" s="6">
        <v>44011.392685185187</v>
      </c>
      <c r="J2070" t="s">
        <v>16</v>
      </c>
      <c r="K2070" s="6">
        <v>44013.347245370373</v>
      </c>
      <c r="M2070" t="s">
        <v>6338</v>
      </c>
      <c r="N2070" t="s">
        <v>6339</v>
      </c>
      <c r="O2070" t="s">
        <v>6340</v>
      </c>
      <c r="Q2070" t="s">
        <v>427</v>
      </c>
      <c r="R2070" t="s">
        <v>412</v>
      </c>
      <c r="S2070" t="s">
        <v>6341</v>
      </c>
      <c r="T2070" t="s">
        <v>338</v>
      </c>
      <c r="U2070" t="s">
        <v>530</v>
      </c>
      <c r="W2070" t="s">
        <v>6342</v>
      </c>
      <c r="Z2070" t="s">
        <v>6338</v>
      </c>
      <c r="AA2070" t="s">
        <v>6339</v>
      </c>
      <c r="AB2070" t="s">
        <v>6340</v>
      </c>
      <c r="AD2070" t="s">
        <v>427</v>
      </c>
      <c r="AE2070" t="s">
        <v>412</v>
      </c>
      <c r="AF2070" t="s">
        <v>6341</v>
      </c>
      <c r="AG2070" t="s">
        <v>338</v>
      </c>
      <c r="AH2070" t="s">
        <v>530</v>
      </c>
      <c r="AJ2070" t="s">
        <v>6342</v>
      </c>
      <c r="AL2070" t="s">
        <v>339</v>
      </c>
      <c r="AM2070">
        <v>1</v>
      </c>
      <c r="AN2070">
        <v>1</v>
      </c>
      <c r="AO2070">
        <v>14899</v>
      </c>
      <c r="AQ2070">
        <v>124468</v>
      </c>
      <c r="AR2070">
        <v>53920001</v>
      </c>
      <c r="AS2070">
        <v>9000000</v>
      </c>
      <c r="AT2070" t="s">
        <v>40</v>
      </c>
      <c r="AW2070" t="s">
        <v>343</v>
      </c>
      <c r="BY2070" t="s">
        <v>342</v>
      </c>
      <c r="EQ2070">
        <v>243396</v>
      </c>
      <c r="ER2070" t="s">
        <v>3133</v>
      </c>
      <c r="EV2070">
        <v>17285750</v>
      </c>
      <c r="EW2070">
        <v>928</v>
      </c>
      <c r="EX2070">
        <v>220306</v>
      </c>
      <c r="EY2070" t="s">
        <v>6343</v>
      </c>
      <c r="EZ2070">
        <v>1</v>
      </c>
      <c r="FC2070">
        <v>95385</v>
      </c>
      <c r="FD2070" t="s">
        <v>3531</v>
      </c>
    </row>
    <row r="2071" spans="1:160" x14ac:dyDescent="0.3">
      <c r="A2071" t="str">
        <f>VLOOKUP(B2071,Table2[],3,FALSE)</f>
        <v>Digital</v>
      </c>
      <c r="B2071" t="str">
        <f>IF(OR(ISNUMBER(FIND("QVC",Z2071)),ISNUMBER(FIND("QVC",AL2071))),"QVC",IF(OR(ISNUMBER(FIND("NCO",H2071)),ISNUMBER(FIND("NCO",Y2071))), "NCO", IF(AL2071="consumer","PMD.com",VLOOKUP(LEFT(H2071,2),Tables!$E$1:$F$11,2,FALSE))))</f>
        <v>PMD.com</v>
      </c>
      <c r="C2071">
        <f t="shared" si="99"/>
        <v>51090030</v>
      </c>
      <c r="D2071">
        <f t="shared" si="100"/>
        <v>1</v>
      </c>
      <c r="E2071" t="str">
        <f t="shared" ca="1" si="98"/>
        <v>shifted orders shipped</v>
      </c>
      <c r="F2071" t="s">
        <v>3539</v>
      </c>
      <c r="G2071" t="s">
        <v>335</v>
      </c>
      <c r="H2071" t="s">
        <v>3132</v>
      </c>
      <c r="I2071" s="6">
        <v>44011.392685185187</v>
      </c>
      <c r="J2071" t="s">
        <v>16</v>
      </c>
      <c r="K2071" s="6">
        <v>44013.347245370373</v>
      </c>
      <c r="M2071" t="s">
        <v>6338</v>
      </c>
      <c r="N2071" t="s">
        <v>6339</v>
      </c>
      <c r="O2071" t="s">
        <v>6340</v>
      </c>
      <c r="Q2071" t="s">
        <v>427</v>
      </c>
      <c r="R2071" t="s">
        <v>412</v>
      </c>
      <c r="S2071" t="s">
        <v>6341</v>
      </c>
      <c r="T2071" t="s">
        <v>338</v>
      </c>
      <c r="U2071" t="s">
        <v>530</v>
      </c>
      <c r="W2071" t="s">
        <v>6342</v>
      </c>
      <c r="Z2071" t="s">
        <v>6338</v>
      </c>
      <c r="AA2071" t="s">
        <v>6339</v>
      </c>
      <c r="AB2071" t="s">
        <v>6340</v>
      </c>
      <c r="AD2071" t="s">
        <v>427</v>
      </c>
      <c r="AE2071" t="s">
        <v>412</v>
      </c>
      <c r="AF2071" t="s">
        <v>6341</v>
      </c>
      <c r="AG2071" t="s">
        <v>338</v>
      </c>
      <c r="AH2071" t="s">
        <v>530</v>
      </c>
      <c r="AJ2071" t="s">
        <v>6342</v>
      </c>
      <c r="AL2071" t="s">
        <v>339</v>
      </c>
      <c r="AM2071">
        <v>1</v>
      </c>
      <c r="AN2071">
        <v>1</v>
      </c>
      <c r="AO2071">
        <v>6688</v>
      </c>
      <c r="AQ2071">
        <v>125960</v>
      </c>
      <c r="AR2071">
        <v>51090030</v>
      </c>
      <c r="AS2071" t="s">
        <v>3043</v>
      </c>
      <c r="AT2071" t="s">
        <v>628</v>
      </c>
      <c r="AW2071" t="s">
        <v>343</v>
      </c>
      <c r="BY2071" t="s">
        <v>342</v>
      </c>
      <c r="BZ2071" t="b">
        <v>0</v>
      </c>
      <c r="EQ2071">
        <v>243047</v>
      </c>
      <c r="ER2071" t="s">
        <v>3133</v>
      </c>
      <c r="EV2071">
        <v>17285750</v>
      </c>
      <c r="EW2071">
        <v>928</v>
      </c>
      <c r="EX2071">
        <v>220306</v>
      </c>
      <c r="EY2071" t="s">
        <v>6343</v>
      </c>
      <c r="EZ2071">
        <v>1</v>
      </c>
      <c r="FC2071">
        <v>95385</v>
      </c>
      <c r="FD2071" t="s">
        <v>3531</v>
      </c>
    </row>
    <row r="2072" spans="1:160" x14ac:dyDescent="0.3">
      <c r="A2072" t="str">
        <f>VLOOKUP(B2072,Table2[],3,FALSE)</f>
        <v>Digital</v>
      </c>
      <c r="B2072" t="str">
        <f>IF(OR(ISNUMBER(FIND("QVC",Z2072)),ISNUMBER(FIND("QVC",AL2072))),"QVC",IF(OR(ISNUMBER(FIND("NCO",H2072)),ISNUMBER(FIND("NCO",Y2072))), "NCO", IF(AL2072="consumer","PMD.com",VLOOKUP(LEFT(H2072,2),Tables!$E$1:$F$11,2,FALSE))))</f>
        <v>PMD.com</v>
      </c>
      <c r="C2072">
        <f t="shared" si="99"/>
        <v>7837</v>
      </c>
      <c r="D2072">
        <f t="shared" si="100"/>
        <v>1</v>
      </c>
      <c r="E2072" t="str">
        <f t="shared" ca="1" si="98"/>
        <v>shifted orders shipped</v>
      </c>
      <c r="F2072" t="s">
        <v>3539</v>
      </c>
      <c r="G2072" t="s">
        <v>335</v>
      </c>
      <c r="H2072" t="s">
        <v>3132</v>
      </c>
      <c r="I2072" s="6">
        <v>44011.392685185187</v>
      </c>
      <c r="J2072" t="s">
        <v>16</v>
      </c>
      <c r="K2072" s="6">
        <v>44013.347245370373</v>
      </c>
      <c r="M2072" t="s">
        <v>6338</v>
      </c>
      <c r="N2072" t="s">
        <v>6339</v>
      </c>
      <c r="O2072" t="s">
        <v>6340</v>
      </c>
      <c r="Q2072" t="s">
        <v>427</v>
      </c>
      <c r="R2072" t="s">
        <v>412</v>
      </c>
      <c r="S2072" t="s">
        <v>6341</v>
      </c>
      <c r="T2072" t="s">
        <v>338</v>
      </c>
      <c r="U2072" t="s">
        <v>530</v>
      </c>
      <c r="W2072" t="s">
        <v>6342</v>
      </c>
      <c r="Z2072" t="s">
        <v>6338</v>
      </c>
      <c r="AA2072" t="s">
        <v>6339</v>
      </c>
      <c r="AB2072" t="s">
        <v>6340</v>
      </c>
      <c r="AD2072" t="s">
        <v>427</v>
      </c>
      <c r="AE2072" t="s">
        <v>412</v>
      </c>
      <c r="AF2072" t="s">
        <v>6341</v>
      </c>
      <c r="AG2072" t="s">
        <v>338</v>
      </c>
      <c r="AH2072" t="s">
        <v>530</v>
      </c>
      <c r="AJ2072" t="s">
        <v>6342</v>
      </c>
      <c r="AL2072" t="s">
        <v>339</v>
      </c>
      <c r="AM2072">
        <v>1</v>
      </c>
      <c r="AN2072">
        <v>1</v>
      </c>
      <c r="AO2072">
        <v>456</v>
      </c>
      <c r="AQ2072">
        <v>126760</v>
      </c>
      <c r="AR2072">
        <v>7837</v>
      </c>
      <c r="AS2072" t="s">
        <v>156</v>
      </c>
      <c r="AT2072" t="s">
        <v>157</v>
      </c>
      <c r="AW2072" t="s">
        <v>349</v>
      </c>
      <c r="AX2072" t="s">
        <v>489</v>
      </c>
      <c r="AY2072" t="s">
        <v>345</v>
      </c>
      <c r="AZ2072">
        <v>0</v>
      </c>
      <c r="BY2072" t="s">
        <v>342</v>
      </c>
      <c r="BZ2072" t="b">
        <v>0</v>
      </c>
      <c r="EQ2072">
        <v>246635</v>
      </c>
      <c r="ER2072" t="s">
        <v>3133</v>
      </c>
      <c r="EV2072">
        <v>17285750</v>
      </c>
      <c r="EW2072">
        <v>928</v>
      </c>
      <c r="EX2072">
        <v>220306</v>
      </c>
      <c r="EY2072" t="s">
        <v>6343</v>
      </c>
      <c r="EZ2072">
        <v>1</v>
      </c>
      <c r="FC2072">
        <v>7837</v>
      </c>
      <c r="FD2072" t="s">
        <v>157</v>
      </c>
    </row>
    <row r="2073" spans="1:160" x14ac:dyDescent="0.3">
      <c r="A2073" t="str">
        <f>VLOOKUP(B2073,Table2[],3,FALSE)</f>
        <v>Digital</v>
      </c>
      <c r="B2073" t="str">
        <f>IF(OR(ISNUMBER(FIND("QVC",Z2073)),ISNUMBER(FIND("QVC",AL2073))),"QVC",IF(OR(ISNUMBER(FIND("NCO",H2073)),ISNUMBER(FIND("NCO",Y2073))), "NCO", IF(AL2073="consumer","PMD.com",VLOOKUP(LEFT(H2073,2),Tables!$E$1:$F$11,2,FALSE))))</f>
        <v>PMD.com</v>
      </c>
      <c r="C2073">
        <f t="shared" si="99"/>
        <v>5341030</v>
      </c>
      <c r="D2073">
        <f t="shared" si="100"/>
        <v>1</v>
      </c>
      <c r="E2073" t="str">
        <f t="shared" ca="1" si="98"/>
        <v>shifted orders shipped</v>
      </c>
      <c r="F2073" t="s">
        <v>3539</v>
      </c>
      <c r="G2073" t="s">
        <v>335</v>
      </c>
      <c r="H2073" t="s">
        <v>3132</v>
      </c>
      <c r="I2073" s="6">
        <v>44011.392685185187</v>
      </c>
      <c r="J2073" t="s">
        <v>16</v>
      </c>
      <c r="K2073" s="6">
        <v>44013.347245370373</v>
      </c>
      <c r="M2073" t="s">
        <v>6338</v>
      </c>
      <c r="N2073" t="s">
        <v>6339</v>
      </c>
      <c r="O2073" t="s">
        <v>6340</v>
      </c>
      <c r="Q2073" t="s">
        <v>427</v>
      </c>
      <c r="R2073" t="s">
        <v>412</v>
      </c>
      <c r="S2073" t="s">
        <v>6341</v>
      </c>
      <c r="T2073" t="s">
        <v>338</v>
      </c>
      <c r="U2073" t="s">
        <v>530</v>
      </c>
      <c r="W2073" t="s">
        <v>6342</v>
      </c>
      <c r="Z2073" t="s">
        <v>6338</v>
      </c>
      <c r="AA2073" t="s">
        <v>6339</v>
      </c>
      <c r="AB2073" t="s">
        <v>6340</v>
      </c>
      <c r="AD2073" t="s">
        <v>427</v>
      </c>
      <c r="AE2073" t="s">
        <v>412</v>
      </c>
      <c r="AF2073" t="s">
        <v>6341</v>
      </c>
      <c r="AG2073" t="s">
        <v>338</v>
      </c>
      <c r="AH2073" t="s">
        <v>530</v>
      </c>
      <c r="AJ2073" t="s">
        <v>6342</v>
      </c>
      <c r="AL2073" t="s">
        <v>339</v>
      </c>
      <c r="AM2073">
        <v>1</v>
      </c>
      <c r="AN2073">
        <v>1</v>
      </c>
      <c r="AO2073">
        <v>12859</v>
      </c>
      <c r="AQ2073">
        <v>124642</v>
      </c>
      <c r="AR2073">
        <v>5341030</v>
      </c>
      <c r="AS2073" t="s">
        <v>925</v>
      </c>
      <c r="AT2073" t="s">
        <v>926</v>
      </c>
      <c r="AW2073" t="s">
        <v>366</v>
      </c>
      <c r="AX2073" t="s">
        <v>366</v>
      </c>
      <c r="AY2073" t="s">
        <v>345</v>
      </c>
      <c r="AZ2073" t="s">
        <v>346</v>
      </c>
      <c r="BY2073" t="s">
        <v>342</v>
      </c>
      <c r="EQ2073">
        <v>243275</v>
      </c>
      <c r="ER2073" t="s">
        <v>3133</v>
      </c>
      <c r="EV2073">
        <v>17285750</v>
      </c>
      <c r="EW2073">
        <v>928</v>
      </c>
      <c r="EX2073">
        <v>220306</v>
      </c>
      <c r="EY2073" t="s">
        <v>6343</v>
      </c>
      <c r="EZ2073">
        <v>1</v>
      </c>
      <c r="FC2073">
        <v>95385</v>
      </c>
      <c r="FD2073" t="s">
        <v>3531</v>
      </c>
    </row>
    <row r="2074" spans="1:160" x14ac:dyDescent="0.3">
      <c r="A2074" t="str">
        <f>VLOOKUP(B2074,Table2[],3,FALSE)</f>
        <v>Digital</v>
      </c>
      <c r="B2074" t="str">
        <f>IF(OR(ISNUMBER(FIND("QVC",Z2074)),ISNUMBER(FIND("QVC",AL2074))),"QVC",IF(OR(ISNUMBER(FIND("NCO",H2074)),ISNUMBER(FIND("NCO",Y2074))), "NCO", IF(AL2074="consumer","PMD.com",VLOOKUP(LEFT(H2074,2),Tables!$E$1:$F$11,2,FALSE))))</f>
        <v>PMD.com</v>
      </c>
      <c r="C2074">
        <f t="shared" si="99"/>
        <v>53200001</v>
      </c>
      <c r="D2074">
        <f t="shared" si="100"/>
        <v>1</v>
      </c>
      <c r="E2074" t="str">
        <f t="shared" ca="1" si="98"/>
        <v>shifted orders shipped</v>
      </c>
      <c r="F2074" t="s">
        <v>3539</v>
      </c>
      <c r="G2074" t="s">
        <v>335</v>
      </c>
      <c r="H2074" t="s">
        <v>6344</v>
      </c>
      <c r="I2074" s="6">
        <v>44011.944895833331</v>
      </c>
      <c r="J2074" t="s">
        <v>16</v>
      </c>
      <c r="K2074" s="6">
        <v>44013.347256944442</v>
      </c>
      <c r="M2074" t="s">
        <v>6345</v>
      </c>
      <c r="N2074" t="s">
        <v>6346</v>
      </c>
      <c r="Q2074" t="s">
        <v>2206</v>
      </c>
      <c r="R2074" t="s">
        <v>389</v>
      </c>
      <c r="S2074" t="s">
        <v>6347</v>
      </c>
      <c r="T2074" t="s">
        <v>338</v>
      </c>
      <c r="U2074" t="s">
        <v>530</v>
      </c>
      <c r="W2074" t="s">
        <v>6348</v>
      </c>
      <c r="Z2074" t="s">
        <v>6345</v>
      </c>
      <c r="AA2074" t="s">
        <v>6346</v>
      </c>
      <c r="AD2074" t="s">
        <v>2206</v>
      </c>
      <c r="AE2074" t="s">
        <v>389</v>
      </c>
      <c r="AF2074" t="s">
        <v>6347</v>
      </c>
      <c r="AG2074" t="s">
        <v>338</v>
      </c>
      <c r="AH2074" t="s">
        <v>530</v>
      </c>
      <c r="AJ2074" t="s">
        <v>6348</v>
      </c>
      <c r="AL2074" t="s">
        <v>339</v>
      </c>
      <c r="AM2074">
        <v>1</v>
      </c>
      <c r="AN2074">
        <v>1</v>
      </c>
      <c r="AO2074">
        <v>15189</v>
      </c>
      <c r="AQ2074">
        <v>123906</v>
      </c>
      <c r="AR2074">
        <v>53200001</v>
      </c>
      <c r="AS2074" t="s">
        <v>973</v>
      </c>
      <c r="AT2074" t="s">
        <v>50</v>
      </c>
      <c r="AW2074" t="s">
        <v>340</v>
      </c>
      <c r="AX2074" t="s">
        <v>340</v>
      </c>
      <c r="AY2074" t="s">
        <v>357</v>
      </c>
      <c r="AZ2074" t="s">
        <v>363</v>
      </c>
      <c r="BY2074" t="s">
        <v>342</v>
      </c>
      <c r="EQ2074">
        <v>252156</v>
      </c>
      <c r="ER2074" t="s">
        <v>6349</v>
      </c>
      <c r="EV2074">
        <v>17287145</v>
      </c>
      <c r="EW2074">
        <v>928</v>
      </c>
      <c r="EX2074">
        <v>220744</v>
      </c>
      <c r="EY2074" t="s">
        <v>6350</v>
      </c>
      <c r="EZ2074">
        <v>1</v>
      </c>
      <c r="FC2074">
        <v>53200001</v>
      </c>
      <c r="FD2074" t="s">
        <v>50</v>
      </c>
    </row>
    <row r="2075" spans="1:160" x14ac:dyDescent="0.3">
      <c r="A2075" t="str">
        <f>VLOOKUP(B2075,Table2[],3,FALSE)</f>
        <v>Digital</v>
      </c>
      <c r="B2075" t="str">
        <f>IF(OR(ISNUMBER(FIND("QVC",Z2075)),ISNUMBER(FIND("QVC",AL2075))),"QVC",IF(OR(ISNUMBER(FIND("NCO",H2075)),ISNUMBER(FIND("NCO",Y2075))), "NCO", IF(AL2075="consumer","PMD.com",VLOOKUP(LEFT(H2075,2),Tables!$E$1:$F$11,2,FALSE))))</f>
        <v>PMD.com</v>
      </c>
      <c r="C2075">
        <f t="shared" si="99"/>
        <v>53240001</v>
      </c>
      <c r="D2075">
        <f t="shared" si="100"/>
        <v>1</v>
      </c>
      <c r="E2075" t="str">
        <f t="shared" ca="1" si="98"/>
        <v>shifted orders shipped</v>
      </c>
      <c r="F2075" t="s">
        <v>3539</v>
      </c>
      <c r="G2075" t="s">
        <v>335</v>
      </c>
      <c r="H2075" t="s">
        <v>6344</v>
      </c>
      <c r="I2075" s="6">
        <v>44011.944895833331</v>
      </c>
      <c r="J2075" t="s">
        <v>16</v>
      </c>
      <c r="K2075" s="6">
        <v>44013.347256944442</v>
      </c>
      <c r="M2075" t="s">
        <v>6345</v>
      </c>
      <c r="N2075" t="s">
        <v>6346</v>
      </c>
      <c r="Q2075" t="s">
        <v>2206</v>
      </c>
      <c r="R2075" t="s">
        <v>389</v>
      </c>
      <c r="S2075" t="s">
        <v>6347</v>
      </c>
      <c r="T2075" t="s">
        <v>338</v>
      </c>
      <c r="U2075" t="s">
        <v>530</v>
      </c>
      <c r="W2075" t="s">
        <v>6348</v>
      </c>
      <c r="Z2075" t="s">
        <v>6345</v>
      </c>
      <c r="AA2075" t="s">
        <v>6346</v>
      </c>
      <c r="AD2075" t="s">
        <v>2206</v>
      </c>
      <c r="AE2075" t="s">
        <v>389</v>
      </c>
      <c r="AF2075" t="s">
        <v>6347</v>
      </c>
      <c r="AG2075" t="s">
        <v>338</v>
      </c>
      <c r="AH2075" t="s">
        <v>530</v>
      </c>
      <c r="AJ2075" t="s">
        <v>6348</v>
      </c>
      <c r="AL2075" t="s">
        <v>339</v>
      </c>
      <c r="AM2075">
        <v>1</v>
      </c>
      <c r="AN2075">
        <v>1</v>
      </c>
      <c r="AO2075">
        <v>7354</v>
      </c>
      <c r="AQ2075">
        <v>124443</v>
      </c>
      <c r="AR2075">
        <v>53240001</v>
      </c>
      <c r="AS2075" t="s">
        <v>139</v>
      </c>
      <c r="AT2075" t="s">
        <v>140</v>
      </c>
      <c r="AW2075" t="s">
        <v>343</v>
      </c>
      <c r="BY2075" t="s">
        <v>342</v>
      </c>
      <c r="EQ2075">
        <v>251890</v>
      </c>
      <c r="ER2075" t="s">
        <v>6349</v>
      </c>
      <c r="EV2075">
        <v>17287145</v>
      </c>
      <c r="EW2075">
        <v>928</v>
      </c>
      <c r="EX2075">
        <v>220744</v>
      </c>
      <c r="EY2075" t="s">
        <v>6350</v>
      </c>
      <c r="EZ2075">
        <v>1</v>
      </c>
      <c r="FC2075">
        <v>53240001</v>
      </c>
      <c r="FD2075" t="s">
        <v>140</v>
      </c>
    </row>
    <row r="2076" spans="1:160" x14ac:dyDescent="0.3">
      <c r="A2076" t="str">
        <f>VLOOKUP(B2076,Table2[],3,FALSE)</f>
        <v>Digital</v>
      </c>
      <c r="B2076" t="str">
        <f>IF(OR(ISNUMBER(FIND("QVC",Z2076)),ISNUMBER(FIND("QVC",AL2076))),"QVC",IF(OR(ISNUMBER(FIND("NCO",H2076)),ISNUMBER(FIND("NCO",Y2076))), "NCO", IF(AL2076="consumer","PMD.com",VLOOKUP(LEFT(H2076,2),Tables!$E$1:$F$11,2,FALSE))))</f>
        <v>PMD.com</v>
      </c>
      <c r="C2076">
        <f t="shared" si="99"/>
        <v>51090061</v>
      </c>
      <c r="D2076">
        <f t="shared" si="100"/>
        <v>1</v>
      </c>
      <c r="E2076" t="str">
        <f t="shared" ca="1" si="98"/>
        <v>shifted orders shipped</v>
      </c>
      <c r="F2076" t="s">
        <v>3539</v>
      </c>
      <c r="G2076" t="s">
        <v>335</v>
      </c>
      <c r="H2076" t="s">
        <v>2749</v>
      </c>
      <c r="I2076" s="6">
        <v>44008.940208333333</v>
      </c>
      <c r="J2076" t="s">
        <v>16</v>
      </c>
      <c r="K2076" s="6">
        <v>44013.347418981481</v>
      </c>
      <c r="M2076" t="s">
        <v>6351</v>
      </c>
      <c r="N2076" t="s">
        <v>6352</v>
      </c>
      <c r="Q2076" t="s">
        <v>998</v>
      </c>
      <c r="R2076" t="s">
        <v>364</v>
      </c>
      <c r="S2076">
        <v>3902</v>
      </c>
      <c r="T2076" t="s">
        <v>338</v>
      </c>
      <c r="U2076" t="s">
        <v>530</v>
      </c>
      <c r="W2076" t="s">
        <v>974</v>
      </c>
      <c r="Z2076" t="s">
        <v>6351</v>
      </c>
      <c r="AA2076" t="s">
        <v>6352</v>
      </c>
      <c r="AD2076" t="s">
        <v>998</v>
      </c>
      <c r="AE2076" t="s">
        <v>364</v>
      </c>
      <c r="AF2076">
        <v>3902</v>
      </c>
      <c r="AG2076" t="s">
        <v>338</v>
      </c>
      <c r="AH2076" t="s">
        <v>530</v>
      </c>
      <c r="AJ2076" t="s">
        <v>974</v>
      </c>
      <c r="AL2076" t="s">
        <v>339</v>
      </c>
      <c r="AM2076">
        <v>1</v>
      </c>
      <c r="AN2076">
        <v>1</v>
      </c>
      <c r="AO2076">
        <v>8078</v>
      </c>
      <c r="AQ2076">
        <v>124010</v>
      </c>
      <c r="AR2076">
        <v>51090061</v>
      </c>
      <c r="AS2076" t="s">
        <v>2688</v>
      </c>
      <c r="AT2076" t="s">
        <v>122</v>
      </c>
      <c r="AW2076" t="s">
        <v>340</v>
      </c>
      <c r="AX2076" t="s">
        <v>340</v>
      </c>
      <c r="AY2076" t="s">
        <v>357</v>
      </c>
      <c r="AZ2076" t="s">
        <v>363</v>
      </c>
      <c r="BY2076" t="s">
        <v>342</v>
      </c>
      <c r="EQ2076">
        <v>252774</v>
      </c>
      <c r="ER2076" t="s">
        <v>2750</v>
      </c>
      <c r="EV2076">
        <v>17284988</v>
      </c>
      <c r="EW2076">
        <v>928</v>
      </c>
      <c r="EX2076">
        <v>219464</v>
      </c>
      <c r="EY2076" t="s">
        <v>6353</v>
      </c>
      <c r="EZ2076">
        <v>1</v>
      </c>
      <c r="FC2076">
        <v>51090061</v>
      </c>
      <c r="FD2076" t="s">
        <v>122</v>
      </c>
    </row>
    <row r="2077" spans="1:160" x14ac:dyDescent="0.3">
      <c r="A2077" t="str">
        <f>VLOOKUP(B2077,Table2[],3,FALSE)</f>
        <v>Digital</v>
      </c>
      <c r="B2077" t="str">
        <f>IF(OR(ISNUMBER(FIND("QVC",Z2077)),ISNUMBER(FIND("QVC",AL2077))),"QVC",IF(OR(ISNUMBER(FIND("NCO",H2077)),ISNUMBER(FIND("NCO",Y2077))), "NCO", IF(AL2077="consumer","PMD.com",VLOOKUP(LEFT(H2077,2),Tables!$E$1:$F$11,2,FALSE))))</f>
        <v>PMD.com</v>
      </c>
      <c r="C2077">
        <f t="shared" si="99"/>
        <v>53940001</v>
      </c>
      <c r="D2077">
        <f t="shared" si="100"/>
        <v>1</v>
      </c>
      <c r="E2077" t="str">
        <f t="shared" ca="1" si="98"/>
        <v>shifted orders shipped</v>
      </c>
      <c r="F2077" t="s">
        <v>3539</v>
      </c>
      <c r="G2077" t="s">
        <v>335</v>
      </c>
      <c r="H2077" t="s">
        <v>6354</v>
      </c>
      <c r="I2077" s="6">
        <v>44011.720358796294</v>
      </c>
      <c r="J2077" t="s">
        <v>16</v>
      </c>
      <c r="K2077" s="6">
        <v>44013.347673611112</v>
      </c>
      <c r="M2077" t="s">
        <v>1626</v>
      </c>
      <c r="N2077" t="s">
        <v>1627</v>
      </c>
      <c r="Q2077" t="s">
        <v>387</v>
      </c>
      <c r="R2077" t="s">
        <v>365</v>
      </c>
      <c r="S2077" t="s">
        <v>1628</v>
      </c>
      <c r="T2077" t="s">
        <v>338</v>
      </c>
      <c r="U2077" t="s">
        <v>530</v>
      </c>
      <c r="W2077" t="s">
        <v>1629</v>
      </c>
      <c r="Z2077" t="s">
        <v>1626</v>
      </c>
      <c r="AA2077" t="s">
        <v>1627</v>
      </c>
      <c r="AD2077" t="s">
        <v>387</v>
      </c>
      <c r="AE2077" t="s">
        <v>365</v>
      </c>
      <c r="AF2077" t="s">
        <v>1628</v>
      </c>
      <c r="AG2077" t="s">
        <v>338</v>
      </c>
      <c r="AH2077" t="s">
        <v>530</v>
      </c>
      <c r="AJ2077" t="s">
        <v>1629</v>
      </c>
      <c r="AL2077" t="s">
        <v>339</v>
      </c>
      <c r="AM2077">
        <v>1</v>
      </c>
      <c r="AN2077">
        <v>1</v>
      </c>
      <c r="AO2077">
        <v>4924</v>
      </c>
      <c r="AQ2077">
        <v>124470</v>
      </c>
      <c r="AR2077">
        <v>53940001</v>
      </c>
      <c r="AS2077">
        <v>90</v>
      </c>
      <c r="AT2077" t="s">
        <v>130</v>
      </c>
      <c r="AW2077" t="s">
        <v>343</v>
      </c>
      <c r="BY2077" t="s">
        <v>342</v>
      </c>
      <c r="EQ2077">
        <v>243398</v>
      </c>
      <c r="ER2077" t="s">
        <v>6355</v>
      </c>
      <c r="EV2077">
        <v>17286883</v>
      </c>
      <c r="EW2077">
        <v>928</v>
      </c>
      <c r="EX2077">
        <v>220642</v>
      </c>
      <c r="EY2077" t="s">
        <v>6356</v>
      </c>
      <c r="EZ2077">
        <v>1</v>
      </c>
      <c r="FC2077">
        <v>53940001</v>
      </c>
      <c r="FD2077" t="s">
        <v>130</v>
      </c>
    </row>
    <row r="2078" spans="1:160" x14ac:dyDescent="0.3">
      <c r="A2078" t="str">
        <f>VLOOKUP(B2078,Table2[],3,FALSE)</f>
        <v>Digital</v>
      </c>
      <c r="B2078" t="str">
        <f>IF(OR(ISNUMBER(FIND("QVC",Z2078)),ISNUMBER(FIND("QVC",AL2078))),"QVC",IF(OR(ISNUMBER(FIND("NCO",H2078)),ISNUMBER(FIND("NCO",Y2078))), "NCO", IF(AL2078="consumer","PMD.com",VLOOKUP(LEFT(H2078,2),Tables!$E$1:$F$11,2,FALSE))))</f>
        <v>PMD.com</v>
      </c>
      <c r="C2078">
        <f t="shared" si="99"/>
        <v>52430001</v>
      </c>
      <c r="D2078">
        <f t="shared" si="100"/>
        <v>1</v>
      </c>
      <c r="E2078" t="str">
        <f t="shared" ca="1" si="98"/>
        <v>shifted orders shipped</v>
      </c>
      <c r="F2078" t="s">
        <v>3539</v>
      </c>
      <c r="G2078" t="s">
        <v>335</v>
      </c>
      <c r="H2078" t="s">
        <v>6354</v>
      </c>
      <c r="I2078" s="6">
        <v>44011.720358796294</v>
      </c>
      <c r="J2078" t="s">
        <v>16</v>
      </c>
      <c r="K2078" s="6">
        <v>44013.347673611112</v>
      </c>
      <c r="M2078" t="s">
        <v>1626</v>
      </c>
      <c r="N2078" t="s">
        <v>1627</v>
      </c>
      <c r="Q2078" t="s">
        <v>387</v>
      </c>
      <c r="R2078" t="s">
        <v>365</v>
      </c>
      <c r="S2078" t="s">
        <v>1628</v>
      </c>
      <c r="T2078" t="s">
        <v>338</v>
      </c>
      <c r="U2078" t="s">
        <v>530</v>
      </c>
      <c r="W2078" t="s">
        <v>1629</v>
      </c>
      <c r="Z2078" t="s">
        <v>1626</v>
      </c>
      <c r="AA2078" t="s">
        <v>1627</v>
      </c>
      <c r="AD2078" t="s">
        <v>387</v>
      </c>
      <c r="AE2078" t="s">
        <v>365</v>
      </c>
      <c r="AF2078" t="s">
        <v>1628</v>
      </c>
      <c r="AG2078" t="s">
        <v>338</v>
      </c>
      <c r="AH2078" t="s">
        <v>530</v>
      </c>
      <c r="AJ2078" t="s">
        <v>1629</v>
      </c>
      <c r="AL2078" t="s">
        <v>339</v>
      </c>
      <c r="AM2078">
        <v>1</v>
      </c>
      <c r="AN2078">
        <v>1</v>
      </c>
      <c r="AO2078">
        <v>12063</v>
      </c>
      <c r="AQ2078">
        <v>127155</v>
      </c>
      <c r="AR2078">
        <v>52430001</v>
      </c>
      <c r="AS2078" t="s">
        <v>927</v>
      </c>
      <c r="AT2078" t="s">
        <v>75</v>
      </c>
      <c r="AW2078" t="s">
        <v>340</v>
      </c>
      <c r="AX2078" t="s">
        <v>340</v>
      </c>
      <c r="AY2078" t="s">
        <v>357</v>
      </c>
      <c r="AZ2078" t="s">
        <v>363</v>
      </c>
      <c r="BY2078" t="s">
        <v>342</v>
      </c>
      <c r="EQ2078">
        <v>249990</v>
      </c>
      <c r="ER2078" t="s">
        <v>6355</v>
      </c>
      <c r="EV2078">
        <v>17286883</v>
      </c>
      <c r="EW2078">
        <v>928</v>
      </c>
      <c r="EX2078">
        <v>220642</v>
      </c>
      <c r="EY2078" t="s">
        <v>6356</v>
      </c>
      <c r="EZ2078">
        <v>1</v>
      </c>
      <c r="FC2078">
        <v>95384</v>
      </c>
      <c r="FD2078" t="s">
        <v>3530</v>
      </c>
    </row>
    <row r="2079" spans="1:160" x14ac:dyDescent="0.3">
      <c r="A2079" t="str">
        <f>VLOOKUP(B2079,Table2[],3,FALSE)</f>
        <v>Digital</v>
      </c>
      <c r="B2079" t="str">
        <f>IF(OR(ISNUMBER(FIND("QVC",Z2079)),ISNUMBER(FIND("QVC",AL2079))),"QVC",IF(OR(ISNUMBER(FIND("NCO",H2079)),ISNUMBER(FIND("NCO",Y2079))), "NCO", IF(AL2079="consumer","PMD.com",VLOOKUP(LEFT(H2079,2),Tables!$E$1:$F$11,2,FALSE))))</f>
        <v>PMD.com</v>
      </c>
      <c r="C2079">
        <f t="shared" si="99"/>
        <v>53920001</v>
      </c>
      <c r="D2079">
        <f t="shared" si="100"/>
        <v>1</v>
      </c>
      <c r="E2079" t="str">
        <f t="shared" ca="1" si="98"/>
        <v>shifted orders shipped</v>
      </c>
      <c r="F2079" t="s">
        <v>3539</v>
      </c>
      <c r="G2079" t="s">
        <v>335</v>
      </c>
      <c r="H2079" t="s">
        <v>6354</v>
      </c>
      <c r="I2079" s="6">
        <v>44011.720358796294</v>
      </c>
      <c r="J2079" t="s">
        <v>16</v>
      </c>
      <c r="K2079" s="6">
        <v>44013.347673611112</v>
      </c>
      <c r="M2079" t="s">
        <v>1626</v>
      </c>
      <c r="N2079" t="s">
        <v>1627</v>
      </c>
      <c r="Q2079" t="s">
        <v>387</v>
      </c>
      <c r="R2079" t="s">
        <v>365</v>
      </c>
      <c r="S2079" t="s">
        <v>1628</v>
      </c>
      <c r="T2079" t="s">
        <v>338</v>
      </c>
      <c r="U2079" t="s">
        <v>530</v>
      </c>
      <c r="W2079" t="s">
        <v>1629</v>
      </c>
      <c r="Z2079" t="s">
        <v>1626</v>
      </c>
      <c r="AA2079" t="s">
        <v>1627</v>
      </c>
      <c r="AD2079" t="s">
        <v>387</v>
      </c>
      <c r="AE2079" t="s">
        <v>365</v>
      </c>
      <c r="AF2079" t="s">
        <v>1628</v>
      </c>
      <c r="AG2079" t="s">
        <v>338</v>
      </c>
      <c r="AH2079" t="s">
        <v>530</v>
      </c>
      <c r="AJ2079" t="s">
        <v>1629</v>
      </c>
      <c r="AL2079" t="s">
        <v>339</v>
      </c>
      <c r="AM2079">
        <v>1</v>
      </c>
      <c r="AN2079">
        <v>1</v>
      </c>
      <c r="AO2079">
        <v>14899</v>
      </c>
      <c r="AQ2079">
        <v>124468</v>
      </c>
      <c r="AR2079">
        <v>53920001</v>
      </c>
      <c r="AS2079">
        <v>9000000</v>
      </c>
      <c r="AT2079" t="s">
        <v>40</v>
      </c>
      <c r="AW2079" t="s">
        <v>343</v>
      </c>
      <c r="BY2079" t="s">
        <v>342</v>
      </c>
      <c r="EQ2079">
        <v>243396</v>
      </c>
      <c r="ER2079" t="s">
        <v>6355</v>
      </c>
      <c r="EV2079">
        <v>17286883</v>
      </c>
      <c r="EW2079">
        <v>928</v>
      </c>
      <c r="EX2079">
        <v>220642</v>
      </c>
      <c r="EY2079" t="s">
        <v>6356</v>
      </c>
      <c r="EZ2079">
        <v>1</v>
      </c>
      <c r="FC2079">
        <v>95384</v>
      </c>
      <c r="FD2079" t="s">
        <v>3530</v>
      </c>
    </row>
    <row r="2080" spans="1:160" x14ac:dyDescent="0.3">
      <c r="A2080" t="str">
        <f>VLOOKUP(B2080,Table2[],3,FALSE)</f>
        <v>Digital</v>
      </c>
      <c r="B2080" t="str">
        <f>IF(OR(ISNUMBER(FIND("QVC",Z2080)),ISNUMBER(FIND("QVC",AL2080))),"QVC",IF(OR(ISNUMBER(FIND("NCO",H2080)),ISNUMBER(FIND("NCO",Y2080))), "NCO", IF(AL2080="consumer","PMD.com",VLOOKUP(LEFT(H2080,2),Tables!$E$1:$F$11,2,FALSE))))</f>
        <v>PMD.com</v>
      </c>
      <c r="C2080">
        <f t="shared" si="99"/>
        <v>5354</v>
      </c>
      <c r="D2080">
        <f t="shared" si="100"/>
        <v>1</v>
      </c>
      <c r="E2080" t="str">
        <f t="shared" ca="1" si="98"/>
        <v>shifted orders shipped</v>
      </c>
      <c r="F2080" t="s">
        <v>3539</v>
      </c>
      <c r="G2080" t="s">
        <v>335</v>
      </c>
      <c r="H2080" t="s">
        <v>6354</v>
      </c>
      <c r="I2080" s="6">
        <v>44011.720358796294</v>
      </c>
      <c r="J2080" t="s">
        <v>16</v>
      </c>
      <c r="K2080" s="6">
        <v>44013.347673611112</v>
      </c>
      <c r="M2080" t="s">
        <v>1626</v>
      </c>
      <c r="N2080" t="s">
        <v>1627</v>
      </c>
      <c r="Q2080" t="s">
        <v>387</v>
      </c>
      <c r="R2080" t="s">
        <v>365</v>
      </c>
      <c r="S2080" t="s">
        <v>1628</v>
      </c>
      <c r="T2080" t="s">
        <v>338</v>
      </c>
      <c r="U2080" t="s">
        <v>530</v>
      </c>
      <c r="W2080" t="s">
        <v>1629</v>
      </c>
      <c r="Z2080" t="s">
        <v>1626</v>
      </c>
      <c r="AA2080" t="s">
        <v>1627</v>
      </c>
      <c r="AD2080" t="s">
        <v>387</v>
      </c>
      <c r="AE2080" t="s">
        <v>365</v>
      </c>
      <c r="AF2080" t="s">
        <v>1628</v>
      </c>
      <c r="AG2080" t="s">
        <v>338</v>
      </c>
      <c r="AH2080" t="s">
        <v>530</v>
      </c>
      <c r="AJ2080" t="s">
        <v>1629</v>
      </c>
      <c r="AL2080" t="s">
        <v>339</v>
      </c>
      <c r="AM2080">
        <v>1</v>
      </c>
      <c r="AN2080">
        <v>1</v>
      </c>
      <c r="AO2080">
        <v>5214</v>
      </c>
      <c r="AQ2080">
        <v>124518</v>
      </c>
      <c r="AR2080">
        <v>5354</v>
      </c>
      <c r="AS2080" t="s">
        <v>1753</v>
      </c>
      <c r="AT2080" t="s">
        <v>103</v>
      </c>
      <c r="AW2080" t="s">
        <v>340</v>
      </c>
      <c r="AX2080" t="s">
        <v>340</v>
      </c>
      <c r="AY2080" t="s">
        <v>351</v>
      </c>
      <c r="AZ2080" t="s">
        <v>415</v>
      </c>
      <c r="BY2080" t="s">
        <v>342</v>
      </c>
      <c r="EQ2080">
        <v>249176</v>
      </c>
      <c r="ER2080" t="s">
        <v>6355</v>
      </c>
      <c r="EV2080">
        <v>17286883</v>
      </c>
      <c r="EW2080">
        <v>928</v>
      </c>
      <c r="EX2080">
        <v>220642</v>
      </c>
      <c r="EY2080" t="s">
        <v>6356</v>
      </c>
      <c r="EZ2080">
        <v>1</v>
      </c>
      <c r="FC2080">
        <v>5354</v>
      </c>
      <c r="FD2080" t="s">
        <v>103</v>
      </c>
    </row>
    <row r="2081" spans="1:160" x14ac:dyDescent="0.3">
      <c r="A2081" t="str">
        <f>VLOOKUP(B2081,Table2[],3,FALSE)</f>
        <v>Digital</v>
      </c>
      <c r="B2081" t="str">
        <f>IF(OR(ISNUMBER(FIND("QVC",Z2081)),ISNUMBER(FIND("QVC",AL2081))),"QVC",IF(OR(ISNUMBER(FIND("NCO",H2081)),ISNUMBER(FIND("NCO",Y2081))), "NCO", IF(AL2081="consumer","PMD.com",VLOOKUP(LEFT(H2081,2),Tables!$E$1:$F$11,2,FALSE))))</f>
        <v>PMD.com</v>
      </c>
      <c r="C2081">
        <f t="shared" si="99"/>
        <v>51090030</v>
      </c>
      <c r="D2081">
        <f t="shared" si="100"/>
        <v>1</v>
      </c>
      <c r="E2081" t="str">
        <f t="shared" ca="1" si="98"/>
        <v>shifted orders shipped</v>
      </c>
      <c r="F2081" t="s">
        <v>3539</v>
      </c>
      <c r="G2081" t="s">
        <v>335</v>
      </c>
      <c r="H2081" t="s">
        <v>6354</v>
      </c>
      <c r="I2081" s="6">
        <v>44011.720358796294</v>
      </c>
      <c r="J2081" t="s">
        <v>16</v>
      </c>
      <c r="K2081" s="6">
        <v>44013.347673611112</v>
      </c>
      <c r="M2081" t="s">
        <v>1626</v>
      </c>
      <c r="N2081" t="s">
        <v>1627</v>
      </c>
      <c r="Q2081" t="s">
        <v>387</v>
      </c>
      <c r="R2081" t="s">
        <v>365</v>
      </c>
      <c r="S2081" t="s">
        <v>1628</v>
      </c>
      <c r="T2081" t="s">
        <v>338</v>
      </c>
      <c r="U2081" t="s">
        <v>530</v>
      </c>
      <c r="W2081" t="s">
        <v>1629</v>
      </c>
      <c r="Z2081" t="s">
        <v>1626</v>
      </c>
      <c r="AA2081" t="s">
        <v>1627</v>
      </c>
      <c r="AD2081" t="s">
        <v>387</v>
      </c>
      <c r="AE2081" t="s">
        <v>365</v>
      </c>
      <c r="AF2081" t="s">
        <v>1628</v>
      </c>
      <c r="AG2081" t="s">
        <v>338</v>
      </c>
      <c r="AH2081" t="s">
        <v>530</v>
      </c>
      <c r="AJ2081" t="s">
        <v>1629</v>
      </c>
      <c r="AL2081" t="s">
        <v>339</v>
      </c>
      <c r="AM2081">
        <v>1</v>
      </c>
      <c r="AN2081">
        <v>1</v>
      </c>
      <c r="AO2081">
        <v>6688</v>
      </c>
      <c r="AQ2081">
        <v>125960</v>
      </c>
      <c r="AR2081">
        <v>51090030</v>
      </c>
      <c r="AS2081" t="s">
        <v>3043</v>
      </c>
      <c r="AT2081" t="s">
        <v>628</v>
      </c>
      <c r="AW2081" t="s">
        <v>343</v>
      </c>
      <c r="BY2081" t="s">
        <v>342</v>
      </c>
      <c r="BZ2081" t="b">
        <v>0</v>
      </c>
      <c r="EQ2081">
        <v>243047</v>
      </c>
      <c r="ER2081" t="s">
        <v>6355</v>
      </c>
      <c r="EV2081">
        <v>17286883</v>
      </c>
      <c r="EW2081">
        <v>928</v>
      </c>
      <c r="EX2081">
        <v>220642</v>
      </c>
      <c r="EY2081" t="s">
        <v>6356</v>
      </c>
      <c r="EZ2081">
        <v>1</v>
      </c>
      <c r="FC2081">
        <v>95384</v>
      </c>
      <c r="FD2081" t="s">
        <v>3530</v>
      </c>
    </row>
    <row r="2082" spans="1:160" x14ac:dyDescent="0.3">
      <c r="A2082" t="str">
        <f>VLOOKUP(B2082,Table2[],3,FALSE)</f>
        <v>Digital</v>
      </c>
      <c r="B2082" t="str">
        <f>IF(OR(ISNUMBER(FIND("QVC",Z2082)),ISNUMBER(FIND("QVC",AL2082))),"QVC",IF(OR(ISNUMBER(FIND("NCO",H2082)),ISNUMBER(FIND("NCO",Y2082))), "NCO", IF(AL2082="consumer","PMD.com",VLOOKUP(LEFT(H2082,2),Tables!$E$1:$F$11,2,FALSE))))</f>
        <v>PMD.com</v>
      </c>
      <c r="C2082" t="str">
        <f t="shared" si="99"/>
        <v>53500001A</v>
      </c>
      <c r="D2082">
        <f t="shared" si="100"/>
        <v>2</v>
      </c>
      <c r="E2082" t="str">
        <f t="shared" ca="1" si="98"/>
        <v>shifted orders shipped</v>
      </c>
      <c r="F2082" t="s">
        <v>3539</v>
      </c>
      <c r="G2082" t="s">
        <v>335</v>
      </c>
      <c r="H2082" t="s">
        <v>3138</v>
      </c>
      <c r="I2082" s="6">
        <v>44011.397534722222</v>
      </c>
      <c r="J2082" t="s">
        <v>16</v>
      </c>
      <c r="K2082" s="6">
        <v>44013.347719907404</v>
      </c>
      <c r="M2082" t="s">
        <v>1018</v>
      </c>
      <c r="N2082" t="s">
        <v>1019</v>
      </c>
      <c r="Q2082" t="s">
        <v>1020</v>
      </c>
      <c r="R2082" t="s">
        <v>390</v>
      </c>
      <c r="S2082" t="s">
        <v>1021</v>
      </c>
      <c r="T2082" t="s">
        <v>338</v>
      </c>
      <c r="U2082" t="s">
        <v>530</v>
      </c>
      <c r="W2082" t="s">
        <v>1022</v>
      </c>
      <c r="Z2082" t="s">
        <v>1018</v>
      </c>
      <c r="AA2082" t="s">
        <v>1019</v>
      </c>
      <c r="AD2082" t="s">
        <v>1020</v>
      </c>
      <c r="AE2082" t="s">
        <v>390</v>
      </c>
      <c r="AF2082" t="s">
        <v>1021</v>
      </c>
      <c r="AG2082" t="s">
        <v>338</v>
      </c>
      <c r="AH2082" t="s">
        <v>530</v>
      </c>
      <c r="AJ2082" t="s">
        <v>1022</v>
      </c>
      <c r="AL2082" t="s">
        <v>339</v>
      </c>
      <c r="AM2082">
        <v>2</v>
      </c>
      <c r="AN2082">
        <v>2</v>
      </c>
      <c r="AO2082">
        <v>1690</v>
      </c>
      <c r="AQ2082">
        <v>125277</v>
      </c>
      <c r="AR2082" t="s">
        <v>1242</v>
      </c>
      <c r="AS2082" t="s">
        <v>1243</v>
      </c>
      <c r="AT2082" t="s">
        <v>1244</v>
      </c>
      <c r="AW2082" t="s">
        <v>349</v>
      </c>
      <c r="AX2082" t="s">
        <v>553</v>
      </c>
      <c r="AY2082" t="s">
        <v>345</v>
      </c>
      <c r="AZ2082">
        <v>0</v>
      </c>
      <c r="EQ2082">
        <v>251914</v>
      </c>
      <c r="ER2082" t="s">
        <v>3139</v>
      </c>
      <c r="EV2082">
        <v>17285753</v>
      </c>
      <c r="EW2082">
        <v>928</v>
      </c>
      <c r="EX2082">
        <v>220310</v>
      </c>
      <c r="EY2082" t="s">
        <v>6357</v>
      </c>
      <c r="EZ2082">
        <v>1</v>
      </c>
      <c r="FC2082" t="s">
        <v>1242</v>
      </c>
      <c r="FD2082" t="s">
        <v>1244</v>
      </c>
    </row>
    <row r="2083" spans="1:160" x14ac:dyDescent="0.3">
      <c r="A2083" t="str">
        <f>VLOOKUP(B2083,Table2[],3,FALSE)</f>
        <v>Digital</v>
      </c>
      <c r="B2083" t="str">
        <f>IF(OR(ISNUMBER(FIND("QVC",Z2083)),ISNUMBER(FIND("QVC",AL2083))),"QVC",IF(OR(ISNUMBER(FIND("NCO",H2083)),ISNUMBER(FIND("NCO",Y2083))), "NCO", IF(AL2083="consumer","PMD.com",VLOOKUP(LEFT(H2083,2),Tables!$E$1:$F$11,2,FALSE))))</f>
        <v>PMD.com</v>
      </c>
      <c r="C2083">
        <f t="shared" si="99"/>
        <v>53990001</v>
      </c>
      <c r="D2083">
        <f t="shared" si="100"/>
        <v>1</v>
      </c>
      <c r="E2083" t="str">
        <f t="shared" ca="1" si="98"/>
        <v>shifted orders shipped</v>
      </c>
      <c r="F2083" t="s">
        <v>3539</v>
      </c>
      <c r="G2083" t="s">
        <v>335</v>
      </c>
      <c r="H2083" t="s">
        <v>3138</v>
      </c>
      <c r="I2083" s="6">
        <v>44011.397534722222</v>
      </c>
      <c r="J2083" t="s">
        <v>16</v>
      </c>
      <c r="K2083" s="6">
        <v>44013.347719907404</v>
      </c>
      <c r="M2083" t="s">
        <v>1018</v>
      </c>
      <c r="N2083" t="s">
        <v>1019</v>
      </c>
      <c r="Q2083" t="s">
        <v>1020</v>
      </c>
      <c r="R2083" t="s">
        <v>390</v>
      </c>
      <c r="S2083" t="s">
        <v>1021</v>
      </c>
      <c r="T2083" t="s">
        <v>338</v>
      </c>
      <c r="U2083" t="s">
        <v>530</v>
      </c>
      <c r="W2083" t="s">
        <v>1022</v>
      </c>
      <c r="Z2083" t="s">
        <v>1018</v>
      </c>
      <c r="AA2083" t="s">
        <v>1019</v>
      </c>
      <c r="AD2083" t="s">
        <v>1020</v>
      </c>
      <c r="AE2083" t="s">
        <v>390</v>
      </c>
      <c r="AF2083" t="s">
        <v>1021</v>
      </c>
      <c r="AG2083" t="s">
        <v>338</v>
      </c>
      <c r="AH2083" t="s">
        <v>530</v>
      </c>
      <c r="AJ2083" t="s">
        <v>1022</v>
      </c>
      <c r="AL2083" t="s">
        <v>339</v>
      </c>
      <c r="AM2083">
        <v>1</v>
      </c>
      <c r="AN2083">
        <v>1</v>
      </c>
      <c r="AO2083">
        <v>14448</v>
      </c>
      <c r="AQ2083">
        <v>124474</v>
      </c>
      <c r="AR2083">
        <v>53990001</v>
      </c>
      <c r="AS2083" t="s">
        <v>1735</v>
      </c>
      <c r="AT2083" t="s">
        <v>111</v>
      </c>
      <c r="AW2083" t="s">
        <v>343</v>
      </c>
      <c r="BY2083" t="s">
        <v>342</v>
      </c>
      <c r="EQ2083">
        <v>253300</v>
      </c>
      <c r="ER2083" t="s">
        <v>3139</v>
      </c>
      <c r="EV2083">
        <v>17285753</v>
      </c>
      <c r="EW2083">
        <v>928</v>
      </c>
      <c r="EX2083">
        <v>220310</v>
      </c>
      <c r="EY2083" t="s">
        <v>6357</v>
      </c>
      <c r="EZ2083">
        <v>1</v>
      </c>
      <c r="FC2083">
        <v>53990001</v>
      </c>
      <c r="FD2083" t="s">
        <v>111</v>
      </c>
    </row>
    <row r="2084" spans="1:160" x14ac:dyDescent="0.3">
      <c r="A2084" t="str">
        <f>VLOOKUP(B2084,Table2[],3,FALSE)</f>
        <v>Digital</v>
      </c>
      <c r="B2084" t="str">
        <f>IF(OR(ISNUMBER(FIND("QVC",Z2084)),ISNUMBER(FIND("QVC",AL2084))),"QVC",IF(OR(ISNUMBER(FIND("NCO",H2084)),ISNUMBER(FIND("NCO",Y2084))), "NCO", IF(AL2084="consumer","PMD.com",VLOOKUP(LEFT(H2084,2),Tables!$E$1:$F$11,2,FALSE))))</f>
        <v>PMD.com</v>
      </c>
      <c r="C2084">
        <f t="shared" si="99"/>
        <v>51090061</v>
      </c>
      <c r="D2084">
        <f t="shared" si="100"/>
        <v>1</v>
      </c>
      <c r="E2084" t="str">
        <f t="shared" ca="1" si="98"/>
        <v>shifted orders shipped</v>
      </c>
      <c r="F2084" t="s">
        <v>3539</v>
      </c>
      <c r="G2084" t="s">
        <v>335</v>
      </c>
      <c r="H2084" t="s">
        <v>2759</v>
      </c>
      <c r="I2084" s="6">
        <v>44008.962430555555</v>
      </c>
      <c r="J2084" t="s">
        <v>16</v>
      </c>
      <c r="K2084" s="6">
        <v>44013.347754629627</v>
      </c>
      <c r="M2084" t="s">
        <v>6358</v>
      </c>
      <c r="N2084" t="s">
        <v>6359</v>
      </c>
      <c r="Q2084" t="s">
        <v>1153</v>
      </c>
      <c r="R2084" t="s">
        <v>375</v>
      </c>
      <c r="S2084">
        <v>60567</v>
      </c>
      <c r="T2084" t="s">
        <v>338</v>
      </c>
      <c r="U2084" t="s">
        <v>530</v>
      </c>
      <c r="W2084" t="s">
        <v>6360</v>
      </c>
      <c r="Z2084" t="s">
        <v>6358</v>
      </c>
      <c r="AA2084" t="s">
        <v>6359</v>
      </c>
      <c r="AD2084" t="s">
        <v>1153</v>
      </c>
      <c r="AE2084" t="s">
        <v>375</v>
      </c>
      <c r="AF2084">
        <v>60567</v>
      </c>
      <c r="AG2084" t="s">
        <v>338</v>
      </c>
      <c r="AH2084" t="s">
        <v>530</v>
      </c>
      <c r="AJ2084" t="s">
        <v>6360</v>
      </c>
      <c r="AL2084" t="s">
        <v>339</v>
      </c>
      <c r="AM2084">
        <v>1</v>
      </c>
      <c r="AN2084">
        <v>1</v>
      </c>
      <c r="AO2084">
        <v>8078</v>
      </c>
      <c r="AQ2084">
        <v>124010</v>
      </c>
      <c r="AR2084">
        <v>51090061</v>
      </c>
      <c r="AS2084" t="s">
        <v>2688</v>
      </c>
      <c r="AT2084" t="s">
        <v>122</v>
      </c>
      <c r="AW2084" t="s">
        <v>340</v>
      </c>
      <c r="AX2084" t="s">
        <v>340</v>
      </c>
      <c r="AY2084" t="s">
        <v>357</v>
      </c>
      <c r="AZ2084" t="s">
        <v>363</v>
      </c>
      <c r="BY2084" t="s">
        <v>342</v>
      </c>
      <c r="EQ2084">
        <v>252774</v>
      </c>
      <c r="ER2084" t="s">
        <v>2760</v>
      </c>
      <c r="EV2084">
        <v>17285013</v>
      </c>
      <c r="EW2084">
        <v>928</v>
      </c>
      <c r="EX2084">
        <v>219489</v>
      </c>
      <c r="EY2084" t="s">
        <v>6361</v>
      </c>
      <c r="EZ2084">
        <v>1</v>
      </c>
      <c r="FC2084">
        <v>51090061</v>
      </c>
      <c r="FD2084" t="s">
        <v>122</v>
      </c>
    </row>
    <row r="2085" spans="1:160" x14ac:dyDescent="0.3">
      <c r="A2085" t="str">
        <f>VLOOKUP(B2085,Table2[],3,FALSE)</f>
        <v>Digital</v>
      </c>
      <c r="B2085" t="str">
        <f>IF(OR(ISNUMBER(FIND("QVC",Z2085)),ISNUMBER(FIND("QVC",AL2085))),"QVC",IF(OR(ISNUMBER(FIND("NCO",H2085)),ISNUMBER(FIND("NCO",Y2085))), "NCO", IF(AL2085="consumer","PMD.com",VLOOKUP(LEFT(H2085,2),Tables!$E$1:$F$11,2,FALSE))))</f>
        <v>PMD.com</v>
      </c>
      <c r="C2085">
        <f t="shared" si="99"/>
        <v>51090061</v>
      </c>
      <c r="D2085">
        <f t="shared" si="100"/>
        <v>1</v>
      </c>
      <c r="E2085" t="str">
        <f t="shared" ca="1" si="98"/>
        <v>shifted orders shipped</v>
      </c>
      <c r="F2085" t="s">
        <v>3539</v>
      </c>
      <c r="G2085" t="s">
        <v>335</v>
      </c>
      <c r="H2085" t="s">
        <v>2733</v>
      </c>
      <c r="I2085" s="6">
        <v>44008.907962962963</v>
      </c>
      <c r="J2085" t="s">
        <v>16</v>
      </c>
      <c r="K2085" s="6">
        <v>44013.347777777781</v>
      </c>
      <c r="M2085" t="s">
        <v>6362</v>
      </c>
      <c r="N2085">
        <v>1106</v>
      </c>
      <c r="O2085" t="s">
        <v>6363</v>
      </c>
      <c r="Q2085" t="s">
        <v>1168</v>
      </c>
      <c r="R2085" t="s">
        <v>413</v>
      </c>
      <c r="S2085">
        <v>37604</v>
      </c>
      <c r="T2085" t="s">
        <v>338</v>
      </c>
      <c r="U2085" t="s">
        <v>530</v>
      </c>
      <c r="W2085" t="s">
        <v>6364</v>
      </c>
      <c r="Z2085" t="s">
        <v>6362</v>
      </c>
      <c r="AA2085">
        <v>1106</v>
      </c>
      <c r="AB2085" t="s">
        <v>6363</v>
      </c>
      <c r="AD2085" t="s">
        <v>1168</v>
      </c>
      <c r="AE2085" t="s">
        <v>413</v>
      </c>
      <c r="AF2085">
        <v>37604</v>
      </c>
      <c r="AG2085" t="s">
        <v>338</v>
      </c>
      <c r="AH2085" t="s">
        <v>530</v>
      </c>
      <c r="AJ2085" t="s">
        <v>6364</v>
      </c>
      <c r="AL2085" t="s">
        <v>339</v>
      </c>
      <c r="AM2085">
        <v>1</v>
      </c>
      <c r="AN2085">
        <v>1</v>
      </c>
      <c r="AO2085">
        <v>8078</v>
      </c>
      <c r="AQ2085">
        <v>124010</v>
      </c>
      <c r="AR2085">
        <v>51090061</v>
      </c>
      <c r="AS2085" t="s">
        <v>2688</v>
      </c>
      <c r="AT2085" t="s">
        <v>122</v>
      </c>
      <c r="AW2085" t="s">
        <v>340</v>
      </c>
      <c r="AX2085" t="s">
        <v>340</v>
      </c>
      <c r="AY2085" t="s">
        <v>357</v>
      </c>
      <c r="AZ2085" t="s">
        <v>363</v>
      </c>
      <c r="BY2085" t="s">
        <v>342</v>
      </c>
      <c r="EQ2085">
        <v>252774</v>
      </c>
      <c r="ER2085" t="s">
        <v>2734</v>
      </c>
      <c r="EV2085">
        <v>17284947</v>
      </c>
      <c r="EW2085">
        <v>928</v>
      </c>
      <c r="EX2085">
        <v>219423</v>
      </c>
      <c r="EY2085" t="s">
        <v>6365</v>
      </c>
      <c r="EZ2085">
        <v>1</v>
      </c>
      <c r="FC2085">
        <v>51090061</v>
      </c>
      <c r="FD2085" t="s">
        <v>122</v>
      </c>
    </row>
    <row r="2086" spans="1:160" x14ac:dyDescent="0.3">
      <c r="A2086" t="str">
        <f>VLOOKUP(B2086,Table2[],3,FALSE)</f>
        <v>Digital</v>
      </c>
      <c r="B2086" t="str">
        <f>IF(OR(ISNUMBER(FIND("QVC",Z2086)),ISNUMBER(FIND("QVC",AL2086))),"QVC",IF(OR(ISNUMBER(FIND("NCO",H2086)),ISNUMBER(FIND("NCO",Y2086))), "NCO", IF(AL2086="consumer","PMD.com",VLOOKUP(LEFT(H2086,2),Tables!$E$1:$F$11,2,FALSE))))</f>
        <v>PMD.com</v>
      </c>
      <c r="C2086">
        <f t="shared" si="99"/>
        <v>53160001</v>
      </c>
      <c r="D2086">
        <f t="shared" si="100"/>
        <v>1</v>
      </c>
      <c r="E2086" t="str">
        <f t="shared" ca="1" si="98"/>
        <v>shifted orders shipped</v>
      </c>
      <c r="F2086" t="s">
        <v>3539</v>
      </c>
      <c r="G2086" t="s">
        <v>335</v>
      </c>
      <c r="H2086" t="s">
        <v>2733</v>
      </c>
      <c r="I2086" s="6">
        <v>44008.907962962963</v>
      </c>
      <c r="J2086" t="s">
        <v>16</v>
      </c>
      <c r="K2086" s="6">
        <v>44013.347777777781</v>
      </c>
      <c r="M2086" t="s">
        <v>6362</v>
      </c>
      <c r="N2086">
        <v>1106</v>
      </c>
      <c r="O2086" t="s">
        <v>6363</v>
      </c>
      <c r="Q2086" t="s">
        <v>1168</v>
      </c>
      <c r="R2086" t="s">
        <v>413</v>
      </c>
      <c r="S2086">
        <v>37604</v>
      </c>
      <c r="T2086" t="s">
        <v>338</v>
      </c>
      <c r="U2086" t="s">
        <v>530</v>
      </c>
      <c r="W2086" t="s">
        <v>6364</v>
      </c>
      <c r="Z2086" t="s">
        <v>6362</v>
      </c>
      <c r="AA2086">
        <v>1106</v>
      </c>
      <c r="AB2086" t="s">
        <v>6363</v>
      </c>
      <c r="AD2086" t="s">
        <v>1168</v>
      </c>
      <c r="AE2086" t="s">
        <v>413</v>
      </c>
      <c r="AF2086">
        <v>37604</v>
      </c>
      <c r="AG2086" t="s">
        <v>338</v>
      </c>
      <c r="AH2086" t="s">
        <v>530</v>
      </c>
      <c r="AJ2086" t="s">
        <v>6364</v>
      </c>
      <c r="AL2086" t="s">
        <v>339</v>
      </c>
      <c r="AM2086">
        <v>1</v>
      </c>
      <c r="AN2086">
        <v>1</v>
      </c>
      <c r="AO2086">
        <v>4322</v>
      </c>
      <c r="AQ2086">
        <v>124007</v>
      </c>
      <c r="AR2086">
        <v>53160001</v>
      </c>
      <c r="AS2086" t="s">
        <v>1895</v>
      </c>
      <c r="AT2086" t="s">
        <v>119</v>
      </c>
      <c r="AW2086" t="s">
        <v>340</v>
      </c>
      <c r="AX2086" t="s">
        <v>340</v>
      </c>
      <c r="AY2086" t="s">
        <v>341</v>
      </c>
      <c r="AZ2086">
        <v>0</v>
      </c>
      <c r="BY2086" t="s">
        <v>342</v>
      </c>
      <c r="EQ2086">
        <v>252959</v>
      </c>
      <c r="ER2086" t="s">
        <v>2734</v>
      </c>
      <c r="EV2086">
        <v>17284947</v>
      </c>
      <c r="EW2086">
        <v>928</v>
      </c>
      <c r="EX2086">
        <v>219423</v>
      </c>
      <c r="EY2086" t="s">
        <v>6365</v>
      </c>
      <c r="EZ2086">
        <v>1</v>
      </c>
      <c r="FC2086">
        <v>53160001</v>
      </c>
      <c r="FD2086" t="s">
        <v>119</v>
      </c>
    </row>
    <row r="2087" spans="1:160" x14ac:dyDescent="0.3">
      <c r="A2087" t="str">
        <f>VLOOKUP(B2087,Table2[],3,FALSE)</f>
        <v>Digital</v>
      </c>
      <c r="B2087" t="str">
        <f>IF(OR(ISNUMBER(FIND("QVC",Z2087)),ISNUMBER(FIND("QVC",AL2087))),"QVC",IF(OR(ISNUMBER(FIND("NCO",H2087)),ISNUMBER(FIND("NCO",Y2087))), "NCO", IF(AL2087="consumer","PMD.com",VLOOKUP(LEFT(H2087,2),Tables!$E$1:$F$11,2,FALSE))))</f>
        <v>PMD.com</v>
      </c>
      <c r="C2087">
        <f t="shared" si="99"/>
        <v>53200001</v>
      </c>
      <c r="D2087">
        <f t="shared" si="100"/>
        <v>1</v>
      </c>
      <c r="E2087" t="str">
        <f t="shared" ca="1" si="98"/>
        <v>shifted orders shipped</v>
      </c>
      <c r="F2087" t="s">
        <v>3539</v>
      </c>
      <c r="G2087" t="s">
        <v>335</v>
      </c>
      <c r="H2087" t="s">
        <v>2733</v>
      </c>
      <c r="I2087" s="6">
        <v>44008.907962962963</v>
      </c>
      <c r="J2087" t="s">
        <v>16</v>
      </c>
      <c r="K2087" s="6">
        <v>44013.347777777781</v>
      </c>
      <c r="M2087" t="s">
        <v>6362</v>
      </c>
      <c r="N2087">
        <v>1106</v>
      </c>
      <c r="O2087" t="s">
        <v>6363</v>
      </c>
      <c r="Q2087" t="s">
        <v>1168</v>
      </c>
      <c r="R2087" t="s">
        <v>413</v>
      </c>
      <c r="S2087">
        <v>37604</v>
      </c>
      <c r="T2087" t="s">
        <v>338</v>
      </c>
      <c r="U2087" t="s">
        <v>530</v>
      </c>
      <c r="W2087" t="s">
        <v>6364</v>
      </c>
      <c r="Z2087" t="s">
        <v>6362</v>
      </c>
      <c r="AA2087">
        <v>1106</v>
      </c>
      <c r="AB2087" t="s">
        <v>6363</v>
      </c>
      <c r="AD2087" t="s">
        <v>1168</v>
      </c>
      <c r="AE2087" t="s">
        <v>413</v>
      </c>
      <c r="AF2087">
        <v>37604</v>
      </c>
      <c r="AG2087" t="s">
        <v>338</v>
      </c>
      <c r="AH2087" t="s">
        <v>530</v>
      </c>
      <c r="AJ2087" t="s">
        <v>6364</v>
      </c>
      <c r="AL2087" t="s">
        <v>339</v>
      </c>
      <c r="AM2087">
        <v>1</v>
      </c>
      <c r="AN2087">
        <v>1</v>
      </c>
      <c r="AO2087">
        <v>15189</v>
      </c>
      <c r="AQ2087">
        <v>123906</v>
      </c>
      <c r="AR2087">
        <v>53200001</v>
      </c>
      <c r="AS2087" t="s">
        <v>973</v>
      </c>
      <c r="AT2087" t="s">
        <v>50</v>
      </c>
      <c r="AW2087" t="s">
        <v>340</v>
      </c>
      <c r="AX2087" t="s">
        <v>340</v>
      </c>
      <c r="AY2087" t="s">
        <v>357</v>
      </c>
      <c r="AZ2087" t="s">
        <v>363</v>
      </c>
      <c r="BY2087" t="s">
        <v>342</v>
      </c>
      <c r="EQ2087">
        <v>252156</v>
      </c>
      <c r="ER2087" t="s">
        <v>2734</v>
      </c>
      <c r="EV2087">
        <v>17284947</v>
      </c>
      <c r="EW2087">
        <v>928</v>
      </c>
      <c r="EX2087">
        <v>219423</v>
      </c>
      <c r="EY2087" t="s">
        <v>6365</v>
      </c>
      <c r="EZ2087">
        <v>1</v>
      </c>
      <c r="FC2087">
        <v>53200001</v>
      </c>
      <c r="FD2087" t="s">
        <v>50</v>
      </c>
    </row>
    <row r="2088" spans="1:160" x14ac:dyDescent="0.3">
      <c r="A2088" t="str">
        <f>VLOOKUP(B2088,Table2[],3,FALSE)</f>
        <v>Digital</v>
      </c>
      <c r="B2088" t="str">
        <f>IF(OR(ISNUMBER(FIND("QVC",Z2088)),ISNUMBER(FIND("QVC",AL2088))),"QVC",IF(OR(ISNUMBER(FIND("NCO",H2088)),ISNUMBER(FIND("NCO",Y2088))), "NCO", IF(AL2088="consumer","PMD.com",VLOOKUP(LEFT(H2088,2),Tables!$E$1:$F$11,2,FALSE))))</f>
        <v>PMD.com</v>
      </c>
      <c r="C2088" t="str">
        <f t="shared" si="99"/>
        <v>53500001A</v>
      </c>
      <c r="D2088">
        <f t="shared" si="100"/>
        <v>1</v>
      </c>
      <c r="E2088" t="str">
        <f t="shared" ca="1" si="98"/>
        <v>shifted orders shipped</v>
      </c>
      <c r="F2088" t="s">
        <v>3539</v>
      </c>
      <c r="G2088" t="s">
        <v>335</v>
      </c>
      <c r="H2088" t="s">
        <v>6366</v>
      </c>
      <c r="I2088" s="6">
        <v>44011.635752314818</v>
      </c>
      <c r="J2088" t="s">
        <v>16</v>
      </c>
      <c r="K2088" s="6">
        <v>44013.348055555558</v>
      </c>
      <c r="M2088" t="s">
        <v>6367</v>
      </c>
      <c r="N2088" t="s">
        <v>6368</v>
      </c>
      <c r="Q2088" t="s">
        <v>767</v>
      </c>
      <c r="R2088" t="s">
        <v>365</v>
      </c>
      <c r="S2088" t="s">
        <v>6369</v>
      </c>
      <c r="T2088" t="s">
        <v>338</v>
      </c>
      <c r="U2088" t="s">
        <v>530</v>
      </c>
      <c r="W2088" t="s">
        <v>6370</v>
      </c>
      <c r="Z2088" t="s">
        <v>6367</v>
      </c>
      <c r="AA2088" t="s">
        <v>6368</v>
      </c>
      <c r="AD2088" t="s">
        <v>767</v>
      </c>
      <c r="AE2088" t="s">
        <v>365</v>
      </c>
      <c r="AF2088" t="s">
        <v>6369</v>
      </c>
      <c r="AG2088" t="s">
        <v>338</v>
      </c>
      <c r="AH2088" t="s">
        <v>530</v>
      </c>
      <c r="AJ2088" t="s">
        <v>6370</v>
      </c>
      <c r="AL2088" t="s">
        <v>339</v>
      </c>
      <c r="AM2088">
        <v>1</v>
      </c>
      <c r="AN2088">
        <v>1</v>
      </c>
      <c r="AO2088">
        <v>1690</v>
      </c>
      <c r="AQ2088">
        <v>125277</v>
      </c>
      <c r="AR2088" t="s">
        <v>1242</v>
      </c>
      <c r="AS2088" t="s">
        <v>1243</v>
      </c>
      <c r="AT2088" t="s">
        <v>1244</v>
      </c>
      <c r="AW2088" t="s">
        <v>349</v>
      </c>
      <c r="AX2088" t="s">
        <v>553</v>
      </c>
      <c r="AY2088" t="s">
        <v>345</v>
      </c>
      <c r="AZ2088">
        <v>0</v>
      </c>
      <c r="EQ2088">
        <v>251914</v>
      </c>
      <c r="ER2088" t="s">
        <v>6371</v>
      </c>
      <c r="EV2088">
        <v>17286830</v>
      </c>
      <c r="EW2088">
        <v>928</v>
      </c>
      <c r="EX2088">
        <v>220587</v>
      </c>
      <c r="EY2088" t="s">
        <v>6372</v>
      </c>
      <c r="EZ2088">
        <v>1</v>
      </c>
      <c r="FC2088" t="s">
        <v>1242</v>
      </c>
      <c r="FD2088" t="s">
        <v>1244</v>
      </c>
    </row>
    <row r="2089" spans="1:160" x14ac:dyDescent="0.3">
      <c r="A2089" t="str">
        <f>VLOOKUP(B2089,Table2[],3,FALSE)</f>
        <v>Digital</v>
      </c>
      <c r="B2089" t="str">
        <f>IF(OR(ISNUMBER(FIND("QVC",Z2089)),ISNUMBER(FIND("QVC",AL2089))),"QVC",IF(OR(ISNUMBER(FIND("NCO",H2089)),ISNUMBER(FIND("NCO",Y2089))), "NCO", IF(AL2089="consumer","PMD.com",VLOOKUP(LEFT(H2089,2),Tables!$E$1:$F$11,2,FALSE))))</f>
        <v>PMD.com</v>
      </c>
      <c r="C2089">
        <f t="shared" si="99"/>
        <v>51010001</v>
      </c>
      <c r="D2089">
        <f t="shared" si="100"/>
        <v>1</v>
      </c>
      <c r="E2089" t="str">
        <f t="shared" ca="1" si="98"/>
        <v>shifted orders shipped</v>
      </c>
      <c r="F2089" t="s">
        <v>3539</v>
      </c>
      <c r="G2089" t="s">
        <v>335</v>
      </c>
      <c r="H2089" t="s">
        <v>6373</v>
      </c>
      <c r="I2089" s="6">
        <v>44011.715763888889</v>
      </c>
      <c r="J2089" t="s">
        <v>16</v>
      </c>
      <c r="K2089" s="6">
        <v>44013.348090277781</v>
      </c>
      <c r="M2089" t="s">
        <v>6374</v>
      </c>
      <c r="N2089" t="s">
        <v>6375</v>
      </c>
      <c r="Q2089" t="s">
        <v>932</v>
      </c>
      <c r="R2089" t="s">
        <v>360</v>
      </c>
      <c r="S2089" t="s">
        <v>6376</v>
      </c>
      <c r="T2089" t="s">
        <v>338</v>
      </c>
      <c r="U2089" t="s">
        <v>530</v>
      </c>
      <c r="W2089" t="s">
        <v>6377</v>
      </c>
      <c r="Z2089" t="s">
        <v>6374</v>
      </c>
      <c r="AA2089" t="s">
        <v>6375</v>
      </c>
      <c r="AD2089" t="s">
        <v>932</v>
      </c>
      <c r="AE2089" t="s">
        <v>360</v>
      </c>
      <c r="AF2089" t="s">
        <v>6376</v>
      </c>
      <c r="AG2089" t="s">
        <v>338</v>
      </c>
      <c r="AH2089" t="s">
        <v>530</v>
      </c>
      <c r="AJ2089" t="s">
        <v>6377</v>
      </c>
      <c r="AL2089" t="s">
        <v>339</v>
      </c>
      <c r="AM2089">
        <v>1</v>
      </c>
      <c r="AN2089">
        <v>1</v>
      </c>
      <c r="AO2089">
        <v>8743</v>
      </c>
      <c r="AQ2089">
        <v>123868</v>
      </c>
      <c r="AR2089">
        <v>51010001</v>
      </c>
      <c r="AS2089" t="s">
        <v>48</v>
      </c>
      <c r="AT2089" t="s">
        <v>49</v>
      </c>
      <c r="AW2089" t="s">
        <v>340</v>
      </c>
      <c r="AX2089" t="s">
        <v>340</v>
      </c>
      <c r="AY2089" t="s">
        <v>357</v>
      </c>
      <c r="AZ2089" t="s">
        <v>363</v>
      </c>
      <c r="BY2089" t="s">
        <v>342</v>
      </c>
      <c r="EQ2089">
        <v>251450</v>
      </c>
      <c r="ER2089" t="s">
        <v>6378</v>
      </c>
      <c r="EV2089">
        <v>17286880</v>
      </c>
      <c r="EW2089">
        <v>928</v>
      </c>
      <c r="EX2089">
        <v>220639</v>
      </c>
      <c r="EY2089" t="s">
        <v>6379</v>
      </c>
      <c r="EZ2089">
        <v>1</v>
      </c>
      <c r="FC2089">
        <v>51010001</v>
      </c>
      <c r="FD2089" t="s">
        <v>49</v>
      </c>
    </row>
    <row r="2090" spans="1:160" x14ac:dyDescent="0.3">
      <c r="A2090" t="str">
        <f>VLOOKUP(B2090,Table2[],3,FALSE)</f>
        <v>Digital</v>
      </c>
      <c r="B2090" t="str">
        <f>IF(OR(ISNUMBER(FIND("QVC",Z2090)),ISNUMBER(FIND("QVC",AL2090))),"QVC",IF(OR(ISNUMBER(FIND("NCO",H2090)),ISNUMBER(FIND("NCO",Y2090))), "NCO", IF(AL2090="consumer","PMD.com",VLOOKUP(LEFT(H2090,2),Tables!$E$1:$F$11,2,FALSE))))</f>
        <v>PMD.com</v>
      </c>
      <c r="C2090">
        <f t="shared" si="99"/>
        <v>53200001</v>
      </c>
      <c r="D2090">
        <f t="shared" si="100"/>
        <v>1</v>
      </c>
      <c r="E2090" t="str">
        <f t="shared" ca="1" si="98"/>
        <v>shifted orders shipped</v>
      </c>
      <c r="F2090" t="s">
        <v>3539</v>
      </c>
      <c r="G2090" t="s">
        <v>335</v>
      </c>
      <c r="H2090" t="s">
        <v>6380</v>
      </c>
      <c r="I2090" s="6">
        <v>44011.80190972222</v>
      </c>
      <c r="J2090" t="s">
        <v>16</v>
      </c>
      <c r="K2090" s="6">
        <v>44013.34814814815</v>
      </c>
      <c r="M2090" t="s">
        <v>6381</v>
      </c>
      <c r="N2090" t="s">
        <v>6382</v>
      </c>
      <c r="Q2090" t="s">
        <v>854</v>
      </c>
      <c r="R2090" t="s">
        <v>372</v>
      </c>
      <c r="S2090" t="s">
        <v>6383</v>
      </c>
      <c r="T2090" t="s">
        <v>338</v>
      </c>
      <c r="U2090" t="s">
        <v>530</v>
      </c>
      <c r="W2090" t="s">
        <v>6384</v>
      </c>
      <c r="Z2090" t="s">
        <v>6381</v>
      </c>
      <c r="AA2090" t="s">
        <v>6382</v>
      </c>
      <c r="AD2090" t="s">
        <v>854</v>
      </c>
      <c r="AE2090" t="s">
        <v>372</v>
      </c>
      <c r="AF2090" t="s">
        <v>6383</v>
      </c>
      <c r="AG2090" t="s">
        <v>338</v>
      </c>
      <c r="AH2090" t="s">
        <v>530</v>
      </c>
      <c r="AJ2090" t="s">
        <v>6384</v>
      </c>
      <c r="AL2090" t="s">
        <v>339</v>
      </c>
      <c r="AM2090">
        <v>1</v>
      </c>
      <c r="AN2090">
        <v>1</v>
      </c>
      <c r="AO2090">
        <v>15189</v>
      </c>
      <c r="AQ2090">
        <v>123906</v>
      </c>
      <c r="AR2090">
        <v>53200001</v>
      </c>
      <c r="AS2090" t="s">
        <v>973</v>
      </c>
      <c r="AT2090" t="s">
        <v>50</v>
      </c>
      <c r="AW2090" t="s">
        <v>340</v>
      </c>
      <c r="AX2090" t="s">
        <v>340</v>
      </c>
      <c r="AY2090" t="s">
        <v>357</v>
      </c>
      <c r="AZ2090" t="s">
        <v>363</v>
      </c>
      <c r="BY2090" t="s">
        <v>342</v>
      </c>
      <c r="EQ2090">
        <v>252156</v>
      </c>
      <c r="ER2090" t="s">
        <v>6385</v>
      </c>
      <c r="EV2090">
        <v>17286922</v>
      </c>
      <c r="EW2090">
        <v>928</v>
      </c>
      <c r="EX2090">
        <v>220682</v>
      </c>
      <c r="EY2090" t="s">
        <v>6386</v>
      </c>
      <c r="EZ2090">
        <v>1</v>
      </c>
      <c r="FC2090">
        <v>53200001</v>
      </c>
      <c r="FD2090" t="s">
        <v>50</v>
      </c>
    </row>
    <row r="2091" spans="1:160" x14ac:dyDescent="0.3">
      <c r="A2091" t="str">
        <f>VLOOKUP(B2091,Table2[],3,FALSE)</f>
        <v>Digital</v>
      </c>
      <c r="B2091" t="str">
        <f>IF(OR(ISNUMBER(FIND("QVC",Z2091)),ISNUMBER(FIND("QVC",AL2091))),"QVC",IF(OR(ISNUMBER(FIND("NCO",H2091)),ISNUMBER(FIND("NCO",Y2091))), "NCO", IF(AL2091="consumer","PMD.com",VLOOKUP(LEFT(H2091,2),Tables!$E$1:$F$11,2,FALSE))))</f>
        <v>PMD.com</v>
      </c>
      <c r="C2091">
        <f t="shared" si="99"/>
        <v>53920001</v>
      </c>
      <c r="D2091">
        <f t="shared" si="100"/>
        <v>1</v>
      </c>
      <c r="E2091" t="str">
        <f t="shared" ca="1" si="98"/>
        <v>shifted orders shipped</v>
      </c>
      <c r="F2091" t="s">
        <v>3539</v>
      </c>
      <c r="G2091" t="s">
        <v>335</v>
      </c>
      <c r="H2091" t="s">
        <v>6380</v>
      </c>
      <c r="I2091" s="6">
        <v>44011.80190972222</v>
      </c>
      <c r="J2091" t="s">
        <v>16</v>
      </c>
      <c r="K2091" s="6">
        <v>44013.34814814815</v>
      </c>
      <c r="M2091" t="s">
        <v>6381</v>
      </c>
      <c r="N2091" t="s">
        <v>6382</v>
      </c>
      <c r="Q2091" t="s">
        <v>854</v>
      </c>
      <c r="R2091" t="s">
        <v>372</v>
      </c>
      <c r="S2091" t="s">
        <v>6383</v>
      </c>
      <c r="T2091" t="s">
        <v>338</v>
      </c>
      <c r="U2091" t="s">
        <v>530</v>
      </c>
      <c r="W2091" t="s">
        <v>6384</v>
      </c>
      <c r="Z2091" t="s">
        <v>6381</v>
      </c>
      <c r="AA2091" t="s">
        <v>6382</v>
      </c>
      <c r="AD2091" t="s">
        <v>854</v>
      </c>
      <c r="AE2091" t="s">
        <v>372</v>
      </c>
      <c r="AF2091" t="s">
        <v>6383</v>
      </c>
      <c r="AG2091" t="s">
        <v>338</v>
      </c>
      <c r="AH2091" t="s">
        <v>530</v>
      </c>
      <c r="AJ2091" t="s">
        <v>6384</v>
      </c>
      <c r="AL2091" t="s">
        <v>339</v>
      </c>
      <c r="AM2091">
        <v>1</v>
      </c>
      <c r="AN2091">
        <v>1</v>
      </c>
      <c r="AO2091">
        <v>14899</v>
      </c>
      <c r="AQ2091">
        <v>124468</v>
      </c>
      <c r="AR2091">
        <v>53920001</v>
      </c>
      <c r="AS2091">
        <v>9000000</v>
      </c>
      <c r="AT2091" t="s">
        <v>40</v>
      </c>
      <c r="AW2091" t="s">
        <v>343</v>
      </c>
      <c r="BY2091" t="s">
        <v>342</v>
      </c>
      <c r="EQ2091">
        <v>243396</v>
      </c>
      <c r="ER2091" t="s">
        <v>6385</v>
      </c>
      <c r="EV2091">
        <v>17286922</v>
      </c>
      <c r="EW2091">
        <v>928</v>
      </c>
      <c r="EX2091">
        <v>220682</v>
      </c>
      <c r="EY2091" t="s">
        <v>6386</v>
      </c>
      <c r="EZ2091">
        <v>1</v>
      </c>
      <c r="FC2091">
        <v>95384</v>
      </c>
      <c r="FD2091" t="s">
        <v>3530</v>
      </c>
    </row>
    <row r="2092" spans="1:160" x14ac:dyDescent="0.3">
      <c r="A2092" t="str">
        <f>VLOOKUP(B2092,Table2[],3,FALSE)</f>
        <v>Digital</v>
      </c>
      <c r="B2092" t="str">
        <f>IF(OR(ISNUMBER(FIND("QVC",Z2092)),ISNUMBER(FIND("QVC",AL2092))),"QVC",IF(OR(ISNUMBER(FIND("NCO",H2092)),ISNUMBER(FIND("NCO",Y2092))), "NCO", IF(AL2092="consumer","PMD.com",VLOOKUP(LEFT(H2092,2),Tables!$E$1:$F$11,2,FALSE))))</f>
        <v>PMD.com</v>
      </c>
      <c r="C2092">
        <f t="shared" si="99"/>
        <v>52430001</v>
      </c>
      <c r="D2092">
        <f t="shared" si="100"/>
        <v>1</v>
      </c>
      <c r="E2092" t="str">
        <f t="shared" ca="1" si="98"/>
        <v>shifted orders shipped</v>
      </c>
      <c r="F2092" t="s">
        <v>3539</v>
      </c>
      <c r="G2092" t="s">
        <v>335</v>
      </c>
      <c r="H2092" t="s">
        <v>6380</v>
      </c>
      <c r="I2092" s="6">
        <v>44011.80190972222</v>
      </c>
      <c r="J2092" t="s">
        <v>16</v>
      </c>
      <c r="K2092" s="6">
        <v>44013.34814814815</v>
      </c>
      <c r="M2092" t="s">
        <v>6381</v>
      </c>
      <c r="N2092" t="s">
        <v>6382</v>
      </c>
      <c r="Q2092" t="s">
        <v>854</v>
      </c>
      <c r="R2092" t="s">
        <v>372</v>
      </c>
      <c r="S2092" t="s">
        <v>6383</v>
      </c>
      <c r="T2092" t="s">
        <v>338</v>
      </c>
      <c r="U2092" t="s">
        <v>530</v>
      </c>
      <c r="W2092" t="s">
        <v>6384</v>
      </c>
      <c r="Z2092" t="s">
        <v>6381</v>
      </c>
      <c r="AA2092" t="s">
        <v>6382</v>
      </c>
      <c r="AD2092" t="s">
        <v>854</v>
      </c>
      <c r="AE2092" t="s">
        <v>372</v>
      </c>
      <c r="AF2092" t="s">
        <v>6383</v>
      </c>
      <c r="AG2092" t="s">
        <v>338</v>
      </c>
      <c r="AH2092" t="s">
        <v>530</v>
      </c>
      <c r="AJ2092" t="s">
        <v>6384</v>
      </c>
      <c r="AL2092" t="s">
        <v>339</v>
      </c>
      <c r="AM2092">
        <v>1</v>
      </c>
      <c r="AN2092">
        <v>1</v>
      </c>
      <c r="AO2092">
        <v>12063</v>
      </c>
      <c r="AQ2092">
        <v>127155</v>
      </c>
      <c r="AR2092">
        <v>52430001</v>
      </c>
      <c r="AS2092" t="s">
        <v>927</v>
      </c>
      <c r="AT2092" t="s">
        <v>75</v>
      </c>
      <c r="AW2092" t="s">
        <v>340</v>
      </c>
      <c r="AX2092" t="s">
        <v>340</v>
      </c>
      <c r="AY2092" t="s">
        <v>357</v>
      </c>
      <c r="AZ2092" t="s">
        <v>363</v>
      </c>
      <c r="BY2092" t="s">
        <v>342</v>
      </c>
      <c r="EQ2092">
        <v>249990</v>
      </c>
      <c r="ER2092" t="s">
        <v>6385</v>
      </c>
      <c r="EV2092">
        <v>17286922</v>
      </c>
      <c r="EW2092">
        <v>928</v>
      </c>
      <c r="EX2092">
        <v>220682</v>
      </c>
      <c r="EY2092" t="s">
        <v>6386</v>
      </c>
      <c r="EZ2092">
        <v>1</v>
      </c>
      <c r="FC2092">
        <v>95384</v>
      </c>
      <c r="FD2092" t="s">
        <v>3530</v>
      </c>
    </row>
    <row r="2093" spans="1:160" x14ac:dyDescent="0.3">
      <c r="A2093" t="str">
        <f>VLOOKUP(B2093,Table2[],3,FALSE)</f>
        <v>Digital</v>
      </c>
      <c r="B2093" t="str">
        <f>IF(OR(ISNUMBER(FIND("QVC",Z2093)),ISNUMBER(FIND("QVC",AL2093))),"QVC",IF(OR(ISNUMBER(FIND("NCO",H2093)),ISNUMBER(FIND("NCO",Y2093))), "NCO", IF(AL2093="consumer","PMD.com",VLOOKUP(LEFT(H2093,2),Tables!$E$1:$F$11,2,FALSE))))</f>
        <v>PMD.com</v>
      </c>
      <c r="C2093">
        <f t="shared" si="99"/>
        <v>7807</v>
      </c>
      <c r="D2093">
        <f t="shared" si="100"/>
        <v>1</v>
      </c>
      <c r="E2093" t="str">
        <f t="shared" ca="1" si="98"/>
        <v>shifted orders shipped</v>
      </c>
      <c r="F2093" t="s">
        <v>3539</v>
      </c>
      <c r="G2093" t="s">
        <v>335</v>
      </c>
      <c r="H2093" t="s">
        <v>6380</v>
      </c>
      <c r="I2093" s="6">
        <v>44011.80190972222</v>
      </c>
      <c r="J2093" t="s">
        <v>16</v>
      </c>
      <c r="K2093" s="6">
        <v>44013.34814814815</v>
      </c>
      <c r="M2093" t="s">
        <v>6381</v>
      </c>
      <c r="N2093" t="s">
        <v>6382</v>
      </c>
      <c r="Q2093" t="s">
        <v>854</v>
      </c>
      <c r="R2093" t="s">
        <v>372</v>
      </c>
      <c r="S2093" t="s">
        <v>6383</v>
      </c>
      <c r="T2093" t="s">
        <v>338</v>
      </c>
      <c r="U2093" t="s">
        <v>530</v>
      </c>
      <c r="W2093" t="s">
        <v>6384</v>
      </c>
      <c r="Z2093" t="s">
        <v>6381</v>
      </c>
      <c r="AA2093" t="s">
        <v>6382</v>
      </c>
      <c r="AD2093" t="s">
        <v>854</v>
      </c>
      <c r="AE2093" t="s">
        <v>372</v>
      </c>
      <c r="AF2093" t="s">
        <v>6383</v>
      </c>
      <c r="AG2093" t="s">
        <v>338</v>
      </c>
      <c r="AH2093" t="s">
        <v>530</v>
      </c>
      <c r="AJ2093" t="s">
        <v>6384</v>
      </c>
      <c r="AL2093" t="s">
        <v>339</v>
      </c>
      <c r="AM2093">
        <v>1</v>
      </c>
      <c r="AN2093">
        <v>1</v>
      </c>
      <c r="AO2093">
        <v>6083</v>
      </c>
      <c r="AQ2093">
        <v>127429</v>
      </c>
      <c r="AR2093">
        <v>7807</v>
      </c>
      <c r="AS2093" t="s">
        <v>958</v>
      </c>
      <c r="AT2093" t="s">
        <v>152</v>
      </c>
      <c r="AW2093" t="s">
        <v>343</v>
      </c>
      <c r="BY2093" t="s">
        <v>342</v>
      </c>
      <c r="EQ2093">
        <v>250033</v>
      </c>
      <c r="ER2093" t="s">
        <v>6385</v>
      </c>
      <c r="EV2093">
        <v>17286922</v>
      </c>
      <c r="EW2093">
        <v>928</v>
      </c>
      <c r="EX2093">
        <v>220682</v>
      </c>
      <c r="EY2093" t="s">
        <v>6386</v>
      </c>
      <c r="EZ2093">
        <v>1</v>
      </c>
      <c r="FC2093">
        <v>7807</v>
      </c>
      <c r="FD2093" t="s">
        <v>152</v>
      </c>
    </row>
    <row r="2094" spans="1:160" x14ac:dyDescent="0.3">
      <c r="A2094" t="str">
        <f>VLOOKUP(B2094,Table2[],3,FALSE)</f>
        <v>Digital</v>
      </c>
      <c r="B2094" t="str">
        <f>IF(OR(ISNUMBER(FIND("QVC",Z2094)),ISNUMBER(FIND("QVC",AL2094))),"QVC",IF(OR(ISNUMBER(FIND("NCO",H2094)),ISNUMBER(FIND("NCO",Y2094))), "NCO", IF(AL2094="consumer","PMD.com",VLOOKUP(LEFT(H2094,2),Tables!$E$1:$F$11,2,FALSE))))</f>
        <v>PMD.com</v>
      </c>
      <c r="C2094">
        <f t="shared" si="99"/>
        <v>51090030</v>
      </c>
      <c r="D2094">
        <f t="shared" si="100"/>
        <v>1</v>
      </c>
      <c r="E2094" t="str">
        <f t="shared" ca="1" si="98"/>
        <v>shifted orders shipped</v>
      </c>
      <c r="F2094" t="s">
        <v>3539</v>
      </c>
      <c r="G2094" t="s">
        <v>335</v>
      </c>
      <c r="H2094" t="s">
        <v>6380</v>
      </c>
      <c r="I2094" s="6">
        <v>44011.80190972222</v>
      </c>
      <c r="J2094" t="s">
        <v>16</v>
      </c>
      <c r="K2094" s="6">
        <v>44013.34814814815</v>
      </c>
      <c r="M2094" t="s">
        <v>6381</v>
      </c>
      <c r="N2094" t="s">
        <v>6382</v>
      </c>
      <c r="Q2094" t="s">
        <v>854</v>
      </c>
      <c r="R2094" t="s">
        <v>372</v>
      </c>
      <c r="S2094" t="s">
        <v>6383</v>
      </c>
      <c r="T2094" t="s">
        <v>338</v>
      </c>
      <c r="U2094" t="s">
        <v>530</v>
      </c>
      <c r="W2094" t="s">
        <v>6384</v>
      </c>
      <c r="Z2094" t="s">
        <v>6381</v>
      </c>
      <c r="AA2094" t="s">
        <v>6382</v>
      </c>
      <c r="AD2094" t="s">
        <v>854</v>
      </c>
      <c r="AE2094" t="s">
        <v>372</v>
      </c>
      <c r="AF2094" t="s">
        <v>6383</v>
      </c>
      <c r="AG2094" t="s">
        <v>338</v>
      </c>
      <c r="AH2094" t="s">
        <v>530</v>
      </c>
      <c r="AJ2094" t="s">
        <v>6384</v>
      </c>
      <c r="AL2094" t="s">
        <v>339</v>
      </c>
      <c r="AM2094">
        <v>1</v>
      </c>
      <c r="AN2094">
        <v>1</v>
      </c>
      <c r="AO2094">
        <v>6688</v>
      </c>
      <c r="AQ2094">
        <v>125960</v>
      </c>
      <c r="AR2094">
        <v>51090030</v>
      </c>
      <c r="AS2094" t="s">
        <v>3043</v>
      </c>
      <c r="AT2094" t="s">
        <v>628</v>
      </c>
      <c r="AW2094" t="s">
        <v>343</v>
      </c>
      <c r="BY2094" t="s">
        <v>342</v>
      </c>
      <c r="BZ2094" t="b">
        <v>0</v>
      </c>
      <c r="EQ2094">
        <v>243047</v>
      </c>
      <c r="ER2094" t="s">
        <v>6385</v>
      </c>
      <c r="EV2094">
        <v>17286922</v>
      </c>
      <c r="EW2094">
        <v>928</v>
      </c>
      <c r="EX2094">
        <v>220682</v>
      </c>
      <c r="EY2094" t="s">
        <v>6386</v>
      </c>
      <c r="EZ2094">
        <v>1</v>
      </c>
      <c r="FC2094">
        <v>95384</v>
      </c>
      <c r="FD2094" t="s">
        <v>3530</v>
      </c>
    </row>
    <row r="2095" spans="1:160" x14ac:dyDescent="0.3">
      <c r="A2095" t="str">
        <f>VLOOKUP(B2095,Table2[],3,FALSE)</f>
        <v>Digital</v>
      </c>
      <c r="B2095" t="str">
        <f>IF(OR(ISNUMBER(FIND("QVC",Z2095)),ISNUMBER(FIND("QVC",AL2095))),"QVC",IF(OR(ISNUMBER(FIND("NCO",H2095)),ISNUMBER(FIND("NCO",Y2095))), "NCO", IF(AL2095="consumer","PMD.com",VLOOKUP(LEFT(H2095,2),Tables!$E$1:$F$11,2,FALSE))))</f>
        <v>PMD.com</v>
      </c>
      <c r="C2095">
        <f t="shared" si="99"/>
        <v>7659</v>
      </c>
      <c r="D2095">
        <f t="shared" si="100"/>
        <v>1</v>
      </c>
      <c r="E2095" t="str">
        <f t="shared" ca="1" si="98"/>
        <v>shifted orders shipped</v>
      </c>
      <c r="F2095" t="s">
        <v>3539</v>
      </c>
      <c r="G2095" t="s">
        <v>335</v>
      </c>
      <c r="H2095" t="s">
        <v>2830</v>
      </c>
      <c r="I2095" s="6">
        <v>44009.603888888887</v>
      </c>
      <c r="J2095" t="s">
        <v>16</v>
      </c>
      <c r="K2095" s="6">
        <v>44013.348310185182</v>
      </c>
      <c r="M2095" t="s">
        <v>6387</v>
      </c>
      <c r="N2095" t="s">
        <v>6388</v>
      </c>
      <c r="Q2095" t="s">
        <v>654</v>
      </c>
      <c r="R2095" t="s">
        <v>409</v>
      </c>
      <c r="S2095" t="s">
        <v>6389</v>
      </c>
      <c r="T2095" t="s">
        <v>338</v>
      </c>
      <c r="U2095" t="s">
        <v>530</v>
      </c>
      <c r="W2095" t="s">
        <v>6390</v>
      </c>
      <c r="Z2095" t="s">
        <v>6387</v>
      </c>
      <c r="AA2095" t="s">
        <v>6388</v>
      </c>
      <c r="AD2095" t="s">
        <v>654</v>
      </c>
      <c r="AE2095" t="s">
        <v>409</v>
      </c>
      <c r="AF2095" t="s">
        <v>6389</v>
      </c>
      <c r="AG2095" t="s">
        <v>338</v>
      </c>
      <c r="AH2095" t="s">
        <v>530</v>
      </c>
      <c r="AJ2095" t="s">
        <v>6390</v>
      </c>
      <c r="AL2095" t="s">
        <v>339</v>
      </c>
      <c r="AM2095">
        <v>1</v>
      </c>
      <c r="AN2095">
        <v>1</v>
      </c>
      <c r="AO2095">
        <v>4325</v>
      </c>
      <c r="AQ2095">
        <v>127796</v>
      </c>
      <c r="AR2095">
        <v>7659</v>
      </c>
      <c r="AS2095" t="s">
        <v>1085</v>
      </c>
      <c r="AT2095" t="s">
        <v>1086</v>
      </c>
      <c r="BY2095" t="s">
        <v>342</v>
      </c>
      <c r="EQ2095">
        <v>252890</v>
      </c>
      <c r="ER2095" t="s">
        <v>2831</v>
      </c>
      <c r="EV2095">
        <v>17285375</v>
      </c>
      <c r="EW2095">
        <v>928</v>
      </c>
      <c r="EX2095">
        <v>219843</v>
      </c>
      <c r="EY2095">
        <v>9.2748999964335493E+25</v>
      </c>
      <c r="EZ2095">
        <v>1</v>
      </c>
      <c r="FC2095">
        <v>7659</v>
      </c>
      <c r="FD2095" t="s">
        <v>1086</v>
      </c>
    </row>
    <row r="2096" spans="1:160" x14ac:dyDescent="0.3">
      <c r="A2096" t="str">
        <f>VLOOKUP(B2096,Table2[],3,FALSE)</f>
        <v>Digital</v>
      </c>
      <c r="B2096" t="str">
        <f>IF(OR(ISNUMBER(FIND("QVC",Z2096)),ISNUMBER(FIND("QVC",AL2096))),"QVC",IF(OR(ISNUMBER(FIND("NCO",H2096)),ISNUMBER(FIND("NCO",Y2096))), "NCO", IF(AL2096="consumer","PMD.com",VLOOKUP(LEFT(H2096,2),Tables!$E$1:$F$11,2,FALSE))))</f>
        <v>PMD.com</v>
      </c>
      <c r="C2096">
        <f t="shared" si="99"/>
        <v>7659</v>
      </c>
      <c r="D2096">
        <f t="shared" si="100"/>
        <v>1</v>
      </c>
      <c r="E2096" t="str">
        <f t="shared" ca="1" si="98"/>
        <v>shifted orders shipped</v>
      </c>
      <c r="F2096" t="s">
        <v>3539</v>
      </c>
      <c r="G2096" t="s">
        <v>335</v>
      </c>
      <c r="H2096" t="s">
        <v>2832</v>
      </c>
      <c r="I2096" s="6">
        <v>44009.718101851853</v>
      </c>
      <c r="J2096" t="s">
        <v>16</v>
      </c>
      <c r="K2096" s="6">
        <v>44013.348715277774</v>
      </c>
      <c r="M2096" t="s">
        <v>6391</v>
      </c>
      <c r="N2096" t="s">
        <v>6392</v>
      </c>
      <c r="Q2096" t="s">
        <v>566</v>
      </c>
      <c r="R2096" t="s">
        <v>362</v>
      </c>
      <c r="S2096" t="s">
        <v>6393</v>
      </c>
      <c r="T2096" t="s">
        <v>338</v>
      </c>
      <c r="U2096" t="s">
        <v>530</v>
      </c>
      <c r="W2096" t="s">
        <v>6394</v>
      </c>
      <c r="Z2096" t="s">
        <v>6391</v>
      </c>
      <c r="AA2096" t="s">
        <v>6392</v>
      </c>
      <c r="AD2096" t="s">
        <v>566</v>
      </c>
      <c r="AE2096" t="s">
        <v>362</v>
      </c>
      <c r="AF2096" t="s">
        <v>6393</v>
      </c>
      <c r="AG2096" t="s">
        <v>338</v>
      </c>
      <c r="AH2096" t="s">
        <v>530</v>
      </c>
      <c r="AJ2096" t="s">
        <v>6394</v>
      </c>
      <c r="AL2096" t="s">
        <v>339</v>
      </c>
      <c r="AM2096">
        <v>1</v>
      </c>
      <c r="AN2096">
        <v>1</v>
      </c>
      <c r="AO2096">
        <v>4325</v>
      </c>
      <c r="AQ2096">
        <v>127796</v>
      </c>
      <c r="AR2096">
        <v>7659</v>
      </c>
      <c r="AS2096" t="s">
        <v>1085</v>
      </c>
      <c r="AT2096" t="s">
        <v>1086</v>
      </c>
      <c r="BY2096" t="s">
        <v>342</v>
      </c>
      <c r="EQ2096">
        <v>252890</v>
      </c>
      <c r="ER2096" t="s">
        <v>2833</v>
      </c>
      <c r="EV2096">
        <v>17285388</v>
      </c>
      <c r="EW2096">
        <v>928</v>
      </c>
      <c r="EX2096">
        <v>219856</v>
      </c>
      <c r="EY2096">
        <v>9.2748999964335493E+25</v>
      </c>
      <c r="EZ2096">
        <v>1</v>
      </c>
      <c r="FC2096">
        <v>7659</v>
      </c>
      <c r="FD2096" t="s">
        <v>1086</v>
      </c>
    </row>
    <row r="2097" spans="1:160" x14ac:dyDescent="0.3">
      <c r="A2097" t="str">
        <f>VLOOKUP(B2097,Table2[],3,FALSE)</f>
        <v>Digital</v>
      </c>
      <c r="B2097" t="str">
        <f>IF(OR(ISNUMBER(FIND("QVC",Z2097)),ISNUMBER(FIND("QVC",AL2097))),"QVC",IF(OR(ISNUMBER(FIND("NCO",H2097)),ISNUMBER(FIND("NCO",Y2097))), "NCO", IF(AL2097="consumer","PMD.com",VLOOKUP(LEFT(H2097,2),Tables!$E$1:$F$11,2,FALSE))))</f>
        <v>PMD.com</v>
      </c>
      <c r="C2097">
        <f t="shared" si="99"/>
        <v>53900001</v>
      </c>
      <c r="D2097">
        <f t="shared" si="100"/>
        <v>1</v>
      </c>
      <c r="E2097" t="str">
        <f t="shared" ca="1" si="98"/>
        <v>shifted orders shipped</v>
      </c>
      <c r="F2097" t="s">
        <v>3539</v>
      </c>
      <c r="G2097" t="s">
        <v>335</v>
      </c>
      <c r="H2097" t="s">
        <v>6395</v>
      </c>
      <c r="I2097" s="6">
        <v>44011.795601851853</v>
      </c>
      <c r="J2097" t="s">
        <v>16</v>
      </c>
      <c r="K2097" s="6">
        <v>44013.348726851851</v>
      </c>
      <c r="M2097" t="s">
        <v>6396</v>
      </c>
      <c r="N2097" t="s">
        <v>6397</v>
      </c>
      <c r="Q2097" t="s">
        <v>6398</v>
      </c>
      <c r="R2097" t="s">
        <v>365</v>
      </c>
      <c r="S2097">
        <v>93529</v>
      </c>
      <c r="T2097" t="s">
        <v>338</v>
      </c>
      <c r="U2097" t="s">
        <v>530</v>
      </c>
      <c r="W2097" t="s">
        <v>6399</v>
      </c>
      <c r="Z2097" t="s">
        <v>6396</v>
      </c>
      <c r="AA2097" t="s">
        <v>6397</v>
      </c>
      <c r="AD2097" t="s">
        <v>6398</v>
      </c>
      <c r="AE2097" t="s">
        <v>365</v>
      </c>
      <c r="AF2097">
        <v>93529</v>
      </c>
      <c r="AG2097" t="s">
        <v>338</v>
      </c>
      <c r="AH2097" t="s">
        <v>530</v>
      </c>
      <c r="AJ2097" t="s">
        <v>6399</v>
      </c>
      <c r="AL2097" t="s">
        <v>339</v>
      </c>
      <c r="AM2097">
        <v>1</v>
      </c>
      <c r="AN2097">
        <v>1</v>
      </c>
      <c r="AO2097">
        <v>31217</v>
      </c>
      <c r="AQ2097">
        <v>124466</v>
      </c>
      <c r="AR2097">
        <v>53900001</v>
      </c>
      <c r="AS2097" t="s">
        <v>1697</v>
      </c>
      <c r="AT2097" t="s">
        <v>104</v>
      </c>
      <c r="AW2097" t="s">
        <v>343</v>
      </c>
      <c r="BY2097" t="s">
        <v>342</v>
      </c>
      <c r="EQ2097">
        <v>247378</v>
      </c>
      <c r="ER2097" t="s">
        <v>6400</v>
      </c>
      <c r="EV2097">
        <v>17286921</v>
      </c>
      <c r="EW2097">
        <v>928</v>
      </c>
      <c r="EX2097">
        <v>220681</v>
      </c>
      <c r="EY2097" t="s">
        <v>6401</v>
      </c>
      <c r="EZ2097">
        <v>1</v>
      </c>
      <c r="FC2097" t="s">
        <v>632</v>
      </c>
      <c r="FD2097" t="s">
        <v>633</v>
      </c>
    </row>
    <row r="2098" spans="1:160" x14ac:dyDescent="0.3">
      <c r="A2098" t="str">
        <f>VLOOKUP(B2098,Table2[],3,FALSE)</f>
        <v>Digital</v>
      </c>
      <c r="B2098" t="str">
        <f>IF(OR(ISNUMBER(FIND("QVC",Z2098)),ISNUMBER(FIND("QVC",AL2098))),"QVC",IF(OR(ISNUMBER(FIND("NCO",H2098)),ISNUMBER(FIND("NCO",Y2098))), "NCO", IF(AL2098="consumer","PMD.com",VLOOKUP(LEFT(H2098,2),Tables!$E$1:$F$11,2,FALSE))))</f>
        <v>PMD.com</v>
      </c>
      <c r="C2098">
        <f t="shared" si="99"/>
        <v>54010001</v>
      </c>
      <c r="D2098">
        <f t="shared" si="100"/>
        <v>1</v>
      </c>
      <c r="E2098" t="str">
        <f t="shared" ca="1" si="98"/>
        <v>shifted orders shipped</v>
      </c>
      <c r="F2098" t="s">
        <v>3539</v>
      </c>
      <c r="G2098" t="s">
        <v>335</v>
      </c>
      <c r="H2098" t="s">
        <v>6395</v>
      </c>
      <c r="I2098" s="6">
        <v>44011.795601851853</v>
      </c>
      <c r="J2098" t="s">
        <v>16</v>
      </c>
      <c r="K2098" s="6">
        <v>44013.348726851851</v>
      </c>
      <c r="M2098" t="s">
        <v>6396</v>
      </c>
      <c r="N2098" t="s">
        <v>6397</v>
      </c>
      <c r="Q2098" t="s">
        <v>6398</v>
      </c>
      <c r="R2098" t="s">
        <v>365</v>
      </c>
      <c r="S2098">
        <v>93529</v>
      </c>
      <c r="T2098" t="s">
        <v>338</v>
      </c>
      <c r="U2098" t="s">
        <v>530</v>
      </c>
      <c r="W2098" t="s">
        <v>6399</v>
      </c>
      <c r="Z2098" t="s">
        <v>6396</v>
      </c>
      <c r="AA2098" t="s">
        <v>6397</v>
      </c>
      <c r="AD2098" t="s">
        <v>6398</v>
      </c>
      <c r="AE2098" t="s">
        <v>365</v>
      </c>
      <c r="AF2098">
        <v>93529</v>
      </c>
      <c r="AG2098" t="s">
        <v>338</v>
      </c>
      <c r="AH2098" t="s">
        <v>530</v>
      </c>
      <c r="AJ2098" t="s">
        <v>6399</v>
      </c>
      <c r="AL2098" t="s">
        <v>339</v>
      </c>
      <c r="AM2098">
        <v>1</v>
      </c>
      <c r="AN2098">
        <v>1</v>
      </c>
      <c r="AO2098">
        <v>6300</v>
      </c>
      <c r="AQ2098">
        <v>124476</v>
      </c>
      <c r="AR2098">
        <v>54010001</v>
      </c>
      <c r="AS2098" t="s">
        <v>577</v>
      </c>
      <c r="AT2098" t="s">
        <v>35</v>
      </c>
      <c r="AW2098" t="s">
        <v>340</v>
      </c>
      <c r="AX2098">
        <v>0</v>
      </c>
      <c r="AY2098" t="s">
        <v>348</v>
      </c>
      <c r="AZ2098">
        <v>0</v>
      </c>
      <c r="BY2098" t="s">
        <v>342</v>
      </c>
      <c r="EQ2098">
        <v>252076</v>
      </c>
      <c r="ER2098" t="s">
        <v>6400</v>
      </c>
      <c r="EV2098">
        <v>17286921</v>
      </c>
      <c r="EW2098">
        <v>928</v>
      </c>
      <c r="EX2098">
        <v>220681</v>
      </c>
      <c r="EY2098" t="s">
        <v>6401</v>
      </c>
      <c r="EZ2098">
        <v>1</v>
      </c>
      <c r="FC2098" t="s">
        <v>632</v>
      </c>
      <c r="FD2098" t="s">
        <v>633</v>
      </c>
    </row>
    <row r="2099" spans="1:160" x14ac:dyDescent="0.3">
      <c r="A2099" t="str">
        <f>VLOOKUP(B2099,Table2[],3,FALSE)</f>
        <v>Digital</v>
      </c>
      <c r="B2099" t="str">
        <f>IF(OR(ISNUMBER(FIND("QVC",Z2099)),ISNUMBER(FIND("QVC",AL2099))),"QVC",IF(OR(ISNUMBER(FIND("NCO",H2099)),ISNUMBER(FIND("NCO",Y2099))), "NCO", IF(AL2099="consumer","PMD.com",VLOOKUP(LEFT(H2099,2),Tables!$E$1:$F$11,2,FALSE))))</f>
        <v>PMD.com</v>
      </c>
      <c r="C2099">
        <f t="shared" si="99"/>
        <v>5901</v>
      </c>
      <c r="D2099">
        <f t="shared" si="100"/>
        <v>1</v>
      </c>
      <c r="E2099" t="str">
        <f t="shared" ca="1" si="98"/>
        <v>shifted orders shipped</v>
      </c>
      <c r="F2099" t="s">
        <v>3539</v>
      </c>
      <c r="G2099" t="s">
        <v>335</v>
      </c>
      <c r="H2099" t="s">
        <v>6395</v>
      </c>
      <c r="I2099" s="6">
        <v>44011.795601851853</v>
      </c>
      <c r="J2099" t="s">
        <v>16</v>
      </c>
      <c r="K2099" s="6">
        <v>44013.348726851851</v>
      </c>
      <c r="M2099" t="s">
        <v>6396</v>
      </c>
      <c r="N2099" t="s">
        <v>6397</v>
      </c>
      <c r="Q2099" t="s">
        <v>6398</v>
      </c>
      <c r="R2099" t="s">
        <v>365</v>
      </c>
      <c r="S2099">
        <v>93529</v>
      </c>
      <c r="T2099" t="s">
        <v>338</v>
      </c>
      <c r="U2099" t="s">
        <v>530</v>
      </c>
      <c r="W2099" t="s">
        <v>6399</v>
      </c>
      <c r="Z2099" t="s">
        <v>6396</v>
      </c>
      <c r="AA2099" t="s">
        <v>6397</v>
      </c>
      <c r="AD2099" t="s">
        <v>6398</v>
      </c>
      <c r="AE2099" t="s">
        <v>365</v>
      </c>
      <c r="AF2099">
        <v>93529</v>
      </c>
      <c r="AG2099" t="s">
        <v>338</v>
      </c>
      <c r="AH2099" t="s">
        <v>530</v>
      </c>
      <c r="AJ2099" t="s">
        <v>6399</v>
      </c>
      <c r="AL2099" t="s">
        <v>339</v>
      </c>
      <c r="AM2099">
        <v>1</v>
      </c>
      <c r="AN2099">
        <v>1</v>
      </c>
      <c r="AO2099">
        <v>1428</v>
      </c>
      <c r="AQ2099">
        <v>123804</v>
      </c>
      <c r="AR2099">
        <v>5901</v>
      </c>
      <c r="AS2099" t="s">
        <v>1300</v>
      </c>
      <c r="AT2099" t="s">
        <v>17</v>
      </c>
      <c r="AW2099" t="s">
        <v>352</v>
      </c>
      <c r="AX2099" t="s">
        <v>352</v>
      </c>
      <c r="AY2099" t="s">
        <v>353</v>
      </c>
      <c r="AZ2099" t="s">
        <v>358</v>
      </c>
      <c r="BY2099" t="s">
        <v>342</v>
      </c>
      <c r="EQ2099">
        <v>250322</v>
      </c>
      <c r="ER2099" t="s">
        <v>6400</v>
      </c>
      <c r="EV2099">
        <v>17286921</v>
      </c>
      <c r="EW2099">
        <v>928</v>
      </c>
      <c r="EX2099">
        <v>220681</v>
      </c>
      <c r="EY2099" t="s">
        <v>6401</v>
      </c>
      <c r="EZ2099">
        <v>1</v>
      </c>
      <c r="FC2099">
        <v>5901</v>
      </c>
      <c r="FD2099" t="s">
        <v>17</v>
      </c>
    </row>
    <row r="2100" spans="1:160" x14ac:dyDescent="0.3">
      <c r="A2100" t="str">
        <f>VLOOKUP(B2100,Table2[],3,FALSE)</f>
        <v>Digital</v>
      </c>
      <c r="B2100" t="str">
        <f>IF(OR(ISNUMBER(FIND("QVC",Z2100)),ISNUMBER(FIND("QVC",AL2100))),"QVC",IF(OR(ISNUMBER(FIND("NCO",H2100)),ISNUMBER(FIND("NCO",Y2100))), "NCO", IF(AL2100="consumer","PMD.com",VLOOKUP(LEFT(H2100,2),Tables!$E$1:$F$11,2,FALSE))))</f>
        <v>PMD.com</v>
      </c>
      <c r="C2100">
        <f t="shared" si="99"/>
        <v>53200001</v>
      </c>
      <c r="D2100">
        <f t="shared" si="100"/>
        <v>1</v>
      </c>
      <c r="E2100" t="str">
        <f t="shared" ca="1" si="98"/>
        <v>shifted orders shipped</v>
      </c>
      <c r="F2100" t="s">
        <v>3539</v>
      </c>
      <c r="G2100" t="s">
        <v>335</v>
      </c>
      <c r="H2100" t="s">
        <v>2729</v>
      </c>
      <c r="I2100" s="6">
        <v>44008.908020833333</v>
      </c>
      <c r="J2100" t="s">
        <v>16</v>
      </c>
      <c r="K2100" s="6">
        <v>44013.34883101852</v>
      </c>
      <c r="M2100" t="s">
        <v>6402</v>
      </c>
      <c r="N2100" t="s">
        <v>6403</v>
      </c>
      <c r="Q2100" t="s">
        <v>2273</v>
      </c>
      <c r="R2100" t="s">
        <v>472</v>
      </c>
      <c r="S2100">
        <v>71601</v>
      </c>
      <c r="T2100" t="s">
        <v>338</v>
      </c>
      <c r="U2100" t="s">
        <v>530</v>
      </c>
      <c r="W2100" t="s">
        <v>2274</v>
      </c>
      <c r="Z2100" t="s">
        <v>6402</v>
      </c>
      <c r="AA2100" t="s">
        <v>6403</v>
      </c>
      <c r="AD2100" t="s">
        <v>2273</v>
      </c>
      <c r="AE2100" t="s">
        <v>472</v>
      </c>
      <c r="AF2100">
        <v>71601</v>
      </c>
      <c r="AG2100" t="s">
        <v>338</v>
      </c>
      <c r="AH2100" t="s">
        <v>530</v>
      </c>
      <c r="AJ2100" t="s">
        <v>2274</v>
      </c>
      <c r="AL2100" t="s">
        <v>339</v>
      </c>
      <c r="AM2100">
        <v>1</v>
      </c>
      <c r="AN2100">
        <v>1</v>
      </c>
      <c r="AO2100">
        <v>15189</v>
      </c>
      <c r="AQ2100">
        <v>123906</v>
      </c>
      <c r="AR2100">
        <v>53200001</v>
      </c>
      <c r="AS2100" t="s">
        <v>973</v>
      </c>
      <c r="AT2100" t="s">
        <v>50</v>
      </c>
      <c r="AW2100" t="s">
        <v>340</v>
      </c>
      <c r="AX2100" t="s">
        <v>340</v>
      </c>
      <c r="AY2100" t="s">
        <v>357</v>
      </c>
      <c r="AZ2100" t="s">
        <v>363</v>
      </c>
      <c r="BY2100" t="s">
        <v>342</v>
      </c>
      <c r="EQ2100">
        <v>252156</v>
      </c>
      <c r="ER2100" t="s">
        <v>2730</v>
      </c>
      <c r="EV2100">
        <v>17284945</v>
      </c>
      <c r="EW2100">
        <v>928</v>
      </c>
      <c r="EX2100">
        <v>219421</v>
      </c>
      <c r="EY2100" t="s">
        <v>6404</v>
      </c>
      <c r="EZ2100">
        <v>1</v>
      </c>
      <c r="FC2100">
        <v>95071</v>
      </c>
      <c r="FD2100" t="s">
        <v>1477</v>
      </c>
    </row>
    <row r="2101" spans="1:160" x14ac:dyDescent="0.3">
      <c r="A2101" t="str">
        <f>VLOOKUP(B2101,Table2[],3,FALSE)</f>
        <v>Digital</v>
      </c>
      <c r="B2101" t="str">
        <f>IF(OR(ISNUMBER(FIND("QVC",Z2101)),ISNUMBER(FIND("QVC",AL2101))),"QVC",IF(OR(ISNUMBER(FIND("NCO",H2101)),ISNUMBER(FIND("NCO",Y2101))), "NCO", IF(AL2101="consumer","PMD.com",VLOOKUP(LEFT(H2101,2),Tables!$E$1:$F$11,2,FALSE))))</f>
        <v>PMD.com</v>
      </c>
      <c r="C2101">
        <f t="shared" si="99"/>
        <v>5260</v>
      </c>
      <c r="D2101">
        <f t="shared" si="100"/>
        <v>1</v>
      </c>
      <c r="E2101" t="str">
        <f t="shared" ca="1" si="98"/>
        <v>shifted orders shipped</v>
      </c>
      <c r="F2101" t="s">
        <v>3539</v>
      </c>
      <c r="G2101" t="s">
        <v>335</v>
      </c>
      <c r="H2101" t="s">
        <v>2729</v>
      </c>
      <c r="I2101" s="6">
        <v>44008.908020833333</v>
      </c>
      <c r="J2101" t="s">
        <v>16</v>
      </c>
      <c r="K2101" s="6">
        <v>44013.34883101852</v>
      </c>
      <c r="M2101" t="s">
        <v>6402</v>
      </c>
      <c r="N2101" t="s">
        <v>6403</v>
      </c>
      <c r="Q2101" t="s">
        <v>2273</v>
      </c>
      <c r="R2101" t="s">
        <v>472</v>
      </c>
      <c r="S2101">
        <v>71601</v>
      </c>
      <c r="T2101" t="s">
        <v>338</v>
      </c>
      <c r="U2101" t="s">
        <v>530</v>
      </c>
      <c r="W2101" t="s">
        <v>2274</v>
      </c>
      <c r="Z2101" t="s">
        <v>6402</v>
      </c>
      <c r="AA2101" t="s">
        <v>6403</v>
      </c>
      <c r="AD2101" t="s">
        <v>2273</v>
      </c>
      <c r="AE2101" t="s">
        <v>472</v>
      </c>
      <c r="AF2101">
        <v>71601</v>
      </c>
      <c r="AG2101" t="s">
        <v>338</v>
      </c>
      <c r="AH2101" t="s">
        <v>530</v>
      </c>
      <c r="AJ2101" t="s">
        <v>2274</v>
      </c>
      <c r="AL2101" t="s">
        <v>339</v>
      </c>
      <c r="AM2101">
        <v>1</v>
      </c>
      <c r="AN2101">
        <v>1</v>
      </c>
      <c r="AO2101">
        <v>6390</v>
      </c>
      <c r="AQ2101">
        <v>124400</v>
      </c>
      <c r="AR2101">
        <v>5260</v>
      </c>
      <c r="AS2101" t="s">
        <v>1228</v>
      </c>
      <c r="AT2101" t="s">
        <v>173</v>
      </c>
      <c r="AW2101" t="s">
        <v>352</v>
      </c>
      <c r="AX2101" t="s">
        <v>352</v>
      </c>
      <c r="AY2101" t="s">
        <v>353</v>
      </c>
      <c r="AZ2101" t="s">
        <v>384</v>
      </c>
      <c r="BY2101" t="s">
        <v>342</v>
      </c>
      <c r="EQ2101">
        <v>250591</v>
      </c>
      <c r="ER2101" t="s">
        <v>2730</v>
      </c>
      <c r="EV2101">
        <v>17284945</v>
      </c>
      <c r="EW2101">
        <v>928</v>
      </c>
      <c r="EX2101">
        <v>219421</v>
      </c>
      <c r="EY2101" t="s">
        <v>6404</v>
      </c>
      <c r="EZ2101">
        <v>1</v>
      </c>
      <c r="FC2101">
        <v>90402</v>
      </c>
      <c r="FD2101" t="s">
        <v>393</v>
      </c>
    </row>
    <row r="2102" spans="1:160" x14ac:dyDescent="0.3">
      <c r="A2102" t="str">
        <f>VLOOKUP(B2102,Table2[],3,FALSE)</f>
        <v>Digital</v>
      </c>
      <c r="B2102" t="str">
        <f>IF(OR(ISNUMBER(FIND("QVC",Z2102)),ISNUMBER(FIND("QVC",AL2102))),"QVC",IF(OR(ISNUMBER(FIND("NCO",H2102)),ISNUMBER(FIND("NCO",Y2102))), "NCO", IF(AL2102="consumer","PMD.com",VLOOKUP(LEFT(H2102,2),Tables!$E$1:$F$11,2,FALSE))))</f>
        <v>PMD.com</v>
      </c>
      <c r="C2102">
        <f t="shared" si="99"/>
        <v>5341</v>
      </c>
      <c r="D2102">
        <f t="shared" si="100"/>
        <v>1</v>
      </c>
      <c r="E2102" t="str">
        <f t="shared" ca="1" si="98"/>
        <v>shifted orders shipped</v>
      </c>
      <c r="F2102" t="s">
        <v>3539</v>
      </c>
      <c r="G2102" t="s">
        <v>335</v>
      </c>
      <c r="H2102" t="s">
        <v>2729</v>
      </c>
      <c r="I2102" s="6">
        <v>44008.908020833333</v>
      </c>
      <c r="J2102" t="s">
        <v>16</v>
      </c>
      <c r="K2102" s="6">
        <v>44013.34883101852</v>
      </c>
      <c r="M2102" t="s">
        <v>6402</v>
      </c>
      <c r="N2102" t="s">
        <v>6403</v>
      </c>
      <c r="Q2102" t="s">
        <v>2273</v>
      </c>
      <c r="R2102" t="s">
        <v>472</v>
      </c>
      <c r="S2102">
        <v>71601</v>
      </c>
      <c r="T2102" t="s">
        <v>338</v>
      </c>
      <c r="U2102" t="s">
        <v>530</v>
      </c>
      <c r="W2102" t="s">
        <v>2274</v>
      </c>
      <c r="Z2102" t="s">
        <v>6402</v>
      </c>
      <c r="AA2102" t="s">
        <v>6403</v>
      </c>
      <c r="AD2102" t="s">
        <v>2273</v>
      </c>
      <c r="AE2102" t="s">
        <v>472</v>
      </c>
      <c r="AF2102">
        <v>71601</v>
      </c>
      <c r="AG2102" t="s">
        <v>338</v>
      </c>
      <c r="AH2102" t="s">
        <v>530</v>
      </c>
      <c r="AJ2102" t="s">
        <v>2274</v>
      </c>
      <c r="AL2102" t="s">
        <v>339</v>
      </c>
      <c r="AM2102">
        <v>1</v>
      </c>
      <c r="AN2102">
        <v>1</v>
      </c>
      <c r="AO2102">
        <v>15156</v>
      </c>
      <c r="AQ2102">
        <v>124187</v>
      </c>
      <c r="AR2102">
        <v>5341</v>
      </c>
      <c r="AS2102" t="s">
        <v>831</v>
      </c>
      <c r="AT2102" t="s">
        <v>82</v>
      </c>
      <c r="AW2102" t="s">
        <v>340</v>
      </c>
      <c r="AX2102" t="s">
        <v>340</v>
      </c>
      <c r="AY2102" t="s">
        <v>345</v>
      </c>
      <c r="AZ2102" t="s">
        <v>346</v>
      </c>
      <c r="BY2102" t="s">
        <v>342</v>
      </c>
      <c r="EQ2102">
        <v>244247</v>
      </c>
      <c r="ER2102" t="s">
        <v>2730</v>
      </c>
      <c r="EV2102">
        <v>17284945</v>
      </c>
      <c r="EW2102">
        <v>928</v>
      </c>
      <c r="EX2102">
        <v>219421</v>
      </c>
      <c r="EY2102" t="s">
        <v>6404</v>
      </c>
      <c r="EZ2102">
        <v>1</v>
      </c>
      <c r="FC2102">
        <v>95071</v>
      </c>
      <c r="FD2102" t="s">
        <v>1477</v>
      </c>
    </row>
    <row r="2103" spans="1:160" x14ac:dyDescent="0.3">
      <c r="A2103" t="str">
        <f>VLOOKUP(B2103,Table2[],3,FALSE)</f>
        <v>Digital</v>
      </c>
      <c r="B2103" t="str">
        <f>IF(OR(ISNUMBER(FIND("QVC",Z2103)),ISNUMBER(FIND("QVC",AL2103))),"QVC",IF(OR(ISNUMBER(FIND("NCO",H2103)),ISNUMBER(FIND("NCO",Y2103))), "NCO", IF(AL2103="consumer","PMD.com",VLOOKUP(LEFT(H2103,2),Tables!$E$1:$F$11,2,FALSE))))</f>
        <v>PMD.com</v>
      </c>
      <c r="C2103">
        <f t="shared" si="99"/>
        <v>5331</v>
      </c>
      <c r="D2103">
        <f t="shared" si="100"/>
        <v>1</v>
      </c>
      <c r="E2103" t="str">
        <f t="shared" ca="1" si="98"/>
        <v>shifted orders shipped</v>
      </c>
      <c r="F2103" t="s">
        <v>3539</v>
      </c>
      <c r="G2103" t="s">
        <v>335</v>
      </c>
      <c r="H2103" t="s">
        <v>2729</v>
      </c>
      <c r="I2103" s="6">
        <v>44008.908020833333</v>
      </c>
      <c r="J2103" t="s">
        <v>16</v>
      </c>
      <c r="K2103" s="6">
        <v>44013.34883101852</v>
      </c>
      <c r="M2103" t="s">
        <v>6402</v>
      </c>
      <c r="N2103" t="s">
        <v>6403</v>
      </c>
      <c r="Q2103" t="s">
        <v>2273</v>
      </c>
      <c r="R2103" t="s">
        <v>472</v>
      </c>
      <c r="S2103">
        <v>71601</v>
      </c>
      <c r="T2103" t="s">
        <v>338</v>
      </c>
      <c r="U2103" t="s">
        <v>530</v>
      </c>
      <c r="W2103" t="s">
        <v>2274</v>
      </c>
      <c r="Z2103" t="s">
        <v>6402</v>
      </c>
      <c r="AA2103" t="s">
        <v>6403</v>
      </c>
      <c r="AD2103" t="s">
        <v>2273</v>
      </c>
      <c r="AE2103" t="s">
        <v>472</v>
      </c>
      <c r="AF2103">
        <v>71601</v>
      </c>
      <c r="AG2103" t="s">
        <v>338</v>
      </c>
      <c r="AH2103" t="s">
        <v>530</v>
      </c>
      <c r="AJ2103" t="s">
        <v>2274</v>
      </c>
      <c r="AL2103" t="s">
        <v>339</v>
      </c>
      <c r="AM2103">
        <v>1</v>
      </c>
      <c r="AN2103">
        <v>1</v>
      </c>
      <c r="AO2103">
        <v>19662</v>
      </c>
      <c r="AQ2103">
        <v>123796</v>
      </c>
      <c r="AR2103">
        <v>5331</v>
      </c>
      <c r="AS2103" t="s">
        <v>746</v>
      </c>
      <c r="AT2103" t="s">
        <v>129</v>
      </c>
      <c r="AW2103" t="s">
        <v>340</v>
      </c>
      <c r="AX2103" t="s">
        <v>352</v>
      </c>
      <c r="AY2103" t="s">
        <v>353</v>
      </c>
      <c r="AZ2103" t="s">
        <v>354</v>
      </c>
      <c r="BY2103" t="s">
        <v>342</v>
      </c>
      <c r="EQ2103">
        <v>247800</v>
      </c>
      <c r="ER2103" t="s">
        <v>2730</v>
      </c>
      <c r="EV2103">
        <v>17284945</v>
      </c>
      <c r="EW2103">
        <v>928</v>
      </c>
      <c r="EX2103">
        <v>219421</v>
      </c>
      <c r="EY2103" t="s">
        <v>6404</v>
      </c>
      <c r="EZ2103">
        <v>1</v>
      </c>
      <c r="FC2103">
        <v>90402</v>
      </c>
      <c r="FD2103" t="s">
        <v>393</v>
      </c>
    </row>
    <row r="2104" spans="1:160" x14ac:dyDescent="0.3">
      <c r="A2104" t="str">
        <f>VLOOKUP(B2104,Table2[],3,FALSE)</f>
        <v>Digital</v>
      </c>
      <c r="B2104" t="str">
        <f>IF(OR(ISNUMBER(FIND("QVC",Z2104)),ISNUMBER(FIND("QVC",AL2104))),"QVC",IF(OR(ISNUMBER(FIND("NCO",H2104)),ISNUMBER(FIND("NCO",Y2104))), "NCO", IF(AL2104="consumer","PMD.com",VLOOKUP(LEFT(H2104,2),Tables!$E$1:$F$11,2,FALSE))))</f>
        <v>PMD.com</v>
      </c>
      <c r="C2104">
        <f t="shared" si="99"/>
        <v>53920001</v>
      </c>
      <c r="D2104">
        <f t="shared" si="100"/>
        <v>1</v>
      </c>
      <c r="E2104" t="str">
        <f t="shared" ca="1" si="98"/>
        <v>shifted orders shipped</v>
      </c>
      <c r="F2104" t="s">
        <v>3539</v>
      </c>
      <c r="G2104" t="s">
        <v>335</v>
      </c>
      <c r="H2104" t="s">
        <v>6405</v>
      </c>
      <c r="I2104" s="6">
        <v>44011.625439814816</v>
      </c>
      <c r="J2104" t="s">
        <v>16</v>
      </c>
      <c r="K2104" s="6">
        <v>44013.348900462966</v>
      </c>
      <c r="M2104" t="s">
        <v>6406</v>
      </c>
      <c r="N2104" t="s">
        <v>6407</v>
      </c>
      <c r="O2104" t="s">
        <v>817</v>
      </c>
      <c r="Q2104" t="s">
        <v>712</v>
      </c>
      <c r="R2104" t="s">
        <v>359</v>
      </c>
      <c r="S2104" t="s">
        <v>6408</v>
      </c>
      <c r="T2104" t="s">
        <v>338</v>
      </c>
      <c r="U2104" t="s">
        <v>530</v>
      </c>
      <c r="W2104" t="s">
        <v>6409</v>
      </c>
      <c r="Z2104" t="s">
        <v>6406</v>
      </c>
      <c r="AA2104" t="s">
        <v>6407</v>
      </c>
      <c r="AB2104" t="s">
        <v>817</v>
      </c>
      <c r="AD2104" t="s">
        <v>712</v>
      </c>
      <c r="AE2104" t="s">
        <v>359</v>
      </c>
      <c r="AF2104" t="s">
        <v>6408</v>
      </c>
      <c r="AG2104" t="s">
        <v>338</v>
      </c>
      <c r="AH2104" t="s">
        <v>530</v>
      </c>
      <c r="AJ2104" t="s">
        <v>6409</v>
      </c>
      <c r="AL2104" t="s">
        <v>339</v>
      </c>
      <c r="AM2104">
        <v>1</v>
      </c>
      <c r="AN2104">
        <v>1</v>
      </c>
      <c r="AO2104">
        <v>14899</v>
      </c>
      <c r="AQ2104">
        <v>124468</v>
      </c>
      <c r="AR2104">
        <v>53920001</v>
      </c>
      <c r="AS2104">
        <v>9000000</v>
      </c>
      <c r="AT2104" t="s">
        <v>40</v>
      </c>
      <c r="AW2104" t="s">
        <v>343</v>
      </c>
      <c r="BY2104" t="s">
        <v>342</v>
      </c>
      <c r="EQ2104">
        <v>243396</v>
      </c>
      <c r="ER2104" t="s">
        <v>6410</v>
      </c>
      <c r="EV2104">
        <v>17286824</v>
      </c>
      <c r="EW2104">
        <v>928</v>
      </c>
      <c r="EX2104">
        <v>220581</v>
      </c>
      <c r="EY2104" t="s">
        <v>6411</v>
      </c>
      <c r="EZ2104">
        <v>1</v>
      </c>
      <c r="FC2104">
        <v>95384</v>
      </c>
      <c r="FD2104" t="s">
        <v>3530</v>
      </c>
    </row>
    <row r="2105" spans="1:160" x14ac:dyDescent="0.3">
      <c r="A2105" t="str">
        <f>VLOOKUP(B2105,Table2[],3,FALSE)</f>
        <v>Digital</v>
      </c>
      <c r="B2105" t="str">
        <f>IF(OR(ISNUMBER(FIND("QVC",Z2105)),ISNUMBER(FIND("QVC",AL2105))),"QVC",IF(OR(ISNUMBER(FIND("NCO",H2105)),ISNUMBER(FIND("NCO",Y2105))), "NCO", IF(AL2105="consumer","PMD.com",VLOOKUP(LEFT(H2105,2),Tables!$E$1:$F$11,2,FALSE))))</f>
        <v>PMD.com</v>
      </c>
      <c r="C2105">
        <f t="shared" si="99"/>
        <v>52430001</v>
      </c>
      <c r="D2105">
        <f t="shared" si="100"/>
        <v>1</v>
      </c>
      <c r="E2105" t="str">
        <f t="shared" ca="1" si="98"/>
        <v>shifted orders shipped</v>
      </c>
      <c r="F2105" t="s">
        <v>3539</v>
      </c>
      <c r="G2105" t="s">
        <v>335</v>
      </c>
      <c r="H2105" t="s">
        <v>6405</v>
      </c>
      <c r="I2105" s="6">
        <v>44011.625439814816</v>
      </c>
      <c r="J2105" t="s">
        <v>16</v>
      </c>
      <c r="K2105" s="6">
        <v>44013.348900462966</v>
      </c>
      <c r="M2105" t="s">
        <v>6406</v>
      </c>
      <c r="N2105" t="s">
        <v>6407</v>
      </c>
      <c r="O2105" t="s">
        <v>817</v>
      </c>
      <c r="Q2105" t="s">
        <v>712</v>
      </c>
      <c r="R2105" t="s">
        <v>359</v>
      </c>
      <c r="S2105" t="s">
        <v>6408</v>
      </c>
      <c r="T2105" t="s">
        <v>338</v>
      </c>
      <c r="U2105" t="s">
        <v>530</v>
      </c>
      <c r="W2105" t="s">
        <v>6409</v>
      </c>
      <c r="Z2105" t="s">
        <v>6406</v>
      </c>
      <c r="AA2105" t="s">
        <v>6407</v>
      </c>
      <c r="AB2105" t="s">
        <v>817</v>
      </c>
      <c r="AD2105" t="s">
        <v>712</v>
      </c>
      <c r="AE2105" t="s">
        <v>359</v>
      </c>
      <c r="AF2105" t="s">
        <v>6408</v>
      </c>
      <c r="AG2105" t="s">
        <v>338</v>
      </c>
      <c r="AH2105" t="s">
        <v>530</v>
      </c>
      <c r="AJ2105" t="s">
        <v>6409</v>
      </c>
      <c r="AL2105" t="s">
        <v>339</v>
      </c>
      <c r="AM2105">
        <v>1</v>
      </c>
      <c r="AN2105">
        <v>1</v>
      </c>
      <c r="AO2105">
        <v>12063</v>
      </c>
      <c r="AQ2105">
        <v>127155</v>
      </c>
      <c r="AR2105">
        <v>52430001</v>
      </c>
      <c r="AS2105" t="s">
        <v>927</v>
      </c>
      <c r="AT2105" t="s">
        <v>75</v>
      </c>
      <c r="AW2105" t="s">
        <v>340</v>
      </c>
      <c r="AX2105" t="s">
        <v>340</v>
      </c>
      <c r="AY2105" t="s">
        <v>357</v>
      </c>
      <c r="AZ2105" t="s">
        <v>363</v>
      </c>
      <c r="BY2105" t="s">
        <v>342</v>
      </c>
      <c r="EQ2105">
        <v>249990</v>
      </c>
      <c r="ER2105" t="s">
        <v>6410</v>
      </c>
      <c r="EV2105">
        <v>17286824</v>
      </c>
      <c r="EW2105">
        <v>928</v>
      </c>
      <c r="EX2105">
        <v>220581</v>
      </c>
      <c r="EY2105" t="s">
        <v>6411</v>
      </c>
      <c r="EZ2105">
        <v>1</v>
      </c>
      <c r="FC2105">
        <v>95384</v>
      </c>
      <c r="FD2105" t="s">
        <v>3530</v>
      </c>
    </row>
    <row r="2106" spans="1:160" x14ac:dyDescent="0.3">
      <c r="A2106" t="str">
        <f>VLOOKUP(B2106,Table2[],3,FALSE)</f>
        <v>Digital</v>
      </c>
      <c r="B2106" t="str">
        <f>IF(OR(ISNUMBER(FIND("QVC",Z2106)),ISNUMBER(FIND("QVC",AL2106))),"QVC",IF(OR(ISNUMBER(FIND("NCO",H2106)),ISNUMBER(FIND("NCO",Y2106))), "NCO", IF(AL2106="consumer","PMD.com",VLOOKUP(LEFT(H2106,2),Tables!$E$1:$F$11,2,FALSE))))</f>
        <v>PMD.com</v>
      </c>
      <c r="C2106" t="str">
        <f t="shared" si="99"/>
        <v>53500001A</v>
      </c>
      <c r="D2106">
        <f t="shared" si="100"/>
        <v>2</v>
      </c>
      <c r="E2106" t="str">
        <f t="shared" ca="1" si="98"/>
        <v>shifted orders shipped</v>
      </c>
      <c r="F2106" t="s">
        <v>3539</v>
      </c>
      <c r="G2106" t="s">
        <v>335</v>
      </c>
      <c r="H2106" t="s">
        <v>6405</v>
      </c>
      <c r="I2106" s="6">
        <v>44011.625439814816</v>
      </c>
      <c r="J2106" t="s">
        <v>16</v>
      </c>
      <c r="K2106" s="6">
        <v>44013.348900462966</v>
      </c>
      <c r="M2106" t="s">
        <v>6406</v>
      </c>
      <c r="N2106" t="s">
        <v>6407</v>
      </c>
      <c r="O2106" t="s">
        <v>817</v>
      </c>
      <c r="Q2106" t="s">
        <v>712</v>
      </c>
      <c r="R2106" t="s">
        <v>359</v>
      </c>
      <c r="S2106" t="s">
        <v>6408</v>
      </c>
      <c r="T2106" t="s">
        <v>338</v>
      </c>
      <c r="U2106" t="s">
        <v>530</v>
      </c>
      <c r="W2106" t="s">
        <v>6409</v>
      </c>
      <c r="Z2106" t="s">
        <v>6406</v>
      </c>
      <c r="AA2106" t="s">
        <v>6407</v>
      </c>
      <c r="AB2106" t="s">
        <v>817</v>
      </c>
      <c r="AD2106" t="s">
        <v>712</v>
      </c>
      <c r="AE2106" t="s">
        <v>359</v>
      </c>
      <c r="AF2106" t="s">
        <v>6408</v>
      </c>
      <c r="AG2106" t="s">
        <v>338</v>
      </c>
      <c r="AH2106" t="s">
        <v>530</v>
      </c>
      <c r="AJ2106" t="s">
        <v>6409</v>
      </c>
      <c r="AL2106" t="s">
        <v>339</v>
      </c>
      <c r="AM2106">
        <v>2</v>
      </c>
      <c r="AN2106">
        <v>2</v>
      </c>
      <c r="AO2106">
        <v>1690</v>
      </c>
      <c r="AQ2106">
        <v>125277</v>
      </c>
      <c r="AR2106" t="s">
        <v>1242</v>
      </c>
      <c r="AS2106" t="s">
        <v>1243</v>
      </c>
      <c r="AT2106" t="s">
        <v>1244</v>
      </c>
      <c r="AW2106" t="s">
        <v>349</v>
      </c>
      <c r="AX2106" t="s">
        <v>553</v>
      </c>
      <c r="AY2106" t="s">
        <v>345</v>
      </c>
      <c r="AZ2106">
        <v>0</v>
      </c>
      <c r="EQ2106">
        <v>251914</v>
      </c>
      <c r="ER2106" t="s">
        <v>6410</v>
      </c>
      <c r="EV2106">
        <v>17286824</v>
      </c>
      <c r="EW2106">
        <v>928</v>
      </c>
      <c r="EX2106">
        <v>220581</v>
      </c>
      <c r="EY2106" t="s">
        <v>6411</v>
      </c>
      <c r="EZ2106">
        <v>1</v>
      </c>
      <c r="FC2106" t="s">
        <v>1242</v>
      </c>
      <c r="FD2106" t="s">
        <v>1244</v>
      </c>
    </row>
    <row r="2107" spans="1:160" x14ac:dyDescent="0.3">
      <c r="A2107" t="str">
        <f>VLOOKUP(B2107,Table2[],3,FALSE)</f>
        <v>Digital</v>
      </c>
      <c r="B2107" t="str">
        <f>IF(OR(ISNUMBER(FIND("QVC",Z2107)),ISNUMBER(FIND("QVC",AL2107))),"QVC",IF(OR(ISNUMBER(FIND("NCO",H2107)),ISNUMBER(FIND("NCO",Y2107))), "NCO", IF(AL2107="consumer","PMD.com",VLOOKUP(LEFT(H2107,2),Tables!$E$1:$F$11,2,FALSE))))</f>
        <v>PMD.com</v>
      </c>
      <c r="C2107">
        <f t="shared" si="99"/>
        <v>51080001</v>
      </c>
      <c r="D2107">
        <f t="shared" si="100"/>
        <v>1</v>
      </c>
      <c r="E2107" t="str">
        <f t="shared" ca="1" si="98"/>
        <v>shifted orders shipped</v>
      </c>
      <c r="F2107" t="s">
        <v>3539</v>
      </c>
      <c r="G2107" t="s">
        <v>335</v>
      </c>
      <c r="H2107" t="s">
        <v>6405</v>
      </c>
      <c r="I2107" s="6">
        <v>44011.625439814816</v>
      </c>
      <c r="J2107" t="s">
        <v>16</v>
      </c>
      <c r="K2107" s="6">
        <v>44013.348900462966</v>
      </c>
      <c r="M2107" t="s">
        <v>6406</v>
      </c>
      <c r="N2107" t="s">
        <v>6407</v>
      </c>
      <c r="O2107" t="s">
        <v>817</v>
      </c>
      <c r="Q2107" t="s">
        <v>712</v>
      </c>
      <c r="R2107" t="s">
        <v>359</v>
      </c>
      <c r="S2107" t="s">
        <v>6408</v>
      </c>
      <c r="T2107" t="s">
        <v>338</v>
      </c>
      <c r="U2107" t="s">
        <v>530</v>
      </c>
      <c r="W2107" t="s">
        <v>6409</v>
      </c>
      <c r="Z2107" t="s">
        <v>6406</v>
      </c>
      <c r="AA2107" t="s">
        <v>6407</v>
      </c>
      <c r="AB2107" t="s">
        <v>817</v>
      </c>
      <c r="AD2107" t="s">
        <v>712</v>
      </c>
      <c r="AE2107" t="s">
        <v>359</v>
      </c>
      <c r="AF2107" t="s">
        <v>6408</v>
      </c>
      <c r="AG2107" t="s">
        <v>338</v>
      </c>
      <c r="AH2107" t="s">
        <v>530</v>
      </c>
      <c r="AJ2107" t="s">
        <v>6409</v>
      </c>
      <c r="AL2107" t="s">
        <v>339</v>
      </c>
      <c r="AM2107">
        <v>1</v>
      </c>
      <c r="AN2107">
        <v>1</v>
      </c>
      <c r="AO2107">
        <v>19656</v>
      </c>
      <c r="AQ2107">
        <v>124645</v>
      </c>
      <c r="AR2107">
        <v>51080001</v>
      </c>
      <c r="AS2107" t="s">
        <v>988</v>
      </c>
      <c r="AT2107" t="s">
        <v>57</v>
      </c>
      <c r="AW2107" t="s">
        <v>343</v>
      </c>
      <c r="BY2107" t="s">
        <v>342</v>
      </c>
      <c r="EQ2107">
        <v>251119</v>
      </c>
      <c r="ER2107" t="s">
        <v>6410</v>
      </c>
      <c r="EV2107">
        <v>17286824</v>
      </c>
      <c r="EW2107">
        <v>928</v>
      </c>
      <c r="EX2107">
        <v>220581</v>
      </c>
      <c r="EY2107" t="s">
        <v>6411</v>
      </c>
      <c r="EZ2107">
        <v>1</v>
      </c>
      <c r="FC2107">
        <v>51080001</v>
      </c>
      <c r="FD2107" t="s">
        <v>57</v>
      </c>
    </row>
    <row r="2108" spans="1:160" x14ac:dyDescent="0.3">
      <c r="A2108" t="str">
        <f>VLOOKUP(B2108,Table2[],3,FALSE)</f>
        <v>Digital</v>
      </c>
      <c r="B2108" t="str">
        <f>IF(OR(ISNUMBER(FIND("QVC",Z2108)),ISNUMBER(FIND("QVC",AL2108))),"QVC",IF(OR(ISNUMBER(FIND("NCO",H2108)),ISNUMBER(FIND("NCO",Y2108))), "NCO", IF(AL2108="consumer","PMD.com",VLOOKUP(LEFT(H2108,2),Tables!$E$1:$F$11,2,FALSE))))</f>
        <v>PMD.com</v>
      </c>
      <c r="C2108">
        <f t="shared" si="99"/>
        <v>51090030</v>
      </c>
      <c r="D2108">
        <f t="shared" si="100"/>
        <v>1</v>
      </c>
      <c r="E2108" t="str">
        <f t="shared" ca="1" si="98"/>
        <v>shifted orders shipped</v>
      </c>
      <c r="F2108" t="s">
        <v>3539</v>
      </c>
      <c r="G2108" t="s">
        <v>335</v>
      </c>
      <c r="H2108" t="s">
        <v>6405</v>
      </c>
      <c r="I2108" s="6">
        <v>44011.625439814816</v>
      </c>
      <c r="J2108" t="s">
        <v>16</v>
      </c>
      <c r="K2108" s="6">
        <v>44013.348900462966</v>
      </c>
      <c r="M2108" t="s">
        <v>6406</v>
      </c>
      <c r="N2108" t="s">
        <v>6407</v>
      </c>
      <c r="O2108" t="s">
        <v>817</v>
      </c>
      <c r="Q2108" t="s">
        <v>712</v>
      </c>
      <c r="R2108" t="s">
        <v>359</v>
      </c>
      <c r="S2108" t="s">
        <v>6408</v>
      </c>
      <c r="T2108" t="s">
        <v>338</v>
      </c>
      <c r="U2108" t="s">
        <v>530</v>
      </c>
      <c r="W2108" t="s">
        <v>6409</v>
      </c>
      <c r="Z2108" t="s">
        <v>6406</v>
      </c>
      <c r="AA2108" t="s">
        <v>6407</v>
      </c>
      <c r="AB2108" t="s">
        <v>817</v>
      </c>
      <c r="AD2108" t="s">
        <v>712</v>
      </c>
      <c r="AE2108" t="s">
        <v>359</v>
      </c>
      <c r="AF2108" t="s">
        <v>6408</v>
      </c>
      <c r="AG2108" t="s">
        <v>338</v>
      </c>
      <c r="AH2108" t="s">
        <v>530</v>
      </c>
      <c r="AJ2108" t="s">
        <v>6409</v>
      </c>
      <c r="AL2108" t="s">
        <v>339</v>
      </c>
      <c r="AM2108">
        <v>1</v>
      </c>
      <c r="AN2108">
        <v>1</v>
      </c>
      <c r="AO2108">
        <v>6688</v>
      </c>
      <c r="AQ2108">
        <v>125960</v>
      </c>
      <c r="AR2108">
        <v>51090030</v>
      </c>
      <c r="AS2108" t="s">
        <v>3043</v>
      </c>
      <c r="AT2108" t="s">
        <v>628</v>
      </c>
      <c r="AW2108" t="s">
        <v>343</v>
      </c>
      <c r="BY2108" t="s">
        <v>342</v>
      </c>
      <c r="BZ2108" t="b">
        <v>0</v>
      </c>
      <c r="EQ2108">
        <v>243047</v>
      </c>
      <c r="ER2108" t="s">
        <v>6410</v>
      </c>
      <c r="EV2108">
        <v>17286824</v>
      </c>
      <c r="EW2108">
        <v>928</v>
      </c>
      <c r="EX2108">
        <v>220581</v>
      </c>
      <c r="EY2108" t="s">
        <v>6411</v>
      </c>
      <c r="EZ2108">
        <v>1</v>
      </c>
      <c r="FC2108">
        <v>95384</v>
      </c>
      <c r="FD2108" t="s">
        <v>3530</v>
      </c>
    </row>
    <row r="2109" spans="1:160" x14ac:dyDescent="0.3">
      <c r="A2109" t="str">
        <f>VLOOKUP(B2109,Table2[],3,FALSE)</f>
        <v>Digital</v>
      </c>
      <c r="B2109" t="str">
        <f>IF(OR(ISNUMBER(FIND("QVC",Z2109)),ISNUMBER(FIND("QVC",AL2109))),"QVC",IF(OR(ISNUMBER(FIND("NCO",H2109)),ISNUMBER(FIND("NCO",Y2109))), "NCO", IF(AL2109="consumer","PMD.com",VLOOKUP(LEFT(H2109,2),Tables!$E$1:$F$11,2,FALSE))))</f>
        <v>PMD.com</v>
      </c>
      <c r="C2109">
        <f t="shared" si="99"/>
        <v>5342</v>
      </c>
      <c r="D2109">
        <f t="shared" si="100"/>
        <v>2</v>
      </c>
      <c r="E2109" t="str">
        <f t="shared" ca="1" si="98"/>
        <v>shifted orders shipped</v>
      </c>
      <c r="F2109" t="s">
        <v>3539</v>
      </c>
      <c r="G2109" t="s">
        <v>335</v>
      </c>
      <c r="H2109" t="s">
        <v>6412</v>
      </c>
      <c r="I2109" s="6">
        <v>44007.6</v>
      </c>
      <c r="J2109" t="s">
        <v>16</v>
      </c>
      <c r="K2109" s="6">
        <v>44013.349259259259</v>
      </c>
      <c r="M2109" t="s">
        <v>6413</v>
      </c>
      <c r="N2109" t="s">
        <v>6414</v>
      </c>
      <c r="Q2109" t="s">
        <v>1630</v>
      </c>
      <c r="R2109" t="s">
        <v>375</v>
      </c>
      <c r="S2109">
        <v>60193</v>
      </c>
      <c r="T2109" t="s">
        <v>338</v>
      </c>
      <c r="U2109" t="s">
        <v>530</v>
      </c>
      <c r="W2109" t="s">
        <v>6415</v>
      </c>
      <c r="Z2109" t="s">
        <v>6413</v>
      </c>
      <c r="AA2109" t="s">
        <v>6414</v>
      </c>
      <c r="AD2109" t="s">
        <v>1630</v>
      </c>
      <c r="AE2109" t="s">
        <v>375</v>
      </c>
      <c r="AF2109">
        <v>60193</v>
      </c>
      <c r="AG2109" t="s">
        <v>338</v>
      </c>
      <c r="AH2109" t="s">
        <v>530</v>
      </c>
      <c r="AJ2109" t="s">
        <v>6415</v>
      </c>
      <c r="AL2109" t="s">
        <v>339</v>
      </c>
      <c r="AM2109">
        <v>2</v>
      </c>
      <c r="AN2109">
        <v>2</v>
      </c>
      <c r="AO2109">
        <v>13280</v>
      </c>
      <c r="AQ2109">
        <v>123849</v>
      </c>
      <c r="AR2109">
        <v>5342</v>
      </c>
      <c r="AS2109" t="s">
        <v>1867</v>
      </c>
      <c r="AT2109" t="s">
        <v>149</v>
      </c>
      <c r="AW2109" t="s">
        <v>340</v>
      </c>
      <c r="AX2109" t="s">
        <v>340</v>
      </c>
      <c r="AY2109" t="s">
        <v>345</v>
      </c>
      <c r="AZ2109" t="s">
        <v>346</v>
      </c>
      <c r="BY2109" t="s">
        <v>342</v>
      </c>
      <c r="EQ2109">
        <v>244853</v>
      </c>
      <c r="ER2109" t="s">
        <v>6416</v>
      </c>
      <c r="EV2109">
        <v>17287176</v>
      </c>
      <c r="EW2109">
        <v>928</v>
      </c>
      <c r="EX2109">
        <v>217691</v>
      </c>
      <c r="EY2109" t="s">
        <v>6417</v>
      </c>
      <c r="EZ2109">
        <v>1</v>
      </c>
      <c r="FC2109">
        <v>5342</v>
      </c>
      <c r="FD2109" t="s">
        <v>149</v>
      </c>
    </row>
    <row r="2110" spans="1:160" x14ac:dyDescent="0.3">
      <c r="A2110" t="str">
        <f>VLOOKUP(B2110,Table2[],3,FALSE)</f>
        <v>Digital</v>
      </c>
      <c r="B2110" t="str">
        <f>IF(OR(ISNUMBER(FIND("QVC",Z2110)),ISNUMBER(FIND("QVC",AL2110))),"QVC",IF(OR(ISNUMBER(FIND("NCO",H2110)),ISNUMBER(FIND("NCO",Y2110))), "NCO", IF(AL2110="consumer","PMD.com",VLOOKUP(LEFT(H2110,2),Tables!$E$1:$F$11,2,FALSE))))</f>
        <v>PMD.com</v>
      </c>
      <c r="C2110">
        <f t="shared" si="99"/>
        <v>5341030</v>
      </c>
      <c r="D2110">
        <f t="shared" si="100"/>
        <v>1</v>
      </c>
      <c r="E2110" t="str">
        <f t="shared" ca="1" si="98"/>
        <v>shifted orders shipped</v>
      </c>
      <c r="F2110" t="s">
        <v>3539</v>
      </c>
      <c r="G2110" t="s">
        <v>335</v>
      </c>
      <c r="H2110" t="s">
        <v>6412</v>
      </c>
      <c r="I2110" s="6">
        <v>44007.6</v>
      </c>
      <c r="J2110" t="s">
        <v>16</v>
      </c>
      <c r="K2110" s="6">
        <v>44013.349259259259</v>
      </c>
      <c r="M2110" t="s">
        <v>6413</v>
      </c>
      <c r="N2110" t="s">
        <v>6414</v>
      </c>
      <c r="Q2110" t="s">
        <v>1630</v>
      </c>
      <c r="R2110" t="s">
        <v>375</v>
      </c>
      <c r="S2110">
        <v>60193</v>
      </c>
      <c r="T2110" t="s">
        <v>338</v>
      </c>
      <c r="U2110" t="s">
        <v>530</v>
      </c>
      <c r="W2110" t="s">
        <v>6415</v>
      </c>
      <c r="Z2110" t="s">
        <v>6413</v>
      </c>
      <c r="AA2110" t="s">
        <v>6414</v>
      </c>
      <c r="AD2110" t="s">
        <v>1630</v>
      </c>
      <c r="AE2110" t="s">
        <v>375</v>
      </c>
      <c r="AF2110">
        <v>60193</v>
      </c>
      <c r="AG2110" t="s">
        <v>338</v>
      </c>
      <c r="AH2110" t="s">
        <v>530</v>
      </c>
      <c r="AJ2110" t="s">
        <v>6415</v>
      </c>
      <c r="AL2110" t="s">
        <v>339</v>
      </c>
      <c r="AM2110">
        <v>1</v>
      </c>
      <c r="AN2110">
        <v>1</v>
      </c>
      <c r="AO2110">
        <v>12859</v>
      </c>
      <c r="AQ2110">
        <v>124642</v>
      </c>
      <c r="AR2110">
        <v>5341030</v>
      </c>
      <c r="AS2110" t="s">
        <v>925</v>
      </c>
      <c r="AT2110" t="s">
        <v>926</v>
      </c>
      <c r="AW2110" t="s">
        <v>366</v>
      </c>
      <c r="AX2110" t="s">
        <v>366</v>
      </c>
      <c r="AY2110" t="s">
        <v>345</v>
      </c>
      <c r="AZ2110" t="s">
        <v>346</v>
      </c>
      <c r="BY2110" t="s">
        <v>342</v>
      </c>
      <c r="EQ2110">
        <v>243275</v>
      </c>
      <c r="ER2110" t="s">
        <v>6416</v>
      </c>
      <c r="EV2110">
        <v>17287176</v>
      </c>
      <c r="EW2110">
        <v>928</v>
      </c>
      <c r="EX2110">
        <v>217691</v>
      </c>
      <c r="EY2110" t="s">
        <v>6417</v>
      </c>
      <c r="EZ2110">
        <v>1</v>
      </c>
      <c r="FC2110">
        <v>95378</v>
      </c>
      <c r="FD2110" t="s">
        <v>1045</v>
      </c>
    </row>
    <row r="2111" spans="1:160" x14ac:dyDescent="0.3">
      <c r="A2111" t="str">
        <f>VLOOKUP(B2111,Table2[],3,FALSE)</f>
        <v>Digital</v>
      </c>
      <c r="B2111" t="str">
        <f>IF(OR(ISNUMBER(FIND("QVC",Z2111)),ISNUMBER(FIND("QVC",AL2111))),"QVC",IF(OR(ISNUMBER(FIND("NCO",H2111)),ISNUMBER(FIND("NCO",Y2111))), "NCO", IF(AL2111="consumer","PMD.com",VLOOKUP(LEFT(H2111,2),Tables!$E$1:$F$11,2,FALSE))))</f>
        <v>PMD.com</v>
      </c>
      <c r="C2111">
        <f t="shared" si="99"/>
        <v>51090030</v>
      </c>
      <c r="D2111">
        <f t="shared" si="100"/>
        <v>1</v>
      </c>
      <c r="E2111" t="str">
        <f t="shared" ca="1" si="98"/>
        <v>shifted orders shipped</v>
      </c>
      <c r="F2111" t="s">
        <v>3539</v>
      </c>
      <c r="G2111" t="s">
        <v>335</v>
      </c>
      <c r="H2111" t="s">
        <v>6412</v>
      </c>
      <c r="I2111" s="6">
        <v>44007.6</v>
      </c>
      <c r="J2111" t="s">
        <v>16</v>
      </c>
      <c r="K2111" s="6">
        <v>44013.349259259259</v>
      </c>
      <c r="M2111" t="s">
        <v>6413</v>
      </c>
      <c r="N2111" t="s">
        <v>6414</v>
      </c>
      <c r="Q2111" t="s">
        <v>1630</v>
      </c>
      <c r="R2111" t="s">
        <v>375</v>
      </c>
      <c r="S2111">
        <v>60193</v>
      </c>
      <c r="T2111" t="s">
        <v>338</v>
      </c>
      <c r="U2111" t="s">
        <v>530</v>
      </c>
      <c r="W2111" t="s">
        <v>6415</v>
      </c>
      <c r="Z2111" t="s">
        <v>6413</v>
      </c>
      <c r="AA2111" t="s">
        <v>6414</v>
      </c>
      <c r="AD2111" t="s">
        <v>1630</v>
      </c>
      <c r="AE2111" t="s">
        <v>375</v>
      </c>
      <c r="AF2111">
        <v>60193</v>
      </c>
      <c r="AG2111" t="s">
        <v>338</v>
      </c>
      <c r="AH2111" t="s">
        <v>530</v>
      </c>
      <c r="AJ2111" t="s">
        <v>6415</v>
      </c>
      <c r="AL2111" t="s">
        <v>339</v>
      </c>
      <c r="AM2111">
        <v>1</v>
      </c>
      <c r="AN2111">
        <v>1</v>
      </c>
      <c r="AO2111">
        <v>6688</v>
      </c>
      <c r="AQ2111">
        <v>125960</v>
      </c>
      <c r="AR2111">
        <v>51090030</v>
      </c>
      <c r="AS2111" t="s">
        <v>3043</v>
      </c>
      <c r="AT2111" t="s">
        <v>628</v>
      </c>
      <c r="AW2111" t="s">
        <v>343</v>
      </c>
      <c r="BY2111" t="s">
        <v>342</v>
      </c>
      <c r="BZ2111" t="b">
        <v>0</v>
      </c>
      <c r="EQ2111">
        <v>243047</v>
      </c>
      <c r="ER2111" t="s">
        <v>6416</v>
      </c>
      <c r="EV2111">
        <v>17287176</v>
      </c>
      <c r="EW2111">
        <v>928</v>
      </c>
      <c r="EX2111">
        <v>217691</v>
      </c>
      <c r="EY2111" t="s">
        <v>6417</v>
      </c>
      <c r="EZ2111">
        <v>1</v>
      </c>
      <c r="FC2111">
        <v>95378</v>
      </c>
      <c r="FD2111" t="s">
        <v>1045</v>
      </c>
    </row>
    <row r="2112" spans="1:160" x14ac:dyDescent="0.3">
      <c r="A2112" t="str">
        <f>VLOOKUP(B2112,Table2[],3,FALSE)</f>
        <v>Digital</v>
      </c>
      <c r="B2112" t="str">
        <f>IF(OR(ISNUMBER(FIND("QVC",Z2112)),ISNUMBER(FIND("QVC",AL2112))),"QVC",IF(OR(ISNUMBER(FIND("NCO",H2112)),ISNUMBER(FIND("NCO",Y2112))), "NCO", IF(AL2112="consumer","PMD.com",VLOOKUP(LEFT(H2112,2),Tables!$E$1:$F$11,2,FALSE))))</f>
        <v>PMD.com</v>
      </c>
      <c r="C2112">
        <f t="shared" si="99"/>
        <v>51010010</v>
      </c>
      <c r="D2112">
        <f t="shared" si="100"/>
        <v>1</v>
      </c>
      <c r="E2112" t="str">
        <f t="shared" ca="1" si="98"/>
        <v>shifted orders shipped</v>
      </c>
      <c r="F2112" t="s">
        <v>3539</v>
      </c>
      <c r="G2112" t="s">
        <v>335</v>
      </c>
      <c r="H2112" t="s">
        <v>6412</v>
      </c>
      <c r="I2112" s="6">
        <v>44007.6</v>
      </c>
      <c r="J2112" t="s">
        <v>16</v>
      </c>
      <c r="K2112" s="6">
        <v>44013.349259259259</v>
      </c>
      <c r="M2112" t="s">
        <v>6413</v>
      </c>
      <c r="N2112" t="s">
        <v>6414</v>
      </c>
      <c r="Q2112" t="s">
        <v>1630</v>
      </c>
      <c r="R2112" t="s">
        <v>375</v>
      </c>
      <c r="S2112">
        <v>60193</v>
      </c>
      <c r="T2112" t="s">
        <v>338</v>
      </c>
      <c r="U2112" t="s">
        <v>530</v>
      </c>
      <c r="W2112" t="s">
        <v>6415</v>
      </c>
      <c r="Z2112" t="s">
        <v>6413</v>
      </c>
      <c r="AA2112" t="s">
        <v>6414</v>
      </c>
      <c r="AD2112" t="s">
        <v>1630</v>
      </c>
      <c r="AE2112" t="s">
        <v>375</v>
      </c>
      <c r="AF2112">
        <v>60193</v>
      </c>
      <c r="AG2112" t="s">
        <v>338</v>
      </c>
      <c r="AH2112" t="s">
        <v>530</v>
      </c>
      <c r="AJ2112" t="s">
        <v>6415</v>
      </c>
      <c r="AL2112" t="s">
        <v>339</v>
      </c>
      <c r="AM2112">
        <v>1</v>
      </c>
      <c r="AN2112">
        <v>1</v>
      </c>
      <c r="AO2112">
        <v>11922</v>
      </c>
      <c r="AQ2112">
        <v>125659</v>
      </c>
      <c r="AR2112">
        <v>51010010</v>
      </c>
      <c r="AS2112" t="s">
        <v>1060</v>
      </c>
      <c r="AT2112" t="s">
        <v>170</v>
      </c>
      <c r="AW2112" t="s">
        <v>343</v>
      </c>
      <c r="BY2112" t="s">
        <v>342</v>
      </c>
      <c r="EQ2112">
        <v>247972</v>
      </c>
      <c r="ER2112" t="s">
        <v>6416</v>
      </c>
      <c r="EV2112">
        <v>17287176</v>
      </c>
      <c r="EW2112">
        <v>928</v>
      </c>
      <c r="EX2112">
        <v>217691</v>
      </c>
      <c r="EY2112" t="s">
        <v>6417</v>
      </c>
      <c r="EZ2112">
        <v>1</v>
      </c>
      <c r="FC2112">
        <v>95378</v>
      </c>
      <c r="FD2112" t="s">
        <v>1045</v>
      </c>
    </row>
    <row r="2113" spans="1:160" x14ac:dyDescent="0.3">
      <c r="A2113" t="str">
        <f>VLOOKUP(B2113,Table2[],3,FALSE)</f>
        <v>Digital</v>
      </c>
      <c r="B2113" t="str">
        <f>IF(OR(ISNUMBER(FIND("QVC",Z2113)),ISNUMBER(FIND("QVC",AL2113))),"QVC",IF(OR(ISNUMBER(FIND("NCO",H2113)),ISNUMBER(FIND("NCO",Y2113))), "NCO", IF(AL2113="consumer","PMD.com",VLOOKUP(LEFT(H2113,2),Tables!$E$1:$F$11,2,FALSE))))</f>
        <v>PMD.com</v>
      </c>
      <c r="C2113">
        <f t="shared" si="99"/>
        <v>53900001</v>
      </c>
      <c r="D2113">
        <f t="shared" si="100"/>
        <v>1</v>
      </c>
      <c r="E2113" t="str">
        <f t="shared" ca="1" si="98"/>
        <v>shifted orders shipped</v>
      </c>
      <c r="F2113" t="s">
        <v>3539</v>
      </c>
      <c r="G2113" t="s">
        <v>335</v>
      </c>
      <c r="H2113" t="s">
        <v>2810</v>
      </c>
      <c r="I2113" s="6">
        <v>44008.714884259258</v>
      </c>
      <c r="J2113" t="s">
        <v>16</v>
      </c>
      <c r="K2113" s="6">
        <v>44013.349421296298</v>
      </c>
      <c r="M2113" t="s">
        <v>6418</v>
      </c>
      <c r="N2113" t="s">
        <v>6419</v>
      </c>
      <c r="Q2113" t="s">
        <v>1976</v>
      </c>
      <c r="R2113" t="s">
        <v>400</v>
      </c>
      <c r="S2113" t="s">
        <v>6420</v>
      </c>
      <c r="T2113" t="s">
        <v>338</v>
      </c>
      <c r="U2113" t="s">
        <v>530</v>
      </c>
      <c r="W2113" t="s">
        <v>6421</v>
      </c>
      <c r="Z2113" t="s">
        <v>6418</v>
      </c>
      <c r="AA2113" t="s">
        <v>6419</v>
      </c>
      <c r="AD2113" t="s">
        <v>1976</v>
      </c>
      <c r="AE2113" t="s">
        <v>400</v>
      </c>
      <c r="AF2113" t="s">
        <v>6420</v>
      </c>
      <c r="AG2113" t="s">
        <v>338</v>
      </c>
      <c r="AH2113" t="s">
        <v>530</v>
      </c>
      <c r="AJ2113" t="s">
        <v>6421</v>
      </c>
      <c r="AL2113" t="s">
        <v>339</v>
      </c>
      <c r="AM2113">
        <v>1</v>
      </c>
      <c r="AN2113">
        <v>1</v>
      </c>
      <c r="AO2113">
        <v>31217</v>
      </c>
      <c r="AQ2113">
        <v>124466</v>
      </c>
      <c r="AR2113">
        <v>53900001</v>
      </c>
      <c r="AS2113" t="s">
        <v>1697</v>
      </c>
      <c r="AT2113" t="s">
        <v>104</v>
      </c>
      <c r="AW2113" t="s">
        <v>343</v>
      </c>
      <c r="BY2113" t="s">
        <v>342</v>
      </c>
      <c r="EQ2113">
        <v>247378</v>
      </c>
      <c r="ER2113" t="s">
        <v>2811</v>
      </c>
      <c r="EV2113">
        <v>17285149</v>
      </c>
      <c r="EW2113">
        <v>928</v>
      </c>
      <c r="EX2113">
        <v>219625</v>
      </c>
      <c r="EY2113" t="s">
        <v>6422</v>
      </c>
      <c r="EZ2113">
        <v>1</v>
      </c>
      <c r="FC2113" t="s">
        <v>632</v>
      </c>
      <c r="FD2113" t="s">
        <v>633</v>
      </c>
    </row>
    <row r="2114" spans="1:160" x14ac:dyDescent="0.3">
      <c r="A2114" t="str">
        <f>VLOOKUP(B2114,Table2[],3,FALSE)</f>
        <v>Digital</v>
      </c>
      <c r="B2114" t="str">
        <f>IF(OR(ISNUMBER(FIND("QVC",Z2114)),ISNUMBER(FIND("QVC",AL2114))),"QVC",IF(OR(ISNUMBER(FIND("NCO",H2114)),ISNUMBER(FIND("NCO",Y2114))), "NCO", IF(AL2114="consumer","PMD.com",VLOOKUP(LEFT(H2114,2),Tables!$E$1:$F$11,2,FALSE))))</f>
        <v>PMD.com</v>
      </c>
      <c r="C2114">
        <f t="shared" si="99"/>
        <v>53450011</v>
      </c>
      <c r="D2114">
        <f t="shared" si="100"/>
        <v>1</v>
      </c>
      <c r="E2114" t="str">
        <f t="shared" ca="1" si="98"/>
        <v>shifted orders shipped</v>
      </c>
      <c r="F2114" t="s">
        <v>3539</v>
      </c>
      <c r="G2114" t="s">
        <v>335</v>
      </c>
      <c r="H2114" t="s">
        <v>2810</v>
      </c>
      <c r="I2114" s="6">
        <v>44008.714884259258</v>
      </c>
      <c r="J2114" t="s">
        <v>16</v>
      </c>
      <c r="K2114" s="6">
        <v>44013.349421296298</v>
      </c>
      <c r="M2114" t="s">
        <v>6418</v>
      </c>
      <c r="N2114" t="s">
        <v>6419</v>
      </c>
      <c r="Q2114" t="s">
        <v>1976</v>
      </c>
      <c r="R2114" t="s">
        <v>400</v>
      </c>
      <c r="S2114" t="s">
        <v>6420</v>
      </c>
      <c r="T2114" t="s">
        <v>338</v>
      </c>
      <c r="U2114" t="s">
        <v>530</v>
      </c>
      <c r="W2114" t="s">
        <v>6421</v>
      </c>
      <c r="Z2114" t="s">
        <v>6418</v>
      </c>
      <c r="AA2114" t="s">
        <v>6419</v>
      </c>
      <c r="AD2114" t="s">
        <v>1976</v>
      </c>
      <c r="AE2114" t="s">
        <v>400</v>
      </c>
      <c r="AF2114" t="s">
        <v>6420</v>
      </c>
      <c r="AG2114" t="s">
        <v>338</v>
      </c>
      <c r="AH2114" t="s">
        <v>530</v>
      </c>
      <c r="AJ2114" t="s">
        <v>6421</v>
      </c>
      <c r="AL2114" t="s">
        <v>339</v>
      </c>
      <c r="AM2114">
        <v>1</v>
      </c>
      <c r="AN2114">
        <v>1</v>
      </c>
      <c r="AO2114">
        <v>15200</v>
      </c>
      <c r="AQ2114">
        <v>124724</v>
      </c>
      <c r="AR2114">
        <v>53450011</v>
      </c>
      <c r="AS2114" t="s">
        <v>2807</v>
      </c>
      <c r="AT2114" t="s">
        <v>96</v>
      </c>
      <c r="AW2114" t="s">
        <v>340</v>
      </c>
      <c r="AX2114" t="s">
        <v>340</v>
      </c>
      <c r="AY2114" t="s">
        <v>345</v>
      </c>
      <c r="AZ2114">
        <v>0</v>
      </c>
      <c r="BY2114" t="s">
        <v>342</v>
      </c>
      <c r="EQ2114">
        <v>253372</v>
      </c>
      <c r="ER2114" t="s">
        <v>2811</v>
      </c>
      <c r="EV2114">
        <v>17285149</v>
      </c>
      <c r="EW2114">
        <v>928</v>
      </c>
      <c r="EX2114">
        <v>219625</v>
      </c>
      <c r="EY2114" t="s">
        <v>6422</v>
      </c>
      <c r="EZ2114">
        <v>1</v>
      </c>
      <c r="FC2114">
        <v>53450011</v>
      </c>
      <c r="FD2114" t="s">
        <v>96</v>
      </c>
    </row>
    <row r="2115" spans="1:160" x14ac:dyDescent="0.3">
      <c r="A2115" t="str">
        <f>VLOOKUP(B2115,Table2[],3,FALSE)</f>
        <v>Digital</v>
      </c>
      <c r="B2115" t="str">
        <f>IF(OR(ISNUMBER(FIND("QVC",Z2115)),ISNUMBER(FIND("QVC",AL2115))),"QVC",IF(OR(ISNUMBER(FIND("NCO",H2115)),ISNUMBER(FIND("NCO",Y2115))), "NCO", IF(AL2115="consumer","PMD.com",VLOOKUP(LEFT(H2115,2),Tables!$E$1:$F$11,2,FALSE))))</f>
        <v>PMD.com</v>
      </c>
      <c r="C2115">
        <f t="shared" si="99"/>
        <v>54010001</v>
      </c>
      <c r="D2115">
        <f t="shared" si="100"/>
        <v>1</v>
      </c>
      <c r="E2115" t="str">
        <f t="shared" ref="E2115:E2178" ca="1" si="101">IF(MONTH(TODAY())-MONTH(I2115)&gt;0,"shifted orders shipped","MTD orders shipped")</f>
        <v>shifted orders shipped</v>
      </c>
      <c r="F2115" t="s">
        <v>3539</v>
      </c>
      <c r="G2115" t="s">
        <v>335</v>
      </c>
      <c r="H2115" t="s">
        <v>2810</v>
      </c>
      <c r="I2115" s="6">
        <v>44008.714884259258</v>
      </c>
      <c r="J2115" t="s">
        <v>16</v>
      </c>
      <c r="K2115" s="6">
        <v>44013.349421296298</v>
      </c>
      <c r="M2115" t="s">
        <v>6418</v>
      </c>
      <c r="N2115" t="s">
        <v>6419</v>
      </c>
      <c r="Q2115" t="s">
        <v>1976</v>
      </c>
      <c r="R2115" t="s">
        <v>400</v>
      </c>
      <c r="S2115" t="s">
        <v>6420</v>
      </c>
      <c r="T2115" t="s">
        <v>338</v>
      </c>
      <c r="U2115" t="s">
        <v>530</v>
      </c>
      <c r="W2115" t="s">
        <v>6421</v>
      </c>
      <c r="Z2115" t="s">
        <v>6418</v>
      </c>
      <c r="AA2115" t="s">
        <v>6419</v>
      </c>
      <c r="AD2115" t="s">
        <v>1976</v>
      </c>
      <c r="AE2115" t="s">
        <v>400</v>
      </c>
      <c r="AF2115" t="s">
        <v>6420</v>
      </c>
      <c r="AG2115" t="s">
        <v>338</v>
      </c>
      <c r="AH2115" t="s">
        <v>530</v>
      </c>
      <c r="AJ2115" t="s">
        <v>6421</v>
      </c>
      <c r="AL2115" t="s">
        <v>339</v>
      </c>
      <c r="AM2115">
        <v>1</v>
      </c>
      <c r="AN2115">
        <v>1</v>
      </c>
      <c r="AO2115">
        <v>6300</v>
      </c>
      <c r="AQ2115">
        <v>124476</v>
      </c>
      <c r="AR2115">
        <v>54010001</v>
      </c>
      <c r="AS2115" t="s">
        <v>577</v>
      </c>
      <c r="AT2115" t="s">
        <v>35</v>
      </c>
      <c r="AW2115" t="s">
        <v>340</v>
      </c>
      <c r="AX2115">
        <v>0</v>
      </c>
      <c r="AY2115" t="s">
        <v>348</v>
      </c>
      <c r="AZ2115">
        <v>0</v>
      </c>
      <c r="BY2115" t="s">
        <v>342</v>
      </c>
      <c r="EQ2115">
        <v>252076</v>
      </c>
      <c r="ER2115" t="s">
        <v>2811</v>
      </c>
      <c r="EV2115">
        <v>17285149</v>
      </c>
      <c r="EW2115">
        <v>928</v>
      </c>
      <c r="EX2115">
        <v>219625</v>
      </c>
      <c r="EY2115" t="s">
        <v>6422</v>
      </c>
      <c r="EZ2115">
        <v>1</v>
      </c>
      <c r="FC2115" t="s">
        <v>632</v>
      </c>
      <c r="FD2115" t="s">
        <v>633</v>
      </c>
    </row>
    <row r="2116" spans="1:160" x14ac:dyDescent="0.3">
      <c r="A2116" t="str">
        <f>VLOOKUP(B2116,Table2[],3,FALSE)</f>
        <v>Digital</v>
      </c>
      <c r="B2116" t="str">
        <f>IF(OR(ISNUMBER(FIND("QVC",Z2116)),ISNUMBER(FIND("QVC",AL2116))),"QVC",IF(OR(ISNUMBER(FIND("NCO",H2116)),ISNUMBER(FIND("NCO",Y2116))), "NCO", IF(AL2116="consumer","PMD.com",VLOOKUP(LEFT(H2116,2),Tables!$E$1:$F$11,2,FALSE))))</f>
        <v>PMD.com</v>
      </c>
      <c r="C2116">
        <f t="shared" si="99"/>
        <v>53820001</v>
      </c>
      <c r="D2116">
        <f t="shared" si="100"/>
        <v>1</v>
      </c>
      <c r="E2116" t="str">
        <f t="shared" ca="1" si="101"/>
        <v>shifted orders shipped</v>
      </c>
      <c r="F2116" t="s">
        <v>3539</v>
      </c>
      <c r="G2116" t="s">
        <v>335</v>
      </c>
      <c r="H2116" t="s">
        <v>6423</v>
      </c>
      <c r="I2116" s="6">
        <v>44011.76121527778</v>
      </c>
      <c r="J2116" t="s">
        <v>16</v>
      </c>
      <c r="K2116" s="6">
        <v>44013.349560185183</v>
      </c>
      <c r="M2116" t="s">
        <v>6424</v>
      </c>
      <c r="N2116" t="s">
        <v>6425</v>
      </c>
      <c r="O2116" t="s">
        <v>880</v>
      </c>
      <c r="Q2116" t="s">
        <v>374</v>
      </c>
      <c r="R2116" t="s">
        <v>375</v>
      </c>
      <c r="S2116" t="s">
        <v>6426</v>
      </c>
      <c r="T2116" t="s">
        <v>338</v>
      </c>
      <c r="U2116" t="s">
        <v>530</v>
      </c>
      <c r="W2116" t="s">
        <v>6427</v>
      </c>
      <c r="Z2116" t="s">
        <v>6424</v>
      </c>
      <c r="AA2116" t="s">
        <v>6425</v>
      </c>
      <c r="AB2116" t="s">
        <v>880</v>
      </c>
      <c r="AD2116" t="s">
        <v>374</v>
      </c>
      <c r="AE2116" t="s">
        <v>375</v>
      </c>
      <c r="AF2116" t="s">
        <v>6426</v>
      </c>
      <c r="AG2116" t="s">
        <v>338</v>
      </c>
      <c r="AH2116" t="s">
        <v>530</v>
      </c>
      <c r="AJ2116" t="s">
        <v>6427</v>
      </c>
      <c r="AL2116" t="s">
        <v>339</v>
      </c>
      <c r="AM2116">
        <v>1</v>
      </c>
      <c r="AN2116">
        <v>1</v>
      </c>
      <c r="AO2116">
        <v>3106</v>
      </c>
      <c r="AQ2116">
        <v>124463</v>
      </c>
      <c r="AR2116">
        <v>53820001</v>
      </c>
      <c r="AS2116" t="s">
        <v>133</v>
      </c>
      <c r="AT2116" t="s">
        <v>134</v>
      </c>
      <c r="AW2116" t="s">
        <v>340</v>
      </c>
      <c r="AX2116">
        <v>0</v>
      </c>
      <c r="AY2116" t="s">
        <v>348</v>
      </c>
      <c r="AZ2116">
        <v>0</v>
      </c>
      <c r="BY2116" t="s">
        <v>342</v>
      </c>
      <c r="EQ2116">
        <v>244732</v>
      </c>
      <c r="ER2116" t="s">
        <v>6428</v>
      </c>
      <c r="EV2116">
        <v>17286907</v>
      </c>
      <c r="EW2116">
        <v>928</v>
      </c>
      <c r="EX2116">
        <v>220665</v>
      </c>
      <c r="EY2116">
        <v>9.2748999964335493E+25</v>
      </c>
      <c r="EZ2116">
        <v>1</v>
      </c>
      <c r="FC2116">
        <v>53820001</v>
      </c>
      <c r="FD2116" t="s">
        <v>134</v>
      </c>
    </row>
    <row r="2117" spans="1:160" x14ac:dyDescent="0.3">
      <c r="A2117" t="str">
        <f>VLOOKUP(B2117,Table2[],3,FALSE)</f>
        <v>Digital</v>
      </c>
      <c r="B2117" t="str">
        <f>IF(OR(ISNUMBER(FIND("QVC",Z2117)),ISNUMBER(FIND("QVC",AL2117))),"QVC",IF(OR(ISNUMBER(FIND("NCO",H2117)),ISNUMBER(FIND("NCO",Y2117))), "NCO", IF(AL2117="consumer","PMD.com",VLOOKUP(LEFT(H2117,2),Tables!$E$1:$F$11,2,FALSE))))</f>
        <v>PMD.com</v>
      </c>
      <c r="C2117">
        <f t="shared" si="99"/>
        <v>53980001</v>
      </c>
      <c r="D2117">
        <f t="shared" si="100"/>
        <v>1</v>
      </c>
      <c r="E2117" t="str">
        <f t="shared" ca="1" si="101"/>
        <v>shifted orders shipped</v>
      </c>
      <c r="F2117" t="s">
        <v>3539</v>
      </c>
      <c r="G2117" t="s">
        <v>335</v>
      </c>
      <c r="H2117" t="s">
        <v>6423</v>
      </c>
      <c r="I2117" s="6">
        <v>44011.76121527778</v>
      </c>
      <c r="J2117" t="s">
        <v>16</v>
      </c>
      <c r="K2117" s="6">
        <v>44013.349560185183</v>
      </c>
      <c r="M2117" t="s">
        <v>6424</v>
      </c>
      <c r="N2117" t="s">
        <v>6425</v>
      </c>
      <c r="O2117" t="s">
        <v>880</v>
      </c>
      <c r="Q2117" t="s">
        <v>374</v>
      </c>
      <c r="R2117" t="s">
        <v>375</v>
      </c>
      <c r="S2117" t="s">
        <v>6426</v>
      </c>
      <c r="T2117" t="s">
        <v>338</v>
      </c>
      <c r="U2117" t="s">
        <v>530</v>
      </c>
      <c r="W2117" t="s">
        <v>6427</v>
      </c>
      <c r="Z2117" t="s">
        <v>6424</v>
      </c>
      <c r="AA2117" t="s">
        <v>6425</v>
      </c>
      <c r="AB2117" t="s">
        <v>880</v>
      </c>
      <c r="AD2117" t="s">
        <v>374</v>
      </c>
      <c r="AE2117" t="s">
        <v>375</v>
      </c>
      <c r="AF2117" t="s">
        <v>6426</v>
      </c>
      <c r="AG2117" t="s">
        <v>338</v>
      </c>
      <c r="AH2117" t="s">
        <v>530</v>
      </c>
      <c r="AJ2117" t="s">
        <v>6427</v>
      </c>
      <c r="AL2117" t="s">
        <v>339</v>
      </c>
      <c r="AM2117">
        <v>1</v>
      </c>
      <c r="AN2117">
        <v>1</v>
      </c>
      <c r="AO2117">
        <v>5816</v>
      </c>
      <c r="AQ2117">
        <v>124473</v>
      </c>
      <c r="AR2117">
        <v>53980001</v>
      </c>
      <c r="AS2117" t="s">
        <v>1735</v>
      </c>
      <c r="AT2117" t="s">
        <v>43</v>
      </c>
      <c r="AW2117" t="s">
        <v>340</v>
      </c>
      <c r="AX2117">
        <v>0</v>
      </c>
      <c r="AY2117" t="s">
        <v>348</v>
      </c>
      <c r="AZ2117">
        <v>0</v>
      </c>
      <c r="BY2117" t="s">
        <v>342</v>
      </c>
      <c r="EQ2117">
        <v>253177</v>
      </c>
      <c r="ER2117" t="s">
        <v>6428</v>
      </c>
      <c r="EV2117">
        <v>17286907</v>
      </c>
      <c r="EW2117">
        <v>928</v>
      </c>
      <c r="EX2117">
        <v>220665</v>
      </c>
      <c r="EY2117">
        <v>9.2748999964335493E+25</v>
      </c>
      <c r="EZ2117">
        <v>1</v>
      </c>
      <c r="FC2117">
        <v>53980001</v>
      </c>
      <c r="FD2117" t="s">
        <v>43</v>
      </c>
    </row>
    <row r="2118" spans="1:160" x14ac:dyDescent="0.3">
      <c r="A2118" t="str">
        <f>VLOOKUP(B2118,Table2[],3,FALSE)</f>
        <v>Digital</v>
      </c>
      <c r="B2118" t="str">
        <f>IF(OR(ISNUMBER(FIND("QVC",Z2118)),ISNUMBER(FIND("QVC",AL2118))),"QVC",IF(OR(ISNUMBER(FIND("NCO",H2118)),ISNUMBER(FIND("NCO",Y2118))), "NCO", IF(AL2118="consumer","PMD.com",VLOOKUP(LEFT(H2118,2),Tables!$E$1:$F$11,2,FALSE))))</f>
        <v>PMD.com</v>
      </c>
      <c r="C2118">
        <f t="shared" si="99"/>
        <v>54000001</v>
      </c>
      <c r="D2118">
        <f t="shared" si="100"/>
        <v>1</v>
      </c>
      <c r="E2118" t="str">
        <f t="shared" ca="1" si="101"/>
        <v>shifted orders shipped</v>
      </c>
      <c r="F2118" t="s">
        <v>3539</v>
      </c>
      <c r="G2118" t="s">
        <v>335</v>
      </c>
      <c r="H2118" t="s">
        <v>6423</v>
      </c>
      <c r="I2118" s="6">
        <v>44011.76121527778</v>
      </c>
      <c r="J2118" t="s">
        <v>16</v>
      </c>
      <c r="K2118" s="6">
        <v>44013.349560185183</v>
      </c>
      <c r="M2118" t="s">
        <v>6424</v>
      </c>
      <c r="N2118" t="s">
        <v>6425</v>
      </c>
      <c r="O2118" t="s">
        <v>880</v>
      </c>
      <c r="Q2118" t="s">
        <v>374</v>
      </c>
      <c r="R2118" t="s">
        <v>375</v>
      </c>
      <c r="S2118" t="s">
        <v>6426</v>
      </c>
      <c r="T2118" t="s">
        <v>338</v>
      </c>
      <c r="U2118" t="s">
        <v>530</v>
      </c>
      <c r="W2118" t="s">
        <v>6427</v>
      </c>
      <c r="Z2118" t="s">
        <v>6424</v>
      </c>
      <c r="AA2118" t="s">
        <v>6425</v>
      </c>
      <c r="AB2118" t="s">
        <v>880</v>
      </c>
      <c r="AD2118" t="s">
        <v>374</v>
      </c>
      <c r="AE2118" t="s">
        <v>375</v>
      </c>
      <c r="AF2118" t="s">
        <v>6426</v>
      </c>
      <c r="AG2118" t="s">
        <v>338</v>
      </c>
      <c r="AH2118" t="s">
        <v>530</v>
      </c>
      <c r="AJ2118" t="s">
        <v>6427</v>
      </c>
      <c r="AL2118" t="s">
        <v>339</v>
      </c>
      <c r="AM2118">
        <v>1</v>
      </c>
      <c r="AN2118">
        <v>1</v>
      </c>
      <c r="AO2118">
        <v>8182</v>
      </c>
      <c r="AQ2118">
        <v>124475</v>
      </c>
      <c r="AR2118">
        <v>54000001</v>
      </c>
      <c r="AS2118" t="s">
        <v>1251</v>
      </c>
      <c r="AT2118" t="s">
        <v>84</v>
      </c>
      <c r="AW2118" t="s">
        <v>343</v>
      </c>
      <c r="BY2118" t="s">
        <v>342</v>
      </c>
      <c r="EQ2118">
        <v>247294</v>
      </c>
      <c r="ER2118" t="s">
        <v>6428</v>
      </c>
      <c r="EV2118">
        <v>17286907</v>
      </c>
      <c r="EW2118">
        <v>928</v>
      </c>
      <c r="EX2118">
        <v>220665</v>
      </c>
      <c r="EY2118">
        <v>9.2748999964335493E+25</v>
      </c>
      <c r="EZ2118">
        <v>1</v>
      </c>
      <c r="FC2118">
        <v>54000001</v>
      </c>
      <c r="FD2118" t="s">
        <v>84</v>
      </c>
    </row>
    <row r="2119" spans="1:160" x14ac:dyDescent="0.3">
      <c r="A2119" t="str">
        <f>VLOOKUP(B2119,Table2[],3,FALSE)</f>
        <v>Digital</v>
      </c>
      <c r="B2119" t="str">
        <f>IF(OR(ISNUMBER(FIND("QVC",Z2119)),ISNUMBER(FIND("QVC",AL2119))),"QVC",IF(OR(ISNUMBER(FIND("NCO",H2119)),ISNUMBER(FIND("NCO",Y2119))), "NCO", IF(AL2119="consumer","PMD.com",VLOOKUP(LEFT(H2119,2),Tables!$E$1:$F$11,2,FALSE))))</f>
        <v>PMD.com</v>
      </c>
      <c r="C2119">
        <f t="shared" si="99"/>
        <v>55300001</v>
      </c>
      <c r="D2119">
        <f t="shared" si="100"/>
        <v>1</v>
      </c>
      <c r="E2119" t="str">
        <f t="shared" ca="1" si="101"/>
        <v>shifted orders shipped</v>
      </c>
      <c r="F2119" t="s">
        <v>3539</v>
      </c>
      <c r="G2119" t="s">
        <v>335</v>
      </c>
      <c r="H2119" t="s">
        <v>6429</v>
      </c>
      <c r="I2119" s="6">
        <v>44011.762372685182</v>
      </c>
      <c r="J2119" t="s">
        <v>16</v>
      </c>
      <c r="K2119" s="6">
        <v>44013.349745370368</v>
      </c>
      <c r="M2119" t="s">
        <v>6430</v>
      </c>
      <c r="N2119" t="s">
        <v>6431</v>
      </c>
      <c r="Q2119" t="s">
        <v>461</v>
      </c>
      <c r="R2119" t="s">
        <v>376</v>
      </c>
      <c r="S2119">
        <v>76001</v>
      </c>
      <c r="T2119" t="s">
        <v>338</v>
      </c>
      <c r="U2119" t="s">
        <v>530</v>
      </c>
      <c r="W2119" t="s">
        <v>6432</v>
      </c>
      <c r="Z2119" t="s">
        <v>6430</v>
      </c>
      <c r="AA2119" t="s">
        <v>6431</v>
      </c>
      <c r="AD2119" t="s">
        <v>461</v>
      </c>
      <c r="AE2119" t="s">
        <v>376</v>
      </c>
      <c r="AF2119">
        <v>76001</v>
      </c>
      <c r="AG2119" t="s">
        <v>338</v>
      </c>
      <c r="AH2119" t="s">
        <v>530</v>
      </c>
      <c r="AJ2119" t="s">
        <v>6432</v>
      </c>
      <c r="AL2119" t="s">
        <v>339</v>
      </c>
      <c r="AM2119">
        <v>1</v>
      </c>
      <c r="AN2119">
        <v>1</v>
      </c>
      <c r="AO2119">
        <v>5039</v>
      </c>
      <c r="AQ2119">
        <v>124479</v>
      </c>
      <c r="AR2119">
        <v>55300001</v>
      </c>
      <c r="AS2119" t="s">
        <v>3008</v>
      </c>
      <c r="AT2119" t="s">
        <v>153</v>
      </c>
      <c r="AW2119" t="s">
        <v>340</v>
      </c>
      <c r="AX2119" t="s">
        <v>340</v>
      </c>
      <c r="AY2119" t="s">
        <v>382</v>
      </c>
      <c r="AZ2119">
        <v>0</v>
      </c>
      <c r="BY2119" t="s">
        <v>342</v>
      </c>
      <c r="EQ2119">
        <v>253396</v>
      </c>
      <c r="ER2119" t="s">
        <v>6433</v>
      </c>
      <c r="EV2119">
        <v>17286908</v>
      </c>
      <c r="EW2119">
        <v>928</v>
      </c>
      <c r="EX2119">
        <v>220666</v>
      </c>
      <c r="EY2119" t="s">
        <v>6434</v>
      </c>
      <c r="EZ2119">
        <v>1</v>
      </c>
      <c r="FC2119">
        <v>95314</v>
      </c>
      <c r="FD2119" t="s">
        <v>528</v>
      </c>
    </row>
    <row r="2120" spans="1:160" x14ac:dyDescent="0.3">
      <c r="A2120" t="str">
        <f>VLOOKUP(B2120,Table2[],3,FALSE)</f>
        <v>Digital</v>
      </c>
      <c r="B2120" t="str">
        <f>IF(OR(ISNUMBER(FIND("QVC",Z2120)),ISNUMBER(FIND("QVC",AL2120))),"QVC",IF(OR(ISNUMBER(FIND("NCO",H2120)),ISNUMBER(FIND("NCO",Y2120))), "NCO", IF(AL2120="consumer","PMD.com",VLOOKUP(LEFT(H2120,2),Tables!$E$1:$F$11,2,FALSE))))</f>
        <v>PMD.com</v>
      </c>
      <c r="C2120">
        <f t="shared" si="99"/>
        <v>52430001</v>
      </c>
      <c r="D2120">
        <f t="shared" si="100"/>
        <v>1</v>
      </c>
      <c r="E2120" t="str">
        <f t="shared" ca="1" si="101"/>
        <v>shifted orders shipped</v>
      </c>
      <c r="F2120" t="s">
        <v>3539</v>
      </c>
      <c r="G2120" t="s">
        <v>335</v>
      </c>
      <c r="H2120" t="s">
        <v>6429</v>
      </c>
      <c r="I2120" s="6">
        <v>44011.762372685182</v>
      </c>
      <c r="J2120" t="s">
        <v>16</v>
      </c>
      <c r="K2120" s="6">
        <v>44013.349745370368</v>
      </c>
      <c r="M2120" t="s">
        <v>6430</v>
      </c>
      <c r="N2120" t="s">
        <v>6431</v>
      </c>
      <c r="Q2120" t="s">
        <v>461</v>
      </c>
      <c r="R2120" t="s">
        <v>376</v>
      </c>
      <c r="S2120">
        <v>76001</v>
      </c>
      <c r="T2120" t="s">
        <v>338</v>
      </c>
      <c r="U2120" t="s">
        <v>530</v>
      </c>
      <c r="W2120" t="s">
        <v>6432</v>
      </c>
      <c r="Z2120" t="s">
        <v>6430</v>
      </c>
      <c r="AA2120" t="s">
        <v>6431</v>
      </c>
      <c r="AD2120" t="s">
        <v>461</v>
      </c>
      <c r="AE2120" t="s">
        <v>376</v>
      </c>
      <c r="AF2120">
        <v>76001</v>
      </c>
      <c r="AG2120" t="s">
        <v>338</v>
      </c>
      <c r="AH2120" t="s">
        <v>530</v>
      </c>
      <c r="AJ2120" t="s">
        <v>6432</v>
      </c>
      <c r="AL2120" t="s">
        <v>339</v>
      </c>
      <c r="AM2120">
        <v>1</v>
      </c>
      <c r="AN2120">
        <v>1</v>
      </c>
      <c r="AO2120">
        <v>12063</v>
      </c>
      <c r="AQ2120">
        <v>127155</v>
      </c>
      <c r="AR2120">
        <v>52430001</v>
      </c>
      <c r="AS2120" t="s">
        <v>927</v>
      </c>
      <c r="AT2120" t="s">
        <v>75</v>
      </c>
      <c r="AW2120" t="s">
        <v>340</v>
      </c>
      <c r="AX2120" t="s">
        <v>340</v>
      </c>
      <c r="AY2120" t="s">
        <v>357</v>
      </c>
      <c r="AZ2120" t="s">
        <v>363</v>
      </c>
      <c r="BY2120" t="s">
        <v>342</v>
      </c>
      <c r="EQ2120">
        <v>249990</v>
      </c>
      <c r="ER2120" t="s">
        <v>6433</v>
      </c>
      <c r="EV2120">
        <v>17286908</v>
      </c>
      <c r="EW2120">
        <v>928</v>
      </c>
      <c r="EX2120">
        <v>220666</v>
      </c>
      <c r="EY2120" t="s">
        <v>6434</v>
      </c>
      <c r="EZ2120">
        <v>1</v>
      </c>
      <c r="FC2120">
        <v>95385</v>
      </c>
      <c r="FD2120" t="s">
        <v>3531</v>
      </c>
    </row>
    <row r="2121" spans="1:160" x14ac:dyDescent="0.3">
      <c r="A2121" t="str">
        <f>VLOOKUP(B2121,Table2[],3,FALSE)</f>
        <v>Digital</v>
      </c>
      <c r="B2121" t="str">
        <f>IF(OR(ISNUMBER(FIND("QVC",Z2121)),ISNUMBER(FIND("QVC",AL2121))),"QVC",IF(OR(ISNUMBER(FIND("NCO",H2121)),ISNUMBER(FIND("NCO",Y2121))), "NCO", IF(AL2121="consumer","PMD.com",VLOOKUP(LEFT(H2121,2),Tables!$E$1:$F$11,2,FALSE))))</f>
        <v>PMD.com</v>
      </c>
      <c r="C2121">
        <f t="shared" si="99"/>
        <v>52710001</v>
      </c>
      <c r="D2121">
        <f t="shared" si="100"/>
        <v>1</v>
      </c>
      <c r="E2121" t="str">
        <f t="shared" ca="1" si="101"/>
        <v>shifted orders shipped</v>
      </c>
      <c r="F2121" t="s">
        <v>3539</v>
      </c>
      <c r="G2121" t="s">
        <v>335</v>
      </c>
      <c r="H2121" t="s">
        <v>6429</v>
      </c>
      <c r="I2121" s="6">
        <v>44011.762372685182</v>
      </c>
      <c r="J2121" t="s">
        <v>16</v>
      </c>
      <c r="K2121" s="6">
        <v>44013.349745370368</v>
      </c>
      <c r="M2121" t="s">
        <v>6430</v>
      </c>
      <c r="N2121" t="s">
        <v>6431</v>
      </c>
      <c r="Q2121" t="s">
        <v>461</v>
      </c>
      <c r="R2121" t="s">
        <v>376</v>
      </c>
      <c r="S2121">
        <v>76001</v>
      </c>
      <c r="T2121" t="s">
        <v>338</v>
      </c>
      <c r="U2121" t="s">
        <v>530</v>
      </c>
      <c r="W2121" t="s">
        <v>6432</v>
      </c>
      <c r="Z2121" t="s">
        <v>6430</v>
      </c>
      <c r="AA2121" t="s">
        <v>6431</v>
      </c>
      <c r="AD2121" t="s">
        <v>461</v>
      </c>
      <c r="AE2121" t="s">
        <v>376</v>
      </c>
      <c r="AF2121">
        <v>76001</v>
      </c>
      <c r="AG2121" t="s">
        <v>338</v>
      </c>
      <c r="AH2121" t="s">
        <v>530</v>
      </c>
      <c r="AJ2121" t="s">
        <v>6432</v>
      </c>
      <c r="AL2121" t="s">
        <v>339</v>
      </c>
      <c r="AM2121">
        <v>1</v>
      </c>
      <c r="AN2121">
        <v>1</v>
      </c>
      <c r="AO2121">
        <v>3399</v>
      </c>
      <c r="AQ2121">
        <v>124439</v>
      </c>
      <c r="AR2121">
        <v>52710001</v>
      </c>
      <c r="AS2121" t="s">
        <v>150</v>
      </c>
      <c r="AT2121" t="s">
        <v>151</v>
      </c>
      <c r="AW2121" t="s">
        <v>340</v>
      </c>
      <c r="AX2121" t="s">
        <v>340</v>
      </c>
      <c r="AY2121" t="s">
        <v>382</v>
      </c>
      <c r="AZ2121">
        <v>0</v>
      </c>
      <c r="BY2121" t="s">
        <v>342</v>
      </c>
      <c r="EQ2121">
        <v>249198</v>
      </c>
      <c r="ER2121" t="s">
        <v>6433</v>
      </c>
      <c r="EV2121">
        <v>17286908</v>
      </c>
      <c r="EW2121">
        <v>928</v>
      </c>
      <c r="EX2121">
        <v>220666</v>
      </c>
      <c r="EY2121" t="s">
        <v>6434</v>
      </c>
      <c r="EZ2121">
        <v>1</v>
      </c>
      <c r="FC2121">
        <v>95314</v>
      </c>
      <c r="FD2121" t="s">
        <v>528</v>
      </c>
    </row>
    <row r="2122" spans="1:160" x14ac:dyDescent="0.3">
      <c r="A2122" t="str">
        <f>VLOOKUP(B2122,Table2[],3,FALSE)</f>
        <v>Digital</v>
      </c>
      <c r="B2122" t="str">
        <f>IF(OR(ISNUMBER(FIND("QVC",Z2122)),ISNUMBER(FIND("QVC",AL2122))),"QVC",IF(OR(ISNUMBER(FIND("NCO",H2122)),ISNUMBER(FIND("NCO",Y2122))), "NCO", IF(AL2122="consumer","PMD.com",VLOOKUP(LEFT(H2122,2),Tables!$E$1:$F$11,2,FALSE))))</f>
        <v>PMD.com</v>
      </c>
      <c r="C2122">
        <f t="shared" si="99"/>
        <v>53920001</v>
      </c>
      <c r="D2122">
        <f t="shared" si="100"/>
        <v>1</v>
      </c>
      <c r="E2122" t="str">
        <f t="shared" ca="1" si="101"/>
        <v>shifted orders shipped</v>
      </c>
      <c r="F2122" t="s">
        <v>3539</v>
      </c>
      <c r="G2122" t="s">
        <v>335</v>
      </c>
      <c r="H2122" t="s">
        <v>6429</v>
      </c>
      <c r="I2122" s="6">
        <v>44011.762372685182</v>
      </c>
      <c r="J2122" t="s">
        <v>16</v>
      </c>
      <c r="K2122" s="6">
        <v>44013.349745370368</v>
      </c>
      <c r="M2122" t="s">
        <v>6430</v>
      </c>
      <c r="N2122" t="s">
        <v>6431</v>
      </c>
      <c r="Q2122" t="s">
        <v>461</v>
      </c>
      <c r="R2122" t="s">
        <v>376</v>
      </c>
      <c r="S2122">
        <v>76001</v>
      </c>
      <c r="T2122" t="s">
        <v>338</v>
      </c>
      <c r="U2122" t="s">
        <v>530</v>
      </c>
      <c r="W2122" t="s">
        <v>6432</v>
      </c>
      <c r="Z2122" t="s">
        <v>6430</v>
      </c>
      <c r="AA2122" t="s">
        <v>6431</v>
      </c>
      <c r="AD2122" t="s">
        <v>461</v>
      </c>
      <c r="AE2122" t="s">
        <v>376</v>
      </c>
      <c r="AF2122">
        <v>76001</v>
      </c>
      <c r="AG2122" t="s">
        <v>338</v>
      </c>
      <c r="AH2122" t="s">
        <v>530</v>
      </c>
      <c r="AJ2122" t="s">
        <v>6432</v>
      </c>
      <c r="AL2122" t="s">
        <v>339</v>
      </c>
      <c r="AM2122">
        <v>1</v>
      </c>
      <c r="AN2122">
        <v>1</v>
      </c>
      <c r="AO2122">
        <v>14899</v>
      </c>
      <c r="AQ2122">
        <v>124468</v>
      </c>
      <c r="AR2122">
        <v>53920001</v>
      </c>
      <c r="AS2122">
        <v>9000000</v>
      </c>
      <c r="AT2122" t="s">
        <v>40</v>
      </c>
      <c r="AW2122" t="s">
        <v>343</v>
      </c>
      <c r="BY2122" t="s">
        <v>342</v>
      </c>
      <c r="EQ2122">
        <v>243396</v>
      </c>
      <c r="ER2122" t="s">
        <v>6433</v>
      </c>
      <c r="EV2122">
        <v>17286908</v>
      </c>
      <c r="EW2122">
        <v>928</v>
      </c>
      <c r="EX2122">
        <v>220666</v>
      </c>
      <c r="EY2122" t="s">
        <v>6434</v>
      </c>
      <c r="EZ2122">
        <v>1</v>
      </c>
      <c r="FC2122">
        <v>95385</v>
      </c>
      <c r="FD2122" t="s">
        <v>3531</v>
      </c>
    </row>
    <row r="2123" spans="1:160" x14ac:dyDescent="0.3">
      <c r="A2123" t="str">
        <f>VLOOKUP(B2123,Table2[],3,FALSE)</f>
        <v>Digital</v>
      </c>
      <c r="B2123" t="str">
        <f>IF(OR(ISNUMBER(FIND("QVC",Z2123)),ISNUMBER(FIND("QVC",AL2123))),"QVC",IF(OR(ISNUMBER(FIND("NCO",H2123)),ISNUMBER(FIND("NCO",Y2123))), "NCO", IF(AL2123="consumer","PMD.com",VLOOKUP(LEFT(H2123,2),Tables!$E$1:$F$11,2,FALSE))))</f>
        <v>PMD.com</v>
      </c>
      <c r="C2123">
        <f t="shared" si="99"/>
        <v>5341030</v>
      </c>
      <c r="D2123">
        <f t="shared" si="100"/>
        <v>1</v>
      </c>
      <c r="E2123" t="str">
        <f t="shared" ca="1" si="101"/>
        <v>shifted orders shipped</v>
      </c>
      <c r="F2123" t="s">
        <v>3539</v>
      </c>
      <c r="G2123" t="s">
        <v>335</v>
      </c>
      <c r="H2123" t="s">
        <v>6429</v>
      </c>
      <c r="I2123" s="6">
        <v>44011.762372685182</v>
      </c>
      <c r="J2123" t="s">
        <v>16</v>
      </c>
      <c r="K2123" s="6">
        <v>44013.349745370368</v>
      </c>
      <c r="M2123" t="s">
        <v>6430</v>
      </c>
      <c r="N2123" t="s">
        <v>6431</v>
      </c>
      <c r="Q2123" t="s">
        <v>461</v>
      </c>
      <c r="R2123" t="s">
        <v>376</v>
      </c>
      <c r="S2123">
        <v>76001</v>
      </c>
      <c r="T2123" t="s">
        <v>338</v>
      </c>
      <c r="U2123" t="s">
        <v>530</v>
      </c>
      <c r="W2123" t="s">
        <v>6432</v>
      </c>
      <c r="Z2123" t="s">
        <v>6430</v>
      </c>
      <c r="AA2123" t="s">
        <v>6431</v>
      </c>
      <c r="AD2123" t="s">
        <v>461</v>
      </c>
      <c r="AE2123" t="s">
        <v>376</v>
      </c>
      <c r="AF2123">
        <v>76001</v>
      </c>
      <c r="AG2123" t="s">
        <v>338</v>
      </c>
      <c r="AH2123" t="s">
        <v>530</v>
      </c>
      <c r="AJ2123" t="s">
        <v>6432</v>
      </c>
      <c r="AL2123" t="s">
        <v>339</v>
      </c>
      <c r="AM2123">
        <v>1</v>
      </c>
      <c r="AN2123">
        <v>1</v>
      </c>
      <c r="AO2123">
        <v>12859</v>
      </c>
      <c r="AQ2123">
        <v>124642</v>
      </c>
      <c r="AR2123">
        <v>5341030</v>
      </c>
      <c r="AS2123" t="s">
        <v>925</v>
      </c>
      <c r="AT2123" t="s">
        <v>926</v>
      </c>
      <c r="AW2123" t="s">
        <v>366</v>
      </c>
      <c r="AX2123" t="s">
        <v>366</v>
      </c>
      <c r="AY2123" t="s">
        <v>345</v>
      </c>
      <c r="AZ2123" t="s">
        <v>346</v>
      </c>
      <c r="BY2123" t="s">
        <v>342</v>
      </c>
      <c r="EQ2123">
        <v>243275</v>
      </c>
      <c r="ER2123" t="s">
        <v>6433</v>
      </c>
      <c r="EV2123">
        <v>17286908</v>
      </c>
      <c r="EW2123">
        <v>928</v>
      </c>
      <c r="EX2123">
        <v>220666</v>
      </c>
      <c r="EY2123" t="s">
        <v>6434</v>
      </c>
      <c r="EZ2123">
        <v>1</v>
      </c>
      <c r="FC2123">
        <v>95385</v>
      </c>
      <c r="FD2123" t="s">
        <v>3531</v>
      </c>
    </row>
    <row r="2124" spans="1:160" x14ac:dyDescent="0.3">
      <c r="A2124" t="str">
        <f>VLOOKUP(B2124,Table2[],3,FALSE)</f>
        <v>Digital</v>
      </c>
      <c r="B2124" t="str">
        <f>IF(OR(ISNUMBER(FIND("QVC",Z2124)),ISNUMBER(FIND("QVC",AL2124))),"QVC",IF(OR(ISNUMBER(FIND("NCO",H2124)),ISNUMBER(FIND("NCO",Y2124))), "NCO", IF(AL2124="consumer","PMD.com",VLOOKUP(LEFT(H2124,2),Tables!$E$1:$F$11,2,FALSE))))</f>
        <v>PMD.com</v>
      </c>
      <c r="C2124">
        <f t="shared" ref="C2124:C2187" si="102">AR2124</f>
        <v>51090030</v>
      </c>
      <c r="D2124">
        <f t="shared" ref="D2124:D2187" si="103">AN2124</f>
        <v>1</v>
      </c>
      <c r="E2124" t="str">
        <f t="shared" ca="1" si="101"/>
        <v>shifted orders shipped</v>
      </c>
      <c r="F2124" t="s">
        <v>3539</v>
      </c>
      <c r="G2124" t="s">
        <v>335</v>
      </c>
      <c r="H2124" t="s">
        <v>6429</v>
      </c>
      <c r="I2124" s="6">
        <v>44011.762372685182</v>
      </c>
      <c r="J2124" t="s">
        <v>16</v>
      </c>
      <c r="K2124" s="6">
        <v>44013.349745370368</v>
      </c>
      <c r="M2124" t="s">
        <v>6430</v>
      </c>
      <c r="N2124" t="s">
        <v>6431</v>
      </c>
      <c r="Q2124" t="s">
        <v>461</v>
      </c>
      <c r="R2124" t="s">
        <v>376</v>
      </c>
      <c r="S2124">
        <v>76001</v>
      </c>
      <c r="T2124" t="s">
        <v>338</v>
      </c>
      <c r="U2124" t="s">
        <v>530</v>
      </c>
      <c r="W2124" t="s">
        <v>6432</v>
      </c>
      <c r="Z2124" t="s">
        <v>6430</v>
      </c>
      <c r="AA2124" t="s">
        <v>6431</v>
      </c>
      <c r="AD2124" t="s">
        <v>461</v>
      </c>
      <c r="AE2124" t="s">
        <v>376</v>
      </c>
      <c r="AF2124">
        <v>76001</v>
      </c>
      <c r="AG2124" t="s">
        <v>338</v>
      </c>
      <c r="AH2124" t="s">
        <v>530</v>
      </c>
      <c r="AJ2124" t="s">
        <v>6432</v>
      </c>
      <c r="AL2124" t="s">
        <v>339</v>
      </c>
      <c r="AM2124">
        <v>1</v>
      </c>
      <c r="AN2124">
        <v>1</v>
      </c>
      <c r="AO2124">
        <v>6688</v>
      </c>
      <c r="AQ2124">
        <v>125960</v>
      </c>
      <c r="AR2124">
        <v>51090030</v>
      </c>
      <c r="AS2124" t="s">
        <v>3043</v>
      </c>
      <c r="AT2124" t="s">
        <v>628</v>
      </c>
      <c r="AW2124" t="s">
        <v>343</v>
      </c>
      <c r="BY2124" t="s">
        <v>342</v>
      </c>
      <c r="BZ2124" t="b">
        <v>0</v>
      </c>
      <c r="EQ2124">
        <v>243047</v>
      </c>
      <c r="ER2124" t="s">
        <v>6433</v>
      </c>
      <c r="EV2124">
        <v>17286908</v>
      </c>
      <c r="EW2124">
        <v>928</v>
      </c>
      <c r="EX2124">
        <v>220666</v>
      </c>
      <c r="EY2124" t="s">
        <v>6434</v>
      </c>
      <c r="EZ2124">
        <v>1</v>
      </c>
      <c r="FC2124">
        <v>95385</v>
      </c>
      <c r="FD2124" t="s">
        <v>3531</v>
      </c>
    </row>
    <row r="2125" spans="1:160" x14ac:dyDescent="0.3">
      <c r="A2125" t="str">
        <f>VLOOKUP(B2125,Table2[],3,FALSE)</f>
        <v>Digital</v>
      </c>
      <c r="B2125" t="str">
        <f>IF(OR(ISNUMBER(FIND("QVC",Z2125)),ISNUMBER(FIND("QVC",AL2125))),"QVC",IF(OR(ISNUMBER(FIND("NCO",H2125)),ISNUMBER(FIND("NCO",Y2125))), "NCO", IF(AL2125="consumer","PMD.com",VLOOKUP(LEFT(H2125,2),Tables!$E$1:$F$11,2,FALSE))))</f>
        <v>PMD.com</v>
      </c>
      <c r="C2125">
        <f t="shared" si="102"/>
        <v>5358</v>
      </c>
      <c r="D2125">
        <f t="shared" si="103"/>
        <v>1</v>
      </c>
      <c r="E2125" t="str">
        <f t="shared" ca="1" si="101"/>
        <v>shifted orders shipped</v>
      </c>
      <c r="F2125" t="s">
        <v>3539</v>
      </c>
      <c r="G2125" t="s">
        <v>335</v>
      </c>
      <c r="H2125" t="s">
        <v>2741</v>
      </c>
      <c r="I2125" s="6">
        <v>44008.91946759259</v>
      </c>
      <c r="J2125" t="s">
        <v>16</v>
      </c>
      <c r="K2125" s="6">
        <v>44013.349849537037</v>
      </c>
      <c r="M2125" t="s">
        <v>6435</v>
      </c>
      <c r="N2125" t="s">
        <v>6436</v>
      </c>
      <c r="Q2125" t="s">
        <v>903</v>
      </c>
      <c r="R2125" t="s">
        <v>362</v>
      </c>
      <c r="S2125">
        <v>2649</v>
      </c>
      <c r="T2125" t="s">
        <v>338</v>
      </c>
      <c r="U2125" t="s">
        <v>530</v>
      </c>
      <c r="W2125" t="s">
        <v>6437</v>
      </c>
      <c r="Z2125" t="s">
        <v>6435</v>
      </c>
      <c r="AA2125" t="s">
        <v>6436</v>
      </c>
      <c r="AD2125" t="s">
        <v>903</v>
      </c>
      <c r="AE2125" t="s">
        <v>362</v>
      </c>
      <c r="AF2125">
        <v>2649</v>
      </c>
      <c r="AG2125" t="s">
        <v>338</v>
      </c>
      <c r="AH2125" t="s">
        <v>530</v>
      </c>
      <c r="AJ2125" t="s">
        <v>6437</v>
      </c>
      <c r="AL2125" t="s">
        <v>339</v>
      </c>
      <c r="AM2125">
        <v>1</v>
      </c>
      <c r="AN2125">
        <v>1</v>
      </c>
      <c r="AO2125">
        <v>7390</v>
      </c>
      <c r="AQ2125">
        <v>124522</v>
      </c>
      <c r="AR2125">
        <v>5358</v>
      </c>
      <c r="AS2125" t="s">
        <v>2281</v>
      </c>
      <c r="AT2125" t="s">
        <v>73</v>
      </c>
      <c r="AW2125" t="s">
        <v>340</v>
      </c>
      <c r="AX2125" t="s">
        <v>340</v>
      </c>
      <c r="AY2125" t="s">
        <v>351</v>
      </c>
      <c r="AZ2125" t="s">
        <v>434</v>
      </c>
      <c r="BY2125" t="s">
        <v>342</v>
      </c>
      <c r="EQ2125">
        <v>252041</v>
      </c>
      <c r="ER2125" t="s">
        <v>2742</v>
      </c>
      <c r="EV2125">
        <v>17284959</v>
      </c>
      <c r="EW2125">
        <v>928</v>
      </c>
      <c r="EX2125">
        <v>219435</v>
      </c>
      <c r="EY2125" t="s">
        <v>6438</v>
      </c>
      <c r="EZ2125">
        <v>1</v>
      </c>
      <c r="FC2125">
        <v>5358</v>
      </c>
      <c r="FD2125" t="s">
        <v>73</v>
      </c>
    </row>
    <row r="2126" spans="1:160" x14ac:dyDescent="0.3">
      <c r="A2126" t="str">
        <f>VLOOKUP(B2126,Table2[],3,FALSE)</f>
        <v>Digital</v>
      </c>
      <c r="B2126" t="str">
        <f>IF(OR(ISNUMBER(FIND("QVC",Z2126)),ISNUMBER(FIND("QVC",AL2126))),"QVC",IF(OR(ISNUMBER(FIND("NCO",H2126)),ISNUMBER(FIND("NCO",Y2126))), "NCO", IF(AL2126="consumer","PMD.com",VLOOKUP(LEFT(H2126,2),Tables!$E$1:$F$11,2,FALSE))))</f>
        <v>PMD.com</v>
      </c>
      <c r="C2126">
        <f t="shared" si="102"/>
        <v>51090061</v>
      </c>
      <c r="D2126">
        <f t="shared" si="103"/>
        <v>1</v>
      </c>
      <c r="E2126" t="str">
        <f t="shared" ca="1" si="101"/>
        <v>shifted orders shipped</v>
      </c>
      <c r="F2126" t="s">
        <v>3539</v>
      </c>
      <c r="G2126" t="s">
        <v>335</v>
      </c>
      <c r="H2126" t="s">
        <v>2741</v>
      </c>
      <c r="I2126" s="6">
        <v>44008.91946759259</v>
      </c>
      <c r="J2126" t="s">
        <v>16</v>
      </c>
      <c r="K2126" s="6">
        <v>44013.349849537037</v>
      </c>
      <c r="M2126" t="s">
        <v>6435</v>
      </c>
      <c r="N2126" t="s">
        <v>6436</v>
      </c>
      <c r="Q2126" t="s">
        <v>903</v>
      </c>
      <c r="R2126" t="s">
        <v>362</v>
      </c>
      <c r="S2126">
        <v>2649</v>
      </c>
      <c r="T2126" t="s">
        <v>338</v>
      </c>
      <c r="U2126" t="s">
        <v>530</v>
      </c>
      <c r="W2126" t="s">
        <v>6437</v>
      </c>
      <c r="Z2126" t="s">
        <v>6435</v>
      </c>
      <c r="AA2126" t="s">
        <v>6436</v>
      </c>
      <c r="AD2126" t="s">
        <v>903</v>
      </c>
      <c r="AE2126" t="s">
        <v>362</v>
      </c>
      <c r="AF2126">
        <v>2649</v>
      </c>
      <c r="AG2126" t="s">
        <v>338</v>
      </c>
      <c r="AH2126" t="s">
        <v>530</v>
      </c>
      <c r="AJ2126" t="s">
        <v>6437</v>
      </c>
      <c r="AL2126" t="s">
        <v>339</v>
      </c>
      <c r="AM2126">
        <v>1</v>
      </c>
      <c r="AN2126">
        <v>1</v>
      </c>
      <c r="AO2126">
        <v>8078</v>
      </c>
      <c r="AQ2126">
        <v>124010</v>
      </c>
      <c r="AR2126">
        <v>51090061</v>
      </c>
      <c r="AS2126" t="s">
        <v>2688</v>
      </c>
      <c r="AT2126" t="s">
        <v>122</v>
      </c>
      <c r="AW2126" t="s">
        <v>340</v>
      </c>
      <c r="AX2126" t="s">
        <v>340</v>
      </c>
      <c r="AY2126" t="s">
        <v>357</v>
      </c>
      <c r="AZ2126" t="s">
        <v>363</v>
      </c>
      <c r="BY2126" t="s">
        <v>342</v>
      </c>
      <c r="EQ2126">
        <v>252774</v>
      </c>
      <c r="ER2126" t="s">
        <v>2742</v>
      </c>
      <c r="EV2126">
        <v>17284959</v>
      </c>
      <c r="EW2126">
        <v>928</v>
      </c>
      <c r="EX2126">
        <v>219435</v>
      </c>
      <c r="EY2126" t="s">
        <v>6438</v>
      </c>
      <c r="EZ2126">
        <v>1</v>
      </c>
      <c r="FC2126">
        <v>51090061</v>
      </c>
      <c r="FD2126" t="s">
        <v>122</v>
      </c>
    </row>
    <row r="2127" spans="1:160" x14ac:dyDescent="0.3">
      <c r="A2127" t="str">
        <f>VLOOKUP(B2127,Table2[],3,FALSE)</f>
        <v>Digital</v>
      </c>
      <c r="B2127" t="str">
        <f>IF(OR(ISNUMBER(FIND("QVC",Z2127)),ISNUMBER(FIND("QVC",AL2127))),"QVC",IF(OR(ISNUMBER(FIND("NCO",H2127)),ISNUMBER(FIND("NCO",Y2127))), "NCO", IF(AL2127="consumer","PMD.com",VLOOKUP(LEFT(H2127,2),Tables!$E$1:$F$11,2,FALSE))))</f>
        <v>PMD.com</v>
      </c>
      <c r="C2127">
        <f t="shared" si="102"/>
        <v>535501</v>
      </c>
      <c r="D2127">
        <f t="shared" si="103"/>
        <v>1</v>
      </c>
      <c r="E2127" t="str">
        <f t="shared" ca="1" si="101"/>
        <v>shifted orders shipped</v>
      </c>
      <c r="F2127" t="s">
        <v>3539</v>
      </c>
      <c r="G2127" t="s">
        <v>335</v>
      </c>
      <c r="H2127" t="s">
        <v>6439</v>
      </c>
      <c r="I2127" s="6">
        <v>44011.761180555557</v>
      </c>
      <c r="J2127" t="s">
        <v>16</v>
      </c>
      <c r="K2127" s="6">
        <v>44013.349930555552</v>
      </c>
      <c r="M2127" t="s">
        <v>6440</v>
      </c>
      <c r="N2127" t="s">
        <v>6441</v>
      </c>
      <c r="Q2127" t="s">
        <v>762</v>
      </c>
      <c r="R2127" t="s">
        <v>378</v>
      </c>
      <c r="S2127" t="s">
        <v>6442</v>
      </c>
      <c r="T2127" t="s">
        <v>338</v>
      </c>
      <c r="U2127" t="s">
        <v>530</v>
      </c>
      <c r="W2127" t="s">
        <v>6443</v>
      </c>
      <c r="Z2127" t="s">
        <v>6440</v>
      </c>
      <c r="AA2127" t="s">
        <v>6441</v>
      </c>
      <c r="AD2127" t="s">
        <v>762</v>
      </c>
      <c r="AE2127" t="s">
        <v>378</v>
      </c>
      <c r="AF2127" t="s">
        <v>6442</v>
      </c>
      <c r="AG2127" t="s">
        <v>338</v>
      </c>
      <c r="AH2127" t="s">
        <v>530</v>
      </c>
      <c r="AJ2127" t="s">
        <v>6443</v>
      </c>
      <c r="AL2127" t="s">
        <v>339</v>
      </c>
      <c r="AM2127">
        <v>1</v>
      </c>
      <c r="AN2127">
        <v>1</v>
      </c>
      <c r="AO2127">
        <v>5715</v>
      </c>
      <c r="AQ2127">
        <v>124621</v>
      </c>
      <c r="AR2127">
        <v>535501</v>
      </c>
      <c r="AS2127" t="s">
        <v>158</v>
      </c>
      <c r="AT2127" t="s">
        <v>159</v>
      </c>
      <c r="AW2127" t="s">
        <v>340</v>
      </c>
      <c r="AX2127" t="s">
        <v>340</v>
      </c>
      <c r="AY2127" t="s">
        <v>351</v>
      </c>
      <c r="AZ2127" t="s">
        <v>441</v>
      </c>
      <c r="BY2127" t="s">
        <v>342</v>
      </c>
      <c r="EQ2127">
        <v>245276</v>
      </c>
      <c r="ER2127" t="s">
        <v>6444</v>
      </c>
      <c r="EV2127">
        <v>17286906</v>
      </c>
      <c r="EW2127">
        <v>928</v>
      </c>
      <c r="EX2127">
        <v>220664</v>
      </c>
      <c r="EY2127">
        <v>9.2748999964335493E+25</v>
      </c>
      <c r="EZ2127">
        <v>1</v>
      </c>
      <c r="FC2127">
        <v>535501</v>
      </c>
      <c r="FD2127" t="s">
        <v>159</v>
      </c>
    </row>
    <row r="2128" spans="1:160" x14ac:dyDescent="0.3">
      <c r="A2128" t="str">
        <f>VLOOKUP(B2128,Table2[],3,FALSE)</f>
        <v>Digital</v>
      </c>
      <c r="B2128" t="str">
        <f>IF(OR(ISNUMBER(FIND("QVC",Z2128)),ISNUMBER(FIND("QVC",AL2128))),"QVC",IF(OR(ISNUMBER(FIND("NCO",H2128)),ISNUMBER(FIND("NCO",Y2128))), "NCO", IF(AL2128="consumer","PMD.com",VLOOKUP(LEFT(H2128,2),Tables!$E$1:$F$11,2,FALSE))))</f>
        <v>PMD.com</v>
      </c>
      <c r="C2128">
        <f t="shared" si="102"/>
        <v>51090030</v>
      </c>
      <c r="D2128">
        <f t="shared" si="103"/>
        <v>1</v>
      </c>
      <c r="E2128" t="str">
        <f t="shared" ca="1" si="101"/>
        <v>shifted orders shipped</v>
      </c>
      <c r="F2128" t="s">
        <v>3539</v>
      </c>
      <c r="G2128" t="s">
        <v>335</v>
      </c>
      <c r="H2128" t="s">
        <v>6445</v>
      </c>
      <c r="I2128" s="6">
        <v>44011.767858796295</v>
      </c>
      <c r="J2128" t="s">
        <v>16</v>
      </c>
      <c r="K2128" s="6">
        <v>44013.350104166668</v>
      </c>
      <c r="M2128" t="s">
        <v>6446</v>
      </c>
      <c r="N2128" t="s">
        <v>3520</v>
      </c>
      <c r="Q2128" t="s">
        <v>1122</v>
      </c>
      <c r="R2128" t="s">
        <v>362</v>
      </c>
      <c r="S2128" t="s">
        <v>3521</v>
      </c>
      <c r="T2128" t="s">
        <v>338</v>
      </c>
      <c r="U2128" t="s">
        <v>530</v>
      </c>
      <c r="W2128" t="s">
        <v>3522</v>
      </c>
      <c r="Z2128" t="s">
        <v>6446</v>
      </c>
      <c r="AA2128" t="s">
        <v>3520</v>
      </c>
      <c r="AD2128" t="s">
        <v>1122</v>
      </c>
      <c r="AE2128" t="s">
        <v>362</v>
      </c>
      <c r="AF2128" t="s">
        <v>3521</v>
      </c>
      <c r="AG2128" t="s">
        <v>338</v>
      </c>
      <c r="AH2128" t="s">
        <v>530</v>
      </c>
      <c r="AJ2128" t="s">
        <v>3522</v>
      </c>
      <c r="AL2128" t="s">
        <v>339</v>
      </c>
      <c r="AM2128">
        <v>1</v>
      </c>
      <c r="AN2128">
        <v>1</v>
      </c>
      <c r="AO2128">
        <v>6688</v>
      </c>
      <c r="AQ2128">
        <v>125960</v>
      </c>
      <c r="AR2128">
        <v>51090030</v>
      </c>
      <c r="AS2128" t="s">
        <v>3043</v>
      </c>
      <c r="AT2128" t="s">
        <v>628</v>
      </c>
      <c r="AW2128" t="s">
        <v>343</v>
      </c>
      <c r="BY2128" t="s">
        <v>342</v>
      </c>
      <c r="BZ2128" t="b">
        <v>0</v>
      </c>
      <c r="EQ2128">
        <v>243047</v>
      </c>
      <c r="ER2128" t="s">
        <v>6447</v>
      </c>
      <c r="EV2128">
        <v>17286911</v>
      </c>
      <c r="EW2128">
        <v>928</v>
      </c>
      <c r="EX2128">
        <v>220669</v>
      </c>
      <c r="EY2128" t="s">
        <v>6448</v>
      </c>
      <c r="EZ2128">
        <v>1</v>
      </c>
      <c r="FC2128">
        <v>95385</v>
      </c>
      <c r="FD2128" t="s">
        <v>3531</v>
      </c>
    </row>
    <row r="2129" spans="1:160" x14ac:dyDescent="0.3">
      <c r="A2129" t="str">
        <f>VLOOKUP(B2129,Table2[],3,FALSE)</f>
        <v>Digital</v>
      </c>
      <c r="B2129" t="str">
        <f>IF(OR(ISNUMBER(FIND("QVC",Z2129)),ISNUMBER(FIND("QVC",AL2129))),"QVC",IF(OR(ISNUMBER(FIND("NCO",H2129)),ISNUMBER(FIND("NCO",Y2129))), "NCO", IF(AL2129="consumer","PMD.com",VLOOKUP(LEFT(H2129,2),Tables!$E$1:$F$11,2,FALSE))))</f>
        <v>PMD.com</v>
      </c>
      <c r="C2129">
        <f t="shared" si="102"/>
        <v>57100001</v>
      </c>
      <c r="D2129">
        <f t="shared" si="103"/>
        <v>1</v>
      </c>
      <c r="E2129" t="str">
        <f t="shared" ca="1" si="101"/>
        <v>shifted orders shipped</v>
      </c>
      <c r="F2129" t="s">
        <v>3539</v>
      </c>
      <c r="G2129" t="s">
        <v>335</v>
      </c>
      <c r="H2129" t="s">
        <v>6445</v>
      </c>
      <c r="I2129" s="6">
        <v>44011.767858796295</v>
      </c>
      <c r="J2129" t="s">
        <v>16</v>
      </c>
      <c r="K2129" s="6">
        <v>44013.350104166668</v>
      </c>
      <c r="M2129" t="s">
        <v>6446</v>
      </c>
      <c r="N2129" t="s">
        <v>3520</v>
      </c>
      <c r="Q2129" t="s">
        <v>1122</v>
      </c>
      <c r="R2129" t="s">
        <v>362</v>
      </c>
      <c r="S2129" t="s">
        <v>3521</v>
      </c>
      <c r="T2129" t="s">
        <v>338</v>
      </c>
      <c r="U2129" t="s">
        <v>530</v>
      </c>
      <c r="W2129" t="s">
        <v>3522</v>
      </c>
      <c r="Z2129" t="s">
        <v>6446</v>
      </c>
      <c r="AA2129" t="s">
        <v>3520</v>
      </c>
      <c r="AD2129" t="s">
        <v>1122</v>
      </c>
      <c r="AE2129" t="s">
        <v>362</v>
      </c>
      <c r="AF2129" t="s">
        <v>3521</v>
      </c>
      <c r="AG2129" t="s">
        <v>338</v>
      </c>
      <c r="AH2129" t="s">
        <v>530</v>
      </c>
      <c r="AJ2129" t="s">
        <v>3522</v>
      </c>
      <c r="AL2129" t="s">
        <v>339</v>
      </c>
      <c r="AM2129">
        <v>1</v>
      </c>
      <c r="AN2129">
        <v>1</v>
      </c>
      <c r="AO2129">
        <v>2241</v>
      </c>
      <c r="AQ2129">
        <v>127090</v>
      </c>
      <c r="AR2129">
        <v>57100001</v>
      </c>
      <c r="AT2129" t="s">
        <v>1420</v>
      </c>
      <c r="AW2129" t="s">
        <v>340</v>
      </c>
      <c r="AX2129" t="s">
        <v>340</v>
      </c>
      <c r="AY2129" t="s">
        <v>348</v>
      </c>
      <c r="AZ2129" t="s">
        <v>1064</v>
      </c>
      <c r="BY2129" t="s">
        <v>342</v>
      </c>
      <c r="BZ2129" t="b">
        <v>0</v>
      </c>
      <c r="EQ2129">
        <v>248022</v>
      </c>
      <c r="ER2129" t="s">
        <v>6447</v>
      </c>
      <c r="EV2129">
        <v>17286911</v>
      </c>
      <c r="EW2129">
        <v>928</v>
      </c>
      <c r="EX2129">
        <v>220669</v>
      </c>
      <c r="EY2129" t="s">
        <v>6448</v>
      </c>
      <c r="EZ2129">
        <v>1</v>
      </c>
      <c r="FC2129">
        <v>95383</v>
      </c>
      <c r="FD2129" t="s">
        <v>1417</v>
      </c>
    </row>
    <row r="2130" spans="1:160" x14ac:dyDescent="0.3">
      <c r="A2130" t="str">
        <f>VLOOKUP(B2130,Table2[],3,FALSE)</f>
        <v>Digital</v>
      </c>
      <c r="B2130" t="str">
        <f>IF(OR(ISNUMBER(FIND("QVC",Z2130)),ISNUMBER(FIND("QVC",AL2130))),"QVC",IF(OR(ISNUMBER(FIND("NCO",H2130)),ISNUMBER(FIND("NCO",Y2130))), "NCO", IF(AL2130="consumer","PMD.com",VLOOKUP(LEFT(H2130,2),Tables!$E$1:$F$11,2,FALSE))))</f>
        <v>PMD.com</v>
      </c>
      <c r="C2130">
        <f t="shared" si="102"/>
        <v>51090030</v>
      </c>
      <c r="D2130">
        <f t="shared" si="103"/>
        <v>1</v>
      </c>
      <c r="E2130" t="str">
        <f t="shared" ca="1" si="101"/>
        <v>shifted orders shipped</v>
      </c>
      <c r="F2130" t="s">
        <v>3539</v>
      </c>
      <c r="G2130" t="s">
        <v>335</v>
      </c>
      <c r="H2130" t="s">
        <v>6445</v>
      </c>
      <c r="I2130" s="6">
        <v>44011.767858796295</v>
      </c>
      <c r="J2130" t="s">
        <v>16</v>
      </c>
      <c r="K2130" s="6">
        <v>44013.350104166668</v>
      </c>
      <c r="M2130" t="s">
        <v>6446</v>
      </c>
      <c r="N2130" t="s">
        <v>3520</v>
      </c>
      <c r="Q2130" t="s">
        <v>1122</v>
      </c>
      <c r="R2130" t="s">
        <v>362</v>
      </c>
      <c r="S2130" t="s">
        <v>3521</v>
      </c>
      <c r="T2130" t="s">
        <v>338</v>
      </c>
      <c r="U2130" t="s">
        <v>530</v>
      </c>
      <c r="W2130" t="s">
        <v>3522</v>
      </c>
      <c r="Z2130" t="s">
        <v>6446</v>
      </c>
      <c r="AA2130" t="s">
        <v>3520</v>
      </c>
      <c r="AD2130" t="s">
        <v>1122</v>
      </c>
      <c r="AE2130" t="s">
        <v>362</v>
      </c>
      <c r="AF2130" t="s">
        <v>3521</v>
      </c>
      <c r="AG2130" t="s">
        <v>338</v>
      </c>
      <c r="AH2130" t="s">
        <v>530</v>
      </c>
      <c r="AJ2130" t="s">
        <v>3522</v>
      </c>
      <c r="AL2130" t="s">
        <v>339</v>
      </c>
      <c r="AM2130">
        <v>1</v>
      </c>
      <c r="AN2130">
        <v>1</v>
      </c>
      <c r="AO2130">
        <v>6688</v>
      </c>
      <c r="AQ2130">
        <v>125960</v>
      </c>
      <c r="AR2130">
        <v>51090030</v>
      </c>
      <c r="AS2130" t="s">
        <v>3043</v>
      </c>
      <c r="AT2130" t="s">
        <v>628</v>
      </c>
      <c r="AW2130" t="s">
        <v>343</v>
      </c>
      <c r="BY2130" t="s">
        <v>342</v>
      </c>
      <c r="BZ2130" t="b">
        <v>0</v>
      </c>
      <c r="EQ2130">
        <v>243047</v>
      </c>
      <c r="ER2130" t="s">
        <v>6447</v>
      </c>
      <c r="EV2130">
        <v>17286911</v>
      </c>
      <c r="EW2130">
        <v>928</v>
      </c>
      <c r="EX2130">
        <v>220669</v>
      </c>
      <c r="EY2130" t="s">
        <v>6448</v>
      </c>
      <c r="EZ2130">
        <v>1</v>
      </c>
      <c r="FC2130">
        <v>95383</v>
      </c>
      <c r="FD2130" t="s">
        <v>1417</v>
      </c>
    </row>
    <row r="2131" spans="1:160" x14ac:dyDescent="0.3">
      <c r="A2131" t="str">
        <f>VLOOKUP(B2131,Table2[],3,FALSE)</f>
        <v>Digital</v>
      </c>
      <c r="B2131" t="str">
        <f>IF(OR(ISNUMBER(FIND("QVC",Z2131)),ISNUMBER(FIND("QVC",AL2131))),"QVC",IF(OR(ISNUMBER(FIND("NCO",H2131)),ISNUMBER(FIND("NCO",Y2131))), "NCO", IF(AL2131="consumer","PMD.com",VLOOKUP(LEFT(H2131,2),Tables!$E$1:$F$11,2,FALSE))))</f>
        <v>PMD.com</v>
      </c>
      <c r="C2131">
        <f t="shared" si="102"/>
        <v>54010001</v>
      </c>
      <c r="D2131">
        <f t="shared" si="103"/>
        <v>1</v>
      </c>
      <c r="E2131" t="str">
        <f t="shared" ca="1" si="101"/>
        <v>shifted orders shipped</v>
      </c>
      <c r="F2131" t="s">
        <v>3539</v>
      </c>
      <c r="G2131" t="s">
        <v>335</v>
      </c>
      <c r="H2131" t="s">
        <v>6445</v>
      </c>
      <c r="I2131" s="6">
        <v>44011.767858796295</v>
      </c>
      <c r="J2131" t="s">
        <v>16</v>
      </c>
      <c r="K2131" s="6">
        <v>44013.350104166668</v>
      </c>
      <c r="M2131" t="s">
        <v>6446</v>
      </c>
      <c r="N2131" t="s">
        <v>3520</v>
      </c>
      <c r="Q2131" t="s">
        <v>1122</v>
      </c>
      <c r="R2131" t="s">
        <v>362</v>
      </c>
      <c r="S2131" t="s">
        <v>3521</v>
      </c>
      <c r="T2131" t="s">
        <v>338</v>
      </c>
      <c r="U2131" t="s">
        <v>530</v>
      </c>
      <c r="W2131" t="s">
        <v>3522</v>
      </c>
      <c r="Z2131" t="s">
        <v>6446</v>
      </c>
      <c r="AA2131" t="s">
        <v>3520</v>
      </c>
      <c r="AD2131" t="s">
        <v>1122</v>
      </c>
      <c r="AE2131" t="s">
        <v>362</v>
      </c>
      <c r="AF2131" t="s">
        <v>3521</v>
      </c>
      <c r="AG2131" t="s">
        <v>338</v>
      </c>
      <c r="AH2131" t="s">
        <v>530</v>
      </c>
      <c r="AJ2131" t="s">
        <v>3522</v>
      </c>
      <c r="AL2131" t="s">
        <v>339</v>
      </c>
      <c r="AM2131">
        <v>1</v>
      </c>
      <c r="AN2131">
        <v>1</v>
      </c>
      <c r="AO2131">
        <v>6300</v>
      </c>
      <c r="AQ2131">
        <v>124476</v>
      </c>
      <c r="AR2131">
        <v>54010001</v>
      </c>
      <c r="AS2131" t="s">
        <v>577</v>
      </c>
      <c r="AT2131" t="s">
        <v>35</v>
      </c>
      <c r="AW2131" t="s">
        <v>340</v>
      </c>
      <c r="AX2131">
        <v>0</v>
      </c>
      <c r="AY2131" t="s">
        <v>348</v>
      </c>
      <c r="AZ2131">
        <v>0</v>
      </c>
      <c r="BY2131" t="s">
        <v>342</v>
      </c>
      <c r="EQ2131">
        <v>252076</v>
      </c>
      <c r="ER2131" t="s">
        <v>6447</v>
      </c>
      <c r="EV2131">
        <v>17286911</v>
      </c>
      <c r="EW2131">
        <v>928</v>
      </c>
      <c r="EX2131">
        <v>220669</v>
      </c>
      <c r="EY2131" t="s">
        <v>6448</v>
      </c>
      <c r="EZ2131">
        <v>1</v>
      </c>
      <c r="FC2131">
        <v>95383</v>
      </c>
      <c r="FD2131" t="s">
        <v>1417</v>
      </c>
    </row>
    <row r="2132" spans="1:160" x14ac:dyDescent="0.3">
      <c r="A2132" t="str">
        <f>VLOOKUP(B2132,Table2[],3,FALSE)</f>
        <v>Digital</v>
      </c>
      <c r="B2132" t="str">
        <f>IF(OR(ISNUMBER(FIND("QVC",Z2132)),ISNUMBER(FIND("QVC",AL2132))),"QVC",IF(OR(ISNUMBER(FIND("NCO",H2132)),ISNUMBER(FIND("NCO",Y2132))), "NCO", IF(AL2132="consumer","PMD.com",VLOOKUP(LEFT(H2132,2),Tables!$E$1:$F$11,2,FALSE))))</f>
        <v>PMD.com</v>
      </c>
      <c r="C2132">
        <f t="shared" si="102"/>
        <v>52430001</v>
      </c>
      <c r="D2132">
        <f t="shared" si="103"/>
        <v>1</v>
      </c>
      <c r="E2132" t="str">
        <f t="shared" ca="1" si="101"/>
        <v>shifted orders shipped</v>
      </c>
      <c r="F2132" t="s">
        <v>3539</v>
      </c>
      <c r="G2132" t="s">
        <v>335</v>
      </c>
      <c r="H2132" t="s">
        <v>6445</v>
      </c>
      <c r="I2132" s="6">
        <v>44011.767858796295</v>
      </c>
      <c r="J2132" t="s">
        <v>16</v>
      </c>
      <c r="K2132" s="6">
        <v>44013.350104166668</v>
      </c>
      <c r="M2132" t="s">
        <v>6446</v>
      </c>
      <c r="N2132" t="s">
        <v>3520</v>
      </c>
      <c r="Q2132" t="s">
        <v>1122</v>
      </c>
      <c r="R2132" t="s">
        <v>362</v>
      </c>
      <c r="S2132" t="s">
        <v>3521</v>
      </c>
      <c r="T2132" t="s">
        <v>338</v>
      </c>
      <c r="U2132" t="s">
        <v>530</v>
      </c>
      <c r="W2132" t="s">
        <v>3522</v>
      </c>
      <c r="Z2132" t="s">
        <v>6446</v>
      </c>
      <c r="AA2132" t="s">
        <v>3520</v>
      </c>
      <c r="AD2132" t="s">
        <v>1122</v>
      </c>
      <c r="AE2132" t="s">
        <v>362</v>
      </c>
      <c r="AF2132" t="s">
        <v>3521</v>
      </c>
      <c r="AG2132" t="s">
        <v>338</v>
      </c>
      <c r="AH2132" t="s">
        <v>530</v>
      </c>
      <c r="AJ2132" t="s">
        <v>3522</v>
      </c>
      <c r="AL2132" t="s">
        <v>339</v>
      </c>
      <c r="AM2132">
        <v>1</v>
      </c>
      <c r="AN2132">
        <v>1</v>
      </c>
      <c r="AO2132">
        <v>12063</v>
      </c>
      <c r="AQ2132">
        <v>127155</v>
      </c>
      <c r="AR2132">
        <v>52430001</v>
      </c>
      <c r="AS2132" t="s">
        <v>927</v>
      </c>
      <c r="AT2132" t="s">
        <v>75</v>
      </c>
      <c r="AW2132" t="s">
        <v>340</v>
      </c>
      <c r="AX2132" t="s">
        <v>340</v>
      </c>
      <c r="AY2132" t="s">
        <v>357</v>
      </c>
      <c r="AZ2132" t="s">
        <v>363</v>
      </c>
      <c r="BY2132" t="s">
        <v>342</v>
      </c>
      <c r="EQ2132">
        <v>249990</v>
      </c>
      <c r="ER2132" t="s">
        <v>6447</v>
      </c>
      <c r="EV2132">
        <v>17286911</v>
      </c>
      <c r="EW2132">
        <v>928</v>
      </c>
      <c r="EX2132">
        <v>220669</v>
      </c>
      <c r="EY2132" t="s">
        <v>6448</v>
      </c>
      <c r="EZ2132">
        <v>1</v>
      </c>
      <c r="FC2132">
        <v>95385</v>
      </c>
      <c r="FD2132" t="s">
        <v>3531</v>
      </c>
    </row>
    <row r="2133" spans="1:160" x14ac:dyDescent="0.3">
      <c r="A2133" t="str">
        <f>VLOOKUP(B2133,Table2[],3,FALSE)</f>
        <v>Digital</v>
      </c>
      <c r="B2133" t="str">
        <f>IF(OR(ISNUMBER(FIND("QVC",Z2133)),ISNUMBER(FIND("QVC",AL2133))),"QVC",IF(OR(ISNUMBER(FIND("NCO",H2133)),ISNUMBER(FIND("NCO",Y2133))), "NCO", IF(AL2133="consumer","PMD.com",VLOOKUP(LEFT(H2133,2),Tables!$E$1:$F$11,2,FALSE))))</f>
        <v>PMD.com</v>
      </c>
      <c r="C2133">
        <f t="shared" si="102"/>
        <v>57110001</v>
      </c>
      <c r="D2133">
        <f t="shared" si="103"/>
        <v>1</v>
      </c>
      <c r="E2133" t="str">
        <f t="shared" ca="1" si="101"/>
        <v>shifted orders shipped</v>
      </c>
      <c r="F2133" t="s">
        <v>3539</v>
      </c>
      <c r="G2133" t="s">
        <v>335</v>
      </c>
      <c r="H2133" t="s">
        <v>6445</v>
      </c>
      <c r="I2133" s="6">
        <v>44011.767858796295</v>
      </c>
      <c r="J2133" t="s">
        <v>16</v>
      </c>
      <c r="K2133" s="6">
        <v>44013.350104166668</v>
      </c>
      <c r="M2133" t="s">
        <v>6446</v>
      </c>
      <c r="N2133" t="s">
        <v>3520</v>
      </c>
      <c r="Q2133" t="s">
        <v>1122</v>
      </c>
      <c r="R2133" t="s">
        <v>362</v>
      </c>
      <c r="S2133" t="s">
        <v>3521</v>
      </c>
      <c r="T2133" t="s">
        <v>338</v>
      </c>
      <c r="U2133" t="s">
        <v>530</v>
      </c>
      <c r="W2133" t="s">
        <v>3522</v>
      </c>
      <c r="Z2133" t="s">
        <v>6446</v>
      </c>
      <c r="AA2133" t="s">
        <v>3520</v>
      </c>
      <c r="AD2133" t="s">
        <v>1122</v>
      </c>
      <c r="AE2133" t="s">
        <v>362</v>
      </c>
      <c r="AF2133" t="s">
        <v>3521</v>
      </c>
      <c r="AG2133" t="s">
        <v>338</v>
      </c>
      <c r="AH2133" t="s">
        <v>530</v>
      </c>
      <c r="AJ2133" t="s">
        <v>3522</v>
      </c>
      <c r="AL2133" t="s">
        <v>339</v>
      </c>
      <c r="AM2133">
        <v>1</v>
      </c>
      <c r="AN2133">
        <v>1</v>
      </c>
      <c r="AO2133">
        <v>2258</v>
      </c>
      <c r="AQ2133">
        <v>127091</v>
      </c>
      <c r="AR2133">
        <v>57110001</v>
      </c>
      <c r="AT2133" t="s">
        <v>1332</v>
      </c>
      <c r="AW2133" t="s">
        <v>340</v>
      </c>
      <c r="AX2133" t="s">
        <v>340</v>
      </c>
      <c r="AY2133" t="s">
        <v>348</v>
      </c>
      <c r="AZ2133" t="s">
        <v>1418</v>
      </c>
      <c r="BY2133" t="s">
        <v>342</v>
      </c>
      <c r="EQ2133">
        <v>248023</v>
      </c>
      <c r="ER2133" t="s">
        <v>6447</v>
      </c>
      <c r="EV2133">
        <v>17286911</v>
      </c>
      <c r="EW2133">
        <v>928</v>
      </c>
      <c r="EX2133">
        <v>220669</v>
      </c>
      <c r="EY2133" t="s">
        <v>6448</v>
      </c>
      <c r="EZ2133">
        <v>1</v>
      </c>
      <c r="FC2133">
        <v>95383</v>
      </c>
      <c r="FD2133" t="s">
        <v>1417</v>
      </c>
    </row>
    <row r="2134" spans="1:160" x14ac:dyDescent="0.3">
      <c r="A2134" t="str">
        <f>VLOOKUP(B2134,Table2[],3,FALSE)</f>
        <v>Digital</v>
      </c>
      <c r="B2134" t="str">
        <f>IF(OR(ISNUMBER(FIND("QVC",Z2134)),ISNUMBER(FIND("QVC",AL2134))),"QVC",IF(OR(ISNUMBER(FIND("NCO",H2134)),ISNUMBER(FIND("NCO",Y2134))), "NCO", IF(AL2134="consumer","PMD.com",VLOOKUP(LEFT(H2134,2),Tables!$E$1:$F$11,2,FALSE))))</f>
        <v>PMD.com</v>
      </c>
      <c r="C2134">
        <f t="shared" si="102"/>
        <v>55300001</v>
      </c>
      <c r="D2134">
        <f t="shared" si="103"/>
        <v>1</v>
      </c>
      <c r="E2134" t="str">
        <f t="shared" ca="1" si="101"/>
        <v>shifted orders shipped</v>
      </c>
      <c r="F2134" t="s">
        <v>3539</v>
      </c>
      <c r="G2134" t="s">
        <v>335</v>
      </c>
      <c r="H2134" t="s">
        <v>6445</v>
      </c>
      <c r="I2134" s="6">
        <v>44011.767858796295</v>
      </c>
      <c r="J2134" t="s">
        <v>16</v>
      </c>
      <c r="K2134" s="6">
        <v>44013.350104166668</v>
      </c>
      <c r="M2134" t="s">
        <v>6446</v>
      </c>
      <c r="N2134" t="s">
        <v>3520</v>
      </c>
      <c r="Q2134" t="s">
        <v>1122</v>
      </c>
      <c r="R2134" t="s">
        <v>362</v>
      </c>
      <c r="S2134" t="s">
        <v>3521</v>
      </c>
      <c r="T2134" t="s">
        <v>338</v>
      </c>
      <c r="U2134" t="s">
        <v>530</v>
      </c>
      <c r="W2134" t="s">
        <v>3522</v>
      </c>
      <c r="Z2134" t="s">
        <v>6446</v>
      </c>
      <c r="AA2134" t="s">
        <v>3520</v>
      </c>
      <c r="AD2134" t="s">
        <v>1122</v>
      </c>
      <c r="AE2134" t="s">
        <v>362</v>
      </c>
      <c r="AF2134" t="s">
        <v>3521</v>
      </c>
      <c r="AG2134" t="s">
        <v>338</v>
      </c>
      <c r="AH2134" t="s">
        <v>530</v>
      </c>
      <c r="AJ2134" t="s">
        <v>3522</v>
      </c>
      <c r="AL2134" t="s">
        <v>339</v>
      </c>
      <c r="AM2134">
        <v>1</v>
      </c>
      <c r="AN2134">
        <v>1</v>
      </c>
      <c r="AO2134">
        <v>5039</v>
      </c>
      <c r="AQ2134">
        <v>124479</v>
      </c>
      <c r="AR2134">
        <v>55300001</v>
      </c>
      <c r="AS2134" t="s">
        <v>3008</v>
      </c>
      <c r="AT2134" t="s">
        <v>153</v>
      </c>
      <c r="AW2134" t="s">
        <v>340</v>
      </c>
      <c r="AX2134" t="s">
        <v>340</v>
      </c>
      <c r="AY2134" t="s">
        <v>382</v>
      </c>
      <c r="AZ2134">
        <v>0</v>
      </c>
      <c r="BY2134" t="s">
        <v>342</v>
      </c>
      <c r="EQ2134">
        <v>253396</v>
      </c>
      <c r="ER2134" t="s">
        <v>6447</v>
      </c>
      <c r="EV2134">
        <v>17286911</v>
      </c>
      <c r="EW2134">
        <v>928</v>
      </c>
      <c r="EX2134">
        <v>220669</v>
      </c>
      <c r="EY2134" t="s">
        <v>6448</v>
      </c>
      <c r="EZ2134">
        <v>1</v>
      </c>
      <c r="FC2134">
        <v>95096</v>
      </c>
      <c r="FD2134" t="s">
        <v>470</v>
      </c>
    </row>
    <row r="2135" spans="1:160" x14ac:dyDescent="0.3">
      <c r="A2135" t="str">
        <f>VLOOKUP(B2135,Table2[],3,FALSE)</f>
        <v>Digital</v>
      </c>
      <c r="B2135" t="str">
        <f>IF(OR(ISNUMBER(FIND("QVC",Z2135)),ISNUMBER(FIND("QVC",AL2135))),"QVC",IF(OR(ISNUMBER(FIND("NCO",H2135)),ISNUMBER(FIND("NCO",Y2135))), "NCO", IF(AL2135="consumer","PMD.com",VLOOKUP(LEFT(H2135,2),Tables!$E$1:$F$11,2,FALSE))))</f>
        <v>PMD.com</v>
      </c>
      <c r="C2135">
        <f t="shared" si="102"/>
        <v>53900001</v>
      </c>
      <c r="D2135">
        <f t="shared" si="103"/>
        <v>1</v>
      </c>
      <c r="E2135" t="str">
        <f t="shared" ca="1" si="101"/>
        <v>shifted orders shipped</v>
      </c>
      <c r="F2135" t="s">
        <v>3539</v>
      </c>
      <c r="G2135" t="s">
        <v>335</v>
      </c>
      <c r="H2135" t="s">
        <v>6445</v>
      </c>
      <c r="I2135" s="6">
        <v>44011.767858796295</v>
      </c>
      <c r="J2135" t="s">
        <v>16</v>
      </c>
      <c r="K2135" s="6">
        <v>44013.350104166668</v>
      </c>
      <c r="M2135" t="s">
        <v>6446</v>
      </c>
      <c r="N2135" t="s">
        <v>3520</v>
      </c>
      <c r="Q2135" t="s">
        <v>1122</v>
      </c>
      <c r="R2135" t="s">
        <v>362</v>
      </c>
      <c r="S2135" t="s">
        <v>3521</v>
      </c>
      <c r="T2135" t="s">
        <v>338</v>
      </c>
      <c r="U2135" t="s">
        <v>530</v>
      </c>
      <c r="W2135" t="s">
        <v>3522</v>
      </c>
      <c r="Z2135" t="s">
        <v>6446</v>
      </c>
      <c r="AA2135" t="s">
        <v>3520</v>
      </c>
      <c r="AD2135" t="s">
        <v>1122</v>
      </c>
      <c r="AE2135" t="s">
        <v>362</v>
      </c>
      <c r="AF2135" t="s">
        <v>3521</v>
      </c>
      <c r="AG2135" t="s">
        <v>338</v>
      </c>
      <c r="AH2135" t="s">
        <v>530</v>
      </c>
      <c r="AJ2135" t="s">
        <v>3522</v>
      </c>
      <c r="AL2135" t="s">
        <v>339</v>
      </c>
      <c r="AM2135">
        <v>1</v>
      </c>
      <c r="AN2135">
        <v>1</v>
      </c>
      <c r="AO2135">
        <v>31217</v>
      </c>
      <c r="AQ2135">
        <v>124466</v>
      </c>
      <c r="AR2135">
        <v>53900001</v>
      </c>
      <c r="AS2135" t="s">
        <v>1697</v>
      </c>
      <c r="AT2135" t="s">
        <v>104</v>
      </c>
      <c r="AW2135" t="s">
        <v>343</v>
      </c>
      <c r="BY2135" t="s">
        <v>342</v>
      </c>
      <c r="EQ2135">
        <v>247378</v>
      </c>
      <c r="ER2135" t="s">
        <v>6447</v>
      </c>
      <c r="EV2135">
        <v>17286911</v>
      </c>
      <c r="EW2135">
        <v>928</v>
      </c>
      <c r="EX2135">
        <v>220669</v>
      </c>
      <c r="EY2135" t="s">
        <v>6448</v>
      </c>
      <c r="EZ2135">
        <v>1</v>
      </c>
      <c r="FC2135">
        <v>95383</v>
      </c>
      <c r="FD2135" t="s">
        <v>1417</v>
      </c>
    </row>
    <row r="2136" spans="1:160" x14ac:dyDescent="0.3">
      <c r="A2136" t="str">
        <f>VLOOKUP(B2136,Table2[],3,FALSE)</f>
        <v>Digital</v>
      </c>
      <c r="B2136" t="str">
        <f>IF(OR(ISNUMBER(FIND("QVC",Z2136)),ISNUMBER(FIND("QVC",AL2136))),"QVC",IF(OR(ISNUMBER(FIND("NCO",H2136)),ISNUMBER(FIND("NCO",Y2136))), "NCO", IF(AL2136="consumer","PMD.com",VLOOKUP(LEFT(H2136,2),Tables!$E$1:$F$11,2,FALSE))))</f>
        <v>PMD.com</v>
      </c>
      <c r="C2136">
        <f t="shared" si="102"/>
        <v>57090001</v>
      </c>
      <c r="D2136">
        <f t="shared" si="103"/>
        <v>1</v>
      </c>
      <c r="E2136" t="str">
        <f t="shared" ca="1" si="101"/>
        <v>shifted orders shipped</v>
      </c>
      <c r="F2136" t="s">
        <v>3539</v>
      </c>
      <c r="G2136" t="s">
        <v>335</v>
      </c>
      <c r="H2136" t="s">
        <v>6445</v>
      </c>
      <c r="I2136" s="6">
        <v>44011.767858796295</v>
      </c>
      <c r="J2136" t="s">
        <v>16</v>
      </c>
      <c r="K2136" s="6">
        <v>44013.350104166668</v>
      </c>
      <c r="M2136" t="s">
        <v>6446</v>
      </c>
      <c r="N2136" t="s">
        <v>3520</v>
      </c>
      <c r="Q2136" t="s">
        <v>1122</v>
      </c>
      <c r="R2136" t="s">
        <v>362</v>
      </c>
      <c r="S2136" t="s">
        <v>3521</v>
      </c>
      <c r="T2136" t="s">
        <v>338</v>
      </c>
      <c r="U2136" t="s">
        <v>530</v>
      </c>
      <c r="W2136" t="s">
        <v>3522</v>
      </c>
      <c r="Z2136" t="s">
        <v>6446</v>
      </c>
      <c r="AA2136" t="s">
        <v>3520</v>
      </c>
      <c r="AD2136" t="s">
        <v>1122</v>
      </c>
      <c r="AE2136" t="s">
        <v>362</v>
      </c>
      <c r="AF2136" t="s">
        <v>3521</v>
      </c>
      <c r="AG2136" t="s">
        <v>338</v>
      </c>
      <c r="AH2136" t="s">
        <v>530</v>
      </c>
      <c r="AJ2136" t="s">
        <v>3522</v>
      </c>
      <c r="AL2136" t="s">
        <v>339</v>
      </c>
      <c r="AM2136">
        <v>1</v>
      </c>
      <c r="AN2136">
        <v>1</v>
      </c>
      <c r="AO2136">
        <v>2258</v>
      </c>
      <c r="AQ2136">
        <v>127089</v>
      </c>
      <c r="AR2136">
        <v>57090001</v>
      </c>
      <c r="AT2136" t="s">
        <v>1419</v>
      </c>
      <c r="AW2136" t="s">
        <v>340</v>
      </c>
      <c r="AX2136" t="s">
        <v>340</v>
      </c>
      <c r="AY2136" t="s">
        <v>348</v>
      </c>
      <c r="AZ2136" t="s">
        <v>1418</v>
      </c>
      <c r="BY2136" t="s">
        <v>342</v>
      </c>
      <c r="EQ2136">
        <v>248021</v>
      </c>
      <c r="ER2136" t="s">
        <v>6447</v>
      </c>
      <c r="EV2136">
        <v>17286911</v>
      </c>
      <c r="EW2136">
        <v>928</v>
      </c>
      <c r="EX2136">
        <v>220669</v>
      </c>
      <c r="EY2136" t="s">
        <v>6448</v>
      </c>
      <c r="EZ2136">
        <v>1</v>
      </c>
      <c r="FC2136">
        <v>95383</v>
      </c>
      <c r="FD2136" t="s">
        <v>1417</v>
      </c>
    </row>
    <row r="2137" spans="1:160" x14ac:dyDescent="0.3">
      <c r="A2137" t="str">
        <f>VLOOKUP(B2137,Table2[],3,FALSE)</f>
        <v>Digital</v>
      </c>
      <c r="B2137" t="str">
        <f>IF(OR(ISNUMBER(FIND("QVC",Z2137)),ISNUMBER(FIND("QVC",AL2137))),"QVC",IF(OR(ISNUMBER(FIND("NCO",H2137)),ISNUMBER(FIND("NCO",Y2137))), "NCO", IF(AL2137="consumer","PMD.com",VLOOKUP(LEFT(H2137,2),Tables!$E$1:$F$11,2,FALSE))))</f>
        <v>PMD.com</v>
      </c>
      <c r="C2137">
        <f t="shared" si="102"/>
        <v>53920001</v>
      </c>
      <c r="D2137">
        <f t="shared" si="103"/>
        <v>1</v>
      </c>
      <c r="E2137" t="str">
        <f t="shared" ca="1" si="101"/>
        <v>shifted orders shipped</v>
      </c>
      <c r="F2137" t="s">
        <v>3539</v>
      </c>
      <c r="G2137" t="s">
        <v>335</v>
      </c>
      <c r="H2137" t="s">
        <v>6445</v>
      </c>
      <c r="I2137" s="6">
        <v>44011.767858796295</v>
      </c>
      <c r="J2137" t="s">
        <v>16</v>
      </c>
      <c r="K2137" s="6">
        <v>44013.350104166668</v>
      </c>
      <c r="M2137" t="s">
        <v>6446</v>
      </c>
      <c r="N2137" t="s">
        <v>3520</v>
      </c>
      <c r="Q2137" t="s">
        <v>1122</v>
      </c>
      <c r="R2137" t="s">
        <v>362</v>
      </c>
      <c r="S2137" t="s">
        <v>3521</v>
      </c>
      <c r="T2137" t="s">
        <v>338</v>
      </c>
      <c r="U2137" t="s">
        <v>530</v>
      </c>
      <c r="W2137" t="s">
        <v>3522</v>
      </c>
      <c r="Z2137" t="s">
        <v>6446</v>
      </c>
      <c r="AA2137" t="s">
        <v>3520</v>
      </c>
      <c r="AD2137" t="s">
        <v>1122</v>
      </c>
      <c r="AE2137" t="s">
        <v>362</v>
      </c>
      <c r="AF2137" t="s">
        <v>3521</v>
      </c>
      <c r="AG2137" t="s">
        <v>338</v>
      </c>
      <c r="AH2137" t="s">
        <v>530</v>
      </c>
      <c r="AJ2137" t="s">
        <v>3522</v>
      </c>
      <c r="AL2137" t="s">
        <v>339</v>
      </c>
      <c r="AM2137">
        <v>1</v>
      </c>
      <c r="AN2137">
        <v>1</v>
      </c>
      <c r="AO2137">
        <v>14899</v>
      </c>
      <c r="AQ2137">
        <v>124468</v>
      </c>
      <c r="AR2137">
        <v>53920001</v>
      </c>
      <c r="AS2137">
        <v>9000000</v>
      </c>
      <c r="AT2137" t="s">
        <v>40</v>
      </c>
      <c r="AW2137" t="s">
        <v>343</v>
      </c>
      <c r="BY2137" t="s">
        <v>342</v>
      </c>
      <c r="EQ2137">
        <v>243396</v>
      </c>
      <c r="ER2137" t="s">
        <v>6447</v>
      </c>
      <c r="EV2137">
        <v>17286911</v>
      </c>
      <c r="EW2137">
        <v>928</v>
      </c>
      <c r="EX2137">
        <v>220669</v>
      </c>
      <c r="EY2137" t="s">
        <v>6448</v>
      </c>
      <c r="EZ2137">
        <v>1</v>
      </c>
      <c r="FC2137">
        <v>95385</v>
      </c>
      <c r="FD2137" t="s">
        <v>3531</v>
      </c>
    </row>
    <row r="2138" spans="1:160" x14ac:dyDescent="0.3">
      <c r="A2138" t="str">
        <f>VLOOKUP(B2138,Table2[],3,FALSE)</f>
        <v>Digital</v>
      </c>
      <c r="B2138" t="str">
        <f>IF(OR(ISNUMBER(FIND("QVC",Z2138)),ISNUMBER(FIND("QVC",AL2138))),"QVC",IF(OR(ISNUMBER(FIND("NCO",H2138)),ISNUMBER(FIND("NCO",Y2138))), "NCO", IF(AL2138="consumer","PMD.com",VLOOKUP(LEFT(H2138,2),Tables!$E$1:$F$11,2,FALSE))))</f>
        <v>PMD.com</v>
      </c>
      <c r="C2138">
        <f t="shared" si="102"/>
        <v>5341030</v>
      </c>
      <c r="D2138">
        <f t="shared" si="103"/>
        <v>1</v>
      </c>
      <c r="E2138" t="str">
        <f t="shared" ca="1" si="101"/>
        <v>shifted orders shipped</v>
      </c>
      <c r="F2138" t="s">
        <v>3539</v>
      </c>
      <c r="G2138" t="s">
        <v>335</v>
      </c>
      <c r="H2138" t="s">
        <v>6445</v>
      </c>
      <c r="I2138" s="6">
        <v>44011.767858796295</v>
      </c>
      <c r="J2138" t="s">
        <v>16</v>
      </c>
      <c r="K2138" s="6">
        <v>44013.350104166668</v>
      </c>
      <c r="M2138" t="s">
        <v>6446</v>
      </c>
      <c r="N2138" t="s">
        <v>3520</v>
      </c>
      <c r="Q2138" t="s">
        <v>1122</v>
      </c>
      <c r="R2138" t="s">
        <v>362</v>
      </c>
      <c r="S2138" t="s">
        <v>3521</v>
      </c>
      <c r="T2138" t="s">
        <v>338</v>
      </c>
      <c r="U2138" t="s">
        <v>530</v>
      </c>
      <c r="W2138" t="s">
        <v>3522</v>
      </c>
      <c r="Z2138" t="s">
        <v>6446</v>
      </c>
      <c r="AA2138" t="s">
        <v>3520</v>
      </c>
      <c r="AD2138" t="s">
        <v>1122</v>
      </c>
      <c r="AE2138" t="s">
        <v>362</v>
      </c>
      <c r="AF2138" t="s">
        <v>3521</v>
      </c>
      <c r="AG2138" t="s">
        <v>338</v>
      </c>
      <c r="AH2138" t="s">
        <v>530</v>
      </c>
      <c r="AJ2138" t="s">
        <v>3522</v>
      </c>
      <c r="AL2138" t="s">
        <v>339</v>
      </c>
      <c r="AM2138">
        <v>1</v>
      </c>
      <c r="AN2138">
        <v>1</v>
      </c>
      <c r="AO2138">
        <v>12859</v>
      </c>
      <c r="AQ2138">
        <v>124642</v>
      </c>
      <c r="AR2138">
        <v>5341030</v>
      </c>
      <c r="AS2138" t="s">
        <v>925</v>
      </c>
      <c r="AT2138" t="s">
        <v>926</v>
      </c>
      <c r="AW2138" t="s">
        <v>366</v>
      </c>
      <c r="AX2138" t="s">
        <v>366</v>
      </c>
      <c r="AY2138" t="s">
        <v>345</v>
      </c>
      <c r="AZ2138" t="s">
        <v>346</v>
      </c>
      <c r="BY2138" t="s">
        <v>342</v>
      </c>
      <c r="EQ2138">
        <v>243275</v>
      </c>
      <c r="ER2138" t="s">
        <v>6447</v>
      </c>
      <c r="EV2138">
        <v>17286911</v>
      </c>
      <c r="EW2138">
        <v>928</v>
      </c>
      <c r="EX2138">
        <v>220669</v>
      </c>
      <c r="EY2138" t="s">
        <v>6448</v>
      </c>
      <c r="EZ2138">
        <v>1</v>
      </c>
      <c r="FC2138">
        <v>95385</v>
      </c>
      <c r="FD2138" t="s">
        <v>3531</v>
      </c>
    </row>
    <row r="2139" spans="1:160" x14ac:dyDescent="0.3">
      <c r="A2139" t="str">
        <f>VLOOKUP(B2139,Table2[],3,FALSE)</f>
        <v>Digital</v>
      </c>
      <c r="B2139" t="str">
        <f>IF(OR(ISNUMBER(FIND("QVC",Z2139)),ISNUMBER(FIND("QVC",AL2139))),"QVC",IF(OR(ISNUMBER(FIND("NCO",H2139)),ISNUMBER(FIND("NCO",Y2139))), "NCO", IF(AL2139="consumer","PMD.com",VLOOKUP(LEFT(H2139,2),Tables!$E$1:$F$11,2,FALSE))))</f>
        <v>PMD.com</v>
      </c>
      <c r="C2139">
        <f t="shared" si="102"/>
        <v>55090001</v>
      </c>
      <c r="D2139">
        <f t="shared" si="103"/>
        <v>1</v>
      </c>
      <c r="E2139" t="str">
        <f t="shared" ca="1" si="101"/>
        <v>shifted orders shipped</v>
      </c>
      <c r="F2139" t="s">
        <v>3539</v>
      </c>
      <c r="G2139" t="s">
        <v>335</v>
      </c>
      <c r="H2139" t="s">
        <v>6445</v>
      </c>
      <c r="I2139" s="6">
        <v>44011.767858796295</v>
      </c>
      <c r="J2139" t="s">
        <v>16</v>
      </c>
      <c r="K2139" s="6">
        <v>44013.350104166668</v>
      </c>
      <c r="M2139" t="s">
        <v>6446</v>
      </c>
      <c r="N2139" t="s">
        <v>3520</v>
      </c>
      <c r="Q2139" t="s">
        <v>1122</v>
      </c>
      <c r="R2139" t="s">
        <v>362</v>
      </c>
      <c r="S2139" t="s">
        <v>3521</v>
      </c>
      <c r="T2139" t="s">
        <v>338</v>
      </c>
      <c r="U2139" t="s">
        <v>530</v>
      </c>
      <c r="W2139" t="s">
        <v>3522</v>
      </c>
      <c r="Z2139" t="s">
        <v>6446</v>
      </c>
      <c r="AA2139" t="s">
        <v>3520</v>
      </c>
      <c r="AD2139" t="s">
        <v>1122</v>
      </c>
      <c r="AE2139" t="s">
        <v>362</v>
      </c>
      <c r="AF2139" t="s">
        <v>3521</v>
      </c>
      <c r="AG2139" t="s">
        <v>338</v>
      </c>
      <c r="AH2139" t="s">
        <v>530</v>
      </c>
      <c r="AJ2139" t="s">
        <v>3522</v>
      </c>
      <c r="AL2139" t="s">
        <v>339</v>
      </c>
      <c r="AM2139">
        <v>1</v>
      </c>
      <c r="AN2139">
        <v>1</v>
      </c>
      <c r="AO2139">
        <v>5013</v>
      </c>
      <c r="AQ2139">
        <v>124478</v>
      </c>
      <c r="AR2139">
        <v>55090001</v>
      </c>
      <c r="AS2139" t="s">
        <v>995</v>
      </c>
      <c r="AT2139" t="s">
        <v>165</v>
      </c>
      <c r="AW2139" t="s">
        <v>340</v>
      </c>
      <c r="AX2139" t="s">
        <v>340</v>
      </c>
      <c r="AY2139" t="s">
        <v>382</v>
      </c>
      <c r="AZ2139">
        <v>0</v>
      </c>
      <c r="BY2139" t="s">
        <v>342</v>
      </c>
      <c r="EQ2139">
        <v>251219</v>
      </c>
      <c r="ER2139" t="s">
        <v>6447</v>
      </c>
      <c r="EV2139">
        <v>17286911</v>
      </c>
      <c r="EW2139">
        <v>928</v>
      </c>
      <c r="EX2139">
        <v>220669</v>
      </c>
      <c r="EY2139" t="s">
        <v>6448</v>
      </c>
      <c r="EZ2139">
        <v>1</v>
      </c>
      <c r="FC2139">
        <v>95096</v>
      </c>
      <c r="FD2139" t="s">
        <v>470</v>
      </c>
    </row>
    <row r="2140" spans="1:160" x14ac:dyDescent="0.3">
      <c r="A2140" t="str">
        <f>VLOOKUP(B2140,Table2[],3,FALSE)</f>
        <v>Digital</v>
      </c>
      <c r="B2140" t="str">
        <f>IF(OR(ISNUMBER(FIND("QVC",Z2140)),ISNUMBER(FIND("QVC",AL2140))),"QVC",IF(OR(ISNUMBER(FIND("NCO",H2140)),ISNUMBER(FIND("NCO",Y2140))), "NCO", IF(AL2140="consumer","PMD.com",VLOOKUP(LEFT(H2140,2),Tables!$E$1:$F$11,2,FALSE))))</f>
        <v>PMD.com</v>
      </c>
      <c r="C2140">
        <f t="shared" si="102"/>
        <v>552101</v>
      </c>
      <c r="D2140">
        <f t="shared" si="103"/>
        <v>1</v>
      </c>
      <c r="E2140" t="str">
        <f t="shared" ca="1" si="101"/>
        <v>shifted orders shipped</v>
      </c>
      <c r="F2140" t="s">
        <v>3539</v>
      </c>
      <c r="G2140" t="s">
        <v>335</v>
      </c>
      <c r="H2140" t="s">
        <v>6445</v>
      </c>
      <c r="I2140" s="6">
        <v>44011.767858796295</v>
      </c>
      <c r="J2140" t="s">
        <v>16</v>
      </c>
      <c r="K2140" s="6">
        <v>44013.350104166668</v>
      </c>
      <c r="M2140" t="s">
        <v>6446</v>
      </c>
      <c r="N2140" t="s">
        <v>3520</v>
      </c>
      <c r="Q2140" t="s">
        <v>1122</v>
      </c>
      <c r="R2140" t="s">
        <v>362</v>
      </c>
      <c r="S2140" t="s">
        <v>3521</v>
      </c>
      <c r="T2140" t="s">
        <v>338</v>
      </c>
      <c r="U2140" t="s">
        <v>530</v>
      </c>
      <c r="W2140" t="s">
        <v>3522</v>
      </c>
      <c r="Z2140" t="s">
        <v>6446</v>
      </c>
      <c r="AA2140" t="s">
        <v>3520</v>
      </c>
      <c r="AD2140" t="s">
        <v>1122</v>
      </c>
      <c r="AE2140" t="s">
        <v>362</v>
      </c>
      <c r="AF2140" t="s">
        <v>3521</v>
      </c>
      <c r="AG2140" t="s">
        <v>338</v>
      </c>
      <c r="AH2140" t="s">
        <v>530</v>
      </c>
      <c r="AJ2140" t="s">
        <v>3522</v>
      </c>
      <c r="AL2140" t="s">
        <v>339</v>
      </c>
      <c r="AM2140">
        <v>1</v>
      </c>
      <c r="AN2140">
        <v>1</v>
      </c>
      <c r="AO2140">
        <v>3241</v>
      </c>
      <c r="AQ2140">
        <v>124623</v>
      </c>
      <c r="AR2140">
        <v>552101</v>
      </c>
      <c r="AS2140" t="s">
        <v>166</v>
      </c>
      <c r="AT2140" t="s">
        <v>167</v>
      </c>
      <c r="AW2140" t="s">
        <v>340</v>
      </c>
      <c r="AX2140" t="s">
        <v>340</v>
      </c>
      <c r="AY2140" t="s">
        <v>382</v>
      </c>
      <c r="AZ2140" t="s">
        <v>471</v>
      </c>
      <c r="BY2140" t="s">
        <v>342</v>
      </c>
      <c r="EQ2140">
        <v>240933</v>
      </c>
      <c r="ER2140" t="s">
        <v>6447</v>
      </c>
      <c r="EV2140">
        <v>17286911</v>
      </c>
      <c r="EW2140">
        <v>928</v>
      </c>
      <c r="EX2140">
        <v>220669</v>
      </c>
      <c r="EY2140" t="s">
        <v>6448</v>
      </c>
      <c r="EZ2140">
        <v>1</v>
      </c>
      <c r="FC2140">
        <v>95096</v>
      </c>
      <c r="FD2140" t="s">
        <v>470</v>
      </c>
    </row>
    <row r="2141" spans="1:160" x14ac:dyDescent="0.3">
      <c r="A2141" t="str">
        <f>VLOOKUP(B2141,Table2[],3,FALSE)</f>
        <v>Digital</v>
      </c>
      <c r="B2141" t="str">
        <f>IF(OR(ISNUMBER(FIND("QVC",Z2141)),ISNUMBER(FIND("QVC",AL2141))),"QVC",IF(OR(ISNUMBER(FIND("NCO",H2141)),ISNUMBER(FIND("NCO",Y2141))), "NCO", IF(AL2141="consumer","PMD.com",VLOOKUP(LEFT(H2141,2),Tables!$E$1:$F$11,2,FALSE))))</f>
        <v>PMD.com</v>
      </c>
      <c r="C2141">
        <f t="shared" si="102"/>
        <v>51090061</v>
      </c>
      <c r="D2141">
        <f t="shared" si="103"/>
        <v>1</v>
      </c>
      <c r="E2141" t="str">
        <f t="shared" ca="1" si="101"/>
        <v>shifted orders shipped</v>
      </c>
      <c r="F2141" t="s">
        <v>3539</v>
      </c>
      <c r="G2141" t="s">
        <v>335</v>
      </c>
      <c r="H2141" t="s">
        <v>2743</v>
      </c>
      <c r="I2141" s="6">
        <v>44008.928680555553</v>
      </c>
      <c r="J2141" t="s">
        <v>16</v>
      </c>
      <c r="K2141" s="6">
        <v>44013.350208333337</v>
      </c>
      <c r="M2141" t="s">
        <v>3001</v>
      </c>
      <c r="N2141" t="s">
        <v>2285</v>
      </c>
      <c r="Q2141" t="s">
        <v>1098</v>
      </c>
      <c r="R2141" t="s">
        <v>360</v>
      </c>
      <c r="S2141">
        <v>27519</v>
      </c>
      <c r="T2141" t="s">
        <v>338</v>
      </c>
      <c r="U2141" t="s">
        <v>530</v>
      </c>
      <c r="W2141" t="s">
        <v>2286</v>
      </c>
      <c r="Z2141" t="s">
        <v>3001</v>
      </c>
      <c r="AA2141" t="s">
        <v>2285</v>
      </c>
      <c r="AD2141" t="s">
        <v>1098</v>
      </c>
      <c r="AE2141" t="s">
        <v>360</v>
      </c>
      <c r="AF2141">
        <v>27519</v>
      </c>
      <c r="AG2141" t="s">
        <v>338</v>
      </c>
      <c r="AH2141" t="s">
        <v>530</v>
      </c>
      <c r="AJ2141" t="s">
        <v>2286</v>
      </c>
      <c r="AL2141" t="s">
        <v>339</v>
      </c>
      <c r="AM2141">
        <v>1</v>
      </c>
      <c r="AN2141">
        <v>1</v>
      </c>
      <c r="AO2141">
        <v>8078</v>
      </c>
      <c r="AQ2141">
        <v>124010</v>
      </c>
      <c r="AR2141">
        <v>51090061</v>
      </c>
      <c r="AS2141" t="s">
        <v>2688</v>
      </c>
      <c r="AT2141" t="s">
        <v>122</v>
      </c>
      <c r="AW2141" t="s">
        <v>340</v>
      </c>
      <c r="AX2141" t="s">
        <v>340</v>
      </c>
      <c r="AY2141" t="s">
        <v>357</v>
      </c>
      <c r="AZ2141" t="s">
        <v>363</v>
      </c>
      <c r="BY2141" t="s">
        <v>342</v>
      </c>
      <c r="EQ2141">
        <v>252774</v>
      </c>
      <c r="ER2141" t="s">
        <v>2744</v>
      </c>
      <c r="EV2141">
        <v>17284972</v>
      </c>
      <c r="EW2141">
        <v>928</v>
      </c>
      <c r="EX2141">
        <v>219448</v>
      </c>
      <c r="EY2141" t="s">
        <v>6449</v>
      </c>
      <c r="EZ2141">
        <v>1</v>
      </c>
      <c r="FC2141">
        <v>51090061</v>
      </c>
      <c r="FD2141" t="s">
        <v>122</v>
      </c>
    </row>
    <row r="2142" spans="1:160" x14ac:dyDescent="0.3">
      <c r="A2142" t="str">
        <f>VLOOKUP(B2142,Table2[],3,FALSE)</f>
        <v>Digital</v>
      </c>
      <c r="B2142" t="str">
        <f>IF(OR(ISNUMBER(FIND("QVC",Z2142)),ISNUMBER(FIND("QVC",AL2142))),"QVC",IF(OR(ISNUMBER(FIND("NCO",H2142)),ISNUMBER(FIND("NCO",Y2142))), "NCO", IF(AL2142="consumer","PMD.com",VLOOKUP(LEFT(H2142,2),Tables!$E$1:$F$11,2,FALSE))))</f>
        <v>PMD.com</v>
      </c>
      <c r="C2142">
        <f t="shared" si="102"/>
        <v>51070001</v>
      </c>
      <c r="D2142">
        <f t="shared" si="103"/>
        <v>1</v>
      </c>
      <c r="E2142" t="str">
        <f t="shared" ca="1" si="101"/>
        <v>shifted orders shipped</v>
      </c>
      <c r="F2142" t="s">
        <v>3539</v>
      </c>
      <c r="G2142" t="s">
        <v>335</v>
      </c>
      <c r="H2142" t="s">
        <v>2743</v>
      </c>
      <c r="I2142" s="6">
        <v>44008.928680555553</v>
      </c>
      <c r="J2142" t="s">
        <v>16</v>
      </c>
      <c r="K2142" s="6">
        <v>44013.350208333337</v>
      </c>
      <c r="M2142" t="s">
        <v>3001</v>
      </c>
      <c r="N2142" t="s">
        <v>2285</v>
      </c>
      <c r="Q2142" t="s">
        <v>1098</v>
      </c>
      <c r="R2142" t="s">
        <v>360</v>
      </c>
      <c r="S2142">
        <v>27519</v>
      </c>
      <c r="T2142" t="s">
        <v>338</v>
      </c>
      <c r="U2142" t="s">
        <v>530</v>
      </c>
      <c r="W2142" t="s">
        <v>2286</v>
      </c>
      <c r="Z2142" t="s">
        <v>3001</v>
      </c>
      <c r="AA2142" t="s">
        <v>2285</v>
      </c>
      <c r="AD2142" t="s">
        <v>1098</v>
      </c>
      <c r="AE2142" t="s">
        <v>360</v>
      </c>
      <c r="AF2142">
        <v>27519</v>
      </c>
      <c r="AG2142" t="s">
        <v>338</v>
      </c>
      <c r="AH2142" t="s">
        <v>530</v>
      </c>
      <c r="AJ2142" t="s">
        <v>2286</v>
      </c>
      <c r="AL2142" t="s">
        <v>339</v>
      </c>
      <c r="AM2142">
        <v>1</v>
      </c>
      <c r="AN2142">
        <v>1</v>
      </c>
      <c r="AO2142">
        <v>10147</v>
      </c>
      <c r="AQ2142">
        <v>124429</v>
      </c>
      <c r="AR2142">
        <v>51070001</v>
      </c>
      <c r="AS2142" t="s">
        <v>1886</v>
      </c>
      <c r="AT2142" t="s">
        <v>45</v>
      </c>
      <c r="AW2142" t="s">
        <v>343</v>
      </c>
      <c r="BY2142" t="s">
        <v>342</v>
      </c>
      <c r="EQ2142">
        <v>251956</v>
      </c>
      <c r="ER2142" t="s">
        <v>2744</v>
      </c>
      <c r="EV2142">
        <v>17284972</v>
      </c>
      <c r="EW2142">
        <v>928</v>
      </c>
      <c r="EX2142">
        <v>219448</v>
      </c>
      <c r="EY2142" t="s">
        <v>6449</v>
      </c>
      <c r="EZ2142">
        <v>1</v>
      </c>
      <c r="FC2142">
        <v>51070001</v>
      </c>
      <c r="FD2142" t="s">
        <v>45</v>
      </c>
    </row>
    <row r="2143" spans="1:160" x14ac:dyDescent="0.3">
      <c r="A2143" t="str">
        <f>VLOOKUP(B2143,Table2[],3,FALSE)</f>
        <v>Digital</v>
      </c>
      <c r="B2143" t="str">
        <f>IF(OR(ISNUMBER(FIND("QVC",Z2143)),ISNUMBER(FIND("QVC",AL2143))),"QVC",IF(OR(ISNUMBER(FIND("NCO",H2143)),ISNUMBER(FIND("NCO",Y2143))), "NCO", IF(AL2143="consumer","PMD.com",VLOOKUP(LEFT(H2143,2),Tables!$E$1:$F$11,2,FALSE))))</f>
        <v>PMD.com</v>
      </c>
      <c r="C2143">
        <f t="shared" si="102"/>
        <v>52240001</v>
      </c>
      <c r="D2143">
        <f t="shared" si="103"/>
        <v>1</v>
      </c>
      <c r="E2143" t="str">
        <f t="shared" ca="1" si="101"/>
        <v>shifted orders shipped</v>
      </c>
      <c r="F2143" t="s">
        <v>3539</v>
      </c>
      <c r="G2143" t="s">
        <v>335</v>
      </c>
      <c r="H2143" t="s">
        <v>2743</v>
      </c>
      <c r="I2143" s="6">
        <v>44008.928680555553</v>
      </c>
      <c r="J2143" t="s">
        <v>16</v>
      </c>
      <c r="K2143" s="6">
        <v>44013.350208333337</v>
      </c>
      <c r="M2143" t="s">
        <v>3001</v>
      </c>
      <c r="N2143" t="s">
        <v>2285</v>
      </c>
      <c r="Q2143" t="s">
        <v>1098</v>
      </c>
      <c r="R2143" t="s">
        <v>360</v>
      </c>
      <c r="S2143">
        <v>27519</v>
      </c>
      <c r="T2143" t="s">
        <v>338</v>
      </c>
      <c r="U2143" t="s">
        <v>530</v>
      </c>
      <c r="W2143" t="s">
        <v>2286</v>
      </c>
      <c r="Z2143" t="s">
        <v>3001</v>
      </c>
      <c r="AA2143" t="s">
        <v>2285</v>
      </c>
      <c r="AD2143" t="s">
        <v>1098</v>
      </c>
      <c r="AE2143" t="s">
        <v>360</v>
      </c>
      <c r="AF2143">
        <v>27519</v>
      </c>
      <c r="AG2143" t="s">
        <v>338</v>
      </c>
      <c r="AH2143" t="s">
        <v>530</v>
      </c>
      <c r="AJ2143" t="s">
        <v>2286</v>
      </c>
      <c r="AL2143" t="s">
        <v>339</v>
      </c>
      <c r="AM2143">
        <v>1</v>
      </c>
      <c r="AN2143">
        <v>1</v>
      </c>
      <c r="AO2143">
        <v>5995</v>
      </c>
      <c r="AQ2143">
        <v>124435</v>
      </c>
      <c r="AR2143">
        <v>52240001</v>
      </c>
      <c r="AS2143" t="s">
        <v>2387</v>
      </c>
      <c r="AT2143" t="s">
        <v>108</v>
      </c>
      <c r="AW2143" t="s">
        <v>340</v>
      </c>
      <c r="AX2143" t="s">
        <v>340</v>
      </c>
      <c r="AY2143" t="s">
        <v>341</v>
      </c>
      <c r="AZ2143">
        <v>0</v>
      </c>
      <c r="BY2143" t="s">
        <v>342</v>
      </c>
      <c r="EQ2143">
        <v>253361</v>
      </c>
      <c r="ER2143" t="s">
        <v>2744</v>
      </c>
      <c r="EV2143">
        <v>17284972</v>
      </c>
      <c r="EW2143">
        <v>928</v>
      </c>
      <c r="EX2143">
        <v>219448</v>
      </c>
      <c r="EY2143" t="s">
        <v>6449</v>
      </c>
      <c r="EZ2143">
        <v>1</v>
      </c>
      <c r="FC2143">
        <v>52240001</v>
      </c>
      <c r="FD2143" t="s">
        <v>108</v>
      </c>
    </row>
    <row r="2144" spans="1:160" x14ac:dyDescent="0.3">
      <c r="A2144" t="str">
        <f>VLOOKUP(B2144,Table2[],3,FALSE)</f>
        <v>Digital</v>
      </c>
      <c r="B2144" t="str">
        <f>IF(OR(ISNUMBER(FIND("QVC",Z2144)),ISNUMBER(FIND("QVC",AL2144))),"QVC",IF(OR(ISNUMBER(FIND("NCO",H2144)),ISNUMBER(FIND("NCO",Y2144))), "NCO", IF(AL2144="consumer","PMD.com",VLOOKUP(LEFT(H2144,2),Tables!$E$1:$F$11,2,FALSE))))</f>
        <v>PMD.com</v>
      </c>
      <c r="C2144">
        <f t="shared" si="102"/>
        <v>53970001</v>
      </c>
      <c r="D2144">
        <f t="shared" si="103"/>
        <v>1</v>
      </c>
      <c r="E2144" t="str">
        <f t="shared" ca="1" si="101"/>
        <v>shifted orders shipped</v>
      </c>
      <c r="F2144" t="s">
        <v>3539</v>
      </c>
      <c r="G2144" t="s">
        <v>335</v>
      </c>
      <c r="H2144" t="s">
        <v>6450</v>
      </c>
      <c r="I2144" s="6">
        <v>44011.757418981484</v>
      </c>
      <c r="J2144" t="s">
        <v>16</v>
      </c>
      <c r="K2144" s="6">
        <v>44013.350428240738</v>
      </c>
      <c r="M2144" t="s">
        <v>6451</v>
      </c>
      <c r="N2144" t="s">
        <v>6452</v>
      </c>
      <c r="Q2144" t="s">
        <v>760</v>
      </c>
      <c r="R2144" t="s">
        <v>409</v>
      </c>
      <c r="S2144" t="s">
        <v>6453</v>
      </c>
      <c r="T2144" t="s">
        <v>338</v>
      </c>
      <c r="U2144" t="s">
        <v>530</v>
      </c>
      <c r="W2144" t="s">
        <v>6454</v>
      </c>
      <c r="Z2144" t="s">
        <v>6451</v>
      </c>
      <c r="AA2144" t="s">
        <v>6452</v>
      </c>
      <c r="AD2144" t="s">
        <v>760</v>
      </c>
      <c r="AE2144" t="s">
        <v>409</v>
      </c>
      <c r="AF2144" t="s">
        <v>6453</v>
      </c>
      <c r="AG2144" t="s">
        <v>338</v>
      </c>
      <c r="AH2144" t="s">
        <v>530</v>
      </c>
      <c r="AJ2144" t="s">
        <v>6454</v>
      </c>
      <c r="AL2144" t="s">
        <v>339</v>
      </c>
      <c r="AM2144">
        <v>1</v>
      </c>
      <c r="AN2144">
        <v>1</v>
      </c>
      <c r="AO2144">
        <v>392</v>
      </c>
      <c r="AQ2144">
        <v>124472</v>
      </c>
      <c r="AR2144">
        <v>53970001</v>
      </c>
      <c r="AS2144" t="s">
        <v>577</v>
      </c>
      <c r="AT2144" t="s">
        <v>41</v>
      </c>
      <c r="AW2144" t="s">
        <v>343</v>
      </c>
      <c r="BY2144" t="s">
        <v>342</v>
      </c>
      <c r="EQ2144">
        <v>251826</v>
      </c>
      <c r="ER2144" t="s">
        <v>6455</v>
      </c>
      <c r="EV2144">
        <v>17286903</v>
      </c>
      <c r="EW2144">
        <v>928</v>
      </c>
      <c r="EX2144">
        <v>220661</v>
      </c>
      <c r="EY2144" t="s">
        <v>6456</v>
      </c>
      <c r="EZ2144">
        <v>1</v>
      </c>
      <c r="FC2144">
        <v>53970001</v>
      </c>
      <c r="FD2144" t="s">
        <v>41</v>
      </c>
    </row>
    <row r="2145" spans="1:160" x14ac:dyDescent="0.3">
      <c r="A2145" t="str">
        <f>VLOOKUP(B2145,Table2[],3,FALSE)</f>
        <v>Digital</v>
      </c>
      <c r="B2145" t="str">
        <f>IF(OR(ISNUMBER(FIND("QVC",Z2145)),ISNUMBER(FIND("QVC",AL2145))),"QVC",IF(OR(ISNUMBER(FIND("NCO",H2145)),ISNUMBER(FIND("NCO",Y2145))), "NCO", IF(AL2145="consumer","PMD.com",VLOOKUP(LEFT(H2145,2),Tables!$E$1:$F$11,2,FALSE))))</f>
        <v>PMD.com</v>
      </c>
      <c r="C2145">
        <f t="shared" si="102"/>
        <v>52430001</v>
      </c>
      <c r="D2145">
        <f t="shared" si="103"/>
        <v>1</v>
      </c>
      <c r="E2145" t="str">
        <f t="shared" ca="1" si="101"/>
        <v>shifted orders shipped</v>
      </c>
      <c r="F2145" t="s">
        <v>3539</v>
      </c>
      <c r="G2145" t="s">
        <v>335</v>
      </c>
      <c r="H2145" t="s">
        <v>6450</v>
      </c>
      <c r="I2145" s="6">
        <v>44011.757418981484</v>
      </c>
      <c r="J2145" t="s">
        <v>16</v>
      </c>
      <c r="K2145" s="6">
        <v>44013.350428240738</v>
      </c>
      <c r="M2145" t="s">
        <v>6451</v>
      </c>
      <c r="N2145" t="s">
        <v>6452</v>
      </c>
      <c r="Q2145" t="s">
        <v>760</v>
      </c>
      <c r="R2145" t="s">
        <v>409</v>
      </c>
      <c r="S2145" t="s">
        <v>6453</v>
      </c>
      <c r="T2145" t="s">
        <v>338</v>
      </c>
      <c r="U2145" t="s">
        <v>530</v>
      </c>
      <c r="W2145" t="s">
        <v>6454</v>
      </c>
      <c r="Z2145" t="s">
        <v>6451</v>
      </c>
      <c r="AA2145" t="s">
        <v>6452</v>
      </c>
      <c r="AD2145" t="s">
        <v>760</v>
      </c>
      <c r="AE2145" t="s">
        <v>409</v>
      </c>
      <c r="AF2145" t="s">
        <v>6453</v>
      </c>
      <c r="AG2145" t="s">
        <v>338</v>
      </c>
      <c r="AH2145" t="s">
        <v>530</v>
      </c>
      <c r="AJ2145" t="s">
        <v>6454</v>
      </c>
      <c r="AL2145" t="s">
        <v>339</v>
      </c>
      <c r="AM2145">
        <v>1</v>
      </c>
      <c r="AN2145">
        <v>1</v>
      </c>
      <c r="AO2145">
        <v>12063</v>
      </c>
      <c r="AQ2145">
        <v>127155</v>
      </c>
      <c r="AR2145">
        <v>52430001</v>
      </c>
      <c r="AS2145" t="s">
        <v>927</v>
      </c>
      <c r="AT2145" t="s">
        <v>75</v>
      </c>
      <c r="AW2145" t="s">
        <v>340</v>
      </c>
      <c r="AX2145" t="s">
        <v>340</v>
      </c>
      <c r="AY2145" t="s">
        <v>357</v>
      </c>
      <c r="AZ2145" t="s">
        <v>363</v>
      </c>
      <c r="BY2145" t="s">
        <v>342</v>
      </c>
      <c r="EQ2145">
        <v>249990</v>
      </c>
      <c r="ER2145" t="s">
        <v>6455</v>
      </c>
      <c r="EV2145">
        <v>17286903</v>
      </c>
      <c r="EW2145">
        <v>928</v>
      </c>
      <c r="EX2145">
        <v>220661</v>
      </c>
      <c r="EY2145" t="s">
        <v>6456</v>
      </c>
      <c r="EZ2145">
        <v>1</v>
      </c>
      <c r="FC2145">
        <v>95385</v>
      </c>
      <c r="FD2145" t="s">
        <v>3531</v>
      </c>
    </row>
    <row r="2146" spans="1:160" x14ac:dyDescent="0.3">
      <c r="A2146" t="str">
        <f>VLOOKUP(B2146,Table2[],3,FALSE)</f>
        <v>Digital</v>
      </c>
      <c r="B2146" t="str">
        <f>IF(OR(ISNUMBER(FIND("QVC",Z2146)),ISNUMBER(FIND("QVC",AL2146))),"QVC",IF(OR(ISNUMBER(FIND("NCO",H2146)),ISNUMBER(FIND("NCO",Y2146))), "NCO", IF(AL2146="consumer","PMD.com",VLOOKUP(LEFT(H2146,2),Tables!$E$1:$F$11,2,FALSE))))</f>
        <v>PMD.com</v>
      </c>
      <c r="C2146" t="str">
        <f t="shared" si="102"/>
        <v>53500001A</v>
      </c>
      <c r="D2146">
        <f t="shared" si="103"/>
        <v>2</v>
      </c>
      <c r="E2146" t="str">
        <f t="shared" ca="1" si="101"/>
        <v>shifted orders shipped</v>
      </c>
      <c r="F2146" t="s">
        <v>3539</v>
      </c>
      <c r="G2146" t="s">
        <v>335</v>
      </c>
      <c r="H2146" t="s">
        <v>6450</v>
      </c>
      <c r="I2146" s="6">
        <v>44011.757418981484</v>
      </c>
      <c r="J2146" t="s">
        <v>16</v>
      </c>
      <c r="K2146" s="6">
        <v>44013.350428240738</v>
      </c>
      <c r="M2146" t="s">
        <v>6451</v>
      </c>
      <c r="N2146" t="s">
        <v>6452</v>
      </c>
      <c r="Q2146" t="s">
        <v>760</v>
      </c>
      <c r="R2146" t="s">
        <v>409</v>
      </c>
      <c r="S2146" t="s">
        <v>6453</v>
      </c>
      <c r="T2146" t="s">
        <v>338</v>
      </c>
      <c r="U2146" t="s">
        <v>530</v>
      </c>
      <c r="W2146" t="s">
        <v>6454</v>
      </c>
      <c r="Z2146" t="s">
        <v>6451</v>
      </c>
      <c r="AA2146" t="s">
        <v>6452</v>
      </c>
      <c r="AD2146" t="s">
        <v>760</v>
      </c>
      <c r="AE2146" t="s">
        <v>409</v>
      </c>
      <c r="AF2146" t="s">
        <v>6453</v>
      </c>
      <c r="AG2146" t="s">
        <v>338</v>
      </c>
      <c r="AH2146" t="s">
        <v>530</v>
      </c>
      <c r="AJ2146" t="s">
        <v>6454</v>
      </c>
      <c r="AL2146" t="s">
        <v>339</v>
      </c>
      <c r="AM2146">
        <v>2</v>
      </c>
      <c r="AN2146">
        <v>2</v>
      </c>
      <c r="AO2146">
        <v>1690</v>
      </c>
      <c r="AQ2146">
        <v>125277</v>
      </c>
      <c r="AR2146" t="s">
        <v>1242</v>
      </c>
      <c r="AS2146" t="s">
        <v>1243</v>
      </c>
      <c r="AT2146" t="s">
        <v>1244</v>
      </c>
      <c r="AW2146" t="s">
        <v>349</v>
      </c>
      <c r="AX2146" t="s">
        <v>553</v>
      </c>
      <c r="AY2146" t="s">
        <v>345</v>
      </c>
      <c r="AZ2146">
        <v>0</v>
      </c>
      <c r="EQ2146">
        <v>251914</v>
      </c>
      <c r="ER2146" t="s">
        <v>6455</v>
      </c>
      <c r="EV2146">
        <v>17286903</v>
      </c>
      <c r="EW2146">
        <v>928</v>
      </c>
      <c r="EX2146">
        <v>220661</v>
      </c>
      <c r="EY2146" t="s">
        <v>6456</v>
      </c>
      <c r="EZ2146">
        <v>1</v>
      </c>
      <c r="FC2146" t="s">
        <v>1242</v>
      </c>
      <c r="FD2146" t="s">
        <v>1244</v>
      </c>
    </row>
    <row r="2147" spans="1:160" x14ac:dyDescent="0.3">
      <c r="A2147" t="str">
        <f>VLOOKUP(B2147,Table2[],3,FALSE)</f>
        <v>Digital</v>
      </c>
      <c r="B2147" t="str">
        <f>IF(OR(ISNUMBER(FIND("QVC",Z2147)),ISNUMBER(FIND("QVC",AL2147))),"QVC",IF(OR(ISNUMBER(FIND("NCO",H2147)),ISNUMBER(FIND("NCO",Y2147))), "NCO", IF(AL2147="consumer","PMD.com",VLOOKUP(LEFT(H2147,2),Tables!$E$1:$F$11,2,FALSE))))</f>
        <v>PMD.com</v>
      </c>
      <c r="C2147">
        <f t="shared" si="102"/>
        <v>7568</v>
      </c>
      <c r="D2147">
        <f t="shared" si="103"/>
        <v>1</v>
      </c>
      <c r="E2147" t="str">
        <f t="shared" ca="1" si="101"/>
        <v>shifted orders shipped</v>
      </c>
      <c r="F2147" t="s">
        <v>3539</v>
      </c>
      <c r="G2147" t="s">
        <v>335</v>
      </c>
      <c r="H2147" t="s">
        <v>6450</v>
      </c>
      <c r="I2147" s="6">
        <v>44011.757418981484</v>
      </c>
      <c r="J2147" t="s">
        <v>16</v>
      </c>
      <c r="K2147" s="6">
        <v>44013.350428240738</v>
      </c>
      <c r="M2147" t="s">
        <v>6451</v>
      </c>
      <c r="N2147" t="s">
        <v>6452</v>
      </c>
      <c r="Q2147" t="s">
        <v>760</v>
      </c>
      <c r="R2147" t="s">
        <v>409</v>
      </c>
      <c r="S2147" t="s">
        <v>6453</v>
      </c>
      <c r="T2147" t="s">
        <v>338</v>
      </c>
      <c r="U2147" t="s">
        <v>530</v>
      </c>
      <c r="W2147" t="s">
        <v>6454</v>
      </c>
      <c r="Z2147" t="s">
        <v>6451</v>
      </c>
      <c r="AA2147" t="s">
        <v>6452</v>
      </c>
      <c r="AD2147" t="s">
        <v>760</v>
      </c>
      <c r="AE2147" t="s">
        <v>409</v>
      </c>
      <c r="AF2147" t="s">
        <v>6453</v>
      </c>
      <c r="AG2147" t="s">
        <v>338</v>
      </c>
      <c r="AH2147" t="s">
        <v>530</v>
      </c>
      <c r="AJ2147" t="s">
        <v>6454</v>
      </c>
      <c r="AL2147" t="s">
        <v>339</v>
      </c>
      <c r="AM2147">
        <v>1</v>
      </c>
      <c r="AN2147">
        <v>1</v>
      </c>
      <c r="AO2147">
        <v>888</v>
      </c>
      <c r="AQ2147">
        <v>124561</v>
      </c>
      <c r="AR2147">
        <v>7568</v>
      </c>
      <c r="AS2147" t="s">
        <v>916</v>
      </c>
      <c r="AT2147" t="s">
        <v>531</v>
      </c>
      <c r="AW2147" t="s">
        <v>349</v>
      </c>
      <c r="AX2147" t="s">
        <v>350</v>
      </c>
      <c r="AY2147" t="s">
        <v>351</v>
      </c>
      <c r="AZ2147">
        <v>0</v>
      </c>
      <c r="BY2147" t="s">
        <v>342</v>
      </c>
      <c r="EQ2147">
        <v>251963</v>
      </c>
      <c r="ER2147" t="s">
        <v>6455</v>
      </c>
      <c r="EV2147">
        <v>17286903</v>
      </c>
      <c r="EW2147">
        <v>928</v>
      </c>
      <c r="EX2147">
        <v>220661</v>
      </c>
      <c r="EY2147" t="s">
        <v>6456</v>
      </c>
      <c r="EZ2147">
        <v>1</v>
      </c>
      <c r="FC2147">
        <v>7568</v>
      </c>
      <c r="FD2147" t="s">
        <v>531</v>
      </c>
    </row>
    <row r="2148" spans="1:160" x14ac:dyDescent="0.3">
      <c r="A2148" t="str">
        <f>VLOOKUP(B2148,Table2[],3,FALSE)</f>
        <v>Digital</v>
      </c>
      <c r="B2148" t="str">
        <f>IF(OR(ISNUMBER(FIND("QVC",Z2148)),ISNUMBER(FIND("QVC",AL2148))),"QVC",IF(OR(ISNUMBER(FIND("NCO",H2148)),ISNUMBER(FIND("NCO",Y2148))), "NCO", IF(AL2148="consumer","PMD.com",VLOOKUP(LEFT(H2148,2),Tables!$E$1:$F$11,2,FALSE))))</f>
        <v>PMD.com</v>
      </c>
      <c r="C2148">
        <f t="shared" si="102"/>
        <v>5341030</v>
      </c>
      <c r="D2148">
        <f t="shared" si="103"/>
        <v>1</v>
      </c>
      <c r="E2148" t="str">
        <f t="shared" ca="1" si="101"/>
        <v>shifted orders shipped</v>
      </c>
      <c r="F2148" t="s">
        <v>3539</v>
      </c>
      <c r="G2148" t="s">
        <v>335</v>
      </c>
      <c r="H2148" t="s">
        <v>6450</v>
      </c>
      <c r="I2148" s="6">
        <v>44011.757418981484</v>
      </c>
      <c r="J2148" t="s">
        <v>16</v>
      </c>
      <c r="K2148" s="6">
        <v>44013.350428240738</v>
      </c>
      <c r="M2148" t="s">
        <v>6451</v>
      </c>
      <c r="N2148" t="s">
        <v>6452</v>
      </c>
      <c r="Q2148" t="s">
        <v>760</v>
      </c>
      <c r="R2148" t="s">
        <v>409</v>
      </c>
      <c r="S2148" t="s">
        <v>6453</v>
      </c>
      <c r="T2148" t="s">
        <v>338</v>
      </c>
      <c r="U2148" t="s">
        <v>530</v>
      </c>
      <c r="W2148" t="s">
        <v>6454</v>
      </c>
      <c r="Z2148" t="s">
        <v>6451</v>
      </c>
      <c r="AA2148" t="s">
        <v>6452</v>
      </c>
      <c r="AD2148" t="s">
        <v>760</v>
      </c>
      <c r="AE2148" t="s">
        <v>409</v>
      </c>
      <c r="AF2148" t="s">
        <v>6453</v>
      </c>
      <c r="AG2148" t="s">
        <v>338</v>
      </c>
      <c r="AH2148" t="s">
        <v>530</v>
      </c>
      <c r="AJ2148" t="s">
        <v>6454</v>
      </c>
      <c r="AL2148" t="s">
        <v>339</v>
      </c>
      <c r="AM2148">
        <v>1</v>
      </c>
      <c r="AN2148">
        <v>1</v>
      </c>
      <c r="AO2148">
        <v>12859</v>
      </c>
      <c r="AQ2148">
        <v>124642</v>
      </c>
      <c r="AR2148">
        <v>5341030</v>
      </c>
      <c r="AS2148" t="s">
        <v>925</v>
      </c>
      <c r="AT2148" t="s">
        <v>926</v>
      </c>
      <c r="AW2148" t="s">
        <v>366</v>
      </c>
      <c r="AX2148" t="s">
        <v>366</v>
      </c>
      <c r="AY2148" t="s">
        <v>345</v>
      </c>
      <c r="AZ2148" t="s">
        <v>346</v>
      </c>
      <c r="BY2148" t="s">
        <v>342</v>
      </c>
      <c r="EQ2148">
        <v>243275</v>
      </c>
      <c r="ER2148" t="s">
        <v>6455</v>
      </c>
      <c r="EV2148">
        <v>17286903</v>
      </c>
      <c r="EW2148">
        <v>928</v>
      </c>
      <c r="EX2148">
        <v>220661</v>
      </c>
      <c r="EY2148" t="s">
        <v>6456</v>
      </c>
      <c r="EZ2148">
        <v>1</v>
      </c>
      <c r="FC2148">
        <v>95385</v>
      </c>
      <c r="FD2148" t="s">
        <v>3531</v>
      </c>
    </row>
    <row r="2149" spans="1:160" x14ac:dyDescent="0.3">
      <c r="A2149" t="str">
        <f>VLOOKUP(B2149,Table2[],3,FALSE)</f>
        <v>Digital</v>
      </c>
      <c r="B2149" t="str">
        <f>IF(OR(ISNUMBER(FIND("QVC",Z2149)),ISNUMBER(FIND("QVC",AL2149))),"QVC",IF(OR(ISNUMBER(FIND("NCO",H2149)),ISNUMBER(FIND("NCO",Y2149))), "NCO", IF(AL2149="consumer","PMD.com",VLOOKUP(LEFT(H2149,2),Tables!$E$1:$F$11,2,FALSE))))</f>
        <v>PMD.com</v>
      </c>
      <c r="C2149">
        <f t="shared" si="102"/>
        <v>53920001</v>
      </c>
      <c r="D2149">
        <f t="shared" si="103"/>
        <v>1</v>
      </c>
      <c r="E2149" t="str">
        <f t="shared" ca="1" si="101"/>
        <v>shifted orders shipped</v>
      </c>
      <c r="F2149" t="s">
        <v>3539</v>
      </c>
      <c r="G2149" t="s">
        <v>335</v>
      </c>
      <c r="H2149" t="s">
        <v>6450</v>
      </c>
      <c r="I2149" s="6">
        <v>44011.757418981484</v>
      </c>
      <c r="J2149" t="s">
        <v>16</v>
      </c>
      <c r="K2149" s="6">
        <v>44013.350428240738</v>
      </c>
      <c r="M2149" t="s">
        <v>6451</v>
      </c>
      <c r="N2149" t="s">
        <v>6452</v>
      </c>
      <c r="Q2149" t="s">
        <v>760</v>
      </c>
      <c r="R2149" t="s">
        <v>409</v>
      </c>
      <c r="S2149" t="s">
        <v>6453</v>
      </c>
      <c r="T2149" t="s">
        <v>338</v>
      </c>
      <c r="U2149" t="s">
        <v>530</v>
      </c>
      <c r="W2149" t="s">
        <v>6454</v>
      </c>
      <c r="Z2149" t="s">
        <v>6451</v>
      </c>
      <c r="AA2149" t="s">
        <v>6452</v>
      </c>
      <c r="AD2149" t="s">
        <v>760</v>
      </c>
      <c r="AE2149" t="s">
        <v>409</v>
      </c>
      <c r="AF2149" t="s">
        <v>6453</v>
      </c>
      <c r="AG2149" t="s">
        <v>338</v>
      </c>
      <c r="AH2149" t="s">
        <v>530</v>
      </c>
      <c r="AJ2149" t="s">
        <v>6454</v>
      </c>
      <c r="AL2149" t="s">
        <v>339</v>
      </c>
      <c r="AM2149">
        <v>1</v>
      </c>
      <c r="AN2149">
        <v>1</v>
      </c>
      <c r="AO2149">
        <v>14899</v>
      </c>
      <c r="AQ2149">
        <v>124468</v>
      </c>
      <c r="AR2149">
        <v>53920001</v>
      </c>
      <c r="AS2149">
        <v>9000000</v>
      </c>
      <c r="AT2149" t="s">
        <v>40</v>
      </c>
      <c r="AW2149" t="s">
        <v>343</v>
      </c>
      <c r="BY2149" t="s">
        <v>342</v>
      </c>
      <c r="EQ2149">
        <v>243396</v>
      </c>
      <c r="ER2149" t="s">
        <v>6455</v>
      </c>
      <c r="EV2149">
        <v>17286903</v>
      </c>
      <c r="EW2149">
        <v>928</v>
      </c>
      <c r="EX2149">
        <v>220661</v>
      </c>
      <c r="EY2149" t="s">
        <v>6456</v>
      </c>
      <c r="EZ2149">
        <v>1</v>
      </c>
      <c r="FC2149">
        <v>95385</v>
      </c>
      <c r="FD2149" t="s">
        <v>3531</v>
      </c>
    </row>
    <row r="2150" spans="1:160" x14ac:dyDescent="0.3">
      <c r="A2150" t="str">
        <f>VLOOKUP(B2150,Table2[],3,FALSE)</f>
        <v>Digital</v>
      </c>
      <c r="B2150" t="str">
        <f>IF(OR(ISNUMBER(FIND("QVC",Z2150)),ISNUMBER(FIND("QVC",AL2150))),"QVC",IF(OR(ISNUMBER(FIND("NCO",H2150)),ISNUMBER(FIND("NCO",Y2150))), "NCO", IF(AL2150="consumer","PMD.com",VLOOKUP(LEFT(H2150,2),Tables!$E$1:$F$11,2,FALSE))))</f>
        <v>PMD.com</v>
      </c>
      <c r="C2150">
        <f t="shared" si="102"/>
        <v>51090030</v>
      </c>
      <c r="D2150">
        <f t="shared" si="103"/>
        <v>1</v>
      </c>
      <c r="E2150" t="str">
        <f t="shared" ca="1" si="101"/>
        <v>shifted orders shipped</v>
      </c>
      <c r="F2150" t="s">
        <v>3539</v>
      </c>
      <c r="G2150" t="s">
        <v>335</v>
      </c>
      <c r="H2150" t="s">
        <v>6450</v>
      </c>
      <c r="I2150" s="6">
        <v>44011.757418981484</v>
      </c>
      <c r="J2150" t="s">
        <v>16</v>
      </c>
      <c r="K2150" s="6">
        <v>44013.350428240738</v>
      </c>
      <c r="M2150" t="s">
        <v>6451</v>
      </c>
      <c r="N2150" t="s">
        <v>6452</v>
      </c>
      <c r="Q2150" t="s">
        <v>760</v>
      </c>
      <c r="R2150" t="s">
        <v>409</v>
      </c>
      <c r="S2150" t="s">
        <v>6453</v>
      </c>
      <c r="T2150" t="s">
        <v>338</v>
      </c>
      <c r="U2150" t="s">
        <v>530</v>
      </c>
      <c r="W2150" t="s">
        <v>6454</v>
      </c>
      <c r="Z2150" t="s">
        <v>6451</v>
      </c>
      <c r="AA2150" t="s">
        <v>6452</v>
      </c>
      <c r="AD2150" t="s">
        <v>760</v>
      </c>
      <c r="AE2150" t="s">
        <v>409</v>
      </c>
      <c r="AF2150" t="s">
        <v>6453</v>
      </c>
      <c r="AG2150" t="s">
        <v>338</v>
      </c>
      <c r="AH2150" t="s">
        <v>530</v>
      </c>
      <c r="AJ2150" t="s">
        <v>6454</v>
      </c>
      <c r="AL2150" t="s">
        <v>339</v>
      </c>
      <c r="AM2150">
        <v>1</v>
      </c>
      <c r="AN2150">
        <v>1</v>
      </c>
      <c r="AO2150">
        <v>6688</v>
      </c>
      <c r="AQ2150">
        <v>125960</v>
      </c>
      <c r="AR2150">
        <v>51090030</v>
      </c>
      <c r="AS2150" t="s">
        <v>3043</v>
      </c>
      <c r="AT2150" t="s">
        <v>628</v>
      </c>
      <c r="AW2150" t="s">
        <v>343</v>
      </c>
      <c r="BY2150" t="s">
        <v>342</v>
      </c>
      <c r="BZ2150" t="b">
        <v>0</v>
      </c>
      <c r="EQ2150">
        <v>243047</v>
      </c>
      <c r="ER2150" t="s">
        <v>6455</v>
      </c>
      <c r="EV2150">
        <v>17286903</v>
      </c>
      <c r="EW2150">
        <v>928</v>
      </c>
      <c r="EX2150">
        <v>220661</v>
      </c>
      <c r="EY2150" t="s">
        <v>6456</v>
      </c>
      <c r="EZ2150">
        <v>1</v>
      </c>
      <c r="FC2150">
        <v>95385</v>
      </c>
      <c r="FD2150" t="s">
        <v>3531</v>
      </c>
    </row>
    <row r="2151" spans="1:160" x14ac:dyDescent="0.3">
      <c r="A2151" t="str">
        <f>VLOOKUP(B2151,Table2[],3,FALSE)</f>
        <v>Digital</v>
      </c>
      <c r="B2151" t="str">
        <f>IF(OR(ISNUMBER(FIND("QVC",Z2151)),ISNUMBER(FIND("QVC",AL2151))),"QVC",IF(OR(ISNUMBER(FIND("NCO",H2151)),ISNUMBER(FIND("NCO",Y2151))), "NCO", IF(AL2151="consumer","PMD.com",VLOOKUP(LEFT(H2151,2),Tables!$E$1:$F$11,2,FALSE))))</f>
        <v>PMD.com</v>
      </c>
      <c r="C2151">
        <f t="shared" si="102"/>
        <v>5342</v>
      </c>
      <c r="D2151">
        <f t="shared" si="103"/>
        <v>1</v>
      </c>
      <c r="E2151" t="str">
        <f t="shared" ca="1" si="101"/>
        <v>shifted orders shipped</v>
      </c>
      <c r="F2151" t="s">
        <v>3539</v>
      </c>
      <c r="G2151" t="s">
        <v>335</v>
      </c>
      <c r="H2151" t="s">
        <v>6457</v>
      </c>
      <c r="I2151" s="6">
        <v>44007.908310185187</v>
      </c>
      <c r="J2151" t="s">
        <v>16</v>
      </c>
      <c r="K2151" s="6">
        <v>44013.350486111114</v>
      </c>
      <c r="M2151" t="s">
        <v>6458</v>
      </c>
      <c r="N2151" t="s">
        <v>6459</v>
      </c>
      <c r="Q2151" t="s">
        <v>1625</v>
      </c>
      <c r="R2151" t="s">
        <v>375</v>
      </c>
      <c r="S2151">
        <v>60070</v>
      </c>
      <c r="T2151" t="s">
        <v>338</v>
      </c>
      <c r="U2151" t="s">
        <v>530</v>
      </c>
      <c r="W2151" t="s">
        <v>6460</v>
      </c>
      <c r="Z2151" t="s">
        <v>6458</v>
      </c>
      <c r="AA2151" t="s">
        <v>6459</v>
      </c>
      <c r="AD2151" t="s">
        <v>1625</v>
      </c>
      <c r="AE2151" t="s">
        <v>375</v>
      </c>
      <c r="AF2151">
        <v>60070</v>
      </c>
      <c r="AG2151" t="s">
        <v>338</v>
      </c>
      <c r="AH2151" t="s">
        <v>530</v>
      </c>
      <c r="AJ2151" t="s">
        <v>6460</v>
      </c>
      <c r="AL2151" t="s">
        <v>339</v>
      </c>
      <c r="AM2151">
        <v>1</v>
      </c>
      <c r="AN2151">
        <v>1</v>
      </c>
      <c r="AO2151">
        <v>13280</v>
      </c>
      <c r="AQ2151">
        <v>123849</v>
      </c>
      <c r="AR2151">
        <v>5342</v>
      </c>
      <c r="AS2151" t="s">
        <v>1867</v>
      </c>
      <c r="AT2151" t="s">
        <v>149</v>
      </c>
      <c r="AW2151" t="s">
        <v>340</v>
      </c>
      <c r="AX2151" t="s">
        <v>340</v>
      </c>
      <c r="AY2151" t="s">
        <v>345</v>
      </c>
      <c r="AZ2151" t="s">
        <v>346</v>
      </c>
      <c r="BY2151" t="s">
        <v>342</v>
      </c>
      <c r="EQ2151">
        <v>244853</v>
      </c>
      <c r="ER2151" t="s">
        <v>6461</v>
      </c>
      <c r="EV2151">
        <v>17287185</v>
      </c>
      <c r="EW2151">
        <v>928</v>
      </c>
      <c r="EX2151">
        <v>217793</v>
      </c>
      <c r="EY2151" t="s">
        <v>6462</v>
      </c>
      <c r="EZ2151">
        <v>1</v>
      </c>
      <c r="FC2151">
        <v>90425</v>
      </c>
      <c r="FD2151" t="s">
        <v>388</v>
      </c>
    </row>
    <row r="2152" spans="1:160" x14ac:dyDescent="0.3">
      <c r="A2152" t="str">
        <f>VLOOKUP(B2152,Table2[],3,FALSE)</f>
        <v>Digital</v>
      </c>
      <c r="B2152" t="str">
        <f>IF(OR(ISNUMBER(FIND("QVC",Z2152)),ISNUMBER(FIND("QVC",AL2152))),"QVC",IF(OR(ISNUMBER(FIND("NCO",H2152)),ISNUMBER(FIND("NCO",Y2152))), "NCO", IF(AL2152="consumer","PMD.com",VLOOKUP(LEFT(H2152,2),Tables!$E$1:$F$11,2,FALSE))))</f>
        <v>PMD.com</v>
      </c>
      <c r="C2152">
        <f t="shared" si="102"/>
        <v>53440001</v>
      </c>
      <c r="D2152">
        <f t="shared" si="103"/>
        <v>1</v>
      </c>
      <c r="E2152" t="str">
        <f t="shared" ca="1" si="101"/>
        <v>shifted orders shipped</v>
      </c>
      <c r="F2152" t="s">
        <v>3539</v>
      </c>
      <c r="G2152" t="s">
        <v>335</v>
      </c>
      <c r="H2152" t="s">
        <v>6457</v>
      </c>
      <c r="I2152" s="6">
        <v>44007.908310185187</v>
      </c>
      <c r="J2152" t="s">
        <v>16</v>
      </c>
      <c r="K2152" s="6">
        <v>44013.350486111114</v>
      </c>
      <c r="M2152" t="s">
        <v>6458</v>
      </c>
      <c r="N2152" t="s">
        <v>6459</v>
      </c>
      <c r="Q2152" t="s">
        <v>1625</v>
      </c>
      <c r="R2152" t="s">
        <v>375</v>
      </c>
      <c r="S2152">
        <v>60070</v>
      </c>
      <c r="T2152" t="s">
        <v>338</v>
      </c>
      <c r="U2152" t="s">
        <v>530</v>
      </c>
      <c r="W2152" t="s">
        <v>6460</v>
      </c>
      <c r="Z2152" t="s">
        <v>6458</v>
      </c>
      <c r="AA2152" t="s">
        <v>6459</v>
      </c>
      <c r="AD2152" t="s">
        <v>1625</v>
      </c>
      <c r="AE2152" t="s">
        <v>375</v>
      </c>
      <c r="AF2152">
        <v>60070</v>
      </c>
      <c r="AG2152" t="s">
        <v>338</v>
      </c>
      <c r="AH2152" t="s">
        <v>530</v>
      </c>
      <c r="AJ2152" t="s">
        <v>6460</v>
      </c>
      <c r="AL2152" t="s">
        <v>339</v>
      </c>
      <c r="AM2152">
        <v>1</v>
      </c>
      <c r="AN2152">
        <v>1</v>
      </c>
      <c r="AO2152">
        <v>7642</v>
      </c>
      <c r="AQ2152">
        <v>124700</v>
      </c>
      <c r="AR2152">
        <v>53440001</v>
      </c>
      <c r="AS2152" t="s">
        <v>1240</v>
      </c>
      <c r="AT2152" t="s">
        <v>116</v>
      </c>
      <c r="AW2152" t="s">
        <v>340</v>
      </c>
      <c r="AX2152" t="s">
        <v>340</v>
      </c>
      <c r="AY2152" t="s">
        <v>345</v>
      </c>
      <c r="AZ2152" t="s">
        <v>345</v>
      </c>
      <c r="BY2152" t="s">
        <v>342</v>
      </c>
      <c r="EQ2152">
        <v>252960</v>
      </c>
      <c r="ER2152" t="s">
        <v>6461</v>
      </c>
      <c r="EV2152">
        <v>17287185</v>
      </c>
      <c r="EW2152">
        <v>928</v>
      </c>
      <c r="EX2152">
        <v>217793</v>
      </c>
      <c r="EY2152" t="s">
        <v>6462</v>
      </c>
      <c r="EZ2152">
        <v>1</v>
      </c>
      <c r="FC2152">
        <v>53440001</v>
      </c>
      <c r="FD2152" t="s">
        <v>116</v>
      </c>
    </row>
    <row r="2153" spans="1:160" x14ac:dyDescent="0.3">
      <c r="A2153" t="str">
        <f>VLOOKUP(B2153,Table2[],3,FALSE)</f>
        <v>Digital</v>
      </c>
      <c r="B2153" t="str">
        <f>IF(OR(ISNUMBER(FIND("QVC",Z2153)),ISNUMBER(FIND("QVC",AL2153))),"QVC",IF(OR(ISNUMBER(FIND("NCO",H2153)),ISNUMBER(FIND("NCO",Y2153))), "NCO", IF(AL2153="consumer","PMD.com",VLOOKUP(LEFT(H2153,2),Tables!$E$1:$F$11,2,FALSE))))</f>
        <v>PMD.com</v>
      </c>
      <c r="C2153">
        <f t="shared" si="102"/>
        <v>52460001</v>
      </c>
      <c r="D2153">
        <f t="shared" si="103"/>
        <v>2</v>
      </c>
      <c r="E2153" t="str">
        <f t="shared" ca="1" si="101"/>
        <v>shifted orders shipped</v>
      </c>
      <c r="F2153" t="s">
        <v>3539</v>
      </c>
      <c r="G2153" t="s">
        <v>335</v>
      </c>
      <c r="H2153" t="s">
        <v>6457</v>
      </c>
      <c r="I2153" s="6">
        <v>44007.908310185187</v>
      </c>
      <c r="J2153" t="s">
        <v>16</v>
      </c>
      <c r="K2153" s="6">
        <v>44013.350486111114</v>
      </c>
      <c r="M2153" t="s">
        <v>6458</v>
      </c>
      <c r="N2153" t="s">
        <v>6459</v>
      </c>
      <c r="Q2153" t="s">
        <v>1625</v>
      </c>
      <c r="R2153" t="s">
        <v>375</v>
      </c>
      <c r="S2153">
        <v>60070</v>
      </c>
      <c r="T2153" t="s">
        <v>338</v>
      </c>
      <c r="U2153" t="s">
        <v>530</v>
      </c>
      <c r="W2153" t="s">
        <v>6460</v>
      </c>
      <c r="Z2153" t="s">
        <v>6458</v>
      </c>
      <c r="AA2153" t="s">
        <v>6459</v>
      </c>
      <c r="AD2153" t="s">
        <v>1625</v>
      </c>
      <c r="AE2153" t="s">
        <v>375</v>
      </c>
      <c r="AF2153">
        <v>60070</v>
      </c>
      <c r="AG2153" t="s">
        <v>338</v>
      </c>
      <c r="AH2153" t="s">
        <v>530</v>
      </c>
      <c r="AJ2153" t="s">
        <v>6460</v>
      </c>
      <c r="AL2153" t="s">
        <v>339</v>
      </c>
      <c r="AM2153">
        <v>2</v>
      </c>
      <c r="AN2153">
        <v>2</v>
      </c>
      <c r="AO2153">
        <v>14007</v>
      </c>
      <c r="AQ2153">
        <v>127157</v>
      </c>
      <c r="AR2153">
        <v>52460001</v>
      </c>
      <c r="AS2153" t="s">
        <v>972</v>
      </c>
      <c r="AT2153" t="s">
        <v>76</v>
      </c>
      <c r="AW2153" t="s">
        <v>340</v>
      </c>
      <c r="AX2153" t="s">
        <v>340</v>
      </c>
      <c r="AY2153" t="s">
        <v>341</v>
      </c>
      <c r="AZ2153">
        <v>0</v>
      </c>
      <c r="BY2153" t="s">
        <v>342</v>
      </c>
      <c r="EQ2153">
        <v>252044</v>
      </c>
      <c r="ER2153" t="s">
        <v>6461</v>
      </c>
      <c r="EV2153">
        <v>17287185</v>
      </c>
      <c r="EW2153">
        <v>928</v>
      </c>
      <c r="EX2153">
        <v>217793</v>
      </c>
      <c r="EY2153" t="s">
        <v>6462</v>
      </c>
      <c r="EZ2153">
        <v>1</v>
      </c>
      <c r="FC2153">
        <v>52460001</v>
      </c>
      <c r="FD2153" t="s">
        <v>76</v>
      </c>
    </row>
    <row r="2154" spans="1:160" x14ac:dyDescent="0.3">
      <c r="A2154" t="str">
        <f>VLOOKUP(B2154,Table2[],3,FALSE)</f>
        <v>Digital</v>
      </c>
      <c r="B2154" t="str">
        <f>IF(OR(ISNUMBER(FIND("QVC",Z2154)),ISNUMBER(FIND("QVC",AL2154))),"QVC",IF(OR(ISNUMBER(FIND("NCO",H2154)),ISNUMBER(FIND("NCO",Y2154))), "NCO", IF(AL2154="consumer","PMD.com",VLOOKUP(LEFT(H2154,2),Tables!$E$1:$F$11,2,FALSE))))</f>
        <v>PMD.com</v>
      </c>
      <c r="C2154">
        <f t="shared" si="102"/>
        <v>51090061</v>
      </c>
      <c r="D2154">
        <f t="shared" si="103"/>
        <v>1</v>
      </c>
      <c r="E2154" t="str">
        <f t="shared" ca="1" si="101"/>
        <v>shifted orders shipped</v>
      </c>
      <c r="F2154" t="s">
        <v>3539</v>
      </c>
      <c r="G2154" t="s">
        <v>335</v>
      </c>
      <c r="H2154" t="s">
        <v>6457</v>
      </c>
      <c r="I2154" s="6">
        <v>44007.908310185187</v>
      </c>
      <c r="J2154" t="s">
        <v>16</v>
      </c>
      <c r="K2154" s="6">
        <v>44013.350486111114</v>
      </c>
      <c r="M2154" t="s">
        <v>6458</v>
      </c>
      <c r="N2154" t="s">
        <v>6459</v>
      </c>
      <c r="Q2154" t="s">
        <v>1625</v>
      </c>
      <c r="R2154" t="s">
        <v>375</v>
      </c>
      <c r="S2154">
        <v>60070</v>
      </c>
      <c r="T2154" t="s">
        <v>338</v>
      </c>
      <c r="U2154" t="s">
        <v>530</v>
      </c>
      <c r="W2154" t="s">
        <v>6460</v>
      </c>
      <c r="Z2154" t="s">
        <v>6458</v>
      </c>
      <c r="AA2154" t="s">
        <v>6459</v>
      </c>
      <c r="AD2154" t="s">
        <v>1625</v>
      </c>
      <c r="AE2154" t="s">
        <v>375</v>
      </c>
      <c r="AF2154">
        <v>60070</v>
      </c>
      <c r="AG2154" t="s">
        <v>338</v>
      </c>
      <c r="AH2154" t="s">
        <v>530</v>
      </c>
      <c r="AJ2154" t="s">
        <v>6460</v>
      </c>
      <c r="AL2154" t="s">
        <v>339</v>
      </c>
      <c r="AM2154">
        <v>1</v>
      </c>
      <c r="AN2154">
        <v>1</v>
      </c>
      <c r="AO2154">
        <v>8078</v>
      </c>
      <c r="AQ2154">
        <v>124010</v>
      </c>
      <c r="AR2154">
        <v>51090061</v>
      </c>
      <c r="AS2154" t="s">
        <v>2688</v>
      </c>
      <c r="AT2154" t="s">
        <v>122</v>
      </c>
      <c r="AW2154" t="s">
        <v>340</v>
      </c>
      <c r="AX2154" t="s">
        <v>340</v>
      </c>
      <c r="AY2154" t="s">
        <v>357</v>
      </c>
      <c r="AZ2154" t="s">
        <v>363</v>
      </c>
      <c r="BY2154" t="s">
        <v>342</v>
      </c>
      <c r="EQ2154">
        <v>252774</v>
      </c>
      <c r="ER2154" t="s">
        <v>6461</v>
      </c>
      <c r="EV2154">
        <v>17287185</v>
      </c>
      <c r="EW2154">
        <v>928</v>
      </c>
      <c r="EX2154">
        <v>217793</v>
      </c>
      <c r="EY2154" t="s">
        <v>6462</v>
      </c>
      <c r="EZ2154">
        <v>1</v>
      </c>
      <c r="FC2154">
        <v>51090061</v>
      </c>
      <c r="FD2154" t="s">
        <v>122</v>
      </c>
    </row>
    <row r="2155" spans="1:160" x14ac:dyDescent="0.3">
      <c r="A2155" t="str">
        <f>VLOOKUP(B2155,Table2[],3,FALSE)</f>
        <v>Digital</v>
      </c>
      <c r="B2155" t="str">
        <f>IF(OR(ISNUMBER(FIND("QVC",Z2155)),ISNUMBER(FIND("QVC",AL2155))),"QVC",IF(OR(ISNUMBER(FIND("NCO",H2155)),ISNUMBER(FIND("NCO",Y2155))), "NCO", IF(AL2155="consumer","PMD.com",VLOOKUP(LEFT(H2155,2),Tables!$E$1:$F$11,2,FALSE))))</f>
        <v>PMD.com</v>
      </c>
      <c r="C2155">
        <f t="shared" si="102"/>
        <v>5341</v>
      </c>
      <c r="D2155">
        <f t="shared" si="103"/>
        <v>1</v>
      </c>
      <c r="E2155" t="str">
        <f t="shared" ca="1" si="101"/>
        <v>shifted orders shipped</v>
      </c>
      <c r="F2155" t="s">
        <v>3539</v>
      </c>
      <c r="G2155" t="s">
        <v>335</v>
      </c>
      <c r="H2155" t="s">
        <v>6457</v>
      </c>
      <c r="I2155" s="6">
        <v>44007.908310185187</v>
      </c>
      <c r="J2155" t="s">
        <v>16</v>
      </c>
      <c r="K2155" s="6">
        <v>44013.350486111114</v>
      </c>
      <c r="M2155" t="s">
        <v>6458</v>
      </c>
      <c r="N2155" t="s">
        <v>6459</v>
      </c>
      <c r="Q2155" t="s">
        <v>1625</v>
      </c>
      <c r="R2155" t="s">
        <v>375</v>
      </c>
      <c r="S2155">
        <v>60070</v>
      </c>
      <c r="T2155" t="s">
        <v>338</v>
      </c>
      <c r="U2155" t="s">
        <v>530</v>
      </c>
      <c r="W2155" t="s">
        <v>6460</v>
      </c>
      <c r="Z2155" t="s">
        <v>6458</v>
      </c>
      <c r="AA2155" t="s">
        <v>6459</v>
      </c>
      <c r="AD2155" t="s">
        <v>1625</v>
      </c>
      <c r="AE2155" t="s">
        <v>375</v>
      </c>
      <c r="AF2155">
        <v>60070</v>
      </c>
      <c r="AG2155" t="s">
        <v>338</v>
      </c>
      <c r="AH2155" t="s">
        <v>530</v>
      </c>
      <c r="AJ2155" t="s">
        <v>6460</v>
      </c>
      <c r="AL2155" t="s">
        <v>339</v>
      </c>
      <c r="AM2155">
        <v>1</v>
      </c>
      <c r="AN2155">
        <v>1</v>
      </c>
      <c r="AO2155">
        <v>15156</v>
      </c>
      <c r="AQ2155">
        <v>124187</v>
      </c>
      <c r="AR2155">
        <v>5341</v>
      </c>
      <c r="AS2155" t="s">
        <v>1851</v>
      </c>
      <c r="AT2155" t="s">
        <v>82</v>
      </c>
      <c r="AW2155" t="s">
        <v>340</v>
      </c>
      <c r="AX2155" t="s">
        <v>340</v>
      </c>
      <c r="AY2155" t="s">
        <v>345</v>
      </c>
      <c r="AZ2155" t="s">
        <v>346</v>
      </c>
      <c r="BY2155" t="s">
        <v>342</v>
      </c>
      <c r="EQ2155">
        <v>243643</v>
      </c>
      <c r="ER2155" t="s">
        <v>6461</v>
      </c>
      <c r="EV2155">
        <v>17287185</v>
      </c>
      <c r="EW2155">
        <v>928</v>
      </c>
      <c r="EX2155">
        <v>217793</v>
      </c>
      <c r="EY2155" t="s">
        <v>6462</v>
      </c>
      <c r="EZ2155">
        <v>1</v>
      </c>
      <c r="FC2155">
        <v>90425</v>
      </c>
      <c r="FD2155" t="s">
        <v>388</v>
      </c>
    </row>
    <row r="2156" spans="1:160" x14ac:dyDescent="0.3">
      <c r="A2156" t="str">
        <f>VLOOKUP(B2156,Table2[],3,FALSE)</f>
        <v>Digital</v>
      </c>
      <c r="B2156" t="str">
        <f>IF(OR(ISNUMBER(FIND("QVC",Z2156)),ISNUMBER(FIND("QVC",AL2156))),"QVC",IF(OR(ISNUMBER(FIND("NCO",H2156)),ISNUMBER(FIND("NCO",Y2156))), "NCO", IF(AL2156="consumer","PMD.com",VLOOKUP(LEFT(H2156,2),Tables!$E$1:$F$11,2,FALSE))))</f>
        <v>PMD.com</v>
      </c>
      <c r="C2156">
        <f t="shared" si="102"/>
        <v>51090061</v>
      </c>
      <c r="D2156">
        <f t="shared" si="103"/>
        <v>1</v>
      </c>
      <c r="E2156" t="str">
        <f t="shared" ca="1" si="101"/>
        <v>shifted orders shipped</v>
      </c>
      <c r="F2156" t="s">
        <v>3539</v>
      </c>
      <c r="G2156" t="s">
        <v>335</v>
      </c>
      <c r="H2156" t="s">
        <v>2713</v>
      </c>
      <c r="I2156" s="6">
        <v>44008.877986111111</v>
      </c>
      <c r="J2156" t="s">
        <v>16</v>
      </c>
      <c r="K2156" s="6">
        <v>44013.35056712963</v>
      </c>
      <c r="M2156" t="s">
        <v>6463</v>
      </c>
      <c r="N2156" t="s">
        <v>6464</v>
      </c>
      <c r="Q2156" t="s">
        <v>1360</v>
      </c>
      <c r="R2156" t="s">
        <v>375</v>
      </c>
      <c r="S2156">
        <v>62521</v>
      </c>
      <c r="T2156" t="s">
        <v>338</v>
      </c>
      <c r="U2156" t="s">
        <v>530</v>
      </c>
      <c r="W2156" t="s">
        <v>6465</v>
      </c>
      <c r="Z2156" t="s">
        <v>6463</v>
      </c>
      <c r="AA2156" t="s">
        <v>6464</v>
      </c>
      <c r="AD2156" t="s">
        <v>1360</v>
      </c>
      <c r="AE2156" t="s">
        <v>375</v>
      </c>
      <c r="AF2156">
        <v>62521</v>
      </c>
      <c r="AG2156" t="s">
        <v>338</v>
      </c>
      <c r="AH2156" t="s">
        <v>530</v>
      </c>
      <c r="AJ2156" t="s">
        <v>6465</v>
      </c>
      <c r="AL2156" t="s">
        <v>339</v>
      </c>
      <c r="AM2156">
        <v>1</v>
      </c>
      <c r="AN2156">
        <v>1</v>
      </c>
      <c r="AO2156">
        <v>8078</v>
      </c>
      <c r="AQ2156">
        <v>124010</v>
      </c>
      <c r="AR2156">
        <v>51090061</v>
      </c>
      <c r="AS2156" t="s">
        <v>2688</v>
      </c>
      <c r="AT2156" t="s">
        <v>122</v>
      </c>
      <c r="AW2156" t="s">
        <v>340</v>
      </c>
      <c r="AX2156" t="s">
        <v>340</v>
      </c>
      <c r="AY2156" t="s">
        <v>357</v>
      </c>
      <c r="AZ2156" t="s">
        <v>363</v>
      </c>
      <c r="BY2156" t="s">
        <v>342</v>
      </c>
      <c r="EQ2156">
        <v>252774</v>
      </c>
      <c r="ER2156" t="s">
        <v>2714</v>
      </c>
      <c r="EV2156">
        <v>17284907</v>
      </c>
      <c r="EW2156">
        <v>928</v>
      </c>
      <c r="EX2156">
        <v>219383</v>
      </c>
      <c r="EY2156" t="s">
        <v>6466</v>
      </c>
      <c r="EZ2156">
        <v>1</v>
      </c>
      <c r="FC2156">
        <v>51090061</v>
      </c>
      <c r="FD2156" t="s">
        <v>122</v>
      </c>
    </row>
    <row r="2157" spans="1:160" x14ac:dyDescent="0.3">
      <c r="A2157" t="str">
        <f>VLOOKUP(B2157,Table2[],3,FALSE)</f>
        <v>Digital</v>
      </c>
      <c r="B2157" t="str">
        <f>IF(OR(ISNUMBER(FIND("QVC",Z2157)),ISNUMBER(FIND("QVC",AL2157))),"QVC",IF(OR(ISNUMBER(FIND("NCO",H2157)),ISNUMBER(FIND("NCO",Y2157))), "NCO", IF(AL2157="consumer","PMD.com",VLOOKUP(LEFT(H2157,2),Tables!$E$1:$F$11,2,FALSE))))</f>
        <v>PMD.com</v>
      </c>
      <c r="C2157">
        <f t="shared" si="102"/>
        <v>5341</v>
      </c>
      <c r="D2157">
        <f t="shared" si="103"/>
        <v>1</v>
      </c>
      <c r="E2157" t="str">
        <f t="shared" ca="1" si="101"/>
        <v>shifted orders shipped</v>
      </c>
      <c r="F2157" t="s">
        <v>3539</v>
      </c>
      <c r="G2157" t="s">
        <v>335</v>
      </c>
      <c r="H2157" t="s">
        <v>6467</v>
      </c>
      <c r="I2157" s="6">
        <v>44007.613217592596</v>
      </c>
      <c r="J2157" t="s">
        <v>16</v>
      </c>
      <c r="K2157" s="6">
        <v>44013.350717592592</v>
      </c>
      <c r="M2157" t="s">
        <v>6468</v>
      </c>
      <c r="N2157" t="s">
        <v>1797</v>
      </c>
      <c r="O2157" t="s">
        <v>6469</v>
      </c>
      <c r="Q2157" t="s">
        <v>1366</v>
      </c>
      <c r="R2157" t="s">
        <v>365</v>
      </c>
      <c r="S2157">
        <v>90723</v>
      </c>
      <c r="T2157" t="s">
        <v>338</v>
      </c>
      <c r="U2157" t="s">
        <v>530</v>
      </c>
      <c r="Z2157" t="s">
        <v>6468</v>
      </c>
      <c r="AA2157" t="s">
        <v>1797</v>
      </c>
      <c r="AB2157" t="s">
        <v>6469</v>
      </c>
      <c r="AD2157" t="s">
        <v>1366</v>
      </c>
      <c r="AE2157" t="s">
        <v>365</v>
      </c>
      <c r="AF2157">
        <v>90723</v>
      </c>
      <c r="AG2157" t="s">
        <v>338</v>
      </c>
      <c r="AH2157" t="s">
        <v>530</v>
      </c>
      <c r="AL2157" t="s">
        <v>339</v>
      </c>
      <c r="AM2157">
        <v>1</v>
      </c>
      <c r="AN2157">
        <v>1</v>
      </c>
      <c r="AO2157">
        <v>15156</v>
      </c>
      <c r="AQ2157">
        <v>124187</v>
      </c>
      <c r="AR2157">
        <v>5341</v>
      </c>
      <c r="AS2157" t="s">
        <v>1851</v>
      </c>
      <c r="AT2157" t="s">
        <v>82</v>
      </c>
      <c r="AW2157" t="s">
        <v>340</v>
      </c>
      <c r="AX2157" t="s">
        <v>340</v>
      </c>
      <c r="AY2157" t="s">
        <v>345</v>
      </c>
      <c r="AZ2157" t="s">
        <v>346</v>
      </c>
      <c r="BY2157" t="s">
        <v>342</v>
      </c>
      <c r="EQ2157">
        <v>243643</v>
      </c>
      <c r="ER2157" t="s">
        <v>6470</v>
      </c>
      <c r="EV2157">
        <v>17287177</v>
      </c>
      <c r="EW2157">
        <v>928</v>
      </c>
      <c r="EX2157">
        <v>217694</v>
      </c>
      <c r="EY2157" t="s">
        <v>6471</v>
      </c>
      <c r="EZ2157">
        <v>1</v>
      </c>
      <c r="FC2157">
        <v>95109</v>
      </c>
      <c r="FD2157" t="s">
        <v>6472</v>
      </c>
    </row>
    <row r="2158" spans="1:160" x14ac:dyDescent="0.3">
      <c r="A2158" t="str">
        <f>VLOOKUP(B2158,Table2[],3,FALSE)</f>
        <v>Digital</v>
      </c>
      <c r="B2158" t="str">
        <f>IF(OR(ISNUMBER(FIND("QVC",Z2158)),ISNUMBER(FIND("QVC",AL2158))),"QVC",IF(OR(ISNUMBER(FIND("NCO",H2158)),ISNUMBER(FIND("NCO",Y2158))), "NCO", IF(AL2158="consumer","PMD.com",VLOOKUP(LEFT(H2158,2),Tables!$E$1:$F$11,2,FALSE))))</f>
        <v>PMD.com</v>
      </c>
      <c r="C2158">
        <f t="shared" si="102"/>
        <v>53900001</v>
      </c>
      <c r="D2158">
        <f t="shared" si="103"/>
        <v>1</v>
      </c>
      <c r="E2158" t="str">
        <f t="shared" ca="1" si="101"/>
        <v>shifted orders shipped</v>
      </c>
      <c r="F2158" t="s">
        <v>3539</v>
      </c>
      <c r="G2158" t="s">
        <v>335</v>
      </c>
      <c r="H2158" t="s">
        <v>6467</v>
      </c>
      <c r="I2158" s="6">
        <v>44007.613217592596</v>
      </c>
      <c r="J2158" t="s">
        <v>16</v>
      </c>
      <c r="K2158" s="6">
        <v>44013.350717592592</v>
      </c>
      <c r="M2158" t="s">
        <v>6468</v>
      </c>
      <c r="N2158" t="s">
        <v>1797</v>
      </c>
      <c r="O2158" t="s">
        <v>6469</v>
      </c>
      <c r="Q2158" t="s">
        <v>1366</v>
      </c>
      <c r="R2158" t="s">
        <v>365</v>
      </c>
      <c r="S2158">
        <v>90723</v>
      </c>
      <c r="T2158" t="s">
        <v>338</v>
      </c>
      <c r="U2158" t="s">
        <v>530</v>
      </c>
      <c r="Z2158" t="s">
        <v>6468</v>
      </c>
      <c r="AA2158" t="s">
        <v>1797</v>
      </c>
      <c r="AB2158" t="s">
        <v>6469</v>
      </c>
      <c r="AD2158" t="s">
        <v>1366</v>
      </c>
      <c r="AE2158" t="s">
        <v>365</v>
      </c>
      <c r="AF2158">
        <v>90723</v>
      </c>
      <c r="AG2158" t="s">
        <v>338</v>
      </c>
      <c r="AH2158" t="s">
        <v>530</v>
      </c>
      <c r="AL2158" t="s">
        <v>339</v>
      </c>
      <c r="AM2158">
        <v>1</v>
      </c>
      <c r="AN2158">
        <v>1</v>
      </c>
      <c r="AO2158">
        <v>31217</v>
      </c>
      <c r="AQ2158">
        <v>124466</v>
      </c>
      <c r="AR2158">
        <v>53900001</v>
      </c>
      <c r="AS2158" t="s">
        <v>1697</v>
      </c>
      <c r="AT2158" t="s">
        <v>104</v>
      </c>
      <c r="AW2158" t="s">
        <v>343</v>
      </c>
      <c r="BY2158" t="s">
        <v>342</v>
      </c>
      <c r="EQ2158">
        <v>247378</v>
      </c>
      <c r="ER2158" t="s">
        <v>6470</v>
      </c>
      <c r="EV2158">
        <v>17287177</v>
      </c>
      <c r="EW2158">
        <v>928</v>
      </c>
      <c r="EX2158">
        <v>217694</v>
      </c>
      <c r="EY2158" t="s">
        <v>6471</v>
      </c>
      <c r="EZ2158">
        <v>1</v>
      </c>
      <c r="FC2158">
        <v>95383</v>
      </c>
      <c r="FD2158" t="s">
        <v>1417</v>
      </c>
    </row>
    <row r="2159" spans="1:160" x14ac:dyDescent="0.3">
      <c r="A2159" t="str">
        <f>VLOOKUP(B2159,Table2[],3,FALSE)</f>
        <v>Digital</v>
      </c>
      <c r="B2159" t="str">
        <f>IF(OR(ISNUMBER(FIND("QVC",Z2159)),ISNUMBER(FIND("QVC",AL2159))),"QVC",IF(OR(ISNUMBER(FIND("NCO",H2159)),ISNUMBER(FIND("NCO",Y2159))), "NCO", IF(AL2159="consumer","PMD.com",VLOOKUP(LEFT(H2159,2),Tables!$E$1:$F$11,2,FALSE))))</f>
        <v>PMD.com</v>
      </c>
      <c r="C2159">
        <f t="shared" si="102"/>
        <v>57090001</v>
      </c>
      <c r="D2159">
        <f t="shared" si="103"/>
        <v>1</v>
      </c>
      <c r="E2159" t="str">
        <f t="shared" ca="1" si="101"/>
        <v>shifted orders shipped</v>
      </c>
      <c r="F2159" t="s">
        <v>3539</v>
      </c>
      <c r="G2159" t="s">
        <v>335</v>
      </c>
      <c r="H2159" t="s">
        <v>6467</v>
      </c>
      <c r="I2159" s="6">
        <v>44007.613217592596</v>
      </c>
      <c r="J2159" t="s">
        <v>16</v>
      </c>
      <c r="K2159" s="6">
        <v>44013.350717592592</v>
      </c>
      <c r="M2159" t="s">
        <v>6468</v>
      </c>
      <c r="N2159" t="s">
        <v>1797</v>
      </c>
      <c r="O2159" t="s">
        <v>6469</v>
      </c>
      <c r="Q2159" t="s">
        <v>1366</v>
      </c>
      <c r="R2159" t="s">
        <v>365</v>
      </c>
      <c r="S2159">
        <v>90723</v>
      </c>
      <c r="T2159" t="s">
        <v>338</v>
      </c>
      <c r="U2159" t="s">
        <v>530</v>
      </c>
      <c r="Z2159" t="s">
        <v>6468</v>
      </c>
      <c r="AA2159" t="s">
        <v>1797</v>
      </c>
      <c r="AB2159" t="s">
        <v>6469</v>
      </c>
      <c r="AD2159" t="s">
        <v>1366</v>
      </c>
      <c r="AE2159" t="s">
        <v>365</v>
      </c>
      <c r="AF2159">
        <v>90723</v>
      </c>
      <c r="AG2159" t="s">
        <v>338</v>
      </c>
      <c r="AH2159" t="s">
        <v>530</v>
      </c>
      <c r="AL2159" t="s">
        <v>339</v>
      </c>
      <c r="AM2159">
        <v>1</v>
      </c>
      <c r="AN2159">
        <v>1</v>
      </c>
      <c r="AO2159">
        <v>2258</v>
      </c>
      <c r="AQ2159">
        <v>127089</v>
      </c>
      <c r="AR2159">
        <v>57090001</v>
      </c>
      <c r="AT2159" t="s">
        <v>1419</v>
      </c>
      <c r="AW2159" t="s">
        <v>340</v>
      </c>
      <c r="AX2159" t="s">
        <v>340</v>
      </c>
      <c r="AY2159" t="s">
        <v>348</v>
      </c>
      <c r="AZ2159" t="s">
        <v>1418</v>
      </c>
      <c r="BY2159" t="s">
        <v>342</v>
      </c>
      <c r="EQ2159">
        <v>248021</v>
      </c>
      <c r="ER2159" t="s">
        <v>6470</v>
      </c>
      <c r="EV2159">
        <v>17287177</v>
      </c>
      <c r="EW2159">
        <v>928</v>
      </c>
      <c r="EX2159">
        <v>217694</v>
      </c>
      <c r="EY2159" t="s">
        <v>6471</v>
      </c>
      <c r="EZ2159">
        <v>1</v>
      </c>
      <c r="FC2159">
        <v>95383</v>
      </c>
      <c r="FD2159" t="s">
        <v>1417</v>
      </c>
    </row>
    <row r="2160" spans="1:160" x14ac:dyDescent="0.3">
      <c r="A2160" t="str">
        <f>VLOOKUP(B2160,Table2[],3,FALSE)</f>
        <v>Digital</v>
      </c>
      <c r="B2160" t="str">
        <f>IF(OR(ISNUMBER(FIND("QVC",Z2160)),ISNUMBER(FIND("QVC",AL2160))),"QVC",IF(OR(ISNUMBER(FIND("NCO",H2160)),ISNUMBER(FIND("NCO",Y2160))), "NCO", IF(AL2160="consumer","PMD.com",VLOOKUP(LEFT(H2160,2),Tables!$E$1:$F$11,2,FALSE))))</f>
        <v>PMD.com</v>
      </c>
      <c r="C2160">
        <f t="shared" si="102"/>
        <v>53190001</v>
      </c>
      <c r="D2160">
        <f t="shared" si="103"/>
        <v>1</v>
      </c>
      <c r="E2160" t="str">
        <f t="shared" ca="1" si="101"/>
        <v>shifted orders shipped</v>
      </c>
      <c r="F2160" t="s">
        <v>3539</v>
      </c>
      <c r="G2160" t="s">
        <v>335</v>
      </c>
      <c r="H2160" t="s">
        <v>6467</v>
      </c>
      <c r="I2160" s="6">
        <v>44007.613217592596</v>
      </c>
      <c r="J2160" t="s">
        <v>16</v>
      </c>
      <c r="K2160" s="6">
        <v>44013.350717592592</v>
      </c>
      <c r="M2160" t="s">
        <v>6468</v>
      </c>
      <c r="N2160" t="s">
        <v>1797</v>
      </c>
      <c r="O2160" t="s">
        <v>6469</v>
      </c>
      <c r="Q2160" t="s">
        <v>1366</v>
      </c>
      <c r="R2160" t="s">
        <v>365</v>
      </c>
      <c r="S2160">
        <v>90723</v>
      </c>
      <c r="T2160" t="s">
        <v>338</v>
      </c>
      <c r="U2160" t="s">
        <v>530</v>
      </c>
      <c r="Z2160" t="s">
        <v>6468</v>
      </c>
      <c r="AA2160" t="s">
        <v>1797</v>
      </c>
      <c r="AB2160" t="s">
        <v>6469</v>
      </c>
      <c r="AD2160" t="s">
        <v>1366</v>
      </c>
      <c r="AE2160" t="s">
        <v>365</v>
      </c>
      <c r="AF2160">
        <v>90723</v>
      </c>
      <c r="AG2160" t="s">
        <v>338</v>
      </c>
      <c r="AH2160" t="s">
        <v>530</v>
      </c>
      <c r="AL2160" t="s">
        <v>339</v>
      </c>
      <c r="AM2160">
        <v>1</v>
      </c>
      <c r="AN2160">
        <v>1</v>
      </c>
      <c r="AO2160">
        <v>4496</v>
      </c>
      <c r="AQ2160">
        <v>124009</v>
      </c>
      <c r="AR2160">
        <v>53190001</v>
      </c>
      <c r="AS2160" t="s">
        <v>1003</v>
      </c>
      <c r="AT2160" t="s">
        <v>53</v>
      </c>
      <c r="AW2160" t="s">
        <v>340</v>
      </c>
      <c r="AX2160" t="s">
        <v>340</v>
      </c>
      <c r="AY2160" t="s">
        <v>357</v>
      </c>
      <c r="AZ2160" t="s">
        <v>361</v>
      </c>
      <c r="BY2160" t="s">
        <v>342</v>
      </c>
      <c r="EQ2160">
        <v>252079</v>
      </c>
      <c r="ER2160" t="s">
        <v>6470</v>
      </c>
      <c r="EV2160">
        <v>17287177</v>
      </c>
      <c r="EW2160">
        <v>928</v>
      </c>
      <c r="EX2160">
        <v>217694</v>
      </c>
      <c r="EY2160" t="s">
        <v>6471</v>
      </c>
      <c r="EZ2160">
        <v>1</v>
      </c>
      <c r="FC2160">
        <v>95109</v>
      </c>
      <c r="FD2160" t="s">
        <v>6472</v>
      </c>
    </row>
    <row r="2161" spans="1:160" x14ac:dyDescent="0.3">
      <c r="A2161" t="str">
        <f>VLOOKUP(B2161,Table2[],3,FALSE)</f>
        <v>Digital</v>
      </c>
      <c r="B2161" t="str">
        <f>IF(OR(ISNUMBER(FIND("QVC",Z2161)),ISNUMBER(FIND("QVC",AL2161))),"QVC",IF(OR(ISNUMBER(FIND("NCO",H2161)),ISNUMBER(FIND("NCO",Y2161))), "NCO", IF(AL2161="consumer","PMD.com",VLOOKUP(LEFT(H2161,2),Tables!$E$1:$F$11,2,FALSE))))</f>
        <v>PMD.com</v>
      </c>
      <c r="C2161">
        <f t="shared" si="102"/>
        <v>53440001</v>
      </c>
      <c r="D2161">
        <f t="shared" si="103"/>
        <v>1</v>
      </c>
      <c r="E2161" t="str">
        <f t="shared" ca="1" si="101"/>
        <v>shifted orders shipped</v>
      </c>
      <c r="F2161" t="s">
        <v>3539</v>
      </c>
      <c r="G2161" t="s">
        <v>335</v>
      </c>
      <c r="H2161" t="s">
        <v>6467</v>
      </c>
      <c r="I2161" s="6">
        <v>44007.613217592596</v>
      </c>
      <c r="J2161" t="s">
        <v>16</v>
      </c>
      <c r="K2161" s="6">
        <v>44013.350717592592</v>
      </c>
      <c r="M2161" t="s">
        <v>6468</v>
      </c>
      <c r="N2161" t="s">
        <v>1797</v>
      </c>
      <c r="O2161" t="s">
        <v>6469</v>
      </c>
      <c r="Q2161" t="s">
        <v>1366</v>
      </c>
      <c r="R2161" t="s">
        <v>365</v>
      </c>
      <c r="S2161">
        <v>90723</v>
      </c>
      <c r="T2161" t="s">
        <v>338</v>
      </c>
      <c r="U2161" t="s">
        <v>530</v>
      </c>
      <c r="Z2161" t="s">
        <v>6468</v>
      </c>
      <c r="AA2161" t="s">
        <v>1797</v>
      </c>
      <c r="AB2161" t="s">
        <v>6469</v>
      </c>
      <c r="AD2161" t="s">
        <v>1366</v>
      </c>
      <c r="AE2161" t="s">
        <v>365</v>
      </c>
      <c r="AF2161">
        <v>90723</v>
      </c>
      <c r="AG2161" t="s">
        <v>338</v>
      </c>
      <c r="AH2161" t="s">
        <v>530</v>
      </c>
      <c r="AL2161" t="s">
        <v>339</v>
      </c>
      <c r="AM2161">
        <v>1</v>
      </c>
      <c r="AN2161">
        <v>1</v>
      </c>
      <c r="AO2161">
        <v>7642</v>
      </c>
      <c r="AQ2161">
        <v>124700</v>
      </c>
      <c r="AR2161">
        <v>53440001</v>
      </c>
      <c r="AS2161" t="s">
        <v>1240</v>
      </c>
      <c r="AT2161" t="s">
        <v>116</v>
      </c>
      <c r="AW2161" t="s">
        <v>340</v>
      </c>
      <c r="AX2161" t="s">
        <v>340</v>
      </c>
      <c r="AY2161" t="s">
        <v>345</v>
      </c>
      <c r="AZ2161" t="s">
        <v>345</v>
      </c>
      <c r="BY2161" t="s">
        <v>342</v>
      </c>
      <c r="EQ2161">
        <v>252960</v>
      </c>
      <c r="ER2161" t="s">
        <v>6470</v>
      </c>
      <c r="EV2161">
        <v>17287177</v>
      </c>
      <c r="EW2161">
        <v>928</v>
      </c>
      <c r="EX2161">
        <v>217694</v>
      </c>
      <c r="EY2161" t="s">
        <v>6471</v>
      </c>
      <c r="EZ2161">
        <v>1</v>
      </c>
      <c r="FC2161">
        <v>95109</v>
      </c>
      <c r="FD2161" t="s">
        <v>6472</v>
      </c>
    </row>
    <row r="2162" spans="1:160" x14ac:dyDescent="0.3">
      <c r="A2162" t="str">
        <f>VLOOKUP(B2162,Table2[],3,FALSE)</f>
        <v>Digital</v>
      </c>
      <c r="B2162" t="str">
        <f>IF(OR(ISNUMBER(FIND("QVC",Z2162)),ISNUMBER(FIND("QVC",AL2162))),"QVC",IF(OR(ISNUMBER(FIND("NCO",H2162)),ISNUMBER(FIND("NCO",Y2162))), "NCO", IF(AL2162="consumer","PMD.com",VLOOKUP(LEFT(H2162,2),Tables!$E$1:$F$11,2,FALSE))))</f>
        <v>PMD.com</v>
      </c>
      <c r="C2162">
        <f t="shared" si="102"/>
        <v>57110001</v>
      </c>
      <c r="D2162">
        <f t="shared" si="103"/>
        <v>1</v>
      </c>
      <c r="E2162" t="str">
        <f t="shared" ca="1" si="101"/>
        <v>shifted orders shipped</v>
      </c>
      <c r="F2162" t="s">
        <v>3539</v>
      </c>
      <c r="G2162" t="s">
        <v>335</v>
      </c>
      <c r="H2162" t="s">
        <v>6467</v>
      </c>
      <c r="I2162" s="6">
        <v>44007.613217592596</v>
      </c>
      <c r="J2162" t="s">
        <v>16</v>
      </c>
      <c r="K2162" s="6">
        <v>44013.350717592592</v>
      </c>
      <c r="M2162" t="s">
        <v>6468</v>
      </c>
      <c r="N2162" t="s">
        <v>1797</v>
      </c>
      <c r="O2162" t="s">
        <v>6469</v>
      </c>
      <c r="Q2162" t="s">
        <v>1366</v>
      </c>
      <c r="R2162" t="s">
        <v>365</v>
      </c>
      <c r="S2162">
        <v>90723</v>
      </c>
      <c r="T2162" t="s">
        <v>338</v>
      </c>
      <c r="U2162" t="s">
        <v>530</v>
      </c>
      <c r="Z2162" t="s">
        <v>6468</v>
      </c>
      <c r="AA2162" t="s">
        <v>1797</v>
      </c>
      <c r="AB2162" t="s">
        <v>6469</v>
      </c>
      <c r="AD2162" t="s">
        <v>1366</v>
      </c>
      <c r="AE2162" t="s">
        <v>365</v>
      </c>
      <c r="AF2162">
        <v>90723</v>
      </c>
      <c r="AG2162" t="s">
        <v>338</v>
      </c>
      <c r="AH2162" t="s">
        <v>530</v>
      </c>
      <c r="AL2162" t="s">
        <v>339</v>
      </c>
      <c r="AM2162">
        <v>1</v>
      </c>
      <c r="AN2162">
        <v>1</v>
      </c>
      <c r="AO2162">
        <v>2258</v>
      </c>
      <c r="AQ2162">
        <v>127091</v>
      </c>
      <c r="AR2162">
        <v>57110001</v>
      </c>
      <c r="AT2162" t="s">
        <v>1332</v>
      </c>
      <c r="AW2162" t="s">
        <v>340</v>
      </c>
      <c r="AX2162" t="s">
        <v>340</v>
      </c>
      <c r="AY2162" t="s">
        <v>348</v>
      </c>
      <c r="AZ2162" t="s">
        <v>1418</v>
      </c>
      <c r="BY2162" t="s">
        <v>342</v>
      </c>
      <c r="EQ2162">
        <v>248023</v>
      </c>
      <c r="ER2162" t="s">
        <v>6470</v>
      </c>
      <c r="EV2162">
        <v>17287177</v>
      </c>
      <c r="EW2162">
        <v>928</v>
      </c>
      <c r="EX2162">
        <v>217694</v>
      </c>
      <c r="EY2162" t="s">
        <v>6471</v>
      </c>
      <c r="EZ2162">
        <v>1</v>
      </c>
      <c r="FC2162">
        <v>95383</v>
      </c>
      <c r="FD2162" t="s">
        <v>1417</v>
      </c>
    </row>
    <row r="2163" spans="1:160" x14ac:dyDescent="0.3">
      <c r="A2163" t="str">
        <f>VLOOKUP(B2163,Table2[],3,FALSE)</f>
        <v>Digital</v>
      </c>
      <c r="B2163" t="str">
        <f>IF(OR(ISNUMBER(FIND("QVC",Z2163)),ISNUMBER(FIND("QVC",AL2163))),"QVC",IF(OR(ISNUMBER(FIND("NCO",H2163)),ISNUMBER(FIND("NCO",Y2163))), "NCO", IF(AL2163="consumer","PMD.com",VLOOKUP(LEFT(H2163,2),Tables!$E$1:$F$11,2,FALSE))))</f>
        <v>PMD.com</v>
      </c>
      <c r="C2163">
        <f t="shared" si="102"/>
        <v>5342</v>
      </c>
      <c r="D2163">
        <f t="shared" si="103"/>
        <v>1</v>
      </c>
      <c r="E2163" t="str">
        <f t="shared" ca="1" si="101"/>
        <v>shifted orders shipped</v>
      </c>
      <c r="F2163" t="s">
        <v>3539</v>
      </c>
      <c r="G2163" t="s">
        <v>335</v>
      </c>
      <c r="H2163" t="s">
        <v>6467</v>
      </c>
      <c r="I2163" s="6">
        <v>44007.613217592596</v>
      </c>
      <c r="J2163" t="s">
        <v>16</v>
      </c>
      <c r="K2163" s="6">
        <v>44013.350717592592</v>
      </c>
      <c r="M2163" t="s">
        <v>6468</v>
      </c>
      <c r="N2163" t="s">
        <v>1797</v>
      </c>
      <c r="O2163" t="s">
        <v>6469</v>
      </c>
      <c r="Q2163" t="s">
        <v>1366</v>
      </c>
      <c r="R2163" t="s">
        <v>365</v>
      </c>
      <c r="S2163">
        <v>90723</v>
      </c>
      <c r="T2163" t="s">
        <v>338</v>
      </c>
      <c r="U2163" t="s">
        <v>530</v>
      </c>
      <c r="Z2163" t="s">
        <v>6468</v>
      </c>
      <c r="AA2163" t="s">
        <v>1797</v>
      </c>
      <c r="AB2163" t="s">
        <v>6469</v>
      </c>
      <c r="AD2163" t="s">
        <v>1366</v>
      </c>
      <c r="AE2163" t="s">
        <v>365</v>
      </c>
      <c r="AF2163">
        <v>90723</v>
      </c>
      <c r="AG2163" t="s">
        <v>338</v>
      </c>
      <c r="AH2163" t="s">
        <v>530</v>
      </c>
      <c r="AL2163" t="s">
        <v>339</v>
      </c>
      <c r="AM2163">
        <v>1</v>
      </c>
      <c r="AN2163">
        <v>1</v>
      </c>
      <c r="AO2163">
        <v>13280</v>
      </c>
      <c r="AQ2163">
        <v>123849</v>
      </c>
      <c r="AR2163">
        <v>5342</v>
      </c>
      <c r="AS2163" t="s">
        <v>1867</v>
      </c>
      <c r="AT2163" t="s">
        <v>149</v>
      </c>
      <c r="AW2163" t="s">
        <v>340</v>
      </c>
      <c r="AX2163" t="s">
        <v>340</v>
      </c>
      <c r="AY2163" t="s">
        <v>345</v>
      </c>
      <c r="AZ2163" t="s">
        <v>346</v>
      </c>
      <c r="BY2163" t="s">
        <v>342</v>
      </c>
      <c r="EQ2163">
        <v>244853</v>
      </c>
      <c r="ER2163" t="s">
        <v>6470</v>
      </c>
      <c r="EV2163">
        <v>17287177</v>
      </c>
      <c r="EW2163">
        <v>928</v>
      </c>
      <c r="EX2163">
        <v>217694</v>
      </c>
      <c r="EY2163" t="s">
        <v>6471</v>
      </c>
      <c r="EZ2163">
        <v>1</v>
      </c>
      <c r="FC2163">
        <v>95109</v>
      </c>
      <c r="FD2163" t="s">
        <v>6472</v>
      </c>
    </row>
    <row r="2164" spans="1:160" x14ac:dyDescent="0.3">
      <c r="A2164" t="str">
        <f>VLOOKUP(B2164,Table2[],3,FALSE)</f>
        <v>Digital</v>
      </c>
      <c r="B2164" t="str">
        <f>IF(OR(ISNUMBER(FIND("QVC",Z2164)),ISNUMBER(FIND("QVC",AL2164))),"QVC",IF(OR(ISNUMBER(FIND("NCO",H2164)),ISNUMBER(FIND("NCO",Y2164))), "NCO", IF(AL2164="consumer","PMD.com",VLOOKUP(LEFT(H2164,2),Tables!$E$1:$F$11,2,FALSE))))</f>
        <v>PMD.com</v>
      </c>
      <c r="C2164">
        <f t="shared" si="102"/>
        <v>51010001</v>
      </c>
      <c r="D2164">
        <f t="shared" si="103"/>
        <v>1</v>
      </c>
      <c r="E2164" t="str">
        <f t="shared" ca="1" si="101"/>
        <v>shifted orders shipped</v>
      </c>
      <c r="F2164" t="s">
        <v>3539</v>
      </c>
      <c r="G2164" t="s">
        <v>335</v>
      </c>
      <c r="H2164" t="s">
        <v>6467</v>
      </c>
      <c r="I2164" s="6">
        <v>44007.613217592596</v>
      </c>
      <c r="J2164" t="s">
        <v>16</v>
      </c>
      <c r="K2164" s="6">
        <v>44013.350717592592</v>
      </c>
      <c r="M2164" t="s">
        <v>6468</v>
      </c>
      <c r="N2164" t="s">
        <v>1797</v>
      </c>
      <c r="O2164" t="s">
        <v>6469</v>
      </c>
      <c r="Q2164" t="s">
        <v>1366</v>
      </c>
      <c r="R2164" t="s">
        <v>365</v>
      </c>
      <c r="S2164">
        <v>90723</v>
      </c>
      <c r="T2164" t="s">
        <v>338</v>
      </c>
      <c r="U2164" t="s">
        <v>530</v>
      </c>
      <c r="Z2164" t="s">
        <v>6468</v>
      </c>
      <c r="AA2164" t="s">
        <v>1797</v>
      </c>
      <c r="AB2164" t="s">
        <v>6469</v>
      </c>
      <c r="AD2164" t="s">
        <v>1366</v>
      </c>
      <c r="AE2164" t="s">
        <v>365</v>
      </c>
      <c r="AF2164">
        <v>90723</v>
      </c>
      <c r="AG2164" t="s">
        <v>338</v>
      </c>
      <c r="AH2164" t="s">
        <v>530</v>
      </c>
      <c r="AL2164" t="s">
        <v>339</v>
      </c>
      <c r="AM2164">
        <v>1</v>
      </c>
      <c r="AN2164">
        <v>1</v>
      </c>
      <c r="AO2164">
        <v>8743</v>
      </c>
      <c r="AQ2164">
        <v>123868</v>
      </c>
      <c r="AR2164">
        <v>51010001</v>
      </c>
      <c r="AS2164" t="s">
        <v>48</v>
      </c>
      <c r="AT2164" t="s">
        <v>49</v>
      </c>
      <c r="AW2164" t="s">
        <v>340</v>
      </c>
      <c r="AX2164" t="s">
        <v>340</v>
      </c>
      <c r="AY2164" t="s">
        <v>357</v>
      </c>
      <c r="AZ2164" t="s">
        <v>363</v>
      </c>
      <c r="BY2164" t="s">
        <v>342</v>
      </c>
      <c r="EQ2164">
        <v>251450</v>
      </c>
      <c r="ER2164" t="s">
        <v>6470</v>
      </c>
      <c r="EV2164">
        <v>17287177</v>
      </c>
      <c r="EW2164">
        <v>928</v>
      </c>
      <c r="EX2164">
        <v>217694</v>
      </c>
      <c r="EY2164" t="s">
        <v>6471</v>
      </c>
      <c r="EZ2164">
        <v>1</v>
      </c>
      <c r="FC2164">
        <v>95109</v>
      </c>
      <c r="FD2164" t="s">
        <v>6472</v>
      </c>
    </row>
    <row r="2165" spans="1:160" x14ac:dyDescent="0.3">
      <c r="A2165" t="str">
        <f>VLOOKUP(B2165,Table2[],3,FALSE)</f>
        <v>Digital</v>
      </c>
      <c r="B2165" t="str">
        <f>IF(OR(ISNUMBER(FIND("QVC",Z2165)),ISNUMBER(FIND("QVC",AL2165))),"QVC",IF(OR(ISNUMBER(FIND("NCO",H2165)),ISNUMBER(FIND("NCO",Y2165))), "NCO", IF(AL2165="consumer","PMD.com",VLOOKUP(LEFT(H2165,2),Tables!$E$1:$F$11,2,FALSE))))</f>
        <v>PMD.com</v>
      </c>
      <c r="C2165">
        <f t="shared" si="102"/>
        <v>57100001</v>
      </c>
      <c r="D2165">
        <f t="shared" si="103"/>
        <v>1</v>
      </c>
      <c r="E2165" t="str">
        <f t="shared" ca="1" si="101"/>
        <v>shifted orders shipped</v>
      </c>
      <c r="F2165" t="s">
        <v>3539</v>
      </c>
      <c r="G2165" t="s">
        <v>335</v>
      </c>
      <c r="H2165" t="s">
        <v>6467</v>
      </c>
      <c r="I2165" s="6">
        <v>44007.613217592596</v>
      </c>
      <c r="J2165" t="s">
        <v>16</v>
      </c>
      <c r="K2165" s="6">
        <v>44013.350717592592</v>
      </c>
      <c r="M2165" t="s">
        <v>6468</v>
      </c>
      <c r="N2165" t="s">
        <v>1797</v>
      </c>
      <c r="O2165" t="s">
        <v>6469</v>
      </c>
      <c r="Q2165" t="s">
        <v>1366</v>
      </c>
      <c r="R2165" t="s">
        <v>365</v>
      </c>
      <c r="S2165">
        <v>90723</v>
      </c>
      <c r="T2165" t="s">
        <v>338</v>
      </c>
      <c r="U2165" t="s">
        <v>530</v>
      </c>
      <c r="Z2165" t="s">
        <v>6468</v>
      </c>
      <c r="AA2165" t="s">
        <v>1797</v>
      </c>
      <c r="AB2165" t="s">
        <v>6469</v>
      </c>
      <c r="AD2165" t="s">
        <v>1366</v>
      </c>
      <c r="AE2165" t="s">
        <v>365</v>
      </c>
      <c r="AF2165">
        <v>90723</v>
      </c>
      <c r="AG2165" t="s">
        <v>338</v>
      </c>
      <c r="AH2165" t="s">
        <v>530</v>
      </c>
      <c r="AL2165" t="s">
        <v>339</v>
      </c>
      <c r="AM2165">
        <v>1</v>
      </c>
      <c r="AN2165">
        <v>1</v>
      </c>
      <c r="AO2165">
        <v>2241</v>
      </c>
      <c r="AQ2165">
        <v>127090</v>
      </c>
      <c r="AR2165">
        <v>57100001</v>
      </c>
      <c r="AT2165" t="s">
        <v>1420</v>
      </c>
      <c r="AW2165" t="s">
        <v>340</v>
      </c>
      <c r="AX2165" t="s">
        <v>340</v>
      </c>
      <c r="AY2165" t="s">
        <v>348</v>
      </c>
      <c r="AZ2165" t="s">
        <v>1064</v>
      </c>
      <c r="BY2165" t="s">
        <v>342</v>
      </c>
      <c r="BZ2165" t="b">
        <v>0</v>
      </c>
      <c r="EQ2165">
        <v>248022</v>
      </c>
      <c r="ER2165" t="s">
        <v>6470</v>
      </c>
      <c r="EV2165">
        <v>17287177</v>
      </c>
      <c r="EW2165">
        <v>928</v>
      </c>
      <c r="EX2165">
        <v>217694</v>
      </c>
      <c r="EY2165" t="s">
        <v>6471</v>
      </c>
      <c r="EZ2165">
        <v>1</v>
      </c>
      <c r="FC2165">
        <v>95383</v>
      </c>
      <c r="FD2165" t="s">
        <v>1417</v>
      </c>
    </row>
    <row r="2166" spans="1:160" x14ac:dyDescent="0.3">
      <c r="A2166" t="str">
        <f>VLOOKUP(B2166,Table2[],3,FALSE)</f>
        <v>Digital</v>
      </c>
      <c r="B2166" t="str">
        <f>IF(OR(ISNUMBER(FIND("QVC",Z2166)),ISNUMBER(FIND("QVC",AL2166))),"QVC",IF(OR(ISNUMBER(FIND("NCO",H2166)),ISNUMBER(FIND("NCO",Y2166))), "NCO", IF(AL2166="consumer","PMD.com",VLOOKUP(LEFT(H2166,2),Tables!$E$1:$F$11,2,FALSE))))</f>
        <v>PMD.com</v>
      </c>
      <c r="C2166">
        <f t="shared" si="102"/>
        <v>51090030</v>
      </c>
      <c r="D2166">
        <f t="shared" si="103"/>
        <v>1</v>
      </c>
      <c r="E2166" t="str">
        <f t="shared" ca="1" si="101"/>
        <v>shifted orders shipped</v>
      </c>
      <c r="F2166" t="s">
        <v>3539</v>
      </c>
      <c r="G2166" t="s">
        <v>335</v>
      </c>
      <c r="H2166" t="s">
        <v>6467</v>
      </c>
      <c r="I2166" s="6">
        <v>44007.613217592596</v>
      </c>
      <c r="J2166" t="s">
        <v>16</v>
      </c>
      <c r="K2166" s="6">
        <v>44013.350717592592</v>
      </c>
      <c r="M2166" t="s">
        <v>6468</v>
      </c>
      <c r="N2166" t="s">
        <v>1797</v>
      </c>
      <c r="O2166" t="s">
        <v>6469</v>
      </c>
      <c r="Q2166" t="s">
        <v>1366</v>
      </c>
      <c r="R2166" t="s">
        <v>365</v>
      </c>
      <c r="S2166">
        <v>90723</v>
      </c>
      <c r="T2166" t="s">
        <v>338</v>
      </c>
      <c r="U2166" t="s">
        <v>530</v>
      </c>
      <c r="Z2166" t="s">
        <v>6468</v>
      </c>
      <c r="AA2166" t="s">
        <v>1797</v>
      </c>
      <c r="AB2166" t="s">
        <v>6469</v>
      </c>
      <c r="AD2166" t="s">
        <v>1366</v>
      </c>
      <c r="AE2166" t="s">
        <v>365</v>
      </c>
      <c r="AF2166">
        <v>90723</v>
      </c>
      <c r="AG2166" t="s">
        <v>338</v>
      </c>
      <c r="AH2166" t="s">
        <v>530</v>
      </c>
      <c r="AL2166" t="s">
        <v>339</v>
      </c>
      <c r="AM2166">
        <v>1</v>
      </c>
      <c r="AN2166">
        <v>1</v>
      </c>
      <c r="AO2166">
        <v>6688</v>
      </c>
      <c r="AQ2166">
        <v>125960</v>
      </c>
      <c r="AR2166">
        <v>51090030</v>
      </c>
      <c r="AS2166" t="s">
        <v>3043</v>
      </c>
      <c r="AT2166" t="s">
        <v>628</v>
      </c>
      <c r="AW2166" t="s">
        <v>343</v>
      </c>
      <c r="BY2166" t="s">
        <v>342</v>
      </c>
      <c r="BZ2166" t="b">
        <v>0</v>
      </c>
      <c r="EQ2166">
        <v>243047</v>
      </c>
      <c r="ER2166" t="s">
        <v>6470</v>
      </c>
      <c r="EV2166">
        <v>17287177</v>
      </c>
      <c r="EW2166">
        <v>928</v>
      </c>
      <c r="EX2166">
        <v>217694</v>
      </c>
      <c r="EY2166" t="s">
        <v>6471</v>
      </c>
      <c r="EZ2166">
        <v>1</v>
      </c>
      <c r="FC2166">
        <v>95383</v>
      </c>
      <c r="FD2166" t="s">
        <v>1417</v>
      </c>
    </row>
    <row r="2167" spans="1:160" x14ac:dyDescent="0.3">
      <c r="A2167" t="str">
        <f>VLOOKUP(B2167,Table2[],3,FALSE)</f>
        <v>Digital</v>
      </c>
      <c r="B2167" t="str">
        <f>IF(OR(ISNUMBER(FIND("QVC",Z2167)),ISNUMBER(FIND("QVC",AL2167))),"QVC",IF(OR(ISNUMBER(FIND("NCO",H2167)),ISNUMBER(FIND("NCO",Y2167))), "NCO", IF(AL2167="consumer","PMD.com",VLOOKUP(LEFT(H2167,2),Tables!$E$1:$F$11,2,FALSE))))</f>
        <v>PMD.com</v>
      </c>
      <c r="C2167">
        <f t="shared" si="102"/>
        <v>54010001</v>
      </c>
      <c r="D2167">
        <f t="shared" si="103"/>
        <v>1</v>
      </c>
      <c r="E2167" t="str">
        <f t="shared" ca="1" si="101"/>
        <v>shifted orders shipped</v>
      </c>
      <c r="F2167" t="s">
        <v>3539</v>
      </c>
      <c r="G2167" t="s">
        <v>335</v>
      </c>
      <c r="H2167" t="s">
        <v>6467</v>
      </c>
      <c r="I2167" s="6">
        <v>44007.613217592596</v>
      </c>
      <c r="J2167" t="s">
        <v>16</v>
      </c>
      <c r="K2167" s="6">
        <v>44013.350717592592</v>
      </c>
      <c r="M2167" t="s">
        <v>6468</v>
      </c>
      <c r="N2167" t="s">
        <v>1797</v>
      </c>
      <c r="O2167" t="s">
        <v>6469</v>
      </c>
      <c r="Q2167" t="s">
        <v>1366</v>
      </c>
      <c r="R2167" t="s">
        <v>365</v>
      </c>
      <c r="S2167">
        <v>90723</v>
      </c>
      <c r="T2167" t="s">
        <v>338</v>
      </c>
      <c r="U2167" t="s">
        <v>530</v>
      </c>
      <c r="Z2167" t="s">
        <v>6468</v>
      </c>
      <c r="AA2167" t="s">
        <v>1797</v>
      </c>
      <c r="AB2167" t="s">
        <v>6469</v>
      </c>
      <c r="AD2167" t="s">
        <v>1366</v>
      </c>
      <c r="AE2167" t="s">
        <v>365</v>
      </c>
      <c r="AF2167">
        <v>90723</v>
      </c>
      <c r="AG2167" t="s">
        <v>338</v>
      </c>
      <c r="AH2167" t="s">
        <v>530</v>
      </c>
      <c r="AL2167" t="s">
        <v>339</v>
      </c>
      <c r="AM2167">
        <v>1</v>
      </c>
      <c r="AN2167">
        <v>1</v>
      </c>
      <c r="AO2167">
        <v>6300</v>
      </c>
      <c r="AQ2167">
        <v>124476</v>
      </c>
      <c r="AR2167">
        <v>54010001</v>
      </c>
      <c r="AS2167" t="s">
        <v>577</v>
      </c>
      <c r="AT2167" t="s">
        <v>35</v>
      </c>
      <c r="AW2167" t="s">
        <v>340</v>
      </c>
      <c r="AX2167">
        <v>0</v>
      </c>
      <c r="AY2167" t="s">
        <v>348</v>
      </c>
      <c r="AZ2167">
        <v>0</v>
      </c>
      <c r="BY2167" t="s">
        <v>342</v>
      </c>
      <c r="EQ2167">
        <v>252076</v>
      </c>
      <c r="ER2167" t="s">
        <v>6470</v>
      </c>
      <c r="EV2167">
        <v>17287177</v>
      </c>
      <c r="EW2167">
        <v>928</v>
      </c>
      <c r="EX2167">
        <v>217694</v>
      </c>
      <c r="EY2167" t="s">
        <v>6471</v>
      </c>
      <c r="EZ2167">
        <v>1</v>
      </c>
      <c r="FC2167">
        <v>95383</v>
      </c>
      <c r="FD2167" t="s">
        <v>1417</v>
      </c>
    </row>
    <row r="2168" spans="1:160" x14ac:dyDescent="0.3">
      <c r="A2168" t="str">
        <f>VLOOKUP(B2168,Table2[],3,FALSE)</f>
        <v>Digital</v>
      </c>
      <c r="B2168" t="str">
        <f>IF(OR(ISNUMBER(FIND("QVC",Z2168)),ISNUMBER(FIND("QVC",AL2168))),"QVC",IF(OR(ISNUMBER(FIND("NCO",H2168)),ISNUMBER(FIND("NCO",Y2168))), "NCO", IF(AL2168="consumer","PMD.com",VLOOKUP(LEFT(H2168,2),Tables!$E$1:$F$11,2,FALSE))))</f>
        <v>PMD.com</v>
      </c>
      <c r="C2168">
        <f t="shared" si="102"/>
        <v>54010001</v>
      </c>
      <c r="D2168">
        <f t="shared" si="103"/>
        <v>1</v>
      </c>
      <c r="E2168" t="str">
        <f t="shared" ca="1" si="101"/>
        <v>shifted orders shipped</v>
      </c>
      <c r="F2168" t="s">
        <v>3539</v>
      </c>
      <c r="G2168" t="s">
        <v>335</v>
      </c>
      <c r="H2168" t="s">
        <v>6473</v>
      </c>
      <c r="I2168" s="6">
        <v>44011.787395833337</v>
      </c>
      <c r="J2168" t="s">
        <v>16</v>
      </c>
      <c r="K2168" s="6">
        <v>44013.350844907407</v>
      </c>
      <c r="M2168" t="s">
        <v>6474</v>
      </c>
      <c r="N2168" t="s">
        <v>6475</v>
      </c>
      <c r="Q2168" t="s">
        <v>1415</v>
      </c>
      <c r="R2168" t="s">
        <v>381</v>
      </c>
      <c r="S2168" t="s">
        <v>6476</v>
      </c>
      <c r="T2168" t="s">
        <v>338</v>
      </c>
      <c r="U2168" t="s">
        <v>530</v>
      </c>
      <c r="W2168" t="s">
        <v>6477</v>
      </c>
      <c r="Z2168" t="s">
        <v>6474</v>
      </c>
      <c r="AA2168" t="s">
        <v>6475</v>
      </c>
      <c r="AD2168" t="s">
        <v>1415</v>
      </c>
      <c r="AE2168" t="s">
        <v>381</v>
      </c>
      <c r="AF2168" t="s">
        <v>6476</v>
      </c>
      <c r="AG2168" t="s">
        <v>338</v>
      </c>
      <c r="AH2168" t="s">
        <v>530</v>
      </c>
      <c r="AJ2168" t="s">
        <v>6477</v>
      </c>
      <c r="AL2168" t="s">
        <v>339</v>
      </c>
      <c r="AM2168">
        <v>1</v>
      </c>
      <c r="AN2168">
        <v>1</v>
      </c>
      <c r="AO2168">
        <v>6300</v>
      </c>
      <c r="AQ2168">
        <v>124476</v>
      </c>
      <c r="AR2168">
        <v>54010001</v>
      </c>
      <c r="AS2168" t="s">
        <v>577</v>
      </c>
      <c r="AT2168" t="s">
        <v>35</v>
      </c>
      <c r="AW2168" t="s">
        <v>340</v>
      </c>
      <c r="AX2168">
        <v>0</v>
      </c>
      <c r="AY2168" t="s">
        <v>348</v>
      </c>
      <c r="AZ2168">
        <v>0</v>
      </c>
      <c r="BY2168" t="s">
        <v>342</v>
      </c>
      <c r="EQ2168">
        <v>252076</v>
      </c>
      <c r="ER2168" t="s">
        <v>6478</v>
      </c>
      <c r="EV2168">
        <v>17286918</v>
      </c>
      <c r="EW2168">
        <v>928</v>
      </c>
      <c r="EX2168">
        <v>220678</v>
      </c>
      <c r="EY2168" t="s">
        <v>6479</v>
      </c>
      <c r="EZ2168">
        <v>1</v>
      </c>
      <c r="FC2168">
        <v>54010001</v>
      </c>
      <c r="FD2168" t="s">
        <v>35</v>
      </c>
    </row>
    <row r="2169" spans="1:160" x14ac:dyDescent="0.3">
      <c r="A2169" t="str">
        <f>VLOOKUP(B2169,Table2[],3,FALSE)</f>
        <v>Digital</v>
      </c>
      <c r="B2169" t="str">
        <f>IF(OR(ISNUMBER(FIND("QVC",Z2169)),ISNUMBER(FIND("QVC",AL2169))),"QVC",IF(OR(ISNUMBER(FIND("NCO",H2169)),ISNUMBER(FIND("NCO",Y2169))), "NCO", IF(AL2169="consumer","PMD.com",VLOOKUP(LEFT(H2169,2),Tables!$E$1:$F$11,2,FALSE))))</f>
        <v>PMD.com</v>
      </c>
      <c r="C2169">
        <f t="shared" si="102"/>
        <v>53930001</v>
      </c>
      <c r="D2169">
        <f t="shared" si="103"/>
        <v>1</v>
      </c>
      <c r="E2169" t="str">
        <f t="shared" ca="1" si="101"/>
        <v>shifted orders shipped</v>
      </c>
      <c r="F2169" t="s">
        <v>3539</v>
      </c>
      <c r="G2169" t="s">
        <v>335</v>
      </c>
      <c r="H2169" t="s">
        <v>6473</v>
      </c>
      <c r="I2169" s="6">
        <v>44011.787395833337</v>
      </c>
      <c r="J2169" t="s">
        <v>16</v>
      </c>
      <c r="K2169" s="6">
        <v>44013.350844907407</v>
      </c>
      <c r="M2169" t="s">
        <v>6474</v>
      </c>
      <c r="N2169" t="s">
        <v>6475</v>
      </c>
      <c r="Q2169" t="s">
        <v>1415</v>
      </c>
      <c r="R2169" t="s">
        <v>381</v>
      </c>
      <c r="S2169" t="s">
        <v>6476</v>
      </c>
      <c r="T2169" t="s">
        <v>338</v>
      </c>
      <c r="U2169" t="s">
        <v>530</v>
      </c>
      <c r="W2169" t="s">
        <v>6477</v>
      </c>
      <c r="Z2169" t="s">
        <v>6474</v>
      </c>
      <c r="AA2169" t="s">
        <v>6475</v>
      </c>
      <c r="AD2169" t="s">
        <v>1415</v>
      </c>
      <c r="AE2169" t="s">
        <v>381</v>
      </c>
      <c r="AF2169" t="s">
        <v>6476</v>
      </c>
      <c r="AG2169" t="s">
        <v>338</v>
      </c>
      <c r="AH2169" t="s">
        <v>530</v>
      </c>
      <c r="AJ2169" t="s">
        <v>6477</v>
      </c>
      <c r="AL2169" t="s">
        <v>339</v>
      </c>
      <c r="AM2169">
        <v>1</v>
      </c>
      <c r="AN2169">
        <v>1</v>
      </c>
      <c r="AO2169">
        <v>12017</v>
      </c>
      <c r="AQ2169">
        <v>124469</v>
      </c>
      <c r="AR2169">
        <v>53930001</v>
      </c>
      <c r="AS2169">
        <v>9000000</v>
      </c>
      <c r="AT2169" t="s">
        <v>44</v>
      </c>
      <c r="AW2169" t="s">
        <v>343</v>
      </c>
      <c r="BY2169" t="s">
        <v>342</v>
      </c>
      <c r="EQ2169">
        <v>243405</v>
      </c>
      <c r="ER2169" t="s">
        <v>6478</v>
      </c>
      <c r="EV2169">
        <v>17286918</v>
      </c>
      <c r="EW2169">
        <v>928</v>
      </c>
      <c r="EX2169">
        <v>220678</v>
      </c>
      <c r="EY2169" t="s">
        <v>6479</v>
      </c>
      <c r="EZ2169">
        <v>1</v>
      </c>
      <c r="FC2169">
        <v>53930001</v>
      </c>
      <c r="FD2169" t="s">
        <v>44</v>
      </c>
    </row>
    <row r="2170" spans="1:160" x14ac:dyDescent="0.3">
      <c r="A2170" t="str">
        <f>VLOOKUP(B2170,Table2[],3,FALSE)</f>
        <v>Digital</v>
      </c>
      <c r="B2170" t="str">
        <f>IF(OR(ISNUMBER(FIND("QVC",Z2170)),ISNUMBER(FIND("QVC",AL2170))),"QVC",IF(OR(ISNUMBER(FIND("NCO",H2170)),ISNUMBER(FIND("NCO",Y2170))), "NCO", IF(AL2170="consumer","PMD.com",VLOOKUP(LEFT(H2170,2),Tables!$E$1:$F$11,2,FALSE))))</f>
        <v>PMD.com</v>
      </c>
      <c r="C2170">
        <f t="shared" si="102"/>
        <v>5342</v>
      </c>
      <c r="D2170">
        <f t="shared" si="103"/>
        <v>1</v>
      </c>
      <c r="E2170" t="str">
        <f t="shared" ca="1" si="101"/>
        <v>shifted orders shipped</v>
      </c>
      <c r="F2170" t="s">
        <v>3539</v>
      </c>
      <c r="G2170" t="s">
        <v>335</v>
      </c>
      <c r="H2170" t="s">
        <v>6480</v>
      </c>
      <c r="I2170" s="6">
        <v>44007.540555555555</v>
      </c>
      <c r="J2170" t="s">
        <v>16</v>
      </c>
      <c r="K2170" s="6">
        <v>44013.350960648146</v>
      </c>
      <c r="M2170" t="s">
        <v>1165</v>
      </c>
      <c r="N2170" t="s">
        <v>1166</v>
      </c>
      <c r="Q2170" t="s">
        <v>801</v>
      </c>
      <c r="R2170" t="s">
        <v>365</v>
      </c>
      <c r="S2170">
        <v>94402</v>
      </c>
      <c r="T2170" t="s">
        <v>338</v>
      </c>
      <c r="U2170" t="s">
        <v>530</v>
      </c>
      <c r="W2170" t="s">
        <v>1167</v>
      </c>
      <c r="Z2170" t="s">
        <v>1165</v>
      </c>
      <c r="AA2170" t="s">
        <v>1166</v>
      </c>
      <c r="AD2170" t="s">
        <v>801</v>
      </c>
      <c r="AE2170" t="s">
        <v>365</v>
      </c>
      <c r="AF2170">
        <v>94402</v>
      </c>
      <c r="AG2170" t="s">
        <v>338</v>
      </c>
      <c r="AH2170" t="s">
        <v>530</v>
      </c>
      <c r="AJ2170" t="s">
        <v>1167</v>
      </c>
      <c r="AL2170" t="s">
        <v>339</v>
      </c>
      <c r="AM2170">
        <v>1</v>
      </c>
      <c r="AN2170">
        <v>1</v>
      </c>
      <c r="AO2170">
        <v>13280</v>
      </c>
      <c r="AQ2170">
        <v>123849</v>
      </c>
      <c r="AR2170">
        <v>5342</v>
      </c>
      <c r="AS2170" t="s">
        <v>1867</v>
      </c>
      <c r="AT2170" t="s">
        <v>149</v>
      </c>
      <c r="AW2170" t="s">
        <v>340</v>
      </c>
      <c r="AX2170" t="s">
        <v>340</v>
      </c>
      <c r="AY2170" t="s">
        <v>345</v>
      </c>
      <c r="AZ2170" t="s">
        <v>346</v>
      </c>
      <c r="BY2170" t="s">
        <v>342</v>
      </c>
      <c r="EQ2170">
        <v>244853</v>
      </c>
      <c r="ER2170" t="s">
        <v>6481</v>
      </c>
      <c r="EV2170">
        <v>17287174</v>
      </c>
      <c r="EW2170">
        <v>928</v>
      </c>
      <c r="EX2170">
        <v>217671</v>
      </c>
      <c r="EY2170" t="s">
        <v>6482</v>
      </c>
      <c r="EZ2170">
        <v>1</v>
      </c>
      <c r="FC2170">
        <v>5342</v>
      </c>
      <c r="FD2170" t="s">
        <v>149</v>
      </c>
    </row>
    <row r="2171" spans="1:160" x14ac:dyDescent="0.3">
      <c r="A2171" t="str">
        <f>VLOOKUP(B2171,Table2[],3,FALSE)</f>
        <v>Digital</v>
      </c>
      <c r="B2171" t="str">
        <f>IF(OR(ISNUMBER(FIND("QVC",Z2171)),ISNUMBER(FIND("QVC",AL2171))),"QVC",IF(OR(ISNUMBER(FIND("NCO",H2171)),ISNUMBER(FIND("NCO",Y2171))), "NCO", IF(AL2171="consumer","PMD.com",VLOOKUP(LEFT(H2171,2),Tables!$E$1:$F$11,2,FALSE))))</f>
        <v>PMD.com</v>
      </c>
      <c r="C2171">
        <f t="shared" si="102"/>
        <v>51010001</v>
      </c>
      <c r="D2171">
        <f t="shared" si="103"/>
        <v>1</v>
      </c>
      <c r="E2171" t="str">
        <f t="shared" ca="1" si="101"/>
        <v>shifted orders shipped</v>
      </c>
      <c r="F2171" t="s">
        <v>3539</v>
      </c>
      <c r="G2171" t="s">
        <v>335</v>
      </c>
      <c r="H2171" t="s">
        <v>6480</v>
      </c>
      <c r="I2171" s="6">
        <v>44007.540555555555</v>
      </c>
      <c r="J2171" t="s">
        <v>16</v>
      </c>
      <c r="K2171" s="6">
        <v>44013.350960648146</v>
      </c>
      <c r="M2171" t="s">
        <v>1165</v>
      </c>
      <c r="N2171" t="s">
        <v>1166</v>
      </c>
      <c r="Q2171" t="s">
        <v>801</v>
      </c>
      <c r="R2171" t="s">
        <v>365</v>
      </c>
      <c r="S2171">
        <v>94402</v>
      </c>
      <c r="T2171" t="s">
        <v>338</v>
      </c>
      <c r="U2171" t="s">
        <v>530</v>
      </c>
      <c r="W2171" t="s">
        <v>1167</v>
      </c>
      <c r="Z2171" t="s">
        <v>1165</v>
      </c>
      <c r="AA2171" t="s">
        <v>1166</v>
      </c>
      <c r="AD2171" t="s">
        <v>801</v>
      </c>
      <c r="AE2171" t="s">
        <v>365</v>
      </c>
      <c r="AF2171">
        <v>94402</v>
      </c>
      <c r="AG2171" t="s">
        <v>338</v>
      </c>
      <c r="AH2171" t="s">
        <v>530</v>
      </c>
      <c r="AJ2171" t="s">
        <v>1167</v>
      </c>
      <c r="AL2171" t="s">
        <v>339</v>
      </c>
      <c r="AM2171">
        <v>1</v>
      </c>
      <c r="AN2171">
        <v>1</v>
      </c>
      <c r="AO2171">
        <v>8743</v>
      </c>
      <c r="AQ2171">
        <v>123868</v>
      </c>
      <c r="AR2171">
        <v>51010001</v>
      </c>
      <c r="AS2171" t="s">
        <v>48</v>
      </c>
      <c r="AT2171" t="s">
        <v>49</v>
      </c>
      <c r="AW2171" t="s">
        <v>340</v>
      </c>
      <c r="AX2171" t="s">
        <v>340</v>
      </c>
      <c r="AY2171" t="s">
        <v>357</v>
      </c>
      <c r="AZ2171" t="s">
        <v>363</v>
      </c>
      <c r="BY2171" t="s">
        <v>342</v>
      </c>
      <c r="EQ2171">
        <v>251450</v>
      </c>
      <c r="ER2171" t="s">
        <v>6481</v>
      </c>
      <c r="EV2171">
        <v>17287174</v>
      </c>
      <c r="EW2171">
        <v>928</v>
      </c>
      <c r="EX2171">
        <v>217671</v>
      </c>
      <c r="EY2171" t="s">
        <v>6482</v>
      </c>
      <c r="EZ2171">
        <v>1</v>
      </c>
      <c r="FC2171">
        <v>51010001</v>
      </c>
      <c r="FD2171" t="s">
        <v>49</v>
      </c>
    </row>
    <row r="2172" spans="1:160" x14ac:dyDescent="0.3">
      <c r="A2172" t="str">
        <f>VLOOKUP(B2172,Table2[],3,FALSE)</f>
        <v>Digital</v>
      </c>
      <c r="B2172" t="str">
        <f>IF(OR(ISNUMBER(FIND("QVC",Z2172)),ISNUMBER(FIND("QVC",AL2172))),"QVC",IF(OR(ISNUMBER(FIND("NCO",H2172)),ISNUMBER(FIND("NCO",Y2172))), "NCO", IF(AL2172="consumer","PMD.com",VLOOKUP(LEFT(H2172,2),Tables!$E$1:$F$11,2,FALSE))))</f>
        <v>PMD.com</v>
      </c>
      <c r="C2172">
        <f t="shared" si="102"/>
        <v>5341030</v>
      </c>
      <c r="D2172">
        <f t="shared" si="103"/>
        <v>1</v>
      </c>
      <c r="E2172" t="str">
        <f t="shared" ca="1" si="101"/>
        <v>shifted orders shipped</v>
      </c>
      <c r="F2172" t="s">
        <v>3539</v>
      </c>
      <c r="G2172" t="s">
        <v>335</v>
      </c>
      <c r="H2172" t="s">
        <v>6480</v>
      </c>
      <c r="I2172" s="6">
        <v>44007.540555555555</v>
      </c>
      <c r="J2172" t="s">
        <v>16</v>
      </c>
      <c r="K2172" s="6">
        <v>44013.350960648146</v>
      </c>
      <c r="M2172" t="s">
        <v>1165</v>
      </c>
      <c r="N2172" t="s">
        <v>1166</v>
      </c>
      <c r="Q2172" t="s">
        <v>801</v>
      </c>
      <c r="R2172" t="s">
        <v>365</v>
      </c>
      <c r="S2172">
        <v>94402</v>
      </c>
      <c r="T2172" t="s">
        <v>338</v>
      </c>
      <c r="U2172" t="s">
        <v>530</v>
      </c>
      <c r="W2172" t="s">
        <v>1167</v>
      </c>
      <c r="Z2172" t="s">
        <v>1165</v>
      </c>
      <c r="AA2172" t="s">
        <v>1166</v>
      </c>
      <c r="AD2172" t="s">
        <v>801</v>
      </c>
      <c r="AE2172" t="s">
        <v>365</v>
      </c>
      <c r="AF2172">
        <v>94402</v>
      </c>
      <c r="AG2172" t="s">
        <v>338</v>
      </c>
      <c r="AH2172" t="s">
        <v>530</v>
      </c>
      <c r="AJ2172" t="s">
        <v>1167</v>
      </c>
      <c r="AL2172" t="s">
        <v>339</v>
      </c>
      <c r="AM2172">
        <v>1</v>
      </c>
      <c r="AN2172">
        <v>1</v>
      </c>
      <c r="AO2172">
        <v>12859</v>
      </c>
      <c r="AQ2172">
        <v>124642</v>
      </c>
      <c r="AR2172">
        <v>5341030</v>
      </c>
      <c r="AS2172" t="s">
        <v>925</v>
      </c>
      <c r="AT2172" t="s">
        <v>926</v>
      </c>
      <c r="AW2172" t="s">
        <v>366</v>
      </c>
      <c r="AX2172" t="s">
        <v>366</v>
      </c>
      <c r="AY2172" t="s">
        <v>345</v>
      </c>
      <c r="AZ2172" t="s">
        <v>346</v>
      </c>
      <c r="BY2172" t="s">
        <v>342</v>
      </c>
      <c r="EQ2172">
        <v>243275</v>
      </c>
      <c r="ER2172" t="s">
        <v>6481</v>
      </c>
      <c r="EV2172">
        <v>17287174</v>
      </c>
      <c r="EW2172">
        <v>928</v>
      </c>
      <c r="EX2172">
        <v>217671</v>
      </c>
      <c r="EY2172" t="s">
        <v>6482</v>
      </c>
      <c r="EZ2172">
        <v>1</v>
      </c>
      <c r="FC2172">
        <v>95378</v>
      </c>
      <c r="FD2172" t="s">
        <v>1045</v>
      </c>
    </row>
    <row r="2173" spans="1:160" x14ac:dyDescent="0.3">
      <c r="A2173" t="str">
        <f>VLOOKUP(B2173,Table2[],3,FALSE)</f>
        <v>Digital</v>
      </c>
      <c r="B2173" t="str">
        <f>IF(OR(ISNUMBER(FIND("QVC",Z2173)),ISNUMBER(FIND("QVC",AL2173))),"QVC",IF(OR(ISNUMBER(FIND("NCO",H2173)),ISNUMBER(FIND("NCO",Y2173))), "NCO", IF(AL2173="consumer","PMD.com",VLOOKUP(LEFT(H2173,2),Tables!$E$1:$F$11,2,FALSE))))</f>
        <v>PMD.com</v>
      </c>
      <c r="C2173">
        <f t="shared" si="102"/>
        <v>51090030</v>
      </c>
      <c r="D2173">
        <f t="shared" si="103"/>
        <v>1</v>
      </c>
      <c r="E2173" t="str">
        <f t="shared" ca="1" si="101"/>
        <v>shifted orders shipped</v>
      </c>
      <c r="F2173" t="s">
        <v>3539</v>
      </c>
      <c r="G2173" t="s">
        <v>335</v>
      </c>
      <c r="H2173" t="s">
        <v>6480</v>
      </c>
      <c r="I2173" s="6">
        <v>44007.540555555555</v>
      </c>
      <c r="J2173" t="s">
        <v>16</v>
      </c>
      <c r="K2173" s="6">
        <v>44013.350960648146</v>
      </c>
      <c r="M2173" t="s">
        <v>1165</v>
      </c>
      <c r="N2173" t="s">
        <v>1166</v>
      </c>
      <c r="Q2173" t="s">
        <v>801</v>
      </c>
      <c r="R2173" t="s">
        <v>365</v>
      </c>
      <c r="S2173">
        <v>94402</v>
      </c>
      <c r="T2173" t="s">
        <v>338</v>
      </c>
      <c r="U2173" t="s">
        <v>530</v>
      </c>
      <c r="W2173" t="s">
        <v>1167</v>
      </c>
      <c r="Z2173" t="s">
        <v>1165</v>
      </c>
      <c r="AA2173" t="s">
        <v>1166</v>
      </c>
      <c r="AD2173" t="s">
        <v>801</v>
      </c>
      <c r="AE2173" t="s">
        <v>365</v>
      </c>
      <c r="AF2173">
        <v>94402</v>
      </c>
      <c r="AG2173" t="s">
        <v>338</v>
      </c>
      <c r="AH2173" t="s">
        <v>530</v>
      </c>
      <c r="AJ2173" t="s">
        <v>1167</v>
      </c>
      <c r="AL2173" t="s">
        <v>339</v>
      </c>
      <c r="AM2173">
        <v>1</v>
      </c>
      <c r="AN2173">
        <v>1</v>
      </c>
      <c r="AO2173">
        <v>6688</v>
      </c>
      <c r="AQ2173">
        <v>125960</v>
      </c>
      <c r="AR2173">
        <v>51090030</v>
      </c>
      <c r="AS2173" t="s">
        <v>3043</v>
      </c>
      <c r="AT2173" t="s">
        <v>628</v>
      </c>
      <c r="AW2173" t="s">
        <v>343</v>
      </c>
      <c r="BY2173" t="s">
        <v>342</v>
      </c>
      <c r="BZ2173" t="b">
        <v>0</v>
      </c>
      <c r="EQ2173">
        <v>243047</v>
      </c>
      <c r="ER2173" t="s">
        <v>6481</v>
      </c>
      <c r="EV2173">
        <v>17287174</v>
      </c>
      <c r="EW2173">
        <v>928</v>
      </c>
      <c r="EX2173">
        <v>217671</v>
      </c>
      <c r="EY2173" t="s">
        <v>6482</v>
      </c>
      <c r="EZ2173">
        <v>1</v>
      </c>
      <c r="FC2173">
        <v>95378</v>
      </c>
      <c r="FD2173" t="s">
        <v>1045</v>
      </c>
    </row>
    <row r="2174" spans="1:160" x14ac:dyDescent="0.3">
      <c r="A2174" t="str">
        <f>VLOOKUP(B2174,Table2[],3,FALSE)</f>
        <v>Digital</v>
      </c>
      <c r="B2174" t="str">
        <f>IF(OR(ISNUMBER(FIND("QVC",Z2174)),ISNUMBER(FIND("QVC",AL2174))),"QVC",IF(OR(ISNUMBER(FIND("NCO",H2174)),ISNUMBER(FIND("NCO",Y2174))), "NCO", IF(AL2174="consumer","PMD.com",VLOOKUP(LEFT(H2174,2),Tables!$E$1:$F$11,2,FALSE))))</f>
        <v>PMD.com</v>
      </c>
      <c r="C2174">
        <f t="shared" si="102"/>
        <v>5358</v>
      </c>
      <c r="D2174">
        <f t="shared" si="103"/>
        <v>1</v>
      </c>
      <c r="E2174" t="str">
        <f t="shared" ca="1" si="101"/>
        <v>shifted orders shipped</v>
      </c>
      <c r="F2174" t="s">
        <v>3539</v>
      </c>
      <c r="G2174" t="s">
        <v>335</v>
      </c>
      <c r="H2174" t="s">
        <v>6480</v>
      </c>
      <c r="I2174" s="6">
        <v>44007.540555555555</v>
      </c>
      <c r="J2174" t="s">
        <v>16</v>
      </c>
      <c r="K2174" s="6">
        <v>44013.350960648146</v>
      </c>
      <c r="M2174" t="s">
        <v>1165</v>
      </c>
      <c r="N2174" t="s">
        <v>1166</v>
      </c>
      <c r="Q2174" t="s">
        <v>801</v>
      </c>
      <c r="R2174" t="s">
        <v>365</v>
      </c>
      <c r="S2174">
        <v>94402</v>
      </c>
      <c r="T2174" t="s">
        <v>338</v>
      </c>
      <c r="U2174" t="s">
        <v>530</v>
      </c>
      <c r="W2174" t="s">
        <v>1167</v>
      </c>
      <c r="Z2174" t="s">
        <v>1165</v>
      </c>
      <c r="AA2174" t="s">
        <v>1166</v>
      </c>
      <c r="AD2174" t="s">
        <v>801</v>
      </c>
      <c r="AE2174" t="s">
        <v>365</v>
      </c>
      <c r="AF2174">
        <v>94402</v>
      </c>
      <c r="AG2174" t="s">
        <v>338</v>
      </c>
      <c r="AH2174" t="s">
        <v>530</v>
      </c>
      <c r="AJ2174" t="s">
        <v>1167</v>
      </c>
      <c r="AL2174" t="s">
        <v>339</v>
      </c>
      <c r="AM2174">
        <v>1</v>
      </c>
      <c r="AN2174">
        <v>1</v>
      </c>
      <c r="AO2174">
        <v>7390</v>
      </c>
      <c r="AQ2174">
        <v>124522</v>
      </c>
      <c r="AR2174">
        <v>5358</v>
      </c>
      <c r="AS2174" t="s">
        <v>2281</v>
      </c>
      <c r="AT2174" t="s">
        <v>73</v>
      </c>
      <c r="AW2174" t="s">
        <v>340</v>
      </c>
      <c r="AX2174" t="s">
        <v>340</v>
      </c>
      <c r="AY2174" t="s">
        <v>351</v>
      </c>
      <c r="AZ2174" t="s">
        <v>434</v>
      </c>
      <c r="BY2174" t="s">
        <v>342</v>
      </c>
      <c r="EQ2174">
        <v>252041</v>
      </c>
      <c r="ER2174" t="s">
        <v>6481</v>
      </c>
      <c r="EV2174">
        <v>17287174</v>
      </c>
      <c r="EW2174">
        <v>928</v>
      </c>
      <c r="EX2174">
        <v>217671</v>
      </c>
      <c r="EY2174" t="s">
        <v>6482</v>
      </c>
      <c r="EZ2174">
        <v>1</v>
      </c>
      <c r="FC2174">
        <v>5358</v>
      </c>
      <c r="FD2174" t="s">
        <v>73</v>
      </c>
    </row>
    <row r="2175" spans="1:160" x14ac:dyDescent="0.3">
      <c r="A2175" t="str">
        <f>VLOOKUP(B2175,Table2[],3,FALSE)</f>
        <v>Digital</v>
      </c>
      <c r="B2175" t="str">
        <f>IF(OR(ISNUMBER(FIND("QVC",Z2175)),ISNUMBER(FIND("QVC",AL2175))),"QVC",IF(OR(ISNUMBER(FIND("NCO",H2175)),ISNUMBER(FIND("NCO",Y2175))), "NCO", IF(AL2175="consumer","PMD.com",VLOOKUP(LEFT(H2175,2),Tables!$E$1:$F$11,2,FALSE))))</f>
        <v>PMD.com</v>
      </c>
      <c r="C2175">
        <f t="shared" si="102"/>
        <v>51010010</v>
      </c>
      <c r="D2175">
        <f t="shared" si="103"/>
        <v>1</v>
      </c>
      <c r="E2175" t="str">
        <f t="shared" ca="1" si="101"/>
        <v>shifted orders shipped</v>
      </c>
      <c r="F2175" t="s">
        <v>3539</v>
      </c>
      <c r="G2175" t="s">
        <v>335</v>
      </c>
      <c r="H2175" t="s">
        <v>6480</v>
      </c>
      <c r="I2175" s="6">
        <v>44007.540555555555</v>
      </c>
      <c r="J2175" t="s">
        <v>16</v>
      </c>
      <c r="K2175" s="6">
        <v>44013.350960648146</v>
      </c>
      <c r="M2175" t="s">
        <v>1165</v>
      </c>
      <c r="N2175" t="s">
        <v>1166</v>
      </c>
      <c r="Q2175" t="s">
        <v>801</v>
      </c>
      <c r="R2175" t="s">
        <v>365</v>
      </c>
      <c r="S2175">
        <v>94402</v>
      </c>
      <c r="T2175" t="s">
        <v>338</v>
      </c>
      <c r="U2175" t="s">
        <v>530</v>
      </c>
      <c r="W2175" t="s">
        <v>1167</v>
      </c>
      <c r="Z2175" t="s">
        <v>1165</v>
      </c>
      <c r="AA2175" t="s">
        <v>1166</v>
      </c>
      <c r="AD2175" t="s">
        <v>801</v>
      </c>
      <c r="AE2175" t="s">
        <v>365</v>
      </c>
      <c r="AF2175">
        <v>94402</v>
      </c>
      <c r="AG2175" t="s">
        <v>338</v>
      </c>
      <c r="AH2175" t="s">
        <v>530</v>
      </c>
      <c r="AJ2175" t="s">
        <v>1167</v>
      </c>
      <c r="AL2175" t="s">
        <v>339</v>
      </c>
      <c r="AM2175">
        <v>1</v>
      </c>
      <c r="AN2175">
        <v>1</v>
      </c>
      <c r="AO2175">
        <v>11922</v>
      </c>
      <c r="AQ2175">
        <v>125659</v>
      </c>
      <c r="AR2175">
        <v>51010010</v>
      </c>
      <c r="AS2175" t="s">
        <v>1060</v>
      </c>
      <c r="AT2175" t="s">
        <v>170</v>
      </c>
      <c r="AW2175" t="s">
        <v>343</v>
      </c>
      <c r="BY2175" t="s">
        <v>342</v>
      </c>
      <c r="EQ2175">
        <v>247972</v>
      </c>
      <c r="ER2175" t="s">
        <v>6481</v>
      </c>
      <c r="EV2175">
        <v>17287174</v>
      </c>
      <c r="EW2175">
        <v>928</v>
      </c>
      <c r="EX2175">
        <v>217671</v>
      </c>
      <c r="EY2175" t="s">
        <v>6482</v>
      </c>
      <c r="EZ2175">
        <v>1</v>
      </c>
      <c r="FC2175">
        <v>95378</v>
      </c>
      <c r="FD2175" t="s">
        <v>1045</v>
      </c>
    </row>
    <row r="2176" spans="1:160" x14ac:dyDescent="0.3">
      <c r="A2176" t="str">
        <f>VLOOKUP(B2176,Table2[],3,FALSE)</f>
        <v>Digital</v>
      </c>
      <c r="B2176" t="str">
        <f>IF(OR(ISNUMBER(FIND("QVC",Z2176)),ISNUMBER(FIND("QVC",AL2176))),"QVC",IF(OR(ISNUMBER(FIND("NCO",H2176)),ISNUMBER(FIND("NCO",Y2176))), "NCO", IF(AL2176="consumer","PMD.com",VLOOKUP(LEFT(H2176,2),Tables!$E$1:$F$11,2,FALSE))))</f>
        <v>PMD.com</v>
      </c>
      <c r="C2176">
        <f t="shared" si="102"/>
        <v>534101</v>
      </c>
      <c r="D2176">
        <f t="shared" si="103"/>
        <v>1</v>
      </c>
      <c r="E2176" t="str">
        <f t="shared" ca="1" si="101"/>
        <v>shifted orders shipped</v>
      </c>
      <c r="F2176" t="s">
        <v>3539</v>
      </c>
      <c r="G2176" t="s">
        <v>335</v>
      </c>
      <c r="H2176" t="s">
        <v>6480</v>
      </c>
      <c r="I2176" s="6">
        <v>44007.540555555555</v>
      </c>
      <c r="J2176" t="s">
        <v>16</v>
      </c>
      <c r="K2176" s="6">
        <v>44013.350960648146</v>
      </c>
      <c r="M2176" t="s">
        <v>1165</v>
      </c>
      <c r="N2176" t="s">
        <v>1166</v>
      </c>
      <c r="Q2176" t="s">
        <v>801</v>
      </c>
      <c r="R2176" t="s">
        <v>365</v>
      </c>
      <c r="S2176">
        <v>94402</v>
      </c>
      <c r="T2176" t="s">
        <v>338</v>
      </c>
      <c r="U2176" t="s">
        <v>530</v>
      </c>
      <c r="W2176" t="s">
        <v>1167</v>
      </c>
      <c r="Z2176" t="s">
        <v>1165</v>
      </c>
      <c r="AA2176" t="s">
        <v>1166</v>
      </c>
      <c r="AD2176" t="s">
        <v>801</v>
      </c>
      <c r="AE2176" t="s">
        <v>365</v>
      </c>
      <c r="AF2176">
        <v>94402</v>
      </c>
      <c r="AG2176" t="s">
        <v>338</v>
      </c>
      <c r="AH2176" t="s">
        <v>530</v>
      </c>
      <c r="AJ2176" t="s">
        <v>1167</v>
      </c>
      <c r="AL2176" t="s">
        <v>339</v>
      </c>
      <c r="AM2176">
        <v>1</v>
      </c>
      <c r="AN2176">
        <v>1</v>
      </c>
      <c r="AO2176">
        <v>8486</v>
      </c>
      <c r="AQ2176">
        <v>124619</v>
      </c>
      <c r="AR2176">
        <v>534101</v>
      </c>
      <c r="AS2176" t="s">
        <v>102</v>
      </c>
      <c r="AT2176" t="s">
        <v>101</v>
      </c>
      <c r="AW2176" t="s">
        <v>340</v>
      </c>
      <c r="AX2176" t="s">
        <v>340</v>
      </c>
      <c r="AY2176" t="s">
        <v>345</v>
      </c>
      <c r="AZ2176" t="s">
        <v>346</v>
      </c>
      <c r="BY2176" t="s">
        <v>342</v>
      </c>
      <c r="EQ2176">
        <v>250689</v>
      </c>
      <c r="ER2176" t="s">
        <v>6481</v>
      </c>
      <c r="EV2176">
        <v>17287174</v>
      </c>
      <c r="EW2176">
        <v>928</v>
      </c>
      <c r="EX2176">
        <v>217671</v>
      </c>
      <c r="EY2176" t="s">
        <v>6482</v>
      </c>
      <c r="EZ2176">
        <v>1</v>
      </c>
      <c r="FC2176">
        <v>534101</v>
      </c>
      <c r="FD2176" t="s">
        <v>101</v>
      </c>
    </row>
    <row r="2177" spans="1:160" x14ac:dyDescent="0.3">
      <c r="A2177" t="str">
        <f>VLOOKUP(B2177,Table2[],3,FALSE)</f>
        <v>Digital</v>
      </c>
      <c r="B2177" t="str">
        <f>IF(OR(ISNUMBER(FIND("QVC",Z2177)),ISNUMBER(FIND("QVC",AL2177))),"QVC",IF(OR(ISNUMBER(FIND("NCO",H2177)),ISNUMBER(FIND("NCO",Y2177))), "NCO", IF(AL2177="consumer","PMD.com",VLOOKUP(LEFT(H2177,2),Tables!$E$1:$F$11,2,FALSE))))</f>
        <v>PMD.com</v>
      </c>
      <c r="C2177">
        <f t="shared" si="102"/>
        <v>53970001</v>
      </c>
      <c r="D2177">
        <f t="shared" si="103"/>
        <v>1</v>
      </c>
      <c r="E2177" t="str">
        <f t="shared" ca="1" si="101"/>
        <v>shifted orders shipped</v>
      </c>
      <c r="F2177" t="s">
        <v>3539</v>
      </c>
      <c r="G2177" t="s">
        <v>335</v>
      </c>
      <c r="H2177" t="s">
        <v>6483</v>
      </c>
      <c r="I2177" s="6">
        <v>44011.792210648149</v>
      </c>
      <c r="J2177" t="s">
        <v>16</v>
      </c>
      <c r="K2177" s="6">
        <v>44013.351238425923</v>
      </c>
      <c r="M2177" t="s">
        <v>6484</v>
      </c>
      <c r="N2177" t="s">
        <v>6485</v>
      </c>
      <c r="Q2177" t="s">
        <v>387</v>
      </c>
      <c r="R2177" t="s">
        <v>365</v>
      </c>
      <c r="S2177" t="s">
        <v>6486</v>
      </c>
      <c r="T2177" t="s">
        <v>338</v>
      </c>
      <c r="U2177" t="s">
        <v>530</v>
      </c>
      <c r="W2177" t="s">
        <v>6487</v>
      </c>
      <c r="Z2177" t="s">
        <v>6484</v>
      </c>
      <c r="AA2177" t="s">
        <v>6485</v>
      </c>
      <c r="AD2177" t="s">
        <v>387</v>
      </c>
      <c r="AE2177" t="s">
        <v>365</v>
      </c>
      <c r="AF2177" t="s">
        <v>6486</v>
      </c>
      <c r="AG2177" t="s">
        <v>338</v>
      </c>
      <c r="AH2177" t="s">
        <v>530</v>
      </c>
      <c r="AJ2177" t="s">
        <v>6487</v>
      </c>
      <c r="AL2177" t="s">
        <v>339</v>
      </c>
      <c r="AM2177">
        <v>1</v>
      </c>
      <c r="AN2177">
        <v>1</v>
      </c>
      <c r="AO2177">
        <v>392</v>
      </c>
      <c r="AQ2177">
        <v>124472</v>
      </c>
      <c r="AR2177">
        <v>53970001</v>
      </c>
      <c r="AS2177" t="s">
        <v>577</v>
      </c>
      <c r="AT2177" t="s">
        <v>41</v>
      </c>
      <c r="AW2177" t="s">
        <v>343</v>
      </c>
      <c r="BY2177" t="s">
        <v>342</v>
      </c>
      <c r="EQ2177">
        <v>251826</v>
      </c>
      <c r="ER2177" t="s">
        <v>6488</v>
      </c>
      <c r="EV2177">
        <v>17286920</v>
      </c>
      <c r="EW2177">
        <v>928</v>
      </c>
      <c r="EX2177">
        <v>220680</v>
      </c>
      <c r="EY2177">
        <v>9.2748999964335493E+25</v>
      </c>
      <c r="EZ2177">
        <v>1</v>
      </c>
      <c r="FC2177">
        <v>53970001</v>
      </c>
      <c r="FD2177" t="s">
        <v>41</v>
      </c>
    </row>
    <row r="2178" spans="1:160" x14ac:dyDescent="0.3">
      <c r="A2178" t="str">
        <f>VLOOKUP(B2178,Table2[],3,FALSE)</f>
        <v>Digital</v>
      </c>
      <c r="B2178" t="str">
        <f>IF(OR(ISNUMBER(FIND("QVC",Z2178)),ISNUMBER(FIND("QVC",AL2178))),"QVC",IF(OR(ISNUMBER(FIND("NCO",H2178)),ISNUMBER(FIND("NCO",Y2178))), "NCO", IF(AL2178="consumer","PMD.com",VLOOKUP(LEFT(H2178,2),Tables!$E$1:$F$11,2,FALSE))))</f>
        <v>PMD.com</v>
      </c>
      <c r="C2178">
        <f t="shared" si="102"/>
        <v>54020001</v>
      </c>
      <c r="D2178">
        <f t="shared" si="103"/>
        <v>1</v>
      </c>
      <c r="E2178" t="str">
        <f t="shared" ca="1" si="101"/>
        <v>shifted orders shipped</v>
      </c>
      <c r="F2178" t="s">
        <v>3539</v>
      </c>
      <c r="G2178" t="s">
        <v>335</v>
      </c>
      <c r="H2178" t="s">
        <v>6483</v>
      </c>
      <c r="I2178" s="6">
        <v>44011.792210648149</v>
      </c>
      <c r="J2178" t="s">
        <v>16</v>
      </c>
      <c r="K2178" s="6">
        <v>44013.351238425923</v>
      </c>
      <c r="M2178" t="s">
        <v>6484</v>
      </c>
      <c r="N2178" t="s">
        <v>6485</v>
      </c>
      <c r="Q2178" t="s">
        <v>387</v>
      </c>
      <c r="R2178" t="s">
        <v>365</v>
      </c>
      <c r="S2178" t="s">
        <v>6486</v>
      </c>
      <c r="T2178" t="s">
        <v>338</v>
      </c>
      <c r="U2178" t="s">
        <v>530</v>
      </c>
      <c r="W2178" t="s">
        <v>6487</v>
      </c>
      <c r="Z2178" t="s">
        <v>6484</v>
      </c>
      <c r="AA2178" t="s">
        <v>6485</v>
      </c>
      <c r="AD2178" t="s">
        <v>387</v>
      </c>
      <c r="AE2178" t="s">
        <v>365</v>
      </c>
      <c r="AF2178" t="s">
        <v>6486</v>
      </c>
      <c r="AG2178" t="s">
        <v>338</v>
      </c>
      <c r="AH2178" t="s">
        <v>530</v>
      </c>
      <c r="AJ2178" t="s">
        <v>6487</v>
      </c>
      <c r="AL2178" t="s">
        <v>339</v>
      </c>
      <c r="AM2178">
        <v>1</v>
      </c>
      <c r="AN2178">
        <v>1</v>
      </c>
      <c r="AO2178">
        <v>3692</v>
      </c>
      <c r="AQ2178">
        <v>124477</v>
      </c>
      <c r="AR2178">
        <v>54020001</v>
      </c>
      <c r="AS2178" t="s">
        <v>484</v>
      </c>
      <c r="AT2178" t="s">
        <v>93</v>
      </c>
      <c r="AW2178" t="s">
        <v>340</v>
      </c>
      <c r="AX2178">
        <v>0</v>
      </c>
      <c r="AY2178" t="s">
        <v>348</v>
      </c>
      <c r="AZ2178">
        <v>0</v>
      </c>
      <c r="BY2178" t="s">
        <v>342</v>
      </c>
      <c r="EQ2178">
        <v>251671</v>
      </c>
      <c r="ER2178" t="s">
        <v>6488</v>
      </c>
      <c r="EV2178">
        <v>17286920</v>
      </c>
      <c r="EW2178">
        <v>928</v>
      </c>
      <c r="EX2178">
        <v>220680</v>
      </c>
      <c r="EY2178">
        <v>9.2748999964335493E+25</v>
      </c>
      <c r="EZ2178">
        <v>1</v>
      </c>
      <c r="FC2178">
        <v>54020001</v>
      </c>
      <c r="FD2178" t="s">
        <v>93</v>
      </c>
    </row>
    <row r="2179" spans="1:160" x14ac:dyDescent="0.3">
      <c r="A2179" t="str">
        <f>VLOOKUP(B2179,Table2[],3,FALSE)</f>
        <v>Digital</v>
      </c>
      <c r="B2179" t="str">
        <f>IF(OR(ISNUMBER(FIND("QVC",Z2179)),ISNUMBER(FIND("QVC",AL2179))),"QVC",IF(OR(ISNUMBER(FIND("NCO",H2179)),ISNUMBER(FIND("NCO",Y2179))), "NCO", IF(AL2179="consumer","PMD.com",VLOOKUP(LEFT(H2179,2),Tables!$E$1:$F$11,2,FALSE))))</f>
        <v>PMD.com</v>
      </c>
      <c r="C2179">
        <f t="shared" si="102"/>
        <v>53930001</v>
      </c>
      <c r="D2179">
        <f t="shared" si="103"/>
        <v>1</v>
      </c>
      <c r="E2179" t="str">
        <f t="shared" ref="E2179:E2242" ca="1" si="104">IF(MONTH(TODAY())-MONTH(I2179)&gt;0,"shifted orders shipped","MTD orders shipped")</f>
        <v>shifted orders shipped</v>
      </c>
      <c r="F2179" t="s">
        <v>3539</v>
      </c>
      <c r="G2179" t="s">
        <v>335</v>
      </c>
      <c r="H2179" t="s">
        <v>6483</v>
      </c>
      <c r="I2179" s="6">
        <v>44011.792210648149</v>
      </c>
      <c r="J2179" t="s">
        <v>16</v>
      </c>
      <c r="K2179" s="6">
        <v>44013.351238425923</v>
      </c>
      <c r="M2179" t="s">
        <v>6484</v>
      </c>
      <c r="N2179" t="s">
        <v>6485</v>
      </c>
      <c r="Q2179" t="s">
        <v>387</v>
      </c>
      <c r="R2179" t="s">
        <v>365</v>
      </c>
      <c r="S2179" t="s">
        <v>6486</v>
      </c>
      <c r="T2179" t="s">
        <v>338</v>
      </c>
      <c r="U2179" t="s">
        <v>530</v>
      </c>
      <c r="W2179" t="s">
        <v>6487</v>
      </c>
      <c r="Z2179" t="s">
        <v>6484</v>
      </c>
      <c r="AA2179" t="s">
        <v>6485</v>
      </c>
      <c r="AD2179" t="s">
        <v>387</v>
      </c>
      <c r="AE2179" t="s">
        <v>365</v>
      </c>
      <c r="AF2179" t="s">
        <v>6486</v>
      </c>
      <c r="AG2179" t="s">
        <v>338</v>
      </c>
      <c r="AH2179" t="s">
        <v>530</v>
      </c>
      <c r="AJ2179" t="s">
        <v>6487</v>
      </c>
      <c r="AL2179" t="s">
        <v>339</v>
      </c>
      <c r="AM2179">
        <v>1</v>
      </c>
      <c r="AN2179">
        <v>1</v>
      </c>
      <c r="AO2179">
        <v>12017</v>
      </c>
      <c r="AQ2179">
        <v>124469</v>
      </c>
      <c r="AR2179">
        <v>53930001</v>
      </c>
      <c r="AS2179">
        <v>9000000</v>
      </c>
      <c r="AT2179" t="s">
        <v>44</v>
      </c>
      <c r="AW2179" t="s">
        <v>343</v>
      </c>
      <c r="BY2179" t="s">
        <v>342</v>
      </c>
      <c r="EQ2179">
        <v>243405</v>
      </c>
      <c r="ER2179" t="s">
        <v>6488</v>
      </c>
      <c r="EV2179">
        <v>17286920</v>
      </c>
      <c r="EW2179">
        <v>928</v>
      </c>
      <c r="EX2179">
        <v>220680</v>
      </c>
      <c r="EY2179">
        <v>9.2748999964335493E+25</v>
      </c>
      <c r="EZ2179">
        <v>1</v>
      </c>
      <c r="FC2179">
        <v>53930001</v>
      </c>
      <c r="FD2179" t="s">
        <v>44</v>
      </c>
    </row>
    <row r="2180" spans="1:160" x14ac:dyDescent="0.3">
      <c r="A2180" t="str">
        <f>VLOOKUP(B2180,Table2[],3,FALSE)</f>
        <v>Digital</v>
      </c>
      <c r="B2180" t="str">
        <f>IF(OR(ISNUMBER(FIND("QVC",Z2180)),ISNUMBER(FIND("QVC",AL2180))),"QVC",IF(OR(ISNUMBER(FIND("NCO",H2180)),ISNUMBER(FIND("NCO",Y2180))), "NCO", IF(AL2180="consumer","PMD.com",VLOOKUP(LEFT(H2180,2),Tables!$E$1:$F$11,2,FALSE))))</f>
        <v>PMD.com</v>
      </c>
      <c r="C2180">
        <f t="shared" si="102"/>
        <v>51090061</v>
      </c>
      <c r="D2180">
        <f t="shared" si="103"/>
        <v>1</v>
      </c>
      <c r="E2180" t="str">
        <f t="shared" ca="1" si="104"/>
        <v>shifted orders shipped</v>
      </c>
      <c r="F2180" t="s">
        <v>3539</v>
      </c>
      <c r="G2180" t="s">
        <v>335</v>
      </c>
      <c r="H2180" t="s">
        <v>2753</v>
      </c>
      <c r="I2180" s="6">
        <v>44008.950439814813</v>
      </c>
      <c r="J2180" t="s">
        <v>16</v>
      </c>
      <c r="K2180" s="6">
        <v>44013.351319444446</v>
      </c>
      <c r="M2180" t="s">
        <v>6489</v>
      </c>
      <c r="N2180" t="s">
        <v>6490</v>
      </c>
      <c r="Q2180" t="s">
        <v>1668</v>
      </c>
      <c r="R2180" t="s">
        <v>365</v>
      </c>
      <c r="S2180">
        <v>95765</v>
      </c>
      <c r="T2180" t="s">
        <v>338</v>
      </c>
      <c r="U2180" t="s">
        <v>530</v>
      </c>
      <c r="W2180" t="s">
        <v>6491</v>
      </c>
      <c r="Z2180" t="s">
        <v>6489</v>
      </c>
      <c r="AA2180" t="s">
        <v>6490</v>
      </c>
      <c r="AD2180" t="s">
        <v>1668</v>
      </c>
      <c r="AE2180" t="s">
        <v>365</v>
      </c>
      <c r="AF2180">
        <v>95765</v>
      </c>
      <c r="AG2180" t="s">
        <v>338</v>
      </c>
      <c r="AH2180" t="s">
        <v>530</v>
      </c>
      <c r="AJ2180" t="s">
        <v>6491</v>
      </c>
      <c r="AL2180" t="s">
        <v>339</v>
      </c>
      <c r="AM2180">
        <v>1</v>
      </c>
      <c r="AN2180">
        <v>1</v>
      </c>
      <c r="AO2180">
        <v>8078</v>
      </c>
      <c r="AQ2180">
        <v>124010</v>
      </c>
      <c r="AR2180">
        <v>51090061</v>
      </c>
      <c r="AS2180" t="s">
        <v>2688</v>
      </c>
      <c r="AT2180" t="s">
        <v>122</v>
      </c>
      <c r="AW2180" t="s">
        <v>340</v>
      </c>
      <c r="AX2180" t="s">
        <v>340</v>
      </c>
      <c r="AY2180" t="s">
        <v>357</v>
      </c>
      <c r="AZ2180" t="s">
        <v>363</v>
      </c>
      <c r="BY2180" t="s">
        <v>342</v>
      </c>
      <c r="EQ2180">
        <v>252774</v>
      </c>
      <c r="ER2180" t="s">
        <v>2754</v>
      </c>
      <c r="EV2180">
        <v>17284992</v>
      </c>
      <c r="EW2180">
        <v>928</v>
      </c>
      <c r="EX2180">
        <v>219468</v>
      </c>
      <c r="EY2180" t="s">
        <v>6492</v>
      </c>
      <c r="EZ2180">
        <v>1</v>
      </c>
      <c r="FC2180">
        <v>51090061</v>
      </c>
      <c r="FD2180" t="s">
        <v>122</v>
      </c>
    </row>
    <row r="2181" spans="1:160" x14ac:dyDescent="0.3">
      <c r="A2181" t="str">
        <f>VLOOKUP(B2181,Table2[],3,FALSE)</f>
        <v>Digital</v>
      </c>
      <c r="B2181" t="str">
        <f>IF(OR(ISNUMBER(FIND("QVC",Z2181)),ISNUMBER(FIND("QVC",AL2181))),"QVC",IF(OR(ISNUMBER(FIND("NCO",H2181)),ISNUMBER(FIND("NCO",Y2181))), "NCO", IF(AL2181="consumer","PMD.com",VLOOKUP(LEFT(H2181,2),Tables!$E$1:$F$11,2,FALSE))))</f>
        <v>PMD.com</v>
      </c>
      <c r="C2181">
        <f t="shared" si="102"/>
        <v>5341</v>
      </c>
      <c r="D2181">
        <f t="shared" si="103"/>
        <v>2</v>
      </c>
      <c r="E2181" t="str">
        <f t="shared" ca="1" si="104"/>
        <v>shifted orders shipped</v>
      </c>
      <c r="F2181" t="s">
        <v>3539</v>
      </c>
      <c r="G2181" t="s">
        <v>335</v>
      </c>
      <c r="H2181" t="s">
        <v>6493</v>
      </c>
      <c r="I2181" s="6">
        <v>44007.908564814818</v>
      </c>
      <c r="J2181" t="s">
        <v>16</v>
      </c>
      <c r="K2181" s="6">
        <v>44013.351365740738</v>
      </c>
      <c r="M2181" t="s">
        <v>6494</v>
      </c>
      <c r="N2181" t="s">
        <v>6495</v>
      </c>
      <c r="O2181" t="s">
        <v>880</v>
      </c>
      <c r="Q2181" t="s">
        <v>387</v>
      </c>
      <c r="R2181" t="s">
        <v>365</v>
      </c>
      <c r="S2181">
        <v>92103</v>
      </c>
      <c r="T2181" t="s">
        <v>338</v>
      </c>
      <c r="U2181" t="s">
        <v>530</v>
      </c>
      <c r="W2181" t="s">
        <v>6496</v>
      </c>
      <c r="Z2181" t="s">
        <v>6494</v>
      </c>
      <c r="AA2181" t="s">
        <v>6495</v>
      </c>
      <c r="AB2181" t="s">
        <v>880</v>
      </c>
      <c r="AD2181" t="s">
        <v>387</v>
      </c>
      <c r="AE2181" t="s">
        <v>365</v>
      </c>
      <c r="AF2181">
        <v>92103</v>
      </c>
      <c r="AG2181" t="s">
        <v>338</v>
      </c>
      <c r="AH2181" t="s">
        <v>530</v>
      </c>
      <c r="AJ2181" t="s">
        <v>6496</v>
      </c>
      <c r="AL2181" t="s">
        <v>339</v>
      </c>
      <c r="AM2181">
        <v>2</v>
      </c>
      <c r="AN2181">
        <v>2</v>
      </c>
      <c r="AO2181">
        <v>15156</v>
      </c>
      <c r="AQ2181">
        <v>124187</v>
      </c>
      <c r="AR2181">
        <v>5341</v>
      </c>
      <c r="AS2181" t="s">
        <v>1851</v>
      </c>
      <c r="AT2181" t="s">
        <v>82</v>
      </c>
      <c r="AW2181" t="s">
        <v>340</v>
      </c>
      <c r="AX2181" t="s">
        <v>340</v>
      </c>
      <c r="AY2181" t="s">
        <v>345</v>
      </c>
      <c r="AZ2181" t="s">
        <v>346</v>
      </c>
      <c r="BY2181" t="s">
        <v>342</v>
      </c>
      <c r="EQ2181">
        <v>243643</v>
      </c>
      <c r="ER2181" t="s">
        <v>6497</v>
      </c>
      <c r="EV2181">
        <v>17287183</v>
      </c>
      <c r="EW2181">
        <v>928</v>
      </c>
      <c r="EX2181">
        <v>217786</v>
      </c>
      <c r="EY2181" t="s">
        <v>6498</v>
      </c>
      <c r="EZ2181">
        <v>1</v>
      </c>
      <c r="FC2181">
        <v>90425</v>
      </c>
      <c r="FD2181" t="s">
        <v>388</v>
      </c>
    </row>
    <row r="2182" spans="1:160" x14ac:dyDescent="0.3">
      <c r="A2182" t="str">
        <f>VLOOKUP(B2182,Table2[],3,FALSE)</f>
        <v>Digital</v>
      </c>
      <c r="B2182" t="str">
        <f>IF(OR(ISNUMBER(FIND("QVC",Z2182)),ISNUMBER(FIND("QVC",AL2182))),"QVC",IF(OR(ISNUMBER(FIND("NCO",H2182)),ISNUMBER(FIND("NCO",Y2182))), "NCO", IF(AL2182="consumer","PMD.com",VLOOKUP(LEFT(H2182,2),Tables!$E$1:$F$11,2,FALSE))))</f>
        <v>PMD.com</v>
      </c>
      <c r="C2182">
        <f t="shared" si="102"/>
        <v>5342</v>
      </c>
      <c r="D2182">
        <f t="shared" si="103"/>
        <v>2</v>
      </c>
      <c r="E2182" t="str">
        <f t="shared" ca="1" si="104"/>
        <v>shifted orders shipped</v>
      </c>
      <c r="F2182" t="s">
        <v>3539</v>
      </c>
      <c r="G2182" t="s">
        <v>335</v>
      </c>
      <c r="H2182" t="s">
        <v>6493</v>
      </c>
      <c r="I2182" s="6">
        <v>44007.908564814818</v>
      </c>
      <c r="J2182" t="s">
        <v>16</v>
      </c>
      <c r="K2182" s="6">
        <v>44013.351365740738</v>
      </c>
      <c r="M2182" t="s">
        <v>6494</v>
      </c>
      <c r="N2182" t="s">
        <v>6495</v>
      </c>
      <c r="O2182" t="s">
        <v>880</v>
      </c>
      <c r="Q2182" t="s">
        <v>387</v>
      </c>
      <c r="R2182" t="s">
        <v>365</v>
      </c>
      <c r="S2182">
        <v>92103</v>
      </c>
      <c r="T2182" t="s">
        <v>338</v>
      </c>
      <c r="U2182" t="s">
        <v>530</v>
      </c>
      <c r="W2182" t="s">
        <v>6496</v>
      </c>
      <c r="Z2182" t="s">
        <v>6494</v>
      </c>
      <c r="AA2182" t="s">
        <v>6495</v>
      </c>
      <c r="AB2182" t="s">
        <v>880</v>
      </c>
      <c r="AD2182" t="s">
        <v>387</v>
      </c>
      <c r="AE2182" t="s">
        <v>365</v>
      </c>
      <c r="AF2182">
        <v>92103</v>
      </c>
      <c r="AG2182" t="s">
        <v>338</v>
      </c>
      <c r="AH2182" t="s">
        <v>530</v>
      </c>
      <c r="AJ2182" t="s">
        <v>6496</v>
      </c>
      <c r="AL2182" t="s">
        <v>339</v>
      </c>
      <c r="AM2182">
        <v>2</v>
      </c>
      <c r="AN2182">
        <v>2</v>
      </c>
      <c r="AO2182">
        <v>13280</v>
      </c>
      <c r="AQ2182">
        <v>123849</v>
      </c>
      <c r="AR2182">
        <v>5342</v>
      </c>
      <c r="AS2182" t="s">
        <v>1867</v>
      </c>
      <c r="AT2182" t="s">
        <v>149</v>
      </c>
      <c r="AW2182" t="s">
        <v>340</v>
      </c>
      <c r="AX2182" t="s">
        <v>340</v>
      </c>
      <c r="AY2182" t="s">
        <v>345</v>
      </c>
      <c r="AZ2182" t="s">
        <v>346</v>
      </c>
      <c r="BY2182" t="s">
        <v>342</v>
      </c>
      <c r="EQ2182">
        <v>244853</v>
      </c>
      <c r="ER2182" t="s">
        <v>6497</v>
      </c>
      <c r="EV2182">
        <v>17287183</v>
      </c>
      <c r="EW2182">
        <v>928</v>
      </c>
      <c r="EX2182">
        <v>217786</v>
      </c>
      <c r="EY2182" t="s">
        <v>6498</v>
      </c>
      <c r="EZ2182">
        <v>1</v>
      </c>
      <c r="FC2182">
        <v>90425</v>
      </c>
      <c r="FD2182" t="s">
        <v>388</v>
      </c>
    </row>
    <row r="2183" spans="1:160" x14ac:dyDescent="0.3">
      <c r="A2183" t="str">
        <f>VLOOKUP(B2183,Table2[],3,FALSE)</f>
        <v>Digital</v>
      </c>
      <c r="B2183" t="str">
        <f>IF(OR(ISNUMBER(FIND("QVC",Z2183)),ISNUMBER(FIND("QVC",AL2183))),"QVC",IF(OR(ISNUMBER(FIND("NCO",H2183)),ISNUMBER(FIND("NCO",Y2183))), "NCO", IF(AL2183="consumer","PMD.com",VLOOKUP(LEFT(H2183,2),Tables!$E$1:$F$11,2,FALSE))))</f>
        <v>PMD.com</v>
      </c>
      <c r="C2183">
        <f t="shared" si="102"/>
        <v>5342</v>
      </c>
      <c r="D2183">
        <f t="shared" si="103"/>
        <v>1</v>
      </c>
      <c r="E2183" t="str">
        <f t="shared" ca="1" si="104"/>
        <v>shifted orders shipped</v>
      </c>
      <c r="F2183" t="s">
        <v>3539</v>
      </c>
      <c r="G2183" t="s">
        <v>335</v>
      </c>
      <c r="H2183" t="s">
        <v>6499</v>
      </c>
      <c r="I2183" s="6">
        <v>44007.909131944441</v>
      </c>
      <c r="J2183" t="s">
        <v>16</v>
      </c>
      <c r="K2183" s="6">
        <v>44013.351597222223</v>
      </c>
      <c r="M2183" t="s">
        <v>6500</v>
      </c>
      <c r="N2183" t="s">
        <v>6501</v>
      </c>
      <c r="Q2183" t="s">
        <v>6502</v>
      </c>
      <c r="R2183" t="s">
        <v>376</v>
      </c>
      <c r="S2183">
        <v>76706</v>
      </c>
      <c r="T2183" t="s">
        <v>338</v>
      </c>
      <c r="U2183" t="s">
        <v>530</v>
      </c>
      <c r="W2183" t="s">
        <v>6503</v>
      </c>
      <c r="Z2183" t="s">
        <v>6500</v>
      </c>
      <c r="AA2183" t="s">
        <v>6501</v>
      </c>
      <c r="AD2183" t="s">
        <v>6502</v>
      </c>
      <c r="AE2183" t="s">
        <v>376</v>
      </c>
      <c r="AF2183">
        <v>76706</v>
      </c>
      <c r="AG2183" t="s">
        <v>338</v>
      </c>
      <c r="AH2183" t="s">
        <v>530</v>
      </c>
      <c r="AJ2183" t="s">
        <v>6503</v>
      </c>
      <c r="AL2183" t="s">
        <v>339</v>
      </c>
      <c r="AM2183">
        <v>1</v>
      </c>
      <c r="AN2183">
        <v>1</v>
      </c>
      <c r="AO2183">
        <v>13280</v>
      </c>
      <c r="AQ2183">
        <v>123849</v>
      </c>
      <c r="AR2183">
        <v>5342</v>
      </c>
      <c r="AS2183" t="s">
        <v>1867</v>
      </c>
      <c r="AT2183" t="s">
        <v>149</v>
      </c>
      <c r="AW2183" t="s">
        <v>340</v>
      </c>
      <c r="AX2183" t="s">
        <v>340</v>
      </c>
      <c r="AY2183" t="s">
        <v>345</v>
      </c>
      <c r="AZ2183" t="s">
        <v>346</v>
      </c>
      <c r="BY2183" t="s">
        <v>342</v>
      </c>
      <c r="EQ2183">
        <v>244853</v>
      </c>
      <c r="ER2183" t="s">
        <v>6504</v>
      </c>
      <c r="EV2183">
        <v>17287180</v>
      </c>
      <c r="EW2183">
        <v>928</v>
      </c>
      <c r="EX2183">
        <v>217769</v>
      </c>
      <c r="EY2183" t="s">
        <v>6505</v>
      </c>
      <c r="EZ2183">
        <v>1</v>
      </c>
      <c r="FC2183">
        <v>5342</v>
      </c>
      <c r="FD2183" t="s">
        <v>149</v>
      </c>
    </row>
    <row r="2184" spans="1:160" x14ac:dyDescent="0.3">
      <c r="A2184" t="str">
        <f>VLOOKUP(B2184,Table2[],3,FALSE)</f>
        <v>Digital</v>
      </c>
      <c r="B2184" t="str">
        <f>IF(OR(ISNUMBER(FIND("QVC",Z2184)),ISNUMBER(FIND("QVC",AL2184))),"QVC",IF(OR(ISNUMBER(FIND("NCO",H2184)),ISNUMBER(FIND("NCO",Y2184))), "NCO", IF(AL2184="consumer","PMD.com",VLOOKUP(LEFT(H2184,2),Tables!$E$1:$F$11,2,FALSE))))</f>
        <v>PMD.com</v>
      </c>
      <c r="C2184">
        <f t="shared" si="102"/>
        <v>53200001</v>
      </c>
      <c r="D2184">
        <f t="shared" si="103"/>
        <v>1</v>
      </c>
      <c r="E2184" t="str">
        <f t="shared" ca="1" si="104"/>
        <v>shifted orders shipped</v>
      </c>
      <c r="F2184" t="s">
        <v>3539</v>
      </c>
      <c r="G2184" t="s">
        <v>335</v>
      </c>
      <c r="H2184" t="s">
        <v>6499</v>
      </c>
      <c r="I2184" s="6">
        <v>44007.909131944441</v>
      </c>
      <c r="J2184" t="s">
        <v>16</v>
      </c>
      <c r="K2184" s="6">
        <v>44013.351597222223</v>
      </c>
      <c r="M2184" t="s">
        <v>6500</v>
      </c>
      <c r="N2184" t="s">
        <v>6501</v>
      </c>
      <c r="Q2184" t="s">
        <v>6502</v>
      </c>
      <c r="R2184" t="s">
        <v>376</v>
      </c>
      <c r="S2184">
        <v>76706</v>
      </c>
      <c r="T2184" t="s">
        <v>338</v>
      </c>
      <c r="U2184" t="s">
        <v>530</v>
      </c>
      <c r="W2184" t="s">
        <v>6503</v>
      </c>
      <c r="Z2184" t="s">
        <v>6500</v>
      </c>
      <c r="AA2184" t="s">
        <v>6501</v>
      </c>
      <c r="AD2184" t="s">
        <v>6502</v>
      </c>
      <c r="AE2184" t="s">
        <v>376</v>
      </c>
      <c r="AF2184">
        <v>76706</v>
      </c>
      <c r="AG2184" t="s">
        <v>338</v>
      </c>
      <c r="AH2184" t="s">
        <v>530</v>
      </c>
      <c r="AJ2184" t="s">
        <v>6503</v>
      </c>
      <c r="AL2184" t="s">
        <v>339</v>
      </c>
      <c r="AM2184">
        <v>1</v>
      </c>
      <c r="AN2184">
        <v>1</v>
      </c>
      <c r="AO2184">
        <v>15189</v>
      </c>
      <c r="AQ2184">
        <v>123906</v>
      </c>
      <c r="AR2184">
        <v>53200001</v>
      </c>
      <c r="AS2184" t="s">
        <v>973</v>
      </c>
      <c r="AT2184" t="s">
        <v>50</v>
      </c>
      <c r="AW2184" t="s">
        <v>340</v>
      </c>
      <c r="AX2184" t="s">
        <v>340</v>
      </c>
      <c r="AY2184" t="s">
        <v>357</v>
      </c>
      <c r="AZ2184" t="s">
        <v>363</v>
      </c>
      <c r="BY2184" t="s">
        <v>342</v>
      </c>
      <c r="EQ2184">
        <v>252156</v>
      </c>
      <c r="ER2184" t="s">
        <v>6504</v>
      </c>
      <c r="EV2184">
        <v>17287180</v>
      </c>
      <c r="EW2184">
        <v>928</v>
      </c>
      <c r="EX2184">
        <v>217769</v>
      </c>
      <c r="EY2184" t="s">
        <v>6505</v>
      </c>
      <c r="EZ2184">
        <v>1</v>
      </c>
      <c r="FC2184">
        <v>95071</v>
      </c>
      <c r="FD2184" t="s">
        <v>1477</v>
      </c>
    </row>
    <row r="2185" spans="1:160" x14ac:dyDescent="0.3">
      <c r="A2185" t="str">
        <f>VLOOKUP(B2185,Table2[],3,FALSE)</f>
        <v>Digital</v>
      </c>
      <c r="B2185" t="str">
        <f>IF(OR(ISNUMBER(FIND("QVC",Z2185)),ISNUMBER(FIND("QVC",AL2185))),"QVC",IF(OR(ISNUMBER(FIND("NCO",H2185)),ISNUMBER(FIND("NCO",Y2185))), "NCO", IF(AL2185="consumer","PMD.com",VLOOKUP(LEFT(H2185,2),Tables!$E$1:$F$11,2,FALSE))))</f>
        <v>PMD.com</v>
      </c>
      <c r="C2185">
        <f t="shared" si="102"/>
        <v>5341</v>
      </c>
      <c r="D2185">
        <f t="shared" si="103"/>
        <v>1</v>
      </c>
      <c r="E2185" t="str">
        <f t="shared" ca="1" si="104"/>
        <v>shifted orders shipped</v>
      </c>
      <c r="F2185" t="s">
        <v>3539</v>
      </c>
      <c r="G2185" t="s">
        <v>335</v>
      </c>
      <c r="H2185" t="s">
        <v>6499</v>
      </c>
      <c r="I2185" s="6">
        <v>44007.909131944441</v>
      </c>
      <c r="J2185" t="s">
        <v>16</v>
      </c>
      <c r="K2185" s="6">
        <v>44013.351597222223</v>
      </c>
      <c r="M2185" t="s">
        <v>6500</v>
      </c>
      <c r="N2185" t="s">
        <v>6501</v>
      </c>
      <c r="Q2185" t="s">
        <v>6502</v>
      </c>
      <c r="R2185" t="s">
        <v>376</v>
      </c>
      <c r="S2185">
        <v>76706</v>
      </c>
      <c r="T2185" t="s">
        <v>338</v>
      </c>
      <c r="U2185" t="s">
        <v>530</v>
      </c>
      <c r="W2185" t="s">
        <v>6503</v>
      </c>
      <c r="Z2185" t="s">
        <v>6500</v>
      </c>
      <c r="AA2185" t="s">
        <v>6501</v>
      </c>
      <c r="AD2185" t="s">
        <v>6502</v>
      </c>
      <c r="AE2185" t="s">
        <v>376</v>
      </c>
      <c r="AF2185">
        <v>76706</v>
      </c>
      <c r="AG2185" t="s">
        <v>338</v>
      </c>
      <c r="AH2185" t="s">
        <v>530</v>
      </c>
      <c r="AJ2185" t="s">
        <v>6503</v>
      </c>
      <c r="AL2185" t="s">
        <v>339</v>
      </c>
      <c r="AM2185">
        <v>1</v>
      </c>
      <c r="AN2185">
        <v>1</v>
      </c>
      <c r="AO2185">
        <v>15156</v>
      </c>
      <c r="AQ2185">
        <v>124187</v>
      </c>
      <c r="AR2185">
        <v>5341</v>
      </c>
      <c r="AS2185" t="s">
        <v>1851</v>
      </c>
      <c r="AT2185" t="s">
        <v>82</v>
      </c>
      <c r="AW2185" t="s">
        <v>340</v>
      </c>
      <c r="AX2185" t="s">
        <v>340</v>
      </c>
      <c r="AY2185" t="s">
        <v>345</v>
      </c>
      <c r="AZ2185" t="s">
        <v>346</v>
      </c>
      <c r="BY2185" t="s">
        <v>342</v>
      </c>
      <c r="EQ2185">
        <v>243643</v>
      </c>
      <c r="ER2185" t="s">
        <v>6504</v>
      </c>
      <c r="EV2185">
        <v>17287180</v>
      </c>
      <c r="EW2185">
        <v>928</v>
      </c>
      <c r="EX2185">
        <v>217769</v>
      </c>
      <c r="EY2185" t="s">
        <v>6505</v>
      </c>
      <c r="EZ2185">
        <v>1</v>
      </c>
      <c r="FC2185">
        <v>95071</v>
      </c>
      <c r="FD2185" t="s">
        <v>1477</v>
      </c>
    </row>
    <row r="2186" spans="1:160" x14ac:dyDescent="0.3">
      <c r="A2186" t="str">
        <f>VLOOKUP(B2186,Table2[],3,FALSE)</f>
        <v>Digital</v>
      </c>
      <c r="B2186" t="str">
        <f>IF(OR(ISNUMBER(FIND("QVC",Z2186)),ISNUMBER(FIND("QVC",AL2186))),"QVC",IF(OR(ISNUMBER(FIND("NCO",H2186)),ISNUMBER(FIND("NCO",Y2186))), "NCO", IF(AL2186="consumer","PMD.com",VLOOKUP(LEFT(H2186,2),Tables!$E$1:$F$11,2,FALSE))))</f>
        <v>PMD.com</v>
      </c>
      <c r="C2186">
        <f t="shared" si="102"/>
        <v>53440001</v>
      </c>
      <c r="D2186">
        <f t="shared" si="103"/>
        <v>1</v>
      </c>
      <c r="E2186" t="str">
        <f t="shared" ca="1" si="104"/>
        <v>shifted orders shipped</v>
      </c>
      <c r="F2186" t="s">
        <v>3539</v>
      </c>
      <c r="G2186" t="s">
        <v>335</v>
      </c>
      <c r="H2186" t="s">
        <v>6506</v>
      </c>
      <c r="I2186" s="6">
        <v>44011.778333333335</v>
      </c>
      <c r="J2186" t="s">
        <v>16</v>
      </c>
      <c r="K2186" s="6">
        <v>44013.351643518516</v>
      </c>
      <c r="M2186" t="s">
        <v>6507</v>
      </c>
      <c r="N2186" t="s">
        <v>6508</v>
      </c>
      <c r="Q2186" t="s">
        <v>1292</v>
      </c>
      <c r="R2186" t="s">
        <v>365</v>
      </c>
      <c r="S2186" t="s">
        <v>6509</v>
      </c>
      <c r="T2186" t="s">
        <v>338</v>
      </c>
      <c r="U2186" t="s">
        <v>530</v>
      </c>
      <c r="W2186" t="s">
        <v>6510</v>
      </c>
      <c r="Z2186" t="s">
        <v>6507</v>
      </c>
      <c r="AA2186" t="s">
        <v>6508</v>
      </c>
      <c r="AD2186" t="s">
        <v>1292</v>
      </c>
      <c r="AE2186" t="s">
        <v>365</v>
      </c>
      <c r="AF2186" t="s">
        <v>6509</v>
      </c>
      <c r="AG2186" t="s">
        <v>338</v>
      </c>
      <c r="AH2186" t="s">
        <v>530</v>
      </c>
      <c r="AJ2186" t="s">
        <v>6510</v>
      </c>
      <c r="AL2186" t="s">
        <v>339</v>
      </c>
      <c r="AM2186">
        <v>1</v>
      </c>
      <c r="AN2186">
        <v>1</v>
      </c>
      <c r="AO2186">
        <v>7642</v>
      </c>
      <c r="AQ2186">
        <v>124700</v>
      </c>
      <c r="AR2186">
        <v>53440001</v>
      </c>
      <c r="AS2186" t="s">
        <v>1240</v>
      </c>
      <c r="AT2186" t="s">
        <v>116</v>
      </c>
      <c r="AW2186" t="s">
        <v>340</v>
      </c>
      <c r="AX2186" t="s">
        <v>340</v>
      </c>
      <c r="AY2186" t="s">
        <v>345</v>
      </c>
      <c r="AZ2186" t="s">
        <v>345</v>
      </c>
      <c r="BY2186" t="s">
        <v>342</v>
      </c>
      <c r="EQ2186">
        <v>252960</v>
      </c>
      <c r="ER2186" t="s">
        <v>6511</v>
      </c>
      <c r="EV2186">
        <v>17286915</v>
      </c>
      <c r="EW2186">
        <v>928</v>
      </c>
      <c r="EX2186">
        <v>220674</v>
      </c>
      <c r="EY2186">
        <v>9.2748999964335493E+25</v>
      </c>
      <c r="EZ2186">
        <v>1</v>
      </c>
      <c r="FC2186">
        <v>53440001</v>
      </c>
      <c r="FD2186" t="s">
        <v>116</v>
      </c>
    </row>
    <row r="2187" spans="1:160" x14ac:dyDescent="0.3">
      <c r="A2187" t="str">
        <f>VLOOKUP(B2187,Table2[],3,FALSE)</f>
        <v>Digital</v>
      </c>
      <c r="B2187" t="str">
        <f>IF(OR(ISNUMBER(FIND("QVC",Z2187)),ISNUMBER(FIND("QVC",AL2187))),"QVC",IF(OR(ISNUMBER(FIND("NCO",H2187)),ISNUMBER(FIND("NCO",Y2187))), "NCO", IF(AL2187="consumer","PMD.com",VLOOKUP(LEFT(H2187,2),Tables!$E$1:$F$11,2,FALSE))))</f>
        <v>PMD.com</v>
      </c>
      <c r="C2187">
        <f t="shared" si="102"/>
        <v>5341</v>
      </c>
      <c r="D2187">
        <f t="shared" si="103"/>
        <v>1</v>
      </c>
      <c r="E2187" t="str">
        <f t="shared" ca="1" si="104"/>
        <v>shifted orders shipped</v>
      </c>
      <c r="F2187" t="s">
        <v>3539</v>
      </c>
      <c r="G2187" t="s">
        <v>335</v>
      </c>
      <c r="H2187" t="s">
        <v>6512</v>
      </c>
      <c r="I2187" s="6">
        <v>44007.908807870372</v>
      </c>
      <c r="J2187" t="s">
        <v>16</v>
      </c>
      <c r="K2187" s="6">
        <v>44013.351840277777</v>
      </c>
      <c r="M2187" t="s">
        <v>6513</v>
      </c>
      <c r="N2187" t="s">
        <v>6514</v>
      </c>
      <c r="Q2187" t="s">
        <v>6515</v>
      </c>
      <c r="R2187" t="s">
        <v>402</v>
      </c>
      <c r="S2187">
        <v>64064</v>
      </c>
      <c r="T2187" t="s">
        <v>338</v>
      </c>
      <c r="U2187" t="s">
        <v>530</v>
      </c>
      <c r="W2187" t="s">
        <v>6516</v>
      </c>
      <c r="Z2187" t="s">
        <v>6513</v>
      </c>
      <c r="AA2187" t="s">
        <v>6514</v>
      </c>
      <c r="AD2187" t="s">
        <v>6515</v>
      </c>
      <c r="AE2187" t="s">
        <v>402</v>
      </c>
      <c r="AF2187">
        <v>64064</v>
      </c>
      <c r="AG2187" t="s">
        <v>338</v>
      </c>
      <c r="AH2187" t="s">
        <v>530</v>
      </c>
      <c r="AJ2187" t="s">
        <v>6516</v>
      </c>
      <c r="AL2187" t="s">
        <v>339</v>
      </c>
      <c r="AM2187">
        <v>1</v>
      </c>
      <c r="AN2187">
        <v>1</v>
      </c>
      <c r="AO2187">
        <v>15156</v>
      </c>
      <c r="AQ2187">
        <v>124187</v>
      </c>
      <c r="AR2187">
        <v>5341</v>
      </c>
      <c r="AS2187" t="s">
        <v>1851</v>
      </c>
      <c r="AT2187" t="s">
        <v>82</v>
      </c>
      <c r="AW2187" t="s">
        <v>340</v>
      </c>
      <c r="AX2187" t="s">
        <v>340</v>
      </c>
      <c r="AY2187" t="s">
        <v>345</v>
      </c>
      <c r="AZ2187" t="s">
        <v>346</v>
      </c>
      <c r="BY2187" t="s">
        <v>342</v>
      </c>
      <c r="EQ2187">
        <v>243643</v>
      </c>
      <c r="ER2187" t="s">
        <v>6517</v>
      </c>
      <c r="EV2187">
        <v>17287181</v>
      </c>
      <c r="EW2187">
        <v>928</v>
      </c>
      <c r="EX2187">
        <v>217779</v>
      </c>
      <c r="EY2187" t="s">
        <v>6518</v>
      </c>
      <c r="EZ2187">
        <v>1</v>
      </c>
      <c r="FC2187">
        <v>90425</v>
      </c>
      <c r="FD2187" t="s">
        <v>388</v>
      </c>
    </row>
    <row r="2188" spans="1:160" x14ac:dyDescent="0.3">
      <c r="A2188" t="str">
        <f>VLOOKUP(B2188,Table2[],3,FALSE)</f>
        <v>Digital</v>
      </c>
      <c r="B2188" t="str">
        <f>IF(OR(ISNUMBER(FIND("QVC",Z2188)),ISNUMBER(FIND("QVC",AL2188))),"QVC",IF(OR(ISNUMBER(FIND("NCO",H2188)),ISNUMBER(FIND("NCO",Y2188))), "NCO", IF(AL2188="consumer","PMD.com",VLOOKUP(LEFT(H2188,2),Tables!$E$1:$F$11,2,FALSE))))</f>
        <v>PMD.com</v>
      </c>
      <c r="C2188">
        <f t="shared" ref="C2188:C2251" si="105">AR2188</f>
        <v>53440001</v>
      </c>
      <c r="D2188">
        <f t="shared" ref="D2188:D2251" si="106">AN2188</f>
        <v>1</v>
      </c>
      <c r="E2188" t="str">
        <f t="shared" ca="1" si="104"/>
        <v>shifted orders shipped</v>
      </c>
      <c r="F2188" t="s">
        <v>3539</v>
      </c>
      <c r="G2188" t="s">
        <v>335</v>
      </c>
      <c r="H2188" t="s">
        <v>6512</v>
      </c>
      <c r="I2188" s="6">
        <v>44007.908807870372</v>
      </c>
      <c r="J2188" t="s">
        <v>16</v>
      </c>
      <c r="K2188" s="6">
        <v>44013.351840277777</v>
      </c>
      <c r="M2188" t="s">
        <v>6513</v>
      </c>
      <c r="N2188" t="s">
        <v>6514</v>
      </c>
      <c r="Q2188" t="s">
        <v>6515</v>
      </c>
      <c r="R2188" t="s">
        <v>402</v>
      </c>
      <c r="S2188">
        <v>64064</v>
      </c>
      <c r="T2188" t="s">
        <v>338</v>
      </c>
      <c r="U2188" t="s">
        <v>530</v>
      </c>
      <c r="W2188" t="s">
        <v>6516</v>
      </c>
      <c r="Z2188" t="s">
        <v>6513</v>
      </c>
      <c r="AA2188" t="s">
        <v>6514</v>
      </c>
      <c r="AD2188" t="s">
        <v>6515</v>
      </c>
      <c r="AE2188" t="s">
        <v>402</v>
      </c>
      <c r="AF2188">
        <v>64064</v>
      </c>
      <c r="AG2188" t="s">
        <v>338</v>
      </c>
      <c r="AH2188" t="s">
        <v>530</v>
      </c>
      <c r="AJ2188" t="s">
        <v>6516</v>
      </c>
      <c r="AL2188" t="s">
        <v>339</v>
      </c>
      <c r="AM2188">
        <v>1</v>
      </c>
      <c r="AN2188">
        <v>1</v>
      </c>
      <c r="AO2188">
        <v>7642</v>
      </c>
      <c r="AQ2188">
        <v>124700</v>
      </c>
      <c r="AR2188">
        <v>53440001</v>
      </c>
      <c r="AS2188" t="s">
        <v>1240</v>
      </c>
      <c r="AT2188" t="s">
        <v>116</v>
      </c>
      <c r="AW2188" t="s">
        <v>340</v>
      </c>
      <c r="AX2188" t="s">
        <v>340</v>
      </c>
      <c r="AY2188" t="s">
        <v>345</v>
      </c>
      <c r="AZ2188" t="s">
        <v>345</v>
      </c>
      <c r="BY2188" t="s">
        <v>342</v>
      </c>
      <c r="EQ2188">
        <v>252960</v>
      </c>
      <c r="ER2188" t="s">
        <v>6517</v>
      </c>
      <c r="EV2188">
        <v>17287181</v>
      </c>
      <c r="EW2188">
        <v>928</v>
      </c>
      <c r="EX2188">
        <v>217779</v>
      </c>
      <c r="EY2188" t="s">
        <v>6518</v>
      </c>
      <c r="EZ2188">
        <v>1</v>
      </c>
      <c r="FC2188">
        <v>53440001</v>
      </c>
      <c r="FD2188" t="s">
        <v>116</v>
      </c>
    </row>
    <row r="2189" spans="1:160" x14ac:dyDescent="0.3">
      <c r="A2189" t="str">
        <f>VLOOKUP(B2189,Table2[],3,FALSE)</f>
        <v>Digital</v>
      </c>
      <c r="B2189" t="str">
        <f>IF(OR(ISNUMBER(FIND("QVC",Z2189)),ISNUMBER(FIND("QVC",AL2189))),"QVC",IF(OR(ISNUMBER(FIND("NCO",H2189)),ISNUMBER(FIND("NCO",Y2189))), "NCO", IF(AL2189="consumer","PMD.com",VLOOKUP(LEFT(H2189,2),Tables!$E$1:$F$11,2,FALSE))))</f>
        <v>PMD.com</v>
      </c>
      <c r="C2189">
        <f t="shared" si="105"/>
        <v>5342</v>
      </c>
      <c r="D2189">
        <f t="shared" si="106"/>
        <v>1</v>
      </c>
      <c r="E2189" t="str">
        <f t="shared" ca="1" si="104"/>
        <v>shifted orders shipped</v>
      </c>
      <c r="F2189" t="s">
        <v>3539</v>
      </c>
      <c r="G2189" t="s">
        <v>335</v>
      </c>
      <c r="H2189" t="s">
        <v>6512</v>
      </c>
      <c r="I2189" s="6">
        <v>44007.908807870372</v>
      </c>
      <c r="J2189" t="s">
        <v>16</v>
      </c>
      <c r="K2189" s="6">
        <v>44013.351840277777</v>
      </c>
      <c r="M2189" t="s">
        <v>6513</v>
      </c>
      <c r="N2189" t="s">
        <v>6514</v>
      </c>
      <c r="Q2189" t="s">
        <v>6515</v>
      </c>
      <c r="R2189" t="s">
        <v>402</v>
      </c>
      <c r="S2189">
        <v>64064</v>
      </c>
      <c r="T2189" t="s">
        <v>338</v>
      </c>
      <c r="U2189" t="s">
        <v>530</v>
      </c>
      <c r="W2189" t="s">
        <v>6516</v>
      </c>
      <c r="Z2189" t="s">
        <v>6513</v>
      </c>
      <c r="AA2189" t="s">
        <v>6514</v>
      </c>
      <c r="AD2189" t="s">
        <v>6515</v>
      </c>
      <c r="AE2189" t="s">
        <v>402</v>
      </c>
      <c r="AF2189">
        <v>64064</v>
      </c>
      <c r="AG2189" t="s">
        <v>338</v>
      </c>
      <c r="AH2189" t="s">
        <v>530</v>
      </c>
      <c r="AJ2189" t="s">
        <v>6516</v>
      </c>
      <c r="AL2189" t="s">
        <v>339</v>
      </c>
      <c r="AM2189">
        <v>1</v>
      </c>
      <c r="AN2189">
        <v>1</v>
      </c>
      <c r="AO2189">
        <v>13280</v>
      </c>
      <c r="AQ2189">
        <v>123849</v>
      </c>
      <c r="AR2189">
        <v>5342</v>
      </c>
      <c r="AS2189" t="s">
        <v>1867</v>
      </c>
      <c r="AT2189" t="s">
        <v>149</v>
      </c>
      <c r="AW2189" t="s">
        <v>340</v>
      </c>
      <c r="AX2189" t="s">
        <v>340</v>
      </c>
      <c r="AY2189" t="s">
        <v>345</v>
      </c>
      <c r="AZ2189" t="s">
        <v>346</v>
      </c>
      <c r="BY2189" t="s">
        <v>342</v>
      </c>
      <c r="EQ2189">
        <v>244853</v>
      </c>
      <c r="ER2189" t="s">
        <v>6517</v>
      </c>
      <c r="EV2189">
        <v>17287181</v>
      </c>
      <c r="EW2189">
        <v>928</v>
      </c>
      <c r="EX2189">
        <v>217779</v>
      </c>
      <c r="EY2189" t="s">
        <v>6518</v>
      </c>
      <c r="EZ2189">
        <v>1</v>
      </c>
      <c r="FC2189">
        <v>90425</v>
      </c>
      <c r="FD2189" t="s">
        <v>388</v>
      </c>
    </row>
    <row r="2190" spans="1:160" x14ac:dyDescent="0.3">
      <c r="A2190" t="str">
        <f>VLOOKUP(B2190,Table2[],3,FALSE)</f>
        <v>Digital</v>
      </c>
      <c r="B2190" t="str">
        <f>IF(OR(ISNUMBER(FIND("QVC",Z2190)),ISNUMBER(FIND("QVC",AL2190))),"QVC",IF(OR(ISNUMBER(FIND("NCO",H2190)),ISNUMBER(FIND("NCO",Y2190))), "NCO", IF(AL2190="consumer","PMD.com",VLOOKUP(LEFT(H2190,2),Tables!$E$1:$F$11,2,FALSE))))</f>
        <v>PMD.com</v>
      </c>
      <c r="C2190">
        <f t="shared" si="105"/>
        <v>52230001</v>
      </c>
      <c r="D2190">
        <f t="shared" si="106"/>
        <v>1</v>
      </c>
      <c r="E2190" t="str">
        <f t="shared" ca="1" si="104"/>
        <v>shifted orders shipped</v>
      </c>
      <c r="F2190" t="s">
        <v>3539</v>
      </c>
      <c r="G2190" t="s">
        <v>335</v>
      </c>
      <c r="H2190" t="s">
        <v>6519</v>
      </c>
      <c r="I2190" s="6">
        <v>44011.763032407405</v>
      </c>
      <c r="J2190" t="s">
        <v>16</v>
      </c>
      <c r="K2190" s="6">
        <v>44013.352025462962</v>
      </c>
      <c r="M2190" t="s">
        <v>6520</v>
      </c>
      <c r="N2190" t="s">
        <v>6521</v>
      </c>
      <c r="Q2190" t="s">
        <v>1361</v>
      </c>
      <c r="R2190" t="s">
        <v>365</v>
      </c>
      <c r="S2190">
        <v>91776</v>
      </c>
      <c r="T2190" t="s">
        <v>338</v>
      </c>
      <c r="U2190" t="s">
        <v>530</v>
      </c>
      <c r="W2190" t="s">
        <v>6522</v>
      </c>
      <c r="Z2190" t="s">
        <v>6520</v>
      </c>
      <c r="AA2190" t="s">
        <v>6521</v>
      </c>
      <c r="AD2190" t="s">
        <v>1361</v>
      </c>
      <c r="AE2190" t="s">
        <v>365</v>
      </c>
      <c r="AF2190">
        <v>91776</v>
      </c>
      <c r="AG2190" t="s">
        <v>338</v>
      </c>
      <c r="AH2190" t="s">
        <v>530</v>
      </c>
      <c r="AJ2190" t="s">
        <v>6522</v>
      </c>
      <c r="AL2190" t="s">
        <v>339</v>
      </c>
      <c r="AM2190">
        <v>1</v>
      </c>
      <c r="AN2190">
        <v>1</v>
      </c>
      <c r="AO2190">
        <v>1194</v>
      </c>
      <c r="AQ2190">
        <v>124434</v>
      </c>
      <c r="AR2190">
        <v>52230001</v>
      </c>
      <c r="AS2190" t="s">
        <v>105</v>
      </c>
      <c r="AT2190" t="s">
        <v>106</v>
      </c>
      <c r="AW2190" t="s">
        <v>340</v>
      </c>
      <c r="AX2190" t="s">
        <v>340</v>
      </c>
      <c r="AY2190" t="s">
        <v>341</v>
      </c>
      <c r="AZ2190">
        <v>0</v>
      </c>
      <c r="BY2190" t="s">
        <v>342</v>
      </c>
      <c r="EQ2190">
        <v>247324</v>
      </c>
      <c r="ER2190" t="s">
        <v>6523</v>
      </c>
      <c r="EV2190">
        <v>17286909</v>
      </c>
      <c r="EW2190">
        <v>928</v>
      </c>
      <c r="EX2190">
        <v>220667</v>
      </c>
      <c r="EY2190" t="s">
        <v>6524</v>
      </c>
      <c r="EZ2190">
        <v>1</v>
      </c>
      <c r="FC2190">
        <v>52230001</v>
      </c>
      <c r="FD2190" t="s">
        <v>106</v>
      </c>
    </row>
    <row r="2191" spans="1:160" x14ac:dyDescent="0.3">
      <c r="A2191" t="str">
        <f>VLOOKUP(B2191,Table2[],3,FALSE)</f>
        <v>Digital</v>
      </c>
      <c r="B2191" t="str">
        <f>IF(OR(ISNUMBER(FIND("QVC",Z2191)),ISNUMBER(FIND("QVC",AL2191))),"QVC",IF(OR(ISNUMBER(FIND("NCO",H2191)),ISNUMBER(FIND("NCO",Y2191))), "NCO", IF(AL2191="consumer","PMD.com",VLOOKUP(LEFT(H2191,2),Tables!$E$1:$F$11,2,FALSE))))</f>
        <v>PMD.com</v>
      </c>
      <c r="C2191">
        <f t="shared" si="105"/>
        <v>53160001</v>
      </c>
      <c r="D2191">
        <f t="shared" si="106"/>
        <v>1</v>
      </c>
      <c r="E2191" t="str">
        <f t="shared" ca="1" si="104"/>
        <v>shifted orders shipped</v>
      </c>
      <c r="F2191" t="s">
        <v>3539</v>
      </c>
      <c r="G2191" t="s">
        <v>335</v>
      </c>
      <c r="H2191" t="s">
        <v>6519</v>
      </c>
      <c r="I2191" s="6">
        <v>44011.763032407405</v>
      </c>
      <c r="J2191" t="s">
        <v>16</v>
      </c>
      <c r="K2191" s="6">
        <v>44013.352025462962</v>
      </c>
      <c r="M2191" t="s">
        <v>6520</v>
      </c>
      <c r="N2191" t="s">
        <v>6521</v>
      </c>
      <c r="Q2191" t="s">
        <v>1361</v>
      </c>
      <c r="R2191" t="s">
        <v>365</v>
      </c>
      <c r="S2191">
        <v>91776</v>
      </c>
      <c r="T2191" t="s">
        <v>338</v>
      </c>
      <c r="U2191" t="s">
        <v>530</v>
      </c>
      <c r="W2191" t="s">
        <v>6522</v>
      </c>
      <c r="Z2191" t="s">
        <v>6520</v>
      </c>
      <c r="AA2191" t="s">
        <v>6521</v>
      </c>
      <c r="AD2191" t="s">
        <v>1361</v>
      </c>
      <c r="AE2191" t="s">
        <v>365</v>
      </c>
      <c r="AF2191">
        <v>91776</v>
      </c>
      <c r="AG2191" t="s">
        <v>338</v>
      </c>
      <c r="AH2191" t="s">
        <v>530</v>
      </c>
      <c r="AJ2191" t="s">
        <v>6522</v>
      </c>
      <c r="AL2191" t="s">
        <v>339</v>
      </c>
      <c r="AM2191">
        <v>1</v>
      </c>
      <c r="AN2191">
        <v>1</v>
      </c>
      <c r="AO2191">
        <v>4322</v>
      </c>
      <c r="AQ2191">
        <v>124007</v>
      </c>
      <c r="AR2191">
        <v>53160001</v>
      </c>
      <c r="AS2191" t="s">
        <v>1895</v>
      </c>
      <c r="AT2191" t="s">
        <v>119</v>
      </c>
      <c r="AW2191" t="s">
        <v>340</v>
      </c>
      <c r="AX2191" t="s">
        <v>340</v>
      </c>
      <c r="AY2191" t="s">
        <v>341</v>
      </c>
      <c r="AZ2191">
        <v>0</v>
      </c>
      <c r="BY2191" t="s">
        <v>342</v>
      </c>
      <c r="EQ2191">
        <v>252959</v>
      </c>
      <c r="ER2191" t="s">
        <v>6523</v>
      </c>
      <c r="EV2191">
        <v>17286909</v>
      </c>
      <c r="EW2191">
        <v>928</v>
      </c>
      <c r="EX2191">
        <v>220667</v>
      </c>
      <c r="EY2191" t="s">
        <v>6524</v>
      </c>
      <c r="EZ2191">
        <v>1</v>
      </c>
      <c r="FC2191">
        <v>53160001</v>
      </c>
      <c r="FD2191" t="s">
        <v>119</v>
      </c>
    </row>
    <row r="2192" spans="1:160" x14ac:dyDescent="0.3">
      <c r="A2192" t="str">
        <f>VLOOKUP(B2192,Table2[],3,FALSE)</f>
        <v>Digital</v>
      </c>
      <c r="B2192" t="str">
        <f>IF(OR(ISNUMBER(FIND("QVC",Z2192)),ISNUMBER(FIND("QVC",AL2192))),"QVC",IF(OR(ISNUMBER(FIND("NCO",H2192)),ISNUMBER(FIND("NCO",Y2192))), "NCO", IF(AL2192="consumer","PMD.com",VLOOKUP(LEFT(H2192,2),Tables!$E$1:$F$11,2,FALSE))))</f>
        <v>PMD.com</v>
      </c>
      <c r="C2192">
        <f t="shared" si="105"/>
        <v>52460001</v>
      </c>
      <c r="D2192">
        <f t="shared" si="106"/>
        <v>1</v>
      </c>
      <c r="E2192" t="str">
        <f t="shared" ca="1" si="104"/>
        <v>shifted orders shipped</v>
      </c>
      <c r="F2192" t="s">
        <v>3539</v>
      </c>
      <c r="G2192" t="s">
        <v>335</v>
      </c>
      <c r="H2192" t="s">
        <v>6525</v>
      </c>
      <c r="I2192" s="6">
        <v>44007.899826388886</v>
      </c>
      <c r="J2192" t="s">
        <v>16</v>
      </c>
      <c r="K2192" s="6">
        <v>44013.352060185185</v>
      </c>
      <c r="M2192" t="s">
        <v>6526</v>
      </c>
      <c r="N2192" t="s">
        <v>6527</v>
      </c>
      <c r="Q2192" t="s">
        <v>3477</v>
      </c>
      <c r="R2192" t="s">
        <v>389</v>
      </c>
      <c r="S2192">
        <v>14305</v>
      </c>
      <c r="T2192" t="s">
        <v>338</v>
      </c>
      <c r="U2192" t="s">
        <v>530</v>
      </c>
      <c r="W2192" t="s">
        <v>6528</v>
      </c>
      <c r="Z2192" t="s">
        <v>6526</v>
      </c>
      <c r="AA2192" t="s">
        <v>6527</v>
      </c>
      <c r="AD2192" t="s">
        <v>3477</v>
      </c>
      <c r="AE2192" t="s">
        <v>389</v>
      </c>
      <c r="AF2192">
        <v>14305</v>
      </c>
      <c r="AG2192" t="s">
        <v>338</v>
      </c>
      <c r="AH2192" t="s">
        <v>530</v>
      </c>
      <c r="AJ2192" t="s">
        <v>6528</v>
      </c>
      <c r="AL2192" t="s">
        <v>339</v>
      </c>
      <c r="AM2192">
        <v>1</v>
      </c>
      <c r="AN2192">
        <v>1</v>
      </c>
      <c r="AO2192">
        <v>14007</v>
      </c>
      <c r="AQ2192">
        <v>127157</v>
      </c>
      <c r="AR2192">
        <v>52460001</v>
      </c>
      <c r="AS2192" t="s">
        <v>972</v>
      </c>
      <c r="AT2192" t="s">
        <v>76</v>
      </c>
      <c r="AW2192" t="s">
        <v>340</v>
      </c>
      <c r="AX2192" t="s">
        <v>340</v>
      </c>
      <c r="AY2192" t="s">
        <v>341</v>
      </c>
      <c r="AZ2192">
        <v>0</v>
      </c>
      <c r="BY2192" t="s">
        <v>342</v>
      </c>
      <c r="EQ2192">
        <v>252044</v>
      </c>
      <c r="ER2192" t="s">
        <v>6529</v>
      </c>
      <c r="EV2192">
        <v>17287179</v>
      </c>
      <c r="EW2192">
        <v>928</v>
      </c>
      <c r="EX2192">
        <v>217755</v>
      </c>
      <c r="EY2192" t="s">
        <v>6530</v>
      </c>
      <c r="EZ2192">
        <v>1</v>
      </c>
      <c r="FC2192">
        <v>52460001</v>
      </c>
      <c r="FD2192" t="s">
        <v>76</v>
      </c>
    </row>
    <row r="2193" spans="1:160" x14ac:dyDescent="0.3">
      <c r="A2193" t="str">
        <f>VLOOKUP(B2193,Table2[],3,FALSE)</f>
        <v>Digital</v>
      </c>
      <c r="B2193" t="str">
        <f>IF(OR(ISNUMBER(FIND("QVC",Z2193)),ISNUMBER(FIND("QVC",AL2193))),"QVC",IF(OR(ISNUMBER(FIND("NCO",H2193)),ISNUMBER(FIND("NCO",Y2193))), "NCO", IF(AL2193="consumer","PMD.com",VLOOKUP(LEFT(H2193,2),Tables!$E$1:$F$11,2,FALSE))))</f>
        <v>PMD.com</v>
      </c>
      <c r="C2193">
        <f t="shared" si="105"/>
        <v>51070001</v>
      </c>
      <c r="D2193">
        <f t="shared" si="106"/>
        <v>1</v>
      </c>
      <c r="E2193" t="str">
        <f t="shared" ca="1" si="104"/>
        <v>shifted orders shipped</v>
      </c>
      <c r="F2193" t="s">
        <v>3539</v>
      </c>
      <c r="G2193" t="s">
        <v>335</v>
      </c>
      <c r="H2193" t="s">
        <v>6525</v>
      </c>
      <c r="I2193" s="6">
        <v>44007.899826388886</v>
      </c>
      <c r="J2193" t="s">
        <v>16</v>
      </c>
      <c r="K2193" s="6">
        <v>44013.352060185185</v>
      </c>
      <c r="M2193" t="s">
        <v>6526</v>
      </c>
      <c r="N2193" t="s">
        <v>6527</v>
      </c>
      <c r="Q2193" t="s">
        <v>3477</v>
      </c>
      <c r="R2193" t="s">
        <v>389</v>
      </c>
      <c r="S2193">
        <v>14305</v>
      </c>
      <c r="T2193" t="s">
        <v>338</v>
      </c>
      <c r="U2193" t="s">
        <v>530</v>
      </c>
      <c r="W2193" t="s">
        <v>6528</v>
      </c>
      <c r="Z2193" t="s">
        <v>6526</v>
      </c>
      <c r="AA2193" t="s">
        <v>6527</v>
      </c>
      <c r="AD2193" t="s">
        <v>3477</v>
      </c>
      <c r="AE2193" t="s">
        <v>389</v>
      </c>
      <c r="AF2193">
        <v>14305</v>
      </c>
      <c r="AG2193" t="s">
        <v>338</v>
      </c>
      <c r="AH2193" t="s">
        <v>530</v>
      </c>
      <c r="AJ2193" t="s">
        <v>6528</v>
      </c>
      <c r="AL2193" t="s">
        <v>339</v>
      </c>
      <c r="AM2193">
        <v>1</v>
      </c>
      <c r="AN2193">
        <v>1</v>
      </c>
      <c r="AO2193">
        <v>10147</v>
      </c>
      <c r="AQ2193">
        <v>124429</v>
      </c>
      <c r="AR2193">
        <v>51070001</v>
      </c>
      <c r="AS2193" t="s">
        <v>1886</v>
      </c>
      <c r="AT2193" t="s">
        <v>45</v>
      </c>
      <c r="AW2193" t="s">
        <v>343</v>
      </c>
      <c r="BY2193" t="s">
        <v>342</v>
      </c>
      <c r="EQ2193">
        <v>251956</v>
      </c>
      <c r="ER2193" t="s">
        <v>6529</v>
      </c>
      <c r="EV2193">
        <v>17287179</v>
      </c>
      <c r="EW2193">
        <v>928</v>
      </c>
      <c r="EX2193">
        <v>217755</v>
      </c>
      <c r="EY2193" t="s">
        <v>6530</v>
      </c>
      <c r="EZ2193">
        <v>1</v>
      </c>
      <c r="FC2193">
        <v>51070001</v>
      </c>
      <c r="FD2193" t="s">
        <v>45</v>
      </c>
    </row>
    <row r="2194" spans="1:160" x14ac:dyDescent="0.3">
      <c r="A2194" t="str">
        <f>VLOOKUP(B2194,Table2[],3,FALSE)</f>
        <v>Digital</v>
      </c>
      <c r="B2194" t="str">
        <f>IF(OR(ISNUMBER(FIND("QVC",Z2194)),ISNUMBER(FIND("QVC",AL2194))),"QVC",IF(OR(ISNUMBER(FIND("NCO",H2194)),ISNUMBER(FIND("NCO",Y2194))), "NCO", IF(AL2194="consumer","PMD.com",VLOOKUP(LEFT(H2194,2),Tables!$E$1:$F$11,2,FALSE))))</f>
        <v>PMD.com</v>
      </c>
      <c r="C2194">
        <f t="shared" si="105"/>
        <v>5342</v>
      </c>
      <c r="D2194">
        <f t="shared" si="106"/>
        <v>1</v>
      </c>
      <c r="E2194" t="str">
        <f t="shared" ca="1" si="104"/>
        <v>shifted orders shipped</v>
      </c>
      <c r="F2194" t="s">
        <v>3539</v>
      </c>
      <c r="G2194" t="s">
        <v>335</v>
      </c>
      <c r="H2194" t="s">
        <v>6525</v>
      </c>
      <c r="I2194" s="6">
        <v>44007.899826388886</v>
      </c>
      <c r="J2194" t="s">
        <v>16</v>
      </c>
      <c r="K2194" s="6">
        <v>44013.352060185185</v>
      </c>
      <c r="M2194" t="s">
        <v>6526</v>
      </c>
      <c r="N2194" t="s">
        <v>6527</v>
      </c>
      <c r="Q2194" t="s">
        <v>3477</v>
      </c>
      <c r="R2194" t="s">
        <v>389</v>
      </c>
      <c r="S2194">
        <v>14305</v>
      </c>
      <c r="T2194" t="s">
        <v>338</v>
      </c>
      <c r="U2194" t="s">
        <v>530</v>
      </c>
      <c r="W2194" t="s">
        <v>6528</v>
      </c>
      <c r="Z2194" t="s">
        <v>6526</v>
      </c>
      <c r="AA2194" t="s">
        <v>6527</v>
      </c>
      <c r="AD2194" t="s">
        <v>3477</v>
      </c>
      <c r="AE2194" t="s">
        <v>389</v>
      </c>
      <c r="AF2194">
        <v>14305</v>
      </c>
      <c r="AG2194" t="s">
        <v>338</v>
      </c>
      <c r="AH2194" t="s">
        <v>530</v>
      </c>
      <c r="AJ2194" t="s">
        <v>6528</v>
      </c>
      <c r="AL2194" t="s">
        <v>339</v>
      </c>
      <c r="AM2194">
        <v>1</v>
      </c>
      <c r="AN2194">
        <v>1</v>
      </c>
      <c r="AO2194">
        <v>13280</v>
      </c>
      <c r="AQ2194">
        <v>123849</v>
      </c>
      <c r="AR2194">
        <v>5342</v>
      </c>
      <c r="AS2194" t="s">
        <v>1867</v>
      </c>
      <c r="AT2194" t="s">
        <v>149</v>
      </c>
      <c r="AW2194" t="s">
        <v>340</v>
      </c>
      <c r="AX2194" t="s">
        <v>340</v>
      </c>
      <c r="AY2194" t="s">
        <v>345</v>
      </c>
      <c r="AZ2194" t="s">
        <v>346</v>
      </c>
      <c r="BY2194" t="s">
        <v>342</v>
      </c>
      <c r="EQ2194">
        <v>244853</v>
      </c>
      <c r="ER2194" t="s">
        <v>6529</v>
      </c>
      <c r="EV2194">
        <v>17287179</v>
      </c>
      <c r="EW2194">
        <v>928</v>
      </c>
      <c r="EX2194">
        <v>217755</v>
      </c>
      <c r="EY2194" t="s">
        <v>6530</v>
      </c>
      <c r="EZ2194">
        <v>1</v>
      </c>
      <c r="FC2194">
        <v>5342</v>
      </c>
      <c r="FD2194" t="s">
        <v>149</v>
      </c>
    </row>
    <row r="2195" spans="1:160" x14ac:dyDescent="0.3">
      <c r="A2195" t="str">
        <f>VLOOKUP(B2195,Table2[],3,FALSE)</f>
        <v>Digital</v>
      </c>
      <c r="B2195" t="str">
        <f>IF(OR(ISNUMBER(FIND("QVC",Z2195)),ISNUMBER(FIND("QVC",AL2195))),"QVC",IF(OR(ISNUMBER(FIND("NCO",H2195)),ISNUMBER(FIND("NCO",Y2195))), "NCO", IF(AL2195="consumer","PMD.com",VLOOKUP(LEFT(H2195,2),Tables!$E$1:$F$11,2,FALSE))))</f>
        <v>PMD.com</v>
      </c>
      <c r="C2195">
        <f t="shared" si="105"/>
        <v>54000001</v>
      </c>
      <c r="D2195">
        <f t="shared" si="106"/>
        <v>1</v>
      </c>
      <c r="E2195" t="str">
        <f t="shared" ca="1" si="104"/>
        <v>shifted orders shipped</v>
      </c>
      <c r="F2195" t="s">
        <v>3539</v>
      </c>
      <c r="G2195" t="s">
        <v>335</v>
      </c>
      <c r="H2195" t="s">
        <v>6531</v>
      </c>
      <c r="I2195" s="6">
        <v>44011.773935185185</v>
      </c>
      <c r="J2195" t="s">
        <v>16</v>
      </c>
      <c r="K2195" s="6">
        <v>44013.352361111109</v>
      </c>
      <c r="M2195" t="s">
        <v>6532</v>
      </c>
      <c r="N2195" t="s">
        <v>6533</v>
      </c>
      <c r="Q2195" t="s">
        <v>527</v>
      </c>
      <c r="R2195" t="s">
        <v>365</v>
      </c>
      <c r="S2195" t="s">
        <v>6534</v>
      </c>
      <c r="T2195" t="s">
        <v>338</v>
      </c>
      <c r="U2195" t="s">
        <v>530</v>
      </c>
      <c r="W2195" t="s">
        <v>6535</v>
      </c>
      <c r="Z2195" t="s">
        <v>6532</v>
      </c>
      <c r="AA2195" t="s">
        <v>6533</v>
      </c>
      <c r="AD2195" t="s">
        <v>527</v>
      </c>
      <c r="AE2195" t="s">
        <v>365</v>
      </c>
      <c r="AF2195" t="s">
        <v>6534</v>
      </c>
      <c r="AG2195" t="s">
        <v>338</v>
      </c>
      <c r="AH2195" t="s">
        <v>530</v>
      </c>
      <c r="AJ2195" t="s">
        <v>6535</v>
      </c>
      <c r="AL2195" t="s">
        <v>339</v>
      </c>
      <c r="AM2195">
        <v>1</v>
      </c>
      <c r="AN2195">
        <v>1</v>
      </c>
      <c r="AO2195">
        <v>8182</v>
      </c>
      <c r="AQ2195">
        <v>124475</v>
      </c>
      <c r="AR2195">
        <v>54000001</v>
      </c>
      <c r="AS2195" t="s">
        <v>1251</v>
      </c>
      <c r="AT2195" t="s">
        <v>84</v>
      </c>
      <c r="AW2195" t="s">
        <v>343</v>
      </c>
      <c r="BY2195" t="s">
        <v>342</v>
      </c>
      <c r="EQ2195">
        <v>247294</v>
      </c>
      <c r="ER2195" t="s">
        <v>6536</v>
      </c>
      <c r="EV2195">
        <v>17286914</v>
      </c>
      <c r="EW2195">
        <v>928</v>
      </c>
      <c r="EX2195">
        <v>220672</v>
      </c>
      <c r="EY2195">
        <v>9.2748999964335493E+25</v>
      </c>
      <c r="EZ2195">
        <v>1</v>
      </c>
      <c r="FC2195">
        <v>54000001</v>
      </c>
      <c r="FD2195" t="s">
        <v>84</v>
      </c>
    </row>
    <row r="2196" spans="1:160" x14ac:dyDescent="0.3">
      <c r="A2196" t="str">
        <f>VLOOKUP(B2196,Table2[],3,FALSE)</f>
        <v>Digital</v>
      </c>
      <c r="B2196" t="str">
        <f>IF(OR(ISNUMBER(FIND("QVC",Z2196)),ISNUMBER(FIND("QVC",AL2196))),"QVC",IF(OR(ISNUMBER(FIND("NCO",H2196)),ISNUMBER(FIND("NCO",Y2196))), "NCO", IF(AL2196="consumer","PMD.com",VLOOKUP(LEFT(H2196,2),Tables!$E$1:$F$11,2,FALSE))))</f>
        <v>PMD.com</v>
      </c>
      <c r="C2196">
        <f t="shared" si="105"/>
        <v>51010010</v>
      </c>
      <c r="D2196">
        <f t="shared" si="106"/>
        <v>1</v>
      </c>
      <c r="E2196" t="str">
        <f t="shared" ca="1" si="104"/>
        <v>shifted orders shipped</v>
      </c>
      <c r="F2196" t="s">
        <v>3539</v>
      </c>
      <c r="G2196" t="s">
        <v>335</v>
      </c>
      <c r="H2196" t="s">
        <v>6537</v>
      </c>
      <c r="I2196" s="6">
        <v>44011.891516203701</v>
      </c>
      <c r="J2196" t="s">
        <v>16</v>
      </c>
      <c r="K2196" s="6">
        <v>44013.352407407408</v>
      </c>
      <c r="M2196" t="s">
        <v>1597</v>
      </c>
      <c r="N2196" t="s">
        <v>1598</v>
      </c>
      <c r="O2196" t="s">
        <v>1599</v>
      </c>
      <c r="Q2196" t="s">
        <v>1106</v>
      </c>
      <c r="R2196" t="s">
        <v>365</v>
      </c>
      <c r="S2196">
        <v>92637</v>
      </c>
      <c r="T2196" t="s">
        <v>338</v>
      </c>
      <c r="U2196" t="s">
        <v>530</v>
      </c>
      <c r="W2196" t="s">
        <v>1600</v>
      </c>
      <c r="Z2196" t="s">
        <v>1597</v>
      </c>
      <c r="AA2196" t="s">
        <v>1598</v>
      </c>
      <c r="AB2196" t="s">
        <v>1599</v>
      </c>
      <c r="AD2196" t="s">
        <v>1106</v>
      </c>
      <c r="AE2196" t="s">
        <v>365</v>
      </c>
      <c r="AF2196">
        <v>92637</v>
      </c>
      <c r="AG2196" t="s">
        <v>338</v>
      </c>
      <c r="AH2196" t="s">
        <v>530</v>
      </c>
      <c r="AJ2196" t="s">
        <v>1600</v>
      </c>
      <c r="AL2196" t="s">
        <v>339</v>
      </c>
      <c r="AM2196">
        <v>1</v>
      </c>
      <c r="AN2196">
        <v>1</v>
      </c>
      <c r="AO2196">
        <v>11922</v>
      </c>
      <c r="AQ2196">
        <v>125659</v>
      </c>
      <c r="AR2196">
        <v>51010010</v>
      </c>
      <c r="AS2196" t="s">
        <v>1060</v>
      </c>
      <c r="AT2196" t="s">
        <v>170</v>
      </c>
      <c r="AW2196" t="s">
        <v>343</v>
      </c>
      <c r="BY2196" t="s">
        <v>342</v>
      </c>
      <c r="EQ2196">
        <v>247972</v>
      </c>
      <c r="ER2196" t="s">
        <v>6538</v>
      </c>
      <c r="EV2196">
        <v>17287132</v>
      </c>
      <c r="EW2196">
        <v>928</v>
      </c>
      <c r="EX2196">
        <v>220731</v>
      </c>
      <c r="EY2196" t="s">
        <v>6539</v>
      </c>
      <c r="EZ2196">
        <v>1</v>
      </c>
      <c r="FC2196">
        <v>95378</v>
      </c>
      <c r="FD2196" t="s">
        <v>1045</v>
      </c>
    </row>
    <row r="2197" spans="1:160" x14ac:dyDescent="0.3">
      <c r="A2197" t="str">
        <f>VLOOKUP(B2197,Table2[],3,FALSE)</f>
        <v>Digital</v>
      </c>
      <c r="B2197" t="str">
        <f>IF(OR(ISNUMBER(FIND("QVC",Z2197)),ISNUMBER(FIND("QVC",AL2197))),"QVC",IF(OR(ISNUMBER(FIND("NCO",H2197)),ISNUMBER(FIND("NCO",Y2197))), "NCO", IF(AL2197="consumer","PMD.com",VLOOKUP(LEFT(H2197,2),Tables!$E$1:$F$11,2,FALSE))))</f>
        <v>PMD.com</v>
      </c>
      <c r="C2197">
        <f t="shared" si="105"/>
        <v>51090061</v>
      </c>
      <c r="D2197">
        <f t="shared" si="106"/>
        <v>1</v>
      </c>
      <c r="E2197" t="str">
        <f t="shared" ca="1" si="104"/>
        <v>shifted orders shipped</v>
      </c>
      <c r="F2197" t="s">
        <v>3539</v>
      </c>
      <c r="G2197" t="s">
        <v>335</v>
      </c>
      <c r="H2197" t="s">
        <v>6537</v>
      </c>
      <c r="I2197" s="6">
        <v>44011.891516203701</v>
      </c>
      <c r="J2197" t="s">
        <v>16</v>
      </c>
      <c r="K2197" s="6">
        <v>44013.352407407408</v>
      </c>
      <c r="M2197" t="s">
        <v>1597</v>
      </c>
      <c r="N2197" t="s">
        <v>1598</v>
      </c>
      <c r="O2197" t="s">
        <v>1599</v>
      </c>
      <c r="Q2197" t="s">
        <v>1106</v>
      </c>
      <c r="R2197" t="s">
        <v>365</v>
      </c>
      <c r="S2197">
        <v>92637</v>
      </c>
      <c r="T2197" t="s">
        <v>338</v>
      </c>
      <c r="U2197" t="s">
        <v>530</v>
      </c>
      <c r="W2197" t="s">
        <v>1600</v>
      </c>
      <c r="Z2197" t="s">
        <v>1597</v>
      </c>
      <c r="AA2197" t="s">
        <v>1598</v>
      </c>
      <c r="AB2197" t="s">
        <v>1599</v>
      </c>
      <c r="AD2197" t="s">
        <v>1106</v>
      </c>
      <c r="AE2197" t="s">
        <v>365</v>
      </c>
      <c r="AF2197">
        <v>92637</v>
      </c>
      <c r="AG2197" t="s">
        <v>338</v>
      </c>
      <c r="AH2197" t="s">
        <v>530</v>
      </c>
      <c r="AJ2197" t="s">
        <v>1600</v>
      </c>
      <c r="AL2197" t="s">
        <v>339</v>
      </c>
      <c r="AM2197">
        <v>1</v>
      </c>
      <c r="AN2197">
        <v>1</v>
      </c>
      <c r="AO2197">
        <v>8078</v>
      </c>
      <c r="AQ2197">
        <v>124010</v>
      </c>
      <c r="AR2197">
        <v>51090061</v>
      </c>
      <c r="AS2197" t="s">
        <v>2688</v>
      </c>
      <c r="AT2197" t="s">
        <v>122</v>
      </c>
      <c r="AW2197" t="s">
        <v>340</v>
      </c>
      <c r="AX2197" t="s">
        <v>340</v>
      </c>
      <c r="AY2197" t="s">
        <v>357</v>
      </c>
      <c r="AZ2197" t="s">
        <v>363</v>
      </c>
      <c r="BY2197" t="s">
        <v>342</v>
      </c>
      <c r="EQ2197">
        <v>252774</v>
      </c>
      <c r="ER2197" t="s">
        <v>6538</v>
      </c>
      <c r="EV2197">
        <v>17287132</v>
      </c>
      <c r="EW2197">
        <v>928</v>
      </c>
      <c r="EX2197">
        <v>220731</v>
      </c>
      <c r="EY2197" t="s">
        <v>6539</v>
      </c>
      <c r="EZ2197">
        <v>1</v>
      </c>
      <c r="FC2197">
        <v>51090061</v>
      </c>
      <c r="FD2197" t="s">
        <v>122</v>
      </c>
    </row>
    <row r="2198" spans="1:160" x14ac:dyDescent="0.3">
      <c r="A2198" t="str">
        <f>VLOOKUP(B2198,Table2[],3,FALSE)</f>
        <v>Digital</v>
      </c>
      <c r="B2198" t="str">
        <f>IF(OR(ISNUMBER(FIND("QVC",Z2198)),ISNUMBER(FIND("QVC",AL2198))),"QVC",IF(OR(ISNUMBER(FIND("NCO",H2198)),ISNUMBER(FIND("NCO",Y2198))), "NCO", IF(AL2198="consumer","PMD.com",VLOOKUP(LEFT(H2198,2),Tables!$E$1:$F$11,2,FALSE))))</f>
        <v>PMD.com</v>
      </c>
      <c r="C2198">
        <f t="shared" si="105"/>
        <v>5358</v>
      </c>
      <c r="D2198">
        <f t="shared" si="106"/>
        <v>1</v>
      </c>
      <c r="E2198" t="str">
        <f t="shared" ca="1" si="104"/>
        <v>shifted orders shipped</v>
      </c>
      <c r="F2198" t="s">
        <v>3539</v>
      </c>
      <c r="G2198" t="s">
        <v>335</v>
      </c>
      <c r="H2198" t="s">
        <v>6537</v>
      </c>
      <c r="I2198" s="6">
        <v>44011.891516203701</v>
      </c>
      <c r="J2198" t="s">
        <v>16</v>
      </c>
      <c r="K2198" s="6">
        <v>44013.352407407408</v>
      </c>
      <c r="M2198" t="s">
        <v>1597</v>
      </c>
      <c r="N2198" t="s">
        <v>1598</v>
      </c>
      <c r="O2198" t="s">
        <v>1599</v>
      </c>
      <c r="Q2198" t="s">
        <v>1106</v>
      </c>
      <c r="R2198" t="s">
        <v>365</v>
      </c>
      <c r="S2198">
        <v>92637</v>
      </c>
      <c r="T2198" t="s">
        <v>338</v>
      </c>
      <c r="U2198" t="s">
        <v>530</v>
      </c>
      <c r="W2198" t="s">
        <v>1600</v>
      </c>
      <c r="Z2198" t="s">
        <v>1597</v>
      </c>
      <c r="AA2198" t="s">
        <v>1598</v>
      </c>
      <c r="AB2198" t="s">
        <v>1599</v>
      </c>
      <c r="AD2198" t="s">
        <v>1106</v>
      </c>
      <c r="AE2198" t="s">
        <v>365</v>
      </c>
      <c r="AF2198">
        <v>92637</v>
      </c>
      <c r="AG2198" t="s">
        <v>338</v>
      </c>
      <c r="AH2198" t="s">
        <v>530</v>
      </c>
      <c r="AJ2198" t="s">
        <v>1600</v>
      </c>
      <c r="AL2198" t="s">
        <v>339</v>
      </c>
      <c r="AM2198">
        <v>1</v>
      </c>
      <c r="AN2198">
        <v>1</v>
      </c>
      <c r="AO2198">
        <v>7390</v>
      </c>
      <c r="AQ2198">
        <v>124522</v>
      </c>
      <c r="AR2198">
        <v>5358</v>
      </c>
      <c r="AS2198" t="s">
        <v>2281</v>
      </c>
      <c r="AT2198" t="s">
        <v>73</v>
      </c>
      <c r="AW2198" t="s">
        <v>340</v>
      </c>
      <c r="AX2198" t="s">
        <v>340</v>
      </c>
      <c r="AY2198" t="s">
        <v>351</v>
      </c>
      <c r="AZ2198" t="s">
        <v>434</v>
      </c>
      <c r="BY2198" t="s">
        <v>342</v>
      </c>
      <c r="EQ2198">
        <v>252041</v>
      </c>
      <c r="ER2198" t="s">
        <v>6538</v>
      </c>
      <c r="EV2198">
        <v>17287132</v>
      </c>
      <c r="EW2198">
        <v>928</v>
      </c>
      <c r="EX2198">
        <v>220731</v>
      </c>
      <c r="EY2198" t="s">
        <v>6539</v>
      </c>
      <c r="EZ2198">
        <v>1</v>
      </c>
      <c r="FC2198">
        <v>5358</v>
      </c>
      <c r="FD2198" t="s">
        <v>73</v>
      </c>
    </row>
    <row r="2199" spans="1:160" x14ac:dyDescent="0.3">
      <c r="A2199" t="str">
        <f>VLOOKUP(B2199,Table2[],3,FALSE)</f>
        <v>Digital</v>
      </c>
      <c r="B2199" t="str">
        <f>IF(OR(ISNUMBER(FIND("QVC",Z2199)),ISNUMBER(FIND("QVC",AL2199))),"QVC",IF(OR(ISNUMBER(FIND("NCO",H2199)),ISNUMBER(FIND("NCO",Y2199))), "NCO", IF(AL2199="consumer","PMD.com",VLOOKUP(LEFT(H2199,2),Tables!$E$1:$F$11,2,FALSE))))</f>
        <v>PMD.com</v>
      </c>
      <c r="C2199">
        <f t="shared" si="105"/>
        <v>5341030</v>
      </c>
      <c r="D2199">
        <f t="shared" si="106"/>
        <v>1</v>
      </c>
      <c r="E2199" t="str">
        <f t="shared" ca="1" si="104"/>
        <v>shifted orders shipped</v>
      </c>
      <c r="F2199" t="s">
        <v>3539</v>
      </c>
      <c r="G2199" t="s">
        <v>335</v>
      </c>
      <c r="H2199" t="s">
        <v>6537</v>
      </c>
      <c r="I2199" s="6">
        <v>44011.891516203701</v>
      </c>
      <c r="J2199" t="s">
        <v>16</v>
      </c>
      <c r="K2199" s="6">
        <v>44013.352407407408</v>
      </c>
      <c r="M2199" t="s">
        <v>1597</v>
      </c>
      <c r="N2199" t="s">
        <v>1598</v>
      </c>
      <c r="O2199" t="s">
        <v>1599</v>
      </c>
      <c r="Q2199" t="s">
        <v>1106</v>
      </c>
      <c r="R2199" t="s">
        <v>365</v>
      </c>
      <c r="S2199">
        <v>92637</v>
      </c>
      <c r="T2199" t="s">
        <v>338</v>
      </c>
      <c r="U2199" t="s">
        <v>530</v>
      </c>
      <c r="W2199" t="s">
        <v>1600</v>
      </c>
      <c r="Z2199" t="s">
        <v>1597</v>
      </c>
      <c r="AA2199" t="s">
        <v>1598</v>
      </c>
      <c r="AB2199" t="s">
        <v>1599</v>
      </c>
      <c r="AD2199" t="s">
        <v>1106</v>
      </c>
      <c r="AE2199" t="s">
        <v>365</v>
      </c>
      <c r="AF2199">
        <v>92637</v>
      </c>
      <c r="AG2199" t="s">
        <v>338</v>
      </c>
      <c r="AH2199" t="s">
        <v>530</v>
      </c>
      <c r="AJ2199" t="s">
        <v>1600</v>
      </c>
      <c r="AL2199" t="s">
        <v>339</v>
      </c>
      <c r="AM2199">
        <v>1</v>
      </c>
      <c r="AN2199">
        <v>1</v>
      </c>
      <c r="AO2199">
        <v>12859</v>
      </c>
      <c r="AQ2199">
        <v>124642</v>
      </c>
      <c r="AR2199">
        <v>5341030</v>
      </c>
      <c r="AS2199" t="s">
        <v>925</v>
      </c>
      <c r="AT2199" t="s">
        <v>926</v>
      </c>
      <c r="AW2199" t="s">
        <v>366</v>
      </c>
      <c r="AX2199" t="s">
        <v>366</v>
      </c>
      <c r="AY2199" t="s">
        <v>345</v>
      </c>
      <c r="AZ2199" t="s">
        <v>346</v>
      </c>
      <c r="BY2199" t="s">
        <v>342</v>
      </c>
      <c r="EQ2199">
        <v>243275</v>
      </c>
      <c r="ER2199" t="s">
        <v>6538</v>
      </c>
      <c r="EV2199">
        <v>17287132</v>
      </c>
      <c r="EW2199">
        <v>928</v>
      </c>
      <c r="EX2199">
        <v>220731</v>
      </c>
      <c r="EY2199" t="s">
        <v>6539</v>
      </c>
      <c r="EZ2199">
        <v>1</v>
      </c>
      <c r="FC2199">
        <v>95378</v>
      </c>
      <c r="FD2199" t="s">
        <v>1045</v>
      </c>
    </row>
    <row r="2200" spans="1:160" x14ac:dyDescent="0.3">
      <c r="A2200" t="str">
        <f>VLOOKUP(B2200,Table2[],3,FALSE)</f>
        <v>Digital</v>
      </c>
      <c r="B2200" t="str">
        <f>IF(OR(ISNUMBER(FIND("QVC",Z2200)),ISNUMBER(FIND("QVC",AL2200))),"QVC",IF(OR(ISNUMBER(FIND("NCO",H2200)),ISNUMBER(FIND("NCO",Y2200))), "NCO", IF(AL2200="consumer","PMD.com",VLOOKUP(LEFT(H2200,2),Tables!$E$1:$F$11,2,FALSE))))</f>
        <v>PMD.com</v>
      </c>
      <c r="C2200">
        <f t="shared" si="105"/>
        <v>51090030</v>
      </c>
      <c r="D2200">
        <f t="shared" si="106"/>
        <v>1</v>
      </c>
      <c r="E2200" t="str">
        <f t="shared" ca="1" si="104"/>
        <v>shifted orders shipped</v>
      </c>
      <c r="F2200" t="s">
        <v>3539</v>
      </c>
      <c r="G2200" t="s">
        <v>335</v>
      </c>
      <c r="H2200" t="s">
        <v>6537</v>
      </c>
      <c r="I2200" s="6">
        <v>44011.891516203701</v>
      </c>
      <c r="J2200" t="s">
        <v>16</v>
      </c>
      <c r="K2200" s="6">
        <v>44013.352407407408</v>
      </c>
      <c r="M2200" t="s">
        <v>1597</v>
      </c>
      <c r="N2200" t="s">
        <v>1598</v>
      </c>
      <c r="O2200" t="s">
        <v>1599</v>
      </c>
      <c r="Q2200" t="s">
        <v>1106</v>
      </c>
      <c r="R2200" t="s">
        <v>365</v>
      </c>
      <c r="S2200">
        <v>92637</v>
      </c>
      <c r="T2200" t="s">
        <v>338</v>
      </c>
      <c r="U2200" t="s">
        <v>530</v>
      </c>
      <c r="W2200" t="s">
        <v>1600</v>
      </c>
      <c r="Z2200" t="s">
        <v>1597</v>
      </c>
      <c r="AA2200" t="s">
        <v>1598</v>
      </c>
      <c r="AB2200" t="s">
        <v>1599</v>
      </c>
      <c r="AD2200" t="s">
        <v>1106</v>
      </c>
      <c r="AE2200" t="s">
        <v>365</v>
      </c>
      <c r="AF2200">
        <v>92637</v>
      </c>
      <c r="AG2200" t="s">
        <v>338</v>
      </c>
      <c r="AH2200" t="s">
        <v>530</v>
      </c>
      <c r="AJ2200" t="s">
        <v>1600</v>
      </c>
      <c r="AL2200" t="s">
        <v>339</v>
      </c>
      <c r="AM2200">
        <v>1</v>
      </c>
      <c r="AN2200">
        <v>1</v>
      </c>
      <c r="AO2200">
        <v>6688</v>
      </c>
      <c r="AQ2200">
        <v>125960</v>
      </c>
      <c r="AR2200">
        <v>51090030</v>
      </c>
      <c r="AS2200" t="s">
        <v>3043</v>
      </c>
      <c r="AT2200" t="s">
        <v>628</v>
      </c>
      <c r="AW2200" t="s">
        <v>343</v>
      </c>
      <c r="BY2200" t="s">
        <v>342</v>
      </c>
      <c r="BZ2200" t="b">
        <v>0</v>
      </c>
      <c r="EQ2200">
        <v>243047</v>
      </c>
      <c r="ER2200" t="s">
        <v>6538</v>
      </c>
      <c r="EV2200">
        <v>17287132</v>
      </c>
      <c r="EW2200">
        <v>928</v>
      </c>
      <c r="EX2200">
        <v>220731</v>
      </c>
      <c r="EY2200" t="s">
        <v>6539</v>
      </c>
      <c r="EZ2200">
        <v>1</v>
      </c>
      <c r="FC2200">
        <v>95378</v>
      </c>
      <c r="FD2200" t="s">
        <v>1045</v>
      </c>
    </row>
    <row r="2201" spans="1:160" x14ac:dyDescent="0.3">
      <c r="A2201" t="str">
        <f>VLOOKUP(B2201,Table2[],3,FALSE)</f>
        <v>Digital</v>
      </c>
      <c r="B2201" t="str">
        <f>IF(OR(ISNUMBER(FIND("QVC",Z2201)),ISNUMBER(FIND("QVC",AL2201))),"QVC",IF(OR(ISNUMBER(FIND("NCO",H2201)),ISNUMBER(FIND("NCO",Y2201))), "NCO", IF(AL2201="consumer","PMD.com",VLOOKUP(LEFT(H2201,2),Tables!$E$1:$F$11,2,FALSE))))</f>
        <v>PMD.com</v>
      </c>
      <c r="C2201">
        <f t="shared" si="105"/>
        <v>54010001</v>
      </c>
      <c r="D2201">
        <f t="shared" si="106"/>
        <v>1</v>
      </c>
      <c r="E2201" t="str">
        <f t="shared" ca="1" si="104"/>
        <v>shifted orders shipped</v>
      </c>
      <c r="F2201" t="s">
        <v>3539</v>
      </c>
      <c r="G2201" t="s">
        <v>335</v>
      </c>
      <c r="H2201" t="s">
        <v>6540</v>
      </c>
      <c r="I2201" s="6">
        <v>44011.770277777781</v>
      </c>
      <c r="J2201" t="s">
        <v>16</v>
      </c>
      <c r="K2201" s="6">
        <v>44013.352673611109</v>
      </c>
      <c r="M2201" t="s">
        <v>6541</v>
      </c>
      <c r="N2201" t="s">
        <v>6542</v>
      </c>
      <c r="O2201" t="s">
        <v>6543</v>
      </c>
      <c r="Q2201" t="s">
        <v>812</v>
      </c>
      <c r="R2201" t="s">
        <v>365</v>
      </c>
      <c r="S2201" t="s">
        <v>6544</v>
      </c>
      <c r="T2201" t="s">
        <v>338</v>
      </c>
      <c r="U2201" t="s">
        <v>530</v>
      </c>
      <c r="W2201" t="s">
        <v>6545</v>
      </c>
      <c r="Z2201" t="s">
        <v>6541</v>
      </c>
      <c r="AA2201" t="s">
        <v>6542</v>
      </c>
      <c r="AB2201" t="s">
        <v>6543</v>
      </c>
      <c r="AD2201" t="s">
        <v>812</v>
      </c>
      <c r="AE2201" t="s">
        <v>365</v>
      </c>
      <c r="AF2201" t="s">
        <v>6544</v>
      </c>
      <c r="AG2201" t="s">
        <v>338</v>
      </c>
      <c r="AH2201" t="s">
        <v>530</v>
      </c>
      <c r="AJ2201" t="s">
        <v>6545</v>
      </c>
      <c r="AL2201" t="s">
        <v>339</v>
      </c>
      <c r="AM2201">
        <v>1</v>
      </c>
      <c r="AN2201">
        <v>1</v>
      </c>
      <c r="AO2201">
        <v>6300</v>
      </c>
      <c r="AQ2201">
        <v>124476</v>
      </c>
      <c r="AR2201">
        <v>54010001</v>
      </c>
      <c r="AS2201" t="s">
        <v>577</v>
      </c>
      <c r="AT2201" t="s">
        <v>35</v>
      </c>
      <c r="AW2201" t="s">
        <v>340</v>
      </c>
      <c r="AX2201">
        <v>0</v>
      </c>
      <c r="AY2201" t="s">
        <v>348</v>
      </c>
      <c r="AZ2201">
        <v>0</v>
      </c>
      <c r="BY2201" t="s">
        <v>342</v>
      </c>
      <c r="EQ2201">
        <v>252076</v>
      </c>
      <c r="ER2201" t="s">
        <v>6546</v>
      </c>
      <c r="EV2201">
        <v>17286912</v>
      </c>
      <c r="EW2201">
        <v>928</v>
      </c>
      <c r="EX2201">
        <v>220670</v>
      </c>
      <c r="EY2201" t="s">
        <v>6547</v>
      </c>
      <c r="EZ2201">
        <v>1</v>
      </c>
      <c r="FC2201">
        <v>54010001</v>
      </c>
      <c r="FD2201" t="s">
        <v>35</v>
      </c>
    </row>
    <row r="2202" spans="1:160" x14ac:dyDescent="0.3">
      <c r="A2202" t="str">
        <f>VLOOKUP(B2202,Table2[],3,FALSE)</f>
        <v>Digital</v>
      </c>
      <c r="B2202" t="str">
        <f>IF(OR(ISNUMBER(FIND("QVC",Z2202)),ISNUMBER(FIND("QVC",AL2202))),"QVC",IF(OR(ISNUMBER(FIND("NCO",H2202)),ISNUMBER(FIND("NCO",Y2202))), "NCO", IF(AL2202="consumer","PMD.com",VLOOKUP(LEFT(H2202,2),Tables!$E$1:$F$11,2,FALSE))))</f>
        <v>PMD.com</v>
      </c>
      <c r="C2202">
        <f t="shared" si="105"/>
        <v>54020001</v>
      </c>
      <c r="D2202">
        <f t="shared" si="106"/>
        <v>1</v>
      </c>
      <c r="E2202" t="str">
        <f t="shared" ca="1" si="104"/>
        <v>shifted orders shipped</v>
      </c>
      <c r="F2202" t="s">
        <v>3539</v>
      </c>
      <c r="G2202" t="s">
        <v>335</v>
      </c>
      <c r="H2202" t="s">
        <v>6540</v>
      </c>
      <c r="I2202" s="6">
        <v>44011.770277777781</v>
      </c>
      <c r="J2202" t="s">
        <v>16</v>
      </c>
      <c r="K2202" s="6">
        <v>44013.352673611109</v>
      </c>
      <c r="M2202" t="s">
        <v>6541</v>
      </c>
      <c r="N2202" t="s">
        <v>6542</v>
      </c>
      <c r="O2202" t="s">
        <v>6543</v>
      </c>
      <c r="Q2202" t="s">
        <v>812</v>
      </c>
      <c r="R2202" t="s">
        <v>365</v>
      </c>
      <c r="S2202" t="s">
        <v>6544</v>
      </c>
      <c r="T2202" t="s">
        <v>338</v>
      </c>
      <c r="U2202" t="s">
        <v>530</v>
      </c>
      <c r="W2202" t="s">
        <v>6545</v>
      </c>
      <c r="Z2202" t="s">
        <v>6541</v>
      </c>
      <c r="AA2202" t="s">
        <v>6542</v>
      </c>
      <c r="AB2202" t="s">
        <v>6543</v>
      </c>
      <c r="AD2202" t="s">
        <v>812</v>
      </c>
      <c r="AE2202" t="s">
        <v>365</v>
      </c>
      <c r="AF2202" t="s">
        <v>6544</v>
      </c>
      <c r="AG2202" t="s">
        <v>338</v>
      </c>
      <c r="AH2202" t="s">
        <v>530</v>
      </c>
      <c r="AJ2202" t="s">
        <v>6545</v>
      </c>
      <c r="AL2202" t="s">
        <v>339</v>
      </c>
      <c r="AM2202">
        <v>1</v>
      </c>
      <c r="AN2202">
        <v>1</v>
      </c>
      <c r="AO2202">
        <v>3692</v>
      </c>
      <c r="AQ2202">
        <v>124477</v>
      </c>
      <c r="AR2202">
        <v>54020001</v>
      </c>
      <c r="AS2202" t="s">
        <v>484</v>
      </c>
      <c r="AT2202" t="s">
        <v>93</v>
      </c>
      <c r="AW2202" t="s">
        <v>340</v>
      </c>
      <c r="AX2202">
        <v>0</v>
      </c>
      <c r="AY2202" t="s">
        <v>348</v>
      </c>
      <c r="AZ2202">
        <v>0</v>
      </c>
      <c r="BY2202" t="s">
        <v>342</v>
      </c>
      <c r="EQ2202">
        <v>251671</v>
      </c>
      <c r="ER2202" t="s">
        <v>6546</v>
      </c>
      <c r="EV2202">
        <v>17286912</v>
      </c>
      <c r="EW2202">
        <v>928</v>
      </c>
      <c r="EX2202">
        <v>220670</v>
      </c>
      <c r="EY2202" t="s">
        <v>6547</v>
      </c>
      <c r="EZ2202">
        <v>1</v>
      </c>
      <c r="FC2202">
        <v>54020001</v>
      </c>
      <c r="FD2202" t="s">
        <v>93</v>
      </c>
    </row>
    <row r="2203" spans="1:160" x14ac:dyDescent="0.3">
      <c r="A2203" t="str">
        <f>VLOOKUP(B2203,Table2[],3,FALSE)</f>
        <v>Digital</v>
      </c>
      <c r="B2203" t="str">
        <f>IF(OR(ISNUMBER(FIND("QVC",Z2203)),ISNUMBER(FIND("QVC",AL2203))),"QVC",IF(OR(ISNUMBER(FIND("NCO",H2203)),ISNUMBER(FIND("NCO",Y2203))), "NCO", IF(AL2203="consumer","PMD.com",VLOOKUP(LEFT(H2203,2),Tables!$E$1:$F$11,2,FALSE))))</f>
        <v>PMD.com</v>
      </c>
      <c r="C2203">
        <f t="shared" si="105"/>
        <v>53990001</v>
      </c>
      <c r="D2203">
        <f t="shared" si="106"/>
        <v>1</v>
      </c>
      <c r="E2203" t="str">
        <f t="shared" ca="1" si="104"/>
        <v>shifted orders shipped</v>
      </c>
      <c r="F2203" t="s">
        <v>3539</v>
      </c>
      <c r="G2203" t="s">
        <v>335</v>
      </c>
      <c r="H2203" t="s">
        <v>6540</v>
      </c>
      <c r="I2203" s="6">
        <v>44011.770277777781</v>
      </c>
      <c r="J2203" t="s">
        <v>16</v>
      </c>
      <c r="K2203" s="6">
        <v>44013.352673611109</v>
      </c>
      <c r="M2203" t="s">
        <v>6541</v>
      </c>
      <c r="N2203" t="s">
        <v>6542</v>
      </c>
      <c r="O2203" t="s">
        <v>6543</v>
      </c>
      <c r="Q2203" t="s">
        <v>812</v>
      </c>
      <c r="R2203" t="s">
        <v>365</v>
      </c>
      <c r="S2203" t="s">
        <v>6544</v>
      </c>
      <c r="T2203" t="s">
        <v>338</v>
      </c>
      <c r="U2203" t="s">
        <v>530</v>
      </c>
      <c r="W2203" t="s">
        <v>6545</v>
      </c>
      <c r="Z2203" t="s">
        <v>6541</v>
      </c>
      <c r="AA2203" t="s">
        <v>6542</v>
      </c>
      <c r="AB2203" t="s">
        <v>6543</v>
      </c>
      <c r="AD2203" t="s">
        <v>812</v>
      </c>
      <c r="AE2203" t="s">
        <v>365</v>
      </c>
      <c r="AF2203" t="s">
        <v>6544</v>
      </c>
      <c r="AG2203" t="s">
        <v>338</v>
      </c>
      <c r="AH2203" t="s">
        <v>530</v>
      </c>
      <c r="AJ2203" t="s">
        <v>6545</v>
      </c>
      <c r="AL2203" t="s">
        <v>339</v>
      </c>
      <c r="AM2203">
        <v>1</v>
      </c>
      <c r="AN2203">
        <v>1</v>
      </c>
      <c r="AO2203">
        <v>14448</v>
      </c>
      <c r="AQ2203">
        <v>124474</v>
      </c>
      <c r="AR2203">
        <v>53990001</v>
      </c>
      <c r="AS2203" t="s">
        <v>1735</v>
      </c>
      <c r="AT2203" t="s">
        <v>111</v>
      </c>
      <c r="AW2203" t="s">
        <v>343</v>
      </c>
      <c r="BY2203" t="s">
        <v>342</v>
      </c>
      <c r="EQ2203">
        <v>253300</v>
      </c>
      <c r="ER2203" t="s">
        <v>6546</v>
      </c>
      <c r="EV2203">
        <v>17286912</v>
      </c>
      <c r="EW2203">
        <v>928</v>
      </c>
      <c r="EX2203">
        <v>220670</v>
      </c>
      <c r="EY2203" t="s">
        <v>6547</v>
      </c>
      <c r="EZ2203">
        <v>1</v>
      </c>
      <c r="FC2203">
        <v>53990001</v>
      </c>
      <c r="FD2203" t="s">
        <v>111</v>
      </c>
    </row>
    <row r="2204" spans="1:160" x14ac:dyDescent="0.3">
      <c r="A2204" t="str">
        <f>VLOOKUP(B2204,Table2[],3,FALSE)</f>
        <v>Digital</v>
      </c>
      <c r="B2204" t="str">
        <f>IF(OR(ISNUMBER(FIND("QVC",Z2204)),ISNUMBER(FIND("QVC",AL2204))),"QVC",IF(OR(ISNUMBER(FIND("NCO",H2204)),ISNUMBER(FIND("NCO",Y2204))), "NCO", IF(AL2204="consumer","PMD.com",VLOOKUP(LEFT(H2204,2),Tables!$E$1:$F$11,2,FALSE))))</f>
        <v>PMD.com</v>
      </c>
      <c r="C2204">
        <f t="shared" si="105"/>
        <v>5341</v>
      </c>
      <c r="D2204">
        <f t="shared" si="106"/>
        <v>1</v>
      </c>
      <c r="E2204" t="str">
        <f t="shared" ca="1" si="104"/>
        <v>shifted orders shipped</v>
      </c>
      <c r="F2204" t="s">
        <v>3539</v>
      </c>
      <c r="G2204" t="s">
        <v>335</v>
      </c>
      <c r="H2204" t="s">
        <v>6548</v>
      </c>
      <c r="I2204" s="6">
        <v>44007.920520833337</v>
      </c>
      <c r="J2204" t="s">
        <v>16</v>
      </c>
      <c r="K2204" s="6">
        <v>44013.352789351855</v>
      </c>
      <c r="M2204" t="s">
        <v>6549</v>
      </c>
      <c r="N2204" t="s">
        <v>6550</v>
      </c>
      <c r="Q2204" t="s">
        <v>2957</v>
      </c>
      <c r="R2204" t="s">
        <v>360</v>
      </c>
      <c r="S2204">
        <v>28120</v>
      </c>
      <c r="T2204" t="s">
        <v>338</v>
      </c>
      <c r="U2204" t="s">
        <v>530</v>
      </c>
      <c r="W2204" t="s">
        <v>6551</v>
      </c>
      <c r="Z2204" t="s">
        <v>6549</v>
      </c>
      <c r="AA2204" t="s">
        <v>6550</v>
      </c>
      <c r="AD2204" t="s">
        <v>2957</v>
      </c>
      <c r="AE2204" t="s">
        <v>360</v>
      </c>
      <c r="AF2204">
        <v>28120</v>
      </c>
      <c r="AG2204" t="s">
        <v>338</v>
      </c>
      <c r="AH2204" t="s">
        <v>530</v>
      </c>
      <c r="AJ2204" t="s">
        <v>6551</v>
      </c>
      <c r="AL2204" t="s">
        <v>339</v>
      </c>
      <c r="AM2204">
        <v>1</v>
      </c>
      <c r="AN2204">
        <v>1</v>
      </c>
      <c r="AO2204">
        <v>15156</v>
      </c>
      <c r="AQ2204">
        <v>124187</v>
      </c>
      <c r="AR2204">
        <v>5341</v>
      </c>
      <c r="AS2204" t="s">
        <v>1851</v>
      </c>
      <c r="AT2204" t="s">
        <v>82</v>
      </c>
      <c r="AW2204" t="s">
        <v>340</v>
      </c>
      <c r="AX2204" t="s">
        <v>340</v>
      </c>
      <c r="AY2204" t="s">
        <v>345</v>
      </c>
      <c r="AZ2204" t="s">
        <v>346</v>
      </c>
      <c r="BY2204" t="s">
        <v>342</v>
      </c>
      <c r="EQ2204">
        <v>243643</v>
      </c>
      <c r="ER2204" t="s">
        <v>6552</v>
      </c>
      <c r="EV2204">
        <v>17287188</v>
      </c>
      <c r="EW2204">
        <v>928</v>
      </c>
      <c r="EX2204">
        <v>217837</v>
      </c>
      <c r="EY2204" t="s">
        <v>6553</v>
      </c>
      <c r="EZ2204">
        <v>1</v>
      </c>
      <c r="FC2204">
        <v>90425</v>
      </c>
      <c r="FD2204" t="s">
        <v>388</v>
      </c>
    </row>
    <row r="2205" spans="1:160" x14ac:dyDescent="0.3">
      <c r="A2205" t="str">
        <f>VLOOKUP(B2205,Table2[],3,FALSE)</f>
        <v>Digital</v>
      </c>
      <c r="B2205" t="str">
        <f>IF(OR(ISNUMBER(FIND("QVC",Z2205)),ISNUMBER(FIND("QVC",AL2205))),"QVC",IF(OR(ISNUMBER(FIND("NCO",H2205)),ISNUMBER(FIND("NCO",Y2205))), "NCO", IF(AL2205="consumer","PMD.com",VLOOKUP(LEFT(H2205,2),Tables!$E$1:$F$11,2,FALSE))))</f>
        <v>PMD.com</v>
      </c>
      <c r="C2205">
        <f t="shared" si="105"/>
        <v>5341</v>
      </c>
      <c r="D2205">
        <f t="shared" si="106"/>
        <v>1</v>
      </c>
      <c r="E2205" t="str">
        <f t="shared" ca="1" si="104"/>
        <v>shifted orders shipped</v>
      </c>
      <c r="F2205" t="s">
        <v>3539</v>
      </c>
      <c r="G2205" t="s">
        <v>335</v>
      </c>
      <c r="H2205" t="s">
        <v>6548</v>
      </c>
      <c r="I2205" s="6">
        <v>44007.920520833337</v>
      </c>
      <c r="J2205" t="s">
        <v>16</v>
      </c>
      <c r="K2205" s="6">
        <v>44013.352789351855</v>
      </c>
      <c r="M2205" t="s">
        <v>6549</v>
      </c>
      <c r="N2205" t="s">
        <v>6550</v>
      </c>
      <c r="Q2205" t="s">
        <v>2957</v>
      </c>
      <c r="R2205" t="s">
        <v>360</v>
      </c>
      <c r="S2205">
        <v>28120</v>
      </c>
      <c r="T2205" t="s">
        <v>338</v>
      </c>
      <c r="U2205" t="s">
        <v>530</v>
      </c>
      <c r="W2205" t="s">
        <v>6551</v>
      </c>
      <c r="Z2205" t="s">
        <v>6549</v>
      </c>
      <c r="AA2205" t="s">
        <v>6550</v>
      </c>
      <c r="AD2205" t="s">
        <v>2957</v>
      </c>
      <c r="AE2205" t="s">
        <v>360</v>
      </c>
      <c r="AF2205">
        <v>28120</v>
      </c>
      <c r="AG2205" t="s">
        <v>338</v>
      </c>
      <c r="AH2205" t="s">
        <v>530</v>
      </c>
      <c r="AJ2205" t="s">
        <v>6551</v>
      </c>
      <c r="AL2205" t="s">
        <v>339</v>
      </c>
      <c r="AM2205">
        <v>1</v>
      </c>
      <c r="AN2205">
        <v>1</v>
      </c>
      <c r="AO2205">
        <v>15156</v>
      </c>
      <c r="AQ2205">
        <v>124187</v>
      </c>
      <c r="AR2205">
        <v>5341</v>
      </c>
      <c r="AS2205" t="s">
        <v>1851</v>
      </c>
      <c r="AT2205" t="s">
        <v>82</v>
      </c>
      <c r="AW2205" t="s">
        <v>340</v>
      </c>
      <c r="AX2205" t="s">
        <v>340</v>
      </c>
      <c r="AY2205" t="s">
        <v>345</v>
      </c>
      <c r="AZ2205" t="s">
        <v>346</v>
      </c>
      <c r="BY2205" t="s">
        <v>342</v>
      </c>
      <c r="EQ2205">
        <v>243643</v>
      </c>
      <c r="ER2205" t="s">
        <v>6552</v>
      </c>
      <c r="EV2205">
        <v>17287188</v>
      </c>
      <c r="EW2205">
        <v>928</v>
      </c>
      <c r="EX2205">
        <v>217837</v>
      </c>
      <c r="EY2205" t="s">
        <v>6553</v>
      </c>
      <c r="EZ2205">
        <v>1</v>
      </c>
      <c r="FC2205">
        <v>95292</v>
      </c>
      <c r="FD2205" t="s">
        <v>511</v>
      </c>
    </row>
    <row r="2206" spans="1:160" x14ac:dyDescent="0.3">
      <c r="A2206" t="str">
        <f>VLOOKUP(B2206,Table2[],3,FALSE)</f>
        <v>Digital</v>
      </c>
      <c r="B2206" t="str">
        <f>IF(OR(ISNUMBER(FIND("QVC",Z2206)),ISNUMBER(FIND("QVC",AL2206))),"QVC",IF(OR(ISNUMBER(FIND("NCO",H2206)),ISNUMBER(FIND("NCO",Y2206))), "NCO", IF(AL2206="consumer","PMD.com",VLOOKUP(LEFT(H2206,2),Tables!$E$1:$F$11,2,FALSE))))</f>
        <v>PMD.com</v>
      </c>
      <c r="C2206">
        <f t="shared" si="105"/>
        <v>53440001</v>
      </c>
      <c r="D2206">
        <f t="shared" si="106"/>
        <v>1</v>
      </c>
      <c r="E2206" t="str">
        <f t="shared" ca="1" si="104"/>
        <v>shifted orders shipped</v>
      </c>
      <c r="F2206" t="s">
        <v>3539</v>
      </c>
      <c r="G2206" t="s">
        <v>335</v>
      </c>
      <c r="H2206" t="s">
        <v>6548</v>
      </c>
      <c r="I2206" s="6">
        <v>44007.920520833337</v>
      </c>
      <c r="J2206" t="s">
        <v>16</v>
      </c>
      <c r="K2206" s="6">
        <v>44013.352789351855</v>
      </c>
      <c r="M2206" t="s">
        <v>6549</v>
      </c>
      <c r="N2206" t="s">
        <v>6550</v>
      </c>
      <c r="Q2206" t="s">
        <v>2957</v>
      </c>
      <c r="R2206" t="s">
        <v>360</v>
      </c>
      <c r="S2206">
        <v>28120</v>
      </c>
      <c r="T2206" t="s">
        <v>338</v>
      </c>
      <c r="U2206" t="s">
        <v>530</v>
      </c>
      <c r="W2206" t="s">
        <v>6551</v>
      </c>
      <c r="Z2206" t="s">
        <v>6549</v>
      </c>
      <c r="AA2206" t="s">
        <v>6550</v>
      </c>
      <c r="AD2206" t="s">
        <v>2957</v>
      </c>
      <c r="AE2206" t="s">
        <v>360</v>
      </c>
      <c r="AF2206">
        <v>28120</v>
      </c>
      <c r="AG2206" t="s">
        <v>338</v>
      </c>
      <c r="AH2206" t="s">
        <v>530</v>
      </c>
      <c r="AJ2206" t="s">
        <v>6551</v>
      </c>
      <c r="AL2206" t="s">
        <v>339</v>
      </c>
      <c r="AM2206">
        <v>1</v>
      </c>
      <c r="AN2206">
        <v>1</v>
      </c>
      <c r="AO2206">
        <v>7642</v>
      </c>
      <c r="AQ2206">
        <v>124700</v>
      </c>
      <c r="AR2206">
        <v>53440001</v>
      </c>
      <c r="AS2206" t="s">
        <v>1240</v>
      </c>
      <c r="AT2206" t="s">
        <v>116</v>
      </c>
      <c r="AW2206" t="s">
        <v>340</v>
      </c>
      <c r="AX2206" t="s">
        <v>340</v>
      </c>
      <c r="AY2206" t="s">
        <v>345</v>
      </c>
      <c r="AZ2206" t="s">
        <v>345</v>
      </c>
      <c r="BY2206" t="s">
        <v>342</v>
      </c>
      <c r="EQ2206">
        <v>252960</v>
      </c>
      <c r="ER2206" t="s">
        <v>6552</v>
      </c>
      <c r="EV2206">
        <v>17287188</v>
      </c>
      <c r="EW2206">
        <v>928</v>
      </c>
      <c r="EX2206">
        <v>217837</v>
      </c>
      <c r="EY2206" t="s">
        <v>6553</v>
      </c>
      <c r="EZ2206">
        <v>1</v>
      </c>
      <c r="FC2206">
        <v>53440001</v>
      </c>
      <c r="FD2206" t="s">
        <v>116</v>
      </c>
    </row>
    <row r="2207" spans="1:160" x14ac:dyDescent="0.3">
      <c r="A2207" t="str">
        <f>VLOOKUP(B2207,Table2[],3,FALSE)</f>
        <v>Digital</v>
      </c>
      <c r="B2207" t="str">
        <f>IF(OR(ISNUMBER(FIND("QVC",Z2207)),ISNUMBER(FIND("QVC",AL2207))),"QVC",IF(OR(ISNUMBER(FIND("NCO",H2207)),ISNUMBER(FIND("NCO",Y2207))), "NCO", IF(AL2207="consumer","PMD.com",VLOOKUP(LEFT(H2207,2),Tables!$E$1:$F$11,2,FALSE))))</f>
        <v>PMD.com</v>
      </c>
      <c r="C2207">
        <f t="shared" si="105"/>
        <v>52430001</v>
      </c>
      <c r="D2207">
        <f t="shared" si="106"/>
        <v>1</v>
      </c>
      <c r="E2207" t="str">
        <f t="shared" ca="1" si="104"/>
        <v>shifted orders shipped</v>
      </c>
      <c r="F2207" t="s">
        <v>3539</v>
      </c>
      <c r="G2207" t="s">
        <v>335</v>
      </c>
      <c r="H2207" t="s">
        <v>6548</v>
      </c>
      <c r="I2207" s="6">
        <v>44007.920520833337</v>
      </c>
      <c r="J2207" t="s">
        <v>16</v>
      </c>
      <c r="K2207" s="6">
        <v>44013.352789351855</v>
      </c>
      <c r="M2207" t="s">
        <v>6549</v>
      </c>
      <c r="N2207" t="s">
        <v>6550</v>
      </c>
      <c r="Q2207" t="s">
        <v>2957</v>
      </c>
      <c r="R2207" t="s">
        <v>360</v>
      </c>
      <c r="S2207">
        <v>28120</v>
      </c>
      <c r="T2207" t="s">
        <v>338</v>
      </c>
      <c r="U2207" t="s">
        <v>530</v>
      </c>
      <c r="W2207" t="s">
        <v>6551</v>
      </c>
      <c r="Z2207" t="s">
        <v>6549</v>
      </c>
      <c r="AA2207" t="s">
        <v>6550</v>
      </c>
      <c r="AD2207" t="s">
        <v>2957</v>
      </c>
      <c r="AE2207" t="s">
        <v>360</v>
      </c>
      <c r="AF2207">
        <v>28120</v>
      </c>
      <c r="AG2207" t="s">
        <v>338</v>
      </c>
      <c r="AH2207" t="s">
        <v>530</v>
      </c>
      <c r="AJ2207" t="s">
        <v>6551</v>
      </c>
      <c r="AL2207" t="s">
        <v>339</v>
      </c>
      <c r="AM2207">
        <v>1</v>
      </c>
      <c r="AN2207">
        <v>1</v>
      </c>
      <c r="AO2207">
        <v>12063</v>
      </c>
      <c r="AQ2207">
        <v>127155</v>
      </c>
      <c r="AR2207">
        <v>52430001</v>
      </c>
      <c r="AS2207" t="s">
        <v>927</v>
      </c>
      <c r="AT2207" t="s">
        <v>75</v>
      </c>
      <c r="AW2207" t="s">
        <v>340</v>
      </c>
      <c r="AX2207" t="s">
        <v>340</v>
      </c>
      <c r="AY2207" t="s">
        <v>357</v>
      </c>
      <c r="AZ2207" t="s">
        <v>363</v>
      </c>
      <c r="BY2207" t="s">
        <v>342</v>
      </c>
      <c r="EQ2207">
        <v>249990</v>
      </c>
      <c r="ER2207" t="s">
        <v>6552</v>
      </c>
      <c r="EV2207">
        <v>17287188</v>
      </c>
      <c r="EW2207">
        <v>928</v>
      </c>
      <c r="EX2207">
        <v>217837</v>
      </c>
      <c r="EY2207" t="s">
        <v>6553</v>
      </c>
      <c r="EZ2207">
        <v>1</v>
      </c>
      <c r="FC2207">
        <v>95292</v>
      </c>
      <c r="FD2207" t="s">
        <v>511</v>
      </c>
    </row>
    <row r="2208" spans="1:160" x14ac:dyDescent="0.3">
      <c r="A2208" t="str">
        <f>VLOOKUP(B2208,Table2[],3,FALSE)</f>
        <v>Digital</v>
      </c>
      <c r="B2208" t="str">
        <f>IF(OR(ISNUMBER(FIND("QVC",Z2208)),ISNUMBER(FIND("QVC",AL2208))),"QVC",IF(OR(ISNUMBER(FIND("NCO",H2208)),ISNUMBER(FIND("NCO",Y2208))), "NCO", IF(AL2208="consumer","PMD.com",VLOOKUP(LEFT(H2208,2),Tables!$E$1:$F$11,2,FALSE))))</f>
        <v>PMD.com</v>
      </c>
      <c r="C2208">
        <f t="shared" si="105"/>
        <v>52430001</v>
      </c>
      <c r="D2208">
        <f t="shared" si="106"/>
        <v>2</v>
      </c>
      <c r="E2208" t="str">
        <f t="shared" ca="1" si="104"/>
        <v>shifted orders shipped</v>
      </c>
      <c r="F2208" t="s">
        <v>3539</v>
      </c>
      <c r="G2208" t="s">
        <v>335</v>
      </c>
      <c r="H2208" t="s">
        <v>6548</v>
      </c>
      <c r="I2208" s="6">
        <v>44007.920520833337</v>
      </c>
      <c r="J2208" t="s">
        <v>16</v>
      </c>
      <c r="K2208" s="6">
        <v>44013.352789351855</v>
      </c>
      <c r="M2208" t="s">
        <v>6549</v>
      </c>
      <c r="N2208" t="s">
        <v>6550</v>
      </c>
      <c r="Q2208" t="s">
        <v>2957</v>
      </c>
      <c r="R2208" t="s">
        <v>360</v>
      </c>
      <c r="S2208">
        <v>28120</v>
      </c>
      <c r="T2208" t="s">
        <v>338</v>
      </c>
      <c r="U2208" t="s">
        <v>530</v>
      </c>
      <c r="W2208" t="s">
        <v>6551</v>
      </c>
      <c r="Z2208" t="s">
        <v>6549</v>
      </c>
      <c r="AA2208" t="s">
        <v>6550</v>
      </c>
      <c r="AD2208" t="s">
        <v>2957</v>
      </c>
      <c r="AE2208" t="s">
        <v>360</v>
      </c>
      <c r="AF2208">
        <v>28120</v>
      </c>
      <c r="AG2208" t="s">
        <v>338</v>
      </c>
      <c r="AH2208" t="s">
        <v>530</v>
      </c>
      <c r="AJ2208" t="s">
        <v>6551</v>
      </c>
      <c r="AL2208" t="s">
        <v>339</v>
      </c>
      <c r="AM2208">
        <v>2</v>
      </c>
      <c r="AN2208">
        <v>2</v>
      </c>
      <c r="AO2208">
        <v>12063</v>
      </c>
      <c r="AQ2208">
        <v>127155</v>
      </c>
      <c r="AR2208">
        <v>52430001</v>
      </c>
      <c r="AS2208" t="s">
        <v>927</v>
      </c>
      <c r="AT2208" t="s">
        <v>75</v>
      </c>
      <c r="AW2208" t="s">
        <v>340</v>
      </c>
      <c r="AX2208" t="s">
        <v>340</v>
      </c>
      <c r="AY2208" t="s">
        <v>357</v>
      </c>
      <c r="AZ2208" t="s">
        <v>363</v>
      </c>
      <c r="BY2208" t="s">
        <v>342</v>
      </c>
      <c r="EQ2208">
        <v>249990</v>
      </c>
      <c r="ER2208" t="s">
        <v>6552</v>
      </c>
      <c r="EV2208">
        <v>17287188</v>
      </c>
      <c r="EW2208">
        <v>928</v>
      </c>
      <c r="EX2208">
        <v>217837</v>
      </c>
      <c r="EY2208" t="s">
        <v>6553</v>
      </c>
      <c r="EZ2208">
        <v>1</v>
      </c>
      <c r="FC2208">
        <v>52430001</v>
      </c>
      <c r="FD2208" t="s">
        <v>75</v>
      </c>
    </row>
    <row r="2209" spans="1:160" x14ac:dyDescent="0.3">
      <c r="A2209" t="str">
        <f>VLOOKUP(B2209,Table2[],3,FALSE)</f>
        <v>Digital</v>
      </c>
      <c r="B2209" t="str">
        <f>IF(OR(ISNUMBER(FIND("QVC",Z2209)),ISNUMBER(FIND("QVC",AL2209))),"QVC",IF(OR(ISNUMBER(FIND("NCO",H2209)),ISNUMBER(FIND("NCO",Y2209))), "NCO", IF(AL2209="consumer","PMD.com",VLOOKUP(LEFT(H2209,2),Tables!$E$1:$F$11,2,FALSE))))</f>
        <v>PMD.com</v>
      </c>
      <c r="C2209">
        <f t="shared" si="105"/>
        <v>51090001</v>
      </c>
      <c r="D2209">
        <f t="shared" si="106"/>
        <v>1</v>
      </c>
      <c r="E2209" t="str">
        <f t="shared" ca="1" si="104"/>
        <v>shifted orders shipped</v>
      </c>
      <c r="F2209" t="s">
        <v>3539</v>
      </c>
      <c r="G2209" t="s">
        <v>335</v>
      </c>
      <c r="H2209" t="s">
        <v>6548</v>
      </c>
      <c r="I2209" s="6">
        <v>44007.920520833337</v>
      </c>
      <c r="J2209" t="s">
        <v>16</v>
      </c>
      <c r="K2209" s="6">
        <v>44013.352789351855</v>
      </c>
      <c r="M2209" t="s">
        <v>6549</v>
      </c>
      <c r="N2209" t="s">
        <v>6550</v>
      </c>
      <c r="Q2209" t="s">
        <v>2957</v>
      </c>
      <c r="R2209" t="s">
        <v>360</v>
      </c>
      <c r="S2209">
        <v>28120</v>
      </c>
      <c r="T2209" t="s">
        <v>338</v>
      </c>
      <c r="U2209" t="s">
        <v>530</v>
      </c>
      <c r="W2209" t="s">
        <v>6551</v>
      </c>
      <c r="Z2209" t="s">
        <v>6549</v>
      </c>
      <c r="AA2209" t="s">
        <v>6550</v>
      </c>
      <c r="AD2209" t="s">
        <v>2957</v>
      </c>
      <c r="AE2209" t="s">
        <v>360</v>
      </c>
      <c r="AF2209">
        <v>28120</v>
      </c>
      <c r="AG2209" t="s">
        <v>338</v>
      </c>
      <c r="AH2209" t="s">
        <v>530</v>
      </c>
      <c r="AJ2209" t="s">
        <v>6551</v>
      </c>
      <c r="AL2209" t="s">
        <v>339</v>
      </c>
      <c r="AM2209">
        <v>1</v>
      </c>
      <c r="AN2209">
        <v>1</v>
      </c>
      <c r="AO2209">
        <v>4885</v>
      </c>
      <c r="AQ2209">
        <v>124202</v>
      </c>
      <c r="AR2209">
        <v>51090001</v>
      </c>
      <c r="AS2209" t="s">
        <v>1986</v>
      </c>
      <c r="AT2209" t="s">
        <v>60</v>
      </c>
      <c r="AW2209" t="s">
        <v>340</v>
      </c>
      <c r="AX2209" t="s">
        <v>340</v>
      </c>
      <c r="AY2209" t="s">
        <v>357</v>
      </c>
      <c r="AZ2209" t="s">
        <v>361</v>
      </c>
      <c r="BY2209" t="s">
        <v>342</v>
      </c>
      <c r="EQ2209">
        <v>250831</v>
      </c>
      <c r="ER2209" t="s">
        <v>6552</v>
      </c>
      <c r="EV2209">
        <v>17287188</v>
      </c>
      <c r="EW2209">
        <v>928</v>
      </c>
      <c r="EX2209">
        <v>217837</v>
      </c>
      <c r="EY2209" t="s">
        <v>6553</v>
      </c>
      <c r="EZ2209">
        <v>1</v>
      </c>
      <c r="FC2209">
        <v>95292</v>
      </c>
      <c r="FD2209" t="s">
        <v>511</v>
      </c>
    </row>
    <row r="2210" spans="1:160" x14ac:dyDescent="0.3">
      <c r="A2210" t="str">
        <f>VLOOKUP(B2210,Table2[],3,FALSE)</f>
        <v>Digital</v>
      </c>
      <c r="B2210" t="str">
        <f>IF(OR(ISNUMBER(FIND("QVC",Z2210)),ISNUMBER(FIND("QVC",AL2210))),"QVC",IF(OR(ISNUMBER(FIND("NCO",H2210)),ISNUMBER(FIND("NCO",Y2210))), "NCO", IF(AL2210="consumer","PMD.com",VLOOKUP(LEFT(H2210,2),Tables!$E$1:$F$11,2,FALSE))))</f>
        <v>PMD.com</v>
      </c>
      <c r="C2210">
        <f t="shared" si="105"/>
        <v>5342</v>
      </c>
      <c r="D2210">
        <f t="shared" si="106"/>
        <v>1</v>
      </c>
      <c r="E2210" t="str">
        <f t="shared" ca="1" si="104"/>
        <v>shifted orders shipped</v>
      </c>
      <c r="F2210" t="s">
        <v>3539</v>
      </c>
      <c r="G2210" t="s">
        <v>335</v>
      </c>
      <c r="H2210" t="s">
        <v>6548</v>
      </c>
      <c r="I2210" s="6">
        <v>44007.920520833337</v>
      </c>
      <c r="J2210" t="s">
        <v>16</v>
      </c>
      <c r="K2210" s="6">
        <v>44013.352789351855</v>
      </c>
      <c r="M2210" t="s">
        <v>6549</v>
      </c>
      <c r="N2210" t="s">
        <v>6550</v>
      </c>
      <c r="Q2210" t="s">
        <v>2957</v>
      </c>
      <c r="R2210" t="s">
        <v>360</v>
      </c>
      <c r="S2210">
        <v>28120</v>
      </c>
      <c r="T2210" t="s">
        <v>338</v>
      </c>
      <c r="U2210" t="s">
        <v>530</v>
      </c>
      <c r="W2210" t="s">
        <v>6551</v>
      </c>
      <c r="Z2210" t="s">
        <v>6549</v>
      </c>
      <c r="AA2210" t="s">
        <v>6550</v>
      </c>
      <c r="AD2210" t="s">
        <v>2957</v>
      </c>
      <c r="AE2210" t="s">
        <v>360</v>
      </c>
      <c r="AF2210">
        <v>28120</v>
      </c>
      <c r="AG2210" t="s">
        <v>338</v>
      </c>
      <c r="AH2210" t="s">
        <v>530</v>
      </c>
      <c r="AJ2210" t="s">
        <v>6551</v>
      </c>
      <c r="AL2210" t="s">
        <v>339</v>
      </c>
      <c r="AM2210">
        <v>1</v>
      </c>
      <c r="AN2210">
        <v>1</v>
      </c>
      <c r="AO2210">
        <v>13280</v>
      </c>
      <c r="AQ2210">
        <v>123849</v>
      </c>
      <c r="AR2210">
        <v>5342</v>
      </c>
      <c r="AS2210" t="s">
        <v>1867</v>
      </c>
      <c r="AT2210" t="s">
        <v>149</v>
      </c>
      <c r="AW2210" t="s">
        <v>340</v>
      </c>
      <c r="AX2210" t="s">
        <v>340</v>
      </c>
      <c r="AY2210" t="s">
        <v>345</v>
      </c>
      <c r="AZ2210" t="s">
        <v>346</v>
      </c>
      <c r="BY2210" t="s">
        <v>342</v>
      </c>
      <c r="EQ2210">
        <v>244853</v>
      </c>
      <c r="ER2210" t="s">
        <v>6552</v>
      </c>
      <c r="EV2210">
        <v>17287188</v>
      </c>
      <c r="EW2210">
        <v>928</v>
      </c>
      <c r="EX2210">
        <v>217837</v>
      </c>
      <c r="EY2210" t="s">
        <v>6553</v>
      </c>
      <c r="EZ2210">
        <v>1</v>
      </c>
      <c r="FC2210">
        <v>90425</v>
      </c>
      <c r="FD2210" t="s">
        <v>388</v>
      </c>
    </row>
    <row r="2211" spans="1:160" x14ac:dyDescent="0.3">
      <c r="A2211" t="str">
        <f>VLOOKUP(B2211,Table2[],3,FALSE)</f>
        <v>Digital</v>
      </c>
      <c r="B2211" t="str">
        <f>IF(OR(ISNUMBER(FIND("QVC",Z2211)),ISNUMBER(FIND("QVC",AL2211))),"QVC",IF(OR(ISNUMBER(FIND("NCO",H2211)),ISNUMBER(FIND("NCO",Y2211))), "NCO", IF(AL2211="consumer","PMD.com",VLOOKUP(LEFT(H2211,2),Tables!$E$1:$F$11,2,FALSE))))</f>
        <v>PMD.com</v>
      </c>
      <c r="C2211">
        <f t="shared" si="105"/>
        <v>535501</v>
      </c>
      <c r="D2211">
        <f t="shared" si="106"/>
        <v>1</v>
      </c>
      <c r="E2211" t="str">
        <f t="shared" ca="1" si="104"/>
        <v>shifted orders shipped</v>
      </c>
      <c r="F2211" t="s">
        <v>3539</v>
      </c>
      <c r="G2211" t="s">
        <v>335</v>
      </c>
      <c r="H2211" t="s">
        <v>6548</v>
      </c>
      <c r="I2211" s="6">
        <v>44007.920520833337</v>
      </c>
      <c r="J2211" t="s">
        <v>16</v>
      </c>
      <c r="K2211" s="6">
        <v>44013.352789351855</v>
      </c>
      <c r="M2211" t="s">
        <v>6549</v>
      </c>
      <c r="N2211" t="s">
        <v>6550</v>
      </c>
      <c r="Q2211" t="s">
        <v>2957</v>
      </c>
      <c r="R2211" t="s">
        <v>360</v>
      </c>
      <c r="S2211">
        <v>28120</v>
      </c>
      <c r="T2211" t="s">
        <v>338</v>
      </c>
      <c r="U2211" t="s">
        <v>530</v>
      </c>
      <c r="W2211" t="s">
        <v>6551</v>
      </c>
      <c r="Z2211" t="s">
        <v>6549</v>
      </c>
      <c r="AA2211" t="s">
        <v>6550</v>
      </c>
      <c r="AD2211" t="s">
        <v>2957</v>
      </c>
      <c r="AE2211" t="s">
        <v>360</v>
      </c>
      <c r="AF2211">
        <v>28120</v>
      </c>
      <c r="AG2211" t="s">
        <v>338</v>
      </c>
      <c r="AH2211" t="s">
        <v>530</v>
      </c>
      <c r="AJ2211" t="s">
        <v>6551</v>
      </c>
      <c r="AL2211" t="s">
        <v>339</v>
      </c>
      <c r="AM2211">
        <v>1</v>
      </c>
      <c r="AN2211">
        <v>1</v>
      </c>
      <c r="AO2211">
        <v>5715</v>
      </c>
      <c r="AQ2211">
        <v>124621</v>
      </c>
      <c r="AR2211">
        <v>535501</v>
      </c>
      <c r="AS2211" t="s">
        <v>158</v>
      </c>
      <c r="AT2211" t="s">
        <v>159</v>
      </c>
      <c r="AW2211" t="s">
        <v>340</v>
      </c>
      <c r="AX2211" t="s">
        <v>340</v>
      </c>
      <c r="AY2211" t="s">
        <v>351</v>
      </c>
      <c r="AZ2211" t="s">
        <v>441</v>
      </c>
      <c r="BY2211" t="s">
        <v>342</v>
      </c>
      <c r="EQ2211">
        <v>245276</v>
      </c>
      <c r="ER2211" t="s">
        <v>6552</v>
      </c>
      <c r="EV2211">
        <v>17287188</v>
      </c>
      <c r="EW2211">
        <v>928</v>
      </c>
      <c r="EX2211">
        <v>217837</v>
      </c>
      <c r="EY2211" t="s">
        <v>6553</v>
      </c>
      <c r="EZ2211">
        <v>1</v>
      </c>
      <c r="FC2211">
        <v>535501</v>
      </c>
      <c r="FD2211" t="s">
        <v>159</v>
      </c>
    </row>
    <row r="2212" spans="1:160" x14ac:dyDescent="0.3">
      <c r="A2212" t="str">
        <f>VLOOKUP(B2212,Table2[],3,FALSE)</f>
        <v>Digital</v>
      </c>
      <c r="B2212" t="str">
        <f>IF(OR(ISNUMBER(FIND("QVC",Z2212)),ISNUMBER(FIND("QVC",AL2212))),"QVC",IF(OR(ISNUMBER(FIND("NCO",H2212)),ISNUMBER(FIND("NCO",Y2212))), "NCO", IF(AL2212="consumer","PMD.com",VLOOKUP(LEFT(H2212,2),Tables!$E$1:$F$11,2,FALSE))))</f>
        <v>PMD.com</v>
      </c>
      <c r="C2212">
        <f t="shared" si="105"/>
        <v>5908</v>
      </c>
      <c r="D2212">
        <f t="shared" si="106"/>
        <v>1</v>
      </c>
      <c r="E2212" t="str">
        <f t="shared" ca="1" si="104"/>
        <v>shifted orders shipped</v>
      </c>
      <c r="F2212" t="s">
        <v>3539</v>
      </c>
      <c r="G2212" t="s">
        <v>335</v>
      </c>
      <c r="H2212" t="s">
        <v>6554</v>
      </c>
      <c r="I2212" s="6">
        <v>44012.201805555553</v>
      </c>
      <c r="J2212" t="s">
        <v>16</v>
      </c>
      <c r="K2212" s="6">
        <v>44013.352951388886</v>
      </c>
      <c r="M2212" t="s">
        <v>833</v>
      </c>
      <c r="N2212" t="s">
        <v>834</v>
      </c>
      <c r="O2212" t="s">
        <v>835</v>
      </c>
      <c r="Q2212" t="s">
        <v>789</v>
      </c>
      <c r="R2212" t="s">
        <v>359</v>
      </c>
      <c r="S2212" t="s">
        <v>836</v>
      </c>
      <c r="T2212" t="s">
        <v>338</v>
      </c>
      <c r="U2212" t="s">
        <v>530</v>
      </c>
      <c r="W2212" t="s">
        <v>837</v>
      </c>
      <c r="Z2212" t="s">
        <v>833</v>
      </c>
      <c r="AA2212" t="s">
        <v>834</v>
      </c>
      <c r="AB2212" t="s">
        <v>835</v>
      </c>
      <c r="AD2212" t="s">
        <v>789</v>
      </c>
      <c r="AE2212" t="s">
        <v>359</v>
      </c>
      <c r="AF2212" t="s">
        <v>836</v>
      </c>
      <c r="AG2212" t="s">
        <v>338</v>
      </c>
      <c r="AH2212" t="s">
        <v>530</v>
      </c>
      <c r="AJ2212" t="s">
        <v>837</v>
      </c>
      <c r="AL2212" t="s">
        <v>339</v>
      </c>
      <c r="AM2212">
        <v>1</v>
      </c>
      <c r="AN2212">
        <v>1</v>
      </c>
      <c r="AO2212">
        <v>2488</v>
      </c>
      <c r="AQ2212">
        <v>124420</v>
      </c>
      <c r="AR2212">
        <v>5908</v>
      </c>
      <c r="AS2212" t="s">
        <v>46</v>
      </c>
      <c r="AT2212" t="s">
        <v>47</v>
      </c>
      <c r="AW2212" t="s">
        <v>352</v>
      </c>
      <c r="AX2212" t="s">
        <v>352</v>
      </c>
      <c r="AY2212" t="s">
        <v>353</v>
      </c>
      <c r="AZ2212" t="s">
        <v>385</v>
      </c>
      <c r="BY2212" t="s">
        <v>342</v>
      </c>
      <c r="EQ2212">
        <v>243067</v>
      </c>
      <c r="ER2212" t="s">
        <v>6555</v>
      </c>
      <c r="EV2212">
        <v>17287241</v>
      </c>
      <c r="EW2212">
        <v>928</v>
      </c>
      <c r="EX2212">
        <v>220805</v>
      </c>
      <c r="EY2212">
        <v>9.2748999964335493E+25</v>
      </c>
      <c r="EZ2212">
        <v>1</v>
      </c>
      <c r="FC2212">
        <v>5908</v>
      </c>
      <c r="FD2212" t="s">
        <v>47</v>
      </c>
    </row>
    <row r="2213" spans="1:160" x14ac:dyDescent="0.3">
      <c r="A2213" t="str">
        <f>VLOOKUP(B2213,Table2[],3,FALSE)</f>
        <v>Digital</v>
      </c>
      <c r="B2213" t="str">
        <f>IF(OR(ISNUMBER(FIND("QVC",Z2213)),ISNUMBER(FIND("QVC",AL2213))),"QVC",IF(OR(ISNUMBER(FIND("NCO",H2213)),ISNUMBER(FIND("NCO",Y2213))), "NCO", IF(AL2213="consumer","PMD.com",VLOOKUP(LEFT(H2213,2),Tables!$E$1:$F$11,2,FALSE))))</f>
        <v>PMD.com</v>
      </c>
      <c r="C2213">
        <f t="shared" si="105"/>
        <v>5905</v>
      </c>
      <c r="D2213">
        <f t="shared" si="106"/>
        <v>1</v>
      </c>
      <c r="E2213" t="str">
        <f t="shared" ca="1" si="104"/>
        <v>shifted orders shipped</v>
      </c>
      <c r="F2213" t="s">
        <v>3539</v>
      </c>
      <c r="G2213" t="s">
        <v>335</v>
      </c>
      <c r="H2213" t="s">
        <v>6554</v>
      </c>
      <c r="I2213" s="6">
        <v>44012.201805555553</v>
      </c>
      <c r="J2213" t="s">
        <v>16</v>
      </c>
      <c r="K2213" s="6">
        <v>44013.352951388886</v>
      </c>
      <c r="M2213" t="s">
        <v>833</v>
      </c>
      <c r="N2213" t="s">
        <v>834</v>
      </c>
      <c r="O2213" t="s">
        <v>835</v>
      </c>
      <c r="Q2213" t="s">
        <v>789</v>
      </c>
      <c r="R2213" t="s">
        <v>359</v>
      </c>
      <c r="S2213" t="s">
        <v>836</v>
      </c>
      <c r="T2213" t="s">
        <v>338</v>
      </c>
      <c r="U2213" t="s">
        <v>530</v>
      </c>
      <c r="W2213" t="s">
        <v>837</v>
      </c>
      <c r="Z2213" t="s">
        <v>833</v>
      </c>
      <c r="AA2213" t="s">
        <v>834</v>
      </c>
      <c r="AB2213" t="s">
        <v>835</v>
      </c>
      <c r="AD2213" t="s">
        <v>789</v>
      </c>
      <c r="AE2213" t="s">
        <v>359</v>
      </c>
      <c r="AF2213" t="s">
        <v>836</v>
      </c>
      <c r="AG2213" t="s">
        <v>338</v>
      </c>
      <c r="AH2213" t="s">
        <v>530</v>
      </c>
      <c r="AJ2213" t="s">
        <v>837</v>
      </c>
      <c r="AL2213" t="s">
        <v>339</v>
      </c>
      <c r="AM2213">
        <v>1</v>
      </c>
      <c r="AN2213">
        <v>1</v>
      </c>
      <c r="AO2213">
        <v>824</v>
      </c>
      <c r="AQ2213">
        <v>124417</v>
      </c>
      <c r="AR2213">
        <v>5905</v>
      </c>
      <c r="AS2213" t="s">
        <v>162</v>
      </c>
      <c r="AT2213" t="s">
        <v>163</v>
      </c>
      <c r="AW2213" t="s">
        <v>352</v>
      </c>
      <c r="AX2213" t="s">
        <v>352</v>
      </c>
      <c r="AY2213" t="s">
        <v>353</v>
      </c>
      <c r="AZ2213" t="s">
        <v>426</v>
      </c>
      <c r="BY2213" t="s">
        <v>342</v>
      </c>
      <c r="EQ2213">
        <v>243487</v>
      </c>
      <c r="ER2213" t="s">
        <v>6555</v>
      </c>
      <c r="EV2213">
        <v>17287241</v>
      </c>
      <c r="EW2213">
        <v>928</v>
      </c>
      <c r="EX2213">
        <v>220805</v>
      </c>
      <c r="EY2213">
        <v>9.2748999964335493E+25</v>
      </c>
      <c r="EZ2213">
        <v>1</v>
      </c>
      <c r="FC2213">
        <v>5905</v>
      </c>
      <c r="FD2213" t="s">
        <v>163</v>
      </c>
    </row>
    <row r="2214" spans="1:160" x14ac:dyDescent="0.3">
      <c r="A2214" t="str">
        <f>VLOOKUP(B2214,Table2[],3,FALSE)</f>
        <v>Digital</v>
      </c>
      <c r="B2214" t="str">
        <f>IF(OR(ISNUMBER(FIND("QVC",Z2214)),ISNUMBER(FIND("QVC",AL2214))),"QVC",IF(OR(ISNUMBER(FIND("NCO",H2214)),ISNUMBER(FIND("NCO",Y2214))), "NCO", IF(AL2214="consumer","PMD.com",VLOOKUP(LEFT(H2214,2),Tables!$E$1:$F$11,2,FALSE))))</f>
        <v>PMD.com</v>
      </c>
      <c r="C2214">
        <f t="shared" si="105"/>
        <v>51410001</v>
      </c>
      <c r="D2214">
        <f t="shared" si="106"/>
        <v>1</v>
      </c>
      <c r="E2214" t="str">
        <f t="shared" ca="1" si="104"/>
        <v>shifted orders shipped</v>
      </c>
      <c r="F2214" t="s">
        <v>3539</v>
      </c>
      <c r="G2214" t="s">
        <v>335</v>
      </c>
      <c r="H2214" t="s">
        <v>6556</v>
      </c>
      <c r="I2214" s="6">
        <v>44012.201550925929</v>
      </c>
      <c r="J2214" t="s">
        <v>16</v>
      </c>
      <c r="K2214" s="6">
        <v>44013.353217592594</v>
      </c>
      <c r="M2214" t="s">
        <v>6557</v>
      </c>
      <c r="N2214" t="s">
        <v>6558</v>
      </c>
      <c r="Q2214" t="s">
        <v>535</v>
      </c>
      <c r="R2214" t="s">
        <v>365</v>
      </c>
      <c r="S2214">
        <v>92660</v>
      </c>
      <c r="T2214" t="s">
        <v>338</v>
      </c>
      <c r="U2214" t="s">
        <v>530</v>
      </c>
      <c r="W2214" t="s">
        <v>6559</v>
      </c>
      <c r="Z2214" t="s">
        <v>6557</v>
      </c>
      <c r="AA2214" t="s">
        <v>6558</v>
      </c>
      <c r="AD2214" t="s">
        <v>535</v>
      </c>
      <c r="AE2214" t="s">
        <v>365</v>
      </c>
      <c r="AF2214">
        <v>92660</v>
      </c>
      <c r="AG2214" t="s">
        <v>338</v>
      </c>
      <c r="AH2214" t="s">
        <v>530</v>
      </c>
      <c r="AJ2214" t="s">
        <v>6559</v>
      </c>
      <c r="AL2214" t="s">
        <v>339</v>
      </c>
      <c r="AM2214">
        <v>1</v>
      </c>
      <c r="AN2214">
        <v>1</v>
      </c>
      <c r="AO2214">
        <v>10146</v>
      </c>
      <c r="AQ2214">
        <v>124431</v>
      </c>
      <c r="AR2214">
        <v>51410001</v>
      </c>
      <c r="AS2214" t="s">
        <v>2386</v>
      </c>
      <c r="AT2214" t="s">
        <v>81</v>
      </c>
      <c r="AW2214" t="s">
        <v>340</v>
      </c>
      <c r="AX2214" t="s">
        <v>340</v>
      </c>
      <c r="AY2214" t="s">
        <v>432</v>
      </c>
      <c r="AZ2214">
        <v>0</v>
      </c>
      <c r="BY2214" t="s">
        <v>342</v>
      </c>
      <c r="EQ2214">
        <v>253369</v>
      </c>
      <c r="ER2214" t="s">
        <v>6560</v>
      </c>
      <c r="EV2214">
        <v>17287238</v>
      </c>
      <c r="EW2214">
        <v>928</v>
      </c>
      <c r="EX2214">
        <v>220802</v>
      </c>
      <c r="EY2214" t="s">
        <v>6561</v>
      </c>
      <c r="EZ2214">
        <v>1</v>
      </c>
      <c r="FC2214">
        <v>51410001</v>
      </c>
      <c r="FD2214" t="s">
        <v>81</v>
      </c>
    </row>
    <row r="2215" spans="1:160" x14ac:dyDescent="0.3">
      <c r="A2215" t="str">
        <f>VLOOKUP(B2215,Table2[],3,FALSE)</f>
        <v>Digital</v>
      </c>
      <c r="B2215" t="str">
        <f>IF(OR(ISNUMBER(FIND("QVC",Z2215)),ISNUMBER(FIND("QVC",AL2215))),"QVC",IF(OR(ISNUMBER(FIND("NCO",H2215)),ISNUMBER(FIND("NCO",Y2215))), "NCO", IF(AL2215="consumer","PMD.com",VLOOKUP(LEFT(H2215,2),Tables!$E$1:$F$11,2,FALSE))))</f>
        <v>PMD.com</v>
      </c>
      <c r="C2215">
        <f t="shared" si="105"/>
        <v>5257</v>
      </c>
      <c r="D2215">
        <f t="shared" si="106"/>
        <v>1</v>
      </c>
      <c r="E2215" t="str">
        <f t="shared" ca="1" si="104"/>
        <v>shifted orders shipped</v>
      </c>
      <c r="F2215" t="s">
        <v>3539</v>
      </c>
      <c r="G2215" t="s">
        <v>335</v>
      </c>
      <c r="H2215" t="s">
        <v>6562</v>
      </c>
      <c r="I2215" s="6">
        <v>44012.202384259261</v>
      </c>
      <c r="J2215" t="s">
        <v>16</v>
      </c>
      <c r="K2215" s="6">
        <v>44013.353229166663</v>
      </c>
      <c r="M2215" t="s">
        <v>6563</v>
      </c>
      <c r="N2215" t="s">
        <v>6564</v>
      </c>
      <c r="Q2215" t="s">
        <v>6565</v>
      </c>
      <c r="R2215" t="s">
        <v>378</v>
      </c>
      <c r="S2215">
        <v>48125</v>
      </c>
      <c r="T2215" t="s">
        <v>338</v>
      </c>
      <c r="U2215" t="s">
        <v>530</v>
      </c>
      <c r="W2215" t="s">
        <v>6566</v>
      </c>
      <c r="Z2215" t="s">
        <v>6563</v>
      </c>
      <c r="AA2215" t="s">
        <v>6564</v>
      </c>
      <c r="AD2215" t="s">
        <v>6565</v>
      </c>
      <c r="AE2215" t="s">
        <v>378</v>
      </c>
      <c r="AF2215">
        <v>48125</v>
      </c>
      <c r="AG2215" t="s">
        <v>338</v>
      </c>
      <c r="AH2215" t="s">
        <v>530</v>
      </c>
      <c r="AJ2215" t="s">
        <v>6566</v>
      </c>
      <c r="AL2215" t="s">
        <v>339</v>
      </c>
      <c r="AM2215">
        <v>1</v>
      </c>
      <c r="AN2215">
        <v>1</v>
      </c>
      <c r="AO2215">
        <v>6598</v>
      </c>
      <c r="AQ2215">
        <v>124399</v>
      </c>
      <c r="AR2215">
        <v>5257</v>
      </c>
      <c r="AS2215" t="s">
        <v>25</v>
      </c>
      <c r="AT2215" t="s">
        <v>26</v>
      </c>
      <c r="AW2215" t="s">
        <v>352</v>
      </c>
      <c r="AX2215" t="s">
        <v>352</v>
      </c>
      <c r="AY2215" t="s">
        <v>353</v>
      </c>
      <c r="AZ2215" t="s">
        <v>371</v>
      </c>
      <c r="BY2215" t="s">
        <v>342</v>
      </c>
      <c r="EQ2215">
        <v>251699</v>
      </c>
      <c r="ER2215" t="s">
        <v>6567</v>
      </c>
      <c r="EV2215">
        <v>17287245</v>
      </c>
      <c r="EW2215">
        <v>928</v>
      </c>
      <c r="EX2215">
        <v>220809</v>
      </c>
      <c r="EY2215">
        <v>9.2748999964335493E+25</v>
      </c>
      <c r="EZ2215">
        <v>1</v>
      </c>
      <c r="FC2215">
        <v>5257</v>
      </c>
      <c r="FD2215" t="s">
        <v>26</v>
      </c>
    </row>
    <row r="2216" spans="1:160" x14ac:dyDescent="0.3">
      <c r="A2216" t="str">
        <f>VLOOKUP(B2216,Table2[],3,FALSE)</f>
        <v>Digital</v>
      </c>
      <c r="B2216" t="str">
        <f>IF(OR(ISNUMBER(FIND("QVC",Z2216)),ISNUMBER(FIND("QVC",AL2216))),"QVC",IF(OR(ISNUMBER(FIND("NCO",H2216)),ISNUMBER(FIND("NCO",Y2216))), "NCO", IF(AL2216="consumer","PMD.com",VLOOKUP(LEFT(H2216,2),Tables!$E$1:$F$11,2,FALSE))))</f>
        <v>PMD.com</v>
      </c>
      <c r="C2216">
        <f t="shared" si="105"/>
        <v>5341</v>
      </c>
      <c r="D2216">
        <f t="shared" si="106"/>
        <v>1</v>
      </c>
      <c r="E2216" t="str">
        <f t="shared" ca="1" si="104"/>
        <v>shifted orders shipped</v>
      </c>
      <c r="F2216" t="s">
        <v>3539</v>
      </c>
      <c r="G2216" t="s">
        <v>335</v>
      </c>
      <c r="H2216" t="s">
        <v>6568</v>
      </c>
      <c r="I2216" s="6">
        <v>44007.908773148149</v>
      </c>
      <c r="J2216" t="s">
        <v>16</v>
      </c>
      <c r="K2216" s="6">
        <v>44013.353344907409</v>
      </c>
      <c r="M2216" t="s">
        <v>6569</v>
      </c>
      <c r="N2216" t="s">
        <v>6570</v>
      </c>
      <c r="O2216">
        <v>401</v>
      </c>
      <c r="Q2216" t="s">
        <v>452</v>
      </c>
      <c r="R2216" t="s">
        <v>359</v>
      </c>
      <c r="S2216">
        <v>33129</v>
      </c>
      <c r="T2216" t="s">
        <v>338</v>
      </c>
      <c r="U2216" t="s">
        <v>530</v>
      </c>
      <c r="W2216" t="s">
        <v>6571</v>
      </c>
      <c r="Z2216" t="s">
        <v>6569</v>
      </c>
      <c r="AA2216" t="s">
        <v>6570</v>
      </c>
      <c r="AB2216">
        <v>401</v>
      </c>
      <c r="AD2216" t="s">
        <v>452</v>
      </c>
      <c r="AE2216" t="s">
        <v>359</v>
      </c>
      <c r="AF2216">
        <v>33129</v>
      </c>
      <c r="AG2216" t="s">
        <v>338</v>
      </c>
      <c r="AH2216" t="s">
        <v>530</v>
      </c>
      <c r="AJ2216" t="s">
        <v>6571</v>
      </c>
      <c r="AL2216" t="s">
        <v>339</v>
      </c>
      <c r="AM2216">
        <v>1</v>
      </c>
      <c r="AN2216">
        <v>1</v>
      </c>
      <c r="AO2216">
        <v>15156</v>
      </c>
      <c r="AQ2216">
        <v>124187</v>
      </c>
      <c r="AR2216">
        <v>5341</v>
      </c>
      <c r="AS2216" t="s">
        <v>1851</v>
      </c>
      <c r="AT2216" t="s">
        <v>82</v>
      </c>
      <c r="AW2216" t="s">
        <v>340</v>
      </c>
      <c r="AX2216" t="s">
        <v>340</v>
      </c>
      <c r="AY2216" t="s">
        <v>345</v>
      </c>
      <c r="AZ2216" t="s">
        <v>346</v>
      </c>
      <c r="BY2216" t="s">
        <v>342</v>
      </c>
      <c r="EQ2216">
        <v>243643</v>
      </c>
      <c r="ER2216" t="s">
        <v>6572</v>
      </c>
      <c r="EV2216">
        <v>17287182</v>
      </c>
      <c r="EW2216">
        <v>928</v>
      </c>
      <c r="EX2216">
        <v>217780</v>
      </c>
      <c r="EY2216" t="s">
        <v>6573</v>
      </c>
      <c r="EZ2216">
        <v>1</v>
      </c>
      <c r="FC2216">
        <v>90425</v>
      </c>
      <c r="FD2216" t="s">
        <v>388</v>
      </c>
    </row>
    <row r="2217" spans="1:160" x14ac:dyDescent="0.3">
      <c r="A2217" t="str">
        <f>VLOOKUP(B2217,Table2[],3,FALSE)</f>
        <v>Digital</v>
      </c>
      <c r="B2217" t="str">
        <f>IF(OR(ISNUMBER(FIND("QVC",Z2217)),ISNUMBER(FIND("QVC",AL2217))),"QVC",IF(OR(ISNUMBER(FIND("NCO",H2217)),ISNUMBER(FIND("NCO",Y2217))), "NCO", IF(AL2217="consumer","PMD.com",VLOOKUP(LEFT(H2217,2),Tables!$E$1:$F$11,2,FALSE))))</f>
        <v>PMD.com</v>
      </c>
      <c r="C2217">
        <f t="shared" si="105"/>
        <v>52240001</v>
      </c>
      <c r="D2217">
        <f t="shared" si="106"/>
        <v>1</v>
      </c>
      <c r="E2217" t="str">
        <f t="shared" ca="1" si="104"/>
        <v>shifted orders shipped</v>
      </c>
      <c r="F2217" t="s">
        <v>3539</v>
      </c>
      <c r="G2217" t="s">
        <v>335</v>
      </c>
      <c r="H2217" t="s">
        <v>6568</v>
      </c>
      <c r="I2217" s="6">
        <v>44007.908773148149</v>
      </c>
      <c r="J2217" t="s">
        <v>16</v>
      </c>
      <c r="K2217" s="6">
        <v>44013.353344907409</v>
      </c>
      <c r="M2217" t="s">
        <v>6569</v>
      </c>
      <c r="N2217" t="s">
        <v>6570</v>
      </c>
      <c r="O2217">
        <v>401</v>
      </c>
      <c r="Q2217" t="s">
        <v>452</v>
      </c>
      <c r="R2217" t="s">
        <v>359</v>
      </c>
      <c r="S2217">
        <v>33129</v>
      </c>
      <c r="T2217" t="s">
        <v>338</v>
      </c>
      <c r="U2217" t="s">
        <v>530</v>
      </c>
      <c r="W2217" t="s">
        <v>6571</v>
      </c>
      <c r="Z2217" t="s">
        <v>6569</v>
      </c>
      <c r="AA2217" t="s">
        <v>6570</v>
      </c>
      <c r="AB2217">
        <v>401</v>
      </c>
      <c r="AD2217" t="s">
        <v>452</v>
      </c>
      <c r="AE2217" t="s">
        <v>359</v>
      </c>
      <c r="AF2217">
        <v>33129</v>
      </c>
      <c r="AG2217" t="s">
        <v>338</v>
      </c>
      <c r="AH2217" t="s">
        <v>530</v>
      </c>
      <c r="AJ2217" t="s">
        <v>6571</v>
      </c>
      <c r="AL2217" t="s">
        <v>339</v>
      </c>
      <c r="AM2217">
        <v>1</v>
      </c>
      <c r="AN2217">
        <v>1</v>
      </c>
      <c r="AO2217">
        <v>5995</v>
      </c>
      <c r="AQ2217">
        <v>124435</v>
      </c>
      <c r="AR2217">
        <v>52240001</v>
      </c>
      <c r="AS2217" t="s">
        <v>2387</v>
      </c>
      <c r="AT2217" t="s">
        <v>108</v>
      </c>
      <c r="AW2217" t="s">
        <v>340</v>
      </c>
      <c r="AX2217" t="s">
        <v>340</v>
      </c>
      <c r="AY2217" t="s">
        <v>341</v>
      </c>
      <c r="AZ2217">
        <v>0</v>
      </c>
      <c r="BY2217" t="s">
        <v>342</v>
      </c>
      <c r="EQ2217">
        <v>253361</v>
      </c>
      <c r="ER2217" t="s">
        <v>6572</v>
      </c>
      <c r="EV2217">
        <v>17287182</v>
      </c>
      <c r="EW2217">
        <v>928</v>
      </c>
      <c r="EX2217">
        <v>217780</v>
      </c>
      <c r="EY2217" t="s">
        <v>6573</v>
      </c>
      <c r="EZ2217">
        <v>1</v>
      </c>
      <c r="FC2217">
        <v>52240001</v>
      </c>
      <c r="FD2217" t="s">
        <v>108</v>
      </c>
    </row>
    <row r="2218" spans="1:160" x14ac:dyDescent="0.3">
      <c r="A2218" t="str">
        <f>VLOOKUP(B2218,Table2[],3,FALSE)</f>
        <v>Digital</v>
      </c>
      <c r="B2218" t="str">
        <f>IF(OR(ISNUMBER(FIND("QVC",Z2218)),ISNUMBER(FIND("QVC",AL2218))),"QVC",IF(OR(ISNUMBER(FIND("NCO",H2218)),ISNUMBER(FIND("NCO",Y2218))), "NCO", IF(AL2218="consumer","PMD.com",VLOOKUP(LEFT(H2218,2),Tables!$E$1:$F$11,2,FALSE))))</f>
        <v>PMD.com</v>
      </c>
      <c r="C2218">
        <f t="shared" si="105"/>
        <v>52460001</v>
      </c>
      <c r="D2218">
        <f t="shared" si="106"/>
        <v>1</v>
      </c>
      <c r="E2218" t="str">
        <f t="shared" ca="1" si="104"/>
        <v>shifted orders shipped</v>
      </c>
      <c r="F2218" t="s">
        <v>3539</v>
      </c>
      <c r="G2218" t="s">
        <v>335</v>
      </c>
      <c r="H2218" t="s">
        <v>6568</v>
      </c>
      <c r="I2218" s="6">
        <v>44007.908773148149</v>
      </c>
      <c r="J2218" t="s">
        <v>16</v>
      </c>
      <c r="K2218" s="6">
        <v>44013.353344907409</v>
      </c>
      <c r="M2218" t="s">
        <v>6569</v>
      </c>
      <c r="N2218" t="s">
        <v>6570</v>
      </c>
      <c r="O2218">
        <v>401</v>
      </c>
      <c r="Q2218" t="s">
        <v>452</v>
      </c>
      <c r="R2218" t="s">
        <v>359</v>
      </c>
      <c r="S2218">
        <v>33129</v>
      </c>
      <c r="T2218" t="s">
        <v>338</v>
      </c>
      <c r="U2218" t="s">
        <v>530</v>
      </c>
      <c r="W2218" t="s">
        <v>6571</v>
      </c>
      <c r="Z2218" t="s">
        <v>6569</v>
      </c>
      <c r="AA2218" t="s">
        <v>6570</v>
      </c>
      <c r="AB2218">
        <v>401</v>
      </c>
      <c r="AD2218" t="s">
        <v>452</v>
      </c>
      <c r="AE2218" t="s">
        <v>359</v>
      </c>
      <c r="AF2218">
        <v>33129</v>
      </c>
      <c r="AG2218" t="s">
        <v>338</v>
      </c>
      <c r="AH2218" t="s">
        <v>530</v>
      </c>
      <c r="AJ2218" t="s">
        <v>6571</v>
      </c>
      <c r="AL2218" t="s">
        <v>339</v>
      </c>
      <c r="AM2218">
        <v>1</v>
      </c>
      <c r="AN2218">
        <v>1</v>
      </c>
      <c r="AO2218">
        <v>14007</v>
      </c>
      <c r="AQ2218">
        <v>127157</v>
      </c>
      <c r="AR2218">
        <v>52460001</v>
      </c>
      <c r="AS2218" t="s">
        <v>972</v>
      </c>
      <c r="AT2218" t="s">
        <v>76</v>
      </c>
      <c r="AW2218" t="s">
        <v>340</v>
      </c>
      <c r="AX2218" t="s">
        <v>340</v>
      </c>
      <c r="AY2218" t="s">
        <v>341</v>
      </c>
      <c r="AZ2218">
        <v>0</v>
      </c>
      <c r="BY2218" t="s">
        <v>342</v>
      </c>
      <c r="EQ2218">
        <v>252044</v>
      </c>
      <c r="ER2218" t="s">
        <v>6572</v>
      </c>
      <c r="EV2218">
        <v>17287182</v>
      </c>
      <c r="EW2218">
        <v>928</v>
      </c>
      <c r="EX2218">
        <v>217780</v>
      </c>
      <c r="EY2218" t="s">
        <v>6573</v>
      </c>
      <c r="EZ2218">
        <v>1</v>
      </c>
      <c r="FC2218">
        <v>52460001</v>
      </c>
      <c r="FD2218" t="s">
        <v>76</v>
      </c>
    </row>
    <row r="2219" spans="1:160" x14ac:dyDescent="0.3">
      <c r="A2219" t="str">
        <f>VLOOKUP(B2219,Table2[],3,FALSE)</f>
        <v>Digital</v>
      </c>
      <c r="B2219" t="str">
        <f>IF(OR(ISNUMBER(FIND("QVC",Z2219)),ISNUMBER(FIND("QVC",AL2219))),"QVC",IF(OR(ISNUMBER(FIND("NCO",H2219)),ISNUMBER(FIND("NCO",Y2219))), "NCO", IF(AL2219="consumer","PMD.com",VLOOKUP(LEFT(H2219,2),Tables!$E$1:$F$11,2,FALSE))))</f>
        <v>PMD.com</v>
      </c>
      <c r="C2219">
        <f t="shared" si="105"/>
        <v>5358</v>
      </c>
      <c r="D2219">
        <f t="shared" si="106"/>
        <v>1</v>
      </c>
      <c r="E2219" t="str">
        <f t="shared" ca="1" si="104"/>
        <v>shifted orders shipped</v>
      </c>
      <c r="F2219" t="s">
        <v>3539</v>
      </c>
      <c r="G2219" t="s">
        <v>335</v>
      </c>
      <c r="H2219" t="s">
        <v>6568</v>
      </c>
      <c r="I2219" s="6">
        <v>44007.908773148149</v>
      </c>
      <c r="J2219" t="s">
        <v>16</v>
      </c>
      <c r="K2219" s="6">
        <v>44013.353344907409</v>
      </c>
      <c r="M2219" t="s">
        <v>6569</v>
      </c>
      <c r="N2219" t="s">
        <v>6570</v>
      </c>
      <c r="O2219">
        <v>401</v>
      </c>
      <c r="Q2219" t="s">
        <v>452</v>
      </c>
      <c r="R2219" t="s">
        <v>359</v>
      </c>
      <c r="S2219">
        <v>33129</v>
      </c>
      <c r="T2219" t="s">
        <v>338</v>
      </c>
      <c r="U2219" t="s">
        <v>530</v>
      </c>
      <c r="W2219" t="s">
        <v>6571</v>
      </c>
      <c r="Z2219" t="s">
        <v>6569</v>
      </c>
      <c r="AA2219" t="s">
        <v>6570</v>
      </c>
      <c r="AB2219">
        <v>401</v>
      </c>
      <c r="AD2219" t="s">
        <v>452</v>
      </c>
      <c r="AE2219" t="s">
        <v>359</v>
      </c>
      <c r="AF2219">
        <v>33129</v>
      </c>
      <c r="AG2219" t="s">
        <v>338</v>
      </c>
      <c r="AH2219" t="s">
        <v>530</v>
      </c>
      <c r="AJ2219" t="s">
        <v>6571</v>
      </c>
      <c r="AL2219" t="s">
        <v>339</v>
      </c>
      <c r="AM2219">
        <v>1</v>
      </c>
      <c r="AN2219">
        <v>1</v>
      </c>
      <c r="AO2219">
        <v>7390</v>
      </c>
      <c r="AQ2219">
        <v>124522</v>
      </c>
      <c r="AR2219">
        <v>5358</v>
      </c>
      <c r="AS2219" t="s">
        <v>2281</v>
      </c>
      <c r="AT2219" t="s">
        <v>73</v>
      </c>
      <c r="AW2219" t="s">
        <v>340</v>
      </c>
      <c r="AX2219" t="s">
        <v>340</v>
      </c>
      <c r="AY2219" t="s">
        <v>351</v>
      </c>
      <c r="AZ2219" t="s">
        <v>434</v>
      </c>
      <c r="BY2219" t="s">
        <v>342</v>
      </c>
      <c r="EQ2219">
        <v>252041</v>
      </c>
      <c r="ER2219" t="s">
        <v>6572</v>
      </c>
      <c r="EV2219">
        <v>17287182</v>
      </c>
      <c r="EW2219">
        <v>928</v>
      </c>
      <c r="EX2219">
        <v>217780</v>
      </c>
      <c r="EY2219" t="s">
        <v>6573</v>
      </c>
      <c r="EZ2219">
        <v>1</v>
      </c>
      <c r="FC2219">
        <v>5358</v>
      </c>
      <c r="FD2219" t="s">
        <v>73</v>
      </c>
    </row>
    <row r="2220" spans="1:160" x14ac:dyDescent="0.3">
      <c r="A2220" t="str">
        <f>VLOOKUP(B2220,Table2[],3,FALSE)</f>
        <v>Digital</v>
      </c>
      <c r="B2220" t="str">
        <f>IF(OR(ISNUMBER(FIND("QVC",Z2220)),ISNUMBER(FIND("QVC",AL2220))),"QVC",IF(OR(ISNUMBER(FIND("NCO",H2220)),ISNUMBER(FIND("NCO",Y2220))), "NCO", IF(AL2220="consumer","PMD.com",VLOOKUP(LEFT(H2220,2),Tables!$E$1:$F$11,2,FALSE))))</f>
        <v>PMD.com</v>
      </c>
      <c r="C2220">
        <f t="shared" si="105"/>
        <v>52430001</v>
      </c>
      <c r="D2220">
        <f t="shared" si="106"/>
        <v>1</v>
      </c>
      <c r="E2220" t="str">
        <f t="shared" ca="1" si="104"/>
        <v>shifted orders shipped</v>
      </c>
      <c r="F2220" t="s">
        <v>3539</v>
      </c>
      <c r="G2220" t="s">
        <v>335</v>
      </c>
      <c r="H2220" t="s">
        <v>6568</v>
      </c>
      <c r="I2220" s="6">
        <v>44007.908773148149</v>
      </c>
      <c r="J2220" t="s">
        <v>16</v>
      </c>
      <c r="K2220" s="6">
        <v>44013.353344907409</v>
      </c>
      <c r="M2220" t="s">
        <v>6569</v>
      </c>
      <c r="N2220" t="s">
        <v>6570</v>
      </c>
      <c r="O2220">
        <v>401</v>
      </c>
      <c r="Q2220" t="s">
        <v>452</v>
      </c>
      <c r="R2220" t="s">
        <v>359</v>
      </c>
      <c r="S2220">
        <v>33129</v>
      </c>
      <c r="T2220" t="s">
        <v>338</v>
      </c>
      <c r="U2220" t="s">
        <v>530</v>
      </c>
      <c r="W2220" t="s">
        <v>6571</v>
      </c>
      <c r="Z2220" t="s">
        <v>6569</v>
      </c>
      <c r="AA2220" t="s">
        <v>6570</v>
      </c>
      <c r="AB2220">
        <v>401</v>
      </c>
      <c r="AD2220" t="s">
        <v>452</v>
      </c>
      <c r="AE2220" t="s">
        <v>359</v>
      </c>
      <c r="AF2220">
        <v>33129</v>
      </c>
      <c r="AG2220" t="s">
        <v>338</v>
      </c>
      <c r="AH2220" t="s">
        <v>530</v>
      </c>
      <c r="AJ2220" t="s">
        <v>6571</v>
      </c>
      <c r="AL2220" t="s">
        <v>339</v>
      </c>
      <c r="AM2220">
        <v>1</v>
      </c>
      <c r="AN2220">
        <v>1</v>
      </c>
      <c r="AO2220">
        <v>12063</v>
      </c>
      <c r="AQ2220">
        <v>127155</v>
      </c>
      <c r="AR2220">
        <v>52430001</v>
      </c>
      <c r="AS2220" t="s">
        <v>927</v>
      </c>
      <c r="AT2220" t="s">
        <v>75</v>
      </c>
      <c r="AW2220" t="s">
        <v>340</v>
      </c>
      <c r="AX2220" t="s">
        <v>340</v>
      </c>
      <c r="AY2220" t="s">
        <v>357</v>
      </c>
      <c r="AZ2220" t="s">
        <v>363</v>
      </c>
      <c r="BY2220" t="s">
        <v>342</v>
      </c>
      <c r="EQ2220">
        <v>249990</v>
      </c>
      <c r="ER2220" t="s">
        <v>6572</v>
      </c>
      <c r="EV2220">
        <v>17287182</v>
      </c>
      <c r="EW2220">
        <v>928</v>
      </c>
      <c r="EX2220">
        <v>217780</v>
      </c>
      <c r="EY2220" t="s">
        <v>6573</v>
      </c>
      <c r="EZ2220">
        <v>1</v>
      </c>
      <c r="FC2220">
        <v>52430001</v>
      </c>
      <c r="FD2220" t="s">
        <v>75</v>
      </c>
    </row>
    <row r="2221" spans="1:160" x14ac:dyDescent="0.3">
      <c r="A2221" t="str">
        <f>VLOOKUP(B2221,Table2[],3,FALSE)</f>
        <v>Digital</v>
      </c>
      <c r="B2221" t="str">
        <f>IF(OR(ISNUMBER(FIND("QVC",Z2221)),ISNUMBER(FIND("QVC",AL2221))),"QVC",IF(OR(ISNUMBER(FIND("NCO",H2221)),ISNUMBER(FIND("NCO",Y2221))), "NCO", IF(AL2221="consumer","PMD.com",VLOOKUP(LEFT(H2221,2),Tables!$E$1:$F$11,2,FALSE))))</f>
        <v>PMD.com</v>
      </c>
      <c r="C2221">
        <f t="shared" si="105"/>
        <v>5342</v>
      </c>
      <c r="D2221">
        <f t="shared" si="106"/>
        <v>1</v>
      </c>
      <c r="E2221" t="str">
        <f t="shared" ca="1" si="104"/>
        <v>shifted orders shipped</v>
      </c>
      <c r="F2221" t="s">
        <v>3539</v>
      </c>
      <c r="G2221" t="s">
        <v>335</v>
      </c>
      <c r="H2221" t="s">
        <v>6568</v>
      </c>
      <c r="I2221" s="6">
        <v>44007.908773148149</v>
      </c>
      <c r="J2221" t="s">
        <v>16</v>
      </c>
      <c r="K2221" s="6">
        <v>44013.353344907409</v>
      </c>
      <c r="M2221" t="s">
        <v>6569</v>
      </c>
      <c r="N2221" t="s">
        <v>6570</v>
      </c>
      <c r="O2221">
        <v>401</v>
      </c>
      <c r="Q2221" t="s">
        <v>452</v>
      </c>
      <c r="R2221" t="s">
        <v>359</v>
      </c>
      <c r="S2221">
        <v>33129</v>
      </c>
      <c r="T2221" t="s">
        <v>338</v>
      </c>
      <c r="U2221" t="s">
        <v>530</v>
      </c>
      <c r="W2221" t="s">
        <v>6571</v>
      </c>
      <c r="Z2221" t="s">
        <v>6569</v>
      </c>
      <c r="AA2221" t="s">
        <v>6570</v>
      </c>
      <c r="AB2221">
        <v>401</v>
      </c>
      <c r="AD2221" t="s">
        <v>452</v>
      </c>
      <c r="AE2221" t="s">
        <v>359</v>
      </c>
      <c r="AF2221">
        <v>33129</v>
      </c>
      <c r="AG2221" t="s">
        <v>338</v>
      </c>
      <c r="AH2221" t="s">
        <v>530</v>
      </c>
      <c r="AJ2221" t="s">
        <v>6571</v>
      </c>
      <c r="AL2221" t="s">
        <v>339</v>
      </c>
      <c r="AM2221">
        <v>1</v>
      </c>
      <c r="AN2221">
        <v>1</v>
      </c>
      <c r="AO2221">
        <v>13280</v>
      </c>
      <c r="AQ2221">
        <v>123849</v>
      </c>
      <c r="AR2221">
        <v>5342</v>
      </c>
      <c r="AS2221" t="s">
        <v>1867</v>
      </c>
      <c r="AT2221" t="s">
        <v>149</v>
      </c>
      <c r="AW2221" t="s">
        <v>340</v>
      </c>
      <c r="AX2221" t="s">
        <v>340</v>
      </c>
      <c r="AY2221" t="s">
        <v>345</v>
      </c>
      <c r="AZ2221" t="s">
        <v>346</v>
      </c>
      <c r="BY2221" t="s">
        <v>342</v>
      </c>
      <c r="EQ2221">
        <v>244853</v>
      </c>
      <c r="ER2221" t="s">
        <v>6572</v>
      </c>
      <c r="EV2221">
        <v>17287182</v>
      </c>
      <c r="EW2221">
        <v>928</v>
      </c>
      <c r="EX2221">
        <v>217780</v>
      </c>
      <c r="EY2221" t="s">
        <v>6573</v>
      </c>
      <c r="EZ2221">
        <v>1</v>
      </c>
      <c r="FC2221">
        <v>90425</v>
      </c>
      <c r="FD2221" t="s">
        <v>388</v>
      </c>
    </row>
    <row r="2222" spans="1:160" x14ac:dyDescent="0.3">
      <c r="A2222" t="str">
        <f>VLOOKUP(B2222,Table2[],3,FALSE)</f>
        <v>Digital</v>
      </c>
      <c r="B2222" t="str">
        <f>IF(OR(ISNUMBER(FIND("QVC",Z2222)),ISNUMBER(FIND("QVC",AL2222))),"QVC",IF(OR(ISNUMBER(FIND("NCO",H2222)),ISNUMBER(FIND("NCO",Y2222))), "NCO", IF(AL2222="consumer","PMD.com",VLOOKUP(LEFT(H2222,2),Tables!$E$1:$F$11,2,FALSE))))</f>
        <v>PMD.com</v>
      </c>
      <c r="C2222">
        <f t="shared" si="105"/>
        <v>52480001</v>
      </c>
      <c r="D2222">
        <f t="shared" si="106"/>
        <v>2</v>
      </c>
      <c r="E2222" t="str">
        <f t="shared" ca="1" si="104"/>
        <v>shifted orders shipped</v>
      </c>
      <c r="F2222" t="s">
        <v>3539</v>
      </c>
      <c r="G2222" t="s">
        <v>335</v>
      </c>
      <c r="H2222" t="s">
        <v>6568</v>
      </c>
      <c r="I2222" s="6">
        <v>44007.908773148149</v>
      </c>
      <c r="J2222" t="s">
        <v>16</v>
      </c>
      <c r="K2222" s="6">
        <v>44013.353344907409</v>
      </c>
      <c r="M2222" t="s">
        <v>6569</v>
      </c>
      <c r="N2222" t="s">
        <v>6570</v>
      </c>
      <c r="O2222">
        <v>401</v>
      </c>
      <c r="Q2222" t="s">
        <v>452</v>
      </c>
      <c r="R2222" t="s">
        <v>359</v>
      </c>
      <c r="S2222">
        <v>33129</v>
      </c>
      <c r="T2222" t="s">
        <v>338</v>
      </c>
      <c r="U2222" t="s">
        <v>530</v>
      </c>
      <c r="W2222" t="s">
        <v>6571</v>
      </c>
      <c r="Z2222" t="s">
        <v>6569</v>
      </c>
      <c r="AA2222" t="s">
        <v>6570</v>
      </c>
      <c r="AB2222">
        <v>401</v>
      </c>
      <c r="AD2222" t="s">
        <v>452</v>
      </c>
      <c r="AE2222" t="s">
        <v>359</v>
      </c>
      <c r="AF2222">
        <v>33129</v>
      </c>
      <c r="AG2222" t="s">
        <v>338</v>
      </c>
      <c r="AH2222" t="s">
        <v>530</v>
      </c>
      <c r="AJ2222" t="s">
        <v>6571</v>
      </c>
      <c r="AL2222" t="s">
        <v>339</v>
      </c>
      <c r="AM2222">
        <v>2</v>
      </c>
      <c r="AN2222">
        <v>2</v>
      </c>
      <c r="AO2222">
        <v>15799</v>
      </c>
      <c r="AQ2222">
        <v>127159</v>
      </c>
      <c r="AR2222">
        <v>52480001</v>
      </c>
      <c r="AS2222" t="s">
        <v>125</v>
      </c>
      <c r="AT2222" t="s">
        <v>126</v>
      </c>
      <c r="AW2222" t="s">
        <v>343</v>
      </c>
      <c r="BY2222" t="s">
        <v>342</v>
      </c>
      <c r="EQ2222">
        <v>250262</v>
      </c>
      <c r="ER2222" t="s">
        <v>6572</v>
      </c>
      <c r="EV2222">
        <v>17287182</v>
      </c>
      <c r="EW2222">
        <v>928</v>
      </c>
      <c r="EX2222">
        <v>217780</v>
      </c>
      <c r="EY2222" t="s">
        <v>6573</v>
      </c>
      <c r="EZ2222">
        <v>1</v>
      </c>
      <c r="FC2222">
        <v>52480001</v>
      </c>
      <c r="FD2222" t="s">
        <v>126</v>
      </c>
    </row>
    <row r="2223" spans="1:160" x14ac:dyDescent="0.3">
      <c r="A2223" t="str">
        <f>VLOOKUP(B2223,Table2[],3,FALSE)</f>
        <v>Digital</v>
      </c>
      <c r="B2223" t="str">
        <f>IF(OR(ISNUMBER(FIND("QVC",Z2223)),ISNUMBER(FIND("QVC",AL2223))),"QVC",IF(OR(ISNUMBER(FIND("NCO",H2223)),ISNUMBER(FIND("NCO",Y2223))), "NCO", IF(AL2223="consumer","PMD.com",VLOOKUP(LEFT(H2223,2),Tables!$E$1:$F$11,2,FALSE))))</f>
        <v>PMD.com</v>
      </c>
      <c r="C2223">
        <f t="shared" si="105"/>
        <v>5357</v>
      </c>
      <c r="D2223">
        <f t="shared" si="106"/>
        <v>1</v>
      </c>
      <c r="E2223" t="str">
        <f t="shared" ca="1" si="104"/>
        <v>shifted orders shipped</v>
      </c>
      <c r="F2223" t="s">
        <v>3539</v>
      </c>
      <c r="G2223" t="s">
        <v>335</v>
      </c>
      <c r="H2223" t="s">
        <v>6574</v>
      </c>
      <c r="I2223" s="6">
        <v>44011.94636574074</v>
      </c>
      <c r="J2223" t="s">
        <v>16</v>
      </c>
      <c r="K2223" s="6">
        <v>44013.353449074071</v>
      </c>
      <c r="M2223" t="s">
        <v>6575</v>
      </c>
      <c r="N2223" t="s">
        <v>6576</v>
      </c>
      <c r="Q2223" t="s">
        <v>2299</v>
      </c>
      <c r="R2223" t="s">
        <v>365</v>
      </c>
      <c r="S2223" t="s">
        <v>6577</v>
      </c>
      <c r="T2223" t="s">
        <v>338</v>
      </c>
      <c r="U2223" t="s">
        <v>530</v>
      </c>
      <c r="W2223" t="s">
        <v>6578</v>
      </c>
      <c r="Z2223" t="s">
        <v>6575</v>
      </c>
      <c r="AA2223" t="s">
        <v>6576</v>
      </c>
      <c r="AD2223" t="s">
        <v>2299</v>
      </c>
      <c r="AE2223" t="s">
        <v>365</v>
      </c>
      <c r="AF2223" t="s">
        <v>6577</v>
      </c>
      <c r="AG2223" t="s">
        <v>338</v>
      </c>
      <c r="AH2223" t="s">
        <v>530</v>
      </c>
      <c r="AJ2223" t="s">
        <v>6578</v>
      </c>
      <c r="AL2223" t="s">
        <v>339</v>
      </c>
      <c r="AM2223">
        <v>1</v>
      </c>
      <c r="AN2223">
        <v>1</v>
      </c>
      <c r="AO2223">
        <v>15182</v>
      </c>
      <c r="AQ2223">
        <v>124521</v>
      </c>
      <c r="AR2223">
        <v>5357</v>
      </c>
      <c r="AS2223" t="s">
        <v>87</v>
      </c>
      <c r="AT2223" t="s">
        <v>88</v>
      </c>
      <c r="AW2223" t="s">
        <v>340</v>
      </c>
      <c r="AX2223" t="s">
        <v>340</v>
      </c>
      <c r="AY2223" t="s">
        <v>351</v>
      </c>
      <c r="AZ2223" t="s">
        <v>379</v>
      </c>
      <c r="BY2223" t="s">
        <v>342</v>
      </c>
      <c r="EQ2223">
        <v>249142</v>
      </c>
      <c r="ER2223" t="s">
        <v>6579</v>
      </c>
      <c r="EV2223">
        <v>17287146</v>
      </c>
      <c r="EW2223">
        <v>928</v>
      </c>
      <c r="EX2223">
        <v>220745</v>
      </c>
      <c r="EY2223">
        <v>9.2748999964335493E+25</v>
      </c>
      <c r="EZ2223">
        <v>1</v>
      </c>
      <c r="FC2223">
        <v>5357</v>
      </c>
      <c r="FD2223" t="s">
        <v>88</v>
      </c>
    </row>
    <row r="2224" spans="1:160" x14ac:dyDescent="0.3">
      <c r="A2224" t="str">
        <f>VLOOKUP(B2224,Table2[],3,FALSE)</f>
        <v>Digital</v>
      </c>
      <c r="B2224" t="str">
        <f>IF(OR(ISNUMBER(FIND("QVC",Z2224)),ISNUMBER(FIND("QVC",AL2224))),"QVC",IF(OR(ISNUMBER(FIND("NCO",H2224)),ISNUMBER(FIND("NCO",Y2224))), "NCO", IF(AL2224="consumer","PMD.com",VLOOKUP(LEFT(H2224,2),Tables!$E$1:$F$11,2,FALSE))))</f>
        <v>PMD.com</v>
      </c>
      <c r="C2224">
        <f t="shared" si="105"/>
        <v>52430001</v>
      </c>
      <c r="D2224">
        <f t="shared" si="106"/>
        <v>1</v>
      </c>
      <c r="E2224" t="str">
        <f t="shared" ca="1" si="104"/>
        <v>shifted orders shipped</v>
      </c>
      <c r="F2224" t="s">
        <v>3539</v>
      </c>
      <c r="G2224" t="s">
        <v>335</v>
      </c>
      <c r="H2224" t="s">
        <v>2924</v>
      </c>
      <c r="I2224" s="6">
        <v>44011.285173611112</v>
      </c>
      <c r="J2224" t="s">
        <v>16</v>
      </c>
      <c r="K2224" s="6">
        <v>44013.353622685187</v>
      </c>
      <c r="M2224" t="s">
        <v>6580</v>
      </c>
      <c r="N2224" t="s">
        <v>6581</v>
      </c>
      <c r="O2224" t="s">
        <v>6582</v>
      </c>
      <c r="Q2224" t="s">
        <v>451</v>
      </c>
      <c r="R2224" t="s">
        <v>400</v>
      </c>
      <c r="S2224" t="s">
        <v>6583</v>
      </c>
      <c r="T2224" t="s">
        <v>338</v>
      </c>
      <c r="U2224" t="s">
        <v>530</v>
      </c>
      <c r="W2224" t="s">
        <v>6584</v>
      </c>
      <c r="Z2224" t="s">
        <v>6580</v>
      </c>
      <c r="AA2224" t="s">
        <v>6581</v>
      </c>
      <c r="AB2224" t="s">
        <v>6582</v>
      </c>
      <c r="AD2224" t="s">
        <v>451</v>
      </c>
      <c r="AE2224" t="s">
        <v>400</v>
      </c>
      <c r="AF2224" t="s">
        <v>6583</v>
      </c>
      <c r="AG2224" t="s">
        <v>338</v>
      </c>
      <c r="AH2224" t="s">
        <v>530</v>
      </c>
      <c r="AJ2224" t="s">
        <v>6584</v>
      </c>
      <c r="AL2224" t="s">
        <v>339</v>
      </c>
      <c r="AM2224">
        <v>1</v>
      </c>
      <c r="AN2224">
        <v>1</v>
      </c>
      <c r="AO2224">
        <v>12063</v>
      </c>
      <c r="AQ2224">
        <v>127155</v>
      </c>
      <c r="AR2224">
        <v>52430001</v>
      </c>
      <c r="AS2224" t="s">
        <v>927</v>
      </c>
      <c r="AT2224" t="s">
        <v>75</v>
      </c>
      <c r="AW2224" t="s">
        <v>340</v>
      </c>
      <c r="AX2224" t="s">
        <v>340</v>
      </c>
      <c r="AY2224" t="s">
        <v>357</v>
      </c>
      <c r="AZ2224" t="s">
        <v>363</v>
      </c>
      <c r="BY2224" t="s">
        <v>342</v>
      </c>
      <c r="EQ2224">
        <v>249990</v>
      </c>
      <c r="ER2224" t="s">
        <v>2925</v>
      </c>
      <c r="EV2224">
        <v>17285656</v>
      </c>
      <c r="EW2224">
        <v>928</v>
      </c>
      <c r="EX2224">
        <v>220121</v>
      </c>
      <c r="EY2224" t="s">
        <v>6585</v>
      </c>
      <c r="EZ2224">
        <v>1</v>
      </c>
      <c r="FC2224">
        <v>95385</v>
      </c>
      <c r="FD2224" t="s">
        <v>3531</v>
      </c>
    </row>
    <row r="2225" spans="1:160" x14ac:dyDescent="0.3">
      <c r="A2225" t="str">
        <f>VLOOKUP(B2225,Table2[],3,FALSE)</f>
        <v>Digital</v>
      </c>
      <c r="B2225" t="str">
        <f>IF(OR(ISNUMBER(FIND("QVC",Z2225)),ISNUMBER(FIND("QVC",AL2225))),"QVC",IF(OR(ISNUMBER(FIND("NCO",H2225)),ISNUMBER(FIND("NCO",Y2225))), "NCO", IF(AL2225="consumer","PMD.com",VLOOKUP(LEFT(H2225,2),Tables!$E$1:$F$11,2,FALSE))))</f>
        <v>PMD.com</v>
      </c>
      <c r="C2225">
        <f t="shared" si="105"/>
        <v>52430001</v>
      </c>
      <c r="D2225">
        <f t="shared" si="106"/>
        <v>1</v>
      </c>
      <c r="E2225" t="str">
        <f t="shared" ca="1" si="104"/>
        <v>shifted orders shipped</v>
      </c>
      <c r="F2225" t="s">
        <v>3539</v>
      </c>
      <c r="G2225" t="s">
        <v>335</v>
      </c>
      <c r="H2225" t="s">
        <v>2924</v>
      </c>
      <c r="I2225" s="6">
        <v>44011.285173611112</v>
      </c>
      <c r="J2225" t="s">
        <v>16</v>
      </c>
      <c r="K2225" s="6">
        <v>44013.353622685187</v>
      </c>
      <c r="M2225" t="s">
        <v>6580</v>
      </c>
      <c r="N2225" t="s">
        <v>6581</v>
      </c>
      <c r="O2225" t="s">
        <v>6582</v>
      </c>
      <c r="Q2225" t="s">
        <v>451</v>
      </c>
      <c r="R2225" t="s">
        <v>400</v>
      </c>
      <c r="S2225" t="s">
        <v>6583</v>
      </c>
      <c r="T2225" t="s">
        <v>338</v>
      </c>
      <c r="U2225" t="s">
        <v>530</v>
      </c>
      <c r="W2225" t="s">
        <v>6584</v>
      </c>
      <c r="Z2225" t="s">
        <v>6580</v>
      </c>
      <c r="AA2225" t="s">
        <v>6581</v>
      </c>
      <c r="AB2225" t="s">
        <v>6582</v>
      </c>
      <c r="AD2225" t="s">
        <v>451</v>
      </c>
      <c r="AE2225" t="s">
        <v>400</v>
      </c>
      <c r="AF2225" t="s">
        <v>6583</v>
      </c>
      <c r="AG2225" t="s">
        <v>338</v>
      </c>
      <c r="AH2225" t="s">
        <v>530</v>
      </c>
      <c r="AJ2225" t="s">
        <v>6584</v>
      </c>
      <c r="AL2225" t="s">
        <v>339</v>
      </c>
      <c r="AM2225">
        <v>1</v>
      </c>
      <c r="AN2225">
        <v>1</v>
      </c>
      <c r="AO2225">
        <v>12063</v>
      </c>
      <c r="AQ2225">
        <v>127155</v>
      </c>
      <c r="AR2225">
        <v>52430001</v>
      </c>
      <c r="AS2225" t="s">
        <v>927</v>
      </c>
      <c r="AT2225" t="s">
        <v>75</v>
      </c>
      <c r="AW2225" t="s">
        <v>340</v>
      </c>
      <c r="AX2225" t="s">
        <v>340</v>
      </c>
      <c r="AY2225" t="s">
        <v>357</v>
      </c>
      <c r="AZ2225" t="s">
        <v>363</v>
      </c>
      <c r="BY2225" t="s">
        <v>342</v>
      </c>
      <c r="EQ2225">
        <v>249990</v>
      </c>
      <c r="ER2225" t="s">
        <v>2925</v>
      </c>
      <c r="EV2225">
        <v>17285656</v>
      </c>
      <c r="EW2225">
        <v>928</v>
      </c>
      <c r="EX2225">
        <v>220121</v>
      </c>
      <c r="EY2225" t="s">
        <v>6585</v>
      </c>
      <c r="EZ2225">
        <v>1</v>
      </c>
      <c r="FC2225">
        <v>95292</v>
      </c>
      <c r="FD2225" t="s">
        <v>511</v>
      </c>
    </row>
    <row r="2226" spans="1:160" x14ac:dyDescent="0.3">
      <c r="A2226" t="str">
        <f>VLOOKUP(B2226,Table2[],3,FALSE)</f>
        <v>Digital</v>
      </c>
      <c r="B2226" t="str">
        <f>IF(OR(ISNUMBER(FIND("QVC",Z2226)),ISNUMBER(FIND("QVC",AL2226))),"QVC",IF(OR(ISNUMBER(FIND("NCO",H2226)),ISNUMBER(FIND("NCO",Y2226))), "NCO", IF(AL2226="consumer","PMD.com",VLOOKUP(LEFT(H2226,2),Tables!$E$1:$F$11,2,FALSE))))</f>
        <v>PMD.com</v>
      </c>
      <c r="C2226" t="str">
        <f t="shared" si="105"/>
        <v>53500001A</v>
      </c>
      <c r="D2226">
        <f t="shared" si="106"/>
        <v>1</v>
      </c>
      <c r="E2226" t="str">
        <f t="shared" ca="1" si="104"/>
        <v>shifted orders shipped</v>
      </c>
      <c r="F2226" t="s">
        <v>3539</v>
      </c>
      <c r="G2226" t="s">
        <v>335</v>
      </c>
      <c r="H2226" t="s">
        <v>2924</v>
      </c>
      <c r="I2226" s="6">
        <v>44011.285173611112</v>
      </c>
      <c r="J2226" t="s">
        <v>16</v>
      </c>
      <c r="K2226" s="6">
        <v>44013.353622685187</v>
      </c>
      <c r="M2226" t="s">
        <v>6580</v>
      </c>
      <c r="N2226" t="s">
        <v>6581</v>
      </c>
      <c r="O2226" t="s">
        <v>6582</v>
      </c>
      <c r="Q2226" t="s">
        <v>451</v>
      </c>
      <c r="R2226" t="s">
        <v>400</v>
      </c>
      <c r="S2226" t="s">
        <v>6583</v>
      </c>
      <c r="T2226" t="s">
        <v>338</v>
      </c>
      <c r="U2226" t="s">
        <v>530</v>
      </c>
      <c r="W2226" t="s">
        <v>6584</v>
      </c>
      <c r="Z2226" t="s">
        <v>6580</v>
      </c>
      <c r="AA2226" t="s">
        <v>6581</v>
      </c>
      <c r="AB2226" t="s">
        <v>6582</v>
      </c>
      <c r="AD2226" t="s">
        <v>451</v>
      </c>
      <c r="AE2226" t="s">
        <v>400</v>
      </c>
      <c r="AF2226" t="s">
        <v>6583</v>
      </c>
      <c r="AG2226" t="s">
        <v>338</v>
      </c>
      <c r="AH2226" t="s">
        <v>530</v>
      </c>
      <c r="AJ2226" t="s">
        <v>6584</v>
      </c>
      <c r="AL2226" t="s">
        <v>339</v>
      </c>
      <c r="AM2226">
        <v>1</v>
      </c>
      <c r="AN2226">
        <v>1</v>
      </c>
      <c r="AO2226">
        <v>1690</v>
      </c>
      <c r="AQ2226">
        <v>125277</v>
      </c>
      <c r="AR2226" t="s">
        <v>1242</v>
      </c>
      <c r="AS2226" t="s">
        <v>1243</v>
      </c>
      <c r="AT2226" t="s">
        <v>1244</v>
      </c>
      <c r="AW2226" t="s">
        <v>349</v>
      </c>
      <c r="AX2226" t="s">
        <v>553</v>
      </c>
      <c r="AY2226" t="s">
        <v>345</v>
      </c>
      <c r="AZ2226">
        <v>0</v>
      </c>
      <c r="EQ2226">
        <v>251914</v>
      </c>
      <c r="ER2226" t="s">
        <v>2925</v>
      </c>
      <c r="EV2226">
        <v>17285656</v>
      </c>
      <c r="EW2226">
        <v>928</v>
      </c>
      <c r="EX2226">
        <v>220121</v>
      </c>
      <c r="EY2226" t="s">
        <v>6585</v>
      </c>
      <c r="EZ2226">
        <v>1</v>
      </c>
      <c r="FC2226" t="s">
        <v>1242</v>
      </c>
      <c r="FD2226" t="s">
        <v>1244</v>
      </c>
    </row>
    <row r="2227" spans="1:160" x14ac:dyDescent="0.3">
      <c r="A2227" t="str">
        <f>VLOOKUP(B2227,Table2[],3,FALSE)</f>
        <v>Digital</v>
      </c>
      <c r="B2227" t="str">
        <f>IF(OR(ISNUMBER(FIND("QVC",Z2227)),ISNUMBER(FIND("QVC",AL2227))),"QVC",IF(OR(ISNUMBER(FIND("NCO",H2227)),ISNUMBER(FIND("NCO",Y2227))), "NCO", IF(AL2227="consumer","PMD.com",VLOOKUP(LEFT(H2227,2),Tables!$E$1:$F$11,2,FALSE))))</f>
        <v>PMD.com</v>
      </c>
      <c r="C2227">
        <f t="shared" si="105"/>
        <v>53920001</v>
      </c>
      <c r="D2227">
        <f t="shared" si="106"/>
        <v>1</v>
      </c>
      <c r="E2227" t="str">
        <f t="shared" ca="1" si="104"/>
        <v>shifted orders shipped</v>
      </c>
      <c r="F2227" t="s">
        <v>3539</v>
      </c>
      <c r="G2227" t="s">
        <v>335</v>
      </c>
      <c r="H2227" t="s">
        <v>2924</v>
      </c>
      <c r="I2227" s="6">
        <v>44011.285173611112</v>
      </c>
      <c r="J2227" t="s">
        <v>16</v>
      </c>
      <c r="K2227" s="6">
        <v>44013.353622685187</v>
      </c>
      <c r="M2227" t="s">
        <v>6580</v>
      </c>
      <c r="N2227" t="s">
        <v>6581</v>
      </c>
      <c r="O2227" t="s">
        <v>6582</v>
      </c>
      <c r="Q2227" t="s">
        <v>451</v>
      </c>
      <c r="R2227" t="s">
        <v>400</v>
      </c>
      <c r="S2227" t="s">
        <v>6583</v>
      </c>
      <c r="T2227" t="s">
        <v>338</v>
      </c>
      <c r="U2227" t="s">
        <v>530</v>
      </c>
      <c r="W2227" t="s">
        <v>6584</v>
      </c>
      <c r="Z2227" t="s">
        <v>6580</v>
      </c>
      <c r="AA2227" t="s">
        <v>6581</v>
      </c>
      <c r="AB2227" t="s">
        <v>6582</v>
      </c>
      <c r="AD2227" t="s">
        <v>451</v>
      </c>
      <c r="AE2227" t="s">
        <v>400</v>
      </c>
      <c r="AF2227" t="s">
        <v>6583</v>
      </c>
      <c r="AG2227" t="s">
        <v>338</v>
      </c>
      <c r="AH2227" t="s">
        <v>530</v>
      </c>
      <c r="AJ2227" t="s">
        <v>6584</v>
      </c>
      <c r="AL2227" t="s">
        <v>339</v>
      </c>
      <c r="AM2227">
        <v>1</v>
      </c>
      <c r="AN2227">
        <v>1</v>
      </c>
      <c r="AO2227">
        <v>14899</v>
      </c>
      <c r="AQ2227">
        <v>124468</v>
      </c>
      <c r="AR2227">
        <v>53920001</v>
      </c>
      <c r="AS2227">
        <v>9000000</v>
      </c>
      <c r="AT2227" t="s">
        <v>40</v>
      </c>
      <c r="AW2227" t="s">
        <v>343</v>
      </c>
      <c r="BY2227" t="s">
        <v>342</v>
      </c>
      <c r="EQ2227">
        <v>243396</v>
      </c>
      <c r="ER2227" t="s">
        <v>2925</v>
      </c>
      <c r="EV2227">
        <v>17285656</v>
      </c>
      <c r="EW2227">
        <v>928</v>
      </c>
      <c r="EX2227">
        <v>220121</v>
      </c>
      <c r="EY2227" t="s">
        <v>6585</v>
      </c>
      <c r="EZ2227">
        <v>1</v>
      </c>
      <c r="FC2227">
        <v>95385</v>
      </c>
      <c r="FD2227" t="s">
        <v>3531</v>
      </c>
    </row>
    <row r="2228" spans="1:160" x14ac:dyDescent="0.3">
      <c r="A2228" t="str">
        <f>VLOOKUP(B2228,Table2[],3,FALSE)</f>
        <v>Digital</v>
      </c>
      <c r="B2228" t="str">
        <f>IF(OR(ISNUMBER(FIND("QVC",Z2228)),ISNUMBER(FIND("QVC",AL2228))),"QVC",IF(OR(ISNUMBER(FIND("NCO",H2228)),ISNUMBER(FIND("NCO",Y2228))), "NCO", IF(AL2228="consumer","PMD.com",VLOOKUP(LEFT(H2228,2),Tables!$E$1:$F$11,2,FALSE))))</f>
        <v>PMD.com</v>
      </c>
      <c r="C2228">
        <f t="shared" si="105"/>
        <v>51090001</v>
      </c>
      <c r="D2228">
        <f t="shared" si="106"/>
        <v>1</v>
      </c>
      <c r="E2228" t="str">
        <f t="shared" ca="1" si="104"/>
        <v>shifted orders shipped</v>
      </c>
      <c r="F2228" t="s">
        <v>3539</v>
      </c>
      <c r="G2228" t="s">
        <v>335</v>
      </c>
      <c r="H2228" t="s">
        <v>2924</v>
      </c>
      <c r="I2228" s="6">
        <v>44011.285173611112</v>
      </c>
      <c r="J2228" t="s">
        <v>16</v>
      </c>
      <c r="K2228" s="6">
        <v>44013.353622685187</v>
      </c>
      <c r="M2228" t="s">
        <v>6580</v>
      </c>
      <c r="N2228" t="s">
        <v>6581</v>
      </c>
      <c r="O2228" t="s">
        <v>6582</v>
      </c>
      <c r="Q2228" t="s">
        <v>451</v>
      </c>
      <c r="R2228" t="s">
        <v>400</v>
      </c>
      <c r="S2228" t="s">
        <v>6583</v>
      </c>
      <c r="T2228" t="s">
        <v>338</v>
      </c>
      <c r="U2228" t="s">
        <v>530</v>
      </c>
      <c r="W2228" t="s">
        <v>6584</v>
      </c>
      <c r="Z2228" t="s">
        <v>6580</v>
      </c>
      <c r="AA2228" t="s">
        <v>6581</v>
      </c>
      <c r="AB2228" t="s">
        <v>6582</v>
      </c>
      <c r="AD2228" t="s">
        <v>451</v>
      </c>
      <c r="AE2228" t="s">
        <v>400</v>
      </c>
      <c r="AF2228" t="s">
        <v>6583</v>
      </c>
      <c r="AG2228" t="s">
        <v>338</v>
      </c>
      <c r="AH2228" t="s">
        <v>530</v>
      </c>
      <c r="AJ2228" t="s">
        <v>6584</v>
      </c>
      <c r="AL2228" t="s">
        <v>339</v>
      </c>
      <c r="AM2228">
        <v>1</v>
      </c>
      <c r="AN2228">
        <v>1</v>
      </c>
      <c r="AO2228">
        <v>4885</v>
      </c>
      <c r="AQ2228">
        <v>124202</v>
      </c>
      <c r="AR2228">
        <v>51090001</v>
      </c>
      <c r="AS2228" t="s">
        <v>1986</v>
      </c>
      <c r="AT2228" t="s">
        <v>60</v>
      </c>
      <c r="AW2228" t="s">
        <v>340</v>
      </c>
      <c r="AX2228" t="s">
        <v>340</v>
      </c>
      <c r="AY2228" t="s">
        <v>357</v>
      </c>
      <c r="AZ2228" t="s">
        <v>361</v>
      </c>
      <c r="BY2228" t="s">
        <v>342</v>
      </c>
      <c r="EQ2228">
        <v>250831</v>
      </c>
      <c r="ER2228" t="s">
        <v>2925</v>
      </c>
      <c r="EV2228">
        <v>17285656</v>
      </c>
      <c r="EW2228">
        <v>928</v>
      </c>
      <c r="EX2228">
        <v>220121</v>
      </c>
      <c r="EY2228" t="s">
        <v>6585</v>
      </c>
      <c r="EZ2228">
        <v>1</v>
      </c>
      <c r="FC2228">
        <v>95292</v>
      </c>
      <c r="FD2228" t="s">
        <v>511</v>
      </c>
    </row>
    <row r="2229" spans="1:160" x14ac:dyDescent="0.3">
      <c r="A2229" t="str">
        <f>VLOOKUP(B2229,Table2[],3,FALSE)</f>
        <v>Digital</v>
      </c>
      <c r="B2229" t="str">
        <f>IF(OR(ISNUMBER(FIND("QVC",Z2229)),ISNUMBER(FIND("QVC",AL2229))),"QVC",IF(OR(ISNUMBER(FIND("NCO",H2229)),ISNUMBER(FIND("NCO",Y2229))), "NCO", IF(AL2229="consumer","PMD.com",VLOOKUP(LEFT(H2229,2),Tables!$E$1:$F$11,2,FALSE))))</f>
        <v>PMD.com</v>
      </c>
      <c r="C2229">
        <f t="shared" si="105"/>
        <v>5341</v>
      </c>
      <c r="D2229">
        <f t="shared" si="106"/>
        <v>1</v>
      </c>
      <c r="E2229" t="str">
        <f t="shared" ca="1" si="104"/>
        <v>shifted orders shipped</v>
      </c>
      <c r="F2229" t="s">
        <v>3539</v>
      </c>
      <c r="G2229" t="s">
        <v>335</v>
      </c>
      <c r="H2229" t="s">
        <v>2924</v>
      </c>
      <c r="I2229" s="6">
        <v>44011.285173611112</v>
      </c>
      <c r="J2229" t="s">
        <v>16</v>
      </c>
      <c r="K2229" s="6">
        <v>44013.353622685187</v>
      </c>
      <c r="M2229" t="s">
        <v>6580</v>
      </c>
      <c r="N2229" t="s">
        <v>6581</v>
      </c>
      <c r="O2229" t="s">
        <v>6582</v>
      </c>
      <c r="Q2229" t="s">
        <v>451</v>
      </c>
      <c r="R2229" t="s">
        <v>400</v>
      </c>
      <c r="S2229" t="s">
        <v>6583</v>
      </c>
      <c r="T2229" t="s">
        <v>338</v>
      </c>
      <c r="U2229" t="s">
        <v>530</v>
      </c>
      <c r="W2229" t="s">
        <v>6584</v>
      </c>
      <c r="Z2229" t="s">
        <v>6580</v>
      </c>
      <c r="AA2229" t="s">
        <v>6581</v>
      </c>
      <c r="AB2229" t="s">
        <v>6582</v>
      </c>
      <c r="AD2229" t="s">
        <v>451</v>
      </c>
      <c r="AE2229" t="s">
        <v>400</v>
      </c>
      <c r="AF2229" t="s">
        <v>6583</v>
      </c>
      <c r="AG2229" t="s">
        <v>338</v>
      </c>
      <c r="AH2229" t="s">
        <v>530</v>
      </c>
      <c r="AJ2229" t="s">
        <v>6584</v>
      </c>
      <c r="AL2229" t="s">
        <v>339</v>
      </c>
      <c r="AM2229">
        <v>1</v>
      </c>
      <c r="AN2229">
        <v>1</v>
      </c>
      <c r="AO2229">
        <v>15156</v>
      </c>
      <c r="AQ2229">
        <v>124187</v>
      </c>
      <c r="AR2229">
        <v>5341</v>
      </c>
      <c r="AS2229" t="s">
        <v>831</v>
      </c>
      <c r="AT2229" t="s">
        <v>82</v>
      </c>
      <c r="AW2229" t="s">
        <v>340</v>
      </c>
      <c r="AX2229" t="s">
        <v>340</v>
      </c>
      <c r="AY2229" t="s">
        <v>345</v>
      </c>
      <c r="AZ2229" t="s">
        <v>346</v>
      </c>
      <c r="BY2229" t="s">
        <v>342</v>
      </c>
      <c r="EQ2229">
        <v>244247</v>
      </c>
      <c r="ER2229" t="s">
        <v>2925</v>
      </c>
      <c r="EV2229">
        <v>17285656</v>
      </c>
      <c r="EW2229">
        <v>928</v>
      </c>
      <c r="EX2229">
        <v>220121</v>
      </c>
      <c r="EY2229" t="s">
        <v>6585</v>
      </c>
      <c r="EZ2229">
        <v>1</v>
      </c>
      <c r="FC2229">
        <v>95292</v>
      </c>
      <c r="FD2229" t="s">
        <v>511</v>
      </c>
    </row>
    <row r="2230" spans="1:160" x14ac:dyDescent="0.3">
      <c r="A2230" t="str">
        <f>VLOOKUP(B2230,Table2[],3,FALSE)</f>
        <v>Digital</v>
      </c>
      <c r="B2230" t="str">
        <f>IF(OR(ISNUMBER(FIND("QVC",Z2230)),ISNUMBER(FIND("QVC",AL2230))),"QVC",IF(OR(ISNUMBER(FIND("NCO",H2230)),ISNUMBER(FIND("NCO",Y2230))), "NCO", IF(AL2230="consumer","PMD.com",VLOOKUP(LEFT(H2230,2),Tables!$E$1:$F$11,2,FALSE))))</f>
        <v>PMD.com</v>
      </c>
      <c r="C2230">
        <f t="shared" si="105"/>
        <v>5341030</v>
      </c>
      <c r="D2230">
        <f t="shared" si="106"/>
        <v>1</v>
      </c>
      <c r="E2230" t="str">
        <f t="shared" ca="1" si="104"/>
        <v>shifted orders shipped</v>
      </c>
      <c r="F2230" t="s">
        <v>3539</v>
      </c>
      <c r="G2230" t="s">
        <v>335</v>
      </c>
      <c r="H2230" t="s">
        <v>2924</v>
      </c>
      <c r="I2230" s="6">
        <v>44011.285173611112</v>
      </c>
      <c r="J2230" t="s">
        <v>16</v>
      </c>
      <c r="K2230" s="6">
        <v>44013.353622685187</v>
      </c>
      <c r="M2230" t="s">
        <v>6580</v>
      </c>
      <c r="N2230" t="s">
        <v>6581</v>
      </c>
      <c r="O2230" t="s">
        <v>6582</v>
      </c>
      <c r="Q2230" t="s">
        <v>451</v>
      </c>
      <c r="R2230" t="s">
        <v>400</v>
      </c>
      <c r="S2230" t="s">
        <v>6583</v>
      </c>
      <c r="T2230" t="s">
        <v>338</v>
      </c>
      <c r="U2230" t="s">
        <v>530</v>
      </c>
      <c r="W2230" t="s">
        <v>6584</v>
      </c>
      <c r="Z2230" t="s">
        <v>6580</v>
      </c>
      <c r="AA2230" t="s">
        <v>6581</v>
      </c>
      <c r="AB2230" t="s">
        <v>6582</v>
      </c>
      <c r="AD2230" t="s">
        <v>451</v>
      </c>
      <c r="AE2230" t="s">
        <v>400</v>
      </c>
      <c r="AF2230" t="s">
        <v>6583</v>
      </c>
      <c r="AG2230" t="s">
        <v>338</v>
      </c>
      <c r="AH2230" t="s">
        <v>530</v>
      </c>
      <c r="AJ2230" t="s">
        <v>6584</v>
      </c>
      <c r="AL2230" t="s">
        <v>339</v>
      </c>
      <c r="AM2230">
        <v>1</v>
      </c>
      <c r="AN2230">
        <v>1</v>
      </c>
      <c r="AO2230">
        <v>12859</v>
      </c>
      <c r="AQ2230">
        <v>124642</v>
      </c>
      <c r="AR2230">
        <v>5341030</v>
      </c>
      <c r="AS2230" t="s">
        <v>925</v>
      </c>
      <c r="AT2230" t="s">
        <v>926</v>
      </c>
      <c r="AW2230" t="s">
        <v>366</v>
      </c>
      <c r="AX2230" t="s">
        <v>366</v>
      </c>
      <c r="AY2230" t="s">
        <v>345</v>
      </c>
      <c r="AZ2230" t="s">
        <v>346</v>
      </c>
      <c r="BY2230" t="s">
        <v>342</v>
      </c>
      <c r="EQ2230">
        <v>243275</v>
      </c>
      <c r="ER2230" t="s">
        <v>2925</v>
      </c>
      <c r="EV2230">
        <v>17285656</v>
      </c>
      <c r="EW2230">
        <v>928</v>
      </c>
      <c r="EX2230">
        <v>220121</v>
      </c>
      <c r="EY2230" t="s">
        <v>6585</v>
      </c>
      <c r="EZ2230">
        <v>1</v>
      </c>
      <c r="FC2230">
        <v>95385</v>
      </c>
      <c r="FD2230" t="s">
        <v>3531</v>
      </c>
    </row>
    <row r="2231" spans="1:160" x14ac:dyDescent="0.3">
      <c r="A2231" t="str">
        <f>VLOOKUP(B2231,Table2[],3,FALSE)</f>
        <v>Digital</v>
      </c>
      <c r="B2231" t="str">
        <f>IF(OR(ISNUMBER(FIND("QVC",Z2231)),ISNUMBER(FIND("QVC",AL2231))),"QVC",IF(OR(ISNUMBER(FIND("NCO",H2231)),ISNUMBER(FIND("NCO",Y2231))), "NCO", IF(AL2231="consumer","PMD.com",VLOOKUP(LEFT(H2231,2),Tables!$E$1:$F$11,2,FALSE))))</f>
        <v>PMD.com</v>
      </c>
      <c r="C2231">
        <f t="shared" si="105"/>
        <v>51090030</v>
      </c>
      <c r="D2231">
        <f t="shared" si="106"/>
        <v>1</v>
      </c>
      <c r="E2231" t="str">
        <f t="shared" ca="1" si="104"/>
        <v>shifted orders shipped</v>
      </c>
      <c r="F2231" t="s">
        <v>3539</v>
      </c>
      <c r="G2231" t="s">
        <v>335</v>
      </c>
      <c r="H2231" t="s">
        <v>2924</v>
      </c>
      <c r="I2231" s="6">
        <v>44011.285173611112</v>
      </c>
      <c r="J2231" t="s">
        <v>16</v>
      </c>
      <c r="K2231" s="6">
        <v>44013.353622685187</v>
      </c>
      <c r="M2231" t="s">
        <v>6580</v>
      </c>
      <c r="N2231" t="s">
        <v>6581</v>
      </c>
      <c r="O2231" t="s">
        <v>6582</v>
      </c>
      <c r="Q2231" t="s">
        <v>451</v>
      </c>
      <c r="R2231" t="s">
        <v>400</v>
      </c>
      <c r="S2231" t="s">
        <v>6583</v>
      </c>
      <c r="T2231" t="s">
        <v>338</v>
      </c>
      <c r="U2231" t="s">
        <v>530</v>
      </c>
      <c r="W2231" t="s">
        <v>6584</v>
      </c>
      <c r="Z2231" t="s">
        <v>6580</v>
      </c>
      <c r="AA2231" t="s">
        <v>6581</v>
      </c>
      <c r="AB2231" t="s">
        <v>6582</v>
      </c>
      <c r="AD2231" t="s">
        <v>451</v>
      </c>
      <c r="AE2231" t="s">
        <v>400</v>
      </c>
      <c r="AF2231" t="s">
        <v>6583</v>
      </c>
      <c r="AG2231" t="s">
        <v>338</v>
      </c>
      <c r="AH2231" t="s">
        <v>530</v>
      </c>
      <c r="AJ2231" t="s">
        <v>6584</v>
      </c>
      <c r="AL2231" t="s">
        <v>339</v>
      </c>
      <c r="AM2231">
        <v>1</v>
      </c>
      <c r="AN2231">
        <v>1</v>
      </c>
      <c r="AO2231">
        <v>6688</v>
      </c>
      <c r="AQ2231">
        <v>125960</v>
      </c>
      <c r="AR2231">
        <v>51090030</v>
      </c>
      <c r="AS2231" t="s">
        <v>996</v>
      </c>
      <c r="AT2231" t="s">
        <v>628</v>
      </c>
      <c r="AW2231" t="s">
        <v>343</v>
      </c>
      <c r="BY2231" t="s">
        <v>342</v>
      </c>
      <c r="BZ2231" t="b">
        <v>0</v>
      </c>
      <c r="EQ2231">
        <v>244453</v>
      </c>
      <c r="ER2231" t="s">
        <v>2925</v>
      </c>
      <c r="EV2231">
        <v>17285656</v>
      </c>
      <c r="EW2231">
        <v>928</v>
      </c>
      <c r="EX2231">
        <v>220121</v>
      </c>
      <c r="EY2231" t="s">
        <v>6585</v>
      </c>
      <c r="EZ2231">
        <v>1</v>
      </c>
      <c r="FC2231">
        <v>95385</v>
      </c>
      <c r="FD2231" t="s">
        <v>3531</v>
      </c>
    </row>
    <row r="2232" spans="1:160" x14ac:dyDescent="0.3">
      <c r="A2232" t="str">
        <f>VLOOKUP(B2232,Table2[],3,FALSE)</f>
        <v>Digital</v>
      </c>
      <c r="B2232" t="str">
        <f>IF(OR(ISNUMBER(FIND("QVC",Z2232)),ISNUMBER(FIND("QVC",AL2232))),"QVC",IF(OR(ISNUMBER(FIND("NCO",H2232)),ISNUMBER(FIND("NCO",Y2232))), "NCO", IF(AL2232="consumer","PMD.com",VLOOKUP(LEFT(H2232,2),Tables!$E$1:$F$11,2,FALSE))))</f>
        <v>PMD.com</v>
      </c>
      <c r="C2232">
        <f t="shared" si="105"/>
        <v>53490001</v>
      </c>
      <c r="D2232">
        <f t="shared" si="106"/>
        <v>1</v>
      </c>
      <c r="E2232" t="str">
        <f t="shared" ca="1" si="104"/>
        <v>shifted orders shipped</v>
      </c>
      <c r="F2232" t="s">
        <v>3539</v>
      </c>
      <c r="G2232" t="s">
        <v>335</v>
      </c>
      <c r="H2232" t="s">
        <v>6586</v>
      </c>
      <c r="I2232" s="6">
        <v>44011.943344907406</v>
      </c>
      <c r="J2232" t="s">
        <v>16</v>
      </c>
      <c r="K2232" s="6">
        <v>44013.353715277779</v>
      </c>
      <c r="M2232" t="s">
        <v>6587</v>
      </c>
      <c r="N2232" t="s">
        <v>6588</v>
      </c>
      <c r="Q2232" t="s">
        <v>456</v>
      </c>
      <c r="R2232" t="s">
        <v>365</v>
      </c>
      <c r="S2232" t="s">
        <v>6589</v>
      </c>
      <c r="T2232" t="s">
        <v>338</v>
      </c>
      <c r="U2232" t="s">
        <v>530</v>
      </c>
      <c r="W2232" t="s">
        <v>6590</v>
      </c>
      <c r="Z2232" t="s">
        <v>6587</v>
      </c>
      <c r="AA2232" t="s">
        <v>6588</v>
      </c>
      <c r="AD2232" t="s">
        <v>456</v>
      </c>
      <c r="AE2232" t="s">
        <v>365</v>
      </c>
      <c r="AF2232" t="s">
        <v>6589</v>
      </c>
      <c r="AG2232" t="s">
        <v>338</v>
      </c>
      <c r="AH2232" t="s">
        <v>530</v>
      </c>
      <c r="AJ2232" t="s">
        <v>6590</v>
      </c>
      <c r="AL2232" t="s">
        <v>339</v>
      </c>
      <c r="AM2232">
        <v>1</v>
      </c>
      <c r="AN2232">
        <v>1</v>
      </c>
      <c r="AO2232">
        <v>15533</v>
      </c>
      <c r="AQ2232">
        <v>126899</v>
      </c>
      <c r="AR2232">
        <v>53490001</v>
      </c>
      <c r="AS2232" t="s">
        <v>1709</v>
      </c>
      <c r="AT2232" t="s">
        <v>56</v>
      </c>
      <c r="AW2232" t="s">
        <v>343</v>
      </c>
      <c r="BY2232" t="s">
        <v>342</v>
      </c>
      <c r="EQ2232">
        <v>253176</v>
      </c>
      <c r="ER2232" t="s">
        <v>6591</v>
      </c>
      <c r="EV2232">
        <v>17287144</v>
      </c>
      <c r="EW2232">
        <v>928</v>
      </c>
      <c r="EX2232">
        <v>220743</v>
      </c>
      <c r="EY2232">
        <v>9.2748999964335493E+25</v>
      </c>
      <c r="EZ2232">
        <v>1</v>
      </c>
      <c r="FC2232">
        <v>53490001</v>
      </c>
      <c r="FD2232" t="s">
        <v>56</v>
      </c>
    </row>
    <row r="2233" spans="1:160" x14ac:dyDescent="0.3">
      <c r="A2233" t="str">
        <f>VLOOKUP(B2233,Table2[],3,FALSE)</f>
        <v>Digital</v>
      </c>
      <c r="B2233" t="str">
        <f>IF(OR(ISNUMBER(FIND("QVC",Z2233)),ISNUMBER(FIND("QVC",AL2233))),"QVC",IF(OR(ISNUMBER(FIND("NCO",H2233)),ISNUMBER(FIND("NCO",Y2233))), "NCO", IF(AL2233="consumer","PMD.com",VLOOKUP(LEFT(H2233,2),Tables!$E$1:$F$11,2,FALSE))))</f>
        <v>PMD.com</v>
      </c>
      <c r="C2233">
        <f t="shared" si="105"/>
        <v>51090061</v>
      </c>
      <c r="D2233">
        <f t="shared" si="106"/>
        <v>3</v>
      </c>
      <c r="E2233" t="str">
        <f t="shared" ca="1" si="104"/>
        <v>shifted orders shipped</v>
      </c>
      <c r="F2233" t="s">
        <v>3539</v>
      </c>
      <c r="G2233" t="s">
        <v>335</v>
      </c>
      <c r="H2233" t="s">
        <v>6592</v>
      </c>
      <c r="I2233" s="6">
        <v>44012.021886574075</v>
      </c>
      <c r="J2233" t="s">
        <v>16</v>
      </c>
      <c r="K2233" s="6">
        <v>44013.353854166664</v>
      </c>
      <c r="M2233" t="s">
        <v>6593</v>
      </c>
      <c r="N2233" t="s">
        <v>6594</v>
      </c>
      <c r="O2233" t="s">
        <v>6595</v>
      </c>
      <c r="Q2233" t="s">
        <v>1118</v>
      </c>
      <c r="R2233" t="s">
        <v>362</v>
      </c>
      <c r="S2233" t="s">
        <v>6596</v>
      </c>
      <c r="T2233" t="s">
        <v>338</v>
      </c>
      <c r="U2233" t="s">
        <v>530</v>
      </c>
      <c r="W2233" t="s">
        <v>6597</v>
      </c>
      <c r="Z2233" t="s">
        <v>6593</v>
      </c>
      <c r="AA2233" t="s">
        <v>6594</v>
      </c>
      <c r="AB2233" t="s">
        <v>6595</v>
      </c>
      <c r="AD2233" t="s">
        <v>1118</v>
      </c>
      <c r="AE2233" t="s">
        <v>362</v>
      </c>
      <c r="AF2233" t="s">
        <v>6596</v>
      </c>
      <c r="AG2233" t="s">
        <v>338</v>
      </c>
      <c r="AH2233" t="s">
        <v>530</v>
      </c>
      <c r="AJ2233" t="s">
        <v>6597</v>
      </c>
      <c r="AL2233" t="s">
        <v>339</v>
      </c>
      <c r="AM2233">
        <v>3</v>
      </c>
      <c r="AN2233">
        <v>3</v>
      </c>
      <c r="AO2233">
        <v>8078</v>
      </c>
      <c r="AQ2233">
        <v>124010</v>
      </c>
      <c r="AR2233">
        <v>51090061</v>
      </c>
      <c r="AS2233" t="s">
        <v>2688</v>
      </c>
      <c r="AT2233" t="s">
        <v>122</v>
      </c>
      <c r="AW2233" t="s">
        <v>340</v>
      </c>
      <c r="AX2233" t="s">
        <v>340</v>
      </c>
      <c r="AY2233" t="s">
        <v>357</v>
      </c>
      <c r="AZ2233" t="s">
        <v>363</v>
      </c>
      <c r="BY2233" t="s">
        <v>342</v>
      </c>
      <c r="EQ2233">
        <v>252774</v>
      </c>
      <c r="ER2233" t="s">
        <v>6598</v>
      </c>
      <c r="EV2233">
        <v>17287158</v>
      </c>
      <c r="EW2233">
        <v>928</v>
      </c>
      <c r="EX2233">
        <v>220757</v>
      </c>
      <c r="EY2233" t="s">
        <v>6599</v>
      </c>
      <c r="EZ2233">
        <v>1</v>
      </c>
      <c r="FC2233">
        <v>51090061</v>
      </c>
      <c r="FD2233" t="s">
        <v>122</v>
      </c>
    </row>
    <row r="2234" spans="1:160" x14ac:dyDescent="0.3">
      <c r="A2234" t="str">
        <f>VLOOKUP(B2234,Table2[],3,FALSE)</f>
        <v>Digital</v>
      </c>
      <c r="B2234" t="str">
        <f>IF(OR(ISNUMBER(FIND("QVC",Z2234)),ISNUMBER(FIND("QVC",AL2234))),"QVC",IF(OR(ISNUMBER(FIND("NCO",H2234)),ISNUMBER(FIND("NCO",Y2234))), "NCO", IF(AL2234="consumer","PMD.com",VLOOKUP(LEFT(H2234,2),Tables!$E$1:$F$11,2,FALSE))))</f>
        <v>PMD.com</v>
      </c>
      <c r="C2234">
        <f t="shared" si="105"/>
        <v>52430001</v>
      </c>
      <c r="D2234">
        <f t="shared" si="106"/>
        <v>1</v>
      </c>
      <c r="E2234" t="str">
        <f t="shared" ca="1" si="104"/>
        <v>shifted orders shipped</v>
      </c>
      <c r="F2234" t="s">
        <v>3539</v>
      </c>
      <c r="G2234" t="s">
        <v>335</v>
      </c>
      <c r="H2234" t="s">
        <v>6592</v>
      </c>
      <c r="I2234" s="6">
        <v>44012.021886574075</v>
      </c>
      <c r="J2234" t="s">
        <v>16</v>
      </c>
      <c r="K2234" s="6">
        <v>44013.353854166664</v>
      </c>
      <c r="M2234" t="s">
        <v>6593</v>
      </c>
      <c r="N2234" t="s">
        <v>6594</v>
      </c>
      <c r="O2234" t="s">
        <v>6595</v>
      </c>
      <c r="Q2234" t="s">
        <v>1118</v>
      </c>
      <c r="R2234" t="s">
        <v>362</v>
      </c>
      <c r="S2234" t="s">
        <v>6596</v>
      </c>
      <c r="T2234" t="s">
        <v>338</v>
      </c>
      <c r="U2234" t="s">
        <v>530</v>
      </c>
      <c r="W2234" t="s">
        <v>6597</v>
      </c>
      <c r="Z2234" t="s">
        <v>6593</v>
      </c>
      <c r="AA2234" t="s">
        <v>6594</v>
      </c>
      <c r="AB2234" t="s">
        <v>6595</v>
      </c>
      <c r="AD2234" t="s">
        <v>1118</v>
      </c>
      <c r="AE2234" t="s">
        <v>362</v>
      </c>
      <c r="AF2234" t="s">
        <v>6596</v>
      </c>
      <c r="AG2234" t="s">
        <v>338</v>
      </c>
      <c r="AH2234" t="s">
        <v>530</v>
      </c>
      <c r="AJ2234" t="s">
        <v>6597</v>
      </c>
      <c r="AL2234" t="s">
        <v>339</v>
      </c>
      <c r="AM2234">
        <v>1</v>
      </c>
      <c r="AN2234">
        <v>1</v>
      </c>
      <c r="AO2234">
        <v>12063</v>
      </c>
      <c r="AQ2234">
        <v>127155</v>
      </c>
      <c r="AR2234">
        <v>52430001</v>
      </c>
      <c r="AS2234" t="s">
        <v>927</v>
      </c>
      <c r="AT2234" t="s">
        <v>75</v>
      </c>
      <c r="AW2234" t="s">
        <v>340</v>
      </c>
      <c r="AX2234" t="s">
        <v>340</v>
      </c>
      <c r="AY2234" t="s">
        <v>357</v>
      </c>
      <c r="AZ2234" t="s">
        <v>363</v>
      </c>
      <c r="BY2234" t="s">
        <v>342</v>
      </c>
      <c r="EQ2234">
        <v>249990</v>
      </c>
      <c r="ER2234" t="s">
        <v>6598</v>
      </c>
      <c r="EV2234">
        <v>17287158</v>
      </c>
      <c r="EW2234">
        <v>928</v>
      </c>
      <c r="EX2234">
        <v>220757</v>
      </c>
      <c r="EY2234" t="s">
        <v>6599</v>
      </c>
      <c r="EZ2234">
        <v>1</v>
      </c>
      <c r="FC2234">
        <v>95385</v>
      </c>
      <c r="FD2234" t="s">
        <v>3531</v>
      </c>
    </row>
    <row r="2235" spans="1:160" x14ac:dyDescent="0.3">
      <c r="A2235" t="str">
        <f>VLOOKUP(B2235,Table2[],3,FALSE)</f>
        <v>Digital</v>
      </c>
      <c r="B2235" t="str">
        <f>IF(OR(ISNUMBER(FIND("QVC",Z2235)),ISNUMBER(FIND("QVC",AL2235))),"QVC",IF(OR(ISNUMBER(FIND("NCO",H2235)),ISNUMBER(FIND("NCO",Y2235))), "NCO", IF(AL2235="consumer","PMD.com",VLOOKUP(LEFT(H2235,2),Tables!$E$1:$F$11,2,FALSE))))</f>
        <v>PMD.com</v>
      </c>
      <c r="C2235">
        <f t="shared" si="105"/>
        <v>53920001</v>
      </c>
      <c r="D2235">
        <f t="shared" si="106"/>
        <v>1</v>
      </c>
      <c r="E2235" t="str">
        <f t="shared" ca="1" si="104"/>
        <v>shifted orders shipped</v>
      </c>
      <c r="F2235" t="s">
        <v>3539</v>
      </c>
      <c r="G2235" t="s">
        <v>335</v>
      </c>
      <c r="H2235" t="s">
        <v>6592</v>
      </c>
      <c r="I2235" s="6">
        <v>44012.021886574075</v>
      </c>
      <c r="J2235" t="s">
        <v>16</v>
      </c>
      <c r="K2235" s="6">
        <v>44013.353854166664</v>
      </c>
      <c r="M2235" t="s">
        <v>6593</v>
      </c>
      <c r="N2235" t="s">
        <v>6594</v>
      </c>
      <c r="O2235" t="s">
        <v>6595</v>
      </c>
      <c r="Q2235" t="s">
        <v>1118</v>
      </c>
      <c r="R2235" t="s">
        <v>362</v>
      </c>
      <c r="S2235" t="s">
        <v>6596</v>
      </c>
      <c r="T2235" t="s">
        <v>338</v>
      </c>
      <c r="U2235" t="s">
        <v>530</v>
      </c>
      <c r="W2235" t="s">
        <v>6597</v>
      </c>
      <c r="Z2235" t="s">
        <v>6593</v>
      </c>
      <c r="AA2235" t="s">
        <v>6594</v>
      </c>
      <c r="AB2235" t="s">
        <v>6595</v>
      </c>
      <c r="AD2235" t="s">
        <v>1118</v>
      </c>
      <c r="AE2235" t="s">
        <v>362</v>
      </c>
      <c r="AF2235" t="s">
        <v>6596</v>
      </c>
      <c r="AG2235" t="s">
        <v>338</v>
      </c>
      <c r="AH2235" t="s">
        <v>530</v>
      </c>
      <c r="AJ2235" t="s">
        <v>6597</v>
      </c>
      <c r="AL2235" t="s">
        <v>339</v>
      </c>
      <c r="AM2235">
        <v>1</v>
      </c>
      <c r="AN2235">
        <v>1</v>
      </c>
      <c r="AO2235">
        <v>14899</v>
      </c>
      <c r="AQ2235">
        <v>124468</v>
      </c>
      <c r="AR2235">
        <v>53920001</v>
      </c>
      <c r="AS2235">
        <v>9000000</v>
      </c>
      <c r="AT2235" t="s">
        <v>40</v>
      </c>
      <c r="AW2235" t="s">
        <v>343</v>
      </c>
      <c r="BY2235" t="s">
        <v>342</v>
      </c>
      <c r="EQ2235">
        <v>243396</v>
      </c>
      <c r="ER2235" t="s">
        <v>6598</v>
      </c>
      <c r="EV2235">
        <v>17287158</v>
      </c>
      <c r="EW2235">
        <v>928</v>
      </c>
      <c r="EX2235">
        <v>220757</v>
      </c>
      <c r="EY2235" t="s">
        <v>6599</v>
      </c>
      <c r="EZ2235">
        <v>1</v>
      </c>
      <c r="FC2235">
        <v>95385</v>
      </c>
      <c r="FD2235" t="s">
        <v>3531</v>
      </c>
    </row>
    <row r="2236" spans="1:160" x14ac:dyDescent="0.3">
      <c r="A2236" t="str">
        <f>VLOOKUP(B2236,Table2[],3,FALSE)</f>
        <v>Digital</v>
      </c>
      <c r="B2236" t="str">
        <f>IF(OR(ISNUMBER(FIND("QVC",Z2236)),ISNUMBER(FIND("QVC",AL2236))),"QVC",IF(OR(ISNUMBER(FIND("NCO",H2236)),ISNUMBER(FIND("NCO",Y2236))), "NCO", IF(AL2236="consumer","PMD.com",VLOOKUP(LEFT(H2236,2),Tables!$E$1:$F$11,2,FALSE))))</f>
        <v>PMD.com</v>
      </c>
      <c r="C2236">
        <f t="shared" si="105"/>
        <v>5341030</v>
      </c>
      <c r="D2236">
        <f t="shared" si="106"/>
        <v>1</v>
      </c>
      <c r="E2236" t="str">
        <f t="shared" ca="1" si="104"/>
        <v>shifted orders shipped</v>
      </c>
      <c r="F2236" t="s">
        <v>3539</v>
      </c>
      <c r="G2236" t="s">
        <v>335</v>
      </c>
      <c r="H2236" t="s">
        <v>6592</v>
      </c>
      <c r="I2236" s="6">
        <v>44012.021886574075</v>
      </c>
      <c r="J2236" t="s">
        <v>16</v>
      </c>
      <c r="K2236" s="6">
        <v>44013.353854166664</v>
      </c>
      <c r="M2236" t="s">
        <v>6593</v>
      </c>
      <c r="N2236" t="s">
        <v>6594</v>
      </c>
      <c r="O2236" t="s">
        <v>6595</v>
      </c>
      <c r="Q2236" t="s">
        <v>1118</v>
      </c>
      <c r="R2236" t="s">
        <v>362</v>
      </c>
      <c r="S2236" t="s">
        <v>6596</v>
      </c>
      <c r="T2236" t="s">
        <v>338</v>
      </c>
      <c r="U2236" t="s">
        <v>530</v>
      </c>
      <c r="W2236" t="s">
        <v>6597</v>
      </c>
      <c r="Z2236" t="s">
        <v>6593</v>
      </c>
      <c r="AA2236" t="s">
        <v>6594</v>
      </c>
      <c r="AB2236" t="s">
        <v>6595</v>
      </c>
      <c r="AD2236" t="s">
        <v>1118</v>
      </c>
      <c r="AE2236" t="s">
        <v>362</v>
      </c>
      <c r="AF2236" t="s">
        <v>6596</v>
      </c>
      <c r="AG2236" t="s">
        <v>338</v>
      </c>
      <c r="AH2236" t="s">
        <v>530</v>
      </c>
      <c r="AJ2236" t="s">
        <v>6597</v>
      </c>
      <c r="AL2236" t="s">
        <v>339</v>
      </c>
      <c r="AM2236">
        <v>1</v>
      </c>
      <c r="AN2236">
        <v>1</v>
      </c>
      <c r="AO2236">
        <v>12859</v>
      </c>
      <c r="AQ2236">
        <v>124642</v>
      </c>
      <c r="AR2236">
        <v>5341030</v>
      </c>
      <c r="AS2236" t="s">
        <v>925</v>
      </c>
      <c r="AT2236" t="s">
        <v>926</v>
      </c>
      <c r="AW2236" t="s">
        <v>366</v>
      </c>
      <c r="AX2236" t="s">
        <v>366</v>
      </c>
      <c r="AY2236" t="s">
        <v>345</v>
      </c>
      <c r="AZ2236" t="s">
        <v>346</v>
      </c>
      <c r="BY2236" t="s">
        <v>342</v>
      </c>
      <c r="EQ2236">
        <v>243275</v>
      </c>
      <c r="ER2236" t="s">
        <v>6598</v>
      </c>
      <c r="EV2236">
        <v>17287158</v>
      </c>
      <c r="EW2236">
        <v>928</v>
      </c>
      <c r="EX2236">
        <v>220757</v>
      </c>
      <c r="EY2236" t="s">
        <v>6599</v>
      </c>
      <c r="EZ2236">
        <v>1</v>
      </c>
      <c r="FC2236">
        <v>95385</v>
      </c>
      <c r="FD2236" t="s">
        <v>3531</v>
      </c>
    </row>
    <row r="2237" spans="1:160" x14ac:dyDescent="0.3">
      <c r="A2237" t="str">
        <f>VLOOKUP(B2237,Table2[],3,FALSE)</f>
        <v>Digital</v>
      </c>
      <c r="B2237" t="str">
        <f>IF(OR(ISNUMBER(FIND("QVC",Z2237)),ISNUMBER(FIND("QVC",AL2237))),"QVC",IF(OR(ISNUMBER(FIND("NCO",H2237)),ISNUMBER(FIND("NCO",Y2237))), "NCO", IF(AL2237="consumer","PMD.com",VLOOKUP(LEFT(H2237,2),Tables!$E$1:$F$11,2,FALSE))))</f>
        <v>PMD.com</v>
      </c>
      <c r="C2237">
        <f t="shared" si="105"/>
        <v>51090030</v>
      </c>
      <c r="D2237">
        <f t="shared" si="106"/>
        <v>1</v>
      </c>
      <c r="E2237" t="str">
        <f t="shared" ca="1" si="104"/>
        <v>shifted orders shipped</v>
      </c>
      <c r="F2237" t="s">
        <v>3539</v>
      </c>
      <c r="G2237" t="s">
        <v>335</v>
      </c>
      <c r="H2237" t="s">
        <v>6592</v>
      </c>
      <c r="I2237" s="6">
        <v>44012.021886574075</v>
      </c>
      <c r="J2237" t="s">
        <v>16</v>
      </c>
      <c r="K2237" s="6">
        <v>44013.353854166664</v>
      </c>
      <c r="M2237" t="s">
        <v>6593</v>
      </c>
      <c r="N2237" t="s">
        <v>6594</v>
      </c>
      <c r="O2237" t="s">
        <v>6595</v>
      </c>
      <c r="Q2237" t="s">
        <v>1118</v>
      </c>
      <c r="R2237" t="s">
        <v>362</v>
      </c>
      <c r="S2237" t="s">
        <v>6596</v>
      </c>
      <c r="T2237" t="s">
        <v>338</v>
      </c>
      <c r="U2237" t="s">
        <v>530</v>
      </c>
      <c r="W2237" t="s">
        <v>6597</v>
      </c>
      <c r="Z2237" t="s">
        <v>6593</v>
      </c>
      <c r="AA2237" t="s">
        <v>6594</v>
      </c>
      <c r="AB2237" t="s">
        <v>6595</v>
      </c>
      <c r="AD2237" t="s">
        <v>1118</v>
      </c>
      <c r="AE2237" t="s">
        <v>362</v>
      </c>
      <c r="AF2237" t="s">
        <v>6596</v>
      </c>
      <c r="AG2237" t="s">
        <v>338</v>
      </c>
      <c r="AH2237" t="s">
        <v>530</v>
      </c>
      <c r="AJ2237" t="s">
        <v>6597</v>
      </c>
      <c r="AL2237" t="s">
        <v>339</v>
      </c>
      <c r="AM2237">
        <v>1</v>
      </c>
      <c r="AN2237">
        <v>1</v>
      </c>
      <c r="AO2237">
        <v>6688</v>
      </c>
      <c r="AQ2237">
        <v>125960</v>
      </c>
      <c r="AR2237">
        <v>51090030</v>
      </c>
      <c r="AS2237" t="s">
        <v>3043</v>
      </c>
      <c r="AT2237" t="s">
        <v>628</v>
      </c>
      <c r="AW2237" t="s">
        <v>343</v>
      </c>
      <c r="BY2237" t="s">
        <v>342</v>
      </c>
      <c r="BZ2237" t="b">
        <v>0</v>
      </c>
      <c r="EQ2237">
        <v>243047</v>
      </c>
      <c r="ER2237" t="s">
        <v>6598</v>
      </c>
      <c r="EV2237">
        <v>17287158</v>
      </c>
      <c r="EW2237">
        <v>928</v>
      </c>
      <c r="EX2237">
        <v>220757</v>
      </c>
      <c r="EY2237" t="s">
        <v>6599</v>
      </c>
      <c r="EZ2237">
        <v>1</v>
      </c>
      <c r="FC2237">
        <v>95385</v>
      </c>
      <c r="FD2237" t="s">
        <v>3531</v>
      </c>
    </row>
    <row r="2238" spans="1:160" x14ac:dyDescent="0.3">
      <c r="A2238" t="str">
        <f>VLOOKUP(B2238,Table2[],3,FALSE)</f>
        <v>Digital</v>
      </c>
      <c r="B2238" t="str">
        <f>IF(OR(ISNUMBER(FIND("QVC",Z2238)),ISNUMBER(FIND("QVC",AL2238))),"QVC",IF(OR(ISNUMBER(FIND("NCO",H2238)),ISNUMBER(FIND("NCO",Y2238))), "NCO", IF(AL2238="consumer","PMD.com",VLOOKUP(LEFT(H2238,2),Tables!$E$1:$F$11,2,FALSE))))</f>
        <v>PMD.com</v>
      </c>
      <c r="C2238">
        <f t="shared" si="105"/>
        <v>53500001</v>
      </c>
      <c r="D2238">
        <f t="shared" si="106"/>
        <v>1</v>
      </c>
      <c r="E2238" t="str">
        <f t="shared" ca="1" si="104"/>
        <v>shifted orders shipped</v>
      </c>
      <c r="F2238" t="s">
        <v>3539</v>
      </c>
      <c r="G2238" t="s">
        <v>335</v>
      </c>
      <c r="H2238" t="s">
        <v>6600</v>
      </c>
      <c r="I2238" s="6">
        <v>44012.196527777778</v>
      </c>
      <c r="J2238" t="s">
        <v>16</v>
      </c>
      <c r="K2238" s="6">
        <v>44013.35396990741</v>
      </c>
      <c r="M2238" t="s">
        <v>569</v>
      </c>
      <c r="N2238" t="s">
        <v>1023</v>
      </c>
      <c r="Q2238" t="s">
        <v>576</v>
      </c>
      <c r="R2238" t="s">
        <v>376</v>
      </c>
      <c r="S2238">
        <v>78413</v>
      </c>
      <c r="T2238" t="s">
        <v>338</v>
      </c>
      <c r="U2238" t="s">
        <v>530</v>
      </c>
      <c r="W2238" t="s">
        <v>570</v>
      </c>
      <c r="Z2238" t="s">
        <v>569</v>
      </c>
      <c r="AA2238" t="s">
        <v>1023</v>
      </c>
      <c r="AD2238" t="s">
        <v>576</v>
      </c>
      <c r="AE2238" t="s">
        <v>376</v>
      </c>
      <c r="AF2238">
        <v>78413</v>
      </c>
      <c r="AG2238" t="s">
        <v>338</v>
      </c>
      <c r="AH2238" t="s">
        <v>530</v>
      </c>
      <c r="AJ2238" t="s">
        <v>570</v>
      </c>
      <c r="AL2238" t="s">
        <v>339</v>
      </c>
      <c r="AM2238">
        <v>1</v>
      </c>
      <c r="AN2238">
        <v>1</v>
      </c>
      <c r="AO2238">
        <v>4244</v>
      </c>
      <c r="AQ2238">
        <v>123789</v>
      </c>
      <c r="AR2238">
        <v>53500001</v>
      </c>
      <c r="AS2238" t="s">
        <v>913</v>
      </c>
      <c r="AT2238" t="s">
        <v>83</v>
      </c>
      <c r="AW2238" t="s">
        <v>340</v>
      </c>
      <c r="AX2238" t="s">
        <v>340</v>
      </c>
      <c r="AY2238" t="s">
        <v>345</v>
      </c>
      <c r="AZ2238">
        <v>0</v>
      </c>
      <c r="BY2238" t="s">
        <v>342</v>
      </c>
      <c r="EQ2238">
        <v>243489</v>
      </c>
      <c r="ER2238" t="s">
        <v>6601</v>
      </c>
      <c r="EV2238">
        <v>17287211</v>
      </c>
      <c r="EW2238">
        <v>928</v>
      </c>
      <c r="EX2238">
        <v>220775</v>
      </c>
      <c r="EY2238" t="s">
        <v>6602</v>
      </c>
      <c r="EZ2238">
        <v>1</v>
      </c>
      <c r="FC2238">
        <v>53500001</v>
      </c>
      <c r="FD2238" t="s">
        <v>83</v>
      </c>
    </row>
    <row r="2239" spans="1:160" x14ac:dyDescent="0.3">
      <c r="A2239" t="str">
        <f>VLOOKUP(B2239,Table2[],3,FALSE)</f>
        <v>Digital</v>
      </c>
      <c r="B2239" t="str">
        <f>IF(OR(ISNUMBER(FIND("QVC",Z2239)),ISNUMBER(FIND("QVC",AL2239))),"QVC",IF(OR(ISNUMBER(FIND("NCO",H2239)),ISNUMBER(FIND("NCO",Y2239))), "NCO", IF(AL2239="consumer","PMD.com",VLOOKUP(LEFT(H2239,2),Tables!$E$1:$F$11,2,FALSE))))</f>
        <v>PMD.com</v>
      </c>
      <c r="C2239">
        <f t="shared" si="105"/>
        <v>5331</v>
      </c>
      <c r="D2239">
        <f t="shared" si="106"/>
        <v>4</v>
      </c>
      <c r="E2239" t="str">
        <f t="shared" ca="1" si="104"/>
        <v>shifted orders shipped</v>
      </c>
      <c r="F2239" t="s">
        <v>3539</v>
      </c>
      <c r="G2239" t="s">
        <v>335</v>
      </c>
      <c r="H2239" t="s">
        <v>2880</v>
      </c>
      <c r="I2239" s="6">
        <v>44010.962939814817</v>
      </c>
      <c r="J2239" t="s">
        <v>16</v>
      </c>
      <c r="K2239" s="6">
        <v>44013.35633101852</v>
      </c>
      <c r="M2239" t="s">
        <v>6603</v>
      </c>
      <c r="N2239" t="s">
        <v>6604</v>
      </c>
      <c r="Q2239" t="s">
        <v>336</v>
      </c>
      <c r="R2239" t="s">
        <v>337</v>
      </c>
      <c r="S2239">
        <v>97217</v>
      </c>
      <c r="T2239" t="s">
        <v>338</v>
      </c>
      <c r="U2239" t="s">
        <v>530</v>
      </c>
      <c r="W2239" t="s">
        <v>6605</v>
      </c>
      <c r="Z2239" t="s">
        <v>6603</v>
      </c>
      <c r="AA2239" t="s">
        <v>6604</v>
      </c>
      <c r="AD2239" t="s">
        <v>336</v>
      </c>
      <c r="AE2239" t="s">
        <v>337</v>
      </c>
      <c r="AF2239">
        <v>97217</v>
      </c>
      <c r="AG2239" t="s">
        <v>338</v>
      </c>
      <c r="AH2239" t="s">
        <v>530</v>
      </c>
      <c r="AJ2239" t="s">
        <v>6605</v>
      </c>
      <c r="AL2239" t="s">
        <v>339</v>
      </c>
      <c r="AM2239">
        <v>4</v>
      </c>
      <c r="AN2239">
        <v>4</v>
      </c>
      <c r="AO2239">
        <v>19662</v>
      </c>
      <c r="AQ2239">
        <v>123796</v>
      </c>
      <c r="AR2239">
        <v>5331</v>
      </c>
      <c r="AS2239" t="s">
        <v>746</v>
      </c>
      <c r="AT2239" t="s">
        <v>129</v>
      </c>
      <c r="AW2239" t="s">
        <v>340</v>
      </c>
      <c r="AX2239" t="s">
        <v>352</v>
      </c>
      <c r="AY2239" t="s">
        <v>353</v>
      </c>
      <c r="AZ2239" t="s">
        <v>354</v>
      </c>
      <c r="BY2239" t="s">
        <v>342</v>
      </c>
      <c r="EQ2239">
        <v>247800</v>
      </c>
      <c r="ER2239" t="s">
        <v>2881</v>
      </c>
      <c r="EV2239">
        <v>17285597</v>
      </c>
      <c r="EW2239">
        <v>928</v>
      </c>
      <c r="EX2239">
        <v>220063</v>
      </c>
      <c r="EY2239" t="s">
        <v>6606</v>
      </c>
      <c r="EZ2239">
        <v>1</v>
      </c>
      <c r="FC2239">
        <v>5331</v>
      </c>
      <c r="FD2239" t="s">
        <v>129</v>
      </c>
    </row>
    <row r="2240" spans="1:160" x14ac:dyDescent="0.3">
      <c r="A2240" t="str">
        <f>VLOOKUP(B2240,Table2[],3,FALSE)</f>
        <v>Digital</v>
      </c>
      <c r="B2240" t="str">
        <f>IF(OR(ISNUMBER(FIND("QVC",Z2240)),ISNUMBER(FIND("QVC",AL2240))),"QVC",IF(OR(ISNUMBER(FIND("NCO",H2240)),ISNUMBER(FIND("NCO",Y2240))), "NCO", IF(AL2240="consumer","PMD.com",VLOOKUP(LEFT(H2240,2),Tables!$E$1:$F$11,2,FALSE))))</f>
        <v>PMD.com</v>
      </c>
      <c r="C2240">
        <f t="shared" si="105"/>
        <v>53920001</v>
      </c>
      <c r="D2240">
        <f t="shared" si="106"/>
        <v>4</v>
      </c>
      <c r="E2240" t="str">
        <f t="shared" ca="1" si="104"/>
        <v>shifted orders shipped</v>
      </c>
      <c r="F2240" t="s">
        <v>3539</v>
      </c>
      <c r="G2240" t="s">
        <v>335</v>
      </c>
      <c r="H2240" t="s">
        <v>2880</v>
      </c>
      <c r="I2240" s="6">
        <v>44010.962939814817</v>
      </c>
      <c r="J2240" t="s">
        <v>16</v>
      </c>
      <c r="K2240" s="6">
        <v>44013.35633101852</v>
      </c>
      <c r="M2240" t="s">
        <v>6603</v>
      </c>
      <c r="N2240" t="s">
        <v>6604</v>
      </c>
      <c r="Q2240" t="s">
        <v>336</v>
      </c>
      <c r="R2240" t="s">
        <v>337</v>
      </c>
      <c r="S2240">
        <v>97217</v>
      </c>
      <c r="T2240" t="s">
        <v>338</v>
      </c>
      <c r="U2240" t="s">
        <v>530</v>
      </c>
      <c r="W2240" t="s">
        <v>6605</v>
      </c>
      <c r="Z2240" t="s">
        <v>6603</v>
      </c>
      <c r="AA2240" t="s">
        <v>6604</v>
      </c>
      <c r="AD2240" t="s">
        <v>336</v>
      </c>
      <c r="AE2240" t="s">
        <v>337</v>
      </c>
      <c r="AF2240">
        <v>97217</v>
      </c>
      <c r="AG2240" t="s">
        <v>338</v>
      </c>
      <c r="AH2240" t="s">
        <v>530</v>
      </c>
      <c r="AJ2240" t="s">
        <v>6605</v>
      </c>
      <c r="AL2240" t="s">
        <v>339</v>
      </c>
      <c r="AM2240">
        <v>4</v>
      </c>
      <c r="AN2240">
        <v>4</v>
      </c>
      <c r="AO2240">
        <v>14899</v>
      </c>
      <c r="AQ2240">
        <v>124468</v>
      </c>
      <c r="AR2240">
        <v>53920001</v>
      </c>
      <c r="AS2240">
        <v>9000000</v>
      </c>
      <c r="AT2240" t="s">
        <v>40</v>
      </c>
      <c r="AW2240" t="s">
        <v>343</v>
      </c>
      <c r="BY2240" t="s">
        <v>342</v>
      </c>
      <c r="EQ2240">
        <v>243396</v>
      </c>
      <c r="ER2240" t="s">
        <v>2881</v>
      </c>
      <c r="EV2240">
        <v>17285597</v>
      </c>
      <c r="EW2240">
        <v>928</v>
      </c>
      <c r="EX2240">
        <v>220063</v>
      </c>
      <c r="EY2240" t="s">
        <v>6606</v>
      </c>
      <c r="EZ2240">
        <v>1</v>
      </c>
      <c r="FC2240">
        <v>95385</v>
      </c>
      <c r="FD2240" t="s">
        <v>3531</v>
      </c>
    </row>
    <row r="2241" spans="1:160" x14ac:dyDescent="0.3">
      <c r="A2241" t="str">
        <f>VLOOKUP(B2241,Table2[],3,FALSE)</f>
        <v>Digital</v>
      </c>
      <c r="B2241" t="str">
        <f>IF(OR(ISNUMBER(FIND("QVC",Z2241)),ISNUMBER(FIND("QVC",AL2241))),"QVC",IF(OR(ISNUMBER(FIND("NCO",H2241)),ISNUMBER(FIND("NCO",Y2241))), "NCO", IF(AL2241="consumer","PMD.com",VLOOKUP(LEFT(H2241,2),Tables!$E$1:$F$11,2,FALSE))))</f>
        <v>PMD.com</v>
      </c>
      <c r="C2241">
        <f t="shared" si="105"/>
        <v>58040001</v>
      </c>
      <c r="D2241">
        <f t="shared" si="106"/>
        <v>4</v>
      </c>
      <c r="E2241" t="str">
        <f t="shared" ca="1" si="104"/>
        <v>shifted orders shipped</v>
      </c>
      <c r="F2241" t="s">
        <v>3539</v>
      </c>
      <c r="G2241" t="s">
        <v>335</v>
      </c>
      <c r="H2241" t="s">
        <v>2880</v>
      </c>
      <c r="I2241" s="6">
        <v>44010.962939814817</v>
      </c>
      <c r="J2241" t="s">
        <v>16</v>
      </c>
      <c r="K2241" s="6">
        <v>44013.35633101852</v>
      </c>
      <c r="M2241" t="s">
        <v>6603</v>
      </c>
      <c r="N2241" t="s">
        <v>6604</v>
      </c>
      <c r="Q2241" t="s">
        <v>336</v>
      </c>
      <c r="R2241" t="s">
        <v>337</v>
      </c>
      <c r="S2241">
        <v>97217</v>
      </c>
      <c r="T2241" t="s">
        <v>338</v>
      </c>
      <c r="U2241" t="s">
        <v>530</v>
      </c>
      <c r="W2241" t="s">
        <v>6605</v>
      </c>
      <c r="Z2241" t="s">
        <v>6603</v>
      </c>
      <c r="AA2241" t="s">
        <v>6604</v>
      </c>
      <c r="AD2241" t="s">
        <v>336</v>
      </c>
      <c r="AE2241" t="s">
        <v>337</v>
      </c>
      <c r="AF2241">
        <v>97217</v>
      </c>
      <c r="AG2241" t="s">
        <v>338</v>
      </c>
      <c r="AH2241" t="s">
        <v>530</v>
      </c>
      <c r="AJ2241" t="s">
        <v>6605</v>
      </c>
      <c r="AL2241" t="s">
        <v>339</v>
      </c>
      <c r="AM2241">
        <v>4</v>
      </c>
      <c r="AN2241">
        <v>4</v>
      </c>
      <c r="AO2241">
        <v>12788</v>
      </c>
      <c r="AQ2241">
        <v>124484</v>
      </c>
      <c r="AR2241">
        <v>58040001</v>
      </c>
      <c r="AS2241" t="s">
        <v>54</v>
      </c>
      <c r="AT2241" t="s">
        <v>55</v>
      </c>
      <c r="AW2241" t="s">
        <v>340</v>
      </c>
      <c r="AX2241" t="s">
        <v>340</v>
      </c>
      <c r="AY2241" t="s">
        <v>357</v>
      </c>
      <c r="AZ2241" t="s">
        <v>363</v>
      </c>
      <c r="BY2241" t="s">
        <v>342</v>
      </c>
      <c r="EQ2241">
        <v>251707</v>
      </c>
      <c r="ER2241" t="s">
        <v>2881</v>
      </c>
      <c r="EV2241">
        <v>17285597</v>
      </c>
      <c r="EW2241">
        <v>928</v>
      </c>
      <c r="EX2241">
        <v>220063</v>
      </c>
      <c r="EY2241" t="s">
        <v>6606</v>
      </c>
      <c r="EZ2241">
        <v>1</v>
      </c>
      <c r="FC2241">
        <v>58040001</v>
      </c>
      <c r="FD2241" t="s">
        <v>55</v>
      </c>
    </row>
    <row r="2242" spans="1:160" x14ac:dyDescent="0.3">
      <c r="A2242" t="str">
        <f>VLOOKUP(B2242,Table2[],3,FALSE)</f>
        <v>Digital</v>
      </c>
      <c r="B2242" t="str">
        <f>IF(OR(ISNUMBER(FIND("QVC",Z2242)),ISNUMBER(FIND("QVC",AL2242))),"QVC",IF(OR(ISNUMBER(FIND("NCO",H2242)),ISNUMBER(FIND("NCO",Y2242))), "NCO", IF(AL2242="consumer","PMD.com",VLOOKUP(LEFT(H2242,2),Tables!$E$1:$F$11,2,FALSE))))</f>
        <v>PMD.com</v>
      </c>
      <c r="C2242">
        <f t="shared" si="105"/>
        <v>52430001</v>
      </c>
      <c r="D2242">
        <f t="shared" si="106"/>
        <v>4</v>
      </c>
      <c r="E2242" t="str">
        <f t="shared" ca="1" si="104"/>
        <v>shifted orders shipped</v>
      </c>
      <c r="F2242" t="s">
        <v>3539</v>
      </c>
      <c r="G2242" t="s">
        <v>335</v>
      </c>
      <c r="H2242" t="s">
        <v>2880</v>
      </c>
      <c r="I2242" s="6">
        <v>44010.962939814817</v>
      </c>
      <c r="J2242" t="s">
        <v>16</v>
      </c>
      <c r="K2242" s="6">
        <v>44013.35633101852</v>
      </c>
      <c r="M2242" t="s">
        <v>6603</v>
      </c>
      <c r="N2242" t="s">
        <v>6604</v>
      </c>
      <c r="Q2242" t="s">
        <v>336</v>
      </c>
      <c r="R2242" t="s">
        <v>337</v>
      </c>
      <c r="S2242">
        <v>97217</v>
      </c>
      <c r="T2242" t="s">
        <v>338</v>
      </c>
      <c r="U2242" t="s">
        <v>530</v>
      </c>
      <c r="W2242" t="s">
        <v>6605</v>
      </c>
      <c r="Z2242" t="s">
        <v>6603</v>
      </c>
      <c r="AA2242" t="s">
        <v>6604</v>
      </c>
      <c r="AD2242" t="s">
        <v>336</v>
      </c>
      <c r="AE2242" t="s">
        <v>337</v>
      </c>
      <c r="AF2242">
        <v>97217</v>
      </c>
      <c r="AG2242" t="s">
        <v>338</v>
      </c>
      <c r="AH2242" t="s">
        <v>530</v>
      </c>
      <c r="AJ2242" t="s">
        <v>6605</v>
      </c>
      <c r="AL2242" t="s">
        <v>339</v>
      </c>
      <c r="AM2242">
        <v>4</v>
      </c>
      <c r="AN2242">
        <v>4</v>
      </c>
      <c r="AO2242">
        <v>12063</v>
      </c>
      <c r="AQ2242">
        <v>127155</v>
      </c>
      <c r="AR2242">
        <v>52430001</v>
      </c>
      <c r="AS2242" t="s">
        <v>927</v>
      </c>
      <c r="AT2242" t="s">
        <v>75</v>
      </c>
      <c r="AW2242" t="s">
        <v>340</v>
      </c>
      <c r="AX2242" t="s">
        <v>340</v>
      </c>
      <c r="AY2242" t="s">
        <v>357</v>
      </c>
      <c r="AZ2242" t="s">
        <v>363</v>
      </c>
      <c r="BY2242" t="s">
        <v>342</v>
      </c>
      <c r="EQ2242">
        <v>249990</v>
      </c>
      <c r="ER2242" t="s">
        <v>2881</v>
      </c>
      <c r="EV2242">
        <v>17285597</v>
      </c>
      <c r="EW2242">
        <v>928</v>
      </c>
      <c r="EX2242">
        <v>220063</v>
      </c>
      <c r="EY2242" t="s">
        <v>6606</v>
      </c>
      <c r="EZ2242">
        <v>1</v>
      </c>
      <c r="FC2242">
        <v>95385</v>
      </c>
      <c r="FD2242" t="s">
        <v>3531</v>
      </c>
    </row>
    <row r="2243" spans="1:160" x14ac:dyDescent="0.3">
      <c r="A2243" t="str">
        <f>VLOOKUP(B2243,Table2[],3,FALSE)</f>
        <v>Digital</v>
      </c>
      <c r="B2243" t="str">
        <f>IF(OR(ISNUMBER(FIND("QVC",Z2243)),ISNUMBER(FIND("QVC",AL2243))),"QVC",IF(OR(ISNUMBER(FIND("NCO",H2243)),ISNUMBER(FIND("NCO",Y2243))), "NCO", IF(AL2243="consumer","PMD.com",VLOOKUP(LEFT(H2243,2),Tables!$E$1:$F$11,2,FALSE))))</f>
        <v>PMD.com</v>
      </c>
      <c r="C2243">
        <f t="shared" si="105"/>
        <v>5341</v>
      </c>
      <c r="D2243">
        <f t="shared" si="106"/>
        <v>1</v>
      </c>
      <c r="E2243" t="str">
        <f t="shared" ref="E2243:E2306" ca="1" si="107">IF(MONTH(TODAY())-MONTH(I2243)&gt;0,"shifted orders shipped","MTD orders shipped")</f>
        <v>shifted orders shipped</v>
      </c>
      <c r="F2243" t="s">
        <v>3539</v>
      </c>
      <c r="G2243" t="s">
        <v>335</v>
      </c>
      <c r="H2243" t="s">
        <v>2880</v>
      </c>
      <c r="I2243" s="6">
        <v>44010.962939814817</v>
      </c>
      <c r="J2243" t="s">
        <v>16</v>
      </c>
      <c r="K2243" s="6">
        <v>44013.35633101852</v>
      </c>
      <c r="M2243" t="s">
        <v>6603</v>
      </c>
      <c r="N2243" t="s">
        <v>6604</v>
      </c>
      <c r="Q2243" t="s">
        <v>336</v>
      </c>
      <c r="R2243" t="s">
        <v>337</v>
      </c>
      <c r="S2243">
        <v>97217</v>
      </c>
      <c r="T2243" t="s">
        <v>338</v>
      </c>
      <c r="U2243" t="s">
        <v>530</v>
      </c>
      <c r="W2243" t="s">
        <v>6605</v>
      </c>
      <c r="Z2243" t="s">
        <v>6603</v>
      </c>
      <c r="AA2243" t="s">
        <v>6604</v>
      </c>
      <c r="AD2243" t="s">
        <v>336</v>
      </c>
      <c r="AE2243" t="s">
        <v>337</v>
      </c>
      <c r="AF2243">
        <v>97217</v>
      </c>
      <c r="AG2243" t="s">
        <v>338</v>
      </c>
      <c r="AH2243" t="s">
        <v>530</v>
      </c>
      <c r="AJ2243" t="s">
        <v>6605</v>
      </c>
      <c r="AL2243" t="s">
        <v>339</v>
      </c>
      <c r="AM2243">
        <v>1</v>
      </c>
      <c r="AN2243">
        <v>1</v>
      </c>
      <c r="AO2243">
        <v>15156</v>
      </c>
      <c r="AQ2243">
        <v>124187</v>
      </c>
      <c r="AR2243">
        <v>5341</v>
      </c>
      <c r="AS2243" t="s">
        <v>831</v>
      </c>
      <c r="AT2243" t="s">
        <v>82</v>
      </c>
      <c r="AW2243" t="s">
        <v>340</v>
      </c>
      <c r="AX2243" t="s">
        <v>340</v>
      </c>
      <c r="AY2243" t="s">
        <v>345</v>
      </c>
      <c r="AZ2243" t="s">
        <v>346</v>
      </c>
      <c r="BY2243" t="s">
        <v>342</v>
      </c>
      <c r="EQ2243">
        <v>244247</v>
      </c>
      <c r="ER2243" t="s">
        <v>2881</v>
      </c>
      <c r="EV2243">
        <v>17285597</v>
      </c>
      <c r="EW2243">
        <v>928</v>
      </c>
      <c r="EX2243">
        <v>220063</v>
      </c>
      <c r="EY2243" t="s">
        <v>6606</v>
      </c>
      <c r="EZ2243">
        <v>1</v>
      </c>
      <c r="FC2243">
        <v>90425</v>
      </c>
      <c r="FD2243" t="s">
        <v>388</v>
      </c>
    </row>
    <row r="2244" spans="1:160" x14ac:dyDescent="0.3">
      <c r="A2244" t="str">
        <f>VLOOKUP(B2244,Table2[],3,FALSE)</f>
        <v>Digital</v>
      </c>
      <c r="B2244" t="str">
        <f>IF(OR(ISNUMBER(FIND("QVC",Z2244)),ISNUMBER(FIND("QVC",AL2244))),"QVC",IF(OR(ISNUMBER(FIND("NCO",H2244)),ISNUMBER(FIND("NCO",Y2244))), "NCO", IF(AL2244="consumer","PMD.com",VLOOKUP(LEFT(H2244,2),Tables!$E$1:$F$11,2,FALSE))))</f>
        <v>PMD.com</v>
      </c>
      <c r="C2244">
        <f t="shared" si="105"/>
        <v>5208</v>
      </c>
      <c r="D2244">
        <f t="shared" si="106"/>
        <v>10</v>
      </c>
      <c r="E2244" t="str">
        <f t="shared" ca="1" si="107"/>
        <v>shifted orders shipped</v>
      </c>
      <c r="F2244" t="s">
        <v>3539</v>
      </c>
      <c r="G2244" t="s">
        <v>335</v>
      </c>
      <c r="H2244" t="s">
        <v>2880</v>
      </c>
      <c r="I2244" s="6">
        <v>44010.962939814817</v>
      </c>
      <c r="J2244" t="s">
        <v>16</v>
      </c>
      <c r="K2244" s="6">
        <v>44013.35633101852</v>
      </c>
      <c r="M2244" t="s">
        <v>6603</v>
      </c>
      <c r="N2244" t="s">
        <v>6604</v>
      </c>
      <c r="Q2244" t="s">
        <v>336</v>
      </c>
      <c r="R2244" t="s">
        <v>337</v>
      </c>
      <c r="S2244">
        <v>97217</v>
      </c>
      <c r="T2244" t="s">
        <v>338</v>
      </c>
      <c r="U2244" t="s">
        <v>530</v>
      </c>
      <c r="W2244" t="s">
        <v>6605</v>
      </c>
      <c r="Z2244" t="s">
        <v>6603</v>
      </c>
      <c r="AA2244" t="s">
        <v>6604</v>
      </c>
      <c r="AD2244" t="s">
        <v>336</v>
      </c>
      <c r="AE2244" t="s">
        <v>337</v>
      </c>
      <c r="AF2244">
        <v>97217</v>
      </c>
      <c r="AG2244" t="s">
        <v>338</v>
      </c>
      <c r="AH2244" t="s">
        <v>530</v>
      </c>
      <c r="AJ2244" t="s">
        <v>6605</v>
      </c>
      <c r="AL2244" t="s">
        <v>339</v>
      </c>
      <c r="AM2244">
        <v>10</v>
      </c>
      <c r="AN2244">
        <v>10</v>
      </c>
      <c r="AO2244">
        <v>1406</v>
      </c>
      <c r="AQ2244">
        <v>124008</v>
      </c>
      <c r="AR2244">
        <v>5208</v>
      </c>
      <c r="AS2244" t="s">
        <v>51</v>
      </c>
      <c r="AT2244" t="s">
        <v>52</v>
      </c>
      <c r="AW2244" t="s">
        <v>340</v>
      </c>
      <c r="AX2244" t="s">
        <v>340</v>
      </c>
      <c r="AY2244" t="s">
        <v>419</v>
      </c>
      <c r="AZ2244" t="s">
        <v>420</v>
      </c>
      <c r="BY2244" t="s">
        <v>342</v>
      </c>
      <c r="EQ2244">
        <v>249094</v>
      </c>
      <c r="ER2244" t="s">
        <v>2881</v>
      </c>
      <c r="EV2244">
        <v>17285597</v>
      </c>
      <c r="EW2244">
        <v>928</v>
      </c>
      <c r="EX2244">
        <v>220063</v>
      </c>
      <c r="EY2244" t="s">
        <v>6606</v>
      </c>
      <c r="EZ2244">
        <v>1</v>
      </c>
      <c r="FC2244">
        <v>5208</v>
      </c>
      <c r="FD2244" t="s">
        <v>52</v>
      </c>
    </row>
    <row r="2245" spans="1:160" x14ac:dyDescent="0.3">
      <c r="A2245" t="str">
        <f>VLOOKUP(B2245,Table2[],3,FALSE)</f>
        <v>Digital</v>
      </c>
      <c r="B2245" t="str">
        <f>IF(OR(ISNUMBER(FIND("QVC",Z2245)),ISNUMBER(FIND("QVC",AL2245))),"QVC",IF(OR(ISNUMBER(FIND("NCO",H2245)),ISNUMBER(FIND("NCO",Y2245))), "NCO", IF(AL2245="consumer","PMD.com",VLOOKUP(LEFT(H2245,2),Tables!$E$1:$F$11,2,FALSE))))</f>
        <v>PMD.com</v>
      </c>
      <c r="C2245">
        <f t="shared" si="105"/>
        <v>5342</v>
      </c>
      <c r="D2245">
        <f t="shared" si="106"/>
        <v>1</v>
      </c>
      <c r="E2245" t="str">
        <f t="shared" ca="1" si="107"/>
        <v>shifted orders shipped</v>
      </c>
      <c r="F2245" t="s">
        <v>3539</v>
      </c>
      <c r="G2245" t="s">
        <v>335</v>
      </c>
      <c r="H2245" t="s">
        <v>2880</v>
      </c>
      <c r="I2245" s="6">
        <v>44010.962939814817</v>
      </c>
      <c r="J2245" t="s">
        <v>16</v>
      </c>
      <c r="K2245" s="6">
        <v>44013.35633101852</v>
      </c>
      <c r="M2245" t="s">
        <v>6603</v>
      </c>
      <c r="N2245" t="s">
        <v>6604</v>
      </c>
      <c r="Q2245" t="s">
        <v>336</v>
      </c>
      <c r="R2245" t="s">
        <v>337</v>
      </c>
      <c r="S2245">
        <v>97217</v>
      </c>
      <c r="T2245" t="s">
        <v>338</v>
      </c>
      <c r="U2245" t="s">
        <v>530</v>
      </c>
      <c r="W2245" t="s">
        <v>6605</v>
      </c>
      <c r="Z2245" t="s">
        <v>6603</v>
      </c>
      <c r="AA2245" t="s">
        <v>6604</v>
      </c>
      <c r="AD2245" t="s">
        <v>336</v>
      </c>
      <c r="AE2245" t="s">
        <v>337</v>
      </c>
      <c r="AF2245">
        <v>97217</v>
      </c>
      <c r="AG2245" t="s">
        <v>338</v>
      </c>
      <c r="AH2245" t="s">
        <v>530</v>
      </c>
      <c r="AJ2245" t="s">
        <v>6605</v>
      </c>
      <c r="AL2245" t="s">
        <v>339</v>
      </c>
      <c r="AM2245">
        <v>1</v>
      </c>
      <c r="AN2245">
        <v>1</v>
      </c>
      <c r="AO2245">
        <v>13280</v>
      </c>
      <c r="AQ2245">
        <v>123849</v>
      </c>
      <c r="AR2245">
        <v>5342</v>
      </c>
      <c r="AS2245" t="s">
        <v>1867</v>
      </c>
      <c r="AT2245" t="s">
        <v>149</v>
      </c>
      <c r="AW2245" t="s">
        <v>340</v>
      </c>
      <c r="AX2245" t="s">
        <v>340</v>
      </c>
      <c r="AY2245" t="s">
        <v>345</v>
      </c>
      <c r="AZ2245" t="s">
        <v>346</v>
      </c>
      <c r="BY2245" t="s">
        <v>342</v>
      </c>
      <c r="EQ2245">
        <v>244853</v>
      </c>
      <c r="ER2245" t="s">
        <v>2881</v>
      </c>
      <c r="EV2245">
        <v>17285597</v>
      </c>
      <c r="EW2245">
        <v>928</v>
      </c>
      <c r="EX2245">
        <v>220063</v>
      </c>
      <c r="EY2245" t="s">
        <v>6606</v>
      </c>
      <c r="EZ2245">
        <v>1</v>
      </c>
      <c r="FC2245">
        <v>90425</v>
      </c>
      <c r="FD2245" t="s">
        <v>388</v>
      </c>
    </row>
    <row r="2246" spans="1:160" x14ac:dyDescent="0.3">
      <c r="A2246" t="str">
        <f>VLOOKUP(B2246,Table2[],3,FALSE)</f>
        <v>Digital</v>
      </c>
      <c r="B2246" t="str">
        <f>IF(OR(ISNUMBER(FIND("QVC",Z2246)),ISNUMBER(FIND("QVC",AL2246))),"QVC",IF(OR(ISNUMBER(FIND("NCO",H2246)),ISNUMBER(FIND("NCO",Y2246))), "NCO", IF(AL2246="consumer","PMD.com",VLOOKUP(LEFT(H2246,2),Tables!$E$1:$F$11,2,FALSE))))</f>
        <v>PMD.com</v>
      </c>
      <c r="C2246">
        <f t="shared" si="105"/>
        <v>5341030</v>
      </c>
      <c r="D2246">
        <f t="shared" si="106"/>
        <v>4</v>
      </c>
      <c r="E2246" t="str">
        <f t="shared" ca="1" si="107"/>
        <v>shifted orders shipped</v>
      </c>
      <c r="F2246" t="s">
        <v>3539</v>
      </c>
      <c r="G2246" t="s">
        <v>335</v>
      </c>
      <c r="H2246" t="s">
        <v>2880</v>
      </c>
      <c r="I2246" s="6">
        <v>44010.962939814817</v>
      </c>
      <c r="J2246" t="s">
        <v>16</v>
      </c>
      <c r="K2246" s="6">
        <v>44013.35633101852</v>
      </c>
      <c r="M2246" t="s">
        <v>6603</v>
      </c>
      <c r="N2246" t="s">
        <v>6604</v>
      </c>
      <c r="Q2246" t="s">
        <v>336</v>
      </c>
      <c r="R2246" t="s">
        <v>337</v>
      </c>
      <c r="S2246">
        <v>97217</v>
      </c>
      <c r="T2246" t="s">
        <v>338</v>
      </c>
      <c r="U2246" t="s">
        <v>530</v>
      </c>
      <c r="W2246" t="s">
        <v>6605</v>
      </c>
      <c r="Z2246" t="s">
        <v>6603</v>
      </c>
      <c r="AA2246" t="s">
        <v>6604</v>
      </c>
      <c r="AD2246" t="s">
        <v>336</v>
      </c>
      <c r="AE2246" t="s">
        <v>337</v>
      </c>
      <c r="AF2246">
        <v>97217</v>
      </c>
      <c r="AG2246" t="s">
        <v>338</v>
      </c>
      <c r="AH2246" t="s">
        <v>530</v>
      </c>
      <c r="AJ2246" t="s">
        <v>6605</v>
      </c>
      <c r="AL2246" t="s">
        <v>339</v>
      </c>
      <c r="AM2246">
        <v>4</v>
      </c>
      <c r="AN2246">
        <v>4</v>
      </c>
      <c r="AO2246">
        <v>12859</v>
      </c>
      <c r="AQ2246">
        <v>124642</v>
      </c>
      <c r="AR2246">
        <v>5341030</v>
      </c>
      <c r="AS2246" t="s">
        <v>925</v>
      </c>
      <c r="AT2246" t="s">
        <v>926</v>
      </c>
      <c r="AW2246" t="s">
        <v>366</v>
      </c>
      <c r="AX2246" t="s">
        <v>366</v>
      </c>
      <c r="AY2246" t="s">
        <v>345</v>
      </c>
      <c r="AZ2246" t="s">
        <v>346</v>
      </c>
      <c r="BY2246" t="s">
        <v>342</v>
      </c>
      <c r="EQ2246">
        <v>243275</v>
      </c>
      <c r="ER2246" t="s">
        <v>2881</v>
      </c>
      <c r="EV2246">
        <v>17285597</v>
      </c>
      <c r="EW2246">
        <v>928</v>
      </c>
      <c r="EX2246">
        <v>220063</v>
      </c>
      <c r="EY2246" t="s">
        <v>6606</v>
      </c>
      <c r="EZ2246">
        <v>1</v>
      </c>
      <c r="FC2246">
        <v>95385</v>
      </c>
      <c r="FD2246" t="s">
        <v>3531</v>
      </c>
    </row>
    <row r="2247" spans="1:160" x14ac:dyDescent="0.3">
      <c r="A2247" t="str">
        <f>VLOOKUP(B2247,Table2[],3,FALSE)</f>
        <v>Digital</v>
      </c>
      <c r="B2247" t="str">
        <f>IF(OR(ISNUMBER(FIND("QVC",Z2247)),ISNUMBER(FIND("QVC",AL2247))),"QVC",IF(OR(ISNUMBER(FIND("NCO",H2247)),ISNUMBER(FIND("NCO",Y2247))), "NCO", IF(AL2247="consumer","PMD.com",VLOOKUP(LEFT(H2247,2),Tables!$E$1:$F$11,2,FALSE))))</f>
        <v>PMD.com</v>
      </c>
      <c r="C2247">
        <f t="shared" si="105"/>
        <v>51410001</v>
      </c>
      <c r="D2247">
        <f t="shared" si="106"/>
        <v>40</v>
      </c>
      <c r="E2247" t="str">
        <f t="shared" ca="1" si="107"/>
        <v>shifted orders shipped</v>
      </c>
      <c r="F2247" t="s">
        <v>3539</v>
      </c>
      <c r="G2247" t="s">
        <v>335</v>
      </c>
      <c r="H2247" t="s">
        <v>2880</v>
      </c>
      <c r="I2247" s="6">
        <v>44010.962939814817</v>
      </c>
      <c r="J2247" t="s">
        <v>16</v>
      </c>
      <c r="K2247" s="6">
        <v>44013.35633101852</v>
      </c>
      <c r="M2247" t="s">
        <v>6603</v>
      </c>
      <c r="N2247" t="s">
        <v>6604</v>
      </c>
      <c r="Q2247" t="s">
        <v>336</v>
      </c>
      <c r="R2247" t="s">
        <v>337</v>
      </c>
      <c r="S2247">
        <v>97217</v>
      </c>
      <c r="T2247" t="s">
        <v>338</v>
      </c>
      <c r="U2247" t="s">
        <v>530</v>
      </c>
      <c r="W2247" t="s">
        <v>6605</v>
      </c>
      <c r="Z2247" t="s">
        <v>6603</v>
      </c>
      <c r="AA2247" t="s">
        <v>6604</v>
      </c>
      <c r="AD2247" t="s">
        <v>336</v>
      </c>
      <c r="AE2247" t="s">
        <v>337</v>
      </c>
      <c r="AF2247">
        <v>97217</v>
      </c>
      <c r="AG2247" t="s">
        <v>338</v>
      </c>
      <c r="AH2247" t="s">
        <v>530</v>
      </c>
      <c r="AJ2247" t="s">
        <v>6605</v>
      </c>
      <c r="AL2247" t="s">
        <v>339</v>
      </c>
      <c r="AM2247">
        <v>40</v>
      </c>
      <c r="AN2247">
        <v>40</v>
      </c>
      <c r="AO2247">
        <v>10146</v>
      </c>
      <c r="AQ2247">
        <v>124431</v>
      </c>
      <c r="AR2247">
        <v>51410001</v>
      </c>
      <c r="AS2247" t="s">
        <v>2386</v>
      </c>
      <c r="AT2247" t="s">
        <v>81</v>
      </c>
      <c r="AW2247" t="s">
        <v>340</v>
      </c>
      <c r="AX2247" t="s">
        <v>340</v>
      </c>
      <c r="AY2247" t="s">
        <v>432</v>
      </c>
      <c r="AZ2247">
        <v>0</v>
      </c>
      <c r="BY2247" t="s">
        <v>342</v>
      </c>
      <c r="EQ2247">
        <v>253369</v>
      </c>
      <c r="ER2247" t="s">
        <v>2881</v>
      </c>
      <c r="EV2247">
        <v>17285597</v>
      </c>
      <c r="EW2247">
        <v>928</v>
      </c>
      <c r="EX2247">
        <v>220063</v>
      </c>
      <c r="EY2247" t="s">
        <v>6606</v>
      </c>
      <c r="EZ2247">
        <v>1</v>
      </c>
      <c r="FC2247">
        <v>51410001</v>
      </c>
      <c r="FD2247" t="s">
        <v>81</v>
      </c>
    </row>
    <row r="2248" spans="1:160" x14ac:dyDescent="0.3">
      <c r="A2248" t="str">
        <f>VLOOKUP(B2248,Table2[],3,FALSE)</f>
        <v>Digital</v>
      </c>
      <c r="B2248" t="str">
        <f>IF(OR(ISNUMBER(FIND("QVC",Z2248)),ISNUMBER(FIND("QVC",AL2248))),"QVC",IF(OR(ISNUMBER(FIND("NCO",H2248)),ISNUMBER(FIND("NCO",Y2248))), "NCO", IF(AL2248="consumer","PMD.com",VLOOKUP(LEFT(H2248,2),Tables!$E$1:$F$11,2,FALSE))))</f>
        <v>PMD.com</v>
      </c>
      <c r="C2248">
        <f t="shared" si="105"/>
        <v>51090030</v>
      </c>
      <c r="D2248">
        <f t="shared" si="106"/>
        <v>4</v>
      </c>
      <c r="E2248" t="str">
        <f t="shared" ca="1" si="107"/>
        <v>shifted orders shipped</v>
      </c>
      <c r="F2248" t="s">
        <v>3539</v>
      </c>
      <c r="G2248" t="s">
        <v>335</v>
      </c>
      <c r="H2248" t="s">
        <v>2880</v>
      </c>
      <c r="I2248" s="6">
        <v>44010.962939814817</v>
      </c>
      <c r="J2248" t="s">
        <v>16</v>
      </c>
      <c r="K2248" s="6">
        <v>44013.35633101852</v>
      </c>
      <c r="M2248" t="s">
        <v>6603</v>
      </c>
      <c r="N2248" t="s">
        <v>6604</v>
      </c>
      <c r="Q2248" t="s">
        <v>336</v>
      </c>
      <c r="R2248" t="s">
        <v>337</v>
      </c>
      <c r="S2248">
        <v>97217</v>
      </c>
      <c r="T2248" t="s">
        <v>338</v>
      </c>
      <c r="U2248" t="s">
        <v>530</v>
      </c>
      <c r="W2248" t="s">
        <v>6605</v>
      </c>
      <c r="Z2248" t="s">
        <v>6603</v>
      </c>
      <c r="AA2248" t="s">
        <v>6604</v>
      </c>
      <c r="AD2248" t="s">
        <v>336</v>
      </c>
      <c r="AE2248" t="s">
        <v>337</v>
      </c>
      <c r="AF2248">
        <v>97217</v>
      </c>
      <c r="AG2248" t="s">
        <v>338</v>
      </c>
      <c r="AH2248" t="s">
        <v>530</v>
      </c>
      <c r="AJ2248" t="s">
        <v>6605</v>
      </c>
      <c r="AL2248" t="s">
        <v>339</v>
      </c>
      <c r="AM2248">
        <v>4</v>
      </c>
      <c r="AN2248">
        <v>4</v>
      </c>
      <c r="AO2248">
        <v>6688</v>
      </c>
      <c r="AQ2248">
        <v>125960</v>
      </c>
      <c r="AR2248">
        <v>51090030</v>
      </c>
      <c r="AS2248" t="s">
        <v>996</v>
      </c>
      <c r="AT2248" t="s">
        <v>628</v>
      </c>
      <c r="AW2248" t="s">
        <v>343</v>
      </c>
      <c r="BY2248" t="s">
        <v>342</v>
      </c>
      <c r="BZ2248" t="b">
        <v>0</v>
      </c>
      <c r="EQ2248">
        <v>244453</v>
      </c>
      <c r="ER2248" t="s">
        <v>2881</v>
      </c>
      <c r="EV2248">
        <v>17285597</v>
      </c>
      <c r="EW2248">
        <v>928</v>
      </c>
      <c r="EX2248">
        <v>220063</v>
      </c>
      <c r="EY2248" t="s">
        <v>6606</v>
      </c>
      <c r="EZ2248">
        <v>1</v>
      </c>
      <c r="FC2248">
        <v>95385</v>
      </c>
      <c r="FD2248" t="s">
        <v>3531</v>
      </c>
    </row>
    <row r="2249" spans="1:160" x14ac:dyDescent="0.3">
      <c r="A2249" t="str">
        <f>VLOOKUP(B2249,Table2[],3,FALSE)</f>
        <v>Digital</v>
      </c>
      <c r="B2249" t="str">
        <f>IF(OR(ISNUMBER(FIND("QVC",Z2249)),ISNUMBER(FIND("QVC",AL2249))),"QVC",IF(OR(ISNUMBER(FIND("NCO",H2249)),ISNUMBER(FIND("NCO",Y2249))), "NCO", IF(AL2249="consumer","PMD.com",VLOOKUP(LEFT(H2249,2),Tables!$E$1:$F$11,2,FALSE))))</f>
        <v>PMD.com</v>
      </c>
      <c r="C2249">
        <f t="shared" si="105"/>
        <v>51090030</v>
      </c>
      <c r="D2249">
        <f t="shared" si="106"/>
        <v>1</v>
      </c>
      <c r="E2249" t="str">
        <f t="shared" ca="1" si="107"/>
        <v>shifted orders shipped</v>
      </c>
      <c r="F2249" t="s">
        <v>3539</v>
      </c>
      <c r="G2249" t="s">
        <v>335</v>
      </c>
      <c r="H2249" t="s">
        <v>6607</v>
      </c>
      <c r="I2249" s="6">
        <v>44011.97351851852</v>
      </c>
      <c r="J2249" t="s">
        <v>16</v>
      </c>
      <c r="K2249" s="6">
        <v>44013.363715277781</v>
      </c>
      <c r="M2249" t="s">
        <v>6608</v>
      </c>
      <c r="N2249" t="s">
        <v>6609</v>
      </c>
      <c r="Q2249" t="s">
        <v>1074</v>
      </c>
      <c r="R2249" t="s">
        <v>376</v>
      </c>
      <c r="S2249" t="s">
        <v>6610</v>
      </c>
      <c r="T2249" t="s">
        <v>338</v>
      </c>
      <c r="U2249" t="s">
        <v>530</v>
      </c>
      <c r="W2249" t="s">
        <v>6611</v>
      </c>
      <c r="Z2249" t="s">
        <v>6608</v>
      </c>
      <c r="AA2249" t="s">
        <v>6609</v>
      </c>
      <c r="AD2249" t="s">
        <v>1074</v>
      </c>
      <c r="AE2249" t="s">
        <v>376</v>
      </c>
      <c r="AF2249" t="s">
        <v>6610</v>
      </c>
      <c r="AG2249" t="s">
        <v>338</v>
      </c>
      <c r="AH2249" t="s">
        <v>530</v>
      </c>
      <c r="AJ2249" t="s">
        <v>6611</v>
      </c>
      <c r="AL2249" t="s">
        <v>339</v>
      </c>
      <c r="AM2249">
        <v>1</v>
      </c>
      <c r="AN2249">
        <v>1</v>
      </c>
      <c r="AO2249">
        <v>6688</v>
      </c>
      <c r="AQ2249">
        <v>125960</v>
      </c>
      <c r="AR2249">
        <v>51090030</v>
      </c>
      <c r="AS2249" t="s">
        <v>3043</v>
      </c>
      <c r="AT2249" t="s">
        <v>628</v>
      </c>
      <c r="AW2249" t="s">
        <v>343</v>
      </c>
      <c r="BY2249" t="s">
        <v>342</v>
      </c>
      <c r="BZ2249" t="b">
        <v>0</v>
      </c>
      <c r="EQ2249">
        <v>243047</v>
      </c>
      <c r="ER2249" t="s">
        <v>6612</v>
      </c>
      <c r="EV2249">
        <v>17287150</v>
      </c>
      <c r="EW2249">
        <v>928</v>
      </c>
      <c r="EX2249">
        <v>220749</v>
      </c>
      <c r="EY2249" t="s">
        <v>6613</v>
      </c>
      <c r="EZ2249">
        <v>1</v>
      </c>
      <c r="FC2249">
        <v>95385</v>
      </c>
      <c r="FD2249" t="s">
        <v>3531</v>
      </c>
    </row>
    <row r="2250" spans="1:160" x14ac:dyDescent="0.3">
      <c r="A2250" t="str">
        <f>VLOOKUP(B2250,Table2[],3,FALSE)</f>
        <v>Digital</v>
      </c>
      <c r="B2250" t="str">
        <f>IF(OR(ISNUMBER(FIND("QVC",Z2250)),ISNUMBER(FIND("QVC",AL2250))),"QVC",IF(OR(ISNUMBER(FIND("NCO",H2250)),ISNUMBER(FIND("NCO",Y2250))), "NCO", IF(AL2250="consumer","PMD.com",VLOOKUP(LEFT(H2250,2),Tables!$E$1:$F$11,2,FALSE))))</f>
        <v>PMD.com</v>
      </c>
      <c r="C2250">
        <f t="shared" si="105"/>
        <v>52430001</v>
      </c>
      <c r="D2250">
        <f t="shared" si="106"/>
        <v>1</v>
      </c>
      <c r="E2250" t="str">
        <f t="shared" ca="1" si="107"/>
        <v>shifted orders shipped</v>
      </c>
      <c r="F2250" t="s">
        <v>3539</v>
      </c>
      <c r="G2250" t="s">
        <v>335</v>
      </c>
      <c r="H2250" t="s">
        <v>6607</v>
      </c>
      <c r="I2250" s="6">
        <v>44011.97351851852</v>
      </c>
      <c r="J2250" t="s">
        <v>16</v>
      </c>
      <c r="K2250" s="6">
        <v>44013.363715277781</v>
      </c>
      <c r="M2250" t="s">
        <v>6608</v>
      </c>
      <c r="N2250" t="s">
        <v>6609</v>
      </c>
      <c r="Q2250" t="s">
        <v>1074</v>
      </c>
      <c r="R2250" t="s">
        <v>376</v>
      </c>
      <c r="S2250" t="s">
        <v>6610</v>
      </c>
      <c r="T2250" t="s">
        <v>338</v>
      </c>
      <c r="U2250" t="s">
        <v>530</v>
      </c>
      <c r="W2250" t="s">
        <v>6611</v>
      </c>
      <c r="Z2250" t="s">
        <v>6608</v>
      </c>
      <c r="AA2250" t="s">
        <v>6609</v>
      </c>
      <c r="AD2250" t="s">
        <v>1074</v>
      </c>
      <c r="AE2250" t="s">
        <v>376</v>
      </c>
      <c r="AF2250" t="s">
        <v>6610</v>
      </c>
      <c r="AG2250" t="s">
        <v>338</v>
      </c>
      <c r="AH2250" t="s">
        <v>530</v>
      </c>
      <c r="AJ2250" t="s">
        <v>6611</v>
      </c>
      <c r="AL2250" t="s">
        <v>339</v>
      </c>
      <c r="AM2250">
        <v>1</v>
      </c>
      <c r="AN2250">
        <v>1</v>
      </c>
      <c r="AO2250">
        <v>12063</v>
      </c>
      <c r="AQ2250">
        <v>127155</v>
      </c>
      <c r="AR2250">
        <v>52430001</v>
      </c>
      <c r="AS2250" t="s">
        <v>927</v>
      </c>
      <c r="AT2250" t="s">
        <v>75</v>
      </c>
      <c r="AW2250" t="s">
        <v>340</v>
      </c>
      <c r="AX2250" t="s">
        <v>340</v>
      </c>
      <c r="AY2250" t="s">
        <v>357</v>
      </c>
      <c r="AZ2250" t="s">
        <v>363</v>
      </c>
      <c r="BY2250" t="s">
        <v>342</v>
      </c>
      <c r="EQ2250">
        <v>249990</v>
      </c>
      <c r="ER2250" t="s">
        <v>6612</v>
      </c>
      <c r="EV2250">
        <v>17287150</v>
      </c>
      <c r="EW2250">
        <v>928</v>
      </c>
      <c r="EX2250">
        <v>220749</v>
      </c>
      <c r="EY2250" t="s">
        <v>6613</v>
      </c>
      <c r="EZ2250">
        <v>1</v>
      </c>
      <c r="FC2250">
        <v>95385</v>
      </c>
      <c r="FD2250" t="s">
        <v>3531</v>
      </c>
    </row>
    <row r="2251" spans="1:160" x14ac:dyDescent="0.3">
      <c r="A2251" t="str">
        <f>VLOOKUP(B2251,Table2[],3,FALSE)</f>
        <v>Digital</v>
      </c>
      <c r="B2251" t="str">
        <f>IF(OR(ISNUMBER(FIND("QVC",Z2251)),ISNUMBER(FIND("QVC",AL2251))),"QVC",IF(OR(ISNUMBER(FIND("NCO",H2251)),ISNUMBER(FIND("NCO",Y2251))), "NCO", IF(AL2251="consumer","PMD.com",VLOOKUP(LEFT(H2251,2),Tables!$E$1:$F$11,2,FALSE))))</f>
        <v>PMD.com</v>
      </c>
      <c r="C2251">
        <f t="shared" si="105"/>
        <v>52710001</v>
      </c>
      <c r="D2251">
        <f t="shared" si="106"/>
        <v>1</v>
      </c>
      <c r="E2251" t="str">
        <f t="shared" ca="1" si="107"/>
        <v>shifted orders shipped</v>
      </c>
      <c r="F2251" t="s">
        <v>3539</v>
      </c>
      <c r="G2251" t="s">
        <v>335</v>
      </c>
      <c r="H2251" t="s">
        <v>6607</v>
      </c>
      <c r="I2251" s="6">
        <v>44011.97351851852</v>
      </c>
      <c r="J2251" t="s">
        <v>16</v>
      </c>
      <c r="K2251" s="6">
        <v>44013.363715277781</v>
      </c>
      <c r="M2251" t="s">
        <v>6608</v>
      </c>
      <c r="N2251" t="s">
        <v>6609</v>
      </c>
      <c r="Q2251" t="s">
        <v>1074</v>
      </c>
      <c r="R2251" t="s">
        <v>376</v>
      </c>
      <c r="S2251" t="s">
        <v>6610</v>
      </c>
      <c r="T2251" t="s">
        <v>338</v>
      </c>
      <c r="U2251" t="s">
        <v>530</v>
      </c>
      <c r="W2251" t="s">
        <v>6611</v>
      </c>
      <c r="Z2251" t="s">
        <v>6608</v>
      </c>
      <c r="AA2251" t="s">
        <v>6609</v>
      </c>
      <c r="AD2251" t="s">
        <v>1074</v>
      </c>
      <c r="AE2251" t="s">
        <v>376</v>
      </c>
      <c r="AF2251" t="s">
        <v>6610</v>
      </c>
      <c r="AG2251" t="s">
        <v>338</v>
      </c>
      <c r="AH2251" t="s">
        <v>530</v>
      </c>
      <c r="AJ2251" t="s">
        <v>6611</v>
      </c>
      <c r="AL2251" t="s">
        <v>339</v>
      </c>
      <c r="AM2251">
        <v>1</v>
      </c>
      <c r="AN2251">
        <v>1</v>
      </c>
      <c r="AO2251">
        <v>3399</v>
      </c>
      <c r="AQ2251">
        <v>124439</v>
      </c>
      <c r="AR2251">
        <v>52710001</v>
      </c>
      <c r="AS2251" t="s">
        <v>150</v>
      </c>
      <c r="AT2251" t="s">
        <v>151</v>
      </c>
      <c r="AW2251" t="s">
        <v>340</v>
      </c>
      <c r="AX2251" t="s">
        <v>340</v>
      </c>
      <c r="AY2251" t="s">
        <v>382</v>
      </c>
      <c r="AZ2251">
        <v>0</v>
      </c>
      <c r="BY2251" t="s">
        <v>342</v>
      </c>
      <c r="EQ2251">
        <v>249198</v>
      </c>
      <c r="ER2251" t="s">
        <v>6612</v>
      </c>
      <c r="EV2251">
        <v>17287150</v>
      </c>
      <c r="EW2251">
        <v>928</v>
      </c>
      <c r="EX2251">
        <v>220749</v>
      </c>
      <c r="EY2251" t="s">
        <v>6613</v>
      </c>
      <c r="EZ2251">
        <v>1</v>
      </c>
      <c r="FC2251">
        <v>95314</v>
      </c>
      <c r="FD2251" t="s">
        <v>528</v>
      </c>
    </row>
    <row r="2252" spans="1:160" x14ac:dyDescent="0.3">
      <c r="A2252" t="str">
        <f>VLOOKUP(B2252,Table2[],3,FALSE)</f>
        <v>Digital</v>
      </c>
      <c r="B2252" t="str">
        <f>IF(OR(ISNUMBER(FIND("QVC",Z2252)),ISNUMBER(FIND("QVC",AL2252))),"QVC",IF(OR(ISNUMBER(FIND("NCO",H2252)),ISNUMBER(FIND("NCO",Y2252))), "NCO", IF(AL2252="consumer","PMD.com",VLOOKUP(LEFT(H2252,2),Tables!$E$1:$F$11,2,FALSE))))</f>
        <v>PMD.com</v>
      </c>
      <c r="C2252">
        <f t="shared" ref="C2252:C2315" si="108">AR2252</f>
        <v>55300001</v>
      </c>
      <c r="D2252">
        <f t="shared" ref="D2252:D2315" si="109">AN2252</f>
        <v>1</v>
      </c>
      <c r="E2252" t="str">
        <f t="shared" ca="1" si="107"/>
        <v>shifted orders shipped</v>
      </c>
      <c r="F2252" t="s">
        <v>3539</v>
      </c>
      <c r="G2252" t="s">
        <v>335</v>
      </c>
      <c r="H2252" t="s">
        <v>6607</v>
      </c>
      <c r="I2252" s="6">
        <v>44011.97351851852</v>
      </c>
      <c r="J2252" t="s">
        <v>16</v>
      </c>
      <c r="K2252" s="6">
        <v>44013.363715277781</v>
      </c>
      <c r="M2252" t="s">
        <v>6608</v>
      </c>
      <c r="N2252" t="s">
        <v>6609</v>
      </c>
      <c r="Q2252" t="s">
        <v>1074</v>
      </c>
      <c r="R2252" t="s">
        <v>376</v>
      </c>
      <c r="S2252" t="s">
        <v>6610</v>
      </c>
      <c r="T2252" t="s">
        <v>338</v>
      </c>
      <c r="U2252" t="s">
        <v>530</v>
      </c>
      <c r="W2252" t="s">
        <v>6611</v>
      </c>
      <c r="Z2252" t="s">
        <v>6608</v>
      </c>
      <c r="AA2252" t="s">
        <v>6609</v>
      </c>
      <c r="AD2252" t="s">
        <v>1074</v>
      </c>
      <c r="AE2252" t="s">
        <v>376</v>
      </c>
      <c r="AF2252" t="s">
        <v>6610</v>
      </c>
      <c r="AG2252" t="s">
        <v>338</v>
      </c>
      <c r="AH2252" t="s">
        <v>530</v>
      </c>
      <c r="AJ2252" t="s">
        <v>6611</v>
      </c>
      <c r="AL2252" t="s">
        <v>339</v>
      </c>
      <c r="AM2252">
        <v>1</v>
      </c>
      <c r="AN2252">
        <v>1</v>
      </c>
      <c r="AO2252">
        <v>5039</v>
      </c>
      <c r="AQ2252">
        <v>124479</v>
      </c>
      <c r="AR2252">
        <v>55300001</v>
      </c>
      <c r="AS2252" t="s">
        <v>3008</v>
      </c>
      <c r="AT2252" t="s">
        <v>153</v>
      </c>
      <c r="AW2252" t="s">
        <v>340</v>
      </c>
      <c r="AX2252" t="s">
        <v>340</v>
      </c>
      <c r="AY2252" t="s">
        <v>382</v>
      </c>
      <c r="AZ2252">
        <v>0</v>
      </c>
      <c r="BY2252" t="s">
        <v>342</v>
      </c>
      <c r="EQ2252">
        <v>253396</v>
      </c>
      <c r="ER2252" t="s">
        <v>6612</v>
      </c>
      <c r="EV2252">
        <v>17287150</v>
      </c>
      <c r="EW2252">
        <v>928</v>
      </c>
      <c r="EX2252">
        <v>220749</v>
      </c>
      <c r="EY2252" t="s">
        <v>6613</v>
      </c>
      <c r="EZ2252">
        <v>1</v>
      </c>
      <c r="FC2252">
        <v>95314</v>
      </c>
      <c r="FD2252" t="s">
        <v>528</v>
      </c>
    </row>
    <row r="2253" spans="1:160" x14ac:dyDescent="0.3">
      <c r="A2253" t="str">
        <f>VLOOKUP(B2253,Table2[],3,FALSE)</f>
        <v>Digital</v>
      </c>
      <c r="B2253" t="str">
        <f>IF(OR(ISNUMBER(FIND("QVC",Z2253)),ISNUMBER(FIND("QVC",AL2253))),"QVC",IF(OR(ISNUMBER(FIND("NCO",H2253)),ISNUMBER(FIND("NCO",Y2253))), "NCO", IF(AL2253="consumer","PMD.com",VLOOKUP(LEFT(H2253,2),Tables!$E$1:$F$11,2,FALSE))))</f>
        <v>PMD.com</v>
      </c>
      <c r="C2253">
        <f t="shared" si="108"/>
        <v>55110011</v>
      </c>
      <c r="D2253">
        <f t="shared" si="109"/>
        <v>1</v>
      </c>
      <c r="E2253" t="str">
        <f t="shared" ca="1" si="107"/>
        <v>shifted orders shipped</v>
      </c>
      <c r="F2253" t="s">
        <v>3539</v>
      </c>
      <c r="G2253" t="s">
        <v>335</v>
      </c>
      <c r="H2253" t="s">
        <v>6607</v>
      </c>
      <c r="I2253" s="6">
        <v>44011.97351851852</v>
      </c>
      <c r="J2253" t="s">
        <v>16</v>
      </c>
      <c r="K2253" s="6">
        <v>44013.363715277781</v>
      </c>
      <c r="M2253" t="s">
        <v>6608</v>
      </c>
      <c r="N2253" t="s">
        <v>6609</v>
      </c>
      <c r="Q2253" t="s">
        <v>1074</v>
      </c>
      <c r="R2253" t="s">
        <v>376</v>
      </c>
      <c r="S2253" t="s">
        <v>6610</v>
      </c>
      <c r="T2253" t="s">
        <v>338</v>
      </c>
      <c r="U2253" t="s">
        <v>530</v>
      </c>
      <c r="W2253" t="s">
        <v>6611</v>
      </c>
      <c r="Z2253" t="s">
        <v>6608</v>
      </c>
      <c r="AA2253" t="s">
        <v>6609</v>
      </c>
      <c r="AD2253" t="s">
        <v>1074</v>
      </c>
      <c r="AE2253" t="s">
        <v>376</v>
      </c>
      <c r="AF2253" t="s">
        <v>6610</v>
      </c>
      <c r="AG2253" t="s">
        <v>338</v>
      </c>
      <c r="AH2253" t="s">
        <v>530</v>
      </c>
      <c r="AJ2253" t="s">
        <v>6611</v>
      </c>
      <c r="AL2253" t="s">
        <v>339</v>
      </c>
      <c r="AM2253">
        <v>1</v>
      </c>
      <c r="AN2253">
        <v>1</v>
      </c>
      <c r="AO2253">
        <v>2688</v>
      </c>
      <c r="AQ2253">
        <v>123763</v>
      </c>
      <c r="AR2253">
        <v>55110011</v>
      </c>
      <c r="AS2253" t="s">
        <v>120</v>
      </c>
      <c r="AT2253" t="s">
        <v>121</v>
      </c>
      <c r="AW2253" t="s">
        <v>340</v>
      </c>
      <c r="AX2253" t="s">
        <v>340</v>
      </c>
      <c r="AY2253" t="s">
        <v>382</v>
      </c>
      <c r="AZ2253">
        <v>0</v>
      </c>
      <c r="BY2253" t="s">
        <v>342</v>
      </c>
      <c r="EQ2253">
        <v>248980</v>
      </c>
      <c r="ER2253" t="s">
        <v>6612</v>
      </c>
      <c r="EV2253">
        <v>17287150</v>
      </c>
      <c r="EW2253">
        <v>928</v>
      </c>
      <c r="EX2253">
        <v>220749</v>
      </c>
      <c r="EY2253" t="s">
        <v>6613</v>
      </c>
      <c r="EZ2253">
        <v>1</v>
      </c>
      <c r="FC2253">
        <v>55110011</v>
      </c>
      <c r="FD2253" t="s">
        <v>121</v>
      </c>
    </row>
    <row r="2254" spans="1:160" x14ac:dyDescent="0.3">
      <c r="A2254" t="str">
        <f>VLOOKUP(B2254,Table2[],3,FALSE)</f>
        <v>Digital</v>
      </c>
      <c r="B2254" t="str">
        <f>IF(OR(ISNUMBER(FIND("QVC",Z2254)),ISNUMBER(FIND("QVC",AL2254))),"QVC",IF(OR(ISNUMBER(FIND("NCO",H2254)),ISNUMBER(FIND("NCO",Y2254))), "NCO", IF(AL2254="consumer","PMD.com",VLOOKUP(LEFT(H2254,2),Tables!$E$1:$F$11,2,FALSE))))</f>
        <v>PMD.com</v>
      </c>
      <c r="C2254">
        <f t="shared" si="108"/>
        <v>53920001</v>
      </c>
      <c r="D2254">
        <f t="shared" si="109"/>
        <v>1</v>
      </c>
      <c r="E2254" t="str">
        <f t="shared" ca="1" si="107"/>
        <v>shifted orders shipped</v>
      </c>
      <c r="F2254" t="s">
        <v>3539</v>
      </c>
      <c r="G2254" t="s">
        <v>335</v>
      </c>
      <c r="H2254" t="s">
        <v>6607</v>
      </c>
      <c r="I2254" s="6">
        <v>44011.97351851852</v>
      </c>
      <c r="J2254" t="s">
        <v>16</v>
      </c>
      <c r="K2254" s="6">
        <v>44013.363715277781</v>
      </c>
      <c r="M2254" t="s">
        <v>6608</v>
      </c>
      <c r="N2254" t="s">
        <v>6609</v>
      </c>
      <c r="Q2254" t="s">
        <v>1074</v>
      </c>
      <c r="R2254" t="s">
        <v>376</v>
      </c>
      <c r="S2254" t="s">
        <v>6610</v>
      </c>
      <c r="T2254" t="s">
        <v>338</v>
      </c>
      <c r="U2254" t="s">
        <v>530</v>
      </c>
      <c r="W2254" t="s">
        <v>6611</v>
      </c>
      <c r="Z2254" t="s">
        <v>6608</v>
      </c>
      <c r="AA2254" t="s">
        <v>6609</v>
      </c>
      <c r="AD2254" t="s">
        <v>1074</v>
      </c>
      <c r="AE2254" t="s">
        <v>376</v>
      </c>
      <c r="AF2254" t="s">
        <v>6610</v>
      </c>
      <c r="AG2254" t="s">
        <v>338</v>
      </c>
      <c r="AH2254" t="s">
        <v>530</v>
      </c>
      <c r="AJ2254" t="s">
        <v>6611</v>
      </c>
      <c r="AL2254" t="s">
        <v>339</v>
      </c>
      <c r="AM2254">
        <v>1</v>
      </c>
      <c r="AN2254">
        <v>1</v>
      </c>
      <c r="AO2254">
        <v>14899</v>
      </c>
      <c r="AQ2254">
        <v>124468</v>
      </c>
      <c r="AR2254">
        <v>53920001</v>
      </c>
      <c r="AS2254">
        <v>9000000</v>
      </c>
      <c r="AT2254" t="s">
        <v>40</v>
      </c>
      <c r="AW2254" t="s">
        <v>343</v>
      </c>
      <c r="BY2254" t="s">
        <v>342</v>
      </c>
      <c r="EQ2254">
        <v>243396</v>
      </c>
      <c r="ER2254" t="s">
        <v>6612</v>
      </c>
      <c r="EV2254">
        <v>17287150</v>
      </c>
      <c r="EW2254">
        <v>928</v>
      </c>
      <c r="EX2254">
        <v>220749</v>
      </c>
      <c r="EY2254" t="s">
        <v>6613</v>
      </c>
      <c r="EZ2254">
        <v>1</v>
      </c>
      <c r="FC2254">
        <v>95385</v>
      </c>
      <c r="FD2254" t="s">
        <v>3531</v>
      </c>
    </row>
    <row r="2255" spans="1:160" x14ac:dyDescent="0.3">
      <c r="A2255" t="str">
        <f>VLOOKUP(B2255,Table2[],3,FALSE)</f>
        <v>Digital</v>
      </c>
      <c r="B2255" t="str">
        <f>IF(OR(ISNUMBER(FIND("QVC",Z2255)),ISNUMBER(FIND("QVC",AL2255))),"QVC",IF(OR(ISNUMBER(FIND("NCO",H2255)),ISNUMBER(FIND("NCO",Y2255))), "NCO", IF(AL2255="consumer","PMD.com",VLOOKUP(LEFT(H2255,2),Tables!$E$1:$F$11,2,FALSE))))</f>
        <v>PMD.com</v>
      </c>
      <c r="C2255">
        <f t="shared" si="108"/>
        <v>5341030</v>
      </c>
      <c r="D2255">
        <f t="shared" si="109"/>
        <v>1</v>
      </c>
      <c r="E2255" t="str">
        <f t="shared" ca="1" si="107"/>
        <v>shifted orders shipped</v>
      </c>
      <c r="F2255" t="s">
        <v>3539</v>
      </c>
      <c r="G2255" t="s">
        <v>335</v>
      </c>
      <c r="H2255" t="s">
        <v>6607</v>
      </c>
      <c r="I2255" s="6">
        <v>44011.97351851852</v>
      </c>
      <c r="J2255" t="s">
        <v>16</v>
      </c>
      <c r="K2255" s="6">
        <v>44013.363715277781</v>
      </c>
      <c r="M2255" t="s">
        <v>6608</v>
      </c>
      <c r="N2255" t="s">
        <v>6609</v>
      </c>
      <c r="Q2255" t="s">
        <v>1074</v>
      </c>
      <c r="R2255" t="s">
        <v>376</v>
      </c>
      <c r="S2255" t="s">
        <v>6610</v>
      </c>
      <c r="T2255" t="s">
        <v>338</v>
      </c>
      <c r="U2255" t="s">
        <v>530</v>
      </c>
      <c r="W2255" t="s">
        <v>6611</v>
      </c>
      <c r="Z2255" t="s">
        <v>6608</v>
      </c>
      <c r="AA2255" t="s">
        <v>6609</v>
      </c>
      <c r="AD2255" t="s">
        <v>1074</v>
      </c>
      <c r="AE2255" t="s">
        <v>376</v>
      </c>
      <c r="AF2255" t="s">
        <v>6610</v>
      </c>
      <c r="AG2255" t="s">
        <v>338</v>
      </c>
      <c r="AH2255" t="s">
        <v>530</v>
      </c>
      <c r="AJ2255" t="s">
        <v>6611</v>
      </c>
      <c r="AL2255" t="s">
        <v>339</v>
      </c>
      <c r="AM2255">
        <v>1</v>
      </c>
      <c r="AN2255">
        <v>1</v>
      </c>
      <c r="AO2255">
        <v>12859</v>
      </c>
      <c r="AQ2255">
        <v>124642</v>
      </c>
      <c r="AR2255">
        <v>5341030</v>
      </c>
      <c r="AS2255" t="s">
        <v>925</v>
      </c>
      <c r="AT2255" t="s">
        <v>926</v>
      </c>
      <c r="AW2255" t="s">
        <v>366</v>
      </c>
      <c r="AX2255" t="s">
        <v>366</v>
      </c>
      <c r="AY2255" t="s">
        <v>345</v>
      </c>
      <c r="AZ2255" t="s">
        <v>346</v>
      </c>
      <c r="BY2255" t="s">
        <v>342</v>
      </c>
      <c r="EQ2255">
        <v>243275</v>
      </c>
      <c r="ER2255" t="s">
        <v>6612</v>
      </c>
      <c r="EV2255">
        <v>17287150</v>
      </c>
      <c r="EW2255">
        <v>928</v>
      </c>
      <c r="EX2255">
        <v>220749</v>
      </c>
      <c r="EY2255" t="s">
        <v>6613</v>
      </c>
      <c r="EZ2255">
        <v>1</v>
      </c>
      <c r="FC2255">
        <v>95385</v>
      </c>
      <c r="FD2255" t="s">
        <v>3531</v>
      </c>
    </row>
    <row r="2256" spans="1:160" x14ac:dyDescent="0.3">
      <c r="A2256" t="str">
        <f>VLOOKUP(B2256,Table2[],3,FALSE)</f>
        <v>Digital</v>
      </c>
      <c r="B2256" t="str">
        <f>IF(OR(ISNUMBER(FIND("QVC",Z2256)),ISNUMBER(FIND("QVC",AL2256))),"QVC",IF(OR(ISNUMBER(FIND("NCO",H2256)),ISNUMBER(FIND("NCO",Y2256))), "NCO", IF(AL2256="consumer","PMD.com",VLOOKUP(LEFT(H2256,2),Tables!$E$1:$F$11,2,FALSE))))</f>
        <v>PMD.com</v>
      </c>
      <c r="C2256">
        <f t="shared" si="108"/>
        <v>51070001</v>
      </c>
      <c r="D2256">
        <f t="shared" si="109"/>
        <v>1</v>
      </c>
      <c r="E2256" t="str">
        <f t="shared" ca="1" si="107"/>
        <v>shifted orders shipped</v>
      </c>
      <c r="F2256" t="s">
        <v>3539</v>
      </c>
      <c r="G2256" t="s">
        <v>335</v>
      </c>
      <c r="H2256" t="s">
        <v>6614</v>
      </c>
      <c r="I2256" s="6">
        <v>44012.202465277776</v>
      </c>
      <c r="J2256" t="s">
        <v>16</v>
      </c>
      <c r="K2256" s="6">
        <v>44013.363842592589</v>
      </c>
      <c r="M2256" t="s">
        <v>6615</v>
      </c>
      <c r="N2256" t="s">
        <v>6616</v>
      </c>
      <c r="Q2256" t="s">
        <v>6617</v>
      </c>
      <c r="R2256" t="s">
        <v>414</v>
      </c>
      <c r="S2256">
        <v>8628</v>
      </c>
      <c r="T2256" t="s">
        <v>338</v>
      </c>
      <c r="U2256" t="s">
        <v>530</v>
      </c>
      <c r="W2256" t="s">
        <v>6618</v>
      </c>
      <c r="Z2256" t="s">
        <v>6615</v>
      </c>
      <c r="AA2256" t="s">
        <v>6616</v>
      </c>
      <c r="AD2256" t="s">
        <v>6617</v>
      </c>
      <c r="AE2256" t="s">
        <v>414</v>
      </c>
      <c r="AF2256">
        <v>8628</v>
      </c>
      <c r="AG2256" t="s">
        <v>338</v>
      </c>
      <c r="AH2256" t="s">
        <v>530</v>
      </c>
      <c r="AJ2256" t="s">
        <v>6618</v>
      </c>
      <c r="AL2256" t="s">
        <v>339</v>
      </c>
      <c r="AM2256">
        <v>1</v>
      </c>
      <c r="AN2256">
        <v>1</v>
      </c>
      <c r="AO2256">
        <v>10147</v>
      </c>
      <c r="AQ2256">
        <v>124429</v>
      </c>
      <c r="AR2256">
        <v>51070001</v>
      </c>
      <c r="AS2256" t="s">
        <v>1886</v>
      </c>
      <c r="AT2256" t="s">
        <v>45</v>
      </c>
      <c r="AW2256" t="s">
        <v>343</v>
      </c>
      <c r="BY2256" t="s">
        <v>342</v>
      </c>
      <c r="EQ2256">
        <v>251956</v>
      </c>
      <c r="ER2256" t="s">
        <v>6619</v>
      </c>
      <c r="EV2256">
        <v>17287246</v>
      </c>
      <c r="EW2256">
        <v>928</v>
      </c>
      <c r="EX2256">
        <v>220810</v>
      </c>
      <c r="EY2256">
        <v>9.2748999964335493E+25</v>
      </c>
      <c r="EZ2256">
        <v>1</v>
      </c>
      <c r="FC2256">
        <v>51070001</v>
      </c>
      <c r="FD2256" t="s">
        <v>45</v>
      </c>
    </row>
    <row r="2257" spans="1:160" x14ac:dyDescent="0.3">
      <c r="A2257" t="str">
        <f>VLOOKUP(B2257,Table2[],3,FALSE)</f>
        <v>Digital</v>
      </c>
      <c r="B2257" t="str">
        <f>IF(OR(ISNUMBER(FIND("QVC",Z2257)),ISNUMBER(FIND("QVC",AL2257))),"QVC",IF(OR(ISNUMBER(FIND("NCO",H2257)),ISNUMBER(FIND("NCO",Y2257))), "NCO", IF(AL2257="consumer","PMD.com",VLOOKUP(LEFT(H2257,2),Tables!$E$1:$F$11,2,FALSE))))</f>
        <v>PMD.com</v>
      </c>
      <c r="C2257">
        <f t="shared" si="108"/>
        <v>5341</v>
      </c>
      <c r="D2257">
        <f t="shared" si="109"/>
        <v>1</v>
      </c>
      <c r="E2257" t="str">
        <f t="shared" ca="1" si="107"/>
        <v>shifted orders shipped</v>
      </c>
      <c r="F2257" t="s">
        <v>3539</v>
      </c>
      <c r="G2257" t="s">
        <v>335</v>
      </c>
      <c r="H2257" t="s">
        <v>6620</v>
      </c>
      <c r="I2257" s="6">
        <v>44007.908182870371</v>
      </c>
      <c r="J2257" t="s">
        <v>16</v>
      </c>
      <c r="K2257" s="6">
        <v>44013.364155092589</v>
      </c>
      <c r="M2257" t="s">
        <v>6621</v>
      </c>
      <c r="N2257" t="s">
        <v>6622</v>
      </c>
      <c r="Q2257" t="s">
        <v>1336</v>
      </c>
      <c r="R2257" t="s">
        <v>412</v>
      </c>
      <c r="S2257">
        <v>44321</v>
      </c>
      <c r="T2257" t="s">
        <v>338</v>
      </c>
      <c r="U2257" t="s">
        <v>530</v>
      </c>
      <c r="W2257" t="s">
        <v>6623</v>
      </c>
      <c r="Z2257" t="s">
        <v>6621</v>
      </c>
      <c r="AA2257" t="s">
        <v>6622</v>
      </c>
      <c r="AD2257" t="s">
        <v>1336</v>
      </c>
      <c r="AE2257" t="s">
        <v>412</v>
      </c>
      <c r="AF2257">
        <v>44321</v>
      </c>
      <c r="AG2257" t="s">
        <v>338</v>
      </c>
      <c r="AH2257" t="s">
        <v>530</v>
      </c>
      <c r="AJ2257" t="s">
        <v>6623</v>
      </c>
      <c r="AL2257" t="s">
        <v>339</v>
      </c>
      <c r="AM2257">
        <v>1</v>
      </c>
      <c r="AN2257">
        <v>1</v>
      </c>
      <c r="AO2257">
        <v>15156</v>
      </c>
      <c r="AQ2257">
        <v>124187</v>
      </c>
      <c r="AR2257">
        <v>5341</v>
      </c>
      <c r="AS2257" t="s">
        <v>1851</v>
      </c>
      <c r="AT2257" t="s">
        <v>82</v>
      </c>
      <c r="AW2257" t="s">
        <v>340</v>
      </c>
      <c r="AX2257" t="s">
        <v>340</v>
      </c>
      <c r="AY2257" t="s">
        <v>345</v>
      </c>
      <c r="AZ2257" t="s">
        <v>346</v>
      </c>
      <c r="BY2257" t="s">
        <v>342</v>
      </c>
      <c r="EQ2257">
        <v>243643</v>
      </c>
      <c r="ER2257" t="s">
        <v>6624</v>
      </c>
      <c r="EV2257">
        <v>17287186</v>
      </c>
      <c r="EW2257">
        <v>928</v>
      </c>
      <c r="EX2257">
        <v>217797</v>
      </c>
      <c r="EY2257">
        <v>9.2748999964335493E+25</v>
      </c>
      <c r="EZ2257">
        <v>1</v>
      </c>
      <c r="FC2257">
        <v>90425</v>
      </c>
      <c r="FD2257" t="s">
        <v>388</v>
      </c>
    </row>
    <row r="2258" spans="1:160" x14ac:dyDescent="0.3">
      <c r="A2258" t="str">
        <f>VLOOKUP(B2258,Table2[],3,FALSE)</f>
        <v>Digital</v>
      </c>
      <c r="B2258" t="str">
        <f>IF(OR(ISNUMBER(FIND("QVC",Z2258)),ISNUMBER(FIND("QVC",AL2258))),"QVC",IF(OR(ISNUMBER(FIND("NCO",H2258)),ISNUMBER(FIND("NCO",Y2258))), "NCO", IF(AL2258="consumer","PMD.com",VLOOKUP(LEFT(H2258,2),Tables!$E$1:$F$11,2,FALSE))))</f>
        <v>PMD.com</v>
      </c>
      <c r="C2258">
        <f t="shared" si="108"/>
        <v>5342</v>
      </c>
      <c r="D2258">
        <f t="shared" si="109"/>
        <v>1</v>
      </c>
      <c r="E2258" t="str">
        <f t="shared" ca="1" si="107"/>
        <v>shifted orders shipped</v>
      </c>
      <c r="F2258" t="s">
        <v>3539</v>
      </c>
      <c r="G2258" t="s">
        <v>335</v>
      </c>
      <c r="H2258" t="s">
        <v>6620</v>
      </c>
      <c r="I2258" s="6">
        <v>44007.908182870371</v>
      </c>
      <c r="J2258" t="s">
        <v>16</v>
      </c>
      <c r="K2258" s="6">
        <v>44013.364155092589</v>
      </c>
      <c r="M2258" t="s">
        <v>6621</v>
      </c>
      <c r="N2258" t="s">
        <v>6622</v>
      </c>
      <c r="Q2258" t="s">
        <v>1336</v>
      </c>
      <c r="R2258" t="s">
        <v>412</v>
      </c>
      <c r="S2258">
        <v>44321</v>
      </c>
      <c r="T2258" t="s">
        <v>338</v>
      </c>
      <c r="U2258" t="s">
        <v>530</v>
      </c>
      <c r="W2258" t="s">
        <v>6623</v>
      </c>
      <c r="Z2258" t="s">
        <v>6621</v>
      </c>
      <c r="AA2258" t="s">
        <v>6622</v>
      </c>
      <c r="AD2258" t="s">
        <v>1336</v>
      </c>
      <c r="AE2258" t="s">
        <v>412</v>
      </c>
      <c r="AF2258">
        <v>44321</v>
      </c>
      <c r="AG2258" t="s">
        <v>338</v>
      </c>
      <c r="AH2258" t="s">
        <v>530</v>
      </c>
      <c r="AJ2258" t="s">
        <v>6623</v>
      </c>
      <c r="AL2258" t="s">
        <v>339</v>
      </c>
      <c r="AM2258">
        <v>1</v>
      </c>
      <c r="AN2258">
        <v>1</v>
      </c>
      <c r="AO2258">
        <v>13280</v>
      </c>
      <c r="AQ2258">
        <v>123849</v>
      </c>
      <c r="AR2258">
        <v>5342</v>
      </c>
      <c r="AS2258" t="s">
        <v>1867</v>
      </c>
      <c r="AT2258" t="s">
        <v>149</v>
      </c>
      <c r="AW2258" t="s">
        <v>340</v>
      </c>
      <c r="AX2258" t="s">
        <v>340</v>
      </c>
      <c r="AY2258" t="s">
        <v>345</v>
      </c>
      <c r="AZ2258" t="s">
        <v>346</v>
      </c>
      <c r="BY2258" t="s">
        <v>342</v>
      </c>
      <c r="EQ2258">
        <v>244853</v>
      </c>
      <c r="ER2258" t="s">
        <v>6624</v>
      </c>
      <c r="EV2258">
        <v>17287186</v>
      </c>
      <c r="EW2258">
        <v>928</v>
      </c>
      <c r="EX2258">
        <v>217797</v>
      </c>
      <c r="EY2258">
        <v>9.2748999964335493E+25</v>
      </c>
      <c r="EZ2258">
        <v>1</v>
      </c>
      <c r="FC2258">
        <v>90425</v>
      </c>
      <c r="FD2258" t="s">
        <v>388</v>
      </c>
    </row>
    <row r="2259" spans="1:160" x14ac:dyDescent="0.3">
      <c r="A2259" t="str">
        <f>VLOOKUP(B2259,Table2[],3,FALSE)</f>
        <v>Digital</v>
      </c>
      <c r="B2259" t="str">
        <f>IF(OR(ISNUMBER(FIND("QVC",Z2259)),ISNUMBER(FIND("QVC",AL2259))),"QVC",IF(OR(ISNUMBER(FIND("NCO",H2259)),ISNUMBER(FIND("NCO",Y2259))), "NCO", IF(AL2259="consumer","PMD.com",VLOOKUP(LEFT(H2259,2),Tables!$E$1:$F$11,2,FALSE))))</f>
        <v>PMD.com</v>
      </c>
      <c r="C2259">
        <f t="shared" si="108"/>
        <v>52460001</v>
      </c>
      <c r="D2259">
        <f t="shared" si="109"/>
        <v>1</v>
      </c>
      <c r="E2259" t="str">
        <f t="shared" ca="1" si="107"/>
        <v>shifted orders shipped</v>
      </c>
      <c r="F2259" t="s">
        <v>3539</v>
      </c>
      <c r="G2259" t="s">
        <v>335</v>
      </c>
      <c r="H2259" t="s">
        <v>2444</v>
      </c>
      <c r="I2259" s="6">
        <v>44008.503611111111</v>
      </c>
      <c r="J2259" t="s">
        <v>16</v>
      </c>
      <c r="K2259" s="6">
        <v>44013.364212962966</v>
      </c>
      <c r="M2259" t="s">
        <v>6625</v>
      </c>
      <c r="N2259" t="s">
        <v>6626</v>
      </c>
      <c r="Q2259" t="s">
        <v>2182</v>
      </c>
      <c r="R2259" t="s">
        <v>389</v>
      </c>
      <c r="S2259">
        <v>14092</v>
      </c>
      <c r="T2259" t="s">
        <v>338</v>
      </c>
      <c r="U2259" t="s">
        <v>530</v>
      </c>
      <c r="W2259" t="s">
        <v>6627</v>
      </c>
      <c r="Z2259" t="s">
        <v>6625</v>
      </c>
      <c r="AA2259" t="s">
        <v>6626</v>
      </c>
      <c r="AD2259" t="s">
        <v>2182</v>
      </c>
      <c r="AE2259" t="s">
        <v>389</v>
      </c>
      <c r="AF2259">
        <v>14092</v>
      </c>
      <c r="AG2259" t="s">
        <v>338</v>
      </c>
      <c r="AH2259" t="s">
        <v>530</v>
      </c>
      <c r="AJ2259" t="s">
        <v>6627</v>
      </c>
      <c r="AL2259" t="s">
        <v>339</v>
      </c>
      <c r="AM2259">
        <v>1</v>
      </c>
      <c r="AN2259">
        <v>1</v>
      </c>
      <c r="AO2259">
        <v>14007</v>
      </c>
      <c r="AQ2259">
        <v>127157</v>
      </c>
      <c r="AR2259">
        <v>52460001</v>
      </c>
      <c r="AS2259" t="s">
        <v>972</v>
      </c>
      <c r="AT2259" t="s">
        <v>76</v>
      </c>
      <c r="AW2259" t="s">
        <v>340</v>
      </c>
      <c r="AX2259" t="s">
        <v>340</v>
      </c>
      <c r="AY2259" t="s">
        <v>341</v>
      </c>
      <c r="AZ2259">
        <v>0</v>
      </c>
      <c r="BY2259" t="s">
        <v>342</v>
      </c>
      <c r="EQ2259">
        <v>252044</v>
      </c>
      <c r="ER2259" t="s">
        <v>2445</v>
      </c>
      <c r="EV2259">
        <v>17284414</v>
      </c>
      <c r="EW2259">
        <v>928</v>
      </c>
      <c r="EX2259">
        <v>218913</v>
      </c>
      <c r="EY2259" t="s">
        <v>6628</v>
      </c>
      <c r="EZ2259">
        <v>1</v>
      </c>
      <c r="FC2259">
        <v>52460001</v>
      </c>
      <c r="FD2259" t="s">
        <v>76</v>
      </c>
    </row>
    <row r="2260" spans="1:160" x14ac:dyDescent="0.3">
      <c r="A2260" t="str">
        <f>VLOOKUP(B2260,Table2[],3,FALSE)</f>
        <v>Digital</v>
      </c>
      <c r="B2260" t="str">
        <f>IF(OR(ISNUMBER(FIND("QVC",Z2260)),ISNUMBER(FIND("QVC",AL2260))),"QVC",IF(OR(ISNUMBER(FIND("NCO",H2260)),ISNUMBER(FIND("NCO",Y2260))), "NCO", IF(AL2260="consumer","PMD.com",VLOOKUP(LEFT(H2260,2),Tables!$E$1:$F$11,2,FALSE))))</f>
        <v>PMD.com</v>
      </c>
      <c r="C2260">
        <f t="shared" si="108"/>
        <v>52430001</v>
      </c>
      <c r="D2260">
        <f t="shared" si="109"/>
        <v>1</v>
      </c>
      <c r="E2260" t="str">
        <f t="shared" ca="1" si="107"/>
        <v>shifted orders shipped</v>
      </c>
      <c r="F2260" t="s">
        <v>3539</v>
      </c>
      <c r="G2260" t="s">
        <v>335</v>
      </c>
      <c r="H2260" t="s">
        <v>2444</v>
      </c>
      <c r="I2260" s="6">
        <v>44008.503611111111</v>
      </c>
      <c r="J2260" t="s">
        <v>16</v>
      </c>
      <c r="K2260" s="6">
        <v>44013.364212962966</v>
      </c>
      <c r="M2260" t="s">
        <v>6625</v>
      </c>
      <c r="N2260" t="s">
        <v>6626</v>
      </c>
      <c r="Q2260" t="s">
        <v>2182</v>
      </c>
      <c r="R2260" t="s">
        <v>389</v>
      </c>
      <c r="S2260">
        <v>14092</v>
      </c>
      <c r="T2260" t="s">
        <v>338</v>
      </c>
      <c r="U2260" t="s">
        <v>530</v>
      </c>
      <c r="W2260" t="s">
        <v>6627</v>
      </c>
      <c r="Z2260" t="s">
        <v>6625</v>
      </c>
      <c r="AA2260" t="s">
        <v>6626</v>
      </c>
      <c r="AD2260" t="s">
        <v>2182</v>
      </c>
      <c r="AE2260" t="s">
        <v>389</v>
      </c>
      <c r="AF2260">
        <v>14092</v>
      </c>
      <c r="AG2260" t="s">
        <v>338</v>
      </c>
      <c r="AH2260" t="s">
        <v>530</v>
      </c>
      <c r="AJ2260" t="s">
        <v>6627</v>
      </c>
      <c r="AL2260" t="s">
        <v>339</v>
      </c>
      <c r="AM2260">
        <v>1</v>
      </c>
      <c r="AN2260">
        <v>1</v>
      </c>
      <c r="AO2260">
        <v>12063</v>
      </c>
      <c r="AQ2260">
        <v>127155</v>
      </c>
      <c r="AR2260">
        <v>52430001</v>
      </c>
      <c r="AS2260" t="s">
        <v>927</v>
      </c>
      <c r="AT2260" t="s">
        <v>75</v>
      </c>
      <c r="AW2260" t="s">
        <v>340</v>
      </c>
      <c r="AX2260" t="s">
        <v>340</v>
      </c>
      <c r="AY2260" t="s">
        <v>357</v>
      </c>
      <c r="AZ2260" t="s">
        <v>363</v>
      </c>
      <c r="BY2260" t="s">
        <v>342</v>
      </c>
      <c r="EQ2260">
        <v>249990</v>
      </c>
      <c r="ER2260" t="s">
        <v>2445</v>
      </c>
      <c r="EV2260">
        <v>17284414</v>
      </c>
      <c r="EW2260">
        <v>928</v>
      </c>
      <c r="EX2260">
        <v>218913</v>
      </c>
      <c r="EY2260" t="s">
        <v>6628</v>
      </c>
      <c r="EZ2260">
        <v>1</v>
      </c>
      <c r="FC2260">
        <v>52430001</v>
      </c>
      <c r="FD2260" t="s">
        <v>75</v>
      </c>
    </row>
    <row r="2261" spans="1:160" x14ac:dyDescent="0.3">
      <c r="A2261" t="str">
        <f>VLOOKUP(B2261,Table2[],3,FALSE)</f>
        <v>Digital</v>
      </c>
      <c r="B2261" t="str">
        <f>IF(OR(ISNUMBER(FIND("QVC",Z2261)),ISNUMBER(FIND("QVC",AL2261))),"QVC",IF(OR(ISNUMBER(FIND("NCO",H2261)),ISNUMBER(FIND("NCO",Y2261))), "NCO", IF(AL2261="consumer","PMD.com",VLOOKUP(LEFT(H2261,2),Tables!$E$1:$F$11,2,FALSE))))</f>
        <v>PMD.com</v>
      </c>
      <c r="C2261">
        <f t="shared" si="108"/>
        <v>55090001</v>
      </c>
      <c r="D2261">
        <f t="shared" si="109"/>
        <v>1</v>
      </c>
      <c r="E2261" t="str">
        <f t="shared" ca="1" si="107"/>
        <v>shifted orders shipped</v>
      </c>
      <c r="F2261" t="s">
        <v>3539</v>
      </c>
      <c r="G2261" t="s">
        <v>335</v>
      </c>
      <c r="H2261" t="s">
        <v>6629</v>
      </c>
      <c r="I2261" s="6">
        <v>44012.199340277781</v>
      </c>
      <c r="J2261" t="s">
        <v>16</v>
      </c>
      <c r="K2261" s="6">
        <v>44013.364247685182</v>
      </c>
      <c r="M2261" t="s">
        <v>6630</v>
      </c>
      <c r="N2261" t="s">
        <v>6631</v>
      </c>
      <c r="Q2261" t="s">
        <v>1102</v>
      </c>
      <c r="R2261" t="s">
        <v>375</v>
      </c>
      <c r="S2261">
        <v>60203</v>
      </c>
      <c r="T2261" t="s">
        <v>338</v>
      </c>
      <c r="U2261" t="s">
        <v>530</v>
      </c>
      <c r="W2261" t="s">
        <v>6632</v>
      </c>
      <c r="Z2261" t="s">
        <v>6630</v>
      </c>
      <c r="AA2261" t="s">
        <v>6631</v>
      </c>
      <c r="AD2261" t="s">
        <v>1102</v>
      </c>
      <c r="AE2261" t="s">
        <v>375</v>
      </c>
      <c r="AF2261">
        <v>60203</v>
      </c>
      <c r="AG2261" t="s">
        <v>338</v>
      </c>
      <c r="AH2261" t="s">
        <v>530</v>
      </c>
      <c r="AJ2261" t="s">
        <v>6632</v>
      </c>
      <c r="AL2261" t="s">
        <v>339</v>
      </c>
      <c r="AM2261">
        <v>1</v>
      </c>
      <c r="AN2261">
        <v>1</v>
      </c>
      <c r="AO2261">
        <v>5013</v>
      </c>
      <c r="AQ2261">
        <v>124478</v>
      </c>
      <c r="AR2261">
        <v>55090001</v>
      </c>
      <c r="AS2261" t="s">
        <v>995</v>
      </c>
      <c r="AT2261" t="s">
        <v>165</v>
      </c>
      <c r="AW2261" t="s">
        <v>340</v>
      </c>
      <c r="AX2261" t="s">
        <v>340</v>
      </c>
      <c r="AY2261" t="s">
        <v>382</v>
      </c>
      <c r="AZ2261">
        <v>0</v>
      </c>
      <c r="BY2261" t="s">
        <v>342</v>
      </c>
      <c r="EQ2261">
        <v>251219</v>
      </c>
      <c r="ER2261" t="s">
        <v>6633</v>
      </c>
      <c r="EV2261">
        <v>17287220</v>
      </c>
      <c r="EW2261">
        <v>928</v>
      </c>
      <c r="EX2261">
        <v>220784</v>
      </c>
      <c r="EY2261" t="s">
        <v>6634</v>
      </c>
      <c r="EZ2261">
        <v>1</v>
      </c>
      <c r="FC2261">
        <v>95092</v>
      </c>
      <c r="FD2261" t="s">
        <v>678</v>
      </c>
    </row>
    <row r="2262" spans="1:160" x14ac:dyDescent="0.3">
      <c r="A2262" t="str">
        <f>VLOOKUP(B2262,Table2[],3,FALSE)</f>
        <v>Digital</v>
      </c>
      <c r="B2262" t="str">
        <f>IF(OR(ISNUMBER(FIND("QVC",Z2262)),ISNUMBER(FIND("QVC",AL2262))),"QVC",IF(OR(ISNUMBER(FIND("NCO",H2262)),ISNUMBER(FIND("NCO",Y2262))), "NCO", IF(AL2262="consumer","PMD.com",VLOOKUP(LEFT(H2262,2),Tables!$E$1:$F$11,2,FALSE))))</f>
        <v>PMD.com</v>
      </c>
      <c r="C2262">
        <f t="shared" si="108"/>
        <v>55300001</v>
      </c>
      <c r="D2262">
        <f t="shared" si="109"/>
        <v>1</v>
      </c>
      <c r="E2262" t="str">
        <f t="shared" ca="1" si="107"/>
        <v>shifted orders shipped</v>
      </c>
      <c r="F2262" t="s">
        <v>3539</v>
      </c>
      <c r="G2262" t="s">
        <v>335</v>
      </c>
      <c r="H2262" t="s">
        <v>6629</v>
      </c>
      <c r="I2262" s="6">
        <v>44012.199340277781</v>
      </c>
      <c r="J2262" t="s">
        <v>16</v>
      </c>
      <c r="K2262" s="6">
        <v>44013.364247685182</v>
      </c>
      <c r="M2262" t="s">
        <v>6630</v>
      </c>
      <c r="N2262" t="s">
        <v>6631</v>
      </c>
      <c r="Q2262" t="s">
        <v>1102</v>
      </c>
      <c r="R2262" t="s">
        <v>375</v>
      </c>
      <c r="S2262">
        <v>60203</v>
      </c>
      <c r="T2262" t="s">
        <v>338</v>
      </c>
      <c r="U2262" t="s">
        <v>530</v>
      </c>
      <c r="W2262" t="s">
        <v>6632</v>
      </c>
      <c r="Z2262" t="s">
        <v>6630</v>
      </c>
      <c r="AA2262" t="s">
        <v>6631</v>
      </c>
      <c r="AD2262" t="s">
        <v>1102</v>
      </c>
      <c r="AE2262" t="s">
        <v>375</v>
      </c>
      <c r="AF2262">
        <v>60203</v>
      </c>
      <c r="AG2262" t="s">
        <v>338</v>
      </c>
      <c r="AH2262" t="s">
        <v>530</v>
      </c>
      <c r="AJ2262" t="s">
        <v>6632</v>
      </c>
      <c r="AL2262" t="s">
        <v>339</v>
      </c>
      <c r="AM2262">
        <v>1</v>
      </c>
      <c r="AN2262">
        <v>1</v>
      </c>
      <c r="AO2262">
        <v>5039</v>
      </c>
      <c r="AQ2262">
        <v>124479</v>
      </c>
      <c r="AR2262">
        <v>55300001</v>
      </c>
      <c r="AS2262" t="s">
        <v>3008</v>
      </c>
      <c r="AT2262" t="s">
        <v>153</v>
      </c>
      <c r="AW2262" t="s">
        <v>340</v>
      </c>
      <c r="AX2262" t="s">
        <v>340</v>
      </c>
      <c r="AY2262" t="s">
        <v>382</v>
      </c>
      <c r="AZ2262">
        <v>0</v>
      </c>
      <c r="BY2262" t="s">
        <v>342</v>
      </c>
      <c r="EQ2262">
        <v>253396</v>
      </c>
      <c r="ER2262" t="s">
        <v>6633</v>
      </c>
      <c r="EV2262">
        <v>17287220</v>
      </c>
      <c r="EW2262">
        <v>928</v>
      </c>
      <c r="EX2262">
        <v>220784</v>
      </c>
      <c r="EY2262" t="s">
        <v>6634</v>
      </c>
      <c r="EZ2262">
        <v>1</v>
      </c>
      <c r="FC2262">
        <v>95092</v>
      </c>
      <c r="FD2262" t="s">
        <v>678</v>
      </c>
    </row>
    <row r="2263" spans="1:160" x14ac:dyDescent="0.3">
      <c r="A2263" t="str">
        <f>VLOOKUP(B2263,Table2[],3,FALSE)</f>
        <v>Digital</v>
      </c>
      <c r="B2263" t="str">
        <f>IF(OR(ISNUMBER(FIND("QVC",Z2263)),ISNUMBER(FIND("QVC",AL2263))),"QVC",IF(OR(ISNUMBER(FIND("NCO",H2263)),ISNUMBER(FIND("NCO",Y2263))), "NCO", IF(AL2263="consumer","PMD.com",VLOOKUP(LEFT(H2263,2),Tables!$E$1:$F$11,2,FALSE))))</f>
        <v>PMD.com</v>
      </c>
      <c r="C2263">
        <f t="shared" si="108"/>
        <v>5354</v>
      </c>
      <c r="D2263">
        <f t="shared" si="109"/>
        <v>1</v>
      </c>
      <c r="E2263" t="str">
        <f t="shared" ca="1" si="107"/>
        <v>shifted orders shipped</v>
      </c>
      <c r="F2263" t="s">
        <v>3539</v>
      </c>
      <c r="G2263" t="s">
        <v>335</v>
      </c>
      <c r="H2263" t="s">
        <v>6635</v>
      </c>
      <c r="I2263" s="6">
        <v>44012.201203703706</v>
      </c>
      <c r="J2263" t="s">
        <v>16</v>
      </c>
      <c r="K2263" s="6">
        <v>44013.364293981482</v>
      </c>
      <c r="M2263" t="s">
        <v>6636</v>
      </c>
      <c r="N2263" t="s">
        <v>1382</v>
      </c>
      <c r="Q2263" t="s">
        <v>1383</v>
      </c>
      <c r="R2263" t="s">
        <v>389</v>
      </c>
      <c r="S2263">
        <v>10536</v>
      </c>
      <c r="T2263" t="s">
        <v>338</v>
      </c>
      <c r="U2263" t="s">
        <v>530</v>
      </c>
      <c r="W2263" t="s">
        <v>1384</v>
      </c>
      <c r="Z2263" t="s">
        <v>6636</v>
      </c>
      <c r="AA2263" t="s">
        <v>1382</v>
      </c>
      <c r="AD2263" t="s">
        <v>1383</v>
      </c>
      <c r="AE2263" t="s">
        <v>389</v>
      </c>
      <c r="AF2263">
        <v>10536</v>
      </c>
      <c r="AG2263" t="s">
        <v>338</v>
      </c>
      <c r="AH2263" t="s">
        <v>530</v>
      </c>
      <c r="AJ2263" t="s">
        <v>1384</v>
      </c>
      <c r="AL2263" t="s">
        <v>339</v>
      </c>
      <c r="AM2263">
        <v>1</v>
      </c>
      <c r="AN2263">
        <v>1</v>
      </c>
      <c r="AO2263">
        <v>5214</v>
      </c>
      <c r="AQ2263">
        <v>124518</v>
      </c>
      <c r="AR2263">
        <v>5354</v>
      </c>
      <c r="AS2263" t="s">
        <v>1753</v>
      </c>
      <c r="AT2263" t="s">
        <v>103</v>
      </c>
      <c r="AW2263" t="s">
        <v>340</v>
      </c>
      <c r="AX2263" t="s">
        <v>340</v>
      </c>
      <c r="AY2263" t="s">
        <v>351</v>
      </c>
      <c r="AZ2263" t="s">
        <v>415</v>
      </c>
      <c r="BY2263" t="s">
        <v>342</v>
      </c>
      <c r="EQ2263">
        <v>249176</v>
      </c>
      <c r="ER2263" t="s">
        <v>6637</v>
      </c>
      <c r="EV2263">
        <v>17287234</v>
      </c>
      <c r="EW2263">
        <v>928</v>
      </c>
      <c r="EX2263">
        <v>220798</v>
      </c>
      <c r="EY2263">
        <v>9.2748999964335493E+25</v>
      </c>
      <c r="EZ2263">
        <v>1</v>
      </c>
      <c r="FC2263">
        <v>5354</v>
      </c>
      <c r="FD2263" t="s">
        <v>103</v>
      </c>
    </row>
    <row r="2264" spans="1:160" x14ac:dyDescent="0.3">
      <c r="A2264" t="str">
        <f>VLOOKUP(B2264,Table2[],3,FALSE)</f>
        <v>Digital</v>
      </c>
      <c r="B2264" t="str">
        <f>IF(OR(ISNUMBER(FIND("QVC",Z2264)),ISNUMBER(FIND("QVC",AL2264))),"QVC",IF(OR(ISNUMBER(FIND("NCO",H2264)),ISNUMBER(FIND("NCO",Y2264))), "NCO", IF(AL2264="consumer","PMD.com",VLOOKUP(LEFT(H2264,2),Tables!$E$1:$F$11,2,FALSE))))</f>
        <v>PMD.com</v>
      </c>
      <c r="C2264">
        <f t="shared" si="108"/>
        <v>52240001</v>
      </c>
      <c r="D2264">
        <f t="shared" si="109"/>
        <v>1</v>
      </c>
      <c r="E2264" t="str">
        <f t="shared" ca="1" si="107"/>
        <v>shifted orders shipped</v>
      </c>
      <c r="F2264" t="s">
        <v>3539</v>
      </c>
      <c r="G2264" t="s">
        <v>335</v>
      </c>
      <c r="H2264" t="s">
        <v>6638</v>
      </c>
      <c r="I2264" s="6">
        <v>44007.921712962961</v>
      </c>
      <c r="J2264" t="s">
        <v>16</v>
      </c>
      <c r="K2264" s="6">
        <v>44013.364479166667</v>
      </c>
      <c r="M2264" t="s">
        <v>3478</v>
      </c>
      <c r="N2264" t="s">
        <v>3479</v>
      </c>
      <c r="Q2264" t="s">
        <v>1367</v>
      </c>
      <c r="R2264" t="s">
        <v>376</v>
      </c>
      <c r="S2264">
        <v>78503</v>
      </c>
      <c r="T2264" t="s">
        <v>338</v>
      </c>
      <c r="U2264" t="s">
        <v>530</v>
      </c>
      <c r="W2264" t="s">
        <v>3480</v>
      </c>
      <c r="Z2264" t="s">
        <v>3478</v>
      </c>
      <c r="AA2264" t="s">
        <v>3479</v>
      </c>
      <c r="AD2264" t="s">
        <v>1367</v>
      </c>
      <c r="AE2264" t="s">
        <v>376</v>
      </c>
      <c r="AF2264">
        <v>78503</v>
      </c>
      <c r="AG2264" t="s">
        <v>338</v>
      </c>
      <c r="AH2264" t="s">
        <v>530</v>
      </c>
      <c r="AJ2264" t="s">
        <v>3480</v>
      </c>
      <c r="AL2264" t="s">
        <v>339</v>
      </c>
      <c r="AM2264">
        <v>1</v>
      </c>
      <c r="AN2264">
        <v>1</v>
      </c>
      <c r="AO2264">
        <v>5995</v>
      </c>
      <c r="AQ2264">
        <v>124435</v>
      </c>
      <c r="AR2264">
        <v>52240001</v>
      </c>
      <c r="AS2264" t="s">
        <v>2387</v>
      </c>
      <c r="AT2264" t="s">
        <v>108</v>
      </c>
      <c r="AW2264" t="s">
        <v>340</v>
      </c>
      <c r="AX2264" t="s">
        <v>340</v>
      </c>
      <c r="AY2264" t="s">
        <v>341</v>
      </c>
      <c r="AZ2264">
        <v>0</v>
      </c>
      <c r="BY2264" t="s">
        <v>342</v>
      </c>
      <c r="EQ2264">
        <v>253361</v>
      </c>
      <c r="ER2264" t="s">
        <v>6639</v>
      </c>
      <c r="EV2264">
        <v>17287187</v>
      </c>
      <c r="EW2264">
        <v>928</v>
      </c>
      <c r="EX2264">
        <v>217803</v>
      </c>
      <c r="EY2264">
        <v>9.2748999964335493E+25</v>
      </c>
      <c r="EZ2264">
        <v>1</v>
      </c>
      <c r="FC2264">
        <v>52240001</v>
      </c>
      <c r="FD2264" t="s">
        <v>108</v>
      </c>
    </row>
    <row r="2265" spans="1:160" x14ac:dyDescent="0.3">
      <c r="A2265" t="str">
        <f>VLOOKUP(B2265,Table2[],3,FALSE)</f>
        <v>Digital</v>
      </c>
      <c r="B2265" t="str">
        <f>IF(OR(ISNUMBER(FIND("QVC",Z2265)),ISNUMBER(FIND("QVC",AL2265))),"QVC",IF(OR(ISNUMBER(FIND("NCO",H2265)),ISNUMBER(FIND("NCO",Y2265))), "NCO", IF(AL2265="consumer","PMD.com",VLOOKUP(LEFT(H2265,2),Tables!$E$1:$F$11,2,FALSE))))</f>
        <v>PMD.com</v>
      </c>
      <c r="C2265">
        <f t="shared" si="108"/>
        <v>5342</v>
      </c>
      <c r="D2265">
        <f t="shared" si="109"/>
        <v>1</v>
      </c>
      <c r="E2265" t="str">
        <f t="shared" ca="1" si="107"/>
        <v>shifted orders shipped</v>
      </c>
      <c r="F2265" t="s">
        <v>3539</v>
      </c>
      <c r="G2265" t="s">
        <v>335</v>
      </c>
      <c r="H2265" t="s">
        <v>6638</v>
      </c>
      <c r="I2265" s="6">
        <v>44007.921712962961</v>
      </c>
      <c r="J2265" t="s">
        <v>16</v>
      </c>
      <c r="K2265" s="6">
        <v>44013.364479166667</v>
      </c>
      <c r="M2265" t="s">
        <v>3478</v>
      </c>
      <c r="N2265" t="s">
        <v>3479</v>
      </c>
      <c r="Q2265" t="s">
        <v>1367</v>
      </c>
      <c r="R2265" t="s">
        <v>376</v>
      </c>
      <c r="S2265">
        <v>78503</v>
      </c>
      <c r="T2265" t="s">
        <v>338</v>
      </c>
      <c r="U2265" t="s">
        <v>530</v>
      </c>
      <c r="W2265" t="s">
        <v>3480</v>
      </c>
      <c r="Z2265" t="s">
        <v>3478</v>
      </c>
      <c r="AA2265" t="s">
        <v>3479</v>
      </c>
      <c r="AD2265" t="s">
        <v>1367</v>
      </c>
      <c r="AE2265" t="s">
        <v>376</v>
      </c>
      <c r="AF2265">
        <v>78503</v>
      </c>
      <c r="AG2265" t="s">
        <v>338</v>
      </c>
      <c r="AH2265" t="s">
        <v>530</v>
      </c>
      <c r="AJ2265" t="s">
        <v>3480</v>
      </c>
      <c r="AL2265" t="s">
        <v>339</v>
      </c>
      <c r="AM2265">
        <v>1</v>
      </c>
      <c r="AN2265">
        <v>1</v>
      </c>
      <c r="AO2265">
        <v>13280</v>
      </c>
      <c r="AQ2265">
        <v>123849</v>
      </c>
      <c r="AR2265">
        <v>5342</v>
      </c>
      <c r="AS2265" t="s">
        <v>1867</v>
      </c>
      <c r="AT2265" t="s">
        <v>149</v>
      </c>
      <c r="AW2265" t="s">
        <v>340</v>
      </c>
      <c r="AX2265" t="s">
        <v>340</v>
      </c>
      <c r="AY2265" t="s">
        <v>345</v>
      </c>
      <c r="AZ2265" t="s">
        <v>346</v>
      </c>
      <c r="BY2265" t="s">
        <v>342</v>
      </c>
      <c r="EQ2265">
        <v>244853</v>
      </c>
      <c r="ER2265" t="s">
        <v>6639</v>
      </c>
      <c r="EV2265">
        <v>17287187</v>
      </c>
      <c r="EW2265">
        <v>928</v>
      </c>
      <c r="EX2265">
        <v>217803</v>
      </c>
      <c r="EY2265">
        <v>9.2748999964335493E+25</v>
      </c>
      <c r="EZ2265">
        <v>1</v>
      </c>
      <c r="FC2265">
        <v>5342</v>
      </c>
      <c r="FD2265" t="s">
        <v>149</v>
      </c>
    </row>
    <row r="2266" spans="1:160" x14ac:dyDescent="0.3">
      <c r="A2266" t="str">
        <f>VLOOKUP(B2266,Table2[],3,FALSE)</f>
        <v>Digital</v>
      </c>
      <c r="B2266" t="str">
        <f>IF(OR(ISNUMBER(FIND("QVC",Z2266)),ISNUMBER(FIND("QVC",AL2266))),"QVC",IF(OR(ISNUMBER(FIND("NCO",H2266)),ISNUMBER(FIND("NCO",Y2266))), "NCO", IF(AL2266="consumer","PMD.com",VLOOKUP(LEFT(H2266,2),Tables!$E$1:$F$11,2,FALSE))))</f>
        <v>PMD.com</v>
      </c>
      <c r="C2266">
        <f t="shared" si="108"/>
        <v>51090030</v>
      </c>
      <c r="D2266">
        <f t="shared" si="109"/>
        <v>1</v>
      </c>
      <c r="E2266" t="str">
        <f t="shared" ca="1" si="107"/>
        <v>shifted orders shipped</v>
      </c>
      <c r="F2266" t="s">
        <v>3539</v>
      </c>
      <c r="G2266" t="s">
        <v>335</v>
      </c>
      <c r="H2266" t="s">
        <v>6640</v>
      </c>
      <c r="I2266" s="6">
        <v>44012.018240740741</v>
      </c>
      <c r="J2266" t="s">
        <v>16</v>
      </c>
      <c r="K2266" s="6">
        <v>44013.364502314813</v>
      </c>
      <c r="M2266" t="s">
        <v>6641</v>
      </c>
      <c r="N2266" t="s">
        <v>6642</v>
      </c>
      <c r="Q2266" t="s">
        <v>506</v>
      </c>
      <c r="R2266" t="s">
        <v>390</v>
      </c>
      <c r="S2266" t="s">
        <v>6643</v>
      </c>
      <c r="T2266" t="s">
        <v>338</v>
      </c>
      <c r="U2266" t="s">
        <v>530</v>
      </c>
      <c r="W2266" t="s">
        <v>6644</v>
      </c>
      <c r="Z2266" t="s">
        <v>6641</v>
      </c>
      <c r="AA2266" t="s">
        <v>6642</v>
      </c>
      <c r="AD2266" t="s">
        <v>506</v>
      </c>
      <c r="AE2266" t="s">
        <v>390</v>
      </c>
      <c r="AF2266" t="s">
        <v>6643</v>
      </c>
      <c r="AG2266" t="s">
        <v>338</v>
      </c>
      <c r="AH2266" t="s">
        <v>530</v>
      </c>
      <c r="AJ2266" t="s">
        <v>6644</v>
      </c>
      <c r="AL2266" t="s">
        <v>339</v>
      </c>
      <c r="AM2266">
        <v>1</v>
      </c>
      <c r="AN2266">
        <v>1</v>
      </c>
      <c r="AO2266">
        <v>6688</v>
      </c>
      <c r="AQ2266">
        <v>125960</v>
      </c>
      <c r="AR2266">
        <v>51090030</v>
      </c>
      <c r="AS2266" t="s">
        <v>3043</v>
      </c>
      <c r="AT2266" t="s">
        <v>628</v>
      </c>
      <c r="AW2266" t="s">
        <v>343</v>
      </c>
      <c r="BY2266" t="s">
        <v>342</v>
      </c>
      <c r="BZ2266" t="b">
        <v>0</v>
      </c>
      <c r="EQ2266">
        <v>243047</v>
      </c>
      <c r="ER2266" t="s">
        <v>6645</v>
      </c>
      <c r="EV2266">
        <v>17287157</v>
      </c>
      <c r="EW2266">
        <v>928</v>
      </c>
      <c r="EX2266">
        <v>220756</v>
      </c>
      <c r="EY2266" t="s">
        <v>6646</v>
      </c>
      <c r="EZ2266">
        <v>1</v>
      </c>
      <c r="FC2266">
        <v>95385</v>
      </c>
      <c r="FD2266" t="s">
        <v>3531</v>
      </c>
    </row>
    <row r="2267" spans="1:160" x14ac:dyDescent="0.3">
      <c r="A2267" t="str">
        <f>VLOOKUP(B2267,Table2[],3,FALSE)</f>
        <v>Digital</v>
      </c>
      <c r="B2267" t="str">
        <f>IF(OR(ISNUMBER(FIND("QVC",Z2267)),ISNUMBER(FIND("QVC",AL2267))),"QVC",IF(OR(ISNUMBER(FIND("NCO",H2267)),ISNUMBER(FIND("NCO",Y2267))), "NCO", IF(AL2267="consumer","PMD.com",VLOOKUP(LEFT(H2267,2),Tables!$E$1:$F$11,2,FALSE))))</f>
        <v>PMD.com</v>
      </c>
      <c r="C2267">
        <f t="shared" si="108"/>
        <v>5341</v>
      </c>
      <c r="D2267">
        <f t="shared" si="109"/>
        <v>1</v>
      </c>
      <c r="E2267" t="str">
        <f t="shared" ca="1" si="107"/>
        <v>shifted orders shipped</v>
      </c>
      <c r="F2267" t="s">
        <v>3539</v>
      </c>
      <c r="G2267" t="s">
        <v>335</v>
      </c>
      <c r="H2267" t="s">
        <v>6640</v>
      </c>
      <c r="I2267" s="6">
        <v>44012.018240740741</v>
      </c>
      <c r="J2267" t="s">
        <v>16</v>
      </c>
      <c r="K2267" s="6">
        <v>44013.364502314813</v>
      </c>
      <c r="M2267" t="s">
        <v>6641</v>
      </c>
      <c r="N2267" t="s">
        <v>6642</v>
      </c>
      <c r="Q2267" t="s">
        <v>506</v>
      </c>
      <c r="R2267" t="s">
        <v>390</v>
      </c>
      <c r="S2267" t="s">
        <v>6643</v>
      </c>
      <c r="T2267" t="s">
        <v>338</v>
      </c>
      <c r="U2267" t="s">
        <v>530</v>
      </c>
      <c r="W2267" t="s">
        <v>6644</v>
      </c>
      <c r="Z2267" t="s">
        <v>6641</v>
      </c>
      <c r="AA2267" t="s">
        <v>6642</v>
      </c>
      <c r="AD2267" t="s">
        <v>506</v>
      </c>
      <c r="AE2267" t="s">
        <v>390</v>
      </c>
      <c r="AF2267" t="s">
        <v>6643</v>
      </c>
      <c r="AG2267" t="s">
        <v>338</v>
      </c>
      <c r="AH2267" t="s">
        <v>530</v>
      </c>
      <c r="AJ2267" t="s">
        <v>6644</v>
      </c>
      <c r="AL2267" t="s">
        <v>339</v>
      </c>
      <c r="AM2267">
        <v>1</v>
      </c>
      <c r="AN2267">
        <v>1</v>
      </c>
      <c r="AO2267">
        <v>15156</v>
      </c>
      <c r="AQ2267">
        <v>124187</v>
      </c>
      <c r="AR2267">
        <v>5341</v>
      </c>
      <c r="AS2267" t="s">
        <v>1851</v>
      </c>
      <c r="AT2267" t="s">
        <v>82</v>
      </c>
      <c r="AW2267" t="s">
        <v>340</v>
      </c>
      <c r="AX2267" t="s">
        <v>340</v>
      </c>
      <c r="AY2267" t="s">
        <v>345</v>
      </c>
      <c r="AZ2267" t="s">
        <v>346</v>
      </c>
      <c r="BY2267" t="s">
        <v>342</v>
      </c>
      <c r="EQ2267">
        <v>243643</v>
      </c>
      <c r="ER2267" t="s">
        <v>6645</v>
      </c>
      <c r="EV2267">
        <v>17287157</v>
      </c>
      <c r="EW2267">
        <v>928</v>
      </c>
      <c r="EX2267">
        <v>220756</v>
      </c>
      <c r="EY2267" t="s">
        <v>6646</v>
      </c>
      <c r="EZ2267">
        <v>1</v>
      </c>
      <c r="FC2267">
        <v>90425</v>
      </c>
      <c r="FD2267" t="s">
        <v>388</v>
      </c>
    </row>
    <row r="2268" spans="1:160" x14ac:dyDescent="0.3">
      <c r="A2268" t="str">
        <f>VLOOKUP(B2268,Table2[],3,FALSE)</f>
        <v>Digital</v>
      </c>
      <c r="B2268" t="str">
        <f>IF(OR(ISNUMBER(FIND("QVC",Z2268)),ISNUMBER(FIND("QVC",AL2268))),"QVC",IF(OR(ISNUMBER(FIND("NCO",H2268)),ISNUMBER(FIND("NCO",Y2268))), "NCO", IF(AL2268="consumer","PMD.com",VLOOKUP(LEFT(H2268,2),Tables!$E$1:$F$11,2,FALSE))))</f>
        <v>PMD.com</v>
      </c>
      <c r="C2268">
        <f t="shared" si="108"/>
        <v>52430001</v>
      </c>
      <c r="D2268">
        <f t="shared" si="109"/>
        <v>1</v>
      </c>
      <c r="E2268" t="str">
        <f t="shared" ca="1" si="107"/>
        <v>shifted orders shipped</v>
      </c>
      <c r="F2268" t="s">
        <v>3539</v>
      </c>
      <c r="G2268" t="s">
        <v>335</v>
      </c>
      <c r="H2268" t="s">
        <v>6640</v>
      </c>
      <c r="I2268" s="6">
        <v>44012.018240740741</v>
      </c>
      <c r="J2268" t="s">
        <v>16</v>
      </c>
      <c r="K2268" s="6">
        <v>44013.364502314813</v>
      </c>
      <c r="M2268" t="s">
        <v>6641</v>
      </c>
      <c r="N2268" t="s">
        <v>6642</v>
      </c>
      <c r="Q2268" t="s">
        <v>506</v>
      </c>
      <c r="R2268" t="s">
        <v>390</v>
      </c>
      <c r="S2268" t="s">
        <v>6643</v>
      </c>
      <c r="T2268" t="s">
        <v>338</v>
      </c>
      <c r="U2268" t="s">
        <v>530</v>
      </c>
      <c r="W2268" t="s">
        <v>6644</v>
      </c>
      <c r="Z2268" t="s">
        <v>6641</v>
      </c>
      <c r="AA2268" t="s">
        <v>6642</v>
      </c>
      <c r="AD2268" t="s">
        <v>506</v>
      </c>
      <c r="AE2268" t="s">
        <v>390</v>
      </c>
      <c r="AF2268" t="s">
        <v>6643</v>
      </c>
      <c r="AG2268" t="s">
        <v>338</v>
      </c>
      <c r="AH2268" t="s">
        <v>530</v>
      </c>
      <c r="AJ2268" t="s">
        <v>6644</v>
      </c>
      <c r="AL2268" t="s">
        <v>339</v>
      </c>
      <c r="AM2268">
        <v>1</v>
      </c>
      <c r="AN2268">
        <v>1</v>
      </c>
      <c r="AO2268">
        <v>12063</v>
      </c>
      <c r="AQ2268">
        <v>127155</v>
      </c>
      <c r="AR2268">
        <v>52430001</v>
      </c>
      <c r="AS2268" t="s">
        <v>927</v>
      </c>
      <c r="AT2268" t="s">
        <v>75</v>
      </c>
      <c r="AW2268" t="s">
        <v>340</v>
      </c>
      <c r="AX2268" t="s">
        <v>340</v>
      </c>
      <c r="AY2268" t="s">
        <v>357</v>
      </c>
      <c r="AZ2268" t="s">
        <v>363</v>
      </c>
      <c r="BY2268" t="s">
        <v>342</v>
      </c>
      <c r="EQ2268">
        <v>249990</v>
      </c>
      <c r="ER2268" t="s">
        <v>6645</v>
      </c>
      <c r="EV2268">
        <v>17287157</v>
      </c>
      <c r="EW2268">
        <v>928</v>
      </c>
      <c r="EX2268">
        <v>220756</v>
      </c>
      <c r="EY2268" t="s">
        <v>6646</v>
      </c>
      <c r="EZ2268">
        <v>1</v>
      </c>
      <c r="FC2268">
        <v>95385</v>
      </c>
      <c r="FD2268" t="s">
        <v>3531</v>
      </c>
    </row>
    <row r="2269" spans="1:160" x14ac:dyDescent="0.3">
      <c r="A2269" t="str">
        <f>VLOOKUP(B2269,Table2[],3,FALSE)</f>
        <v>Digital</v>
      </c>
      <c r="B2269" t="str">
        <f>IF(OR(ISNUMBER(FIND("QVC",Z2269)),ISNUMBER(FIND("QVC",AL2269))),"QVC",IF(OR(ISNUMBER(FIND("NCO",H2269)),ISNUMBER(FIND("NCO",Y2269))), "NCO", IF(AL2269="consumer","PMD.com",VLOOKUP(LEFT(H2269,2),Tables!$E$1:$F$11,2,FALSE))))</f>
        <v>PMD.com</v>
      </c>
      <c r="C2269">
        <f t="shared" si="108"/>
        <v>5341030</v>
      </c>
      <c r="D2269">
        <f t="shared" si="109"/>
        <v>1</v>
      </c>
      <c r="E2269" t="str">
        <f t="shared" ca="1" si="107"/>
        <v>shifted orders shipped</v>
      </c>
      <c r="F2269" t="s">
        <v>3539</v>
      </c>
      <c r="G2269" t="s">
        <v>335</v>
      </c>
      <c r="H2269" t="s">
        <v>6640</v>
      </c>
      <c r="I2269" s="6">
        <v>44012.018240740741</v>
      </c>
      <c r="J2269" t="s">
        <v>16</v>
      </c>
      <c r="K2269" s="6">
        <v>44013.364502314813</v>
      </c>
      <c r="M2269" t="s">
        <v>6641</v>
      </c>
      <c r="N2269" t="s">
        <v>6642</v>
      </c>
      <c r="Q2269" t="s">
        <v>506</v>
      </c>
      <c r="R2269" t="s">
        <v>390</v>
      </c>
      <c r="S2269" t="s">
        <v>6643</v>
      </c>
      <c r="T2269" t="s">
        <v>338</v>
      </c>
      <c r="U2269" t="s">
        <v>530</v>
      </c>
      <c r="W2269" t="s">
        <v>6644</v>
      </c>
      <c r="Z2269" t="s">
        <v>6641</v>
      </c>
      <c r="AA2269" t="s">
        <v>6642</v>
      </c>
      <c r="AD2269" t="s">
        <v>506</v>
      </c>
      <c r="AE2269" t="s">
        <v>390</v>
      </c>
      <c r="AF2269" t="s">
        <v>6643</v>
      </c>
      <c r="AG2269" t="s">
        <v>338</v>
      </c>
      <c r="AH2269" t="s">
        <v>530</v>
      </c>
      <c r="AJ2269" t="s">
        <v>6644</v>
      </c>
      <c r="AL2269" t="s">
        <v>339</v>
      </c>
      <c r="AM2269">
        <v>1</v>
      </c>
      <c r="AN2269">
        <v>1</v>
      </c>
      <c r="AO2269">
        <v>12859</v>
      </c>
      <c r="AQ2269">
        <v>124642</v>
      </c>
      <c r="AR2269">
        <v>5341030</v>
      </c>
      <c r="AS2269" t="s">
        <v>925</v>
      </c>
      <c r="AT2269" t="s">
        <v>926</v>
      </c>
      <c r="AW2269" t="s">
        <v>366</v>
      </c>
      <c r="AX2269" t="s">
        <v>366</v>
      </c>
      <c r="AY2269" t="s">
        <v>345</v>
      </c>
      <c r="AZ2269" t="s">
        <v>346</v>
      </c>
      <c r="BY2269" t="s">
        <v>342</v>
      </c>
      <c r="EQ2269">
        <v>243275</v>
      </c>
      <c r="ER2269" t="s">
        <v>6645</v>
      </c>
      <c r="EV2269">
        <v>17287157</v>
      </c>
      <c r="EW2269">
        <v>928</v>
      </c>
      <c r="EX2269">
        <v>220756</v>
      </c>
      <c r="EY2269" t="s">
        <v>6646</v>
      </c>
      <c r="EZ2269">
        <v>1</v>
      </c>
      <c r="FC2269">
        <v>95385</v>
      </c>
      <c r="FD2269" t="s">
        <v>3531</v>
      </c>
    </row>
    <row r="2270" spans="1:160" x14ac:dyDescent="0.3">
      <c r="A2270" t="str">
        <f>VLOOKUP(B2270,Table2[],3,FALSE)</f>
        <v>Digital</v>
      </c>
      <c r="B2270" t="str">
        <f>IF(OR(ISNUMBER(FIND("QVC",Z2270)),ISNUMBER(FIND("QVC",AL2270))),"QVC",IF(OR(ISNUMBER(FIND("NCO",H2270)),ISNUMBER(FIND("NCO",Y2270))), "NCO", IF(AL2270="consumer","PMD.com",VLOOKUP(LEFT(H2270,2),Tables!$E$1:$F$11,2,FALSE))))</f>
        <v>PMD.com</v>
      </c>
      <c r="C2270">
        <f t="shared" si="108"/>
        <v>5342</v>
      </c>
      <c r="D2270">
        <f t="shared" si="109"/>
        <v>1</v>
      </c>
      <c r="E2270" t="str">
        <f t="shared" ca="1" si="107"/>
        <v>shifted orders shipped</v>
      </c>
      <c r="F2270" t="s">
        <v>3539</v>
      </c>
      <c r="G2270" t="s">
        <v>335</v>
      </c>
      <c r="H2270" t="s">
        <v>6640</v>
      </c>
      <c r="I2270" s="6">
        <v>44012.018240740741</v>
      </c>
      <c r="J2270" t="s">
        <v>16</v>
      </c>
      <c r="K2270" s="6">
        <v>44013.364502314813</v>
      </c>
      <c r="M2270" t="s">
        <v>6641</v>
      </c>
      <c r="N2270" t="s">
        <v>6642</v>
      </c>
      <c r="Q2270" t="s">
        <v>506</v>
      </c>
      <c r="R2270" t="s">
        <v>390</v>
      </c>
      <c r="S2270" t="s">
        <v>6643</v>
      </c>
      <c r="T2270" t="s">
        <v>338</v>
      </c>
      <c r="U2270" t="s">
        <v>530</v>
      </c>
      <c r="W2270" t="s">
        <v>6644</v>
      </c>
      <c r="Z2270" t="s">
        <v>6641</v>
      </c>
      <c r="AA2270" t="s">
        <v>6642</v>
      </c>
      <c r="AD2270" t="s">
        <v>506</v>
      </c>
      <c r="AE2270" t="s">
        <v>390</v>
      </c>
      <c r="AF2270" t="s">
        <v>6643</v>
      </c>
      <c r="AG2270" t="s">
        <v>338</v>
      </c>
      <c r="AH2270" t="s">
        <v>530</v>
      </c>
      <c r="AJ2270" t="s">
        <v>6644</v>
      </c>
      <c r="AL2270" t="s">
        <v>339</v>
      </c>
      <c r="AM2270">
        <v>1</v>
      </c>
      <c r="AN2270">
        <v>1</v>
      </c>
      <c r="AO2270">
        <v>13280</v>
      </c>
      <c r="AQ2270">
        <v>123849</v>
      </c>
      <c r="AR2270">
        <v>5342</v>
      </c>
      <c r="AS2270" t="s">
        <v>1867</v>
      </c>
      <c r="AT2270" t="s">
        <v>149</v>
      </c>
      <c r="AW2270" t="s">
        <v>340</v>
      </c>
      <c r="AX2270" t="s">
        <v>340</v>
      </c>
      <c r="AY2270" t="s">
        <v>345</v>
      </c>
      <c r="AZ2270" t="s">
        <v>346</v>
      </c>
      <c r="BY2270" t="s">
        <v>342</v>
      </c>
      <c r="EQ2270">
        <v>244853</v>
      </c>
      <c r="ER2270" t="s">
        <v>6645</v>
      </c>
      <c r="EV2270">
        <v>17287157</v>
      </c>
      <c r="EW2270">
        <v>928</v>
      </c>
      <c r="EX2270">
        <v>220756</v>
      </c>
      <c r="EY2270" t="s">
        <v>6646</v>
      </c>
      <c r="EZ2270">
        <v>1</v>
      </c>
      <c r="FC2270">
        <v>90425</v>
      </c>
      <c r="FD2270" t="s">
        <v>388</v>
      </c>
    </row>
    <row r="2271" spans="1:160" x14ac:dyDescent="0.3">
      <c r="A2271" t="str">
        <f>VLOOKUP(B2271,Table2[],3,FALSE)</f>
        <v>Digital</v>
      </c>
      <c r="B2271" t="str">
        <f>IF(OR(ISNUMBER(FIND("QVC",Z2271)),ISNUMBER(FIND("QVC",AL2271))),"QVC",IF(OR(ISNUMBER(FIND("NCO",H2271)),ISNUMBER(FIND("NCO",Y2271))), "NCO", IF(AL2271="consumer","PMD.com",VLOOKUP(LEFT(H2271,2),Tables!$E$1:$F$11,2,FALSE))))</f>
        <v>PMD.com</v>
      </c>
      <c r="C2271">
        <f t="shared" si="108"/>
        <v>53920001</v>
      </c>
      <c r="D2271">
        <f t="shared" si="109"/>
        <v>1</v>
      </c>
      <c r="E2271" t="str">
        <f t="shared" ca="1" si="107"/>
        <v>shifted orders shipped</v>
      </c>
      <c r="F2271" t="s">
        <v>3539</v>
      </c>
      <c r="G2271" t="s">
        <v>335</v>
      </c>
      <c r="H2271" t="s">
        <v>6640</v>
      </c>
      <c r="I2271" s="6">
        <v>44012.018240740741</v>
      </c>
      <c r="J2271" t="s">
        <v>16</v>
      </c>
      <c r="K2271" s="6">
        <v>44013.364502314813</v>
      </c>
      <c r="M2271" t="s">
        <v>6641</v>
      </c>
      <c r="N2271" t="s">
        <v>6642</v>
      </c>
      <c r="Q2271" t="s">
        <v>506</v>
      </c>
      <c r="R2271" t="s">
        <v>390</v>
      </c>
      <c r="S2271" t="s">
        <v>6643</v>
      </c>
      <c r="T2271" t="s">
        <v>338</v>
      </c>
      <c r="U2271" t="s">
        <v>530</v>
      </c>
      <c r="W2271" t="s">
        <v>6644</v>
      </c>
      <c r="Z2271" t="s">
        <v>6641</v>
      </c>
      <c r="AA2271" t="s">
        <v>6642</v>
      </c>
      <c r="AD2271" t="s">
        <v>506</v>
      </c>
      <c r="AE2271" t="s">
        <v>390</v>
      </c>
      <c r="AF2271" t="s">
        <v>6643</v>
      </c>
      <c r="AG2271" t="s">
        <v>338</v>
      </c>
      <c r="AH2271" t="s">
        <v>530</v>
      </c>
      <c r="AJ2271" t="s">
        <v>6644</v>
      </c>
      <c r="AL2271" t="s">
        <v>339</v>
      </c>
      <c r="AM2271">
        <v>1</v>
      </c>
      <c r="AN2271">
        <v>1</v>
      </c>
      <c r="AO2271">
        <v>14899</v>
      </c>
      <c r="AQ2271">
        <v>124468</v>
      </c>
      <c r="AR2271">
        <v>53920001</v>
      </c>
      <c r="AS2271">
        <v>9000000</v>
      </c>
      <c r="AT2271" t="s">
        <v>40</v>
      </c>
      <c r="AW2271" t="s">
        <v>343</v>
      </c>
      <c r="BY2271" t="s">
        <v>342</v>
      </c>
      <c r="EQ2271">
        <v>243396</v>
      </c>
      <c r="ER2271" t="s">
        <v>6645</v>
      </c>
      <c r="EV2271">
        <v>17287157</v>
      </c>
      <c r="EW2271">
        <v>928</v>
      </c>
      <c r="EX2271">
        <v>220756</v>
      </c>
      <c r="EY2271" t="s">
        <v>6646</v>
      </c>
      <c r="EZ2271">
        <v>1</v>
      </c>
      <c r="FC2271">
        <v>95385</v>
      </c>
      <c r="FD2271" t="s">
        <v>3531</v>
      </c>
    </row>
    <row r="2272" spans="1:160" x14ac:dyDescent="0.3">
      <c r="A2272" t="str">
        <f>VLOOKUP(B2272,Table2[],3,FALSE)</f>
        <v>Digital</v>
      </c>
      <c r="B2272" t="str">
        <f>IF(OR(ISNUMBER(FIND("QVC",Z2272)),ISNUMBER(FIND("QVC",AL2272))),"QVC",IF(OR(ISNUMBER(FIND("NCO",H2272)),ISNUMBER(FIND("NCO",Y2272))), "NCO", IF(AL2272="consumer","PMD.com",VLOOKUP(LEFT(H2272,2),Tables!$E$1:$F$11,2,FALSE))))</f>
        <v>PMD.com</v>
      </c>
      <c r="C2272">
        <f t="shared" si="108"/>
        <v>52460011</v>
      </c>
      <c r="D2272">
        <f t="shared" si="109"/>
        <v>1</v>
      </c>
      <c r="E2272" t="str">
        <f t="shared" ca="1" si="107"/>
        <v>shifted orders shipped</v>
      </c>
      <c r="F2272" t="s">
        <v>3539</v>
      </c>
      <c r="G2272" t="s">
        <v>335</v>
      </c>
      <c r="H2272" t="s">
        <v>6640</v>
      </c>
      <c r="I2272" s="6">
        <v>44012.018240740741</v>
      </c>
      <c r="J2272" t="s">
        <v>16</v>
      </c>
      <c r="K2272" s="6">
        <v>44013.364502314813</v>
      </c>
      <c r="M2272" t="s">
        <v>6641</v>
      </c>
      <c r="N2272" t="s">
        <v>6642</v>
      </c>
      <c r="Q2272" t="s">
        <v>506</v>
      </c>
      <c r="R2272" t="s">
        <v>390</v>
      </c>
      <c r="S2272" t="s">
        <v>6643</v>
      </c>
      <c r="T2272" t="s">
        <v>338</v>
      </c>
      <c r="U2272" t="s">
        <v>530</v>
      </c>
      <c r="W2272" t="s">
        <v>6644</v>
      </c>
      <c r="Z2272" t="s">
        <v>6641</v>
      </c>
      <c r="AA2272" t="s">
        <v>6642</v>
      </c>
      <c r="AD2272" t="s">
        <v>506</v>
      </c>
      <c r="AE2272" t="s">
        <v>390</v>
      </c>
      <c r="AF2272" t="s">
        <v>6643</v>
      </c>
      <c r="AG2272" t="s">
        <v>338</v>
      </c>
      <c r="AH2272" t="s">
        <v>530</v>
      </c>
      <c r="AJ2272" t="s">
        <v>6644</v>
      </c>
      <c r="AL2272" t="s">
        <v>339</v>
      </c>
      <c r="AM2272">
        <v>1</v>
      </c>
      <c r="AN2272">
        <v>1</v>
      </c>
      <c r="AO2272">
        <v>7278</v>
      </c>
      <c r="AQ2272">
        <v>127158</v>
      </c>
      <c r="AR2272">
        <v>52460011</v>
      </c>
      <c r="AS2272" t="s">
        <v>621</v>
      </c>
      <c r="AT2272" t="s">
        <v>171</v>
      </c>
      <c r="AW2272" t="s">
        <v>366</v>
      </c>
      <c r="AX2272" t="s">
        <v>366</v>
      </c>
      <c r="AY2272" t="s">
        <v>341</v>
      </c>
      <c r="AZ2272" t="s">
        <v>493</v>
      </c>
      <c r="BY2272" t="s">
        <v>342</v>
      </c>
      <c r="EQ2272">
        <v>251551</v>
      </c>
      <c r="ER2272" t="s">
        <v>6645</v>
      </c>
      <c r="EV2272">
        <v>17287157</v>
      </c>
      <c r="EW2272">
        <v>928</v>
      </c>
      <c r="EX2272">
        <v>220756</v>
      </c>
      <c r="EY2272" t="s">
        <v>6646</v>
      </c>
      <c r="EZ2272">
        <v>1</v>
      </c>
      <c r="FC2272">
        <v>52460011</v>
      </c>
      <c r="FD2272" t="s">
        <v>171</v>
      </c>
    </row>
    <row r="2273" spans="1:160" x14ac:dyDescent="0.3">
      <c r="A2273" t="str">
        <f>VLOOKUP(B2273,Table2[],3,FALSE)</f>
        <v>Digital</v>
      </c>
      <c r="B2273" t="str">
        <f>IF(OR(ISNUMBER(FIND("QVC",Z2273)),ISNUMBER(FIND("QVC",AL2273))),"QVC",IF(OR(ISNUMBER(FIND("NCO",H2273)),ISNUMBER(FIND("NCO",Y2273))), "NCO", IF(AL2273="consumer","PMD.com",VLOOKUP(LEFT(H2273,2),Tables!$E$1:$F$11,2,FALSE))))</f>
        <v>PMD.com</v>
      </c>
      <c r="C2273">
        <f t="shared" si="108"/>
        <v>53970001</v>
      </c>
      <c r="D2273">
        <f t="shared" si="109"/>
        <v>1</v>
      </c>
      <c r="E2273" t="str">
        <f t="shared" ca="1" si="107"/>
        <v>shifted orders shipped</v>
      </c>
      <c r="F2273" t="s">
        <v>3539</v>
      </c>
      <c r="G2273" t="s">
        <v>335</v>
      </c>
      <c r="H2273" t="s">
        <v>6647</v>
      </c>
      <c r="I2273" s="6">
        <v>44012.181377314817</v>
      </c>
      <c r="J2273" t="s">
        <v>16</v>
      </c>
      <c r="K2273" s="6">
        <v>44013.364548611113</v>
      </c>
      <c r="M2273" t="s">
        <v>6648</v>
      </c>
      <c r="N2273" t="s">
        <v>6649</v>
      </c>
      <c r="Q2273" t="s">
        <v>478</v>
      </c>
      <c r="R2273" t="s">
        <v>365</v>
      </c>
      <c r="S2273" t="s">
        <v>6650</v>
      </c>
      <c r="T2273" t="s">
        <v>338</v>
      </c>
      <c r="U2273" t="s">
        <v>530</v>
      </c>
      <c r="W2273" t="s">
        <v>6651</v>
      </c>
      <c r="Z2273" t="s">
        <v>6648</v>
      </c>
      <c r="AA2273" t="s">
        <v>6649</v>
      </c>
      <c r="AD2273" t="s">
        <v>478</v>
      </c>
      <c r="AE2273" t="s">
        <v>365</v>
      </c>
      <c r="AF2273" t="s">
        <v>6650</v>
      </c>
      <c r="AG2273" t="s">
        <v>338</v>
      </c>
      <c r="AH2273" t="s">
        <v>530</v>
      </c>
      <c r="AJ2273" t="s">
        <v>6651</v>
      </c>
      <c r="AL2273" t="s">
        <v>339</v>
      </c>
      <c r="AM2273">
        <v>1</v>
      </c>
      <c r="AN2273">
        <v>1</v>
      </c>
      <c r="AO2273">
        <v>392</v>
      </c>
      <c r="AQ2273">
        <v>124472</v>
      </c>
      <c r="AR2273">
        <v>53970001</v>
      </c>
      <c r="AS2273" t="s">
        <v>577</v>
      </c>
      <c r="AT2273" t="s">
        <v>41</v>
      </c>
      <c r="AW2273" t="s">
        <v>343</v>
      </c>
      <c r="BY2273" t="s">
        <v>342</v>
      </c>
      <c r="EQ2273">
        <v>251826</v>
      </c>
      <c r="ER2273" t="s">
        <v>6652</v>
      </c>
      <c r="EV2273">
        <v>17287205</v>
      </c>
      <c r="EW2273">
        <v>928</v>
      </c>
      <c r="EX2273">
        <v>220769</v>
      </c>
      <c r="EY2273">
        <v>9.2748999964335493E+25</v>
      </c>
      <c r="EZ2273">
        <v>1</v>
      </c>
      <c r="FC2273">
        <v>53970001</v>
      </c>
      <c r="FD2273" t="s">
        <v>41</v>
      </c>
    </row>
    <row r="2274" spans="1:160" x14ac:dyDescent="0.3">
      <c r="A2274" t="str">
        <f>VLOOKUP(B2274,Table2[],3,FALSE)</f>
        <v>Digital</v>
      </c>
      <c r="B2274" t="str">
        <f>IF(OR(ISNUMBER(FIND("QVC",Z2274)),ISNUMBER(FIND("QVC",AL2274))),"QVC",IF(OR(ISNUMBER(FIND("NCO",H2274)),ISNUMBER(FIND("NCO",Y2274))), "NCO", IF(AL2274="consumer","PMD.com",VLOOKUP(LEFT(H2274,2),Tables!$E$1:$F$11,2,FALSE))))</f>
        <v>PMD.com</v>
      </c>
      <c r="C2274">
        <f t="shared" si="108"/>
        <v>53980001</v>
      </c>
      <c r="D2274">
        <f t="shared" si="109"/>
        <v>1</v>
      </c>
      <c r="E2274" t="str">
        <f t="shared" ca="1" si="107"/>
        <v>shifted orders shipped</v>
      </c>
      <c r="F2274" t="s">
        <v>3539</v>
      </c>
      <c r="G2274" t="s">
        <v>335</v>
      </c>
      <c r="H2274" t="s">
        <v>6647</v>
      </c>
      <c r="I2274" s="6">
        <v>44012.181377314817</v>
      </c>
      <c r="J2274" t="s">
        <v>16</v>
      </c>
      <c r="K2274" s="6">
        <v>44013.364548611113</v>
      </c>
      <c r="M2274" t="s">
        <v>6648</v>
      </c>
      <c r="N2274" t="s">
        <v>6649</v>
      </c>
      <c r="Q2274" t="s">
        <v>478</v>
      </c>
      <c r="R2274" t="s">
        <v>365</v>
      </c>
      <c r="S2274" t="s">
        <v>6650</v>
      </c>
      <c r="T2274" t="s">
        <v>338</v>
      </c>
      <c r="U2274" t="s">
        <v>530</v>
      </c>
      <c r="W2274" t="s">
        <v>6651</v>
      </c>
      <c r="Z2274" t="s">
        <v>6648</v>
      </c>
      <c r="AA2274" t="s">
        <v>6649</v>
      </c>
      <c r="AD2274" t="s">
        <v>478</v>
      </c>
      <c r="AE2274" t="s">
        <v>365</v>
      </c>
      <c r="AF2274" t="s">
        <v>6650</v>
      </c>
      <c r="AG2274" t="s">
        <v>338</v>
      </c>
      <c r="AH2274" t="s">
        <v>530</v>
      </c>
      <c r="AJ2274" t="s">
        <v>6651</v>
      </c>
      <c r="AL2274" t="s">
        <v>339</v>
      </c>
      <c r="AM2274">
        <v>1</v>
      </c>
      <c r="AN2274">
        <v>1</v>
      </c>
      <c r="AO2274">
        <v>5816</v>
      </c>
      <c r="AQ2274">
        <v>124473</v>
      </c>
      <c r="AR2274">
        <v>53980001</v>
      </c>
      <c r="AS2274" t="s">
        <v>1735</v>
      </c>
      <c r="AT2274" t="s">
        <v>43</v>
      </c>
      <c r="AW2274" t="s">
        <v>340</v>
      </c>
      <c r="AX2274">
        <v>0</v>
      </c>
      <c r="AY2274" t="s">
        <v>348</v>
      </c>
      <c r="AZ2274">
        <v>0</v>
      </c>
      <c r="BY2274" t="s">
        <v>342</v>
      </c>
      <c r="EQ2274">
        <v>253177</v>
      </c>
      <c r="ER2274" t="s">
        <v>6652</v>
      </c>
      <c r="EV2274">
        <v>17287205</v>
      </c>
      <c r="EW2274">
        <v>928</v>
      </c>
      <c r="EX2274">
        <v>220769</v>
      </c>
      <c r="EY2274">
        <v>9.2748999964335493E+25</v>
      </c>
      <c r="EZ2274">
        <v>1</v>
      </c>
      <c r="FC2274">
        <v>53980001</v>
      </c>
      <c r="FD2274" t="s">
        <v>43</v>
      </c>
    </row>
    <row r="2275" spans="1:160" x14ac:dyDescent="0.3">
      <c r="A2275" t="str">
        <f>VLOOKUP(B2275,Table2[],3,FALSE)</f>
        <v>Digital</v>
      </c>
      <c r="B2275" t="str">
        <f>IF(OR(ISNUMBER(FIND("QVC",Z2275)),ISNUMBER(FIND("QVC",AL2275))),"QVC",IF(OR(ISNUMBER(FIND("NCO",H2275)),ISNUMBER(FIND("NCO",Y2275))), "NCO", IF(AL2275="consumer","PMD.com",VLOOKUP(LEFT(H2275,2),Tables!$E$1:$F$11,2,FALSE))))</f>
        <v>PMD.com</v>
      </c>
      <c r="C2275">
        <f t="shared" si="108"/>
        <v>53740001</v>
      </c>
      <c r="D2275">
        <f t="shared" si="109"/>
        <v>1</v>
      </c>
      <c r="E2275" t="str">
        <f t="shared" ca="1" si="107"/>
        <v>shifted orders shipped</v>
      </c>
      <c r="F2275" t="s">
        <v>3539</v>
      </c>
      <c r="G2275" t="s">
        <v>335</v>
      </c>
      <c r="H2275" t="s">
        <v>6647</v>
      </c>
      <c r="I2275" s="6">
        <v>44012.181377314817</v>
      </c>
      <c r="J2275" t="s">
        <v>16</v>
      </c>
      <c r="K2275" s="6">
        <v>44013.364548611113</v>
      </c>
      <c r="M2275" t="s">
        <v>6648</v>
      </c>
      <c r="N2275" t="s">
        <v>6649</v>
      </c>
      <c r="Q2275" t="s">
        <v>478</v>
      </c>
      <c r="R2275" t="s">
        <v>365</v>
      </c>
      <c r="S2275" t="s">
        <v>6650</v>
      </c>
      <c r="T2275" t="s">
        <v>338</v>
      </c>
      <c r="U2275" t="s">
        <v>530</v>
      </c>
      <c r="W2275" t="s">
        <v>6651</v>
      </c>
      <c r="Z2275" t="s">
        <v>6648</v>
      </c>
      <c r="AA2275" t="s">
        <v>6649</v>
      </c>
      <c r="AD2275" t="s">
        <v>478</v>
      </c>
      <c r="AE2275" t="s">
        <v>365</v>
      </c>
      <c r="AF2275" t="s">
        <v>6650</v>
      </c>
      <c r="AG2275" t="s">
        <v>338</v>
      </c>
      <c r="AH2275" t="s">
        <v>530</v>
      </c>
      <c r="AJ2275" t="s">
        <v>6651</v>
      </c>
      <c r="AL2275" t="s">
        <v>339</v>
      </c>
      <c r="AM2275">
        <v>1</v>
      </c>
      <c r="AN2275">
        <v>1</v>
      </c>
      <c r="AO2275">
        <v>6057</v>
      </c>
      <c r="AQ2275">
        <v>124457</v>
      </c>
      <c r="AR2275">
        <v>53740001</v>
      </c>
      <c r="AS2275" t="s">
        <v>578</v>
      </c>
      <c r="AT2275" t="s">
        <v>70</v>
      </c>
      <c r="AW2275" t="s">
        <v>343</v>
      </c>
      <c r="BY2275" t="s">
        <v>342</v>
      </c>
      <c r="EQ2275">
        <v>244002</v>
      </c>
      <c r="ER2275" t="s">
        <v>6652</v>
      </c>
      <c r="EV2275">
        <v>17287205</v>
      </c>
      <c r="EW2275">
        <v>928</v>
      </c>
      <c r="EX2275">
        <v>220769</v>
      </c>
      <c r="EY2275">
        <v>9.2748999964335493E+25</v>
      </c>
      <c r="EZ2275">
        <v>1</v>
      </c>
      <c r="FC2275">
        <v>53740001</v>
      </c>
      <c r="FD2275" t="s">
        <v>70</v>
      </c>
    </row>
    <row r="2276" spans="1:160" x14ac:dyDescent="0.3">
      <c r="A2276" t="str">
        <f>VLOOKUP(B2276,Table2[],3,FALSE)</f>
        <v>Digital</v>
      </c>
      <c r="B2276" t="str">
        <f>IF(OR(ISNUMBER(FIND("QVC",Z2276)),ISNUMBER(FIND("QVC",AL2276))),"QVC",IF(OR(ISNUMBER(FIND("NCO",H2276)),ISNUMBER(FIND("NCO",Y2276))), "NCO", IF(AL2276="consumer","PMD.com",VLOOKUP(LEFT(H2276,2),Tables!$E$1:$F$11,2,FALSE))))</f>
        <v>PMD.com</v>
      </c>
      <c r="C2276">
        <f t="shared" si="108"/>
        <v>5358</v>
      </c>
      <c r="D2276">
        <f t="shared" si="109"/>
        <v>1</v>
      </c>
      <c r="E2276" t="str">
        <f t="shared" ca="1" si="107"/>
        <v>shifted orders shipped</v>
      </c>
      <c r="F2276" t="s">
        <v>3539</v>
      </c>
      <c r="G2276" t="s">
        <v>335</v>
      </c>
      <c r="H2276" t="s">
        <v>2359</v>
      </c>
      <c r="I2276" s="6">
        <v>44008.315648148149</v>
      </c>
      <c r="J2276" t="s">
        <v>16</v>
      </c>
      <c r="K2276" s="6">
        <v>44013.364629629628</v>
      </c>
      <c r="M2276" t="s">
        <v>6653</v>
      </c>
      <c r="N2276" t="s">
        <v>6654</v>
      </c>
      <c r="Q2276" t="s">
        <v>794</v>
      </c>
      <c r="R2276" t="s">
        <v>414</v>
      </c>
      <c r="S2276">
        <v>7960</v>
      </c>
      <c r="T2276" t="s">
        <v>338</v>
      </c>
      <c r="U2276" t="s">
        <v>530</v>
      </c>
      <c r="W2276" t="s">
        <v>6655</v>
      </c>
      <c r="Z2276" t="s">
        <v>6653</v>
      </c>
      <c r="AA2276" t="s">
        <v>6654</v>
      </c>
      <c r="AD2276" t="s">
        <v>794</v>
      </c>
      <c r="AE2276" t="s">
        <v>414</v>
      </c>
      <c r="AF2276">
        <v>7960</v>
      </c>
      <c r="AG2276" t="s">
        <v>338</v>
      </c>
      <c r="AH2276" t="s">
        <v>530</v>
      </c>
      <c r="AJ2276" t="s">
        <v>6655</v>
      </c>
      <c r="AL2276" t="s">
        <v>339</v>
      </c>
      <c r="AM2276">
        <v>1</v>
      </c>
      <c r="AN2276">
        <v>1</v>
      </c>
      <c r="AO2276">
        <v>7390</v>
      </c>
      <c r="AQ2276">
        <v>124522</v>
      </c>
      <c r="AR2276">
        <v>5358</v>
      </c>
      <c r="AS2276" t="s">
        <v>2281</v>
      </c>
      <c r="AT2276" t="s">
        <v>73</v>
      </c>
      <c r="AW2276" t="s">
        <v>340</v>
      </c>
      <c r="AX2276" t="s">
        <v>340</v>
      </c>
      <c r="AY2276" t="s">
        <v>351</v>
      </c>
      <c r="AZ2276" t="s">
        <v>434</v>
      </c>
      <c r="BY2276" t="s">
        <v>342</v>
      </c>
      <c r="EQ2276">
        <v>252041</v>
      </c>
      <c r="ER2276" t="s">
        <v>2360</v>
      </c>
      <c r="EV2276">
        <v>17283830</v>
      </c>
      <c r="EW2276">
        <v>928</v>
      </c>
      <c r="EX2276">
        <v>218457</v>
      </c>
      <c r="EY2276">
        <v>9.2748999964335493E+25</v>
      </c>
      <c r="EZ2276">
        <v>1</v>
      </c>
      <c r="FC2276">
        <v>5358</v>
      </c>
      <c r="FD2276" t="s">
        <v>73</v>
      </c>
    </row>
    <row r="2277" spans="1:160" x14ac:dyDescent="0.3">
      <c r="A2277" t="str">
        <f>VLOOKUP(B2277,Table2[],3,FALSE)</f>
        <v>Digital</v>
      </c>
      <c r="B2277" t="str">
        <f>IF(OR(ISNUMBER(FIND("QVC",Z2277)),ISNUMBER(FIND("QVC",AL2277))),"QVC",IF(OR(ISNUMBER(FIND("NCO",H2277)),ISNUMBER(FIND("NCO",Y2277))), "NCO", IF(AL2277="consumer","PMD.com",VLOOKUP(LEFT(H2277,2),Tables!$E$1:$F$11,2,FALSE))))</f>
        <v>PMD.com</v>
      </c>
      <c r="C2277">
        <f t="shared" si="108"/>
        <v>53440001</v>
      </c>
      <c r="D2277">
        <f t="shared" si="109"/>
        <v>1</v>
      </c>
      <c r="E2277" t="str">
        <f t="shared" ca="1" si="107"/>
        <v>shifted orders shipped</v>
      </c>
      <c r="F2277" t="s">
        <v>3539</v>
      </c>
      <c r="G2277" t="s">
        <v>335</v>
      </c>
      <c r="H2277" t="s">
        <v>2359</v>
      </c>
      <c r="I2277" s="6">
        <v>44008.315648148149</v>
      </c>
      <c r="J2277" t="s">
        <v>16</v>
      </c>
      <c r="K2277" s="6">
        <v>44013.364629629628</v>
      </c>
      <c r="M2277" t="s">
        <v>6653</v>
      </c>
      <c r="N2277" t="s">
        <v>6654</v>
      </c>
      <c r="Q2277" t="s">
        <v>794</v>
      </c>
      <c r="R2277" t="s">
        <v>414</v>
      </c>
      <c r="S2277">
        <v>7960</v>
      </c>
      <c r="T2277" t="s">
        <v>338</v>
      </c>
      <c r="U2277" t="s">
        <v>530</v>
      </c>
      <c r="W2277" t="s">
        <v>6655</v>
      </c>
      <c r="Z2277" t="s">
        <v>6653</v>
      </c>
      <c r="AA2277" t="s">
        <v>6654</v>
      </c>
      <c r="AD2277" t="s">
        <v>794</v>
      </c>
      <c r="AE2277" t="s">
        <v>414</v>
      </c>
      <c r="AF2277">
        <v>7960</v>
      </c>
      <c r="AG2277" t="s">
        <v>338</v>
      </c>
      <c r="AH2277" t="s">
        <v>530</v>
      </c>
      <c r="AJ2277" t="s">
        <v>6655</v>
      </c>
      <c r="AL2277" t="s">
        <v>339</v>
      </c>
      <c r="AM2277">
        <v>1</v>
      </c>
      <c r="AN2277">
        <v>1</v>
      </c>
      <c r="AO2277">
        <v>7642</v>
      </c>
      <c r="AQ2277">
        <v>124700</v>
      </c>
      <c r="AR2277">
        <v>53440001</v>
      </c>
      <c r="AS2277" t="s">
        <v>1240</v>
      </c>
      <c r="AT2277" t="s">
        <v>116</v>
      </c>
      <c r="AW2277" t="s">
        <v>340</v>
      </c>
      <c r="AX2277" t="s">
        <v>340</v>
      </c>
      <c r="AY2277" t="s">
        <v>345</v>
      </c>
      <c r="AZ2277" t="s">
        <v>345</v>
      </c>
      <c r="BY2277" t="s">
        <v>342</v>
      </c>
      <c r="EQ2277">
        <v>252960</v>
      </c>
      <c r="ER2277" t="s">
        <v>2360</v>
      </c>
      <c r="EV2277">
        <v>17283830</v>
      </c>
      <c r="EW2277">
        <v>928</v>
      </c>
      <c r="EX2277">
        <v>218457</v>
      </c>
      <c r="EY2277">
        <v>9.2748999964335493E+25</v>
      </c>
      <c r="EZ2277">
        <v>1</v>
      </c>
      <c r="FC2277">
        <v>53440001</v>
      </c>
      <c r="FD2277" t="s">
        <v>116</v>
      </c>
    </row>
    <row r="2278" spans="1:160" x14ac:dyDescent="0.3">
      <c r="A2278" t="str">
        <f>VLOOKUP(B2278,Table2[],3,FALSE)</f>
        <v>Digital</v>
      </c>
      <c r="B2278" t="str">
        <f>IF(OR(ISNUMBER(FIND("QVC",Z2278)),ISNUMBER(FIND("QVC",AL2278))),"QVC",IF(OR(ISNUMBER(FIND("NCO",H2278)),ISNUMBER(FIND("NCO",Y2278))), "NCO", IF(AL2278="consumer","PMD.com",VLOOKUP(LEFT(H2278,2),Tables!$E$1:$F$11,2,FALSE))))</f>
        <v>PMD.com</v>
      </c>
      <c r="C2278">
        <f t="shared" si="108"/>
        <v>55300001</v>
      </c>
      <c r="D2278">
        <f t="shared" si="109"/>
        <v>1</v>
      </c>
      <c r="E2278" t="str">
        <f t="shared" ca="1" si="107"/>
        <v>shifted orders shipped</v>
      </c>
      <c r="F2278" t="s">
        <v>3539</v>
      </c>
      <c r="G2278" t="s">
        <v>335</v>
      </c>
      <c r="H2278" t="s">
        <v>6656</v>
      </c>
      <c r="I2278" s="6">
        <v>44012.196446759262</v>
      </c>
      <c r="J2278" t="s">
        <v>16</v>
      </c>
      <c r="K2278" s="6">
        <v>44013.364837962959</v>
      </c>
      <c r="M2278" t="s">
        <v>6657</v>
      </c>
      <c r="N2278" t="s">
        <v>6658</v>
      </c>
      <c r="Q2278" t="s">
        <v>884</v>
      </c>
      <c r="R2278" t="s">
        <v>436</v>
      </c>
      <c r="S2278">
        <v>26301</v>
      </c>
      <c r="T2278" t="s">
        <v>338</v>
      </c>
      <c r="U2278" t="s">
        <v>530</v>
      </c>
      <c r="W2278" t="s">
        <v>6659</v>
      </c>
      <c r="Z2278" t="s">
        <v>6657</v>
      </c>
      <c r="AA2278" t="s">
        <v>6658</v>
      </c>
      <c r="AD2278" t="s">
        <v>884</v>
      </c>
      <c r="AE2278" t="s">
        <v>436</v>
      </c>
      <c r="AF2278">
        <v>26301</v>
      </c>
      <c r="AG2278" t="s">
        <v>338</v>
      </c>
      <c r="AH2278" t="s">
        <v>530</v>
      </c>
      <c r="AJ2278" t="s">
        <v>6659</v>
      </c>
      <c r="AL2278" t="s">
        <v>339</v>
      </c>
      <c r="AM2278">
        <v>1</v>
      </c>
      <c r="AN2278">
        <v>1</v>
      </c>
      <c r="AO2278">
        <v>5039</v>
      </c>
      <c r="AQ2278">
        <v>124479</v>
      </c>
      <c r="AR2278">
        <v>55300001</v>
      </c>
      <c r="AS2278" t="s">
        <v>3008</v>
      </c>
      <c r="AT2278" t="s">
        <v>153</v>
      </c>
      <c r="AW2278" t="s">
        <v>340</v>
      </c>
      <c r="AX2278" t="s">
        <v>340</v>
      </c>
      <c r="AY2278" t="s">
        <v>382</v>
      </c>
      <c r="AZ2278">
        <v>0</v>
      </c>
      <c r="BY2278" t="s">
        <v>342</v>
      </c>
      <c r="EQ2278">
        <v>253396</v>
      </c>
      <c r="ER2278" t="s">
        <v>6660</v>
      </c>
      <c r="EV2278">
        <v>17287210</v>
      </c>
      <c r="EW2278">
        <v>928</v>
      </c>
      <c r="EX2278">
        <v>220774</v>
      </c>
      <c r="EY2278">
        <v>9.2748999964335493E+25</v>
      </c>
      <c r="EZ2278">
        <v>1</v>
      </c>
      <c r="FC2278">
        <v>55300001</v>
      </c>
      <c r="FD2278" t="s">
        <v>153</v>
      </c>
    </row>
    <row r="2279" spans="1:160" x14ac:dyDescent="0.3">
      <c r="A2279" t="str">
        <f>VLOOKUP(B2279,Table2[],3,FALSE)</f>
        <v>Digital</v>
      </c>
      <c r="B2279" t="str">
        <f>IF(OR(ISNUMBER(FIND("QVC",Z2279)),ISNUMBER(FIND("QVC",AL2279))),"QVC",IF(OR(ISNUMBER(FIND("NCO",H2279)),ISNUMBER(FIND("NCO",Y2279))), "NCO", IF(AL2279="consumer","PMD.com",VLOOKUP(LEFT(H2279,2),Tables!$E$1:$F$11,2,FALSE))))</f>
        <v>PMD.com</v>
      </c>
      <c r="C2279">
        <f t="shared" si="108"/>
        <v>51090001</v>
      </c>
      <c r="D2279">
        <f t="shared" si="109"/>
        <v>1</v>
      </c>
      <c r="E2279" t="str">
        <f t="shared" ca="1" si="107"/>
        <v>shifted orders shipped</v>
      </c>
      <c r="F2279" t="s">
        <v>3539</v>
      </c>
      <c r="G2279" t="s">
        <v>335</v>
      </c>
      <c r="H2279" t="s">
        <v>6661</v>
      </c>
      <c r="I2279" s="6">
        <v>44007.908379629633</v>
      </c>
      <c r="J2279" t="s">
        <v>16</v>
      </c>
      <c r="K2279" s="6">
        <v>44013.364895833336</v>
      </c>
      <c r="M2279" t="s">
        <v>6662</v>
      </c>
      <c r="N2279" t="s">
        <v>6663</v>
      </c>
      <c r="Q2279" t="s">
        <v>561</v>
      </c>
      <c r="R2279" t="s">
        <v>444</v>
      </c>
      <c r="S2279">
        <v>52302</v>
      </c>
      <c r="T2279" t="s">
        <v>338</v>
      </c>
      <c r="U2279" t="s">
        <v>530</v>
      </c>
      <c r="W2279" t="s">
        <v>6664</v>
      </c>
      <c r="Z2279" t="s">
        <v>6662</v>
      </c>
      <c r="AA2279" t="s">
        <v>6663</v>
      </c>
      <c r="AD2279" t="s">
        <v>561</v>
      </c>
      <c r="AE2279" t="s">
        <v>444</v>
      </c>
      <c r="AF2279">
        <v>52302</v>
      </c>
      <c r="AG2279" t="s">
        <v>338</v>
      </c>
      <c r="AH2279" t="s">
        <v>530</v>
      </c>
      <c r="AJ2279" t="s">
        <v>6664</v>
      </c>
      <c r="AL2279" t="s">
        <v>339</v>
      </c>
      <c r="AM2279">
        <v>1</v>
      </c>
      <c r="AN2279">
        <v>1</v>
      </c>
      <c r="AO2279">
        <v>4885</v>
      </c>
      <c r="AQ2279">
        <v>124202</v>
      </c>
      <c r="AR2279">
        <v>51090001</v>
      </c>
      <c r="AS2279" t="s">
        <v>1986</v>
      </c>
      <c r="AT2279" t="s">
        <v>60</v>
      </c>
      <c r="AW2279" t="s">
        <v>340</v>
      </c>
      <c r="AX2279" t="s">
        <v>340</v>
      </c>
      <c r="AY2279" t="s">
        <v>357</v>
      </c>
      <c r="AZ2279" t="s">
        <v>361</v>
      </c>
      <c r="BY2279" t="s">
        <v>342</v>
      </c>
      <c r="EQ2279">
        <v>250831</v>
      </c>
      <c r="ER2279" t="s">
        <v>6665</v>
      </c>
      <c r="EV2279">
        <v>17287184</v>
      </c>
      <c r="EW2279">
        <v>928</v>
      </c>
      <c r="EX2279">
        <v>217791</v>
      </c>
      <c r="EY2279">
        <v>9.2748999964335493E+25</v>
      </c>
      <c r="EZ2279">
        <v>1</v>
      </c>
      <c r="FC2279">
        <v>51090001</v>
      </c>
      <c r="FD2279" t="s">
        <v>60</v>
      </c>
    </row>
    <row r="2280" spans="1:160" x14ac:dyDescent="0.3">
      <c r="A2280" t="str">
        <f>VLOOKUP(B2280,Table2[],3,FALSE)</f>
        <v>Digital</v>
      </c>
      <c r="B2280" t="str">
        <f>IF(OR(ISNUMBER(FIND("QVC",Z2280)),ISNUMBER(FIND("QVC",AL2280))),"QVC",IF(OR(ISNUMBER(FIND("NCO",H2280)),ISNUMBER(FIND("NCO",Y2280))), "NCO", IF(AL2280="consumer","PMD.com",VLOOKUP(LEFT(H2280,2),Tables!$E$1:$F$11,2,FALSE))))</f>
        <v>PMD.com</v>
      </c>
      <c r="C2280">
        <f t="shared" si="108"/>
        <v>5342</v>
      </c>
      <c r="D2280">
        <f t="shared" si="109"/>
        <v>1</v>
      </c>
      <c r="E2280" t="str">
        <f t="shared" ca="1" si="107"/>
        <v>shifted orders shipped</v>
      </c>
      <c r="F2280" t="s">
        <v>3539</v>
      </c>
      <c r="G2280" t="s">
        <v>335</v>
      </c>
      <c r="H2280" t="s">
        <v>6661</v>
      </c>
      <c r="I2280" s="6">
        <v>44007.908379629633</v>
      </c>
      <c r="J2280" t="s">
        <v>16</v>
      </c>
      <c r="K2280" s="6">
        <v>44013.364895833336</v>
      </c>
      <c r="M2280" t="s">
        <v>6662</v>
      </c>
      <c r="N2280" t="s">
        <v>6663</v>
      </c>
      <c r="Q2280" t="s">
        <v>561</v>
      </c>
      <c r="R2280" t="s">
        <v>444</v>
      </c>
      <c r="S2280">
        <v>52302</v>
      </c>
      <c r="T2280" t="s">
        <v>338</v>
      </c>
      <c r="U2280" t="s">
        <v>530</v>
      </c>
      <c r="W2280" t="s">
        <v>6664</v>
      </c>
      <c r="Z2280" t="s">
        <v>6662</v>
      </c>
      <c r="AA2280" t="s">
        <v>6663</v>
      </c>
      <c r="AD2280" t="s">
        <v>561</v>
      </c>
      <c r="AE2280" t="s">
        <v>444</v>
      </c>
      <c r="AF2280">
        <v>52302</v>
      </c>
      <c r="AG2280" t="s">
        <v>338</v>
      </c>
      <c r="AH2280" t="s">
        <v>530</v>
      </c>
      <c r="AJ2280" t="s">
        <v>6664</v>
      </c>
      <c r="AL2280" t="s">
        <v>339</v>
      </c>
      <c r="AM2280">
        <v>1</v>
      </c>
      <c r="AN2280">
        <v>1</v>
      </c>
      <c r="AO2280">
        <v>13280</v>
      </c>
      <c r="AQ2280">
        <v>123849</v>
      </c>
      <c r="AR2280">
        <v>5342</v>
      </c>
      <c r="AS2280" t="s">
        <v>1867</v>
      </c>
      <c r="AT2280" t="s">
        <v>149</v>
      </c>
      <c r="AW2280" t="s">
        <v>340</v>
      </c>
      <c r="AX2280" t="s">
        <v>340</v>
      </c>
      <c r="AY2280" t="s">
        <v>345</v>
      </c>
      <c r="AZ2280" t="s">
        <v>346</v>
      </c>
      <c r="BY2280" t="s">
        <v>342</v>
      </c>
      <c r="EQ2280">
        <v>244853</v>
      </c>
      <c r="ER2280" t="s">
        <v>6665</v>
      </c>
      <c r="EV2280">
        <v>17287184</v>
      </c>
      <c r="EW2280">
        <v>928</v>
      </c>
      <c r="EX2280">
        <v>217791</v>
      </c>
      <c r="EY2280">
        <v>9.2748999964335493E+25</v>
      </c>
      <c r="EZ2280">
        <v>1</v>
      </c>
      <c r="FC2280">
        <v>5342</v>
      </c>
      <c r="FD2280" t="s">
        <v>149</v>
      </c>
    </row>
    <row r="2281" spans="1:160" x14ac:dyDescent="0.3">
      <c r="A2281" t="str">
        <f>VLOOKUP(B2281,Table2[],3,FALSE)</f>
        <v>Digital</v>
      </c>
      <c r="B2281" t="str">
        <f>IF(OR(ISNUMBER(FIND("QVC",Z2281)),ISNUMBER(FIND("QVC",AL2281))),"QVC",IF(OR(ISNUMBER(FIND("NCO",H2281)),ISNUMBER(FIND("NCO",Y2281))), "NCO", IF(AL2281="consumer","PMD.com",VLOOKUP(LEFT(H2281,2),Tables!$E$1:$F$11,2,FALSE))))</f>
        <v>PMD.com</v>
      </c>
      <c r="C2281">
        <f t="shared" si="108"/>
        <v>53740001</v>
      </c>
      <c r="D2281">
        <f t="shared" si="109"/>
        <v>2</v>
      </c>
      <c r="E2281" t="str">
        <f t="shared" ca="1" si="107"/>
        <v>shifted orders shipped</v>
      </c>
      <c r="F2281" t="s">
        <v>3539</v>
      </c>
      <c r="G2281" t="s">
        <v>335</v>
      </c>
      <c r="H2281" t="s">
        <v>6666</v>
      </c>
      <c r="I2281" s="6">
        <v>44012.004918981482</v>
      </c>
      <c r="J2281" t="s">
        <v>16</v>
      </c>
      <c r="K2281" s="6">
        <v>44013.364930555559</v>
      </c>
      <c r="M2281" t="s">
        <v>6667</v>
      </c>
      <c r="N2281" t="s">
        <v>6668</v>
      </c>
      <c r="Q2281" t="s">
        <v>552</v>
      </c>
      <c r="R2281" t="s">
        <v>397</v>
      </c>
      <c r="S2281">
        <v>98407</v>
      </c>
      <c r="T2281" t="s">
        <v>338</v>
      </c>
      <c r="U2281" t="s">
        <v>530</v>
      </c>
      <c r="W2281" t="s">
        <v>6669</v>
      </c>
      <c r="Z2281" t="s">
        <v>6667</v>
      </c>
      <c r="AA2281" t="s">
        <v>6668</v>
      </c>
      <c r="AD2281" t="s">
        <v>552</v>
      </c>
      <c r="AE2281" t="s">
        <v>397</v>
      </c>
      <c r="AF2281">
        <v>98407</v>
      </c>
      <c r="AG2281" t="s">
        <v>338</v>
      </c>
      <c r="AH2281" t="s">
        <v>530</v>
      </c>
      <c r="AJ2281" t="s">
        <v>6669</v>
      </c>
      <c r="AL2281" t="s">
        <v>339</v>
      </c>
      <c r="AM2281">
        <v>2</v>
      </c>
      <c r="AN2281">
        <v>2</v>
      </c>
      <c r="AO2281">
        <v>6057</v>
      </c>
      <c r="AQ2281">
        <v>124457</v>
      </c>
      <c r="AR2281">
        <v>53740001</v>
      </c>
      <c r="AS2281" t="s">
        <v>578</v>
      </c>
      <c r="AT2281" t="s">
        <v>70</v>
      </c>
      <c r="AW2281" t="s">
        <v>343</v>
      </c>
      <c r="BY2281" t="s">
        <v>342</v>
      </c>
      <c r="EQ2281">
        <v>244002</v>
      </c>
      <c r="ER2281" t="s">
        <v>6670</v>
      </c>
      <c r="EV2281">
        <v>17287153</v>
      </c>
      <c r="EW2281">
        <v>928</v>
      </c>
      <c r="EX2281">
        <v>220752</v>
      </c>
      <c r="EY2281">
        <v>9.2748999964335493E+25</v>
      </c>
      <c r="EZ2281">
        <v>1</v>
      </c>
      <c r="FC2281">
        <v>53740001</v>
      </c>
      <c r="FD2281" t="s">
        <v>70</v>
      </c>
    </row>
    <row r="2282" spans="1:160" x14ac:dyDescent="0.3">
      <c r="A2282" t="str">
        <f>VLOOKUP(B2282,Table2[],3,FALSE)</f>
        <v>Digital</v>
      </c>
      <c r="B2282" t="str">
        <f>IF(OR(ISNUMBER(FIND("QVC",Z2282)),ISNUMBER(FIND("QVC",AL2282))),"QVC",IF(OR(ISNUMBER(FIND("NCO",H2282)),ISNUMBER(FIND("NCO",Y2282))), "NCO", IF(AL2282="consumer","PMD.com",VLOOKUP(LEFT(H2282,2),Tables!$E$1:$F$11,2,FALSE))))</f>
        <v>PMD.com</v>
      </c>
      <c r="C2282">
        <f t="shared" si="108"/>
        <v>7659</v>
      </c>
      <c r="D2282">
        <f t="shared" si="109"/>
        <v>1</v>
      </c>
      <c r="E2282" t="str">
        <f t="shared" ca="1" si="107"/>
        <v>shifted orders shipped</v>
      </c>
      <c r="F2282" t="s">
        <v>3539</v>
      </c>
      <c r="G2282" t="s">
        <v>335</v>
      </c>
      <c r="H2282" t="s">
        <v>2803</v>
      </c>
      <c r="I2282" s="6">
        <v>44008.670416666668</v>
      </c>
      <c r="J2282" t="s">
        <v>16</v>
      </c>
      <c r="K2282" s="6">
        <v>44013.365034722221</v>
      </c>
      <c r="M2282" t="s">
        <v>6671</v>
      </c>
      <c r="N2282" t="s">
        <v>6672</v>
      </c>
      <c r="O2282" t="s">
        <v>6673</v>
      </c>
      <c r="Q2282" t="s">
        <v>943</v>
      </c>
      <c r="R2282" t="s">
        <v>365</v>
      </c>
      <c r="S2282" t="s">
        <v>6674</v>
      </c>
      <c r="T2282" t="s">
        <v>338</v>
      </c>
      <c r="U2282" t="s">
        <v>530</v>
      </c>
      <c r="W2282" t="s">
        <v>6675</v>
      </c>
      <c r="Z2282" t="s">
        <v>6671</v>
      </c>
      <c r="AA2282" t="s">
        <v>6672</v>
      </c>
      <c r="AB2282" t="s">
        <v>6673</v>
      </c>
      <c r="AD2282" t="s">
        <v>943</v>
      </c>
      <c r="AE2282" t="s">
        <v>365</v>
      </c>
      <c r="AF2282" t="s">
        <v>6674</v>
      </c>
      <c r="AG2282" t="s">
        <v>338</v>
      </c>
      <c r="AH2282" t="s">
        <v>530</v>
      </c>
      <c r="AJ2282" t="s">
        <v>6675</v>
      </c>
      <c r="AL2282" t="s">
        <v>339</v>
      </c>
      <c r="AM2282">
        <v>1</v>
      </c>
      <c r="AN2282">
        <v>1</v>
      </c>
      <c r="AO2282">
        <v>4325</v>
      </c>
      <c r="AQ2282">
        <v>127796</v>
      </c>
      <c r="AR2282">
        <v>7659</v>
      </c>
      <c r="AS2282" t="s">
        <v>1085</v>
      </c>
      <c r="AT2282" t="s">
        <v>1086</v>
      </c>
      <c r="BY2282" t="s">
        <v>342</v>
      </c>
      <c r="EQ2282">
        <v>252890</v>
      </c>
      <c r="ER2282" t="s">
        <v>2804</v>
      </c>
      <c r="EV2282">
        <v>17285135</v>
      </c>
      <c r="EW2282">
        <v>928</v>
      </c>
      <c r="EX2282">
        <v>219611</v>
      </c>
      <c r="EY2282" t="s">
        <v>6676</v>
      </c>
      <c r="EZ2282">
        <v>1</v>
      </c>
      <c r="FC2282">
        <v>7659</v>
      </c>
      <c r="FD2282" t="s">
        <v>1086</v>
      </c>
    </row>
    <row r="2283" spans="1:160" x14ac:dyDescent="0.3">
      <c r="A2283" t="str">
        <f>VLOOKUP(B2283,Table2[],3,FALSE)</f>
        <v>Digital</v>
      </c>
      <c r="B2283" t="str">
        <f>IF(OR(ISNUMBER(FIND("QVC",Z2283)),ISNUMBER(FIND("QVC",AL2283))),"QVC",IF(OR(ISNUMBER(FIND("NCO",H2283)),ISNUMBER(FIND("NCO",Y2283))), "NCO", IF(AL2283="consumer","PMD.com",VLOOKUP(LEFT(H2283,2),Tables!$E$1:$F$11,2,FALSE))))</f>
        <v>PMD.com</v>
      </c>
      <c r="C2283">
        <f t="shared" si="108"/>
        <v>53920001</v>
      </c>
      <c r="D2283">
        <f t="shared" si="109"/>
        <v>1</v>
      </c>
      <c r="E2283" t="str">
        <f t="shared" ca="1" si="107"/>
        <v>shifted orders shipped</v>
      </c>
      <c r="F2283" t="s">
        <v>3539</v>
      </c>
      <c r="G2283" t="s">
        <v>335</v>
      </c>
      <c r="H2283" t="s">
        <v>6677</v>
      </c>
      <c r="I2283" s="6">
        <v>44012.173715277779</v>
      </c>
      <c r="J2283" t="s">
        <v>16</v>
      </c>
      <c r="K2283" s="6">
        <v>44013.365081018521</v>
      </c>
      <c r="M2283" t="s">
        <v>6678</v>
      </c>
      <c r="N2283" t="s">
        <v>6679</v>
      </c>
      <c r="O2283" t="s">
        <v>798</v>
      </c>
      <c r="Q2283" t="s">
        <v>2246</v>
      </c>
      <c r="R2283" t="s">
        <v>364</v>
      </c>
      <c r="S2283" t="s">
        <v>6680</v>
      </c>
      <c r="T2283" t="s">
        <v>338</v>
      </c>
      <c r="U2283" t="s">
        <v>530</v>
      </c>
      <c r="W2283" t="s">
        <v>6681</v>
      </c>
      <c r="Z2283" t="s">
        <v>6678</v>
      </c>
      <c r="AA2283" t="s">
        <v>6679</v>
      </c>
      <c r="AB2283" t="s">
        <v>798</v>
      </c>
      <c r="AD2283" t="s">
        <v>2246</v>
      </c>
      <c r="AE2283" t="s">
        <v>364</v>
      </c>
      <c r="AF2283" t="s">
        <v>6680</v>
      </c>
      <c r="AG2283" t="s">
        <v>338</v>
      </c>
      <c r="AH2283" t="s">
        <v>530</v>
      </c>
      <c r="AJ2283" t="s">
        <v>6681</v>
      </c>
      <c r="AL2283" t="s">
        <v>339</v>
      </c>
      <c r="AM2283">
        <v>1</v>
      </c>
      <c r="AN2283">
        <v>1</v>
      </c>
      <c r="AO2283">
        <v>14899</v>
      </c>
      <c r="AQ2283">
        <v>124468</v>
      </c>
      <c r="AR2283">
        <v>53920001</v>
      </c>
      <c r="AS2283">
        <v>9000000</v>
      </c>
      <c r="AT2283" t="s">
        <v>40</v>
      </c>
      <c r="AW2283" t="s">
        <v>343</v>
      </c>
      <c r="BY2283" t="s">
        <v>342</v>
      </c>
      <c r="EQ2283">
        <v>243396</v>
      </c>
      <c r="ER2283" t="s">
        <v>6682</v>
      </c>
      <c r="EV2283">
        <v>17287204</v>
      </c>
      <c r="EW2283">
        <v>928</v>
      </c>
      <c r="EX2283">
        <v>220768</v>
      </c>
      <c r="EY2283" t="s">
        <v>6683</v>
      </c>
      <c r="EZ2283">
        <v>1</v>
      </c>
      <c r="FC2283">
        <v>95384</v>
      </c>
      <c r="FD2283" t="s">
        <v>3530</v>
      </c>
    </row>
    <row r="2284" spans="1:160" x14ac:dyDescent="0.3">
      <c r="A2284" t="str">
        <f>VLOOKUP(B2284,Table2[],3,FALSE)</f>
        <v>Digital</v>
      </c>
      <c r="B2284" t="str">
        <f>IF(OR(ISNUMBER(FIND("QVC",Z2284)),ISNUMBER(FIND("QVC",AL2284))),"QVC",IF(OR(ISNUMBER(FIND("NCO",H2284)),ISNUMBER(FIND("NCO",Y2284))), "NCO", IF(AL2284="consumer","PMD.com",VLOOKUP(LEFT(H2284,2),Tables!$E$1:$F$11,2,FALSE))))</f>
        <v>PMD.com</v>
      </c>
      <c r="C2284">
        <f t="shared" si="108"/>
        <v>552101</v>
      </c>
      <c r="D2284">
        <f t="shared" si="109"/>
        <v>1</v>
      </c>
      <c r="E2284" t="str">
        <f t="shared" ca="1" si="107"/>
        <v>shifted orders shipped</v>
      </c>
      <c r="F2284" t="s">
        <v>3539</v>
      </c>
      <c r="G2284" t="s">
        <v>335</v>
      </c>
      <c r="H2284" t="s">
        <v>6677</v>
      </c>
      <c r="I2284" s="6">
        <v>44012.173715277779</v>
      </c>
      <c r="J2284" t="s">
        <v>16</v>
      </c>
      <c r="K2284" s="6">
        <v>44013.365081018521</v>
      </c>
      <c r="M2284" t="s">
        <v>6678</v>
      </c>
      <c r="N2284" t="s">
        <v>6679</v>
      </c>
      <c r="O2284" t="s">
        <v>798</v>
      </c>
      <c r="Q2284" t="s">
        <v>2246</v>
      </c>
      <c r="R2284" t="s">
        <v>364</v>
      </c>
      <c r="S2284" t="s">
        <v>6680</v>
      </c>
      <c r="T2284" t="s">
        <v>338</v>
      </c>
      <c r="U2284" t="s">
        <v>530</v>
      </c>
      <c r="W2284" t="s">
        <v>6681</v>
      </c>
      <c r="Z2284" t="s">
        <v>6678</v>
      </c>
      <c r="AA2284" t="s">
        <v>6679</v>
      </c>
      <c r="AB2284" t="s">
        <v>798</v>
      </c>
      <c r="AD2284" t="s">
        <v>2246</v>
      </c>
      <c r="AE2284" t="s">
        <v>364</v>
      </c>
      <c r="AF2284" t="s">
        <v>6680</v>
      </c>
      <c r="AG2284" t="s">
        <v>338</v>
      </c>
      <c r="AH2284" t="s">
        <v>530</v>
      </c>
      <c r="AJ2284" t="s">
        <v>6681</v>
      </c>
      <c r="AL2284" t="s">
        <v>339</v>
      </c>
      <c r="AM2284">
        <v>1</v>
      </c>
      <c r="AN2284">
        <v>1</v>
      </c>
      <c r="AO2284">
        <v>3241</v>
      </c>
      <c r="AQ2284">
        <v>124623</v>
      </c>
      <c r="AR2284">
        <v>552101</v>
      </c>
      <c r="AS2284" t="s">
        <v>166</v>
      </c>
      <c r="AT2284" t="s">
        <v>167</v>
      </c>
      <c r="AW2284" t="s">
        <v>340</v>
      </c>
      <c r="AX2284" t="s">
        <v>340</v>
      </c>
      <c r="AY2284" t="s">
        <v>382</v>
      </c>
      <c r="AZ2284" t="s">
        <v>471</v>
      </c>
      <c r="BY2284" t="s">
        <v>342</v>
      </c>
      <c r="EQ2284">
        <v>240933</v>
      </c>
      <c r="ER2284" t="s">
        <v>6682</v>
      </c>
      <c r="EV2284">
        <v>17287204</v>
      </c>
      <c r="EW2284">
        <v>928</v>
      </c>
      <c r="EX2284">
        <v>220768</v>
      </c>
      <c r="EY2284" t="s">
        <v>6683</v>
      </c>
      <c r="EZ2284">
        <v>1</v>
      </c>
      <c r="FC2284">
        <v>552101</v>
      </c>
      <c r="FD2284" t="s">
        <v>167</v>
      </c>
    </row>
    <row r="2285" spans="1:160" x14ac:dyDescent="0.3">
      <c r="A2285" t="str">
        <f>VLOOKUP(B2285,Table2[],3,FALSE)</f>
        <v>Digital</v>
      </c>
      <c r="B2285" t="str">
        <f>IF(OR(ISNUMBER(FIND("QVC",Z2285)),ISNUMBER(FIND("QVC",AL2285))),"QVC",IF(OR(ISNUMBER(FIND("NCO",H2285)),ISNUMBER(FIND("NCO",Y2285))), "NCO", IF(AL2285="consumer","PMD.com",VLOOKUP(LEFT(H2285,2),Tables!$E$1:$F$11,2,FALSE))))</f>
        <v>PMD.com</v>
      </c>
      <c r="C2285">
        <f t="shared" si="108"/>
        <v>52430001</v>
      </c>
      <c r="D2285">
        <f t="shared" si="109"/>
        <v>1</v>
      </c>
      <c r="E2285" t="str">
        <f t="shared" ca="1" si="107"/>
        <v>shifted orders shipped</v>
      </c>
      <c r="F2285" t="s">
        <v>3539</v>
      </c>
      <c r="G2285" t="s">
        <v>335</v>
      </c>
      <c r="H2285" t="s">
        <v>6677</v>
      </c>
      <c r="I2285" s="6">
        <v>44012.173715277779</v>
      </c>
      <c r="J2285" t="s">
        <v>16</v>
      </c>
      <c r="K2285" s="6">
        <v>44013.365081018521</v>
      </c>
      <c r="M2285" t="s">
        <v>6678</v>
      </c>
      <c r="N2285" t="s">
        <v>6679</v>
      </c>
      <c r="O2285" t="s">
        <v>798</v>
      </c>
      <c r="Q2285" t="s">
        <v>2246</v>
      </c>
      <c r="R2285" t="s">
        <v>364</v>
      </c>
      <c r="S2285" t="s">
        <v>6680</v>
      </c>
      <c r="T2285" t="s">
        <v>338</v>
      </c>
      <c r="U2285" t="s">
        <v>530</v>
      </c>
      <c r="W2285" t="s">
        <v>6681</v>
      </c>
      <c r="Z2285" t="s">
        <v>6678</v>
      </c>
      <c r="AA2285" t="s">
        <v>6679</v>
      </c>
      <c r="AB2285" t="s">
        <v>798</v>
      </c>
      <c r="AD2285" t="s">
        <v>2246</v>
      </c>
      <c r="AE2285" t="s">
        <v>364</v>
      </c>
      <c r="AF2285" t="s">
        <v>6680</v>
      </c>
      <c r="AG2285" t="s">
        <v>338</v>
      </c>
      <c r="AH2285" t="s">
        <v>530</v>
      </c>
      <c r="AJ2285" t="s">
        <v>6681</v>
      </c>
      <c r="AL2285" t="s">
        <v>339</v>
      </c>
      <c r="AM2285">
        <v>1</v>
      </c>
      <c r="AN2285">
        <v>1</v>
      </c>
      <c r="AO2285">
        <v>12063</v>
      </c>
      <c r="AQ2285">
        <v>127155</v>
      </c>
      <c r="AR2285">
        <v>52430001</v>
      </c>
      <c r="AS2285" t="s">
        <v>927</v>
      </c>
      <c r="AT2285" t="s">
        <v>75</v>
      </c>
      <c r="AW2285" t="s">
        <v>340</v>
      </c>
      <c r="AX2285" t="s">
        <v>340</v>
      </c>
      <c r="AY2285" t="s">
        <v>357</v>
      </c>
      <c r="AZ2285" t="s">
        <v>363</v>
      </c>
      <c r="BY2285" t="s">
        <v>342</v>
      </c>
      <c r="EQ2285">
        <v>249990</v>
      </c>
      <c r="ER2285" t="s">
        <v>6682</v>
      </c>
      <c r="EV2285">
        <v>17287204</v>
      </c>
      <c r="EW2285">
        <v>928</v>
      </c>
      <c r="EX2285">
        <v>220768</v>
      </c>
      <c r="EY2285" t="s">
        <v>6683</v>
      </c>
      <c r="EZ2285">
        <v>1</v>
      </c>
      <c r="FC2285">
        <v>95384</v>
      </c>
      <c r="FD2285" t="s">
        <v>3530</v>
      </c>
    </row>
    <row r="2286" spans="1:160" x14ac:dyDescent="0.3">
      <c r="A2286" t="str">
        <f>VLOOKUP(B2286,Table2[],3,FALSE)</f>
        <v>Digital</v>
      </c>
      <c r="B2286" t="str">
        <f>IF(OR(ISNUMBER(FIND("QVC",Z2286)),ISNUMBER(FIND("QVC",AL2286))),"QVC",IF(OR(ISNUMBER(FIND("NCO",H2286)),ISNUMBER(FIND("NCO",Y2286))), "NCO", IF(AL2286="consumer","PMD.com",VLOOKUP(LEFT(H2286,2),Tables!$E$1:$F$11,2,FALSE))))</f>
        <v>PMD.com</v>
      </c>
      <c r="C2286">
        <f t="shared" si="108"/>
        <v>54020001</v>
      </c>
      <c r="D2286">
        <f t="shared" si="109"/>
        <v>2</v>
      </c>
      <c r="E2286" t="str">
        <f t="shared" ca="1" si="107"/>
        <v>shifted orders shipped</v>
      </c>
      <c r="F2286" t="s">
        <v>3539</v>
      </c>
      <c r="G2286" t="s">
        <v>335</v>
      </c>
      <c r="H2286" t="s">
        <v>6677</v>
      </c>
      <c r="I2286" s="6">
        <v>44012.173715277779</v>
      </c>
      <c r="J2286" t="s">
        <v>16</v>
      </c>
      <c r="K2286" s="6">
        <v>44013.365081018521</v>
      </c>
      <c r="M2286" t="s">
        <v>6678</v>
      </c>
      <c r="N2286" t="s">
        <v>6679</v>
      </c>
      <c r="O2286" t="s">
        <v>798</v>
      </c>
      <c r="Q2286" t="s">
        <v>2246</v>
      </c>
      <c r="R2286" t="s">
        <v>364</v>
      </c>
      <c r="S2286" t="s">
        <v>6680</v>
      </c>
      <c r="T2286" t="s">
        <v>338</v>
      </c>
      <c r="U2286" t="s">
        <v>530</v>
      </c>
      <c r="W2286" t="s">
        <v>6681</v>
      </c>
      <c r="Z2286" t="s">
        <v>6678</v>
      </c>
      <c r="AA2286" t="s">
        <v>6679</v>
      </c>
      <c r="AB2286" t="s">
        <v>798</v>
      </c>
      <c r="AD2286" t="s">
        <v>2246</v>
      </c>
      <c r="AE2286" t="s">
        <v>364</v>
      </c>
      <c r="AF2286" t="s">
        <v>6680</v>
      </c>
      <c r="AG2286" t="s">
        <v>338</v>
      </c>
      <c r="AH2286" t="s">
        <v>530</v>
      </c>
      <c r="AJ2286" t="s">
        <v>6681</v>
      </c>
      <c r="AL2286" t="s">
        <v>339</v>
      </c>
      <c r="AM2286">
        <v>2</v>
      </c>
      <c r="AN2286">
        <v>2</v>
      </c>
      <c r="AO2286">
        <v>3692</v>
      </c>
      <c r="AQ2286">
        <v>124477</v>
      </c>
      <c r="AR2286">
        <v>54020001</v>
      </c>
      <c r="AS2286" t="s">
        <v>484</v>
      </c>
      <c r="AT2286" t="s">
        <v>93</v>
      </c>
      <c r="AW2286" t="s">
        <v>340</v>
      </c>
      <c r="AX2286">
        <v>0</v>
      </c>
      <c r="AY2286" t="s">
        <v>348</v>
      </c>
      <c r="AZ2286">
        <v>0</v>
      </c>
      <c r="BY2286" t="s">
        <v>342</v>
      </c>
      <c r="EQ2286">
        <v>251671</v>
      </c>
      <c r="ER2286" t="s">
        <v>6682</v>
      </c>
      <c r="EV2286">
        <v>17287204</v>
      </c>
      <c r="EW2286">
        <v>928</v>
      </c>
      <c r="EX2286">
        <v>220768</v>
      </c>
      <c r="EY2286" t="s">
        <v>6683</v>
      </c>
      <c r="EZ2286">
        <v>1</v>
      </c>
      <c r="FC2286">
        <v>54020001</v>
      </c>
      <c r="FD2286" t="s">
        <v>93</v>
      </c>
    </row>
    <row r="2287" spans="1:160" x14ac:dyDescent="0.3">
      <c r="A2287" t="str">
        <f>VLOOKUP(B2287,Table2[],3,FALSE)</f>
        <v>Digital</v>
      </c>
      <c r="B2287" t="str">
        <f>IF(OR(ISNUMBER(FIND("QVC",Z2287)),ISNUMBER(FIND("QVC",AL2287))),"QVC",IF(OR(ISNUMBER(FIND("NCO",H2287)),ISNUMBER(FIND("NCO",Y2287))), "NCO", IF(AL2287="consumer","PMD.com",VLOOKUP(LEFT(H2287,2),Tables!$E$1:$F$11,2,FALSE))))</f>
        <v>PMD.com</v>
      </c>
      <c r="C2287">
        <f t="shared" si="108"/>
        <v>51090030</v>
      </c>
      <c r="D2287">
        <f t="shared" si="109"/>
        <v>1</v>
      </c>
      <c r="E2287" t="str">
        <f t="shared" ca="1" si="107"/>
        <v>shifted orders shipped</v>
      </c>
      <c r="F2287" t="s">
        <v>3539</v>
      </c>
      <c r="G2287" t="s">
        <v>335</v>
      </c>
      <c r="H2287" t="s">
        <v>6677</v>
      </c>
      <c r="I2287" s="6">
        <v>44012.173715277779</v>
      </c>
      <c r="J2287" t="s">
        <v>16</v>
      </c>
      <c r="K2287" s="6">
        <v>44013.365081018521</v>
      </c>
      <c r="M2287" t="s">
        <v>6678</v>
      </c>
      <c r="N2287" t="s">
        <v>6679</v>
      </c>
      <c r="O2287" t="s">
        <v>798</v>
      </c>
      <c r="Q2287" t="s">
        <v>2246</v>
      </c>
      <c r="R2287" t="s">
        <v>364</v>
      </c>
      <c r="S2287" t="s">
        <v>6680</v>
      </c>
      <c r="T2287" t="s">
        <v>338</v>
      </c>
      <c r="U2287" t="s">
        <v>530</v>
      </c>
      <c r="W2287" t="s">
        <v>6681</v>
      </c>
      <c r="Z2287" t="s">
        <v>6678</v>
      </c>
      <c r="AA2287" t="s">
        <v>6679</v>
      </c>
      <c r="AB2287" t="s">
        <v>798</v>
      </c>
      <c r="AD2287" t="s">
        <v>2246</v>
      </c>
      <c r="AE2287" t="s">
        <v>364</v>
      </c>
      <c r="AF2287" t="s">
        <v>6680</v>
      </c>
      <c r="AG2287" t="s">
        <v>338</v>
      </c>
      <c r="AH2287" t="s">
        <v>530</v>
      </c>
      <c r="AJ2287" t="s">
        <v>6681</v>
      </c>
      <c r="AL2287" t="s">
        <v>339</v>
      </c>
      <c r="AM2287">
        <v>1</v>
      </c>
      <c r="AN2287">
        <v>1</v>
      </c>
      <c r="AO2287">
        <v>6688</v>
      </c>
      <c r="AQ2287">
        <v>125960</v>
      </c>
      <c r="AR2287">
        <v>51090030</v>
      </c>
      <c r="AS2287" t="s">
        <v>3043</v>
      </c>
      <c r="AT2287" t="s">
        <v>628</v>
      </c>
      <c r="AW2287" t="s">
        <v>343</v>
      </c>
      <c r="BY2287" t="s">
        <v>342</v>
      </c>
      <c r="BZ2287" t="b">
        <v>0</v>
      </c>
      <c r="EQ2287">
        <v>243047</v>
      </c>
      <c r="ER2287" t="s">
        <v>6682</v>
      </c>
      <c r="EV2287">
        <v>17287204</v>
      </c>
      <c r="EW2287">
        <v>928</v>
      </c>
      <c r="EX2287">
        <v>220768</v>
      </c>
      <c r="EY2287" t="s">
        <v>6683</v>
      </c>
      <c r="EZ2287">
        <v>1</v>
      </c>
      <c r="FC2287">
        <v>95384</v>
      </c>
      <c r="FD2287" t="s">
        <v>3530</v>
      </c>
    </row>
    <row r="2288" spans="1:160" x14ac:dyDescent="0.3">
      <c r="A2288" t="str">
        <f>VLOOKUP(B2288,Table2[],3,FALSE)</f>
        <v>Digital</v>
      </c>
      <c r="B2288" t="str">
        <f>IF(OR(ISNUMBER(FIND("QVC",Z2288)),ISNUMBER(FIND("QVC",AL2288))),"QVC",IF(OR(ISNUMBER(FIND("NCO",H2288)),ISNUMBER(FIND("NCO",Y2288))), "NCO", IF(AL2288="consumer","PMD.com",VLOOKUP(LEFT(H2288,2),Tables!$E$1:$F$11,2,FALSE))))</f>
        <v>PMD.com</v>
      </c>
      <c r="C2288">
        <f t="shared" si="108"/>
        <v>53740001</v>
      </c>
      <c r="D2288">
        <f t="shared" si="109"/>
        <v>1</v>
      </c>
      <c r="E2288" t="str">
        <f t="shared" ca="1" si="107"/>
        <v>shifted orders shipped</v>
      </c>
      <c r="F2288" t="s">
        <v>3539</v>
      </c>
      <c r="G2288" t="s">
        <v>335</v>
      </c>
      <c r="H2288" t="s">
        <v>6677</v>
      </c>
      <c r="I2288" s="6">
        <v>44012.173715277779</v>
      </c>
      <c r="J2288" t="s">
        <v>16</v>
      </c>
      <c r="K2288" s="6">
        <v>44013.365081018521</v>
      </c>
      <c r="M2288" t="s">
        <v>6678</v>
      </c>
      <c r="N2288" t="s">
        <v>6679</v>
      </c>
      <c r="O2288" t="s">
        <v>798</v>
      </c>
      <c r="Q2288" t="s">
        <v>2246</v>
      </c>
      <c r="R2288" t="s">
        <v>364</v>
      </c>
      <c r="S2288" t="s">
        <v>6680</v>
      </c>
      <c r="T2288" t="s">
        <v>338</v>
      </c>
      <c r="U2288" t="s">
        <v>530</v>
      </c>
      <c r="W2288" t="s">
        <v>6681</v>
      </c>
      <c r="Z2288" t="s">
        <v>6678</v>
      </c>
      <c r="AA2288" t="s">
        <v>6679</v>
      </c>
      <c r="AB2288" t="s">
        <v>798</v>
      </c>
      <c r="AD2288" t="s">
        <v>2246</v>
      </c>
      <c r="AE2288" t="s">
        <v>364</v>
      </c>
      <c r="AF2288" t="s">
        <v>6680</v>
      </c>
      <c r="AG2288" t="s">
        <v>338</v>
      </c>
      <c r="AH2288" t="s">
        <v>530</v>
      </c>
      <c r="AJ2288" t="s">
        <v>6681</v>
      </c>
      <c r="AL2288" t="s">
        <v>339</v>
      </c>
      <c r="AM2288">
        <v>1</v>
      </c>
      <c r="AN2288">
        <v>1</v>
      </c>
      <c r="AO2288">
        <v>6057</v>
      </c>
      <c r="AQ2288">
        <v>124457</v>
      </c>
      <c r="AR2288">
        <v>53740001</v>
      </c>
      <c r="AS2288" t="s">
        <v>578</v>
      </c>
      <c r="AT2288" t="s">
        <v>70</v>
      </c>
      <c r="AW2288" t="s">
        <v>343</v>
      </c>
      <c r="BY2288" t="s">
        <v>342</v>
      </c>
      <c r="EQ2288">
        <v>244002</v>
      </c>
      <c r="ER2288" t="s">
        <v>6682</v>
      </c>
      <c r="EV2288">
        <v>17287204</v>
      </c>
      <c r="EW2288">
        <v>928</v>
      </c>
      <c r="EX2288">
        <v>220768</v>
      </c>
      <c r="EY2288" t="s">
        <v>6683</v>
      </c>
      <c r="EZ2288">
        <v>1</v>
      </c>
      <c r="FC2288">
        <v>53740001</v>
      </c>
      <c r="FD2288" t="s">
        <v>70</v>
      </c>
    </row>
    <row r="2289" spans="1:160" x14ac:dyDescent="0.3">
      <c r="A2289" t="str">
        <f>VLOOKUP(B2289,Table2[],3,FALSE)</f>
        <v>Digital</v>
      </c>
      <c r="B2289" t="str">
        <f>IF(OR(ISNUMBER(FIND("QVC",Z2289)),ISNUMBER(FIND("QVC",AL2289))),"QVC",IF(OR(ISNUMBER(FIND("NCO",H2289)),ISNUMBER(FIND("NCO",Y2289))), "NCO", IF(AL2289="consumer","PMD.com",VLOOKUP(LEFT(H2289,2),Tables!$E$1:$F$11,2,FALSE))))</f>
        <v>PMD.com</v>
      </c>
      <c r="C2289">
        <f t="shared" si="108"/>
        <v>53450011</v>
      </c>
      <c r="D2289">
        <f t="shared" si="109"/>
        <v>1</v>
      </c>
      <c r="E2289" t="str">
        <f t="shared" ca="1" si="107"/>
        <v>shifted orders shipped</v>
      </c>
      <c r="F2289" t="s">
        <v>3539</v>
      </c>
      <c r="G2289" t="s">
        <v>335</v>
      </c>
      <c r="H2289" t="s">
        <v>6684</v>
      </c>
      <c r="I2289" s="6">
        <v>44012.013368055559</v>
      </c>
      <c r="J2289" t="s">
        <v>16</v>
      </c>
      <c r="K2289" s="6">
        <v>44013.36519675926</v>
      </c>
      <c r="M2289" t="s">
        <v>6685</v>
      </c>
      <c r="N2289" t="s">
        <v>6686</v>
      </c>
      <c r="Q2289" t="s">
        <v>387</v>
      </c>
      <c r="R2289" t="s">
        <v>365</v>
      </c>
      <c r="S2289" t="s">
        <v>6687</v>
      </c>
      <c r="T2289" t="s">
        <v>338</v>
      </c>
      <c r="U2289" t="s">
        <v>530</v>
      </c>
      <c r="W2289" t="s">
        <v>6688</v>
      </c>
      <c r="Z2289" t="s">
        <v>6685</v>
      </c>
      <c r="AA2289" t="s">
        <v>6686</v>
      </c>
      <c r="AD2289" t="s">
        <v>387</v>
      </c>
      <c r="AE2289" t="s">
        <v>365</v>
      </c>
      <c r="AF2289" t="s">
        <v>6687</v>
      </c>
      <c r="AG2289" t="s">
        <v>338</v>
      </c>
      <c r="AH2289" t="s">
        <v>530</v>
      </c>
      <c r="AJ2289" t="s">
        <v>6688</v>
      </c>
      <c r="AL2289" t="s">
        <v>339</v>
      </c>
      <c r="AM2289">
        <v>1</v>
      </c>
      <c r="AN2289">
        <v>1</v>
      </c>
      <c r="AO2289">
        <v>15200</v>
      </c>
      <c r="AQ2289">
        <v>124724</v>
      </c>
      <c r="AR2289">
        <v>53450011</v>
      </c>
      <c r="AS2289" t="s">
        <v>2807</v>
      </c>
      <c r="AT2289" t="s">
        <v>96</v>
      </c>
      <c r="AW2289" t="s">
        <v>340</v>
      </c>
      <c r="AX2289" t="s">
        <v>340</v>
      </c>
      <c r="AY2289" t="s">
        <v>345</v>
      </c>
      <c r="AZ2289">
        <v>0</v>
      </c>
      <c r="BY2289" t="s">
        <v>342</v>
      </c>
      <c r="EQ2289">
        <v>253372</v>
      </c>
      <c r="ER2289" t="s">
        <v>6689</v>
      </c>
      <c r="EV2289">
        <v>17287156</v>
      </c>
      <c r="EW2289">
        <v>928</v>
      </c>
      <c r="EX2289">
        <v>220755</v>
      </c>
      <c r="EY2289">
        <v>9.2748999964335493E+25</v>
      </c>
      <c r="EZ2289">
        <v>1</v>
      </c>
      <c r="FC2289">
        <v>53450011</v>
      </c>
      <c r="FD2289" t="s">
        <v>96</v>
      </c>
    </row>
    <row r="2290" spans="1:160" x14ac:dyDescent="0.3">
      <c r="A2290" t="str">
        <f>VLOOKUP(B2290,Table2[],3,FALSE)</f>
        <v>Digital</v>
      </c>
      <c r="B2290" t="str">
        <f>IF(OR(ISNUMBER(FIND("QVC",Z2290)),ISNUMBER(FIND("QVC",AL2290))),"QVC",IF(OR(ISNUMBER(FIND("NCO",H2290)),ISNUMBER(FIND("NCO",Y2290))), "NCO", IF(AL2290="consumer","PMD.com",VLOOKUP(LEFT(H2290,2),Tables!$E$1:$F$11,2,FALSE))))</f>
        <v>PMD.com</v>
      </c>
      <c r="C2290">
        <f t="shared" si="108"/>
        <v>51090001</v>
      </c>
      <c r="D2290">
        <f t="shared" si="109"/>
        <v>1</v>
      </c>
      <c r="E2290" t="str">
        <f t="shared" ca="1" si="107"/>
        <v>shifted orders shipped</v>
      </c>
      <c r="F2290" t="s">
        <v>3539</v>
      </c>
      <c r="G2290" t="s">
        <v>335</v>
      </c>
      <c r="H2290" t="s">
        <v>2932</v>
      </c>
      <c r="I2290" s="6">
        <v>44011.290439814817</v>
      </c>
      <c r="J2290" t="s">
        <v>16</v>
      </c>
      <c r="K2290" s="6">
        <v>44013.365405092591</v>
      </c>
      <c r="M2290" t="s">
        <v>6690</v>
      </c>
      <c r="N2290" t="s">
        <v>6691</v>
      </c>
      <c r="O2290" t="s">
        <v>6692</v>
      </c>
      <c r="Q2290" t="s">
        <v>451</v>
      </c>
      <c r="R2290" t="s">
        <v>400</v>
      </c>
      <c r="S2290">
        <v>19107</v>
      </c>
      <c r="T2290" t="s">
        <v>338</v>
      </c>
      <c r="U2290" t="s">
        <v>530</v>
      </c>
      <c r="W2290" t="s">
        <v>6693</v>
      </c>
      <c r="Z2290" t="s">
        <v>6690</v>
      </c>
      <c r="AA2290" t="s">
        <v>6691</v>
      </c>
      <c r="AB2290" t="s">
        <v>6692</v>
      </c>
      <c r="AD2290" t="s">
        <v>451</v>
      </c>
      <c r="AE2290" t="s">
        <v>400</v>
      </c>
      <c r="AF2290">
        <v>19107</v>
      </c>
      <c r="AG2290" t="s">
        <v>338</v>
      </c>
      <c r="AH2290" t="s">
        <v>530</v>
      </c>
      <c r="AJ2290" t="s">
        <v>6693</v>
      </c>
      <c r="AL2290" t="s">
        <v>339</v>
      </c>
      <c r="AM2290">
        <v>1</v>
      </c>
      <c r="AN2290">
        <v>1</v>
      </c>
      <c r="AO2290">
        <v>4885</v>
      </c>
      <c r="AQ2290">
        <v>124202</v>
      </c>
      <c r="AR2290">
        <v>51090001</v>
      </c>
      <c r="AS2290" t="s">
        <v>1986</v>
      </c>
      <c r="AT2290" t="s">
        <v>60</v>
      </c>
      <c r="AW2290" t="s">
        <v>340</v>
      </c>
      <c r="AX2290" t="s">
        <v>340</v>
      </c>
      <c r="AY2290" t="s">
        <v>357</v>
      </c>
      <c r="AZ2290" t="s">
        <v>361</v>
      </c>
      <c r="BY2290" t="s">
        <v>342</v>
      </c>
      <c r="EQ2290">
        <v>250831</v>
      </c>
      <c r="ER2290" t="s">
        <v>2933</v>
      </c>
      <c r="EV2290">
        <v>17285663</v>
      </c>
      <c r="EW2290">
        <v>928</v>
      </c>
      <c r="EX2290">
        <v>220128</v>
      </c>
      <c r="EY2290" t="s">
        <v>6694</v>
      </c>
      <c r="EZ2290">
        <v>1</v>
      </c>
      <c r="FC2290">
        <v>51090001</v>
      </c>
      <c r="FD2290" t="s">
        <v>60</v>
      </c>
    </row>
    <row r="2291" spans="1:160" x14ac:dyDescent="0.3">
      <c r="A2291" t="str">
        <f>VLOOKUP(B2291,Table2[],3,FALSE)</f>
        <v>Digital</v>
      </c>
      <c r="B2291" t="str">
        <f>IF(OR(ISNUMBER(FIND("QVC",Z2291)),ISNUMBER(FIND("QVC",AL2291))),"QVC",IF(OR(ISNUMBER(FIND("NCO",H2291)),ISNUMBER(FIND("NCO",Y2291))), "NCO", IF(AL2291="consumer","PMD.com",VLOOKUP(LEFT(H2291,2),Tables!$E$1:$F$11,2,FALSE))))</f>
        <v>PMD.com</v>
      </c>
      <c r="C2291" t="str">
        <f t="shared" si="108"/>
        <v>53500001A</v>
      </c>
      <c r="D2291">
        <f t="shared" si="109"/>
        <v>1</v>
      </c>
      <c r="E2291" t="str">
        <f t="shared" ca="1" si="107"/>
        <v>shifted orders shipped</v>
      </c>
      <c r="F2291" t="s">
        <v>3539</v>
      </c>
      <c r="G2291" t="s">
        <v>335</v>
      </c>
      <c r="H2291" t="s">
        <v>2932</v>
      </c>
      <c r="I2291" s="6">
        <v>44011.290439814817</v>
      </c>
      <c r="J2291" t="s">
        <v>16</v>
      </c>
      <c r="K2291" s="6">
        <v>44013.365405092591</v>
      </c>
      <c r="M2291" t="s">
        <v>6690</v>
      </c>
      <c r="N2291" t="s">
        <v>6691</v>
      </c>
      <c r="O2291" t="s">
        <v>6692</v>
      </c>
      <c r="Q2291" t="s">
        <v>451</v>
      </c>
      <c r="R2291" t="s">
        <v>400</v>
      </c>
      <c r="S2291">
        <v>19107</v>
      </c>
      <c r="T2291" t="s">
        <v>338</v>
      </c>
      <c r="U2291" t="s">
        <v>530</v>
      </c>
      <c r="W2291" t="s">
        <v>6693</v>
      </c>
      <c r="Z2291" t="s">
        <v>6690</v>
      </c>
      <c r="AA2291" t="s">
        <v>6691</v>
      </c>
      <c r="AB2291" t="s">
        <v>6692</v>
      </c>
      <c r="AD2291" t="s">
        <v>451</v>
      </c>
      <c r="AE2291" t="s">
        <v>400</v>
      </c>
      <c r="AF2291">
        <v>19107</v>
      </c>
      <c r="AG2291" t="s">
        <v>338</v>
      </c>
      <c r="AH2291" t="s">
        <v>530</v>
      </c>
      <c r="AJ2291" t="s">
        <v>6693</v>
      </c>
      <c r="AL2291" t="s">
        <v>339</v>
      </c>
      <c r="AM2291">
        <v>1</v>
      </c>
      <c r="AN2291">
        <v>1</v>
      </c>
      <c r="AO2291">
        <v>1690</v>
      </c>
      <c r="AQ2291">
        <v>125277</v>
      </c>
      <c r="AR2291" t="s">
        <v>1242</v>
      </c>
      <c r="AS2291" t="s">
        <v>1243</v>
      </c>
      <c r="AT2291" t="s">
        <v>1244</v>
      </c>
      <c r="AW2291" t="s">
        <v>349</v>
      </c>
      <c r="AX2291" t="s">
        <v>553</v>
      </c>
      <c r="AY2291" t="s">
        <v>345</v>
      </c>
      <c r="AZ2291">
        <v>0</v>
      </c>
      <c r="EQ2291">
        <v>251914</v>
      </c>
      <c r="ER2291" t="s">
        <v>2933</v>
      </c>
      <c r="EV2291">
        <v>17285663</v>
      </c>
      <c r="EW2291">
        <v>928</v>
      </c>
      <c r="EX2291">
        <v>220128</v>
      </c>
      <c r="EY2291" t="s">
        <v>6694</v>
      </c>
      <c r="EZ2291">
        <v>1</v>
      </c>
      <c r="FC2291" t="s">
        <v>1242</v>
      </c>
      <c r="FD2291" t="s">
        <v>1244</v>
      </c>
    </row>
    <row r="2292" spans="1:160" x14ac:dyDescent="0.3">
      <c r="A2292" t="str">
        <f>VLOOKUP(B2292,Table2[],3,FALSE)</f>
        <v>Digital</v>
      </c>
      <c r="B2292" t="str">
        <f>IF(OR(ISNUMBER(FIND("QVC",Z2292)),ISNUMBER(FIND("QVC",AL2292))),"QVC",IF(OR(ISNUMBER(FIND("NCO",H2292)),ISNUMBER(FIND("NCO",Y2292))), "NCO", IF(AL2292="consumer","PMD.com",VLOOKUP(LEFT(H2292,2),Tables!$E$1:$F$11,2,FALSE))))</f>
        <v>PMD.com</v>
      </c>
      <c r="C2292">
        <f t="shared" si="108"/>
        <v>52430001</v>
      </c>
      <c r="D2292">
        <f t="shared" si="109"/>
        <v>1</v>
      </c>
      <c r="E2292" t="str">
        <f t="shared" ca="1" si="107"/>
        <v>shifted orders shipped</v>
      </c>
      <c r="F2292" t="s">
        <v>3539</v>
      </c>
      <c r="G2292" t="s">
        <v>335</v>
      </c>
      <c r="H2292" t="s">
        <v>2695</v>
      </c>
      <c r="I2292" s="6">
        <v>44008.846238425926</v>
      </c>
      <c r="J2292" t="s">
        <v>16</v>
      </c>
      <c r="K2292" s="6">
        <v>44013.365787037037</v>
      </c>
      <c r="M2292" t="s">
        <v>6695</v>
      </c>
      <c r="N2292" t="s">
        <v>6696</v>
      </c>
      <c r="Q2292" t="s">
        <v>443</v>
      </c>
      <c r="R2292" t="s">
        <v>337</v>
      </c>
      <c r="S2292" t="s">
        <v>6697</v>
      </c>
      <c r="T2292" t="s">
        <v>338</v>
      </c>
      <c r="U2292" t="s">
        <v>530</v>
      </c>
      <c r="W2292" t="s">
        <v>6698</v>
      </c>
      <c r="Z2292" t="s">
        <v>6695</v>
      </c>
      <c r="AA2292" t="s">
        <v>6696</v>
      </c>
      <c r="AD2292" t="s">
        <v>443</v>
      </c>
      <c r="AE2292" t="s">
        <v>337</v>
      </c>
      <c r="AF2292" t="s">
        <v>6697</v>
      </c>
      <c r="AG2292" t="s">
        <v>338</v>
      </c>
      <c r="AH2292" t="s">
        <v>530</v>
      </c>
      <c r="AJ2292" t="s">
        <v>6698</v>
      </c>
      <c r="AL2292" t="s">
        <v>339</v>
      </c>
      <c r="AM2292">
        <v>1</v>
      </c>
      <c r="AN2292">
        <v>1</v>
      </c>
      <c r="AO2292">
        <v>12063</v>
      </c>
      <c r="AQ2292">
        <v>127155</v>
      </c>
      <c r="AR2292">
        <v>52430001</v>
      </c>
      <c r="AS2292" t="s">
        <v>927</v>
      </c>
      <c r="AT2292" t="s">
        <v>75</v>
      </c>
      <c r="AW2292" t="s">
        <v>340</v>
      </c>
      <c r="AX2292" t="s">
        <v>340</v>
      </c>
      <c r="AY2292" t="s">
        <v>357</v>
      </c>
      <c r="AZ2292" t="s">
        <v>363</v>
      </c>
      <c r="BY2292" t="s">
        <v>342</v>
      </c>
      <c r="EQ2292">
        <v>249990</v>
      </c>
      <c r="ER2292" t="s">
        <v>2696</v>
      </c>
      <c r="EV2292">
        <v>17284863</v>
      </c>
      <c r="EW2292">
        <v>928</v>
      </c>
      <c r="EX2292">
        <v>219340</v>
      </c>
      <c r="EY2292" t="s">
        <v>6699</v>
      </c>
      <c r="EZ2292">
        <v>1</v>
      </c>
      <c r="FC2292">
        <v>95292</v>
      </c>
      <c r="FD2292" t="s">
        <v>511</v>
      </c>
    </row>
    <row r="2293" spans="1:160" x14ac:dyDescent="0.3">
      <c r="A2293" t="str">
        <f>VLOOKUP(B2293,Table2[],3,FALSE)</f>
        <v>Digital</v>
      </c>
      <c r="B2293" t="str">
        <f>IF(OR(ISNUMBER(FIND("QVC",Z2293)),ISNUMBER(FIND("QVC",AL2293))),"QVC",IF(OR(ISNUMBER(FIND("NCO",H2293)),ISNUMBER(FIND("NCO",Y2293))), "NCO", IF(AL2293="consumer","PMD.com",VLOOKUP(LEFT(H2293,2),Tables!$E$1:$F$11,2,FALSE))))</f>
        <v>PMD.com</v>
      </c>
      <c r="C2293">
        <f t="shared" si="108"/>
        <v>52430001</v>
      </c>
      <c r="D2293">
        <f t="shared" si="109"/>
        <v>3</v>
      </c>
      <c r="E2293" t="str">
        <f t="shared" ca="1" si="107"/>
        <v>shifted orders shipped</v>
      </c>
      <c r="F2293" t="s">
        <v>3539</v>
      </c>
      <c r="G2293" t="s">
        <v>335</v>
      </c>
      <c r="H2293" t="s">
        <v>2695</v>
      </c>
      <c r="I2293" s="6">
        <v>44008.846238425926</v>
      </c>
      <c r="J2293" t="s">
        <v>16</v>
      </c>
      <c r="K2293" s="6">
        <v>44013.365787037037</v>
      </c>
      <c r="M2293" t="s">
        <v>6695</v>
      </c>
      <c r="N2293" t="s">
        <v>6696</v>
      </c>
      <c r="Q2293" t="s">
        <v>443</v>
      </c>
      <c r="R2293" t="s">
        <v>337</v>
      </c>
      <c r="S2293" t="s">
        <v>6697</v>
      </c>
      <c r="T2293" t="s">
        <v>338</v>
      </c>
      <c r="U2293" t="s">
        <v>530</v>
      </c>
      <c r="W2293" t="s">
        <v>6698</v>
      </c>
      <c r="Z2293" t="s">
        <v>6695</v>
      </c>
      <c r="AA2293" t="s">
        <v>6696</v>
      </c>
      <c r="AD2293" t="s">
        <v>443</v>
      </c>
      <c r="AE2293" t="s">
        <v>337</v>
      </c>
      <c r="AF2293" t="s">
        <v>6697</v>
      </c>
      <c r="AG2293" t="s">
        <v>338</v>
      </c>
      <c r="AH2293" t="s">
        <v>530</v>
      </c>
      <c r="AJ2293" t="s">
        <v>6698</v>
      </c>
      <c r="AL2293" t="s">
        <v>339</v>
      </c>
      <c r="AM2293">
        <v>3</v>
      </c>
      <c r="AN2293">
        <v>3</v>
      </c>
      <c r="AO2293">
        <v>12063</v>
      </c>
      <c r="AQ2293">
        <v>127155</v>
      </c>
      <c r="AR2293">
        <v>52430001</v>
      </c>
      <c r="AS2293" t="s">
        <v>927</v>
      </c>
      <c r="AT2293" t="s">
        <v>75</v>
      </c>
      <c r="AW2293" t="s">
        <v>340</v>
      </c>
      <c r="AX2293" t="s">
        <v>340</v>
      </c>
      <c r="AY2293" t="s">
        <v>357</v>
      </c>
      <c r="AZ2293" t="s">
        <v>363</v>
      </c>
      <c r="BY2293" t="s">
        <v>342</v>
      </c>
      <c r="EQ2293">
        <v>249990</v>
      </c>
      <c r="ER2293" t="s">
        <v>2696</v>
      </c>
      <c r="EV2293">
        <v>17284863</v>
      </c>
      <c r="EW2293">
        <v>928</v>
      </c>
      <c r="EX2293">
        <v>219340</v>
      </c>
      <c r="EY2293" t="s">
        <v>6699</v>
      </c>
      <c r="EZ2293">
        <v>1</v>
      </c>
      <c r="FC2293">
        <v>52430001</v>
      </c>
      <c r="FD2293" t="s">
        <v>75</v>
      </c>
    </row>
    <row r="2294" spans="1:160" x14ac:dyDescent="0.3">
      <c r="A2294" t="str">
        <f>VLOOKUP(B2294,Table2[],3,FALSE)</f>
        <v>Digital</v>
      </c>
      <c r="B2294" t="str">
        <f>IF(OR(ISNUMBER(FIND("QVC",Z2294)),ISNUMBER(FIND("QVC",AL2294))),"QVC",IF(OR(ISNUMBER(FIND("NCO",H2294)),ISNUMBER(FIND("NCO",Y2294))), "NCO", IF(AL2294="consumer","PMD.com",VLOOKUP(LEFT(H2294,2),Tables!$E$1:$F$11,2,FALSE))))</f>
        <v>PMD.com</v>
      </c>
      <c r="C2294">
        <f t="shared" si="108"/>
        <v>51090001</v>
      </c>
      <c r="D2294">
        <f t="shared" si="109"/>
        <v>1</v>
      </c>
      <c r="E2294" t="str">
        <f t="shared" ca="1" si="107"/>
        <v>shifted orders shipped</v>
      </c>
      <c r="F2294" t="s">
        <v>3539</v>
      </c>
      <c r="G2294" t="s">
        <v>335</v>
      </c>
      <c r="H2294" t="s">
        <v>2695</v>
      </c>
      <c r="I2294" s="6">
        <v>44008.846238425926</v>
      </c>
      <c r="J2294" t="s">
        <v>16</v>
      </c>
      <c r="K2294" s="6">
        <v>44013.365787037037</v>
      </c>
      <c r="M2294" t="s">
        <v>6695</v>
      </c>
      <c r="N2294" t="s">
        <v>6696</v>
      </c>
      <c r="Q2294" t="s">
        <v>443</v>
      </c>
      <c r="R2294" t="s">
        <v>337</v>
      </c>
      <c r="S2294" t="s">
        <v>6697</v>
      </c>
      <c r="T2294" t="s">
        <v>338</v>
      </c>
      <c r="U2294" t="s">
        <v>530</v>
      </c>
      <c r="W2294" t="s">
        <v>6698</v>
      </c>
      <c r="Z2294" t="s">
        <v>6695</v>
      </c>
      <c r="AA2294" t="s">
        <v>6696</v>
      </c>
      <c r="AD2294" t="s">
        <v>443</v>
      </c>
      <c r="AE2294" t="s">
        <v>337</v>
      </c>
      <c r="AF2294" t="s">
        <v>6697</v>
      </c>
      <c r="AG2294" t="s">
        <v>338</v>
      </c>
      <c r="AH2294" t="s">
        <v>530</v>
      </c>
      <c r="AJ2294" t="s">
        <v>6698</v>
      </c>
      <c r="AL2294" t="s">
        <v>339</v>
      </c>
      <c r="AM2294">
        <v>1</v>
      </c>
      <c r="AN2294">
        <v>1</v>
      </c>
      <c r="AO2294">
        <v>4885</v>
      </c>
      <c r="AQ2294">
        <v>124202</v>
      </c>
      <c r="AR2294">
        <v>51090001</v>
      </c>
      <c r="AS2294" t="s">
        <v>1986</v>
      </c>
      <c r="AT2294" t="s">
        <v>60</v>
      </c>
      <c r="AW2294" t="s">
        <v>340</v>
      </c>
      <c r="AX2294" t="s">
        <v>340</v>
      </c>
      <c r="AY2294" t="s">
        <v>357</v>
      </c>
      <c r="AZ2294" t="s">
        <v>361</v>
      </c>
      <c r="BY2294" t="s">
        <v>342</v>
      </c>
      <c r="EQ2294">
        <v>250831</v>
      </c>
      <c r="ER2294" t="s">
        <v>2696</v>
      </c>
      <c r="EV2294">
        <v>17284863</v>
      </c>
      <c r="EW2294">
        <v>928</v>
      </c>
      <c r="EX2294">
        <v>219340</v>
      </c>
      <c r="EY2294" t="s">
        <v>6699</v>
      </c>
      <c r="EZ2294">
        <v>1</v>
      </c>
      <c r="FC2294">
        <v>95292</v>
      </c>
      <c r="FD2294" t="s">
        <v>511</v>
      </c>
    </row>
    <row r="2295" spans="1:160" x14ac:dyDescent="0.3">
      <c r="A2295" t="str">
        <f>VLOOKUP(B2295,Table2[],3,FALSE)</f>
        <v>Digital</v>
      </c>
      <c r="B2295" t="str">
        <f>IF(OR(ISNUMBER(FIND("QVC",Z2295)),ISNUMBER(FIND("QVC",AL2295))),"QVC",IF(OR(ISNUMBER(FIND("NCO",H2295)),ISNUMBER(FIND("NCO",Y2295))), "NCO", IF(AL2295="consumer","PMD.com",VLOOKUP(LEFT(H2295,2),Tables!$E$1:$F$11,2,FALSE))))</f>
        <v>PMD.com</v>
      </c>
      <c r="C2295">
        <f t="shared" si="108"/>
        <v>5341</v>
      </c>
      <c r="D2295">
        <f t="shared" si="109"/>
        <v>1</v>
      </c>
      <c r="E2295" t="str">
        <f t="shared" ca="1" si="107"/>
        <v>shifted orders shipped</v>
      </c>
      <c r="F2295" t="s">
        <v>3539</v>
      </c>
      <c r="G2295" t="s">
        <v>335</v>
      </c>
      <c r="H2295" t="s">
        <v>2695</v>
      </c>
      <c r="I2295" s="6">
        <v>44008.846238425926</v>
      </c>
      <c r="J2295" t="s">
        <v>16</v>
      </c>
      <c r="K2295" s="6">
        <v>44013.365787037037</v>
      </c>
      <c r="M2295" t="s">
        <v>6695</v>
      </c>
      <c r="N2295" t="s">
        <v>6696</v>
      </c>
      <c r="Q2295" t="s">
        <v>443</v>
      </c>
      <c r="R2295" t="s">
        <v>337</v>
      </c>
      <c r="S2295" t="s">
        <v>6697</v>
      </c>
      <c r="T2295" t="s">
        <v>338</v>
      </c>
      <c r="U2295" t="s">
        <v>530</v>
      </c>
      <c r="W2295" t="s">
        <v>6698</v>
      </c>
      <c r="Z2295" t="s">
        <v>6695</v>
      </c>
      <c r="AA2295" t="s">
        <v>6696</v>
      </c>
      <c r="AD2295" t="s">
        <v>443</v>
      </c>
      <c r="AE2295" t="s">
        <v>337</v>
      </c>
      <c r="AF2295" t="s">
        <v>6697</v>
      </c>
      <c r="AG2295" t="s">
        <v>338</v>
      </c>
      <c r="AH2295" t="s">
        <v>530</v>
      </c>
      <c r="AJ2295" t="s">
        <v>6698</v>
      </c>
      <c r="AL2295" t="s">
        <v>339</v>
      </c>
      <c r="AM2295">
        <v>1</v>
      </c>
      <c r="AN2295">
        <v>1</v>
      </c>
      <c r="AO2295">
        <v>15156</v>
      </c>
      <c r="AQ2295">
        <v>124187</v>
      </c>
      <c r="AR2295">
        <v>5341</v>
      </c>
      <c r="AS2295" t="s">
        <v>831</v>
      </c>
      <c r="AT2295" t="s">
        <v>82</v>
      </c>
      <c r="AW2295" t="s">
        <v>340</v>
      </c>
      <c r="AX2295" t="s">
        <v>340</v>
      </c>
      <c r="AY2295" t="s">
        <v>345</v>
      </c>
      <c r="AZ2295" t="s">
        <v>346</v>
      </c>
      <c r="BY2295" t="s">
        <v>342</v>
      </c>
      <c r="EQ2295">
        <v>244247</v>
      </c>
      <c r="ER2295" t="s">
        <v>2696</v>
      </c>
      <c r="EV2295">
        <v>17284863</v>
      </c>
      <c r="EW2295">
        <v>928</v>
      </c>
      <c r="EX2295">
        <v>219340</v>
      </c>
      <c r="EY2295" t="s">
        <v>6699</v>
      </c>
      <c r="EZ2295">
        <v>1</v>
      </c>
      <c r="FC2295">
        <v>95292</v>
      </c>
      <c r="FD2295" t="s">
        <v>511</v>
      </c>
    </row>
    <row r="2296" spans="1:160" x14ac:dyDescent="0.3">
      <c r="A2296" t="str">
        <f>VLOOKUP(B2296,Table2[],3,FALSE)</f>
        <v>Digital</v>
      </c>
      <c r="B2296" t="str">
        <f>IF(OR(ISNUMBER(FIND("QVC",Z2296)),ISNUMBER(FIND("QVC",AL2296))),"QVC",IF(OR(ISNUMBER(FIND("NCO",H2296)),ISNUMBER(FIND("NCO",Y2296))), "NCO", IF(AL2296="consumer","PMD.com",VLOOKUP(LEFT(H2296,2),Tables!$E$1:$F$11,2,FALSE))))</f>
        <v>PMD.com</v>
      </c>
      <c r="C2296">
        <f t="shared" si="108"/>
        <v>55300001</v>
      </c>
      <c r="D2296">
        <f t="shared" si="109"/>
        <v>1</v>
      </c>
      <c r="E2296" t="str">
        <f t="shared" ca="1" si="107"/>
        <v>shifted orders shipped</v>
      </c>
      <c r="F2296" t="s">
        <v>3539</v>
      </c>
      <c r="G2296" t="s">
        <v>335</v>
      </c>
      <c r="H2296" t="s">
        <v>6700</v>
      </c>
      <c r="I2296" s="6">
        <v>44011.884884259256</v>
      </c>
      <c r="J2296" t="s">
        <v>16</v>
      </c>
      <c r="K2296" s="6">
        <v>44013.365856481483</v>
      </c>
      <c r="M2296" t="s">
        <v>6701</v>
      </c>
      <c r="N2296" t="s">
        <v>6702</v>
      </c>
      <c r="Q2296" t="s">
        <v>635</v>
      </c>
      <c r="R2296" t="s">
        <v>365</v>
      </c>
      <c r="S2296" t="s">
        <v>6703</v>
      </c>
      <c r="T2296" t="s">
        <v>338</v>
      </c>
      <c r="U2296" t="s">
        <v>530</v>
      </c>
      <c r="W2296" t="s">
        <v>6704</v>
      </c>
      <c r="Z2296" t="s">
        <v>6701</v>
      </c>
      <c r="AA2296" t="s">
        <v>6702</v>
      </c>
      <c r="AD2296" t="s">
        <v>635</v>
      </c>
      <c r="AE2296" t="s">
        <v>365</v>
      </c>
      <c r="AF2296" t="s">
        <v>6703</v>
      </c>
      <c r="AG2296" t="s">
        <v>338</v>
      </c>
      <c r="AH2296" t="s">
        <v>530</v>
      </c>
      <c r="AJ2296" t="s">
        <v>6704</v>
      </c>
      <c r="AL2296" t="s">
        <v>339</v>
      </c>
      <c r="AM2296">
        <v>1</v>
      </c>
      <c r="AN2296">
        <v>1</v>
      </c>
      <c r="AO2296">
        <v>5039</v>
      </c>
      <c r="AQ2296">
        <v>124479</v>
      </c>
      <c r="AR2296">
        <v>55300001</v>
      </c>
      <c r="AS2296" t="s">
        <v>3008</v>
      </c>
      <c r="AT2296" t="s">
        <v>153</v>
      </c>
      <c r="AW2296" t="s">
        <v>340</v>
      </c>
      <c r="AX2296" t="s">
        <v>340</v>
      </c>
      <c r="AY2296" t="s">
        <v>382</v>
      </c>
      <c r="AZ2296">
        <v>0</v>
      </c>
      <c r="BY2296" t="s">
        <v>342</v>
      </c>
      <c r="EQ2296">
        <v>253396</v>
      </c>
      <c r="ER2296" t="s">
        <v>6705</v>
      </c>
      <c r="EV2296">
        <v>17287130</v>
      </c>
      <c r="EW2296">
        <v>928</v>
      </c>
      <c r="EX2296">
        <v>220729</v>
      </c>
      <c r="EY2296">
        <v>9.2748999964335493E+25</v>
      </c>
      <c r="EZ2296">
        <v>1</v>
      </c>
      <c r="FC2296">
        <v>55300001</v>
      </c>
      <c r="FD2296" t="s">
        <v>153</v>
      </c>
    </row>
    <row r="2297" spans="1:160" x14ac:dyDescent="0.3">
      <c r="A2297" t="str">
        <f>VLOOKUP(B2297,Table2[],3,FALSE)</f>
        <v>Digital</v>
      </c>
      <c r="B2297" t="str">
        <f>IF(OR(ISNUMBER(FIND("QVC",Z2297)),ISNUMBER(FIND("QVC",AL2297))),"QVC",IF(OR(ISNUMBER(FIND("NCO",H2297)),ISNUMBER(FIND("NCO",Y2297))), "NCO", IF(AL2297="consumer","PMD.com",VLOOKUP(LEFT(H2297,2),Tables!$E$1:$F$11,2,FALSE))))</f>
        <v>PMD.com</v>
      </c>
      <c r="C2297">
        <f t="shared" si="108"/>
        <v>5341</v>
      </c>
      <c r="D2297">
        <f t="shared" si="109"/>
        <v>1</v>
      </c>
      <c r="E2297" t="str">
        <f t="shared" ca="1" si="107"/>
        <v>shifted orders shipped</v>
      </c>
      <c r="F2297" t="s">
        <v>3539</v>
      </c>
      <c r="G2297" t="s">
        <v>335</v>
      </c>
      <c r="H2297" t="s">
        <v>2438</v>
      </c>
      <c r="I2297" s="6">
        <v>44008.491597222222</v>
      </c>
      <c r="J2297" t="s">
        <v>16</v>
      </c>
      <c r="K2297" s="6">
        <v>44013.366111111114</v>
      </c>
      <c r="M2297" t="s">
        <v>6706</v>
      </c>
      <c r="N2297" t="s">
        <v>6707</v>
      </c>
      <c r="Q2297" t="s">
        <v>698</v>
      </c>
      <c r="R2297" t="s">
        <v>365</v>
      </c>
      <c r="S2297">
        <v>93611</v>
      </c>
      <c r="T2297" t="s">
        <v>338</v>
      </c>
      <c r="U2297" t="s">
        <v>530</v>
      </c>
      <c r="W2297" t="s">
        <v>6708</v>
      </c>
      <c r="Z2297" t="s">
        <v>6706</v>
      </c>
      <c r="AA2297" t="s">
        <v>6707</v>
      </c>
      <c r="AD2297" t="s">
        <v>698</v>
      </c>
      <c r="AE2297" t="s">
        <v>365</v>
      </c>
      <c r="AF2297">
        <v>93611</v>
      </c>
      <c r="AG2297" t="s">
        <v>338</v>
      </c>
      <c r="AH2297" t="s">
        <v>530</v>
      </c>
      <c r="AJ2297" t="s">
        <v>6708</v>
      </c>
      <c r="AL2297" t="s">
        <v>339</v>
      </c>
      <c r="AM2297">
        <v>1</v>
      </c>
      <c r="AN2297">
        <v>1</v>
      </c>
      <c r="AO2297">
        <v>15156</v>
      </c>
      <c r="AQ2297">
        <v>124187</v>
      </c>
      <c r="AR2297">
        <v>5341</v>
      </c>
      <c r="AS2297" t="s">
        <v>831</v>
      </c>
      <c r="AT2297" t="s">
        <v>82</v>
      </c>
      <c r="AW2297" t="s">
        <v>340</v>
      </c>
      <c r="AX2297" t="s">
        <v>340</v>
      </c>
      <c r="AY2297" t="s">
        <v>345</v>
      </c>
      <c r="AZ2297" t="s">
        <v>346</v>
      </c>
      <c r="BY2297" t="s">
        <v>342</v>
      </c>
      <c r="EQ2297">
        <v>244247</v>
      </c>
      <c r="ER2297" t="s">
        <v>2439</v>
      </c>
      <c r="EV2297">
        <v>17284407</v>
      </c>
      <c r="EW2297">
        <v>928</v>
      </c>
      <c r="EX2297">
        <v>218905</v>
      </c>
      <c r="EY2297" t="s">
        <v>6709</v>
      </c>
      <c r="EZ2297">
        <v>1</v>
      </c>
      <c r="FC2297">
        <v>95292</v>
      </c>
      <c r="FD2297" t="s">
        <v>511</v>
      </c>
    </row>
    <row r="2298" spans="1:160" x14ac:dyDescent="0.3">
      <c r="A2298" t="str">
        <f>VLOOKUP(B2298,Table2[],3,FALSE)</f>
        <v>Digital</v>
      </c>
      <c r="B2298" t="str">
        <f>IF(OR(ISNUMBER(FIND("QVC",Z2298)),ISNUMBER(FIND("QVC",AL2298))),"QVC",IF(OR(ISNUMBER(FIND("NCO",H2298)),ISNUMBER(FIND("NCO",Y2298))), "NCO", IF(AL2298="consumer","PMD.com",VLOOKUP(LEFT(H2298,2),Tables!$E$1:$F$11,2,FALSE))))</f>
        <v>PMD.com</v>
      </c>
      <c r="C2298">
        <f t="shared" si="108"/>
        <v>5341</v>
      </c>
      <c r="D2298">
        <f t="shared" si="109"/>
        <v>1</v>
      </c>
      <c r="E2298" t="str">
        <f t="shared" ca="1" si="107"/>
        <v>shifted orders shipped</v>
      </c>
      <c r="F2298" t="s">
        <v>3539</v>
      </c>
      <c r="G2298" t="s">
        <v>335</v>
      </c>
      <c r="H2298" t="s">
        <v>2438</v>
      </c>
      <c r="I2298" s="6">
        <v>44008.491597222222</v>
      </c>
      <c r="J2298" t="s">
        <v>16</v>
      </c>
      <c r="K2298" s="6">
        <v>44013.366111111114</v>
      </c>
      <c r="M2298" t="s">
        <v>6706</v>
      </c>
      <c r="N2298" t="s">
        <v>6707</v>
      </c>
      <c r="Q2298" t="s">
        <v>698</v>
      </c>
      <c r="R2298" t="s">
        <v>365</v>
      </c>
      <c r="S2298">
        <v>93611</v>
      </c>
      <c r="T2298" t="s">
        <v>338</v>
      </c>
      <c r="U2298" t="s">
        <v>530</v>
      </c>
      <c r="W2298" t="s">
        <v>6708</v>
      </c>
      <c r="Z2298" t="s">
        <v>6706</v>
      </c>
      <c r="AA2298" t="s">
        <v>6707</v>
      </c>
      <c r="AD2298" t="s">
        <v>698</v>
      </c>
      <c r="AE2298" t="s">
        <v>365</v>
      </c>
      <c r="AF2298">
        <v>93611</v>
      </c>
      <c r="AG2298" t="s">
        <v>338</v>
      </c>
      <c r="AH2298" t="s">
        <v>530</v>
      </c>
      <c r="AJ2298" t="s">
        <v>6708</v>
      </c>
      <c r="AL2298" t="s">
        <v>339</v>
      </c>
      <c r="AM2298">
        <v>1</v>
      </c>
      <c r="AN2298">
        <v>1</v>
      </c>
      <c r="AO2298">
        <v>15156</v>
      </c>
      <c r="AQ2298">
        <v>124187</v>
      </c>
      <c r="AR2298">
        <v>5341</v>
      </c>
      <c r="AS2298" t="s">
        <v>831</v>
      </c>
      <c r="AT2298" t="s">
        <v>82</v>
      </c>
      <c r="AW2298" t="s">
        <v>340</v>
      </c>
      <c r="AX2298" t="s">
        <v>340</v>
      </c>
      <c r="AY2298" t="s">
        <v>345</v>
      </c>
      <c r="AZ2298" t="s">
        <v>346</v>
      </c>
      <c r="BY2298" t="s">
        <v>342</v>
      </c>
      <c r="EQ2298">
        <v>244247</v>
      </c>
      <c r="ER2298" t="s">
        <v>2439</v>
      </c>
      <c r="EV2298">
        <v>17284407</v>
      </c>
      <c r="EW2298">
        <v>928</v>
      </c>
      <c r="EX2298">
        <v>218905</v>
      </c>
      <c r="EY2298" t="s">
        <v>6709</v>
      </c>
      <c r="EZ2298">
        <v>1</v>
      </c>
      <c r="FC2298">
        <v>5341</v>
      </c>
      <c r="FD2298" t="s">
        <v>82</v>
      </c>
    </row>
    <row r="2299" spans="1:160" x14ac:dyDescent="0.3">
      <c r="A2299" t="str">
        <f>VLOOKUP(B2299,Table2[],3,FALSE)</f>
        <v>Digital</v>
      </c>
      <c r="B2299" t="str">
        <f>IF(OR(ISNUMBER(FIND("QVC",Z2299)),ISNUMBER(FIND("QVC",AL2299))),"QVC",IF(OR(ISNUMBER(FIND("NCO",H2299)),ISNUMBER(FIND("NCO",Y2299))), "NCO", IF(AL2299="consumer","PMD.com",VLOOKUP(LEFT(H2299,2),Tables!$E$1:$F$11,2,FALSE))))</f>
        <v>PMD.com</v>
      </c>
      <c r="C2299">
        <f t="shared" si="108"/>
        <v>51070001</v>
      </c>
      <c r="D2299">
        <f t="shared" si="109"/>
        <v>1</v>
      </c>
      <c r="E2299" t="str">
        <f t="shared" ca="1" si="107"/>
        <v>shifted orders shipped</v>
      </c>
      <c r="F2299" t="s">
        <v>3539</v>
      </c>
      <c r="G2299" t="s">
        <v>335</v>
      </c>
      <c r="H2299" t="s">
        <v>2438</v>
      </c>
      <c r="I2299" s="6">
        <v>44008.491597222222</v>
      </c>
      <c r="J2299" t="s">
        <v>16</v>
      </c>
      <c r="K2299" s="6">
        <v>44013.366111111114</v>
      </c>
      <c r="M2299" t="s">
        <v>6706</v>
      </c>
      <c r="N2299" t="s">
        <v>6707</v>
      </c>
      <c r="Q2299" t="s">
        <v>698</v>
      </c>
      <c r="R2299" t="s">
        <v>365</v>
      </c>
      <c r="S2299">
        <v>93611</v>
      </c>
      <c r="T2299" t="s">
        <v>338</v>
      </c>
      <c r="U2299" t="s">
        <v>530</v>
      </c>
      <c r="W2299" t="s">
        <v>6708</v>
      </c>
      <c r="Z2299" t="s">
        <v>6706</v>
      </c>
      <c r="AA2299" t="s">
        <v>6707</v>
      </c>
      <c r="AD2299" t="s">
        <v>698</v>
      </c>
      <c r="AE2299" t="s">
        <v>365</v>
      </c>
      <c r="AF2299">
        <v>93611</v>
      </c>
      <c r="AG2299" t="s">
        <v>338</v>
      </c>
      <c r="AH2299" t="s">
        <v>530</v>
      </c>
      <c r="AJ2299" t="s">
        <v>6708</v>
      </c>
      <c r="AL2299" t="s">
        <v>339</v>
      </c>
      <c r="AM2299">
        <v>1</v>
      </c>
      <c r="AN2299">
        <v>1</v>
      </c>
      <c r="AO2299">
        <v>10147</v>
      </c>
      <c r="AQ2299">
        <v>124429</v>
      </c>
      <c r="AR2299">
        <v>51070001</v>
      </c>
      <c r="AS2299" t="s">
        <v>1886</v>
      </c>
      <c r="AT2299" t="s">
        <v>45</v>
      </c>
      <c r="AW2299" t="s">
        <v>343</v>
      </c>
      <c r="BY2299" t="s">
        <v>342</v>
      </c>
      <c r="EQ2299">
        <v>251956</v>
      </c>
      <c r="ER2299" t="s">
        <v>2439</v>
      </c>
      <c r="EV2299">
        <v>17284407</v>
      </c>
      <c r="EW2299">
        <v>928</v>
      </c>
      <c r="EX2299">
        <v>218905</v>
      </c>
      <c r="EY2299" t="s">
        <v>6709</v>
      </c>
      <c r="EZ2299">
        <v>1</v>
      </c>
      <c r="FC2299">
        <v>51070001</v>
      </c>
      <c r="FD2299" t="s">
        <v>45</v>
      </c>
    </row>
    <row r="2300" spans="1:160" x14ac:dyDescent="0.3">
      <c r="A2300" t="str">
        <f>VLOOKUP(B2300,Table2[],3,FALSE)</f>
        <v>Digital</v>
      </c>
      <c r="B2300" t="str">
        <f>IF(OR(ISNUMBER(FIND("QVC",Z2300)),ISNUMBER(FIND("QVC",AL2300))),"QVC",IF(OR(ISNUMBER(FIND("NCO",H2300)),ISNUMBER(FIND("NCO",Y2300))), "NCO", IF(AL2300="consumer","PMD.com",VLOOKUP(LEFT(H2300,2),Tables!$E$1:$F$11,2,FALSE))))</f>
        <v>PMD.com</v>
      </c>
      <c r="C2300">
        <f t="shared" si="108"/>
        <v>51090001</v>
      </c>
      <c r="D2300">
        <f t="shared" si="109"/>
        <v>1</v>
      </c>
      <c r="E2300" t="str">
        <f t="shared" ca="1" si="107"/>
        <v>shifted orders shipped</v>
      </c>
      <c r="F2300" t="s">
        <v>3539</v>
      </c>
      <c r="G2300" t="s">
        <v>335</v>
      </c>
      <c r="H2300" t="s">
        <v>2438</v>
      </c>
      <c r="I2300" s="6">
        <v>44008.491597222222</v>
      </c>
      <c r="J2300" t="s">
        <v>16</v>
      </c>
      <c r="K2300" s="6">
        <v>44013.366111111114</v>
      </c>
      <c r="M2300" t="s">
        <v>6706</v>
      </c>
      <c r="N2300" t="s">
        <v>6707</v>
      </c>
      <c r="Q2300" t="s">
        <v>698</v>
      </c>
      <c r="R2300" t="s">
        <v>365</v>
      </c>
      <c r="S2300">
        <v>93611</v>
      </c>
      <c r="T2300" t="s">
        <v>338</v>
      </c>
      <c r="U2300" t="s">
        <v>530</v>
      </c>
      <c r="W2300" t="s">
        <v>6708</v>
      </c>
      <c r="Z2300" t="s">
        <v>6706</v>
      </c>
      <c r="AA2300" t="s">
        <v>6707</v>
      </c>
      <c r="AD2300" t="s">
        <v>698</v>
      </c>
      <c r="AE2300" t="s">
        <v>365</v>
      </c>
      <c r="AF2300">
        <v>93611</v>
      </c>
      <c r="AG2300" t="s">
        <v>338</v>
      </c>
      <c r="AH2300" t="s">
        <v>530</v>
      </c>
      <c r="AJ2300" t="s">
        <v>6708</v>
      </c>
      <c r="AL2300" t="s">
        <v>339</v>
      </c>
      <c r="AM2300">
        <v>1</v>
      </c>
      <c r="AN2300">
        <v>1</v>
      </c>
      <c r="AO2300">
        <v>4885</v>
      </c>
      <c r="AQ2300">
        <v>124202</v>
      </c>
      <c r="AR2300">
        <v>51090001</v>
      </c>
      <c r="AS2300" t="s">
        <v>1986</v>
      </c>
      <c r="AT2300" t="s">
        <v>60</v>
      </c>
      <c r="AW2300" t="s">
        <v>340</v>
      </c>
      <c r="AX2300" t="s">
        <v>340</v>
      </c>
      <c r="AY2300" t="s">
        <v>357</v>
      </c>
      <c r="AZ2300" t="s">
        <v>361</v>
      </c>
      <c r="BY2300" t="s">
        <v>342</v>
      </c>
      <c r="EQ2300">
        <v>250831</v>
      </c>
      <c r="ER2300" t="s">
        <v>2439</v>
      </c>
      <c r="EV2300">
        <v>17284407</v>
      </c>
      <c r="EW2300">
        <v>928</v>
      </c>
      <c r="EX2300">
        <v>218905</v>
      </c>
      <c r="EY2300" t="s">
        <v>6709</v>
      </c>
      <c r="EZ2300">
        <v>1</v>
      </c>
      <c r="FC2300">
        <v>95292</v>
      </c>
      <c r="FD2300" t="s">
        <v>511</v>
      </c>
    </row>
    <row r="2301" spans="1:160" x14ac:dyDescent="0.3">
      <c r="A2301" t="str">
        <f>VLOOKUP(B2301,Table2[],3,FALSE)</f>
        <v>Digital</v>
      </c>
      <c r="B2301" t="str">
        <f>IF(OR(ISNUMBER(FIND("QVC",Z2301)),ISNUMBER(FIND("QVC",AL2301))),"QVC",IF(OR(ISNUMBER(FIND("NCO",H2301)),ISNUMBER(FIND("NCO",Y2301))), "NCO", IF(AL2301="consumer","PMD.com",VLOOKUP(LEFT(H2301,2),Tables!$E$1:$F$11,2,FALSE))))</f>
        <v>PMD.com</v>
      </c>
      <c r="C2301">
        <f t="shared" si="108"/>
        <v>53440001</v>
      </c>
      <c r="D2301">
        <f t="shared" si="109"/>
        <v>1</v>
      </c>
      <c r="E2301" t="str">
        <f t="shared" ca="1" si="107"/>
        <v>shifted orders shipped</v>
      </c>
      <c r="F2301" t="s">
        <v>3539</v>
      </c>
      <c r="G2301" t="s">
        <v>335</v>
      </c>
      <c r="H2301" t="s">
        <v>2438</v>
      </c>
      <c r="I2301" s="6">
        <v>44008.491597222222</v>
      </c>
      <c r="J2301" t="s">
        <v>16</v>
      </c>
      <c r="K2301" s="6">
        <v>44013.366111111114</v>
      </c>
      <c r="M2301" t="s">
        <v>6706</v>
      </c>
      <c r="N2301" t="s">
        <v>6707</v>
      </c>
      <c r="Q2301" t="s">
        <v>698</v>
      </c>
      <c r="R2301" t="s">
        <v>365</v>
      </c>
      <c r="S2301">
        <v>93611</v>
      </c>
      <c r="T2301" t="s">
        <v>338</v>
      </c>
      <c r="U2301" t="s">
        <v>530</v>
      </c>
      <c r="W2301" t="s">
        <v>6708</v>
      </c>
      <c r="Z2301" t="s">
        <v>6706</v>
      </c>
      <c r="AA2301" t="s">
        <v>6707</v>
      </c>
      <c r="AD2301" t="s">
        <v>698</v>
      </c>
      <c r="AE2301" t="s">
        <v>365</v>
      </c>
      <c r="AF2301">
        <v>93611</v>
      </c>
      <c r="AG2301" t="s">
        <v>338</v>
      </c>
      <c r="AH2301" t="s">
        <v>530</v>
      </c>
      <c r="AJ2301" t="s">
        <v>6708</v>
      </c>
      <c r="AL2301" t="s">
        <v>339</v>
      </c>
      <c r="AM2301">
        <v>1</v>
      </c>
      <c r="AN2301">
        <v>1</v>
      </c>
      <c r="AO2301">
        <v>7642</v>
      </c>
      <c r="AQ2301">
        <v>124700</v>
      </c>
      <c r="AR2301">
        <v>53440001</v>
      </c>
      <c r="AS2301" t="s">
        <v>1240</v>
      </c>
      <c r="AT2301" t="s">
        <v>116</v>
      </c>
      <c r="AW2301" t="s">
        <v>340</v>
      </c>
      <c r="AX2301" t="s">
        <v>340</v>
      </c>
      <c r="AY2301" t="s">
        <v>345</v>
      </c>
      <c r="AZ2301" t="s">
        <v>345</v>
      </c>
      <c r="BY2301" t="s">
        <v>342</v>
      </c>
      <c r="EQ2301">
        <v>252960</v>
      </c>
      <c r="ER2301" t="s">
        <v>2439</v>
      </c>
      <c r="EV2301">
        <v>17284407</v>
      </c>
      <c r="EW2301">
        <v>928</v>
      </c>
      <c r="EX2301">
        <v>218905</v>
      </c>
      <c r="EY2301" t="s">
        <v>6709</v>
      </c>
      <c r="EZ2301">
        <v>1</v>
      </c>
      <c r="FC2301">
        <v>53440001</v>
      </c>
      <c r="FD2301" t="s">
        <v>116</v>
      </c>
    </row>
    <row r="2302" spans="1:160" x14ac:dyDescent="0.3">
      <c r="A2302" t="str">
        <f>VLOOKUP(B2302,Table2[],3,FALSE)</f>
        <v>Digital</v>
      </c>
      <c r="B2302" t="str">
        <f>IF(OR(ISNUMBER(FIND("QVC",Z2302)),ISNUMBER(FIND("QVC",AL2302))),"QVC",IF(OR(ISNUMBER(FIND("NCO",H2302)),ISNUMBER(FIND("NCO",Y2302))), "NCO", IF(AL2302="consumer","PMD.com",VLOOKUP(LEFT(H2302,2),Tables!$E$1:$F$11,2,FALSE))))</f>
        <v>PMD.com</v>
      </c>
      <c r="C2302">
        <f t="shared" si="108"/>
        <v>52430001</v>
      </c>
      <c r="D2302">
        <f t="shared" si="109"/>
        <v>1</v>
      </c>
      <c r="E2302" t="str">
        <f t="shared" ca="1" si="107"/>
        <v>shifted orders shipped</v>
      </c>
      <c r="F2302" t="s">
        <v>3539</v>
      </c>
      <c r="G2302" t="s">
        <v>335</v>
      </c>
      <c r="H2302" t="s">
        <v>2438</v>
      </c>
      <c r="I2302" s="6">
        <v>44008.491597222222</v>
      </c>
      <c r="J2302" t="s">
        <v>16</v>
      </c>
      <c r="K2302" s="6">
        <v>44013.366111111114</v>
      </c>
      <c r="M2302" t="s">
        <v>6706</v>
      </c>
      <c r="N2302" t="s">
        <v>6707</v>
      </c>
      <c r="Q2302" t="s">
        <v>698</v>
      </c>
      <c r="R2302" t="s">
        <v>365</v>
      </c>
      <c r="S2302">
        <v>93611</v>
      </c>
      <c r="T2302" t="s">
        <v>338</v>
      </c>
      <c r="U2302" t="s">
        <v>530</v>
      </c>
      <c r="W2302" t="s">
        <v>6708</v>
      </c>
      <c r="Z2302" t="s">
        <v>6706</v>
      </c>
      <c r="AA2302" t="s">
        <v>6707</v>
      </c>
      <c r="AD2302" t="s">
        <v>698</v>
      </c>
      <c r="AE2302" t="s">
        <v>365</v>
      </c>
      <c r="AF2302">
        <v>93611</v>
      </c>
      <c r="AG2302" t="s">
        <v>338</v>
      </c>
      <c r="AH2302" t="s">
        <v>530</v>
      </c>
      <c r="AJ2302" t="s">
        <v>6708</v>
      </c>
      <c r="AL2302" t="s">
        <v>339</v>
      </c>
      <c r="AM2302">
        <v>1</v>
      </c>
      <c r="AN2302">
        <v>1</v>
      </c>
      <c r="AO2302">
        <v>12063</v>
      </c>
      <c r="AQ2302">
        <v>127155</v>
      </c>
      <c r="AR2302">
        <v>52430001</v>
      </c>
      <c r="AS2302" t="s">
        <v>927</v>
      </c>
      <c r="AT2302" t="s">
        <v>75</v>
      </c>
      <c r="AW2302" t="s">
        <v>340</v>
      </c>
      <c r="AX2302" t="s">
        <v>340</v>
      </c>
      <c r="AY2302" t="s">
        <v>357</v>
      </c>
      <c r="AZ2302" t="s">
        <v>363</v>
      </c>
      <c r="BY2302" t="s">
        <v>342</v>
      </c>
      <c r="EQ2302">
        <v>249990</v>
      </c>
      <c r="ER2302" t="s">
        <v>2439</v>
      </c>
      <c r="EV2302">
        <v>17284407</v>
      </c>
      <c r="EW2302">
        <v>928</v>
      </c>
      <c r="EX2302">
        <v>218905</v>
      </c>
      <c r="EY2302" t="s">
        <v>6709</v>
      </c>
      <c r="EZ2302">
        <v>1</v>
      </c>
      <c r="FC2302">
        <v>95292</v>
      </c>
      <c r="FD2302" t="s">
        <v>511</v>
      </c>
    </row>
    <row r="2303" spans="1:160" x14ac:dyDescent="0.3">
      <c r="A2303" t="str">
        <f>VLOOKUP(B2303,Table2[],3,FALSE)</f>
        <v>Digital</v>
      </c>
      <c r="B2303" t="str">
        <f>IF(OR(ISNUMBER(FIND("QVC",Z2303)),ISNUMBER(FIND("QVC",AL2303))),"QVC",IF(OR(ISNUMBER(FIND("NCO",H2303)),ISNUMBER(FIND("NCO",Y2303))), "NCO", IF(AL2303="consumer","PMD.com",VLOOKUP(LEFT(H2303,2),Tables!$E$1:$F$11,2,FALSE))))</f>
        <v>PMD.com</v>
      </c>
      <c r="C2303">
        <f t="shared" si="108"/>
        <v>53200001</v>
      </c>
      <c r="D2303">
        <f t="shared" si="109"/>
        <v>1</v>
      </c>
      <c r="E2303" t="str">
        <f t="shared" ca="1" si="107"/>
        <v>shifted orders shipped</v>
      </c>
      <c r="F2303" t="s">
        <v>3539</v>
      </c>
      <c r="G2303" t="s">
        <v>335</v>
      </c>
      <c r="H2303" t="s">
        <v>2438</v>
      </c>
      <c r="I2303" s="6">
        <v>44008.491597222222</v>
      </c>
      <c r="J2303" t="s">
        <v>16</v>
      </c>
      <c r="K2303" s="6">
        <v>44013.366111111114</v>
      </c>
      <c r="M2303" t="s">
        <v>6706</v>
      </c>
      <c r="N2303" t="s">
        <v>6707</v>
      </c>
      <c r="Q2303" t="s">
        <v>698</v>
      </c>
      <c r="R2303" t="s">
        <v>365</v>
      </c>
      <c r="S2303">
        <v>93611</v>
      </c>
      <c r="T2303" t="s">
        <v>338</v>
      </c>
      <c r="U2303" t="s">
        <v>530</v>
      </c>
      <c r="W2303" t="s">
        <v>6708</v>
      </c>
      <c r="Z2303" t="s">
        <v>6706</v>
      </c>
      <c r="AA2303" t="s">
        <v>6707</v>
      </c>
      <c r="AD2303" t="s">
        <v>698</v>
      </c>
      <c r="AE2303" t="s">
        <v>365</v>
      </c>
      <c r="AF2303">
        <v>93611</v>
      </c>
      <c r="AG2303" t="s">
        <v>338</v>
      </c>
      <c r="AH2303" t="s">
        <v>530</v>
      </c>
      <c r="AJ2303" t="s">
        <v>6708</v>
      </c>
      <c r="AL2303" t="s">
        <v>339</v>
      </c>
      <c r="AM2303">
        <v>1</v>
      </c>
      <c r="AN2303">
        <v>1</v>
      </c>
      <c r="AO2303">
        <v>15189</v>
      </c>
      <c r="AQ2303">
        <v>123906</v>
      </c>
      <c r="AR2303">
        <v>53200001</v>
      </c>
      <c r="AS2303" t="s">
        <v>973</v>
      </c>
      <c r="AT2303" t="s">
        <v>50</v>
      </c>
      <c r="AW2303" t="s">
        <v>340</v>
      </c>
      <c r="AX2303" t="s">
        <v>340</v>
      </c>
      <c r="AY2303" t="s">
        <v>357</v>
      </c>
      <c r="AZ2303" t="s">
        <v>363</v>
      </c>
      <c r="BY2303" t="s">
        <v>342</v>
      </c>
      <c r="EQ2303">
        <v>252156</v>
      </c>
      <c r="ER2303" t="s">
        <v>2439</v>
      </c>
      <c r="EV2303">
        <v>17284407</v>
      </c>
      <c r="EW2303">
        <v>928</v>
      </c>
      <c r="EX2303">
        <v>218905</v>
      </c>
      <c r="EY2303" t="s">
        <v>6709</v>
      </c>
      <c r="EZ2303">
        <v>1</v>
      </c>
      <c r="FC2303">
        <v>53200001</v>
      </c>
      <c r="FD2303" t="s">
        <v>50</v>
      </c>
    </row>
    <row r="2304" spans="1:160" x14ac:dyDescent="0.3">
      <c r="A2304" t="str">
        <f>VLOOKUP(B2304,Table2[],3,FALSE)</f>
        <v>Digital</v>
      </c>
      <c r="B2304" t="str">
        <f>IF(OR(ISNUMBER(FIND("QVC",Z2304)),ISNUMBER(FIND("QVC",AL2304))),"QVC",IF(OR(ISNUMBER(FIND("NCO",H2304)),ISNUMBER(FIND("NCO",Y2304))), "NCO", IF(AL2304="consumer","PMD.com",VLOOKUP(LEFT(H2304,2),Tables!$E$1:$F$11,2,FALSE))))</f>
        <v>PMD.com</v>
      </c>
      <c r="C2304">
        <f t="shared" si="108"/>
        <v>51090061</v>
      </c>
      <c r="D2304">
        <f t="shared" si="109"/>
        <v>1</v>
      </c>
      <c r="E2304" t="str">
        <f t="shared" ca="1" si="107"/>
        <v>shifted orders shipped</v>
      </c>
      <c r="F2304" t="s">
        <v>3539</v>
      </c>
      <c r="G2304" t="s">
        <v>335</v>
      </c>
      <c r="H2304" t="s">
        <v>6710</v>
      </c>
      <c r="I2304" s="6">
        <v>44011.932071759256</v>
      </c>
      <c r="J2304" t="s">
        <v>16</v>
      </c>
      <c r="K2304" s="6">
        <v>44013.366261574076</v>
      </c>
      <c r="M2304" t="s">
        <v>6711</v>
      </c>
      <c r="N2304" t="s">
        <v>6712</v>
      </c>
      <c r="O2304" t="s">
        <v>6713</v>
      </c>
      <c r="Q2304" t="s">
        <v>476</v>
      </c>
      <c r="R2304" t="s">
        <v>376</v>
      </c>
      <c r="S2304" t="s">
        <v>6714</v>
      </c>
      <c r="T2304" t="s">
        <v>338</v>
      </c>
      <c r="U2304" t="s">
        <v>530</v>
      </c>
      <c r="W2304" t="s">
        <v>6715</v>
      </c>
      <c r="Z2304" t="s">
        <v>6711</v>
      </c>
      <c r="AA2304" t="s">
        <v>6712</v>
      </c>
      <c r="AB2304" t="s">
        <v>6713</v>
      </c>
      <c r="AD2304" t="s">
        <v>476</v>
      </c>
      <c r="AE2304" t="s">
        <v>376</v>
      </c>
      <c r="AF2304" t="s">
        <v>6714</v>
      </c>
      <c r="AG2304" t="s">
        <v>338</v>
      </c>
      <c r="AH2304" t="s">
        <v>530</v>
      </c>
      <c r="AJ2304" t="s">
        <v>6715</v>
      </c>
      <c r="AL2304" t="s">
        <v>339</v>
      </c>
      <c r="AM2304">
        <v>1</v>
      </c>
      <c r="AN2304">
        <v>1</v>
      </c>
      <c r="AO2304">
        <v>8078</v>
      </c>
      <c r="AQ2304">
        <v>124010</v>
      </c>
      <c r="AR2304">
        <v>51090061</v>
      </c>
      <c r="AS2304" t="s">
        <v>2688</v>
      </c>
      <c r="AT2304" t="s">
        <v>122</v>
      </c>
      <c r="AW2304" t="s">
        <v>340</v>
      </c>
      <c r="AX2304" t="s">
        <v>340</v>
      </c>
      <c r="AY2304" t="s">
        <v>357</v>
      </c>
      <c r="AZ2304" t="s">
        <v>363</v>
      </c>
      <c r="BY2304" t="s">
        <v>342</v>
      </c>
      <c r="EQ2304">
        <v>252774</v>
      </c>
      <c r="ER2304" t="s">
        <v>6716</v>
      </c>
      <c r="EV2304">
        <v>17287140</v>
      </c>
      <c r="EW2304">
        <v>928</v>
      </c>
      <c r="EX2304">
        <v>220739</v>
      </c>
      <c r="EY2304" t="s">
        <v>6717</v>
      </c>
      <c r="EZ2304">
        <v>1</v>
      </c>
      <c r="FC2304">
        <v>51090061</v>
      </c>
      <c r="FD2304" t="s">
        <v>122</v>
      </c>
    </row>
    <row r="2305" spans="1:160" x14ac:dyDescent="0.3">
      <c r="A2305" t="str">
        <f>VLOOKUP(B2305,Table2[],3,FALSE)</f>
        <v>Digital</v>
      </c>
      <c r="B2305" t="str">
        <f>IF(OR(ISNUMBER(FIND("QVC",Z2305)),ISNUMBER(FIND("QVC",AL2305))),"QVC",IF(OR(ISNUMBER(FIND("NCO",H2305)),ISNUMBER(FIND("NCO",Y2305))), "NCO", IF(AL2305="consumer","PMD.com",VLOOKUP(LEFT(H2305,2),Tables!$E$1:$F$11,2,FALSE))))</f>
        <v>PMD.com</v>
      </c>
      <c r="C2305">
        <f t="shared" si="108"/>
        <v>51090061</v>
      </c>
      <c r="D2305">
        <f t="shared" si="109"/>
        <v>1</v>
      </c>
      <c r="E2305" t="str">
        <f t="shared" ca="1" si="107"/>
        <v>shifted orders shipped</v>
      </c>
      <c r="F2305" t="s">
        <v>3539</v>
      </c>
      <c r="G2305" t="s">
        <v>335</v>
      </c>
      <c r="H2305" t="s">
        <v>6718</v>
      </c>
      <c r="I2305" s="6">
        <v>44011.893784722219</v>
      </c>
      <c r="J2305" t="s">
        <v>16</v>
      </c>
      <c r="K2305" s="6">
        <v>44013.366898148146</v>
      </c>
      <c r="M2305" t="s">
        <v>6719</v>
      </c>
      <c r="N2305" t="s">
        <v>6720</v>
      </c>
      <c r="O2305" t="s">
        <v>490</v>
      </c>
      <c r="Q2305" t="s">
        <v>474</v>
      </c>
      <c r="R2305" t="s">
        <v>389</v>
      </c>
      <c r="S2305" t="s">
        <v>6721</v>
      </c>
      <c r="T2305" t="s">
        <v>338</v>
      </c>
      <c r="U2305" t="s">
        <v>530</v>
      </c>
      <c r="W2305" t="s">
        <v>6722</v>
      </c>
      <c r="Z2305" t="s">
        <v>6719</v>
      </c>
      <c r="AA2305" t="s">
        <v>6720</v>
      </c>
      <c r="AB2305" t="s">
        <v>490</v>
      </c>
      <c r="AD2305" t="s">
        <v>474</v>
      </c>
      <c r="AE2305" t="s">
        <v>389</v>
      </c>
      <c r="AF2305" t="s">
        <v>6721</v>
      </c>
      <c r="AG2305" t="s">
        <v>338</v>
      </c>
      <c r="AH2305" t="s">
        <v>530</v>
      </c>
      <c r="AJ2305" t="s">
        <v>6722</v>
      </c>
      <c r="AL2305" t="s">
        <v>339</v>
      </c>
      <c r="AM2305">
        <v>1</v>
      </c>
      <c r="AN2305">
        <v>1</v>
      </c>
      <c r="AO2305">
        <v>8078</v>
      </c>
      <c r="AQ2305">
        <v>124010</v>
      </c>
      <c r="AR2305">
        <v>51090061</v>
      </c>
      <c r="AS2305" t="s">
        <v>2688</v>
      </c>
      <c r="AT2305" t="s">
        <v>122</v>
      </c>
      <c r="AW2305" t="s">
        <v>340</v>
      </c>
      <c r="AX2305" t="s">
        <v>340</v>
      </c>
      <c r="AY2305" t="s">
        <v>357</v>
      </c>
      <c r="AZ2305" t="s">
        <v>363</v>
      </c>
      <c r="BY2305" t="s">
        <v>342</v>
      </c>
      <c r="EQ2305">
        <v>252774</v>
      </c>
      <c r="ER2305" t="s">
        <v>6723</v>
      </c>
      <c r="EV2305">
        <v>17287133</v>
      </c>
      <c r="EW2305">
        <v>928</v>
      </c>
      <c r="EX2305">
        <v>220732</v>
      </c>
      <c r="EY2305" t="s">
        <v>6724</v>
      </c>
      <c r="EZ2305">
        <v>1</v>
      </c>
      <c r="FC2305">
        <v>51090061</v>
      </c>
      <c r="FD2305" t="s">
        <v>122</v>
      </c>
    </row>
    <row r="2306" spans="1:160" x14ac:dyDescent="0.3">
      <c r="A2306" t="str">
        <f>VLOOKUP(B2306,Table2[],3,FALSE)</f>
        <v>Digital</v>
      </c>
      <c r="B2306" t="str">
        <f>IF(OR(ISNUMBER(FIND("QVC",Z2306)),ISNUMBER(FIND("QVC",AL2306))),"QVC",IF(OR(ISNUMBER(FIND("NCO",H2306)),ISNUMBER(FIND("NCO",Y2306))), "NCO", IF(AL2306="consumer","PMD.com",VLOOKUP(LEFT(H2306,2),Tables!$E$1:$F$11,2,FALSE))))</f>
        <v>PMD.com</v>
      </c>
      <c r="C2306">
        <f t="shared" si="108"/>
        <v>7660</v>
      </c>
      <c r="D2306">
        <f t="shared" si="109"/>
        <v>1</v>
      </c>
      <c r="E2306" t="str">
        <f t="shared" ca="1" si="107"/>
        <v>shifted orders shipped</v>
      </c>
      <c r="F2306" t="s">
        <v>3539</v>
      </c>
      <c r="G2306" t="s">
        <v>335</v>
      </c>
      <c r="H2306" t="s">
        <v>6725</v>
      </c>
      <c r="I2306" s="6">
        <v>44012.011666666665</v>
      </c>
      <c r="J2306" t="s">
        <v>16</v>
      </c>
      <c r="K2306" s="6">
        <v>44013.3671412037</v>
      </c>
      <c r="M2306" t="s">
        <v>6726</v>
      </c>
      <c r="N2306" t="s">
        <v>6727</v>
      </c>
      <c r="Q2306" t="s">
        <v>2269</v>
      </c>
      <c r="R2306" t="s">
        <v>403</v>
      </c>
      <c r="S2306" t="s">
        <v>6728</v>
      </c>
      <c r="T2306" t="s">
        <v>338</v>
      </c>
      <c r="U2306" t="s">
        <v>530</v>
      </c>
      <c r="W2306" t="s">
        <v>6729</v>
      </c>
      <c r="Z2306" t="s">
        <v>6726</v>
      </c>
      <c r="AA2306" t="s">
        <v>6727</v>
      </c>
      <c r="AD2306" t="s">
        <v>2269</v>
      </c>
      <c r="AE2306" t="s">
        <v>403</v>
      </c>
      <c r="AF2306" t="s">
        <v>6728</v>
      </c>
      <c r="AG2306" t="s">
        <v>338</v>
      </c>
      <c r="AH2306" t="s">
        <v>530</v>
      </c>
      <c r="AJ2306" t="s">
        <v>6729</v>
      </c>
      <c r="AL2306" t="s">
        <v>339</v>
      </c>
      <c r="AM2306">
        <v>1</v>
      </c>
      <c r="AN2306">
        <v>1</v>
      </c>
      <c r="AO2306">
        <v>11858</v>
      </c>
      <c r="AQ2306">
        <v>124798</v>
      </c>
      <c r="AR2306">
        <v>7660</v>
      </c>
      <c r="AS2306" t="s">
        <v>2085</v>
      </c>
      <c r="AT2306" t="s">
        <v>38</v>
      </c>
      <c r="AW2306" t="s">
        <v>343</v>
      </c>
      <c r="BY2306" t="s">
        <v>342</v>
      </c>
      <c r="EQ2306">
        <v>251455</v>
      </c>
      <c r="ER2306" t="s">
        <v>6730</v>
      </c>
      <c r="EV2306">
        <v>17287155</v>
      </c>
      <c r="EW2306">
        <v>928</v>
      </c>
      <c r="EX2306">
        <v>220754</v>
      </c>
      <c r="EY2306" t="s">
        <v>6731</v>
      </c>
      <c r="EZ2306">
        <v>1</v>
      </c>
      <c r="FC2306">
        <v>7660</v>
      </c>
      <c r="FD2306" t="s">
        <v>38</v>
      </c>
    </row>
    <row r="2307" spans="1:160" x14ac:dyDescent="0.3">
      <c r="A2307" t="str">
        <f>VLOOKUP(B2307,Table2[],3,FALSE)</f>
        <v>Digital</v>
      </c>
      <c r="B2307" t="str">
        <f>IF(OR(ISNUMBER(FIND("QVC",Z2307)),ISNUMBER(FIND("QVC",AL2307))),"QVC",IF(OR(ISNUMBER(FIND("NCO",H2307)),ISNUMBER(FIND("NCO",Y2307))), "NCO", IF(AL2307="consumer","PMD.com",VLOOKUP(LEFT(H2307,2),Tables!$E$1:$F$11,2,FALSE))))</f>
        <v>PMD.com</v>
      </c>
      <c r="C2307">
        <f t="shared" si="108"/>
        <v>51090061</v>
      </c>
      <c r="D2307">
        <f t="shared" si="109"/>
        <v>1</v>
      </c>
      <c r="E2307" t="str">
        <f t="shared" ref="E2307:E2370" ca="1" si="110">IF(MONTH(TODAY())-MONTH(I2307)&gt;0,"shifted orders shipped","MTD orders shipped")</f>
        <v>shifted orders shipped</v>
      </c>
      <c r="F2307" t="s">
        <v>3539</v>
      </c>
      <c r="G2307" t="s">
        <v>335</v>
      </c>
      <c r="H2307" t="s">
        <v>6732</v>
      </c>
      <c r="I2307" s="6">
        <v>44012.280104166668</v>
      </c>
      <c r="J2307" t="s">
        <v>16</v>
      </c>
      <c r="K2307" s="6">
        <v>44013.367974537039</v>
      </c>
      <c r="M2307" t="s">
        <v>6733</v>
      </c>
      <c r="N2307" t="s">
        <v>6734</v>
      </c>
      <c r="Q2307" t="s">
        <v>2241</v>
      </c>
      <c r="R2307" t="s">
        <v>389</v>
      </c>
      <c r="S2307" t="s">
        <v>6735</v>
      </c>
      <c r="T2307" t="s">
        <v>338</v>
      </c>
      <c r="U2307" t="s">
        <v>530</v>
      </c>
      <c r="W2307" t="s">
        <v>6736</v>
      </c>
      <c r="Z2307" t="s">
        <v>6733</v>
      </c>
      <c r="AA2307" t="s">
        <v>6734</v>
      </c>
      <c r="AD2307" t="s">
        <v>2241</v>
      </c>
      <c r="AE2307" t="s">
        <v>389</v>
      </c>
      <c r="AF2307" t="s">
        <v>6735</v>
      </c>
      <c r="AG2307" t="s">
        <v>338</v>
      </c>
      <c r="AH2307" t="s">
        <v>530</v>
      </c>
      <c r="AJ2307" t="s">
        <v>6736</v>
      </c>
      <c r="AL2307" t="s">
        <v>339</v>
      </c>
      <c r="AM2307">
        <v>1</v>
      </c>
      <c r="AN2307">
        <v>1</v>
      </c>
      <c r="AO2307">
        <v>8078</v>
      </c>
      <c r="AQ2307">
        <v>124010</v>
      </c>
      <c r="AR2307">
        <v>51090061</v>
      </c>
      <c r="AS2307" t="s">
        <v>2688</v>
      </c>
      <c r="AT2307" t="s">
        <v>122</v>
      </c>
      <c r="AW2307" t="s">
        <v>340</v>
      </c>
      <c r="AX2307" t="s">
        <v>340</v>
      </c>
      <c r="AY2307" t="s">
        <v>357</v>
      </c>
      <c r="AZ2307" t="s">
        <v>363</v>
      </c>
      <c r="BY2307" t="s">
        <v>342</v>
      </c>
      <c r="EQ2307">
        <v>252774</v>
      </c>
      <c r="ER2307" t="s">
        <v>6737</v>
      </c>
      <c r="EV2307">
        <v>17287255</v>
      </c>
      <c r="EW2307">
        <v>928</v>
      </c>
      <c r="EX2307">
        <v>220851</v>
      </c>
      <c r="EY2307" t="s">
        <v>6738</v>
      </c>
      <c r="EZ2307">
        <v>1</v>
      </c>
      <c r="FC2307">
        <v>51090061</v>
      </c>
      <c r="FD2307" t="s">
        <v>122</v>
      </c>
    </row>
    <row r="2308" spans="1:160" x14ac:dyDescent="0.3">
      <c r="A2308" t="str">
        <f>VLOOKUP(B2308,Table2[],3,FALSE)</f>
        <v>Digital</v>
      </c>
      <c r="B2308" t="str">
        <f>IF(OR(ISNUMBER(FIND("QVC",Z2308)),ISNUMBER(FIND("QVC",AL2308))),"QVC",IF(OR(ISNUMBER(FIND("NCO",H2308)),ISNUMBER(FIND("NCO",Y2308))), "NCO", IF(AL2308="consumer","PMD.com",VLOOKUP(LEFT(H2308,2),Tables!$E$1:$F$11,2,FALSE))))</f>
        <v>PMD.com</v>
      </c>
      <c r="C2308">
        <f t="shared" si="108"/>
        <v>51090061</v>
      </c>
      <c r="D2308">
        <f t="shared" si="109"/>
        <v>2</v>
      </c>
      <c r="E2308" t="str">
        <f t="shared" ca="1" si="110"/>
        <v>shifted orders shipped</v>
      </c>
      <c r="F2308" t="s">
        <v>3539</v>
      </c>
      <c r="G2308" t="s">
        <v>335</v>
      </c>
      <c r="H2308" t="s">
        <v>2737</v>
      </c>
      <c r="I2308" s="6">
        <v>44008.919745370367</v>
      </c>
      <c r="J2308" t="s">
        <v>16</v>
      </c>
      <c r="K2308" s="6">
        <v>44013.368159722224</v>
      </c>
      <c r="M2308" t="s">
        <v>6739</v>
      </c>
      <c r="N2308" t="s">
        <v>6740</v>
      </c>
      <c r="Q2308" t="s">
        <v>801</v>
      </c>
      <c r="R2308" t="s">
        <v>365</v>
      </c>
      <c r="S2308">
        <v>94402</v>
      </c>
      <c r="T2308" t="s">
        <v>338</v>
      </c>
      <c r="U2308" t="s">
        <v>530</v>
      </c>
      <c r="W2308" t="s">
        <v>6741</v>
      </c>
      <c r="Z2308" t="s">
        <v>6739</v>
      </c>
      <c r="AA2308" t="s">
        <v>6740</v>
      </c>
      <c r="AD2308" t="s">
        <v>801</v>
      </c>
      <c r="AE2308" t="s">
        <v>365</v>
      </c>
      <c r="AF2308">
        <v>94402</v>
      </c>
      <c r="AG2308" t="s">
        <v>338</v>
      </c>
      <c r="AH2308" t="s">
        <v>530</v>
      </c>
      <c r="AJ2308" t="s">
        <v>6741</v>
      </c>
      <c r="AL2308" t="s">
        <v>339</v>
      </c>
      <c r="AM2308">
        <v>2</v>
      </c>
      <c r="AN2308">
        <v>2</v>
      </c>
      <c r="AO2308">
        <v>8078</v>
      </c>
      <c r="AQ2308">
        <v>124010</v>
      </c>
      <c r="AR2308">
        <v>51090061</v>
      </c>
      <c r="AS2308" t="s">
        <v>2688</v>
      </c>
      <c r="AT2308" t="s">
        <v>122</v>
      </c>
      <c r="AW2308" t="s">
        <v>340</v>
      </c>
      <c r="AX2308" t="s">
        <v>340</v>
      </c>
      <c r="AY2308" t="s">
        <v>357</v>
      </c>
      <c r="AZ2308" t="s">
        <v>363</v>
      </c>
      <c r="BY2308" t="s">
        <v>342</v>
      </c>
      <c r="EQ2308">
        <v>252774</v>
      </c>
      <c r="ER2308" t="s">
        <v>2738</v>
      </c>
      <c r="EV2308">
        <v>17284953</v>
      </c>
      <c r="EW2308">
        <v>928</v>
      </c>
      <c r="EX2308">
        <v>219429</v>
      </c>
      <c r="EY2308" t="s">
        <v>6742</v>
      </c>
      <c r="EZ2308">
        <v>1</v>
      </c>
      <c r="FC2308">
        <v>51090061</v>
      </c>
      <c r="FD2308" t="s">
        <v>122</v>
      </c>
    </row>
    <row r="2309" spans="1:160" x14ac:dyDescent="0.3">
      <c r="A2309" t="str">
        <f>VLOOKUP(B2309,Table2[],3,FALSE)</f>
        <v>Digital</v>
      </c>
      <c r="B2309" t="str">
        <f>IF(OR(ISNUMBER(FIND("QVC",Z2309)),ISNUMBER(FIND("QVC",AL2309))),"QVC",IF(OR(ISNUMBER(FIND("NCO",H2309)),ISNUMBER(FIND("NCO",Y2309))), "NCO", IF(AL2309="consumer","PMD.com",VLOOKUP(LEFT(H2309,2),Tables!$E$1:$F$11,2,FALSE))))</f>
        <v>PMD.com</v>
      </c>
      <c r="C2309">
        <f t="shared" si="108"/>
        <v>5358</v>
      </c>
      <c r="D2309">
        <f t="shared" si="109"/>
        <v>2</v>
      </c>
      <c r="E2309" t="str">
        <f t="shared" ca="1" si="110"/>
        <v>shifted orders shipped</v>
      </c>
      <c r="F2309" t="s">
        <v>3539</v>
      </c>
      <c r="G2309" t="s">
        <v>335</v>
      </c>
      <c r="H2309" t="s">
        <v>2737</v>
      </c>
      <c r="I2309" s="6">
        <v>44008.919745370367</v>
      </c>
      <c r="J2309" t="s">
        <v>16</v>
      </c>
      <c r="K2309" s="6">
        <v>44013.368159722224</v>
      </c>
      <c r="M2309" t="s">
        <v>6739</v>
      </c>
      <c r="N2309" t="s">
        <v>6740</v>
      </c>
      <c r="Q2309" t="s">
        <v>801</v>
      </c>
      <c r="R2309" t="s">
        <v>365</v>
      </c>
      <c r="S2309">
        <v>94402</v>
      </c>
      <c r="T2309" t="s">
        <v>338</v>
      </c>
      <c r="U2309" t="s">
        <v>530</v>
      </c>
      <c r="W2309" t="s">
        <v>6741</v>
      </c>
      <c r="Z2309" t="s">
        <v>6739</v>
      </c>
      <c r="AA2309" t="s">
        <v>6740</v>
      </c>
      <c r="AD2309" t="s">
        <v>801</v>
      </c>
      <c r="AE2309" t="s">
        <v>365</v>
      </c>
      <c r="AF2309">
        <v>94402</v>
      </c>
      <c r="AG2309" t="s">
        <v>338</v>
      </c>
      <c r="AH2309" t="s">
        <v>530</v>
      </c>
      <c r="AJ2309" t="s">
        <v>6741</v>
      </c>
      <c r="AL2309" t="s">
        <v>339</v>
      </c>
      <c r="AM2309">
        <v>2</v>
      </c>
      <c r="AN2309">
        <v>2</v>
      </c>
      <c r="AO2309">
        <v>7390</v>
      </c>
      <c r="AQ2309">
        <v>124522</v>
      </c>
      <c r="AR2309">
        <v>5358</v>
      </c>
      <c r="AS2309" t="s">
        <v>2281</v>
      </c>
      <c r="AT2309" t="s">
        <v>73</v>
      </c>
      <c r="AW2309" t="s">
        <v>340</v>
      </c>
      <c r="AX2309" t="s">
        <v>340</v>
      </c>
      <c r="AY2309" t="s">
        <v>351</v>
      </c>
      <c r="AZ2309" t="s">
        <v>434</v>
      </c>
      <c r="BY2309" t="s">
        <v>342</v>
      </c>
      <c r="EQ2309">
        <v>252041</v>
      </c>
      <c r="ER2309" t="s">
        <v>2738</v>
      </c>
      <c r="EV2309">
        <v>17284953</v>
      </c>
      <c r="EW2309">
        <v>928</v>
      </c>
      <c r="EX2309">
        <v>219429</v>
      </c>
      <c r="EY2309" t="s">
        <v>6742</v>
      </c>
      <c r="EZ2309">
        <v>1</v>
      </c>
      <c r="FC2309">
        <v>5358</v>
      </c>
      <c r="FD2309" t="s">
        <v>73</v>
      </c>
    </row>
    <row r="2310" spans="1:160" x14ac:dyDescent="0.3">
      <c r="A2310" t="str">
        <f>VLOOKUP(B2310,Table2[],3,FALSE)</f>
        <v>Digital</v>
      </c>
      <c r="B2310" t="str">
        <f>IF(OR(ISNUMBER(FIND("QVC",Z2310)),ISNUMBER(FIND("QVC",AL2310))),"QVC",IF(OR(ISNUMBER(FIND("NCO",H2310)),ISNUMBER(FIND("NCO",Y2310))), "NCO", IF(AL2310="consumer","PMD.com",VLOOKUP(LEFT(H2310,2),Tables!$E$1:$F$11,2,FALSE))))</f>
        <v>PMD.com</v>
      </c>
      <c r="C2310">
        <f t="shared" si="108"/>
        <v>52430001</v>
      </c>
      <c r="D2310">
        <f t="shared" si="109"/>
        <v>2</v>
      </c>
      <c r="E2310" t="str">
        <f t="shared" ca="1" si="110"/>
        <v>shifted orders shipped</v>
      </c>
      <c r="F2310" t="s">
        <v>3539</v>
      </c>
      <c r="G2310" t="s">
        <v>335</v>
      </c>
      <c r="H2310" t="s">
        <v>2737</v>
      </c>
      <c r="I2310" s="6">
        <v>44008.919745370367</v>
      </c>
      <c r="J2310" t="s">
        <v>16</v>
      </c>
      <c r="K2310" s="6">
        <v>44013.368159722224</v>
      </c>
      <c r="M2310" t="s">
        <v>6739</v>
      </c>
      <c r="N2310" t="s">
        <v>6740</v>
      </c>
      <c r="Q2310" t="s">
        <v>801</v>
      </c>
      <c r="R2310" t="s">
        <v>365</v>
      </c>
      <c r="S2310">
        <v>94402</v>
      </c>
      <c r="T2310" t="s">
        <v>338</v>
      </c>
      <c r="U2310" t="s">
        <v>530</v>
      </c>
      <c r="W2310" t="s">
        <v>6741</v>
      </c>
      <c r="Z2310" t="s">
        <v>6739</v>
      </c>
      <c r="AA2310" t="s">
        <v>6740</v>
      </c>
      <c r="AD2310" t="s">
        <v>801</v>
      </c>
      <c r="AE2310" t="s">
        <v>365</v>
      </c>
      <c r="AF2310">
        <v>94402</v>
      </c>
      <c r="AG2310" t="s">
        <v>338</v>
      </c>
      <c r="AH2310" t="s">
        <v>530</v>
      </c>
      <c r="AJ2310" t="s">
        <v>6741</v>
      </c>
      <c r="AL2310" t="s">
        <v>339</v>
      </c>
      <c r="AM2310">
        <v>2</v>
      </c>
      <c r="AN2310">
        <v>2</v>
      </c>
      <c r="AO2310">
        <v>12063</v>
      </c>
      <c r="AQ2310">
        <v>127155</v>
      </c>
      <c r="AR2310">
        <v>52430001</v>
      </c>
      <c r="AS2310" t="s">
        <v>927</v>
      </c>
      <c r="AT2310" t="s">
        <v>75</v>
      </c>
      <c r="AW2310" t="s">
        <v>340</v>
      </c>
      <c r="AX2310" t="s">
        <v>340</v>
      </c>
      <c r="AY2310" t="s">
        <v>357</v>
      </c>
      <c r="AZ2310" t="s">
        <v>363</v>
      </c>
      <c r="BY2310" t="s">
        <v>342</v>
      </c>
      <c r="EQ2310">
        <v>249990</v>
      </c>
      <c r="ER2310" t="s">
        <v>2738</v>
      </c>
      <c r="EV2310">
        <v>17284953</v>
      </c>
      <c r="EW2310">
        <v>928</v>
      </c>
      <c r="EX2310">
        <v>219429</v>
      </c>
      <c r="EY2310" t="s">
        <v>6742</v>
      </c>
      <c r="EZ2310">
        <v>1</v>
      </c>
      <c r="FC2310">
        <v>52430001</v>
      </c>
      <c r="FD2310" t="s">
        <v>75</v>
      </c>
    </row>
    <row r="2311" spans="1:160" x14ac:dyDescent="0.3">
      <c r="A2311" t="str">
        <f>VLOOKUP(B2311,Table2[],3,FALSE)</f>
        <v>Digital</v>
      </c>
      <c r="B2311" t="str">
        <f>IF(OR(ISNUMBER(FIND("QVC",Z2311)),ISNUMBER(FIND("QVC",AL2311))),"QVC",IF(OR(ISNUMBER(FIND("NCO",H2311)),ISNUMBER(FIND("NCO",Y2311))), "NCO", IF(AL2311="consumer","PMD.com",VLOOKUP(LEFT(H2311,2),Tables!$E$1:$F$11,2,FALSE))))</f>
        <v>PMD.com</v>
      </c>
      <c r="C2311">
        <f t="shared" si="108"/>
        <v>55340001</v>
      </c>
      <c r="D2311">
        <f t="shared" si="109"/>
        <v>1</v>
      </c>
      <c r="E2311" t="str">
        <f t="shared" ca="1" si="110"/>
        <v>shifted orders shipped</v>
      </c>
      <c r="F2311" t="s">
        <v>3539</v>
      </c>
      <c r="G2311" t="s">
        <v>335</v>
      </c>
      <c r="H2311" t="s">
        <v>6743</v>
      </c>
      <c r="I2311" s="6">
        <v>44012.200011574074</v>
      </c>
      <c r="J2311" t="s">
        <v>16</v>
      </c>
      <c r="K2311" s="6">
        <v>44013.368159722224</v>
      </c>
      <c r="M2311" t="s">
        <v>6744</v>
      </c>
      <c r="N2311" t="s">
        <v>6745</v>
      </c>
      <c r="Q2311" t="s">
        <v>2973</v>
      </c>
      <c r="R2311" t="s">
        <v>437</v>
      </c>
      <c r="S2311">
        <v>96761</v>
      </c>
      <c r="T2311" t="s">
        <v>338</v>
      </c>
      <c r="U2311" t="s">
        <v>530</v>
      </c>
      <c r="W2311" t="s">
        <v>6746</v>
      </c>
      <c r="Z2311" t="s">
        <v>6744</v>
      </c>
      <c r="AA2311" t="s">
        <v>6745</v>
      </c>
      <c r="AD2311" t="s">
        <v>2973</v>
      </c>
      <c r="AE2311" t="s">
        <v>437</v>
      </c>
      <c r="AF2311">
        <v>96761</v>
      </c>
      <c r="AG2311" t="s">
        <v>338</v>
      </c>
      <c r="AH2311" t="s">
        <v>530</v>
      </c>
      <c r="AJ2311" t="s">
        <v>6746</v>
      </c>
      <c r="AL2311" t="s">
        <v>339</v>
      </c>
      <c r="AM2311">
        <v>1</v>
      </c>
      <c r="AN2311">
        <v>1</v>
      </c>
      <c r="AO2311">
        <v>8241</v>
      </c>
      <c r="AQ2311">
        <v>124480</v>
      </c>
      <c r="AR2311">
        <v>55340001</v>
      </c>
      <c r="AS2311" t="s">
        <v>1955</v>
      </c>
      <c r="AT2311" t="s">
        <v>71</v>
      </c>
      <c r="AW2311" t="s">
        <v>343</v>
      </c>
      <c r="BY2311" t="s">
        <v>342</v>
      </c>
      <c r="EQ2311">
        <v>249139</v>
      </c>
      <c r="ER2311" t="s">
        <v>6747</v>
      </c>
      <c r="EV2311">
        <v>17287224</v>
      </c>
      <c r="EW2311">
        <v>928</v>
      </c>
      <c r="EX2311">
        <v>220788</v>
      </c>
      <c r="EY2311" t="s">
        <v>6748</v>
      </c>
      <c r="EZ2311">
        <v>1</v>
      </c>
      <c r="FC2311">
        <v>95106</v>
      </c>
      <c r="FD2311" t="s">
        <v>1446</v>
      </c>
    </row>
    <row r="2312" spans="1:160" x14ac:dyDescent="0.3">
      <c r="A2312" t="str">
        <f>VLOOKUP(B2312,Table2[],3,FALSE)</f>
        <v>Digital</v>
      </c>
      <c r="B2312" t="str">
        <f>IF(OR(ISNUMBER(FIND("QVC",Z2312)),ISNUMBER(FIND("QVC",AL2312))),"QVC",IF(OR(ISNUMBER(FIND("NCO",H2312)),ISNUMBER(FIND("NCO",Y2312))), "NCO", IF(AL2312="consumer","PMD.com",VLOOKUP(LEFT(H2312,2),Tables!$E$1:$F$11,2,FALSE))))</f>
        <v>PMD.com</v>
      </c>
      <c r="C2312">
        <f t="shared" si="108"/>
        <v>51090001</v>
      </c>
      <c r="D2312">
        <f t="shared" si="109"/>
        <v>1</v>
      </c>
      <c r="E2312" t="str">
        <f t="shared" ca="1" si="110"/>
        <v>shifted orders shipped</v>
      </c>
      <c r="F2312" t="s">
        <v>3539</v>
      </c>
      <c r="G2312" t="s">
        <v>335</v>
      </c>
      <c r="H2312" t="s">
        <v>6743</v>
      </c>
      <c r="I2312" s="6">
        <v>44012.200011574074</v>
      </c>
      <c r="J2312" t="s">
        <v>16</v>
      </c>
      <c r="K2312" s="6">
        <v>44013.368159722224</v>
      </c>
      <c r="M2312" t="s">
        <v>6744</v>
      </c>
      <c r="N2312" t="s">
        <v>6745</v>
      </c>
      <c r="Q2312" t="s">
        <v>2973</v>
      </c>
      <c r="R2312" t="s">
        <v>437</v>
      </c>
      <c r="S2312">
        <v>96761</v>
      </c>
      <c r="T2312" t="s">
        <v>338</v>
      </c>
      <c r="U2312" t="s">
        <v>530</v>
      </c>
      <c r="W2312" t="s">
        <v>6746</v>
      </c>
      <c r="Z2312" t="s">
        <v>6744</v>
      </c>
      <c r="AA2312" t="s">
        <v>6745</v>
      </c>
      <c r="AD2312" t="s">
        <v>2973</v>
      </c>
      <c r="AE2312" t="s">
        <v>437</v>
      </c>
      <c r="AF2312">
        <v>96761</v>
      </c>
      <c r="AG2312" t="s">
        <v>338</v>
      </c>
      <c r="AH2312" t="s">
        <v>530</v>
      </c>
      <c r="AJ2312" t="s">
        <v>6746</v>
      </c>
      <c r="AL2312" t="s">
        <v>339</v>
      </c>
      <c r="AM2312">
        <v>1</v>
      </c>
      <c r="AN2312">
        <v>1</v>
      </c>
      <c r="AO2312">
        <v>4885</v>
      </c>
      <c r="AQ2312">
        <v>124202</v>
      </c>
      <c r="AR2312">
        <v>51090001</v>
      </c>
      <c r="AS2312" t="s">
        <v>1986</v>
      </c>
      <c r="AT2312" t="s">
        <v>60</v>
      </c>
      <c r="AW2312" t="s">
        <v>340</v>
      </c>
      <c r="AX2312" t="s">
        <v>340</v>
      </c>
      <c r="AY2312" t="s">
        <v>357</v>
      </c>
      <c r="AZ2312" t="s">
        <v>361</v>
      </c>
      <c r="BY2312" t="s">
        <v>342</v>
      </c>
      <c r="EQ2312">
        <v>250831</v>
      </c>
      <c r="ER2312" t="s">
        <v>6747</v>
      </c>
      <c r="EV2312">
        <v>17287224</v>
      </c>
      <c r="EW2312">
        <v>928</v>
      </c>
      <c r="EX2312">
        <v>220788</v>
      </c>
      <c r="EY2312" t="s">
        <v>6748</v>
      </c>
      <c r="EZ2312">
        <v>1</v>
      </c>
      <c r="FC2312">
        <v>95106</v>
      </c>
      <c r="FD2312" t="s">
        <v>1446</v>
      </c>
    </row>
    <row r="2313" spans="1:160" x14ac:dyDescent="0.3">
      <c r="A2313" t="str">
        <f>VLOOKUP(B2313,Table2[],3,FALSE)</f>
        <v>Digital</v>
      </c>
      <c r="B2313" t="str">
        <f>IF(OR(ISNUMBER(FIND("QVC",Z2313)),ISNUMBER(FIND("QVC",AL2313))),"QVC",IF(OR(ISNUMBER(FIND("NCO",H2313)),ISNUMBER(FIND("NCO",Y2313))), "NCO", IF(AL2313="consumer","PMD.com",VLOOKUP(LEFT(H2313,2),Tables!$E$1:$F$11,2,FALSE))))</f>
        <v>PMD.com</v>
      </c>
      <c r="C2313">
        <f t="shared" si="108"/>
        <v>51090001</v>
      </c>
      <c r="D2313">
        <f t="shared" si="109"/>
        <v>1</v>
      </c>
      <c r="E2313" t="str">
        <f t="shared" ca="1" si="110"/>
        <v>shifted orders shipped</v>
      </c>
      <c r="F2313" t="s">
        <v>3539</v>
      </c>
      <c r="G2313" t="s">
        <v>335</v>
      </c>
      <c r="H2313" t="s">
        <v>6749</v>
      </c>
      <c r="I2313" s="6">
        <v>44012.269814814812</v>
      </c>
      <c r="J2313" t="s">
        <v>16</v>
      </c>
      <c r="K2313" s="6">
        <v>44013.368310185186</v>
      </c>
      <c r="M2313" t="s">
        <v>6750</v>
      </c>
      <c r="N2313" t="s">
        <v>6751</v>
      </c>
      <c r="Q2313" t="s">
        <v>6752</v>
      </c>
      <c r="R2313" t="s">
        <v>465</v>
      </c>
      <c r="S2313" t="s">
        <v>6753</v>
      </c>
      <c r="T2313" t="s">
        <v>338</v>
      </c>
      <c r="U2313" t="s">
        <v>530</v>
      </c>
      <c r="W2313" t="s">
        <v>6754</v>
      </c>
      <c r="Z2313" t="s">
        <v>6750</v>
      </c>
      <c r="AA2313" t="s">
        <v>6751</v>
      </c>
      <c r="AD2313" t="s">
        <v>6752</v>
      </c>
      <c r="AE2313" t="s">
        <v>465</v>
      </c>
      <c r="AF2313" t="s">
        <v>6753</v>
      </c>
      <c r="AG2313" t="s">
        <v>338</v>
      </c>
      <c r="AH2313" t="s">
        <v>530</v>
      </c>
      <c r="AJ2313" t="s">
        <v>6754</v>
      </c>
      <c r="AL2313" t="s">
        <v>339</v>
      </c>
      <c r="AM2313">
        <v>1</v>
      </c>
      <c r="AN2313">
        <v>1</v>
      </c>
      <c r="AO2313">
        <v>4885</v>
      </c>
      <c r="AQ2313">
        <v>124202</v>
      </c>
      <c r="AR2313">
        <v>51090001</v>
      </c>
      <c r="AS2313" t="s">
        <v>1986</v>
      </c>
      <c r="AT2313" t="s">
        <v>60</v>
      </c>
      <c r="AW2313" t="s">
        <v>340</v>
      </c>
      <c r="AX2313" t="s">
        <v>340</v>
      </c>
      <c r="AY2313" t="s">
        <v>357</v>
      </c>
      <c r="AZ2313" t="s">
        <v>361</v>
      </c>
      <c r="BY2313" t="s">
        <v>342</v>
      </c>
      <c r="EQ2313">
        <v>250831</v>
      </c>
      <c r="ER2313" t="s">
        <v>6755</v>
      </c>
      <c r="EV2313">
        <v>17287251</v>
      </c>
      <c r="EW2313">
        <v>928</v>
      </c>
      <c r="EX2313">
        <v>220847</v>
      </c>
      <c r="EY2313" t="s">
        <v>6756</v>
      </c>
      <c r="EZ2313">
        <v>1</v>
      </c>
      <c r="FC2313">
        <v>51090001</v>
      </c>
      <c r="FD2313" t="s">
        <v>60</v>
      </c>
    </row>
    <row r="2314" spans="1:160" x14ac:dyDescent="0.3">
      <c r="A2314" t="str">
        <f>VLOOKUP(B2314,Table2[],3,FALSE)</f>
        <v>Digital</v>
      </c>
      <c r="B2314" t="str">
        <f>IF(OR(ISNUMBER(FIND("QVC",Z2314)),ISNUMBER(FIND("QVC",AL2314))),"QVC",IF(OR(ISNUMBER(FIND("NCO",H2314)),ISNUMBER(FIND("NCO",Y2314))), "NCO", IF(AL2314="consumer","PMD.com",VLOOKUP(LEFT(H2314,2),Tables!$E$1:$F$11,2,FALSE))))</f>
        <v>PMD.com</v>
      </c>
      <c r="C2314">
        <f t="shared" si="108"/>
        <v>52230001</v>
      </c>
      <c r="D2314">
        <f t="shared" si="109"/>
        <v>1</v>
      </c>
      <c r="E2314" t="str">
        <f t="shared" ca="1" si="110"/>
        <v>shifted orders shipped</v>
      </c>
      <c r="F2314" t="s">
        <v>3539</v>
      </c>
      <c r="G2314" t="s">
        <v>335</v>
      </c>
      <c r="H2314" t="s">
        <v>6749</v>
      </c>
      <c r="I2314" s="6">
        <v>44012.269814814812</v>
      </c>
      <c r="J2314" t="s">
        <v>16</v>
      </c>
      <c r="K2314" s="6">
        <v>44013.368310185186</v>
      </c>
      <c r="M2314" t="s">
        <v>6750</v>
      </c>
      <c r="N2314" t="s">
        <v>6751</v>
      </c>
      <c r="Q2314" t="s">
        <v>6752</v>
      </c>
      <c r="R2314" t="s">
        <v>465</v>
      </c>
      <c r="S2314" t="s">
        <v>6753</v>
      </c>
      <c r="T2314" t="s">
        <v>338</v>
      </c>
      <c r="U2314" t="s">
        <v>530</v>
      </c>
      <c r="W2314" t="s">
        <v>6754</v>
      </c>
      <c r="Z2314" t="s">
        <v>6750</v>
      </c>
      <c r="AA2314" t="s">
        <v>6751</v>
      </c>
      <c r="AD2314" t="s">
        <v>6752</v>
      </c>
      <c r="AE2314" t="s">
        <v>465</v>
      </c>
      <c r="AF2314" t="s">
        <v>6753</v>
      </c>
      <c r="AG2314" t="s">
        <v>338</v>
      </c>
      <c r="AH2314" t="s">
        <v>530</v>
      </c>
      <c r="AJ2314" t="s">
        <v>6754</v>
      </c>
      <c r="AL2314" t="s">
        <v>339</v>
      </c>
      <c r="AM2314">
        <v>1</v>
      </c>
      <c r="AN2314">
        <v>1</v>
      </c>
      <c r="AO2314">
        <v>1194</v>
      </c>
      <c r="AQ2314">
        <v>124434</v>
      </c>
      <c r="AR2314">
        <v>52230001</v>
      </c>
      <c r="AS2314" t="s">
        <v>105</v>
      </c>
      <c r="AT2314" t="s">
        <v>106</v>
      </c>
      <c r="AW2314" t="s">
        <v>340</v>
      </c>
      <c r="AX2314" t="s">
        <v>340</v>
      </c>
      <c r="AY2314" t="s">
        <v>341</v>
      </c>
      <c r="AZ2314">
        <v>0</v>
      </c>
      <c r="BY2314" t="s">
        <v>342</v>
      </c>
      <c r="EQ2314">
        <v>247324</v>
      </c>
      <c r="ER2314" t="s">
        <v>6755</v>
      </c>
      <c r="EV2314">
        <v>17287251</v>
      </c>
      <c r="EW2314">
        <v>928</v>
      </c>
      <c r="EX2314">
        <v>220847</v>
      </c>
      <c r="EY2314" t="s">
        <v>6756</v>
      </c>
      <c r="EZ2314">
        <v>1</v>
      </c>
      <c r="FC2314">
        <v>52230001</v>
      </c>
      <c r="FD2314" t="s">
        <v>106</v>
      </c>
    </row>
    <row r="2315" spans="1:160" x14ac:dyDescent="0.3">
      <c r="A2315" t="str">
        <f>VLOOKUP(B2315,Table2[],3,FALSE)</f>
        <v>Digital</v>
      </c>
      <c r="B2315" t="str">
        <f>IF(OR(ISNUMBER(FIND("QVC",Z2315)),ISNUMBER(FIND("QVC",AL2315))),"QVC",IF(OR(ISNUMBER(FIND("NCO",H2315)),ISNUMBER(FIND("NCO",Y2315))), "NCO", IF(AL2315="consumer","PMD.com",VLOOKUP(LEFT(H2315,2),Tables!$E$1:$F$11,2,FALSE))))</f>
        <v>PMD.com</v>
      </c>
      <c r="C2315">
        <f t="shared" si="108"/>
        <v>55090001</v>
      </c>
      <c r="D2315">
        <f t="shared" si="109"/>
        <v>1</v>
      </c>
      <c r="E2315" t="str">
        <f t="shared" ca="1" si="110"/>
        <v>shifted orders shipped</v>
      </c>
      <c r="F2315" t="s">
        <v>3539</v>
      </c>
      <c r="G2315" t="s">
        <v>335</v>
      </c>
      <c r="H2315" t="s">
        <v>6757</v>
      </c>
      <c r="I2315" s="6">
        <v>44012.19972222222</v>
      </c>
      <c r="J2315" t="s">
        <v>16</v>
      </c>
      <c r="K2315" s="6">
        <v>44013.368449074071</v>
      </c>
      <c r="M2315" t="s">
        <v>4153</v>
      </c>
      <c r="N2315" t="s">
        <v>4154</v>
      </c>
      <c r="Q2315" t="s">
        <v>970</v>
      </c>
      <c r="R2315" t="s">
        <v>381</v>
      </c>
      <c r="S2315">
        <v>80207</v>
      </c>
      <c r="T2315" t="s">
        <v>338</v>
      </c>
      <c r="U2315" t="s">
        <v>530</v>
      </c>
      <c r="W2315" t="s">
        <v>4155</v>
      </c>
      <c r="Z2315" t="s">
        <v>4153</v>
      </c>
      <c r="AA2315" t="s">
        <v>4154</v>
      </c>
      <c r="AD2315" t="s">
        <v>970</v>
      </c>
      <c r="AE2315" t="s">
        <v>381</v>
      </c>
      <c r="AF2315">
        <v>80207</v>
      </c>
      <c r="AG2315" t="s">
        <v>338</v>
      </c>
      <c r="AH2315" t="s">
        <v>530</v>
      </c>
      <c r="AJ2315" t="s">
        <v>4155</v>
      </c>
      <c r="AL2315" t="s">
        <v>339</v>
      </c>
      <c r="AM2315">
        <v>1</v>
      </c>
      <c r="AN2315">
        <v>1</v>
      </c>
      <c r="AO2315">
        <v>5013</v>
      </c>
      <c r="AQ2315">
        <v>124478</v>
      </c>
      <c r="AR2315">
        <v>55090001</v>
      </c>
      <c r="AS2315" t="s">
        <v>995</v>
      </c>
      <c r="AT2315" t="s">
        <v>165</v>
      </c>
      <c r="AW2315" t="s">
        <v>340</v>
      </c>
      <c r="AX2315" t="s">
        <v>340</v>
      </c>
      <c r="AY2315" t="s">
        <v>382</v>
      </c>
      <c r="AZ2315">
        <v>0</v>
      </c>
      <c r="BY2315" t="s">
        <v>342</v>
      </c>
      <c r="EQ2315">
        <v>251219</v>
      </c>
      <c r="ER2315" t="s">
        <v>6758</v>
      </c>
      <c r="EV2315">
        <v>17287221</v>
      </c>
      <c r="EW2315">
        <v>928</v>
      </c>
      <c r="EX2315">
        <v>220785</v>
      </c>
      <c r="EY2315">
        <v>9.2748999964335493E+25</v>
      </c>
      <c r="EZ2315">
        <v>1</v>
      </c>
      <c r="FC2315">
        <v>55090001</v>
      </c>
      <c r="FD2315" t="s">
        <v>165</v>
      </c>
    </row>
    <row r="2316" spans="1:160" x14ac:dyDescent="0.3">
      <c r="A2316" t="str">
        <f>VLOOKUP(B2316,Table2[],3,FALSE)</f>
        <v>Digital</v>
      </c>
      <c r="B2316" t="str">
        <f>IF(OR(ISNUMBER(FIND("QVC",Z2316)),ISNUMBER(FIND("QVC",AL2316))),"QVC",IF(OR(ISNUMBER(FIND("NCO",H2316)),ISNUMBER(FIND("NCO",Y2316))), "NCO", IF(AL2316="consumer","PMD.com",VLOOKUP(LEFT(H2316,2),Tables!$E$1:$F$11,2,FALSE))))</f>
        <v>PMD.com</v>
      </c>
      <c r="C2316">
        <f t="shared" ref="C2316:C2379" si="111">AR2316</f>
        <v>535501</v>
      </c>
      <c r="D2316">
        <f t="shared" ref="D2316:D2379" si="112">AN2316</f>
        <v>1</v>
      </c>
      <c r="E2316" t="str">
        <f t="shared" ca="1" si="110"/>
        <v>shifted orders shipped</v>
      </c>
      <c r="F2316" t="s">
        <v>3539</v>
      </c>
      <c r="G2316" t="s">
        <v>335</v>
      </c>
      <c r="H2316" t="s">
        <v>6759</v>
      </c>
      <c r="I2316" s="6">
        <v>44011.933298611111</v>
      </c>
      <c r="J2316" t="s">
        <v>16</v>
      </c>
      <c r="K2316" s="6">
        <v>44013.36859953704</v>
      </c>
      <c r="M2316" t="s">
        <v>6760</v>
      </c>
      <c r="N2316" t="s">
        <v>6761</v>
      </c>
      <c r="Q2316" t="s">
        <v>741</v>
      </c>
      <c r="R2316" t="s">
        <v>337</v>
      </c>
      <c r="S2316" t="s">
        <v>6762</v>
      </c>
      <c r="T2316" t="s">
        <v>338</v>
      </c>
      <c r="U2316" t="s">
        <v>530</v>
      </c>
      <c r="W2316" t="s">
        <v>6763</v>
      </c>
      <c r="Z2316" t="s">
        <v>6760</v>
      </c>
      <c r="AA2316" t="s">
        <v>6761</v>
      </c>
      <c r="AD2316" t="s">
        <v>741</v>
      </c>
      <c r="AE2316" t="s">
        <v>337</v>
      </c>
      <c r="AF2316" t="s">
        <v>6762</v>
      </c>
      <c r="AG2316" t="s">
        <v>338</v>
      </c>
      <c r="AH2316" t="s">
        <v>530</v>
      </c>
      <c r="AJ2316" t="s">
        <v>6763</v>
      </c>
      <c r="AL2316" t="s">
        <v>339</v>
      </c>
      <c r="AM2316">
        <v>1</v>
      </c>
      <c r="AN2316">
        <v>1</v>
      </c>
      <c r="AO2316">
        <v>5715</v>
      </c>
      <c r="AQ2316">
        <v>124621</v>
      </c>
      <c r="AR2316">
        <v>535501</v>
      </c>
      <c r="AS2316" t="s">
        <v>158</v>
      </c>
      <c r="AT2316" t="s">
        <v>159</v>
      </c>
      <c r="AW2316" t="s">
        <v>340</v>
      </c>
      <c r="AX2316" t="s">
        <v>340</v>
      </c>
      <c r="AY2316" t="s">
        <v>351</v>
      </c>
      <c r="AZ2316" t="s">
        <v>441</v>
      </c>
      <c r="BY2316" t="s">
        <v>342</v>
      </c>
      <c r="EQ2316">
        <v>245276</v>
      </c>
      <c r="ER2316" t="s">
        <v>6764</v>
      </c>
      <c r="EV2316">
        <v>17287141</v>
      </c>
      <c r="EW2316">
        <v>928</v>
      </c>
      <c r="EX2316">
        <v>220740</v>
      </c>
      <c r="EY2316">
        <v>9.2748999964335493E+25</v>
      </c>
      <c r="EZ2316">
        <v>1</v>
      </c>
      <c r="FC2316">
        <v>535501</v>
      </c>
      <c r="FD2316" t="s">
        <v>159</v>
      </c>
    </row>
    <row r="2317" spans="1:160" x14ac:dyDescent="0.3">
      <c r="A2317" t="str">
        <f>VLOOKUP(B2317,Table2[],3,FALSE)</f>
        <v>Digital</v>
      </c>
      <c r="B2317" t="str">
        <f>IF(OR(ISNUMBER(FIND("QVC",Z2317)),ISNUMBER(FIND("QVC",AL2317))),"QVC",IF(OR(ISNUMBER(FIND("NCO",H2317)),ISNUMBER(FIND("NCO",Y2317))), "NCO", IF(AL2317="consumer","PMD.com",VLOOKUP(LEFT(H2317,2),Tables!$E$1:$F$11,2,FALSE))))</f>
        <v>PMD.com</v>
      </c>
      <c r="C2317">
        <f t="shared" si="111"/>
        <v>53990001</v>
      </c>
      <c r="D2317">
        <f t="shared" si="112"/>
        <v>1</v>
      </c>
      <c r="E2317" t="str">
        <f t="shared" ca="1" si="110"/>
        <v>shifted orders shipped</v>
      </c>
      <c r="F2317" t="s">
        <v>3539</v>
      </c>
      <c r="G2317" t="s">
        <v>335</v>
      </c>
      <c r="H2317" t="s">
        <v>6765</v>
      </c>
      <c r="I2317" s="6">
        <v>44012.274386574078</v>
      </c>
      <c r="J2317" t="s">
        <v>16</v>
      </c>
      <c r="K2317" s="6">
        <v>44013.368738425925</v>
      </c>
      <c r="M2317" t="s">
        <v>6766</v>
      </c>
      <c r="N2317" t="s">
        <v>3517</v>
      </c>
      <c r="O2317" t="s">
        <v>3518</v>
      </c>
      <c r="Q2317" t="s">
        <v>408</v>
      </c>
      <c r="R2317" t="s">
        <v>389</v>
      </c>
      <c r="S2317" t="s">
        <v>3519</v>
      </c>
      <c r="T2317" t="s">
        <v>338</v>
      </c>
      <c r="U2317" t="s">
        <v>530</v>
      </c>
      <c r="W2317" t="s">
        <v>6767</v>
      </c>
      <c r="Z2317" t="s">
        <v>6766</v>
      </c>
      <c r="AA2317" t="s">
        <v>3517</v>
      </c>
      <c r="AB2317" t="s">
        <v>3518</v>
      </c>
      <c r="AD2317" t="s">
        <v>408</v>
      </c>
      <c r="AE2317" t="s">
        <v>389</v>
      </c>
      <c r="AF2317" t="s">
        <v>3519</v>
      </c>
      <c r="AG2317" t="s">
        <v>338</v>
      </c>
      <c r="AH2317" t="s">
        <v>530</v>
      </c>
      <c r="AJ2317" t="s">
        <v>6767</v>
      </c>
      <c r="AL2317" t="s">
        <v>339</v>
      </c>
      <c r="AM2317">
        <v>1</v>
      </c>
      <c r="AN2317">
        <v>1</v>
      </c>
      <c r="AO2317">
        <v>14448</v>
      </c>
      <c r="AQ2317">
        <v>124474</v>
      </c>
      <c r="AR2317">
        <v>53990001</v>
      </c>
      <c r="AS2317" t="s">
        <v>1735</v>
      </c>
      <c r="AT2317" t="s">
        <v>111</v>
      </c>
      <c r="AW2317" t="s">
        <v>343</v>
      </c>
      <c r="BY2317" t="s">
        <v>342</v>
      </c>
      <c r="EQ2317">
        <v>253300</v>
      </c>
      <c r="ER2317" t="s">
        <v>6768</v>
      </c>
      <c r="EV2317">
        <v>17287253</v>
      </c>
      <c r="EW2317">
        <v>928</v>
      </c>
      <c r="EX2317">
        <v>220849</v>
      </c>
      <c r="EY2317">
        <v>9.2748999964335493E+25</v>
      </c>
      <c r="EZ2317">
        <v>1</v>
      </c>
      <c r="FC2317">
        <v>53990001</v>
      </c>
      <c r="FD2317" t="s">
        <v>111</v>
      </c>
    </row>
    <row r="2318" spans="1:160" x14ac:dyDescent="0.3">
      <c r="A2318" t="str">
        <f>VLOOKUP(B2318,Table2[],3,FALSE)</f>
        <v>Digital</v>
      </c>
      <c r="B2318" t="str">
        <f>IF(OR(ISNUMBER(FIND("QVC",Z2318)),ISNUMBER(FIND("QVC",AL2318))),"QVC",IF(OR(ISNUMBER(FIND("NCO",H2318)),ISNUMBER(FIND("NCO",Y2318))), "NCO", IF(AL2318="consumer","PMD.com",VLOOKUP(LEFT(H2318,2),Tables!$E$1:$F$11,2,FALSE))))</f>
        <v>PMD.com</v>
      </c>
      <c r="C2318">
        <f t="shared" si="111"/>
        <v>53980001</v>
      </c>
      <c r="D2318">
        <f t="shared" si="112"/>
        <v>1</v>
      </c>
      <c r="E2318" t="str">
        <f t="shared" ca="1" si="110"/>
        <v>shifted orders shipped</v>
      </c>
      <c r="F2318" t="s">
        <v>3539</v>
      </c>
      <c r="G2318" t="s">
        <v>335</v>
      </c>
      <c r="H2318" t="s">
        <v>6765</v>
      </c>
      <c r="I2318" s="6">
        <v>44012.274386574078</v>
      </c>
      <c r="J2318" t="s">
        <v>16</v>
      </c>
      <c r="K2318" s="6">
        <v>44013.368738425925</v>
      </c>
      <c r="M2318" t="s">
        <v>6766</v>
      </c>
      <c r="N2318" t="s">
        <v>3517</v>
      </c>
      <c r="O2318" t="s">
        <v>3518</v>
      </c>
      <c r="Q2318" t="s">
        <v>408</v>
      </c>
      <c r="R2318" t="s">
        <v>389</v>
      </c>
      <c r="S2318" t="s">
        <v>3519</v>
      </c>
      <c r="T2318" t="s">
        <v>338</v>
      </c>
      <c r="U2318" t="s">
        <v>530</v>
      </c>
      <c r="W2318" t="s">
        <v>6767</v>
      </c>
      <c r="Z2318" t="s">
        <v>6766</v>
      </c>
      <c r="AA2318" t="s">
        <v>3517</v>
      </c>
      <c r="AB2318" t="s">
        <v>3518</v>
      </c>
      <c r="AD2318" t="s">
        <v>408</v>
      </c>
      <c r="AE2318" t="s">
        <v>389</v>
      </c>
      <c r="AF2318" t="s">
        <v>3519</v>
      </c>
      <c r="AG2318" t="s">
        <v>338</v>
      </c>
      <c r="AH2318" t="s">
        <v>530</v>
      </c>
      <c r="AJ2318" t="s">
        <v>6767</v>
      </c>
      <c r="AL2318" t="s">
        <v>339</v>
      </c>
      <c r="AM2318">
        <v>1</v>
      </c>
      <c r="AN2318">
        <v>1</v>
      </c>
      <c r="AO2318">
        <v>5816</v>
      </c>
      <c r="AQ2318">
        <v>124473</v>
      </c>
      <c r="AR2318">
        <v>53980001</v>
      </c>
      <c r="AS2318" t="s">
        <v>1735</v>
      </c>
      <c r="AT2318" t="s">
        <v>43</v>
      </c>
      <c r="AW2318" t="s">
        <v>340</v>
      </c>
      <c r="AX2318">
        <v>0</v>
      </c>
      <c r="AY2318" t="s">
        <v>348</v>
      </c>
      <c r="AZ2318">
        <v>0</v>
      </c>
      <c r="BY2318" t="s">
        <v>342</v>
      </c>
      <c r="EQ2318">
        <v>253177</v>
      </c>
      <c r="ER2318" t="s">
        <v>6768</v>
      </c>
      <c r="EV2318">
        <v>17287253</v>
      </c>
      <c r="EW2318">
        <v>928</v>
      </c>
      <c r="EX2318">
        <v>220849</v>
      </c>
      <c r="EY2318">
        <v>9.2748999964335493E+25</v>
      </c>
      <c r="EZ2318">
        <v>1</v>
      </c>
      <c r="FC2318">
        <v>53980001</v>
      </c>
      <c r="FD2318" t="s">
        <v>43</v>
      </c>
    </row>
    <row r="2319" spans="1:160" x14ac:dyDescent="0.3">
      <c r="A2319" t="str">
        <f>VLOOKUP(B2319,Table2[],3,FALSE)</f>
        <v>Digital</v>
      </c>
      <c r="B2319" t="str">
        <f>IF(OR(ISNUMBER(FIND("QVC",Z2319)),ISNUMBER(FIND("QVC",AL2319))),"QVC",IF(OR(ISNUMBER(FIND("NCO",H2319)),ISNUMBER(FIND("NCO",Y2319))), "NCO", IF(AL2319="consumer","PMD.com",VLOOKUP(LEFT(H2319,2),Tables!$E$1:$F$11,2,FALSE))))</f>
        <v>PMD.com</v>
      </c>
      <c r="C2319">
        <f t="shared" si="111"/>
        <v>53970001</v>
      </c>
      <c r="D2319">
        <f t="shared" si="112"/>
        <v>1</v>
      </c>
      <c r="E2319" t="str">
        <f t="shared" ca="1" si="110"/>
        <v>shifted orders shipped</v>
      </c>
      <c r="F2319" t="s">
        <v>3539</v>
      </c>
      <c r="G2319" t="s">
        <v>335</v>
      </c>
      <c r="H2319" t="s">
        <v>6765</v>
      </c>
      <c r="I2319" s="6">
        <v>44012.274386574078</v>
      </c>
      <c r="J2319" t="s">
        <v>16</v>
      </c>
      <c r="K2319" s="6">
        <v>44013.368738425925</v>
      </c>
      <c r="M2319" t="s">
        <v>6766</v>
      </c>
      <c r="N2319" t="s">
        <v>3517</v>
      </c>
      <c r="O2319" t="s">
        <v>3518</v>
      </c>
      <c r="Q2319" t="s">
        <v>408</v>
      </c>
      <c r="R2319" t="s">
        <v>389</v>
      </c>
      <c r="S2319" t="s">
        <v>3519</v>
      </c>
      <c r="T2319" t="s">
        <v>338</v>
      </c>
      <c r="U2319" t="s">
        <v>530</v>
      </c>
      <c r="W2319" t="s">
        <v>6767</v>
      </c>
      <c r="Z2319" t="s">
        <v>6766</v>
      </c>
      <c r="AA2319" t="s">
        <v>3517</v>
      </c>
      <c r="AB2319" t="s">
        <v>3518</v>
      </c>
      <c r="AD2319" t="s">
        <v>408</v>
      </c>
      <c r="AE2319" t="s">
        <v>389</v>
      </c>
      <c r="AF2319" t="s">
        <v>3519</v>
      </c>
      <c r="AG2319" t="s">
        <v>338</v>
      </c>
      <c r="AH2319" t="s">
        <v>530</v>
      </c>
      <c r="AJ2319" t="s">
        <v>6767</v>
      </c>
      <c r="AL2319" t="s">
        <v>339</v>
      </c>
      <c r="AM2319">
        <v>1</v>
      </c>
      <c r="AN2319">
        <v>1</v>
      </c>
      <c r="AO2319">
        <v>392</v>
      </c>
      <c r="AQ2319">
        <v>124472</v>
      </c>
      <c r="AR2319">
        <v>53970001</v>
      </c>
      <c r="AS2319" t="s">
        <v>577</v>
      </c>
      <c r="AT2319" t="s">
        <v>41</v>
      </c>
      <c r="AW2319" t="s">
        <v>343</v>
      </c>
      <c r="BY2319" t="s">
        <v>342</v>
      </c>
      <c r="EQ2319">
        <v>251826</v>
      </c>
      <c r="ER2319" t="s">
        <v>6768</v>
      </c>
      <c r="EV2319">
        <v>17287253</v>
      </c>
      <c r="EW2319">
        <v>928</v>
      </c>
      <c r="EX2319">
        <v>220849</v>
      </c>
      <c r="EY2319">
        <v>9.2748999964335493E+25</v>
      </c>
      <c r="EZ2319">
        <v>1</v>
      </c>
      <c r="FC2319">
        <v>53970001</v>
      </c>
      <c r="FD2319" t="s">
        <v>41</v>
      </c>
    </row>
    <row r="2320" spans="1:160" x14ac:dyDescent="0.3">
      <c r="A2320" t="str">
        <f>VLOOKUP(B2320,Table2[],3,FALSE)</f>
        <v>Digital</v>
      </c>
      <c r="B2320" t="str">
        <f>IF(OR(ISNUMBER(FIND("QVC",Z2320)),ISNUMBER(FIND("QVC",AL2320))),"QVC",IF(OR(ISNUMBER(FIND("NCO",H2320)),ISNUMBER(FIND("NCO",Y2320))), "NCO", IF(AL2320="consumer","PMD.com",VLOOKUP(LEFT(H2320,2),Tables!$E$1:$F$11,2,FALSE))))</f>
        <v>PMD.com</v>
      </c>
      <c r="C2320">
        <f t="shared" si="111"/>
        <v>53440001</v>
      </c>
      <c r="D2320">
        <f t="shared" si="112"/>
        <v>1</v>
      </c>
      <c r="E2320" t="str">
        <f t="shared" ca="1" si="110"/>
        <v>shifted orders shipped</v>
      </c>
      <c r="F2320" t="s">
        <v>3539</v>
      </c>
      <c r="G2320" t="s">
        <v>335</v>
      </c>
      <c r="H2320" t="s">
        <v>6769</v>
      </c>
      <c r="I2320" s="6">
        <v>44012.199224537035</v>
      </c>
      <c r="J2320" t="s">
        <v>16</v>
      </c>
      <c r="K2320" s="6">
        <v>44013.368761574071</v>
      </c>
      <c r="M2320" t="s">
        <v>1275</v>
      </c>
      <c r="N2320" t="s">
        <v>1276</v>
      </c>
      <c r="Q2320" t="s">
        <v>1277</v>
      </c>
      <c r="R2320" t="s">
        <v>389</v>
      </c>
      <c r="S2320" t="s">
        <v>1278</v>
      </c>
      <c r="T2320" t="s">
        <v>338</v>
      </c>
      <c r="U2320" t="s">
        <v>530</v>
      </c>
      <c r="W2320" t="s">
        <v>1279</v>
      </c>
      <c r="Z2320" t="s">
        <v>1275</v>
      </c>
      <c r="AA2320" t="s">
        <v>1276</v>
      </c>
      <c r="AD2320" t="s">
        <v>1277</v>
      </c>
      <c r="AE2320" t="s">
        <v>389</v>
      </c>
      <c r="AF2320" t="s">
        <v>1278</v>
      </c>
      <c r="AG2320" t="s">
        <v>338</v>
      </c>
      <c r="AH2320" t="s">
        <v>530</v>
      </c>
      <c r="AJ2320" t="s">
        <v>1279</v>
      </c>
      <c r="AL2320" t="s">
        <v>339</v>
      </c>
      <c r="AM2320">
        <v>1</v>
      </c>
      <c r="AN2320">
        <v>1</v>
      </c>
      <c r="AO2320">
        <v>7642</v>
      </c>
      <c r="AQ2320">
        <v>124700</v>
      </c>
      <c r="AR2320">
        <v>53440001</v>
      </c>
      <c r="AS2320" t="s">
        <v>1240</v>
      </c>
      <c r="AT2320" t="s">
        <v>116</v>
      </c>
      <c r="AW2320" t="s">
        <v>340</v>
      </c>
      <c r="AX2320" t="s">
        <v>340</v>
      </c>
      <c r="AY2320" t="s">
        <v>345</v>
      </c>
      <c r="AZ2320" t="s">
        <v>345</v>
      </c>
      <c r="BY2320" t="s">
        <v>342</v>
      </c>
      <c r="EQ2320">
        <v>252960</v>
      </c>
      <c r="ER2320" t="s">
        <v>6770</v>
      </c>
      <c r="EV2320">
        <v>17287219</v>
      </c>
      <c r="EW2320">
        <v>928</v>
      </c>
      <c r="EX2320">
        <v>220783</v>
      </c>
      <c r="EY2320">
        <v>9.2748999964335493E+25</v>
      </c>
      <c r="EZ2320">
        <v>1</v>
      </c>
      <c r="FC2320">
        <v>53440001</v>
      </c>
      <c r="FD2320" t="s">
        <v>116</v>
      </c>
    </row>
    <row r="2321" spans="1:160" x14ac:dyDescent="0.3">
      <c r="A2321" t="str">
        <f>VLOOKUP(B2321,Table2[],3,FALSE)</f>
        <v>Digital</v>
      </c>
      <c r="B2321" t="str">
        <f>IF(OR(ISNUMBER(FIND("QVC",Z2321)),ISNUMBER(FIND("QVC",AL2321))),"QVC",IF(OR(ISNUMBER(FIND("NCO",H2321)),ISNUMBER(FIND("NCO",Y2321))), "NCO", IF(AL2321="consumer","PMD.com",VLOOKUP(LEFT(H2321,2),Tables!$E$1:$F$11,2,FALSE))))</f>
        <v>PMD.com</v>
      </c>
      <c r="C2321">
        <f t="shared" si="111"/>
        <v>55340001</v>
      </c>
      <c r="D2321">
        <f t="shared" si="112"/>
        <v>1</v>
      </c>
      <c r="E2321" t="str">
        <f t="shared" ca="1" si="110"/>
        <v>shifted orders shipped</v>
      </c>
      <c r="F2321" t="s">
        <v>3539</v>
      </c>
      <c r="G2321" t="s">
        <v>335</v>
      </c>
      <c r="H2321" t="s">
        <v>6771</v>
      </c>
      <c r="I2321" s="6">
        <v>44011.931875000002</v>
      </c>
      <c r="J2321" t="s">
        <v>16</v>
      </c>
      <c r="K2321" s="6">
        <v>44013.368900462963</v>
      </c>
      <c r="M2321" t="s">
        <v>6772</v>
      </c>
      <c r="N2321" t="s">
        <v>6773</v>
      </c>
      <c r="Q2321" t="s">
        <v>780</v>
      </c>
      <c r="R2321" t="s">
        <v>365</v>
      </c>
      <c r="S2321" t="s">
        <v>6774</v>
      </c>
      <c r="T2321" t="s">
        <v>338</v>
      </c>
      <c r="U2321" t="s">
        <v>530</v>
      </c>
      <c r="W2321" t="s">
        <v>6775</v>
      </c>
      <c r="Z2321" t="s">
        <v>6772</v>
      </c>
      <c r="AA2321" t="s">
        <v>6773</v>
      </c>
      <c r="AD2321" t="s">
        <v>780</v>
      </c>
      <c r="AE2321" t="s">
        <v>365</v>
      </c>
      <c r="AF2321" t="s">
        <v>6774</v>
      </c>
      <c r="AG2321" t="s">
        <v>338</v>
      </c>
      <c r="AH2321" t="s">
        <v>530</v>
      </c>
      <c r="AJ2321" t="s">
        <v>6775</v>
      </c>
      <c r="AL2321" t="s">
        <v>339</v>
      </c>
      <c r="AM2321">
        <v>1</v>
      </c>
      <c r="AN2321">
        <v>1</v>
      </c>
      <c r="AO2321">
        <v>8241</v>
      </c>
      <c r="AQ2321">
        <v>124480</v>
      </c>
      <c r="AR2321">
        <v>55340001</v>
      </c>
      <c r="AS2321" t="s">
        <v>1955</v>
      </c>
      <c r="AT2321" t="s">
        <v>71</v>
      </c>
      <c r="AW2321" t="s">
        <v>343</v>
      </c>
      <c r="BY2321" t="s">
        <v>342</v>
      </c>
      <c r="EQ2321">
        <v>249139</v>
      </c>
      <c r="ER2321" t="s">
        <v>6776</v>
      </c>
      <c r="EV2321">
        <v>17287139</v>
      </c>
      <c r="EW2321">
        <v>928</v>
      </c>
      <c r="EX2321">
        <v>220738</v>
      </c>
      <c r="EY2321">
        <v>9.2748999964335493E+25</v>
      </c>
      <c r="EZ2321">
        <v>1</v>
      </c>
      <c r="FC2321">
        <v>55340001</v>
      </c>
      <c r="FD2321" t="s">
        <v>71</v>
      </c>
    </row>
    <row r="2322" spans="1:160" x14ac:dyDescent="0.3">
      <c r="A2322" t="str">
        <f>VLOOKUP(B2322,Table2[],3,FALSE)</f>
        <v>Digital</v>
      </c>
      <c r="B2322" t="str">
        <f>IF(OR(ISNUMBER(FIND("QVC",Z2322)),ISNUMBER(FIND("QVC",AL2322))),"QVC",IF(OR(ISNUMBER(FIND("NCO",H2322)),ISNUMBER(FIND("NCO",Y2322))), "NCO", IF(AL2322="consumer","PMD.com",VLOOKUP(LEFT(H2322,2),Tables!$E$1:$F$11,2,FALSE))))</f>
        <v>PMD.com</v>
      </c>
      <c r="C2322">
        <f t="shared" si="111"/>
        <v>51090001</v>
      </c>
      <c r="D2322">
        <f t="shared" si="112"/>
        <v>1</v>
      </c>
      <c r="E2322" t="str">
        <f t="shared" ca="1" si="110"/>
        <v>shifted orders shipped</v>
      </c>
      <c r="F2322" t="s">
        <v>3539</v>
      </c>
      <c r="G2322" t="s">
        <v>335</v>
      </c>
      <c r="H2322" t="s">
        <v>6777</v>
      </c>
      <c r="I2322" s="6">
        <v>44012.006076388891</v>
      </c>
      <c r="J2322" t="s">
        <v>16</v>
      </c>
      <c r="K2322" s="6">
        <v>44013.36923611111</v>
      </c>
      <c r="M2322" t="s">
        <v>6685</v>
      </c>
      <c r="N2322" t="s">
        <v>6686</v>
      </c>
      <c r="Q2322" t="s">
        <v>387</v>
      </c>
      <c r="R2322" t="s">
        <v>365</v>
      </c>
      <c r="S2322" t="s">
        <v>6687</v>
      </c>
      <c r="T2322" t="s">
        <v>338</v>
      </c>
      <c r="U2322" t="s">
        <v>530</v>
      </c>
      <c r="W2322" t="s">
        <v>6688</v>
      </c>
      <c r="Z2322" t="s">
        <v>6685</v>
      </c>
      <c r="AA2322" t="s">
        <v>6686</v>
      </c>
      <c r="AD2322" t="s">
        <v>387</v>
      </c>
      <c r="AE2322" t="s">
        <v>365</v>
      </c>
      <c r="AF2322" t="s">
        <v>6687</v>
      </c>
      <c r="AG2322" t="s">
        <v>338</v>
      </c>
      <c r="AH2322" t="s">
        <v>530</v>
      </c>
      <c r="AJ2322" t="s">
        <v>6688</v>
      </c>
      <c r="AL2322" t="s">
        <v>339</v>
      </c>
      <c r="AM2322">
        <v>1</v>
      </c>
      <c r="AN2322">
        <v>1</v>
      </c>
      <c r="AO2322">
        <v>4885</v>
      </c>
      <c r="AQ2322">
        <v>124202</v>
      </c>
      <c r="AR2322">
        <v>51090001</v>
      </c>
      <c r="AS2322" t="s">
        <v>1986</v>
      </c>
      <c r="AT2322" t="s">
        <v>60</v>
      </c>
      <c r="AW2322" t="s">
        <v>340</v>
      </c>
      <c r="AX2322" t="s">
        <v>340</v>
      </c>
      <c r="AY2322" t="s">
        <v>357</v>
      </c>
      <c r="AZ2322" t="s">
        <v>361</v>
      </c>
      <c r="BY2322" t="s">
        <v>342</v>
      </c>
      <c r="EQ2322">
        <v>250831</v>
      </c>
      <c r="ER2322" t="s">
        <v>6778</v>
      </c>
      <c r="EV2322">
        <v>17287154</v>
      </c>
      <c r="EW2322">
        <v>928</v>
      </c>
      <c r="EX2322">
        <v>220753</v>
      </c>
      <c r="EY2322" t="s">
        <v>6779</v>
      </c>
      <c r="EZ2322">
        <v>1</v>
      </c>
      <c r="FC2322">
        <v>51090001</v>
      </c>
      <c r="FD2322" t="s">
        <v>60</v>
      </c>
    </row>
    <row r="2323" spans="1:160" x14ac:dyDescent="0.3">
      <c r="A2323" t="str">
        <f>VLOOKUP(B2323,Table2[],3,FALSE)</f>
        <v>Digital</v>
      </c>
      <c r="B2323" t="str">
        <f>IF(OR(ISNUMBER(FIND("QVC",Z2323)),ISNUMBER(FIND("QVC",AL2323))),"QVC",IF(OR(ISNUMBER(FIND("NCO",H2323)),ISNUMBER(FIND("NCO",Y2323))), "NCO", IF(AL2323="consumer","PMD.com",VLOOKUP(LEFT(H2323,2),Tables!$E$1:$F$11,2,FALSE))))</f>
        <v>PMD.com</v>
      </c>
      <c r="C2323">
        <f t="shared" si="111"/>
        <v>53920001</v>
      </c>
      <c r="D2323">
        <f t="shared" si="112"/>
        <v>1</v>
      </c>
      <c r="E2323" t="str">
        <f t="shared" ca="1" si="110"/>
        <v>shifted orders shipped</v>
      </c>
      <c r="F2323" t="s">
        <v>3539</v>
      </c>
      <c r="G2323" t="s">
        <v>335</v>
      </c>
      <c r="H2323" t="s">
        <v>6780</v>
      </c>
      <c r="I2323" s="6">
        <v>44011.948344907411</v>
      </c>
      <c r="J2323" t="s">
        <v>16</v>
      </c>
      <c r="K2323" s="6">
        <v>44013.369259259256</v>
      </c>
      <c r="M2323" t="s">
        <v>1520</v>
      </c>
      <c r="N2323" t="s">
        <v>1521</v>
      </c>
      <c r="O2323" t="s">
        <v>1522</v>
      </c>
      <c r="Q2323" t="s">
        <v>369</v>
      </c>
      <c r="R2323" t="s">
        <v>370</v>
      </c>
      <c r="S2323">
        <v>19804</v>
      </c>
      <c r="T2323" t="s">
        <v>338</v>
      </c>
      <c r="U2323" t="s">
        <v>530</v>
      </c>
      <c r="W2323" t="s">
        <v>1523</v>
      </c>
      <c r="Z2323" t="s">
        <v>1520</v>
      </c>
      <c r="AA2323" t="s">
        <v>1521</v>
      </c>
      <c r="AB2323" t="s">
        <v>1522</v>
      </c>
      <c r="AD2323" t="s">
        <v>369</v>
      </c>
      <c r="AE2323" t="s">
        <v>370</v>
      </c>
      <c r="AF2323">
        <v>19804</v>
      </c>
      <c r="AG2323" t="s">
        <v>338</v>
      </c>
      <c r="AH2323" t="s">
        <v>530</v>
      </c>
      <c r="AJ2323" t="s">
        <v>1523</v>
      </c>
      <c r="AL2323" t="s">
        <v>339</v>
      </c>
      <c r="AM2323">
        <v>1</v>
      </c>
      <c r="AN2323">
        <v>1</v>
      </c>
      <c r="AO2323">
        <v>14899</v>
      </c>
      <c r="AQ2323">
        <v>124468</v>
      </c>
      <c r="AR2323">
        <v>53920001</v>
      </c>
      <c r="AS2323">
        <v>9000000</v>
      </c>
      <c r="AT2323" t="s">
        <v>40</v>
      </c>
      <c r="AW2323" t="s">
        <v>343</v>
      </c>
      <c r="BY2323" t="s">
        <v>342</v>
      </c>
      <c r="EQ2323">
        <v>243396</v>
      </c>
      <c r="ER2323" t="s">
        <v>6781</v>
      </c>
      <c r="EV2323">
        <v>17287147</v>
      </c>
      <c r="EW2323">
        <v>928</v>
      </c>
      <c r="EX2323">
        <v>220746</v>
      </c>
      <c r="EY2323" t="s">
        <v>6782</v>
      </c>
      <c r="EZ2323">
        <v>1</v>
      </c>
      <c r="FC2323">
        <v>95384</v>
      </c>
      <c r="FD2323" t="s">
        <v>3530</v>
      </c>
    </row>
    <row r="2324" spans="1:160" x14ac:dyDescent="0.3">
      <c r="A2324" t="str">
        <f>VLOOKUP(B2324,Table2[],3,FALSE)</f>
        <v>Digital</v>
      </c>
      <c r="B2324" t="str">
        <f>IF(OR(ISNUMBER(FIND("QVC",Z2324)),ISNUMBER(FIND("QVC",AL2324))),"QVC",IF(OR(ISNUMBER(FIND("NCO",H2324)),ISNUMBER(FIND("NCO",Y2324))), "NCO", IF(AL2324="consumer","PMD.com",VLOOKUP(LEFT(H2324,2),Tables!$E$1:$F$11,2,FALSE))))</f>
        <v>PMD.com</v>
      </c>
      <c r="C2324">
        <f t="shared" si="111"/>
        <v>52430001</v>
      </c>
      <c r="D2324">
        <f t="shared" si="112"/>
        <v>1</v>
      </c>
      <c r="E2324" t="str">
        <f t="shared" ca="1" si="110"/>
        <v>shifted orders shipped</v>
      </c>
      <c r="F2324" t="s">
        <v>3539</v>
      </c>
      <c r="G2324" t="s">
        <v>335</v>
      </c>
      <c r="H2324" t="s">
        <v>6780</v>
      </c>
      <c r="I2324" s="6">
        <v>44011.948344907411</v>
      </c>
      <c r="J2324" t="s">
        <v>16</v>
      </c>
      <c r="K2324" s="6">
        <v>44013.369259259256</v>
      </c>
      <c r="M2324" t="s">
        <v>1520</v>
      </c>
      <c r="N2324" t="s">
        <v>1521</v>
      </c>
      <c r="O2324" t="s">
        <v>1522</v>
      </c>
      <c r="Q2324" t="s">
        <v>369</v>
      </c>
      <c r="R2324" t="s">
        <v>370</v>
      </c>
      <c r="S2324">
        <v>19804</v>
      </c>
      <c r="T2324" t="s">
        <v>338</v>
      </c>
      <c r="U2324" t="s">
        <v>530</v>
      </c>
      <c r="W2324" t="s">
        <v>1523</v>
      </c>
      <c r="Z2324" t="s">
        <v>1520</v>
      </c>
      <c r="AA2324" t="s">
        <v>1521</v>
      </c>
      <c r="AB2324" t="s">
        <v>1522</v>
      </c>
      <c r="AD2324" t="s">
        <v>369</v>
      </c>
      <c r="AE2324" t="s">
        <v>370</v>
      </c>
      <c r="AF2324">
        <v>19804</v>
      </c>
      <c r="AG2324" t="s">
        <v>338</v>
      </c>
      <c r="AH2324" t="s">
        <v>530</v>
      </c>
      <c r="AJ2324" t="s">
        <v>1523</v>
      </c>
      <c r="AL2324" t="s">
        <v>339</v>
      </c>
      <c r="AM2324">
        <v>1</v>
      </c>
      <c r="AN2324">
        <v>1</v>
      </c>
      <c r="AO2324">
        <v>12063</v>
      </c>
      <c r="AQ2324">
        <v>127155</v>
      </c>
      <c r="AR2324">
        <v>52430001</v>
      </c>
      <c r="AS2324" t="s">
        <v>927</v>
      </c>
      <c r="AT2324" t="s">
        <v>75</v>
      </c>
      <c r="AW2324" t="s">
        <v>340</v>
      </c>
      <c r="AX2324" t="s">
        <v>340</v>
      </c>
      <c r="AY2324" t="s">
        <v>357</v>
      </c>
      <c r="AZ2324" t="s">
        <v>363</v>
      </c>
      <c r="BY2324" t="s">
        <v>342</v>
      </c>
      <c r="EQ2324">
        <v>249990</v>
      </c>
      <c r="ER2324" t="s">
        <v>6781</v>
      </c>
      <c r="EV2324">
        <v>17287147</v>
      </c>
      <c r="EW2324">
        <v>928</v>
      </c>
      <c r="EX2324">
        <v>220746</v>
      </c>
      <c r="EY2324" t="s">
        <v>6782</v>
      </c>
      <c r="EZ2324">
        <v>1</v>
      </c>
      <c r="FC2324">
        <v>95384</v>
      </c>
      <c r="FD2324" t="s">
        <v>3530</v>
      </c>
    </row>
    <row r="2325" spans="1:160" x14ac:dyDescent="0.3">
      <c r="A2325" t="str">
        <f>VLOOKUP(B2325,Table2[],3,FALSE)</f>
        <v>Digital</v>
      </c>
      <c r="B2325" t="str">
        <f>IF(OR(ISNUMBER(FIND("QVC",Z2325)),ISNUMBER(FIND("QVC",AL2325))),"QVC",IF(OR(ISNUMBER(FIND("NCO",H2325)),ISNUMBER(FIND("NCO",Y2325))), "NCO", IF(AL2325="consumer","PMD.com",VLOOKUP(LEFT(H2325,2),Tables!$E$1:$F$11,2,FALSE))))</f>
        <v>PMD.com</v>
      </c>
      <c r="C2325" t="str">
        <f t="shared" si="111"/>
        <v>53500001A</v>
      </c>
      <c r="D2325">
        <f t="shared" si="112"/>
        <v>1</v>
      </c>
      <c r="E2325" t="str">
        <f t="shared" ca="1" si="110"/>
        <v>shifted orders shipped</v>
      </c>
      <c r="F2325" t="s">
        <v>3539</v>
      </c>
      <c r="G2325" t="s">
        <v>335</v>
      </c>
      <c r="H2325" t="s">
        <v>6780</v>
      </c>
      <c r="I2325" s="6">
        <v>44011.948344907411</v>
      </c>
      <c r="J2325" t="s">
        <v>16</v>
      </c>
      <c r="K2325" s="6">
        <v>44013.369259259256</v>
      </c>
      <c r="M2325" t="s">
        <v>1520</v>
      </c>
      <c r="N2325" t="s">
        <v>1521</v>
      </c>
      <c r="O2325" t="s">
        <v>1522</v>
      </c>
      <c r="Q2325" t="s">
        <v>369</v>
      </c>
      <c r="R2325" t="s">
        <v>370</v>
      </c>
      <c r="S2325">
        <v>19804</v>
      </c>
      <c r="T2325" t="s">
        <v>338</v>
      </c>
      <c r="U2325" t="s">
        <v>530</v>
      </c>
      <c r="W2325" t="s">
        <v>1523</v>
      </c>
      <c r="Z2325" t="s">
        <v>1520</v>
      </c>
      <c r="AA2325" t="s">
        <v>1521</v>
      </c>
      <c r="AB2325" t="s">
        <v>1522</v>
      </c>
      <c r="AD2325" t="s">
        <v>369</v>
      </c>
      <c r="AE2325" t="s">
        <v>370</v>
      </c>
      <c r="AF2325">
        <v>19804</v>
      </c>
      <c r="AG2325" t="s">
        <v>338</v>
      </c>
      <c r="AH2325" t="s">
        <v>530</v>
      </c>
      <c r="AJ2325" t="s">
        <v>1523</v>
      </c>
      <c r="AL2325" t="s">
        <v>339</v>
      </c>
      <c r="AM2325">
        <v>1</v>
      </c>
      <c r="AN2325">
        <v>1</v>
      </c>
      <c r="AO2325">
        <v>1690</v>
      </c>
      <c r="AQ2325">
        <v>125277</v>
      </c>
      <c r="AR2325" t="s">
        <v>1242</v>
      </c>
      <c r="AS2325" t="s">
        <v>1243</v>
      </c>
      <c r="AT2325" t="s">
        <v>1244</v>
      </c>
      <c r="AW2325" t="s">
        <v>349</v>
      </c>
      <c r="AX2325" t="s">
        <v>553</v>
      </c>
      <c r="AY2325" t="s">
        <v>345</v>
      </c>
      <c r="AZ2325">
        <v>0</v>
      </c>
      <c r="EQ2325">
        <v>251914</v>
      </c>
      <c r="ER2325" t="s">
        <v>6781</v>
      </c>
      <c r="EV2325">
        <v>17287147</v>
      </c>
      <c r="EW2325">
        <v>928</v>
      </c>
      <c r="EX2325">
        <v>220746</v>
      </c>
      <c r="EY2325" t="s">
        <v>6782</v>
      </c>
      <c r="EZ2325">
        <v>1</v>
      </c>
      <c r="FC2325" t="s">
        <v>1242</v>
      </c>
      <c r="FD2325" t="s">
        <v>1244</v>
      </c>
    </row>
    <row r="2326" spans="1:160" x14ac:dyDescent="0.3">
      <c r="A2326" t="str">
        <f>VLOOKUP(B2326,Table2[],3,FALSE)</f>
        <v>Digital</v>
      </c>
      <c r="B2326" t="str">
        <f>IF(OR(ISNUMBER(FIND("QVC",Z2326)),ISNUMBER(FIND("QVC",AL2326))),"QVC",IF(OR(ISNUMBER(FIND("NCO",H2326)),ISNUMBER(FIND("NCO",Y2326))), "NCO", IF(AL2326="consumer","PMD.com",VLOOKUP(LEFT(H2326,2),Tables!$E$1:$F$11,2,FALSE))))</f>
        <v>PMD.com</v>
      </c>
      <c r="C2326">
        <f t="shared" si="111"/>
        <v>53730001</v>
      </c>
      <c r="D2326">
        <f t="shared" si="112"/>
        <v>1</v>
      </c>
      <c r="E2326" t="str">
        <f t="shared" ca="1" si="110"/>
        <v>shifted orders shipped</v>
      </c>
      <c r="F2326" t="s">
        <v>3539</v>
      </c>
      <c r="G2326" t="s">
        <v>335</v>
      </c>
      <c r="H2326" t="s">
        <v>6780</v>
      </c>
      <c r="I2326" s="6">
        <v>44011.948344907411</v>
      </c>
      <c r="J2326" t="s">
        <v>16</v>
      </c>
      <c r="K2326" s="6">
        <v>44013.369259259256</v>
      </c>
      <c r="M2326" t="s">
        <v>1520</v>
      </c>
      <c r="N2326" t="s">
        <v>1521</v>
      </c>
      <c r="O2326" t="s">
        <v>1522</v>
      </c>
      <c r="Q2326" t="s">
        <v>369</v>
      </c>
      <c r="R2326" t="s">
        <v>370</v>
      </c>
      <c r="S2326">
        <v>19804</v>
      </c>
      <c r="T2326" t="s">
        <v>338</v>
      </c>
      <c r="U2326" t="s">
        <v>530</v>
      </c>
      <c r="W2326" t="s">
        <v>1523</v>
      </c>
      <c r="Z2326" t="s">
        <v>1520</v>
      </c>
      <c r="AA2326" t="s">
        <v>1521</v>
      </c>
      <c r="AB2326" t="s">
        <v>1522</v>
      </c>
      <c r="AD2326" t="s">
        <v>369</v>
      </c>
      <c r="AE2326" t="s">
        <v>370</v>
      </c>
      <c r="AF2326">
        <v>19804</v>
      </c>
      <c r="AG2326" t="s">
        <v>338</v>
      </c>
      <c r="AH2326" t="s">
        <v>530</v>
      </c>
      <c r="AJ2326" t="s">
        <v>1523</v>
      </c>
      <c r="AL2326" t="s">
        <v>339</v>
      </c>
      <c r="AM2326">
        <v>1</v>
      </c>
      <c r="AN2326">
        <v>1</v>
      </c>
      <c r="AO2326">
        <v>1366</v>
      </c>
      <c r="AQ2326">
        <v>124456</v>
      </c>
      <c r="AR2326">
        <v>53730001</v>
      </c>
      <c r="AS2326" t="s">
        <v>61</v>
      </c>
      <c r="AT2326" t="s">
        <v>62</v>
      </c>
      <c r="AW2326" t="s">
        <v>343</v>
      </c>
      <c r="BY2326" t="s">
        <v>342</v>
      </c>
      <c r="EQ2326">
        <v>245237</v>
      </c>
      <c r="ER2326" t="s">
        <v>6781</v>
      </c>
      <c r="EV2326">
        <v>17287147</v>
      </c>
      <c r="EW2326">
        <v>928</v>
      </c>
      <c r="EX2326">
        <v>220746</v>
      </c>
      <c r="EY2326" t="s">
        <v>6782</v>
      </c>
      <c r="EZ2326">
        <v>1</v>
      </c>
      <c r="FC2326">
        <v>53730001</v>
      </c>
      <c r="FD2326" t="s">
        <v>62</v>
      </c>
    </row>
    <row r="2327" spans="1:160" x14ac:dyDescent="0.3">
      <c r="A2327" t="str">
        <f>VLOOKUP(B2327,Table2[],3,FALSE)</f>
        <v>Digital</v>
      </c>
      <c r="B2327" t="str">
        <f>IF(OR(ISNUMBER(FIND("QVC",Z2327)),ISNUMBER(FIND("QVC",AL2327))),"QVC",IF(OR(ISNUMBER(FIND("NCO",H2327)),ISNUMBER(FIND("NCO",Y2327))), "NCO", IF(AL2327="consumer","PMD.com",VLOOKUP(LEFT(H2327,2),Tables!$E$1:$F$11,2,FALSE))))</f>
        <v>PMD.com</v>
      </c>
      <c r="C2327">
        <f t="shared" si="111"/>
        <v>53990001</v>
      </c>
      <c r="D2327">
        <f t="shared" si="112"/>
        <v>1</v>
      </c>
      <c r="E2327" t="str">
        <f t="shared" ca="1" si="110"/>
        <v>shifted orders shipped</v>
      </c>
      <c r="F2327" t="s">
        <v>3539</v>
      </c>
      <c r="G2327" t="s">
        <v>335</v>
      </c>
      <c r="H2327" t="s">
        <v>6780</v>
      </c>
      <c r="I2327" s="6">
        <v>44011.948344907411</v>
      </c>
      <c r="J2327" t="s">
        <v>16</v>
      </c>
      <c r="K2327" s="6">
        <v>44013.369259259256</v>
      </c>
      <c r="M2327" t="s">
        <v>1520</v>
      </c>
      <c r="N2327" t="s">
        <v>1521</v>
      </c>
      <c r="O2327" t="s">
        <v>1522</v>
      </c>
      <c r="Q2327" t="s">
        <v>369</v>
      </c>
      <c r="R2327" t="s">
        <v>370</v>
      </c>
      <c r="S2327">
        <v>19804</v>
      </c>
      <c r="T2327" t="s">
        <v>338</v>
      </c>
      <c r="U2327" t="s">
        <v>530</v>
      </c>
      <c r="W2327" t="s">
        <v>1523</v>
      </c>
      <c r="Z2327" t="s">
        <v>1520</v>
      </c>
      <c r="AA2327" t="s">
        <v>1521</v>
      </c>
      <c r="AB2327" t="s">
        <v>1522</v>
      </c>
      <c r="AD2327" t="s">
        <v>369</v>
      </c>
      <c r="AE2327" t="s">
        <v>370</v>
      </c>
      <c r="AF2327">
        <v>19804</v>
      </c>
      <c r="AG2327" t="s">
        <v>338</v>
      </c>
      <c r="AH2327" t="s">
        <v>530</v>
      </c>
      <c r="AJ2327" t="s">
        <v>1523</v>
      </c>
      <c r="AL2327" t="s">
        <v>339</v>
      </c>
      <c r="AM2327">
        <v>1</v>
      </c>
      <c r="AN2327">
        <v>1</v>
      </c>
      <c r="AO2327">
        <v>14448</v>
      </c>
      <c r="AQ2327">
        <v>124474</v>
      </c>
      <c r="AR2327">
        <v>53990001</v>
      </c>
      <c r="AS2327" t="s">
        <v>1735</v>
      </c>
      <c r="AT2327" t="s">
        <v>111</v>
      </c>
      <c r="AW2327" t="s">
        <v>343</v>
      </c>
      <c r="BY2327" t="s">
        <v>342</v>
      </c>
      <c r="EQ2327">
        <v>253300</v>
      </c>
      <c r="ER2327" t="s">
        <v>6781</v>
      </c>
      <c r="EV2327">
        <v>17287147</v>
      </c>
      <c r="EW2327">
        <v>928</v>
      </c>
      <c r="EX2327">
        <v>220746</v>
      </c>
      <c r="EY2327" t="s">
        <v>6782</v>
      </c>
      <c r="EZ2327">
        <v>1</v>
      </c>
      <c r="FC2327">
        <v>53990001</v>
      </c>
      <c r="FD2327" t="s">
        <v>111</v>
      </c>
    </row>
    <row r="2328" spans="1:160" x14ac:dyDescent="0.3">
      <c r="A2328" t="str">
        <f>VLOOKUP(B2328,Table2[],3,FALSE)</f>
        <v>Digital</v>
      </c>
      <c r="B2328" t="str">
        <f>IF(OR(ISNUMBER(FIND("QVC",Z2328)),ISNUMBER(FIND("QVC",AL2328))),"QVC",IF(OR(ISNUMBER(FIND("NCO",H2328)),ISNUMBER(FIND("NCO",Y2328))), "NCO", IF(AL2328="consumer","PMD.com",VLOOKUP(LEFT(H2328,2),Tables!$E$1:$F$11,2,FALSE))))</f>
        <v>PMD.com</v>
      </c>
      <c r="C2328">
        <f t="shared" si="111"/>
        <v>53700001</v>
      </c>
      <c r="D2328">
        <f t="shared" si="112"/>
        <v>1</v>
      </c>
      <c r="E2328" t="str">
        <f t="shared" ca="1" si="110"/>
        <v>shifted orders shipped</v>
      </c>
      <c r="F2328" t="s">
        <v>3539</v>
      </c>
      <c r="G2328" t="s">
        <v>335</v>
      </c>
      <c r="H2328" t="s">
        <v>6780</v>
      </c>
      <c r="I2328" s="6">
        <v>44011.948344907411</v>
      </c>
      <c r="J2328" t="s">
        <v>16</v>
      </c>
      <c r="K2328" s="6">
        <v>44013.369259259256</v>
      </c>
      <c r="M2328" t="s">
        <v>1520</v>
      </c>
      <c r="N2328" t="s">
        <v>1521</v>
      </c>
      <c r="O2328" t="s">
        <v>1522</v>
      </c>
      <c r="Q2328" t="s">
        <v>369</v>
      </c>
      <c r="R2328" t="s">
        <v>370</v>
      </c>
      <c r="S2328">
        <v>19804</v>
      </c>
      <c r="T2328" t="s">
        <v>338</v>
      </c>
      <c r="U2328" t="s">
        <v>530</v>
      </c>
      <c r="W2328" t="s">
        <v>1523</v>
      </c>
      <c r="Z2328" t="s">
        <v>1520</v>
      </c>
      <c r="AA2328" t="s">
        <v>1521</v>
      </c>
      <c r="AB2328" t="s">
        <v>1522</v>
      </c>
      <c r="AD2328" t="s">
        <v>369</v>
      </c>
      <c r="AE2328" t="s">
        <v>370</v>
      </c>
      <c r="AF2328">
        <v>19804</v>
      </c>
      <c r="AG2328" t="s">
        <v>338</v>
      </c>
      <c r="AH2328" t="s">
        <v>530</v>
      </c>
      <c r="AJ2328" t="s">
        <v>1523</v>
      </c>
      <c r="AL2328" t="s">
        <v>339</v>
      </c>
      <c r="AM2328">
        <v>1</v>
      </c>
      <c r="AN2328">
        <v>1</v>
      </c>
      <c r="AO2328">
        <v>1910</v>
      </c>
      <c r="AQ2328">
        <v>124453</v>
      </c>
      <c r="AR2328">
        <v>53700001</v>
      </c>
      <c r="AS2328" t="s">
        <v>67</v>
      </c>
      <c r="AT2328" t="s">
        <v>68</v>
      </c>
      <c r="AW2328" t="s">
        <v>343</v>
      </c>
      <c r="BY2328" t="s">
        <v>342</v>
      </c>
      <c r="EQ2328">
        <v>245106</v>
      </c>
      <c r="ER2328" t="s">
        <v>6781</v>
      </c>
      <c r="EV2328">
        <v>17287147</v>
      </c>
      <c r="EW2328">
        <v>928</v>
      </c>
      <c r="EX2328">
        <v>220746</v>
      </c>
      <c r="EY2328" t="s">
        <v>6782</v>
      </c>
      <c r="EZ2328">
        <v>1</v>
      </c>
      <c r="FC2328">
        <v>53700001</v>
      </c>
      <c r="FD2328" t="s">
        <v>68</v>
      </c>
    </row>
    <row r="2329" spans="1:160" x14ac:dyDescent="0.3">
      <c r="A2329" t="str">
        <f>VLOOKUP(B2329,Table2[],3,FALSE)</f>
        <v>Digital</v>
      </c>
      <c r="B2329" t="str">
        <f>IF(OR(ISNUMBER(FIND("QVC",Z2329)),ISNUMBER(FIND("QVC",AL2329))),"QVC",IF(OR(ISNUMBER(FIND("NCO",H2329)),ISNUMBER(FIND("NCO",Y2329))), "NCO", IF(AL2329="consumer","PMD.com",VLOOKUP(LEFT(H2329,2),Tables!$E$1:$F$11,2,FALSE))))</f>
        <v>PMD.com</v>
      </c>
      <c r="C2329">
        <f t="shared" si="111"/>
        <v>51090030</v>
      </c>
      <c r="D2329">
        <f t="shared" si="112"/>
        <v>1</v>
      </c>
      <c r="E2329" t="str">
        <f t="shared" ca="1" si="110"/>
        <v>shifted orders shipped</v>
      </c>
      <c r="F2329" t="s">
        <v>3539</v>
      </c>
      <c r="G2329" t="s">
        <v>335</v>
      </c>
      <c r="H2329" t="s">
        <v>6780</v>
      </c>
      <c r="I2329" s="6">
        <v>44011.948344907411</v>
      </c>
      <c r="J2329" t="s">
        <v>16</v>
      </c>
      <c r="K2329" s="6">
        <v>44013.369259259256</v>
      </c>
      <c r="M2329" t="s">
        <v>1520</v>
      </c>
      <c r="N2329" t="s">
        <v>1521</v>
      </c>
      <c r="O2329" t="s">
        <v>1522</v>
      </c>
      <c r="Q2329" t="s">
        <v>369</v>
      </c>
      <c r="R2329" t="s">
        <v>370</v>
      </c>
      <c r="S2329">
        <v>19804</v>
      </c>
      <c r="T2329" t="s">
        <v>338</v>
      </c>
      <c r="U2329" t="s">
        <v>530</v>
      </c>
      <c r="W2329" t="s">
        <v>1523</v>
      </c>
      <c r="Z2329" t="s">
        <v>1520</v>
      </c>
      <c r="AA2329" t="s">
        <v>1521</v>
      </c>
      <c r="AB2329" t="s">
        <v>1522</v>
      </c>
      <c r="AD2329" t="s">
        <v>369</v>
      </c>
      <c r="AE2329" t="s">
        <v>370</v>
      </c>
      <c r="AF2329">
        <v>19804</v>
      </c>
      <c r="AG2329" t="s">
        <v>338</v>
      </c>
      <c r="AH2329" t="s">
        <v>530</v>
      </c>
      <c r="AJ2329" t="s">
        <v>1523</v>
      </c>
      <c r="AL2329" t="s">
        <v>339</v>
      </c>
      <c r="AM2329">
        <v>1</v>
      </c>
      <c r="AN2329">
        <v>1</v>
      </c>
      <c r="AO2329">
        <v>6688</v>
      </c>
      <c r="AQ2329">
        <v>125960</v>
      </c>
      <c r="AR2329">
        <v>51090030</v>
      </c>
      <c r="AS2329" t="s">
        <v>3043</v>
      </c>
      <c r="AT2329" t="s">
        <v>628</v>
      </c>
      <c r="AW2329" t="s">
        <v>343</v>
      </c>
      <c r="BY2329" t="s">
        <v>342</v>
      </c>
      <c r="BZ2329" t="b">
        <v>0</v>
      </c>
      <c r="EQ2329">
        <v>243047</v>
      </c>
      <c r="ER2329" t="s">
        <v>6781</v>
      </c>
      <c r="EV2329">
        <v>17287147</v>
      </c>
      <c r="EW2329">
        <v>928</v>
      </c>
      <c r="EX2329">
        <v>220746</v>
      </c>
      <c r="EY2329" t="s">
        <v>6782</v>
      </c>
      <c r="EZ2329">
        <v>1</v>
      </c>
      <c r="FC2329">
        <v>95384</v>
      </c>
      <c r="FD2329" t="s">
        <v>3530</v>
      </c>
    </row>
    <row r="2330" spans="1:160" x14ac:dyDescent="0.3">
      <c r="A2330" t="str">
        <f>VLOOKUP(B2330,Table2[],3,FALSE)</f>
        <v>Digital</v>
      </c>
      <c r="B2330" t="str">
        <f>IF(OR(ISNUMBER(FIND("QVC",Z2330)),ISNUMBER(FIND("QVC",AL2330))),"QVC",IF(OR(ISNUMBER(FIND("NCO",H2330)),ISNUMBER(FIND("NCO",Y2330))), "NCO", IF(AL2330="consumer","PMD.com",VLOOKUP(LEFT(H2330,2),Tables!$E$1:$F$11,2,FALSE))))</f>
        <v>PMD.com</v>
      </c>
      <c r="C2330">
        <f t="shared" si="111"/>
        <v>54010001</v>
      </c>
      <c r="D2330">
        <f t="shared" si="112"/>
        <v>1</v>
      </c>
      <c r="E2330" t="str">
        <f t="shared" ca="1" si="110"/>
        <v>shifted orders shipped</v>
      </c>
      <c r="F2330" t="s">
        <v>3539</v>
      </c>
      <c r="G2330" t="s">
        <v>335</v>
      </c>
      <c r="H2330" t="s">
        <v>6780</v>
      </c>
      <c r="I2330" s="6">
        <v>44011.948344907411</v>
      </c>
      <c r="J2330" t="s">
        <v>16</v>
      </c>
      <c r="K2330" s="6">
        <v>44013.369259259256</v>
      </c>
      <c r="M2330" t="s">
        <v>1520</v>
      </c>
      <c r="N2330" t="s">
        <v>1521</v>
      </c>
      <c r="O2330" t="s">
        <v>1522</v>
      </c>
      <c r="Q2330" t="s">
        <v>369</v>
      </c>
      <c r="R2330" t="s">
        <v>370</v>
      </c>
      <c r="S2330">
        <v>19804</v>
      </c>
      <c r="T2330" t="s">
        <v>338</v>
      </c>
      <c r="U2330" t="s">
        <v>530</v>
      </c>
      <c r="W2330" t="s">
        <v>1523</v>
      </c>
      <c r="Z2330" t="s">
        <v>1520</v>
      </c>
      <c r="AA2330" t="s">
        <v>1521</v>
      </c>
      <c r="AB2330" t="s">
        <v>1522</v>
      </c>
      <c r="AD2330" t="s">
        <v>369</v>
      </c>
      <c r="AE2330" t="s">
        <v>370</v>
      </c>
      <c r="AF2330">
        <v>19804</v>
      </c>
      <c r="AG2330" t="s">
        <v>338</v>
      </c>
      <c r="AH2330" t="s">
        <v>530</v>
      </c>
      <c r="AJ2330" t="s">
        <v>1523</v>
      </c>
      <c r="AL2330" t="s">
        <v>339</v>
      </c>
      <c r="AM2330">
        <v>1</v>
      </c>
      <c r="AN2330">
        <v>1</v>
      </c>
      <c r="AO2330">
        <v>6300</v>
      </c>
      <c r="AQ2330">
        <v>124476</v>
      </c>
      <c r="AR2330">
        <v>54010001</v>
      </c>
      <c r="AS2330" t="s">
        <v>577</v>
      </c>
      <c r="AT2330" t="s">
        <v>35</v>
      </c>
      <c r="AW2330" t="s">
        <v>340</v>
      </c>
      <c r="AX2330">
        <v>0</v>
      </c>
      <c r="AY2330" t="s">
        <v>348</v>
      </c>
      <c r="AZ2330">
        <v>0</v>
      </c>
      <c r="BY2330" t="s">
        <v>342</v>
      </c>
      <c r="EQ2330">
        <v>252076</v>
      </c>
      <c r="ER2330" t="s">
        <v>6781</v>
      </c>
      <c r="EV2330">
        <v>17287147</v>
      </c>
      <c r="EW2330">
        <v>928</v>
      </c>
      <c r="EX2330">
        <v>220746</v>
      </c>
      <c r="EY2330" t="s">
        <v>6782</v>
      </c>
      <c r="EZ2330">
        <v>1</v>
      </c>
      <c r="FC2330">
        <v>54010001</v>
      </c>
      <c r="FD2330" t="s">
        <v>35</v>
      </c>
    </row>
    <row r="2331" spans="1:160" x14ac:dyDescent="0.3">
      <c r="A2331" t="str">
        <f>VLOOKUP(B2331,Table2[],3,FALSE)</f>
        <v>Digital</v>
      </c>
      <c r="B2331" t="str">
        <f>IF(OR(ISNUMBER(FIND("QVC",Z2331)),ISNUMBER(FIND("QVC",AL2331))),"QVC",IF(OR(ISNUMBER(FIND("NCO",H2331)),ISNUMBER(FIND("NCO",Y2331))), "NCO", IF(AL2331="consumer","PMD.com",VLOOKUP(LEFT(H2331,2),Tables!$E$1:$F$11,2,FALSE))))</f>
        <v>PMD.com</v>
      </c>
      <c r="C2331">
        <f t="shared" si="111"/>
        <v>54010001</v>
      </c>
      <c r="D2331">
        <f t="shared" si="112"/>
        <v>2</v>
      </c>
      <c r="E2331" t="str">
        <f t="shared" ca="1" si="110"/>
        <v>shifted orders shipped</v>
      </c>
      <c r="F2331" t="s">
        <v>3539</v>
      </c>
      <c r="G2331" t="s">
        <v>335</v>
      </c>
      <c r="H2331" t="s">
        <v>6783</v>
      </c>
      <c r="I2331" s="6">
        <v>44012.264432870368</v>
      </c>
      <c r="J2331" t="s">
        <v>16</v>
      </c>
      <c r="K2331" s="6">
        <v>44013.369270833333</v>
      </c>
      <c r="M2331" t="s">
        <v>6784</v>
      </c>
      <c r="N2331" t="s">
        <v>6785</v>
      </c>
      <c r="O2331" t="s">
        <v>6786</v>
      </c>
      <c r="Q2331" t="s">
        <v>890</v>
      </c>
      <c r="R2331" t="s">
        <v>400</v>
      </c>
      <c r="S2331" t="s">
        <v>6787</v>
      </c>
      <c r="T2331" t="s">
        <v>338</v>
      </c>
      <c r="U2331" t="s">
        <v>530</v>
      </c>
      <c r="W2331" t="s">
        <v>6788</v>
      </c>
      <c r="Z2331" t="s">
        <v>6784</v>
      </c>
      <c r="AA2331" t="s">
        <v>6785</v>
      </c>
      <c r="AB2331" t="s">
        <v>6786</v>
      </c>
      <c r="AD2331" t="s">
        <v>890</v>
      </c>
      <c r="AE2331" t="s">
        <v>400</v>
      </c>
      <c r="AF2331" t="s">
        <v>6787</v>
      </c>
      <c r="AG2331" t="s">
        <v>338</v>
      </c>
      <c r="AH2331" t="s">
        <v>530</v>
      </c>
      <c r="AJ2331" t="s">
        <v>6788</v>
      </c>
      <c r="AL2331" t="s">
        <v>339</v>
      </c>
      <c r="AM2331">
        <v>2</v>
      </c>
      <c r="AN2331">
        <v>2</v>
      </c>
      <c r="AO2331">
        <v>6300</v>
      </c>
      <c r="AQ2331">
        <v>124476</v>
      </c>
      <c r="AR2331">
        <v>54010001</v>
      </c>
      <c r="AS2331" t="s">
        <v>577</v>
      </c>
      <c r="AT2331" t="s">
        <v>35</v>
      </c>
      <c r="AW2331" t="s">
        <v>340</v>
      </c>
      <c r="AX2331">
        <v>0</v>
      </c>
      <c r="AY2331" t="s">
        <v>348</v>
      </c>
      <c r="AZ2331">
        <v>0</v>
      </c>
      <c r="BY2331" t="s">
        <v>342</v>
      </c>
      <c r="EQ2331">
        <v>252076</v>
      </c>
      <c r="ER2331" t="s">
        <v>6789</v>
      </c>
      <c r="EV2331">
        <v>17287250</v>
      </c>
      <c r="EW2331">
        <v>928</v>
      </c>
      <c r="EX2331">
        <v>220846</v>
      </c>
      <c r="EY2331">
        <v>9.2612999964335502E+25</v>
      </c>
      <c r="EZ2331">
        <v>1</v>
      </c>
      <c r="FC2331">
        <v>54010001</v>
      </c>
      <c r="FD2331" t="s">
        <v>35</v>
      </c>
    </row>
    <row r="2332" spans="1:160" x14ac:dyDescent="0.3">
      <c r="A2332" t="str">
        <f>VLOOKUP(B2332,Table2[],3,FALSE)</f>
        <v>Digital</v>
      </c>
      <c r="B2332" t="str">
        <f>IF(OR(ISNUMBER(FIND("QVC",Z2332)),ISNUMBER(FIND("QVC",AL2332))),"QVC",IF(OR(ISNUMBER(FIND("NCO",H2332)),ISNUMBER(FIND("NCO",Y2332))), "NCO", IF(AL2332="consumer","PMD.com",VLOOKUP(LEFT(H2332,2),Tables!$E$1:$F$11,2,FALSE))))</f>
        <v>PMD.com</v>
      </c>
      <c r="C2332">
        <f t="shared" si="111"/>
        <v>53720001</v>
      </c>
      <c r="D2332">
        <f t="shared" si="112"/>
        <v>1</v>
      </c>
      <c r="E2332" t="str">
        <f t="shared" ca="1" si="110"/>
        <v>shifted orders shipped</v>
      </c>
      <c r="F2332" t="s">
        <v>3539</v>
      </c>
      <c r="G2332" t="s">
        <v>335</v>
      </c>
      <c r="H2332" t="s">
        <v>6790</v>
      </c>
      <c r="I2332" s="6">
        <v>44011.996192129627</v>
      </c>
      <c r="J2332" t="s">
        <v>16</v>
      </c>
      <c r="K2332" s="6">
        <v>44013.369490740741</v>
      </c>
      <c r="M2332" t="s">
        <v>6791</v>
      </c>
      <c r="N2332" t="s">
        <v>6792</v>
      </c>
      <c r="Q2332" t="s">
        <v>658</v>
      </c>
      <c r="R2332" t="s">
        <v>365</v>
      </c>
      <c r="S2332" t="s">
        <v>6793</v>
      </c>
      <c r="T2332" t="s">
        <v>338</v>
      </c>
      <c r="U2332" t="s">
        <v>530</v>
      </c>
      <c r="W2332" t="s">
        <v>6794</v>
      </c>
      <c r="Z2332" t="s">
        <v>6791</v>
      </c>
      <c r="AA2332" t="s">
        <v>6792</v>
      </c>
      <c r="AD2332" t="s">
        <v>658</v>
      </c>
      <c r="AE2332" t="s">
        <v>365</v>
      </c>
      <c r="AF2332" t="s">
        <v>6793</v>
      </c>
      <c r="AG2332" t="s">
        <v>338</v>
      </c>
      <c r="AH2332" t="s">
        <v>530</v>
      </c>
      <c r="AJ2332" t="s">
        <v>6794</v>
      </c>
      <c r="AL2332" t="s">
        <v>339</v>
      </c>
      <c r="AM2332">
        <v>1</v>
      </c>
      <c r="AN2332">
        <v>1</v>
      </c>
      <c r="AO2332">
        <v>4904</v>
      </c>
      <c r="AQ2332">
        <v>124455</v>
      </c>
      <c r="AR2332">
        <v>53720001</v>
      </c>
      <c r="AS2332" t="s">
        <v>1754</v>
      </c>
      <c r="AT2332" t="s">
        <v>69</v>
      </c>
      <c r="AW2332" t="s">
        <v>343</v>
      </c>
      <c r="BY2332" t="s">
        <v>342</v>
      </c>
      <c r="EQ2332">
        <v>248482</v>
      </c>
      <c r="ER2332" t="s">
        <v>6795</v>
      </c>
      <c r="EV2332">
        <v>17287152</v>
      </c>
      <c r="EW2332">
        <v>928</v>
      </c>
      <c r="EX2332">
        <v>220751</v>
      </c>
      <c r="EY2332">
        <v>9.2748999964335493E+25</v>
      </c>
      <c r="EZ2332">
        <v>1</v>
      </c>
      <c r="FC2332">
        <v>53720001</v>
      </c>
      <c r="FD2332" t="s">
        <v>69</v>
      </c>
    </row>
    <row r="2333" spans="1:160" x14ac:dyDescent="0.3">
      <c r="A2333" t="str">
        <f>VLOOKUP(B2333,Table2[],3,FALSE)</f>
        <v>Digital</v>
      </c>
      <c r="B2333" t="str">
        <f>IF(OR(ISNUMBER(FIND("QVC",Z2333)),ISNUMBER(FIND("QVC",AL2333))),"QVC",IF(OR(ISNUMBER(FIND("NCO",H2333)),ISNUMBER(FIND("NCO",Y2333))), "NCO", IF(AL2333="consumer","PMD.com",VLOOKUP(LEFT(H2333,2),Tables!$E$1:$F$11,2,FALSE))))</f>
        <v>PMD.com</v>
      </c>
      <c r="C2333">
        <f t="shared" si="111"/>
        <v>54000001</v>
      </c>
      <c r="D2333">
        <f t="shared" si="112"/>
        <v>1</v>
      </c>
      <c r="E2333" t="str">
        <f t="shared" ca="1" si="110"/>
        <v>shifted orders shipped</v>
      </c>
      <c r="F2333" t="s">
        <v>3539</v>
      </c>
      <c r="G2333" t="s">
        <v>335</v>
      </c>
      <c r="H2333" t="s">
        <v>6796</v>
      </c>
      <c r="I2333" s="6">
        <v>44012.236493055556</v>
      </c>
      <c r="J2333" t="s">
        <v>16</v>
      </c>
      <c r="K2333" s="6">
        <v>44013.36959490741</v>
      </c>
      <c r="M2333" t="s">
        <v>6797</v>
      </c>
      <c r="N2333" t="s">
        <v>6798</v>
      </c>
      <c r="Q2333" t="s">
        <v>453</v>
      </c>
      <c r="R2333" t="s">
        <v>365</v>
      </c>
      <c r="S2333" t="s">
        <v>6799</v>
      </c>
      <c r="T2333" t="s">
        <v>338</v>
      </c>
      <c r="U2333" t="s">
        <v>530</v>
      </c>
      <c r="W2333" t="s">
        <v>6800</v>
      </c>
      <c r="Z2333" t="s">
        <v>6797</v>
      </c>
      <c r="AA2333" t="s">
        <v>6798</v>
      </c>
      <c r="AD2333" t="s">
        <v>453</v>
      </c>
      <c r="AE2333" t="s">
        <v>365</v>
      </c>
      <c r="AF2333" t="s">
        <v>6799</v>
      </c>
      <c r="AG2333" t="s">
        <v>338</v>
      </c>
      <c r="AH2333" t="s">
        <v>530</v>
      </c>
      <c r="AJ2333" t="s">
        <v>6800</v>
      </c>
      <c r="AL2333" t="s">
        <v>339</v>
      </c>
      <c r="AM2333">
        <v>1</v>
      </c>
      <c r="AN2333">
        <v>1</v>
      </c>
      <c r="AO2333">
        <v>8182</v>
      </c>
      <c r="AQ2333">
        <v>124475</v>
      </c>
      <c r="AR2333">
        <v>54000001</v>
      </c>
      <c r="AS2333" t="s">
        <v>1251</v>
      </c>
      <c r="AT2333" t="s">
        <v>84</v>
      </c>
      <c r="AW2333" t="s">
        <v>343</v>
      </c>
      <c r="BY2333" t="s">
        <v>342</v>
      </c>
      <c r="EQ2333">
        <v>247294</v>
      </c>
      <c r="ER2333" t="s">
        <v>6801</v>
      </c>
      <c r="EV2333">
        <v>17287249</v>
      </c>
      <c r="EW2333">
        <v>928</v>
      </c>
      <c r="EX2333">
        <v>220813</v>
      </c>
      <c r="EY2333">
        <v>9.2748999964335493E+25</v>
      </c>
      <c r="EZ2333">
        <v>1</v>
      </c>
      <c r="FC2333">
        <v>54000001</v>
      </c>
      <c r="FD2333" t="s">
        <v>84</v>
      </c>
    </row>
    <row r="2334" spans="1:160" x14ac:dyDescent="0.3">
      <c r="A2334" t="str">
        <f>VLOOKUP(B2334,Table2[],3,FALSE)</f>
        <v>Digital</v>
      </c>
      <c r="B2334" t="str">
        <f>IF(OR(ISNUMBER(FIND("QVC",Z2334)),ISNUMBER(FIND("QVC",AL2334))),"QVC",IF(OR(ISNUMBER(FIND("NCO",H2334)),ISNUMBER(FIND("NCO",Y2334))), "NCO", IF(AL2334="consumer","PMD.com",VLOOKUP(LEFT(H2334,2),Tables!$E$1:$F$11,2,FALSE))))</f>
        <v>PMD.com</v>
      </c>
      <c r="C2334">
        <f t="shared" si="111"/>
        <v>54010001</v>
      </c>
      <c r="D2334">
        <f t="shared" si="112"/>
        <v>2</v>
      </c>
      <c r="E2334" t="str">
        <f t="shared" ca="1" si="110"/>
        <v>shifted orders shipped</v>
      </c>
      <c r="F2334" t="s">
        <v>3539</v>
      </c>
      <c r="G2334" t="s">
        <v>335</v>
      </c>
      <c r="H2334" t="s">
        <v>6796</v>
      </c>
      <c r="I2334" s="6">
        <v>44012.236493055556</v>
      </c>
      <c r="J2334" t="s">
        <v>16</v>
      </c>
      <c r="K2334" s="6">
        <v>44013.36959490741</v>
      </c>
      <c r="M2334" t="s">
        <v>6797</v>
      </c>
      <c r="N2334" t="s">
        <v>6798</v>
      </c>
      <c r="Q2334" t="s">
        <v>453</v>
      </c>
      <c r="R2334" t="s">
        <v>365</v>
      </c>
      <c r="S2334" t="s">
        <v>6799</v>
      </c>
      <c r="T2334" t="s">
        <v>338</v>
      </c>
      <c r="U2334" t="s">
        <v>530</v>
      </c>
      <c r="W2334" t="s">
        <v>6800</v>
      </c>
      <c r="Z2334" t="s">
        <v>6797</v>
      </c>
      <c r="AA2334" t="s">
        <v>6798</v>
      </c>
      <c r="AD2334" t="s">
        <v>453</v>
      </c>
      <c r="AE2334" t="s">
        <v>365</v>
      </c>
      <c r="AF2334" t="s">
        <v>6799</v>
      </c>
      <c r="AG2334" t="s">
        <v>338</v>
      </c>
      <c r="AH2334" t="s">
        <v>530</v>
      </c>
      <c r="AJ2334" t="s">
        <v>6800</v>
      </c>
      <c r="AL2334" t="s">
        <v>339</v>
      </c>
      <c r="AM2334">
        <v>2</v>
      </c>
      <c r="AN2334">
        <v>2</v>
      </c>
      <c r="AO2334">
        <v>6300</v>
      </c>
      <c r="AQ2334">
        <v>124476</v>
      </c>
      <c r="AR2334">
        <v>54010001</v>
      </c>
      <c r="AS2334" t="s">
        <v>577</v>
      </c>
      <c r="AT2334" t="s">
        <v>35</v>
      </c>
      <c r="AW2334" t="s">
        <v>340</v>
      </c>
      <c r="AX2334">
        <v>0</v>
      </c>
      <c r="AY2334" t="s">
        <v>348</v>
      </c>
      <c r="AZ2334">
        <v>0</v>
      </c>
      <c r="BY2334" t="s">
        <v>342</v>
      </c>
      <c r="EQ2334">
        <v>252076</v>
      </c>
      <c r="ER2334" t="s">
        <v>6801</v>
      </c>
      <c r="EV2334">
        <v>17287249</v>
      </c>
      <c r="EW2334">
        <v>928</v>
      </c>
      <c r="EX2334">
        <v>220813</v>
      </c>
      <c r="EY2334">
        <v>9.2748999964335493E+25</v>
      </c>
      <c r="EZ2334">
        <v>1</v>
      </c>
      <c r="FC2334">
        <v>54010001</v>
      </c>
      <c r="FD2334" t="s">
        <v>35</v>
      </c>
    </row>
    <row r="2335" spans="1:160" x14ac:dyDescent="0.3">
      <c r="A2335" t="str">
        <f>VLOOKUP(B2335,Table2[],3,FALSE)</f>
        <v>Digital</v>
      </c>
      <c r="B2335" t="str">
        <f>IF(OR(ISNUMBER(FIND("QVC",Z2335)),ISNUMBER(FIND("QVC",AL2335))),"QVC",IF(OR(ISNUMBER(FIND("NCO",H2335)),ISNUMBER(FIND("NCO",Y2335))), "NCO", IF(AL2335="consumer","PMD.com",VLOOKUP(LEFT(H2335,2),Tables!$E$1:$F$11,2,FALSE))))</f>
        <v>PMD.com</v>
      </c>
      <c r="C2335">
        <f t="shared" si="111"/>
        <v>5341030</v>
      </c>
      <c r="D2335">
        <f t="shared" si="112"/>
        <v>1</v>
      </c>
      <c r="E2335" t="str">
        <f t="shared" ca="1" si="110"/>
        <v>shifted orders shipped</v>
      </c>
      <c r="F2335" t="s">
        <v>3539</v>
      </c>
      <c r="G2335" t="s">
        <v>335</v>
      </c>
      <c r="H2335" t="s">
        <v>3027</v>
      </c>
      <c r="I2335" s="6">
        <v>44011.316481481481</v>
      </c>
      <c r="J2335" t="s">
        <v>16</v>
      </c>
      <c r="K2335" s="6">
        <v>44013.369618055556</v>
      </c>
      <c r="M2335" t="s">
        <v>3535</v>
      </c>
      <c r="N2335" t="s">
        <v>3536</v>
      </c>
      <c r="Q2335" t="s">
        <v>912</v>
      </c>
      <c r="R2335" t="s">
        <v>359</v>
      </c>
      <c r="S2335" t="s">
        <v>3537</v>
      </c>
      <c r="T2335" t="s">
        <v>338</v>
      </c>
      <c r="U2335" t="s">
        <v>530</v>
      </c>
      <c r="W2335" t="s">
        <v>3538</v>
      </c>
      <c r="Z2335" t="s">
        <v>3535</v>
      </c>
      <c r="AA2335" t="s">
        <v>3536</v>
      </c>
      <c r="AD2335" t="s">
        <v>912</v>
      </c>
      <c r="AE2335" t="s">
        <v>359</v>
      </c>
      <c r="AF2335" t="s">
        <v>3537</v>
      </c>
      <c r="AG2335" t="s">
        <v>338</v>
      </c>
      <c r="AH2335" t="s">
        <v>530</v>
      </c>
      <c r="AJ2335" t="s">
        <v>3538</v>
      </c>
      <c r="AL2335" t="s">
        <v>339</v>
      </c>
      <c r="AM2335">
        <v>1</v>
      </c>
      <c r="AN2335">
        <v>1</v>
      </c>
      <c r="AO2335">
        <v>12859</v>
      </c>
      <c r="AQ2335">
        <v>124642</v>
      </c>
      <c r="AR2335">
        <v>5341030</v>
      </c>
      <c r="AS2335" t="s">
        <v>925</v>
      </c>
      <c r="AT2335" t="s">
        <v>926</v>
      </c>
      <c r="AW2335" t="s">
        <v>366</v>
      </c>
      <c r="AX2335" t="s">
        <v>366</v>
      </c>
      <c r="AY2335" t="s">
        <v>345</v>
      </c>
      <c r="AZ2335" t="s">
        <v>346</v>
      </c>
      <c r="BY2335" t="s">
        <v>342</v>
      </c>
      <c r="EQ2335">
        <v>243275</v>
      </c>
      <c r="ER2335" t="s">
        <v>3028</v>
      </c>
      <c r="EV2335">
        <v>17285682</v>
      </c>
      <c r="EW2335">
        <v>928</v>
      </c>
      <c r="EX2335">
        <v>220240</v>
      </c>
      <c r="EY2335" t="s">
        <v>6802</v>
      </c>
      <c r="EZ2335">
        <v>1</v>
      </c>
      <c r="FC2335">
        <v>95385</v>
      </c>
      <c r="FD2335" t="s">
        <v>3531</v>
      </c>
    </row>
    <row r="2336" spans="1:160" x14ac:dyDescent="0.3">
      <c r="A2336" t="str">
        <f>VLOOKUP(B2336,Table2[],3,FALSE)</f>
        <v>Digital</v>
      </c>
      <c r="B2336" t="str">
        <f>IF(OR(ISNUMBER(FIND("QVC",Z2336)),ISNUMBER(FIND("QVC",AL2336))),"QVC",IF(OR(ISNUMBER(FIND("NCO",H2336)),ISNUMBER(FIND("NCO",Y2336))), "NCO", IF(AL2336="consumer","PMD.com",VLOOKUP(LEFT(H2336,2),Tables!$E$1:$F$11,2,FALSE))))</f>
        <v>PMD.com</v>
      </c>
      <c r="C2336">
        <f t="shared" si="111"/>
        <v>552101</v>
      </c>
      <c r="D2336">
        <f t="shared" si="112"/>
        <v>1</v>
      </c>
      <c r="E2336" t="str">
        <f t="shared" ca="1" si="110"/>
        <v>shifted orders shipped</v>
      </c>
      <c r="F2336" t="s">
        <v>3539</v>
      </c>
      <c r="G2336" t="s">
        <v>335</v>
      </c>
      <c r="H2336" t="s">
        <v>3027</v>
      </c>
      <c r="I2336" s="6">
        <v>44011.316481481481</v>
      </c>
      <c r="J2336" t="s">
        <v>16</v>
      </c>
      <c r="K2336" s="6">
        <v>44013.369618055556</v>
      </c>
      <c r="M2336" t="s">
        <v>3535</v>
      </c>
      <c r="N2336" t="s">
        <v>3536</v>
      </c>
      <c r="Q2336" t="s">
        <v>912</v>
      </c>
      <c r="R2336" t="s">
        <v>359</v>
      </c>
      <c r="S2336" t="s">
        <v>3537</v>
      </c>
      <c r="T2336" t="s">
        <v>338</v>
      </c>
      <c r="U2336" t="s">
        <v>530</v>
      </c>
      <c r="W2336" t="s">
        <v>3538</v>
      </c>
      <c r="Z2336" t="s">
        <v>3535</v>
      </c>
      <c r="AA2336" t="s">
        <v>3536</v>
      </c>
      <c r="AD2336" t="s">
        <v>912</v>
      </c>
      <c r="AE2336" t="s">
        <v>359</v>
      </c>
      <c r="AF2336" t="s">
        <v>3537</v>
      </c>
      <c r="AG2336" t="s">
        <v>338</v>
      </c>
      <c r="AH2336" t="s">
        <v>530</v>
      </c>
      <c r="AJ2336" t="s">
        <v>3538</v>
      </c>
      <c r="AL2336" t="s">
        <v>339</v>
      </c>
      <c r="AM2336">
        <v>1</v>
      </c>
      <c r="AN2336">
        <v>1</v>
      </c>
      <c r="AO2336">
        <v>3241</v>
      </c>
      <c r="AQ2336">
        <v>124623</v>
      </c>
      <c r="AR2336">
        <v>552101</v>
      </c>
      <c r="AS2336" t="s">
        <v>166</v>
      </c>
      <c r="AT2336" t="s">
        <v>167</v>
      </c>
      <c r="AW2336" t="s">
        <v>340</v>
      </c>
      <c r="AX2336" t="s">
        <v>340</v>
      </c>
      <c r="AY2336" t="s">
        <v>382</v>
      </c>
      <c r="AZ2336" t="s">
        <v>471</v>
      </c>
      <c r="BY2336" t="s">
        <v>342</v>
      </c>
      <c r="EQ2336">
        <v>240933</v>
      </c>
      <c r="ER2336" t="s">
        <v>3028</v>
      </c>
      <c r="EV2336">
        <v>17285682</v>
      </c>
      <c r="EW2336">
        <v>928</v>
      </c>
      <c r="EX2336">
        <v>220240</v>
      </c>
      <c r="EY2336" t="s">
        <v>6802</v>
      </c>
      <c r="EZ2336">
        <v>1</v>
      </c>
      <c r="FC2336">
        <v>552101</v>
      </c>
      <c r="FD2336" t="s">
        <v>167</v>
      </c>
    </row>
    <row r="2337" spans="1:160" x14ac:dyDescent="0.3">
      <c r="A2337" t="str">
        <f>VLOOKUP(B2337,Table2[],3,FALSE)</f>
        <v>Digital</v>
      </c>
      <c r="B2337" t="str">
        <f>IF(OR(ISNUMBER(FIND("QVC",Z2337)),ISNUMBER(FIND("QVC",AL2337))),"QVC",IF(OR(ISNUMBER(FIND("NCO",H2337)),ISNUMBER(FIND("NCO",Y2337))), "NCO", IF(AL2337="consumer","PMD.com",VLOOKUP(LEFT(H2337,2),Tables!$E$1:$F$11,2,FALSE))))</f>
        <v>PMD.com</v>
      </c>
      <c r="C2337">
        <f t="shared" si="111"/>
        <v>51090030</v>
      </c>
      <c r="D2337">
        <f t="shared" si="112"/>
        <v>1</v>
      </c>
      <c r="E2337" t="str">
        <f t="shared" ca="1" si="110"/>
        <v>shifted orders shipped</v>
      </c>
      <c r="F2337" t="s">
        <v>3539</v>
      </c>
      <c r="G2337" t="s">
        <v>335</v>
      </c>
      <c r="H2337" t="s">
        <v>3027</v>
      </c>
      <c r="I2337" s="6">
        <v>44011.316481481481</v>
      </c>
      <c r="J2337" t="s">
        <v>16</v>
      </c>
      <c r="K2337" s="6">
        <v>44013.369618055556</v>
      </c>
      <c r="M2337" t="s">
        <v>3535</v>
      </c>
      <c r="N2337" t="s">
        <v>3536</v>
      </c>
      <c r="Q2337" t="s">
        <v>912</v>
      </c>
      <c r="R2337" t="s">
        <v>359</v>
      </c>
      <c r="S2337" t="s">
        <v>3537</v>
      </c>
      <c r="T2337" t="s">
        <v>338</v>
      </c>
      <c r="U2337" t="s">
        <v>530</v>
      </c>
      <c r="W2337" t="s">
        <v>3538</v>
      </c>
      <c r="Z2337" t="s">
        <v>3535</v>
      </c>
      <c r="AA2337" t="s">
        <v>3536</v>
      </c>
      <c r="AD2337" t="s">
        <v>912</v>
      </c>
      <c r="AE2337" t="s">
        <v>359</v>
      </c>
      <c r="AF2337" t="s">
        <v>3537</v>
      </c>
      <c r="AG2337" t="s">
        <v>338</v>
      </c>
      <c r="AH2337" t="s">
        <v>530</v>
      </c>
      <c r="AJ2337" t="s">
        <v>3538</v>
      </c>
      <c r="AL2337" t="s">
        <v>339</v>
      </c>
      <c r="AM2337">
        <v>1</v>
      </c>
      <c r="AN2337">
        <v>1</v>
      </c>
      <c r="AO2337">
        <v>6688</v>
      </c>
      <c r="AQ2337">
        <v>125960</v>
      </c>
      <c r="AR2337">
        <v>51090030</v>
      </c>
      <c r="AS2337" t="s">
        <v>996</v>
      </c>
      <c r="AT2337" t="s">
        <v>628</v>
      </c>
      <c r="AW2337" t="s">
        <v>343</v>
      </c>
      <c r="BY2337" t="s">
        <v>342</v>
      </c>
      <c r="BZ2337" t="b">
        <v>0</v>
      </c>
      <c r="EQ2337">
        <v>244453</v>
      </c>
      <c r="ER2337" t="s">
        <v>3028</v>
      </c>
      <c r="EV2337">
        <v>17285682</v>
      </c>
      <c r="EW2337">
        <v>928</v>
      </c>
      <c r="EX2337">
        <v>220240</v>
      </c>
      <c r="EY2337" t="s">
        <v>6802</v>
      </c>
      <c r="EZ2337">
        <v>1</v>
      </c>
      <c r="FC2337">
        <v>95385</v>
      </c>
      <c r="FD2337" t="s">
        <v>3531</v>
      </c>
    </row>
    <row r="2338" spans="1:160" x14ac:dyDescent="0.3">
      <c r="A2338" t="str">
        <f>VLOOKUP(B2338,Table2[],3,FALSE)</f>
        <v>Digital</v>
      </c>
      <c r="B2338" t="str">
        <f>IF(OR(ISNUMBER(FIND("QVC",Z2338)),ISNUMBER(FIND("QVC",AL2338))),"QVC",IF(OR(ISNUMBER(FIND("NCO",H2338)),ISNUMBER(FIND("NCO",Y2338))), "NCO", IF(AL2338="consumer","PMD.com",VLOOKUP(LEFT(H2338,2),Tables!$E$1:$F$11,2,FALSE))))</f>
        <v>PMD.com</v>
      </c>
      <c r="C2338">
        <f t="shared" si="111"/>
        <v>52230001</v>
      </c>
      <c r="D2338">
        <f t="shared" si="112"/>
        <v>1</v>
      </c>
      <c r="E2338" t="str">
        <f t="shared" ca="1" si="110"/>
        <v>shifted orders shipped</v>
      </c>
      <c r="F2338" t="s">
        <v>3539</v>
      </c>
      <c r="G2338" t="s">
        <v>335</v>
      </c>
      <c r="H2338" t="s">
        <v>3027</v>
      </c>
      <c r="I2338" s="6">
        <v>44011.316481481481</v>
      </c>
      <c r="J2338" t="s">
        <v>16</v>
      </c>
      <c r="K2338" s="6">
        <v>44013.369618055556</v>
      </c>
      <c r="M2338" t="s">
        <v>3535</v>
      </c>
      <c r="N2338" t="s">
        <v>3536</v>
      </c>
      <c r="Q2338" t="s">
        <v>912</v>
      </c>
      <c r="R2338" t="s">
        <v>359</v>
      </c>
      <c r="S2338" t="s">
        <v>3537</v>
      </c>
      <c r="T2338" t="s">
        <v>338</v>
      </c>
      <c r="U2338" t="s">
        <v>530</v>
      </c>
      <c r="W2338" t="s">
        <v>3538</v>
      </c>
      <c r="Z2338" t="s">
        <v>3535</v>
      </c>
      <c r="AA2338" t="s">
        <v>3536</v>
      </c>
      <c r="AD2338" t="s">
        <v>912</v>
      </c>
      <c r="AE2338" t="s">
        <v>359</v>
      </c>
      <c r="AF2338" t="s">
        <v>3537</v>
      </c>
      <c r="AG2338" t="s">
        <v>338</v>
      </c>
      <c r="AH2338" t="s">
        <v>530</v>
      </c>
      <c r="AJ2338" t="s">
        <v>3538</v>
      </c>
      <c r="AL2338" t="s">
        <v>339</v>
      </c>
      <c r="AM2338">
        <v>1</v>
      </c>
      <c r="AN2338">
        <v>1</v>
      </c>
      <c r="AO2338">
        <v>1194</v>
      </c>
      <c r="AQ2338">
        <v>124434</v>
      </c>
      <c r="AR2338">
        <v>52230001</v>
      </c>
      <c r="AS2338" t="s">
        <v>105</v>
      </c>
      <c r="AT2338" t="s">
        <v>106</v>
      </c>
      <c r="AW2338" t="s">
        <v>340</v>
      </c>
      <c r="AX2338" t="s">
        <v>340</v>
      </c>
      <c r="AY2338" t="s">
        <v>341</v>
      </c>
      <c r="AZ2338">
        <v>0</v>
      </c>
      <c r="BY2338" t="s">
        <v>342</v>
      </c>
      <c r="EQ2338">
        <v>247324</v>
      </c>
      <c r="ER2338" t="s">
        <v>3028</v>
      </c>
      <c r="EV2338">
        <v>17285682</v>
      </c>
      <c r="EW2338">
        <v>928</v>
      </c>
      <c r="EX2338">
        <v>220240</v>
      </c>
      <c r="EY2338" t="s">
        <v>6802</v>
      </c>
      <c r="EZ2338">
        <v>1</v>
      </c>
      <c r="FC2338">
        <v>52230001</v>
      </c>
      <c r="FD2338" t="s">
        <v>106</v>
      </c>
    </row>
    <row r="2339" spans="1:160" x14ac:dyDescent="0.3">
      <c r="A2339" t="str">
        <f>VLOOKUP(B2339,Table2[],3,FALSE)</f>
        <v>Digital</v>
      </c>
      <c r="B2339" t="str">
        <f>IF(OR(ISNUMBER(FIND("QVC",Z2339)),ISNUMBER(FIND("QVC",AL2339))),"QVC",IF(OR(ISNUMBER(FIND("NCO",H2339)),ISNUMBER(FIND("NCO",Y2339))), "NCO", IF(AL2339="consumer","PMD.com",VLOOKUP(LEFT(H2339,2),Tables!$E$1:$F$11,2,FALSE))))</f>
        <v>PMD.com</v>
      </c>
      <c r="C2339">
        <f t="shared" si="111"/>
        <v>53920001</v>
      </c>
      <c r="D2339">
        <f t="shared" si="112"/>
        <v>1</v>
      </c>
      <c r="E2339" t="str">
        <f t="shared" ca="1" si="110"/>
        <v>shifted orders shipped</v>
      </c>
      <c r="F2339" t="s">
        <v>3539</v>
      </c>
      <c r="G2339" t="s">
        <v>335</v>
      </c>
      <c r="H2339" t="s">
        <v>3027</v>
      </c>
      <c r="I2339" s="6">
        <v>44011.316481481481</v>
      </c>
      <c r="J2339" t="s">
        <v>16</v>
      </c>
      <c r="K2339" s="6">
        <v>44013.369618055556</v>
      </c>
      <c r="M2339" t="s">
        <v>3535</v>
      </c>
      <c r="N2339" t="s">
        <v>3536</v>
      </c>
      <c r="Q2339" t="s">
        <v>912</v>
      </c>
      <c r="R2339" t="s">
        <v>359</v>
      </c>
      <c r="S2339" t="s">
        <v>3537</v>
      </c>
      <c r="T2339" t="s">
        <v>338</v>
      </c>
      <c r="U2339" t="s">
        <v>530</v>
      </c>
      <c r="W2339" t="s">
        <v>3538</v>
      </c>
      <c r="Z2339" t="s">
        <v>3535</v>
      </c>
      <c r="AA2339" t="s">
        <v>3536</v>
      </c>
      <c r="AD2339" t="s">
        <v>912</v>
      </c>
      <c r="AE2339" t="s">
        <v>359</v>
      </c>
      <c r="AF2339" t="s">
        <v>3537</v>
      </c>
      <c r="AG2339" t="s">
        <v>338</v>
      </c>
      <c r="AH2339" t="s">
        <v>530</v>
      </c>
      <c r="AJ2339" t="s">
        <v>3538</v>
      </c>
      <c r="AL2339" t="s">
        <v>339</v>
      </c>
      <c r="AM2339">
        <v>1</v>
      </c>
      <c r="AN2339">
        <v>1</v>
      </c>
      <c r="AO2339">
        <v>14899</v>
      </c>
      <c r="AQ2339">
        <v>124468</v>
      </c>
      <c r="AR2339">
        <v>53920001</v>
      </c>
      <c r="AS2339">
        <v>9000000</v>
      </c>
      <c r="AT2339" t="s">
        <v>40</v>
      </c>
      <c r="AW2339" t="s">
        <v>343</v>
      </c>
      <c r="BY2339" t="s">
        <v>342</v>
      </c>
      <c r="EQ2339">
        <v>243396</v>
      </c>
      <c r="ER2339" t="s">
        <v>3028</v>
      </c>
      <c r="EV2339">
        <v>17285682</v>
      </c>
      <c r="EW2339">
        <v>928</v>
      </c>
      <c r="EX2339">
        <v>220240</v>
      </c>
      <c r="EY2339" t="s">
        <v>6802</v>
      </c>
      <c r="EZ2339">
        <v>1</v>
      </c>
      <c r="FC2339">
        <v>95385</v>
      </c>
      <c r="FD2339" t="s">
        <v>3531</v>
      </c>
    </row>
    <row r="2340" spans="1:160" x14ac:dyDescent="0.3">
      <c r="A2340" t="str">
        <f>VLOOKUP(B2340,Table2[],3,FALSE)</f>
        <v>Digital</v>
      </c>
      <c r="B2340" t="str">
        <f>IF(OR(ISNUMBER(FIND("QVC",Z2340)),ISNUMBER(FIND("QVC",AL2340))),"QVC",IF(OR(ISNUMBER(FIND("NCO",H2340)),ISNUMBER(FIND("NCO",Y2340))), "NCO", IF(AL2340="consumer","PMD.com",VLOOKUP(LEFT(H2340,2),Tables!$E$1:$F$11,2,FALSE))))</f>
        <v>PMD.com</v>
      </c>
      <c r="C2340">
        <f t="shared" si="111"/>
        <v>52430001</v>
      </c>
      <c r="D2340">
        <f t="shared" si="112"/>
        <v>1</v>
      </c>
      <c r="E2340" t="str">
        <f t="shared" ca="1" si="110"/>
        <v>shifted orders shipped</v>
      </c>
      <c r="F2340" t="s">
        <v>3539</v>
      </c>
      <c r="G2340" t="s">
        <v>335</v>
      </c>
      <c r="H2340" t="s">
        <v>3027</v>
      </c>
      <c r="I2340" s="6">
        <v>44011.316481481481</v>
      </c>
      <c r="J2340" t="s">
        <v>16</v>
      </c>
      <c r="K2340" s="6">
        <v>44013.369618055556</v>
      </c>
      <c r="M2340" t="s">
        <v>3535</v>
      </c>
      <c r="N2340" t="s">
        <v>3536</v>
      </c>
      <c r="Q2340" t="s">
        <v>912</v>
      </c>
      <c r="R2340" t="s">
        <v>359</v>
      </c>
      <c r="S2340" t="s">
        <v>3537</v>
      </c>
      <c r="T2340" t="s">
        <v>338</v>
      </c>
      <c r="U2340" t="s">
        <v>530</v>
      </c>
      <c r="W2340" t="s">
        <v>3538</v>
      </c>
      <c r="Z2340" t="s">
        <v>3535</v>
      </c>
      <c r="AA2340" t="s">
        <v>3536</v>
      </c>
      <c r="AD2340" t="s">
        <v>912</v>
      </c>
      <c r="AE2340" t="s">
        <v>359</v>
      </c>
      <c r="AF2340" t="s">
        <v>3537</v>
      </c>
      <c r="AG2340" t="s">
        <v>338</v>
      </c>
      <c r="AH2340" t="s">
        <v>530</v>
      </c>
      <c r="AJ2340" t="s">
        <v>3538</v>
      </c>
      <c r="AL2340" t="s">
        <v>339</v>
      </c>
      <c r="AM2340">
        <v>1</v>
      </c>
      <c r="AN2340">
        <v>1</v>
      </c>
      <c r="AO2340">
        <v>12063</v>
      </c>
      <c r="AQ2340">
        <v>127155</v>
      </c>
      <c r="AR2340">
        <v>52430001</v>
      </c>
      <c r="AS2340" t="s">
        <v>927</v>
      </c>
      <c r="AT2340" t="s">
        <v>75</v>
      </c>
      <c r="AW2340" t="s">
        <v>340</v>
      </c>
      <c r="AX2340" t="s">
        <v>340</v>
      </c>
      <c r="AY2340" t="s">
        <v>357</v>
      </c>
      <c r="AZ2340" t="s">
        <v>363</v>
      </c>
      <c r="BY2340" t="s">
        <v>342</v>
      </c>
      <c r="EQ2340">
        <v>249990</v>
      </c>
      <c r="ER2340" t="s">
        <v>3028</v>
      </c>
      <c r="EV2340">
        <v>17285682</v>
      </c>
      <c r="EW2340">
        <v>928</v>
      </c>
      <c r="EX2340">
        <v>220240</v>
      </c>
      <c r="EY2340" t="s">
        <v>6802</v>
      </c>
      <c r="EZ2340">
        <v>1</v>
      </c>
      <c r="FC2340">
        <v>95385</v>
      </c>
      <c r="FD2340" t="s">
        <v>3531</v>
      </c>
    </row>
    <row r="2341" spans="1:160" x14ac:dyDescent="0.3">
      <c r="A2341" t="str">
        <f>VLOOKUP(B2341,Table2[],3,FALSE)</f>
        <v>Digital</v>
      </c>
      <c r="B2341" t="str">
        <f>IF(OR(ISNUMBER(FIND("QVC",Z2341)),ISNUMBER(FIND("QVC",AL2341))),"QVC",IF(OR(ISNUMBER(FIND("NCO",H2341)),ISNUMBER(FIND("NCO",Y2341))), "NCO", IF(AL2341="consumer","PMD.com",VLOOKUP(LEFT(H2341,2),Tables!$E$1:$F$11,2,FALSE))))</f>
        <v>PMD.com</v>
      </c>
      <c r="C2341" t="str">
        <f t="shared" si="111"/>
        <v>53500001A</v>
      </c>
      <c r="D2341">
        <f t="shared" si="112"/>
        <v>1</v>
      </c>
      <c r="E2341" t="str">
        <f t="shared" ca="1" si="110"/>
        <v>shifted orders shipped</v>
      </c>
      <c r="F2341" t="s">
        <v>3539</v>
      </c>
      <c r="G2341" t="s">
        <v>335</v>
      </c>
      <c r="H2341" t="s">
        <v>3027</v>
      </c>
      <c r="I2341" s="6">
        <v>44011.316481481481</v>
      </c>
      <c r="J2341" t="s">
        <v>16</v>
      </c>
      <c r="K2341" s="6">
        <v>44013.369618055556</v>
      </c>
      <c r="M2341" t="s">
        <v>3535</v>
      </c>
      <c r="N2341" t="s">
        <v>3536</v>
      </c>
      <c r="Q2341" t="s">
        <v>912</v>
      </c>
      <c r="R2341" t="s">
        <v>359</v>
      </c>
      <c r="S2341" t="s">
        <v>3537</v>
      </c>
      <c r="T2341" t="s">
        <v>338</v>
      </c>
      <c r="U2341" t="s">
        <v>530</v>
      </c>
      <c r="W2341" t="s">
        <v>3538</v>
      </c>
      <c r="Z2341" t="s">
        <v>3535</v>
      </c>
      <c r="AA2341" t="s">
        <v>3536</v>
      </c>
      <c r="AD2341" t="s">
        <v>912</v>
      </c>
      <c r="AE2341" t="s">
        <v>359</v>
      </c>
      <c r="AF2341" t="s">
        <v>3537</v>
      </c>
      <c r="AG2341" t="s">
        <v>338</v>
      </c>
      <c r="AH2341" t="s">
        <v>530</v>
      </c>
      <c r="AJ2341" t="s">
        <v>3538</v>
      </c>
      <c r="AL2341" t="s">
        <v>339</v>
      </c>
      <c r="AM2341">
        <v>1</v>
      </c>
      <c r="AN2341">
        <v>1</v>
      </c>
      <c r="AO2341">
        <v>1690</v>
      </c>
      <c r="AQ2341">
        <v>125277</v>
      </c>
      <c r="AR2341" t="s">
        <v>1242</v>
      </c>
      <c r="AS2341" t="s">
        <v>1243</v>
      </c>
      <c r="AT2341" t="s">
        <v>1244</v>
      </c>
      <c r="AW2341" t="s">
        <v>349</v>
      </c>
      <c r="AX2341" t="s">
        <v>553</v>
      </c>
      <c r="AY2341" t="s">
        <v>345</v>
      </c>
      <c r="AZ2341">
        <v>0</v>
      </c>
      <c r="EQ2341">
        <v>251914</v>
      </c>
      <c r="ER2341" t="s">
        <v>3028</v>
      </c>
      <c r="EV2341">
        <v>17285682</v>
      </c>
      <c r="EW2341">
        <v>928</v>
      </c>
      <c r="EX2341">
        <v>220240</v>
      </c>
      <c r="EY2341" t="s">
        <v>6802</v>
      </c>
      <c r="EZ2341">
        <v>1</v>
      </c>
      <c r="FC2341" t="s">
        <v>1242</v>
      </c>
      <c r="FD2341" t="s">
        <v>1244</v>
      </c>
    </row>
    <row r="2342" spans="1:160" x14ac:dyDescent="0.3">
      <c r="A2342" t="str">
        <f>VLOOKUP(B2342,Table2[],3,FALSE)</f>
        <v>Digital</v>
      </c>
      <c r="B2342" t="str">
        <f>IF(OR(ISNUMBER(FIND("QVC",Z2342)),ISNUMBER(FIND("QVC",AL2342))),"QVC",IF(OR(ISNUMBER(FIND("NCO",H2342)),ISNUMBER(FIND("NCO",Y2342))), "NCO", IF(AL2342="consumer","PMD.com",VLOOKUP(LEFT(H2342,2),Tables!$E$1:$F$11,2,FALSE))))</f>
        <v>PMD.com</v>
      </c>
      <c r="C2342">
        <f t="shared" si="111"/>
        <v>53160001</v>
      </c>
      <c r="D2342">
        <f t="shared" si="112"/>
        <v>1</v>
      </c>
      <c r="E2342" t="str">
        <f t="shared" ca="1" si="110"/>
        <v>shifted orders shipped</v>
      </c>
      <c r="F2342" t="s">
        <v>3539</v>
      </c>
      <c r="G2342" t="s">
        <v>335</v>
      </c>
      <c r="H2342" t="s">
        <v>6803</v>
      </c>
      <c r="I2342" s="6">
        <v>44011.970277777778</v>
      </c>
      <c r="J2342" t="s">
        <v>16</v>
      </c>
      <c r="K2342" s="6">
        <v>44013.369733796295</v>
      </c>
      <c r="M2342" t="s">
        <v>6804</v>
      </c>
      <c r="N2342" t="s">
        <v>6805</v>
      </c>
      <c r="Q2342" t="s">
        <v>738</v>
      </c>
      <c r="R2342" t="s">
        <v>365</v>
      </c>
      <c r="S2342" t="s">
        <v>6806</v>
      </c>
      <c r="T2342" t="s">
        <v>338</v>
      </c>
      <c r="U2342" t="s">
        <v>530</v>
      </c>
      <c r="W2342" t="s">
        <v>6807</v>
      </c>
      <c r="Z2342" t="s">
        <v>6804</v>
      </c>
      <c r="AA2342" t="s">
        <v>6805</v>
      </c>
      <c r="AD2342" t="s">
        <v>738</v>
      </c>
      <c r="AE2342" t="s">
        <v>365</v>
      </c>
      <c r="AF2342" t="s">
        <v>6806</v>
      </c>
      <c r="AG2342" t="s">
        <v>338</v>
      </c>
      <c r="AH2342" t="s">
        <v>530</v>
      </c>
      <c r="AJ2342" t="s">
        <v>6807</v>
      </c>
      <c r="AL2342" t="s">
        <v>339</v>
      </c>
      <c r="AM2342">
        <v>1</v>
      </c>
      <c r="AN2342">
        <v>1</v>
      </c>
      <c r="AO2342">
        <v>4322</v>
      </c>
      <c r="AQ2342">
        <v>124007</v>
      </c>
      <c r="AR2342">
        <v>53160001</v>
      </c>
      <c r="AS2342" t="s">
        <v>1895</v>
      </c>
      <c r="AT2342" t="s">
        <v>119</v>
      </c>
      <c r="AW2342" t="s">
        <v>340</v>
      </c>
      <c r="AX2342" t="s">
        <v>340</v>
      </c>
      <c r="AY2342" t="s">
        <v>341</v>
      </c>
      <c r="AZ2342">
        <v>0</v>
      </c>
      <c r="BY2342" t="s">
        <v>342</v>
      </c>
      <c r="EQ2342">
        <v>252959</v>
      </c>
      <c r="ER2342" t="s">
        <v>6808</v>
      </c>
      <c r="EV2342">
        <v>17287149</v>
      </c>
      <c r="EW2342">
        <v>928</v>
      </c>
      <c r="EX2342">
        <v>220748</v>
      </c>
      <c r="EY2342">
        <v>9.2748999964335493E+25</v>
      </c>
      <c r="EZ2342">
        <v>1</v>
      </c>
      <c r="FC2342">
        <v>53160001</v>
      </c>
      <c r="FD2342" t="s">
        <v>119</v>
      </c>
    </row>
    <row r="2343" spans="1:160" x14ac:dyDescent="0.3">
      <c r="A2343" t="str">
        <f>VLOOKUP(B2343,Table2[],3,FALSE)</f>
        <v>Digital</v>
      </c>
      <c r="B2343" t="str">
        <f>IF(OR(ISNUMBER(FIND("QVC",Z2343)),ISNUMBER(FIND("QVC",AL2343))),"QVC",IF(OR(ISNUMBER(FIND("NCO",H2343)),ISNUMBER(FIND("NCO",Y2343))), "NCO", IF(AL2343="consumer","PMD.com",VLOOKUP(LEFT(H2343,2),Tables!$E$1:$F$11,2,FALSE))))</f>
        <v>PMD.com</v>
      </c>
      <c r="C2343">
        <f t="shared" si="111"/>
        <v>53700001</v>
      </c>
      <c r="D2343">
        <f t="shared" si="112"/>
        <v>2</v>
      </c>
      <c r="E2343" t="str">
        <f t="shared" ca="1" si="110"/>
        <v>shifted orders shipped</v>
      </c>
      <c r="F2343" t="s">
        <v>3539</v>
      </c>
      <c r="G2343" t="s">
        <v>335</v>
      </c>
      <c r="H2343" t="s">
        <v>6809</v>
      </c>
      <c r="I2343" s="6">
        <v>44012.234039351853</v>
      </c>
      <c r="J2343" t="s">
        <v>16</v>
      </c>
      <c r="K2343" s="6">
        <v>44013.369953703703</v>
      </c>
      <c r="M2343" t="s">
        <v>6810</v>
      </c>
      <c r="N2343" t="s">
        <v>6811</v>
      </c>
      <c r="O2343" t="s">
        <v>2966</v>
      </c>
      <c r="Q2343" t="s">
        <v>721</v>
      </c>
      <c r="R2343" t="s">
        <v>359</v>
      </c>
      <c r="S2343" t="s">
        <v>6812</v>
      </c>
      <c r="T2343" t="s">
        <v>338</v>
      </c>
      <c r="U2343" t="s">
        <v>530</v>
      </c>
      <c r="W2343" t="s">
        <v>6813</v>
      </c>
      <c r="Z2343" t="s">
        <v>6810</v>
      </c>
      <c r="AA2343" t="s">
        <v>6811</v>
      </c>
      <c r="AB2343" t="s">
        <v>2966</v>
      </c>
      <c r="AD2343" t="s">
        <v>721</v>
      </c>
      <c r="AE2343" t="s">
        <v>359</v>
      </c>
      <c r="AF2343" t="s">
        <v>6812</v>
      </c>
      <c r="AG2343" t="s">
        <v>338</v>
      </c>
      <c r="AH2343" t="s">
        <v>530</v>
      </c>
      <c r="AJ2343" t="s">
        <v>6813</v>
      </c>
      <c r="AL2343" t="s">
        <v>339</v>
      </c>
      <c r="AM2343">
        <v>2</v>
      </c>
      <c r="AN2343">
        <v>2</v>
      </c>
      <c r="AO2343">
        <v>1910</v>
      </c>
      <c r="AQ2343">
        <v>124453</v>
      </c>
      <c r="AR2343">
        <v>53700001</v>
      </c>
      <c r="AS2343" t="s">
        <v>67</v>
      </c>
      <c r="AT2343" t="s">
        <v>68</v>
      </c>
      <c r="AW2343" t="s">
        <v>343</v>
      </c>
      <c r="BY2343" t="s">
        <v>342</v>
      </c>
      <c r="EQ2343">
        <v>245106</v>
      </c>
      <c r="ER2343" t="s">
        <v>6814</v>
      </c>
      <c r="EV2343">
        <v>17287248</v>
      </c>
      <c r="EW2343">
        <v>928</v>
      </c>
      <c r="EX2343">
        <v>220812</v>
      </c>
      <c r="EY2343">
        <v>9.2748999964335493E+25</v>
      </c>
      <c r="EZ2343">
        <v>1</v>
      </c>
      <c r="FC2343">
        <v>53700001</v>
      </c>
      <c r="FD2343" t="s">
        <v>68</v>
      </c>
    </row>
    <row r="2344" spans="1:160" x14ac:dyDescent="0.3">
      <c r="A2344" t="str">
        <f>VLOOKUP(B2344,Table2[],3,FALSE)</f>
        <v>Digital</v>
      </c>
      <c r="B2344" t="str">
        <f>IF(OR(ISNUMBER(FIND("QVC",Z2344)),ISNUMBER(FIND("QVC",AL2344))),"QVC",IF(OR(ISNUMBER(FIND("NCO",H2344)),ISNUMBER(FIND("NCO",Y2344))), "NCO", IF(AL2344="consumer","PMD.com",VLOOKUP(LEFT(H2344,2),Tables!$E$1:$F$11,2,FALSE))))</f>
        <v>PMD.com</v>
      </c>
      <c r="C2344">
        <f t="shared" si="111"/>
        <v>52460001</v>
      </c>
      <c r="D2344">
        <f t="shared" si="112"/>
        <v>2</v>
      </c>
      <c r="E2344" t="str">
        <f t="shared" ca="1" si="110"/>
        <v>shifted orders shipped</v>
      </c>
      <c r="F2344" t="s">
        <v>3539</v>
      </c>
      <c r="G2344" t="s">
        <v>335</v>
      </c>
      <c r="H2344" t="s">
        <v>2699</v>
      </c>
      <c r="I2344" s="6">
        <v>44008.845949074072</v>
      </c>
      <c r="J2344" t="s">
        <v>16</v>
      </c>
      <c r="K2344" s="6">
        <v>44013.370115740741</v>
      </c>
      <c r="M2344" t="s">
        <v>1868</v>
      </c>
      <c r="N2344" t="s">
        <v>1869</v>
      </c>
      <c r="Q2344" t="s">
        <v>979</v>
      </c>
      <c r="R2344" t="s">
        <v>468</v>
      </c>
      <c r="S2344">
        <v>59102</v>
      </c>
      <c r="T2344" t="s">
        <v>338</v>
      </c>
      <c r="U2344" t="s">
        <v>530</v>
      </c>
      <c r="W2344" t="s">
        <v>1870</v>
      </c>
      <c r="Z2344" t="s">
        <v>1868</v>
      </c>
      <c r="AA2344" t="s">
        <v>1869</v>
      </c>
      <c r="AD2344" t="s">
        <v>979</v>
      </c>
      <c r="AE2344" t="s">
        <v>468</v>
      </c>
      <c r="AF2344">
        <v>59102</v>
      </c>
      <c r="AG2344" t="s">
        <v>338</v>
      </c>
      <c r="AH2344" t="s">
        <v>530</v>
      </c>
      <c r="AJ2344" t="s">
        <v>1870</v>
      </c>
      <c r="AL2344" t="s">
        <v>339</v>
      </c>
      <c r="AM2344">
        <v>2</v>
      </c>
      <c r="AN2344">
        <v>2</v>
      </c>
      <c r="AO2344">
        <v>14007</v>
      </c>
      <c r="AQ2344">
        <v>127157</v>
      </c>
      <c r="AR2344">
        <v>52460001</v>
      </c>
      <c r="AS2344" t="s">
        <v>972</v>
      </c>
      <c r="AT2344" t="s">
        <v>76</v>
      </c>
      <c r="AW2344" t="s">
        <v>340</v>
      </c>
      <c r="AX2344" t="s">
        <v>340</v>
      </c>
      <c r="AY2344" t="s">
        <v>341</v>
      </c>
      <c r="AZ2344">
        <v>0</v>
      </c>
      <c r="BY2344" t="s">
        <v>342</v>
      </c>
      <c r="EQ2344">
        <v>252044</v>
      </c>
      <c r="ER2344" t="s">
        <v>2700</v>
      </c>
      <c r="EV2344">
        <v>17284871</v>
      </c>
      <c r="EW2344">
        <v>928</v>
      </c>
      <c r="EX2344">
        <v>219348</v>
      </c>
      <c r="EY2344" t="s">
        <v>6815</v>
      </c>
      <c r="EZ2344">
        <v>1</v>
      </c>
      <c r="FC2344">
        <v>52460001</v>
      </c>
      <c r="FD2344" t="s">
        <v>76</v>
      </c>
    </row>
    <row r="2345" spans="1:160" x14ac:dyDescent="0.3">
      <c r="A2345" t="str">
        <f>VLOOKUP(B2345,Table2[],3,FALSE)</f>
        <v>Digital</v>
      </c>
      <c r="B2345" t="str">
        <f>IF(OR(ISNUMBER(FIND("QVC",Z2345)),ISNUMBER(FIND("QVC",AL2345))),"QVC",IF(OR(ISNUMBER(FIND("NCO",H2345)),ISNUMBER(FIND("NCO",Y2345))), "NCO", IF(AL2345="consumer","PMD.com",VLOOKUP(LEFT(H2345,2),Tables!$E$1:$F$11,2,FALSE))))</f>
        <v>PMD.com</v>
      </c>
      <c r="C2345">
        <f t="shared" si="111"/>
        <v>5331</v>
      </c>
      <c r="D2345">
        <f t="shared" si="112"/>
        <v>1</v>
      </c>
      <c r="E2345" t="str">
        <f t="shared" ca="1" si="110"/>
        <v>shifted orders shipped</v>
      </c>
      <c r="F2345" t="s">
        <v>3539</v>
      </c>
      <c r="G2345" t="s">
        <v>335</v>
      </c>
      <c r="H2345" t="s">
        <v>2699</v>
      </c>
      <c r="I2345" s="6">
        <v>44008.845949074072</v>
      </c>
      <c r="J2345" t="s">
        <v>16</v>
      </c>
      <c r="K2345" s="6">
        <v>44013.370115740741</v>
      </c>
      <c r="M2345" t="s">
        <v>1868</v>
      </c>
      <c r="N2345" t="s">
        <v>1869</v>
      </c>
      <c r="Q2345" t="s">
        <v>979</v>
      </c>
      <c r="R2345" t="s">
        <v>468</v>
      </c>
      <c r="S2345">
        <v>59102</v>
      </c>
      <c r="T2345" t="s">
        <v>338</v>
      </c>
      <c r="U2345" t="s">
        <v>530</v>
      </c>
      <c r="W2345" t="s">
        <v>1870</v>
      </c>
      <c r="Z2345" t="s">
        <v>1868</v>
      </c>
      <c r="AA2345" t="s">
        <v>1869</v>
      </c>
      <c r="AD2345" t="s">
        <v>979</v>
      </c>
      <c r="AE2345" t="s">
        <v>468</v>
      </c>
      <c r="AF2345">
        <v>59102</v>
      </c>
      <c r="AG2345" t="s">
        <v>338</v>
      </c>
      <c r="AH2345" t="s">
        <v>530</v>
      </c>
      <c r="AJ2345" t="s">
        <v>1870</v>
      </c>
      <c r="AL2345" t="s">
        <v>339</v>
      </c>
      <c r="AM2345">
        <v>1</v>
      </c>
      <c r="AN2345">
        <v>1</v>
      </c>
      <c r="AO2345">
        <v>19662</v>
      </c>
      <c r="AQ2345">
        <v>123796</v>
      </c>
      <c r="AR2345">
        <v>5331</v>
      </c>
      <c r="AS2345" t="s">
        <v>746</v>
      </c>
      <c r="AT2345" t="s">
        <v>129</v>
      </c>
      <c r="AW2345" t="s">
        <v>340</v>
      </c>
      <c r="AX2345" t="s">
        <v>352</v>
      </c>
      <c r="AY2345" t="s">
        <v>353</v>
      </c>
      <c r="AZ2345" t="s">
        <v>354</v>
      </c>
      <c r="BY2345" t="s">
        <v>342</v>
      </c>
      <c r="EQ2345">
        <v>247800</v>
      </c>
      <c r="ER2345" t="s">
        <v>2700</v>
      </c>
      <c r="EV2345">
        <v>17284871</v>
      </c>
      <c r="EW2345">
        <v>928</v>
      </c>
      <c r="EX2345">
        <v>219348</v>
      </c>
      <c r="EY2345" t="s">
        <v>6815</v>
      </c>
      <c r="EZ2345">
        <v>1</v>
      </c>
      <c r="FC2345">
        <v>90402</v>
      </c>
      <c r="FD2345" t="s">
        <v>393</v>
      </c>
    </row>
    <row r="2346" spans="1:160" x14ac:dyDescent="0.3">
      <c r="A2346" t="str">
        <f>VLOOKUP(B2346,Table2[],3,FALSE)</f>
        <v>Digital</v>
      </c>
      <c r="B2346" t="str">
        <f>IF(OR(ISNUMBER(FIND("QVC",Z2346)),ISNUMBER(FIND("QVC",AL2346))),"QVC",IF(OR(ISNUMBER(FIND("NCO",H2346)),ISNUMBER(FIND("NCO",Y2346))), "NCO", IF(AL2346="consumer","PMD.com",VLOOKUP(LEFT(H2346,2),Tables!$E$1:$F$11,2,FALSE))))</f>
        <v>PMD.com</v>
      </c>
      <c r="C2346">
        <f t="shared" si="111"/>
        <v>52430001</v>
      </c>
      <c r="D2346">
        <f t="shared" si="112"/>
        <v>1</v>
      </c>
      <c r="E2346" t="str">
        <f t="shared" ca="1" si="110"/>
        <v>shifted orders shipped</v>
      </c>
      <c r="F2346" t="s">
        <v>3539</v>
      </c>
      <c r="G2346" t="s">
        <v>335</v>
      </c>
      <c r="H2346" t="s">
        <v>2699</v>
      </c>
      <c r="I2346" s="6">
        <v>44008.845949074072</v>
      </c>
      <c r="J2346" t="s">
        <v>16</v>
      </c>
      <c r="K2346" s="6">
        <v>44013.370115740741</v>
      </c>
      <c r="M2346" t="s">
        <v>1868</v>
      </c>
      <c r="N2346" t="s">
        <v>1869</v>
      </c>
      <c r="Q2346" t="s">
        <v>979</v>
      </c>
      <c r="R2346" t="s">
        <v>468</v>
      </c>
      <c r="S2346">
        <v>59102</v>
      </c>
      <c r="T2346" t="s">
        <v>338</v>
      </c>
      <c r="U2346" t="s">
        <v>530</v>
      </c>
      <c r="W2346" t="s">
        <v>1870</v>
      </c>
      <c r="Z2346" t="s">
        <v>1868</v>
      </c>
      <c r="AA2346" t="s">
        <v>1869</v>
      </c>
      <c r="AD2346" t="s">
        <v>979</v>
      </c>
      <c r="AE2346" t="s">
        <v>468</v>
      </c>
      <c r="AF2346">
        <v>59102</v>
      </c>
      <c r="AG2346" t="s">
        <v>338</v>
      </c>
      <c r="AH2346" t="s">
        <v>530</v>
      </c>
      <c r="AJ2346" t="s">
        <v>1870</v>
      </c>
      <c r="AL2346" t="s">
        <v>339</v>
      </c>
      <c r="AM2346">
        <v>1</v>
      </c>
      <c r="AN2346">
        <v>1</v>
      </c>
      <c r="AO2346">
        <v>12063</v>
      </c>
      <c r="AQ2346">
        <v>127155</v>
      </c>
      <c r="AR2346">
        <v>52430001</v>
      </c>
      <c r="AS2346" t="s">
        <v>927</v>
      </c>
      <c r="AT2346" t="s">
        <v>75</v>
      </c>
      <c r="AW2346" t="s">
        <v>340</v>
      </c>
      <c r="AX2346" t="s">
        <v>340</v>
      </c>
      <c r="AY2346" t="s">
        <v>357</v>
      </c>
      <c r="AZ2346" t="s">
        <v>363</v>
      </c>
      <c r="BY2346" t="s">
        <v>342</v>
      </c>
      <c r="EQ2346">
        <v>249990</v>
      </c>
      <c r="ER2346" t="s">
        <v>2700</v>
      </c>
      <c r="EV2346">
        <v>17284871</v>
      </c>
      <c r="EW2346">
        <v>928</v>
      </c>
      <c r="EX2346">
        <v>219348</v>
      </c>
      <c r="EY2346" t="s">
        <v>6815</v>
      </c>
      <c r="EZ2346">
        <v>1</v>
      </c>
      <c r="FC2346">
        <v>52430001</v>
      </c>
      <c r="FD2346" t="s">
        <v>75</v>
      </c>
    </row>
    <row r="2347" spans="1:160" x14ac:dyDescent="0.3">
      <c r="A2347" t="str">
        <f>VLOOKUP(B2347,Table2[],3,FALSE)</f>
        <v>Digital</v>
      </c>
      <c r="B2347" t="str">
        <f>IF(OR(ISNUMBER(FIND("QVC",Z2347)),ISNUMBER(FIND("QVC",AL2347))),"QVC",IF(OR(ISNUMBER(FIND("NCO",H2347)),ISNUMBER(FIND("NCO",Y2347))), "NCO", IF(AL2347="consumer","PMD.com",VLOOKUP(LEFT(H2347,2),Tables!$E$1:$F$11,2,FALSE))))</f>
        <v>PMD.com</v>
      </c>
      <c r="C2347">
        <f t="shared" si="111"/>
        <v>5260</v>
      </c>
      <c r="D2347">
        <f t="shared" si="112"/>
        <v>1</v>
      </c>
      <c r="E2347" t="str">
        <f t="shared" ca="1" si="110"/>
        <v>shifted orders shipped</v>
      </c>
      <c r="F2347" t="s">
        <v>3539</v>
      </c>
      <c r="G2347" t="s">
        <v>335</v>
      </c>
      <c r="H2347" t="s">
        <v>2699</v>
      </c>
      <c r="I2347" s="6">
        <v>44008.845949074072</v>
      </c>
      <c r="J2347" t="s">
        <v>16</v>
      </c>
      <c r="K2347" s="6">
        <v>44013.370115740741</v>
      </c>
      <c r="M2347" t="s">
        <v>1868</v>
      </c>
      <c r="N2347" t="s">
        <v>1869</v>
      </c>
      <c r="Q2347" t="s">
        <v>979</v>
      </c>
      <c r="R2347" t="s">
        <v>468</v>
      </c>
      <c r="S2347">
        <v>59102</v>
      </c>
      <c r="T2347" t="s">
        <v>338</v>
      </c>
      <c r="U2347" t="s">
        <v>530</v>
      </c>
      <c r="W2347" t="s">
        <v>1870</v>
      </c>
      <c r="Z2347" t="s">
        <v>1868</v>
      </c>
      <c r="AA2347" t="s">
        <v>1869</v>
      </c>
      <c r="AD2347" t="s">
        <v>979</v>
      </c>
      <c r="AE2347" t="s">
        <v>468</v>
      </c>
      <c r="AF2347">
        <v>59102</v>
      </c>
      <c r="AG2347" t="s">
        <v>338</v>
      </c>
      <c r="AH2347" t="s">
        <v>530</v>
      </c>
      <c r="AJ2347" t="s">
        <v>1870</v>
      </c>
      <c r="AL2347" t="s">
        <v>339</v>
      </c>
      <c r="AM2347">
        <v>1</v>
      </c>
      <c r="AN2347">
        <v>1</v>
      </c>
      <c r="AO2347">
        <v>6390</v>
      </c>
      <c r="AQ2347">
        <v>124400</v>
      </c>
      <c r="AR2347">
        <v>5260</v>
      </c>
      <c r="AS2347" t="s">
        <v>1228</v>
      </c>
      <c r="AT2347" t="s">
        <v>173</v>
      </c>
      <c r="AW2347" t="s">
        <v>352</v>
      </c>
      <c r="AX2347" t="s">
        <v>352</v>
      </c>
      <c r="AY2347" t="s">
        <v>353</v>
      </c>
      <c r="AZ2347" t="s">
        <v>384</v>
      </c>
      <c r="BY2347" t="s">
        <v>342</v>
      </c>
      <c r="EQ2347">
        <v>250591</v>
      </c>
      <c r="ER2347" t="s">
        <v>2700</v>
      </c>
      <c r="EV2347">
        <v>17284871</v>
      </c>
      <c r="EW2347">
        <v>928</v>
      </c>
      <c r="EX2347">
        <v>219348</v>
      </c>
      <c r="EY2347" t="s">
        <v>6815</v>
      </c>
      <c r="EZ2347">
        <v>1</v>
      </c>
      <c r="FC2347">
        <v>90402</v>
      </c>
      <c r="FD2347" t="s">
        <v>393</v>
      </c>
    </row>
    <row r="2348" spans="1:160" x14ac:dyDescent="0.3">
      <c r="A2348" t="str">
        <f>VLOOKUP(B2348,Table2[],3,FALSE)</f>
        <v>Digital</v>
      </c>
      <c r="B2348" t="str">
        <f>IF(OR(ISNUMBER(FIND("QVC",Z2348)),ISNUMBER(FIND("QVC",AL2348))),"QVC",IF(OR(ISNUMBER(FIND("NCO",H2348)),ISNUMBER(FIND("NCO",Y2348))), "NCO", IF(AL2348="consumer","PMD.com",VLOOKUP(LEFT(H2348,2),Tables!$E$1:$F$11,2,FALSE))))</f>
        <v>PMD.com</v>
      </c>
      <c r="C2348">
        <f t="shared" si="111"/>
        <v>52480001</v>
      </c>
      <c r="D2348">
        <f t="shared" si="112"/>
        <v>1</v>
      </c>
      <c r="E2348" t="str">
        <f t="shared" ca="1" si="110"/>
        <v>shifted orders shipped</v>
      </c>
      <c r="F2348" t="s">
        <v>3539</v>
      </c>
      <c r="G2348" t="s">
        <v>335</v>
      </c>
      <c r="H2348" t="s">
        <v>2725</v>
      </c>
      <c r="I2348" s="6">
        <v>44008.897928240738</v>
      </c>
      <c r="J2348" t="s">
        <v>16</v>
      </c>
      <c r="K2348" s="6">
        <v>44013.370289351849</v>
      </c>
      <c r="M2348" t="s">
        <v>6816</v>
      </c>
      <c r="N2348" t="s">
        <v>6817</v>
      </c>
      <c r="Q2348" t="s">
        <v>763</v>
      </c>
      <c r="R2348" t="s">
        <v>378</v>
      </c>
      <c r="S2348">
        <v>49201</v>
      </c>
      <c r="T2348" t="s">
        <v>338</v>
      </c>
      <c r="U2348" t="s">
        <v>530</v>
      </c>
      <c r="W2348" t="s">
        <v>6818</v>
      </c>
      <c r="Z2348" t="s">
        <v>6816</v>
      </c>
      <c r="AA2348" t="s">
        <v>6817</v>
      </c>
      <c r="AD2348" t="s">
        <v>763</v>
      </c>
      <c r="AE2348" t="s">
        <v>378</v>
      </c>
      <c r="AF2348">
        <v>49201</v>
      </c>
      <c r="AG2348" t="s">
        <v>338</v>
      </c>
      <c r="AH2348" t="s">
        <v>530</v>
      </c>
      <c r="AJ2348" t="s">
        <v>6818</v>
      </c>
      <c r="AL2348" t="s">
        <v>339</v>
      </c>
      <c r="AM2348">
        <v>1</v>
      </c>
      <c r="AN2348">
        <v>1</v>
      </c>
      <c r="AO2348">
        <v>15799</v>
      </c>
      <c r="AQ2348">
        <v>127159</v>
      </c>
      <c r="AR2348">
        <v>52480001</v>
      </c>
      <c r="AS2348" t="s">
        <v>125</v>
      </c>
      <c r="AT2348" t="s">
        <v>126</v>
      </c>
      <c r="AW2348" t="s">
        <v>343</v>
      </c>
      <c r="BY2348" t="s">
        <v>342</v>
      </c>
      <c r="EQ2348">
        <v>250262</v>
      </c>
      <c r="ER2348" t="s">
        <v>2726</v>
      </c>
      <c r="EV2348">
        <v>17284933</v>
      </c>
      <c r="EW2348">
        <v>928</v>
      </c>
      <c r="EX2348">
        <v>219409</v>
      </c>
      <c r="EY2348" t="s">
        <v>6819</v>
      </c>
      <c r="EZ2348">
        <v>1</v>
      </c>
      <c r="FC2348">
        <v>52480001</v>
      </c>
      <c r="FD2348" t="s">
        <v>126</v>
      </c>
    </row>
    <row r="2349" spans="1:160" x14ac:dyDescent="0.3">
      <c r="A2349" t="str">
        <f>VLOOKUP(B2349,Table2[],3,FALSE)</f>
        <v>Digital</v>
      </c>
      <c r="B2349" t="str">
        <f>IF(OR(ISNUMBER(FIND("QVC",Z2349)),ISNUMBER(FIND("QVC",AL2349))),"QVC",IF(OR(ISNUMBER(FIND("NCO",H2349)),ISNUMBER(FIND("NCO",Y2349))), "NCO", IF(AL2349="consumer","PMD.com",VLOOKUP(LEFT(H2349,2),Tables!$E$1:$F$11,2,FALSE))))</f>
        <v>PMD.com</v>
      </c>
      <c r="C2349">
        <f t="shared" si="111"/>
        <v>51090001</v>
      </c>
      <c r="D2349">
        <f t="shared" si="112"/>
        <v>1</v>
      </c>
      <c r="E2349" t="str">
        <f t="shared" ca="1" si="110"/>
        <v>shifted orders shipped</v>
      </c>
      <c r="F2349" t="s">
        <v>3539</v>
      </c>
      <c r="G2349" t="s">
        <v>335</v>
      </c>
      <c r="H2349" t="s">
        <v>2725</v>
      </c>
      <c r="I2349" s="6">
        <v>44008.897928240738</v>
      </c>
      <c r="J2349" t="s">
        <v>16</v>
      </c>
      <c r="K2349" s="6">
        <v>44013.370289351849</v>
      </c>
      <c r="M2349" t="s">
        <v>6816</v>
      </c>
      <c r="N2349" t="s">
        <v>6817</v>
      </c>
      <c r="Q2349" t="s">
        <v>763</v>
      </c>
      <c r="R2349" t="s">
        <v>378</v>
      </c>
      <c r="S2349">
        <v>49201</v>
      </c>
      <c r="T2349" t="s">
        <v>338</v>
      </c>
      <c r="U2349" t="s">
        <v>530</v>
      </c>
      <c r="W2349" t="s">
        <v>6818</v>
      </c>
      <c r="Z2349" t="s">
        <v>6816</v>
      </c>
      <c r="AA2349" t="s">
        <v>6817</v>
      </c>
      <c r="AD2349" t="s">
        <v>763</v>
      </c>
      <c r="AE2349" t="s">
        <v>378</v>
      </c>
      <c r="AF2349">
        <v>49201</v>
      </c>
      <c r="AG2349" t="s">
        <v>338</v>
      </c>
      <c r="AH2349" t="s">
        <v>530</v>
      </c>
      <c r="AJ2349" t="s">
        <v>6818</v>
      </c>
      <c r="AL2349" t="s">
        <v>339</v>
      </c>
      <c r="AM2349">
        <v>1</v>
      </c>
      <c r="AN2349">
        <v>1</v>
      </c>
      <c r="AO2349">
        <v>4885</v>
      </c>
      <c r="AQ2349">
        <v>124202</v>
      </c>
      <c r="AR2349">
        <v>51090001</v>
      </c>
      <c r="AS2349" t="s">
        <v>1986</v>
      </c>
      <c r="AT2349" t="s">
        <v>60</v>
      </c>
      <c r="AW2349" t="s">
        <v>340</v>
      </c>
      <c r="AX2349" t="s">
        <v>340</v>
      </c>
      <c r="AY2349" t="s">
        <v>357</v>
      </c>
      <c r="AZ2349" t="s">
        <v>361</v>
      </c>
      <c r="BY2349" t="s">
        <v>342</v>
      </c>
      <c r="EQ2349">
        <v>250831</v>
      </c>
      <c r="ER2349" t="s">
        <v>2726</v>
      </c>
      <c r="EV2349">
        <v>17284933</v>
      </c>
      <c r="EW2349">
        <v>928</v>
      </c>
      <c r="EX2349">
        <v>219409</v>
      </c>
      <c r="EY2349" t="s">
        <v>6819</v>
      </c>
      <c r="EZ2349">
        <v>1</v>
      </c>
      <c r="FC2349">
        <v>95009</v>
      </c>
      <c r="FD2349" t="s">
        <v>1169</v>
      </c>
    </row>
    <row r="2350" spans="1:160" x14ac:dyDescent="0.3">
      <c r="A2350" t="str">
        <f>VLOOKUP(B2350,Table2[],3,FALSE)</f>
        <v>Digital</v>
      </c>
      <c r="B2350" t="str">
        <f>IF(OR(ISNUMBER(FIND("QVC",Z2350)),ISNUMBER(FIND("QVC",AL2350))),"QVC",IF(OR(ISNUMBER(FIND("NCO",H2350)),ISNUMBER(FIND("NCO",Y2350))), "NCO", IF(AL2350="consumer","PMD.com",VLOOKUP(LEFT(H2350,2),Tables!$E$1:$F$11,2,FALSE))))</f>
        <v>PMD.com</v>
      </c>
      <c r="C2350">
        <f t="shared" si="111"/>
        <v>52240001</v>
      </c>
      <c r="D2350">
        <f t="shared" si="112"/>
        <v>1</v>
      </c>
      <c r="E2350" t="str">
        <f t="shared" ca="1" si="110"/>
        <v>shifted orders shipped</v>
      </c>
      <c r="F2350" t="s">
        <v>3539</v>
      </c>
      <c r="G2350" t="s">
        <v>335</v>
      </c>
      <c r="H2350" t="s">
        <v>2725</v>
      </c>
      <c r="I2350" s="6">
        <v>44008.897928240738</v>
      </c>
      <c r="J2350" t="s">
        <v>16</v>
      </c>
      <c r="K2350" s="6">
        <v>44013.370289351849</v>
      </c>
      <c r="M2350" t="s">
        <v>6816</v>
      </c>
      <c r="N2350" t="s">
        <v>6817</v>
      </c>
      <c r="Q2350" t="s">
        <v>763</v>
      </c>
      <c r="R2350" t="s">
        <v>378</v>
      </c>
      <c r="S2350">
        <v>49201</v>
      </c>
      <c r="T2350" t="s">
        <v>338</v>
      </c>
      <c r="U2350" t="s">
        <v>530</v>
      </c>
      <c r="W2350" t="s">
        <v>6818</v>
      </c>
      <c r="Z2350" t="s">
        <v>6816</v>
      </c>
      <c r="AA2350" t="s">
        <v>6817</v>
      </c>
      <c r="AD2350" t="s">
        <v>763</v>
      </c>
      <c r="AE2350" t="s">
        <v>378</v>
      </c>
      <c r="AF2350">
        <v>49201</v>
      </c>
      <c r="AG2350" t="s">
        <v>338</v>
      </c>
      <c r="AH2350" t="s">
        <v>530</v>
      </c>
      <c r="AJ2350" t="s">
        <v>6818</v>
      </c>
      <c r="AL2350" t="s">
        <v>339</v>
      </c>
      <c r="AM2350">
        <v>1</v>
      </c>
      <c r="AN2350">
        <v>1</v>
      </c>
      <c r="AO2350">
        <v>5995</v>
      </c>
      <c r="AQ2350">
        <v>124435</v>
      </c>
      <c r="AR2350">
        <v>52240001</v>
      </c>
      <c r="AS2350" t="s">
        <v>2387</v>
      </c>
      <c r="AT2350" t="s">
        <v>108</v>
      </c>
      <c r="AW2350" t="s">
        <v>340</v>
      </c>
      <c r="AX2350" t="s">
        <v>340</v>
      </c>
      <c r="AY2350" t="s">
        <v>341</v>
      </c>
      <c r="AZ2350">
        <v>0</v>
      </c>
      <c r="BY2350" t="s">
        <v>342</v>
      </c>
      <c r="EQ2350">
        <v>253361</v>
      </c>
      <c r="ER2350" t="s">
        <v>2726</v>
      </c>
      <c r="EV2350">
        <v>17284933</v>
      </c>
      <c r="EW2350">
        <v>928</v>
      </c>
      <c r="EX2350">
        <v>219409</v>
      </c>
      <c r="EY2350" t="s">
        <v>6819</v>
      </c>
      <c r="EZ2350">
        <v>1</v>
      </c>
      <c r="FC2350">
        <v>52240001</v>
      </c>
      <c r="FD2350" t="s">
        <v>108</v>
      </c>
    </row>
    <row r="2351" spans="1:160" x14ac:dyDescent="0.3">
      <c r="A2351" t="str">
        <f>VLOOKUP(B2351,Table2[],3,FALSE)</f>
        <v>Digital</v>
      </c>
      <c r="B2351" t="str">
        <f>IF(OR(ISNUMBER(FIND("QVC",Z2351)),ISNUMBER(FIND("QVC",AL2351))),"QVC",IF(OR(ISNUMBER(FIND("NCO",H2351)),ISNUMBER(FIND("NCO",Y2351))), "NCO", IF(AL2351="consumer","PMD.com",VLOOKUP(LEFT(H2351,2),Tables!$E$1:$F$11,2,FALSE))))</f>
        <v>PMD.com</v>
      </c>
      <c r="C2351">
        <f t="shared" si="111"/>
        <v>5341</v>
      </c>
      <c r="D2351">
        <f t="shared" si="112"/>
        <v>1</v>
      </c>
      <c r="E2351" t="str">
        <f t="shared" ca="1" si="110"/>
        <v>shifted orders shipped</v>
      </c>
      <c r="F2351" t="s">
        <v>3539</v>
      </c>
      <c r="G2351" t="s">
        <v>335</v>
      </c>
      <c r="H2351" t="s">
        <v>2725</v>
      </c>
      <c r="I2351" s="6">
        <v>44008.897928240738</v>
      </c>
      <c r="J2351" t="s">
        <v>16</v>
      </c>
      <c r="K2351" s="6">
        <v>44013.370289351849</v>
      </c>
      <c r="M2351" t="s">
        <v>6816</v>
      </c>
      <c r="N2351" t="s">
        <v>6817</v>
      </c>
      <c r="Q2351" t="s">
        <v>763</v>
      </c>
      <c r="R2351" t="s">
        <v>378</v>
      </c>
      <c r="S2351">
        <v>49201</v>
      </c>
      <c r="T2351" t="s">
        <v>338</v>
      </c>
      <c r="U2351" t="s">
        <v>530</v>
      </c>
      <c r="W2351" t="s">
        <v>6818</v>
      </c>
      <c r="Z2351" t="s">
        <v>6816</v>
      </c>
      <c r="AA2351" t="s">
        <v>6817</v>
      </c>
      <c r="AD2351" t="s">
        <v>763</v>
      </c>
      <c r="AE2351" t="s">
        <v>378</v>
      </c>
      <c r="AF2351">
        <v>49201</v>
      </c>
      <c r="AG2351" t="s">
        <v>338</v>
      </c>
      <c r="AH2351" t="s">
        <v>530</v>
      </c>
      <c r="AJ2351" t="s">
        <v>6818</v>
      </c>
      <c r="AL2351" t="s">
        <v>339</v>
      </c>
      <c r="AM2351">
        <v>1</v>
      </c>
      <c r="AN2351">
        <v>1</v>
      </c>
      <c r="AO2351">
        <v>15156</v>
      </c>
      <c r="AQ2351">
        <v>124187</v>
      </c>
      <c r="AR2351">
        <v>5341</v>
      </c>
      <c r="AS2351" t="s">
        <v>831</v>
      </c>
      <c r="AT2351" t="s">
        <v>82</v>
      </c>
      <c r="AW2351" t="s">
        <v>340</v>
      </c>
      <c r="AX2351" t="s">
        <v>340</v>
      </c>
      <c r="AY2351" t="s">
        <v>345</v>
      </c>
      <c r="AZ2351" t="s">
        <v>346</v>
      </c>
      <c r="BY2351" t="s">
        <v>342</v>
      </c>
      <c r="EQ2351">
        <v>244247</v>
      </c>
      <c r="ER2351" t="s">
        <v>2726</v>
      </c>
      <c r="EV2351">
        <v>17284933</v>
      </c>
      <c r="EW2351">
        <v>928</v>
      </c>
      <c r="EX2351">
        <v>219409</v>
      </c>
      <c r="EY2351" t="s">
        <v>6819</v>
      </c>
      <c r="EZ2351">
        <v>1</v>
      </c>
      <c r="FC2351">
        <v>95009</v>
      </c>
      <c r="FD2351" t="s">
        <v>1169</v>
      </c>
    </row>
    <row r="2352" spans="1:160" x14ac:dyDescent="0.3">
      <c r="A2352" t="str">
        <f>VLOOKUP(B2352,Table2[],3,FALSE)</f>
        <v>Digital</v>
      </c>
      <c r="B2352" t="str">
        <f>IF(OR(ISNUMBER(FIND("QVC",Z2352)),ISNUMBER(FIND("QVC",AL2352))),"QVC",IF(OR(ISNUMBER(FIND("NCO",H2352)),ISNUMBER(FIND("NCO",Y2352))), "NCO", IF(AL2352="consumer","PMD.com",VLOOKUP(LEFT(H2352,2),Tables!$E$1:$F$11,2,FALSE))))</f>
        <v>PMD.com</v>
      </c>
      <c r="C2352">
        <f t="shared" si="111"/>
        <v>51090061</v>
      </c>
      <c r="D2352">
        <f t="shared" si="112"/>
        <v>1</v>
      </c>
      <c r="E2352" t="str">
        <f t="shared" ca="1" si="110"/>
        <v>shifted orders shipped</v>
      </c>
      <c r="F2352" t="s">
        <v>3539</v>
      </c>
      <c r="G2352" t="s">
        <v>335</v>
      </c>
      <c r="H2352" t="s">
        <v>6820</v>
      </c>
      <c r="I2352" s="6">
        <v>44012.277766203704</v>
      </c>
      <c r="J2352" t="s">
        <v>16</v>
      </c>
      <c r="K2352" s="6">
        <v>44013.370729166665</v>
      </c>
      <c r="M2352" t="s">
        <v>1377</v>
      </c>
      <c r="N2352" t="s">
        <v>1378</v>
      </c>
      <c r="Q2352" t="s">
        <v>1379</v>
      </c>
      <c r="R2352" t="s">
        <v>413</v>
      </c>
      <c r="S2352" t="s">
        <v>1380</v>
      </c>
      <c r="T2352" t="s">
        <v>338</v>
      </c>
      <c r="U2352" t="s">
        <v>530</v>
      </c>
      <c r="W2352" t="s">
        <v>1381</v>
      </c>
      <c r="Z2352" t="s">
        <v>1377</v>
      </c>
      <c r="AA2352" t="s">
        <v>1378</v>
      </c>
      <c r="AD2352" t="s">
        <v>1379</v>
      </c>
      <c r="AE2352" t="s">
        <v>413</v>
      </c>
      <c r="AF2352" t="s">
        <v>1380</v>
      </c>
      <c r="AG2352" t="s">
        <v>338</v>
      </c>
      <c r="AH2352" t="s">
        <v>530</v>
      </c>
      <c r="AJ2352" t="s">
        <v>1381</v>
      </c>
      <c r="AL2352" t="s">
        <v>339</v>
      </c>
      <c r="AM2352">
        <v>1</v>
      </c>
      <c r="AN2352">
        <v>1</v>
      </c>
      <c r="AO2352">
        <v>8078</v>
      </c>
      <c r="AQ2352">
        <v>124010</v>
      </c>
      <c r="AR2352">
        <v>51090061</v>
      </c>
      <c r="AS2352" t="s">
        <v>2688</v>
      </c>
      <c r="AT2352" t="s">
        <v>122</v>
      </c>
      <c r="AW2352" t="s">
        <v>340</v>
      </c>
      <c r="AX2352" t="s">
        <v>340</v>
      </c>
      <c r="AY2352" t="s">
        <v>357</v>
      </c>
      <c r="AZ2352" t="s">
        <v>363</v>
      </c>
      <c r="BY2352" t="s">
        <v>342</v>
      </c>
      <c r="EQ2352">
        <v>252774</v>
      </c>
      <c r="ER2352" t="s">
        <v>6821</v>
      </c>
      <c r="EV2352">
        <v>17287254</v>
      </c>
      <c r="EW2352">
        <v>928</v>
      </c>
      <c r="EX2352">
        <v>220850</v>
      </c>
      <c r="EY2352" t="s">
        <v>6822</v>
      </c>
      <c r="EZ2352">
        <v>1</v>
      </c>
      <c r="FC2352">
        <v>51090061</v>
      </c>
      <c r="FD2352" t="s">
        <v>122</v>
      </c>
    </row>
    <row r="2353" spans="1:160" x14ac:dyDescent="0.3">
      <c r="A2353" t="str">
        <f>VLOOKUP(B2353,Table2[],3,FALSE)</f>
        <v>Digital</v>
      </c>
      <c r="B2353" t="str">
        <f>IF(OR(ISNUMBER(FIND("QVC",Z2353)),ISNUMBER(FIND("QVC",AL2353))),"QVC",IF(OR(ISNUMBER(FIND("NCO",H2353)),ISNUMBER(FIND("NCO",Y2353))), "NCO", IF(AL2353="consumer","PMD.com",VLOOKUP(LEFT(H2353,2),Tables!$E$1:$F$11,2,FALSE))))</f>
        <v>PMD.com</v>
      </c>
      <c r="C2353">
        <f t="shared" si="111"/>
        <v>52430001</v>
      </c>
      <c r="D2353">
        <f t="shared" si="112"/>
        <v>1</v>
      </c>
      <c r="E2353" t="str">
        <f t="shared" ca="1" si="110"/>
        <v>shifted orders shipped</v>
      </c>
      <c r="F2353" t="s">
        <v>3539</v>
      </c>
      <c r="G2353" t="s">
        <v>335</v>
      </c>
      <c r="H2353" t="s">
        <v>6820</v>
      </c>
      <c r="I2353" s="6">
        <v>44012.277766203704</v>
      </c>
      <c r="J2353" t="s">
        <v>16</v>
      </c>
      <c r="K2353" s="6">
        <v>44013.370729166665</v>
      </c>
      <c r="M2353" t="s">
        <v>1377</v>
      </c>
      <c r="N2353" t="s">
        <v>1378</v>
      </c>
      <c r="Q2353" t="s">
        <v>1379</v>
      </c>
      <c r="R2353" t="s">
        <v>413</v>
      </c>
      <c r="S2353" t="s">
        <v>1380</v>
      </c>
      <c r="T2353" t="s">
        <v>338</v>
      </c>
      <c r="U2353" t="s">
        <v>530</v>
      </c>
      <c r="W2353" t="s">
        <v>1381</v>
      </c>
      <c r="Z2353" t="s">
        <v>1377</v>
      </c>
      <c r="AA2353" t="s">
        <v>1378</v>
      </c>
      <c r="AD2353" t="s">
        <v>1379</v>
      </c>
      <c r="AE2353" t="s">
        <v>413</v>
      </c>
      <c r="AF2353" t="s">
        <v>1380</v>
      </c>
      <c r="AG2353" t="s">
        <v>338</v>
      </c>
      <c r="AH2353" t="s">
        <v>530</v>
      </c>
      <c r="AJ2353" t="s">
        <v>1381</v>
      </c>
      <c r="AL2353" t="s">
        <v>339</v>
      </c>
      <c r="AM2353">
        <v>1</v>
      </c>
      <c r="AN2353">
        <v>1</v>
      </c>
      <c r="AO2353">
        <v>12063</v>
      </c>
      <c r="AQ2353">
        <v>127155</v>
      </c>
      <c r="AR2353">
        <v>52430001</v>
      </c>
      <c r="AS2353" t="s">
        <v>927</v>
      </c>
      <c r="AT2353" t="s">
        <v>75</v>
      </c>
      <c r="AW2353" t="s">
        <v>340</v>
      </c>
      <c r="AX2353" t="s">
        <v>340</v>
      </c>
      <c r="AY2353" t="s">
        <v>357</v>
      </c>
      <c r="AZ2353" t="s">
        <v>363</v>
      </c>
      <c r="BY2353" t="s">
        <v>342</v>
      </c>
      <c r="EQ2353">
        <v>249990</v>
      </c>
      <c r="ER2353" t="s">
        <v>6821</v>
      </c>
      <c r="EV2353">
        <v>17287254</v>
      </c>
      <c r="EW2353">
        <v>928</v>
      </c>
      <c r="EX2353">
        <v>220850</v>
      </c>
      <c r="EY2353" t="s">
        <v>6822</v>
      </c>
      <c r="EZ2353">
        <v>1</v>
      </c>
      <c r="FC2353">
        <v>95385</v>
      </c>
      <c r="FD2353" t="s">
        <v>3531</v>
      </c>
    </row>
    <row r="2354" spans="1:160" x14ac:dyDescent="0.3">
      <c r="A2354" t="str">
        <f>VLOOKUP(B2354,Table2[],3,FALSE)</f>
        <v>Digital</v>
      </c>
      <c r="B2354" t="str">
        <f>IF(OR(ISNUMBER(FIND("QVC",Z2354)),ISNUMBER(FIND("QVC",AL2354))),"QVC",IF(OR(ISNUMBER(FIND("NCO",H2354)),ISNUMBER(FIND("NCO",Y2354))), "NCO", IF(AL2354="consumer","PMD.com",VLOOKUP(LEFT(H2354,2),Tables!$E$1:$F$11,2,FALSE))))</f>
        <v>PMD.com</v>
      </c>
      <c r="C2354">
        <f t="shared" si="111"/>
        <v>5341030</v>
      </c>
      <c r="D2354">
        <f t="shared" si="112"/>
        <v>1</v>
      </c>
      <c r="E2354" t="str">
        <f t="shared" ca="1" si="110"/>
        <v>shifted orders shipped</v>
      </c>
      <c r="F2354" t="s">
        <v>3539</v>
      </c>
      <c r="G2354" t="s">
        <v>335</v>
      </c>
      <c r="H2354" t="s">
        <v>6820</v>
      </c>
      <c r="I2354" s="6">
        <v>44012.277766203704</v>
      </c>
      <c r="J2354" t="s">
        <v>16</v>
      </c>
      <c r="K2354" s="6">
        <v>44013.370729166665</v>
      </c>
      <c r="M2354" t="s">
        <v>1377</v>
      </c>
      <c r="N2354" t="s">
        <v>1378</v>
      </c>
      <c r="Q2354" t="s">
        <v>1379</v>
      </c>
      <c r="R2354" t="s">
        <v>413</v>
      </c>
      <c r="S2354" t="s">
        <v>1380</v>
      </c>
      <c r="T2354" t="s">
        <v>338</v>
      </c>
      <c r="U2354" t="s">
        <v>530</v>
      </c>
      <c r="W2354" t="s">
        <v>1381</v>
      </c>
      <c r="Z2354" t="s">
        <v>1377</v>
      </c>
      <c r="AA2354" t="s">
        <v>1378</v>
      </c>
      <c r="AD2354" t="s">
        <v>1379</v>
      </c>
      <c r="AE2354" t="s">
        <v>413</v>
      </c>
      <c r="AF2354" t="s">
        <v>1380</v>
      </c>
      <c r="AG2354" t="s">
        <v>338</v>
      </c>
      <c r="AH2354" t="s">
        <v>530</v>
      </c>
      <c r="AJ2354" t="s">
        <v>1381</v>
      </c>
      <c r="AL2354" t="s">
        <v>339</v>
      </c>
      <c r="AM2354">
        <v>1</v>
      </c>
      <c r="AN2354">
        <v>1</v>
      </c>
      <c r="AO2354">
        <v>12859</v>
      </c>
      <c r="AQ2354">
        <v>124642</v>
      </c>
      <c r="AR2354">
        <v>5341030</v>
      </c>
      <c r="AS2354" t="s">
        <v>925</v>
      </c>
      <c r="AT2354" t="s">
        <v>926</v>
      </c>
      <c r="AW2354" t="s">
        <v>366</v>
      </c>
      <c r="AX2354" t="s">
        <v>366</v>
      </c>
      <c r="AY2354" t="s">
        <v>345</v>
      </c>
      <c r="AZ2354" t="s">
        <v>346</v>
      </c>
      <c r="BY2354" t="s">
        <v>342</v>
      </c>
      <c r="EQ2354">
        <v>243275</v>
      </c>
      <c r="ER2354" t="s">
        <v>6821</v>
      </c>
      <c r="EV2354">
        <v>17287254</v>
      </c>
      <c r="EW2354">
        <v>928</v>
      </c>
      <c r="EX2354">
        <v>220850</v>
      </c>
      <c r="EY2354" t="s">
        <v>6822</v>
      </c>
      <c r="EZ2354">
        <v>1</v>
      </c>
      <c r="FC2354">
        <v>95385</v>
      </c>
      <c r="FD2354" t="s">
        <v>3531</v>
      </c>
    </row>
    <row r="2355" spans="1:160" x14ac:dyDescent="0.3">
      <c r="A2355" t="str">
        <f>VLOOKUP(B2355,Table2[],3,FALSE)</f>
        <v>Digital</v>
      </c>
      <c r="B2355" t="str">
        <f>IF(OR(ISNUMBER(FIND("QVC",Z2355)),ISNUMBER(FIND("QVC",AL2355))),"QVC",IF(OR(ISNUMBER(FIND("NCO",H2355)),ISNUMBER(FIND("NCO",Y2355))), "NCO", IF(AL2355="consumer","PMD.com",VLOOKUP(LEFT(H2355,2),Tables!$E$1:$F$11,2,FALSE))))</f>
        <v>PMD.com</v>
      </c>
      <c r="C2355">
        <f t="shared" si="111"/>
        <v>53920001</v>
      </c>
      <c r="D2355">
        <f t="shared" si="112"/>
        <v>1</v>
      </c>
      <c r="E2355" t="str">
        <f t="shared" ca="1" si="110"/>
        <v>shifted orders shipped</v>
      </c>
      <c r="F2355" t="s">
        <v>3539</v>
      </c>
      <c r="G2355" t="s">
        <v>335</v>
      </c>
      <c r="H2355" t="s">
        <v>6820</v>
      </c>
      <c r="I2355" s="6">
        <v>44012.277766203704</v>
      </c>
      <c r="J2355" t="s">
        <v>16</v>
      </c>
      <c r="K2355" s="6">
        <v>44013.370729166665</v>
      </c>
      <c r="M2355" t="s">
        <v>1377</v>
      </c>
      <c r="N2355" t="s">
        <v>1378</v>
      </c>
      <c r="Q2355" t="s">
        <v>1379</v>
      </c>
      <c r="R2355" t="s">
        <v>413</v>
      </c>
      <c r="S2355" t="s">
        <v>1380</v>
      </c>
      <c r="T2355" t="s">
        <v>338</v>
      </c>
      <c r="U2355" t="s">
        <v>530</v>
      </c>
      <c r="W2355" t="s">
        <v>1381</v>
      </c>
      <c r="Z2355" t="s">
        <v>1377</v>
      </c>
      <c r="AA2355" t="s">
        <v>1378</v>
      </c>
      <c r="AD2355" t="s">
        <v>1379</v>
      </c>
      <c r="AE2355" t="s">
        <v>413</v>
      </c>
      <c r="AF2355" t="s">
        <v>1380</v>
      </c>
      <c r="AG2355" t="s">
        <v>338</v>
      </c>
      <c r="AH2355" t="s">
        <v>530</v>
      </c>
      <c r="AJ2355" t="s">
        <v>1381</v>
      </c>
      <c r="AL2355" t="s">
        <v>339</v>
      </c>
      <c r="AM2355">
        <v>1</v>
      </c>
      <c r="AN2355">
        <v>1</v>
      </c>
      <c r="AO2355">
        <v>14899</v>
      </c>
      <c r="AQ2355">
        <v>124468</v>
      </c>
      <c r="AR2355">
        <v>53920001</v>
      </c>
      <c r="AS2355">
        <v>9000000</v>
      </c>
      <c r="AT2355" t="s">
        <v>40</v>
      </c>
      <c r="AW2355" t="s">
        <v>343</v>
      </c>
      <c r="BY2355" t="s">
        <v>342</v>
      </c>
      <c r="EQ2355">
        <v>243396</v>
      </c>
      <c r="ER2355" t="s">
        <v>6821</v>
      </c>
      <c r="EV2355">
        <v>17287254</v>
      </c>
      <c r="EW2355">
        <v>928</v>
      </c>
      <c r="EX2355">
        <v>220850</v>
      </c>
      <c r="EY2355" t="s">
        <v>6822</v>
      </c>
      <c r="EZ2355">
        <v>1</v>
      </c>
      <c r="FC2355">
        <v>95385</v>
      </c>
      <c r="FD2355" t="s">
        <v>3531</v>
      </c>
    </row>
    <row r="2356" spans="1:160" x14ac:dyDescent="0.3">
      <c r="A2356" t="str">
        <f>VLOOKUP(B2356,Table2[],3,FALSE)</f>
        <v>Digital</v>
      </c>
      <c r="B2356" t="str">
        <f>IF(OR(ISNUMBER(FIND("QVC",Z2356)),ISNUMBER(FIND("QVC",AL2356))),"QVC",IF(OR(ISNUMBER(FIND("NCO",H2356)),ISNUMBER(FIND("NCO",Y2356))), "NCO", IF(AL2356="consumer","PMD.com",VLOOKUP(LEFT(H2356,2),Tables!$E$1:$F$11,2,FALSE))))</f>
        <v>PMD.com</v>
      </c>
      <c r="C2356">
        <f t="shared" si="111"/>
        <v>51090030</v>
      </c>
      <c r="D2356">
        <f t="shared" si="112"/>
        <v>1</v>
      </c>
      <c r="E2356" t="str">
        <f t="shared" ca="1" si="110"/>
        <v>shifted orders shipped</v>
      </c>
      <c r="F2356" t="s">
        <v>3539</v>
      </c>
      <c r="G2356" t="s">
        <v>335</v>
      </c>
      <c r="H2356" t="s">
        <v>6820</v>
      </c>
      <c r="I2356" s="6">
        <v>44012.277766203704</v>
      </c>
      <c r="J2356" t="s">
        <v>16</v>
      </c>
      <c r="K2356" s="6">
        <v>44013.370729166665</v>
      </c>
      <c r="M2356" t="s">
        <v>1377</v>
      </c>
      <c r="N2356" t="s">
        <v>1378</v>
      </c>
      <c r="Q2356" t="s">
        <v>1379</v>
      </c>
      <c r="R2356" t="s">
        <v>413</v>
      </c>
      <c r="S2356" t="s">
        <v>1380</v>
      </c>
      <c r="T2356" t="s">
        <v>338</v>
      </c>
      <c r="U2356" t="s">
        <v>530</v>
      </c>
      <c r="W2356" t="s">
        <v>1381</v>
      </c>
      <c r="Z2356" t="s">
        <v>1377</v>
      </c>
      <c r="AA2356" t="s">
        <v>1378</v>
      </c>
      <c r="AD2356" t="s">
        <v>1379</v>
      </c>
      <c r="AE2356" t="s">
        <v>413</v>
      </c>
      <c r="AF2356" t="s">
        <v>1380</v>
      </c>
      <c r="AG2356" t="s">
        <v>338</v>
      </c>
      <c r="AH2356" t="s">
        <v>530</v>
      </c>
      <c r="AJ2356" t="s">
        <v>1381</v>
      </c>
      <c r="AL2356" t="s">
        <v>339</v>
      </c>
      <c r="AM2356">
        <v>1</v>
      </c>
      <c r="AN2356">
        <v>1</v>
      </c>
      <c r="AO2356">
        <v>6688</v>
      </c>
      <c r="AQ2356">
        <v>125960</v>
      </c>
      <c r="AR2356">
        <v>51090030</v>
      </c>
      <c r="AS2356" t="s">
        <v>3043</v>
      </c>
      <c r="AT2356" t="s">
        <v>628</v>
      </c>
      <c r="AW2356" t="s">
        <v>343</v>
      </c>
      <c r="BY2356" t="s">
        <v>342</v>
      </c>
      <c r="BZ2356" t="b">
        <v>0</v>
      </c>
      <c r="EQ2356">
        <v>243047</v>
      </c>
      <c r="ER2356" t="s">
        <v>6821</v>
      </c>
      <c r="EV2356">
        <v>17287254</v>
      </c>
      <c r="EW2356">
        <v>928</v>
      </c>
      <c r="EX2356">
        <v>220850</v>
      </c>
      <c r="EY2356" t="s">
        <v>6822</v>
      </c>
      <c r="EZ2356">
        <v>1</v>
      </c>
      <c r="FC2356">
        <v>95385</v>
      </c>
      <c r="FD2356" t="s">
        <v>3531</v>
      </c>
    </row>
    <row r="2357" spans="1:160" x14ac:dyDescent="0.3">
      <c r="A2357" t="str">
        <f>VLOOKUP(B2357,Table2[],3,FALSE)</f>
        <v>Digital</v>
      </c>
      <c r="B2357" t="str">
        <f>IF(OR(ISNUMBER(FIND("QVC",Z2357)),ISNUMBER(FIND("QVC",AL2357))),"QVC",IF(OR(ISNUMBER(FIND("NCO",H2357)),ISNUMBER(FIND("NCO",Y2357))), "NCO", IF(AL2357="consumer","PMD.com",VLOOKUP(LEFT(H2357,2),Tables!$E$1:$F$11,2,FALSE))))</f>
        <v>PMD.com</v>
      </c>
      <c r="C2357">
        <f t="shared" si="111"/>
        <v>53450001</v>
      </c>
      <c r="D2357">
        <f t="shared" si="112"/>
        <v>1</v>
      </c>
      <c r="E2357" t="str">
        <f t="shared" ca="1" si="110"/>
        <v>shifted orders shipped</v>
      </c>
      <c r="F2357" t="s">
        <v>3539</v>
      </c>
      <c r="G2357" t="s">
        <v>335</v>
      </c>
      <c r="H2357" t="s">
        <v>6820</v>
      </c>
      <c r="I2357" s="6">
        <v>44012.277766203704</v>
      </c>
      <c r="J2357" t="s">
        <v>16</v>
      </c>
      <c r="K2357" s="6">
        <v>44013.370729166665</v>
      </c>
      <c r="M2357" t="s">
        <v>1377</v>
      </c>
      <c r="N2357" t="s">
        <v>1378</v>
      </c>
      <c r="Q2357" t="s">
        <v>1379</v>
      </c>
      <c r="R2357" t="s">
        <v>413</v>
      </c>
      <c r="S2357" t="s">
        <v>1380</v>
      </c>
      <c r="T2357" t="s">
        <v>338</v>
      </c>
      <c r="U2357" t="s">
        <v>530</v>
      </c>
      <c r="W2357" t="s">
        <v>1381</v>
      </c>
      <c r="Z2357" t="s">
        <v>1377</v>
      </c>
      <c r="AA2357" t="s">
        <v>1378</v>
      </c>
      <c r="AD2357" t="s">
        <v>1379</v>
      </c>
      <c r="AE2357" t="s">
        <v>413</v>
      </c>
      <c r="AF2357" t="s">
        <v>1380</v>
      </c>
      <c r="AG2357" t="s">
        <v>338</v>
      </c>
      <c r="AH2357" t="s">
        <v>530</v>
      </c>
      <c r="AJ2357" t="s">
        <v>1381</v>
      </c>
      <c r="AL2357" t="s">
        <v>339</v>
      </c>
      <c r="AM2357">
        <v>1</v>
      </c>
      <c r="AN2357">
        <v>1</v>
      </c>
      <c r="AO2357">
        <v>6117</v>
      </c>
      <c r="AQ2357">
        <v>124723</v>
      </c>
      <c r="AR2357">
        <v>53450001</v>
      </c>
      <c r="AS2357" t="s">
        <v>89</v>
      </c>
      <c r="AT2357" t="s">
        <v>144</v>
      </c>
      <c r="AW2357" t="s">
        <v>340</v>
      </c>
      <c r="AX2357" t="s">
        <v>340</v>
      </c>
      <c r="AY2357" t="s">
        <v>345</v>
      </c>
      <c r="AZ2357">
        <v>0</v>
      </c>
      <c r="EQ2357">
        <v>252730</v>
      </c>
      <c r="ER2357" t="s">
        <v>6821</v>
      </c>
      <c r="EV2357">
        <v>17287254</v>
      </c>
      <c r="EW2357">
        <v>928</v>
      </c>
      <c r="EX2357">
        <v>220850</v>
      </c>
      <c r="EY2357" t="s">
        <v>6822</v>
      </c>
      <c r="EZ2357">
        <v>1</v>
      </c>
      <c r="FC2357">
        <v>53450001</v>
      </c>
      <c r="FD2357" t="s">
        <v>144</v>
      </c>
    </row>
    <row r="2358" spans="1:160" x14ac:dyDescent="0.3">
      <c r="A2358" t="str">
        <f>VLOOKUP(B2358,Table2[],3,FALSE)</f>
        <v>Digital</v>
      </c>
      <c r="B2358" t="str">
        <f>IF(OR(ISNUMBER(FIND("QVC",Z2358)),ISNUMBER(FIND("QVC",AL2358))),"QVC",IF(OR(ISNUMBER(FIND("NCO",H2358)),ISNUMBER(FIND("NCO",Y2358))), "NCO", IF(AL2358="consumer","PMD.com",VLOOKUP(LEFT(H2358,2),Tables!$E$1:$F$11,2,FALSE))))</f>
        <v>PMD.com</v>
      </c>
      <c r="C2358">
        <f t="shared" si="111"/>
        <v>51090030</v>
      </c>
      <c r="D2358">
        <f t="shared" si="112"/>
        <v>1</v>
      </c>
      <c r="E2358" t="str">
        <f t="shared" ca="1" si="110"/>
        <v>shifted orders shipped</v>
      </c>
      <c r="F2358" t="s">
        <v>3539</v>
      </c>
      <c r="G2358" t="s">
        <v>335</v>
      </c>
      <c r="H2358" t="s">
        <v>6823</v>
      </c>
      <c r="I2358" s="6">
        <v>44012.273148148146</v>
      </c>
      <c r="J2358" t="s">
        <v>16</v>
      </c>
      <c r="K2358" s="6">
        <v>44013.371296296296</v>
      </c>
      <c r="M2358" t="s">
        <v>6824</v>
      </c>
      <c r="N2358" t="s">
        <v>6825</v>
      </c>
      <c r="O2358" t="s">
        <v>680</v>
      </c>
      <c r="Q2358" t="s">
        <v>6826</v>
      </c>
      <c r="R2358" t="s">
        <v>414</v>
      </c>
      <c r="S2358" t="s">
        <v>6827</v>
      </c>
      <c r="T2358" t="s">
        <v>338</v>
      </c>
      <c r="U2358" t="s">
        <v>530</v>
      </c>
      <c r="W2358" t="s">
        <v>6828</v>
      </c>
      <c r="Z2358" t="s">
        <v>6824</v>
      </c>
      <c r="AA2358" t="s">
        <v>6825</v>
      </c>
      <c r="AB2358" t="s">
        <v>680</v>
      </c>
      <c r="AD2358" t="s">
        <v>6826</v>
      </c>
      <c r="AE2358" t="s">
        <v>414</v>
      </c>
      <c r="AF2358" t="s">
        <v>6827</v>
      </c>
      <c r="AG2358" t="s">
        <v>338</v>
      </c>
      <c r="AH2358" t="s">
        <v>530</v>
      </c>
      <c r="AJ2358" t="s">
        <v>6828</v>
      </c>
      <c r="AL2358" t="s">
        <v>339</v>
      </c>
      <c r="AM2358">
        <v>1</v>
      </c>
      <c r="AN2358">
        <v>1</v>
      </c>
      <c r="AO2358">
        <v>6688</v>
      </c>
      <c r="AQ2358">
        <v>125960</v>
      </c>
      <c r="AR2358">
        <v>51090030</v>
      </c>
      <c r="AS2358" t="s">
        <v>3043</v>
      </c>
      <c r="AT2358" t="s">
        <v>628</v>
      </c>
      <c r="AW2358" t="s">
        <v>343</v>
      </c>
      <c r="BY2358" t="s">
        <v>342</v>
      </c>
      <c r="BZ2358" t="b">
        <v>0</v>
      </c>
      <c r="EQ2358">
        <v>243047</v>
      </c>
      <c r="ER2358" t="s">
        <v>6829</v>
      </c>
      <c r="EV2358">
        <v>17287252</v>
      </c>
      <c r="EW2358">
        <v>928</v>
      </c>
      <c r="EX2358">
        <v>220848</v>
      </c>
      <c r="EY2358" t="s">
        <v>6830</v>
      </c>
      <c r="EZ2358">
        <v>1</v>
      </c>
      <c r="FC2358">
        <v>95384</v>
      </c>
      <c r="FD2358" t="s">
        <v>3530</v>
      </c>
    </row>
    <row r="2359" spans="1:160" x14ac:dyDescent="0.3">
      <c r="A2359" t="str">
        <f>VLOOKUP(B2359,Table2[],3,FALSE)</f>
        <v>Digital</v>
      </c>
      <c r="B2359" t="str">
        <f>IF(OR(ISNUMBER(FIND("QVC",Z2359)),ISNUMBER(FIND("QVC",AL2359))),"QVC",IF(OR(ISNUMBER(FIND("NCO",H2359)),ISNUMBER(FIND("NCO",Y2359))), "NCO", IF(AL2359="consumer","PMD.com",VLOOKUP(LEFT(H2359,2),Tables!$E$1:$F$11,2,FALSE))))</f>
        <v>PMD.com</v>
      </c>
      <c r="C2359">
        <f t="shared" si="111"/>
        <v>53920001</v>
      </c>
      <c r="D2359">
        <f t="shared" si="112"/>
        <v>1</v>
      </c>
      <c r="E2359" t="str">
        <f t="shared" ca="1" si="110"/>
        <v>shifted orders shipped</v>
      </c>
      <c r="F2359" t="s">
        <v>3539</v>
      </c>
      <c r="G2359" t="s">
        <v>335</v>
      </c>
      <c r="H2359" t="s">
        <v>6823</v>
      </c>
      <c r="I2359" s="6">
        <v>44012.273148148146</v>
      </c>
      <c r="J2359" t="s">
        <v>16</v>
      </c>
      <c r="K2359" s="6">
        <v>44013.371296296296</v>
      </c>
      <c r="M2359" t="s">
        <v>6824</v>
      </c>
      <c r="N2359" t="s">
        <v>6825</v>
      </c>
      <c r="O2359" t="s">
        <v>680</v>
      </c>
      <c r="Q2359" t="s">
        <v>6826</v>
      </c>
      <c r="R2359" t="s">
        <v>414</v>
      </c>
      <c r="S2359" t="s">
        <v>6827</v>
      </c>
      <c r="T2359" t="s">
        <v>338</v>
      </c>
      <c r="U2359" t="s">
        <v>530</v>
      </c>
      <c r="W2359" t="s">
        <v>6828</v>
      </c>
      <c r="Z2359" t="s">
        <v>6824</v>
      </c>
      <c r="AA2359" t="s">
        <v>6825</v>
      </c>
      <c r="AB2359" t="s">
        <v>680</v>
      </c>
      <c r="AD2359" t="s">
        <v>6826</v>
      </c>
      <c r="AE2359" t="s">
        <v>414</v>
      </c>
      <c r="AF2359" t="s">
        <v>6827</v>
      </c>
      <c r="AG2359" t="s">
        <v>338</v>
      </c>
      <c r="AH2359" t="s">
        <v>530</v>
      </c>
      <c r="AJ2359" t="s">
        <v>6828</v>
      </c>
      <c r="AL2359" t="s">
        <v>339</v>
      </c>
      <c r="AM2359">
        <v>1</v>
      </c>
      <c r="AN2359">
        <v>1</v>
      </c>
      <c r="AO2359">
        <v>14899</v>
      </c>
      <c r="AQ2359">
        <v>124468</v>
      </c>
      <c r="AR2359">
        <v>53920001</v>
      </c>
      <c r="AS2359">
        <v>9000000</v>
      </c>
      <c r="AT2359" t="s">
        <v>40</v>
      </c>
      <c r="AW2359" t="s">
        <v>343</v>
      </c>
      <c r="BY2359" t="s">
        <v>342</v>
      </c>
      <c r="EQ2359">
        <v>243396</v>
      </c>
      <c r="ER2359" t="s">
        <v>6829</v>
      </c>
      <c r="EV2359">
        <v>17287252</v>
      </c>
      <c r="EW2359">
        <v>928</v>
      </c>
      <c r="EX2359">
        <v>220848</v>
      </c>
      <c r="EY2359" t="s">
        <v>6830</v>
      </c>
      <c r="EZ2359">
        <v>1</v>
      </c>
      <c r="FC2359">
        <v>95384</v>
      </c>
      <c r="FD2359" t="s">
        <v>3530</v>
      </c>
    </row>
    <row r="2360" spans="1:160" x14ac:dyDescent="0.3">
      <c r="A2360" t="str">
        <f>VLOOKUP(B2360,Table2[],3,FALSE)</f>
        <v>Digital</v>
      </c>
      <c r="B2360" t="str">
        <f>IF(OR(ISNUMBER(FIND("QVC",Z2360)),ISNUMBER(FIND("QVC",AL2360))),"QVC",IF(OR(ISNUMBER(FIND("NCO",H2360)),ISNUMBER(FIND("NCO",Y2360))), "NCO", IF(AL2360="consumer","PMD.com",VLOOKUP(LEFT(H2360,2),Tables!$E$1:$F$11,2,FALSE))))</f>
        <v>PMD.com</v>
      </c>
      <c r="C2360">
        <f t="shared" si="111"/>
        <v>52430001</v>
      </c>
      <c r="D2360">
        <f t="shared" si="112"/>
        <v>1</v>
      </c>
      <c r="E2360" t="str">
        <f t="shared" ca="1" si="110"/>
        <v>shifted orders shipped</v>
      </c>
      <c r="F2360" t="s">
        <v>3539</v>
      </c>
      <c r="G2360" t="s">
        <v>335</v>
      </c>
      <c r="H2360" t="s">
        <v>6823</v>
      </c>
      <c r="I2360" s="6">
        <v>44012.273148148146</v>
      </c>
      <c r="J2360" t="s">
        <v>16</v>
      </c>
      <c r="K2360" s="6">
        <v>44013.371296296296</v>
      </c>
      <c r="M2360" t="s">
        <v>6824</v>
      </c>
      <c r="N2360" t="s">
        <v>6825</v>
      </c>
      <c r="O2360" t="s">
        <v>680</v>
      </c>
      <c r="Q2360" t="s">
        <v>6826</v>
      </c>
      <c r="R2360" t="s">
        <v>414</v>
      </c>
      <c r="S2360" t="s">
        <v>6827</v>
      </c>
      <c r="T2360" t="s">
        <v>338</v>
      </c>
      <c r="U2360" t="s">
        <v>530</v>
      </c>
      <c r="W2360" t="s">
        <v>6828</v>
      </c>
      <c r="Z2360" t="s">
        <v>6824</v>
      </c>
      <c r="AA2360" t="s">
        <v>6825</v>
      </c>
      <c r="AB2360" t="s">
        <v>680</v>
      </c>
      <c r="AD2360" t="s">
        <v>6826</v>
      </c>
      <c r="AE2360" t="s">
        <v>414</v>
      </c>
      <c r="AF2360" t="s">
        <v>6827</v>
      </c>
      <c r="AG2360" t="s">
        <v>338</v>
      </c>
      <c r="AH2360" t="s">
        <v>530</v>
      </c>
      <c r="AJ2360" t="s">
        <v>6828</v>
      </c>
      <c r="AL2360" t="s">
        <v>339</v>
      </c>
      <c r="AM2360">
        <v>1</v>
      </c>
      <c r="AN2360">
        <v>1</v>
      </c>
      <c r="AO2360">
        <v>12063</v>
      </c>
      <c r="AQ2360">
        <v>127155</v>
      </c>
      <c r="AR2360">
        <v>52430001</v>
      </c>
      <c r="AS2360" t="s">
        <v>927</v>
      </c>
      <c r="AT2360" t="s">
        <v>75</v>
      </c>
      <c r="AW2360" t="s">
        <v>340</v>
      </c>
      <c r="AX2360" t="s">
        <v>340</v>
      </c>
      <c r="AY2360" t="s">
        <v>357</v>
      </c>
      <c r="AZ2360" t="s">
        <v>363</v>
      </c>
      <c r="BY2360" t="s">
        <v>342</v>
      </c>
      <c r="EQ2360">
        <v>249990</v>
      </c>
      <c r="ER2360" t="s">
        <v>6829</v>
      </c>
      <c r="EV2360">
        <v>17287252</v>
      </c>
      <c r="EW2360">
        <v>928</v>
      </c>
      <c r="EX2360">
        <v>220848</v>
      </c>
      <c r="EY2360" t="s">
        <v>6830</v>
      </c>
      <c r="EZ2360">
        <v>1</v>
      </c>
      <c r="FC2360">
        <v>95384</v>
      </c>
      <c r="FD2360" t="s">
        <v>3530</v>
      </c>
    </row>
    <row r="2361" spans="1:160" x14ac:dyDescent="0.3">
      <c r="A2361" t="str">
        <f>VLOOKUP(B2361,Table2[],3,FALSE)</f>
        <v>Digital</v>
      </c>
      <c r="B2361" t="str">
        <f>IF(OR(ISNUMBER(FIND("QVC",Z2361)),ISNUMBER(FIND("QVC",AL2361))),"QVC",IF(OR(ISNUMBER(FIND("NCO",H2361)),ISNUMBER(FIND("NCO",Y2361))), "NCO", IF(AL2361="consumer","PMD.com",VLOOKUP(LEFT(H2361,2),Tables!$E$1:$F$11,2,FALSE))))</f>
        <v>PMD.com</v>
      </c>
      <c r="C2361">
        <f t="shared" si="111"/>
        <v>51070001</v>
      </c>
      <c r="D2361">
        <f t="shared" si="112"/>
        <v>1</v>
      </c>
      <c r="E2361" t="str">
        <f t="shared" ca="1" si="110"/>
        <v>shifted orders shipped</v>
      </c>
      <c r="F2361" t="s">
        <v>3539</v>
      </c>
      <c r="G2361" t="s">
        <v>335</v>
      </c>
      <c r="H2361" t="s">
        <v>6823</v>
      </c>
      <c r="I2361" s="6">
        <v>44012.273148148146</v>
      </c>
      <c r="J2361" t="s">
        <v>16</v>
      </c>
      <c r="K2361" s="6">
        <v>44013.371296296296</v>
      </c>
      <c r="M2361" t="s">
        <v>6824</v>
      </c>
      <c r="N2361" t="s">
        <v>6825</v>
      </c>
      <c r="O2361" t="s">
        <v>680</v>
      </c>
      <c r="Q2361" t="s">
        <v>6826</v>
      </c>
      <c r="R2361" t="s">
        <v>414</v>
      </c>
      <c r="S2361" t="s">
        <v>6827</v>
      </c>
      <c r="T2361" t="s">
        <v>338</v>
      </c>
      <c r="U2361" t="s">
        <v>530</v>
      </c>
      <c r="W2361" t="s">
        <v>6828</v>
      </c>
      <c r="Z2361" t="s">
        <v>6824</v>
      </c>
      <c r="AA2361" t="s">
        <v>6825</v>
      </c>
      <c r="AB2361" t="s">
        <v>680</v>
      </c>
      <c r="AD2361" t="s">
        <v>6826</v>
      </c>
      <c r="AE2361" t="s">
        <v>414</v>
      </c>
      <c r="AF2361" t="s">
        <v>6827</v>
      </c>
      <c r="AG2361" t="s">
        <v>338</v>
      </c>
      <c r="AH2361" t="s">
        <v>530</v>
      </c>
      <c r="AJ2361" t="s">
        <v>6828</v>
      </c>
      <c r="AL2361" t="s">
        <v>339</v>
      </c>
      <c r="AM2361">
        <v>1</v>
      </c>
      <c r="AN2361">
        <v>1</v>
      </c>
      <c r="AO2361">
        <v>10147</v>
      </c>
      <c r="AQ2361">
        <v>124429</v>
      </c>
      <c r="AR2361">
        <v>51070001</v>
      </c>
      <c r="AS2361" t="s">
        <v>1886</v>
      </c>
      <c r="AT2361" t="s">
        <v>45</v>
      </c>
      <c r="AW2361" t="s">
        <v>343</v>
      </c>
      <c r="BY2361" t="s">
        <v>342</v>
      </c>
      <c r="EQ2361">
        <v>251956</v>
      </c>
      <c r="ER2361" t="s">
        <v>6829</v>
      </c>
      <c r="EV2361">
        <v>17287252</v>
      </c>
      <c r="EW2361">
        <v>928</v>
      </c>
      <c r="EX2361">
        <v>220848</v>
      </c>
      <c r="EY2361" t="s">
        <v>6830</v>
      </c>
      <c r="EZ2361">
        <v>1</v>
      </c>
      <c r="FC2361">
        <v>51070001</v>
      </c>
      <c r="FD2361" t="s">
        <v>45</v>
      </c>
    </row>
    <row r="2362" spans="1:160" x14ac:dyDescent="0.3">
      <c r="A2362" t="str">
        <f>VLOOKUP(B2362,Table2[],3,FALSE)</f>
        <v>Digital</v>
      </c>
      <c r="B2362" t="str">
        <f>IF(OR(ISNUMBER(FIND("QVC",Z2362)),ISNUMBER(FIND("QVC",AL2362))),"QVC",IF(OR(ISNUMBER(FIND("NCO",H2362)),ISNUMBER(FIND("NCO",Y2362))), "NCO", IF(AL2362="consumer","PMD.com",VLOOKUP(LEFT(H2362,2),Tables!$E$1:$F$11,2,FALSE))))</f>
        <v>PMD.com</v>
      </c>
      <c r="C2362">
        <f t="shared" si="111"/>
        <v>52460001</v>
      </c>
      <c r="D2362">
        <f t="shared" si="112"/>
        <v>1</v>
      </c>
      <c r="E2362" t="str">
        <f t="shared" ca="1" si="110"/>
        <v>shifted orders shipped</v>
      </c>
      <c r="F2362" t="s">
        <v>3539</v>
      </c>
      <c r="G2362" t="s">
        <v>335</v>
      </c>
      <c r="H2362" t="s">
        <v>6823</v>
      </c>
      <c r="I2362" s="6">
        <v>44012.273148148146</v>
      </c>
      <c r="J2362" t="s">
        <v>16</v>
      </c>
      <c r="K2362" s="6">
        <v>44013.371296296296</v>
      </c>
      <c r="M2362" t="s">
        <v>6824</v>
      </c>
      <c r="N2362" t="s">
        <v>6825</v>
      </c>
      <c r="O2362" t="s">
        <v>680</v>
      </c>
      <c r="Q2362" t="s">
        <v>6826</v>
      </c>
      <c r="R2362" t="s">
        <v>414</v>
      </c>
      <c r="S2362" t="s">
        <v>6827</v>
      </c>
      <c r="T2362" t="s">
        <v>338</v>
      </c>
      <c r="U2362" t="s">
        <v>530</v>
      </c>
      <c r="W2362" t="s">
        <v>6828</v>
      </c>
      <c r="Z2362" t="s">
        <v>6824</v>
      </c>
      <c r="AA2362" t="s">
        <v>6825</v>
      </c>
      <c r="AB2362" t="s">
        <v>680</v>
      </c>
      <c r="AD2362" t="s">
        <v>6826</v>
      </c>
      <c r="AE2362" t="s">
        <v>414</v>
      </c>
      <c r="AF2362" t="s">
        <v>6827</v>
      </c>
      <c r="AG2362" t="s">
        <v>338</v>
      </c>
      <c r="AH2362" t="s">
        <v>530</v>
      </c>
      <c r="AJ2362" t="s">
        <v>6828</v>
      </c>
      <c r="AL2362" t="s">
        <v>339</v>
      </c>
      <c r="AM2362">
        <v>1</v>
      </c>
      <c r="AN2362">
        <v>1</v>
      </c>
      <c r="AO2362">
        <v>14007</v>
      </c>
      <c r="AQ2362">
        <v>127157</v>
      </c>
      <c r="AR2362">
        <v>52460001</v>
      </c>
      <c r="AS2362" t="s">
        <v>972</v>
      </c>
      <c r="AT2362" t="s">
        <v>76</v>
      </c>
      <c r="AW2362" t="s">
        <v>340</v>
      </c>
      <c r="AX2362" t="s">
        <v>340</v>
      </c>
      <c r="AY2362" t="s">
        <v>341</v>
      </c>
      <c r="AZ2362">
        <v>0</v>
      </c>
      <c r="BY2362" t="s">
        <v>342</v>
      </c>
      <c r="EQ2362">
        <v>252044</v>
      </c>
      <c r="ER2362" t="s">
        <v>6829</v>
      </c>
      <c r="EV2362">
        <v>17287252</v>
      </c>
      <c r="EW2362">
        <v>928</v>
      </c>
      <c r="EX2362">
        <v>220848</v>
      </c>
      <c r="EY2362" t="s">
        <v>6830</v>
      </c>
      <c r="EZ2362">
        <v>1</v>
      </c>
      <c r="FC2362">
        <v>52460001</v>
      </c>
      <c r="FD2362" t="s">
        <v>76</v>
      </c>
    </row>
    <row r="2363" spans="1:160" x14ac:dyDescent="0.3">
      <c r="A2363" t="str">
        <f>VLOOKUP(B2363,Table2[],3,FALSE)</f>
        <v>Digital</v>
      </c>
      <c r="B2363" t="str">
        <f>IF(OR(ISNUMBER(FIND("QVC",Z2363)),ISNUMBER(FIND("QVC",AL2363))),"QVC",IF(OR(ISNUMBER(FIND("NCO",H2363)),ISNUMBER(FIND("NCO",Y2363))), "NCO", IF(AL2363="consumer","PMD.com",VLOOKUP(LEFT(H2363,2),Tables!$E$1:$F$11,2,FALSE))))</f>
        <v>PMD.com</v>
      </c>
      <c r="C2363">
        <f t="shared" si="111"/>
        <v>52230001</v>
      </c>
      <c r="D2363">
        <f t="shared" si="112"/>
        <v>1</v>
      </c>
      <c r="E2363" t="str">
        <f t="shared" ca="1" si="110"/>
        <v>shifted orders shipped</v>
      </c>
      <c r="F2363" t="s">
        <v>3539</v>
      </c>
      <c r="G2363" t="s">
        <v>335</v>
      </c>
      <c r="H2363" t="s">
        <v>6823</v>
      </c>
      <c r="I2363" s="6">
        <v>44012.273148148146</v>
      </c>
      <c r="J2363" t="s">
        <v>16</v>
      </c>
      <c r="K2363" s="6">
        <v>44013.371296296296</v>
      </c>
      <c r="M2363" t="s">
        <v>6824</v>
      </c>
      <c r="N2363" t="s">
        <v>6825</v>
      </c>
      <c r="O2363" t="s">
        <v>680</v>
      </c>
      <c r="Q2363" t="s">
        <v>6826</v>
      </c>
      <c r="R2363" t="s">
        <v>414</v>
      </c>
      <c r="S2363" t="s">
        <v>6827</v>
      </c>
      <c r="T2363" t="s">
        <v>338</v>
      </c>
      <c r="U2363" t="s">
        <v>530</v>
      </c>
      <c r="W2363" t="s">
        <v>6828</v>
      </c>
      <c r="Z2363" t="s">
        <v>6824</v>
      </c>
      <c r="AA2363" t="s">
        <v>6825</v>
      </c>
      <c r="AB2363" t="s">
        <v>680</v>
      </c>
      <c r="AD2363" t="s">
        <v>6826</v>
      </c>
      <c r="AE2363" t="s">
        <v>414</v>
      </c>
      <c r="AF2363" t="s">
        <v>6827</v>
      </c>
      <c r="AG2363" t="s">
        <v>338</v>
      </c>
      <c r="AH2363" t="s">
        <v>530</v>
      </c>
      <c r="AJ2363" t="s">
        <v>6828</v>
      </c>
      <c r="AL2363" t="s">
        <v>339</v>
      </c>
      <c r="AM2363">
        <v>1</v>
      </c>
      <c r="AN2363">
        <v>1</v>
      </c>
      <c r="AO2363">
        <v>1194</v>
      </c>
      <c r="AQ2363">
        <v>124434</v>
      </c>
      <c r="AR2363">
        <v>52230001</v>
      </c>
      <c r="AS2363" t="s">
        <v>105</v>
      </c>
      <c r="AT2363" t="s">
        <v>106</v>
      </c>
      <c r="AW2363" t="s">
        <v>340</v>
      </c>
      <c r="AX2363" t="s">
        <v>340</v>
      </c>
      <c r="AY2363" t="s">
        <v>341</v>
      </c>
      <c r="AZ2363">
        <v>0</v>
      </c>
      <c r="BY2363" t="s">
        <v>342</v>
      </c>
      <c r="EQ2363">
        <v>247324</v>
      </c>
      <c r="ER2363" t="s">
        <v>6829</v>
      </c>
      <c r="EV2363">
        <v>17287252</v>
      </c>
      <c r="EW2363">
        <v>928</v>
      </c>
      <c r="EX2363">
        <v>220848</v>
      </c>
      <c r="EY2363" t="s">
        <v>6830</v>
      </c>
      <c r="EZ2363">
        <v>1</v>
      </c>
      <c r="FC2363">
        <v>52230001</v>
      </c>
      <c r="FD2363" t="s">
        <v>106</v>
      </c>
    </row>
    <row r="2364" spans="1:160" x14ac:dyDescent="0.3">
      <c r="A2364" t="str">
        <f>VLOOKUP(B2364,Table2[],3,FALSE)</f>
        <v>Digital</v>
      </c>
      <c r="B2364" t="str">
        <f>IF(OR(ISNUMBER(FIND("QVC",Z2364)),ISNUMBER(FIND("QVC",AL2364))),"QVC",IF(OR(ISNUMBER(FIND("NCO",H2364)),ISNUMBER(FIND("NCO",Y2364))), "NCO", IF(AL2364="consumer","PMD.com",VLOOKUP(LEFT(H2364,2),Tables!$E$1:$F$11,2,FALSE))))</f>
        <v>PMD.com</v>
      </c>
      <c r="C2364">
        <f t="shared" si="111"/>
        <v>51090061</v>
      </c>
      <c r="D2364">
        <f t="shared" si="112"/>
        <v>1</v>
      </c>
      <c r="E2364" t="str">
        <f t="shared" ca="1" si="110"/>
        <v>shifted orders shipped</v>
      </c>
      <c r="F2364" t="s">
        <v>3539</v>
      </c>
      <c r="G2364" t="s">
        <v>335</v>
      </c>
      <c r="H2364" t="s">
        <v>6831</v>
      </c>
      <c r="I2364" s="6">
        <v>44012.858576388891</v>
      </c>
      <c r="J2364" t="s">
        <v>16</v>
      </c>
      <c r="K2364" s="6">
        <v>44013.371689814812</v>
      </c>
      <c r="M2364" t="s">
        <v>6832</v>
      </c>
      <c r="N2364" t="s">
        <v>6833</v>
      </c>
      <c r="Q2364" t="s">
        <v>1178</v>
      </c>
      <c r="R2364" t="s">
        <v>418</v>
      </c>
      <c r="S2364">
        <v>35242</v>
      </c>
      <c r="T2364" t="s">
        <v>338</v>
      </c>
      <c r="U2364" t="s">
        <v>530</v>
      </c>
      <c r="W2364" t="s">
        <v>6834</v>
      </c>
      <c r="Z2364" t="s">
        <v>6832</v>
      </c>
      <c r="AA2364" t="s">
        <v>6833</v>
      </c>
      <c r="AD2364" t="s">
        <v>1178</v>
      </c>
      <c r="AE2364" t="s">
        <v>418</v>
      </c>
      <c r="AF2364">
        <v>35242</v>
      </c>
      <c r="AG2364" t="s">
        <v>338</v>
      </c>
      <c r="AH2364" t="s">
        <v>530</v>
      </c>
      <c r="AJ2364" t="s">
        <v>6834</v>
      </c>
      <c r="AL2364" t="s">
        <v>339</v>
      </c>
      <c r="AM2364">
        <v>1</v>
      </c>
      <c r="AN2364">
        <v>1</v>
      </c>
      <c r="AO2364">
        <v>8078</v>
      </c>
      <c r="AQ2364">
        <v>124010</v>
      </c>
      <c r="AR2364">
        <v>51090061</v>
      </c>
      <c r="AS2364" t="s">
        <v>2688</v>
      </c>
      <c r="AT2364" t="s">
        <v>122</v>
      </c>
      <c r="AW2364" t="s">
        <v>340</v>
      </c>
      <c r="AX2364" t="s">
        <v>340</v>
      </c>
      <c r="AY2364" t="s">
        <v>357</v>
      </c>
      <c r="AZ2364" t="s">
        <v>363</v>
      </c>
      <c r="BY2364" t="s">
        <v>342</v>
      </c>
      <c r="EQ2364">
        <v>252774</v>
      </c>
      <c r="ER2364" t="s">
        <v>6835</v>
      </c>
      <c r="EV2364">
        <v>17287825</v>
      </c>
      <c r="EW2364">
        <v>928</v>
      </c>
      <c r="EX2364">
        <v>221122</v>
      </c>
      <c r="EY2364" t="s">
        <v>6836</v>
      </c>
      <c r="EZ2364">
        <v>1</v>
      </c>
      <c r="FC2364">
        <v>51090061</v>
      </c>
      <c r="FD2364" t="s">
        <v>122</v>
      </c>
    </row>
    <row r="2365" spans="1:160" x14ac:dyDescent="0.3">
      <c r="A2365" t="str">
        <f>VLOOKUP(B2365,Table2[],3,FALSE)</f>
        <v>Digital</v>
      </c>
      <c r="B2365" t="str">
        <f>IF(OR(ISNUMBER(FIND("QVC",Z2365)),ISNUMBER(FIND("QVC",AL2365))),"QVC",IF(OR(ISNUMBER(FIND("NCO",H2365)),ISNUMBER(FIND("NCO",Y2365))), "NCO", IF(AL2365="consumer","PMD.com",VLOOKUP(LEFT(H2365,2),Tables!$E$1:$F$11,2,FALSE))))</f>
        <v>PMD.com</v>
      </c>
      <c r="C2365">
        <f t="shared" si="111"/>
        <v>53920001</v>
      </c>
      <c r="D2365">
        <f t="shared" si="112"/>
        <v>1</v>
      </c>
      <c r="E2365" t="str">
        <f t="shared" ca="1" si="110"/>
        <v>shifted orders shipped</v>
      </c>
      <c r="F2365" t="s">
        <v>3539</v>
      </c>
      <c r="G2365" t="s">
        <v>335</v>
      </c>
      <c r="H2365" t="s">
        <v>6831</v>
      </c>
      <c r="I2365" s="6">
        <v>44012.858576388891</v>
      </c>
      <c r="J2365" t="s">
        <v>16</v>
      </c>
      <c r="K2365" s="6">
        <v>44013.371689814812</v>
      </c>
      <c r="M2365" t="s">
        <v>6832</v>
      </c>
      <c r="N2365" t="s">
        <v>6833</v>
      </c>
      <c r="Q2365" t="s">
        <v>1178</v>
      </c>
      <c r="R2365" t="s">
        <v>418</v>
      </c>
      <c r="S2365">
        <v>35242</v>
      </c>
      <c r="T2365" t="s">
        <v>338</v>
      </c>
      <c r="U2365" t="s">
        <v>530</v>
      </c>
      <c r="W2365" t="s">
        <v>6834</v>
      </c>
      <c r="Z2365" t="s">
        <v>6832</v>
      </c>
      <c r="AA2365" t="s">
        <v>6833</v>
      </c>
      <c r="AD2365" t="s">
        <v>1178</v>
      </c>
      <c r="AE2365" t="s">
        <v>418</v>
      </c>
      <c r="AF2365">
        <v>35242</v>
      </c>
      <c r="AG2365" t="s">
        <v>338</v>
      </c>
      <c r="AH2365" t="s">
        <v>530</v>
      </c>
      <c r="AJ2365" t="s">
        <v>6834</v>
      </c>
      <c r="AL2365" t="s">
        <v>339</v>
      </c>
      <c r="AM2365">
        <v>1</v>
      </c>
      <c r="AN2365">
        <v>1</v>
      </c>
      <c r="AO2365">
        <v>14899</v>
      </c>
      <c r="AQ2365">
        <v>124468</v>
      </c>
      <c r="AR2365">
        <v>53920001</v>
      </c>
      <c r="AS2365">
        <v>9000000</v>
      </c>
      <c r="AT2365" t="s">
        <v>40</v>
      </c>
      <c r="AW2365" t="s">
        <v>343</v>
      </c>
      <c r="BY2365" t="s">
        <v>342</v>
      </c>
      <c r="EQ2365">
        <v>243396</v>
      </c>
      <c r="ER2365" t="s">
        <v>6835</v>
      </c>
      <c r="EV2365">
        <v>17287825</v>
      </c>
      <c r="EW2365">
        <v>928</v>
      </c>
      <c r="EX2365">
        <v>221122</v>
      </c>
      <c r="EY2365" t="s">
        <v>6836</v>
      </c>
      <c r="EZ2365">
        <v>1</v>
      </c>
      <c r="FC2365">
        <v>95384</v>
      </c>
      <c r="FD2365" t="s">
        <v>3530</v>
      </c>
    </row>
    <row r="2366" spans="1:160" x14ac:dyDescent="0.3">
      <c r="A2366" t="str">
        <f>VLOOKUP(B2366,Table2[],3,FALSE)</f>
        <v>Digital</v>
      </c>
      <c r="B2366" t="str">
        <f>IF(OR(ISNUMBER(FIND("QVC",Z2366)),ISNUMBER(FIND("QVC",AL2366))),"QVC",IF(OR(ISNUMBER(FIND("NCO",H2366)),ISNUMBER(FIND("NCO",Y2366))), "NCO", IF(AL2366="consumer","PMD.com",VLOOKUP(LEFT(H2366,2),Tables!$E$1:$F$11,2,FALSE))))</f>
        <v>PMD.com</v>
      </c>
      <c r="C2366">
        <f t="shared" si="111"/>
        <v>52430001</v>
      </c>
      <c r="D2366">
        <f t="shared" si="112"/>
        <v>1</v>
      </c>
      <c r="E2366" t="str">
        <f t="shared" ca="1" si="110"/>
        <v>shifted orders shipped</v>
      </c>
      <c r="F2366" t="s">
        <v>3539</v>
      </c>
      <c r="G2366" t="s">
        <v>335</v>
      </c>
      <c r="H2366" t="s">
        <v>6831</v>
      </c>
      <c r="I2366" s="6">
        <v>44012.858576388891</v>
      </c>
      <c r="J2366" t="s">
        <v>16</v>
      </c>
      <c r="K2366" s="6">
        <v>44013.371689814812</v>
      </c>
      <c r="M2366" t="s">
        <v>6832</v>
      </c>
      <c r="N2366" t="s">
        <v>6833</v>
      </c>
      <c r="Q2366" t="s">
        <v>1178</v>
      </c>
      <c r="R2366" t="s">
        <v>418</v>
      </c>
      <c r="S2366">
        <v>35242</v>
      </c>
      <c r="T2366" t="s">
        <v>338</v>
      </c>
      <c r="U2366" t="s">
        <v>530</v>
      </c>
      <c r="W2366" t="s">
        <v>6834</v>
      </c>
      <c r="Z2366" t="s">
        <v>6832</v>
      </c>
      <c r="AA2366" t="s">
        <v>6833</v>
      </c>
      <c r="AD2366" t="s">
        <v>1178</v>
      </c>
      <c r="AE2366" t="s">
        <v>418</v>
      </c>
      <c r="AF2366">
        <v>35242</v>
      </c>
      <c r="AG2366" t="s">
        <v>338</v>
      </c>
      <c r="AH2366" t="s">
        <v>530</v>
      </c>
      <c r="AJ2366" t="s">
        <v>6834</v>
      </c>
      <c r="AL2366" t="s">
        <v>339</v>
      </c>
      <c r="AM2366">
        <v>1</v>
      </c>
      <c r="AN2366">
        <v>1</v>
      </c>
      <c r="AO2366">
        <v>12063</v>
      </c>
      <c r="AQ2366">
        <v>127155</v>
      </c>
      <c r="AR2366">
        <v>52430001</v>
      </c>
      <c r="AS2366" t="s">
        <v>927</v>
      </c>
      <c r="AT2366" t="s">
        <v>75</v>
      </c>
      <c r="AW2366" t="s">
        <v>340</v>
      </c>
      <c r="AX2366" t="s">
        <v>340</v>
      </c>
      <c r="AY2366" t="s">
        <v>357</v>
      </c>
      <c r="AZ2366" t="s">
        <v>363</v>
      </c>
      <c r="BY2366" t="s">
        <v>342</v>
      </c>
      <c r="EQ2366">
        <v>249990</v>
      </c>
      <c r="ER2366" t="s">
        <v>6835</v>
      </c>
      <c r="EV2366">
        <v>17287825</v>
      </c>
      <c r="EW2366">
        <v>928</v>
      </c>
      <c r="EX2366">
        <v>221122</v>
      </c>
      <c r="EY2366" t="s">
        <v>6836</v>
      </c>
      <c r="EZ2366">
        <v>1</v>
      </c>
      <c r="FC2366">
        <v>95384</v>
      </c>
      <c r="FD2366" t="s">
        <v>3530</v>
      </c>
    </row>
    <row r="2367" spans="1:160" x14ac:dyDescent="0.3">
      <c r="A2367" t="str">
        <f>VLOOKUP(B2367,Table2[],3,FALSE)</f>
        <v>Digital</v>
      </c>
      <c r="B2367" t="str">
        <f>IF(OR(ISNUMBER(FIND("QVC",Z2367)),ISNUMBER(FIND("QVC",AL2367))),"QVC",IF(OR(ISNUMBER(FIND("NCO",H2367)),ISNUMBER(FIND("NCO",Y2367))), "NCO", IF(AL2367="consumer","PMD.com",VLOOKUP(LEFT(H2367,2),Tables!$E$1:$F$11,2,FALSE))))</f>
        <v>PMD.com</v>
      </c>
      <c r="C2367">
        <f t="shared" si="111"/>
        <v>58040001</v>
      </c>
      <c r="D2367">
        <f t="shared" si="112"/>
        <v>1</v>
      </c>
      <c r="E2367" t="str">
        <f t="shared" ca="1" si="110"/>
        <v>shifted orders shipped</v>
      </c>
      <c r="F2367" t="s">
        <v>3539</v>
      </c>
      <c r="G2367" t="s">
        <v>335</v>
      </c>
      <c r="H2367" t="s">
        <v>6831</v>
      </c>
      <c r="I2367" s="6">
        <v>44012.858576388891</v>
      </c>
      <c r="J2367" t="s">
        <v>16</v>
      </c>
      <c r="K2367" s="6">
        <v>44013.371689814812</v>
      </c>
      <c r="M2367" t="s">
        <v>6832</v>
      </c>
      <c r="N2367" t="s">
        <v>6833</v>
      </c>
      <c r="Q2367" t="s">
        <v>1178</v>
      </c>
      <c r="R2367" t="s">
        <v>418</v>
      </c>
      <c r="S2367">
        <v>35242</v>
      </c>
      <c r="T2367" t="s">
        <v>338</v>
      </c>
      <c r="U2367" t="s">
        <v>530</v>
      </c>
      <c r="W2367" t="s">
        <v>6834</v>
      </c>
      <c r="Z2367" t="s">
        <v>6832</v>
      </c>
      <c r="AA2367" t="s">
        <v>6833</v>
      </c>
      <c r="AD2367" t="s">
        <v>1178</v>
      </c>
      <c r="AE2367" t="s">
        <v>418</v>
      </c>
      <c r="AF2367">
        <v>35242</v>
      </c>
      <c r="AG2367" t="s">
        <v>338</v>
      </c>
      <c r="AH2367" t="s">
        <v>530</v>
      </c>
      <c r="AJ2367" t="s">
        <v>6834</v>
      </c>
      <c r="AL2367" t="s">
        <v>339</v>
      </c>
      <c r="AM2367">
        <v>1</v>
      </c>
      <c r="AN2367">
        <v>1</v>
      </c>
      <c r="AO2367">
        <v>12788</v>
      </c>
      <c r="AQ2367">
        <v>124484</v>
      </c>
      <c r="AR2367">
        <v>58040001</v>
      </c>
      <c r="AS2367" t="s">
        <v>54</v>
      </c>
      <c r="AT2367" t="s">
        <v>55</v>
      </c>
      <c r="AW2367" t="s">
        <v>340</v>
      </c>
      <c r="AX2367" t="s">
        <v>340</v>
      </c>
      <c r="AY2367" t="s">
        <v>357</v>
      </c>
      <c r="AZ2367" t="s">
        <v>363</v>
      </c>
      <c r="BY2367" t="s">
        <v>342</v>
      </c>
      <c r="EQ2367">
        <v>251707</v>
      </c>
      <c r="ER2367" t="s">
        <v>6835</v>
      </c>
      <c r="EV2367">
        <v>17287825</v>
      </c>
      <c r="EW2367">
        <v>928</v>
      </c>
      <c r="EX2367">
        <v>221122</v>
      </c>
      <c r="EY2367" t="s">
        <v>6836</v>
      </c>
      <c r="EZ2367">
        <v>1</v>
      </c>
      <c r="FC2367">
        <v>58040001</v>
      </c>
      <c r="FD2367" t="s">
        <v>55</v>
      </c>
    </row>
    <row r="2368" spans="1:160" x14ac:dyDescent="0.3">
      <c r="A2368" t="str">
        <f>VLOOKUP(B2368,Table2[],3,FALSE)</f>
        <v>Digital</v>
      </c>
      <c r="B2368" t="str">
        <f>IF(OR(ISNUMBER(FIND("QVC",Z2368)),ISNUMBER(FIND("QVC",AL2368))),"QVC",IF(OR(ISNUMBER(FIND("NCO",H2368)),ISNUMBER(FIND("NCO",Y2368))), "NCO", IF(AL2368="consumer","PMD.com",VLOOKUP(LEFT(H2368,2),Tables!$E$1:$F$11,2,FALSE))))</f>
        <v>PMD.com</v>
      </c>
      <c r="C2368">
        <f t="shared" si="111"/>
        <v>51090030</v>
      </c>
      <c r="D2368">
        <f t="shared" si="112"/>
        <v>1</v>
      </c>
      <c r="E2368" t="str">
        <f t="shared" ca="1" si="110"/>
        <v>shifted orders shipped</v>
      </c>
      <c r="F2368" t="s">
        <v>3539</v>
      </c>
      <c r="G2368" t="s">
        <v>335</v>
      </c>
      <c r="H2368" t="s">
        <v>6831</v>
      </c>
      <c r="I2368" s="6">
        <v>44012.858576388891</v>
      </c>
      <c r="J2368" t="s">
        <v>16</v>
      </c>
      <c r="K2368" s="6">
        <v>44013.371689814812</v>
      </c>
      <c r="M2368" t="s">
        <v>6832</v>
      </c>
      <c r="N2368" t="s">
        <v>6833</v>
      </c>
      <c r="Q2368" t="s">
        <v>1178</v>
      </c>
      <c r="R2368" t="s">
        <v>418</v>
      </c>
      <c r="S2368">
        <v>35242</v>
      </c>
      <c r="T2368" t="s">
        <v>338</v>
      </c>
      <c r="U2368" t="s">
        <v>530</v>
      </c>
      <c r="W2368" t="s">
        <v>6834</v>
      </c>
      <c r="Z2368" t="s">
        <v>6832</v>
      </c>
      <c r="AA2368" t="s">
        <v>6833</v>
      </c>
      <c r="AD2368" t="s">
        <v>1178</v>
      </c>
      <c r="AE2368" t="s">
        <v>418</v>
      </c>
      <c r="AF2368">
        <v>35242</v>
      </c>
      <c r="AG2368" t="s">
        <v>338</v>
      </c>
      <c r="AH2368" t="s">
        <v>530</v>
      </c>
      <c r="AJ2368" t="s">
        <v>6834</v>
      </c>
      <c r="AL2368" t="s">
        <v>339</v>
      </c>
      <c r="AM2368">
        <v>1</v>
      </c>
      <c r="AN2368">
        <v>1</v>
      </c>
      <c r="AO2368">
        <v>6688</v>
      </c>
      <c r="AQ2368">
        <v>125960</v>
      </c>
      <c r="AR2368">
        <v>51090030</v>
      </c>
      <c r="AS2368" t="s">
        <v>3043</v>
      </c>
      <c r="AT2368" t="s">
        <v>628</v>
      </c>
      <c r="AW2368" t="s">
        <v>343</v>
      </c>
      <c r="BY2368" t="s">
        <v>342</v>
      </c>
      <c r="BZ2368" t="b">
        <v>0</v>
      </c>
      <c r="EQ2368">
        <v>243047</v>
      </c>
      <c r="ER2368" t="s">
        <v>6835</v>
      </c>
      <c r="EV2368">
        <v>17287825</v>
      </c>
      <c r="EW2368">
        <v>928</v>
      </c>
      <c r="EX2368">
        <v>221122</v>
      </c>
      <c r="EY2368" t="s">
        <v>6836</v>
      </c>
      <c r="EZ2368">
        <v>1</v>
      </c>
      <c r="FC2368">
        <v>95384</v>
      </c>
      <c r="FD2368" t="s">
        <v>3530</v>
      </c>
    </row>
    <row r="2369" spans="1:160" x14ac:dyDescent="0.3">
      <c r="A2369" t="str">
        <f>VLOOKUP(B2369,Table2[],3,FALSE)</f>
        <v>Digital</v>
      </c>
      <c r="B2369" t="str">
        <f>IF(OR(ISNUMBER(FIND("QVC",Z2369)),ISNUMBER(FIND("QVC",AL2369))),"QVC",IF(OR(ISNUMBER(FIND("NCO",H2369)),ISNUMBER(FIND("NCO",Y2369))), "NCO", IF(AL2369="consumer","PMD.com",VLOOKUP(LEFT(H2369,2),Tables!$E$1:$F$11,2,FALSE))))</f>
        <v>PMD.com</v>
      </c>
      <c r="C2369">
        <f t="shared" si="111"/>
        <v>58030001</v>
      </c>
      <c r="D2369">
        <f t="shared" si="112"/>
        <v>1</v>
      </c>
      <c r="E2369" t="str">
        <f t="shared" ca="1" si="110"/>
        <v>shifted orders shipped</v>
      </c>
      <c r="F2369" t="s">
        <v>3539</v>
      </c>
      <c r="G2369" t="s">
        <v>335</v>
      </c>
      <c r="H2369" t="s">
        <v>6837</v>
      </c>
      <c r="I2369" s="6">
        <v>44012.202291666668</v>
      </c>
      <c r="J2369" t="s">
        <v>16</v>
      </c>
      <c r="K2369" s="6">
        <v>44013.372025462966</v>
      </c>
      <c r="M2369" t="s">
        <v>1345</v>
      </c>
      <c r="N2369" t="s">
        <v>6838</v>
      </c>
      <c r="Q2369" t="s">
        <v>478</v>
      </c>
      <c r="R2369" t="s">
        <v>365</v>
      </c>
      <c r="S2369">
        <v>95126</v>
      </c>
      <c r="T2369" t="s">
        <v>338</v>
      </c>
      <c r="U2369" t="s">
        <v>530</v>
      </c>
      <c r="W2369" t="s">
        <v>1346</v>
      </c>
      <c r="Z2369" t="s">
        <v>1345</v>
      </c>
      <c r="AA2369" t="s">
        <v>6838</v>
      </c>
      <c r="AD2369" t="s">
        <v>478</v>
      </c>
      <c r="AE2369" t="s">
        <v>365</v>
      </c>
      <c r="AF2369">
        <v>95126</v>
      </c>
      <c r="AG2369" t="s">
        <v>338</v>
      </c>
      <c r="AH2369" t="s">
        <v>530</v>
      </c>
      <c r="AJ2369" t="s">
        <v>1346</v>
      </c>
      <c r="AL2369" t="s">
        <v>339</v>
      </c>
      <c r="AM2369">
        <v>1</v>
      </c>
      <c r="AN2369">
        <v>1</v>
      </c>
      <c r="AO2369">
        <v>9621</v>
      </c>
      <c r="AQ2369">
        <v>124483</v>
      </c>
      <c r="AR2369">
        <v>58030001</v>
      </c>
      <c r="AS2369" t="s">
        <v>1761</v>
      </c>
      <c r="AT2369" t="s">
        <v>36</v>
      </c>
      <c r="AW2369" t="s">
        <v>340</v>
      </c>
      <c r="AX2369" t="s">
        <v>340</v>
      </c>
      <c r="AY2369" t="s">
        <v>382</v>
      </c>
      <c r="AZ2369" t="s">
        <v>383</v>
      </c>
      <c r="BY2369" t="s">
        <v>342</v>
      </c>
      <c r="EQ2369">
        <v>243289</v>
      </c>
      <c r="ER2369" t="s">
        <v>6839</v>
      </c>
      <c r="EV2369">
        <v>17287244</v>
      </c>
      <c r="EW2369">
        <v>928</v>
      </c>
      <c r="EX2369">
        <v>220808</v>
      </c>
      <c r="EY2369">
        <v>9.2748999964335493E+25</v>
      </c>
      <c r="EZ2369">
        <v>1</v>
      </c>
      <c r="FC2369">
        <v>58030001</v>
      </c>
      <c r="FD2369" t="s">
        <v>36</v>
      </c>
    </row>
    <row r="2370" spans="1:160" x14ac:dyDescent="0.3">
      <c r="A2370" t="str">
        <f>VLOOKUP(B2370,Table2[],3,FALSE)</f>
        <v>Digital</v>
      </c>
      <c r="B2370" t="str">
        <f>IF(OR(ISNUMBER(FIND("QVC",Z2370)),ISNUMBER(FIND("QVC",AL2370))),"QVC",IF(OR(ISNUMBER(FIND("NCO",H2370)),ISNUMBER(FIND("NCO",Y2370))), "NCO", IF(AL2370="consumer","PMD.com",VLOOKUP(LEFT(H2370,2),Tables!$E$1:$F$11,2,FALSE))))</f>
        <v>PMD.com</v>
      </c>
      <c r="C2370">
        <f t="shared" si="111"/>
        <v>55340001</v>
      </c>
      <c r="D2370">
        <f t="shared" si="112"/>
        <v>1</v>
      </c>
      <c r="E2370" t="str">
        <f t="shared" ca="1" si="110"/>
        <v>shifted orders shipped</v>
      </c>
      <c r="F2370" t="s">
        <v>3539</v>
      </c>
      <c r="G2370" t="s">
        <v>335</v>
      </c>
      <c r="H2370" t="s">
        <v>6840</v>
      </c>
      <c r="I2370" s="6">
        <v>44012.201990740738</v>
      </c>
      <c r="J2370" t="s">
        <v>16</v>
      </c>
      <c r="K2370" s="6">
        <v>44013.372349537036</v>
      </c>
      <c r="M2370" t="s">
        <v>6841</v>
      </c>
      <c r="N2370" t="s">
        <v>6842</v>
      </c>
      <c r="Q2370" t="s">
        <v>4808</v>
      </c>
      <c r="R2370" t="s">
        <v>414</v>
      </c>
      <c r="S2370">
        <v>8046</v>
      </c>
      <c r="T2370" t="s">
        <v>338</v>
      </c>
      <c r="U2370" t="s">
        <v>530</v>
      </c>
      <c r="W2370" t="s">
        <v>6843</v>
      </c>
      <c r="Z2370" t="s">
        <v>6841</v>
      </c>
      <c r="AA2370" t="s">
        <v>6842</v>
      </c>
      <c r="AD2370" t="s">
        <v>4808</v>
      </c>
      <c r="AE2370" t="s">
        <v>414</v>
      </c>
      <c r="AF2370">
        <v>8046</v>
      </c>
      <c r="AG2370" t="s">
        <v>338</v>
      </c>
      <c r="AH2370" t="s">
        <v>530</v>
      </c>
      <c r="AJ2370" t="s">
        <v>6843</v>
      </c>
      <c r="AL2370" t="s">
        <v>339</v>
      </c>
      <c r="AM2370">
        <v>1</v>
      </c>
      <c r="AN2370">
        <v>1</v>
      </c>
      <c r="AO2370">
        <v>8241</v>
      </c>
      <c r="AQ2370">
        <v>124480</v>
      </c>
      <c r="AR2370">
        <v>55340001</v>
      </c>
      <c r="AS2370" t="s">
        <v>1955</v>
      </c>
      <c r="AT2370" t="s">
        <v>71</v>
      </c>
      <c r="AW2370" t="s">
        <v>343</v>
      </c>
      <c r="BY2370" t="s">
        <v>342</v>
      </c>
      <c r="EQ2370">
        <v>249139</v>
      </c>
      <c r="ER2370" t="s">
        <v>6844</v>
      </c>
      <c r="EV2370">
        <v>17287242</v>
      </c>
      <c r="EW2370">
        <v>928</v>
      </c>
      <c r="EX2370">
        <v>220806</v>
      </c>
      <c r="EY2370">
        <v>9.2748999964335493E+25</v>
      </c>
      <c r="EZ2370">
        <v>1</v>
      </c>
      <c r="FC2370">
        <v>95106</v>
      </c>
      <c r="FD2370" t="s">
        <v>1446</v>
      </c>
    </row>
    <row r="2371" spans="1:160" x14ac:dyDescent="0.3">
      <c r="A2371" t="str">
        <f>VLOOKUP(B2371,Table2[],3,FALSE)</f>
        <v>Digital</v>
      </c>
      <c r="B2371" t="str">
        <f>IF(OR(ISNUMBER(FIND("QVC",Z2371)),ISNUMBER(FIND("QVC",AL2371))),"QVC",IF(OR(ISNUMBER(FIND("NCO",H2371)),ISNUMBER(FIND("NCO",Y2371))), "NCO", IF(AL2371="consumer","PMD.com",VLOOKUP(LEFT(H2371,2),Tables!$E$1:$F$11,2,FALSE))))</f>
        <v>PMD.com</v>
      </c>
      <c r="C2371">
        <f t="shared" si="111"/>
        <v>51090001</v>
      </c>
      <c r="D2371">
        <f t="shared" si="112"/>
        <v>1</v>
      </c>
      <c r="E2371" t="str">
        <f t="shared" ref="E2371:E2434" ca="1" si="113">IF(MONTH(TODAY())-MONTH(I2371)&gt;0,"shifted orders shipped","MTD orders shipped")</f>
        <v>shifted orders shipped</v>
      </c>
      <c r="F2371" t="s">
        <v>3539</v>
      </c>
      <c r="G2371" t="s">
        <v>335</v>
      </c>
      <c r="H2371" t="s">
        <v>6840</v>
      </c>
      <c r="I2371" s="6">
        <v>44012.201990740738</v>
      </c>
      <c r="J2371" t="s">
        <v>16</v>
      </c>
      <c r="K2371" s="6">
        <v>44013.372349537036</v>
      </c>
      <c r="M2371" t="s">
        <v>6841</v>
      </c>
      <c r="N2371" t="s">
        <v>6842</v>
      </c>
      <c r="Q2371" t="s">
        <v>4808</v>
      </c>
      <c r="R2371" t="s">
        <v>414</v>
      </c>
      <c r="S2371">
        <v>8046</v>
      </c>
      <c r="T2371" t="s">
        <v>338</v>
      </c>
      <c r="U2371" t="s">
        <v>530</v>
      </c>
      <c r="W2371" t="s">
        <v>6843</v>
      </c>
      <c r="Z2371" t="s">
        <v>6841</v>
      </c>
      <c r="AA2371" t="s">
        <v>6842</v>
      </c>
      <c r="AD2371" t="s">
        <v>4808</v>
      </c>
      <c r="AE2371" t="s">
        <v>414</v>
      </c>
      <c r="AF2371">
        <v>8046</v>
      </c>
      <c r="AG2371" t="s">
        <v>338</v>
      </c>
      <c r="AH2371" t="s">
        <v>530</v>
      </c>
      <c r="AJ2371" t="s">
        <v>6843</v>
      </c>
      <c r="AL2371" t="s">
        <v>339</v>
      </c>
      <c r="AM2371">
        <v>1</v>
      </c>
      <c r="AN2371">
        <v>1</v>
      </c>
      <c r="AO2371">
        <v>4885</v>
      </c>
      <c r="AQ2371">
        <v>124202</v>
      </c>
      <c r="AR2371">
        <v>51090001</v>
      </c>
      <c r="AS2371" t="s">
        <v>1986</v>
      </c>
      <c r="AT2371" t="s">
        <v>60</v>
      </c>
      <c r="AW2371" t="s">
        <v>340</v>
      </c>
      <c r="AX2371" t="s">
        <v>340</v>
      </c>
      <c r="AY2371" t="s">
        <v>357</v>
      </c>
      <c r="AZ2371" t="s">
        <v>361</v>
      </c>
      <c r="BY2371" t="s">
        <v>342</v>
      </c>
      <c r="EQ2371">
        <v>250831</v>
      </c>
      <c r="ER2371" t="s">
        <v>6844</v>
      </c>
      <c r="EV2371">
        <v>17287242</v>
      </c>
      <c r="EW2371">
        <v>928</v>
      </c>
      <c r="EX2371">
        <v>220806</v>
      </c>
      <c r="EY2371">
        <v>9.2748999964335493E+25</v>
      </c>
      <c r="EZ2371">
        <v>1</v>
      </c>
      <c r="FC2371">
        <v>95106</v>
      </c>
      <c r="FD2371" t="s">
        <v>1446</v>
      </c>
    </row>
    <row r="2372" spans="1:160" x14ac:dyDescent="0.3">
      <c r="A2372" t="str">
        <f>VLOOKUP(B2372,Table2[],3,FALSE)</f>
        <v>Digital</v>
      </c>
      <c r="B2372" t="str">
        <f>IF(OR(ISNUMBER(FIND("QVC",Z2372)),ISNUMBER(FIND("QVC",AL2372))),"QVC",IF(OR(ISNUMBER(FIND("NCO",H2372)),ISNUMBER(FIND("NCO",Y2372))), "NCO", IF(AL2372="consumer","PMD.com",VLOOKUP(LEFT(H2372,2),Tables!$E$1:$F$11,2,FALSE))))</f>
        <v>PMD.com</v>
      </c>
      <c r="C2372">
        <f t="shared" si="111"/>
        <v>57110001</v>
      </c>
      <c r="D2372">
        <f t="shared" si="112"/>
        <v>1</v>
      </c>
      <c r="E2372" t="str">
        <f t="shared" ca="1" si="113"/>
        <v>shifted orders shipped</v>
      </c>
      <c r="F2372" t="s">
        <v>3539</v>
      </c>
      <c r="G2372" t="s">
        <v>335</v>
      </c>
      <c r="H2372" t="s">
        <v>2818</v>
      </c>
      <c r="I2372" s="6">
        <v>44008.937627314815</v>
      </c>
      <c r="J2372" t="s">
        <v>16</v>
      </c>
      <c r="K2372" s="6">
        <v>44013.372812499998</v>
      </c>
      <c r="M2372" t="s">
        <v>6845</v>
      </c>
      <c r="N2372" t="s">
        <v>6846</v>
      </c>
      <c r="Q2372" t="s">
        <v>1439</v>
      </c>
      <c r="R2372" t="s">
        <v>376</v>
      </c>
      <c r="S2372" t="s">
        <v>6847</v>
      </c>
      <c r="T2372" t="s">
        <v>338</v>
      </c>
      <c r="U2372" t="s">
        <v>530</v>
      </c>
      <c r="W2372" t="s">
        <v>6848</v>
      </c>
      <c r="Z2372" t="s">
        <v>6845</v>
      </c>
      <c r="AA2372" t="s">
        <v>6846</v>
      </c>
      <c r="AD2372" t="s">
        <v>1439</v>
      </c>
      <c r="AE2372" t="s">
        <v>376</v>
      </c>
      <c r="AF2372" t="s">
        <v>6847</v>
      </c>
      <c r="AG2372" t="s">
        <v>338</v>
      </c>
      <c r="AH2372" t="s">
        <v>530</v>
      </c>
      <c r="AJ2372" t="s">
        <v>6848</v>
      </c>
      <c r="AL2372" t="s">
        <v>339</v>
      </c>
      <c r="AM2372">
        <v>1</v>
      </c>
      <c r="AN2372">
        <v>1</v>
      </c>
      <c r="AO2372">
        <v>2258</v>
      </c>
      <c r="AQ2372">
        <v>127091</v>
      </c>
      <c r="AR2372">
        <v>57110001</v>
      </c>
      <c r="AT2372" t="s">
        <v>1332</v>
      </c>
      <c r="AW2372" t="s">
        <v>340</v>
      </c>
      <c r="AX2372" t="s">
        <v>340</v>
      </c>
      <c r="AY2372" t="s">
        <v>348</v>
      </c>
      <c r="AZ2372" t="s">
        <v>1418</v>
      </c>
      <c r="BY2372" t="s">
        <v>342</v>
      </c>
      <c r="EQ2372">
        <v>248023</v>
      </c>
      <c r="ER2372" t="s">
        <v>2819</v>
      </c>
      <c r="EV2372">
        <v>17285185</v>
      </c>
      <c r="EW2372">
        <v>928</v>
      </c>
      <c r="EX2372">
        <v>219662</v>
      </c>
      <c r="EY2372" t="s">
        <v>6849</v>
      </c>
      <c r="EZ2372">
        <v>1</v>
      </c>
      <c r="FC2372">
        <v>95383</v>
      </c>
      <c r="FD2372" t="s">
        <v>1417</v>
      </c>
    </row>
    <row r="2373" spans="1:160" x14ac:dyDescent="0.3">
      <c r="A2373" t="str">
        <f>VLOOKUP(B2373,Table2[],3,FALSE)</f>
        <v>Digital</v>
      </c>
      <c r="B2373" t="str">
        <f>IF(OR(ISNUMBER(FIND("QVC",Z2373)),ISNUMBER(FIND("QVC",AL2373))),"QVC",IF(OR(ISNUMBER(FIND("NCO",H2373)),ISNUMBER(FIND("NCO",Y2373))), "NCO", IF(AL2373="consumer","PMD.com",VLOOKUP(LEFT(H2373,2),Tables!$E$1:$F$11,2,FALSE))))</f>
        <v>PMD.com</v>
      </c>
      <c r="C2373">
        <f t="shared" si="111"/>
        <v>58040001</v>
      </c>
      <c r="D2373">
        <f t="shared" si="112"/>
        <v>1</v>
      </c>
      <c r="E2373" t="str">
        <f t="shared" ca="1" si="113"/>
        <v>shifted orders shipped</v>
      </c>
      <c r="F2373" t="s">
        <v>3539</v>
      </c>
      <c r="G2373" t="s">
        <v>335</v>
      </c>
      <c r="H2373" t="s">
        <v>2818</v>
      </c>
      <c r="I2373" s="6">
        <v>44008.937627314815</v>
      </c>
      <c r="J2373" t="s">
        <v>16</v>
      </c>
      <c r="K2373" s="6">
        <v>44013.372812499998</v>
      </c>
      <c r="M2373" t="s">
        <v>6845</v>
      </c>
      <c r="N2373" t="s">
        <v>6846</v>
      </c>
      <c r="Q2373" t="s">
        <v>1439</v>
      </c>
      <c r="R2373" t="s">
        <v>376</v>
      </c>
      <c r="S2373" t="s">
        <v>6847</v>
      </c>
      <c r="T2373" t="s">
        <v>338</v>
      </c>
      <c r="U2373" t="s">
        <v>530</v>
      </c>
      <c r="W2373" t="s">
        <v>6848</v>
      </c>
      <c r="Z2373" t="s">
        <v>6845</v>
      </c>
      <c r="AA2373" t="s">
        <v>6846</v>
      </c>
      <c r="AD2373" t="s">
        <v>1439</v>
      </c>
      <c r="AE2373" t="s">
        <v>376</v>
      </c>
      <c r="AF2373" t="s">
        <v>6847</v>
      </c>
      <c r="AG2373" t="s">
        <v>338</v>
      </c>
      <c r="AH2373" t="s">
        <v>530</v>
      </c>
      <c r="AJ2373" t="s">
        <v>6848</v>
      </c>
      <c r="AL2373" t="s">
        <v>339</v>
      </c>
      <c r="AM2373">
        <v>1</v>
      </c>
      <c r="AN2373">
        <v>1</v>
      </c>
      <c r="AO2373">
        <v>12788</v>
      </c>
      <c r="AQ2373">
        <v>124484</v>
      </c>
      <c r="AR2373">
        <v>58040001</v>
      </c>
      <c r="AS2373" t="s">
        <v>54</v>
      </c>
      <c r="AT2373" t="s">
        <v>55</v>
      </c>
      <c r="AW2373" t="s">
        <v>340</v>
      </c>
      <c r="AX2373" t="s">
        <v>340</v>
      </c>
      <c r="AY2373" t="s">
        <v>357</v>
      </c>
      <c r="AZ2373" t="s">
        <v>363</v>
      </c>
      <c r="BY2373" t="s">
        <v>342</v>
      </c>
      <c r="EQ2373">
        <v>251707</v>
      </c>
      <c r="ER2373" t="s">
        <v>2819</v>
      </c>
      <c r="EV2373">
        <v>17285185</v>
      </c>
      <c r="EW2373">
        <v>928</v>
      </c>
      <c r="EX2373">
        <v>219662</v>
      </c>
      <c r="EY2373" t="s">
        <v>6849</v>
      </c>
      <c r="EZ2373">
        <v>1</v>
      </c>
      <c r="FC2373">
        <v>95321</v>
      </c>
      <c r="FD2373" t="s">
        <v>395</v>
      </c>
    </row>
    <row r="2374" spans="1:160" x14ac:dyDescent="0.3">
      <c r="A2374" t="str">
        <f>VLOOKUP(B2374,Table2[],3,FALSE)</f>
        <v>Digital</v>
      </c>
      <c r="B2374" t="str">
        <f>IF(OR(ISNUMBER(FIND("QVC",Z2374)),ISNUMBER(FIND("QVC",AL2374))),"QVC",IF(OR(ISNUMBER(FIND("NCO",H2374)),ISNUMBER(FIND("NCO",Y2374))), "NCO", IF(AL2374="consumer","PMD.com",VLOOKUP(LEFT(H2374,2),Tables!$E$1:$F$11,2,FALSE))))</f>
        <v>PMD.com</v>
      </c>
      <c r="C2374">
        <f t="shared" si="111"/>
        <v>7660</v>
      </c>
      <c r="D2374">
        <f t="shared" si="112"/>
        <v>1</v>
      </c>
      <c r="E2374" t="str">
        <f t="shared" ca="1" si="113"/>
        <v>shifted orders shipped</v>
      </c>
      <c r="F2374" t="s">
        <v>3539</v>
      </c>
      <c r="G2374" t="s">
        <v>335</v>
      </c>
      <c r="H2374" t="s">
        <v>2818</v>
      </c>
      <c r="I2374" s="6">
        <v>44008.937627314815</v>
      </c>
      <c r="J2374" t="s">
        <v>16</v>
      </c>
      <c r="K2374" s="6">
        <v>44013.372812499998</v>
      </c>
      <c r="M2374" t="s">
        <v>6845</v>
      </c>
      <c r="N2374" t="s">
        <v>6846</v>
      </c>
      <c r="Q2374" t="s">
        <v>1439</v>
      </c>
      <c r="R2374" t="s">
        <v>376</v>
      </c>
      <c r="S2374" t="s">
        <v>6847</v>
      </c>
      <c r="T2374" t="s">
        <v>338</v>
      </c>
      <c r="U2374" t="s">
        <v>530</v>
      </c>
      <c r="W2374" t="s">
        <v>6848</v>
      </c>
      <c r="Z2374" t="s">
        <v>6845</v>
      </c>
      <c r="AA2374" t="s">
        <v>6846</v>
      </c>
      <c r="AD2374" t="s">
        <v>1439</v>
      </c>
      <c r="AE2374" t="s">
        <v>376</v>
      </c>
      <c r="AF2374" t="s">
        <v>6847</v>
      </c>
      <c r="AG2374" t="s">
        <v>338</v>
      </c>
      <c r="AH2374" t="s">
        <v>530</v>
      </c>
      <c r="AJ2374" t="s">
        <v>6848</v>
      </c>
      <c r="AL2374" t="s">
        <v>339</v>
      </c>
      <c r="AM2374">
        <v>1</v>
      </c>
      <c r="AN2374">
        <v>1</v>
      </c>
      <c r="AO2374">
        <v>11858</v>
      </c>
      <c r="AQ2374">
        <v>124798</v>
      </c>
      <c r="AR2374">
        <v>7660</v>
      </c>
      <c r="AS2374" t="s">
        <v>2085</v>
      </c>
      <c r="AT2374" t="s">
        <v>38</v>
      </c>
      <c r="AW2374" t="s">
        <v>343</v>
      </c>
      <c r="BY2374" t="s">
        <v>342</v>
      </c>
      <c r="EQ2374">
        <v>251455</v>
      </c>
      <c r="ER2374" t="s">
        <v>2819</v>
      </c>
      <c r="EV2374">
        <v>17285185</v>
      </c>
      <c r="EW2374">
        <v>928</v>
      </c>
      <c r="EX2374">
        <v>219662</v>
      </c>
      <c r="EY2374" t="s">
        <v>6849</v>
      </c>
      <c r="EZ2374">
        <v>1</v>
      </c>
      <c r="FC2374">
        <v>95327</v>
      </c>
      <c r="FD2374" t="s">
        <v>1100</v>
      </c>
    </row>
    <row r="2375" spans="1:160" x14ac:dyDescent="0.3">
      <c r="A2375" t="str">
        <f>VLOOKUP(B2375,Table2[],3,FALSE)</f>
        <v>Digital</v>
      </c>
      <c r="B2375" t="str">
        <f>IF(OR(ISNUMBER(FIND("QVC",Z2375)),ISNUMBER(FIND("QVC",AL2375))),"QVC",IF(OR(ISNUMBER(FIND("NCO",H2375)),ISNUMBER(FIND("NCO",Y2375))), "NCO", IF(AL2375="consumer","PMD.com",VLOOKUP(LEFT(H2375,2),Tables!$E$1:$F$11,2,FALSE))))</f>
        <v>PMD.com</v>
      </c>
      <c r="C2375">
        <f t="shared" si="111"/>
        <v>7660</v>
      </c>
      <c r="D2375">
        <f t="shared" si="112"/>
        <v>1</v>
      </c>
      <c r="E2375" t="str">
        <f t="shared" ca="1" si="113"/>
        <v>shifted orders shipped</v>
      </c>
      <c r="F2375" t="s">
        <v>3539</v>
      </c>
      <c r="G2375" t="s">
        <v>335</v>
      </c>
      <c r="H2375" t="s">
        <v>2818</v>
      </c>
      <c r="I2375" s="6">
        <v>44008.937627314815</v>
      </c>
      <c r="J2375" t="s">
        <v>16</v>
      </c>
      <c r="K2375" s="6">
        <v>44013.372812499998</v>
      </c>
      <c r="M2375" t="s">
        <v>6845</v>
      </c>
      <c r="N2375" t="s">
        <v>6846</v>
      </c>
      <c r="Q2375" t="s">
        <v>1439</v>
      </c>
      <c r="R2375" t="s">
        <v>376</v>
      </c>
      <c r="S2375" t="s">
        <v>6847</v>
      </c>
      <c r="T2375" t="s">
        <v>338</v>
      </c>
      <c r="U2375" t="s">
        <v>530</v>
      </c>
      <c r="W2375" t="s">
        <v>6848</v>
      </c>
      <c r="Z2375" t="s">
        <v>6845</v>
      </c>
      <c r="AA2375" t="s">
        <v>6846</v>
      </c>
      <c r="AD2375" t="s">
        <v>1439</v>
      </c>
      <c r="AE2375" t="s">
        <v>376</v>
      </c>
      <c r="AF2375" t="s">
        <v>6847</v>
      </c>
      <c r="AG2375" t="s">
        <v>338</v>
      </c>
      <c r="AH2375" t="s">
        <v>530</v>
      </c>
      <c r="AJ2375" t="s">
        <v>6848</v>
      </c>
      <c r="AL2375" t="s">
        <v>339</v>
      </c>
      <c r="AM2375">
        <v>1</v>
      </c>
      <c r="AN2375">
        <v>1</v>
      </c>
      <c r="AO2375">
        <v>11858</v>
      </c>
      <c r="AQ2375">
        <v>124798</v>
      </c>
      <c r="AR2375">
        <v>7660</v>
      </c>
      <c r="AS2375" t="s">
        <v>2085</v>
      </c>
      <c r="AT2375" t="s">
        <v>38</v>
      </c>
      <c r="AW2375" t="s">
        <v>343</v>
      </c>
      <c r="BY2375" t="s">
        <v>342</v>
      </c>
      <c r="EQ2375">
        <v>251455</v>
      </c>
      <c r="ER2375" t="s">
        <v>2819</v>
      </c>
      <c r="EV2375">
        <v>17285185</v>
      </c>
      <c r="EW2375">
        <v>928</v>
      </c>
      <c r="EX2375">
        <v>219662</v>
      </c>
      <c r="EY2375" t="s">
        <v>6849</v>
      </c>
      <c r="EZ2375">
        <v>1</v>
      </c>
      <c r="FC2375">
        <v>95321</v>
      </c>
      <c r="FD2375" t="s">
        <v>395</v>
      </c>
    </row>
    <row r="2376" spans="1:160" x14ac:dyDescent="0.3">
      <c r="A2376" t="str">
        <f>VLOOKUP(B2376,Table2[],3,FALSE)</f>
        <v>Digital</v>
      </c>
      <c r="B2376" t="str">
        <f>IF(OR(ISNUMBER(FIND("QVC",Z2376)),ISNUMBER(FIND("QVC",AL2376))),"QVC",IF(OR(ISNUMBER(FIND("NCO",H2376)),ISNUMBER(FIND("NCO",Y2376))), "NCO", IF(AL2376="consumer","PMD.com",VLOOKUP(LEFT(H2376,2),Tables!$E$1:$F$11,2,FALSE))))</f>
        <v>PMD.com</v>
      </c>
      <c r="C2376">
        <f t="shared" si="111"/>
        <v>57090001</v>
      </c>
      <c r="D2376">
        <f t="shared" si="112"/>
        <v>1</v>
      </c>
      <c r="E2376" t="str">
        <f t="shared" ca="1" si="113"/>
        <v>shifted orders shipped</v>
      </c>
      <c r="F2376" t="s">
        <v>3539</v>
      </c>
      <c r="G2376" t="s">
        <v>335</v>
      </c>
      <c r="H2376" t="s">
        <v>2818</v>
      </c>
      <c r="I2376" s="6">
        <v>44008.937627314815</v>
      </c>
      <c r="J2376" t="s">
        <v>16</v>
      </c>
      <c r="K2376" s="6">
        <v>44013.372812499998</v>
      </c>
      <c r="M2376" t="s">
        <v>6845</v>
      </c>
      <c r="N2376" t="s">
        <v>6846</v>
      </c>
      <c r="Q2376" t="s">
        <v>1439</v>
      </c>
      <c r="R2376" t="s">
        <v>376</v>
      </c>
      <c r="S2376" t="s">
        <v>6847</v>
      </c>
      <c r="T2376" t="s">
        <v>338</v>
      </c>
      <c r="U2376" t="s">
        <v>530</v>
      </c>
      <c r="W2376" t="s">
        <v>6848</v>
      </c>
      <c r="Z2376" t="s">
        <v>6845</v>
      </c>
      <c r="AA2376" t="s">
        <v>6846</v>
      </c>
      <c r="AD2376" t="s">
        <v>1439</v>
      </c>
      <c r="AE2376" t="s">
        <v>376</v>
      </c>
      <c r="AF2376" t="s">
        <v>6847</v>
      </c>
      <c r="AG2376" t="s">
        <v>338</v>
      </c>
      <c r="AH2376" t="s">
        <v>530</v>
      </c>
      <c r="AJ2376" t="s">
        <v>6848</v>
      </c>
      <c r="AL2376" t="s">
        <v>339</v>
      </c>
      <c r="AM2376">
        <v>1</v>
      </c>
      <c r="AN2376">
        <v>1</v>
      </c>
      <c r="AO2376">
        <v>2258</v>
      </c>
      <c r="AQ2376">
        <v>127089</v>
      </c>
      <c r="AR2376">
        <v>57090001</v>
      </c>
      <c r="AT2376" t="s">
        <v>1419</v>
      </c>
      <c r="AW2376" t="s">
        <v>340</v>
      </c>
      <c r="AX2376" t="s">
        <v>340</v>
      </c>
      <c r="AY2376" t="s">
        <v>348</v>
      </c>
      <c r="AZ2376" t="s">
        <v>1418</v>
      </c>
      <c r="BY2376" t="s">
        <v>342</v>
      </c>
      <c r="EQ2376">
        <v>248021</v>
      </c>
      <c r="ER2376" t="s">
        <v>2819</v>
      </c>
      <c r="EV2376">
        <v>17285185</v>
      </c>
      <c r="EW2376">
        <v>928</v>
      </c>
      <c r="EX2376">
        <v>219662</v>
      </c>
      <c r="EY2376" t="s">
        <v>6849</v>
      </c>
      <c r="EZ2376">
        <v>1</v>
      </c>
      <c r="FC2376">
        <v>95383</v>
      </c>
      <c r="FD2376" t="s">
        <v>1417</v>
      </c>
    </row>
    <row r="2377" spans="1:160" x14ac:dyDescent="0.3">
      <c r="A2377" t="str">
        <f>VLOOKUP(B2377,Table2[],3,FALSE)</f>
        <v>Digital</v>
      </c>
      <c r="B2377" t="str">
        <f>IF(OR(ISNUMBER(FIND("QVC",Z2377)),ISNUMBER(FIND("QVC",AL2377))),"QVC",IF(OR(ISNUMBER(FIND("NCO",H2377)),ISNUMBER(FIND("NCO",Y2377))), "NCO", IF(AL2377="consumer","PMD.com",VLOOKUP(LEFT(H2377,2),Tables!$E$1:$F$11,2,FALSE))))</f>
        <v>PMD.com</v>
      </c>
      <c r="C2377">
        <f t="shared" si="111"/>
        <v>53900001</v>
      </c>
      <c r="D2377">
        <f t="shared" si="112"/>
        <v>1</v>
      </c>
      <c r="E2377" t="str">
        <f t="shared" ca="1" si="113"/>
        <v>shifted orders shipped</v>
      </c>
      <c r="F2377" t="s">
        <v>3539</v>
      </c>
      <c r="G2377" t="s">
        <v>335</v>
      </c>
      <c r="H2377" t="s">
        <v>2818</v>
      </c>
      <c r="I2377" s="6">
        <v>44008.937627314815</v>
      </c>
      <c r="J2377" t="s">
        <v>16</v>
      </c>
      <c r="K2377" s="6">
        <v>44013.372812499998</v>
      </c>
      <c r="M2377" t="s">
        <v>6845</v>
      </c>
      <c r="N2377" t="s">
        <v>6846</v>
      </c>
      <c r="Q2377" t="s">
        <v>1439</v>
      </c>
      <c r="R2377" t="s">
        <v>376</v>
      </c>
      <c r="S2377" t="s">
        <v>6847</v>
      </c>
      <c r="T2377" t="s">
        <v>338</v>
      </c>
      <c r="U2377" t="s">
        <v>530</v>
      </c>
      <c r="W2377" t="s">
        <v>6848</v>
      </c>
      <c r="Z2377" t="s">
        <v>6845</v>
      </c>
      <c r="AA2377" t="s">
        <v>6846</v>
      </c>
      <c r="AD2377" t="s">
        <v>1439</v>
      </c>
      <c r="AE2377" t="s">
        <v>376</v>
      </c>
      <c r="AF2377" t="s">
        <v>6847</v>
      </c>
      <c r="AG2377" t="s">
        <v>338</v>
      </c>
      <c r="AH2377" t="s">
        <v>530</v>
      </c>
      <c r="AJ2377" t="s">
        <v>6848</v>
      </c>
      <c r="AL2377" t="s">
        <v>339</v>
      </c>
      <c r="AM2377">
        <v>1</v>
      </c>
      <c r="AN2377">
        <v>1</v>
      </c>
      <c r="AO2377">
        <v>31217</v>
      </c>
      <c r="AQ2377">
        <v>124466</v>
      </c>
      <c r="AR2377">
        <v>53900001</v>
      </c>
      <c r="AS2377" t="s">
        <v>1697</v>
      </c>
      <c r="AT2377" t="s">
        <v>104</v>
      </c>
      <c r="AW2377" t="s">
        <v>343</v>
      </c>
      <c r="BY2377" t="s">
        <v>342</v>
      </c>
      <c r="EQ2377">
        <v>247378</v>
      </c>
      <c r="ER2377" t="s">
        <v>2819</v>
      </c>
      <c r="EV2377">
        <v>17285185</v>
      </c>
      <c r="EW2377">
        <v>928</v>
      </c>
      <c r="EX2377">
        <v>219662</v>
      </c>
      <c r="EY2377" t="s">
        <v>6849</v>
      </c>
      <c r="EZ2377">
        <v>1</v>
      </c>
      <c r="FC2377">
        <v>95383</v>
      </c>
      <c r="FD2377" t="s">
        <v>1417</v>
      </c>
    </row>
    <row r="2378" spans="1:160" x14ac:dyDescent="0.3">
      <c r="A2378" t="str">
        <f>VLOOKUP(B2378,Table2[],3,FALSE)</f>
        <v>Digital</v>
      </c>
      <c r="B2378" t="str">
        <f>IF(OR(ISNUMBER(FIND("QVC",Z2378)),ISNUMBER(FIND("QVC",AL2378))),"QVC",IF(OR(ISNUMBER(FIND("NCO",H2378)),ISNUMBER(FIND("NCO",Y2378))), "NCO", IF(AL2378="consumer","PMD.com",VLOOKUP(LEFT(H2378,2),Tables!$E$1:$F$11,2,FALSE))))</f>
        <v>PMD.com</v>
      </c>
      <c r="C2378">
        <f t="shared" si="111"/>
        <v>513302</v>
      </c>
      <c r="D2378">
        <f t="shared" si="112"/>
        <v>1</v>
      </c>
      <c r="E2378" t="str">
        <f t="shared" ca="1" si="113"/>
        <v>shifted orders shipped</v>
      </c>
      <c r="F2378" t="s">
        <v>3539</v>
      </c>
      <c r="G2378" t="s">
        <v>335</v>
      </c>
      <c r="H2378" t="s">
        <v>2818</v>
      </c>
      <c r="I2378" s="6">
        <v>44008.937627314815</v>
      </c>
      <c r="J2378" t="s">
        <v>16</v>
      </c>
      <c r="K2378" s="6">
        <v>44013.372812499998</v>
      </c>
      <c r="M2378" t="s">
        <v>6845</v>
      </c>
      <c r="N2378" t="s">
        <v>6846</v>
      </c>
      <c r="Q2378" t="s">
        <v>1439</v>
      </c>
      <c r="R2378" t="s">
        <v>376</v>
      </c>
      <c r="S2378" t="s">
        <v>6847</v>
      </c>
      <c r="T2378" t="s">
        <v>338</v>
      </c>
      <c r="U2378" t="s">
        <v>530</v>
      </c>
      <c r="W2378" t="s">
        <v>6848</v>
      </c>
      <c r="Z2378" t="s">
        <v>6845</v>
      </c>
      <c r="AA2378" t="s">
        <v>6846</v>
      </c>
      <c r="AD2378" t="s">
        <v>1439</v>
      </c>
      <c r="AE2378" t="s">
        <v>376</v>
      </c>
      <c r="AF2378" t="s">
        <v>6847</v>
      </c>
      <c r="AG2378" t="s">
        <v>338</v>
      </c>
      <c r="AH2378" t="s">
        <v>530</v>
      </c>
      <c r="AJ2378" t="s">
        <v>6848</v>
      </c>
      <c r="AL2378" t="s">
        <v>339</v>
      </c>
      <c r="AM2378">
        <v>1</v>
      </c>
      <c r="AN2378">
        <v>1</v>
      </c>
      <c r="AO2378">
        <v>25807</v>
      </c>
      <c r="AQ2378">
        <v>127004</v>
      </c>
      <c r="AR2378">
        <v>513302</v>
      </c>
      <c r="AS2378" t="s">
        <v>145</v>
      </c>
      <c r="AT2378" t="s">
        <v>146</v>
      </c>
      <c r="BY2378" t="s">
        <v>342</v>
      </c>
      <c r="EQ2378">
        <v>247783</v>
      </c>
      <c r="ER2378" t="s">
        <v>2819</v>
      </c>
      <c r="EV2378">
        <v>17285185</v>
      </c>
      <c r="EW2378">
        <v>928</v>
      </c>
      <c r="EX2378">
        <v>219662</v>
      </c>
      <c r="EY2378" t="s">
        <v>6849</v>
      </c>
      <c r="EZ2378">
        <v>1</v>
      </c>
      <c r="FC2378">
        <v>95327</v>
      </c>
      <c r="FD2378" t="s">
        <v>1100</v>
      </c>
    </row>
    <row r="2379" spans="1:160" x14ac:dyDescent="0.3">
      <c r="A2379" t="str">
        <f>VLOOKUP(B2379,Table2[],3,FALSE)</f>
        <v>Digital</v>
      </c>
      <c r="B2379" t="str">
        <f>IF(OR(ISNUMBER(FIND("QVC",Z2379)),ISNUMBER(FIND("QVC",AL2379))),"QVC",IF(OR(ISNUMBER(FIND("NCO",H2379)),ISNUMBER(FIND("NCO",Y2379))), "NCO", IF(AL2379="consumer","PMD.com",VLOOKUP(LEFT(H2379,2),Tables!$E$1:$F$11,2,FALSE))))</f>
        <v>PMD.com</v>
      </c>
      <c r="C2379">
        <f t="shared" si="111"/>
        <v>54000001</v>
      </c>
      <c r="D2379">
        <f t="shared" si="112"/>
        <v>1</v>
      </c>
      <c r="E2379" t="str">
        <f t="shared" ca="1" si="113"/>
        <v>shifted orders shipped</v>
      </c>
      <c r="F2379" t="s">
        <v>3539</v>
      </c>
      <c r="G2379" t="s">
        <v>335</v>
      </c>
      <c r="H2379" t="s">
        <v>2818</v>
      </c>
      <c r="I2379" s="6">
        <v>44008.937627314815</v>
      </c>
      <c r="J2379" t="s">
        <v>16</v>
      </c>
      <c r="K2379" s="6">
        <v>44013.372812499998</v>
      </c>
      <c r="M2379" t="s">
        <v>6845</v>
      </c>
      <c r="N2379" t="s">
        <v>6846</v>
      </c>
      <c r="Q2379" t="s">
        <v>1439</v>
      </c>
      <c r="R2379" t="s">
        <v>376</v>
      </c>
      <c r="S2379" t="s">
        <v>6847</v>
      </c>
      <c r="T2379" t="s">
        <v>338</v>
      </c>
      <c r="U2379" t="s">
        <v>530</v>
      </c>
      <c r="W2379" t="s">
        <v>6848</v>
      </c>
      <c r="Z2379" t="s">
        <v>6845</v>
      </c>
      <c r="AA2379" t="s">
        <v>6846</v>
      </c>
      <c r="AD2379" t="s">
        <v>1439</v>
      </c>
      <c r="AE2379" t="s">
        <v>376</v>
      </c>
      <c r="AF2379" t="s">
        <v>6847</v>
      </c>
      <c r="AG2379" t="s">
        <v>338</v>
      </c>
      <c r="AH2379" t="s">
        <v>530</v>
      </c>
      <c r="AJ2379" t="s">
        <v>6848</v>
      </c>
      <c r="AL2379" t="s">
        <v>339</v>
      </c>
      <c r="AM2379">
        <v>1</v>
      </c>
      <c r="AN2379">
        <v>1</v>
      </c>
      <c r="AO2379">
        <v>8182</v>
      </c>
      <c r="AQ2379">
        <v>124475</v>
      </c>
      <c r="AR2379">
        <v>54000001</v>
      </c>
      <c r="AS2379" t="s">
        <v>1000</v>
      </c>
      <c r="AT2379" t="s">
        <v>84</v>
      </c>
      <c r="AW2379" t="s">
        <v>343</v>
      </c>
      <c r="BY2379" t="s">
        <v>342</v>
      </c>
      <c r="EQ2379">
        <v>247847</v>
      </c>
      <c r="ER2379" t="s">
        <v>2819</v>
      </c>
      <c r="EV2379">
        <v>17285185</v>
      </c>
      <c r="EW2379">
        <v>928</v>
      </c>
      <c r="EX2379">
        <v>219662</v>
      </c>
      <c r="EY2379" t="s">
        <v>6849</v>
      </c>
      <c r="EZ2379">
        <v>1</v>
      </c>
      <c r="FC2379">
        <v>95327</v>
      </c>
      <c r="FD2379" t="s">
        <v>1100</v>
      </c>
    </row>
    <row r="2380" spans="1:160" x14ac:dyDescent="0.3">
      <c r="A2380" t="str">
        <f>VLOOKUP(B2380,Table2[],3,FALSE)</f>
        <v>Digital</v>
      </c>
      <c r="B2380" t="str">
        <f>IF(OR(ISNUMBER(FIND("QVC",Z2380)),ISNUMBER(FIND("QVC",AL2380))),"QVC",IF(OR(ISNUMBER(FIND("NCO",H2380)),ISNUMBER(FIND("NCO",Y2380))), "NCO", IF(AL2380="consumer","PMD.com",VLOOKUP(LEFT(H2380,2),Tables!$E$1:$F$11,2,FALSE))))</f>
        <v>PMD.com</v>
      </c>
      <c r="C2380">
        <f t="shared" ref="C2380:C2443" si="114">AR2380</f>
        <v>58030001</v>
      </c>
      <c r="D2380">
        <f t="shared" ref="D2380:D2443" si="115">AN2380</f>
        <v>1</v>
      </c>
      <c r="E2380" t="str">
        <f t="shared" ca="1" si="113"/>
        <v>shifted orders shipped</v>
      </c>
      <c r="F2380" t="s">
        <v>3539</v>
      </c>
      <c r="G2380" t="s">
        <v>335</v>
      </c>
      <c r="H2380" t="s">
        <v>2818</v>
      </c>
      <c r="I2380" s="6">
        <v>44008.937627314815</v>
      </c>
      <c r="J2380" t="s">
        <v>16</v>
      </c>
      <c r="K2380" s="6">
        <v>44013.372812499998</v>
      </c>
      <c r="M2380" t="s">
        <v>6845</v>
      </c>
      <c r="N2380" t="s">
        <v>6846</v>
      </c>
      <c r="Q2380" t="s">
        <v>1439</v>
      </c>
      <c r="R2380" t="s">
        <v>376</v>
      </c>
      <c r="S2380" t="s">
        <v>6847</v>
      </c>
      <c r="T2380" t="s">
        <v>338</v>
      </c>
      <c r="U2380" t="s">
        <v>530</v>
      </c>
      <c r="W2380" t="s">
        <v>6848</v>
      </c>
      <c r="Z2380" t="s">
        <v>6845</v>
      </c>
      <c r="AA2380" t="s">
        <v>6846</v>
      </c>
      <c r="AD2380" t="s">
        <v>1439</v>
      </c>
      <c r="AE2380" t="s">
        <v>376</v>
      </c>
      <c r="AF2380" t="s">
        <v>6847</v>
      </c>
      <c r="AG2380" t="s">
        <v>338</v>
      </c>
      <c r="AH2380" t="s">
        <v>530</v>
      </c>
      <c r="AJ2380" t="s">
        <v>6848</v>
      </c>
      <c r="AL2380" t="s">
        <v>339</v>
      </c>
      <c r="AM2380">
        <v>1</v>
      </c>
      <c r="AN2380">
        <v>1</v>
      </c>
      <c r="AO2380">
        <v>9621</v>
      </c>
      <c r="AQ2380">
        <v>124483</v>
      </c>
      <c r="AR2380">
        <v>58030001</v>
      </c>
      <c r="AS2380" t="s">
        <v>1761</v>
      </c>
      <c r="AT2380" t="s">
        <v>36</v>
      </c>
      <c r="AW2380" t="s">
        <v>340</v>
      </c>
      <c r="AX2380" t="s">
        <v>340</v>
      </c>
      <c r="AY2380" t="s">
        <v>382</v>
      </c>
      <c r="AZ2380" t="s">
        <v>383</v>
      </c>
      <c r="BY2380" t="s">
        <v>342</v>
      </c>
      <c r="EQ2380">
        <v>243289</v>
      </c>
      <c r="ER2380" t="s">
        <v>2819</v>
      </c>
      <c r="EV2380">
        <v>17285185</v>
      </c>
      <c r="EW2380">
        <v>928</v>
      </c>
      <c r="EX2380">
        <v>219662</v>
      </c>
      <c r="EY2380" t="s">
        <v>6849</v>
      </c>
      <c r="EZ2380">
        <v>1</v>
      </c>
      <c r="FC2380">
        <v>95321</v>
      </c>
      <c r="FD2380" t="s">
        <v>395</v>
      </c>
    </row>
    <row r="2381" spans="1:160" x14ac:dyDescent="0.3">
      <c r="A2381" t="str">
        <f>VLOOKUP(B2381,Table2[],3,FALSE)</f>
        <v>Digital</v>
      </c>
      <c r="B2381" t="str">
        <f>IF(OR(ISNUMBER(FIND("QVC",Z2381)),ISNUMBER(FIND("QVC",AL2381))),"QVC",IF(OR(ISNUMBER(FIND("NCO",H2381)),ISNUMBER(FIND("NCO",Y2381))), "NCO", IF(AL2381="consumer","PMD.com",VLOOKUP(LEFT(H2381,2),Tables!$E$1:$F$11,2,FALSE))))</f>
        <v>PMD.com</v>
      </c>
      <c r="C2381">
        <f t="shared" si="114"/>
        <v>57100001</v>
      </c>
      <c r="D2381">
        <f t="shared" si="115"/>
        <v>1</v>
      </c>
      <c r="E2381" t="str">
        <f t="shared" ca="1" si="113"/>
        <v>shifted orders shipped</v>
      </c>
      <c r="F2381" t="s">
        <v>3539</v>
      </c>
      <c r="G2381" t="s">
        <v>335</v>
      </c>
      <c r="H2381" t="s">
        <v>2818</v>
      </c>
      <c r="I2381" s="6">
        <v>44008.937627314815</v>
      </c>
      <c r="J2381" t="s">
        <v>16</v>
      </c>
      <c r="K2381" s="6">
        <v>44013.372812499998</v>
      </c>
      <c r="M2381" t="s">
        <v>6845</v>
      </c>
      <c r="N2381" t="s">
        <v>6846</v>
      </c>
      <c r="Q2381" t="s">
        <v>1439</v>
      </c>
      <c r="R2381" t="s">
        <v>376</v>
      </c>
      <c r="S2381" t="s">
        <v>6847</v>
      </c>
      <c r="T2381" t="s">
        <v>338</v>
      </c>
      <c r="U2381" t="s">
        <v>530</v>
      </c>
      <c r="W2381" t="s">
        <v>6848</v>
      </c>
      <c r="Z2381" t="s">
        <v>6845</v>
      </c>
      <c r="AA2381" t="s">
        <v>6846</v>
      </c>
      <c r="AD2381" t="s">
        <v>1439</v>
      </c>
      <c r="AE2381" t="s">
        <v>376</v>
      </c>
      <c r="AF2381" t="s">
        <v>6847</v>
      </c>
      <c r="AG2381" t="s">
        <v>338</v>
      </c>
      <c r="AH2381" t="s">
        <v>530</v>
      </c>
      <c r="AJ2381" t="s">
        <v>6848</v>
      </c>
      <c r="AL2381" t="s">
        <v>339</v>
      </c>
      <c r="AM2381">
        <v>1</v>
      </c>
      <c r="AN2381">
        <v>1</v>
      </c>
      <c r="AO2381">
        <v>2241</v>
      </c>
      <c r="AQ2381">
        <v>127090</v>
      </c>
      <c r="AR2381">
        <v>57100001</v>
      </c>
      <c r="AT2381" t="s">
        <v>1420</v>
      </c>
      <c r="AW2381" t="s">
        <v>340</v>
      </c>
      <c r="AX2381" t="s">
        <v>340</v>
      </c>
      <c r="AY2381" t="s">
        <v>348</v>
      </c>
      <c r="AZ2381" t="s">
        <v>1064</v>
      </c>
      <c r="BY2381" t="s">
        <v>342</v>
      </c>
      <c r="BZ2381" t="b">
        <v>0</v>
      </c>
      <c r="EQ2381">
        <v>248022</v>
      </c>
      <c r="ER2381" t="s">
        <v>2819</v>
      </c>
      <c r="EV2381">
        <v>17285185</v>
      </c>
      <c r="EW2381">
        <v>928</v>
      </c>
      <c r="EX2381">
        <v>219662</v>
      </c>
      <c r="EY2381" t="s">
        <v>6849</v>
      </c>
      <c r="EZ2381">
        <v>1</v>
      </c>
      <c r="FC2381">
        <v>95383</v>
      </c>
      <c r="FD2381" t="s">
        <v>1417</v>
      </c>
    </row>
    <row r="2382" spans="1:160" x14ac:dyDescent="0.3">
      <c r="A2382" t="str">
        <f>VLOOKUP(B2382,Table2[],3,FALSE)</f>
        <v>Digital</v>
      </c>
      <c r="B2382" t="str">
        <f>IF(OR(ISNUMBER(FIND("QVC",Z2382)),ISNUMBER(FIND("QVC",AL2382))),"QVC",IF(OR(ISNUMBER(FIND("NCO",H2382)),ISNUMBER(FIND("NCO",Y2382))), "NCO", IF(AL2382="consumer","PMD.com",VLOOKUP(LEFT(H2382,2),Tables!$E$1:$F$11,2,FALSE))))</f>
        <v>PMD.com</v>
      </c>
      <c r="C2382">
        <f t="shared" si="114"/>
        <v>51090030</v>
      </c>
      <c r="D2382">
        <f t="shared" si="115"/>
        <v>1</v>
      </c>
      <c r="E2382" t="str">
        <f t="shared" ca="1" si="113"/>
        <v>shifted orders shipped</v>
      </c>
      <c r="F2382" t="s">
        <v>3539</v>
      </c>
      <c r="G2382" t="s">
        <v>335</v>
      </c>
      <c r="H2382" t="s">
        <v>2818</v>
      </c>
      <c r="I2382" s="6">
        <v>44008.937627314815</v>
      </c>
      <c r="J2382" t="s">
        <v>16</v>
      </c>
      <c r="K2382" s="6">
        <v>44013.372812499998</v>
      </c>
      <c r="M2382" t="s">
        <v>6845</v>
      </c>
      <c r="N2382" t="s">
        <v>6846</v>
      </c>
      <c r="Q2382" t="s">
        <v>1439</v>
      </c>
      <c r="R2382" t="s">
        <v>376</v>
      </c>
      <c r="S2382" t="s">
        <v>6847</v>
      </c>
      <c r="T2382" t="s">
        <v>338</v>
      </c>
      <c r="U2382" t="s">
        <v>530</v>
      </c>
      <c r="W2382" t="s">
        <v>6848</v>
      </c>
      <c r="Z2382" t="s">
        <v>6845</v>
      </c>
      <c r="AA2382" t="s">
        <v>6846</v>
      </c>
      <c r="AD2382" t="s">
        <v>1439</v>
      </c>
      <c r="AE2382" t="s">
        <v>376</v>
      </c>
      <c r="AF2382" t="s">
        <v>6847</v>
      </c>
      <c r="AG2382" t="s">
        <v>338</v>
      </c>
      <c r="AH2382" t="s">
        <v>530</v>
      </c>
      <c r="AJ2382" t="s">
        <v>6848</v>
      </c>
      <c r="AL2382" t="s">
        <v>339</v>
      </c>
      <c r="AM2382">
        <v>1</v>
      </c>
      <c r="AN2382">
        <v>1</v>
      </c>
      <c r="AO2382">
        <v>6688</v>
      </c>
      <c r="AQ2382">
        <v>125960</v>
      </c>
      <c r="AR2382">
        <v>51090030</v>
      </c>
      <c r="AS2382" t="s">
        <v>996</v>
      </c>
      <c r="AT2382" t="s">
        <v>628</v>
      </c>
      <c r="AW2382" t="s">
        <v>343</v>
      </c>
      <c r="BY2382" t="s">
        <v>342</v>
      </c>
      <c r="BZ2382" t="b">
        <v>0</v>
      </c>
      <c r="EQ2382">
        <v>244453</v>
      </c>
      <c r="ER2382" t="s">
        <v>2819</v>
      </c>
      <c r="EV2382">
        <v>17285185</v>
      </c>
      <c r="EW2382">
        <v>928</v>
      </c>
      <c r="EX2382">
        <v>219662</v>
      </c>
      <c r="EY2382" t="s">
        <v>6849</v>
      </c>
      <c r="EZ2382">
        <v>1</v>
      </c>
      <c r="FC2382">
        <v>95383</v>
      </c>
      <c r="FD2382" t="s">
        <v>1417</v>
      </c>
    </row>
    <row r="2383" spans="1:160" x14ac:dyDescent="0.3">
      <c r="A2383" t="str">
        <f>VLOOKUP(B2383,Table2[],3,FALSE)</f>
        <v>Digital</v>
      </c>
      <c r="B2383" t="str">
        <f>IF(OR(ISNUMBER(FIND("QVC",Z2383)),ISNUMBER(FIND("QVC",AL2383))),"QVC",IF(OR(ISNUMBER(FIND("NCO",H2383)),ISNUMBER(FIND("NCO",Y2383))), "NCO", IF(AL2383="consumer","PMD.com",VLOOKUP(LEFT(H2383,2),Tables!$E$1:$F$11,2,FALSE))))</f>
        <v>PMD.com</v>
      </c>
      <c r="C2383">
        <f t="shared" si="114"/>
        <v>54010001</v>
      </c>
      <c r="D2383">
        <f t="shared" si="115"/>
        <v>1</v>
      </c>
      <c r="E2383" t="str">
        <f t="shared" ca="1" si="113"/>
        <v>shifted orders shipped</v>
      </c>
      <c r="F2383" t="s">
        <v>3539</v>
      </c>
      <c r="G2383" t="s">
        <v>335</v>
      </c>
      <c r="H2383" t="s">
        <v>2818</v>
      </c>
      <c r="I2383" s="6">
        <v>44008.937627314815</v>
      </c>
      <c r="J2383" t="s">
        <v>16</v>
      </c>
      <c r="K2383" s="6">
        <v>44013.372812499998</v>
      </c>
      <c r="M2383" t="s">
        <v>6845</v>
      </c>
      <c r="N2383" t="s">
        <v>6846</v>
      </c>
      <c r="Q2383" t="s">
        <v>1439</v>
      </c>
      <c r="R2383" t="s">
        <v>376</v>
      </c>
      <c r="S2383" t="s">
        <v>6847</v>
      </c>
      <c r="T2383" t="s">
        <v>338</v>
      </c>
      <c r="U2383" t="s">
        <v>530</v>
      </c>
      <c r="W2383" t="s">
        <v>6848</v>
      </c>
      <c r="Z2383" t="s">
        <v>6845</v>
      </c>
      <c r="AA2383" t="s">
        <v>6846</v>
      </c>
      <c r="AD2383" t="s">
        <v>1439</v>
      </c>
      <c r="AE2383" t="s">
        <v>376</v>
      </c>
      <c r="AF2383" t="s">
        <v>6847</v>
      </c>
      <c r="AG2383" t="s">
        <v>338</v>
      </c>
      <c r="AH2383" t="s">
        <v>530</v>
      </c>
      <c r="AJ2383" t="s">
        <v>6848</v>
      </c>
      <c r="AL2383" t="s">
        <v>339</v>
      </c>
      <c r="AM2383">
        <v>1</v>
      </c>
      <c r="AN2383">
        <v>1</v>
      </c>
      <c r="AO2383">
        <v>6300</v>
      </c>
      <c r="AQ2383">
        <v>124476</v>
      </c>
      <c r="AR2383">
        <v>54010001</v>
      </c>
      <c r="AS2383" t="s">
        <v>577</v>
      </c>
      <c r="AT2383" t="s">
        <v>35</v>
      </c>
      <c r="AW2383" t="s">
        <v>340</v>
      </c>
      <c r="AX2383">
        <v>0</v>
      </c>
      <c r="AY2383" t="s">
        <v>348</v>
      </c>
      <c r="AZ2383">
        <v>0</v>
      </c>
      <c r="BY2383" t="s">
        <v>342</v>
      </c>
      <c r="EQ2383">
        <v>252076</v>
      </c>
      <c r="ER2383" t="s">
        <v>2819</v>
      </c>
      <c r="EV2383">
        <v>17285185</v>
      </c>
      <c r="EW2383">
        <v>928</v>
      </c>
      <c r="EX2383">
        <v>219662</v>
      </c>
      <c r="EY2383" t="s">
        <v>6849</v>
      </c>
      <c r="EZ2383">
        <v>1</v>
      </c>
      <c r="FC2383">
        <v>95383</v>
      </c>
      <c r="FD2383" t="s">
        <v>1417</v>
      </c>
    </row>
    <row r="2384" spans="1:160" x14ac:dyDescent="0.3">
      <c r="A2384" t="str">
        <f>VLOOKUP(B2384,Table2[],3,FALSE)</f>
        <v>Digital</v>
      </c>
      <c r="B2384" t="str">
        <f>IF(OR(ISNUMBER(FIND("QVC",Z2384)),ISNUMBER(FIND("QVC",AL2384))),"QVC",IF(OR(ISNUMBER(FIND("NCO",H2384)),ISNUMBER(FIND("NCO",Y2384))), "NCO", IF(AL2384="consumer","PMD.com",VLOOKUP(LEFT(H2384,2),Tables!$E$1:$F$11,2,FALSE))))</f>
        <v>PMD.com</v>
      </c>
      <c r="C2384">
        <f t="shared" si="114"/>
        <v>51410001</v>
      </c>
      <c r="D2384">
        <f t="shared" si="115"/>
        <v>1</v>
      </c>
      <c r="E2384" t="str">
        <f t="shared" ca="1" si="113"/>
        <v>shifted orders shipped</v>
      </c>
      <c r="F2384" t="s">
        <v>3539</v>
      </c>
      <c r="G2384" t="s">
        <v>335</v>
      </c>
      <c r="H2384" t="s">
        <v>2818</v>
      </c>
      <c r="I2384" s="6">
        <v>44008.937627314815</v>
      </c>
      <c r="J2384" t="s">
        <v>16</v>
      </c>
      <c r="K2384" s="6">
        <v>44013.372812499998</v>
      </c>
      <c r="M2384" t="s">
        <v>6845</v>
      </c>
      <c r="N2384" t="s">
        <v>6846</v>
      </c>
      <c r="Q2384" t="s">
        <v>1439</v>
      </c>
      <c r="R2384" t="s">
        <v>376</v>
      </c>
      <c r="S2384" t="s">
        <v>6847</v>
      </c>
      <c r="T2384" t="s">
        <v>338</v>
      </c>
      <c r="U2384" t="s">
        <v>530</v>
      </c>
      <c r="W2384" t="s">
        <v>6848</v>
      </c>
      <c r="Z2384" t="s">
        <v>6845</v>
      </c>
      <c r="AA2384" t="s">
        <v>6846</v>
      </c>
      <c r="AD2384" t="s">
        <v>1439</v>
      </c>
      <c r="AE2384" t="s">
        <v>376</v>
      </c>
      <c r="AF2384" t="s">
        <v>6847</v>
      </c>
      <c r="AG2384" t="s">
        <v>338</v>
      </c>
      <c r="AH2384" t="s">
        <v>530</v>
      </c>
      <c r="AJ2384" t="s">
        <v>6848</v>
      </c>
      <c r="AL2384" t="s">
        <v>339</v>
      </c>
      <c r="AM2384">
        <v>1</v>
      </c>
      <c r="AN2384">
        <v>1</v>
      </c>
      <c r="AO2384">
        <v>10146</v>
      </c>
      <c r="AQ2384">
        <v>124431</v>
      </c>
      <c r="AR2384">
        <v>51410001</v>
      </c>
      <c r="AS2384" t="s">
        <v>2386</v>
      </c>
      <c r="AT2384" t="s">
        <v>81</v>
      </c>
      <c r="AW2384" t="s">
        <v>340</v>
      </c>
      <c r="AX2384" t="s">
        <v>340</v>
      </c>
      <c r="AY2384" t="s">
        <v>432</v>
      </c>
      <c r="AZ2384">
        <v>0</v>
      </c>
      <c r="BY2384" t="s">
        <v>342</v>
      </c>
      <c r="EQ2384">
        <v>253369</v>
      </c>
      <c r="ER2384" t="s">
        <v>2819</v>
      </c>
      <c r="EV2384">
        <v>17285185</v>
      </c>
      <c r="EW2384">
        <v>928</v>
      </c>
      <c r="EX2384">
        <v>219662</v>
      </c>
      <c r="EY2384" t="s">
        <v>6849</v>
      </c>
      <c r="EZ2384">
        <v>1</v>
      </c>
      <c r="FC2384">
        <v>51410001</v>
      </c>
      <c r="FD2384" t="s">
        <v>81</v>
      </c>
    </row>
    <row r="2385" spans="1:160" x14ac:dyDescent="0.3">
      <c r="A2385" t="str">
        <f>VLOOKUP(B2385,Table2[],3,FALSE)</f>
        <v>Digital</v>
      </c>
      <c r="B2385" t="str">
        <f>IF(OR(ISNUMBER(FIND("QVC",Z2385)),ISNUMBER(FIND("QVC",AL2385))),"QVC",IF(OR(ISNUMBER(FIND("NCO",H2385)),ISNUMBER(FIND("NCO",Y2385))), "NCO", IF(AL2385="consumer","PMD.com",VLOOKUP(LEFT(H2385,2),Tables!$E$1:$F$11,2,FALSE))))</f>
        <v>PMD.com</v>
      </c>
      <c r="C2385">
        <f t="shared" si="114"/>
        <v>51090030</v>
      </c>
      <c r="D2385">
        <f t="shared" si="115"/>
        <v>1</v>
      </c>
      <c r="E2385" t="str">
        <f t="shared" ca="1" si="113"/>
        <v>shifted orders shipped</v>
      </c>
      <c r="F2385" t="s">
        <v>3539</v>
      </c>
      <c r="G2385" t="s">
        <v>335</v>
      </c>
      <c r="H2385" t="s">
        <v>6850</v>
      </c>
      <c r="I2385" s="6">
        <v>44012.861122685186</v>
      </c>
      <c r="J2385" t="s">
        <v>16</v>
      </c>
      <c r="K2385" s="6">
        <v>44013.373217592591</v>
      </c>
      <c r="M2385" t="s">
        <v>6851</v>
      </c>
      <c r="N2385" t="s">
        <v>6852</v>
      </c>
      <c r="Q2385" t="s">
        <v>733</v>
      </c>
      <c r="R2385" t="s">
        <v>409</v>
      </c>
      <c r="S2385" t="s">
        <v>6853</v>
      </c>
      <c r="T2385" t="s">
        <v>338</v>
      </c>
      <c r="U2385" t="s">
        <v>530</v>
      </c>
      <c r="W2385" t="s">
        <v>6854</v>
      </c>
      <c r="Z2385" t="s">
        <v>6851</v>
      </c>
      <c r="AA2385" t="s">
        <v>6852</v>
      </c>
      <c r="AD2385" t="s">
        <v>733</v>
      </c>
      <c r="AE2385" t="s">
        <v>409</v>
      </c>
      <c r="AF2385" t="s">
        <v>6853</v>
      </c>
      <c r="AG2385" t="s">
        <v>338</v>
      </c>
      <c r="AH2385" t="s">
        <v>530</v>
      </c>
      <c r="AJ2385" t="s">
        <v>6854</v>
      </c>
      <c r="AL2385" t="s">
        <v>339</v>
      </c>
      <c r="AM2385">
        <v>1</v>
      </c>
      <c r="AN2385">
        <v>1</v>
      </c>
      <c r="AO2385">
        <v>6688</v>
      </c>
      <c r="AQ2385">
        <v>125960</v>
      </c>
      <c r="AR2385">
        <v>51090030</v>
      </c>
      <c r="AS2385" t="s">
        <v>3043</v>
      </c>
      <c r="AT2385" t="s">
        <v>628</v>
      </c>
      <c r="AW2385" t="s">
        <v>343</v>
      </c>
      <c r="BY2385" t="s">
        <v>342</v>
      </c>
      <c r="BZ2385" t="b">
        <v>0</v>
      </c>
      <c r="EQ2385">
        <v>243047</v>
      </c>
      <c r="ER2385" t="s">
        <v>6855</v>
      </c>
      <c r="EV2385">
        <v>17287827</v>
      </c>
      <c r="EW2385">
        <v>928</v>
      </c>
      <c r="EX2385">
        <v>221124</v>
      </c>
      <c r="EY2385" t="s">
        <v>6856</v>
      </c>
      <c r="EZ2385">
        <v>1</v>
      </c>
      <c r="FC2385">
        <v>95385</v>
      </c>
      <c r="FD2385" t="s">
        <v>3531</v>
      </c>
    </row>
    <row r="2386" spans="1:160" x14ac:dyDescent="0.3">
      <c r="A2386" t="str">
        <f>VLOOKUP(B2386,Table2[],3,FALSE)</f>
        <v>Digital</v>
      </c>
      <c r="B2386" t="str">
        <f>IF(OR(ISNUMBER(FIND("QVC",Z2386)),ISNUMBER(FIND("QVC",AL2386))),"QVC",IF(OR(ISNUMBER(FIND("NCO",H2386)),ISNUMBER(FIND("NCO",Y2386))), "NCO", IF(AL2386="consumer","PMD.com",VLOOKUP(LEFT(H2386,2),Tables!$E$1:$F$11,2,FALSE))))</f>
        <v>PMD.com</v>
      </c>
      <c r="C2386">
        <f t="shared" si="114"/>
        <v>52430001</v>
      </c>
      <c r="D2386">
        <f t="shared" si="115"/>
        <v>1</v>
      </c>
      <c r="E2386" t="str">
        <f t="shared" ca="1" si="113"/>
        <v>shifted orders shipped</v>
      </c>
      <c r="F2386" t="s">
        <v>3539</v>
      </c>
      <c r="G2386" t="s">
        <v>335</v>
      </c>
      <c r="H2386" t="s">
        <v>6850</v>
      </c>
      <c r="I2386" s="6">
        <v>44012.861122685186</v>
      </c>
      <c r="J2386" t="s">
        <v>16</v>
      </c>
      <c r="K2386" s="6">
        <v>44013.373217592591</v>
      </c>
      <c r="M2386" t="s">
        <v>6851</v>
      </c>
      <c r="N2386" t="s">
        <v>6852</v>
      </c>
      <c r="Q2386" t="s">
        <v>733</v>
      </c>
      <c r="R2386" t="s">
        <v>409</v>
      </c>
      <c r="S2386" t="s">
        <v>6853</v>
      </c>
      <c r="T2386" t="s">
        <v>338</v>
      </c>
      <c r="U2386" t="s">
        <v>530</v>
      </c>
      <c r="W2386" t="s">
        <v>6854</v>
      </c>
      <c r="Z2386" t="s">
        <v>6851</v>
      </c>
      <c r="AA2386" t="s">
        <v>6852</v>
      </c>
      <c r="AD2386" t="s">
        <v>733</v>
      </c>
      <c r="AE2386" t="s">
        <v>409</v>
      </c>
      <c r="AF2386" t="s">
        <v>6853</v>
      </c>
      <c r="AG2386" t="s">
        <v>338</v>
      </c>
      <c r="AH2386" t="s">
        <v>530</v>
      </c>
      <c r="AJ2386" t="s">
        <v>6854</v>
      </c>
      <c r="AL2386" t="s">
        <v>339</v>
      </c>
      <c r="AM2386">
        <v>1</v>
      </c>
      <c r="AN2386">
        <v>1</v>
      </c>
      <c r="AO2386">
        <v>12063</v>
      </c>
      <c r="AQ2386">
        <v>127155</v>
      </c>
      <c r="AR2386">
        <v>52430001</v>
      </c>
      <c r="AS2386" t="s">
        <v>927</v>
      </c>
      <c r="AT2386" t="s">
        <v>75</v>
      </c>
      <c r="AW2386" t="s">
        <v>340</v>
      </c>
      <c r="AX2386" t="s">
        <v>340</v>
      </c>
      <c r="AY2386" t="s">
        <v>357</v>
      </c>
      <c r="AZ2386" t="s">
        <v>363</v>
      </c>
      <c r="BY2386" t="s">
        <v>342</v>
      </c>
      <c r="EQ2386">
        <v>249990</v>
      </c>
      <c r="ER2386" t="s">
        <v>6855</v>
      </c>
      <c r="EV2386">
        <v>17287827</v>
      </c>
      <c r="EW2386">
        <v>928</v>
      </c>
      <c r="EX2386">
        <v>221124</v>
      </c>
      <c r="EY2386" t="s">
        <v>6856</v>
      </c>
      <c r="EZ2386">
        <v>1</v>
      </c>
      <c r="FC2386">
        <v>95385</v>
      </c>
      <c r="FD2386" t="s">
        <v>3531</v>
      </c>
    </row>
    <row r="2387" spans="1:160" x14ac:dyDescent="0.3">
      <c r="A2387" t="str">
        <f>VLOOKUP(B2387,Table2[],3,FALSE)</f>
        <v>Digital</v>
      </c>
      <c r="B2387" t="str">
        <f>IF(OR(ISNUMBER(FIND("QVC",Z2387)),ISNUMBER(FIND("QVC",AL2387))),"QVC",IF(OR(ISNUMBER(FIND("NCO",H2387)),ISNUMBER(FIND("NCO",Y2387))), "NCO", IF(AL2387="consumer","PMD.com",VLOOKUP(LEFT(H2387,2),Tables!$E$1:$F$11,2,FALSE))))</f>
        <v>PMD.com</v>
      </c>
      <c r="C2387">
        <f t="shared" si="114"/>
        <v>53920001</v>
      </c>
      <c r="D2387">
        <f t="shared" si="115"/>
        <v>1</v>
      </c>
      <c r="E2387" t="str">
        <f t="shared" ca="1" si="113"/>
        <v>shifted orders shipped</v>
      </c>
      <c r="F2387" t="s">
        <v>3539</v>
      </c>
      <c r="G2387" t="s">
        <v>335</v>
      </c>
      <c r="H2387" t="s">
        <v>6850</v>
      </c>
      <c r="I2387" s="6">
        <v>44012.861122685186</v>
      </c>
      <c r="J2387" t="s">
        <v>16</v>
      </c>
      <c r="K2387" s="6">
        <v>44013.373217592591</v>
      </c>
      <c r="M2387" t="s">
        <v>6851</v>
      </c>
      <c r="N2387" t="s">
        <v>6852</v>
      </c>
      <c r="Q2387" t="s">
        <v>733</v>
      </c>
      <c r="R2387" t="s">
        <v>409</v>
      </c>
      <c r="S2387" t="s">
        <v>6853</v>
      </c>
      <c r="T2387" t="s">
        <v>338</v>
      </c>
      <c r="U2387" t="s">
        <v>530</v>
      </c>
      <c r="W2387" t="s">
        <v>6854</v>
      </c>
      <c r="Z2387" t="s">
        <v>6851</v>
      </c>
      <c r="AA2387" t="s">
        <v>6852</v>
      </c>
      <c r="AD2387" t="s">
        <v>733</v>
      </c>
      <c r="AE2387" t="s">
        <v>409</v>
      </c>
      <c r="AF2387" t="s">
        <v>6853</v>
      </c>
      <c r="AG2387" t="s">
        <v>338</v>
      </c>
      <c r="AH2387" t="s">
        <v>530</v>
      </c>
      <c r="AJ2387" t="s">
        <v>6854</v>
      </c>
      <c r="AL2387" t="s">
        <v>339</v>
      </c>
      <c r="AM2387">
        <v>1</v>
      </c>
      <c r="AN2387">
        <v>1</v>
      </c>
      <c r="AO2387">
        <v>14899</v>
      </c>
      <c r="AQ2387">
        <v>124468</v>
      </c>
      <c r="AR2387">
        <v>53920001</v>
      </c>
      <c r="AS2387">
        <v>9000000</v>
      </c>
      <c r="AT2387" t="s">
        <v>40</v>
      </c>
      <c r="AW2387" t="s">
        <v>343</v>
      </c>
      <c r="BY2387" t="s">
        <v>342</v>
      </c>
      <c r="EQ2387">
        <v>243396</v>
      </c>
      <c r="ER2387" t="s">
        <v>6855</v>
      </c>
      <c r="EV2387">
        <v>17287827</v>
      </c>
      <c r="EW2387">
        <v>928</v>
      </c>
      <c r="EX2387">
        <v>221124</v>
      </c>
      <c r="EY2387" t="s">
        <v>6856</v>
      </c>
      <c r="EZ2387">
        <v>1</v>
      </c>
      <c r="FC2387">
        <v>95385</v>
      </c>
      <c r="FD2387" t="s">
        <v>3531</v>
      </c>
    </row>
    <row r="2388" spans="1:160" x14ac:dyDescent="0.3">
      <c r="A2388" t="str">
        <f>VLOOKUP(B2388,Table2[],3,FALSE)</f>
        <v>Digital</v>
      </c>
      <c r="B2388" t="str">
        <f>IF(OR(ISNUMBER(FIND("QVC",Z2388)),ISNUMBER(FIND("QVC",AL2388))),"QVC",IF(OR(ISNUMBER(FIND("NCO",H2388)),ISNUMBER(FIND("NCO",Y2388))), "NCO", IF(AL2388="consumer","PMD.com",VLOOKUP(LEFT(H2388,2),Tables!$E$1:$F$11,2,FALSE))))</f>
        <v>PMD.com</v>
      </c>
      <c r="C2388">
        <f t="shared" si="114"/>
        <v>5341030</v>
      </c>
      <c r="D2388">
        <f t="shared" si="115"/>
        <v>1</v>
      </c>
      <c r="E2388" t="str">
        <f t="shared" ca="1" si="113"/>
        <v>shifted orders shipped</v>
      </c>
      <c r="F2388" t="s">
        <v>3539</v>
      </c>
      <c r="G2388" t="s">
        <v>335</v>
      </c>
      <c r="H2388" t="s">
        <v>6850</v>
      </c>
      <c r="I2388" s="6">
        <v>44012.861122685186</v>
      </c>
      <c r="J2388" t="s">
        <v>16</v>
      </c>
      <c r="K2388" s="6">
        <v>44013.373217592591</v>
      </c>
      <c r="M2388" t="s">
        <v>6851</v>
      </c>
      <c r="N2388" t="s">
        <v>6852</v>
      </c>
      <c r="Q2388" t="s">
        <v>733</v>
      </c>
      <c r="R2388" t="s">
        <v>409</v>
      </c>
      <c r="S2388" t="s">
        <v>6853</v>
      </c>
      <c r="T2388" t="s">
        <v>338</v>
      </c>
      <c r="U2388" t="s">
        <v>530</v>
      </c>
      <c r="W2388" t="s">
        <v>6854</v>
      </c>
      <c r="Z2388" t="s">
        <v>6851</v>
      </c>
      <c r="AA2388" t="s">
        <v>6852</v>
      </c>
      <c r="AD2388" t="s">
        <v>733</v>
      </c>
      <c r="AE2388" t="s">
        <v>409</v>
      </c>
      <c r="AF2388" t="s">
        <v>6853</v>
      </c>
      <c r="AG2388" t="s">
        <v>338</v>
      </c>
      <c r="AH2388" t="s">
        <v>530</v>
      </c>
      <c r="AJ2388" t="s">
        <v>6854</v>
      </c>
      <c r="AL2388" t="s">
        <v>339</v>
      </c>
      <c r="AM2388">
        <v>1</v>
      </c>
      <c r="AN2388">
        <v>1</v>
      </c>
      <c r="AO2388">
        <v>12859</v>
      </c>
      <c r="AQ2388">
        <v>124642</v>
      </c>
      <c r="AR2388">
        <v>5341030</v>
      </c>
      <c r="AS2388" t="s">
        <v>925</v>
      </c>
      <c r="AT2388" t="s">
        <v>926</v>
      </c>
      <c r="AW2388" t="s">
        <v>366</v>
      </c>
      <c r="AX2388" t="s">
        <v>366</v>
      </c>
      <c r="AY2388" t="s">
        <v>345</v>
      </c>
      <c r="AZ2388" t="s">
        <v>346</v>
      </c>
      <c r="BY2388" t="s">
        <v>342</v>
      </c>
      <c r="EQ2388">
        <v>243275</v>
      </c>
      <c r="ER2388" t="s">
        <v>6855</v>
      </c>
      <c r="EV2388">
        <v>17287827</v>
      </c>
      <c r="EW2388">
        <v>928</v>
      </c>
      <c r="EX2388">
        <v>221124</v>
      </c>
      <c r="EY2388" t="s">
        <v>6856</v>
      </c>
      <c r="EZ2388">
        <v>1</v>
      </c>
      <c r="FC2388">
        <v>95385</v>
      </c>
      <c r="FD2388" t="s">
        <v>3531</v>
      </c>
    </row>
    <row r="2389" spans="1:160" x14ac:dyDescent="0.3">
      <c r="A2389" t="str">
        <f>VLOOKUP(B2389,Table2[],3,FALSE)</f>
        <v>Digital</v>
      </c>
      <c r="B2389" t="str">
        <f>IF(OR(ISNUMBER(FIND("QVC",Z2389)),ISNUMBER(FIND("QVC",AL2389))),"QVC",IF(OR(ISNUMBER(FIND("NCO",H2389)),ISNUMBER(FIND("NCO",Y2389))), "NCO", IF(AL2389="consumer","PMD.com",VLOOKUP(LEFT(H2389,2),Tables!$E$1:$F$11,2,FALSE))))</f>
        <v>PMD.com</v>
      </c>
      <c r="C2389">
        <f t="shared" si="114"/>
        <v>5208</v>
      </c>
      <c r="D2389">
        <f t="shared" si="115"/>
        <v>7</v>
      </c>
      <c r="E2389" t="str">
        <f t="shared" ca="1" si="113"/>
        <v>shifted orders shipped</v>
      </c>
      <c r="F2389" t="s">
        <v>3539</v>
      </c>
      <c r="G2389" t="s">
        <v>335</v>
      </c>
      <c r="H2389" t="s">
        <v>6850</v>
      </c>
      <c r="I2389" s="6">
        <v>44012.861122685186</v>
      </c>
      <c r="J2389" t="s">
        <v>16</v>
      </c>
      <c r="K2389" s="6">
        <v>44013.373217592591</v>
      </c>
      <c r="M2389" t="s">
        <v>6851</v>
      </c>
      <c r="N2389" t="s">
        <v>6852</v>
      </c>
      <c r="Q2389" t="s">
        <v>733</v>
      </c>
      <c r="R2389" t="s">
        <v>409</v>
      </c>
      <c r="S2389" t="s">
        <v>6853</v>
      </c>
      <c r="T2389" t="s">
        <v>338</v>
      </c>
      <c r="U2389" t="s">
        <v>530</v>
      </c>
      <c r="W2389" t="s">
        <v>6854</v>
      </c>
      <c r="Z2389" t="s">
        <v>6851</v>
      </c>
      <c r="AA2389" t="s">
        <v>6852</v>
      </c>
      <c r="AD2389" t="s">
        <v>733</v>
      </c>
      <c r="AE2389" t="s">
        <v>409</v>
      </c>
      <c r="AF2389" t="s">
        <v>6853</v>
      </c>
      <c r="AG2389" t="s">
        <v>338</v>
      </c>
      <c r="AH2389" t="s">
        <v>530</v>
      </c>
      <c r="AJ2389" t="s">
        <v>6854</v>
      </c>
      <c r="AL2389" t="s">
        <v>339</v>
      </c>
      <c r="AM2389">
        <v>7</v>
      </c>
      <c r="AN2389">
        <v>7</v>
      </c>
      <c r="AO2389">
        <v>1406</v>
      </c>
      <c r="AQ2389">
        <v>124008</v>
      </c>
      <c r="AR2389">
        <v>5208</v>
      </c>
      <c r="AS2389" t="s">
        <v>51</v>
      </c>
      <c r="AT2389" t="s">
        <v>52</v>
      </c>
      <c r="AW2389" t="s">
        <v>340</v>
      </c>
      <c r="AX2389" t="s">
        <v>340</v>
      </c>
      <c r="AY2389" t="s">
        <v>419</v>
      </c>
      <c r="AZ2389" t="s">
        <v>420</v>
      </c>
      <c r="BY2389" t="s">
        <v>342</v>
      </c>
      <c r="EQ2389">
        <v>249094</v>
      </c>
      <c r="ER2389" t="s">
        <v>6855</v>
      </c>
      <c r="EV2389">
        <v>17287827</v>
      </c>
      <c r="EW2389">
        <v>928</v>
      </c>
      <c r="EX2389">
        <v>221124</v>
      </c>
      <c r="EY2389" t="s">
        <v>6856</v>
      </c>
      <c r="EZ2389">
        <v>1</v>
      </c>
      <c r="FC2389">
        <v>5208</v>
      </c>
      <c r="FD2389" t="s">
        <v>52</v>
      </c>
    </row>
    <row r="2390" spans="1:160" x14ac:dyDescent="0.3">
      <c r="A2390" t="str">
        <f>VLOOKUP(B2390,Table2[],3,FALSE)</f>
        <v>Digital</v>
      </c>
      <c r="B2390" t="str">
        <f>IF(OR(ISNUMBER(FIND("QVC",Z2390)),ISNUMBER(FIND("QVC",AL2390))),"QVC",IF(OR(ISNUMBER(FIND("NCO",H2390)),ISNUMBER(FIND("NCO",Y2390))), "NCO", IF(AL2390="consumer","PMD.com",VLOOKUP(LEFT(H2390,2),Tables!$E$1:$F$11,2,FALSE))))</f>
        <v>PMD.com</v>
      </c>
      <c r="C2390">
        <f t="shared" si="114"/>
        <v>53440001</v>
      </c>
      <c r="D2390">
        <f t="shared" si="115"/>
        <v>1</v>
      </c>
      <c r="E2390" t="str">
        <f t="shared" ca="1" si="113"/>
        <v>shifted orders shipped</v>
      </c>
      <c r="F2390" t="s">
        <v>3539</v>
      </c>
      <c r="G2390" t="s">
        <v>335</v>
      </c>
      <c r="H2390" t="s">
        <v>6857</v>
      </c>
      <c r="I2390" s="6">
        <v>44007.919953703706</v>
      </c>
      <c r="J2390" t="s">
        <v>16</v>
      </c>
      <c r="K2390" s="6">
        <v>44013.373252314814</v>
      </c>
      <c r="M2390" t="s">
        <v>6858</v>
      </c>
      <c r="N2390" t="s">
        <v>6859</v>
      </c>
      <c r="Q2390" t="s">
        <v>2188</v>
      </c>
      <c r="R2390" t="s">
        <v>375</v>
      </c>
      <c r="S2390">
        <v>60425</v>
      </c>
      <c r="T2390" t="s">
        <v>338</v>
      </c>
      <c r="U2390" t="s">
        <v>530</v>
      </c>
      <c r="W2390" t="s">
        <v>6860</v>
      </c>
      <c r="Z2390" t="s">
        <v>6858</v>
      </c>
      <c r="AA2390" t="s">
        <v>6859</v>
      </c>
      <c r="AD2390" t="s">
        <v>2188</v>
      </c>
      <c r="AE2390" t="s">
        <v>375</v>
      </c>
      <c r="AF2390">
        <v>60425</v>
      </c>
      <c r="AG2390" t="s">
        <v>338</v>
      </c>
      <c r="AH2390" t="s">
        <v>530</v>
      </c>
      <c r="AJ2390" t="s">
        <v>6860</v>
      </c>
      <c r="AL2390" t="s">
        <v>339</v>
      </c>
      <c r="AM2390">
        <v>1</v>
      </c>
      <c r="AN2390">
        <v>1</v>
      </c>
      <c r="AO2390">
        <v>7642</v>
      </c>
      <c r="AQ2390">
        <v>124700</v>
      </c>
      <c r="AR2390">
        <v>53440001</v>
      </c>
      <c r="AS2390" t="s">
        <v>1240</v>
      </c>
      <c r="AT2390" t="s">
        <v>116</v>
      </c>
      <c r="AW2390" t="s">
        <v>340</v>
      </c>
      <c r="AX2390" t="s">
        <v>340</v>
      </c>
      <c r="AY2390" t="s">
        <v>345</v>
      </c>
      <c r="AZ2390" t="s">
        <v>345</v>
      </c>
      <c r="BY2390" t="s">
        <v>342</v>
      </c>
      <c r="EQ2390">
        <v>252960</v>
      </c>
      <c r="ER2390" t="s">
        <v>6861</v>
      </c>
      <c r="EV2390">
        <v>17287193</v>
      </c>
      <c r="EW2390">
        <v>928</v>
      </c>
      <c r="EX2390">
        <v>217853</v>
      </c>
      <c r="EY2390">
        <v>9.2748999964335493E+25</v>
      </c>
      <c r="EZ2390">
        <v>1</v>
      </c>
      <c r="FC2390">
        <v>53440001</v>
      </c>
      <c r="FD2390" t="s">
        <v>116</v>
      </c>
    </row>
    <row r="2391" spans="1:160" x14ac:dyDescent="0.3">
      <c r="A2391" t="str">
        <f>VLOOKUP(B2391,Table2[],3,FALSE)</f>
        <v>Digital</v>
      </c>
      <c r="B2391" t="str">
        <f>IF(OR(ISNUMBER(FIND("QVC",Z2391)),ISNUMBER(FIND("QVC",AL2391))),"QVC",IF(OR(ISNUMBER(FIND("NCO",H2391)),ISNUMBER(FIND("NCO",Y2391))), "NCO", IF(AL2391="consumer","PMD.com",VLOOKUP(LEFT(H2391,2),Tables!$E$1:$F$11,2,FALSE))))</f>
        <v>PMD.com</v>
      </c>
      <c r="C2391">
        <f t="shared" si="114"/>
        <v>5342</v>
      </c>
      <c r="D2391">
        <f t="shared" si="115"/>
        <v>1</v>
      </c>
      <c r="E2391" t="str">
        <f t="shared" ca="1" si="113"/>
        <v>shifted orders shipped</v>
      </c>
      <c r="F2391" t="s">
        <v>3539</v>
      </c>
      <c r="G2391" t="s">
        <v>335</v>
      </c>
      <c r="H2391" t="s">
        <v>6857</v>
      </c>
      <c r="I2391" s="6">
        <v>44007.919953703706</v>
      </c>
      <c r="J2391" t="s">
        <v>16</v>
      </c>
      <c r="K2391" s="6">
        <v>44013.373252314814</v>
      </c>
      <c r="M2391" t="s">
        <v>6858</v>
      </c>
      <c r="N2391" t="s">
        <v>6859</v>
      </c>
      <c r="Q2391" t="s">
        <v>2188</v>
      </c>
      <c r="R2391" t="s">
        <v>375</v>
      </c>
      <c r="S2391">
        <v>60425</v>
      </c>
      <c r="T2391" t="s">
        <v>338</v>
      </c>
      <c r="U2391" t="s">
        <v>530</v>
      </c>
      <c r="W2391" t="s">
        <v>6860</v>
      </c>
      <c r="Z2391" t="s">
        <v>6858</v>
      </c>
      <c r="AA2391" t="s">
        <v>6859</v>
      </c>
      <c r="AD2391" t="s">
        <v>2188</v>
      </c>
      <c r="AE2391" t="s">
        <v>375</v>
      </c>
      <c r="AF2391">
        <v>60425</v>
      </c>
      <c r="AG2391" t="s">
        <v>338</v>
      </c>
      <c r="AH2391" t="s">
        <v>530</v>
      </c>
      <c r="AJ2391" t="s">
        <v>6860</v>
      </c>
      <c r="AL2391" t="s">
        <v>339</v>
      </c>
      <c r="AM2391">
        <v>1</v>
      </c>
      <c r="AN2391">
        <v>1</v>
      </c>
      <c r="AO2391">
        <v>13280</v>
      </c>
      <c r="AQ2391">
        <v>123849</v>
      </c>
      <c r="AR2391">
        <v>5342</v>
      </c>
      <c r="AS2391" t="s">
        <v>1867</v>
      </c>
      <c r="AT2391" t="s">
        <v>149</v>
      </c>
      <c r="AW2391" t="s">
        <v>340</v>
      </c>
      <c r="AX2391" t="s">
        <v>340</v>
      </c>
      <c r="AY2391" t="s">
        <v>345</v>
      </c>
      <c r="AZ2391" t="s">
        <v>346</v>
      </c>
      <c r="BY2391" t="s">
        <v>342</v>
      </c>
      <c r="EQ2391">
        <v>244853</v>
      </c>
      <c r="ER2391" t="s">
        <v>6861</v>
      </c>
      <c r="EV2391">
        <v>17287193</v>
      </c>
      <c r="EW2391">
        <v>928</v>
      </c>
      <c r="EX2391">
        <v>217853</v>
      </c>
      <c r="EY2391">
        <v>9.2748999964335493E+25</v>
      </c>
      <c r="EZ2391">
        <v>1</v>
      </c>
      <c r="FC2391">
        <v>5342</v>
      </c>
      <c r="FD2391" t="s">
        <v>149</v>
      </c>
    </row>
    <row r="2392" spans="1:160" x14ac:dyDescent="0.3">
      <c r="A2392" t="str">
        <f>VLOOKUP(B2392,Table2[],3,FALSE)</f>
        <v>Digital</v>
      </c>
      <c r="B2392" t="str">
        <f>IF(OR(ISNUMBER(FIND("QVC",Z2392)),ISNUMBER(FIND("QVC",AL2392))),"QVC",IF(OR(ISNUMBER(FIND("NCO",H2392)),ISNUMBER(FIND("NCO",Y2392))), "NCO", IF(AL2392="consumer","PMD.com",VLOOKUP(LEFT(H2392,2),Tables!$E$1:$F$11,2,FALSE))))</f>
        <v>PMD.com</v>
      </c>
      <c r="C2392">
        <f t="shared" si="114"/>
        <v>5901</v>
      </c>
      <c r="D2392">
        <f t="shared" si="115"/>
        <v>1</v>
      </c>
      <c r="E2392" t="str">
        <f t="shared" ca="1" si="113"/>
        <v>shifted orders shipped</v>
      </c>
      <c r="F2392" t="s">
        <v>3539</v>
      </c>
      <c r="G2392" t="s">
        <v>335</v>
      </c>
      <c r="H2392" t="s">
        <v>6862</v>
      </c>
      <c r="I2392" s="6">
        <v>44012.201122685183</v>
      </c>
      <c r="J2392" t="s">
        <v>16</v>
      </c>
      <c r="K2392" s="6">
        <v>44013.373564814814</v>
      </c>
      <c r="M2392" t="s">
        <v>975</v>
      </c>
      <c r="N2392" t="s">
        <v>976</v>
      </c>
      <c r="O2392" t="s">
        <v>914</v>
      </c>
      <c r="Q2392" t="s">
        <v>405</v>
      </c>
      <c r="R2392" t="s">
        <v>365</v>
      </c>
      <c r="S2392" t="s">
        <v>977</v>
      </c>
      <c r="T2392" t="s">
        <v>338</v>
      </c>
      <c r="U2392" t="s">
        <v>530</v>
      </c>
      <c r="W2392" t="s">
        <v>978</v>
      </c>
      <c r="Z2392" t="s">
        <v>975</v>
      </c>
      <c r="AA2392" t="s">
        <v>976</v>
      </c>
      <c r="AB2392" t="s">
        <v>914</v>
      </c>
      <c r="AD2392" t="s">
        <v>405</v>
      </c>
      <c r="AE2392" t="s">
        <v>365</v>
      </c>
      <c r="AF2392" t="s">
        <v>977</v>
      </c>
      <c r="AG2392" t="s">
        <v>338</v>
      </c>
      <c r="AH2392" t="s">
        <v>530</v>
      </c>
      <c r="AJ2392" t="s">
        <v>978</v>
      </c>
      <c r="AL2392" t="s">
        <v>339</v>
      </c>
      <c r="AM2392">
        <v>1</v>
      </c>
      <c r="AN2392">
        <v>1</v>
      </c>
      <c r="AO2392">
        <v>1428</v>
      </c>
      <c r="AQ2392">
        <v>123804</v>
      </c>
      <c r="AR2392">
        <v>5901</v>
      </c>
      <c r="AS2392" t="s">
        <v>1300</v>
      </c>
      <c r="AT2392" t="s">
        <v>17</v>
      </c>
      <c r="AW2392" t="s">
        <v>352</v>
      </c>
      <c r="AX2392" t="s">
        <v>352</v>
      </c>
      <c r="AY2392" t="s">
        <v>353</v>
      </c>
      <c r="AZ2392" t="s">
        <v>358</v>
      </c>
      <c r="BY2392" t="s">
        <v>342</v>
      </c>
      <c r="EQ2392">
        <v>250322</v>
      </c>
      <c r="ER2392" t="s">
        <v>6863</v>
      </c>
      <c r="EV2392">
        <v>17287233</v>
      </c>
      <c r="EW2392">
        <v>928</v>
      </c>
      <c r="EX2392">
        <v>220797</v>
      </c>
      <c r="EY2392" t="s">
        <v>6864</v>
      </c>
      <c r="EZ2392">
        <v>1</v>
      </c>
      <c r="FC2392">
        <v>91080</v>
      </c>
      <c r="FD2392" t="s">
        <v>510</v>
      </c>
    </row>
    <row r="2393" spans="1:160" x14ac:dyDescent="0.3">
      <c r="A2393" t="str">
        <f>VLOOKUP(B2393,Table2[],3,FALSE)</f>
        <v>Digital</v>
      </c>
      <c r="B2393" t="str">
        <f>IF(OR(ISNUMBER(FIND("QVC",Z2393)),ISNUMBER(FIND("QVC",AL2393))),"QVC",IF(OR(ISNUMBER(FIND("NCO",H2393)),ISNUMBER(FIND("NCO",Y2393))), "NCO", IF(AL2393="consumer","PMD.com",VLOOKUP(LEFT(H2393,2),Tables!$E$1:$F$11,2,FALSE))))</f>
        <v>PMD.com</v>
      </c>
      <c r="C2393">
        <f t="shared" si="114"/>
        <v>5257</v>
      </c>
      <c r="D2393">
        <f t="shared" si="115"/>
        <v>1</v>
      </c>
      <c r="E2393" t="str">
        <f t="shared" ca="1" si="113"/>
        <v>shifted orders shipped</v>
      </c>
      <c r="F2393" t="s">
        <v>3539</v>
      </c>
      <c r="G2393" t="s">
        <v>335</v>
      </c>
      <c r="H2393" t="s">
        <v>6862</v>
      </c>
      <c r="I2393" s="6">
        <v>44012.201122685183</v>
      </c>
      <c r="J2393" t="s">
        <v>16</v>
      </c>
      <c r="K2393" s="6">
        <v>44013.373564814814</v>
      </c>
      <c r="M2393" t="s">
        <v>975</v>
      </c>
      <c r="N2393" t="s">
        <v>976</v>
      </c>
      <c r="O2393" t="s">
        <v>914</v>
      </c>
      <c r="Q2393" t="s">
        <v>405</v>
      </c>
      <c r="R2393" t="s">
        <v>365</v>
      </c>
      <c r="S2393" t="s">
        <v>977</v>
      </c>
      <c r="T2393" t="s">
        <v>338</v>
      </c>
      <c r="U2393" t="s">
        <v>530</v>
      </c>
      <c r="W2393" t="s">
        <v>978</v>
      </c>
      <c r="Z2393" t="s">
        <v>975</v>
      </c>
      <c r="AA2393" t="s">
        <v>976</v>
      </c>
      <c r="AB2393" t="s">
        <v>914</v>
      </c>
      <c r="AD2393" t="s">
        <v>405</v>
      </c>
      <c r="AE2393" t="s">
        <v>365</v>
      </c>
      <c r="AF2393" t="s">
        <v>977</v>
      </c>
      <c r="AG2393" t="s">
        <v>338</v>
      </c>
      <c r="AH2393" t="s">
        <v>530</v>
      </c>
      <c r="AJ2393" t="s">
        <v>978</v>
      </c>
      <c r="AL2393" t="s">
        <v>339</v>
      </c>
      <c r="AM2393">
        <v>1</v>
      </c>
      <c r="AN2393">
        <v>1</v>
      </c>
      <c r="AO2393">
        <v>6598</v>
      </c>
      <c r="AQ2393">
        <v>124399</v>
      </c>
      <c r="AR2393">
        <v>5257</v>
      </c>
      <c r="AS2393" t="s">
        <v>25</v>
      </c>
      <c r="AT2393" t="s">
        <v>26</v>
      </c>
      <c r="AW2393" t="s">
        <v>352</v>
      </c>
      <c r="AX2393" t="s">
        <v>352</v>
      </c>
      <c r="AY2393" t="s">
        <v>353</v>
      </c>
      <c r="AZ2393" t="s">
        <v>371</v>
      </c>
      <c r="BY2393" t="s">
        <v>342</v>
      </c>
      <c r="EQ2393">
        <v>251699</v>
      </c>
      <c r="ER2393" t="s">
        <v>6863</v>
      </c>
      <c r="EV2393">
        <v>17287233</v>
      </c>
      <c r="EW2393">
        <v>928</v>
      </c>
      <c r="EX2393">
        <v>220797</v>
      </c>
      <c r="EY2393" t="s">
        <v>6864</v>
      </c>
      <c r="EZ2393">
        <v>1</v>
      </c>
      <c r="FC2393">
        <v>91080</v>
      </c>
      <c r="FD2393" t="s">
        <v>510</v>
      </c>
    </row>
    <row r="2394" spans="1:160" x14ac:dyDescent="0.3">
      <c r="A2394" t="str">
        <f>VLOOKUP(B2394,Table2[],3,FALSE)</f>
        <v>Digital</v>
      </c>
      <c r="B2394" t="str">
        <f>IF(OR(ISNUMBER(FIND("QVC",Z2394)),ISNUMBER(FIND("QVC",AL2394))),"QVC",IF(OR(ISNUMBER(FIND("NCO",H2394)),ISNUMBER(FIND("NCO",Y2394))), "NCO", IF(AL2394="consumer","PMD.com",VLOOKUP(LEFT(H2394,2),Tables!$E$1:$F$11,2,FALSE))))</f>
        <v>PMD.com</v>
      </c>
      <c r="C2394" t="str">
        <f t="shared" si="114"/>
        <v>53500001A</v>
      </c>
      <c r="D2394">
        <f t="shared" si="115"/>
        <v>1</v>
      </c>
      <c r="E2394" t="str">
        <f t="shared" ca="1" si="113"/>
        <v>shifted orders shipped</v>
      </c>
      <c r="F2394" t="s">
        <v>3539</v>
      </c>
      <c r="G2394" t="s">
        <v>335</v>
      </c>
      <c r="H2394" t="s">
        <v>6865</v>
      </c>
      <c r="I2394" s="6">
        <v>44012.212858796294</v>
      </c>
      <c r="J2394" t="s">
        <v>16</v>
      </c>
      <c r="K2394" s="6">
        <v>44013.373703703706</v>
      </c>
      <c r="M2394" t="s">
        <v>6866</v>
      </c>
      <c r="N2394" t="s">
        <v>6867</v>
      </c>
      <c r="Q2394" t="s">
        <v>872</v>
      </c>
      <c r="R2394" t="s">
        <v>359</v>
      </c>
      <c r="S2394" t="s">
        <v>6868</v>
      </c>
      <c r="T2394" t="s">
        <v>338</v>
      </c>
      <c r="U2394" t="s">
        <v>530</v>
      </c>
      <c r="W2394" t="s">
        <v>6869</v>
      </c>
      <c r="Z2394" t="s">
        <v>6866</v>
      </c>
      <c r="AA2394" t="s">
        <v>6867</v>
      </c>
      <c r="AD2394" t="s">
        <v>872</v>
      </c>
      <c r="AE2394" t="s">
        <v>359</v>
      </c>
      <c r="AF2394" t="s">
        <v>6868</v>
      </c>
      <c r="AG2394" t="s">
        <v>338</v>
      </c>
      <c r="AH2394" t="s">
        <v>530</v>
      </c>
      <c r="AJ2394" t="s">
        <v>6869</v>
      </c>
      <c r="AL2394" t="s">
        <v>339</v>
      </c>
      <c r="AM2394">
        <v>1</v>
      </c>
      <c r="AN2394">
        <v>1</v>
      </c>
      <c r="AO2394">
        <v>1690</v>
      </c>
      <c r="AQ2394">
        <v>125277</v>
      </c>
      <c r="AR2394" t="s">
        <v>1242</v>
      </c>
      <c r="AS2394" t="s">
        <v>1243</v>
      </c>
      <c r="AT2394" t="s">
        <v>1244</v>
      </c>
      <c r="AW2394" t="s">
        <v>349</v>
      </c>
      <c r="AX2394" t="s">
        <v>553</v>
      </c>
      <c r="AY2394" t="s">
        <v>345</v>
      </c>
      <c r="AZ2394">
        <v>0</v>
      </c>
      <c r="EQ2394">
        <v>251914</v>
      </c>
      <c r="ER2394" t="s">
        <v>6870</v>
      </c>
      <c r="EV2394">
        <v>17287247</v>
      </c>
      <c r="EW2394">
        <v>928</v>
      </c>
      <c r="EX2394">
        <v>220811</v>
      </c>
      <c r="EY2394" t="s">
        <v>6871</v>
      </c>
      <c r="EZ2394">
        <v>1</v>
      </c>
      <c r="FC2394" t="s">
        <v>1242</v>
      </c>
      <c r="FD2394" t="s">
        <v>1244</v>
      </c>
    </row>
    <row r="2395" spans="1:160" x14ac:dyDescent="0.3">
      <c r="A2395" t="str">
        <f>VLOOKUP(B2395,Table2[],3,FALSE)</f>
        <v>Digital</v>
      </c>
      <c r="B2395" t="str">
        <f>IF(OR(ISNUMBER(FIND("QVC",Z2395)),ISNUMBER(FIND("QVC",AL2395))),"QVC",IF(OR(ISNUMBER(FIND("NCO",H2395)),ISNUMBER(FIND("NCO",Y2395))), "NCO", IF(AL2395="consumer","PMD.com",VLOOKUP(LEFT(H2395,2),Tables!$E$1:$F$11,2,FALSE))))</f>
        <v>PMD.com</v>
      </c>
      <c r="C2395">
        <f t="shared" si="114"/>
        <v>53900001</v>
      </c>
      <c r="D2395">
        <f t="shared" si="115"/>
        <v>1</v>
      </c>
      <c r="E2395" t="str">
        <f t="shared" ca="1" si="113"/>
        <v>shifted orders shipped</v>
      </c>
      <c r="F2395" t="s">
        <v>3539</v>
      </c>
      <c r="G2395" t="s">
        <v>335</v>
      </c>
      <c r="H2395" t="s">
        <v>2799</v>
      </c>
      <c r="I2395" s="6">
        <v>44008.642847222225</v>
      </c>
      <c r="J2395" t="s">
        <v>16</v>
      </c>
      <c r="K2395" s="6">
        <v>44013.373969907407</v>
      </c>
      <c r="M2395" t="s">
        <v>1151</v>
      </c>
      <c r="N2395" t="s">
        <v>2254</v>
      </c>
      <c r="O2395" t="s">
        <v>550</v>
      </c>
      <c r="Q2395" t="s">
        <v>527</v>
      </c>
      <c r="R2395" t="s">
        <v>365</v>
      </c>
      <c r="S2395">
        <v>95928</v>
      </c>
      <c r="T2395" t="s">
        <v>338</v>
      </c>
      <c r="U2395" t="s">
        <v>530</v>
      </c>
      <c r="W2395" t="s">
        <v>1099</v>
      </c>
      <c r="Z2395" t="s">
        <v>1151</v>
      </c>
      <c r="AA2395" t="s">
        <v>2254</v>
      </c>
      <c r="AB2395" t="s">
        <v>550</v>
      </c>
      <c r="AD2395" t="s">
        <v>527</v>
      </c>
      <c r="AE2395" t="s">
        <v>365</v>
      </c>
      <c r="AF2395">
        <v>95928</v>
      </c>
      <c r="AG2395" t="s">
        <v>338</v>
      </c>
      <c r="AH2395" t="s">
        <v>530</v>
      </c>
      <c r="AJ2395" t="s">
        <v>1099</v>
      </c>
      <c r="AL2395" t="s">
        <v>339</v>
      </c>
      <c r="AM2395">
        <v>1</v>
      </c>
      <c r="AN2395">
        <v>1</v>
      </c>
      <c r="AO2395">
        <v>31217</v>
      </c>
      <c r="AQ2395">
        <v>124466</v>
      </c>
      <c r="AR2395">
        <v>53900001</v>
      </c>
      <c r="AS2395" t="s">
        <v>1697</v>
      </c>
      <c r="AT2395" t="s">
        <v>104</v>
      </c>
      <c r="AW2395" t="s">
        <v>343</v>
      </c>
      <c r="BY2395" t="s">
        <v>342</v>
      </c>
      <c r="EQ2395">
        <v>247378</v>
      </c>
      <c r="ER2395" t="s">
        <v>2800</v>
      </c>
      <c r="EV2395">
        <v>17285123</v>
      </c>
      <c r="EW2395">
        <v>928</v>
      </c>
      <c r="EX2395">
        <v>219599</v>
      </c>
      <c r="EY2395" t="s">
        <v>6872</v>
      </c>
      <c r="EZ2395">
        <v>1</v>
      </c>
      <c r="FC2395">
        <v>95383</v>
      </c>
      <c r="FD2395" t="s">
        <v>1417</v>
      </c>
    </row>
    <row r="2396" spans="1:160" x14ac:dyDescent="0.3">
      <c r="A2396" t="str">
        <f>VLOOKUP(B2396,Table2[],3,FALSE)</f>
        <v>Digital</v>
      </c>
      <c r="B2396" t="str">
        <f>IF(OR(ISNUMBER(FIND("QVC",Z2396)),ISNUMBER(FIND("QVC",AL2396))),"QVC",IF(OR(ISNUMBER(FIND("NCO",H2396)),ISNUMBER(FIND("NCO",Y2396))), "NCO", IF(AL2396="consumer","PMD.com",VLOOKUP(LEFT(H2396,2),Tables!$E$1:$F$11,2,FALSE))))</f>
        <v>PMD.com</v>
      </c>
      <c r="C2396">
        <f t="shared" si="114"/>
        <v>57090001</v>
      </c>
      <c r="D2396">
        <f t="shared" si="115"/>
        <v>1</v>
      </c>
      <c r="E2396" t="str">
        <f t="shared" ca="1" si="113"/>
        <v>shifted orders shipped</v>
      </c>
      <c r="F2396" t="s">
        <v>3539</v>
      </c>
      <c r="G2396" t="s">
        <v>335</v>
      </c>
      <c r="H2396" t="s">
        <v>2799</v>
      </c>
      <c r="I2396" s="6">
        <v>44008.642847222225</v>
      </c>
      <c r="J2396" t="s">
        <v>16</v>
      </c>
      <c r="K2396" s="6">
        <v>44013.373969907407</v>
      </c>
      <c r="M2396" t="s">
        <v>1151</v>
      </c>
      <c r="N2396" t="s">
        <v>2254</v>
      </c>
      <c r="O2396" t="s">
        <v>550</v>
      </c>
      <c r="Q2396" t="s">
        <v>527</v>
      </c>
      <c r="R2396" t="s">
        <v>365</v>
      </c>
      <c r="S2396">
        <v>95928</v>
      </c>
      <c r="T2396" t="s">
        <v>338</v>
      </c>
      <c r="U2396" t="s">
        <v>530</v>
      </c>
      <c r="W2396" t="s">
        <v>1099</v>
      </c>
      <c r="Z2396" t="s">
        <v>1151</v>
      </c>
      <c r="AA2396" t="s">
        <v>2254</v>
      </c>
      <c r="AB2396" t="s">
        <v>550</v>
      </c>
      <c r="AD2396" t="s">
        <v>527</v>
      </c>
      <c r="AE2396" t="s">
        <v>365</v>
      </c>
      <c r="AF2396">
        <v>95928</v>
      </c>
      <c r="AG2396" t="s">
        <v>338</v>
      </c>
      <c r="AH2396" t="s">
        <v>530</v>
      </c>
      <c r="AJ2396" t="s">
        <v>1099</v>
      </c>
      <c r="AL2396" t="s">
        <v>339</v>
      </c>
      <c r="AM2396">
        <v>1</v>
      </c>
      <c r="AN2396">
        <v>1</v>
      </c>
      <c r="AO2396">
        <v>2258</v>
      </c>
      <c r="AQ2396">
        <v>127089</v>
      </c>
      <c r="AR2396">
        <v>57090001</v>
      </c>
      <c r="AT2396" t="s">
        <v>1419</v>
      </c>
      <c r="AW2396" t="s">
        <v>340</v>
      </c>
      <c r="AX2396" t="s">
        <v>340</v>
      </c>
      <c r="AY2396" t="s">
        <v>348</v>
      </c>
      <c r="AZ2396" t="s">
        <v>1418</v>
      </c>
      <c r="BY2396" t="s">
        <v>342</v>
      </c>
      <c r="EQ2396">
        <v>248021</v>
      </c>
      <c r="ER2396" t="s">
        <v>2800</v>
      </c>
      <c r="EV2396">
        <v>17285123</v>
      </c>
      <c r="EW2396">
        <v>928</v>
      </c>
      <c r="EX2396">
        <v>219599</v>
      </c>
      <c r="EY2396" t="s">
        <v>6872</v>
      </c>
      <c r="EZ2396">
        <v>1</v>
      </c>
      <c r="FC2396">
        <v>95383</v>
      </c>
      <c r="FD2396" t="s">
        <v>1417</v>
      </c>
    </row>
    <row r="2397" spans="1:160" x14ac:dyDescent="0.3">
      <c r="A2397" t="str">
        <f>VLOOKUP(B2397,Table2[],3,FALSE)</f>
        <v>Digital</v>
      </c>
      <c r="B2397" t="str">
        <f>IF(OR(ISNUMBER(FIND("QVC",Z2397)),ISNUMBER(FIND("QVC",AL2397))),"QVC",IF(OR(ISNUMBER(FIND("NCO",H2397)),ISNUMBER(FIND("NCO",Y2397))), "NCO", IF(AL2397="consumer","PMD.com",VLOOKUP(LEFT(H2397,2),Tables!$E$1:$F$11,2,FALSE))))</f>
        <v>PMD.com</v>
      </c>
      <c r="C2397">
        <f t="shared" si="114"/>
        <v>57110001</v>
      </c>
      <c r="D2397">
        <f t="shared" si="115"/>
        <v>1</v>
      </c>
      <c r="E2397" t="str">
        <f t="shared" ca="1" si="113"/>
        <v>shifted orders shipped</v>
      </c>
      <c r="F2397" t="s">
        <v>3539</v>
      </c>
      <c r="G2397" t="s">
        <v>335</v>
      </c>
      <c r="H2397" t="s">
        <v>2799</v>
      </c>
      <c r="I2397" s="6">
        <v>44008.642847222225</v>
      </c>
      <c r="J2397" t="s">
        <v>16</v>
      </c>
      <c r="K2397" s="6">
        <v>44013.373969907407</v>
      </c>
      <c r="M2397" t="s">
        <v>1151</v>
      </c>
      <c r="N2397" t="s">
        <v>2254</v>
      </c>
      <c r="O2397" t="s">
        <v>550</v>
      </c>
      <c r="Q2397" t="s">
        <v>527</v>
      </c>
      <c r="R2397" t="s">
        <v>365</v>
      </c>
      <c r="S2397">
        <v>95928</v>
      </c>
      <c r="T2397" t="s">
        <v>338</v>
      </c>
      <c r="U2397" t="s">
        <v>530</v>
      </c>
      <c r="W2397" t="s">
        <v>1099</v>
      </c>
      <c r="Z2397" t="s">
        <v>1151</v>
      </c>
      <c r="AA2397" t="s">
        <v>2254</v>
      </c>
      <c r="AB2397" t="s">
        <v>550</v>
      </c>
      <c r="AD2397" t="s">
        <v>527</v>
      </c>
      <c r="AE2397" t="s">
        <v>365</v>
      </c>
      <c r="AF2397">
        <v>95928</v>
      </c>
      <c r="AG2397" t="s">
        <v>338</v>
      </c>
      <c r="AH2397" t="s">
        <v>530</v>
      </c>
      <c r="AJ2397" t="s">
        <v>1099</v>
      </c>
      <c r="AL2397" t="s">
        <v>339</v>
      </c>
      <c r="AM2397">
        <v>1</v>
      </c>
      <c r="AN2397">
        <v>1</v>
      </c>
      <c r="AO2397">
        <v>2258</v>
      </c>
      <c r="AQ2397">
        <v>127091</v>
      </c>
      <c r="AR2397">
        <v>57110001</v>
      </c>
      <c r="AT2397" t="s">
        <v>1332</v>
      </c>
      <c r="AW2397" t="s">
        <v>340</v>
      </c>
      <c r="AX2397" t="s">
        <v>340</v>
      </c>
      <c r="AY2397" t="s">
        <v>348</v>
      </c>
      <c r="AZ2397" t="s">
        <v>1418</v>
      </c>
      <c r="BY2397" t="s">
        <v>342</v>
      </c>
      <c r="EQ2397">
        <v>248023</v>
      </c>
      <c r="ER2397" t="s">
        <v>2800</v>
      </c>
      <c r="EV2397">
        <v>17285123</v>
      </c>
      <c r="EW2397">
        <v>928</v>
      </c>
      <c r="EX2397">
        <v>219599</v>
      </c>
      <c r="EY2397" t="s">
        <v>6872</v>
      </c>
      <c r="EZ2397">
        <v>1</v>
      </c>
      <c r="FC2397">
        <v>95383</v>
      </c>
      <c r="FD2397" t="s">
        <v>1417</v>
      </c>
    </row>
    <row r="2398" spans="1:160" x14ac:dyDescent="0.3">
      <c r="A2398" t="str">
        <f>VLOOKUP(B2398,Table2[],3,FALSE)</f>
        <v>Digital</v>
      </c>
      <c r="B2398" t="str">
        <f>IF(OR(ISNUMBER(FIND("QVC",Z2398)),ISNUMBER(FIND("QVC",AL2398))),"QVC",IF(OR(ISNUMBER(FIND("NCO",H2398)),ISNUMBER(FIND("NCO",Y2398))), "NCO", IF(AL2398="consumer","PMD.com",VLOOKUP(LEFT(H2398,2),Tables!$E$1:$F$11,2,FALSE))))</f>
        <v>PMD.com</v>
      </c>
      <c r="C2398">
        <f t="shared" si="114"/>
        <v>51410001</v>
      </c>
      <c r="D2398">
        <f t="shared" si="115"/>
        <v>33</v>
      </c>
      <c r="E2398" t="str">
        <f t="shared" ca="1" si="113"/>
        <v>shifted orders shipped</v>
      </c>
      <c r="F2398" t="s">
        <v>3539</v>
      </c>
      <c r="G2398" t="s">
        <v>335</v>
      </c>
      <c r="H2398" t="s">
        <v>2799</v>
      </c>
      <c r="I2398" s="6">
        <v>44008.642847222225</v>
      </c>
      <c r="J2398" t="s">
        <v>16</v>
      </c>
      <c r="K2398" s="6">
        <v>44013.373969907407</v>
      </c>
      <c r="M2398" t="s">
        <v>1151</v>
      </c>
      <c r="N2398" t="s">
        <v>2254</v>
      </c>
      <c r="O2398" t="s">
        <v>550</v>
      </c>
      <c r="Q2398" t="s">
        <v>527</v>
      </c>
      <c r="R2398" t="s">
        <v>365</v>
      </c>
      <c r="S2398">
        <v>95928</v>
      </c>
      <c r="T2398" t="s">
        <v>338</v>
      </c>
      <c r="U2398" t="s">
        <v>530</v>
      </c>
      <c r="W2398" t="s">
        <v>1099</v>
      </c>
      <c r="Z2398" t="s">
        <v>1151</v>
      </c>
      <c r="AA2398" t="s">
        <v>2254</v>
      </c>
      <c r="AB2398" t="s">
        <v>550</v>
      </c>
      <c r="AD2398" t="s">
        <v>527</v>
      </c>
      <c r="AE2398" t="s">
        <v>365</v>
      </c>
      <c r="AF2398">
        <v>95928</v>
      </c>
      <c r="AG2398" t="s">
        <v>338</v>
      </c>
      <c r="AH2398" t="s">
        <v>530</v>
      </c>
      <c r="AJ2398" t="s">
        <v>1099</v>
      </c>
      <c r="AL2398" t="s">
        <v>339</v>
      </c>
      <c r="AM2398">
        <v>33</v>
      </c>
      <c r="AN2398">
        <v>33</v>
      </c>
      <c r="AO2398">
        <v>10146</v>
      </c>
      <c r="AQ2398">
        <v>124431</v>
      </c>
      <c r="AR2398">
        <v>51410001</v>
      </c>
      <c r="AS2398" t="s">
        <v>2386</v>
      </c>
      <c r="AT2398" t="s">
        <v>81</v>
      </c>
      <c r="AW2398" t="s">
        <v>340</v>
      </c>
      <c r="AX2398" t="s">
        <v>340</v>
      </c>
      <c r="AY2398" t="s">
        <v>432</v>
      </c>
      <c r="AZ2398">
        <v>0</v>
      </c>
      <c r="BY2398" t="s">
        <v>342</v>
      </c>
      <c r="EQ2398">
        <v>253369</v>
      </c>
      <c r="ER2398" t="s">
        <v>2800</v>
      </c>
      <c r="EV2398">
        <v>17285123</v>
      </c>
      <c r="EW2398">
        <v>928</v>
      </c>
      <c r="EX2398">
        <v>219599</v>
      </c>
      <c r="EY2398" t="s">
        <v>6872</v>
      </c>
      <c r="EZ2398">
        <v>1</v>
      </c>
      <c r="FC2398">
        <v>51410001</v>
      </c>
      <c r="FD2398" t="s">
        <v>81</v>
      </c>
    </row>
    <row r="2399" spans="1:160" x14ac:dyDescent="0.3">
      <c r="A2399" t="str">
        <f>VLOOKUP(B2399,Table2[],3,FALSE)</f>
        <v>Digital</v>
      </c>
      <c r="B2399" t="str">
        <f>IF(OR(ISNUMBER(FIND("QVC",Z2399)),ISNUMBER(FIND("QVC",AL2399))),"QVC",IF(OR(ISNUMBER(FIND("NCO",H2399)),ISNUMBER(FIND("NCO",Y2399))), "NCO", IF(AL2399="consumer","PMD.com",VLOOKUP(LEFT(H2399,2),Tables!$E$1:$F$11,2,FALSE))))</f>
        <v>PMD.com</v>
      </c>
      <c r="C2399">
        <f t="shared" si="114"/>
        <v>57100001</v>
      </c>
      <c r="D2399">
        <f t="shared" si="115"/>
        <v>1</v>
      </c>
      <c r="E2399" t="str">
        <f t="shared" ca="1" si="113"/>
        <v>shifted orders shipped</v>
      </c>
      <c r="F2399" t="s">
        <v>3539</v>
      </c>
      <c r="G2399" t="s">
        <v>335</v>
      </c>
      <c r="H2399" t="s">
        <v>2799</v>
      </c>
      <c r="I2399" s="6">
        <v>44008.642847222225</v>
      </c>
      <c r="J2399" t="s">
        <v>16</v>
      </c>
      <c r="K2399" s="6">
        <v>44013.373969907407</v>
      </c>
      <c r="M2399" t="s">
        <v>1151</v>
      </c>
      <c r="N2399" t="s">
        <v>2254</v>
      </c>
      <c r="O2399" t="s">
        <v>550</v>
      </c>
      <c r="Q2399" t="s">
        <v>527</v>
      </c>
      <c r="R2399" t="s">
        <v>365</v>
      </c>
      <c r="S2399">
        <v>95928</v>
      </c>
      <c r="T2399" t="s">
        <v>338</v>
      </c>
      <c r="U2399" t="s">
        <v>530</v>
      </c>
      <c r="W2399" t="s">
        <v>1099</v>
      </c>
      <c r="Z2399" t="s">
        <v>1151</v>
      </c>
      <c r="AA2399" t="s">
        <v>2254</v>
      </c>
      <c r="AB2399" t="s">
        <v>550</v>
      </c>
      <c r="AD2399" t="s">
        <v>527</v>
      </c>
      <c r="AE2399" t="s">
        <v>365</v>
      </c>
      <c r="AF2399">
        <v>95928</v>
      </c>
      <c r="AG2399" t="s">
        <v>338</v>
      </c>
      <c r="AH2399" t="s">
        <v>530</v>
      </c>
      <c r="AJ2399" t="s">
        <v>1099</v>
      </c>
      <c r="AL2399" t="s">
        <v>339</v>
      </c>
      <c r="AM2399">
        <v>1</v>
      </c>
      <c r="AN2399">
        <v>1</v>
      </c>
      <c r="AO2399">
        <v>2241</v>
      </c>
      <c r="AQ2399">
        <v>127090</v>
      </c>
      <c r="AR2399">
        <v>57100001</v>
      </c>
      <c r="AT2399" t="s">
        <v>1420</v>
      </c>
      <c r="AW2399" t="s">
        <v>340</v>
      </c>
      <c r="AX2399" t="s">
        <v>340</v>
      </c>
      <c r="AY2399" t="s">
        <v>348</v>
      </c>
      <c r="AZ2399" t="s">
        <v>1064</v>
      </c>
      <c r="BY2399" t="s">
        <v>342</v>
      </c>
      <c r="BZ2399" t="b">
        <v>0</v>
      </c>
      <c r="EQ2399">
        <v>248022</v>
      </c>
      <c r="ER2399" t="s">
        <v>2800</v>
      </c>
      <c r="EV2399">
        <v>17285123</v>
      </c>
      <c r="EW2399">
        <v>928</v>
      </c>
      <c r="EX2399">
        <v>219599</v>
      </c>
      <c r="EY2399" t="s">
        <v>6872</v>
      </c>
      <c r="EZ2399">
        <v>1</v>
      </c>
      <c r="FC2399">
        <v>95383</v>
      </c>
      <c r="FD2399" t="s">
        <v>1417</v>
      </c>
    </row>
    <row r="2400" spans="1:160" x14ac:dyDescent="0.3">
      <c r="A2400" t="str">
        <f>VLOOKUP(B2400,Table2[],3,FALSE)</f>
        <v>Digital</v>
      </c>
      <c r="B2400" t="str">
        <f>IF(OR(ISNUMBER(FIND("QVC",Z2400)),ISNUMBER(FIND("QVC",AL2400))),"QVC",IF(OR(ISNUMBER(FIND("NCO",H2400)),ISNUMBER(FIND("NCO",Y2400))), "NCO", IF(AL2400="consumer","PMD.com",VLOOKUP(LEFT(H2400,2),Tables!$E$1:$F$11,2,FALSE))))</f>
        <v>PMD.com</v>
      </c>
      <c r="C2400">
        <f t="shared" si="114"/>
        <v>51090030</v>
      </c>
      <c r="D2400">
        <f t="shared" si="115"/>
        <v>1</v>
      </c>
      <c r="E2400" t="str">
        <f t="shared" ca="1" si="113"/>
        <v>shifted orders shipped</v>
      </c>
      <c r="F2400" t="s">
        <v>3539</v>
      </c>
      <c r="G2400" t="s">
        <v>335</v>
      </c>
      <c r="H2400" t="s">
        <v>2799</v>
      </c>
      <c r="I2400" s="6">
        <v>44008.642847222225</v>
      </c>
      <c r="J2400" t="s">
        <v>16</v>
      </c>
      <c r="K2400" s="6">
        <v>44013.373969907407</v>
      </c>
      <c r="M2400" t="s">
        <v>1151</v>
      </c>
      <c r="N2400" t="s">
        <v>2254</v>
      </c>
      <c r="O2400" t="s">
        <v>550</v>
      </c>
      <c r="Q2400" t="s">
        <v>527</v>
      </c>
      <c r="R2400" t="s">
        <v>365</v>
      </c>
      <c r="S2400">
        <v>95928</v>
      </c>
      <c r="T2400" t="s">
        <v>338</v>
      </c>
      <c r="U2400" t="s">
        <v>530</v>
      </c>
      <c r="W2400" t="s">
        <v>1099</v>
      </c>
      <c r="Z2400" t="s">
        <v>1151</v>
      </c>
      <c r="AA2400" t="s">
        <v>2254</v>
      </c>
      <c r="AB2400" t="s">
        <v>550</v>
      </c>
      <c r="AD2400" t="s">
        <v>527</v>
      </c>
      <c r="AE2400" t="s">
        <v>365</v>
      </c>
      <c r="AF2400">
        <v>95928</v>
      </c>
      <c r="AG2400" t="s">
        <v>338</v>
      </c>
      <c r="AH2400" t="s">
        <v>530</v>
      </c>
      <c r="AJ2400" t="s">
        <v>1099</v>
      </c>
      <c r="AL2400" t="s">
        <v>339</v>
      </c>
      <c r="AM2400">
        <v>1</v>
      </c>
      <c r="AN2400">
        <v>1</v>
      </c>
      <c r="AO2400">
        <v>6688</v>
      </c>
      <c r="AQ2400">
        <v>125960</v>
      </c>
      <c r="AR2400">
        <v>51090030</v>
      </c>
      <c r="AS2400" t="s">
        <v>996</v>
      </c>
      <c r="AT2400" t="s">
        <v>628</v>
      </c>
      <c r="AW2400" t="s">
        <v>343</v>
      </c>
      <c r="BY2400" t="s">
        <v>342</v>
      </c>
      <c r="BZ2400" t="b">
        <v>0</v>
      </c>
      <c r="EQ2400">
        <v>244453</v>
      </c>
      <c r="ER2400" t="s">
        <v>2800</v>
      </c>
      <c r="EV2400">
        <v>17285123</v>
      </c>
      <c r="EW2400">
        <v>928</v>
      </c>
      <c r="EX2400">
        <v>219599</v>
      </c>
      <c r="EY2400" t="s">
        <v>6872</v>
      </c>
      <c r="EZ2400">
        <v>1</v>
      </c>
      <c r="FC2400">
        <v>95383</v>
      </c>
      <c r="FD2400" t="s">
        <v>1417</v>
      </c>
    </row>
    <row r="2401" spans="1:160" x14ac:dyDescent="0.3">
      <c r="A2401" t="str">
        <f>VLOOKUP(B2401,Table2[],3,FALSE)</f>
        <v>Digital</v>
      </c>
      <c r="B2401" t="str">
        <f>IF(OR(ISNUMBER(FIND("QVC",Z2401)),ISNUMBER(FIND("QVC",AL2401))),"QVC",IF(OR(ISNUMBER(FIND("NCO",H2401)),ISNUMBER(FIND("NCO",Y2401))), "NCO", IF(AL2401="consumer","PMD.com",VLOOKUP(LEFT(H2401,2),Tables!$E$1:$F$11,2,FALSE))))</f>
        <v>PMD.com</v>
      </c>
      <c r="C2401">
        <f t="shared" si="114"/>
        <v>54010001</v>
      </c>
      <c r="D2401">
        <f t="shared" si="115"/>
        <v>1</v>
      </c>
      <c r="E2401" t="str">
        <f t="shared" ca="1" si="113"/>
        <v>shifted orders shipped</v>
      </c>
      <c r="F2401" t="s">
        <v>3539</v>
      </c>
      <c r="G2401" t="s">
        <v>335</v>
      </c>
      <c r="H2401" t="s">
        <v>2799</v>
      </c>
      <c r="I2401" s="6">
        <v>44008.642847222225</v>
      </c>
      <c r="J2401" t="s">
        <v>16</v>
      </c>
      <c r="K2401" s="6">
        <v>44013.373969907407</v>
      </c>
      <c r="M2401" t="s">
        <v>1151</v>
      </c>
      <c r="N2401" t="s">
        <v>2254</v>
      </c>
      <c r="O2401" t="s">
        <v>550</v>
      </c>
      <c r="Q2401" t="s">
        <v>527</v>
      </c>
      <c r="R2401" t="s">
        <v>365</v>
      </c>
      <c r="S2401">
        <v>95928</v>
      </c>
      <c r="T2401" t="s">
        <v>338</v>
      </c>
      <c r="U2401" t="s">
        <v>530</v>
      </c>
      <c r="W2401" t="s">
        <v>1099</v>
      </c>
      <c r="Z2401" t="s">
        <v>1151</v>
      </c>
      <c r="AA2401" t="s">
        <v>2254</v>
      </c>
      <c r="AB2401" t="s">
        <v>550</v>
      </c>
      <c r="AD2401" t="s">
        <v>527</v>
      </c>
      <c r="AE2401" t="s">
        <v>365</v>
      </c>
      <c r="AF2401">
        <v>95928</v>
      </c>
      <c r="AG2401" t="s">
        <v>338</v>
      </c>
      <c r="AH2401" t="s">
        <v>530</v>
      </c>
      <c r="AJ2401" t="s">
        <v>1099</v>
      </c>
      <c r="AL2401" t="s">
        <v>339</v>
      </c>
      <c r="AM2401">
        <v>1</v>
      </c>
      <c r="AN2401">
        <v>1</v>
      </c>
      <c r="AO2401">
        <v>6300</v>
      </c>
      <c r="AQ2401">
        <v>124476</v>
      </c>
      <c r="AR2401">
        <v>54010001</v>
      </c>
      <c r="AS2401" t="s">
        <v>577</v>
      </c>
      <c r="AT2401" t="s">
        <v>35</v>
      </c>
      <c r="AW2401" t="s">
        <v>340</v>
      </c>
      <c r="AX2401">
        <v>0</v>
      </c>
      <c r="AY2401" t="s">
        <v>348</v>
      </c>
      <c r="AZ2401">
        <v>0</v>
      </c>
      <c r="BY2401" t="s">
        <v>342</v>
      </c>
      <c r="EQ2401">
        <v>252076</v>
      </c>
      <c r="ER2401" t="s">
        <v>2800</v>
      </c>
      <c r="EV2401">
        <v>17285123</v>
      </c>
      <c r="EW2401">
        <v>928</v>
      </c>
      <c r="EX2401">
        <v>219599</v>
      </c>
      <c r="EY2401" t="s">
        <v>6872</v>
      </c>
      <c r="EZ2401">
        <v>1</v>
      </c>
      <c r="FC2401">
        <v>95383</v>
      </c>
      <c r="FD2401" t="s">
        <v>1417</v>
      </c>
    </row>
    <row r="2402" spans="1:160" x14ac:dyDescent="0.3">
      <c r="A2402" t="str">
        <f>VLOOKUP(B2402,Table2[],3,FALSE)</f>
        <v>Digital</v>
      </c>
      <c r="B2402" t="str">
        <f>IF(OR(ISNUMBER(FIND("QVC",Z2402)),ISNUMBER(FIND("QVC",AL2402))),"QVC",IF(OR(ISNUMBER(FIND("NCO",H2402)),ISNUMBER(FIND("NCO",Y2402))), "NCO", IF(AL2402="consumer","PMD.com",VLOOKUP(LEFT(H2402,2),Tables!$E$1:$F$11,2,FALSE))))</f>
        <v>PMD.com</v>
      </c>
      <c r="C2402">
        <f t="shared" si="114"/>
        <v>57100001</v>
      </c>
      <c r="D2402">
        <f t="shared" si="115"/>
        <v>1</v>
      </c>
      <c r="E2402" t="str">
        <f t="shared" ca="1" si="113"/>
        <v>shifted orders shipped</v>
      </c>
      <c r="F2402" t="s">
        <v>3539</v>
      </c>
      <c r="G2402" t="s">
        <v>335</v>
      </c>
      <c r="H2402" t="s">
        <v>2349</v>
      </c>
      <c r="I2402" s="6">
        <v>44007.909525462965</v>
      </c>
      <c r="J2402" t="s">
        <v>16</v>
      </c>
      <c r="K2402" s="6">
        <v>44013.374374999999</v>
      </c>
      <c r="M2402" t="s">
        <v>6873</v>
      </c>
      <c r="N2402" t="s">
        <v>1245</v>
      </c>
      <c r="Q2402" t="s">
        <v>1246</v>
      </c>
      <c r="R2402" t="s">
        <v>365</v>
      </c>
      <c r="S2402" t="s">
        <v>1247</v>
      </c>
      <c r="T2402" t="s">
        <v>338</v>
      </c>
      <c r="U2402" t="s">
        <v>530</v>
      </c>
      <c r="W2402" t="s">
        <v>1248</v>
      </c>
      <c r="Z2402" t="s">
        <v>6873</v>
      </c>
      <c r="AA2402" t="s">
        <v>1245</v>
      </c>
      <c r="AD2402" t="s">
        <v>1246</v>
      </c>
      <c r="AE2402" t="s">
        <v>365</v>
      </c>
      <c r="AF2402" t="s">
        <v>1247</v>
      </c>
      <c r="AG2402" t="s">
        <v>338</v>
      </c>
      <c r="AH2402" t="s">
        <v>530</v>
      </c>
      <c r="AJ2402" t="s">
        <v>1248</v>
      </c>
      <c r="AL2402" t="s">
        <v>339</v>
      </c>
      <c r="AM2402">
        <v>1</v>
      </c>
      <c r="AN2402">
        <v>1</v>
      </c>
      <c r="AO2402">
        <v>2241</v>
      </c>
      <c r="AQ2402">
        <v>127090</v>
      </c>
      <c r="AR2402">
        <v>57100001</v>
      </c>
      <c r="AT2402" t="s">
        <v>1420</v>
      </c>
      <c r="AW2402" t="s">
        <v>340</v>
      </c>
      <c r="AX2402" t="s">
        <v>340</v>
      </c>
      <c r="AY2402" t="s">
        <v>348</v>
      </c>
      <c r="AZ2402" t="s">
        <v>1064</v>
      </c>
      <c r="BY2402" t="s">
        <v>342</v>
      </c>
      <c r="BZ2402" t="b">
        <v>0</v>
      </c>
      <c r="EQ2402">
        <v>248022</v>
      </c>
      <c r="ER2402" t="s">
        <v>2350</v>
      </c>
      <c r="EV2402">
        <v>17283280</v>
      </c>
      <c r="EW2402">
        <v>928</v>
      </c>
      <c r="EX2402">
        <v>217914</v>
      </c>
      <c r="EY2402" t="s">
        <v>6874</v>
      </c>
      <c r="EZ2402">
        <v>1</v>
      </c>
      <c r="FC2402">
        <v>95383</v>
      </c>
      <c r="FD2402" t="s">
        <v>1417</v>
      </c>
    </row>
    <row r="2403" spans="1:160" x14ac:dyDescent="0.3">
      <c r="A2403" t="str">
        <f>VLOOKUP(B2403,Table2[],3,FALSE)</f>
        <v>Digital</v>
      </c>
      <c r="B2403" t="str">
        <f>IF(OR(ISNUMBER(FIND("QVC",Z2403)),ISNUMBER(FIND("QVC",AL2403))),"QVC",IF(OR(ISNUMBER(FIND("NCO",H2403)),ISNUMBER(FIND("NCO",Y2403))), "NCO", IF(AL2403="consumer","PMD.com",VLOOKUP(LEFT(H2403,2),Tables!$E$1:$F$11,2,FALSE))))</f>
        <v>PMD.com</v>
      </c>
      <c r="C2403">
        <f t="shared" si="114"/>
        <v>51090030</v>
      </c>
      <c r="D2403">
        <f t="shared" si="115"/>
        <v>1</v>
      </c>
      <c r="E2403" t="str">
        <f t="shared" ca="1" si="113"/>
        <v>shifted orders shipped</v>
      </c>
      <c r="F2403" t="s">
        <v>3539</v>
      </c>
      <c r="G2403" t="s">
        <v>335</v>
      </c>
      <c r="H2403" t="s">
        <v>2349</v>
      </c>
      <c r="I2403" s="6">
        <v>44007.909525462965</v>
      </c>
      <c r="J2403" t="s">
        <v>16</v>
      </c>
      <c r="K2403" s="6">
        <v>44013.374374999999</v>
      </c>
      <c r="M2403" t="s">
        <v>6873</v>
      </c>
      <c r="N2403" t="s">
        <v>1245</v>
      </c>
      <c r="Q2403" t="s">
        <v>1246</v>
      </c>
      <c r="R2403" t="s">
        <v>365</v>
      </c>
      <c r="S2403" t="s">
        <v>1247</v>
      </c>
      <c r="T2403" t="s">
        <v>338</v>
      </c>
      <c r="U2403" t="s">
        <v>530</v>
      </c>
      <c r="W2403" t="s">
        <v>1248</v>
      </c>
      <c r="Z2403" t="s">
        <v>6873</v>
      </c>
      <c r="AA2403" t="s">
        <v>1245</v>
      </c>
      <c r="AD2403" t="s">
        <v>1246</v>
      </c>
      <c r="AE2403" t="s">
        <v>365</v>
      </c>
      <c r="AF2403" t="s">
        <v>1247</v>
      </c>
      <c r="AG2403" t="s">
        <v>338</v>
      </c>
      <c r="AH2403" t="s">
        <v>530</v>
      </c>
      <c r="AJ2403" t="s">
        <v>1248</v>
      </c>
      <c r="AL2403" t="s">
        <v>339</v>
      </c>
      <c r="AM2403">
        <v>1</v>
      </c>
      <c r="AN2403">
        <v>1</v>
      </c>
      <c r="AO2403">
        <v>6688</v>
      </c>
      <c r="AQ2403">
        <v>125960</v>
      </c>
      <c r="AR2403">
        <v>51090030</v>
      </c>
      <c r="AS2403" t="s">
        <v>996</v>
      </c>
      <c r="AT2403" t="s">
        <v>628</v>
      </c>
      <c r="AW2403" t="s">
        <v>343</v>
      </c>
      <c r="BY2403" t="s">
        <v>342</v>
      </c>
      <c r="BZ2403" t="b">
        <v>0</v>
      </c>
      <c r="EQ2403">
        <v>244453</v>
      </c>
      <c r="ER2403" t="s">
        <v>2350</v>
      </c>
      <c r="EV2403">
        <v>17283280</v>
      </c>
      <c r="EW2403">
        <v>928</v>
      </c>
      <c r="EX2403">
        <v>217914</v>
      </c>
      <c r="EY2403" t="s">
        <v>6874</v>
      </c>
      <c r="EZ2403">
        <v>1</v>
      </c>
      <c r="FC2403">
        <v>95383</v>
      </c>
      <c r="FD2403" t="s">
        <v>1417</v>
      </c>
    </row>
    <row r="2404" spans="1:160" x14ac:dyDescent="0.3">
      <c r="A2404" t="str">
        <f>VLOOKUP(B2404,Table2[],3,FALSE)</f>
        <v>Digital</v>
      </c>
      <c r="B2404" t="str">
        <f>IF(OR(ISNUMBER(FIND("QVC",Z2404)),ISNUMBER(FIND("QVC",AL2404))),"QVC",IF(OR(ISNUMBER(FIND("NCO",H2404)),ISNUMBER(FIND("NCO",Y2404))), "NCO", IF(AL2404="consumer","PMD.com",VLOOKUP(LEFT(H2404,2),Tables!$E$1:$F$11,2,FALSE))))</f>
        <v>PMD.com</v>
      </c>
      <c r="C2404">
        <f t="shared" si="114"/>
        <v>54010001</v>
      </c>
      <c r="D2404">
        <f t="shared" si="115"/>
        <v>1</v>
      </c>
      <c r="E2404" t="str">
        <f t="shared" ca="1" si="113"/>
        <v>shifted orders shipped</v>
      </c>
      <c r="F2404" t="s">
        <v>3539</v>
      </c>
      <c r="G2404" t="s">
        <v>335</v>
      </c>
      <c r="H2404" t="s">
        <v>2349</v>
      </c>
      <c r="I2404" s="6">
        <v>44007.909525462965</v>
      </c>
      <c r="J2404" t="s">
        <v>16</v>
      </c>
      <c r="K2404" s="6">
        <v>44013.374374999999</v>
      </c>
      <c r="M2404" t="s">
        <v>6873</v>
      </c>
      <c r="N2404" t="s">
        <v>1245</v>
      </c>
      <c r="Q2404" t="s">
        <v>1246</v>
      </c>
      <c r="R2404" t="s">
        <v>365</v>
      </c>
      <c r="S2404" t="s">
        <v>1247</v>
      </c>
      <c r="T2404" t="s">
        <v>338</v>
      </c>
      <c r="U2404" t="s">
        <v>530</v>
      </c>
      <c r="W2404" t="s">
        <v>1248</v>
      </c>
      <c r="Z2404" t="s">
        <v>6873</v>
      </c>
      <c r="AA2404" t="s">
        <v>1245</v>
      </c>
      <c r="AD2404" t="s">
        <v>1246</v>
      </c>
      <c r="AE2404" t="s">
        <v>365</v>
      </c>
      <c r="AF2404" t="s">
        <v>1247</v>
      </c>
      <c r="AG2404" t="s">
        <v>338</v>
      </c>
      <c r="AH2404" t="s">
        <v>530</v>
      </c>
      <c r="AJ2404" t="s">
        <v>1248</v>
      </c>
      <c r="AL2404" t="s">
        <v>339</v>
      </c>
      <c r="AM2404">
        <v>1</v>
      </c>
      <c r="AN2404">
        <v>1</v>
      </c>
      <c r="AO2404">
        <v>6300</v>
      </c>
      <c r="AQ2404">
        <v>124476</v>
      </c>
      <c r="AR2404">
        <v>54010001</v>
      </c>
      <c r="AS2404" t="s">
        <v>577</v>
      </c>
      <c r="AT2404" t="s">
        <v>35</v>
      </c>
      <c r="AW2404" t="s">
        <v>340</v>
      </c>
      <c r="AX2404">
        <v>0</v>
      </c>
      <c r="AY2404" t="s">
        <v>348</v>
      </c>
      <c r="AZ2404">
        <v>0</v>
      </c>
      <c r="BY2404" t="s">
        <v>342</v>
      </c>
      <c r="EQ2404">
        <v>252076</v>
      </c>
      <c r="ER2404" t="s">
        <v>2350</v>
      </c>
      <c r="EV2404">
        <v>17283280</v>
      </c>
      <c r="EW2404">
        <v>928</v>
      </c>
      <c r="EX2404">
        <v>217914</v>
      </c>
      <c r="EY2404" t="s">
        <v>6874</v>
      </c>
      <c r="EZ2404">
        <v>1</v>
      </c>
      <c r="FC2404">
        <v>95383</v>
      </c>
      <c r="FD2404" t="s">
        <v>1417</v>
      </c>
    </row>
    <row r="2405" spans="1:160" x14ac:dyDescent="0.3">
      <c r="A2405" t="str">
        <f>VLOOKUP(B2405,Table2[],3,FALSE)</f>
        <v>Digital</v>
      </c>
      <c r="B2405" t="str">
        <f>IF(OR(ISNUMBER(FIND("QVC",Z2405)),ISNUMBER(FIND("QVC",AL2405))),"QVC",IF(OR(ISNUMBER(FIND("NCO",H2405)),ISNUMBER(FIND("NCO",Y2405))), "NCO", IF(AL2405="consumer","PMD.com",VLOOKUP(LEFT(H2405,2),Tables!$E$1:$F$11,2,FALSE))))</f>
        <v>PMD.com</v>
      </c>
      <c r="C2405">
        <f t="shared" si="114"/>
        <v>7837</v>
      </c>
      <c r="D2405">
        <f t="shared" si="115"/>
        <v>1</v>
      </c>
      <c r="E2405" t="str">
        <f t="shared" ca="1" si="113"/>
        <v>shifted orders shipped</v>
      </c>
      <c r="F2405" t="s">
        <v>3539</v>
      </c>
      <c r="G2405" t="s">
        <v>335</v>
      </c>
      <c r="H2405" t="s">
        <v>2349</v>
      </c>
      <c r="I2405" s="6">
        <v>44007.909525462965</v>
      </c>
      <c r="J2405" t="s">
        <v>16</v>
      </c>
      <c r="K2405" s="6">
        <v>44013.374374999999</v>
      </c>
      <c r="M2405" t="s">
        <v>6873</v>
      </c>
      <c r="N2405" t="s">
        <v>1245</v>
      </c>
      <c r="Q2405" t="s">
        <v>1246</v>
      </c>
      <c r="R2405" t="s">
        <v>365</v>
      </c>
      <c r="S2405" t="s">
        <v>1247</v>
      </c>
      <c r="T2405" t="s">
        <v>338</v>
      </c>
      <c r="U2405" t="s">
        <v>530</v>
      </c>
      <c r="W2405" t="s">
        <v>1248</v>
      </c>
      <c r="Z2405" t="s">
        <v>6873</v>
      </c>
      <c r="AA2405" t="s">
        <v>1245</v>
      </c>
      <c r="AD2405" t="s">
        <v>1246</v>
      </c>
      <c r="AE2405" t="s">
        <v>365</v>
      </c>
      <c r="AF2405" t="s">
        <v>1247</v>
      </c>
      <c r="AG2405" t="s">
        <v>338</v>
      </c>
      <c r="AH2405" t="s">
        <v>530</v>
      </c>
      <c r="AJ2405" t="s">
        <v>1248</v>
      </c>
      <c r="AL2405" t="s">
        <v>339</v>
      </c>
      <c r="AM2405">
        <v>1</v>
      </c>
      <c r="AN2405">
        <v>1</v>
      </c>
      <c r="AO2405">
        <v>456</v>
      </c>
      <c r="AQ2405">
        <v>126760</v>
      </c>
      <c r="AR2405">
        <v>7837</v>
      </c>
      <c r="AS2405" t="s">
        <v>156</v>
      </c>
      <c r="AT2405" t="s">
        <v>157</v>
      </c>
      <c r="AW2405" t="s">
        <v>349</v>
      </c>
      <c r="AX2405" t="s">
        <v>489</v>
      </c>
      <c r="AY2405" t="s">
        <v>345</v>
      </c>
      <c r="AZ2405">
        <v>0</v>
      </c>
      <c r="BY2405" t="s">
        <v>342</v>
      </c>
      <c r="BZ2405" t="b">
        <v>0</v>
      </c>
      <c r="EQ2405">
        <v>246635</v>
      </c>
      <c r="ER2405" t="s">
        <v>2350</v>
      </c>
      <c r="EV2405">
        <v>17283280</v>
      </c>
      <c r="EW2405">
        <v>928</v>
      </c>
      <c r="EX2405">
        <v>217914</v>
      </c>
      <c r="EY2405" t="s">
        <v>6874</v>
      </c>
      <c r="EZ2405">
        <v>1</v>
      </c>
      <c r="FC2405">
        <v>7837</v>
      </c>
      <c r="FD2405" t="s">
        <v>157</v>
      </c>
    </row>
    <row r="2406" spans="1:160" x14ac:dyDescent="0.3">
      <c r="A2406" t="str">
        <f>VLOOKUP(B2406,Table2[],3,FALSE)</f>
        <v>Digital</v>
      </c>
      <c r="B2406" t="str">
        <f>IF(OR(ISNUMBER(FIND("QVC",Z2406)),ISNUMBER(FIND("QVC",AL2406))),"QVC",IF(OR(ISNUMBER(FIND("NCO",H2406)),ISNUMBER(FIND("NCO",Y2406))), "NCO", IF(AL2406="consumer","PMD.com",VLOOKUP(LEFT(H2406,2),Tables!$E$1:$F$11,2,FALSE))))</f>
        <v>PMD.com</v>
      </c>
      <c r="C2406">
        <f t="shared" si="114"/>
        <v>57110001</v>
      </c>
      <c r="D2406">
        <f t="shared" si="115"/>
        <v>1</v>
      </c>
      <c r="E2406" t="str">
        <f t="shared" ca="1" si="113"/>
        <v>shifted orders shipped</v>
      </c>
      <c r="F2406" t="s">
        <v>3539</v>
      </c>
      <c r="G2406" t="s">
        <v>335</v>
      </c>
      <c r="H2406" t="s">
        <v>2349</v>
      </c>
      <c r="I2406" s="6">
        <v>44007.909525462965</v>
      </c>
      <c r="J2406" t="s">
        <v>16</v>
      </c>
      <c r="K2406" s="6">
        <v>44013.374374999999</v>
      </c>
      <c r="M2406" t="s">
        <v>6873</v>
      </c>
      <c r="N2406" t="s">
        <v>1245</v>
      </c>
      <c r="Q2406" t="s">
        <v>1246</v>
      </c>
      <c r="R2406" t="s">
        <v>365</v>
      </c>
      <c r="S2406" t="s">
        <v>1247</v>
      </c>
      <c r="T2406" t="s">
        <v>338</v>
      </c>
      <c r="U2406" t="s">
        <v>530</v>
      </c>
      <c r="W2406" t="s">
        <v>1248</v>
      </c>
      <c r="Z2406" t="s">
        <v>6873</v>
      </c>
      <c r="AA2406" t="s">
        <v>1245</v>
      </c>
      <c r="AD2406" t="s">
        <v>1246</v>
      </c>
      <c r="AE2406" t="s">
        <v>365</v>
      </c>
      <c r="AF2406" t="s">
        <v>1247</v>
      </c>
      <c r="AG2406" t="s">
        <v>338</v>
      </c>
      <c r="AH2406" t="s">
        <v>530</v>
      </c>
      <c r="AJ2406" t="s">
        <v>1248</v>
      </c>
      <c r="AL2406" t="s">
        <v>339</v>
      </c>
      <c r="AM2406">
        <v>1</v>
      </c>
      <c r="AN2406">
        <v>1</v>
      </c>
      <c r="AO2406">
        <v>2258</v>
      </c>
      <c r="AQ2406">
        <v>127091</v>
      </c>
      <c r="AR2406">
        <v>57110001</v>
      </c>
      <c r="AT2406" t="s">
        <v>1332</v>
      </c>
      <c r="AW2406" t="s">
        <v>340</v>
      </c>
      <c r="AX2406" t="s">
        <v>340</v>
      </c>
      <c r="AY2406" t="s">
        <v>348</v>
      </c>
      <c r="AZ2406" t="s">
        <v>1418</v>
      </c>
      <c r="BY2406" t="s">
        <v>342</v>
      </c>
      <c r="EQ2406">
        <v>248023</v>
      </c>
      <c r="ER2406" t="s">
        <v>2350</v>
      </c>
      <c r="EV2406">
        <v>17283280</v>
      </c>
      <c r="EW2406">
        <v>928</v>
      </c>
      <c r="EX2406">
        <v>217914</v>
      </c>
      <c r="EY2406" t="s">
        <v>6874</v>
      </c>
      <c r="EZ2406">
        <v>1</v>
      </c>
      <c r="FC2406">
        <v>95383</v>
      </c>
      <c r="FD2406" t="s">
        <v>1417</v>
      </c>
    </row>
    <row r="2407" spans="1:160" x14ac:dyDescent="0.3">
      <c r="A2407" t="str">
        <f>VLOOKUP(B2407,Table2[],3,FALSE)</f>
        <v>Digital</v>
      </c>
      <c r="B2407" t="str">
        <f>IF(OR(ISNUMBER(FIND("QVC",Z2407)),ISNUMBER(FIND("QVC",AL2407))),"QVC",IF(OR(ISNUMBER(FIND("NCO",H2407)),ISNUMBER(FIND("NCO",Y2407))), "NCO", IF(AL2407="consumer","PMD.com",VLOOKUP(LEFT(H2407,2),Tables!$E$1:$F$11,2,FALSE))))</f>
        <v>PMD.com</v>
      </c>
      <c r="C2407" t="str">
        <f t="shared" si="114"/>
        <v>53500001A</v>
      </c>
      <c r="D2407">
        <f t="shared" si="115"/>
        <v>2</v>
      </c>
      <c r="E2407" t="str">
        <f t="shared" ca="1" si="113"/>
        <v>shifted orders shipped</v>
      </c>
      <c r="F2407" t="s">
        <v>3539</v>
      </c>
      <c r="G2407" t="s">
        <v>335</v>
      </c>
      <c r="H2407" t="s">
        <v>2349</v>
      </c>
      <c r="I2407" s="6">
        <v>44007.909525462965</v>
      </c>
      <c r="J2407" t="s">
        <v>16</v>
      </c>
      <c r="K2407" s="6">
        <v>44013.374374999999</v>
      </c>
      <c r="M2407" t="s">
        <v>6873</v>
      </c>
      <c r="N2407" t="s">
        <v>1245</v>
      </c>
      <c r="Q2407" t="s">
        <v>1246</v>
      </c>
      <c r="R2407" t="s">
        <v>365</v>
      </c>
      <c r="S2407" t="s">
        <v>1247</v>
      </c>
      <c r="T2407" t="s">
        <v>338</v>
      </c>
      <c r="U2407" t="s">
        <v>530</v>
      </c>
      <c r="W2407" t="s">
        <v>1248</v>
      </c>
      <c r="Z2407" t="s">
        <v>6873</v>
      </c>
      <c r="AA2407" t="s">
        <v>1245</v>
      </c>
      <c r="AD2407" t="s">
        <v>1246</v>
      </c>
      <c r="AE2407" t="s">
        <v>365</v>
      </c>
      <c r="AF2407" t="s">
        <v>1247</v>
      </c>
      <c r="AG2407" t="s">
        <v>338</v>
      </c>
      <c r="AH2407" t="s">
        <v>530</v>
      </c>
      <c r="AJ2407" t="s">
        <v>1248</v>
      </c>
      <c r="AL2407" t="s">
        <v>339</v>
      </c>
      <c r="AM2407">
        <v>2</v>
      </c>
      <c r="AN2407">
        <v>2</v>
      </c>
      <c r="AO2407">
        <v>1690</v>
      </c>
      <c r="AQ2407">
        <v>125277</v>
      </c>
      <c r="AR2407" t="s">
        <v>1242</v>
      </c>
      <c r="AS2407" t="s">
        <v>1243</v>
      </c>
      <c r="AT2407" t="s">
        <v>1244</v>
      </c>
      <c r="AW2407" t="s">
        <v>349</v>
      </c>
      <c r="AX2407" t="s">
        <v>553</v>
      </c>
      <c r="AY2407" t="s">
        <v>345</v>
      </c>
      <c r="AZ2407">
        <v>0</v>
      </c>
      <c r="EQ2407">
        <v>251914</v>
      </c>
      <c r="ER2407" t="s">
        <v>2350</v>
      </c>
      <c r="EV2407">
        <v>17283280</v>
      </c>
      <c r="EW2407">
        <v>928</v>
      </c>
      <c r="EX2407">
        <v>217914</v>
      </c>
      <c r="EY2407" t="s">
        <v>6874</v>
      </c>
      <c r="EZ2407">
        <v>1</v>
      </c>
      <c r="FC2407" t="s">
        <v>1242</v>
      </c>
      <c r="FD2407" t="s">
        <v>1244</v>
      </c>
    </row>
    <row r="2408" spans="1:160" x14ac:dyDescent="0.3">
      <c r="A2408" t="str">
        <f>VLOOKUP(B2408,Table2[],3,FALSE)</f>
        <v>Digital</v>
      </c>
      <c r="B2408" t="str">
        <f>IF(OR(ISNUMBER(FIND("QVC",Z2408)),ISNUMBER(FIND("QVC",AL2408))),"QVC",IF(OR(ISNUMBER(FIND("NCO",H2408)),ISNUMBER(FIND("NCO",Y2408))), "NCO", IF(AL2408="consumer","PMD.com",VLOOKUP(LEFT(H2408,2),Tables!$E$1:$F$11,2,FALSE))))</f>
        <v>PMD.com</v>
      </c>
      <c r="C2408">
        <f t="shared" si="114"/>
        <v>57090001</v>
      </c>
      <c r="D2408">
        <f t="shared" si="115"/>
        <v>1</v>
      </c>
      <c r="E2408" t="str">
        <f t="shared" ca="1" si="113"/>
        <v>shifted orders shipped</v>
      </c>
      <c r="F2408" t="s">
        <v>3539</v>
      </c>
      <c r="G2408" t="s">
        <v>335</v>
      </c>
      <c r="H2408" t="s">
        <v>2349</v>
      </c>
      <c r="I2408" s="6">
        <v>44007.909525462965</v>
      </c>
      <c r="J2408" t="s">
        <v>16</v>
      </c>
      <c r="K2408" s="6">
        <v>44013.374374999999</v>
      </c>
      <c r="M2408" t="s">
        <v>6873</v>
      </c>
      <c r="N2408" t="s">
        <v>1245</v>
      </c>
      <c r="Q2408" t="s">
        <v>1246</v>
      </c>
      <c r="R2408" t="s">
        <v>365</v>
      </c>
      <c r="S2408" t="s">
        <v>1247</v>
      </c>
      <c r="T2408" t="s">
        <v>338</v>
      </c>
      <c r="U2408" t="s">
        <v>530</v>
      </c>
      <c r="W2408" t="s">
        <v>1248</v>
      </c>
      <c r="Z2408" t="s">
        <v>6873</v>
      </c>
      <c r="AA2408" t="s">
        <v>1245</v>
      </c>
      <c r="AD2408" t="s">
        <v>1246</v>
      </c>
      <c r="AE2408" t="s">
        <v>365</v>
      </c>
      <c r="AF2408" t="s">
        <v>1247</v>
      </c>
      <c r="AG2408" t="s">
        <v>338</v>
      </c>
      <c r="AH2408" t="s">
        <v>530</v>
      </c>
      <c r="AJ2408" t="s">
        <v>1248</v>
      </c>
      <c r="AL2408" t="s">
        <v>339</v>
      </c>
      <c r="AM2408">
        <v>1</v>
      </c>
      <c r="AN2408">
        <v>1</v>
      </c>
      <c r="AO2408">
        <v>2258</v>
      </c>
      <c r="AQ2408">
        <v>127089</v>
      </c>
      <c r="AR2408">
        <v>57090001</v>
      </c>
      <c r="AT2408" t="s">
        <v>1419</v>
      </c>
      <c r="AW2408" t="s">
        <v>340</v>
      </c>
      <c r="AX2408" t="s">
        <v>340</v>
      </c>
      <c r="AY2408" t="s">
        <v>348</v>
      </c>
      <c r="AZ2408" t="s">
        <v>1418</v>
      </c>
      <c r="BY2408" t="s">
        <v>342</v>
      </c>
      <c r="EQ2408">
        <v>248021</v>
      </c>
      <c r="ER2408" t="s">
        <v>2350</v>
      </c>
      <c r="EV2408">
        <v>17283280</v>
      </c>
      <c r="EW2408">
        <v>928</v>
      </c>
      <c r="EX2408">
        <v>217914</v>
      </c>
      <c r="EY2408" t="s">
        <v>6874</v>
      </c>
      <c r="EZ2408">
        <v>1</v>
      </c>
      <c r="FC2408">
        <v>95383</v>
      </c>
      <c r="FD2408" t="s">
        <v>1417</v>
      </c>
    </row>
    <row r="2409" spans="1:160" x14ac:dyDescent="0.3">
      <c r="A2409" t="str">
        <f>VLOOKUP(B2409,Table2[],3,FALSE)</f>
        <v>Digital</v>
      </c>
      <c r="B2409" t="str">
        <f>IF(OR(ISNUMBER(FIND("QVC",Z2409)),ISNUMBER(FIND("QVC",AL2409))),"QVC",IF(OR(ISNUMBER(FIND("NCO",H2409)),ISNUMBER(FIND("NCO",Y2409))), "NCO", IF(AL2409="consumer","PMD.com",VLOOKUP(LEFT(H2409,2),Tables!$E$1:$F$11,2,FALSE))))</f>
        <v>PMD.com</v>
      </c>
      <c r="C2409">
        <f t="shared" si="114"/>
        <v>53900001</v>
      </c>
      <c r="D2409">
        <f t="shared" si="115"/>
        <v>1</v>
      </c>
      <c r="E2409" t="str">
        <f t="shared" ca="1" si="113"/>
        <v>shifted orders shipped</v>
      </c>
      <c r="F2409" t="s">
        <v>3539</v>
      </c>
      <c r="G2409" t="s">
        <v>335</v>
      </c>
      <c r="H2409" t="s">
        <v>2349</v>
      </c>
      <c r="I2409" s="6">
        <v>44007.909525462965</v>
      </c>
      <c r="J2409" t="s">
        <v>16</v>
      </c>
      <c r="K2409" s="6">
        <v>44013.374374999999</v>
      </c>
      <c r="M2409" t="s">
        <v>6873</v>
      </c>
      <c r="N2409" t="s">
        <v>1245</v>
      </c>
      <c r="Q2409" t="s">
        <v>1246</v>
      </c>
      <c r="R2409" t="s">
        <v>365</v>
      </c>
      <c r="S2409" t="s">
        <v>1247</v>
      </c>
      <c r="T2409" t="s">
        <v>338</v>
      </c>
      <c r="U2409" t="s">
        <v>530</v>
      </c>
      <c r="W2409" t="s">
        <v>1248</v>
      </c>
      <c r="Z2409" t="s">
        <v>6873</v>
      </c>
      <c r="AA2409" t="s">
        <v>1245</v>
      </c>
      <c r="AD2409" t="s">
        <v>1246</v>
      </c>
      <c r="AE2409" t="s">
        <v>365</v>
      </c>
      <c r="AF2409" t="s">
        <v>1247</v>
      </c>
      <c r="AG2409" t="s">
        <v>338</v>
      </c>
      <c r="AH2409" t="s">
        <v>530</v>
      </c>
      <c r="AJ2409" t="s">
        <v>1248</v>
      </c>
      <c r="AL2409" t="s">
        <v>339</v>
      </c>
      <c r="AM2409">
        <v>1</v>
      </c>
      <c r="AN2409">
        <v>1</v>
      </c>
      <c r="AO2409">
        <v>31217</v>
      </c>
      <c r="AQ2409">
        <v>124466</v>
      </c>
      <c r="AR2409">
        <v>53900001</v>
      </c>
      <c r="AS2409" t="s">
        <v>1697</v>
      </c>
      <c r="AT2409" t="s">
        <v>104</v>
      </c>
      <c r="AW2409" t="s">
        <v>343</v>
      </c>
      <c r="BY2409" t="s">
        <v>342</v>
      </c>
      <c r="EQ2409">
        <v>247378</v>
      </c>
      <c r="ER2409" t="s">
        <v>2350</v>
      </c>
      <c r="EV2409">
        <v>17283280</v>
      </c>
      <c r="EW2409">
        <v>928</v>
      </c>
      <c r="EX2409">
        <v>217914</v>
      </c>
      <c r="EY2409" t="s">
        <v>6874</v>
      </c>
      <c r="EZ2409">
        <v>1</v>
      </c>
      <c r="FC2409">
        <v>95383</v>
      </c>
      <c r="FD2409" t="s">
        <v>1417</v>
      </c>
    </row>
    <row r="2410" spans="1:160" x14ac:dyDescent="0.3">
      <c r="A2410" t="str">
        <f>VLOOKUP(B2410,Table2[],3,FALSE)</f>
        <v>Digital</v>
      </c>
      <c r="B2410" t="str">
        <f>IF(OR(ISNUMBER(FIND("QVC",Z2410)),ISNUMBER(FIND("QVC",AL2410))),"QVC",IF(OR(ISNUMBER(FIND("NCO",H2410)),ISNUMBER(FIND("NCO",Y2410))), "NCO", IF(AL2410="consumer","PMD.com",VLOOKUP(LEFT(H2410,2),Tables!$E$1:$F$11,2,FALSE))))</f>
        <v>PMD.com</v>
      </c>
      <c r="C2410">
        <f t="shared" si="114"/>
        <v>52250001</v>
      </c>
      <c r="D2410">
        <f t="shared" si="115"/>
        <v>1</v>
      </c>
      <c r="E2410" t="str">
        <f t="shared" ca="1" si="113"/>
        <v>shifted orders shipped</v>
      </c>
      <c r="F2410" t="s">
        <v>3539</v>
      </c>
      <c r="G2410" t="s">
        <v>335</v>
      </c>
      <c r="H2410" t="s">
        <v>2349</v>
      </c>
      <c r="I2410" s="6">
        <v>44007.909525462965</v>
      </c>
      <c r="J2410" t="s">
        <v>16</v>
      </c>
      <c r="K2410" s="6">
        <v>44013.374374999999</v>
      </c>
      <c r="M2410" t="s">
        <v>6873</v>
      </c>
      <c r="N2410" t="s">
        <v>1245</v>
      </c>
      <c r="Q2410" t="s">
        <v>1246</v>
      </c>
      <c r="R2410" t="s">
        <v>365</v>
      </c>
      <c r="S2410" t="s">
        <v>1247</v>
      </c>
      <c r="T2410" t="s">
        <v>338</v>
      </c>
      <c r="U2410" t="s">
        <v>530</v>
      </c>
      <c r="W2410" t="s">
        <v>1248</v>
      </c>
      <c r="Z2410" t="s">
        <v>6873</v>
      </c>
      <c r="AA2410" t="s">
        <v>1245</v>
      </c>
      <c r="AD2410" t="s">
        <v>1246</v>
      </c>
      <c r="AE2410" t="s">
        <v>365</v>
      </c>
      <c r="AF2410" t="s">
        <v>1247</v>
      </c>
      <c r="AG2410" t="s">
        <v>338</v>
      </c>
      <c r="AH2410" t="s">
        <v>530</v>
      </c>
      <c r="AJ2410" t="s">
        <v>1248</v>
      </c>
      <c r="AL2410" t="s">
        <v>339</v>
      </c>
      <c r="AM2410">
        <v>1</v>
      </c>
      <c r="AN2410">
        <v>1</v>
      </c>
      <c r="AO2410">
        <v>503</v>
      </c>
      <c r="AQ2410">
        <v>124436</v>
      </c>
      <c r="AR2410">
        <v>52250001</v>
      </c>
      <c r="AS2410" t="s">
        <v>1577</v>
      </c>
      <c r="AT2410" t="s">
        <v>94</v>
      </c>
      <c r="AW2410" t="s">
        <v>340</v>
      </c>
      <c r="AX2410" t="s">
        <v>340</v>
      </c>
      <c r="AY2410" t="s">
        <v>341</v>
      </c>
      <c r="AZ2410">
        <v>0</v>
      </c>
      <c r="BY2410" t="s">
        <v>342</v>
      </c>
      <c r="EQ2410">
        <v>240940</v>
      </c>
      <c r="ER2410" t="s">
        <v>2350</v>
      </c>
      <c r="EV2410">
        <v>17283280</v>
      </c>
      <c r="EW2410">
        <v>928</v>
      </c>
      <c r="EX2410">
        <v>217914</v>
      </c>
      <c r="EY2410" t="s">
        <v>6874</v>
      </c>
      <c r="EZ2410">
        <v>1</v>
      </c>
      <c r="FC2410">
        <v>52250001</v>
      </c>
      <c r="FD2410" t="s">
        <v>94</v>
      </c>
    </row>
    <row r="2411" spans="1:160" x14ac:dyDescent="0.3">
      <c r="A2411" t="str">
        <f>VLOOKUP(B2411,Table2[],3,FALSE)</f>
        <v>Digital</v>
      </c>
      <c r="B2411" t="str">
        <f>IF(OR(ISNUMBER(FIND("QVC",Z2411)),ISNUMBER(FIND("QVC",AL2411))),"QVC",IF(OR(ISNUMBER(FIND("NCO",H2411)),ISNUMBER(FIND("NCO",Y2411))), "NCO", IF(AL2411="consumer","PMD.com",VLOOKUP(LEFT(H2411,2),Tables!$E$1:$F$11,2,FALSE))))</f>
        <v>PMD.com</v>
      </c>
      <c r="C2411">
        <f t="shared" si="114"/>
        <v>51080001</v>
      </c>
      <c r="D2411">
        <f t="shared" si="115"/>
        <v>1</v>
      </c>
      <c r="E2411" t="str">
        <f t="shared" ca="1" si="113"/>
        <v>shifted orders shipped</v>
      </c>
      <c r="F2411" t="s">
        <v>3539</v>
      </c>
      <c r="G2411" t="s">
        <v>335</v>
      </c>
      <c r="H2411" t="s">
        <v>6875</v>
      </c>
      <c r="I2411" s="6">
        <v>44011.894259259258</v>
      </c>
      <c r="J2411" t="s">
        <v>16</v>
      </c>
      <c r="K2411" s="6">
        <v>44013.374780092592</v>
      </c>
      <c r="M2411" t="s">
        <v>6876</v>
      </c>
      <c r="N2411" t="s">
        <v>6877</v>
      </c>
      <c r="O2411" t="s">
        <v>6878</v>
      </c>
      <c r="Q2411" t="s">
        <v>852</v>
      </c>
      <c r="R2411" t="s">
        <v>402</v>
      </c>
      <c r="S2411" t="s">
        <v>6879</v>
      </c>
      <c r="T2411" t="s">
        <v>338</v>
      </c>
      <c r="U2411" t="s">
        <v>530</v>
      </c>
      <c r="W2411" t="s">
        <v>6880</v>
      </c>
      <c r="Z2411" t="s">
        <v>6876</v>
      </c>
      <c r="AA2411" t="s">
        <v>6877</v>
      </c>
      <c r="AB2411" t="s">
        <v>6878</v>
      </c>
      <c r="AD2411" t="s">
        <v>852</v>
      </c>
      <c r="AE2411" t="s">
        <v>402</v>
      </c>
      <c r="AF2411" t="s">
        <v>6879</v>
      </c>
      <c r="AG2411" t="s">
        <v>338</v>
      </c>
      <c r="AH2411" t="s">
        <v>530</v>
      </c>
      <c r="AJ2411" t="s">
        <v>6880</v>
      </c>
      <c r="AL2411" t="s">
        <v>339</v>
      </c>
      <c r="AM2411">
        <v>1</v>
      </c>
      <c r="AN2411">
        <v>1</v>
      </c>
      <c r="AO2411">
        <v>19656</v>
      </c>
      <c r="AQ2411">
        <v>124645</v>
      </c>
      <c r="AR2411">
        <v>51080001</v>
      </c>
      <c r="AS2411" t="s">
        <v>988</v>
      </c>
      <c r="AT2411" t="s">
        <v>57</v>
      </c>
      <c r="AW2411" t="s">
        <v>343</v>
      </c>
      <c r="BY2411" t="s">
        <v>342</v>
      </c>
      <c r="EQ2411">
        <v>251119</v>
      </c>
      <c r="ER2411" t="s">
        <v>6881</v>
      </c>
      <c r="EV2411">
        <v>17287134</v>
      </c>
      <c r="EW2411">
        <v>928</v>
      </c>
      <c r="EX2411">
        <v>220733</v>
      </c>
      <c r="EY2411" t="s">
        <v>6882</v>
      </c>
      <c r="EZ2411">
        <v>1</v>
      </c>
      <c r="FC2411">
        <v>51080001</v>
      </c>
      <c r="FD2411" t="s">
        <v>57</v>
      </c>
    </row>
    <row r="2412" spans="1:160" x14ac:dyDescent="0.3">
      <c r="A2412" t="str">
        <f>VLOOKUP(B2412,Table2[],3,FALSE)</f>
        <v>Digital</v>
      </c>
      <c r="B2412" t="str">
        <f>IF(OR(ISNUMBER(FIND("QVC",Z2412)),ISNUMBER(FIND("QVC",AL2412))),"QVC",IF(OR(ISNUMBER(FIND("NCO",H2412)),ISNUMBER(FIND("NCO",Y2412))), "NCO", IF(AL2412="consumer","PMD.com",VLOOKUP(LEFT(H2412,2),Tables!$E$1:$F$11,2,FALSE))))</f>
        <v>PMD.com</v>
      </c>
      <c r="C2412">
        <f t="shared" si="114"/>
        <v>7869</v>
      </c>
      <c r="D2412">
        <f t="shared" si="115"/>
        <v>1</v>
      </c>
      <c r="E2412" t="str">
        <f t="shared" ca="1" si="113"/>
        <v>shifted orders shipped</v>
      </c>
      <c r="F2412" t="s">
        <v>3539</v>
      </c>
      <c r="G2412" t="s">
        <v>335</v>
      </c>
      <c r="H2412" t="s">
        <v>6875</v>
      </c>
      <c r="I2412" s="6">
        <v>44011.894259259258</v>
      </c>
      <c r="J2412" t="s">
        <v>16</v>
      </c>
      <c r="K2412" s="6">
        <v>44013.374780092592</v>
      </c>
      <c r="M2412" t="s">
        <v>6876</v>
      </c>
      <c r="N2412" t="s">
        <v>6877</v>
      </c>
      <c r="O2412" t="s">
        <v>6878</v>
      </c>
      <c r="Q2412" t="s">
        <v>852</v>
      </c>
      <c r="R2412" t="s">
        <v>402</v>
      </c>
      <c r="S2412" t="s">
        <v>6879</v>
      </c>
      <c r="T2412" t="s">
        <v>338</v>
      </c>
      <c r="U2412" t="s">
        <v>530</v>
      </c>
      <c r="W2412" t="s">
        <v>6880</v>
      </c>
      <c r="Z2412" t="s">
        <v>6876</v>
      </c>
      <c r="AA2412" t="s">
        <v>6877</v>
      </c>
      <c r="AB2412" t="s">
        <v>6878</v>
      </c>
      <c r="AD2412" t="s">
        <v>852</v>
      </c>
      <c r="AE2412" t="s">
        <v>402</v>
      </c>
      <c r="AF2412" t="s">
        <v>6879</v>
      </c>
      <c r="AG2412" t="s">
        <v>338</v>
      </c>
      <c r="AH2412" t="s">
        <v>530</v>
      </c>
      <c r="AJ2412" t="s">
        <v>6880</v>
      </c>
      <c r="AL2412" t="s">
        <v>339</v>
      </c>
      <c r="AM2412">
        <v>1</v>
      </c>
      <c r="AN2412">
        <v>1</v>
      </c>
      <c r="AO2412">
        <v>196</v>
      </c>
      <c r="AQ2412">
        <v>127830</v>
      </c>
      <c r="AR2412">
        <v>7869</v>
      </c>
      <c r="AS2412" t="s">
        <v>771</v>
      </c>
      <c r="AT2412" t="s">
        <v>772</v>
      </c>
      <c r="AW2412" t="s">
        <v>349</v>
      </c>
      <c r="AX2412" t="s">
        <v>350</v>
      </c>
      <c r="AY2412" t="s">
        <v>554</v>
      </c>
      <c r="AZ2412">
        <v>0</v>
      </c>
      <c r="BY2412" t="s">
        <v>342</v>
      </c>
      <c r="EQ2412">
        <v>251116</v>
      </c>
      <c r="ER2412" t="s">
        <v>6881</v>
      </c>
      <c r="EV2412">
        <v>17287134</v>
      </c>
      <c r="EW2412">
        <v>928</v>
      </c>
      <c r="EX2412">
        <v>220733</v>
      </c>
      <c r="EY2412" t="s">
        <v>6882</v>
      </c>
      <c r="EZ2412">
        <v>1</v>
      </c>
      <c r="FC2412">
        <v>7869</v>
      </c>
      <c r="FD2412" t="s">
        <v>772</v>
      </c>
    </row>
    <row r="2413" spans="1:160" x14ac:dyDescent="0.3">
      <c r="A2413" t="str">
        <f>VLOOKUP(B2413,Table2[],3,FALSE)</f>
        <v>Digital</v>
      </c>
      <c r="B2413" t="str">
        <f>IF(OR(ISNUMBER(FIND("QVC",Z2413)),ISNUMBER(FIND("QVC",AL2413))),"QVC",IF(OR(ISNUMBER(FIND("NCO",H2413)),ISNUMBER(FIND("NCO",Y2413))), "NCO", IF(AL2413="consumer","PMD.com",VLOOKUP(LEFT(H2413,2),Tables!$E$1:$F$11,2,FALSE))))</f>
        <v>PMD.com</v>
      </c>
      <c r="C2413">
        <f t="shared" si="114"/>
        <v>53920001</v>
      </c>
      <c r="D2413">
        <f t="shared" si="115"/>
        <v>1</v>
      </c>
      <c r="E2413" t="str">
        <f t="shared" ca="1" si="113"/>
        <v>shifted orders shipped</v>
      </c>
      <c r="F2413" t="s">
        <v>3539</v>
      </c>
      <c r="G2413" t="s">
        <v>335</v>
      </c>
      <c r="H2413" t="s">
        <v>6883</v>
      </c>
      <c r="I2413" s="6">
        <v>44011.930879629632</v>
      </c>
      <c r="J2413" t="s">
        <v>16</v>
      </c>
      <c r="K2413" s="6">
        <v>44013.375497685185</v>
      </c>
      <c r="M2413" t="s">
        <v>6884</v>
      </c>
      <c r="N2413" t="s">
        <v>6885</v>
      </c>
      <c r="Q2413" t="s">
        <v>687</v>
      </c>
      <c r="R2413" t="s">
        <v>365</v>
      </c>
      <c r="S2413" t="s">
        <v>6886</v>
      </c>
      <c r="T2413" t="s">
        <v>338</v>
      </c>
      <c r="U2413" t="s">
        <v>530</v>
      </c>
      <c r="W2413" t="s">
        <v>6887</v>
      </c>
      <c r="Z2413" t="s">
        <v>6884</v>
      </c>
      <c r="AA2413" t="s">
        <v>6885</v>
      </c>
      <c r="AD2413" t="s">
        <v>687</v>
      </c>
      <c r="AE2413" t="s">
        <v>365</v>
      </c>
      <c r="AF2413" t="s">
        <v>6886</v>
      </c>
      <c r="AG2413" t="s">
        <v>338</v>
      </c>
      <c r="AH2413" t="s">
        <v>530</v>
      </c>
      <c r="AJ2413" t="s">
        <v>6887</v>
      </c>
      <c r="AL2413" t="s">
        <v>339</v>
      </c>
      <c r="AM2413">
        <v>1</v>
      </c>
      <c r="AN2413">
        <v>1</v>
      </c>
      <c r="AO2413">
        <v>14899</v>
      </c>
      <c r="AQ2413">
        <v>124468</v>
      </c>
      <c r="AR2413">
        <v>53920001</v>
      </c>
      <c r="AS2413">
        <v>9000000</v>
      </c>
      <c r="AT2413" t="s">
        <v>40</v>
      </c>
      <c r="AW2413" t="s">
        <v>343</v>
      </c>
      <c r="BY2413" t="s">
        <v>342</v>
      </c>
      <c r="EQ2413">
        <v>243396</v>
      </c>
      <c r="ER2413" t="s">
        <v>6888</v>
      </c>
      <c r="EV2413">
        <v>17287138</v>
      </c>
      <c r="EW2413">
        <v>928</v>
      </c>
      <c r="EX2413">
        <v>220737</v>
      </c>
      <c r="EY2413" t="s">
        <v>6889</v>
      </c>
      <c r="EZ2413">
        <v>1</v>
      </c>
      <c r="FC2413">
        <v>95384</v>
      </c>
      <c r="FD2413" t="s">
        <v>3530</v>
      </c>
    </row>
    <row r="2414" spans="1:160" x14ac:dyDescent="0.3">
      <c r="A2414" t="str">
        <f>VLOOKUP(B2414,Table2[],3,FALSE)</f>
        <v>Digital</v>
      </c>
      <c r="B2414" t="str">
        <f>IF(OR(ISNUMBER(FIND("QVC",Z2414)),ISNUMBER(FIND("QVC",AL2414))),"QVC",IF(OR(ISNUMBER(FIND("NCO",H2414)),ISNUMBER(FIND("NCO",Y2414))), "NCO", IF(AL2414="consumer","PMD.com",VLOOKUP(LEFT(H2414,2),Tables!$E$1:$F$11,2,FALSE))))</f>
        <v>PMD.com</v>
      </c>
      <c r="C2414">
        <f t="shared" si="114"/>
        <v>51090001</v>
      </c>
      <c r="D2414">
        <f t="shared" si="115"/>
        <v>1</v>
      </c>
      <c r="E2414" t="str">
        <f t="shared" ca="1" si="113"/>
        <v>shifted orders shipped</v>
      </c>
      <c r="F2414" t="s">
        <v>3539</v>
      </c>
      <c r="G2414" t="s">
        <v>335</v>
      </c>
      <c r="H2414" t="s">
        <v>6883</v>
      </c>
      <c r="I2414" s="6">
        <v>44011.930879629632</v>
      </c>
      <c r="J2414" t="s">
        <v>16</v>
      </c>
      <c r="K2414" s="6">
        <v>44013.375497685185</v>
      </c>
      <c r="M2414" t="s">
        <v>6884</v>
      </c>
      <c r="N2414" t="s">
        <v>6885</v>
      </c>
      <c r="Q2414" t="s">
        <v>687</v>
      </c>
      <c r="R2414" t="s">
        <v>365</v>
      </c>
      <c r="S2414" t="s">
        <v>6886</v>
      </c>
      <c r="T2414" t="s">
        <v>338</v>
      </c>
      <c r="U2414" t="s">
        <v>530</v>
      </c>
      <c r="W2414" t="s">
        <v>6887</v>
      </c>
      <c r="Z2414" t="s">
        <v>6884</v>
      </c>
      <c r="AA2414" t="s">
        <v>6885</v>
      </c>
      <c r="AD2414" t="s">
        <v>687</v>
      </c>
      <c r="AE2414" t="s">
        <v>365</v>
      </c>
      <c r="AF2414" t="s">
        <v>6886</v>
      </c>
      <c r="AG2414" t="s">
        <v>338</v>
      </c>
      <c r="AH2414" t="s">
        <v>530</v>
      </c>
      <c r="AJ2414" t="s">
        <v>6887</v>
      </c>
      <c r="AL2414" t="s">
        <v>339</v>
      </c>
      <c r="AM2414">
        <v>1</v>
      </c>
      <c r="AN2414">
        <v>1</v>
      </c>
      <c r="AO2414">
        <v>4885</v>
      </c>
      <c r="AQ2414">
        <v>124202</v>
      </c>
      <c r="AR2414">
        <v>51090001</v>
      </c>
      <c r="AS2414" t="s">
        <v>1986</v>
      </c>
      <c r="AT2414" t="s">
        <v>60</v>
      </c>
      <c r="AW2414" t="s">
        <v>340</v>
      </c>
      <c r="AX2414" t="s">
        <v>340</v>
      </c>
      <c r="AY2414" t="s">
        <v>357</v>
      </c>
      <c r="AZ2414" t="s">
        <v>361</v>
      </c>
      <c r="BY2414" t="s">
        <v>342</v>
      </c>
      <c r="EQ2414">
        <v>250831</v>
      </c>
      <c r="ER2414" t="s">
        <v>6888</v>
      </c>
      <c r="EV2414">
        <v>17287138</v>
      </c>
      <c r="EW2414">
        <v>928</v>
      </c>
      <c r="EX2414">
        <v>220737</v>
      </c>
      <c r="EY2414" t="s">
        <v>6889</v>
      </c>
      <c r="EZ2414">
        <v>1</v>
      </c>
      <c r="FC2414">
        <v>51090001</v>
      </c>
      <c r="FD2414" t="s">
        <v>60</v>
      </c>
    </row>
    <row r="2415" spans="1:160" x14ac:dyDescent="0.3">
      <c r="A2415" t="str">
        <f>VLOOKUP(B2415,Table2[],3,FALSE)</f>
        <v>Digital</v>
      </c>
      <c r="B2415" t="str">
        <f>IF(OR(ISNUMBER(FIND("QVC",Z2415)),ISNUMBER(FIND("QVC",AL2415))),"QVC",IF(OR(ISNUMBER(FIND("NCO",H2415)),ISNUMBER(FIND("NCO",Y2415))), "NCO", IF(AL2415="consumer","PMD.com",VLOOKUP(LEFT(H2415,2),Tables!$E$1:$F$11,2,FALSE))))</f>
        <v>PMD.com</v>
      </c>
      <c r="C2415">
        <f t="shared" si="114"/>
        <v>55090001</v>
      </c>
      <c r="D2415">
        <f t="shared" si="115"/>
        <v>1</v>
      </c>
      <c r="E2415" t="str">
        <f t="shared" ca="1" si="113"/>
        <v>shifted orders shipped</v>
      </c>
      <c r="F2415" t="s">
        <v>3539</v>
      </c>
      <c r="G2415" t="s">
        <v>335</v>
      </c>
      <c r="H2415" t="s">
        <v>6883</v>
      </c>
      <c r="I2415" s="6">
        <v>44011.930879629632</v>
      </c>
      <c r="J2415" t="s">
        <v>16</v>
      </c>
      <c r="K2415" s="6">
        <v>44013.375497685185</v>
      </c>
      <c r="M2415" t="s">
        <v>6884</v>
      </c>
      <c r="N2415" t="s">
        <v>6885</v>
      </c>
      <c r="Q2415" t="s">
        <v>687</v>
      </c>
      <c r="R2415" t="s">
        <v>365</v>
      </c>
      <c r="S2415" t="s">
        <v>6886</v>
      </c>
      <c r="T2415" t="s">
        <v>338</v>
      </c>
      <c r="U2415" t="s">
        <v>530</v>
      </c>
      <c r="W2415" t="s">
        <v>6887</v>
      </c>
      <c r="Z2415" t="s">
        <v>6884</v>
      </c>
      <c r="AA2415" t="s">
        <v>6885</v>
      </c>
      <c r="AD2415" t="s">
        <v>687</v>
      </c>
      <c r="AE2415" t="s">
        <v>365</v>
      </c>
      <c r="AF2415" t="s">
        <v>6886</v>
      </c>
      <c r="AG2415" t="s">
        <v>338</v>
      </c>
      <c r="AH2415" t="s">
        <v>530</v>
      </c>
      <c r="AJ2415" t="s">
        <v>6887</v>
      </c>
      <c r="AL2415" t="s">
        <v>339</v>
      </c>
      <c r="AM2415">
        <v>1</v>
      </c>
      <c r="AN2415">
        <v>1</v>
      </c>
      <c r="AO2415">
        <v>5013</v>
      </c>
      <c r="AQ2415">
        <v>124478</v>
      </c>
      <c r="AR2415">
        <v>55090001</v>
      </c>
      <c r="AS2415" t="s">
        <v>995</v>
      </c>
      <c r="AT2415" t="s">
        <v>165</v>
      </c>
      <c r="AW2415" t="s">
        <v>340</v>
      </c>
      <c r="AX2415" t="s">
        <v>340</v>
      </c>
      <c r="AY2415" t="s">
        <v>382</v>
      </c>
      <c r="AZ2415">
        <v>0</v>
      </c>
      <c r="BY2415" t="s">
        <v>342</v>
      </c>
      <c r="EQ2415">
        <v>251219</v>
      </c>
      <c r="ER2415" t="s">
        <v>6888</v>
      </c>
      <c r="EV2415">
        <v>17287138</v>
      </c>
      <c r="EW2415">
        <v>928</v>
      </c>
      <c r="EX2415">
        <v>220737</v>
      </c>
      <c r="EY2415" t="s">
        <v>6889</v>
      </c>
      <c r="EZ2415">
        <v>1</v>
      </c>
      <c r="FC2415">
        <v>55090001</v>
      </c>
      <c r="FD2415" t="s">
        <v>165</v>
      </c>
    </row>
    <row r="2416" spans="1:160" x14ac:dyDescent="0.3">
      <c r="A2416" t="str">
        <f>VLOOKUP(B2416,Table2[],3,FALSE)</f>
        <v>Digital</v>
      </c>
      <c r="B2416" t="str">
        <f>IF(OR(ISNUMBER(FIND("QVC",Z2416)),ISNUMBER(FIND("QVC",AL2416))),"QVC",IF(OR(ISNUMBER(FIND("NCO",H2416)),ISNUMBER(FIND("NCO",Y2416))), "NCO", IF(AL2416="consumer","PMD.com",VLOOKUP(LEFT(H2416,2),Tables!$E$1:$F$11,2,FALSE))))</f>
        <v>PMD.com</v>
      </c>
      <c r="C2416">
        <f t="shared" si="114"/>
        <v>52430001</v>
      </c>
      <c r="D2416">
        <f t="shared" si="115"/>
        <v>1</v>
      </c>
      <c r="E2416" t="str">
        <f t="shared" ca="1" si="113"/>
        <v>shifted orders shipped</v>
      </c>
      <c r="F2416" t="s">
        <v>3539</v>
      </c>
      <c r="G2416" t="s">
        <v>335</v>
      </c>
      <c r="H2416" t="s">
        <v>6883</v>
      </c>
      <c r="I2416" s="6">
        <v>44011.930879629632</v>
      </c>
      <c r="J2416" t="s">
        <v>16</v>
      </c>
      <c r="K2416" s="6">
        <v>44013.375497685185</v>
      </c>
      <c r="M2416" t="s">
        <v>6884</v>
      </c>
      <c r="N2416" t="s">
        <v>6885</v>
      </c>
      <c r="Q2416" t="s">
        <v>687</v>
      </c>
      <c r="R2416" t="s">
        <v>365</v>
      </c>
      <c r="S2416" t="s">
        <v>6886</v>
      </c>
      <c r="T2416" t="s">
        <v>338</v>
      </c>
      <c r="U2416" t="s">
        <v>530</v>
      </c>
      <c r="W2416" t="s">
        <v>6887</v>
      </c>
      <c r="Z2416" t="s">
        <v>6884</v>
      </c>
      <c r="AA2416" t="s">
        <v>6885</v>
      </c>
      <c r="AD2416" t="s">
        <v>687</v>
      </c>
      <c r="AE2416" t="s">
        <v>365</v>
      </c>
      <c r="AF2416" t="s">
        <v>6886</v>
      </c>
      <c r="AG2416" t="s">
        <v>338</v>
      </c>
      <c r="AH2416" t="s">
        <v>530</v>
      </c>
      <c r="AJ2416" t="s">
        <v>6887</v>
      </c>
      <c r="AL2416" t="s">
        <v>339</v>
      </c>
      <c r="AM2416">
        <v>1</v>
      </c>
      <c r="AN2416">
        <v>1</v>
      </c>
      <c r="AO2416">
        <v>12063</v>
      </c>
      <c r="AQ2416">
        <v>127155</v>
      </c>
      <c r="AR2416">
        <v>52430001</v>
      </c>
      <c r="AS2416" t="s">
        <v>927</v>
      </c>
      <c r="AT2416" t="s">
        <v>75</v>
      </c>
      <c r="AW2416" t="s">
        <v>340</v>
      </c>
      <c r="AX2416" t="s">
        <v>340</v>
      </c>
      <c r="AY2416" t="s">
        <v>357</v>
      </c>
      <c r="AZ2416" t="s">
        <v>363</v>
      </c>
      <c r="BY2416" t="s">
        <v>342</v>
      </c>
      <c r="EQ2416">
        <v>249990</v>
      </c>
      <c r="ER2416" t="s">
        <v>6888</v>
      </c>
      <c r="EV2416">
        <v>17287138</v>
      </c>
      <c r="EW2416">
        <v>928</v>
      </c>
      <c r="EX2416">
        <v>220737</v>
      </c>
      <c r="EY2416" t="s">
        <v>6889</v>
      </c>
      <c r="EZ2416">
        <v>1</v>
      </c>
      <c r="FC2416">
        <v>95384</v>
      </c>
      <c r="FD2416" t="s">
        <v>3530</v>
      </c>
    </row>
    <row r="2417" spans="1:160" x14ac:dyDescent="0.3">
      <c r="A2417" t="str">
        <f>VLOOKUP(B2417,Table2[],3,FALSE)</f>
        <v>Digital</v>
      </c>
      <c r="B2417" t="str">
        <f>IF(OR(ISNUMBER(FIND("QVC",Z2417)),ISNUMBER(FIND("QVC",AL2417))),"QVC",IF(OR(ISNUMBER(FIND("NCO",H2417)),ISNUMBER(FIND("NCO",Y2417))), "NCO", IF(AL2417="consumer","PMD.com",VLOOKUP(LEFT(H2417,2),Tables!$E$1:$F$11,2,FALSE))))</f>
        <v>PMD.com</v>
      </c>
      <c r="C2417">
        <f t="shared" si="114"/>
        <v>51090030</v>
      </c>
      <c r="D2417">
        <f t="shared" si="115"/>
        <v>1</v>
      </c>
      <c r="E2417" t="str">
        <f t="shared" ca="1" si="113"/>
        <v>shifted orders shipped</v>
      </c>
      <c r="F2417" t="s">
        <v>3539</v>
      </c>
      <c r="G2417" t="s">
        <v>335</v>
      </c>
      <c r="H2417" t="s">
        <v>6883</v>
      </c>
      <c r="I2417" s="6">
        <v>44011.930879629632</v>
      </c>
      <c r="J2417" t="s">
        <v>16</v>
      </c>
      <c r="K2417" s="6">
        <v>44013.375497685185</v>
      </c>
      <c r="M2417" t="s">
        <v>6884</v>
      </c>
      <c r="N2417" t="s">
        <v>6885</v>
      </c>
      <c r="Q2417" t="s">
        <v>687</v>
      </c>
      <c r="R2417" t="s">
        <v>365</v>
      </c>
      <c r="S2417" t="s">
        <v>6886</v>
      </c>
      <c r="T2417" t="s">
        <v>338</v>
      </c>
      <c r="U2417" t="s">
        <v>530</v>
      </c>
      <c r="W2417" t="s">
        <v>6887</v>
      </c>
      <c r="Z2417" t="s">
        <v>6884</v>
      </c>
      <c r="AA2417" t="s">
        <v>6885</v>
      </c>
      <c r="AD2417" t="s">
        <v>687</v>
      </c>
      <c r="AE2417" t="s">
        <v>365</v>
      </c>
      <c r="AF2417" t="s">
        <v>6886</v>
      </c>
      <c r="AG2417" t="s">
        <v>338</v>
      </c>
      <c r="AH2417" t="s">
        <v>530</v>
      </c>
      <c r="AJ2417" t="s">
        <v>6887</v>
      </c>
      <c r="AL2417" t="s">
        <v>339</v>
      </c>
      <c r="AM2417">
        <v>1</v>
      </c>
      <c r="AN2417">
        <v>1</v>
      </c>
      <c r="AO2417">
        <v>6688</v>
      </c>
      <c r="AQ2417">
        <v>125960</v>
      </c>
      <c r="AR2417">
        <v>51090030</v>
      </c>
      <c r="AS2417" t="s">
        <v>3043</v>
      </c>
      <c r="AT2417" t="s">
        <v>628</v>
      </c>
      <c r="AW2417" t="s">
        <v>343</v>
      </c>
      <c r="BY2417" t="s">
        <v>342</v>
      </c>
      <c r="BZ2417" t="b">
        <v>0</v>
      </c>
      <c r="EQ2417">
        <v>243047</v>
      </c>
      <c r="ER2417" t="s">
        <v>6888</v>
      </c>
      <c r="EV2417">
        <v>17287138</v>
      </c>
      <c r="EW2417">
        <v>928</v>
      </c>
      <c r="EX2417">
        <v>220737</v>
      </c>
      <c r="EY2417" t="s">
        <v>6889</v>
      </c>
      <c r="EZ2417">
        <v>1</v>
      </c>
      <c r="FC2417">
        <v>95384</v>
      </c>
      <c r="FD2417" t="s">
        <v>3530</v>
      </c>
    </row>
    <row r="2418" spans="1:160" x14ac:dyDescent="0.3">
      <c r="A2418" t="str">
        <f>VLOOKUP(B2418,Table2[],3,FALSE)</f>
        <v>Digital</v>
      </c>
      <c r="B2418" t="str">
        <f>IF(OR(ISNUMBER(FIND("QVC",Z2418)),ISNUMBER(FIND("QVC",AL2418))),"QVC",IF(OR(ISNUMBER(FIND("NCO",H2418)),ISNUMBER(FIND("NCO",Y2418))), "NCO", IF(AL2418="consumer","PMD.com",VLOOKUP(LEFT(H2418,2),Tables!$E$1:$F$11,2,FALSE))))</f>
        <v>PMD.com</v>
      </c>
      <c r="C2418">
        <f t="shared" si="114"/>
        <v>51090030</v>
      </c>
      <c r="D2418">
        <f t="shared" si="115"/>
        <v>1</v>
      </c>
      <c r="E2418" t="str">
        <f t="shared" ca="1" si="113"/>
        <v>shifted orders shipped</v>
      </c>
      <c r="F2418" t="s">
        <v>3539</v>
      </c>
      <c r="G2418" t="s">
        <v>335</v>
      </c>
      <c r="H2418" t="s">
        <v>6890</v>
      </c>
      <c r="I2418" s="6">
        <v>44011.901631944442</v>
      </c>
      <c r="J2418" t="s">
        <v>16</v>
      </c>
      <c r="K2418" s="6">
        <v>44013.375914351855</v>
      </c>
      <c r="M2418" t="s">
        <v>6891</v>
      </c>
      <c r="N2418" t="s">
        <v>6892</v>
      </c>
      <c r="Q2418" t="s">
        <v>542</v>
      </c>
      <c r="R2418" t="s">
        <v>390</v>
      </c>
      <c r="S2418">
        <v>74105</v>
      </c>
      <c r="T2418" t="s">
        <v>338</v>
      </c>
      <c r="U2418" t="s">
        <v>530</v>
      </c>
      <c r="W2418" t="s">
        <v>6893</v>
      </c>
      <c r="Z2418" t="s">
        <v>6891</v>
      </c>
      <c r="AA2418" t="s">
        <v>6892</v>
      </c>
      <c r="AD2418" t="s">
        <v>542</v>
      </c>
      <c r="AE2418" t="s">
        <v>390</v>
      </c>
      <c r="AF2418">
        <v>74105</v>
      </c>
      <c r="AG2418" t="s">
        <v>338</v>
      </c>
      <c r="AH2418" t="s">
        <v>530</v>
      </c>
      <c r="AJ2418" t="s">
        <v>6893</v>
      </c>
      <c r="AL2418" t="s">
        <v>339</v>
      </c>
      <c r="AM2418">
        <v>1</v>
      </c>
      <c r="AN2418">
        <v>1</v>
      </c>
      <c r="AO2418">
        <v>6688</v>
      </c>
      <c r="AQ2418">
        <v>125960</v>
      </c>
      <c r="AR2418">
        <v>51090030</v>
      </c>
      <c r="AS2418" t="s">
        <v>3043</v>
      </c>
      <c r="AT2418" t="s">
        <v>628</v>
      </c>
      <c r="AW2418" t="s">
        <v>343</v>
      </c>
      <c r="BY2418" t="s">
        <v>342</v>
      </c>
      <c r="BZ2418" t="b">
        <v>0</v>
      </c>
      <c r="EQ2418">
        <v>243047</v>
      </c>
      <c r="ER2418" t="s">
        <v>6894</v>
      </c>
      <c r="EV2418">
        <v>17287135</v>
      </c>
      <c r="EW2418">
        <v>928</v>
      </c>
      <c r="EX2418">
        <v>220734</v>
      </c>
      <c r="EY2418" t="s">
        <v>6895</v>
      </c>
      <c r="EZ2418">
        <v>1</v>
      </c>
      <c r="FC2418">
        <v>95379</v>
      </c>
      <c r="FD2418" t="s">
        <v>985</v>
      </c>
    </row>
    <row r="2419" spans="1:160" x14ac:dyDescent="0.3">
      <c r="A2419" t="str">
        <f>VLOOKUP(B2419,Table2[],3,FALSE)</f>
        <v>Digital</v>
      </c>
      <c r="B2419" t="str">
        <f>IF(OR(ISNUMBER(FIND("QVC",Z2419)),ISNUMBER(FIND("QVC",AL2419))),"QVC",IF(OR(ISNUMBER(FIND("NCO",H2419)),ISNUMBER(FIND("NCO",Y2419))), "NCO", IF(AL2419="consumer","PMD.com",VLOOKUP(LEFT(H2419,2),Tables!$E$1:$F$11,2,FALSE))))</f>
        <v>PMD.com</v>
      </c>
      <c r="C2419">
        <f t="shared" si="114"/>
        <v>53450051</v>
      </c>
      <c r="D2419">
        <f t="shared" si="115"/>
        <v>1</v>
      </c>
      <c r="E2419" t="str">
        <f t="shared" ca="1" si="113"/>
        <v>shifted orders shipped</v>
      </c>
      <c r="F2419" t="s">
        <v>3539</v>
      </c>
      <c r="G2419" t="s">
        <v>335</v>
      </c>
      <c r="H2419" t="s">
        <v>6890</v>
      </c>
      <c r="I2419" s="6">
        <v>44011.901631944442</v>
      </c>
      <c r="J2419" t="s">
        <v>16</v>
      </c>
      <c r="K2419" s="6">
        <v>44013.375914351855</v>
      </c>
      <c r="M2419" t="s">
        <v>6891</v>
      </c>
      <c r="N2419" t="s">
        <v>6892</v>
      </c>
      <c r="Q2419" t="s">
        <v>542</v>
      </c>
      <c r="R2419" t="s">
        <v>390</v>
      </c>
      <c r="S2419">
        <v>74105</v>
      </c>
      <c r="T2419" t="s">
        <v>338</v>
      </c>
      <c r="U2419" t="s">
        <v>530</v>
      </c>
      <c r="W2419" t="s">
        <v>6893</v>
      </c>
      <c r="Z2419" t="s">
        <v>6891</v>
      </c>
      <c r="AA2419" t="s">
        <v>6892</v>
      </c>
      <c r="AD2419" t="s">
        <v>542</v>
      </c>
      <c r="AE2419" t="s">
        <v>390</v>
      </c>
      <c r="AF2419">
        <v>74105</v>
      </c>
      <c r="AG2419" t="s">
        <v>338</v>
      </c>
      <c r="AH2419" t="s">
        <v>530</v>
      </c>
      <c r="AJ2419" t="s">
        <v>6893</v>
      </c>
      <c r="AL2419" t="s">
        <v>339</v>
      </c>
      <c r="AM2419">
        <v>1</v>
      </c>
      <c r="AN2419">
        <v>1</v>
      </c>
      <c r="AO2419">
        <v>59272</v>
      </c>
      <c r="AQ2419">
        <v>125624</v>
      </c>
      <c r="AR2419">
        <v>53450051</v>
      </c>
      <c r="AS2419" t="s">
        <v>865</v>
      </c>
      <c r="AT2419" t="s">
        <v>849</v>
      </c>
      <c r="AW2419" t="s">
        <v>343</v>
      </c>
      <c r="BY2419" t="s">
        <v>342</v>
      </c>
      <c r="EQ2419">
        <v>250837</v>
      </c>
      <c r="ER2419" t="s">
        <v>6894</v>
      </c>
      <c r="EV2419">
        <v>17287135</v>
      </c>
      <c r="EW2419">
        <v>928</v>
      </c>
      <c r="EX2419">
        <v>220734</v>
      </c>
      <c r="EY2419" t="s">
        <v>6895</v>
      </c>
      <c r="EZ2419">
        <v>1</v>
      </c>
      <c r="FC2419">
        <v>95379</v>
      </c>
      <c r="FD2419" t="s">
        <v>985</v>
      </c>
    </row>
    <row r="2420" spans="1:160" x14ac:dyDescent="0.3">
      <c r="A2420" t="str">
        <f>VLOOKUP(B2420,Table2[],3,FALSE)</f>
        <v>Digital</v>
      </c>
      <c r="B2420" t="str">
        <f>IF(OR(ISNUMBER(FIND("QVC",Z2420)),ISNUMBER(FIND("QVC",AL2420))),"QVC",IF(OR(ISNUMBER(FIND("NCO",H2420)),ISNUMBER(FIND("NCO",Y2420))), "NCO", IF(AL2420="consumer","PMD.com",VLOOKUP(LEFT(H2420,2),Tables!$E$1:$F$11,2,FALSE))))</f>
        <v>PMD.com</v>
      </c>
      <c r="C2420">
        <f t="shared" si="114"/>
        <v>5341</v>
      </c>
      <c r="D2420">
        <f t="shared" si="115"/>
        <v>2</v>
      </c>
      <c r="E2420" t="str">
        <f t="shared" ca="1" si="113"/>
        <v>shifted orders shipped</v>
      </c>
      <c r="F2420" t="s">
        <v>3539</v>
      </c>
      <c r="G2420" t="s">
        <v>335</v>
      </c>
      <c r="H2420" t="s">
        <v>6890</v>
      </c>
      <c r="I2420" s="6">
        <v>44011.901631944442</v>
      </c>
      <c r="J2420" t="s">
        <v>16</v>
      </c>
      <c r="K2420" s="6">
        <v>44013.375914351855</v>
      </c>
      <c r="M2420" t="s">
        <v>6891</v>
      </c>
      <c r="N2420" t="s">
        <v>6892</v>
      </c>
      <c r="Q2420" t="s">
        <v>542</v>
      </c>
      <c r="R2420" t="s">
        <v>390</v>
      </c>
      <c r="S2420">
        <v>74105</v>
      </c>
      <c r="T2420" t="s">
        <v>338</v>
      </c>
      <c r="U2420" t="s">
        <v>530</v>
      </c>
      <c r="W2420" t="s">
        <v>6893</v>
      </c>
      <c r="Z2420" t="s">
        <v>6891</v>
      </c>
      <c r="AA2420" t="s">
        <v>6892</v>
      </c>
      <c r="AD2420" t="s">
        <v>542</v>
      </c>
      <c r="AE2420" t="s">
        <v>390</v>
      </c>
      <c r="AF2420">
        <v>74105</v>
      </c>
      <c r="AG2420" t="s">
        <v>338</v>
      </c>
      <c r="AH2420" t="s">
        <v>530</v>
      </c>
      <c r="AJ2420" t="s">
        <v>6893</v>
      </c>
      <c r="AL2420" t="s">
        <v>339</v>
      </c>
      <c r="AM2420">
        <v>2</v>
      </c>
      <c r="AN2420">
        <v>2</v>
      </c>
      <c r="AO2420">
        <v>15156</v>
      </c>
      <c r="AQ2420">
        <v>124187</v>
      </c>
      <c r="AR2420">
        <v>5341</v>
      </c>
      <c r="AS2420" t="s">
        <v>1851</v>
      </c>
      <c r="AT2420" t="s">
        <v>82</v>
      </c>
      <c r="AW2420" t="s">
        <v>340</v>
      </c>
      <c r="AX2420" t="s">
        <v>340</v>
      </c>
      <c r="AY2420" t="s">
        <v>345</v>
      </c>
      <c r="AZ2420" t="s">
        <v>346</v>
      </c>
      <c r="BY2420" t="s">
        <v>342</v>
      </c>
      <c r="EQ2420">
        <v>243643</v>
      </c>
      <c r="ER2420" t="s">
        <v>6894</v>
      </c>
      <c r="EV2420">
        <v>17287135</v>
      </c>
      <c r="EW2420">
        <v>928</v>
      </c>
      <c r="EX2420">
        <v>220734</v>
      </c>
      <c r="EY2420" t="s">
        <v>6895</v>
      </c>
      <c r="EZ2420">
        <v>1</v>
      </c>
      <c r="FC2420">
        <v>5341</v>
      </c>
      <c r="FD2420" t="s">
        <v>82</v>
      </c>
    </row>
    <row r="2421" spans="1:160" x14ac:dyDescent="0.3">
      <c r="A2421" t="str">
        <f>VLOOKUP(B2421,Table2[],3,FALSE)</f>
        <v>Digital</v>
      </c>
      <c r="B2421" t="str">
        <f>IF(OR(ISNUMBER(FIND("QVC",Z2421)),ISNUMBER(FIND("QVC",AL2421))),"QVC",IF(OR(ISNUMBER(FIND("NCO",H2421)),ISNUMBER(FIND("NCO",Y2421))), "NCO", IF(AL2421="consumer","PMD.com",VLOOKUP(LEFT(H2421,2),Tables!$E$1:$F$11,2,FALSE))))</f>
        <v>PMD.com</v>
      </c>
      <c r="C2421">
        <f t="shared" si="114"/>
        <v>51010010</v>
      </c>
      <c r="D2421">
        <f t="shared" si="115"/>
        <v>1</v>
      </c>
      <c r="E2421" t="str">
        <f t="shared" ca="1" si="113"/>
        <v>shifted orders shipped</v>
      </c>
      <c r="F2421" t="s">
        <v>3539</v>
      </c>
      <c r="G2421" t="s">
        <v>335</v>
      </c>
      <c r="H2421" t="s">
        <v>6890</v>
      </c>
      <c r="I2421" s="6">
        <v>44011.901631944442</v>
      </c>
      <c r="J2421" t="s">
        <v>16</v>
      </c>
      <c r="K2421" s="6">
        <v>44013.375914351855</v>
      </c>
      <c r="M2421" t="s">
        <v>6891</v>
      </c>
      <c r="N2421" t="s">
        <v>6892</v>
      </c>
      <c r="Q2421" t="s">
        <v>542</v>
      </c>
      <c r="R2421" t="s">
        <v>390</v>
      </c>
      <c r="S2421">
        <v>74105</v>
      </c>
      <c r="T2421" t="s">
        <v>338</v>
      </c>
      <c r="U2421" t="s">
        <v>530</v>
      </c>
      <c r="W2421" t="s">
        <v>6893</v>
      </c>
      <c r="Z2421" t="s">
        <v>6891</v>
      </c>
      <c r="AA2421" t="s">
        <v>6892</v>
      </c>
      <c r="AD2421" t="s">
        <v>542</v>
      </c>
      <c r="AE2421" t="s">
        <v>390</v>
      </c>
      <c r="AF2421">
        <v>74105</v>
      </c>
      <c r="AG2421" t="s">
        <v>338</v>
      </c>
      <c r="AH2421" t="s">
        <v>530</v>
      </c>
      <c r="AJ2421" t="s">
        <v>6893</v>
      </c>
      <c r="AL2421" t="s">
        <v>339</v>
      </c>
      <c r="AM2421">
        <v>1</v>
      </c>
      <c r="AN2421">
        <v>1</v>
      </c>
      <c r="AO2421">
        <v>11922</v>
      </c>
      <c r="AQ2421">
        <v>125659</v>
      </c>
      <c r="AR2421">
        <v>51010010</v>
      </c>
      <c r="AS2421" t="s">
        <v>1060</v>
      </c>
      <c r="AT2421" t="s">
        <v>170</v>
      </c>
      <c r="AW2421" t="s">
        <v>343</v>
      </c>
      <c r="BY2421" t="s">
        <v>342</v>
      </c>
      <c r="EQ2421">
        <v>247972</v>
      </c>
      <c r="ER2421" t="s">
        <v>6894</v>
      </c>
      <c r="EV2421">
        <v>17287135</v>
      </c>
      <c r="EW2421">
        <v>928</v>
      </c>
      <c r="EX2421">
        <v>220734</v>
      </c>
      <c r="EY2421" t="s">
        <v>6895</v>
      </c>
      <c r="EZ2421">
        <v>1</v>
      </c>
      <c r="FC2421">
        <v>95379</v>
      </c>
      <c r="FD2421" t="s">
        <v>985</v>
      </c>
    </row>
    <row r="2422" spans="1:160" x14ac:dyDescent="0.3">
      <c r="A2422" t="str">
        <f>VLOOKUP(B2422,Table2[],3,FALSE)</f>
        <v>Digital</v>
      </c>
      <c r="B2422" t="str">
        <f>IF(OR(ISNUMBER(FIND("QVC",Z2422)),ISNUMBER(FIND("QVC",AL2422))),"QVC",IF(OR(ISNUMBER(FIND("NCO",H2422)),ISNUMBER(FIND("NCO",Y2422))), "NCO", IF(AL2422="consumer","PMD.com",VLOOKUP(LEFT(H2422,2),Tables!$E$1:$F$11,2,FALSE))))</f>
        <v>PMD.com</v>
      </c>
      <c r="C2422">
        <f t="shared" si="114"/>
        <v>5341030</v>
      </c>
      <c r="D2422">
        <f t="shared" si="115"/>
        <v>1</v>
      </c>
      <c r="E2422" t="str">
        <f t="shared" ca="1" si="113"/>
        <v>shifted orders shipped</v>
      </c>
      <c r="F2422" t="s">
        <v>3539</v>
      </c>
      <c r="G2422" t="s">
        <v>335</v>
      </c>
      <c r="H2422" t="s">
        <v>6890</v>
      </c>
      <c r="I2422" s="6">
        <v>44011.901631944442</v>
      </c>
      <c r="J2422" t="s">
        <v>16</v>
      </c>
      <c r="K2422" s="6">
        <v>44013.375914351855</v>
      </c>
      <c r="M2422" t="s">
        <v>6891</v>
      </c>
      <c r="N2422" t="s">
        <v>6892</v>
      </c>
      <c r="Q2422" t="s">
        <v>542</v>
      </c>
      <c r="R2422" t="s">
        <v>390</v>
      </c>
      <c r="S2422">
        <v>74105</v>
      </c>
      <c r="T2422" t="s">
        <v>338</v>
      </c>
      <c r="U2422" t="s">
        <v>530</v>
      </c>
      <c r="W2422" t="s">
        <v>6893</v>
      </c>
      <c r="Z2422" t="s">
        <v>6891</v>
      </c>
      <c r="AA2422" t="s">
        <v>6892</v>
      </c>
      <c r="AD2422" t="s">
        <v>542</v>
      </c>
      <c r="AE2422" t="s">
        <v>390</v>
      </c>
      <c r="AF2422">
        <v>74105</v>
      </c>
      <c r="AG2422" t="s">
        <v>338</v>
      </c>
      <c r="AH2422" t="s">
        <v>530</v>
      </c>
      <c r="AJ2422" t="s">
        <v>6893</v>
      </c>
      <c r="AL2422" t="s">
        <v>339</v>
      </c>
      <c r="AM2422">
        <v>1</v>
      </c>
      <c r="AN2422">
        <v>1</v>
      </c>
      <c r="AO2422">
        <v>12859</v>
      </c>
      <c r="AQ2422">
        <v>124642</v>
      </c>
      <c r="AR2422">
        <v>5341030</v>
      </c>
      <c r="AS2422" t="s">
        <v>925</v>
      </c>
      <c r="AT2422" t="s">
        <v>926</v>
      </c>
      <c r="AW2422" t="s">
        <v>366</v>
      </c>
      <c r="AX2422" t="s">
        <v>366</v>
      </c>
      <c r="AY2422" t="s">
        <v>345</v>
      </c>
      <c r="AZ2422" t="s">
        <v>346</v>
      </c>
      <c r="BY2422" t="s">
        <v>342</v>
      </c>
      <c r="EQ2422">
        <v>243275</v>
      </c>
      <c r="ER2422" t="s">
        <v>6894</v>
      </c>
      <c r="EV2422">
        <v>17287135</v>
      </c>
      <c r="EW2422">
        <v>928</v>
      </c>
      <c r="EX2422">
        <v>220734</v>
      </c>
      <c r="EY2422" t="s">
        <v>6895</v>
      </c>
      <c r="EZ2422">
        <v>1</v>
      </c>
      <c r="FC2422">
        <v>95379</v>
      </c>
      <c r="FD2422" t="s">
        <v>985</v>
      </c>
    </row>
    <row r="2423" spans="1:160" x14ac:dyDescent="0.3">
      <c r="A2423" t="str">
        <f>VLOOKUP(B2423,Table2[],3,FALSE)</f>
        <v>Digital</v>
      </c>
      <c r="B2423" t="str">
        <f>IF(OR(ISNUMBER(FIND("QVC",Z2423)),ISNUMBER(FIND("QVC",AL2423))),"QVC",IF(OR(ISNUMBER(FIND("NCO",H2423)),ISNUMBER(FIND("NCO",Y2423))), "NCO", IF(AL2423="consumer","PMD.com",VLOOKUP(LEFT(H2423,2),Tables!$E$1:$F$11,2,FALSE))))</f>
        <v>PMD.com</v>
      </c>
      <c r="C2423">
        <f t="shared" si="114"/>
        <v>5357</v>
      </c>
      <c r="D2423">
        <f t="shared" si="115"/>
        <v>2</v>
      </c>
      <c r="E2423" t="str">
        <f t="shared" ca="1" si="113"/>
        <v>shifted orders shipped</v>
      </c>
      <c r="F2423" t="s">
        <v>3539</v>
      </c>
      <c r="G2423" t="s">
        <v>335</v>
      </c>
      <c r="H2423" t="s">
        <v>6896</v>
      </c>
      <c r="I2423" s="6">
        <v>44011.730266203704</v>
      </c>
      <c r="J2423" t="s">
        <v>16</v>
      </c>
      <c r="K2423" s="6">
        <v>44013.376307870371</v>
      </c>
      <c r="M2423" t="s">
        <v>6897</v>
      </c>
      <c r="N2423" t="s">
        <v>6898</v>
      </c>
      <c r="Q2423" t="s">
        <v>495</v>
      </c>
      <c r="R2423" t="s">
        <v>397</v>
      </c>
      <c r="S2423" t="s">
        <v>6899</v>
      </c>
      <c r="T2423" t="s">
        <v>338</v>
      </c>
      <c r="U2423" t="s">
        <v>530</v>
      </c>
      <c r="W2423" t="s">
        <v>6900</v>
      </c>
      <c r="Z2423" t="s">
        <v>6897</v>
      </c>
      <c r="AA2423" t="s">
        <v>6898</v>
      </c>
      <c r="AD2423" t="s">
        <v>495</v>
      </c>
      <c r="AE2423" t="s">
        <v>397</v>
      </c>
      <c r="AF2423" t="s">
        <v>6899</v>
      </c>
      <c r="AG2423" t="s">
        <v>338</v>
      </c>
      <c r="AH2423" t="s">
        <v>530</v>
      </c>
      <c r="AJ2423" t="s">
        <v>6900</v>
      </c>
      <c r="AL2423" t="s">
        <v>339</v>
      </c>
      <c r="AM2423">
        <v>2</v>
      </c>
      <c r="AN2423">
        <v>2</v>
      </c>
      <c r="AO2423">
        <v>15182</v>
      </c>
      <c r="AQ2423">
        <v>124521</v>
      </c>
      <c r="AR2423">
        <v>5357</v>
      </c>
      <c r="AS2423" t="s">
        <v>87</v>
      </c>
      <c r="AT2423" t="s">
        <v>88</v>
      </c>
      <c r="AW2423" t="s">
        <v>340</v>
      </c>
      <c r="AX2423" t="s">
        <v>340</v>
      </c>
      <c r="AY2423" t="s">
        <v>351</v>
      </c>
      <c r="AZ2423" t="s">
        <v>379</v>
      </c>
      <c r="BY2423" t="s">
        <v>342</v>
      </c>
      <c r="EQ2423">
        <v>249142</v>
      </c>
      <c r="ER2423" t="s">
        <v>6901</v>
      </c>
      <c r="EV2423">
        <v>17286890</v>
      </c>
      <c r="EW2423">
        <v>928</v>
      </c>
      <c r="EX2423">
        <v>220649</v>
      </c>
      <c r="EY2423" t="s">
        <v>6902</v>
      </c>
      <c r="EZ2423">
        <v>1</v>
      </c>
      <c r="FC2423">
        <v>5357</v>
      </c>
      <c r="FD2423" t="s">
        <v>88</v>
      </c>
    </row>
    <row r="2424" spans="1:160" x14ac:dyDescent="0.3">
      <c r="A2424" t="str">
        <f>VLOOKUP(B2424,Table2[],3,FALSE)</f>
        <v>Digital</v>
      </c>
      <c r="B2424" t="str">
        <f>IF(OR(ISNUMBER(FIND("QVC",Z2424)),ISNUMBER(FIND("QVC",AL2424))),"QVC",IF(OR(ISNUMBER(FIND("NCO",H2424)),ISNUMBER(FIND("NCO",Y2424))), "NCO", IF(AL2424="consumer","PMD.com",VLOOKUP(LEFT(H2424,2),Tables!$E$1:$F$11,2,FALSE))))</f>
        <v>PMD.com</v>
      </c>
      <c r="C2424">
        <f t="shared" si="114"/>
        <v>5341030</v>
      </c>
      <c r="D2424">
        <f t="shared" si="115"/>
        <v>1</v>
      </c>
      <c r="E2424" t="str">
        <f t="shared" ca="1" si="113"/>
        <v>shifted orders shipped</v>
      </c>
      <c r="F2424" t="s">
        <v>3539</v>
      </c>
      <c r="G2424" t="s">
        <v>335</v>
      </c>
      <c r="H2424" t="s">
        <v>6896</v>
      </c>
      <c r="I2424" s="6">
        <v>44011.730266203704</v>
      </c>
      <c r="J2424" t="s">
        <v>16</v>
      </c>
      <c r="K2424" s="6">
        <v>44013.376307870371</v>
      </c>
      <c r="M2424" t="s">
        <v>6897</v>
      </c>
      <c r="N2424" t="s">
        <v>6898</v>
      </c>
      <c r="Q2424" t="s">
        <v>495</v>
      </c>
      <c r="R2424" t="s">
        <v>397</v>
      </c>
      <c r="S2424" t="s">
        <v>6899</v>
      </c>
      <c r="T2424" t="s">
        <v>338</v>
      </c>
      <c r="U2424" t="s">
        <v>530</v>
      </c>
      <c r="W2424" t="s">
        <v>6900</v>
      </c>
      <c r="Z2424" t="s">
        <v>6897</v>
      </c>
      <c r="AA2424" t="s">
        <v>6898</v>
      </c>
      <c r="AD2424" t="s">
        <v>495</v>
      </c>
      <c r="AE2424" t="s">
        <v>397</v>
      </c>
      <c r="AF2424" t="s">
        <v>6899</v>
      </c>
      <c r="AG2424" t="s">
        <v>338</v>
      </c>
      <c r="AH2424" t="s">
        <v>530</v>
      </c>
      <c r="AJ2424" t="s">
        <v>6900</v>
      </c>
      <c r="AL2424" t="s">
        <v>339</v>
      </c>
      <c r="AM2424">
        <v>1</v>
      </c>
      <c r="AN2424">
        <v>1</v>
      </c>
      <c r="AO2424">
        <v>12859</v>
      </c>
      <c r="AQ2424">
        <v>124642</v>
      </c>
      <c r="AR2424">
        <v>5341030</v>
      </c>
      <c r="AS2424" t="s">
        <v>925</v>
      </c>
      <c r="AT2424" t="s">
        <v>926</v>
      </c>
      <c r="AW2424" t="s">
        <v>366</v>
      </c>
      <c r="AX2424" t="s">
        <v>366</v>
      </c>
      <c r="AY2424" t="s">
        <v>345</v>
      </c>
      <c r="AZ2424" t="s">
        <v>346</v>
      </c>
      <c r="BY2424" t="s">
        <v>342</v>
      </c>
      <c r="EQ2424">
        <v>243275</v>
      </c>
      <c r="ER2424" t="s">
        <v>6901</v>
      </c>
      <c r="EV2424">
        <v>17286890</v>
      </c>
      <c r="EW2424">
        <v>928</v>
      </c>
      <c r="EX2424">
        <v>220649</v>
      </c>
      <c r="EY2424" t="s">
        <v>6902</v>
      </c>
      <c r="EZ2424">
        <v>1</v>
      </c>
      <c r="FC2424">
        <v>95378</v>
      </c>
      <c r="FD2424" t="s">
        <v>1045</v>
      </c>
    </row>
    <row r="2425" spans="1:160" x14ac:dyDescent="0.3">
      <c r="A2425" t="str">
        <f>VLOOKUP(B2425,Table2[],3,FALSE)</f>
        <v>Digital</v>
      </c>
      <c r="B2425" t="str">
        <f>IF(OR(ISNUMBER(FIND("QVC",Z2425)),ISNUMBER(FIND("QVC",AL2425))),"QVC",IF(OR(ISNUMBER(FIND("NCO",H2425)),ISNUMBER(FIND("NCO",Y2425))), "NCO", IF(AL2425="consumer","PMD.com",VLOOKUP(LEFT(H2425,2),Tables!$E$1:$F$11,2,FALSE))))</f>
        <v>PMD.com</v>
      </c>
      <c r="C2425">
        <f t="shared" si="114"/>
        <v>51010010</v>
      </c>
      <c r="D2425">
        <f t="shared" si="115"/>
        <v>1</v>
      </c>
      <c r="E2425" t="str">
        <f t="shared" ca="1" si="113"/>
        <v>shifted orders shipped</v>
      </c>
      <c r="F2425" t="s">
        <v>3539</v>
      </c>
      <c r="G2425" t="s">
        <v>335</v>
      </c>
      <c r="H2425" t="s">
        <v>6896</v>
      </c>
      <c r="I2425" s="6">
        <v>44011.730266203704</v>
      </c>
      <c r="J2425" t="s">
        <v>16</v>
      </c>
      <c r="K2425" s="6">
        <v>44013.376307870371</v>
      </c>
      <c r="M2425" t="s">
        <v>6897</v>
      </c>
      <c r="N2425" t="s">
        <v>6898</v>
      </c>
      <c r="Q2425" t="s">
        <v>495</v>
      </c>
      <c r="R2425" t="s">
        <v>397</v>
      </c>
      <c r="S2425" t="s">
        <v>6899</v>
      </c>
      <c r="T2425" t="s">
        <v>338</v>
      </c>
      <c r="U2425" t="s">
        <v>530</v>
      </c>
      <c r="W2425" t="s">
        <v>6900</v>
      </c>
      <c r="Z2425" t="s">
        <v>6897</v>
      </c>
      <c r="AA2425" t="s">
        <v>6898</v>
      </c>
      <c r="AD2425" t="s">
        <v>495</v>
      </c>
      <c r="AE2425" t="s">
        <v>397</v>
      </c>
      <c r="AF2425" t="s">
        <v>6899</v>
      </c>
      <c r="AG2425" t="s">
        <v>338</v>
      </c>
      <c r="AH2425" t="s">
        <v>530</v>
      </c>
      <c r="AJ2425" t="s">
        <v>6900</v>
      </c>
      <c r="AL2425" t="s">
        <v>339</v>
      </c>
      <c r="AM2425">
        <v>1</v>
      </c>
      <c r="AN2425">
        <v>1</v>
      </c>
      <c r="AO2425">
        <v>11922</v>
      </c>
      <c r="AQ2425">
        <v>125659</v>
      </c>
      <c r="AR2425">
        <v>51010010</v>
      </c>
      <c r="AS2425" t="s">
        <v>1060</v>
      </c>
      <c r="AT2425" t="s">
        <v>170</v>
      </c>
      <c r="AW2425" t="s">
        <v>343</v>
      </c>
      <c r="BY2425" t="s">
        <v>342</v>
      </c>
      <c r="EQ2425">
        <v>247972</v>
      </c>
      <c r="ER2425" t="s">
        <v>6901</v>
      </c>
      <c r="EV2425">
        <v>17286890</v>
      </c>
      <c r="EW2425">
        <v>928</v>
      </c>
      <c r="EX2425">
        <v>220649</v>
      </c>
      <c r="EY2425" t="s">
        <v>6902</v>
      </c>
      <c r="EZ2425">
        <v>1</v>
      </c>
      <c r="FC2425">
        <v>95378</v>
      </c>
      <c r="FD2425" t="s">
        <v>1045</v>
      </c>
    </row>
    <row r="2426" spans="1:160" x14ac:dyDescent="0.3">
      <c r="A2426" t="str">
        <f>VLOOKUP(B2426,Table2[],3,FALSE)</f>
        <v>Digital</v>
      </c>
      <c r="B2426" t="str">
        <f>IF(OR(ISNUMBER(FIND("QVC",Z2426)),ISNUMBER(FIND("QVC",AL2426))),"QVC",IF(OR(ISNUMBER(FIND("NCO",H2426)),ISNUMBER(FIND("NCO",Y2426))), "NCO", IF(AL2426="consumer","PMD.com",VLOOKUP(LEFT(H2426,2),Tables!$E$1:$F$11,2,FALSE))))</f>
        <v>PMD.com</v>
      </c>
      <c r="C2426">
        <f t="shared" si="114"/>
        <v>51090030</v>
      </c>
      <c r="D2426">
        <f t="shared" si="115"/>
        <v>1</v>
      </c>
      <c r="E2426" t="str">
        <f t="shared" ca="1" si="113"/>
        <v>shifted orders shipped</v>
      </c>
      <c r="F2426" t="s">
        <v>3539</v>
      </c>
      <c r="G2426" t="s">
        <v>335</v>
      </c>
      <c r="H2426" t="s">
        <v>6896</v>
      </c>
      <c r="I2426" s="6">
        <v>44011.730266203704</v>
      </c>
      <c r="J2426" t="s">
        <v>16</v>
      </c>
      <c r="K2426" s="6">
        <v>44013.376307870371</v>
      </c>
      <c r="M2426" t="s">
        <v>6897</v>
      </c>
      <c r="N2426" t="s">
        <v>6898</v>
      </c>
      <c r="Q2426" t="s">
        <v>495</v>
      </c>
      <c r="R2426" t="s">
        <v>397</v>
      </c>
      <c r="S2426" t="s">
        <v>6899</v>
      </c>
      <c r="T2426" t="s">
        <v>338</v>
      </c>
      <c r="U2426" t="s">
        <v>530</v>
      </c>
      <c r="W2426" t="s">
        <v>6900</v>
      </c>
      <c r="Z2426" t="s">
        <v>6897</v>
      </c>
      <c r="AA2426" t="s">
        <v>6898</v>
      </c>
      <c r="AD2426" t="s">
        <v>495</v>
      </c>
      <c r="AE2426" t="s">
        <v>397</v>
      </c>
      <c r="AF2426" t="s">
        <v>6899</v>
      </c>
      <c r="AG2426" t="s">
        <v>338</v>
      </c>
      <c r="AH2426" t="s">
        <v>530</v>
      </c>
      <c r="AJ2426" t="s">
        <v>6900</v>
      </c>
      <c r="AL2426" t="s">
        <v>339</v>
      </c>
      <c r="AM2426">
        <v>1</v>
      </c>
      <c r="AN2426">
        <v>1</v>
      </c>
      <c r="AO2426">
        <v>6688</v>
      </c>
      <c r="AQ2426">
        <v>125960</v>
      </c>
      <c r="AR2426">
        <v>51090030</v>
      </c>
      <c r="AS2426" t="s">
        <v>3043</v>
      </c>
      <c r="AT2426" t="s">
        <v>628</v>
      </c>
      <c r="AW2426" t="s">
        <v>343</v>
      </c>
      <c r="BY2426" t="s">
        <v>342</v>
      </c>
      <c r="BZ2426" t="b">
        <v>0</v>
      </c>
      <c r="EQ2426">
        <v>243047</v>
      </c>
      <c r="ER2426" t="s">
        <v>6901</v>
      </c>
      <c r="EV2426">
        <v>17286890</v>
      </c>
      <c r="EW2426">
        <v>928</v>
      </c>
      <c r="EX2426">
        <v>220649</v>
      </c>
      <c r="EY2426" t="s">
        <v>6902</v>
      </c>
      <c r="EZ2426">
        <v>1</v>
      </c>
      <c r="FC2426">
        <v>95378</v>
      </c>
      <c r="FD2426" t="s">
        <v>1045</v>
      </c>
    </row>
    <row r="2427" spans="1:160" x14ac:dyDescent="0.3">
      <c r="A2427" t="str">
        <f>VLOOKUP(B2427,Table2[],3,FALSE)</f>
        <v>Digital</v>
      </c>
      <c r="B2427" t="str">
        <f>IF(OR(ISNUMBER(FIND("QVC",Z2427)),ISNUMBER(FIND("QVC",AL2427))),"QVC",IF(OR(ISNUMBER(FIND("NCO",H2427)),ISNUMBER(FIND("NCO",Y2427))), "NCO", IF(AL2427="consumer","PMD.com",VLOOKUP(LEFT(H2427,2),Tables!$E$1:$F$11,2,FALSE))))</f>
        <v>PMD.com</v>
      </c>
      <c r="C2427">
        <f t="shared" si="114"/>
        <v>51090030</v>
      </c>
      <c r="D2427">
        <f t="shared" si="115"/>
        <v>1</v>
      </c>
      <c r="E2427" t="str">
        <f t="shared" ca="1" si="113"/>
        <v>shifted orders shipped</v>
      </c>
      <c r="F2427" t="s">
        <v>3539</v>
      </c>
      <c r="G2427" t="s">
        <v>335</v>
      </c>
      <c r="H2427" t="s">
        <v>6903</v>
      </c>
      <c r="I2427" s="6">
        <v>44011.720717592594</v>
      </c>
      <c r="J2427" t="s">
        <v>16</v>
      </c>
      <c r="K2427" s="6">
        <v>44013.376608796294</v>
      </c>
      <c r="M2427" t="s">
        <v>756</v>
      </c>
      <c r="N2427" t="s">
        <v>757</v>
      </c>
      <c r="O2427" t="s">
        <v>758</v>
      </c>
      <c r="Q2427" t="s">
        <v>724</v>
      </c>
      <c r="R2427" t="s">
        <v>359</v>
      </c>
      <c r="S2427">
        <v>32789</v>
      </c>
      <c r="T2427" t="s">
        <v>338</v>
      </c>
      <c r="U2427" t="s">
        <v>530</v>
      </c>
      <c r="W2427" t="s">
        <v>759</v>
      </c>
      <c r="Z2427" t="s">
        <v>756</v>
      </c>
      <c r="AA2427" t="s">
        <v>757</v>
      </c>
      <c r="AB2427" t="s">
        <v>758</v>
      </c>
      <c r="AD2427" t="s">
        <v>724</v>
      </c>
      <c r="AE2427" t="s">
        <v>359</v>
      </c>
      <c r="AF2427">
        <v>32789</v>
      </c>
      <c r="AG2427" t="s">
        <v>338</v>
      </c>
      <c r="AH2427" t="s">
        <v>530</v>
      </c>
      <c r="AJ2427" t="s">
        <v>759</v>
      </c>
      <c r="AL2427" t="s">
        <v>339</v>
      </c>
      <c r="AM2427">
        <v>1</v>
      </c>
      <c r="AN2427">
        <v>1</v>
      </c>
      <c r="AO2427">
        <v>6688</v>
      </c>
      <c r="AQ2427">
        <v>125960</v>
      </c>
      <c r="AR2427">
        <v>51090030</v>
      </c>
      <c r="AS2427" t="s">
        <v>3043</v>
      </c>
      <c r="AT2427" t="s">
        <v>628</v>
      </c>
      <c r="AW2427" t="s">
        <v>343</v>
      </c>
      <c r="BY2427" t="s">
        <v>342</v>
      </c>
      <c r="BZ2427" t="b">
        <v>0</v>
      </c>
      <c r="EQ2427">
        <v>243047</v>
      </c>
      <c r="ER2427" t="s">
        <v>6904</v>
      </c>
      <c r="EV2427">
        <v>17286884</v>
      </c>
      <c r="EW2427">
        <v>928</v>
      </c>
      <c r="EX2427">
        <v>220643</v>
      </c>
      <c r="EY2427" t="s">
        <v>6905</v>
      </c>
      <c r="EZ2427">
        <v>1</v>
      </c>
      <c r="FC2427">
        <v>95379</v>
      </c>
      <c r="FD2427" t="s">
        <v>985</v>
      </c>
    </row>
    <row r="2428" spans="1:160" x14ac:dyDescent="0.3">
      <c r="A2428" t="str">
        <f>VLOOKUP(B2428,Table2[],3,FALSE)</f>
        <v>Digital</v>
      </c>
      <c r="B2428" t="str">
        <f>IF(OR(ISNUMBER(FIND("QVC",Z2428)),ISNUMBER(FIND("QVC",AL2428))),"QVC",IF(OR(ISNUMBER(FIND("NCO",H2428)),ISNUMBER(FIND("NCO",Y2428))), "NCO", IF(AL2428="consumer","PMD.com",VLOOKUP(LEFT(H2428,2),Tables!$E$1:$F$11,2,FALSE))))</f>
        <v>PMD.com</v>
      </c>
      <c r="C2428">
        <f t="shared" si="114"/>
        <v>51010010</v>
      </c>
      <c r="D2428">
        <f t="shared" si="115"/>
        <v>1</v>
      </c>
      <c r="E2428" t="str">
        <f t="shared" ca="1" si="113"/>
        <v>shifted orders shipped</v>
      </c>
      <c r="F2428" t="s">
        <v>3539</v>
      </c>
      <c r="G2428" t="s">
        <v>335</v>
      </c>
      <c r="H2428" t="s">
        <v>6903</v>
      </c>
      <c r="I2428" s="6">
        <v>44011.720717592594</v>
      </c>
      <c r="J2428" t="s">
        <v>16</v>
      </c>
      <c r="K2428" s="6">
        <v>44013.376608796294</v>
      </c>
      <c r="M2428" t="s">
        <v>756</v>
      </c>
      <c r="N2428" t="s">
        <v>757</v>
      </c>
      <c r="O2428" t="s">
        <v>758</v>
      </c>
      <c r="Q2428" t="s">
        <v>724</v>
      </c>
      <c r="R2428" t="s">
        <v>359</v>
      </c>
      <c r="S2428">
        <v>32789</v>
      </c>
      <c r="T2428" t="s">
        <v>338</v>
      </c>
      <c r="U2428" t="s">
        <v>530</v>
      </c>
      <c r="W2428" t="s">
        <v>759</v>
      </c>
      <c r="Z2428" t="s">
        <v>756</v>
      </c>
      <c r="AA2428" t="s">
        <v>757</v>
      </c>
      <c r="AB2428" t="s">
        <v>758</v>
      </c>
      <c r="AD2428" t="s">
        <v>724</v>
      </c>
      <c r="AE2428" t="s">
        <v>359</v>
      </c>
      <c r="AF2428">
        <v>32789</v>
      </c>
      <c r="AG2428" t="s">
        <v>338</v>
      </c>
      <c r="AH2428" t="s">
        <v>530</v>
      </c>
      <c r="AJ2428" t="s">
        <v>759</v>
      </c>
      <c r="AL2428" t="s">
        <v>339</v>
      </c>
      <c r="AM2428">
        <v>1</v>
      </c>
      <c r="AN2428">
        <v>1</v>
      </c>
      <c r="AO2428">
        <v>11922</v>
      </c>
      <c r="AQ2428">
        <v>125659</v>
      </c>
      <c r="AR2428">
        <v>51010010</v>
      </c>
      <c r="AS2428" t="s">
        <v>1060</v>
      </c>
      <c r="AT2428" t="s">
        <v>170</v>
      </c>
      <c r="AW2428" t="s">
        <v>343</v>
      </c>
      <c r="BY2428" t="s">
        <v>342</v>
      </c>
      <c r="EQ2428">
        <v>247972</v>
      </c>
      <c r="ER2428" t="s">
        <v>6904</v>
      </c>
      <c r="EV2428">
        <v>17286884</v>
      </c>
      <c r="EW2428">
        <v>928</v>
      </c>
      <c r="EX2428">
        <v>220643</v>
      </c>
      <c r="EY2428" t="s">
        <v>6905</v>
      </c>
      <c r="EZ2428">
        <v>1</v>
      </c>
      <c r="FC2428">
        <v>95379</v>
      </c>
      <c r="FD2428" t="s">
        <v>985</v>
      </c>
    </row>
    <row r="2429" spans="1:160" x14ac:dyDescent="0.3">
      <c r="A2429" t="str">
        <f>VLOOKUP(B2429,Table2[],3,FALSE)</f>
        <v>Digital</v>
      </c>
      <c r="B2429" t="str">
        <f>IF(OR(ISNUMBER(FIND("QVC",Z2429)),ISNUMBER(FIND("QVC",AL2429))),"QVC",IF(OR(ISNUMBER(FIND("NCO",H2429)),ISNUMBER(FIND("NCO",Y2429))), "NCO", IF(AL2429="consumer","PMD.com",VLOOKUP(LEFT(H2429,2),Tables!$E$1:$F$11,2,FALSE))))</f>
        <v>PMD.com</v>
      </c>
      <c r="C2429">
        <f t="shared" si="114"/>
        <v>53450051</v>
      </c>
      <c r="D2429">
        <f t="shared" si="115"/>
        <v>1</v>
      </c>
      <c r="E2429" t="str">
        <f t="shared" ca="1" si="113"/>
        <v>shifted orders shipped</v>
      </c>
      <c r="F2429" t="s">
        <v>3539</v>
      </c>
      <c r="G2429" t="s">
        <v>335</v>
      </c>
      <c r="H2429" t="s">
        <v>6903</v>
      </c>
      <c r="I2429" s="6">
        <v>44011.720717592594</v>
      </c>
      <c r="J2429" t="s">
        <v>16</v>
      </c>
      <c r="K2429" s="6">
        <v>44013.376608796294</v>
      </c>
      <c r="M2429" t="s">
        <v>756</v>
      </c>
      <c r="N2429" t="s">
        <v>757</v>
      </c>
      <c r="O2429" t="s">
        <v>758</v>
      </c>
      <c r="Q2429" t="s">
        <v>724</v>
      </c>
      <c r="R2429" t="s">
        <v>359</v>
      </c>
      <c r="S2429">
        <v>32789</v>
      </c>
      <c r="T2429" t="s">
        <v>338</v>
      </c>
      <c r="U2429" t="s">
        <v>530</v>
      </c>
      <c r="W2429" t="s">
        <v>759</v>
      </c>
      <c r="Z2429" t="s">
        <v>756</v>
      </c>
      <c r="AA2429" t="s">
        <v>757</v>
      </c>
      <c r="AB2429" t="s">
        <v>758</v>
      </c>
      <c r="AD2429" t="s">
        <v>724</v>
      </c>
      <c r="AE2429" t="s">
        <v>359</v>
      </c>
      <c r="AF2429">
        <v>32789</v>
      </c>
      <c r="AG2429" t="s">
        <v>338</v>
      </c>
      <c r="AH2429" t="s">
        <v>530</v>
      </c>
      <c r="AJ2429" t="s">
        <v>759</v>
      </c>
      <c r="AL2429" t="s">
        <v>339</v>
      </c>
      <c r="AM2429">
        <v>1</v>
      </c>
      <c r="AN2429">
        <v>1</v>
      </c>
      <c r="AO2429">
        <v>59272</v>
      </c>
      <c r="AQ2429">
        <v>125624</v>
      </c>
      <c r="AR2429">
        <v>53450051</v>
      </c>
      <c r="AS2429" t="s">
        <v>865</v>
      </c>
      <c r="AT2429" t="s">
        <v>849</v>
      </c>
      <c r="AW2429" t="s">
        <v>343</v>
      </c>
      <c r="BY2429" t="s">
        <v>342</v>
      </c>
      <c r="EQ2429">
        <v>250837</v>
      </c>
      <c r="ER2429" t="s">
        <v>6904</v>
      </c>
      <c r="EV2429">
        <v>17286884</v>
      </c>
      <c r="EW2429">
        <v>928</v>
      </c>
      <c r="EX2429">
        <v>220643</v>
      </c>
      <c r="EY2429" t="s">
        <v>6905</v>
      </c>
      <c r="EZ2429">
        <v>1</v>
      </c>
      <c r="FC2429">
        <v>95379</v>
      </c>
      <c r="FD2429" t="s">
        <v>985</v>
      </c>
    </row>
    <row r="2430" spans="1:160" x14ac:dyDescent="0.3">
      <c r="A2430" t="str">
        <f>VLOOKUP(B2430,Table2[],3,FALSE)</f>
        <v>Digital</v>
      </c>
      <c r="B2430" t="str">
        <f>IF(OR(ISNUMBER(FIND("QVC",Z2430)),ISNUMBER(FIND("QVC",AL2430))),"QVC",IF(OR(ISNUMBER(FIND("NCO",H2430)),ISNUMBER(FIND("NCO",Y2430))), "NCO", IF(AL2430="consumer","PMD.com",VLOOKUP(LEFT(H2430,2),Tables!$E$1:$F$11,2,FALSE))))</f>
        <v>PMD.com</v>
      </c>
      <c r="C2430">
        <f t="shared" si="114"/>
        <v>55090001</v>
      </c>
      <c r="D2430">
        <f t="shared" si="115"/>
        <v>1</v>
      </c>
      <c r="E2430" t="str">
        <f t="shared" ca="1" si="113"/>
        <v>shifted orders shipped</v>
      </c>
      <c r="F2430" t="s">
        <v>3539</v>
      </c>
      <c r="G2430" t="s">
        <v>335</v>
      </c>
      <c r="H2430" t="s">
        <v>6903</v>
      </c>
      <c r="I2430" s="6">
        <v>44011.720717592594</v>
      </c>
      <c r="J2430" t="s">
        <v>16</v>
      </c>
      <c r="K2430" s="6">
        <v>44013.376608796294</v>
      </c>
      <c r="M2430" t="s">
        <v>756</v>
      </c>
      <c r="N2430" t="s">
        <v>757</v>
      </c>
      <c r="O2430" t="s">
        <v>758</v>
      </c>
      <c r="Q2430" t="s">
        <v>724</v>
      </c>
      <c r="R2430" t="s">
        <v>359</v>
      </c>
      <c r="S2430">
        <v>32789</v>
      </c>
      <c r="T2430" t="s">
        <v>338</v>
      </c>
      <c r="U2430" t="s">
        <v>530</v>
      </c>
      <c r="W2430" t="s">
        <v>759</v>
      </c>
      <c r="Z2430" t="s">
        <v>756</v>
      </c>
      <c r="AA2430" t="s">
        <v>757</v>
      </c>
      <c r="AB2430" t="s">
        <v>758</v>
      </c>
      <c r="AD2430" t="s">
        <v>724</v>
      </c>
      <c r="AE2430" t="s">
        <v>359</v>
      </c>
      <c r="AF2430">
        <v>32789</v>
      </c>
      <c r="AG2430" t="s">
        <v>338</v>
      </c>
      <c r="AH2430" t="s">
        <v>530</v>
      </c>
      <c r="AJ2430" t="s">
        <v>759</v>
      </c>
      <c r="AL2430" t="s">
        <v>339</v>
      </c>
      <c r="AM2430">
        <v>1</v>
      </c>
      <c r="AN2430">
        <v>1</v>
      </c>
      <c r="AO2430">
        <v>5013</v>
      </c>
      <c r="AQ2430">
        <v>124478</v>
      </c>
      <c r="AR2430">
        <v>55090001</v>
      </c>
      <c r="AS2430" t="s">
        <v>995</v>
      </c>
      <c r="AT2430" t="s">
        <v>165</v>
      </c>
      <c r="AW2430" t="s">
        <v>340</v>
      </c>
      <c r="AX2430" t="s">
        <v>340</v>
      </c>
      <c r="AY2430" t="s">
        <v>382</v>
      </c>
      <c r="AZ2430">
        <v>0</v>
      </c>
      <c r="BY2430" t="s">
        <v>342</v>
      </c>
      <c r="EQ2430">
        <v>251219</v>
      </c>
      <c r="ER2430" t="s">
        <v>6904</v>
      </c>
      <c r="EV2430">
        <v>17286884</v>
      </c>
      <c r="EW2430">
        <v>928</v>
      </c>
      <c r="EX2430">
        <v>220643</v>
      </c>
      <c r="EY2430" t="s">
        <v>6905</v>
      </c>
      <c r="EZ2430">
        <v>1</v>
      </c>
      <c r="FC2430">
        <v>55090001</v>
      </c>
      <c r="FD2430" t="s">
        <v>165</v>
      </c>
    </row>
    <row r="2431" spans="1:160" x14ac:dyDescent="0.3">
      <c r="A2431" t="str">
        <f>VLOOKUP(B2431,Table2[],3,FALSE)</f>
        <v>Digital</v>
      </c>
      <c r="B2431" t="str">
        <f>IF(OR(ISNUMBER(FIND("QVC",Z2431)),ISNUMBER(FIND("QVC",AL2431))),"QVC",IF(OR(ISNUMBER(FIND("NCO",H2431)),ISNUMBER(FIND("NCO",Y2431))), "NCO", IF(AL2431="consumer","PMD.com",VLOOKUP(LEFT(H2431,2),Tables!$E$1:$F$11,2,FALSE))))</f>
        <v>PMD.com</v>
      </c>
      <c r="C2431">
        <f t="shared" si="114"/>
        <v>5341030</v>
      </c>
      <c r="D2431">
        <f t="shared" si="115"/>
        <v>1</v>
      </c>
      <c r="E2431" t="str">
        <f t="shared" ca="1" si="113"/>
        <v>shifted orders shipped</v>
      </c>
      <c r="F2431" t="s">
        <v>3539</v>
      </c>
      <c r="G2431" t="s">
        <v>335</v>
      </c>
      <c r="H2431" t="s">
        <v>6903</v>
      </c>
      <c r="I2431" s="6">
        <v>44011.720717592594</v>
      </c>
      <c r="J2431" t="s">
        <v>16</v>
      </c>
      <c r="K2431" s="6">
        <v>44013.376608796294</v>
      </c>
      <c r="M2431" t="s">
        <v>756</v>
      </c>
      <c r="N2431" t="s">
        <v>757</v>
      </c>
      <c r="O2431" t="s">
        <v>758</v>
      </c>
      <c r="Q2431" t="s">
        <v>724</v>
      </c>
      <c r="R2431" t="s">
        <v>359</v>
      </c>
      <c r="S2431">
        <v>32789</v>
      </c>
      <c r="T2431" t="s">
        <v>338</v>
      </c>
      <c r="U2431" t="s">
        <v>530</v>
      </c>
      <c r="W2431" t="s">
        <v>759</v>
      </c>
      <c r="Z2431" t="s">
        <v>756</v>
      </c>
      <c r="AA2431" t="s">
        <v>757</v>
      </c>
      <c r="AB2431" t="s">
        <v>758</v>
      </c>
      <c r="AD2431" t="s">
        <v>724</v>
      </c>
      <c r="AE2431" t="s">
        <v>359</v>
      </c>
      <c r="AF2431">
        <v>32789</v>
      </c>
      <c r="AG2431" t="s">
        <v>338</v>
      </c>
      <c r="AH2431" t="s">
        <v>530</v>
      </c>
      <c r="AJ2431" t="s">
        <v>759</v>
      </c>
      <c r="AL2431" t="s">
        <v>339</v>
      </c>
      <c r="AM2431">
        <v>1</v>
      </c>
      <c r="AN2431">
        <v>1</v>
      </c>
      <c r="AO2431">
        <v>12859</v>
      </c>
      <c r="AQ2431">
        <v>124642</v>
      </c>
      <c r="AR2431">
        <v>5341030</v>
      </c>
      <c r="AS2431" t="s">
        <v>925</v>
      </c>
      <c r="AT2431" t="s">
        <v>926</v>
      </c>
      <c r="AW2431" t="s">
        <v>366</v>
      </c>
      <c r="AX2431" t="s">
        <v>366</v>
      </c>
      <c r="AY2431" t="s">
        <v>345</v>
      </c>
      <c r="AZ2431" t="s">
        <v>346</v>
      </c>
      <c r="BY2431" t="s">
        <v>342</v>
      </c>
      <c r="EQ2431">
        <v>243275</v>
      </c>
      <c r="ER2431" t="s">
        <v>6904</v>
      </c>
      <c r="EV2431">
        <v>17286884</v>
      </c>
      <c r="EW2431">
        <v>928</v>
      </c>
      <c r="EX2431">
        <v>220643</v>
      </c>
      <c r="EY2431" t="s">
        <v>6905</v>
      </c>
      <c r="EZ2431">
        <v>1</v>
      </c>
      <c r="FC2431">
        <v>95379</v>
      </c>
      <c r="FD2431" t="s">
        <v>985</v>
      </c>
    </row>
    <row r="2432" spans="1:160" x14ac:dyDescent="0.3">
      <c r="A2432" t="str">
        <f>VLOOKUP(B2432,Table2[],3,FALSE)</f>
        <v>Digital</v>
      </c>
      <c r="B2432" t="str">
        <f>IF(OR(ISNUMBER(FIND("QVC",Z2432)),ISNUMBER(FIND("QVC",AL2432))),"QVC",IF(OR(ISNUMBER(FIND("NCO",H2432)),ISNUMBER(FIND("NCO",Y2432))), "NCO", IF(AL2432="consumer","PMD.com",VLOOKUP(LEFT(H2432,2),Tables!$E$1:$F$11,2,FALSE))))</f>
        <v>PMD.com</v>
      </c>
      <c r="C2432">
        <f t="shared" si="114"/>
        <v>5354</v>
      </c>
      <c r="D2432">
        <f t="shared" si="115"/>
        <v>1</v>
      </c>
      <c r="E2432" t="str">
        <f t="shared" ca="1" si="113"/>
        <v>shifted orders shipped</v>
      </c>
      <c r="F2432" t="s">
        <v>3539</v>
      </c>
      <c r="G2432" t="s">
        <v>335</v>
      </c>
      <c r="H2432" t="s">
        <v>6903</v>
      </c>
      <c r="I2432" s="6">
        <v>44011.720717592594</v>
      </c>
      <c r="J2432" t="s">
        <v>16</v>
      </c>
      <c r="K2432" s="6">
        <v>44013.376608796294</v>
      </c>
      <c r="M2432" t="s">
        <v>756</v>
      </c>
      <c r="N2432" t="s">
        <v>757</v>
      </c>
      <c r="O2432" t="s">
        <v>758</v>
      </c>
      <c r="Q2432" t="s">
        <v>724</v>
      </c>
      <c r="R2432" t="s">
        <v>359</v>
      </c>
      <c r="S2432">
        <v>32789</v>
      </c>
      <c r="T2432" t="s">
        <v>338</v>
      </c>
      <c r="U2432" t="s">
        <v>530</v>
      </c>
      <c r="W2432" t="s">
        <v>759</v>
      </c>
      <c r="Z2432" t="s">
        <v>756</v>
      </c>
      <c r="AA2432" t="s">
        <v>757</v>
      </c>
      <c r="AB2432" t="s">
        <v>758</v>
      </c>
      <c r="AD2432" t="s">
        <v>724</v>
      </c>
      <c r="AE2432" t="s">
        <v>359</v>
      </c>
      <c r="AF2432">
        <v>32789</v>
      </c>
      <c r="AG2432" t="s">
        <v>338</v>
      </c>
      <c r="AH2432" t="s">
        <v>530</v>
      </c>
      <c r="AJ2432" t="s">
        <v>759</v>
      </c>
      <c r="AL2432" t="s">
        <v>339</v>
      </c>
      <c r="AM2432">
        <v>1</v>
      </c>
      <c r="AN2432">
        <v>1</v>
      </c>
      <c r="AO2432">
        <v>5214</v>
      </c>
      <c r="AQ2432">
        <v>124518</v>
      </c>
      <c r="AR2432">
        <v>5354</v>
      </c>
      <c r="AS2432" t="s">
        <v>1753</v>
      </c>
      <c r="AT2432" t="s">
        <v>103</v>
      </c>
      <c r="AW2432" t="s">
        <v>340</v>
      </c>
      <c r="AX2432" t="s">
        <v>340</v>
      </c>
      <c r="AY2432" t="s">
        <v>351</v>
      </c>
      <c r="AZ2432" t="s">
        <v>415</v>
      </c>
      <c r="BY2432" t="s">
        <v>342</v>
      </c>
      <c r="EQ2432">
        <v>249176</v>
      </c>
      <c r="ER2432" t="s">
        <v>6904</v>
      </c>
      <c r="EV2432">
        <v>17286884</v>
      </c>
      <c r="EW2432">
        <v>928</v>
      </c>
      <c r="EX2432">
        <v>220643</v>
      </c>
      <c r="EY2432" t="s">
        <v>6905</v>
      </c>
      <c r="EZ2432">
        <v>1</v>
      </c>
      <c r="FC2432">
        <v>5354</v>
      </c>
      <c r="FD2432" t="s">
        <v>103</v>
      </c>
    </row>
    <row r="2433" spans="1:160" x14ac:dyDescent="0.3">
      <c r="A2433" t="str">
        <f>VLOOKUP(B2433,Table2[],3,FALSE)</f>
        <v>Digital</v>
      </c>
      <c r="B2433" t="str">
        <f>IF(OR(ISNUMBER(FIND("QVC",Z2433)),ISNUMBER(FIND("QVC",AL2433))),"QVC",IF(OR(ISNUMBER(FIND("NCO",H2433)),ISNUMBER(FIND("NCO",Y2433))), "NCO", IF(AL2433="consumer","PMD.com",VLOOKUP(LEFT(H2433,2),Tables!$E$1:$F$11,2,FALSE))))</f>
        <v>PMD.com</v>
      </c>
      <c r="C2433">
        <f t="shared" si="114"/>
        <v>53920001</v>
      </c>
      <c r="D2433">
        <f t="shared" si="115"/>
        <v>1</v>
      </c>
      <c r="E2433" t="str">
        <f t="shared" ca="1" si="113"/>
        <v>shifted orders shipped</v>
      </c>
      <c r="F2433" t="s">
        <v>3539</v>
      </c>
      <c r="G2433" t="s">
        <v>335</v>
      </c>
      <c r="H2433" t="s">
        <v>6906</v>
      </c>
      <c r="I2433" s="6">
        <v>44011.93476851852</v>
      </c>
      <c r="J2433" t="s">
        <v>16</v>
      </c>
      <c r="K2433" s="6">
        <v>44013.377083333333</v>
      </c>
      <c r="M2433" t="s">
        <v>6907</v>
      </c>
      <c r="N2433" t="s">
        <v>6908</v>
      </c>
      <c r="Q2433" t="s">
        <v>6909</v>
      </c>
      <c r="R2433" t="s">
        <v>522</v>
      </c>
      <c r="S2433" t="s">
        <v>6910</v>
      </c>
      <c r="T2433" t="s">
        <v>338</v>
      </c>
      <c r="U2433" t="s">
        <v>530</v>
      </c>
      <c r="W2433" t="s">
        <v>6911</v>
      </c>
      <c r="Z2433" t="s">
        <v>6907</v>
      </c>
      <c r="AA2433" t="s">
        <v>6908</v>
      </c>
      <c r="AD2433" t="s">
        <v>6909</v>
      </c>
      <c r="AE2433" t="s">
        <v>522</v>
      </c>
      <c r="AF2433" t="s">
        <v>6910</v>
      </c>
      <c r="AG2433" t="s">
        <v>338</v>
      </c>
      <c r="AH2433" t="s">
        <v>530</v>
      </c>
      <c r="AJ2433" t="s">
        <v>6911</v>
      </c>
      <c r="AL2433" t="s">
        <v>339</v>
      </c>
      <c r="AM2433">
        <v>1</v>
      </c>
      <c r="AN2433">
        <v>1</v>
      </c>
      <c r="AO2433">
        <v>14899</v>
      </c>
      <c r="AQ2433">
        <v>124468</v>
      </c>
      <c r="AR2433">
        <v>53920001</v>
      </c>
      <c r="AS2433">
        <v>9000000</v>
      </c>
      <c r="AT2433" t="s">
        <v>40</v>
      </c>
      <c r="AW2433" t="s">
        <v>343</v>
      </c>
      <c r="BY2433" t="s">
        <v>342</v>
      </c>
      <c r="EQ2433">
        <v>243396</v>
      </c>
      <c r="ER2433" t="s">
        <v>6912</v>
      </c>
      <c r="EV2433">
        <v>17287142</v>
      </c>
      <c r="EW2433">
        <v>928</v>
      </c>
      <c r="EX2433">
        <v>220741</v>
      </c>
      <c r="EY2433" t="s">
        <v>6913</v>
      </c>
      <c r="EZ2433">
        <v>1</v>
      </c>
      <c r="FC2433">
        <v>95385</v>
      </c>
      <c r="FD2433" t="s">
        <v>3531</v>
      </c>
    </row>
    <row r="2434" spans="1:160" x14ac:dyDescent="0.3">
      <c r="A2434" t="str">
        <f>VLOOKUP(B2434,Table2[],3,FALSE)</f>
        <v>Digital</v>
      </c>
      <c r="B2434" t="str">
        <f>IF(OR(ISNUMBER(FIND("QVC",Z2434)),ISNUMBER(FIND("QVC",AL2434))),"QVC",IF(OR(ISNUMBER(FIND("NCO",H2434)),ISNUMBER(FIND("NCO",Y2434))), "NCO", IF(AL2434="consumer","PMD.com",VLOOKUP(LEFT(H2434,2),Tables!$E$1:$F$11,2,FALSE))))</f>
        <v>PMD.com</v>
      </c>
      <c r="C2434">
        <f t="shared" si="114"/>
        <v>5341030</v>
      </c>
      <c r="D2434">
        <f t="shared" si="115"/>
        <v>1</v>
      </c>
      <c r="E2434" t="str">
        <f t="shared" ca="1" si="113"/>
        <v>shifted orders shipped</v>
      </c>
      <c r="F2434" t="s">
        <v>3539</v>
      </c>
      <c r="G2434" t="s">
        <v>335</v>
      </c>
      <c r="H2434" t="s">
        <v>6906</v>
      </c>
      <c r="I2434" s="6">
        <v>44011.93476851852</v>
      </c>
      <c r="J2434" t="s">
        <v>16</v>
      </c>
      <c r="K2434" s="6">
        <v>44013.377083333333</v>
      </c>
      <c r="M2434" t="s">
        <v>6907</v>
      </c>
      <c r="N2434" t="s">
        <v>6908</v>
      </c>
      <c r="Q2434" t="s">
        <v>6909</v>
      </c>
      <c r="R2434" t="s">
        <v>522</v>
      </c>
      <c r="S2434" t="s">
        <v>6910</v>
      </c>
      <c r="T2434" t="s">
        <v>338</v>
      </c>
      <c r="U2434" t="s">
        <v>530</v>
      </c>
      <c r="W2434" t="s">
        <v>6911</v>
      </c>
      <c r="Z2434" t="s">
        <v>6907</v>
      </c>
      <c r="AA2434" t="s">
        <v>6908</v>
      </c>
      <c r="AD2434" t="s">
        <v>6909</v>
      </c>
      <c r="AE2434" t="s">
        <v>522</v>
      </c>
      <c r="AF2434" t="s">
        <v>6910</v>
      </c>
      <c r="AG2434" t="s">
        <v>338</v>
      </c>
      <c r="AH2434" t="s">
        <v>530</v>
      </c>
      <c r="AJ2434" t="s">
        <v>6911</v>
      </c>
      <c r="AL2434" t="s">
        <v>339</v>
      </c>
      <c r="AM2434">
        <v>1</v>
      </c>
      <c r="AN2434">
        <v>1</v>
      </c>
      <c r="AO2434">
        <v>12859</v>
      </c>
      <c r="AQ2434">
        <v>124642</v>
      </c>
      <c r="AR2434">
        <v>5341030</v>
      </c>
      <c r="AS2434" t="s">
        <v>925</v>
      </c>
      <c r="AT2434" t="s">
        <v>926</v>
      </c>
      <c r="AW2434" t="s">
        <v>366</v>
      </c>
      <c r="AX2434" t="s">
        <v>366</v>
      </c>
      <c r="AY2434" t="s">
        <v>345</v>
      </c>
      <c r="AZ2434" t="s">
        <v>346</v>
      </c>
      <c r="BY2434" t="s">
        <v>342</v>
      </c>
      <c r="EQ2434">
        <v>243275</v>
      </c>
      <c r="ER2434" t="s">
        <v>6912</v>
      </c>
      <c r="EV2434">
        <v>17287142</v>
      </c>
      <c r="EW2434">
        <v>928</v>
      </c>
      <c r="EX2434">
        <v>220741</v>
      </c>
      <c r="EY2434" t="s">
        <v>6913</v>
      </c>
      <c r="EZ2434">
        <v>1</v>
      </c>
      <c r="FC2434">
        <v>95385</v>
      </c>
      <c r="FD2434" t="s">
        <v>3531</v>
      </c>
    </row>
    <row r="2435" spans="1:160" x14ac:dyDescent="0.3">
      <c r="A2435" t="str">
        <f>VLOOKUP(B2435,Table2[],3,FALSE)</f>
        <v>Digital</v>
      </c>
      <c r="B2435" t="str">
        <f>IF(OR(ISNUMBER(FIND("QVC",Z2435)),ISNUMBER(FIND("QVC",AL2435))),"QVC",IF(OR(ISNUMBER(FIND("NCO",H2435)),ISNUMBER(FIND("NCO",Y2435))), "NCO", IF(AL2435="consumer","PMD.com",VLOOKUP(LEFT(H2435,2),Tables!$E$1:$F$11,2,FALSE))))</f>
        <v>PMD.com</v>
      </c>
      <c r="C2435">
        <f t="shared" si="114"/>
        <v>52430001</v>
      </c>
      <c r="D2435">
        <f t="shared" si="115"/>
        <v>1</v>
      </c>
      <c r="E2435" t="str">
        <f t="shared" ref="E2435:E2498" ca="1" si="116">IF(MONTH(TODAY())-MONTH(I2435)&gt;0,"shifted orders shipped","MTD orders shipped")</f>
        <v>shifted orders shipped</v>
      </c>
      <c r="F2435" t="s">
        <v>3539</v>
      </c>
      <c r="G2435" t="s">
        <v>335</v>
      </c>
      <c r="H2435" t="s">
        <v>6906</v>
      </c>
      <c r="I2435" s="6">
        <v>44011.93476851852</v>
      </c>
      <c r="J2435" t="s">
        <v>16</v>
      </c>
      <c r="K2435" s="6">
        <v>44013.377083333333</v>
      </c>
      <c r="M2435" t="s">
        <v>6907</v>
      </c>
      <c r="N2435" t="s">
        <v>6908</v>
      </c>
      <c r="Q2435" t="s">
        <v>6909</v>
      </c>
      <c r="R2435" t="s">
        <v>522</v>
      </c>
      <c r="S2435" t="s">
        <v>6910</v>
      </c>
      <c r="T2435" t="s">
        <v>338</v>
      </c>
      <c r="U2435" t="s">
        <v>530</v>
      </c>
      <c r="W2435" t="s">
        <v>6911</v>
      </c>
      <c r="Z2435" t="s">
        <v>6907</v>
      </c>
      <c r="AA2435" t="s">
        <v>6908</v>
      </c>
      <c r="AD2435" t="s">
        <v>6909</v>
      </c>
      <c r="AE2435" t="s">
        <v>522</v>
      </c>
      <c r="AF2435" t="s">
        <v>6910</v>
      </c>
      <c r="AG2435" t="s">
        <v>338</v>
      </c>
      <c r="AH2435" t="s">
        <v>530</v>
      </c>
      <c r="AJ2435" t="s">
        <v>6911</v>
      </c>
      <c r="AL2435" t="s">
        <v>339</v>
      </c>
      <c r="AM2435">
        <v>1</v>
      </c>
      <c r="AN2435">
        <v>1</v>
      </c>
      <c r="AO2435">
        <v>12063</v>
      </c>
      <c r="AQ2435">
        <v>127155</v>
      </c>
      <c r="AR2435">
        <v>52430001</v>
      </c>
      <c r="AS2435" t="s">
        <v>927</v>
      </c>
      <c r="AT2435" t="s">
        <v>75</v>
      </c>
      <c r="AW2435" t="s">
        <v>340</v>
      </c>
      <c r="AX2435" t="s">
        <v>340</v>
      </c>
      <c r="AY2435" t="s">
        <v>357</v>
      </c>
      <c r="AZ2435" t="s">
        <v>363</v>
      </c>
      <c r="BY2435" t="s">
        <v>342</v>
      </c>
      <c r="EQ2435">
        <v>249990</v>
      </c>
      <c r="ER2435" t="s">
        <v>6912</v>
      </c>
      <c r="EV2435">
        <v>17287142</v>
      </c>
      <c r="EW2435">
        <v>928</v>
      </c>
      <c r="EX2435">
        <v>220741</v>
      </c>
      <c r="EY2435" t="s">
        <v>6913</v>
      </c>
      <c r="EZ2435">
        <v>1</v>
      </c>
      <c r="FC2435">
        <v>95385</v>
      </c>
      <c r="FD2435" t="s">
        <v>3531</v>
      </c>
    </row>
    <row r="2436" spans="1:160" x14ac:dyDescent="0.3">
      <c r="A2436" t="str">
        <f>VLOOKUP(B2436,Table2[],3,FALSE)</f>
        <v>Digital</v>
      </c>
      <c r="B2436" t="str">
        <f>IF(OR(ISNUMBER(FIND("QVC",Z2436)),ISNUMBER(FIND("QVC",AL2436))),"QVC",IF(OR(ISNUMBER(FIND("NCO",H2436)),ISNUMBER(FIND("NCO",Y2436))), "NCO", IF(AL2436="consumer","PMD.com",VLOOKUP(LEFT(H2436,2),Tables!$E$1:$F$11,2,FALSE))))</f>
        <v>PMD.com</v>
      </c>
      <c r="C2436">
        <f t="shared" si="114"/>
        <v>52710001</v>
      </c>
      <c r="D2436">
        <f t="shared" si="115"/>
        <v>1</v>
      </c>
      <c r="E2436" t="str">
        <f t="shared" ca="1" si="116"/>
        <v>shifted orders shipped</v>
      </c>
      <c r="F2436" t="s">
        <v>3539</v>
      </c>
      <c r="G2436" t="s">
        <v>335</v>
      </c>
      <c r="H2436" t="s">
        <v>6906</v>
      </c>
      <c r="I2436" s="6">
        <v>44011.93476851852</v>
      </c>
      <c r="J2436" t="s">
        <v>16</v>
      </c>
      <c r="K2436" s="6">
        <v>44013.377083333333</v>
      </c>
      <c r="M2436" t="s">
        <v>6907</v>
      </c>
      <c r="N2436" t="s">
        <v>6908</v>
      </c>
      <c r="Q2436" t="s">
        <v>6909</v>
      </c>
      <c r="R2436" t="s">
        <v>522</v>
      </c>
      <c r="S2436" t="s">
        <v>6910</v>
      </c>
      <c r="T2436" t="s">
        <v>338</v>
      </c>
      <c r="U2436" t="s">
        <v>530</v>
      </c>
      <c r="W2436" t="s">
        <v>6911</v>
      </c>
      <c r="Z2436" t="s">
        <v>6907</v>
      </c>
      <c r="AA2436" t="s">
        <v>6908</v>
      </c>
      <c r="AD2436" t="s">
        <v>6909</v>
      </c>
      <c r="AE2436" t="s">
        <v>522</v>
      </c>
      <c r="AF2436" t="s">
        <v>6910</v>
      </c>
      <c r="AG2436" t="s">
        <v>338</v>
      </c>
      <c r="AH2436" t="s">
        <v>530</v>
      </c>
      <c r="AJ2436" t="s">
        <v>6911</v>
      </c>
      <c r="AL2436" t="s">
        <v>339</v>
      </c>
      <c r="AM2436">
        <v>1</v>
      </c>
      <c r="AN2436">
        <v>1</v>
      </c>
      <c r="AO2436">
        <v>3399</v>
      </c>
      <c r="AQ2436">
        <v>124439</v>
      </c>
      <c r="AR2436">
        <v>52710001</v>
      </c>
      <c r="AS2436" t="s">
        <v>150</v>
      </c>
      <c r="AT2436" t="s">
        <v>151</v>
      </c>
      <c r="AW2436" t="s">
        <v>340</v>
      </c>
      <c r="AX2436" t="s">
        <v>340</v>
      </c>
      <c r="AY2436" t="s">
        <v>382</v>
      </c>
      <c r="AZ2436">
        <v>0</v>
      </c>
      <c r="BY2436" t="s">
        <v>342</v>
      </c>
      <c r="EQ2436">
        <v>249198</v>
      </c>
      <c r="ER2436" t="s">
        <v>6912</v>
      </c>
      <c r="EV2436">
        <v>17287142</v>
      </c>
      <c r="EW2436">
        <v>928</v>
      </c>
      <c r="EX2436">
        <v>220741</v>
      </c>
      <c r="EY2436" t="s">
        <v>6913</v>
      </c>
      <c r="EZ2436">
        <v>1</v>
      </c>
      <c r="FC2436">
        <v>95314</v>
      </c>
      <c r="FD2436" t="s">
        <v>528</v>
      </c>
    </row>
    <row r="2437" spans="1:160" x14ac:dyDescent="0.3">
      <c r="A2437" t="str">
        <f>VLOOKUP(B2437,Table2[],3,FALSE)</f>
        <v>Digital</v>
      </c>
      <c r="B2437" t="str">
        <f>IF(OR(ISNUMBER(FIND("QVC",Z2437)),ISNUMBER(FIND("QVC",AL2437))),"QVC",IF(OR(ISNUMBER(FIND("NCO",H2437)),ISNUMBER(FIND("NCO",Y2437))), "NCO", IF(AL2437="consumer","PMD.com",VLOOKUP(LEFT(H2437,2),Tables!$E$1:$F$11,2,FALSE))))</f>
        <v>PMD.com</v>
      </c>
      <c r="C2437">
        <f t="shared" si="114"/>
        <v>55300001</v>
      </c>
      <c r="D2437">
        <f t="shared" si="115"/>
        <v>1</v>
      </c>
      <c r="E2437" t="str">
        <f t="shared" ca="1" si="116"/>
        <v>shifted orders shipped</v>
      </c>
      <c r="F2437" t="s">
        <v>3539</v>
      </c>
      <c r="G2437" t="s">
        <v>335</v>
      </c>
      <c r="H2437" t="s">
        <v>6906</v>
      </c>
      <c r="I2437" s="6">
        <v>44011.93476851852</v>
      </c>
      <c r="J2437" t="s">
        <v>16</v>
      </c>
      <c r="K2437" s="6">
        <v>44013.377083333333</v>
      </c>
      <c r="M2437" t="s">
        <v>6907</v>
      </c>
      <c r="N2437" t="s">
        <v>6908</v>
      </c>
      <c r="Q2437" t="s">
        <v>6909</v>
      </c>
      <c r="R2437" t="s">
        <v>522</v>
      </c>
      <c r="S2437" t="s">
        <v>6910</v>
      </c>
      <c r="T2437" t="s">
        <v>338</v>
      </c>
      <c r="U2437" t="s">
        <v>530</v>
      </c>
      <c r="W2437" t="s">
        <v>6911</v>
      </c>
      <c r="Z2437" t="s">
        <v>6907</v>
      </c>
      <c r="AA2437" t="s">
        <v>6908</v>
      </c>
      <c r="AD2437" t="s">
        <v>6909</v>
      </c>
      <c r="AE2437" t="s">
        <v>522</v>
      </c>
      <c r="AF2437" t="s">
        <v>6910</v>
      </c>
      <c r="AG2437" t="s">
        <v>338</v>
      </c>
      <c r="AH2437" t="s">
        <v>530</v>
      </c>
      <c r="AJ2437" t="s">
        <v>6911</v>
      </c>
      <c r="AL2437" t="s">
        <v>339</v>
      </c>
      <c r="AM2437">
        <v>1</v>
      </c>
      <c r="AN2437">
        <v>1</v>
      </c>
      <c r="AO2437">
        <v>5039</v>
      </c>
      <c r="AQ2437">
        <v>124479</v>
      </c>
      <c r="AR2437">
        <v>55300001</v>
      </c>
      <c r="AS2437" t="s">
        <v>3008</v>
      </c>
      <c r="AT2437" t="s">
        <v>153</v>
      </c>
      <c r="AW2437" t="s">
        <v>340</v>
      </c>
      <c r="AX2437" t="s">
        <v>340</v>
      </c>
      <c r="AY2437" t="s">
        <v>382</v>
      </c>
      <c r="AZ2437">
        <v>0</v>
      </c>
      <c r="BY2437" t="s">
        <v>342</v>
      </c>
      <c r="EQ2437">
        <v>253396</v>
      </c>
      <c r="ER2437" t="s">
        <v>6912</v>
      </c>
      <c r="EV2437">
        <v>17287142</v>
      </c>
      <c r="EW2437">
        <v>928</v>
      </c>
      <c r="EX2437">
        <v>220741</v>
      </c>
      <c r="EY2437" t="s">
        <v>6913</v>
      </c>
      <c r="EZ2437">
        <v>1</v>
      </c>
      <c r="FC2437">
        <v>95314</v>
      </c>
      <c r="FD2437" t="s">
        <v>528</v>
      </c>
    </row>
    <row r="2438" spans="1:160" x14ac:dyDescent="0.3">
      <c r="A2438" t="str">
        <f>VLOOKUP(B2438,Table2[],3,FALSE)</f>
        <v>Digital</v>
      </c>
      <c r="B2438" t="str">
        <f>IF(OR(ISNUMBER(FIND("QVC",Z2438)),ISNUMBER(FIND("QVC",AL2438))),"QVC",IF(OR(ISNUMBER(FIND("NCO",H2438)),ISNUMBER(FIND("NCO",Y2438))), "NCO", IF(AL2438="consumer","PMD.com",VLOOKUP(LEFT(H2438,2),Tables!$E$1:$F$11,2,FALSE))))</f>
        <v>PMD.com</v>
      </c>
      <c r="C2438">
        <f t="shared" si="114"/>
        <v>51090030</v>
      </c>
      <c r="D2438">
        <f t="shared" si="115"/>
        <v>1</v>
      </c>
      <c r="E2438" t="str">
        <f t="shared" ca="1" si="116"/>
        <v>shifted orders shipped</v>
      </c>
      <c r="F2438" t="s">
        <v>3539</v>
      </c>
      <c r="G2438" t="s">
        <v>335</v>
      </c>
      <c r="H2438" t="s">
        <v>6906</v>
      </c>
      <c r="I2438" s="6">
        <v>44011.93476851852</v>
      </c>
      <c r="J2438" t="s">
        <v>16</v>
      </c>
      <c r="K2438" s="6">
        <v>44013.377083333333</v>
      </c>
      <c r="M2438" t="s">
        <v>6907</v>
      </c>
      <c r="N2438" t="s">
        <v>6908</v>
      </c>
      <c r="Q2438" t="s">
        <v>6909</v>
      </c>
      <c r="R2438" t="s">
        <v>522</v>
      </c>
      <c r="S2438" t="s">
        <v>6910</v>
      </c>
      <c r="T2438" t="s">
        <v>338</v>
      </c>
      <c r="U2438" t="s">
        <v>530</v>
      </c>
      <c r="W2438" t="s">
        <v>6911</v>
      </c>
      <c r="Z2438" t="s">
        <v>6907</v>
      </c>
      <c r="AA2438" t="s">
        <v>6908</v>
      </c>
      <c r="AD2438" t="s">
        <v>6909</v>
      </c>
      <c r="AE2438" t="s">
        <v>522</v>
      </c>
      <c r="AF2438" t="s">
        <v>6910</v>
      </c>
      <c r="AG2438" t="s">
        <v>338</v>
      </c>
      <c r="AH2438" t="s">
        <v>530</v>
      </c>
      <c r="AJ2438" t="s">
        <v>6911</v>
      </c>
      <c r="AL2438" t="s">
        <v>339</v>
      </c>
      <c r="AM2438">
        <v>1</v>
      </c>
      <c r="AN2438">
        <v>1</v>
      </c>
      <c r="AO2438">
        <v>6688</v>
      </c>
      <c r="AQ2438">
        <v>125960</v>
      </c>
      <c r="AR2438">
        <v>51090030</v>
      </c>
      <c r="AS2438" t="s">
        <v>3043</v>
      </c>
      <c r="AT2438" t="s">
        <v>628</v>
      </c>
      <c r="AW2438" t="s">
        <v>343</v>
      </c>
      <c r="BY2438" t="s">
        <v>342</v>
      </c>
      <c r="BZ2438" t="b">
        <v>0</v>
      </c>
      <c r="EQ2438">
        <v>243047</v>
      </c>
      <c r="ER2438" t="s">
        <v>6912</v>
      </c>
      <c r="EV2438">
        <v>17287142</v>
      </c>
      <c r="EW2438">
        <v>928</v>
      </c>
      <c r="EX2438">
        <v>220741</v>
      </c>
      <c r="EY2438" t="s">
        <v>6913</v>
      </c>
      <c r="EZ2438">
        <v>1</v>
      </c>
      <c r="FC2438">
        <v>95385</v>
      </c>
      <c r="FD2438" t="s">
        <v>3531</v>
      </c>
    </row>
    <row r="2439" spans="1:160" x14ac:dyDescent="0.3">
      <c r="A2439" t="str">
        <f>VLOOKUP(B2439,Table2[],3,FALSE)</f>
        <v>Digital</v>
      </c>
      <c r="B2439" t="str">
        <f>IF(OR(ISNUMBER(FIND("QVC",Z2439)),ISNUMBER(FIND("QVC",AL2439))),"QVC",IF(OR(ISNUMBER(FIND("NCO",H2439)),ISNUMBER(FIND("NCO",Y2439))), "NCO", IF(AL2439="consumer","PMD.com",VLOOKUP(LEFT(H2439,2),Tables!$E$1:$F$11,2,FALSE))))</f>
        <v>PMD.com</v>
      </c>
      <c r="C2439">
        <f t="shared" si="114"/>
        <v>51090030</v>
      </c>
      <c r="D2439">
        <f t="shared" si="115"/>
        <v>1</v>
      </c>
      <c r="E2439" t="str">
        <f t="shared" ca="1" si="116"/>
        <v>shifted orders shipped</v>
      </c>
      <c r="F2439" t="s">
        <v>3539</v>
      </c>
      <c r="G2439" t="s">
        <v>335</v>
      </c>
      <c r="H2439" t="s">
        <v>6914</v>
      </c>
      <c r="I2439" s="6">
        <v>44011.708287037036</v>
      </c>
      <c r="J2439" t="s">
        <v>16</v>
      </c>
      <c r="K2439" s="6">
        <v>44013.377581018518</v>
      </c>
      <c r="M2439" t="s">
        <v>6915</v>
      </c>
      <c r="N2439" t="s">
        <v>6916</v>
      </c>
      <c r="Q2439" t="s">
        <v>476</v>
      </c>
      <c r="R2439" t="s">
        <v>376</v>
      </c>
      <c r="S2439">
        <v>77056</v>
      </c>
      <c r="T2439" t="s">
        <v>338</v>
      </c>
      <c r="U2439" t="s">
        <v>530</v>
      </c>
      <c r="W2439" t="s">
        <v>6917</v>
      </c>
      <c r="Z2439" t="s">
        <v>6915</v>
      </c>
      <c r="AA2439" t="s">
        <v>6916</v>
      </c>
      <c r="AD2439" t="s">
        <v>476</v>
      </c>
      <c r="AE2439" t="s">
        <v>376</v>
      </c>
      <c r="AF2439">
        <v>77056</v>
      </c>
      <c r="AG2439" t="s">
        <v>338</v>
      </c>
      <c r="AH2439" t="s">
        <v>530</v>
      </c>
      <c r="AJ2439" t="s">
        <v>6917</v>
      </c>
      <c r="AL2439" t="s">
        <v>339</v>
      </c>
      <c r="AM2439">
        <v>1</v>
      </c>
      <c r="AN2439">
        <v>1</v>
      </c>
      <c r="AO2439">
        <v>6688</v>
      </c>
      <c r="AQ2439">
        <v>125960</v>
      </c>
      <c r="AR2439">
        <v>51090030</v>
      </c>
      <c r="AS2439" t="s">
        <v>3043</v>
      </c>
      <c r="AT2439" t="s">
        <v>628</v>
      </c>
      <c r="AW2439" t="s">
        <v>343</v>
      </c>
      <c r="BY2439" t="s">
        <v>342</v>
      </c>
      <c r="BZ2439" t="b">
        <v>0</v>
      </c>
      <c r="EQ2439">
        <v>243047</v>
      </c>
      <c r="ER2439" t="s">
        <v>6918</v>
      </c>
      <c r="EV2439">
        <v>17286877</v>
      </c>
      <c r="EW2439">
        <v>928</v>
      </c>
      <c r="EX2439">
        <v>220636</v>
      </c>
      <c r="EY2439" t="s">
        <v>6919</v>
      </c>
      <c r="EZ2439">
        <v>1</v>
      </c>
      <c r="FC2439">
        <v>95385</v>
      </c>
      <c r="FD2439" t="s">
        <v>3531</v>
      </c>
    </row>
    <row r="2440" spans="1:160" x14ac:dyDescent="0.3">
      <c r="A2440" t="str">
        <f>VLOOKUP(B2440,Table2[],3,FALSE)</f>
        <v>Digital</v>
      </c>
      <c r="B2440" t="str">
        <f>IF(OR(ISNUMBER(FIND("QVC",Z2440)),ISNUMBER(FIND("QVC",AL2440))),"QVC",IF(OR(ISNUMBER(FIND("NCO",H2440)),ISNUMBER(FIND("NCO",Y2440))), "NCO", IF(AL2440="consumer","PMD.com",VLOOKUP(LEFT(H2440,2),Tables!$E$1:$F$11,2,FALSE))))</f>
        <v>PMD.com</v>
      </c>
      <c r="C2440">
        <f t="shared" si="114"/>
        <v>534101</v>
      </c>
      <c r="D2440">
        <f t="shared" si="115"/>
        <v>1</v>
      </c>
      <c r="E2440" t="str">
        <f t="shared" ca="1" si="116"/>
        <v>shifted orders shipped</v>
      </c>
      <c r="F2440" t="s">
        <v>3539</v>
      </c>
      <c r="G2440" t="s">
        <v>335</v>
      </c>
      <c r="H2440" t="s">
        <v>6914</v>
      </c>
      <c r="I2440" s="6">
        <v>44011.708287037036</v>
      </c>
      <c r="J2440" t="s">
        <v>16</v>
      </c>
      <c r="K2440" s="6">
        <v>44013.377581018518</v>
      </c>
      <c r="M2440" t="s">
        <v>6915</v>
      </c>
      <c r="N2440" t="s">
        <v>6916</v>
      </c>
      <c r="Q2440" t="s">
        <v>476</v>
      </c>
      <c r="R2440" t="s">
        <v>376</v>
      </c>
      <c r="S2440">
        <v>77056</v>
      </c>
      <c r="T2440" t="s">
        <v>338</v>
      </c>
      <c r="U2440" t="s">
        <v>530</v>
      </c>
      <c r="W2440" t="s">
        <v>6917</v>
      </c>
      <c r="Z2440" t="s">
        <v>6915</v>
      </c>
      <c r="AA2440" t="s">
        <v>6916</v>
      </c>
      <c r="AD2440" t="s">
        <v>476</v>
      </c>
      <c r="AE2440" t="s">
        <v>376</v>
      </c>
      <c r="AF2440">
        <v>77056</v>
      </c>
      <c r="AG2440" t="s">
        <v>338</v>
      </c>
      <c r="AH2440" t="s">
        <v>530</v>
      </c>
      <c r="AJ2440" t="s">
        <v>6917</v>
      </c>
      <c r="AL2440" t="s">
        <v>339</v>
      </c>
      <c r="AM2440">
        <v>1</v>
      </c>
      <c r="AN2440">
        <v>1</v>
      </c>
      <c r="AO2440">
        <v>8486</v>
      </c>
      <c r="AQ2440">
        <v>124619</v>
      </c>
      <c r="AR2440">
        <v>534101</v>
      </c>
      <c r="AS2440" t="s">
        <v>102</v>
      </c>
      <c r="AT2440" t="s">
        <v>101</v>
      </c>
      <c r="AW2440" t="s">
        <v>340</v>
      </c>
      <c r="AX2440" t="s">
        <v>340</v>
      </c>
      <c r="AY2440" t="s">
        <v>345</v>
      </c>
      <c r="AZ2440" t="s">
        <v>346</v>
      </c>
      <c r="BY2440" t="s">
        <v>342</v>
      </c>
      <c r="EQ2440">
        <v>250689</v>
      </c>
      <c r="ER2440" t="s">
        <v>6918</v>
      </c>
      <c r="EV2440">
        <v>17286877</v>
      </c>
      <c r="EW2440">
        <v>928</v>
      </c>
      <c r="EX2440">
        <v>220636</v>
      </c>
      <c r="EY2440" t="s">
        <v>6919</v>
      </c>
      <c r="EZ2440">
        <v>1</v>
      </c>
      <c r="FC2440">
        <v>95283</v>
      </c>
      <c r="FD2440" t="s">
        <v>1429</v>
      </c>
    </row>
    <row r="2441" spans="1:160" x14ac:dyDescent="0.3">
      <c r="A2441" t="str">
        <f>VLOOKUP(B2441,Table2[],3,FALSE)</f>
        <v>Digital</v>
      </c>
      <c r="B2441" t="str">
        <f>IF(OR(ISNUMBER(FIND("QVC",Z2441)),ISNUMBER(FIND("QVC",AL2441))),"QVC",IF(OR(ISNUMBER(FIND("NCO",H2441)),ISNUMBER(FIND("NCO",Y2441))), "NCO", IF(AL2441="consumer","PMD.com",VLOOKUP(LEFT(H2441,2),Tables!$E$1:$F$11,2,FALSE))))</f>
        <v>PMD.com</v>
      </c>
      <c r="C2441">
        <f t="shared" si="114"/>
        <v>55110001</v>
      </c>
      <c r="D2441">
        <f t="shared" si="115"/>
        <v>1</v>
      </c>
      <c r="E2441" t="str">
        <f t="shared" ca="1" si="116"/>
        <v>shifted orders shipped</v>
      </c>
      <c r="F2441" t="s">
        <v>3539</v>
      </c>
      <c r="G2441" t="s">
        <v>335</v>
      </c>
      <c r="H2441" t="s">
        <v>6914</v>
      </c>
      <c r="I2441" s="6">
        <v>44011.708287037036</v>
      </c>
      <c r="J2441" t="s">
        <v>16</v>
      </c>
      <c r="K2441" s="6">
        <v>44013.377581018518</v>
      </c>
      <c r="M2441" t="s">
        <v>6915</v>
      </c>
      <c r="N2441" t="s">
        <v>6916</v>
      </c>
      <c r="Q2441" t="s">
        <v>476</v>
      </c>
      <c r="R2441" t="s">
        <v>376</v>
      </c>
      <c r="S2441">
        <v>77056</v>
      </c>
      <c r="T2441" t="s">
        <v>338</v>
      </c>
      <c r="U2441" t="s">
        <v>530</v>
      </c>
      <c r="W2441" t="s">
        <v>6917</v>
      </c>
      <c r="Z2441" t="s">
        <v>6915</v>
      </c>
      <c r="AA2441" t="s">
        <v>6916</v>
      </c>
      <c r="AD2441" t="s">
        <v>476</v>
      </c>
      <c r="AE2441" t="s">
        <v>376</v>
      </c>
      <c r="AF2441">
        <v>77056</v>
      </c>
      <c r="AG2441" t="s">
        <v>338</v>
      </c>
      <c r="AH2441" t="s">
        <v>530</v>
      </c>
      <c r="AJ2441" t="s">
        <v>6917</v>
      </c>
      <c r="AL2441" t="s">
        <v>339</v>
      </c>
      <c r="AM2441">
        <v>1</v>
      </c>
      <c r="AN2441">
        <v>1</v>
      </c>
      <c r="AO2441">
        <v>6371</v>
      </c>
      <c r="AQ2441">
        <v>124056</v>
      </c>
      <c r="AR2441">
        <v>55110001</v>
      </c>
      <c r="AS2441" t="s">
        <v>127</v>
      </c>
      <c r="AT2441" t="s">
        <v>128</v>
      </c>
      <c r="AW2441" t="s">
        <v>340</v>
      </c>
      <c r="AX2441" t="s">
        <v>340</v>
      </c>
      <c r="AY2441" t="s">
        <v>382</v>
      </c>
      <c r="AZ2441">
        <v>0</v>
      </c>
      <c r="BY2441" t="s">
        <v>342</v>
      </c>
      <c r="EQ2441">
        <v>238807</v>
      </c>
      <c r="ER2441" t="s">
        <v>6918</v>
      </c>
      <c r="EV2441">
        <v>17286877</v>
      </c>
      <c r="EW2441">
        <v>928</v>
      </c>
      <c r="EX2441">
        <v>220636</v>
      </c>
      <c r="EY2441" t="s">
        <v>6919</v>
      </c>
      <c r="EZ2441">
        <v>1</v>
      </c>
      <c r="FC2441">
        <v>95283</v>
      </c>
      <c r="FD2441" t="s">
        <v>1429</v>
      </c>
    </row>
    <row r="2442" spans="1:160" x14ac:dyDescent="0.3">
      <c r="A2442" t="str">
        <f>VLOOKUP(B2442,Table2[],3,FALSE)</f>
        <v>Digital</v>
      </c>
      <c r="B2442" t="str">
        <f>IF(OR(ISNUMBER(FIND("QVC",Z2442)),ISNUMBER(FIND("QVC",AL2442))),"QVC",IF(OR(ISNUMBER(FIND("NCO",H2442)),ISNUMBER(FIND("NCO",Y2442))), "NCO", IF(AL2442="consumer","PMD.com",VLOOKUP(LEFT(H2442,2),Tables!$E$1:$F$11,2,FALSE))))</f>
        <v>PMD.com</v>
      </c>
      <c r="C2442">
        <f t="shared" si="114"/>
        <v>52430001</v>
      </c>
      <c r="D2442">
        <f t="shared" si="115"/>
        <v>1</v>
      </c>
      <c r="E2442" t="str">
        <f t="shared" ca="1" si="116"/>
        <v>shifted orders shipped</v>
      </c>
      <c r="F2442" t="s">
        <v>3539</v>
      </c>
      <c r="G2442" t="s">
        <v>335</v>
      </c>
      <c r="H2442" t="s">
        <v>6914</v>
      </c>
      <c r="I2442" s="6">
        <v>44011.708287037036</v>
      </c>
      <c r="J2442" t="s">
        <v>16</v>
      </c>
      <c r="K2442" s="6">
        <v>44013.377581018518</v>
      </c>
      <c r="M2442" t="s">
        <v>6915</v>
      </c>
      <c r="N2442" t="s">
        <v>6916</v>
      </c>
      <c r="Q2442" t="s">
        <v>476</v>
      </c>
      <c r="R2442" t="s">
        <v>376</v>
      </c>
      <c r="S2442">
        <v>77056</v>
      </c>
      <c r="T2442" t="s">
        <v>338</v>
      </c>
      <c r="U2442" t="s">
        <v>530</v>
      </c>
      <c r="W2442" t="s">
        <v>6917</v>
      </c>
      <c r="Z2442" t="s">
        <v>6915</v>
      </c>
      <c r="AA2442" t="s">
        <v>6916</v>
      </c>
      <c r="AD2442" t="s">
        <v>476</v>
      </c>
      <c r="AE2442" t="s">
        <v>376</v>
      </c>
      <c r="AF2442">
        <v>77056</v>
      </c>
      <c r="AG2442" t="s">
        <v>338</v>
      </c>
      <c r="AH2442" t="s">
        <v>530</v>
      </c>
      <c r="AJ2442" t="s">
        <v>6917</v>
      </c>
      <c r="AL2442" t="s">
        <v>339</v>
      </c>
      <c r="AM2442">
        <v>1</v>
      </c>
      <c r="AN2442">
        <v>1</v>
      </c>
      <c r="AO2442">
        <v>12063</v>
      </c>
      <c r="AQ2442">
        <v>127155</v>
      </c>
      <c r="AR2442">
        <v>52430001</v>
      </c>
      <c r="AS2442" t="s">
        <v>927</v>
      </c>
      <c r="AT2442" t="s">
        <v>75</v>
      </c>
      <c r="AW2442" t="s">
        <v>340</v>
      </c>
      <c r="AX2442" t="s">
        <v>340</v>
      </c>
      <c r="AY2442" t="s">
        <v>357</v>
      </c>
      <c r="AZ2442" t="s">
        <v>363</v>
      </c>
      <c r="BY2442" t="s">
        <v>342</v>
      </c>
      <c r="EQ2442">
        <v>249990</v>
      </c>
      <c r="ER2442" t="s">
        <v>6918</v>
      </c>
      <c r="EV2442">
        <v>17286877</v>
      </c>
      <c r="EW2442">
        <v>928</v>
      </c>
      <c r="EX2442">
        <v>220636</v>
      </c>
      <c r="EY2442" t="s">
        <v>6919</v>
      </c>
      <c r="EZ2442">
        <v>1</v>
      </c>
      <c r="FC2442">
        <v>95385</v>
      </c>
      <c r="FD2442" t="s">
        <v>3531</v>
      </c>
    </row>
    <row r="2443" spans="1:160" x14ac:dyDescent="0.3">
      <c r="A2443" t="str">
        <f>VLOOKUP(B2443,Table2[],3,FALSE)</f>
        <v>Digital</v>
      </c>
      <c r="B2443" t="str">
        <f>IF(OR(ISNUMBER(FIND("QVC",Z2443)),ISNUMBER(FIND("QVC",AL2443))),"QVC",IF(OR(ISNUMBER(FIND("NCO",H2443)),ISNUMBER(FIND("NCO",Y2443))), "NCO", IF(AL2443="consumer","PMD.com",VLOOKUP(LEFT(H2443,2),Tables!$E$1:$F$11,2,FALSE))))</f>
        <v>PMD.com</v>
      </c>
      <c r="C2443">
        <f t="shared" si="114"/>
        <v>53200001</v>
      </c>
      <c r="D2443">
        <f t="shared" si="115"/>
        <v>1</v>
      </c>
      <c r="E2443" t="str">
        <f t="shared" ca="1" si="116"/>
        <v>shifted orders shipped</v>
      </c>
      <c r="F2443" t="s">
        <v>3539</v>
      </c>
      <c r="G2443" t="s">
        <v>335</v>
      </c>
      <c r="H2443" t="s">
        <v>6914</v>
      </c>
      <c r="I2443" s="6">
        <v>44011.708287037036</v>
      </c>
      <c r="J2443" t="s">
        <v>16</v>
      </c>
      <c r="K2443" s="6">
        <v>44013.377581018518</v>
      </c>
      <c r="M2443" t="s">
        <v>6915</v>
      </c>
      <c r="N2443" t="s">
        <v>6916</v>
      </c>
      <c r="Q2443" t="s">
        <v>476</v>
      </c>
      <c r="R2443" t="s">
        <v>376</v>
      </c>
      <c r="S2443">
        <v>77056</v>
      </c>
      <c r="T2443" t="s">
        <v>338</v>
      </c>
      <c r="U2443" t="s">
        <v>530</v>
      </c>
      <c r="W2443" t="s">
        <v>6917</v>
      </c>
      <c r="Z2443" t="s">
        <v>6915</v>
      </c>
      <c r="AA2443" t="s">
        <v>6916</v>
      </c>
      <c r="AD2443" t="s">
        <v>476</v>
      </c>
      <c r="AE2443" t="s">
        <v>376</v>
      </c>
      <c r="AF2443">
        <v>77056</v>
      </c>
      <c r="AG2443" t="s">
        <v>338</v>
      </c>
      <c r="AH2443" t="s">
        <v>530</v>
      </c>
      <c r="AJ2443" t="s">
        <v>6917</v>
      </c>
      <c r="AL2443" t="s">
        <v>339</v>
      </c>
      <c r="AM2443">
        <v>1</v>
      </c>
      <c r="AN2443">
        <v>1</v>
      </c>
      <c r="AO2443">
        <v>15189</v>
      </c>
      <c r="AQ2443">
        <v>123906</v>
      </c>
      <c r="AR2443">
        <v>53200001</v>
      </c>
      <c r="AS2443" t="s">
        <v>973</v>
      </c>
      <c r="AT2443" t="s">
        <v>50</v>
      </c>
      <c r="AW2443" t="s">
        <v>340</v>
      </c>
      <c r="AX2443" t="s">
        <v>340</v>
      </c>
      <c r="AY2443" t="s">
        <v>357</v>
      </c>
      <c r="AZ2443" t="s">
        <v>363</v>
      </c>
      <c r="BY2443" t="s">
        <v>342</v>
      </c>
      <c r="EQ2443">
        <v>252156</v>
      </c>
      <c r="ER2443" t="s">
        <v>6918</v>
      </c>
      <c r="EV2443">
        <v>17286877</v>
      </c>
      <c r="EW2443">
        <v>928</v>
      </c>
      <c r="EX2443">
        <v>220636</v>
      </c>
      <c r="EY2443" t="s">
        <v>6919</v>
      </c>
      <c r="EZ2443">
        <v>1</v>
      </c>
      <c r="FC2443">
        <v>95283</v>
      </c>
      <c r="FD2443" t="s">
        <v>1429</v>
      </c>
    </row>
    <row r="2444" spans="1:160" x14ac:dyDescent="0.3">
      <c r="A2444" t="str">
        <f>VLOOKUP(B2444,Table2[],3,FALSE)</f>
        <v>Digital</v>
      </c>
      <c r="B2444" t="str">
        <f>IF(OR(ISNUMBER(FIND("QVC",Z2444)),ISNUMBER(FIND("QVC",AL2444))),"QVC",IF(OR(ISNUMBER(FIND("NCO",H2444)),ISNUMBER(FIND("NCO",Y2444))), "NCO", IF(AL2444="consumer","PMD.com",VLOOKUP(LEFT(H2444,2),Tables!$E$1:$F$11,2,FALSE))))</f>
        <v>PMD.com</v>
      </c>
      <c r="C2444">
        <f t="shared" ref="C2444:C2507" si="117">AR2444</f>
        <v>51010001</v>
      </c>
      <c r="D2444">
        <f t="shared" ref="D2444:D2507" si="118">AN2444</f>
        <v>2</v>
      </c>
      <c r="E2444" t="str">
        <f t="shared" ca="1" si="116"/>
        <v>shifted orders shipped</v>
      </c>
      <c r="F2444" t="s">
        <v>3539</v>
      </c>
      <c r="G2444" t="s">
        <v>335</v>
      </c>
      <c r="H2444" t="s">
        <v>6914</v>
      </c>
      <c r="I2444" s="6">
        <v>44011.708287037036</v>
      </c>
      <c r="J2444" t="s">
        <v>16</v>
      </c>
      <c r="K2444" s="6">
        <v>44013.377581018518</v>
      </c>
      <c r="M2444" t="s">
        <v>6915</v>
      </c>
      <c r="N2444" t="s">
        <v>6916</v>
      </c>
      <c r="Q2444" t="s">
        <v>476</v>
      </c>
      <c r="R2444" t="s">
        <v>376</v>
      </c>
      <c r="S2444">
        <v>77056</v>
      </c>
      <c r="T2444" t="s">
        <v>338</v>
      </c>
      <c r="U2444" t="s">
        <v>530</v>
      </c>
      <c r="W2444" t="s">
        <v>6917</v>
      </c>
      <c r="Z2444" t="s">
        <v>6915</v>
      </c>
      <c r="AA2444" t="s">
        <v>6916</v>
      </c>
      <c r="AD2444" t="s">
        <v>476</v>
      </c>
      <c r="AE2444" t="s">
        <v>376</v>
      </c>
      <c r="AF2444">
        <v>77056</v>
      </c>
      <c r="AG2444" t="s">
        <v>338</v>
      </c>
      <c r="AH2444" t="s">
        <v>530</v>
      </c>
      <c r="AJ2444" t="s">
        <v>6917</v>
      </c>
      <c r="AL2444" t="s">
        <v>339</v>
      </c>
      <c r="AM2444">
        <v>2</v>
      </c>
      <c r="AN2444">
        <v>2</v>
      </c>
      <c r="AO2444">
        <v>8743</v>
      </c>
      <c r="AQ2444">
        <v>123868</v>
      </c>
      <c r="AR2444">
        <v>51010001</v>
      </c>
      <c r="AS2444" t="s">
        <v>48</v>
      </c>
      <c r="AT2444" t="s">
        <v>49</v>
      </c>
      <c r="AW2444" t="s">
        <v>340</v>
      </c>
      <c r="AX2444" t="s">
        <v>340</v>
      </c>
      <c r="AY2444" t="s">
        <v>357</v>
      </c>
      <c r="AZ2444" t="s">
        <v>363</v>
      </c>
      <c r="BY2444" t="s">
        <v>342</v>
      </c>
      <c r="EQ2444">
        <v>251450</v>
      </c>
      <c r="ER2444" t="s">
        <v>6918</v>
      </c>
      <c r="EV2444">
        <v>17286877</v>
      </c>
      <c r="EW2444">
        <v>928</v>
      </c>
      <c r="EX2444">
        <v>220636</v>
      </c>
      <c r="EY2444" t="s">
        <v>6919</v>
      </c>
      <c r="EZ2444">
        <v>1</v>
      </c>
      <c r="FC2444">
        <v>95283</v>
      </c>
      <c r="FD2444" t="s">
        <v>1429</v>
      </c>
    </row>
    <row r="2445" spans="1:160" x14ac:dyDescent="0.3">
      <c r="A2445" t="str">
        <f>VLOOKUP(B2445,Table2[],3,FALSE)</f>
        <v>Digital</v>
      </c>
      <c r="B2445" t="str">
        <f>IF(OR(ISNUMBER(FIND("QVC",Z2445)),ISNUMBER(FIND("QVC",AL2445))),"QVC",IF(OR(ISNUMBER(FIND("NCO",H2445)),ISNUMBER(FIND("NCO",Y2445))), "NCO", IF(AL2445="consumer","PMD.com",VLOOKUP(LEFT(H2445,2),Tables!$E$1:$F$11,2,FALSE))))</f>
        <v>PMD.com</v>
      </c>
      <c r="C2445">
        <f t="shared" si="117"/>
        <v>5341030</v>
      </c>
      <c r="D2445">
        <f t="shared" si="118"/>
        <v>1</v>
      </c>
      <c r="E2445" t="str">
        <f t="shared" ca="1" si="116"/>
        <v>shifted orders shipped</v>
      </c>
      <c r="F2445" t="s">
        <v>3539</v>
      </c>
      <c r="G2445" t="s">
        <v>335</v>
      </c>
      <c r="H2445" t="s">
        <v>6914</v>
      </c>
      <c r="I2445" s="6">
        <v>44011.708287037036</v>
      </c>
      <c r="J2445" t="s">
        <v>16</v>
      </c>
      <c r="K2445" s="6">
        <v>44013.377581018518</v>
      </c>
      <c r="M2445" t="s">
        <v>6915</v>
      </c>
      <c r="N2445" t="s">
        <v>6916</v>
      </c>
      <c r="Q2445" t="s">
        <v>476</v>
      </c>
      <c r="R2445" t="s">
        <v>376</v>
      </c>
      <c r="S2445">
        <v>77056</v>
      </c>
      <c r="T2445" t="s">
        <v>338</v>
      </c>
      <c r="U2445" t="s">
        <v>530</v>
      </c>
      <c r="W2445" t="s">
        <v>6917</v>
      </c>
      <c r="Z2445" t="s">
        <v>6915</v>
      </c>
      <c r="AA2445" t="s">
        <v>6916</v>
      </c>
      <c r="AD2445" t="s">
        <v>476</v>
      </c>
      <c r="AE2445" t="s">
        <v>376</v>
      </c>
      <c r="AF2445">
        <v>77056</v>
      </c>
      <c r="AG2445" t="s">
        <v>338</v>
      </c>
      <c r="AH2445" t="s">
        <v>530</v>
      </c>
      <c r="AJ2445" t="s">
        <v>6917</v>
      </c>
      <c r="AL2445" t="s">
        <v>339</v>
      </c>
      <c r="AM2445">
        <v>1</v>
      </c>
      <c r="AN2445">
        <v>1</v>
      </c>
      <c r="AO2445">
        <v>12859</v>
      </c>
      <c r="AQ2445">
        <v>124642</v>
      </c>
      <c r="AR2445">
        <v>5341030</v>
      </c>
      <c r="AS2445" t="s">
        <v>925</v>
      </c>
      <c r="AT2445" t="s">
        <v>926</v>
      </c>
      <c r="AW2445" t="s">
        <v>366</v>
      </c>
      <c r="AX2445" t="s">
        <v>366</v>
      </c>
      <c r="AY2445" t="s">
        <v>345</v>
      </c>
      <c r="AZ2445" t="s">
        <v>346</v>
      </c>
      <c r="BY2445" t="s">
        <v>342</v>
      </c>
      <c r="EQ2445">
        <v>243275</v>
      </c>
      <c r="ER2445" t="s">
        <v>6918</v>
      </c>
      <c r="EV2445">
        <v>17286877</v>
      </c>
      <c r="EW2445">
        <v>928</v>
      </c>
      <c r="EX2445">
        <v>220636</v>
      </c>
      <c r="EY2445" t="s">
        <v>6919</v>
      </c>
      <c r="EZ2445">
        <v>1</v>
      </c>
      <c r="FC2445">
        <v>95385</v>
      </c>
      <c r="FD2445" t="s">
        <v>3531</v>
      </c>
    </row>
    <row r="2446" spans="1:160" x14ac:dyDescent="0.3">
      <c r="A2446" t="str">
        <f>VLOOKUP(B2446,Table2[],3,FALSE)</f>
        <v>Digital</v>
      </c>
      <c r="B2446" t="str">
        <f>IF(OR(ISNUMBER(FIND("QVC",Z2446)),ISNUMBER(FIND("QVC",AL2446))),"QVC",IF(OR(ISNUMBER(FIND("NCO",H2446)),ISNUMBER(FIND("NCO",Y2446))), "NCO", IF(AL2446="consumer","PMD.com",VLOOKUP(LEFT(H2446,2),Tables!$E$1:$F$11,2,FALSE))))</f>
        <v>PMD.com</v>
      </c>
      <c r="C2446">
        <f t="shared" si="117"/>
        <v>53920001</v>
      </c>
      <c r="D2446">
        <f t="shared" si="118"/>
        <v>1</v>
      </c>
      <c r="E2446" t="str">
        <f t="shared" ca="1" si="116"/>
        <v>shifted orders shipped</v>
      </c>
      <c r="F2446" t="s">
        <v>3539</v>
      </c>
      <c r="G2446" t="s">
        <v>335</v>
      </c>
      <c r="H2446" t="s">
        <v>6914</v>
      </c>
      <c r="I2446" s="6">
        <v>44011.708287037036</v>
      </c>
      <c r="J2446" t="s">
        <v>16</v>
      </c>
      <c r="K2446" s="6">
        <v>44013.377581018518</v>
      </c>
      <c r="M2446" t="s">
        <v>6915</v>
      </c>
      <c r="N2446" t="s">
        <v>6916</v>
      </c>
      <c r="Q2446" t="s">
        <v>476</v>
      </c>
      <c r="R2446" t="s">
        <v>376</v>
      </c>
      <c r="S2446">
        <v>77056</v>
      </c>
      <c r="T2446" t="s">
        <v>338</v>
      </c>
      <c r="U2446" t="s">
        <v>530</v>
      </c>
      <c r="W2446" t="s">
        <v>6917</v>
      </c>
      <c r="Z2446" t="s">
        <v>6915</v>
      </c>
      <c r="AA2446" t="s">
        <v>6916</v>
      </c>
      <c r="AD2446" t="s">
        <v>476</v>
      </c>
      <c r="AE2446" t="s">
        <v>376</v>
      </c>
      <c r="AF2446">
        <v>77056</v>
      </c>
      <c r="AG2446" t="s">
        <v>338</v>
      </c>
      <c r="AH2446" t="s">
        <v>530</v>
      </c>
      <c r="AJ2446" t="s">
        <v>6917</v>
      </c>
      <c r="AL2446" t="s">
        <v>339</v>
      </c>
      <c r="AM2446">
        <v>1</v>
      </c>
      <c r="AN2446">
        <v>1</v>
      </c>
      <c r="AO2446">
        <v>14899</v>
      </c>
      <c r="AQ2446">
        <v>124468</v>
      </c>
      <c r="AR2446">
        <v>53920001</v>
      </c>
      <c r="AS2446">
        <v>9000000</v>
      </c>
      <c r="AT2446" t="s">
        <v>40</v>
      </c>
      <c r="AW2446" t="s">
        <v>343</v>
      </c>
      <c r="BY2446" t="s">
        <v>342</v>
      </c>
      <c r="EQ2446">
        <v>243396</v>
      </c>
      <c r="ER2446" t="s">
        <v>6918</v>
      </c>
      <c r="EV2446">
        <v>17286877</v>
      </c>
      <c r="EW2446">
        <v>928</v>
      </c>
      <c r="EX2446">
        <v>220636</v>
      </c>
      <c r="EY2446" t="s">
        <v>6919</v>
      </c>
      <c r="EZ2446">
        <v>1</v>
      </c>
      <c r="FC2446">
        <v>95385</v>
      </c>
      <c r="FD2446" t="s">
        <v>3531</v>
      </c>
    </row>
    <row r="2447" spans="1:160" x14ac:dyDescent="0.3">
      <c r="A2447" t="str">
        <f>VLOOKUP(B2447,Table2[],3,FALSE)</f>
        <v>Digital</v>
      </c>
      <c r="B2447" t="str">
        <f>IF(OR(ISNUMBER(FIND("QVC",Z2447)),ISNUMBER(FIND("QVC",AL2447))),"QVC",IF(OR(ISNUMBER(FIND("NCO",H2447)),ISNUMBER(FIND("NCO",Y2447))), "NCO", IF(AL2447="consumer","PMD.com",VLOOKUP(LEFT(H2447,2),Tables!$E$1:$F$11,2,FALSE))))</f>
        <v>PMD.com</v>
      </c>
      <c r="C2447">
        <f t="shared" si="117"/>
        <v>53920001</v>
      </c>
      <c r="D2447">
        <f t="shared" si="118"/>
        <v>1</v>
      </c>
      <c r="E2447" t="str">
        <f t="shared" ca="1" si="116"/>
        <v>shifted orders shipped</v>
      </c>
      <c r="F2447" t="s">
        <v>3539</v>
      </c>
      <c r="G2447" t="s">
        <v>335</v>
      </c>
      <c r="H2447" t="s">
        <v>6920</v>
      </c>
      <c r="I2447" s="6">
        <v>44011.718055555553</v>
      </c>
      <c r="J2447" t="s">
        <v>16</v>
      </c>
      <c r="K2447" s="6">
        <v>44013.377916666665</v>
      </c>
      <c r="M2447" t="s">
        <v>6921</v>
      </c>
      <c r="N2447" t="s">
        <v>6922</v>
      </c>
      <c r="Q2447" t="s">
        <v>6923</v>
      </c>
      <c r="R2447" t="s">
        <v>377</v>
      </c>
      <c r="S2447" t="s">
        <v>6924</v>
      </c>
      <c r="T2447" t="s">
        <v>338</v>
      </c>
      <c r="U2447" t="s">
        <v>530</v>
      </c>
      <c r="W2447" t="s">
        <v>6925</v>
      </c>
      <c r="Z2447" t="s">
        <v>6921</v>
      </c>
      <c r="AA2447" t="s">
        <v>6922</v>
      </c>
      <c r="AD2447" t="s">
        <v>6923</v>
      </c>
      <c r="AE2447" t="s">
        <v>377</v>
      </c>
      <c r="AF2447" t="s">
        <v>6924</v>
      </c>
      <c r="AG2447" t="s">
        <v>338</v>
      </c>
      <c r="AH2447" t="s">
        <v>530</v>
      </c>
      <c r="AJ2447" t="s">
        <v>6925</v>
      </c>
      <c r="AL2447" t="s">
        <v>339</v>
      </c>
      <c r="AM2447">
        <v>1</v>
      </c>
      <c r="AN2447">
        <v>1</v>
      </c>
      <c r="AO2447">
        <v>14899</v>
      </c>
      <c r="AQ2447">
        <v>124468</v>
      </c>
      <c r="AR2447">
        <v>53920001</v>
      </c>
      <c r="AS2447">
        <v>9000000</v>
      </c>
      <c r="AT2447" t="s">
        <v>40</v>
      </c>
      <c r="AW2447" t="s">
        <v>343</v>
      </c>
      <c r="BY2447" t="s">
        <v>342</v>
      </c>
      <c r="EQ2447">
        <v>243396</v>
      </c>
      <c r="ER2447" t="s">
        <v>6926</v>
      </c>
      <c r="EV2447">
        <v>17286881</v>
      </c>
      <c r="EW2447">
        <v>928</v>
      </c>
      <c r="EX2447">
        <v>220640</v>
      </c>
      <c r="EY2447" t="s">
        <v>6927</v>
      </c>
      <c r="EZ2447">
        <v>1</v>
      </c>
      <c r="FC2447">
        <v>95385</v>
      </c>
      <c r="FD2447" t="s">
        <v>3531</v>
      </c>
    </row>
    <row r="2448" spans="1:160" x14ac:dyDescent="0.3">
      <c r="A2448" t="str">
        <f>VLOOKUP(B2448,Table2[],3,FALSE)</f>
        <v>Digital</v>
      </c>
      <c r="B2448" t="str">
        <f>IF(OR(ISNUMBER(FIND("QVC",Z2448)),ISNUMBER(FIND("QVC",AL2448))),"QVC",IF(OR(ISNUMBER(FIND("NCO",H2448)),ISNUMBER(FIND("NCO",Y2448))), "NCO", IF(AL2448="consumer","PMD.com",VLOOKUP(LEFT(H2448,2),Tables!$E$1:$F$11,2,FALSE))))</f>
        <v>PMD.com</v>
      </c>
      <c r="C2448">
        <f t="shared" si="117"/>
        <v>5341030</v>
      </c>
      <c r="D2448">
        <f t="shared" si="118"/>
        <v>1</v>
      </c>
      <c r="E2448" t="str">
        <f t="shared" ca="1" si="116"/>
        <v>shifted orders shipped</v>
      </c>
      <c r="F2448" t="s">
        <v>3539</v>
      </c>
      <c r="G2448" t="s">
        <v>335</v>
      </c>
      <c r="H2448" t="s">
        <v>6920</v>
      </c>
      <c r="I2448" s="6">
        <v>44011.718055555553</v>
      </c>
      <c r="J2448" t="s">
        <v>16</v>
      </c>
      <c r="K2448" s="6">
        <v>44013.377916666665</v>
      </c>
      <c r="M2448" t="s">
        <v>6921</v>
      </c>
      <c r="N2448" t="s">
        <v>6922</v>
      </c>
      <c r="Q2448" t="s">
        <v>6923</v>
      </c>
      <c r="R2448" t="s">
        <v>377</v>
      </c>
      <c r="S2448" t="s">
        <v>6924</v>
      </c>
      <c r="T2448" t="s">
        <v>338</v>
      </c>
      <c r="U2448" t="s">
        <v>530</v>
      </c>
      <c r="W2448" t="s">
        <v>6925</v>
      </c>
      <c r="Z2448" t="s">
        <v>6921</v>
      </c>
      <c r="AA2448" t="s">
        <v>6922</v>
      </c>
      <c r="AD2448" t="s">
        <v>6923</v>
      </c>
      <c r="AE2448" t="s">
        <v>377</v>
      </c>
      <c r="AF2448" t="s">
        <v>6924</v>
      </c>
      <c r="AG2448" t="s">
        <v>338</v>
      </c>
      <c r="AH2448" t="s">
        <v>530</v>
      </c>
      <c r="AJ2448" t="s">
        <v>6925</v>
      </c>
      <c r="AL2448" t="s">
        <v>339</v>
      </c>
      <c r="AM2448">
        <v>1</v>
      </c>
      <c r="AN2448">
        <v>1</v>
      </c>
      <c r="AO2448">
        <v>12859</v>
      </c>
      <c r="AQ2448">
        <v>124642</v>
      </c>
      <c r="AR2448">
        <v>5341030</v>
      </c>
      <c r="AS2448" t="s">
        <v>925</v>
      </c>
      <c r="AT2448" t="s">
        <v>926</v>
      </c>
      <c r="AW2448" t="s">
        <v>366</v>
      </c>
      <c r="AX2448" t="s">
        <v>366</v>
      </c>
      <c r="AY2448" t="s">
        <v>345</v>
      </c>
      <c r="AZ2448" t="s">
        <v>346</v>
      </c>
      <c r="BY2448" t="s">
        <v>342</v>
      </c>
      <c r="EQ2448">
        <v>243275</v>
      </c>
      <c r="ER2448" t="s">
        <v>6926</v>
      </c>
      <c r="EV2448">
        <v>17286881</v>
      </c>
      <c r="EW2448">
        <v>928</v>
      </c>
      <c r="EX2448">
        <v>220640</v>
      </c>
      <c r="EY2448" t="s">
        <v>6927</v>
      </c>
      <c r="EZ2448">
        <v>1</v>
      </c>
      <c r="FC2448">
        <v>95385</v>
      </c>
      <c r="FD2448" t="s">
        <v>3531</v>
      </c>
    </row>
    <row r="2449" spans="1:160" x14ac:dyDescent="0.3">
      <c r="A2449" t="str">
        <f>VLOOKUP(B2449,Table2[],3,FALSE)</f>
        <v>Digital</v>
      </c>
      <c r="B2449" t="str">
        <f>IF(OR(ISNUMBER(FIND("QVC",Z2449)),ISNUMBER(FIND("QVC",AL2449))),"QVC",IF(OR(ISNUMBER(FIND("NCO",H2449)),ISNUMBER(FIND("NCO",Y2449))), "NCO", IF(AL2449="consumer","PMD.com",VLOOKUP(LEFT(H2449,2),Tables!$E$1:$F$11,2,FALSE))))</f>
        <v>PMD.com</v>
      </c>
      <c r="C2449">
        <f t="shared" si="117"/>
        <v>52430001</v>
      </c>
      <c r="D2449">
        <f t="shared" si="118"/>
        <v>1</v>
      </c>
      <c r="E2449" t="str">
        <f t="shared" ca="1" si="116"/>
        <v>shifted orders shipped</v>
      </c>
      <c r="F2449" t="s">
        <v>3539</v>
      </c>
      <c r="G2449" t="s">
        <v>335</v>
      </c>
      <c r="H2449" t="s">
        <v>6920</v>
      </c>
      <c r="I2449" s="6">
        <v>44011.718055555553</v>
      </c>
      <c r="J2449" t="s">
        <v>16</v>
      </c>
      <c r="K2449" s="6">
        <v>44013.377916666665</v>
      </c>
      <c r="M2449" t="s">
        <v>6921</v>
      </c>
      <c r="N2449" t="s">
        <v>6922</v>
      </c>
      <c r="Q2449" t="s">
        <v>6923</v>
      </c>
      <c r="R2449" t="s">
        <v>377</v>
      </c>
      <c r="S2449" t="s">
        <v>6924</v>
      </c>
      <c r="T2449" t="s">
        <v>338</v>
      </c>
      <c r="U2449" t="s">
        <v>530</v>
      </c>
      <c r="W2449" t="s">
        <v>6925</v>
      </c>
      <c r="Z2449" t="s">
        <v>6921</v>
      </c>
      <c r="AA2449" t="s">
        <v>6922</v>
      </c>
      <c r="AD2449" t="s">
        <v>6923</v>
      </c>
      <c r="AE2449" t="s">
        <v>377</v>
      </c>
      <c r="AF2449" t="s">
        <v>6924</v>
      </c>
      <c r="AG2449" t="s">
        <v>338</v>
      </c>
      <c r="AH2449" t="s">
        <v>530</v>
      </c>
      <c r="AJ2449" t="s">
        <v>6925</v>
      </c>
      <c r="AL2449" t="s">
        <v>339</v>
      </c>
      <c r="AM2449">
        <v>1</v>
      </c>
      <c r="AN2449">
        <v>1</v>
      </c>
      <c r="AO2449">
        <v>12063</v>
      </c>
      <c r="AQ2449">
        <v>127155</v>
      </c>
      <c r="AR2449">
        <v>52430001</v>
      </c>
      <c r="AS2449" t="s">
        <v>927</v>
      </c>
      <c r="AT2449" t="s">
        <v>75</v>
      </c>
      <c r="AW2449" t="s">
        <v>340</v>
      </c>
      <c r="AX2449" t="s">
        <v>340</v>
      </c>
      <c r="AY2449" t="s">
        <v>357</v>
      </c>
      <c r="AZ2449" t="s">
        <v>363</v>
      </c>
      <c r="BY2449" t="s">
        <v>342</v>
      </c>
      <c r="EQ2449">
        <v>249990</v>
      </c>
      <c r="ER2449" t="s">
        <v>6926</v>
      </c>
      <c r="EV2449">
        <v>17286881</v>
      </c>
      <c r="EW2449">
        <v>928</v>
      </c>
      <c r="EX2449">
        <v>220640</v>
      </c>
      <c r="EY2449" t="s">
        <v>6927</v>
      </c>
      <c r="EZ2449">
        <v>1</v>
      </c>
      <c r="FC2449">
        <v>95385</v>
      </c>
      <c r="FD2449" t="s">
        <v>3531</v>
      </c>
    </row>
    <row r="2450" spans="1:160" x14ac:dyDescent="0.3">
      <c r="A2450" t="str">
        <f>VLOOKUP(B2450,Table2[],3,FALSE)</f>
        <v>Digital</v>
      </c>
      <c r="B2450" t="str">
        <f>IF(OR(ISNUMBER(FIND("QVC",Z2450)),ISNUMBER(FIND("QVC",AL2450))),"QVC",IF(OR(ISNUMBER(FIND("NCO",H2450)),ISNUMBER(FIND("NCO",Y2450))), "NCO", IF(AL2450="consumer","PMD.com",VLOOKUP(LEFT(H2450,2),Tables!$E$1:$F$11,2,FALSE))))</f>
        <v>PMD.com</v>
      </c>
      <c r="C2450">
        <f t="shared" si="117"/>
        <v>57110001</v>
      </c>
      <c r="D2450">
        <f t="shared" si="118"/>
        <v>1</v>
      </c>
      <c r="E2450" t="str">
        <f t="shared" ca="1" si="116"/>
        <v>shifted orders shipped</v>
      </c>
      <c r="F2450" t="s">
        <v>3539</v>
      </c>
      <c r="G2450" t="s">
        <v>335</v>
      </c>
      <c r="H2450" t="s">
        <v>6920</v>
      </c>
      <c r="I2450" s="6">
        <v>44011.718055555553</v>
      </c>
      <c r="J2450" t="s">
        <v>16</v>
      </c>
      <c r="K2450" s="6">
        <v>44013.377916666665</v>
      </c>
      <c r="M2450" t="s">
        <v>6921</v>
      </c>
      <c r="N2450" t="s">
        <v>6922</v>
      </c>
      <c r="Q2450" t="s">
        <v>6923</v>
      </c>
      <c r="R2450" t="s">
        <v>377</v>
      </c>
      <c r="S2450" t="s">
        <v>6924</v>
      </c>
      <c r="T2450" t="s">
        <v>338</v>
      </c>
      <c r="U2450" t="s">
        <v>530</v>
      </c>
      <c r="W2450" t="s">
        <v>6925</v>
      </c>
      <c r="Z2450" t="s">
        <v>6921</v>
      </c>
      <c r="AA2450" t="s">
        <v>6922</v>
      </c>
      <c r="AD2450" t="s">
        <v>6923</v>
      </c>
      <c r="AE2450" t="s">
        <v>377</v>
      </c>
      <c r="AF2450" t="s">
        <v>6924</v>
      </c>
      <c r="AG2450" t="s">
        <v>338</v>
      </c>
      <c r="AH2450" t="s">
        <v>530</v>
      </c>
      <c r="AJ2450" t="s">
        <v>6925</v>
      </c>
      <c r="AL2450" t="s">
        <v>339</v>
      </c>
      <c r="AM2450">
        <v>1</v>
      </c>
      <c r="AN2450">
        <v>1</v>
      </c>
      <c r="AO2450">
        <v>2258</v>
      </c>
      <c r="AQ2450">
        <v>127091</v>
      </c>
      <c r="AR2450">
        <v>57110001</v>
      </c>
      <c r="AT2450" t="s">
        <v>1332</v>
      </c>
      <c r="AW2450" t="s">
        <v>340</v>
      </c>
      <c r="AX2450" t="s">
        <v>340</v>
      </c>
      <c r="AY2450" t="s">
        <v>348</v>
      </c>
      <c r="AZ2450" t="s">
        <v>1418</v>
      </c>
      <c r="BY2450" t="s">
        <v>342</v>
      </c>
      <c r="EQ2450">
        <v>248023</v>
      </c>
      <c r="ER2450" t="s">
        <v>6926</v>
      </c>
      <c r="EV2450">
        <v>17286881</v>
      </c>
      <c r="EW2450">
        <v>928</v>
      </c>
      <c r="EX2450">
        <v>220640</v>
      </c>
      <c r="EY2450" t="s">
        <v>6927</v>
      </c>
      <c r="EZ2450">
        <v>1</v>
      </c>
      <c r="FC2450">
        <v>95383</v>
      </c>
      <c r="FD2450" t="s">
        <v>1417</v>
      </c>
    </row>
    <row r="2451" spans="1:160" x14ac:dyDescent="0.3">
      <c r="A2451" t="str">
        <f>VLOOKUP(B2451,Table2[],3,FALSE)</f>
        <v>Digital</v>
      </c>
      <c r="B2451" t="str">
        <f>IF(OR(ISNUMBER(FIND("QVC",Z2451)),ISNUMBER(FIND("QVC",AL2451))),"QVC",IF(OR(ISNUMBER(FIND("NCO",H2451)),ISNUMBER(FIND("NCO",Y2451))), "NCO", IF(AL2451="consumer","PMD.com",VLOOKUP(LEFT(H2451,2),Tables!$E$1:$F$11,2,FALSE))))</f>
        <v>PMD.com</v>
      </c>
      <c r="C2451">
        <f t="shared" si="117"/>
        <v>57090001</v>
      </c>
      <c r="D2451">
        <f t="shared" si="118"/>
        <v>1</v>
      </c>
      <c r="E2451" t="str">
        <f t="shared" ca="1" si="116"/>
        <v>shifted orders shipped</v>
      </c>
      <c r="F2451" t="s">
        <v>3539</v>
      </c>
      <c r="G2451" t="s">
        <v>335</v>
      </c>
      <c r="H2451" t="s">
        <v>6920</v>
      </c>
      <c r="I2451" s="6">
        <v>44011.718055555553</v>
      </c>
      <c r="J2451" t="s">
        <v>16</v>
      </c>
      <c r="K2451" s="6">
        <v>44013.377916666665</v>
      </c>
      <c r="M2451" t="s">
        <v>6921</v>
      </c>
      <c r="N2451" t="s">
        <v>6922</v>
      </c>
      <c r="Q2451" t="s">
        <v>6923</v>
      </c>
      <c r="R2451" t="s">
        <v>377</v>
      </c>
      <c r="S2451" t="s">
        <v>6924</v>
      </c>
      <c r="T2451" t="s">
        <v>338</v>
      </c>
      <c r="U2451" t="s">
        <v>530</v>
      </c>
      <c r="W2451" t="s">
        <v>6925</v>
      </c>
      <c r="Z2451" t="s">
        <v>6921</v>
      </c>
      <c r="AA2451" t="s">
        <v>6922</v>
      </c>
      <c r="AD2451" t="s">
        <v>6923</v>
      </c>
      <c r="AE2451" t="s">
        <v>377</v>
      </c>
      <c r="AF2451" t="s">
        <v>6924</v>
      </c>
      <c r="AG2451" t="s">
        <v>338</v>
      </c>
      <c r="AH2451" t="s">
        <v>530</v>
      </c>
      <c r="AJ2451" t="s">
        <v>6925</v>
      </c>
      <c r="AL2451" t="s">
        <v>339</v>
      </c>
      <c r="AM2451">
        <v>1</v>
      </c>
      <c r="AN2451">
        <v>1</v>
      </c>
      <c r="AO2451">
        <v>2258</v>
      </c>
      <c r="AQ2451">
        <v>127089</v>
      </c>
      <c r="AR2451">
        <v>57090001</v>
      </c>
      <c r="AT2451" t="s">
        <v>1419</v>
      </c>
      <c r="AW2451" t="s">
        <v>340</v>
      </c>
      <c r="AX2451" t="s">
        <v>340</v>
      </c>
      <c r="AY2451" t="s">
        <v>348</v>
      </c>
      <c r="AZ2451" t="s">
        <v>1418</v>
      </c>
      <c r="BY2451" t="s">
        <v>342</v>
      </c>
      <c r="EQ2451">
        <v>248021</v>
      </c>
      <c r="ER2451" t="s">
        <v>6926</v>
      </c>
      <c r="EV2451">
        <v>17286881</v>
      </c>
      <c r="EW2451">
        <v>928</v>
      </c>
      <c r="EX2451">
        <v>220640</v>
      </c>
      <c r="EY2451" t="s">
        <v>6927</v>
      </c>
      <c r="EZ2451">
        <v>1</v>
      </c>
      <c r="FC2451">
        <v>95383</v>
      </c>
      <c r="FD2451" t="s">
        <v>1417</v>
      </c>
    </row>
    <row r="2452" spans="1:160" x14ac:dyDescent="0.3">
      <c r="A2452" t="str">
        <f>VLOOKUP(B2452,Table2[],3,FALSE)</f>
        <v>Digital</v>
      </c>
      <c r="B2452" t="str">
        <f>IF(OR(ISNUMBER(FIND("QVC",Z2452)),ISNUMBER(FIND("QVC",AL2452))),"QVC",IF(OR(ISNUMBER(FIND("NCO",H2452)),ISNUMBER(FIND("NCO",Y2452))), "NCO", IF(AL2452="consumer","PMD.com",VLOOKUP(LEFT(H2452,2),Tables!$E$1:$F$11,2,FALSE))))</f>
        <v>PMD.com</v>
      </c>
      <c r="C2452">
        <f t="shared" si="117"/>
        <v>53900001</v>
      </c>
      <c r="D2452">
        <f t="shared" si="118"/>
        <v>1</v>
      </c>
      <c r="E2452" t="str">
        <f t="shared" ca="1" si="116"/>
        <v>shifted orders shipped</v>
      </c>
      <c r="F2452" t="s">
        <v>3539</v>
      </c>
      <c r="G2452" t="s">
        <v>335</v>
      </c>
      <c r="H2452" t="s">
        <v>6920</v>
      </c>
      <c r="I2452" s="6">
        <v>44011.718055555553</v>
      </c>
      <c r="J2452" t="s">
        <v>16</v>
      </c>
      <c r="K2452" s="6">
        <v>44013.377916666665</v>
      </c>
      <c r="M2452" t="s">
        <v>6921</v>
      </c>
      <c r="N2452" t="s">
        <v>6922</v>
      </c>
      <c r="Q2452" t="s">
        <v>6923</v>
      </c>
      <c r="R2452" t="s">
        <v>377</v>
      </c>
      <c r="S2452" t="s">
        <v>6924</v>
      </c>
      <c r="T2452" t="s">
        <v>338</v>
      </c>
      <c r="U2452" t="s">
        <v>530</v>
      </c>
      <c r="W2452" t="s">
        <v>6925</v>
      </c>
      <c r="Z2452" t="s">
        <v>6921</v>
      </c>
      <c r="AA2452" t="s">
        <v>6922</v>
      </c>
      <c r="AD2452" t="s">
        <v>6923</v>
      </c>
      <c r="AE2452" t="s">
        <v>377</v>
      </c>
      <c r="AF2452" t="s">
        <v>6924</v>
      </c>
      <c r="AG2452" t="s">
        <v>338</v>
      </c>
      <c r="AH2452" t="s">
        <v>530</v>
      </c>
      <c r="AJ2452" t="s">
        <v>6925</v>
      </c>
      <c r="AL2452" t="s">
        <v>339</v>
      </c>
      <c r="AM2452">
        <v>1</v>
      </c>
      <c r="AN2452">
        <v>1</v>
      </c>
      <c r="AO2452">
        <v>31217</v>
      </c>
      <c r="AQ2452">
        <v>124466</v>
      </c>
      <c r="AR2452">
        <v>53900001</v>
      </c>
      <c r="AS2452" t="s">
        <v>1697</v>
      </c>
      <c r="AT2452" t="s">
        <v>104</v>
      </c>
      <c r="AW2452" t="s">
        <v>343</v>
      </c>
      <c r="BY2452" t="s">
        <v>342</v>
      </c>
      <c r="EQ2452">
        <v>247378</v>
      </c>
      <c r="ER2452" t="s">
        <v>6926</v>
      </c>
      <c r="EV2452">
        <v>17286881</v>
      </c>
      <c r="EW2452">
        <v>928</v>
      </c>
      <c r="EX2452">
        <v>220640</v>
      </c>
      <c r="EY2452" t="s">
        <v>6927</v>
      </c>
      <c r="EZ2452">
        <v>1</v>
      </c>
      <c r="FC2452">
        <v>95383</v>
      </c>
      <c r="FD2452" t="s">
        <v>1417</v>
      </c>
    </row>
    <row r="2453" spans="1:160" x14ac:dyDescent="0.3">
      <c r="A2453" t="str">
        <f>VLOOKUP(B2453,Table2[],3,FALSE)</f>
        <v>Digital</v>
      </c>
      <c r="B2453" t="str">
        <f>IF(OR(ISNUMBER(FIND("QVC",Z2453)),ISNUMBER(FIND("QVC",AL2453))),"QVC",IF(OR(ISNUMBER(FIND("NCO",H2453)),ISNUMBER(FIND("NCO",Y2453))), "NCO", IF(AL2453="consumer","PMD.com",VLOOKUP(LEFT(H2453,2),Tables!$E$1:$F$11,2,FALSE))))</f>
        <v>PMD.com</v>
      </c>
      <c r="C2453">
        <f t="shared" si="117"/>
        <v>51090030</v>
      </c>
      <c r="D2453">
        <f t="shared" si="118"/>
        <v>1</v>
      </c>
      <c r="E2453" t="str">
        <f t="shared" ca="1" si="116"/>
        <v>shifted orders shipped</v>
      </c>
      <c r="F2453" t="s">
        <v>3539</v>
      </c>
      <c r="G2453" t="s">
        <v>335</v>
      </c>
      <c r="H2453" t="s">
        <v>6920</v>
      </c>
      <c r="I2453" s="6">
        <v>44011.718055555553</v>
      </c>
      <c r="J2453" t="s">
        <v>16</v>
      </c>
      <c r="K2453" s="6">
        <v>44013.377916666665</v>
      </c>
      <c r="M2453" t="s">
        <v>6921</v>
      </c>
      <c r="N2453" t="s">
        <v>6922</v>
      </c>
      <c r="Q2453" t="s">
        <v>6923</v>
      </c>
      <c r="R2453" t="s">
        <v>377</v>
      </c>
      <c r="S2453" t="s">
        <v>6924</v>
      </c>
      <c r="T2453" t="s">
        <v>338</v>
      </c>
      <c r="U2453" t="s">
        <v>530</v>
      </c>
      <c r="W2453" t="s">
        <v>6925</v>
      </c>
      <c r="Z2453" t="s">
        <v>6921</v>
      </c>
      <c r="AA2453" t="s">
        <v>6922</v>
      </c>
      <c r="AD2453" t="s">
        <v>6923</v>
      </c>
      <c r="AE2453" t="s">
        <v>377</v>
      </c>
      <c r="AF2453" t="s">
        <v>6924</v>
      </c>
      <c r="AG2453" t="s">
        <v>338</v>
      </c>
      <c r="AH2453" t="s">
        <v>530</v>
      </c>
      <c r="AJ2453" t="s">
        <v>6925</v>
      </c>
      <c r="AL2453" t="s">
        <v>339</v>
      </c>
      <c r="AM2453">
        <v>1</v>
      </c>
      <c r="AN2453">
        <v>1</v>
      </c>
      <c r="AO2453">
        <v>6688</v>
      </c>
      <c r="AQ2453">
        <v>125960</v>
      </c>
      <c r="AR2453">
        <v>51090030</v>
      </c>
      <c r="AS2453" t="s">
        <v>3043</v>
      </c>
      <c r="AT2453" t="s">
        <v>628</v>
      </c>
      <c r="AW2453" t="s">
        <v>343</v>
      </c>
      <c r="BY2453" t="s">
        <v>342</v>
      </c>
      <c r="BZ2453" t="b">
        <v>0</v>
      </c>
      <c r="EQ2453">
        <v>243047</v>
      </c>
      <c r="ER2453" t="s">
        <v>6926</v>
      </c>
      <c r="EV2453">
        <v>17286881</v>
      </c>
      <c r="EW2453">
        <v>928</v>
      </c>
      <c r="EX2453">
        <v>220640</v>
      </c>
      <c r="EY2453" t="s">
        <v>6927</v>
      </c>
      <c r="EZ2453">
        <v>1</v>
      </c>
      <c r="FC2453">
        <v>95385</v>
      </c>
      <c r="FD2453" t="s">
        <v>3531</v>
      </c>
    </row>
    <row r="2454" spans="1:160" x14ac:dyDescent="0.3">
      <c r="A2454" t="str">
        <f>VLOOKUP(B2454,Table2[],3,FALSE)</f>
        <v>Digital</v>
      </c>
      <c r="B2454" t="str">
        <f>IF(OR(ISNUMBER(FIND("QVC",Z2454)),ISNUMBER(FIND("QVC",AL2454))),"QVC",IF(OR(ISNUMBER(FIND("NCO",H2454)),ISNUMBER(FIND("NCO",Y2454))), "NCO", IF(AL2454="consumer","PMD.com",VLOOKUP(LEFT(H2454,2),Tables!$E$1:$F$11,2,FALSE))))</f>
        <v>PMD.com</v>
      </c>
      <c r="C2454">
        <f t="shared" si="117"/>
        <v>57100001</v>
      </c>
      <c r="D2454">
        <f t="shared" si="118"/>
        <v>1</v>
      </c>
      <c r="E2454" t="str">
        <f t="shared" ca="1" si="116"/>
        <v>shifted orders shipped</v>
      </c>
      <c r="F2454" t="s">
        <v>3539</v>
      </c>
      <c r="G2454" t="s">
        <v>335</v>
      </c>
      <c r="H2454" t="s">
        <v>6920</v>
      </c>
      <c r="I2454" s="6">
        <v>44011.718055555553</v>
      </c>
      <c r="J2454" t="s">
        <v>16</v>
      </c>
      <c r="K2454" s="6">
        <v>44013.377916666665</v>
      </c>
      <c r="M2454" t="s">
        <v>6921</v>
      </c>
      <c r="N2454" t="s">
        <v>6922</v>
      </c>
      <c r="Q2454" t="s">
        <v>6923</v>
      </c>
      <c r="R2454" t="s">
        <v>377</v>
      </c>
      <c r="S2454" t="s">
        <v>6924</v>
      </c>
      <c r="T2454" t="s">
        <v>338</v>
      </c>
      <c r="U2454" t="s">
        <v>530</v>
      </c>
      <c r="W2454" t="s">
        <v>6925</v>
      </c>
      <c r="Z2454" t="s">
        <v>6921</v>
      </c>
      <c r="AA2454" t="s">
        <v>6922</v>
      </c>
      <c r="AD2454" t="s">
        <v>6923</v>
      </c>
      <c r="AE2454" t="s">
        <v>377</v>
      </c>
      <c r="AF2454" t="s">
        <v>6924</v>
      </c>
      <c r="AG2454" t="s">
        <v>338</v>
      </c>
      <c r="AH2454" t="s">
        <v>530</v>
      </c>
      <c r="AJ2454" t="s">
        <v>6925</v>
      </c>
      <c r="AL2454" t="s">
        <v>339</v>
      </c>
      <c r="AM2454">
        <v>1</v>
      </c>
      <c r="AN2454">
        <v>1</v>
      </c>
      <c r="AO2454">
        <v>2241</v>
      </c>
      <c r="AQ2454">
        <v>127090</v>
      </c>
      <c r="AR2454">
        <v>57100001</v>
      </c>
      <c r="AT2454" t="s">
        <v>1420</v>
      </c>
      <c r="AW2454" t="s">
        <v>340</v>
      </c>
      <c r="AX2454" t="s">
        <v>340</v>
      </c>
      <c r="AY2454" t="s">
        <v>348</v>
      </c>
      <c r="AZ2454" t="s">
        <v>1064</v>
      </c>
      <c r="BY2454" t="s">
        <v>342</v>
      </c>
      <c r="BZ2454" t="b">
        <v>0</v>
      </c>
      <c r="EQ2454">
        <v>248022</v>
      </c>
      <c r="ER2454" t="s">
        <v>6926</v>
      </c>
      <c r="EV2454">
        <v>17286881</v>
      </c>
      <c r="EW2454">
        <v>928</v>
      </c>
      <c r="EX2454">
        <v>220640</v>
      </c>
      <c r="EY2454" t="s">
        <v>6927</v>
      </c>
      <c r="EZ2454">
        <v>1</v>
      </c>
      <c r="FC2454">
        <v>95383</v>
      </c>
      <c r="FD2454" t="s">
        <v>1417</v>
      </c>
    </row>
    <row r="2455" spans="1:160" x14ac:dyDescent="0.3">
      <c r="A2455" t="str">
        <f>VLOOKUP(B2455,Table2[],3,FALSE)</f>
        <v>Digital</v>
      </c>
      <c r="B2455" t="str">
        <f>IF(OR(ISNUMBER(FIND("QVC",Z2455)),ISNUMBER(FIND("QVC",AL2455))),"QVC",IF(OR(ISNUMBER(FIND("NCO",H2455)),ISNUMBER(FIND("NCO",Y2455))), "NCO", IF(AL2455="consumer","PMD.com",VLOOKUP(LEFT(H2455,2),Tables!$E$1:$F$11,2,FALSE))))</f>
        <v>PMD.com</v>
      </c>
      <c r="C2455">
        <f t="shared" si="117"/>
        <v>51090030</v>
      </c>
      <c r="D2455">
        <f t="shared" si="118"/>
        <v>1</v>
      </c>
      <c r="E2455" t="str">
        <f t="shared" ca="1" si="116"/>
        <v>shifted orders shipped</v>
      </c>
      <c r="F2455" t="s">
        <v>3539</v>
      </c>
      <c r="G2455" t="s">
        <v>335</v>
      </c>
      <c r="H2455" t="s">
        <v>6920</v>
      </c>
      <c r="I2455" s="6">
        <v>44011.718055555553</v>
      </c>
      <c r="J2455" t="s">
        <v>16</v>
      </c>
      <c r="K2455" s="6">
        <v>44013.377916666665</v>
      </c>
      <c r="M2455" t="s">
        <v>6921</v>
      </c>
      <c r="N2455" t="s">
        <v>6922</v>
      </c>
      <c r="Q2455" t="s">
        <v>6923</v>
      </c>
      <c r="R2455" t="s">
        <v>377</v>
      </c>
      <c r="S2455" t="s">
        <v>6924</v>
      </c>
      <c r="T2455" t="s">
        <v>338</v>
      </c>
      <c r="U2455" t="s">
        <v>530</v>
      </c>
      <c r="W2455" t="s">
        <v>6925</v>
      </c>
      <c r="Z2455" t="s">
        <v>6921</v>
      </c>
      <c r="AA2455" t="s">
        <v>6922</v>
      </c>
      <c r="AD2455" t="s">
        <v>6923</v>
      </c>
      <c r="AE2455" t="s">
        <v>377</v>
      </c>
      <c r="AF2455" t="s">
        <v>6924</v>
      </c>
      <c r="AG2455" t="s">
        <v>338</v>
      </c>
      <c r="AH2455" t="s">
        <v>530</v>
      </c>
      <c r="AJ2455" t="s">
        <v>6925</v>
      </c>
      <c r="AL2455" t="s">
        <v>339</v>
      </c>
      <c r="AM2455">
        <v>1</v>
      </c>
      <c r="AN2455">
        <v>1</v>
      </c>
      <c r="AO2455">
        <v>6688</v>
      </c>
      <c r="AQ2455">
        <v>125960</v>
      </c>
      <c r="AR2455">
        <v>51090030</v>
      </c>
      <c r="AS2455" t="s">
        <v>3043</v>
      </c>
      <c r="AT2455" t="s">
        <v>628</v>
      </c>
      <c r="AW2455" t="s">
        <v>343</v>
      </c>
      <c r="BY2455" t="s">
        <v>342</v>
      </c>
      <c r="BZ2455" t="b">
        <v>0</v>
      </c>
      <c r="EQ2455">
        <v>243047</v>
      </c>
      <c r="ER2455" t="s">
        <v>6926</v>
      </c>
      <c r="EV2455">
        <v>17286881</v>
      </c>
      <c r="EW2455">
        <v>928</v>
      </c>
      <c r="EX2455">
        <v>220640</v>
      </c>
      <c r="EY2455" t="s">
        <v>6927</v>
      </c>
      <c r="EZ2455">
        <v>1</v>
      </c>
      <c r="FC2455">
        <v>95383</v>
      </c>
      <c r="FD2455" t="s">
        <v>1417</v>
      </c>
    </row>
    <row r="2456" spans="1:160" x14ac:dyDescent="0.3">
      <c r="A2456" t="str">
        <f>VLOOKUP(B2456,Table2[],3,FALSE)</f>
        <v>Digital</v>
      </c>
      <c r="B2456" t="str">
        <f>IF(OR(ISNUMBER(FIND("QVC",Z2456)),ISNUMBER(FIND("QVC",AL2456))),"QVC",IF(OR(ISNUMBER(FIND("NCO",H2456)),ISNUMBER(FIND("NCO",Y2456))), "NCO", IF(AL2456="consumer","PMD.com",VLOOKUP(LEFT(H2456,2),Tables!$E$1:$F$11,2,FALSE))))</f>
        <v>PMD.com</v>
      </c>
      <c r="C2456">
        <f t="shared" si="117"/>
        <v>54010001</v>
      </c>
      <c r="D2456">
        <f t="shared" si="118"/>
        <v>1</v>
      </c>
      <c r="E2456" t="str">
        <f t="shared" ca="1" si="116"/>
        <v>shifted orders shipped</v>
      </c>
      <c r="F2456" t="s">
        <v>3539</v>
      </c>
      <c r="G2456" t="s">
        <v>335</v>
      </c>
      <c r="H2456" t="s">
        <v>6920</v>
      </c>
      <c r="I2456" s="6">
        <v>44011.718055555553</v>
      </c>
      <c r="J2456" t="s">
        <v>16</v>
      </c>
      <c r="K2456" s="6">
        <v>44013.377916666665</v>
      </c>
      <c r="M2456" t="s">
        <v>6921</v>
      </c>
      <c r="N2456" t="s">
        <v>6922</v>
      </c>
      <c r="Q2456" t="s">
        <v>6923</v>
      </c>
      <c r="R2456" t="s">
        <v>377</v>
      </c>
      <c r="S2456" t="s">
        <v>6924</v>
      </c>
      <c r="T2456" t="s">
        <v>338</v>
      </c>
      <c r="U2456" t="s">
        <v>530</v>
      </c>
      <c r="W2456" t="s">
        <v>6925</v>
      </c>
      <c r="Z2456" t="s">
        <v>6921</v>
      </c>
      <c r="AA2456" t="s">
        <v>6922</v>
      </c>
      <c r="AD2456" t="s">
        <v>6923</v>
      </c>
      <c r="AE2456" t="s">
        <v>377</v>
      </c>
      <c r="AF2456" t="s">
        <v>6924</v>
      </c>
      <c r="AG2456" t="s">
        <v>338</v>
      </c>
      <c r="AH2456" t="s">
        <v>530</v>
      </c>
      <c r="AJ2456" t="s">
        <v>6925</v>
      </c>
      <c r="AL2456" t="s">
        <v>339</v>
      </c>
      <c r="AM2456">
        <v>1</v>
      </c>
      <c r="AN2456">
        <v>1</v>
      </c>
      <c r="AO2456">
        <v>6300</v>
      </c>
      <c r="AQ2456">
        <v>124476</v>
      </c>
      <c r="AR2456">
        <v>54010001</v>
      </c>
      <c r="AS2456" t="s">
        <v>577</v>
      </c>
      <c r="AT2456" t="s">
        <v>35</v>
      </c>
      <c r="AW2456" t="s">
        <v>340</v>
      </c>
      <c r="AX2456">
        <v>0</v>
      </c>
      <c r="AY2456" t="s">
        <v>348</v>
      </c>
      <c r="AZ2456">
        <v>0</v>
      </c>
      <c r="BY2456" t="s">
        <v>342</v>
      </c>
      <c r="EQ2456">
        <v>252076</v>
      </c>
      <c r="ER2456" t="s">
        <v>6926</v>
      </c>
      <c r="EV2456">
        <v>17286881</v>
      </c>
      <c r="EW2456">
        <v>928</v>
      </c>
      <c r="EX2456">
        <v>220640</v>
      </c>
      <c r="EY2456" t="s">
        <v>6927</v>
      </c>
      <c r="EZ2456">
        <v>1</v>
      </c>
      <c r="FC2456">
        <v>95383</v>
      </c>
      <c r="FD2456" t="s">
        <v>1417</v>
      </c>
    </row>
    <row r="2457" spans="1:160" x14ac:dyDescent="0.3">
      <c r="A2457" t="str">
        <f>VLOOKUP(B2457,Table2[],3,FALSE)</f>
        <v>Digital</v>
      </c>
      <c r="B2457" t="str">
        <f>IF(OR(ISNUMBER(FIND("QVC",Z2457)),ISNUMBER(FIND("QVC",AL2457))),"QVC",IF(OR(ISNUMBER(FIND("NCO",H2457)),ISNUMBER(FIND("NCO",Y2457))), "NCO", IF(AL2457="consumer","PMD.com",VLOOKUP(LEFT(H2457,2),Tables!$E$1:$F$11,2,FALSE))))</f>
        <v>PMD.com</v>
      </c>
      <c r="C2457">
        <f t="shared" si="117"/>
        <v>53450001</v>
      </c>
      <c r="D2457">
        <f t="shared" si="118"/>
        <v>1</v>
      </c>
      <c r="E2457" t="str">
        <f t="shared" ca="1" si="116"/>
        <v>shifted orders shipped</v>
      </c>
      <c r="F2457" t="s">
        <v>3539</v>
      </c>
      <c r="G2457" t="s">
        <v>335</v>
      </c>
      <c r="H2457" t="s">
        <v>6920</v>
      </c>
      <c r="I2457" s="6">
        <v>44011.718055555553</v>
      </c>
      <c r="J2457" t="s">
        <v>16</v>
      </c>
      <c r="K2457" s="6">
        <v>44013.377916666665</v>
      </c>
      <c r="M2457" t="s">
        <v>6921</v>
      </c>
      <c r="N2457" t="s">
        <v>6922</v>
      </c>
      <c r="Q2457" t="s">
        <v>6923</v>
      </c>
      <c r="R2457" t="s">
        <v>377</v>
      </c>
      <c r="S2457" t="s">
        <v>6924</v>
      </c>
      <c r="T2457" t="s">
        <v>338</v>
      </c>
      <c r="U2457" t="s">
        <v>530</v>
      </c>
      <c r="W2457" t="s">
        <v>6925</v>
      </c>
      <c r="Z2457" t="s">
        <v>6921</v>
      </c>
      <c r="AA2457" t="s">
        <v>6922</v>
      </c>
      <c r="AD2457" t="s">
        <v>6923</v>
      </c>
      <c r="AE2457" t="s">
        <v>377</v>
      </c>
      <c r="AF2457" t="s">
        <v>6924</v>
      </c>
      <c r="AG2457" t="s">
        <v>338</v>
      </c>
      <c r="AH2457" t="s">
        <v>530</v>
      </c>
      <c r="AJ2457" t="s">
        <v>6925</v>
      </c>
      <c r="AL2457" t="s">
        <v>339</v>
      </c>
      <c r="AM2457">
        <v>1</v>
      </c>
      <c r="AN2457">
        <v>1</v>
      </c>
      <c r="AO2457">
        <v>6117</v>
      </c>
      <c r="AQ2457">
        <v>124723</v>
      </c>
      <c r="AR2457">
        <v>53450001</v>
      </c>
      <c r="AS2457" t="s">
        <v>89</v>
      </c>
      <c r="AT2457" t="s">
        <v>144</v>
      </c>
      <c r="AW2457" t="s">
        <v>340</v>
      </c>
      <c r="AX2457" t="s">
        <v>340</v>
      </c>
      <c r="AY2457" t="s">
        <v>345</v>
      </c>
      <c r="AZ2457">
        <v>0</v>
      </c>
      <c r="EQ2457">
        <v>252730</v>
      </c>
      <c r="ER2457" t="s">
        <v>6926</v>
      </c>
      <c r="EV2457">
        <v>17286881</v>
      </c>
      <c r="EW2457">
        <v>928</v>
      </c>
      <c r="EX2457">
        <v>220640</v>
      </c>
      <c r="EY2457" t="s">
        <v>6927</v>
      </c>
      <c r="EZ2457">
        <v>1</v>
      </c>
      <c r="FC2457">
        <v>53450001</v>
      </c>
      <c r="FD2457" t="s">
        <v>144</v>
      </c>
    </row>
    <row r="2458" spans="1:160" x14ac:dyDescent="0.3">
      <c r="A2458" t="str">
        <f>VLOOKUP(B2458,Table2[],3,FALSE)</f>
        <v>Digital</v>
      </c>
      <c r="B2458" t="str">
        <f>IF(OR(ISNUMBER(FIND("QVC",Z2458)),ISNUMBER(FIND("QVC",AL2458))),"QVC",IF(OR(ISNUMBER(FIND("NCO",H2458)),ISNUMBER(FIND("NCO",Y2458))), "NCO", IF(AL2458="consumer","PMD.com",VLOOKUP(LEFT(H2458,2),Tables!$E$1:$F$11,2,FALSE))))</f>
        <v>PMD.com</v>
      </c>
      <c r="C2458">
        <f t="shared" si="117"/>
        <v>51090030</v>
      </c>
      <c r="D2458">
        <f t="shared" si="118"/>
        <v>1</v>
      </c>
      <c r="E2458" t="str">
        <f t="shared" ca="1" si="116"/>
        <v>shifted orders shipped</v>
      </c>
      <c r="F2458" t="s">
        <v>3539</v>
      </c>
      <c r="G2458" t="s">
        <v>335</v>
      </c>
      <c r="H2458" t="s">
        <v>6928</v>
      </c>
      <c r="I2458" s="6">
        <v>44011.730717592596</v>
      </c>
      <c r="J2458" t="s">
        <v>16</v>
      </c>
      <c r="K2458" s="6">
        <v>44013.378263888888</v>
      </c>
      <c r="M2458" t="s">
        <v>6929</v>
      </c>
      <c r="N2458" t="s">
        <v>6930</v>
      </c>
      <c r="Q2458" t="s">
        <v>2230</v>
      </c>
      <c r="R2458" t="s">
        <v>400</v>
      </c>
      <c r="S2458">
        <v>15090</v>
      </c>
      <c r="T2458" t="s">
        <v>338</v>
      </c>
      <c r="U2458" t="s">
        <v>530</v>
      </c>
      <c r="W2458" t="s">
        <v>6931</v>
      </c>
      <c r="Z2458" t="s">
        <v>6929</v>
      </c>
      <c r="AA2458" t="s">
        <v>6930</v>
      </c>
      <c r="AD2458" t="s">
        <v>2230</v>
      </c>
      <c r="AE2458" t="s">
        <v>400</v>
      </c>
      <c r="AF2458">
        <v>15090</v>
      </c>
      <c r="AG2458" t="s">
        <v>338</v>
      </c>
      <c r="AH2458" t="s">
        <v>530</v>
      </c>
      <c r="AJ2458" t="s">
        <v>6931</v>
      </c>
      <c r="AL2458" t="s">
        <v>339</v>
      </c>
      <c r="AM2458">
        <v>1</v>
      </c>
      <c r="AN2458">
        <v>1</v>
      </c>
      <c r="AO2458">
        <v>6688</v>
      </c>
      <c r="AQ2458">
        <v>125960</v>
      </c>
      <c r="AR2458">
        <v>51090030</v>
      </c>
      <c r="AS2458" t="s">
        <v>3043</v>
      </c>
      <c r="AT2458" t="s">
        <v>628</v>
      </c>
      <c r="AW2458" t="s">
        <v>343</v>
      </c>
      <c r="BY2458" t="s">
        <v>342</v>
      </c>
      <c r="BZ2458" t="b">
        <v>0</v>
      </c>
      <c r="EQ2458">
        <v>243047</v>
      </c>
      <c r="ER2458" t="s">
        <v>6932</v>
      </c>
      <c r="EV2458">
        <v>17286891</v>
      </c>
      <c r="EW2458">
        <v>928</v>
      </c>
      <c r="EX2458">
        <v>220650</v>
      </c>
      <c r="EY2458" t="s">
        <v>6933</v>
      </c>
      <c r="EZ2458">
        <v>1</v>
      </c>
      <c r="FC2458">
        <v>95385</v>
      </c>
      <c r="FD2458" t="s">
        <v>3531</v>
      </c>
    </row>
    <row r="2459" spans="1:160" x14ac:dyDescent="0.3">
      <c r="A2459" t="str">
        <f>VLOOKUP(B2459,Table2[],3,FALSE)</f>
        <v>Digital</v>
      </c>
      <c r="B2459" t="str">
        <f>IF(OR(ISNUMBER(FIND("QVC",Z2459)),ISNUMBER(FIND("QVC",AL2459))),"QVC",IF(OR(ISNUMBER(FIND("NCO",H2459)),ISNUMBER(FIND("NCO",Y2459))), "NCO", IF(AL2459="consumer","PMD.com",VLOOKUP(LEFT(H2459,2),Tables!$E$1:$F$11,2,FALSE))))</f>
        <v>PMD.com</v>
      </c>
      <c r="C2459">
        <f t="shared" si="117"/>
        <v>535501</v>
      </c>
      <c r="D2459">
        <f t="shared" si="118"/>
        <v>1</v>
      </c>
      <c r="E2459" t="str">
        <f t="shared" ca="1" si="116"/>
        <v>shifted orders shipped</v>
      </c>
      <c r="F2459" t="s">
        <v>3539</v>
      </c>
      <c r="G2459" t="s">
        <v>335</v>
      </c>
      <c r="H2459" t="s">
        <v>6928</v>
      </c>
      <c r="I2459" s="6">
        <v>44011.730717592596</v>
      </c>
      <c r="J2459" t="s">
        <v>16</v>
      </c>
      <c r="K2459" s="6">
        <v>44013.378263888888</v>
      </c>
      <c r="M2459" t="s">
        <v>6929</v>
      </c>
      <c r="N2459" t="s">
        <v>6930</v>
      </c>
      <c r="Q2459" t="s">
        <v>2230</v>
      </c>
      <c r="R2459" t="s">
        <v>400</v>
      </c>
      <c r="S2459">
        <v>15090</v>
      </c>
      <c r="T2459" t="s">
        <v>338</v>
      </c>
      <c r="U2459" t="s">
        <v>530</v>
      </c>
      <c r="W2459" t="s">
        <v>6931</v>
      </c>
      <c r="Z2459" t="s">
        <v>6929</v>
      </c>
      <c r="AA2459" t="s">
        <v>6930</v>
      </c>
      <c r="AD2459" t="s">
        <v>2230</v>
      </c>
      <c r="AE2459" t="s">
        <v>400</v>
      </c>
      <c r="AF2459">
        <v>15090</v>
      </c>
      <c r="AG2459" t="s">
        <v>338</v>
      </c>
      <c r="AH2459" t="s">
        <v>530</v>
      </c>
      <c r="AJ2459" t="s">
        <v>6931</v>
      </c>
      <c r="AL2459" t="s">
        <v>339</v>
      </c>
      <c r="AM2459">
        <v>1</v>
      </c>
      <c r="AN2459">
        <v>1</v>
      </c>
      <c r="AO2459">
        <v>5715</v>
      </c>
      <c r="AQ2459">
        <v>124621</v>
      </c>
      <c r="AR2459">
        <v>535501</v>
      </c>
      <c r="AS2459" t="s">
        <v>158</v>
      </c>
      <c r="AT2459" t="s">
        <v>159</v>
      </c>
      <c r="AW2459" t="s">
        <v>340</v>
      </c>
      <c r="AX2459" t="s">
        <v>340</v>
      </c>
      <c r="AY2459" t="s">
        <v>351</v>
      </c>
      <c r="AZ2459" t="s">
        <v>441</v>
      </c>
      <c r="BY2459" t="s">
        <v>342</v>
      </c>
      <c r="EQ2459">
        <v>245276</v>
      </c>
      <c r="ER2459" t="s">
        <v>6932</v>
      </c>
      <c r="EV2459">
        <v>17286891</v>
      </c>
      <c r="EW2459">
        <v>928</v>
      </c>
      <c r="EX2459">
        <v>220650</v>
      </c>
      <c r="EY2459" t="s">
        <v>6933</v>
      </c>
      <c r="EZ2459">
        <v>1</v>
      </c>
      <c r="FC2459">
        <v>535501</v>
      </c>
      <c r="FD2459" t="s">
        <v>159</v>
      </c>
    </row>
    <row r="2460" spans="1:160" x14ac:dyDescent="0.3">
      <c r="A2460" t="str">
        <f>VLOOKUP(B2460,Table2[],3,FALSE)</f>
        <v>Digital</v>
      </c>
      <c r="B2460" t="str">
        <f>IF(OR(ISNUMBER(FIND("QVC",Z2460)),ISNUMBER(FIND("QVC",AL2460))),"QVC",IF(OR(ISNUMBER(FIND("NCO",H2460)),ISNUMBER(FIND("NCO",Y2460))), "NCO", IF(AL2460="consumer","PMD.com",VLOOKUP(LEFT(H2460,2),Tables!$E$1:$F$11,2,FALSE))))</f>
        <v>PMD.com</v>
      </c>
      <c r="C2460">
        <f t="shared" si="117"/>
        <v>52030001</v>
      </c>
      <c r="D2460">
        <f t="shared" si="118"/>
        <v>1</v>
      </c>
      <c r="E2460" t="str">
        <f t="shared" ca="1" si="116"/>
        <v>shifted orders shipped</v>
      </c>
      <c r="F2460" t="s">
        <v>3539</v>
      </c>
      <c r="G2460" t="s">
        <v>335</v>
      </c>
      <c r="H2460" t="s">
        <v>6928</v>
      </c>
      <c r="I2460" s="6">
        <v>44011.730717592596</v>
      </c>
      <c r="J2460" t="s">
        <v>16</v>
      </c>
      <c r="K2460" s="6">
        <v>44013.378263888888</v>
      </c>
      <c r="M2460" t="s">
        <v>6929</v>
      </c>
      <c r="N2460" t="s">
        <v>6930</v>
      </c>
      <c r="Q2460" t="s">
        <v>2230</v>
      </c>
      <c r="R2460" t="s">
        <v>400</v>
      </c>
      <c r="S2460">
        <v>15090</v>
      </c>
      <c r="T2460" t="s">
        <v>338</v>
      </c>
      <c r="U2460" t="s">
        <v>530</v>
      </c>
      <c r="W2460" t="s">
        <v>6931</v>
      </c>
      <c r="Z2460" t="s">
        <v>6929</v>
      </c>
      <c r="AA2460" t="s">
        <v>6930</v>
      </c>
      <c r="AD2460" t="s">
        <v>2230</v>
      </c>
      <c r="AE2460" t="s">
        <v>400</v>
      </c>
      <c r="AF2460">
        <v>15090</v>
      </c>
      <c r="AG2460" t="s">
        <v>338</v>
      </c>
      <c r="AH2460" t="s">
        <v>530</v>
      </c>
      <c r="AJ2460" t="s">
        <v>6931</v>
      </c>
      <c r="AL2460" t="s">
        <v>339</v>
      </c>
      <c r="AM2460">
        <v>1</v>
      </c>
      <c r="AN2460">
        <v>1</v>
      </c>
      <c r="AO2460">
        <v>5763</v>
      </c>
      <c r="AQ2460">
        <v>124432</v>
      </c>
      <c r="AR2460">
        <v>52030001</v>
      </c>
      <c r="AS2460" t="s">
        <v>147</v>
      </c>
      <c r="AT2460" t="s">
        <v>148</v>
      </c>
      <c r="AW2460" t="s">
        <v>340</v>
      </c>
      <c r="AX2460" t="s">
        <v>340</v>
      </c>
      <c r="AY2460" t="s">
        <v>423</v>
      </c>
      <c r="AZ2460">
        <v>0</v>
      </c>
      <c r="BY2460" t="s">
        <v>342</v>
      </c>
      <c r="EQ2460">
        <v>242566</v>
      </c>
      <c r="ER2460" t="s">
        <v>6932</v>
      </c>
      <c r="EV2460">
        <v>17286891</v>
      </c>
      <c r="EW2460">
        <v>928</v>
      </c>
      <c r="EX2460">
        <v>220650</v>
      </c>
      <c r="EY2460" t="s">
        <v>6933</v>
      </c>
      <c r="EZ2460">
        <v>1</v>
      </c>
      <c r="FC2460">
        <v>52030001</v>
      </c>
      <c r="FD2460" t="s">
        <v>148</v>
      </c>
    </row>
    <row r="2461" spans="1:160" x14ac:dyDescent="0.3">
      <c r="A2461" t="str">
        <f>VLOOKUP(B2461,Table2[],3,FALSE)</f>
        <v>Digital</v>
      </c>
      <c r="B2461" t="str">
        <f>IF(OR(ISNUMBER(FIND("QVC",Z2461)),ISNUMBER(FIND("QVC",AL2461))),"QVC",IF(OR(ISNUMBER(FIND("NCO",H2461)),ISNUMBER(FIND("NCO",Y2461))), "NCO", IF(AL2461="consumer","PMD.com",VLOOKUP(LEFT(H2461,2),Tables!$E$1:$F$11,2,FALSE))))</f>
        <v>PMD.com</v>
      </c>
      <c r="C2461">
        <f t="shared" si="117"/>
        <v>52430001</v>
      </c>
      <c r="D2461">
        <f t="shared" si="118"/>
        <v>1</v>
      </c>
      <c r="E2461" t="str">
        <f t="shared" ca="1" si="116"/>
        <v>shifted orders shipped</v>
      </c>
      <c r="F2461" t="s">
        <v>3539</v>
      </c>
      <c r="G2461" t="s">
        <v>335</v>
      </c>
      <c r="H2461" t="s">
        <v>6928</v>
      </c>
      <c r="I2461" s="6">
        <v>44011.730717592596</v>
      </c>
      <c r="J2461" t="s">
        <v>16</v>
      </c>
      <c r="K2461" s="6">
        <v>44013.378263888888</v>
      </c>
      <c r="M2461" t="s">
        <v>6929</v>
      </c>
      <c r="N2461" t="s">
        <v>6930</v>
      </c>
      <c r="Q2461" t="s">
        <v>2230</v>
      </c>
      <c r="R2461" t="s">
        <v>400</v>
      </c>
      <c r="S2461">
        <v>15090</v>
      </c>
      <c r="T2461" t="s">
        <v>338</v>
      </c>
      <c r="U2461" t="s">
        <v>530</v>
      </c>
      <c r="W2461" t="s">
        <v>6931</v>
      </c>
      <c r="Z2461" t="s">
        <v>6929</v>
      </c>
      <c r="AA2461" t="s">
        <v>6930</v>
      </c>
      <c r="AD2461" t="s">
        <v>2230</v>
      </c>
      <c r="AE2461" t="s">
        <v>400</v>
      </c>
      <c r="AF2461">
        <v>15090</v>
      </c>
      <c r="AG2461" t="s">
        <v>338</v>
      </c>
      <c r="AH2461" t="s">
        <v>530</v>
      </c>
      <c r="AJ2461" t="s">
        <v>6931</v>
      </c>
      <c r="AL2461" t="s">
        <v>339</v>
      </c>
      <c r="AM2461">
        <v>1</v>
      </c>
      <c r="AN2461">
        <v>1</v>
      </c>
      <c r="AO2461">
        <v>12063</v>
      </c>
      <c r="AQ2461">
        <v>127155</v>
      </c>
      <c r="AR2461">
        <v>52430001</v>
      </c>
      <c r="AS2461" t="s">
        <v>927</v>
      </c>
      <c r="AT2461" t="s">
        <v>75</v>
      </c>
      <c r="AW2461" t="s">
        <v>340</v>
      </c>
      <c r="AX2461" t="s">
        <v>340</v>
      </c>
      <c r="AY2461" t="s">
        <v>357</v>
      </c>
      <c r="AZ2461" t="s">
        <v>363</v>
      </c>
      <c r="BY2461" t="s">
        <v>342</v>
      </c>
      <c r="EQ2461">
        <v>249990</v>
      </c>
      <c r="ER2461" t="s">
        <v>6932</v>
      </c>
      <c r="EV2461">
        <v>17286891</v>
      </c>
      <c r="EW2461">
        <v>928</v>
      </c>
      <c r="EX2461">
        <v>220650</v>
      </c>
      <c r="EY2461" t="s">
        <v>6933</v>
      </c>
      <c r="EZ2461">
        <v>1</v>
      </c>
      <c r="FC2461">
        <v>95385</v>
      </c>
      <c r="FD2461" t="s">
        <v>3531</v>
      </c>
    </row>
    <row r="2462" spans="1:160" x14ac:dyDescent="0.3">
      <c r="A2462" t="str">
        <f>VLOOKUP(B2462,Table2[],3,FALSE)</f>
        <v>Digital</v>
      </c>
      <c r="B2462" t="str">
        <f>IF(OR(ISNUMBER(FIND("QVC",Z2462)),ISNUMBER(FIND("QVC",AL2462))),"QVC",IF(OR(ISNUMBER(FIND("NCO",H2462)),ISNUMBER(FIND("NCO",Y2462))), "NCO", IF(AL2462="consumer","PMD.com",VLOOKUP(LEFT(H2462,2),Tables!$E$1:$F$11,2,FALSE))))</f>
        <v>PMD.com</v>
      </c>
      <c r="C2462">
        <f t="shared" si="117"/>
        <v>5341030</v>
      </c>
      <c r="D2462">
        <f t="shared" si="118"/>
        <v>1</v>
      </c>
      <c r="E2462" t="str">
        <f t="shared" ca="1" si="116"/>
        <v>shifted orders shipped</v>
      </c>
      <c r="F2462" t="s">
        <v>3539</v>
      </c>
      <c r="G2462" t="s">
        <v>335</v>
      </c>
      <c r="H2462" t="s">
        <v>6928</v>
      </c>
      <c r="I2462" s="6">
        <v>44011.730717592596</v>
      </c>
      <c r="J2462" t="s">
        <v>16</v>
      </c>
      <c r="K2462" s="6">
        <v>44013.378263888888</v>
      </c>
      <c r="M2462" t="s">
        <v>6929</v>
      </c>
      <c r="N2462" t="s">
        <v>6930</v>
      </c>
      <c r="Q2462" t="s">
        <v>2230</v>
      </c>
      <c r="R2462" t="s">
        <v>400</v>
      </c>
      <c r="S2462">
        <v>15090</v>
      </c>
      <c r="T2462" t="s">
        <v>338</v>
      </c>
      <c r="U2462" t="s">
        <v>530</v>
      </c>
      <c r="W2462" t="s">
        <v>6931</v>
      </c>
      <c r="Z2462" t="s">
        <v>6929</v>
      </c>
      <c r="AA2462" t="s">
        <v>6930</v>
      </c>
      <c r="AD2462" t="s">
        <v>2230</v>
      </c>
      <c r="AE2462" t="s">
        <v>400</v>
      </c>
      <c r="AF2462">
        <v>15090</v>
      </c>
      <c r="AG2462" t="s">
        <v>338</v>
      </c>
      <c r="AH2462" t="s">
        <v>530</v>
      </c>
      <c r="AJ2462" t="s">
        <v>6931</v>
      </c>
      <c r="AL2462" t="s">
        <v>339</v>
      </c>
      <c r="AM2462">
        <v>1</v>
      </c>
      <c r="AN2462">
        <v>1</v>
      </c>
      <c r="AO2462">
        <v>12859</v>
      </c>
      <c r="AQ2462">
        <v>124642</v>
      </c>
      <c r="AR2462">
        <v>5341030</v>
      </c>
      <c r="AS2462" t="s">
        <v>925</v>
      </c>
      <c r="AT2462" t="s">
        <v>926</v>
      </c>
      <c r="AW2462" t="s">
        <v>366</v>
      </c>
      <c r="AX2462" t="s">
        <v>366</v>
      </c>
      <c r="AY2462" t="s">
        <v>345</v>
      </c>
      <c r="AZ2462" t="s">
        <v>346</v>
      </c>
      <c r="BY2462" t="s">
        <v>342</v>
      </c>
      <c r="EQ2462">
        <v>243275</v>
      </c>
      <c r="ER2462" t="s">
        <v>6932</v>
      </c>
      <c r="EV2462">
        <v>17286891</v>
      </c>
      <c r="EW2462">
        <v>928</v>
      </c>
      <c r="EX2462">
        <v>220650</v>
      </c>
      <c r="EY2462" t="s">
        <v>6933</v>
      </c>
      <c r="EZ2462">
        <v>1</v>
      </c>
      <c r="FC2462">
        <v>95385</v>
      </c>
      <c r="FD2462" t="s">
        <v>3531</v>
      </c>
    </row>
    <row r="2463" spans="1:160" x14ac:dyDescent="0.3">
      <c r="A2463" t="str">
        <f>VLOOKUP(B2463,Table2[],3,FALSE)</f>
        <v>Digital</v>
      </c>
      <c r="B2463" t="str">
        <f>IF(OR(ISNUMBER(FIND("QVC",Z2463)),ISNUMBER(FIND("QVC",AL2463))),"QVC",IF(OR(ISNUMBER(FIND("NCO",H2463)),ISNUMBER(FIND("NCO",Y2463))), "NCO", IF(AL2463="consumer","PMD.com",VLOOKUP(LEFT(H2463,2),Tables!$E$1:$F$11,2,FALSE))))</f>
        <v>PMD.com</v>
      </c>
      <c r="C2463">
        <f t="shared" si="117"/>
        <v>53200001</v>
      </c>
      <c r="D2463">
        <f t="shared" si="118"/>
        <v>1</v>
      </c>
      <c r="E2463" t="str">
        <f t="shared" ca="1" si="116"/>
        <v>shifted orders shipped</v>
      </c>
      <c r="F2463" t="s">
        <v>3539</v>
      </c>
      <c r="G2463" t="s">
        <v>335</v>
      </c>
      <c r="H2463" t="s">
        <v>6928</v>
      </c>
      <c r="I2463" s="6">
        <v>44011.730717592596</v>
      </c>
      <c r="J2463" t="s">
        <v>16</v>
      </c>
      <c r="K2463" s="6">
        <v>44013.378263888888</v>
      </c>
      <c r="M2463" t="s">
        <v>6929</v>
      </c>
      <c r="N2463" t="s">
        <v>6930</v>
      </c>
      <c r="Q2463" t="s">
        <v>2230</v>
      </c>
      <c r="R2463" t="s">
        <v>400</v>
      </c>
      <c r="S2463">
        <v>15090</v>
      </c>
      <c r="T2463" t="s">
        <v>338</v>
      </c>
      <c r="U2463" t="s">
        <v>530</v>
      </c>
      <c r="W2463" t="s">
        <v>6931</v>
      </c>
      <c r="Z2463" t="s">
        <v>6929</v>
      </c>
      <c r="AA2463" t="s">
        <v>6930</v>
      </c>
      <c r="AD2463" t="s">
        <v>2230</v>
      </c>
      <c r="AE2463" t="s">
        <v>400</v>
      </c>
      <c r="AF2463">
        <v>15090</v>
      </c>
      <c r="AG2463" t="s">
        <v>338</v>
      </c>
      <c r="AH2463" t="s">
        <v>530</v>
      </c>
      <c r="AJ2463" t="s">
        <v>6931</v>
      </c>
      <c r="AL2463" t="s">
        <v>339</v>
      </c>
      <c r="AM2463">
        <v>1</v>
      </c>
      <c r="AN2463">
        <v>1</v>
      </c>
      <c r="AO2463">
        <v>15189</v>
      </c>
      <c r="AQ2463">
        <v>123906</v>
      </c>
      <c r="AR2463">
        <v>53200001</v>
      </c>
      <c r="AS2463" t="s">
        <v>973</v>
      </c>
      <c r="AT2463" t="s">
        <v>50</v>
      </c>
      <c r="AW2463" t="s">
        <v>340</v>
      </c>
      <c r="AX2463" t="s">
        <v>340</v>
      </c>
      <c r="AY2463" t="s">
        <v>357</v>
      </c>
      <c r="AZ2463" t="s">
        <v>363</v>
      </c>
      <c r="BY2463" t="s">
        <v>342</v>
      </c>
      <c r="EQ2463">
        <v>252156</v>
      </c>
      <c r="ER2463" t="s">
        <v>6932</v>
      </c>
      <c r="EV2463">
        <v>17286891</v>
      </c>
      <c r="EW2463">
        <v>928</v>
      </c>
      <c r="EX2463">
        <v>220650</v>
      </c>
      <c r="EY2463" t="s">
        <v>6933</v>
      </c>
      <c r="EZ2463">
        <v>1</v>
      </c>
      <c r="FC2463">
        <v>53200001</v>
      </c>
      <c r="FD2463" t="s">
        <v>50</v>
      </c>
    </row>
    <row r="2464" spans="1:160" x14ac:dyDescent="0.3">
      <c r="A2464" t="str">
        <f>VLOOKUP(B2464,Table2[],3,FALSE)</f>
        <v>Digital</v>
      </c>
      <c r="B2464" t="str">
        <f>IF(OR(ISNUMBER(FIND("QVC",Z2464)),ISNUMBER(FIND("QVC",AL2464))),"QVC",IF(OR(ISNUMBER(FIND("NCO",H2464)),ISNUMBER(FIND("NCO",Y2464))), "NCO", IF(AL2464="consumer","PMD.com",VLOOKUP(LEFT(H2464,2),Tables!$E$1:$F$11,2,FALSE))))</f>
        <v>PMD.com</v>
      </c>
      <c r="C2464">
        <f t="shared" si="117"/>
        <v>55090001</v>
      </c>
      <c r="D2464">
        <f t="shared" si="118"/>
        <v>1</v>
      </c>
      <c r="E2464" t="str">
        <f t="shared" ca="1" si="116"/>
        <v>shifted orders shipped</v>
      </c>
      <c r="F2464" t="s">
        <v>3539</v>
      </c>
      <c r="G2464" t="s">
        <v>335</v>
      </c>
      <c r="H2464" t="s">
        <v>6928</v>
      </c>
      <c r="I2464" s="6">
        <v>44011.730717592596</v>
      </c>
      <c r="J2464" t="s">
        <v>16</v>
      </c>
      <c r="K2464" s="6">
        <v>44013.378263888888</v>
      </c>
      <c r="M2464" t="s">
        <v>6929</v>
      </c>
      <c r="N2464" t="s">
        <v>6930</v>
      </c>
      <c r="Q2464" t="s">
        <v>2230</v>
      </c>
      <c r="R2464" t="s">
        <v>400</v>
      </c>
      <c r="S2464">
        <v>15090</v>
      </c>
      <c r="T2464" t="s">
        <v>338</v>
      </c>
      <c r="U2464" t="s">
        <v>530</v>
      </c>
      <c r="W2464" t="s">
        <v>6931</v>
      </c>
      <c r="Z2464" t="s">
        <v>6929</v>
      </c>
      <c r="AA2464" t="s">
        <v>6930</v>
      </c>
      <c r="AD2464" t="s">
        <v>2230</v>
      </c>
      <c r="AE2464" t="s">
        <v>400</v>
      </c>
      <c r="AF2464">
        <v>15090</v>
      </c>
      <c r="AG2464" t="s">
        <v>338</v>
      </c>
      <c r="AH2464" t="s">
        <v>530</v>
      </c>
      <c r="AJ2464" t="s">
        <v>6931</v>
      </c>
      <c r="AL2464" t="s">
        <v>339</v>
      </c>
      <c r="AM2464">
        <v>1</v>
      </c>
      <c r="AN2464">
        <v>1</v>
      </c>
      <c r="AO2464">
        <v>5013</v>
      </c>
      <c r="AQ2464">
        <v>124478</v>
      </c>
      <c r="AR2464">
        <v>55090001</v>
      </c>
      <c r="AS2464" t="s">
        <v>995</v>
      </c>
      <c r="AT2464" t="s">
        <v>165</v>
      </c>
      <c r="AW2464" t="s">
        <v>340</v>
      </c>
      <c r="AX2464" t="s">
        <v>340</v>
      </c>
      <c r="AY2464" t="s">
        <v>382</v>
      </c>
      <c r="AZ2464">
        <v>0</v>
      </c>
      <c r="BY2464" t="s">
        <v>342</v>
      </c>
      <c r="EQ2464">
        <v>251219</v>
      </c>
      <c r="ER2464" t="s">
        <v>6932</v>
      </c>
      <c r="EV2464">
        <v>17286891</v>
      </c>
      <c r="EW2464">
        <v>928</v>
      </c>
      <c r="EX2464">
        <v>220650</v>
      </c>
      <c r="EY2464" t="s">
        <v>6933</v>
      </c>
      <c r="EZ2464">
        <v>1</v>
      </c>
      <c r="FC2464">
        <v>55090001</v>
      </c>
      <c r="FD2464" t="s">
        <v>165</v>
      </c>
    </row>
    <row r="2465" spans="1:160" x14ac:dyDescent="0.3">
      <c r="A2465" t="str">
        <f>VLOOKUP(B2465,Table2[],3,FALSE)</f>
        <v>Digital</v>
      </c>
      <c r="B2465" t="str">
        <f>IF(OR(ISNUMBER(FIND("QVC",Z2465)),ISNUMBER(FIND("QVC",AL2465))),"QVC",IF(OR(ISNUMBER(FIND("NCO",H2465)),ISNUMBER(FIND("NCO",Y2465))), "NCO", IF(AL2465="consumer","PMD.com",VLOOKUP(LEFT(H2465,2),Tables!$E$1:$F$11,2,FALSE))))</f>
        <v>PMD.com</v>
      </c>
      <c r="C2465">
        <f t="shared" si="117"/>
        <v>53920001</v>
      </c>
      <c r="D2465">
        <f t="shared" si="118"/>
        <v>1</v>
      </c>
      <c r="E2465" t="str">
        <f t="shared" ca="1" si="116"/>
        <v>shifted orders shipped</v>
      </c>
      <c r="F2465" t="s">
        <v>3539</v>
      </c>
      <c r="G2465" t="s">
        <v>335</v>
      </c>
      <c r="H2465" t="s">
        <v>6928</v>
      </c>
      <c r="I2465" s="6">
        <v>44011.730717592596</v>
      </c>
      <c r="J2465" t="s">
        <v>16</v>
      </c>
      <c r="K2465" s="6">
        <v>44013.378263888888</v>
      </c>
      <c r="M2465" t="s">
        <v>6929</v>
      </c>
      <c r="N2465" t="s">
        <v>6930</v>
      </c>
      <c r="Q2465" t="s">
        <v>2230</v>
      </c>
      <c r="R2465" t="s">
        <v>400</v>
      </c>
      <c r="S2465">
        <v>15090</v>
      </c>
      <c r="T2465" t="s">
        <v>338</v>
      </c>
      <c r="U2465" t="s">
        <v>530</v>
      </c>
      <c r="W2465" t="s">
        <v>6931</v>
      </c>
      <c r="Z2465" t="s">
        <v>6929</v>
      </c>
      <c r="AA2465" t="s">
        <v>6930</v>
      </c>
      <c r="AD2465" t="s">
        <v>2230</v>
      </c>
      <c r="AE2465" t="s">
        <v>400</v>
      </c>
      <c r="AF2465">
        <v>15090</v>
      </c>
      <c r="AG2465" t="s">
        <v>338</v>
      </c>
      <c r="AH2465" t="s">
        <v>530</v>
      </c>
      <c r="AJ2465" t="s">
        <v>6931</v>
      </c>
      <c r="AL2465" t="s">
        <v>339</v>
      </c>
      <c r="AM2465">
        <v>1</v>
      </c>
      <c r="AN2465">
        <v>1</v>
      </c>
      <c r="AO2465">
        <v>14899</v>
      </c>
      <c r="AQ2465">
        <v>124468</v>
      </c>
      <c r="AR2465">
        <v>53920001</v>
      </c>
      <c r="AS2465">
        <v>9000000</v>
      </c>
      <c r="AT2465" t="s">
        <v>40</v>
      </c>
      <c r="AW2465" t="s">
        <v>343</v>
      </c>
      <c r="BY2465" t="s">
        <v>342</v>
      </c>
      <c r="EQ2465">
        <v>243396</v>
      </c>
      <c r="ER2465" t="s">
        <v>6932</v>
      </c>
      <c r="EV2465">
        <v>17286891</v>
      </c>
      <c r="EW2465">
        <v>928</v>
      </c>
      <c r="EX2465">
        <v>220650</v>
      </c>
      <c r="EY2465" t="s">
        <v>6933</v>
      </c>
      <c r="EZ2465">
        <v>1</v>
      </c>
      <c r="FC2465">
        <v>95385</v>
      </c>
      <c r="FD2465" t="s">
        <v>3531</v>
      </c>
    </row>
    <row r="2466" spans="1:160" x14ac:dyDescent="0.3">
      <c r="A2466" t="str">
        <f>VLOOKUP(B2466,Table2[],3,FALSE)</f>
        <v>Digital</v>
      </c>
      <c r="B2466" t="str">
        <f>IF(OR(ISNUMBER(FIND("QVC",Z2466)),ISNUMBER(FIND("QVC",AL2466))),"QVC",IF(OR(ISNUMBER(FIND("NCO",H2466)),ISNUMBER(FIND("NCO",Y2466))), "NCO", IF(AL2466="consumer","PMD.com",VLOOKUP(LEFT(H2466,2),Tables!$E$1:$F$11,2,FALSE))))</f>
        <v>PMD.com</v>
      </c>
      <c r="C2466">
        <f t="shared" si="117"/>
        <v>52460011</v>
      </c>
      <c r="D2466">
        <f t="shared" si="118"/>
        <v>1</v>
      </c>
      <c r="E2466" t="str">
        <f t="shared" ca="1" si="116"/>
        <v>shifted orders shipped</v>
      </c>
      <c r="F2466" t="s">
        <v>3539</v>
      </c>
      <c r="G2466" t="s">
        <v>335</v>
      </c>
      <c r="H2466" t="s">
        <v>6934</v>
      </c>
      <c r="I2466" s="6">
        <v>44011.710300925923</v>
      </c>
      <c r="J2466" t="s">
        <v>16</v>
      </c>
      <c r="K2466" s="6">
        <v>44013.378645833334</v>
      </c>
      <c r="M2466" t="s">
        <v>6935</v>
      </c>
      <c r="N2466" t="s">
        <v>6936</v>
      </c>
      <c r="Q2466" t="s">
        <v>433</v>
      </c>
      <c r="R2466" t="s">
        <v>400</v>
      </c>
      <c r="S2466" t="s">
        <v>6937</v>
      </c>
      <c r="T2466" t="s">
        <v>338</v>
      </c>
      <c r="U2466" t="s">
        <v>530</v>
      </c>
      <c r="W2466" t="s">
        <v>6938</v>
      </c>
      <c r="Z2466" t="s">
        <v>6935</v>
      </c>
      <c r="AA2466" t="s">
        <v>6936</v>
      </c>
      <c r="AD2466" t="s">
        <v>433</v>
      </c>
      <c r="AE2466" t="s">
        <v>400</v>
      </c>
      <c r="AF2466" t="s">
        <v>6937</v>
      </c>
      <c r="AG2466" t="s">
        <v>338</v>
      </c>
      <c r="AH2466" t="s">
        <v>530</v>
      </c>
      <c r="AJ2466" t="s">
        <v>6938</v>
      </c>
      <c r="AL2466" t="s">
        <v>339</v>
      </c>
      <c r="AM2466">
        <v>1</v>
      </c>
      <c r="AN2466">
        <v>1</v>
      </c>
      <c r="AO2466">
        <v>7278</v>
      </c>
      <c r="AQ2466">
        <v>127158</v>
      </c>
      <c r="AR2466">
        <v>52460011</v>
      </c>
      <c r="AS2466" t="s">
        <v>621</v>
      </c>
      <c r="AT2466" t="s">
        <v>171</v>
      </c>
      <c r="AW2466" t="s">
        <v>366</v>
      </c>
      <c r="AX2466" t="s">
        <v>366</v>
      </c>
      <c r="AY2466" t="s">
        <v>341</v>
      </c>
      <c r="AZ2466" t="s">
        <v>493</v>
      </c>
      <c r="BY2466" t="s">
        <v>342</v>
      </c>
      <c r="EQ2466">
        <v>251551</v>
      </c>
      <c r="ER2466" t="s">
        <v>6939</v>
      </c>
      <c r="EV2466">
        <v>17286878</v>
      </c>
      <c r="EW2466">
        <v>928</v>
      </c>
      <c r="EX2466">
        <v>220637</v>
      </c>
      <c r="EY2466" t="s">
        <v>6940</v>
      </c>
      <c r="EZ2466">
        <v>1</v>
      </c>
      <c r="FC2466">
        <v>52460011</v>
      </c>
      <c r="FD2466" t="s">
        <v>171</v>
      </c>
    </row>
    <row r="2467" spans="1:160" x14ac:dyDescent="0.3">
      <c r="A2467" t="str">
        <f>VLOOKUP(B2467,Table2[],3,FALSE)</f>
        <v>Digital</v>
      </c>
      <c r="B2467" t="str">
        <f>IF(OR(ISNUMBER(FIND("QVC",Z2467)),ISNUMBER(FIND("QVC",AL2467))),"QVC",IF(OR(ISNUMBER(FIND("NCO",H2467)),ISNUMBER(FIND("NCO",Y2467))), "NCO", IF(AL2467="consumer","PMD.com",VLOOKUP(LEFT(H2467,2),Tables!$E$1:$F$11,2,FALSE))))</f>
        <v>PMD.com</v>
      </c>
      <c r="C2467">
        <f t="shared" si="117"/>
        <v>53920001</v>
      </c>
      <c r="D2467">
        <f t="shared" si="118"/>
        <v>1</v>
      </c>
      <c r="E2467" t="str">
        <f t="shared" ca="1" si="116"/>
        <v>shifted orders shipped</v>
      </c>
      <c r="F2467" t="s">
        <v>3539</v>
      </c>
      <c r="G2467" t="s">
        <v>335</v>
      </c>
      <c r="H2467" t="s">
        <v>6934</v>
      </c>
      <c r="I2467" s="6">
        <v>44011.710300925923</v>
      </c>
      <c r="J2467" t="s">
        <v>16</v>
      </c>
      <c r="K2467" s="6">
        <v>44013.378645833334</v>
      </c>
      <c r="M2467" t="s">
        <v>6935</v>
      </c>
      <c r="N2467" t="s">
        <v>6936</v>
      </c>
      <c r="Q2467" t="s">
        <v>433</v>
      </c>
      <c r="R2467" t="s">
        <v>400</v>
      </c>
      <c r="S2467" t="s">
        <v>6937</v>
      </c>
      <c r="T2467" t="s">
        <v>338</v>
      </c>
      <c r="U2467" t="s">
        <v>530</v>
      </c>
      <c r="W2467" t="s">
        <v>6938</v>
      </c>
      <c r="Z2467" t="s">
        <v>6935</v>
      </c>
      <c r="AA2467" t="s">
        <v>6936</v>
      </c>
      <c r="AD2467" t="s">
        <v>433</v>
      </c>
      <c r="AE2467" t="s">
        <v>400</v>
      </c>
      <c r="AF2467" t="s">
        <v>6937</v>
      </c>
      <c r="AG2467" t="s">
        <v>338</v>
      </c>
      <c r="AH2467" t="s">
        <v>530</v>
      </c>
      <c r="AJ2467" t="s">
        <v>6938</v>
      </c>
      <c r="AL2467" t="s">
        <v>339</v>
      </c>
      <c r="AM2467">
        <v>1</v>
      </c>
      <c r="AN2467">
        <v>1</v>
      </c>
      <c r="AO2467">
        <v>14899</v>
      </c>
      <c r="AQ2467">
        <v>124468</v>
      </c>
      <c r="AR2467">
        <v>53920001</v>
      </c>
      <c r="AS2467">
        <v>9000000</v>
      </c>
      <c r="AT2467" t="s">
        <v>40</v>
      </c>
      <c r="AW2467" t="s">
        <v>343</v>
      </c>
      <c r="BY2467" t="s">
        <v>342</v>
      </c>
      <c r="EQ2467">
        <v>243396</v>
      </c>
      <c r="ER2467" t="s">
        <v>6939</v>
      </c>
      <c r="EV2467">
        <v>17286878</v>
      </c>
      <c r="EW2467">
        <v>928</v>
      </c>
      <c r="EX2467">
        <v>220637</v>
      </c>
      <c r="EY2467" t="s">
        <v>6940</v>
      </c>
      <c r="EZ2467">
        <v>1</v>
      </c>
      <c r="FC2467">
        <v>95385</v>
      </c>
      <c r="FD2467" t="s">
        <v>3531</v>
      </c>
    </row>
    <row r="2468" spans="1:160" x14ac:dyDescent="0.3">
      <c r="A2468" t="str">
        <f>VLOOKUP(B2468,Table2[],3,FALSE)</f>
        <v>Digital</v>
      </c>
      <c r="B2468" t="str">
        <f>IF(OR(ISNUMBER(FIND("QVC",Z2468)),ISNUMBER(FIND("QVC",AL2468))),"QVC",IF(OR(ISNUMBER(FIND("NCO",H2468)),ISNUMBER(FIND("NCO",Y2468))), "NCO", IF(AL2468="consumer","PMD.com",VLOOKUP(LEFT(H2468,2),Tables!$E$1:$F$11,2,FALSE))))</f>
        <v>PMD.com</v>
      </c>
      <c r="C2468">
        <f t="shared" si="117"/>
        <v>5341030</v>
      </c>
      <c r="D2468">
        <f t="shared" si="118"/>
        <v>1</v>
      </c>
      <c r="E2468" t="str">
        <f t="shared" ca="1" si="116"/>
        <v>shifted orders shipped</v>
      </c>
      <c r="F2468" t="s">
        <v>3539</v>
      </c>
      <c r="G2468" t="s">
        <v>335</v>
      </c>
      <c r="H2468" t="s">
        <v>6934</v>
      </c>
      <c r="I2468" s="6">
        <v>44011.710300925923</v>
      </c>
      <c r="J2468" t="s">
        <v>16</v>
      </c>
      <c r="K2468" s="6">
        <v>44013.378645833334</v>
      </c>
      <c r="M2468" t="s">
        <v>6935</v>
      </c>
      <c r="N2468" t="s">
        <v>6936</v>
      </c>
      <c r="Q2468" t="s">
        <v>433</v>
      </c>
      <c r="R2468" t="s">
        <v>400</v>
      </c>
      <c r="S2468" t="s">
        <v>6937</v>
      </c>
      <c r="T2468" t="s">
        <v>338</v>
      </c>
      <c r="U2468" t="s">
        <v>530</v>
      </c>
      <c r="W2468" t="s">
        <v>6938</v>
      </c>
      <c r="Z2468" t="s">
        <v>6935</v>
      </c>
      <c r="AA2468" t="s">
        <v>6936</v>
      </c>
      <c r="AD2468" t="s">
        <v>433</v>
      </c>
      <c r="AE2468" t="s">
        <v>400</v>
      </c>
      <c r="AF2468" t="s">
        <v>6937</v>
      </c>
      <c r="AG2468" t="s">
        <v>338</v>
      </c>
      <c r="AH2468" t="s">
        <v>530</v>
      </c>
      <c r="AJ2468" t="s">
        <v>6938</v>
      </c>
      <c r="AL2468" t="s">
        <v>339</v>
      </c>
      <c r="AM2468">
        <v>1</v>
      </c>
      <c r="AN2468">
        <v>1</v>
      </c>
      <c r="AO2468">
        <v>12859</v>
      </c>
      <c r="AQ2468">
        <v>124642</v>
      </c>
      <c r="AR2468">
        <v>5341030</v>
      </c>
      <c r="AS2468" t="s">
        <v>925</v>
      </c>
      <c r="AT2468" t="s">
        <v>926</v>
      </c>
      <c r="AW2468" t="s">
        <v>366</v>
      </c>
      <c r="AX2468" t="s">
        <v>366</v>
      </c>
      <c r="AY2468" t="s">
        <v>345</v>
      </c>
      <c r="AZ2468" t="s">
        <v>346</v>
      </c>
      <c r="BY2468" t="s">
        <v>342</v>
      </c>
      <c r="EQ2468">
        <v>243275</v>
      </c>
      <c r="ER2468" t="s">
        <v>6939</v>
      </c>
      <c r="EV2468">
        <v>17286878</v>
      </c>
      <c r="EW2468">
        <v>928</v>
      </c>
      <c r="EX2468">
        <v>220637</v>
      </c>
      <c r="EY2468" t="s">
        <v>6940</v>
      </c>
      <c r="EZ2468">
        <v>1</v>
      </c>
      <c r="FC2468">
        <v>95385</v>
      </c>
      <c r="FD2468" t="s">
        <v>3531</v>
      </c>
    </row>
    <row r="2469" spans="1:160" x14ac:dyDescent="0.3">
      <c r="A2469" t="str">
        <f>VLOOKUP(B2469,Table2[],3,FALSE)</f>
        <v>Digital</v>
      </c>
      <c r="B2469" t="str">
        <f>IF(OR(ISNUMBER(FIND("QVC",Z2469)),ISNUMBER(FIND("QVC",AL2469))),"QVC",IF(OR(ISNUMBER(FIND("NCO",H2469)),ISNUMBER(FIND("NCO",Y2469))), "NCO", IF(AL2469="consumer","PMD.com",VLOOKUP(LEFT(H2469,2),Tables!$E$1:$F$11,2,FALSE))))</f>
        <v>PMD.com</v>
      </c>
      <c r="C2469">
        <f t="shared" si="117"/>
        <v>52430001</v>
      </c>
      <c r="D2469">
        <f t="shared" si="118"/>
        <v>1</v>
      </c>
      <c r="E2469" t="str">
        <f t="shared" ca="1" si="116"/>
        <v>shifted orders shipped</v>
      </c>
      <c r="F2469" t="s">
        <v>3539</v>
      </c>
      <c r="G2469" t="s">
        <v>335</v>
      </c>
      <c r="H2469" t="s">
        <v>6934</v>
      </c>
      <c r="I2469" s="6">
        <v>44011.710300925923</v>
      </c>
      <c r="J2469" t="s">
        <v>16</v>
      </c>
      <c r="K2469" s="6">
        <v>44013.378645833334</v>
      </c>
      <c r="M2469" t="s">
        <v>6935</v>
      </c>
      <c r="N2469" t="s">
        <v>6936</v>
      </c>
      <c r="Q2469" t="s">
        <v>433</v>
      </c>
      <c r="R2469" t="s">
        <v>400</v>
      </c>
      <c r="S2469" t="s">
        <v>6937</v>
      </c>
      <c r="T2469" t="s">
        <v>338</v>
      </c>
      <c r="U2469" t="s">
        <v>530</v>
      </c>
      <c r="W2469" t="s">
        <v>6938</v>
      </c>
      <c r="Z2469" t="s">
        <v>6935</v>
      </c>
      <c r="AA2469" t="s">
        <v>6936</v>
      </c>
      <c r="AD2469" t="s">
        <v>433</v>
      </c>
      <c r="AE2469" t="s">
        <v>400</v>
      </c>
      <c r="AF2469" t="s">
        <v>6937</v>
      </c>
      <c r="AG2469" t="s">
        <v>338</v>
      </c>
      <c r="AH2469" t="s">
        <v>530</v>
      </c>
      <c r="AJ2469" t="s">
        <v>6938</v>
      </c>
      <c r="AL2469" t="s">
        <v>339</v>
      </c>
      <c r="AM2469">
        <v>1</v>
      </c>
      <c r="AN2469">
        <v>1</v>
      </c>
      <c r="AO2469">
        <v>12063</v>
      </c>
      <c r="AQ2469">
        <v>127155</v>
      </c>
      <c r="AR2469">
        <v>52430001</v>
      </c>
      <c r="AS2469" t="s">
        <v>927</v>
      </c>
      <c r="AT2469" t="s">
        <v>75</v>
      </c>
      <c r="AW2469" t="s">
        <v>340</v>
      </c>
      <c r="AX2469" t="s">
        <v>340</v>
      </c>
      <c r="AY2469" t="s">
        <v>357</v>
      </c>
      <c r="AZ2469" t="s">
        <v>363</v>
      </c>
      <c r="BY2469" t="s">
        <v>342</v>
      </c>
      <c r="EQ2469">
        <v>249990</v>
      </c>
      <c r="ER2469" t="s">
        <v>6939</v>
      </c>
      <c r="EV2469">
        <v>17286878</v>
      </c>
      <c r="EW2469">
        <v>928</v>
      </c>
      <c r="EX2469">
        <v>220637</v>
      </c>
      <c r="EY2469" t="s">
        <v>6940</v>
      </c>
      <c r="EZ2469">
        <v>1</v>
      </c>
      <c r="FC2469">
        <v>95385</v>
      </c>
      <c r="FD2469" t="s">
        <v>3531</v>
      </c>
    </row>
    <row r="2470" spans="1:160" x14ac:dyDescent="0.3">
      <c r="A2470" t="str">
        <f>VLOOKUP(B2470,Table2[],3,FALSE)</f>
        <v>Digital</v>
      </c>
      <c r="B2470" t="str">
        <f>IF(OR(ISNUMBER(FIND("QVC",Z2470)),ISNUMBER(FIND("QVC",AL2470))),"QVC",IF(OR(ISNUMBER(FIND("NCO",H2470)),ISNUMBER(FIND("NCO",Y2470))), "NCO", IF(AL2470="consumer","PMD.com",VLOOKUP(LEFT(H2470,2),Tables!$E$1:$F$11,2,FALSE))))</f>
        <v>PMD.com</v>
      </c>
      <c r="C2470">
        <f t="shared" si="117"/>
        <v>51080001</v>
      </c>
      <c r="D2470">
        <f t="shared" si="118"/>
        <v>1</v>
      </c>
      <c r="E2470" t="str">
        <f t="shared" ca="1" si="116"/>
        <v>shifted orders shipped</v>
      </c>
      <c r="F2470" t="s">
        <v>3539</v>
      </c>
      <c r="G2470" t="s">
        <v>335</v>
      </c>
      <c r="H2470" t="s">
        <v>6934</v>
      </c>
      <c r="I2470" s="6">
        <v>44011.710300925923</v>
      </c>
      <c r="J2470" t="s">
        <v>16</v>
      </c>
      <c r="K2470" s="6">
        <v>44013.378645833334</v>
      </c>
      <c r="M2470" t="s">
        <v>6935</v>
      </c>
      <c r="N2470" t="s">
        <v>6936</v>
      </c>
      <c r="Q2470" t="s">
        <v>433</v>
      </c>
      <c r="R2470" t="s">
        <v>400</v>
      </c>
      <c r="S2470" t="s">
        <v>6937</v>
      </c>
      <c r="T2470" t="s">
        <v>338</v>
      </c>
      <c r="U2470" t="s">
        <v>530</v>
      </c>
      <c r="W2470" t="s">
        <v>6938</v>
      </c>
      <c r="Z2470" t="s">
        <v>6935</v>
      </c>
      <c r="AA2470" t="s">
        <v>6936</v>
      </c>
      <c r="AD2470" t="s">
        <v>433</v>
      </c>
      <c r="AE2470" t="s">
        <v>400</v>
      </c>
      <c r="AF2470" t="s">
        <v>6937</v>
      </c>
      <c r="AG2470" t="s">
        <v>338</v>
      </c>
      <c r="AH2470" t="s">
        <v>530</v>
      </c>
      <c r="AJ2470" t="s">
        <v>6938</v>
      </c>
      <c r="AL2470" t="s">
        <v>339</v>
      </c>
      <c r="AM2470">
        <v>1</v>
      </c>
      <c r="AN2470">
        <v>1</v>
      </c>
      <c r="AO2470">
        <v>19656</v>
      </c>
      <c r="AQ2470">
        <v>124645</v>
      </c>
      <c r="AR2470">
        <v>51080001</v>
      </c>
      <c r="AS2470" t="s">
        <v>988</v>
      </c>
      <c r="AT2470" t="s">
        <v>57</v>
      </c>
      <c r="AW2470" t="s">
        <v>343</v>
      </c>
      <c r="BY2470" t="s">
        <v>342</v>
      </c>
      <c r="EQ2470">
        <v>251119</v>
      </c>
      <c r="ER2470" t="s">
        <v>6939</v>
      </c>
      <c r="EV2470">
        <v>17286878</v>
      </c>
      <c r="EW2470">
        <v>928</v>
      </c>
      <c r="EX2470">
        <v>220637</v>
      </c>
      <c r="EY2470" t="s">
        <v>6940</v>
      </c>
      <c r="EZ2470">
        <v>1</v>
      </c>
      <c r="FC2470">
        <v>51080001</v>
      </c>
      <c r="FD2470" t="s">
        <v>57</v>
      </c>
    </row>
    <row r="2471" spans="1:160" x14ac:dyDescent="0.3">
      <c r="A2471" t="str">
        <f>VLOOKUP(B2471,Table2[],3,FALSE)</f>
        <v>Digital</v>
      </c>
      <c r="B2471" t="str">
        <f>IF(OR(ISNUMBER(FIND("QVC",Z2471)),ISNUMBER(FIND("QVC",AL2471))),"QVC",IF(OR(ISNUMBER(FIND("NCO",H2471)),ISNUMBER(FIND("NCO",Y2471))), "NCO", IF(AL2471="consumer","PMD.com",VLOOKUP(LEFT(H2471,2),Tables!$E$1:$F$11,2,FALSE))))</f>
        <v>PMD.com</v>
      </c>
      <c r="C2471">
        <f t="shared" si="117"/>
        <v>51090030</v>
      </c>
      <c r="D2471">
        <f t="shared" si="118"/>
        <v>1</v>
      </c>
      <c r="E2471" t="str">
        <f t="shared" ca="1" si="116"/>
        <v>shifted orders shipped</v>
      </c>
      <c r="F2471" t="s">
        <v>3539</v>
      </c>
      <c r="G2471" t="s">
        <v>335</v>
      </c>
      <c r="H2471" t="s">
        <v>6934</v>
      </c>
      <c r="I2471" s="6">
        <v>44011.710300925923</v>
      </c>
      <c r="J2471" t="s">
        <v>16</v>
      </c>
      <c r="K2471" s="6">
        <v>44013.378645833334</v>
      </c>
      <c r="M2471" t="s">
        <v>6935</v>
      </c>
      <c r="N2471" t="s">
        <v>6936</v>
      </c>
      <c r="Q2471" t="s">
        <v>433</v>
      </c>
      <c r="R2471" t="s">
        <v>400</v>
      </c>
      <c r="S2471" t="s">
        <v>6937</v>
      </c>
      <c r="T2471" t="s">
        <v>338</v>
      </c>
      <c r="U2471" t="s">
        <v>530</v>
      </c>
      <c r="W2471" t="s">
        <v>6938</v>
      </c>
      <c r="Z2471" t="s">
        <v>6935</v>
      </c>
      <c r="AA2471" t="s">
        <v>6936</v>
      </c>
      <c r="AD2471" t="s">
        <v>433</v>
      </c>
      <c r="AE2471" t="s">
        <v>400</v>
      </c>
      <c r="AF2471" t="s">
        <v>6937</v>
      </c>
      <c r="AG2471" t="s">
        <v>338</v>
      </c>
      <c r="AH2471" t="s">
        <v>530</v>
      </c>
      <c r="AJ2471" t="s">
        <v>6938</v>
      </c>
      <c r="AL2471" t="s">
        <v>339</v>
      </c>
      <c r="AM2471">
        <v>1</v>
      </c>
      <c r="AN2471">
        <v>1</v>
      </c>
      <c r="AO2471">
        <v>6688</v>
      </c>
      <c r="AQ2471">
        <v>125960</v>
      </c>
      <c r="AR2471">
        <v>51090030</v>
      </c>
      <c r="AS2471" t="s">
        <v>3043</v>
      </c>
      <c r="AT2471" t="s">
        <v>628</v>
      </c>
      <c r="AW2471" t="s">
        <v>343</v>
      </c>
      <c r="BY2471" t="s">
        <v>342</v>
      </c>
      <c r="BZ2471" t="b">
        <v>0</v>
      </c>
      <c r="EQ2471">
        <v>243047</v>
      </c>
      <c r="ER2471" t="s">
        <v>6939</v>
      </c>
      <c r="EV2471">
        <v>17286878</v>
      </c>
      <c r="EW2471">
        <v>928</v>
      </c>
      <c r="EX2471">
        <v>220637</v>
      </c>
      <c r="EY2471" t="s">
        <v>6940</v>
      </c>
      <c r="EZ2471">
        <v>1</v>
      </c>
      <c r="FC2471">
        <v>95385</v>
      </c>
      <c r="FD2471" t="s">
        <v>3531</v>
      </c>
    </row>
    <row r="2472" spans="1:160" x14ac:dyDescent="0.3">
      <c r="A2472" t="str">
        <f>VLOOKUP(B2472,Table2[],3,FALSE)</f>
        <v>Digital</v>
      </c>
      <c r="B2472" t="str">
        <f>IF(OR(ISNUMBER(FIND("QVC",Z2472)),ISNUMBER(FIND("QVC",AL2472))),"QVC",IF(OR(ISNUMBER(FIND("NCO",H2472)),ISNUMBER(FIND("NCO",Y2472))), "NCO", IF(AL2472="consumer","PMD.com",VLOOKUP(LEFT(H2472,2),Tables!$E$1:$F$11,2,FALSE))))</f>
        <v>PMD.com</v>
      </c>
      <c r="C2472">
        <f t="shared" si="117"/>
        <v>535501</v>
      </c>
      <c r="D2472">
        <f t="shared" si="118"/>
        <v>1</v>
      </c>
      <c r="E2472" t="str">
        <f t="shared" ca="1" si="116"/>
        <v>shifted orders shipped</v>
      </c>
      <c r="F2472" t="s">
        <v>3539</v>
      </c>
      <c r="G2472" t="s">
        <v>335</v>
      </c>
      <c r="H2472" t="s">
        <v>6934</v>
      </c>
      <c r="I2472" s="6">
        <v>44011.710300925923</v>
      </c>
      <c r="J2472" t="s">
        <v>16</v>
      </c>
      <c r="K2472" s="6">
        <v>44013.378645833334</v>
      </c>
      <c r="M2472" t="s">
        <v>6935</v>
      </c>
      <c r="N2472" t="s">
        <v>6936</v>
      </c>
      <c r="Q2472" t="s">
        <v>433</v>
      </c>
      <c r="R2472" t="s">
        <v>400</v>
      </c>
      <c r="S2472" t="s">
        <v>6937</v>
      </c>
      <c r="T2472" t="s">
        <v>338</v>
      </c>
      <c r="U2472" t="s">
        <v>530</v>
      </c>
      <c r="W2472" t="s">
        <v>6938</v>
      </c>
      <c r="Z2472" t="s">
        <v>6935</v>
      </c>
      <c r="AA2472" t="s">
        <v>6936</v>
      </c>
      <c r="AD2472" t="s">
        <v>433</v>
      </c>
      <c r="AE2472" t="s">
        <v>400</v>
      </c>
      <c r="AF2472" t="s">
        <v>6937</v>
      </c>
      <c r="AG2472" t="s">
        <v>338</v>
      </c>
      <c r="AH2472" t="s">
        <v>530</v>
      </c>
      <c r="AJ2472" t="s">
        <v>6938</v>
      </c>
      <c r="AL2472" t="s">
        <v>339</v>
      </c>
      <c r="AM2472">
        <v>1</v>
      </c>
      <c r="AN2472">
        <v>1</v>
      </c>
      <c r="AO2472">
        <v>5715</v>
      </c>
      <c r="AQ2472">
        <v>124621</v>
      </c>
      <c r="AR2472">
        <v>535501</v>
      </c>
      <c r="AS2472" t="s">
        <v>158</v>
      </c>
      <c r="AT2472" t="s">
        <v>159</v>
      </c>
      <c r="AW2472" t="s">
        <v>340</v>
      </c>
      <c r="AX2472" t="s">
        <v>340</v>
      </c>
      <c r="AY2472" t="s">
        <v>351</v>
      </c>
      <c r="AZ2472" t="s">
        <v>441</v>
      </c>
      <c r="BY2472" t="s">
        <v>342</v>
      </c>
      <c r="EQ2472">
        <v>245276</v>
      </c>
      <c r="ER2472" t="s">
        <v>6939</v>
      </c>
      <c r="EV2472">
        <v>17286878</v>
      </c>
      <c r="EW2472">
        <v>928</v>
      </c>
      <c r="EX2472">
        <v>220637</v>
      </c>
      <c r="EY2472" t="s">
        <v>6940</v>
      </c>
      <c r="EZ2472">
        <v>1</v>
      </c>
      <c r="FC2472">
        <v>535501</v>
      </c>
      <c r="FD2472" t="s">
        <v>159</v>
      </c>
    </row>
    <row r="2473" spans="1:160" x14ac:dyDescent="0.3">
      <c r="A2473" t="str">
        <f>VLOOKUP(B2473,Table2[],3,FALSE)</f>
        <v>Digital</v>
      </c>
      <c r="B2473" t="str">
        <f>IF(OR(ISNUMBER(FIND("QVC",Z2473)),ISNUMBER(FIND("QVC",AL2473))),"QVC",IF(OR(ISNUMBER(FIND("NCO",H2473)),ISNUMBER(FIND("NCO",Y2473))), "NCO", IF(AL2473="consumer","PMD.com",VLOOKUP(LEFT(H2473,2),Tables!$E$1:$F$11,2,FALSE))))</f>
        <v>PMD.com</v>
      </c>
      <c r="C2473">
        <f t="shared" si="117"/>
        <v>51090030</v>
      </c>
      <c r="D2473">
        <f t="shared" si="118"/>
        <v>1</v>
      </c>
      <c r="E2473" t="str">
        <f t="shared" ca="1" si="116"/>
        <v>shifted orders shipped</v>
      </c>
      <c r="F2473" t="s">
        <v>3539</v>
      </c>
      <c r="G2473" t="s">
        <v>335</v>
      </c>
      <c r="H2473" t="s">
        <v>6941</v>
      </c>
      <c r="I2473" s="6">
        <v>44011.883761574078</v>
      </c>
      <c r="J2473" t="s">
        <v>16</v>
      </c>
      <c r="K2473" s="6">
        <v>44013.379004629627</v>
      </c>
      <c r="M2473" t="s">
        <v>1591</v>
      </c>
      <c r="N2473" t="s">
        <v>1592</v>
      </c>
      <c r="Q2473" t="s">
        <v>802</v>
      </c>
      <c r="R2473" t="s">
        <v>365</v>
      </c>
      <c r="S2473">
        <v>92562</v>
      </c>
      <c r="T2473" t="s">
        <v>338</v>
      </c>
      <c r="U2473" t="s">
        <v>530</v>
      </c>
      <c r="W2473" t="s">
        <v>1593</v>
      </c>
      <c r="Z2473" t="s">
        <v>1591</v>
      </c>
      <c r="AA2473" t="s">
        <v>1592</v>
      </c>
      <c r="AD2473" t="s">
        <v>802</v>
      </c>
      <c r="AE2473" t="s">
        <v>365</v>
      </c>
      <c r="AF2473">
        <v>92562</v>
      </c>
      <c r="AG2473" t="s">
        <v>338</v>
      </c>
      <c r="AH2473" t="s">
        <v>530</v>
      </c>
      <c r="AJ2473" t="s">
        <v>1593</v>
      </c>
      <c r="AL2473" t="s">
        <v>339</v>
      </c>
      <c r="AM2473">
        <v>1</v>
      </c>
      <c r="AN2473">
        <v>1</v>
      </c>
      <c r="AO2473">
        <v>6688</v>
      </c>
      <c r="AQ2473">
        <v>125960</v>
      </c>
      <c r="AR2473">
        <v>51090030</v>
      </c>
      <c r="AS2473" t="s">
        <v>3043</v>
      </c>
      <c r="AT2473" t="s">
        <v>628</v>
      </c>
      <c r="AW2473" t="s">
        <v>343</v>
      </c>
      <c r="BY2473" t="s">
        <v>342</v>
      </c>
      <c r="BZ2473" t="b">
        <v>0</v>
      </c>
      <c r="EQ2473">
        <v>243047</v>
      </c>
      <c r="ER2473" t="s">
        <v>6942</v>
      </c>
      <c r="EV2473">
        <v>17287129</v>
      </c>
      <c r="EW2473">
        <v>928</v>
      </c>
      <c r="EX2473">
        <v>220728</v>
      </c>
      <c r="EY2473" t="s">
        <v>6943</v>
      </c>
      <c r="EZ2473">
        <v>1</v>
      </c>
      <c r="FC2473">
        <v>95379</v>
      </c>
      <c r="FD2473" t="s">
        <v>985</v>
      </c>
    </row>
    <row r="2474" spans="1:160" x14ac:dyDescent="0.3">
      <c r="A2474" t="str">
        <f>VLOOKUP(B2474,Table2[],3,FALSE)</f>
        <v>Digital</v>
      </c>
      <c r="B2474" t="str">
        <f>IF(OR(ISNUMBER(FIND("QVC",Z2474)),ISNUMBER(FIND("QVC",AL2474))),"QVC",IF(OR(ISNUMBER(FIND("NCO",H2474)),ISNUMBER(FIND("NCO",Y2474))), "NCO", IF(AL2474="consumer","PMD.com",VLOOKUP(LEFT(H2474,2),Tables!$E$1:$F$11,2,FALSE))))</f>
        <v>PMD.com</v>
      </c>
      <c r="C2474">
        <f t="shared" si="117"/>
        <v>51010010</v>
      </c>
      <c r="D2474">
        <f t="shared" si="118"/>
        <v>1</v>
      </c>
      <c r="E2474" t="str">
        <f t="shared" ca="1" si="116"/>
        <v>shifted orders shipped</v>
      </c>
      <c r="F2474" t="s">
        <v>3539</v>
      </c>
      <c r="G2474" t="s">
        <v>335</v>
      </c>
      <c r="H2474" t="s">
        <v>6941</v>
      </c>
      <c r="I2474" s="6">
        <v>44011.883761574078</v>
      </c>
      <c r="J2474" t="s">
        <v>16</v>
      </c>
      <c r="K2474" s="6">
        <v>44013.379004629627</v>
      </c>
      <c r="M2474" t="s">
        <v>1591</v>
      </c>
      <c r="N2474" t="s">
        <v>1592</v>
      </c>
      <c r="Q2474" t="s">
        <v>802</v>
      </c>
      <c r="R2474" t="s">
        <v>365</v>
      </c>
      <c r="S2474">
        <v>92562</v>
      </c>
      <c r="T2474" t="s">
        <v>338</v>
      </c>
      <c r="U2474" t="s">
        <v>530</v>
      </c>
      <c r="W2474" t="s">
        <v>1593</v>
      </c>
      <c r="Z2474" t="s">
        <v>1591</v>
      </c>
      <c r="AA2474" t="s">
        <v>1592</v>
      </c>
      <c r="AD2474" t="s">
        <v>802</v>
      </c>
      <c r="AE2474" t="s">
        <v>365</v>
      </c>
      <c r="AF2474">
        <v>92562</v>
      </c>
      <c r="AG2474" t="s">
        <v>338</v>
      </c>
      <c r="AH2474" t="s">
        <v>530</v>
      </c>
      <c r="AJ2474" t="s">
        <v>1593</v>
      </c>
      <c r="AL2474" t="s">
        <v>339</v>
      </c>
      <c r="AM2474">
        <v>1</v>
      </c>
      <c r="AN2474">
        <v>1</v>
      </c>
      <c r="AO2474">
        <v>11922</v>
      </c>
      <c r="AQ2474">
        <v>125659</v>
      </c>
      <c r="AR2474">
        <v>51010010</v>
      </c>
      <c r="AS2474" t="s">
        <v>1060</v>
      </c>
      <c r="AT2474" t="s">
        <v>170</v>
      </c>
      <c r="AW2474" t="s">
        <v>343</v>
      </c>
      <c r="BY2474" t="s">
        <v>342</v>
      </c>
      <c r="EQ2474">
        <v>247972</v>
      </c>
      <c r="ER2474" t="s">
        <v>6942</v>
      </c>
      <c r="EV2474">
        <v>17287129</v>
      </c>
      <c r="EW2474">
        <v>928</v>
      </c>
      <c r="EX2474">
        <v>220728</v>
      </c>
      <c r="EY2474" t="s">
        <v>6943</v>
      </c>
      <c r="EZ2474">
        <v>1</v>
      </c>
      <c r="FC2474">
        <v>95379</v>
      </c>
      <c r="FD2474" t="s">
        <v>985</v>
      </c>
    </row>
    <row r="2475" spans="1:160" x14ac:dyDescent="0.3">
      <c r="A2475" t="str">
        <f>VLOOKUP(B2475,Table2[],3,FALSE)</f>
        <v>Digital</v>
      </c>
      <c r="B2475" t="str">
        <f>IF(OR(ISNUMBER(FIND("QVC",Z2475)),ISNUMBER(FIND("QVC",AL2475))),"QVC",IF(OR(ISNUMBER(FIND("NCO",H2475)),ISNUMBER(FIND("NCO",Y2475))), "NCO", IF(AL2475="consumer","PMD.com",VLOOKUP(LEFT(H2475,2),Tables!$E$1:$F$11,2,FALSE))))</f>
        <v>PMD.com</v>
      </c>
      <c r="C2475">
        <f t="shared" si="117"/>
        <v>53450051</v>
      </c>
      <c r="D2475">
        <f t="shared" si="118"/>
        <v>1</v>
      </c>
      <c r="E2475" t="str">
        <f t="shared" ca="1" si="116"/>
        <v>shifted orders shipped</v>
      </c>
      <c r="F2475" t="s">
        <v>3539</v>
      </c>
      <c r="G2475" t="s">
        <v>335</v>
      </c>
      <c r="H2475" t="s">
        <v>6941</v>
      </c>
      <c r="I2475" s="6">
        <v>44011.883761574078</v>
      </c>
      <c r="J2475" t="s">
        <v>16</v>
      </c>
      <c r="K2475" s="6">
        <v>44013.379004629627</v>
      </c>
      <c r="M2475" t="s">
        <v>1591</v>
      </c>
      <c r="N2475" t="s">
        <v>1592</v>
      </c>
      <c r="Q2475" t="s">
        <v>802</v>
      </c>
      <c r="R2475" t="s">
        <v>365</v>
      </c>
      <c r="S2475">
        <v>92562</v>
      </c>
      <c r="T2475" t="s">
        <v>338</v>
      </c>
      <c r="U2475" t="s">
        <v>530</v>
      </c>
      <c r="W2475" t="s">
        <v>1593</v>
      </c>
      <c r="Z2475" t="s">
        <v>1591</v>
      </c>
      <c r="AA2475" t="s">
        <v>1592</v>
      </c>
      <c r="AD2475" t="s">
        <v>802</v>
      </c>
      <c r="AE2475" t="s">
        <v>365</v>
      </c>
      <c r="AF2475">
        <v>92562</v>
      </c>
      <c r="AG2475" t="s">
        <v>338</v>
      </c>
      <c r="AH2475" t="s">
        <v>530</v>
      </c>
      <c r="AJ2475" t="s">
        <v>1593</v>
      </c>
      <c r="AL2475" t="s">
        <v>339</v>
      </c>
      <c r="AM2475">
        <v>1</v>
      </c>
      <c r="AN2475">
        <v>1</v>
      </c>
      <c r="AO2475">
        <v>59272</v>
      </c>
      <c r="AQ2475">
        <v>125624</v>
      </c>
      <c r="AR2475">
        <v>53450051</v>
      </c>
      <c r="AS2475" t="s">
        <v>865</v>
      </c>
      <c r="AT2475" t="s">
        <v>849</v>
      </c>
      <c r="AW2475" t="s">
        <v>343</v>
      </c>
      <c r="BY2475" t="s">
        <v>342</v>
      </c>
      <c r="EQ2475">
        <v>250837</v>
      </c>
      <c r="ER2475" t="s">
        <v>6942</v>
      </c>
      <c r="EV2475">
        <v>17287129</v>
      </c>
      <c r="EW2475">
        <v>928</v>
      </c>
      <c r="EX2475">
        <v>220728</v>
      </c>
      <c r="EY2475" t="s">
        <v>6943</v>
      </c>
      <c r="EZ2475">
        <v>1</v>
      </c>
      <c r="FC2475">
        <v>95379</v>
      </c>
      <c r="FD2475" t="s">
        <v>985</v>
      </c>
    </row>
    <row r="2476" spans="1:160" x14ac:dyDescent="0.3">
      <c r="A2476" t="str">
        <f>VLOOKUP(B2476,Table2[],3,FALSE)</f>
        <v>Digital</v>
      </c>
      <c r="B2476" t="str">
        <f>IF(OR(ISNUMBER(FIND("QVC",Z2476)),ISNUMBER(FIND("QVC",AL2476))),"QVC",IF(OR(ISNUMBER(FIND("NCO",H2476)),ISNUMBER(FIND("NCO",Y2476))), "NCO", IF(AL2476="consumer","PMD.com",VLOOKUP(LEFT(H2476,2),Tables!$E$1:$F$11,2,FALSE))))</f>
        <v>PMD.com</v>
      </c>
      <c r="C2476">
        <f t="shared" si="117"/>
        <v>55090001</v>
      </c>
      <c r="D2476">
        <f t="shared" si="118"/>
        <v>2</v>
      </c>
      <c r="E2476" t="str">
        <f t="shared" ca="1" si="116"/>
        <v>shifted orders shipped</v>
      </c>
      <c r="F2476" t="s">
        <v>3539</v>
      </c>
      <c r="G2476" t="s">
        <v>335</v>
      </c>
      <c r="H2476" t="s">
        <v>6941</v>
      </c>
      <c r="I2476" s="6">
        <v>44011.883761574078</v>
      </c>
      <c r="J2476" t="s">
        <v>16</v>
      </c>
      <c r="K2476" s="6">
        <v>44013.379004629627</v>
      </c>
      <c r="M2476" t="s">
        <v>1591</v>
      </c>
      <c r="N2476" t="s">
        <v>1592</v>
      </c>
      <c r="Q2476" t="s">
        <v>802</v>
      </c>
      <c r="R2476" t="s">
        <v>365</v>
      </c>
      <c r="S2476">
        <v>92562</v>
      </c>
      <c r="T2476" t="s">
        <v>338</v>
      </c>
      <c r="U2476" t="s">
        <v>530</v>
      </c>
      <c r="W2476" t="s">
        <v>1593</v>
      </c>
      <c r="Z2476" t="s">
        <v>1591</v>
      </c>
      <c r="AA2476" t="s">
        <v>1592</v>
      </c>
      <c r="AD2476" t="s">
        <v>802</v>
      </c>
      <c r="AE2476" t="s">
        <v>365</v>
      </c>
      <c r="AF2476">
        <v>92562</v>
      </c>
      <c r="AG2476" t="s">
        <v>338</v>
      </c>
      <c r="AH2476" t="s">
        <v>530</v>
      </c>
      <c r="AJ2476" t="s">
        <v>1593</v>
      </c>
      <c r="AL2476" t="s">
        <v>339</v>
      </c>
      <c r="AM2476">
        <v>2</v>
      </c>
      <c r="AN2476">
        <v>2</v>
      </c>
      <c r="AO2476">
        <v>5013</v>
      </c>
      <c r="AQ2476">
        <v>124478</v>
      </c>
      <c r="AR2476">
        <v>55090001</v>
      </c>
      <c r="AS2476" t="s">
        <v>995</v>
      </c>
      <c r="AT2476" t="s">
        <v>165</v>
      </c>
      <c r="AW2476" t="s">
        <v>340</v>
      </c>
      <c r="AX2476" t="s">
        <v>340</v>
      </c>
      <c r="AY2476" t="s">
        <v>382</v>
      </c>
      <c r="AZ2476">
        <v>0</v>
      </c>
      <c r="BY2476" t="s">
        <v>342</v>
      </c>
      <c r="EQ2476">
        <v>251219</v>
      </c>
      <c r="ER2476" t="s">
        <v>6942</v>
      </c>
      <c r="EV2476">
        <v>17287129</v>
      </c>
      <c r="EW2476">
        <v>928</v>
      </c>
      <c r="EX2476">
        <v>220728</v>
      </c>
      <c r="EY2476" t="s">
        <v>6943</v>
      </c>
      <c r="EZ2476">
        <v>1</v>
      </c>
      <c r="FC2476">
        <v>55090001</v>
      </c>
      <c r="FD2476" t="s">
        <v>165</v>
      </c>
    </row>
    <row r="2477" spans="1:160" x14ac:dyDescent="0.3">
      <c r="A2477" t="str">
        <f>VLOOKUP(B2477,Table2[],3,FALSE)</f>
        <v>Digital</v>
      </c>
      <c r="B2477" t="str">
        <f>IF(OR(ISNUMBER(FIND("QVC",Z2477)),ISNUMBER(FIND("QVC",AL2477))),"QVC",IF(OR(ISNUMBER(FIND("NCO",H2477)),ISNUMBER(FIND("NCO",Y2477))), "NCO", IF(AL2477="consumer","PMD.com",VLOOKUP(LEFT(H2477,2),Tables!$E$1:$F$11,2,FALSE))))</f>
        <v>PMD.com</v>
      </c>
      <c r="C2477">
        <f t="shared" si="117"/>
        <v>5341030</v>
      </c>
      <c r="D2477">
        <f t="shared" si="118"/>
        <v>1</v>
      </c>
      <c r="E2477" t="str">
        <f t="shared" ca="1" si="116"/>
        <v>shifted orders shipped</v>
      </c>
      <c r="F2477" t="s">
        <v>3539</v>
      </c>
      <c r="G2477" t="s">
        <v>335</v>
      </c>
      <c r="H2477" t="s">
        <v>6941</v>
      </c>
      <c r="I2477" s="6">
        <v>44011.883761574078</v>
      </c>
      <c r="J2477" t="s">
        <v>16</v>
      </c>
      <c r="K2477" s="6">
        <v>44013.379004629627</v>
      </c>
      <c r="M2477" t="s">
        <v>1591</v>
      </c>
      <c r="N2477" t="s">
        <v>1592</v>
      </c>
      <c r="Q2477" t="s">
        <v>802</v>
      </c>
      <c r="R2477" t="s">
        <v>365</v>
      </c>
      <c r="S2477">
        <v>92562</v>
      </c>
      <c r="T2477" t="s">
        <v>338</v>
      </c>
      <c r="U2477" t="s">
        <v>530</v>
      </c>
      <c r="W2477" t="s">
        <v>1593</v>
      </c>
      <c r="Z2477" t="s">
        <v>1591</v>
      </c>
      <c r="AA2477" t="s">
        <v>1592</v>
      </c>
      <c r="AD2477" t="s">
        <v>802</v>
      </c>
      <c r="AE2477" t="s">
        <v>365</v>
      </c>
      <c r="AF2477">
        <v>92562</v>
      </c>
      <c r="AG2477" t="s">
        <v>338</v>
      </c>
      <c r="AH2477" t="s">
        <v>530</v>
      </c>
      <c r="AJ2477" t="s">
        <v>1593</v>
      </c>
      <c r="AL2477" t="s">
        <v>339</v>
      </c>
      <c r="AM2477">
        <v>1</v>
      </c>
      <c r="AN2477">
        <v>1</v>
      </c>
      <c r="AO2477">
        <v>12859</v>
      </c>
      <c r="AQ2477">
        <v>124642</v>
      </c>
      <c r="AR2477">
        <v>5341030</v>
      </c>
      <c r="AS2477" t="s">
        <v>925</v>
      </c>
      <c r="AT2477" t="s">
        <v>926</v>
      </c>
      <c r="AW2477" t="s">
        <v>366</v>
      </c>
      <c r="AX2477" t="s">
        <v>366</v>
      </c>
      <c r="AY2477" t="s">
        <v>345</v>
      </c>
      <c r="AZ2477" t="s">
        <v>346</v>
      </c>
      <c r="BY2477" t="s">
        <v>342</v>
      </c>
      <c r="EQ2477">
        <v>243275</v>
      </c>
      <c r="ER2477" t="s">
        <v>6942</v>
      </c>
      <c r="EV2477">
        <v>17287129</v>
      </c>
      <c r="EW2477">
        <v>928</v>
      </c>
      <c r="EX2477">
        <v>220728</v>
      </c>
      <c r="EY2477" t="s">
        <v>6943</v>
      </c>
      <c r="EZ2477">
        <v>1</v>
      </c>
      <c r="FC2477">
        <v>95379</v>
      </c>
      <c r="FD2477" t="s">
        <v>985</v>
      </c>
    </row>
    <row r="2478" spans="1:160" x14ac:dyDescent="0.3">
      <c r="A2478" t="str">
        <f>VLOOKUP(B2478,Table2[],3,FALSE)</f>
        <v>Digital</v>
      </c>
      <c r="B2478" t="str">
        <f>IF(OR(ISNUMBER(FIND("QVC",Z2478)),ISNUMBER(FIND("QVC",AL2478))),"QVC",IF(OR(ISNUMBER(FIND("NCO",H2478)),ISNUMBER(FIND("NCO",Y2478))), "NCO", IF(AL2478="consumer","PMD.com",VLOOKUP(LEFT(H2478,2),Tables!$E$1:$F$11,2,FALSE))))</f>
        <v>PMD.com</v>
      </c>
      <c r="C2478">
        <f t="shared" si="117"/>
        <v>5341030</v>
      </c>
      <c r="D2478">
        <f t="shared" si="118"/>
        <v>1</v>
      </c>
      <c r="E2478" t="str">
        <f t="shared" ca="1" si="116"/>
        <v>shifted orders shipped</v>
      </c>
      <c r="F2478" t="s">
        <v>3539</v>
      </c>
      <c r="G2478" t="s">
        <v>335</v>
      </c>
      <c r="H2478" t="s">
        <v>6944</v>
      </c>
      <c r="I2478" s="6">
        <v>44011.910694444443</v>
      </c>
      <c r="J2478" t="s">
        <v>16</v>
      </c>
      <c r="K2478" s="6">
        <v>44013.37939814815</v>
      </c>
      <c r="M2478" t="s">
        <v>6945</v>
      </c>
      <c r="N2478" t="s">
        <v>6946</v>
      </c>
      <c r="Q2478" t="s">
        <v>421</v>
      </c>
      <c r="R2478" t="s">
        <v>365</v>
      </c>
      <c r="S2478">
        <v>90027</v>
      </c>
      <c r="T2478" t="s">
        <v>338</v>
      </c>
      <c r="U2478" t="s">
        <v>530</v>
      </c>
      <c r="W2478" t="s">
        <v>6947</v>
      </c>
      <c r="Z2478" t="s">
        <v>6945</v>
      </c>
      <c r="AA2478" t="s">
        <v>6946</v>
      </c>
      <c r="AD2478" t="s">
        <v>421</v>
      </c>
      <c r="AE2478" t="s">
        <v>365</v>
      </c>
      <c r="AF2478">
        <v>90027</v>
      </c>
      <c r="AG2478" t="s">
        <v>338</v>
      </c>
      <c r="AH2478" t="s">
        <v>530</v>
      </c>
      <c r="AJ2478" t="s">
        <v>6947</v>
      </c>
      <c r="AL2478" t="s">
        <v>339</v>
      </c>
      <c r="AM2478">
        <v>1</v>
      </c>
      <c r="AN2478">
        <v>1</v>
      </c>
      <c r="AO2478">
        <v>12859</v>
      </c>
      <c r="AQ2478">
        <v>124642</v>
      </c>
      <c r="AR2478">
        <v>5341030</v>
      </c>
      <c r="AS2478" t="s">
        <v>925</v>
      </c>
      <c r="AT2478" t="s">
        <v>926</v>
      </c>
      <c r="AW2478" t="s">
        <v>366</v>
      </c>
      <c r="AX2478" t="s">
        <v>366</v>
      </c>
      <c r="AY2478" t="s">
        <v>345</v>
      </c>
      <c r="AZ2478" t="s">
        <v>346</v>
      </c>
      <c r="BY2478" t="s">
        <v>342</v>
      </c>
      <c r="EQ2478">
        <v>243275</v>
      </c>
      <c r="ER2478" t="s">
        <v>6948</v>
      </c>
      <c r="EV2478">
        <v>17287136</v>
      </c>
      <c r="EW2478">
        <v>928</v>
      </c>
      <c r="EX2478">
        <v>220735</v>
      </c>
      <c r="EY2478" t="s">
        <v>6949</v>
      </c>
      <c r="EZ2478">
        <v>1</v>
      </c>
      <c r="FC2478">
        <v>95378</v>
      </c>
      <c r="FD2478" t="s">
        <v>1045</v>
      </c>
    </row>
    <row r="2479" spans="1:160" x14ac:dyDescent="0.3">
      <c r="A2479" t="str">
        <f>VLOOKUP(B2479,Table2[],3,FALSE)</f>
        <v>Digital</v>
      </c>
      <c r="B2479" t="str">
        <f>IF(OR(ISNUMBER(FIND("QVC",Z2479)),ISNUMBER(FIND("QVC",AL2479))),"QVC",IF(OR(ISNUMBER(FIND("NCO",H2479)),ISNUMBER(FIND("NCO",Y2479))), "NCO", IF(AL2479="consumer","PMD.com",VLOOKUP(LEFT(H2479,2),Tables!$E$1:$F$11,2,FALSE))))</f>
        <v>PMD.com</v>
      </c>
      <c r="C2479">
        <f t="shared" si="117"/>
        <v>51090001</v>
      </c>
      <c r="D2479">
        <f t="shared" si="118"/>
        <v>1</v>
      </c>
      <c r="E2479" t="str">
        <f t="shared" ca="1" si="116"/>
        <v>shifted orders shipped</v>
      </c>
      <c r="F2479" t="s">
        <v>3539</v>
      </c>
      <c r="G2479" t="s">
        <v>335</v>
      </c>
      <c r="H2479" t="s">
        <v>6944</v>
      </c>
      <c r="I2479" s="6">
        <v>44011.910694444443</v>
      </c>
      <c r="J2479" t="s">
        <v>16</v>
      </c>
      <c r="K2479" s="6">
        <v>44013.37939814815</v>
      </c>
      <c r="M2479" t="s">
        <v>6945</v>
      </c>
      <c r="N2479" t="s">
        <v>6946</v>
      </c>
      <c r="Q2479" t="s">
        <v>421</v>
      </c>
      <c r="R2479" t="s">
        <v>365</v>
      </c>
      <c r="S2479">
        <v>90027</v>
      </c>
      <c r="T2479" t="s">
        <v>338</v>
      </c>
      <c r="U2479" t="s">
        <v>530</v>
      </c>
      <c r="W2479" t="s">
        <v>6947</v>
      </c>
      <c r="Z2479" t="s">
        <v>6945</v>
      </c>
      <c r="AA2479" t="s">
        <v>6946</v>
      </c>
      <c r="AD2479" t="s">
        <v>421</v>
      </c>
      <c r="AE2479" t="s">
        <v>365</v>
      </c>
      <c r="AF2479">
        <v>90027</v>
      </c>
      <c r="AG2479" t="s">
        <v>338</v>
      </c>
      <c r="AH2479" t="s">
        <v>530</v>
      </c>
      <c r="AJ2479" t="s">
        <v>6947</v>
      </c>
      <c r="AL2479" t="s">
        <v>339</v>
      </c>
      <c r="AM2479">
        <v>1</v>
      </c>
      <c r="AN2479">
        <v>1</v>
      </c>
      <c r="AO2479">
        <v>4885</v>
      </c>
      <c r="AQ2479">
        <v>124202</v>
      </c>
      <c r="AR2479">
        <v>51090001</v>
      </c>
      <c r="AS2479" t="s">
        <v>1986</v>
      </c>
      <c r="AT2479" t="s">
        <v>60</v>
      </c>
      <c r="AW2479" t="s">
        <v>340</v>
      </c>
      <c r="AX2479" t="s">
        <v>340</v>
      </c>
      <c r="AY2479" t="s">
        <v>357</v>
      </c>
      <c r="AZ2479" t="s">
        <v>361</v>
      </c>
      <c r="BY2479" t="s">
        <v>342</v>
      </c>
      <c r="EQ2479">
        <v>250831</v>
      </c>
      <c r="ER2479" t="s">
        <v>6948</v>
      </c>
      <c r="EV2479">
        <v>17287136</v>
      </c>
      <c r="EW2479">
        <v>928</v>
      </c>
      <c r="EX2479">
        <v>220735</v>
      </c>
      <c r="EY2479" t="s">
        <v>6949</v>
      </c>
      <c r="EZ2479">
        <v>1</v>
      </c>
      <c r="FC2479">
        <v>95292</v>
      </c>
      <c r="FD2479" t="s">
        <v>511</v>
      </c>
    </row>
    <row r="2480" spans="1:160" x14ac:dyDescent="0.3">
      <c r="A2480" t="str">
        <f>VLOOKUP(B2480,Table2[],3,FALSE)</f>
        <v>Digital</v>
      </c>
      <c r="B2480" t="str">
        <f>IF(OR(ISNUMBER(FIND("QVC",Z2480)),ISNUMBER(FIND("QVC",AL2480))),"QVC",IF(OR(ISNUMBER(FIND("NCO",H2480)),ISNUMBER(FIND("NCO",Y2480))), "NCO", IF(AL2480="consumer","PMD.com",VLOOKUP(LEFT(H2480,2),Tables!$E$1:$F$11,2,FALSE))))</f>
        <v>PMD.com</v>
      </c>
      <c r="C2480">
        <f t="shared" si="117"/>
        <v>5341</v>
      </c>
      <c r="D2480">
        <f t="shared" si="118"/>
        <v>1</v>
      </c>
      <c r="E2480" t="str">
        <f t="shared" ca="1" si="116"/>
        <v>shifted orders shipped</v>
      </c>
      <c r="F2480" t="s">
        <v>3539</v>
      </c>
      <c r="G2480" t="s">
        <v>335</v>
      </c>
      <c r="H2480" t="s">
        <v>6944</v>
      </c>
      <c r="I2480" s="6">
        <v>44011.910694444443</v>
      </c>
      <c r="J2480" t="s">
        <v>16</v>
      </c>
      <c r="K2480" s="6">
        <v>44013.37939814815</v>
      </c>
      <c r="M2480" t="s">
        <v>6945</v>
      </c>
      <c r="N2480" t="s">
        <v>6946</v>
      </c>
      <c r="Q2480" t="s">
        <v>421</v>
      </c>
      <c r="R2480" t="s">
        <v>365</v>
      </c>
      <c r="S2480">
        <v>90027</v>
      </c>
      <c r="T2480" t="s">
        <v>338</v>
      </c>
      <c r="U2480" t="s">
        <v>530</v>
      </c>
      <c r="W2480" t="s">
        <v>6947</v>
      </c>
      <c r="Z2480" t="s">
        <v>6945</v>
      </c>
      <c r="AA2480" t="s">
        <v>6946</v>
      </c>
      <c r="AD2480" t="s">
        <v>421</v>
      </c>
      <c r="AE2480" t="s">
        <v>365</v>
      </c>
      <c r="AF2480">
        <v>90027</v>
      </c>
      <c r="AG2480" t="s">
        <v>338</v>
      </c>
      <c r="AH2480" t="s">
        <v>530</v>
      </c>
      <c r="AJ2480" t="s">
        <v>6947</v>
      </c>
      <c r="AL2480" t="s">
        <v>339</v>
      </c>
      <c r="AM2480">
        <v>1</v>
      </c>
      <c r="AN2480">
        <v>1</v>
      </c>
      <c r="AO2480">
        <v>15156</v>
      </c>
      <c r="AQ2480">
        <v>124187</v>
      </c>
      <c r="AR2480">
        <v>5341</v>
      </c>
      <c r="AS2480" t="s">
        <v>1851</v>
      </c>
      <c r="AT2480" t="s">
        <v>82</v>
      </c>
      <c r="AW2480" t="s">
        <v>340</v>
      </c>
      <c r="AX2480" t="s">
        <v>340</v>
      </c>
      <c r="AY2480" t="s">
        <v>345</v>
      </c>
      <c r="AZ2480" t="s">
        <v>346</v>
      </c>
      <c r="BY2480" t="s">
        <v>342</v>
      </c>
      <c r="EQ2480">
        <v>243643</v>
      </c>
      <c r="ER2480" t="s">
        <v>6948</v>
      </c>
      <c r="EV2480">
        <v>17287136</v>
      </c>
      <c r="EW2480">
        <v>928</v>
      </c>
      <c r="EX2480">
        <v>220735</v>
      </c>
      <c r="EY2480" t="s">
        <v>6949</v>
      </c>
      <c r="EZ2480">
        <v>1</v>
      </c>
      <c r="FC2480">
        <v>95292</v>
      </c>
      <c r="FD2480" t="s">
        <v>511</v>
      </c>
    </row>
    <row r="2481" spans="1:160" x14ac:dyDescent="0.3">
      <c r="A2481" t="str">
        <f>VLOOKUP(B2481,Table2[],3,FALSE)</f>
        <v>Digital</v>
      </c>
      <c r="B2481" t="str">
        <f>IF(OR(ISNUMBER(FIND("QVC",Z2481)),ISNUMBER(FIND("QVC",AL2481))),"QVC",IF(OR(ISNUMBER(FIND("NCO",H2481)),ISNUMBER(FIND("NCO",Y2481))), "NCO", IF(AL2481="consumer","PMD.com",VLOOKUP(LEFT(H2481,2),Tables!$E$1:$F$11,2,FALSE))))</f>
        <v>PMD.com</v>
      </c>
      <c r="C2481">
        <f t="shared" si="117"/>
        <v>52430001</v>
      </c>
      <c r="D2481">
        <f t="shared" si="118"/>
        <v>1</v>
      </c>
      <c r="E2481" t="str">
        <f t="shared" ca="1" si="116"/>
        <v>shifted orders shipped</v>
      </c>
      <c r="F2481" t="s">
        <v>3539</v>
      </c>
      <c r="G2481" t="s">
        <v>335</v>
      </c>
      <c r="H2481" t="s">
        <v>6944</v>
      </c>
      <c r="I2481" s="6">
        <v>44011.910694444443</v>
      </c>
      <c r="J2481" t="s">
        <v>16</v>
      </c>
      <c r="K2481" s="6">
        <v>44013.37939814815</v>
      </c>
      <c r="M2481" t="s">
        <v>6945</v>
      </c>
      <c r="N2481" t="s">
        <v>6946</v>
      </c>
      <c r="Q2481" t="s">
        <v>421</v>
      </c>
      <c r="R2481" t="s">
        <v>365</v>
      </c>
      <c r="S2481">
        <v>90027</v>
      </c>
      <c r="T2481" t="s">
        <v>338</v>
      </c>
      <c r="U2481" t="s">
        <v>530</v>
      </c>
      <c r="W2481" t="s">
        <v>6947</v>
      </c>
      <c r="Z2481" t="s">
        <v>6945</v>
      </c>
      <c r="AA2481" t="s">
        <v>6946</v>
      </c>
      <c r="AD2481" t="s">
        <v>421</v>
      </c>
      <c r="AE2481" t="s">
        <v>365</v>
      </c>
      <c r="AF2481">
        <v>90027</v>
      </c>
      <c r="AG2481" t="s">
        <v>338</v>
      </c>
      <c r="AH2481" t="s">
        <v>530</v>
      </c>
      <c r="AJ2481" t="s">
        <v>6947</v>
      </c>
      <c r="AL2481" t="s">
        <v>339</v>
      </c>
      <c r="AM2481">
        <v>1</v>
      </c>
      <c r="AN2481">
        <v>1</v>
      </c>
      <c r="AO2481">
        <v>12063</v>
      </c>
      <c r="AQ2481">
        <v>127155</v>
      </c>
      <c r="AR2481">
        <v>52430001</v>
      </c>
      <c r="AS2481" t="s">
        <v>927</v>
      </c>
      <c r="AT2481" t="s">
        <v>75</v>
      </c>
      <c r="AW2481" t="s">
        <v>340</v>
      </c>
      <c r="AX2481" t="s">
        <v>340</v>
      </c>
      <c r="AY2481" t="s">
        <v>357</v>
      </c>
      <c r="AZ2481" t="s">
        <v>363</v>
      </c>
      <c r="BY2481" t="s">
        <v>342</v>
      </c>
      <c r="EQ2481">
        <v>249990</v>
      </c>
      <c r="ER2481" t="s">
        <v>6948</v>
      </c>
      <c r="EV2481">
        <v>17287136</v>
      </c>
      <c r="EW2481">
        <v>928</v>
      </c>
      <c r="EX2481">
        <v>220735</v>
      </c>
      <c r="EY2481" t="s">
        <v>6949</v>
      </c>
      <c r="EZ2481">
        <v>1</v>
      </c>
      <c r="FC2481">
        <v>95292</v>
      </c>
      <c r="FD2481" t="s">
        <v>511</v>
      </c>
    </row>
    <row r="2482" spans="1:160" x14ac:dyDescent="0.3">
      <c r="A2482" t="str">
        <f>VLOOKUP(B2482,Table2[],3,FALSE)</f>
        <v>Digital</v>
      </c>
      <c r="B2482" t="str">
        <f>IF(OR(ISNUMBER(FIND("QVC",Z2482)),ISNUMBER(FIND("QVC",AL2482))),"QVC",IF(OR(ISNUMBER(FIND("NCO",H2482)),ISNUMBER(FIND("NCO",Y2482))), "NCO", IF(AL2482="consumer","PMD.com",VLOOKUP(LEFT(H2482,2),Tables!$E$1:$F$11,2,FALSE))))</f>
        <v>PMD.com</v>
      </c>
      <c r="C2482">
        <f t="shared" si="117"/>
        <v>51010010</v>
      </c>
      <c r="D2482">
        <f t="shared" si="118"/>
        <v>1</v>
      </c>
      <c r="E2482" t="str">
        <f t="shared" ca="1" si="116"/>
        <v>shifted orders shipped</v>
      </c>
      <c r="F2482" t="s">
        <v>3539</v>
      </c>
      <c r="G2482" t="s">
        <v>335</v>
      </c>
      <c r="H2482" t="s">
        <v>6944</v>
      </c>
      <c r="I2482" s="6">
        <v>44011.910694444443</v>
      </c>
      <c r="J2482" t="s">
        <v>16</v>
      </c>
      <c r="K2482" s="6">
        <v>44013.37939814815</v>
      </c>
      <c r="M2482" t="s">
        <v>6945</v>
      </c>
      <c r="N2482" t="s">
        <v>6946</v>
      </c>
      <c r="Q2482" t="s">
        <v>421</v>
      </c>
      <c r="R2482" t="s">
        <v>365</v>
      </c>
      <c r="S2482">
        <v>90027</v>
      </c>
      <c r="T2482" t="s">
        <v>338</v>
      </c>
      <c r="U2482" t="s">
        <v>530</v>
      </c>
      <c r="W2482" t="s">
        <v>6947</v>
      </c>
      <c r="Z2482" t="s">
        <v>6945</v>
      </c>
      <c r="AA2482" t="s">
        <v>6946</v>
      </c>
      <c r="AD2482" t="s">
        <v>421</v>
      </c>
      <c r="AE2482" t="s">
        <v>365</v>
      </c>
      <c r="AF2482">
        <v>90027</v>
      </c>
      <c r="AG2482" t="s">
        <v>338</v>
      </c>
      <c r="AH2482" t="s">
        <v>530</v>
      </c>
      <c r="AJ2482" t="s">
        <v>6947</v>
      </c>
      <c r="AL2482" t="s">
        <v>339</v>
      </c>
      <c r="AM2482">
        <v>1</v>
      </c>
      <c r="AN2482">
        <v>1</v>
      </c>
      <c r="AO2482">
        <v>11922</v>
      </c>
      <c r="AQ2482">
        <v>125659</v>
      </c>
      <c r="AR2482">
        <v>51010010</v>
      </c>
      <c r="AS2482" t="s">
        <v>1060</v>
      </c>
      <c r="AT2482" t="s">
        <v>170</v>
      </c>
      <c r="AW2482" t="s">
        <v>343</v>
      </c>
      <c r="BY2482" t="s">
        <v>342</v>
      </c>
      <c r="EQ2482">
        <v>247972</v>
      </c>
      <c r="ER2482" t="s">
        <v>6948</v>
      </c>
      <c r="EV2482">
        <v>17287136</v>
      </c>
      <c r="EW2482">
        <v>928</v>
      </c>
      <c r="EX2482">
        <v>220735</v>
      </c>
      <c r="EY2482" t="s">
        <v>6949</v>
      </c>
      <c r="EZ2482">
        <v>1</v>
      </c>
      <c r="FC2482">
        <v>95378</v>
      </c>
      <c r="FD2482" t="s">
        <v>1045</v>
      </c>
    </row>
    <row r="2483" spans="1:160" x14ac:dyDescent="0.3">
      <c r="A2483" t="str">
        <f>VLOOKUP(B2483,Table2[],3,FALSE)</f>
        <v>Digital</v>
      </c>
      <c r="B2483" t="str">
        <f>IF(OR(ISNUMBER(FIND("QVC",Z2483)),ISNUMBER(FIND("QVC",AL2483))),"QVC",IF(OR(ISNUMBER(FIND("NCO",H2483)),ISNUMBER(FIND("NCO",Y2483))), "NCO", IF(AL2483="consumer","PMD.com",VLOOKUP(LEFT(H2483,2),Tables!$E$1:$F$11,2,FALSE))))</f>
        <v>PMD.com</v>
      </c>
      <c r="C2483">
        <f t="shared" si="117"/>
        <v>51090030</v>
      </c>
      <c r="D2483">
        <f t="shared" si="118"/>
        <v>1</v>
      </c>
      <c r="E2483" t="str">
        <f t="shared" ca="1" si="116"/>
        <v>shifted orders shipped</v>
      </c>
      <c r="F2483" t="s">
        <v>3539</v>
      </c>
      <c r="G2483" t="s">
        <v>335</v>
      </c>
      <c r="H2483" t="s">
        <v>6944</v>
      </c>
      <c r="I2483" s="6">
        <v>44011.910694444443</v>
      </c>
      <c r="J2483" t="s">
        <v>16</v>
      </c>
      <c r="K2483" s="6">
        <v>44013.37939814815</v>
      </c>
      <c r="M2483" t="s">
        <v>6945</v>
      </c>
      <c r="N2483" t="s">
        <v>6946</v>
      </c>
      <c r="Q2483" t="s">
        <v>421</v>
      </c>
      <c r="R2483" t="s">
        <v>365</v>
      </c>
      <c r="S2483">
        <v>90027</v>
      </c>
      <c r="T2483" t="s">
        <v>338</v>
      </c>
      <c r="U2483" t="s">
        <v>530</v>
      </c>
      <c r="W2483" t="s">
        <v>6947</v>
      </c>
      <c r="Z2483" t="s">
        <v>6945</v>
      </c>
      <c r="AA2483" t="s">
        <v>6946</v>
      </c>
      <c r="AD2483" t="s">
        <v>421</v>
      </c>
      <c r="AE2483" t="s">
        <v>365</v>
      </c>
      <c r="AF2483">
        <v>90027</v>
      </c>
      <c r="AG2483" t="s">
        <v>338</v>
      </c>
      <c r="AH2483" t="s">
        <v>530</v>
      </c>
      <c r="AJ2483" t="s">
        <v>6947</v>
      </c>
      <c r="AL2483" t="s">
        <v>339</v>
      </c>
      <c r="AM2483">
        <v>1</v>
      </c>
      <c r="AN2483">
        <v>1</v>
      </c>
      <c r="AO2483">
        <v>6688</v>
      </c>
      <c r="AQ2483">
        <v>125960</v>
      </c>
      <c r="AR2483">
        <v>51090030</v>
      </c>
      <c r="AS2483" t="s">
        <v>3043</v>
      </c>
      <c r="AT2483" t="s">
        <v>628</v>
      </c>
      <c r="AW2483" t="s">
        <v>343</v>
      </c>
      <c r="BY2483" t="s">
        <v>342</v>
      </c>
      <c r="BZ2483" t="b">
        <v>0</v>
      </c>
      <c r="EQ2483">
        <v>243047</v>
      </c>
      <c r="ER2483" t="s">
        <v>6948</v>
      </c>
      <c r="EV2483">
        <v>17287136</v>
      </c>
      <c r="EW2483">
        <v>928</v>
      </c>
      <c r="EX2483">
        <v>220735</v>
      </c>
      <c r="EY2483" t="s">
        <v>6949</v>
      </c>
      <c r="EZ2483">
        <v>1</v>
      </c>
      <c r="FC2483">
        <v>95378</v>
      </c>
      <c r="FD2483" t="s">
        <v>1045</v>
      </c>
    </row>
    <row r="2484" spans="1:160" x14ac:dyDescent="0.3">
      <c r="A2484" t="str">
        <f>VLOOKUP(B2484,Table2[],3,FALSE)</f>
        <v>Digital</v>
      </c>
      <c r="B2484" t="str">
        <f>IF(OR(ISNUMBER(FIND("QVC",Z2484)),ISNUMBER(FIND("QVC",AL2484))),"QVC",IF(OR(ISNUMBER(FIND("NCO",H2484)),ISNUMBER(FIND("NCO",Y2484))), "NCO", IF(AL2484="consumer","PMD.com",VLOOKUP(LEFT(H2484,2),Tables!$E$1:$F$11,2,FALSE))))</f>
        <v>PMD.com</v>
      </c>
      <c r="C2484">
        <f t="shared" si="117"/>
        <v>5342</v>
      </c>
      <c r="D2484">
        <f t="shared" si="118"/>
        <v>1</v>
      </c>
      <c r="E2484" t="str">
        <f t="shared" ca="1" si="116"/>
        <v>shifted orders shipped</v>
      </c>
      <c r="F2484" t="s">
        <v>3539</v>
      </c>
      <c r="G2484" t="s">
        <v>335</v>
      </c>
      <c r="H2484" t="s">
        <v>6950</v>
      </c>
      <c r="I2484" s="6">
        <v>44007.899861111109</v>
      </c>
      <c r="J2484" t="s">
        <v>16</v>
      </c>
      <c r="K2484" s="6">
        <v>44013.379791666666</v>
      </c>
      <c r="M2484" t="s">
        <v>6951</v>
      </c>
      <c r="N2484" t="s">
        <v>6952</v>
      </c>
      <c r="O2484" t="s">
        <v>6953</v>
      </c>
      <c r="Q2484" t="s">
        <v>789</v>
      </c>
      <c r="R2484" t="s">
        <v>359</v>
      </c>
      <c r="S2484">
        <v>34209</v>
      </c>
      <c r="T2484" t="s">
        <v>338</v>
      </c>
      <c r="U2484" t="s">
        <v>530</v>
      </c>
      <c r="W2484" t="s">
        <v>6954</v>
      </c>
      <c r="Z2484" t="s">
        <v>6951</v>
      </c>
      <c r="AA2484" t="s">
        <v>6952</v>
      </c>
      <c r="AB2484" t="s">
        <v>6953</v>
      </c>
      <c r="AD2484" t="s">
        <v>789</v>
      </c>
      <c r="AE2484" t="s">
        <v>359</v>
      </c>
      <c r="AF2484">
        <v>34209</v>
      </c>
      <c r="AG2484" t="s">
        <v>338</v>
      </c>
      <c r="AH2484" t="s">
        <v>530</v>
      </c>
      <c r="AJ2484" t="s">
        <v>6954</v>
      </c>
      <c r="AL2484" t="s">
        <v>339</v>
      </c>
      <c r="AM2484">
        <v>1</v>
      </c>
      <c r="AN2484">
        <v>1</v>
      </c>
      <c r="AO2484">
        <v>13280</v>
      </c>
      <c r="AQ2484">
        <v>123849</v>
      </c>
      <c r="AR2484">
        <v>5342</v>
      </c>
      <c r="AS2484" t="s">
        <v>1867</v>
      </c>
      <c r="AT2484" t="s">
        <v>149</v>
      </c>
      <c r="AW2484" t="s">
        <v>340</v>
      </c>
      <c r="AX2484" t="s">
        <v>340</v>
      </c>
      <c r="AY2484" t="s">
        <v>345</v>
      </c>
      <c r="AZ2484" t="s">
        <v>346</v>
      </c>
      <c r="BY2484" t="s">
        <v>342</v>
      </c>
      <c r="EQ2484">
        <v>244853</v>
      </c>
      <c r="ER2484" t="s">
        <v>6955</v>
      </c>
      <c r="EV2484">
        <v>17287178</v>
      </c>
      <c r="EW2484">
        <v>928</v>
      </c>
      <c r="EX2484">
        <v>217754</v>
      </c>
      <c r="EY2484">
        <v>9.2748999964335493E+25</v>
      </c>
      <c r="EZ2484">
        <v>1</v>
      </c>
      <c r="FC2484">
        <v>5342</v>
      </c>
      <c r="FD2484" t="s">
        <v>149</v>
      </c>
    </row>
    <row r="2485" spans="1:160" x14ac:dyDescent="0.3">
      <c r="A2485" t="str">
        <f>VLOOKUP(B2485,Table2[],3,FALSE)</f>
        <v>Digital</v>
      </c>
      <c r="B2485" t="str">
        <f>IF(OR(ISNUMBER(FIND("QVC",Z2485)),ISNUMBER(FIND("QVC",AL2485))),"QVC",IF(OR(ISNUMBER(FIND("NCO",H2485)),ISNUMBER(FIND("NCO",Y2485))), "NCO", IF(AL2485="consumer","PMD.com",VLOOKUP(LEFT(H2485,2),Tables!$E$1:$F$11,2,FALSE))))</f>
        <v>PMD.com</v>
      </c>
      <c r="C2485">
        <f t="shared" si="117"/>
        <v>53440001</v>
      </c>
      <c r="D2485">
        <f t="shared" si="118"/>
        <v>1</v>
      </c>
      <c r="E2485" t="str">
        <f t="shared" ca="1" si="116"/>
        <v>shifted orders shipped</v>
      </c>
      <c r="F2485" t="s">
        <v>3539</v>
      </c>
      <c r="G2485" t="s">
        <v>335</v>
      </c>
      <c r="H2485" t="s">
        <v>6950</v>
      </c>
      <c r="I2485" s="6">
        <v>44007.899861111109</v>
      </c>
      <c r="J2485" t="s">
        <v>16</v>
      </c>
      <c r="K2485" s="6">
        <v>44013.379791666666</v>
      </c>
      <c r="M2485" t="s">
        <v>6951</v>
      </c>
      <c r="N2485" t="s">
        <v>6952</v>
      </c>
      <c r="O2485" t="s">
        <v>6953</v>
      </c>
      <c r="Q2485" t="s">
        <v>789</v>
      </c>
      <c r="R2485" t="s">
        <v>359</v>
      </c>
      <c r="S2485">
        <v>34209</v>
      </c>
      <c r="T2485" t="s">
        <v>338</v>
      </c>
      <c r="U2485" t="s">
        <v>530</v>
      </c>
      <c r="W2485" t="s">
        <v>6954</v>
      </c>
      <c r="Z2485" t="s">
        <v>6951</v>
      </c>
      <c r="AA2485" t="s">
        <v>6952</v>
      </c>
      <c r="AB2485" t="s">
        <v>6953</v>
      </c>
      <c r="AD2485" t="s">
        <v>789</v>
      </c>
      <c r="AE2485" t="s">
        <v>359</v>
      </c>
      <c r="AF2485">
        <v>34209</v>
      </c>
      <c r="AG2485" t="s">
        <v>338</v>
      </c>
      <c r="AH2485" t="s">
        <v>530</v>
      </c>
      <c r="AJ2485" t="s">
        <v>6954</v>
      </c>
      <c r="AL2485" t="s">
        <v>339</v>
      </c>
      <c r="AM2485">
        <v>1</v>
      </c>
      <c r="AN2485">
        <v>1</v>
      </c>
      <c r="AO2485">
        <v>7642</v>
      </c>
      <c r="AQ2485">
        <v>124700</v>
      </c>
      <c r="AR2485">
        <v>53440001</v>
      </c>
      <c r="AS2485" t="s">
        <v>1240</v>
      </c>
      <c r="AT2485" t="s">
        <v>116</v>
      </c>
      <c r="AW2485" t="s">
        <v>340</v>
      </c>
      <c r="AX2485" t="s">
        <v>340</v>
      </c>
      <c r="AY2485" t="s">
        <v>345</v>
      </c>
      <c r="AZ2485" t="s">
        <v>345</v>
      </c>
      <c r="BY2485" t="s">
        <v>342</v>
      </c>
      <c r="EQ2485">
        <v>252960</v>
      </c>
      <c r="ER2485" t="s">
        <v>6955</v>
      </c>
      <c r="EV2485">
        <v>17287178</v>
      </c>
      <c r="EW2485">
        <v>928</v>
      </c>
      <c r="EX2485">
        <v>217754</v>
      </c>
      <c r="EY2485">
        <v>9.2748999964335493E+25</v>
      </c>
      <c r="EZ2485">
        <v>1</v>
      </c>
      <c r="FC2485">
        <v>53440001</v>
      </c>
      <c r="FD2485" t="s">
        <v>116</v>
      </c>
    </row>
    <row r="2486" spans="1:160" x14ac:dyDescent="0.3">
      <c r="A2486" t="str">
        <f>VLOOKUP(B2486,Table2[],3,FALSE)</f>
        <v>Digital</v>
      </c>
      <c r="B2486" t="str">
        <f>IF(OR(ISNUMBER(FIND("QVC",Z2486)),ISNUMBER(FIND("QVC",AL2486))),"QVC",IF(OR(ISNUMBER(FIND("NCO",H2486)),ISNUMBER(FIND("NCO",Y2486))), "NCO", IF(AL2486="consumer","PMD.com",VLOOKUP(LEFT(H2486,2),Tables!$E$1:$F$11,2,FALSE))))</f>
        <v>PMD.com</v>
      </c>
      <c r="C2486">
        <f t="shared" si="117"/>
        <v>53920001</v>
      </c>
      <c r="D2486">
        <f t="shared" si="118"/>
        <v>1</v>
      </c>
      <c r="E2486" t="str">
        <f t="shared" ca="1" si="116"/>
        <v>shifted orders shipped</v>
      </c>
      <c r="F2486" t="s">
        <v>3539</v>
      </c>
      <c r="G2486" t="s">
        <v>335</v>
      </c>
      <c r="H2486" t="s">
        <v>6956</v>
      </c>
      <c r="I2486" s="6">
        <v>44011.910729166666</v>
      </c>
      <c r="J2486" t="s">
        <v>16</v>
      </c>
      <c r="K2486" s="6">
        <v>44013.379837962966</v>
      </c>
      <c r="M2486" t="s">
        <v>986</v>
      </c>
      <c r="N2486" t="s">
        <v>1447</v>
      </c>
      <c r="Q2486" t="s">
        <v>1281</v>
      </c>
      <c r="R2486" t="s">
        <v>465</v>
      </c>
      <c r="S2486" t="s">
        <v>1448</v>
      </c>
      <c r="T2486" t="s">
        <v>338</v>
      </c>
      <c r="U2486" t="s">
        <v>530</v>
      </c>
      <c r="W2486" t="s">
        <v>1449</v>
      </c>
      <c r="Z2486" t="s">
        <v>986</v>
      </c>
      <c r="AA2486" t="s">
        <v>1447</v>
      </c>
      <c r="AD2486" t="s">
        <v>1281</v>
      </c>
      <c r="AE2486" t="s">
        <v>465</v>
      </c>
      <c r="AF2486" t="s">
        <v>1448</v>
      </c>
      <c r="AG2486" t="s">
        <v>338</v>
      </c>
      <c r="AH2486" t="s">
        <v>530</v>
      </c>
      <c r="AJ2486" t="s">
        <v>1449</v>
      </c>
      <c r="AL2486" t="s">
        <v>339</v>
      </c>
      <c r="AM2486">
        <v>1</v>
      </c>
      <c r="AN2486">
        <v>1</v>
      </c>
      <c r="AO2486">
        <v>14899</v>
      </c>
      <c r="AQ2486">
        <v>124468</v>
      </c>
      <c r="AR2486">
        <v>53920001</v>
      </c>
      <c r="AS2486">
        <v>9000000</v>
      </c>
      <c r="AT2486" t="s">
        <v>40</v>
      </c>
      <c r="AW2486" t="s">
        <v>343</v>
      </c>
      <c r="BY2486" t="s">
        <v>342</v>
      </c>
      <c r="EQ2486">
        <v>243396</v>
      </c>
      <c r="ER2486" t="s">
        <v>6957</v>
      </c>
      <c r="EV2486">
        <v>17287137</v>
      </c>
      <c r="EW2486">
        <v>928</v>
      </c>
      <c r="EX2486">
        <v>220736</v>
      </c>
      <c r="EY2486" t="s">
        <v>6958</v>
      </c>
      <c r="EZ2486">
        <v>1</v>
      </c>
      <c r="FC2486">
        <v>95385</v>
      </c>
      <c r="FD2486" t="s">
        <v>3531</v>
      </c>
    </row>
    <row r="2487" spans="1:160" x14ac:dyDescent="0.3">
      <c r="A2487" t="str">
        <f>VLOOKUP(B2487,Table2[],3,FALSE)</f>
        <v>Digital</v>
      </c>
      <c r="B2487" t="str">
        <f>IF(OR(ISNUMBER(FIND("QVC",Z2487)),ISNUMBER(FIND("QVC",AL2487))),"QVC",IF(OR(ISNUMBER(FIND("NCO",H2487)),ISNUMBER(FIND("NCO",Y2487))), "NCO", IF(AL2487="consumer","PMD.com",VLOOKUP(LEFT(H2487,2),Tables!$E$1:$F$11,2,FALSE))))</f>
        <v>PMD.com</v>
      </c>
      <c r="C2487">
        <f t="shared" si="117"/>
        <v>5341030</v>
      </c>
      <c r="D2487">
        <f t="shared" si="118"/>
        <v>1</v>
      </c>
      <c r="E2487" t="str">
        <f t="shared" ca="1" si="116"/>
        <v>shifted orders shipped</v>
      </c>
      <c r="F2487" t="s">
        <v>3539</v>
      </c>
      <c r="G2487" t="s">
        <v>335</v>
      </c>
      <c r="H2487" t="s">
        <v>6956</v>
      </c>
      <c r="I2487" s="6">
        <v>44011.910729166666</v>
      </c>
      <c r="J2487" t="s">
        <v>16</v>
      </c>
      <c r="K2487" s="6">
        <v>44013.379837962966</v>
      </c>
      <c r="M2487" t="s">
        <v>986</v>
      </c>
      <c r="N2487" t="s">
        <v>1447</v>
      </c>
      <c r="Q2487" t="s">
        <v>1281</v>
      </c>
      <c r="R2487" t="s">
        <v>465</v>
      </c>
      <c r="S2487" t="s">
        <v>1448</v>
      </c>
      <c r="T2487" t="s">
        <v>338</v>
      </c>
      <c r="U2487" t="s">
        <v>530</v>
      </c>
      <c r="W2487" t="s">
        <v>1449</v>
      </c>
      <c r="Z2487" t="s">
        <v>986</v>
      </c>
      <c r="AA2487" t="s">
        <v>1447</v>
      </c>
      <c r="AD2487" t="s">
        <v>1281</v>
      </c>
      <c r="AE2487" t="s">
        <v>465</v>
      </c>
      <c r="AF2487" t="s">
        <v>1448</v>
      </c>
      <c r="AG2487" t="s">
        <v>338</v>
      </c>
      <c r="AH2487" t="s">
        <v>530</v>
      </c>
      <c r="AJ2487" t="s">
        <v>1449</v>
      </c>
      <c r="AL2487" t="s">
        <v>339</v>
      </c>
      <c r="AM2487">
        <v>1</v>
      </c>
      <c r="AN2487">
        <v>1</v>
      </c>
      <c r="AO2487">
        <v>12859</v>
      </c>
      <c r="AQ2487">
        <v>124642</v>
      </c>
      <c r="AR2487">
        <v>5341030</v>
      </c>
      <c r="AS2487" t="s">
        <v>925</v>
      </c>
      <c r="AT2487" t="s">
        <v>926</v>
      </c>
      <c r="AW2487" t="s">
        <v>366</v>
      </c>
      <c r="AX2487" t="s">
        <v>366</v>
      </c>
      <c r="AY2487" t="s">
        <v>345</v>
      </c>
      <c r="AZ2487" t="s">
        <v>346</v>
      </c>
      <c r="BY2487" t="s">
        <v>342</v>
      </c>
      <c r="EQ2487">
        <v>243275</v>
      </c>
      <c r="ER2487" t="s">
        <v>6957</v>
      </c>
      <c r="EV2487">
        <v>17287137</v>
      </c>
      <c r="EW2487">
        <v>928</v>
      </c>
      <c r="EX2487">
        <v>220736</v>
      </c>
      <c r="EY2487" t="s">
        <v>6958</v>
      </c>
      <c r="EZ2487">
        <v>1</v>
      </c>
      <c r="FC2487">
        <v>95385</v>
      </c>
      <c r="FD2487" t="s">
        <v>3531</v>
      </c>
    </row>
    <row r="2488" spans="1:160" x14ac:dyDescent="0.3">
      <c r="A2488" t="str">
        <f>VLOOKUP(B2488,Table2[],3,FALSE)</f>
        <v>Digital</v>
      </c>
      <c r="B2488" t="str">
        <f>IF(OR(ISNUMBER(FIND("QVC",Z2488)),ISNUMBER(FIND("QVC",AL2488))),"QVC",IF(OR(ISNUMBER(FIND("NCO",H2488)),ISNUMBER(FIND("NCO",Y2488))), "NCO", IF(AL2488="consumer","PMD.com",VLOOKUP(LEFT(H2488,2),Tables!$E$1:$F$11,2,FALSE))))</f>
        <v>PMD.com</v>
      </c>
      <c r="C2488">
        <f t="shared" si="117"/>
        <v>52230001</v>
      </c>
      <c r="D2488">
        <f t="shared" si="118"/>
        <v>1</v>
      </c>
      <c r="E2488" t="str">
        <f t="shared" ca="1" si="116"/>
        <v>shifted orders shipped</v>
      </c>
      <c r="F2488" t="s">
        <v>3539</v>
      </c>
      <c r="G2488" t="s">
        <v>335</v>
      </c>
      <c r="H2488" t="s">
        <v>6956</v>
      </c>
      <c r="I2488" s="6">
        <v>44011.910729166666</v>
      </c>
      <c r="J2488" t="s">
        <v>16</v>
      </c>
      <c r="K2488" s="6">
        <v>44013.379837962966</v>
      </c>
      <c r="M2488" t="s">
        <v>986</v>
      </c>
      <c r="N2488" t="s">
        <v>1447</v>
      </c>
      <c r="Q2488" t="s">
        <v>1281</v>
      </c>
      <c r="R2488" t="s">
        <v>465</v>
      </c>
      <c r="S2488" t="s">
        <v>1448</v>
      </c>
      <c r="T2488" t="s">
        <v>338</v>
      </c>
      <c r="U2488" t="s">
        <v>530</v>
      </c>
      <c r="W2488" t="s">
        <v>1449</v>
      </c>
      <c r="Z2488" t="s">
        <v>986</v>
      </c>
      <c r="AA2488" t="s">
        <v>1447</v>
      </c>
      <c r="AD2488" t="s">
        <v>1281</v>
      </c>
      <c r="AE2488" t="s">
        <v>465</v>
      </c>
      <c r="AF2488" t="s">
        <v>1448</v>
      </c>
      <c r="AG2488" t="s">
        <v>338</v>
      </c>
      <c r="AH2488" t="s">
        <v>530</v>
      </c>
      <c r="AJ2488" t="s">
        <v>1449</v>
      </c>
      <c r="AL2488" t="s">
        <v>339</v>
      </c>
      <c r="AM2488">
        <v>1</v>
      </c>
      <c r="AN2488">
        <v>1</v>
      </c>
      <c r="AO2488">
        <v>1194</v>
      </c>
      <c r="AQ2488">
        <v>124434</v>
      </c>
      <c r="AR2488">
        <v>52230001</v>
      </c>
      <c r="AS2488" t="s">
        <v>105</v>
      </c>
      <c r="AT2488" t="s">
        <v>106</v>
      </c>
      <c r="AW2488" t="s">
        <v>340</v>
      </c>
      <c r="AX2488" t="s">
        <v>340</v>
      </c>
      <c r="AY2488" t="s">
        <v>341</v>
      </c>
      <c r="AZ2488">
        <v>0</v>
      </c>
      <c r="BY2488" t="s">
        <v>342</v>
      </c>
      <c r="EQ2488">
        <v>247324</v>
      </c>
      <c r="ER2488" t="s">
        <v>6957</v>
      </c>
      <c r="EV2488">
        <v>17287137</v>
      </c>
      <c r="EW2488">
        <v>928</v>
      </c>
      <c r="EX2488">
        <v>220736</v>
      </c>
      <c r="EY2488" t="s">
        <v>6958</v>
      </c>
      <c r="EZ2488">
        <v>1</v>
      </c>
      <c r="FC2488">
        <v>52230001</v>
      </c>
      <c r="FD2488" t="s">
        <v>106</v>
      </c>
    </row>
    <row r="2489" spans="1:160" x14ac:dyDescent="0.3">
      <c r="A2489" t="str">
        <f>VLOOKUP(B2489,Table2[],3,FALSE)</f>
        <v>Digital</v>
      </c>
      <c r="B2489" t="str">
        <f>IF(OR(ISNUMBER(FIND("QVC",Z2489)),ISNUMBER(FIND("QVC",AL2489))),"QVC",IF(OR(ISNUMBER(FIND("NCO",H2489)),ISNUMBER(FIND("NCO",Y2489))), "NCO", IF(AL2489="consumer","PMD.com",VLOOKUP(LEFT(H2489,2),Tables!$E$1:$F$11,2,FALSE))))</f>
        <v>PMD.com</v>
      </c>
      <c r="C2489">
        <f t="shared" si="117"/>
        <v>52430001</v>
      </c>
      <c r="D2489">
        <f t="shared" si="118"/>
        <v>1</v>
      </c>
      <c r="E2489" t="str">
        <f t="shared" ca="1" si="116"/>
        <v>shifted orders shipped</v>
      </c>
      <c r="F2489" t="s">
        <v>3539</v>
      </c>
      <c r="G2489" t="s">
        <v>335</v>
      </c>
      <c r="H2489" t="s">
        <v>6956</v>
      </c>
      <c r="I2489" s="6">
        <v>44011.910729166666</v>
      </c>
      <c r="J2489" t="s">
        <v>16</v>
      </c>
      <c r="K2489" s="6">
        <v>44013.379837962966</v>
      </c>
      <c r="M2489" t="s">
        <v>986</v>
      </c>
      <c r="N2489" t="s">
        <v>1447</v>
      </c>
      <c r="Q2489" t="s">
        <v>1281</v>
      </c>
      <c r="R2489" t="s">
        <v>465</v>
      </c>
      <c r="S2489" t="s">
        <v>1448</v>
      </c>
      <c r="T2489" t="s">
        <v>338</v>
      </c>
      <c r="U2489" t="s">
        <v>530</v>
      </c>
      <c r="W2489" t="s">
        <v>1449</v>
      </c>
      <c r="Z2489" t="s">
        <v>986</v>
      </c>
      <c r="AA2489" t="s">
        <v>1447</v>
      </c>
      <c r="AD2489" t="s">
        <v>1281</v>
      </c>
      <c r="AE2489" t="s">
        <v>465</v>
      </c>
      <c r="AF2489" t="s">
        <v>1448</v>
      </c>
      <c r="AG2489" t="s">
        <v>338</v>
      </c>
      <c r="AH2489" t="s">
        <v>530</v>
      </c>
      <c r="AJ2489" t="s">
        <v>1449</v>
      </c>
      <c r="AL2489" t="s">
        <v>339</v>
      </c>
      <c r="AM2489">
        <v>1</v>
      </c>
      <c r="AN2489">
        <v>1</v>
      </c>
      <c r="AO2489">
        <v>12063</v>
      </c>
      <c r="AQ2489">
        <v>127155</v>
      </c>
      <c r="AR2489">
        <v>52430001</v>
      </c>
      <c r="AS2489" t="s">
        <v>927</v>
      </c>
      <c r="AT2489" t="s">
        <v>75</v>
      </c>
      <c r="AW2489" t="s">
        <v>340</v>
      </c>
      <c r="AX2489" t="s">
        <v>340</v>
      </c>
      <c r="AY2489" t="s">
        <v>357</v>
      </c>
      <c r="AZ2489" t="s">
        <v>363</v>
      </c>
      <c r="BY2489" t="s">
        <v>342</v>
      </c>
      <c r="EQ2489">
        <v>249990</v>
      </c>
      <c r="ER2489" t="s">
        <v>6957</v>
      </c>
      <c r="EV2489">
        <v>17287137</v>
      </c>
      <c r="EW2489">
        <v>928</v>
      </c>
      <c r="EX2489">
        <v>220736</v>
      </c>
      <c r="EY2489" t="s">
        <v>6958</v>
      </c>
      <c r="EZ2489">
        <v>1</v>
      </c>
      <c r="FC2489">
        <v>95385</v>
      </c>
      <c r="FD2489" t="s">
        <v>3531</v>
      </c>
    </row>
    <row r="2490" spans="1:160" x14ac:dyDescent="0.3">
      <c r="A2490" t="str">
        <f>VLOOKUP(B2490,Table2[],3,FALSE)</f>
        <v>Digital</v>
      </c>
      <c r="B2490" t="str">
        <f>IF(OR(ISNUMBER(FIND("QVC",Z2490)),ISNUMBER(FIND("QVC",AL2490))),"QVC",IF(OR(ISNUMBER(FIND("NCO",H2490)),ISNUMBER(FIND("NCO",Y2490))), "NCO", IF(AL2490="consumer","PMD.com",VLOOKUP(LEFT(H2490,2),Tables!$E$1:$F$11,2,FALSE))))</f>
        <v>PMD.com</v>
      </c>
      <c r="C2490">
        <f t="shared" si="117"/>
        <v>54010001</v>
      </c>
      <c r="D2490">
        <f t="shared" si="118"/>
        <v>1</v>
      </c>
      <c r="E2490" t="str">
        <f t="shared" ca="1" si="116"/>
        <v>shifted orders shipped</v>
      </c>
      <c r="F2490" t="s">
        <v>3539</v>
      </c>
      <c r="G2490" t="s">
        <v>335</v>
      </c>
      <c r="H2490" t="s">
        <v>6956</v>
      </c>
      <c r="I2490" s="6">
        <v>44011.910729166666</v>
      </c>
      <c r="J2490" t="s">
        <v>16</v>
      </c>
      <c r="K2490" s="6">
        <v>44013.379837962966</v>
      </c>
      <c r="M2490" t="s">
        <v>986</v>
      </c>
      <c r="N2490" t="s">
        <v>1447</v>
      </c>
      <c r="Q2490" t="s">
        <v>1281</v>
      </c>
      <c r="R2490" t="s">
        <v>465</v>
      </c>
      <c r="S2490" t="s">
        <v>1448</v>
      </c>
      <c r="T2490" t="s">
        <v>338</v>
      </c>
      <c r="U2490" t="s">
        <v>530</v>
      </c>
      <c r="W2490" t="s">
        <v>1449</v>
      </c>
      <c r="Z2490" t="s">
        <v>986</v>
      </c>
      <c r="AA2490" t="s">
        <v>1447</v>
      </c>
      <c r="AD2490" t="s">
        <v>1281</v>
      </c>
      <c r="AE2490" t="s">
        <v>465</v>
      </c>
      <c r="AF2490" t="s">
        <v>1448</v>
      </c>
      <c r="AG2490" t="s">
        <v>338</v>
      </c>
      <c r="AH2490" t="s">
        <v>530</v>
      </c>
      <c r="AJ2490" t="s">
        <v>1449</v>
      </c>
      <c r="AL2490" t="s">
        <v>339</v>
      </c>
      <c r="AM2490">
        <v>1</v>
      </c>
      <c r="AN2490">
        <v>1</v>
      </c>
      <c r="AO2490">
        <v>6300</v>
      </c>
      <c r="AQ2490">
        <v>124476</v>
      </c>
      <c r="AR2490">
        <v>54010001</v>
      </c>
      <c r="AS2490" t="s">
        <v>577</v>
      </c>
      <c r="AT2490" t="s">
        <v>35</v>
      </c>
      <c r="AW2490" t="s">
        <v>340</v>
      </c>
      <c r="AX2490">
        <v>0</v>
      </c>
      <c r="AY2490" t="s">
        <v>348</v>
      </c>
      <c r="AZ2490">
        <v>0</v>
      </c>
      <c r="BY2490" t="s">
        <v>342</v>
      </c>
      <c r="EQ2490">
        <v>252076</v>
      </c>
      <c r="ER2490" t="s">
        <v>6957</v>
      </c>
      <c r="EV2490">
        <v>17287137</v>
      </c>
      <c r="EW2490">
        <v>928</v>
      </c>
      <c r="EX2490">
        <v>220736</v>
      </c>
      <c r="EY2490" t="s">
        <v>6958</v>
      </c>
      <c r="EZ2490">
        <v>1</v>
      </c>
      <c r="FC2490">
        <v>54010001</v>
      </c>
      <c r="FD2490" t="s">
        <v>35</v>
      </c>
    </row>
    <row r="2491" spans="1:160" x14ac:dyDescent="0.3">
      <c r="A2491" t="str">
        <f>VLOOKUP(B2491,Table2[],3,FALSE)</f>
        <v>Digital</v>
      </c>
      <c r="B2491" t="str">
        <f>IF(OR(ISNUMBER(FIND("QVC",Z2491)),ISNUMBER(FIND("QVC",AL2491))),"QVC",IF(OR(ISNUMBER(FIND("NCO",H2491)),ISNUMBER(FIND("NCO",Y2491))), "NCO", IF(AL2491="consumer","PMD.com",VLOOKUP(LEFT(H2491,2),Tables!$E$1:$F$11,2,FALSE))))</f>
        <v>PMD.com</v>
      </c>
      <c r="C2491">
        <f t="shared" si="117"/>
        <v>5522</v>
      </c>
      <c r="D2491">
        <f t="shared" si="118"/>
        <v>1</v>
      </c>
      <c r="E2491" t="str">
        <f t="shared" ca="1" si="116"/>
        <v>shifted orders shipped</v>
      </c>
      <c r="F2491" t="s">
        <v>3539</v>
      </c>
      <c r="G2491" t="s">
        <v>335</v>
      </c>
      <c r="H2491" t="s">
        <v>6956</v>
      </c>
      <c r="I2491" s="6">
        <v>44011.910729166666</v>
      </c>
      <c r="J2491" t="s">
        <v>16</v>
      </c>
      <c r="K2491" s="6">
        <v>44013.379837962966</v>
      </c>
      <c r="M2491" t="s">
        <v>986</v>
      </c>
      <c r="N2491" t="s">
        <v>1447</v>
      </c>
      <c r="Q2491" t="s">
        <v>1281</v>
      </c>
      <c r="R2491" t="s">
        <v>465</v>
      </c>
      <c r="S2491" t="s">
        <v>1448</v>
      </c>
      <c r="T2491" t="s">
        <v>338</v>
      </c>
      <c r="U2491" t="s">
        <v>530</v>
      </c>
      <c r="W2491" t="s">
        <v>1449</v>
      </c>
      <c r="Z2491" t="s">
        <v>986</v>
      </c>
      <c r="AA2491" t="s">
        <v>1447</v>
      </c>
      <c r="AD2491" t="s">
        <v>1281</v>
      </c>
      <c r="AE2491" t="s">
        <v>465</v>
      </c>
      <c r="AF2491" t="s">
        <v>1448</v>
      </c>
      <c r="AG2491" t="s">
        <v>338</v>
      </c>
      <c r="AH2491" t="s">
        <v>530</v>
      </c>
      <c r="AJ2491" t="s">
        <v>1449</v>
      </c>
      <c r="AL2491" t="s">
        <v>339</v>
      </c>
      <c r="AM2491">
        <v>1</v>
      </c>
      <c r="AN2491">
        <v>1</v>
      </c>
      <c r="AO2491">
        <v>5778</v>
      </c>
      <c r="AQ2491">
        <v>124533</v>
      </c>
      <c r="AR2491">
        <v>5522</v>
      </c>
      <c r="AS2491" t="s">
        <v>1745</v>
      </c>
      <c r="AT2491" t="s">
        <v>1256</v>
      </c>
      <c r="AW2491" t="s">
        <v>340</v>
      </c>
      <c r="AX2491" t="s">
        <v>340</v>
      </c>
      <c r="AY2491" t="s">
        <v>382</v>
      </c>
      <c r="AZ2491" t="s">
        <v>1314</v>
      </c>
      <c r="EQ2491">
        <v>252958</v>
      </c>
      <c r="ER2491" t="s">
        <v>6957</v>
      </c>
      <c r="EV2491">
        <v>17287137</v>
      </c>
      <c r="EW2491">
        <v>928</v>
      </c>
      <c r="EX2491">
        <v>220736</v>
      </c>
      <c r="EY2491" t="s">
        <v>6958</v>
      </c>
      <c r="EZ2491">
        <v>1</v>
      </c>
      <c r="FC2491">
        <v>5522</v>
      </c>
      <c r="FD2491" t="s">
        <v>1256</v>
      </c>
    </row>
    <row r="2492" spans="1:160" x14ac:dyDescent="0.3">
      <c r="A2492" t="str">
        <f>VLOOKUP(B2492,Table2[],3,FALSE)</f>
        <v>Digital</v>
      </c>
      <c r="B2492" t="str">
        <f>IF(OR(ISNUMBER(FIND("QVC",Z2492)),ISNUMBER(FIND("QVC",AL2492))),"QVC",IF(OR(ISNUMBER(FIND("NCO",H2492)),ISNUMBER(FIND("NCO",Y2492))), "NCO", IF(AL2492="consumer","PMD.com",VLOOKUP(LEFT(H2492,2),Tables!$E$1:$F$11,2,FALSE))))</f>
        <v>PMD.com</v>
      </c>
      <c r="C2492">
        <f t="shared" si="117"/>
        <v>51090030</v>
      </c>
      <c r="D2492">
        <f t="shared" si="118"/>
        <v>1</v>
      </c>
      <c r="E2492" t="str">
        <f t="shared" ca="1" si="116"/>
        <v>shifted orders shipped</v>
      </c>
      <c r="F2492" t="s">
        <v>3539</v>
      </c>
      <c r="G2492" t="s">
        <v>335</v>
      </c>
      <c r="H2492" t="s">
        <v>6956</v>
      </c>
      <c r="I2492" s="6">
        <v>44011.910729166666</v>
      </c>
      <c r="J2492" t="s">
        <v>16</v>
      </c>
      <c r="K2492" s="6">
        <v>44013.379837962966</v>
      </c>
      <c r="M2492" t="s">
        <v>986</v>
      </c>
      <c r="N2492" t="s">
        <v>1447</v>
      </c>
      <c r="Q2492" t="s">
        <v>1281</v>
      </c>
      <c r="R2492" t="s">
        <v>465</v>
      </c>
      <c r="S2492" t="s">
        <v>1448</v>
      </c>
      <c r="T2492" t="s">
        <v>338</v>
      </c>
      <c r="U2492" t="s">
        <v>530</v>
      </c>
      <c r="W2492" t="s">
        <v>1449</v>
      </c>
      <c r="Z2492" t="s">
        <v>986</v>
      </c>
      <c r="AA2492" t="s">
        <v>1447</v>
      </c>
      <c r="AD2492" t="s">
        <v>1281</v>
      </c>
      <c r="AE2492" t="s">
        <v>465</v>
      </c>
      <c r="AF2492" t="s">
        <v>1448</v>
      </c>
      <c r="AG2492" t="s">
        <v>338</v>
      </c>
      <c r="AH2492" t="s">
        <v>530</v>
      </c>
      <c r="AJ2492" t="s">
        <v>1449</v>
      </c>
      <c r="AL2492" t="s">
        <v>339</v>
      </c>
      <c r="AM2492">
        <v>1</v>
      </c>
      <c r="AN2492">
        <v>1</v>
      </c>
      <c r="AO2492">
        <v>6688</v>
      </c>
      <c r="AQ2492">
        <v>125960</v>
      </c>
      <c r="AR2492">
        <v>51090030</v>
      </c>
      <c r="AS2492" t="s">
        <v>3043</v>
      </c>
      <c r="AT2492" t="s">
        <v>628</v>
      </c>
      <c r="AW2492" t="s">
        <v>343</v>
      </c>
      <c r="BY2492" t="s">
        <v>342</v>
      </c>
      <c r="BZ2492" t="b">
        <v>0</v>
      </c>
      <c r="EQ2492">
        <v>243047</v>
      </c>
      <c r="ER2492" t="s">
        <v>6957</v>
      </c>
      <c r="EV2492">
        <v>17287137</v>
      </c>
      <c r="EW2492">
        <v>928</v>
      </c>
      <c r="EX2492">
        <v>220736</v>
      </c>
      <c r="EY2492" t="s">
        <v>6958</v>
      </c>
      <c r="EZ2492">
        <v>1</v>
      </c>
      <c r="FC2492">
        <v>95385</v>
      </c>
      <c r="FD2492" t="s">
        <v>3531</v>
      </c>
    </row>
    <row r="2493" spans="1:160" x14ac:dyDescent="0.3">
      <c r="A2493" t="str">
        <f>VLOOKUP(B2493,Table2[],3,FALSE)</f>
        <v>Digital</v>
      </c>
      <c r="B2493" t="str">
        <f>IF(OR(ISNUMBER(FIND("QVC",Z2493)),ISNUMBER(FIND("QVC",AL2493))),"QVC",IF(OR(ISNUMBER(FIND("NCO",H2493)),ISNUMBER(FIND("NCO",Y2493))), "NCO", IF(AL2493="consumer","PMD.com",VLOOKUP(LEFT(H2493,2),Tables!$E$1:$F$11,2,FALSE))))</f>
        <v>PMD.com</v>
      </c>
      <c r="C2493">
        <f t="shared" si="117"/>
        <v>5260</v>
      </c>
      <c r="D2493">
        <f t="shared" si="118"/>
        <v>1</v>
      </c>
      <c r="E2493" t="str">
        <f t="shared" ca="1" si="116"/>
        <v>shifted orders shipped</v>
      </c>
      <c r="F2493" t="s">
        <v>3539</v>
      </c>
      <c r="G2493" t="s">
        <v>335</v>
      </c>
      <c r="H2493" t="s">
        <v>2717</v>
      </c>
      <c r="I2493" s="6">
        <v>44008.887199074074</v>
      </c>
      <c r="J2493" t="s">
        <v>16</v>
      </c>
      <c r="K2493" s="6">
        <v>44013.380416666667</v>
      </c>
      <c r="M2493" t="s">
        <v>3458</v>
      </c>
      <c r="N2493" t="s">
        <v>3459</v>
      </c>
      <c r="Q2493" t="s">
        <v>336</v>
      </c>
      <c r="R2493" t="s">
        <v>337</v>
      </c>
      <c r="S2493">
        <v>97229</v>
      </c>
      <c r="T2493" t="s">
        <v>338</v>
      </c>
      <c r="U2493" t="s">
        <v>530</v>
      </c>
      <c r="W2493" t="s">
        <v>3460</v>
      </c>
      <c r="Z2493" t="s">
        <v>3458</v>
      </c>
      <c r="AA2493" t="s">
        <v>3459</v>
      </c>
      <c r="AD2493" t="s">
        <v>336</v>
      </c>
      <c r="AE2493" t="s">
        <v>337</v>
      </c>
      <c r="AF2493">
        <v>97229</v>
      </c>
      <c r="AG2493" t="s">
        <v>338</v>
      </c>
      <c r="AH2493" t="s">
        <v>530</v>
      </c>
      <c r="AJ2493" t="s">
        <v>3460</v>
      </c>
      <c r="AL2493" t="s">
        <v>339</v>
      </c>
      <c r="AM2493">
        <v>1</v>
      </c>
      <c r="AN2493">
        <v>1</v>
      </c>
      <c r="AO2493">
        <v>6390</v>
      </c>
      <c r="AQ2493">
        <v>124400</v>
      </c>
      <c r="AR2493">
        <v>5260</v>
      </c>
      <c r="AS2493" t="s">
        <v>1228</v>
      </c>
      <c r="AT2493" t="s">
        <v>173</v>
      </c>
      <c r="AW2493" t="s">
        <v>352</v>
      </c>
      <c r="AX2493" t="s">
        <v>352</v>
      </c>
      <c r="AY2493" t="s">
        <v>353</v>
      </c>
      <c r="AZ2493" t="s">
        <v>384</v>
      </c>
      <c r="BY2493" t="s">
        <v>342</v>
      </c>
      <c r="EQ2493">
        <v>250591</v>
      </c>
      <c r="ER2493" t="s">
        <v>2718</v>
      </c>
      <c r="EV2493">
        <v>17284919</v>
      </c>
      <c r="EW2493">
        <v>928</v>
      </c>
      <c r="EX2493">
        <v>219395</v>
      </c>
      <c r="EY2493" t="s">
        <v>6959</v>
      </c>
      <c r="EZ2493">
        <v>1</v>
      </c>
      <c r="FC2493">
        <v>90402</v>
      </c>
      <c r="FD2493" t="s">
        <v>393</v>
      </c>
    </row>
    <row r="2494" spans="1:160" x14ac:dyDescent="0.3">
      <c r="A2494" t="str">
        <f>VLOOKUP(B2494,Table2[],3,FALSE)</f>
        <v>Digital</v>
      </c>
      <c r="B2494" t="str">
        <f>IF(OR(ISNUMBER(FIND("QVC",Z2494)),ISNUMBER(FIND("QVC",AL2494))),"QVC",IF(OR(ISNUMBER(FIND("NCO",H2494)),ISNUMBER(FIND("NCO",Y2494))), "NCO", IF(AL2494="consumer","PMD.com",VLOOKUP(LEFT(H2494,2),Tables!$E$1:$F$11,2,FALSE))))</f>
        <v>PMD.com</v>
      </c>
      <c r="C2494">
        <f t="shared" si="117"/>
        <v>5331</v>
      </c>
      <c r="D2494">
        <f t="shared" si="118"/>
        <v>1</v>
      </c>
      <c r="E2494" t="str">
        <f t="shared" ca="1" si="116"/>
        <v>shifted orders shipped</v>
      </c>
      <c r="F2494" t="s">
        <v>3539</v>
      </c>
      <c r="G2494" t="s">
        <v>335</v>
      </c>
      <c r="H2494" t="s">
        <v>2717</v>
      </c>
      <c r="I2494" s="6">
        <v>44008.887199074074</v>
      </c>
      <c r="J2494" t="s">
        <v>16</v>
      </c>
      <c r="K2494" s="6">
        <v>44013.380416666667</v>
      </c>
      <c r="M2494" t="s">
        <v>3458</v>
      </c>
      <c r="N2494" t="s">
        <v>3459</v>
      </c>
      <c r="Q2494" t="s">
        <v>336</v>
      </c>
      <c r="R2494" t="s">
        <v>337</v>
      </c>
      <c r="S2494">
        <v>97229</v>
      </c>
      <c r="T2494" t="s">
        <v>338</v>
      </c>
      <c r="U2494" t="s">
        <v>530</v>
      </c>
      <c r="W2494" t="s">
        <v>3460</v>
      </c>
      <c r="Z2494" t="s">
        <v>3458</v>
      </c>
      <c r="AA2494" t="s">
        <v>3459</v>
      </c>
      <c r="AD2494" t="s">
        <v>336</v>
      </c>
      <c r="AE2494" t="s">
        <v>337</v>
      </c>
      <c r="AF2494">
        <v>97229</v>
      </c>
      <c r="AG2494" t="s">
        <v>338</v>
      </c>
      <c r="AH2494" t="s">
        <v>530</v>
      </c>
      <c r="AJ2494" t="s">
        <v>3460</v>
      </c>
      <c r="AL2494" t="s">
        <v>339</v>
      </c>
      <c r="AM2494">
        <v>1</v>
      </c>
      <c r="AN2494">
        <v>1</v>
      </c>
      <c r="AO2494">
        <v>19662</v>
      </c>
      <c r="AQ2494">
        <v>123796</v>
      </c>
      <c r="AR2494">
        <v>5331</v>
      </c>
      <c r="AS2494" t="s">
        <v>746</v>
      </c>
      <c r="AT2494" t="s">
        <v>129</v>
      </c>
      <c r="AW2494" t="s">
        <v>340</v>
      </c>
      <c r="AX2494" t="s">
        <v>352</v>
      </c>
      <c r="AY2494" t="s">
        <v>353</v>
      </c>
      <c r="AZ2494" t="s">
        <v>354</v>
      </c>
      <c r="BY2494" t="s">
        <v>342</v>
      </c>
      <c r="EQ2494">
        <v>247800</v>
      </c>
      <c r="ER2494" t="s">
        <v>2718</v>
      </c>
      <c r="EV2494">
        <v>17284919</v>
      </c>
      <c r="EW2494">
        <v>928</v>
      </c>
      <c r="EX2494">
        <v>219395</v>
      </c>
      <c r="EY2494" t="s">
        <v>6959</v>
      </c>
      <c r="EZ2494">
        <v>1</v>
      </c>
      <c r="FC2494">
        <v>90402</v>
      </c>
      <c r="FD2494" t="s">
        <v>393</v>
      </c>
    </row>
    <row r="2495" spans="1:160" x14ac:dyDescent="0.3">
      <c r="A2495" t="str">
        <f>VLOOKUP(B2495,Table2[],3,FALSE)</f>
        <v>Digital</v>
      </c>
      <c r="B2495" t="str">
        <f>IF(OR(ISNUMBER(FIND("QVC",Z2495)),ISNUMBER(FIND("QVC",AL2495))),"QVC",IF(OR(ISNUMBER(FIND("NCO",H2495)),ISNUMBER(FIND("NCO",Y2495))), "NCO", IF(AL2495="consumer","PMD.com",VLOOKUP(LEFT(H2495,2),Tables!$E$1:$F$11,2,FALSE))))</f>
        <v>PMD.com</v>
      </c>
      <c r="C2495">
        <f t="shared" si="117"/>
        <v>53920001</v>
      </c>
      <c r="D2495">
        <f t="shared" si="118"/>
        <v>1</v>
      </c>
      <c r="E2495" t="str">
        <f t="shared" ca="1" si="116"/>
        <v>shifted orders shipped</v>
      </c>
      <c r="F2495" t="s">
        <v>3539</v>
      </c>
      <c r="G2495" t="s">
        <v>335</v>
      </c>
      <c r="H2495" t="s">
        <v>6960</v>
      </c>
      <c r="I2495" s="6">
        <v>44011.718287037038</v>
      </c>
      <c r="J2495" t="s">
        <v>16</v>
      </c>
      <c r="K2495" s="6">
        <v>44013.380590277775</v>
      </c>
      <c r="M2495" t="s">
        <v>6961</v>
      </c>
      <c r="N2495" t="s">
        <v>6962</v>
      </c>
      <c r="Q2495" t="s">
        <v>1321</v>
      </c>
      <c r="R2495" t="s">
        <v>646</v>
      </c>
      <c r="S2495" t="s">
        <v>6963</v>
      </c>
      <c r="T2495" t="s">
        <v>338</v>
      </c>
      <c r="U2495" t="s">
        <v>530</v>
      </c>
      <c r="W2495" t="s">
        <v>6964</v>
      </c>
      <c r="Z2495" t="s">
        <v>6961</v>
      </c>
      <c r="AA2495" t="s">
        <v>6962</v>
      </c>
      <c r="AD2495" t="s">
        <v>1321</v>
      </c>
      <c r="AE2495" t="s">
        <v>646</v>
      </c>
      <c r="AF2495" t="s">
        <v>6963</v>
      </c>
      <c r="AG2495" t="s">
        <v>338</v>
      </c>
      <c r="AH2495" t="s">
        <v>530</v>
      </c>
      <c r="AJ2495" t="s">
        <v>6964</v>
      </c>
      <c r="AL2495" t="s">
        <v>339</v>
      </c>
      <c r="AM2495">
        <v>1</v>
      </c>
      <c r="AN2495">
        <v>1</v>
      </c>
      <c r="AO2495">
        <v>14899</v>
      </c>
      <c r="AQ2495">
        <v>124468</v>
      </c>
      <c r="AR2495">
        <v>53920001</v>
      </c>
      <c r="AS2495">
        <v>9000000</v>
      </c>
      <c r="AT2495" t="s">
        <v>40</v>
      </c>
      <c r="AW2495" t="s">
        <v>343</v>
      </c>
      <c r="BY2495" t="s">
        <v>342</v>
      </c>
      <c r="EQ2495">
        <v>243396</v>
      </c>
      <c r="ER2495" t="s">
        <v>6965</v>
      </c>
      <c r="EV2495">
        <v>17286882</v>
      </c>
      <c r="EW2495">
        <v>928</v>
      </c>
      <c r="EX2495">
        <v>220641</v>
      </c>
      <c r="EY2495" t="s">
        <v>6966</v>
      </c>
      <c r="EZ2495">
        <v>1</v>
      </c>
      <c r="FC2495">
        <v>95384</v>
      </c>
      <c r="FD2495" t="s">
        <v>3530</v>
      </c>
    </row>
    <row r="2496" spans="1:160" x14ac:dyDescent="0.3">
      <c r="A2496" t="str">
        <f>VLOOKUP(B2496,Table2[],3,FALSE)</f>
        <v>Digital</v>
      </c>
      <c r="B2496" t="str">
        <f>IF(OR(ISNUMBER(FIND("QVC",Z2496)),ISNUMBER(FIND("QVC",AL2496))),"QVC",IF(OR(ISNUMBER(FIND("NCO",H2496)),ISNUMBER(FIND("NCO",Y2496))), "NCO", IF(AL2496="consumer","PMD.com",VLOOKUP(LEFT(H2496,2),Tables!$E$1:$F$11,2,FALSE))))</f>
        <v>PMD.com</v>
      </c>
      <c r="C2496">
        <f t="shared" si="117"/>
        <v>52430001</v>
      </c>
      <c r="D2496">
        <f t="shared" si="118"/>
        <v>1</v>
      </c>
      <c r="E2496" t="str">
        <f t="shared" ca="1" si="116"/>
        <v>shifted orders shipped</v>
      </c>
      <c r="F2496" t="s">
        <v>3539</v>
      </c>
      <c r="G2496" t="s">
        <v>335</v>
      </c>
      <c r="H2496" t="s">
        <v>6960</v>
      </c>
      <c r="I2496" s="6">
        <v>44011.718287037038</v>
      </c>
      <c r="J2496" t="s">
        <v>16</v>
      </c>
      <c r="K2496" s="6">
        <v>44013.380590277775</v>
      </c>
      <c r="M2496" t="s">
        <v>6961</v>
      </c>
      <c r="N2496" t="s">
        <v>6962</v>
      </c>
      <c r="Q2496" t="s">
        <v>1321</v>
      </c>
      <c r="R2496" t="s">
        <v>646</v>
      </c>
      <c r="S2496" t="s">
        <v>6963</v>
      </c>
      <c r="T2496" t="s">
        <v>338</v>
      </c>
      <c r="U2496" t="s">
        <v>530</v>
      </c>
      <c r="W2496" t="s">
        <v>6964</v>
      </c>
      <c r="Z2496" t="s">
        <v>6961</v>
      </c>
      <c r="AA2496" t="s">
        <v>6962</v>
      </c>
      <c r="AD2496" t="s">
        <v>1321</v>
      </c>
      <c r="AE2496" t="s">
        <v>646</v>
      </c>
      <c r="AF2496" t="s">
        <v>6963</v>
      </c>
      <c r="AG2496" t="s">
        <v>338</v>
      </c>
      <c r="AH2496" t="s">
        <v>530</v>
      </c>
      <c r="AJ2496" t="s">
        <v>6964</v>
      </c>
      <c r="AL2496" t="s">
        <v>339</v>
      </c>
      <c r="AM2496">
        <v>1</v>
      </c>
      <c r="AN2496">
        <v>1</v>
      </c>
      <c r="AO2496">
        <v>12063</v>
      </c>
      <c r="AQ2496">
        <v>127155</v>
      </c>
      <c r="AR2496">
        <v>52430001</v>
      </c>
      <c r="AS2496" t="s">
        <v>927</v>
      </c>
      <c r="AT2496" t="s">
        <v>75</v>
      </c>
      <c r="AW2496" t="s">
        <v>340</v>
      </c>
      <c r="AX2496" t="s">
        <v>340</v>
      </c>
      <c r="AY2496" t="s">
        <v>357</v>
      </c>
      <c r="AZ2496" t="s">
        <v>363</v>
      </c>
      <c r="BY2496" t="s">
        <v>342</v>
      </c>
      <c r="EQ2496">
        <v>249990</v>
      </c>
      <c r="ER2496" t="s">
        <v>6965</v>
      </c>
      <c r="EV2496">
        <v>17286882</v>
      </c>
      <c r="EW2496">
        <v>928</v>
      </c>
      <c r="EX2496">
        <v>220641</v>
      </c>
      <c r="EY2496" t="s">
        <v>6966</v>
      </c>
      <c r="EZ2496">
        <v>1</v>
      </c>
      <c r="FC2496">
        <v>95384</v>
      </c>
      <c r="FD2496" t="s">
        <v>3530</v>
      </c>
    </row>
    <row r="2497" spans="1:160" x14ac:dyDescent="0.3">
      <c r="A2497" t="str">
        <f>VLOOKUP(B2497,Table2[],3,FALSE)</f>
        <v>Digital</v>
      </c>
      <c r="B2497" t="str">
        <f>IF(OR(ISNUMBER(FIND("QVC",Z2497)),ISNUMBER(FIND("QVC",AL2497))),"QVC",IF(OR(ISNUMBER(FIND("NCO",H2497)),ISNUMBER(FIND("NCO",Y2497))), "NCO", IF(AL2497="consumer","PMD.com",VLOOKUP(LEFT(H2497,2),Tables!$E$1:$F$11,2,FALSE))))</f>
        <v>PMD.com</v>
      </c>
      <c r="C2497">
        <f t="shared" si="117"/>
        <v>51090030</v>
      </c>
      <c r="D2497">
        <f t="shared" si="118"/>
        <v>1</v>
      </c>
      <c r="E2497" t="str">
        <f t="shared" ca="1" si="116"/>
        <v>shifted orders shipped</v>
      </c>
      <c r="F2497" t="s">
        <v>3539</v>
      </c>
      <c r="G2497" t="s">
        <v>335</v>
      </c>
      <c r="H2497" t="s">
        <v>6960</v>
      </c>
      <c r="I2497" s="6">
        <v>44011.718287037038</v>
      </c>
      <c r="J2497" t="s">
        <v>16</v>
      </c>
      <c r="K2497" s="6">
        <v>44013.380590277775</v>
      </c>
      <c r="M2497" t="s">
        <v>6961</v>
      </c>
      <c r="N2497" t="s">
        <v>6962</v>
      </c>
      <c r="Q2497" t="s">
        <v>1321</v>
      </c>
      <c r="R2497" t="s">
        <v>646</v>
      </c>
      <c r="S2497" t="s">
        <v>6963</v>
      </c>
      <c r="T2497" t="s">
        <v>338</v>
      </c>
      <c r="U2497" t="s">
        <v>530</v>
      </c>
      <c r="W2497" t="s">
        <v>6964</v>
      </c>
      <c r="Z2497" t="s">
        <v>6961</v>
      </c>
      <c r="AA2497" t="s">
        <v>6962</v>
      </c>
      <c r="AD2497" t="s">
        <v>1321</v>
      </c>
      <c r="AE2497" t="s">
        <v>646</v>
      </c>
      <c r="AF2497" t="s">
        <v>6963</v>
      </c>
      <c r="AG2497" t="s">
        <v>338</v>
      </c>
      <c r="AH2497" t="s">
        <v>530</v>
      </c>
      <c r="AJ2497" t="s">
        <v>6964</v>
      </c>
      <c r="AL2497" t="s">
        <v>339</v>
      </c>
      <c r="AM2497">
        <v>1</v>
      </c>
      <c r="AN2497">
        <v>1</v>
      </c>
      <c r="AO2497">
        <v>6688</v>
      </c>
      <c r="AQ2497">
        <v>125960</v>
      </c>
      <c r="AR2497">
        <v>51090030</v>
      </c>
      <c r="AS2497" t="s">
        <v>3043</v>
      </c>
      <c r="AT2497" t="s">
        <v>628</v>
      </c>
      <c r="AW2497" t="s">
        <v>343</v>
      </c>
      <c r="BY2497" t="s">
        <v>342</v>
      </c>
      <c r="BZ2497" t="b">
        <v>0</v>
      </c>
      <c r="EQ2497">
        <v>243047</v>
      </c>
      <c r="ER2497" t="s">
        <v>6965</v>
      </c>
      <c r="EV2497">
        <v>17286882</v>
      </c>
      <c r="EW2497">
        <v>928</v>
      </c>
      <c r="EX2497">
        <v>220641</v>
      </c>
      <c r="EY2497" t="s">
        <v>6966</v>
      </c>
      <c r="EZ2497">
        <v>1</v>
      </c>
      <c r="FC2497">
        <v>95384</v>
      </c>
      <c r="FD2497" t="s">
        <v>3530</v>
      </c>
    </row>
    <row r="2498" spans="1:160" x14ac:dyDescent="0.3">
      <c r="A2498" t="str">
        <f>VLOOKUP(B2498,Table2[],3,FALSE)</f>
        <v>Digital</v>
      </c>
      <c r="B2498" t="str">
        <f>IF(OR(ISNUMBER(FIND("QVC",Z2498)),ISNUMBER(FIND("QVC",AL2498))),"QVC",IF(OR(ISNUMBER(FIND("NCO",H2498)),ISNUMBER(FIND("NCO",Y2498))), "NCO", IF(AL2498="consumer","PMD.com",VLOOKUP(LEFT(H2498,2),Tables!$E$1:$F$11,2,FALSE))))</f>
        <v>PMD.com</v>
      </c>
      <c r="C2498">
        <f t="shared" si="117"/>
        <v>7837</v>
      </c>
      <c r="D2498">
        <f t="shared" si="118"/>
        <v>1</v>
      </c>
      <c r="E2498" t="str">
        <f t="shared" ca="1" si="116"/>
        <v>shifted orders shipped</v>
      </c>
      <c r="F2498" t="s">
        <v>3539</v>
      </c>
      <c r="G2498" t="s">
        <v>335</v>
      </c>
      <c r="H2498" t="s">
        <v>6960</v>
      </c>
      <c r="I2498" s="6">
        <v>44011.718287037038</v>
      </c>
      <c r="J2498" t="s">
        <v>16</v>
      </c>
      <c r="K2498" s="6">
        <v>44013.380590277775</v>
      </c>
      <c r="M2498" t="s">
        <v>6961</v>
      </c>
      <c r="N2498" t="s">
        <v>6962</v>
      </c>
      <c r="Q2498" t="s">
        <v>1321</v>
      </c>
      <c r="R2498" t="s">
        <v>646</v>
      </c>
      <c r="S2498" t="s">
        <v>6963</v>
      </c>
      <c r="T2498" t="s">
        <v>338</v>
      </c>
      <c r="U2498" t="s">
        <v>530</v>
      </c>
      <c r="W2498" t="s">
        <v>6964</v>
      </c>
      <c r="Z2498" t="s">
        <v>6961</v>
      </c>
      <c r="AA2498" t="s">
        <v>6962</v>
      </c>
      <c r="AD2498" t="s">
        <v>1321</v>
      </c>
      <c r="AE2498" t="s">
        <v>646</v>
      </c>
      <c r="AF2498" t="s">
        <v>6963</v>
      </c>
      <c r="AG2498" t="s">
        <v>338</v>
      </c>
      <c r="AH2498" t="s">
        <v>530</v>
      </c>
      <c r="AJ2498" t="s">
        <v>6964</v>
      </c>
      <c r="AL2498" t="s">
        <v>339</v>
      </c>
      <c r="AM2498">
        <v>1</v>
      </c>
      <c r="AN2498">
        <v>1</v>
      </c>
      <c r="AO2498">
        <v>456</v>
      </c>
      <c r="AQ2498">
        <v>126760</v>
      </c>
      <c r="AR2498">
        <v>7837</v>
      </c>
      <c r="AS2498" t="s">
        <v>156</v>
      </c>
      <c r="AT2498" t="s">
        <v>157</v>
      </c>
      <c r="AW2498" t="s">
        <v>349</v>
      </c>
      <c r="AX2498" t="s">
        <v>489</v>
      </c>
      <c r="AY2498" t="s">
        <v>345</v>
      </c>
      <c r="AZ2498">
        <v>0</v>
      </c>
      <c r="BY2498" t="s">
        <v>342</v>
      </c>
      <c r="BZ2498" t="b">
        <v>0</v>
      </c>
      <c r="EQ2498">
        <v>246635</v>
      </c>
      <c r="ER2498" t="s">
        <v>6965</v>
      </c>
      <c r="EV2498">
        <v>17286882</v>
      </c>
      <c r="EW2498">
        <v>928</v>
      </c>
      <c r="EX2498">
        <v>220641</v>
      </c>
      <c r="EY2498" t="s">
        <v>6966</v>
      </c>
      <c r="EZ2498">
        <v>1</v>
      </c>
      <c r="FC2498">
        <v>7837</v>
      </c>
      <c r="FD2498" t="s">
        <v>157</v>
      </c>
    </row>
    <row r="2499" spans="1:160" x14ac:dyDescent="0.3">
      <c r="A2499" t="str">
        <f>VLOOKUP(B2499,Table2[],3,FALSE)</f>
        <v>Digital</v>
      </c>
      <c r="B2499" t="str">
        <f>IF(OR(ISNUMBER(FIND("QVC",Z2499)),ISNUMBER(FIND("QVC",AL2499))),"QVC",IF(OR(ISNUMBER(FIND("NCO",H2499)),ISNUMBER(FIND("NCO",Y2499))), "NCO", IF(AL2499="consumer","PMD.com",VLOOKUP(LEFT(H2499,2),Tables!$E$1:$F$11,2,FALSE))))</f>
        <v>PMD.com</v>
      </c>
      <c r="C2499">
        <f t="shared" si="117"/>
        <v>5260</v>
      </c>
      <c r="D2499">
        <f t="shared" si="118"/>
        <v>1</v>
      </c>
      <c r="E2499" t="str">
        <f t="shared" ref="E2499:E2562" ca="1" si="119">IF(MONTH(TODAY())-MONTH(I2499)&gt;0,"shifted orders shipped","MTD orders shipped")</f>
        <v>shifted orders shipped</v>
      </c>
      <c r="F2499" t="s">
        <v>3539</v>
      </c>
      <c r="G2499" t="s">
        <v>335</v>
      </c>
      <c r="H2499" t="s">
        <v>2777</v>
      </c>
      <c r="I2499" s="6">
        <v>44008.981053240743</v>
      </c>
      <c r="J2499" t="s">
        <v>16</v>
      </c>
      <c r="K2499" s="6">
        <v>44013.380995370368</v>
      </c>
      <c r="M2499" t="s">
        <v>6967</v>
      </c>
      <c r="N2499" t="s">
        <v>6968</v>
      </c>
      <c r="Q2499" t="s">
        <v>2270</v>
      </c>
      <c r="R2499" t="s">
        <v>376</v>
      </c>
      <c r="S2499">
        <v>78602</v>
      </c>
      <c r="T2499" t="s">
        <v>338</v>
      </c>
      <c r="U2499" t="s">
        <v>530</v>
      </c>
      <c r="W2499" t="s">
        <v>6969</v>
      </c>
      <c r="Z2499" t="s">
        <v>6967</v>
      </c>
      <c r="AA2499" t="s">
        <v>6968</v>
      </c>
      <c r="AD2499" t="s">
        <v>2270</v>
      </c>
      <c r="AE2499" t="s">
        <v>376</v>
      </c>
      <c r="AF2499">
        <v>78602</v>
      </c>
      <c r="AG2499" t="s">
        <v>338</v>
      </c>
      <c r="AH2499" t="s">
        <v>530</v>
      </c>
      <c r="AJ2499" t="s">
        <v>6969</v>
      </c>
      <c r="AL2499" t="s">
        <v>339</v>
      </c>
      <c r="AM2499">
        <v>1</v>
      </c>
      <c r="AN2499">
        <v>1</v>
      </c>
      <c r="AO2499">
        <v>6390</v>
      </c>
      <c r="AQ2499">
        <v>124400</v>
      </c>
      <c r="AR2499">
        <v>5260</v>
      </c>
      <c r="AS2499" t="s">
        <v>1228</v>
      </c>
      <c r="AT2499" t="s">
        <v>173</v>
      </c>
      <c r="AW2499" t="s">
        <v>352</v>
      </c>
      <c r="AX2499" t="s">
        <v>352</v>
      </c>
      <c r="AY2499" t="s">
        <v>353</v>
      </c>
      <c r="AZ2499" t="s">
        <v>384</v>
      </c>
      <c r="BY2499" t="s">
        <v>342</v>
      </c>
      <c r="EQ2499">
        <v>250591</v>
      </c>
      <c r="ER2499" t="s">
        <v>2778</v>
      </c>
      <c r="EV2499">
        <v>17285047</v>
      </c>
      <c r="EW2499">
        <v>928</v>
      </c>
      <c r="EX2499">
        <v>219523</v>
      </c>
      <c r="EY2499" t="s">
        <v>6970</v>
      </c>
      <c r="EZ2499">
        <v>1</v>
      </c>
      <c r="FC2499">
        <v>5260</v>
      </c>
      <c r="FD2499" t="s">
        <v>173</v>
      </c>
    </row>
    <row r="2500" spans="1:160" x14ac:dyDescent="0.3">
      <c r="A2500" t="str">
        <f>VLOOKUP(B2500,Table2[],3,FALSE)</f>
        <v>Digital</v>
      </c>
      <c r="B2500" t="str">
        <f>IF(OR(ISNUMBER(FIND("QVC",Z2500)),ISNUMBER(FIND("QVC",AL2500))),"QVC",IF(OR(ISNUMBER(FIND("NCO",H2500)),ISNUMBER(FIND("NCO",Y2500))), "NCO", IF(AL2500="consumer","PMD.com",VLOOKUP(LEFT(H2500,2),Tables!$E$1:$F$11,2,FALSE))))</f>
        <v>PMD.com</v>
      </c>
      <c r="C2500">
        <f t="shared" si="117"/>
        <v>51090061</v>
      </c>
      <c r="D2500">
        <f t="shared" si="118"/>
        <v>1</v>
      </c>
      <c r="E2500" t="str">
        <f t="shared" ca="1" si="119"/>
        <v>shifted orders shipped</v>
      </c>
      <c r="F2500" t="s">
        <v>3539</v>
      </c>
      <c r="G2500" t="s">
        <v>335</v>
      </c>
      <c r="H2500" t="s">
        <v>2777</v>
      </c>
      <c r="I2500" s="6">
        <v>44008.981053240743</v>
      </c>
      <c r="J2500" t="s">
        <v>16</v>
      </c>
      <c r="K2500" s="6">
        <v>44013.380995370368</v>
      </c>
      <c r="M2500" t="s">
        <v>6967</v>
      </c>
      <c r="N2500" t="s">
        <v>6968</v>
      </c>
      <c r="Q2500" t="s">
        <v>2270</v>
      </c>
      <c r="R2500" t="s">
        <v>376</v>
      </c>
      <c r="S2500">
        <v>78602</v>
      </c>
      <c r="T2500" t="s">
        <v>338</v>
      </c>
      <c r="U2500" t="s">
        <v>530</v>
      </c>
      <c r="W2500" t="s">
        <v>6969</v>
      </c>
      <c r="Z2500" t="s">
        <v>6967</v>
      </c>
      <c r="AA2500" t="s">
        <v>6968</v>
      </c>
      <c r="AD2500" t="s">
        <v>2270</v>
      </c>
      <c r="AE2500" t="s">
        <v>376</v>
      </c>
      <c r="AF2500">
        <v>78602</v>
      </c>
      <c r="AG2500" t="s">
        <v>338</v>
      </c>
      <c r="AH2500" t="s">
        <v>530</v>
      </c>
      <c r="AJ2500" t="s">
        <v>6969</v>
      </c>
      <c r="AL2500" t="s">
        <v>339</v>
      </c>
      <c r="AM2500">
        <v>1</v>
      </c>
      <c r="AN2500">
        <v>1</v>
      </c>
      <c r="AO2500">
        <v>8078</v>
      </c>
      <c r="AQ2500">
        <v>124010</v>
      </c>
      <c r="AR2500">
        <v>51090061</v>
      </c>
      <c r="AS2500" t="s">
        <v>2688</v>
      </c>
      <c r="AT2500" t="s">
        <v>122</v>
      </c>
      <c r="AW2500" t="s">
        <v>340</v>
      </c>
      <c r="AX2500" t="s">
        <v>340</v>
      </c>
      <c r="AY2500" t="s">
        <v>357</v>
      </c>
      <c r="AZ2500" t="s">
        <v>363</v>
      </c>
      <c r="BY2500" t="s">
        <v>342</v>
      </c>
      <c r="EQ2500">
        <v>252774</v>
      </c>
      <c r="ER2500" t="s">
        <v>2778</v>
      </c>
      <c r="EV2500">
        <v>17285047</v>
      </c>
      <c r="EW2500">
        <v>928</v>
      </c>
      <c r="EX2500">
        <v>219523</v>
      </c>
      <c r="EY2500" t="s">
        <v>6970</v>
      </c>
      <c r="EZ2500">
        <v>1</v>
      </c>
      <c r="FC2500">
        <v>51090061</v>
      </c>
      <c r="FD2500" t="s">
        <v>122</v>
      </c>
    </row>
    <row r="2501" spans="1:160" x14ac:dyDescent="0.3">
      <c r="A2501" t="str">
        <f>VLOOKUP(B2501,Table2[],3,FALSE)</f>
        <v>Digital</v>
      </c>
      <c r="B2501" t="str">
        <f>IF(OR(ISNUMBER(FIND("QVC",Z2501)),ISNUMBER(FIND("QVC",AL2501))),"QVC",IF(OR(ISNUMBER(FIND("NCO",H2501)),ISNUMBER(FIND("NCO",Y2501))), "NCO", IF(AL2501="consumer","PMD.com",VLOOKUP(LEFT(H2501,2),Tables!$E$1:$F$11,2,FALSE))))</f>
        <v>PMD.com</v>
      </c>
      <c r="C2501">
        <f t="shared" si="117"/>
        <v>52460001</v>
      </c>
      <c r="D2501">
        <f t="shared" si="118"/>
        <v>1</v>
      </c>
      <c r="E2501" t="str">
        <f t="shared" ca="1" si="119"/>
        <v>shifted orders shipped</v>
      </c>
      <c r="F2501" t="s">
        <v>3539</v>
      </c>
      <c r="G2501" t="s">
        <v>335</v>
      </c>
      <c r="H2501" t="s">
        <v>2777</v>
      </c>
      <c r="I2501" s="6">
        <v>44008.981053240743</v>
      </c>
      <c r="J2501" t="s">
        <v>16</v>
      </c>
      <c r="K2501" s="6">
        <v>44013.380995370368</v>
      </c>
      <c r="M2501" t="s">
        <v>6967</v>
      </c>
      <c r="N2501" t="s">
        <v>6968</v>
      </c>
      <c r="Q2501" t="s">
        <v>2270</v>
      </c>
      <c r="R2501" t="s">
        <v>376</v>
      </c>
      <c r="S2501">
        <v>78602</v>
      </c>
      <c r="T2501" t="s">
        <v>338</v>
      </c>
      <c r="U2501" t="s">
        <v>530</v>
      </c>
      <c r="W2501" t="s">
        <v>6969</v>
      </c>
      <c r="Z2501" t="s">
        <v>6967</v>
      </c>
      <c r="AA2501" t="s">
        <v>6968</v>
      </c>
      <c r="AD2501" t="s">
        <v>2270</v>
      </c>
      <c r="AE2501" t="s">
        <v>376</v>
      </c>
      <c r="AF2501">
        <v>78602</v>
      </c>
      <c r="AG2501" t="s">
        <v>338</v>
      </c>
      <c r="AH2501" t="s">
        <v>530</v>
      </c>
      <c r="AJ2501" t="s">
        <v>6969</v>
      </c>
      <c r="AL2501" t="s">
        <v>339</v>
      </c>
      <c r="AM2501">
        <v>1</v>
      </c>
      <c r="AN2501">
        <v>1</v>
      </c>
      <c r="AO2501">
        <v>14007</v>
      </c>
      <c r="AQ2501">
        <v>127157</v>
      </c>
      <c r="AR2501">
        <v>52460001</v>
      </c>
      <c r="AS2501" t="s">
        <v>972</v>
      </c>
      <c r="AT2501" t="s">
        <v>76</v>
      </c>
      <c r="AW2501" t="s">
        <v>340</v>
      </c>
      <c r="AX2501" t="s">
        <v>340</v>
      </c>
      <c r="AY2501" t="s">
        <v>341</v>
      </c>
      <c r="AZ2501">
        <v>0</v>
      </c>
      <c r="BY2501" t="s">
        <v>342</v>
      </c>
      <c r="EQ2501">
        <v>252044</v>
      </c>
      <c r="ER2501" t="s">
        <v>2778</v>
      </c>
      <c r="EV2501">
        <v>17285047</v>
      </c>
      <c r="EW2501">
        <v>928</v>
      </c>
      <c r="EX2501">
        <v>219523</v>
      </c>
      <c r="EY2501" t="s">
        <v>6970</v>
      </c>
      <c r="EZ2501">
        <v>1</v>
      </c>
      <c r="FC2501">
        <v>52460001</v>
      </c>
      <c r="FD2501" t="s">
        <v>76</v>
      </c>
    </row>
    <row r="2502" spans="1:160" x14ac:dyDescent="0.3">
      <c r="A2502" t="str">
        <f>VLOOKUP(B2502,Table2[],3,FALSE)</f>
        <v>Digital</v>
      </c>
      <c r="B2502" t="str">
        <f>IF(OR(ISNUMBER(FIND("QVC",Z2502)),ISNUMBER(FIND("QVC",AL2502))),"QVC",IF(OR(ISNUMBER(FIND("NCO",H2502)),ISNUMBER(FIND("NCO",Y2502))), "NCO", IF(AL2502="consumer","PMD.com",VLOOKUP(LEFT(H2502,2),Tables!$E$1:$F$11,2,FALSE))))</f>
        <v>PMD.com</v>
      </c>
      <c r="C2502">
        <f t="shared" si="117"/>
        <v>53440001</v>
      </c>
      <c r="D2502">
        <f t="shared" si="118"/>
        <v>1</v>
      </c>
      <c r="E2502" t="str">
        <f t="shared" ca="1" si="119"/>
        <v>shifted orders shipped</v>
      </c>
      <c r="F2502" t="s">
        <v>3539</v>
      </c>
      <c r="G2502" t="s">
        <v>335</v>
      </c>
      <c r="H2502" t="s">
        <v>2777</v>
      </c>
      <c r="I2502" s="6">
        <v>44008.981053240743</v>
      </c>
      <c r="J2502" t="s">
        <v>16</v>
      </c>
      <c r="K2502" s="6">
        <v>44013.380995370368</v>
      </c>
      <c r="M2502" t="s">
        <v>6967</v>
      </c>
      <c r="N2502" t="s">
        <v>6968</v>
      </c>
      <c r="Q2502" t="s">
        <v>2270</v>
      </c>
      <c r="R2502" t="s">
        <v>376</v>
      </c>
      <c r="S2502">
        <v>78602</v>
      </c>
      <c r="T2502" t="s">
        <v>338</v>
      </c>
      <c r="U2502" t="s">
        <v>530</v>
      </c>
      <c r="W2502" t="s">
        <v>6969</v>
      </c>
      <c r="Z2502" t="s">
        <v>6967</v>
      </c>
      <c r="AA2502" t="s">
        <v>6968</v>
      </c>
      <c r="AD2502" t="s">
        <v>2270</v>
      </c>
      <c r="AE2502" t="s">
        <v>376</v>
      </c>
      <c r="AF2502">
        <v>78602</v>
      </c>
      <c r="AG2502" t="s">
        <v>338</v>
      </c>
      <c r="AH2502" t="s">
        <v>530</v>
      </c>
      <c r="AJ2502" t="s">
        <v>6969</v>
      </c>
      <c r="AL2502" t="s">
        <v>339</v>
      </c>
      <c r="AM2502">
        <v>1</v>
      </c>
      <c r="AN2502">
        <v>1</v>
      </c>
      <c r="AO2502">
        <v>7642</v>
      </c>
      <c r="AQ2502">
        <v>124700</v>
      </c>
      <c r="AR2502">
        <v>53440001</v>
      </c>
      <c r="AS2502" t="s">
        <v>1240</v>
      </c>
      <c r="AT2502" t="s">
        <v>116</v>
      </c>
      <c r="AW2502" t="s">
        <v>340</v>
      </c>
      <c r="AX2502" t="s">
        <v>340</v>
      </c>
      <c r="AY2502" t="s">
        <v>345</v>
      </c>
      <c r="AZ2502" t="s">
        <v>345</v>
      </c>
      <c r="BY2502" t="s">
        <v>342</v>
      </c>
      <c r="EQ2502">
        <v>252960</v>
      </c>
      <c r="ER2502" t="s">
        <v>2778</v>
      </c>
      <c r="EV2502">
        <v>17285047</v>
      </c>
      <c r="EW2502">
        <v>928</v>
      </c>
      <c r="EX2502">
        <v>219523</v>
      </c>
      <c r="EY2502" t="s">
        <v>6970</v>
      </c>
      <c r="EZ2502">
        <v>1</v>
      </c>
      <c r="FC2502">
        <v>53440001</v>
      </c>
      <c r="FD2502" t="s">
        <v>116</v>
      </c>
    </row>
    <row r="2503" spans="1:160" x14ac:dyDescent="0.3">
      <c r="A2503" t="str">
        <f>VLOOKUP(B2503,Table2[],3,FALSE)</f>
        <v>Digital</v>
      </c>
      <c r="B2503" t="str">
        <f>IF(OR(ISNUMBER(FIND("QVC",Z2503)),ISNUMBER(FIND("QVC",AL2503))),"QVC",IF(OR(ISNUMBER(FIND("NCO",H2503)),ISNUMBER(FIND("NCO",Y2503))), "NCO", IF(AL2503="consumer","PMD.com",VLOOKUP(LEFT(H2503,2),Tables!$E$1:$F$11,2,FALSE))))</f>
        <v>PMD.com</v>
      </c>
      <c r="C2503">
        <f t="shared" si="117"/>
        <v>53920001</v>
      </c>
      <c r="D2503">
        <f t="shared" si="118"/>
        <v>1</v>
      </c>
      <c r="E2503" t="str">
        <f t="shared" ca="1" si="119"/>
        <v>shifted orders shipped</v>
      </c>
      <c r="F2503" t="s">
        <v>3539</v>
      </c>
      <c r="G2503" t="s">
        <v>335</v>
      </c>
      <c r="H2503" t="s">
        <v>6971</v>
      </c>
      <c r="I2503" s="6">
        <v>44011.936469907407</v>
      </c>
      <c r="J2503" t="s">
        <v>16</v>
      </c>
      <c r="K2503" s="6">
        <v>44013.381261574075</v>
      </c>
      <c r="M2503" t="s">
        <v>6972</v>
      </c>
      <c r="N2503" t="s">
        <v>6973</v>
      </c>
      <c r="O2503" t="s">
        <v>6974</v>
      </c>
      <c r="Q2503" t="s">
        <v>1483</v>
      </c>
      <c r="R2503" t="s">
        <v>412</v>
      </c>
      <c r="S2503" t="s">
        <v>6975</v>
      </c>
      <c r="T2503" t="s">
        <v>338</v>
      </c>
      <c r="U2503" t="s">
        <v>530</v>
      </c>
      <c r="W2503" t="s">
        <v>6976</v>
      </c>
      <c r="Z2503" t="s">
        <v>6972</v>
      </c>
      <c r="AA2503" t="s">
        <v>6973</v>
      </c>
      <c r="AB2503" t="s">
        <v>6974</v>
      </c>
      <c r="AD2503" t="s">
        <v>1483</v>
      </c>
      <c r="AE2503" t="s">
        <v>412</v>
      </c>
      <c r="AF2503" t="s">
        <v>6975</v>
      </c>
      <c r="AG2503" t="s">
        <v>338</v>
      </c>
      <c r="AH2503" t="s">
        <v>530</v>
      </c>
      <c r="AJ2503" t="s">
        <v>6976</v>
      </c>
      <c r="AL2503" t="s">
        <v>339</v>
      </c>
      <c r="AM2503">
        <v>1</v>
      </c>
      <c r="AN2503">
        <v>1</v>
      </c>
      <c r="AO2503">
        <v>14899</v>
      </c>
      <c r="AQ2503">
        <v>124468</v>
      </c>
      <c r="AR2503">
        <v>53920001</v>
      </c>
      <c r="AS2503">
        <v>9000000</v>
      </c>
      <c r="AT2503" t="s">
        <v>40</v>
      </c>
      <c r="AW2503" t="s">
        <v>343</v>
      </c>
      <c r="BY2503" t="s">
        <v>342</v>
      </c>
      <c r="EQ2503">
        <v>243396</v>
      </c>
      <c r="ER2503" t="s">
        <v>6977</v>
      </c>
      <c r="EV2503">
        <v>17287143</v>
      </c>
      <c r="EW2503">
        <v>928</v>
      </c>
      <c r="EX2503">
        <v>220742</v>
      </c>
      <c r="EY2503" t="s">
        <v>6978</v>
      </c>
      <c r="EZ2503">
        <v>1</v>
      </c>
      <c r="FC2503">
        <v>95385</v>
      </c>
      <c r="FD2503" t="s">
        <v>3531</v>
      </c>
    </row>
    <row r="2504" spans="1:160" x14ac:dyDescent="0.3">
      <c r="A2504" t="str">
        <f>VLOOKUP(B2504,Table2[],3,FALSE)</f>
        <v>Digital</v>
      </c>
      <c r="B2504" t="str">
        <f>IF(OR(ISNUMBER(FIND("QVC",Z2504)),ISNUMBER(FIND("QVC",AL2504))),"QVC",IF(OR(ISNUMBER(FIND("NCO",H2504)),ISNUMBER(FIND("NCO",Y2504))), "NCO", IF(AL2504="consumer","PMD.com",VLOOKUP(LEFT(H2504,2),Tables!$E$1:$F$11,2,FALSE))))</f>
        <v>PMD.com</v>
      </c>
      <c r="C2504">
        <f t="shared" si="117"/>
        <v>5331</v>
      </c>
      <c r="D2504">
        <f t="shared" si="118"/>
        <v>1</v>
      </c>
      <c r="E2504" t="str">
        <f t="shared" ca="1" si="119"/>
        <v>shifted orders shipped</v>
      </c>
      <c r="F2504" t="s">
        <v>3539</v>
      </c>
      <c r="G2504" t="s">
        <v>335</v>
      </c>
      <c r="H2504" t="s">
        <v>6971</v>
      </c>
      <c r="I2504" s="6">
        <v>44011.936469907407</v>
      </c>
      <c r="J2504" t="s">
        <v>16</v>
      </c>
      <c r="K2504" s="6">
        <v>44013.381261574075</v>
      </c>
      <c r="M2504" t="s">
        <v>6972</v>
      </c>
      <c r="N2504" t="s">
        <v>6973</v>
      </c>
      <c r="O2504" t="s">
        <v>6974</v>
      </c>
      <c r="Q2504" t="s">
        <v>1483</v>
      </c>
      <c r="R2504" t="s">
        <v>412</v>
      </c>
      <c r="S2504" t="s">
        <v>6975</v>
      </c>
      <c r="T2504" t="s">
        <v>338</v>
      </c>
      <c r="U2504" t="s">
        <v>530</v>
      </c>
      <c r="W2504" t="s">
        <v>6976</v>
      </c>
      <c r="Z2504" t="s">
        <v>6972</v>
      </c>
      <c r="AA2504" t="s">
        <v>6973</v>
      </c>
      <c r="AB2504" t="s">
        <v>6974</v>
      </c>
      <c r="AD2504" t="s">
        <v>1483</v>
      </c>
      <c r="AE2504" t="s">
        <v>412</v>
      </c>
      <c r="AF2504" t="s">
        <v>6975</v>
      </c>
      <c r="AG2504" t="s">
        <v>338</v>
      </c>
      <c r="AH2504" t="s">
        <v>530</v>
      </c>
      <c r="AJ2504" t="s">
        <v>6976</v>
      </c>
      <c r="AL2504" t="s">
        <v>339</v>
      </c>
      <c r="AM2504">
        <v>1</v>
      </c>
      <c r="AN2504">
        <v>1</v>
      </c>
      <c r="AO2504">
        <v>19662</v>
      </c>
      <c r="AQ2504">
        <v>123796</v>
      </c>
      <c r="AR2504">
        <v>5331</v>
      </c>
      <c r="AS2504" t="s">
        <v>746</v>
      </c>
      <c r="AT2504" t="s">
        <v>129</v>
      </c>
      <c r="AW2504" t="s">
        <v>340</v>
      </c>
      <c r="AX2504" t="s">
        <v>352</v>
      </c>
      <c r="AY2504" t="s">
        <v>353</v>
      </c>
      <c r="AZ2504" t="s">
        <v>354</v>
      </c>
      <c r="BY2504" t="s">
        <v>342</v>
      </c>
      <c r="EQ2504">
        <v>247800</v>
      </c>
      <c r="ER2504" t="s">
        <v>6977</v>
      </c>
      <c r="EV2504">
        <v>17287143</v>
      </c>
      <c r="EW2504">
        <v>928</v>
      </c>
      <c r="EX2504">
        <v>220742</v>
      </c>
      <c r="EY2504" t="s">
        <v>6978</v>
      </c>
      <c r="EZ2504">
        <v>1</v>
      </c>
      <c r="FC2504">
        <v>90402</v>
      </c>
      <c r="FD2504" t="s">
        <v>393</v>
      </c>
    </row>
    <row r="2505" spans="1:160" x14ac:dyDescent="0.3">
      <c r="A2505" t="str">
        <f>VLOOKUP(B2505,Table2[],3,FALSE)</f>
        <v>Digital</v>
      </c>
      <c r="B2505" t="str">
        <f>IF(OR(ISNUMBER(FIND("QVC",Z2505)),ISNUMBER(FIND("QVC",AL2505))),"QVC",IF(OR(ISNUMBER(FIND("NCO",H2505)),ISNUMBER(FIND("NCO",Y2505))), "NCO", IF(AL2505="consumer","PMD.com",VLOOKUP(LEFT(H2505,2),Tables!$E$1:$F$11,2,FALSE))))</f>
        <v>PMD.com</v>
      </c>
      <c r="C2505">
        <f t="shared" si="117"/>
        <v>5341030</v>
      </c>
      <c r="D2505">
        <f t="shared" si="118"/>
        <v>1</v>
      </c>
      <c r="E2505" t="str">
        <f t="shared" ca="1" si="119"/>
        <v>shifted orders shipped</v>
      </c>
      <c r="F2505" t="s">
        <v>3539</v>
      </c>
      <c r="G2505" t="s">
        <v>335</v>
      </c>
      <c r="H2505" t="s">
        <v>6971</v>
      </c>
      <c r="I2505" s="6">
        <v>44011.936469907407</v>
      </c>
      <c r="J2505" t="s">
        <v>16</v>
      </c>
      <c r="K2505" s="6">
        <v>44013.381261574075</v>
      </c>
      <c r="M2505" t="s">
        <v>6972</v>
      </c>
      <c r="N2505" t="s">
        <v>6973</v>
      </c>
      <c r="O2505" t="s">
        <v>6974</v>
      </c>
      <c r="Q2505" t="s">
        <v>1483</v>
      </c>
      <c r="R2505" t="s">
        <v>412</v>
      </c>
      <c r="S2505" t="s">
        <v>6975</v>
      </c>
      <c r="T2505" t="s">
        <v>338</v>
      </c>
      <c r="U2505" t="s">
        <v>530</v>
      </c>
      <c r="W2505" t="s">
        <v>6976</v>
      </c>
      <c r="Z2505" t="s">
        <v>6972</v>
      </c>
      <c r="AA2505" t="s">
        <v>6973</v>
      </c>
      <c r="AB2505" t="s">
        <v>6974</v>
      </c>
      <c r="AD2505" t="s">
        <v>1483</v>
      </c>
      <c r="AE2505" t="s">
        <v>412</v>
      </c>
      <c r="AF2505" t="s">
        <v>6975</v>
      </c>
      <c r="AG2505" t="s">
        <v>338</v>
      </c>
      <c r="AH2505" t="s">
        <v>530</v>
      </c>
      <c r="AJ2505" t="s">
        <v>6976</v>
      </c>
      <c r="AL2505" t="s">
        <v>339</v>
      </c>
      <c r="AM2505">
        <v>1</v>
      </c>
      <c r="AN2505">
        <v>1</v>
      </c>
      <c r="AO2505">
        <v>12859</v>
      </c>
      <c r="AQ2505">
        <v>124642</v>
      </c>
      <c r="AR2505">
        <v>5341030</v>
      </c>
      <c r="AS2505" t="s">
        <v>925</v>
      </c>
      <c r="AT2505" t="s">
        <v>926</v>
      </c>
      <c r="AW2505" t="s">
        <v>366</v>
      </c>
      <c r="AX2505" t="s">
        <v>366</v>
      </c>
      <c r="AY2505" t="s">
        <v>345</v>
      </c>
      <c r="AZ2505" t="s">
        <v>346</v>
      </c>
      <c r="BY2505" t="s">
        <v>342</v>
      </c>
      <c r="EQ2505">
        <v>243275</v>
      </c>
      <c r="ER2505" t="s">
        <v>6977</v>
      </c>
      <c r="EV2505">
        <v>17287143</v>
      </c>
      <c r="EW2505">
        <v>928</v>
      </c>
      <c r="EX2505">
        <v>220742</v>
      </c>
      <c r="EY2505" t="s">
        <v>6978</v>
      </c>
      <c r="EZ2505">
        <v>1</v>
      </c>
      <c r="FC2505">
        <v>95385</v>
      </c>
      <c r="FD2505" t="s">
        <v>3531</v>
      </c>
    </row>
    <row r="2506" spans="1:160" x14ac:dyDescent="0.3">
      <c r="A2506" t="str">
        <f>VLOOKUP(B2506,Table2[],3,FALSE)</f>
        <v>Digital</v>
      </c>
      <c r="B2506" t="str">
        <f>IF(OR(ISNUMBER(FIND("QVC",Z2506)),ISNUMBER(FIND("QVC",AL2506))),"QVC",IF(OR(ISNUMBER(FIND("NCO",H2506)),ISNUMBER(FIND("NCO",Y2506))), "NCO", IF(AL2506="consumer","PMD.com",VLOOKUP(LEFT(H2506,2),Tables!$E$1:$F$11,2,FALSE))))</f>
        <v>PMD.com</v>
      </c>
      <c r="C2506">
        <f t="shared" si="117"/>
        <v>5254</v>
      </c>
      <c r="D2506">
        <f t="shared" si="118"/>
        <v>1</v>
      </c>
      <c r="E2506" t="str">
        <f t="shared" ca="1" si="119"/>
        <v>shifted orders shipped</v>
      </c>
      <c r="F2506" t="s">
        <v>3539</v>
      </c>
      <c r="G2506" t="s">
        <v>335</v>
      </c>
      <c r="H2506" t="s">
        <v>6971</v>
      </c>
      <c r="I2506" s="6">
        <v>44011.936469907407</v>
      </c>
      <c r="J2506" t="s">
        <v>16</v>
      </c>
      <c r="K2506" s="6">
        <v>44013.381261574075</v>
      </c>
      <c r="M2506" t="s">
        <v>6972</v>
      </c>
      <c r="N2506" t="s">
        <v>6973</v>
      </c>
      <c r="O2506" t="s">
        <v>6974</v>
      </c>
      <c r="Q2506" t="s">
        <v>1483</v>
      </c>
      <c r="R2506" t="s">
        <v>412</v>
      </c>
      <c r="S2506" t="s">
        <v>6975</v>
      </c>
      <c r="T2506" t="s">
        <v>338</v>
      </c>
      <c r="U2506" t="s">
        <v>530</v>
      </c>
      <c r="W2506" t="s">
        <v>6976</v>
      </c>
      <c r="Z2506" t="s">
        <v>6972</v>
      </c>
      <c r="AA2506" t="s">
        <v>6973</v>
      </c>
      <c r="AB2506" t="s">
        <v>6974</v>
      </c>
      <c r="AD2506" t="s">
        <v>1483</v>
      </c>
      <c r="AE2506" t="s">
        <v>412</v>
      </c>
      <c r="AF2506" t="s">
        <v>6975</v>
      </c>
      <c r="AG2506" t="s">
        <v>338</v>
      </c>
      <c r="AH2506" t="s">
        <v>530</v>
      </c>
      <c r="AJ2506" t="s">
        <v>6976</v>
      </c>
      <c r="AL2506" t="s">
        <v>339</v>
      </c>
      <c r="AM2506">
        <v>1</v>
      </c>
      <c r="AN2506">
        <v>1</v>
      </c>
      <c r="AO2506">
        <v>363</v>
      </c>
      <c r="AQ2506">
        <v>124398</v>
      </c>
      <c r="AR2506">
        <v>5254</v>
      </c>
      <c r="AS2506" t="s">
        <v>23</v>
      </c>
      <c r="AT2506" t="s">
        <v>24</v>
      </c>
      <c r="AW2506" t="s">
        <v>352</v>
      </c>
      <c r="AX2506" t="s">
        <v>352</v>
      </c>
      <c r="AY2506" t="s">
        <v>353</v>
      </c>
      <c r="AZ2506" t="s">
        <v>394</v>
      </c>
      <c r="BY2506" t="s">
        <v>342</v>
      </c>
      <c r="EQ2506">
        <v>248463</v>
      </c>
      <c r="ER2506" t="s">
        <v>6977</v>
      </c>
      <c r="EV2506">
        <v>17287143</v>
      </c>
      <c r="EW2506">
        <v>928</v>
      </c>
      <c r="EX2506">
        <v>220742</v>
      </c>
      <c r="EY2506" t="s">
        <v>6978</v>
      </c>
      <c r="EZ2506">
        <v>1</v>
      </c>
      <c r="FC2506">
        <v>5254</v>
      </c>
      <c r="FD2506" t="s">
        <v>24</v>
      </c>
    </row>
    <row r="2507" spans="1:160" x14ac:dyDescent="0.3">
      <c r="A2507" t="str">
        <f>VLOOKUP(B2507,Table2[],3,FALSE)</f>
        <v>Digital</v>
      </c>
      <c r="B2507" t="str">
        <f>IF(OR(ISNUMBER(FIND("QVC",Z2507)),ISNUMBER(FIND("QVC",AL2507))),"QVC",IF(OR(ISNUMBER(FIND("NCO",H2507)),ISNUMBER(FIND("NCO",Y2507))), "NCO", IF(AL2507="consumer","PMD.com",VLOOKUP(LEFT(H2507,2),Tables!$E$1:$F$11,2,FALSE))))</f>
        <v>PMD.com</v>
      </c>
      <c r="C2507">
        <f t="shared" si="117"/>
        <v>52430001</v>
      </c>
      <c r="D2507">
        <f t="shared" si="118"/>
        <v>1</v>
      </c>
      <c r="E2507" t="str">
        <f t="shared" ca="1" si="119"/>
        <v>shifted orders shipped</v>
      </c>
      <c r="F2507" t="s">
        <v>3539</v>
      </c>
      <c r="G2507" t="s">
        <v>335</v>
      </c>
      <c r="H2507" t="s">
        <v>6971</v>
      </c>
      <c r="I2507" s="6">
        <v>44011.936469907407</v>
      </c>
      <c r="J2507" t="s">
        <v>16</v>
      </c>
      <c r="K2507" s="6">
        <v>44013.381261574075</v>
      </c>
      <c r="M2507" t="s">
        <v>6972</v>
      </c>
      <c r="N2507" t="s">
        <v>6973</v>
      </c>
      <c r="O2507" t="s">
        <v>6974</v>
      </c>
      <c r="Q2507" t="s">
        <v>1483</v>
      </c>
      <c r="R2507" t="s">
        <v>412</v>
      </c>
      <c r="S2507" t="s">
        <v>6975</v>
      </c>
      <c r="T2507" t="s">
        <v>338</v>
      </c>
      <c r="U2507" t="s">
        <v>530</v>
      </c>
      <c r="W2507" t="s">
        <v>6976</v>
      </c>
      <c r="Z2507" t="s">
        <v>6972</v>
      </c>
      <c r="AA2507" t="s">
        <v>6973</v>
      </c>
      <c r="AB2507" t="s">
        <v>6974</v>
      </c>
      <c r="AD2507" t="s">
        <v>1483</v>
      </c>
      <c r="AE2507" t="s">
        <v>412</v>
      </c>
      <c r="AF2507" t="s">
        <v>6975</v>
      </c>
      <c r="AG2507" t="s">
        <v>338</v>
      </c>
      <c r="AH2507" t="s">
        <v>530</v>
      </c>
      <c r="AJ2507" t="s">
        <v>6976</v>
      </c>
      <c r="AL2507" t="s">
        <v>339</v>
      </c>
      <c r="AM2507">
        <v>1</v>
      </c>
      <c r="AN2507">
        <v>1</v>
      </c>
      <c r="AO2507">
        <v>12063</v>
      </c>
      <c r="AQ2507">
        <v>127155</v>
      </c>
      <c r="AR2507">
        <v>52430001</v>
      </c>
      <c r="AS2507" t="s">
        <v>927</v>
      </c>
      <c r="AT2507" t="s">
        <v>75</v>
      </c>
      <c r="AW2507" t="s">
        <v>340</v>
      </c>
      <c r="AX2507" t="s">
        <v>340</v>
      </c>
      <c r="AY2507" t="s">
        <v>357</v>
      </c>
      <c r="AZ2507" t="s">
        <v>363</v>
      </c>
      <c r="BY2507" t="s">
        <v>342</v>
      </c>
      <c r="EQ2507">
        <v>249990</v>
      </c>
      <c r="ER2507" t="s">
        <v>6977</v>
      </c>
      <c r="EV2507">
        <v>17287143</v>
      </c>
      <c r="EW2507">
        <v>928</v>
      </c>
      <c r="EX2507">
        <v>220742</v>
      </c>
      <c r="EY2507" t="s">
        <v>6978</v>
      </c>
      <c r="EZ2507">
        <v>1</v>
      </c>
      <c r="FC2507">
        <v>95385</v>
      </c>
      <c r="FD2507" t="s">
        <v>3531</v>
      </c>
    </row>
    <row r="2508" spans="1:160" x14ac:dyDescent="0.3">
      <c r="A2508" t="str">
        <f>VLOOKUP(B2508,Table2[],3,FALSE)</f>
        <v>Digital</v>
      </c>
      <c r="B2508" t="str">
        <f>IF(OR(ISNUMBER(FIND("QVC",Z2508)),ISNUMBER(FIND("QVC",AL2508))),"QVC",IF(OR(ISNUMBER(FIND("NCO",H2508)),ISNUMBER(FIND("NCO",Y2508))), "NCO", IF(AL2508="consumer","PMD.com",VLOOKUP(LEFT(H2508,2),Tables!$E$1:$F$11,2,FALSE))))</f>
        <v>PMD.com</v>
      </c>
      <c r="C2508">
        <f t="shared" ref="C2508:C2571" si="120">AR2508</f>
        <v>51090030</v>
      </c>
      <c r="D2508">
        <f t="shared" ref="D2508:D2571" si="121">AN2508</f>
        <v>1</v>
      </c>
      <c r="E2508" t="str">
        <f t="shared" ca="1" si="119"/>
        <v>shifted orders shipped</v>
      </c>
      <c r="F2508" t="s">
        <v>3539</v>
      </c>
      <c r="G2508" t="s">
        <v>335</v>
      </c>
      <c r="H2508" t="s">
        <v>6971</v>
      </c>
      <c r="I2508" s="6">
        <v>44011.936469907407</v>
      </c>
      <c r="J2508" t="s">
        <v>16</v>
      </c>
      <c r="K2508" s="6">
        <v>44013.381261574075</v>
      </c>
      <c r="M2508" t="s">
        <v>6972</v>
      </c>
      <c r="N2508" t="s">
        <v>6973</v>
      </c>
      <c r="O2508" t="s">
        <v>6974</v>
      </c>
      <c r="Q2508" t="s">
        <v>1483</v>
      </c>
      <c r="R2508" t="s">
        <v>412</v>
      </c>
      <c r="S2508" t="s">
        <v>6975</v>
      </c>
      <c r="T2508" t="s">
        <v>338</v>
      </c>
      <c r="U2508" t="s">
        <v>530</v>
      </c>
      <c r="W2508" t="s">
        <v>6976</v>
      </c>
      <c r="Z2508" t="s">
        <v>6972</v>
      </c>
      <c r="AA2508" t="s">
        <v>6973</v>
      </c>
      <c r="AB2508" t="s">
        <v>6974</v>
      </c>
      <c r="AD2508" t="s">
        <v>1483</v>
      </c>
      <c r="AE2508" t="s">
        <v>412</v>
      </c>
      <c r="AF2508" t="s">
        <v>6975</v>
      </c>
      <c r="AG2508" t="s">
        <v>338</v>
      </c>
      <c r="AH2508" t="s">
        <v>530</v>
      </c>
      <c r="AJ2508" t="s">
        <v>6976</v>
      </c>
      <c r="AL2508" t="s">
        <v>339</v>
      </c>
      <c r="AM2508">
        <v>1</v>
      </c>
      <c r="AN2508">
        <v>1</v>
      </c>
      <c r="AO2508">
        <v>6688</v>
      </c>
      <c r="AQ2508">
        <v>125960</v>
      </c>
      <c r="AR2508">
        <v>51090030</v>
      </c>
      <c r="AS2508" t="s">
        <v>3043</v>
      </c>
      <c r="AT2508" t="s">
        <v>628</v>
      </c>
      <c r="AW2508" t="s">
        <v>343</v>
      </c>
      <c r="BY2508" t="s">
        <v>342</v>
      </c>
      <c r="BZ2508" t="b">
        <v>0</v>
      </c>
      <c r="EQ2508">
        <v>243047</v>
      </c>
      <c r="ER2508" t="s">
        <v>6977</v>
      </c>
      <c r="EV2508">
        <v>17287143</v>
      </c>
      <c r="EW2508">
        <v>928</v>
      </c>
      <c r="EX2508">
        <v>220742</v>
      </c>
      <c r="EY2508" t="s">
        <v>6978</v>
      </c>
      <c r="EZ2508">
        <v>1</v>
      </c>
      <c r="FC2508">
        <v>95385</v>
      </c>
      <c r="FD2508" t="s">
        <v>3531</v>
      </c>
    </row>
    <row r="2509" spans="1:160" x14ac:dyDescent="0.3">
      <c r="A2509" t="str">
        <f>VLOOKUP(B2509,Table2[],3,FALSE)</f>
        <v>Digital</v>
      </c>
      <c r="B2509" t="str">
        <f>IF(OR(ISNUMBER(FIND("QVC",Z2509)),ISNUMBER(FIND("QVC",AL2509))),"QVC",IF(OR(ISNUMBER(FIND("NCO",H2509)),ISNUMBER(FIND("NCO",Y2509))), "NCO", IF(AL2509="consumer","PMD.com",VLOOKUP(LEFT(H2509,2),Tables!$E$1:$F$11,2,FALSE))))</f>
        <v>PMD.com</v>
      </c>
      <c r="C2509">
        <f t="shared" si="120"/>
        <v>5260</v>
      </c>
      <c r="D2509">
        <f t="shared" si="121"/>
        <v>1</v>
      </c>
      <c r="E2509" t="str">
        <f t="shared" ca="1" si="119"/>
        <v>shifted orders shipped</v>
      </c>
      <c r="F2509" t="s">
        <v>3539</v>
      </c>
      <c r="G2509" t="s">
        <v>335</v>
      </c>
      <c r="H2509" t="s">
        <v>6971</v>
      </c>
      <c r="I2509" s="6">
        <v>44011.936469907407</v>
      </c>
      <c r="J2509" t="s">
        <v>16</v>
      </c>
      <c r="K2509" s="6">
        <v>44013.381261574075</v>
      </c>
      <c r="M2509" t="s">
        <v>6972</v>
      </c>
      <c r="N2509" t="s">
        <v>6973</v>
      </c>
      <c r="O2509" t="s">
        <v>6974</v>
      </c>
      <c r="Q2509" t="s">
        <v>1483</v>
      </c>
      <c r="R2509" t="s">
        <v>412</v>
      </c>
      <c r="S2509" t="s">
        <v>6975</v>
      </c>
      <c r="T2509" t="s">
        <v>338</v>
      </c>
      <c r="U2509" t="s">
        <v>530</v>
      </c>
      <c r="W2509" t="s">
        <v>6976</v>
      </c>
      <c r="Z2509" t="s">
        <v>6972</v>
      </c>
      <c r="AA2509" t="s">
        <v>6973</v>
      </c>
      <c r="AB2509" t="s">
        <v>6974</v>
      </c>
      <c r="AD2509" t="s">
        <v>1483</v>
      </c>
      <c r="AE2509" t="s">
        <v>412</v>
      </c>
      <c r="AF2509" t="s">
        <v>6975</v>
      </c>
      <c r="AG2509" t="s">
        <v>338</v>
      </c>
      <c r="AH2509" t="s">
        <v>530</v>
      </c>
      <c r="AJ2509" t="s">
        <v>6976</v>
      </c>
      <c r="AL2509" t="s">
        <v>339</v>
      </c>
      <c r="AM2509">
        <v>1</v>
      </c>
      <c r="AN2509">
        <v>1</v>
      </c>
      <c r="AO2509">
        <v>6390</v>
      </c>
      <c r="AQ2509">
        <v>124400</v>
      </c>
      <c r="AR2509">
        <v>5260</v>
      </c>
      <c r="AS2509" t="s">
        <v>1228</v>
      </c>
      <c r="AT2509" t="s">
        <v>173</v>
      </c>
      <c r="AW2509" t="s">
        <v>352</v>
      </c>
      <c r="AX2509" t="s">
        <v>352</v>
      </c>
      <c r="AY2509" t="s">
        <v>353</v>
      </c>
      <c r="AZ2509" t="s">
        <v>384</v>
      </c>
      <c r="BY2509" t="s">
        <v>342</v>
      </c>
      <c r="EQ2509">
        <v>250591</v>
      </c>
      <c r="ER2509" t="s">
        <v>6977</v>
      </c>
      <c r="EV2509">
        <v>17287143</v>
      </c>
      <c r="EW2509">
        <v>928</v>
      </c>
      <c r="EX2509">
        <v>220742</v>
      </c>
      <c r="EY2509" t="s">
        <v>6978</v>
      </c>
      <c r="EZ2509">
        <v>1</v>
      </c>
      <c r="FC2509">
        <v>90402</v>
      </c>
      <c r="FD2509" t="s">
        <v>393</v>
      </c>
    </row>
    <row r="2510" spans="1:160" x14ac:dyDescent="0.3">
      <c r="A2510" t="str">
        <f>VLOOKUP(B2510,Table2[],3,FALSE)</f>
        <v>Digital</v>
      </c>
      <c r="B2510" t="str">
        <f>IF(OR(ISNUMBER(FIND("QVC",Z2510)),ISNUMBER(FIND("QVC",AL2510))),"QVC",IF(OR(ISNUMBER(FIND("NCO",H2510)),ISNUMBER(FIND("NCO",Y2510))), "NCO", IF(AL2510="consumer","PMD.com",VLOOKUP(LEFT(H2510,2),Tables!$E$1:$F$11,2,FALSE))))</f>
        <v>PMD.com</v>
      </c>
      <c r="C2510">
        <f t="shared" si="120"/>
        <v>51090030</v>
      </c>
      <c r="D2510">
        <f t="shared" si="121"/>
        <v>1</v>
      </c>
      <c r="E2510" t="str">
        <f t="shared" ca="1" si="119"/>
        <v>shifted orders shipped</v>
      </c>
      <c r="F2510" t="s">
        <v>3539</v>
      </c>
      <c r="G2510" t="s">
        <v>335</v>
      </c>
      <c r="H2510" t="s">
        <v>6979</v>
      </c>
      <c r="I2510" s="6">
        <v>44012.414212962962</v>
      </c>
      <c r="J2510" t="s">
        <v>16</v>
      </c>
      <c r="K2510" s="6">
        <v>44013.381539351853</v>
      </c>
      <c r="M2510" t="s">
        <v>6980</v>
      </c>
      <c r="N2510" t="s">
        <v>6981</v>
      </c>
      <c r="Q2510" t="s">
        <v>6982</v>
      </c>
      <c r="R2510" t="s">
        <v>376</v>
      </c>
      <c r="S2510" t="s">
        <v>6983</v>
      </c>
      <c r="T2510" t="s">
        <v>338</v>
      </c>
      <c r="U2510" t="s">
        <v>530</v>
      </c>
      <c r="W2510" t="s">
        <v>6984</v>
      </c>
      <c r="Z2510" t="s">
        <v>6980</v>
      </c>
      <c r="AA2510" t="s">
        <v>6981</v>
      </c>
      <c r="AD2510" t="s">
        <v>6982</v>
      </c>
      <c r="AE2510" t="s">
        <v>376</v>
      </c>
      <c r="AF2510" t="s">
        <v>6983</v>
      </c>
      <c r="AG2510" t="s">
        <v>338</v>
      </c>
      <c r="AH2510" t="s">
        <v>530</v>
      </c>
      <c r="AJ2510" t="s">
        <v>6984</v>
      </c>
      <c r="AL2510" t="s">
        <v>339</v>
      </c>
      <c r="AM2510">
        <v>1</v>
      </c>
      <c r="AN2510">
        <v>1</v>
      </c>
      <c r="AO2510">
        <v>6688</v>
      </c>
      <c r="AQ2510">
        <v>125960</v>
      </c>
      <c r="AR2510">
        <v>51090030</v>
      </c>
      <c r="AS2510" t="s">
        <v>3043</v>
      </c>
      <c r="AT2510" t="s">
        <v>628</v>
      </c>
      <c r="AW2510" t="s">
        <v>343</v>
      </c>
      <c r="BY2510" t="s">
        <v>342</v>
      </c>
      <c r="BZ2510" t="b">
        <v>0</v>
      </c>
      <c r="EQ2510">
        <v>243047</v>
      </c>
      <c r="ER2510" t="s">
        <v>6985</v>
      </c>
      <c r="EV2510">
        <v>17287470</v>
      </c>
      <c r="EW2510">
        <v>928</v>
      </c>
      <c r="EX2510">
        <v>220912</v>
      </c>
      <c r="EY2510" t="s">
        <v>6986</v>
      </c>
      <c r="EZ2510">
        <v>1</v>
      </c>
      <c r="FC2510">
        <v>95384</v>
      </c>
      <c r="FD2510" t="s">
        <v>3530</v>
      </c>
    </row>
    <row r="2511" spans="1:160" x14ac:dyDescent="0.3">
      <c r="A2511" t="str">
        <f>VLOOKUP(B2511,Table2[],3,FALSE)</f>
        <v>Digital</v>
      </c>
      <c r="B2511" t="str">
        <f>IF(OR(ISNUMBER(FIND("QVC",Z2511)),ISNUMBER(FIND("QVC",AL2511))),"QVC",IF(OR(ISNUMBER(FIND("NCO",H2511)),ISNUMBER(FIND("NCO",Y2511))), "NCO", IF(AL2511="consumer","PMD.com",VLOOKUP(LEFT(H2511,2),Tables!$E$1:$F$11,2,FALSE))))</f>
        <v>PMD.com</v>
      </c>
      <c r="C2511">
        <f t="shared" si="120"/>
        <v>52430001</v>
      </c>
      <c r="D2511">
        <f t="shared" si="121"/>
        <v>1</v>
      </c>
      <c r="E2511" t="str">
        <f t="shared" ca="1" si="119"/>
        <v>shifted orders shipped</v>
      </c>
      <c r="F2511" t="s">
        <v>3539</v>
      </c>
      <c r="G2511" t="s">
        <v>335</v>
      </c>
      <c r="H2511" t="s">
        <v>6979</v>
      </c>
      <c r="I2511" s="6">
        <v>44012.414212962962</v>
      </c>
      <c r="J2511" t="s">
        <v>16</v>
      </c>
      <c r="K2511" s="6">
        <v>44013.381539351853</v>
      </c>
      <c r="M2511" t="s">
        <v>6980</v>
      </c>
      <c r="N2511" t="s">
        <v>6981</v>
      </c>
      <c r="Q2511" t="s">
        <v>6982</v>
      </c>
      <c r="R2511" t="s">
        <v>376</v>
      </c>
      <c r="S2511" t="s">
        <v>6983</v>
      </c>
      <c r="T2511" t="s">
        <v>338</v>
      </c>
      <c r="U2511" t="s">
        <v>530</v>
      </c>
      <c r="W2511" t="s">
        <v>6984</v>
      </c>
      <c r="Z2511" t="s">
        <v>6980</v>
      </c>
      <c r="AA2511" t="s">
        <v>6981</v>
      </c>
      <c r="AD2511" t="s">
        <v>6982</v>
      </c>
      <c r="AE2511" t="s">
        <v>376</v>
      </c>
      <c r="AF2511" t="s">
        <v>6983</v>
      </c>
      <c r="AG2511" t="s">
        <v>338</v>
      </c>
      <c r="AH2511" t="s">
        <v>530</v>
      </c>
      <c r="AJ2511" t="s">
        <v>6984</v>
      </c>
      <c r="AL2511" t="s">
        <v>339</v>
      </c>
      <c r="AM2511">
        <v>1</v>
      </c>
      <c r="AN2511">
        <v>1</v>
      </c>
      <c r="AO2511">
        <v>12063</v>
      </c>
      <c r="AQ2511">
        <v>127155</v>
      </c>
      <c r="AR2511">
        <v>52430001</v>
      </c>
      <c r="AS2511" t="s">
        <v>927</v>
      </c>
      <c r="AT2511" t="s">
        <v>75</v>
      </c>
      <c r="AW2511" t="s">
        <v>340</v>
      </c>
      <c r="AX2511" t="s">
        <v>340</v>
      </c>
      <c r="AY2511" t="s">
        <v>357</v>
      </c>
      <c r="AZ2511" t="s">
        <v>363</v>
      </c>
      <c r="BY2511" t="s">
        <v>342</v>
      </c>
      <c r="EQ2511">
        <v>249990</v>
      </c>
      <c r="ER2511" t="s">
        <v>6985</v>
      </c>
      <c r="EV2511">
        <v>17287470</v>
      </c>
      <c r="EW2511">
        <v>928</v>
      </c>
      <c r="EX2511">
        <v>220912</v>
      </c>
      <c r="EY2511" t="s">
        <v>6986</v>
      </c>
      <c r="EZ2511">
        <v>1</v>
      </c>
      <c r="FC2511">
        <v>95384</v>
      </c>
      <c r="FD2511" t="s">
        <v>3530</v>
      </c>
    </row>
    <row r="2512" spans="1:160" x14ac:dyDescent="0.3">
      <c r="A2512" t="str">
        <f>VLOOKUP(B2512,Table2[],3,FALSE)</f>
        <v>Digital</v>
      </c>
      <c r="B2512" t="str">
        <f>IF(OR(ISNUMBER(FIND("QVC",Z2512)),ISNUMBER(FIND("QVC",AL2512))),"QVC",IF(OR(ISNUMBER(FIND("NCO",H2512)),ISNUMBER(FIND("NCO",Y2512))), "NCO", IF(AL2512="consumer","PMD.com",VLOOKUP(LEFT(H2512,2),Tables!$E$1:$F$11,2,FALSE))))</f>
        <v>PMD.com</v>
      </c>
      <c r="C2512">
        <f t="shared" si="120"/>
        <v>51070001</v>
      </c>
      <c r="D2512">
        <f t="shared" si="121"/>
        <v>1</v>
      </c>
      <c r="E2512" t="str">
        <f t="shared" ca="1" si="119"/>
        <v>shifted orders shipped</v>
      </c>
      <c r="F2512" t="s">
        <v>3539</v>
      </c>
      <c r="G2512" t="s">
        <v>335</v>
      </c>
      <c r="H2512" t="s">
        <v>6979</v>
      </c>
      <c r="I2512" s="6">
        <v>44012.414212962962</v>
      </c>
      <c r="J2512" t="s">
        <v>16</v>
      </c>
      <c r="K2512" s="6">
        <v>44013.381539351853</v>
      </c>
      <c r="M2512" t="s">
        <v>6980</v>
      </c>
      <c r="N2512" t="s">
        <v>6981</v>
      </c>
      <c r="Q2512" t="s">
        <v>6982</v>
      </c>
      <c r="R2512" t="s">
        <v>376</v>
      </c>
      <c r="S2512" t="s">
        <v>6983</v>
      </c>
      <c r="T2512" t="s">
        <v>338</v>
      </c>
      <c r="U2512" t="s">
        <v>530</v>
      </c>
      <c r="W2512" t="s">
        <v>6984</v>
      </c>
      <c r="Z2512" t="s">
        <v>6980</v>
      </c>
      <c r="AA2512" t="s">
        <v>6981</v>
      </c>
      <c r="AD2512" t="s">
        <v>6982</v>
      </c>
      <c r="AE2512" t="s">
        <v>376</v>
      </c>
      <c r="AF2512" t="s">
        <v>6983</v>
      </c>
      <c r="AG2512" t="s">
        <v>338</v>
      </c>
      <c r="AH2512" t="s">
        <v>530</v>
      </c>
      <c r="AJ2512" t="s">
        <v>6984</v>
      </c>
      <c r="AL2512" t="s">
        <v>339</v>
      </c>
      <c r="AM2512">
        <v>1</v>
      </c>
      <c r="AN2512">
        <v>1</v>
      </c>
      <c r="AO2512">
        <v>10147</v>
      </c>
      <c r="AQ2512">
        <v>124429</v>
      </c>
      <c r="AR2512">
        <v>51070001</v>
      </c>
      <c r="AS2512" t="s">
        <v>1886</v>
      </c>
      <c r="AT2512" t="s">
        <v>45</v>
      </c>
      <c r="AW2512" t="s">
        <v>343</v>
      </c>
      <c r="BY2512" t="s">
        <v>342</v>
      </c>
      <c r="EQ2512">
        <v>251956</v>
      </c>
      <c r="ER2512" t="s">
        <v>6985</v>
      </c>
      <c r="EV2512">
        <v>17287470</v>
      </c>
      <c r="EW2512">
        <v>928</v>
      </c>
      <c r="EX2512">
        <v>220912</v>
      </c>
      <c r="EY2512" t="s">
        <v>6986</v>
      </c>
      <c r="EZ2512">
        <v>1</v>
      </c>
      <c r="FC2512">
        <v>51070001</v>
      </c>
      <c r="FD2512" t="s">
        <v>45</v>
      </c>
    </row>
    <row r="2513" spans="1:160" x14ac:dyDescent="0.3">
      <c r="A2513" t="str">
        <f>VLOOKUP(B2513,Table2[],3,FALSE)</f>
        <v>Digital</v>
      </c>
      <c r="B2513" t="str">
        <f>IF(OR(ISNUMBER(FIND("QVC",Z2513)),ISNUMBER(FIND("QVC",AL2513))),"QVC",IF(OR(ISNUMBER(FIND("NCO",H2513)),ISNUMBER(FIND("NCO",Y2513))), "NCO", IF(AL2513="consumer","PMD.com",VLOOKUP(LEFT(H2513,2),Tables!$E$1:$F$11,2,FALSE))))</f>
        <v>PMD.com</v>
      </c>
      <c r="C2513">
        <f t="shared" si="120"/>
        <v>53920001</v>
      </c>
      <c r="D2513">
        <f t="shared" si="121"/>
        <v>1</v>
      </c>
      <c r="E2513" t="str">
        <f t="shared" ca="1" si="119"/>
        <v>shifted orders shipped</v>
      </c>
      <c r="F2513" t="s">
        <v>3539</v>
      </c>
      <c r="G2513" t="s">
        <v>335</v>
      </c>
      <c r="H2513" t="s">
        <v>6979</v>
      </c>
      <c r="I2513" s="6">
        <v>44012.414212962962</v>
      </c>
      <c r="J2513" t="s">
        <v>16</v>
      </c>
      <c r="K2513" s="6">
        <v>44013.381539351853</v>
      </c>
      <c r="M2513" t="s">
        <v>6980</v>
      </c>
      <c r="N2513" t="s">
        <v>6981</v>
      </c>
      <c r="Q2513" t="s">
        <v>6982</v>
      </c>
      <c r="R2513" t="s">
        <v>376</v>
      </c>
      <c r="S2513" t="s">
        <v>6983</v>
      </c>
      <c r="T2513" t="s">
        <v>338</v>
      </c>
      <c r="U2513" t="s">
        <v>530</v>
      </c>
      <c r="W2513" t="s">
        <v>6984</v>
      </c>
      <c r="Z2513" t="s">
        <v>6980</v>
      </c>
      <c r="AA2513" t="s">
        <v>6981</v>
      </c>
      <c r="AD2513" t="s">
        <v>6982</v>
      </c>
      <c r="AE2513" t="s">
        <v>376</v>
      </c>
      <c r="AF2513" t="s">
        <v>6983</v>
      </c>
      <c r="AG2513" t="s">
        <v>338</v>
      </c>
      <c r="AH2513" t="s">
        <v>530</v>
      </c>
      <c r="AJ2513" t="s">
        <v>6984</v>
      </c>
      <c r="AL2513" t="s">
        <v>339</v>
      </c>
      <c r="AM2513">
        <v>1</v>
      </c>
      <c r="AN2513">
        <v>1</v>
      </c>
      <c r="AO2513">
        <v>14899</v>
      </c>
      <c r="AQ2513">
        <v>124468</v>
      </c>
      <c r="AR2513">
        <v>53920001</v>
      </c>
      <c r="AS2513">
        <v>9000000</v>
      </c>
      <c r="AT2513" t="s">
        <v>40</v>
      </c>
      <c r="AW2513" t="s">
        <v>343</v>
      </c>
      <c r="BY2513" t="s">
        <v>342</v>
      </c>
      <c r="EQ2513">
        <v>243396</v>
      </c>
      <c r="ER2513" t="s">
        <v>6985</v>
      </c>
      <c r="EV2513">
        <v>17287470</v>
      </c>
      <c r="EW2513">
        <v>928</v>
      </c>
      <c r="EX2513">
        <v>220912</v>
      </c>
      <c r="EY2513" t="s">
        <v>6986</v>
      </c>
      <c r="EZ2513">
        <v>1</v>
      </c>
      <c r="FC2513">
        <v>95384</v>
      </c>
      <c r="FD2513" t="s">
        <v>3530</v>
      </c>
    </row>
    <row r="2514" spans="1:160" x14ac:dyDescent="0.3">
      <c r="A2514" t="str">
        <f>VLOOKUP(B2514,Table2[],3,FALSE)</f>
        <v>Digital</v>
      </c>
      <c r="B2514" t="str">
        <f>IF(OR(ISNUMBER(FIND("QVC",Z2514)),ISNUMBER(FIND("QVC",AL2514))),"QVC",IF(OR(ISNUMBER(FIND("NCO",H2514)),ISNUMBER(FIND("NCO",Y2514))), "NCO", IF(AL2514="consumer","PMD.com",VLOOKUP(LEFT(H2514,2),Tables!$E$1:$F$11,2,FALSE))))</f>
        <v>PMD.com</v>
      </c>
      <c r="C2514">
        <f t="shared" si="120"/>
        <v>55340001</v>
      </c>
      <c r="D2514">
        <f t="shared" si="121"/>
        <v>1</v>
      </c>
      <c r="E2514" t="str">
        <f t="shared" ca="1" si="119"/>
        <v>shifted orders shipped</v>
      </c>
      <c r="F2514" t="s">
        <v>3539</v>
      </c>
      <c r="G2514" t="s">
        <v>335</v>
      </c>
      <c r="H2514" t="s">
        <v>6979</v>
      </c>
      <c r="I2514" s="6">
        <v>44012.414212962962</v>
      </c>
      <c r="J2514" t="s">
        <v>16</v>
      </c>
      <c r="K2514" s="6">
        <v>44013.381539351853</v>
      </c>
      <c r="M2514" t="s">
        <v>6980</v>
      </c>
      <c r="N2514" t="s">
        <v>6981</v>
      </c>
      <c r="Q2514" t="s">
        <v>6982</v>
      </c>
      <c r="R2514" t="s">
        <v>376</v>
      </c>
      <c r="S2514" t="s">
        <v>6983</v>
      </c>
      <c r="T2514" t="s">
        <v>338</v>
      </c>
      <c r="U2514" t="s">
        <v>530</v>
      </c>
      <c r="W2514" t="s">
        <v>6984</v>
      </c>
      <c r="Z2514" t="s">
        <v>6980</v>
      </c>
      <c r="AA2514" t="s">
        <v>6981</v>
      </c>
      <c r="AD2514" t="s">
        <v>6982</v>
      </c>
      <c r="AE2514" t="s">
        <v>376</v>
      </c>
      <c r="AF2514" t="s">
        <v>6983</v>
      </c>
      <c r="AG2514" t="s">
        <v>338</v>
      </c>
      <c r="AH2514" t="s">
        <v>530</v>
      </c>
      <c r="AJ2514" t="s">
        <v>6984</v>
      </c>
      <c r="AL2514" t="s">
        <v>339</v>
      </c>
      <c r="AM2514">
        <v>1</v>
      </c>
      <c r="AN2514">
        <v>1</v>
      </c>
      <c r="AO2514">
        <v>8241</v>
      </c>
      <c r="AQ2514">
        <v>124480</v>
      </c>
      <c r="AR2514">
        <v>55340001</v>
      </c>
      <c r="AS2514" t="s">
        <v>1955</v>
      </c>
      <c r="AT2514" t="s">
        <v>71</v>
      </c>
      <c r="AW2514" t="s">
        <v>343</v>
      </c>
      <c r="BY2514" t="s">
        <v>342</v>
      </c>
      <c r="EQ2514">
        <v>249139</v>
      </c>
      <c r="ER2514" t="s">
        <v>6985</v>
      </c>
      <c r="EV2514">
        <v>17287470</v>
      </c>
      <c r="EW2514">
        <v>928</v>
      </c>
      <c r="EX2514">
        <v>220912</v>
      </c>
      <c r="EY2514" t="s">
        <v>6986</v>
      </c>
      <c r="EZ2514">
        <v>1</v>
      </c>
      <c r="FC2514">
        <v>55340001</v>
      </c>
      <c r="FD2514" t="s">
        <v>71</v>
      </c>
    </row>
    <row r="2515" spans="1:160" x14ac:dyDescent="0.3">
      <c r="A2515" t="str">
        <f>VLOOKUP(B2515,Table2[],3,FALSE)</f>
        <v>Digital</v>
      </c>
      <c r="B2515" t="str">
        <f>IF(OR(ISNUMBER(FIND("QVC",Z2515)),ISNUMBER(FIND("QVC",AL2515))),"QVC",IF(OR(ISNUMBER(FIND("NCO",H2515)),ISNUMBER(FIND("NCO",Y2515))), "NCO", IF(AL2515="consumer","PMD.com",VLOOKUP(LEFT(H2515,2),Tables!$E$1:$F$11,2,FALSE))))</f>
        <v>PMD.com</v>
      </c>
      <c r="C2515">
        <f t="shared" si="120"/>
        <v>52430001</v>
      </c>
      <c r="D2515">
        <f t="shared" si="121"/>
        <v>2</v>
      </c>
      <c r="E2515" t="str">
        <f t="shared" ca="1" si="119"/>
        <v>shifted orders shipped</v>
      </c>
      <c r="F2515" t="s">
        <v>3539</v>
      </c>
      <c r="G2515" t="s">
        <v>335</v>
      </c>
      <c r="H2515" t="s">
        <v>6987</v>
      </c>
      <c r="I2515" s="6">
        <v>44012.411898148152</v>
      </c>
      <c r="J2515" t="s">
        <v>16</v>
      </c>
      <c r="K2515" s="6">
        <v>44013.382164351853</v>
      </c>
      <c r="M2515" t="s">
        <v>6988</v>
      </c>
      <c r="N2515" t="s">
        <v>6989</v>
      </c>
      <c r="Q2515" t="s">
        <v>3436</v>
      </c>
      <c r="R2515" t="s">
        <v>402</v>
      </c>
      <c r="S2515" t="s">
        <v>6990</v>
      </c>
      <c r="T2515" t="s">
        <v>338</v>
      </c>
      <c r="U2515" t="s">
        <v>530</v>
      </c>
      <c r="W2515" t="s">
        <v>6991</v>
      </c>
      <c r="Z2515" t="s">
        <v>6988</v>
      </c>
      <c r="AA2515" t="s">
        <v>6989</v>
      </c>
      <c r="AD2515" t="s">
        <v>3436</v>
      </c>
      <c r="AE2515" t="s">
        <v>402</v>
      </c>
      <c r="AF2515" t="s">
        <v>6990</v>
      </c>
      <c r="AG2515" t="s">
        <v>338</v>
      </c>
      <c r="AH2515" t="s">
        <v>530</v>
      </c>
      <c r="AJ2515" t="s">
        <v>6991</v>
      </c>
      <c r="AL2515" t="s">
        <v>339</v>
      </c>
      <c r="AM2515">
        <v>2</v>
      </c>
      <c r="AN2515">
        <v>2</v>
      </c>
      <c r="AO2515">
        <v>12063</v>
      </c>
      <c r="AQ2515">
        <v>127155</v>
      </c>
      <c r="AR2515">
        <v>52430001</v>
      </c>
      <c r="AS2515" t="s">
        <v>927</v>
      </c>
      <c r="AT2515" t="s">
        <v>75</v>
      </c>
      <c r="AW2515" t="s">
        <v>340</v>
      </c>
      <c r="AX2515" t="s">
        <v>340</v>
      </c>
      <c r="AY2515" t="s">
        <v>357</v>
      </c>
      <c r="AZ2515" t="s">
        <v>363</v>
      </c>
      <c r="BY2515" t="s">
        <v>342</v>
      </c>
      <c r="EQ2515">
        <v>249990</v>
      </c>
      <c r="ER2515" t="s">
        <v>6992</v>
      </c>
      <c r="EV2515">
        <v>17287468</v>
      </c>
      <c r="EW2515">
        <v>928</v>
      </c>
      <c r="EX2515">
        <v>220910</v>
      </c>
      <c r="EY2515" t="s">
        <v>6993</v>
      </c>
      <c r="EZ2515">
        <v>1</v>
      </c>
      <c r="FC2515">
        <v>52430001</v>
      </c>
      <c r="FD2515" t="s">
        <v>75</v>
      </c>
    </row>
    <row r="2516" spans="1:160" x14ac:dyDescent="0.3">
      <c r="A2516" t="str">
        <f>VLOOKUP(B2516,Table2[],3,FALSE)</f>
        <v>Digital</v>
      </c>
      <c r="B2516" t="str">
        <f>IF(OR(ISNUMBER(FIND("QVC",Z2516)),ISNUMBER(FIND("QVC",AL2516))),"QVC",IF(OR(ISNUMBER(FIND("NCO",H2516)),ISNUMBER(FIND("NCO",Y2516))), "NCO", IF(AL2516="consumer","PMD.com",VLOOKUP(LEFT(H2516,2),Tables!$E$1:$F$11,2,FALSE))))</f>
        <v>PMD.com</v>
      </c>
      <c r="C2516">
        <f t="shared" si="120"/>
        <v>535501</v>
      </c>
      <c r="D2516">
        <f t="shared" si="121"/>
        <v>1</v>
      </c>
      <c r="E2516" t="str">
        <f t="shared" ca="1" si="119"/>
        <v>shifted orders shipped</v>
      </c>
      <c r="F2516" t="s">
        <v>3539</v>
      </c>
      <c r="G2516" t="s">
        <v>335</v>
      </c>
      <c r="H2516" t="s">
        <v>6987</v>
      </c>
      <c r="I2516" s="6">
        <v>44012.411898148152</v>
      </c>
      <c r="J2516" t="s">
        <v>16</v>
      </c>
      <c r="K2516" s="6">
        <v>44013.382164351853</v>
      </c>
      <c r="M2516" t="s">
        <v>6988</v>
      </c>
      <c r="N2516" t="s">
        <v>6989</v>
      </c>
      <c r="Q2516" t="s">
        <v>3436</v>
      </c>
      <c r="R2516" t="s">
        <v>402</v>
      </c>
      <c r="S2516" t="s">
        <v>6990</v>
      </c>
      <c r="T2516" t="s">
        <v>338</v>
      </c>
      <c r="U2516" t="s">
        <v>530</v>
      </c>
      <c r="W2516" t="s">
        <v>6991</v>
      </c>
      <c r="Z2516" t="s">
        <v>6988</v>
      </c>
      <c r="AA2516" t="s">
        <v>6989</v>
      </c>
      <c r="AD2516" t="s">
        <v>3436</v>
      </c>
      <c r="AE2516" t="s">
        <v>402</v>
      </c>
      <c r="AF2516" t="s">
        <v>6990</v>
      </c>
      <c r="AG2516" t="s">
        <v>338</v>
      </c>
      <c r="AH2516" t="s">
        <v>530</v>
      </c>
      <c r="AJ2516" t="s">
        <v>6991</v>
      </c>
      <c r="AL2516" t="s">
        <v>339</v>
      </c>
      <c r="AM2516">
        <v>1</v>
      </c>
      <c r="AN2516">
        <v>1</v>
      </c>
      <c r="AO2516">
        <v>5715</v>
      </c>
      <c r="AQ2516">
        <v>124621</v>
      </c>
      <c r="AR2516">
        <v>535501</v>
      </c>
      <c r="AS2516" t="s">
        <v>158</v>
      </c>
      <c r="AT2516" t="s">
        <v>159</v>
      </c>
      <c r="AW2516" t="s">
        <v>340</v>
      </c>
      <c r="AX2516" t="s">
        <v>340</v>
      </c>
      <c r="AY2516" t="s">
        <v>351</v>
      </c>
      <c r="AZ2516" t="s">
        <v>441</v>
      </c>
      <c r="BY2516" t="s">
        <v>342</v>
      </c>
      <c r="EQ2516">
        <v>245276</v>
      </c>
      <c r="ER2516" t="s">
        <v>6992</v>
      </c>
      <c r="EV2516">
        <v>17287468</v>
      </c>
      <c r="EW2516">
        <v>928</v>
      </c>
      <c r="EX2516">
        <v>220910</v>
      </c>
      <c r="EY2516" t="s">
        <v>6993</v>
      </c>
      <c r="EZ2516">
        <v>1</v>
      </c>
      <c r="FC2516">
        <v>535501</v>
      </c>
      <c r="FD2516" t="s">
        <v>159</v>
      </c>
    </row>
    <row r="2517" spans="1:160" x14ac:dyDescent="0.3">
      <c r="A2517" t="str">
        <f>VLOOKUP(B2517,Table2[],3,FALSE)</f>
        <v>Digital</v>
      </c>
      <c r="B2517" t="str">
        <f>IF(OR(ISNUMBER(FIND("QVC",Z2517)),ISNUMBER(FIND("QVC",AL2517))),"QVC",IF(OR(ISNUMBER(FIND("NCO",H2517)),ISNUMBER(FIND("NCO",Y2517))), "NCO", IF(AL2517="consumer","PMD.com",VLOOKUP(LEFT(H2517,2),Tables!$E$1:$F$11,2,FALSE))))</f>
        <v>PMD.com</v>
      </c>
      <c r="C2517">
        <f t="shared" si="120"/>
        <v>51080001</v>
      </c>
      <c r="D2517">
        <f t="shared" si="121"/>
        <v>1</v>
      </c>
      <c r="E2517" t="str">
        <f t="shared" ca="1" si="119"/>
        <v>shifted orders shipped</v>
      </c>
      <c r="F2517" t="s">
        <v>3539</v>
      </c>
      <c r="G2517" t="s">
        <v>335</v>
      </c>
      <c r="H2517" t="s">
        <v>6994</v>
      </c>
      <c r="I2517" s="6">
        <v>44012.410578703704</v>
      </c>
      <c r="J2517" t="s">
        <v>16</v>
      </c>
      <c r="K2517" s="6">
        <v>44013.382569444446</v>
      </c>
      <c r="M2517" t="s">
        <v>6995</v>
      </c>
      <c r="N2517" t="s">
        <v>6996</v>
      </c>
      <c r="Q2517" t="s">
        <v>1954</v>
      </c>
      <c r="R2517" t="s">
        <v>460</v>
      </c>
      <c r="S2517">
        <v>42754</v>
      </c>
      <c r="T2517" t="s">
        <v>338</v>
      </c>
      <c r="U2517" t="s">
        <v>530</v>
      </c>
      <c r="W2517" t="s">
        <v>6997</v>
      </c>
      <c r="Z2517" t="s">
        <v>6995</v>
      </c>
      <c r="AA2517" t="s">
        <v>6996</v>
      </c>
      <c r="AD2517" t="s">
        <v>1954</v>
      </c>
      <c r="AE2517" t="s">
        <v>460</v>
      </c>
      <c r="AF2517">
        <v>42754</v>
      </c>
      <c r="AG2517" t="s">
        <v>338</v>
      </c>
      <c r="AH2517" t="s">
        <v>530</v>
      </c>
      <c r="AJ2517" t="s">
        <v>6997</v>
      </c>
      <c r="AL2517" t="s">
        <v>339</v>
      </c>
      <c r="AM2517">
        <v>1</v>
      </c>
      <c r="AN2517">
        <v>1</v>
      </c>
      <c r="AO2517">
        <v>19656</v>
      </c>
      <c r="AQ2517">
        <v>124645</v>
      </c>
      <c r="AR2517">
        <v>51080001</v>
      </c>
      <c r="AS2517" t="s">
        <v>988</v>
      </c>
      <c r="AT2517" t="s">
        <v>57</v>
      </c>
      <c r="AW2517" t="s">
        <v>343</v>
      </c>
      <c r="BY2517" t="s">
        <v>342</v>
      </c>
      <c r="EQ2517">
        <v>251119</v>
      </c>
      <c r="ER2517" t="s">
        <v>6998</v>
      </c>
      <c r="EV2517">
        <v>17287467</v>
      </c>
      <c r="EW2517">
        <v>928</v>
      </c>
      <c r="EX2517">
        <v>220909</v>
      </c>
      <c r="EY2517" t="s">
        <v>6999</v>
      </c>
      <c r="EZ2517">
        <v>1</v>
      </c>
      <c r="FC2517">
        <v>51080001</v>
      </c>
      <c r="FD2517" t="s">
        <v>57</v>
      </c>
    </row>
    <row r="2518" spans="1:160" x14ac:dyDescent="0.3">
      <c r="A2518" t="str">
        <f>VLOOKUP(B2518,Table2[],3,FALSE)</f>
        <v>Digital</v>
      </c>
      <c r="B2518" t="str">
        <f>IF(OR(ISNUMBER(FIND("QVC",Z2518)),ISNUMBER(FIND("QVC",AL2518))),"QVC",IF(OR(ISNUMBER(FIND("NCO",H2518)),ISNUMBER(FIND("NCO",Y2518))), "NCO", IF(AL2518="consumer","PMD.com",VLOOKUP(LEFT(H2518,2),Tables!$E$1:$F$11,2,FALSE))))</f>
        <v>PMD.com</v>
      </c>
      <c r="C2518">
        <f t="shared" si="120"/>
        <v>52430001</v>
      </c>
      <c r="D2518">
        <f t="shared" si="121"/>
        <v>1</v>
      </c>
      <c r="E2518" t="str">
        <f t="shared" ca="1" si="119"/>
        <v>shifted orders shipped</v>
      </c>
      <c r="F2518" t="s">
        <v>3539</v>
      </c>
      <c r="G2518" t="s">
        <v>335</v>
      </c>
      <c r="H2518" t="s">
        <v>7000</v>
      </c>
      <c r="I2518" s="6">
        <v>44012.407951388886</v>
      </c>
      <c r="J2518" t="s">
        <v>16</v>
      </c>
      <c r="K2518" s="6">
        <v>44013.382962962962</v>
      </c>
      <c r="M2518" t="s">
        <v>7001</v>
      </c>
      <c r="N2518" t="s">
        <v>7002</v>
      </c>
      <c r="Q2518" t="s">
        <v>2255</v>
      </c>
      <c r="R2518" t="s">
        <v>468</v>
      </c>
      <c r="S2518" t="s">
        <v>7003</v>
      </c>
      <c r="T2518" t="s">
        <v>338</v>
      </c>
      <c r="U2518" t="s">
        <v>530</v>
      </c>
      <c r="W2518" t="s">
        <v>7004</v>
      </c>
      <c r="Z2518" t="s">
        <v>7001</v>
      </c>
      <c r="AA2518" t="s">
        <v>7002</v>
      </c>
      <c r="AD2518" t="s">
        <v>2255</v>
      </c>
      <c r="AE2518" t="s">
        <v>468</v>
      </c>
      <c r="AF2518" t="s">
        <v>7003</v>
      </c>
      <c r="AG2518" t="s">
        <v>338</v>
      </c>
      <c r="AH2518" t="s">
        <v>530</v>
      </c>
      <c r="AJ2518" t="s">
        <v>7004</v>
      </c>
      <c r="AL2518" t="s">
        <v>339</v>
      </c>
      <c r="AM2518">
        <v>1</v>
      </c>
      <c r="AN2518">
        <v>1</v>
      </c>
      <c r="AO2518">
        <v>12063</v>
      </c>
      <c r="AQ2518">
        <v>127155</v>
      </c>
      <c r="AR2518">
        <v>52430001</v>
      </c>
      <c r="AS2518" t="s">
        <v>927</v>
      </c>
      <c r="AT2518" t="s">
        <v>75</v>
      </c>
      <c r="AW2518" t="s">
        <v>340</v>
      </c>
      <c r="AX2518" t="s">
        <v>340</v>
      </c>
      <c r="AY2518" t="s">
        <v>357</v>
      </c>
      <c r="AZ2518" t="s">
        <v>363</v>
      </c>
      <c r="BY2518" t="s">
        <v>342</v>
      </c>
      <c r="EQ2518">
        <v>249990</v>
      </c>
      <c r="ER2518" t="s">
        <v>7005</v>
      </c>
      <c r="EV2518">
        <v>17287463</v>
      </c>
      <c r="EW2518">
        <v>928</v>
      </c>
      <c r="EX2518">
        <v>220906</v>
      </c>
      <c r="EY2518" t="s">
        <v>7006</v>
      </c>
      <c r="EZ2518">
        <v>1</v>
      </c>
      <c r="FC2518">
        <v>95385</v>
      </c>
      <c r="FD2518" t="s">
        <v>3531</v>
      </c>
    </row>
    <row r="2519" spans="1:160" x14ac:dyDescent="0.3">
      <c r="A2519" t="str">
        <f>VLOOKUP(B2519,Table2[],3,FALSE)</f>
        <v>Digital</v>
      </c>
      <c r="B2519" t="str">
        <f>IF(OR(ISNUMBER(FIND("QVC",Z2519)),ISNUMBER(FIND("QVC",AL2519))),"QVC",IF(OR(ISNUMBER(FIND("NCO",H2519)),ISNUMBER(FIND("NCO",Y2519))), "NCO", IF(AL2519="consumer","PMD.com",VLOOKUP(LEFT(H2519,2),Tables!$E$1:$F$11,2,FALSE))))</f>
        <v>PMD.com</v>
      </c>
      <c r="C2519">
        <f t="shared" si="120"/>
        <v>53920001</v>
      </c>
      <c r="D2519">
        <f t="shared" si="121"/>
        <v>1</v>
      </c>
      <c r="E2519" t="str">
        <f t="shared" ca="1" si="119"/>
        <v>shifted orders shipped</v>
      </c>
      <c r="F2519" t="s">
        <v>3539</v>
      </c>
      <c r="G2519" t="s">
        <v>335</v>
      </c>
      <c r="H2519" t="s">
        <v>7000</v>
      </c>
      <c r="I2519" s="6">
        <v>44012.407951388886</v>
      </c>
      <c r="J2519" t="s">
        <v>16</v>
      </c>
      <c r="K2519" s="6">
        <v>44013.382962962962</v>
      </c>
      <c r="M2519" t="s">
        <v>7001</v>
      </c>
      <c r="N2519" t="s">
        <v>7002</v>
      </c>
      <c r="Q2519" t="s">
        <v>2255</v>
      </c>
      <c r="R2519" t="s">
        <v>468</v>
      </c>
      <c r="S2519" t="s">
        <v>7003</v>
      </c>
      <c r="T2519" t="s">
        <v>338</v>
      </c>
      <c r="U2519" t="s">
        <v>530</v>
      </c>
      <c r="W2519" t="s">
        <v>7004</v>
      </c>
      <c r="Z2519" t="s">
        <v>7001</v>
      </c>
      <c r="AA2519" t="s">
        <v>7002</v>
      </c>
      <c r="AD2519" t="s">
        <v>2255</v>
      </c>
      <c r="AE2519" t="s">
        <v>468</v>
      </c>
      <c r="AF2519" t="s">
        <v>7003</v>
      </c>
      <c r="AG2519" t="s">
        <v>338</v>
      </c>
      <c r="AH2519" t="s">
        <v>530</v>
      </c>
      <c r="AJ2519" t="s">
        <v>7004</v>
      </c>
      <c r="AL2519" t="s">
        <v>339</v>
      </c>
      <c r="AM2519">
        <v>1</v>
      </c>
      <c r="AN2519">
        <v>1</v>
      </c>
      <c r="AO2519">
        <v>14899</v>
      </c>
      <c r="AQ2519">
        <v>124468</v>
      </c>
      <c r="AR2519">
        <v>53920001</v>
      </c>
      <c r="AS2519">
        <v>9000000</v>
      </c>
      <c r="AT2519" t="s">
        <v>40</v>
      </c>
      <c r="AW2519" t="s">
        <v>343</v>
      </c>
      <c r="BY2519" t="s">
        <v>342</v>
      </c>
      <c r="EQ2519">
        <v>243396</v>
      </c>
      <c r="ER2519" t="s">
        <v>7005</v>
      </c>
      <c r="EV2519">
        <v>17287463</v>
      </c>
      <c r="EW2519">
        <v>928</v>
      </c>
      <c r="EX2519">
        <v>220906</v>
      </c>
      <c r="EY2519" t="s">
        <v>7006</v>
      </c>
      <c r="EZ2519">
        <v>1</v>
      </c>
      <c r="FC2519">
        <v>95385</v>
      </c>
      <c r="FD2519" t="s">
        <v>3531</v>
      </c>
    </row>
    <row r="2520" spans="1:160" x14ac:dyDescent="0.3">
      <c r="A2520" t="str">
        <f>VLOOKUP(B2520,Table2[],3,FALSE)</f>
        <v>Digital</v>
      </c>
      <c r="B2520" t="str">
        <f>IF(OR(ISNUMBER(FIND("QVC",Z2520)),ISNUMBER(FIND("QVC",AL2520))),"QVC",IF(OR(ISNUMBER(FIND("NCO",H2520)),ISNUMBER(FIND("NCO",Y2520))), "NCO", IF(AL2520="consumer","PMD.com",VLOOKUP(LEFT(H2520,2),Tables!$E$1:$F$11,2,FALSE))))</f>
        <v>PMD.com</v>
      </c>
      <c r="C2520">
        <f t="shared" si="120"/>
        <v>5341030</v>
      </c>
      <c r="D2520">
        <f t="shared" si="121"/>
        <v>1</v>
      </c>
      <c r="E2520" t="str">
        <f t="shared" ca="1" si="119"/>
        <v>shifted orders shipped</v>
      </c>
      <c r="F2520" t="s">
        <v>3539</v>
      </c>
      <c r="G2520" t="s">
        <v>335</v>
      </c>
      <c r="H2520" t="s">
        <v>7000</v>
      </c>
      <c r="I2520" s="6">
        <v>44012.407951388886</v>
      </c>
      <c r="J2520" t="s">
        <v>16</v>
      </c>
      <c r="K2520" s="6">
        <v>44013.382962962962</v>
      </c>
      <c r="M2520" t="s">
        <v>7001</v>
      </c>
      <c r="N2520" t="s">
        <v>7002</v>
      </c>
      <c r="Q2520" t="s">
        <v>2255</v>
      </c>
      <c r="R2520" t="s">
        <v>468</v>
      </c>
      <c r="S2520" t="s">
        <v>7003</v>
      </c>
      <c r="T2520" t="s">
        <v>338</v>
      </c>
      <c r="U2520" t="s">
        <v>530</v>
      </c>
      <c r="W2520" t="s">
        <v>7004</v>
      </c>
      <c r="Z2520" t="s">
        <v>7001</v>
      </c>
      <c r="AA2520" t="s">
        <v>7002</v>
      </c>
      <c r="AD2520" t="s">
        <v>2255</v>
      </c>
      <c r="AE2520" t="s">
        <v>468</v>
      </c>
      <c r="AF2520" t="s">
        <v>7003</v>
      </c>
      <c r="AG2520" t="s">
        <v>338</v>
      </c>
      <c r="AH2520" t="s">
        <v>530</v>
      </c>
      <c r="AJ2520" t="s">
        <v>7004</v>
      </c>
      <c r="AL2520" t="s">
        <v>339</v>
      </c>
      <c r="AM2520">
        <v>1</v>
      </c>
      <c r="AN2520">
        <v>1</v>
      </c>
      <c r="AO2520">
        <v>12859</v>
      </c>
      <c r="AQ2520">
        <v>124642</v>
      </c>
      <c r="AR2520">
        <v>5341030</v>
      </c>
      <c r="AS2520" t="s">
        <v>925</v>
      </c>
      <c r="AT2520" t="s">
        <v>926</v>
      </c>
      <c r="AW2520" t="s">
        <v>366</v>
      </c>
      <c r="AX2520" t="s">
        <v>366</v>
      </c>
      <c r="AY2520" t="s">
        <v>345</v>
      </c>
      <c r="AZ2520" t="s">
        <v>346</v>
      </c>
      <c r="BY2520" t="s">
        <v>342</v>
      </c>
      <c r="EQ2520">
        <v>243275</v>
      </c>
      <c r="ER2520" t="s">
        <v>7005</v>
      </c>
      <c r="EV2520">
        <v>17287463</v>
      </c>
      <c r="EW2520">
        <v>928</v>
      </c>
      <c r="EX2520">
        <v>220906</v>
      </c>
      <c r="EY2520" t="s">
        <v>7006</v>
      </c>
      <c r="EZ2520">
        <v>1</v>
      </c>
      <c r="FC2520">
        <v>95385</v>
      </c>
      <c r="FD2520" t="s">
        <v>3531</v>
      </c>
    </row>
    <row r="2521" spans="1:160" x14ac:dyDescent="0.3">
      <c r="A2521" t="str">
        <f>VLOOKUP(B2521,Table2[],3,FALSE)</f>
        <v>Digital</v>
      </c>
      <c r="B2521" t="str">
        <f>IF(OR(ISNUMBER(FIND("QVC",Z2521)),ISNUMBER(FIND("QVC",AL2521))),"QVC",IF(OR(ISNUMBER(FIND("NCO",H2521)),ISNUMBER(FIND("NCO",Y2521))), "NCO", IF(AL2521="consumer","PMD.com",VLOOKUP(LEFT(H2521,2),Tables!$E$1:$F$11,2,FALSE))))</f>
        <v>PMD.com</v>
      </c>
      <c r="C2521">
        <f t="shared" si="120"/>
        <v>51090030</v>
      </c>
      <c r="D2521">
        <f t="shared" si="121"/>
        <v>1</v>
      </c>
      <c r="E2521" t="str">
        <f t="shared" ca="1" si="119"/>
        <v>shifted orders shipped</v>
      </c>
      <c r="F2521" t="s">
        <v>3539</v>
      </c>
      <c r="G2521" t="s">
        <v>335</v>
      </c>
      <c r="H2521" t="s">
        <v>7000</v>
      </c>
      <c r="I2521" s="6">
        <v>44012.407951388886</v>
      </c>
      <c r="J2521" t="s">
        <v>16</v>
      </c>
      <c r="K2521" s="6">
        <v>44013.382962962962</v>
      </c>
      <c r="M2521" t="s">
        <v>7001</v>
      </c>
      <c r="N2521" t="s">
        <v>7002</v>
      </c>
      <c r="Q2521" t="s">
        <v>2255</v>
      </c>
      <c r="R2521" t="s">
        <v>468</v>
      </c>
      <c r="S2521" t="s">
        <v>7003</v>
      </c>
      <c r="T2521" t="s">
        <v>338</v>
      </c>
      <c r="U2521" t="s">
        <v>530</v>
      </c>
      <c r="W2521" t="s">
        <v>7004</v>
      </c>
      <c r="Z2521" t="s">
        <v>7001</v>
      </c>
      <c r="AA2521" t="s">
        <v>7002</v>
      </c>
      <c r="AD2521" t="s">
        <v>2255</v>
      </c>
      <c r="AE2521" t="s">
        <v>468</v>
      </c>
      <c r="AF2521" t="s">
        <v>7003</v>
      </c>
      <c r="AG2521" t="s">
        <v>338</v>
      </c>
      <c r="AH2521" t="s">
        <v>530</v>
      </c>
      <c r="AJ2521" t="s">
        <v>7004</v>
      </c>
      <c r="AL2521" t="s">
        <v>339</v>
      </c>
      <c r="AM2521">
        <v>1</v>
      </c>
      <c r="AN2521">
        <v>1</v>
      </c>
      <c r="AO2521">
        <v>6688</v>
      </c>
      <c r="AQ2521">
        <v>125960</v>
      </c>
      <c r="AR2521">
        <v>51090030</v>
      </c>
      <c r="AS2521" t="s">
        <v>3043</v>
      </c>
      <c r="AT2521" t="s">
        <v>628</v>
      </c>
      <c r="AW2521" t="s">
        <v>343</v>
      </c>
      <c r="BY2521" t="s">
        <v>342</v>
      </c>
      <c r="BZ2521" t="b">
        <v>0</v>
      </c>
      <c r="EQ2521">
        <v>243047</v>
      </c>
      <c r="ER2521" t="s">
        <v>7005</v>
      </c>
      <c r="EV2521">
        <v>17287463</v>
      </c>
      <c r="EW2521">
        <v>928</v>
      </c>
      <c r="EX2521">
        <v>220906</v>
      </c>
      <c r="EY2521" t="s">
        <v>7006</v>
      </c>
      <c r="EZ2521">
        <v>1</v>
      </c>
      <c r="FC2521">
        <v>95385</v>
      </c>
      <c r="FD2521" t="s">
        <v>3531</v>
      </c>
    </row>
    <row r="2522" spans="1:160" x14ac:dyDescent="0.3">
      <c r="A2522" t="str">
        <f>VLOOKUP(B2522,Table2[],3,FALSE)</f>
        <v>Digital</v>
      </c>
      <c r="B2522" t="str">
        <f>IF(OR(ISNUMBER(FIND("QVC",Z2522)),ISNUMBER(FIND("QVC",AL2522))),"QVC",IF(OR(ISNUMBER(FIND("NCO",H2522)),ISNUMBER(FIND("NCO",Y2522))), "NCO", IF(AL2522="consumer","PMD.com",VLOOKUP(LEFT(H2522,2),Tables!$E$1:$F$11,2,FALSE))))</f>
        <v>PMD.com</v>
      </c>
      <c r="C2522">
        <f t="shared" si="120"/>
        <v>53450001</v>
      </c>
      <c r="D2522">
        <f t="shared" si="121"/>
        <v>1</v>
      </c>
      <c r="E2522" t="str">
        <f t="shared" ca="1" si="119"/>
        <v>shifted orders shipped</v>
      </c>
      <c r="F2522" t="s">
        <v>3539</v>
      </c>
      <c r="G2522" t="s">
        <v>335</v>
      </c>
      <c r="H2522" t="s">
        <v>7000</v>
      </c>
      <c r="I2522" s="6">
        <v>44012.407951388886</v>
      </c>
      <c r="J2522" t="s">
        <v>16</v>
      </c>
      <c r="K2522" s="6">
        <v>44013.382962962962</v>
      </c>
      <c r="M2522" t="s">
        <v>7001</v>
      </c>
      <c r="N2522" t="s">
        <v>7002</v>
      </c>
      <c r="Q2522" t="s">
        <v>2255</v>
      </c>
      <c r="R2522" t="s">
        <v>468</v>
      </c>
      <c r="S2522" t="s">
        <v>7003</v>
      </c>
      <c r="T2522" t="s">
        <v>338</v>
      </c>
      <c r="U2522" t="s">
        <v>530</v>
      </c>
      <c r="W2522" t="s">
        <v>7004</v>
      </c>
      <c r="Z2522" t="s">
        <v>7001</v>
      </c>
      <c r="AA2522" t="s">
        <v>7002</v>
      </c>
      <c r="AD2522" t="s">
        <v>2255</v>
      </c>
      <c r="AE2522" t="s">
        <v>468</v>
      </c>
      <c r="AF2522" t="s">
        <v>7003</v>
      </c>
      <c r="AG2522" t="s">
        <v>338</v>
      </c>
      <c r="AH2522" t="s">
        <v>530</v>
      </c>
      <c r="AJ2522" t="s">
        <v>7004</v>
      </c>
      <c r="AL2522" t="s">
        <v>339</v>
      </c>
      <c r="AM2522">
        <v>1</v>
      </c>
      <c r="AN2522">
        <v>1</v>
      </c>
      <c r="AO2522">
        <v>6117</v>
      </c>
      <c r="AQ2522">
        <v>124723</v>
      </c>
      <c r="AR2522">
        <v>53450001</v>
      </c>
      <c r="AS2522" t="s">
        <v>89</v>
      </c>
      <c r="AT2522" t="s">
        <v>144</v>
      </c>
      <c r="AW2522" t="s">
        <v>340</v>
      </c>
      <c r="AX2522" t="s">
        <v>340</v>
      </c>
      <c r="AY2522" t="s">
        <v>345</v>
      </c>
      <c r="AZ2522">
        <v>0</v>
      </c>
      <c r="EQ2522">
        <v>252730</v>
      </c>
      <c r="ER2522" t="s">
        <v>7005</v>
      </c>
      <c r="EV2522">
        <v>17287463</v>
      </c>
      <c r="EW2522">
        <v>928</v>
      </c>
      <c r="EX2522">
        <v>220906</v>
      </c>
      <c r="EY2522" t="s">
        <v>7006</v>
      </c>
      <c r="EZ2522">
        <v>1</v>
      </c>
      <c r="FC2522">
        <v>53450001</v>
      </c>
      <c r="FD2522" t="s">
        <v>144</v>
      </c>
    </row>
    <row r="2523" spans="1:160" x14ac:dyDescent="0.3">
      <c r="A2523" t="str">
        <f>VLOOKUP(B2523,Table2[],3,FALSE)</f>
        <v>Digital</v>
      </c>
      <c r="B2523" t="str">
        <f>IF(OR(ISNUMBER(FIND("QVC",Z2523)),ISNUMBER(FIND("QVC",AL2523))),"QVC",IF(OR(ISNUMBER(FIND("NCO",H2523)),ISNUMBER(FIND("NCO",Y2523))), "NCO", IF(AL2523="consumer","PMD.com",VLOOKUP(LEFT(H2523,2),Tables!$E$1:$F$11,2,FALSE))))</f>
        <v>PMD.com</v>
      </c>
      <c r="C2523">
        <f t="shared" si="120"/>
        <v>52460001</v>
      </c>
      <c r="D2523">
        <f t="shared" si="121"/>
        <v>1</v>
      </c>
      <c r="E2523" t="str">
        <f t="shared" ca="1" si="119"/>
        <v>shifted orders shipped</v>
      </c>
      <c r="F2523" t="s">
        <v>3539</v>
      </c>
      <c r="G2523" t="s">
        <v>335</v>
      </c>
      <c r="H2523" t="s">
        <v>7007</v>
      </c>
      <c r="I2523" s="6">
        <v>44012.406446759262</v>
      </c>
      <c r="J2523" t="s">
        <v>16</v>
      </c>
      <c r="K2523" s="6">
        <v>44013.383368055554</v>
      </c>
      <c r="M2523" t="s">
        <v>7008</v>
      </c>
      <c r="N2523" t="s">
        <v>7009</v>
      </c>
      <c r="O2523" t="s">
        <v>7010</v>
      </c>
      <c r="Q2523" t="s">
        <v>954</v>
      </c>
      <c r="R2523" t="s">
        <v>359</v>
      </c>
      <c r="S2523">
        <v>32233</v>
      </c>
      <c r="T2523" t="s">
        <v>338</v>
      </c>
      <c r="U2523" t="s">
        <v>530</v>
      </c>
      <c r="W2523" t="s">
        <v>7011</v>
      </c>
      <c r="Z2523" t="s">
        <v>7008</v>
      </c>
      <c r="AA2523" t="s">
        <v>7009</v>
      </c>
      <c r="AB2523" t="s">
        <v>7010</v>
      </c>
      <c r="AD2523" t="s">
        <v>954</v>
      </c>
      <c r="AE2523" t="s">
        <v>359</v>
      </c>
      <c r="AF2523">
        <v>32233</v>
      </c>
      <c r="AG2523" t="s">
        <v>338</v>
      </c>
      <c r="AH2523" t="s">
        <v>530</v>
      </c>
      <c r="AJ2523" t="s">
        <v>7011</v>
      </c>
      <c r="AL2523" t="s">
        <v>339</v>
      </c>
      <c r="AM2523">
        <v>1</v>
      </c>
      <c r="AN2523">
        <v>1</v>
      </c>
      <c r="AO2523">
        <v>14007</v>
      </c>
      <c r="AQ2523">
        <v>127157</v>
      </c>
      <c r="AR2523">
        <v>52460001</v>
      </c>
      <c r="AS2523" t="s">
        <v>972</v>
      </c>
      <c r="AT2523" t="s">
        <v>76</v>
      </c>
      <c r="AW2523" t="s">
        <v>340</v>
      </c>
      <c r="AX2523" t="s">
        <v>340</v>
      </c>
      <c r="AY2523" t="s">
        <v>341</v>
      </c>
      <c r="AZ2523">
        <v>0</v>
      </c>
      <c r="BY2523" t="s">
        <v>342</v>
      </c>
      <c r="EQ2523">
        <v>252044</v>
      </c>
      <c r="ER2523" t="s">
        <v>7012</v>
      </c>
      <c r="EV2523">
        <v>17287461</v>
      </c>
      <c r="EW2523">
        <v>928</v>
      </c>
      <c r="EX2523">
        <v>220904</v>
      </c>
      <c r="EY2523">
        <v>9.2748999964335493E+25</v>
      </c>
      <c r="EZ2523">
        <v>1</v>
      </c>
      <c r="FC2523">
        <v>52460001</v>
      </c>
      <c r="FD2523" t="s">
        <v>76</v>
      </c>
    </row>
    <row r="2524" spans="1:160" x14ac:dyDescent="0.3">
      <c r="A2524" t="str">
        <f>VLOOKUP(B2524,Table2[],3,FALSE)</f>
        <v>Digital</v>
      </c>
      <c r="B2524" t="str">
        <f>IF(OR(ISNUMBER(FIND("QVC",Z2524)),ISNUMBER(FIND("QVC",AL2524))),"QVC",IF(OR(ISNUMBER(FIND("NCO",H2524)),ISNUMBER(FIND("NCO",Y2524))), "NCO", IF(AL2524="consumer","PMD.com",VLOOKUP(LEFT(H2524,2),Tables!$E$1:$F$11,2,FALSE))))</f>
        <v>PMD.com</v>
      </c>
      <c r="C2524">
        <f t="shared" si="120"/>
        <v>55300001</v>
      </c>
      <c r="D2524">
        <f t="shared" si="121"/>
        <v>1</v>
      </c>
      <c r="E2524" t="str">
        <f t="shared" ca="1" si="119"/>
        <v>shifted orders shipped</v>
      </c>
      <c r="F2524" t="s">
        <v>3539</v>
      </c>
      <c r="G2524" t="s">
        <v>335</v>
      </c>
      <c r="H2524" t="s">
        <v>7013</v>
      </c>
      <c r="I2524" s="6">
        <v>44012.403958333336</v>
      </c>
      <c r="J2524" t="s">
        <v>16</v>
      </c>
      <c r="K2524" s="6">
        <v>44013.383703703701</v>
      </c>
      <c r="M2524" t="s">
        <v>3512</v>
      </c>
      <c r="N2524" t="s">
        <v>3513</v>
      </c>
      <c r="Q2524" t="s">
        <v>3514</v>
      </c>
      <c r="R2524" t="s">
        <v>397</v>
      </c>
      <c r="S2524" t="s">
        <v>3515</v>
      </c>
      <c r="T2524" t="s">
        <v>338</v>
      </c>
      <c r="U2524" t="s">
        <v>530</v>
      </c>
      <c r="W2524" t="s">
        <v>3516</v>
      </c>
      <c r="Z2524" t="s">
        <v>3512</v>
      </c>
      <c r="AA2524" t="s">
        <v>3513</v>
      </c>
      <c r="AD2524" t="s">
        <v>3514</v>
      </c>
      <c r="AE2524" t="s">
        <v>397</v>
      </c>
      <c r="AF2524" t="s">
        <v>3515</v>
      </c>
      <c r="AG2524" t="s">
        <v>338</v>
      </c>
      <c r="AH2524" t="s">
        <v>530</v>
      </c>
      <c r="AJ2524" t="s">
        <v>3516</v>
      </c>
      <c r="AL2524" t="s">
        <v>339</v>
      </c>
      <c r="AM2524">
        <v>1</v>
      </c>
      <c r="AN2524">
        <v>1</v>
      </c>
      <c r="AO2524">
        <v>5039</v>
      </c>
      <c r="AQ2524">
        <v>124479</v>
      </c>
      <c r="AR2524">
        <v>55300001</v>
      </c>
      <c r="AS2524" t="s">
        <v>3008</v>
      </c>
      <c r="AT2524" t="s">
        <v>153</v>
      </c>
      <c r="AW2524" t="s">
        <v>340</v>
      </c>
      <c r="AX2524" t="s">
        <v>340</v>
      </c>
      <c r="AY2524" t="s">
        <v>382</v>
      </c>
      <c r="AZ2524">
        <v>0</v>
      </c>
      <c r="BY2524" t="s">
        <v>342</v>
      </c>
      <c r="EQ2524">
        <v>253396</v>
      </c>
      <c r="ER2524" t="s">
        <v>7014</v>
      </c>
      <c r="EV2524">
        <v>17287458</v>
      </c>
      <c r="EW2524">
        <v>928</v>
      </c>
      <c r="EX2524">
        <v>220901</v>
      </c>
      <c r="EY2524" t="s">
        <v>7015</v>
      </c>
      <c r="EZ2524">
        <v>1</v>
      </c>
      <c r="FC2524">
        <v>55300001</v>
      </c>
      <c r="FD2524" t="s">
        <v>153</v>
      </c>
    </row>
    <row r="2525" spans="1:160" x14ac:dyDescent="0.3">
      <c r="A2525" t="str">
        <f>VLOOKUP(B2525,Table2[],3,FALSE)</f>
        <v>Digital</v>
      </c>
      <c r="B2525" t="str">
        <f>IF(OR(ISNUMBER(FIND("QVC",Z2525)),ISNUMBER(FIND("QVC",AL2525))),"QVC",IF(OR(ISNUMBER(FIND("NCO",H2525)),ISNUMBER(FIND("NCO",Y2525))), "NCO", IF(AL2525="consumer","PMD.com",VLOOKUP(LEFT(H2525,2),Tables!$E$1:$F$11,2,FALSE))))</f>
        <v>PMD.com</v>
      </c>
      <c r="C2525">
        <f t="shared" si="120"/>
        <v>52430001</v>
      </c>
      <c r="D2525">
        <f t="shared" si="121"/>
        <v>1</v>
      </c>
      <c r="E2525" t="str">
        <f t="shared" ca="1" si="119"/>
        <v>shifted orders shipped</v>
      </c>
      <c r="F2525" t="s">
        <v>3539</v>
      </c>
      <c r="G2525" t="s">
        <v>335</v>
      </c>
      <c r="H2525" t="s">
        <v>7013</v>
      </c>
      <c r="I2525" s="6">
        <v>44012.403958333336</v>
      </c>
      <c r="J2525" t="s">
        <v>16</v>
      </c>
      <c r="K2525" s="6">
        <v>44013.383703703701</v>
      </c>
      <c r="M2525" t="s">
        <v>3512</v>
      </c>
      <c r="N2525" t="s">
        <v>3513</v>
      </c>
      <c r="Q2525" t="s">
        <v>3514</v>
      </c>
      <c r="R2525" t="s">
        <v>397</v>
      </c>
      <c r="S2525" t="s">
        <v>3515</v>
      </c>
      <c r="T2525" t="s">
        <v>338</v>
      </c>
      <c r="U2525" t="s">
        <v>530</v>
      </c>
      <c r="W2525" t="s">
        <v>3516</v>
      </c>
      <c r="Z2525" t="s">
        <v>3512</v>
      </c>
      <c r="AA2525" t="s">
        <v>3513</v>
      </c>
      <c r="AD2525" t="s">
        <v>3514</v>
      </c>
      <c r="AE2525" t="s">
        <v>397</v>
      </c>
      <c r="AF2525" t="s">
        <v>3515</v>
      </c>
      <c r="AG2525" t="s">
        <v>338</v>
      </c>
      <c r="AH2525" t="s">
        <v>530</v>
      </c>
      <c r="AJ2525" t="s">
        <v>3516</v>
      </c>
      <c r="AL2525" t="s">
        <v>339</v>
      </c>
      <c r="AM2525">
        <v>1</v>
      </c>
      <c r="AN2525">
        <v>1</v>
      </c>
      <c r="AO2525">
        <v>12063</v>
      </c>
      <c r="AQ2525">
        <v>127155</v>
      </c>
      <c r="AR2525">
        <v>52430001</v>
      </c>
      <c r="AS2525" t="s">
        <v>927</v>
      </c>
      <c r="AT2525" t="s">
        <v>75</v>
      </c>
      <c r="AW2525" t="s">
        <v>340</v>
      </c>
      <c r="AX2525" t="s">
        <v>340</v>
      </c>
      <c r="AY2525" t="s">
        <v>357</v>
      </c>
      <c r="AZ2525" t="s">
        <v>363</v>
      </c>
      <c r="BY2525" t="s">
        <v>342</v>
      </c>
      <c r="EQ2525">
        <v>249990</v>
      </c>
      <c r="ER2525" t="s">
        <v>7014</v>
      </c>
      <c r="EV2525">
        <v>17287458</v>
      </c>
      <c r="EW2525">
        <v>928</v>
      </c>
      <c r="EX2525">
        <v>220901</v>
      </c>
      <c r="EY2525" t="s">
        <v>7015</v>
      </c>
      <c r="EZ2525">
        <v>1</v>
      </c>
      <c r="FC2525">
        <v>95385</v>
      </c>
      <c r="FD2525" t="s">
        <v>3531</v>
      </c>
    </row>
    <row r="2526" spans="1:160" x14ac:dyDescent="0.3">
      <c r="A2526" t="str">
        <f>VLOOKUP(B2526,Table2[],3,FALSE)</f>
        <v>Digital</v>
      </c>
      <c r="B2526" t="str">
        <f>IF(OR(ISNUMBER(FIND("QVC",Z2526)),ISNUMBER(FIND("QVC",AL2526))),"QVC",IF(OR(ISNUMBER(FIND("NCO",H2526)),ISNUMBER(FIND("NCO",Y2526))), "NCO", IF(AL2526="consumer","PMD.com",VLOOKUP(LEFT(H2526,2),Tables!$E$1:$F$11,2,FALSE))))</f>
        <v>PMD.com</v>
      </c>
      <c r="C2526">
        <f t="shared" si="120"/>
        <v>5341030</v>
      </c>
      <c r="D2526">
        <f t="shared" si="121"/>
        <v>1</v>
      </c>
      <c r="E2526" t="str">
        <f t="shared" ca="1" si="119"/>
        <v>shifted orders shipped</v>
      </c>
      <c r="F2526" t="s">
        <v>3539</v>
      </c>
      <c r="G2526" t="s">
        <v>335</v>
      </c>
      <c r="H2526" t="s">
        <v>7013</v>
      </c>
      <c r="I2526" s="6">
        <v>44012.403958333336</v>
      </c>
      <c r="J2526" t="s">
        <v>16</v>
      </c>
      <c r="K2526" s="6">
        <v>44013.383703703701</v>
      </c>
      <c r="M2526" t="s">
        <v>3512</v>
      </c>
      <c r="N2526" t="s">
        <v>3513</v>
      </c>
      <c r="Q2526" t="s">
        <v>3514</v>
      </c>
      <c r="R2526" t="s">
        <v>397</v>
      </c>
      <c r="S2526" t="s">
        <v>3515</v>
      </c>
      <c r="T2526" t="s">
        <v>338</v>
      </c>
      <c r="U2526" t="s">
        <v>530</v>
      </c>
      <c r="W2526" t="s">
        <v>3516</v>
      </c>
      <c r="Z2526" t="s">
        <v>3512</v>
      </c>
      <c r="AA2526" t="s">
        <v>3513</v>
      </c>
      <c r="AD2526" t="s">
        <v>3514</v>
      </c>
      <c r="AE2526" t="s">
        <v>397</v>
      </c>
      <c r="AF2526" t="s">
        <v>3515</v>
      </c>
      <c r="AG2526" t="s">
        <v>338</v>
      </c>
      <c r="AH2526" t="s">
        <v>530</v>
      </c>
      <c r="AJ2526" t="s">
        <v>3516</v>
      </c>
      <c r="AL2526" t="s">
        <v>339</v>
      </c>
      <c r="AM2526">
        <v>1</v>
      </c>
      <c r="AN2526">
        <v>1</v>
      </c>
      <c r="AO2526">
        <v>12859</v>
      </c>
      <c r="AQ2526">
        <v>124642</v>
      </c>
      <c r="AR2526">
        <v>5341030</v>
      </c>
      <c r="AS2526" t="s">
        <v>925</v>
      </c>
      <c r="AT2526" t="s">
        <v>926</v>
      </c>
      <c r="AW2526" t="s">
        <v>366</v>
      </c>
      <c r="AX2526" t="s">
        <v>366</v>
      </c>
      <c r="AY2526" t="s">
        <v>345</v>
      </c>
      <c r="AZ2526" t="s">
        <v>346</v>
      </c>
      <c r="BY2526" t="s">
        <v>342</v>
      </c>
      <c r="EQ2526">
        <v>243275</v>
      </c>
      <c r="ER2526" t="s">
        <v>7014</v>
      </c>
      <c r="EV2526">
        <v>17287458</v>
      </c>
      <c r="EW2526">
        <v>928</v>
      </c>
      <c r="EX2526">
        <v>220901</v>
      </c>
      <c r="EY2526" t="s">
        <v>7015</v>
      </c>
      <c r="EZ2526">
        <v>1</v>
      </c>
      <c r="FC2526">
        <v>95385</v>
      </c>
      <c r="FD2526" t="s">
        <v>3531</v>
      </c>
    </row>
    <row r="2527" spans="1:160" x14ac:dyDescent="0.3">
      <c r="A2527" t="str">
        <f>VLOOKUP(B2527,Table2[],3,FALSE)</f>
        <v>Digital</v>
      </c>
      <c r="B2527" t="str">
        <f>IF(OR(ISNUMBER(FIND("QVC",Z2527)),ISNUMBER(FIND("QVC",AL2527))),"QVC",IF(OR(ISNUMBER(FIND("NCO",H2527)),ISNUMBER(FIND("NCO",Y2527))), "NCO", IF(AL2527="consumer","PMD.com",VLOOKUP(LEFT(H2527,2),Tables!$E$1:$F$11,2,FALSE))))</f>
        <v>PMD.com</v>
      </c>
      <c r="C2527">
        <f t="shared" si="120"/>
        <v>552101</v>
      </c>
      <c r="D2527">
        <f t="shared" si="121"/>
        <v>1</v>
      </c>
      <c r="E2527" t="str">
        <f t="shared" ca="1" si="119"/>
        <v>shifted orders shipped</v>
      </c>
      <c r="F2527" t="s">
        <v>3539</v>
      </c>
      <c r="G2527" t="s">
        <v>335</v>
      </c>
      <c r="H2527" t="s">
        <v>7013</v>
      </c>
      <c r="I2527" s="6">
        <v>44012.403958333336</v>
      </c>
      <c r="J2527" t="s">
        <v>16</v>
      </c>
      <c r="K2527" s="6">
        <v>44013.383703703701</v>
      </c>
      <c r="M2527" t="s">
        <v>3512</v>
      </c>
      <c r="N2527" t="s">
        <v>3513</v>
      </c>
      <c r="Q2527" t="s">
        <v>3514</v>
      </c>
      <c r="R2527" t="s">
        <v>397</v>
      </c>
      <c r="S2527" t="s">
        <v>3515</v>
      </c>
      <c r="T2527" t="s">
        <v>338</v>
      </c>
      <c r="U2527" t="s">
        <v>530</v>
      </c>
      <c r="W2527" t="s">
        <v>3516</v>
      </c>
      <c r="Z2527" t="s">
        <v>3512</v>
      </c>
      <c r="AA2527" t="s">
        <v>3513</v>
      </c>
      <c r="AD2527" t="s">
        <v>3514</v>
      </c>
      <c r="AE2527" t="s">
        <v>397</v>
      </c>
      <c r="AF2527" t="s">
        <v>3515</v>
      </c>
      <c r="AG2527" t="s">
        <v>338</v>
      </c>
      <c r="AH2527" t="s">
        <v>530</v>
      </c>
      <c r="AJ2527" t="s">
        <v>3516</v>
      </c>
      <c r="AL2527" t="s">
        <v>339</v>
      </c>
      <c r="AM2527">
        <v>1</v>
      </c>
      <c r="AN2527">
        <v>1</v>
      </c>
      <c r="AO2527">
        <v>3241</v>
      </c>
      <c r="AQ2527">
        <v>124623</v>
      </c>
      <c r="AR2527">
        <v>552101</v>
      </c>
      <c r="AS2527" t="s">
        <v>166</v>
      </c>
      <c r="AT2527" t="s">
        <v>167</v>
      </c>
      <c r="AW2527" t="s">
        <v>340</v>
      </c>
      <c r="AX2527" t="s">
        <v>340</v>
      </c>
      <c r="AY2527" t="s">
        <v>382</v>
      </c>
      <c r="AZ2527" t="s">
        <v>471</v>
      </c>
      <c r="BY2527" t="s">
        <v>342</v>
      </c>
      <c r="EQ2527">
        <v>240933</v>
      </c>
      <c r="ER2527" t="s">
        <v>7014</v>
      </c>
      <c r="EV2527">
        <v>17287458</v>
      </c>
      <c r="EW2527">
        <v>928</v>
      </c>
      <c r="EX2527">
        <v>220901</v>
      </c>
      <c r="EY2527" t="s">
        <v>7015</v>
      </c>
      <c r="EZ2527">
        <v>1</v>
      </c>
      <c r="FC2527">
        <v>552101</v>
      </c>
      <c r="FD2527" t="s">
        <v>167</v>
      </c>
    </row>
    <row r="2528" spans="1:160" x14ac:dyDescent="0.3">
      <c r="A2528" t="str">
        <f>VLOOKUP(B2528,Table2[],3,FALSE)</f>
        <v>Digital</v>
      </c>
      <c r="B2528" t="str">
        <f>IF(OR(ISNUMBER(FIND("QVC",Z2528)),ISNUMBER(FIND("QVC",AL2528))),"QVC",IF(OR(ISNUMBER(FIND("NCO",H2528)),ISNUMBER(FIND("NCO",Y2528))), "NCO", IF(AL2528="consumer","PMD.com",VLOOKUP(LEFT(H2528,2),Tables!$E$1:$F$11,2,FALSE))))</f>
        <v>PMD.com</v>
      </c>
      <c r="C2528">
        <f t="shared" si="120"/>
        <v>53920001</v>
      </c>
      <c r="D2528">
        <f t="shared" si="121"/>
        <v>1</v>
      </c>
      <c r="E2528" t="str">
        <f t="shared" ca="1" si="119"/>
        <v>shifted orders shipped</v>
      </c>
      <c r="F2528" t="s">
        <v>3539</v>
      </c>
      <c r="G2528" t="s">
        <v>335</v>
      </c>
      <c r="H2528" t="s">
        <v>7013</v>
      </c>
      <c r="I2528" s="6">
        <v>44012.403958333336</v>
      </c>
      <c r="J2528" t="s">
        <v>16</v>
      </c>
      <c r="K2528" s="6">
        <v>44013.383703703701</v>
      </c>
      <c r="M2528" t="s">
        <v>3512</v>
      </c>
      <c r="N2528" t="s">
        <v>3513</v>
      </c>
      <c r="Q2528" t="s">
        <v>3514</v>
      </c>
      <c r="R2528" t="s">
        <v>397</v>
      </c>
      <c r="S2528" t="s">
        <v>3515</v>
      </c>
      <c r="T2528" t="s">
        <v>338</v>
      </c>
      <c r="U2528" t="s">
        <v>530</v>
      </c>
      <c r="W2528" t="s">
        <v>3516</v>
      </c>
      <c r="Z2528" t="s">
        <v>3512</v>
      </c>
      <c r="AA2528" t="s">
        <v>3513</v>
      </c>
      <c r="AD2528" t="s">
        <v>3514</v>
      </c>
      <c r="AE2528" t="s">
        <v>397</v>
      </c>
      <c r="AF2528" t="s">
        <v>3515</v>
      </c>
      <c r="AG2528" t="s">
        <v>338</v>
      </c>
      <c r="AH2528" t="s">
        <v>530</v>
      </c>
      <c r="AJ2528" t="s">
        <v>3516</v>
      </c>
      <c r="AL2528" t="s">
        <v>339</v>
      </c>
      <c r="AM2528">
        <v>1</v>
      </c>
      <c r="AN2528">
        <v>1</v>
      </c>
      <c r="AO2528">
        <v>14899</v>
      </c>
      <c r="AQ2528">
        <v>124468</v>
      </c>
      <c r="AR2528">
        <v>53920001</v>
      </c>
      <c r="AS2528">
        <v>9000000</v>
      </c>
      <c r="AT2528" t="s">
        <v>40</v>
      </c>
      <c r="AW2528" t="s">
        <v>343</v>
      </c>
      <c r="BY2528" t="s">
        <v>342</v>
      </c>
      <c r="EQ2528">
        <v>243396</v>
      </c>
      <c r="ER2528" t="s">
        <v>7014</v>
      </c>
      <c r="EV2528">
        <v>17287458</v>
      </c>
      <c r="EW2528">
        <v>928</v>
      </c>
      <c r="EX2528">
        <v>220901</v>
      </c>
      <c r="EY2528" t="s">
        <v>7015</v>
      </c>
      <c r="EZ2528">
        <v>1</v>
      </c>
      <c r="FC2528">
        <v>95385</v>
      </c>
      <c r="FD2528" t="s">
        <v>3531</v>
      </c>
    </row>
    <row r="2529" spans="1:160" x14ac:dyDescent="0.3">
      <c r="A2529" t="str">
        <f>VLOOKUP(B2529,Table2[],3,FALSE)</f>
        <v>Digital</v>
      </c>
      <c r="B2529" t="str">
        <f>IF(OR(ISNUMBER(FIND("QVC",Z2529)),ISNUMBER(FIND("QVC",AL2529))),"QVC",IF(OR(ISNUMBER(FIND("NCO",H2529)),ISNUMBER(FIND("NCO",Y2529))), "NCO", IF(AL2529="consumer","PMD.com",VLOOKUP(LEFT(H2529,2),Tables!$E$1:$F$11,2,FALSE))))</f>
        <v>PMD.com</v>
      </c>
      <c r="C2529">
        <f t="shared" si="120"/>
        <v>51090030</v>
      </c>
      <c r="D2529">
        <f t="shared" si="121"/>
        <v>1</v>
      </c>
      <c r="E2529" t="str">
        <f t="shared" ca="1" si="119"/>
        <v>shifted orders shipped</v>
      </c>
      <c r="F2529" t="s">
        <v>3539</v>
      </c>
      <c r="G2529" t="s">
        <v>335</v>
      </c>
      <c r="H2529" t="s">
        <v>7013</v>
      </c>
      <c r="I2529" s="6">
        <v>44012.403958333336</v>
      </c>
      <c r="J2529" t="s">
        <v>16</v>
      </c>
      <c r="K2529" s="6">
        <v>44013.383703703701</v>
      </c>
      <c r="M2529" t="s">
        <v>3512</v>
      </c>
      <c r="N2529" t="s">
        <v>3513</v>
      </c>
      <c r="Q2529" t="s">
        <v>3514</v>
      </c>
      <c r="R2529" t="s">
        <v>397</v>
      </c>
      <c r="S2529" t="s">
        <v>3515</v>
      </c>
      <c r="T2529" t="s">
        <v>338</v>
      </c>
      <c r="U2529" t="s">
        <v>530</v>
      </c>
      <c r="W2529" t="s">
        <v>3516</v>
      </c>
      <c r="Z2529" t="s">
        <v>3512</v>
      </c>
      <c r="AA2529" t="s">
        <v>3513</v>
      </c>
      <c r="AD2529" t="s">
        <v>3514</v>
      </c>
      <c r="AE2529" t="s">
        <v>397</v>
      </c>
      <c r="AF2529" t="s">
        <v>3515</v>
      </c>
      <c r="AG2529" t="s">
        <v>338</v>
      </c>
      <c r="AH2529" t="s">
        <v>530</v>
      </c>
      <c r="AJ2529" t="s">
        <v>3516</v>
      </c>
      <c r="AL2529" t="s">
        <v>339</v>
      </c>
      <c r="AM2529">
        <v>1</v>
      </c>
      <c r="AN2529">
        <v>1</v>
      </c>
      <c r="AO2529">
        <v>6688</v>
      </c>
      <c r="AQ2529">
        <v>125960</v>
      </c>
      <c r="AR2529">
        <v>51090030</v>
      </c>
      <c r="AS2529" t="s">
        <v>3043</v>
      </c>
      <c r="AT2529" t="s">
        <v>628</v>
      </c>
      <c r="AW2529" t="s">
        <v>343</v>
      </c>
      <c r="BY2529" t="s">
        <v>342</v>
      </c>
      <c r="BZ2529" t="b">
        <v>0</v>
      </c>
      <c r="EQ2529">
        <v>243047</v>
      </c>
      <c r="ER2529" t="s">
        <v>7014</v>
      </c>
      <c r="EV2529">
        <v>17287458</v>
      </c>
      <c r="EW2529">
        <v>928</v>
      </c>
      <c r="EX2529">
        <v>220901</v>
      </c>
      <c r="EY2529" t="s">
        <v>7015</v>
      </c>
      <c r="EZ2529">
        <v>1</v>
      </c>
      <c r="FC2529">
        <v>95385</v>
      </c>
      <c r="FD2529" t="s">
        <v>3531</v>
      </c>
    </row>
    <row r="2530" spans="1:160" x14ac:dyDescent="0.3">
      <c r="A2530" t="str">
        <f>VLOOKUP(B2530,Table2[],3,FALSE)</f>
        <v>Digital</v>
      </c>
      <c r="B2530" t="str">
        <f>IF(OR(ISNUMBER(FIND("QVC",Z2530)),ISNUMBER(FIND("QVC",AL2530))),"QVC",IF(OR(ISNUMBER(FIND("NCO",H2530)),ISNUMBER(FIND("NCO",Y2530))), "NCO", IF(AL2530="consumer","PMD.com",VLOOKUP(LEFT(H2530,2),Tables!$E$1:$F$11,2,FALSE))))</f>
        <v>PMD.com</v>
      </c>
      <c r="C2530">
        <f t="shared" si="120"/>
        <v>58040001</v>
      </c>
      <c r="D2530">
        <f t="shared" si="121"/>
        <v>1</v>
      </c>
      <c r="E2530" t="str">
        <f t="shared" ca="1" si="119"/>
        <v>shifted orders shipped</v>
      </c>
      <c r="F2530" t="s">
        <v>3539</v>
      </c>
      <c r="G2530" t="s">
        <v>335</v>
      </c>
      <c r="H2530" t="s">
        <v>7016</v>
      </c>
      <c r="I2530" s="6">
        <v>44012.398553240739</v>
      </c>
      <c r="J2530" t="s">
        <v>16</v>
      </c>
      <c r="K2530" s="6">
        <v>44013.384085648147</v>
      </c>
      <c r="M2530" t="s">
        <v>1371</v>
      </c>
      <c r="N2530" t="s">
        <v>1372</v>
      </c>
      <c r="Q2530" t="s">
        <v>1373</v>
      </c>
      <c r="R2530" t="s">
        <v>414</v>
      </c>
      <c r="S2530">
        <v>8723</v>
      </c>
      <c r="T2530" t="s">
        <v>338</v>
      </c>
      <c r="U2530" t="s">
        <v>530</v>
      </c>
      <c r="W2530" t="s">
        <v>1374</v>
      </c>
      <c r="Z2530" t="s">
        <v>1371</v>
      </c>
      <c r="AA2530" t="s">
        <v>1372</v>
      </c>
      <c r="AD2530" t="s">
        <v>1373</v>
      </c>
      <c r="AE2530" t="s">
        <v>414</v>
      </c>
      <c r="AF2530">
        <v>8723</v>
      </c>
      <c r="AG2530" t="s">
        <v>338</v>
      </c>
      <c r="AH2530" t="s">
        <v>530</v>
      </c>
      <c r="AJ2530" t="s">
        <v>1374</v>
      </c>
      <c r="AL2530" t="s">
        <v>339</v>
      </c>
      <c r="AM2530">
        <v>1</v>
      </c>
      <c r="AN2530">
        <v>1</v>
      </c>
      <c r="AO2530">
        <v>12788</v>
      </c>
      <c r="AQ2530">
        <v>124484</v>
      </c>
      <c r="AR2530">
        <v>58040001</v>
      </c>
      <c r="AS2530" t="s">
        <v>54</v>
      </c>
      <c r="AT2530" t="s">
        <v>55</v>
      </c>
      <c r="AW2530" t="s">
        <v>340</v>
      </c>
      <c r="AX2530" t="s">
        <v>340</v>
      </c>
      <c r="AY2530" t="s">
        <v>357</v>
      </c>
      <c r="AZ2530" t="s">
        <v>363</v>
      </c>
      <c r="BY2530" t="s">
        <v>342</v>
      </c>
      <c r="EQ2530">
        <v>251707</v>
      </c>
      <c r="ER2530" t="s">
        <v>7017</v>
      </c>
      <c r="EV2530">
        <v>17287455</v>
      </c>
      <c r="EW2530">
        <v>928</v>
      </c>
      <c r="EX2530">
        <v>220898</v>
      </c>
      <c r="EY2530" t="s">
        <v>7018</v>
      </c>
      <c r="EZ2530">
        <v>1</v>
      </c>
      <c r="FC2530">
        <v>58040001</v>
      </c>
      <c r="FD2530" t="s">
        <v>55</v>
      </c>
    </row>
    <row r="2531" spans="1:160" x14ac:dyDescent="0.3">
      <c r="A2531" t="str">
        <f>VLOOKUP(B2531,Table2[],3,FALSE)</f>
        <v>Digital</v>
      </c>
      <c r="B2531" t="str">
        <f>IF(OR(ISNUMBER(FIND("QVC",Z2531)),ISNUMBER(FIND("QVC",AL2531))),"QVC",IF(OR(ISNUMBER(FIND("NCO",H2531)),ISNUMBER(FIND("NCO",Y2531))), "NCO", IF(AL2531="consumer","PMD.com",VLOOKUP(LEFT(H2531,2),Tables!$E$1:$F$11,2,FALSE))))</f>
        <v>PMD.com</v>
      </c>
      <c r="C2531">
        <f t="shared" si="120"/>
        <v>51010001</v>
      </c>
      <c r="D2531">
        <f t="shared" si="121"/>
        <v>1</v>
      </c>
      <c r="E2531" t="str">
        <f t="shared" ca="1" si="119"/>
        <v>shifted orders shipped</v>
      </c>
      <c r="F2531" t="s">
        <v>3539</v>
      </c>
      <c r="G2531" t="s">
        <v>335</v>
      </c>
      <c r="H2531" t="s">
        <v>7019</v>
      </c>
      <c r="I2531" s="6">
        <v>44012.43472222222</v>
      </c>
      <c r="J2531" t="s">
        <v>16</v>
      </c>
      <c r="K2531" s="6">
        <v>44013.384317129632</v>
      </c>
      <c r="M2531" t="s">
        <v>1584</v>
      </c>
      <c r="N2531" t="s">
        <v>1585</v>
      </c>
      <c r="O2531" t="s">
        <v>1586</v>
      </c>
      <c r="Q2531" t="s">
        <v>1587</v>
      </c>
      <c r="R2531" t="s">
        <v>403</v>
      </c>
      <c r="S2531">
        <v>53010</v>
      </c>
      <c r="T2531" t="s">
        <v>338</v>
      </c>
      <c r="U2531" t="s">
        <v>530</v>
      </c>
      <c r="W2531" t="s">
        <v>1588</v>
      </c>
      <c r="Z2531" t="s">
        <v>1584</v>
      </c>
      <c r="AA2531" t="s">
        <v>1585</v>
      </c>
      <c r="AB2531" t="s">
        <v>1586</v>
      </c>
      <c r="AD2531" t="s">
        <v>1587</v>
      </c>
      <c r="AE2531" t="s">
        <v>403</v>
      </c>
      <c r="AF2531">
        <v>53010</v>
      </c>
      <c r="AG2531" t="s">
        <v>338</v>
      </c>
      <c r="AH2531" t="s">
        <v>530</v>
      </c>
      <c r="AJ2531" t="s">
        <v>1588</v>
      </c>
      <c r="AL2531" t="s">
        <v>339</v>
      </c>
      <c r="AM2531">
        <v>1</v>
      </c>
      <c r="AN2531">
        <v>1</v>
      </c>
      <c r="AO2531">
        <v>8743</v>
      </c>
      <c r="AQ2531">
        <v>123868</v>
      </c>
      <c r="AR2531">
        <v>51010001</v>
      </c>
      <c r="AS2531" t="s">
        <v>48</v>
      </c>
      <c r="AT2531" t="s">
        <v>49</v>
      </c>
      <c r="AW2531" t="s">
        <v>340</v>
      </c>
      <c r="AX2531" t="s">
        <v>340</v>
      </c>
      <c r="AY2531" t="s">
        <v>357</v>
      </c>
      <c r="AZ2531" t="s">
        <v>363</v>
      </c>
      <c r="BY2531" t="s">
        <v>342</v>
      </c>
      <c r="EQ2531">
        <v>251450</v>
      </c>
      <c r="ER2531" t="s">
        <v>7020</v>
      </c>
      <c r="EV2531">
        <v>17287482</v>
      </c>
      <c r="EW2531">
        <v>928</v>
      </c>
      <c r="EX2531">
        <v>220924</v>
      </c>
      <c r="EY2531" t="s">
        <v>7021</v>
      </c>
      <c r="EZ2531">
        <v>1</v>
      </c>
      <c r="FC2531">
        <v>51010001</v>
      </c>
      <c r="FD2531" t="s">
        <v>49</v>
      </c>
    </row>
    <row r="2532" spans="1:160" x14ac:dyDescent="0.3">
      <c r="A2532" t="str">
        <f>VLOOKUP(B2532,Table2[],3,FALSE)</f>
        <v>Digital</v>
      </c>
      <c r="B2532" t="str">
        <f>IF(OR(ISNUMBER(FIND("QVC",Z2532)),ISNUMBER(FIND("QVC",AL2532))),"QVC",IF(OR(ISNUMBER(FIND("NCO",H2532)),ISNUMBER(FIND("NCO",Y2532))), "NCO", IF(AL2532="consumer","PMD.com",VLOOKUP(LEFT(H2532,2),Tables!$E$1:$F$11,2,FALSE))))</f>
        <v>PMD.com</v>
      </c>
      <c r="C2532">
        <f t="shared" si="120"/>
        <v>53200001</v>
      </c>
      <c r="D2532">
        <f t="shared" si="121"/>
        <v>1</v>
      </c>
      <c r="E2532" t="str">
        <f t="shared" ca="1" si="119"/>
        <v>shifted orders shipped</v>
      </c>
      <c r="F2532" t="s">
        <v>3539</v>
      </c>
      <c r="G2532" t="s">
        <v>335</v>
      </c>
      <c r="H2532" t="s">
        <v>7022</v>
      </c>
      <c r="I2532" s="6">
        <v>44012.399525462963</v>
      </c>
      <c r="J2532" t="s">
        <v>16</v>
      </c>
      <c r="K2532" s="6">
        <v>44013.38449074074</v>
      </c>
      <c r="M2532" t="s">
        <v>7023</v>
      </c>
      <c r="N2532" t="s">
        <v>7024</v>
      </c>
      <c r="Q2532" t="s">
        <v>1918</v>
      </c>
      <c r="R2532" t="s">
        <v>412</v>
      </c>
      <c r="S2532" t="s">
        <v>7025</v>
      </c>
      <c r="T2532" t="s">
        <v>338</v>
      </c>
      <c r="U2532" t="s">
        <v>530</v>
      </c>
      <c r="W2532" t="s">
        <v>7026</v>
      </c>
      <c r="Z2532" t="s">
        <v>7023</v>
      </c>
      <c r="AA2532" t="s">
        <v>7024</v>
      </c>
      <c r="AD2532" t="s">
        <v>1918</v>
      </c>
      <c r="AE2532" t="s">
        <v>412</v>
      </c>
      <c r="AF2532" t="s">
        <v>7025</v>
      </c>
      <c r="AG2532" t="s">
        <v>338</v>
      </c>
      <c r="AH2532" t="s">
        <v>530</v>
      </c>
      <c r="AJ2532" t="s">
        <v>7026</v>
      </c>
      <c r="AL2532" t="s">
        <v>339</v>
      </c>
      <c r="AM2532">
        <v>1</v>
      </c>
      <c r="AN2532">
        <v>1</v>
      </c>
      <c r="AO2532">
        <v>15189</v>
      </c>
      <c r="AQ2532">
        <v>123906</v>
      </c>
      <c r="AR2532">
        <v>53200001</v>
      </c>
      <c r="AS2532" t="s">
        <v>973</v>
      </c>
      <c r="AT2532" t="s">
        <v>50</v>
      </c>
      <c r="AW2532" t="s">
        <v>340</v>
      </c>
      <c r="AX2532" t="s">
        <v>340</v>
      </c>
      <c r="AY2532" t="s">
        <v>357</v>
      </c>
      <c r="AZ2532" t="s">
        <v>363</v>
      </c>
      <c r="BY2532" t="s">
        <v>342</v>
      </c>
      <c r="EQ2532">
        <v>252156</v>
      </c>
      <c r="ER2532" t="s">
        <v>7027</v>
      </c>
      <c r="EV2532">
        <v>17287456</v>
      </c>
      <c r="EW2532">
        <v>928</v>
      </c>
      <c r="EX2532">
        <v>220899</v>
      </c>
      <c r="EY2532" t="s">
        <v>7028</v>
      </c>
      <c r="EZ2532">
        <v>1</v>
      </c>
      <c r="FC2532">
        <v>53200001</v>
      </c>
      <c r="FD2532" t="s">
        <v>50</v>
      </c>
    </row>
    <row r="2533" spans="1:160" x14ac:dyDescent="0.3">
      <c r="A2533" t="str">
        <f>VLOOKUP(B2533,Table2[],3,FALSE)</f>
        <v>Digital</v>
      </c>
      <c r="B2533" t="str">
        <f>IF(OR(ISNUMBER(FIND("QVC",Z2533)),ISNUMBER(FIND("QVC",AL2533))),"QVC",IF(OR(ISNUMBER(FIND("NCO",H2533)),ISNUMBER(FIND("NCO",Y2533))), "NCO", IF(AL2533="consumer","PMD.com",VLOOKUP(LEFT(H2533,2),Tables!$E$1:$F$11,2,FALSE))))</f>
        <v>PMD.com</v>
      </c>
      <c r="C2533">
        <f t="shared" si="120"/>
        <v>52480011</v>
      </c>
      <c r="D2533">
        <f t="shared" si="121"/>
        <v>1</v>
      </c>
      <c r="E2533" t="str">
        <f t="shared" ca="1" si="119"/>
        <v>shifted orders shipped</v>
      </c>
      <c r="F2533" t="s">
        <v>3539</v>
      </c>
      <c r="G2533" t="s">
        <v>335</v>
      </c>
      <c r="H2533" t="s">
        <v>7022</v>
      </c>
      <c r="I2533" s="6">
        <v>44012.399525462963</v>
      </c>
      <c r="J2533" t="s">
        <v>16</v>
      </c>
      <c r="K2533" s="6">
        <v>44013.38449074074</v>
      </c>
      <c r="M2533" t="s">
        <v>7023</v>
      </c>
      <c r="N2533" t="s">
        <v>7024</v>
      </c>
      <c r="Q2533" t="s">
        <v>1918</v>
      </c>
      <c r="R2533" t="s">
        <v>412</v>
      </c>
      <c r="S2533" t="s">
        <v>7025</v>
      </c>
      <c r="T2533" t="s">
        <v>338</v>
      </c>
      <c r="U2533" t="s">
        <v>530</v>
      </c>
      <c r="W2533" t="s">
        <v>7026</v>
      </c>
      <c r="Z2533" t="s">
        <v>7023</v>
      </c>
      <c r="AA2533" t="s">
        <v>7024</v>
      </c>
      <c r="AD2533" t="s">
        <v>1918</v>
      </c>
      <c r="AE2533" t="s">
        <v>412</v>
      </c>
      <c r="AF2533" t="s">
        <v>7025</v>
      </c>
      <c r="AG2533" t="s">
        <v>338</v>
      </c>
      <c r="AH2533" t="s">
        <v>530</v>
      </c>
      <c r="AJ2533" t="s">
        <v>7026</v>
      </c>
      <c r="AL2533" t="s">
        <v>339</v>
      </c>
      <c r="AM2533">
        <v>1</v>
      </c>
      <c r="AN2533">
        <v>1</v>
      </c>
      <c r="AO2533">
        <v>2157</v>
      </c>
      <c r="AQ2533">
        <v>127160</v>
      </c>
      <c r="AR2533">
        <v>52480011</v>
      </c>
      <c r="AS2533" t="s">
        <v>125</v>
      </c>
      <c r="AT2533" t="s">
        <v>95</v>
      </c>
      <c r="AW2533" t="s">
        <v>366</v>
      </c>
      <c r="AX2533" t="s">
        <v>366</v>
      </c>
      <c r="AY2533" t="s">
        <v>348</v>
      </c>
      <c r="AZ2533">
        <v>0</v>
      </c>
      <c r="BY2533" t="s">
        <v>342</v>
      </c>
      <c r="EQ2533">
        <v>250392</v>
      </c>
      <c r="ER2533" t="s">
        <v>7027</v>
      </c>
      <c r="EV2533">
        <v>17287456</v>
      </c>
      <c r="EW2533">
        <v>928</v>
      </c>
      <c r="EX2533">
        <v>220899</v>
      </c>
      <c r="EY2533" t="s">
        <v>7028</v>
      </c>
      <c r="EZ2533">
        <v>1</v>
      </c>
      <c r="FC2533">
        <v>52480011</v>
      </c>
      <c r="FD2533" t="s">
        <v>95</v>
      </c>
    </row>
    <row r="2534" spans="1:160" x14ac:dyDescent="0.3">
      <c r="A2534" t="str">
        <f>VLOOKUP(B2534,Table2[],3,FALSE)</f>
        <v>Digital</v>
      </c>
      <c r="B2534" t="str">
        <f>IF(OR(ISNUMBER(FIND("QVC",Z2534)),ISNUMBER(FIND("QVC",AL2534))),"QVC",IF(OR(ISNUMBER(FIND("NCO",H2534)),ISNUMBER(FIND("NCO",Y2534))), "NCO", IF(AL2534="consumer","PMD.com",VLOOKUP(LEFT(H2534,2),Tables!$E$1:$F$11,2,FALSE))))</f>
        <v>PMD.com</v>
      </c>
      <c r="C2534">
        <f t="shared" si="120"/>
        <v>53940001</v>
      </c>
      <c r="D2534">
        <f t="shared" si="121"/>
        <v>1</v>
      </c>
      <c r="E2534" t="str">
        <f t="shared" ca="1" si="119"/>
        <v>shifted orders shipped</v>
      </c>
      <c r="F2534" t="s">
        <v>3539</v>
      </c>
      <c r="G2534" t="s">
        <v>335</v>
      </c>
      <c r="H2534" t="s">
        <v>7022</v>
      </c>
      <c r="I2534" s="6">
        <v>44012.399525462963</v>
      </c>
      <c r="J2534" t="s">
        <v>16</v>
      </c>
      <c r="K2534" s="6">
        <v>44013.38449074074</v>
      </c>
      <c r="M2534" t="s">
        <v>7023</v>
      </c>
      <c r="N2534" t="s">
        <v>7024</v>
      </c>
      <c r="Q2534" t="s">
        <v>1918</v>
      </c>
      <c r="R2534" t="s">
        <v>412</v>
      </c>
      <c r="S2534" t="s">
        <v>7025</v>
      </c>
      <c r="T2534" t="s">
        <v>338</v>
      </c>
      <c r="U2534" t="s">
        <v>530</v>
      </c>
      <c r="W2534" t="s">
        <v>7026</v>
      </c>
      <c r="Z2534" t="s">
        <v>7023</v>
      </c>
      <c r="AA2534" t="s">
        <v>7024</v>
      </c>
      <c r="AD2534" t="s">
        <v>1918</v>
      </c>
      <c r="AE2534" t="s">
        <v>412</v>
      </c>
      <c r="AF2534" t="s">
        <v>7025</v>
      </c>
      <c r="AG2534" t="s">
        <v>338</v>
      </c>
      <c r="AH2534" t="s">
        <v>530</v>
      </c>
      <c r="AJ2534" t="s">
        <v>7026</v>
      </c>
      <c r="AL2534" t="s">
        <v>339</v>
      </c>
      <c r="AM2534">
        <v>1</v>
      </c>
      <c r="AN2534">
        <v>1</v>
      </c>
      <c r="AO2534">
        <v>4924</v>
      </c>
      <c r="AQ2534">
        <v>124470</v>
      </c>
      <c r="AR2534">
        <v>53940001</v>
      </c>
      <c r="AS2534">
        <v>90</v>
      </c>
      <c r="AT2534" t="s">
        <v>130</v>
      </c>
      <c r="AW2534" t="s">
        <v>343</v>
      </c>
      <c r="BY2534" t="s">
        <v>342</v>
      </c>
      <c r="EQ2534">
        <v>243398</v>
      </c>
      <c r="ER2534" t="s">
        <v>7027</v>
      </c>
      <c r="EV2534">
        <v>17287456</v>
      </c>
      <c r="EW2534">
        <v>928</v>
      </c>
      <c r="EX2534">
        <v>220899</v>
      </c>
      <c r="EY2534" t="s">
        <v>7028</v>
      </c>
      <c r="EZ2534">
        <v>1</v>
      </c>
      <c r="FC2534">
        <v>53940001</v>
      </c>
      <c r="FD2534" t="s">
        <v>130</v>
      </c>
    </row>
    <row r="2535" spans="1:160" x14ac:dyDescent="0.3">
      <c r="A2535" t="str">
        <f>VLOOKUP(B2535,Table2[],3,FALSE)</f>
        <v>Digital</v>
      </c>
      <c r="B2535" t="str">
        <f>IF(OR(ISNUMBER(FIND("QVC",Z2535)),ISNUMBER(FIND("QVC",AL2535))),"QVC",IF(OR(ISNUMBER(FIND("NCO",H2535)),ISNUMBER(FIND("NCO",Y2535))), "NCO", IF(AL2535="consumer","PMD.com",VLOOKUP(LEFT(H2535,2),Tables!$E$1:$F$11,2,FALSE))))</f>
        <v>PMD.com</v>
      </c>
      <c r="C2535">
        <f t="shared" si="120"/>
        <v>54010001</v>
      </c>
      <c r="D2535">
        <f t="shared" si="121"/>
        <v>1</v>
      </c>
      <c r="E2535" t="str">
        <f t="shared" ca="1" si="119"/>
        <v>shifted orders shipped</v>
      </c>
      <c r="F2535" t="s">
        <v>3539</v>
      </c>
      <c r="G2535" t="s">
        <v>335</v>
      </c>
      <c r="H2535" t="s">
        <v>7022</v>
      </c>
      <c r="I2535" s="6">
        <v>44012.399525462963</v>
      </c>
      <c r="J2535" t="s">
        <v>16</v>
      </c>
      <c r="K2535" s="6">
        <v>44013.38449074074</v>
      </c>
      <c r="M2535" t="s">
        <v>7023</v>
      </c>
      <c r="N2535" t="s">
        <v>7024</v>
      </c>
      <c r="Q2535" t="s">
        <v>1918</v>
      </c>
      <c r="R2535" t="s">
        <v>412</v>
      </c>
      <c r="S2535" t="s">
        <v>7025</v>
      </c>
      <c r="T2535" t="s">
        <v>338</v>
      </c>
      <c r="U2535" t="s">
        <v>530</v>
      </c>
      <c r="W2535" t="s">
        <v>7026</v>
      </c>
      <c r="Z2535" t="s">
        <v>7023</v>
      </c>
      <c r="AA2535" t="s">
        <v>7024</v>
      </c>
      <c r="AD2535" t="s">
        <v>1918</v>
      </c>
      <c r="AE2535" t="s">
        <v>412</v>
      </c>
      <c r="AF2535" t="s">
        <v>7025</v>
      </c>
      <c r="AG2535" t="s">
        <v>338</v>
      </c>
      <c r="AH2535" t="s">
        <v>530</v>
      </c>
      <c r="AJ2535" t="s">
        <v>7026</v>
      </c>
      <c r="AL2535" t="s">
        <v>339</v>
      </c>
      <c r="AM2535">
        <v>1</v>
      </c>
      <c r="AN2535">
        <v>1</v>
      </c>
      <c r="AO2535">
        <v>6300</v>
      </c>
      <c r="AQ2535">
        <v>124476</v>
      </c>
      <c r="AR2535">
        <v>54010001</v>
      </c>
      <c r="AS2535" t="s">
        <v>577</v>
      </c>
      <c r="AT2535" t="s">
        <v>35</v>
      </c>
      <c r="AW2535" t="s">
        <v>340</v>
      </c>
      <c r="AX2535">
        <v>0</v>
      </c>
      <c r="AY2535" t="s">
        <v>348</v>
      </c>
      <c r="AZ2535">
        <v>0</v>
      </c>
      <c r="BY2535" t="s">
        <v>342</v>
      </c>
      <c r="EQ2535">
        <v>252076</v>
      </c>
      <c r="ER2535" t="s">
        <v>7027</v>
      </c>
      <c r="EV2535">
        <v>17287456</v>
      </c>
      <c r="EW2535">
        <v>928</v>
      </c>
      <c r="EX2535">
        <v>220899</v>
      </c>
      <c r="EY2535" t="s">
        <v>7028</v>
      </c>
      <c r="EZ2535">
        <v>1</v>
      </c>
      <c r="FC2535">
        <v>54010001</v>
      </c>
      <c r="FD2535" t="s">
        <v>35</v>
      </c>
    </row>
    <row r="2536" spans="1:160" x14ac:dyDescent="0.3">
      <c r="A2536" t="str">
        <f>VLOOKUP(B2536,Table2[],3,FALSE)</f>
        <v>Digital</v>
      </c>
      <c r="B2536" t="str">
        <f>IF(OR(ISNUMBER(FIND("QVC",Z2536)),ISNUMBER(FIND("QVC",AL2536))),"QVC",IF(OR(ISNUMBER(FIND("NCO",H2536)),ISNUMBER(FIND("NCO",Y2536))), "NCO", IF(AL2536="consumer","PMD.com",VLOOKUP(LEFT(H2536,2),Tables!$E$1:$F$11,2,FALSE))))</f>
        <v>PMD.com</v>
      </c>
      <c r="C2536">
        <f t="shared" si="120"/>
        <v>51090061</v>
      </c>
      <c r="D2536">
        <f t="shared" si="121"/>
        <v>1</v>
      </c>
      <c r="E2536" t="str">
        <f t="shared" ca="1" si="119"/>
        <v>shifted orders shipped</v>
      </c>
      <c r="F2536" t="s">
        <v>3539</v>
      </c>
      <c r="G2536" t="s">
        <v>335</v>
      </c>
      <c r="H2536" t="s">
        <v>7029</v>
      </c>
      <c r="I2536" s="6">
        <v>44012.438645833332</v>
      </c>
      <c r="J2536" t="s">
        <v>16</v>
      </c>
      <c r="K2536" s="6">
        <v>44013.384641203702</v>
      </c>
      <c r="M2536" t="s">
        <v>7030</v>
      </c>
      <c r="N2536" t="s">
        <v>7031</v>
      </c>
      <c r="Q2536" t="s">
        <v>2222</v>
      </c>
      <c r="R2536" t="s">
        <v>378</v>
      </c>
      <c r="S2536">
        <v>48329</v>
      </c>
      <c r="T2536" t="s">
        <v>338</v>
      </c>
      <c r="U2536" t="s">
        <v>530</v>
      </c>
      <c r="W2536" t="s">
        <v>7032</v>
      </c>
      <c r="Z2536" t="s">
        <v>7030</v>
      </c>
      <c r="AA2536" t="s">
        <v>7031</v>
      </c>
      <c r="AD2536" t="s">
        <v>2222</v>
      </c>
      <c r="AE2536" t="s">
        <v>378</v>
      </c>
      <c r="AF2536">
        <v>48329</v>
      </c>
      <c r="AG2536" t="s">
        <v>338</v>
      </c>
      <c r="AH2536" t="s">
        <v>530</v>
      </c>
      <c r="AJ2536" t="s">
        <v>7032</v>
      </c>
      <c r="AL2536" t="s">
        <v>339</v>
      </c>
      <c r="AM2536">
        <v>1</v>
      </c>
      <c r="AN2536">
        <v>1</v>
      </c>
      <c r="AO2536">
        <v>8078</v>
      </c>
      <c r="AQ2536">
        <v>124010</v>
      </c>
      <c r="AR2536">
        <v>51090061</v>
      </c>
      <c r="AS2536" t="s">
        <v>2688</v>
      </c>
      <c r="AT2536" t="s">
        <v>122</v>
      </c>
      <c r="AW2536" t="s">
        <v>340</v>
      </c>
      <c r="AX2536" t="s">
        <v>340</v>
      </c>
      <c r="AY2536" t="s">
        <v>357</v>
      </c>
      <c r="AZ2536" t="s">
        <v>363</v>
      </c>
      <c r="BY2536" t="s">
        <v>342</v>
      </c>
      <c r="EQ2536">
        <v>252774</v>
      </c>
      <c r="ER2536" t="s">
        <v>7033</v>
      </c>
      <c r="EV2536">
        <v>17287483</v>
      </c>
      <c r="EW2536">
        <v>928</v>
      </c>
      <c r="EX2536">
        <v>220925</v>
      </c>
      <c r="EY2536" t="s">
        <v>7034</v>
      </c>
      <c r="EZ2536">
        <v>1</v>
      </c>
      <c r="FC2536">
        <v>51090061</v>
      </c>
      <c r="FD2536" t="s">
        <v>122</v>
      </c>
    </row>
    <row r="2537" spans="1:160" x14ac:dyDescent="0.3">
      <c r="A2537" t="str">
        <f>VLOOKUP(B2537,Table2[],3,FALSE)</f>
        <v>Digital</v>
      </c>
      <c r="B2537" t="str">
        <f>IF(OR(ISNUMBER(FIND("QVC",Z2537)),ISNUMBER(FIND("QVC",AL2537))),"QVC",IF(OR(ISNUMBER(FIND("NCO",H2537)),ISNUMBER(FIND("NCO",Y2537))), "NCO", IF(AL2537="consumer","PMD.com",VLOOKUP(LEFT(H2537,2),Tables!$E$1:$F$11,2,FALSE))))</f>
        <v>PMD.com</v>
      </c>
      <c r="C2537">
        <f t="shared" si="120"/>
        <v>51070001</v>
      </c>
      <c r="D2537">
        <f t="shared" si="121"/>
        <v>1</v>
      </c>
      <c r="E2537" t="str">
        <f t="shared" ca="1" si="119"/>
        <v>shifted orders shipped</v>
      </c>
      <c r="F2537" t="s">
        <v>3539</v>
      </c>
      <c r="G2537" t="s">
        <v>335</v>
      </c>
      <c r="H2537" t="s">
        <v>7035</v>
      </c>
      <c r="I2537" s="6">
        <v>44012.389560185184</v>
      </c>
      <c r="J2537" t="s">
        <v>16</v>
      </c>
      <c r="K2537" s="6">
        <v>44013.384930555556</v>
      </c>
      <c r="M2537" t="s">
        <v>7036</v>
      </c>
      <c r="N2537" t="s">
        <v>7037</v>
      </c>
      <c r="Q2537" t="s">
        <v>799</v>
      </c>
      <c r="R2537" t="s">
        <v>400</v>
      </c>
      <c r="S2537" t="s">
        <v>7038</v>
      </c>
      <c r="T2537" t="s">
        <v>338</v>
      </c>
      <c r="U2537" t="s">
        <v>530</v>
      </c>
      <c r="W2537" t="s">
        <v>7039</v>
      </c>
      <c r="Z2537" t="s">
        <v>7036</v>
      </c>
      <c r="AA2537" t="s">
        <v>7037</v>
      </c>
      <c r="AD2537" t="s">
        <v>799</v>
      </c>
      <c r="AE2537" t="s">
        <v>400</v>
      </c>
      <c r="AF2537" t="s">
        <v>7038</v>
      </c>
      <c r="AG2537" t="s">
        <v>338</v>
      </c>
      <c r="AH2537" t="s">
        <v>530</v>
      </c>
      <c r="AJ2537" t="s">
        <v>7039</v>
      </c>
      <c r="AL2537" t="s">
        <v>339</v>
      </c>
      <c r="AM2537">
        <v>1</v>
      </c>
      <c r="AN2537">
        <v>1</v>
      </c>
      <c r="AO2537">
        <v>10147</v>
      </c>
      <c r="AQ2537">
        <v>124429</v>
      </c>
      <c r="AR2537">
        <v>51070001</v>
      </c>
      <c r="AS2537" t="s">
        <v>1886</v>
      </c>
      <c r="AT2537" t="s">
        <v>45</v>
      </c>
      <c r="AW2537" t="s">
        <v>343</v>
      </c>
      <c r="BY2537" t="s">
        <v>342</v>
      </c>
      <c r="EQ2537">
        <v>251956</v>
      </c>
      <c r="ER2537" t="s">
        <v>7040</v>
      </c>
      <c r="EV2537">
        <v>17287453</v>
      </c>
      <c r="EW2537">
        <v>928</v>
      </c>
      <c r="EX2537">
        <v>220896</v>
      </c>
      <c r="EY2537" t="s">
        <v>7041</v>
      </c>
      <c r="EZ2537">
        <v>1</v>
      </c>
      <c r="FC2537">
        <v>51070001</v>
      </c>
      <c r="FD2537" t="s">
        <v>45</v>
      </c>
    </row>
    <row r="2538" spans="1:160" x14ac:dyDescent="0.3">
      <c r="A2538" t="str">
        <f>VLOOKUP(B2538,Table2[],3,FALSE)</f>
        <v>Digital</v>
      </c>
      <c r="B2538" t="str">
        <f>IF(OR(ISNUMBER(FIND("QVC",Z2538)),ISNUMBER(FIND("QVC",AL2538))),"QVC",IF(OR(ISNUMBER(FIND("NCO",H2538)),ISNUMBER(FIND("NCO",Y2538))), "NCO", IF(AL2538="consumer","PMD.com",VLOOKUP(LEFT(H2538,2),Tables!$E$1:$F$11,2,FALSE))))</f>
        <v>PMD.com</v>
      </c>
      <c r="C2538">
        <f t="shared" si="120"/>
        <v>51090061</v>
      </c>
      <c r="D2538">
        <f t="shared" si="121"/>
        <v>1</v>
      </c>
      <c r="E2538" t="str">
        <f t="shared" ca="1" si="119"/>
        <v>shifted orders shipped</v>
      </c>
      <c r="F2538" t="s">
        <v>3539</v>
      </c>
      <c r="G2538" t="s">
        <v>335</v>
      </c>
      <c r="H2538" t="s">
        <v>7042</v>
      </c>
      <c r="I2538" s="6">
        <v>44012.346770833334</v>
      </c>
      <c r="J2538" t="s">
        <v>16</v>
      </c>
      <c r="K2538" s="6">
        <v>44013.384953703702</v>
      </c>
      <c r="M2538" t="s">
        <v>7043</v>
      </c>
      <c r="N2538" t="s">
        <v>7044</v>
      </c>
      <c r="Q2538" t="s">
        <v>1136</v>
      </c>
      <c r="R2538" t="s">
        <v>418</v>
      </c>
      <c r="S2538" t="s">
        <v>7045</v>
      </c>
      <c r="T2538" t="s">
        <v>338</v>
      </c>
      <c r="U2538" t="s">
        <v>530</v>
      </c>
      <c r="W2538" t="s">
        <v>7046</v>
      </c>
      <c r="Z2538" t="s">
        <v>7043</v>
      </c>
      <c r="AA2538" t="s">
        <v>7044</v>
      </c>
      <c r="AD2538" t="s">
        <v>1136</v>
      </c>
      <c r="AE2538" t="s">
        <v>418</v>
      </c>
      <c r="AF2538" t="s">
        <v>7045</v>
      </c>
      <c r="AG2538" t="s">
        <v>338</v>
      </c>
      <c r="AH2538" t="s">
        <v>530</v>
      </c>
      <c r="AJ2538" t="s">
        <v>7046</v>
      </c>
      <c r="AL2538" t="s">
        <v>339</v>
      </c>
      <c r="AM2538">
        <v>1</v>
      </c>
      <c r="AN2538">
        <v>1</v>
      </c>
      <c r="AO2538">
        <v>8078</v>
      </c>
      <c r="AQ2538">
        <v>124010</v>
      </c>
      <c r="AR2538">
        <v>51090061</v>
      </c>
      <c r="AS2538" t="s">
        <v>2688</v>
      </c>
      <c r="AT2538" t="s">
        <v>122</v>
      </c>
      <c r="AW2538" t="s">
        <v>340</v>
      </c>
      <c r="AX2538" t="s">
        <v>340</v>
      </c>
      <c r="AY2538" t="s">
        <v>357</v>
      </c>
      <c r="AZ2538" t="s">
        <v>363</v>
      </c>
      <c r="BY2538" t="s">
        <v>342</v>
      </c>
      <c r="EQ2538">
        <v>252774</v>
      </c>
      <c r="ER2538" t="s">
        <v>7047</v>
      </c>
      <c r="EV2538">
        <v>17287275</v>
      </c>
      <c r="EW2538">
        <v>928</v>
      </c>
      <c r="EX2538">
        <v>220871</v>
      </c>
      <c r="EY2538" t="s">
        <v>7048</v>
      </c>
      <c r="EZ2538">
        <v>1</v>
      </c>
      <c r="FC2538">
        <v>51090061</v>
      </c>
      <c r="FD2538" t="s">
        <v>122</v>
      </c>
    </row>
    <row r="2539" spans="1:160" x14ac:dyDescent="0.3">
      <c r="A2539" t="str">
        <f>VLOOKUP(B2539,Table2[],3,FALSE)</f>
        <v>Digital</v>
      </c>
      <c r="B2539" t="str">
        <f>IF(OR(ISNUMBER(FIND("QVC",Z2539)),ISNUMBER(FIND("QVC",AL2539))),"QVC",IF(OR(ISNUMBER(FIND("NCO",H2539)),ISNUMBER(FIND("NCO",Y2539))), "NCO", IF(AL2539="consumer","PMD.com",VLOOKUP(LEFT(H2539,2),Tables!$E$1:$F$11,2,FALSE))))</f>
        <v>PMD.com</v>
      </c>
      <c r="C2539">
        <f t="shared" si="120"/>
        <v>55300001</v>
      </c>
      <c r="D2539">
        <f t="shared" si="121"/>
        <v>1</v>
      </c>
      <c r="E2539" t="str">
        <f t="shared" ca="1" si="119"/>
        <v>shifted orders shipped</v>
      </c>
      <c r="F2539" t="s">
        <v>3539</v>
      </c>
      <c r="G2539" t="s">
        <v>335</v>
      </c>
      <c r="H2539" t="s">
        <v>7049</v>
      </c>
      <c r="I2539" s="6">
        <v>44012.198993055557</v>
      </c>
      <c r="J2539" t="s">
        <v>16</v>
      </c>
      <c r="K2539" s="6">
        <v>44013.385266203702</v>
      </c>
      <c r="M2539" t="s">
        <v>3443</v>
      </c>
      <c r="N2539" t="s">
        <v>3444</v>
      </c>
      <c r="Q2539" t="s">
        <v>440</v>
      </c>
      <c r="R2539" t="s">
        <v>377</v>
      </c>
      <c r="S2539">
        <v>21701</v>
      </c>
      <c r="T2539" t="s">
        <v>338</v>
      </c>
      <c r="U2539" t="s">
        <v>530</v>
      </c>
      <c r="W2539" t="s">
        <v>3445</v>
      </c>
      <c r="Z2539" t="s">
        <v>3443</v>
      </c>
      <c r="AA2539" t="s">
        <v>3444</v>
      </c>
      <c r="AD2539" t="s">
        <v>440</v>
      </c>
      <c r="AE2539" t="s">
        <v>377</v>
      </c>
      <c r="AF2539">
        <v>21701</v>
      </c>
      <c r="AG2539" t="s">
        <v>338</v>
      </c>
      <c r="AH2539" t="s">
        <v>530</v>
      </c>
      <c r="AJ2539" t="s">
        <v>3445</v>
      </c>
      <c r="AL2539" t="s">
        <v>339</v>
      </c>
      <c r="AM2539">
        <v>1</v>
      </c>
      <c r="AN2539">
        <v>1</v>
      </c>
      <c r="AO2539">
        <v>5039</v>
      </c>
      <c r="AQ2539">
        <v>124479</v>
      </c>
      <c r="AR2539">
        <v>55300001</v>
      </c>
      <c r="AS2539" t="s">
        <v>3008</v>
      </c>
      <c r="AT2539" t="s">
        <v>153</v>
      </c>
      <c r="AW2539" t="s">
        <v>340</v>
      </c>
      <c r="AX2539" t="s">
        <v>340</v>
      </c>
      <c r="AY2539" t="s">
        <v>382</v>
      </c>
      <c r="AZ2539">
        <v>0</v>
      </c>
      <c r="BY2539" t="s">
        <v>342</v>
      </c>
      <c r="EQ2539">
        <v>253396</v>
      </c>
      <c r="ER2539" t="s">
        <v>7050</v>
      </c>
      <c r="EV2539">
        <v>17287217</v>
      </c>
      <c r="EW2539">
        <v>928</v>
      </c>
      <c r="EX2539">
        <v>220781</v>
      </c>
      <c r="EY2539">
        <v>9.2748999964335493E+25</v>
      </c>
      <c r="EZ2539">
        <v>1</v>
      </c>
      <c r="FC2539">
        <v>55300001</v>
      </c>
      <c r="FD2539" t="s">
        <v>153</v>
      </c>
    </row>
    <row r="2540" spans="1:160" x14ac:dyDescent="0.3">
      <c r="A2540" t="str">
        <f>VLOOKUP(B2540,Table2[],3,FALSE)</f>
        <v>Digital</v>
      </c>
      <c r="B2540" t="str">
        <f>IF(OR(ISNUMBER(FIND("QVC",Z2540)),ISNUMBER(FIND("QVC",AL2540))),"QVC",IF(OR(ISNUMBER(FIND("NCO",H2540)),ISNUMBER(FIND("NCO",Y2540))), "NCO", IF(AL2540="consumer","PMD.com",VLOOKUP(LEFT(H2540,2),Tables!$E$1:$F$11,2,FALSE))))</f>
        <v>PMD.com</v>
      </c>
      <c r="C2540">
        <f t="shared" si="120"/>
        <v>51010001</v>
      </c>
      <c r="D2540">
        <f t="shared" si="121"/>
        <v>1</v>
      </c>
      <c r="E2540" t="str">
        <f t="shared" ca="1" si="119"/>
        <v>shifted orders shipped</v>
      </c>
      <c r="F2540" t="s">
        <v>3539</v>
      </c>
      <c r="G2540" t="s">
        <v>335</v>
      </c>
      <c r="H2540" t="s">
        <v>7051</v>
      </c>
      <c r="I2540" s="6">
        <v>44012.34171296296</v>
      </c>
      <c r="J2540" t="s">
        <v>16</v>
      </c>
      <c r="K2540" s="6">
        <v>44013.385266203702</v>
      </c>
      <c r="M2540" t="s">
        <v>7052</v>
      </c>
      <c r="N2540" t="s">
        <v>7053</v>
      </c>
      <c r="Q2540" t="s">
        <v>1785</v>
      </c>
      <c r="R2540" t="s">
        <v>494</v>
      </c>
      <c r="S2540" t="s">
        <v>7054</v>
      </c>
      <c r="T2540" t="s">
        <v>338</v>
      </c>
      <c r="U2540" t="s">
        <v>530</v>
      </c>
      <c r="W2540" t="s">
        <v>7055</v>
      </c>
      <c r="Z2540" t="s">
        <v>7052</v>
      </c>
      <c r="AA2540" t="s">
        <v>7053</v>
      </c>
      <c r="AD2540" t="s">
        <v>1785</v>
      </c>
      <c r="AE2540" t="s">
        <v>494</v>
      </c>
      <c r="AF2540" t="s">
        <v>7054</v>
      </c>
      <c r="AG2540" t="s">
        <v>338</v>
      </c>
      <c r="AH2540" t="s">
        <v>530</v>
      </c>
      <c r="AJ2540" t="s">
        <v>7055</v>
      </c>
      <c r="AL2540" t="s">
        <v>339</v>
      </c>
      <c r="AM2540">
        <v>1</v>
      </c>
      <c r="AN2540">
        <v>1</v>
      </c>
      <c r="AO2540">
        <v>8743</v>
      </c>
      <c r="AQ2540">
        <v>123868</v>
      </c>
      <c r="AR2540">
        <v>51010001</v>
      </c>
      <c r="AS2540" t="s">
        <v>48</v>
      </c>
      <c r="AT2540" t="s">
        <v>49</v>
      </c>
      <c r="AW2540" t="s">
        <v>340</v>
      </c>
      <c r="AX2540" t="s">
        <v>340</v>
      </c>
      <c r="AY2540" t="s">
        <v>357</v>
      </c>
      <c r="AZ2540" t="s">
        <v>363</v>
      </c>
      <c r="BY2540" t="s">
        <v>342</v>
      </c>
      <c r="EQ2540">
        <v>251450</v>
      </c>
      <c r="ER2540" t="s">
        <v>7056</v>
      </c>
      <c r="EV2540">
        <v>17287273</v>
      </c>
      <c r="EW2540">
        <v>928</v>
      </c>
      <c r="EX2540">
        <v>220869</v>
      </c>
      <c r="EY2540" t="s">
        <v>7057</v>
      </c>
      <c r="EZ2540">
        <v>1</v>
      </c>
      <c r="FC2540">
        <v>51010001</v>
      </c>
      <c r="FD2540" t="s">
        <v>49</v>
      </c>
    </row>
    <row r="2541" spans="1:160" x14ac:dyDescent="0.3">
      <c r="A2541" t="str">
        <f>VLOOKUP(B2541,Table2[],3,FALSE)</f>
        <v>Digital</v>
      </c>
      <c r="B2541" t="str">
        <f>IF(OR(ISNUMBER(FIND("QVC",Z2541)),ISNUMBER(FIND("QVC",AL2541))),"QVC",IF(OR(ISNUMBER(FIND("NCO",H2541)),ISNUMBER(FIND("NCO",Y2541))), "NCO", IF(AL2541="consumer","PMD.com",VLOOKUP(LEFT(H2541,2),Tables!$E$1:$F$11,2,FALSE))))</f>
        <v>PMD.com</v>
      </c>
      <c r="C2541">
        <f t="shared" si="120"/>
        <v>51090001</v>
      </c>
      <c r="D2541">
        <f t="shared" si="121"/>
        <v>1</v>
      </c>
      <c r="E2541" t="str">
        <f t="shared" ca="1" si="119"/>
        <v>shifted orders shipped</v>
      </c>
      <c r="F2541" t="s">
        <v>3539</v>
      </c>
      <c r="G2541" t="s">
        <v>335</v>
      </c>
      <c r="H2541" t="s">
        <v>7058</v>
      </c>
      <c r="I2541" s="6">
        <v>44012.314212962963</v>
      </c>
      <c r="J2541" t="s">
        <v>16</v>
      </c>
      <c r="K2541" s="6">
        <v>44013.385706018518</v>
      </c>
      <c r="M2541" t="s">
        <v>7059</v>
      </c>
      <c r="N2541" t="s">
        <v>7060</v>
      </c>
      <c r="Q2541" t="s">
        <v>1179</v>
      </c>
      <c r="R2541" t="s">
        <v>376</v>
      </c>
      <c r="S2541" t="s">
        <v>7061</v>
      </c>
      <c r="T2541" t="s">
        <v>338</v>
      </c>
      <c r="U2541" t="s">
        <v>530</v>
      </c>
      <c r="W2541" t="s">
        <v>7062</v>
      </c>
      <c r="Z2541" t="s">
        <v>7059</v>
      </c>
      <c r="AA2541" t="s">
        <v>7060</v>
      </c>
      <c r="AD2541" t="s">
        <v>1179</v>
      </c>
      <c r="AE2541" t="s">
        <v>376</v>
      </c>
      <c r="AF2541" t="s">
        <v>7061</v>
      </c>
      <c r="AG2541" t="s">
        <v>338</v>
      </c>
      <c r="AH2541" t="s">
        <v>530</v>
      </c>
      <c r="AJ2541" t="s">
        <v>7062</v>
      </c>
      <c r="AL2541" t="s">
        <v>339</v>
      </c>
      <c r="AM2541">
        <v>1</v>
      </c>
      <c r="AN2541">
        <v>1</v>
      </c>
      <c r="AO2541">
        <v>4885</v>
      </c>
      <c r="AQ2541">
        <v>124202</v>
      </c>
      <c r="AR2541">
        <v>51090001</v>
      </c>
      <c r="AS2541" t="s">
        <v>1986</v>
      </c>
      <c r="AT2541" t="s">
        <v>60</v>
      </c>
      <c r="AW2541" t="s">
        <v>340</v>
      </c>
      <c r="AX2541" t="s">
        <v>340</v>
      </c>
      <c r="AY2541" t="s">
        <v>357</v>
      </c>
      <c r="AZ2541" t="s">
        <v>361</v>
      </c>
      <c r="BY2541" t="s">
        <v>342</v>
      </c>
      <c r="EQ2541">
        <v>250831</v>
      </c>
      <c r="ER2541" t="s">
        <v>7063</v>
      </c>
      <c r="EV2541">
        <v>17287264</v>
      </c>
      <c r="EW2541">
        <v>928</v>
      </c>
      <c r="EX2541">
        <v>220860</v>
      </c>
      <c r="EY2541">
        <v>9.2748999964335493E+25</v>
      </c>
      <c r="EZ2541">
        <v>1</v>
      </c>
      <c r="FC2541">
        <v>51090001</v>
      </c>
      <c r="FD2541" t="s">
        <v>60</v>
      </c>
    </row>
    <row r="2542" spans="1:160" x14ac:dyDescent="0.3">
      <c r="A2542" t="str">
        <f>VLOOKUP(B2542,Table2[],3,FALSE)</f>
        <v>Digital</v>
      </c>
      <c r="B2542" t="str">
        <f>IF(OR(ISNUMBER(FIND("QVC",Z2542)),ISNUMBER(FIND("QVC",AL2542))),"QVC",IF(OR(ISNUMBER(FIND("NCO",H2542)),ISNUMBER(FIND("NCO",Y2542))), "NCO", IF(AL2542="consumer","PMD.com",VLOOKUP(LEFT(H2542,2),Tables!$E$1:$F$11,2,FALSE))))</f>
        <v>PMD.com</v>
      </c>
      <c r="C2542">
        <f t="shared" si="120"/>
        <v>53440001</v>
      </c>
      <c r="D2542">
        <f t="shared" si="121"/>
        <v>1</v>
      </c>
      <c r="E2542" t="str">
        <f t="shared" ca="1" si="119"/>
        <v>shifted orders shipped</v>
      </c>
      <c r="F2542" t="s">
        <v>3539</v>
      </c>
      <c r="G2542" t="s">
        <v>335</v>
      </c>
      <c r="H2542" t="s">
        <v>7064</v>
      </c>
      <c r="I2542" s="6">
        <v>44007.919918981483</v>
      </c>
      <c r="J2542" t="s">
        <v>16</v>
      </c>
      <c r="K2542" s="6">
        <v>44013.385821759257</v>
      </c>
      <c r="M2542" t="s">
        <v>7065</v>
      </c>
      <c r="N2542" t="s">
        <v>7066</v>
      </c>
      <c r="Q2542" t="s">
        <v>1558</v>
      </c>
      <c r="R2542" t="s">
        <v>376</v>
      </c>
      <c r="S2542">
        <v>75904</v>
      </c>
      <c r="T2542" t="s">
        <v>338</v>
      </c>
      <c r="U2542" t="s">
        <v>530</v>
      </c>
      <c r="W2542" t="s">
        <v>7067</v>
      </c>
      <c r="Z2542" t="s">
        <v>7065</v>
      </c>
      <c r="AA2542" t="s">
        <v>7066</v>
      </c>
      <c r="AD2542" t="s">
        <v>1558</v>
      </c>
      <c r="AE2542" t="s">
        <v>376</v>
      </c>
      <c r="AF2542">
        <v>75904</v>
      </c>
      <c r="AG2542" t="s">
        <v>338</v>
      </c>
      <c r="AH2542" t="s">
        <v>530</v>
      </c>
      <c r="AJ2542" t="s">
        <v>7067</v>
      </c>
      <c r="AL2542" t="s">
        <v>339</v>
      </c>
      <c r="AM2542">
        <v>1</v>
      </c>
      <c r="AN2542">
        <v>1</v>
      </c>
      <c r="AO2542">
        <v>7642</v>
      </c>
      <c r="AQ2542">
        <v>124700</v>
      </c>
      <c r="AR2542">
        <v>53440001</v>
      </c>
      <c r="AS2542" t="s">
        <v>1240</v>
      </c>
      <c r="AT2542" t="s">
        <v>116</v>
      </c>
      <c r="AW2542" t="s">
        <v>340</v>
      </c>
      <c r="AX2542" t="s">
        <v>340</v>
      </c>
      <c r="AY2542" t="s">
        <v>345</v>
      </c>
      <c r="AZ2542" t="s">
        <v>345</v>
      </c>
      <c r="BY2542" t="s">
        <v>342</v>
      </c>
      <c r="EQ2542">
        <v>252960</v>
      </c>
      <c r="ER2542" t="s">
        <v>7068</v>
      </c>
      <c r="EV2542">
        <v>17287194</v>
      </c>
      <c r="EW2542">
        <v>928</v>
      </c>
      <c r="EX2542">
        <v>217854</v>
      </c>
      <c r="EY2542" t="s">
        <v>7069</v>
      </c>
      <c r="EZ2542">
        <v>1</v>
      </c>
      <c r="FC2542">
        <v>53440001</v>
      </c>
      <c r="FD2542" t="s">
        <v>116</v>
      </c>
    </row>
    <row r="2543" spans="1:160" x14ac:dyDescent="0.3">
      <c r="A2543" t="str">
        <f>VLOOKUP(B2543,Table2[],3,FALSE)</f>
        <v>Digital</v>
      </c>
      <c r="B2543" t="str">
        <f>IF(OR(ISNUMBER(FIND("QVC",Z2543)),ISNUMBER(FIND("QVC",AL2543))),"QVC",IF(OR(ISNUMBER(FIND("NCO",H2543)),ISNUMBER(FIND("NCO",Y2543))), "NCO", IF(AL2543="consumer","PMD.com",VLOOKUP(LEFT(H2543,2),Tables!$E$1:$F$11,2,FALSE))))</f>
        <v>PMD.com</v>
      </c>
      <c r="C2543">
        <f t="shared" si="120"/>
        <v>5358</v>
      </c>
      <c r="D2543">
        <f t="shared" si="121"/>
        <v>1</v>
      </c>
      <c r="E2543" t="str">
        <f t="shared" ca="1" si="119"/>
        <v>shifted orders shipped</v>
      </c>
      <c r="F2543" t="s">
        <v>3539</v>
      </c>
      <c r="G2543" t="s">
        <v>335</v>
      </c>
      <c r="H2543" t="s">
        <v>7064</v>
      </c>
      <c r="I2543" s="6">
        <v>44007.919918981483</v>
      </c>
      <c r="J2543" t="s">
        <v>16</v>
      </c>
      <c r="K2543" s="6">
        <v>44013.385821759257</v>
      </c>
      <c r="M2543" t="s">
        <v>7065</v>
      </c>
      <c r="N2543" t="s">
        <v>7066</v>
      </c>
      <c r="Q2543" t="s">
        <v>1558</v>
      </c>
      <c r="R2543" t="s">
        <v>376</v>
      </c>
      <c r="S2543">
        <v>75904</v>
      </c>
      <c r="T2543" t="s">
        <v>338</v>
      </c>
      <c r="U2543" t="s">
        <v>530</v>
      </c>
      <c r="W2543" t="s">
        <v>7067</v>
      </c>
      <c r="Z2543" t="s">
        <v>7065</v>
      </c>
      <c r="AA2543" t="s">
        <v>7066</v>
      </c>
      <c r="AD2543" t="s">
        <v>1558</v>
      </c>
      <c r="AE2543" t="s">
        <v>376</v>
      </c>
      <c r="AF2543">
        <v>75904</v>
      </c>
      <c r="AG2543" t="s">
        <v>338</v>
      </c>
      <c r="AH2543" t="s">
        <v>530</v>
      </c>
      <c r="AJ2543" t="s">
        <v>7067</v>
      </c>
      <c r="AL2543" t="s">
        <v>339</v>
      </c>
      <c r="AM2543">
        <v>1</v>
      </c>
      <c r="AN2543">
        <v>1</v>
      </c>
      <c r="AO2543">
        <v>7390</v>
      </c>
      <c r="AQ2543">
        <v>124522</v>
      </c>
      <c r="AR2543">
        <v>5358</v>
      </c>
      <c r="AS2543" t="s">
        <v>2281</v>
      </c>
      <c r="AT2543" t="s">
        <v>73</v>
      </c>
      <c r="AW2543" t="s">
        <v>340</v>
      </c>
      <c r="AX2543" t="s">
        <v>340</v>
      </c>
      <c r="AY2543" t="s">
        <v>351</v>
      </c>
      <c r="AZ2543" t="s">
        <v>434</v>
      </c>
      <c r="BY2543" t="s">
        <v>342</v>
      </c>
      <c r="EQ2543">
        <v>252041</v>
      </c>
      <c r="ER2543" t="s">
        <v>7068</v>
      </c>
      <c r="EV2543">
        <v>17287194</v>
      </c>
      <c r="EW2543">
        <v>928</v>
      </c>
      <c r="EX2543">
        <v>217854</v>
      </c>
      <c r="EY2543" t="s">
        <v>7069</v>
      </c>
      <c r="EZ2543">
        <v>1</v>
      </c>
      <c r="FC2543">
        <v>5358</v>
      </c>
      <c r="FD2543" t="s">
        <v>73</v>
      </c>
    </row>
    <row r="2544" spans="1:160" x14ac:dyDescent="0.3">
      <c r="A2544" t="str">
        <f>VLOOKUP(B2544,Table2[],3,FALSE)</f>
        <v>Digital</v>
      </c>
      <c r="B2544" t="str">
        <f>IF(OR(ISNUMBER(FIND("QVC",Z2544)),ISNUMBER(FIND("QVC",AL2544))),"QVC",IF(OR(ISNUMBER(FIND("NCO",H2544)),ISNUMBER(FIND("NCO",Y2544))), "NCO", IF(AL2544="consumer","PMD.com",VLOOKUP(LEFT(H2544,2),Tables!$E$1:$F$11,2,FALSE))))</f>
        <v>PMD.com</v>
      </c>
      <c r="C2544">
        <f t="shared" si="120"/>
        <v>51070001</v>
      </c>
      <c r="D2544">
        <f t="shared" si="121"/>
        <v>1</v>
      </c>
      <c r="E2544" t="str">
        <f t="shared" ca="1" si="119"/>
        <v>shifted orders shipped</v>
      </c>
      <c r="F2544" t="s">
        <v>3539</v>
      </c>
      <c r="G2544" t="s">
        <v>335</v>
      </c>
      <c r="H2544" t="s">
        <v>7064</v>
      </c>
      <c r="I2544" s="6">
        <v>44007.919918981483</v>
      </c>
      <c r="J2544" t="s">
        <v>16</v>
      </c>
      <c r="K2544" s="6">
        <v>44013.385821759257</v>
      </c>
      <c r="M2544" t="s">
        <v>7065</v>
      </c>
      <c r="N2544" t="s">
        <v>7066</v>
      </c>
      <c r="Q2544" t="s">
        <v>1558</v>
      </c>
      <c r="R2544" t="s">
        <v>376</v>
      </c>
      <c r="S2544">
        <v>75904</v>
      </c>
      <c r="T2544" t="s">
        <v>338</v>
      </c>
      <c r="U2544" t="s">
        <v>530</v>
      </c>
      <c r="W2544" t="s">
        <v>7067</v>
      </c>
      <c r="Z2544" t="s">
        <v>7065</v>
      </c>
      <c r="AA2544" t="s">
        <v>7066</v>
      </c>
      <c r="AD2544" t="s">
        <v>1558</v>
      </c>
      <c r="AE2544" t="s">
        <v>376</v>
      </c>
      <c r="AF2544">
        <v>75904</v>
      </c>
      <c r="AG2544" t="s">
        <v>338</v>
      </c>
      <c r="AH2544" t="s">
        <v>530</v>
      </c>
      <c r="AJ2544" t="s">
        <v>7067</v>
      </c>
      <c r="AL2544" t="s">
        <v>339</v>
      </c>
      <c r="AM2544">
        <v>1</v>
      </c>
      <c r="AN2544">
        <v>1</v>
      </c>
      <c r="AO2544">
        <v>10147</v>
      </c>
      <c r="AQ2544">
        <v>124429</v>
      </c>
      <c r="AR2544">
        <v>51070001</v>
      </c>
      <c r="AS2544" t="s">
        <v>1886</v>
      </c>
      <c r="AT2544" t="s">
        <v>45</v>
      </c>
      <c r="AW2544" t="s">
        <v>343</v>
      </c>
      <c r="BY2544" t="s">
        <v>342</v>
      </c>
      <c r="EQ2544">
        <v>251956</v>
      </c>
      <c r="ER2544" t="s">
        <v>7068</v>
      </c>
      <c r="EV2544">
        <v>17287194</v>
      </c>
      <c r="EW2544">
        <v>928</v>
      </c>
      <c r="EX2544">
        <v>217854</v>
      </c>
      <c r="EY2544" t="s">
        <v>7069</v>
      </c>
      <c r="EZ2544">
        <v>1</v>
      </c>
      <c r="FC2544">
        <v>51070001</v>
      </c>
      <c r="FD2544" t="s">
        <v>45</v>
      </c>
    </row>
    <row r="2545" spans="1:160" x14ac:dyDescent="0.3">
      <c r="A2545" t="str">
        <f>VLOOKUP(B2545,Table2[],3,FALSE)</f>
        <v>Digital</v>
      </c>
      <c r="B2545" t="str">
        <f>IF(OR(ISNUMBER(FIND("QVC",Z2545)),ISNUMBER(FIND("QVC",AL2545))),"QVC",IF(OR(ISNUMBER(FIND("NCO",H2545)),ISNUMBER(FIND("NCO",Y2545))), "NCO", IF(AL2545="consumer","PMD.com",VLOOKUP(LEFT(H2545,2),Tables!$E$1:$F$11,2,FALSE))))</f>
        <v>PMD.com</v>
      </c>
      <c r="C2545">
        <f t="shared" si="120"/>
        <v>5342</v>
      </c>
      <c r="D2545">
        <f t="shared" si="121"/>
        <v>1</v>
      </c>
      <c r="E2545" t="str">
        <f t="shared" ca="1" si="119"/>
        <v>shifted orders shipped</v>
      </c>
      <c r="F2545" t="s">
        <v>3539</v>
      </c>
      <c r="G2545" t="s">
        <v>335</v>
      </c>
      <c r="H2545" t="s">
        <v>7064</v>
      </c>
      <c r="I2545" s="6">
        <v>44007.919918981483</v>
      </c>
      <c r="J2545" t="s">
        <v>16</v>
      </c>
      <c r="K2545" s="6">
        <v>44013.385821759257</v>
      </c>
      <c r="M2545" t="s">
        <v>7065</v>
      </c>
      <c r="N2545" t="s">
        <v>7066</v>
      </c>
      <c r="Q2545" t="s">
        <v>1558</v>
      </c>
      <c r="R2545" t="s">
        <v>376</v>
      </c>
      <c r="S2545">
        <v>75904</v>
      </c>
      <c r="T2545" t="s">
        <v>338</v>
      </c>
      <c r="U2545" t="s">
        <v>530</v>
      </c>
      <c r="W2545" t="s">
        <v>7067</v>
      </c>
      <c r="Z2545" t="s">
        <v>7065</v>
      </c>
      <c r="AA2545" t="s">
        <v>7066</v>
      </c>
      <c r="AD2545" t="s">
        <v>1558</v>
      </c>
      <c r="AE2545" t="s">
        <v>376</v>
      </c>
      <c r="AF2545">
        <v>75904</v>
      </c>
      <c r="AG2545" t="s">
        <v>338</v>
      </c>
      <c r="AH2545" t="s">
        <v>530</v>
      </c>
      <c r="AJ2545" t="s">
        <v>7067</v>
      </c>
      <c r="AL2545" t="s">
        <v>339</v>
      </c>
      <c r="AM2545">
        <v>1</v>
      </c>
      <c r="AN2545">
        <v>1</v>
      </c>
      <c r="AO2545">
        <v>13280</v>
      </c>
      <c r="AQ2545">
        <v>123849</v>
      </c>
      <c r="AR2545">
        <v>5342</v>
      </c>
      <c r="AS2545" t="s">
        <v>1867</v>
      </c>
      <c r="AT2545" t="s">
        <v>149</v>
      </c>
      <c r="AW2545" t="s">
        <v>340</v>
      </c>
      <c r="AX2545" t="s">
        <v>340</v>
      </c>
      <c r="AY2545" t="s">
        <v>345</v>
      </c>
      <c r="AZ2545" t="s">
        <v>346</v>
      </c>
      <c r="BY2545" t="s">
        <v>342</v>
      </c>
      <c r="EQ2545">
        <v>244853</v>
      </c>
      <c r="ER2545" t="s">
        <v>7068</v>
      </c>
      <c r="EV2545">
        <v>17287194</v>
      </c>
      <c r="EW2545">
        <v>928</v>
      </c>
      <c r="EX2545">
        <v>217854</v>
      </c>
      <c r="EY2545" t="s">
        <v>7069</v>
      </c>
      <c r="EZ2545">
        <v>1</v>
      </c>
      <c r="FC2545">
        <v>5342</v>
      </c>
      <c r="FD2545" t="s">
        <v>149</v>
      </c>
    </row>
    <row r="2546" spans="1:160" x14ac:dyDescent="0.3">
      <c r="A2546" t="str">
        <f>VLOOKUP(B2546,Table2[],3,FALSE)</f>
        <v>Digital</v>
      </c>
      <c r="B2546" t="str">
        <f>IF(OR(ISNUMBER(FIND("QVC",Z2546)),ISNUMBER(FIND("QVC",AL2546))),"QVC",IF(OR(ISNUMBER(FIND("NCO",H2546)),ISNUMBER(FIND("NCO",Y2546))), "NCO", IF(AL2546="consumer","PMD.com",VLOOKUP(LEFT(H2546,2),Tables!$E$1:$F$11,2,FALSE))))</f>
        <v>PMD.com</v>
      </c>
      <c r="C2546">
        <f t="shared" si="120"/>
        <v>55090001</v>
      </c>
      <c r="D2546">
        <f t="shared" si="121"/>
        <v>1</v>
      </c>
      <c r="E2546" t="str">
        <f t="shared" ca="1" si="119"/>
        <v>shifted orders shipped</v>
      </c>
      <c r="F2546" t="s">
        <v>3539</v>
      </c>
      <c r="G2546" t="s">
        <v>335</v>
      </c>
      <c r="H2546" t="s">
        <v>7070</v>
      </c>
      <c r="I2546" s="6">
        <v>44012.450115740743</v>
      </c>
      <c r="J2546" t="s">
        <v>16</v>
      </c>
      <c r="K2546" s="6">
        <v>44013.386053240742</v>
      </c>
      <c r="M2546" t="s">
        <v>7071</v>
      </c>
      <c r="N2546" t="s">
        <v>7072</v>
      </c>
      <c r="Q2546" t="s">
        <v>2181</v>
      </c>
      <c r="R2546" t="s">
        <v>389</v>
      </c>
      <c r="S2546">
        <v>14526</v>
      </c>
      <c r="T2546" t="s">
        <v>338</v>
      </c>
      <c r="U2546" t="s">
        <v>530</v>
      </c>
      <c r="W2546" t="s">
        <v>7073</v>
      </c>
      <c r="Z2546" t="s">
        <v>7071</v>
      </c>
      <c r="AA2546" t="s">
        <v>7072</v>
      </c>
      <c r="AD2546" t="s">
        <v>2181</v>
      </c>
      <c r="AE2546" t="s">
        <v>389</v>
      </c>
      <c r="AF2546">
        <v>14526</v>
      </c>
      <c r="AG2546" t="s">
        <v>338</v>
      </c>
      <c r="AH2546" t="s">
        <v>530</v>
      </c>
      <c r="AJ2546" t="s">
        <v>7073</v>
      </c>
      <c r="AL2546" t="s">
        <v>339</v>
      </c>
      <c r="AM2546">
        <v>1</v>
      </c>
      <c r="AN2546">
        <v>1</v>
      </c>
      <c r="AO2546">
        <v>5013</v>
      </c>
      <c r="AQ2546">
        <v>124478</v>
      </c>
      <c r="AR2546">
        <v>55090001</v>
      </c>
      <c r="AS2546" t="s">
        <v>995</v>
      </c>
      <c r="AT2546" t="s">
        <v>165</v>
      </c>
      <c r="AW2546" t="s">
        <v>340</v>
      </c>
      <c r="AX2546" t="s">
        <v>340</v>
      </c>
      <c r="AY2546" t="s">
        <v>382</v>
      </c>
      <c r="AZ2546">
        <v>0</v>
      </c>
      <c r="BY2546" t="s">
        <v>342</v>
      </c>
      <c r="EQ2546">
        <v>251219</v>
      </c>
      <c r="ER2546" t="s">
        <v>7074</v>
      </c>
      <c r="EV2546">
        <v>17287485</v>
      </c>
      <c r="EW2546">
        <v>928</v>
      </c>
      <c r="EX2546">
        <v>220927</v>
      </c>
      <c r="EY2546">
        <v>9.2748999964335493E+25</v>
      </c>
      <c r="EZ2546">
        <v>1</v>
      </c>
      <c r="FC2546">
        <v>55090001</v>
      </c>
      <c r="FD2546" t="s">
        <v>165</v>
      </c>
    </row>
    <row r="2547" spans="1:160" x14ac:dyDescent="0.3">
      <c r="A2547" t="str">
        <f>VLOOKUP(B2547,Table2[],3,FALSE)</f>
        <v>Digital</v>
      </c>
      <c r="B2547" t="str">
        <f>IF(OR(ISNUMBER(FIND("QVC",Z2547)),ISNUMBER(FIND("QVC",AL2547))),"QVC",IF(OR(ISNUMBER(FIND("NCO",H2547)),ISNUMBER(FIND("NCO",Y2547))), "NCO", IF(AL2547="consumer","PMD.com",VLOOKUP(LEFT(H2547,2),Tables!$E$1:$F$11,2,FALSE))))</f>
        <v>PMD.com</v>
      </c>
      <c r="C2547">
        <f t="shared" si="120"/>
        <v>51090061</v>
      </c>
      <c r="D2547">
        <f t="shared" si="121"/>
        <v>1</v>
      </c>
      <c r="E2547" t="str">
        <f t="shared" ca="1" si="119"/>
        <v>shifted orders shipped</v>
      </c>
      <c r="F2547" t="s">
        <v>3539</v>
      </c>
      <c r="G2547" t="s">
        <v>335</v>
      </c>
      <c r="H2547" t="s">
        <v>7075</v>
      </c>
      <c r="I2547" s="6">
        <v>44007.920185185183</v>
      </c>
      <c r="J2547" t="s">
        <v>16</v>
      </c>
      <c r="K2547" s="6">
        <v>44013.386134259257</v>
      </c>
      <c r="M2547" t="s">
        <v>7076</v>
      </c>
      <c r="N2547" t="s">
        <v>7077</v>
      </c>
      <c r="Q2547" t="s">
        <v>676</v>
      </c>
      <c r="R2547" t="s">
        <v>381</v>
      </c>
      <c r="S2547">
        <v>80919</v>
      </c>
      <c r="T2547" t="s">
        <v>338</v>
      </c>
      <c r="U2547" t="s">
        <v>530</v>
      </c>
      <c r="W2547" t="s">
        <v>7078</v>
      </c>
      <c r="Z2547" t="s">
        <v>7076</v>
      </c>
      <c r="AA2547" t="s">
        <v>7077</v>
      </c>
      <c r="AD2547" t="s">
        <v>676</v>
      </c>
      <c r="AE2547" t="s">
        <v>381</v>
      </c>
      <c r="AF2547">
        <v>80919</v>
      </c>
      <c r="AG2547" t="s">
        <v>338</v>
      </c>
      <c r="AH2547" t="s">
        <v>530</v>
      </c>
      <c r="AJ2547" t="s">
        <v>7078</v>
      </c>
      <c r="AL2547" t="s">
        <v>339</v>
      </c>
      <c r="AM2547">
        <v>1</v>
      </c>
      <c r="AN2547">
        <v>1</v>
      </c>
      <c r="AO2547">
        <v>8078</v>
      </c>
      <c r="AQ2547">
        <v>124010</v>
      </c>
      <c r="AR2547">
        <v>51090061</v>
      </c>
      <c r="AS2547" t="s">
        <v>2688</v>
      </c>
      <c r="AT2547" t="s">
        <v>122</v>
      </c>
      <c r="AW2547" t="s">
        <v>340</v>
      </c>
      <c r="AX2547" t="s">
        <v>340</v>
      </c>
      <c r="AY2547" t="s">
        <v>357</v>
      </c>
      <c r="AZ2547" t="s">
        <v>363</v>
      </c>
      <c r="BY2547" t="s">
        <v>342</v>
      </c>
      <c r="EQ2547">
        <v>252774</v>
      </c>
      <c r="ER2547" t="s">
        <v>7079</v>
      </c>
      <c r="EV2547">
        <v>17287190</v>
      </c>
      <c r="EW2547">
        <v>928</v>
      </c>
      <c r="EX2547">
        <v>217846</v>
      </c>
      <c r="EY2547" t="s">
        <v>7080</v>
      </c>
      <c r="EZ2547">
        <v>1</v>
      </c>
      <c r="FC2547">
        <v>51090061</v>
      </c>
      <c r="FD2547" t="s">
        <v>122</v>
      </c>
    </row>
    <row r="2548" spans="1:160" x14ac:dyDescent="0.3">
      <c r="A2548" t="str">
        <f>VLOOKUP(B2548,Table2[],3,FALSE)</f>
        <v>Digital</v>
      </c>
      <c r="B2548" t="str">
        <f>IF(OR(ISNUMBER(FIND("QVC",Z2548)),ISNUMBER(FIND("QVC",AL2548))),"QVC",IF(OR(ISNUMBER(FIND("NCO",H2548)),ISNUMBER(FIND("NCO",Y2548))), "NCO", IF(AL2548="consumer","PMD.com",VLOOKUP(LEFT(H2548,2),Tables!$E$1:$F$11,2,FALSE))))</f>
        <v>PMD.com</v>
      </c>
      <c r="C2548">
        <f t="shared" si="120"/>
        <v>5342</v>
      </c>
      <c r="D2548">
        <f t="shared" si="121"/>
        <v>1</v>
      </c>
      <c r="E2548" t="str">
        <f t="shared" ca="1" si="119"/>
        <v>shifted orders shipped</v>
      </c>
      <c r="F2548" t="s">
        <v>3539</v>
      </c>
      <c r="G2548" t="s">
        <v>335</v>
      </c>
      <c r="H2548" t="s">
        <v>7075</v>
      </c>
      <c r="I2548" s="6">
        <v>44007.920185185183</v>
      </c>
      <c r="J2548" t="s">
        <v>16</v>
      </c>
      <c r="K2548" s="6">
        <v>44013.386134259257</v>
      </c>
      <c r="M2548" t="s">
        <v>7076</v>
      </c>
      <c r="N2548" t="s">
        <v>7077</v>
      </c>
      <c r="Q2548" t="s">
        <v>676</v>
      </c>
      <c r="R2548" t="s">
        <v>381</v>
      </c>
      <c r="S2548">
        <v>80919</v>
      </c>
      <c r="T2548" t="s">
        <v>338</v>
      </c>
      <c r="U2548" t="s">
        <v>530</v>
      </c>
      <c r="W2548" t="s">
        <v>7078</v>
      </c>
      <c r="Z2548" t="s">
        <v>7076</v>
      </c>
      <c r="AA2548" t="s">
        <v>7077</v>
      </c>
      <c r="AD2548" t="s">
        <v>676</v>
      </c>
      <c r="AE2548" t="s">
        <v>381</v>
      </c>
      <c r="AF2548">
        <v>80919</v>
      </c>
      <c r="AG2548" t="s">
        <v>338</v>
      </c>
      <c r="AH2548" t="s">
        <v>530</v>
      </c>
      <c r="AJ2548" t="s">
        <v>7078</v>
      </c>
      <c r="AL2548" t="s">
        <v>339</v>
      </c>
      <c r="AM2548">
        <v>1</v>
      </c>
      <c r="AN2548">
        <v>1</v>
      </c>
      <c r="AO2548">
        <v>13280</v>
      </c>
      <c r="AQ2548">
        <v>123849</v>
      </c>
      <c r="AR2548">
        <v>5342</v>
      </c>
      <c r="AS2548" t="s">
        <v>1867</v>
      </c>
      <c r="AT2548" t="s">
        <v>149</v>
      </c>
      <c r="AW2548" t="s">
        <v>340</v>
      </c>
      <c r="AX2548" t="s">
        <v>340</v>
      </c>
      <c r="AY2548" t="s">
        <v>345</v>
      </c>
      <c r="AZ2548" t="s">
        <v>346</v>
      </c>
      <c r="BY2548" t="s">
        <v>342</v>
      </c>
      <c r="EQ2548">
        <v>244853</v>
      </c>
      <c r="ER2548" t="s">
        <v>7079</v>
      </c>
      <c r="EV2548">
        <v>17287190</v>
      </c>
      <c r="EW2548">
        <v>928</v>
      </c>
      <c r="EX2548">
        <v>217846</v>
      </c>
      <c r="EY2548" t="s">
        <v>7080</v>
      </c>
      <c r="EZ2548">
        <v>1</v>
      </c>
      <c r="FC2548">
        <v>5342</v>
      </c>
      <c r="FD2548" t="s">
        <v>149</v>
      </c>
    </row>
    <row r="2549" spans="1:160" x14ac:dyDescent="0.3">
      <c r="A2549" t="str">
        <f>VLOOKUP(B2549,Table2[],3,FALSE)</f>
        <v>Digital</v>
      </c>
      <c r="B2549" t="str">
        <f>IF(OR(ISNUMBER(FIND("QVC",Z2549)),ISNUMBER(FIND("QVC",AL2549))),"QVC",IF(OR(ISNUMBER(FIND("NCO",H2549)),ISNUMBER(FIND("NCO",Y2549))), "NCO", IF(AL2549="consumer","PMD.com",VLOOKUP(LEFT(H2549,2),Tables!$E$1:$F$11,2,FALSE))))</f>
        <v>PMD.com</v>
      </c>
      <c r="C2549">
        <f t="shared" si="120"/>
        <v>51090030</v>
      </c>
      <c r="D2549">
        <f t="shared" si="121"/>
        <v>1</v>
      </c>
      <c r="E2549" t="str">
        <f t="shared" ca="1" si="119"/>
        <v>shifted orders shipped</v>
      </c>
      <c r="F2549" t="s">
        <v>3539</v>
      </c>
      <c r="G2549" t="s">
        <v>335</v>
      </c>
      <c r="H2549" t="s">
        <v>7081</v>
      </c>
      <c r="I2549" s="6">
        <v>44012.343252314815</v>
      </c>
      <c r="J2549" t="s">
        <v>16</v>
      </c>
      <c r="K2549" s="6">
        <v>44013.38652777778</v>
      </c>
      <c r="M2549" t="s">
        <v>7082</v>
      </c>
      <c r="N2549" t="s">
        <v>7083</v>
      </c>
      <c r="Q2549" t="s">
        <v>1532</v>
      </c>
      <c r="R2549" t="s">
        <v>389</v>
      </c>
      <c r="S2549" t="s">
        <v>7084</v>
      </c>
      <c r="T2549" t="s">
        <v>338</v>
      </c>
      <c r="U2549" t="s">
        <v>530</v>
      </c>
      <c r="W2549" t="s">
        <v>7085</v>
      </c>
      <c r="Z2549" t="s">
        <v>7082</v>
      </c>
      <c r="AA2549" t="s">
        <v>7083</v>
      </c>
      <c r="AD2549" t="s">
        <v>1532</v>
      </c>
      <c r="AE2549" t="s">
        <v>389</v>
      </c>
      <c r="AF2549" t="s">
        <v>7084</v>
      </c>
      <c r="AG2549" t="s">
        <v>338</v>
      </c>
      <c r="AH2549" t="s">
        <v>530</v>
      </c>
      <c r="AJ2549" t="s">
        <v>7085</v>
      </c>
      <c r="AL2549" t="s">
        <v>339</v>
      </c>
      <c r="AM2549">
        <v>1</v>
      </c>
      <c r="AN2549">
        <v>1</v>
      </c>
      <c r="AO2549">
        <v>6688</v>
      </c>
      <c r="AQ2549">
        <v>125960</v>
      </c>
      <c r="AR2549">
        <v>51090030</v>
      </c>
      <c r="AS2549" t="s">
        <v>3043</v>
      </c>
      <c r="AT2549" t="s">
        <v>628</v>
      </c>
      <c r="AW2549" t="s">
        <v>343</v>
      </c>
      <c r="BY2549" t="s">
        <v>342</v>
      </c>
      <c r="BZ2549" t="b">
        <v>0</v>
      </c>
      <c r="EQ2549">
        <v>243047</v>
      </c>
      <c r="ER2549" t="s">
        <v>7086</v>
      </c>
      <c r="EV2549">
        <v>17287274</v>
      </c>
      <c r="EW2549">
        <v>928</v>
      </c>
      <c r="EX2549">
        <v>220870</v>
      </c>
      <c r="EY2549" t="s">
        <v>7087</v>
      </c>
      <c r="EZ2549">
        <v>1</v>
      </c>
      <c r="FC2549">
        <v>95385</v>
      </c>
      <c r="FD2549" t="s">
        <v>3531</v>
      </c>
    </row>
    <row r="2550" spans="1:160" x14ac:dyDescent="0.3">
      <c r="A2550" t="str">
        <f>VLOOKUP(B2550,Table2[],3,FALSE)</f>
        <v>Digital</v>
      </c>
      <c r="B2550" t="str">
        <f>IF(OR(ISNUMBER(FIND("QVC",Z2550)),ISNUMBER(FIND("QVC",AL2550))),"QVC",IF(OR(ISNUMBER(FIND("NCO",H2550)),ISNUMBER(FIND("NCO",Y2550))), "NCO", IF(AL2550="consumer","PMD.com",VLOOKUP(LEFT(H2550,2),Tables!$E$1:$F$11,2,FALSE))))</f>
        <v>PMD.com</v>
      </c>
      <c r="C2550">
        <f t="shared" si="120"/>
        <v>52430001</v>
      </c>
      <c r="D2550">
        <f t="shared" si="121"/>
        <v>1</v>
      </c>
      <c r="E2550" t="str">
        <f t="shared" ca="1" si="119"/>
        <v>shifted orders shipped</v>
      </c>
      <c r="F2550" t="s">
        <v>3539</v>
      </c>
      <c r="G2550" t="s">
        <v>335</v>
      </c>
      <c r="H2550" t="s">
        <v>7081</v>
      </c>
      <c r="I2550" s="6">
        <v>44012.343252314815</v>
      </c>
      <c r="J2550" t="s">
        <v>16</v>
      </c>
      <c r="K2550" s="6">
        <v>44013.38652777778</v>
      </c>
      <c r="M2550" t="s">
        <v>7082</v>
      </c>
      <c r="N2550" t="s">
        <v>7083</v>
      </c>
      <c r="Q2550" t="s">
        <v>1532</v>
      </c>
      <c r="R2550" t="s">
        <v>389</v>
      </c>
      <c r="S2550" t="s">
        <v>7084</v>
      </c>
      <c r="T2550" t="s">
        <v>338</v>
      </c>
      <c r="U2550" t="s">
        <v>530</v>
      </c>
      <c r="W2550" t="s">
        <v>7085</v>
      </c>
      <c r="Z2550" t="s">
        <v>7082</v>
      </c>
      <c r="AA2550" t="s">
        <v>7083</v>
      </c>
      <c r="AD2550" t="s">
        <v>1532</v>
      </c>
      <c r="AE2550" t="s">
        <v>389</v>
      </c>
      <c r="AF2550" t="s">
        <v>7084</v>
      </c>
      <c r="AG2550" t="s">
        <v>338</v>
      </c>
      <c r="AH2550" t="s">
        <v>530</v>
      </c>
      <c r="AJ2550" t="s">
        <v>7085</v>
      </c>
      <c r="AL2550" t="s">
        <v>339</v>
      </c>
      <c r="AM2550">
        <v>1</v>
      </c>
      <c r="AN2550">
        <v>1</v>
      </c>
      <c r="AO2550">
        <v>12063</v>
      </c>
      <c r="AQ2550">
        <v>127155</v>
      </c>
      <c r="AR2550">
        <v>52430001</v>
      </c>
      <c r="AS2550" t="s">
        <v>927</v>
      </c>
      <c r="AT2550" t="s">
        <v>75</v>
      </c>
      <c r="AW2550" t="s">
        <v>340</v>
      </c>
      <c r="AX2550" t="s">
        <v>340</v>
      </c>
      <c r="AY2550" t="s">
        <v>357</v>
      </c>
      <c r="AZ2550" t="s">
        <v>363</v>
      </c>
      <c r="BY2550" t="s">
        <v>342</v>
      </c>
      <c r="EQ2550">
        <v>249990</v>
      </c>
      <c r="ER2550" t="s">
        <v>7086</v>
      </c>
      <c r="EV2550">
        <v>17287274</v>
      </c>
      <c r="EW2550">
        <v>928</v>
      </c>
      <c r="EX2550">
        <v>220870</v>
      </c>
      <c r="EY2550" t="s">
        <v>7087</v>
      </c>
      <c r="EZ2550">
        <v>1</v>
      </c>
      <c r="FC2550">
        <v>95385</v>
      </c>
      <c r="FD2550" t="s">
        <v>3531</v>
      </c>
    </row>
    <row r="2551" spans="1:160" x14ac:dyDescent="0.3">
      <c r="A2551" t="str">
        <f>VLOOKUP(B2551,Table2[],3,FALSE)</f>
        <v>Digital</v>
      </c>
      <c r="B2551" t="str">
        <f>IF(OR(ISNUMBER(FIND("QVC",Z2551)),ISNUMBER(FIND("QVC",AL2551))),"QVC",IF(OR(ISNUMBER(FIND("NCO",H2551)),ISNUMBER(FIND("NCO",Y2551))), "NCO", IF(AL2551="consumer","PMD.com",VLOOKUP(LEFT(H2551,2),Tables!$E$1:$F$11,2,FALSE))))</f>
        <v>PMD.com</v>
      </c>
      <c r="C2551">
        <f t="shared" si="120"/>
        <v>53450011</v>
      </c>
      <c r="D2551">
        <f t="shared" si="121"/>
        <v>1</v>
      </c>
      <c r="E2551" t="str">
        <f t="shared" ca="1" si="119"/>
        <v>shifted orders shipped</v>
      </c>
      <c r="F2551" t="s">
        <v>3539</v>
      </c>
      <c r="G2551" t="s">
        <v>335</v>
      </c>
      <c r="H2551" t="s">
        <v>7081</v>
      </c>
      <c r="I2551" s="6">
        <v>44012.343252314815</v>
      </c>
      <c r="J2551" t="s">
        <v>16</v>
      </c>
      <c r="K2551" s="6">
        <v>44013.38652777778</v>
      </c>
      <c r="M2551" t="s">
        <v>7082</v>
      </c>
      <c r="N2551" t="s">
        <v>7083</v>
      </c>
      <c r="Q2551" t="s">
        <v>1532</v>
      </c>
      <c r="R2551" t="s">
        <v>389</v>
      </c>
      <c r="S2551" t="s">
        <v>7084</v>
      </c>
      <c r="T2551" t="s">
        <v>338</v>
      </c>
      <c r="U2551" t="s">
        <v>530</v>
      </c>
      <c r="W2551" t="s">
        <v>7085</v>
      </c>
      <c r="Z2551" t="s">
        <v>7082</v>
      </c>
      <c r="AA2551" t="s">
        <v>7083</v>
      </c>
      <c r="AD2551" t="s">
        <v>1532</v>
      </c>
      <c r="AE2551" t="s">
        <v>389</v>
      </c>
      <c r="AF2551" t="s">
        <v>7084</v>
      </c>
      <c r="AG2551" t="s">
        <v>338</v>
      </c>
      <c r="AH2551" t="s">
        <v>530</v>
      </c>
      <c r="AJ2551" t="s">
        <v>7085</v>
      </c>
      <c r="AL2551" t="s">
        <v>339</v>
      </c>
      <c r="AM2551">
        <v>1</v>
      </c>
      <c r="AN2551">
        <v>1</v>
      </c>
      <c r="AO2551">
        <v>15200</v>
      </c>
      <c r="AQ2551">
        <v>124724</v>
      </c>
      <c r="AR2551">
        <v>53450011</v>
      </c>
      <c r="AS2551" t="s">
        <v>2807</v>
      </c>
      <c r="AT2551" t="s">
        <v>96</v>
      </c>
      <c r="AW2551" t="s">
        <v>340</v>
      </c>
      <c r="AX2551" t="s">
        <v>340</v>
      </c>
      <c r="AY2551" t="s">
        <v>345</v>
      </c>
      <c r="AZ2551">
        <v>0</v>
      </c>
      <c r="BY2551" t="s">
        <v>342</v>
      </c>
      <c r="EQ2551">
        <v>253372</v>
      </c>
      <c r="ER2551" t="s">
        <v>7086</v>
      </c>
      <c r="EV2551">
        <v>17287274</v>
      </c>
      <c r="EW2551">
        <v>928</v>
      </c>
      <c r="EX2551">
        <v>220870</v>
      </c>
      <c r="EY2551" t="s">
        <v>7087</v>
      </c>
      <c r="EZ2551">
        <v>1</v>
      </c>
      <c r="FC2551">
        <v>53450011</v>
      </c>
      <c r="FD2551" t="s">
        <v>96</v>
      </c>
    </row>
    <row r="2552" spans="1:160" x14ac:dyDescent="0.3">
      <c r="A2552" t="str">
        <f>VLOOKUP(B2552,Table2[],3,FALSE)</f>
        <v>Digital</v>
      </c>
      <c r="B2552" t="str">
        <f>IF(OR(ISNUMBER(FIND("QVC",Z2552)),ISNUMBER(FIND("QVC",AL2552))),"QVC",IF(OR(ISNUMBER(FIND("NCO",H2552)),ISNUMBER(FIND("NCO",Y2552))), "NCO", IF(AL2552="consumer","PMD.com",VLOOKUP(LEFT(H2552,2),Tables!$E$1:$F$11,2,FALSE))))</f>
        <v>PMD.com</v>
      </c>
      <c r="C2552">
        <f t="shared" si="120"/>
        <v>54000001</v>
      </c>
      <c r="D2552">
        <f t="shared" si="121"/>
        <v>1</v>
      </c>
      <c r="E2552" t="str">
        <f t="shared" ca="1" si="119"/>
        <v>shifted orders shipped</v>
      </c>
      <c r="F2552" t="s">
        <v>3539</v>
      </c>
      <c r="G2552" t="s">
        <v>335</v>
      </c>
      <c r="H2552" t="s">
        <v>7081</v>
      </c>
      <c r="I2552" s="6">
        <v>44012.343252314815</v>
      </c>
      <c r="J2552" t="s">
        <v>16</v>
      </c>
      <c r="K2552" s="6">
        <v>44013.38652777778</v>
      </c>
      <c r="M2552" t="s">
        <v>7082</v>
      </c>
      <c r="N2552" t="s">
        <v>7083</v>
      </c>
      <c r="Q2552" t="s">
        <v>1532</v>
      </c>
      <c r="R2552" t="s">
        <v>389</v>
      </c>
      <c r="S2552" t="s">
        <v>7084</v>
      </c>
      <c r="T2552" t="s">
        <v>338</v>
      </c>
      <c r="U2552" t="s">
        <v>530</v>
      </c>
      <c r="W2552" t="s">
        <v>7085</v>
      </c>
      <c r="Z2552" t="s">
        <v>7082</v>
      </c>
      <c r="AA2552" t="s">
        <v>7083</v>
      </c>
      <c r="AD2552" t="s">
        <v>1532</v>
      </c>
      <c r="AE2552" t="s">
        <v>389</v>
      </c>
      <c r="AF2552" t="s">
        <v>7084</v>
      </c>
      <c r="AG2552" t="s">
        <v>338</v>
      </c>
      <c r="AH2552" t="s">
        <v>530</v>
      </c>
      <c r="AJ2552" t="s">
        <v>7085</v>
      </c>
      <c r="AL2552" t="s">
        <v>339</v>
      </c>
      <c r="AM2552">
        <v>1</v>
      </c>
      <c r="AN2552">
        <v>1</v>
      </c>
      <c r="AO2552">
        <v>8182</v>
      </c>
      <c r="AQ2552">
        <v>124475</v>
      </c>
      <c r="AR2552">
        <v>54000001</v>
      </c>
      <c r="AS2552" t="s">
        <v>1251</v>
      </c>
      <c r="AT2552" t="s">
        <v>84</v>
      </c>
      <c r="AW2552" t="s">
        <v>343</v>
      </c>
      <c r="BY2552" t="s">
        <v>342</v>
      </c>
      <c r="EQ2552">
        <v>247294</v>
      </c>
      <c r="ER2552" t="s">
        <v>7086</v>
      </c>
      <c r="EV2552">
        <v>17287274</v>
      </c>
      <c r="EW2552">
        <v>928</v>
      </c>
      <c r="EX2552">
        <v>220870</v>
      </c>
      <c r="EY2552" t="s">
        <v>7087</v>
      </c>
      <c r="EZ2552">
        <v>1</v>
      </c>
      <c r="FC2552">
        <v>54000001</v>
      </c>
      <c r="FD2552" t="s">
        <v>84</v>
      </c>
    </row>
    <row r="2553" spans="1:160" x14ac:dyDescent="0.3">
      <c r="A2553" t="str">
        <f>VLOOKUP(B2553,Table2[],3,FALSE)</f>
        <v>Digital</v>
      </c>
      <c r="B2553" t="str">
        <f>IF(OR(ISNUMBER(FIND("QVC",Z2553)),ISNUMBER(FIND("QVC",AL2553))),"QVC",IF(OR(ISNUMBER(FIND("NCO",H2553)),ISNUMBER(FIND("NCO",Y2553))), "NCO", IF(AL2553="consumer","PMD.com",VLOOKUP(LEFT(H2553,2),Tables!$E$1:$F$11,2,FALSE))))</f>
        <v>PMD.com</v>
      </c>
      <c r="C2553">
        <f t="shared" si="120"/>
        <v>53200001</v>
      </c>
      <c r="D2553">
        <f t="shared" si="121"/>
        <v>1</v>
      </c>
      <c r="E2553" t="str">
        <f t="shared" ca="1" si="119"/>
        <v>shifted orders shipped</v>
      </c>
      <c r="F2553" t="s">
        <v>3539</v>
      </c>
      <c r="G2553" t="s">
        <v>335</v>
      </c>
      <c r="H2553" t="s">
        <v>7081</v>
      </c>
      <c r="I2553" s="6">
        <v>44012.343252314815</v>
      </c>
      <c r="J2553" t="s">
        <v>16</v>
      </c>
      <c r="K2553" s="6">
        <v>44013.38652777778</v>
      </c>
      <c r="M2553" t="s">
        <v>7082</v>
      </c>
      <c r="N2553" t="s">
        <v>7083</v>
      </c>
      <c r="Q2553" t="s">
        <v>1532</v>
      </c>
      <c r="R2553" t="s">
        <v>389</v>
      </c>
      <c r="S2553" t="s">
        <v>7084</v>
      </c>
      <c r="T2553" t="s">
        <v>338</v>
      </c>
      <c r="U2553" t="s">
        <v>530</v>
      </c>
      <c r="W2553" t="s">
        <v>7085</v>
      </c>
      <c r="Z2553" t="s">
        <v>7082</v>
      </c>
      <c r="AA2553" t="s">
        <v>7083</v>
      </c>
      <c r="AD2553" t="s">
        <v>1532</v>
      </c>
      <c r="AE2553" t="s">
        <v>389</v>
      </c>
      <c r="AF2553" t="s">
        <v>7084</v>
      </c>
      <c r="AG2553" t="s">
        <v>338</v>
      </c>
      <c r="AH2553" t="s">
        <v>530</v>
      </c>
      <c r="AJ2553" t="s">
        <v>7085</v>
      </c>
      <c r="AL2553" t="s">
        <v>339</v>
      </c>
      <c r="AM2553">
        <v>1</v>
      </c>
      <c r="AN2553">
        <v>1</v>
      </c>
      <c r="AO2553">
        <v>15189</v>
      </c>
      <c r="AQ2553">
        <v>123906</v>
      </c>
      <c r="AR2553">
        <v>53200001</v>
      </c>
      <c r="AS2553" t="s">
        <v>973</v>
      </c>
      <c r="AT2553" t="s">
        <v>50</v>
      </c>
      <c r="AW2553" t="s">
        <v>340</v>
      </c>
      <c r="AX2553" t="s">
        <v>340</v>
      </c>
      <c r="AY2553" t="s">
        <v>357</v>
      </c>
      <c r="AZ2553" t="s">
        <v>363</v>
      </c>
      <c r="BY2553" t="s">
        <v>342</v>
      </c>
      <c r="EQ2553">
        <v>252156</v>
      </c>
      <c r="ER2553" t="s">
        <v>7086</v>
      </c>
      <c r="EV2553">
        <v>17287274</v>
      </c>
      <c r="EW2553">
        <v>928</v>
      </c>
      <c r="EX2553">
        <v>220870</v>
      </c>
      <c r="EY2553" t="s">
        <v>7087</v>
      </c>
      <c r="EZ2553">
        <v>1</v>
      </c>
      <c r="FC2553">
        <v>53200001</v>
      </c>
      <c r="FD2553" t="s">
        <v>50</v>
      </c>
    </row>
    <row r="2554" spans="1:160" x14ac:dyDescent="0.3">
      <c r="A2554" t="str">
        <f>VLOOKUP(B2554,Table2[],3,FALSE)</f>
        <v>Digital</v>
      </c>
      <c r="B2554" t="str">
        <f>IF(OR(ISNUMBER(FIND("QVC",Z2554)),ISNUMBER(FIND("QVC",AL2554))),"QVC",IF(OR(ISNUMBER(FIND("NCO",H2554)),ISNUMBER(FIND("NCO",Y2554))), "NCO", IF(AL2554="consumer","PMD.com",VLOOKUP(LEFT(H2554,2),Tables!$E$1:$F$11,2,FALSE))))</f>
        <v>PMD.com</v>
      </c>
      <c r="C2554">
        <f t="shared" si="120"/>
        <v>5341030</v>
      </c>
      <c r="D2554">
        <f t="shared" si="121"/>
        <v>1</v>
      </c>
      <c r="E2554" t="str">
        <f t="shared" ca="1" si="119"/>
        <v>shifted orders shipped</v>
      </c>
      <c r="F2554" t="s">
        <v>3539</v>
      </c>
      <c r="G2554" t="s">
        <v>335</v>
      </c>
      <c r="H2554" t="s">
        <v>7081</v>
      </c>
      <c r="I2554" s="6">
        <v>44012.343252314815</v>
      </c>
      <c r="J2554" t="s">
        <v>16</v>
      </c>
      <c r="K2554" s="6">
        <v>44013.38652777778</v>
      </c>
      <c r="M2554" t="s">
        <v>7082</v>
      </c>
      <c r="N2554" t="s">
        <v>7083</v>
      </c>
      <c r="Q2554" t="s">
        <v>1532</v>
      </c>
      <c r="R2554" t="s">
        <v>389</v>
      </c>
      <c r="S2554" t="s">
        <v>7084</v>
      </c>
      <c r="T2554" t="s">
        <v>338</v>
      </c>
      <c r="U2554" t="s">
        <v>530</v>
      </c>
      <c r="W2554" t="s">
        <v>7085</v>
      </c>
      <c r="Z2554" t="s">
        <v>7082</v>
      </c>
      <c r="AA2554" t="s">
        <v>7083</v>
      </c>
      <c r="AD2554" t="s">
        <v>1532</v>
      </c>
      <c r="AE2554" t="s">
        <v>389</v>
      </c>
      <c r="AF2554" t="s">
        <v>7084</v>
      </c>
      <c r="AG2554" t="s">
        <v>338</v>
      </c>
      <c r="AH2554" t="s">
        <v>530</v>
      </c>
      <c r="AJ2554" t="s">
        <v>7085</v>
      </c>
      <c r="AL2554" t="s">
        <v>339</v>
      </c>
      <c r="AM2554">
        <v>1</v>
      </c>
      <c r="AN2554">
        <v>1</v>
      </c>
      <c r="AO2554">
        <v>12859</v>
      </c>
      <c r="AQ2554">
        <v>124642</v>
      </c>
      <c r="AR2554">
        <v>5341030</v>
      </c>
      <c r="AS2554" t="s">
        <v>925</v>
      </c>
      <c r="AT2554" t="s">
        <v>926</v>
      </c>
      <c r="AW2554" t="s">
        <v>366</v>
      </c>
      <c r="AX2554" t="s">
        <v>366</v>
      </c>
      <c r="AY2554" t="s">
        <v>345</v>
      </c>
      <c r="AZ2554" t="s">
        <v>346</v>
      </c>
      <c r="BY2554" t="s">
        <v>342</v>
      </c>
      <c r="EQ2554">
        <v>243275</v>
      </c>
      <c r="ER2554" t="s">
        <v>7086</v>
      </c>
      <c r="EV2554">
        <v>17287274</v>
      </c>
      <c r="EW2554">
        <v>928</v>
      </c>
      <c r="EX2554">
        <v>220870</v>
      </c>
      <c r="EY2554" t="s">
        <v>7087</v>
      </c>
      <c r="EZ2554">
        <v>1</v>
      </c>
      <c r="FC2554">
        <v>95385</v>
      </c>
      <c r="FD2554" t="s">
        <v>3531</v>
      </c>
    </row>
    <row r="2555" spans="1:160" x14ac:dyDescent="0.3">
      <c r="A2555" t="str">
        <f>VLOOKUP(B2555,Table2[],3,FALSE)</f>
        <v>Digital</v>
      </c>
      <c r="B2555" t="str">
        <f>IF(OR(ISNUMBER(FIND("QVC",Z2555)),ISNUMBER(FIND("QVC",AL2555))),"QVC",IF(OR(ISNUMBER(FIND("NCO",H2555)),ISNUMBER(FIND("NCO",Y2555))), "NCO", IF(AL2555="consumer","PMD.com",VLOOKUP(LEFT(H2555,2),Tables!$E$1:$F$11,2,FALSE))))</f>
        <v>PMD.com</v>
      </c>
      <c r="C2555">
        <f t="shared" si="120"/>
        <v>55090001</v>
      </c>
      <c r="D2555">
        <f t="shared" si="121"/>
        <v>1</v>
      </c>
      <c r="E2555" t="str">
        <f t="shared" ca="1" si="119"/>
        <v>shifted orders shipped</v>
      </c>
      <c r="F2555" t="s">
        <v>3539</v>
      </c>
      <c r="G2555" t="s">
        <v>335</v>
      </c>
      <c r="H2555" t="s">
        <v>7081</v>
      </c>
      <c r="I2555" s="6">
        <v>44012.343252314815</v>
      </c>
      <c r="J2555" t="s">
        <v>16</v>
      </c>
      <c r="K2555" s="6">
        <v>44013.38652777778</v>
      </c>
      <c r="M2555" t="s">
        <v>7082</v>
      </c>
      <c r="N2555" t="s">
        <v>7083</v>
      </c>
      <c r="Q2555" t="s">
        <v>1532</v>
      </c>
      <c r="R2555" t="s">
        <v>389</v>
      </c>
      <c r="S2555" t="s">
        <v>7084</v>
      </c>
      <c r="T2555" t="s">
        <v>338</v>
      </c>
      <c r="U2555" t="s">
        <v>530</v>
      </c>
      <c r="W2555" t="s">
        <v>7085</v>
      </c>
      <c r="Z2555" t="s">
        <v>7082</v>
      </c>
      <c r="AA2555" t="s">
        <v>7083</v>
      </c>
      <c r="AD2555" t="s">
        <v>1532</v>
      </c>
      <c r="AE2555" t="s">
        <v>389</v>
      </c>
      <c r="AF2555" t="s">
        <v>7084</v>
      </c>
      <c r="AG2555" t="s">
        <v>338</v>
      </c>
      <c r="AH2555" t="s">
        <v>530</v>
      </c>
      <c r="AJ2555" t="s">
        <v>7085</v>
      </c>
      <c r="AL2555" t="s">
        <v>339</v>
      </c>
      <c r="AM2555">
        <v>1</v>
      </c>
      <c r="AN2555">
        <v>1</v>
      </c>
      <c r="AO2555">
        <v>5013</v>
      </c>
      <c r="AQ2555">
        <v>124478</v>
      </c>
      <c r="AR2555">
        <v>55090001</v>
      </c>
      <c r="AS2555" t="s">
        <v>995</v>
      </c>
      <c r="AT2555" t="s">
        <v>165</v>
      </c>
      <c r="AW2555" t="s">
        <v>340</v>
      </c>
      <c r="AX2555" t="s">
        <v>340</v>
      </c>
      <c r="AY2555" t="s">
        <v>382</v>
      </c>
      <c r="AZ2555">
        <v>0</v>
      </c>
      <c r="BY2555" t="s">
        <v>342</v>
      </c>
      <c r="EQ2555">
        <v>251219</v>
      </c>
      <c r="ER2555" t="s">
        <v>7086</v>
      </c>
      <c r="EV2555">
        <v>17287274</v>
      </c>
      <c r="EW2555">
        <v>928</v>
      </c>
      <c r="EX2555">
        <v>220870</v>
      </c>
      <c r="EY2555" t="s">
        <v>7087</v>
      </c>
      <c r="EZ2555">
        <v>1</v>
      </c>
      <c r="FC2555">
        <v>55090001</v>
      </c>
      <c r="FD2555" t="s">
        <v>165</v>
      </c>
    </row>
    <row r="2556" spans="1:160" x14ac:dyDescent="0.3">
      <c r="A2556" t="str">
        <f>VLOOKUP(B2556,Table2[],3,FALSE)</f>
        <v>Digital</v>
      </c>
      <c r="B2556" t="str">
        <f>IF(OR(ISNUMBER(FIND("QVC",Z2556)),ISNUMBER(FIND("QVC",AL2556))),"QVC",IF(OR(ISNUMBER(FIND("NCO",H2556)),ISNUMBER(FIND("NCO",Y2556))), "NCO", IF(AL2556="consumer","PMD.com",VLOOKUP(LEFT(H2556,2),Tables!$E$1:$F$11,2,FALSE))))</f>
        <v>PMD.com</v>
      </c>
      <c r="C2556">
        <f t="shared" si="120"/>
        <v>53920001</v>
      </c>
      <c r="D2556">
        <f t="shared" si="121"/>
        <v>1</v>
      </c>
      <c r="E2556" t="str">
        <f t="shared" ca="1" si="119"/>
        <v>shifted orders shipped</v>
      </c>
      <c r="F2556" t="s">
        <v>3539</v>
      </c>
      <c r="G2556" t="s">
        <v>335</v>
      </c>
      <c r="H2556" t="s">
        <v>7081</v>
      </c>
      <c r="I2556" s="6">
        <v>44012.343252314815</v>
      </c>
      <c r="J2556" t="s">
        <v>16</v>
      </c>
      <c r="K2556" s="6">
        <v>44013.38652777778</v>
      </c>
      <c r="M2556" t="s">
        <v>7082</v>
      </c>
      <c r="N2556" t="s">
        <v>7083</v>
      </c>
      <c r="Q2556" t="s">
        <v>1532</v>
      </c>
      <c r="R2556" t="s">
        <v>389</v>
      </c>
      <c r="S2556" t="s">
        <v>7084</v>
      </c>
      <c r="T2556" t="s">
        <v>338</v>
      </c>
      <c r="U2556" t="s">
        <v>530</v>
      </c>
      <c r="W2556" t="s">
        <v>7085</v>
      </c>
      <c r="Z2556" t="s">
        <v>7082</v>
      </c>
      <c r="AA2556" t="s">
        <v>7083</v>
      </c>
      <c r="AD2556" t="s">
        <v>1532</v>
      </c>
      <c r="AE2556" t="s">
        <v>389</v>
      </c>
      <c r="AF2556" t="s">
        <v>7084</v>
      </c>
      <c r="AG2556" t="s">
        <v>338</v>
      </c>
      <c r="AH2556" t="s">
        <v>530</v>
      </c>
      <c r="AJ2556" t="s">
        <v>7085</v>
      </c>
      <c r="AL2556" t="s">
        <v>339</v>
      </c>
      <c r="AM2556">
        <v>1</v>
      </c>
      <c r="AN2556">
        <v>1</v>
      </c>
      <c r="AO2556">
        <v>14899</v>
      </c>
      <c r="AQ2556">
        <v>124468</v>
      </c>
      <c r="AR2556">
        <v>53920001</v>
      </c>
      <c r="AS2556">
        <v>9000000</v>
      </c>
      <c r="AT2556" t="s">
        <v>40</v>
      </c>
      <c r="AW2556" t="s">
        <v>343</v>
      </c>
      <c r="BY2556" t="s">
        <v>342</v>
      </c>
      <c r="EQ2556">
        <v>243396</v>
      </c>
      <c r="ER2556" t="s">
        <v>7086</v>
      </c>
      <c r="EV2556">
        <v>17287274</v>
      </c>
      <c r="EW2556">
        <v>928</v>
      </c>
      <c r="EX2556">
        <v>220870</v>
      </c>
      <c r="EY2556" t="s">
        <v>7087</v>
      </c>
      <c r="EZ2556">
        <v>1</v>
      </c>
      <c r="FC2556">
        <v>95385</v>
      </c>
      <c r="FD2556" t="s">
        <v>3531</v>
      </c>
    </row>
    <row r="2557" spans="1:160" x14ac:dyDescent="0.3">
      <c r="A2557" t="str">
        <f>VLOOKUP(B2557,Table2[],3,FALSE)</f>
        <v>Digital</v>
      </c>
      <c r="B2557" t="str">
        <f>IF(OR(ISNUMBER(FIND("QVC",Z2557)),ISNUMBER(FIND("QVC",AL2557))),"QVC",IF(OR(ISNUMBER(FIND("NCO",H2557)),ISNUMBER(FIND("NCO",Y2557))), "NCO", IF(AL2557="consumer","PMD.com",VLOOKUP(LEFT(H2557,2),Tables!$E$1:$F$11,2,FALSE))))</f>
        <v>PMD.com</v>
      </c>
      <c r="C2557">
        <f t="shared" si="120"/>
        <v>5358</v>
      </c>
      <c r="D2557">
        <f t="shared" si="121"/>
        <v>1</v>
      </c>
      <c r="E2557" t="str">
        <f t="shared" ca="1" si="119"/>
        <v>shifted orders shipped</v>
      </c>
      <c r="F2557" t="s">
        <v>3539</v>
      </c>
      <c r="G2557" t="s">
        <v>335</v>
      </c>
      <c r="H2557" t="s">
        <v>7088</v>
      </c>
      <c r="I2557" s="6">
        <v>44007.92046296296</v>
      </c>
      <c r="J2557" t="s">
        <v>16</v>
      </c>
      <c r="K2557" s="6">
        <v>44013.387164351851</v>
      </c>
      <c r="M2557" t="s">
        <v>7089</v>
      </c>
      <c r="N2557" t="s">
        <v>7090</v>
      </c>
      <c r="Q2557" t="s">
        <v>535</v>
      </c>
      <c r="R2557" t="s">
        <v>365</v>
      </c>
      <c r="S2557">
        <v>92660</v>
      </c>
      <c r="T2557" t="s">
        <v>338</v>
      </c>
      <c r="U2557" t="s">
        <v>530</v>
      </c>
      <c r="W2557" t="s">
        <v>7091</v>
      </c>
      <c r="Z2557" t="s">
        <v>7089</v>
      </c>
      <c r="AA2557" t="s">
        <v>7090</v>
      </c>
      <c r="AD2557" t="s">
        <v>535</v>
      </c>
      <c r="AE2557" t="s">
        <v>365</v>
      </c>
      <c r="AF2557">
        <v>92660</v>
      </c>
      <c r="AG2557" t="s">
        <v>338</v>
      </c>
      <c r="AH2557" t="s">
        <v>530</v>
      </c>
      <c r="AJ2557" t="s">
        <v>7091</v>
      </c>
      <c r="AL2557" t="s">
        <v>339</v>
      </c>
      <c r="AM2557">
        <v>1</v>
      </c>
      <c r="AN2557">
        <v>1</v>
      </c>
      <c r="AO2557">
        <v>7390</v>
      </c>
      <c r="AQ2557">
        <v>124522</v>
      </c>
      <c r="AR2557">
        <v>5358</v>
      </c>
      <c r="AS2557" t="s">
        <v>2281</v>
      </c>
      <c r="AT2557" t="s">
        <v>73</v>
      </c>
      <c r="AW2557" t="s">
        <v>340</v>
      </c>
      <c r="AX2557" t="s">
        <v>340</v>
      </c>
      <c r="AY2557" t="s">
        <v>351</v>
      </c>
      <c r="AZ2557" t="s">
        <v>434</v>
      </c>
      <c r="BY2557" t="s">
        <v>342</v>
      </c>
      <c r="EQ2557">
        <v>252041</v>
      </c>
      <c r="ER2557" t="s">
        <v>7092</v>
      </c>
      <c r="EV2557">
        <v>17287189</v>
      </c>
      <c r="EW2557">
        <v>928</v>
      </c>
      <c r="EX2557">
        <v>217839</v>
      </c>
      <c r="EY2557" t="s">
        <v>7093</v>
      </c>
      <c r="EZ2557">
        <v>1</v>
      </c>
      <c r="FC2557">
        <v>5358</v>
      </c>
      <c r="FD2557" t="s">
        <v>73</v>
      </c>
    </row>
    <row r="2558" spans="1:160" x14ac:dyDescent="0.3">
      <c r="A2558" t="str">
        <f>VLOOKUP(B2558,Table2[],3,FALSE)</f>
        <v>Digital</v>
      </c>
      <c r="B2558" t="str">
        <f>IF(OR(ISNUMBER(FIND("QVC",Z2558)),ISNUMBER(FIND("QVC",AL2558))),"QVC",IF(OR(ISNUMBER(FIND("NCO",H2558)),ISNUMBER(FIND("NCO",Y2558))), "NCO", IF(AL2558="consumer","PMD.com",VLOOKUP(LEFT(H2558,2),Tables!$E$1:$F$11,2,FALSE))))</f>
        <v>PMD.com</v>
      </c>
      <c r="C2558">
        <f t="shared" si="120"/>
        <v>53160001</v>
      </c>
      <c r="D2558">
        <f t="shared" si="121"/>
        <v>1</v>
      </c>
      <c r="E2558" t="str">
        <f t="shared" ca="1" si="119"/>
        <v>shifted orders shipped</v>
      </c>
      <c r="F2558" t="s">
        <v>3539</v>
      </c>
      <c r="G2558" t="s">
        <v>335</v>
      </c>
      <c r="H2558" t="s">
        <v>7088</v>
      </c>
      <c r="I2558" s="6">
        <v>44007.92046296296</v>
      </c>
      <c r="J2558" t="s">
        <v>16</v>
      </c>
      <c r="K2558" s="6">
        <v>44013.387164351851</v>
      </c>
      <c r="M2558" t="s">
        <v>7089</v>
      </c>
      <c r="N2558" t="s">
        <v>7090</v>
      </c>
      <c r="Q2558" t="s">
        <v>535</v>
      </c>
      <c r="R2558" t="s">
        <v>365</v>
      </c>
      <c r="S2558">
        <v>92660</v>
      </c>
      <c r="T2558" t="s">
        <v>338</v>
      </c>
      <c r="U2558" t="s">
        <v>530</v>
      </c>
      <c r="W2558" t="s">
        <v>7091</v>
      </c>
      <c r="Z2558" t="s">
        <v>7089</v>
      </c>
      <c r="AA2558" t="s">
        <v>7090</v>
      </c>
      <c r="AD2558" t="s">
        <v>535</v>
      </c>
      <c r="AE2558" t="s">
        <v>365</v>
      </c>
      <c r="AF2558">
        <v>92660</v>
      </c>
      <c r="AG2558" t="s">
        <v>338</v>
      </c>
      <c r="AH2558" t="s">
        <v>530</v>
      </c>
      <c r="AJ2558" t="s">
        <v>7091</v>
      </c>
      <c r="AL2558" t="s">
        <v>339</v>
      </c>
      <c r="AM2558">
        <v>1</v>
      </c>
      <c r="AN2558">
        <v>1</v>
      </c>
      <c r="AO2558">
        <v>4322</v>
      </c>
      <c r="AQ2558">
        <v>124007</v>
      </c>
      <c r="AR2558">
        <v>53160001</v>
      </c>
      <c r="AS2558" t="s">
        <v>1895</v>
      </c>
      <c r="AT2558" t="s">
        <v>119</v>
      </c>
      <c r="AW2558" t="s">
        <v>340</v>
      </c>
      <c r="AX2558" t="s">
        <v>340</v>
      </c>
      <c r="AY2558" t="s">
        <v>341</v>
      </c>
      <c r="AZ2558">
        <v>0</v>
      </c>
      <c r="BY2558" t="s">
        <v>342</v>
      </c>
      <c r="EQ2558">
        <v>252959</v>
      </c>
      <c r="ER2558" t="s">
        <v>7092</v>
      </c>
      <c r="EV2558">
        <v>17287189</v>
      </c>
      <c r="EW2558">
        <v>928</v>
      </c>
      <c r="EX2558">
        <v>217839</v>
      </c>
      <c r="EY2558" t="s">
        <v>7093</v>
      </c>
      <c r="EZ2558">
        <v>1</v>
      </c>
      <c r="FC2558">
        <v>53160001</v>
      </c>
      <c r="FD2558" t="s">
        <v>119</v>
      </c>
    </row>
    <row r="2559" spans="1:160" x14ac:dyDescent="0.3">
      <c r="A2559" t="str">
        <f>VLOOKUP(B2559,Table2[],3,FALSE)</f>
        <v>Digital</v>
      </c>
      <c r="B2559" t="str">
        <f>IF(OR(ISNUMBER(FIND("QVC",Z2559)),ISNUMBER(FIND("QVC",AL2559))),"QVC",IF(OR(ISNUMBER(FIND("NCO",H2559)),ISNUMBER(FIND("NCO",Y2559))), "NCO", IF(AL2559="consumer","PMD.com",VLOOKUP(LEFT(H2559,2),Tables!$E$1:$F$11,2,FALSE))))</f>
        <v>PMD.com</v>
      </c>
      <c r="C2559">
        <f t="shared" si="120"/>
        <v>5341</v>
      </c>
      <c r="D2559">
        <f t="shared" si="121"/>
        <v>1</v>
      </c>
      <c r="E2559" t="str">
        <f t="shared" ca="1" si="119"/>
        <v>shifted orders shipped</v>
      </c>
      <c r="F2559" t="s">
        <v>3539</v>
      </c>
      <c r="G2559" t="s">
        <v>335</v>
      </c>
      <c r="H2559" t="s">
        <v>7088</v>
      </c>
      <c r="I2559" s="6">
        <v>44007.92046296296</v>
      </c>
      <c r="J2559" t="s">
        <v>16</v>
      </c>
      <c r="K2559" s="6">
        <v>44013.387164351851</v>
      </c>
      <c r="M2559" t="s">
        <v>7089</v>
      </c>
      <c r="N2559" t="s">
        <v>7090</v>
      </c>
      <c r="Q2559" t="s">
        <v>535</v>
      </c>
      <c r="R2559" t="s">
        <v>365</v>
      </c>
      <c r="S2559">
        <v>92660</v>
      </c>
      <c r="T2559" t="s">
        <v>338</v>
      </c>
      <c r="U2559" t="s">
        <v>530</v>
      </c>
      <c r="W2559" t="s">
        <v>7091</v>
      </c>
      <c r="Z2559" t="s">
        <v>7089</v>
      </c>
      <c r="AA2559" t="s">
        <v>7090</v>
      </c>
      <c r="AD2559" t="s">
        <v>535</v>
      </c>
      <c r="AE2559" t="s">
        <v>365</v>
      </c>
      <c r="AF2559">
        <v>92660</v>
      </c>
      <c r="AG2559" t="s">
        <v>338</v>
      </c>
      <c r="AH2559" t="s">
        <v>530</v>
      </c>
      <c r="AJ2559" t="s">
        <v>7091</v>
      </c>
      <c r="AL2559" t="s">
        <v>339</v>
      </c>
      <c r="AM2559">
        <v>1</v>
      </c>
      <c r="AN2559">
        <v>1</v>
      </c>
      <c r="AO2559">
        <v>15156</v>
      </c>
      <c r="AQ2559">
        <v>124187</v>
      </c>
      <c r="AR2559">
        <v>5341</v>
      </c>
      <c r="AS2559" t="s">
        <v>1851</v>
      </c>
      <c r="AT2559" t="s">
        <v>82</v>
      </c>
      <c r="AW2559" t="s">
        <v>340</v>
      </c>
      <c r="AX2559" t="s">
        <v>340</v>
      </c>
      <c r="AY2559" t="s">
        <v>345</v>
      </c>
      <c r="AZ2559" t="s">
        <v>346</v>
      </c>
      <c r="BY2559" t="s">
        <v>342</v>
      </c>
      <c r="EQ2559">
        <v>243643</v>
      </c>
      <c r="ER2559" t="s">
        <v>7092</v>
      </c>
      <c r="EV2559">
        <v>17287189</v>
      </c>
      <c r="EW2559">
        <v>928</v>
      </c>
      <c r="EX2559">
        <v>217839</v>
      </c>
      <c r="EY2559" t="s">
        <v>7093</v>
      </c>
      <c r="EZ2559">
        <v>1</v>
      </c>
      <c r="FC2559">
        <v>90425</v>
      </c>
      <c r="FD2559" t="s">
        <v>388</v>
      </c>
    </row>
    <row r="2560" spans="1:160" x14ac:dyDescent="0.3">
      <c r="A2560" t="str">
        <f>VLOOKUP(B2560,Table2[],3,FALSE)</f>
        <v>Digital</v>
      </c>
      <c r="B2560" t="str">
        <f>IF(OR(ISNUMBER(FIND("QVC",Z2560)),ISNUMBER(FIND("QVC",AL2560))),"QVC",IF(OR(ISNUMBER(FIND("NCO",H2560)),ISNUMBER(FIND("NCO",Y2560))), "NCO", IF(AL2560="consumer","PMD.com",VLOOKUP(LEFT(H2560,2),Tables!$E$1:$F$11,2,FALSE))))</f>
        <v>PMD.com</v>
      </c>
      <c r="C2560">
        <f t="shared" si="120"/>
        <v>5342</v>
      </c>
      <c r="D2560">
        <f t="shared" si="121"/>
        <v>1</v>
      </c>
      <c r="E2560" t="str">
        <f t="shared" ca="1" si="119"/>
        <v>shifted orders shipped</v>
      </c>
      <c r="F2560" t="s">
        <v>3539</v>
      </c>
      <c r="G2560" t="s">
        <v>335</v>
      </c>
      <c r="H2560" t="s">
        <v>7088</v>
      </c>
      <c r="I2560" s="6">
        <v>44007.92046296296</v>
      </c>
      <c r="J2560" t="s">
        <v>16</v>
      </c>
      <c r="K2560" s="6">
        <v>44013.387164351851</v>
      </c>
      <c r="M2560" t="s">
        <v>7089</v>
      </c>
      <c r="N2560" t="s">
        <v>7090</v>
      </c>
      <c r="Q2560" t="s">
        <v>535</v>
      </c>
      <c r="R2560" t="s">
        <v>365</v>
      </c>
      <c r="S2560">
        <v>92660</v>
      </c>
      <c r="T2560" t="s">
        <v>338</v>
      </c>
      <c r="U2560" t="s">
        <v>530</v>
      </c>
      <c r="W2560" t="s">
        <v>7091</v>
      </c>
      <c r="Z2560" t="s">
        <v>7089</v>
      </c>
      <c r="AA2560" t="s">
        <v>7090</v>
      </c>
      <c r="AD2560" t="s">
        <v>535</v>
      </c>
      <c r="AE2560" t="s">
        <v>365</v>
      </c>
      <c r="AF2560">
        <v>92660</v>
      </c>
      <c r="AG2560" t="s">
        <v>338</v>
      </c>
      <c r="AH2560" t="s">
        <v>530</v>
      </c>
      <c r="AJ2560" t="s">
        <v>7091</v>
      </c>
      <c r="AL2560" t="s">
        <v>339</v>
      </c>
      <c r="AM2560">
        <v>1</v>
      </c>
      <c r="AN2560">
        <v>1</v>
      </c>
      <c r="AO2560">
        <v>13280</v>
      </c>
      <c r="AQ2560">
        <v>123849</v>
      </c>
      <c r="AR2560">
        <v>5342</v>
      </c>
      <c r="AS2560" t="s">
        <v>1867</v>
      </c>
      <c r="AT2560" t="s">
        <v>149</v>
      </c>
      <c r="AW2560" t="s">
        <v>340</v>
      </c>
      <c r="AX2560" t="s">
        <v>340</v>
      </c>
      <c r="AY2560" t="s">
        <v>345</v>
      </c>
      <c r="AZ2560" t="s">
        <v>346</v>
      </c>
      <c r="BY2560" t="s">
        <v>342</v>
      </c>
      <c r="EQ2560">
        <v>244853</v>
      </c>
      <c r="ER2560" t="s">
        <v>7092</v>
      </c>
      <c r="EV2560">
        <v>17287189</v>
      </c>
      <c r="EW2560">
        <v>928</v>
      </c>
      <c r="EX2560">
        <v>217839</v>
      </c>
      <c r="EY2560" t="s">
        <v>7093</v>
      </c>
      <c r="EZ2560">
        <v>1</v>
      </c>
      <c r="FC2560">
        <v>90425</v>
      </c>
      <c r="FD2560" t="s">
        <v>388</v>
      </c>
    </row>
    <row r="2561" spans="1:160" x14ac:dyDescent="0.3">
      <c r="A2561" t="str">
        <f>VLOOKUP(B2561,Table2[],3,FALSE)</f>
        <v>Digital</v>
      </c>
      <c r="B2561" t="str">
        <f>IF(OR(ISNUMBER(FIND("QVC",Z2561)),ISNUMBER(FIND("QVC",AL2561))),"QVC",IF(OR(ISNUMBER(FIND("NCO",H2561)),ISNUMBER(FIND("NCO",Y2561))), "NCO", IF(AL2561="consumer","PMD.com",VLOOKUP(LEFT(H2561,2),Tables!$E$1:$F$11,2,FALSE))))</f>
        <v>PMD.com</v>
      </c>
      <c r="C2561">
        <f t="shared" si="120"/>
        <v>55340001</v>
      </c>
      <c r="D2561">
        <f t="shared" si="121"/>
        <v>1</v>
      </c>
      <c r="E2561" t="str">
        <f t="shared" ca="1" si="119"/>
        <v>shifted orders shipped</v>
      </c>
      <c r="F2561" t="s">
        <v>3539</v>
      </c>
      <c r="G2561" t="s">
        <v>335</v>
      </c>
      <c r="H2561" t="s">
        <v>7094</v>
      </c>
      <c r="I2561" s="6">
        <v>44012.428020833337</v>
      </c>
      <c r="J2561" t="s">
        <v>16</v>
      </c>
      <c r="K2561" s="6">
        <v>44013.38721064815</v>
      </c>
      <c r="M2561" t="s">
        <v>7095</v>
      </c>
      <c r="N2561" t="s">
        <v>7096</v>
      </c>
      <c r="O2561" t="s">
        <v>7097</v>
      </c>
      <c r="Q2561" t="s">
        <v>789</v>
      </c>
      <c r="R2561" t="s">
        <v>359</v>
      </c>
      <c r="S2561" t="s">
        <v>7098</v>
      </c>
      <c r="T2561" t="s">
        <v>338</v>
      </c>
      <c r="U2561" t="s">
        <v>530</v>
      </c>
      <c r="W2561" t="s">
        <v>7099</v>
      </c>
      <c r="Z2561" t="s">
        <v>7095</v>
      </c>
      <c r="AA2561" t="s">
        <v>7096</v>
      </c>
      <c r="AB2561" t="s">
        <v>7097</v>
      </c>
      <c r="AD2561" t="s">
        <v>789</v>
      </c>
      <c r="AE2561" t="s">
        <v>359</v>
      </c>
      <c r="AF2561" t="s">
        <v>7098</v>
      </c>
      <c r="AG2561" t="s">
        <v>338</v>
      </c>
      <c r="AH2561" t="s">
        <v>530</v>
      </c>
      <c r="AJ2561" t="s">
        <v>7099</v>
      </c>
      <c r="AL2561" t="s">
        <v>339</v>
      </c>
      <c r="AM2561">
        <v>1</v>
      </c>
      <c r="AN2561">
        <v>1</v>
      </c>
      <c r="AO2561">
        <v>8241</v>
      </c>
      <c r="AQ2561">
        <v>124480</v>
      </c>
      <c r="AR2561">
        <v>55340001</v>
      </c>
      <c r="AS2561" t="s">
        <v>1955</v>
      </c>
      <c r="AT2561" t="s">
        <v>71</v>
      </c>
      <c r="AW2561" t="s">
        <v>343</v>
      </c>
      <c r="BY2561" t="s">
        <v>342</v>
      </c>
      <c r="EQ2561">
        <v>249139</v>
      </c>
      <c r="ER2561" t="s">
        <v>7100</v>
      </c>
      <c r="EV2561">
        <v>17287478</v>
      </c>
      <c r="EW2561">
        <v>928</v>
      </c>
      <c r="EX2561">
        <v>220920</v>
      </c>
      <c r="EY2561">
        <v>9.2748999964335493E+25</v>
      </c>
      <c r="EZ2561">
        <v>1</v>
      </c>
      <c r="FC2561">
        <v>55340001</v>
      </c>
      <c r="FD2561" t="s">
        <v>71</v>
      </c>
    </row>
    <row r="2562" spans="1:160" x14ac:dyDescent="0.3">
      <c r="A2562" t="str">
        <f>VLOOKUP(B2562,Table2[],3,FALSE)</f>
        <v>Digital</v>
      </c>
      <c r="B2562" t="str">
        <f>IF(OR(ISNUMBER(FIND("QVC",Z2562)),ISNUMBER(FIND("QVC",AL2562))),"QVC",IF(OR(ISNUMBER(FIND("NCO",H2562)),ISNUMBER(FIND("NCO",Y2562))), "NCO", IF(AL2562="consumer","PMD.com",VLOOKUP(LEFT(H2562,2),Tables!$E$1:$F$11,2,FALSE))))</f>
        <v>PMD.com</v>
      </c>
      <c r="C2562">
        <f t="shared" si="120"/>
        <v>5341</v>
      </c>
      <c r="D2562">
        <f t="shared" si="121"/>
        <v>1</v>
      </c>
      <c r="E2562" t="str">
        <f t="shared" ca="1" si="119"/>
        <v>shifted orders shipped</v>
      </c>
      <c r="F2562" t="s">
        <v>3539</v>
      </c>
      <c r="G2562" t="s">
        <v>335</v>
      </c>
      <c r="H2562" t="s">
        <v>7101</v>
      </c>
      <c r="I2562" s="6">
        <v>44007.92015046296</v>
      </c>
      <c r="J2562" t="s">
        <v>16</v>
      </c>
      <c r="K2562" s="6">
        <v>44013.387499999997</v>
      </c>
      <c r="M2562" t="s">
        <v>7102</v>
      </c>
      <c r="N2562" t="s">
        <v>7103</v>
      </c>
      <c r="Q2562" t="s">
        <v>374</v>
      </c>
      <c r="R2562" t="s">
        <v>375</v>
      </c>
      <c r="S2562">
        <v>60625</v>
      </c>
      <c r="T2562" t="s">
        <v>338</v>
      </c>
      <c r="U2562" t="s">
        <v>530</v>
      </c>
      <c r="W2562" t="s">
        <v>7104</v>
      </c>
      <c r="Z2562" t="s">
        <v>7102</v>
      </c>
      <c r="AA2562" t="s">
        <v>7103</v>
      </c>
      <c r="AD2562" t="s">
        <v>374</v>
      </c>
      <c r="AE2562" t="s">
        <v>375</v>
      </c>
      <c r="AF2562">
        <v>60625</v>
      </c>
      <c r="AG2562" t="s">
        <v>338</v>
      </c>
      <c r="AH2562" t="s">
        <v>530</v>
      </c>
      <c r="AJ2562" t="s">
        <v>7104</v>
      </c>
      <c r="AL2562" t="s">
        <v>339</v>
      </c>
      <c r="AM2562">
        <v>1</v>
      </c>
      <c r="AN2562">
        <v>1</v>
      </c>
      <c r="AO2562">
        <v>15156</v>
      </c>
      <c r="AQ2562">
        <v>124187</v>
      </c>
      <c r="AR2562">
        <v>5341</v>
      </c>
      <c r="AS2562" t="s">
        <v>1851</v>
      </c>
      <c r="AT2562" t="s">
        <v>82</v>
      </c>
      <c r="AW2562" t="s">
        <v>340</v>
      </c>
      <c r="AX2562" t="s">
        <v>340</v>
      </c>
      <c r="AY2562" t="s">
        <v>345</v>
      </c>
      <c r="AZ2562" t="s">
        <v>346</v>
      </c>
      <c r="BY2562" t="s">
        <v>342</v>
      </c>
      <c r="EQ2562">
        <v>243643</v>
      </c>
      <c r="ER2562" t="s">
        <v>7105</v>
      </c>
      <c r="EV2562">
        <v>17287191</v>
      </c>
      <c r="EW2562">
        <v>928</v>
      </c>
      <c r="EX2562">
        <v>217847</v>
      </c>
      <c r="EY2562" t="s">
        <v>7106</v>
      </c>
      <c r="EZ2562">
        <v>1</v>
      </c>
      <c r="FC2562">
        <v>90425</v>
      </c>
      <c r="FD2562" t="s">
        <v>388</v>
      </c>
    </row>
    <row r="2563" spans="1:160" x14ac:dyDescent="0.3">
      <c r="A2563" t="str">
        <f>VLOOKUP(B2563,Table2[],3,FALSE)</f>
        <v>Digital</v>
      </c>
      <c r="B2563" t="str">
        <f>IF(OR(ISNUMBER(FIND("QVC",Z2563)),ISNUMBER(FIND("QVC",AL2563))),"QVC",IF(OR(ISNUMBER(FIND("NCO",H2563)),ISNUMBER(FIND("NCO",Y2563))), "NCO", IF(AL2563="consumer","PMD.com",VLOOKUP(LEFT(H2563,2),Tables!$E$1:$F$11,2,FALSE))))</f>
        <v>PMD.com</v>
      </c>
      <c r="C2563">
        <f t="shared" si="120"/>
        <v>51070001</v>
      </c>
      <c r="D2563">
        <f t="shared" si="121"/>
        <v>1</v>
      </c>
      <c r="E2563" t="str">
        <f t="shared" ref="E2563:E2626" ca="1" si="122">IF(MONTH(TODAY())-MONTH(I2563)&gt;0,"shifted orders shipped","MTD orders shipped")</f>
        <v>shifted orders shipped</v>
      </c>
      <c r="F2563" t="s">
        <v>3539</v>
      </c>
      <c r="G2563" t="s">
        <v>335</v>
      </c>
      <c r="H2563" t="s">
        <v>7101</v>
      </c>
      <c r="I2563" s="6">
        <v>44007.92015046296</v>
      </c>
      <c r="J2563" t="s">
        <v>16</v>
      </c>
      <c r="K2563" s="6">
        <v>44013.387499999997</v>
      </c>
      <c r="M2563" t="s">
        <v>7102</v>
      </c>
      <c r="N2563" t="s">
        <v>7103</v>
      </c>
      <c r="Q2563" t="s">
        <v>374</v>
      </c>
      <c r="R2563" t="s">
        <v>375</v>
      </c>
      <c r="S2563">
        <v>60625</v>
      </c>
      <c r="T2563" t="s">
        <v>338</v>
      </c>
      <c r="U2563" t="s">
        <v>530</v>
      </c>
      <c r="W2563" t="s">
        <v>7104</v>
      </c>
      <c r="Z2563" t="s">
        <v>7102</v>
      </c>
      <c r="AA2563" t="s">
        <v>7103</v>
      </c>
      <c r="AD2563" t="s">
        <v>374</v>
      </c>
      <c r="AE2563" t="s">
        <v>375</v>
      </c>
      <c r="AF2563">
        <v>60625</v>
      </c>
      <c r="AG2563" t="s">
        <v>338</v>
      </c>
      <c r="AH2563" t="s">
        <v>530</v>
      </c>
      <c r="AJ2563" t="s">
        <v>7104</v>
      </c>
      <c r="AL2563" t="s">
        <v>339</v>
      </c>
      <c r="AM2563">
        <v>1</v>
      </c>
      <c r="AN2563">
        <v>1</v>
      </c>
      <c r="AO2563">
        <v>10147</v>
      </c>
      <c r="AQ2563">
        <v>124429</v>
      </c>
      <c r="AR2563">
        <v>51070001</v>
      </c>
      <c r="AS2563" t="s">
        <v>1886</v>
      </c>
      <c r="AT2563" t="s">
        <v>45</v>
      </c>
      <c r="AW2563" t="s">
        <v>343</v>
      </c>
      <c r="BY2563" t="s">
        <v>342</v>
      </c>
      <c r="EQ2563">
        <v>251956</v>
      </c>
      <c r="ER2563" t="s">
        <v>7105</v>
      </c>
      <c r="EV2563">
        <v>17287191</v>
      </c>
      <c r="EW2563">
        <v>928</v>
      </c>
      <c r="EX2563">
        <v>217847</v>
      </c>
      <c r="EY2563" t="s">
        <v>7106</v>
      </c>
      <c r="EZ2563">
        <v>1</v>
      </c>
      <c r="FC2563">
        <v>51070001</v>
      </c>
      <c r="FD2563" t="s">
        <v>45</v>
      </c>
    </row>
    <row r="2564" spans="1:160" x14ac:dyDescent="0.3">
      <c r="A2564" t="str">
        <f>VLOOKUP(B2564,Table2[],3,FALSE)</f>
        <v>Digital</v>
      </c>
      <c r="B2564" t="str">
        <f>IF(OR(ISNUMBER(FIND("QVC",Z2564)),ISNUMBER(FIND("QVC",AL2564))),"QVC",IF(OR(ISNUMBER(FIND("NCO",H2564)),ISNUMBER(FIND("NCO",Y2564))), "NCO", IF(AL2564="consumer","PMD.com",VLOOKUP(LEFT(H2564,2),Tables!$E$1:$F$11,2,FALSE))))</f>
        <v>PMD.com</v>
      </c>
      <c r="C2564">
        <f t="shared" si="120"/>
        <v>52240001</v>
      </c>
      <c r="D2564">
        <f t="shared" si="121"/>
        <v>1</v>
      </c>
      <c r="E2564" t="str">
        <f t="shared" ca="1" si="122"/>
        <v>shifted orders shipped</v>
      </c>
      <c r="F2564" t="s">
        <v>3539</v>
      </c>
      <c r="G2564" t="s">
        <v>335</v>
      </c>
      <c r="H2564" t="s">
        <v>7101</v>
      </c>
      <c r="I2564" s="6">
        <v>44007.92015046296</v>
      </c>
      <c r="J2564" t="s">
        <v>16</v>
      </c>
      <c r="K2564" s="6">
        <v>44013.387499999997</v>
      </c>
      <c r="M2564" t="s">
        <v>7102</v>
      </c>
      <c r="N2564" t="s">
        <v>7103</v>
      </c>
      <c r="Q2564" t="s">
        <v>374</v>
      </c>
      <c r="R2564" t="s">
        <v>375</v>
      </c>
      <c r="S2564">
        <v>60625</v>
      </c>
      <c r="T2564" t="s">
        <v>338</v>
      </c>
      <c r="U2564" t="s">
        <v>530</v>
      </c>
      <c r="W2564" t="s">
        <v>7104</v>
      </c>
      <c r="Z2564" t="s">
        <v>7102</v>
      </c>
      <c r="AA2564" t="s">
        <v>7103</v>
      </c>
      <c r="AD2564" t="s">
        <v>374</v>
      </c>
      <c r="AE2564" t="s">
        <v>375</v>
      </c>
      <c r="AF2564">
        <v>60625</v>
      </c>
      <c r="AG2564" t="s">
        <v>338</v>
      </c>
      <c r="AH2564" t="s">
        <v>530</v>
      </c>
      <c r="AJ2564" t="s">
        <v>7104</v>
      </c>
      <c r="AL2564" t="s">
        <v>339</v>
      </c>
      <c r="AM2564">
        <v>1</v>
      </c>
      <c r="AN2564">
        <v>1</v>
      </c>
      <c r="AO2564">
        <v>5995</v>
      </c>
      <c r="AQ2564">
        <v>124435</v>
      </c>
      <c r="AR2564">
        <v>52240001</v>
      </c>
      <c r="AS2564" t="s">
        <v>2387</v>
      </c>
      <c r="AT2564" t="s">
        <v>108</v>
      </c>
      <c r="AW2564" t="s">
        <v>340</v>
      </c>
      <c r="AX2564" t="s">
        <v>340</v>
      </c>
      <c r="AY2564" t="s">
        <v>341</v>
      </c>
      <c r="AZ2564">
        <v>0</v>
      </c>
      <c r="BY2564" t="s">
        <v>342</v>
      </c>
      <c r="EQ2564">
        <v>253361</v>
      </c>
      <c r="ER2564" t="s">
        <v>7105</v>
      </c>
      <c r="EV2564">
        <v>17287191</v>
      </c>
      <c r="EW2564">
        <v>928</v>
      </c>
      <c r="EX2564">
        <v>217847</v>
      </c>
      <c r="EY2564" t="s">
        <v>7106</v>
      </c>
      <c r="EZ2564">
        <v>1</v>
      </c>
      <c r="FC2564">
        <v>52240001</v>
      </c>
      <c r="FD2564" t="s">
        <v>108</v>
      </c>
    </row>
    <row r="2565" spans="1:160" x14ac:dyDescent="0.3">
      <c r="A2565" t="str">
        <f>VLOOKUP(B2565,Table2[],3,FALSE)</f>
        <v>Digital</v>
      </c>
      <c r="B2565" t="str">
        <f>IF(OR(ISNUMBER(FIND("QVC",Z2565)),ISNUMBER(FIND("QVC",AL2565))),"QVC",IF(OR(ISNUMBER(FIND("NCO",H2565)),ISNUMBER(FIND("NCO",Y2565))), "NCO", IF(AL2565="consumer","PMD.com",VLOOKUP(LEFT(H2565,2),Tables!$E$1:$F$11,2,FALSE))))</f>
        <v>PMD.com</v>
      </c>
      <c r="C2565">
        <f t="shared" si="120"/>
        <v>53160001</v>
      </c>
      <c r="D2565">
        <f t="shared" si="121"/>
        <v>1</v>
      </c>
      <c r="E2565" t="str">
        <f t="shared" ca="1" si="122"/>
        <v>shifted orders shipped</v>
      </c>
      <c r="F2565" t="s">
        <v>3539</v>
      </c>
      <c r="G2565" t="s">
        <v>335</v>
      </c>
      <c r="H2565" t="s">
        <v>7101</v>
      </c>
      <c r="I2565" s="6">
        <v>44007.92015046296</v>
      </c>
      <c r="J2565" t="s">
        <v>16</v>
      </c>
      <c r="K2565" s="6">
        <v>44013.387499999997</v>
      </c>
      <c r="M2565" t="s">
        <v>7102</v>
      </c>
      <c r="N2565" t="s">
        <v>7103</v>
      </c>
      <c r="Q2565" t="s">
        <v>374</v>
      </c>
      <c r="R2565" t="s">
        <v>375</v>
      </c>
      <c r="S2565">
        <v>60625</v>
      </c>
      <c r="T2565" t="s">
        <v>338</v>
      </c>
      <c r="U2565" t="s">
        <v>530</v>
      </c>
      <c r="W2565" t="s">
        <v>7104</v>
      </c>
      <c r="Z2565" t="s">
        <v>7102</v>
      </c>
      <c r="AA2565" t="s">
        <v>7103</v>
      </c>
      <c r="AD2565" t="s">
        <v>374</v>
      </c>
      <c r="AE2565" t="s">
        <v>375</v>
      </c>
      <c r="AF2565">
        <v>60625</v>
      </c>
      <c r="AG2565" t="s">
        <v>338</v>
      </c>
      <c r="AH2565" t="s">
        <v>530</v>
      </c>
      <c r="AJ2565" t="s">
        <v>7104</v>
      </c>
      <c r="AL2565" t="s">
        <v>339</v>
      </c>
      <c r="AM2565">
        <v>1</v>
      </c>
      <c r="AN2565">
        <v>1</v>
      </c>
      <c r="AO2565">
        <v>4322</v>
      </c>
      <c r="AQ2565">
        <v>124007</v>
      </c>
      <c r="AR2565">
        <v>53160001</v>
      </c>
      <c r="AS2565" t="s">
        <v>1895</v>
      </c>
      <c r="AT2565" t="s">
        <v>119</v>
      </c>
      <c r="AW2565" t="s">
        <v>340</v>
      </c>
      <c r="AX2565" t="s">
        <v>340</v>
      </c>
      <c r="AY2565" t="s">
        <v>341</v>
      </c>
      <c r="AZ2565">
        <v>0</v>
      </c>
      <c r="BY2565" t="s">
        <v>342</v>
      </c>
      <c r="EQ2565">
        <v>252959</v>
      </c>
      <c r="ER2565" t="s">
        <v>7105</v>
      </c>
      <c r="EV2565">
        <v>17287191</v>
      </c>
      <c r="EW2565">
        <v>928</v>
      </c>
      <c r="EX2565">
        <v>217847</v>
      </c>
      <c r="EY2565" t="s">
        <v>7106</v>
      </c>
      <c r="EZ2565">
        <v>1</v>
      </c>
      <c r="FC2565">
        <v>53160001</v>
      </c>
      <c r="FD2565" t="s">
        <v>119</v>
      </c>
    </row>
    <row r="2566" spans="1:160" x14ac:dyDescent="0.3">
      <c r="A2566" t="str">
        <f>VLOOKUP(B2566,Table2[],3,FALSE)</f>
        <v>Digital</v>
      </c>
      <c r="B2566" t="str">
        <f>IF(OR(ISNUMBER(FIND("QVC",Z2566)),ISNUMBER(FIND("QVC",AL2566))),"QVC",IF(OR(ISNUMBER(FIND("NCO",H2566)),ISNUMBER(FIND("NCO",Y2566))), "NCO", IF(AL2566="consumer","PMD.com",VLOOKUP(LEFT(H2566,2),Tables!$E$1:$F$11,2,FALSE))))</f>
        <v>PMD.com</v>
      </c>
      <c r="C2566">
        <f t="shared" si="120"/>
        <v>5342</v>
      </c>
      <c r="D2566">
        <f t="shared" si="121"/>
        <v>1</v>
      </c>
      <c r="E2566" t="str">
        <f t="shared" ca="1" si="122"/>
        <v>shifted orders shipped</v>
      </c>
      <c r="F2566" t="s">
        <v>3539</v>
      </c>
      <c r="G2566" t="s">
        <v>335</v>
      </c>
      <c r="H2566" t="s">
        <v>7101</v>
      </c>
      <c r="I2566" s="6">
        <v>44007.92015046296</v>
      </c>
      <c r="J2566" t="s">
        <v>16</v>
      </c>
      <c r="K2566" s="6">
        <v>44013.387499999997</v>
      </c>
      <c r="M2566" t="s">
        <v>7102</v>
      </c>
      <c r="N2566" t="s">
        <v>7103</v>
      </c>
      <c r="Q2566" t="s">
        <v>374</v>
      </c>
      <c r="R2566" t="s">
        <v>375</v>
      </c>
      <c r="S2566">
        <v>60625</v>
      </c>
      <c r="T2566" t="s">
        <v>338</v>
      </c>
      <c r="U2566" t="s">
        <v>530</v>
      </c>
      <c r="W2566" t="s">
        <v>7104</v>
      </c>
      <c r="Z2566" t="s">
        <v>7102</v>
      </c>
      <c r="AA2566" t="s">
        <v>7103</v>
      </c>
      <c r="AD2566" t="s">
        <v>374</v>
      </c>
      <c r="AE2566" t="s">
        <v>375</v>
      </c>
      <c r="AF2566">
        <v>60625</v>
      </c>
      <c r="AG2566" t="s">
        <v>338</v>
      </c>
      <c r="AH2566" t="s">
        <v>530</v>
      </c>
      <c r="AJ2566" t="s">
        <v>7104</v>
      </c>
      <c r="AL2566" t="s">
        <v>339</v>
      </c>
      <c r="AM2566">
        <v>1</v>
      </c>
      <c r="AN2566">
        <v>1</v>
      </c>
      <c r="AO2566">
        <v>13280</v>
      </c>
      <c r="AQ2566">
        <v>123849</v>
      </c>
      <c r="AR2566">
        <v>5342</v>
      </c>
      <c r="AS2566" t="s">
        <v>1867</v>
      </c>
      <c r="AT2566" t="s">
        <v>149</v>
      </c>
      <c r="AW2566" t="s">
        <v>340</v>
      </c>
      <c r="AX2566" t="s">
        <v>340</v>
      </c>
      <c r="AY2566" t="s">
        <v>345</v>
      </c>
      <c r="AZ2566" t="s">
        <v>346</v>
      </c>
      <c r="BY2566" t="s">
        <v>342</v>
      </c>
      <c r="EQ2566">
        <v>244853</v>
      </c>
      <c r="ER2566" t="s">
        <v>7105</v>
      </c>
      <c r="EV2566">
        <v>17287191</v>
      </c>
      <c r="EW2566">
        <v>928</v>
      </c>
      <c r="EX2566">
        <v>217847</v>
      </c>
      <c r="EY2566" t="s">
        <v>7106</v>
      </c>
      <c r="EZ2566">
        <v>1</v>
      </c>
      <c r="FC2566">
        <v>90425</v>
      </c>
      <c r="FD2566" t="s">
        <v>388</v>
      </c>
    </row>
    <row r="2567" spans="1:160" x14ac:dyDescent="0.3">
      <c r="A2567" t="str">
        <f>VLOOKUP(B2567,Table2[],3,FALSE)</f>
        <v>Digital</v>
      </c>
      <c r="B2567" t="str">
        <f>IF(OR(ISNUMBER(FIND("QVC",Z2567)),ISNUMBER(FIND("QVC",AL2567))),"QVC",IF(OR(ISNUMBER(FIND("NCO",H2567)),ISNUMBER(FIND("NCO",Y2567))), "NCO", IF(AL2567="consumer","PMD.com",VLOOKUP(LEFT(H2567,2),Tables!$E$1:$F$11,2,FALSE))))</f>
        <v>PMD.com</v>
      </c>
      <c r="C2567">
        <f t="shared" si="120"/>
        <v>51070001</v>
      </c>
      <c r="D2567">
        <f t="shared" si="121"/>
        <v>1</v>
      </c>
      <c r="E2567" t="str">
        <f t="shared" ca="1" si="122"/>
        <v>shifted orders shipped</v>
      </c>
      <c r="F2567" t="s">
        <v>3539</v>
      </c>
      <c r="G2567" t="s">
        <v>335</v>
      </c>
      <c r="H2567" t="s">
        <v>7107</v>
      </c>
      <c r="I2567" s="6">
        <v>44012.42150462963</v>
      </c>
      <c r="J2567" t="s">
        <v>16</v>
      </c>
      <c r="K2567" s="6">
        <v>44013.387592592589</v>
      </c>
      <c r="M2567" t="s">
        <v>7108</v>
      </c>
      <c r="N2567" t="s">
        <v>7109</v>
      </c>
      <c r="Q2567" t="s">
        <v>987</v>
      </c>
      <c r="R2567" t="s">
        <v>409</v>
      </c>
      <c r="S2567">
        <v>6473</v>
      </c>
      <c r="T2567" t="s">
        <v>338</v>
      </c>
      <c r="U2567" t="s">
        <v>530</v>
      </c>
      <c r="W2567" t="s">
        <v>7110</v>
      </c>
      <c r="Z2567" t="s">
        <v>7108</v>
      </c>
      <c r="AA2567" t="s">
        <v>7109</v>
      </c>
      <c r="AD2567" t="s">
        <v>987</v>
      </c>
      <c r="AE2567" t="s">
        <v>409</v>
      </c>
      <c r="AF2567">
        <v>6473</v>
      </c>
      <c r="AG2567" t="s">
        <v>338</v>
      </c>
      <c r="AH2567" t="s">
        <v>530</v>
      </c>
      <c r="AJ2567" t="s">
        <v>7110</v>
      </c>
      <c r="AL2567" t="s">
        <v>339</v>
      </c>
      <c r="AM2567">
        <v>1</v>
      </c>
      <c r="AN2567">
        <v>1</v>
      </c>
      <c r="AO2567">
        <v>10147</v>
      </c>
      <c r="AQ2567">
        <v>124429</v>
      </c>
      <c r="AR2567">
        <v>51070001</v>
      </c>
      <c r="AS2567" t="s">
        <v>1886</v>
      </c>
      <c r="AT2567" t="s">
        <v>45</v>
      </c>
      <c r="AW2567" t="s">
        <v>343</v>
      </c>
      <c r="BY2567" t="s">
        <v>342</v>
      </c>
      <c r="EQ2567">
        <v>251956</v>
      </c>
      <c r="ER2567" t="s">
        <v>7111</v>
      </c>
      <c r="EV2567">
        <v>17287473</v>
      </c>
      <c r="EW2567">
        <v>928</v>
      </c>
      <c r="EX2567">
        <v>220915</v>
      </c>
      <c r="EY2567">
        <v>9.2748999964335493E+25</v>
      </c>
      <c r="EZ2567">
        <v>1</v>
      </c>
      <c r="FC2567">
        <v>51070001</v>
      </c>
      <c r="FD2567" t="s">
        <v>45</v>
      </c>
    </row>
    <row r="2568" spans="1:160" x14ac:dyDescent="0.3">
      <c r="A2568" t="str">
        <f>VLOOKUP(B2568,Table2[],3,FALSE)</f>
        <v>Digital</v>
      </c>
      <c r="B2568" t="str">
        <f>IF(OR(ISNUMBER(FIND("QVC",Z2568)),ISNUMBER(FIND("QVC",AL2568))),"QVC",IF(OR(ISNUMBER(FIND("NCO",H2568)),ISNUMBER(FIND("NCO",Y2568))), "NCO", IF(AL2568="consumer","PMD.com",VLOOKUP(LEFT(H2568,2),Tables!$E$1:$F$11,2,FALSE))))</f>
        <v>PMD.com</v>
      </c>
      <c r="C2568">
        <f t="shared" si="120"/>
        <v>54010001</v>
      </c>
      <c r="D2568">
        <f t="shared" si="121"/>
        <v>1</v>
      </c>
      <c r="E2568" t="str">
        <f t="shared" ca="1" si="122"/>
        <v>shifted orders shipped</v>
      </c>
      <c r="F2568" t="s">
        <v>3539</v>
      </c>
      <c r="G2568" t="s">
        <v>335</v>
      </c>
      <c r="H2568" t="s">
        <v>7112</v>
      </c>
      <c r="I2568" s="6">
        <v>44012.196377314816</v>
      </c>
      <c r="J2568" t="s">
        <v>16</v>
      </c>
      <c r="K2568" s="6">
        <v>44013.38784722222</v>
      </c>
      <c r="M2568" t="s">
        <v>7113</v>
      </c>
      <c r="N2568" t="s">
        <v>7114</v>
      </c>
      <c r="Q2568" t="s">
        <v>730</v>
      </c>
      <c r="R2568" t="s">
        <v>372</v>
      </c>
      <c r="S2568">
        <v>85747</v>
      </c>
      <c r="T2568" t="s">
        <v>338</v>
      </c>
      <c r="U2568" t="s">
        <v>530</v>
      </c>
      <c r="W2568" t="s">
        <v>7115</v>
      </c>
      <c r="Z2568" t="s">
        <v>7113</v>
      </c>
      <c r="AA2568" t="s">
        <v>7114</v>
      </c>
      <c r="AD2568" t="s">
        <v>730</v>
      </c>
      <c r="AE2568" t="s">
        <v>372</v>
      </c>
      <c r="AF2568">
        <v>85747</v>
      </c>
      <c r="AG2568" t="s">
        <v>338</v>
      </c>
      <c r="AH2568" t="s">
        <v>530</v>
      </c>
      <c r="AJ2568" t="s">
        <v>7115</v>
      </c>
      <c r="AL2568" t="s">
        <v>339</v>
      </c>
      <c r="AM2568">
        <v>1</v>
      </c>
      <c r="AN2568">
        <v>1</v>
      </c>
      <c r="AO2568">
        <v>6300</v>
      </c>
      <c r="AQ2568">
        <v>124476</v>
      </c>
      <c r="AR2568">
        <v>54010001</v>
      </c>
      <c r="AS2568" t="s">
        <v>577</v>
      </c>
      <c r="AT2568" t="s">
        <v>35</v>
      </c>
      <c r="AW2568" t="s">
        <v>340</v>
      </c>
      <c r="AX2568">
        <v>0</v>
      </c>
      <c r="AY2568" t="s">
        <v>348</v>
      </c>
      <c r="AZ2568">
        <v>0</v>
      </c>
      <c r="BY2568" t="s">
        <v>342</v>
      </c>
      <c r="EQ2568">
        <v>252076</v>
      </c>
      <c r="ER2568" t="s">
        <v>7116</v>
      </c>
      <c r="EV2568">
        <v>17287209</v>
      </c>
      <c r="EW2568">
        <v>928</v>
      </c>
      <c r="EX2568">
        <v>220773</v>
      </c>
      <c r="EY2568">
        <v>9.2748999964335493E+25</v>
      </c>
      <c r="EZ2568">
        <v>1</v>
      </c>
      <c r="FC2568">
        <v>54010001</v>
      </c>
      <c r="FD2568" t="s">
        <v>35</v>
      </c>
    </row>
    <row r="2569" spans="1:160" x14ac:dyDescent="0.3">
      <c r="A2569" t="str">
        <f>VLOOKUP(B2569,Table2[],3,FALSE)</f>
        <v>Digital</v>
      </c>
      <c r="B2569" t="str">
        <f>IF(OR(ISNUMBER(FIND("QVC",Z2569)),ISNUMBER(FIND("QVC",AL2569))),"QVC",IF(OR(ISNUMBER(FIND("NCO",H2569)),ISNUMBER(FIND("NCO",Y2569))), "NCO", IF(AL2569="consumer","PMD.com",VLOOKUP(LEFT(H2569,2),Tables!$E$1:$F$11,2,FALSE))))</f>
        <v>PMD.com</v>
      </c>
      <c r="C2569">
        <f t="shared" si="120"/>
        <v>51070001</v>
      </c>
      <c r="D2569">
        <f t="shared" si="121"/>
        <v>2</v>
      </c>
      <c r="E2569" t="str">
        <f t="shared" ca="1" si="122"/>
        <v>shifted orders shipped</v>
      </c>
      <c r="F2569" t="s">
        <v>3539</v>
      </c>
      <c r="G2569" t="s">
        <v>335</v>
      </c>
      <c r="H2569" t="s">
        <v>7117</v>
      </c>
      <c r="I2569" s="6">
        <v>44012.426435185182</v>
      </c>
      <c r="J2569" t="s">
        <v>16</v>
      </c>
      <c r="K2569" s="6">
        <v>44013.387916666667</v>
      </c>
      <c r="M2569" t="s">
        <v>7118</v>
      </c>
      <c r="N2569" t="s">
        <v>7119</v>
      </c>
      <c r="Q2569" t="s">
        <v>1484</v>
      </c>
      <c r="R2569" t="s">
        <v>409</v>
      </c>
      <c r="S2569" t="s">
        <v>7120</v>
      </c>
      <c r="T2569" t="s">
        <v>338</v>
      </c>
      <c r="U2569" t="s">
        <v>530</v>
      </c>
      <c r="W2569" t="s">
        <v>7121</v>
      </c>
      <c r="Z2569" t="s">
        <v>7118</v>
      </c>
      <c r="AA2569" t="s">
        <v>7119</v>
      </c>
      <c r="AD2569" t="s">
        <v>1484</v>
      </c>
      <c r="AE2569" t="s">
        <v>409</v>
      </c>
      <c r="AF2569" t="s">
        <v>7120</v>
      </c>
      <c r="AG2569" t="s">
        <v>338</v>
      </c>
      <c r="AH2569" t="s">
        <v>530</v>
      </c>
      <c r="AJ2569" t="s">
        <v>7121</v>
      </c>
      <c r="AL2569" t="s">
        <v>339</v>
      </c>
      <c r="AM2569">
        <v>2</v>
      </c>
      <c r="AN2569">
        <v>2</v>
      </c>
      <c r="AO2569">
        <v>10147</v>
      </c>
      <c r="AQ2569">
        <v>124429</v>
      </c>
      <c r="AR2569">
        <v>51070001</v>
      </c>
      <c r="AS2569" t="s">
        <v>1886</v>
      </c>
      <c r="AT2569" t="s">
        <v>45</v>
      </c>
      <c r="AW2569" t="s">
        <v>343</v>
      </c>
      <c r="BY2569" t="s">
        <v>342</v>
      </c>
      <c r="EQ2569">
        <v>251956</v>
      </c>
      <c r="ER2569" t="s">
        <v>7122</v>
      </c>
      <c r="EV2569">
        <v>17287475</v>
      </c>
      <c r="EW2569">
        <v>928</v>
      </c>
      <c r="EX2569">
        <v>220917</v>
      </c>
      <c r="EY2569" t="s">
        <v>7123</v>
      </c>
      <c r="EZ2569">
        <v>1</v>
      </c>
      <c r="FC2569">
        <v>51070001</v>
      </c>
      <c r="FD2569" t="s">
        <v>45</v>
      </c>
    </row>
    <row r="2570" spans="1:160" x14ac:dyDescent="0.3">
      <c r="A2570" t="str">
        <f>VLOOKUP(B2570,Table2[],3,FALSE)</f>
        <v>Digital</v>
      </c>
      <c r="B2570" t="str">
        <f>IF(OR(ISNUMBER(FIND("QVC",Z2570)),ISNUMBER(FIND("QVC",AL2570))),"QVC",IF(OR(ISNUMBER(FIND("NCO",H2570)),ISNUMBER(FIND("NCO",Y2570))), "NCO", IF(AL2570="consumer","PMD.com",VLOOKUP(LEFT(H2570,2),Tables!$E$1:$F$11,2,FALSE))))</f>
        <v>PMD.com</v>
      </c>
      <c r="C2570">
        <f t="shared" si="120"/>
        <v>53200001</v>
      </c>
      <c r="D2570">
        <f t="shared" si="121"/>
        <v>1</v>
      </c>
      <c r="E2570" t="str">
        <f t="shared" ca="1" si="122"/>
        <v>shifted orders shipped</v>
      </c>
      <c r="F2570" t="s">
        <v>3539</v>
      </c>
      <c r="G2570" t="s">
        <v>335</v>
      </c>
      <c r="H2570" t="s">
        <v>7124</v>
      </c>
      <c r="I2570" s="6">
        <v>44012.1953587963</v>
      </c>
      <c r="J2570" t="s">
        <v>16</v>
      </c>
      <c r="K2570" s="6">
        <v>44013.388113425928</v>
      </c>
      <c r="M2570" t="s">
        <v>1533</v>
      </c>
      <c r="N2570" t="s">
        <v>7125</v>
      </c>
      <c r="Q2570" t="s">
        <v>1534</v>
      </c>
      <c r="R2570" t="s">
        <v>450</v>
      </c>
      <c r="S2570">
        <v>83340</v>
      </c>
      <c r="T2570" t="s">
        <v>338</v>
      </c>
      <c r="U2570" t="s">
        <v>530</v>
      </c>
      <c r="W2570" t="s">
        <v>1535</v>
      </c>
      <c r="Z2570" t="s">
        <v>1533</v>
      </c>
      <c r="AA2570" t="s">
        <v>7125</v>
      </c>
      <c r="AD2570" t="s">
        <v>1534</v>
      </c>
      <c r="AE2570" t="s">
        <v>450</v>
      </c>
      <c r="AF2570">
        <v>83340</v>
      </c>
      <c r="AG2570" t="s">
        <v>338</v>
      </c>
      <c r="AH2570" t="s">
        <v>530</v>
      </c>
      <c r="AJ2570" t="s">
        <v>1535</v>
      </c>
      <c r="AL2570" t="s">
        <v>339</v>
      </c>
      <c r="AM2570">
        <v>1</v>
      </c>
      <c r="AN2570">
        <v>1</v>
      </c>
      <c r="AO2570">
        <v>15189</v>
      </c>
      <c r="AQ2570">
        <v>123906</v>
      </c>
      <c r="AR2570">
        <v>53200001</v>
      </c>
      <c r="AS2570" t="s">
        <v>973</v>
      </c>
      <c r="AT2570" t="s">
        <v>50</v>
      </c>
      <c r="AW2570" t="s">
        <v>340</v>
      </c>
      <c r="AX2570" t="s">
        <v>340</v>
      </c>
      <c r="AY2570" t="s">
        <v>357</v>
      </c>
      <c r="AZ2570" t="s">
        <v>363</v>
      </c>
      <c r="BY2570" t="s">
        <v>342</v>
      </c>
      <c r="EQ2570">
        <v>252156</v>
      </c>
      <c r="ER2570" t="s">
        <v>7126</v>
      </c>
      <c r="EV2570">
        <v>17287207</v>
      </c>
      <c r="EW2570">
        <v>928</v>
      </c>
      <c r="EX2570">
        <v>220771</v>
      </c>
      <c r="EY2570">
        <v>9.2748999964335493E+25</v>
      </c>
      <c r="EZ2570">
        <v>1</v>
      </c>
      <c r="FC2570">
        <v>53200001</v>
      </c>
      <c r="FD2570" t="s">
        <v>50</v>
      </c>
    </row>
    <row r="2571" spans="1:160" x14ac:dyDescent="0.3">
      <c r="A2571" t="str">
        <f>VLOOKUP(B2571,Table2[],3,FALSE)</f>
        <v>Digital</v>
      </c>
      <c r="B2571" t="str">
        <f>IF(OR(ISNUMBER(FIND("QVC",Z2571)),ISNUMBER(FIND("QVC",AL2571))),"QVC",IF(OR(ISNUMBER(FIND("NCO",H2571)),ISNUMBER(FIND("NCO",Y2571))), "NCO", IF(AL2571="consumer","PMD.com",VLOOKUP(LEFT(H2571,2),Tables!$E$1:$F$11,2,FALSE))))</f>
        <v>PMD.com</v>
      </c>
      <c r="C2571">
        <f t="shared" si="120"/>
        <v>53160001</v>
      </c>
      <c r="D2571">
        <f t="shared" si="121"/>
        <v>1</v>
      </c>
      <c r="E2571" t="str">
        <f t="shared" ca="1" si="122"/>
        <v>shifted orders shipped</v>
      </c>
      <c r="F2571" t="s">
        <v>3539</v>
      </c>
      <c r="G2571" t="s">
        <v>335</v>
      </c>
      <c r="H2571" t="s">
        <v>7127</v>
      </c>
      <c r="I2571" s="6">
        <v>44012.19734953704</v>
      </c>
      <c r="J2571" t="s">
        <v>16</v>
      </c>
      <c r="K2571" s="6">
        <v>44013.38858796296</v>
      </c>
      <c r="M2571" t="s">
        <v>7128</v>
      </c>
      <c r="N2571" t="s">
        <v>7129</v>
      </c>
      <c r="Q2571" t="s">
        <v>1157</v>
      </c>
      <c r="R2571" t="s">
        <v>365</v>
      </c>
      <c r="S2571">
        <v>91748</v>
      </c>
      <c r="T2571" t="s">
        <v>338</v>
      </c>
      <c r="U2571" t="s">
        <v>530</v>
      </c>
      <c r="W2571" t="s">
        <v>7130</v>
      </c>
      <c r="Z2571" t="s">
        <v>7128</v>
      </c>
      <c r="AA2571" t="s">
        <v>7129</v>
      </c>
      <c r="AD2571" t="s">
        <v>1157</v>
      </c>
      <c r="AE2571" t="s">
        <v>365</v>
      </c>
      <c r="AF2571">
        <v>91748</v>
      </c>
      <c r="AG2571" t="s">
        <v>338</v>
      </c>
      <c r="AH2571" t="s">
        <v>530</v>
      </c>
      <c r="AJ2571" t="s">
        <v>7130</v>
      </c>
      <c r="AL2571" t="s">
        <v>339</v>
      </c>
      <c r="AM2571">
        <v>1</v>
      </c>
      <c r="AN2571">
        <v>1</v>
      </c>
      <c r="AO2571">
        <v>4322</v>
      </c>
      <c r="AQ2571">
        <v>124007</v>
      </c>
      <c r="AR2571">
        <v>53160001</v>
      </c>
      <c r="AS2571" t="s">
        <v>1895</v>
      </c>
      <c r="AT2571" t="s">
        <v>119</v>
      </c>
      <c r="AW2571" t="s">
        <v>340</v>
      </c>
      <c r="AX2571" t="s">
        <v>340</v>
      </c>
      <c r="AY2571" t="s">
        <v>341</v>
      </c>
      <c r="AZ2571">
        <v>0</v>
      </c>
      <c r="BY2571" t="s">
        <v>342</v>
      </c>
      <c r="EQ2571">
        <v>252959</v>
      </c>
      <c r="ER2571" t="s">
        <v>7131</v>
      </c>
      <c r="EV2571">
        <v>17287214</v>
      </c>
      <c r="EW2571">
        <v>928</v>
      </c>
      <c r="EX2571">
        <v>220778</v>
      </c>
      <c r="EY2571">
        <v>9.2748999964335493E+25</v>
      </c>
      <c r="EZ2571">
        <v>1</v>
      </c>
      <c r="FC2571">
        <v>53160001</v>
      </c>
      <c r="FD2571" t="s">
        <v>119</v>
      </c>
    </row>
    <row r="2572" spans="1:160" x14ac:dyDescent="0.3">
      <c r="A2572" t="str">
        <f>VLOOKUP(B2572,Table2[],3,FALSE)</f>
        <v>Digital</v>
      </c>
      <c r="B2572" t="str">
        <f>IF(OR(ISNUMBER(FIND("QVC",Z2572)),ISNUMBER(FIND("QVC",AL2572))),"QVC",IF(OR(ISNUMBER(FIND("NCO",H2572)),ISNUMBER(FIND("NCO",Y2572))), "NCO", IF(AL2572="consumer","PMD.com",VLOOKUP(LEFT(H2572,2),Tables!$E$1:$F$11,2,FALSE))))</f>
        <v>PMD.com</v>
      </c>
      <c r="C2572">
        <f t="shared" ref="C2572:C2635" si="123">AR2572</f>
        <v>5237</v>
      </c>
      <c r="D2572">
        <f t="shared" ref="D2572:D2635" si="124">AN2572</f>
        <v>1</v>
      </c>
      <c r="E2572" t="str">
        <f t="shared" ca="1" si="122"/>
        <v>shifted orders shipped</v>
      </c>
      <c r="F2572" t="s">
        <v>3539</v>
      </c>
      <c r="G2572" t="s">
        <v>335</v>
      </c>
      <c r="H2572" t="s">
        <v>7132</v>
      </c>
      <c r="I2572" s="6">
        <v>44012.338518518518</v>
      </c>
      <c r="J2572" t="s">
        <v>16</v>
      </c>
      <c r="K2572" s="6">
        <v>44013.388599537036</v>
      </c>
      <c r="M2572" t="s">
        <v>7133</v>
      </c>
      <c r="N2572" t="s">
        <v>7134</v>
      </c>
      <c r="O2572" t="s">
        <v>7135</v>
      </c>
      <c r="Q2572" t="s">
        <v>475</v>
      </c>
      <c r="R2572" t="s">
        <v>360</v>
      </c>
      <c r="S2572" t="s">
        <v>7136</v>
      </c>
      <c r="T2572" t="s">
        <v>338</v>
      </c>
      <c r="U2572" t="s">
        <v>530</v>
      </c>
      <c r="W2572" t="s">
        <v>7137</v>
      </c>
      <c r="Z2572" t="s">
        <v>7133</v>
      </c>
      <c r="AA2572" t="s">
        <v>7134</v>
      </c>
      <c r="AB2572" t="s">
        <v>7135</v>
      </c>
      <c r="AD2572" t="s">
        <v>475</v>
      </c>
      <c r="AE2572" t="s">
        <v>360</v>
      </c>
      <c r="AF2572" t="s">
        <v>7136</v>
      </c>
      <c r="AG2572" t="s">
        <v>338</v>
      </c>
      <c r="AH2572" t="s">
        <v>530</v>
      </c>
      <c r="AJ2572" t="s">
        <v>7137</v>
      </c>
      <c r="AL2572" t="s">
        <v>339</v>
      </c>
      <c r="AM2572">
        <v>1</v>
      </c>
      <c r="AN2572">
        <v>1</v>
      </c>
      <c r="AO2572">
        <v>6549</v>
      </c>
      <c r="AQ2572">
        <v>124397</v>
      </c>
      <c r="AR2572">
        <v>5237</v>
      </c>
      <c r="AS2572" t="s">
        <v>21</v>
      </c>
      <c r="AT2572" t="s">
        <v>22</v>
      </c>
      <c r="AW2572" t="s">
        <v>352</v>
      </c>
      <c r="AX2572" t="s">
        <v>352</v>
      </c>
      <c r="AY2572" t="s">
        <v>353</v>
      </c>
      <c r="AZ2572" t="s">
        <v>355</v>
      </c>
      <c r="BY2572" t="s">
        <v>342</v>
      </c>
      <c r="EQ2572">
        <v>247509</v>
      </c>
      <c r="ER2572" t="s">
        <v>7138</v>
      </c>
      <c r="EV2572">
        <v>17287270</v>
      </c>
      <c r="EW2572">
        <v>928</v>
      </c>
      <c r="EX2572">
        <v>220866</v>
      </c>
      <c r="EY2572">
        <v>9.2748999964335493E+25</v>
      </c>
      <c r="EZ2572">
        <v>1</v>
      </c>
      <c r="FC2572">
        <v>5237</v>
      </c>
      <c r="FD2572" t="s">
        <v>22</v>
      </c>
    </row>
    <row r="2573" spans="1:160" x14ac:dyDescent="0.3">
      <c r="A2573" t="str">
        <f>VLOOKUP(B2573,Table2[],3,FALSE)</f>
        <v>Digital</v>
      </c>
      <c r="B2573" t="str">
        <f>IF(OR(ISNUMBER(FIND("QVC",Z2573)),ISNUMBER(FIND("QVC",AL2573))),"QVC",IF(OR(ISNUMBER(FIND("NCO",H2573)),ISNUMBER(FIND("NCO",Y2573))), "NCO", IF(AL2573="consumer","PMD.com",VLOOKUP(LEFT(H2573,2),Tables!$E$1:$F$11,2,FALSE))))</f>
        <v>PMD.com</v>
      </c>
      <c r="C2573">
        <f t="shared" si="123"/>
        <v>53440001</v>
      </c>
      <c r="D2573">
        <f t="shared" si="124"/>
        <v>1</v>
      </c>
      <c r="E2573" t="str">
        <f t="shared" ca="1" si="122"/>
        <v>shifted orders shipped</v>
      </c>
      <c r="F2573" t="s">
        <v>3539</v>
      </c>
      <c r="G2573" t="s">
        <v>335</v>
      </c>
      <c r="H2573" t="s">
        <v>7139</v>
      </c>
      <c r="I2573" s="6">
        <v>44012.198865740742</v>
      </c>
      <c r="J2573" t="s">
        <v>16</v>
      </c>
      <c r="K2573" s="6">
        <v>44013.389050925929</v>
      </c>
      <c r="M2573" t="s">
        <v>7140</v>
      </c>
      <c r="N2573" t="s">
        <v>7141</v>
      </c>
      <c r="Q2573" t="s">
        <v>7142</v>
      </c>
      <c r="R2573" t="s">
        <v>365</v>
      </c>
      <c r="S2573">
        <v>91011</v>
      </c>
      <c r="T2573" t="s">
        <v>338</v>
      </c>
      <c r="U2573" t="s">
        <v>530</v>
      </c>
      <c r="W2573" t="s">
        <v>7143</v>
      </c>
      <c r="Z2573" t="s">
        <v>7140</v>
      </c>
      <c r="AA2573" t="s">
        <v>7141</v>
      </c>
      <c r="AD2573" t="s">
        <v>7142</v>
      </c>
      <c r="AE2573" t="s">
        <v>365</v>
      </c>
      <c r="AF2573">
        <v>91011</v>
      </c>
      <c r="AG2573" t="s">
        <v>338</v>
      </c>
      <c r="AH2573" t="s">
        <v>530</v>
      </c>
      <c r="AJ2573" t="s">
        <v>7143</v>
      </c>
      <c r="AL2573" t="s">
        <v>339</v>
      </c>
      <c r="AM2573">
        <v>1</v>
      </c>
      <c r="AN2573">
        <v>1</v>
      </c>
      <c r="AO2573">
        <v>7642</v>
      </c>
      <c r="AQ2573">
        <v>124700</v>
      </c>
      <c r="AR2573">
        <v>53440001</v>
      </c>
      <c r="AS2573" t="s">
        <v>1240</v>
      </c>
      <c r="AT2573" t="s">
        <v>116</v>
      </c>
      <c r="AW2573" t="s">
        <v>340</v>
      </c>
      <c r="AX2573" t="s">
        <v>340</v>
      </c>
      <c r="AY2573" t="s">
        <v>345</v>
      </c>
      <c r="AZ2573" t="s">
        <v>345</v>
      </c>
      <c r="BY2573" t="s">
        <v>342</v>
      </c>
      <c r="EQ2573">
        <v>252960</v>
      </c>
      <c r="ER2573" t="s">
        <v>7144</v>
      </c>
      <c r="EV2573">
        <v>17287216</v>
      </c>
      <c r="EW2573">
        <v>928</v>
      </c>
      <c r="EX2573">
        <v>220780</v>
      </c>
      <c r="EY2573">
        <v>9.2748999964335493E+25</v>
      </c>
      <c r="EZ2573">
        <v>1</v>
      </c>
      <c r="FC2573">
        <v>53440001</v>
      </c>
      <c r="FD2573" t="s">
        <v>116</v>
      </c>
    </row>
    <row r="2574" spans="1:160" x14ac:dyDescent="0.3">
      <c r="A2574" t="str">
        <f>VLOOKUP(B2574,Table2[],3,FALSE)</f>
        <v>Digital</v>
      </c>
      <c r="B2574" t="str">
        <f>IF(OR(ISNUMBER(FIND("QVC",Z2574)),ISNUMBER(FIND("QVC",AL2574))),"QVC",IF(OR(ISNUMBER(FIND("NCO",H2574)),ISNUMBER(FIND("NCO",Y2574))), "NCO", IF(AL2574="consumer","PMD.com",VLOOKUP(LEFT(H2574,2),Tables!$E$1:$F$11,2,FALSE))))</f>
        <v>PMD.com</v>
      </c>
      <c r="C2574">
        <f t="shared" si="123"/>
        <v>51090061</v>
      </c>
      <c r="D2574">
        <f t="shared" si="124"/>
        <v>1</v>
      </c>
      <c r="E2574" t="str">
        <f t="shared" ca="1" si="122"/>
        <v>shifted orders shipped</v>
      </c>
      <c r="F2574" t="s">
        <v>3539</v>
      </c>
      <c r="G2574" t="s">
        <v>335</v>
      </c>
      <c r="H2574" t="s">
        <v>7145</v>
      </c>
      <c r="I2574" s="6">
        <v>44012.335798611108</v>
      </c>
      <c r="J2574" t="s">
        <v>16</v>
      </c>
      <c r="K2574" s="6">
        <v>44013.389201388891</v>
      </c>
      <c r="M2574" t="s">
        <v>7146</v>
      </c>
      <c r="N2574" t="s">
        <v>7147</v>
      </c>
      <c r="Q2574" t="s">
        <v>969</v>
      </c>
      <c r="R2574" t="s">
        <v>359</v>
      </c>
      <c r="S2574" t="s">
        <v>7148</v>
      </c>
      <c r="T2574" t="s">
        <v>338</v>
      </c>
      <c r="U2574" t="s">
        <v>530</v>
      </c>
      <c r="W2574" t="s">
        <v>7149</v>
      </c>
      <c r="Z2574" t="s">
        <v>7146</v>
      </c>
      <c r="AA2574" t="s">
        <v>7147</v>
      </c>
      <c r="AD2574" t="s">
        <v>969</v>
      </c>
      <c r="AE2574" t="s">
        <v>359</v>
      </c>
      <c r="AF2574" t="s">
        <v>7148</v>
      </c>
      <c r="AG2574" t="s">
        <v>338</v>
      </c>
      <c r="AH2574" t="s">
        <v>530</v>
      </c>
      <c r="AJ2574" t="s">
        <v>7149</v>
      </c>
      <c r="AL2574" t="s">
        <v>339</v>
      </c>
      <c r="AM2574">
        <v>1</v>
      </c>
      <c r="AN2574">
        <v>1</v>
      </c>
      <c r="AO2574">
        <v>8078</v>
      </c>
      <c r="AQ2574">
        <v>124010</v>
      </c>
      <c r="AR2574">
        <v>51090061</v>
      </c>
      <c r="AS2574" t="s">
        <v>2688</v>
      </c>
      <c r="AT2574" t="s">
        <v>122</v>
      </c>
      <c r="AW2574" t="s">
        <v>340</v>
      </c>
      <c r="AX2574" t="s">
        <v>340</v>
      </c>
      <c r="AY2574" t="s">
        <v>357</v>
      </c>
      <c r="AZ2574" t="s">
        <v>363</v>
      </c>
      <c r="BY2574" t="s">
        <v>342</v>
      </c>
      <c r="EQ2574">
        <v>252774</v>
      </c>
      <c r="ER2574" t="s">
        <v>7150</v>
      </c>
      <c r="EV2574">
        <v>17287269</v>
      </c>
      <c r="EW2574">
        <v>928</v>
      </c>
      <c r="EX2574">
        <v>220865</v>
      </c>
      <c r="EY2574" t="s">
        <v>7151</v>
      </c>
      <c r="EZ2574">
        <v>1</v>
      </c>
      <c r="FC2574">
        <v>51090061</v>
      </c>
      <c r="FD2574" t="s">
        <v>122</v>
      </c>
    </row>
    <row r="2575" spans="1:160" x14ac:dyDescent="0.3">
      <c r="A2575" t="str">
        <f>VLOOKUP(B2575,Table2[],3,FALSE)</f>
        <v>Digital</v>
      </c>
      <c r="B2575" t="str">
        <f>IF(OR(ISNUMBER(FIND("QVC",Z2575)),ISNUMBER(FIND("QVC",AL2575))),"QVC",IF(OR(ISNUMBER(FIND("NCO",H2575)),ISNUMBER(FIND("NCO",Y2575))), "NCO", IF(AL2575="consumer","PMD.com",VLOOKUP(LEFT(H2575,2),Tables!$E$1:$F$11,2,FALSE))))</f>
        <v>PMD.com</v>
      </c>
      <c r="C2575">
        <f t="shared" si="123"/>
        <v>5331</v>
      </c>
      <c r="D2575">
        <f t="shared" si="124"/>
        <v>10</v>
      </c>
      <c r="E2575" t="str">
        <f t="shared" ca="1" si="122"/>
        <v>shifted orders shipped</v>
      </c>
      <c r="F2575" t="s">
        <v>3539</v>
      </c>
      <c r="G2575" t="s">
        <v>335</v>
      </c>
      <c r="H2575" t="s">
        <v>2824</v>
      </c>
      <c r="I2575" s="6">
        <v>44009.105937499997</v>
      </c>
      <c r="J2575" t="s">
        <v>16</v>
      </c>
      <c r="K2575" s="6">
        <v>44013.389305555553</v>
      </c>
      <c r="M2575" t="s">
        <v>1057</v>
      </c>
      <c r="N2575" t="s">
        <v>7152</v>
      </c>
      <c r="Q2575" t="s">
        <v>336</v>
      </c>
      <c r="R2575" t="s">
        <v>337</v>
      </c>
      <c r="S2575">
        <v>97215</v>
      </c>
      <c r="T2575" t="s">
        <v>338</v>
      </c>
      <c r="U2575" t="s">
        <v>530</v>
      </c>
      <c r="W2575" t="s">
        <v>7153</v>
      </c>
      <c r="Z2575" t="s">
        <v>1057</v>
      </c>
      <c r="AA2575" t="s">
        <v>7152</v>
      </c>
      <c r="AD2575" t="s">
        <v>336</v>
      </c>
      <c r="AE2575" t="s">
        <v>337</v>
      </c>
      <c r="AF2575">
        <v>97215</v>
      </c>
      <c r="AG2575" t="s">
        <v>338</v>
      </c>
      <c r="AH2575" t="s">
        <v>530</v>
      </c>
      <c r="AJ2575" t="s">
        <v>7153</v>
      </c>
      <c r="AL2575" t="s">
        <v>339</v>
      </c>
      <c r="AM2575">
        <v>10</v>
      </c>
      <c r="AN2575">
        <v>10</v>
      </c>
      <c r="AO2575">
        <v>19662</v>
      </c>
      <c r="AQ2575">
        <v>123796</v>
      </c>
      <c r="AR2575">
        <v>5331</v>
      </c>
      <c r="AS2575" t="s">
        <v>746</v>
      </c>
      <c r="AT2575" t="s">
        <v>129</v>
      </c>
      <c r="AW2575" t="s">
        <v>340</v>
      </c>
      <c r="AX2575" t="s">
        <v>352</v>
      </c>
      <c r="AY2575" t="s">
        <v>353</v>
      </c>
      <c r="AZ2575" t="s">
        <v>354</v>
      </c>
      <c r="BY2575" t="s">
        <v>342</v>
      </c>
      <c r="EQ2575">
        <v>247800</v>
      </c>
      <c r="ER2575" t="s">
        <v>2825</v>
      </c>
      <c r="EV2575">
        <v>17285219</v>
      </c>
      <c r="EW2575">
        <v>928</v>
      </c>
      <c r="EX2575">
        <v>219696</v>
      </c>
      <c r="EY2575" t="s">
        <v>7154</v>
      </c>
      <c r="EZ2575">
        <v>1</v>
      </c>
      <c r="FC2575">
        <v>90402</v>
      </c>
      <c r="FD2575" t="s">
        <v>393</v>
      </c>
    </row>
    <row r="2576" spans="1:160" x14ac:dyDescent="0.3">
      <c r="A2576" t="str">
        <f>VLOOKUP(B2576,Table2[],3,FALSE)</f>
        <v>Digital</v>
      </c>
      <c r="B2576" t="str">
        <f>IF(OR(ISNUMBER(FIND("QVC",Z2576)),ISNUMBER(FIND("QVC",AL2576))),"QVC",IF(OR(ISNUMBER(FIND("NCO",H2576)),ISNUMBER(FIND("NCO",Y2576))), "NCO", IF(AL2576="consumer","PMD.com",VLOOKUP(LEFT(H2576,2),Tables!$E$1:$F$11,2,FALSE))))</f>
        <v>PMD.com</v>
      </c>
      <c r="C2576">
        <f t="shared" si="123"/>
        <v>5260</v>
      </c>
      <c r="D2576">
        <f t="shared" si="124"/>
        <v>10</v>
      </c>
      <c r="E2576" t="str">
        <f t="shared" ca="1" si="122"/>
        <v>shifted orders shipped</v>
      </c>
      <c r="F2576" t="s">
        <v>3539</v>
      </c>
      <c r="G2576" t="s">
        <v>335</v>
      </c>
      <c r="H2576" t="s">
        <v>2824</v>
      </c>
      <c r="I2576" s="6">
        <v>44009.105937499997</v>
      </c>
      <c r="J2576" t="s">
        <v>16</v>
      </c>
      <c r="K2576" s="6">
        <v>44013.389305555553</v>
      </c>
      <c r="M2576" t="s">
        <v>1057</v>
      </c>
      <c r="N2576" t="s">
        <v>7152</v>
      </c>
      <c r="Q2576" t="s">
        <v>336</v>
      </c>
      <c r="R2576" t="s">
        <v>337</v>
      </c>
      <c r="S2576">
        <v>97215</v>
      </c>
      <c r="T2576" t="s">
        <v>338</v>
      </c>
      <c r="U2576" t="s">
        <v>530</v>
      </c>
      <c r="W2576" t="s">
        <v>7153</v>
      </c>
      <c r="Z2576" t="s">
        <v>1057</v>
      </c>
      <c r="AA2576" t="s">
        <v>7152</v>
      </c>
      <c r="AD2576" t="s">
        <v>336</v>
      </c>
      <c r="AE2576" t="s">
        <v>337</v>
      </c>
      <c r="AF2576">
        <v>97215</v>
      </c>
      <c r="AG2576" t="s">
        <v>338</v>
      </c>
      <c r="AH2576" t="s">
        <v>530</v>
      </c>
      <c r="AJ2576" t="s">
        <v>7153</v>
      </c>
      <c r="AL2576" t="s">
        <v>339</v>
      </c>
      <c r="AM2576">
        <v>10</v>
      </c>
      <c r="AN2576">
        <v>10</v>
      </c>
      <c r="AO2576">
        <v>6390</v>
      </c>
      <c r="AQ2576">
        <v>124400</v>
      </c>
      <c r="AR2576">
        <v>5260</v>
      </c>
      <c r="AS2576" t="s">
        <v>1228</v>
      </c>
      <c r="AT2576" t="s">
        <v>173</v>
      </c>
      <c r="AW2576" t="s">
        <v>352</v>
      </c>
      <c r="AX2576" t="s">
        <v>352</v>
      </c>
      <c r="AY2576" t="s">
        <v>353</v>
      </c>
      <c r="AZ2576" t="s">
        <v>384</v>
      </c>
      <c r="BY2576" t="s">
        <v>342</v>
      </c>
      <c r="EQ2576">
        <v>250591</v>
      </c>
      <c r="ER2576" t="s">
        <v>2825</v>
      </c>
      <c r="EV2576">
        <v>17285219</v>
      </c>
      <c r="EW2576">
        <v>928</v>
      </c>
      <c r="EX2576">
        <v>219696</v>
      </c>
      <c r="EY2576" t="s">
        <v>7154</v>
      </c>
      <c r="EZ2576">
        <v>1</v>
      </c>
      <c r="FC2576">
        <v>90402</v>
      </c>
      <c r="FD2576" t="s">
        <v>393</v>
      </c>
    </row>
    <row r="2577" spans="1:160" x14ac:dyDescent="0.3">
      <c r="A2577" t="str">
        <f>VLOOKUP(B2577,Table2[],3,FALSE)</f>
        <v>Digital</v>
      </c>
      <c r="B2577" t="str">
        <f>IF(OR(ISNUMBER(FIND("QVC",Z2577)),ISNUMBER(FIND("QVC",AL2577))),"QVC",IF(OR(ISNUMBER(FIND("NCO",H2577)),ISNUMBER(FIND("NCO",Y2577))), "NCO", IF(AL2577="consumer","PMD.com",VLOOKUP(LEFT(H2577,2),Tables!$E$1:$F$11,2,FALSE))))</f>
        <v>PMD.com</v>
      </c>
      <c r="C2577">
        <f t="shared" si="123"/>
        <v>51090001</v>
      </c>
      <c r="D2577">
        <f t="shared" si="124"/>
        <v>1</v>
      </c>
      <c r="E2577" t="str">
        <f t="shared" ca="1" si="122"/>
        <v>shifted orders shipped</v>
      </c>
      <c r="F2577" t="s">
        <v>3539</v>
      </c>
      <c r="G2577" t="s">
        <v>335</v>
      </c>
      <c r="H2577" t="s">
        <v>7155</v>
      </c>
      <c r="I2577" s="6">
        <v>44012.199097222219</v>
      </c>
      <c r="J2577" t="s">
        <v>16</v>
      </c>
      <c r="K2577" s="6">
        <v>44013.389328703706</v>
      </c>
      <c r="M2577" t="s">
        <v>7156</v>
      </c>
      <c r="N2577" t="s">
        <v>7157</v>
      </c>
      <c r="Q2577" t="s">
        <v>406</v>
      </c>
      <c r="R2577" t="s">
        <v>365</v>
      </c>
      <c r="S2577">
        <v>94521</v>
      </c>
      <c r="T2577" t="s">
        <v>338</v>
      </c>
      <c r="U2577" t="s">
        <v>530</v>
      </c>
      <c r="W2577" t="s">
        <v>7158</v>
      </c>
      <c r="Z2577" t="s">
        <v>7156</v>
      </c>
      <c r="AA2577" t="s">
        <v>7157</v>
      </c>
      <c r="AD2577" t="s">
        <v>406</v>
      </c>
      <c r="AE2577" t="s">
        <v>365</v>
      </c>
      <c r="AF2577">
        <v>94521</v>
      </c>
      <c r="AG2577" t="s">
        <v>338</v>
      </c>
      <c r="AH2577" t="s">
        <v>530</v>
      </c>
      <c r="AJ2577" t="s">
        <v>7158</v>
      </c>
      <c r="AL2577" t="s">
        <v>339</v>
      </c>
      <c r="AM2577">
        <v>1</v>
      </c>
      <c r="AN2577">
        <v>1</v>
      </c>
      <c r="AO2577">
        <v>4885</v>
      </c>
      <c r="AQ2577">
        <v>124202</v>
      </c>
      <c r="AR2577">
        <v>51090001</v>
      </c>
      <c r="AS2577" t="s">
        <v>1986</v>
      </c>
      <c r="AT2577" t="s">
        <v>60</v>
      </c>
      <c r="AW2577" t="s">
        <v>340</v>
      </c>
      <c r="AX2577" t="s">
        <v>340</v>
      </c>
      <c r="AY2577" t="s">
        <v>357</v>
      </c>
      <c r="AZ2577" t="s">
        <v>361</v>
      </c>
      <c r="BY2577" t="s">
        <v>342</v>
      </c>
      <c r="EQ2577">
        <v>250831</v>
      </c>
      <c r="ER2577" t="s">
        <v>7159</v>
      </c>
      <c r="EV2577">
        <v>17287218</v>
      </c>
      <c r="EW2577">
        <v>928</v>
      </c>
      <c r="EX2577">
        <v>220782</v>
      </c>
      <c r="EY2577">
        <v>9.2748999964335493E+25</v>
      </c>
      <c r="EZ2577">
        <v>1</v>
      </c>
      <c r="FC2577">
        <v>51090001</v>
      </c>
      <c r="FD2577" t="s">
        <v>60</v>
      </c>
    </row>
    <row r="2578" spans="1:160" x14ac:dyDescent="0.3">
      <c r="A2578" t="str">
        <f>VLOOKUP(B2578,Table2[],3,FALSE)</f>
        <v>Digital</v>
      </c>
      <c r="B2578" t="str">
        <f>IF(OR(ISNUMBER(FIND("QVC",Z2578)),ISNUMBER(FIND("QVC",AL2578))),"QVC",IF(OR(ISNUMBER(FIND("NCO",H2578)),ISNUMBER(FIND("NCO",Y2578))), "NCO", IF(AL2578="consumer","PMD.com",VLOOKUP(LEFT(H2578,2),Tables!$E$1:$F$11,2,FALSE))))</f>
        <v>PMD.com</v>
      </c>
      <c r="C2578">
        <f t="shared" si="123"/>
        <v>53970001</v>
      </c>
      <c r="D2578">
        <f t="shared" si="124"/>
        <v>1</v>
      </c>
      <c r="E2578" t="str">
        <f t="shared" ca="1" si="122"/>
        <v>shifted orders shipped</v>
      </c>
      <c r="F2578" t="s">
        <v>3539</v>
      </c>
      <c r="G2578" t="s">
        <v>335</v>
      </c>
      <c r="H2578" t="s">
        <v>7160</v>
      </c>
      <c r="I2578" s="6">
        <v>44012.329594907409</v>
      </c>
      <c r="J2578" t="s">
        <v>16</v>
      </c>
      <c r="K2578" s="6">
        <v>44013.389548611114</v>
      </c>
      <c r="M2578" t="s">
        <v>7161</v>
      </c>
      <c r="N2578" t="s">
        <v>7162</v>
      </c>
      <c r="Q2578" t="s">
        <v>805</v>
      </c>
      <c r="R2578" t="s">
        <v>360</v>
      </c>
      <c r="S2578" t="s">
        <v>7163</v>
      </c>
      <c r="T2578" t="s">
        <v>338</v>
      </c>
      <c r="U2578" t="s">
        <v>530</v>
      </c>
      <c r="W2578" t="s">
        <v>7164</v>
      </c>
      <c r="Z2578" t="s">
        <v>7161</v>
      </c>
      <c r="AA2578" t="s">
        <v>7162</v>
      </c>
      <c r="AD2578" t="s">
        <v>805</v>
      </c>
      <c r="AE2578" t="s">
        <v>360</v>
      </c>
      <c r="AF2578" t="s">
        <v>7163</v>
      </c>
      <c r="AG2578" t="s">
        <v>338</v>
      </c>
      <c r="AH2578" t="s">
        <v>530</v>
      </c>
      <c r="AJ2578" t="s">
        <v>7164</v>
      </c>
      <c r="AL2578" t="s">
        <v>339</v>
      </c>
      <c r="AM2578">
        <v>1</v>
      </c>
      <c r="AN2578">
        <v>1</v>
      </c>
      <c r="AO2578">
        <v>392</v>
      </c>
      <c r="AQ2578">
        <v>124472</v>
      </c>
      <c r="AR2578">
        <v>53970001</v>
      </c>
      <c r="AS2578" t="s">
        <v>577</v>
      </c>
      <c r="AT2578" t="s">
        <v>41</v>
      </c>
      <c r="AW2578" t="s">
        <v>343</v>
      </c>
      <c r="BY2578" t="s">
        <v>342</v>
      </c>
      <c r="EQ2578">
        <v>251826</v>
      </c>
      <c r="ER2578" t="s">
        <v>7165</v>
      </c>
      <c r="EV2578">
        <v>17287267</v>
      </c>
      <c r="EW2578">
        <v>928</v>
      </c>
      <c r="EX2578">
        <v>220863</v>
      </c>
      <c r="EY2578">
        <v>9.2748999964335493E+25</v>
      </c>
      <c r="EZ2578">
        <v>1</v>
      </c>
      <c r="FC2578">
        <v>53970001</v>
      </c>
      <c r="FD2578" t="s">
        <v>41</v>
      </c>
    </row>
    <row r="2579" spans="1:160" x14ac:dyDescent="0.3">
      <c r="A2579" t="str">
        <f>VLOOKUP(B2579,Table2[],3,FALSE)</f>
        <v>Digital</v>
      </c>
      <c r="B2579" t="str">
        <f>IF(OR(ISNUMBER(FIND("QVC",Z2579)),ISNUMBER(FIND("QVC",AL2579))),"QVC",IF(OR(ISNUMBER(FIND("NCO",H2579)),ISNUMBER(FIND("NCO",Y2579))), "NCO", IF(AL2579="consumer","PMD.com",VLOOKUP(LEFT(H2579,2),Tables!$E$1:$F$11,2,FALSE))))</f>
        <v>PMD.com</v>
      </c>
      <c r="C2579">
        <f t="shared" si="123"/>
        <v>54020001</v>
      </c>
      <c r="D2579">
        <f t="shared" si="124"/>
        <v>1</v>
      </c>
      <c r="E2579" t="str">
        <f t="shared" ca="1" si="122"/>
        <v>shifted orders shipped</v>
      </c>
      <c r="F2579" t="s">
        <v>3539</v>
      </c>
      <c r="G2579" t="s">
        <v>335</v>
      </c>
      <c r="H2579" t="s">
        <v>7160</v>
      </c>
      <c r="I2579" s="6">
        <v>44012.329594907409</v>
      </c>
      <c r="J2579" t="s">
        <v>16</v>
      </c>
      <c r="K2579" s="6">
        <v>44013.389548611114</v>
      </c>
      <c r="M2579" t="s">
        <v>7161</v>
      </c>
      <c r="N2579" t="s">
        <v>7162</v>
      </c>
      <c r="Q2579" t="s">
        <v>805</v>
      </c>
      <c r="R2579" t="s">
        <v>360</v>
      </c>
      <c r="S2579" t="s">
        <v>7163</v>
      </c>
      <c r="T2579" t="s">
        <v>338</v>
      </c>
      <c r="U2579" t="s">
        <v>530</v>
      </c>
      <c r="W2579" t="s">
        <v>7164</v>
      </c>
      <c r="Z2579" t="s">
        <v>7161</v>
      </c>
      <c r="AA2579" t="s">
        <v>7162</v>
      </c>
      <c r="AD2579" t="s">
        <v>805</v>
      </c>
      <c r="AE2579" t="s">
        <v>360</v>
      </c>
      <c r="AF2579" t="s">
        <v>7163</v>
      </c>
      <c r="AG2579" t="s">
        <v>338</v>
      </c>
      <c r="AH2579" t="s">
        <v>530</v>
      </c>
      <c r="AJ2579" t="s">
        <v>7164</v>
      </c>
      <c r="AL2579" t="s">
        <v>339</v>
      </c>
      <c r="AM2579">
        <v>1</v>
      </c>
      <c r="AN2579">
        <v>1</v>
      </c>
      <c r="AO2579">
        <v>3692</v>
      </c>
      <c r="AQ2579">
        <v>124477</v>
      </c>
      <c r="AR2579">
        <v>54020001</v>
      </c>
      <c r="AS2579" t="s">
        <v>484</v>
      </c>
      <c r="AT2579" t="s">
        <v>93</v>
      </c>
      <c r="AW2579" t="s">
        <v>340</v>
      </c>
      <c r="AX2579">
        <v>0</v>
      </c>
      <c r="AY2579" t="s">
        <v>348</v>
      </c>
      <c r="AZ2579">
        <v>0</v>
      </c>
      <c r="BY2579" t="s">
        <v>342</v>
      </c>
      <c r="EQ2579">
        <v>251671</v>
      </c>
      <c r="ER2579" t="s">
        <v>7165</v>
      </c>
      <c r="EV2579">
        <v>17287267</v>
      </c>
      <c r="EW2579">
        <v>928</v>
      </c>
      <c r="EX2579">
        <v>220863</v>
      </c>
      <c r="EY2579">
        <v>9.2748999964335493E+25</v>
      </c>
      <c r="EZ2579">
        <v>1</v>
      </c>
      <c r="FC2579">
        <v>54020001</v>
      </c>
      <c r="FD2579" t="s">
        <v>93</v>
      </c>
    </row>
    <row r="2580" spans="1:160" x14ac:dyDescent="0.3">
      <c r="A2580" t="str">
        <f>VLOOKUP(B2580,Table2[],3,FALSE)</f>
        <v>Digital</v>
      </c>
      <c r="B2580" t="str">
        <f>IF(OR(ISNUMBER(FIND("QVC",Z2580)),ISNUMBER(FIND("QVC",AL2580))),"QVC",IF(OR(ISNUMBER(FIND("NCO",H2580)),ISNUMBER(FIND("NCO",Y2580))), "NCO", IF(AL2580="consumer","PMD.com",VLOOKUP(LEFT(H2580,2),Tables!$E$1:$F$11,2,FALSE))))</f>
        <v>PMD.com</v>
      </c>
      <c r="C2580">
        <f t="shared" si="123"/>
        <v>53720001</v>
      </c>
      <c r="D2580">
        <f t="shared" si="124"/>
        <v>1</v>
      </c>
      <c r="E2580" t="str">
        <f t="shared" ca="1" si="122"/>
        <v>shifted orders shipped</v>
      </c>
      <c r="F2580" t="s">
        <v>3539</v>
      </c>
      <c r="G2580" t="s">
        <v>335</v>
      </c>
      <c r="H2580" t="s">
        <v>7160</v>
      </c>
      <c r="I2580" s="6">
        <v>44012.329594907409</v>
      </c>
      <c r="J2580" t="s">
        <v>16</v>
      </c>
      <c r="K2580" s="6">
        <v>44013.389548611114</v>
      </c>
      <c r="M2580" t="s">
        <v>7161</v>
      </c>
      <c r="N2580" t="s">
        <v>7162</v>
      </c>
      <c r="Q2580" t="s">
        <v>805</v>
      </c>
      <c r="R2580" t="s">
        <v>360</v>
      </c>
      <c r="S2580" t="s">
        <v>7163</v>
      </c>
      <c r="T2580" t="s">
        <v>338</v>
      </c>
      <c r="U2580" t="s">
        <v>530</v>
      </c>
      <c r="W2580" t="s">
        <v>7164</v>
      </c>
      <c r="Z2580" t="s">
        <v>7161</v>
      </c>
      <c r="AA2580" t="s">
        <v>7162</v>
      </c>
      <c r="AD2580" t="s">
        <v>805</v>
      </c>
      <c r="AE2580" t="s">
        <v>360</v>
      </c>
      <c r="AF2580" t="s">
        <v>7163</v>
      </c>
      <c r="AG2580" t="s">
        <v>338</v>
      </c>
      <c r="AH2580" t="s">
        <v>530</v>
      </c>
      <c r="AJ2580" t="s">
        <v>7164</v>
      </c>
      <c r="AL2580" t="s">
        <v>339</v>
      </c>
      <c r="AM2580">
        <v>1</v>
      </c>
      <c r="AN2580">
        <v>1</v>
      </c>
      <c r="AO2580">
        <v>4904</v>
      </c>
      <c r="AQ2580">
        <v>124455</v>
      </c>
      <c r="AR2580">
        <v>53720001</v>
      </c>
      <c r="AS2580" t="s">
        <v>1754</v>
      </c>
      <c r="AT2580" t="s">
        <v>69</v>
      </c>
      <c r="AW2580" t="s">
        <v>343</v>
      </c>
      <c r="BY2580" t="s">
        <v>342</v>
      </c>
      <c r="EQ2580">
        <v>248482</v>
      </c>
      <c r="ER2580" t="s">
        <v>7165</v>
      </c>
      <c r="EV2580">
        <v>17287267</v>
      </c>
      <c r="EW2580">
        <v>928</v>
      </c>
      <c r="EX2580">
        <v>220863</v>
      </c>
      <c r="EY2580">
        <v>9.2748999964335493E+25</v>
      </c>
      <c r="EZ2580">
        <v>1</v>
      </c>
      <c r="FC2580">
        <v>53720001</v>
      </c>
      <c r="FD2580" t="s">
        <v>69</v>
      </c>
    </row>
    <row r="2581" spans="1:160" x14ac:dyDescent="0.3">
      <c r="A2581" t="str">
        <f>VLOOKUP(B2581,Table2[],3,FALSE)</f>
        <v>Digital</v>
      </c>
      <c r="B2581" t="str">
        <f>IF(OR(ISNUMBER(FIND("QVC",Z2581)),ISNUMBER(FIND("QVC",AL2581))),"QVC",IF(OR(ISNUMBER(FIND("NCO",H2581)),ISNUMBER(FIND("NCO",Y2581))), "NCO", IF(AL2581="consumer","PMD.com",VLOOKUP(LEFT(H2581,2),Tables!$E$1:$F$11,2,FALSE))))</f>
        <v>PMD.com</v>
      </c>
      <c r="C2581">
        <f t="shared" si="123"/>
        <v>54010001</v>
      </c>
      <c r="D2581">
        <f t="shared" si="124"/>
        <v>1</v>
      </c>
      <c r="E2581" t="str">
        <f t="shared" ca="1" si="122"/>
        <v>shifted orders shipped</v>
      </c>
      <c r="F2581" t="s">
        <v>3539</v>
      </c>
      <c r="G2581" t="s">
        <v>335</v>
      </c>
      <c r="H2581" t="s">
        <v>7160</v>
      </c>
      <c r="I2581" s="6">
        <v>44012.329594907409</v>
      </c>
      <c r="J2581" t="s">
        <v>16</v>
      </c>
      <c r="K2581" s="6">
        <v>44013.389548611114</v>
      </c>
      <c r="M2581" t="s">
        <v>7161</v>
      </c>
      <c r="N2581" t="s">
        <v>7162</v>
      </c>
      <c r="Q2581" t="s">
        <v>805</v>
      </c>
      <c r="R2581" t="s">
        <v>360</v>
      </c>
      <c r="S2581" t="s">
        <v>7163</v>
      </c>
      <c r="T2581" t="s">
        <v>338</v>
      </c>
      <c r="U2581" t="s">
        <v>530</v>
      </c>
      <c r="W2581" t="s">
        <v>7164</v>
      </c>
      <c r="Z2581" t="s">
        <v>7161</v>
      </c>
      <c r="AA2581" t="s">
        <v>7162</v>
      </c>
      <c r="AD2581" t="s">
        <v>805</v>
      </c>
      <c r="AE2581" t="s">
        <v>360</v>
      </c>
      <c r="AF2581" t="s">
        <v>7163</v>
      </c>
      <c r="AG2581" t="s">
        <v>338</v>
      </c>
      <c r="AH2581" t="s">
        <v>530</v>
      </c>
      <c r="AJ2581" t="s">
        <v>7164</v>
      </c>
      <c r="AL2581" t="s">
        <v>339</v>
      </c>
      <c r="AM2581">
        <v>1</v>
      </c>
      <c r="AN2581">
        <v>1</v>
      </c>
      <c r="AO2581">
        <v>6300</v>
      </c>
      <c r="AQ2581">
        <v>124476</v>
      </c>
      <c r="AR2581">
        <v>54010001</v>
      </c>
      <c r="AS2581" t="s">
        <v>577</v>
      </c>
      <c r="AT2581" t="s">
        <v>35</v>
      </c>
      <c r="AW2581" t="s">
        <v>340</v>
      </c>
      <c r="AX2581">
        <v>0</v>
      </c>
      <c r="AY2581" t="s">
        <v>348</v>
      </c>
      <c r="AZ2581">
        <v>0</v>
      </c>
      <c r="BY2581" t="s">
        <v>342</v>
      </c>
      <c r="EQ2581">
        <v>252076</v>
      </c>
      <c r="ER2581" t="s">
        <v>7165</v>
      </c>
      <c r="EV2581">
        <v>17287267</v>
      </c>
      <c r="EW2581">
        <v>928</v>
      </c>
      <c r="EX2581">
        <v>220863</v>
      </c>
      <c r="EY2581">
        <v>9.2748999964335493E+25</v>
      </c>
      <c r="EZ2581">
        <v>1</v>
      </c>
      <c r="FC2581">
        <v>54010001</v>
      </c>
      <c r="FD2581" t="s">
        <v>35</v>
      </c>
    </row>
    <row r="2582" spans="1:160" x14ac:dyDescent="0.3">
      <c r="A2582" t="str">
        <f>VLOOKUP(B2582,Table2[],3,FALSE)</f>
        <v>Digital</v>
      </c>
      <c r="B2582" t="str">
        <f>IF(OR(ISNUMBER(FIND("QVC",Z2582)),ISNUMBER(FIND("QVC",AL2582))),"QVC",IF(OR(ISNUMBER(FIND("NCO",H2582)),ISNUMBER(FIND("NCO",Y2582))), "NCO", IF(AL2582="consumer","PMD.com",VLOOKUP(LEFT(H2582,2),Tables!$E$1:$F$11,2,FALSE))))</f>
        <v>PMD.com</v>
      </c>
      <c r="C2582">
        <f t="shared" si="123"/>
        <v>51090001</v>
      </c>
      <c r="D2582">
        <f t="shared" si="124"/>
        <v>1</v>
      </c>
      <c r="E2582" t="str">
        <f t="shared" ca="1" si="122"/>
        <v>shifted orders shipped</v>
      </c>
      <c r="F2582" t="s">
        <v>3539</v>
      </c>
      <c r="G2582" t="s">
        <v>335</v>
      </c>
      <c r="H2582" t="s">
        <v>7166</v>
      </c>
      <c r="I2582" s="6">
        <v>44012.197430555556</v>
      </c>
      <c r="J2582" t="s">
        <v>16</v>
      </c>
      <c r="K2582" s="6">
        <v>44013.389675925922</v>
      </c>
      <c r="M2582" t="s">
        <v>7167</v>
      </c>
      <c r="N2582" t="s">
        <v>7168</v>
      </c>
      <c r="Q2582" t="s">
        <v>1961</v>
      </c>
      <c r="R2582" t="s">
        <v>414</v>
      </c>
      <c r="S2582">
        <v>8205</v>
      </c>
      <c r="T2582" t="s">
        <v>338</v>
      </c>
      <c r="U2582" t="s">
        <v>530</v>
      </c>
      <c r="W2582" t="s">
        <v>7169</v>
      </c>
      <c r="Z2582" t="s">
        <v>7167</v>
      </c>
      <c r="AA2582" t="s">
        <v>7168</v>
      </c>
      <c r="AD2582" t="s">
        <v>1961</v>
      </c>
      <c r="AE2582" t="s">
        <v>414</v>
      </c>
      <c r="AF2582">
        <v>8205</v>
      </c>
      <c r="AG2582" t="s">
        <v>338</v>
      </c>
      <c r="AH2582" t="s">
        <v>530</v>
      </c>
      <c r="AJ2582" t="s">
        <v>7169</v>
      </c>
      <c r="AL2582" t="s">
        <v>339</v>
      </c>
      <c r="AM2582">
        <v>1</v>
      </c>
      <c r="AN2582">
        <v>1</v>
      </c>
      <c r="AO2582">
        <v>4885</v>
      </c>
      <c r="AQ2582">
        <v>124202</v>
      </c>
      <c r="AR2582">
        <v>51090001</v>
      </c>
      <c r="AS2582" t="s">
        <v>1986</v>
      </c>
      <c r="AT2582" t="s">
        <v>60</v>
      </c>
      <c r="AW2582" t="s">
        <v>340</v>
      </c>
      <c r="AX2582" t="s">
        <v>340</v>
      </c>
      <c r="AY2582" t="s">
        <v>357</v>
      </c>
      <c r="AZ2582" t="s">
        <v>361</v>
      </c>
      <c r="BY2582" t="s">
        <v>342</v>
      </c>
      <c r="EQ2582">
        <v>250831</v>
      </c>
      <c r="ER2582" t="s">
        <v>7170</v>
      </c>
      <c r="EV2582">
        <v>17287215</v>
      </c>
      <c r="EW2582">
        <v>928</v>
      </c>
      <c r="EX2582">
        <v>220779</v>
      </c>
      <c r="EY2582">
        <v>9.2748999964335493E+25</v>
      </c>
      <c r="EZ2582">
        <v>1</v>
      </c>
      <c r="FC2582">
        <v>51090001</v>
      </c>
      <c r="FD2582" t="s">
        <v>60</v>
      </c>
    </row>
    <row r="2583" spans="1:160" x14ac:dyDescent="0.3">
      <c r="A2583" t="str">
        <f>VLOOKUP(B2583,Table2[],3,FALSE)</f>
        <v>Digital</v>
      </c>
      <c r="B2583" t="str">
        <f>IF(OR(ISNUMBER(FIND("QVC",Z2583)),ISNUMBER(FIND("QVC",AL2583))),"QVC",IF(OR(ISNUMBER(FIND("NCO",H2583)),ISNUMBER(FIND("NCO",Y2583))), "NCO", IF(AL2583="consumer","PMD.com",VLOOKUP(LEFT(H2583,2),Tables!$E$1:$F$11,2,FALSE))))</f>
        <v>PMD.com</v>
      </c>
      <c r="C2583">
        <f t="shared" si="123"/>
        <v>55300001</v>
      </c>
      <c r="D2583">
        <f t="shared" si="124"/>
        <v>1</v>
      </c>
      <c r="E2583" t="str">
        <f t="shared" ca="1" si="122"/>
        <v>shifted orders shipped</v>
      </c>
      <c r="F2583" t="s">
        <v>3539</v>
      </c>
      <c r="G2583" t="s">
        <v>335</v>
      </c>
      <c r="H2583" t="s">
        <v>7171</v>
      </c>
      <c r="I2583" s="6">
        <v>44012.333078703705</v>
      </c>
      <c r="J2583" t="s">
        <v>16</v>
      </c>
      <c r="K2583" s="6">
        <v>44013.38989583333</v>
      </c>
      <c r="M2583" t="s">
        <v>7172</v>
      </c>
      <c r="N2583" t="s">
        <v>7173</v>
      </c>
      <c r="O2583" t="s">
        <v>7174</v>
      </c>
      <c r="Q2583" t="s">
        <v>7175</v>
      </c>
      <c r="R2583" t="s">
        <v>359</v>
      </c>
      <c r="S2583">
        <v>33463</v>
      </c>
      <c r="T2583" t="s">
        <v>338</v>
      </c>
      <c r="U2583" t="s">
        <v>530</v>
      </c>
      <c r="W2583" t="s">
        <v>7176</v>
      </c>
      <c r="Z2583" t="s">
        <v>7172</v>
      </c>
      <c r="AA2583" t="s">
        <v>7173</v>
      </c>
      <c r="AB2583" t="s">
        <v>7174</v>
      </c>
      <c r="AD2583" t="s">
        <v>7175</v>
      </c>
      <c r="AE2583" t="s">
        <v>359</v>
      </c>
      <c r="AF2583">
        <v>33463</v>
      </c>
      <c r="AG2583" t="s">
        <v>338</v>
      </c>
      <c r="AH2583" t="s">
        <v>530</v>
      </c>
      <c r="AJ2583" t="s">
        <v>7176</v>
      </c>
      <c r="AL2583" t="s">
        <v>339</v>
      </c>
      <c r="AM2583">
        <v>1</v>
      </c>
      <c r="AN2583">
        <v>1</v>
      </c>
      <c r="AO2583">
        <v>5039</v>
      </c>
      <c r="AQ2583">
        <v>124479</v>
      </c>
      <c r="AR2583">
        <v>55300001</v>
      </c>
      <c r="AS2583" t="s">
        <v>3008</v>
      </c>
      <c r="AT2583" t="s">
        <v>153</v>
      </c>
      <c r="AW2583" t="s">
        <v>340</v>
      </c>
      <c r="AX2583" t="s">
        <v>340</v>
      </c>
      <c r="AY2583" t="s">
        <v>382</v>
      </c>
      <c r="AZ2583">
        <v>0</v>
      </c>
      <c r="BY2583" t="s">
        <v>342</v>
      </c>
      <c r="EQ2583">
        <v>253396</v>
      </c>
      <c r="ER2583" t="s">
        <v>7177</v>
      </c>
      <c r="EV2583">
        <v>17287268</v>
      </c>
      <c r="EW2583">
        <v>928</v>
      </c>
      <c r="EX2583">
        <v>220864</v>
      </c>
      <c r="EY2583">
        <v>9.2748999964335493E+25</v>
      </c>
      <c r="EZ2583">
        <v>1</v>
      </c>
      <c r="FC2583">
        <v>55300001</v>
      </c>
      <c r="FD2583" t="s">
        <v>153</v>
      </c>
    </row>
    <row r="2584" spans="1:160" x14ac:dyDescent="0.3">
      <c r="A2584" t="str">
        <f>VLOOKUP(B2584,Table2[],3,FALSE)</f>
        <v>Digital</v>
      </c>
      <c r="B2584" t="str">
        <f>IF(OR(ISNUMBER(FIND("QVC",Z2584)),ISNUMBER(FIND("QVC",AL2584))),"QVC",IF(OR(ISNUMBER(FIND("NCO",H2584)),ISNUMBER(FIND("NCO",Y2584))), "NCO", IF(AL2584="consumer","PMD.com",VLOOKUP(LEFT(H2584,2),Tables!$E$1:$F$11,2,FALSE))))</f>
        <v>PMD.com</v>
      </c>
      <c r="C2584">
        <f t="shared" si="123"/>
        <v>52430001</v>
      </c>
      <c r="D2584">
        <f t="shared" si="124"/>
        <v>1</v>
      </c>
      <c r="E2584" t="str">
        <f t="shared" ca="1" si="122"/>
        <v>shifted orders shipped</v>
      </c>
      <c r="F2584" t="s">
        <v>3539</v>
      </c>
      <c r="G2584" t="s">
        <v>335</v>
      </c>
      <c r="H2584" t="s">
        <v>7178</v>
      </c>
      <c r="I2584" s="6">
        <v>44012.409502314818</v>
      </c>
      <c r="J2584" t="s">
        <v>16</v>
      </c>
      <c r="K2584" s="6">
        <v>44013.390219907407</v>
      </c>
      <c r="M2584" t="s">
        <v>7179</v>
      </c>
      <c r="N2584" t="s">
        <v>7180</v>
      </c>
      <c r="Q2584" t="s">
        <v>1112</v>
      </c>
      <c r="R2584" t="s">
        <v>377</v>
      </c>
      <c r="S2584" t="s">
        <v>7181</v>
      </c>
      <c r="T2584" t="s">
        <v>338</v>
      </c>
      <c r="U2584" t="s">
        <v>530</v>
      </c>
      <c r="W2584" t="s">
        <v>7182</v>
      </c>
      <c r="Z2584" t="s">
        <v>7179</v>
      </c>
      <c r="AA2584" t="s">
        <v>7180</v>
      </c>
      <c r="AD2584" t="s">
        <v>1112</v>
      </c>
      <c r="AE2584" t="s">
        <v>377</v>
      </c>
      <c r="AF2584" t="s">
        <v>7181</v>
      </c>
      <c r="AG2584" t="s">
        <v>338</v>
      </c>
      <c r="AH2584" t="s">
        <v>530</v>
      </c>
      <c r="AJ2584" t="s">
        <v>7182</v>
      </c>
      <c r="AL2584" t="s">
        <v>339</v>
      </c>
      <c r="AM2584">
        <v>1</v>
      </c>
      <c r="AN2584">
        <v>1</v>
      </c>
      <c r="AO2584">
        <v>12063</v>
      </c>
      <c r="AQ2584">
        <v>127155</v>
      </c>
      <c r="AR2584">
        <v>52430001</v>
      </c>
      <c r="AS2584" t="s">
        <v>927</v>
      </c>
      <c r="AT2584" t="s">
        <v>75</v>
      </c>
      <c r="AW2584" t="s">
        <v>340</v>
      </c>
      <c r="AX2584" t="s">
        <v>340</v>
      </c>
      <c r="AY2584" t="s">
        <v>357</v>
      </c>
      <c r="AZ2584" t="s">
        <v>363</v>
      </c>
      <c r="BY2584" t="s">
        <v>342</v>
      </c>
      <c r="EQ2584">
        <v>249990</v>
      </c>
      <c r="ER2584" t="s">
        <v>7183</v>
      </c>
      <c r="EV2584">
        <v>17287465</v>
      </c>
      <c r="EW2584">
        <v>928</v>
      </c>
      <c r="EX2584">
        <v>220908</v>
      </c>
      <c r="EY2584" t="s">
        <v>7184</v>
      </c>
      <c r="EZ2584">
        <v>1</v>
      </c>
      <c r="FC2584">
        <v>95384</v>
      </c>
      <c r="FD2584" t="s">
        <v>3530</v>
      </c>
    </row>
    <row r="2585" spans="1:160" x14ac:dyDescent="0.3">
      <c r="A2585" t="str">
        <f>VLOOKUP(B2585,Table2[],3,FALSE)</f>
        <v>Digital</v>
      </c>
      <c r="B2585" t="str">
        <f>IF(OR(ISNUMBER(FIND("QVC",Z2585)),ISNUMBER(FIND("QVC",AL2585))),"QVC",IF(OR(ISNUMBER(FIND("NCO",H2585)),ISNUMBER(FIND("NCO",Y2585))), "NCO", IF(AL2585="consumer","PMD.com",VLOOKUP(LEFT(H2585,2),Tables!$E$1:$F$11,2,FALSE))))</f>
        <v>PMD.com</v>
      </c>
      <c r="C2585">
        <f t="shared" si="123"/>
        <v>53920001</v>
      </c>
      <c r="D2585">
        <f t="shared" si="124"/>
        <v>1</v>
      </c>
      <c r="E2585" t="str">
        <f t="shared" ca="1" si="122"/>
        <v>shifted orders shipped</v>
      </c>
      <c r="F2585" t="s">
        <v>3539</v>
      </c>
      <c r="G2585" t="s">
        <v>335</v>
      </c>
      <c r="H2585" t="s">
        <v>7178</v>
      </c>
      <c r="I2585" s="6">
        <v>44012.409502314818</v>
      </c>
      <c r="J2585" t="s">
        <v>16</v>
      </c>
      <c r="K2585" s="6">
        <v>44013.390219907407</v>
      </c>
      <c r="M2585" t="s">
        <v>7179</v>
      </c>
      <c r="N2585" t="s">
        <v>7180</v>
      </c>
      <c r="Q2585" t="s">
        <v>1112</v>
      </c>
      <c r="R2585" t="s">
        <v>377</v>
      </c>
      <c r="S2585" t="s">
        <v>7181</v>
      </c>
      <c r="T2585" t="s">
        <v>338</v>
      </c>
      <c r="U2585" t="s">
        <v>530</v>
      </c>
      <c r="W2585" t="s">
        <v>7182</v>
      </c>
      <c r="Z2585" t="s">
        <v>7179</v>
      </c>
      <c r="AA2585" t="s">
        <v>7180</v>
      </c>
      <c r="AD2585" t="s">
        <v>1112</v>
      </c>
      <c r="AE2585" t="s">
        <v>377</v>
      </c>
      <c r="AF2585" t="s">
        <v>7181</v>
      </c>
      <c r="AG2585" t="s">
        <v>338</v>
      </c>
      <c r="AH2585" t="s">
        <v>530</v>
      </c>
      <c r="AJ2585" t="s">
        <v>7182</v>
      </c>
      <c r="AL2585" t="s">
        <v>339</v>
      </c>
      <c r="AM2585">
        <v>1</v>
      </c>
      <c r="AN2585">
        <v>1</v>
      </c>
      <c r="AO2585">
        <v>14899</v>
      </c>
      <c r="AQ2585">
        <v>124468</v>
      </c>
      <c r="AR2585">
        <v>53920001</v>
      </c>
      <c r="AS2585">
        <v>9000000</v>
      </c>
      <c r="AT2585" t="s">
        <v>40</v>
      </c>
      <c r="AW2585" t="s">
        <v>343</v>
      </c>
      <c r="BY2585" t="s">
        <v>342</v>
      </c>
      <c r="EQ2585">
        <v>243396</v>
      </c>
      <c r="ER2585" t="s">
        <v>7183</v>
      </c>
      <c r="EV2585">
        <v>17287465</v>
      </c>
      <c r="EW2585">
        <v>928</v>
      </c>
      <c r="EX2585">
        <v>220908</v>
      </c>
      <c r="EY2585" t="s">
        <v>7184</v>
      </c>
      <c r="EZ2585">
        <v>1</v>
      </c>
      <c r="FC2585">
        <v>95384</v>
      </c>
      <c r="FD2585" t="s">
        <v>3530</v>
      </c>
    </row>
    <row r="2586" spans="1:160" x14ac:dyDescent="0.3">
      <c r="A2586" t="str">
        <f>VLOOKUP(B2586,Table2[],3,FALSE)</f>
        <v>Digital</v>
      </c>
      <c r="B2586" t="str">
        <f>IF(OR(ISNUMBER(FIND("QVC",Z2586)),ISNUMBER(FIND("QVC",AL2586))),"QVC",IF(OR(ISNUMBER(FIND("NCO",H2586)),ISNUMBER(FIND("NCO",Y2586))), "NCO", IF(AL2586="consumer","PMD.com",VLOOKUP(LEFT(H2586,2),Tables!$E$1:$F$11,2,FALSE))))</f>
        <v>PMD.com</v>
      </c>
      <c r="C2586">
        <f t="shared" si="123"/>
        <v>55340001</v>
      </c>
      <c r="D2586">
        <f t="shared" si="124"/>
        <v>2</v>
      </c>
      <c r="E2586" t="str">
        <f t="shared" ca="1" si="122"/>
        <v>shifted orders shipped</v>
      </c>
      <c r="F2586" t="s">
        <v>3539</v>
      </c>
      <c r="G2586" t="s">
        <v>335</v>
      </c>
      <c r="H2586" t="s">
        <v>7178</v>
      </c>
      <c r="I2586" s="6">
        <v>44012.409502314818</v>
      </c>
      <c r="J2586" t="s">
        <v>16</v>
      </c>
      <c r="K2586" s="6">
        <v>44013.390219907407</v>
      </c>
      <c r="M2586" t="s">
        <v>7179</v>
      </c>
      <c r="N2586" t="s">
        <v>7180</v>
      </c>
      <c r="Q2586" t="s">
        <v>1112</v>
      </c>
      <c r="R2586" t="s">
        <v>377</v>
      </c>
      <c r="S2586" t="s">
        <v>7181</v>
      </c>
      <c r="T2586" t="s">
        <v>338</v>
      </c>
      <c r="U2586" t="s">
        <v>530</v>
      </c>
      <c r="W2586" t="s">
        <v>7182</v>
      </c>
      <c r="Z2586" t="s">
        <v>7179</v>
      </c>
      <c r="AA2586" t="s">
        <v>7180</v>
      </c>
      <c r="AD2586" t="s">
        <v>1112</v>
      </c>
      <c r="AE2586" t="s">
        <v>377</v>
      </c>
      <c r="AF2586" t="s">
        <v>7181</v>
      </c>
      <c r="AG2586" t="s">
        <v>338</v>
      </c>
      <c r="AH2586" t="s">
        <v>530</v>
      </c>
      <c r="AJ2586" t="s">
        <v>7182</v>
      </c>
      <c r="AL2586" t="s">
        <v>339</v>
      </c>
      <c r="AM2586">
        <v>2</v>
      </c>
      <c r="AN2586">
        <v>2</v>
      </c>
      <c r="AO2586">
        <v>8241</v>
      </c>
      <c r="AQ2586">
        <v>124480</v>
      </c>
      <c r="AR2586">
        <v>55340001</v>
      </c>
      <c r="AS2586" t="s">
        <v>1955</v>
      </c>
      <c r="AT2586" t="s">
        <v>71</v>
      </c>
      <c r="AW2586" t="s">
        <v>343</v>
      </c>
      <c r="BY2586" t="s">
        <v>342</v>
      </c>
      <c r="EQ2586">
        <v>249139</v>
      </c>
      <c r="ER2586" t="s">
        <v>7183</v>
      </c>
      <c r="EV2586">
        <v>17287465</v>
      </c>
      <c r="EW2586">
        <v>928</v>
      </c>
      <c r="EX2586">
        <v>220908</v>
      </c>
      <c r="EY2586" t="s">
        <v>7184</v>
      </c>
      <c r="EZ2586">
        <v>1</v>
      </c>
      <c r="FC2586">
        <v>55340001</v>
      </c>
      <c r="FD2586" t="s">
        <v>71</v>
      </c>
    </row>
    <row r="2587" spans="1:160" x14ac:dyDescent="0.3">
      <c r="A2587" t="str">
        <f>VLOOKUP(B2587,Table2[],3,FALSE)</f>
        <v>Digital</v>
      </c>
      <c r="B2587" t="str">
        <f>IF(OR(ISNUMBER(FIND("QVC",Z2587)),ISNUMBER(FIND("QVC",AL2587))),"QVC",IF(OR(ISNUMBER(FIND("NCO",H2587)),ISNUMBER(FIND("NCO",Y2587))), "NCO", IF(AL2587="consumer","PMD.com",VLOOKUP(LEFT(H2587,2),Tables!$E$1:$F$11,2,FALSE))))</f>
        <v>PMD.com</v>
      </c>
      <c r="C2587">
        <f t="shared" si="123"/>
        <v>51090030</v>
      </c>
      <c r="D2587">
        <f t="shared" si="124"/>
        <v>1</v>
      </c>
      <c r="E2587" t="str">
        <f t="shared" ca="1" si="122"/>
        <v>shifted orders shipped</v>
      </c>
      <c r="F2587" t="s">
        <v>3539</v>
      </c>
      <c r="G2587" t="s">
        <v>335</v>
      </c>
      <c r="H2587" t="s">
        <v>7178</v>
      </c>
      <c r="I2587" s="6">
        <v>44012.409502314818</v>
      </c>
      <c r="J2587" t="s">
        <v>16</v>
      </c>
      <c r="K2587" s="6">
        <v>44013.390219907407</v>
      </c>
      <c r="M2587" t="s">
        <v>7179</v>
      </c>
      <c r="N2587" t="s">
        <v>7180</v>
      </c>
      <c r="Q2587" t="s">
        <v>1112</v>
      </c>
      <c r="R2587" t="s">
        <v>377</v>
      </c>
      <c r="S2587" t="s">
        <v>7181</v>
      </c>
      <c r="T2587" t="s">
        <v>338</v>
      </c>
      <c r="U2587" t="s">
        <v>530</v>
      </c>
      <c r="W2587" t="s">
        <v>7182</v>
      </c>
      <c r="Z2587" t="s">
        <v>7179</v>
      </c>
      <c r="AA2587" t="s">
        <v>7180</v>
      </c>
      <c r="AD2587" t="s">
        <v>1112</v>
      </c>
      <c r="AE2587" t="s">
        <v>377</v>
      </c>
      <c r="AF2587" t="s">
        <v>7181</v>
      </c>
      <c r="AG2587" t="s">
        <v>338</v>
      </c>
      <c r="AH2587" t="s">
        <v>530</v>
      </c>
      <c r="AJ2587" t="s">
        <v>7182</v>
      </c>
      <c r="AL2587" t="s">
        <v>339</v>
      </c>
      <c r="AM2587">
        <v>1</v>
      </c>
      <c r="AN2587">
        <v>1</v>
      </c>
      <c r="AO2587">
        <v>6688</v>
      </c>
      <c r="AQ2587">
        <v>125960</v>
      </c>
      <c r="AR2587">
        <v>51090030</v>
      </c>
      <c r="AS2587" t="s">
        <v>3043</v>
      </c>
      <c r="AT2587" t="s">
        <v>628</v>
      </c>
      <c r="AW2587" t="s">
        <v>343</v>
      </c>
      <c r="BY2587" t="s">
        <v>342</v>
      </c>
      <c r="BZ2587" t="b">
        <v>0</v>
      </c>
      <c r="EQ2587">
        <v>243047</v>
      </c>
      <c r="ER2587" t="s">
        <v>7183</v>
      </c>
      <c r="EV2587">
        <v>17287465</v>
      </c>
      <c r="EW2587">
        <v>928</v>
      </c>
      <c r="EX2587">
        <v>220908</v>
      </c>
      <c r="EY2587" t="s">
        <v>7184</v>
      </c>
      <c r="EZ2587">
        <v>1</v>
      </c>
      <c r="FC2587">
        <v>95384</v>
      </c>
      <c r="FD2587" t="s">
        <v>3530</v>
      </c>
    </row>
    <row r="2588" spans="1:160" x14ac:dyDescent="0.3">
      <c r="A2588" t="str">
        <f>VLOOKUP(B2588,Table2[],3,FALSE)</f>
        <v>Digital</v>
      </c>
      <c r="B2588" t="str">
        <f>IF(OR(ISNUMBER(FIND("QVC",Z2588)),ISNUMBER(FIND("QVC",AL2588))),"QVC",IF(OR(ISNUMBER(FIND("NCO",H2588)),ISNUMBER(FIND("NCO",Y2588))), "NCO", IF(AL2588="consumer","PMD.com",VLOOKUP(LEFT(H2588,2),Tables!$E$1:$F$11,2,FALSE))))</f>
        <v>PMD.com</v>
      </c>
      <c r="C2588">
        <f t="shared" si="123"/>
        <v>51090030</v>
      </c>
      <c r="D2588">
        <f t="shared" si="124"/>
        <v>1</v>
      </c>
      <c r="E2588" t="str">
        <f t="shared" ca="1" si="122"/>
        <v>shifted orders shipped</v>
      </c>
      <c r="F2588" t="s">
        <v>3539</v>
      </c>
      <c r="G2588" t="s">
        <v>335</v>
      </c>
      <c r="H2588" t="s">
        <v>7185</v>
      </c>
      <c r="I2588" s="6">
        <v>44012.313009259262</v>
      </c>
      <c r="J2588" t="s">
        <v>16</v>
      </c>
      <c r="K2588" s="6">
        <v>44013.3903125</v>
      </c>
      <c r="M2588" t="s">
        <v>7186</v>
      </c>
      <c r="N2588" t="s">
        <v>7187</v>
      </c>
      <c r="Q2588" t="s">
        <v>898</v>
      </c>
      <c r="R2588" t="s">
        <v>381</v>
      </c>
      <c r="S2588" t="s">
        <v>7188</v>
      </c>
      <c r="T2588" t="s">
        <v>338</v>
      </c>
      <c r="U2588" t="s">
        <v>530</v>
      </c>
      <c r="W2588" t="s">
        <v>7189</v>
      </c>
      <c r="Z2588" t="s">
        <v>7186</v>
      </c>
      <c r="AA2588" t="s">
        <v>7187</v>
      </c>
      <c r="AD2588" t="s">
        <v>898</v>
      </c>
      <c r="AE2588" t="s">
        <v>381</v>
      </c>
      <c r="AF2588" t="s">
        <v>7188</v>
      </c>
      <c r="AG2588" t="s">
        <v>338</v>
      </c>
      <c r="AH2588" t="s">
        <v>530</v>
      </c>
      <c r="AJ2588" t="s">
        <v>7189</v>
      </c>
      <c r="AL2588" t="s">
        <v>339</v>
      </c>
      <c r="AM2588">
        <v>1</v>
      </c>
      <c r="AN2588">
        <v>1</v>
      </c>
      <c r="AO2588">
        <v>6688</v>
      </c>
      <c r="AQ2588">
        <v>125960</v>
      </c>
      <c r="AR2588">
        <v>51090030</v>
      </c>
      <c r="AS2588" t="s">
        <v>3043</v>
      </c>
      <c r="AT2588" t="s">
        <v>628</v>
      </c>
      <c r="AW2588" t="s">
        <v>343</v>
      </c>
      <c r="BY2588" t="s">
        <v>342</v>
      </c>
      <c r="BZ2588" t="b">
        <v>0</v>
      </c>
      <c r="EQ2588">
        <v>243047</v>
      </c>
      <c r="ER2588" t="s">
        <v>7190</v>
      </c>
      <c r="EV2588">
        <v>17287263</v>
      </c>
      <c r="EW2588">
        <v>928</v>
      </c>
      <c r="EX2588">
        <v>220859</v>
      </c>
      <c r="EY2588" t="s">
        <v>7191</v>
      </c>
      <c r="EZ2588">
        <v>1</v>
      </c>
      <c r="FC2588">
        <v>95384</v>
      </c>
      <c r="FD2588" t="s">
        <v>3530</v>
      </c>
    </row>
    <row r="2589" spans="1:160" x14ac:dyDescent="0.3">
      <c r="A2589" t="str">
        <f>VLOOKUP(B2589,Table2[],3,FALSE)</f>
        <v>Digital</v>
      </c>
      <c r="B2589" t="str">
        <f>IF(OR(ISNUMBER(FIND("QVC",Z2589)),ISNUMBER(FIND("QVC",AL2589))),"QVC",IF(OR(ISNUMBER(FIND("NCO",H2589)),ISNUMBER(FIND("NCO",Y2589))), "NCO", IF(AL2589="consumer","PMD.com",VLOOKUP(LEFT(H2589,2),Tables!$E$1:$F$11,2,FALSE))))</f>
        <v>PMD.com</v>
      </c>
      <c r="C2589">
        <f t="shared" si="123"/>
        <v>53920001</v>
      </c>
      <c r="D2589">
        <f t="shared" si="124"/>
        <v>1</v>
      </c>
      <c r="E2589" t="str">
        <f t="shared" ca="1" si="122"/>
        <v>shifted orders shipped</v>
      </c>
      <c r="F2589" t="s">
        <v>3539</v>
      </c>
      <c r="G2589" t="s">
        <v>335</v>
      </c>
      <c r="H2589" t="s">
        <v>7185</v>
      </c>
      <c r="I2589" s="6">
        <v>44012.313009259262</v>
      </c>
      <c r="J2589" t="s">
        <v>16</v>
      </c>
      <c r="K2589" s="6">
        <v>44013.3903125</v>
      </c>
      <c r="M2589" t="s">
        <v>7186</v>
      </c>
      <c r="N2589" t="s">
        <v>7187</v>
      </c>
      <c r="Q2589" t="s">
        <v>898</v>
      </c>
      <c r="R2589" t="s">
        <v>381</v>
      </c>
      <c r="S2589" t="s">
        <v>7188</v>
      </c>
      <c r="T2589" t="s">
        <v>338</v>
      </c>
      <c r="U2589" t="s">
        <v>530</v>
      </c>
      <c r="W2589" t="s">
        <v>7189</v>
      </c>
      <c r="Z2589" t="s">
        <v>7186</v>
      </c>
      <c r="AA2589" t="s">
        <v>7187</v>
      </c>
      <c r="AD2589" t="s">
        <v>898</v>
      </c>
      <c r="AE2589" t="s">
        <v>381</v>
      </c>
      <c r="AF2589" t="s">
        <v>7188</v>
      </c>
      <c r="AG2589" t="s">
        <v>338</v>
      </c>
      <c r="AH2589" t="s">
        <v>530</v>
      </c>
      <c r="AJ2589" t="s">
        <v>7189</v>
      </c>
      <c r="AL2589" t="s">
        <v>339</v>
      </c>
      <c r="AM2589">
        <v>1</v>
      </c>
      <c r="AN2589">
        <v>1</v>
      </c>
      <c r="AO2589">
        <v>14899</v>
      </c>
      <c r="AQ2589">
        <v>124468</v>
      </c>
      <c r="AR2589">
        <v>53920001</v>
      </c>
      <c r="AS2589">
        <v>9000000</v>
      </c>
      <c r="AT2589" t="s">
        <v>40</v>
      </c>
      <c r="AW2589" t="s">
        <v>343</v>
      </c>
      <c r="BY2589" t="s">
        <v>342</v>
      </c>
      <c r="EQ2589">
        <v>243396</v>
      </c>
      <c r="ER2589" t="s">
        <v>7190</v>
      </c>
      <c r="EV2589">
        <v>17287263</v>
      </c>
      <c r="EW2589">
        <v>928</v>
      </c>
      <c r="EX2589">
        <v>220859</v>
      </c>
      <c r="EY2589" t="s">
        <v>7191</v>
      </c>
      <c r="EZ2589">
        <v>1</v>
      </c>
      <c r="FC2589">
        <v>95384</v>
      </c>
      <c r="FD2589" t="s">
        <v>3530</v>
      </c>
    </row>
    <row r="2590" spans="1:160" x14ac:dyDescent="0.3">
      <c r="A2590" t="str">
        <f>VLOOKUP(B2590,Table2[],3,FALSE)</f>
        <v>Digital</v>
      </c>
      <c r="B2590" t="str">
        <f>IF(OR(ISNUMBER(FIND("QVC",Z2590)),ISNUMBER(FIND("QVC",AL2590))),"QVC",IF(OR(ISNUMBER(FIND("NCO",H2590)),ISNUMBER(FIND("NCO",Y2590))), "NCO", IF(AL2590="consumer","PMD.com",VLOOKUP(LEFT(H2590,2),Tables!$E$1:$F$11,2,FALSE))))</f>
        <v>PMD.com</v>
      </c>
      <c r="C2590">
        <f t="shared" si="123"/>
        <v>58030001</v>
      </c>
      <c r="D2590">
        <f t="shared" si="124"/>
        <v>1</v>
      </c>
      <c r="E2590" t="str">
        <f t="shared" ca="1" si="122"/>
        <v>shifted orders shipped</v>
      </c>
      <c r="F2590" t="s">
        <v>3539</v>
      </c>
      <c r="G2590" t="s">
        <v>335</v>
      </c>
      <c r="H2590" t="s">
        <v>7185</v>
      </c>
      <c r="I2590" s="6">
        <v>44012.313009259262</v>
      </c>
      <c r="J2590" t="s">
        <v>16</v>
      </c>
      <c r="K2590" s="6">
        <v>44013.3903125</v>
      </c>
      <c r="M2590" t="s">
        <v>7186</v>
      </c>
      <c r="N2590" t="s">
        <v>7187</v>
      </c>
      <c r="Q2590" t="s">
        <v>898</v>
      </c>
      <c r="R2590" t="s">
        <v>381</v>
      </c>
      <c r="S2590" t="s">
        <v>7188</v>
      </c>
      <c r="T2590" t="s">
        <v>338</v>
      </c>
      <c r="U2590" t="s">
        <v>530</v>
      </c>
      <c r="W2590" t="s">
        <v>7189</v>
      </c>
      <c r="Z2590" t="s">
        <v>7186</v>
      </c>
      <c r="AA2590" t="s">
        <v>7187</v>
      </c>
      <c r="AD2590" t="s">
        <v>898</v>
      </c>
      <c r="AE2590" t="s">
        <v>381</v>
      </c>
      <c r="AF2590" t="s">
        <v>7188</v>
      </c>
      <c r="AG2590" t="s">
        <v>338</v>
      </c>
      <c r="AH2590" t="s">
        <v>530</v>
      </c>
      <c r="AJ2590" t="s">
        <v>7189</v>
      </c>
      <c r="AL2590" t="s">
        <v>339</v>
      </c>
      <c r="AM2590">
        <v>1</v>
      </c>
      <c r="AN2590">
        <v>1</v>
      </c>
      <c r="AO2590">
        <v>9621</v>
      </c>
      <c r="AQ2590">
        <v>124483</v>
      </c>
      <c r="AR2590">
        <v>58030001</v>
      </c>
      <c r="AS2590" t="s">
        <v>1761</v>
      </c>
      <c r="AT2590" t="s">
        <v>36</v>
      </c>
      <c r="AW2590" t="s">
        <v>340</v>
      </c>
      <c r="AX2590" t="s">
        <v>340</v>
      </c>
      <c r="AY2590" t="s">
        <v>382</v>
      </c>
      <c r="AZ2590" t="s">
        <v>383</v>
      </c>
      <c r="BY2590" t="s">
        <v>342</v>
      </c>
      <c r="EQ2590">
        <v>243289</v>
      </c>
      <c r="ER2590" t="s">
        <v>7190</v>
      </c>
      <c r="EV2590">
        <v>17287263</v>
      </c>
      <c r="EW2590">
        <v>928</v>
      </c>
      <c r="EX2590">
        <v>220859</v>
      </c>
      <c r="EY2590" t="s">
        <v>7191</v>
      </c>
      <c r="EZ2590">
        <v>1</v>
      </c>
      <c r="FC2590">
        <v>58030001</v>
      </c>
      <c r="FD2590" t="s">
        <v>36</v>
      </c>
    </row>
    <row r="2591" spans="1:160" x14ac:dyDescent="0.3">
      <c r="A2591" t="str">
        <f>VLOOKUP(B2591,Table2[],3,FALSE)</f>
        <v>Digital</v>
      </c>
      <c r="B2591" t="str">
        <f>IF(OR(ISNUMBER(FIND("QVC",Z2591)),ISNUMBER(FIND("QVC",AL2591))),"QVC",IF(OR(ISNUMBER(FIND("NCO",H2591)),ISNUMBER(FIND("NCO",Y2591))), "NCO", IF(AL2591="consumer","PMD.com",VLOOKUP(LEFT(H2591,2),Tables!$E$1:$F$11,2,FALSE))))</f>
        <v>PMD.com</v>
      </c>
      <c r="C2591">
        <f t="shared" si="123"/>
        <v>52430001</v>
      </c>
      <c r="D2591">
        <f t="shared" si="124"/>
        <v>1</v>
      </c>
      <c r="E2591" t="str">
        <f t="shared" ca="1" si="122"/>
        <v>shifted orders shipped</v>
      </c>
      <c r="F2591" t="s">
        <v>3539</v>
      </c>
      <c r="G2591" t="s">
        <v>335</v>
      </c>
      <c r="H2591" t="s">
        <v>7185</v>
      </c>
      <c r="I2591" s="6">
        <v>44012.313009259262</v>
      </c>
      <c r="J2591" t="s">
        <v>16</v>
      </c>
      <c r="K2591" s="6">
        <v>44013.3903125</v>
      </c>
      <c r="M2591" t="s">
        <v>7186</v>
      </c>
      <c r="N2591" t="s">
        <v>7187</v>
      </c>
      <c r="Q2591" t="s">
        <v>898</v>
      </c>
      <c r="R2591" t="s">
        <v>381</v>
      </c>
      <c r="S2591" t="s">
        <v>7188</v>
      </c>
      <c r="T2591" t="s">
        <v>338</v>
      </c>
      <c r="U2591" t="s">
        <v>530</v>
      </c>
      <c r="W2591" t="s">
        <v>7189</v>
      </c>
      <c r="Z2591" t="s">
        <v>7186</v>
      </c>
      <c r="AA2591" t="s">
        <v>7187</v>
      </c>
      <c r="AD2591" t="s">
        <v>898</v>
      </c>
      <c r="AE2591" t="s">
        <v>381</v>
      </c>
      <c r="AF2591" t="s">
        <v>7188</v>
      </c>
      <c r="AG2591" t="s">
        <v>338</v>
      </c>
      <c r="AH2591" t="s">
        <v>530</v>
      </c>
      <c r="AJ2591" t="s">
        <v>7189</v>
      </c>
      <c r="AL2591" t="s">
        <v>339</v>
      </c>
      <c r="AM2591">
        <v>1</v>
      </c>
      <c r="AN2591">
        <v>1</v>
      </c>
      <c r="AO2591">
        <v>12063</v>
      </c>
      <c r="AQ2591">
        <v>127155</v>
      </c>
      <c r="AR2591">
        <v>52430001</v>
      </c>
      <c r="AS2591" t="s">
        <v>927</v>
      </c>
      <c r="AT2591" t="s">
        <v>75</v>
      </c>
      <c r="AW2591" t="s">
        <v>340</v>
      </c>
      <c r="AX2591" t="s">
        <v>340</v>
      </c>
      <c r="AY2591" t="s">
        <v>357</v>
      </c>
      <c r="AZ2591" t="s">
        <v>363</v>
      </c>
      <c r="BY2591" t="s">
        <v>342</v>
      </c>
      <c r="EQ2591">
        <v>249990</v>
      </c>
      <c r="ER2591" t="s">
        <v>7190</v>
      </c>
      <c r="EV2591">
        <v>17287263</v>
      </c>
      <c r="EW2591">
        <v>928</v>
      </c>
      <c r="EX2591">
        <v>220859</v>
      </c>
      <c r="EY2591" t="s">
        <v>7191</v>
      </c>
      <c r="EZ2591">
        <v>1</v>
      </c>
      <c r="FC2591">
        <v>95384</v>
      </c>
      <c r="FD2591" t="s">
        <v>3530</v>
      </c>
    </row>
    <row r="2592" spans="1:160" x14ac:dyDescent="0.3">
      <c r="A2592" t="str">
        <f>VLOOKUP(B2592,Table2[],3,FALSE)</f>
        <v>Digital</v>
      </c>
      <c r="B2592" t="str">
        <f>IF(OR(ISNUMBER(FIND("QVC",Z2592)),ISNUMBER(FIND("QVC",AL2592))),"QVC",IF(OR(ISNUMBER(FIND("NCO",H2592)),ISNUMBER(FIND("NCO",Y2592))), "NCO", IF(AL2592="consumer","PMD.com",VLOOKUP(LEFT(H2592,2),Tables!$E$1:$F$11,2,FALSE))))</f>
        <v>PMD.com</v>
      </c>
      <c r="C2592">
        <f t="shared" si="123"/>
        <v>53990001</v>
      </c>
      <c r="D2592">
        <f t="shared" si="124"/>
        <v>1</v>
      </c>
      <c r="E2592" t="str">
        <f t="shared" ca="1" si="122"/>
        <v>shifted orders shipped</v>
      </c>
      <c r="F2592" t="s">
        <v>3539</v>
      </c>
      <c r="G2592" t="s">
        <v>335</v>
      </c>
      <c r="H2592" t="s">
        <v>7185</v>
      </c>
      <c r="I2592" s="6">
        <v>44012.313009259262</v>
      </c>
      <c r="J2592" t="s">
        <v>16</v>
      </c>
      <c r="K2592" s="6">
        <v>44013.3903125</v>
      </c>
      <c r="M2592" t="s">
        <v>7186</v>
      </c>
      <c r="N2592" t="s">
        <v>7187</v>
      </c>
      <c r="Q2592" t="s">
        <v>898</v>
      </c>
      <c r="R2592" t="s">
        <v>381</v>
      </c>
      <c r="S2592" t="s">
        <v>7188</v>
      </c>
      <c r="T2592" t="s">
        <v>338</v>
      </c>
      <c r="U2592" t="s">
        <v>530</v>
      </c>
      <c r="W2592" t="s">
        <v>7189</v>
      </c>
      <c r="Z2592" t="s">
        <v>7186</v>
      </c>
      <c r="AA2592" t="s">
        <v>7187</v>
      </c>
      <c r="AD2592" t="s">
        <v>898</v>
      </c>
      <c r="AE2592" t="s">
        <v>381</v>
      </c>
      <c r="AF2592" t="s">
        <v>7188</v>
      </c>
      <c r="AG2592" t="s">
        <v>338</v>
      </c>
      <c r="AH2592" t="s">
        <v>530</v>
      </c>
      <c r="AJ2592" t="s">
        <v>7189</v>
      </c>
      <c r="AL2592" t="s">
        <v>339</v>
      </c>
      <c r="AM2592">
        <v>1</v>
      </c>
      <c r="AN2592">
        <v>1</v>
      </c>
      <c r="AO2592">
        <v>14448</v>
      </c>
      <c r="AQ2592">
        <v>124474</v>
      </c>
      <c r="AR2592">
        <v>53990001</v>
      </c>
      <c r="AS2592" t="s">
        <v>1735</v>
      </c>
      <c r="AT2592" t="s">
        <v>111</v>
      </c>
      <c r="AW2592" t="s">
        <v>343</v>
      </c>
      <c r="BY2592" t="s">
        <v>342</v>
      </c>
      <c r="EQ2592">
        <v>253300</v>
      </c>
      <c r="ER2592" t="s">
        <v>7190</v>
      </c>
      <c r="EV2592">
        <v>17287263</v>
      </c>
      <c r="EW2592">
        <v>928</v>
      </c>
      <c r="EX2592">
        <v>220859</v>
      </c>
      <c r="EY2592" t="s">
        <v>7191</v>
      </c>
      <c r="EZ2592">
        <v>1</v>
      </c>
      <c r="FC2592">
        <v>53990001</v>
      </c>
      <c r="FD2592" t="s">
        <v>111</v>
      </c>
    </row>
    <row r="2593" spans="1:160" x14ac:dyDescent="0.3">
      <c r="A2593" t="str">
        <f>VLOOKUP(B2593,Table2[],3,FALSE)</f>
        <v>Digital</v>
      </c>
      <c r="B2593" t="str">
        <f>IF(OR(ISNUMBER(FIND("QVC",Z2593)),ISNUMBER(FIND("QVC",AL2593))),"QVC",IF(OR(ISNUMBER(FIND("NCO",H2593)),ISNUMBER(FIND("NCO",Y2593))), "NCO", IF(AL2593="consumer","PMD.com",VLOOKUP(LEFT(H2593,2),Tables!$E$1:$F$11,2,FALSE))))</f>
        <v>PMD.com</v>
      </c>
      <c r="C2593">
        <f t="shared" si="123"/>
        <v>53710001</v>
      </c>
      <c r="D2593">
        <f t="shared" si="124"/>
        <v>1</v>
      </c>
      <c r="E2593" t="str">
        <f t="shared" ca="1" si="122"/>
        <v>shifted orders shipped</v>
      </c>
      <c r="F2593" t="s">
        <v>3539</v>
      </c>
      <c r="G2593" t="s">
        <v>335</v>
      </c>
      <c r="H2593" t="s">
        <v>7185</v>
      </c>
      <c r="I2593" s="6">
        <v>44012.313009259262</v>
      </c>
      <c r="J2593" t="s">
        <v>16</v>
      </c>
      <c r="K2593" s="6">
        <v>44013.3903125</v>
      </c>
      <c r="M2593" t="s">
        <v>7186</v>
      </c>
      <c r="N2593" t="s">
        <v>7187</v>
      </c>
      <c r="Q2593" t="s">
        <v>898</v>
      </c>
      <c r="R2593" t="s">
        <v>381</v>
      </c>
      <c r="S2593" t="s">
        <v>7188</v>
      </c>
      <c r="T2593" t="s">
        <v>338</v>
      </c>
      <c r="U2593" t="s">
        <v>530</v>
      </c>
      <c r="W2593" t="s">
        <v>7189</v>
      </c>
      <c r="Z2593" t="s">
        <v>7186</v>
      </c>
      <c r="AA2593" t="s">
        <v>7187</v>
      </c>
      <c r="AD2593" t="s">
        <v>898</v>
      </c>
      <c r="AE2593" t="s">
        <v>381</v>
      </c>
      <c r="AF2593" t="s">
        <v>7188</v>
      </c>
      <c r="AG2593" t="s">
        <v>338</v>
      </c>
      <c r="AH2593" t="s">
        <v>530</v>
      </c>
      <c r="AJ2593" t="s">
        <v>7189</v>
      </c>
      <c r="AL2593" t="s">
        <v>339</v>
      </c>
      <c r="AM2593">
        <v>1</v>
      </c>
      <c r="AN2593">
        <v>1</v>
      </c>
      <c r="AO2593">
        <v>4902</v>
      </c>
      <c r="AQ2593">
        <v>124454</v>
      </c>
      <c r="AR2593">
        <v>53710001</v>
      </c>
      <c r="AS2593" t="s">
        <v>1873</v>
      </c>
      <c r="AT2593" t="s">
        <v>66</v>
      </c>
      <c r="AW2593" t="s">
        <v>343</v>
      </c>
      <c r="EQ2593">
        <v>248267</v>
      </c>
      <c r="ER2593" t="s">
        <v>7190</v>
      </c>
      <c r="EV2593">
        <v>17287263</v>
      </c>
      <c r="EW2593">
        <v>928</v>
      </c>
      <c r="EX2593">
        <v>220859</v>
      </c>
      <c r="EY2593" t="s">
        <v>7191</v>
      </c>
      <c r="EZ2593">
        <v>1</v>
      </c>
      <c r="FC2593">
        <v>53710001</v>
      </c>
      <c r="FD2593" t="s">
        <v>66</v>
      </c>
    </row>
    <row r="2594" spans="1:160" x14ac:dyDescent="0.3">
      <c r="A2594" t="str">
        <f>VLOOKUP(B2594,Table2[],3,FALSE)</f>
        <v>Digital</v>
      </c>
      <c r="B2594" t="str">
        <f>IF(OR(ISNUMBER(FIND("QVC",Z2594)),ISNUMBER(FIND("QVC",AL2594))),"QVC",IF(OR(ISNUMBER(FIND("NCO",H2594)),ISNUMBER(FIND("NCO",Y2594))), "NCO", IF(AL2594="consumer","PMD.com",VLOOKUP(LEFT(H2594,2),Tables!$E$1:$F$11,2,FALSE))))</f>
        <v>PMD.com</v>
      </c>
      <c r="C2594">
        <f t="shared" si="123"/>
        <v>57090001</v>
      </c>
      <c r="D2594">
        <f t="shared" si="124"/>
        <v>1</v>
      </c>
      <c r="E2594" t="str">
        <f t="shared" ca="1" si="122"/>
        <v>shifted orders shipped</v>
      </c>
      <c r="F2594" t="s">
        <v>3539</v>
      </c>
      <c r="G2594" t="s">
        <v>335</v>
      </c>
      <c r="H2594" t="s">
        <v>2801</v>
      </c>
      <c r="I2594" s="6">
        <v>44008.664178240739</v>
      </c>
      <c r="J2594" t="s">
        <v>16</v>
      </c>
      <c r="K2594" s="6">
        <v>44013.390752314815</v>
      </c>
      <c r="M2594" t="s">
        <v>1151</v>
      </c>
      <c r="N2594" t="s">
        <v>2254</v>
      </c>
      <c r="O2594" t="s">
        <v>550</v>
      </c>
      <c r="Q2594" t="s">
        <v>527</v>
      </c>
      <c r="R2594" t="s">
        <v>365</v>
      </c>
      <c r="S2594">
        <v>95928</v>
      </c>
      <c r="T2594" t="s">
        <v>338</v>
      </c>
      <c r="U2594" t="s">
        <v>530</v>
      </c>
      <c r="W2594" t="s">
        <v>1099</v>
      </c>
      <c r="Z2594" t="s">
        <v>1151</v>
      </c>
      <c r="AA2594" t="s">
        <v>2254</v>
      </c>
      <c r="AB2594" t="s">
        <v>550</v>
      </c>
      <c r="AD2594" t="s">
        <v>527</v>
      </c>
      <c r="AE2594" t="s">
        <v>365</v>
      </c>
      <c r="AF2594">
        <v>95928</v>
      </c>
      <c r="AG2594" t="s">
        <v>338</v>
      </c>
      <c r="AH2594" t="s">
        <v>530</v>
      </c>
      <c r="AJ2594" t="s">
        <v>1099</v>
      </c>
      <c r="AL2594" t="s">
        <v>339</v>
      </c>
      <c r="AM2594">
        <v>1</v>
      </c>
      <c r="AN2594">
        <v>1</v>
      </c>
      <c r="AO2594">
        <v>2258</v>
      </c>
      <c r="AQ2594">
        <v>127089</v>
      </c>
      <c r="AR2594">
        <v>57090001</v>
      </c>
      <c r="AT2594" t="s">
        <v>1419</v>
      </c>
      <c r="AW2594" t="s">
        <v>340</v>
      </c>
      <c r="AX2594" t="s">
        <v>340</v>
      </c>
      <c r="AY2594" t="s">
        <v>348</v>
      </c>
      <c r="AZ2594" t="s">
        <v>1418</v>
      </c>
      <c r="BY2594" t="s">
        <v>342</v>
      </c>
      <c r="EQ2594">
        <v>248021</v>
      </c>
      <c r="ER2594" t="s">
        <v>2802</v>
      </c>
      <c r="EV2594">
        <v>17285130</v>
      </c>
      <c r="EW2594">
        <v>928</v>
      </c>
      <c r="EX2594">
        <v>219606</v>
      </c>
      <c r="EY2594" t="s">
        <v>7192</v>
      </c>
      <c r="EZ2594">
        <v>1</v>
      </c>
      <c r="FC2594">
        <v>95383</v>
      </c>
      <c r="FD2594" t="s">
        <v>1417</v>
      </c>
    </row>
    <row r="2595" spans="1:160" x14ac:dyDescent="0.3">
      <c r="A2595" t="str">
        <f>VLOOKUP(B2595,Table2[],3,FALSE)</f>
        <v>Digital</v>
      </c>
      <c r="B2595" t="str">
        <f>IF(OR(ISNUMBER(FIND("QVC",Z2595)),ISNUMBER(FIND("QVC",AL2595))),"QVC",IF(OR(ISNUMBER(FIND("NCO",H2595)),ISNUMBER(FIND("NCO",Y2595))), "NCO", IF(AL2595="consumer","PMD.com",VLOOKUP(LEFT(H2595,2),Tables!$E$1:$F$11,2,FALSE))))</f>
        <v>PMD.com</v>
      </c>
      <c r="C2595">
        <f t="shared" si="123"/>
        <v>53900001</v>
      </c>
      <c r="D2595">
        <f t="shared" si="124"/>
        <v>1</v>
      </c>
      <c r="E2595" t="str">
        <f t="shared" ca="1" si="122"/>
        <v>shifted orders shipped</v>
      </c>
      <c r="F2595" t="s">
        <v>3539</v>
      </c>
      <c r="G2595" t="s">
        <v>335</v>
      </c>
      <c r="H2595" t="s">
        <v>2801</v>
      </c>
      <c r="I2595" s="6">
        <v>44008.664178240739</v>
      </c>
      <c r="J2595" t="s">
        <v>16</v>
      </c>
      <c r="K2595" s="6">
        <v>44013.390752314815</v>
      </c>
      <c r="M2595" t="s">
        <v>1151</v>
      </c>
      <c r="N2595" t="s">
        <v>2254</v>
      </c>
      <c r="O2595" t="s">
        <v>550</v>
      </c>
      <c r="Q2595" t="s">
        <v>527</v>
      </c>
      <c r="R2595" t="s">
        <v>365</v>
      </c>
      <c r="S2595">
        <v>95928</v>
      </c>
      <c r="T2595" t="s">
        <v>338</v>
      </c>
      <c r="U2595" t="s">
        <v>530</v>
      </c>
      <c r="W2595" t="s">
        <v>1099</v>
      </c>
      <c r="Z2595" t="s">
        <v>1151</v>
      </c>
      <c r="AA2595" t="s">
        <v>2254</v>
      </c>
      <c r="AB2595" t="s">
        <v>550</v>
      </c>
      <c r="AD2595" t="s">
        <v>527</v>
      </c>
      <c r="AE2595" t="s">
        <v>365</v>
      </c>
      <c r="AF2595">
        <v>95928</v>
      </c>
      <c r="AG2595" t="s">
        <v>338</v>
      </c>
      <c r="AH2595" t="s">
        <v>530</v>
      </c>
      <c r="AJ2595" t="s">
        <v>1099</v>
      </c>
      <c r="AL2595" t="s">
        <v>339</v>
      </c>
      <c r="AM2595">
        <v>1</v>
      </c>
      <c r="AN2595">
        <v>1</v>
      </c>
      <c r="AO2595">
        <v>31217</v>
      </c>
      <c r="AQ2595">
        <v>124466</v>
      </c>
      <c r="AR2595">
        <v>53900001</v>
      </c>
      <c r="AS2595" t="s">
        <v>1697</v>
      </c>
      <c r="AT2595" t="s">
        <v>104</v>
      </c>
      <c r="AW2595" t="s">
        <v>343</v>
      </c>
      <c r="BY2595" t="s">
        <v>342</v>
      </c>
      <c r="EQ2595">
        <v>247378</v>
      </c>
      <c r="ER2595" t="s">
        <v>2802</v>
      </c>
      <c r="EV2595">
        <v>17285130</v>
      </c>
      <c r="EW2595">
        <v>928</v>
      </c>
      <c r="EX2595">
        <v>219606</v>
      </c>
      <c r="EY2595" t="s">
        <v>7192</v>
      </c>
      <c r="EZ2595">
        <v>1</v>
      </c>
      <c r="FC2595">
        <v>95383</v>
      </c>
      <c r="FD2595" t="s">
        <v>1417</v>
      </c>
    </row>
    <row r="2596" spans="1:160" x14ac:dyDescent="0.3">
      <c r="A2596" t="str">
        <f>VLOOKUP(B2596,Table2[],3,FALSE)</f>
        <v>Digital</v>
      </c>
      <c r="B2596" t="str">
        <f>IF(OR(ISNUMBER(FIND("QVC",Z2596)),ISNUMBER(FIND("QVC",AL2596))),"QVC",IF(OR(ISNUMBER(FIND("NCO",H2596)),ISNUMBER(FIND("NCO",Y2596))), "NCO", IF(AL2596="consumer","PMD.com",VLOOKUP(LEFT(H2596,2),Tables!$E$1:$F$11,2,FALSE))))</f>
        <v>PMD.com</v>
      </c>
      <c r="C2596">
        <f t="shared" si="123"/>
        <v>57110001</v>
      </c>
      <c r="D2596">
        <f t="shared" si="124"/>
        <v>1</v>
      </c>
      <c r="E2596" t="str">
        <f t="shared" ca="1" si="122"/>
        <v>shifted orders shipped</v>
      </c>
      <c r="F2596" t="s">
        <v>3539</v>
      </c>
      <c r="G2596" t="s">
        <v>335</v>
      </c>
      <c r="H2596" t="s">
        <v>2801</v>
      </c>
      <c r="I2596" s="6">
        <v>44008.664178240739</v>
      </c>
      <c r="J2596" t="s">
        <v>16</v>
      </c>
      <c r="K2596" s="6">
        <v>44013.390752314815</v>
      </c>
      <c r="M2596" t="s">
        <v>1151</v>
      </c>
      <c r="N2596" t="s">
        <v>2254</v>
      </c>
      <c r="O2596" t="s">
        <v>550</v>
      </c>
      <c r="Q2596" t="s">
        <v>527</v>
      </c>
      <c r="R2596" t="s">
        <v>365</v>
      </c>
      <c r="S2596">
        <v>95928</v>
      </c>
      <c r="T2596" t="s">
        <v>338</v>
      </c>
      <c r="U2596" t="s">
        <v>530</v>
      </c>
      <c r="W2596" t="s">
        <v>1099</v>
      </c>
      <c r="Z2596" t="s">
        <v>1151</v>
      </c>
      <c r="AA2596" t="s">
        <v>2254</v>
      </c>
      <c r="AB2596" t="s">
        <v>550</v>
      </c>
      <c r="AD2596" t="s">
        <v>527</v>
      </c>
      <c r="AE2596" t="s">
        <v>365</v>
      </c>
      <c r="AF2596">
        <v>95928</v>
      </c>
      <c r="AG2596" t="s">
        <v>338</v>
      </c>
      <c r="AH2596" t="s">
        <v>530</v>
      </c>
      <c r="AJ2596" t="s">
        <v>1099</v>
      </c>
      <c r="AL2596" t="s">
        <v>339</v>
      </c>
      <c r="AM2596">
        <v>1</v>
      </c>
      <c r="AN2596">
        <v>1</v>
      </c>
      <c r="AO2596">
        <v>2258</v>
      </c>
      <c r="AQ2596">
        <v>127091</v>
      </c>
      <c r="AR2596">
        <v>57110001</v>
      </c>
      <c r="AT2596" t="s">
        <v>1332</v>
      </c>
      <c r="AW2596" t="s">
        <v>340</v>
      </c>
      <c r="AX2596" t="s">
        <v>340</v>
      </c>
      <c r="AY2596" t="s">
        <v>348</v>
      </c>
      <c r="AZ2596" t="s">
        <v>1418</v>
      </c>
      <c r="BY2596" t="s">
        <v>342</v>
      </c>
      <c r="EQ2596">
        <v>248023</v>
      </c>
      <c r="ER2596" t="s">
        <v>2802</v>
      </c>
      <c r="EV2596">
        <v>17285130</v>
      </c>
      <c r="EW2596">
        <v>928</v>
      </c>
      <c r="EX2596">
        <v>219606</v>
      </c>
      <c r="EY2596" t="s">
        <v>7192</v>
      </c>
      <c r="EZ2596">
        <v>1</v>
      </c>
      <c r="FC2596">
        <v>95383</v>
      </c>
      <c r="FD2596" t="s">
        <v>1417</v>
      </c>
    </row>
    <row r="2597" spans="1:160" x14ac:dyDescent="0.3">
      <c r="A2597" t="str">
        <f>VLOOKUP(B2597,Table2[],3,FALSE)</f>
        <v>Digital</v>
      </c>
      <c r="B2597" t="str">
        <f>IF(OR(ISNUMBER(FIND("QVC",Z2597)),ISNUMBER(FIND("QVC",AL2597))),"QVC",IF(OR(ISNUMBER(FIND("NCO",H2597)),ISNUMBER(FIND("NCO",Y2597))), "NCO", IF(AL2597="consumer","PMD.com",VLOOKUP(LEFT(H2597,2),Tables!$E$1:$F$11,2,FALSE))))</f>
        <v>PMD.com</v>
      </c>
      <c r="C2597">
        <f t="shared" si="123"/>
        <v>57100001</v>
      </c>
      <c r="D2597">
        <f t="shared" si="124"/>
        <v>1</v>
      </c>
      <c r="E2597" t="str">
        <f t="shared" ca="1" si="122"/>
        <v>shifted orders shipped</v>
      </c>
      <c r="F2597" t="s">
        <v>3539</v>
      </c>
      <c r="G2597" t="s">
        <v>335</v>
      </c>
      <c r="H2597" t="s">
        <v>2801</v>
      </c>
      <c r="I2597" s="6">
        <v>44008.664178240739</v>
      </c>
      <c r="J2597" t="s">
        <v>16</v>
      </c>
      <c r="K2597" s="6">
        <v>44013.390752314815</v>
      </c>
      <c r="M2597" t="s">
        <v>1151</v>
      </c>
      <c r="N2597" t="s">
        <v>2254</v>
      </c>
      <c r="O2597" t="s">
        <v>550</v>
      </c>
      <c r="Q2597" t="s">
        <v>527</v>
      </c>
      <c r="R2597" t="s">
        <v>365</v>
      </c>
      <c r="S2597">
        <v>95928</v>
      </c>
      <c r="T2597" t="s">
        <v>338</v>
      </c>
      <c r="U2597" t="s">
        <v>530</v>
      </c>
      <c r="W2597" t="s">
        <v>1099</v>
      </c>
      <c r="Z2597" t="s">
        <v>1151</v>
      </c>
      <c r="AA2597" t="s">
        <v>2254</v>
      </c>
      <c r="AB2597" t="s">
        <v>550</v>
      </c>
      <c r="AD2597" t="s">
        <v>527</v>
      </c>
      <c r="AE2597" t="s">
        <v>365</v>
      </c>
      <c r="AF2597">
        <v>95928</v>
      </c>
      <c r="AG2597" t="s">
        <v>338</v>
      </c>
      <c r="AH2597" t="s">
        <v>530</v>
      </c>
      <c r="AJ2597" t="s">
        <v>1099</v>
      </c>
      <c r="AL2597" t="s">
        <v>339</v>
      </c>
      <c r="AM2597">
        <v>1</v>
      </c>
      <c r="AN2597">
        <v>1</v>
      </c>
      <c r="AO2597">
        <v>2241</v>
      </c>
      <c r="AQ2597">
        <v>127090</v>
      </c>
      <c r="AR2597">
        <v>57100001</v>
      </c>
      <c r="AT2597" t="s">
        <v>1420</v>
      </c>
      <c r="AW2597" t="s">
        <v>340</v>
      </c>
      <c r="AX2597" t="s">
        <v>340</v>
      </c>
      <c r="AY2597" t="s">
        <v>348</v>
      </c>
      <c r="AZ2597" t="s">
        <v>1064</v>
      </c>
      <c r="BY2597" t="s">
        <v>342</v>
      </c>
      <c r="BZ2597" t="b">
        <v>0</v>
      </c>
      <c r="EQ2597">
        <v>248022</v>
      </c>
      <c r="ER2597" t="s">
        <v>2802</v>
      </c>
      <c r="EV2597">
        <v>17285130</v>
      </c>
      <c r="EW2597">
        <v>928</v>
      </c>
      <c r="EX2597">
        <v>219606</v>
      </c>
      <c r="EY2597" t="s">
        <v>7192</v>
      </c>
      <c r="EZ2597">
        <v>1</v>
      </c>
      <c r="FC2597">
        <v>95383</v>
      </c>
      <c r="FD2597" t="s">
        <v>1417</v>
      </c>
    </row>
    <row r="2598" spans="1:160" x14ac:dyDescent="0.3">
      <c r="A2598" t="str">
        <f>VLOOKUP(B2598,Table2[],3,FALSE)</f>
        <v>Digital</v>
      </c>
      <c r="B2598" t="str">
        <f>IF(OR(ISNUMBER(FIND("QVC",Z2598)),ISNUMBER(FIND("QVC",AL2598))),"QVC",IF(OR(ISNUMBER(FIND("NCO",H2598)),ISNUMBER(FIND("NCO",Y2598))), "NCO", IF(AL2598="consumer","PMD.com",VLOOKUP(LEFT(H2598,2),Tables!$E$1:$F$11,2,FALSE))))</f>
        <v>PMD.com</v>
      </c>
      <c r="C2598">
        <f t="shared" si="123"/>
        <v>51090030</v>
      </c>
      <c r="D2598">
        <f t="shared" si="124"/>
        <v>1</v>
      </c>
      <c r="E2598" t="str">
        <f t="shared" ca="1" si="122"/>
        <v>shifted orders shipped</v>
      </c>
      <c r="F2598" t="s">
        <v>3539</v>
      </c>
      <c r="G2598" t="s">
        <v>335</v>
      </c>
      <c r="H2598" t="s">
        <v>2801</v>
      </c>
      <c r="I2598" s="6">
        <v>44008.664178240739</v>
      </c>
      <c r="J2598" t="s">
        <v>16</v>
      </c>
      <c r="K2598" s="6">
        <v>44013.390752314815</v>
      </c>
      <c r="M2598" t="s">
        <v>1151</v>
      </c>
      <c r="N2598" t="s">
        <v>2254</v>
      </c>
      <c r="O2598" t="s">
        <v>550</v>
      </c>
      <c r="Q2598" t="s">
        <v>527</v>
      </c>
      <c r="R2598" t="s">
        <v>365</v>
      </c>
      <c r="S2598">
        <v>95928</v>
      </c>
      <c r="T2598" t="s">
        <v>338</v>
      </c>
      <c r="U2598" t="s">
        <v>530</v>
      </c>
      <c r="W2598" t="s">
        <v>1099</v>
      </c>
      <c r="Z2598" t="s">
        <v>1151</v>
      </c>
      <c r="AA2598" t="s">
        <v>2254</v>
      </c>
      <c r="AB2598" t="s">
        <v>550</v>
      </c>
      <c r="AD2598" t="s">
        <v>527</v>
      </c>
      <c r="AE2598" t="s">
        <v>365</v>
      </c>
      <c r="AF2598">
        <v>95928</v>
      </c>
      <c r="AG2598" t="s">
        <v>338</v>
      </c>
      <c r="AH2598" t="s">
        <v>530</v>
      </c>
      <c r="AJ2598" t="s">
        <v>1099</v>
      </c>
      <c r="AL2598" t="s">
        <v>339</v>
      </c>
      <c r="AM2598">
        <v>1</v>
      </c>
      <c r="AN2598">
        <v>1</v>
      </c>
      <c r="AO2598">
        <v>6688</v>
      </c>
      <c r="AQ2598">
        <v>125960</v>
      </c>
      <c r="AR2598">
        <v>51090030</v>
      </c>
      <c r="AS2598" t="s">
        <v>996</v>
      </c>
      <c r="AT2598" t="s">
        <v>628</v>
      </c>
      <c r="AW2598" t="s">
        <v>343</v>
      </c>
      <c r="BY2598" t="s">
        <v>342</v>
      </c>
      <c r="BZ2598" t="b">
        <v>0</v>
      </c>
      <c r="EQ2598">
        <v>244453</v>
      </c>
      <c r="ER2598" t="s">
        <v>2802</v>
      </c>
      <c r="EV2598">
        <v>17285130</v>
      </c>
      <c r="EW2598">
        <v>928</v>
      </c>
      <c r="EX2598">
        <v>219606</v>
      </c>
      <c r="EY2598" t="s">
        <v>7192</v>
      </c>
      <c r="EZ2598">
        <v>1</v>
      </c>
      <c r="FC2598">
        <v>95383</v>
      </c>
      <c r="FD2598" t="s">
        <v>1417</v>
      </c>
    </row>
    <row r="2599" spans="1:160" x14ac:dyDescent="0.3">
      <c r="A2599" t="str">
        <f>VLOOKUP(B2599,Table2[],3,FALSE)</f>
        <v>Digital</v>
      </c>
      <c r="B2599" t="str">
        <f>IF(OR(ISNUMBER(FIND("QVC",Z2599)),ISNUMBER(FIND("QVC",AL2599))),"QVC",IF(OR(ISNUMBER(FIND("NCO",H2599)),ISNUMBER(FIND("NCO",Y2599))), "NCO", IF(AL2599="consumer","PMD.com",VLOOKUP(LEFT(H2599,2),Tables!$E$1:$F$11,2,FALSE))))</f>
        <v>PMD.com</v>
      </c>
      <c r="C2599">
        <f t="shared" si="123"/>
        <v>54010001</v>
      </c>
      <c r="D2599">
        <f t="shared" si="124"/>
        <v>1</v>
      </c>
      <c r="E2599" t="str">
        <f t="shared" ca="1" si="122"/>
        <v>shifted orders shipped</v>
      </c>
      <c r="F2599" t="s">
        <v>3539</v>
      </c>
      <c r="G2599" t="s">
        <v>335</v>
      </c>
      <c r="H2599" t="s">
        <v>2801</v>
      </c>
      <c r="I2599" s="6">
        <v>44008.664178240739</v>
      </c>
      <c r="J2599" t="s">
        <v>16</v>
      </c>
      <c r="K2599" s="6">
        <v>44013.390752314815</v>
      </c>
      <c r="M2599" t="s">
        <v>1151</v>
      </c>
      <c r="N2599" t="s">
        <v>2254</v>
      </c>
      <c r="O2599" t="s">
        <v>550</v>
      </c>
      <c r="Q2599" t="s">
        <v>527</v>
      </c>
      <c r="R2599" t="s">
        <v>365</v>
      </c>
      <c r="S2599">
        <v>95928</v>
      </c>
      <c r="T2599" t="s">
        <v>338</v>
      </c>
      <c r="U2599" t="s">
        <v>530</v>
      </c>
      <c r="W2599" t="s">
        <v>1099</v>
      </c>
      <c r="Z2599" t="s">
        <v>1151</v>
      </c>
      <c r="AA2599" t="s">
        <v>2254</v>
      </c>
      <c r="AB2599" t="s">
        <v>550</v>
      </c>
      <c r="AD2599" t="s">
        <v>527</v>
      </c>
      <c r="AE2599" t="s">
        <v>365</v>
      </c>
      <c r="AF2599">
        <v>95928</v>
      </c>
      <c r="AG2599" t="s">
        <v>338</v>
      </c>
      <c r="AH2599" t="s">
        <v>530</v>
      </c>
      <c r="AJ2599" t="s">
        <v>1099</v>
      </c>
      <c r="AL2599" t="s">
        <v>339</v>
      </c>
      <c r="AM2599">
        <v>1</v>
      </c>
      <c r="AN2599">
        <v>1</v>
      </c>
      <c r="AO2599">
        <v>6300</v>
      </c>
      <c r="AQ2599">
        <v>124476</v>
      </c>
      <c r="AR2599">
        <v>54010001</v>
      </c>
      <c r="AS2599" t="s">
        <v>577</v>
      </c>
      <c r="AT2599" t="s">
        <v>35</v>
      </c>
      <c r="AW2599" t="s">
        <v>340</v>
      </c>
      <c r="AX2599">
        <v>0</v>
      </c>
      <c r="AY2599" t="s">
        <v>348</v>
      </c>
      <c r="AZ2599">
        <v>0</v>
      </c>
      <c r="BY2599" t="s">
        <v>342</v>
      </c>
      <c r="EQ2599">
        <v>252076</v>
      </c>
      <c r="ER2599" t="s">
        <v>2802</v>
      </c>
      <c r="EV2599">
        <v>17285130</v>
      </c>
      <c r="EW2599">
        <v>928</v>
      </c>
      <c r="EX2599">
        <v>219606</v>
      </c>
      <c r="EY2599" t="s">
        <v>7192</v>
      </c>
      <c r="EZ2599">
        <v>1</v>
      </c>
      <c r="FC2599">
        <v>95383</v>
      </c>
      <c r="FD2599" t="s">
        <v>1417</v>
      </c>
    </row>
    <row r="2600" spans="1:160" x14ac:dyDescent="0.3">
      <c r="A2600" t="str">
        <f>VLOOKUP(B2600,Table2[],3,FALSE)</f>
        <v>Digital</v>
      </c>
      <c r="B2600" t="str">
        <f>IF(OR(ISNUMBER(FIND("QVC",Z2600)),ISNUMBER(FIND("QVC",AL2600))),"QVC",IF(OR(ISNUMBER(FIND("NCO",H2600)),ISNUMBER(FIND("NCO",Y2600))), "NCO", IF(AL2600="consumer","PMD.com",VLOOKUP(LEFT(H2600,2),Tables!$E$1:$F$11,2,FALSE))))</f>
        <v>PMD.com</v>
      </c>
      <c r="C2600">
        <f t="shared" si="123"/>
        <v>51410001</v>
      </c>
      <c r="D2600">
        <f t="shared" si="124"/>
        <v>33</v>
      </c>
      <c r="E2600" t="str">
        <f t="shared" ca="1" si="122"/>
        <v>shifted orders shipped</v>
      </c>
      <c r="F2600" t="s">
        <v>3539</v>
      </c>
      <c r="G2600" t="s">
        <v>335</v>
      </c>
      <c r="H2600" t="s">
        <v>2801</v>
      </c>
      <c r="I2600" s="6">
        <v>44008.664178240739</v>
      </c>
      <c r="J2600" t="s">
        <v>16</v>
      </c>
      <c r="K2600" s="6">
        <v>44013.390752314815</v>
      </c>
      <c r="M2600" t="s">
        <v>1151</v>
      </c>
      <c r="N2600" t="s">
        <v>2254</v>
      </c>
      <c r="O2600" t="s">
        <v>550</v>
      </c>
      <c r="Q2600" t="s">
        <v>527</v>
      </c>
      <c r="R2600" t="s">
        <v>365</v>
      </c>
      <c r="S2600">
        <v>95928</v>
      </c>
      <c r="T2600" t="s">
        <v>338</v>
      </c>
      <c r="U2600" t="s">
        <v>530</v>
      </c>
      <c r="W2600" t="s">
        <v>1099</v>
      </c>
      <c r="Z2600" t="s">
        <v>1151</v>
      </c>
      <c r="AA2600" t="s">
        <v>2254</v>
      </c>
      <c r="AB2600" t="s">
        <v>550</v>
      </c>
      <c r="AD2600" t="s">
        <v>527</v>
      </c>
      <c r="AE2600" t="s">
        <v>365</v>
      </c>
      <c r="AF2600">
        <v>95928</v>
      </c>
      <c r="AG2600" t="s">
        <v>338</v>
      </c>
      <c r="AH2600" t="s">
        <v>530</v>
      </c>
      <c r="AJ2600" t="s">
        <v>1099</v>
      </c>
      <c r="AL2600" t="s">
        <v>339</v>
      </c>
      <c r="AM2600">
        <v>33</v>
      </c>
      <c r="AN2600">
        <v>33</v>
      </c>
      <c r="AO2600">
        <v>10146</v>
      </c>
      <c r="AQ2600">
        <v>124431</v>
      </c>
      <c r="AR2600">
        <v>51410001</v>
      </c>
      <c r="AS2600" t="s">
        <v>2386</v>
      </c>
      <c r="AT2600" t="s">
        <v>81</v>
      </c>
      <c r="AW2600" t="s">
        <v>340</v>
      </c>
      <c r="AX2600" t="s">
        <v>340</v>
      </c>
      <c r="AY2600" t="s">
        <v>432</v>
      </c>
      <c r="AZ2600">
        <v>0</v>
      </c>
      <c r="BY2600" t="s">
        <v>342</v>
      </c>
      <c r="EQ2600">
        <v>253369</v>
      </c>
      <c r="ER2600" t="s">
        <v>2802</v>
      </c>
      <c r="EV2600">
        <v>17285130</v>
      </c>
      <c r="EW2600">
        <v>928</v>
      </c>
      <c r="EX2600">
        <v>219606</v>
      </c>
      <c r="EY2600" t="s">
        <v>7192</v>
      </c>
      <c r="EZ2600">
        <v>1</v>
      </c>
      <c r="FC2600">
        <v>51410001</v>
      </c>
      <c r="FD2600" t="s">
        <v>81</v>
      </c>
    </row>
    <row r="2601" spans="1:160" x14ac:dyDescent="0.3">
      <c r="A2601" t="str">
        <f>VLOOKUP(B2601,Table2[],3,FALSE)</f>
        <v>Digital</v>
      </c>
      <c r="B2601" t="str">
        <f>IF(OR(ISNUMBER(FIND("QVC",Z2601)),ISNUMBER(FIND("QVC",AL2601))),"QVC",IF(OR(ISNUMBER(FIND("NCO",H2601)),ISNUMBER(FIND("NCO",Y2601))), "NCO", IF(AL2601="consumer","PMD.com",VLOOKUP(LEFT(H2601,2),Tables!$E$1:$F$11,2,FALSE))))</f>
        <v>PMD.com</v>
      </c>
      <c r="C2601">
        <f t="shared" si="123"/>
        <v>51090030</v>
      </c>
      <c r="D2601">
        <f t="shared" si="124"/>
        <v>1</v>
      </c>
      <c r="E2601" t="str">
        <f t="shared" ca="1" si="122"/>
        <v>shifted orders shipped</v>
      </c>
      <c r="F2601" t="s">
        <v>3539</v>
      </c>
      <c r="G2601" t="s">
        <v>335</v>
      </c>
      <c r="H2601" t="s">
        <v>7193</v>
      </c>
      <c r="I2601" s="6">
        <v>44012.390127314815</v>
      </c>
      <c r="J2601" t="s">
        <v>16</v>
      </c>
      <c r="K2601" s="6">
        <v>44013.390821759262</v>
      </c>
      <c r="M2601" t="s">
        <v>7194</v>
      </c>
      <c r="N2601" t="s">
        <v>7195</v>
      </c>
      <c r="Q2601" t="s">
        <v>639</v>
      </c>
      <c r="R2601" t="s">
        <v>368</v>
      </c>
      <c r="S2601">
        <v>30064</v>
      </c>
      <c r="T2601" t="s">
        <v>338</v>
      </c>
      <c r="U2601" t="s">
        <v>530</v>
      </c>
      <c r="W2601" t="s">
        <v>7196</v>
      </c>
      <c r="Z2601" t="s">
        <v>7194</v>
      </c>
      <c r="AA2601" t="s">
        <v>7195</v>
      </c>
      <c r="AD2601" t="s">
        <v>639</v>
      </c>
      <c r="AE2601" t="s">
        <v>368</v>
      </c>
      <c r="AF2601">
        <v>30064</v>
      </c>
      <c r="AG2601" t="s">
        <v>338</v>
      </c>
      <c r="AH2601" t="s">
        <v>530</v>
      </c>
      <c r="AJ2601" t="s">
        <v>7196</v>
      </c>
      <c r="AL2601" t="s">
        <v>339</v>
      </c>
      <c r="AM2601">
        <v>1</v>
      </c>
      <c r="AN2601">
        <v>1</v>
      </c>
      <c r="AO2601">
        <v>6688</v>
      </c>
      <c r="AQ2601">
        <v>125960</v>
      </c>
      <c r="AR2601">
        <v>51090030</v>
      </c>
      <c r="AS2601" t="s">
        <v>996</v>
      </c>
      <c r="AT2601" t="s">
        <v>628</v>
      </c>
      <c r="AW2601" t="s">
        <v>343</v>
      </c>
      <c r="BY2601" t="s">
        <v>342</v>
      </c>
      <c r="BZ2601" t="b">
        <v>0</v>
      </c>
      <c r="EQ2601">
        <v>244453</v>
      </c>
      <c r="ER2601" t="s">
        <v>7197</v>
      </c>
      <c r="EV2601">
        <v>17287454</v>
      </c>
      <c r="EW2601">
        <v>928</v>
      </c>
      <c r="EX2601">
        <v>220897</v>
      </c>
      <c r="EY2601" t="s">
        <v>7198</v>
      </c>
      <c r="EZ2601">
        <v>1</v>
      </c>
      <c r="FC2601">
        <v>95385</v>
      </c>
      <c r="FD2601" t="s">
        <v>3531</v>
      </c>
    </row>
    <row r="2602" spans="1:160" x14ac:dyDescent="0.3">
      <c r="A2602" t="str">
        <f>VLOOKUP(B2602,Table2[],3,FALSE)</f>
        <v>Digital</v>
      </c>
      <c r="B2602" t="str">
        <f>IF(OR(ISNUMBER(FIND("QVC",Z2602)),ISNUMBER(FIND("QVC",AL2602))),"QVC",IF(OR(ISNUMBER(FIND("NCO",H2602)),ISNUMBER(FIND("NCO",Y2602))), "NCO", IF(AL2602="consumer","PMD.com",VLOOKUP(LEFT(H2602,2),Tables!$E$1:$F$11,2,FALSE))))</f>
        <v>PMD.com</v>
      </c>
      <c r="C2602">
        <f t="shared" si="123"/>
        <v>5341030</v>
      </c>
      <c r="D2602">
        <f t="shared" si="124"/>
        <v>1</v>
      </c>
      <c r="E2602" t="str">
        <f t="shared" ca="1" si="122"/>
        <v>shifted orders shipped</v>
      </c>
      <c r="F2602" t="s">
        <v>3539</v>
      </c>
      <c r="G2602" t="s">
        <v>335</v>
      </c>
      <c r="H2602" t="s">
        <v>7193</v>
      </c>
      <c r="I2602" s="6">
        <v>44012.390127314815</v>
      </c>
      <c r="J2602" t="s">
        <v>16</v>
      </c>
      <c r="K2602" s="6">
        <v>44013.390821759262</v>
      </c>
      <c r="M2602" t="s">
        <v>7194</v>
      </c>
      <c r="N2602" t="s">
        <v>7195</v>
      </c>
      <c r="Q2602" t="s">
        <v>639</v>
      </c>
      <c r="R2602" t="s">
        <v>368</v>
      </c>
      <c r="S2602">
        <v>30064</v>
      </c>
      <c r="T2602" t="s">
        <v>338</v>
      </c>
      <c r="U2602" t="s">
        <v>530</v>
      </c>
      <c r="W2602" t="s">
        <v>7196</v>
      </c>
      <c r="Z2602" t="s">
        <v>7194</v>
      </c>
      <c r="AA2602" t="s">
        <v>7195</v>
      </c>
      <c r="AD2602" t="s">
        <v>639</v>
      </c>
      <c r="AE2602" t="s">
        <v>368</v>
      </c>
      <c r="AF2602">
        <v>30064</v>
      </c>
      <c r="AG2602" t="s">
        <v>338</v>
      </c>
      <c r="AH2602" t="s">
        <v>530</v>
      </c>
      <c r="AJ2602" t="s">
        <v>7196</v>
      </c>
      <c r="AL2602" t="s">
        <v>339</v>
      </c>
      <c r="AM2602">
        <v>1</v>
      </c>
      <c r="AN2602">
        <v>1</v>
      </c>
      <c r="AO2602">
        <v>12859</v>
      </c>
      <c r="AQ2602">
        <v>124642</v>
      </c>
      <c r="AR2602">
        <v>5341030</v>
      </c>
      <c r="AS2602" t="s">
        <v>925</v>
      </c>
      <c r="AT2602" t="s">
        <v>926</v>
      </c>
      <c r="AW2602" t="s">
        <v>366</v>
      </c>
      <c r="AX2602" t="s">
        <v>366</v>
      </c>
      <c r="AY2602" t="s">
        <v>345</v>
      </c>
      <c r="AZ2602" t="s">
        <v>346</v>
      </c>
      <c r="BY2602" t="s">
        <v>342</v>
      </c>
      <c r="EQ2602">
        <v>243275</v>
      </c>
      <c r="ER2602" t="s">
        <v>7197</v>
      </c>
      <c r="EV2602">
        <v>17287454</v>
      </c>
      <c r="EW2602">
        <v>928</v>
      </c>
      <c r="EX2602">
        <v>220897</v>
      </c>
      <c r="EY2602" t="s">
        <v>7198</v>
      </c>
      <c r="EZ2602">
        <v>1</v>
      </c>
      <c r="FC2602">
        <v>95385</v>
      </c>
      <c r="FD2602" t="s">
        <v>3531</v>
      </c>
    </row>
    <row r="2603" spans="1:160" x14ac:dyDescent="0.3">
      <c r="A2603" t="str">
        <f>VLOOKUP(B2603,Table2[],3,FALSE)</f>
        <v>Digital</v>
      </c>
      <c r="B2603" t="str">
        <f>IF(OR(ISNUMBER(FIND("QVC",Z2603)),ISNUMBER(FIND("QVC",AL2603))),"QVC",IF(OR(ISNUMBER(FIND("NCO",H2603)),ISNUMBER(FIND("NCO",Y2603))), "NCO", IF(AL2603="consumer","PMD.com",VLOOKUP(LEFT(H2603,2),Tables!$E$1:$F$11,2,FALSE))))</f>
        <v>PMD.com</v>
      </c>
      <c r="C2603">
        <f t="shared" si="123"/>
        <v>53920001</v>
      </c>
      <c r="D2603">
        <f t="shared" si="124"/>
        <v>1</v>
      </c>
      <c r="E2603" t="str">
        <f t="shared" ca="1" si="122"/>
        <v>shifted orders shipped</v>
      </c>
      <c r="F2603" t="s">
        <v>3539</v>
      </c>
      <c r="G2603" t="s">
        <v>335</v>
      </c>
      <c r="H2603" t="s">
        <v>7193</v>
      </c>
      <c r="I2603" s="6">
        <v>44012.390127314815</v>
      </c>
      <c r="J2603" t="s">
        <v>16</v>
      </c>
      <c r="K2603" s="6">
        <v>44013.390821759262</v>
      </c>
      <c r="M2603" t="s">
        <v>7194</v>
      </c>
      <c r="N2603" t="s">
        <v>7195</v>
      </c>
      <c r="Q2603" t="s">
        <v>639</v>
      </c>
      <c r="R2603" t="s">
        <v>368</v>
      </c>
      <c r="S2603">
        <v>30064</v>
      </c>
      <c r="T2603" t="s">
        <v>338</v>
      </c>
      <c r="U2603" t="s">
        <v>530</v>
      </c>
      <c r="W2603" t="s">
        <v>7196</v>
      </c>
      <c r="Z2603" t="s">
        <v>7194</v>
      </c>
      <c r="AA2603" t="s">
        <v>7195</v>
      </c>
      <c r="AD2603" t="s">
        <v>639</v>
      </c>
      <c r="AE2603" t="s">
        <v>368</v>
      </c>
      <c r="AF2603">
        <v>30064</v>
      </c>
      <c r="AG2603" t="s">
        <v>338</v>
      </c>
      <c r="AH2603" t="s">
        <v>530</v>
      </c>
      <c r="AJ2603" t="s">
        <v>7196</v>
      </c>
      <c r="AL2603" t="s">
        <v>339</v>
      </c>
      <c r="AM2603">
        <v>1</v>
      </c>
      <c r="AN2603">
        <v>1</v>
      </c>
      <c r="AO2603">
        <v>14899</v>
      </c>
      <c r="AQ2603">
        <v>124468</v>
      </c>
      <c r="AR2603">
        <v>53920001</v>
      </c>
      <c r="AS2603">
        <v>9000000</v>
      </c>
      <c r="AT2603" t="s">
        <v>40</v>
      </c>
      <c r="AW2603" t="s">
        <v>343</v>
      </c>
      <c r="BY2603" t="s">
        <v>342</v>
      </c>
      <c r="EQ2603">
        <v>243396</v>
      </c>
      <c r="ER2603" t="s">
        <v>7197</v>
      </c>
      <c r="EV2603">
        <v>17287454</v>
      </c>
      <c r="EW2603">
        <v>928</v>
      </c>
      <c r="EX2603">
        <v>220897</v>
      </c>
      <c r="EY2603" t="s">
        <v>7198</v>
      </c>
      <c r="EZ2603">
        <v>1</v>
      </c>
      <c r="FC2603">
        <v>95385</v>
      </c>
      <c r="FD2603" t="s">
        <v>3531</v>
      </c>
    </row>
    <row r="2604" spans="1:160" x14ac:dyDescent="0.3">
      <c r="A2604" t="str">
        <f>VLOOKUP(B2604,Table2[],3,FALSE)</f>
        <v>Digital</v>
      </c>
      <c r="B2604" t="str">
        <f>IF(OR(ISNUMBER(FIND("QVC",Z2604)),ISNUMBER(FIND("QVC",AL2604))),"QVC",IF(OR(ISNUMBER(FIND("NCO",H2604)),ISNUMBER(FIND("NCO",Y2604))), "NCO", IF(AL2604="consumer","PMD.com",VLOOKUP(LEFT(H2604,2),Tables!$E$1:$F$11,2,FALSE))))</f>
        <v>PMD.com</v>
      </c>
      <c r="C2604">
        <f t="shared" si="123"/>
        <v>53610001</v>
      </c>
      <c r="D2604">
        <f t="shared" si="124"/>
        <v>1</v>
      </c>
      <c r="E2604" t="str">
        <f t="shared" ca="1" si="122"/>
        <v>shifted orders shipped</v>
      </c>
      <c r="F2604" t="s">
        <v>3539</v>
      </c>
      <c r="G2604" t="s">
        <v>335</v>
      </c>
      <c r="H2604" t="s">
        <v>7193</v>
      </c>
      <c r="I2604" s="6">
        <v>44012.390127314815</v>
      </c>
      <c r="J2604" t="s">
        <v>16</v>
      </c>
      <c r="K2604" s="6">
        <v>44013.390821759262</v>
      </c>
      <c r="M2604" t="s">
        <v>7194</v>
      </c>
      <c r="N2604" t="s">
        <v>7195</v>
      </c>
      <c r="Q2604" t="s">
        <v>639</v>
      </c>
      <c r="R2604" t="s">
        <v>368</v>
      </c>
      <c r="S2604">
        <v>30064</v>
      </c>
      <c r="T2604" t="s">
        <v>338</v>
      </c>
      <c r="U2604" t="s">
        <v>530</v>
      </c>
      <c r="W2604" t="s">
        <v>7196</v>
      </c>
      <c r="Z2604" t="s">
        <v>7194</v>
      </c>
      <c r="AA2604" t="s">
        <v>7195</v>
      </c>
      <c r="AD2604" t="s">
        <v>639</v>
      </c>
      <c r="AE2604" t="s">
        <v>368</v>
      </c>
      <c r="AF2604">
        <v>30064</v>
      </c>
      <c r="AG2604" t="s">
        <v>338</v>
      </c>
      <c r="AH2604" t="s">
        <v>530</v>
      </c>
      <c r="AJ2604" t="s">
        <v>7196</v>
      </c>
      <c r="AL2604" t="s">
        <v>339</v>
      </c>
      <c r="AM2604">
        <v>1</v>
      </c>
      <c r="AN2604">
        <v>1</v>
      </c>
      <c r="AO2604">
        <v>9364</v>
      </c>
      <c r="AQ2604">
        <v>124446</v>
      </c>
      <c r="AR2604">
        <v>53610001</v>
      </c>
      <c r="AS2604" t="s">
        <v>63</v>
      </c>
      <c r="AT2604" t="s">
        <v>425</v>
      </c>
      <c r="AW2604" t="s">
        <v>343</v>
      </c>
      <c r="BY2604" t="s">
        <v>342</v>
      </c>
      <c r="EQ2604">
        <v>243444</v>
      </c>
      <c r="ER2604" t="s">
        <v>7197</v>
      </c>
      <c r="EV2604">
        <v>17287454</v>
      </c>
      <c r="EW2604">
        <v>928</v>
      </c>
      <c r="EX2604">
        <v>220897</v>
      </c>
      <c r="EY2604" t="s">
        <v>7198</v>
      </c>
      <c r="EZ2604">
        <v>1</v>
      </c>
      <c r="FC2604">
        <v>53610001</v>
      </c>
      <c r="FD2604" t="s">
        <v>425</v>
      </c>
    </row>
    <row r="2605" spans="1:160" x14ac:dyDescent="0.3">
      <c r="A2605" t="str">
        <f>VLOOKUP(B2605,Table2[],3,FALSE)</f>
        <v>Digital</v>
      </c>
      <c r="B2605" t="str">
        <f>IF(OR(ISNUMBER(FIND("QVC",Z2605)),ISNUMBER(FIND("QVC",AL2605))),"QVC",IF(OR(ISNUMBER(FIND("NCO",H2605)),ISNUMBER(FIND("NCO",Y2605))), "NCO", IF(AL2605="consumer","PMD.com",VLOOKUP(LEFT(H2605,2),Tables!$E$1:$F$11,2,FALSE))))</f>
        <v>PMD.com</v>
      </c>
      <c r="C2605">
        <f t="shared" si="123"/>
        <v>52430001</v>
      </c>
      <c r="D2605">
        <f t="shared" si="124"/>
        <v>1</v>
      </c>
      <c r="E2605" t="str">
        <f t="shared" ca="1" si="122"/>
        <v>shifted orders shipped</v>
      </c>
      <c r="F2605" t="s">
        <v>3539</v>
      </c>
      <c r="G2605" t="s">
        <v>335</v>
      </c>
      <c r="H2605" t="s">
        <v>7193</v>
      </c>
      <c r="I2605" s="6">
        <v>44012.390127314815</v>
      </c>
      <c r="J2605" t="s">
        <v>16</v>
      </c>
      <c r="K2605" s="6">
        <v>44013.390821759262</v>
      </c>
      <c r="M2605" t="s">
        <v>7194</v>
      </c>
      <c r="N2605" t="s">
        <v>7195</v>
      </c>
      <c r="Q2605" t="s">
        <v>639</v>
      </c>
      <c r="R2605" t="s">
        <v>368</v>
      </c>
      <c r="S2605">
        <v>30064</v>
      </c>
      <c r="T2605" t="s">
        <v>338</v>
      </c>
      <c r="U2605" t="s">
        <v>530</v>
      </c>
      <c r="W2605" t="s">
        <v>7196</v>
      </c>
      <c r="Z2605" t="s">
        <v>7194</v>
      </c>
      <c r="AA2605" t="s">
        <v>7195</v>
      </c>
      <c r="AD2605" t="s">
        <v>639</v>
      </c>
      <c r="AE2605" t="s">
        <v>368</v>
      </c>
      <c r="AF2605">
        <v>30064</v>
      </c>
      <c r="AG2605" t="s">
        <v>338</v>
      </c>
      <c r="AH2605" t="s">
        <v>530</v>
      </c>
      <c r="AJ2605" t="s">
        <v>7196</v>
      </c>
      <c r="AL2605" t="s">
        <v>339</v>
      </c>
      <c r="AM2605">
        <v>1</v>
      </c>
      <c r="AN2605">
        <v>1</v>
      </c>
      <c r="AO2605">
        <v>12063</v>
      </c>
      <c r="AQ2605">
        <v>127155</v>
      </c>
      <c r="AR2605">
        <v>52430001</v>
      </c>
      <c r="AS2605" t="s">
        <v>927</v>
      </c>
      <c r="AT2605" t="s">
        <v>75</v>
      </c>
      <c r="AW2605" t="s">
        <v>340</v>
      </c>
      <c r="AX2605" t="s">
        <v>340</v>
      </c>
      <c r="AY2605" t="s">
        <v>357</v>
      </c>
      <c r="AZ2605" t="s">
        <v>363</v>
      </c>
      <c r="BY2605" t="s">
        <v>342</v>
      </c>
      <c r="EQ2605">
        <v>249990</v>
      </c>
      <c r="ER2605" t="s">
        <v>7197</v>
      </c>
      <c r="EV2605">
        <v>17287454</v>
      </c>
      <c r="EW2605">
        <v>928</v>
      </c>
      <c r="EX2605">
        <v>220897</v>
      </c>
      <c r="EY2605" t="s">
        <v>7198</v>
      </c>
      <c r="EZ2605">
        <v>1</v>
      </c>
      <c r="FC2605">
        <v>95385</v>
      </c>
      <c r="FD2605" t="s">
        <v>3531</v>
      </c>
    </row>
    <row r="2606" spans="1:160" x14ac:dyDescent="0.3">
      <c r="A2606" t="str">
        <f>VLOOKUP(B2606,Table2[],3,FALSE)</f>
        <v>Digital</v>
      </c>
      <c r="B2606" t="str">
        <f>IF(OR(ISNUMBER(FIND("QVC",Z2606)),ISNUMBER(FIND("QVC",AL2606))),"QVC",IF(OR(ISNUMBER(FIND("NCO",H2606)),ISNUMBER(FIND("NCO",Y2606))), "NCO", IF(AL2606="consumer","PMD.com",VLOOKUP(LEFT(H2606,2),Tables!$E$1:$F$11,2,FALSE))))</f>
        <v>PMD.com</v>
      </c>
      <c r="C2606">
        <f t="shared" si="123"/>
        <v>51090061</v>
      </c>
      <c r="D2606">
        <f t="shared" si="124"/>
        <v>2</v>
      </c>
      <c r="E2606" t="str">
        <f t="shared" ca="1" si="122"/>
        <v>shifted orders shipped</v>
      </c>
      <c r="F2606" t="s">
        <v>3539</v>
      </c>
      <c r="G2606" t="s">
        <v>335</v>
      </c>
      <c r="H2606" t="s">
        <v>7193</v>
      </c>
      <c r="I2606" s="6">
        <v>44012.390127314815</v>
      </c>
      <c r="J2606" t="s">
        <v>16</v>
      </c>
      <c r="K2606" s="6">
        <v>44013.390821759262</v>
      </c>
      <c r="M2606" t="s">
        <v>7194</v>
      </c>
      <c r="N2606" t="s">
        <v>7195</v>
      </c>
      <c r="Q2606" t="s">
        <v>639</v>
      </c>
      <c r="R2606" t="s">
        <v>368</v>
      </c>
      <c r="S2606">
        <v>30064</v>
      </c>
      <c r="T2606" t="s">
        <v>338</v>
      </c>
      <c r="U2606" t="s">
        <v>530</v>
      </c>
      <c r="W2606" t="s">
        <v>7196</v>
      </c>
      <c r="Z2606" t="s">
        <v>7194</v>
      </c>
      <c r="AA2606" t="s">
        <v>7195</v>
      </c>
      <c r="AD2606" t="s">
        <v>639</v>
      </c>
      <c r="AE2606" t="s">
        <v>368</v>
      </c>
      <c r="AF2606">
        <v>30064</v>
      </c>
      <c r="AG2606" t="s">
        <v>338</v>
      </c>
      <c r="AH2606" t="s">
        <v>530</v>
      </c>
      <c r="AJ2606" t="s">
        <v>7196</v>
      </c>
      <c r="AL2606" t="s">
        <v>339</v>
      </c>
      <c r="AM2606">
        <v>2</v>
      </c>
      <c r="AN2606">
        <v>2</v>
      </c>
      <c r="AO2606">
        <v>8078</v>
      </c>
      <c r="AQ2606">
        <v>124010</v>
      </c>
      <c r="AR2606">
        <v>51090061</v>
      </c>
      <c r="AS2606" t="s">
        <v>2688</v>
      </c>
      <c r="AT2606" t="s">
        <v>122</v>
      </c>
      <c r="AW2606" t="s">
        <v>340</v>
      </c>
      <c r="AX2606" t="s">
        <v>340</v>
      </c>
      <c r="AY2606" t="s">
        <v>357</v>
      </c>
      <c r="AZ2606" t="s">
        <v>363</v>
      </c>
      <c r="BY2606" t="s">
        <v>342</v>
      </c>
      <c r="EQ2606">
        <v>252774</v>
      </c>
      <c r="ER2606" t="s">
        <v>7197</v>
      </c>
      <c r="EV2606">
        <v>17287454</v>
      </c>
      <c r="EW2606">
        <v>928</v>
      </c>
      <c r="EX2606">
        <v>220897</v>
      </c>
      <c r="EY2606" t="s">
        <v>7198</v>
      </c>
      <c r="EZ2606">
        <v>1</v>
      </c>
      <c r="FC2606">
        <v>51090061</v>
      </c>
      <c r="FD2606" t="s">
        <v>122</v>
      </c>
    </row>
    <row r="2607" spans="1:160" x14ac:dyDescent="0.3">
      <c r="A2607" t="str">
        <f>VLOOKUP(B2607,Table2[],3,FALSE)</f>
        <v>Digital</v>
      </c>
      <c r="B2607" t="str">
        <f>IF(OR(ISNUMBER(FIND("QVC",Z2607)),ISNUMBER(FIND("QVC",AL2607))),"QVC",IF(OR(ISNUMBER(FIND("NCO",H2607)),ISNUMBER(FIND("NCO",Y2607))), "NCO", IF(AL2607="consumer","PMD.com",VLOOKUP(LEFT(H2607,2),Tables!$E$1:$F$11,2,FALSE))))</f>
        <v>PMD.com</v>
      </c>
      <c r="C2607">
        <f t="shared" si="123"/>
        <v>53740001</v>
      </c>
      <c r="D2607">
        <f t="shared" si="124"/>
        <v>1</v>
      </c>
      <c r="E2607" t="str">
        <f t="shared" ca="1" si="122"/>
        <v>shifted orders shipped</v>
      </c>
      <c r="F2607" t="s">
        <v>3539</v>
      </c>
      <c r="G2607" t="s">
        <v>335</v>
      </c>
      <c r="H2607" t="s">
        <v>7199</v>
      </c>
      <c r="I2607" s="6">
        <v>44012.414884259262</v>
      </c>
      <c r="J2607" t="s">
        <v>16</v>
      </c>
      <c r="K2607" s="6">
        <v>44013.390972222223</v>
      </c>
      <c r="M2607" t="s">
        <v>7200</v>
      </c>
      <c r="N2607" t="s">
        <v>7201</v>
      </c>
      <c r="Q2607" t="s">
        <v>565</v>
      </c>
      <c r="R2607" t="s">
        <v>412</v>
      </c>
      <c r="S2607">
        <v>43017</v>
      </c>
      <c r="T2607" t="s">
        <v>338</v>
      </c>
      <c r="U2607" t="s">
        <v>530</v>
      </c>
      <c r="W2607" t="s">
        <v>7202</v>
      </c>
      <c r="Z2607" t="s">
        <v>7200</v>
      </c>
      <c r="AA2607" t="s">
        <v>7201</v>
      </c>
      <c r="AD2607" t="s">
        <v>565</v>
      </c>
      <c r="AE2607" t="s">
        <v>412</v>
      </c>
      <c r="AF2607">
        <v>43017</v>
      </c>
      <c r="AG2607" t="s">
        <v>338</v>
      </c>
      <c r="AH2607" t="s">
        <v>530</v>
      </c>
      <c r="AJ2607" t="s">
        <v>7202</v>
      </c>
      <c r="AL2607" t="s">
        <v>339</v>
      </c>
      <c r="AM2607">
        <v>1</v>
      </c>
      <c r="AN2607">
        <v>1</v>
      </c>
      <c r="AO2607">
        <v>6057</v>
      </c>
      <c r="AQ2607">
        <v>124457</v>
      </c>
      <c r="AR2607">
        <v>53740001</v>
      </c>
      <c r="AS2607" t="s">
        <v>578</v>
      </c>
      <c r="AT2607" t="s">
        <v>70</v>
      </c>
      <c r="AW2607" t="s">
        <v>343</v>
      </c>
      <c r="BY2607" t="s">
        <v>342</v>
      </c>
      <c r="EQ2607">
        <v>244002</v>
      </c>
      <c r="ER2607" t="s">
        <v>7203</v>
      </c>
      <c r="EV2607">
        <v>17287472</v>
      </c>
      <c r="EW2607">
        <v>928</v>
      </c>
      <c r="EX2607">
        <v>220914</v>
      </c>
      <c r="EY2607">
        <v>9.2748999964335493E+25</v>
      </c>
      <c r="EZ2607">
        <v>1</v>
      </c>
      <c r="FC2607">
        <v>53740001</v>
      </c>
      <c r="FD2607" t="s">
        <v>70</v>
      </c>
    </row>
    <row r="2608" spans="1:160" x14ac:dyDescent="0.3">
      <c r="A2608" t="str">
        <f>VLOOKUP(B2608,Table2[],3,FALSE)</f>
        <v>Digital</v>
      </c>
      <c r="B2608" t="str">
        <f>IF(OR(ISNUMBER(FIND("QVC",Z2608)),ISNUMBER(FIND("QVC",AL2608))),"QVC",IF(OR(ISNUMBER(FIND("NCO",H2608)),ISNUMBER(FIND("NCO",Y2608))), "NCO", IF(AL2608="consumer","PMD.com",VLOOKUP(LEFT(H2608,2),Tables!$E$1:$F$11,2,FALSE))))</f>
        <v>PMD.com</v>
      </c>
      <c r="C2608">
        <f t="shared" si="123"/>
        <v>53970001</v>
      </c>
      <c r="D2608">
        <f t="shared" si="124"/>
        <v>1</v>
      </c>
      <c r="E2608" t="str">
        <f t="shared" ca="1" si="122"/>
        <v>shifted orders shipped</v>
      </c>
      <c r="F2608" t="s">
        <v>3539</v>
      </c>
      <c r="G2608" t="s">
        <v>335</v>
      </c>
      <c r="H2608" t="s">
        <v>7204</v>
      </c>
      <c r="I2608" s="6">
        <v>44012.200601851851</v>
      </c>
      <c r="J2608" t="s">
        <v>16</v>
      </c>
      <c r="K2608" s="6">
        <v>44013.391284722224</v>
      </c>
      <c r="M2608" t="s">
        <v>7205</v>
      </c>
      <c r="N2608" t="s">
        <v>7206</v>
      </c>
      <c r="Q2608" t="s">
        <v>1152</v>
      </c>
      <c r="R2608" t="s">
        <v>414</v>
      </c>
      <c r="S2608">
        <v>8054</v>
      </c>
      <c r="T2608" t="s">
        <v>338</v>
      </c>
      <c r="U2608" t="s">
        <v>530</v>
      </c>
      <c r="W2608" t="s">
        <v>7207</v>
      </c>
      <c r="Z2608" t="s">
        <v>7205</v>
      </c>
      <c r="AA2608" t="s">
        <v>7206</v>
      </c>
      <c r="AD2608" t="s">
        <v>1152</v>
      </c>
      <c r="AE2608" t="s">
        <v>414</v>
      </c>
      <c r="AF2608">
        <v>8054</v>
      </c>
      <c r="AG2608" t="s">
        <v>338</v>
      </c>
      <c r="AH2608" t="s">
        <v>530</v>
      </c>
      <c r="AJ2608" t="s">
        <v>7207</v>
      </c>
      <c r="AL2608" t="s">
        <v>339</v>
      </c>
      <c r="AM2608">
        <v>1</v>
      </c>
      <c r="AN2608">
        <v>1</v>
      </c>
      <c r="AO2608">
        <v>392</v>
      </c>
      <c r="AQ2608">
        <v>124472</v>
      </c>
      <c r="AR2608">
        <v>53970001</v>
      </c>
      <c r="AS2608" t="s">
        <v>577</v>
      </c>
      <c r="AT2608" t="s">
        <v>41</v>
      </c>
      <c r="AW2608" t="s">
        <v>343</v>
      </c>
      <c r="BY2608" t="s">
        <v>342</v>
      </c>
      <c r="EQ2608">
        <v>251826</v>
      </c>
      <c r="ER2608" t="s">
        <v>7208</v>
      </c>
      <c r="EV2608">
        <v>17287230</v>
      </c>
      <c r="EW2608">
        <v>928</v>
      </c>
      <c r="EX2608">
        <v>220794</v>
      </c>
      <c r="EY2608">
        <v>9.2748999964335493E+25</v>
      </c>
      <c r="EZ2608">
        <v>1</v>
      </c>
      <c r="FC2608">
        <v>53970001</v>
      </c>
      <c r="FD2608" t="s">
        <v>41</v>
      </c>
    </row>
    <row r="2609" spans="1:160" x14ac:dyDescent="0.3">
      <c r="A2609" t="str">
        <f>VLOOKUP(B2609,Table2[],3,FALSE)</f>
        <v>Digital</v>
      </c>
      <c r="B2609" t="str">
        <f>IF(OR(ISNUMBER(FIND("QVC",Z2609)),ISNUMBER(FIND("QVC",AL2609))),"QVC",IF(OR(ISNUMBER(FIND("NCO",H2609)),ISNUMBER(FIND("NCO",Y2609))), "NCO", IF(AL2609="consumer","PMD.com",VLOOKUP(LEFT(H2609,2),Tables!$E$1:$F$11,2,FALSE))))</f>
        <v>PMD.com</v>
      </c>
      <c r="C2609">
        <f t="shared" si="123"/>
        <v>5342</v>
      </c>
      <c r="D2609">
        <f t="shared" si="124"/>
        <v>1</v>
      </c>
      <c r="E2609" t="str">
        <f t="shared" ca="1" si="122"/>
        <v>shifted orders shipped</v>
      </c>
      <c r="F2609" t="s">
        <v>3539</v>
      </c>
      <c r="G2609" t="s">
        <v>335</v>
      </c>
      <c r="H2609" t="s">
        <v>7209</v>
      </c>
      <c r="I2609" s="6">
        <v>44012.200162037036</v>
      </c>
      <c r="J2609" t="s">
        <v>16</v>
      </c>
      <c r="K2609" s="6">
        <v>44013.391585648147</v>
      </c>
      <c r="M2609" t="s">
        <v>7210</v>
      </c>
      <c r="N2609" t="s">
        <v>7211</v>
      </c>
      <c r="Q2609" t="s">
        <v>1137</v>
      </c>
      <c r="R2609" t="s">
        <v>411</v>
      </c>
      <c r="S2609">
        <v>29707</v>
      </c>
      <c r="T2609" t="s">
        <v>338</v>
      </c>
      <c r="U2609" t="s">
        <v>530</v>
      </c>
      <c r="W2609" t="s">
        <v>7212</v>
      </c>
      <c r="Z2609" t="s">
        <v>7210</v>
      </c>
      <c r="AA2609" t="s">
        <v>7211</v>
      </c>
      <c r="AD2609" t="s">
        <v>1137</v>
      </c>
      <c r="AE2609" t="s">
        <v>411</v>
      </c>
      <c r="AF2609">
        <v>29707</v>
      </c>
      <c r="AG2609" t="s">
        <v>338</v>
      </c>
      <c r="AH2609" t="s">
        <v>530</v>
      </c>
      <c r="AJ2609" t="s">
        <v>7212</v>
      </c>
      <c r="AL2609" t="s">
        <v>339</v>
      </c>
      <c r="AM2609">
        <v>1</v>
      </c>
      <c r="AN2609">
        <v>1</v>
      </c>
      <c r="AO2609">
        <v>13280</v>
      </c>
      <c r="AQ2609">
        <v>123849</v>
      </c>
      <c r="AR2609">
        <v>5342</v>
      </c>
      <c r="AS2609" t="s">
        <v>1867</v>
      </c>
      <c r="AT2609" t="s">
        <v>149</v>
      </c>
      <c r="AW2609" t="s">
        <v>340</v>
      </c>
      <c r="AX2609" t="s">
        <v>340</v>
      </c>
      <c r="AY2609" t="s">
        <v>345</v>
      </c>
      <c r="AZ2609" t="s">
        <v>346</v>
      </c>
      <c r="BY2609" t="s">
        <v>342</v>
      </c>
      <c r="EQ2609">
        <v>244853</v>
      </c>
      <c r="ER2609" t="s">
        <v>7213</v>
      </c>
      <c r="EV2609">
        <v>17287226</v>
      </c>
      <c r="EW2609">
        <v>928</v>
      </c>
      <c r="EX2609">
        <v>220790</v>
      </c>
      <c r="EY2609">
        <v>9.2748999964335493E+25</v>
      </c>
      <c r="EZ2609">
        <v>2</v>
      </c>
      <c r="FC2609">
        <v>5342</v>
      </c>
      <c r="FD2609" t="s">
        <v>149</v>
      </c>
    </row>
    <row r="2610" spans="1:160" x14ac:dyDescent="0.3">
      <c r="A2610" t="str">
        <f>VLOOKUP(B2610,Table2[],3,FALSE)</f>
        <v>Digital</v>
      </c>
      <c r="B2610" t="str">
        <f>IF(OR(ISNUMBER(FIND("QVC",Z2610)),ISNUMBER(FIND("QVC",AL2610))),"QVC",IF(OR(ISNUMBER(FIND("NCO",H2610)),ISNUMBER(FIND("NCO",Y2610))), "NCO", IF(AL2610="consumer","PMD.com",VLOOKUP(LEFT(H2610,2),Tables!$E$1:$F$11,2,FALSE))))</f>
        <v>PMD.com</v>
      </c>
      <c r="C2610">
        <f t="shared" si="123"/>
        <v>53720001</v>
      </c>
      <c r="D2610">
        <f t="shared" si="124"/>
        <v>1</v>
      </c>
      <c r="E2610" t="str">
        <f t="shared" ca="1" si="122"/>
        <v>shifted orders shipped</v>
      </c>
      <c r="F2610" t="s">
        <v>3539</v>
      </c>
      <c r="G2610" t="s">
        <v>335</v>
      </c>
      <c r="H2610" t="s">
        <v>7214</v>
      </c>
      <c r="I2610" s="6">
        <v>44012.440555555557</v>
      </c>
      <c r="J2610" t="s">
        <v>16</v>
      </c>
      <c r="K2610" s="6">
        <v>44013.391701388886</v>
      </c>
      <c r="M2610" t="s">
        <v>7215</v>
      </c>
      <c r="N2610" t="s">
        <v>7216</v>
      </c>
      <c r="O2610" t="s">
        <v>7217</v>
      </c>
      <c r="Q2610" t="s">
        <v>675</v>
      </c>
      <c r="R2610" t="s">
        <v>359</v>
      </c>
      <c r="S2610" t="s">
        <v>7218</v>
      </c>
      <c r="T2610" t="s">
        <v>338</v>
      </c>
      <c r="U2610" t="s">
        <v>530</v>
      </c>
      <c r="W2610" t="s">
        <v>7219</v>
      </c>
      <c r="Z2610" t="s">
        <v>7215</v>
      </c>
      <c r="AA2610" t="s">
        <v>7216</v>
      </c>
      <c r="AB2610" t="s">
        <v>7217</v>
      </c>
      <c r="AD2610" t="s">
        <v>675</v>
      </c>
      <c r="AE2610" t="s">
        <v>359</v>
      </c>
      <c r="AF2610" t="s">
        <v>7218</v>
      </c>
      <c r="AG2610" t="s">
        <v>338</v>
      </c>
      <c r="AH2610" t="s">
        <v>530</v>
      </c>
      <c r="AJ2610" t="s">
        <v>7219</v>
      </c>
      <c r="AL2610" t="s">
        <v>339</v>
      </c>
      <c r="AM2610">
        <v>1</v>
      </c>
      <c r="AN2610">
        <v>1</v>
      </c>
      <c r="AO2610">
        <v>4904</v>
      </c>
      <c r="AQ2610">
        <v>124455</v>
      </c>
      <c r="AR2610">
        <v>53720001</v>
      </c>
      <c r="AS2610" t="s">
        <v>1754</v>
      </c>
      <c r="AT2610" t="s">
        <v>69</v>
      </c>
      <c r="AW2610" t="s">
        <v>343</v>
      </c>
      <c r="BY2610" t="s">
        <v>342</v>
      </c>
      <c r="EQ2610">
        <v>248482</v>
      </c>
      <c r="ER2610" t="s">
        <v>7220</v>
      </c>
      <c r="EV2610">
        <v>17287484</v>
      </c>
      <c r="EW2610">
        <v>928</v>
      </c>
      <c r="EX2610">
        <v>220926</v>
      </c>
      <c r="EY2610">
        <v>9.2748999964335493E+25</v>
      </c>
      <c r="EZ2610">
        <v>1</v>
      </c>
      <c r="FC2610">
        <v>53720001</v>
      </c>
      <c r="FD2610" t="s">
        <v>69</v>
      </c>
    </row>
    <row r="2611" spans="1:160" x14ac:dyDescent="0.3">
      <c r="A2611" t="str">
        <f>VLOOKUP(B2611,Table2[],3,FALSE)</f>
        <v>Digital</v>
      </c>
      <c r="B2611" t="str">
        <f>IF(OR(ISNUMBER(FIND("QVC",Z2611)),ISNUMBER(FIND("QVC",AL2611))),"QVC",IF(OR(ISNUMBER(FIND("NCO",H2611)),ISNUMBER(FIND("NCO",Y2611))), "NCO", IF(AL2611="consumer","PMD.com",VLOOKUP(LEFT(H2611,2),Tables!$E$1:$F$11,2,FALSE))))</f>
        <v>PMD.com</v>
      </c>
      <c r="C2611">
        <f t="shared" si="123"/>
        <v>53810001</v>
      </c>
      <c r="D2611">
        <f t="shared" si="124"/>
        <v>1</v>
      </c>
      <c r="E2611" t="str">
        <f t="shared" ca="1" si="122"/>
        <v>shifted orders shipped</v>
      </c>
      <c r="F2611" t="s">
        <v>3539</v>
      </c>
      <c r="G2611" t="s">
        <v>335</v>
      </c>
      <c r="H2611" t="s">
        <v>7214</v>
      </c>
      <c r="I2611" s="6">
        <v>44012.440555555557</v>
      </c>
      <c r="J2611" t="s">
        <v>16</v>
      </c>
      <c r="K2611" s="6">
        <v>44013.391701388886</v>
      </c>
      <c r="M2611" t="s">
        <v>7215</v>
      </c>
      <c r="N2611" t="s">
        <v>7216</v>
      </c>
      <c r="O2611" t="s">
        <v>7217</v>
      </c>
      <c r="Q2611" t="s">
        <v>675</v>
      </c>
      <c r="R2611" t="s">
        <v>359</v>
      </c>
      <c r="S2611" t="s">
        <v>7218</v>
      </c>
      <c r="T2611" t="s">
        <v>338</v>
      </c>
      <c r="U2611" t="s">
        <v>530</v>
      </c>
      <c r="W2611" t="s">
        <v>7219</v>
      </c>
      <c r="Z2611" t="s">
        <v>7215</v>
      </c>
      <c r="AA2611" t="s">
        <v>7216</v>
      </c>
      <c r="AB2611" t="s">
        <v>7217</v>
      </c>
      <c r="AD2611" t="s">
        <v>675</v>
      </c>
      <c r="AE2611" t="s">
        <v>359</v>
      </c>
      <c r="AF2611" t="s">
        <v>7218</v>
      </c>
      <c r="AG2611" t="s">
        <v>338</v>
      </c>
      <c r="AH2611" t="s">
        <v>530</v>
      </c>
      <c r="AJ2611" t="s">
        <v>7219</v>
      </c>
      <c r="AL2611" t="s">
        <v>339</v>
      </c>
      <c r="AM2611">
        <v>1</v>
      </c>
      <c r="AN2611">
        <v>1</v>
      </c>
      <c r="AO2611">
        <v>5409</v>
      </c>
      <c r="AQ2611">
        <v>124462</v>
      </c>
      <c r="AR2611">
        <v>53810001</v>
      </c>
      <c r="AS2611" t="s">
        <v>133</v>
      </c>
      <c r="AT2611" t="s">
        <v>132</v>
      </c>
      <c r="AW2611" t="s">
        <v>340</v>
      </c>
      <c r="AX2611">
        <v>0</v>
      </c>
      <c r="AY2611" t="s">
        <v>348</v>
      </c>
      <c r="AZ2611">
        <v>0</v>
      </c>
      <c r="BY2611" t="s">
        <v>342</v>
      </c>
      <c r="EQ2611">
        <v>245175</v>
      </c>
      <c r="ER2611" t="s">
        <v>7220</v>
      </c>
      <c r="EV2611">
        <v>17287484</v>
      </c>
      <c r="EW2611">
        <v>928</v>
      </c>
      <c r="EX2611">
        <v>220926</v>
      </c>
      <c r="EY2611">
        <v>9.2748999964335493E+25</v>
      </c>
      <c r="EZ2611">
        <v>1</v>
      </c>
      <c r="FC2611">
        <v>53810001</v>
      </c>
      <c r="FD2611" t="s">
        <v>132</v>
      </c>
    </row>
    <row r="2612" spans="1:160" x14ac:dyDescent="0.3">
      <c r="A2612" t="str">
        <f>VLOOKUP(B2612,Table2[],3,FALSE)</f>
        <v>Digital</v>
      </c>
      <c r="B2612" t="str">
        <f>IF(OR(ISNUMBER(FIND("QVC",Z2612)),ISNUMBER(FIND("QVC",AL2612))),"QVC",IF(OR(ISNUMBER(FIND("NCO",H2612)),ISNUMBER(FIND("NCO",Y2612))), "NCO", IF(AL2612="consumer","PMD.com",VLOOKUP(LEFT(H2612,2),Tables!$E$1:$F$11,2,FALSE))))</f>
        <v>PMD.com</v>
      </c>
      <c r="C2612">
        <f t="shared" si="123"/>
        <v>53700001</v>
      </c>
      <c r="D2612">
        <f t="shared" si="124"/>
        <v>2</v>
      </c>
      <c r="E2612" t="str">
        <f t="shared" ca="1" si="122"/>
        <v>shifted orders shipped</v>
      </c>
      <c r="F2612" t="s">
        <v>3539</v>
      </c>
      <c r="G2612" t="s">
        <v>335</v>
      </c>
      <c r="H2612" t="s">
        <v>7221</v>
      </c>
      <c r="I2612" s="6">
        <v>44012.352465277778</v>
      </c>
      <c r="J2612" t="s">
        <v>16</v>
      </c>
      <c r="K2612" s="6">
        <v>44013.39199074074</v>
      </c>
      <c r="M2612" t="s">
        <v>7222</v>
      </c>
      <c r="N2612" t="s">
        <v>7223</v>
      </c>
      <c r="Q2612" t="s">
        <v>7224</v>
      </c>
      <c r="R2612" t="s">
        <v>376</v>
      </c>
      <c r="S2612" t="s">
        <v>7225</v>
      </c>
      <c r="T2612" t="s">
        <v>338</v>
      </c>
      <c r="U2612" t="s">
        <v>530</v>
      </c>
      <c r="W2612" t="s">
        <v>7226</v>
      </c>
      <c r="Z2612" t="s">
        <v>7222</v>
      </c>
      <c r="AA2612" t="s">
        <v>7223</v>
      </c>
      <c r="AD2612" t="s">
        <v>7224</v>
      </c>
      <c r="AE2612" t="s">
        <v>376</v>
      </c>
      <c r="AF2612" t="s">
        <v>7225</v>
      </c>
      <c r="AG2612" t="s">
        <v>338</v>
      </c>
      <c r="AH2612" t="s">
        <v>530</v>
      </c>
      <c r="AJ2612" t="s">
        <v>7226</v>
      </c>
      <c r="AL2612" t="s">
        <v>339</v>
      </c>
      <c r="AM2612">
        <v>2</v>
      </c>
      <c r="AN2612">
        <v>2</v>
      </c>
      <c r="AO2612">
        <v>1910</v>
      </c>
      <c r="AQ2612">
        <v>124453</v>
      </c>
      <c r="AR2612">
        <v>53700001</v>
      </c>
      <c r="AS2612" t="s">
        <v>67</v>
      </c>
      <c r="AT2612" t="s">
        <v>68</v>
      </c>
      <c r="AW2612" t="s">
        <v>343</v>
      </c>
      <c r="BY2612" t="s">
        <v>342</v>
      </c>
      <c r="EQ2612">
        <v>245106</v>
      </c>
      <c r="ER2612" t="s">
        <v>7227</v>
      </c>
      <c r="EV2612">
        <v>17287276</v>
      </c>
      <c r="EW2612">
        <v>928</v>
      </c>
      <c r="EX2612">
        <v>220872</v>
      </c>
      <c r="EY2612">
        <v>9.2748999964335493E+25</v>
      </c>
      <c r="EZ2612">
        <v>1</v>
      </c>
      <c r="FC2612">
        <v>53700001</v>
      </c>
      <c r="FD2612" t="s">
        <v>68</v>
      </c>
    </row>
    <row r="2613" spans="1:160" x14ac:dyDescent="0.3">
      <c r="A2613" t="str">
        <f>VLOOKUP(B2613,Table2[],3,FALSE)</f>
        <v>Digital</v>
      </c>
      <c r="B2613" t="str">
        <f>IF(OR(ISNUMBER(FIND("QVC",Z2613)),ISNUMBER(FIND("QVC",AL2613))),"QVC",IF(OR(ISNUMBER(FIND("NCO",H2613)),ISNUMBER(FIND("NCO",Y2613))), "NCO", IF(AL2613="consumer","PMD.com",VLOOKUP(LEFT(H2613,2),Tables!$E$1:$F$11,2,FALSE))))</f>
        <v>PMD.com</v>
      </c>
      <c r="C2613">
        <f t="shared" si="123"/>
        <v>53800001</v>
      </c>
      <c r="D2613">
        <f t="shared" si="124"/>
        <v>1</v>
      </c>
      <c r="E2613" t="str">
        <f t="shared" ca="1" si="122"/>
        <v>shifted orders shipped</v>
      </c>
      <c r="F2613" t="s">
        <v>3539</v>
      </c>
      <c r="G2613" t="s">
        <v>335</v>
      </c>
      <c r="H2613" t="s">
        <v>7221</v>
      </c>
      <c r="I2613" s="6">
        <v>44012.352465277778</v>
      </c>
      <c r="J2613" t="s">
        <v>16</v>
      </c>
      <c r="K2613" s="6">
        <v>44013.39199074074</v>
      </c>
      <c r="M2613" t="s">
        <v>7222</v>
      </c>
      <c r="N2613" t="s">
        <v>7223</v>
      </c>
      <c r="Q2613" t="s">
        <v>7224</v>
      </c>
      <c r="R2613" t="s">
        <v>376</v>
      </c>
      <c r="S2613" t="s">
        <v>7225</v>
      </c>
      <c r="T2613" t="s">
        <v>338</v>
      </c>
      <c r="U2613" t="s">
        <v>530</v>
      </c>
      <c r="W2613" t="s">
        <v>7226</v>
      </c>
      <c r="Z2613" t="s">
        <v>7222</v>
      </c>
      <c r="AA2613" t="s">
        <v>7223</v>
      </c>
      <c r="AD2613" t="s">
        <v>7224</v>
      </c>
      <c r="AE2613" t="s">
        <v>376</v>
      </c>
      <c r="AF2613" t="s">
        <v>7225</v>
      </c>
      <c r="AG2613" t="s">
        <v>338</v>
      </c>
      <c r="AH2613" t="s">
        <v>530</v>
      </c>
      <c r="AJ2613" t="s">
        <v>7226</v>
      </c>
      <c r="AL2613" t="s">
        <v>339</v>
      </c>
      <c r="AM2613">
        <v>1</v>
      </c>
      <c r="AN2613">
        <v>1</v>
      </c>
      <c r="AO2613">
        <v>7272</v>
      </c>
      <c r="AQ2613">
        <v>124461</v>
      </c>
      <c r="AR2613">
        <v>53800001</v>
      </c>
      <c r="AS2613" t="s">
        <v>135</v>
      </c>
      <c r="AT2613" t="s">
        <v>172</v>
      </c>
      <c r="AW2613" t="s">
        <v>340</v>
      </c>
      <c r="AX2613">
        <v>0</v>
      </c>
      <c r="AY2613" t="s">
        <v>348</v>
      </c>
      <c r="AZ2613">
        <v>0</v>
      </c>
      <c r="BY2613" t="s">
        <v>342</v>
      </c>
      <c r="EQ2613">
        <v>243225</v>
      </c>
      <c r="ER2613" t="s">
        <v>7227</v>
      </c>
      <c r="EV2613">
        <v>17287276</v>
      </c>
      <c r="EW2613">
        <v>928</v>
      </c>
      <c r="EX2613">
        <v>220872</v>
      </c>
      <c r="EY2613">
        <v>9.2748999964335493E+25</v>
      </c>
      <c r="EZ2613">
        <v>1</v>
      </c>
      <c r="FC2613">
        <v>53800001</v>
      </c>
      <c r="FD2613" t="s">
        <v>172</v>
      </c>
    </row>
    <row r="2614" spans="1:160" x14ac:dyDescent="0.3">
      <c r="A2614" t="str">
        <f>VLOOKUP(B2614,Table2[],3,FALSE)</f>
        <v>Digital</v>
      </c>
      <c r="B2614" t="str">
        <f>IF(OR(ISNUMBER(FIND("QVC",Z2614)),ISNUMBER(FIND("QVC",AL2614))),"QVC",IF(OR(ISNUMBER(FIND("NCO",H2614)),ISNUMBER(FIND("NCO",Y2614))), "NCO", IF(AL2614="consumer","PMD.com",VLOOKUP(LEFT(H2614,2),Tables!$E$1:$F$11,2,FALSE))))</f>
        <v>PMD.com</v>
      </c>
      <c r="C2614">
        <f t="shared" si="123"/>
        <v>51410001</v>
      </c>
      <c r="D2614">
        <f t="shared" si="124"/>
        <v>1</v>
      </c>
      <c r="E2614" t="str">
        <f t="shared" ca="1" si="122"/>
        <v>shifted orders shipped</v>
      </c>
      <c r="F2614" t="s">
        <v>3539</v>
      </c>
      <c r="G2614" t="s">
        <v>335</v>
      </c>
      <c r="H2614" t="s">
        <v>7228</v>
      </c>
      <c r="I2614" s="6">
        <v>44012.41479166667</v>
      </c>
      <c r="J2614" t="s">
        <v>16</v>
      </c>
      <c r="K2614" s="6">
        <v>44013.392002314817</v>
      </c>
      <c r="M2614" t="s">
        <v>7229</v>
      </c>
      <c r="N2614" t="s">
        <v>7230</v>
      </c>
      <c r="Q2614" t="s">
        <v>466</v>
      </c>
      <c r="R2614" t="s">
        <v>360</v>
      </c>
      <c r="S2614" t="s">
        <v>7231</v>
      </c>
      <c r="T2614" t="s">
        <v>338</v>
      </c>
      <c r="U2614" t="s">
        <v>530</v>
      </c>
      <c r="W2614" t="s">
        <v>7232</v>
      </c>
      <c r="Z2614" t="s">
        <v>7229</v>
      </c>
      <c r="AA2614" t="s">
        <v>7230</v>
      </c>
      <c r="AD2614" t="s">
        <v>466</v>
      </c>
      <c r="AE2614" t="s">
        <v>360</v>
      </c>
      <c r="AF2614" t="s">
        <v>7231</v>
      </c>
      <c r="AG2614" t="s">
        <v>338</v>
      </c>
      <c r="AH2614" t="s">
        <v>530</v>
      </c>
      <c r="AJ2614" t="s">
        <v>7232</v>
      </c>
      <c r="AL2614" t="s">
        <v>339</v>
      </c>
      <c r="AM2614">
        <v>1</v>
      </c>
      <c r="AN2614">
        <v>1</v>
      </c>
      <c r="AO2614">
        <v>10146</v>
      </c>
      <c r="AQ2614">
        <v>124431</v>
      </c>
      <c r="AR2614">
        <v>51410001</v>
      </c>
      <c r="AS2614" t="s">
        <v>2386</v>
      </c>
      <c r="AT2614" t="s">
        <v>81</v>
      </c>
      <c r="AW2614" t="s">
        <v>340</v>
      </c>
      <c r="AX2614" t="s">
        <v>340</v>
      </c>
      <c r="AY2614" t="s">
        <v>432</v>
      </c>
      <c r="AZ2614">
        <v>0</v>
      </c>
      <c r="BY2614" t="s">
        <v>342</v>
      </c>
      <c r="EQ2614">
        <v>253369</v>
      </c>
      <c r="ER2614" t="s">
        <v>7233</v>
      </c>
      <c r="EV2614">
        <v>17287471</v>
      </c>
      <c r="EW2614">
        <v>928</v>
      </c>
      <c r="EX2614">
        <v>220913</v>
      </c>
      <c r="EY2614">
        <v>9.2748999964335493E+25</v>
      </c>
      <c r="EZ2614">
        <v>1</v>
      </c>
      <c r="FC2614">
        <v>51410001</v>
      </c>
      <c r="FD2614" t="s">
        <v>81</v>
      </c>
    </row>
    <row r="2615" spans="1:160" x14ac:dyDescent="0.3">
      <c r="A2615" t="str">
        <f>VLOOKUP(B2615,Table2[],3,FALSE)</f>
        <v>Digital</v>
      </c>
      <c r="B2615" t="str">
        <f>IF(OR(ISNUMBER(FIND("QVC",Z2615)),ISNUMBER(FIND("QVC",AL2615))),"QVC",IF(OR(ISNUMBER(FIND("NCO",H2615)),ISNUMBER(FIND("NCO",Y2615))), "NCO", IF(AL2615="consumer","PMD.com",VLOOKUP(LEFT(H2615,2),Tables!$E$1:$F$11,2,FALSE))))</f>
        <v>PMD.com</v>
      </c>
      <c r="C2615">
        <f t="shared" si="123"/>
        <v>51090030</v>
      </c>
      <c r="D2615">
        <f t="shared" si="124"/>
        <v>1</v>
      </c>
      <c r="E2615" t="str">
        <f t="shared" ca="1" si="122"/>
        <v>shifted orders shipped</v>
      </c>
      <c r="F2615" t="s">
        <v>3539</v>
      </c>
      <c r="G2615" t="s">
        <v>335</v>
      </c>
      <c r="H2615" t="s">
        <v>7234</v>
      </c>
      <c r="I2615" s="6">
        <v>44012.315659722219</v>
      </c>
      <c r="J2615" t="s">
        <v>16</v>
      </c>
      <c r="K2615" s="6">
        <v>44013.392361111109</v>
      </c>
      <c r="M2615" t="s">
        <v>1944</v>
      </c>
      <c r="N2615" t="s">
        <v>7235</v>
      </c>
      <c r="O2615">
        <v>509</v>
      </c>
      <c r="Q2615" t="s">
        <v>374</v>
      </c>
      <c r="R2615" t="s">
        <v>375</v>
      </c>
      <c r="S2615">
        <v>60607</v>
      </c>
      <c r="T2615" t="s">
        <v>338</v>
      </c>
      <c r="U2615" t="s">
        <v>530</v>
      </c>
      <c r="W2615" t="s">
        <v>7236</v>
      </c>
      <c r="Z2615" t="s">
        <v>1944</v>
      </c>
      <c r="AA2615" t="s">
        <v>7235</v>
      </c>
      <c r="AB2615">
        <v>509</v>
      </c>
      <c r="AD2615" t="s">
        <v>374</v>
      </c>
      <c r="AE2615" t="s">
        <v>375</v>
      </c>
      <c r="AF2615">
        <v>60607</v>
      </c>
      <c r="AG2615" t="s">
        <v>338</v>
      </c>
      <c r="AH2615" t="s">
        <v>530</v>
      </c>
      <c r="AJ2615" t="s">
        <v>7236</v>
      </c>
      <c r="AL2615" t="s">
        <v>339</v>
      </c>
      <c r="AM2615">
        <v>1</v>
      </c>
      <c r="AN2615">
        <v>1</v>
      </c>
      <c r="AO2615">
        <v>6688</v>
      </c>
      <c r="AQ2615">
        <v>125960</v>
      </c>
      <c r="AR2615">
        <v>51090030</v>
      </c>
      <c r="AS2615" t="s">
        <v>3043</v>
      </c>
      <c r="AT2615" t="s">
        <v>628</v>
      </c>
      <c r="AW2615" t="s">
        <v>343</v>
      </c>
      <c r="BY2615" t="s">
        <v>342</v>
      </c>
      <c r="BZ2615" t="b">
        <v>0</v>
      </c>
      <c r="EQ2615">
        <v>243047</v>
      </c>
      <c r="ER2615" t="s">
        <v>7237</v>
      </c>
      <c r="EV2615">
        <v>17287265</v>
      </c>
      <c r="EW2615">
        <v>928</v>
      </c>
      <c r="EX2615">
        <v>220861</v>
      </c>
      <c r="EY2615" t="s">
        <v>7238</v>
      </c>
      <c r="EZ2615">
        <v>1</v>
      </c>
      <c r="FC2615">
        <v>95385</v>
      </c>
      <c r="FD2615" t="s">
        <v>3531</v>
      </c>
    </row>
    <row r="2616" spans="1:160" x14ac:dyDescent="0.3">
      <c r="A2616" t="str">
        <f>VLOOKUP(B2616,Table2[],3,FALSE)</f>
        <v>Digital</v>
      </c>
      <c r="B2616" t="str">
        <f>IF(OR(ISNUMBER(FIND("QVC",Z2616)),ISNUMBER(FIND("QVC",AL2616))),"QVC",IF(OR(ISNUMBER(FIND("NCO",H2616)),ISNUMBER(FIND("NCO",Y2616))), "NCO", IF(AL2616="consumer","PMD.com",VLOOKUP(LEFT(H2616,2),Tables!$E$1:$F$11,2,FALSE))))</f>
        <v>PMD.com</v>
      </c>
      <c r="C2616">
        <f t="shared" si="123"/>
        <v>57100001</v>
      </c>
      <c r="D2616">
        <f t="shared" si="124"/>
        <v>1</v>
      </c>
      <c r="E2616" t="str">
        <f t="shared" ca="1" si="122"/>
        <v>shifted orders shipped</v>
      </c>
      <c r="F2616" t="s">
        <v>3539</v>
      </c>
      <c r="G2616" t="s">
        <v>335</v>
      </c>
      <c r="H2616" t="s">
        <v>7234</v>
      </c>
      <c r="I2616" s="6">
        <v>44012.315659722219</v>
      </c>
      <c r="J2616" t="s">
        <v>16</v>
      </c>
      <c r="K2616" s="6">
        <v>44013.392361111109</v>
      </c>
      <c r="M2616" t="s">
        <v>1944</v>
      </c>
      <c r="N2616" t="s">
        <v>7235</v>
      </c>
      <c r="O2616">
        <v>509</v>
      </c>
      <c r="Q2616" t="s">
        <v>374</v>
      </c>
      <c r="R2616" t="s">
        <v>375</v>
      </c>
      <c r="S2616">
        <v>60607</v>
      </c>
      <c r="T2616" t="s">
        <v>338</v>
      </c>
      <c r="U2616" t="s">
        <v>530</v>
      </c>
      <c r="W2616" t="s">
        <v>7236</v>
      </c>
      <c r="Z2616" t="s">
        <v>1944</v>
      </c>
      <c r="AA2616" t="s">
        <v>7235</v>
      </c>
      <c r="AB2616">
        <v>509</v>
      </c>
      <c r="AD2616" t="s">
        <v>374</v>
      </c>
      <c r="AE2616" t="s">
        <v>375</v>
      </c>
      <c r="AF2616">
        <v>60607</v>
      </c>
      <c r="AG2616" t="s">
        <v>338</v>
      </c>
      <c r="AH2616" t="s">
        <v>530</v>
      </c>
      <c r="AJ2616" t="s">
        <v>7236</v>
      </c>
      <c r="AL2616" t="s">
        <v>339</v>
      </c>
      <c r="AM2616">
        <v>1</v>
      </c>
      <c r="AN2616">
        <v>1</v>
      </c>
      <c r="AO2616">
        <v>2241</v>
      </c>
      <c r="AQ2616">
        <v>127090</v>
      </c>
      <c r="AR2616">
        <v>57100001</v>
      </c>
      <c r="AT2616" t="s">
        <v>1420</v>
      </c>
      <c r="AW2616" t="s">
        <v>340</v>
      </c>
      <c r="AX2616" t="s">
        <v>340</v>
      </c>
      <c r="AY2616" t="s">
        <v>348</v>
      </c>
      <c r="AZ2616" t="s">
        <v>1064</v>
      </c>
      <c r="BY2616" t="s">
        <v>342</v>
      </c>
      <c r="BZ2616" t="b">
        <v>0</v>
      </c>
      <c r="EQ2616">
        <v>248022</v>
      </c>
      <c r="ER2616" t="s">
        <v>7237</v>
      </c>
      <c r="EV2616">
        <v>17287265</v>
      </c>
      <c r="EW2616">
        <v>928</v>
      </c>
      <c r="EX2616">
        <v>220861</v>
      </c>
      <c r="EY2616" t="s">
        <v>7238</v>
      </c>
      <c r="EZ2616">
        <v>1</v>
      </c>
      <c r="FC2616">
        <v>95383</v>
      </c>
      <c r="FD2616" t="s">
        <v>1417</v>
      </c>
    </row>
    <row r="2617" spans="1:160" x14ac:dyDescent="0.3">
      <c r="A2617" t="str">
        <f>VLOOKUP(B2617,Table2[],3,FALSE)</f>
        <v>Digital</v>
      </c>
      <c r="B2617" t="str">
        <f>IF(OR(ISNUMBER(FIND("QVC",Z2617)),ISNUMBER(FIND("QVC",AL2617))),"QVC",IF(OR(ISNUMBER(FIND("NCO",H2617)),ISNUMBER(FIND("NCO",Y2617))), "NCO", IF(AL2617="consumer","PMD.com",VLOOKUP(LEFT(H2617,2),Tables!$E$1:$F$11,2,FALSE))))</f>
        <v>PMD.com</v>
      </c>
      <c r="C2617">
        <f t="shared" si="123"/>
        <v>51090030</v>
      </c>
      <c r="D2617">
        <f t="shared" si="124"/>
        <v>1</v>
      </c>
      <c r="E2617" t="str">
        <f t="shared" ca="1" si="122"/>
        <v>shifted orders shipped</v>
      </c>
      <c r="F2617" t="s">
        <v>3539</v>
      </c>
      <c r="G2617" t="s">
        <v>335</v>
      </c>
      <c r="H2617" t="s">
        <v>7234</v>
      </c>
      <c r="I2617" s="6">
        <v>44012.315659722219</v>
      </c>
      <c r="J2617" t="s">
        <v>16</v>
      </c>
      <c r="K2617" s="6">
        <v>44013.392361111109</v>
      </c>
      <c r="M2617" t="s">
        <v>1944</v>
      </c>
      <c r="N2617" t="s">
        <v>7235</v>
      </c>
      <c r="O2617">
        <v>509</v>
      </c>
      <c r="Q2617" t="s">
        <v>374</v>
      </c>
      <c r="R2617" t="s">
        <v>375</v>
      </c>
      <c r="S2617">
        <v>60607</v>
      </c>
      <c r="T2617" t="s">
        <v>338</v>
      </c>
      <c r="U2617" t="s">
        <v>530</v>
      </c>
      <c r="W2617" t="s">
        <v>7236</v>
      </c>
      <c r="Z2617" t="s">
        <v>1944</v>
      </c>
      <c r="AA2617" t="s">
        <v>7235</v>
      </c>
      <c r="AB2617">
        <v>509</v>
      </c>
      <c r="AD2617" t="s">
        <v>374</v>
      </c>
      <c r="AE2617" t="s">
        <v>375</v>
      </c>
      <c r="AF2617">
        <v>60607</v>
      </c>
      <c r="AG2617" t="s">
        <v>338</v>
      </c>
      <c r="AH2617" t="s">
        <v>530</v>
      </c>
      <c r="AJ2617" t="s">
        <v>7236</v>
      </c>
      <c r="AL2617" t="s">
        <v>339</v>
      </c>
      <c r="AM2617">
        <v>1</v>
      </c>
      <c r="AN2617">
        <v>1</v>
      </c>
      <c r="AO2617">
        <v>6688</v>
      </c>
      <c r="AQ2617">
        <v>125960</v>
      </c>
      <c r="AR2617">
        <v>51090030</v>
      </c>
      <c r="AS2617" t="s">
        <v>3043</v>
      </c>
      <c r="AT2617" t="s">
        <v>628</v>
      </c>
      <c r="AW2617" t="s">
        <v>343</v>
      </c>
      <c r="BY2617" t="s">
        <v>342</v>
      </c>
      <c r="BZ2617" t="b">
        <v>0</v>
      </c>
      <c r="EQ2617">
        <v>243047</v>
      </c>
      <c r="ER2617" t="s">
        <v>7237</v>
      </c>
      <c r="EV2617">
        <v>17287265</v>
      </c>
      <c r="EW2617">
        <v>928</v>
      </c>
      <c r="EX2617">
        <v>220861</v>
      </c>
      <c r="EY2617" t="s">
        <v>7238</v>
      </c>
      <c r="EZ2617">
        <v>1</v>
      </c>
      <c r="FC2617">
        <v>95383</v>
      </c>
      <c r="FD2617" t="s">
        <v>1417</v>
      </c>
    </row>
    <row r="2618" spans="1:160" x14ac:dyDescent="0.3">
      <c r="A2618" t="str">
        <f>VLOOKUP(B2618,Table2[],3,FALSE)</f>
        <v>Digital</v>
      </c>
      <c r="B2618" t="str">
        <f>IF(OR(ISNUMBER(FIND("QVC",Z2618)),ISNUMBER(FIND("QVC",AL2618))),"QVC",IF(OR(ISNUMBER(FIND("NCO",H2618)),ISNUMBER(FIND("NCO",Y2618))), "NCO", IF(AL2618="consumer","PMD.com",VLOOKUP(LEFT(H2618,2),Tables!$E$1:$F$11,2,FALSE))))</f>
        <v>PMD.com</v>
      </c>
      <c r="C2618">
        <f t="shared" si="123"/>
        <v>54010001</v>
      </c>
      <c r="D2618">
        <f t="shared" si="124"/>
        <v>1</v>
      </c>
      <c r="E2618" t="str">
        <f t="shared" ca="1" si="122"/>
        <v>shifted orders shipped</v>
      </c>
      <c r="F2618" t="s">
        <v>3539</v>
      </c>
      <c r="G2618" t="s">
        <v>335</v>
      </c>
      <c r="H2618" t="s">
        <v>7234</v>
      </c>
      <c r="I2618" s="6">
        <v>44012.315659722219</v>
      </c>
      <c r="J2618" t="s">
        <v>16</v>
      </c>
      <c r="K2618" s="6">
        <v>44013.392361111109</v>
      </c>
      <c r="M2618" t="s">
        <v>1944</v>
      </c>
      <c r="N2618" t="s">
        <v>7235</v>
      </c>
      <c r="O2618">
        <v>509</v>
      </c>
      <c r="Q2618" t="s">
        <v>374</v>
      </c>
      <c r="R2618" t="s">
        <v>375</v>
      </c>
      <c r="S2618">
        <v>60607</v>
      </c>
      <c r="T2618" t="s">
        <v>338</v>
      </c>
      <c r="U2618" t="s">
        <v>530</v>
      </c>
      <c r="W2618" t="s">
        <v>7236</v>
      </c>
      <c r="Z2618" t="s">
        <v>1944</v>
      </c>
      <c r="AA2618" t="s">
        <v>7235</v>
      </c>
      <c r="AB2618">
        <v>509</v>
      </c>
      <c r="AD2618" t="s">
        <v>374</v>
      </c>
      <c r="AE2618" t="s">
        <v>375</v>
      </c>
      <c r="AF2618">
        <v>60607</v>
      </c>
      <c r="AG2618" t="s">
        <v>338</v>
      </c>
      <c r="AH2618" t="s">
        <v>530</v>
      </c>
      <c r="AJ2618" t="s">
        <v>7236</v>
      </c>
      <c r="AL2618" t="s">
        <v>339</v>
      </c>
      <c r="AM2618">
        <v>1</v>
      </c>
      <c r="AN2618">
        <v>1</v>
      </c>
      <c r="AO2618">
        <v>6300</v>
      </c>
      <c r="AQ2618">
        <v>124476</v>
      </c>
      <c r="AR2618">
        <v>54010001</v>
      </c>
      <c r="AS2618" t="s">
        <v>577</v>
      </c>
      <c r="AT2618" t="s">
        <v>35</v>
      </c>
      <c r="AW2618" t="s">
        <v>340</v>
      </c>
      <c r="AX2618">
        <v>0</v>
      </c>
      <c r="AY2618" t="s">
        <v>348</v>
      </c>
      <c r="AZ2618">
        <v>0</v>
      </c>
      <c r="BY2618" t="s">
        <v>342</v>
      </c>
      <c r="EQ2618">
        <v>252076</v>
      </c>
      <c r="ER2618" t="s">
        <v>7237</v>
      </c>
      <c r="EV2618">
        <v>17287265</v>
      </c>
      <c r="EW2618">
        <v>928</v>
      </c>
      <c r="EX2618">
        <v>220861</v>
      </c>
      <c r="EY2618" t="s">
        <v>7238</v>
      </c>
      <c r="EZ2618">
        <v>1</v>
      </c>
      <c r="FC2618">
        <v>95383</v>
      </c>
      <c r="FD2618" t="s">
        <v>1417</v>
      </c>
    </row>
    <row r="2619" spans="1:160" x14ac:dyDescent="0.3">
      <c r="A2619" t="str">
        <f>VLOOKUP(B2619,Table2[],3,FALSE)</f>
        <v>Digital</v>
      </c>
      <c r="B2619" t="str">
        <f>IF(OR(ISNUMBER(FIND("QVC",Z2619)),ISNUMBER(FIND("QVC",AL2619))),"QVC",IF(OR(ISNUMBER(FIND("NCO",H2619)),ISNUMBER(FIND("NCO",Y2619))), "NCO", IF(AL2619="consumer","PMD.com",VLOOKUP(LEFT(H2619,2),Tables!$E$1:$F$11,2,FALSE))))</f>
        <v>PMD.com</v>
      </c>
      <c r="C2619">
        <f t="shared" si="123"/>
        <v>53920001</v>
      </c>
      <c r="D2619">
        <f t="shared" si="124"/>
        <v>1</v>
      </c>
      <c r="E2619" t="str">
        <f t="shared" ca="1" si="122"/>
        <v>shifted orders shipped</v>
      </c>
      <c r="F2619" t="s">
        <v>3539</v>
      </c>
      <c r="G2619" t="s">
        <v>335</v>
      </c>
      <c r="H2619" t="s">
        <v>7234</v>
      </c>
      <c r="I2619" s="6">
        <v>44012.315659722219</v>
      </c>
      <c r="J2619" t="s">
        <v>16</v>
      </c>
      <c r="K2619" s="6">
        <v>44013.392361111109</v>
      </c>
      <c r="M2619" t="s">
        <v>1944</v>
      </c>
      <c r="N2619" t="s">
        <v>7235</v>
      </c>
      <c r="O2619">
        <v>509</v>
      </c>
      <c r="Q2619" t="s">
        <v>374</v>
      </c>
      <c r="R2619" t="s">
        <v>375</v>
      </c>
      <c r="S2619">
        <v>60607</v>
      </c>
      <c r="T2619" t="s">
        <v>338</v>
      </c>
      <c r="U2619" t="s">
        <v>530</v>
      </c>
      <c r="W2619" t="s">
        <v>7236</v>
      </c>
      <c r="Z2619" t="s">
        <v>1944</v>
      </c>
      <c r="AA2619" t="s">
        <v>7235</v>
      </c>
      <c r="AB2619">
        <v>509</v>
      </c>
      <c r="AD2619" t="s">
        <v>374</v>
      </c>
      <c r="AE2619" t="s">
        <v>375</v>
      </c>
      <c r="AF2619">
        <v>60607</v>
      </c>
      <c r="AG2619" t="s">
        <v>338</v>
      </c>
      <c r="AH2619" t="s">
        <v>530</v>
      </c>
      <c r="AJ2619" t="s">
        <v>7236</v>
      </c>
      <c r="AL2619" t="s">
        <v>339</v>
      </c>
      <c r="AM2619">
        <v>1</v>
      </c>
      <c r="AN2619">
        <v>1</v>
      </c>
      <c r="AO2619">
        <v>14899</v>
      </c>
      <c r="AQ2619">
        <v>124468</v>
      </c>
      <c r="AR2619">
        <v>53920001</v>
      </c>
      <c r="AS2619">
        <v>9000000</v>
      </c>
      <c r="AT2619" t="s">
        <v>40</v>
      </c>
      <c r="AW2619" t="s">
        <v>343</v>
      </c>
      <c r="BY2619" t="s">
        <v>342</v>
      </c>
      <c r="EQ2619">
        <v>243396</v>
      </c>
      <c r="ER2619" t="s">
        <v>7237</v>
      </c>
      <c r="EV2619">
        <v>17287265</v>
      </c>
      <c r="EW2619">
        <v>928</v>
      </c>
      <c r="EX2619">
        <v>220861</v>
      </c>
      <c r="EY2619" t="s">
        <v>7238</v>
      </c>
      <c r="EZ2619">
        <v>1</v>
      </c>
      <c r="FC2619">
        <v>95385</v>
      </c>
      <c r="FD2619" t="s">
        <v>3531</v>
      </c>
    </row>
    <row r="2620" spans="1:160" x14ac:dyDescent="0.3">
      <c r="A2620" t="str">
        <f>VLOOKUP(B2620,Table2[],3,FALSE)</f>
        <v>Digital</v>
      </c>
      <c r="B2620" t="str">
        <f>IF(OR(ISNUMBER(FIND("QVC",Z2620)),ISNUMBER(FIND("QVC",AL2620))),"QVC",IF(OR(ISNUMBER(FIND("NCO",H2620)),ISNUMBER(FIND("NCO",Y2620))), "NCO", IF(AL2620="consumer","PMD.com",VLOOKUP(LEFT(H2620,2),Tables!$E$1:$F$11,2,FALSE))))</f>
        <v>PMD.com</v>
      </c>
      <c r="C2620">
        <f t="shared" si="123"/>
        <v>5341030</v>
      </c>
      <c r="D2620">
        <f t="shared" si="124"/>
        <v>1</v>
      </c>
      <c r="E2620" t="str">
        <f t="shared" ca="1" si="122"/>
        <v>shifted orders shipped</v>
      </c>
      <c r="F2620" t="s">
        <v>3539</v>
      </c>
      <c r="G2620" t="s">
        <v>335</v>
      </c>
      <c r="H2620" t="s">
        <v>7234</v>
      </c>
      <c r="I2620" s="6">
        <v>44012.315659722219</v>
      </c>
      <c r="J2620" t="s">
        <v>16</v>
      </c>
      <c r="K2620" s="6">
        <v>44013.392361111109</v>
      </c>
      <c r="M2620" t="s">
        <v>1944</v>
      </c>
      <c r="N2620" t="s">
        <v>7235</v>
      </c>
      <c r="O2620">
        <v>509</v>
      </c>
      <c r="Q2620" t="s">
        <v>374</v>
      </c>
      <c r="R2620" t="s">
        <v>375</v>
      </c>
      <c r="S2620">
        <v>60607</v>
      </c>
      <c r="T2620" t="s">
        <v>338</v>
      </c>
      <c r="U2620" t="s">
        <v>530</v>
      </c>
      <c r="W2620" t="s">
        <v>7236</v>
      </c>
      <c r="Z2620" t="s">
        <v>1944</v>
      </c>
      <c r="AA2620" t="s">
        <v>7235</v>
      </c>
      <c r="AB2620">
        <v>509</v>
      </c>
      <c r="AD2620" t="s">
        <v>374</v>
      </c>
      <c r="AE2620" t="s">
        <v>375</v>
      </c>
      <c r="AF2620">
        <v>60607</v>
      </c>
      <c r="AG2620" t="s">
        <v>338</v>
      </c>
      <c r="AH2620" t="s">
        <v>530</v>
      </c>
      <c r="AJ2620" t="s">
        <v>7236</v>
      </c>
      <c r="AL2620" t="s">
        <v>339</v>
      </c>
      <c r="AM2620">
        <v>1</v>
      </c>
      <c r="AN2620">
        <v>1</v>
      </c>
      <c r="AO2620">
        <v>12859</v>
      </c>
      <c r="AQ2620">
        <v>124642</v>
      </c>
      <c r="AR2620">
        <v>5341030</v>
      </c>
      <c r="AS2620" t="s">
        <v>925</v>
      </c>
      <c r="AT2620" t="s">
        <v>926</v>
      </c>
      <c r="AW2620" t="s">
        <v>366</v>
      </c>
      <c r="AX2620" t="s">
        <v>366</v>
      </c>
      <c r="AY2620" t="s">
        <v>345</v>
      </c>
      <c r="AZ2620" t="s">
        <v>346</v>
      </c>
      <c r="BY2620" t="s">
        <v>342</v>
      </c>
      <c r="EQ2620">
        <v>243275</v>
      </c>
      <c r="ER2620" t="s">
        <v>7237</v>
      </c>
      <c r="EV2620">
        <v>17287265</v>
      </c>
      <c r="EW2620">
        <v>928</v>
      </c>
      <c r="EX2620">
        <v>220861</v>
      </c>
      <c r="EY2620" t="s">
        <v>7238</v>
      </c>
      <c r="EZ2620">
        <v>1</v>
      </c>
      <c r="FC2620">
        <v>95385</v>
      </c>
      <c r="FD2620" t="s">
        <v>3531</v>
      </c>
    </row>
    <row r="2621" spans="1:160" x14ac:dyDescent="0.3">
      <c r="A2621" t="str">
        <f>VLOOKUP(B2621,Table2[],3,FALSE)</f>
        <v>Digital</v>
      </c>
      <c r="B2621" t="str">
        <f>IF(OR(ISNUMBER(FIND("QVC",Z2621)),ISNUMBER(FIND("QVC",AL2621))),"QVC",IF(OR(ISNUMBER(FIND("NCO",H2621)),ISNUMBER(FIND("NCO",Y2621))), "NCO", IF(AL2621="consumer","PMD.com",VLOOKUP(LEFT(H2621,2),Tables!$E$1:$F$11,2,FALSE))))</f>
        <v>PMD.com</v>
      </c>
      <c r="C2621">
        <f t="shared" si="123"/>
        <v>552101</v>
      </c>
      <c r="D2621">
        <f t="shared" si="124"/>
        <v>1</v>
      </c>
      <c r="E2621" t="str">
        <f t="shared" ca="1" si="122"/>
        <v>shifted orders shipped</v>
      </c>
      <c r="F2621" t="s">
        <v>3539</v>
      </c>
      <c r="G2621" t="s">
        <v>335</v>
      </c>
      <c r="H2621" t="s">
        <v>7239</v>
      </c>
      <c r="I2621" s="6">
        <v>44012.339560185188</v>
      </c>
      <c r="J2621" t="s">
        <v>16</v>
      </c>
      <c r="K2621" s="6">
        <v>44013.392361111109</v>
      </c>
      <c r="M2621" t="s">
        <v>7240</v>
      </c>
      <c r="N2621" t="s">
        <v>7241</v>
      </c>
      <c r="O2621" t="s">
        <v>1421</v>
      </c>
      <c r="Q2621" t="s">
        <v>408</v>
      </c>
      <c r="R2621" t="s">
        <v>389</v>
      </c>
      <c r="S2621" t="s">
        <v>7242</v>
      </c>
      <c r="T2621" t="s">
        <v>338</v>
      </c>
      <c r="U2621" t="s">
        <v>530</v>
      </c>
      <c r="W2621" t="s">
        <v>7243</v>
      </c>
      <c r="Z2621" t="s">
        <v>7240</v>
      </c>
      <c r="AA2621" t="s">
        <v>7241</v>
      </c>
      <c r="AB2621" t="s">
        <v>1421</v>
      </c>
      <c r="AD2621" t="s">
        <v>408</v>
      </c>
      <c r="AE2621" t="s">
        <v>389</v>
      </c>
      <c r="AF2621" t="s">
        <v>7242</v>
      </c>
      <c r="AG2621" t="s">
        <v>338</v>
      </c>
      <c r="AH2621" t="s">
        <v>530</v>
      </c>
      <c r="AJ2621" t="s">
        <v>7243</v>
      </c>
      <c r="AL2621" t="s">
        <v>339</v>
      </c>
      <c r="AM2621">
        <v>1</v>
      </c>
      <c r="AN2621">
        <v>1</v>
      </c>
      <c r="AO2621">
        <v>3241</v>
      </c>
      <c r="AQ2621">
        <v>124623</v>
      </c>
      <c r="AR2621">
        <v>552101</v>
      </c>
      <c r="AS2621" t="s">
        <v>166</v>
      </c>
      <c r="AT2621" t="s">
        <v>167</v>
      </c>
      <c r="AW2621" t="s">
        <v>340</v>
      </c>
      <c r="AX2621" t="s">
        <v>340</v>
      </c>
      <c r="AY2621" t="s">
        <v>382</v>
      </c>
      <c r="AZ2621" t="s">
        <v>471</v>
      </c>
      <c r="BY2621" t="s">
        <v>342</v>
      </c>
      <c r="EQ2621">
        <v>240933</v>
      </c>
      <c r="ER2621" t="s">
        <v>7244</v>
      </c>
      <c r="EV2621">
        <v>17287272</v>
      </c>
      <c r="EW2621">
        <v>928</v>
      </c>
      <c r="EX2621">
        <v>220868</v>
      </c>
      <c r="EY2621">
        <v>9.2748999964335493E+25</v>
      </c>
      <c r="EZ2621">
        <v>1</v>
      </c>
      <c r="FC2621">
        <v>552101</v>
      </c>
      <c r="FD2621" t="s">
        <v>167</v>
      </c>
    </row>
    <row r="2622" spans="1:160" x14ac:dyDescent="0.3">
      <c r="A2622" t="str">
        <f>VLOOKUP(B2622,Table2[],3,FALSE)</f>
        <v>Digital</v>
      </c>
      <c r="B2622" t="str">
        <f>IF(OR(ISNUMBER(FIND("QVC",Z2622)),ISNUMBER(FIND("QVC",AL2622))),"QVC",IF(OR(ISNUMBER(FIND("NCO",H2622)),ISNUMBER(FIND("NCO",Y2622))), "NCO", IF(AL2622="consumer","PMD.com",VLOOKUP(LEFT(H2622,2),Tables!$E$1:$F$11,2,FALSE))))</f>
        <v>PMD.com</v>
      </c>
      <c r="C2622">
        <f t="shared" si="123"/>
        <v>57090001</v>
      </c>
      <c r="D2622">
        <f t="shared" si="124"/>
        <v>1</v>
      </c>
      <c r="E2622" t="str">
        <f t="shared" ca="1" si="122"/>
        <v>shifted orders shipped</v>
      </c>
      <c r="F2622" t="s">
        <v>3539</v>
      </c>
      <c r="G2622" t="s">
        <v>335</v>
      </c>
      <c r="H2622" t="s">
        <v>7234</v>
      </c>
      <c r="I2622" s="6">
        <v>44012.315659722219</v>
      </c>
      <c r="J2622" t="s">
        <v>16</v>
      </c>
      <c r="K2622" s="6">
        <v>44013.392361111109</v>
      </c>
      <c r="M2622" t="s">
        <v>1944</v>
      </c>
      <c r="N2622" t="s">
        <v>7235</v>
      </c>
      <c r="O2622">
        <v>509</v>
      </c>
      <c r="Q2622" t="s">
        <v>374</v>
      </c>
      <c r="R2622" t="s">
        <v>375</v>
      </c>
      <c r="S2622">
        <v>60607</v>
      </c>
      <c r="T2622" t="s">
        <v>338</v>
      </c>
      <c r="U2622" t="s">
        <v>530</v>
      </c>
      <c r="W2622" t="s">
        <v>7236</v>
      </c>
      <c r="Z2622" t="s">
        <v>1944</v>
      </c>
      <c r="AA2622" t="s">
        <v>7235</v>
      </c>
      <c r="AB2622">
        <v>509</v>
      </c>
      <c r="AD2622" t="s">
        <v>374</v>
      </c>
      <c r="AE2622" t="s">
        <v>375</v>
      </c>
      <c r="AF2622">
        <v>60607</v>
      </c>
      <c r="AG2622" t="s">
        <v>338</v>
      </c>
      <c r="AH2622" t="s">
        <v>530</v>
      </c>
      <c r="AJ2622" t="s">
        <v>7236</v>
      </c>
      <c r="AL2622" t="s">
        <v>339</v>
      </c>
      <c r="AM2622">
        <v>1</v>
      </c>
      <c r="AN2622">
        <v>1</v>
      </c>
      <c r="AO2622">
        <v>2258</v>
      </c>
      <c r="AQ2622">
        <v>127089</v>
      </c>
      <c r="AR2622">
        <v>57090001</v>
      </c>
      <c r="AT2622" t="s">
        <v>1419</v>
      </c>
      <c r="AW2622" t="s">
        <v>340</v>
      </c>
      <c r="AX2622" t="s">
        <v>340</v>
      </c>
      <c r="AY2622" t="s">
        <v>348</v>
      </c>
      <c r="AZ2622" t="s">
        <v>1418</v>
      </c>
      <c r="BY2622" t="s">
        <v>342</v>
      </c>
      <c r="EQ2622">
        <v>248021</v>
      </c>
      <c r="ER2622" t="s">
        <v>7237</v>
      </c>
      <c r="EV2622">
        <v>17287265</v>
      </c>
      <c r="EW2622">
        <v>928</v>
      </c>
      <c r="EX2622">
        <v>220861</v>
      </c>
      <c r="EY2622" t="s">
        <v>7238</v>
      </c>
      <c r="EZ2622">
        <v>1</v>
      </c>
      <c r="FC2622">
        <v>95383</v>
      </c>
      <c r="FD2622" t="s">
        <v>1417</v>
      </c>
    </row>
    <row r="2623" spans="1:160" x14ac:dyDescent="0.3">
      <c r="A2623" t="str">
        <f>VLOOKUP(B2623,Table2[],3,FALSE)</f>
        <v>Digital</v>
      </c>
      <c r="B2623" t="str">
        <f>IF(OR(ISNUMBER(FIND("QVC",Z2623)),ISNUMBER(FIND("QVC",AL2623))),"QVC",IF(OR(ISNUMBER(FIND("NCO",H2623)),ISNUMBER(FIND("NCO",Y2623))), "NCO", IF(AL2623="consumer","PMD.com",VLOOKUP(LEFT(H2623,2),Tables!$E$1:$F$11,2,FALSE))))</f>
        <v>PMD.com</v>
      </c>
      <c r="C2623">
        <f t="shared" si="123"/>
        <v>55110001</v>
      </c>
      <c r="D2623">
        <f t="shared" si="124"/>
        <v>1</v>
      </c>
      <c r="E2623" t="str">
        <f t="shared" ca="1" si="122"/>
        <v>shifted orders shipped</v>
      </c>
      <c r="F2623" t="s">
        <v>3539</v>
      </c>
      <c r="G2623" t="s">
        <v>335</v>
      </c>
      <c r="H2623" t="s">
        <v>7234</v>
      </c>
      <c r="I2623" s="6">
        <v>44012.315659722219</v>
      </c>
      <c r="J2623" t="s">
        <v>16</v>
      </c>
      <c r="K2623" s="6">
        <v>44013.392361111109</v>
      </c>
      <c r="M2623" t="s">
        <v>1944</v>
      </c>
      <c r="N2623" t="s">
        <v>7235</v>
      </c>
      <c r="O2623">
        <v>509</v>
      </c>
      <c r="Q2623" t="s">
        <v>374</v>
      </c>
      <c r="R2623" t="s">
        <v>375</v>
      </c>
      <c r="S2623">
        <v>60607</v>
      </c>
      <c r="T2623" t="s">
        <v>338</v>
      </c>
      <c r="U2623" t="s">
        <v>530</v>
      </c>
      <c r="W2623" t="s">
        <v>7236</v>
      </c>
      <c r="Z2623" t="s">
        <v>1944</v>
      </c>
      <c r="AA2623" t="s">
        <v>7235</v>
      </c>
      <c r="AB2623">
        <v>509</v>
      </c>
      <c r="AD2623" t="s">
        <v>374</v>
      </c>
      <c r="AE2623" t="s">
        <v>375</v>
      </c>
      <c r="AF2623">
        <v>60607</v>
      </c>
      <c r="AG2623" t="s">
        <v>338</v>
      </c>
      <c r="AH2623" t="s">
        <v>530</v>
      </c>
      <c r="AJ2623" t="s">
        <v>7236</v>
      </c>
      <c r="AL2623" t="s">
        <v>339</v>
      </c>
      <c r="AM2623">
        <v>1</v>
      </c>
      <c r="AN2623">
        <v>1</v>
      </c>
      <c r="AO2623">
        <v>6371</v>
      </c>
      <c r="AQ2623">
        <v>124056</v>
      </c>
      <c r="AR2623">
        <v>55110001</v>
      </c>
      <c r="AS2623" t="s">
        <v>127</v>
      </c>
      <c r="AT2623" t="s">
        <v>128</v>
      </c>
      <c r="AW2623" t="s">
        <v>340</v>
      </c>
      <c r="AX2623" t="s">
        <v>340</v>
      </c>
      <c r="AY2623" t="s">
        <v>382</v>
      </c>
      <c r="AZ2623">
        <v>0</v>
      </c>
      <c r="BY2623" t="s">
        <v>342</v>
      </c>
      <c r="EQ2623">
        <v>238807</v>
      </c>
      <c r="ER2623" t="s">
        <v>7237</v>
      </c>
      <c r="EV2623">
        <v>17287265</v>
      </c>
      <c r="EW2623">
        <v>928</v>
      </c>
      <c r="EX2623">
        <v>220861</v>
      </c>
      <c r="EY2623" t="s">
        <v>7238</v>
      </c>
      <c r="EZ2623">
        <v>1</v>
      </c>
      <c r="FC2623">
        <v>55110001</v>
      </c>
      <c r="FD2623" t="s">
        <v>128</v>
      </c>
    </row>
    <row r="2624" spans="1:160" x14ac:dyDescent="0.3">
      <c r="A2624" t="str">
        <f>VLOOKUP(B2624,Table2[],3,FALSE)</f>
        <v>Digital</v>
      </c>
      <c r="B2624" t="str">
        <f>IF(OR(ISNUMBER(FIND("QVC",Z2624)),ISNUMBER(FIND("QVC",AL2624))),"QVC",IF(OR(ISNUMBER(FIND("NCO",H2624)),ISNUMBER(FIND("NCO",Y2624))), "NCO", IF(AL2624="consumer","PMD.com",VLOOKUP(LEFT(H2624,2),Tables!$E$1:$F$11,2,FALSE))))</f>
        <v>PMD.com</v>
      </c>
      <c r="C2624">
        <f t="shared" si="123"/>
        <v>53900001</v>
      </c>
      <c r="D2624">
        <f t="shared" si="124"/>
        <v>1</v>
      </c>
      <c r="E2624" t="str">
        <f t="shared" ca="1" si="122"/>
        <v>shifted orders shipped</v>
      </c>
      <c r="F2624" t="s">
        <v>3539</v>
      </c>
      <c r="G2624" t="s">
        <v>335</v>
      </c>
      <c r="H2624" t="s">
        <v>7234</v>
      </c>
      <c r="I2624" s="6">
        <v>44012.315659722219</v>
      </c>
      <c r="J2624" t="s">
        <v>16</v>
      </c>
      <c r="K2624" s="6">
        <v>44013.392361111109</v>
      </c>
      <c r="M2624" t="s">
        <v>1944</v>
      </c>
      <c r="N2624" t="s">
        <v>7235</v>
      </c>
      <c r="O2624">
        <v>509</v>
      </c>
      <c r="Q2624" t="s">
        <v>374</v>
      </c>
      <c r="R2624" t="s">
        <v>375</v>
      </c>
      <c r="S2624">
        <v>60607</v>
      </c>
      <c r="T2624" t="s">
        <v>338</v>
      </c>
      <c r="U2624" t="s">
        <v>530</v>
      </c>
      <c r="W2624" t="s">
        <v>7236</v>
      </c>
      <c r="Z2624" t="s">
        <v>1944</v>
      </c>
      <c r="AA2624" t="s">
        <v>7235</v>
      </c>
      <c r="AB2624">
        <v>509</v>
      </c>
      <c r="AD2624" t="s">
        <v>374</v>
      </c>
      <c r="AE2624" t="s">
        <v>375</v>
      </c>
      <c r="AF2624">
        <v>60607</v>
      </c>
      <c r="AG2624" t="s">
        <v>338</v>
      </c>
      <c r="AH2624" t="s">
        <v>530</v>
      </c>
      <c r="AJ2624" t="s">
        <v>7236</v>
      </c>
      <c r="AL2624" t="s">
        <v>339</v>
      </c>
      <c r="AM2624">
        <v>1</v>
      </c>
      <c r="AN2624">
        <v>1</v>
      </c>
      <c r="AO2624">
        <v>31217</v>
      </c>
      <c r="AQ2624">
        <v>124466</v>
      </c>
      <c r="AR2624">
        <v>53900001</v>
      </c>
      <c r="AS2624" t="s">
        <v>1697</v>
      </c>
      <c r="AT2624" t="s">
        <v>104</v>
      </c>
      <c r="AW2624" t="s">
        <v>343</v>
      </c>
      <c r="BY2624" t="s">
        <v>342</v>
      </c>
      <c r="EQ2624">
        <v>247378</v>
      </c>
      <c r="ER2624" t="s">
        <v>7237</v>
      </c>
      <c r="EV2624">
        <v>17287265</v>
      </c>
      <c r="EW2624">
        <v>928</v>
      </c>
      <c r="EX2624">
        <v>220861</v>
      </c>
      <c r="EY2624" t="s">
        <v>7238</v>
      </c>
      <c r="EZ2624">
        <v>1</v>
      </c>
      <c r="FC2624">
        <v>95383</v>
      </c>
      <c r="FD2624" t="s">
        <v>1417</v>
      </c>
    </row>
    <row r="2625" spans="1:160" x14ac:dyDescent="0.3">
      <c r="A2625" t="str">
        <f>VLOOKUP(B2625,Table2[],3,FALSE)</f>
        <v>Digital</v>
      </c>
      <c r="B2625" t="str">
        <f>IF(OR(ISNUMBER(FIND("QVC",Z2625)),ISNUMBER(FIND("QVC",AL2625))),"QVC",IF(OR(ISNUMBER(FIND("NCO",H2625)),ISNUMBER(FIND("NCO",Y2625))), "NCO", IF(AL2625="consumer","PMD.com",VLOOKUP(LEFT(H2625,2),Tables!$E$1:$F$11,2,FALSE))))</f>
        <v>PMD.com</v>
      </c>
      <c r="C2625">
        <f t="shared" si="123"/>
        <v>52430001</v>
      </c>
      <c r="D2625">
        <f t="shared" si="124"/>
        <v>1</v>
      </c>
      <c r="E2625" t="str">
        <f t="shared" ca="1" si="122"/>
        <v>shifted orders shipped</v>
      </c>
      <c r="F2625" t="s">
        <v>3539</v>
      </c>
      <c r="G2625" t="s">
        <v>335</v>
      </c>
      <c r="H2625" t="s">
        <v>7234</v>
      </c>
      <c r="I2625" s="6">
        <v>44012.315659722219</v>
      </c>
      <c r="J2625" t="s">
        <v>16</v>
      </c>
      <c r="K2625" s="6">
        <v>44013.392361111109</v>
      </c>
      <c r="M2625" t="s">
        <v>1944</v>
      </c>
      <c r="N2625" t="s">
        <v>7235</v>
      </c>
      <c r="O2625">
        <v>509</v>
      </c>
      <c r="Q2625" t="s">
        <v>374</v>
      </c>
      <c r="R2625" t="s">
        <v>375</v>
      </c>
      <c r="S2625">
        <v>60607</v>
      </c>
      <c r="T2625" t="s">
        <v>338</v>
      </c>
      <c r="U2625" t="s">
        <v>530</v>
      </c>
      <c r="W2625" t="s">
        <v>7236</v>
      </c>
      <c r="Z2625" t="s">
        <v>1944</v>
      </c>
      <c r="AA2625" t="s">
        <v>7235</v>
      </c>
      <c r="AB2625">
        <v>509</v>
      </c>
      <c r="AD2625" t="s">
        <v>374</v>
      </c>
      <c r="AE2625" t="s">
        <v>375</v>
      </c>
      <c r="AF2625">
        <v>60607</v>
      </c>
      <c r="AG2625" t="s">
        <v>338</v>
      </c>
      <c r="AH2625" t="s">
        <v>530</v>
      </c>
      <c r="AJ2625" t="s">
        <v>7236</v>
      </c>
      <c r="AL2625" t="s">
        <v>339</v>
      </c>
      <c r="AM2625">
        <v>1</v>
      </c>
      <c r="AN2625">
        <v>1</v>
      </c>
      <c r="AO2625">
        <v>12063</v>
      </c>
      <c r="AQ2625">
        <v>127155</v>
      </c>
      <c r="AR2625">
        <v>52430001</v>
      </c>
      <c r="AS2625" t="s">
        <v>927</v>
      </c>
      <c r="AT2625" t="s">
        <v>75</v>
      </c>
      <c r="AW2625" t="s">
        <v>340</v>
      </c>
      <c r="AX2625" t="s">
        <v>340</v>
      </c>
      <c r="AY2625" t="s">
        <v>357</v>
      </c>
      <c r="AZ2625" t="s">
        <v>363</v>
      </c>
      <c r="BY2625" t="s">
        <v>342</v>
      </c>
      <c r="EQ2625">
        <v>249990</v>
      </c>
      <c r="ER2625" t="s">
        <v>7237</v>
      </c>
      <c r="EV2625">
        <v>17287265</v>
      </c>
      <c r="EW2625">
        <v>928</v>
      </c>
      <c r="EX2625">
        <v>220861</v>
      </c>
      <c r="EY2625" t="s">
        <v>7238</v>
      </c>
      <c r="EZ2625">
        <v>1</v>
      </c>
      <c r="FC2625">
        <v>95385</v>
      </c>
      <c r="FD2625" t="s">
        <v>3531</v>
      </c>
    </row>
    <row r="2626" spans="1:160" x14ac:dyDescent="0.3">
      <c r="A2626" t="str">
        <f>VLOOKUP(B2626,Table2[],3,FALSE)</f>
        <v>Digital</v>
      </c>
      <c r="B2626" t="str">
        <f>IF(OR(ISNUMBER(FIND("QVC",Z2626)),ISNUMBER(FIND("QVC",AL2626))),"QVC",IF(OR(ISNUMBER(FIND("NCO",H2626)),ISNUMBER(FIND("NCO",Y2626))), "NCO", IF(AL2626="consumer","PMD.com",VLOOKUP(LEFT(H2626,2),Tables!$E$1:$F$11,2,FALSE))))</f>
        <v>PMD.com</v>
      </c>
      <c r="C2626">
        <f t="shared" si="123"/>
        <v>57110001</v>
      </c>
      <c r="D2626">
        <f t="shared" si="124"/>
        <v>1</v>
      </c>
      <c r="E2626" t="str">
        <f t="shared" ca="1" si="122"/>
        <v>shifted orders shipped</v>
      </c>
      <c r="F2626" t="s">
        <v>3539</v>
      </c>
      <c r="G2626" t="s">
        <v>335</v>
      </c>
      <c r="H2626" t="s">
        <v>7234</v>
      </c>
      <c r="I2626" s="6">
        <v>44012.315659722219</v>
      </c>
      <c r="J2626" t="s">
        <v>16</v>
      </c>
      <c r="K2626" s="6">
        <v>44013.392361111109</v>
      </c>
      <c r="M2626" t="s">
        <v>1944</v>
      </c>
      <c r="N2626" t="s">
        <v>7235</v>
      </c>
      <c r="O2626">
        <v>509</v>
      </c>
      <c r="Q2626" t="s">
        <v>374</v>
      </c>
      <c r="R2626" t="s">
        <v>375</v>
      </c>
      <c r="S2626">
        <v>60607</v>
      </c>
      <c r="T2626" t="s">
        <v>338</v>
      </c>
      <c r="U2626" t="s">
        <v>530</v>
      </c>
      <c r="W2626" t="s">
        <v>7236</v>
      </c>
      <c r="Z2626" t="s">
        <v>1944</v>
      </c>
      <c r="AA2626" t="s">
        <v>7235</v>
      </c>
      <c r="AB2626">
        <v>509</v>
      </c>
      <c r="AD2626" t="s">
        <v>374</v>
      </c>
      <c r="AE2626" t="s">
        <v>375</v>
      </c>
      <c r="AF2626">
        <v>60607</v>
      </c>
      <c r="AG2626" t="s">
        <v>338</v>
      </c>
      <c r="AH2626" t="s">
        <v>530</v>
      </c>
      <c r="AJ2626" t="s">
        <v>7236</v>
      </c>
      <c r="AL2626" t="s">
        <v>339</v>
      </c>
      <c r="AM2626">
        <v>1</v>
      </c>
      <c r="AN2626">
        <v>1</v>
      </c>
      <c r="AO2626">
        <v>2258</v>
      </c>
      <c r="AQ2626">
        <v>127091</v>
      </c>
      <c r="AR2626">
        <v>57110001</v>
      </c>
      <c r="AT2626" t="s">
        <v>1332</v>
      </c>
      <c r="AW2626" t="s">
        <v>340</v>
      </c>
      <c r="AX2626" t="s">
        <v>340</v>
      </c>
      <c r="AY2626" t="s">
        <v>348</v>
      </c>
      <c r="AZ2626" t="s">
        <v>1418</v>
      </c>
      <c r="BY2626" t="s">
        <v>342</v>
      </c>
      <c r="EQ2626">
        <v>248023</v>
      </c>
      <c r="ER2626" t="s">
        <v>7237</v>
      </c>
      <c r="EV2626">
        <v>17287265</v>
      </c>
      <c r="EW2626">
        <v>928</v>
      </c>
      <c r="EX2626">
        <v>220861</v>
      </c>
      <c r="EY2626" t="s">
        <v>7238</v>
      </c>
      <c r="EZ2626">
        <v>1</v>
      </c>
      <c r="FC2626">
        <v>95383</v>
      </c>
      <c r="FD2626" t="s">
        <v>1417</v>
      </c>
    </row>
    <row r="2627" spans="1:160" x14ac:dyDescent="0.3">
      <c r="A2627" t="str">
        <f>VLOOKUP(B2627,Table2[],3,FALSE)</f>
        <v>Digital</v>
      </c>
      <c r="B2627" t="str">
        <f>IF(OR(ISNUMBER(FIND("QVC",Z2627)),ISNUMBER(FIND("QVC",AL2627))),"QVC",IF(OR(ISNUMBER(FIND("NCO",H2627)),ISNUMBER(FIND("NCO",Y2627))), "NCO", IF(AL2627="consumer","PMD.com",VLOOKUP(LEFT(H2627,2),Tables!$E$1:$F$11,2,FALSE))))</f>
        <v>PMD.com</v>
      </c>
      <c r="C2627">
        <f t="shared" si="123"/>
        <v>5331</v>
      </c>
      <c r="D2627">
        <f t="shared" si="124"/>
        <v>1</v>
      </c>
      <c r="E2627" t="str">
        <f t="shared" ref="E2627:E2690" ca="1" si="125">IF(MONTH(TODAY())-MONTH(I2627)&gt;0,"shifted orders shipped","MTD orders shipped")</f>
        <v>shifted orders shipped</v>
      </c>
      <c r="F2627" t="s">
        <v>3539</v>
      </c>
      <c r="G2627" t="s">
        <v>335</v>
      </c>
      <c r="H2627" t="s">
        <v>7245</v>
      </c>
      <c r="I2627" s="6">
        <v>44012.196643518517</v>
      </c>
      <c r="J2627" t="s">
        <v>16</v>
      </c>
      <c r="K2627" s="6">
        <v>44013.392395833333</v>
      </c>
      <c r="M2627" t="s">
        <v>1218</v>
      </c>
      <c r="N2627" t="s">
        <v>1219</v>
      </c>
      <c r="Q2627" t="s">
        <v>760</v>
      </c>
      <c r="R2627" t="s">
        <v>414</v>
      </c>
      <c r="S2627" t="s">
        <v>1220</v>
      </c>
      <c r="T2627" t="s">
        <v>338</v>
      </c>
      <c r="U2627" t="s">
        <v>530</v>
      </c>
      <c r="W2627" t="s">
        <v>1221</v>
      </c>
      <c r="Z2627" t="s">
        <v>1218</v>
      </c>
      <c r="AA2627" t="s">
        <v>1219</v>
      </c>
      <c r="AD2627" t="s">
        <v>760</v>
      </c>
      <c r="AE2627" t="s">
        <v>414</v>
      </c>
      <c r="AF2627" t="s">
        <v>1220</v>
      </c>
      <c r="AG2627" t="s">
        <v>338</v>
      </c>
      <c r="AH2627" t="s">
        <v>530</v>
      </c>
      <c r="AJ2627" t="s">
        <v>1221</v>
      </c>
      <c r="AL2627" t="s">
        <v>339</v>
      </c>
      <c r="AM2627">
        <v>1</v>
      </c>
      <c r="AN2627">
        <v>1</v>
      </c>
      <c r="AO2627">
        <v>19662</v>
      </c>
      <c r="AQ2627">
        <v>123796</v>
      </c>
      <c r="AR2627">
        <v>5331</v>
      </c>
      <c r="AS2627" t="s">
        <v>746</v>
      </c>
      <c r="AT2627" t="s">
        <v>129</v>
      </c>
      <c r="AW2627" t="s">
        <v>340</v>
      </c>
      <c r="AX2627" t="s">
        <v>352</v>
      </c>
      <c r="AY2627" t="s">
        <v>353</v>
      </c>
      <c r="AZ2627" t="s">
        <v>354</v>
      </c>
      <c r="BY2627" t="s">
        <v>342</v>
      </c>
      <c r="EQ2627">
        <v>247800</v>
      </c>
      <c r="ER2627" t="s">
        <v>7246</v>
      </c>
      <c r="EV2627">
        <v>17287212</v>
      </c>
      <c r="EW2627">
        <v>928</v>
      </c>
      <c r="EX2627">
        <v>220776</v>
      </c>
      <c r="EY2627">
        <v>9.2748999964335493E+25</v>
      </c>
      <c r="EZ2627">
        <v>1</v>
      </c>
      <c r="FC2627">
        <v>5331</v>
      </c>
      <c r="FD2627" t="s">
        <v>129</v>
      </c>
    </row>
    <row r="2628" spans="1:160" x14ac:dyDescent="0.3">
      <c r="A2628" t="str">
        <f>VLOOKUP(B2628,Table2[],3,FALSE)</f>
        <v>Digital</v>
      </c>
      <c r="B2628" t="str">
        <f>IF(OR(ISNUMBER(FIND("QVC",Z2628)),ISNUMBER(FIND("QVC",AL2628))),"QVC",IF(OR(ISNUMBER(FIND("NCO",H2628)),ISNUMBER(FIND("NCO",Y2628))), "NCO", IF(AL2628="consumer","PMD.com",VLOOKUP(LEFT(H2628,2),Tables!$E$1:$F$11,2,FALSE))))</f>
        <v>PMD.com</v>
      </c>
      <c r="C2628">
        <f t="shared" si="123"/>
        <v>52430001</v>
      </c>
      <c r="D2628">
        <f t="shared" si="124"/>
        <v>1</v>
      </c>
      <c r="E2628" t="str">
        <f t="shared" ca="1" si="125"/>
        <v>shifted orders shipped</v>
      </c>
      <c r="F2628" t="s">
        <v>3539</v>
      </c>
      <c r="G2628" t="s">
        <v>335</v>
      </c>
      <c r="H2628" t="s">
        <v>7247</v>
      </c>
      <c r="I2628" s="6">
        <v>44012.746562499997</v>
      </c>
      <c r="J2628" t="s">
        <v>16</v>
      </c>
      <c r="K2628" s="6">
        <v>44013.398495370369</v>
      </c>
      <c r="M2628" t="s">
        <v>1642</v>
      </c>
      <c r="N2628" t="s">
        <v>1793</v>
      </c>
      <c r="O2628" t="s">
        <v>1794</v>
      </c>
      <c r="Q2628" t="s">
        <v>1643</v>
      </c>
      <c r="R2628" t="s">
        <v>465</v>
      </c>
      <c r="S2628" t="s">
        <v>1795</v>
      </c>
      <c r="T2628" t="s">
        <v>338</v>
      </c>
      <c r="U2628" t="s">
        <v>530</v>
      </c>
      <c r="W2628" t="s">
        <v>1644</v>
      </c>
      <c r="Z2628" t="s">
        <v>1642</v>
      </c>
      <c r="AA2628" t="s">
        <v>1793</v>
      </c>
      <c r="AB2628" t="s">
        <v>1794</v>
      </c>
      <c r="AD2628" t="s">
        <v>1643</v>
      </c>
      <c r="AE2628" t="s">
        <v>465</v>
      </c>
      <c r="AF2628" t="s">
        <v>1795</v>
      </c>
      <c r="AG2628" t="s">
        <v>338</v>
      </c>
      <c r="AH2628" t="s">
        <v>530</v>
      </c>
      <c r="AJ2628" t="s">
        <v>1644</v>
      </c>
      <c r="AL2628" t="s">
        <v>339</v>
      </c>
      <c r="AM2628">
        <v>1</v>
      </c>
      <c r="AN2628">
        <v>1</v>
      </c>
      <c r="AO2628">
        <v>12063</v>
      </c>
      <c r="AQ2628">
        <v>127155</v>
      </c>
      <c r="AR2628">
        <v>52430001</v>
      </c>
      <c r="AS2628" t="s">
        <v>927</v>
      </c>
      <c r="AT2628" t="s">
        <v>75</v>
      </c>
      <c r="AW2628" t="s">
        <v>340</v>
      </c>
      <c r="AX2628" t="s">
        <v>340</v>
      </c>
      <c r="AY2628" t="s">
        <v>357</v>
      </c>
      <c r="AZ2628" t="s">
        <v>363</v>
      </c>
      <c r="BY2628" t="s">
        <v>342</v>
      </c>
      <c r="EQ2628">
        <v>249990</v>
      </c>
      <c r="ER2628" t="s">
        <v>7248</v>
      </c>
      <c r="EV2628">
        <v>17287782</v>
      </c>
      <c r="EW2628">
        <v>928</v>
      </c>
      <c r="EX2628">
        <v>221079</v>
      </c>
      <c r="EY2628" t="s">
        <v>7249</v>
      </c>
      <c r="EZ2628">
        <v>1</v>
      </c>
      <c r="FC2628">
        <v>95384</v>
      </c>
      <c r="FD2628" t="s">
        <v>3530</v>
      </c>
    </row>
    <row r="2629" spans="1:160" x14ac:dyDescent="0.3">
      <c r="A2629" t="str">
        <f>VLOOKUP(B2629,Table2[],3,FALSE)</f>
        <v>Digital</v>
      </c>
      <c r="B2629" t="str">
        <f>IF(OR(ISNUMBER(FIND("QVC",Z2629)),ISNUMBER(FIND("QVC",AL2629))),"QVC",IF(OR(ISNUMBER(FIND("NCO",H2629)),ISNUMBER(FIND("NCO",Y2629))), "NCO", IF(AL2629="consumer","PMD.com",VLOOKUP(LEFT(H2629,2),Tables!$E$1:$F$11,2,FALSE))))</f>
        <v>PMD.com</v>
      </c>
      <c r="C2629">
        <f t="shared" si="123"/>
        <v>53920001</v>
      </c>
      <c r="D2629">
        <f t="shared" si="124"/>
        <v>1</v>
      </c>
      <c r="E2629" t="str">
        <f t="shared" ca="1" si="125"/>
        <v>shifted orders shipped</v>
      </c>
      <c r="F2629" t="s">
        <v>3539</v>
      </c>
      <c r="G2629" t="s">
        <v>335</v>
      </c>
      <c r="H2629" t="s">
        <v>7247</v>
      </c>
      <c r="I2629" s="6">
        <v>44012.746562499997</v>
      </c>
      <c r="J2629" t="s">
        <v>16</v>
      </c>
      <c r="K2629" s="6">
        <v>44013.398495370369</v>
      </c>
      <c r="M2629" t="s">
        <v>1642</v>
      </c>
      <c r="N2629" t="s">
        <v>1793</v>
      </c>
      <c r="O2629" t="s">
        <v>1794</v>
      </c>
      <c r="Q2629" t="s">
        <v>1643</v>
      </c>
      <c r="R2629" t="s">
        <v>465</v>
      </c>
      <c r="S2629" t="s">
        <v>1795</v>
      </c>
      <c r="T2629" t="s">
        <v>338</v>
      </c>
      <c r="U2629" t="s">
        <v>530</v>
      </c>
      <c r="W2629" t="s">
        <v>1644</v>
      </c>
      <c r="Z2629" t="s">
        <v>1642</v>
      </c>
      <c r="AA2629" t="s">
        <v>1793</v>
      </c>
      <c r="AB2629" t="s">
        <v>1794</v>
      </c>
      <c r="AD2629" t="s">
        <v>1643</v>
      </c>
      <c r="AE2629" t="s">
        <v>465</v>
      </c>
      <c r="AF2629" t="s">
        <v>1795</v>
      </c>
      <c r="AG2629" t="s">
        <v>338</v>
      </c>
      <c r="AH2629" t="s">
        <v>530</v>
      </c>
      <c r="AJ2629" t="s">
        <v>1644</v>
      </c>
      <c r="AL2629" t="s">
        <v>339</v>
      </c>
      <c r="AM2629">
        <v>1</v>
      </c>
      <c r="AN2629">
        <v>1</v>
      </c>
      <c r="AO2629">
        <v>14899</v>
      </c>
      <c r="AQ2629">
        <v>124468</v>
      </c>
      <c r="AR2629">
        <v>53920001</v>
      </c>
      <c r="AS2629">
        <v>9000000</v>
      </c>
      <c r="AT2629" t="s">
        <v>40</v>
      </c>
      <c r="AW2629" t="s">
        <v>343</v>
      </c>
      <c r="BY2629" t="s">
        <v>342</v>
      </c>
      <c r="EQ2629">
        <v>243396</v>
      </c>
      <c r="ER2629" t="s">
        <v>7248</v>
      </c>
      <c r="EV2629">
        <v>17287782</v>
      </c>
      <c r="EW2629">
        <v>928</v>
      </c>
      <c r="EX2629">
        <v>221079</v>
      </c>
      <c r="EY2629" t="s">
        <v>7249</v>
      </c>
      <c r="EZ2629">
        <v>1</v>
      </c>
      <c r="FC2629">
        <v>95384</v>
      </c>
      <c r="FD2629" t="s">
        <v>3530</v>
      </c>
    </row>
    <row r="2630" spans="1:160" x14ac:dyDescent="0.3">
      <c r="A2630" t="str">
        <f>VLOOKUP(B2630,Table2[],3,FALSE)</f>
        <v>Digital</v>
      </c>
      <c r="B2630" t="str">
        <f>IF(OR(ISNUMBER(FIND("QVC",Z2630)),ISNUMBER(FIND("QVC",AL2630))),"QVC",IF(OR(ISNUMBER(FIND("NCO",H2630)),ISNUMBER(FIND("NCO",Y2630))), "NCO", IF(AL2630="consumer","PMD.com",VLOOKUP(LEFT(H2630,2),Tables!$E$1:$F$11,2,FALSE))))</f>
        <v>PMD.com</v>
      </c>
      <c r="C2630">
        <f t="shared" si="123"/>
        <v>53990001</v>
      </c>
      <c r="D2630">
        <f t="shared" si="124"/>
        <v>1</v>
      </c>
      <c r="E2630" t="str">
        <f t="shared" ca="1" si="125"/>
        <v>shifted orders shipped</v>
      </c>
      <c r="F2630" t="s">
        <v>3539</v>
      </c>
      <c r="G2630" t="s">
        <v>335</v>
      </c>
      <c r="H2630" t="s">
        <v>7247</v>
      </c>
      <c r="I2630" s="6">
        <v>44012.746562499997</v>
      </c>
      <c r="J2630" t="s">
        <v>16</v>
      </c>
      <c r="K2630" s="6">
        <v>44013.398495370369</v>
      </c>
      <c r="M2630" t="s">
        <v>1642</v>
      </c>
      <c r="N2630" t="s">
        <v>1793</v>
      </c>
      <c r="O2630" t="s">
        <v>1794</v>
      </c>
      <c r="Q2630" t="s">
        <v>1643</v>
      </c>
      <c r="R2630" t="s">
        <v>465</v>
      </c>
      <c r="S2630" t="s">
        <v>1795</v>
      </c>
      <c r="T2630" t="s">
        <v>338</v>
      </c>
      <c r="U2630" t="s">
        <v>530</v>
      </c>
      <c r="W2630" t="s">
        <v>1644</v>
      </c>
      <c r="Z2630" t="s">
        <v>1642</v>
      </c>
      <c r="AA2630" t="s">
        <v>1793</v>
      </c>
      <c r="AB2630" t="s">
        <v>1794</v>
      </c>
      <c r="AD2630" t="s">
        <v>1643</v>
      </c>
      <c r="AE2630" t="s">
        <v>465</v>
      </c>
      <c r="AF2630" t="s">
        <v>1795</v>
      </c>
      <c r="AG2630" t="s">
        <v>338</v>
      </c>
      <c r="AH2630" t="s">
        <v>530</v>
      </c>
      <c r="AJ2630" t="s">
        <v>1644</v>
      </c>
      <c r="AL2630" t="s">
        <v>339</v>
      </c>
      <c r="AM2630">
        <v>1</v>
      </c>
      <c r="AN2630">
        <v>1</v>
      </c>
      <c r="AO2630">
        <v>14448</v>
      </c>
      <c r="AQ2630">
        <v>124474</v>
      </c>
      <c r="AR2630">
        <v>53990001</v>
      </c>
      <c r="AS2630" t="s">
        <v>1735</v>
      </c>
      <c r="AT2630" t="s">
        <v>111</v>
      </c>
      <c r="AW2630" t="s">
        <v>343</v>
      </c>
      <c r="BY2630" t="s">
        <v>342</v>
      </c>
      <c r="EQ2630">
        <v>253300</v>
      </c>
      <c r="ER2630" t="s">
        <v>7248</v>
      </c>
      <c r="EV2630">
        <v>17287782</v>
      </c>
      <c r="EW2630">
        <v>928</v>
      </c>
      <c r="EX2630">
        <v>221079</v>
      </c>
      <c r="EY2630" t="s">
        <v>7249</v>
      </c>
      <c r="EZ2630">
        <v>1</v>
      </c>
      <c r="FC2630">
        <v>53990001</v>
      </c>
      <c r="FD2630" t="s">
        <v>111</v>
      </c>
    </row>
    <row r="2631" spans="1:160" x14ac:dyDescent="0.3">
      <c r="A2631" t="str">
        <f>VLOOKUP(B2631,Table2[],3,FALSE)</f>
        <v>Digital</v>
      </c>
      <c r="B2631" t="str">
        <f>IF(OR(ISNUMBER(FIND("QVC",Z2631)),ISNUMBER(FIND("QVC",AL2631))),"QVC",IF(OR(ISNUMBER(FIND("NCO",H2631)),ISNUMBER(FIND("NCO",Y2631))), "NCO", IF(AL2631="consumer","PMD.com",VLOOKUP(LEFT(H2631,2),Tables!$E$1:$F$11,2,FALSE))))</f>
        <v>PMD.com</v>
      </c>
      <c r="C2631">
        <f t="shared" si="123"/>
        <v>53700001</v>
      </c>
      <c r="D2631">
        <f t="shared" si="124"/>
        <v>1</v>
      </c>
      <c r="E2631" t="str">
        <f t="shared" ca="1" si="125"/>
        <v>shifted orders shipped</v>
      </c>
      <c r="F2631" t="s">
        <v>3539</v>
      </c>
      <c r="G2631" t="s">
        <v>335</v>
      </c>
      <c r="H2631" t="s">
        <v>7247</v>
      </c>
      <c r="I2631" s="6">
        <v>44012.746562499997</v>
      </c>
      <c r="J2631" t="s">
        <v>16</v>
      </c>
      <c r="K2631" s="6">
        <v>44013.398495370369</v>
      </c>
      <c r="M2631" t="s">
        <v>1642</v>
      </c>
      <c r="N2631" t="s">
        <v>1793</v>
      </c>
      <c r="O2631" t="s">
        <v>1794</v>
      </c>
      <c r="Q2631" t="s">
        <v>1643</v>
      </c>
      <c r="R2631" t="s">
        <v>465</v>
      </c>
      <c r="S2631" t="s">
        <v>1795</v>
      </c>
      <c r="T2631" t="s">
        <v>338</v>
      </c>
      <c r="U2631" t="s">
        <v>530</v>
      </c>
      <c r="W2631" t="s">
        <v>1644</v>
      </c>
      <c r="Z2631" t="s">
        <v>1642</v>
      </c>
      <c r="AA2631" t="s">
        <v>1793</v>
      </c>
      <c r="AB2631" t="s">
        <v>1794</v>
      </c>
      <c r="AD2631" t="s">
        <v>1643</v>
      </c>
      <c r="AE2631" t="s">
        <v>465</v>
      </c>
      <c r="AF2631" t="s">
        <v>1795</v>
      </c>
      <c r="AG2631" t="s">
        <v>338</v>
      </c>
      <c r="AH2631" t="s">
        <v>530</v>
      </c>
      <c r="AJ2631" t="s">
        <v>1644</v>
      </c>
      <c r="AL2631" t="s">
        <v>339</v>
      </c>
      <c r="AM2631">
        <v>1</v>
      </c>
      <c r="AN2631">
        <v>1</v>
      </c>
      <c r="AO2631">
        <v>1910</v>
      </c>
      <c r="AQ2631">
        <v>124453</v>
      </c>
      <c r="AR2631">
        <v>53700001</v>
      </c>
      <c r="AS2631" t="s">
        <v>67</v>
      </c>
      <c r="AT2631" t="s">
        <v>68</v>
      </c>
      <c r="AW2631" t="s">
        <v>343</v>
      </c>
      <c r="BY2631" t="s">
        <v>342</v>
      </c>
      <c r="EQ2631">
        <v>245106</v>
      </c>
      <c r="ER2631" t="s">
        <v>7248</v>
      </c>
      <c r="EV2631">
        <v>17287782</v>
      </c>
      <c r="EW2631">
        <v>928</v>
      </c>
      <c r="EX2631">
        <v>221079</v>
      </c>
      <c r="EY2631" t="s">
        <v>7249</v>
      </c>
      <c r="EZ2631">
        <v>1</v>
      </c>
      <c r="FC2631">
        <v>53700001</v>
      </c>
      <c r="FD2631" t="s">
        <v>68</v>
      </c>
    </row>
    <row r="2632" spans="1:160" x14ac:dyDescent="0.3">
      <c r="A2632" t="str">
        <f>VLOOKUP(B2632,Table2[],3,FALSE)</f>
        <v>Digital</v>
      </c>
      <c r="B2632" t="str">
        <f>IF(OR(ISNUMBER(FIND("QVC",Z2632)),ISNUMBER(FIND("QVC",AL2632))),"QVC",IF(OR(ISNUMBER(FIND("NCO",H2632)),ISNUMBER(FIND("NCO",Y2632))), "NCO", IF(AL2632="consumer","PMD.com",VLOOKUP(LEFT(H2632,2),Tables!$E$1:$F$11,2,FALSE))))</f>
        <v>PMD.com</v>
      </c>
      <c r="C2632">
        <f t="shared" si="123"/>
        <v>53160001</v>
      </c>
      <c r="D2632">
        <f t="shared" si="124"/>
        <v>1</v>
      </c>
      <c r="E2632" t="str">
        <f t="shared" ca="1" si="125"/>
        <v>shifted orders shipped</v>
      </c>
      <c r="F2632" t="s">
        <v>3539</v>
      </c>
      <c r="G2632" t="s">
        <v>335</v>
      </c>
      <c r="H2632" t="s">
        <v>7247</v>
      </c>
      <c r="I2632" s="6">
        <v>44012.746562499997</v>
      </c>
      <c r="J2632" t="s">
        <v>16</v>
      </c>
      <c r="K2632" s="6">
        <v>44013.398495370369</v>
      </c>
      <c r="M2632" t="s">
        <v>1642</v>
      </c>
      <c r="N2632" t="s">
        <v>1793</v>
      </c>
      <c r="O2632" t="s">
        <v>1794</v>
      </c>
      <c r="Q2632" t="s">
        <v>1643</v>
      </c>
      <c r="R2632" t="s">
        <v>465</v>
      </c>
      <c r="S2632" t="s">
        <v>1795</v>
      </c>
      <c r="T2632" t="s">
        <v>338</v>
      </c>
      <c r="U2632" t="s">
        <v>530</v>
      </c>
      <c r="W2632" t="s">
        <v>1644</v>
      </c>
      <c r="Z2632" t="s">
        <v>1642</v>
      </c>
      <c r="AA2632" t="s">
        <v>1793</v>
      </c>
      <c r="AB2632" t="s">
        <v>1794</v>
      </c>
      <c r="AD2632" t="s">
        <v>1643</v>
      </c>
      <c r="AE2632" t="s">
        <v>465</v>
      </c>
      <c r="AF2632" t="s">
        <v>1795</v>
      </c>
      <c r="AG2632" t="s">
        <v>338</v>
      </c>
      <c r="AH2632" t="s">
        <v>530</v>
      </c>
      <c r="AJ2632" t="s">
        <v>1644</v>
      </c>
      <c r="AL2632" t="s">
        <v>339</v>
      </c>
      <c r="AM2632">
        <v>1</v>
      </c>
      <c r="AN2632">
        <v>1</v>
      </c>
      <c r="AO2632">
        <v>4322</v>
      </c>
      <c r="AQ2632">
        <v>124007</v>
      </c>
      <c r="AR2632">
        <v>53160001</v>
      </c>
      <c r="AS2632" t="s">
        <v>1895</v>
      </c>
      <c r="AT2632" t="s">
        <v>119</v>
      </c>
      <c r="AW2632" t="s">
        <v>340</v>
      </c>
      <c r="AX2632" t="s">
        <v>340</v>
      </c>
      <c r="AY2632" t="s">
        <v>341</v>
      </c>
      <c r="AZ2632">
        <v>0</v>
      </c>
      <c r="BY2632" t="s">
        <v>342</v>
      </c>
      <c r="EQ2632">
        <v>252959</v>
      </c>
      <c r="ER2632" t="s">
        <v>7248</v>
      </c>
      <c r="EV2632">
        <v>17287782</v>
      </c>
      <c r="EW2632">
        <v>928</v>
      </c>
      <c r="EX2632">
        <v>221079</v>
      </c>
      <c r="EY2632" t="s">
        <v>7249</v>
      </c>
      <c r="EZ2632">
        <v>1</v>
      </c>
      <c r="FC2632">
        <v>53160001</v>
      </c>
      <c r="FD2632" t="s">
        <v>119</v>
      </c>
    </row>
    <row r="2633" spans="1:160" x14ac:dyDescent="0.3">
      <c r="A2633" t="str">
        <f>VLOOKUP(B2633,Table2[],3,FALSE)</f>
        <v>Digital</v>
      </c>
      <c r="B2633" t="str">
        <f>IF(OR(ISNUMBER(FIND("QVC",Z2633)),ISNUMBER(FIND("QVC",AL2633))),"QVC",IF(OR(ISNUMBER(FIND("NCO",H2633)),ISNUMBER(FIND("NCO",Y2633))), "NCO", IF(AL2633="consumer","PMD.com",VLOOKUP(LEFT(H2633,2),Tables!$E$1:$F$11,2,FALSE))))</f>
        <v>PMD.com</v>
      </c>
      <c r="C2633">
        <f t="shared" si="123"/>
        <v>54000001</v>
      </c>
      <c r="D2633">
        <f t="shared" si="124"/>
        <v>1</v>
      </c>
      <c r="E2633" t="str">
        <f t="shared" ca="1" si="125"/>
        <v>shifted orders shipped</v>
      </c>
      <c r="F2633" t="s">
        <v>3539</v>
      </c>
      <c r="G2633" t="s">
        <v>335</v>
      </c>
      <c r="H2633" t="s">
        <v>7247</v>
      </c>
      <c r="I2633" s="6">
        <v>44012.746562499997</v>
      </c>
      <c r="J2633" t="s">
        <v>16</v>
      </c>
      <c r="K2633" s="6">
        <v>44013.398495370369</v>
      </c>
      <c r="M2633" t="s">
        <v>1642</v>
      </c>
      <c r="N2633" t="s">
        <v>1793</v>
      </c>
      <c r="O2633" t="s">
        <v>1794</v>
      </c>
      <c r="Q2633" t="s">
        <v>1643</v>
      </c>
      <c r="R2633" t="s">
        <v>465</v>
      </c>
      <c r="S2633" t="s">
        <v>1795</v>
      </c>
      <c r="T2633" t="s">
        <v>338</v>
      </c>
      <c r="U2633" t="s">
        <v>530</v>
      </c>
      <c r="W2633" t="s">
        <v>1644</v>
      </c>
      <c r="Z2633" t="s">
        <v>1642</v>
      </c>
      <c r="AA2633" t="s">
        <v>1793</v>
      </c>
      <c r="AB2633" t="s">
        <v>1794</v>
      </c>
      <c r="AD2633" t="s">
        <v>1643</v>
      </c>
      <c r="AE2633" t="s">
        <v>465</v>
      </c>
      <c r="AF2633" t="s">
        <v>1795</v>
      </c>
      <c r="AG2633" t="s">
        <v>338</v>
      </c>
      <c r="AH2633" t="s">
        <v>530</v>
      </c>
      <c r="AJ2633" t="s">
        <v>1644</v>
      </c>
      <c r="AL2633" t="s">
        <v>339</v>
      </c>
      <c r="AM2633">
        <v>1</v>
      </c>
      <c r="AN2633">
        <v>1</v>
      </c>
      <c r="AO2633">
        <v>8182</v>
      </c>
      <c r="AQ2633">
        <v>124475</v>
      </c>
      <c r="AR2633">
        <v>54000001</v>
      </c>
      <c r="AS2633" t="s">
        <v>1251</v>
      </c>
      <c r="AT2633" t="s">
        <v>84</v>
      </c>
      <c r="AW2633" t="s">
        <v>343</v>
      </c>
      <c r="BY2633" t="s">
        <v>342</v>
      </c>
      <c r="EQ2633">
        <v>247294</v>
      </c>
      <c r="ER2633" t="s">
        <v>7248</v>
      </c>
      <c r="EV2633">
        <v>17287782</v>
      </c>
      <c r="EW2633">
        <v>928</v>
      </c>
      <c r="EX2633">
        <v>221079</v>
      </c>
      <c r="EY2633" t="s">
        <v>7249</v>
      </c>
      <c r="EZ2633">
        <v>1</v>
      </c>
      <c r="FC2633">
        <v>54000001</v>
      </c>
      <c r="FD2633" t="s">
        <v>84</v>
      </c>
    </row>
    <row r="2634" spans="1:160" x14ac:dyDescent="0.3">
      <c r="A2634" t="str">
        <f>VLOOKUP(B2634,Table2[],3,FALSE)</f>
        <v>Digital</v>
      </c>
      <c r="B2634" t="str">
        <f>IF(OR(ISNUMBER(FIND("QVC",Z2634)),ISNUMBER(FIND("QVC",AL2634))),"QVC",IF(OR(ISNUMBER(FIND("NCO",H2634)),ISNUMBER(FIND("NCO",Y2634))), "NCO", IF(AL2634="consumer","PMD.com",VLOOKUP(LEFT(H2634,2),Tables!$E$1:$F$11,2,FALSE))))</f>
        <v>PMD.com</v>
      </c>
      <c r="C2634">
        <f t="shared" si="123"/>
        <v>51090030</v>
      </c>
      <c r="D2634">
        <f t="shared" si="124"/>
        <v>1</v>
      </c>
      <c r="E2634" t="str">
        <f t="shared" ca="1" si="125"/>
        <v>shifted orders shipped</v>
      </c>
      <c r="F2634" t="s">
        <v>3539</v>
      </c>
      <c r="G2634" t="s">
        <v>335</v>
      </c>
      <c r="H2634" t="s">
        <v>7247</v>
      </c>
      <c r="I2634" s="6">
        <v>44012.746562499997</v>
      </c>
      <c r="J2634" t="s">
        <v>16</v>
      </c>
      <c r="K2634" s="6">
        <v>44013.398495370369</v>
      </c>
      <c r="M2634" t="s">
        <v>1642</v>
      </c>
      <c r="N2634" t="s">
        <v>1793</v>
      </c>
      <c r="O2634" t="s">
        <v>1794</v>
      </c>
      <c r="Q2634" t="s">
        <v>1643</v>
      </c>
      <c r="R2634" t="s">
        <v>465</v>
      </c>
      <c r="S2634" t="s">
        <v>1795</v>
      </c>
      <c r="T2634" t="s">
        <v>338</v>
      </c>
      <c r="U2634" t="s">
        <v>530</v>
      </c>
      <c r="W2634" t="s">
        <v>1644</v>
      </c>
      <c r="Z2634" t="s">
        <v>1642</v>
      </c>
      <c r="AA2634" t="s">
        <v>1793</v>
      </c>
      <c r="AB2634" t="s">
        <v>1794</v>
      </c>
      <c r="AD2634" t="s">
        <v>1643</v>
      </c>
      <c r="AE2634" t="s">
        <v>465</v>
      </c>
      <c r="AF2634" t="s">
        <v>1795</v>
      </c>
      <c r="AG2634" t="s">
        <v>338</v>
      </c>
      <c r="AH2634" t="s">
        <v>530</v>
      </c>
      <c r="AJ2634" t="s">
        <v>1644</v>
      </c>
      <c r="AL2634" t="s">
        <v>339</v>
      </c>
      <c r="AM2634">
        <v>1</v>
      </c>
      <c r="AN2634">
        <v>1</v>
      </c>
      <c r="AO2634">
        <v>6688</v>
      </c>
      <c r="AQ2634">
        <v>125960</v>
      </c>
      <c r="AR2634">
        <v>51090030</v>
      </c>
      <c r="AS2634" t="s">
        <v>3043</v>
      </c>
      <c r="AT2634" t="s">
        <v>628</v>
      </c>
      <c r="AW2634" t="s">
        <v>343</v>
      </c>
      <c r="BY2634" t="s">
        <v>342</v>
      </c>
      <c r="BZ2634" t="b">
        <v>0</v>
      </c>
      <c r="EQ2634">
        <v>243047</v>
      </c>
      <c r="ER2634" t="s">
        <v>7248</v>
      </c>
      <c r="EV2634">
        <v>17287782</v>
      </c>
      <c r="EW2634">
        <v>928</v>
      </c>
      <c r="EX2634">
        <v>221079</v>
      </c>
      <c r="EY2634" t="s">
        <v>7249</v>
      </c>
      <c r="EZ2634">
        <v>1</v>
      </c>
      <c r="FC2634">
        <v>95384</v>
      </c>
      <c r="FD2634" t="s">
        <v>3530</v>
      </c>
    </row>
    <row r="2635" spans="1:160" x14ac:dyDescent="0.3">
      <c r="A2635" t="str">
        <f>VLOOKUP(B2635,Table2[],3,FALSE)</f>
        <v>Digital</v>
      </c>
      <c r="B2635" t="str">
        <f>IF(OR(ISNUMBER(FIND("QVC",Z2635)),ISNUMBER(FIND("QVC",AL2635))),"QVC",IF(OR(ISNUMBER(FIND("NCO",H2635)),ISNUMBER(FIND("NCO",Y2635))), "NCO", IF(AL2635="consumer","PMD.com",VLOOKUP(LEFT(H2635,2),Tables!$E$1:$F$11,2,FALSE))))</f>
        <v>PMD.com</v>
      </c>
      <c r="C2635">
        <f t="shared" si="123"/>
        <v>51010001</v>
      </c>
      <c r="D2635">
        <f t="shared" si="124"/>
        <v>3</v>
      </c>
      <c r="E2635" t="str">
        <f t="shared" ca="1" si="125"/>
        <v>shifted orders shipped</v>
      </c>
      <c r="F2635" t="s">
        <v>3539</v>
      </c>
      <c r="G2635" t="s">
        <v>335</v>
      </c>
      <c r="H2635" t="s">
        <v>7250</v>
      </c>
      <c r="I2635" s="6">
        <v>44012.400231481479</v>
      </c>
      <c r="J2635" t="s">
        <v>16</v>
      </c>
      <c r="K2635" s="6">
        <v>44013.399699074071</v>
      </c>
      <c r="M2635" t="s">
        <v>7251</v>
      </c>
      <c r="N2635" t="s">
        <v>7252</v>
      </c>
      <c r="Q2635" t="s">
        <v>417</v>
      </c>
      <c r="R2635" t="s">
        <v>376</v>
      </c>
      <c r="S2635">
        <v>78737</v>
      </c>
      <c r="T2635" t="s">
        <v>338</v>
      </c>
      <c r="U2635" t="s">
        <v>530</v>
      </c>
      <c r="W2635" t="s">
        <v>7253</v>
      </c>
      <c r="Z2635" t="s">
        <v>7251</v>
      </c>
      <c r="AA2635" t="s">
        <v>7252</v>
      </c>
      <c r="AD2635" t="s">
        <v>417</v>
      </c>
      <c r="AE2635" t="s">
        <v>376</v>
      </c>
      <c r="AF2635">
        <v>78737</v>
      </c>
      <c r="AG2635" t="s">
        <v>338</v>
      </c>
      <c r="AH2635" t="s">
        <v>530</v>
      </c>
      <c r="AJ2635" t="s">
        <v>7253</v>
      </c>
      <c r="AL2635" t="s">
        <v>339</v>
      </c>
      <c r="AM2635">
        <v>3</v>
      </c>
      <c r="AN2635">
        <v>3</v>
      </c>
      <c r="AO2635">
        <v>8743</v>
      </c>
      <c r="AQ2635">
        <v>123868</v>
      </c>
      <c r="AR2635">
        <v>51010001</v>
      </c>
      <c r="AS2635" t="s">
        <v>48</v>
      </c>
      <c r="AT2635" t="s">
        <v>49</v>
      </c>
      <c r="AW2635" t="s">
        <v>340</v>
      </c>
      <c r="AX2635" t="s">
        <v>340</v>
      </c>
      <c r="AY2635" t="s">
        <v>357</v>
      </c>
      <c r="AZ2635" t="s">
        <v>363</v>
      </c>
      <c r="BY2635" t="s">
        <v>342</v>
      </c>
      <c r="EQ2635">
        <v>251450</v>
      </c>
      <c r="ER2635" t="s">
        <v>7254</v>
      </c>
      <c r="EV2635">
        <v>17287457</v>
      </c>
      <c r="EW2635">
        <v>928</v>
      </c>
      <c r="EX2635">
        <v>220900</v>
      </c>
      <c r="EY2635" t="s">
        <v>7255</v>
      </c>
      <c r="EZ2635">
        <v>1</v>
      </c>
      <c r="FC2635">
        <v>51010001</v>
      </c>
      <c r="FD2635" t="s">
        <v>49</v>
      </c>
    </row>
    <row r="2636" spans="1:160" x14ac:dyDescent="0.3">
      <c r="A2636" t="str">
        <f>VLOOKUP(B2636,Table2[],3,FALSE)</f>
        <v>Digital</v>
      </c>
      <c r="B2636" t="str">
        <f>IF(OR(ISNUMBER(FIND("QVC",Z2636)),ISNUMBER(FIND("QVC",AL2636))),"QVC",IF(OR(ISNUMBER(FIND("NCO",H2636)),ISNUMBER(FIND("NCO",Y2636))), "NCO", IF(AL2636="consumer","PMD.com",VLOOKUP(LEFT(H2636,2),Tables!$E$1:$F$11,2,FALSE))))</f>
        <v>PMD.com</v>
      </c>
      <c r="C2636">
        <f t="shared" ref="C2636:C2699" si="126">AR2636</f>
        <v>5901</v>
      </c>
      <c r="D2636">
        <f t="shared" ref="D2636:D2699" si="127">AN2636</f>
        <v>1</v>
      </c>
      <c r="E2636" t="str">
        <f t="shared" ca="1" si="125"/>
        <v>shifted orders shipped</v>
      </c>
      <c r="F2636" t="s">
        <v>3539</v>
      </c>
      <c r="G2636" t="s">
        <v>335</v>
      </c>
      <c r="H2636" t="s">
        <v>7256</v>
      </c>
      <c r="I2636" s="6">
        <v>44012.196284722224</v>
      </c>
      <c r="J2636" t="s">
        <v>16</v>
      </c>
      <c r="K2636" s="6">
        <v>44013.399710648147</v>
      </c>
      <c r="M2636" t="s">
        <v>624</v>
      </c>
      <c r="N2636" t="s">
        <v>625</v>
      </c>
      <c r="Q2636" t="s">
        <v>555</v>
      </c>
      <c r="R2636" t="s">
        <v>365</v>
      </c>
      <c r="S2636">
        <v>90240</v>
      </c>
      <c r="T2636" t="s">
        <v>338</v>
      </c>
      <c r="U2636" t="s">
        <v>530</v>
      </c>
      <c r="W2636" t="s">
        <v>626</v>
      </c>
      <c r="Z2636" t="s">
        <v>624</v>
      </c>
      <c r="AA2636" t="s">
        <v>625</v>
      </c>
      <c r="AD2636" t="s">
        <v>555</v>
      </c>
      <c r="AE2636" t="s">
        <v>365</v>
      </c>
      <c r="AF2636">
        <v>90240</v>
      </c>
      <c r="AG2636" t="s">
        <v>338</v>
      </c>
      <c r="AH2636" t="s">
        <v>530</v>
      </c>
      <c r="AJ2636" t="s">
        <v>626</v>
      </c>
      <c r="AL2636" t="s">
        <v>339</v>
      </c>
      <c r="AM2636">
        <v>1</v>
      </c>
      <c r="AN2636">
        <v>1</v>
      </c>
      <c r="AO2636">
        <v>1428</v>
      </c>
      <c r="AQ2636">
        <v>123804</v>
      </c>
      <c r="AR2636">
        <v>5901</v>
      </c>
      <c r="AS2636" t="s">
        <v>1300</v>
      </c>
      <c r="AT2636" t="s">
        <v>17</v>
      </c>
      <c r="AW2636" t="s">
        <v>352</v>
      </c>
      <c r="AX2636" t="s">
        <v>352</v>
      </c>
      <c r="AY2636" t="s">
        <v>353</v>
      </c>
      <c r="AZ2636" t="s">
        <v>358</v>
      </c>
      <c r="BY2636" t="s">
        <v>342</v>
      </c>
      <c r="EQ2636">
        <v>250322</v>
      </c>
      <c r="ER2636" t="s">
        <v>7257</v>
      </c>
      <c r="EV2636">
        <v>17287208</v>
      </c>
      <c r="EW2636">
        <v>928</v>
      </c>
      <c r="EX2636">
        <v>220772</v>
      </c>
      <c r="EY2636" t="s">
        <v>7258</v>
      </c>
      <c r="EZ2636">
        <v>1</v>
      </c>
      <c r="FC2636">
        <v>5901</v>
      </c>
      <c r="FD2636" t="s">
        <v>17</v>
      </c>
    </row>
    <row r="2637" spans="1:160" x14ac:dyDescent="0.3">
      <c r="A2637" t="str">
        <f>VLOOKUP(B2637,Table2[],3,FALSE)</f>
        <v>Digital</v>
      </c>
      <c r="B2637" t="str">
        <f>IF(OR(ISNUMBER(FIND("QVC",Z2637)),ISNUMBER(FIND("QVC",AL2637))),"QVC",IF(OR(ISNUMBER(FIND("NCO",H2637)),ISNUMBER(FIND("NCO",Y2637))), "NCO", IF(AL2637="consumer","PMD.com",VLOOKUP(LEFT(H2637,2),Tables!$E$1:$F$11,2,FALSE))))</f>
        <v>PMD.com</v>
      </c>
      <c r="C2637">
        <f t="shared" si="126"/>
        <v>51090030</v>
      </c>
      <c r="D2637">
        <f t="shared" si="127"/>
        <v>1</v>
      </c>
      <c r="E2637" t="str">
        <f t="shared" ca="1" si="125"/>
        <v>shifted orders shipped</v>
      </c>
      <c r="F2637" t="s">
        <v>3539</v>
      </c>
      <c r="G2637" t="s">
        <v>335</v>
      </c>
      <c r="H2637" t="s">
        <v>7259</v>
      </c>
      <c r="I2637" s="6">
        <v>44012.426585648151</v>
      </c>
      <c r="J2637" t="s">
        <v>16</v>
      </c>
      <c r="K2637" s="6">
        <v>44013.39984953704</v>
      </c>
      <c r="M2637" t="s">
        <v>7260</v>
      </c>
      <c r="N2637" t="s">
        <v>7261</v>
      </c>
      <c r="Q2637" t="s">
        <v>2179</v>
      </c>
      <c r="R2637" t="s">
        <v>378</v>
      </c>
      <c r="S2637" t="s">
        <v>7262</v>
      </c>
      <c r="T2637" t="s">
        <v>338</v>
      </c>
      <c r="U2637" t="s">
        <v>530</v>
      </c>
      <c r="W2637" t="s">
        <v>7263</v>
      </c>
      <c r="Z2637" t="s">
        <v>7260</v>
      </c>
      <c r="AA2637" t="s">
        <v>7261</v>
      </c>
      <c r="AD2637" t="s">
        <v>2179</v>
      </c>
      <c r="AE2637" t="s">
        <v>378</v>
      </c>
      <c r="AF2637" t="s">
        <v>7262</v>
      </c>
      <c r="AG2637" t="s">
        <v>338</v>
      </c>
      <c r="AH2637" t="s">
        <v>530</v>
      </c>
      <c r="AJ2637" t="s">
        <v>7263</v>
      </c>
      <c r="AL2637" t="s">
        <v>339</v>
      </c>
      <c r="AM2637">
        <v>1</v>
      </c>
      <c r="AN2637">
        <v>1</v>
      </c>
      <c r="AO2637">
        <v>6688</v>
      </c>
      <c r="AQ2637">
        <v>125960</v>
      </c>
      <c r="AR2637">
        <v>51090030</v>
      </c>
      <c r="AS2637" t="s">
        <v>3043</v>
      </c>
      <c r="AT2637" t="s">
        <v>628</v>
      </c>
      <c r="AW2637" t="s">
        <v>343</v>
      </c>
      <c r="BY2637" t="s">
        <v>342</v>
      </c>
      <c r="BZ2637" t="b">
        <v>0</v>
      </c>
      <c r="EQ2637">
        <v>243047</v>
      </c>
      <c r="ER2637" t="s">
        <v>7264</v>
      </c>
      <c r="EV2637">
        <v>17287476</v>
      </c>
      <c r="EW2637">
        <v>928</v>
      </c>
      <c r="EX2637">
        <v>220918</v>
      </c>
      <c r="EY2637" t="s">
        <v>7265</v>
      </c>
      <c r="EZ2637">
        <v>1</v>
      </c>
      <c r="FC2637">
        <v>95384</v>
      </c>
      <c r="FD2637" t="s">
        <v>3530</v>
      </c>
    </row>
    <row r="2638" spans="1:160" x14ac:dyDescent="0.3">
      <c r="A2638" t="str">
        <f>VLOOKUP(B2638,Table2[],3,FALSE)</f>
        <v>Digital</v>
      </c>
      <c r="B2638" t="str">
        <f>IF(OR(ISNUMBER(FIND("QVC",Z2638)),ISNUMBER(FIND("QVC",AL2638))),"QVC",IF(OR(ISNUMBER(FIND("NCO",H2638)),ISNUMBER(FIND("NCO",Y2638))), "NCO", IF(AL2638="consumer","PMD.com",VLOOKUP(LEFT(H2638,2),Tables!$E$1:$F$11,2,FALSE))))</f>
        <v>PMD.com</v>
      </c>
      <c r="C2638">
        <f t="shared" si="126"/>
        <v>53920001</v>
      </c>
      <c r="D2638">
        <f t="shared" si="127"/>
        <v>1</v>
      </c>
      <c r="E2638" t="str">
        <f t="shared" ca="1" si="125"/>
        <v>shifted orders shipped</v>
      </c>
      <c r="F2638" t="s">
        <v>3539</v>
      </c>
      <c r="G2638" t="s">
        <v>335</v>
      </c>
      <c r="H2638" t="s">
        <v>7259</v>
      </c>
      <c r="I2638" s="6">
        <v>44012.426585648151</v>
      </c>
      <c r="J2638" t="s">
        <v>16</v>
      </c>
      <c r="K2638" s="6">
        <v>44013.39984953704</v>
      </c>
      <c r="M2638" t="s">
        <v>7260</v>
      </c>
      <c r="N2638" t="s">
        <v>7261</v>
      </c>
      <c r="Q2638" t="s">
        <v>2179</v>
      </c>
      <c r="R2638" t="s">
        <v>378</v>
      </c>
      <c r="S2638" t="s">
        <v>7262</v>
      </c>
      <c r="T2638" t="s">
        <v>338</v>
      </c>
      <c r="U2638" t="s">
        <v>530</v>
      </c>
      <c r="W2638" t="s">
        <v>7263</v>
      </c>
      <c r="Z2638" t="s">
        <v>7260</v>
      </c>
      <c r="AA2638" t="s">
        <v>7261</v>
      </c>
      <c r="AD2638" t="s">
        <v>2179</v>
      </c>
      <c r="AE2638" t="s">
        <v>378</v>
      </c>
      <c r="AF2638" t="s">
        <v>7262</v>
      </c>
      <c r="AG2638" t="s">
        <v>338</v>
      </c>
      <c r="AH2638" t="s">
        <v>530</v>
      </c>
      <c r="AJ2638" t="s">
        <v>7263</v>
      </c>
      <c r="AL2638" t="s">
        <v>339</v>
      </c>
      <c r="AM2638">
        <v>1</v>
      </c>
      <c r="AN2638">
        <v>1</v>
      </c>
      <c r="AO2638">
        <v>14899</v>
      </c>
      <c r="AQ2638">
        <v>124468</v>
      </c>
      <c r="AR2638">
        <v>53920001</v>
      </c>
      <c r="AS2638">
        <v>9000000</v>
      </c>
      <c r="AT2638" t="s">
        <v>40</v>
      </c>
      <c r="AW2638" t="s">
        <v>343</v>
      </c>
      <c r="BY2638" t="s">
        <v>342</v>
      </c>
      <c r="EQ2638">
        <v>243396</v>
      </c>
      <c r="ER2638" t="s">
        <v>7264</v>
      </c>
      <c r="EV2638">
        <v>17287476</v>
      </c>
      <c r="EW2638">
        <v>928</v>
      </c>
      <c r="EX2638">
        <v>220918</v>
      </c>
      <c r="EY2638" t="s">
        <v>7265</v>
      </c>
      <c r="EZ2638">
        <v>1</v>
      </c>
      <c r="FC2638">
        <v>95384</v>
      </c>
      <c r="FD2638" t="s">
        <v>3530</v>
      </c>
    </row>
    <row r="2639" spans="1:160" x14ac:dyDescent="0.3">
      <c r="A2639" t="str">
        <f>VLOOKUP(B2639,Table2[],3,FALSE)</f>
        <v>Digital</v>
      </c>
      <c r="B2639" t="str">
        <f>IF(OR(ISNUMBER(FIND("QVC",Z2639)),ISNUMBER(FIND("QVC",AL2639))),"QVC",IF(OR(ISNUMBER(FIND("NCO",H2639)),ISNUMBER(FIND("NCO",Y2639))), "NCO", IF(AL2639="consumer","PMD.com",VLOOKUP(LEFT(H2639,2),Tables!$E$1:$F$11,2,FALSE))))</f>
        <v>PMD.com</v>
      </c>
      <c r="C2639">
        <f t="shared" si="126"/>
        <v>51080001</v>
      </c>
      <c r="D2639">
        <f t="shared" si="127"/>
        <v>1</v>
      </c>
      <c r="E2639" t="str">
        <f t="shared" ca="1" si="125"/>
        <v>shifted orders shipped</v>
      </c>
      <c r="F2639" t="s">
        <v>3539</v>
      </c>
      <c r="G2639" t="s">
        <v>335</v>
      </c>
      <c r="H2639" t="s">
        <v>7259</v>
      </c>
      <c r="I2639" s="6">
        <v>44012.426585648151</v>
      </c>
      <c r="J2639" t="s">
        <v>16</v>
      </c>
      <c r="K2639" s="6">
        <v>44013.39984953704</v>
      </c>
      <c r="M2639" t="s">
        <v>7260</v>
      </c>
      <c r="N2639" t="s">
        <v>7261</v>
      </c>
      <c r="Q2639" t="s">
        <v>2179</v>
      </c>
      <c r="R2639" t="s">
        <v>378</v>
      </c>
      <c r="S2639" t="s">
        <v>7262</v>
      </c>
      <c r="T2639" t="s">
        <v>338</v>
      </c>
      <c r="U2639" t="s">
        <v>530</v>
      </c>
      <c r="W2639" t="s">
        <v>7263</v>
      </c>
      <c r="Z2639" t="s">
        <v>7260</v>
      </c>
      <c r="AA2639" t="s">
        <v>7261</v>
      </c>
      <c r="AD2639" t="s">
        <v>2179</v>
      </c>
      <c r="AE2639" t="s">
        <v>378</v>
      </c>
      <c r="AF2639" t="s">
        <v>7262</v>
      </c>
      <c r="AG2639" t="s">
        <v>338</v>
      </c>
      <c r="AH2639" t="s">
        <v>530</v>
      </c>
      <c r="AJ2639" t="s">
        <v>7263</v>
      </c>
      <c r="AL2639" t="s">
        <v>339</v>
      </c>
      <c r="AM2639">
        <v>1</v>
      </c>
      <c r="AN2639">
        <v>1</v>
      </c>
      <c r="AO2639">
        <v>19656</v>
      </c>
      <c r="AQ2639">
        <v>124645</v>
      </c>
      <c r="AR2639">
        <v>51080001</v>
      </c>
      <c r="AS2639" t="s">
        <v>988</v>
      </c>
      <c r="AT2639" t="s">
        <v>57</v>
      </c>
      <c r="AW2639" t="s">
        <v>343</v>
      </c>
      <c r="BY2639" t="s">
        <v>342</v>
      </c>
      <c r="EQ2639">
        <v>251119</v>
      </c>
      <c r="ER2639" t="s">
        <v>7264</v>
      </c>
      <c r="EV2639">
        <v>17287476</v>
      </c>
      <c r="EW2639">
        <v>928</v>
      </c>
      <c r="EX2639">
        <v>220918</v>
      </c>
      <c r="EY2639" t="s">
        <v>7265</v>
      </c>
      <c r="EZ2639">
        <v>1</v>
      </c>
      <c r="FC2639">
        <v>51080001</v>
      </c>
      <c r="FD2639" t="s">
        <v>57</v>
      </c>
    </row>
    <row r="2640" spans="1:160" x14ac:dyDescent="0.3">
      <c r="A2640" t="str">
        <f>VLOOKUP(B2640,Table2[],3,FALSE)</f>
        <v>Digital</v>
      </c>
      <c r="B2640" t="str">
        <f>IF(OR(ISNUMBER(FIND("QVC",Z2640)),ISNUMBER(FIND("QVC",AL2640))),"QVC",IF(OR(ISNUMBER(FIND("NCO",H2640)),ISNUMBER(FIND("NCO",Y2640))), "NCO", IF(AL2640="consumer","PMD.com",VLOOKUP(LEFT(H2640,2),Tables!$E$1:$F$11,2,FALSE))))</f>
        <v>PMD.com</v>
      </c>
      <c r="C2640">
        <f t="shared" si="126"/>
        <v>52430001</v>
      </c>
      <c r="D2640">
        <f t="shared" si="127"/>
        <v>1</v>
      </c>
      <c r="E2640" t="str">
        <f t="shared" ca="1" si="125"/>
        <v>shifted orders shipped</v>
      </c>
      <c r="F2640" t="s">
        <v>3539</v>
      </c>
      <c r="G2640" t="s">
        <v>335</v>
      </c>
      <c r="H2640" t="s">
        <v>7259</v>
      </c>
      <c r="I2640" s="6">
        <v>44012.426585648151</v>
      </c>
      <c r="J2640" t="s">
        <v>16</v>
      </c>
      <c r="K2640" s="6">
        <v>44013.39984953704</v>
      </c>
      <c r="M2640" t="s">
        <v>7260</v>
      </c>
      <c r="N2640" t="s">
        <v>7261</v>
      </c>
      <c r="Q2640" t="s">
        <v>2179</v>
      </c>
      <c r="R2640" t="s">
        <v>378</v>
      </c>
      <c r="S2640" t="s">
        <v>7262</v>
      </c>
      <c r="T2640" t="s">
        <v>338</v>
      </c>
      <c r="U2640" t="s">
        <v>530</v>
      </c>
      <c r="W2640" t="s">
        <v>7263</v>
      </c>
      <c r="Z2640" t="s">
        <v>7260</v>
      </c>
      <c r="AA2640" t="s">
        <v>7261</v>
      </c>
      <c r="AD2640" t="s">
        <v>2179</v>
      </c>
      <c r="AE2640" t="s">
        <v>378</v>
      </c>
      <c r="AF2640" t="s">
        <v>7262</v>
      </c>
      <c r="AG2640" t="s">
        <v>338</v>
      </c>
      <c r="AH2640" t="s">
        <v>530</v>
      </c>
      <c r="AJ2640" t="s">
        <v>7263</v>
      </c>
      <c r="AL2640" t="s">
        <v>339</v>
      </c>
      <c r="AM2640">
        <v>1</v>
      </c>
      <c r="AN2640">
        <v>1</v>
      </c>
      <c r="AO2640">
        <v>12063</v>
      </c>
      <c r="AQ2640">
        <v>127155</v>
      </c>
      <c r="AR2640">
        <v>52430001</v>
      </c>
      <c r="AS2640" t="s">
        <v>927</v>
      </c>
      <c r="AT2640" t="s">
        <v>75</v>
      </c>
      <c r="AW2640" t="s">
        <v>340</v>
      </c>
      <c r="AX2640" t="s">
        <v>340</v>
      </c>
      <c r="AY2640" t="s">
        <v>357</v>
      </c>
      <c r="AZ2640" t="s">
        <v>363</v>
      </c>
      <c r="BY2640" t="s">
        <v>342</v>
      </c>
      <c r="EQ2640">
        <v>249990</v>
      </c>
      <c r="ER2640" t="s">
        <v>7264</v>
      </c>
      <c r="EV2640">
        <v>17287476</v>
      </c>
      <c r="EW2640">
        <v>928</v>
      </c>
      <c r="EX2640">
        <v>220918</v>
      </c>
      <c r="EY2640" t="s">
        <v>7265</v>
      </c>
      <c r="EZ2640">
        <v>1</v>
      </c>
      <c r="FC2640">
        <v>95384</v>
      </c>
      <c r="FD2640" t="s">
        <v>3530</v>
      </c>
    </row>
    <row r="2641" spans="1:160" x14ac:dyDescent="0.3">
      <c r="A2641" t="str">
        <f>VLOOKUP(B2641,Table2[],3,FALSE)</f>
        <v>Digital</v>
      </c>
      <c r="B2641" t="str">
        <f>IF(OR(ISNUMBER(FIND("QVC",Z2641)),ISNUMBER(FIND("QVC",AL2641))),"QVC",IF(OR(ISNUMBER(FIND("NCO",H2641)),ISNUMBER(FIND("NCO",Y2641))), "NCO", IF(AL2641="consumer","PMD.com",VLOOKUP(LEFT(H2641,2),Tables!$E$1:$F$11,2,FALSE))))</f>
        <v>PMD.com</v>
      </c>
      <c r="C2641">
        <f t="shared" si="126"/>
        <v>51090061</v>
      </c>
      <c r="D2641">
        <f t="shared" si="127"/>
        <v>1</v>
      </c>
      <c r="E2641" t="str">
        <f t="shared" ca="1" si="125"/>
        <v>shifted orders shipped</v>
      </c>
      <c r="F2641" t="s">
        <v>3539</v>
      </c>
      <c r="G2641" t="s">
        <v>335</v>
      </c>
      <c r="H2641" t="s">
        <v>7259</v>
      </c>
      <c r="I2641" s="6">
        <v>44012.426585648151</v>
      </c>
      <c r="J2641" t="s">
        <v>16</v>
      </c>
      <c r="K2641" s="6">
        <v>44013.39984953704</v>
      </c>
      <c r="M2641" t="s">
        <v>7260</v>
      </c>
      <c r="N2641" t="s">
        <v>7261</v>
      </c>
      <c r="Q2641" t="s">
        <v>2179</v>
      </c>
      <c r="R2641" t="s">
        <v>378</v>
      </c>
      <c r="S2641" t="s">
        <v>7262</v>
      </c>
      <c r="T2641" t="s">
        <v>338</v>
      </c>
      <c r="U2641" t="s">
        <v>530</v>
      </c>
      <c r="W2641" t="s">
        <v>7263</v>
      </c>
      <c r="Z2641" t="s">
        <v>7260</v>
      </c>
      <c r="AA2641" t="s">
        <v>7261</v>
      </c>
      <c r="AD2641" t="s">
        <v>2179</v>
      </c>
      <c r="AE2641" t="s">
        <v>378</v>
      </c>
      <c r="AF2641" t="s">
        <v>7262</v>
      </c>
      <c r="AG2641" t="s">
        <v>338</v>
      </c>
      <c r="AH2641" t="s">
        <v>530</v>
      </c>
      <c r="AJ2641" t="s">
        <v>7263</v>
      </c>
      <c r="AL2641" t="s">
        <v>339</v>
      </c>
      <c r="AM2641">
        <v>1</v>
      </c>
      <c r="AN2641">
        <v>1</v>
      </c>
      <c r="AO2641">
        <v>8078</v>
      </c>
      <c r="AQ2641">
        <v>124010</v>
      </c>
      <c r="AR2641">
        <v>51090061</v>
      </c>
      <c r="AS2641" t="s">
        <v>2688</v>
      </c>
      <c r="AT2641" t="s">
        <v>122</v>
      </c>
      <c r="AW2641" t="s">
        <v>340</v>
      </c>
      <c r="AX2641" t="s">
        <v>340</v>
      </c>
      <c r="AY2641" t="s">
        <v>357</v>
      </c>
      <c r="AZ2641" t="s">
        <v>363</v>
      </c>
      <c r="BY2641" t="s">
        <v>342</v>
      </c>
      <c r="EQ2641">
        <v>252774</v>
      </c>
      <c r="ER2641" t="s">
        <v>7264</v>
      </c>
      <c r="EV2641">
        <v>17287476</v>
      </c>
      <c r="EW2641">
        <v>928</v>
      </c>
      <c r="EX2641">
        <v>220918</v>
      </c>
      <c r="EY2641" t="s">
        <v>7265</v>
      </c>
      <c r="EZ2641">
        <v>1</v>
      </c>
      <c r="FC2641">
        <v>51090061</v>
      </c>
      <c r="FD2641" t="s">
        <v>122</v>
      </c>
    </row>
    <row r="2642" spans="1:160" x14ac:dyDescent="0.3">
      <c r="A2642" t="str">
        <f>VLOOKUP(B2642,Table2[],3,FALSE)</f>
        <v>Digital</v>
      </c>
      <c r="B2642" t="str">
        <f>IF(OR(ISNUMBER(FIND("QVC",Z2642)),ISNUMBER(FIND("QVC",AL2642))),"QVC",IF(OR(ISNUMBER(FIND("NCO",H2642)),ISNUMBER(FIND("NCO",Y2642))), "NCO", IF(AL2642="consumer","PMD.com",VLOOKUP(LEFT(H2642,2),Tables!$E$1:$F$11,2,FALSE))))</f>
        <v>PMD.com</v>
      </c>
      <c r="C2642">
        <f t="shared" si="126"/>
        <v>5254</v>
      </c>
      <c r="D2642">
        <f t="shared" si="127"/>
        <v>2</v>
      </c>
      <c r="E2642" t="str">
        <f t="shared" ca="1" si="125"/>
        <v>shifted orders shipped</v>
      </c>
      <c r="F2642" t="s">
        <v>3539</v>
      </c>
      <c r="G2642" t="s">
        <v>335</v>
      </c>
      <c r="H2642" t="s">
        <v>7266</v>
      </c>
      <c r="I2642" s="6">
        <v>44012.196759259263</v>
      </c>
      <c r="J2642" t="s">
        <v>16</v>
      </c>
      <c r="K2642" s="6">
        <v>44013.400046296294</v>
      </c>
      <c r="M2642" t="s">
        <v>1025</v>
      </c>
      <c r="N2642" t="s">
        <v>1026</v>
      </c>
      <c r="Q2642" t="s">
        <v>690</v>
      </c>
      <c r="R2642" t="s">
        <v>479</v>
      </c>
      <c r="S2642" t="s">
        <v>1027</v>
      </c>
      <c r="T2642" t="s">
        <v>338</v>
      </c>
      <c r="U2642" t="s">
        <v>530</v>
      </c>
      <c r="W2642" t="s">
        <v>1028</v>
      </c>
      <c r="Z2642" t="s">
        <v>1025</v>
      </c>
      <c r="AA2642" t="s">
        <v>1026</v>
      </c>
      <c r="AD2642" t="s">
        <v>690</v>
      </c>
      <c r="AE2642" t="s">
        <v>479</v>
      </c>
      <c r="AF2642" t="s">
        <v>1027</v>
      </c>
      <c r="AG2642" t="s">
        <v>338</v>
      </c>
      <c r="AH2642" t="s">
        <v>530</v>
      </c>
      <c r="AJ2642" t="s">
        <v>1028</v>
      </c>
      <c r="AL2642" t="s">
        <v>339</v>
      </c>
      <c r="AM2642">
        <v>2</v>
      </c>
      <c r="AN2642">
        <v>2</v>
      </c>
      <c r="AO2642">
        <v>363</v>
      </c>
      <c r="AQ2642">
        <v>124398</v>
      </c>
      <c r="AR2642">
        <v>5254</v>
      </c>
      <c r="AS2642" t="s">
        <v>23</v>
      </c>
      <c r="AT2642" t="s">
        <v>24</v>
      </c>
      <c r="AW2642" t="s">
        <v>352</v>
      </c>
      <c r="AX2642" t="s">
        <v>352</v>
      </c>
      <c r="AY2642" t="s">
        <v>353</v>
      </c>
      <c r="AZ2642" t="s">
        <v>394</v>
      </c>
      <c r="BY2642" t="s">
        <v>342</v>
      </c>
      <c r="EQ2642">
        <v>248463</v>
      </c>
      <c r="ER2642" t="s">
        <v>7267</v>
      </c>
      <c r="EV2642">
        <v>17287213</v>
      </c>
      <c r="EW2642">
        <v>928</v>
      </c>
      <c r="EX2642">
        <v>220777</v>
      </c>
      <c r="EY2642" t="s">
        <v>7268</v>
      </c>
      <c r="EZ2642">
        <v>1</v>
      </c>
      <c r="FC2642">
        <v>90405</v>
      </c>
      <c r="FD2642" t="s">
        <v>404</v>
      </c>
    </row>
    <row r="2643" spans="1:160" x14ac:dyDescent="0.3">
      <c r="A2643" t="str">
        <f>VLOOKUP(B2643,Table2[],3,FALSE)</f>
        <v>Digital</v>
      </c>
      <c r="B2643" t="str">
        <f>IF(OR(ISNUMBER(FIND("QVC",Z2643)),ISNUMBER(FIND("QVC",AL2643))),"QVC",IF(OR(ISNUMBER(FIND("NCO",H2643)),ISNUMBER(FIND("NCO",Y2643))), "NCO", IF(AL2643="consumer","PMD.com",VLOOKUP(LEFT(H2643,2),Tables!$E$1:$F$11,2,FALSE))))</f>
        <v>PMD.com</v>
      </c>
      <c r="C2643">
        <f t="shared" si="126"/>
        <v>51090061</v>
      </c>
      <c r="D2643">
        <f t="shared" si="127"/>
        <v>3</v>
      </c>
      <c r="E2643" t="str">
        <f t="shared" ca="1" si="125"/>
        <v>shifted orders shipped</v>
      </c>
      <c r="F2643" t="s">
        <v>3539</v>
      </c>
      <c r="G2643" t="s">
        <v>335</v>
      </c>
      <c r="H2643" t="s">
        <v>7269</v>
      </c>
      <c r="I2643" s="6">
        <v>44012.430578703701</v>
      </c>
      <c r="J2643" t="s">
        <v>16</v>
      </c>
      <c r="K2643" s="6">
        <v>44013.400173611109</v>
      </c>
      <c r="M2643" t="s">
        <v>7270</v>
      </c>
      <c r="N2643" t="s">
        <v>7271</v>
      </c>
      <c r="Q2643" t="s">
        <v>459</v>
      </c>
      <c r="R2643" t="s">
        <v>359</v>
      </c>
      <c r="S2643">
        <v>32835</v>
      </c>
      <c r="T2643" t="s">
        <v>338</v>
      </c>
      <c r="U2643" t="s">
        <v>530</v>
      </c>
      <c r="W2643" t="s">
        <v>7272</v>
      </c>
      <c r="Z2643" t="s">
        <v>7270</v>
      </c>
      <c r="AA2643" t="s">
        <v>7271</v>
      </c>
      <c r="AD2643" t="s">
        <v>459</v>
      </c>
      <c r="AE2643" t="s">
        <v>359</v>
      </c>
      <c r="AF2643">
        <v>32835</v>
      </c>
      <c r="AG2643" t="s">
        <v>338</v>
      </c>
      <c r="AH2643" t="s">
        <v>530</v>
      </c>
      <c r="AJ2643" t="s">
        <v>7272</v>
      </c>
      <c r="AL2643" t="s">
        <v>339</v>
      </c>
      <c r="AM2643">
        <v>3</v>
      </c>
      <c r="AN2643">
        <v>3</v>
      </c>
      <c r="AO2643">
        <v>8078</v>
      </c>
      <c r="AQ2643">
        <v>124010</v>
      </c>
      <c r="AR2643">
        <v>51090061</v>
      </c>
      <c r="AS2643" t="s">
        <v>2688</v>
      </c>
      <c r="AT2643" t="s">
        <v>122</v>
      </c>
      <c r="AW2643" t="s">
        <v>340</v>
      </c>
      <c r="AX2643" t="s">
        <v>340</v>
      </c>
      <c r="AY2643" t="s">
        <v>357</v>
      </c>
      <c r="AZ2643" t="s">
        <v>363</v>
      </c>
      <c r="BY2643" t="s">
        <v>342</v>
      </c>
      <c r="EQ2643">
        <v>252774</v>
      </c>
      <c r="ER2643" t="s">
        <v>7273</v>
      </c>
      <c r="EV2643">
        <v>17287481</v>
      </c>
      <c r="EW2643">
        <v>928</v>
      </c>
      <c r="EX2643">
        <v>220923</v>
      </c>
      <c r="EY2643" t="s">
        <v>7274</v>
      </c>
      <c r="EZ2643">
        <v>1</v>
      </c>
      <c r="FC2643">
        <v>51090061</v>
      </c>
      <c r="FD2643" t="s">
        <v>122</v>
      </c>
    </row>
    <row r="2644" spans="1:160" x14ac:dyDescent="0.3">
      <c r="A2644" t="str">
        <f>VLOOKUP(B2644,Table2[],3,FALSE)</f>
        <v>Digital</v>
      </c>
      <c r="B2644" t="str">
        <f>IF(OR(ISNUMBER(FIND("QVC",Z2644)),ISNUMBER(FIND("QVC",AL2644))),"QVC",IF(OR(ISNUMBER(FIND("NCO",H2644)),ISNUMBER(FIND("NCO",Y2644))), "NCO", IF(AL2644="consumer","PMD.com",VLOOKUP(LEFT(H2644,2),Tables!$E$1:$F$11,2,FALSE))))</f>
        <v>PMD.com</v>
      </c>
      <c r="C2644">
        <f t="shared" si="126"/>
        <v>52430001</v>
      </c>
      <c r="D2644">
        <f t="shared" si="127"/>
        <v>1</v>
      </c>
      <c r="E2644" t="str">
        <f t="shared" ca="1" si="125"/>
        <v>shifted orders shipped</v>
      </c>
      <c r="F2644" t="s">
        <v>3539</v>
      </c>
      <c r="G2644" t="s">
        <v>335</v>
      </c>
      <c r="H2644" t="s">
        <v>7269</v>
      </c>
      <c r="I2644" s="6">
        <v>44012.430578703701</v>
      </c>
      <c r="J2644" t="s">
        <v>16</v>
      </c>
      <c r="K2644" s="6">
        <v>44013.400173611109</v>
      </c>
      <c r="M2644" t="s">
        <v>7270</v>
      </c>
      <c r="N2644" t="s">
        <v>7271</v>
      </c>
      <c r="Q2644" t="s">
        <v>459</v>
      </c>
      <c r="R2644" t="s">
        <v>359</v>
      </c>
      <c r="S2644">
        <v>32835</v>
      </c>
      <c r="T2644" t="s">
        <v>338</v>
      </c>
      <c r="U2644" t="s">
        <v>530</v>
      </c>
      <c r="W2644" t="s">
        <v>7272</v>
      </c>
      <c r="Z2644" t="s">
        <v>7270</v>
      </c>
      <c r="AA2644" t="s">
        <v>7271</v>
      </c>
      <c r="AD2644" t="s">
        <v>459</v>
      </c>
      <c r="AE2644" t="s">
        <v>359</v>
      </c>
      <c r="AF2644">
        <v>32835</v>
      </c>
      <c r="AG2644" t="s">
        <v>338</v>
      </c>
      <c r="AH2644" t="s">
        <v>530</v>
      </c>
      <c r="AJ2644" t="s">
        <v>7272</v>
      </c>
      <c r="AL2644" t="s">
        <v>339</v>
      </c>
      <c r="AM2644">
        <v>1</v>
      </c>
      <c r="AN2644">
        <v>1</v>
      </c>
      <c r="AO2644">
        <v>12063</v>
      </c>
      <c r="AQ2644">
        <v>127155</v>
      </c>
      <c r="AR2644">
        <v>52430001</v>
      </c>
      <c r="AS2644" t="s">
        <v>927</v>
      </c>
      <c r="AT2644" t="s">
        <v>75</v>
      </c>
      <c r="AW2644" t="s">
        <v>340</v>
      </c>
      <c r="AX2644" t="s">
        <v>340</v>
      </c>
      <c r="AY2644" t="s">
        <v>357</v>
      </c>
      <c r="AZ2644" t="s">
        <v>363</v>
      </c>
      <c r="BY2644" t="s">
        <v>342</v>
      </c>
      <c r="EQ2644">
        <v>249990</v>
      </c>
      <c r="ER2644" t="s">
        <v>7273</v>
      </c>
      <c r="EV2644">
        <v>17287481</v>
      </c>
      <c r="EW2644">
        <v>928</v>
      </c>
      <c r="EX2644">
        <v>220923</v>
      </c>
      <c r="EY2644" t="s">
        <v>7274</v>
      </c>
      <c r="EZ2644">
        <v>1</v>
      </c>
      <c r="FC2644">
        <v>95385</v>
      </c>
      <c r="FD2644" t="s">
        <v>3531</v>
      </c>
    </row>
    <row r="2645" spans="1:160" x14ac:dyDescent="0.3">
      <c r="A2645" t="str">
        <f>VLOOKUP(B2645,Table2[],3,FALSE)</f>
        <v>Digital</v>
      </c>
      <c r="B2645" t="str">
        <f>IF(OR(ISNUMBER(FIND("QVC",Z2645)),ISNUMBER(FIND("QVC",AL2645))),"QVC",IF(OR(ISNUMBER(FIND("NCO",H2645)),ISNUMBER(FIND("NCO",Y2645))), "NCO", IF(AL2645="consumer","PMD.com",VLOOKUP(LEFT(H2645,2),Tables!$E$1:$F$11,2,FALSE))))</f>
        <v>PMD.com</v>
      </c>
      <c r="C2645">
        <f t="shared" si="126"/>
        <v>51090001</v>
      </c>
      <c r="D2645">
        <f t="shared" si="127"/>
        <v>2</v>
      </c>
      <c r="E2645" t="str">
        <f t="shared" ca="1" si="125"/>
        <v>shifted orders shipped</v>
      </c>
      <c r="F2645" t="s">
        <v>3539</v>
      </c>
      <c r="G2645" t="s">
        <v>335</v>
      </c>
      <c r="H2645" t="s">
        <v>7269</v>
      </c>
      <c r="I2645" s="6">
        <v>44012.430578703701</v>
      </c>
      <c r="J2645" t="s">
        <v>16</v>
      </c>
      <c r="K2645" s="6">
        <v>44013.400173611109</v>
      </c>
      <c r="M2645" t="s">
        <v>7270</v>
      </c>
      <c r="N2645" t="s">
        <v>7271</v>
      </c>
      <c r="Q2645" t="s">
        <v>459</v>
      </c>
      <c r="R2645" t="s">
        <v>359</v>
      </c>
      <c r="S2645">
        <v>32835</v>
      </c>
      <c r="T2645" t="s">
        <v>338</v>
      </c>
      <c r="U2645" t="s">
        <v>530</v>
      </c>
      <c r="W2645" t="s">
        <v>7272</v>
      </c>
      <c r="Z2645" t="s">
        <v>7270</v>
      </c>
      <c r="AA2645" t="s">
        <v>7271</v>
      </c>
      <c r="AD2645" t="s">
        <v>459</v>
      </c>
      <c r="AE2645" t="s">
        <v>359</v>
      </c>
      <c r="AF2645">
        <v>32835</v>
      </c>
      <c r="AG2645" t="s">
        <v>338</v>
      </c>
      <c r="AH2645" t="s">
        <v>530</v>
      </c>
      <c r="AJ2645" t="s">
        <v>7272</v>
      </c>
      <c r="AL2645" t="s">
        <v>339</v>
      </c>
      <c r="AM2645">
        <v>2</v>
      </c>
      <c r="AN2645">
        <v>2</v>
      </c>
      <c r="AO2645">
        <v>4885</v>
      </c>
      <c r="AQ2645">
        <v>124202</v>
      </c>
      <c r="AR2645">
        <v>51090001</v>
      </c>
      <c r="AS2645" t="s">
        <v>1986</v>
      </c>
      <c r="AT2645" t="s">
        <v>60</v>
      </c>
      <c r="AW2645" t="s">
        <v>340</v>
      </c>
      <c r="AX2645" t="s">
        <v>340</v>
      </c>
      <c r="AY2645" t="s">
        <v>357</v>
      </c>
      <c r="AZ2645" t="s">
        <v>361</v>
      </c>
      <c r="BY2645" t="s">
        <v>342</v>
      </c>
      <c r="EQ2645">
        <v>250831</v>
      </c>
      <c r="ER2645" t="s">
        <v>7273</v>
      </c>
      <c r="EV2645">
        <v>17287481</v>
      </c>
      <c r="EW2645">
        <v>928</v>
      </c>
      <c r="EX2645">
        <v>220923</v>
      </c>
      <c r="EY2645" t="s">
        <v>7274</v>
      </c>
      <c r="EZ2645">
        <v>1</v>
      </c>
      <c r="FC2645">
        <v>51090001</v>
      </c>
      <c r="FD2645" t="s">
        <v>60</v>
      </c>
    </row>
    <row r="2646" spans="1:160" x14ac:dyDescent="0.3">
      <c r="A2646" t="str">
        <f>VLOOKUP(B2646,Table2[],3,FALSE)</f>
        <v>Digital</v>
      </c>
      <c r="B2646" t="str">
        <f>IF(OR(ISNUMBER(FIND("QVC",Z2646)),ISNUMBER(FIND("QVC",AL2646))),"QVC",IF(OR(ISNUMBER(FIND("NCO",H2646)),ISNUMBER(FIND("NCO",Y2646))), "NCO", IF(AL2646="consumer","PMD.com",VLOOKUP(LEFT(H2646,2),Tables!$E$1:$F$11,2,FALSE))))</f>
        <v>PMD.com</v>
      </c>
      <c r="C2646">
        <f t="shared" si="126"/>
        <v>53920001</v>
      </c>
      <c r="D2646">
        <f t="shared" si="127"/>
        <v>1</v>
      </c>
      <c r="E2646" t="str">
        <f t="shared" ca="1" si="125"/>
        <v>shifted orders shipped</v>
      </c>
      <c r="F2646" t="s">
        <v>3539</v>
      </c>
      <c r="G2646" t="s">
        <v>335</v>
      </c>
      <c r="H2646" t="s">
        <v>7269</v>
      </c>
      <c r="I2646" s="6">
        <v>44012.430578703701</v>
      </c>
      <c r="J2646" t="s">
        <v>16</v>
      </c>
      <c r="K2646" s="6">
        <v>44013.400173611109</v>
      </c>
      <c r="M2646" t="s">
        <v>7270</v>
      </c>
      <c r="N2646" t="s">
        <v>7271</v>
      </c>
      <c r="Q2646" t="s">
        <v>459</v>
      </c>
      <c r="R2646" t="s">
        <v>359</v>
      </c>
      <c r="S2646">
        <v>32835</v>
      </c>
      <c r="T2646" t="s">
        <v>338</v>
      </c>
      <c r="U2646" t="s">
        <v>530</v>
      </c>
      <c r="W2646" t="s">
        <v>7272</v>
      </c>
      <c r="Z2646" t="s">
        <v>7270</v>
      </c>
      <c r="AA2646" t="s">
        <v>7271</v>
      </c>
      <c r="AD2646" t="s">
        <v>459</v>
      </c>
      <c r="AE2646" t="s">
        <v>359</v>
      </c>
      <c r="AF2646">
        <v>32835</v>
      </c>
      <c r="AG2646" t="s">
        <v>338</v>
      </c>
      <c r="AH2646" t="s">
        <v>530</v>
      </c>
      <c r="AJ2646" t="s">
        <v>7272</v>
      </c>
      <c r="AL2646" t="s">
        <v>339</v>
      </c>
      <c r="AM2646">
        <v>1</v>
      </c>
      <c r="AN2646">
        <v>1</v>
      </c>
      <c r="AO2646">
        <v>14899</v>
      </c>
      <c r="AQ2646">
        <v>124468</v>
      </c>
      <c r="AR2646">
        <v>53920001</v>
      </c>
      <c r="AS2646">
        <v>9000000</v>
      </c>
      <c r="AT2646" t="s">
        <v>40</v>
      </c>
      <c r="AW2646" t="s">
        <v>343</v>
      </c>
      <c r="BY2646" t="s">
        <v>342</v>
      </c>
      <c r="EQ2646">
        <v>243396</v>
      </c>
      <c r="ER2646" t="s">
        <v>7273</v>
      </c>
      <c r="EV2646">
        <v>17287481</v>
      </c>
      <c r="EW2646">
        <v>928</v>
      </c>
      <c r="EX2646">
        <v>220923</v>
      </c>
      <c r="EY2646" t="s">
        <v>7274</v>
      </c>
      <c r="EZ2646">
        <v>1</v>
      </c>
      <c r="FC2646">
        <v>95385</v>
      </c>
      <c r="FD2646" t="s">
        <v>3531</v>
      </c>
    </row>
    <row r="2647" spans="1:160" x14ac:dyDescent="0.3">
      <c r="A2647" t="str">
        <f>VLOOKUP(B2647,Table2[],3,FALSE)</f>
        <v>Digital</v>
      </c>
      <c r="B2647" t="str">
        <f>IF(OR(ISNUMBER(FIND("QVC",Z2647)),ISNUMBER(FIND("QVC",AL2647))),"QVC",IF(OR(ISNUMBER(FIND("NCO",H2647)),ISNUMBER(FIND("NCO",Y2647))), "NCO", IF(AL2647="consumer","PMD.com",VLOOKUP(LEFT(H2647,2),Tables!$E$1:$F$11,2,FALSE))))</f>
        <v>PMD.com</v>
      </c>
      <c r="C2647">
        <f t="shared" si="126"/>
        <v>5341030</v>
      </c>
      <c r="D2647">
        <f t="shared" si="127"/>
        <v>1</v>
      </c>
      <c r="E2647" t="str">
        <f t="shared" ca="1" si="125"/>
        <v>shifted orders shipped</v>
      </c>
      <c r="F2647" t="s">
        <v>3539</v>
      </c>
      <c r="G2647" t="s">
        <v>335</v>
      </c>
      <c r="H2647" t="s">
        <v>7269</v>
      </c>
      <c r="I2647" s="6">
        <v>44012.430578703701</v>
      </c>
      <c r="J2647" t="s">
        <v>16</v>
      </c>
      <c r="K2647" s="6">
        <v>44013.400173611109</v>
      </c>
      <c r="M2647" t="s">
        <v>7270</v>
      </c>
      <c r="N2647" t="s">
        <v>7271</v>
      </c>
      <c r="Q2647" t="s">
        <v>459</v>
      </c>
      <c r="R2647" t="s">
        <v>359</v>
      </c>
      <c r="S2647">
        <v>32835</v>
      </c>
      <c r="T2647" t="s">
        <v>338</v>
      </c>
      <c r="U2647" t="s">
        <v>530</v>
      </c>
      <c r="W2647" t="s">
        <v>7272</v>
      </c>
      <c r="Z2647" t="s">
        <v>7270</v>
      </c>
      <c r="AA2647" t="s">
        <v>7271</v>
      </c>
      <c r="AD2647" t="s">
        <v>459</v>
      </c>
      <c r="AE2647" t="s">
        <v>359</v>
      </c>
      <c r="AF2647">
        <v>32835</v>
      </c>
      <c r="AG2647" t="s">
        <v>338</v>
      </c>
      <c r="AH2647" t="s">
        <v>530</v>
      </c>
      <c r="AJ2647" t="s">
        <v>7272</v>
      </c>
      <c r="AL2647" t="s">
        <v>339</v>
      </c>
      <c r="AM2647">
        <v>1</v>
      </c>
      <c r="AN2647">
        <v>1</v>
      </c>
      <c r="AO2647">
        <v>12859</v>
      </c>
      <c r="AQ2647">
        <v>124642</v>
      </c>
      <c r="AR2647">
        <v>5341030</v>
      </c>
      <c r="AS2647" t="s">
        <v>925</v>
      </c>
      <c r="AT2647" t="s">
        <v>926</v>
      </c>
      <c r="AW2647" t="s">
        <v>366</v>
      </c>
      <c r="AX2647" t="s">
        <v>366</v>
      </c>
      <c r="AY2647" t="s">
        <v>345</v>
      </c>
      <c r="AZ2647" t="s">
        <v>346</v>
      </c>
      <c r="BY2647" t="s">
        <v>342</v>
      </c>
      <c r="EQ2647">
        <v>243275</v>
      </c>
      <c r="ER2647" t="s">
        <v>7273</v>
      </c>
      <c r="EV2647">
        <v>17287481</v>
      </c>
      <c r="EW2647">
        <v>928</v>
      </c>
      <c r="EX2647">
        <v>220923</v>
      </c>
      <c r="EY2647" t="s">
        <v>7274</v>
      </c>
      <c r="EZ2647">
        <v>1</v>
      </c>
      <c r="FC2647">
        <v>95385</v>
      </c>
      <c r="FD2647" t="s">
        <v>3531</v>
      </c>
    </row>
    <row r="2648" spans="1:160" x14ac:dyDescent="0.3">
      <c r="A2648" t="str">
        <f>VLOOKUP(B2648,Table2[],3,FALSE)</f>
        <v>Digital</v>
      </c>
      <c r="B2648" t="str">
        <f>IF(OR(ISNUMBER(FIND("QVC",Z2648)),ISNUMBER(FIND("QVC",AL2648))),"QVC",IF(OR(ISNUMBER(FIND("NCO",H2648)),ISNUMBER(FIND("NCO",Y2648))), "NCO", IF(AL2648="consumer","PMD.com",VLOOKUP(LEFT(H2648,2),Tables!$E$1:$F$11,2,FALSE))))</f>
        <v>PMD.com</v>
      </c>
      <c r="C2648">
        <f t="shared" si="126"/>
        <v>51090030</v>
      </c>
      <c r="D2648">
        <f t="shared" si="127"/>
        <v>1</v>
      </c>
      <c r="E2648" t="str">
        <f t="shared" ca="1" si="125"/>
        <v>shifted orders shipped</v>
      </c>
      <c r="F2648" t="s">
        <v>3539</v>
      </c>
      <c r="G2648" t="s">
        <v>335</v>
      </c>
      <c r="H2648" t="s">
        <v>7269</v>
      </c>
      <c r="I2648" s="6">
        <v>44012.430578703701</v>
      </c>
      <c r="J2648" t="s">
        <v>16</v>
      </c>
      <c r="K2648" s="6">
        <v>44013.400173611109</v>
      </c>
      <c r="M2648" t="s">
        <v>7270</v>
      </c>
      <c r="N2648" t="s">
        <v>7271</v>
      </c>
      <c r="Q2648" t="s">
        <v>459</v>
      </c>
      <c r="R2648" t="s">
        <v>359</v>
      </c>
      <c r="S2648">
        <v>32835</v>
      </c>
      <c r="T2648" t="s">
        <v>338</v>
      </c>
      <c r="U2648" t="s">
        <v>530</v>
      </c>
      <c r="W2648" t="s">
        <v>7272</v>
      </c>
      <c r="Z2648" t="s">
        <v>7270</v>
      </c>
      <c r="AA2648" t="s">
        <v>7271</v>
      </c>
      <c r="AD2648" t="s">
        <v>459</v>
      </c>
      <c r="AE2648" t="s">
        <v>359</v>
      </c>
      <c r="AF2648">
        <v>32835</v>
      </c>
      <c r="AG2648" t="s">
        <v>338</v>
      </c>
      <c r="AH2648" t="s">
        <v>530</v>
      </c>
      <c r="AJ2648" t="s">
        <v>7272</v>
      </c>
      <c r="AL2648" t="s">
        <v>339</v>
      </c>
      <c r="AM2648">
        <v>1</v>
      </c>
      <c r="AN2648">
        <v>1</v>
      </c>
      <c r="AO2648">
        <v>6688</v>
      </c>
      <c r="AQ2648">
        <v>125960</v>
      </c>
      <c r="AR2648">
        <v>51090030</v>
      </c>
      <c r="AS2648" t="s">
        <v>3043</v>
      </c>
      <c r="AT2648" t="s">
        <v>628</v>
      </c>
      <c r="AW2648" t="s">
        <v>343</v>
      </c>
      <c r="BY2648" t="s">
        <v>342</v>
      </c>
      <c r="BZ2648" t="b">
        <v>0</v>
      </c>
      <c r="EQ2648">
        <v>243047</v>
      </c>
      <c r="ER2648" t="s">
        <v>7273</v>
      </c>
      <c r="EV2648">
        <v>17287481</v>
      </c>
      <c r="EW2648">
        <v>928</v>
      </c>
      <c r="EX2648">
        <v>220923</v>
      </c>
      <c r="EY2648" t="s">
        <v>7274</v>
      </c>
      <c r="EZ2648">
        <v>1</v>
      </c>
      <c r="FC2648">
        <v>95385</v>
      </c>
      <c r="FD2648" t="s">
        <v>3531</v>
      </c>
    </row>
    <row r="2649" spans="1:160" x14ac:dyDescent="0.3">
      <c r="A2649" t="str">
        <f>VLOOKUP(B2649,Table2[],3,FALSE)</f>
        <v>Digital</v>
      </c>
      <c r="B2649" t="str">
        <f>IF(OR(ISNUMBER(FIND("QVC",Z2649)),ISNUMBER(FIND("QVC",AL2649))),"QVC",IF(OR(ISNUMBER(FIND("NCO",H2649)),ISNUMBER(FIND("NCO",Y2649))), "NCO", IF(AL2649="consumer","PMD.com",VLOOKUP(LEFT(H2649,2),Tables!$E$1:$F$11,2,FALSE))))</f>
        <v>PMD.com</v>
      </c>
      <c r="C2649">
        <f t="shared" si="126"/>
        <v>54010001</v>
      </c>
      <c r="D2649">
        <f t="shared" si="127"/>
        <v>1</v>
      </c>
      <c r="E2649" t="str">
        <f t="shared" ca="1" si="125"/>
        <v>shifted orders shipped</v>
      </c>
      <c r="F2649" t="s">
        <v>3539</v>
      </c>
      <c r="G2649" t="s">
        <v>335</v>
      </c>
      <c r="H2649" t="s">
        <v>7275</v>
      </c>
      <c r="I2649" s="6">
        <v>44012.200231481482</v>
      </c>
      <c r="J2649" t="s">
        <v>16</v>
      </c>
      <c r="K2649" s="6">
        <v>44013.400497685187</v>
      </c>
      <c r="M2649" t="s">
        <v>7276</v>
      </c>
      <c r="N2649" t="s">
        <v>7277</v>
      </c>
      <c r="Q2649" t="s">
        <v>430</v>
      </c>
      <c r="R2649" t="s">
        <v>362</v>
      </c>
      <c r="S2649">
        <v>2148</v>
      </c>
      <c r="T2649" t="s">
        <v>338</v>
      </c>
      <c r="U2649" t="s">
        <v>530</v>
      </c>
      <c r="W2649" t="s">
        <v>7278</v>
      </c>
      <c r="Z2649" t="s">
        <v>7276</v>
      </c>
      <c r="AA2649" t="s">
        <v>7277</v>
      </c>
      <c r="AD2649" t="s">
        <v>430</v>
      </c>
      <c r="AE2649" t="s">
        <v>362</v>
      </c>
      <c r="AF2649">
        <v>2148</v>
      </c>
      <c r="AG2649" t="s">
        <v>338</v>
      </c>
      <c r="AH2649" t="s">
        <v>530</v>
      </c>
      <c r="AJ2649" t="s">
        <v>7278</v>
      </c>
      <c r="AL2649" t="s">
        <v>339</v>
      </c>
      <c r="AM2649">
        <v>1</v>
      </c>
      <c r="AN2649">
        <v>1</v>
      </c>
      <c r="AO2649">
        <v>6300</v>
      </c>
      <c r="AQ2649">
        <v>124476</v>
      </c>
      <c r="AR2649">
        <v>54010001</v>
      </c>
      <c r="AS2649" t="s">
        <v>577</v>
      </c>
      <c r="AT2649" t="s">
        <v>35</v>
      </c>
      <c r="AW2649" t="s">
        <v>340</v>
      </c>
      <c r="AX2649">
        <v>0</v>
      </c>
      <c r="AY2649" t="s">
        <v>348</v>
      </c>
      <c r="AZ2649">
        <v>0</v>
      </c>
      <c r="BY2649" t="s">
        <v>342</v>
      </c>
      <c r="EQ2649">
        <v>252076</v>
      </c>
      <c r="ER2649" t="s">
        <v>7279</v>
      </c>
      <c r="EV2649">
        <v>17287227</v>
      </c>
      <c r="EW2649">
        <v>928</v>
      </c>
      <c r="EX2649">
        <v>220791</v>
      </c>
      <c r="EY2649">
        <v>9.2748999964335493E+25</v>
      </c>
      <c r="EZ2649">
        <v>1</v>
      </c>
      <c r="FC2649">
        <v>54010001</v>
      </c>
      <c r="FD2649" t="s">
        <v>35</v>
      </c>
    </row>
    <row r="2650" spans="1:160" x14ac:dyDescent="0.3">
      <c r="A2650" t="str">
        <f>VLOOKUP(B2650,Table2[],3,FALSE)</f>
        <v>Digital</v>
      </c>
      <c r="B2650" t="str">
        <f>IF(OR(ISNUMBER(FIND("QVC",Z2650)),ISNUMBER(FIND("QVC",AL2650))),"QVC",IF(OR(ISNUMBER(FIND("NCO",H2650)),ISNUMBER(FIND("NCO",Y2650))), "NCO", IF(AL2650="consumer","PMD.com",VLOOKUP(LEFT(H2650,2),Tables!$E$1:$F$11,2,FALSE))))</f>
        <v>PMD.com</v>
      </c>
      <c r="C2650">
        <f t="shared" si="126"/>
        <v>7660</v>
      </c>
      <c r="D2650">
        <f t="shared" si="127"/>
        <v>1</v>
      </c>
      <c r="E2650" t="str">
        <f t="shared" ca="1" si="125"/>
        <v>shifted orders shipped</v>
      </c>
      <c r="F2650" t="s">
        <v>3539</v>
      </c>
      <c r="G2650" t="s">
        <v>335</v>
      </c>
      <c r="H2650" t="s">
        <v>7280</v>
      </c>
      <c r="I2650" s="6">
        <v>44012.388356481482</v>
      </c>
      <c r="J2650" t="s">
        <v>16</v>
      </c>
      <c r="K2650" s="6">
        <v>44013.400555555556</v>
      </c>
      <c r="M2650" t="s">
        <v>7281</v>
      </c>
      <c r="N2650" t="s">
        <v>7282</v>
      </c>
      <c r="Q2650" t="s">
        <v>449</v>
      </c>
      <c r="R2650" t="s">
        <v>389</v>
      </c>
      <c r="S2650">
        <v>14606</v>
      </c>
      <c r="T2650" t="s">
        <v>338</v>
      </c>
      <c r="U2650" t="s">
        <v>530</v>
      </c>
      <c r="W2650" t="s">
        <v>7283</v>
      </c>
      <c r="Z2650" t="s">
        <v>7281</v>
      </c>
      <c r="AA2650" t="s">
        <v>7282</v>
      </c>
      <c r="AD2650" t="s">
        <v>449</v>
      </c>
      <c r="AE2650" t="s">
        <v>389</v>
      </c>
      <c r="AF2650">
        <v>14606</v>
      </c>
      <c r="AG2650" t="s">
        <v>338</v>
      </c>
      <c r="AH2650" t="s">
        <v>530</v>
      </c>
      <c r="AJ2650" t="s">
        <v>7283</v>
      </c>
      <c r="AL2650" t="s">
        <v>339</v>
      </c>
      <c r="AM2650">
        <v>1</v>
      </c>
      <c r="AN2650">
        <v>1</v>
      </c>
      <c r="AO2650">
        <v>11858</v>
      </c>
      <c r="AQ2650">
        <v>124798</v>
      </c>
      <c r="AR2650">
        <v>7660</v>
      </c>
      <c r="AS2650" t="s">
        <v>2085</v>
      </c>
      <c r="AT2650" t="s">
        <v>38</v>
      </c>
      <c r="AW2650" t="s">
        <v>343</v>
      </c>
      <c r="BY2650" t="s">
        <v>342</v>
      </c>
      <c r="EQ2650">
        <v>251455</v>
      </c>
      <c r="ER2650" t="s">
        <v>7284</v>
      </c>
      <c r="EV2650">
        <v>17287452</v>
      </c>
      <c r="EW2650">
        <v>928</v>
      </c>
      <c r="EX2650">
        <v>220890</v>
      </c>
      <c r="EY2650" t="s">
        <v>7285</v>
      </c>
      <c r="EZ2650">
        <v>1</v>
      </c>
      <c r="FC2650">
        <v>95326</v>
      </c>
      <c r="FD2650" t="s">
        <v>391</v>
      </c>
    </row>
    <row r="2651" spans="1:160" x14ac:dyDescent="0.3">
      <c r="A2651" t="str">
        <f>VLOOKUP(B2651,Table2[],3,FALSE)</f>
        <v>Digital</v>
      </c>
      <c r="B2651" t="str">
        <f>IF(OR(ISNUMBER(FIND("QVC",Z2651)),ISNUMBER(FIND("QVC",AL2651))),"QVC",IF(OR(ISNUMBER(FIND("NCO",H2651)),ISNUMBER(FIND("NCO",Y2651))), "NCO", IF(AL2651="consumer","PMD.com",VLOOKUP(LEFT(H2651,2),Tables!$E$1:$F$11,2,FALSE))))</f>
        <v>PMD.com</v>
      </c>
      <c r="C2651">
        <f t="shared" si="126"/>
        <v>53490001</v>
      </c>
      <c r="D2651">
        <f t="shared" si="127"/>
        <v>1</v>
      </c>
      <c r="E2651" t="str">
        <f t="shared" ca="1" si="125"/>
        <v>shifted orders shipped</v>
      </c>
      <c r="F2651" t="s">
        <v>3539</v>
      </c>
      <c r="G2651" t="s">
        <v>335</v>
      </c>
      <c r="H2651" t="s">
        <v>7280</v>
      </c>
      <c r="I2651" s="6">
        <v>44012.388356481482</v>
      </c>
      <c r="J2651" t="s">
        <v>16</v>
      </c>
      <c r="K2651" s="6">
        <v>44013.400555555556</v>
      </c>
      <c r="M2651" t="s">
        <v>7281</v>
      </c>
      <c r="N2651" t="s">
        <v>7282</v>
      </c>
      <c r="Q2651" t="s">
        <v>449</v>
      </c>
      <c r="R2651" t="s">
        <v>389</v>
      </c>
      <c r="S2651">
        <v>14606</v>
      </c>
      <c r="T2651" t="s">
        <v>338</v>
      </c>
      <c r="U2651" t="s">
        <v>530</v>
      </c>
      <c r="W2651" t="s">
        <v>7283</v>
      </c>
      <c r="Z2651" t="s">
        <v>7281</v>
      </c>
      <c r="AA2651" t="s">
        <v>7282</v>
      </c>
      <c r="AD2651" t="s">
        <v>449</v>
      </c>
      <c r="AE2651" t="s">
        <v>389</v>
      </c>
      <c r="AF2651">
        <v>14606</v>
      </c>
      <c r="AG2651" t="s">
        <v>338</v>
      </c>
      <c r="AH2651" t="s">
        <v>530</v>
      </c>
      <c r="AJ2651" t="s">
        <v>7283</v>
      </c>
      <c r="AL2651" t="s">
        <v>339</v>
      </c>
      <c r="AM2651">
        <v>1</v>
      </c>
      <c r="AN2651">
        <v>1</v>
      </c>
      <c r="AO2651">
        <v>15533</v>
      </c>
      <c r="AQ2651">
        <v>126899</v>
      </c>
      <c r="AR2651">
        <v>53490001</v>
      </c>
      <c r="AS2651" t="s">
        <v>1709</v>
      </c>
      <c r="AT2651" t="s">
        <v>56</v>
      </c>
      <c r="AW2651" t="s">
        <v>343</v>
      </c>
      <c r="BY2651" t="s">
        <v>342</v>
      </c>
      <c r="EQ2651">
        <v>253176</v>
      </c>
      <c r="ER2651" t="s">
        <v>7284</v>
      </c>
      <c r="EV2651">
        <v>17287452</v>
      </c>
      <c r="EW2651">
        <v>928</v>
      </c>
      <c r="EX2651">
        <v>220890</v>
      </c>
      <c r="EY2651" t="s">
        <v>7285</v>
      </c>
      <c r="EZ2651">
        <v>1</v>
      </c>
      <c r="FC2651">
        <v>95326</v>
      </c>
      <c r="FD2651" t="s">
        <v>391</v>
      </c>
    </row>
    <row r="2652" spans="1:160" x14ac:dyDescent="0.3">
      <c r="A2652" t="str">
        <f>VLOOKUP(B2652,Table2[],3,FALSE)</f>
        <v>Digital</v>
      </c>
      <c r="B2652" t="str">
        <f>IF(OR(ISNUMBER(FIND("QVC",Z2652)),ISNUMBER(FIND("QVC",AL2652))),"QVC",IF(OR(ISNUMBER(FIND("NCO",H2652)),ISNUMBER(FIND("NCO",Y2652))), "NCO", IF(AL2652="consumer","PMD.com",VLOOKUP(LEFT(H2652,2),Tables!$E$1:$F$11,2,FALSE))))</f>
        <v>PMD.com</v>
      </c>
      <c r="C2652">
        <f t="shared" si="126"/>
        <v>54000001</v>
      </c>
      <c r="D2652">
        <f t="shared" si="127"/>
        <v>1</v>
      </c>
      <c r="E2652" t="str">
        <f t="shared" ca="1" si="125"/>
        <v>shifted orders shipped</v>
      </c>
      <c r="F2652" t="s">
        <v>3539</v>
      </c>
      <c r="G2652" t="s">
        <v>335</v>
      </c>
      <c r="H2652" t="s">
        <v>7280</v>
      </c>
      <c r="I2652" s="6">
        <v>44012.388356481482</v>
      </c>
      <c r="J2652" t="s">
        <v>16</v>
      </c>
      <c r="K2652" s="6">
        <v>44013.400555555556</v>
      </c>
      <c r="M2652" t="s">
        <v>7281</v>
      </c>
      <c r="N2652" t="s">
        <v>7282</v>
      </c>
      <c r="Q2652" t="s">
        <v>449</v>
      </c>
      <c r="R2652" t="s">
        <v>389</v>
      </c>
      <c r="S2652">
        <v>14606</v>
      </c>
      <c r="T2652" t="s">
        <v>338</v>
      </c>
      <c r="U2652" t="s">
        <v>530</v>
      </c>
      <c r="W2652" t="s">
        <v>7283</v>
      </c>
      <c r="Z2652" t="s">
        <v>7281</v>
      </c>
      <c r="AA2652" t="s">
        <v>7282</v>
      </c>
      <c r="AD2652" t="s">
        <v>449</v>
      </c>
      <c r="AE2652" t="s">
        <v>389</v>
      </c>
      <c r="AF2652">
        <v>14606</v>
      </c>
      <c r="AG2652" t="s">
        <v>338</v>
      </c>
      <c r="AH2652" t="s">
        <v>530</v>
      </c>
      <c r="AJ2652" t="s">
        <v>7283</v>
      </c>
      <c r="AL2652" t="s">
        <v>339</v>
      </c>
      <c r="AM2652">
        <v>1</v>
      </c>
      <c r="AN2652">
        <v>1</v>
      </c>
      <c r="AO2652">
        <v>8182</v>
      </c>
      <c r="AQ2652">
        <v>124475</v>
      </c>
      <c r="AR2652">
        <v>54000001</v>
      </c>
      <c r="AS2652" t="s">
        <v>1251</v>
      </c>
      <c r="AT2652" t="s">
        <v>84</v>
      </c>
      <c r="AW2652" t="s">
        <v>343</v>
      </c>
      <c r="BY2652" t="s">
        <v>342</v>
      </c>
      <c r="EQ2652">
        <v>247294</v>
      </c>
      <c r="ER2652" t="s">
        <v>7284</v>
      </c>
      <c r="EV2652">
        <v>17287452</v>
      </c>
      <c r="EW2652">
        <v>928</v>
      </c>
      <c r="EX2652">
        <v>220890</v>
      </c>
      <c r="EY2652" t="s">
        <v>7285</v>
      </c>
      <c r="EZ2652">
        <v>1</v>
      </c>
      <c r="FC2652">
        <v>95326</v>
      </c>
      <c r="FD2652" t="s">
        <v>391</v>
      </c>
    </row>
    <row r="2653" spans="1:160" x14ac:dyDescent="0.3">
      <c r="A2653" t="str">
        <f>VLOOKUP(B2653,Table2[],3,FALSE)</f>
        <v>Digital</v>
      </c>
      <c r="B2653" t="str">
        <f>IF(OR(ISNUMBER(FIND("QVC",Z2653)),ISNUMBER(FIND("QVC",AL2653))),"QVC",IF(OR(ISNUMBER(FIND("NCO",H2653)),ISNUMBER(FIND("NCO",Y2653))), "NCO", IF(AL2653="consumer","PMD.com",VLOOKUP(LEFT(H2653,2),Tables!$E$1:$F$11,2,FALSE))))</f>
        <v>PMD.com</v>
      </c>
      <c r="C2653">
        <f t="shared" si="126"/>
        <v>57090001</v>
      </c>
      <c r="D2653">
        <f t="shared" si="127"/>
        <v>1</v>
      </c>
      <c r="E2653" t="str">
        <f t="shared" ca="1" si="125"/>
        <v>shifted orders shipped</v>
      </c>
      <c r="F2653" t="s">
        <v>3539</v>
      </c>
      <c r="G2653" t="s">
        <v>335</v>
      </c>
      <c r="H2653" t="s">
        <v>7286</v>
      </c>
      <c r="I2653" s="6">
        <v>44012.404131944444</v>
      </c>
      <c r="J2653" t="s">
        <v>16</v>
      </c>
      <c r="K2653" s="6">
        <v>44013.400590277779</v>
      </c>
      <c r="M2653" t="s">
        <v>1822</v>
      </c>
      <c r="N2653" t="s">
        <v>1823</v>
      </c>
      <c r="Q2653" t="s">
        <v>1824</v>
      </c>
      <c r="R2653" t="s">
        <v>389</v>
      </c>
      <c r="S2653">
        <v>14847</v>
      </c>
      <c r="T2653" t="s">
        <v>338</v>
      </c>
      <c r="U2653" t="s">
        <v>530</v>
      </c>
      <c r="W2653" t="s">
        <v>1825</v>
      </c>
      <c r="Z2653" t="s">
        <v>1822</v>
      </c>
      <c r="AA2653" t="s">
        <v>1823</v>
      </c>
      <c r="AD2653" t="s">
        <v>1824</v>
      </c>
      <c r="AE2653" t="s">
        <v>389</v>
      </c>
      <c r="AF2653">
        <v>14847</v>
      </c>
      <c r="AG2653" t="s">
        <v>338</v>
      </c>
      <c r="AH2653" t="s">
        <v>530</v>
      </c>
      <c r="AJ2653" t="s">
        <v>1825</v>
      </c>
      <c r="AL2653" t="s">
        <v>339</v>
      </c>
      <c r="AM2653">
        <v>1</v>
      </c>
      <c r="AN2653">
        <v>1</v>
      </c>
      <c r="AO2653">
        <v>2258</v>
      </c>
      <c r="AQ2653">
        <v>127089</v>
      </c>
      <c r="AR2653">
        <v>57090001</v>
      </c>
      <c r="AT2653" t="s">
        <v>1419</v>
      </c>
      <c r="AW2653" t="s">
        <v>340</v>
      </c>
      <c r="AX2653" t="s">
        <v>340</v>
      </c>
      <c r="AY2653" t="s">
        <v>348</v>
      </c>
      <c r="AZ2653" t="s">
        <v>1418</v>
      </c>
      <c r="BY2653" t="s">
        <v>342</v>
      </c>
      <c r="EQ2653">
        <v>248021</v>
      </c>
      <c r="ER2653" t="s">
        <v>7287</v>
      </c>
      <c r="EV2653">
        <v>17287459</v>
      </c>
      <c r="EW2653">
        <v>928</v>
      </c>
      <c r="EX2653">
        <v>220902</v>
      </c>
      <c r="EY2653" t="s">
        <v>7288</v>
      </c>
      <c r="EZ2653">
        <v>1</v>
      </c>
      <c r="FC2653">
        <v>95383</v>
      </c>
      <c r="FD2653" t="s">
        <v>1417</v>
      </c>
    </row>
    <row r="2654" spans="1:160" x14ac:dyDescent="0.3">
      <c r="A2654" t="str">
        <f>VLOOKUP(B2654,Table2[],3,FALSE)</f>
        <v>Digital</v>
      </c>
      <c r="B2654" t="str">
        <f>IF(OR(ISNUMBER(FIND("QVC",Z2654)),ISNUMBER(FIND("QVC",AL2654))),"QVC",IF(OR(ISNUMBER(FIND("NCO",H2654)),ISNUMBER(FIND("NCO",Y2654))), "NCO", IF(AL2654="consumer","PMD.com",VLOOKUP(LEFT(H2654,2),Tables!$E$1:$F$11,2,FALSE))))</f>
        <v>PMD.com</v>
      </c>
      <c r="C2654">
        <f t="shared" si="126"/>
        <v>53900001</v>
      </c>
      <c r="D2654">
        <f t="shared" si="127"/>
        <v>1</v>
      </c>
      <c r="E2654" t="str">
        <f t="shared" ca="1" si="125"/>
        <v>shifted orders shipped</v>
      </c>
      <c r="F2654" t="s">
        <v>3539</v>
      </c>
      <c r="G2654" t="s">
        <v>335</v>
      </c>
      <c r="H2654" t="s">
        <v>7286</v>
      </c>
      <c r="I2654" s="6">
        <v>44012.404131944444</v>
      </c>
      <c r="J2654" t="s">
        <v>16</v>
      </c>
      <c r="K2654" s="6">
        <v>44013.400590277779</v>
      </c>
      <c r="M2654" t="s">
        <v>1822</v>
      </c>
      <c r="N2654" t="s">
        <v>1823</v>
      </c>
      <c r="Q2654" t="s">
        <v>1824</v>
      </c>
      <c r="R2654" t="s">
        <v>389</v>
      </c>
      <c r="S2654">
        <v>14847</v>
      </c>
      <c r="T2654" t="s">
        <v>338</v>
      </c>
      <c r="U2654" t="s">
        <v>530</v>
      </c>
      <c r="W2654" t="s">
        <v>1825</v>
      </c>
      <c r="Z2654" t="s">
        <v>1822</v>
      </c>
      <c r="AA2654" t="s">
        <v>1823</v>
      </c>
      <c r="AD2654" t="s">
        <v>1824</v>
      </c>
      <c r="AE2654" t="s">
        <v>389</v>
      </c>
      <c r="AF2654">
        <v>14847</v>
      </c>
      <c r="AG2654" t="s">
        <v>338</v>
      </c>
      <c r="AH2654" t="s">
        <v>530</v>
      </c>
      <c r="AJ2654" t="s">
        <v>1825</v>
      </c>
      <c r="AL2654" t="s">
        <v>339</v>
      </c>
      <c r="AM2654">
        <v>1</v>
      </c>
      <c r="AN2654">
        <v>1</v>
      </c>
      <c r="AO2654">
        <v>31217</v>
      </c>
      <c r="AQ2654">
        <v>124466</v>
      </c>
      <c r="AR2654">
        <v>53900001</v>
      </c>
      <c r="AS2654" t="s">
        <v>1697</v>
      </c>
      <c r="AT2654" t="s">
        <v>104</v>
      </c>
      <c r="AW2654" t="s">
        <v>343</v>
      </c>
      <c r="BY2654" t="s">
        <v>342</v>
      </c>
      <c r="EQ2654">
        <v>247378</v>
      </c>
      <c r="ER2654" t="s">
        <v>7287</v>
      </c>
      <c r="EV2654">
        <v>17287459</v>
      </c>
      <c r="EW2654">
        <v>928</v>
      </c>
      <c r="EX2654">
        <v>220902</v>
      </c>
      <c r="EY2654" t="s">
        <v>7288</v>
      </c>
      <c r="EZ2654">
        <v>1</v>
      </c>
      <c r="FC2654">
        <v>95383</v>
      </c>
      <c r="FD2654" t="s">
        <v>1417</v>
      </c>
    </row>
    <row r="2655" spans="1:160" x14ac:dyDescent="0.3">
      <c r="A2655" t="str">
        <f>VLOOKUP(B2655,Table2[],3,FALSE)</f>
        <v>Digital</v>
      </c>
      <c r="B2655" t="str">
        <f>IF(OR(ISNUMBER(FIND("QVC",Z2655)),ISNUMBER(FIND("QVC",AL2655))),"QVC",IF(OR(ISNUMBER(FIND("NCO",H2655)),ISNUMBER(FIND("NCO",Y2655))), "NCO", IF(AL2655="consumer","PMD.com",VLOOKUP(LEFT(H2655,2),Tables!$E$1:$F$11,2,FALSE))))</f>
        <v>PMD.com</v>
      </c>
      <c r="C2655">
        <f t="shared" si="126"/>
        <v>53440001</v>
      </c>
      <c r="D2655">
        <f t="shared" si="127"/>
        <v>2</v>
      </c>
      <c r="E2655" t="str">
        <f t="shared" ca="1" si="125"/>
        <v>shifted orders shipped</v>
      </c>
      <c r="F2655" t="s">
        <v>3539</v>
      </c>
      <c r="G2655" t="s">
        <v>335</v>
      </c>
      <c r="H2655" t="s">
        <v>7286</v>
      </c>
      <c r="I2655" s="6">
        <v>44012.404131944444</v>
      </c>
      <c r="J2655" t="s">
        <v>16</v>
      </c>
      <c r="K2655" s="6">
        <v>44013.400590277779</v>
      </c>
      <c r="M2655" t="s">
        <v>1822</v>
      </c>
      <c r="N2655" t="s">
        <v>1823</v>
      </c>
      <c r="Q2655" t="s">
        <v>1824</v>
      </c>
      <c r="R2655" t="s">
        <v>389</v>
      </c>
      <c r="S2655">
        <v>14847</v>
      </c>
      <c r="T2655" t="s">
        <v>338</v>
      </c>
      <c r="U2655" t="s">
        <v>530</v>
      </c>
      <c r="W2655" t="s">
        <v>1825</v>
      </c>
      <c r="Z2655" t="s">
        <v>1822</v>
      </c>
      <c r="AA2655" t="s">
        <v>1823</v>
      </c>
      <c r="AD2655" t="s">
        <v>1824</v>
      </c>
      <c r="AE2655" t="s">
        <v>389</v>
      </c>
      <c r="AF2655">
        <v>14847</v>
      </c>
      <c r="AG2655" t="s">
        <v>338</v>
      </c>
      <c r="AH2655" t="s">
        <v>530</v>
      </c>
      <c r="AJ2655" t="s">
        <v>1825</v>
      </c>
      <c r="AL2655" t="s">
        <v>339</v>
      </c>
      <c r="AM2655">
        <v>2</v>
      </c>
      <c r="AN2655">
        <v>2</v>
      </c>
      <c r="AO2655">
        <v>7642</v>
      </c>
      <c r="AQ2655">
        <v>124700</v>
      </c>
      <c r="AR2655">
        <v>53440001</v>
      </c>
      <c r="AS2655" t="s">
        <v>1240</v>
      </c>
      <c r="AT2655" t="s">
        <v>116</v>
      </c>
      <c r="AW2655" t="s">
        <v>340</v>
      </c>
      <c r="AX2655" t="s">
        <v>340</v>
      </c>
      <c r="AY2655" t="s">
        <v>345</v>
      </c>
      <c r="AZ2655" t="s">
        <v>345</v>
      </c>
      <c r="BY2655" t="s">
        <v>342</v>
      </c>
      <c r="EQ2655">
        <v>252960</v>
      </c>
      <c r="ER2655" t="s">
        <v>7287</v>
      </c>
      <c r="EV2655">
        <v>17287459</v>
      </c>
      <c r="EW2655">
        <v>928</v>
      </c>
      <c r="EX2655">
        <v>220902</v>
      </c>
      <c r="EY2655" t="s">
        <v>7288</v>
      </c>
      <c r="EZ2655">
        <v>1</v>
      </c>
      <c r="FC2655">
        <v>53440001</v>
      </c>
      <c r="FD2655" t="s">
        <v>116</v>
      </c>
    </row>
    <row r="2656" spans="1:160" x14ac:dyDescent="0.3">
      <c r="A2656" t="str">
        <f>VLOOKUP(B2656,Table2[],3,FALSE)</f>
        <v>Digital</v>
      </c>
      <c r="B2656" t="str">
        <f>IF(OR(ISNUMBER(FIND("QVC",Z2656)),ISNUMBER(FIND("QVC",AL2656))),"QVC",IF(OR(ISNUMBER(FIND("NCO",H2656)),ISNUMBER(FIND("NCO",Y2656))), "NCO", IF(AL2656="consumer","PMD.com",VLOOKUP(LEFT(H2656,2),Tables!$E$1:$F$11,2,FALSE))))</f>
        <v>PMD.com</v>
      </c>
      <c r="C2656">
        <f t="shared" si="126"/>
        <v>57110001</v>
      </c>
      <c r="D2656">
        <f t="shared" si="127"/>
        <v>1</v>
      </c>
      <c r="E2656" t="str">
        <f t="shared" ca="1" si="125"/>
        <v>shifted orders shipped</v>
      </c>
      <c r="F2656" t="s">
        <v>3539</v>
      </c>
      <c r="G2656" t="s">
        <v>335</v>
      </c>
      <c r="H2656" t="s">
        <v>7286</v>
      </c>
      <c r="I2656" s="6">
        <v>44012.404131944444</v>
      </c>
      <c r="J2656" t="s">
        <v>16</v>
      </c>
      <c r="K2656" s="6">
        <v>44013.400590277779</v>
      </c>
      <c r="M2656" t="s">
        <v>1822</v>
      </c>
      <c r="N2656" t="s">
        <v>1823</v>
      </c>
      <c r="Q2656" t="s">
        <v>1824</v>
      </c>
      <c r="R2656" t="s">
        <v>389</v>
      </c>
      <c r="S2656">
        <v>14847</v>
      </c>
      <c r="T2656" t="s">
        <v>338</v>
      </c>
      <c r="U2656" t="s">
        <v>530</v>
      </c>
      <c r="W2656" t="s">
        <v>1825</v>
      </c>
      <c r="Z2656" t="s">
        <v>1822</v>
      </c>
      <c r="AA2656" t="s">
        <v>1823</v>
      </c>
      <c r="AD2656" t="s">
        <v>1824</v>
      </c>
      <c r="AE2656" t="s">
        <v>389</v>
      </c>
      <c r="AF2656">
        <v>14847</v>
      </c>
      <c r="AG2656" t="s">
        <v>338</v>
      </c>
      <c r="AH2656" t="s">
        <v>530</v>
      </c>
      <c r="AJ2656" t="s">
        <v>1825</v>
      </c>
      <c r="AL2656" t="s">
        <v>339</v>
      </c>
      <c r="AM2656">
        <v>1</v>
      </c>
      <c r="AN2656">
        <v>1</v>
      </c>
      <c r="AO2656">
        <v>2258</v>
      </c>
      <c r="AQ2656">
        <v>127091</v>
      </c>
      <c r="AR2656">
        <v>57110001</v>
      </c>
      <c r="AT2656" t="s">
        <v>1332</v>
      </c>
      <c r="AW2656" t="s">
        <v>340</v>
      </c>
      <c r="AX2656" t="s">
        <v>340</v>
      </c>
      <c r="AY2656" t="s">
        <v>348</v>
      </c>
      <c r="AZ2656" t="s">
        <v>1418</v>
      </c>
      <c r="BY2656" t="s">
        <v>342</v>
      </c>
      <c r="EQ2656">
        <v>248023</v>
      </c>
      <c r="ER2656" t="s">
        <v>7287</v>
      </c>
      <c r="EV2656">
        <v>17287459</v>
      </c>
      <c r="EW2656">
        <v>928</v>
      </c>
      <c r="EX2656">
        <v>220902</v>
      </c>
      <c r="EY2656" t="s">
        <v>7288</v>
      </c>
      <c r="EZ2656">
        <v>1</v>
      </c>
      <c r="FC2656">
        <v>95383</v>
      </c>
      <c r="FD2656" t="s">
        <v>1417</v>
      </c>
    </row>
    <row r="2657" spans="1:160" x14ac:dyDescent="0.3">
      <c r="A2657" t="str">
        <f>VLOOKUP(B2657,Table2[],3,FALSE)</f>
        <v>Digital</v>
      </c>
      <c r="B2657" t="str">
        <f>IF(OR(ISNUMBER(FIND("QVC",Z2657)),ISNUMBER(FIND("QVC",AL2657))),"QVC",IF(OR(ISNUMBER(FIND("NCO",H2657)),ISNUMBER(FIND("NCO",Y2657))), "NCO", IF(AL2657="consumer","PMD.com",VLOOKUP(LEFT(H2657,2),Tables!$E$1:$F$11,2,FALSE))))</f>
        <v>PMD.com</v>
      </c>
      <c r="C2657">
        <f t="shared" si="126"/>
        <v>51070001</v>
      </c>
      <c r="D2657">
        <f t="shared" si="127"/>
        <v>1</v>
      </c>
      <c r="E2657" t="str">
        <f t="shared" ca="1" si="125"/>
        <v>shifted orders shipped</v>
      </c>
      <c r="F2657" t="s">
        <v>3539</v>
      </c>
      <c r="G2657" t="s">
        <v>335</v>
      </c>
      <c r="H2657" t="s">
        <v>7286</v>
      </c>
      <c r="I2657" s="6">
        <v>44012.404131944444</v>
      </c>
      <c r="J2657" t="s">
        <v>16</v>
      </c>
      <c r="K2657" s="6">
        <v>44013.400590277779</v>
      </c>
      <c r="M2657" t="s">
        <v>1822</v>
      </c>
      <c r="N2657" t="s">
        <v>1823</v>
      </c>
      <c r="Q2657" t="s">
        <v>1824</v>
      </c>
      <c r="R2657" t="s">
        <v>389</v>
      </c>
      <c r="S2657">
        <v>14847</v>
      </c>
      <c r="T2657" t="s">
        <v>338</v>
      </c>
      <c r="U2657" t="s">
        <v>530</v>
      </c>
      <c r="W2657" t="s">
        <v>1825</v>
      </c>
      <c r="Z2657" t="s">
        <v>1822</v>
      </c>
      <c r="AA2657" t="s">
        <v>1823</v>
      </c>
      <c r="AD2657" t="s">
        <v>1824</v>
      </c>
      <c r="AE2657" t="s">
        <v>389</v>
      </c>
      <c r="AF2657">
        <v>14847</v>
      </c>
      <c r="AG2657" t="s">
        <v>338</v>
      </c>
      <c r="AH2657" t="s">
        <v>530</v>
      </c>
      <c r="AJ2657" t="s">
        <v>1825</v>
      </c>
      <c r="AL2657" t="s">
        <v>339</v>
      </c>
      <c r="AM2657">
        <v>1</v>
      </c>
      <c r="AN2657">
        <v>1</v>
      </c>
      <c r="AO2657">
        <v>10147</v>
      </c>
      <c r="AQ2657">
        <v>124429</v>
      </c>
      <c r="AR2657">
        <v>51070001</v>
      </c>
      <c r="AS2657" t="s">
        <v>1886</v>
      </c>
      <c r="AT2657" t="s">
        <v>45</v>
      </c>
      <c r="AW2657" t="s">
        <v>343</v>
      </c>
      <c r="BY2657" t="s">
        <v>342</v>
      </c>
      <c r="EQ2657">
        <v>251956</v>
      </c>
      <c r="ER2657" t="s">
        <v>7287</v>
      </c>
      <c r="EV2657">
        <v>17287459</v>
      </c>
      <c r="EW2657">
        <v>928</v>
      </c>
      <c r="EX2657">
        <v>220902</v>
      </c>
      <c r="EY2657" t="s">
        <v>7288</v>
      </c>
      <c r="EZ2657">
        <v>1</v>
      </c>
      <c r="FC2657">
        <v>51070001</v>
      </c>
      <c r="FD2657" t="s">
        <v>45</v>
      </c>
    </row>
    <row r="2658" spans="1:160" x14ac:dyDescent="0.3">
      <c r="A2658" t="str">
        <f>VLOOKUP(B2658,Table2[],3,FALSE)</f>
        <v>Digital</v>
      </c>
      <c r="B2658" t="str">
        <f>IF(OR(ISNUMBER(FIND("QVC",Z2658)),ISNUMBER(FIND("QVC",AL2658))),"QVC",IF(OR(ISNUMBER(FIND("NCO",H2658)),ISNUMBER(FIND("NCO",Y2658))), "NCO", IF(AL2658="consumer","PMD.com",VLOOKUP(LEFT(H2658,2),Tables!$E$1:$F$11,2,FALSE))))</f>
        <v>PMD.com</v>
      </c>
      <c r="C2658">
        <f t="shared" si="126"/>
        <v>55090001</v>
      </c>
      <c r="D2658">
        <f t="shared" si="127"/>
        <v>1</v>
      </c>
      <c r="E2658" t="str">
        <f t="shared" ca="1" si="125"/>
        <v>shifted orders shipped</v>
      </c>
      <c r="F2658" t="s">
        <v>3539</v>
      </c>
      <c r="G2658" t="s">
        <v>335</v>
      </c>
      <c r="H2658" t="s">
        <v>7286</v>
      </c>
      <c r="I2658" s="6">
        <v>44012.404131944444</v>
      </c>
      <c r="J2658" t="s">
        <v>16</v>
      </c>
      <c r="K2658" s="6">
        <v>44013.400590277779</v>
      </c>
      <c r="M2658" t="s">
        <v>1822</v>
      </c>
      <c r="N2658" t="s">
        <v>1823</v>
      </c>
      <c r="Q2658" t="s">
        <v>1824</v>
      </c>
      <c r="R2658" t="s">
        <v>389</v>
      </c>
      <c r="S2658">
        <v>14847</v>
      </c>
      <c r="T2658" t="s">
        <v>338</v>
      </c>
      <c r="U2658" t="s">
        <v>530</v>
      </c>
      <c r="W2658" t="s">
        <v>1825</v>
      </c>
      <c r="Z2658" t="s">
        <v>1822</v>
      </c>
      <c r="AA2658" t="s">
        <v>1823</v>
      </c>
      <c r="AD2658" t="s">
        <v>1824</v>
      </c>
      <c r="AE2658" t="s">
        <v>389</v>
      </c>
      <c r="AF2658">
        <v>14847</v>
      </c>
      <c r="AG2658" t="s">
        <v>338</v>
      </c>
      <c r="AH2658" t="s">
        <v>530</v>
      </c>
      <c r="AJ2658" t="s">
        <v>1825</v>
      </c>
      <c r="AL2658" t="s">
        <v>339</v>
      </c>
      <c r="AM2658">
        <v>1</v>
      </c>
      <c r="AN2658">
        <v>1</v>
      </c>
      <c r="AO2658">
        <v>5013</v>
      </c>
      <c r="AQ2658">
        <v>124478</v>
      </c>
      <c r="AR2658">
        <v>55090001</v>
      </c>
      <c r="AS2658" t="s">
        <v>995</v>
      </c>
      <c r="AT2658" t="s">
        <v>165</v>
      </c>
      <c r="AW2658" t="s">
        <v>340</v>
      </c>
      <c r="AX2658" t="s">
        <v>340</v>
      </c>
      <c r="AY2658" t="s">
        <v>382</v>
      </c>
      <c r="AZ2658">
        <v>0</v>
      </c>
      <c r="BY2658" t="s">
        <v>342</v>
      </c>
      <c r="EQ2658">
        <v>251219</v>
      </c>
      <c r="ER2658" t="s">
        <v>7287</v>
      </c>
      <c r="EV2658">
        <v>17287459</v>
      </c>
      <c r="EW2658">
        <v>928</v>
      </c>
      <c r="EX2658">
        <v>220902</v>
      </c>
      <c r="EY2658" t="s">
        <v>7288</v>
      </c>
      <c r="EZ2658">
        <v>1</v>
      </c>
      <c r="FC2658">
        <v>55090001</v>
      </c>
      <c r="FD2658" t="s">
        <v>165</v>
      </c>
    </row>
    <row r="2659" spans="1:160" x14ac:dyDescent="0.3">
      <c r="A2659" t="str">
        <f>VLOOKUP(B2659,Table2[],3,FALSE)</f>
        <v>Digital</v>
      </c>
      <c r="B2659" t="str">
        <f>IF(OR(ISNUMBER(FIND("QVC",Z2659)),ISNUMBER(FIND("QVC",AL2659))),"QVC",IF(OR(ISNUMBER(FIND("NCO",H2659)),ISNUMBER(FIND("NCO",Y2659))), "NCO", IF(AL2659="consumer","PMD.com",VLOOKUP(LEFT(H2659,2),Tables!$E$1:$F$11,2,FALSE))))</f>
        <v>PMD.com</v>
      </c>
      <c r="C2659">
        <f t="shared" si="126"/>
        <v>57100001</v>
      </c>
      <c r="D2659">
        <f t="shared" si="127"/>
        <v>1</v>
      </c>
      <c r="E2659" t="str">
        <f t="shared" ca="1" si="125"/>
        <v>shifted orders shipped</v>
      </c>
      <c r="F2659" t="s">
        <v>3539</v>
      </c>
      <c r="G2659" t="s">
        <v>335</v>
      </c>
      <c r="H2659" t="s">
        <v>7286</v>
      </c>
      <c r="I2659" s="6">
        <v>44012.404131944444</v>
      </c>
      <c r="J2659" t="s">
        <v>16</v>
      </c>
      <c r="K2659" s="6">
        <v>44013.400590277779</v>
      </c>
      <c r="M2659" t="s">
        <v>1822</v>
      </c>
      <c r="N2659" t="s">
        <v>1823</v>
      </c>
      <c r="Q2659" t="s">
        <v>1824</v>
      </c>
      <c r="R2659" t="s">
        <v>389</v>
      </c>
      <c r="S2659">
        <v>14847</v>
      </c>
      <c r="T2659" t="s">
        <v>338</v>
      </c>
      <c r="U2659" t="s">
        <v>530</v>
      </c>
      <c r="W2659" t="s">
        <v>1825</v>
      </c>
      <c r="Z2659" t="s">
        <v>1822</v>
      </c>
      <c r="AA2659" t="s">
        <v>1823</v>
      </c>
      <c r="AD2659" t="s">
        <v>1824</v>
      </c>
      <c r="AE2659" t="s">
        <v>389</v>
      </c>
      <c r="AF2659">
        <v>14847</v>
      </c>
      <c r="AG2659" t="s">
        <v>338</v>
      </c>
      <c r="AH2659" t="s">
        <v>530</v>
      </c>
      <c r="AJ2659" t="s">
        <v>1825</v>
      </c>
      <c r="AL2659" t="s">
        <v>339</v>
      </c>
      <c r="AM2659">
        <v>1</v>
      </c>
      <c r="AN2659">
        <v>1</v>
      </c>
      <c r="AO2659">
        <v>2241</v>
      </c>
      <c r="AQ2659">
        <v>127090</v>
      </c>
      <c r="AR2659">
        <v>57100001</v>
      </c>
      <c r="AT2659" t="s">
        <v>1420</v>
      </c>
      <c r="AW2659" t="s">
        <v>340</v>
      </c>
      <c r="AX2659" t="s">
        <v>340</v>
      </c>
      <c r="AY2659" t="s">
        <v>348</v>
      </c>
      <c r="AZ2659" t="s">
        <v>1064</v>
      </c>
      <c r="BY2659" t="s">
        <v>342</v>
      </c>
      <c r="BZ2659" t="b">
        <v>0</v>
      </c>
      <c r="EQ2659">
        <v>248022</v>
      </c>
      <c r="ER2659" t="s">
        <v>7287</v>
      </c>
      <c r="EV2659">
        <v>17287459</v>
      </c>
      <c r="EW2659">
        <v>928</v>
      </c>
      <c r="EX2659">
        <v>220902</v>
      </c>
      <c r="EY2659" t="s">
        <v>7288</v>
      </c>
      <c r="EZ2659">
        <v>1</v>
      </c>
      <c r="FC2659">
        <v>95383</v>
      </c>
      <c r="FD2659" t="s">
        <v>1417</v>
      </c>
    </row>
    <row r="2660" spans="1:160" x14ac:dyDescent="0.3">
      <c r="A2660" t="str">
        <f>VLOOKUP(B2660,Table2[],3,FALSE)</f>
        <v>Digital</v>
      </c>
      <c r="B2660" t="str">
        <f>IF(OR(ISNUMBER(FIND("QVC",Z2660)),ISNUMBER(FIND("QVC",AL2660))),"QVC",IF(OR(ISNUMBER(FIND("NCO",H2660)),ISNUMBER(FIND("NCO",Y2660))), "NCO", IF(AL2660="consumer","PMD.com",VLOOKUP(LEFT(H2660,2),Tables!$E$1:$F$11,2,FALSE))))</f>
        <v>PMD.com</v>
      </c>
      <c r="C2660">
        <f t="shared" si="126"/>
        <v>51090030</v>
      </c>
      <c r="D2660">
        <f t="shared" si="127"/>
        <v>1</v>
      </c>
      <c r="E2660" t="str">
        <f t="shared" ca="1" si="125"/>
        <v>shifted orders shipped</v>
      </c>
      <c r="F2660" t="s">
        <v>3539</v>
      </c>
      <c r="G2660" t="s">
        <v>335</v>
      </c>
      <c r="H2660" t="s">
        <v>7286</v>
      </c>
      <c r="I2660" s="6">
        <v>44012.404131944444</v>
      </c>
      <c r="J2660" t="s">
        <v>16</v>
      </c>
      <c r="K2660" s="6">
        <v>44013.400590277779</v>
      </c>
      <c r="M2660" t="s">
        <v>1822</v>
      </c>
      <c r="N2660" t="s">
        <v>1823</v>
      </c>
      <c r="Q2660" t="s">
        <v>1824</v>
      </c>
      <c r="R2660" t="s">
        <v>389</v>
      </c>
      <c r="S2660">
        <v>14847</v>
      </c>
      <c r="T2660" t="s">
        <v>338</v>
      </c>
      <c r="U2660" t="s">
        <v>530</v>
      </c>
      <c r="W2660" t="s">
        <v>1825</v>
      </c>
      <c r="Z2660" t="s">
        <v>1822</v>
      </c>
      <c r="AA2660" t="s">
        <v>1823</v>
      </c>
      <c r="AD2660" t="s">
        <v>1824</v>
      </c>
      <c r="AE2660" t="s">
        <v>389</v>
      </c>
      <c r="AF2660">
        <v>14847</v>
      </c>
      <c r="AG2660" t="s">
        <v>338</v>
      </c>
      <c r="AH2660" t="s">
        <v>530</v>
      </c>
      <c r="AJ2660" t="s">
        <v>1825</v>
      </c>
      <c r="AL2660" t="s">
        <v>339</v>
      </c>
      <c r="AM2660">
        <v>1</v>
      </c>
      <c r="AN2660">
        <v>1</v>
      </c>
      <c r="AO2660">
        <v>6688</v>
      </c>
      <c r="AQ2660">
        <v>125960</v>
      </c>
      <c r="AR2660">
        <v>51090030</v>
      </c>
      <c r="AS2660" t="s">
        <v>3043</v>
      </c>
      <c r="AT2660" t="s">
        <v>628</v>
      </c>
      <c r="AW2660" t="s">
        <v>343</v>
      </c>
      <c r="BY2660" t="s">
        <v>342</v>
      </c>
      <c r="BZ2660" t="b">
        <v>0</v>
      </c>
      <c r="EQ2660">
        <v>243047</v>
      </c>
      <c r="ER2660" t="s">
        <v>7287</v>
      </c>
      <c r="EV2660">
        <v>17287459</v>
      </c>
      <c r="EW2660">
        <v>928</v>
      </c>
      <c r="EX2660">
        <v>220902</v>
      </c>
      <c r="EY2660" t="s">
        <v>7288</v>
      </c>
      <c r="EZ2660">
        <v>1</v>
      </c>
      <c r="FC2660">
        <v>95383</v>
      </c>
      <c r="FD2660" t="s">
        <v>1417</v>
      </c>
    </row>
    <row r="2661" spans="1:160" x14ac:dyDescent="0.3">
      <c r="A2661" t="str">
        <f>VLOOKUP(B2661,Table2[],3,FALSE)</f>
        <v>Digital</v>
      </c>
      <c r="B2661" t="str">
        <f>IF(OR(ISNUMBER(FIND("QVC",Z2661)),ISNUMBER(FIND("QVC",AL2661))),"QVC",IF(OR(ISNUMBER(FIND("NCO",H2661)),ISNUMBER(FIND("NCO",Y2661))), "NCO", IF(AL2661="consumer","PMD.com",VLOOKUP(LEFT(H2661,2),Tables!$E$1:$F$11,2,FALSE))))</f>
        <v>PMD.com</v>
      </c>
      <c r="C2661">
        <f t="shared" si="126"/>
        <v>54010001</v>
      </c>
      <c r="D2661">
        <f t="shared" si="127"/>
        <v>1</v>
      </c>
      <c r="E2661" t="str">
        <f t="shared" ca="1" si="125"/>
        <v>shifted orders shipped</v>
      </c>
      <c r="F2661" t="s">
        <v>3539</v>
      </c>
      <c r="G2661" t="s">
        <v>335</v>
      </c>
      <c r="H2661" t="s">
        <v>7286</v>
      </c>
      <c r="I2661" s="6">
        <v>44012.404131944444</v>
      </c>
      <c r="J2661" t="s">
        <v>16</v>
      </c>
      <c r="K2661" s="6">
        <v>44013.400590277779</v>
      </c>
      <c r="M2661" t="s">
        <v>1822</v>
      </c>
      <c r="N2661" t="s">
        <v>1823</v>
      </c>
      <c r="Q2661" t="s">
        <v>1824</v>
      </c>
      <c r="R2661" t="s">
        <v>389</v>
      </c>
      <c r="S2661">
        <v>14847</v>
      </c>
      <c r="T2661" t="s">
        <v>338</v>
      </c>
      <c r="U2661" t="s">
        <v>530</v>
      </c>
      <c r="W2661" t="s">
        <v>1825</v>
      </c>
      <c r="Z2661" t="s">
        <v>1822</v>
      </c>
      <c r="AA2661" t="s">
        <v>1823</v>
      </c>
      <c r="AD2661" t="s">
        <v>1824</v>
      </c>
      <c r="AE2661" t="s">
        <v>389</v>
      </c>
      <c r="AF2661">
        <v>14847</v>
      </c>
      <c r="AG2661" t="s">
        <v>338</v>
      </c>
      <c r="AH2661" t="s">
        <v>530</v>
      </c>
      <c r="AJ2661" t="s">
        <v>1825</v>
      </c>
      <c r="AL2661" t="s">
        <v>339</v>
      </c>
      <c r="AM2661">
        <v>1</v>
      </c>
      <c r="AN2661">
        <v>1</v>
      </c>
      <c r="AO2661">
        <v>6300</v>
      </c>
      <c r="AQ2661">
        <v>124476</v>
      </c>
      <c r="AR2661">
        <v>54010001</v>
      </c>
      <c r="AS2661" t="s">
        <v>577</v>
      </c>
      <c r="AT2661" t="s">
        <v>35</v>
      </c>
      <c r="AW2661" t="s">
        <v>340</v>
      </c>
      <c r="AX2661">
        <v>0</v>
      </c>
      <c r="AY2661" t="s">
        <v>348</v>
      </c>
      <c r="AZ2661">
        <v>0</v>
      </c>
      <c r="BY2661" t="s">
        <v>342</v>
      </c>
      <c r="EQ2661">
        <v>252076</v>
      </c>
      <c r="ER2661" t="s">
        <v>7287</v>
      </c>
      <c r="EV2661">
        <v>17287459</v>
      </c>
      <c r="EW2661">
        <v>928</v>
      </c>
      <c r="EX2661">
        <v>220902</v>
      </c>
      <c r="EY2661" t="s">
        <v>7288</v>
      </c>
      <c r="EZ2661">
        <v>1</v>
      </c>
      <c r="FC2661">
        <v>95383</v>
      </c>
      <c r="FD2661" t="s">
        <v>1417</v>
      </c>
    </row>
    <row r="2662" spans="1:160" x14ac:dyDescent="0.3">
      <c r="A2662" t="str">
        <f>VLOOKUP(B2662,Table2[],3,FALSE)</f>
        <v>Digital</v>
      </c>
      <c r="B2662" t="str">
        <f>IF(OR(ISNUMBER(FIND("QVC",Z2662)),ISNUMBER(FIND("QVC",AL2662))),"QVC",IF(OR(ISNUMBER(FIND("NCO",H2662)),ISNUMBER(FIND("NCO",Y2662))), "NCO", IF(AL2662="consumer","PMD.com",VLOOKUP(LEFT(H2662,2),Tables!$E$1:$F$11,2,FALSE))))</f>
        <v>PMD.com</v>
      </c>
      <c r="C2662">
        <f t="shared" si="126"/>
        <v>53500001</v>
      </c>
      <c r="D2662">
        <f t="shared" si="127"/>
        <v>3</v>
      </c>
      <c r="E2662" t="str">
        <f t="shared" ca="1" si="125"/>
        <v>shifted orders shipped</v>
      </c>
      <c r="F2662" t="s">
        <v>3539</v>
      </c>
      <c r="G2662" t="s">
        <v>335</v>
      </c>
      <c r="H2662" t="s">
        <v>7289</v>
      </c>
      <c r="I2662" s="6">
        <v>44012.199814814812</v>
      </c>
      <c r="J2662" t="s">
        <v>16</v>
      </c>
      <c r="K2662" s="6">
        <v>44013.400601851848</v>
      </c>
      <c r="M2662" t="s">
        <v>7290</v>
      </c>
      <c r="N2662" t="s">
        <v>7291</v>
      </c>
      <c r="O2662" t="s">
        <v>7292</v>
      </c>
      <c r="Q2662" t="s">
        <v>1711</v>
      </c>
      <c r="R2662" t="s">
        <v>409</v>
      </c>
      <c r="S2662">
        <v>6068</v>
      </c>
      <c r="T2662" t="s">
        <v>338</v>
      </c>
      <c r="U2662" t="s">
        <v>530</v>
      </c>
      <c r="W2662" t="s">
        <v>7293</v>
      </c>
      <c r="Z2662" t="s">
        <v>7290</v>
      </c>
      <c r="AA2662" t="s">
        <v>7291</v>
      </c>
      <c r="AB2662" t="s">
        <v>7292</v>
      </c>
      <c r="AD2662" t="s">
        <v>1711</v>
      </c>
      <c r="AE2662" t="s">
        <v>409</v>
      </c>
      <c r="AF2662">
        <v>6068</v>
      </c>
      <c r="AG2662" t="s">
        <v>338</v>
      </c>
      <c r="AH2662" t="s">
        <v>530</v>
      </c>
      <c r="AJ2662" t="s">
        <v>7293</v>
      </c>
      <c r="AL2662" t="s">
        <v>339</v>
      </c>
      <c r="AM2662">
        <v>3</v>
      </c>
      <c r="AN2662">
        <v>3</v>
      </c>
      <c r="AO2662">
        <v>4244</v>
      </c>
      <c r="AQ2662">
        <v>123789</v>
      </c>
      <c r="AR2662">
        <v>53500001</v>
      </c>
      <c r="AS2662" t="s">
        <v>913</v>
      </c>
      <c r="AT2662" t="s">
        <v>83</v>
      </c>
      <c r="AW2662" t="s">
        <v>340</v>
      </c>
      <c r="AX2662" t="s">
        <v>340</v>
      </c>
      <c r="AY2662" t="s">
        <v>345</v>
      </c>
      <c r="AZ2662">
        <v>0</v>
      </c>
      <c r="BY2662" t="s">
        <v>342</v>
      </c>
      <c r="EQ2662">
        <v>243489</v>
      </c>
      <c r="ER2662" t="s">
        <v>7294</v>
      </c>
      <c r="EV2662">
        <v>17287222</v>
      </c>
      <c r="EW2662">
        <v>928</v>
      </c>
      <c r="EX2662">
        <v>220786</v>
      </c>
      <c r="EY2662" t="s">
        <v>7295</v>
      </c>
      <c r="EZ2662">
        <v>1</v>
      </c>
      <c r="FC2662">
        <v>53500001</v>
      </c>
      <c r="FD2662" t="s">
        <v>83</v>
      </c>
    </row>
    <row r="2663" spans="1:160" x14ac:dyDescent="0.3">
      <c r="A2663" t="str">
        <f>VLOOKUP(B2663,Table2[],3,FALSE)</f>
        <v>Digital</v>
      </c>
      <c r="B2663" t="str">
        <f>IF(OR(ISNUMBER(FIND("QVC",Z2663)),ISNUMBER(FIND("QVC",AL2663))),"QVC",IF(OR(ISNUMBER(FIND("NCO",H2663)),ISNUMBER(FIND("NCO",Y2663))), "NCO", IF(AL2663="consumer","PMD.com",VLOOKUP(LEFT(H2663,2),Tables!$E$1:$F$11,2,FALSE))))</f>
        <v>PMD.com</v>
      </c>
      <c r="C2663">
        <f t="shared" si="126"/>
        <v>53200001</v>
      </c>
      <c r="D2663">
        <f t="shared" si="127"/>
        <v>1</v>
      </c>
      <c r="E2663" t="str">
        <f t="shared" ca="1" si="125"/>
        <v>shifted orders shipped</v>
      </c>
      <c r="F2663" t="s">
        <v>3539</v>
      </c>
      <c r="G2663" t="s">
        <v>335</v>
      </c>
      <c r="H2663" t="s">
        <v>7296</v>
      </c>
      <c r="I2663" s="6">
        <v>44012.199907407405</v>
      </c>
      <c r="J2663" t="s">
        <v>16</v>
      </c>
      <c r="K2663" s="6">
        <v>44013.40079861111</v>
      </c>
      <c r="M2663" t="s">
        <v>7297</v>
      </c>
      <c r="N2663" t="s">
        <v>7298</v>
      </c>
      <c r="Q2663" t="s">
        <v>498</v>
      </c>
      <c r="R2663" t="s">
        <v>362</v>
      </c>
      <c r="S2663">
        <v>1602</v>
      </c>
      <c r="T2663" t="s">
        <v>338</v>
      </c>
      <c r="U2663" t="s">
        <v>530</v>
      </c>
      <c r="W2663" t="s">
        <v>7299</v>
      </c>
      <c r="Z2663" t="s">
        <v>7297</v>
      </c>
      <c r="AA2663" t="s">
        <v>7298</v>
      </c>
      <c r="AD2663" t="s">
        <v>498</v>
      </c>
      <c r="AE2663" t="s">
        <v>362</v>
      </c>
      <c r="AF2663">
        <v>1602</v>
      </c>
      <c r="AG2663" t="s">
        <v>338</v>
      </c>
      <c r="AH2663" t="s">
        <v>530</v>
      </c>
      <c r="AJ2663" t="s">
        <v>7299</v>
      </c>
      <c r="AL2663" t="s">
        <v>339</v>
      </c>
      <c r="AM2663">
        <v>1</v>
      </c>
      <c r="AN2663">
        <v>1</v>
      </c>
      <c r="AO2663">
        <v>15189</v>
      </c>
      <c r="AQ2663">
        <v>123906</v>
      </c>
      <c r="AR2663">
        <v>53200001</v>
      </c>
      <c r="AS2663" t="s">
        <v>973</v>
      </c>
      <c r="AT2663" t="s">
        <v>50</v>
      </c>
      <c r="AW2663" t="s">
        <v>340</v>
      </c>
      <c r="AX2663" t="s">
        <v>340</v>
      </c>
      <c r="AY2663" t="s">
        <v>357</v>
      </c>
      <c r="AZ2663" t="s">
        <v>363</v>
      </c>
      <c r="BY2663" t="s">
        <v>342</v>
      </c>
      <c r="EQ2663">
        <v>252156</v>
      </c>
      <c r="ER2663" t="s">
        <v>7300</v>
      </c>
      <c r="EV2663">
        <v>17287223</v>
      </c>
      <c r="EW2663">
        <v>928</v>
      </c>
      <c r="EX2663">
        <v>220787</v>
      </c>
      <c r="EY2663">
        <v>9.2748999964335493E+25</v>
      </c>
      <c r="EZ2663">
        <v>1</v>
      </c>
      <c r="FC2663">
        <v>53200001</v>
      </c>
      <c r="FD2663" t="s">
        <v>50</v>
      </c>
    </row>
    <row r="2664" spans="1:160" x14ac:dyDescent="0.3">
      <c r="A2664" t="str">
        <f>VLOOKUP(B2664,Table2[],3,FALSE)</f>
        <v>Digital</v>
      </c>
      <c r="B2664" t="str">
        <f>IF(OR(ISNUMBER(FIND("QVC",Z2664)),ISNUMBER(FIND("QVC",AL2664))),"QVC",IF(OR(ISNUMBER(FIND("NCO",H2664)),ISNUMBER(FIND("NCO",Y2664))), "NCO", IF(AL2664="consumer","PMD.com",VLOOKUP(LEFT(H2664,2),Tables!$E$1:$F$11,2,FALSE))))</f>
        <v>PMD.com</v>
      </c>
      <c r="C2664">
        <f t="shared" si="126"/>
        <v>51090061</v>
      </c>
      <c r="D2664">
        <f t="shared" si="127"/>
        <v>1</v>
      </c>
      <c r="E2664" t="str">
        <f t="shared" ca="1" si="125"/>
        <v>shifted orders shipped</v>
      </c>
      <c r="F2664" t="s">
        <v>3539</v>
      </c>
      <c r="G2664" t="s">
        <v>335</v>
      </c>
      <c r="H2664" t="s">
        <v>7301</v>
      </c>
      <c r="I2664" s="6">
        <v>44007.941064814811</v>
      </c>
      <c r="J2664" t="s">
        <v>16</v>
      </c>
      <c r="K2664" s="6">
        <v>44013.400937500002</v>
      </c>
      <c r="M2664" t="s">
        <v>7302</v>
      </c>
      <c r="N2664" t="s">
        <v>7303</v>
      </c>
      <c r="Q2664" t="s">
        <v>1596</v>
      </c>
      <c r="R2664" t="s">
        <v>365</v>
      </c>
      <c r="S2664" t="s">
        <v>7304</v>
      </c>
      <c r="T2664" t="s">
        <v>338</v>
      </c>
      <c r="U2664" t="s">
        <v>530</v>
      </c>
      <c r="W2664" t="s">
        <v>7305</v>
      </c>
      <c r="Z2664" t="s">
        <v>7302</v>
      </c>
      <c r="AA2664" t="s">
        <v>7303</v>
      </c>
      <c r="AD2664" t="s">
        <v>1596</v>
      </c>
      <c r="AE2664" t="s">
        <v>365</v>
      </c>
      <c r="AF2664" t="s">
        <v>7304</v>
      </c>
      <c r="AG2664" t="s">
        <v>338</v>
      </c>
      <c r="AH2664" t="s">
        <v>530</v>
      </c>
      <c r="AJ2664" t="s">
        <v>7305</v>
      </c>
      <c r="AL2664" t="s">
        <v>339</v>
      </c>
      <c r="AM2664">
        <v>1</v>
      </c>
      <c r="AN2664">
        <v>1</v>
      </c>
      <c r="AO2664">
        <v>8078</v>
      </c>
      <c r="AQ2664">
        <v>124010</v>
      </c>
      <c r="AR2664">
        <v>51090061</v>
      </c>
      <c r="AS2664" t="s">
        <v>2688</v>
      </c>
      <c r="AT2664" t="s">
        <v>122</v>
      </c>
      <c r="AW2664" t="s">
        <v>340</v>
      </c>
      <c r="AX2664" t="s">
        <v>340</v>
      </c>
      <c r="AY2664" t="s">
        <v>357</v>
      </c>
      <c r="AZ2664" t="s">
        <v>363</v>
      </c>
      <c r="BY2664" t="s">
        <v>342</v>
      </c>
      <c r="EQ2664">
        <v>252774</v>
      </c>
      <c r="ER2664" t="s">
        <v>7306</v>
      </c>
      <c r="EV2664">
        <v>17287202</v>
      </c>
      <c r="EW2664">
        <v>928</v>
      </c>
      <c r="EX2664">
        <v>217928</v>
      </c>
      <c r="EY2664" t="s">
        <v>7307</v>
      </c>
      <c r="EZ2664">
        <v>1</v>
      </c>
      <c r="FC2664">
        <v>51090061</v>
      </c>
      <c r="FD2664" t="s">
        <v>122</v>
      </c>
    </row>
    <row r="2665" spans="1:160" x14ac:dyDescent="0.3">
      <c r="A2665" t="str">
        <f>VLOOKUP(B2665,Table2[],3,FALSE)</f>
        <v>Digital</v>
      </c>
      <c r="B2665" t="str">
        <f>IF(OR(ISNUMBER(FIND("QVC",Z2665)),ISNUMBER(FIND("QVC",AL2665))),"QVC",IF(OR(ISNUMBER(FIND("NCO",H2665)),ISNUMBER(FIND("NCO",Y2665))), "NCO", IF(AL2665="consumer","PMD.com",VLOOKUP(LEFT(H2665,2),Tables!$E$1:$F$11,2,FALSE))))</f>
        <v>PMD.com</v>
      </c>
      <c r="C2665">
        <f t="shared" si="126"/>
        <v>5342</v>
      </c>
      <c r="D2665">
        <f t="shared" si="127"/>
        <v>1</v>
      </c>
      <c r="E2665" t="str">
        <f t="shared" ca="1" si="125"/>
        <v>shifted orders shipped</v>
      </c>
      <c r="F2665" t="s">
        <v>3539</v>
      </c>
      <c r="G2665" t="s">
        <v>335</v>
      </c>
      <c r="H2665" t="s">
        <v>7301</v>
      </c>
      <c r="I2665" s="6">
        <v>44007.941064814811</v>
      </c>
      <c r="J2665" t="s">
        <v>16</v>
      </c>
      <c r="K2665" s="6">
        <v>44013.400937500002</v>
      </c>
      <c r="M2665" t="s">
        <v>7302</v>
      </c>
      <c r="N2665" t="s">
        <v>7303</v>
      </c>
      <c r="Q2665" t="s">
        <v>1596</v>
      </c>
      <c r="R2665" t="s">
        <v>365</v>
      </c>
      <c r="S2665" t="s">
        <v>7304</v>
      </c>
      <c r="T2665" t="s">
        <v>338</v>
      </c>
      <c r="U2665" t="s">
        <v>530</v>
      </c>
      <c r="W2665" t="s">
        <v>7305</v>
      </c>
      <c r="Z2665" t="s">
        <v>7302</v>
      </c>
      <c r="AA2665" t="s">
        <v>7303</v>
      </c>
      <c r="AD2665" t="s">
        <v>1596</v>
      </c>
      <c r="AE2665" t="s">
        <v>365</v>
      </c>
      <c r="AF2665" t="s">
        <v>7304</v>
      </c>
      <c r="AG2665" t="s">
        <v>338</v>
      </c>
      <c r="AH2665" t="s">
        <v>530</v>
      </c>
      <c r="AJ2665" t="s">
        <v>7305</v>
      </c>
      <c r="AL2665" t="s">
        <v>339</v>
      </c>
      <c r="AM2665">
        <v>1</v>
      </c>
      <c r="AN2665">
        <v>1</v>
      </c>
      <c r="AO2665">
        <v>13280</v>
      </c>
      <c r="AQ2665">
        <v>123849</v>
      </c>
      <c r="AR2665">
        <v>5342</v>
      </c>
      <c r="AS2665" t="s">
        <v>1867</v>
      </c>
      <c r="AT2665" t="s">
        <v>149</v>
      </c>
      <c r="AW2665" t="s">
        <v>340</v>
      </c>
      <c r="AX2665" t="s">
        <v>340</v>
      </c>
      <c r="AY2665" t="s">
        <v>345</v>
      </c>
      <c r="AZ2665" t="s">
        <v>346</v>
      </c>
      <c r="BY2665" t="s">
        <v>342</v>
      </c>
      <c r="EQ2665">
        <v>244853</v>
      </c>
      <c r="ER2665" t="s">
        <v>7306</v>
      </c>
      <c r="EV2665">
        <v>17287202</v>
      </c>
      <c r="EW2665">
        <v>928</v>
      </c>
      <c r="EX2665">
        <v>217928</v>
      </c>
      <c r="EY2665" t="s">
        <v>7307</v>
      </c>
      <c r="EZ2665">
        <v>1</v>
      </c>
      <c r="FC2665">
        <v>5342</v>
      </c>
      <c r="FD2665" t="s">
        <v>149</v>
      </c>
    </row>
    <row r="2666" spans="1:160" x14ac:dyDescent="0.3">
      <c r="A2666" t="str">
        <f>VLOOKUP(B2666,Table2[],3,FALSE)</f>
        <v>Digital</v>
      </c>
      <c r="B2666" t="str">
        <f>IF(OR(ISNUMBER(FIND("QVC",Z2666)),ISNUMBER(FIND("QVC",AL2666))),"QVC",IF(OR(ISNUMBER(FIND("NCO",H2666)),ISNUMBER(FIND("NCO",Y2666))), "NCO", IF(AL2666="consumer","PMD.com",VLOOKUP(LEFT(H2666,2),Tables!$E$1:$F$11,2,FALSE))))</f>
        <v>PMD.com</v>
      </c>
      <c r="C2666">
        <f t="shared" si="126"/>
        <v>5342</v>
      </c>
      <c r="D2666">
        <f t="shared" si="127"/>
        <v>1</v>
      </c>
      <c r="E2666" t="str">
        <f t="shared" ca="1" si="125"/>
        <v>shifted orders shipped</v>
      </c>
      <c r="F2666" t="s">
        <v>3539</v>
      </c>
      <c r="G2666" t="s">
        <v>335</v>
      </c>
      <c r="H2666" t="s">
        <v>7308</v>
      </c>
      <c r="I2666" s="6">
        <v>44007.920081018521</v>
      </c>
      <c r="J2666" t="s">
        <v>16</v>
      </c>
      <c r="K2666" s="6">
        <v>44013.40111111111</v>
      </c>
      <c r="M2666" t="s">
        <v>7309</v>
      </c>
      <c r="N2666" t="s">
        <v>7310</v>
      </c>
      <c r="Q2666" t="s">
        <v>7311</v>
      </c>
      <c r="R2666" t="s">
        <v>444</v>
      </c>
      <c r="S2666" t="s">
        <v>7312</v>
      </c>
      <c r="T2666" t="s">
        <v>338</v>
      </c>
      <c r="U2666" t="s">
        <v>530</v>
      </c>
      <c r="W2666" t="s">
        <v>7313</v>
      </c>
      <c r="Z2666" t="s">
        <v>7309</v>
      </c>
      <c r="AA2666" t="s">
        <v>7310</v>
      </c>
      <c r="AD2666" t="s">
        <v>7311</v>
      </c>
      <c r="AE2666" t="s">
        <v>444</v>
      </c>
      <c r="AF2666" t="s">
        <v>7312</v>
      </c>
      <c r="AG2666" t="s">
        <v>338</v>
      </c>
      <c r="AH2666" t="s">
        <v>530</v>
      </c>
      <c r="AJ2666" t="s">
        <v>7313</v>
      </c>
      <c r="AL2666" t="s">
        <v>339</v>
      </c>
      <c r="AM2666">
        <v>1</v>
      </c>
      <c r="AN2666">
        <v>1</v>
      </c>
      <c r="AO2666">
        <v>13280</v>
      </c>
      <c r="AQ2666">
        <v>123849</v>
      </c>
      <c r="AR2666">
        <v>5342</v>
      </c>
      <c r="AS2666" t="s">
        <v>1867</v>
      </c>
      <c r="AT2666" t="s">
        <v>149</v>
      </c>
      <c r="AW2666" t="s">
        <v>340</v>
      </c>
      <c r="AX2666" t="s">
        <v>340</v>
      </c>
      <c r="AY2666" t="s">
        <v>345</v>
      </c>
      <c r="AZ2666" t="s">
        <v>346</v>
      </c>
      <c r="BY2666" t="s">
        <v>342</v>
      </c>
      <c r="EQ2666">
        <v>244853</v>
      </c>
      <c r="ER2666" t="s">
        <v>7314</v>
      </c>
      <c r="EV2666">
        <v>17287192</v>
      </c>
      <c r="EW2666">
        <v>928</v>
      </c>
      <c r="EX2666">
        <v>217849</v>
      </c>
      <c r="EY2666">
        <v>9.2748999964335493E+25</v>
      </c>
      <c r="EZ2666">
        <v>1</v>
      </c>
      <c r="FC2666">
        <v>90425</v>
      </c>
      <c r="FD2666" t="s">
        <v>388</v>
      </c>
    </row>
    <row r="2667" spans="1:160" x14ac:dyDescent="0.3">
      <c r="A2667" t="str">
        <f>VLOOKUP(B2667,Table2[],3,FALSE)</f>
        <v>Digital</v>
      </c>
      <c r="B2667" t="str">
        <f>IF(OR(ISNUMBER(FIND("QVC",Z2667)),ISNUMBER(FIND("QVC",AL2667))),"QVC",IF(OR(ISNUMBER(FIND("NCO",H2667)),ISNUMBER(FIND("NCO",Y2667))), "NCO", IF(AL2667="consumer","PMD.com",VLOOKUP(LEFT(H2667,2),Tables!$E$1:$F$11,2,FALSE))))</f>
        <v>PMD.com</v>
      </c>
      <c r="C2667">
        <f t="shared" si="126"/>
        <v>5341</v>
      </c>
      <c r="D2667">
        <f t="shared" si="127"/>
        <v>1</v>
      </c>
      <c r="E2667" t="str">
        <f t="shared" ca="1" si="125"/>
        <v>shifted orders shipped</v>
      </c>
      <c r="F2667" t="s">
        <v>3539</v>
      </c>
      <c r="G2667" t="s">
        <v>335</v>
      </c>
      <c r="H2667" t="s">
        <v>7308</v>
      </c>
      <c r="I2667" s="6">
        <v>44007.920081018521</v>
      </c>
      <c r="J2667" t="s">
        <v>16</v>
      </c>
      <c r="K2667" s="6">
        <v>44013.40111111111</v>
      </c>
      <c r="M2667" t="s">
        <v>7309</v>
      </c>
      <c r="N2667" t="s">
        <v>7310</v>
      </c>
      <c r="Q2667" t="s">
        <v>7311</v>
      </c>
      <c r="R2667" t="s">
        <v>444</v>
      </c>
      <c r="S2667" t="s">
        <v>7312</v>
      </c>
      <c r="T2667" t="s">
        <v>338</v>
      </c>
      <c r="U2667" t="s">
        <v>530</v>
      </c>
      <c r="W2667" t="s">
        <v>7313</v>
      </c>
      <c r="Z2667" t="s">
        <v>7309</v>
      </c>
      <c r="AA2667" t="s">
        <v>7310</v>
      </c>
      <c r="AD2667" t="s">
        <v>7311</v>
      </c>
      <c r="AE2667" t="s">
        <v>444</v>
      </c>
      <c r="AF2667" t="s">
        <v>7312</v>
      </c>
      <c r="AG2667" t="s">
        <v>338</v>
      </c>
      <c r="AH2667" t="s">
        <v>530</v>
      </c>
      <c r="AJ2667" t="s">
        <v>7313</v>
      </c>
      <c r="AL2667" t="s">
        <v>339</v>
      </c>
      <c r="AM2667">
        <v>1</v>
      </c>
      <c r="AN2667">
        <v>1</v>
      </c>
      <c r="AO2667">
        <v>15156</v>
      </c>
      <c r="AQ2667">
        <v>124187</v>
      </c>
      <c r="AR2667">
        <v>5341</v>
      </c>
      <c r="AS2667" t="s">
        <v>1851</v>
      </c>
      <c r="AT2667" t="s">
        <v>82</v>
      </c>
      <c r="AW2667" t="s">
        <v>340</v>
      </c>
      <c r="AX2667" t="s">
        <v>340</v>
      </c>
      <c r="AY2667" t="s">
        <v>345</v>
      </c>
      <c r="AZ2667" t="s">
        <v>346</v>
      </c>
      <c r="BY2667" t="s">
        <v>342</v>
      </c>
      <c r="EQ2667">
        <v>243643</v>
      </c>
      <c r="ER2667" t="s">
        <v>7314</v>
      </c>
      <c r="EV2667">
        <v>17287192</v>
      </c>
      <c r="EW2667">
        <v>928</v>
      </c>
      <c r="EX2667">
        <v>217849</v>
      </c>
      <c r="EY2667">
        <v>9.2748999964335493E+25</v>
      </c>
      <c r="EZ2667">
        <v>1</v>
      </c>
      <c r="FC2667">
        <v>90425</v>
      </c>
      <c r="FD2667" t="s">
        <v>388</v>
      </c>
    </row>
    <row r="2668" spans="1:160" x14ac:dyDescent="0.3">
      <c r="A2668" t="str">
        <f>VLOOKUP(B2668,Table2[],3,FALSE)</f>
        <v>Digital</v>
      </c>
      <c r="B2668" t="str">
        <f>IF(OR(ISNUMBER(FIND("QVC",Z2668)),ISNUMBER(FIND("QVC",AL2668))),"QVC",IF(OR(ISNUMBER(FIND("NCO",H2668)),ISNUMBER(FIND("NCO",Y2668))), "NCO", IF(AL2668="consumer","PMD.com",VLOOKUP(LEFT(H2668,2),Tables!$E$1:$F$11,2,FALSE))))</f>
        <v>PMD.com</v>
      </c>
      <c r="C2668">
        <f t="shared" si="126"/>
        <v>51070001</v>
      </c>
      <c r="D2668">
        <f t="shared" si="127"/>
        <v>2</v>
      </c>
      <c r="E2668" t="str">
        <f t="shared" ca="1" si="125"/>
        <v>shifted orders shipped</v>
      </c>
      <c r="F2668" t="s">
        <v>3539</v>
      </c>
      <c r="G2668" t="s">
        <v>335</v>
      </c>
      <c r="H2668" t="s">
        <v>7315</v>
      </c>
      <c r="I2668" s="6">
        <v>44012.405543981484</v>
      </c>
      <c r="J2668" t="s">
        <v>16</v>
      </c>
      <c r="K2668" s="6">
        <v>44013.401180555556</v>
      </c>
      <c r="M2668" t="s">
        <v>7316</v>
      </c>
      <c r="N2668" t="s">
        <v>7317</v>
      </c>
      <c r="Q2668" t="s">
        <v>814</v>
      </c>
      <c r="R2668" t="s">
        <v>365</v>
      </c>
      <c r="S2668" t="s">
        <v>7318</v>
      </c>
      <c r="T2668" t="s">
        <v>338</v>
      </c>
      <c r="U2668" t="s">
        <v>530</v>
      </c>
      <c r="W2668" t="s">
        <v>7319</v>
      </c>
      <c r="Z2668" t="s">
        <v>7316</v>
      </c>
      <c r="AA2668" t="s">
        <v>7317</v>
      </c>
      <c r="AD2668" t="s">
        <v>814</v>
      </c>
      <c r="AE2668" t="s">
        <v>365</v>
      </c>
      <c r="AF2668" t="s">
        <v>7318</v>
      </c>
      <c r="AG2668" t="s">
        <v>338</v>
      </c>
      <c r="AH2668" t="s">
        <v>530</v>
      </c>
      <c r="AJ2668" t="s">
        <v>7319</v>
      </c>
      <c r="AL2668" t="s">
        <v>339</v>
      </c>
      <c r="AM2668">
        <v>2</v>
      </c>
      <c r="AN2668">
        <v>2</v>
      </c>
      <c r="AO2668">
        <v>10147</v>
      </c>
      <c r="AQ2668">
        <v>124429</v>
      </c>
      <c r="AR2668">
        <v>51070001</v>
      </c>
      <c r="AS2668" t="s">
        <v>1886</v>
      </c>
      <c r="AT2668" t="s">
        <v>45</v>
      </c>
      <c r="AW2668" t="s">
        <v>343</v>
      </c>
      <c r="BY2668" t="s">
        <v>342</v>
      </c>
      <c r="EQ2668">
        <v>251956</v>
      </c>
      <c r="ER2668" t="s">
        <v>7320</v>
      </c>
      <c r="EV2668">
        <v>17287460</v>
      </c>
      <c r="EW2668">
        <v>928</v>
      </c>
      <c r="EX2668">
        <v>220903</v>
      </c>
      <c r="EY2668" t="s">
        <v>7321</v>
      </c>
      <c r="EZ2668">
        <v>1</v>
      </c>
      <c r="FC2668">
        <v>95391</v>
      </c>
      <c r="FD2668" t="s">
        <v>3503</v>
      </c>
    </row>
    <row r="2669" spans="1:160" x14ac:dyDescent="0.3">
      <c r="A2669" t="str">
        <f>VLOOKUP(B2669,Table2[],3,FALSE)</f>
        <v>Digital</v>
      </c>
      <c r="B2669" t="str">
        <f>IF(OR(ISNUMBER(FIND("QVC",Z2669)),ISNUMBER(FIND("QVC",AL2669))),"QVC",IF(OR(ISNUMBER(FIND("NCO",H2669)),ISNUMBER(FIND("NCO",Y2669))), "NCO", IF(AL2669="consumer","PMD.com",VLOOKUP(LEFT(H2669,2),Tables!$E$1:$F$11,2,FALSE))))</f>
        <v>PMD.com</v>
      </c>
      <c r="C2669">
        <f t="shared" si="126"/>
        <v>5358</v>
      </c>
      <c r="D2669">
        <f t="shared" si="127"/>
        <v>1</v>
      </c>
      <c r="E2669" t="str">
        <f t="shared" ca="1" si="125"/>
        <v>shifted orders shipped</v>
      </c>
      <c r="F2669" t="s">
        <v>3539</v>
      </c>
      <c r="G2669" t="s">
        <v>335</v>
      </c>
      <c r="H2669" t="s">
        <v>7315</v>
      </c>
      <c r="I2669" s="6">
        <v>44012.405543981484</v>
      </c>
      <c r="J2669" t="s">
        <v>16</v>
      </c>
      <c r="K2669" s="6">
        <v>44013.401180555556</v>
      </c>
      <c r="M2669" t="s">
        <v>7316</v>
      </c>
      <c r="N2669" t="s">
        <v>7317</v>
      </c>
      <c r="Q2669" t="s">
        <v>814</v>
      </c>
      <c r="R2669" t="s">
        <v>365</v>
      </c>
      <c r="S2669" t="s">
        <v>7318</v>
      </c>
      <c r="T2669" t="s">
        <v>338</v>
      </c>
      <c r="U2669" t="s">
        <v>530</v>
      </c>
      <c r="W2669" t="s">
        <v>7319</v>
      </c>
      <c r="Z2669" t="s">
        <v>7316</v>
      </c>
      <c r="AA2669" t="s">
        <v>7317</v>
      </c>
      <c r="AD2669" t="s">
        <v>814</v>
      </c>
      <c r="AE2669" t="s">
        <v>365</v>
      </c>
      <c r="AF2669" t="s">
        <v>7318</v>
      </c>
      <c r="AG2669" t="s">
        <v>338</v>
      </c>
      <c r="AH2669" t="s">
        <v>530</v>
      </c>
      <c r="AJ2669" t="s">
        <v>7319</v>
      </c>
      <c r="AL2669" t="s">
        <v>339</v>
      </c>
      <c r="AM2669">
        <v>1</v>
      </c>
      <c r="AN2669">
        <v>1</v>
      </c>
      <c r="AO2669">
        <v>7390</v>
      </c>
      <c r="AQ2669">
        <v>124522</v>
      </c>
      <c r="AR2669">
        <v>5358</v>
      </c>
      <c r="AS2669" t="s">
        <v>2281</v>
      </c>
      <c r="AT2669" t="s">
        <v>73</v>
      </c>
      <c r="AW2669" t="s">
        <v>340</v>
      </c>
      <c r="AX2669" t="s">
        <v>340</v>
      </c>
      <c r="AY2669" t="s">
        <v>351</v>
      </c>
      <c r="AZ2669" t="s">
        <v>434</v>
      </c>
      <c r="BY2669" t="s">
        <v>342</v>
      </c>
      <c r="EQ2669">
        <v>252041</v>
      </c>
      <c r="ER2669" t="s">
        <v>7320</v>
      </c>
      <c r="EV2669">
        <v>17287460</v>
      </c>
      <c r="EW2669">
        <v>928</v>
      </c>
      <c r="EX2669">
        <v>220903</v>
      </c>
      <c r="EY2669" t="s">
        <v>7321</v>
      </c>
      <c r="EZ2669">
        <v>1</v>
      </c>
      <c r="FC2669">
        <v>5358</v>
      </c>
      <c r="FD2669" t="s">
        <v>73</v>
      </c>
    </row>
    <row r="2670" spans="1:160" x14ac:dyDescent="0.3">
      <c r="A2670" t="str">
        <f>VLOOKUP(B2670,Table2[],3,FALSE)</f>
        <v>Digital</v>
      </c>
      <c r="B2670" t="str">
        <f>IF(OR(ISNUMBER(FIND("QVC",Z2670)),ISNUMBER(FIND("QVC",AL2670))),"QVC",IF(OR(ISNUMBER(FIND("NCO",H2670)),ISNUMBER(FIND("NCO",Y2670))), "NCO", IF(AL2670="consumer","PMD.com",VLOOKUP(LEFT(H2670,2),Tables!$E$1:$F$11,2,FALSE))))</f>
        <v>PMD.com</v>
      </c>
      <c r="C2670">
        <f t="shared" si="126"/>
        <v>52430001</v>
      </c>
      <c r="D2670">
        <f t="shared" si="127"/>
        <v>1</v>
      </c>
      <c r="E2670" t="str">
        <f t="shared" ca="1" si="125"/>
        <v>shifted orders shipped</v>
      </c>
      <c r="F2670" t="s">
        <v>3539</v>
      </c>
      <c r="G2670" t="s">
        <v>335</v>
      </c>
      <c r="H2670" t="s">
        <v>7315</v>
      </c>
      <c r="I2670" s="6">
        <v>44012.405543981484</v>
      </c>
      <c r="J2670" t="s">
        <v>16</v>
      </c>
      <c r="K2670" s="6">
        <v>44013.401180555556</v>
      </c>
      <c r="M2670" t="s">
        <v>7316</v>
      </c>
      <c r="N2670" t="s">
        <v>7317</v>
      </c>
      <c r="Q2670" t="s">
        <v>814</v>
      </c>
      <c r="R2670" t="s">
        <v>365</v>
      </c>
      <c r="S2670" t="s">
        <v>7318</v>
      </c>
      <c r="T2670" t="s">
        <v>338</v>
      </c>
      <c r="U2670" t="s">
        <v>530</v>
      </c>
      <c r="W2670" t="s">
        <v>7319</v>
      </c>
      <c r="Z2670" t="s">
        <v>7316</v>
      </c>
      <c r="AA2670" t="s">
        <v>7317</v>
      </c>
      <c r="AD2670" t="s">
        <v>814</v>
      </c>
      <c r="AE2670" t="s">
        <v>365</v>
      </c>
      <c r="AF2670" t="s">
        <v>7318</v>
      </c>
      <c r="AG2670" t="s">
        <v>338</v>
      </c>
      <c r="AH2670" t="s">
        <v>530</v>
      </c>
      <c r="AJ2670" t="s">
        <v>7319</v>
      </c>
      <c r="AL2670" t="s">
        <v>339</v>
      </c>
      <c r="AM2670">
        <v>1</v>
      </c>
      <c r="AN2670">
        <v>1</v>
      </c>
      <c r="AO2670">
        <v>12063</v>
      </c>
      <c r="AQ2670">
        <v>127155</v>
      </c>
      <c r="AR2670">
        <v>52430001</v>
      </c>
      <c r="AS2670" t="s">
        <v>927</v>
      </c>
      <c r="AT2670" t="s">
        <v>75</v>
      </c>
      <c r="AW2670" t="s">
        <v>340</v>
      </c>
      <c r="AX2670" t="s">
        <v>340</v>
      </c>
      <c r="AY2670" t="s">
        <v>357</v>
      </c>
      <c r="AZ2670" t="s">
        <v>363</v>
      </c>
      <c r="BY2670" t="s">
        <v>342</v>
      </c>
      <c r="EQ2670">
        <v>249990</v>
      </c>
      <c r="ER2670" t="s">
        <v>7320</v>
      </c>
      <c r="EV2670">
        <v>17287460</v>
      </c>
      <c r="EW2670">
        <v>928</v>
      </c>
      <c r="EX2670">
        <v>220903</v>
      </c>
      <c r="EY2670" t="s">
        <v>7321</v>
      </c>
      <c r="EZ2670">
        <v>1</v>
      </c>
      <c r="FC2670">
        <v>95385</v>
      </c>
      <c r="FD2670" t="s">
        <v>3531</v>
      </c>
    </row>
    <row r="2671" spans="1:160" x14ac:dyDescent="0.3">
      <c r="A2671" t="str">
        <f>VLOOKUP(B2671,Table2[],3,FALSE)</f>
        <v>Digital</v>
      </c>
      <c r="B2671" t="str">
        <f>IF(OR(ISNUMBER(FIND("QVC",Z2671)),ISNUMBER(FIND("QVC",AL2671))),"QVC",IF(OR(ISNUMBER(FIND("NCO",H2671)),ISNUMBER(FIND("NCO",Y2671))), "NCO", IF(AL2671="consumer","PMD.com",VLOOKUP(LEFT(H2671,2),Tables!$E$1:$F$11,2,FALSE))))</f>
        <v>PMD.com</v>
      </c>
      <c r="C2671">
        <f t="shared" si="126"/>
        <v>51080001</v>
      </c>
      <c r="D2671">
        <f t="shared" si="127"/>
        <v>2</v>
      </c>
      <c r="E2671" t="str">
        <f t="shared" ca="1" si="125"/>
        <v>shifted orders shipped</v>
      </c>
      <c r="F2671" t="s">
        <v>3539</v>
      </c>
      <c r="G2671" t="s">
        <v>335</v>
      </c>
      <c r="H2671" t="s">
        <v>7315</v>
      </c>
      <c r="I2671" s="6">
        <v>44012.405543981484</v>
      </c>
      <c r="J2671" t="s">
        <v>16</v>
      </c>
      <c r="K2671" s="6">
        <v>44013.401180555556</v>
      </c>
      <c r="M2671" t="s">
        <v>7316</v>
      </c>
      <c r="N2671" t="s">
        <v>7317</v>
      </c>
      <c r="Q2671" t="s">
        <v>814</v>
      </c>
      <c r="R2671" t="s">
        <v>365</v>
      </c>
      <c r="S2671" t="s">
        <v>7318</v>
      </c>
      <c r="T2671" t="s">
        <v>338</v>
      </c>
      <c r="U2671" t="s">
        <v>530</v>
      </c>
      <c r="W2671" t="s">
        <v>7319</v>
      </c>
      <c r="Z2671" t="s">
        <v>7316</v>
      </c>
      <c r="AA2671" t="s">
        <v>7317</v>
      </c>
      <c r="AD2671" t="s">
        <v>814</v>
      </c>
      <c r="AE2671" t="s">
        <v>365</v>
      </c>
      <c r="AF2671" t="s">
        <v>7318</v>
      </c>
      <c r="AG2671" t="s">
        <v>338</v>
      </c>
      <c r="AH2671" t="s">
        <v>530</v>
      </c>
      <c r="AJ2671" t="s">
        <v>7319</v>
      </c>
      <c r="AL2671" t="s">
        <v>339</v>
      </c>
      <c r="AM2671">
        <v>2</v>
      </c>
      <c r="AN2671">
        <v>2</v>
      </c>
      <c r="AO2671">
        <v>19656</v>
      </c>
      <c r="AQ2671">
        <v>124645</v>
      </c>
      <c r="AR2671">
        <v>51080001</v>
      </c>
      <c r="AS2671" t="s">
        <v>988</v>
      </c>
      <c r="AT2671" t="s">
        <v>57</v>
      </c>
      <c r="AW2671" t="s">
        <v>343</v>
      </c>
      <c r="BY2671" t="s">
        <v>342</v>
      </c>
      <c r="EQ2671">
        <v>251119</v>
      </c>
      <c r="ER2671" t="s">
        <v>7320</v>
      </c>
      <c r="EV2671">
        <v>17287460</v>
      </c>
      <c r="EW2671">
        <v>928</v>
      </c>
      <c r="EX2671">
        <v>220903</v>
      </c>
      <c r="EY2671" t="s">
        <v>7321</v>
      </c>
      <c r="EZ2671">
        <v>1</v>
      </c>
      <c r="FC2671">
        <v>95391</v>
      </c>
      <c r="FD2671" t="s">
        <v>3503</v>
      </c>
    </row>
    <row r="2672" spans="1:160" x14ac:dyDescent="0.3">
      <c r="A2672" t="str">
        <f>VLOOKUP(B2672,Table2[],3,FALSE)</f>
        <v>Digital</v>
      </c>
      <c r="B2672" t="str">
        <f>IF(OR(ISNUMBER(FIND("QVC",Z2672)),ISNUMBER(FIND("QVC",AL2672))),"QVC",IF(OR(ISNUMBER(FIND("NCO",H2672)),ISNUMBER(FIND("NCO",Y2672))), "NCO", IF(AL2672="consumer","PMD.com",VLOOKUP(LEFT(H2672,2),Tables!$E$1:$F$11,2,FALSE))))</f>
        <v>PMD.com</v>
      </c>
      <c r="C2672">
        <f t="shared" si="126"/>
        <v>5341030</v>
      </c>
      <c r="D2672">
        <f t="shared" si="127"/>
        <v>1</v>
      </c>
      <c r="E2672" t="str">
        <f t="shared" ca="1" si="125"/>
        <v>shifted orders shipped</v>
      </c>
      <c r="F2672" t="s">
        <v>3539</v>
      </c>
      <c r="G2672" t="s">
        <v>335</v>
      </c>
      <c r="H2672" t="s">
        <v>7315</v>
      </c>
      <c r="I2672" s="6">
        <v>44012.405543981484</v>
      </c>
      <c r="J2672" t="s">
        <v>16</v>
      </c>
      <c r="K2672" s="6">
        <v>44013.401180555556</v>
      </c>
      <c r="M2672" t="s">
        <v>7316</v>
      </c>
      <c r="N2672" t="s">
        <v>7317</v>
      </c>
      <c r="Q2672" t="s">
        <v>814</v>
      </c>
      <c r="R2672" t="s">
        <v>365</v>
      </c>
      <c r="S2672" t="s">
        <v>7318</v>
      </c>
      <c r="T2672" t="s">
        <v>338</v>
      </c>
      <c r="U2672" t="s">
        <v>530</v>
      </c>
      <c r="W2672" t="s">
        <v>7319</v>
      </c>
      <c r="Z2672" t="s">
        <v>7316</v>
      </c>
      <c r="AA2672" t="s">
        <v>7317</v>
      </c>
      <c r="AD2672" t="s">
        <v>814</v>
      </c>
      <c r="AE2672" t="s">
        <v>365</v>
      </c>
      <c r="AF2672" t="s">
        <v>7318</v>
      </c>
      <c r="AG2672" t="s">
        <v>338</v>
      </c>
      <c r="AH2672" t="s">
        <v>530</v>
      </c>
      <c r="AJ2672" t="s">
        <v>7319</v>
      </c>
      <c r="AL2672" t="s">
        <v>339</v>
      </c>
      <c r="AM2672">
        <v>1</v>
      </c>
      <c r="AN2672">
        <v>1</v>
      </c>
      <c r="AO2672">
        <v>12859</v>
      </c>
      <c r="AQ2672">
        <v>124642</v>
      </c>
      <c r="AR2672">
        <v>5341030</v>
      </c>
      <c r="AS2672" t="s">
        <v>925</v>
      </c>
      <c r="AT2672" t="s">
        <v>926</v>
      </c>
      <c r="AW2672" t="s">
        <v>366</v>
      </c>
      <c r="AX2672" t="s">
        <v>366</v>
      </c>
      <c r="AY2672" t="s">
        <v>345</v>
      </c>
      <c r="AZ2672" t="s">
        <v>346</v>
      </c>
      <c r="BY2672" t="s">
        <v>342</v>
      </c>
      <c r="EQ2672">
        <v>243275</v>
      </c>
      <c r="ER2672" t="s">
        <v>7320</v>
      </c>
      <c r="EV2672">
        <v>17287460</v>
      </c>
      <c r="EW2672">
        <v>928</v>
      </c>
      <c r="EX2672">
        <v>220903</v>
      </c>
      <c r="EY2672" t="s">
        <v>7321</v>
      </c>
      <c r="EZ2672">
        <v>1</v>
      </c>
      <c r="FC2672">
        <v>95385</v>
      </c>
      <c r="FD2672" t="s">
        <v>3531</v>
      </c>
    </row>
    <row r="2673" spans="1:160" x14ac:dyDescent="0.3">
      <c r="A2673" t="str">
        <f>VLOOKUP(B2673,Table2[],3,FALSE)</f>
        <v>Digital</v>
      </c>
      <c r="B2673" t="str">
        <f>IF(OR(ISNUMBER(FIND("QVC",Z2673)),ISNUMBER(FIND("QVC",AL2673))),"QVC",IF(OR(ISNUMBER(FIND("NCO",H2673)),ISNUMBER(FIND("NCO",Y2673))), "NCO", IF(AL2673="consumer","PMD.com",VLOOKUP(LEFT(H2673,2),Tables!$E$1:$F$11,2,FALSE))))</f>
        <v>PMD.com</v>
      </c>
      <c r="C2673">
        <f t="shared" si="126"/>
        <v>53920001</v>
      </c>
      <c r="D2673">
        <f t="shared" si="127"/>
        <v>1</v>
      </c>
      <c r="E2673" t="str">
        <f t="shared" ca="1" si="125"/>
        <v>shifted orders shipped</v>
      </c>
      <c r="F2673" t="s">
        <v>3539</v>
      </c>
      <c r="G2673" t="s">
        <v>335</v>
      </c>
      <c r="H2673" t="s">
        <v>7315</v>
      </c>
      <c r="I2673" s="6">
        <v>44012.405543981484</v>
      </c>
      <c r="J2673" t="s">
        <v>16</v>
      </c>
      <c r="K2673" s="6">
        <v>44013.401180555556</v>
      </c>
      <c r="M2673" t="s">
        <v>7316</v>
      </c>
      <c r="N2673" t="s">
        <v>7317</v>
      </c>
      <c r="Q2673" t="s">
        <v>814</v>
      </c>
      <c r="R2673" t="s">
        <v>365</v>
      </c>
      <c r="S2673" t="s">
        <v>7318</v>
      </c>
      <c r="T2673" t="s">
        <v>338</v>
      </c>
      <c r="U2673" t="s">
        <v>530</v>
      </c>
      <c r="W2673" t="s">
        <v>7319</v>
      </c>
      <c r="Z2673" t="s">
        <v>7316</v>
      </c>
      <c r="AA2673" t="s">
        <v>7317</v>
      </c>
      <c r="AD2673" t="s">
        <v>814</v>
      </c>
      <c r="AE2673" t="s">
        <v>365</v>
      </c>
      <c r="AF2673" t="s">
        <v>7318</v>
      </c>
      <c r="AG2673" t="s">
        <v>338</v>
      </c>
      <c r="AH2673" t="s">
        <v>530</v>
      </c>
      <c r="AJ2673" t="s">
        <v>7319</v>
      </c>
      <c r="AL2673" t="s">
        <v>339</v>
      </c>
      <c r="AM2673">
        <v>1</v>
      </c>
      <c r="AN2673">
        <v>1</v>
      </c>
      <c r="AO2673">
        <v>14899</v>
      </c>
      <c r="AQ2673">
        <v>124468</v>
      </c>
      <c r="AR2673">
        <v>53920001</v>
      </c>
      <c r="AS2673">
        <v>9000000</v>
      </c>
      <c r="AT2673" t="s">
        <v>40</v>
      </c>
      <c r="AW2673" t="s">
        <v>343</v>
      </c>
      <c r="BY2673" t="s">
        <v>342</v>
      </c>
      <c r="EQ2673">
        <v>243396</v>
      </c>
      <c r="ER2673" t="s">
        <v>7320</v>
      </c>
      <c r="EV2673">
        <v>17287460</v>
      </c>
      <c r="EW2673">
        <v>928</v>
      </c>
      <c r="EX2673">
        <v>220903</v>
      </c>
      <c r="EY2673" t="s">
        <v>7321</v>
      </c>
      <c r="EZ2673">
        <v>1</v>
      </c>
      <c r="FC2673">
        <v>95385</v>
      </c>
      <c r="FD2673" t="s">
        <v>3531</v>
      </c>
    </row>
    <row r="2674" spans="1:160" x14ac:dyDescent="0.3">
      <c r="A2674" t="str">
        <f>VLOOKUP(B2674,Table2[],3,FALSE)</f>
        <v>Digital</v>
      </c>
      <c r="B2674" t="str">
        <f>IF(OR(ISNUMBER(FIND("QVC",Z2674)),ISNUMBER(FIND("QVC",AL2674))),"QVC",IF(OR(ISNUMBER(FIND("NCO",H2674)),ISNUMBER(FIND("NCO",Y2674))), "NCO", IF(AL2674="consumer","PMD.com",VLOOKUP(LEFT(H2674,2),Tables!$E$1:$F$11,2,FALSE))))</f>
        <v>PMD.com</v>
      </c>
      <c r="C2674">
        <f t="shared" si="126"/>
        <v>51090030</v>
      </c>
      <c r="D2674">
        <f t="shared" si="127"/>
        <v>1</v>
      </c>
      <c r="E2674" t="str">
        <f t="shared" ca="1" si="125"/>
        <v>shifted orders shipped</v>
      </c>
      <c r="F2674" t="s">
        <v>3539</v>
      </c>
      <c r="G2674" t="s">
        <v>335</v>
      </c>
      <c r="H2674" t="s">
        <v>7315</v>
      </c>
      <c r="I2674" s="6">
        <v>44012.405543981484</v>
      </c>
      <c r="J2674" t="s">
        <v>16</v>
      </c>
      <c r="K2674" s="6">
        <v>44013.401180555556</v>
      </c>
      <c r="M2674" t="s">
        <v>7316</v>
      </c>
      <c r="N2674" t="s">
        <v>7317</v>
      </c>
      <c r="Q2674" t="s">
        <v>814</v>
      </c>
      <c r="R2674" t="s">
        <v>365</v>
      </c>
      <c r="S2674" t="s">
        <v>7318</v>
      </c>
      <c r="T2674" t="s">
        <v>338</v>
      </c>
      <c r="U2674" t="s">
        <v>530</v>
      </c>
      <c r="W2674" t="s">
        <v>7319</v>
      </c>
      <c r="Z2674" t="s">
        <v>7316</v>
      </c>
      <c r="AA2674" t="s">
        <v>7317</v>
      </c>
      <c r="AD2674" t="s">
        <v>814</v>
      </c>
      <c r="AE2674" t="s">
        <v>365</v>
      </c>
      <c r="AF2674" t="s">
        <v>7318</v>
      </c>
      <c r="AG2674" t="s">
        <v>338</v>
      </c>
      <c r="AH2674" t="s">
        <v>530</v>
      </c>
      <c r="AJ2674" t="s">
        <v>7319</v>
      </c>
      <c r="AL2674" t="s">
        <v>339</v>
      </c>
      <c r="AM2674">
        <v>1</v>
      </c>
      <c r="AN2674">
        <v>1</v>
      </c>
      <c r="AO2674">
        <v>6688</v>
      </c>
      <c r="AQ2674">
        <v>125960</v>
      </c>
      <c r="AR2674">
        <v>51090030</v>
      </c>
      <c r="AS2674" t="s">
        <v>3043</v>
      </c>
      <c r="AT2674" t="s">
        <v>628</v>
      </c>
      <c r="AW2674" t="s">
        <v>343</v>
      </c>
      <c r="BY2674" t="s">
        <v>342</v>
      </c>
      <c r="BZ2674" t="b">
        <v>0</v>
      </c>
      <c r="EQ2674">
        <v>243047</v>
      </c>
      <c r="ER2674" t="s">
        <v>7320</v>
      </c>
      <c r="EV2674">
        <v>17287460</v>
      </c>
      <c r="EW2674">
        <v>928</v>
      </c>
      <c r="EX2674">
        <v>220903</v>
      </c>
      <c r="EY2674" t="s">
        <v>7321</v>
      </c>
      <c r="EZ2674">
        <v>1</v>
      </c>
      <c r="FC2674">
        <v>95385</v>
      </c>
      <c r="FD2674" t="s">
        <v>3531</v>
      </c>
    </row>
    <row r="2675" spans="1:160" x14ac:dyDescent="0.3">
      <c r="A2675" t="str">
        <f>VLOOKUP(B2675,Table2[],3,FALSE)</f>
        <v>Digital</v>
      </c>
      <c r="B2675" t="str">
        <f>IF(OR(ISNUMBER(FIND("QVC",Z2675)),ISNUMBER(FIND("QVC",AL2675))),"QVC",IF(OR(ISNUMBER(FIND("NCO",H2675)),ISNUMBER(FIND("NCO",Y2675))), "NCO", IF(AL2675="consumer","PMD.com",VLOOKUP(LEFT(H2675,2),Tables!$E$1:$F$11,2,FALSE))))</f>
        <v>PMD.com</v>
      </c>
      <c r="C2675">
        <f t="shared" si="126"/>
        <v>5342</v>
      </c>
      <c r="D2675">
        <f t="shared" si="127"/>
        <v>1</v>
      </c>
      <c r="E2675" t="str">
        <f t="shared" ca="1" si="125"/>
        <v>shifted orders shipped</v>
      </c>
      <c r="F2675" t="s">
        <v>3539</v>
      </c>
      <c r="G2675" t="s">
        <v>335</v>
      </c>
      <c r="H2675" t="s">
        <v>7322</v>
      </c>
      <c r="I2675" s="6">
        <v>44007.941354166665</v>
      </c>
      <c r="J2675" t="s">
        <v>16</v>
      </c>
      <c r="K2675" s="6">
        <v>44013.401250000003</v>
      </c>
      <c r="M2675" t="s">
        <v>7323</v>
      </c>
      <c r="N2675" t="s">
        <v>7324</v>
      </c>
      <c r="Q2675" t="s">
        <v>399</v>
      </c>
      <c r="R2675" t="s">
        <v>359</v>
      </c>
      <c r="S2675">
        <v>32607</v>
      </c>
      <c r="T2675" t="s">
        <v>338</v>
      </c>
      <c r="U2675" t="s">
        <v>530</v>
      </c>
      <c r="W2675" t="s">
        <v>7325</v>
      </c>
      <c r="Z2675" t="s">
        <v>7323</v>
      </c>
      <c r="AA2675" t="s">
        <v>7324</v>
      </c>
      <c r="AD2675" t="s">
        <v>399</v>
      </c>
      <c r="AE2675" t="s">
        <v>359</v>
      </c>
      <c r="AF2675">
        <v>32607</v>
      </c>
      <c r="AG2675" t="s">
        <v>338</v>
      </c>
      <c r="AH2675" t="s">
        <v>530</v>
      </c>
      <c r="AJ2675" t="s">
        <v>7325</v>
      </c>
      <c r="AL2675" t="s">
        <v>339</v>
      </c>
      <c r="AM2675">
        <v>1</v>
      </c>
      <c r="AN2675">
        <v>1</v>
      </c>
      <c r="AO2675">
        <v>13280</v>
      </c>
      <c r="AQ2675">
        <v>123849</v>
      </c>
      <c r="AR2675">
        <v>5342</v>
      </c>
      <c r="AS2675" t="s">
        <v>1867</v>
      </c>
      <c r="AT2675" t="s">
        <v>149</v>
      </c>
      <c r="AW2675" t="s">
        <v>340</v>
      </c>
      <c r="AX2675" t="s">
        <v>340</v>
      </c>
      <c r="AY2675" t="s">
        <v>345</v>
      </c>
      <c r="AZ2675" t="s">
        <v>346</v>
      </c>
      <c r="BY2675" t="s">
        <v>342</v>
      </c>
      <c r="EQ2675">
        <v>244853</v>
      </c>
      <c r="ER2675" t="s">
        <v>7326</v>
      </c>
      <c r="EV2675">
        <v>17287201</v>
      </c>
      <c r="EW2675">
        <v>928</v>
      </c>
      <c r="EX2675">
        <v>217921</v>
      </c>
      <c r="EY2675" t="s">
        <v>7327</v>
      </c>
      <c r="EZ2675">
        <v>1</v>
      </c>
      <c r="FC2675">
        <v>5342</v>
      </c>
      <c r="FD2675" t="s">
        <v>149</v>
      </c>
    </row>
    <row r="2676" spans="1:160" x14ac:dyDescent="0.3">
      <c r="A2676" t="str">
        <f>VLOOKUP(B2676,Table2[],3,FALSE)</f>
        <v>Digital</v>
      </c>
      <c r="B2676" t="str">
        <f>IF(OR(ISNUMBER(FIND("QVC",Z2676)),ISNUMBER(FIND("QVC",AL2676))),"QVC",IF(OR(ISNUMBER(FIND("NCO",H2676)),ISNUMBER(FIND("NCO",Y2676))), "NCO", IF(AL2676="consumer","PMD.com",VLOOKUP(LEFT(H2676,2),Tables!$E$1:$F$11,2,FALSE))))</f>
        <v>PMD.com</v>
      </c>
      <c r="C2676">
        <f t="shared" si="126"/>
        <v>51090061</v>
      </c>
      <c r="D2676">
        <f t="shared" si="127"/>
        <v>1</v>
      </c>
      <c r="E2676" t="str">
        <f t="shared" ca="1" si="125"/>
        <v>shifted orders shipped</v>
      </c>
      <c r="F2676" t="s">
        <v>3539</v>
      </c>
      <c r="G2676" t="s">
        <v>335</v>
      </c>
      <c r="H2676" t="s">
        <v>7322</v>
      </c>
      <c r="I2676" s="6">
        <v>44007.941354166665</v>
      </c>
      <c r="J2676" t="s">
        <v>16</v>
      </c>
      <c r="K2676" s="6">
        <v>44013.401250000003</v>
      </c>
      <c r="M2676" t="s">
        <v>7323</v>
      </c>
      <c r="N2676" t="s">
        <v>7324</v>
      </c>
      <c r="Q2676" t="s">
        <v>399</v>
      </c>
      <c r="R2676" t="s">
        <v>359</v>
      </c>
      <c r="S2676">
        <v>32607</v>
      </c>
      <c r="T2676" t="s">
        <v>338</v>
      </c>
      <c r="U2676" t="s">
        <v>530</v>
      </c>
      <c r="W2676" t="s">
        <v>7325</v>
      </c>
      <c r="Z2676" t="s">
        <v>7323</v>
      </c>
      <c r="AA2676" t="s">
        <v>7324</v>
      </c>
      <c r="AD2676" t="s">
        <v>399</v>
      </c>
      <c r="AE2676" t="s">
        <v>359</v>
      </c>
      <c r="AF2676">
        <v>32607</v>
      </c>
      <c r="AG2676" t="s">
        <v>338</v>
      </c>
      <c r="AH2676" t="s">
        <v>530</v>
      </c>
      <c r="AJ2676" t="s">
        <v>7325</v>
      </c>
      <c r="AL2676" t="s">
        <v>339</v>
      </c>
      <c r="AM2676">
        <v>1</v>
      </c>
      <c r="AN2676">
        <v>1</v>
      </c>
      <c r="AO2676">
        <v>8078</v>
      </c>
      <c r="AQ2676">
        <v>124010</v>
      </c>
      <c r="AR2676">
        <v>51090061</v>
      </c>
      <c r="AS2676" t="s">
        <v>2688</v>
      </c>
      <c r="AT2676" t="s">
        <v>122</v>
      </c>
      <c r="AW2676" t="s">
        <v>340</v>
      </c>
      <c r="AX2676" t="s">
        <v>340</v>
      </c>
      <c r="AY2676" t="s">
        <v>357</v>
      </c>
      <c r="AZ2676" t="s">
        <v>363</v>
      </c>
      <c r="BY2676" t="s">
        <v>342</v>
      </c>
      <c r="EQ2676">
        <v>252774</v>
      </c>
      <c r="ER2676" t="s">
        <v>7326</v>
      </c>
      <c r="EV2676">
        <v>17287201</v>
      </c>
      <c r="EW2676">
        <v>928</v>
      </c>
      <c r="EX2676">
        <v>217921</v>
      </c>
      <c r="EY2676" t="s">
        <v>7327</v>
      </c>
      <c r="EZ2676">
        <v>1</v>
      </c>
      <c r="FC2676">
        <v>51090061</v>
      </c>
      <c r="FD2676" t="s">
        <v>122</v>
      </c>
    </row>
    <row r="2677" spans="1:160" x14ac:dyDescent="0.3">
      <c r="A2677" t="str">
        <f>VLOOKUP(B2677,Table2[],3,FALSE)</f>
        <v>Digital</v>
      </c>
      <c r="B2677" t="str">
        <f>IF(OR(ISNUMBER(FIND("QVC",Z2677)),ISNUMBER(FIND("QVC",AL2677))),"QVC",IF(OR(ISNUMBER(FIND("NCO",H2677)),ISNUMBER(FIND("NCO",Y2677))), "NCO", IF(AL2677="consumer","PMD.com",VLOOKUP(LEFT(H2677,2),Tables!$E$1:$F$11,2,FALSE))))</f>
        <v>PMD.com</v>
      </c>
      <c r="C2677">
        <f t="shared" si="126"/>
        <v>55300001</v>
      </c>
      <c r="D2677">
        <f t="shared" si="127"/>
        <v>1</v>
      </c>
      <c r="E2677" t="str">
        <f t="shared" ca="1" si="125"/>
        <v>shifted orders shipped</v>
      </c>
      <c r="F2677" t="s">
        <v>3539</v>
      </c>
      <c r="G2677" t="s">
        <v>335</v>
      </c>
      <c r="H2677" t="s">
        <v>7328</v>
      </c>
      <c r="I2677" s="6">
        <v>44004.016006944446</v>
      </c>
      <c r="J2677" t="s">
        <v>16</v>
      </c>
      <c r="K2677" s="6">
        <v>44013.401273148149</v>
      </c>
      <c r="M2677" t="s">
        <v>2975</v>
      </c>
      <c r="N2677" t="s">
        <v>2976</v>
      </c>
      <c r="Q2677" t="s">
        <v>655</v>
      </c>
      <c r="R2677" t="s">
        <v>365</v>
      </c>
      <c r="S2677" t="s">
        <v>7329</v>
      </c>
      <c r="T2677" t="s">
        <v>338</v>
      </c>
      <c r="U2677" t="s">
        <v>530</v>
      </c>
      <c r="W2677" t="s">
        <v>2977</v>
      </c>
      <c r="Z2677" t="s">
        <v>2975</v>
      </c>
      <c r="AA2677" t="s">
        <v>2976</v>
      </c>
      <c r="AD2677" t="s">
        <v>655</v>
      </c>
      <c r="AE2677" t="s">
        <v>365</v>
      </c>
      <c r="AF2677" t="s">
        <v>7329</v>
      </c>
      <c r="AG2677" t="s">
        <v>338</v>
      </c>
      <c r="AH2677" t="s">
        <v>530</v>
      </c>
      <c r="AJ2677" t="s">
        <v>2977</v>
      </c>
      <c r="AL2677" t="s">
        <v>339</v>
      </c>
      <c r="AM2677">
        <v>1</v>
      </c>
      <c r="AN2677">
        <v>1</v>
      </c>
      <c r="AO2677">
        <v>5039</v>
      </c>
      <c r="AQ2677">
        <v>124479</v>
      </c>
      <c r="AR2677">
        <v>55300001</v>
      </c>
      <c r="AS2677" t="s">
        <v>3008</v>
      </c>
      <c r="AT2677" t="s">
        <v>153</v>
      </c>
      <c r="AW2677" t="s">
        <v>340</v>
      </c>
      <c r="AX2677" t="s">
        <v>340</v>
      </c>
      <c r="AY2677" t="s">
        <v>382</v>
      </c>
      <c r="AZ2677">
        <v>0</v>
      </c>
      <c r="BY2677" t="s">
        <v>342</v>
      </c>
      <c r="EQ2677">
        <v>253396</v>
      </c>
      <c r="ER2677" t="s">
        <v>7330</v>
      </c>
      <c r="EV2677">
        <v>17287169</v>
      </c>
      <c r="EW2677">
        <v>928</v>
      </c>
      <c r="EX2677">
        <v>206998</v>
      </c>
      <c r="EY2677" t="s">
        <v>7331</v>
      </c>
      <c r="EZ2677">
        <v>1</v>
      </c>
      <c r="FC2677">
        <v>55300001</v>
      </c>
      <c r="FD2677" t="s">
        <v>153</v>
      </c>
    </row>
    <row r="2678" spans="1:160" x14ac:dyDescent="0.3">
      <c r="A2678" t="str">
        <f>VLOOKUP(B2678,Table2[],3,FALSE)</f>
        <v>Digital</v>
      </c>
      <c r="B2678" t="str">
        <f>IF(OR(ISNUMBER(FIND("QVC",Z2678)),ISNUMBER(FIND("QVC",AL2678))),"QVC",IF(OR(ISNUMBER(FIND("NCO",H2678)),ISNUMBER(FIND("NCO",Y2678))), "NCO", IF(AL2678="consumer","PMD.com",VLOOKUP(LEFT(H2678,2),Tables!$E$1:$F$11,2,FALSE))))</f>
        <v>PMD.com</v>
      </c>
      <c r="C2678">
        <f t="shared" si="126"/>
        <v>53900001</v>
      </c>
      <c r="D2678">
        <f t="shared" si="127"/>
        <v>1</v>
      </c>
      <c r="E2678" t="str">
        <f t="shared" ca="1" si="125"/>
        <v>shifted orders shipped</v>
      </c>
      <c r="F2678" t="s">
        <v>3539</v>
      </c>
      <c r="G2678" t="s">
        <v>335</v>
      </c>
      <c r="H2678" t="s">
        <v>7328</v>
      </c>
      <c r="I2678" s="6">
        <v>44004.016006944446</v>
      </c>
      <c r="J2678" t="s">
        <v>16</v>
      </c>
      <c r="K2678" s="6">
        <v>44013.401273148149</v>
      </c>
      <c r="M2678" t="s">
        <v>2975</v>
      </c>
      <c r="N2678" t="s">
        <v>2976</v>
      </c>
      <c r="Q2678" t="s">
        <v>655</v>
      </c>
      <c r="R2678" t="s">
        <v>365</v>
      </c>
      <c r="S2678" t="s">
        <v>7329</v>
      </c>
      <c r="T2678" t="s">
        <v>338</v>
      </c>
      <c r="U2678" t="s">
        <v>530</v>
      </c>
      <c r="W2678" t="s">
        <v>2977</v>
      </c>
      <c r="Z2678" t="s">
        <v>2975</v>
      </c>
      <c r="AA2678" t="s">
        <v>2976</v>
      </c>
      <c r="AD2678" t="s">
        <v>655</v>
      </c>
      <c r="AE2678" t="s">
        <v>365</v>
      </c>
      <c r="AF2678" t="s">
        <v>7329</v>
      </c>
      <c r="AG2678" t="s">
        <v>338</v>
      </c>
      <c r="AH2678" t="s">
        <v>530</v>
      </c>
      <c r="AJ2678" t="s">
        <v>2977</v>
      </c>
      <c r="AL2678" t="s">
        <v>339</v>
      </c>
      <c r="AM2678">
        <v>1</v>
      </c>
      <c r="AN2678">
        <v>1</v>
      </c>
      <c r="AO2678">
        <v>31217</v>
      </c>
      <c r="AQ2678">
        <v>124466</v>
      </c>
      <c r="AR2678">
        <v>53900001</v>
      </c>
      <c r="AS2678" t="s">
        <v>1697</v>
      </c>
      <c r="AT2678" t="s">
        <v>104</v>
      </c>
      <c r="AW2678" t="s">
        <v>343</v>
      </c>
      <c r="BY2678" t="s">
        <v>342</v>
      </c>
      <c r="EQ2678">
        <v>247378</v>
      </c>
      <c r="ER2678" t="s">
        <v>7330</v>
      </c>
      <c r="EV2678">
        <v>17287169</v>
      </c>
      <c r="EW2678">
        <v>928</v>
      </c>
      <c r="EX2678">
        <v>206998</v>
      </c>
      <c r="EY2678" t="s">
        <v>7331</v>
      </c>
      <c r="EZ2678">
        <v>1</v>
      </c>
      <c r="FC2678">
        <v>95383</v>
      </c>
      <c r="FD2678" t="s">
        <v>1417</v>
      </c>
    </row>
    <row r="2679" spans="1:160" x14ac:dyDescent="0.3">
      <c r="A2679" t="str">
        <f>VLOOKUP(B2679,Table2[],3,FALSE)</f>
        <v>Digital</v>
      </c>
      <c r="B2679" t="str">
        <f>IF(OR(ISNUMBER(FIND("QVC",Z2679)),ISNUMBER(FIND("QVC",AL2679))),"QVC",IF(OR(ISNUMBER(FIND("NCO",H2679)),ISNUMBER(FIND("NCO",Y2679))), "NCO", IF(AL2679="consumer","PMD.com",VLOOKUP(LEFT(H2679,2),Tables!$E$1:$F$11,2,FALSE))))</f>
        <v>PMD.com</v>
      </c>
      <c r="C2679">
        <f t="shared" si="126"/>
        <v>57090001</v>
      </c>
      <c r="D2679">
        <f t="shared" si="127"/>
        <v>1</v>
      </c>
      <c r="E2679" t="str">
        <f t="shared" ca="1" si="125"/>
        <v>shifted orders shipped</v>
      </c>
      <c r="F2679" t="s">
        <v>3539</v>
      </c>
      <c r="G2679" t="s">
        <v>335</v>
      </c>
      <c r="H2679" t="s">
        <v>7328</v>
      </c>
      <c r="I2679" s="6">
        <v>44004.016006944446</v>
      </c>
      <c r="J2679" t="s">
        <v>16</v>
      </c>
      <c r="K2679" s="6">
        <v>44013.401273148149</v>
      </c>
      <c r="M2679" t="s">
        <v>2975</v>
      </c>
      <c r="N2679" t="s">
        <v>2976</v>
      </c>
      <c r="Q2679" t="s">
        <v>655</v>
      </c>
      <c r="R2679" t="s">
        <v>365</v>
      </c>
      <c r="S2679" t="s">
        <v>7329</v>
      </c>
      <c r="T2679" t="s">
        <v>338</v>
      </c>
      <c r="U2679" t="s">
        <v>530</v>
      </c>
      <c r="W2679" t="s">
        <v>2977</v>
      </c>
      <c r="Z2679" t="s">
        <v>2975</v>
      </c>
      <c r="AA2679" t="s">
        <v>2976</v>
      </c>
      <c r="AD2679" t="s">
        <v>655</v>
      </c>
      <c r="AE2679" t="s">
        <v>365</v>
      </c>
      <c r="AF2679" t="s">
        <v>7329</v>
      </c>
      <c r="AG2679" t="s">
        <v>338</v>
      </c>
      <c r="AH2679" t="s">
        <v>530</v>
      </c>
      <c r="AJ2679" t="s">
        <v>2977</v>
      </c>
      <c r="AL2679" t="s">
        <v>339</v>
      </c>
      <c r="AM2679">
        <v>1</v>
      </c>
      <c r="AN2679">
        <v>1</v>
      </c>
      <c r="AO2679">
        <v>2258</v>
      </c>
      <c r="AQ2679">
        <v>127089</v>
      </c>
      <c r="AR2679">
        <v>57090001</v>
      </c>
      <c r="AT2679" t="s">
        <v>1419</v>
      </c>
      <c r="AW2679" t="s">
        <v>340</v>
      </c>
      <c r="AX2679" t="s">
        <v>340</v>
      </c>
      <c r="AY2679" t="s">
        <v>348</v>
      </c>
      <c r="AZ2679" t="s">
        <v>1418</v>
      </c>
      <c r="BY2679" t="s">
        <v>342</v>
      </c>
      <c r="EQ2679">
        <v>248021</v>
      </c>
      <c r="ER2679" t="s">
        <v>7330</v>
      </c>
      <c r="EV2679">
        <v>17287169</v>
      </c>
      <c r="EW2679">
        <v>928</v>
      </c>
      <c r="EX2679">
        <v>206998</v>
      </c>
      <c r="EY2679" t="s">
        <v>7331</v>
      </c>
      <c r="EZ2679">
        <v>1</v>
      </c>
      <c r="FC2679">
        <v>95383</v>
      </c>
      <c r="FD2679" t="s">
        <v>1417</v>
      </c>
    </row>
    <row r="2680" spans="1:160" x14ac:dyDescent="0.3">
      <c r="A2680" t="str">
        <f>VLOOKUP(B2680,Table2[],3,FALSE)</f>
        <v>Digital</v>
      </c>
      <c r="B2680" t="str">
        <f>IF(OR(ISNUMBER(FIND("QVC",Z2680)),ISNUMBER(FIND("QVC",AL2680))),"QVC",IF(OR(ISNUMBER(FIND("NCO",H2680)),ISNUMBER(FIND("NCO",Y2680))), "NCO", IF(AL2680="consumer","PMD.com",VLOOKUP(LEFT(H2680,2),Tables!$E$1:$F$11,2,FALSE))))</f>
        <v>PMD.com</v>
      </c>
      <c r="C2680">
        <f t="shared" si="126"/>
        <v>57110001</v>
      </c>
      <c r="D2680">
        <f t="shared" si="127"/>
        <v>1</v>
      </c>
      <c r="E2680" t="str">
        <f t="shared" ca="1" si="125"/>
        <v>shifted orders shipped</v>
      </c>
      <c r="F2680" t="s">
        <v>3539</v>
      </c>
      <c r="G2680" t="s">
        <v>335</v>
      </c>
      <c r="H2680" t="s">
        <v>7328</v>
      </c>
      <c r="I2680" s="6">
        <v>44004.016006944446</v>
      </c>
      <c r="J2680" t="s">
        <v>16</v>
      </c>
      <c r="K2680" s="6">
        <v>44013.401273148149</v>
      </c>
      <c r="M2680" t="s">
        <v>2975</v>
      </c>
      <c r="N2680" t="s">
        <v>2976</v>
      </c>
      <c r="Q2680" t="s">
        <v>655</v>
      </c>
      <c r="R2680" t="s">
        <v>365</v>
      </c>
      <c r="S2680" t="s">
        <v>7329</v>
      </c>
      <c r="T2680" t="s">
        <v>338</v>
      </c>
      <c r="U2680" t="s">
        <v>530</v>
      </c>
      <c r="W2680" t="s">
        <v>2977</v>
      </c>
      <c r="Z2680" t="s">
        <v>2975</v>
      </c>
      <c r="AA2680" t="s">
        <v>2976</v>
      </c>
      <c r="AD2680" t="s">
        <v>655</v>
      </c>
      <c r="AE2680" t="s">
        <v>365</v>
      </c>
      <c r="AF2680" t="s">
        <v>7329</v>
      </c>
      <c r="AG2680" t="s">
        <v>338</v>
      </c>
      <c r="AH2680" t="s">
        <v>530</v>
      </c>
      <c r="AJ2680" t="s">
        <v>2977</v>
      </c>
      <c r="AL2680" t="s">
        <v>339</v>
      </c>
      <c r="AM2680">
        <v>1</v>
      </c>
      <c r="AN2680">
        <v>1</v>
      </c>
      <c r="AO2680">
        <v>2258</v>
      </c>
      <c r="AQ2680">
        <v>127091</v>
      </c>
      <c r="AR2680">
        <v>57110001</v>
      </c>
      <c r="AT2680" t="s">
        <v>1332</v>
      </c>
      <c r="AW2680" t="s">
        <v>340</v>
      </c>
      <c r="AX2680" t="s">
        <v>340</v>
      </c>
      <c r="AY2680" t="s">
        <v>348</v>
      </c>
      <c r="AZ2680" t="s">
        <v>1418</v>
      </c>
      <c r="BY2680" t="s">
        <v>342</v>
      </c>
      <c r="EQ2680">
        <v>248023</v>
      </c>
      <c r="ER2680" t="s">
        <v>7330</v>
      </c>
      <c r="EV2680">
        <v>17287169</v>
      </c>
      <c r="EW2680">
        <v>928</v>
      </c>
      <c r="EX2680">
        <v>206998</v>
      </c>
      <c r="EY2680" t="s">
        <v>7331</v>
      </c>
      <c r="EZ2680">
        <v>1</v>
      </c>
      <c r="FC2680">
        <v>95383</v>
      </c>
      <c r="FD2680" t="s">
        <v>1417</v>
      </c>
    </row>
    <row r="2681" spans="1:160" x14ac:dyDescent="0.3">
      <c r="A2681" t="str">
        <f>VLOOKUP(B2681,Table2[],3,FALSE)</f>
        <v>Digital</v>
      </c>
      <c r="B2681" t="str">
        <f>IF(OR(ISNUMBER(FIND("QVC",Z2681)),ISNUMBER(FIND("QVC",AL2681))),"QVC",IF(OR(ISNUMBER(FIND("NCO",H2681)),ISNUMBER(FIND("NCO",Y2681))), "NCO", IF(AL2681="consumer","PMD.com",VLOOKUP(LEFT(H2681,2),Tables!$E$1:$F$11,2,FALSE))))</f>
        <v>PMD.com</v>
      </c>
      <c r="C2681">
        <f t="shared" si="126"/>
        <v>55090001</v>
      </c>
      <c r="D2681">
        <f t="shared" si="127"/>
        <v>1</v>
      </c>
      <c r="E2681" t="str">
        <f t="shared" ca="1" si="125"/>
        <v>shifted orders shipped</v>
      </c>
      <c r="F2681" t="s">
        <v>3539</v>
      </c>
      <c r="G2681" t="s">
        <v>335</v>
      </c>
      <c r="H2681" t="s">
        <v>7328</v>
      </c>
      <c r="I2681" s="6">
        <v>44004.016006944446</v>
      </c>
      <c r="J2681" t="s">
        <v>16</v>
      </c>
      <c r="K2681" s="6">
        <v>44013.401273148149</v>
      </c>
      <c r="M2681" t="s">
        <v>2975</v>
      </c>
      <c r="N2681" t="s">
        <v>2976</v>
      </c>
      <c r="Q2681" t="s">
        <v>655</v>
      </c>
      <c r="R2681" t="s">
        <v>365</v>
      </c>
      <c r="S2681" t="s">
        <v>7329</v>
      </c>
      <c r="T2681" t="s">
        <v>338</v>
      </c>
      <c r="U2681" t="s">
        <v>530</v>
      </c>
      <c r="W2681" t="s">
        <v>2977</v>
      </c>
      <c r="Z2681" t="s">
        <v>2975</v>
      </c>
      <c r="AA2681" t="s">
        <v>2976</v>
      </c>
      <c r="AD2681" t="s">
        <v>655</v>
      </c>
      <c r="AE2681" t="s">
        <v>365</v>
      </c>
      <c r="AF2681" t="s">
        <v>7329</v>
      </c>
      <c r="AG2681" t="s">
        <v>338</v>
      </c>
      <c r="AH2681" t="s">
        <v>530</v>
      </c>
      <c r="AJ2681" t="s">
        <v>2977</v>
      </c>
      <c r="AL2681" t="s">
        <v>339</v>
      </c>
      <c r="AM2681">
        <v>1</v>
      </c>
      <c r="AN2681">
        <v>1</v>
      </c>
      <c r="AO2681">
        <v>5013</v>
      </c>
      <c r="AQ2681">
        <v>124478</v>
      </c>
      <c r="AR2681">
        <v>55090001</v>
      </c>
      <c r="AS2681" t="s">
        <v>995</v>
      </c>
      <c r="AT2681" t="s">
        <v>165</v>
      </c>
      <c r="AW2681" t="s">
        <v>340</v>
      </c>
      <c r="AX2681" t="s">
        <v>340</v>
      </c>
      <c r="AY2681" t="s">
        <v>382</v>
      </c>
      <c r="AZ2681">
        <v>0</v>
      </c>
      <c r="BY2681" t="s">
        <v>342</v>
      </c>
      <c r="EQ2681">
        <v>251219</v>
      </c>
      <c r="ER2681" t="s">
        <v>7330</v>
      </c>
      <c r="EV2681">
        <v>17287169</v>
      </c>
      <c r="EW2681">
        <v>928</v>
      </c>
      <c r="EX2681">
        <v>206998</v>
      </c>
      <c r="EY2681" t="s">
        <v>7331</v>
      </c>
      <c r="EZ2681">
        <v>1</v>
      </c>
      <c r="FC2681">
        <v>55090001</v>
      </c>
      <c r="FD2681" t="s">
        <v>165</v>
      </c>
    </row>
    <row r="2682" spans="1:160" x14ac:dyDescent="0.3">
      <c r="A2682" t="str">
        <f>VLOOKUP(B2682,Table2[],3,FALSE)</f>
        <v>Digital</v>
      </c>
      <c r="B2682" t="str">
        <f>IF(OR(ISNUMBER(FIND("QVC",Z2682)),ISNUMBER(FIND("QVC",AL2682))),"QVC",IF(OR(ISNUMBER(FIND("NCO",H2682)),ISNUMBER(FIND("NCO",Y2682))), "NCO", IF(AL2682="consumer","PMD.com",VLOOKUP(LEFT(H2682,2),Tables!$E$1:$F$11,2,FALSE))))</f>
        <v>PMD.com</v>
      </c>
      <c r="C2682">
        <f t="shared" si="126"/>
        <v>53450001</v>
      </c>
      <c r="D2682">
        <f t="shared" si="127"/>
        <v>1</v>
      </c>
      <c r="E2682" t="str">
        <f t="shared" ca="1" si="125"/>
        <v>shifted orders shipped</v>
      </c>
      <c r="F2682" t="s">
        <v>3539</v>
      </c>
      <c r="G2682" t="s">
        <v>335</v>
      </c>
      <c r="H2682" t="s">
        <v>7328</v>
      </c>
      <c r="I2682" s="6">
        <v>44004.016006944446</v>
      </c>
      <c r="J2682" t="s">
        <v>16</v>
      </c>
      <c r="K2682" s="6">
        <v>44013.401273148149</v>
      </c>
      <c r="M2682" t="s">
        <v>2975</v>
      </c>
      <c r="N2682" t="s">
        <v>2976</v>
      </c>
      <c r="Q2682" t="s">
        <v>655</v>
      </c>
      <c r="R2682" t="s">
        <v>365</v>
      </c>
      <c r="S2682" t="s">
        <v>7329</v>
      </c>
      <c r="T2682" t="s">
        <v>338</v>
      </c>
      <c r="U2682" t="s">
        <v>530</v>
      </c>
      <c r="W2682" t="s">
        <v>2977</v>
      </c>
      <c r="Z2682" t="s">
        <v>2975</v>
      </c>
      <c r="AA2682" t="s">
        <v>2976</v>
      </c>
      <c r="AD2682" t="s">
        <v>655</v>
      </c>
      <c r="AE2682" t="s">
        <v>365</v>
      </c>
      <c r="AF2682" t="s">
        <v>7329</v>
      </c>
      <c r="AG2682" t="s">
        <v>338</v>
      </c>
      <c r="AH2682" t="s">
        <v>530</v>
      </c>
      <c r="AJ2682" t="s">
        <v>2977</v>
      </c>
      <c r="AL2682" t="s">
        <v>339</v>
      </c>
      <c r="AM2682">
        <v>1</v>
      </c>
      <c r="AN2682">
        <v>1</v>
      </c>
      <c r="AO2682">
        <v>6117</v>
      </c>
      <c r="AQ2682">
        <v>124723</v>
      </c>
      <c r="AR2682">
        <v>53450001</v>
      </c>
      <c r="AS2682" t="s">
        <v>89</v>
      </c>
      <c r="AT2682" t="s">
        <v>144</v>
      </c>
      <c r="AW2682" t="s">
        <v>340</v>
      </c>
      <c r="AX2682" t="s">
        <v>340</v>
      </c>
      <c r="AY2682" t="s">
        <v>345</v>
      </c>
      <c r="AZ2682">
        <v>0</v>
      </c>
      <c r="EQ2682">
        <v>252730</v>
      </c>
      <c r="ER2682" t="s">
        <v>7330</v>
      </c>
      <c r="EV2682">
        <v>17287169</v>
      </c>
      <c r="EW2682">
        <v>928</v>
      </c>
      <c r="EX2682">
        <v>206998</v>
      </c>
      <c r="EY2682" t="s">
        <v>7331</v>
      </c>
      <c r="EZ2682">
        <v>1</v>
      </c>
      <c r="FC2682">
        <v>53450001</v>
      </c>
      <c r="FD2682" t="s">
        <v>144</v>
      </c>
    </row>
    <row r="2683" spans="1:160" x14ac:dyDescent="0.3">
      <c r="A2683" t="str">
        <f>VLOOKUP(B2683,Table2[],3,FALSE)</f>
        <v>Digital</v>
      </c>
      <c r="B2683" t="str">
        <f>IF(OR(ISNUMBER(FIND("QVC",Z2683)),ISNUMBER(FIND("QVC",AL2683))),"QVC",IF(OR(ISNUMBER(FIND("NCO",H2683)),ISNUMBER(FIND("NCO",Y2683))), "NCO", IF(AL2683="consumer","PMD.com",VLOOKUP(LEFT(H2683,2),Tables!$E$1:$F$11,2,FALSE))))</f>
        <v>PMD.com</v>
      </c>
      <c r="C2683">
        <f t="shared" si="126"/>
        <v>57100001</v>
      </c>
      <c r="D2683">
        <f t="shared" si="127"/>
        <v>1</v>
      </c>
      <c r="E2683" t="str">
        <f t="shared" ca="1" si="125"/>
        <v>shifted orders shipped</v>
      </c>
      <c r="F2683" t="s">
        <v>3539</v>
      </c>
      <c r="G2683" t="s">
        <v>335</v>
      </c>
      <c r="H2683" t="s">
        <v>7328</v>
      </c>
      <c r="I2683" s="6">
        <v>44004.016006944446</v>
      </c>
      <c r="J2683" t="s">
        <v>16</v>
      </c>
      <c r="K2683" s="6">
        <v>44013.401273148149</v>
      </c>
      <c r="M2683" t="s">
        <v>2975</v>
      </c>
      <c r="N2683" t="s">
        <v>2976</v>
      </c>
      <c r="Q2683" t="s">
        <v>655</v>
      </c>
      <c r="R2683" t="s">
        <v>365</v>
      </c>
      <c r="S2683" t="s">
        <v>7329</v>
      </c>
      <c r="T2683" t="s">
        <v>338</v>
      </c>
      <c r="U2683" t="s">
        <v>530</v>
      </c>
      <c r="W2683" t="s">
        <v>2977</v>
      </c>
      <c r="Z2683" t="s">
        <v>2975</v>
      </c>
      <c r="AA2683" t="s">
        <v>2976</v>
      </c>
      <c r="AD2683" t="s">
        <v>655</v>
      </c>
      <c r="AE2683" t="s">
        <v>365</v>
      </c>
      <c r="AF2683" t="s">
        <v>7329</v>
      </c>
      <c r="AG2683" t="s">
        <v>338</v>
      </c>
      <c r="AH2683" t="s">
        <v>530</v>
      </c>
      <c r="AJ2683" t="s">
        <v>2977</v>
      </c>
      <c r="AL2683" t="s">
        <v>339</v>
      </c>
      <c r="AM2683">
        <v>1</v>
      </c>
      <c r="AN2683">
        <v>1</v>
      </c>
      <c r="AO2683">
        <v>2241</v>
      </c>
      <c r="AQ2683">
        <v>127090</v>
      </c>
      <c r="AR2683">
        <v>57100001</v>
      </c>
      <c r="AT2683" t="s">
        <v>1420</v>
      </c>
      <c r="AW2683" t="s">
        <v>340</v>
      </c>
      <c r="AX2683" t="s">
        <v>340</v>
      </c>
      <c r="AY2683" t="s">
        <v>348</v>
      </c>
      <c r="AZ2683" t="s">
        <v>1064</v>
      </c>
      <c r="BY2683" t="s">
        <v>342</v>
      </c>
      <c r="BZ2683" t="b">
        <v>0</v>
      </c>
      <c r="EQ2683">
        <v>248022</v>
      </c>
      <c r="ER2683" t="s">
        <v>7330</v>
      </c>
      <c r="EV2683">
        <v>17287169</v>
      </c>
      <c r="EW2683">
        <v>928</v>
      </c>
      <c r="EX2683">
        <v>206998</v>
      </c>
      <c r="EY2683" t="s">
        <v>7331</v>
      </c>
      <c r="EZ2683">
        <v>1</v>
      </c>
      <c r="FC2683">
        <v>95383</v>
      </c>
      <c r="FD2683" t="s">
        <v>1417</v>
      </c>
    </row>
    <row r="2684" spans="1:160" x14ac:dyDescent="0.3">
      <c r="A2684" t="str">
        <f>VLOOKUP(B2684,Table2[],3,FALSE)</f>
        <v>Digital</v>
      </c>
      <c r="B2684" t="str">
        <f>IF(OR(ISNUMBER(FIND("QVC",Z2684)),ISNUMBER(FIND("QVC",AL2684))),"QVC",IF(OR(ISNUMBER(FIND("NCO",H2684)),ISNUMBER(FIND("NCO",Y2684))), "NCO", IF(AL2684="consumer","PMD.com",VLOOKUP(LEFT(H2684,2),Tables!$E$1:$F$11,2,FALSE))))</f>
        <v>PMD.com</v>
      </c>
      <c r="C2684">
        <f t="shared" si="126"/>
        <v>51090030</v>
      </c>
      <c r="D2684">
        <f t="shared" si="127"/>
        <v>1</v>
      </c>
      <c r="E2684" t="str">
        <f t="shared" ca="1" si="125"/>
        <v>shifted orders shipped</v>
      </c>
      <c r="F2684" t="s">
        <v>3539</v>
      </c>
      <c r="G2684" t="s">
        <v>335</v>
      </c>
      <c r="H2684" t="s">
        <v>7328</v>
      </c>
      <c r="I2684" s="6">
        <v>44004.016006944446</v>
      </c>
      <c r="J2684" t="s">
        <v>16</v>
      </c>
      <c r="K2684" s="6">
        <v>44013.401273148149</v>
      </c>
      <c r="M2684" t="s">
        <v>2975</v>
      </c>
      <c r="N2684" t="s">
        <v>2976</v>
      </c>
      <c r="Q2684" t="s">
        <v>655</v>
      </c>
      <c r="R2684" t="s">
        <v>365</v>
      </c>
      <c r="S2684" t="s">
        <v>7329</v>
      </c>
      <c r="T2684" t="s">
        <v>338</v>
      </c>
      <c r="U2684" t="s">
        <v>530</v>
      </c>
      <c r="W2684" t="s">
        <v>2977</v>
      </c>
      <c r="Z2684" t="s">
        <v>2975</v>
      </c>
      <c r="AA2684" t="s">
        <v>2976</v>
      </c>
      <c r="AD2684" t="s">
        <v>655</v>
      </c>
      <c r="AE2684" t="s">
        <v>365</v>
      </c>
      <c r="AF2684" t="s">
        <v>7329</v>
      </c>
      <c r="AG2684" t="s">
        <v>338</v>
      </c>
      <c r="AH2684" t="s">
        <v>530</v>
      </c>
      <c r="AJ2684" t="s">
        <v>2977</v>
      </c>
      <c r="AL2684" t="s">
        <v>339</v>
      </c>
      <c r="AM2684">
        <v>1</v>
      </c>
      <c r="AN2684">
        <v>1</v>
      </c>
      <c r="AO2684">
        <v>6688</v>
      </c>
      <c r="AQ2684">
        <v>125960</v>
      </c>
      <c r="AR2684">
        <v>51090030</v>
      </c>
      <c r="AS2684" t="s">
        <v>3043</v>
      </c>
      <c r="AT2684" t="s">
        <v>628</v>
      </c>
      <c r="AW2684" t="s">
        <v>343</v>
      </c>
      <c r="BY2684" t="s">
        <v>342</v>
      </c>
      <c r="BZ2684" t="b">
        <v>0</v>
      </c>
      <c r="EQ2684">
        <v>243047</v>
      </c>
      <c r="ER2684" t="s">
        <v>7330</v>
      </c>
      <c r="EV2684">
        <v>17287169</v>
      </c>
      <c r="EW2684">
        <v>928</v>
      </c>
      <c r="EX2684">
        <v>206998</v>
      </c>
      <c r="EY2684" t="s">
        <v>7331</v>
      </c>
      <c r="EZ2684">
        <v>1</v>
      </c>
      <c r="FC2684">
        <v>95383</v>
      </c>
      <c r="FD2684" t="s">
        <v>1417</v>
      </c>
    </row>
    <row r="2685" spans="1:160" x14ac:dyDescent="0.3">
      <c r="A2685" t="str">
        <f>VLOOKUP(B2685,Table2[],3,FALSE)</f>
        <v>Digital</v>
      </c>
      <c r="B2685" t="str">
        <f>IF(OR(ISNUMBER(FIND("QVC",Z2685)),ISNUMBER(FIND("QVC",AL2685))),"QVC",IF(OR(ISNUMBER(FIND("NCO",H2685)),ISNUMBER(FIND("NCO",Y2685))), "NCO", IF(AL2685="consumer","PMD.com",VLOOKUP(LEFT(H2685,2),Tables!$E$1:$F$11,2,FALSE))))</f>
        <v>PMD.com</v>
      </c>
      <c r="C2685">
        <f t="shared" si="126"/>
        <v>54010001</v>
      </c>
      <c r="D2685">
        <f t="shared" si="127"/>
        <v>1</v>
      </c>
      <c r="E2685" t="str">
        <f t="shared" ca="1" si="125"/>
        <v>shifted orders shipped</v>
      </c>
      <c r="F2685" t="s">
        <v>3539</v>
      </c>
      <c r="G2685" t="s">
        <v>335</v>
      </c>
      <c r="H2685" t="s">
        <v>7328</v>
      </c>
      <c r="I2685" s="6">
        <v>44004.016006944446</v>
      </c>
      <c r="J2685" t="s">
        <v>16</v>
      </c>
      <c r="K2685" s="6">
        <v>44013.401273148149</v>
      </c>
      <c r="M2685" t="s">
        <v>2975</v>
      </c>
      <c r="N2685" t="s">
        <v>2976</v>
      </c>
      <c r="Q2685" t="s">
        <v>655</v>
      </c>
      <c r="R2685" t="s">
        <v>365</v>
      </c>
      <c r="S2685" t="s">
        <v>7329</v>
      </c>
      <c r="T2685" t="s">
        <v>338</v>
      </c>
      <c r="U2685" t="s">
        <v>530</v>
      </c>
      <c r="W2685" t="s">
        <v>2977</v>
      </c>
      <c r="Z2685" t="s">
        <v>2975</v>
      </c>
      <c r="AA2685" t="s">
        <v>2976</v>
      </c>
      <c r="AD2685" t="s">
        <v>655</v>
      </c>
      <c r="AE2685" t="s">
        <v>365</v>
      </c>
      <c r="AF2685" t="s">
        <v>7329</v>
      </c>
      <c r="AG2685" t="s">
        <v>338</v>
      </c>
      <c r="AH2685" t="s">
        <v>530</v>
      </c>
      <c r="AJ2685" t="s">
        <v>2977</v>
      </c>
      <c r="AL2685" t="s">
        <v>339</v>
      </c>
      <c r="AM2685">
        <v>1</v>
      </c>
      <c r="AN2685">
        <v>1</v>
      </c>
      <c r="AO2685">
        <v>6300</v>
      </c>
      <c r="AQ2685">
        <v>124476</v>
      </c>
      <c r="AR2685">
        <v>54010001</v>
      </c>
      <c r="AS2685" t="s">
        <v>577</v>
      </c>
      <c r="AT2685" t="s">
        <v>35</v>
      </c>
      <c r="AW2685" t="s">
        <v>340</v>
      </c>
      <c r="AX2685">
        <v>0</v>
      </c>
      <c r="AY2685" t="s">
        <v>348</v>
      </c>
      <c r="AZ2685">
        <v>0</v>
      </c>
      <c r="BY2685" t="s">
        <v>342</v>
      </c>
      <c r="EQ2685">
        <v>252076</v>
      </c>
      <c r="ER2685" t="s">
        <v>7330</v>
      </c>
      <c r="EV2685">
        <v>17287169</v>
      </c>
      <c r="EW2685">
        <v>928</v>
      </c>
      <c r="EX2685">
        <v>206998</v>
      </c>
      <c r="EY2685" t="s">
        <v>7331</v>
      </c>
      <c r="EZ2685">
        <v>1</v>
      </c>
      <c r="FC2685">
        <v>95383</v>
      </c>
      <c r="FD2685" t="s">
        <v>1417</v>
      </c>
    </row>
    <row r="2686" spans="1:160" x14ac:dyDescent="0.3">
      <c r="A2686" t="str">
        <f>VLOOKUP(B2686,Table2[],3,FALSE)</f>
        <v>Digital</v>
      </c>
      <c r="B2686" t="str">
        <f>IF(OR(ISNUMBER(FIND("QVC",Z2686)),ISNUMBER(FIND("QVC",AL2686))),"QVC",IF(OR(ISNUMBER(FIND("NCO",H2686)),ISNUMBER(FIND("NCO",Y2686))), "NCO", IF(AL2686="consumer","PMD.com",VLOOKUP(LEFT(H2686,2),Tables!$E$1:$F$11,2,FALSE))))</f>
        <v>PMD.com</v>
      </c>
      <c r="C2686">
        <f t="shared" si="126"/>
        <v>58030001</v>
      </c>
      <c r="D2686">
        <f t="shared" si="127"/>
        <v>1</v>
      </c>
      <c r="E2686" t="str">
        <f t="shared" ca="1" si="125"/>
        <v>shifted orders shipped</v>
      </c>
      <c r="F2686" t="s">
        <v>3539</v>
      </c>
      <c r="G2686" t="s">
        <v>335</v>
      </c>
      <c r="H2686" t="s">
        <v>7332</v>
      </c>
      <c r="I2686" s="6">
        <v>44012.200879629629</v>
      </c>
      <c r="J2686" t="s">
        <v>16</v>
      </c>
      <c r="K2686" s="6">
        <v>44013.401400462964</v>
      </c>
      <c r="M2686" t="s">
        <v>1690</v>
      </c>
      <c r="N2686" t="s">
        <v>1691</v>
      </c>
      <c r="Q2686" t="s">
        <v>478</v>
      </c>
      <c r="R2686" t="s">
        <v>365</v>
      </c>
      <c r="S2686">
        <v>95120</v>
      </c>
      <c r="T2686" t="s">
        <v>338</v>
      </c>
      <c r="U2686" t="s">
        <v>530</v>
      </c>
      <c r="W2686" t="s">
        <v>1692</v>
      </c>
      <c r="Z2686" t="s">
        <v>1690</v>
      </c>
      <c r="AA2686" t="s">
        <v>1691</v>
      </c>
      <c r="AD2686" t="s">
        <v>478</v>
      </c>
      <c r="AE2686" t="s">
        <v>365</v>
      </c>
      <c r="AF2686">
        <v>95120</v>
      </c>
      <c r="AG2686" t="s">
        <v>338</v>
      </c>
      <c r="AH2686" t="s">
        <v>530</v>
      </c>
      <c r="AJ2686" t="s">
        <v>1692</v>
      </c>
      <c r="AL2686" t="s">
        <v>339</v>
      </c>
      <c r="AM2686">
        <v>1</v>
      </c>
      <c r="AN2686">
        <v>1</v>
      </c>
      <c r="AO2686">
        <v>9621</v>
      </c>
      <c r="AQ2686">
        <v>124483</v>
      </c>
      <c r="AR2686">
        <v>58030001</v>
      </c>
      <c r="AS2686" t="s">
        <v>1761</v>
      </c>
      <c r="AT2686" t="s">
        <v>36</v>
      </c>
      <c r="AW2686" t="s">
        <v>340</v>
      </c>
      <c r="AX2686" t="s">
        <v>340</v>
      </c>
      <c r="AY2686" t="s">
        <v>382</v>
      </c>
      <c r="AZ2686" t="s">
        <v>383</v>
      </c>
      <c r="BY2686" t="s">
        <v>342</v>
      </c>
      <c r="EQ2686">
        <v>243289</v>
      </c>
      <c r="ER2686" t="s">
        <v>7333</v>
      </c>
      <c r="EV2686">
        <v>17287232</v>
      </c>
      <c r="EW2686">
        <v>928</v>
      </c>
      <c r="EX2686">
        <v>220796</v>
      </c>
      <c r="EY2686">
        <v>9.2748999964335493E+25</v>
      </c>
      <c r="EZ2686">
        <v>1</v>
      </c>
      <c r="FC2686">
        <v>95116</v>
      </c>
      <c r="FD2686" t="s">
        <v>796</v>
      </c>
    </row>
    <row r="2687" spans="1:160" x14ac:dyDescent="0.3">
      <c r="A2687" t="str">
        <f>VLOOKUP(B2687,Table2[],3,FALSE)</f>
        <v>Digital</v>
      </c>
      <c r="B2687" t="str">
        <f>IF(OR(ISNUMBER(FIND("QVC",Z2687)),ISNUMBER(FIND("QVC",AL2687))),"QVC",IF(OR(ISNUMBER(FIND("NCO",H2687)),ISNUMBER(FIND("NCO",Y2687))), "NCO", IF(AL2687="consumer","PMD.com",VLOOKUP(LEFT(H2687,2),Tables!$E$1:$F$11,2,FALSE))))</f>
        <v>PMD.com</v>
      </c>
      <c r="C2687">
        <f t="shared" si="126"/>
        <v>58040001</v>
      </c>
      <c r="D2687">
        <f t="shared" si="127"/>
        <v>1</v>
      </c>
      <c r="E2687" t="str">
        <f t="shared" ca="1" si="125"/>
        <v>shifted orders shipped</v>
      </c>
      <c r="F2687" t="s">
        <v>3539</v>
      </c>
      <c r="G2687" t="s">
        <v>335</v>
      </c>
      <c r="H2687" t="s">
        <v>7332</v>
      </c>
      <c r="I2687" s="6">
        <v>44012.200879629629</v>
      </c>
      <c r="J2687" t="s">
        <v>16</v>
      </c>
      <c r="K2687" s="6">
        <v>44013.401400462964</v>
      </c>
      <c r="M2687" t="s">
        <v>1690</v>
      </c>
      <c r="N2687" t="s">
        <v>1691</v>
      </c>
      <c r="Q2687" t="s">
        <v>478</v>
      </c>
      <c r="R2687" t="s">
        <v>365</v>
      </c>
      <c r="S2687">
        <v>95120</v>
      </c>
      <c r="T2687" t="s">
        <v>338</v>
      </c>
      <c r="U2687" t="s">
        <v>530</v>
      </c>
      <c r="W2687" t="s">
        <v>1692</v>
      </c>
      <c r="Z2687" t="s">
        <v>1690</v>
      </c>
      <c r="AA2687" t="s">
        <v>1691</v>
      </c>
      <c r="AD2687" t="s">
        <v>478</v>
      </c>
      <c r="AE2687" t="s">
        <v>365</v>
      </c>
      <c r="AF2687">
        <v>95120</v>
      </c>
      <c r="AG2687" t="s">
        <v>338</v>
      </c>
      <c r="AH2687" t="s">
        <v>530</v>
      </c>
      <c r="AJ2687" t="s">
        <v>1692</v>
      </c>
      <c r="AL2687" t="s">
        <v>339</v>
      </c>
      <c r="AM2687">
        <v>1</v>
      </c>
      <c r="AN2687">
        <v>1</v>
      </c>
      <c r="AO2687">
        <v>12788</v>
      </c>
      <c r="AQ2687">
        <v>124484</v>
      </c>
      <c r="AR2687">
        <v>58040001</v>
      </c>
      <c r="AS2687" t="s">
        <v>54</v>
      </c>
      <c r="AT2687" t="s">
        <v>55</v>
      </c>
      <c r="AW2687" t="s">
        <v>340</v>
      </c>
      <c r="AX2687" t="s">
        <v>340</v>
      </c>
      <c r="AY2687" t="s">
        <v>357</v>
      </c>
      <c r="AZ2687" t="s">
        <v>363</v>
      </c>
      <c r="BY2687" t="s">
        <v>342</v>
      </c>
      <c r="EQ2687">
        <v>251707</v>
      </c>
      <c r="ER2687" t="s">
        <v>7333</v>
      </c>
      <c r="EV2687">
        <v>17287232</v>
      </c>
      <c r="EW2687">
        <v>928</v>
      </c>
      <c r="EX2687">
        <v>220796</v>
      </c>
      <c r="EY2687">
        <v>9.2748999964335493E+25</v>
      </c>
      <c r="EZ2687">
        <v>1</v>
      </c>
      <c r="FC2687">
        <v>95116</v>
      </c>
      <c r="FD2687" t="s">
        <v>796</v>
      </c>
    </row>
    <row r="2688" spans="1:160" x14ac:dyDescent="0.3">
      <c r="A2688" t="str">
        <f>VLOOKUP(B2688,Table2[],3,FALSE)</f>
        <v>Digital</v>
      </c>
      <c r="B2688" t="str">
        <f>IF(OR(ISNUMBER(FIND("QVC",Z2688)),ISNUMBER(FIND("QVC",AL2688))),"QVC",IF(OR(ISNUMBER(FIND("NCO",H2688)),ISNUMBER(FIND("NCO",Y2688))), "NCO", IF(AL2688="consumer","PMD.com",VLOOKUP(LEFT(H2688,2),Tables!$E$1:$F$11,2,FALSE))))</f>
        <v>PMD.com</v>
      </c>
      <c r="C2688">
        <f t="shared" si="126"/>
        <v>51410001</v>
      </c>
      <c r="D2688">
        <f t="shared" si="127"/>
        <v>1</v>
      </c>
      <c r="E2688" t="str">
        <f t="shared" ca="1" si="125"/>
        <v>shifted orders shipped</v>
      </c>
      <c r="F2688" t="s">
        <v>3539</v>
      </c>
      <c r="G2688" t="s">
        <v>335</v>
      </c>
      <c r="H2688" t="s">
        <v>7334</v>
      </c>
      <c r="I2688" s="6">
        <v>44012.200300925928</v>
      </c>
      <c r="J2688" t="s">
        <v>16</v>
      </c>
      <c r="K2688" s="6">
        <v>44013.40152777778</v>
      </c>
      <c r="M2688" t="s">
        <v>7335</v>
      </c>
      <c r="N2688" t="s">
        <v>7336</v>
      </c>
      <c r="Q2688" t="s">
        <v>1596</v>
      </c>
      <c r="R2688" t="s">
        <v>365</v>
      </c>
      <c r="S2688">
        <v>92046</v>
      </c>
      <c r="T2688" t="s">
        <v>338</v>
      </c>
      <c r="U2688" t="s">
        <v>530</v>
      </c>
      <c r="W2688" t="s">
        <v>7337</v>
      </c>
      <c r="Z2688" t="s">
        <v>7335</v>
      </c>
      <c r="AA2688" t="s">
        <v>7336</v>
      </c>
      <c r="AD2688" t="s">
        <v>1596</v>
      </c>
      <c r="AE2688" t="s">
        <v>365</v>
      </c>
      <c r="AF2688">
        <v>92046</v>
      </c>
      <c r="AG2688" t="s">
        <v>338</v>
      </c>
      <c r="AH2688" t="s">
        <v>530</v>
      </c>
      <c r="AJ2688" t="s">
        <v>7337</v>
      </c>
      <c r="AL2688" t="s">
        <v>339</v>
      </c>
      <c r="AM2688">
        <v>1</v>
      </c>
      <c r="AN2688">
        <v>1</v>
      </c>
      <c r="AO2688">
        <v>10146</v>
      </c>
      <c r="AQ2688">
        <v>124431</v>
      </c>
      <c r="AR2688">
        <v>51410001</v>
      </c>
      <c r="AS2688" t="s">
        <v>2386</v>
      </c>
      <c r="AT2688" t="s">
        <v>81</v>
      </c>
      <c r="AW2688" t="s">
        <v>340</v>
      </c>
      <c r="AX2688" t="s">
        <v>340</v>
      </c>
      <c r="AY2688" t="s">
        <v>432</v>
      </c>
      <c r="AZ2688">
        <v>0</v>
      </c>
      <c r="BY2688" t="s">
        <v>342</v>
      </c>
      <c r="EQ2688">
        <v>253369</v>
      </c>
      <c r="ER2688" t="s">
        <v>7338</v>
      </c>
      <c r="EV2688">
        <v>17287228</v>
      </c>
      <c r="EW2688">
        <v>928</v>
      </c>
      <c r="EX2688">
        <v>220792</v>
      </c>
      <c r="EY2688" t="s">
        <v>7339</v>
      </c>
      <c r="EZ2688">
        <v>1</v>
      </c>
      <c r="FC2688">
        <v>51410001</v>
      </c>
      <c r="FD2688" t="s">
        <v>81</v>
      </c>
    </row>
    <row r="2689" spans="1:160" x14ac:dyDescent="0.3">
      <c r="A2689" t="str">
        <f>VLOOKUP(B2689,Table2[],3,FALSE)</f>
        <v>Digital</v>
      </c>
      <c r="B2689" t="str">
        <f>IF(OR(ISNUMBER(FIND("QVC",Z2689)),ISNUMBER(FIND("QVC",AL2689))),"QVC",IF(OR(ISNUMBER(FIND("NCO",H2689)),ISNUMBER(FIND("NCO",Y2689))), "NCO", IF(AL2689="consumer","PMD.com",VLOOKUP(LEFT(H2689,2),Tables!$E$1:$F$11,2,FALSE))))</f>
        <v>PMD.com</v>
      </c>
      <c r="C2689">
        <f t="shared" si="126"/>
        <v>53610001</v>
      </c>
      <c r="D2689">
        <f t="shared" si="127"/>
        <v>1</v>
      </c>
      <c r="E2689" t="str">
        <f t="shared" ca="1" si="125"/>
        <v>shifted orders shipped</v>
      </c>
      <c r="F2689" t="s">
        <v>3539</v>
      </c>
      <c r="G2689" t="s">
        <v>335</v>
      </c>
      <c r="H2689" t="s">
        <v>7340</v>
      </c>
      <c r="I2689" s="6">
        <v>44012.200798611113</v>
      </c>
      <c r="J2689" t="s">
        <v>16</v>
      </c>
      <c r="K2689" s="6">
        <v>44013.401678240742</v>
      </c>
      <c r="M2689" t="s">
        <v>3508</v>
      </c>
      <c r="N2689" t="s">
        <v>3509</v>
      </c>
      <c r="Q2689" t="s">
        <v>459</v>
      </c>
      <c r="R2689" t="s">
        <v>359</v>
      </c>
      <c r="S2689">
        <v>32804</v>
      </c>
      <c r="T2689" t="s">
        <v>338</v>
      </c>
      <c r="U2689" t="s">
        <v>530</v>
      </c>
      <c r="W2689" t="s">
        <v>3510</v>
      </c>
      <c r="Z2689" t="s">
        <v>3508</v>
      </c>
      <c r="AA2689" t="s">
        <v>3509</v>
      </c>
      <c r="AD2689" t="s">
        <v>459</v>
      </c>
      <c r="AE2689" t="s">
        <v>359</v>
      </c>
      <c r="AF2689">
        <v>32804</v>
      </c>
      <c r="AG2689" t="s">
        <v>338</v>
      </c>
      <c r="AH2689" t="s">
        <v>530</v>
      </c>
      <c r="AJ2689" t="s">
        <v>3510</v>
      </c>
      <c r="AL2689" t="s">
        <v>339</v>
      </c>
      <c r="AM2689">
        <v>1</v>
      </c>
      <c r="AN2689">
        <v>1</v>
      </c>
      <c r="AO2689">
        <v>9364</v>
      </c>
      <c r="AQ2689">
        <v>124446</v>
      </c>
      <c r="AR2689">
        <v>53610001</v>
      </c>
      <c r="AS2689" t="s">
        <v>63</v>
      </c>
      <c r="AT2689" t="s">
        <v>425</v>
      </c>
      <c r="AW2689" t="s">
        <v>343</v>
      </c>
      <c r="BY2689" t="s">
        <v>342</v>
      </c>
      <c r="EQ2689">
        <v>243444</v>
      </c>
      <c r="ER2689" t="s">
        <v>7341</v>
      </c>
      <c r="EV2689">
        <v>17287231</v>
      </c>
      <c r="EW2689">
        <v>928</v>
      </c>
      <c r="EX2689">
        <v>220795</v>
      </c>
      <c r="EY2689">
        <v>9.2748999964335493E+25</v>
      </c>
      <c r="EZ2689">
        <v>1</v>
      </c>
      <c r="FC2689">
        <v>53610001</v>
      </c>
      <c r="FD2689" t="s">
        <v>425</v>
      </c>
    </row>
    <row r="2690" spans="1:160" x14ac:dyDescent="0.3">
      <c r="A2690" t="str">
        <f>VLOOKUP(B2690,Table2[],3,FALSE)</f>
        <v>Digital</v>
      </c>
      <c r="B2690" t="str">
        <f>IF(OR(ISNUMBER(FIND("QVC",Z2690)),ISNUMBER(FIND("QVC",AL2690))),"QVC",IF(OR(ISNUMBER(FIND("NCO",H2690)),ISNUMBER(FIND("NCO",Y2690))), "NCO", IF(AL2690="consumer","PMD.com",VLOOKUP(LEFT(H2690,2),Tables!$E$1:$F$11,2,FALSE))))</f>
        <v>PMD.com</v>
      </c>
      <c r="C2690">
        <f t="shared" si="126"/>
        <v>52480011</v>
      </c>
      <c r="D2690">
        <f t="shared" si="127"/>
        <v>1</v>
      </c>
      <c r="E2690" t="str">
        <f t="shared" ca="1" si="125"/>
        <v>shifted orders shipped</v>
      </c>
      <c r="F2690" t="s">
        <v>3539</v>
      </c>
      <c r="G2690" t="s">
        <v>335</v>
      </c>
      <c r="H2690" t="s">
        <v>7342</v>
      </c>
      <c r="I2690" s="6">
        <v>44007.5153587963</v>
      </c>
      <c r="J2690" t="s">
        <v>16</v>
      </c>
      <c r="K2690" s="6">
        <v>44013.401782407411</v>
      </c>
      <c r="M2690" t="s">
        <v>7343</v>
      </c>
      <c r="N2690" t="s">
        <v>7344</v>
      </c>
      <c r="Q2690" t="s">
        <v>417</v>
      </c>
      <c r="R2690" t="s">
        <v>376</v>
      </c>
      <c r="S2690">
        <v>78737</v>
      </c>
      <c r="T2690" t="s">
        <v>338</v>
      </c>
      <c r="U2690" t="s">
        <v>530</v>
      </c>
      <c r="W2690" t="s">
        <v>7345</v>
      </c>
      <c r="Z2690" t="s">
        <v>7343</v>
      </c>
      <c r="AA2690" t="s">
        <v>7344</v>
      </c>
      <c r="AD2690" t="s">
        <v>417</v>
      </c>
      <c r="AE2690" t="s">
        <v>376</v>
      </c>
      <c r="AF2690">
        <v>78737</v>
      </c>
      <c r="AG2690" t="s">
        <v>338</v>
      </c>
      <c r="AH2690" t="s">
        <v>530</v>
      </c>
      <c r="AJ2690" t="s">
        <v>7345</v>
      </c>
      <c r="AL2690" t="s">
        <v>339</v>
      </c>
      <c r="AM2690">
        <v>1</v>
      </c>
      <c r="AN2690">
        <v>1</v>
      </c>
      <c r="AO2690">
        <v>2157</v>
      </c>
      <c r="AQ2690">
        <v>127160</v>
      </c>
      <c r="AR2690">
        <v>52480011</v>
      </c>
      <c r="AS2690" t="s">
        <v>125</v>
      </c>
      <c r="AT2690" t="s">
        <v>95</v>
      </c>
      <c r="AW2690" t="s">
        <v>366</v>
      </c>
      <c r="AX2690" t="s">
        <v>366</v>
      </c>
      <c r="AY2690" t="s">
        <v>348</v>
      </c>
      <c r="AZ2690">
        <v>0</v>
      </c>
      <c r="BY2690" t="s">
        <v>342</v>
      </c>
      <c r="EQ2690">
        <v>250392</v>
      </c>
      <c r="ER2690" t="s">
        <v>7346</v>
      </c>
      <c r="EV2690">
        <v>17287172</v>
      </c>
      <c r="EW2690">
        <v>928</v>
      </c>
      <c r="EX2690">
        <v>217661</v>
      </c>
      <c r="EY2690" t="s">
        <v>7347</v>
      </c>
      <c r="EZ2690">
        <v>1</v>
      </c>
      <c r="FC2690">
        <v>95368</v>
      </c>
      <c r="FD2690" t="s">
        <v>953</v>
      </c>
    </row>
    <row r="2691" spans="1:160" x14ac:dyDescent="0.3">
      <c r="A2691" t="str">
        <f>VLOOKUP(B2691,Table2[],3,FALSE)</f>
        <v>Digital</v>
      </c>
      <c r="B2691" t="str">
        <f>IF(OR(ISNUMBER(FIND("QVC",Z2691)),ISNUMBER(FIND("QVC",AL2691))),"QVC",IF(OR(ISNUMBER(FIND("NCO",H2691)),ISNUMBER(FIND("NCO",Y2691))), "NCO", IF(AL2691="consumer","PMD.com",VLOOKUP(LEFT(H2691,2),Tables!$E$1:$F$11,2,FALSE))))</f>
        <v>PMD.com</v>
      </c>
      <c r="C2691">
        <f t="shared" si="126"/>
        <v>53620021</v>
      </c>
      <c r="D2691">
        <f t="shared" si="127"/>
        <v>1</v>
      </c>
      <c r="E2691" t="str">
        <f t="shared" ref="E2691:E2754" ca="1" si="128">IF(MONTH(TODAY())-MONTH(I2691)&gt;0,"shifted orders shipped","MTD orders shipped")</f>
        <v>shifted orders shipped</v>
      </c>
      <c r="F2691" t="s">
        <v>3539</v>
      </c>
      <c r="G2691" t="s">
        <v>335</v>
      </c>
      <c r="H2691" t="s">
        <v>7342</v>
      </c>
      <c r="I2691" s="6">
        <v>44007.5153587963</v>
      </c>
      <c r="J2691" t="s">
        <v>16</v>
      </c>
      <c r="K2691" s="6">
        <v>44013.401782407411</v>
      </c>
      <c r="M2691" t="s">
        <v>7343</v>
      </c>
      <c r="N2691" t="s">
        <v>7344</v>
      </c>
      <c r="Q2691" t="s">
        <v>417</v>
      </c>
      <c r="R2691" t="s">
        <v>376</v>
      </c>
      <c r="S2691">
        <v>78737</v>
      </c>
      <c r="T2691" t="s">
        <v>338</v>
      </c>
      <c r="U2691" t="s">
        <v>530</v>
      </c>
      <c r="W2691" t="s">
        <v>7345</v>
      </c>
      <c r="Z2691" t="s">
        <v>7343</v>
      </c>
      <c r="AA2691" t="s">
        <v>7344</v>
      </c>
      <c r="AD2691" t="s">
        <v>417</v>
      </c>
      <c r="AE2691" t="s">
        <v>376</v>
      </c>
      <c r="AF2691">
        <v>78737</v>
      </c>
      <c r="AG2691" t="s">
        <v>338</v>
      </c>
      <c r="AH2691" t="s">
        <v>530</v>
      </c>
      <c r="AJ2691" t="s">
        <v>7345</v>
      </c>
      <c r="AL2691" t="s">
        <v>339</v>
      </c>
      <c r="AM2691">
        <v>1</v>
      </c>
      <c r="AN2691">
        <v>1</v>
      </c>
      <c r="AO2691">
        <v>9946</v>
      </c>
      <c r="AQ2691">
        <v>125222</v>
      </c>
      <c r="AR2691">
        <v>53620021</v>
      </c>
      <c r="AS2691" t="s">
        <v>573</v>
      </c>
      <c r="AT2691" t="s">
        <v>574</v>
      </c>
      <c r="AW2691" t="s">
        <v>344</v>
      </c>
      <c r="AX2691" t="s">
        <v>524</v>
      </c>
      <c r="AY2691" t="s">
        <v>348</v>
      </c>
      <c r="AZ2691">
        <v>0</v>
      </c>
      <c r="BY2691" t="s">
        <v>342</v>
      </c>
      <c r="EQ2691">
        <v>244320</v>
      </c>
      <c r="ER2691" t="s">
        <v>7346</v>
      </c>
      <c r="EV2691">
        <v>17287172</v>
      </c>
      <c r="EW2691">
        <v>928</v>
      </c>
      <c r="EX2691">
        <v>217661</v>
      </c>
      <c r="EY2691" t="s">
        <v>7347</v>
      </c>
      <c r="EZ2691">
        <v>1</v>
      </c>
      <c r="FC2691">
        <v>95368</v>
      </c>
      <c r="FD2691" t="s">
        <v>953</v>
      </c>
    </row>
    <row r="2692" spans="1:160" x14ac:dyDescent="0.3">
      <c r="A2692" t="str">
        <f>VLOOKUP(B2692,Table2[],3,FALSE)</f>
        <v>Digital</v>
      </c>
      <c r="B2692" t="str">
        <f>IF(OR(ISNUMBER(FIND("QVC",Z2692)),ISNUMBER(FIND("QVC",AL2692))),"QVC",IF(OR(ISNUMBER(FIND("NCO",H2692)),ISNUMBER(FIND("NCO",Y2692))), "NCO", IF(AL2692="consumer","PMD.com",VLOOKUP(LEFT(H2692,2),Tables!$E$1:$F$11,2,FALSE))))</f>
        <v>PMD.com</v>
      </c>
      <c r="C2692">
        <f t="shared" si="126"/>
        <v>51080011</v>
      </c>
      <c r="D2692">
        <f t="shared" si="127"/>
        <v>1</v>
      </c>
      <c r="E2692" t="str">
        <f t="shared" ca="1" si="128"/>
        <v>shifted orders shipped</v>
      </c>
      <c r="F2692" t="s">
        <v>3539</v>
      </c>
      <c r="G2692" t="s">
        <v>335</v>
      </c>
      <c r="H2692" t="s">
        <v>7342</v>
      </c>
      <c r="I2692" s="6">
        <v>44007.5153587963</v>
      </c>
      <c r="J2692" t="s">
        <v>16</v>
      </c>
      <c r="K2692" s="6">
        <v>44013.401782407411</v>
      </c>
      <c r="M2692" t="s">
        <v>7343</v>
      </c>
      <c r="N2692" t="s">
        <v>7344</v>
      </c>
      <c r="Q2692" t="s">
        <v>417</v>
      </c>
      <c r="R2692" t="s">
        <v>376</v>
      </c>
      <c r="S2692">
        <v>78737</v>
      </c>
      <c r="T2692" t="s">
        <v>338</v>
      </c>
      <c r="U2692" t="s">
        <v>530</v>
      </c>
      <c r="W2692" t="s">
        <v>7345</v>
      </c>
      <c r="Z2692" t="s">
        <v>7343</v>
      </c>
      <c r="AA2692" t="s">
        <v>7344</v>
      </c>
      <c r="AD2692" t="s">
        <v>417</v>
      </c>
      <c r="AE2692" t="s">
        <v>376</v>
      </c>
      <c r="AF2692">
        <v>78737</v>
      </c>
      <c r="AG2692" t="s">
        <v>338</v>
      </c>
      <c r="AH2692" t="s">
        <v>530</v>
      </c>
      <c r="AJ2692" t="s">
        <v>7345</v>
      </c>
      <c r="AL2692" t="s">
        <v>339</v>
      </c>
      <c r="AM2692">
        <v>1</v>
      </c>
      <c r="AN2692">
        <v>1</v>
      </c>
      <c r="AO2692">
        <v>85351</v>
      </c>
      <c r="AQ2692">
        <v>127440</v>
      </c>
      <c r="AR2692">
        <v>51080011</v>
      </c>
      <c r="AS2692" t="s">
        <v>112</v>
      </c>
      <c r="AT2692" t="s">
        <v>113</v>
      </c>
      <c r="AW2692" t="s">
        <v>343</v>
      </c>
      <c r="BY2692" t="s">
        <v>342</v>
      </c>
      <c r="EQ2692">
        <v>251121</v>
      </c>
      <c r="ER2692" t="s">
        <v>7346</v>
      </c>
      <c r="EV2692">
        <v>17287172</v>
      </c>
      <c r="EW2692">
        <v>928</v>
      </c>
      <c r="EX2692">
        <v>217661</v>
      </c>
      <c r="EY2692" t="s">
        <v>7347</v>
      </c>
      <c r="EZ2692">
        <v>1</v>
      </c>
      <c r="FC2692">
        <v>95368</v>
      </c>
      <c r="FD2692" t="s">
        <v>953</v>
      </c>
    </row>
    <row r="2693" spans="1:160" x14ac:dyDescent="0.3">
      <c r="A2693" t="str">
        <f>VLOOKUP(B2693,Table2[],3,FALSE)</f>
        <v>Digital</v>
      </c>
      <c r="B2693" t="str">
        <f>IF(OR(ISNUMBER(FIND("QVC",Z2693)),ISNUMBER(FIND("QVC",AL2693))),"QVC",IF(OR(ISNUMBER(FIND("NCO",H2693)),ISNUMBER(FIND("NCO",Y2693))), "NCO", IF(AL2693="consumer","PMD.com",VLOOKUP(LEFT(H2693,2),Tables!$E$1:$F$11,2,FALSE))))</f>
        <v>PMD.com</v>
      </c>
      <c r="C2693">
        <f t="shared" si="126"/>
        <v>950003</v>
      </c>
      <c r="D2693">
        <f t="shared" si="127"/>
        <v>1</v>
      </c>
      <c r="E2693" t="str">
        <f t="shared" ca="1" si="128"/>
        <v>shifted orders shipped</v>
      </c>
      <c r="F2693" t="s">
        <v>3539</v>
      </c>
      <c r="G2693" t="s">
        <v>335</v>
      </c>
      <c r="H2693" t="s">
        <v>7342</v>
      </c>
      <c r="I2693" s="6">
        <v>44007.5153587963</v>
      </c>
      <c r="J2693" t="s">
        <v>16</v>
      </c>
      <c r="K2693" s="6">
        <v>44013.401782407411</v>
      </c>
      <c r="M2693" t="s">
        <v>7343</v>
      </c>
      <c r="N2693" t="s">
        <v>7344</v>
      </c>
      <c r="Q2693" t="s">
        <v>417</v>
      </c>
      <c r="R2693" t="s">
        <v>376</v>
      </c>
      <c r="S2693">
        <v>78737</v>
      </c>
      <c r="T2693" t="s">
        <v>338</v>
      </c>
      <c r="U2693" t="s">
        <v>530</v>
      </c>
      <c r="W2693" t="s">
        <v>7345</v>
      </c>
      <c r="Z2693" t="s">
        <v>7343</v>
      </c>
      <c r="AA2693" t="s">
        <v>7344</v>
      </c>
      <c r="AD2693" t="s">
        <v>417</v>
      </c>
      <c r="AE2693" t="s">
        <v>376</v>
      </c>
      <c r="AF2693">
        <v>78737</v>
      </c>
      <c r="AG2693" t="s">
        <v>338</v>
      </c>
      <c r="AH2693" t="s">
        <v>530</v>
      </c>
      <c r="AJ2693" t="s">
        <v>7345</v>
      </c>
      <c r="AL2693" t="s">
        <v>339</v>
      </c>
      <c r="AM2693">
        <v>1</v>
      </c>
      <c r="AN2693">
        <v>1</v>
      </c>
      <c r="AO2693">
        <v>6951</v>
      </c>
      <c r="AQ2693">
        <v>126453</v>
      </c>
      <c r="AR2693">
        <v>950003</v>
      </c>
      <c r="AT2693" t="s">
        <v>917</v>
      </c>
      <c r="BY2693" t="s">
        <v>342</v>
      </c>
      <c r="EQ2693">
        <v>244216</v>
      </c>
      <c r="ER2693" t="s">
        <v>7346</v>
      </c>
      <c r="EV2693">
        <v>17287172</v>
      </c>
      <c r="EW2693">
        <v>928</v>
      </c>
      <c r="EX2693">
        <v>217661</v>
      </c>
      <c r="EY2693" t="s">
        <v>7347</v>
      </c>
      <c r="EZ2693">
        <v>1</v>
      </c>
      <c r="FC2693">
        <v>95368</v>
      </c>
      <c r="FD2693" t="s">
        <v>953</v>
      </c>
    </row>
    <row r="2694" spans="1:160" x14ac:dyDescent="0.3">
      <c r="A2694" t="str">
        <f>VLOOKUP(B2694,Table2[],3,FALSE)</f>
        <v>Digital</v>
      </c>
      <c r="B2694" t="str">
        <f>IF(OR(ISNUMBER(FIND("QVC",Z2694)),ISNUMBER(FIND("QVC",AL2694))),"QVC",IF(OR(ISNUMBER(FIND("NCO",H2694)),ISNUMBER(FIND("NCO",Y2694))), "NCO", IF(AL2694="consumer","PMD.com",VLOOKUP(LEFT(H2694,2),Tables!$E$1:$F$11,2,FALSE))))</f>
        <v>PMD.com</v>
      </c>
      <c r="C2694">
        <f t="shared" si="126"/>
        <v>552101</v>
      </c>
      <c r="D2694">
        <f t="shared" si="127"/>
        <v>1</v>
      </c>
      <c r="E2694" t="str">
        <f t="shared" ca="1" si="128"/>
        <v>shifted orders shipped</v>
      </c>
      <c r="F2694" t="s">
        <v>3539</v>
      </c>
      <c r="G2694" t="s">
        <v>335</v>
      </c>
      <c r="H2694" t="s">
        <v>7342</v>
      </c>
      <c r="I2694" s="6">
        <v>44007.5153587963</v>
      </c>
      <c r="J2694" t="s">
        <v>16</v>
      </c>
      <c r="K2694" s="6">
        <v>44013.401782407411</v>
      </c>
      <c r="M2694" t="s">
        <v>7343</v>
      </c>
      <c r="N2694" t="s">
        <v>7344</v>
      </c>
      <c r="Q2694" t="s">
        <v>417</v>
      </c>
      <c r="R2694" t="s">
        <v>376</v>
      </c>
      <c r="S2694">
        <v>78737</v>
      </c>
      <c r="T2694" t="s">
        <v>338</v>
      </c>
      <c r="U2694" t="s">
        <v>530</v>
      </c>
      <c r="W2694" t="s">
        <v>7345</v>
      </c>
      <c r="Z2694" t="s">
        <v>7343</v>
      </c>
      <c r="AA2694" t="s">
        <v>7344</v>
      </c>
      <c r="AD2694" t="s">
        <v>417</v>
      </c>
      <c r="AE2694" t="s">
        <v>376</v>
      </c>
      <c r="AF2694">
        <v>78737</v>
      </c>
      <c r="AG2694" t="s">
        <v>338</v>
      </c>
      <c r="AH2694" t="s">
        <v>530</v>
      </c>
      <c r="AJ2694" t="s">
        <v>7345</v>
      </c>
      <c r="AL2694" t="s">
        <v>339</v>
      </c>
      <c r="AM2694">
        <v>1</v>
      </c>
      <c r="AN2694">
        <v>1</v>
      </c>
      <c r="AO2694">
        <v>3241</v>
      </c>
      <c r="AQ2694">
        <v>124623</v>
      </c>
      <c r="AR2694">
        <v>552101</v>
      </c>
      <c r="AS2694" t="s">
        <v>166</v>
      </c>
      <c r="AT2694" t="s">
        <v>167</v>
      </c>
      <c r="AW2694" t="s">
        <v>340</v>
      </c>
      <c r="AX2694" t="s">
        <v>340</v>
      </c>
      <c r="AY2694" t="s">
        <v>382</v>
      </c>
      <c r="AZ2694" t="s">
        <v>471</v>
      </c>
      <c r="BY2694" t="s">
        <v>342</v>
      </c>
      <c r="EQ2694">
        <v>240933</v>
      </c>
      <c r="ER2694" t="s">
        <v>7346</v>
      </c>
      <c r="EV2694">
        <v>17287172</v>
      </c>
      <c r="EW2694">
        <v>928</v>
      </c>
      <c r="EX2694">
        <v>217661</v>
      </c>
      <c r="EY2694" t="s">
        <v>7347</v>
      </c>
      <c r="EZ2694">
        <v>1</v>
      </c>
      <c r="FC2694">
        <v>552101</v>
      </c>
      <c r="FD2694" t="s">
        <v>167</v>
      </c>
    </row>
    <row r="2695" spans="1:160" x14ac:dyDescent="0.3">
      <c r="A2695" t="str">
        <f>VLOOKUP(B2695,Table2[],3,FALSE)</f>
        <v>Digital</v>
      </c>
      <c r="B2695" t="str">
        <f>IF(OR(ISNUMBER(FIND("QVC",Z2695)),ISNUMBER(FIND("QVC",AL2695))),"QVC",IF(OR(ISNUMBER(FIND("NCO",H2695)),ISNUMBER(FIND("NCO",Y2695))), "NCO", IF(AL2695="consumer","PMD.com",VLOOKUP(LEFT(H2695,2),Tables!$E$1:$F$11,2,FALSE))))</f>
        <v>PMD.com</v>
      </c>
      <c r="C2695">
        <f t="shared" si="126"/>
        <v>55090001</v>
      </c>
      <c r="D2695">
        <f t="shared" si="127"/>
        <v>1</v>
      </c>
      <c r="E2695" t="str">
        <f t="shared" ca="1" si="128"/>
        <v>shifted orders shipped</v>
      </c>
      <c r="F2695" t="s">
        <v>3539</v>
      </c>
      <c r="G2695" t="s">
        <v>335</v>
      </c>
      <c r="H2695" t="s">
        <v>7342</v>
      </c>
      <c r="I2695" s="6">
        <v>44007.5153587963</v>
      </c>
      <c r="J2695" t="s">
        <v>16</v>
      </c>
      <c r="K2695" s="6">
        <v>44013.401782407411</v>
      </c>
      <c r="M2695" t="s">
        <v>7343</v>
      </c>
      <c r="N2695" t="s">
        <v>7344</v>
      </c>
      <c r="Q2695" t="s">
        <v>417</v>
      </c>
      <c r="R2695" t="s">
        <v>376</v>
      </c>
      <c r="S2695">
        <v>78737</v>
      </c>
      <c r="T2695" t="s">
        <v>338</v>
      </c>
      <c r="U2695" t="s">
        <v>530</v>
      </c>
      <c r="W2695" t="s">
        <v>7345</v>
      </c>
      <c r="Z2695" t="s">
        <v>7343</v>
      </c>
      <c r="AA2695" t="s">
        <v>7344</v>
      </c>
      <c r="AD2695" t="s">
        <v>417</v>
      </c>
      <c r="AE2695" t="s">
        <v>376</v>
      </c>
      <c r="AF2695">
        <v>78737</v>
      </c>
      <c r="AG2695" t="s">
        <v>338</v>
      </c>
      <c r="AH2695" t="s">
        <v>530</v>
      </c>
      <c r="AJ2695" t="s">
        <v>7345</v>
      </c>
      <c r="AL2695" t="s">
        <v>339</v>
      </c>
      <c r="AM2695">
        <v>1</v>
      </c>
      <c r="AN2695">
        <v>1</v>
      </c>
      <c r="AO2695">
        <v>5013</v>
      </c>
      <c r="AQ2695">
        <v>124478</v>
      </c>
      <c r="AR2695">
        <v>55090001</v>
      </c>
      <c r="AS2695" t="s">
        <v>995</v>
      </c>
      <c r="AT2695" t="s">
        <v>165</v>
      </c>
      <c r="AW2695" t="s">
        <v>340</v>
      </c>
      <c r="AX2695" t="s">
        <v>340</v>
      </c>
      <c r="AY2695" t="s">
        <v>382</v>
      </c>
      <c r="AZ2695">
        <v>0</v>
      </c>
      <c r="BY2695" t="s">
        <v>342</v>
      </c>
      <c r="EQ2695">
        <v>251219</v>
      </c>
      <c r="ER2695" t="s">
        <v>7346</v>
      </c>
      <c r="EV2695">
        <v>17287172</v>
      </c>
      <c r="EW2695">
        <v>928</v>
      </c>
      <c r="EX2695">
        <v>217661</v>
      </c>
      <c r="EY2695" t="s">
        <v>7347</v>
      </c>
      <c r="EZ2695">
        <v>1</v>
      </c>
      <c r="FC2695">
        <v>55090001</v>
      </c>
      <c r="FD2695" t="s">
        <v>165</v>
      </c>
    </row>
    <row r="2696" spans="1:160" x14ac:dyDescent="0.3">
      <c r="A2696" t="str">
        <f>VLOOKUP(B2696,Table2[],3,FALSE)</f>
        <v>Digital</v>
      </c>
      <c r="B2696" t="str">
        <f>IF(OR(ISNUMBER(FIND("QVC",Z2696)),ISNUMBER(FIND("QVC",AL2696))),"QVC",IF(OR(ISNUMBER(FIND("NCO",H2696)),ISNUMBER(FIND("NCO",Y2696))), "NCO", IF(AL2696="consumer","PMD.com",VLOOKUP(LEFT(H2696,2),Tables!$E$1:$F$11,2,FALSE))))</f>
        <v>PMD.com</v>
      </c>
      <c r="C2696">
        <f t="shared" si="126"/>
        <v>5342</v>
      </c>
      <c r="D2696">
        <f t="shared" si="127"/>
        <v>1</v>
      </c>
      <c r="E2696" t="str">
        <f t="shared" ca="1" si="128"/>
        <v>shifted orders shipped</v>
      </c>
      <c r="F2696" t="s">
        <v>3539</v>
      </c>
      <c r="G2696" t="s">
        <v>335</v>
      </c>
      <c r="H2696" t="s">
        <v>7342</v>
      </c>
      <c r="I2696" s="6">
        <v>44007.5153587963</v>
      </c>
      <c r="J2696" t="s">
        <v>16</v>
      </c>
      <c r="K2696" s="6">
        <v>44013.401782407411</v>
      </c>
      <c r="M2696" t="s">
        <v>7343</v>
      </c>
      <c r="N2696" t="s">
        <v>7344</v>
      </c>
      <c r="Q2696" t="s">
        <v>417</v>
      </c>
      <c r="R2696" t="s">
        <v>376</v>
      </c>
      <c r="S2696">
        <v>78737</v>
      </c>
      <c r="T2696" t="s">
        <v>338</v>
      </c>
      <c r="U2696" t="s">
        <v>530</v>
      </c>
      <c r="W2696" t="s">
        <v>7345</v>
      </c>
      <c r="Z2696" t="s">
        <v>7343</v>
      </c>
      <c r="AA2696" t="s">
        <v>7344</v>
      </c>
      <c r="AD2696" t="s">
        <v>417</v>
      </c>
      <c r="AE2696" t="s">
        <v>376</v>
      </c>
      <c r="AF2696">
        <v>78737</v>
      </c>
      <c r="AG2696" t="s">
        <v>338</v>
      </c>
      <c r="AH2696" t="s">
        <v>530</v>
      </c>
      <c r="AJ2696" t="s">
        <v>7345</v>
      </c>
      <c r="AL2696" t="s">
        <v>339</v>
      </c>
      <c r="AM2696">
        <v>1</v>
      </c>
      <c r="AN2696">
        <v>1</v>
      </c>
      <c r="AO2696">
        <v>13280</v>
      </c>
      <c r="AQ2696">
        <v>123849</v>
      </c>
      <c r="AR2696">
        <v>5342</v>
      </c>
      <c r="AS2696" t="s">
        <v>1867</v>
      </c>
      <c r="AT2696" t="s">
        <v>149</v>
      </c>
      <c r="AW2696" t="s">
        <v>340</v>
      </c>
      <c r="AX2696" t="s">
        <v>340</v>
      </c>
      <c r="AY2696" t="s">
        <v>345</v>
      </c>
      <c r="AZ2696" t="s">
        <v>346</v>
      </c>
      <c r="BY2696" t="s">
        <v>342</v>
      </c>
      <c r="EQ2696">
        <v>244853</v>
      </c>
      <c r="ER2696" t="s">
        <v>7346</v>
      </c>
      <c r="EV2696">
        <v>17287172</v>
      </c>
      <c r="EW2696">
        <v>928</v>
      </c>
      <c r="EX2696">
        <v>217661</v>
      </c>
      <c r="EY2696" t="s">
        <v>7347</v>
      </c>
      <c r="EZ2696">
        <v>1</v>
      </c>
      <c r="FC2696">
        <v>5342</v>
      </c>
      <c r="FD2696" t="s">
        <v>149</v>
      </c>
    </row>
    <row r="2697" spans="1:160" x14ac:dyDescent="0.3">
      <c r="A2697" t="str">
        <f>VLOOKUP(B2697,Table2[],3,FALSE)</f>
        <v>Digital</v>
      </c>
      <c r="B2697" t="str">
        <f>IF(OR(ISNUMBER(FIND("QVC",Z2697)),ISNUMBER(FIND("QVC",AL2697))),"QVC",IF(OR(ISNUMBER(FIND("NCO",H2697)),ISNUMBER(FIND("NCO",Y2697))), "NCO", IF(AL2697="consumer","PMD.com",VLOOKUP(LEFT(H2697,2),Tables!$E$1:$F$11,2,FALSE))))</f>
        <v>PMD.com</v>
      </c>
      <c r="C2697">
        <f t="shared" si="126"/>
        <v>53930001</v>
      </c>
      <c r="D2697">
        <f t="shared" si="127"/>
        <v>1</v>
      </c>
      <c r="E2697" t="str">
        <f t="shared" ca="1" si="128"/>
        <v>shifted orders shipped</v>
      </c>
      <c r="F2697" t="s">
        <v>3539</v>
      </c>
      <c r="G2697" t="s">
        <v>335</v>
      </c>
      <c r="H2697" t="s">
        <v>7342</v>
      </c>
      <c r="I2697" s="6">
        <v>44007.5153587963</v>
      </c>
      <c r="J2697" t="s">
        <v>16</v>
      </c>
      <c r="K2697" s="6">
        <v>44013.401782407411</v>
      </c>
      <c r="M2697" t="s">
        <v>7343</v>
      </c>
      <c r="N2697" t="s">
        <v>7344</v>
      </c>
      <c r="Q2697" t="s">
        <v>417</v>
      </c>
      <c r="R2697" t="s">
        <v>376</v>
      </c>
      <c r="S2697">
        <v>78737</v>
      </c>
      <c r="T2697" t="s">
        <v>338</v>
      </c>
      <c r="U2697" t="s">
        <v>530</v>
      </c>
      <c r="W2697" t="s">
        <v>7345</v>
      </c>
      <c r="Z2697" t="s">
        <v>7343</v>
      </c>
      <c r="AA2697" t="s">
        <v>7344</v>
      </c>
      <c r="AD2697" t="s">
        <v>417</v>
      </c>
      <c r="AE2697" t="s">
        <v>376</v>
      </c>
      <c r="AF2697">
        <v>78737</v>
      </c>
      <c r="AG2697" t="s">
        <v>338</v>
      </c>
      <c r="AH2697" t="s">
        <v>530</v>
      </c>
      <c r="AJ2697" t="s">
        <v>7345</v>
      </c>
      <c r="AL2697" t="s">
        <v>339</v>
      </c>
      <c r="AM2697">
        <v>1</v>
      </c>
      <c r="AN2697">
        <v>1</v>
      </c>
      <c r="AO2697">
        <v>12017</v>
      </c>
      <c r="AQ2697">
        <v>124469</v>
      </c>
      <c r="AR2697">
        <v>53930001</v>
      </c>
      <c r="AS2697">
        <v>9000000</v>
      </c>
      <c r="AT2697" t="s">
        <v>44</v>
      </c>
      <c r="AW2697" t="s">
        <v>343</v>
      </c>
      <c r="BY2697" t="s">
        <v>342</v>
      </c>
      <c r="EQ2697">
        <v>243405</v>
      </c>
      <c r="ER2697" t="s">
        <v>7346</v>
      </c>
      <c r="EV2697">
        <v>17287172</v>
      </c>
      <c r="EW2697">
        <v>928</v>
      </c>
      <c r="EX2697">
        <v>217661</v>
      </c>
      <c r="EY2697" t="s">
        <v>7347</v>
      </c>
      <c r="EZ2697">
        <v>1</v>
      </c>
      <c r="FC2697">
        <v>95368</v>
      </c>
      <c r="FD2697" t="s">
        <v>953</v>
      </c>
    </row>
    <row r="2698" spans="1:160" x14ac:dyDescent="0.3">
      <c r="A2698" t="str">
        <f>VLOOKUP(B2698,Table2[],3,FALSE)</f>
        <v>Digital</v>
      </c>
      <c r="B2698" t="str">
        <f>IF(OR(ISNUMBER(FIND("QVC",Z2698)),ISNUMBER(FIND("QVC",AL2698))),"QVC",IF(OR(ISNUMBER(FIND("NCO",H2698)),ISNUMBER(FIND("NCO",Y2698))), "NCO", IF(AL2698="consumer","PMD.com",VLOOKUP(LEFT(H2698,2),Tables!$E$1:$F$11,2,FALSE))))</f>
        <v>PMD.com</v>
      </c>
      <c r="C2698">
        <f t="shared" si="126"/>
        <v>51090030</v>
      </c>
      <c r="D2698">
        <f t="shared" si="127"/>
        <v>1</v>
      </c>
      <c r="E2698" t="str">
        <f t="shared" ca="1" si="128"/>
        <v>shifted orders shipped</v>
      </c>
      <c r="F2698" t="s">
        <v>3539</v>
      </c>
      <c r="G2698" t="s">
        <v>335</v>
      </c>
      <c r="H2698" t="s">
        <v>7354</v>
      </c>
      <c r="I2698" s="6">
        <v>44012.860127314816</v>
      </c>
      <c r="J2698" t="s">
        <v>16</v>
      </c>
      <c r="K2698" s="6">
        <v>44013.401956018519</v>
      </c>
      <c r="M2698" t="s">
        <v>7355</v>
      </c>
      <c r="N2698" t="s">
        <v>6852</v>
      </c>
      <c r="Q2698" t="s">
        <v>733</v>
      </c>
      <c r="R2698" t="s">
        <v>409</v>
      </c>
      <c r="S2698" t="s">
        <v>6853</v>
      </c>
      <c r="T2698" t="s">
        <v>338</v>
      </c>
      <c r="U2698" t="s">
        <v>530</v>
      </c>
      <c r="W2698" t="s">
        <v>7356</v>
      </c>
      <c r="Z2698" t="s">
        <v>7355</v>
      </c>
      <c r="AA2698" t="s">
        <v>6852</v>
      </c>
      <c r="AD2698" t="s">
        <v>733</v>
      </c>
      <c r="AE2698" t="s">
        <v>409</v>
      </c>
      <c r="AF2698" t="s">
        <v>6853</v>
      </c>
      <c r="AG2698" t="s">
        <v>338</v>
      </c>
      <c r="AH2698" t="s">
        <v>530</v>
      </c>
      <c r="AJ2698" t="s">
        <v>7356</v>
      </c>
      <c r="AL2698" t="s">
        <v>339</v>
      </c>
      <c r="AM2698">
        <v>1</v>
      </c>
      <c r="AN2698">
        <v>1</v>
      </c>
      <c r="AO2698">
        <v>6688</v>
      </c>
      <c r="AQ2698">
        <v>125960</v>
      </c>
      <c r="AR2698">
        <v>51090030</v>
      </c>
      <c r="AS2698" t="s">
        <v>3043</v>
      </c>
      <c r="AT2698" t="s">
        <v>628</v>
      </c>
      <c r="AW2698" t="s">
        <v>343</v>
      </c>
      <c r="BY2698" t="s">
        <v>342</v>
      </c>
      <c r="BZ2698" t="b">
        <v>0</v>
      </c>
      <c r="EQ2698">
        <v>243047</v>
      </c>
      <c r="ER2698" t="s">
        <v>7357</v>
      </c>
      <c r="EV2698">
        <v>17287826</v>
      </c>
      <c r="EW2698">
        <v>928</v>
      </c>
      <c r="EX2698">
        <v>221123</v>
      </c>
      <c r="EY2698" t="s">
        <v>7358</v>
      </c>
      <c r="EZ2698">
        <v>1</v>
      </c>
      <c r="FC2698">
        <v>95385</v>
      </c>
      <c r="FD2698" t="s">
        <v>3531</v>
      </c>
    </row>
    <row r="2699" spans="1:160" x14ac:dyDescent="0.3">
      <c r="A2699" t="str">
        <f>VLOOKUP(B2699,Table2[],3,FALSE)</f>
        <v>Digital</v>
      </c>
      <c r="B2699" t="str">
        <f>IF(OR(ISNUMBER(FIND("QVC",Z2699)),ISNUMBER(FIND("QVC",AL2699))),"QVC",IF(OR(ISNUMBER(FIND("NCO",H2699)),ISNUMBER(FIND("NCO",Y2699))), "NCO", IF(AL2699="consumer","PMD.com",VLOOKUP(LEFT(H2699,2),Tables!$E$1:$F$11,2,FALSE))))</f>
        <v>PMD.com</v>
      </c>
      <c r="C2699">
        <f t="shared" si="126"/>
        <v>52430001</v>
      </c>
      <c r="D2699">
        <f t="shared" si="127"/>
        <v>1</v>
      </c>
      <c r="E2699" t="str">
        <f t="shared" ca="1" si="128"/>
        <v>shifted orders shipped</v>
      </c>
      <c r="F2699" t="s">
        <v>3539</v>
      </c>
      <c r="G2699" t="s">
        <v>335</v>
      </c>
      <c r="H2699" t="s">
        <v>7354</v>
      </c>
      <c r="I2699" s="6">
        <v>44012.860127314816</v>
      </c>
      <c r="J2699" t="s">
        <v>16</v>
      </c>
      <c r="K2699" s="6">
        <v>44013.401956018519</v>
      </c>
      <c r="M2699" t="s">
        <v>7355</v>
      </c>
      <c r="N2699" t="s">
        <v>6852</v>
      </c>
      <c r="Q2699" t="s">
        <v>733</v>
      </c>
      <c r="R2699" t="s">
        <v>409</v>
      </c>
      <c r="S2699" t="s">
        <v>6853</v>
      </c>
      <c r="T2699" t="s">
        <v>338</v>
      </c>
      <c r="U2699" t="s">
        <v>530</v>
      </c>
      <c r="W2699" t="s">
        <v>7356</v>
      </c>
      <c r="Z2699" t="s">
        <v>7355</v>
      </c>
      <c r="AA2699" t="s">
        <v>6852</v>
      </c>
      <c r="AD2699" t="s">
        <v>733</v>
      </c>
      <c r="AE2699" t="s">
        <v>409</v>
      </c>
      <c r="AF2699" t="s">
        <v>6853</v>
      </c>
      <c r="AG2699" t="s">
        <v>338</v>
      </c>
      <c r="AH2699" t="s">
        <v>530</v>
      </c>
      <c r="AJ2699" t="s">
        <v>7356</v>
      </c>
      <c r="AL2699" t="s">
        <v>339</v>
      </c>
      <c r="AM2699">
        <v>1</v>
      </c>
      <c r="AN2699">
        <v>1</v>
      </c>
      <c r="AO2699">
        <v>12063</v>
      </c>
      <c r="AQ2699">
        <v>127155</v>
      </c>
      <c r="AR2699">
        <v>52430001</v>
      </c>
      <c r="AS2699" t="s">
        <v>927</v>
      </c>
      <c r="AT2699" t="s">
        <v>75</v>
      </c>
      <c r="AW2699" t="s">
        <v>340</v>
      </c>
      <c r="AX2699" t="s">
        <v>340</v>
      </c>
      <c r="AY2699" t="s">
        <v>357</v>
      </c>
      <c r="AZ2699" t="s">
        <v>363</v>
      </c>
      <c r="BY2699" t="s">
        <v>342</v>
      </c>
      <c r="EQ2699">
        <v>249990</v>
      </c>
      <c r="ER2699" t="s">
        <v>7357</v>
      </c>
      <c r="EV2699">
        <v>17287826</v>
      </c>
      <c r="EW2699">
        <v>928</v>
      </c>
      <c r="EX2699">
        <v>221123</v>
      </c>
      <c r="EY2699" t="s">
        <v>7358</v>
      </c>
      <c r="EZ2699">
        <v>1</v>
      </c>
      <c r="FC2699">
        <v>95385</v>
      </c>
      <c r="FD2699" t="s">
        <v>3531</v>
      </c>
    </row>
    <row r="2700" spans="1:160" x14ac:dyDescent="0.3">
      <c r="A2700" t="str">
        <f>VLOOKUP(B2700,Table2[],3,FALSE)</f>
        <v>Digital</v>
      </c>
      <c r="B2700" t="str">
        <f>IF(OR(ISNUMBER(FIND("QVC",Z2700)),ISNUMBER(FIND("QVC",AL2700))),"QVC",IF(OR(ISNUMBER(FIND("NCO",H2700)),ISNUMBER(FIND("NCO",Y2700))), "NCO", IF(AL2700="consumer","PMD.com",VLOOKUP(LEFT(H2700,2),Tables!$E$1:$F$11,2,FALSE))))</f>
        <v>PMD.com</v>
      </c>
      <c r="C2700">
        <f t="shared" ref="C2700:C2763" si="129">AR2700</f>
        <v>53200001</v>
      </c>
      <c r="D2700">
        <f t="shared" ref="D2700:D2763" si="130">AN2700</f>
        <v>1</v>
      </c>
      <c r="E2700" t="str">
        <f t="shared" ca="1" si="128"/>
        <v>shifted orders shipped</v>
      </c>
      <c r="F2700" t="s">
        <v>3539</v>
      </c>
      <c r="G2700" t="s">
        <v>335</v>
      </c>
      <c r="H2700" t="s">
        <v>7359</v>
      </c>
      <c r="I2700" s="6">
        <v>44012.200092592589</v>
      </c>
      <c r="J2700" t="s">
        <v>16</v>
      </c>
      <c r="K2700" s="6">
        <v>44013.401956018519</v>
      </c>
      <c r="M2700" t="s">
        <v>7360</v>
      </c>
      <c r="N2700" t="s">
        <v>7361</v>
      </c>
      <c r="Q2700" t="s">
        <v>2293</v>
      </c>
      <c r="R2700" t="s">
        <v>365</v>
      </c>
      <c r="S2700">
        <v>91701</v>
      </c>
      <c r="T2700" t="s">
        <v>338</v>
      </c>
      <c r="U2700" t="s">
        <v>530</v>
      </c>
      <c r="W2700" t="s">
        <v>7362</v>
      </c>
      <c r="Z2700" t="s">
        <v>7360</v>
      </c>
      <c r="AA2700" t="s">
        <v>7361</v>
      </c>
      <c r="AD2700" t="s">
        <v>2293</v>
      </c>
      <c r="AE2700" t="s">
        <v>365</v>
      </c>
      <c r="AF2700">
        <v>91701</v>
      </c>
      <c r="AG2700" t="s">
        <v>338</v>
      </c>
      <c r="AH2700" t="s">
        <v>530</v>
      </c>
      <c r="AJ2700" t="s">
        <v>7362</v>
      </c>
      <c r="AL2700" t="s">
        <v>339</v>
      </c>
      <c r="AM2700">
        <v>1</v>
      </c>
      <c r="AN2700">
        <v>1</v>
      </c>
      <c r="AO2700">
        <v>15189</v>
      </c>
      <c r="AQ2700">
        <v>123906</v>
      </c>
      <c r="AR2700">
        <v>53200001</v>
      </c>
      <c r="AS2700" t="s">
        <v>973</v>
      </c>
      <c r="AT2700" t="s">
        <v>50</v>
      </c>
      <c r="AW2700" t="s">
        <v>340</v>
      </c>
      <c r="AX2700" t="s">
        <v>340</v>
      </c>
      <c r="AY2700" t="s">
        <v>357</v>
      </c>
      <c r="AZ2700" t="s">
        <v>363</v>
      </c>
      <c r="BY2700" t="s">
        <v>342</v>
      </c>
      <c r="EQ2700">
        <v>252156</v>
      </c>
      <c r="ER2700" t="s">
        <v>7363</v>
      </c>
      <c r="EV2700">
        <v>17287225</v>
      </c>
      <c r="EW2700">
        <v>928</v>
      </c>
      <c r="EX2700">
        <v>220789</v>
      </c>
      <c r="EY2700">
        <v>9.2748999964335493E+25</v>
      </c>
      <c r="EZ2700">
        <v>1</v>
      </c>
      <c r="FC2700">
        <v>53200001</v>
      </c>
      <c r="FD2700" t="s">
        <v>50</v>
      </c>
    </row>
    <row r="2701" spans="1:160" x14ac:dyDescent="0.3">
      <c r="A2701" t="str">
        <f>VLOOKUP(B2701,Table2[],3,FALSE)</f>
        <v>Digital</v>
      </c>
      <c r="B2701" t="str">
        <f>IF(OR(ISNUMBER(FIND("QVC",Z2701)),ISNUMBER(FIND("QVC",AL2701))),"QVC",IF(OR(ISNUMBER(FIND("NCO",H2701)),ISNUMBER(FIND("NCO",Y2701))), "NCO", IF(AL2701="consumer","PMD.com",VLOOKUP(LEFT(H2701,2),Tables!$E$1:$F$11,2,FALSE))))</f>
        <v>PMD.com</v>
      </c>
      <c r="C2701">
        <f t="shared" si="129"/>
        <v>53920001</v>
      </c>
      <c r="D2701">
        <f t="shared" si="130"/>
        <v>1</v>
      </c>
      <c r="E2701" t="str">
        <f t="shared" ca="1" si="128"/>
        <v>shifted orders shipped</v>
      </c>
      <c r="F2701" t="s">
        <v>3539</v>
      </c>
      <c r="G2701" t="s">
        <v>335</v>
      </c>
      <c r="H2701" t="s">
        <v>7354</v>
      </c>
      <c r="I2701" s="6">
        <v>44012.860127314816</v>
      </c>
      <c r="J2701" t="s">
        <v>16</v>
      </c>
      <c r="K2701" s="6">
        <v>44013.401956018519</v>
      </c>
      <c r="M2701" t="s">
        <v>7355</v>
      </c>
      <c r="N2701" t="s">
        <v>6852</v>
      </c>
      <c r="Q2701" t="s">
        <v>733</v>
      </c>
      <c r="R2701" t="s">
        <v>409</v>
      </c>
      <c r="S2701" t="s">
        <v>6853</v>
      </c>
      <c r="T2701" t="s">
        <v>338</v>
      </c>
      <c r="U2701" t="s">
        <v>530</v>
      </c>
      <c r="W2701" t="s">
        <v>7356</v>
      </c>
      <c r="Z2701" t="s">
        <v>7355</v>
      </c>
      <c r="AA2701" t="s">
        <v>6852</v>
      </c>
      <c r="AD2701" t="s">
        <v>733</v>
      </c>
      <c r="AE2701" t="s">
        <v>409</v>
      </c>
      <c r="AF2701" t="s">
        <v>6853</v>
      </c>
      <c r="AG2701" t="s">
        <v>338</v>
      </c>
      <c r="AH2701" t="s">
        <v>530</v>
      </c>
      <c r="AJ2701" t="s">
        <v>7356</v>
      </c>
      <c r="AL2701" t="s">
        <v>339</v>
      </c>
      <c r="AM2701">
        <v>1</v>
      </c>
      <c r="AN2701">
        <v>1</v>
      </c>
      <c r="AO2701">
        <v>14899</v>
      </c>
      <c r="AQ2701">
        <v>124468</v>
      </c>
      <c r="AR2701">
        <v>53920001</v>
      </c>
      <c r="AS2701">
        <v>9000000</v>
      </c>
      <c r="AT2701" t="s">
        <v>40</v>
      </c>
      <c r="AW2701" t="s">
        <v>343</v>
      </c>
      <c r="BY2701" t="s">
        <v>342</v>
      </c>
      <c r="EQ2701">
        <v>243396</v>
      </c>
      <c r="ER2701" t="s">
        <v>7357</v>
      </c>
      <c r="EV2701">
        <v>17287826</v>
      </c>
      <c r="EW2701">
        <v>928</v>
      </c>
      <c r="EX2701">
        <v>221123</v>
      </c>
      <c r="EY2701" t="s">
        <v>7358</v>
      </c>
      <c r="EZ2701">
        <v>1</v>
      </c>
      <c r="FC2701">
        <v>95385</v>
      </c>
      <c r="FD2701" t="s">
        <v>3531</v>
      </c>
    </row>
    <row r="2702" spans="1:160" x14ac:dyDescent="0.3">
      <c r="A2702" t="str">
        <f>VLOOKUP(B2702,Table2[],3,FALSE)</f>
        <v>Digital</v>
      </c>
      <c r="B2702" t="str">
        <f>IF(OR(ISNUMBER(FIND("QVC",Z2702)),ISNUMBER(FIND("QVC",AL2702))),"QVC",IF(OR(ISNUMBER(FIND("NCO",H2702)),ISNUMBER(FIND("NCO",Y2702))), "NCO", IF(AL2702="consumer","PMD.com",VLOOKUP(LEFT(H2702,2),Tables!$E$1:$F$11,2,FALSE))))</f>
        <v>PMD.com</v>
      </c>
      <c r="C2702">
        <f t="shared" si="129"/>
        <v>55340001</v>
      </c>
      <c r="D2702">
        <f t="shared" si="130"/>
        <v>1</v>
      </c>
      <c r="E2702" t="str">
        <f t="shared" ca="1" si="128"/>
        <v>shifted orders shipped</v>
      </c>
      <c r="F2702" t="s">
        <v>3539</v>
      </c>
      <c r="G2702" t="s">
        <v>335</v>
      </c>
      <c r="H2702" t="s">
        <v>7348</v>
      </c>
      <c r="I2702" s="6">
        <v>44012.750567129631</v>
      </c>
      <c r="J2702" t="s">
        <v>16</v>
      </c>
      <c r="K2702" s="6">
        <v>44013.401956018519</v>
      </c>
      <c r="M2702" t="s">
        <v>7349</v>
      </c>
      <c r="N2702" t="s">
        <v>7350</v>
      </c>
      <c r="Q2702" t="s">
        <v>2945</v>
      </c>
      <c r="R2702" t="s">
        <v>365</v>
      </c>
      <c r="S2702" t="s">
        <v>7351</v>
      </c>
      <c r="T2702" t="s">
        <v>338</v>
      </c>
      <c r="U2702" t="s">
        <v>530</v>
      </c>
      <c r="W2702" t="s">
        <v>7352</v>
      </c>
      <c r="Z2702" t="s">
        <v>7349</v>
      </c>
      <c r="AA2702" t="s">
        <v>7350</v>
      </c>
      <c r="AD2702" t="s">
        <v>2945</v>
      </c>
      <c r="AE2702" t="s">
        <v>365</v>
      </c>
      <c r="AF2702" t="s">
        <v>7351</v>
      </c>
      <c r="AG2702" t="s">
        <v>338</v>
      </c>
      <c r="AH2702" t="s">
        <v>530</v>
      </c>
      <c r="AJ2702" t="s">
        <v>7352</v>
      </c>
      <c r="AL2702" t="s">
        <v>339</v>
      </c>
      <c r="AM2702">
        <v>1</v>
      </c>
      <c r="AN2702">
        <v>1</v>
      </c>
      <c r="AO2702">
        <v>8241</v>
      </c>
      <c r="AQ2702">
        <v>124480</v>
      </c>
      <c r="AR2702">
        <v>55340001</v>
      </c>
      <c r="AS2702" t="s">
        <v>1955</v>
      </c>
      <c r="AT2702" t="s">
        <v>71</v>
      </c>
      <c r="AW2702" t="s">
        <v>343</v>
      </c>
      <c r="BY2702" t="s">
        <v>342</v>
      </c>
      <c r="EQ2702">
        <v>249139</v>
      </c>
      <c r="ER2702" t="s">
        <v>7353</v>
      </c>
      <c r="EV2702">
        <v>17287784</v>
      </c>
      <c r="EW2702">
        <v>928</v>
      </c>
      <c r="EX2702">
        <v>221081</v>
      </c>
      <c r="EY2702">
        <v>9.2748999964335493E+25</v>
      </c>
      <c r="EZ2702">
        <v>1</v>
      </c>
      <c r="FC2702">
        <v>55340001</v>
      </c>
      <c r="FD2702" t="s">
        <v>71</v>
      </c>
    </row>
    <row r="2703" spans="1:160" x14ac:dyDescent="0.3">
      <c r="A2703" t="str">
        <f>VLOOKUP(B2703,Table2[],3,FALSE)</f>
        <v>Digital</v>
      </c>
      <c r="B2703" t="str">
        <f>IF(OR(ISNUMBER(FIND("QVC",Z2703)),ISNUMBER(FIND("QVC",AL2703))),"QVC",IF(OR(ISNUMBER(FIND("NCO",H2703)),ISNUMBER(FIND("NCO",Y2703))), "NCO", IF(AL2703="consumer","PMD.com",VLOOKUP(LEFT(H2703,2),Tables!$E$1:$F$11,2,FALSE))))</f>
        <v>PMD.com</v>
      </c>
      <c r="C2703">
        <f t="shared" si="129"/>
        <v>5341030</v>
      </c>
      <c r="D2703">
        <f t="shared" si="130"/>
        <v>1</v>
      </c>
      <c r="E2703" t="str">
        <f t="shared" ca="1" si="128"/>
        <v>shifted orders shipped</v>
      </c>
      <c r="F2703" t="s">
        <v>3539</v>
      </c>
      <c r="G2703" t="s">
        <v>335</v>
      </c>
      <c r="H2703" t="s">
        <v>7354</v>
      </c>
      <c r="I2703" s="6">
        <v>44012.860127314816</v>
      </c>
      <c r="J2703" t="s">
        <v>16</v>
      </c>
      <c r="K2703" s="6">
        <v>44013.401956018519</v>
      </c>
      <c r="M2703" t="s">
        <v>7355</v>
      </c>
      <c r="N2703" t="s">
        <v>6852</v>
      </c>
      <c r="Q2703" t="s">
        <v>733</v>
      </c>
      <c r="R2703" t="s">
        <v>409</v>
      </c>
      <c r="S2703" t="s">
        <v>6853</v>
      </c>
      <c r="T2703" t="s">
        <v>338</v>
      </c>
      <c r="U2703" t="s">
        <v>530</v>
      </c>
      <c r="W2703" t="s">
        <v>7356</v>
      </c>
      <c r="Z2703" t="s">
        <v>7355</v>
      </c>
      <c r="AA2703" t="s">
        <v>6852</v>
      </c>
      <c r="AD2703" t="s">
        <v>733</v>
      </c>
      <c r="AE2703" t="s">
        <v>409</v>
      </c>
      <c r="AF2703" t="s">
        <v>6853</v>
      </c>
      <c r="AG2703" t="s">
        <v>338</v>
      </c>
      <c r="AH2703" t="s">
        <v>530</v>
      </c>
      <c r="AJ2703" t="s">
        <v>7356</v>
      </c>
      <c r="AL2703" t="s">
        <v>339</v>
      </c>
      <c r="AM2703">
        <v>1</v>
      </c>
      <c r="AN2703">
        <v>1</v>
      </c>
      <c r="AO2703">
        <v>12859</v>
      </c>
      <c r="AQ2703">
        <v>124642</v>
      </c>
      <c r="AR2703">
        <v>5341030</v>
      </c>
      <c r="AS2703" t="s">
        <v>925</v>
      </c>
      <c r="AT2703" t="s">
        <v>926</v>
      </c>
      <c r="AW2703" t="s">
        <v>366</v>
      </c>
      <c r="AX2703" t="s">
        <v>366</v>
      </c>
      <c r="AY2703" t="s">
        <v>345</v>
      </c>
      <c r="AZ2703" t="s">
        <v>346</v>
      </c>
      <c r="BY2703" t="s">
        <v>342</v>
      </c>
      <c r="EQ2703">
        <v>243275</v>
      </c>
      <c r="ER2703" t="s">
        <v>7357</v>
      </c>
      <c r="EV2703">
        <v>17287826</v>
      </c>
      <c r="EW2703">
        <v>928</v>
      </c>
      <c r="EX2703">
        <v>221123</v>
      </c>
      <c r="EY2703" t="s">
        <v>7358</v>
      </c>
      <c r="EZ2703">
        <v>1</v>
      </c>
      <c r="FC2703">
        <v>95385</v>
      </c>
      <c r="FD2703" t="s">
        <v>3531</v>
      </c>
    </row>
    <row r="2704" spans="1:160" x14ac:dyDescent="0.3">
      <c r="A2704" t="str">
        <f>VLOOKUP(B2704,Table2[],3,FALSE)</f>
        <v>Digital</v>
      </c>
      <c r="B2704" t="str">
        <f>IF(OR(ISNUMBER(FIND("QVC",Z2704)),ISNUMBER(FIND("QVC",AL2704))),"QVC",IF(OR(ISNUMBER(FIND("NCO",H2704)),ISNUMBER(FIND("NCO",Y2704))), "NCO", IF(AL2704="consumer","PMD.com",VLOOKUP(LEFT(H2704,2),Tables!$E$1:$F$11,2,FALSE))))</f>
        <v>PMD.com</v>
      </c>
      <c r="C2704">
        <f t="shared" si="129"/>
        <v>5208</v>
      </c>
      <c r="D2704">
        <f t="shared" si="130"/>
        <v>7</v>
      </c>
      <c r="E2704" t="str">
        <f t="shared" ca="1" si="128"/>
        <v>shifted orders shipped</v>
      </c>
      <c r="F2704" t="s">
        <v>3539</v>
      </c>
      <c r="G2704" t="s">
        <v>335</v>
      </c>
      <c r="H2704" t="s">
        <v>7354</v>
      </c>
      <c r="I2704" s="6">
        <v>44012.860127314816</v>
      </c>
      <c r="J2704" t="s">
        <v>16</v>
      </c>
      <c r="K2704" s="6">
        <v>44013.401956018519</v>
      </c>
      <c r="M2704" t="s">
        <v>7355</v>
      </c>
      <c r="N2704" t="s">
        <v>6852</v>
      </c>
      <c r="Q2704" t="s">
        <v>733</v>
      </c>
      <c r="R2704" t="s">
        <v>409</v>
      </c>
      <c r="S2704" t="s">
        <v>6853</v>
      </c>
      <c r="T2704" t="s">
        <v>338</v>
      </c>
      <c r="U2704" t="s">
        <v>530</v>
      </c>
      <c r="W2704" t="s">
        <v>7356</v>
      </c>
      <c r="Z2704" t="s">
        <v>7355</v>
      </c>
      <c r="AA2704" t="s">
        <v>6852</v>
      </c>
      <c r="AD2704" t="s">
        <v>733</v>
      </c>
      <c r="AE2704" t="s">
        <v>409</v>
      </c>
      <c r="AF2704" t="s">
        <v>6853</v>
      </c>
      <c r="AG2704" t="s">
        <v>338</v>
      </c>
      <c r="AH2704" t="s">
        <v>530</v>
      </c>
      <c r="AJ2704" t="s">
        <v>7356</v>
      </c>
      <c r="AL2704" t="s">
        <v>339</v>
      </c>
      <c r="AM2704">
        <v>7</v>
      </c>
      <c r="AN2704">
        <v>7</v>
      </c>
      <c r="AO2704">
        <v>1406</v>
      </c>
      <c r="AQ2704">
        <v>124008</v>
      </c>
      <c r="AR2704">
        <v>5208</v>
      </c>
      <c r="AS2704" t="s">
        <v>51</v>
      </c>
      <c r="AT2704" t="s">
        <v>52</v>
      </c>
      <c r="AW2704" t="s">
        <v>340</v>
      </c>
      <c r="AX2704" t="s">
        <v>340</v>
      </c>
      <c r="AY2704" t="s">
        <v>419</v>
      </c>
      <c r="AZ2704" t="s">
        <v>420</v>
      </c>
      <c r="BY2704" t="s">
        <v>342</v>
      </c>
      <c r="EQ2704">
        <v>249094</v>
      </c>
      <c r="ER2704" t="s">
        <v>7357</v>
      </c>
      <c r="EV2704">
        <v>17287826</v>
      </c>
      <c r="EW2704">
        <v>928</v>
      </c>
      <c r="EX2704">
        <v>221123</v>
      </c>
      <c r="EY2704" t="s">
        <v>7358</v>
      </c>
      <c r="EZ2704">
        <v>1</v>
      </c>
      <c r="FC2704">
        <v>5208</v>
      </c>
      <c r="FD2704" t="s">
        <v>52</v>
      </c>
    </row>
    <row r="2705" spans="1:160" x14ac:dyDescent="0.3">
      <c r="A2705" t="str">
        <f>VLOOKUP(B2705,Table2[],3,FALSE)</f>
        <v>Digital</v>
      </c>
      <c r="B2705" t="str">
        <f>IF(OR(ISNUMBER(FIND("QVC",Z2705)),ISNUMBER(FIND("QVC",AL2705))),"QVC",IF(OR(ISNUMBER(FIND("NCO",H2705)),ISNUMBER(FIND("NCO",Y2705))), "NCO", IF(AL2705="consumer","PMD.com",VLOOKUP(LEFT(H2705,2),Tables!$E$1:$F$11,2,FALSE))))</f>
        <v>PMD.com</v>
      </c>
      <c r="C2705">
        <f t="shared" si="129"/>
        <v>5522</v>
      </c>
      <c r="D2705">
        <f t="shared" si="130"/>
        <v>1</v>
      </c>
      <c r="E2705" t="str">
        <f t="shared" ca="1" si="128"/>
        <v>shifted orders shipped</v>
      </c>
      <c r="F2705" t="s">
        <v>3539</v>
      </c>
      <c r="G2705" t="s">
        <v>335</v>
      </c>
      <c r="H2705" t="s">
        <v>7364</v>
      </c>
      <c r="I2705" s="6">
        <v>44012.409363425926</v>
      </c>
      <c r="J2705" t="s">
        <v>16</v>
      </c>
      <c r="K2705" s="6">
        <v>44013.402245370373</v>
      </c>
      <c r="M2705" t="s">
        <v>7365</v>
      </c>
      <c r="N2705" t="s">
        <v>7366</v>
      </c>
      <c r="O2705" t="s">
        <v>7367</v>
      </c>
      <c r="Q2705" t="s">
        <v>800</v>
      </c>
      <c r="R2705" t="s">
        <v>460</v>
      </c>
      <c r="S2705">
        <v>40513</v>
      </c>
      <c r="T2705" t="s">
        <v>338</v>
      </c>
      <c r="U2705" t="s">
        <v>530</v>
      </c>
      <c r="W2705" t="s">
        <v>7368</v>
      </c>
      <c r="Z2705" t="s">
        <v>7365</v>
      </c>
      <c r="AA2705" t="s">
        <v>7366</v>
      </c>
      <c r="AB2705" t="s">
        <v>7367</v>
      </c>
      <c r="AD2705" t="s">
        <v>800</v>
      </c>
      <c r="AE2705" t="s">
        <v>460</v>
      </c>
      <c r="AF2705">
        <v>40513</v>
      </c>
      <c r="AG2705" t="s">
        <v>338</v>
      </c>
      <c r="AH2705" t="s">
        <v>530</v>
      </c>
      <c r="AJ2705" t="s">
        <v>7368</v>
      </c>
      <c r="AL2705" t="s">
        <v>339</v>
      </c>
      <c r="AM2705">
        <v>1</v>
      </c>
      <c r="AN2705">
        <v>1</v>
      </c>
      <c r="AO2705">
        <v>5778</v>
      </c>
      <c r="AQ2705">
        <v>124533</v>
      </c>
      <c r="AR2705">
        <v>5522</v>
      </c>
      <c r="AS2705" t="s">
        <v>1745</v>
      </c>
      <c r="AT2705" t="s">
        <v>1256</v>
      </c>
      <c r="AW2705" t="s">
        <v>340</v>
      </c>
      <c r="AX2705" t="s">
        <v>340</v>
      </c>
      <c r="AY2705" t="s">
        <v>382</v>
      </c>
      <c r="AZ2705" t="s">
        <v>1314</v>
      </c>
      <c r="EQ2705">
        <v>252958</v>
      </c>
      <c r="ER2705" t="s">
        <v>7369</v>
      </c>
      <c r="EV2705">
        <v>17287464</v>
      </c>
      <c r="EW2705">
        <v>928</v>
      </c>
      <c r="EX2705">
        <v>220907</v>
      </c>
      <c r="EY2705">
        <v>9.2748999964335493E+25</v>
      </c>
      <c r="EZ2705">
        <v>1</v>
      </c>
      <c r="FC2705">
        <v>5522</v>
      </c>
      <c r="FD2705" t="s">
        <v>1256</v>
      </c>
    </row>
    <row r="2706" spans="1:160" x14ac:dyDescent="0.3">
      <c r="A2706" t="str">
        <f>VLOOKUP(B2706,Table2[],3,FALSE)</f>
        <v>Digital</v>
      </c>
      <c r="B2706" t="str">
        <f>IF(OR(ISNUMBER(FIND("QVC",Z2706)),ISNUMBER(FIND("QVC",AL2706))),"QVC",IF(OR(ISNUMBER(FIND("NCO",H2706)),ISNUMBER(FIND("NCO",Y2706))), "NCO", IF(AL2706="consumer","PMD.com",VLOOKUP(LEFT(H2706,2),Tables!$E$1:$F$11,2,FALSE))))</f>
        <v>PMD.com</v>
      </c>
      <c r="C2706">
        <f t="shared" si="129"/>
        <v>53950001</v>
      </c>
      <c r="D2706">
        <f t="shared" si="130"/>
        <v>1</v>
      </c>
      <c r="E2706" t="str">
        <f t="shared" ca="1" si="128"/>
        <v>shifted orders shipped</v>
      </c>
      <c r="F2706" t="s">
        <v>3539</v>
      </c>
      <c r="G2706" t="s">
        <v>335</v>
      </c>
      <c r="H2706" t="s">
        <v>7370</v>
      </c>
      <c r="I2706" s="6">
        <v>44012.760682870372</v>
      </c>
      <c r="J2706" t="s">
        <v>16</v>
      </c>
      <c r="K2706" s="6">
        <v>44013.402337962965</v>
      </c>
      <c r="M2706" t="s">
        <v>7371</v>
      </c>
      <c r="N2706" t="s">
        <v>7372</v>
      </c>
      <c r="Q2706" t="s">
        <v>1451</v>
      </c>
      <c r="R2706" t="s">
        <v>365</v>
      </c>
      <c r="S2706" t="s">
        <v>7373</v>
      </c>
      <c r="T2706" t="s">
        <v>338</v>
      </c>
      <c r="U2706" t="s">
        <v>530</v>
      </c>
      <c r="W2706" t="s">
        <v>7374</v>
      </c>
      <c r="Z2706" t="s">
        <v>7371</v>
      </c>
      <c r="AA2706" t="s">
        <v>7372</v>
      </c>
      <c r="AD2706" t="s">
        <v>1451</v>
      </c>
      <c r="AE2706" t="s">
        <v>365</v>
      </c>
      <c r="AF2706" t="s">
        <v>7373</v>
      </c>
      <c r="AG2706" t="s">
        <v>338</v>
      </c>
      <c r="AH2706" t="s">
        <v>530</v>
      </c>
      <c r="AJ2706" t="s">
        <v>7374</v>
      </c>
      <c r="AL2706" t="s">
        <v>339</v>
      </c>
      <c r="AM2706">
        <v>1</v>
      </c>
      <c r="AN2706">
        <v>1</v>
      </c>
      <c r="AO2706">
        <v>4566</v>
      </c>
      <c r="AQ2706">
        <v>124471</v>
      </c>
      <c r="AR2706">
        <v>53950001</v>
      </c>
      <c r="AS2706">
        <v>90000</v>
      </c>
      <c r="AT2706" t="s">
        <v>64</v>
      </c>
      <c r="AW2706" t="s">
        <v>343</v>
      </c>
      <c r="BY2706" t="s">
        <v>342</v>
      </c>
      <c r="EQ2706">
        <v>243768</v>
      </c>
      <c r="ER2706" t="s">
        <v>7375</v>
      </c>
      <c r="EV2706">
        <v>17287786</v>
      </c>
      <c r="EW2706">
        <v>928</v>
      </c>
      <c r="EX2706">
        <v>221084</v>
      </c>
      <c r="EY2706">
        <v>9.2748999964335493E+25</v>
      </c>
      <c r="EZ2706">
        <v>1</v>
      </c>
      <c r="FC2706">
        <v>95311</v>
      </c>
      <c r="FD2706" t="s">
        <v>529</v>
      </c>
    </row>
    <row r="2707" spans="1:160" x14ac:dyDescent="0.3">
      <c r="A2707" t="str">
        <f>VLOOKUP(B2707,Table2[],3,FALSE)</f>
        <v>Digital</v>
      </c>
      <c r="B2707" t="str">
        <f>IF(OR(ISNUMBER(FIND("QVC",Z2707)),ISNUMBER(FIND("QVC",AL2707))),"QVC",IF(OR(ISNUMBER(FIND("NCO",H2707)),ISNUMBER(FIND("NCO",Y2707))), "NCO", IF(AL2707="consumer","PMD.com",VLOOKUP(LEFT(H2707,2),Tables!$E$1:$F$11,2,FALSE))))</f>
        <v>PMD.com</v>
      </c>
      <c r="C2707">
        <f t="shared" si="129"/>
        <v>53910001</v>
      </c>
      <c r="D2707">
        <f t="shared" si="130"/>
        <v>1</v>
      </c>
      <c r="E2707" t="str">
        <f t="shared" ca="1" si="128"/>
        <v>shifted orders shipped</v>
      </c>
      <c r="F2707" t="s">
        <v>3539</v>
      </c>
      <c r="G2707" t="s">
        <v>335</v>
      </c>
      <c r="H2707" t="s">
        <v>7370</v>
      </c>
      <c r="I2707" s="6">
        <v>44012.760682870372</v>
      </c>
      <c r="J2707" t="s">
        <v>16</v>
      </c>
      <c r="K2707" s="6">
        <v>44013.402337962965</v>
      </c>
      <c r="M2707" t="s">
        <v>7371</v>
      </c>
      <c r="N2707" t="s">
        <v>7372</v>
      </c>
      <c r="Q2707" t="s">
        <v>1451</v>
      </c>
      <c r="R2707" t="s">
        <v>365</v>
      </c>
      <c r="S2707" t="s">
        <v>7373</v>
      </c>
      <c r="T2707" t="s">
        <v>338</v>
      </c>
      <c r="U2707" t="s">
        <v>530</v>
      </c>
      <c r="W2707" t="s">
        <v>7374</v>
      </c>
      <c r="Z2707" t="s">
        <v>7371</v>
      </c>
      <c r="AA2707" t="s">
        <v>7372</v>
      </c>
      <c r="AD2707" t="s">
        <v>1451</v>
      </c>
      <c r="AE2707" t="s">
        <v>365</v>
      </c>
      <c r="AF2707" t="s">
        <v>7373</v>
      </c>
      <c r="AG2707" t="s">
        <v>338</v>
      </c>
      <c r="AH2707" t="s">
        <v>530</v>
      </c>
      <c r="AJ2707" t="s">
        <v>7374</v>
      </c>
      <c r="AL2707" t="s">
        <v>339</v>
      </c>
      <c r="AM2707">
        <v>1</v>
      </c>
      <c r="AN2707">
        <v>1</v>
      </c>
      <c r="AO2707">
        <v>12050</v>
      </c>
      <c r="AQ2707">
        <v>124467</v>
      </c>
      <c r="AR2707">
        <v>53910001</v>
      </c>
      <c r="AS2707" t="s">
        <v>629</v>
      </c>
      <c r="AT2707" t="s">
        <v>34</v>
      </c>
      <c r="AW2707" t="s">
        <v>343</v>
      </c>
      <c r="BY2707" t="s">
        <v>342</v>
      </c>
      <c r="EQ2707">
        <v>251451</v>
      </c>
      <c r="ER2707" t="s">
        <v>7375</v>
      </c>
      <c r="EV2707">
        <v>17287786</v>
      </c>
      <c r="EW2707">
        <v>928</v>
      </c>
      <c r="EX2707">
        <v>221084</v>
      </c>
      <c r="EY2707">
        <v>9.2748999964335493E+25</v>
      </c>
      <c r="EZ2707">
        <v>1</v>
      </c>
      <c r="FC2707">
        <v>95311</v>
      </c>
      <c r="FD2707" t="s">
        <v>529</v>
      </c>
    </row>
    <row r="2708" spans="1:160" x14ac:dyDescent="0.3">
      <c r="A2708" t="str">
        <f>VLOOKUP(B2708,Table2[],3,FALSE)</f>
        <v>Digital</v>
      </c>
      <c r="B2708" t="str">
        <f>IF(OR(ISNUMBER(FIND("QVC",Z2708)),ISNUMBER(FIND("QVC",AL2708))),"QVC",IF(OR(ISNUMBER(FIND("NCO",H2708)),ISNUMBER(FIND("NCO",Y2708))), "NCO", IF(AL2708="consumer","PMD.com",VLOOKUP(LEFT(H2708,2),Tables!$E$1:$F$11,2,FALSE))))</f>
        <v>PMD.com</v>
      </c>
      <c r="C2708">
        <f t="shared" si="129"/>
        <v>53940001</v>
      </c>
      <c r="D2708">
        <f t="shared" si="130"/>
        <v>1</v>
      </c>
      <c r="E2708" t="str">
        <f t="shared" ca="1" si="128"/>
        <v>shifted orders shipped</v>
      </c>
      <c r="F2708" t="s">
        <v>3539</v>
      </c>
      <c r="G2708" t="s">
        <v>335</v>
      </c>
      <c r="H2708" t="s">
        <v>7370</v>
      </c>
      <c r="I2708" s="6">
        <v>44012.760682870372</v>
      </c>
      <c r="J2708" t="s">
        <v>16</v>
      </c>
      <c r="K2708" s="6">
        <v>44013.402337962965</v>
      </c>
      <c r="M2708" t="s">
        <v>7371</v>
      </c>
      <c r="N2708" t="s">
        <v>7372</v>
      </c>
      <c r="Q2708" t="s">
        <v>1451</v>
      </c>
      <c r="R2708" t="s">
        <v>365</v>
      </c>
      <c r="S2708" t="s">
        <v>7373</v>
      </c>
      <c r="T2708" t="s">
        <v>338</v>
      </c>
      <c r="U2708" t="s">
        <v>530</v>
      </c>
      <c r="W2708" t="s">
        <v>7374</v>
      </c>
      <c r="Z2708" t="s">
        <v>7371</v>
      </c>
      <c r="AA2708" t="s">
        <v>7372</v>
      </c>
      <c r="AD2708" t="s">
        <v>1451</v>
      </c>
      <c r="AE2708" t="s">
        <v>365</v>
      </c>
      <c r="AF2708" t="s">
        <v>7373</v>
      </c>
      <c r="AG2708" t="s">
        <v>338</v>
      </c>
      <c r="AH2708" t="s">
        <v>530</v>
      </c>
      <c r="AJ2708" t="s">
        <v>7374</v>
      </c>
      <c r="AL2708" t="s">
        <v>339</v>
      </c>
      <c r="AM2708">
        <v>1</v>
      </c>
      <c r="AN2708">
        <v>1</v>
      </c>
      <c r="AO2708">
        <v>4924</v>
      </c>
      <c r="AQ2708">
        <v>124470</v>
      </c>
      <c r="AR2708">
        <v>53940001</v>
      </c>
      <c r="AS2708">
        <v>90</v>
      </c>
      <c r="AT2708" t="s">
        <v>130</v>
      </c>
      <c r="AW2708" t="s">
        <v>343</v>
      </c>
      <c r="BY2708" t="s">
        <v>342</v>
      </c>
      <c r="EQ2708">
        <v>243398</v>
      </c>
      <c r="ER2708" t="s">
        <v>7375</v>
      </c>
      <c r="EV2708">
        <v>17287786</v>
      </c>
      <c r="EW2708">
        <v>928</v>
      </c>
      <c r="EX2708">
        <v>221084</v>
      </c>
      <c r="EY2708">
        <v>9.2748999964335493E+25</v>
      </c>
      <c r="EZ2708">
        <v>1</v>
      </c>
      <c r="FC2708">
        <v>95311</v>
      </c>
      <c r="FD2708" t="s">
        <v>529</v>
      </c>
    </row>
    <row r="2709" spans="1:160" x14ac:dyDescent="0.3">
      <c r="A2709" t="str">
        <f>VLOOKUP(B2709,Table2[],3,FALSE)</f>
        <v>Digital</v>
      </c>
      <c r="B2709" t="str">
        <f>IF(OR(ISNUMBER(FIND("QVC",Z2709)),ISNUMBER(FIND("QVC",AL2709))),"QVC",IF(OR(ISNUMBER(FIND("NCO",H2709)),ISNUMBER(FIND("NCO",Y2709))), "NCO", IF(AL2709="consumer","PMD.com",VLOOKUP(LEFT(H2709,2),Tables!$E$1:$F$11,2,FALSE))))</f>
        <v>PMD.com</v>
      </c>
      <c r="C2709">
        <f t="shared" si="129"/>
        <v>5341030</v>
      </c>
      <c r="D2709">
        <f t="shared" si="130"/>
        <v>1</v>
      </c>
      <c r="E2709" t="str">
        <f t="shared" ca="1" si="128"/>
        <v>shifted orders shipped</v>
      </c>
      <c r="F2709" t="s">
        <v>3539</v>
      </c>
      <c r="G2709" t="s">
        <v>335</v>
      </c>
      <c r="H2709" t="s">
        <v>7376</v>
      </c>
      <c r="I2709" s="6">
        <v>44012.86278935185</v>
      </c>
      <c r="J2709" t="s">
        <v>16</v>
      </c>
      <c r="K2709" s="6">
        <v>44013.402442129627</v>
      </c>
      <c r="M2709" t="s">
        <v>7377</v>
      </c>
      <c r="N2709" t="s">
        <v>6852</v>
      </c>
      <c r="Q2709" t="s">
        <v>733</v>
      </c>
      <c r="R2709" t="s">
        <v>409</v>
      </c>
      <c r="S2709" t="s">
        <v>6853</v>
      </c>
      <c r="T2709" t="s">
        <v>338</v>
      </c>
      <c r="U2709" t="s">
        <v>530</v>
      </c>
      <c r="W2709" t="s">
        <v>6854</v>
      </c>
      <c r="Z2709" t="s">
        <v>7377</v>
      </c>
      <c r="AA2709" t="s">
        <v>6852</v>
      </c>
      <c r="AD2709" t="s">
        <v>733</v>
      </c>
      <c r="AE2709" t="s">
        <v>409</v>
      </c>
      <c r="AF2709" t="s">
        <v>6853</v>
      </c>
      <c r="AG2709" t="s">
        <v>338</v>
      </c>
      <c r="AH2709" t="s">
        <v>530</v>
      </c>
      <c r="AJ2709" t="s">
        <v>6854</v>
      </c>
      <c r="AL2709" t="s">
        <v>339</v>
      </c>
      <c r="AM2709">
        <v>1</v>
      </c>
      <c r="AN2709">
        <v>1</v>
      </c>
      <c r="AO2709">
        <v>12859</v>
      </c>
      <c r="AQ2709">
        <v>124642</v>
      </c>
      <c r="AR2709">
        <v>5341030</v>
      </c>
      <c r="AS2709" t="s">
        <v>925</v>
      </c>
      <c r="AT2709" t="s">
        <v>926</v>
      </c>
      <c r="AW2709" t="s">
        <v>366</v>
      </c>
      <c r="AX2709" t="s">
        <v>366</v>
      </c>
      <c r="AY2709" t="s">
        <v>345</v>
      </c>
      <c r="AZ2709" t="s">
        <v>346</v>
      </c>
      <c r="BY2709" t="s">
        <v>342</v>
      </c>
      <c r="EQ2709">
        <v>243275</v>
      </c>
      <c r="ER2709" t="s">
        <v>7378</v>
      </c>
      <c r="EV2709">
        <v>17287829</v>
      </c>
      <c r="EW2709">
        <v>928</v>
      </c>
      <c r="EX2709">
        <v>221126</v>
      </c>
      <c r="EY2709" t="s">
        <v>7379</v>
      </c>
      <c r="EZ2709">
        <v>1</v>
      </c>
      <c r="FC2709">
        <v>95385</v>
      </c>
      <c r="FD2709" t="s">
        <v>3531</v>
      </c>
    </row>
    <row r="2710" spans="1:160" x14ac:dyDescent="0.3">
      <c r="A2710" t="str">
        <f>VLOOKUP(B2710,Table2[],3,FALSE)</f>
        <v>Digital</v>
      </c>
      <c r="B2710" t="str">
        <f>IF(OR(ISNUMBER(FIND("QVC",Z2710)),ISNUMBER(FIND("QVC",AL2710))),"QVC",IF(OR(ISNUMBER(FIND("NCO",H2710)),ISNUMBER(FIND("NCO",Y2710))), "NCO", IF(AL2710="consumer","PMD.com",VLOOKUP(LEFT(H2710,2),Tables!$E$1:$F$11,2,FALSE))))</f>
        <v>PMD.com</v>
      </c>
      <c r="C2710">
        <f t="shared" si="129"/>
        <v>5208</v>
      </c>
      <c r="D2710">
        <f t="shared" si="130"/>
        <v>7</v>
      </c>
      <c r="E2710" t="str">
        <f t="shared" ca="1" si="128"/>
        <v>shifted orders shipped</v>
      </c>
      <c r="F2710" t="s">
        <v>3539</v>
      </c>
      <c r="G2710" t="s">
        <v>335</v>
      </c>
      <c r="H2710" t="s">
        <v>7376</v>
      </c>
      <c r="I2710" s="6">
        <v>44012.86278935185</v>
      </c>
      <c r="J2710" t="s">
        <v>16</v>
      </c>
      <c r="K2710" s="6">
        <v>44013.402442129627</v>
      </c>
      <c r="M2710" t="s">
        <v>7377</v>
      </c>
      <c r="N2710" t="s">
        <v>6852</v>
      </c>
      <c r="Q2710" t="s">
        <v>733</v>
      </c>
      <c r="R2710" t="s">
        <v>409</v>
      </c>
      <c r="S2710" t="s">
        <v>6853</v>
      </c>
      <c r="T2710" t="s">
        <v>338</v>
      </c>
      <c r="U2710" t="s">
        <v>530</v>
      </c>
      <c r="W2710" t="s">
        <v>6854</v>
      </c>
      <c r="Z2710" t="s">
        <v>7377</v>
      </c>
      <c r="AA2710" t="s">
        <v>6852</v>
      </c>
      <c r="AD2710" t="s">
        <v>733</v>
      </c>
      <c r="AE2710" t="s">
        <v>409</v>
      </c>
      <c r="AF2710" t="s">
        <v>6853</v>
      </c>
      <c r="AG2710" t="s">
        <v>338</v>
      </c>
      <c r="AH2710" t="s">
        <v>530</v>
      </c>
      <c r="AJ2710" t="s">
        <v>6854</v>
      </c>
      <c r="AL2710" t="s">
        <v>339</v>
      </c>
      <c r="AM2710">
        <v>7</v>
      </c>
      <c r="AN2710">
        <v>7</v>
      </c>
      <c r="AO2710">
        <v>1406</v>
      </c>
      <c r="AQ2710">
        <v>124008</v>
      </c>
      <c r="AR2710">
        <v>5208</v>
      </c>
      <c r="AS2710" t="s">
        <v>51</v>
      </c>
      <c r="AT2710" t="s">
        <v>52</v>
      </c>
      <c r="AW2710" t="s">
        <v>340</v>
      </c>
      <c r="AX2710" t="s">
        <v>340</v>
      </c>
      <c r="AY2710" t="s">
        <v>419</v>
      </c>
      <c r="AZ2710" t="s">
        <v>420</v>
      </c>
      <c r="BY2710" t="s">
        <v>342</v>
      </c>
      <c r="EQ2710">
        <v>249094</v>
      </c>
      <c r="ER2710" t="s">
        <v>7378</v>
      </c>
      <c r="EV2710">
        <v>17287829</v>
      </c>
      <c r="EW2710">
        <v>928</v>
      </c>
      <c r="EX2710">
        <v>221126</v>
      </c>
      <c r="EY2710" t="s">
        <v>7379</v>
      </c>
      <c r="EZ2710">
        <v>1</v>
      </c>
      <c r="FC2710">
        <v>5208</v>
      </c>
      <c r="FD2710" t="s">
        <v>52</v>
      </c>
    </row>
    <row r="2711" spans="1:160" x14ac:dyDescent="0.3">
      <c r="A2711" t="str">
        <f>VLOOKUP(B2711,Table2[],3,FALSE)</f>
        <v>Digital</v>
      </c>
      <c r="B2711" t="str">
        <f>IF(OR(ISNUMBER(FIND("QVC",Z2711)),ISNUMBER(FIND("QVC",AL2711))),"QVC",IF(OR(ISNUMBER(FIND("NCO",H2711)),ISNUMBER(FIND("NCO",Y2711))), "NCO", IF(AL2711="consumer","PMD.com",VLOOKUP(LEFT(H2711,2),Tables!$E$1:$F$11,2,FALSE))))</f>
        <v>PMD.com</v>
      </c>
      <c r="C2711">
        <f t="shared" si="129"/>
        <v>53920001</v>
      </c>
      <c r="D2711">
        <f t="shared" si="130"/>
        <v>1</v>
      </c>
      <c r="E2711" t="str">
        <f t="shared" ca="1" si="128"/>
        <v>shifted orders shipped</v>
      </c>
      <c r="F2711" t="s">
        <v>3539</v>
      </c>
      <c r="G2711" t="s">
        <v>335</v>
      </c>
      <c r="H2711" t="s">
        <v>7376</v>
      </c>
      <c r="I2711" s="6">
        <v>44012.86278935185</v>
      </c>
      <c r="J2711" t="s">
        <v>16</v>
      </c>
      <c r="K2711" s="6">
        <v>44013.402442129627</v>
      </c>
      <c r="M2711" t="s">
        <v>7377</v>
      </c>
      <c r="N2711" t="s">
        <v>6852</v>
      </c>
      <c r="Q2711" t="s">
        <v>733</v>
      </c>
      <c r="R2711" t="s">
        <v>409</v>
      </c>
      <c r="S2711" t="s">
        <v>6853</v>
      </c>
      <c r="T2711" t="s">
        <v>338</v>
      </c>
      <c r="U2711" t="s">
        <v>530</v>
      </c>
      <c r="W2711" t="s">
        <v>6854</v>
      </c>
      <c r="Z2711" t="s">
        <v>7377</v>
      </c>
      <c r="AA2711" t="s">
        <v>6852</v>
      </c>
      <c r="AD2711" t="s">
        <v>733</v>
      </c>
      <c r="AE2711" t="s">
        <v>409</v>
      </c>
      <c r="AF2711" t="s">
        <v>6853</v>
      </c>
      <c r="AG2711" t="s">
        <v>338</v>
      </c>
      <c r="AH2711" t="s">
        <v>530</v>
      </c>
      <c r="AJ2711" t="s">
        <v>6854</v>
      </c>
      <c r="AL2711" t="s">
        <v>339</v>
      </c>
      <c r="AM2711">
        <v>1</v>
      </c>
      <c r="AN2711">
        <v>1</v>
      </c>
      <c r="AO2711">
        <v>14899</v>
      </c>
      <c r="AQ2711">
        <v>124468</v>
      </c>
      <c r="AR2711">
        <v>53920001</v>
      </c>
      <c r="AS2711">
        <v>9000000</v>
      </c>
      <c r="AT2711" t="s">
        <v>40</v>
      </c>
      <c r="AW2711" t="s">
        <v>343</v>
      </c>
      <c r="BY2711" t="s">
        <v>342</v>
      </c>
      <c r="EQ2711">
        <v>243396</v>
      </c>
      <c r="ER2711" t="s">
        <v>7378</v>
      </c>
      <c r="EV2711">
        <v>17287829</v>
      </c>
      <c r="EW2711">
        <v>928</v>
      </c>
      <c r="EX2711">
        <v>221126</v>
      </c>
      <c r="EY2711" t="s">
        <v>7379</v>
      </c>
      <c r="EZ2711">
        <v>1</v>
      </c>
      <c r="FC2711">
        <v>95385</v>
      </c>
      <c r="FD2711" t="s">
        <v>3531</v>
      </c>
    </row>
    <row r="2712" spans="1:160" x14ac:dyDescent="0.3">
      <c r="A2712" t="str">
        <f>VLOOKUP(B2712,Table2[],3,FALSE)</f>
        <v>Digital</v>
      </c>
      <c r="B2712" t="str">
        <f>IF(OR(ISNUMBER(FIND("QVC",Z2712)),ISNUMBER(FIND("QVC",AL2712))),"QVC",IF(OR(ISNUMBER(FIND("NCO",H2712)),ISNUMBER(FIND("NCO",Y2712))), "NCO", IF(AL2712="consumer","PMD.com",VLOOKUP(LEFT(H2712,2),Tables!$E$1:$F$11,2,FALSE))))</f>
        <v>PMD.com</v>
      </c>
      <c r="C2712">
        <f t="shared" si="129"/>
        <v>52430001</v>
      </c>
      <c r="D2712">
        <f t="shared" si="130"/>
        <v>1</v>
      </c>
      <c r="E2712" t="str">
        <f t="shared" ca="1" si="128"/>
        <v>shifted orders shipped</v>
      </c>
      <c r="F2712" t="s">
        <v>3539</v>
      </c>
      <c r="G2712" t="s">
        <v>335</v>
      </c>
      <c r="H2712" t="s">
        <v>7376</v>
      </c>
      <c r="I2712" s="6">
        <v>44012.86278935185</v>
      </c>
      <c r="J2712" t="s">
        <v>16</v>
      </c>
      <c r="K2712" s="6">
        <v>44013.402442129627</v>
      </c>
      <c r="M2712" t="s">
        <v>7377</v>
      </c>
      <c r="N2712" t="s">
        <v>6852</v>
      </c>
      <c r="Q2712" t="s">
        <v>733</v>
      </c>
      <c r="R2712" t="s">
        <v>409</v>
      </c>
      <c r="S2712" t="s">
        <v>6853</v>
      </c>
      <c r="T2712" t="s">
        <v>338</v>
      </c>
      <c r="U2712" t="s">
        <v>530</v>
      </c>
      <c r="W2712" t="s">
        <v>6854</v>
      </c>
      <c r="Z2712" t="s">
        <v>7377</v>
      </c>
      <c r="AA2712" t="s">
        <v>6852</v>
      </c>
      <c r="AD2712" t="s">
        <v>733</v>
      </c>
      <c r="AE2712" t="s">
        <v>409</v>
      </c>
      <c r="AF2712" t="s">
        <v>6853</v>
      </c>
      <c r="AG2712" t="s">
        <v>338</v>
      </c>
      <c r="AH2712" t="s">
        <v>530</v>
      </c>
      <c r="AJ2712" t="s">
        <v>6854</v>
      </c>
      <c r="AL2712" t="s">
        <v>339</v>
      </c>
      <c r="AM2712">
        <v>1</v>
      </c>
      <c r="AN2712">
        <v>1</v>
      </c>
      <c r="AO2712">
        <v>12063</v>
      </c>
      <c r="AQ2712">
        <v>127155</v>
      </c>
      <c r="AR2712">
        <v>52430001</v>
      </c>
      <c r="AS2712" t="s">
        <v>927</v>
      </c>
      <c r="AT2712" t="s">
        <v>75</v>
      </c>
      <c r="AW2712" t="s">
        <v>340</v>
      </c>
      <c r="AX2712" t="s">
        <v>340</v>
      </c>
      <c r="AY2712" t="s">
        <v>357</v>
      </c>
      <c r="AZ2712" t="s">
        <v>363</v>
      </c>
      <c r="BY2712" t="s">
        <v>342</v>
      </c>
      <c r="EQ2712">
        <v>249990</v>
      </c>
      <c r="ER2712" t="s">
        <v>7378</v>
      </c>
      <c r="EV2712">
        <v>17287829</v>
      </c>
      <c r="EW2712">
        <v>928</v>
      </c>
      <c r="EX2712">
        <v>221126</v>
      </c>
      <c r="EY2712" t="s">
        <v>7379</v>
      </c>
      <c r="EZ2712">
        <v>1</v>
      </c>
      <c r="FC2712">
        <v>95385</v>
      </c>
      <c r="FD2712" t="s">
        <v>3531</v>
      </c>
    </row>
    <row r="2713" spans="1:160" x14ac:dyDescent="0.3">
      <c r="A2713" t="str">
        <f>VLOOKUP(B2713,Table2[],3,FALSE)</f>
        <v>Digital</v>
      </c>
      <c r="B2713" t="str">
        <f>IF(OR(ISNUMBER(FIND("QVC",Z2713)),ISNUMBER(FIND("QVC",AL2713))),"QVC",IF(OR(ISNUMBER(FIND("NCO",H2713)),ISNUMBER(FIND("NCO",Y2713))), "NCO", IF(AL2713="consumer","PMD.com",VLOOKUP(LEFT(H2713,2),Tables!$E$1:$F$11,2,FALSE))))</f>
        <v>PMD.com</v>
      </c>
      <c r="C2713">
        <f t="shared" si="129"/>
        <v>51090030</v>
      </c>
      <c r="D2713">
        <f t="shared" si="130"/>
        <v>1</v>
      </c>
      <c r="E2713" t="str">
        <f t="shared" ca="1" si="128"/>
        <v>shifted orders shipped</v>
      </c>
      <c r="F2713" t="s">
        <v>3539</v>
      </c>
      <c r="G2713" t="s">
        <v>335</v>
      </c>
      <c r="H2713" t="s">
        <v>7376</v>
      </c>
      <c r="I2713" s="6">
        <v>44012.86278935185</v>
      </c>
      <c r="J2713" t="s">
        <v>16</v>
      </c>
      <c r="K2713" s="6">
        <v>44013.402442129627</v>
      </c>
      <c r="M2713" t="s">
        <v>7377</v>
      </c>
      <c r="N2713" t="s">
        <v>6852</v>
      </c>
      <c r="Q2713" t="s">
        <v>733</v>
      </c>
      <c r="R2713" t="s">
        <v>409</v>
      </c>
      <c r="S2713" t="s">
        <v>6853</v>
      </c>
      <c r="T2713" t="s">
        <v>338</v>
      </c>
      <c r="U2713" t="s">
        <v>530</v>
      </c>
      <c r="W2713" t="s">
        <v>6854</v>
      </c>
      <c r="Z2713" t="s">
        <v>7377</v>
      </c>
      <c r="AA2713" t="s">
        <v>6852</v>
      </c>
      <c r="AD2713" t="s">
        <v>733</v>
      </c>
      <c r="AE2713" t="s">
        <v>409</v>
      </c>
      <c r="AF2713" t="s">
        <v>6853</v>
      </c>
      <c r="AG2713" t="s">
        <v>338</v>
      </c>
      <c r="AH2713" t="s">
        <v>530</v>
      </c>
      <c r="AJ2713" t="s">
        <v>6854</v>
      </c>
      <c r="AL2713" t="s">
        <v>339</v>
      </c>
      <c r="AM2713">
        <v>1</v>
      </c>
      <c r="AN2713">
        <v>1</v>
      </c>
      <c r="AO2713">
        <v>6688</v>
      </c>
      <c r="AQ2713">
        <v>125960</v>
      </c>
      <c r="AR2713">
        <v>51090030</v>
      </c>
      <c r="AS2713" t="s">
        <v>3043</v>
      </c>
      <c r="AT2713" t="s">
        <v>628</v>
      </c>
      <c r="AW2713" t="s">
        <v>343</v>
      </c>
      <c r="BY2713" t="s">
        <v>342</v>
      </c>
      <c r="BZ2713" t="b">
        <v>0</v>
      </c>
      <c r="EQ2713">
        <v>243047</v>
      </c>
      <c r="ER2713" t="s">
        <v>7378</v>
      </c>
      <c r="EV2713">
        <v>17287829</v>
      </c>
      <c r="EW2713">
        <v>928</v>
      </c>
      <c r="EX2713">
        <v>221126</v>
      </c>
      <c r="EY2713" t="s">
        <v>7379</v>
      </c>
      <c r="EZ2713">
        <v>1</v>
      </c>
      <c r="FC2713">
        <v>95385</v>
      </c>
      <c r="FD2713" t="s">
        <v>3531</v>
      </c>
    </row>
    <row r="2714" spans="1:160" x14ac:dyDescent="0.3">
      <c r="A2714" t="str">
        <f>VLOOKUP(B2714,Table2[],3,FALSE)</f>
        <v>Digital</v>
      </c>
      <c r="B2714" t="str">
        <f>IF(OR(ISNUMBER(FIND("QVC",Z2714)),ISNUMBER(FIND("QVC",AL2714))),"QVC",IF(OR(ISNUMBER(FIND("NCO",H2714)),ISNUMBER(FIND("NCO",Y2714))), "NCO", IF(AL2714="consumer","PMD.com",VLOOKUP(LEFT(H2714,2),Tables!$E$1:$F$11,2,FALSE))))</f>
        <v>PMD.com</v>
      </c>
      <c r="C2714">
        <f t="shared" si="129"/>
        <v>53160001</v>
      </c>
      <c r="D2714">
        <f t="shared" si="130"/>
        <v>1</v>
      </c>
      <c r="E2714" t="str">
        <f t="shared" ca="1" si="128"/>
        <v>shifted orders shipped</v>
      </c>
      <c r="F2714" t="s">
        <v>3539</v>
      </c>
      <c r="G2714" t="s">
        <v>335</v>
      </c>
      <c r="H2714" t="s">
        <v>7380</v>
      </c>
      <c r="I2714" s="6">
        <v>44012.407141203701</v>
      </c>
      <c r="J2714" t="s">
        <v>16</v>
      </c>
      <c r="K2714" s="6">
        <v>44013.402499999997</v>
      </c>
      <c r="M2714" t="s">
        <v>7381</v>
      </c>
      <c r="N2714" t="s">
        <v>7382</v>
      </c>
      <c r="O2714" t="s">
        <v>7383</v>
      </c>
      <c r="Q2714" t="s">
        <v>374</v>
      </c>
      <c r="R2714" t="s">
        <v>375</v>
      </c>
      <c r="S2714" t="s">
        <v>7384</v>
      </c>
      <c r="T2714" t="s">
        <v>338</v>
      </c>
      <c r="U2714" t="s">
        <v>530</v>
      </c>
      <c r="W2714" t="s">
        <v>7385</v>
      </c>
      <c r="Z2714" t="s">
        <v>7381</v>
      </c>
      <c r="AA2714" t="s">
        <v>7382</v>
      </c>
      <c r="AB2714" t="s">
        <v>7383</v>
      </c>
      <c r="AD2714" t="s">
        <v>374</v>
      </c>
      <c r="AE2714" t="s">
        <v>375</v>
      </c>
      <c r="AF2714" t="s">
        <v>7384</v>
      </c>
      <c r="AG2714" t="s">
        <v>338</v>
      </c>
      <c r="AH2714" t="s">
        <v>530</v>
      </c>
      <c r="AJ2714" t="s">
        <v>7385</v>
      </c>
      <c r="AL2714" t="s">
        <v>339</v>
      </c>
      <c r="AM2714">
        <v>1</v>
      </c>
      <c r="AN2714">
        <v>1</v>
      </c>
      <c r="AO2714">
        <v>4322</v>
      </c>
      <c r="AQ2714">
        <v>124007</v>
      </c>
      <c r="AR2714">
        <v>53160001</v>
      </c>
      <c r="AS2714" t="s">
        <v>1895</v>
      </c>
      <c r="AT2714" t="s">
        <v>119</v>
      </c>
      <c r="AW2714" t="s">
        <v>340</v>
      </c>
      <c r="AX2714" t="s">
        <v>340</v>
      </c>
      <c r="AY2714" t="s">
        <v>341</v>
      </c>
      <c r="AZ2714">
        <v>0</v>
      </c>
      <c r="BY2714" t="s">
        <v>342</v>
      </c>
      <c r="EQ2714">
        <v>252959</v>
      </c>
      <c r="ER2714" t="s">
        <v>7386</v>
      </c>
      <c r="EV2714">
        <v>17287462</v>
      </c>
      <c r="EW2714">
        <v>928</v>
      </c>
      <c r="EX2714">
        <v>220905</v>
      </c>
      <c r="EY2714">
        <v>9.2748999964335493E+25</v>
      </c>
      <c r="EZ2714">
        <v>1</v>
      </c>
      <c r="FC2714">
        <v>53160001</v>
      </c>
      <c r="FD2714" t="s">
        <v>119</v>
      </c>
    </row>
    <row r="2715" spans="1:160" x14ac:dyDescent="0.3">
      <c r="A2715" t="str">
        <f>VLOOKUP(B2715,Table2[],3,FALSE)</f>
        <v>Digital</v>
      </c>
      <c r="B2715" t="str">
        <f>IF(OR(ISNUMBER(FIND("QVC",Z2715)),ISNUMBER(FIND("QVC",AL2715))),"QVC",IF(OR(ISNUMBER(FIND("NCO",H2715)),ISNUMBER(FIND("NCO",Y2715))), "NCO", IF(AL2715="consumer","PMD.com",VLOOKUP(LEFT(H2715,2),Tables!$E$1:$F$11,2,FALSE))))</f>
        <v>PMD.com</v>
      </c>
      <c r="C2715">
        <f t="shared" si="129"/>
        <v>53900001</v>
      </c>
      <c r="D2715">
        <f t="shared" si="130"/>
        <v>1</v>
      </c>
      <c r="E2715" t="str">
        <f t="shared" ca="1" si="128"/>
        <v>shifted orders shipped</v>
      </c>
      <c r="F2715" t="s">
        <v>3539</v>
      </c>
      <c r="G2715" t="s">
        <v>335</v>
      </c>
      <c r="H2715" t="s">
        <v>7387</v>
      </c>
      <c r="I2715" s="6">
        <v>44012.124398148146</v>
      </c>
      <c r="J2715" t="s">
        <v>16</v>
      </c>
      <c r="K2715" s="6">
        <v>44013.40253472222</v>
      </c>
      <c r="M2715" t="s">
        <v>7388</v>
      </c>
      <c r="N2715" t="s">
        <v>7389</v>
      </c>
      <c r="Q2715" t="s">
        <v>751</v>
      </c>
      <c r="R2715" t="s">
        <v>365</v>
      </c>
      <c r="S2715">
        <v>93730</v>
      </c>
      <c r="T2715" t="s">
        <v>338</v>
      </c>
      <c r="U2715" t="s">
        <v>530</v>
      </c>
      <c r="W2715" t="s">
        <v>7390</v>
      </c>
      <c r="Z2715" t="s">
        <v>7388</v>
      </c>
      <c r="AA2715" t="s">
        <v>7389</v>
      </c>
      <c r="AD2715" t="s">
        <v>751</v>
      </c>
      <c r="AE2715" t="s">
        <v>365</v>
      </c>
      <c r="AF2715">
        <v>93730</v>
      </c>
      <c r="AG2715" t="s">
        <v>338</v>
      </c>
      <c r="AH2715" t="s">
        <v>530</v>
      </c>
      <c r="AJ2715" t="s">
        <v>7390</v>
      </c>
      <c r="AL2715" t="s">
        <v>339</v>
      </c>
      <c r="AM2715">
        <v>1</v>
      </c>
      <c r="AN2715">
        <v>1</v>
      </c>
      <c r="AO2715">
        <v>31217</v>
      </c>
      <c r="AQ2715">
        <v>124466</v>
      </c>
      <c r="AR2715">
        <v>53900001</v>
      </c>
      <c r="AS2715" t="s">
        <v>1697</v>
      </c>
      <c r="AT2715" t="s">
        <v>104</v>
      </c>
      <c r="AW2715" t="s">
        <v>343</v>
      </c>
      <c r="BY2715" t="s">
        <v>342</v>
      </c>
      <c r="EQ2715">
        <v>247378</v>
      </c>
      <c r="ER2715" t="s">
        <v>7391</v>
      </c>
      <c r="EV2715">
        <v>17287168</v>
      </c>
      <c r="EW2715">
        <v>928</v>
      </c>
      <c r="EX2715">
        <v>220766</v>
      </c>
      <c r="EY2715" t="s">
        <v>7392</v>
      </c>
      <c r="EZ2715">
        <v>1</v>
      </c>
      <c r="FC2715">
        <v>53900001</v>
      </c>
      <c r="FD2715" t="s">
        <v>104</v>
      </c>
    </row>
    <row r="2716" spans="1:160" x14ac:dyDescent="0.3">
      <c r="A2716" t="str">
        <f>VLOOKUP(B2716,Table2[],3,FALSE)</f>
        <v>Digital</v>
      </c>
      <c r="B2716" t="str">
        <f>IF(OR(ISNUMBER(FIND("QVC",Z2716)),ISNUMBER(FIND("QVC",AL2716))),"QVC",IF(OR(ISNUMBER(FIND("NCO",H2716)),ISNUMBER(FIND("NCO",Y2716))), "NCO", IF(AL2716="consumer","PMD.com",VLOOKUP(LEFT(H2716,2),Tables!$E$1:$F$11,2,FALSE))))</f>
        <v>PMD.com</v>
      </c>
      <c r="C2716">
        <f t="shared" si="129"/>
        <v>5908</v>
      </c>
      <c r="D2716">
        <f t="shared" si="130"/>
        <v>1</v>
      </c>
      <c r="E2716" t="str">
        <f t="shared" ca="1" si="128"/>
        <v>shifted orders shipped</v>
      </c>
      <c r="F2716" t="s">
        <v>3539</v>
      </c>
      <c r="G2716" t="s">
        <v>335</v>
      </c>
      <c r="H2716" t="s">
        <v>7387</v>
      </c>
      <c r="I2716" s="6">
        <v>44012.124398148146</v>
      </c>
      <c r="J2716" t="s">
        <v>16</v>
      </c>
      <c r="K2716" s="6">
        <v>44013.40253472222</v>
      </c>
      <c r="M2716" t="s">
        <v>7388</v>
      </c>
      <c r="N2716" t="s">
        <v>7389</v>
      </c>
      <c r="Q2716" t="s">
        <v>751</v>
      </c>
      <c r="R2716" t="s">
        <v>365</v>
      </c>
      <c r="S2716">
        <v>93730</v>
      </c>
      <c r="T2716" t="s">
        <v>338</v>
      </c>
      <c r="U2716" t="s">
        <v>530</v>
      </c>
      <c r="W2716" t="s">
        <v>7390</v>
      </c>
      <c r="Z2716" t="s">
        <v>7388</v>
      </c>
      <c r="AA2716" t="s">
        <v>7389</v>
      </c>
      <c r="AD2716" t="s">
        <v>751</v>
      </c>
      <c r="AE2716" t="s">
        <v>365</v>
      </c>
      <c r="AF2716">
        <v>93730</v>
      </c>
      <c r="AG2716" t="s">
        <v>338</v>
      </c>
      <c r="AH2716" t="s">
        <v>530</v>
      </c>
      <c r="AJ2716" t="s">
        <v>7390</v>
      </c>
      <c r="AL2716" t="s">
        <v>339</v>
      </c>
      <c r="AM2716">
        <v>1</v>
      </c>
      <c r="AN2716">
        <v>1</v>
      </c>
      <c r="AO2716">
        <v>2488</v>
      </c>
      <c r="AQ2716">
        <v>124420</v>
      </c>
      <c r="AR2716">
        <v>5908</v>
      </c>
      <c r="AS2716" t="s">
        <v>46</v>
      </c>
      <c r="AT2716" t="s">
        <v>47</v>
      </c>
      <c r="AW2716" t="s">
        <v>352</v>
      </c>
      <c r="AX2716" t="s">
        <v>352</v>
      </c>
      <c r="AY2716" t="s">
        <v>353</v>
      </c>
      <c r="AZ2716" t="s">
        <v>385</v>
      </c>
      <c r="BY2716" t="s">
        <v>342</v>
      </c>
      <c r="EQ2716">
        <v>243067</v>
      </c>
      <c r="ER2716" t="s">
        <v>7391</v>
      </c>
      <c r="EV2716">
        <v>17287168</v>
      </c>
      <c r="EW2716">
        <v>928</v>
      </c>
      <c r="EX2716">
        <v>220766</v>
      </c>
      <c r="EY2716" t="s">
        <v>7392</v>
      </c>
      <c r="EZ2716">
        <v>1</v>
      </c>
      <c r="FC2716">
        <v>5908</v>
      </c>
      <c r="FD2716" t="s">
        <v>47</v>
      </c>
    </row>
    <row r="2717" spans="1:160" x14ac:dyDescent="0.3">
      <c r="A2717" t="str">
        <f>VLOOKUP(B2717,Table2[],3,FALSE)</f>
        <v>Digital</v>
      </c>
      <c r="B2717" t="str">
        <f>IF(OR(ISNUMBER(FIND("QVC",Z2717)),ISNUMBER(FIND("QVC",AL2717))),"QVC",IF(OR(ISNUMBER(FIND("NCO",H2717)),ISNUMBER(FIND("NCO",Y2717))), "NCO", IF(AL2717="consumer","PMD.com",VLOOKUP(LEFT(H2717,2),Tables!$E$1:$F$11,2,FALSE))))</f>
        <v>PMD.com</v>
      </c>
      <c r="C2717">
        <f t="shared" si="129"/>
        <v>7784</v>
      </c>
      <c r="D2717">
        <f t="shared" si="130"/>
        <v>1</v>
      </c>
      <c r="E2717" t="str">
        <f t="shared" ca="1" si="128"/>
        <v>shifted orders shipped</v>
      </c>
      <c r="F2717" t="s">
        <v>3539</v>
      </c>
      <c r="G2717" t="s">
        <v>335</v>
      </c>
      <c r="H2717" t="s">
        <v>7387</v>
      </c>
      <c r="I2717" s="6">
        <v>44012.124398148146</v>
      </c>
      <c r="J2717" t="s">
        <v>16</v>
      </c>
      <c r="K2717" s="6">
        <v>44013.40253472222</v>
      </c>
      <c r="M2717" t="s">
        <v>7388</v>
      </c>
      <c r="N2717" t="s">
        <v>7389</v>
      </c>
      <c r="Q2717" t="s">
        <v>751</v>
      </c>
      <c r="R2717" t="s">
        <v>365</v>
      </c>
      <c r="S2717">
        <v>93730</v>
      </c>
      <c r="T2717" t="s">
        <v>338</v>
      </c>
      <c r="U2717" t="s">
        <v>530</v>
      </c>
      <c r="W2717" t="s">
        <v>7390</v>
      </c>
      <c r="Z2717" t="s">
        <v>7388</v>
      </c>
      <c r="AA2717" t="s">
        <v>7389</v>
      </c>
      <c r="AD2717" t="s">
        <v>751</v>
      </c>
      <c r="AE2717" t="s">
        <v>365</v>
      </c>
      <c r="AF2717">
        <v>93730</v>
      </c>
      <c r="AG2717" t="s">
        <v>338</v>
      </c>
      <c r="AH2717" t="s">
        <v>530</v>
      </c>
      <c r="AJ2717" t="s">
        <v>7390</v>
      </c>
      <c r="AL2717" t="s">
        <v>339</v>
      </c>
      <c r="AM2717">
        <v>1</v>
      </c>
      <c r="AN2717">
        <v>1</v>
      </c>
      <c r="AO2717">
        <v>17</v>
      </c>
      <c r="AQ2717">
        <v>126660</v>
      </c>
      <c r="AR2717">
        <v>7784</v>
      </c>
      <c r="AS2717" t="s">
        <v>141</v>
      </c>
      <c r="AT2717" t="s">
        <v>142</v>
      </c>
      <c r="BY2717" t="s">
        <v>342</v>
      </c>
      <c r="EQ2717">
        <v>244873</v>
      </c>
      <c r="ER2717" t="s">
        <v>7391</v>
      </c>
      <c r="EV2717">
        <v>17287168</v>
      </c>
      <c r="EW2717">
        <v>928</v>
      </c>
      <c r="EX2717">
        <v>220766</v>
      </c>
      <c r="EY2717" t="s">
        <v>7392</v>
      </c>
      <c r="EZ2717">
        <v>1</v>
      </c>
      <c r="FC2717">
        <v>7784</v>
      </c>
      <c r="FD2717" t="s">
        <v>142</v>
      </c>
    </row>
    <row r="2718" spans="1:160" x14ac:dyDescent="0.3">
      <c r="A2718" t="str">
        <f>VLOOKUP(B2718,Table2[],3,FALSE)</f>
        <v>Digital</v>
      </c>
      <c r="B2718" t="str">
        <f>IF(OR(ISNUMBER(FIND("QVC",Z2718)),ISNUMBER(FIND("QVC",AL2718))),"QVC",IF(OR(ISNUMBER(FIND("NCO",H2718)),ISNUMBER(FIND("NCO",Y2718))), "NCO", IF(AL2718="consumer","PMD.com",VLOOKUP(LEFT(H2718,2),Tables!$E$1:$F$11,2,FALSE))))</f>
        <v>PMD.com</v>
      </c>
      <c r="C2718">
        <f t="shared" si="129"/>
        <v>5342030</v>
      </c>
      <c r="D2718">
        <f t="shared" si="130"/>
        <v>1</v>
      </c>
      <c r="E2718" t="str">
        <f t="shared" ca="1" si="128"/>
        <v>shifted orders shipped</v>
      </c>
      <c r="F2718" t="s">
        <v>3539</v>
      </c>
      <c r="G2718" t="s">
        <v>335</v>
      </c>
      <c r="H2718" t="s">
        <v>7393</v>
      </c>
      <c r="I2718" s="6">
        <v>44012.876331018517</v>
      </c>
      <c r="J2718" t="s">
        <v>16</v>
      </c>
      <c r="K2718" s="6">
        <v>44013.402662037035</v>
      </c>
      <c r="M2718" t="s">
        <v>7394</v>
      </c>
      <c r="N2718" t="s">
        <v>7395</v>
      </c>
      <c r="Q2718" t="s">
        <v>966</v>
      </c>
      <c r="R2718" t="s">
        <v>402</v>
      </c>
      <c r="S2718" t="s">
        <v>7396</v>
      </c>
      <c r="T2718" t="s">
        <v>338</v>
      </c>
      <c r="U2718" t="s">
        <v>530</v>
      </c>
      <c r="W2718" t="s">
        <v>7397</v>
      </c>
      <c r="Z2718" t="s">
        <v>7394</v>
      </c>
      <c r="AA2718" t="s">
        <v>7395</v>
      </c>
      <c r="AD2718" t="s">
        <v>966</v>
      </c>
      <c r="AE2718" t="s">
        <v>402</v>
      </c>
      <c r="AF2718" t="s">
        <v>7396</v>
      </c>
      <c r="AG2718" t="s">
        <v>338</v>
      </c>
      <c r="AH2718" t="s">
        <v>530</v>
      </c>
      <c r="AJ2718" t="s">
        <v>7397</v>
      </c>
      <c r="AL2718" t="s">
        <v>339</v>
      </c>
      <c r="AM2718">
        <v>1</v>
      </c>
      <c r="AN2718">
        <v>1</v>
      </c>
      <c r="AO2718">
        <v>17647</v>
      </c>
      <c r="AQ2718">
        <v>124231</v>
      </c>
      <c r="AR2718">
        <v>5342030</v>
      </c>
      <c r="AS2718" t="s">
        <v>1128</v>
      </c>
      <c r="AT2718" t="s">
        <v>1129</v>
      </c>
      <c r="AW2718" t="s">
        <v>366</v>
      </c>
      <c r="AX2718" t="s">
        <v>366</v>
      </c>
      <c r="AY2718" t="s">
        <v>345</v>
      </c>
      <c r="AZ2718" t="s">
        <v>346</v>
      </c>
      <c r="BY2718" t="s">
        <v>342</v>
      </c>
      <c r="EQ2718">
        <v>240734</v>
      </c>
      <c r="ER2718" t="s">
        <v>7398</v>
      </c>
      <c r="EV2718">
        <v>17287835</v>
      </c>
      <c r="EW2718">
        <v>928</v>
      </c>
      <c r="EX2718">
        <v>221132</v>
      </c>
      <c r="EY2718">
        <v>9.2748999964335493E+25</v>
      </c>
      <c r="EZ2718">
        <v>1</v>
      </c>
      <c r="FC2718">
        <v>5342030</v>
      </c>
      <c r="FD2718" t="s">
        <v>1129</v>
      </c>
    </row>
    <row r="2719" spans="1:160" x14ac:dyDescent="0.3">
      <c r="A2719" t="str">
        <f>VLOOKUP(B2719,Table2[],3,FALSE)</f>
        <v>Digital</v>
      </c>
      <c r="B2719" t="str">
        <f>IF(OR(ISNUMBER(FIND("QVC",Z2719)),ISNUMBER(FIND("QVC",AL2719))),"QVC",IF(OR(ISNUMBER(FIND("NCO",H2719)),ISNUMBER(FIND("NCO",Y2719))), "NCO", IF(AL2719="consumer","PMD.com",VLOOKUP(LEFT(H2719,2),Tables!$E$1:$F$11,2,FALSE))))</f>
        <v>PMD.com</v>
      </c>
      <c r="C2719">
        <f t="shared" si="129"/>
        <v>53920001</v>
      </c>
      <c r="D2719">
        <f t="shared" si="130"/>
        <v>1</v>
      </c>
      <c r="E2719" t="str">
        <f t="shared" ca="1" si="128"/>
        <v>shifted orders shipped</v>
      </c>
      <c r="F2719" t="s">
        <v>3539</v>
      </c>
      <c r="G2719" t="s">
        <v>335</v>
      </c>
      <c r="H2719" t="s">
        <v>7399</v>
      </c>
      <c r="I2719" s="6">
        <v>44012.864131944443</v>
      </c>
      <c r="J2719" t="s">
        <v>16</v>
      </c>
      <c r="K2719" s="6">
        <v>44013.402916666666</v>
      </c>
      <c r="M2719" t="s">
        <v>7377</v>
      </c>
      <c r="N2719" t="s">
        <v>6852</v>
      </c>
      <c r="Q2719" t="s">
        <v>733</v>
      </c>
      <c r="R2719" t="s">
        <v>409</v>
      </c>
      <c r="S2719" t="s">
        <v>6853</v>
      </c>
      <c r="T2719" t="s">
        <v>338</v>
      </c>
      <c r="U2719" t="s">
        <v>530</v>
      </c>
      <c r="W2719" t="s">
        <v>7356</v>
      </c>
      <c r="Z2719" t="s">
        <v>7377</v>
      </c>
      <c r="AA2719" t="s">
        <v>6852</v>
      </c>
      <c r="AD2719" t="s">
        <v>733</v>
      </c>
      <c r="AE2719" t="s">
        <v>409</v>
      </c>
      <c r="AF2719" t="s">
        <v>6853</v>
      </c>
      <c r="AG2719" t="s">
        <v>338</v>
      </c>
      <c r="AH2719" t="s">
        <v>530</v>
      </c>
      <c r="AJ2719" t="s">
        <v>7356</v>
      </c>
      <c r="AL2719" t="s">
        <v>339</v>
      </c>
      <c r="AM2719">
        <v>1</v>
      </c>
      <c r="AN2719">
        <v>1</v>
      </c>
      <c r="AO2719">
        <v>14899</v>
      </c>
      <c r="AQ2719">
        <v>124468</v>
      </c>
      <c r="AR2719">
        <v>53920001</v>
      </c>
      <c r="AS2719">
        <v>9000000</v>
      </c>
      <c r="AT2719" t="s">
        <v>40</v>
      </c>
      <c r="AW2719" t="s">
        <v>343</v>
      </c>
      <c r="BY2719" t="s">
        <v>342</v>
      </c>
      <c r="EQ2719">
        <v>243396</v>
      </c>
      <c r="ER2719" t="s">
        <v>7400</v>
      </c>
      <c r="EV2719">
        <v>17287830</v>
      </c>
      <c r="EW2719">
        <v>928</v>
      </c>
      <c r="EX2719">
        <v>221127</v>
      </c>
      <c r="EY2719" t="s">
        <v>7401</v>
      </c>
      <c r="EZ2719">
        <v>1</v>
      </c>
      <c r="FC2719">
        <v>95385</v>
      </c>
      <c r="FD2719" t="s">
        <v>3531</v>
      </c>
    </row>
    <row r="2720" spans="1:160" x14ac:dyDescent="0.3">
      <c r="A2720" t="str">
        <f>VLOOKUP(B2720,Table2[],3,FALSE)</f>
        <v>Digital</v>
      </c>
      <c r="B2720" t="str">
        <f>IF(OR(ISNUMBER(FIND("QVC",Z2720)),ISNUMBER(FIND("QVC",AL2720))),"QVC",IF(OR(ISNUMBER(FIND("NCO",H2720)),ISNUMBER(FIND("NCO",Y2720))), "NCO", IF(AL2720="consumer","PMD.com",VLOOKUP(LEFT(H2720,2),Tables!$E$1:$F$11,2,FALSE))))</f>
        <v>PMD.com</v>
      </c>
      <c r="C2720">
        <f t="shared" si="129"/>
        <v>5341030</v>
      </c>
      <c r="D2720">
        <f t="shared" si="130"/>
        <v>1</v>
      </c>
      <c r="E2720" t="str">
        <f t="shared" ca="1" si="128"/>
        <v>shifted orders shipped</v>
      </c>
      <c r="F2720" t="s">
        <v>3539</v>
      </c>
      <c r="G2720" t="s">
        <v>335</v>
      </c>
      <c r="H2720" t="s">
        <v>7399</v>
      </c>
      <c r="I2720" s="6">
        <v>44012.864131944443</v>
      </c>
      <c r="J2720" t="s">
        <v>16</v>
      </c>
      <c r="K2720" s="6">
        <v>44013.402916666666</v>
      </c>
      <c r="M2720" t="s">
        <v>7377</v>
      </c>
      <c r="N2720" t="s">
        <v>6852</v>
      </c>
      <c r="Q2720" t="s">
        <v>733</v>
      </c>
      <c r="R2720" t="s">
        <v>409</v>
      </c>
      <c r="S2720" t="s">
        <v>6853</v>
      </c>
      <c r="T2720" t="s">
        <v>338</v>
      </c>
      <c r="U2720" t="s">
        <v>530</v>
      </c>
      <c r="W2720" t="s">
        <v>7356</v>
      </c>
      <c r="Z2720" t="s">
        <v>7377</v>
      </c>
      <c r="AA2720" t="s">
        <v>6852</v>
      </c>
      <c r="AD2720" t="s">
        <v>733</v>
      </c>
      <c r="AE2720" t="s">
        <v>409</v>
      </c>
      <c r="AF2720" t="s">
        <v>6853</v>
      </c>
      <c r="AG2720" t="s">
        <v>338</v>
      </c>
      <c r="AH2720" t="s">
        <v>530</v>
      </c>
      <c r="AJ2720" t="s">
        <v>7356</v>
      </c>
      <c r="AL2720" t="s">
        <v>339</v>
      </c>
      <c r="AM2720">
        <v>1</v>
      </c>
      <c r="AN2720">
        <v>1</v>
      </c>
      <c r="AO2720">
        <v>12859</v>
      </c>
      <c r="AQ2720">
        <v>124642</v>
      </c>
      <c r="AR2720">
        <v>5341030</v>
      </c>
      <c r="AS2720" t="s">
        <v>925</v>
      </c>
      <c r="AT2720" t="s">
        <v>926</v>
      </c>
      <c r="AW2720" t="s">
        <v>366</v>
      </c>
      <c r="AX2720" t="s">
        <v>366</v>
      </c>
      <c r="AY2720" t="s">
        <v>345</v>
      </c>
      <c r="AZ2720" t="s">
        <v>346</v>
      </c>
      <c r="BY2720" t="s">
        <v>342</v>
      </c>
      <c r="EQ2720">
        <v>243275</v>
      </c>
      <c r="ER2720" t="s">
        <v>7400</v>
      </c>
      <c r="EV2720">
        <v>17287830</v>
      </c>
      <c r="EW2720">
        <v>928</v>
      </c>
      <c r="EX2720">
        <v>221127</v>
      </c>
      <c r="EY2720" t="s">
        <v>7401</v>
      </c>
      <c r="EZ2720">
        <v>1</v>
      </c>
      <c r="FC2720">
        <v>95385</v>
      </c>
      <c r="FD2720" t="s">
        <v>3531</v>
      </c>
    </row>
    <row r="2721" spans="1:160" x14ac:dyDescent="0.3">
      <c r="A2721" t="str">
        <f>VLOOKUP(B2721,Table2[],3,FALSE)</f>
        <v>Digital</v>
      </c>
      <c r="B2721" t="str">
        <f>IF(OR(ISNUMBER(FIND("QVC",Z2721)),ISNUMBER(FIND("QVC",AL2721))),"QVC",IF(OR(ISNUMBER(FIND("NCO",H2721)),ISNUMBER(FIND("NCO",Y2721))), "NCO", IF(AL2721="consumer","PMD.com",VLOOKUP(LEFT(H2721,2),Tables!$E$1:$F$11,2,FALSE))))</f>
        <v>PMD.com</v>
      </c>
      <c r="C2721">
        <f t="shared" si="129"/>
        <v>5208</v>
      </c>
      <c r="D2721">
        <f t="shared" si="130"/>
        <v>7</v>
      </c>
      <c r="E2721" t="str">
        <f t="shared" ca="1" si="128"/>
        <v>shifted orders shipped</v>
      </c>
      <c r="F2721" t="s">
        <v>3539</v>
      </c>
      <c r="G2721" t="s">
        <v>335</v>
      </c>
      <c r="H2721" t="s">
        <v>7399</v>
      </c>
      <c r="I2721" s="6">
        <v>44012.864131944443</v>
      </c>
      <c r="J2721" t="s">
        <v>16</v>
      </c>
      <c r="K2721" s="6">
        <v>44013.402916666666</v>
      </c>
      <c r="M2721" t="s">
        <v>7377</v>
      </c>
      <c r="N2721" t="s">
        <v>6852</v>
      </c>
      <c r="Q2721" t="s">
        <v>733</v>
      </c>
      <c r="R2721" t="s">
        <v>409</v>
      </c>
      <c r="S2721" t="s">
        <v>6853</v>
      </c>
      <c r="T2721" t="s">
        <v>338</v>
      </c>
      <c r="U2721" t="s">
        <v>530</v>
      </c>
      <c r="W2721" t="s">
        <v>7356</v>
      </c>
      <c r="Z2721" t="s">
        <v>7377</v>
      </c>
      <c r="AA2721" t="s">
        <v>6852</v>
      </c>
      <c r="AD2721" t="s">
        <v>733</v>
      </c>
      <c r="AE2721" t="s">
        <v>409</v>
      </c>
      <c r="AF2721" t="s">
        <v>6853</v>
      </c>
      <c r="AG2721" t="s">
        <v>338</v>
      </c>
      <c r="AH2721" t="s">
        <v>530</v>
      </c>
      <c r="AJ2721" t="s">
        <v>7356</v>
      </c>
      <c r="AL2721" t="s">
        <v>339</v>
      </c>
      <c r="AM2721">
        <v>7</v>
      </c>
      <c r="AN2721">
        <v>7</v>
      </c>
      <c r="AO2721">
        <v>1406</v>
      </c>
      <c r="AQ2721">
        <v>124008</v>
      </c>
      <c r="AR2721">
        <v>5208</v>
      </c>
      <c r="AS2721" t="s">
        <v>51</v>
      </c>
      <c r="AT2721" t="s">
        <v>52</v>
      </c>
      <c r="AW2721" t="s">
        <v>340</v>
      </c>
      <c r="AX2721" t="s">
        <v>340</v>
      </c>
      <c r="AY2721" t="s">
        <v>419</v>
      </c>
      <c r="AZ2721" t="s">
        <v>420</v>
      </c>
      <c r="BY2721" t="s">
        <v>342</v>
      </c>
      <c r="EQ2721">
        <v>249094</v>
      </c>
      <c r="ER2721" t="s">
        <v>7400</v>
      </c>
      <c r="EV2721">
        <v>17287830</v>
      </c>
      <c r="EW2721">
        <v>928</v>
      </c>
      <c r="EX2721">
        <v>221127</v>
      </c>
      <c r="EY2721" t="s">
        <v>7401</v>
      </c>
      <c r="EZ2721">
        <v>1</v>
      </c>
      <c r="FC2721">
        <v>5208</v>
      </c>
      <c r="FD2721" t="s">
        <v>52</v>
      </c>
    </row>
    <row r="2722" spans="1:160" x14ac:dyDescent="0.3">
      <c r="A2722" t="str">
        <f>VLOOKUP(B2722,Table2[],3,FALSE)</f>
        <v>Digital</v>
      </c>
      <c r="B2722" t="str">
        <f>IF(OR(ISNUMBER(FIND("QVC",Z2722)),ISNUMBER(FIND("QVC",AL2722))),"QVC",IF(OR(ISNUMBER(FIND("NCO",H2722)),ISNUMBER(FIND("NCO",Y2722))), "NCO", IF(AL2722="consumer","PMD.com",VLOOKUP(LEFT(H2722,2),Tables!$E$1:$F$11,2,FALSE))))</f>
        <v>PMD.com</v>
      </c>
      <c r="C2722">
        <f t="shared" si="129"/>
        <v>52430001</v>
      </c>
      <c r="D2722">
        <f t="shared" si="130"/>
        <v>1</v>
      </c>
      <c r="E2722" t="str">
        <f t="shared" ca="1" si="128"/>
        <v>shifted orders shipped</v>
      </c>
      <c r="F2722" t="s">
        <v>3539</v>
      </c>
      <c r="G2722" t="s">
        <v>335</v>
      </c>
      <c r="H2722" t="s">
        <v>7399</v>
      </c>
      <c r="I2722" s="6">
        <v>44012.864131944443</v>
      </c>
      <c r="J2722" t="s">
        <v>16</v>
      </c>
      <c r="K2722" s="6">
        <v>44013.402916666666</v>
      </c>
      <c r="M2722" t="s">
        <v>7377</v>
      </c>
      <c r="N2722" t="s">
        <v>6852</v>
      </c>
      <c r="Q2722" t="s">
        <v>733</v>
      </c>
      <c r="R2722" t="s">
        <v>409</v>
      </c>
      <c r="S2722" t="s">
        <v>6853</v>
      </c>
      <c r="T2722" t="s">
        <v>338</v>
      </c>
      <c r="U2722" t="s">
        <v>530</v>
      </c>
      <c r="W2722" t="s">
        <v>7356</v>
      </c>
      <c r="Z2722" t="s">
        <v>7377</v>
      </c>
      <c r="AA2722" t="s">
        <v>6852</v>
      </c>
      <c r="AD2722" t="s">
        <v>733</v>
      </c>
      <c r="AE2722" t="s">
        <v>409</v>
      </c>
      <c r="AF2722" t="s">
        <v>6853</v>
      </c>
      <c r="AG2722" t="s">
        <v>338</v>
      </c>
      <c r="AH2722" t="s">
        <v>530</v>
      </c>
      <c r="AJ2722" t="s">
        <v>7356</v>
      </c>
      <c r="AL2722" t="s">
        <v>339</v>
      </c>
      <c r="AM2722">
        <v>1</v>
      </c>
      <c r="AN2722">
        <v>1</v>
      </c>
      <c r="AO2722">
        <v>12063</v>
      </c>
      <c r="AQ2722">
        <v>127155</v>
      </c>
      <c r="AR2722">
        <v>52430001</v>
      </c>
      <c r="AS2722" t="s">
        <v>927</v>
      </c>
      <c r="AT2722" t="s">
        <v>75</v>
      </c>
      <c r="AW2722" t="s">
        <v>340</v>
      </c>
      <c r="AX2722" t="s">
        <v>340</v>
      </c>
      <c r="AY2722" t="s">
        <v>357</v>
      </c>
      <c r="AZ2722" t="s">
        <v>363</v>
      </c>
      <c r="BY2722" t="s">
        <v>342</v>
      </c>
      <c r="EQ2722">
        <v>249990</v>
      </c>
      <c r="ER2722" t="s">
        <v>7400</v>
      </c>
      <c r="EV2722">
        <v>17287830</v>
      </c>
      <c r="EW2722">
        <v>928</v>
      </c>
      <c r="EX2722">
        <v>221127</v>
      </c>
      <c r="EY2722" t="s">
        <v>7401</v>
      </c>
      <c r="EZ2722">
        <v>1</v>
      </c>
      <c r="FC2722">
        <v>95385</v>
      </c>
      <c r="FD2722" t="s">
        <v>3531</v>
      </c>
    </row>
    <row r="2723" spans="1:160" x14ac:dyDescent="0.3">
      <c r="A2723" t="str">
        <f>VLOOKUP(B2723,Table2[],3,FALSE)</f>
        <v>Digital</v>
      </c>
      <c r="B2723" t="str">
        <f>IF(OR(ISNUMBER(FIND("QVC",Z2723)),ISNUMBER(FIND("QVC",AL2723))),"QVC",IF(OR(ISNUMBER(FIND("NCO",H2723)),ISNUMBER(FIND("NCO",Y2723))), "NCO", IF(AL2723="consumer","PMD.com",VLOOKUP(LEFT(H2723,2),Tables!$E$1:$F$11,2,FALSE))))</f>
        <v>PMD.com</v>
      </c>
      <c r="C2723">
        <f t="shared" si="129"/>
        <v>51090030</v>
      </c>
      <c r="D2723">
        <f t="shared" si="130"/>
        <v>1</v>
      </c>
      <c r="E2723" t="str">
        <f t="shared" ca="1" si="128"/>
        <v>shifted orders shipped</v>
      </c>
      <c r="F2723" t="s">
        <v>3539</v>
      </c>
      <c r="G2723" t="s">
        <v>335</v>
      </c>
      <c r="H2723" t="s">
        <v>7399</v>
      </c>
      <c r="I2723" s="6">
        <v>44012.864131944443</v>
      </c>
      <c r="J2723" t="s">
        <v>16</v>
      </c>
      <c r="K2723" s="6">
        <v>44013.402916666666</v>
      </c>
      <c r="M2723" t="s">
        <v>7377</v>
      </c>
      <c r="N2723" t="s">
        <v>6852</v>
      </c>
      <c r="Q2723" t="s">
        <v>733</v>
      </c>
      <c r="R2723" t="s">
        <v>409</v>
      </c>
      <c r="S2723" t="s">
        <v>6853</v>
      </c>
      <c r="T2723" t="s">
        <v>338</v>
      </c>
      <c r="U2723" t="s">
        <v>530</v>
      </c>
      <c r="W2723" t="s">
        <v>7356</v>
      </c>
      <c r="Z2723" t="s">
        <v>7377</v>
      </c>
      <c r="AA2723" t="s">
        <v>6852</v>
      </c>
      <c r="AD2723" t="s">
        <v>733</v>
      </c>
      <c r="AE2723" t="s">
        <v>409</v>
      </c>
      <c r="AF2723" t="s">
        <v>6853</v>
      </c>
      <c r="AG2723" t="s">
        <v>338</v>
      </c>
      <c r="AH2723" t="s">
        <v>530</v>
      </c>
      <c r="AJ2723" t="s">
        <v>7356</v>
      </c>
      <c r="AL2723" t="s">
        <v>339</v>
      </c>
      <c r="AM2723">
        <v>1</v>
      </c>
      <c r="AN2723">
        <v>1</v>
      </c>
      <c r="AO2723">
        <v>6688</v>
      </c>
      <c r="AQ2723">
        <v>125960</v>
      </c>
      <c r="AR2723">
        <v>51090030</v>
      </c>
      <c r="AS2723" t="s">
        <v>3043</v>
      </c>
      <c r="AT2723" t="s">
        <v>628</v>
      </c>
      <c r="AW2723" t="s">
        <v>343</v>
      </c>
      <c r="BY2723" t="s">
        <v>342</v>
      </c>
      <c r="BZ2723" t="b">
        <v>0</v>
      </c>
      <c r="EQ2723">
        <v>243047</v>
      </c>
      <c r="ER2723" t="s">
        <v>7400</v>
      </c>
      <c r="EV2723">
        <v>17287830</v>
      </c>
      <c r="EW2723">
        <v>928</v>
      </c>
      <c r="EX2723">
        <v>221127</v>
      </c>
      <c r="EY2723" t="s">
        <v>7401</v>
      </c>
      <c r="EZ2723">
        <v>1</v>
      </c>
      <c r="FC2723">
        <v>95385</v>
      </c>
      <c r="FD2723" t="s">
        <v>3531</v>
      </c>
    </row>
    <row r="2724" spans="1:160" x14ac:dyDescent="0.3">
      <c r="A2724" t="str">
        <f>VLOOKUP(B2724,Table2[],3,FALSE)</f>
        <v>Digital</v>
      </c>
      <c r="B2724" t="str">
        <f>IF(OR(ISNUMBER(FIND("QVC",Z2724)),ISNUMBER(FIND("QVC",AL2724))),"QVC",IF(OR(ISNUMBER(FIND("NCO",H2724)),ISNUMBER(FIND("NCO",Y2724))), "NCO", IF(AL2724="consumer","PMD.com",VLOOKUP(LEFT(H2724,2),Tables!$E$1:$F$11,2,FALSE))))</f>
        <v>PMD.com</v>
      </c>
      <c r="C2724">
        <f t="shared" si="129"/>
        <v>52430001</v>
      </c>
      <c r="D2724">
        <f t="shared" si="130"/>
        <v>1</v>
      </c>
      <c r="E2724" t="str">
        <f t="shared" ca="1" si="128"/>
        <v>shifted orders shipped</v>
      </c>
      <c r="F2724" t="s">
        <v>3539</v>
      </c>
      <c r="G2724" t="s">
        <v>335</v>
      </c>
      <c r="H2724" t="s">
        <v>2697</v>
      </c>
      <c r="I2724" s="6">
        <v>44008.846053240741</v>
      </c>
      <c r="J2724" t="s">
        <v>16</v>
      </c>
      <c r="K2724" s="6">
        <v>44013.402951388889</v>
      </c>
      <c r="M2724" t="s">
        <v>7402</v>
      </c>
      <c r="N2724" t="s">
        <v>7403</v>
      </c>
      <c r="Q2724" t="s">
        <v>7404</v>
      </c>
      <c r="R2724" t="s">
        <v>402</v>
      </c>
      <c r="S2724">
        <v>64151</v>
      </c>
      <c r="T2724" t="s">
        <v>338</v>
      </c>
      <c r="U2724" t="s">
        <v>530</v>
      </c>
      <c r="W2724" t="s">
        <v>7405</v>
      </c>
      <c r="Z2724" t="s">
        <v>7402</v>
      </c>
      <c r="AA2724" t="s">
        <v>7403</v>
      </c>
      <c r="AD2724" t="s">
        <v>7404</v>
      </c>
      <c r="AE2724" t="s">
        <v>402</v>
      </c>
      <c r="AF2724">
        <v>64151</v>
      </c>
      <c r="AG2724" t="s">
        <v>338</v>
      </c>
      <c r="AH2724" t="s">
        <v>530</v>
      </c>
      <c r="AJ2724" t="s">
        <v>7405</v>
      </c>
      <c r="AL2724" t="s">
        <v>339</v>
      </c>
      <c r="AM2724">
        <v>1</v>
      </c>
      <c r="AN2724">
        <v>1</v>
      </c>
      <c r="AO2724">
        <v>12063</v>
      </c>
      <c r="AQ2724">
        <v>127155</v>
      </c>
      <c r="AR2724">
        <v>52430001</v>
      </c>
      <c r="AS2724" t="s">
        <v>927</v>
      </c>
      <c r="AT2724" t="s">
        <v>75</v>
      </c>
      <c r="AW2724" t="s">
        <v>340</v>
      </c>
      <c r="AX2724" t="s">
        <v>340</v>
      </c>
      <c r="AY2724" t="s">
        <v>357</v>
      </c>
      <c r="AZ2724" t="s">
        <v>363</v>
      </c>
      <c r="BY2724" t="s">
        <v>342</v>
      </c>
      <c r="EQ2724">
        <v>249990</v>
      </c>
      <c r="ER2724" t="s">
        <v>2698</v>
      </c>
      <c r="EV2724">
        <v>17284868</v>
      </c>
      <c r="EW2724">
        <v>928</v>
      </c>
      <c r="EX2724">
        <v>219345</v>
      </c>
      <c r="EY2724" t="s">
        <v>7406</v>
      </c>
      <c r="EZ2724">
        <v>1</v>
      </c>
      <c r="FC2724">
        <v>95292</v>
      </c>
      <c r="FD2724" t="s">
        <v>511</v>
      </c>
    </row>
    <row r="2725" spans="1:160" x14ac:dyDescent="0.3">
      <c r="A2725" t="str">
        <f>VLOOKUP(B2725,Table2[],3,FALSE)</f>
        <v>Digital</v>
      </c>
      <c r="B2725" t="str">
        <f>IF(OR(ISNUMBER(FIND("QVC",Z2725)),ISNUMBER(FIND("QVC",AL2725))),"QVC",IF(OR(ISNUMBER(FIND("NCO",H2725)),ISNUMBER(FIND("NCO",Y2725))), "NCO", IF(AL2725="consumer","PMD.com",VLOOKUP(LEFT(H2725,2),Tables!$E$1:$F$11,2,FALSE))))</f>
        <v>PMD.com</v>
      </c>
      <c r="C2725">
        <f t="shared" si="129"/>
        <v>51090001</v>
      </c>
      <c r="D2725">
        <f t="shared" si="130"/>
        <v>1</v>
      </c>
      <c r="E2725" t="str">
        <f t="shared" ca="1" si="128"/>
        <v>shifted orders shipped</v>
      </c>
      <c r="F2725" t="s">
        <v>3539</v>
      </c>
      <c r="G2725" t="s">
        <v>335</v>
      </c>
      <c r="H2725" t="s">
        <v>2697</v>
      </c>
      <c r="I2725" s="6">
        <v>44008.846053240741</v>
      </c>
      <c r="J2725" t="s">
        <v>16</v>
      </c>
      <c r="K2725" s="6">
        <v>44013.402951388889</v>
      </c>
      <c r="M2725" t="s">
        <v>7402</v>
      </c>
      <c r="N2725" t="s">
        <v>7403</v>
      </c>
      <c r="Q2725" t="s">
        <v>7404</v>
      </c>
      <c r="R2725" t="s">
        <v>402</v>
      </c>
      <c r="S2725">
        <v>64151</v>
      </c>
      <c r="T2725" t="s">
        <v>338</v>
      </c>
      <c r="U2725" t="s">
        <v>530</v>
      </c>
      <c r="W2725" t="s">
        <v>7405</v>
      </c>
      <c r="Z2725" t="s">
        <v>7402</v>
      </c>
      <c r="AA2725" t="s">
        <v>7403</v>
      </c>
      <c r="AD2725" t="s">
        <v>7404</v>
      </c>
      <c r="AE2725" t="s">
        <v>402</v>
      </c>
      <c r="AF2725">
        <v>64151</v>
      </c>
      <c r="AG2725" t="s">
        <v>338</v>
      </c>
      <c r="AH2725" t="s">
        <v>530</v>
      </c>
      <c r="AJ2725" t="s">
        <v>7405</v>
      </c>
      <c r="AL2725" t="s">
        <v>339</v>
      </c>
      <c r="AM2725">
        <v>1</v>
      </c>
      <c r="AN2725">
        <v>1</v>
      </c>
      <c r="AO2725">
        <v>4885</v>
      </c>
      <c r="AQ2725">
        <v>124202</v>
      </c>
      <c r="AR2725">
        <v>51090001</v>
      </c>
      <c r="AS2725" t="s">
        <v>1986</v>
      </c>
      <c r="AT2725" t="s">
        <v>60</v>
      </c>
      <c r="AW2725" t="s">
        <v>340</v>
      </c>
      <c r="AX2725" t="s">
        <v>340</v>
      </c>
      <c r="AY2725" t="s">
        <v>357</v>
      </c>
      <c r="AZ2725" t="s">
        <v>361</v>
      </c>
      <c r="BY2725" t="s">
        <v>342</v>
      </c>
      <c r="EQ2725">
        <v>250831</v>
      </c>
      <c r="ER2725" t="s">
        <v>2698</v>
      </c>
      <c r="EV2725">
        <v>17284868</v>
      </c>
      <c r="EW2725">
        <v>928</v>
      </c>
      <c r="EX2725">
        <v>219345</v>
      </c>
      <c r="EY2725" t="s">
        <v>7406</v>
      </c>
      <c r="EZ2725">
        <v>1</v>
      </c>
      <c r="FC2725">
        <v>95292</v>
      </c>
      <c r="FD2725" t="s">
        <v>511</v>
      </c>
    </row>
    <row r="2726" spans="1:160" x14ac:dyDescent="0.3">
      <c r="A2726" t="str">
        <f>VLOOKUP(B2726,Table2[],3,FALSE)</f>
        <v>Digital</v>
      </c>
      <c r="B2726" t="str">
        <f>IF(OR(ISNUMBER(FIND("QVC",Z2726)),ISNUMBER(FIND("QVC",AL2726))),"QVC",IF(OR(ISNUMBER(FIND("NCO",H2726)),ISNUMBER(FIND("NCO",Y2726))), "NCO", IF(AL2726="consumer","PMD.com",VLOOKUP(LEFT(H2726,2),Tables!$E$1:$F$11,2,FALSE))))</f>
        <v>PMD.com</v>
      </c>
      <c r="C2726">
        <f t="shared" si="129"/>
        <v>5341</v>
      </c>
      <c r="D2726">
        <f t="shared" si="130"/>
        <v>1</v>
      </c>
      <c r="E2726" t="str">
        <f t="shared" ca="1" si="128"/>
        <v>shifted orders shipped</v>
      </c>
      <c r="F2726" t="s">
        <v>3539</v>
      </c>
      <c r="G2726" t="s">
        <v>335</v>
      </c>
      <c r="H2726" t="s">
        <v>2697</v>
      </c>
      <c r="I2726" s="6">
        <v>44008.846053240741</v>
      </c>
      <c r="J2726" t="s">
        <v>16</v>
      </c>
      <c r="K2726" s="6">
        <v>44013.402951388889</v>
      </c>
      <c r="M2726" t="s">
        <v>7402</v>
      </c>
      <c r="N2726" t="s">
        <v>7403</v>
      </c>
      <c r="Q2726" t="s">
        <v>7404</v>
      </c>
      <c r="R2726" t="s">
        <v>402</v>
      </c>
      <c r="S2726">
        <v>64151</v>
      </c>
      <c r="T2726" t="s">
        <v>338</v>
      </c>
      <c r="U2726" t="s">
        <v>530</v>
      </c>
      <c r="W2726" t="s">
        <v>7405</v>
      </c>
      <c r="Z2726" t="s">
        <v>7402</v>
      </c>
      <c r="AA2726" t="s">
        <v>7403</v>
      </c>
      <c r="AD2726" t="s">
        <v>7404</v>
      </c>
      <c r="AE2726" t="s">
        <v>402</v>
      </c>
      <c r="AF2726">
        <v>64151</v>
      </c>
      <c r="AG2726" t="s">
        <v>338</v>
      </c>
      <c r="AH2726" t="s">
        <v>530</v>
      </c>
      <c r="AJ2726" t="s">
        <v>7405</v>
      </c>
      <c r="AL2726" t="s">
        <v>339</v>
      </c>
      <c r="AM2726">
        <v>1</v>
      </c>
      <c r="AN2726">
        <v>1</v>
      </c>
      <c r="AO2726">
        <v>15156</v>
      </c>
      <c r="AQ2726">
        <v>124187</v>
      </c>
      <c r="AR2726">
        <v>5341</v>
      </c>
      <c r="AS2726" t="s">
        <v>831</v>
      </c>
      <c r="AT2726" t="s">
        <v>82</v>
      </c>
      <c r="AW2726" t="s">
        <v>340</v>
      </c>
      <c r="AX2726" t="s">
        <v>340</v>
      </c>
      <c r="AY2726" t="s">
        <v>345</v>
      </c>
      <c r="AZ2726" t="s">
        <v>346</v>
      </c>
      <c r="BY2726" t="s">
        <v>342</v>
      </c>
      <c r="EQ2726">
        <v>244247</v>
      </c>
      <c r="ER2726" t="s">
        <v>2698</v>
      </c>
      <c r="EV2726">
        <v>17284868</v>
      </c>
      <c r="EW2726">
        <v>928</v>
      </c>
      <c r="EX2726">
        <v>219345</v>
      </c>
      <c r="EY2726" t="s">
        <v>7406</v>
      </c>
      <c r="EZ2726">
        <v>1</v>
      </c>
      <c r="FC2726">
        <v>95292</v>
      </c>
      <c r="FD2726" t="s">
        <v>511</v>
      </c>
    </row>
    <row r="2727" spans="1:160" x14ac:dyDescent="0.3">
      <c r="A2727" t="str">
        <f>VLOOKUP(B2727,Table2[],3,FALSE)</f>
        <v>Digital</v>
      </c>
      <c r="B2727" t="str">
        <f>IF(OR(ISNUMBER(FIND("QVC",Z2727)),ISNUMBER(FIND("QVC",AL2727))),"QVC",IF(OR(ISNUMBER(FIND("NCO",H2727)),ISNUMBER(FIND("NCO",Y2727))), "NCO", IF(AL2727="consumer","PMD.com",VLOOKUP(LEFT(H2727,2),Tables!$E$1:$F$11,2,FALSE))))</f>
        <v>PMD.com</v>
      </c>
      <c r="C2727">
        <f t="shared" si="129"/>
        <v>57110001</v>
      </c>
      <c r="D2727">
        <f t="shared" si="130"/>
        <v>1</v>
      </c>
      <c r="E2727" t="str">
        <f t="shared" ca="1" si="128"/>
        <v>shifted orders shipped</v>
      </c>
      <c r="F2727" t="s">
        <v>3539</v>
      </c>
      <c r="G2727" t="s">
        <v>335</v>
      </c>
      <c r="H2727" t="s">
        <v>7407</v>
      </c>
      <c r="I2727" s="6">
        <v>44012.077233796299</v>
      </c>
      <c r="J2727" t="s">
        <v>16</v>
      </c>
      <c r="K2727" s="6">
        <v>44013.402986111112</v>
      </c>
      <c r="M2727" t="s">
        <v>7408</v>
      </c>
      <c r="N2727" t="s">
        <v>7409</v>
      </c>
      <c r="Q2727" t="s">
        <v>539</v>
      </c>
      <c r="R2727" t="s">
        <v>365</v>
      </c>
      <c r="S2727">
        <v>95304</v>
      </c>
      <c r="T2727" t="s">
        <v>338</v>
      </c>
      <c r="U2727" t="s">
        <v>530</v>
      </c>
      <c r="W2727" t="s">
        <v>7410</v>
      </c>
      <c r="Z2727" t="s">
        <v>7408</v>
      </c>
      <c r="AA2727" t="s">
        <v>7409</v>
      </c>
      <c r="AD2727" t="s">
        <v>539</v>
      </c>
      <c r="AE2727" t="s">
        <v>365</v>
      </c>
      <c r="AF2727">
        <v>95304</v>
      </c>
      <c r="AG2727" t="s">
        <v>338</v>
      </c>
      <c r="AH2727" t="s">
        <v>530</v>
      </c>
      <c r="AJ2727" t="s">
        <v>7410</v>
      </c>
      <c r="AL2727" t="s">
        <v>339</v>
      </c>
      <c r="AM2727">
        <v>1</v>
      </c>
      <c r="AN2727">
        <v>1</v>
      </c>
      <c r="AO2727">
        <v>2258</v>
      </c>
      <c r="AQ2727">
        <v>127091</v>
      </c>
      <c r="AR2727">
        <v>57110001</v>
      </c>
      <c r="AT2727" t="s">
        <v>1332</v>
      </c>
      <c r="AW2727" t="s">
        <v>340</v>
      </c>
      <c r="AX2727" t="s">
        <v>340</v>
      </c>
      <c r="AY2727" t="s">
        <v>348</v>
      </c>
      <c r="AZ2727" t="s">
        <v>1418</v>
      </c>
      <c r="BY2727" t="s">
        <v>342</v>
      </c>
      <c r="EQ2727">
        <v>248023</v>
      </c>
      <c r="ER2727" t="s">
        <v>7411</v>
      </c>
      <c r="EV2727">
        <v>17287166</v>
      </c>
      <c r="EW2727">
        <v>928</v>
      </c>
      <c r="EX2727">
        <v>220764</v>
      </c>
      <c r="EY2727" t="s">
        <v>7412</v>
      </c>
      <c r="EZ2727">
        <v>1</v>
      </c>
      <c r="FC2727">
        <v>95383</v>
      </c>
      <c r="FD2727" t="s">
        <v>1417</v>
      </c>
    </row>
    <row r="2728" spans="1:160" x14ac:dyDescent="0.3">
      <c r="A2728" t="str">
        <f>VLOOKUP(B2728,Table2[],3,FALSE)</f>
        <v>Digital</v>
      </c>
      <c r="B2728" t="str">
        <f>IF(OR(ISNUMBER(FIND("QVC",Z2728)),ISNUMBER(FIND("QVC",AL2728))),"QVC",IF(OR(ISNUMBER(FIND("NCO",H2728)),ISNUMBER(FIND("NCO",Y2728))), "NCO", IF(AL2728="consumer","PMD.com",VLOOKUP(LEFT(H2728,2),Tables!$E$1:$F$11,2,FALSE))))</f>
        <v>PMD.com</v>
      </c>
      <c r="C2728">
        <f t="shared" si="129"/>
        <v>57090001</v>
      </c>
      <c r="D2728">
        <f t="shared" si="130"/>
        <v>1</v>
      </c>
      <c r="E2728" t="str">
        <f t="shared" ca="1" si="128"/>
        <v>shifted orders shipped</v>
      </c>
      <c r="F2728" t="s">
        <v>3539</v>
      </c>
      <c r="G2728" t="s">
        <v>335</v>
      </c>
      <c r="H2728" t="s">
        <v>7407</v>
      </c>
      <c r="I2728" s="6">
        <v>44012.077233796299</v>
      </c>
      <c r="J2728" t="s">
        <v>16</v>
      </c>
      <c r="K2728" s="6">
        <v>44013.402986111112</v>
      </c>
      <c r="M2728" t="s">
        <v>7408</v>
      </c>
      <c r="N2728" t="s">
        <v>7409</v>
      </c>
      <c r="Q2728" t="s">
        <v>539</v>
      </c>
      <c r="R2728" t="s">
        <v>365</v>
      </c>
      <c r="S2728">
        <v>95304</v>
      </c>
      <c r="T2728" t="s">
        <v>338</v>
      </c>
      <c r="U2728" t="s">
        <v>530</v>
      </c>
      <c r="W2728" t="s">
        <v>7410</v>
      </c>
      <c r="Z2728" t="s">
        <v>7408</v>
      </c>
      <c r="AA2728" t="s">
        <v>7409</v>
      </c>
      <c r="AD2728" t="s">
        <v>539</v>
      </c>
      <c r="AE2728" t="s">
        <v>365</v>
      </c>
      <c r="AF2728">
        <v>95304</v>
      </c>
      <c r="AG2728" t="s">
        <v>338</v>
      </c>
      <c r="AH2728" t="s">
        <v>530</v>
      </c>
      <c r="AJ2728" t="s">
        <v>7410</v>
      </c>
      <c r="AL2728" t="s">
        <v>339</v>
      </c>
      <c r="AM2728">
        <v>1</v>
      </c>
      <c r="AN2728">
        <v>1</v>
      </c>
      <c r="AO2728">
        <v>2258</v>
      </c>
      <c r="AQ2728">
        <v>127089</v>
      </c>
      <c r="AR2728">
        <v>57090001</v>
      </c>
      <c r="AT2728" t="s">
        <v>1419</v>
      </c>
      <c r="AW2728" t="s">
        <v>340</v>
      </c>
      <c r="AX2728" t="s">
        <v>340</v>
      </c>
      <c r="AY2728" t="s">
        <v>348</v>
      </c>
      <c r="AZ2728" t="s">
        <v>1418</v>
      </c>
      <c r="BY2728" t="s">
        <v>342</v>
      </c>
      <c r="EQ2728">
        <v>248021</v>
      </c>
      <c r="ER2728" t="s">
        <v>7411</v>
      </c>
      <c r="EV2728">
        <v>17287166</v>
      </c>
      <c r="EW2728">
        <v>928</v>
      </c>
      <c r="EX2728">
        <v>220764</v>
      </c>
      <c r="EY2728" t="s">
        <v>7412</v>
      </c>
      <c r="EZ2728">
        <v>1</v>
      </c>
      <c r="FC2728">
        <v>95383</v>
      </c>
      <c r="FD2728" t="s">
        <v>1417</v>
      </c>
    </row>
    <row r="2729" spans="1:160" x14ac:dyDescent="0.3">
      <c r="A2729" t="str">
        <f>VLOOKUP(B2729,Table2[],3,FALSE)</f>
        <v>Digital</v>
      </c>
      <c r="B2729" t="str">
        <f>IF(OR(ISNUMBER(FIND("QVC",Z2729)),ISNUMBER(FIND("QVC",AL2729))),"QVC",IF(OR(ISNUMBER(FIND("NCO",H2729)),ISNUMBER(FIND("NCO",Y2729))), "NCO", IF(AL2729="consumer","PMD.com",VLOOKUP(LEFT(H2729,2),Tables!$E$1:$F$11,2,FALSE))))</f>
        <v>PMD.com</v>
      </c>
      <c r="C2729">
        <f t="shared" si="129"/>
        <v>53900001</v>
      </c>
      <c r="D2729">
        <f t="shared" si="130"/>
        <v>1</v>
      </c>
      <c r="E2729" t="str">
        <f t="shared" ca="1" si="128"/>
        <v>shifted orders shipped</v>
      </c>
      <c r="F2729" t="s">
        <v>3539</v>
      </c>
      <c r="G2729" t="s">
        <v>335</v>
      </c>
      <c r="H2729" t="s">
        <v>7407</v>
      </c>
      <c r="I2729" s="6">
        <v>44012.077233796299</v>
      </c>
      <c r="J2729" t="s">
        <v>16</v>
      </c>
      <c r="K2729" s="6">
        <v>44013.402986111112</v>
      </c>
      <c r="M2729" t="s">
        <v>7408</v>
      </c>
      <c r="N2729" t="s">
        <v>7409</v>
      </c>
      <c r="Q2729" t="s">
        <v>539</v>
      </c>
      <c r="R2729" t="s">
        <v>365</v>
      </c>
      <c r="S2729">
        <v>95304</v>
      </c>
      <c r="T2729" t="s">
        <v>338</v>
      </c>
      <c r="U2729" t="s">
        <v>530</v>
      </c>
      <c r="W2729" t="s">
        <v>7410</v>
      </c>
      <c r="Z2729" t="s">
        <v>7408</v>
      </c>
      <c r="AA2729" t="s">
        <v>7409</v>
      </c>
      <c r="AD2729" t="s">
        <v>539</v>
      </c>
      <c r="AE2729" t="s">
        <v>365</v>
      </c>
      <c r="AF2729">
        <v>95304</v>
      </c>
      <c r="AG2729" t="s">
        <v>338</v>
      </c>
      <c r="AH2729" t="s">
        <v>530</v>
      </c>
      <c r="AJ2729" t="s">
        <v>7410</v>
      </c>
      <c r="AL2729" t="s">
        <v>339</v>
      </c>
      <c r="AM2729">
        <v>1</v>
      </c>
      <c r="AN2729">
        <v>1</v>
      </c>
      <c r="AO2729">
        <v>31217</v>
      </c>
      <c r="AQ2729">
        <v>124466</v>
      </c>
      <c r="AR2729">
        <v>53900001</v>
      </c>
      <c r="AS2729" t="s">
        <v>1697</v>
      </c>
      <c r="AT2729" t="s">
        <v>104</v>
      </c>
      <c r="AW2729" t="s">
        <v>343</v>
      </c>
      <c r="BY2729" t="s">
        <v>342</v>
      </c>
      <c r="EQ2729">
        <v>247378</v>
      </c>
      <c r="ER2729" t="s">
        <v>7411</v>
      </c>
      <c r="EV2729">
        <v>17287166</v>
      </c>
      <c r="EW2729">
        <v>928</v>
      </c>
      <c r="EX2729">
        <v>220764</v>
      </c>
      <c r="EY2729" t="s">
        <v>7412</v>
      </c>
      <c r="EZ2729">
        <v>1</v>
      </c>
      <c r="FC2729">
        <v>95383</v>
      </c>
      <c r="FD2729" t="s">
        <v>1417</v>
      </c>
    </row>
    <row r="2730" spans="1:160" x14ac:dyDescent="0.3">
      <c r="A2730" t="str">
        <f>VLOOKUP(B2730,Table2[],3,FALSE)</f>
        <v>Digital</v>
      </c>
      <c r="B2730" t="str">
        <f>IF(OR(ISNUMBER(FIND("QVC",Z2730)),ISNUMBER(FIND("QVC",AL2730))),"QVC",IF(OR(ISNUMBER(FIND("NCO",H2730)),ISNUMBER(FIND("NCO",Y2730))), "NCO", IF(AL2730="consumer","PMD.com",VLOOKUP(LEFT(H2730,2),Tables!$E$1:$F$11,2,FALSE))))</f>
        <v>PMD.com</v>
      </c>
      <c r="C2730">
        <f t="shared" si="129"/>
        <v>51080001</v>
      </c>
      <c r="D2730">
        <f t="shared" si="130"/>
        <v>1</v>
      </c>
      <c r="E2730" t="str">
        <f t="shared" ca="1" si="128"/>
        <v>shifted orders shipped</v>
      </c>
      <c r="F2730" t="s">
        <v>3539</v>
      </c>
      <c r="G2730" t="s">
        <v>335</v>
      </c>
      <c r="H2730" t="s">
        <v>7407</v>
      </c>
      <c r="I2730" s="6">
        <v>44012.077233796299</v>
      </c>
      <c r="J2730" t="s">
        <v>16</v>
      </c>
      <c r="K2730" s="6">
        <v>44013.402986111112</v>
      </c>
      <c r="M2730" t="s">
        <v>7408</v>
      </c>
      <c r="N2730" t="s">
        <v>7409</v>
      </c>
      <c r="Q2730" t="s">
        <v>539</v>
      </c>
      <c r="R2730" t="s">
        <v>365</v>
      </c>
      <c r="S2730">
        <v>95304</v>
      </c>
      <c r="T2730" t="s">
        <v>338</v>
      </c>
      <c r="U2730" t="s">
        <v>530</v>
      </c>
      <c r="W2730" t="s">
        <v>7410</v>
      </c>
      <c r="Z2730" t="s">
        <v>7408</v>
      </c>
      <c r="AA2730" t="s">
        <v>7409</v>
      </c>
      <c r="AD2730" t="s">
        <v>539</v>
      </c>
      <c r="AE2730" t="s">
        <v>365</v>
      </c>
      <c r="AF2730">
        <v>95304</v>
      </c>
      <c r="AG2730" t="s">
        <v>338</v>
      </c>
      <c r="AH2730" t="s">
        <v>530</v>
      </c>
      <c r="AJ2730" t="s">
        <v>7410</v>
      </c>
      <c r="AL2730" t="s">
        <v>339</v>
      </c>
      <c r="AM2730">
        <v>1</v>
      </c>
      <c r="AN2730">
        <v>1</v>
      </c>
      <c r="AO2730">
        <v>19656</v>
      </c>
      <c r="AQ2730">
        <v>124645</v>
      </c>
      <c r="AR2730">
        <v>51080001</v>
      </c>
      <c r="AS2730" t="s">
        <v>988</v>
      </c>
      <c r="AT2730" t="s">
        <v>57</v>
      </c>
      <c r="AW2730" t="s">
        <v>343</v>
      </c>
      <c r="BY2730" t="s">
        <v>342</v>
      </c>
      <c r="EQ2730">
        <v>251119</v>
      </c>
      <c r="ER2730" t="s">
        <v>7411</v>
      </c>
      <c r="EV2730">
        <v>17287166</v>
      </c>
      <c r="EW2730">
        <v>928</v>
      </c>
      <c r="EX2730">
        <v>220764</v>
      </c>
      <c r="EY2730" t="s">
        <v>7412</v>
      </c>
      <c r="EZ2730">
        <v>1</v>
      </c>
      <c r="FC2730">
        <v>95221</v>
      </c>
      <c r="FD2730" t="s">
        <v>435</v>
      </c>
    </row>
    <row r="2731" spans="1:160" x14ac:dyDescent="0.3">
      <c r="A2731" t="str">
        <f>VLOOKUP(B2731,Table2[],3,FALSE)</f>
        <v>Digital</v>
      </c>
      <c r="B2731" t="str">
        <f>IF(OR(ISNUMBER(FIND("QVC",Z2731)),ISNUMBER(FIND("QVC",AL2731))),"QVC",IF(OR(ISNUMBER(FIND("NCO",H2731)),ISNUMBER(FIND("NCO",Y2731))), "NCO", IF(AL2731="consumer","PMD.com",VLOOKUP(LEFT(H2731,2),Tables!$E$1:$F$11,2,FALSE))))</f>
        <v>PMD.com</v>
      </c>
      <c r="C2731">
        <f t="shared" si="129"/>
        <v>7660</v>
      </c>
      <c r="D2731">
        <f t="shared" si="130"/>
        <v>1</v>
      </c>
      <c r="E2731" t="str">
        <f t="shared" ca="1" si="128"/>
        <v>shifted orders shipped</v>
      </c>
      <c r="F2731" t="s">
        <v>3539</v>
      </c>
      <c r="G2731" t="s">
        <v>335</v>
      </c>
      <c r="H2731" t="s">
        <v>7407</v>
      </c>
      <c r="I2731" s="6">
        <v>44012.077233796299</v>
      </c>
      <c r="J2731" t="s">
        <v>16</v>
      </c>
      <c r="K2731" s="6">
        <v>44013.402986111112</v>
      </c>
      <c r="M2731" t="s">
        <v>7408</v>
      </c>
      <c r="N2731" t="s">
        <v>7409</v>
      </c>
      <c r="Q2731" t="s">
        <v>539</v>
      </c>
      <c r="R2731" t="s">
        <v>365</v>
      </c>
      <c r="S2731">
        <v>95304</v>
      </c>
      <c r="T2731" t="s">
        <v>338</v>
      </c>
      <c r="U2731" t="s">
        <v>530</v>
      </c>
      <c r="W2731" t="s">
        <v>7410</v>
      </c>
      <c r="Z2731" t="s">
        <v>7408</v>
      </c>
      <c r="AA2731" t="s">
        <v>7409</v>
      </c>
      <c r="AD2731" t="s">
        <v>539</v>
      </c>
      <c r="AE2731" t="s">
        <v>365</v>
      </c>
      <c r="AF2731">
        <v>95304</v>
      </c>
      <c r="AG2731" t="s">
        <v>338</v>
      </c>
      <c r="AH2731" t="s">
        <v>530</v>
      </c>
      <c r="AJ2731" t="s">
        <v>7410</v>
      </c>
      <c r="AL2731" t="s">
        <v>339</v>
      </c>
      <c r="AM2731">
        <v>1</v>
      </c>
      <c r="AN2731">
        <v>1</v>
      </c>
      <c r="AO2731">
        <v>11858</v>
      </c>
      <c r="AQ2731">
        <v>124798</v>
      </c>
      <c r="AR2731">
        <v>7660</v>
      </c>
      <c r="AS2731" t="s">
        <v>2085</v>
      </c>
      <c r="AT2731" t="s">
        <v>38</v>
      </c>
      <c r="AW2731" t="s">
        <v>343</v>
      </c>
      <c r="BY2731" t="s">
        <v>342</v>
      </c>
      <c r="EQ2731">
        <v>251455</v>
      </c>
      <c r="ER2731" t="s">
        <v>7411</v>
      </c>
      <c r="EV2731">
        <v>17287166</v>
      </c>
      <c r="EW2731">
        <v>928</v>
      </c>
      <c r="EX2731">
        <v>220764</v>
      </c>
      <c r="EY2731" t="s">
        <v>7412</v>
      </c>
      <c r="EZ2731">
        <v>1</v>
      </c>
      <c r="FC2731">
        <v>7660</v>
      </c>
      <c r="FD2731" t="s">
        <v>38</v>
      </c>
    </row>
    <row r="2732" spans="1:160" x14ac:dyDescent="0.3">
      <c r="A2732" t="str">
        <f>VLOOKUP(B2732,Table2[],3,FALSE)</f>
        <v>Digital</v>
      </c>
      <c r="B2732" t="str">
        <f>IF(OR(ISNUMBER(FIND("QVC",Z2732)),ISNUMBER(FIND("QVC",AL2732))),"QVC",IF(OR(ISNUMBER(FIND("NCO",H2732)),ISNUMBER(FIND("NCO",Y2732))), "NCO", IF(AL2732="consumer","PMD.com",VLOOKUP(LEFT(H2732,2),Tables!$E$1:$F$11,2,FALSE))))</f>
        <v>PMD.com</v>
      </c>
      <c r="C2732">
        <f t="shared" si="129"/>
        <v>5357</v>
      </c>
      <c r="D2732">
        <f t="shared" si="130"/>
        <v>1</v>
      </c>
      <c r="E2732" t="str">
        <f t="shared" ca="1" si="128"/>
        <v>shifted orders shipped</v>
      </c>
      <c r="F2732" t="s">
        <v>3539</v>
      </c>
      <c r="G2732" t="s">
        <v>335</v>
      </c>
      <c r="H2732" t="s">
        <v>7407</v>
      </c>
      <c r="I2732" s="6">
        <v>44012.077233796299</v>
      </c>
      <c r="J2732" t="s">
        <v>16</v>
      </c>
      <c r="K2732" s="6">
        <v>44013.402986111112</v>
      </c>
      <c r="M2732" t="s">
        <v>7408</v>
      </c>
      <c r="N2732" t="s">
        <v>7409</v>
      </c>
      <c r="Q2732" t="s">
        <v>539</v>
      </c>
      <c r="R2732" t="s">
        <v>365</v>
      </c>
      <c r="S2732">
        <v>95304</v>
      </c>
      <c r="T2732" t="s">
        <v>338</v>
      </c>
      <c r="U2732" t="s">
        <v>530</v>
      </c>
      <c r="W2732" t="s">
        <v>7410</v>
      </c>
      <c r="Z2732" t="s">
        <v>7408</v>
      </c>
      <c r="AA2732" t="s">
        <v>7409</v>
      </c>
      <c r="AD2732" t="s">
        <v>539</v>
      </c>
      <c r="AE2732" t="s">
        <v>365</v>
      </c>
      <c r="AF2732">
        <v>95304</v>
      </c>
      <c r="AG2732" t="s">
        <v>338</v>
      </c>
      <c r="AH2732" t="s">
        <v>530</v>
      </c>
      <c r="AJ2732" t="s">
        <v>7410</v>
      </c>
      <c r="AL2732" t="s">
        <v>339</v>
      </c>
      <c r="AM2732">
        <v>1</v>
      </c>
      <c r="AN2732">
        <v>1</v>
      </c>
      <c r="AO2732">
        <v>15182</v>
      </c>
      <c r="AQ2732">
        <v>124521</v>
      </c>
      <c r="AR2732">
        <v>5357</v>
      </c>
      <c r="AS2732" t="s">
        <v>87</v>
      </c>
      <c r="AT2732" t="s">
        <v>88</v>
      </c>
      <c r="AW2732" t="s">
        <v>340</v>
      </c>
      <c r="AX2732" t="s">
        <v>340</v>
      </c>
      <c r="AY2732" t="s">
        <v>351</v>
      </c>
      <c r="AZ2732" t="s">
        <v>379</v>
      </c>
      <c r="BY2732" t="s">
        <v>342</v>
      </c>
      <c r="EQ2732">
        <v>249142</v>
      </c>
      <c r="ER2732" t="s">
        <v>7411</v>
      </c>
      <c r="EV2732">
        <v>17287166</v>
      </c>
      <c r="EW2732">
        <v>928</v>
      </c>
      <c r="EX2732">
        <v>220764</v>
      </c>
      <c r="EY2732" t="s">
        <v>7412</v>
      </c>
      <c r="EZ2732">
        <v>1</v>
      </c>
      <c r="FC2732">
        <v>5357</v>
      </c>
      <c r="FD2732" t="s">
        <v>88</v>
      </c>
    </row>
    <row r="2733" spans="1:160" x14ac:dyDescent="0.3">
      <c r="A2733" t="str">
        <f>VLOOKUP(B2733,Table2[],3,FALSE)</f>
        <v>Digital</v>
      </c>
      <c r="B2733" t="str">
        <f>IF(OR(ISNUMBER(FIND("QVC",Z2733)),ISNUMBER(FIND("QVC",AL2733))),"QVC",IF(OR(ISNUMBER(FIND("NCO",H2733)),ISNUMBER(FIND("NCO",Y2733))), "NCO", IF(AL2733="consumer","PMD.com",VLOOKUP(LEFT(H2733,2),Tables!$E$1:$F$11,2,FALSE))))</f>
        <v>PMD.com</v>
      </c>
      <c r="C2733">
        <f t="shared" si="129"/>
        <v>58030001</v>
      </c>
      <c r="D2733">
        <f t="shared" si="130"/>
        <v>1</v>
      </c>
      <c r="E2733" t="str">
        <f t="shared" ca="1" si="128"/>
        <v>shifted orders shipped</v>
      </c>
      <c r="F2733" t="s">
        <v>3539</v>
      </c>
      <c r="G2733" t="s">
        <v>335</v>
      </c>
      <c r="H2733" t="s">
        <v>7407</v>
      </c>
      <c r="I2733" s="6">
        <v>44012.077233796299</v>
      </c>
      <c r="J2733" t="s">
        <v>16</v>
      </c>
      <c r="K2733" s="6">
        <v>44013.402986111112</v>
      </c>
      <c r="M2733" t="s">
        <v>7408</v>
      </c>
      <c r="N2733" t="s">
        <v>7409</v>
      </c>
      <c r="Q2733" t="s">
        <v>539</v>
      </c>
      <c r="R2733" t="s">
        <v>365</v>
      </c>
      <c r="S2733">
        <v>95304</v>
      </c>
      <c r="T2733" t="s">
        <v>338</v>
      </c>
      <c r="U2733" t="s">
        <v>530</v>
      </c>
      <c r="W2733" t="s">
        <v>7410</v>
      </c>
      <c r="Z2733" t="s">
        <v>7408</v>
      </c>
      <c r="AA2733" t="s">
        <v>7409</v>
      </c>
      <c r="AD2733" t="s">
        <v>539</v>
      </c>
      <c r="AE2733" t="s">
        <v>365</v>
      </c>
      <c r="AF2733">
        <v>95304</v>
      </c>
      <c r="AG2733" t="s">
        <v>338</v>
      </c>
      <c r="AH2733" t="s">
        <v>530</v>
      </c>
      <c r="AJ2733" t="s">
        <v>7410</v>
      </c>
      <c r="AL2733" t="s">
        <v>339</v>
      </c>
      <c r="AM2733">
        <v>1</v>
      </c>
      <c r="AN2733">
        <v>1</v>
      </c>
      <c r="AO2733">
        <v>9621</v>
      </c>
      <c r="AQ2733">
        <v>124483</v>
      </c>
      <c r="AR2733">
        <v>58030001</v>
      </c>
      <c r="AS2733" t="s">
        <v>1761</v>
      </c>
      <c r="AT2733" t="s">
        <v>36</v>
      </c>
      <c r="AW2733" t="s">
        <v>340</v>
      </c>
      <c r="AX2733" t="s">
        <v>340</v>
      </c>
      <c r="AY2733" t="s">
        <v>382</v>
      </c>
      <c r="AZ2733" t="s">
        <v>383</v>
      </c>
      <c r="BY2733" t="s">
        <v>342</v>
      </c>
      <c r="EQ2733">
        <v>243289</v>
      </c>
      <c r="ER2733" t="s">
        <v>7411</v>
      </c>
      <c r="EV2733">
        <v>17287166</v>
      </c>
      <c r="EW2733">
        <v>928</v>
      </c>
      <c r="EX2733">
        <v>220764</v>
      </c>
      <c r="EY2733" t="s">
        <v>7412</v>
      </c>
      <c r="EZ2733">
        <v>1</v>
      </c>
      <c r="FC2733">
        <v>58030001</v>
      </c>
      <c r="FD2733" t="s">
        <v>36</v>
      </c>
    </row>
    <row r="2734" spans="1:160" x14ac:dyDescent="0.3">
      <c r="A2734" t="str">
        <f>VLOOKUP(B2734,Table2[],3,FALSE)</f>
        <v>Digital</v>
      </c>
      <c r="B2734" t="str">
        <f>IF(OR(ISNUMBER(FIND("QVC",Z2734)),ISNUMBER(FIND("QVC",AL2734))),"QVC",IF(OR(ISNUMBER(FIND("NCO",H2734)),ISNUMBER(FIND("NCO",Y2734))), "NCO", IF(AL2734="consumer","PMD.com",VLOOKUP(LEFT(H2734,2),Tables!$E$1:$F$11,2,FALSE))))</f>
        <v>PMD.com</v>
      </c>
      <c r="C2734">
        <f t="shared" si="129"/>
        <v>53200001</v>
      </c>
      <c r="D2734">
        <f t="shared" si="130"/>
        <v>1</v>
      </c>
      <c r="E2734" t="str">
        <f t="shared" ca="1" si="128"/>
        <v>shifted orders shipped</v>
      </c>
      <c r="F2734" t="s">
        <v>3539</v>
      </c>
      <c r="G2734" t="s">
        <v>335</v>
      </c>
      <c r="H2734" t="s">
        <v>7407</v>
      </c>
      <c r="I2734" s="6">
        <v>44012.077233796299</v>
      </c>
      <c r="J2734" t="s">
        <v>16</v>
      </c>
      <c r="K2734" s="6">
        <v>44013.402986111112</v>
      </c>
      <c r="M2734" t="s">
        <v>7408</v>
      </c>
      <c r="N2734" t="s">
        <v>7409</v>
      </c>
      <c r="Q2734" t="s">
        <v>539</v>
      </c>
      <c r="R2734" t="s">
        <v>365</v>
      </c>
      <c r="S2734">
        <v>95304</v>
      </c>
      <c r="T2734" t="s">
        <v>338</v>
      </c>
      <c r="U2734" t="s">
        <v>530</v>
      </c>
      <c r="W2734" t="s">
        <v>7410</v>
      </c>
      <c r="Z2734" t="s">
        <v>7408</v>
      </c>
      <c r="AA2734" t="s">
        <v>7409</v>
      </c>
      <c r="AD2734" t="s">
        <v>539</v>
      </c>
      <c r="AE2734" t="s">
        <v>365</v>
      </c>
      <c r="AF2734">
        <v>95304</v>
      </c>
      <c r="AG2734" t="s">
        <v>338</v>
      </c>
      <c r="AH2734" t="s">
        <v>530</v>
      </c>
      <c r="AJ2734" t="s">
        <v>7410</v>
      </c>
      <c r="AL2734" t="s">
        <v>339</v>
      </c>
      <c r="AM2734">
        <v>1</v>
      </c>
      <c r="AN2734">
        <v>1</v>
      </c>
      <c r="AO2734">
        <v>15189</v>
      </c>
      <c r="AQ2734">
        <v>123906</v>
      </c>
      <c r="AR2734">
        <v>53200001</v>
      </c>
      <c r="AS2734" t="s">
        <v>973</v>
      </c>
      <c r="AT2734" t="s">
        <v>50</v>
      </c>
      <c r="AW2734" t="s">
        <v>340</v>
      </c>
      <c r="AX2734" t="s">
        <v>340</v>
      </c>
      <c r="AY2734" t="s">
        <v>357</v>
      </c>
      <c r="AZ2734" t="s">
        <v>363</v>
      </c>
      <c r="BY2734" t="s">
        <v>342</v>
      </c>
      <c r="EQ2734">
        <v>252156</v>
      </c>
      <c r="ER2734" t="s">
        <v>7411</v>
      </c>
      <c r="EV2734">
        <v>17287166</v>
      </c>
      <c r="EW2734">
        <v>928</v>
      </c>
      <c r="EX2734">
        <v>220764</v>
      </c>
      <c r="EY2734" t="s">
        <v>7412</v>
      </c>
      <c r="EZ2734">
        <v>1</v>
      </c>
      <c r="FC2734">
        <v>95221</v>
      </c>
      <c r="FD2734" t="s">
        <v>435</v>
      </c>
    </row>
    <row r="2735" spans="1:160" x14ac:dyDescent="0.3">
      <c r="A2735" t="str">
        <f>VLOOKUP(B2735,Table2[],3,FALSE)</f>
        <v>Digital</v>
      </c>
      <c r="B2735" t="str">
        <f>IF(OR(ISNUMBER(FIND("QVC",Z2735)),ISNUMBER(FIND("QVC",AL2735))),"QVC",IF(OR(ISNUMBER(FIND("NCO",H2735)),ISNUMBER(FIND("NCO",Y2735))), "NCO", IF(AL2735="consumer","PMD.com",VLOOKUP(LEFT(H2735,2),Tables!$E$1:$F$11,2,FALSE))))</f>
        <v>PMD.com</v>
      </c>
      <c r="C2735">
        <f t="shared" si="129"/>
        <v>57100001</v>
      </c>
      <c r="D2735">
        <f t="shared" si="130"/>
        <v>1</v>
      </c>
      <c r="E2735" t="str">
        <f t="shared" ca="1" si="128"/>
        <v>shifted orders shipped</v>
      </c>
      <c r="F2735" t="s">
        <v>3539</v>
      </c>
      <c r="G2735" t="s">
        <v>335</v>
      </c>
      <c r="H2735" t="s">
        <v>7407</v>
      </c>
      <c r="I2735" s="6">
        <v>44012.077233796299</v>
      </c>
      <c r="J2735" t="s">
        <v>16</v>
      </c>
      <c r="K2735" s="6">
        <v>44013.402986111112</v>
      </c>
      <c r="M2735" t="s">
        <v>7408</v>
      </c>
      <c r="N2735" t="s">
        <v>7409</v>
      </c>
      <c r="Q2735" t="s">
        <v>539</v>
      </c>
      <c r="R2735" t="s">
        <v>365</v>
      </c>
      <c r="S2735">
        <v>95304</v>
      </c>
      <c r="T2735" t="s">
        <v>338</v>
      </c>
      <c r="U2735" t="s">
        <v>530</v>
      </c>
      <c r="W2735" t="s">
        <v>7410</v>
      </c>
      <c r="Z2735" t="s">
        <v>7408</v>
      </c>
      <c r="AA2735" t="s">
        <v>7409</v>
      </c>
      <c r="AD2735" t="s">
        <v>539</v>
      </c>
      <c r="AE2735" t="s">
        <v>365</v>
      </c>
      <c r="AF2735">
        <v>95304</v>
      </c>
      <c r="AG2735" t="s">
        <v>338</v>
      </c>
      <c r="AH2735" t="s">
        <v>530</v>
      </c>
      <c r="AJ2735" t="s">
        <v>7410</v>
      </c>
      <c r="AL2735" t="s">
        <v>339</v>
      </c>
      <c r="AM2735">
        <v>1</v>
      </c>
      <c r="AN2735">
        <v>1</v>
      </c>
      <c r="AO2735">
        <v>2241</v>
      </c>
      <c r="AQ2735">
        <v>127090</v>
      </c>
      <c r="AR2735">
        <v>57100001</v>
      </c>
      <c r="AT2735" t="s">
        <v>1420</v>
      </c>
      <c r="AW2735" t="s">
        <v>340</v>
      </c>
      <c r="AX2735" t="s">
        <v>340</v>
      </c>
      <c r="AY2735" t="s">
        <v>348</v>
      </c>
      <c r="AZ2735" t="s">
        <v>1064</v>
      </c>
      <c r="BY2735" t="s">
        <v>342</v>
      </c>
      <c r="BZ2735" t="b">
        <v>0</v>
      </c>
      <c r="EQ2735">
        <v>248022</v>
      </c>
      <c r="ER2735" t="s">
        <v>7411</v>
      </c>
      <c r="EV2735">
        <v>17287166</v>
      </c>
      <c r="EW2735">
        <v>928</v>
      </c>
      <c r="EX2735">
        <v>220764</v>
      </c>
      <c r="EY2735" t="s">
        <v>7412</v>
      </c>
      <c r="EZ2735">
        <v>1</v>
      </c>
      <c r="FC2735">
        <v>95383</v>
      </c>
      <c r="FD2735" t="s">
        <v>1417</v>
      </c>
    </row>
    <row r="2736" spans="1:160" x14ac:dyDescent="0.3">
      <c r="A2736" t="str">
        <f>VLOOKUP(B2736,Table2[],3,FALSE)</f>
        <v>Digital</v>
      </c>
      <c r="B2736" t="str">
        <f>IF(OR(ISNUMBER(FIND("QVC",Z2736)),ISNUMBER(FIND("QVC",AL2736))),"QVC",IF(OR(ISNUMBER(FIND("NCO",H2736)),ISNUMBER(FIND("NCO",Y2736))), "NCO", IF(AL2736="consumer","PMD.com",VLOOKUP(LEFT(H2736,2),Tables!$E$1:$F$11,2,FALSE))))</f>
        <v>PMD.com</v>
      </c>
      <c r="C2736">
        <f t="shared" si="129"/>
        <v>51090030</v>
      </c>
      <c r="D2736">
        <f t="shared" si="130"/>
        <v>1</v>
      </c>
      <c r="E2736" t="str">
        <f t="shared" ca="1" si="128"/>
        <v>shifted orders shipped</v>
      </c>
      <c r="F2736" t="s">
        <v>3539</v>
      </c>
      <c r="G2736" t="s">
        <v>335</v>
      </c>
      <c r="H2736" t="s">
        <v>7407</v>
      </c>
      <c r="I2736" s="6">
        <v>44012.077233796299</v>
      </c>
      <c r="J2736" t="s">
        <v>16</v>
      </c>
      <c r="K2736" s="6">
        <v>44013.402986111112</v>
      </c>
      <c r="M2736" t="s">
        <v>7408</v>
      </c>
      <c r="N2736" t="s">
        <v>7409</v>
      </c>
      <c r="Q2736" t="s">
        <v>539</v>
      </c>
      <c r="R2736" t="s">
        <v>365</v>
      </c>
      <c r="S2736">
        <v>95304</v>
      </c>
      <c r="T2736" t="s">
        <v>338</v>
      </c>
      <c r="U2736" t="s">
        <v>530</v>
      </c>
      <c r="W2736" t="s">
        <v>7410</v>
      </c>
      <c r="Z2736" t="s">
        <v>7408</v>
      </c>
      <c r="AA2736" t="s">
        <v>7409</v>
      </c>
      <c r="AD2736" t="s">
        <v>539</v>
      </c>
      <c r="AE2736" t="s">
        <v>365</v>
      </c>
      <c r="AF2736">
        <v>95304</v>
      </c>
      <c r="AG2736" t="s">
        <v>338</v>
      </c>
      <c r="AH2736" t="s">
        <v>530</v>
      </c>
      <c r="AJ2736" t="s">
        <v>7410</v>
      </c>
      <c r="AL2736" t="s">
        <v>339</v>
      </c>
      <c r="AM2736">
        <v>1</v>
      </c>
      <c r="AN2736">
        <v>1</v>
      </c>
      <c r="AO2736">
        <v>6688</v>
      </c>
      <c r="AQ2736">
        <v>125960</v>
      </c>
      <c r="AR2736">
        <v>51090030</v>
      </c>
      <c r="AS2736" t="s">
        <v>3043</v>
      </c>
      <c r="AT2736" t="s">
        <v>628</v>
      </c>
      <c r="AW2736" t="s">
        <v>343</v>
      </c>
      <c r="BY2736" t="s">
        <v>342</v>
      </c>
      <c r="BZ2736" t="b">
        <v>0</v>
      </c>
      <c r="EQ2736">
        <v>243047</v>
      </c>
      <c r="ER2736" t="s">
        <v>7411</v>
      </c>
      <c r="EV2736">
        <v>17287166</v>
      </c>
      <c r="EW2736">
        <v>928</v>
      </c>
      <c r="EX2736">
        <v>220764</v>
      </c>
      <c r="EY2736" t="s">
        <v>7412</v>
      </c>
      <c r="EZ2736">
        <v>1</v>
      </c>
      <c r="FC2736">
        <v>95383</v>
      </c>
      <c r="FD2736" t="s">
        <v>1417</v>
      </c>
    </row>
    <row r="2737" spans="1:160" x14ac:dyDescent="0.3">
      <c r="A2737" t="str">
        <f>VLOOKUP(B2737,Table2[],3,FALSE)</f>
        <v>Digital</v>
      </c>
      <c r="B2737" t="str">
        <f>IF(OR(ISNUMBER(FIND("QVC",Z2737)),ISNUMBER(FIND("QVC",AL2737))),"QVC",IF(OR(ISNUMBER(FIND("NCO",H2737)),ISNUMBER(FIND("NCO",Y2737))), "NCO", IF(AL2737="consumer","PMD.com",VLOOKUP(LEFT(H2737,2),Tables!$E$1:$F$11,2,FALSE))))</f>
        <v>PMD.com</v>
      </c>
      <c r="C2737">
        <f t="shared" si="129"/>
        <v>54010001</v>
      </c>
      <c r="D2737">
        <f t="shared" si="130"/>
        <v>1</v>
      </c>
      <c r="E2737" t="str">
        <f t="shared" ca="1" si="128"/>
        <v>shifted orders shipped</v>
      </c>
      <c r="F2737" t="s">
        <v>3539</v>
      </c>
      <c r="G2737" t="s">
        <v>335</v>
      </c>
      <c r="H2737" t="s">
        <v>7407</v>
      </c>
      <c r="I2737" s="6">
        <v>44012.077233796299</v>
      </c>
      <c r="J2737" t="s">
        <v>16</v>
      </c>
      <c r="K2737" s="6">
        <v>44013.402986111112</v>
      </c>
      <c r="M2737" t="s">
        <v>7408</v>
      </c>
      <c r="N2737" t="s">
        <v>7409</v>
      </c>
      <c r="Q2737" t="s">
        <v>539</v>
      </c>
      <c r="R2737" t="s">
        <v>365</v>
      </c>
      <c r="S2737">
        <v>95304</v>
      </c>
      <c r="T2737" t="s">
        <v>338</v>
      </c>
      <c r="U2737" t="s">
        <v>530</v>
      </c>
      <c r="W2737" t="s">
        <v>7410</v>
      </c>
      <c r="Z2737" t="s">
        <v>7408</v>
      </c>
      <c r="AA2737" t="s">
        <v>7409</v>
      </c>
      <c r="AD2737" t="s">
        <v>539</v>
      </c>
      <c r="AE2737" t="s">
        <v>365</v>
      </c>
      <c r="AF2737">
        <v>95304</v>
      </c>
      <c r="AG2737" t="s">
        <v>338</v>
      </c>
      <c r="AH2737" t="s">
        <v>530</v>
      </c>
      <c r="AJ2737" t="s">
        <v>7410</v>
      </c>
      <c r="AL2737" t="s">
        <v>339</v>
      </c>
      <c r="AM2737">
        <v>1</v>
      </c>
      <c r="AN2737">
        <v>1</v>
      </c>
      <c r="AO2737">
        <v>6300</v>
      </c>
      <c r="AQ2737">
        <v>124476</v>
      </c>
      <c r="AR2737">
        <v>54010001</v>
      </c>
      <c r="AS2737" t="s">
        <v>577</v>
      </c>
      <c r="AT2737" t="s">
        <v>35</v>
      </c>
      <c r="AW2737" t="s">
        <v>340</v>
      </c>
      <c r="AX2737">
        <v>0</v>
      </c>
      <c r="AY2737" t="s">
        <v>348</v>
      </c>
      <c r="AZ2737">
        <v>0</v>
      </c>
      <c r="BY2737" t="s">
        <v>342</v>
      </c>
      <c r="EQ2737">
        <v>252076</v>
      </c>
      <c r="ER2737" t="s">
        <v>7411</v>
      </c>
      <c r="EV2737">
        <v>17287166</v>
      </c>
      <c r="EW2737">
        <v>928</v>
      </c>
      <c r="EX2737">
        <v>220764</v>
      </c>
      <c r="EY2737" t="s">
        <v>7412</v>
      </c>
      <c r="EZ2737">
        <v>1</v>
      </c>
      <c r="FC2737">
        <v>95383</v>
      </c>
      <c r="FD2737" t="s">
        <v>1417</v>
      </c>
    </row>
    <row r="2738" spans="1:160" x14ac:dyDescent="0.3">
      <c r="A2738" t="str">
        <f>VLOOKUP(B2738,Table2[],3,FALSE)</f>
        <v>Digital</v>
      </c>
      <c r="B2738" t="str">
        <f>IF(OR(ISNUMBER(FIND("QVC",Z2738)),ISNUMBER(FIND("QVC",AL2738))),"QVC",IF(OR(ISNUMBER(FIND("NCO",H2738)),ISNUMBER(FIND("NCO",Y2738))), "NCO", IF(AL2738="consumer","PMD.com",VLOOKUP(LEFT(H2738,2),Tables!$E$1:$F$11,2,FALSE))))</f>
        <v>PMD.com</v>
      </c>
      <c r="C2738">
        <f t="shared" si="129"/>
        <v>5357</v>
      </c>
      <c r="D2738">
        <f t="shared" si="130"/>
        <v>1</v>
      </c>
      <c r="E2738" t="str">
        <f t="shared" ca="1" si="128"/>
        <v>shifted orders shipped</v>
      </c>
      <c r="F2738" t="s">
        <v>3539</v>
      </c>
      <c r="G2738" t="s">
        <v>335</v>
      </c>
      <c r="H2738" t="s">
        <v>7413</v>
      </c>
      <c r="I2738" s="6">
        <v>44007.521550925929</v>
      </c>
      <c r="J2738" t="s">
        <v>16</v>
      </c>
      <c r="K2738" s="6">
        <v>44013.40315972222</v>
      </c>
      <c r="M2738" t="s">
        <v>7414</v>
      </c>
      <c r="N2738" t="s">
        <v>2967</v>
      </c>
      <c r="Q2738" t="s">
        <v>1571</v>
      </c>
      <c r="R2738" t="s">
        <v>411</v>
      </c>
      <c r="S2738">
        <v>29303</v>
      </c>
      <c r="T2738" t="s">
        <v>338</v>
      </c>
      <c r="U2738" t="s">
        <v>530</v>
      </c>
      <c r="W2738" t="s">
        <v>2968</v>
      </c>
      <c r="Z2738" t="s">
        <v>7414</v>
      </c>
      <c r="AA2738" t="s">
        <v>2967</v>
      </c>
      <c r="AD2738" t="s">
        <v>1571</v>
      </c>
      <c r="AE2738" t="s">
        <v>411</v>
      </c>
      <c r="AF2738">
        <v>29303</v>
      </c>
      <c r="AG2738" t="s">
        <v>338</v>
      </c>
      <c r="AH2738" t="s">
        <v>530</v>
      </c>
      <c r="AJ2738" t="s">
        <v>2968</v>
      </c>
      <c r="AL2738" t="s">
        <v>339</v>
      </c>
      <c r="AM2738">
        <v>1</v>
      </c>
      <c r="AN2738">
        <v>1</v>
      </c>
      <c r="AO2738">
        <v>15182</v>
      </c>
      <c r="AQ2738">
        <v>124521</v>
      </c>
      <c r="AR2738">
        <v>5357</v>
      </c>
      <c r="AS2738" t="s">
        <v>87</v>
      </c>
      <c r="AT2738" t="s">
        <v>88</v>
      </c>
      <c r="AW2738" t="s">
        <v>340</v>
      </c>
      <c r="AX2738" t="s">
        <v>340</v>
      </c>
      <c r="AY2738" t="s">
        <v>351</v>
      </c>
      <c r="AZ2738" t="s">
        <v>379</v>
      </c>
      <c r="BY2738" t="s">
        <v>342</v>
      </c>
      <c r="EQ2738">
        <v>249142</v>
      </c>
      <c r="ER2738" t="s">
        <v>7415</v>
      </c>
      <c r="EV2738">
        <v>17287173</v>
      </c>
      <c r="EW2738">
        <v>928</v>
      </c>
      <c r="EX2738">
        <v>217662</v>
      </c>
      <c r="EY2738" t="s">
        <v>7416</v>
      </c>
      <c r="EZ2738">
        <v>1</v>
      </c>
      <c r="FC2738">
        <v>5357</v>
      </c>
      <c r="FD2738" t="s">
        <v>88</v>
      </c>
    </row>
    <row r="2739" spans="1:160" x14ac:dyDescent="0.3">
      <c r="A2739" t="str">
        <f>VLOOKUP(B2739,Table2[],3,FALSE)</f>
        <v>Digital</v>
      </c>
      <c r="B2739" t="str">
        <f>IF(OR(ISNUMBER(FIND("QVC",Z2739)),ISNUMBER(FIND("QVC",AL2739))),"QVC",IF(OR(ISNUMBER(FIND("NCO",H2739)),ISNUMBER(FIND("NCO",Y2739))), "NCO", IF(AL2739="consumer","PMD.com",VLOOKUP(LEFT(H2739,2),Tables!$E$1:$F$11,2,FALSE))))</f>
        <v>PMD.com</v>
      </c>
      <c r="C2739">
        <f t="shared" si="129"/>
        <v>5342</v>
      </c>
      <c r="D2739">
        <f t="shared" si="130"/>
        <v>1</v>
      </c>
      <c r="E2739" t="str">
        <f t="shared" ca="1" si="128"/>
        <v>shifted orders shipped</v>
      </c>
      <c r="F2739" t="s">
        <v>3539</v>
      </c>
      <c r="G2739" t="s">
        <v>335</v>
      </c>
      <c r="H2739" t="s">
        <v>7413</v>
      </c>
      <c r="I2739" s="6">
        <v>44007.521550925929</v>
      </c>
      <c r="J2739" t="s">
        <v>16</v>
      </c>
      <c r="K2739" s="6">
        <v>44013.40315972222</v>
      </c>
      <c r="M2739" t="s">
        <v>7414</v>
      </c>
      <c r="N2739" t="s">
        <v>2967</v>
      </c>
      <c r="Q2739" t="s">
        <v>1571</v>
      </c>
      <c r="R2739" t="s">
        <v>411</v>
      </c>
      <c r="S2739">
        <v>29303</v>
      </c>
      <c r="T2739" t="s">
        <v>338</v>
      </c>
      <c r="U2739" t="s">
        <v>530</v>
      </c>
      <c r="W2739" t="s">
        <v>2968</v>
      </c>
      <c r="Z2739" t="s">
        <v>7414</v>
      </c>
      <c r="AA2739" t="s">
        <v>2967</v>
      </c>
      <c r="AD2739" t="s">
        <v>1571</v>
      </c>
      <c r="AE2739" t="s">
        <v>411</v>
      </c>
      <c r="AF2739">
        <v>29303</v>
      </c>
      <c r="AG2739" t="s">
        <v>338</v>
      </c>
      <c r="AH2739" t="s">
        <v>530</v>
      </c>
      <c r="AJ2739" t="s">
        <v>2968</v>
      </c>
      <c r="AL2739" t="s">
        <v>339</v>
      </c>
      <c r="AM2739">
        <v>1</v>
      </c>
      <c r="AN2739">
        <v>1</v>
      </c>
      <c r="AO2739">
        <v>13280</v>
      </c>
      <c r="AQ2739">
        <v>123849</v>
      </c>
      <c r="AR2739">
        <v>5342</v>
      </c>
      <c r="AS2739" t="s">
        <v>1867</v>
      </c>
      <c r="AT2739" t="s">
        <v>149</v>
      </c>
      <c r="AW2739" t="s">
        <v>340</v>
      </c>
      <c r="AX2739" t="s">
        <v>340</v>
      </c>
      <c r="AY2739" t="s">
        <v>345</v>
      </c>
      <c r="AZ2739" t="s">
        <v>346</v>
      </c>
      <c r="BY2739" t="s">
        <v>342</v>
      </c>
      <c r="EQ2739">
        <v>244853</v>
      </c>
      <c r="ER2739" t="s">
        <v>7415</v>
      </c>
      <c r="EV2739">
        <v>17287173</v>
      </c>
      <c r="EW2739">
        <v>928</v>
      </c>
      <c r="EX2739">
        <v>217662</v>
      </c>
      <c r="EY2739" t="s">
        <v>7416</v>
      </c>
      <c r="EZ2739">
        <v>1</v>
      </c>
      <c r="FC2739">
        <v>5342</v>
      </c>
      <c r="FD2739" t="s">
        <v>149</v>
      </c>
    </row>
    <row r="2740" spans="1:160" x14ac:dyDescent="0.3">
      <c r="A2740" t="str">
        <f>VLOOKUP(B2740,Table2[],3,FALSE)</f>
        <v>Digital</v>
      </c>
      <c r="B2740" t="str">
        <f>IF(OR(ISNUMBER(FIND("QVC",Z2740)),ISNUMBER(FIND("QVC",AL2740))),"QVC",IF(OR(ISNUMBER(FIND("NCO",H2740)),ISNUMBER(FIND("NCO",Y2740))), "NCO", IF(AL2740="consumer","PMD.com",VLOOKUP(LEFT(H2740,2),Tables!$E$1:$F$11,2,FALSE))))</f>
        <v>PMD.com</v>
      </c>
      <c r="C2740">
        <f t="shared" si="129"/>
        <v>57100001</v>
      </c>
      <c r="D2740">
        <f t="shared" si="130"/>
        <v>1</v>
      </c>
      <c r="E2740" t="str">
        <f t="shared" ca="1" si="128"/>
        <v>shifted orders shipped</v>
      </c>
      <c r="F2740" t="s">
        <v>3539</v>
      </c>
      <c r="G2740" t="s">
        <v>335</v>
      </c>
      <c r="H2740" t="s">
        <v>7413</v>
      </c>
      <c r="I2740" s="6">
        <v>44007.521550925929</v>
      </c>
      <c r="J2740" t="s">
        <v>16</v>
      </c>
      <c r="K2740" s="6">
        <v>44013.40315972222</v>
      </c>
      <c r="M2740" t="s">
        <v>7414</v>
      </c>
      <c r="N2740" t="s">
        <v>2967</v>
      </c>
      <c r="Q2740" t="s">
        <v>1571</v>
      </c>
      <c r="R2740" t="s">
        <v>411</v>
      </c>
      <c r="S2740">
        <v>29303</v>
      </c>
      <c r="T2740" t="s">
        <v>338</v>
      </c>
      <c r="U2740" t="s">
        <v>530</v>
      </c>
      <c r="W2740" t="s">
        <v>2968</v>
      </c>
      <c r="Z2740" t="s">
        <v>7414</v>
      </c>
      <c r="AA2740" t="s">
        <v>2967</v>
      </c>
      <c r="AD2740" t="s">
        <v>1571</v>
      </c>
      <c r="AE2740" t="s">
        <v>411</v>
      </c>
      <c r="AF2740">
        <v>29303</v>
      </c>
      <c r="AG2740" t="s">
        <v>338</v>
      </c>
      <c r="AH2740" t="s">
        <v>530</v>
      </c>
      <c r="AJ2740" t="s">
        <v>2968</v>
      </c>
      <c r="AL2740" t="s">
        <v>339</v>
      </c>
      <c r="AM2740">
        <v>1</v>
      </c>
      <c r="AN2740">
        <v>1</v>
      </c>
      <c r="AO2740">
        <v>2241</v>
      </c>
      <c r="AQ2740">
        <v>127090</v>
      </c>
      <c r="AR2740">
        <v>57100001</v>
      </c>
      <c r="AT2740" t="s">
        <v>1420</v>
      </c>
      <c r="AW2740" t="s">
        <v>340</v>
      </c>
      <c r="AX2740" t="s">
        <v>340</v>
      </c>
      <c r="AY2740" t="s">
        <v>348</v>
      </c>
      <c r="AZ2740" t="s">
        <v>1064</v>
      </c>
      <c r="BY2740" t="s">
        <v>342</v>
      </c>
      <c r="BZ2740" t="b">
        <v>0</v>
      </c>
      <c r="EQ2740">
        <v>248022</v>
      </c>
      <c r="ER2740" t="s">
        <v>7415</v>
      </c>
      <c r="EV2740">
        <v>17287173</v>
      </c>
      <c r="EW2740">
        <v>928</v>
      </c>
      <c r="EX2740">
        <v>217662</v>
      </c>
      <c r="EY2740" t="s">
        <v>7416</v>
      </c>
      <c r="EZ2740">
        <v>1</v>
      </c>
      <c r="FC2740">
        <v>95383</v>
      </c>
      <c r="FD2740" t="s">
        <v>1417</v>
      </c>
    </row>
    <row r="2741" spans="1:160" x14ac:dyDescent="0.3">
      <c r="A2741" t="str">
        <f>VLOOKUP(B2741,Table2[],3,FALSE)</f>
        <v>Digital</v>
      </c>
      <c r="B2741" t="str">
        <f>IF(OR(ISNUMBER(FIND("QVC",Z2741)),ISNUMBER(FIND("QVC",AL2741))),"QVC",IF(OR(ISNUMBER(FIND("NCO",H2741)),ISNUMBER(FIND("NCO",Y2741))), "NCO", IF(AL2741="consumer","PMD.com",VLOOKUP(LEFT(H2741,2),Tables!$E$1:$F$11,2,FALSE))))</f>
        <v>PMD.com</v>
      </c>
      <c r="C2741">
        <f t="shared" si="129"/>
        <v>51090030</v>
      </c>
      <c r="D2741">
        <f t="shared" si="130"/>
        <v>1</v>
      </c>
      <c r="E2741" t="str">
        <f t="shared" ca="1" si="128"/>
        <v>shifted orders shipped</v>
      </c>
      <c r="F2741" t="s">
        <v>3539</v>
      </c>
      <c r="G2741" t="s">
        <v>335</v>
      </c>
      <c r="H2741" t="s">
        <v>7413</v>
      </c>
      <c r="I2741" s="6">
        <v>44007.521550925929</v>
      </c>
      <c r="J2741" t="s">
        <v>16</v>
      </c>
      <c r="K2741" s="6">
        <v>44013.40315972222</v>
      </c>
      <c r="M2741" t="s">
        <v>7414</v>
      </c>
      <c r="N2741" t="s">
        <v>2967</v>
      </c>
      <c r="Q2741" t="s">
        <v>1571</v>
      </c>
      <c r="R2741" t="s">
        <v>411</v>
      </c>
      <c r="S2741">
        <v>29303</v>
      </c>
      <c r="T2741" t="s">
        <v>338</v>
      </c>
      <c r="U2741" t="s">
        <v>530</v>
      </c>
      <c r="W2741" t="s">
        <v>2968</v>
      </c>
      <c r="Z2741" t="s">
        <v>7414</v>
      </c>
      <c r="AA2741" t="s">
        <v>2967</v>
      </c>
      <c r="AD2741" t="s">
        <v>1571</v>
      </c>
      <c r="AE2741" t="s">
        <v>411</v>
      </c>
      <c r="AF2741">
        <v>29303</v>
      </c>
      <c r="AG2741" t="s">
        <v>338</v>
      </c>
      <c r="AH2741" t="s">
        <v>530</v>
      </c>
      <c r="AJ2741" t="s">
        <v>2968</v>
      </c>
      <c r="AL2741" t="s">
        <v>339</v>
      </c>
      <c r="AM2741">
        <v>1</v>
      </c>
      <c r="AN2741">
        <v>1</v>
      </c>
      <c r="AO2741">
        <v>6688</v>
      </c>
      <c r="AQ2741">
        <v>125960</v>
      </c>
      <c r="AR2741">
        <v>51090030</v>
      </c>
      <c r="AS2741" t="s">
        <v>3043</v>
      </c>
      <c r="AT2741" t="s">
        <v>628</v>
      </c>
      <c r="AW2741" t="s">
        <v>343</v>
      </c>
      <c r="BY2741" t="s">
        <v>342</v>
      </c>
      <c r="BZ2741" t="b">
        <v>0</v>
      </c>
      <c r="EQ2741">
        <v>243047</v>
      </c>
      <c r="ER2741" t="s">
        <v>7415</v>
      </c>
      <c r="EV2741">
        <v>17287173</v>
      </c>
      <c r="EW2741">
        <v>928</v>
      </c>
      <c r="EX2741">
        <v>217662</v>
      </c>
      <c r="EY2741" t="s">
        <v>7416</v>
      </c>
      <c r="EZ2741">
        <v>1</v>
      </c>
      <c r="FC2741">
        <v>95383</v>
      </c>
      <c r="FD2741" t="s">
        <v>1417</v>
      </c>
    </row>
    <row r="2742" spans="1:160" x14ac:dyDescent="0.3">
      <c r="A2742" t="str">
        <f>VLOOKUP(B2742,Table2[],3,FALSE)</f>
        <v>Digital</v>
      </c>
      <c r="B2742" t="str">
        <f>IF(OR(ISNUMBER(FIND("QVC",Z2742)),ISNUMBER(FIND("QVC",AL2742))),"QVC",IF(OR(ISNUMBER(FIND("NCO",H2742)),ISNUMBER(FIND("NCO",Y2742))), "NCO", IF(AL2742="consumer","PMD.com",VLOOKUP(LEFT(H2742,2),Tables!$E$1:$F$11,2,FALSE))))</f>
        <v>PMD.com</v>
      </c>
      <c r="C2742">
        <f t="shared" si="129"/>
        <v>54010001</v>
      </c>
      <c r="D2742">
        <f t="shared" si="130"/>
        <v>1</v>
      </c>
      <c r="E2742" t="str">
        <f t="shared" ca="1" si="128"/>
        <v>shifted orders shipped</v>
      </c>
      <c r="F2742" t="s">
        <v>3539</v>
      </c>
      <c r="G2742" t="s">
        <v>335</v>
      </c>
      <c r="H2742" t="s">
        <v>7413</v>
      </c>
      <c r="I2742" s="6">
        <v>44007.521550925929</v>
      </c>
      <c r="J2742" t="s">
        <v>16</v>
      </c>
      <c r="K2742" s="6">
        <v>44013.40315972222</v>
      </c>
      <c r="M2742" t="s">
        <v>7414</v>
      </c>
      <c r="N2742" t="s">
        <v>2967</v>
      </c>
      <c r="Q2742" t="s">
        <v>1571</v>
      </c>
      <c r="R2742" t="s">
        <v>411</v>
      </c>
      <c r="S2742">
        <v>29303</v>
      </c>
      <c r="T2742" t="s">
        <v>338</v>
      </c>
      <c r="U2742" t="s">
        <v>530</v>
      </c>
      <c r="W2742" t="s">
        <v>2968</v>
      </c>
      <c r="Z2742" t="s">
        <v>7414</v>
      </c>
      <c r="AA2742" t="s">
        <v>2967</v>
      </c>
      <c r="AD2742" t="s">
        <v>1571</v>
      </c>
      <c r="AE2742" t="s">
        <v>411</v>
      </c>
      <c r="AF2742">
        <v>29303</v>
      </c>
      <c r="AG2742" t="s">
        <v>338</v>
      </c>
      <c r="AH2742" t="s">
        <v>530</v>
      </c>
      <c r="AJ2742" t="s">
        <v>2968</v>
      </c>
      <c r="AL2742" t="s">
        <v>339</v>
      </c>
      <c r="AM2742">
        <v>1</v>
      </c>
      <c r="AN2742">
        <v>1</v>
      </c>
      <c r="AO2742">
        <v>6300</v>
      </c>
      <c r="AQ2742">
        <v>124476</v>
      </c>
      <c r="AR2742">
        <v>54010001</v>
      </c>
      <c r="AS2742" t="s">
        <v>577</v>
      </c>
      <c r="AT2742" t="s">
        <v>35</v>
      </c>
      <c r="AW2742" t="s">
        <v>340</v>
      </c>
      <c r="AX2742">
        <v>0</v>
      </c>
      <c r="AY2742" t="s">
        <v>348</v>
      </c>
      <c r="AZ2742">
        <v>0</v>
      </c>
      <c r="BY2742" t="s">
        <v>342</v>
      </c>
      <c r="EQ2742">
        <v>252076</v>
      </c>
      <c r="ER2742" t="s">
        <v>7415</v>
      </c>
      <c r="EV2742">
        <v>17287173</v>
      </c>
      <c r="EW2742">
        <v>928</v>
      </c>
      <c r="EX2742">
        <v>217662</v>
      </c>
      <c r="EY2742" t="s">
        <v>7416</v>
      </c>
      <c r="EZ2742">
        <v>1</v>
      </c>
      <c r="FC2742">
        <v>95383</v>
      </c>
      <c r="FD2742" t="s">
        <v>1417</v>
      </c>
    </row>
    <row r="2743" spans="1:160" x14ac:dyDescent="0.3">
      <c r="A2743" t="str">
        <f>VLOOKUP(B2743,Table2[],3,FALSE)</f>
        <v>Digital</v>
      </c>
      <c r="B2743" t="str">
        <f>IF(OR(ISNUMBER(FIND("QVC",Z2743)),ISNUMBER(FIND("QVC",AL2743))),"QVC",IF(OR(ISNUMBER(FIND("NCO",H2743)),ISNUMBER(FIND("NCO",Y2743))), "NCO", IF(AL2743="consumer","PMD.com",VLOOKUP(LEFT(H2743,2),Tables!$E$1:$F$11,2,FALSE))))</f>
        <v>PMD.com</v>
      </c>
      <c r="C2743">
        <f t="shared" si="129"/>
        <v>53440001</v>
      </c>
      <c r="D2743">
        <f t="shared" si="130"/>
        <v>1</v>
      </c>
      <c r="E2743" t="str">
        <f t="shared" ca="1" si="128"/>
        <v>shifted orders shipped</v>
      </c>
      <c r="F2743" t="s">
        <v>3539</v>
      </c>
      <c r="G2743" t="s">
        <v>335</v>
      </c>
      <c r="H2743" t="s">
        <v>7413</v>
      </c>
      <c r="I2743" s="6">
        <v>44007.521550925929</v>
      </c>
      <c r="J2743" t="s">
        <v>16</v>
      </c>
      <c r="K2743" s="6">
        <v>44013.40315972222</v>
      </c>
      <c r="M2743" t="s">
        <v>7414</v>
      </c>
      <c r="N2743" t="s">
        <v>2967</v>
      </c>
      <c r="Q2743" t="s">
        <v>1571</v>
      </c>
      <c r="R2743" t="s">
        <v>411</v>
      </c>
      <c r="S2743">
        <v>29303</v>
      </c>
      <c r="T2743" t="s">
        <v>338</v>
      </c>
      <c r="U2743" t="s">
        <v>530</v>
      </c>
      <c r="W2743" t="s">
        <v>2968</v>
      </c>
      <c r="Z2743" t="s">
        <v>7414</v>
      </c>
      <c r="AA2743" t="s">
        <v>2967</v>
      </c>
      <c r="AD2743" t="s">
        <v>1571</v>
      </c>
      <c r="AE2743" t="s">
        <v>411</v>
      </c>
      <c r="AF2743">
        <v>29303</v>
      </c>
      <c r="AG2743" t="s">
        <v>338</v>
      </c>
      <c r="AH2743" t="s">
        <v>530</v>
      </c>
      <c r="AJ2743" t="s">
        <v>2968</v>
      </c>
      <c r="AL2743" t="s">
        <v>339</v>
      </c>
      <c r="AM2743">
        <v>1</v>
      </c>
      <c r="AN2743">
        <v>1</v>
      </c>
      <c r="AO2743">
        <v>7642</v>
      </c>
      <c r="AQ2743">
        <v>124700</v>
      </c>
      <c r="AR2743">
        <v>53440001</v>
      </c>
      <c r="AS2743" t="s">
        <v>1240</v>
      </c>
      <c r="AT2743" t="s">
        <v>116</v>
      </c>
      <c r="AW2743" t="s">
        <v>340</v>
      </c>
      <c r="AX2743" t="s">
        <v>340</v>
      </c>
      <c r="AY2743" t="s">
        <v>345</v>
      </c>
      <c r="AZ2743" t="s">
        <v>345</v>
      </c>
      <c r="BY2743" t="s">
        <v>342</v>
      </c>
      <c r="EQ2743">
        <v>252960</v>
      </c>
      <c r="ER2743" t="s">
        <v>7415</v>
      </c>
      <c r="EV2743">
        <v>17287173</v>
      </c>
      <c r="EW2743">
        <v>928</v>
      </c>
      <c r="EX2743">
        <v>217662</v>
      </c>
      <c r="EY2743" t="s">
        <v>7416</v>
      </c>
      <c r="EZ2743">
        <v>1</v>
      </c>
      <c r="FC2743">
        <v>53440001</v>
      </c>
      <c r="FD2743" t="s">
        <v>116</v>
      </c>
    </row>
    <row r="2744" spans="1:160" x14ac:dyDescent="0.3">
      <c r="A2744" t="str">
        <f>VLOOKUP(B2744,Table2[],3,FALSE)</f>
        <v>Digital</v>
      </c>
      <c r="B2744" t="str">
        <f>IF(OR(ISNUMBER(FIND("QVC",Z2744)),ISNUMBER(FIND("QVC",AL2744))),"QVC",IF(OR(ISNUMBER(FIND("NCO",H2744)),ISNUMBER(FIND("NCO",Y2744))), "NCO", IF(AL2744="consumer","PMD.com",VLOOKUP(LEFT(H2744,2),Tables!$E$1:$F$11,2,FALSE))))</f>
        <v>PMD.com</v>
      </c>
      <c r="C2744">
        <f t="shared" si="129"/>
        <v>57110001</v>
      </c>
      <c r="D2744">
        <f t="shared" si="130"/>
        <v>1</v>
      </c>
      <c r="E2744" t="str">
        <f t="shared" ca="1" si="128"/>
        <v>shifted orders shipped</v>
      </c>
      <c r="F2744" t="s">
        <v>3539</v>
      </c>
      <c r="G2744" t="s">
        <v>335</v>
      </c>
      <c r="H2744" t="s">
        <v>7413</v>
      </c>
      <c r="I2744" s="6">
        <v>44007.521550925929</v>
      </c>
      <c r="J2744" t="s">
        <v>16</v>
      </c>
      <c r="K2744" s="6">
        <v>44013.40315972222</v>
      </c>
      <c r="M2744" t="s">
        <v>7414</v>
      </c>
      <c r="N2744" t="s">
        <v>2967</v>
      </c>
      <c r="Q2744" t="s">
        <v>1571</v>
      </c>
      <c r="R2744" t="s">
        <v>411</v>
      </c>
      <c r="S2744">
        <v>29303</v>
      </c>
      <c r="T2744" t="s">
        <v>338</v>
      </c>
      <c r="U2744" t="s">
        <v>530</v>
      </c>
      <c r="W2744" t="s">
        <v>2968</v>
      </c>
      <c r="Z2744" t="s">
        <v>7414</v>
      </c>
      <c r="AA2744" t="s">
        <v>2967</v>
      </c>
      <c r="AD2744" t="s">
        <v>1571</v>
      </c>
      <c r="AE2744" t="s">
        <v>411</v>
      </c>
      <c r="AF2744">
        <v>29303</v>
      </c>
      <c r="AG2744" t="s">
        <v>338</v>
      </c>
      <c r="AH2744" t="s">
        <v>530</v>
      </c>
      <c r="AJ2744" t="s">
        <v>2968</v>
      </c>
      <c r="AL2744" t="s">
        <v>339</v>
      </c>
      <c r="AM2744">
        <v>1</v>
      </c>
      <c r="AN2744">
        <v>1</v>
      </c>
      <c r="AO2744">
        <v>2258</v>
      </c>
      <c r="AQ2744">
        <v>127091</v>
      </c>
      <c r="AR2744">
        <v>57110001</v>
      </c>
      <c r="AT2744" t="s">
        <v>1332</v>
      </c>
      <c r="AW2744" t="s">
        <v>340</v>
      </c>
      <c r="AX2744" t="s">
        <v>340</v>
      </c>
      <c r="AY2744" t="s">
        <v>348</v>
      </c>
      <c r="AZ2744" t="s">
        <v>1418</v>
      </c>
      <c r="BY2744" t="s">
        <v>342</v>
      </c>
      <c r="EQ2744">
        <v>248023</v>
      </c>
      <c r="ER2744" t="s">
        <v>7415</v>
      </c>
      <c r="EV2744">
        <v>17287173</v>
      </c>
      <c r="EW2744">
        <v>928</v>
      </c>
      <c r="EX2744">
        <v>217662</v>
      </c>
      <c r="EY2744" t="s">
        <v>7416</v>
      </c>
      <c r="EZ2744">
        <v>1</v>
      </c>
      <c r="FC2744">
        <v>95383</v>
      </c>
      <c r="FD2744" t="s">
        <v>1417</v>
      </c>
    </row>
    <row r="2745" spans="1:160" x14ac:dyDescent="0.3">
      <c r="A2745" t="str">
        <f>VLOOKUP(B2745,Table2[],3,FALSE)</f>
        <v>Digital</v>
      </c>
      <c r="B2745" t="str">
        <f>IF(OR(ISNUMBER(FIND("QVC",Z2745)),ISNUMBER(FIND("QVC",AL2745))),"QVC",IF(OR(ISNUMBER(FIND("NCO",H2745)),ISNUMBER(FIND("NCO",Y2745))), "NCO", IF(AL2745="consumer","PMD.com",VLOOKUP(LEFT(H2745,2),Tables!$E$1:$F$11,2,FALSE))))</f>
        <v>PMD.com</v>
      </c>
      <c r="C2745">
        <f t="shared" si="129"/>
        <v>51080001</v>
      </c>
      <c r="D2745">
        <f t="shared" si="130"/>
        <v>1</v>
      </c>
      <c r="E2745" t="str">
        <f t="shared" ca="1" si="128"/>
        <v>shifted orders shipped</v>
      </c>
      <c r="F2745" t="s">
        <v>3539</v>
      </c>
      <c r="G2745" t="s">
        <v>335</v>
      </c>
      <c r="H2745" t="s">
        <v>7413</v>
      </c>
      <c r="I2745" s="6">
        <v>44007.521550925929</v>
      </c>
      <c r="J2745" t="s">
        <v>16</v>
      </c>
      <c r="K2745" s="6">
        <v>44013.40315972222</v>
      </c>
      <c r="M2745" t="s">
        <v>7414</v>
      </c>
      <c r="N2745" t="s">
        <v>2967</v>
      </c>
      <c r="Q2745" t="s">
        <v>1571</v>
      </c>
      <c r="R2745" t="s">
        <v>411</v>
      </c>
      <c r="S2745">
        <v>29303</v>
      </c>
      <c r="T2745" t="s">
        <v>338</v>
      </c>
      <c r="U2745" t="s">
        <v>530</v>
      </c>
      <c r="W2745" t="s">
        <v>2968</v>
      </c>
      <c r="Z2745" t="s">
        <v>7414</v>
      </c>
      <c r="AA2745" t="s">
        <v>2967</v>
      </c>
      <c r="AD2745" t="s">
        <v>1571</v>
      </c>
      <c r="AE2745" t="s">
        <v>411</v>
      </c>
      <c r="AF2745">
        <v>29303</v>
      </c>
      <c r="AG2745" t="s">
        <v>338</v>
      </c>
      <c r="AH2745" t="s">
        <v>530</v>
      </c>
      <c r="AJ2745" t="s">
        <v>2968</v>
      </c>
      <c r="AL2745" t="s">
        <v>339</v>
      </c>
      <c r="AM2745">
        <v>1</v>
      </c>
      <c r="AN2745">
        <v>1</v>
      </c>
      <c r="AO2745">
        <v>19656</v>
      </c>
      <c r="AQ2745">
        <v>124645</v>
      </c>
      <c r="AR2745">
        <v>51080001</v>
      </c>
      <c r="AS2745" t="s">
        <v>988</v>
      </c>
      <c r="AT2745" t="s">
        <v>57</v>
      </c>
      <c r="AW2745" t="s">
        <v>343</v>
      </c>
      <c r="BY2745" t="s">
        <v>342</v>
      </c>
      <c r="EQ2745">
        <v>251119</v>
      </c>
      <c r="ER2745" t="s">
        <v>7415</v>
      </c>
      <c r="EV2745">
        <v>17287173</v>
      </c>
      <c r="EW2745">
        <v>928</v>
      </c>
      <c r="EX2745">
        <v>217662</v>
      </c>
      <c r="EY2745" t="s">
        <v>7416</v>
      </c>
      <c r="EZ2745">
        <v>1</v>
      </c>
      <c r="FC2745">
        <v>51080001</v>
      </c>
      <c r="FD2745" t="s">
        <v>57</v>
      </c>
    </row>
    <row r="2746" spans="1:160" x14ac:dyDescent="0.3">
      <c r="A2746" t="str">
        <f>VLOOKUP(B2746,Table2[],3,FALSE)</f>
        <v>Digital</v>
      </c>
      <c r="B2746" t="str">
        <f>IF(OR(ISNUMBER(FIND("QVC",Z2746)),ISNUMBER(FIND("QVC",AL2746))),"QVC",IF(OR(ISNUMBER(FIND("NCO",H2746)),ISNUMBER(FIND("NCO",Y2746))), "NCO", IF(AL2746="consumer","PMD.com",VLOOKUP(LEFT(H2746,2),Tables!$E$1:$F$11,2,FALSE))))</f>
        <v>PMD.com</v>
      </c>
      <c r="C2746">
        <f t="shared" si="129"/>
        <v>53900001</v>
      </c>
      <c r="D2746">
        <f t="shared" si="130"/>
        <v>1</v>
      </c>
      <c r="E2746" t="str">
        <f t="shared" ca="1" si="128"/>
        <v>shifted orders shipped</v>
      </c>
      <c r="F2746" t="s">
        <v>3539</v>
      </c>
      <c r="G2746" t="s">
        <v>335</v>
      </c>
      <c r="H2746" t="s">
        <v>7413</v>
      </c>
      <c r="I2746" s="6">
        <v>44007.521550925929</v>
      </c>
      <c r="J2746" t="s">
        <v>16</v>
      </c>
      <c r="K2746" s="6">
        <v>44013.40315972222</v>
      </c>
      <c r="M2746" t="s">
        <v>7414</v>
      </c>
      <c r="N2746" t="s">
        <v>2967</v>
      </c>
      <c r="Q2746" t="s">
        <v>1571</v>
      </c>
      <c r="R2746" t="s">
        <v>411</v>
      </c>
      <c r="S2746">
        <v>29303</v>
      </c>
      <c r="T2746" t="s">
        <v>338</v>
      </c>
      <c r="U2746" t="s">
        <v>530</v>
      </c>
      <c r="W2746" t="s">
        <v>2968</v>
      </c>
      <c r="Z2746" t="s">
        <v>7414</v>
      </c>
      <c r="AA2746" t="s">
        <v>2967</v>
      </c>
      <c r="AD2746" t="s">
        <v>1571</v>
      </c>
      <c r="AE2746" t="s">
        <v>411</v>
      </c>
      <c r="AF2746">
        <v>29303</v>
      </c>
      <c r="AG2746" t="s">
        <v>338</v>
      </c>
      <c r="AH2746" t="s">
        <v>530</v>
      </c>
      <c r="AJ2746" t="s">
        <v>2968</v>
      </c>
      <c r="AL2746" t="s">
        <v>339</v>
      </c>
      <c r="AM2746">
        <v>1</v>
      </c>
      <c r="AN2746">
        <v>1</v>
      </c>
      <c r="AO2746">
        <v>31217</v>
      </c>
      <c r="AQ2746">
        <v>124466</v>
      </c>
      <c r="AR2746">
        <v>53900001</v>
      </c>
      <c r="AS2746" t="s">
        <v>1697</v>
      </c>
      <c r="AT2746" t="s">
        <v>104</v>
      </c>
      <c r="AW2746" t="s">
        <v>343</v>
      </c>
      <c r="BY2746" t="s">
        <v>342</v>
      </c>
      <c r="EQ2746">
        <v>247378</v>
      </c>
      <c r="ER2746" t="s">
        <v>7415</v>
      </c>
      <c r="EV2746">
        <v>17287173</v>
      </c>
      <c r="EW2746">
        <v>928</v>
      </c>
      <c r="EX2746">
        <v>217662</v>
      </c>
      <c r="EY2746" t="s">
        <v>7416</v>
      </c>
      <c r="EZ2746">
        <v>1</v>
      </c>
      <c r="FC2746">
        <v>95383</v>
      </c>
      <c r="FD2746" t="s">
        <v>1417</v>
      </c>
    </row>
    <row r="2747" spans="1:160" x14ac:dyDescent="0.3">
      <c r="A2747" t="str">
        <f>VLOOKUP(B2747,Table2[],3,FALSE)</f>
        <v>Digital</v>
      </c>
      <c r="B2747" t="str">
        <f>IF(OR(ISNUMBER(FIND("QVC",Z2747)),ISNUMBER(FIND("QVC",AL2747))),"QVC",IF(OR(ISNUMBER(FIND("NCO",H2747)),ISNUMBER(FIND("NCO",Y2747))), "NCO", IF(AL2747="consumer","PMD.com",VLOOKUP(LEFT(H2747,2),Tables!$E$1:$F$11,2,FALSE))))</f>
        <v>PMD.com</v>
      </c>
      <c r="C2747">
        <f t="shared" si="129"/>
        <v>57090001</v>
      </c>
      <c r="D2747">
        <f t="shared" si="130"/>
        <v>1</v>
      </c>
      <c r="E2747" t="str">
        <f t="shared" ca="1" si="128"/>
        <v>shifted orders shipped</v>
      </c>
      <c r="F2747" t="s">
        <v>3539</v>
      </c>
      <c r="G2747" t="s">
        <v>335</v>
      </c>
      <c r="H2747" t="s">
        <v>7413</v>
      </c>
      <c r="I2747" s="6">
        <v>44007.521550925929</v>
      </c>
      <c r="J2747" t="s">
        <v>16</v>
      </c>
      <c r="K2747" s="6">
        <v>44013.40315972222</v>
      </c>
      <c r="M2747" t="s">
        <v>7414</v>
      </c>
      <c r="N2747" t="s">
        <v>2967</v>
      </c>
      <c r="Q2747" t="s">
        <v>1571</v>
      </c>
      <c r="R2747" t="s">
        <v>411</v>
      </c>
      <c r="S2747">
        <v>29303</v>
      </c>
      <c r="T2747" t="s">
        <v>338</v>
      </c>
      <c r="U2747" t="s">
        <v>530</v>
      </c>
      <c r="W2747" t="s">
        <v>2968</v>
      </c>
      <c r="Z2747" t="s">
        <v>7414</v>
      </c>
      <c r="AA2747" t="s">
        <v>2967</v>
      </c>
      <c r="AD2747" t="s">
        <v>1571</v>
      </c>
      <c r="AE2747" t="s">
        <v>411</v>
      </c>
      <c r="AF2747">
        <v>29303</v>
      </c>
      <c r="AG2747" t="s">
        <v>338</v>
      </c>
      <c r="AH2747" t="s">
        <v>530</v>
      </c>
      <c r="AJ2747" t="s">
        <v>2968</v>
      </c>
      <c r="AL2747" t="s">
        <v>339</v>
      </c>
      <c r="AM2747">
        <v>1</v>
      </c>
      <c r="AN2747">
        <v>1</v>
      </c>
      <c r="AO2747">
        <v>2258</v>
      </c>
      <c r="AQ2747">
        <v>127089</v>
      </c>
      <c r="AR2747">
        <v>57090001</v>
      </c>
      <c r="AT2747" t="s">
        <v>1419</v>
      </c>
      <c r="AW2747" t="s">
        <v>340</v>
      </c>
      <c r="AX2747" t="s">
        <v>340</v>
      </c>
      <c r="AY2747" t="s">
        <v>348</v>
      </c>
      <c r="AZ2747" t="s">
        <v>1418</v>
      </c>
      <c r="BY2747" t="s">
        <v>342</v>
      </c>
      <c r="EQ2747">
        <v>248021</v>
      </c>
      <c r="ER2747" t="s">
        <v>7415</v>
      </c>
      <c r="EV2747">
        <v>17287173</v>
      </c>
      <c r="EW2747">
        <v>928</v>
      </c>
      <c r="EX2747">
        <v>217662</v>
      </c>
      <c r="EY2747" t="s">
        <v>7416</v>
      </c>
      <c r="EZ2747">
        <v>1</v>
      </c>
      <c r="FC2747">
        <v>95383</v>
      </c>
      <c r="FD2747" t="s">
        <v>1417</v>
      </c>
    </row>
    <row r="2748" spans="1:160" x14ac:dyDescent="0.3">
      <c r="A2748" t="str">
        <f>VLOOKUP(B2748,Table2[],3,FALSE)</f>
        <v>Digital</v>
      </c>
      <c r="B2748" t="str">
        <f>IF(OR(ISNUMBER(FIND("QVC",Z2748)),ISNUMBER(FIND("QVC",AL2748))),"QVC",IF(OR(ISNUMBER(FIND("NCO",H2748)),ISNUMBER(FIND("NCO",Y2748))), "NCO", IF(AL2748="consumer","PMD.com",VLOOKUP(LEFT(H2748,2),Tables!$E$1:$F$11,2,FALSE))))</f>
        <v>PMD.com</v>
      </c>
      <c r="C2748">
        <f t="shared" si="129"/>
        <v>51090061</v>
      </c>
      <c r="D2748">
        <f t="shared" si="130"/>
        <v>1</v>
      </c>
      <c r="E2748" t="str">
        <f t="shared" ca="1" si="128"/>
        <v>shifted orders shipped</v>
      </c>
      <c r="F2748" t="s">
        <v>3539</v>
      </c>
      <c r="G2748" t="s">
        <v>335</v>
      </c>
      <c r="H2748" t="s">
        <v>7413</v>
      </c>
      <c r="I2748" s="6">
        <v>44007.521550925929</v>
      </c>
      <c r="J2748" t="s">
        <v>16</v>
      </c>
      <c r="K2748" s="6">
        <v>44013.40315972222</v>
      </c>
      <c r="M2748" t="s">
        <v>7414</v>
      </c>
      <c r="N2748" t="s">
        <v>2967</v>
      </c>
      <c r="Q2748" t="s">
        <v>1571</v>
      </c>
      <c r="R2748" t="s">
        <v>411</v>
      </c>
      <c r="S2748">
        <v>29303</v>
      </c>
      <c r="T2748" t="s">
        <v>338</v>
      </c>
      <c r="U2748" t="s">
        <v>530</v>
      </c>
      <c r="W2748" t="s">
        <v>2968</v>
      </c>
      <c r="Z2748" t="s">
        <v>7414</v>
      </c>
      <c r="AA2748" t="s">
        <v>2967</v>
      </c>
      <c r="AD2748" t="s">
        <v>1571</v>
      </c>
      <c r="AE2748" t="s">
        <v>411</v>
      </c>
      <c r="AF2748">
        <v>29303</v>
      </c>
      <c r="AG2748" t="s">
        <v>338</v>
      </c>
      <c r="AH2748" t="s">
        <v>530</v>
      </c>
      <c r="AJ2748" t="s">
        <v>2968</v>
      </c>
      <c r="AL2748" t="s">
        <v>339</v>
      </c>
      <c r="AM2748">
        <v>1</v>
      </c>
      <c r="AN2748">
        <v>1</v>
      </c>
      <c r="AO2748">
        <v>8078</v>
      </c>
      <c r="AQ2748">
        <v>124010</v>
      </c>
      <c r="AR2748">
        <v>51090061</v>
      </c>
      <c r="AS2748" t="s">
        <v>2688</v>
      </c>
      <c r="AT2748" t="s">
        <v>122</v>
      </c>
      <c r="AW2748" t="s">
        <v>340</v>
      </c>
      <c r="AX2748" t="s">
        <v>340</v>
      </c>
      <c r="AY2748" t="s">
        <v>357</v>
      </c>
      <c r="AZ2748" t="s">
        <v>363</v>
      </c>
      <c r="BY2748" t="s">
        <v>342</v>
      </c>
      <c r="EQ2748">
        <v>252774</v>
      </c>
      <c r="ER2748" t="s">
        <v>7415</v>
      </c>
      <c r="EV2748">
        <v>17287173</v>
      </c>
      <c r="EW2748">
        <v>928</v>
      </c>
      <c r="EX2748">
        <v>217662</v>
      </c>
      <c r="EY2748" t="s">
        <v>7416</v>
      </c>
      <c r="EZ2748">
        <v>1</v>
      </c>
      <c r="FC2748">
        <v>51090061</v>
      </c>
      <c r="FD2748" t="s">
        <v>122</v>
      </c>
    </row>
    <row r="2749" spans="1:160" x14ac:dyDescent="0.3">
      <c r="A2749" t="str">
        <f>VLOOKUP(B2749,Table2[],3,FALSE)</f>
        <v>Digital</v>
      </c>
      <c r="B2749" t="str">
        <f>IF(OR(ISNUMBER(FIND("QVC",Z2749)),ISNUMBER(FIND("QVC",AL2749))),"QVC",IF(OR(ISNUMBER(FIND("NCO",H2749)),ISNUMBER(FIND("NCO",Y2749))), "NCO", IF(AL2749="consumer","PMD.com",VLOOKUP(LEFT(H2749,2),Tables!$E$1:$F$11,2,FALSE))))</f>
        <v>PMD.com</v>
      </c>
      <c r="C2749">
        <f t="shared" si="129"/>
        <v>51070001</v>
      </c>
      <c r="D2749">
        <f t="shared" si="130"/>
        <v>1</v>
      </c>
      <c r="E2749" t="str">
        <f t="shared" ca="1" si="128"/>
        <v>shifted orders shipped</v>
      </c>
      <c r="F2749" t="s">
        <v>3539</v>
      </c>
      <c r="G2749" t="s">
        <v>335</v>
      </c>
      <c r="H2749" t="s">
        <v>7413</v>
      </c>
      <c r="I2749" s="6">
        <v>44007.521550925929</v>
      </c>
      <c r="J2749" t="s">
        <v>16</v>
      </c>
      <c r="K2749" s="6">
        <v>44013.40315972222</v>
      </c>
      <c r="M2749" t="s">
        <v>7414</v>
      </c>
      <c r="N2749" t="s">
        <v>2967</v>
      </c>
      <c r="Q2749" t="s">
        <v>1571</v>
      </c>
      <c r="R2749" t="s">
        <v>411</v>
      </c>
      <c r="S2749">
        <v>29303</v>
      </c>
      <c r="T2749" t="s">
        <v>338</v>
      </c>
      <c r="U2749" t="s">
        <v>530</v>
      </c>
      <c r="W2749" t="s">
        <v>2968</v>
      </c>
      <c r="Z2749" t="s">
        <v>7414</v>
      </c>
      <c r="AA2749" t="s">
        <v>2967</v>
      </c>
      <c r="AD2749" t="s">
        <v>1571</v>
      </c>
      <c r="AE2749" t="s">
        <v>411</v>
      </c>
      <c r="AF2749">
        <v>29303</v>
      </c>
      <c r="AG2749" t="s">
        <v>338</v>
      </c>
      <c r="AH2749" t="s">
        <v>530</v>
      </c>
      <c r="AJ2749" t="s">
        <v>2968</v>
      </c>
      <c r="AL2749" t="s">
        <v>339</v>
      </c>
      <c r="AM2749">
        <v>1</v>
      </c>
      <c r="AN2749">
        <v>1</v>
      </c>
      <c r="AO2749">
        <v>10147</v>
      </c>
      <c r="AQ2749">
        <v>124429</v>
      </c>
      <c r="AR2749">
        <v>51070001</v>
      </c>
      <c r="AS2749" t="s">
        <v>1886</v>
      </c>
      <c r="AT2749" t="s">
        <v>45</v>
      </c>
      <c r="AW2749" t="s">
        <v>343</v>
      </c>
      <c r="BY2749" t="s">
        <v>342</v>
      </c>
      <c r="EQ2749">
        <v>251956</v>
      </c>
      <c r="ER2749" t="s">
        <v>7415</v>
      </c>
      <c r="EV2749">
        <v>17287173</v>
      </c>
      <c r="EW2749">
        <v>928</v>
      </c>
      <c r="EX2749">
        <v>217662</v>
      </c>
      <c r="EY2749" t="s">
        <v>7416</v>
      </c>
      <c r="EZ2749">
        <v>1</v>
      </c>
      <c r="FC2749">
        <v>51070001</v>
      </c>
      <c r="FD2749" t="s">
        <v>45</v>
      </c>
    </row>
    <row r="2750" spans="1:160" x14ac:dyDescent="0.3">
      <c r="A2750" t="str">
        <f>VLOOKUP(B2750,Table2[],3,FALSE)</f>
        <v>Digital</v>
      </c>
      <c r="B2750" t="str">
        <f>IF(OR(ISNUMBER(FIND("QVC",Z2750)),ISNUMBER(FIND("QVC",AL2750))),"QVC",IF(OR(ISNUMBER(FIND("NCO",H2750)),ISNUMBER(FIND("NCO",Y2750))), "NCO", IF(AL2750="consumer","PMD.com",VLOOKUP(LEFT(H2750,2),Tables!$E$1:$F$11,2,FALSE))))</f>
        <v>PMD.com</v>
      </c>
      <c r="C2750">
        <f t="shared" si="129"/>
        <v>51080001</v>
      </c>
      <c r="D2750">
        <f t="shared" si="130"/>
        <v>1</v>
      </c>
      <c r="E2750" t="str">
        <f t="shared" ca="1" si="128"/>
        <v>shifted orders shipped</v>
      </c>
      <c r="F2750" t="s">
        <v>3539</v>
      </c>
      <c r="G2750" t="s">
        <v>335</v>
      </c>
      <c r="H2750" t="s">
        <v>7417</v>
      </c>
      <c r="I2750" s="6">
        <v>44012.86513888889</v>
      </c>
      <c r="J2750" t="s">
        <v>16</v>
      </c>
      <c r="K2750" s="6">
        <v>44013.403252314813</v>
      </c>
      <c r="M2750" t="s">
        <v>7418</v>
      </c>
      <c r="N2750" t="s">
        <v>7419</v>
      </c>
      <c r="Q2750" t="s">
        <v>739</v>
      </c>
      <c r="R2750" t="s">
        <v>368</v>
      </c>
      <c r="S2750" t="s">
        <v>7420</v>
      </c>
      <c r="T2750" t="s">
        <v>338</v>
      </c>
      <c r="U2750" t="s">
        <v>530</v>
      </c>
      <c r="W2750" t="s">
        <v>7421</v>
      </c>
      <c r="Z2750" t="s">
        <v>7418</v>
      </c>
      <c r="AA2750" t="s">
        <v>7419</v>
      </c>
      <c r="AD2750" t="s">
        <v>739</v>
      </c>
      <c r="AE2750" t="s">
        <v>368</v>
      </c>
      <c r="AF2750" t="s">
        <v>7420</v>
      </c>
      <c r="AG2750" t="s">
        <v>338</v>
      </c>
      <c r="AH2750" t="s">
        <v>530</v>
      </c>
      <c r="AJ2750" t="s">
        <v>7421</v>
      </c>
      <c r="AL2750" t="s">
        <v>339</v>
      </c>
      <c r="AM2750">
        <v>1</v>
      </c>
      <c r="AN2750">
        <v>1</v>
      </c>
      <c r="AO2750">
        <v>19656</v>
      </c>
      <c r="AQ2750">
        <v>124645</v>
      </c>
      <c r="AR2750">
        <v>51080001</v>
      </c>
      <c r="AS2750" t="s">
        <v>988</v>
      </c>
      <c r="AT2750" t="s">
        <v>57</v>
      </c>
      <c r="AW2750" t="s">
        <v>343</v>
      </c>
      <c r="BY2750" t="s">
        <v>342</v>
      </c>
      <c r="EQ2750">
        <v>251119</v>
      </c>
      <c r="ER2750" t="s">
        <v>7422</v>
      </c>
      <c r="EV2750">
        <v>17287831</v>
      </c>
      <c r="EW2750">
        <v>928</v>
      </c>
      <c r="EX2750">
        <v>221128</v>
      </c>
      <c r="EY2750" t="s">
        <v>7423</v>
      </c>
      <c r="EZ2750">
        <v>1</v>
      </c>
      <c r="FC2750">
        <v>51080001</v>
      </c>
      <c r="FD2750" t="s">
        <v>57</v>
      </c>
    </row>
    <row r="2751" spans="1:160" x14ac:dyDescent="0.3">
      <c r="A2751" t="str">
        <f>VLOOKUP(B2751,Table2[],3,FALSE)</f>
        <v>Digital</v>
      </c>
      <c r="B2751" t="str">
        <f>IF(OR(ISNUMBER(FIND("QVC",Z2751)),ISNUMBER(FIND("QVC",AL2751))),"QVC",IF(OR(ISNUMBER(FIND("NCO",H2751)),ISNUMBER(FIND("NCO",Y2751))), "NCO", IF(AL2751="consumer","PMD.com",VLOOKUP(LEFT(H2751,2),Tables!$E$1:$F$11,2,FALSE))))</f>
        <v>PMD.com</v>
      </c>
      <c r="C2751">
        <f t="shared" si="129"/>
        <v>53490001</v>
      </c>
      <c r="D2751">
        <f t="shared" si="130"/>
        <v>1</v>
      </c>
      <c r="E2751" t="str">
        <f t="shared" ca="1" si="128"/>
        <v>shifted orders shipped</v>
      </c>
      <c r="F2751" t="s">
        <v>3539</v>
      </c>
      <c r="G2751" t="s">
        <v>335</v>
      </c>
      <c r="H2751" t="s">
        <v>7424</v>
      </c>
      <c r="I2751" s="6">
        <v>44012.283148148148</v>
      </c>
      <c r="J2751" t="s">
        <v>16</v>
      </c>
      <c r="K2751" s="6">
        <v>44013.403344907405</v>
      </c>
      <c r="M2751" t="s">
        <v>7425</v>
      </c>
      <c r="N2751" t="s">
        <v>7426</v>
      </c>
      <c r="Q2751" t="s">
        <v>2951</v>
      </c>
      <c r="R2751" t="s">
        <v>414</v>
      </c>
      <c r="S2751" t="s">
        <v>7427</v>
      </c>
      <c r="T2751" t="s">
        <v>338</v>
      </c>
      <c r="U2751" t="s">
        <v>530</v>
      </c>
      <c r="W2751" t="s">
        <v>7428</v>
      </c>
      <c r="Z2751" t="s">
        <v>7425</v>
      </c>
      <c r="AA2751" t="s">
        <v>7426</v>
      </c>
      <c r="AD2751" t="s">
        <v>2951</v>
      </c>
      <c r="AE2751" t="s">
        <v>414</v>
      </c>
      <c r="AF2751" t="s">
        <v>7427</v>
      </c>
      <c r="AG2751" t="s">
        <v>338</v>
      </c>
      <c r="AH2751" t="s">
        <v>530</v>
      </c>
      <c r="AJ2751" t="s">
        <v>7428</v>
      </c>
      <c r="AL2751" t="s">
        <v>339</v>
      </c>
      <c r="AM2751">
        <v>1</v>
      </c>
      <c r="AN2751">
        <v>1</v>
      </c>
      <c r="AO2751">
        <v>15533</v>
      </c>
      <c r="AQ2751">
        <v>126899</v>
      </c>
      <c r="AR2751">
        <v>53490001</v>
      </c>
      <c r="AS2751" t="s">
        <v>1709</v>
      </c>
      <c r="AT2751" t="s">
        <v>56</v>
      </c>
      <c r="AW2751" t="s">
        <v>343</v>
      </c>
      <c r="BY2751" t="s">
        <v>342</v>
      </c>
      <c r="EQ2751">
        <v>253176</v>
      </c>
      <c r="ER2751" t="s">
        <v>7429</v>
      </c>
      <c r="EV2751">
        <v>17287256</v>
      </c>
      <c r="EW2751">
        <v>928</v>
      </c>
      <c r="EX2751">
        <v>220852</v>
      </c>
      <c r="EY2751" t="s">
        <v>7430</v>
      </c>
      <c r="EZ2751">
        <v>1</v>
      </c>
      <c r="FC2751">
        <v>53490001</v>
      </c>
      <c r="FD2751" t="s">
        <v>56</v>
      </c>
    </row>
    <row r="2752" spans="1:160" x14ac:dyDescent="0.3">
      <c r="A2752" t="str">
        <f>VLOOKUP(B2752,Table2[],3,FALSE)</f>
        <v>Digital</v>
      </c>
      <c r="B2752" t="str">
        <f>IF(OR(ISNUMBER(FIND("QVC",Z2752)),ISNUMBER(FIND("QVC",AL2752))),"QVC",IF(OR(ISNUMBER(FIND("NCO",H2752)),ISNUMBER(FIND("NCO",Y2752))), "NCO", IF(AL2752="consumer","PMD.com",VLOOKUP(LEFT(H2752,2),Tables!$E$1:$F$11,2,FALSE))))</f>
        <v>PMD.com</v>
      </c>
      <c r="C2752">
        <f t="shared" si="129"/>
        <v>51070001</v>
      </c>
      <c r="D2752">
        <f t="shared" si="130"/>
        <v>1</v>
      </c>
      <c r="E2752" t="str">
        <f t="shared" ca="1" si="128"/>
        <v>shifted orders shipped</v>
      </c>
      <c r="F2752" t="s">
        <v>3539</v>
      </c>
      <c r="G2752" t="s">
        <v>335</v>
      </c>
      <c r="H2752" t="s">
        <v>7424</v>
      </c>
      <c r="I2752" s="6">
        <v>44012.283148148148</v>
      </c>
      <c r="J2752" t="s">
        <v>16</v>
      </c>
      <c r="K2752" s="6">
        <v>44013.403344907405</v>
      </c>
      <c r="M2752" t="s">
        <v>7425</v>
      </c>
      <c r="N2752" t="s">
        <v>7426</v>
      </c>
      <c r="Q2752" t="s">
        <v>2951</v>
      </c>
      <c r="R2752" t="s">
        <v>414</v>
      </c>
      <c r="S2752" t="s">
        <v>7427</v>
      </c>
      <c r="T2752" t="s">
        <v>338</v>
      </c>
      <c r="U2752" t="s">
        <v>530</v>
      </c>
      <c r="W2752" t="s">
        <v>7428</v>
      </c>
      <c r="Z2752" t="s">
        <v>7425</v>
      </c>
      <c r="AA2752" t="s">
        <v>7426</v>
      </c>
      <c r="AD2752" t="s">
        <v>2951</v>
      </c>
      <c r="AE2752" t="s">
        <v>414</v>
      </c>
      <c r="AF2752" t="s">
        <v>7427</v>
      </c>
      <c r="AG2752" t="s">
        <v>338</v>
      </c>
      <c r="AH2752" t="s">
        <v>530</v>
      </c>
      <c r="AJ2752" t="s">
        <v>7428</v>
      </c>
      <c r="AL2752" t="s">
        <v>339</v>
      </c>
      <c r="AM2752">
        <v>1</v>
      </c>
      <c r="AN2752">
        <v>1</v>
      </c>
      <c r="AO2752">
        <v>10147</v>
      </c>
      <c r="AQ2752">
        <v>124429</v>
      </c>
      <c r="AR2752">
        <v>51070001</v>
      </c>
      <c r="AS2752" t="s">
        <v>1886</v>
      </c>
      <c r="AT2752" t="s">
        <v>45</v>
      </c>
      <c r="AW2752" t="s">
        <v>343</v>
      </c>
      <c r="BY2752" t="s">
        <v>342</v>
      </c>
      <c r="EQ2752">
        <v>251956</v>
      </c>
      <c r="ER2752" t="s">
        <v>7429</v>
      </c>
      <c r="EV2752">
        <v>17287256</v>
      </c>
      <c r="EW2752">
        <v>928</v>
      </c>
      <c r="EX2752">
        <v>220852</v>
      </c>
      <c r="EY2752" t="s">
        <v>7430</v>
      </c>
      <c r="EZ2752">
        <v>1</v>
      </c>
      <c r="FC2752">
        <v>51070001</v>
      </c>
      <c r="FD2752" t="s">
        <v>45</v>
      </c>
    </row>
    <row r="2753" spans="1:160" x14ac:dyDescent="0.3">
      <c r="A2753" t="str">
        <f>VLOOKUP(B2753,Table2[],3,FALSE)</f>
        <v>Digital</v>
      </c>
      <c r="B2753" t="str">
        <f>IF(OR(ISNUMBER(FIND("QVC",Z2753)),ISNUMBER(FIND("QVC",AL2753))),"QVC",IF(OR(ISNUMBER(FIND("NCO",H2753)),ISNUMBER(FIND("NCO",Y2753))), "NCO", IF(AL2753="consumer","PMD.com",VLOOKUP(LEFT(H2753,2),Tables!$E$1:$F$11,2,FALSE))))</f>
        <v>PMD.com</v>
      </c>
      <c r="C2753">
        <f t="shared" si="129"/>
        <v>51090061</v>
      </c>
      <c r="D2753">
        <f t="shared" si="130"/>
        <v>1</v>
      </c>
      <c r="E2753" t="str">
        <f t="shared" ca="1" si="128"/>
        <v>shifted orders shipped</v>
      </c>
      <c r="F2753" t="s">
        <v>3539</v>
      </c>
      <c r="G2753" t="s">
        <v>335</v>
      </c>
      <c r="H2753" t="s">
        <v>7424</v>
      </c>
      <c r="I2753" s="6">
        <v>44012.283148148148</v>
      </c>
      <c r="J2753" t="s">
        <v>16</v>
      </c>
      <c r="K2753" s="6">
        <v>44013.403344907405</v>
      </c>
      <c r="M2753" t="s">
        <v>7425</v>
      </c>
      <c r="N2753" t="s">
        <v>7426</v>
      </c>
      <c r="Q2753" t="s">
        <v>2951</v>
      </c>
      <c r="R2753" t="s">
        <v>414</v>
      </c>
      <c r="S2753" t="s">
        <v>7427</v>
      </c>
      <c r="T2753" t="s">
        <v>338</v>
      </c>
      <c r="U2753" t="s">
        <v>530</v>
      </c>
      <c r="W2753" t="s">
        <v>7428</v>
      </c>
      <c r="Z2753" t="s">
        <v>7425</v>
      </c>
      <c r="AA2753" t="s">
        <v>7426</v>
      </c>
      <c r="AD2753" t="s">
        <v>2951</v>
      </c>
      <c r="AE2753" t="s">
        <v>414</v>
      </c>
      <c r="AF2753" t="s">
        <v>7427</v>
      </c>
      <c r="AG2753" t="s">
        <v>338</v>
      </c>
      <c r="AH2753" t="s">
        <v>530</v>
      </c>
      <c r="AJ2753" t="s">
        <v>7428</v>
      </c>
      <c r="AL2753" t="s">
        <v>339</v>
      </c>
      <c r="AM2753">
        <v>1</v>
      </c>
      <c r="AN2753">
        <v>1</v>
      </c>
      <c r="AO2753">
        <v>8078</v>
      </c>
      <c r="AQ2753">
        <v>124010</v>
      </c>
      <c r="AR2753">
        <v>51090061</v>
      </c>
      <c r="AS2753" t="s">
        <v>2688</v>
      </c>
      <c r="AT2753" t="s">
        <v>122</v>
      </c>
      <c r="AW2753" t="s">
        <v>340</v>
      </c>
      <c r="AX2753" t="s">
        <v>340</v>
      </c>
      <c r="AY2753" t="s">
        <v>357</v>
      </c>
      <c r="AZ2753" t="s">
        <v>363</v>
      </c>
      <c r="BY2753" t="s">
        <v>342</v>
      </c>
      <c r="EQ2753">
        <v>252774</v>
      </c>
      <c r="ER2753" t="s">
        <v>7429</v>
      </c>
      <c r="EV2753">
        <v>17287256</v>
      </c>
      <c r="EW2753">
        <v>928</v>
      </c>
      <c r="EX2753">
        <v>220852</v>
      </c>
      <c r="EY2753" t="s">
        <v>7430</v>
      </c>
      <c r="EZ2753">
        <v>1</v>
      </c>
      <c r="FC2753">
        <v>51090061</v>
      </c>
      <c r="FD2753" t="s">
        <v>122</v>
      </c>
    </row>
    <row r="2754" spans="1:160" x14ac:dyDescent="0.3">
      <c r="A2754" t="str">
        <f>VLOOKUP(B2754,Table2[],3,FALSE)</f>
        <v>Digital</v>
      </c>
      <c r="B2754" t="str">
        <f>IF(OR(ISNUMBER(FIND("QVC",Z2754)),ISNUMBER(FIND("QVC",AL2754))),"QVC",IF(OR(ISNUMBER(FIND("NCO",H2754)),ISNUMBER(FIND("NCO",Y2754))), "NCO", IF(AL2754="consumer","PMD.com",VLOOKUP(LEFT(H2754,2),Tables!$E$1:$F$11,2,FALSE))))</f>
        <v>PMD.com</v>
      </c>
      <c r="C2754">
        <f t="shared" si="129"/>
        <v>52430001</v>
      </c>
      <c r="D2754">
        <f t="shared" si="130"/>
        <v>1</v>
      </c>
      <c r="E2754" t="str">
        <f t="shared" ca="1" si="128"/>
        <v>shifted orders shipped</v>
      </c>
      <c r="F2754" t="s">
        <v>3539</v>
      </c>
      <c r="G2754" t="s">
        <v>335</v>
      </c>
      <c r="H2754" t="s">
        <v>7424</v>
      </c>
      <c r="I2754" s="6">
        <v>44012.283148148148</v>
      </c>
      <c r="J2754" t="s">
        <v>16</v>
      </c>
      <c r="K2754" s="6">
        <v>44013.403344907405</v>
      </c>
      <c r="M2754" t="s">
        <v>7425</v>
      </c>
      <c r="N2754" t="s">
        <v>7426</v>
      </c>
      <c r="Q2754" t="s">
        <v>2951</v>
      </c>
      <c r="R2754" t="s">
        <v>414</v>
      </c>
      <c r="S2754" t="s">
        <v>7427</v>
      </c>
      <c r="T2754" t="s">
        <v>338</v>
      </c>
      <c r="U2754" t="s">
        <v>530</v>
      </c>
      <c r="W2754" t="s">
        <v>7428</v>
      </c>
      <c r="Z2754" t="s">
        <v>7425</v>
      </c>
      <c r="AA2754" t="s">
        <v>7426</v>
      </c>
      <c r="AD2754" t="s">
        <v>2951</v>
      </c>
      <c r="AE2754" t="s">
        <v>414</v>
      </c>
      <c r="AF2754" t="s">
        <v>7427</v>
      </c>
      <c r="AG2754" t="s">
        <v>338</v>
      </c>
      <c r="AH2754" t="s">
        <v>530</v>
      </c>
      <c r="AJ2754" t="s">
        <v>7428</v>
      </c>
      <c r="AL2754" t="s">
        <v>339</v>
      </c>
      <c r="AM2754">
        <v>1</v>
      </c>
      <c r="AN2754">
        <v>1</v>
      </c>
      <c r="AO2754">
        <v>12063</v>
      </c>
      <c r="AQ2754">
        <v>127155</v>
      </c>
      <c r="AR2754">
        <v>52430001</v>
      </c>
      <c r="AS2754" t="s">
        <v>927</v>
      </c>
      <c r="AT2754" t="s">
        <v>75</v>
      </c>
      <c r="AW2754" t="s">
        <v>340</v>
      </c>
      <c r="AX2754" t="s">
        <v>340</v>
      </c>
      <c r="AY2754" t="s">
        <v>357</v>
      </c>
      <c r="AZ2754" t="s">
        <v>363</v>
      </c>
      <c r="BY2754" t="s">
        <v>342</v>
      </c>
      <c r="EQ2754">
        <v>249990</v>
      </c>
      <c r="ER2754" t="s">
        <v>7429</v>
      </c>
      <c r="EV2754">
        <v>17287256</v>
      </c>
      <c r="EW2754">
        <v>928</v>
      </c>
      <c r="EX2754">
        <v>220852</v>
      </c>
      <c r="EY2754" t="s">
        <v>7430</v>
      </c>
      <c r="EZ2754">
        <v>1</v>
      </c>
      <c r="FC2754">
        <v>95385</v>
      </c>
      <c r="FD2754" t="s">
        <v>3531</v>
      </c>
    </row>
    <row r="2755" spans="1:160" x14ac:dyDescent="0.3">
      <c r="A2755" t="str">
        <f>VLOOKUP(B2755,Table2[],3,FALSE)</f>
        <v>Digital</v>
      </c>
      <c r="B2755" t="str">
        <f>IF(OR(ISNUMBER(FIND("QVC",Z2755)),ISNUMBER(FIND("QVC",AL2755))),"QVC",IF(OR(ISNUMBER(FIND("NCO",H2755)),ISNUMBER(FIND("NCO",Y2755))), "NCO", IF(AL2755="consumer","PMD.com",VLOOKUP(LEFT(H2755,2),Tables!$E$1:$F$11,2,FALSE))))</f>
        <v>PMD.com</v>
      </c>
      <c r="C2755" t="str">
        <f t="shared" si="129"/>
        <v>53500001A</v>
      </c>
      <c r="D2755">
        <f t="shared" si="130"/>
        <v>1</v>
      </c>
      <c r="E2755" t="str">
        <f t="shared" ref="E2755:E2818" ca="1" si="131">IF(MONTH(TODAY())-MONTH(I2755)&gt;0,"shifted orders shipped","MTD orders shipped")</f>
        <v>shifted orders shipped</v>
      </c>
      <c r="F2755" t="s">
        <v>3539</v>
      </c>
      <c r="G2755" t="s">
        <v>335</v>
      </c>
      <c r="H2755" t="s">
        <v>7424</v>
      </c>
      <c r="I2755" s="6">
        <v>44012.283148148148</v>
      </c>
      <c r="J2755" t="s">
        <v>16</v>
      </c>
      <c r="K2755" s="6">
        <v>44013.403344907405</v>
      </c>
      <c r="M2755" t="s">
        <v>7425</v>
      </c>
      <c r="N2755" t="s">
        <v>7426</v>
      </c>
      <c r="Q2755" t="s">
        <v>2951</v>
      </c>
      <c r="R2755" t="s">
        <v>414</v>
      </c>
      <c r="S2755" t="s">
        <v>7427</v>
      </c>
      <c r="T2755" t="s">
        <v>338</v>
      </c>
      <c r="U2755" t="s">
        <v>530</v>
      </c>
      <c r="W2755" t="s">
        <v>7428</v>
      </c>
      <c r="Z2755" t="s">
        <v>7425</v>
      </c>
      <c r="AA2755" t="s">
        <v>7426</v>
      </c>
      <c r="AD2755" t="s">
        <v>2951</v>
      </c>
      <c r="AE2755" t="s">
        <v>414</v>
      </c>
      <c r="AF2755" t="s">
        <v>7427</v>
      </c>
      <c r="AG2755" t="s">
        <v>338</v>
      </c>
      <c r="AH2755" t="s">
        <v>530</v>
      </c>
      <c r="AJ2755" t="s">
        <v>7428</v>
      </c>
      <c r="AL2755" t="s">
        <v>339</v>
      </c>
      <c r="AM2755">
        <v>1</v>
      </c>
      <c r="AN2755">
        <v>1</v>
      </c>
      <c r="AO2755">
        <v>1690</v>
      </c>
      <c r="AQ2755">
        <v>125277</v>
      </c>
      <c r="AR2755" t="s">
        <v>1242</v>
      </c>
      <c r="AS2755" t="s">
        <v>1243</v>
      </c>
      <c r="AT2755" t="s">
        <v>1244</v>
      </c>
      <c r="AW2755" t="s">
        <v>349</v>
      </c>
      <c r="AX2755" t="s">
        <v>553</v>
      </c>
      <c r="AY2755" t="s">
        <v>345</v>
      </c>
      <c r="AZ2755">
        <v>0</v>
      </c>
      <c r="EQ2755">
        <v>251914</v>
      </c>
      <c r="ER2755" t="s">
        <v>7429</v>
      </c>
      <c r="EV2755">
        <v>17287256</v>
      </c>
      <c r="EW2755">
        <v>928</v>
      </c>
      <c r="EX2755">
        <v>220852</v>
      </c>
      <c r="EY2755" t="s">
        <v>7430</v>
      </c>
      <c r="EZ2755">
        <v>1</v>
      </c>
      <c r="FC2755" t="s">
        <v>1242</v>
      </c>
      <c r="FD2755" t="s">
        <v>1244</v>
      </c>
    </row>
    <row r="2756" spans="1:160" x14ac:dyDescent="0.3">
      <c r="A2756" t="str">
        <f>VLOOKUP(B2756,Table2[],3,FALSE)</f>
        <v>Digital</v>
      </c>
      <c r="B2756" t="str">
        <f>IF(OR(ISNUMBER(FIND("QVC",Z2756)),ISNUMBER(FIND("QVC",AL2756))),"QVC",IF(OR(ISNUMBER(FIND("NCO",H2756)),ISNUMBER(FIND("NCO",Y2756))), "NCO", IF(AL2756="consumer","PMD.com",VLOOKUP(LEFT(H2756,2),Tables!$E$1:$F$11,2,FALSE))))</f>
        <v>PMD.com</v>
      </c>
      <c r="C2756">
        <f t="shared" si="129"/>
        <v>5341030</v>
      </c>
      <c r="D2756">
        <f t="shared" si="130"/>
        <v>1</v>
      </c>
      <c r="E2756" t="str">
        <f t="shared" ca="1" si="131"/>
        <v>shifted orders shipped</v>
      </c>
      <c r="F2756" t="s">
        <v>3539</v>
      </c>
      <c r="G2756" t="s">
        <v>335</v>
      </c>
      <c r="H2756" t="s">
        <v>7424</v>
      </c>
      <c r="I2756" s="6">
        <v>44012.283148148148</v>
      </c>
      <c r="J2756" t="s">
        <v>16</v>
      </c>
      <c r="K2756" s="6">
        <v>44013.403344907405</v>
      </c>
      <c r="M2756" t="s">
        <v>7425</v>
      </c>
      <c r="N2756" t="s">
        <v>7426</v>
      </c>
      <c r="Q2756" t="s">
        <v>2951</v>
      </c>
      <c r="R2756" t="s">
        <v>414</v>
      </c>
      <c r="S2756" t="s">
        <v>7427</v>
      </c>
      <c r="T2756" t="s">
        <v>338</v>
      </c>
      <c r="U2756" t="s">
        <v>530</v>
      </c>
      <c r="W2756" t="s">
        <v>7428</v>
      </c>
      <c r="Z2756" t="s">
        <v>7425</v>
      </c>
      <c r="AA2756" t="s">
        <v>7426</v>
      </c>
      <c r="AD2756" t="s">
        <v>2951</v>
      </c>
      <c r="AE2756" t="s">
        <v>414</v>
      </c>
      <c r="AF2756" t="s">
        <v>7427</v>
      </c>
      <c r="AG2756" t="s">
        <v>338</v>
      </c>
      <c r="AH2756" t="s">
        <v>530</v>
      </c>
      <c r="AJ2756" t="s">
        <v>7428</v>
      </c>
      <c r="AL2756" t="s">
        <v>339</v>
      </c>
      <c r="AM2756">
        <v>1</v>
      </c>
      <c r="AN2756">
        <v>1</v>
      </c>
      <c r="AO2756">
        <v>12859</v>
      </c>
      <c r="AQ2756">
        <v>124642</v>
      </c>
      <c r="AR2756">
        <v>5341030</v>
      </c>
      <c r="AS2756" t="s">
        <v>925</v>
      </c>
      <c r="AT2756" t="s">
        <v>926</v>
      </c>
      <c r="AW2756" t="s">
        <v>366</v>
      </c>
      <c r="AX2756" t="s">
        <v>366</v>
      </c>
      <c r="AY2756" t="s">
        <v>345</v>
      </c>
      <c r="AZ2756" t="s">
        <v>346</v>
      </c>
      <c r="BY2756" t="s">
        <v>342</v>
      </c>
      <c r="EQ2756">
        <v>243275</v>
      </c>
      <c r="ER2756" t="s">
        <v>7429</v>
      </c>
      <c r="EV2756">
        <v>17287256</v>
      </c>
      <c r="EW2756">
        <v>928</v>
      </c>
      <c r="EX2756">
        <v>220852</v>
      </c>
      <c r="EY2756" t="s">
        <v>7430</v>
      </c>
      <c r="EZ2756">
        <v>1</v>
      </c>
      <c r="FC2756">
        <v>95385</v>
      </c>
      <c r="FD2756" t="s">
        <v>3531</v>
      </c>
    </row>
    <row r="2757" spans="1:160" x14ac:dyDescent="0.3">
      <c r="A2757" t="str">
        <f>VLOOKUP(B2757,Table2[],3,FALSE)</f>
        <v>Digital</v>
      </c>
      <c r="B2757" t="str">
        <f>IF(OR(ISNUMBER(FIND("QVC",Z2757)),ISNUMBER(FIND("QVC",AL2757))),"QVC",IF(OR(ISNUMBER(FIND("NCO",H2757)),ISNUMBER(FIND("NCO",Y2757))), "NCO", IF(AL2757="consumer","PMD.com",VLOOKUP(LEFT(H2757,2),Tables!$E$1:$F$11,2,FALSE))))</f>
        <v>PMD.com</v>
      </c>
      <c r="C2757">
        <f t="shared" si="129"/>
        <v>53920001</v>
      </c>
      <c r="D2757">
        <f t="shared" si="130"/>
        <v>1</v>
      </c>
      <c r="E2757" t="str">
        <f t="shared" ca="1" si="131"/>
        <v>shifted orders shipped</v>
      </c>
      <c r="F2757" t="s">
        <v>3539</v>
      </c>
      <c r="G2757" t="s">
        <v>335</v>
      </c>
      <c r="H2757" t="s">
        <v>7424</v>
      </c>
      <c r="I2757" s="6">
        <v>44012.283148148148</v>
      </c>
      <c r="J2757" t="s">
        <v>16</v>
      </c>
      <c r="K2757" s="6">
        <v>44013.403344907405</v>
      </c>
      <c r="M2757" t="s">
        <v>7425</v>
      </c>
      <c r="N2757" t="s">
        <v>7426</v>
      </c>
      <c r="Q2757" t="s">
        <v>2951</v>
      </c>
      <c r="R2757" t="s">
        <v>414</v>
      </c>
      <c r="S2757" t="s">
        <v>7427</v>
      </c>
      <c r="T2757" t="s">
        <v>338</v>
      </c>
      <c r="U2757" t="s">
        <v>530</v>
      </c>
      <c r="W2757" t="s">
        <v>7428</v>
      </c>
      <c r="Z2757" t="s">
        <v>7425</v>
      </c>
      <c r="AA2757" t="s">
        <v>7426</v>
      </c>
      <c r="AD2757" t="s">
        <v>2951</v>
      </c>
      <c r="AE2757" t="s">
        <v>414</v>
      </c>
      <c r="AF2757" t="s">
        <v>7427</v>
      </c>
      <c r="AG2757" t="s">
        <v>338</v>
      </c>
      <c r="AH2757" t="s">
        <v>530</v>
      </c>
      <c r="AJ2757" t="s">
        <v>7428</v>
      </c>
      <c r="AL2757" t="s">
        <v>339</v>
      </c>
      <c r="AM2757">
        <v>1</v>
      </c>
      <c r="AN2757">
        <v>1</v>
      </c>
      <c r="AO2757">
        <v>14899</v>
      </c>
      <c r="AQ2757">
        <v>124468</v>
      </c>
      <c r="AR2757">
        <v>53920001</v>
      </c>
      <c r="AS2757">
        <v>9000000</v>
      </c>
      <c r="AT2757" t="s">
        <v>40</v>
      </c>
      <c r="AW2757" t="s">
        <v>343</v>
      </c>
      <c r="BY2757" t="s">
        <v>342</v>
      </c>
      <c r="EQ2757">
        <v>243396</v>
      </c>
      <c r="ER2757" t="s">
        <v>7429</v>
      </c>
      <c r="EV2757">
        <v>17287256</v>
      </c>
      <c r="EW2757">
        <v>928</v>
      </c>
      <c r="EX2757">
        <v>220852</v>
      </c>
      <c r="EY2757" t="s">
        <v>7430</v>
      </c>
      <c r="EZ2757">
        <v>1</v>
      </c>
      <c r="FC2757">
        <v>95385</v>
      </c>
      <c r="FD2757" t="s">
        <v>3531</v>
      </c>
    </row>
    <row r="2758" spans="1:160" x14ac:dyDescent="0.3">
      <c r="A2758" t="str">
        <f>VLOOKUP(B2758,Table2[],3,FALSE)</f>
        <v>Digital</v>
      </c>
      <c r="B2758" t="str">
        <f>IF(OR(ISNUMBER(FIND("QVC",Z2758)),ISNUMBER(FIND("QVC",AL2758))),"QVC",IF(OR(ISNUMBER(FIND("NCO",H2758)),ISNUMBER(FIND("NCO",Y2758))), "NCO", IF(AL2758="consumer","PMD.com",VLOOKUP(LEFT(H2758,2),Tables!$E$1:$F$11,2,FALSE))))</f>
        <v>PMD.com</v>
      </c>
      <c r="C2758">
        <f t="shared" si="129"/>
        <v>51090030</v>
      </c>
      <c r="D2758">
        <f t="shared" si="130"/>
        <v>1</v>
      </c>
      <c r="E2758" t="str">
        <f t="shared" ca="1" si="131"/>
        <v>shifted orders shipped</v>
      </c>
      <c r="F2758" t="s">
        <v>3539</v>
      </c>
      <c r="G2758" t="s">
        <v>335</v>
      </c>
      <c r="H2758" t="s">
        <v>7424</v>
      </c>
      <c r="I2758" s="6">
        <v>44012.283148148148</v>
      </c>
      <c r="J2758" t="s">
        <v>16</v>
      </c>
      <c r="K2758" s="6">
        <v>44013.403344907405</v>
      </c>
      <c r="M2758" t="s">
        <v>7425</v>
      </c>
      <c r="N2758" t="s">
        <v>7426</v>
      </c>
      <c r="Q2758" t="s">
        <v>2951</v>
      </c>
      <c r="R2758" t="s">
        <v>414</v>
      </c>
      <c r="S2758" t="s">
        <v>7427</v>
      </c>
      <c r="T2758" t="s">
        <v>338</v>
      </c>
      <c r="U2758" t="s">
        <v>530</v>
      </c>
      <c r="W2758" t="s">
        <v>7428</v>
      </c>
      <c r="Z2758" t="s">
        <v>7425</v>
      </c>
      <c r="AA2758" t="s">
        <v>7426</v>
      </c>
      <c r="AD2758" t="s">
        <v>2951</v>
      </c>
      <c r="AE2758" t="s">
        <v>414</v>
      </c>
      <c r="AF2758" t="s">
        <v>7427</v>
      </c>
      <c r="AG2758" t="s">
        <v>338</v>
      </c>
      <c r="AH2758" t="s">
        <v>530</v>
      </c>
      <c r="AJ2758" t="s">
        <v>7428</v>
      </c>
      <c r="AL2758" t="s">
        <v>339</v>
      </c>
      <c r="AM2758">
        <v>1</v>
      </c>
      <c r="AN2758">
        <v>1</v>
      </c>
      <c r="AO2758">
        <v>6688</v>
      </c>
      <c r="AQ2758">
        <v>125960</v>
      </c>
      <c r="AR2758">
        <v>51090030</v>
      </c>
      <c r="AS2758" t="s">
        <v>3043</v>
      </c>
      <c r="AT2758" t="s">
        <v>628</v>
      </c>
      <c r="AW2758" t="s">
        <v>343</v>
      </c>
      <c r="BY2758" t="s">
        <v>342</v>
      </c>
      <c r="BZ2758" t="b">
        <v>0</v>
      </c>
      <c r="EQ2758">
        <v>243047</v>
      </c>
      <c r="ER2758" t="s">
        <v>7429</v>
      </c>
      <c r="EV2758">
        <v>17287256</v>
      </c>
      <c r="EW2758">
        <v>928</v>
      </c>
      <c r="EX2758">
        <v>220852</v>
      </c>
      <c r="EY2758" t="s">
        <v>7430</v>
      </c>
      <c r="EZ2758">
        <v>1</v>
      </c>
      <c r="FC2758">
        <v>95385</v>
      </c>
      <c r="FD2758" t="s">
        <v>3531</v>
      </c>
    </row>
    <row r="2759" spans="1:160" x14ac:dyDescent="0.3">
      <c r="A2759" t="str">
        <f>VLOOKUP(B2759,Table2[],3,FALSE)</f>
        <v>Digital</v>
      </c>
      <c r="B2759" t="str">
        <f>IF(OR(ISNUMBER(FIND("QVC",Z2759)),ISNUMBER(FIND("QVC",AL2759))),"QVC",IF(OR(ISNUMBER(FIND("NCO",H2759)),ISNUMBER(FIND("NCO",Y2759))), "NCO", IF(AL2759="consumer","PMD.com",VLOOKUP(LEFT(H2759,2),Tables!$E$1:$F$11,2,FALSE))))</f>
        <v>PMD.com</v>
      </c>
      <c r="C2759">
        <f t="shared" si="129"/>
        <v>51090030</v>
      </c>
      <c r="D2759">
        <f t="shared" si="130"/>
        <v>1</v>
      </c>
      <c r="E2759" t="str">
        <f t="shared" ca="1" si="131"/>
        <v>shifted orders shipped</v>
      </c>
      <c r="F2759" t="s">
        <v>3539</v>
      </c>
      <c r="G2759" t="s">
        <v>335</v>
      </c>
      <c r="H2759" t="s">
        <v>7431</v>
      </c>
      <c r="I2759" s="6">
        <v>44012.065520833334</v>
      </c>
      <c r="J2759" t="s">
        <v>16</v>
      </c>
      <c r="K2759" s="6">
        <v>44013.403495370374</v>
      </c>
      <c r="M2759" t="s">
        <v>7432</v>
      </c>
      <c r="N2759" t="s">
        <v>7433</v>
      </c>
      <c r="Q2759" t="s">
        <v>406</v>
      </c>
      <c r="R2759" t="s">
        <v>365</v>
      </c>
      <c r="S2759" t="s">
        <v>7434</v>
      </c>
      <c r="T2759" t="s">
        <v>338</v>
      </c>
      <c r="U2759" t="s">
        <v>530</v>
      </c>
      <c r="W2759" t="s">
        <v>7435</v>
      </c>
      <c r="Z2759" t="s">
        <v>7432</v>
      </c>
      <c r="AA2759" t="s">
        <v>7433</v>
      </c>
      <c r="AD2759" t="s">
        <v>406</v>
      </c>
      <c r="AE2759" t="s">
        <v>365</v>
      </c>
      <c r="AF2759" t="s">
        <v>7434</v>
      </c>
      <c r="AG2759" t="s">
        <v>338</v>
      </c>
      <c r="AH2759" t="s">
        <v>530</v>
      </c>
      <c r="AJ2759" t="s">
        <v>7435</v>
      </c>
      <c r="AL2759" t="s">
        <v>339</v>
      </c>
      <c r="AM2759">
        <v>1</v>
      </c>
      <c r="AN2759">
        <v>1</v>
      </c>
      <c r="AO2759">
        <v>6688</v>
      </c>
      <c r="AQ2759">
        <v>125960</v>
      </c>
      <c r="AR2759">
        <v>51090030</v>
      </c>
      <c r="AS2759" t="s">
        <v>3043</v>
      </c>
      <c r="AT2759" t="s">
        <v>628</v>
      </c>
      <c r="AW2759" t="s">
        <v>343</v>
      </c>
      <c r="BY2759" t="s">
        <v>342</v>
      </c>
      <c r="BZ2759" t="b">
        <v>0</v>
      </c>
      <c r="EQ2759">
        <v>243047</v>
      </c>
      <c r="ER2759" t="s">
        <v>7436</v>
      </c>
      <c r="EV2759">
        <v>17287164</v>
      </c>
      <c r="EW2759">
        <v>928</v>
      </c>
      <c r="EX2759">
        <v>220762</v>
      </c>
      <c r="EY2759" t="s">
        <v>7437</v>
      </c>
      <c r="EZ2759">
        <v>1</v>
      </c>
      <c r="FC2759">
        <v>95384</v>
      </c>
      <c r="FD2759" t="s">
        <v>3530</v>
      </c>
    </row>
    <row r="2760" spans="1:160" x14ac:dyDescent="0.3">
      <c r="A2760" t="str">
        <f>VLOOKUP(B2760,Table2[],3,FALSE)</f>
        <v>Digital</v>
      </c>
      <c r="B2760" t="str">
        <f>IF(OR(ISNUMBER(FIND("QVC",Z2760)),ISNUMBER(FIND("QVC",AL2760))),"QVC",IF(OR(ISNUMBER(FIND("NCO",H2760)),ISNUMBER(FIND("NCO",Y2760))), "NCO", IF(AL2760="consumer","PMD.com",VLOOKUP(LEFT(H2760,2),Tables!$E$1:$F$11,2,FALSE))))</f>
        <v>PMD.com</v>
      </c>
      <c r="C2760">
        <f t="shared" si="129"/>
        <v>54010001</v>
      </c>
      <c r="D2760">
        <f t="shared" si="130"/>
        <v>1</v>
      </c>
      <c r="E2760" t="str">
        <f t="shared" ca="1" si="131"/>
        <v>shifted orders shipped</v>
      </c>
      <c r="F2760" t="s">
        <v>3539</v>
      </c>
      <c r="G2760" t="s">
        <v>335</v>
      </c>
      <c r="H2760" t="s">
        <v>7431</v>
      </c>
      <c r="I2760" s="6">
        <v>44012.065520833334</v>
      </c>
      <c r="J2760" t="s">
        <v>16</v>
      </c>
      <c r="K2760" s="6">
        <v>44013.403495370374</v>
      </c>
      <c r="M2760" t="s">
        <v>7432</v>
      </c>
      <c r="N2760" t="s">
        <v>7433</v>
      </c>
      <c r="Q2760" t="s">
        <v>406</v>
      </c>
      <c r="R2760" t="s">
        <v>365</v>
      </c>
      <c r="S2760" t="s">
        <v>7434</v>
      </c>
      <c r="T2760" t="s">
        <v>338</v>
      </c>
      <c r="U2760" t="s">
        <v>530</v>
      </c>
      <c r="W2760" t="s">
        <v>7435</v>
      </c>
      <c r="Z2760" t="s">
        <v>7432</v>
      </c>
      <c r="AA2760" t="s">
        <v>7433</v>
      </c>
      <c r="AD2760" t="s">
        <v>406</v>
      </c>
      <c r="AE2760" t="s">
        <v>365</v>
      </c>
      <c r="AF2760" t="s">
        <v>7434</v>
      </c>
      <c r="AG2760" t="s">
        <v>338</v>
      </c>
      <c r="AH2760" t="s">
        <v>530</v>
      </c>
      <c r="AJ2760" t="s">
        <v>7435</v>
      </c>
      <c r="AL2760" t="s">
        <v>339</v>
      </c>
      <c r="AM2760">
        <v>1</v>
      </c>
      <c r="AN2760">
        <v>1</v>
      </c>
      <c r="AO2760">
        <v>6300</v>
      </c>
      <c r="AQ2760">
        <v>124476</v>
      </c>
      <c r="AR2760">
        <v>54010001</v>
      </c>
      <c r="AS2760" t="s">
        <v>577</v>
      </c>
      <c r="AT2760" t="s">
        <v>35</v>
      </c>
      <c r="AW2760" t="s">
        <v>340</v>
      </c>
      <c r="AX2760">
        <v>0</v>
      </c>
      <c r="AY2760" t="s">
        <v>348</v>
      </c>
      <c r="AZ2760">
        <v>0</v>
      </c>
      <c r="BY2760" t="s">
        <v>342</v>
      </c>
      <c r="EQ2760">
        <v>252076</v>
      </c>
      <c r="ER2760" t="s">
        <v>7436</v>
      </c>
      <c r="EV2760">
        <v>17287164</v>
      </c>
      <c r="EW2760">
        <v>928</v>
      </c>
      <c r="EX2760">
        <v>220762</v>
      </c>
      <c r="EY2760" t="s">
        <v>7437</v>
      </c>
      <c r="EZ2760">
        <v>1</v>
      </c>
      <c r="FC2760" t="s">
        <v>632</v>
      </c>
      <c r="FD2760" t="s">
        <v>633</v>
      </c>
    </row>
    <row r="2761" spans="1:160" x14ac:dyDescent="0.3">
      <c r="A2761" t="str">
        <f>VLOOKUP(B2761,Table2[],3,FALSE)</f>
        <v>Digital</v>
      </c>
      <c r="B2761" t="str">
        <f>IF(OR(ISNUMBER(FIND("QVC",Z2761)),ISNUMBER(FIND("QVC",AL2761))),"QVC",IF(OR(ISNUMBER(FIND("NCO",H2761)),ISNUMBER(FIND("NCO",Y2761))), "NCO", IF(AL2761="consumer","PMD.com",VLOOKUP(LEFT(H2761,2),Tables!$E$1:$F$11,2,FALSE))))</f>
        <v>PMD.com</v>
      </c>
      <c r="C2761">
        <f t="shared" si="129"/>
        <v>53920001</v>
      </c>
      <c r="D2761">
        <f t="shared" si="130"/>
        <v>1</v>
      </c>
      <c r="E2761" t="str">
        <f t="shared" ca="1" si="131"/>
        <v>shifted orders shipped</v>
      </c>
      <c r="F2761" t="s">
        <v>3539</v>
      </c>
      <c r="G2761" t="s">
        <v>335</v>
      </c>
      <c r="H2761" t="s">
        <v>7431</v>
      </c>
      <c r="I2761" s="6">
        <v>44012.065520833334</v>
      </c>
      <c r="J2761" t="s">
        <v>16</v>
      </c>
      <c r="K2761" s="6">
        <v>44013.403495370374</v>
      </c>
      <c r="M2761" t="s">
        <v>7432</v>
      </c>
      <c r="N2761" t="s">
        <v>7433</v>
      </c>
      <c r="Q2761" t="s">
        <v>406</v>
      </c>
      <c r="R2761" t="s">
        <v>365</v>
      </c>
      <c r="S2761" t="s">
        <v>7434</v>
      </c>
      <c r="T2761" t="s">
        <v>338</v>
      </c>
      <c r="U2761" t="s">
        <v>530</v>
      </c>
      <c r="W2761" t="s">
        <v>7435</v>
      </c>
      <c r="Z2761" t="s">
        <v>7432</v>
      </c>
      <c r="AA2761" t="s">
        <v>7433</v>
      </c>
      <c r="AD2761" t="s">
        <v>406</v>
      </c>
      <c r="AE2761" t="s">
        <v>365</v>
      </c>
      <c r="AF2761" t="s">
        <v>7434</v>
      </c>
      <c r="AG2761" t="s">
        <v>338</v>
      </c>
      <c r="AH2761" t="s">
        <v>530</v>
      </c>
      <c r="AJ2761" t="s">
        <v>7435</v>
      </c>
      <c r="AL2761" t="s">
        <v>339</v>
      </c>
      <c r="AM2761">
        <v>1</v>
      </c>
      <c r="AN2761">
        <v>1</v>
      </c>
      <c r="AO2761">
        <v>14899</v>
      </c>
      <c r="AQ2761">
        <v>124468</v>
      </c>
      <c r="AR2761">
        <v>53920001</v>
      </c>
      <c r="AS2761">
        <v>9000000</v>
      </c>
      <c r="AT2761" t="s">
        <v>40</v>
      </c>
      <c r="AW2761" t="s">
        <v>343</v>
      </c>
      <c r="BY2761" t="s">
        <v>342</v>
      </c>
      <c r="EQ2761">
        <v>243396</v>
      </c>
      <c r="ER2761" t="s">
        <v>7436</v>
      </c>
      <c r="EV2761">
        <v>17287164</v>
      </c>
      <c r="EW2761">
        <v>928</v>
      </c>
      <c r="EX2761">
        <v>220762</v>
      </c>
      <c r="EY2761" t="s">
        <v>7437</v>
      </c>
      <c r="EZ2761">
        <v>1</v>
      </c>
      <c r="FC2761">
        <v>95384</v>
      </c>
      <c r="FD2761" t="s">
        <v>3530</v>
      </c>
    </row>
    <row r="2762" spans="1:160" x14ac:dyDescent="0.3">
      <c r="A2762" t="str">
        <f>VLOOKUP(B2762,Table2[],3,FALSE)</f>
        <v>Digital</v>
      </c>
      <c r="B2762" t="str">
        <f>IF(OR(ISNUMBER(FIND("QVC",Z2762)),ISNUMBER(FIND("QVC",AL2762))),"QVC",IF(OR(ISNUMBER(FIND("NCO",H2762)),ISNUMBER(FIND("NCO",Y2762))), "NCO", IF(AL2762="consumer","PMD.com",VLOOKUP(LEFT(H2762,2),Tables!$E$1:$F$11,2,FALSE))))</f>
        <v>PMD.com</v>
      </c>
      <c r="C2762">
        <f t="shared" si="129"/>
        <v>52430001</v>
      </c>
      <c r="D2762">
        <f t="shared" si="130"/>
        <v>1</v>
      </c>
      <c r="E2762" t="str">
        <f t="shared" ca="1" si="131"/>
        <v>shifted orders shipped</v>
      </c>
      <c r="F2762" t="s">
        <v>3539</v>
      </c>
      <c r="G2762" t="s">
        <v>335</v>
      </c>
      <c r="H2762" t="s">
        <v>7431</v>
      </c>
      <c r="I2762" s="6">
        <v>44012.065520833334</v>
      </c>
      <c r="J2762" t="s">
        <v>16</v>
      </c>
      <c r="K2762" s="6">
        <v>44013.403495370374</v>
      </c>
      <c r="M2762" t="s">
        <v>7432</v>
      </c>
      <c r="N2762" t="s">
        <v>7433</v>
      </c>
      <c r="Q2762" t="s">
        <v>406</v>
      </c>
      <c r="R2762" t="s">
        <v>365</v>
      </c>
      <c r="S2762" t="s">
        <v>7434</v>
      </c>
      <c r="T2762" t="s">
        <v>338</v>
      </c>
      <c r="U2762" t="s">
        <v>530</v>
      </c>
      <c r="W2762" t="s">
        <v>7435</v>
      </c>
      <c r="Z2762" t="s">
        <v>7432</v>
      </c>
      <c r="AA2762" t="s">
        <v>7433</v>
      </c>
      <c r="AD2762" t="s">
        <v>406</v>
      </c>
      <c r="AE2762" t="s">
        <v>365</v>
      </c>
      <c r="AF2762" t="s">
        <v>7434</v>
      </c>
      <c r="AG2762" t="s">
        <v>338</v>
      </c>
      <c r="AH2762" t="s">
        <v>530</v>
      </c>
      <c r="AJ2762" t="s">
        <v>7435</v>
      </c>
      <c r="AL2762" t="s">
        <v>339</v>
      </c>
      <c r="AM2762">
        <v>1</v>
      </c>
      <c r="AN2762">
        <v>1</v>
      </c>
      <c r="AO2762">
        <v>12063</v>
      </c>
      <c r="AQ2762">
        <v>127155</v>
      </c>
      <c r="AR2762">
        <v>52430001</v>
      </c>
      <c r="AS2762" t="s">
        <v>927</v>
      </c>
      <c r="AT2762" t="s">
        <v>75</v>
      </c>
      <c r="AW2762" t="s">
        <v>340</v>
      </c>
      <c r="AX2762" t="s">
        <v>340</v>
      </c>
      <c r="AY2762" t="s">
        <v>357</v>
      </c>
      <c r="AZ2762" t="s">
        <v>363</v>
      </c>
      <c r="BY2762" t="s">
        <v>342</v>
      </c>
      <c r="EQ2762">
        <v>249990</v>
      </c>
      <c r="ER2762" t="s">
        <v>7436</v>
      </c>
      <c r="EV2762">
        <v>17287164</v>
      </c>
      <c r="EW2762">
        <v>928</v>
      </c>
      <c r="EX2762">
        <v>220762</v>
      </c>
      <c r="EY2762" t="s">
        <v>7437</v>
      </c>
      <c r="EZ2762">
        <v>1</v>
      </c>
      <c r="FC2762">
        <v>95384</v>
      </c>
      <c r="FD2762" t="s">
        <v>3530</v>
      </c>
    </row>
    <row r="2763" spans="1:160" x14ac:dyDescent="0.3">
      <c r="A2763" t="str">
        <f>VLOOKUP(B2763,Table2[],3,FALSE)</f>
        <v>Digital</v>
      </c>
      <c r="B2763" t="str">
        <f>IF(OR(ISNUMBER(FIND("QVC",Z2763)),ISNUMBER(FIND("QVC",AL2763))),"QVC",IF(OR(ISNUMBER(FIND("NCO",H2763)),ISNUMBER(FIND("NCO",Y2763))), "NCO", IF(AL2763="consumer","PMD.com",VLOOKUP(LEFT(H2763,2),Tables!$E$1:$F$11,2,FALSE))))</f>
        <v>PMD.com</v>
      </c>
      <c r="C2763">
        <f t="shared" si="129"/>
        <v>53450011</v>
      </c>
      <c r="D2763">
        <f t="shared" si="130"/>
        <v>1</v>
      </c>
      <c r="E2763" t="str">
        <f t="shared" ca="1" si="131"/>
        <v>shifted orders shipped</v>
      </c>
      <c r="F2763" t="s">
        <v>3539</v>
      </c>
      <c r="G2763" t="s">
        <v>335</v>
      </c>
      <c r="H2763" t="s">
        <v>7431</v>
      </c>
      <c r="I2763" s="6">
        <v>44012.065520833334</v>
      </c>
      <c r="J2763" t="s">
        <v>16</v>
      </c>
      <c r="K2763" s="6">
        <v>44013.403495370374</v>
      </c>
      <c r="M2763" t="s">
        <v>7432</v>
      </c>
      <c r="N2763" t="s">
        <v>7433</v>
      </c>
      <c r="Q2763" t="s">
        <v>406</v>
      </c>
      <c r="R2763" t="s">
        <v>365</v>
      </c>
      <c r="S2763" t="s">
        <v>7434</v>
      </c>
      <c r="T2763" t="s">
        <v>338</v>
      </c>
      <c r="U2763" t="s">
        <v>530</v>
      </c>
      <c r="W2763" t="s">
        <v>7435</v>
      </c>
      <c r="Z2763" t="s">
        <v>7432</v>
      </c>
      <c r="AA2763" t="s">
        <v>7433</v>
      </c>
      <c r="AD2763" t="s">
        <v>406</v>
      </c>
      <c r="AE2763" t="s">
        <v>365</v>
      </c>
      <c r="AF2763" t="s">
        <v>7434</v>
      </c>
      <c r="AG2763" t="s">
        <v>338</v>
      </c>
      <c r="AH2763" t="s">
        <v>530</v>
      </c>
      <c r="AJ2763" t="s">
        <v>7435</v>
      </c>
      <c r="AL2763" t="s">
        <v>339</v>
      </c>
      <c r="AM2763">
        <v>1</v>
      </c>
      <c r="AN2763">
        <v>1</v>
      </c>
      <c r="AO2763">
        <v>15200</v>
      </c>
      <c r="AQ2763">
        <v>124724</v>
      </c>
      <c r="AR2763">
        <v>53450011</v>
      </c>
      <c r="AS2763" t="s">
        <v>2807</v>
      </c>
      <c r="AT2763" t="s">
        <v>96</v>
      </c>
      <c r="AW2763" t="s">
        <v>340</v>
      </c>
      <c r="AX2763" t="s">
        <v>340</v>
      </c>
      <c r="AY2763" t="s">
        <v>345</v>
      </c>
      <c r="AZ2763">
        <v>0</v>
      </c>
      <c r="BY2763" t="s">
        <v>342</v>
      </c>
      <c r="EQ2763">
        <v>253372</v>
      </c>
      <c r="ER2763" t="s">
        <v>7436</v>
      </c>
      <c r="EV2763">
        <v>17287164</v>
      </c>
      <c r="EW2763">
        <v>928</v>
      </c>
      <c r="EX2763">
        <v>220762</v>
      </c>
      <c r="EY2763" t="s">
        <v>7437</v>
      </c>
      <c r="EZ2763">
        <v>1</v>
      </c>
      <c r="FC2763">
        <v>53450011</v>
      </c>
      <c r="FD2763" t="s">
        <v>96</v>
      </c>
    </row>
    <row r="2764" spans="1:160" x14ac:dyDescent="0.3">
      <c r="A2764" t="str">
        <f>VLOOKUP(B2764,Table2[],3,FALSE)</f>
        <v>Digital</v>
      </c>
      <c r="B2764" t="str">
        <f>IF(OR(ISNUMBER(FIND("QVC",Z2764)),ISNUMBER(FIND("QVC",AL2764))),"QVC",IF(OR(ISNUMBER(FIND("NCO",H2764)),ISNUMBER(FIND("NCO",Y2764))), "NCO", IF(AL2764="consumer","PMD.com",VLOOKUP(LEFT(H2764,2),Tables!$E$1:$F$11,2,FALSE))))</f>
        <v>PMD.com</v>
      </c>
      <c r="C2764">
        <f t="shared" ref="C2764:C2827" si="132">AR2764</f>
        <v>53900001</v>
      </c>
      <c r="D2764">
        <f t="shared" ref="D2764:D2827" si="133">AN2764</f>
        <v>1</v>
      </c>
      <c r="E2764" t="str">
        <f t="shared" ca="1" si="131"/>
        <v>shifted orders shipped</v>
      </c>
      <c r="F2764" t="s">
        <v>3539</v>
      </c>
      <c r="G2764" t="s">
        <v>335</v>
      </c>
      <c r="H2764" t="s">
        <v>7431</v>
      </c>
      <c r="I2764" s="6">
        <v>44012.065520833334</v>
      </c>
      <c r="J2764" t="s">
        <v>16</v>
      </c>
      <c r="K2764" s="6">
        <v>44013.403495370374</v>
      </c>
      <c r="M2764" t="s">
        <v>7432</v>
      </c>
      <c r="N2764" t="s">
        <v>7433</v>
      </c>
      <c r="Q2764" t="s">
        <v>406</v>
      </c>
      <c r="R2764" t="s">
        <v>365</v>
      </c>
      <c r="S2764" t="s">
        <v>7434</v>
      </c>
      <c r="T2764" t="s">
        <v>338</v>
      </c>
      <c r="U2764" t="s">
        <v>530</v>
      </c>
      <c r="W2764" t="s">
        <v>7435</v>
      </c>
      <c r="Z2764" t="s">
        <v>7432</v>
      </c>
      <c r="AA2764" t="s">
        <v>7433</v>
      </c>
      <c r="AD2764" t="s">
        <v>406</v>
      </c>
      <c r="AE2764" t="s">
        <v>365</v>
      </c>
      <c r="AF2764" t="s">
        <v>7434</v>
      </c>
      <c r="AG2764" t="s">
        <v>338</v>
      </c>
      <c r="AH2764" t="s">
        <v>530</v>
      </c>
      <c r="AJ2764" t="s">
        <v>7435</v>
      </c>
      <c r="AL2764" t="s">
        <v>339</v>
      </c>
      <c r="AM2764">
        <v>1</v>
      </c>
      <c r="AN2764">
        <v>1</v>
      </c>
      <c r="AO2764">
        <v>31217</v>
      </c>
      <c r="AQ2764">
        <v>124466</v>
      </c>
      <c r="AR2764">
        <v>53900001</v>
      </c>
      <c r="AS2764" t="s">
        <v>1697</v>
      </c>
      <c r="AT2764" t="s">
        <v>104</v>
      </c>
      <c r="AW2764" t="s">
        <v>343</v>
      </c>
      <c r="BY2764" t="s">
        <v>342</v>
      </c>
      <c r="EQ2764">
        <v>247378</v>
      </c>
      <c r="ER2764" t="s">
        <v>7436</v>
      </c>
      <c r="EV2764">
        <v>17287164</v>
      </c>
      <c r="EW2764">
        <v>928</v>
      </c>
      <c r="EX2764">
        <v>220762</v>
      </c>
      <c r="EY2764" t="s">
        <v>7437</v>
      </c>
      <c r="EZ2764">
        <v>1</v>
      </c>
      <c r="FC2764" t="s">
        <v>632</v>
      </c>
      <c r="FD2764" t="s">
        <v>633</v>
      </c>
    </row>
    <row r="2765" spans="1:160" x14ac:dyDescent="0.3">
      <c r="A2765" t="str">
        <f>VLOOKUP(B2765,Table2[],3,FALSE)</f>
        <v>Digital</v>
      </c>
      <c r="B2765" t="str">
        <f>IF(OR(ISNUMBER(FIND("QVC",Z2765)),ISNUMBER(FIND("QVC",AL2765))),"QVC",IF(OR(ISNUMBER(FIND("NCO",H2765)),ISNUMBER(FIND("NCO",Y2765))), "NCO", IF(AL2765="consumer","PMD.com",VLOOKUP(LEFT(H2765,2),Tables!$E$1:$F$11,2,FALSE))))</f>
        <v>PMD.com</v>
      </c>
      <c r="C2765">
        <f t="shared" si="132"/>
        <v>55300001</v>
      </c>
      <c r="D2765">
        <f t="shared" si="133"/>
        <v>1</v>
      </c>
      <c r="E2765" t="str">
        <f t="shared" ca="1" si="131"/>
        <v>shifted orders shipped</v>
      </c>
      <c r="F2765" t="s">
        <v>3539</v>
      </c>
      <c r="G2765" t="s">
        <v>335</v>
      </c>
      <c r="H2765" t="s">
        <v>7438</v>
      </c>
      <c r="I2765" s="6">
        <v>44012.302256944444</v>
      </c>
      <c r="J2765" t="s">
        <v>16</v>
      </c>
      <c r="K2765" s="6">
        <v>44013.403692129628</v>
      </c>
      <c r="M2765" t="s">
        <v>7439</v>
      </c>
      <c r="N2765" t="s">
        <v>7440</v>
      </c>
      <c r="Q2765" t="s">
        <v>681</v>
      </c>
      <c r="R2765" t="s">
        <v>359</v>
      </c>
      <c r="S2765" t="s">
        <v>7441</v>
      </c>
      <c r="T2765" t="s">
        <v>338</v>
      </c>
      <c r="U2765" t="s">
        <v>530</v>
      </c>
      <c r="W2765" t="s">
        <v>7442</v>
      </c>
      <c r="Z2765" t="s">
        <v>7439</v>
      </c>
      <c r="AA2765" t="s">
        <v>7440</v>
      </c>
      <c r="AD2765" t="s">
        <v>681</v>
      </c>
      <c r="AE2765" t="s">
        <v>359</v>
      </c>
      <c r="AF2765" t="s">
        <v>7441</v>
      </c>
      <c r="AG2765" t="s">
        <v>338</v>
      </c>
      <c r="AH2765" t="s">
        <v>530</v>
      </c>
      <c r="AJ2765" t="s">
        <v>7442</v>
      </c>
      <c r="AL2765" t="s">
        <v>339</v>
      </c>
      <c r="AM2765">
        <v>1</v>
      </c>
      <c r="AN2765">
        <v>1</v>
      </c>
      <c r="AO2765">
        <v>5039</v>
      </c>
      <c r="AQ2765">
        <v>124479</v>
      </c>
      <c r="AR2765">
        <v>55300001</v>
      </c>
      <c r="AS2765" t="s">
        <v>3008</v>
      </c>
      <c r="AT2765" t="s">
        <v>153</v>
      </c>
      <c r="AW2765" t="s">
        <v>340</v>
      </c>
      <c r="AX2765" t="s">
        <v>340</v>
      </c>
      <c r="AY2765" t="s">
        <v>382</v>
      </c>
      <c r="AZ2765">
        <v>0</v>
      </c>
      <c r="BY2765" t="s">
        <v>342</v>
      </c>
      <c r="EQ2765">
        <v>253396</v>
      </c>
      <c r="ER2765" t="s">
        <v>7443</v>
      </c>
      <c r="EV2765">
        <v>17287261</v>
      </c>
      <c r="EW2765">
        <v>928</v>
      </c>
      <c r="EX2765">
        <v>220857</v>
      </c>
      <c r="EY2765" t="s">
        <v>7444</v>
      </c>
      <c r="EZ2765">
        <v>1</v>
      </c>
      <c r="FC2765">
        <v>95314</v>
      </c>
      <c r="FD2765" t="s">
        <v>528</v>
      </c>
    </row>
    <row r="2766" spans="1:160" x14ac:dyDescent="0.3">
      <c r="A2766" t="str">
        <f>VLOOKUP(B2766,Table2[],3,FALSE)</f>
        <v>Digital</v>
      </c>
      <c r="B2766" t="str">
        <f>IF(OR(ISNUMBER(FIND("QVC",Z2766)),ISNUMBER(FIND("QVC",AL2766))),"QVC",IF(OR(ISNUMBER(FIND("NCO",H2766)),ISNUMBER(FIND("NCO",Y2766))), "NCO", IF(AL2766="consumer","PMD.com",VLOOKUP(LEFT(H2766,2),Tables!$E$1:$F$11,2,FALSE))))</f>
        <v>PMD.com</v>
      </c>
      <c r="C2766">
        <f t="shared" si="132"/>
        <v>52430001</v>
      </c>
      <c r="D2766">
        <f t="shared" si="133"/>
        <v>1</v>
      </c>
      <c r="E2766" t="str">
        <f t="shared" ca="1" si="131"/>
        <v>shifted orders shipped</v>
      </c>
      <c r="F2766" t="s">
        <v>3539</v>
      </c>
      <c r="G2766" t="s">
        <v>335</v>
      </c>
      <c r="H2766" t="s">
        <v>7438</v>
      </c>
      <c r="I2766" s="6">
        <v>44012.302256944444</v>
      </c>
      <c r="J2766" t="s">
        <v>16</v>
      </c>
      <c r="K2766" s="6">
        <v>44013.403692129628</v>
      </c>
      <c r="M2766" t="s">
        <v>7439</v>
      </c>
      <c r="N2766" t="s">
        <v>7440</v>
      </c>
      <c r="Q2766" t="s">
        <v>681</v>
      </c>
      <c r="R2766" t="s">
        <v>359</v>
      </c>
      <c r="S2766" t="s">
        <v>7441</v>
      </c>
      <c r="T2766" t="s">
        <v>338</v>
      </c>
      <c r="U2766" t="s">
        <v>530</v>
      </c>
      <c r="W2766" t="s">
        <v>7442</v>
      </c>
      <c r="Z2766" t="s">
        <v>7439</v>
      </c>
      <c r="AA2766" t="s">
        <v>7440</v>
      </c>
      <c r="AD2766" t="s">
        <v>681</v>
      </c>
      <c r="AE2766" t="s">
        <v>359</v>
      </c>
      <c r="AF2766" t="s">
        <v>7441</v>
      </c>
      <c r="AG2766" t="s">
        <v>338</v>
      </c>
      <c r="AH2766" t="s">
        <v>530</v>
      </c>
      <c r="AJ2766" t="s">
        <v>7442</v>
      </c>
      <c r="AL2766" t="s">
        <v>339</v>
      </c>
      <c r="AM2766">
        <v>1</v>
      </c>
      <c r="AN2766">
        <v>1</v>
      </c>
      <c r="AO2766">
        <v>12063</v>
      </c>
      <c r="AQ2766">
        <v>127155</v>
      </c>
      <c r="AR2766">
        <v>52430001</v>
      </c>
      <c r="AS2766" t="s">
        <v>927</v>
      </c>
      <c r="AT2766" t="s">
        <v>75</v>
      </c>
      <c r="AW2766" t="s">
        <v>340</v>
      </c>
      <c r="AX2766" t="s">
        <v>340</v>
      </c>
      <c r="AY2766" t="s">
        <v>357</v>
      </c>
      <c r="AZ2766" t="s">
        <v>363</v>
      </c>
      <c r="BY2766" t="s">
        <v>342</v>
      </c>
      <c r="EQ2766">
        <v>249990</v>
      </c>
      <c r="ER2766" t="s">
        <v>7443</v>
      </c>
      <c r="EV2766">
        <v>17287261</v>
      </c>
      <c r="EW2766">
        <v>928</v>
      </c>
      <c r="EX2766">
        <v>220857</v>
      </c>
      <c r="EY2766" t="s">
        <v>7444</v>
      </c>
      <c r="EZ2766">
        <v>1</v>
      </c>
      <c r="FC2766">
        <v>95385</v>
      </c>
      <c r="FD2766" t="s">
        <v>3531</v>
      </c>
    </row>
    <row r="2767" spans="1:160" x14ac:dyDescent="0.3">
      <c r="A2767" t="str">
        <f>VLOOKUP(B2767,Table2[],3,FALSE)</f>
        <v>Digital</v>
      </c>
      <c r="B2767" t="str">
        <f>IF(OR(ISNUMBER(FIND("QVC",Z2767)),ISNUMBER(FIND("QVC",AL2767))),"QVC",IF(OR(ISNUMBER(FIND("NCO",H2767)),ISNUMBER(FIND("NCO",Y2767))), "NCO", IF(AL2767="consumer","PMD.com",VLOOKUP(LEFT(H2767,2),Tables!$E$1:$F$11,2,FALSE))))</f>
        <v>PMD.com</v>
      </c>
      <c r="C2767">
        <f t="shared" si="132"/>
        <v>52710001</v>
      </c>
      <c r="D2767">
        <f t="shared" si="133"/>
        <v>1</v>
      </c>
      <c r="E2767" t="str">
        <f t="shared" ca="1" si="131"/>
        <v>shifted orders shipped</v>
      </c>
      <c r="F2767" t="s">
        <v>3539</v>
      </c>
      <c r="G2767" t="s">
        <v>335</v>
      </c>
      <c r="H2767" t="s">
        <v>7438</v>
      </c>
      <c r="I2767" s="6">
        <v>44012.302256944444</v>
      </c>
      <c r="J2767" t="s">
        <v>16</v>
      </c>
      <c r="K2767" s="6">
        <v>44013.403692129628</v>
      </c>
      <c r="M2767" t="s">
        <v>7439</v>
      </c>
      <c r="N2767" t="s">
        <v>7440</v>
      </c>
      <c r="Q2767" t="s">
        <v>681</v>
      </c>
      <c r="R2767" t="s">
        <v>359</v>
      </c>
      <c r="S2767" t="s">
        <v>7441</v>
      </c>
      <c r="T2767" t="s">
        <v>338</v>
      </c>
      <c r="U2767" t="s">
        <v>530</v>
      </c>
      <c r="W2767" t="s">
        <v>7442</v>
      </c>
      <c r="Z2767" t="s">
        <v>7439</v>
      </c>
      <c r="AA2767" t="s">
        <v>7440</v>
      </c>
      <c r="AD2767" t="s">
        <v>681</v>
      </c>
      <c r="AE2767" t="s">
        <v>359</v>
      </c>
      <c r="AF2767" t="s">
        <v>7441</v>
      </c>
      <c r="AG2767" t="s">
        <v>338</v>
      </c>
      <c r="AH2767" t="s">
        <v>530</v>
      </c>
      <c r="AJ2767" t="s">
        <v>7442</v>
      </c>
      <c r="AL2767" t="s">
        <v>339</v>
      </c>
      <c r="AM2767">
        <v>1</v>
      </c>
      <c r="AN2767">
        <v>1</v>
      </c>
      <c r="AO2767">
        <v>3399</v>
      </c>
      <c r="AQ2767">
        <v>124439</v>
      </c>
      <c r="AR2767">
        <v>52710001</v>
      </c>
      <c r="AS2767" t="s">
        <v>150</v>
      </c>
      <c r="AT2767" t="s">
        <v>151</v>
      </c>
      <c r="AW2767" t="s">
        <v>340</v>
      </c>
      <c r="AX2767" t="s">
        <v>340</v>
      </c>
      <c r="AY2767" t="s">
        <v>382</v>
      </c>
      <c r="AZ2767">
        <v>0</v>
      </c>
      <c r="BY2767" t="s">
        <v>342</v>
      </c>
      <c r="EQ2767">
        <v>249198</v>
      </c>
      <c r="ER2767" t="s">
        <v>7443</v>
      </c>
      <c r="EV2767">
        <v>17287261</v>
      </c>
      <c r="EW2767">
        <v>928</v>
      </c>
      <c r="EX2767">
        <v>220857</v>
      </c>
      <c r="EY2767" t="s">
        <v>7444</v>
      </c>
      <c r="EZ2767">
        <v>1</v>
      </c>
      <c r="FC2767">
        <v>95314</v>
      </c>
      <c r="FD2767" t="s">
        <v>528</v>
      </c>
    </row>
    <row r="2768" spans="1:160" x14ac:dyDescent="0.3">
      <c r="A2768" t="str">
        <f>VLOOKUP(B2768,Table2[],3,FALSE)</f>
        <v>Digital</v>
      </c>
      <c r="B2768" t="str">
        <f>IF(OR(ISNUMBER(FIND("QVC",Z2768)),ISNUMBER(FIND("QVC",AL2768))),"QVC",IF(OR(ISNUMBER(FIND("NCO",H2768)),ISNUMBER(FIND("NCO",Y2768))), "NCO", IF(AL2768="consumer","PMD.com",VLOOKUP(LEFT(H2768,2),Tables!$E$1:$F$11,2,FALSE))))</f>
        <v>PMD.com</v>
      </c>
      <c r="C2768">
        <f t="shared" si="132"/>
        <v>53920001</v>
      </c>
      <c r="D2768">
        <f t="shared" si="133"/>
        <v>1</v>
      </c>
      <c r="E2768" t="str">
        <f t="shared" ca="1" si="131"/>
        <v>shifted orders shipped</v>
      </c>
      <c r="F2768" t="s">
        <v>3539</v>
      </c>
      <c r="G2768" t="s">
        <v>335</v>
      </c>
      <c r="H2768" t="s">
        <v>7438</v>
      </c>
      <c r="I2768" s="6">
        <v>44012.302256944444</v>
      </c>
      <c r="J2768" t="s">
        <v>16</v>
      </c>
      <c r="K2768" s="6">
        <v>44013.403692129628</v>
      </c>
      <c r="M2768" t="s">
        <v>7439</v>
      </c>
      <c r="N2768" t="s">
        <v>7440</v>
      </c>
      <c r="Q2768" t="s">
        <v>681</v>
      </c>
      <c r="R2768" t="s">
        <v>359</v>
      </c>
      <c r="S2768" t="s">
        <v>7441</v>
      </c>
      <c r="T2768" t="s">
        <v>338</v>
      </c>
      <c r="U2768" t="s">
        <v>530</v>
      </c>
      <c r="W2768" t="s">
        <v>7442</v>
      </c>
      <c r="Z2768" t="s">
        <v>7439</v>
      </c>
      <c r="AA2768" t="s">
        <v>7440</v>
      </c>
      <c r="AD2768" t="s">
        <v>681</v>
      </c>
      <c r="AE2768" t="s">
        <v>359</v>
      </c>
      <c r="AF2768" t="s">
        <v>7441</v>
      </c>
      <c r="AG2768" t="s">
        <v>338</v>
      </c>
      <c r="AH2768" t="s">
        <v>530</v>
      </c>
      <c r="AJ2768" t="s">
        <v>7442</v>
      </c>
      <c r="AL2768" t="s">
        <v>339</v>
      </c>
      <c r="AM2768">
        <v>1</v>
      </c>
      <c r="AN2768">
        <v>1</v>
      </c>
      <c r="AO2768">
        <v>14899</v>
      </c>
      <c r="AQ2768">
        <v>124468</v>
      </c>
      <c r="AR2768">
        <v>53920001</v>
      </c>
      <c r="AS2768">
        <v>9000000</v>
      </c>
      <c r="AT2768" t="s">
        <v>40</v>
      </c>
      <c r="AW2768" t="s">
        <v>343</v>
      </c>
      <c r="BY2768" t="s">
        <v>342</v>
      </c>
      <c r="EQ2768">
        <v>243396</v>
      </c>
      <c r="ER2768" t="s">
        <v>7443</v>
      </c>
      <c r="EV2768">
        <v>17287261</v>
      </c>
      <c r="EW2768">
        <v>928</v>
      </c>
      <c r="EX2768">
        <v>220857</v>
      </c>
      <c r="EY2768" t="s">
        <v>7444</v>
      </c>
      <c r="EZ2768">
        <v>1</v>
      </c>
      <c r="FC2768">
        <v>95385</v>
      </c>
      <c r="FD2768" t="s">
        <v>3531</v>
      </c>
    </row>
    <row r="2769" spans="1:160" x14ac:dyDescent="0.3">
      <c r="A2769" t="str">
        <f>VLOOKUP(B2769,Table2[],3,FALSE)</f>
        <v>Digital</v>
      </c>
      <c r="B2769" t="str">
        <f>IF(OR(ISNUMBER(FIND("QVC",Z2769)),ISNUMBER(FIND("QVC",AL2769))),"QVC",IF(OR(ISNUMBER(FIND("NCO",H2769)),ISNUMBER(FIND("NCO",Y2769))), "NCO", IF(AL2769="consumer","PMD.com",VLOOKUP(LEFT(H2769,2),Tables!$E$1:$F$11,2,FALSE))))</f>
        <v>PMD.com</v>
      </c>
      <c r="C2769">
        <f t="shared" si="132"/>
        <v>5341030</v>
      </c>
      <c r="D2769">
        <f t="shared" si="133"/>
        <v>1</v>
      </c>
      <c r="E2769" t="str">
        <f t="shared" ca="1" si="131"/>
        <v>shifted orders shipped</v>
      </c>
      <c r="F2769" t="s">
        <v>3539</v>
      </c>
      <c r="G2769" t="s">
        <v>335</v>
      </c>
      <c r="H2769" t="s">
        <v>7438</v>
      </c>
      <c r="I2769" s="6">
        <v>44012.302256944444</v>
      </c>
      <c r="J2769" t="s">
        <v>16</v>
      </c>
      <c r="K2769" s="6">
        <v>44013.403692129628</v>
      </c>
      <c r="M2769" t="s">
        <v>7439</v>
      </c>
      <c r="N2769" t="s">
        <v>7440</v>
      </c>
      <c r="Q2769" t="s">
        <v>681</v>
      </c>
      <c r="R2769" t="s">
        <v>359</v>
      </c>
      <c r="S2769" t="s">
        <v>7441</v>
      </c>
      <c r="T2769" t="s">
        <v>338</v>
      </c>
      <c r="U2769" t="s">
        <v>530</v>
      </c>
      <c r="W2769" t="s">
        <v>7442</v>
      </c>
      <c r="Z2769" t="s">
        <v>7439</v>
      </c>
      <c r="AA2769" t="s">
        <v>7440</v>
      </c>
      <c r="AD2769" t="s">
        <v>681</v>
      </c>
      <c r="AE2769" t="s">
        <v>359</v>
      </c>
      <c r="AF2769" t="s">
        <v>7441</v>
      </c>
      <c r="AG2769" t="s">
        <v>338</v>
      </c>
      <c r="AH2769" t="s">
        <v>530</v>
      </c>
      <c r="AJ2769" t="s">
        <v>7442</v>
      </c>
      <c r="AL2769" t="s">
        <v>339</v>
      </c>
      <c r="AM2769">
        <v>1</v>
      </c>
      <c r="AN2769">
        <v>1</v>
      </c>
      <c r="AO2769">
        <v>12859</v>
      </c>
      <c r="AQ2769">
        <v>124642</v>
      </c>
      <c r="AR2769">
        <v>5341030</v>
      </c>
      <c r="AS2769" t="s">
        <v>925</v>
      </c>
      <c r="AT2769" t="s">
        <v>926</v>
      </c>
      <c r="AW2769" t="s">
        <v>366</v>
      </c>
      <c r="AX2769" t="s">
        <v>366</v>
      </c>
      <c r="AY2769" t="s">
        <v>345</v>
      </c>
      <c r="AZ2769" t="s">
        <v>346</v>
      </c>
      <c r="BY2769" t="s">
        <v>342</v>
      </c>
      <c r="EQ2769">
        <v>243275</v>
      </c>
      <c r="ER2769" t="s">
        <v>7443</v>
      </c>
      <c r="EV2769">
        <v>17287261</v>
      </c>
      <c r="EW2769">
        <v>928</v>
      </c>
      <c r="EX2769">
        <v>220857</v>
      </c>
      <c r="EY2769" t="s">
        <v>7444</v>
      </c>
      <c r="EZ2769">
        <v>1</v>
      </c>
      <c r="FC2769">
        <v>95385</v>
      </c>
      <c r="FD2769" t="s">
        <v>3531</v>
      </c>
    </row>
    <row r="2770" spans="1:160" x14ac:dyDescent="0.3">
      <c r="A2770" t="str">
        <f>VLOOKUP(B2770,Table2[],3,FALSE)</f>
        <v>Digital</v>
      </c>
      <c r="B2770" t="str">
        <f>IF(OR(ISNUMBER(FIND("QVC",Z2770)),ISNUMBER(FIND("QVC",AL2770))),"QVC",IF(OR(ISNUMBER(FIND("NCO",H2770)),ISNUMBER(FIND("NCO",Y2770))), "NCO", IF(AL2770="consumer","PMD.com",VLOOKUP(LEFT(H2770,2),Tables!$E$1:$F$11,2,FALSE))))</f>
        <v>PMD.com</v>
      </c>
      <c r="C2770">
        <f t="shared" si="132"/>
        <v>51090030</v>
      </c>
      <c r="D2770">
        <f t="shared" si="133"/>
        <v>1</v>
      </c>
      <c r="E2770" t="str">
        <f t="shared" ca="1" si="131"/>
        <v>shifted orders shipped</v>
      </c>
      <c r="F2770" t="s">
        <v>3539</v>
      </c>
      <c r="G2770" t="s">
        <v>335</v>
      </c>
      <c r="H2770" t="s">
        <v>7438</v>
      </c>
      <c r="I2770" s="6">
        <v>44012.302256944444</v>
      </c>
      <c r="J2770" t="s">
        <v>16</v>
      </c>
      <c r="K2770" s="6">
        <v>44013.403692129628</v>
      </c>
      <c r="M2770" t="s">
        <v>7439</v>
      </c>
      <c r="N2770" t="s">
        <v>7440</v>
      </c>
      <c r="Q2770" t="s">
        <v>681</v>
      </c>
      <c r="R2770" t="s">
        <v>359</v>
      </c>
      <c r="S2770" t="s">
        <v>7441</v>
      </c>
      <c r="T2770" t="s">
        <v>338</v>
      </c>
      <c r="U2770" t="s">
        <v>530</v>
      </c>
      <c r="W2770" t="s">
        <v>7442</v>
      </c>
      <c r="Z2770" t="s">
        <v>7439</v>
      </c>
      <c r="AA2770" t="s">
        <v>7440</v>
      </c>
      <c r="AD2770" t="s">
        <v>681</v>
      </c>
      <c r="AE2770" t="s">
        <v>359</v>
      </c>
      <c r="AF2770" t="s">
        <v>7441</v>
      </c>
      <c r="AG2770" t="s">
        <v>338</v>
      </c>
      <c r="AH2770" t="s">
        <v>530</v>
      </c>
      <c r="AJ2770" t="s">
        <v>7442</v>
      </c>
      <c r="AL2770" t="s">
        <v>339</v>
      </c>
      <c r="AM2770">
        <v>1</v>
      </c>
      <c r="AN2770">
        <v>1</v>
      </c>
      <c r="AO2770">
        <v>6688</v>
      </c>
      <c r="AQ2770">
        <v>125960</v>
      </c>
      <c r="AR2770">
        <v>51090030</v>
      </c>
      <c r="AS2770" t="s">
        <v>3043</v>
      </c>
      <c r="AT2770" t="s">
        <v>628</v>
      </c>
      <c r="AW2770" t="s">
        <v>343</v>
      </c>
      <c r="BY2770" t="s">
        <v>342</v>
      </c>
      <c r="BZ2770" t="b">
        <v>0</v>
      </c>
      <c r="EQ2770">
        <v>243047</v>
      </c>
      <c r="ER2770" t="s">
        <v>7443</v>
      </c>
      <c r="EV2770">
        <v>17287261</v>
      </c>
      <c r="EW2770">
        <v>928</v>
      </c>
      <c r="EX2770">
        <v>220857</v>
      </c>
      <c r="EY2770" t="s">
        <v>7444</v>
      </c>
      <c r="EZ2770">
        <v>1</v>
      </c>
      <c r="FC2770">
        <v>95385</v>
      </c>
      <c r="FD2770" t="s">
        <v>3531</v>
      </c>
    </row>
    <row r="2771" spans="1:160" x14ac:dyDescent="0.3">
      <c r="A2771" t="str">
        <f>VLOOKUP(B2771,Table2[],3,FALSE)</f>
        <v>Digital</v>
      </c>
      <c r="B2771" t="str">
        <f>IF(OR(ISNUMBER(FIND("QVC",Z2771)),ISNUMBER(FIND("QVC",AL2771))),"QVC",IF(OR(ISNUMBER(FIND("NCO",H2771)),ISNUMBER(FIND("NCO",Y2771))), "NCO", IF(AL2771="consumer","PMD.com",VLOOKUP(LEFT(H2771,2),Tables!$E$1:$F$11,2,FALSE))))</f>
        <v>PMD.com</v>
      </c>
      <c r="C2771">
        <f t="shared" si="132"/>
        <v>51090030</v>
      </c>
      <c r="D2771">
        <f t="shared" si="133"/>
        <v>1</v>
      </c>
      <c r="E2771" t="str">
        <f t="shared" ca="1" si="131"/>
        <v>shifted orders shipped</v>
      </c>
      <c r="F2771" t="s">
        <v>3539</v>
      </c>
      <c r="G2771" t="s">
        <v>335</v>
      </c>
      <c r="H2771" t="s">
        <v>7445</v>
      </c>
      <c r="I2771" s="6">
        <v>44012.040960648148</v>
      </c>
      <c r="J2771" t="s">
        <v>16</v>
      </c>
      <c r="K2771" s="6">
        <v>44013.403738425928</v>
      </c>
      <c r="M2771" t="s">
        <v>7446</v>
      </c>
      <c r="N2771" t="s">
        <v>7447</v>
      </c>
      <c r="Q2771" t="s">
        <v>387</v>
      </c>
      <c r="R2771" t="s">
        <v>365</v>
      </c>
      <c r="S2771" t="s">
        <v>7448</v>
      </c>
      <c r="T2771" t="s">
        <v>338</v>
      </c>
      <c r="U2771" t="s">
        <v>530</v>
      </c>
      <c r="W2771" t="s">
        <v>7449</v>
      </c>
      <c r="Z2771" t="s">
        <v>7446</v>
      </c>
      <c r="AA2771" t="s">
        <v>7447</v>
      </c>
      <c r="AD2771" t="s">
        <v>387</v>
      </c>
      <c r="AE2771" t="s">
        <v>365</v>
      </c>
      <c r="AF2771" t="s">
        <v>7448</v>
      </c>
      <c r="AG2771" t="s">
        <v>338</v>
      </c>
      <c r="AH2771" t="s">
        <v>530</v>
      </c>
      <c r="AJ2771" t="s">
        <v>7449</v>
      </c>
      <c r="AL2771" t="s">
        <v>339</v>
      </c>
      <c r="AM2771">
        <v>1</v>
      </c>
      <c r="AN2771">
        <v>1</v>
      </c>
      <c r="AO2771">
        <v>6688</v>
      </c>
      <c r="AQ2771">
        <v>125960</v>
      </c>
      <c r="AR2771">
        <v>51090030</v>
      </c>
      <c r="AS2771" t="s">
        <v>3043</v>
      </c>
      <c r="AT2771" t="s">
        <v>628</v>
      </c>
      <c r="AW2771" t="s">
        <v>343</v>
      </c>
      <c r="BY2771" t="s">
        <v>342</v>
      </c>
      <c r="BZ2771" t="b">
        <v>0</v>
      </c>
      <c r="EQ2771">
        <v>243047</v>
      </c>
      <c r="ER2771" t="s">
        <v>7450</v>
      </c>
      <c r="EV2771">
        <v>17287161</v>
      </c>
      <c r="EW2771">
        <v>928</v>
      </c>
      <c r="EX2771">
        <v>220759</v>
      </c>
      <c r="EY2771" t="s">
        <v>7451</v>
      </c>
      <c r="EZ2771">
        <v>1</v>
      </c>
      <c r="FC2771">
        <v>95384</v>
      </c>
      <c r="FD2771" t="s">
        <v>3530</v>
      </c>
    </row>
    <row r="2772" spans="1:160" x14ac:dyDescent="0.3">
      <c r="A2772" t="str">
        <f>VLOOKUP(B2772,Table2[],3,FALSE)</f>
        <v>Digital</v>
      </c>
      <c r="B2772" t="str">
        <f>IF(OR(ISNUMBER(FIND("QVC",Z2772)),ISNUMBER(FIND("QVC",AL2772))),"QVC",IF(OR(ISNUMBER(FIND("NCO",H2772)),ISNUMBER(FIND("NCO",Y2772))), "NCO", IF(AL2772="consumer","PMD.com",VLOOKUP(LEFT(H2772,2),Tables!$E$1:$F$11,2,FALSE))))</f>
        <v>PMD.com</v>
      </c>
      <c r="C2772">
        <f t="shared" si="132"/>
        <v>53920001</v>
      </c>
      <c r="D2772">
        <f t="shared" si="133"/>
        <v>1</v>
      </c>
      <c r="E2772" t="str">
        <f t="shared" ca="1" si="131"/>
        <v>shifted orders shipped</v>
      </c>
      <c r="F2772" t="s">
        <v>3539</v>
      </c>
      <c r="G2772" t="s">
        <v>335</v>
      </c>
      <c r="H2772" t="s">
        <v>7445</v>
      </c>
      <c r="I2772" s="6">
        <v>44012.040960648148</v>
      </c>
      <c r="J2772" t="s">
        <v>16</v>
      </c>
      <c r="K2772" s="6">
        <v>44013.403738425928</v>
      </c>
      <c r="M2772" t="s">
        <v>7446</v>
      </c>
      <c r="N2772" t="s">
        <v>7447</v>
      </c>
      <c r="Q2772" t="s">
        <v>387</v>
      </c>
      <c r="R2772" t="s">
        <v>365</v>
      </c>
      <c r="S2772" t="s">
        <v>7448</v>
      </c>
      <c r="T2772" t="s">
        <v>338</v>
      </c>
      <c r="U2772" t="s">
        <v>530</v>
      </c>
      <c r="W2772" t="s">
        <v>7449</v>
      </c>
      <c r="Z2772" t="s">
        <v>7446</v>
      </c>
      <c r="AA2772" t="s">
        <v>7447</v>
      </c>
      <c r="AD2772" t="s">
        <v>387</v>
      </c>
      <c r="AE2772" t="s">
        <v>365</v>
      </c>
      <c r="AF2772" t="s">
        <v>7448</v>
      </c>
      <c r="AG2772" t="s">
        <v>338</v>
      </c>
      <c r="AH2772" t="s">
        <v>530</v>
      </c>
      <c r="AJ2772" t="s">
        <v>7449</v>
      </c>
      <c r="AL2772" t="s">
        <v>339</v>
      </c>
      <c r="AM2772">
        <v>1</v>
      </c>
      <c r="AN2772">
        <v>1</v>
      </c>
      <c r="AO2772">
        <v>14899</v>
      </c>
      <c r="AQ2772">
        <v>124468</v>
      </c>
      <c r="AR2772">
        <v>53920001</v>
      </c>
      <c r="AS2772">
        <v>9000000</v>
      </c>
      <c r="AT2772" t="s">
        <v>40</v>
      </c>
      <c r="AW2772" t="s">
        <v>343</v>
      </c>
      <c r="BY2772" t="s">
        <v>342</v>
      </c>
      <c r="EQ2772">
        <v>243396</v>
      </c>
      <c r="ER2772" t="s">
        <v>7450</v>
      </c>
      <c r="EV2772">
        <v>17287161</v>
      </c>
      <c r="EW2772">
        <v>928</v>
      </c>
      <c r="EX2772">
        <v>220759</v>
      </c>
      <c r="EY2772" t="s">
        <v>7451</v>
      </c>
      <c r="EZ2772">
        <v>1</v>
      </c>
      <c r="FC2772">
        <v>95384</v>
      </c>
      <c r="FD2772" t="s">
        <v>3530</v>
      </c>
    </row>
    <row r="2773" spans="1:160" x14ac:dyDescent="0.3">
      <c r="A2773" t="str">
        <f>VLOOKUP(B2773,Table2[],3,FALSE)</f>
        <v>Digital</v>
      </c>
      <c r="B2773" t="str">
        <f>IF(OR(ISNUMBER(FIND("QVC",Z2773)),ISNUMBER(FIND("QVC",AL2773))),"QVC",IF(OR(ISNUMBER(FIND("NCO",H2773)),ISNUMBER(FIND("NCO",Y2773))), "NCO", IF(AL2773="consumer","PMD.com",VLOOKUP(LEFT(H2773,2),Tables!$E$1:$F$11,2,FALSE))))</f>
        <v>PMD.com</v>
      </c>
      <c r="C2773">
        <f t="shared" si="132"/>
        <v>52430001</v>
      </c>
      <c r="D2773">
        <f t="shared" si="133"/>
        <v>1</v>
      </c>
      <c r="E2773" t="str">
        <f t="shared" ca="1" si="131"/>
        <v>shifted orders shipped</v>
      </c>
      <c r="F2773" t="s">
        <v>3539</v>
      </c>
      <c r="G2773" t="s">
        <v>335</v>
      </c>
      <c r="H2773" t="s">
        <v>7445</v>
      </c>
      <c r="I2773" s="6">
        <v>44012.040960648148</v>
      </c>
      <c r="J2773" t="s">
        <v>16</v>
      </c>
      <c r="K2773" s="6">
        <v>44013.403738425928</v>
      </c>
      <c r="M2773" t="s">
        <v>7446</v>
      </c>
      <c r="N2773" t="s">
        <v>7447</v>
      </c>
      <c r="Q2773" t="s">
        <v>387</v>
      </c>
      <c r="R2773" t="s">
        <v>365</v>
      </c>
      <c r="S2773" t="s">
        <v>7448</v>
      </c>
      <c r="T2773" t="s">
        <v>338</v>
      </c>
      <c r="U2773" t="s">
        <v>530</v>
      </c>
      <c r="W2773" t="s">
        <v>7449</v>
      </c>
      <c r="Z2773" t="s">
        <v>7446</v>
      </c>
      <c r="AA2773" t="s">
        <v>7447</v>
      </c>
      <c r="AD2773" t="s">
        <v>387</v>
      </c>
      <c r="AE2773" t="s">
        <v>365</v>
      </c>
      <c r="AF2773" t="s">
        <v>7448</v>
      </c>
      <c r="AG2773" t="s">
        <v>338</v>
      </c>
      <c r="AH2773" t="s">
        <v>530</v>
      </c>
      <c r="AJ2773" t="s">
        <v>7449</v>
      </c>
      <c r="AL2773" t="s">
        <v>339</v>
      </c>
      <c r="AM2773">
        <v>1</v>
      </c>
      <c r="AN2773">
        <v>1</v>
      </c>
      <c r="AO2773">
        <v>12063</v>
      </c>
      <c r="AQ2773">
        <v>127155</v>
      </c>
      <c r="AR2773">
        <v>52430001</v>
      </c>
      <c r="AS2773" t="s">
        <v>927</v>
      </c>
      <c r="AT2773" t="s">
        <v>75</v>
      </c>
      <c r="AW2773" t="s">
        <v>340</v>
      </c>
      <c r="AX2773" t="s">
        <v>340</v>
      </c>
      <c r="AY2773" t="s">
        <v>357</v>
      </c>
      <c r="AZ2773" t="s">
        <v>363</v>
      </c>
      <c r="BY2773" t="s">
        <v>342</v>
      </c>
      <c r="EQ2773">
        <v>249990</v>
      </c>
      <c r="ER2773" t="s">
        <v>7450</v>
      </c>
      <c r="EV2773">
        <v>17287161</v>
      </c>
      <c r="EW2773">
        <v>928</v>
      </c>
      <c r="EX2773">
        <v>220759</v>
      </c>
      <c r="EY2773" t="s">
        <v>7451</v>
      </c>
      <c r="EZ2773">
        <v>1</v>
      </c>
      <c r="FC2773">
        <v>95384</v>
      </c>
      <c r="FD2773" t="s">
        <v>3530</v>
      </c>
    </row>
    <row r="2774" spans="1:160" x14ac:dyDescent="0.3">
      <c r="A2774" t="str">
        <f>VLOOKUP(B2774,Table2[],3,FALSE)</f>
        <v>Digital</v>
      </c>
      <c r="B2774" t="str">
        <f>IF(OR(ISNUMBER(FIND("QVC",Z2774)),ISNUMBER(FIND("QVC",AL2774))),"QVC",IF(OR(ISNUMBER(FIND("NCO",H2774)),ISNUMBER(FIND("NCO",Y2774))), "NCO", IF(AL2774="consumer","PMD.com",VLOOKUP(LEFT(H2774,2),Tables!$E$1:$F$11,2,FALSE))))</f>
        <v>PMD.com</v>
      </c>
      <c r="C2774">
        <f t="shared" si="132"/>
        <v>5358</v>
      </c>
      <c r="D2774">
        <f t="shared" si="133"/>
        <v>1</v>
      </c>
      <c r="E2774" t="str">
        <f t="shared" ca="1" si="131"/>
        <v>shifted orders shipped</v>
      </c>
      <c r="F2774" t="s">
        <v>3539</v>
      </c>
      <c r="G2774" t="s">
        <v>335</v>
      </c>
      <c r="H2774" t="s">
        <v>7445</v>
      </c>
      <c r="I2774" s="6">
        <v>44012.040960648148</v>
      </c>
      <c r="J2774" t="s">
        <v>16</v>
      </c>
      <c r="K2774" s="6">
        <v>44013.403738425928</v>
      </c>
      <c r="M2774" t="s">
        <v>7446</v>
      </c>
      <c r="N2774" t="s">
        <v>7447</v>
      </c>
      <c r="Q2774" t="s">
        <v>387</v>
      </c>
      <c r="R2774" t="s">
        <v>365</v>
      </c>
      <c r="S2774" t="s">
        <v>7448</v>
      </c>
      <c r="T2774" t="s">
        <v>338</v>
      </c>
      <c r="U2774" t="s">
        <v>530</v>
      </c>
      <c r="W2774" t="s">
        <v>7449</v>
      </c>
      <c r="Z2774" t="s">
        <v>7446</v>
      </c>
      <c r="AA2774" t="s">
        <v>7447</v>
      </c>
      <c r="AD2774" t="s">
        <v>387</v>
      </c>
      <c r="AE2774" t="s">
        <v>365</v>
      </c>
      <c r="AF2774" t="s">
        <v>7448</v>
      </c>
      <c r="AG2774" t="s">
        <v>338</v>
      </c>
      <c r="AH2774" t="s">
        <v>530</v>
      </c>
      <c r="AJ2774" t="s">
        <v>7449</v>
      </c>
      <c r="AL2774" t="s">
        <v>339</v>
      </c>
      <c r="AM2774">
        <v>1</v>
      </c>
      <c r="AN2774">
        <v>1</v>
      </c>
      <c r="AO2774">
        <v>7390</v>
      </c>
      <c r="AQ2774">
        <v>124522</v>
      </c>
      <c r="AR2774">
        <v>5358</v>
      </c>
      <c r="AS2774" t="s">
        <v>2281</v>
      </c>
      <c r="AT2774" t="s">
        <v>73</v>
      </c>
      <c r="AW2774" t="s">
        <v>340</v>
      </c>
      <c r="AX2774" t="s">
        <v>340</v>
      </c>
      <c r="AY2774" t="s">
        <v>351</v>
      </c>
      <c r="AZ2774" t="s">
        <v>434</v>
      </c>
      <c r="BY2774" t="s">
        <v>342</v>
      </c>
      <c r="EQ2774">
        <v>252041</v>
      </c>
      <c r="ER2774" t="s">
        <v>7450</v>
      </c>
      <c r="EV2774">
        <v>17287161</v>
      </c>
      <c r="EW2774">
        <v>928</v>
      </c>
      <c r="EX2774">
        <v>220759</v>
      </c>
      <c r="EY2774" t="s">
        <v>7451</v>
      </c>
      <c r="EZ2774">
        <v>1</v>
      </c>
      <c r="FC2774">
        <v>5358</v>
      </c>
      <c r="FD2774" t="s">
        <v>73</v>
      </c>
    </row>
    <row r="2775" spans="1:160" x14ac:dyDescent="0.3">
      <c r="A2775" t="str">
        <f>VLOOKUP(B2775,Table2[],3,FALSE)</f>
        <v>Digital</v>
      </c>
      <c r="B2775" t="str">
        <f>IF(OR(ISNUMBER(FIND("QVC",Z2775)),ISNUMBER(FIND("QVC",AL2775))),"QVC",IF(OR(ISNUMBER(FIND("NCO",H2775)),ISNUMBER(FIND("NCO",Y2775))), "NCO", IF(AL2775="consumer","PMD.com",VLOOKUP(LEFT(H2775,2),Tables!$E$1:$F$11,2,FALSE))))</f>
        <v>PMD.com</v>
      </c>
      <c r="C2775">
        <f t="shared" si="132"/>
        <v>54020001</v>
      </c>
      <c r="D2775">
        <f t="shared" si="133"/>
        <v>1</v>
      </c>
      <c r="E2775" t="str">
        <f t="shared" ca="1" si="131"/>
        <v>shifted orders shipped</v>
      </c>
      <c r="F2775" t="s">
        <v>3539</v>
      </c>
      <c r="G2775" t="s">
        <v>335</v>
      </c>
      <c r="H2775" t="s">
        <v>7452</v>
      </c>
      <c r="I2775" s="6">
        <v>44012.104108796295</v>
      </c>
      <c r="J2775" t="s">
        <v>16</v>
      </c>
      <c r="K2775" s="6">
        <v>44013.403969907406</v>
      </c>
      <c r="M2775" t="s">
        <v>7453</v>
      </c>
      <c r="N2775" t="s">
        <v>1058</v>
      </c>
      <c r="Q2775" t="s">
        <v>641</v>
      </c>
      <c r="R2775" t="s">
        <v>373</v>
      </c>
      <c r="S2775" t="s">
        <v>1059</v>
      </c>
      <c r="T2775" t="s">
        <v>338</v>
      </c>
      <c r="U2775" t="s">
        <v>530</v>
      </c>
      <c r="W2775" t="s">
        <v>7454</v>
      </c>
      <c r="Z2775" t="s">
        <v>7453</v>
      </c>
      <c r="AA2775" t="s">
        <v>1058</v>
      </c>
      <c r="AD2775" t="s">
        <v>641</v>
      </c>
      <c r="AE2775" t="s">
        <v>373</v>
      </c>
      <c r="AF2775" t="s">
        <v>1059</v>
      </c>
      <c r="AG2775" t="s">
        <v>338</v>
      </c>
      <c r="AH2775" t="s">
        <v>530</v>
      </c>
      <c r="AJ2775" t="s">
        <v>7454</v>
      </c>
      <c r="AL2775" t="s">
        <v>339</v>
      </c>
      <c r="AM2775">
        <v>1</v>
      </c>
      <c r="AN2775">
        <v>1</v>
      </c>
      <c r="AO2775">
        <v>3692</v>
      </c>
      <c r="AQ2775">
        <v>124477</v>
      </c>
      <c r="AR2775">
        <v>54020001</v>
      </c>
      <c r="AS2775" t="s">
        <v>484</v>
      </c>
      <c r="AT2775" t="s">
        <v>93</v>
      </c>
      <c r="AW2775" t="s">
        <v>340</v>
      </c>
      <c r="AX2775">
        <v>0</v>
      </c>
      <c r="AY2775" t="s">
        <v>348</v>
      </c>
      <c r="AZ2775">
        <v>0</v>
      </c>
      <c r="BY2775" t="s">
        <v>342</v>
      </c>
      <c r="EQ2775">
        <v>251671</v>
      </c>
      <c r="ER2775" t="s">
        <v>7455</v>
      </c>
      <c r="EV2775">
        <v>17287167</v>
      </c>
      <c r="EW2775">
        <v>928</v>
      </c>
      <c r="EX2775">
        <v>220765</v>
      </c>
      <c r="EY2775" t="s">
        <v>7456</v>
      </c>
      <c r="EZ2775">
        <v>1</v>
      </c>
      <c r="FC2775">
        <v>54020001</v>
      </c>
      <c r="FD2775" t="s">
        <v>93</v>
      </c>
    </row>
    <row r="2776" spans="1:160" x14ac:dyDescent="0.3">
      <c r="A2776" t="str">
        <f>VLOOKUP(B2776,Table2[],3,FALSE)</f>
        <v>Digital</v>
      </c>
      <c r="B2776" t="str">
        <f>IF(OR(ISNUMBER(FIND("QVC",Z2776)),ISNUMBER(FIND("QVC",AL2776))),"QVC",IF(OR(ISNUMBER(FIND("NCO",H2776)),ISNUMBER(FIND("NCO",Y2776))), "NCO", IF(AL2776="consumer","PMD.com",VLOOKUP(LEFT(H2776,2),Tables!$E$1:$F$11,2,FALSE))))</f>
        <v>PMD.com</v>
      </c>
      <c r="C2776">
        <f t="shared" si="132"/>
        <v>53730001</v>
      </c>
      <c r="D2776">
        <f t="shared" si="133"/>
        <v>1</v>
      </c>
      <c r="E2776" t="str">
        <f t="shared" ca="1" si="131"/>
        <v>shifted orders shipped</v>
      </c>
      <c r="F2776" t="s">
        <v>3539</v>
      </c>
      <c r="G2776" t="s">
        <v>335</v>
      </c>
      <c r="H2776" t="s">
        <v>7452</v>
      </c>
      <c r="I2776" s="6">
        <v>44012.104108796295</v>
      </c>
      <c r="J2776" t="s">
        <v>16</v>
      </c>
      <c r="K2776" s="6">
        <v>44013.403969907406</v>
      </c>
      <c r="M2776" t="s">
        <v>7453</v>
      </c>
      <c r="N2776" t="s">
        <v>1058</v>
      </c>
      <c r="Q2776" t="s">
        <v>641</v>
      </c>
      <c r="R2776" t="s">
        <v>373</v>
      </c>
      <c r="S2776" t="s">
        <v>1059</v>
      </c>
      <c r="T2776" t="s">
        <v>338</v>
      </c>
      <c r="U2776" t="s">
        <v>530</v>
      </c>
      <c r="W2776" t="s">
        <v>7454</v>
      </c>
      <c r="Z2776" t="s">
        <v>7453</v>
      </c>
      <c r="AA2776" t="s">
        <v>1058</v>
      </c>
      <c r="AD2776" t="s">
        <v>641</v>
      </c>
      <c r="AE2776" t="s">
        <v>373</v>
      </c>
      <c r="AF2776" t="s">
        <v>1059</v>
      </c>
      <c r="AG2776" t="s">
        <v>338</v>
      </c>
      <c r="AH2776" t="s">
        <v>530</v>
      </c>
      <c r="AJ2776" t="s">
        <v>7454</v>
      </c>
      <c r="AL2776" t="s">
        <v>339</v>
      </c>
      <c r="AM2776">
        <v>1</v>
      </c>
      <c r="AN2776">
        <v>1</v>
      </c>
      <c r="AO2776">
        <v>1366</v>
      </c>
      <c r="AQ2776">
        <v>124456</v>
      </c>
      <c r="AR2776">
        <v>53730001</v>
      </c>
      <c r="AS2776" t="s">
        <v>61</v>
      </c>
      <c r="AT2776" t="s">
        <v>62</v>
      </c>
      <c r="AW2776" t="s">
        <v>343</v>
      </c>
      <c r="BY2776" t="s">
        <v>342</v>
      </c>
      <c r="EQ2776">
        <v>245237</v>
      </c>
      <c r="ER2776" t="s">
        <v>7455</v>
      </c>
      <c r="EV2776">
        <v>17287167</v>
      </c>
      <c r="EW2776">
        <v>928</v>
      </c>
      <c r="EX2776">
        <v>220765</v>
      </c>
      <c r="EY2776" t="s">
        <v>7456</v>
      </c>
      <c r="EZ2776">
        <v>1</v>
      </c>
      <c r="FC2776">
        <v>53730001</v>
      </c>
      <c r="FD2776" t="s">
        <v>62</v>
      </c>
    </row>
    <row r="2777" spans="1:160" x14ac:dyDescent="0.3">
      <c r="A2777" t="str">
        <f>VLOOKUP(B2777,Table2[],3,FALSE)</f>
        <v>Digital</v>
      </c>
      <c r="B2777" t="str">
        <f>IF(OR(ISNUMBER(FIND("QVC",Z2777)),ISNUMBER(FIND("QVC",AL2777))),"QVC",IF(OR(ISNUMBER(FIND("NCO",H2777)),ISNUMBER(FIND("NCO",Y2777))), "NCO", IF(AL2777="consumer","PMD.com",VLOOKUP(LEFT(H2777,2),Tables!$E$1:$F$11,2,FALSE))))</f>
        <v>PMD.com</v>
      </c>
      <c r="C2777">
        <f t="shared" si="132"/>
        <v>53970001</v>
      </c>
      <c r="D2777">
        <f t="shared" si="133"/>
        <v>1</v>
      </c>
      <c r="E2777" t="str">
        <f t="shared" ca="1" si="131"/>
        <v>shifted orders shipped</v>
      </c>
      <c r="F2777" t="s">
        <v>3539</v>
      </c>
      <c r="G2777" t="s">
        <v>335</v>
      </c>
      <c r="H2777" t="s">
        <v>7452</v>
      </c>
      <c r="I2777" s="6">
        <v>44012.104108796295</v>
      </c>
      <c r="J2777" t="s">
        <v>16</v>
      </c>
      <c r="K2777" s="6">
        <v>44013.403969907406</v>
      </c>
      <c r="M2777" t="s">
        <v>7453</v>
      </c>
      <c r="N2777" t="s">
        <v>1058</v>
      </c>
      <c r="Q2777" t="s">
        <v>641</v>
      </c>
      <c r="R2777" t="s">
        <v>373</v>
      </c>
      <c r="S2777" t="s">
        <v>1059</v>
      </c>
      <c r="T2777" t="s">
        <v>338</v>
      </c>
      <c r="U2777" t="s">
        <v>530</v>
      </c>
      <c r="W2777" t="s">
        <v>7454</v>
      </c>
      <c r="Z2777" t="s">
        <v>7453</v>
      </c>
      <c r="AA2777" t="s">
        <v>1058</v>
      </c>
      <c r="AD2777" t="s">
        <v>641</v>
      </c>
      <c r="AE2777" t="s">
        <v>373</v>
      </c>
      <c r="AF2777" t="s">
        <v>1059</v>
      </c>
      <c r="AG2777" t="s">
        <v>338</v>
      </c>
      <c r="AH2777" t="s">
        <v>530</v>
      </c>
      <c r="AJ2777" t="s">
        <v>7454</v>
      </c>
      <c r="AL2777" t="s">
        <v>339</v>
      </c>
      <c r="AM2777">
        <v>1</v>
      </c>
      <c r="AN2777">
        <v>1</v>
      </c>
      <c r="AO2777">
        <v>392</v>
      </c>
      <c r="AQ2777">
        <v>124472</v>
      </c>
      <c r="AR2777">
        <v>53970001</v>
      </c>
      <c r="AS2777" t="s">
        <v>577</v>
      </c>
      <c r="AT2777" t="s">
        <v>41</v>
      </c>
      <c r="AW2777" t="s">
        <v>343</v>
      </c>
      <c r="BY2777" t="s">
        <v>342</v>
      </c>
      <c r="EQ2777">
        <v>251826</v>
      </c>
      <c r="ER2777" t="s">
        <v>7455</v>
      </c>
      <c r="EV2777">
        <v>17287167</v>
      </c>
      <c r="EW2777">
        <v>928</v>
      </c>
      <c r="EX2777">
        <v>220765</v>
      </c>
      <c r="EY2777" t="s">
        <v>7456</v>
      </c>
      <c r="EZ2777">
        <v>1</v>
      </c>
      <c r="FC2777">
        <v>53970001</v>
      </c>
      <c r="FD2777" t="s">
        <v>41</v>
      </c>
    </row>
    <row r="2778" spans="1:160" x14ac:dyDescent="0.3">
      <c r="A2778" t="str">
        <f>VLOOKUP(B2778,Table2[],3,FALSE)</f>
        <v>Digital</v>
      </c>
      <c r="B2778" t="str">
        <f>IF(OR(ISNUMBER(FIND("QVC",Z2778)),ISNUMBER(FIND("QVC",AL2778))),"QVC",IF(OR(ISNUMBER(FIND("NCO",H2778)),ISNUMBER(FIND("NCO",Y2778))), "NCO", IF(AL2778="consumer","PMD.com",VLOOKUP(LEFT(H2778,2),Tables!$E$1:$F$11,2,FALSE))))</f>
        <v>PMD.com</v>
      </c>
      <c r="C2778">
        <f t="shared" si="132"/>
        <v>53920001</v>
      </c>
      <c r="D2778">
        <f t="shared" si="133"/>
        <v>1</v>
      </c>
      <c r="E2778" t="str">
        <f t="shared" ca="1" si="131"/>
        <v>shifted orders shipped</v>
      </c>
      <c r="F2778" t="s">
        <v>3539</v>
      </c>
      <c r="G2778" t="s">
        <v>335</v>
      </c>
      <c r="H2778" t="s">
        <v>7452</v>
      </c>
      <c r="I2778" s="6">
        <v>44012.104108796295</v>
      </c>
      <c r="J2778" t="s">
        <v>16</v>
      </c>
      <c r="K2778" s="6">
        <v>44013.403969907406</v>
      </c>
      <c r="M2778" t="s">
        <v>7453</v>
      </c>
      <c r="N2778" t="s">
        <v>1058</v>
      </c>
      <c r="Q2778" t="s">
        <v>641</v>
      </c>
      <c r="R2778" t="s">
        <v>373</v>
      </c>
      <c r="S2778" t="s">
        <v>1059</v>
      </c>
      <c r="T2778" t="s">
        <v>338</v>
      </c>
      <c r="U2778" t="s">
        <v>530</v>
      </c>
      <c r="W2778" t="s">
        <v>7454</v>
      </c>
      <c r="Z2778" t="s">
        <v>7453</v>
      </c>
      <c r="AA2778" t="s">
        <v>1058</v>
      </c>
      <c r="AD2778" t="s">
        <v>641</v>
      </c>
      <c r="AE2778" t="s">
        <v>373</v>
      </c>
      <c r="AF2778" t="s">
        <v>1059</v>
      </c>
      <c r="AG2778" t="s">
        <v>338</v>
      </c>
      <c r="AH2778" t="s">
        <v>530</v>
      </c>
      <c r="AJ2778" t="s">
        <v>7454</v>
      </c>
      <c r="AL2778" t="s">
        <v>339</v>
      </c>
      <c r="AM2778">
        <v>1</v>
      </c>
      <c r="AN2778">
        <v>1</v>
      </c>
      <c r="AO2778">
        <v>14899</v>
      </c>
      <c r="AQ2778">
        <v>124468</v>
      </c>
      <c r="AR2778">
        <v>53920001</v>
      </c>
      <c r="AS2778">
        <v>9000000</v>
      </c>
      <c r="AT2778" t="s">
        <v>40</v>
      </c>
      <c r="AW2778" t="s">
        <v>343</v>
      </c>
      <c r="BY2778" t="s">
        <v>342</v>
      </c>
      <c r="EQ2778">
        <v>243396</v>
      </c>
      <c r="ER2778" t="s">
        <v>7455</v>
      </c>
      <c r="EV2778">
        <v>17287167</v>
      </c>
      <c r="EW2778">
        <v>928</v>
      </c>
      <c r="EX2778">
        <v>220765</v>
      </c>
      <c r="EY2778" t="s">
        <v>7456</v>
      </c>
      <c r="EZ2778">
        <v>1</v>
      </c>
      <c r="FC2778">
        <v>53920001</v>
      </c>
      <c r="FD2778" t="s">
        <v>40</v>
      </c>
    </row>
    <row r="2779" spans="1:160" x14ac:dyDescent="0.3">
      <c r="A2779" t="str">
        <f>VLOOKUP(B2779,Table2[],3,FALSE)</f>
        <v>Digital</v>
      </c>
      <c r="B2779" t="str">
        <f>IF(OR(ISNUMBER(FIND("QVC",Z2779)),ISNUMBER(FIND("QVC",AL2779))),"QVC",IF(OR(ISNUMBER(FIND("NCO",H2779)),ISNUMBER(FIND("NCO",Y2779))), "NCO", IF(AL2779="consumer","PMD.com",VLOOKUP(LEFT(H2779,2),Tables!$E$1:$F$11,2,FALSE))))</f>
        <v>PMD.com</v>
      </c>
      <c r="C2779">
        <f t="shared" si="132"/>
        <v>54010001</v>
      </c>
      <c r="D2779">
        <f t="shared" si="133"/>
        <v>1</v>
      </c>
      <c r="E2779" t="str">
        <f t="shared" ca="1" si="131"/>
        <v>shifted orders shipped</v>
      </c>
      <c r="F2779" t="s">
        <v>3539</v>
      </c>
      <c r="G2779" t="s">
        <v>335</v>
      </c>
      <c r="H2779" t="s">
        <v>7452</v>
      </c>
      <c r="I2779" s="6">
        <v>44012.104108796295</v>
      </c>
      <c r="J2779" t="s">
        <v>16</v>
      </c>
      <c r="K2779" s="6">
        <v>44013.403969907406</v>
      </c>
      <c r="M2779" t="s">
        <v>7453</v>
      </c>
      <c r="N2779" t="s">
        <v>1058</v>
      </c>
      <c r="Q2779" t="s">
        <v>641</v>
      </c>
      <c r="R2779" t="s">
        <v>373</v>
      </c>
      <c r="S2779" t="s">
        <v>1059</v>
      </c>
      <c r="T2779" t="s">
        <v>338</v>
      </c>
      <c r="U2779" t="s">
        <v>530</v>
      </c>
      <c r="W2779" t="s">
        <v>7454</v>
      </c>
      <c r="Z2779" t="s">
        <v>7453</v>
      </c>
      <c r="AA2779" t="s">
        <v>1058</v>
      </c>
      <c r="AD2779" t="s">
        <v>641</v>
      </c>
      <c r="AE2779" t="s">
        <v>373</v>
      </c>
      <c r="AF2779" t="s">
        <v>1059</v>
      </c>
      <c r="AG2779" t="s">
        <v>338</v>
      </c>
      <c r="AH2779" t="s">
        <v>530</v>
      </c>
      <c r="AJ2779" t="s">
        <v>7454</v>
      </c>
      <c r="AL2779" t="s">
        <v>339</v>
      </c>
      <c r="AM2779">
        <v>1</v>
      </c>
      <c r="AN2779">
        <v>1</v>
      </c>
      <c r="AO2779">
        <v>6300</v>
      </c>
      <c r="AQ2779">
        <v>124476</v>
      </c>
      <c r="AR2779">
        <v>54010001</v>
      </c>
      <c r="AS2779" t="s">
        <v>577</v>
      </c>
      <c r="AT2779" t="s">
        <v>35</v>
      </c>
      <c r="AW2779" t="s">
        <v>340</v>
      </c>
      <c r="AX2779">
        <v>0</v>
      </c>
      <c r="AY2779" t="s">
        <v>348</v>
      </c>
      <c r="AZ2779">
        <v>0</v>
      </c>
      <c r="BY2779" t="s">
        <v>342</v>
      </c>
      <c r="EQ2779">
        <v>252076</v>
      </c>
      <c r="ER2779" t="s">
        <v>7455</v>
      </c>
      <c r="EV2779">
        <v>17287167</v>
      </c>
      <c r="EW2779">
        <v>928</v>
      </c>
      <c r="EX2779">
        <v>220765</v>
      </c>
      <c r="EY2779" t="s">
        <v>7456</v>
      </c>
      <c r="EZ2779">
        <v>1</v>
      </c>
      <c r="FC2779">
        <v>54010001</v>
      </c>
      <c r="FD2779" t="s">
        <v>35</v>
      </c>
    </row>
    <row r="2780" spans="1:160" x14ac:dyDescent="0.3">
      <c r="A2780" t="str">
        <f>VLOOKUP(B2780,Table2[],3,FALSE)</f>
        <v>Digital</v>
      </c>
      <c r="B2780" t="str">
        <f>IF(OR(ISNUMBER(FIND("QVC",Z2780)),ISNUMBER(FIND("QVC",AL2780))),"QVC",IF(OR(ISNUMBER(FIND("NCO",H2780)),ISNUMBER(FIND("NCO",Y2780))), "NCO", IF(AL2780="consumer","PMD.com",VLOOKUP(LEFT(H2780,2),Tables!$E$1:$F$11,2,FALSE))))</f>
        <v>PMD.com</v>
      </c>
      <c r="C2780">
        <f t="shared" si="132"/>
        <v>53200001</v>
      </c>
      <c r="D2780">
        <f t="shared" si="133"/>
        <v>1</v>
      </c>
      <c r="E2780" t="str">
        <f t="shared" ca="1" si="131"/>
        <v>shifted orders shipped</v>
      </c>
      <c r="F2780" t="s">
        <v>3539</v>
      </c>
      <c r="G2780" t="s">
        <v>335</v>
      </c>
      <c r="H2780" t="s">
        <v>2721</v>
      </c>
      <c r="I2780" s="6">
        <v>44008.898078703707</v>
      </c>
      <c r="J2780" t="s">
        <v>16</v>
      </c>
      <c r="K2780" s="6">
        <v>44013.403993055559</v>
      </c>
      <c r="M2780" t="s">
        <v>7457</v>
      </c>
      <c r="N2780" t="s">
        <v>7458</v>
      </c>
      <c r="Q2780" t="s">
        <v>695</v>
      </c>
      <c r="R2780" t="s">
        <v>372</v>
      </c>
      <c r="S2780">
        <v>85018</v>
      </c>
      <c r="T2780" t="s">
        <v>338</v>
      </c>
      <c r="U2780" t="s">
        <v>530</v>
      </c>
      <c r="W2780" t="s">
        <v>7459</v>
      </c>
      <c r="Z2780" t="s">
        <v>7457</v>
      </c>
      <c r="AA2780" t="s">
        <v>7458</v>
      </c>
      <c r="AD2780" t="s">
        <v>695</v>
      </c>
      <c r="AE2780" t="s">
        <v>372</v>
      </c>
      <c r="AF2780">
        <v>85018</v>
      </c>
      <c r="AG2780" t="s">
        <v>338</v>
      </c>
      <c r="AH2780" t="s">
        <v>530</v>
      </c>
      <c r="AJ2780" t="s">
        <v>7459</v>
      </c>
      <c r="AL2780" t="s">
        <v>339</v>
      </c>
      <c r="AM2780">
        <v>1</v>
      </c>
      <c r="AN2780">
        <v>1</v>
      </c>
      <c r="AO2780">
        <v>15189</v>
      </c>
      <c r="AQ2780">
        <v>123906</v>
      </c>
      <c r="AR2780">
        <v>53200001</v>
      </c>
      <c r="AS2780" t="s">
        <v>973</v>
      </c>
      <c r="AT2780" t="s">
        <v>50</v>
      </c>
      <c r="AW2780" t="s">
        <v>340</v>
      </c>
      <c r="AX2780" t="s">
        <v>340</v>
      </c>
      <c r="AY2780" t="s">
        <v>357</v>
      </c>
      <c r="AZ2780" t="s">
        <v>363</v>
      </c>
      <c r="BY2780" t="s">
        <v>342</v>
      </c>
      <c r="EQ2780">
        <v>252156</v>
      </c>
      <c r="ER2780" t="s">
        <v>2722</v>
      </c>
      <c r="EV2780">
        <v>17284929</v>
      </c>
      <c r="EW2780">
        <v>928</v>
      </c>
      <c r="EX2780">
        <v>219405</v>
      </c>
      <c r="EY2780">
        <v>9.2748999964335493E+25</v>
      </c>
      <c r="EZ2780">
        <v>1</v>
      </c>
      <c r="FC2780">
        <v>95071</v>
      </c>
      <c r="FD2780" t="s">
        <v>1477</v>
      </c>
    </row>
    <row r="2781" spans="1:160" x14ac:dyDescent="0.3">
      <c r="A2781" t="str">
        <f>VLOOKUP(B2781,Table2[],3,FALSE)</f>
        <v>Digital</v>
      </c>
      <c r="B2781" t="str">
        <f>IF(OR(ISNUMBER(FIND("QVC",Z2781)),ISNUMBER(FIND("QVC",AL2781))),"QVC",IF(OR(ISNUMBER(FIND("NCO",H2781)),ISNUMBER(FIND("NCO",Y2781))), "NCO", IF(AL2781="consumer","PMD.com",VLOOKUP(LEFT(H2781,2),Tables!$E$1:$F$11,2,FALSE))))</f>
        <v>PMD.com</v>
      </c>
      <c r="C2781">
        <f t="shared" si="132"/>
        <v>5341</v>
      </c>
      <c r="D2781">
        <f t="shared" si="133"/>
        <v>1</v>
      </c>
      <c r="E2781" t="str">
        <f t="shared" ca="1" si="131"/>
        <v>shifted orders shipped</v>
      </c>
      <c r="F2781" t="s">
        <v>3539</v>
      </c>
      <c r="G2781" t="s">
        <v>335</v>
      </c>
      <c r="H2781" t="s">
        <v>2721</v>
      </c>
      <c r="I2781" s="6">
        <v>44008.898078703707</v>
      </c>
      <c r="J2781" t="s">
        <v>16</v>
      </c>
      <c r="K2781" s="6">
        <v>44013.403993055559</v>
      </c>
      <c r="M2781" t="s">
        <v>7457</v>
      </c>
      <c r="N2781" t="s">
        <v>7458</v>
      </c>
      <c r="Q2781" t="s">
        <v>695</v>
      </c>
      <c r="R2781" t="s">
        <v>372</v>
      </c>
      <c r="S2781">
        <v>85018</v>
      </c>
      <c r="T2781" t="s">
        <v>338</v>
      </c>
      <c r="U2781" t="s">
        <v>530</v>
      </c>
      <c r="W2781" t="s">
        <v>7459</v>
      </c>
      <c r="Z2781" t="s">
        <v>7457</v>
      </c>
      <c r="AA2781" t="s">
        <v>7458</v>
      </c>
      <c r="AD2781" t="s">
        <v>695</v>
      </c>
      <c r="AE2781" t="s">
        <v>372</v>
      </c>
      <c r="AF2781">
        <v>85018</v>
      </c>
      <c r="AG2781" t="s">
        <v>338</v>
      </c>
      <c r="AH2781" t="s">
        <v>530</v>
      </c>
      <c r="AJ2781" t="s">
        <v>7459</v>
      </c>
      <c r="AL2781" t="s">
        <v>339</v>
      </c>
      <c r="AM2781">
        <v>1</v>
      </c>
      <c r="AN2781">
        <v>1</v>
      </c>
      <c r="AO2781">
        <v>15156</v>
      </c>
      <c r="AQ2781">
        <v>124187</v>
      </c>
      <c r="AR2781">
        <v>5341</v>
      </c>
      <c r="AS2781" t="s">
        <v>831</v>
      </c>
      <c r="AT2781" t="s">
        <v>82</v>
      </c>
      <c r="AW2781" t="s">
        <v>340</v>
      </c>
      <c r="AX2781" t="s">
        <v>340</v>
      </c>
      <c r="AY2781" t="s">
        <v>345</v>
      </c>
      <c r="AZ2781" t="s">
        <v>346</v>
      </c>
      <c r="BY2781" t="s">
        <v>342</v>
      </c>
      <c r="EQ2781">
        <v>244247</v>
      </c>
      <c r="ER2781" t="s">
        <v>2722</v>
      </c>
      <c r="EV2781">
        <v>17284929</v>
      </c>
      <c r="EW2781">
        <v>928</v>
      </c>
      <c r="EX2781">
        <v>219405</v>
      </c>
      <c r="EY2781">
        <v>9.2748999964335493E+25</v>
      </c>
      <c r="EZ2781">
        <v>1</v>
      </c>
      <c r="FC2781">
        <v>95071</v>
      </c>
      <c r="FD2781" t="s">
        <v>1477</v>
      </c>
    </row>
    <row r="2782" spans="1:160" x14ac:dyDescent="0.3">
      <c r="A2782" t="str">
        <f>VLOOKUP(B2782,Table2[],3,FALSE)</f>
        <v>Digital</v>
      </c>
      <c r="B2782" t="str">
        <f>IF(OR(ISNUMBER(FIND("QVC",Z2782)),ISNUMBER(FIND("QVC",AL2782))),"QVC",IF(OR(ISNUMBER(FIND("NCO",H2782)),ISNUMBER(FIND("NCO",Y2782))), "NCO", IF(AL2782="consumer","PMD.com",VLOOKUP(LEFT(H2782,2),Tables!$E$1:$F$11,2,FALSE))))</f>
        <v>PMD.com</v>
      </c>
      <c r="C2782">
        <f t="shared" si="132"/>
        <v>5341</v>
      </c>
      <c r="D2782">
        <f t="shared" si="133"/>
        <v>1</v>
      </c>
      <c r="E2782" t="str">
        <f t="shared" ca="1" si="131"/>
        <v>shifted orders shipped</v>
      </c>
      <c r="F2782" t="s">
        <v>3539</v>
      </c>
      <c r="G2782" t="s">
        <v>335</v>
      </c>
      <c r="H2782" t="s">
        <v>2701</v>
      </c>
      <c r="I2782" s="6">
        <v>44008.845833333333</v>
      </c>
      <c r="J2782" t="s">
        <v>16</v>
      </c>
      <c r="K2782" s="6">
        <v>44013.404004629629</v>
      </c>
      <c r="M2782" t="s">
        <v>7460</v>
      </c>
      <c r="N2782" t="s">
        <v>7461</v>
      </c>
      <c r="O2782" t="s">
        <v>7462</v>
      </c>
      <c r="Q2782" t="s">
        <v>7463</v>
      </c>
      <c r="R2782" t="s">
        <v>368</v>
      </c>
      <c r="S2782">
        <v>31537</v>
      </c>
      <c r="T2782" t="s">
        <v>338</v>
      </c>
      <c r="U2782" t="s">
        <v>530</v>
      </c>
      <c r="W2782" t="s">
        <v>2946</v>
      </c>
      <c r="Z2782" t="s">
        <v>7460</v>
      </c>
      <c r="AA2782" t="s">
        <v>7461</v>
      </c>
      <c r="AB2782" t="s">
        <v>7462</v>
      </c>
      <c r="AD2782" t="s">
        <v>7463</v>
      </c>
      <c r="AE2782" t="s">
        <v>368</v>
      </c>
      <c r="AF2782">
        <v>31537</v>
      </c>
      <c r="AG2782" t="s">
        <v>338</v>
      </c>
      <c r="AH2782" t="s">
        <v>530</v>
      </c>
      <c r="AJ2782" t="s">
        <v>2946</v>
      </c>
      <c r="AL2782" t="s">
        <v>339</v>
      </c>
      <c r="AM2782">
        <v>1</v>
      </c>
      <c r="AN2782">
        <v>1</v>
      </c>
      <c r="AO2782">
        <v>15156</v>
      </c>
      <c r="AQ2782">
        <v>124187</v>
      </c>
      <c r="AR2782">
        <v>5341</v>
      </c>
      <c r="AS2782" t="s">
        <v>831</v>
      </c>
      <c r="AT2782" t="s">
        <v>82</v>
      </c>
      <c r="AW2782" t="s">
        <v>340</v>
      </c>
      <c r="AX2782" t="s">
        <v>340</v>
      </c>
      <c r="AY2782" t="s">
        <v>345</v>
      </c>
      <c r="AZ2782" t="s">
        <v>346</v>
      </c>
      <c r="BY2782" t="s">
        <v>342</v>
      </c>
      <c r="EQ2782">
        <v>244247</v>
      </c>
      <c r="ER2782" t="s">
        <v>2702</v>
      </c>
      <c r="EV2782">
        <v>17284874</v>
      </c>
      <c r="EW2782">
        <v>928</v>
      </c>
      <c r="EX2782">
        <v>219351</v>
      </c>
      <c r="EY2782" t="s">
        <v>7464</v>
      </c>
      <c r="EZ2782">
        <v>1</v>
      </c>
      <c r="FC2782">
        <v>95292</v>
      </c>
      <c r="FD2782" t="s">
        <v>511</v>
      </c>
    </row>
    <row r="2783" spans="1:160" x14ac:dyDescent="0.3">
      <c r="A2783" t="str">
        <f>VLOOKUP(B2783,Table2[],3,FALSE)</f>
        <v>Digital</v>
      </c>
      <c r="B2783" t="str">
        <f>IF(OR(ISNUMBER(FIND("QVC",Z2783)),ISNUMBER(FIND("QVC",AL2783))),"QVC",IF(OR(ISNUMBER(FIND("NCO",H2783)),ISNUMBER(FIND("NCO",Y2783))), "NCO", IF(AL2783="consumer","PMD.com",VLOOKUP(LEFT(H2783,2),Tables!$E$1:$F$11,2,FALSE))))</f>
        <v>PMD.com</v>
      </c>
      <c r="C2783">
        <f t="shared" si="132"/>
        <v>51090001</v>
      </c>
      <c r="D2783">
        <f t="shared" si="133"/>
        <v>1</v>
      </c>
      <c r="E2783" t="str">
        <f t="shared" ca="1" si="131"/>
        <v>shifted orders shipped</v>
      </c>
      <c r="F2783" t="s">
        <v>3539</v>
      </c>
      <c r="G2783" t="s">
        <v>335</v>
      </c>
      <c r="H2783" t="s">
        <v>2701</v>
      </c>
      <c r="I2783" s="6">
        <v>44008.845833333333</v>
      </c>
      <c r="J2783" t="s">
        <v>16</v>
      </c>
      <c r="K2783" s="6">
        <v>44013.404004629629</v>
      </c>
      <c r="M2783" t="s">
        <v>7460</v>
      </c>
      <c r="N2783" t="s">
        <v>7461</v>
      </c>
      <c r="O2783" t="s">
        <v>7462</v>
      </c>
      <c r="Q2783" t="s">
        <v>7463</v>
      </c>
      <c r="R2783" t="s">
        <v>368</v>
      </c>
      <c r="S2783">
        <v>31537</v>
      </c>
      <c r="T2783" t="s">
        <v>338</v>
      </c>
      <c r="U2783" t="s">
        <v>530</v>
      </c>
      <c r="W2783" t="s">
        <v>2946</v>
      </c>
      <c r="Z2783" t="s">
        <v>7460</v>
      </c>
      <c r="AA2783" t="s">
        <v>7461</v>
      </c>
      <c r="AB2783" t="s">
        <v>7462</v>
      </c>
      <c r="AD2783" t="s">
        <v>7463</v>
      </c>
      <c r="AE2783" t="s">
        <v>368</v>
      </c>
      <c r="AF2783">
        <v>31537</v>
      </c>
      <c r="AG2783" t="s">
        <v>338</v>
      </c>
      <c r="AH2783" t="s">
        <v>530</v>
      </c>
      <c r="AJ2783" t="s">
        <v>2946</v>
      </c>
      <c r="AL2783" t="s">
        <v>339</v>
      </c>
      <c r="AM2783">
        <v>1</v>
      </c>
      <c r="AN2783">
        <v>1</v>
      </c>
      <c r="AO2783">
        <v>4885</v>
      </c>
      <c r="AQ2783">
        <v>124202</v>
      </c>
      <c r="AR2783">
        <v>51090001</v>
      </c>
      <c r="AS2783" t="s">
        <v>1986</v>
      </c>
      <c r="AT2783" t="s">
        <v>60</v>
      </c>
      <c r="AW2783" t="s">
        <v>340</v>
      </c>
      <c r="AX2783" t="s">
        <v>340</v>
      </c>
      <c r="AY2783" t="s">
        <v>357</v>
      </c>
      <c r="AZ2783" t="s">
        <v>361</v>
      </c>
      <c r="BY2783" t="s">
        <v>342</v>
      </c>
      <c r="EQ2783">
        <v>250831</v>
      </c>
      <c r="ER2783" t="s">
        <v>2702</v>
      </c>
      <c r="EV2783">
        <v>17284874</v>
      </c>
      <c r="EW2783">
        <v>928</v>
      </c>
      <c r="EX2783">
        <v>219351</v>
      </c>
      <c r="EY2783" t="s">
        <v>7464</v>
      </c>
      <c r="EZ2783">
        <v>1</v>
      </c>
      <c r="FC2783">
        <v>95292</v>
      </c>
      <c r="FD2783" t="s">
        <v>511</v>
      </c>
    </row>
    <row r="2784" spans="1:160" x14ac:dyDescent="0.3">
      <c r="A2784" t="str">
        <f>VLOOKUP(B2784,Table2[],3,FALSE)</f>
        <v>Digital</v>
      </c>
      <c r="B2784" t="str">
        <f>IF(OR(ISNUMBER(FIND("QVC",Z2784)),ISNUMBER(FIND("QVC",AL2784))),"QVC",IF(OR(ISNUMBER(FIND("NCO",H2784)),ISNUMBER(FIND("NCO",Y2784))), "NCO", IF(AL2784="consumer","PMD.com",VLOOKUP(LEFT(H2784,2),Tables!$E$1:$F$11,2,FALSE))))</f>
        <v>PMD.com</v>
      </c>
      <c r="C2784">
        <f t="shared" si="132"/>
        <v>52430001</v>
      </c>
      <c r="D2784">
        <f t="shared" si="133"/>
        <v>1</v>
      </c>
      <c r="E2784" t="str">
        <f t="shared" ca="1" si="131"/>
        <v>shifted orders shipped</v>
      </c>
      <c r="F2784" t="s">
        <v>3539</v>
      </c>
      <c r="G2784" t="s">
        <v>335</v>
      </c>
      <c r="H2784" t="s">
        <v>2701</v>
      </c>
      <c r="I2784" s="6">
        <v>44008.845833333333</v>
      </c>
      <c r="J2784" t="s">
        <v>16</v>
      </c>
      <c r="K2784" s="6">
        <v>44013.404004629629</v>
      </c>
      <c r="M2784" t="s">
        <v>7460</v>
      </c>
      <c r="N2784" t="s">
        <v>7461</v>
      </c>
      <c r="O2784" t="s">
        <v>7462</v>
      </c>
      <c r="Q2784" t="s">
        <v>7463</v>
      </c>
      <c r="R2784" t="s">
        <v>368</v>
      </c>
      <c r="S2784">
        <v>31537</v>
      </c>
      <c r="T2784" t="s">
        <v>338</v>
      </c>
      <c r="U2784" t="s">
        <v>530</v>
      </c>
      <c r="W2784" t="s">
        <v>2946</v>
      </c>
      <c r="Z2784" t="s">
        <v>7460</v>
      </c>
      <c r="AA2784" t="s">
        <v>7461</v>
      </c>
      <c r="AB2784" t="s">
        <v>7462</v>
      </c>
      <c r="AD2784" t="s">
        <v>7463</v>
      </c>
      <c r="AE2784" t="s">
        <v>368</v>
      </c>
      <c r="AF2784">
        <v>31537</v>
      </c>
      <c r="AG2784" t="s">
        <v>338</v>
      </c>
      <c r="AH2784" t="s">
        <v>530</v>
      </c>
      <c r="AJ2784" t="s">
        <v>2946</v>
      </c>
      <c r="AL2784" t="s">
        <v>339</v>
      </c>
      <c r="AM2784">
        <v>1</v>
      </c>
      <c r="AN2784">
        <v>1</v>
      </c>
      <c r="AO2784">
        <v>12063</v>
      </c>
      <c r="AQ2784">
        <v>127155</v>
      </c>
      <c r="AR2784">
        <v>52430001</v>
      </c>
      <c r="AS2784" t="s">
        <v>927</v>
      </c>
      <c r="AT2784" t="s">
        <v>75</v>
      </c>
      <c r="AW2784" t="s">
        <v>340</v>
      </c>
      <c r="AX2784" t="s">
        <v>340</v>
      </c>
      <c r="AY2784" t="s">
        <v>357</v>
      </c>
      <c r="AZ2784" t="s">
        <v>363</v>
      </c>
      <c r="BY2784" t="s">
        <v>342</v>
      </c>
      <c r="EQ2784">
        <v>249990</v>
      </c>
      <c r="ER2784" t="s">
        <v>2702</v>
      </c>
      <c r="EV2784">
        <v>17284874</v>
      </c>
      <c r="EW2784">
        <v>928</v>
      </c>
      <c r="EX2784">
        <v>219351</v>
      </c>
      <c r="EY2784" t="s">
        <v>7464</v>
      </c>
      <c r="EZ2784">
        <v>1</v>
      </c>
      <c r="FC2784">
        <v>95292</v>
      </c>
      <c r="FD2784" t="s">
        <v>511</v>
      </c>
    </row>
    <row r="2785" spans="1:160" x14ac:dyDescent="0.3">
      <c r="A2785" t="str">
        <f>VLOOKUP(B2785,Table2[],3,FALSE)</f>
        <v>Digital</v>
      </c>
      <c r="B2785" t="str">
        <f>IF(OR(ISNUMBER(FIND("QVC",Z2785)),ISNUMBER(FIND("QVC",AL2785))),"QVC",IF(OR(ISNUMBER(FIND("NCO",H2785)),ISNUMBER(FIND("NCO",Y2785))), "NCO", IF(AL2785="consumer","PMD.com",VLOOKUP(LEFT(H2785,2),Tables!$E$1:$F$11,2,FALSE))))</f>
        <v>PMD.com</v>
      </c>
      <c r="C2785">
        <f t="shared" si="132"/>
        <v>5331</v>
      </c>
      <c r="D2785">
        <f t="shared" si="133"/>
        <v>1</v>
      </c>
      <c r="E2785" t="str">
        <f t="shared" ca="1" si="131"/>
        <v>shifted orders shipped</v>
      </c>
      <c r="F2785" t="s">
        <v>3539</v>
      </c>
      <c r="G2785" t="s">
        <v>335</v>
      </c>
      <c r="H2785" t="s">
        <v>2751</v>
      </c>
      <c r="I2785" s="6">
        <v>44008.940138888887</v>
      </c>
      <c r="J2785" t="s">
        <v>16</v>
      </c>
      <c r="K2785" s="6">
        <v>44013.404224537036</v>
      </c>
      <c r="M2785" t="s">
        <v>7465</v>
      </c>
      <c r="N2785" t="s">
        <v>7466</v>
      </c>
      <c r="O2785" t="s">
        <v>2218</v>
      </c>
      <c r="Q2785" t="s">
        <v>474</v>
      </c>
      <c r="R2785" t="s">
        <v>389</v>
      </c>
      <c r="S2785">
        <v>11225</v>
      </c>
      <c r="T2785" t="s">
        <v>338</v>
      </c>
      <c r="U2785" t="s">
        <v>530</v>
      </c>
      <c r="W2785" t="s">
        <v>7467</v>
      </c>
      <c r="Z2785" t="s">
        <v>7465</v>
      </c>
      <c r="AA2785" t="s">
        <v>7466</v>
      </c>
      <c r="AB2785" t="s">
        <v>2218</v>
      </c>
      <c r="AD2785" t="s">
        <v>474</v>
      </c>
      <c r="AE2785" t="s">
        <v>389</v>
      </c>
      <c r="AF2785">
        <v>11225</v>
      </c>
      <c r="AG2785" t="s">
        <v>338</v>
      </c>
      <c r="AH2785" t="s">
        <v>530</v>
      </c>
      <c r="AJ2785" t="s">
        <v>7467</v>
      </c>
      <c r="AL2785" t="s">
        <v>339</v>
      </c>
      <c r="AM2785">
        <v>1</v>
      </c>
      <c r="AN2785">
        <v>1</v>
      </c>
      <c r="AO2785">
        <v>19662</v>
      </c>
      <c r="AQ2785">
        <v>123796</v>
      </c>
      <c r="AR2785">
        <v>5331</v>
      </c>
      <c r="AS2785" t="s">
        <v>746</v>
      </c>
      <c r="AT2785" t="s">
        <v>129</v>
      </c>
      <c r="AW2785" t="s">
        <v>340</v>
      </c>
      <c r="AX2785" t="s">
        <v>352</v>
      </c>
      <c r="AY2785" t="s">
        <v>353</v>
      </c>
      <c r="AZ2785" t="s">
        <v>354</v>
      </c>
      <c r="BY2785" t="s">
        <v>342</v>
      </c>
      <c r="EQ2785">
        <v>247800</v>
      </c>
      <c r="ER2785" t="s">
        <v>2752</v>
      </c>
      <c r="EV2785">
        <v>17284990</v>
      </c>
      <c r="EW2785">
        <v>928</v>
      </c>
      <c r="EX2785">
        <v>219466</v>
      </c>
      <c r="EY2785" t="s">
        <v>7468</v>
      </c>
      <c r="EZ2785">
        <v>1</v>
      </c>
      <c r="FC2785">
        <v>90402</v>
      </c>
      <c r="FD2785" t="s">
        <v>393</v>
      </c>
    </row>
    <row r="2786" spans="1:160" x14ac:dyDescent="0.3">
      <c r="A2786" t="str">
        <f>VLOOKUP(B2786,Table2[],3,FALSE)</f>
        <v>Digital</v>
      </c>
      <c r="B2786" t="str">
        <f>IF(OR(ISNUMBER(FIND("QVC",Z2786)),ISNUMBER(FIND("QVC",AL2786))),"QVC",IF(OR(ISNUMBER(FIND("NCO",H2786)),ISNUMBER(FIND("NCO",Y2786))), "NCO", IF(AL2786="consumer","PMD.com",VLOOKUP(LEFT(H2786,2),Tables!$E$1:$F$11,2,FALSE))))</f>
        <v>PMD.com</v>
      </c>
      <c r="C2786">
        <f t="shared" si="132"/>
        <v>53200001</v>
      </c>
      <c r="D2786">
        <f t="shared" si="133"/>
        <v>3</v>
      </c>
      <c r="E2786" t="str">
        <f t="shared" ca="1" si="131"/>
        <v>shifted orders shipped</v>
      </c>
      <c r="F2786" t="s">
        <v>3539</v>
      </c>
      <c r="G2786" t="s">
        <v>335</v>
      </c>
      <c r="H2786" t="s">
        <v>2751</v>
      </c>
      <c r="I2786" s="6">
        <v>44008.940138888887</v>
      </c>
      <c r="J2786" t="s">
        <v>16</v>
      </c>
      <c r="K2786" s="6">
        <v>44013.404224537036</v>
      </c>
      <c r="M2786" t="s">
        <v>7465</v>
      </c>
      <c r="N2786" t="s">
        <v>7466</v>
      </c>
      <c r="O2786" t="s">
        <v>2218</v>
      </c>
      <c r="Q2786" t="s">
        <v>474</v>
      </c>
      <c r="R2786" t="s">
        <v>389</v>
      </c>
      <c r="S2786">
        <v>11225</v>
      </c>
      <c r="T2786" t="s">
        <v>338</v>
      </c>
      <c r="U2786" t="s">
        <v>530</v>
      </c>
      <c r="W2786" t="s">
        <v>7467</v>
      </c>
      <c r="Z2786" t="s">
        <v>7465</v>
      </c>
      <c r="AA2786" t="s">
        <v>7466</v>
      </c>
      <c r="AB2786" t="s">
        <v>2218</v>
      </c>
      <c r="AD2786" t="s">
        <v>474</v>
      </c>
      <c r="AE2786" t="s">
        <v>389</v>
      </c>
      <c r="AF2786">
        <v>11225</v>
      </c>
      <c r="AG2786" t="s">
        <v>338</v>
      </c>
      <c r="AH2786" t="s">
        <v>530</v>
      </c>
      <c r="AJ2786" t="s">
        <v>7467</v>
      </c>
      <c r="AL2786" t="s">
        <v>339</v>
      </c>
      <c r="AM2786">
        <v>3</v>
      </c>
      <c r="AN2786">
        <v>3</v>
      </c>
      <c r="AO2786">
        <v>15189</v>
      </c>
      <c r="AQ2786">
        <v>123906</v>
      </c>
      <c r="AR2786">
        <v>53200001</v>
      </c>
      <c r="AS2786" t="s">
        <v>973</v>
      </c>
      <c r="AT2786" t="s">
        <v>50</v>
      </c>
      <c r="AW2786" t="s">
        <v>340</v>
      </c>
      <c r="AX2786" t="s">
        <v>340</v>
      </c>
      <c r="AY2786" t="s">
        <v>357</v>
      </c>
      <c r="AZ2786" t="s">
        <v>363</v>
      </c>
      <c r="BY2786" t="s">
        <v>342</v>
      </c>
      <c r="EQ2786">
        <v>252156</v>
      </c>
      <c r="ER2786" t="s">
        <v>2752</v>
      </c>
      <c r="EV2786">
        <v>17284990</v>
      </c>
      <c r="EW2786">
        <v>928</v>
      </c>
      <c r="EX2786">
        <v>219466</v>
      </c>
      <c r="EY2786" t="s">
        <v>7468</v>
      </c>
      <c r="EZ2786">
        <v>1</v>
      </c>
      <c r="FC2786">
        <v>53200001</v>
      </c>
      <c r="FD2786" t="s">
        <v>50</v>
      </c>
    </row>
    <row r="2787" spans="1:160" x14ac:dyDescent="0.3">
      <c r="A2787" t="str">
        <f>VLOOKUP(B2787,Table2[],3,FALSE)</f>
        <v>Digital</v>
      </c>
      <c r="B2787" t="str">
        <f>IF(OR(ISNUMBER(FIND("QVC",Z2787)),ISNUMBER(FIND("QVC",AL2787))),"QVC",IF(OR(ISNUMBER(FIND("NCO",H2787)),ISNUMBER(FIND("NCO",Y2787))), "NCO", IF(AL2787="consumer","PMD.com",VLOOKUP(LEFT(H2787,2),Tables!$E$1:$F$11,2,FALSE))))</f>
        <v>PMD.com</v>
      </c>
      <c r="C2787">
        <f t="shared" si="132"/>
        <v>5260</v>
      </c>
      <c r="D2787">
        <f t="shared" si="133"/>
        <v>1</v>
      </c>
      <c r="E2787" t="str">
        <f t="shared" ca="1" si="131"/>
        <v>shifted orders shipped</v>
      </c>
      <c r="F2787" t="s">
        <v>3539</v>
      </c>
      <c r="G2787" t="s">
        <v>335</v>
      </c>
      <c r="H2787" t="s">
        <v>2751</v>
      </c>
      <c r="I2787" s="6">
        <v>44008.940138888887</v>
      </c>
      <c r="J2787" t="s">
        <v>16</v>
      </c>
      <c r="K2787" s="6">
        <v>44013.404224537036</v>
      </c>
      <c r="M2787" t="s">
        <v>7465</v>
      </c>
      <c r="N2787" t="s">
        <v>7466</v>
      </c>
      <c r="O2787" t="s">
        <v>2218</v>
      </c>
      <c r="Q2787" t="s">
        <v>474</v>
      </c>
      <c r="R2787" t="s">
        <v>389</v>
      </c>
      <c r="S2787">
        <v>11225</v>
      </c>
      <c r="T2787" t="s">
        <v>338</v>
      </c>
      <c r="U2787" t="s">
        <v>530</v>
      </c>
      <c r="W2787" t="s">
        <v>7467</v>
      </c>
      <c r="Z2787" t="s">
        <v>7465</v>
      </c>
      <c r="AA2787" t="s">
        <v>7466</v>
      </c>
      <c r="AB2787" t="s">
        <v>2218</v>
      </c>
      <c r="AD2787" t="s">
        <v>474</v>
      </c>
      <c r="AE2787" t="s">
        <v>389</v>
      </c>
      <c r="AF2787">
        <v>11225</v>
      </c>
      <c r="AG2787" t="s">
        <v>338</v>
      </c>
      <c r="AH2787" t="s">
        <v>530</v>
      </c>
      <c r="AJ2787" t="s">
        <v>7467</v>
      </c>
      <c r="AL2787" t="s">
        <v>339</v>
      </c>
      <c r="AM2787">
        <v>1</v>
      </c>
      <c r="AN2787">
        <v>1</v>
      </c>
      <c r="AO2787">
        <v>6390</v>
      </c>
      <c r="AQ2787">
        <v>124400</v>
      </c>
      <c r="AR2787">
        <v>5260</v>
      </c>
      <c r="AS2787" t="s">
        <v>1228</v>
      </c>
      <c r="AT2787" t="s">
        <v>173</v>
      </c>
      <c r="AW2787" t="s">
        <v>352</v>
      </c>
      <c r="AX2787" t="s">
        <v>352</v>
      </c>
      <c r="AY2787" t="s">
        <v>353</v>
      </c>
      <c r="AZ2787" t="s">
        <v>384</v>
      </c>
      <c r="BY2787" t="s">
        <v>342</v>
      </c>
      <c r="EQ2787">
        <v>250591</v>
      </c>
      <c r="ER2787" t="s">
        <v>2752</v>
      </c>
      <c r="EV2787">
        <v>17284990</v>
      </c>
      <c r="EW2787">
        <v>928</v>
      </c>
      <c r="EX2787">
        <v>219466</v>
      </c>
      <c r="EY2787" t="s">
        <v>7468</v>
      </c>
      <c r="EZ2787">
        <v>1</v>
      </c>
      <c r="FC2787">
        <v>90402</v>
      </c>
      <c r="FD2787" t="s">
        <v>393</v>
      </c>
    </row>
    <row r="2788" spans="1:160" x14ac:dyDescent="0.3">
      <c r="A2788" t="str">
        <f>VLOOKUP(B2788,Table2[],3,FALSE)</f>
        <v>Digital</v>
      </c>
      <c r="B2788" t="str">
        <f>IF(OR(ISNUMBER(FIND("QVC",Z2788)),ISNUMBER(FIND("QVC",AL2788))),"QVC",IF(OR(ISNUMBER(FIND("NCO",H2788)),ISNUMBER(FIND("NCO",Y2788))), "NCO", IF(AL2788="consumer","PMD.com",VLOOKUP(LEFT(H2788,2),Tables!$E$1:$F$11,2,FALSE))))</f>
        <v>PMD.com</v>
      </c>
      <c r="C2788">
        <f t="shared" si="132"/>
        <v>53720001</v>
      </c>
      <c r="D2788">
        <f t="shared" si="133"/>
        <v>1</v>
      </c>
      <c r="E2788" t="str">
        <f t="shared" ca="1" si="131"/>
        <v>shifted orders shipped</v>
      </c>
      <c r="F2788" t="s">
        <v>3539</v>
      </c>
      <c r="G2788" t="s">
        <v>335</v>
      </c>
      <c r="H2788" t="s">
        <v>7469</v>
      </c>
      <c r="I2788" s="6">
        <v>44012.028599537036</v>
      </c>
      <c r="J2788" t="s">
        <v>16</v>
      </c>
      <c r="K2788" s="6">
        <v>44013.404305555552</v>
      </c>
      <c r="M2788" t="s">
        <v>7470</v>
      </c>
      <c r="N2788" t="s">
        <v>7471</v>
      </c>
      <c r="Q2788" t="s">
        <v>7472</v>
      </c>
      <c r="R2788" t="s">
        <v>365</v>
      </c>
      <c r="S2788" t="s">
        <v>7473</v>
      </c>
      <c r="T2788" t="s">
        <v>338</v>
      </c>
      <c r="U2788" t="s">
        <v>530</v>
      </c>
      <c r="W2788" t="s">
        <v>7474</v>
      </c>
      <c r="Z2788" t="s">
        <v>7470</v>
      </c>
      <c r="AA2788" t="s">
        <v>7471</v>
      </c>
      <c r="AD2788" t="s">
        <v>7472</v>
      </c>
      <c r="AE2788" t="s">
        <v>365</v>
      </c>
      <c r="AF2788" t="s">
        <v>7473</v>
      </c>
      <c r="AG2788" t="s">
        <v>338</v>
      </c>
      <c r="AH2788" t="s">
        <v>530</v>
      </c>
      <c r="AJ2788" t="s">
        <v>7474</v>
      </c>
      <c r="AL2788" t="s">
        <v>339</v>
      </c>
      <c r="AM2788">
        <v>1</v>
      </c>
      <c r="AN2788">
        <v>1</v>
      </c>
      <c r="AO2788">
        <v>4904</v>
      </c>
      <c r="AQ2788">
        <v>124455</v>
      </c>
      <c r="AR2788">
        <v>53720001</v>
      </c>
      <c r="AS2788" t="s">
        <v>1754</v>
      </c>
      <c r="AT2788" t="s">
        <v>69</v>
      </c>
      <c r="AW2788" t="s">
        <v>343</v>
      </c>
      <c r="BY2788" t="s">
        <v>342</v>
      </c>
      <c r="EQ2788">
        <v>248482</v>
      </c>
      <c r="ER2788" t="s">
        <v>7475</v>
      </c>
      <c r="EV2788">
        <v>17287160</v>
      </c>
      <c r="EW2788">
        <v>928</v>
      </c>
      <c r="EX2788">
        <v>220758</v>
      </c>
      <c r="EY2788">
        <v>9.2748999964335493E+25</v>
      </c>
      <c r="EZ2788">
        <v>1</v>
      </c>
      <c r="FC2788">
        <v>53720001</v>
      </c>
      <c r="FD2788" t="s">
        <v>69</v>
      </c>
    </row>
    <row r="2789" spans="1:160" x14ac:dyDescent="0.3">
      <c r="A2789" t="str">
        <f>VLOOKUP(B2789,Table2[],3,FALSE)</f>
        <v>Digital</v>
      </c>
      <c r="B2789" t="str">
        <f>IF(OR(ISNUMBER(FIND("QVC",Z2789)),ISNUMBER(FIND("QVC",AL2789))),"QVC",IF(OR(ISNUMBER(FIND("NCO",H2789)),ISNUMBER(FIND("NCO",Y2789))), "NCO", IF(AL2789="consumer","PMD.com",VLOOKUP(LEFT(H2789,2),Tables!$E$1:$F$11,2,FALSE))))</f>
        <v>PMD.com</v>
      </c>
      <c r="C2789">
        <f t="shared" si="132"/>
        <v>53990001</v>
      </c>
      <c r="D2789">
        <f t="shared" si="133"/>
        <v>1</v>
      </c>
      <c r="E2789" t="str">
        <f t="shared" ca="1" si="131"/>
        <v>shifted orders shipped</v>
      </c>
      <c r="F2789" t="s">
        <v>3539</v>
      </c>
      <c r="G2789" t="s">
        <v>335</v>
      </c>
      <c r="H2789" t="s">
        <v>7469</v>
      </c>
      <c r="I2789" s="6">
        <v>44012.028599537036</v>
      </c>
      <c r="J2789" t="s">
        <v>16</v>
      </c>
      <c r="K2789" s="6">
        <v>44013.404305555552</v>
      </c>
      <c r="M2789" t="s">
        <v>7470</v>
      </c>
      <c r="N2789" t="s">
        <v>7471</v>
      </c>
      <c r="Q2789" t="s">
        <v>7472</v>
      </c>
      <c r="R2789" t="s">
        <v>365</v>
      </c>
      <c r="S2789" t="s">
        <v>7473</v>
      </c>
      <c r="T2789" t="s">
        <v>338</v>
      </c>
      <c r="U2789" t="s">
        <v>530</v>
      </c>
      <c r="W2789" t="s">
        <v>7474</v>
      </c>
      <c r="Z2789" t="s">
        <v>7470</v>
      </c>
      <c r="AA2789" t="s">
        <v>7471</v>
      </c>
      <c r="AD2789" t="s">
        <v>7472</v>
      </c>
      <c r="AE2789" t="s">
        <v>365</v>
      </c>
      <c r="AF2789" t="s">
        <v>7473</v>
      </c>
      <c r="AG2789" t="s">
        <v>338</v>
      </c>
      <c r="AH2789" t="s">
        <v>530</v>
      </c>
      <c r="AJ2789" t="s">
        <v>7474</v>
      </c>
      <c r="AL2789" t="s">
        <v>339</v>
      </c>
      <c r="AM2789">
        <v>1</v>
      </c>
      <c r="AN2789">
        <v>1</v>
      </c>
      <c r="AO2789">
        <v>14448</v>
      </c>
      <c r="AQ2789">
        <v>124474</v>
      </c>
      <c r="AR2789">
        <v>53990001</v>
      </c>
      <c r="AS2789" t="s">
        <v>1735</v>
      </c>
      <c r="AT2789" t="s">
        <v>111</v>
      </c>
      <c r="AW2789" t="s">
        <v>343</v>
      </c>
      <c r="BY2789" t="s">
        <v>342</v>
      </c>
      <c r="EQ2789">
        <v>253300</v>
      </c>
      <c r="ER2789" t="s">
        <v>7475</v>
      </c>
      <c r="EV2789">
        <v>17287160</v>
      </c>
      <c r="EW2789">
        <v>928</v>
      </c>
      <c r="EX2789">
        <v>220758</v>
      </c>
      <c r="EY2789">
        <v>9.2748999964335493E+25</v>
      </c>
      <c r="EZ2789">
        <v>1</v>
      </c>
      <c r="FC2789">
        <v>53990001</v>
      </c>
      <c r="FD2789" t="s">
        <v>111</v>
      </c>
    </row>
    <row r="2790" spans="1:160" x14ac:dyDescent="0.3">
      <c r="A2790" t="str">
        <f>VLOOKUP(B2790,Table2[],3,FALSE)</f>
        <v>Digital</v>
      </c>
      <c r="B2790" t="str">
        <f>IF(OR(ISNUMBER(FIND("QVC",Z2790)),ISNUMBER(FIND("QVC",AL2790))),"QVC",IF(OR(ISNUMBER(FIND("NCO",H2790)),ISNUMBER(FIND("NCO",Y2790))), "NCO", IF(AL2790="consumer","PMD.com",VLOOKUP(LEFT(H2790,2),Tables!$E$1:$F$11,2,FALSE))))</f>
        <v>PMD.com</v>
      </c>
      <c r="C2790">
        <f t="shared" si="132"/>
        <v>53720001</v>
      </c>
      <c r="D2790">
        <f t="shared" si="133"/>
        <v>1</v>
      </c>
      <c r="E2790" t="str">
        <f t="shared" ca="1" si="131"/>
        <v>shifted orders shipped</v>
      </c>
      <c r="F2790" t="s">
        <v>3539</v>
      </c>
      <c r="G2790" t="s">
        <v>335</v>
      </c>
      <c r="H2790" t="s">
        <v>7476</v>
      </c>
      <c r="I2790" s="6">
        <v>44012.298379629632</v>
      </c>
      <c r="J2790" t="s">
        <v>16</v>
      </c>
      <c r="K2790" s="6">
        <v>44013.404317129629</v>
      </c>
      <c r="M2790" t="s">
        <v>7477</v>
      </c>
      <c r="N2790" t="s">
        <v>7478</v>
      </c>
      <c r="Q2790" t="s">
        <v>1094</v>
      </c>
      <c r="R2790" t="s">
        <v>360</v>
      </c>
      <c r="S2790" t="s">
        <v>7479</v>
      </c>
      <c r="T2790" t="s">
        <v>338</v>
      </c>
      <c r="U2790" t="s">
        <v>530</v>
      </c>
      <c r="W2790" t="s">
        <v>7480</v>
      </c>
      <c r="Z2790" t="s">
        <v>7477</v>
      </c>
      <c r="AA2790" t="s">
        <v>7478</v>
      </c>
      <c r="AD2790" t="s">
        <v>1094</v>
      </c>
      <c r="AE2790" t="s">
        <v>360</v>
      </c>
      <c r="AF2790" t="s">
        <v>7479</v>
      </c>
      <c r="AG2790" t="s">
        <v>338</v>
      </c>
      <c r="AH2790" t="s">
        <v>530</v>
      </c>
      <c r="AJ2790" t="s">
        <v>7480</v>
      </c>
      <c r="AL2790" t="s">
        <v>339</v>
      </c>
      <c r="AM2790">
        <v>1</v>
      </c>
      <c r="AN2790">
        <v>1</v>
      </c>
      <c r="AO2790">
        <v>4904</v>
      </c>
      <c r="AQ2790">
        <v>124455</v>
      </c>
      <c r="AR2790">
        <v>53720001</v>
      </c>
      <c r="AS2790" t="s">
        <v>1754</v>
      </c>
      <c r="AT2790" t="s">
        <v>69</v>
      </c>
      <c r="AW2790" t="s">
        <v>343</v>
      </c>
      <c r="BY2790" t="s">
        <v>342</v>
      </c>
      <c r="EQ2790">
        <v>248482</v>
      </c>
      <c r="ER2790" t="s">
        <v>7481</v>
      </c>
      <c r="EV2790">
        <v>17287260</v>
      </c>
      <c r="EW2790">
        <v>928</v>
      </c>
      <c r="EX2790">
        <v>220856</v>
      </c>
      <c r="EY2790">
        <v>9.2748999964335493E+25</v>
      </c>
      <c r="EZ2790">
        <v>1</v>
      </c>
      <c r="FC2790">
        <v>53720001</v>
      </c>
      <c r="FD2790" t="s">
        <v>69</v>
      </c>
    </row>
    <row r="2791" spans="1:160" x14ac:dyDescent="0.3">
      <c r="A2791" t="str">
        <f>VLOOKUP(B2791,Table2[],3,FALSE)</f>
        <v>Digital</v>
      </c>
      <c r="B2791" t="str">
        <f>IF(OR(ISNUMBER(FIND("QVC",Z2791)),ISNUMBER(FIND("QVC",AL2791))),"QVC",IF(OR(ISNUMBER(FIND("NCO",H2791)),ISNUMBER(FIND("NCO",Y2791))), "NCO", IF(AL2791="consumer","PMD.com",VLOOKUP(LEFT(H2791,2),Tables!$E$1:$F$11,2,FALSE))))</f>
        <v>PMD.com</v>
      </c>
      <c r="C2791">
        <f t="shared" si="132"/>
        <v>54020001</v>
      </c>
      <c r="D2791">
        <f t="shared" si="133"/>
        <v>1</v>
      </c>
      <c r="E2791" t="str">
        <f t="shared" ca="1" si="131"/>
        <v>shifted orders shipped</v>
      </c>
      <c r="F2791" t="s">
        <v>3539</v>
      </c>
      <c r="G2791" t="s">
        <v>335</v>
      </c>
      <c r="H2791" t="s">
        <v>7476</v>
      </c>
      <c r="I2791" s="6">
        <v>44012.298379629632</v>
      </c>
      <c r="J2791" t="s">
        <v>16</v>
      </c>
      <c r="K2791" s="6">
        <v>44013.404317129629</v>
      </c>
      <c r="M2791" t="s">
        <v>7477</v>
      </c>
      <c r="N2791" t="s">
        <v>7478</v>
      </c>
      <c r="Q2791" t="s">
        <v>1094</v>
      </c>
      <c r="R2791" t="s">
        <v>360</v>
      </c>
      <c r="S2791" t="s">
        <v>7479</v>
      </c>
      <c r="T2791" t="s">
        <v>338</v>
      </c>
      <c r="U2791" t="s">
        <v>530</v>
      </c>
      <c r="W2791" t="s">
        <v>7480</v>
      </c>
      <c r="Z2791" t="s">
        <v>7477</v>
      </c>
      <c r="AA2791" t="s">
        <v>7478</v>
      </c>
      <c r="AD2791" t="s">
        <v>1094</v>
      </c>
      <c r="AE2791" t="s">
        <v>360</v>
      </c>
      <c r="AF2791" t="s">
        <v>7479</v>
      </c>
      <c r="AG2791" t="s">
        <v>338</v>
      </c>
      <c r="AH2791" t="s">
        <v>530</v>
      </c>
      <c r="AJ2791" t="s">
        <v>7480</v>
      </c>
      <c r="AL2791" t="s">
        <v>339</v>
      </c>
      <c r="AM2791">
        <v>1</v>
      </c>
      <c r="AN2791">
        <v>1</v>
      </c>
      <c r="AO2791">
        <v>3692</v>
      </c>
      <c r="AQ2791">
        <v>124477</v>
      </c>
      <c r="AR2791">
        <v>54020001</v>
      </c>
      <c r="AS2791" t="s">
        <v>484</v>
      </c>
      <c r="AT2791" t="s">
        <v>93</v>
      </c>
      <c r="AW2791" t="s">
        <v>340</v>
      </c>
      <c r="AX2791">
        <v>0</v>
      </c>
      <c r="AY2791" t="s">
        <v>348</v>
      </c>
      <c r="AZ2791">
        <v>0</v>
      </c>
      <c r="BY2791" t="s">
        <v>342</v>
      </c>
      <c r="EQ2791">
        <v>251671</v>
      </c>
      <c r="ER2791" t="s">
        <v>7481</v>
      </c>
      <c r="EV2791">
        <v>17287260</v>
      </c>
      <c r="EW2791">
        <v>928</v>
      </c>
      <c r="EX2791">
        <v>220856</v>
      </c>
      <c r="EY2791">
        <v>9.2748999964335493E+25</v>
      </c>
      <c r="EZ2791">
        <v>1</v>
      </c>
      <c r="FC2791">
        <v>54020001</v>
      </c>
      <c r="FD2791" t="s">
        <v>93</v>
      </c>
    </row>
    <row r="2792" spans="1:160" x14ac:dyDescent="0.3">
      <c r="A2792" t="str">
        <f>VLOOKUP(B2792,Table2[],3,FALSE)</f>
        <v>Digital</v>
      </c>
      <c r="B2792" t="str">
        <f>IF(OR(ISNUMBER(FIND("QVC",Z2792)),ISNUMBER(FIND("QVC",AL2792))),"QVC",IF(OR(ISNUMBER(FIND("NCO",H2792)),ISNUMBER(FIND("NCO",Y2792))), "NCO", IF(AL2792="consumer","PMD.com",VLOOKUP(LEFT(H2792,2),Tables!$E$1:$F$11,2,FALSE))))</f>
        <v>PMD.com</v>
      </c>
      <c r="C2792">
        <f t="shared" si="132"/>
        <v>7868</v>
      </c>
      <c r="D2792">
        <f t="shared" si="133"/>
        <v>1</v>
      </c>
      <c r="E2792" t="str">
        <f t="shared" ca="1" si="131"/>
        <v>shifted orders shipped</v>
      </c>
      <c r="F2792" t="s">
        <v>3539</v>
      </c>
      <c r="G2792" t="s">
        <v>335</v>
      </c>
      <c r="H2792" t="s">
        <v>7482</v>
      </c>
      <c r="I2792" s="6">
        <v>44012.287060185183</v>
      </c>
      <c r="J2792" t="s">
        <v>16</v>
      </c>
      <c r="K2792" s="6">
        <v>44013.404363425929</v>
      </c>
      <c r="M2792" t="s">
        <v>7483</v>
      </c>
      <c r="N2792" t="s">
        <v>7484</v>
      </c>
      <c r="Q2792" t="s">
        <v>1315</v>
      </c>
      <c r="R2792" t="s">
        <v>418</v>
      </c>
      <c r="S2792" t="s">
        <v>7485</v>
      </c>
      <c r="T2792" t="s">
        <v>338</v>
      </c>
      <c r="U2792" t="s">
        <v>530</v>
      </c>
      <c r="W2792" t="s">
        <v>7486</v>
      </c>
      <c r="Z2792" t="s">
        <v>7483</v>
      </c>
      <c r="AA2792" t="s">
        <v>7484</v>
      </c>
      <c r="AD2792" t="s">
        <v>1315</v>
      </c>
      <c r="AE2792" t="s">
        <v>418</v>
      </c>
      <c r="AF2792" t="s">
        <v>7485</v>
      </c>
      <c r="AG2792" t="s">
        <v>338</v>
      </c>
      <c r="AH2792" t="s">
        <v>530</v>
      </c>
      <c r="AJ2792" t="s">
        <v>7486</v>
      </c>
      <c r="AL2792" t="s">
        <v>339</v>
      </c>
      <c r="AM2792">
        <v>1</v>
      </c>
      <c r="AN2792">
        <v>1</v>
      </c>
      <c r="AO2792">
        <v>434</v>
      </c>
      <c r="AQ2792">
        <v>127765</v>
      </c>
      <c r="AR2792">
        <v>7868</v>
      </c>
      <c r="AS2792" t="s">
        <v>744</v>
      </c>
      <c r="AT2792" t="s">
        <v>745</v>
      </c>
      <c r="AW2792" t="s">
        <v>349</v>
      </c>
      <c r="AX2792" t="s">
        <v>553</v>
      </c>
      <c r="AY2792" t="s">
        <v>554</v>
      </c>
      <c r="AZ2792">
        <v>0</v>
      </c>
      <c r="BY2792" t="s">
        <v>342</v>
      </c>
      <c r="EQ2792">
        <v>251034</v>
      </c>
      <c r="ER2792" t="s">
        <v>7487</v>
      </c>
      <c r="EV2792">
        <v>17287258</v>
      </c>
      <c r="EW2792">
        <v>928</v>
      </c>
      <c r="EX2792">
        <v>220854</v>
      </c>
      <c r="EY2792" t="s">
        <v>7488</v>
      </c>
      <c r="EZ2792">
        <v>1</v>
      </c>
      <c r="FC2792">
        <v>7868</v>
      </c>
      <c r="FD2792" t="s">
        <v>745</v>
      </c>
    </row>
    <row r="2793" spans="1:160" x14ac:dyDescent="0.3">
      <c r="A2793" t="str">
        <f>VLOOKUP(B2793,Table2[],3,FALSE)</f>
        <v>Digital</v>
      </c>
      <c r="B2793" t="str">
        <f>IF(OR(ISNUMBER(FIND("QVC",Z2793)),ISNUMBER(FIND("QVC",AL2793))),"QVC",IF(OR(ISNUMBER(FIND("NCO",H2793)),ISNUMBER(FIND("NCO",Y2793))), "NCO", IF(AL2793="consumer","PMD.com",VLOOKUP(LEFT(H2793,2),Tables!$E$1:$F$11,2,FALSE))))</f>
        <v>PMD.com</v>
      </c>
      <c r="C2793">
        <f t="shared" si="132"/>
        <v>5905</v>
      </c>
      <c r="D2793">
        <f t="shared" si="133"/>
        <v>4</v>
      </c>
      <c r="E2793" t="str">
        <f t="shared" ca="1" si="131"/>
        <v>shifted orders shipped</v>
      </c>
      <c r="F2793" t="s">
        <v>3539</v>
      </c>
      <c r="G2793" t="s">
        <v>335</v>
      </c>
      <c r="H2793" t="s">
        <v>7482</v>
      </c>
      <c r="I2793" s="6">
        <v>44012.287060185183</v>
      </c>
      <c r="J2793" t="s">
        <v>16</v>
      </c>
      <c r="K2793" s="6">
        <v>44013.404363425929</v>
      </c>
      <c r="M2793" t="s">
        <v>7483</v>
      </c>
      <c r="N2793" t="s">
        <v>7484</v>
      </c>
      <c r="Q2793" t="s">
        <v>1315</v>
      </c>
      <c r="R2793" t="s">
        <v>418</v>
      </c>
      <c r="S2793" t="s">
        <v>7485</v>
      </c>
      <c r="T2793" t="s">
        <v>338</v>
      </c>
      <c r="U2793" t="s">
        <v>530</v>
      </c>
      <c r="W2793" t="s">
        <v>7486</v>
      </c>
      <c r="Z2793" t="s">
        <v>7483</v>
      </c>
      <c r="AA2793" t="s">
        <v>7484</v>
      </c>
      <c r="AD2793" t="s">
        <v>1315</v>
      </c>
      <c r="AE2793" t="s">
        <v>418</v>
      </c>
      <c r="AF2793" t="s">
        <v>7485</v>
      </c>
      <c r="AG2793" t="s">
        <v>338</v>
      </c>
      <c r="AH2793" t="s">
        <v>530</v>
      </c>
      <c r="AJ2793" t="s">
        <v>7486</v>
      </c>
      <c r="AL2793" t="s">
        <v>339</v>
      </c>
      <c r="AM2793">
        <v>4</v>
      </c>
      <c r="AN2793">
        <v>4</v>
      </c>
      <c r="AO2793">
        <v>824</v>
      </c>
      <c r="AQ2793">
        <v>124417</v>
      </c>
      <c r="AR2793">
        <v>5905</v>
      </c>
      <c r="AS2793" t="s">
        <v>162</v>
      </c>
      <c r="AT2793" t="s">
        <v>163</v>
      </c>
      <c r="AW2793" t="s">
        <v>352</v>
      </c>
      <c r="AX2793" t="s">
        <v>352</v>
      </c>
      <c r="AY2793" t="s">
        <v>353</v>
      </c>
      <c r="AZ2793" t="s">
        <v>426</v>
      </c>
      <c r="BY2793" t="s">
        <v>342</v>
      </c>
      <c r="EQ2793">
        <v>243487</v>
      </c>
      <c r="ER2793" t="s">
        <v>7487</v>
      </c>
      <c r="EV2793">
        <v>17287258</v>
      </c>
      <c r="EW2793">
        <v>928</v>
      </c>
      <c r="EX2793">
        <v>220854</v>
      </c>
      <c r="EY2793" t="s">
        <v>7488</v>
      </c>
      <c r="EZ2793">
        <v>1</v>
      </c>
      <c r="FC2793">
        <v>5905</v>
      </c>
      <c r="FD2793" t="s">
        <v>163</v>
      </c>
    </row>
    <row r="2794" spans="1:160" x14ac:dyDescent="0.3">
      <c r="A2794" t="str">
        <f>VLOOKUP(B2794,Table2[],3,FALSE)</f>
        <v>Digital</v>
      </c>
      <c r="B2794" t="str">
        <f>IF(OR(ISNUMBER(FIND("QVC",Z2794)),ISNUMBER(FIND("QVC",AL2794))),"QVC",IF(OR(ISNUMBER(FIND("NCO",H2794)),ISNUMBER(FIND("NCO",Y2794))), "NCO", IF(AL2794="consumer","PMD.com",VLOOKUP(LEFT(H2794,2),Tables!$E$1:$F$11,2,FALSE))))</f>
        <v>PMD.com</v>
      </c>
      <c r="C2794">
        <f t="shared" si="132"/>
        <v>5208</v>
      </c>
      <c r="D2794">
        <f t="shared" si="133"/>
        <v>1</v>
      </c>
      <c r="E2794" t="str">
        <f t="shared" ca="1" si="131"/>
        <v>shifted orders shipped</v>
      </c>
      <c r="F2794" t="s">
        <v>3539</v>
      </c>
      <c r="G2794" t="s">
        <v>335</v>
      </c>
      <c r="H2794" t="s">
        <v>7489</v>
      </c>
      <c r="I2794" s="6">
        <v>44012.606516203705</v>
      </c>
      <c r="J2794" t="s">
        <v>16</v>
      </c>
      <c r="K2794" s="6">
        <v>44013.404629629629</v>
      </c>
      <c r="M2794" t="s">
        <v>1113</v>
      </c>
      <c r="N2794" t="s">
        <v>1114</v>
      </c>
      <c r="O2794" t="s">
        <v>1115</v>
      </c>
      <c r="Q2794" t="s">
        <v>421</v>
      </c>
      <c r="R2794" t="s">
        <v>365</v>
      </c>
      <c r="S2794" t="s">
        <v>1116</v>
      </c>
      <c r="T2794" t="s">
        <v>338</v>
      </c>
      <c r="U2794" t="s">
        <v>530</v>
      </c>
      <c r="W2794" t="s">
        <v>1117</v>
      </c>
      <c r="Z2794" t="s">
        <v>1113</v>
      </c>
      <c r="AA2794" t="s">
        <v>1114</v>
      </c>
      <c r="AB2794" t="s">
        <v>1115</v>
      </c>
      <c r="AD2794" t="s">
        <v>421</v>
      </c>
      <c r="AE2794" t="s">
        <v>365</v>
      </c>
      <c r="AF2794" t="s">
        <v>1116</v>
      </c>
      <c r="AG2794" t="s">
        <v>338</v>
      </c>
      <c r="AH2794" t="s">
        <v>530</v>
      </c>
      <c r="AJ2794" t="s">
        <v>1117</v>
      </c>
      <c r="AL2794" t="s">
        <v>339</v>
      </c>
      <c r="AM2794">
        <v>1</v>
      </c>
      <c r="AN2794">
        <v>1</v>
      </c>
      <c r="AO2794">
        <v>1406</v>
      </c>
      <c r="AQ2794">
        <v>124008</v>
      </c>
      <c r="AR2794">
        <v>5208</v>
      </c>
      <c r="AS2794" t="s">
        <v>51</v>
      </c>
      <c r="AT2794" t="s">
        <v>52</v>
      </c>
      <c r="AW2794" t="s">
        <v>340</v>
      </c>
      <c r="AX2794" t="s">
        <v>340</v>
      </c>
      <c r="AY2794" t="s">
        <v>419</v>
      </c>
      <c r="AZ2794" t="s">
        <v>420</v>
      </c>
      <c r="BY2794" t="s">
        <v>342</v>
      </c>
      <c r="EQ2794">
        <v>249094</v>
      </c>
      <c r="ER2794" t="s">
        <v>7490</v>
      </c>
      <c r="EV2794">
        <v>17287711</v>
      </c>
      <c r="EW2794">
        <v>928</v>
      </c>
      <c r="EX2794">
        <v>221009</v>
      </c>
      <c r="EY2794" t="s">
        <v>7491</v>
      </c>
      <c r="EZ2794">
        <v>1</v>
      </c>
      <c r="FC2794">
        <v>5208</v>
      </c>
      <c r="FD2794" t="s">
        <v>52</v>
      </c>
    </row>
    <row r="2795" spans="1:160" x14ac:dyDescent="0.3">
      <c r="A2795" t="str">
        <f>VLOOKUP(B2795,Table2[],3,FALSE)</f>
        <v>Digital</v>
      </c>
      <c r="B2795" t="str">
        <f>IF(OR(ISNUMBER(FIND("QVC",Z2795)),ISNUMBER(FIND("QVC",AL2795))),"QVC",IF(OR(ISNUMBER(FIND("NCO",H2795)),ISNUMBER(FIND("NCO",Y2795))), "NCO", IF(AL2795="consumer","PMD.com",VLOOKUP(LEFT(H2795,2),Tables!$E$1:$F$11,2,FALSE))))</f>
        <v>PMD.com</v>
      </c>
      <c r="C2795">
        <f t="shared" si="132"/>
        <v>51010001</v>
      </c>
      <c r="D2795">
        <f t="shared" si="133"/>
        <v>2</v>
      </c>
      <c r="E2795" t="str">
        <f t="shared" ca="1" si="131"/>
        <v>shifted orders shipped</v>
      </c>
      <c r="F2795" t="s">
        <v>3539</v>
      </c>
      <c r="G2795" t="s">
        <v>335</v>
      </c>
      <c r="H2795" t="s">
        <v>7489</v>
      </c>
      <c r="I2795" s="6">
        <v>44012.606516203705</v>
      </c>
      <c r="J2795" t="s">
        <v>16</v>
      </c>
      <c r="K2795" s="6">
        <v>44013.404629629629</v>
      </c>
      <c r="M2795" t="s">
        <v>1113</v>
      </c>
      <c r="N2795" t="s">
        <v>1114</v>
      </c>
      <c r="O2795" t="s">
        <v>1115</v>
      </c>
      <c r="Q2795" t="s">
        <v>421</v>
      </c>
      <c r="R2795" t="s">
        <v>365</v>
      </c>
      <c r="S2795" t="s">
        <v>1116</v>
      </c>
      <c r="T2795" t="s">
        <v>338</v>
      </c>
      <c r="U2795" t="s">
        <v>530</v>
      </c>
      <c r="W2795" t="s">
        <v>1117</v>
      </c>
      <c r="Z2795" t="s">
        <v>1113</v>
      </c>
      <c r="AA2795" t="s">
        <v>1114</v>
      </c>
      <c r="AB2795" t="s">
        <v>1115</v>
      </c>
      <c r="AD2795" t="s">
        <v>421</v>
      </c>
      <c r="AE2795" t="s">
        <v>365</v>
      </c>
      <c r="AF2795" t="s">
        <v>1116</v>
      </c>
      <c r="AG2795" t="s">
        <v>338</v>
      </c>
      <c r="AH2795" t="s">
        <v>530</v>
      </c>
      <c r="AJ2795" t="s">
        <v>1117</v>
      </c>
      <c r="AL2795" t="s">
        <v>339</v>
      </c>
      <c r="AM2795">
        <v>2</v>
      </c>
      <c r="AN2795">
        <v>2</v>
      </c>
      <c r="AO2795">
        <v>8743</v>
      </c>
      <c r="AQ2795">
        <v>123868</v>
      </c>
      <c r="AR2795">
        <v>51010001</v>
      </c>
      <c r="AS2795" t="s">
        <v>48</v>
      </c>
      <c r="AT2795" t="s">
        <v>49</v>
      </c>
      <c r="AW2795" t="s">
        <v>340</v>
      </c>
      <c r="AX2795" t="s">
        <v>340</v>
      </c>
      <c r="AY2795" t="s">
        <v>357</v>
      </c>
      <c r="AZ2795" t="s">
        <v>363</v>
      </c>
      <c r="BY2795" t="s">
        <v>342</v>
      </c>
      <c r="EQ2795">
        <v>251450</v>
      </c>
      <c r="ER2795" t="s">
        <v>7490</v>
      </c>
      <c r="EV2795">
        <v>17287711</v>
      </c>
      <c r="EW2795">
        <v>928</v>
      </c>
      <c r="EX2795">
        <v>221009</v>
      </c>
      <c r="EY2795" t="s">
        <v>7491</v>
      </c>
      <c r="EZ2795">
        <v>1</v>
      </c>
      <c r="FC2795">
        <v>51010001</v>
      </c>
      <c r="FD2795" t="s">
        <v>49</v>
      </c>
    </row>
    <row r="2796" spans="1:160" x14ac:dyDescent="0.3">
      <c r="A2796" t="str">
        <f>VLOOKUP(B2796,Table2[],3,FALSE)</f>
        <v>Digital</v>
      </c>
      <c r="B2796" t="str">
        <f>IF(OR(ISNUMBER(FIND("QVC",Z2796)),ISNUMBER(FIND("QVC",AL2796))),"QVC",IF(OR(ISNUMBER(FIND("NCO",H2796)),ISNUMBER(FIND("NCO",Y2796))), "NCO", IF(AL2796="consumer","PMD.com",VLOOKUP(LEFT(H2796,2),Tables!$E$1:$F$11,2,FALSE))))</f>
        <v>PMD.com</v>
      </c>
      <c r="C2796">
        <f t="shared" si="132"/>
        <v>54010001</v>
      </c>
      <c r="D2796">
        <f t="shared" si="133"/>
        <v>1</v>
      </c>
      <c r="E2796" t="str">
        <f t="shared" ca="1" si="131"/>
        <v>shifted orders shipped</v>
      </c>
      <c r="F2796" t="s">
        <v>3539</v>
      </c>
      <c r="G2796" t="s">
        <v>335</v>
      </c>
      <c r="H2796" t="s">
        <v>7489</v>
      </c>
      <c r="I2796" s="6">
        <v>44012.606516203705</v>
      </c>
      <c r="J2796" t="s">
        <v>16</v>
      </c>
      <c r="K2796" s="6">
        <v>44013.404629629629</v>
      </c>
      <c r="M2796" t="s">
        <v>1113</v>
      </c>
      <c r="N2796" t="s">
        <v>1114</v>
      </c>
      <c r="O2796" t="s">
        <v>1115</v>
      </c>
      <c r="Q2796" t="s">
        <v>421</v>
      </c>
      <c r="R2796" t="s">
        <v>365</v>
      </c>
      <c r="S2796" t="s">
        <v>1116</v>
      </c>
      <c r="T2796" t="s">
        <v>338</v>
      </c>
      <c r="U2796" t="s">
        <v>530</v>
      </c>
      <c r="W2796" t="s">
        <v>1117</v>
      </c>
      <c r="Z2796" t="s">
        <v>1113</v>
      </c>
      <c r="AA2796" t="s">
        <v>1114</v>
      </c>
      <c r="AB2796" t="s">
        <v>1115</v>
      </c>
      <c r="AD2796" t="s">
        <v>421</v>
      </c>
      <c r="AE2796" t="s">
        <v>365</v>
      </c>
      <c r="AF2796" t="s">
        <v>1116</v>
      </c>
      <c r="AG2796" t="s">
        <v>338</v>
      </c>
      <c r="AH2796" t="s">
        <v>530</v>
      </c>
      <c r="AJ2796" t="s">
        <v>1117</v>
      </c>
      <c r="AL2796" t="s">
        <v>339</v>
      </c>
      <c r="AM2796">
        <v>1</v>
      </c>
      <c r="AN2796">
        <v>1</v>
      </c>
      <c r="AO2796">
        <v>6300</v>
      </c>
      <c r="AQ2796">
        <v>124476</v>
      </c>
      <c r="AR2796">
        <v>54010001</v>
      </c>
      <c r="AS2796" t="s">
        <v>577</v>
      </c>
      <c r="AT2796" t="s">
        <v>35</v>
      </c>
      <c r="AW2796" t="s">
        <v>340</v>
      </c>
      <c r="AX2796">
        <v>0</v>
      </c>
      <c r="AY2796" t="s">
        <v>348</v>
      </c>
      <c r="AZ2796">
        <v>0</v>
      </c>
      <c r="BY2796" t="s">
        <v>342</v>
      </c>
      <c r="EQ2796">
        <v>252076</v>
      </c>
      <c r="ER2796" t="s">
        <v>7490</v>
      </c>
      <c r="EV2796">
        <v>17287711</v>
      </c>
      <c r="EW2796">
        <v>928</v>
      </c>
      <c r="EX2796">
        <v>221009</v>
      </c>
      <c r="EY2796" t="s">
        <v>7491</v>
      </c>
      <c r="EZ2796">
        <v>1</v>
      </c>
      <c r="FC2796">
        <v>54010001</v>
      </c>
      <c r="FD2796" t="s">
        <v>35</v>
      </c>
    </row>
    <row r="2797" spans="1:160" x14ac:dyDescent="0.3">
      <c r="A2797" t="str">
        <f>VLOOKUP(B2797,Table2[],3,FALSE)</f>
        <v>Digital</v>
      </c>
      <c r="B2797" t="str">
        <f>IF(OR(ISNUMBER(FIND("QVC",Z2797)),ISNUMBER(FIND("QVC",AL2797))),"QVC",IF(OR(ISNUMBER(FIND("NCO",H2797)),ISNUMBER(FIND("NCO",Y2797))), "NCO", IF(AL2797="consumer","PMD.com",VLOOKUP(LEFT(H2797,2),Tables!$E$1:$F$11,2,FALSE))))</f>
        <v>PMD.com</v>
      </c>
      <c r="C2797">
        <f t="shared" si="132"/>
        <v>51090001</v>
      </c>
      <c r="D2797">
        <f t="shared" si="133"/>
        <v>1</v>
      </c>
      <c r="E2797" t="str">
        <f t="shared" ca="1" si="131"/>
        <v>shifted orders shipped</v>
      </c>
      <c r="F2797" t="s">
        <v>3539</v>
      </c>
      <c r="G2797" t="s">
        <v>335</v>
      </c>
      <c r="H2797" t="s">
        <v>7492</v>
      </c>
      <c r="I2797" s="6">
        <v>44012.305439814816</v>
      </c>
      <c r="J2797" t="s">
        <v>16</v>
      </c>
      <c r="K2797" s="6">
        <v>44013.404641203706</v>
      </c>
      <c r="M2797" t="s">
        <v>7493</v>
      </c>
      <c r="N2797">
        <v>5078</v>
      </c>
      <c r="O2797" t="s">
        <v>7494</v>
      </c>
      <c r="Q2797" t="s">
        <v>1892</v>
      </c>
      <c r="R2797" t="s">
        <v>359</v>
      </c>
      <c r="S2797" t="s">
        <v>7495</v>
      </c>
      <c r="T2797" t="s">
        <v>338</v>
      </c>
      <c r="U2797" t="s">
        <v>530</v>
      </c>
      <c r="W2797" t="s">
        <v>7496</v>
      </c>
      <c r="Z2797" t="s">
        <v>7493</v>
      </c>
      <c r="AA2797">
        <v>5078</v>
      </c>
      <c r="AB2797" t="s">
        <v>7494</v>
      </c>
      <c r="AD2797" t="s">
        <v>1892</v>
      </c>
      <c r="AE2797" t="s">
        <v>359</v>
      </c>
      <c r="AF2797" t="s">
        <v>7495</v>
      </c>
      <c r="AG2797" t="s">
        <v>338</v>
      </c>
      <c r="AH2797" t="s">
        <v>530</v>
      </c>
      <c r="AJ2797" t="s">
        <v>7496</v>
      </c>
      <c r="AL2797" t="s">
        <v>339</v>
      </c>
      <c r="AM2797">
        <v>1</v>
      </c>
      <c r="AN2797">
        <v>1</v>
      </c>
      <c r="AO2797">
        <v>4885</v>
      </c>
      <c r="AQ2797">
        <v>124202</v>
      </c>
      <c r="AR2797">
        <v>51090001</v>
      </c>
      <c r="AS2797" t="s">
        <v>1986</v>
      </c>
      <c r="AT2797" t="s">
        <v>60</v>
      </c>
      <c r="AW2797" t="s">
        <v>340</v>
      </c>
      <c r="AX2797" t="s">
        <v>340</v>
      </c>
      <c r="AY2797" t="s">
        <v>357</v>
      </c>
      <c r="AZ2797" t="s">
        <v>361</v>
      </c>
      <c r="BY2797" t="s">
        <v>342</v>
      </c>
      <c r="EQ2797">
        <v>250831</v>
      </c>
      <c r="ER2797" t="s">
        <v>7497</v>
      </c>
      <c r="EV2797">
        <v>17287262</v>
      </c>
      <c r="EW2797">
        <v>928</v>
      </c>
      <c r="EX2797">
        <v>220858</v>
      </c>
      <c r="EY2797">
        <v>9.2748999964335493E+25</v>
      </c>
      <c r="EZ2797">
        <v>1</v>
      </c>
      <c r="FC2797">
        <v>51090001</v>
      </c>
      <c r="FD2797" t="s">
        <v>60</v>
      </c>
    </row>
    <row r="2798" spans="1:160" x14ac:dyDescent="0.3">
      <c r="A2798" t="str">
        <f>VLOOKUP(B2798,Table2[],3,FALSE)</f>
        <v>Digital</v>
      </c>
      <c r="B2798" t="str">
        <f>IF(OR(ISNUMBER(FIND("QVC",Z2798)),ISNUMBER(FIND("QVC",AL2798))),"QVC",IF(OR(ISNUMBER(FIND("NCO",H2798)),ISNUMBER(FIND("NCO",Y2798))), "NCO", IF(AL2798="consumer","PMD.com",VLOOKUP(LEFT(H2798,2),Tables!$E$1:$F$11,2,FALSE))))</f>
        <v>PMD.com</v>
      </c>
      <c r="C2798">
        <f t="shared" si="132"/>
        <v>53920001</v>
      </c>
      <c r="D2798">
        <f t="shared" si="133"/>
        <v>1</v>
      </c>
      <c r="E2798" t="str">
        <f t="shared" ca="1" si="131"/>
        <v>shifted orders shipped</v>
      </c>
      <c r="F2798" t="s">
        <v>3539</v>
      </c>
      <c r="G2798" t="s">
        <v>335</v>
      </c>
      <c r="H2798" t="s">
        <v>7498</v>
      </c>
      <c r="I2798" s="6">
        <v>44011.863032407404</v>
      </c>
      <c r="J2798" t="s">
        <v>16</v>
      </c>
      <c r="K2798" s="6">
        <v>44013.404826388891</v>
      </c>
      <c r="M2798" t="s">
        <v>7499</v>
      </c>
      <c r="N2798" t="s">
        <v>7500</v>
      </c>
      <c r="Q2798" t="s">
        <v>1971</v>
      </c>
      <c r="R2798" t="s">
        <v>347</v>
      </c>
      <c r="S2798" t="s">
        <v>7501</v>
      </c>
      <c r="T2798" t="s">
        <v>338</v>
      </c>
      <c r="U2798" t="s">
        <v>530</v>
      </c>
      <c r="W2798" t="s">
        <v>7502</v>
      </c>
      <c r="Z2798" t="s">
        <v>7499</v>
      </c>
      <c r="AA2798" t="s">
        <v>7500</v>
      </c>
      <c r="AD2798" t="s">
        <v>1971</v>
      </c>
      <c r="AE2798" t="s">
        <v>347</v>
      </c>
      <c r="AF2798" t="s">
        <v>7501</v>
      </c>
      <c r="AG2798" t="s">
        <v>338</v>
      </c>
      <c r="AH2798" t="s">
        <v>530</v>
      </c>
      <c r="AJ2798" t="s">
        <v>7502</v>
      </c>
      <c r="AL2798" t="s">
        <v>339</v>
      </c>
      <c r="AM2798">
        <v>1</v>
      </c>
      <c r="AN2798">
        <v>1</v>
      </c>
      <c r="AO2798">
        <v>14899</v>
      </c>
      <c r="AQ2798">
        <v>124468</v>
      </c>
      <c r="AR2798">
        <v>53920001</v>
      </c>
      <c r="AS2798">
        <v>9000000</v>
      </c>
      <c r="AT2798" t="s">
        <v>40</v>
      </c>
      <c r="AW2798" t="s">
        <v>343</v>
      </c>
      <c r="BY2798" t="s">
        <v>342</v>
      </c>
      <c r="EQ2798">
        <v>243396</v>
      </c>
      <c r="ER2798" t="s">
        <v>7503</v>
      </c>
      <c r="EV2798">
        <v>17287119</v>
      </c>
      <c r="EW2798">
        <v>928</v>
      </c>
      <c r="EX2798">
        <v>220718</v>
      </c>
      <c r="EY2798" t="s">
        <v>7504</v>
      </c>
      <c r="EZ2798">
        <v>1</v>
      </c>
      <c r="FC2798">
        <v>95384</v>
      </c>
      <c r="FD2798" t="s">
        <v>3530</v>
      </c>
    </row>
    <row r="2799" spans="1:160" x14ac:dyDescent="0.3">
      <c r="A2799" t="str">
        <f>VLOOKUP(B2799,Table2[],3,FALSE)</f>
        <v>Digital</v>
      </c>
      <c r="B2799" t="str">
        <f>IF(OR(ISNUMBER(FIND("QVC",Z2799)),ISNUMBER(FIND("QVC",AL2799))),"QVC",IF(OR(ISNUMBER(FIND("NCO",H2799)),ISNUMBER(FIND("NCO",Y2799))), "NCO", IF(AL2799="consumer","PMD.com",VLOOKUP(LEFT(H2799,2),Tables!$E$1:$F$11,2,FALSE))))</f>
        <v>PMD.com</v>
      </c>
      <c r="C2799">
        <f t="shared" si="132"/>
        <v>51090001</v>
      </c>
      <c r="D2799">
        <f t="shared" si="133"/>
        <v>1</v>
      </c>
      <c r="E2799" t="str">
        <f t="shared" ca="1" si="131"/>
        <v>shifted orders shipped</v>
      </c>
      <c r="F2799" t="s">
        <v>3539</v>
      </c>
      <c r="G2799" t="s">
        <v>335</v>
      </c>
      <c r="H2799" t="s">
        <v>7498</v>
      </c>
      <c r="I2799" s="6">
        <v>44011.863032407404</v>
      </c>
      <c r="J2799" t="s">
        <v>16</v>
      </c>
      <c r="K2799" s="6">
        <v>44013.404826388891</v>
      </c>
      <c r="M2799" t="s">
        <v>7499</v>
      </c>
      <c r="N2799" t="s">
        <v>7500</v>
      </c>
      <c r="Q2799" t="s">
        <v>1971</v>
      </c>
      <c r="R2799" t="s">
        <v>347</v>
      </c>
      <c r="S2799" t="s">
        <v>7501</v>
      </c>
      <c r="T2799" t="s">
        <v>338</v>
      </c>
      <c r="U2799" t="s">
        <v>530</v>
      </c>
      <c r="W2799" t="s">
        <v>7502</v>
      </c>
      <c r="Z2799" t="s">
        <v>7499</v>
      </c>
      <c r="AA2799" t="s">
        <v>7500</v>
      </c>
      <c r="AD2799" t="s">
        <v>1971</v>
      </c>
      <c r="AE2799" t="s">
        <v>347</v>
      </c>
      <c r="AF2799" t="s">
        <v>7501</v>
      </c>
      <c r="AG2799" t="s">
        <v>338</v>
      </c>
      <c r="AH2799" t="s">
        <v>530</v>
      </c>
      <c r="AJ2799" t="s">
        <v>7502</v>
      </c>
      <c r="AL2799" t="s">
        <v>339</v>
      </c>
      <c r="AM2799">
        <v>1</v>
      </c>
      <c r="AN2799">
        <v>1</v>
      </c>
      <c r="AO2799">
        <v>4885</v>
      </c>
      <c r="AQ2799">
        <v>124202</v>
      </c>
      <c r="AR2799">
        <v>51090001</v>
      </c>
      <c r="AS2799" t="s">
        <v>1986</v>
      </c>
      <c r="AT2799" t="s">
        <v>60</v>
      </c>
      <c r="AW2799" t="s">
        <v>340</v>
      </c>
      <c r="AX2799" t="s">
        <v>340</v>
      </c>
      <c r="AY2799" t="s">
        <v>357</v>
      </c>
      <c r="AZ2799" t="s">
        <v>361</v>
      </c>
      <c r="BY2799" t="s">
        <v>342</v>
      </c>
      <c r="EQ2799">
        <v>250831</v>
      </c>
      <c r="ER2799" t="s">
        <v>7503</v>
      </c>
      <c r="EV2799">
        <v>17287119</v>
      </c>
      <c r="EW2799">
        <v>928</v>
      </c>
      <c r="EX2799">
        <v>220718</v>
      </c>
      <c r="EY2799" t="s">
        <v>7504</v>
      </c>
      <c r="EZ2799">
        <v>1</v>
      </c>
      <c r="FC2799">
        <v>51090001</v>
      </c>
      <c r="FD2799" t="s">
        <v>60</v>
      </c>
    </row>
    <row r="2800" spans="1:160" x14ac:dyDescent="0.3">
      <c r="A2800" t="str">
        <f>VLOOKUP(B2800,Table2[],3,FALSE)</f>
        <v>Digital</v>
      </c>
      <c r="B2800" t="str">
        <f>IF(OR(ISNUMBER(FIND("QVC",Z2800)),ISNUMBER(FIND("QVC",AL2800))),"QVC",IF(OR(ISNUMBER(FIND("NCO",H2800)),ISNUMBER(FIND("NCO",Y2800))), "NCO", IF(AL2800="consumer","PMD.com",VLOOKUP(LEFT(H2800,2),Tables!$E$1:$F$11,2,FALSE))))</f>
        <v>PMD.com</v>
      </c>
      <c r="C2800">
        <f t="shared" si="132"/>
        <v>53160001</v>
      </c>
      <c r="D2800">
        <f t="shared" si="133"/>
        <v>1</v>
      </c>
      <c r="E2800" t="str">
        <f t="shared" ca="1" si="131"/>
        <v>shifted orders shipped</v>
      </c>
      <c r="F2800" t="s">
        <v>3539</v>
      </c>
      <c r="G2800" t="s">
        <v>335</v>
      </c>
      <c r="H2800" t="s">
        <v>7498</v>
      </c>
      <c r="I2800" s="6">
        <v>44011.863032407404</v>
      </c>
      <c r="J2800" t="s">
        <v>16</v>
      </c>
      <c r="K2800" s="6">
        <v>44013.404826388891</v>
      </c>
      <c r="M2800" t="s">
        <v>7499</v>
      </c>
      <c r="N2800" t="s">
        <v>7500</v>
      </c>
      <c r="Q2800" t="s">
        <v>1971</v>
      </c>
      <c r="R2800" t="s">
        <v>347</v>
      </c>
      <c r="S2800" t="s">
        <v>7501</v>
      </c>
      <c r="T2800" t="s">
        <v>338</v>
      </c>
      <c r="U2800" t="s">
        <v>530</v>
      </c>
      <c r="W2800" t="s">
        <v>7502</v>
      </c>
      <c r="Z2800" t="s">
        <v>7499</v>
      </c>
      <c r="AA2800" t="s">
        <v>7500</v>
      </c>
      <c r="AD2800" t="s">
        <v>1971</v>
      </c>
      <c r="AE2800" t="s">
        <v>347</v>
      </c>
      <c r="AF2800" t="s">
        <v>7501</v>
      </c>
      <c r="AG2800" t="s">
        <v>338</v>
      </c>
      <c r="AH2800" t="s">
        <v>530</v>
      </c>
      <c r="AJ2800" t="s">
        <v>7502</v>
      </c>
      <c r="AL2800" t="s">
        <v>339</v>
      </c>
      <c r="AM2800">
        <v>1</v>
      </c>
      <c r="AN2800">
        <v>1</v>
      </c>
      <c r="AO2800">
        <v>4322</v>
      </c>
      <c r="AQ2800">
        <v>124007</v>
      </c>
      <c r="AR2800">
        <v>53160001</v>
      </c>
      <c r="AS2800" t="s">
        <v>1895</v>
      </c>
      <c r="AT2800" t="s">
        <v>119</v>
      </c>
      <c r="AW2800" t="s">
        <v>340</v>
      </c>
      <c r="AX2800" t="s">
        <v>340</v>
      </c>
      <c r="AY2800" t="s">
        <v>341</v>
      </c>
      <c r="AZ2800">
        <v>0</v>
      </c>
      <c r="BY2800" t="s">
        <v>342</v>
      </c>
      <c r="EQ2800">
        <v>252959</v>
      </c>
      <c r="ER2800" t="s">
        <v>7503</v>
      </c>
      <c r="EV2800">
        <v>17287119</v>
      </c>
      <c r="EW2800">
        <v>928</v>
      </c>
      <c r="EX2800">
        <v>220718</v>
      </c>
      <c r="EY2800" t="s">
        <v>7504</v>
      </c>
      <c r="EZ2800">
        <v>1</v>
      </c>
      <c r="FC2800">
        <v>53160001</v>
      </c>
      <c r="FD2800" t="s">
        <v>119</v>
      </c>
    </row>
    <row r="2801" spans="1:160" x14ac:dyDescent="0.3">
      <c r="A2801" t="str">
        <f>VLOOKUP(B2801,Table2[],3,FALSE)</f>
        <v>Digital</v>
      </c>
      <c r="B2801" t="str">
        <f>IF(OR(ISNUMBER(FIND("QVC",Z2801)),ISNUMBER(FIND("QVC",AL2801))),"QVC",IF(OR(ISNUMBER(FIND("NCO",H2801)),ISNUMBER(FIND("NCO",Y2801))), "NCO", IF(AL2801="consumer","PMD.com",VLOOKUP(LEFT(H2801,2),Tables!$E$1:$F$11,2,FALSE))))</f>
        <v>PMD.com</v>
      </c>
      <c r="C2801">
        <f t="shared" si="132"/>
        <v>53490001</v>
      </c>
      <c r="D2801">
        <f t="shared" si="133"/>
        <v>1</v>
      </c>
      <c r="E2801" t="str">
        <f t="shared" ca="1" si="131"/>
        <v>shifted orders shipped</v>
      </c>
      <c r="F2801" t="s">
        <v>3539</v>
      </c>
      <c r="G2801" t="s">
        <v>335</v>
      </c>
      <c r="H2801" t="s">
        <v>7498</v>
      </c>
      <c r="I2801" s="6">
        <v>44011.863032407404</v>
      </c>
      <c r="J2801" t="s">
        <v>16</v>
      </c>
      <c r="K2801" s="6">
        <v>44013.404826388891</v>
      </c>
      <c r="M2801" t="s">
        <v>7499</v>
      </c>
      <c r="N2801" t="s">
        <v>7500</v>
      </c>
      <c r="Q2801" t="s">
        <v>1971</v>
      </c>
      <c r="R2801" t="s">
        <v>347</v>
      </c>
      <c r="S2801" t="s">
        <v>7501</v>
      </c>
      <c r="T2801" t="s">
        <v>338</v>
      </c>
      <c r="U2801" t="s">
        <v>530</v>
      </c>
      <c r="W2801" t="s">
        <v>7502</v>
      </c>
      <c r="Z2801" t="s">
        <v>7499</v>
      </c>
      <c r="AA2801" t="s">
        <v>7500</v>
      </c>
      <c r="AD2801" t="s">
        <v>1971</v>
      </c>
      <c r="AE2801" t="s">
        <v>347</v>
      </c>
      <c r="AF2801" t="s">
        <v>7501</v>
      </c>
      <c r="AG2801" t="s">
        <v>338</v>
      </c>
      <c r="AH2801" t="s">
        <v>530</v>
      </c>
      <c r="AJ2801" t="s">
        <v>7502</v>
      </c>
      <c r="AL2801" t="s">
        <v>339</v>
      </c>
      <c r="AM2801">
        <v>1</v>
      </c>
      <c r="AN2801">
        <v>1</v>
      </c>
      <c r="AO2801">
        <v>15533</v>
      </c>
      <c r="AQ2801">
        <v>126899</v>
      </c>
      <c r="AR2801">
        <v>53490001</v>
      </c>
      <c r="AS2801" t="s">
        <v>1709</v>
      </c>
      <c r="AT2801" t="s">
        <v>56</v>
      </c>
      <c r="AW2801" t="s">
        <v>343</v>
      </c>
      <c r="BY2801" t="s">
        <v>342</v>
      </c>
      <c r="EQ2801">
        <v>253176</v>
      </c>
      <c r="ER2801" t="s">
        <v>7503</v>
      </c>
      <c r="EV2801">
        <v>17287119</v>
      </c>
      <c r="EW2801">
        <v>928</v>
      </c>
      <c r="EX2801">
        <v>220718</v>
      </c>
      <c r="EY2801" t="s">
        <v>7504</v>
      </c>
      <c r="EZ2801">
        <v>1</v>
      </c>
      <c r="FC2801">
        <v>53490001</v>
      </c>
      <c r="FD2801" t="s">
        <v>56</v>
      </c>
    </row>
    <row r="2802" spans="1:160" x14ac:dyDescent="0.3">
      <c r="A2802" t="str">
        <f>VLOOKUP(B2802,Table2[],3,FALSE)</f>
        <v>Digital</v>
      </c>
      <c r="B2802" t="str">
        <f>IF(OR(ISNUMBER(FIND("QVC",Z2802)),ISNUMBER(FIND("QVC",AL2802))),"QVC",IF(OR(ISNUMBER(FIND("NCO",H2802)),ISNUMBER(FIND("NCO",Y2802))), "NCO", IF(AL2802="consumer","PMD.com",VLOOKUP(LEFT(H2802,2),Tables!$E$1:$F$11,2,FALSE))))</f>
        <v>PMD.com</v>
      </c>
      <c r="C2802">
        <f t="shared" si="132"/>
        <v>52430001</v>
      </c>
      <c r="D2802">
        <f t="shared" si="133"/>
        <v>1</v>
      </c>
      <c r="E2802" t="str">
        <f t="shared" ca="1" si="131"/>
        <v>shifted orders shipped</v>
      </c>
      <c r="F2802" t="s">
        <v>3539</v>
      </c>
      <c r="G2802" t="s">
        <v>335</v>
      </c>
      <c r="H2802" t="s">
        <v>7498</v>
      </c>
      <c r="I2802" s="6">
        <v>44011.863032407404</v>
      </c>
      <c r="J2802" t="s">
        <v>16</v>
      </c>
      <c r="K2802" s="6">
        <v>44013.404826388891</v>
      </c>
      <c r="M2802" t="s">
        <v>7499</v>
      </c>
      <c r="N2802" t="s">
        <v>7500</v>
      </c>
      <c r="Q2802" t="s">
        <v>1971</v>
      </c>
      <c r="R2802" t="s">
        <v>347</v>
      </c>
      <c r="S2802" t="s">
        <v>7501</v>
      </c>
      <c r="T2802" t="s">
        <v>338</v>
      </c>
      <c r="U2802" t="s">
        <v>530</v>
      </c>
      <c r="W2802" t="s">
        <v>7502</v>
      </c>
      <c r="Z2802" t="s">
        <v>7499</v>
      </c>
      <c r="AA2802" t="s">
        <v>7500</v>
      </c>
      <c r="AD2802" t="s">
        <v>1971</v>
      </c>
      <c r="AE2802" t="s">
        <v>347</v>
      </c>
      <c r="AF2802" t="s">
        <v>7501</v>
      </c>
      <c r="AG2802" t="s">
        <v>338</v>
      </c>
      <c r="AH2802" t="s">
        <v>530</v>
      </c>
      <c r="AJ2802" t="s">
        <v>7502</v>
      </c>
      <c r="AL2802" t="s">
        <v>339</v>
      </c>
      <c r="AM2802">
        <v>1</v>
      </c>
      <c r="AN2802">
        <v>1</v>
      </c>
      <c r="AO2802">
        <v>12063</v>
      </c>
      <c r="AQ2802">
        <v>127155</v>
      </c>
      <c r="AR2802">
        <v>52430001</v>
      </c>
      <c r="AS2802" t="s">
        <v>927</v>
      </c>
      <c r="AT2802" t="s">
        <v>75</v>
      </c>
      <c r="AW2802" t="s">
        <v>340</v>
      </c>
      <c r="AX2802" t="s">
        <v>340</v>
      </c>
      <c r="AY2802" t="s">
        <v>357</v>
      </c>
      <c r="AZ2802" t="s">
        <v>363</v>
      </c>
      <c r="BY2802" t="s">
        <v>342</v>
      </c>
      <c r="EQ2802">
        <v>249990</v>
      </c>
      <c r="ER2802" t="s">
        <v>7503</v>
      </c>
      <c r="EV2802">
        <v>17287119</v>
      </c>
      <c r="EW2802">
        <v>928</v>
      </c>
      <c r="EX2802">
        <v>220718</v>
      </c>
      <c r="EY2802" t="s">
        <v>7504</v>
      </c>
      <c r="EZ2802">
        <v>1</v>
      </c>
      <c r="FC2802">
        <v>95384</v>
      </c>
      <c r="FD2802" t="s">
        <v>3530</v>
      </c>
    </row>
    <row r="2803" spans="1:160" x14ac:dyDescent="0.3">
      <c r="A2803" t="str">
        <f>VLOOKUP(B2803,Table2[],3,FALSE)</f>
        <v>Digital</v>
      </c>
      <c r="B2803" t="str">
        <f>IF(OR(ISNUMBER(FIND("QVC",Z2803)),ISNUMBER(FIND("QVC",AL2803))),"QVC",IF(OR(ISNUMBER(FIND("NCO",H2803)),ISNUMBER(FIND("NCO",Y2803))), "NCO", IF(AL2803="consumer","PMD.com",VLOOKUP(LEFT(H2803,2),Tables!$E$1:$F$11,2,FALSE))))</f>
        <v>PMD.com</v>
      </c>
      <c r="C2803">
        <f t="shared" si="132"/>
        <v>51090030</v>
      </c>
      <c r="D2803">
        <f t="shared" si="133"/>
        <v>1</v>
      </c>
      <c r="E2803" t="str">
        <f t="shared" ca="1" si="131"/>
        <v>shifted orders shipped</v>
      </c>
      <c r="F2803" t="s">
        <v>3539</v>
      </c>
      <c r="G2803" t="s">
        <v>335</v>
      </c>
      <c r="H2803" t="s">
        <v>7498</v>
      </c>
      <c r="I2803" s="6">
        <v>44011.863032407404</v>
      </c>
      <c r="J2803" t="s">
        <v>16</v>
      </c>
      <c r="K2803" s="6">
        <v>44013.404826388891</v>
      </c>
      <c r="M2803" t="s">
        <v>7499</v>
      </c>
      <c r="N2803" t="s">
        <v>7500</v>
      </c>
      <c r="Q2803" t="s">
        <v>1971</v>
      </c>
      <c r="R2803" t="s">
        <v>347</v>
      </c>
      <c r="S2803" t="s">
        <v>7501</v>
      </c>
      <c r="T2803" t="s">
        <v>338</v>
      </c>
      <c r="U2803" t="s">
        <v>530</v>
      </c>
      <c r="W2803" t="s">
        <v>7502</v>
      </c>
      <c r="Z2803" t="s">
        <v>7499</v>
      </c>
      <c r="AA2803" t="s">
        <v>7500</v>
      </c>
      <c r="AD2803" t="s">
        <v>1971</v>
      </c>
      <c r="AE2803" t="s">
        <v>347</v>
      </c>
      <c r="AF2803" t="s">
        <v>7501</v>
      </c>
      <c r="AG2803" t="s">
        <v>338</v>
      </c>
      <c r="AH2803" t="s">
        <v>530</v>
      </c>
      <c r="AJ2803" t="s">
        <v>7502</v>
      </c>
      <c r="AL2803" t="s">
        <v>339</v>
      </c>
      <c r="AM2803">
        <v>1</v>
      </c>
      <c r="AN2803">
        <v>1</v>
      </c>
      <c r="AO2803">
        <v>6688</v>
      </c>
      <c r="AQ2803">
        <v>125960</v>
      </c>
      <c r="AR2803">
        <v>51090030</v>
      </c>
      <c r="AS2803" t="s">
        <v>3043</v>
      </c>
      <c r="AT2803" t="s">
        <v>628</v>
      </c>
      <c r="AW2803" t="s">
        <v>343</v>
      </c>
      <c r="BY2803" t="s">
        <v>342</v>
      </c>
      <c r="BZ2803" t="b">
        <v>0</v>
      </c>
      <c r="EQ2803">
        <v>243047</v>
      </c>
      <c r="ER2803" t="s">
        <v>7503</v>
      </c>
      <c r="EV2803">
        <v>17287119</v>
      </c>
      <c r="EW2803">
        <v>928</v>
      </c>
      <c r="EX2803">
        <v>220718</v>
      </c>
      <c r="EY2803" t="s">
        <v>7504</v>
      </c>
      <c r="EZ2803">
        <v>1</v>
      </c>
      <c r="FC2803">
        <v>95384</v>
      </c>
      <c r="FD2803" t="s">
        <v>3530</v>
      </c>
    </row>
    <row r="2804" spans="1:160" x14ac:dyDescent="0.3">
      <c r="A2804" t="str">
        <f>VLOOKUP(B2804,Table2[],3,FALSE)</f>
        <v>Digital</v>
      </c>
      <c r="B2804" t="str">
        <f>IF(OR(ISNUMBER(FIND("QVC",Z2804)),ISNUMBER(FIND("QVC",AL2804))),"QVC",IF(OR(ISNUMBER(FIND("NCO",H2804)),ISNUMBER(FIND("NCO",Y2804))), "NCO", IF(AL2804="consumer","PMD.com",VLOOKUP(LEFT(H2804,2),Tables!$E$1:$F$11,2,FALSE))))</f>
        <v>PMD.com</v>
      </c>
      <c r="C2804">
        <f t="shared" si="132"/>
        <v>51090030</v>
      </c>
      <c r="D2804">
        <f t="shared" si="133"/>
        <v>1</v>
      </c>
      <c r="E2804" t="str">
        <f t="shared" ca="1" si="131"/>
        <v>shifted orders shipped</v>
      </c>
      <c r="F2804" t="s">
        <v>3539</v>
      </c>
      <c r="G2804" t="s">
        <v>335</v>
      </c>
      <c r="H2804" t="s">
        <v>7505</v>
      </c>
      <c r="I2804" s="6">
        <v>44012.608194444445</v>
      </c>
      <c r="J2804" t="s">
        <v>16</v>
      </c>
      <c r="K2804" s="6">
        <v>44013.405057870368</v>
      </c>
      <c r="M2804" t="s">
        <v>7506</v>
      </c>
      <c r="N2804" t="s">
        <v>7507</v>
      </c>
      <c r="Q2804" t="s">
        <v>3468</v>
      </c>
      <c r="R2804" t="s">
        <v>365</v>
      </c>
      <c r="S2804" t="s">
        <v>7508</v>
      </c>
      <c r="T2804" t="s">
        <v>338</v>
      </c>
      <c r="U2804" t="s">
        <v>530</v>
      </c>
      <c r="W2804" t="s">
        <v>7509</v>
      </c>
      <c r="Z2804" t="s">
        <v>7506</v>
      </c>
      <c r="AA2804" t="s">
        <v>7507</v>
      </c>
      <c r="AD2804" t="s">
        <v>3468</v>
      </c>
      <c r="AE2804" t="s">
        <v>365</v>
      </c>
      <c r="AF2804" t="s">
        <v>7508</v>
      </c>
      <c r="AG2804" t="s">
        <v>338</v>
      </c>
      <c r="AH2804" t="s">
        <v>530</v>
      </c>
      <c r="AJ2804" t="s">
        <v>7509</v>
      </c>
      <c r="AL2804" t="s">
        <v>339</v>
      </c>
      <c r="AM2804">
        <v>1</v>
      </c>
      <c r="AN2804">
        <v>1</v>
      </c>
      <c r="AO2804">
        <v>6688</v>
      </c>
      <c r="AQ2804">
        <v>125960</v>
      </c>
      <c r="AR2804">
        <v>51090030</v>
      </c>
      <c r="AS2804" t="s">
        <v>3043</v>
      </c>
      <c r="AT2804" t="s">
        <v>628</v>
      </c>
      <c r="AW2804" t="s">
        <v>343</v>
      </c>
      <c r="BY2804" t="s">
        <v>342</v>
      </c>
      <c r="BZ2804" t="b">
        <v>0</v>
      </c>
      <c r="EQ2804">
        <v>243047</v>
      </c>
      <c r="ER2804" t="s">
        <v>7510</v>
      </c>
      <c r="EV2804">
        <v>17287712</v>
      </c>
      <c r="EW2804">
        <v>928</v>
      </c>
      <c r="EX2804">
        <v>221010</v>
      </c>
      <c r="EY2804" t="s">
        <v>7511</v>
      </c>
      <c r="EZ2804">
        <v>1</v>
      </c>
      <c r="FC2804">
        <v>95384</v>
      </c>
      <c r="FD2804" t="s">
        <v>3530</v>
      </c>
    </row>
    <row r="2805" spans="1:160" x14ac:dyDescent="0.3">
      <c r="A2805" t="str">
        <f>VLOOKUP(B2805,Table2[],3,FALSE)</f>
        <v>Digital</v>
      </c>
      <c r="B2805" t="str">
        <f>IF(OR(ISNUMBER(FIND("QVC",Z2805)),ISNUMBER(FIND("QVC",AL2805))),"QVC",IF(OR(ISNUMBER(FIND("NCO",H2805)),ISNUMBER(FIND("NCO",Y2805))), "NCO", IF(AL2805="consumer","PMD.com",VLOOKUP(LEFT(H2805,2),Tables!$E$1:$F$11,2,FALSE))))</f>
        <v>PMD.com</v>
      </c>
      <c r="C2805">
        <f t="shared" si="132"/>
        <v>52430001</v>
      </c>
      <c r="D2805">
        <f t="shared" si="133"/>
        <v>1</v>
      </c>
      <c r="E2805" t="str">
        <f t="shared" ca="1" si="131"/>
        <v>shifted orders shipped</v>
      </c>
      <c r="F2805" t="s">
        <v>3539</v>
      </c>
      <c r="G2805" t="s">
        <v>335</v>
      </c>
      <c r="H2805" t="s">
        <v>7505</v>
      </c>
      <c r="I2805" s="6">
        <v>44012.608194444445</v>
      </c>
      <c r="J2805" t="s">
        <v>16</v>
      </c>
      <c r="K2805" s="6">
        <v>44013.405057870368</v>
      </c>
      <c r="M2805" t="s">
        <v>7506</v>
      </c>
      <c r="N2805" t="s">
        <v>7507</v>
      </c>
      <c r="Q2805" t="s">
        <v>3468</v>
      </c>
      <c r="R2805" t="s">
        <v>365</v>
      </c>
      <c r="S2805" t="s">
        <v>7508</v>
      </c>
      <c r="T2805" t="s">
        <v>338</v>
      </c>
      <c r="U2805" t="s">
        <v>530</v>
      </c>
      <c r="W2805" t="s">
        <v>7509</v>
      </c>
      <c r="Z2805" t="s">
        <v>7506</v>
      </c>
      <c r="AA2805" t="s">
        <v>7507</v>
      </c>
      <c r="AD2805" t="s">
        <v>3468</v>
      </c>
      <c r="AE2805" t="s">
        <v>365</v>
      </c>
      <c r="AF2805" t="s">
        <v>7508</v>
      </c>
      <c r="AG2805" t="s">
        <v>338</v>
      </c>
      <c r="AH2805" t="s">
        <v>530</v>
      </c>
      <c r="AJ2805" t="s">
        <v>7509</v>
      </c>
      <c r="AL2805" t="s">
        <v>339</v>
      </c>
      <c r="AM2805">
        <v>1</v>
      </c>
      <c r="AN2805">
        <v>1</v>
      </c>
      <c r="AO2805">
        <v>12063</v>
      </c>
      <c r="AQ2805">
        <v>127155</v>
      </c>
      <c r="AR2805">
        <v>52430001</v>
      </c>
      <c r="AS2805" t="s">
        <v>927</v>
      </c>
      <c r="AT2805" t="s">
        <v>75</v>
      </c>
      <c r="AW2805" t="s">
        <v>340</v>
      </c>
      <c r="AX2805" t="s">
        <v>340</v>
      </c>
      <c r="AY2805" t="s">
        <v>357</v>
      </c>
      <c r="AZ2805" t="s">
        <v>363</v>
      </c>
      <c r="BY2805" t="s">
        <v>342</v>
      </c>
      <c r="EQ2805">
        <v>249990</v>
      </c>
      <c r="ER2805" t="s">
        <v>7510</v>
      </c>
      <c r="EV2805">
        <v>17287712</v>
      </c>
      <c r="EW2805">
        <v>928</v>
      </c>
      <c r="EX2805">
        <v>221010</v>
      </c>
      <c r="EY2805" t="s">
        <v>7511</v>
      </c>
      <c r="EZ2805">
        <v>1</v>
      </c>
      <c r="FC2805">
        <v>95384</v>
      </c>
      <c r="FD2805" t="s">
        <v>3530</v>
      </c>
    </row>
    <row r="2806" spans="1:160" x14ac:dyDescent="0.3">
      <c r="A2806" t="str">
        <f>VLOOKUP(B2806,Table2[],3,FALSE)</f>
        <v>Digital</v>
      </c>
      <c r="B2806" t="str">
        <f>IF(OR(ISNUMBER(FIND("QVC",Z2806)),ISNUMBER(FIND("QVC",AL2806))),"QVC",IF(OR(ISNUMBER(FIND("NCO",H2806)),ISNUMBER(FIND("NCO",Y2806))), "NCO", IF(AL2806="consumer","PMD.com",VLOOKUP(LEFT(H2806,2),Tables!$E$1:$F$11,2,FALSE))))</f>
        <v>PMD.com</v>
      </c>
      <c r="C2806">
        <f t="shared" si="132"/>
        <v>53920001</v>
      </c>
      <c r="D2806">
        <f t="shared" si="133"/>
        <v>1</v>
      </c>
      <c r="E2806" t="str">
        <f t="shared" ca="1" si="131"/>
        <v>shifted orders shipped</v>
      </c>
      <c r="F2806" t="s">
        <v>3539</v>
      </c>
      <c r="G2806" t="s">
        <v>335</v>
      </c>
      <c r="H2806" t="s">
        <v>7505</v>
      </c>
      <c r="I2806" s="6">
        <v>44012.608194444445</v>
      </c>
      <c r="J2806" t="s">
        <v>16</v>
      </c>
      <c r="K2806" s="6">
        <v>44013.405057870368</v>
      </c>
      <c r="M2806" t="s">
        <v>7506</v>
      </c>
      <c r="N2806" t="s">
        <v>7507</v>
      </c>
      <c r="Q2806" t="s">
        <v>3468</v>
      </c>
      <c r="R2806" t="s">
        <v>365</v>
      </c>
      <c r="S2806" t="s">
        <v>7508</v>
      </c>
      <c r="T2806" t="s">
        <v>338</v>
      </c>
      <c r="U2806" t="s">
        <v>530</v>
      </c>
      <c r="W2806" t="s">
        <v>7509</v>
      </c>
      <c r="Z2806" t="s">
        <v>7506</v>
      </c>
      <c r="AA2806" t="s">
        <v>7507</v>
      </c>
      <c r="AD2806" t="s">
        <v>3468</v>
      </c>
      <c r="AE2806" t="s">
        <v>365</v>
      </c>
      <c r="AF2806" t="s">
        <v>7508</v>
      </c>
      <c r="AG2806" t="s">
        <v>338</v>
      </c>
      <c r="AH2806" t="s">
        <v>530</v>
      </c>
      <c r="AJ2806" t="s">
        <v>7509</v>
      </c>
      <c r="AL2806" t="s">
        <v>339</v>
      </c>
      <c r="AM2806">
        <v>1</v>
      </c>
      <c r="AN2806">
        <v>1</v>
      </c>
      <c r="AO2806">
        <v>14899</v>
      </c>
      <c r="AQ2806">
        <v>124468</v>
      </c>
      <c r="AR2806">
        <v>53920001</v>
      </c>
      <c r="AS2806">
        <v>9000000</v>
      </c>
      <c r="AT2806" t="s">
        <v>40</v>
      </c>
      <c r="AW2806" t="s">
        <v>343</v>
      </c>
      <c r="BY2806" t="s">
        <v>342</v>
      </c>
      <c r="EQ2806">
        <v>243396</v>
      </c>
      <c r="ER2806" t="s">
        <v>7510</v>
      </c>
      <c r="EV2806">
        <v>17287712</v>
      </c>
      <c r="EW2806">
        <v>928</v>
      </c>
      <c r="EX2806">
        <v>221010</v>
      </c>
      <c r="EY2806" t="s">
        <v>7511</v>
      </c>
      <c r="EZ2806">
        <v>1</v>
      </c>
      <c r="FC2806">
        <v>95384</v>
      </c>
      <c r="FD2806" t="s">
        <v>3530</v>
      </c>
    </row>
    <row r="2807" spans="1:160" x14ac:dyDescent="0.3">
      <c r="A2807" t="str">
        <f>VLOOKUP(B2807,Table2[],3,FALSE)</f>
        <v>Digital</v>
      </c>
      <c r="B2807" t="str">
        <f>IF(OR(ISNUMBER(FIND("QVC",Z2807)),ISNUMBER(FIND("QVC",AL2807))),"QVC",IF(OR(ISNUMBER(FIND("NCO",H2807)),ISNUMBER(FIND("NCO",Y2807))), "NCO", IF(AL2807="consumer","PMD.com",VLOOKUP(LEFT(H2807,2),Tables!$E$1:$F$11,2,FALSE))))</f>
        <v>PMD.com</v>
      </c>
      <c r="C2807">
        <f t="shared" si="132"/>
        <v>55090001</v>
      </c>
      <c r="D2807">
        <f t="shared" si="133"/>
        <v>2</v>
      </c>
      <c r="E2807" t="str">
        <f t="shared" ca="1" si="131"/>
        <v>shifted orders shipped</v>
      </c>
      <c r="F2807" t="s">
        <v>3539</v>
      </c>
      <c r="G2807" t="s">
        <v>335</v>
      </c>
      <c r="H2807" t="s">
        <v>7505</v>
      </c>
      <c r="I2807" s="6">
        <v>44012.608194444445</v>
      </c>
      <c r="J2807" t="s">
        <v>16</v>
      </c>
      <c r="K2807" s="6">
        <v>44013.405057870368</v>
      </c>
      <c r="M2807" t="s">
        <v>7506</v>
      </c>
      <c r="N2807" t="s">
        <v>7507</v>
      </c>
      <c r="Q2807" t="s">
        <v>3468</v>
      </c>
      <c r="R2807" t="s">
        <v>365</v>
      </c>
      <c r="S2807" t="s">
        <v>7508</v>
      </c>
      <c r="T2807" t="s">
        <v>338</v>
      </c>
      <c r="U2807" t="s">
        <v>530</v>
      </c>
      <c r="W2807" t="s">
        <v>7509</v>
      </c>
      <c r="Z2807" t="s">
        <v>7506</v>
      </c>
      <c r="AA2807" t="s">
        <v>7507</v>
      </c>
      <c r="AD2807" t="s">
        <v>3468</v>
      </c>
      <c r="AE2807" t="s">
        <v>365</v>
      </c>
      <c r="AF2807" t="s">
        <v>7508</v>
      </c>
      <c r="AG2807" t="s">
        <v>338</v>
      </c>
      <c r="AH2807" t="s">
        <v>530</v>
      </c>
      <c r="AJ2807" t="s">
        <v>7509</v>
      </c>
      <c r="AL2807" t="s">
        <v>339</v>
      </c>
      <c r="AM2807">
        <v>2</v>
      </c>
      <c r="AN2807">
        <v>2</v>
      </c>
      <c r="AO2807">
        <v>5013</v>
      </c>
      <c r="AQ2807">
        <v>124478</v>
      </c>
      <c r="AR2807">
        <v>55090001</v>
      </c>
      <c r="AS2807" t="s">
        <v>995</v>
      </c>
      <c r="AT2807" t="s">
        <v>165</v>
      </c>
      <c r="AW2807" t="s">
        <v>340</v>
      </c>
      <c r="AX2807" t="s">
        <v>340</v>
      </c>
      <c r="AY2807" t="s">
        <v>382</v>
      </c>
      <c r="AZ2807">
        <v>0</v>
      </c>
      <c r="BY2807" t="s">
        <v>342</v>
      </c>
      <c r="EQ2807">
        <v>251219</v>
      </c>
      <c r="ER2807" t="s">
        <v>7510</v>
      </c>
      <c r="EV2807">
        <v>17287712</v>
      </c>
      <c r="EW2807">
        <v>928</v>
      </c>
      <c r="EX2807">
        <v>221010</v>
      </c>
      <c r="EY2807" t="s">
        <v>7511</v>
      </c>
      <c r="EZ2807">
        <v>1</v>
      </c>
      <c r="FC2807">
        <v>55090001</v>
      </c>
      <c r="FD2807" t="s">
        <v>165</v>
      </c>
    </row>
    <row r="2808" spans="1:160" x14ac:dyDescent="0.3">
      <c r="A2808" t="str">
        <f>VLOOKUP(B2808,Table2[],3,FALSE)</f>
        <v>Digital</v>
      </c>
      <c r="B2808" t="str">
        <f>IF(OR(ISNUMBER(FIND("QVC",Z2808)),ISNUMBER(FIND("QVC",AL2808))),"QVC",IF(OR(ISNUMBER(FIND("NCO",H2808)),ISNUMBER(FIND("NCO",Y2808))), "NCO", IF(AL2808="consumer","PMD.com",VLOOKUP(LEFT(H2808,2),Tables!$E$1:$F$11,2,FALSE))))</f>
        <v>PMD.com</v>
      </c>
      <c r="C2808">
        <f t="shared" si="132"/>
        <v>5341030</v>
      </c>
      <c r="D2808">
        <f t="shared" si="133"/>
        <v>1</v>
      </c>
      <c r="E2808" t="str">
        <f t="shared" ca="1" si="131"/>
        <v>shifted orders shipped</v>
      </c>
      <c r="F2808" t="s">
        <v>3539</v>
      </c>
      <c r="G2808" t="s">
        <v>335</v>
      </c>
      <c r="H2808" t="s">
        <v>7512</v>
      </c>
      <c r="I2808" s="6">
        <v>44012.368425925924</v>
      </c>
      <c r="J2808" t="s">
        <v>16</v>
      </c>
      <c r="K2808" s="6">
        <v>44013.405081018522</v>
      </c>
      <c r="M2808" t="s">
        <v>7513</v>
      </c>
      <c r="N2808" t="s">
        <v>7514</v>
      </c>
      <c r="Q2808" t="s">
        <v>7515</v>
      </c>
      <c r="R2808" t="s">
        <v>368</v>
      </c>
      <c r="S2808" t="s">
        <v>7516</v>
      </c>
      <c r="T2808" t="s">
        <v>338</v>
      </c>
      <c r="U2808" t="s">
        <v>530</v>
      </c>
      <c r="W2808" t="s">
        <v>7517</v>
      </c>
      <c r="Z2808" t="s">
        <v>7513</v>
      </c>
      <c r="AA2808" t="s">
        <v>7514</v>
      </c>
      <c r="AD2808" t="s">
        <v>7515</v>
      </c>
      <c r="AE2808" t="s">
        <v>368</v>
      </c>
      <c r="AF2808" t="s">
        <v>7516</v>
      </c>
      <c r="AG2808" t="s">
        <v>338</v>
      </c>
      <c r="AH2808" t="s">
        <v>530</v>
      </c>
      <c r="AJ2808" t="s">
        <v>7517</v>
      </c>
      <c r="AL2808" t="s">
        <v>339</v>
      </c>
      <c r="AM2808">
        <v>1</v>
      </c>
      <c r="AN2808">
        <v>1</v>
      </c>
      <c r="AO2808">
        <v>12859</v>
      </c>
      <c r="AQ2808">
        <v>124642</v>
      </c>
      <c r="AR2808">
        <v>5341030</v>
      </c>
      <c r="AS2808" t="s">
        <v>925</v>
      </c>
      <c r="AT2808" t="s">
        <v>926</v>
      </c>
      <c r="AW2808" t="s">
        <v>366</v>
      </c>
      <c r="AX2808" t="s">
        <v>366</v>
      </c>
      <c r="AY2808" t="s">
        <v>345</v>
      </c>
      <c r="AZ2808" t="s">
        <v>346</v>
      </c>
      <c r="BY2808" t="s">
        <v>342</v>
      </c>
      <c r="EQ2808">
        <v>243275</v>
      </c>
      <c r="ER2808" t="s">
        <v>7518</v>
      </c>
      <c r="EV2808">
        <v>17287284</v>
      </c>
      <c r="EW2808">
        <v>928</v>
      </c>
      <c r="EX2808">
        <v>220879</v>
      </c>
      <c r="EY2808" t="s">
        <v>7519</v>
      </c>
      <c r="EZ2808">
        <v>1</v>
      </c>
      <c r="FC2808">
        <v>95385</v>
      </c>
      <c r="FD2808" t="s">
        <v>3531</v>
      </c>
    </row>
    <row r="2809" spans="1:160" x14ac:dyDescent="0.3">
      <c r="A2809" t="str">
        <f>VLOOKUP(B2809,Table2[],3,FALSE)</f>
        <v>Digital</v>
      </c>
      <c r="B2809" t="str">
        <f>IF(OR(ISNUMBER(FIND("QVC",Z2809)),ISNUMBER(FIND("QVC",AL2809))),"QVC",IF(OR(ISNUMBER(FIND("NCO",H2809)),ISNUMBER(FIND("NCO",Y2809))), "NCO", IF(AL2809="consumer","PMD.com",VLOOKUP(LEFT(H2809,2),Tables!$E$1:$F$11,2,FALSE))))</f>
        <v>PMD.com</v>
      </c>
      <c r="C2809">
        <f t="shared" si="132"/>
        <v>53600001</v>
      </c>
      <c r="D2809">
        <f t="shared" si="133"/>
        <v>1</v>
      </c>
      <c r="E2809" t="str">
        <f t="shared" ca="1" si="131"/>
        <v>shifted orders shipped</v>
      </c>
      <c r="F2809" t="s">
        <v>3539</v>
      </c>
      <c r="G2809" t="s">
        <v>335</v>
      </c>
      <c r="H2809" t="s">
        <v>7512</v>
      </c>
      <c r="I2809" s="6">
        <v>44012.368425925924</v>
      </c>
      <c r="J2809" t="s">
        <v>16</v>
      </c>
      <c r="K2809" s="6">
        <v>44013.405081018522</v>
      </c>
      <c r="M2809" t="s">
        <v>7513</v>
      </c>
      <c r="N2809" t="s">
        <v>7514</v>
      </c>
      <c r="Q2809" t="s">
        <v>7515</v>
      </c>
      <c r="R2809" t="s">
        <v>368</v>
      </c>
      <c r="S2809" t="s">
        <v>7516</v>
      </c>
      <c r="T2809" t="s">
        <v>338</v>
      </c>
      <c r="U2809" t="s">
        <v>530</v>
      </c>
      <c r="W2809" t="s">
        <v>7517</v>
      </c>
      <c r="Z2809" t="s">
        <v>7513</v>
      </c>
      <c r="AA2809" t="s">
        <v>7514</v>
      </c>
      <c r="AD2809" t="s">
        <v>7515</v>
      </c>
      <c r="AE2809" t="s">
        <v>368</v>
      </c>
      <c r="AF2809" t="s">
        <v>7516</v>
      </c>
      <c r="AG2809" t="s">
        <v>338</v>
      </c>
      <c r="AH2809" t="s">
        <v>530</v>
      </c>
      <c r="AJ2809" t="s">
        <v>7517</v>
      </c>
      <c r="AL2809" t="s">
        <v>339</v>
      </c>
      <c r="AM2809">
        <v>1</v>
      </c>
      <c r="AN2809">
        <v>1</v>
      </c>
      <c r="AO2809">
        <v>10451</v>
      </c>
      <c r="AQ2809">
        <v>124445</v>
      </c>
      <c r="AR2809">
        <v>53600001</v>
      </c>
      <c r="AS2809" t="s">
        <v>131</v>
      </c>
      <c r="AT2809" t="s">
        <v>32</v>
      </c>
      <c r="AW2809" t="s">
        <v>343</v>
      </c>
      <c r="BY2809" t="s">
        <v>342</v>
      </c>
      <c r="EQ2809">
        <v>243541</v>
      </c>
      <c r="ER2809" t="s">
        <v>7518</v>
      </c>
      <c r="EV2809">
        <v>17287284</v>
      </c>
      <c r="EW2809">
        <v>928</v>
      </c>
      <c r="EX2809">
        <v>220879</v>
      </c>
      <c r="EY2809" t="s">
        <v>7519</v>
      </c>
      <c r="EZ2809">
        <v>1</v>
      </c>
      <c r="FC2809">
        <v>53600001</v>
      </c>
      <c r="FD2809" t="s">
        <v>32</v>
      </c>
    </row>
    <row r="2810" spans="1:160" x14ac:dyDescent="0.3">
      <c r="A2810" t="str">
        <f>VLOOKUP(B2810,Table2[],3,FALSE)</f>
        <v>Digital</v>
      </c>
      <c r="B2810" t="str">
        <f>IF(OR(ISNUMBER(FIND("QVC",Z2810)),ISNUMBER(FIND("QVC",AL2810))),"QVC",IF(OR(ISNUMBER(FIND("NCO",H2810)),ISNUMBER(FIND("NCO",Y2810))), "NCO", IF(AL2810="consumer","PMD.com",VLOOKUP(LEFT(H2810,2),Tables!$E$1:$F$11,2,FALSE))))</f>
        <v>PMD.com</v>
      </c>
      <c r="C2810">
        <f t="shared" si="132"/>
        <v>53920001</v>
      </c>
      <c r="D2810">
        <f t="shared" si="133"/>
        <v>1</v>
      </c>
      <c r="E2810" t="str">
        <f t="shared" ca="1" si="131"/>
        <v>shifted orders shipped</v>
      </c>
      <c r="F2810" t="s">
        <v>3539</v>
      </c>
      <c r="G2810" t="s">
        <v>335</v>
      </c>
      <c r="H2810" t="s">
        <v>7512</v>
      </c>
      <c r="I2810" s="6">
        <v>44012.368425925924</v>
      </c>
      <c r="J2810" t="s">
        <v>16</v>
      </c>
      <c r="K2810" s="6">
        <v>44013.405081018522</v>
      </c>
      <c r="M2810" t="s">
        <v>7513</v>
      </c>
      <c r="N2810" t="s">
        <v>7514</v>
      </c>
      <c r="Q2810" t="s">
        <v>7515</v>
      </c>
      <c r="R2810" t="s">
        <v>368</v>
      </c>
      <c r="S2810" t="s">
        <v>7516</v>
      </c>
      <c r="T2810" t="s">
        <v>338</v>
      </c>
      <c r="U2810" t="s">
        <v>530</v>
      </c>
      <c r="W2810" t="s">
        <v>7517</v>
      </c>
      <c r="Z2810" t="s">
        <v>7513</v>
      </c>
      <c r="AA2810" t="s">
        <v>7514</v>
      </c>
      <c r="AD2810" t="s">
        <v>7515</v>
      </c>
      <c r="AE2810" t="s">
        <v>368</v>
      </c>
      <c r="AF2810" t="s">
        <v>7516</v>
      </c>
      <c r="AG2810" t="s">
        <v>338</v>
      </c>
      <c r="AH2810" t="s">
        <v>530</v>
      </c>
      <c r="AJ2810" t="s">
        <v>7517</v>
      </c>
      <c r="AL2810" t="s">
        <v>339</v>
      </c>
      <c r="AM2810">
        <v>1</v>
      </c>
      <c r="AN2810">
        <v>1</v>
      </c>
      <c r="AO2810">
        <v>14899</v>
      </c>
      <c r="AQ2810">
        <v>124468</v>
      </c>
      <c r="AR2810">
        <v>53920001</v>
      </c>
      <c r="AS2810">
        <v>9000000</v>
      </c>
      <c r="AT2810" t="s">
        <v>40</v>
      </c>
      <c r="AW2810" t="s">
        <v>343</v>
      </c>
      <c r="BY2810" t="s">
        <v>342</v>
      </c>
      <c r="EQ2810">
        <v>243396</v>
      </c>
      <c r="ER2810" t="s">
        <v>7518</v>
      </c>
      <c r="EV2810">
        <v>17287284</v>
      </c>
      <c r="EW2810">
        <v>928</v>
      </c>
      <c r="EX2810">
        <v>220879</v>
      </c>
      <c r="EY2810" t="s">
        <v>7519</v>
      </c>
      <c r="EZ2810">
        <v>1</v>
      </c>
      <c r="FC2810">
        <v>95385</v>
      </c>
      <c r="FD2810" t="s">
        <v>3531</v>
      </c>
    </row>
    <row r="2811" spans="1:160" x14ac:dyDescent="0.3">
      <c r="A2811" t="str">
        <f>VLOOKUP(B2811,Table2[],3,FALSE)</f>
        <v>Digital</v>
      </c>
      <c r="B2811" t="str">
        <f>IF(OR(ISNUMBER(FIND("QVC",Z2811)),ISNUMBER(FIND("QVC",AL2811))),"QVC",IF(OR(ISNUMBER(FIND("NCO",H2811)),ISNUMBER(FIND("NCO",Y2811))), "NCO", IF(AL2811="consumer","PMD.com",VLOOKUP(LEFT(H2811,2),Tables!$E$1:$F$11,2,FALSE))))</f>
        <v>PMD.com</v>
      </c>
      <c r="C2811">
        <f t="shared" si="132"/>
        <v>55340001</v>
      </c>
      <c r="D2811">
        <f t="shared" si="133"/>
        <v>1</v>
      </c>
      <c r="E2811" t="str">
        <f t="shared" ca="1" si="131"/>
        <v>shifted orders shipped</v>
      </c>
      <c r="F2811" t="s">
        <v>3539</v>
      </c>
      <c r="G2811" t="s">
        <v>335</v>
      </c>
      <c r="H2811" t="s">
        <v>7512</v>
      </c>
      <c r="I2811" s="6">
        <v>44012.368425925924</v>
      </c>
      <c r="J2811" t="s">
        <v>16</v>
      </c>
      <c r="K2811" s="6">
        <v>44013.405081018522</v>
      </c>
      <c r="M2811" t="s">
        <v>7513</v>
      </c>
      <c r="N2811" t="s">
        <v>7514</v>
      </c>
      <c r="Q2811" t="s">
        <v>7515</v>
      </c>
      <c r="R2811" t="s">
        <v>368</v>
      </c>
      <c r="S2811" t="s">
        <v>7516</v>
      </c>
      <c r="T2811" t="s">
        <v>338</v>
      </c>
      <c r="U2811" t="s">
        <v>530</v>
      </c>
      <c r="W2811" t="s">
        <v>7517</v>
      </c>
      <c r="Z2811" t="s">
        <v>7513</v>
      </c>
      <c r="AA2811" t="s">
        <v>7514</v>
      </c>
      <c r="AD2811" t="s">
        <v>7515</v>
      </c>
      <c r="AE2811" t="s">
        <v>368</v>
      </c>
      <c r="AF2811" t="s">
        <v>7516</v>
      </c>
      <c r="AG2811" t="s">
        <v>338</v>
      </c>
      <c r="AH2811" t="s">
        <v>530</v>
      </c>
      <c r="AJ2811" t="s">
        <v>7517</v>
      </c>
      <c r="AL2811" t="s">
        <v>339</v>
      </c>
      <c r="AM2811">
        <v>1</v>
      </c>
      <c r="AN2811">
        <v>1</v>
      </c>
      <c r="AO2811">
        <v>8241</v>
      </c>
      <c r="AQ2811">
        <v>124480</v>
      </c>
      <c r="AR2811">
        <v>55340001</v>
      </c>
      <c r="AS2811" t="s">
        <v>1955</v>
      </c>
      <c r="AT2811" t="s">
        <v>71</v>
      </c>
      <c r="AW2811" t="s">
        <v>343</v>
      </c>
      <c r="BY2811" t="s">
        <v>342</v>
      </c>
      <c r="EQ2811">
        <v>249139</v>
      </c>
      <c r="ER2811" t="s">
        <v>7518</v>
      </c>
      <c r="EV2811">
        <v>17287284</v>
      </c>
      <c r="EW2811">
        <v>928</v>
      </c>
      <c r="EX2811">
        <v>220879</v>
      </c>
      <c r="EY2811" t="s">
        <v>7519</v>
      </c>
      <c r="EZ2811">
        <v>1</v>
      </c>
      <c r="FC2811">
        <v>55340001</v>
      </c>
      <c r="FD2811" t="s">
        <v>71</v>
      </c>
    </row>
    <row r="2812" spans="1:160" x14ac:dyDescent="0.3">
      <c r="A2812" t="str">
        <f>VLOOKUP(B2812,Table2[],3,FALSE)</f>
        <v>Digital</v>
      </c>
      <c r="B2812" t="str">
        <f>IF(OR(ISNUMBER(FIND("QVC",Z2812)),ISNUMBER(FIND("QVC",AL2812))),"QVC",IF(OR(ISNUMBER(FIND("NCO",H2812)),ISNUMBER(FIND("NCO",Y2812))), "NCO", IF(AL2812="consumer","PMD.com",VLOOKUP(LEFT(H2812,2),Tables!$E$1:$F$11,2,FALSE))))</f>
        <v>PMD.com</v>
      </c>
      <c r="C2812">
        <f t="shared" si="132"/>
        <v>51090001</v>
      </c>
      <c r="D2812">
        <f t="shared" si="133"/>
        <v>1</v>
      </c>
      <c r="E2812" t="str">
        <f t="shared" ca="1" si="131"/>
        <v>shifted orders shipped</v>
      </c>
      <c r="F2812" t="s">
        <v>3539</v>
      </c>
      <c r="G2812" t="s">
        <v>335</v>
      </c>
      <c r="H2812" t="s">
        <v>2450</v>
      </c>
      <c r="I2812" s="6">
        <v>44008.503310185188</v>
      </c>
      <c r="J2812" t="s">
        <v>16</v>
      </c>
      <c r="K2812" s="6">
        <v>44013.405081018522</v>
      </c>
      <c r="M2812" t="s">
        <v>7520</v>
      </c>
      <c r="N2812" t="s">
        <v>1666</v>
      </c>
      <c r="O2812" t="s">
        <v>1213</v>
      </c>
      <c r="Q2812" t="s">
        <v>503</v>
      </c>
      <c r="R2812" t="s">
        <v>389</v>
      </c>
      <c r="S2812">
        <v>10463</v>
      </c>
      <c r="T2812" t="s">
        <v>338</v>
      </c>
      <c r="U2812" t="s">
        <v>530</v>
      </c>
      <c r="W2812" t="s">
        <v>7521</v>
      </c>
      <c r="Z2812" t="s">
        <v>7520</v>
      </c>
      <c r="AA2812" t="s">
        <v>1666</v>
      </c>
      <c r="AB2812" t="s">
        <v>1213</v>
      </c>
      <c r="AD2812" t="s">
        <v>503</v>
      </c>
      <c r="AE2812" t="s">
        <v>389</v>
      </c>
      <c r="AF2812">
        <v>10463</v>
      </c>
      <c r="AG2812" t="s">
        <v>338</v>
      </c>
      <c r="AH2812" t="s">
        <v>530</v>
      </c>
      <c r="AJ2812" t="s">
        <v>7521</v>
      </c>
      <c r="AL2812" t="s">
        <v>339</v>
      </c>
      <c r="AM2812">
        <v>1</v>
      </c>
      <c r="AN2812">
        <v>1</v>
      </c>
      <c r="AO2812">
        <v>4885</v>
      </c>
      <c r="AQ2812">
        <v>124202</v>
      </c>
      <c r="AR2812">
        <v>51090001</v>
      </c>
      <c r="AS2812" t="s">
        <v>1986</v>
      </c>
      <c r="AT2812" t="s">
        <v>60</v>
      </c>
      <c r="AW2812" t="s">
        <v>340</v>
      </c>
      <c r="AX2812" t="s">
        <v>340</v>
      </c>
      <c r="AY2812" t="s">
        <v>357</v>
      </c>
      <c r="AZ2812" t="s">
        <v>361</v>
      </c>
      <c r="BY2812" t="s">
        <v>342</v>
      </c>
      <c r="EQ2812">
        <v>250831</v>
      </c>
      <c r="ER2812" t="s">
        <v>2451</v>
      </c>
      <c r="EV2812">
        <v>17284422</v>
      </c>
      <c r="EW2812">
        <v>928</v>
      </c>
      <c r="EX2812">
        <v>218920</v>
      </c>
      <c r="EY2812" t="s">
        <v>7522</v>
      </c>
      <c r="EZ2812">
        <v>1</v>
      </c>
      <c r="FC2812">
        <v>95292</v>
      </c>
      <c r="FD2812" t="s">
        <v>511</v>
      </c>
    </row>
    <row r="2813" spans="1:160" x14ac:dyDescent="0.3">
      <c r="A2813" t="str">
        <f>VLOOKUP(B2813,Table2[],3,FALSE)</f>
        <v>Digital</v>
      </c>
      <c r="B2813" t="str">
        <f>IF(OR(ISNUMBER(FIND("QVC",Z2813)),ISNUMBER(FIND("QVC",AL2813))),"QVC",IF(OR(ISNUMBER(FIND("NCO",H2813)),ISNUMBER(FIND("NCO",Y2813))), "NCO", IF(AL2813="consumer","PMD.com",VLOOKUP(LEFT(H2813,2),Tables!$E$1:$F$11,2,FALSE))))</f>
        <v>PMD.com</v>
      </c>
      <c r="C2813">
        <f t="shared" si="132"/>
        <v>52430001</v>
      </c>
      <c r="D2813">
        <f t="shared" si="133"/>
        <v>1</v>
      </c>
      <c r="E2813" t="str">
        <f t="shared" ca="1" si="131"/>
        <v>shifted orders shipped</v>
      </c>
      <c r="F2813" t="s">
        <v>3539</v>
      </c>
      <c r="G2813" t="s">
        <v>335</v>
      </c>
      <c r="H2813" t="s">
        <v>2450</v>
      </c>
      <c r="I2813" s="6">
        <v>44008.503310185188</v>
      </c>
      <c r="J2813" t="s">
        <v>16</v>
      </c>
      <c r="K2813" s="6">
        <v>44013.405081018522</v>
      </c>
      <c r="M2813" t="s">
        <v>7520</v>
      </c>
      <c r="N2813" t="s">
        <v>1666</v>
      </c>
      <c r="O2813" t="s">
        <v>1213</v>
      </c>
      <c r="Q2813" t="s">
        <v>503</v>
      </c>
      <c r="R2813" t="s">
        <v>389</v>
      </c>
      <c r="S2813">
        <v>10463</v>
      </c>
      <c r="T2813" t="s">
        <v>338</v>
      </c>
      <c r="U2813" t="s">
        <v>530</v>
      </c>
      <c r="W2813" t="s">
        <v>7521</v>
      </c>
      <c r="Z2813" t="s">
        <v>7520</v>
      </c>
      <c r="AA2813" t="s">
        <v>1666</v>
      </c>
      <c r="AB2813" t="s">
        <v>1213</v>
      </c>
      <c r="AD2813" t="s">
        <v>503</v>
      </c>
      <c r="AE2813" t="s">
        <v>389</v>
      </c>
      <c r="AF2813">
        <v>10463</v>
      </c>
      <c r="AG2813" t="s">
        <v>338</v>
      </c>
      <c r="AH2813" t="s">
        <v>530</v>
      </c>
      <c r="AJ2813" t="s">
        <v>7521</v>
      </c>
      <c r="AL2813" t="s">
        <v>339</v>
      </c>
      <c r="AM2813">
        <v>1</v>
      </c>
      <c r="AN2813">
        <v>1</v>
      </c>
      <c r="AO2813">
        <v>12063</v>
      </c>
      <c r="AQ2813">
        <v>127155</v>
      </c>
      <c r="AR2813">
        <v>52430001</v>
      </c>
      <c r="AS2813" t="s">
        <v>927</v>
      </c>
      <c r="AT2813" t="s">
        <v>75</v>
      </c>
      <c r="AW2813" t="s">
        <v>340</v>
      </c>
      <c r="AX2813" t="s">
        <v>340</v>
      </c>
      <c r="AY2813" t="s">
        <v>357</v>
      </c>
      <c r="AZ2813" t="s">
        <v>363</v>
      </c>
      <c r="BY2813" t="s">
        <v>342</v>
      </c>
      <c r="EQ2813">
        <v>249990</v>
      </c>
      <c r="ER2813" t="s">
        <v>2451</v>
      </c>
      <c r="EV2813">
        <v>17284422</v>
      </c>
      <c r="EW2813">
        <v>928</v>
      </c>
      <c r="EX2813">
        <v>218920</v>
      </c>
      <c r="EY2813" t="s">
        <v>7522</v>
      </c>
      <c r="EZ2813">
        <v>1</v>
      </c>
      <c r="FC2813">
        <v>95292</v>
      </c>
      <c r="FD2813" t="s">
        <v>511</v>
      </c>
    </row>
    <row r="2814" spans="1:160" x14ac:dyDescent="0.3">
      <c r="A2814" t="str">
        <f>VLOOKUP(B2814,Table2[],3,FALSE)</f>
        <v>Digital</v>
      </c>
      <c r="B2814" t="str">
        <f>IF(OR(ISNUMBER(FIND("QVC",Z2814)),ISNUMBER(FIND("QVC",AL2814))),"QVC",IF(OR(ISNUMBER(FIND("NCO",H2814)),ISNUMBER(FIND("NCO",Y2814))), "NCO", IF(AL2814="consumer","PMD.com",VLOOKUP(LEFT(H2814,2),Tables!$E$1:$F$11,2,FALSE))))</f>
        <v>PMD.com</v>
      </c>
      <c r="C2814">
        <f t="shared" si="132"/>
        <v>52430001</v>
      </c>
      <c r="D2814">
        <f t="shared" si="133"/>
        <v>1</v>
      </c>
      <c r="E2814" t="str">
        <f t="shared" ca="1" si="131"/>
        <v>shifted orders shipped</v>
      </c>
      <c r="F2814" t="s">
        <v>3539</v>
      </c>
      <c r="G2814" t="s">
        <v>335</v>
      </c>
      <c r="H2814" t="s">
        <v>7512</v>
      </c>
      <c r="I2814" s="6">
        <v>44012.368425925924</v>
      </c>
      <c r="J2814" t="s">
        <v>16</v>
      </c>
      <c r="K2814" s="6">
        <v>44013.405081018522</v>
      </c>
      <c r="M2814" t="s">
        <v>7513</v>
      </c>
      <c r="N2814" t="s">
        <v>7514</v>
      </c>
      <c r="Q2814" t="s">
        <v>7515</v>
      </c>
      <c r="R2814" t="s">
        <v>368</v>
      </c>
      <c r="S2814" t="s">
        <v>7516</v>
      </c>
      <c r="T2814" t="s">
        <v>338</v>
      </c>
      <c r="U2814" t="s">
        <v>530</v>
      </c>
      <c r="W2814" t="s">
        <v>7517</v>
      </c>
      <c r="Z2814" t="s">
        <v>7513</v>
      </c>
      <c r="AA2814" t="s">
        <v>7514</v>
      </c>
      <c r="AD2814" t="s">
        <v>7515</v>
      </c>
      <c r="AE2814" t="s">
        <v>368</v>
      </c>
      <c r="AF2814" t="s">
        <v>7516</v>
      </c>
      <c r="AG2814" t="s">
        <v>338</v>
      </c>
      <c r="AH2814" t="s">
        <v>530</v>
      </c>
      <c r="AJ2814" t="s">
        <v>7517</v>
      </c>
      <c r="AL2814" t="s">
        <v>339</v>
      </c>
      <c r="AM2814">
        <v>1</v>
      </c>
      <c r="AN2814">
        <v>1</v>
      </c>
      <c r="AO2814">
        <v>12063</v>
      </c>
      <c r="AQ2814">
        <v>127155</v>
      </c>
      <c r="AR2814">
        <v>52430001</v>
      </c>
      <c r="AS2814" t="s">
        <v>927</v>
      </c>
      <c r="AT2814" t="s">
        <v>75</v>
      </c>
      <c r="AW2814" t="s">
        <v>340</v>
      </c>
      <c r="AX2814" t="s">
        <v>340</v>
      </c>
      <c r="AY2814" t="s">
        <v>357</v>
      </c>
      <c r="AZ2814" t="s">
        <v>363</v>
      </c>
      <c r="BY2814" t="s">
        <v>342</v>
      </c>
      <c r="EQ2814">
        <v>249990</v>
      </c>
      <c r="ER2814" t="s">
        <v>7518</v>
      </c>
      <c r="EV2814">
        <v>17287284</v>
      </c>
      <c r="EW2814">
        <v>928</v>
      </c>
      <c r="EX2814">
        <v>220879</v>
      </c>
      <c r="EY2814" t="s">
        <v>7519</v>
      </c>
      <c r="EZ2814">
        <v>1</v>
      </c>
      <c r="FC2814">
        <v>95385</v>
      </c>
      <c r="FD2814" t="s">
        <v>3531</v>
      </c>
    </row>
    <row r="2815" spans="1:160" x14ac:dyDescent="0.3">
      <c r="A2815" t="str">
        <f>VLOOKUP(B2815,Table2[],3,FALSE)</f>
        <v>Digital</v>
      </c>
      <c r="B2815" t="str">
        <f>IF(OR(ISNUMBER(FIND("QVC",Z2815)),ISNUMBER(FIND("QVC",AL2815))),"QVC",IF(OR(ISNUMBER(FIND("NCO",H2815)),ISNUMBER(FIND("NCO",Y2815))), "NCO", IF(AL2815="consumer","PMD.com",VLOOKUP(LEFT(H2815,2),Tables!$E$1:$F$11,2,FALSE))))</f>
        <v>PMD.com</v>
      </c>
      <c r="C2815">
        <f t="shared" si="132"/>
        <v>5341</v>
      </c>
      <c r="D2815">
        <f t="shared" si="133"/>
        <v>1</v>
      </c>
      <c r="E2815" t="str">
        <f t="shared" ca="1" si="131"/>
        <v>shifted orders shipped</v>
      </c>
      <c r="F2815" t="s">
        <v>3539</v>
      </c>
      <c r="G2815" t="s">
        <v>335</v>
      </c>
      <c r="H2815" t="s">
        <v>2450</v>
      </c>
      <c r="I2815" s="6">
        <v>44008.503310185188</v>
      </c>
      <c r="J2815" t="s">
        <v>16</v>
      </c>
      <c r="K2815" s="6">
        <v>44013.405081018522</v>
      </c>
      <c r="M2815" t="s">
        <v>7520</v>
      </c>
      <c r="N2815" t="s">
        <v>1666</v>
      </c>
      <c r="O2815" t="s">
        <v>1213</v>
      </c>
      <c r="Q2815" t="s">
        <v>503</v>
      </c>
      <c r="R2815" t="s">
        <v>389</v>
      </c>
      <c r="S2815">
        <v>10463</v>
      </c>
      <c r="T2815" t="s">
        <v>338</v>
      </c>
      <c r="U2815" t="s">
        <v>530</v>
      </c>
      <c r="W2815" t="s">
        <v>7521</v>
      </c>
      <c r="Z2815" t="s">
        <v>7520</v>
      </c>
      <c r="AA2815" t="s">
        <v>1666</v>
      </c>
      <c r="AB2815" t="s">
        <v>1213</v>
      </c>
      <c r="AD2815" t="s">
        <v>503</v>
      </c>
      <c r="AE2815" t="s">
        <v>389</v>
      </c>
      <c r="AF2815">
        <v>10463</v>
      </c>
      <c r="AG2815" t="s">
        <v>338</v>
      </c>
      <c r="AH2815" t="s">
        <v>530</v>
      </c>
      <c r="AJ2815" t="s">
        <v>7521</v>
      </c>
      <c r="AL2815" t="s">
        <v>339</v>
      </c>
      <c r="AM2815">
        <v>1</v>
      </c>
      <c r="AN2815">
        <v>1</v>
      </c>
      <c r="AO2815">
        <v>15156</v>
      </c>
      <c r="AQ2815">
        <v>124187</v>
      </c>
      <c r="AR2815">
        <v>5341</v>
      </c>
      <c r="AS2815" t="s">
        <v>831</v>
      </c>
      <c r="AT2815" t="s">
        <v>82</v>
      </c>
      <c r="AW2815" t="s">
        <v>340</v>
      </c>
      <c r="AX2815" t="s">
        <v>340</v>
      </c>
      <c r="AY2815" t="s">
        <v>345</v>
      </c>
      <c r="AZ2815" t="s">
        <v>346</v>
      </c>
      <c r="BY2815" t="s">
        <v>342</v>
      </c>
      <c r="EQ2815">
        <v>244247</v>
      </c>
      <c r="ER2815" t="s">
        <v>2451</v>
      </c>
      <c r="EV2815">
        <v>17284422</v>
      </c>
      <c r="EW2815">
        <v>928</v>
      </c>
      <c r="EX2815">
        <v>218920</v>
      </c>
      <c r="EY2815" t="s">
        <v>7522</v>
      </c>
      <c r="EZ2815">
        <v>1</v>
      </c>
      <c r="FC2815">
        <v>95292</v>
      </c>
      <c r="FD2815" t="s">
        <v>511</v>
      </c>
    </row>
    <row r="2816" spans="1:160" x14ac:dyDescent="0.3">
      <c r="A2816" t="str">
        <f>VLOOKUP(B2816,Table2[],3,FALSE)</f>
        <v>Digital</v>
      </c>
      <c r="B2816" t="str">
        <f>IF(OR(ISNUMBER(FIND("QVC",Z2816)),ISNUMBER(FIND("QVC",AL2816))),"QVC",IF(OR(ISNUMBER(FIND("NCO",H2816)),ISNUMBER(FIND("NCO",Y2816))), "NCO", IF(AL2816="consumer","PMD.com",VLOOKUP(LEFT(H2816,2),Tables!$E$1:$F$11,2,FALSE))))</f>
        <v>PMD.com</v>
      </c>
      <c r="C2816">
        <f t="shared" si="132"/>
        <v>51090061</v>
      </c>
      <c r="D2816">
        <f t="shared" si="133"/>
        <v>1</v>
      </c>
      <c r="E2816" t="str">
        <f t="shared" ca="1" si="131"/>
        <v>shifted orders shipped</v>
      </c>
      <c r="F2816" t="s">
        <v>3539</v>
      </c>
      <c r="G2816" t="s">
        <v>335</v>
      </c>
      <c r="H2816" t="s">
        <v>7512</v>
      </c>
      <c r="I2816" s="6">
        <v>44012.368425925924</v>
      </c>
      <c r="J2816" t="s">
        <v>16</v>
      </c>
      <c r="K2816" s="6">
        <v>44013.405081018522</v>
      </c>
      <c r="M2816" t="s">
        <v>7513</v>
      </c>
      <c r="N2816" t="s">
        <v>7514</v>
      </c>
      <c r="Q2816" t="s">
        <v>7515</v>
      </c>
      <c r="R2816" t="s">
        <v>368</v>
      </c>
      <c r="S2816" t="s">
        <v>7516</v>
      </c>
      <c r="T2816" t="s">
        <v>338</v>
      </c>
      <c r="U2816" t="s">
        <v>530</v>
      </c>
      <c r="W2816" t="s">
        <v>7517</v>
      </c>
      <c r="Z2816" t="s">
        <v>7513</v>
      </c>
      <c r="AA2816" t="s">
        <v>7514</v>
      </c>
      <c r="AD2816" t="s">
        <v>7515</v>
      </c>
      <c r="AE2816" t="s">
        <v>368</v>
      </c>
      <c r="AF2816" t="s">
        <v>7516</v>
      </c>
      <c r="AG2816" t="s">
        <v>338</v>
      </c>
      <c r="AH2816" t="s">
        <v>530</v>
      </c>
      <c r="AJ2816" t="s">
        <v>7517</v>
      </c>
      <c r="AL2816" t="s">
        <v>339</v>
      </c>
      <c r="AM2816">
        <v>1</v>
      </c>
      <c r="AN2816">
        <v>1</v>
      </c>
      <c r="AO2816">
        <v>8078</v>
      </c>
      <c r="AQ2816">
        <v>124010</v>
      </c>
      <c r="AR2816">
        <v>51090061</v>
      </c>
      <c r="AS2816" t="s">
        <v>2688</v>
      </c>
      <c r="AT2816" t="s">
        <v>122</v>
      </c>
      <c r="AW2816" t="s">
        <v>340</v>
      </c>
      <c r="AX2816" t="s">
        <v>340</v>
      </c>
      <c r="AY2816" t="s">
        <v>357</v>
      </c>
      <c r="AZ2816" t="s">
        <v>363</v>
      </c>
      <c r="BY2816" t="s">
        <v>342</v>
      </c>
      <c r="EQ2816">
        <v>252774</v>
      </c>
      <c r="ER2816" t="s">
        <v>7518</v>
      </c>
      <c r="EV2816">
        <v>17287284</v>
      </c>
      <c r="EW2816">
        <v>928</v>
      </c>
      <c r="EX2816">
        <v>220879</v>
      </c>
      <c r="EY2816" t="s">
        <v>7519</v>
      </c>
      <c r="EZ2816">
        <v>1</v>
      </c>
      <c r="FC2816">
        <v>51090061</v>
      </c>
      <c r="FD2816" t="s">
        <v>122</v>
      </c>
    </row>
    <row r="2817" spans="1:160" x14ac:dyDescent="0.3">
      <c r="A2817" t="str">
        <f>VLOOKUP(B2817,Table2[],3,FALSE)</f>
        <v>Digital</v>
      </c>
      <c r="B2817" t="str">
        <f>IF(OR(ISNUMBER(FIND("QVC",Z2817)),ISNUMBER(FIND("QVC",AL2817))),"QVC",IF(OR(ISNUMBER(FIND("NCO",H2817)),ISNUMBER(FIND("NCO",Y2817))), "NCO", IF(AL2817="consumer","PMD.com",VLOOKUP(LEFT(H2817,2),Tables!$E$1:$F$11,2,FALSE))))</f>
        <v>PMD.com</v>
      </c>
      <c r="C2817">
        <f t="shared" si="132"/>
        <v>51070001</v>
      </c>
      <c r="D2817">
        <f t="shared" si="133"/>
        <v>1</v>
      </c>
      <c r="E2817" t="str">
        <f t="shared" ca="1" si="131"/>
        <v>shifted orders shipped</v>
      </c>
      <c r="F2817" t="s">
        <v>3539</v>
      </c>
      <c r="G2817" t="s">
        <v>335</v>
      </c>
      <c r="H2817" t="s">
        <v>2450</v>
      </c>
      <c r="I2817" s="6">
        <v>44008.503310185188</v>
      </c>
      <c r="J2817" t="s">
        <v>16</v>
      </c>
      <c r="K2817" s="6">
        <v>44013.405081018522</v>
      </c>
      <c r="M2817" t="s">
        <v>7520</v>
      </c>
      <c r="N2817" t="s">
        <v>1666</v>
      </c>
      <c r="O2817" t="s">
        <v>1213</v>
      </c>
      <c r="Q2817" t="s">
        <v>503</v>
      </c>
      <c r="R2817" t="s">
        <v>389</v>
      </c>
      <c r="S2817">
        <v>10463</v>
      </c>
      <c r="T2817" t="s">
        <v>338</v>
      </c>
      <c r="U2817" t="s">
        <v>530</v>
      </c>
      <c r="W2817" t="s">
        <v>7521</v>
      </c>
      <c r="Z2817" t="s">
        <v>7520</v>
      </c>
      <c r="AA2817" t="s">
        <v>1666</v>
      </c>
      <c r="AB2817" t="s">
        <v>1213</v>
      </c>
      <c r="AD2817" t="s">
        <v>503</v>
      </c>
      <c r="AE2817" t="s">
        <v>389</v>
      </c>
      <c r="AF2817">
        <v>10463</v>
      </c>
      <c r="AG2817" t="s">
        <v>338</v>
      </c>
      <c r="AH2817" t="s">
        <v>530</v>
      </c>
      <c r="AJ2817" t="s">
        <v>7521</v>
      </c>
      <c r="AL2817" t="s">
        <v>339</v>
      </c>
      <c r="AM2817">
        <v>1</v>
      </c>
      <c r="AN2817">
        <v>1</v>
      </c>
      <c r="AO2817">
        <v>10147</v>
      </c>
      <c r="AQ2817">
        <v>124429</v>
      </c>
      <c r="AR2817">
        <v>51070001</v>
      </c>
      <c r="AS2817" t="s">
        <v>1886</v>
      </c>
      <c r="AT2817" t="s">
        <v>45</v>
      </c>
      <c r="AW2817" t="s">
        <v>343</v>
      </c>
      <c r="BY2817" t="s">
        <v>342</v>
      </c>
      <c r="EQ2817">
        <v>251956</v>
      </c>
      <c r="ER2817" t="s">
        <v>2451</v>
      </c>
      <c r="EV2817">
        <v>17284422</v>
      </c>
      <c r="EW2817">
        <v>928</v>
      </c>
      <c r="EX2817">
        <v>218920</v>
      </c>
      <c r="EY2817" t="s">
        <v>7522</v>
      </c>
      <c r="EZ2817">
        <v>1</v>
      </c>
      <c r="FC2817">
        <v>51070001</v>
      </c>
      <c r="FD2817" t="s">
        <v>45</v>
      </c>
    </row>
    <row r="2818" spans="1:160" x14ac:dyDescent="0.3">
      <c r="A2818" t="str">
        <f>VLOOKUP(B2818,Table2[],3,FALSE)</f>
        <v>Digital</v>
      </c>
      <c r="B2818" t="str">
        <f>IF(OR(ISNUMBER(FIND("QVC",Z2818)),ISNUMBER(FIND("QVC",AL2818))),"QVC",IF(OR(ISNUMBER(FIND("NCO",H2818)),ISNUMBER(FIND("NCO",Y2818))), "NCO", IF(AL2818="consumer","PMD.com",VLOOKUP(LEFT(H2818,2),Tables!$E$1:$F$11,2,FALSE))))</f>
        <v>PMD.com</v>
      </c>
      <c r="C2818">
        <f t="shared" si="132"/>
        <v>51090030</v>
      </c>
      <c r="D2818">
        <f t="shared" si="133"/>
        <v>1</v>
      </c>
      <c r="E2818" t="str">
        <f t="shared" ca="1" si="131"/>
        <v>shifted orders shipped</v>
      </c>
      <c r="F2818" t="s">
        <v>3539</v>
      </c>
      <c r="G2818" t="s">
        <v>335</v>
      </c>
      <c r="H2818" t="s">
        <v>7512</v>
      </c>
      <c r="I2818" s="6">
        <v>44012.368425925924</v>
      </c>
      <c r="J2818" t="s">
        <v>16</v>
      </c>
      <c r="K2818" s="6">
        <v>44013.405081018522</v>
      </c>
      <c r="M2818" t="s">
        <v>7513</v>
      </c>
      <c r="N2818" t="s">
        <v>7514</v>
      </c>
      <c r="Q2818" t="s">
        <v>7515</v>
      </c>
      <c r="R2818" t="s">
        <v>368</v>
      </c>
      <c r="S2818" t="s">
        <v>7516</v>
      </c>
      <c r="T2818" t="s">
        <v>338</v>
      </c>
      <c r="U2818" t="s">
        <v>530</v>
      </c>
      <c r="W2818" t="s">
        <v>7517</v>
      </c>
      <c r="Z2818" t="s">
        <v>7513</v>
      </c>
      <c r="AA2818" t="s">
        <v>7514</v>
      </c>
      <c r="AD2818" t="s">
        <v>7515</v>
      </c>
      <c r="AE2818" t="s">
        <v>368</v>
      </c>
      <c r="AF2818" t="s">
        <v>7516</v>
      </c>
      <c r="AG2818" t="s">
        <v>338</v>
      </c>
      <c r="AH2818" t="s">
        <v>530</v>
      </c>
      <c r="AJ2818" t="s">
        <v>7517</v>
      </c>
      <c r="AL2818" t="s">
        <v>339</v>
      </c>
      <c r="AM2818">
        <v>1</v>
      </c>
      <c r="AN2818">
        <v>1</v>
      </c>
      <c r="AO2818">
        <v>6688</v>
      </c>
      <c r="AQ2818">
        <v>125960</v>
      </c>
      <c r="AR2818">
        <v>51090030</v>
      </c>
      <c r="AS2818" t="s">
        <v>3043</v>
      </c>
      <c r="AT2818" t="s">
        <v>628</v>
      </c>
      <c r="AW2818" t="s">
        <v>343</v>
      </c>
      <c r="BY2818" t="s">
        <v>342</v>
      </c>
      <c r="BZ2818" t="b">
        <v>0</v>
      </c>
      <c r="EQ2818">
        <v>243047</v>
      </c>
      <c r="ER2818" t="s">
        <v>7518</v>
      </c>
      <c r="EV2818">
        <v>17287284</v>
      </c>
      <c r="EW2818">
        <v>928</v>
      </c>
      <c r="EX2818">
        <v>220879</v>
      </c>
      <c r="EY2818" t="s">
        <v>7519</v>
      </c>
      <c r="EZ2818">
        <v>1</v>
      </c>
      <c r="FC2818">
        <v>95385</v>
      </c>
      <c r="FD2818" t="s">
        <v>3531</v>
      </c>
    </row>
    <row r="2819" spans="1:160" x14ac:dyDescent="0.3">
      <c r="A2819" t="str">
        <f>VLOOKUP(B2819,Table2[],3,FALSE)</f>
        <v>Digital</v>
      </c>
      <c r="B2819" t="str">
        <f>IF(OR(ISNUMBER(FIND("QVC",Z2819)),ISNUMBER(FIND("QVC",AL2819))),"QVC",IF(OR(ISNUMBER(FIND("NCO",H2819)),ISNUMBER(FIND("NCO",Y2819))), "NCO", IF(AL2819="consumer","PMD.com",VLOOKUP(LEFT(H2819,2),Tables!$E$1:$F$11,2,FALSE))))</f>
        <v>PMD.com</v>
      </c>
      <c r="C2819">
        <f t="shared" si="132"/>
        <v>51090030</v>
      </c>
      <c r="D2819">
        <f t="shared" si="133"/>
        <v>1</v>
      </c>
      <c r="E2819" t="str">
        <f t="shared" ref="E2819:E2882" ca="1" si="134">IF(MONTH(TODAY())-MONTH(I2819)&gt;0,"shifted orders shipped","MTD orders shipped")</f>
        <v>shifted orders shipped</v>
      </c>
      <c r="F2819" t="s">
        <v>3539</v>
      </c>
      <c r="G2819" t="s">
        <v>335</v>
      </c>
      <c r="H2819" t="s">
        <v>7523</v>
      </c>
      <c r="I2819" s="6">
        <v>44012.780486111114</v>
      </c>
      <c r="J2819" t="s">
        <v>16</v>
      </c>
      <c r="K2819" s="6">
        <v>44013.405335648145</v>
      </c>
      <c r="M2819" t="s">
        <v>4925</v>
      </c>
      <c r="N2819" t="s">
        <v>4926</v>
      </c>
      <c r="Q2819" t="s">
        <v>478</v>
      </c>
      <c r="R2819" t="s">
        <v>365</v>
      </c>
      <c r="S2819" t="s">
        <v>4927</v>
      </c>
      <c r="T2819" t="s">
        <v>338</v>
      </c>
      <c r="U2819" t="s">
        <v>530</v>
      </c>
      <c r="W2819" t="s">
        <v>7524</v>
      </c>
      <c r="Z2819" t="s">
        <v>4925</v>
      </c>
      <c r="AA2819" t="s">
        <v>4926</v>
      </c>
      <c r="AD2819" t="s">
        <v>478</v>
      </c>
      <c r="AE2819" t="s">
        <v>365</v>
      </c>
      <c r="AF2819" t="s">
        <v>4927</v>
      </c>
      <c r="AG2819" t="s">
        <v>338</v>
      </c>
      <c r="AH2819" t="s">
        <v>530</v>
      </c>
      <c r="AJ2819" t="s">
        <v>7524</v>
      </c>
      <c r="AL2819" t="s">
        <v>339</v>
      </c>
      <c r="AM2819">
        <v>1</v>
      </c>
      <c r="AN2819">
        <v>1</v>
      </c>
      <c r="AO2819">
        <v>6688</v>
      </c>
      <c r="AQ2819">
        <v>125960</v>
      </c>
      <c r="AR2819">
        <v>51090030</v>
      </c>
      <c r="AS2819" t="s">
        <v>3043</v>
      </c>
      <c r="AT2819" t="s">
        <v>628</v>
      </c>
      <c r="AW2819" t="s">
        <v>343</v>
      </c>
      <c r="BY2819" t="s">
        <v>342</v>
      </c>
      <c r="BZ2819" t="b">
        <v>0</v>
      </c>
      <c r="EQ2819">
        <v>243047</v>
      </c>
      <c r="ER2819" t="s">
        <v>7525</v>
      </c>
      <c r="EV2819">
        <v>17287791</v>
      </c>
      <c r="EW2819">
        <v>928</v>
      </c>
      <c r="EX2819">
        <v>221089</v>
      </c>
      <c r="EY2819" t="s">
        <v>7526</v>
      </c>
      <c r="EZ2819">
        <v>1</v>
      </c>
      <c r="FC2819">
        <v>95385</v>
      </c>
      <c r="FD2819" t="s">
        <v>3531</v>
      </c>
    </row>
    <row r="2820" spans="1:160" x14ac:dyDescent="0.3">
      <c r="A2820" t="str">
        <f>VLOOKUP(B2820,Table2[],3,FALSE)</f>
        <v>Digital</v>
      </c>
      <c r="B2820" t="str">
        <f>IF(OR(ISNUMBER(FIND("QVC",Z2820)),ISNUMBER(FIND("QVC",AL2820))),"QVC",IF(OR(ISNUMBER(FIND("NCO",H2820)),ISNUMBER(FIND("NCO",Y2820))), "NCO", IF(AL2820="consumer","PMD.com",VLOOKUP(LEFT(H2820,2),Tables!$E$1:$F$11,2,FALSE))))</f>
        <v>PMD.com</v>
      </c>
      <c r="C2820">
        <f t="shared" si="132"/>
        <v>52430001</v>
      </c>
      <c r="D2820">
        <f t="shared" si="133"/>
        <v>1</v>
      </c>
      <c r="E2820" t="str">
        <f t="shared" ca="1" si="134"/>
        <v>shifted orders shipped</v>
      </c>
      <c r="F2820" t="s">
        <v>3539</v>
      </c>
      <c r="G2820" t="s">
        <v>335</v>
      </c>
      <c r="H2820" t="s">
        <v>7523</v>
      </c>
      <c r="I2820" s="6">
        <v>44012.780486111114</v>
      </c>
      <c r="J2820" t="s">
        <v>16</v>
      </c>
      <c r="K2820" s="6">
        <v>44013.405335648145</v>
      </c>
      <c r="M2820" t="s">
        <v>4925</v>
      </c>
      <c r="N2820" t="s">
        <v>4926</v>
      </c>
      <c r="Q2820" t="s">
        <v>478</v>
      </c>
      <c r="R2820" t="s">
        <v>365</v>
      </c>
      <c r="S2820" t="s">
        <v>4927</v>
      </c>
      <c r="T2820" t="s">
        <v>338</v>
      </c>
      <c r="U2820" t="s">
        <v>530</v>
      </c>
      <c r="W2820" t="s">
        <v>7524</v>
      </c>
      <c r="Z2820" t="s">
        <v>4925</v>
      </c>
      <c r="AA2820" t="s">
        <v>4926</v>
      </c>
      <c r="AD2820" t="s">
        <v>478</v>
      </c>
      <c r="AE2820" t="s">
        <v>365</v>
      </c>
      <c r="AF2820" t="s">
        <v>4927</v>
      </c>
      <c r="AG2820" t="s">
        <v>338</v>
      </c>
      <c r="AH2820" t="s">
        <v>530</v>
      </c>
      <c r="AJ2820" t="s">
        <v>7524</v>
      </c>
      <c r="AL2820" t="s">
        <v>339</v>
      </c>
      <c r="AM2820">
        <v>1</v>
      </c>
      <c r="AN2820">
        <v>1</v>
      </c>
      <c r="AO2820">
        <v>12063</v>
      </c>
      <c r="AQ2820">
        <v>127155</v>
      </c>
      <c r="AR2820">
        <v>52430001</v>
      </c>
      <c r="AS2820" t="s">
        <v>927</v>
      </c>
      <c r="AT2820" t="s">
        <v>75</v>
      </c>
      <c r="AW2820" t="s">
        <v>340</v>
      </c>
      <c r="AX2820" t="s">
        <v>340</v>
      </c>
      <c r="AY2820" t="s">
        <v>357</v>
      </c>
      <c r="AZ2820" t="s">
        <v>363</v>
      </c>
      <c r="BY2820" t="s">
        <v>342</v>
      </c>
      <c r="EQ2820">
        <v>249990</v>
      </c>
      <c r="ER2820" t="s">
        <v>7525</v>
      </c>
      <c r="EV2820">
        <v>17287791</v>
      </c>
      <c r="EW2820">
        <v>928</v>
      </c>
      <c r="EX2820">
        <v>221089</v>
      </c>
      <c r="EY2820" t="s">
        <v>7526</v>
      </c>
      <c r="EZ2820">
        <v>1</v>
      </c>
      <c r="FC2820">
        <v>95385</v>
      </c>
      <c r="FD2820" t="s">
        <v>3531</v>
      </c>
    </row>
    <row r="2821" spans="1:160" x14ac:dyDescent="0.3">
      <c r="A2821" t="str">
        <f>VLOOKUP(B2821,Table2[],3,FALSE)</f>
        <v>Digital</v>
      </c>
      <c r="B2821" t="str">
        <f>IF(OR(ISNUMBER(FIND("QVC",Z2821)),ISNUMBER(FIND("QVC",AL2821))),"QVC",IF(OR(ISNUMBER(FIND("NCO",H2821)),ISNUMBER(FIND("NCO",Y2821))), "NCO", IF(AL2821="consumer","PMD.com",VLOOKUP(LEFT(H2821,2),Tables!$E$1:$F$11,2,FALSE))))</f>
        <v>PMD.com</v>
      </c>
      <c r="C2821">
        <f t="shared" si="132"/>
        <v>53920001</v>
      </c>
      <c r="D2821">
        <f t="shared" si="133"/>
        <v>1</v>
      </c>
      <c r="E2821" t="str">
        <f t="shared" ca="1" si="134"/>
        <v>shifted orders shipped</v>
      </c>
      <c r="F2821" t="s">
        <v>3539</v>
      </c>
      <c r="G2821" t="s">
        <v>335</v>
      </c>
      <c r="H2821" t="s">
        <v>7523</v>
      </c>
      <c r="I2821" s="6">
        <v>44012.780486111114</v>
      </c>
      <c r="J2821" t="s">
        <v>16</v>
      </c>
      <c r="K2821" s="6">
        <v>44013.405335648145</v>
      </c>
      <c r="M2821" t="s">
        <v>4925</v>
      </c>
      <c r="N2821" t="s">
        <v>4926</v>
      </c>
      <c r="Q2821" t="s">
        <v>478</v>
      </c>
      <c r="R2821" t="s">
        <v>365</v>
      </c>
      <c r="S2821" t="s">
        <v>4927</v>
      </c>
      <c r="T2821" t="s">
        <v>338</v>
      </c>
      <c r="U2821" t="s">
        <v>530</v>
      </c>
      <c r="W2821" t="s">
        <v>7524</v>
      </c>
      <c r="Z2821" t="s">
        <v>4925</v>
      </c>
      <c r="AA2821" t="s">
        <v>4926</v>
      </c>
      <c r="AD2821" t="s">
        <v>478</v>
      </c>
      <c r="AE2821" t="s">
        <v>365</v>
      </c>
      <c r="AF2821" t="s">
        <v>4927</v>
      </c>
      <c r="AG2821" t="s">
        <v>338</v>
      </c>
      <c r="AH2821" t="s">
        <v>530</v>
      </c>
      <c r="AJ2821" t="s">
        <v>7524</v>
      </c>
      <c r="AL2821" t="s">
        <v>339</v>
      </c>
      <c r="AM2821">
        <v>1</v>
      </c>
      <c r="AN2821">
        <v>1</v>
      </c>
      <c r="AO2821">
        <v>14899</v>
      </c>
      <c r="AQ2821">
        <v>124468</v>
      </c>
      <c r="AR2821">
        <v>53920001</v>
      </c>
      <c r="AS2821">
        <v>9000000</v>
      </c>
      <c r="AT2821" t="s">
        <v>40</v>
      </c>
      <c r="AW2821" t="s">
        <v>343</v>
      </c>
      <c r="BY2821" t="s">
        <v>342</v>
      </c>
      <c r="EQ2821">
        <v>243396</v>
      </c>
      <c r="ER2821" t="s">
        <v>7525</v>
      </c>
      <c r="EV2821">
        <v>17287791</v>
      </c>
      <c r="EW2821">
        <v>928</v>
      </c>
      <c r="EX2821">
        <v>221089</v>
      </c>
      <c r="EY2821" t="s">
        <v>7526</v>
      </c>
      <c r="EZ2821">
        <v>1</v>
      </c>
      <c r="FC2821">
        <v>95385</v>
      </c>
      <c r="FD2821" t="s">
        <v>3531</v>
      </c>
    </row>
    <row r="2822" spans="1:160" x14ac:dyDescent="0.3">
      <c r="A2822" t="str">
        <f>VLOOKUP(B2822,Table2[],3,FALSE)</f>
        <v>Digital</v>
      </c>
      <c r="B2822" t="str">
        <f>IF(OR(ISNUMBER(FIND("QVC",Z2822)),ISNUMBER(FIND("QVC",AL2822))),"QVC",IF(OR(ISNUMBER(FIND("NCO",H2822)),ISNUMBER(FIND("NCO",Y2822))), "NCO", IF(AL2822="consumer","PMD.com",VLOOKUP(LEFT(H2822,2),Tables!$E$1:$F$11,2,FALSE))))</f>
        <v>PMD.com</v>
      </c>
      <c r="C2822">
        <f t="shared" si="132"/>
        <v>5354</v>
      </c>
      <c r="D2822">
        <f t="shared" si="133"/>
        <v>2</v>
      </c>
      <c r="E2822" t="str">
        <f t="shared" ca="1" si="134"/>
        <v>shifted orders shipped</v>
      </c>
      <c r="F2822" t="s">
        <v>3539</v>
      </c>
      <c r="G2822" t="s">
        <v>335</v>
      </c>
      <c r="H2822" t="s">
        <v>7523</v>
      </c>
      <c r="I2822" s="6">
        <v>44012.780486111114</v>
      </c>
      <c r="J2822" t="s">
        <v>16</v>
      </c>
      <c r="K2822" s="6">
        <v>44013.405335648145</v>
      </c>
      <c r="M2822" t="s">
        <v>4925</v>
      </c>
      <c r="N2822" t="s">
        <v>4926</v>
      </c>
      <c r="Q2822" t="s">
        <v>478</v>
      </c>
      <c r="R2822" t="s">
        <v>365</v>
      </c>
      <c r="S2822" t="s">
        <v>4927</v>
      </c>
      <c r="T2822" t="s">
        <v>338</v>
      </c>
      <c r="U2822" t="s">
        <v>530</v>
      </c>
      <c r="W2822" t="s">
        <v>7524</v>
      </c>
      <c r="Z2822" t="s">
        <v>4925</v>
      </c>
      <c r="AA2822" t="s">
        <v>4926</v>
      </c>
      <c r="AD2822" t="s">
        <v>478</v>
      </c>
      <c r="AE2822" t="s">
        <v>365</v>
      </c>
      <c r="AF2822" t="s">
        <v>4927</v>
      </c>
      <c r="AG2822" t="s">
        <v>338</v>
      </c>
      <c r="AH2822" t="s">
        <v>530</v>
      </c>
      <c r="AJ2822" t="s">
        <v>7524</v>
      </c>
      <c r="AL2822" t="s">
        <v>339</v>
      </c>
      <c r="AM2822">
        <v>2</v>
      </c>
      <c r="AN2822">
        <v>2</v>
      </c>
      <c r="AO2822">
        <v>5214</v>
      </c>
      <c r="AQ2822">
        <v>124518</v>
      </c>
      <c r="AR2822">
        <v>5354</v>
      </c>
      <c r="AS2822" t="s">
        <v>1753</v>
      </c>
      <c r="AT2822" t="s">
        <v>103</v>
      </c>
      <c r="AW2822" t="s">
        <v>340</v>
      </c>
      <c r="AX2822" t="s">
        <v>340</v>
      </c>
      <c r="AY2822" t="s">
        <v>351</v>
      </c>
      <c r="AZ2822" t="s">
        <v>415</v>
      </c>
      <c r="BY2822" t="s">
        <v>342</v>
      </c>
      <c r="EQ2822">
        <v>249176</v>
      </c>
      <c r="ER2822" t="s">
        <v>7525</v>
      </c>
      <c r="EV2822">
        <v>17287791</v>
      </c>
      <c r="EW2822">
        <v>928</v>
      </c>
      <c r="EX2822">
        <v>221089</v>
      </c>
      <c r="EY2822" t="s">
        <v>7526</v>
      </c>
      <c r="EZ2822">
        <v>1</v>
      </c>
      <c r="FC2822">
        <v>5354</v>
      </c>
      <c r="FD2822" t="s">
        <v>103</v>
      </c>
    </row>
    <row r="2823" spans="1:160" x14ac:dyDescent="0.3">
      <c r="A2823" t="str">
        <f>VLOOKUP(B2823,Table2[],3,FALSE)</f>
        <v>Digital</v>
      </c>
      <c r="B2823" t="str">
        <f>IF(OR(ISNUMBER(FIND("QVC",Z2823)),ISNUMBER(FIND("QVC",AL2823))),"QVC",IF(OR(ISNUMBER(FIND("NCO",H2823)),ISNUMBER(FIND("NCO",Y2823))), "NCO", IF(AL2823="consumer","PMD.com",VLOOKUP(LEFT(H2823,2),Tables!$E$1:$F$11,2,FALSE))))</f>
        <v>PMD.com</v>
      </c>
      <c r="C2823">
        <f t="shared" si="132"/>
        <v>5341030</v>
      </c>
      <c r="D2823">
        <f t="shared" si="133"/>
        <v>1</v>
      </c>
      <c r="E2823" t="str">
        <f t="shared" ca="1" si="134"/>
        <v>shifted orders shipped</v>
      </c>
      <c r="F2823" t="s">
        <v>3539</v>
      </c>
      <c r="G2823" t="s">
        <v>335</v>
      </c>
      <c r="H2823" t="s">
        <v>7523</v>
      </c>
      <c r="I2823" s="6">
        <v>44012.780486111114</v>
      </c>
      <c r="J2823" t="s">
        <v>16</v>
      </c>
      <c r="K2823" s="6">
        <v>44013.405335648145</v>
      </c>
      <c r="M2823" t="s">
        <v>4925</v>
      </c>
      <c r="N2823" t="s">
        <v>4926</v>
      </c>
      <c r="Q2823" t="s">
        <v>478</v>
      </c>
      <c r="R2823" t="s">
        <v>365</v>
      </c>
      <c r="S2823" t="s">
        <v>4927</v>
      </c>
      <c r="T2823" t="s">
        <v>338</v>
      </c>
      <c r="U2823" t="s">
        <v>530</v>
      </c>
      <c r="W2823" t="s">
        <v>7524</v>
      </c>
      <c r="Z2823" t="s">
        <v>4925</v>
      </c>
      <c r="AA2823" t="s">
        <v>4926</v>
      </c>
      <c r="AD2823" t="s">
        <v>478</v>
      </c>
      <c r="AE2823" t="s">
        <v>365</v>
      </c>
      <c r="AF2823" t="s">
        <v>4927</v>
      </c>
      <c r="AG2823" t="s">
        <v>338</v>
      </c>
      <c r="AH2823" t="s">
        <v>530</v>
      </c>
      <c r="AJ2823" t="s">
        <v>7524</v>
      </c>
      <c r="AL2823" t="s">
        <v>339</v>
      </c>
      <c r="AM2823">
        <v>1</v>
      </c>
      <c r="AN2823">
        <v>1</v>
      </c>
      <c r="AO2823">
        <v>12859</v>
      </c>
      <c r="AQ2823">
        <v>124642</v>
      </c>
      <c r="AR2823">
        <v>5341030</v>
      </c>
      <c r="AS2823" t="s">
        <v>925</v>
      </c>
      <c r="AT2823" t="s">
        <v>926</v>
      </c>
      <c r="AW2823" t="s">
        <v>366</v>
      </c>
      <c r="AX2823" t="s">
        <v>366</v>
      </c>
      <c r="AY2823" t="s">
        <v>345</v>
      </c>
      <c r="AZ2823" t="s">
        <v>346</v>
      </c>
      <c r="BY2823" t="s">
        <v>342</v>
      </c>
      <c r="EQ2823">
        <v>243275</v>
      </c>
      <c r="ER2823" t="s">
        <v>7525</v>
      </c>
      <c r="EV2823">
        <v>17287791</v>
      </c>
      <c r="EW2823">
        <v>928</v>
      </c>
      <c r="EX2823">
        <v>221089</v>
      </c>
      <c r="EY2823" t="s">
        <v>7526</v>
      </c>
      <c r="EZ2823">
        <v>1</v>
      </c>
      <c r="FC2823">
        <v>95385</v>
      </c>
      <c r="FD2823" t="s">
        <v>3531</v>
      </c>
    </row>
    <row r="2824" spans="1:160" x14ac:dyDescent="0.3">
      <c r="A2824" t="str">
        <f>VLOOKUP(B2824,Table2[],3,FALSE)</f>
        <v>Digital</v>
      </c>
      <c r="B2824" t="str">
        <f>IF(OR(ISNUMBER(FIND("QVC",Z2824)),ISNUMBER(FIND("QVC",AL2824))),"QVC",IF(OR(ISNUMBER(FIND("NCO",H2824)),ISNUMBER(FIND("NCO",Y2824))), "NCO", IF(AL2824="consumer","PMD.com",VLOOKUP(LEFT(H2824,2),Tables!$E$1:$F$11,2,FALSE))))</f>
        <v>PMD.com</v>
      </c>
      <c r="C2824">
        <f t="shared" si="132"/>
        <v>5341030</v>
      </c>
      <c r="D2824">
        <f t="shared" si="133"/>
        <v>1</v>
      </c>
      <c r="E2824" t="str">
        <f t="shared" ca="1" si="134"/>
        <v>shifted orders shipped</v>
      </c>
      <c r="F2824" t="s">
        <v>3539</v>
      </c>
      <c r="G2824" t="s">
        <v>335</v>
      </c>
      <c r="H2824" t="s">
        <v>7527</v>
      </c>
      <c r="I2824" s="6">
        <v>44012.872372685182</v>
      </c>
      <c r="J2824" t="s">
        <v>16</v>
      </c>
      <c r="K2824" s="6">
        <v>44013.405358796299</v>
      </c>
      <c r="M2824" t="s">
        <v>1634</v>
      </c>
      <c r="N2824" t="s">
        <v>1635</v>
      </c>
      <c r="Q2824" t="s">
        <v>1636</v>
      </c>
      <c r="R2824" t="s">
        <v>397</v>
      </c>
      <c r="S2824">
        <v>98366</v>
      </c>
      <c r="T2824" t="s">
        <v>338</v>
      </c>
      <c r="U2824" t="s">
        <v>530</v>
      </c>
      <c r="W2824" t="s">
        <v>1637</v>
      </c>
      <c r="Z2824" t="s">
        <v>1634</v>
      </c>
      <c r="AA2824" t="s">
        <v>1635</v>
      </c>
      <c r="AD2824" t="s">
        <v>1636</v>
      </c>
      <c r="AE2824" t="s">
        <v>397</v>
      </c>
      <c r="AF2824">
        <v>98366</v>
      </c>
      <c r="AG2824" t="s">
        <v>338</v>
      </c>
      <c r="AH2824" t="s">
        <v>530</v>
      </c>
      <c r="AJ2824" t="s">
        <v>1637</v>
      </c>
      <c r="AL2824" t="s">
        <v>339</v>
      </c>
      <c r="AM2824">
        <v>1</v>
      </c>
      <c r="AN2824">
        <v>1</v>
      </c>
      <c r="AO2824">
        <v>12859</v>
      </c>
      <c r="AQ2824">
        <v>124642</v>
      </c>
      <c r="AR2824">
        <v>5341030</v>
      </c>
      <c r="AS2824" t="s">
        <v>925</v>
      </c>
      <c r="AT2824" t="s">
        <v>926</v>
      </c>
      <c r="AW2824" t="s">
        <v>366</v>
      </c>
      <c r="AX2824" t="s">
        <v>366</v>
      </c>
      <c r="AY2824" t="s">
        <v>345</v>
      </c>
      <c r="AZ2824" t="s">
        <v>346</v>
      </c>
      <c r="BY2824" t="s">
        <v>342</v>
      </c>
      <c r="EQ2824">
        <v>243275</v>
      </c>
      <c r="ER2824" t="s">
        <v>7528</v>
      </c>
      <c r="EV2824">
        <v>17287834</v>
      </c>
      <c r="EW2824">
        <v>928</v>
      </c>
      <c r="EX2824">
        <v>221131</v>
      </c>
      <c r="EY2824" t="s">
        <v>7529</v>
      </c>
      <c r="EZ2824">
        <v>1</v>
      </c>
      <c r="FC2824">
        <v>95385</v>
      </c>
      <c r="FD2824" t="s">
        <v>3531</v>
      </c>
    </row>
    <row r="2825" spans="1:160" x14ac:dyDescent="0.3">
      <c r="A2825" t="str">
        <f>VLOOKUP(B2825,Table2[],3,FALSE)</f>
        <v>Digital</v>
      </c>
      <c r="B2825" t="str">
        <f>IF(OR(ISNUMBER(FIND("QVC",Z2825)),ISNUMBER(FIND("QVC",AL2825))),"QVC",IF(OR(ISNUMBER(FIND("NCO",H2825)),ISNUMBER(FIND("NCO",Y2825))), "NCO", IF(AL2825="consumer","PMD.com",VLOOKUP(LEFT(H2825,2),Tables!$E$1:$F$11,2,FALSE))))</f>
        <v>PMD.com</v>
      </c>
      <c r="C2825">
        <f t="shared" si="132"/>
        <v>5354</v>
      </c>
      <c r="D2825">
        <f t="shared" si="133"/>
        <v>1</v>
      </c>
      <c r="E2825" t="str">
        <f t="shared" ca="1" si="134"/>
        <v>shifted orders shipped</v>
      </c>
      <c r="F2825" t="s">
        <v>3539</v>
      </c>
      <c r="G2825" t="s">
        <v>335</v>
      </c>
      <c r="H2825" t="s">
        <v>7527</v>
      </c>
      <c r="I2825" s="6">
        <v>44012.872372685182</v>
      </c>
      <c r="J2825" t="s">
        <v>16</v>
      </c>
      <c r="K2825" s="6">
        <v>44013.405358796299</v>
      </c>
      <c r="M2825" t="s">
        <v>1634</v>
      </c>
      <c r="N2825" t="s">
        <v>1635</v>
      </c>
      <c r="Q2825" t="s">
        <v>1636</v>
      </c>
      <c r="R2825" t="s">
        <v>397</v>
      </c>
      <c r="S2825">
        <v>98366</v>
      </c>
      <c r="T2825" t="s">
        <v>338</v>
      </c>
      <c r="U2825" t="s">
        <v>530</v>
      </c>
      <c r="W2825" t="s">
        <v>1637</v>
      </c>
      <c r="Z2825" t="s">
        <v>1634</v>
      </c>
      <c r="AA2825" t="s">
        <v>1635</v>
      </c>
      <c r="AD2825" t="s">
        <v>1636</v>
      </c>
      <c r="AE2825" t="s">
        <v>397</v>
      </c>
      <c r="AF2825">
        <v>98366</v>
      </c>
      <c r="AG2825" t="s">
        <v>338</v>
      </c>
      <c r="AH2825" t="s">
        <v>530</v>
      </c>
      <c r="AJ2825" t="s">
        <v>1637</v>
      </c>
      <c r="AL2825" t="s">
        <v>339</v>
      </c>
      <c r="AM2825">
        <v>1</v>
      </c>
      <c r="AN2825">
        <v>1</v>
      </c>
      <c r="AO2825">
        <v>5214</v>
      </c>
      <c r="AQ2825">
        <v>124518</v>
      </c>
      <c r="AR2825">
        <v>5354</v>
      </c>
      <c r="AS2825" t="s">
        <v>1753</v>
      </c>
      <c r="AT2825" t="s">
        <v>103</v>
      </c>
      <c r="AW2825" t="s">
        <v>340</v>
      </c>
      <c r="AX2825" t="s">
        <v>340</v>
      </c>
      <c r="AY2825" t="s">
        <v>351</v>
      </c>
      <c r="AZ2825" t="s">
        <v>415</v>
      </c>
      <c r="BY2825" t="s">
        <v>342</v>
      </c>
      <c r="EQ2825">
        <v>249176</v>
      </c>
      <c r="ER2825" t="s">
        <v>7528</v>
      </c>
      <c r="EV2825">
        <v>17287834</v>
      </c>
      <c r="EW2825">
        <v>928</v>
      </c>
      <c r="EX2825">
        <v>221131</v>
      </c>
      <c r="EY2825" t="s">
        <v>7529</v>
      </c>
      <c r="EZ2825">
        <v>1</v>
      </c>
      <c r="FC2825">
        <v>5354</v>
      </c>
      <c r="FD2825" t="s">
        <v>103</v>
      </c>
    </row>
    <row r="2826" spans="1:160" x14ac:dyDescent="0.3">
      <c r="A2826" t="str">
        <f>VLOOKUP(B2826,Table2[],3,FALSE)</f>
        <v>Digital</v>
      </c>
      <c r="B2826" t="str">
        <f>IF(OR(ISNUMBER(FIND("QVC",Z2826)),ISNUMBER(FIND("QVC",AL2826))),"QVC",IF(OR(ISNUMBER(FIND("NCO",H2826)),ISNUMBER(FIND("NCO",Y2826))), "NCO", IF(AL2826="consumer","PMD.com",VLOOKUP(LEFT(H2826,2),Tables!$E$1:$F$11,2,FALSE))))</f>
        <v>PMD.com</v>
      </c>
      <c r="C2826">
        <f t="shared" si="132"/>
        <v>53920001</v>
      </c>
      <c r="D2826">
        <f t="shared" si="133"/>
        <v>1</v>
      </c>
      <c r="E2826" t="str">
        <f t="shared" ca="1" si="134"/>
        <v>shifted orders shipped</v>
      </c>
      <c r="F2826" t="s">
        <v>3539</v>
      </c>
      <c r="G2826" t="s">
        <v>335</v>
      </c>
      <c r="H2826" t="s">
        <v>7527</v>
      </c>
      <c r="I2826" s="6">
        <v>44012.872372685182</v>
      </c>
      <c r="J2826" t="s">
        <v>16</v>
      </c>
      <c r="K2826" s="6">
        <v>44013.405358796299</v>
      </c>
      <c r="M2826" t="s">
        <v>1634</v>
      </c>
      <c r="N2826" t="s">
        <v>1635</v>
      </c>
      <c r="Q2826" t="s">
        <v>1636</v>
      </c>
      <c r="R2826" t="s">
        <v>397</v>
      </c>
      <c r="S2826">
        <v>98366</v>
      </c>
      <c r="T2826" t="s">
        <v>338</v>
      </c>
      <c r="U2826" t="s">
        <v>530</v>
      </c>
      <c r="W2826" t="s">
        <v>1637</v>
      </c>
      <c r="Z2826" t="s">
        <v>1634</v>
      </c>
      <c r="AA2826" t="s">
        <v>1635</v>
      </c>
      <c r="AD2826" t="s">
        <v>1636</v>
      </c>
      <c r="AE2826" t="s">
        <v>397</v>
      </c>
      <c r="AF2826">
        <v>98366</v>
      </c>
      <c r="AG2826" t="s">
        <v>338</v>
      </c>
      <c r="AH2826" t="s">
        <v>530</v>
      </c>
      <c r="AJ2826" t="s">
        <v>1637</v>
      </c>
      <c r="AL2826" t="s">
        <v>339</v>
      </c>
      <c r="AM2826">
        <v>1</v>
      </c>
      <c r="AN2826">
        <v>1</v>
      </c>
      <c r="AO2826">
        <v>14899</v>
      </c>
      <c r="AQ2826">
        <v>124468</v>
      </c>
      <c r="AR2826">
        <v>53920001</v>
      </c>
      <c r="AS2826">
        <v>9000000</v>
      </c>
      <c r="AT2826" t="s">
        <v>40</v>
      </c>
      <c r="AW2826" t="s">
        <v>343</v>
      </c>
      <c r="BY2826" t="s">
        <v>342</v>
      </c>
      <c r="EQ2826">
        <v>243396</v>
      </c>
      <c r="ER2826" t="s">
        <v>7528</v>
      </c>
      <c r="EV2826">
        <v>17287834</v>
      </c>
      <c r="EW2826">
        <v>928</v>
      </c>
      <c r="EX2826">
        <v>221131</v>
      </c>
      <c r="EY2826" t="s">
        <v>7529</v>
      </c>
      <c r="EZ2826">
        <v>1</v>
      </c>
      <c r="FC2826">
        <v>95385</v>
      </c>
      <c r="FD2826" t="s">
        <v>3531</v>
      </c>
    </row>
    <row r="2827" spans="1:160" x14ac:dyDescent="0.3">
      <c r="A2827" t="str">
        <f>VLOOKUP(B2827,Table2[],3,FALSE)</f>
        <v>Digital</v>
      </c>
      <c r="B2827" t="str">
        <f>IF(OR(ISNUMBER(FIND("QVC",Z2827)),ISNUMBER(FIND("QVC",AL2827))),"QVC",IF(OR(ISNUMBER(FIND("NCO",H2827)),ISNUMBER(FIND("NCO",Y2827))), "NCO", IF(AL2827="consumer","PMD.com",VLOOKUP(LEFT(H2827,2),Tables!$E$1:$F$11,2,FALSE))))</f>
        <v>PMD.com</v>
      </c>
      <c r="C2827">
        <f t="shared" si="132"/>
        <v>52430001</v>
      </c>
      <c r="D2827">
        <f t="shared" si="133"/>
        <v>1</v>
      </c>
      <c r="E2827" t="str">
        <f t="shared" ca="1" si="134"/>
        <v>shifted orders shipped</v>
      </c>
      <c r="F2827" t="s">
        <v>3539</v>
      </c>
      <c r="G2827" t="s">
        <v>335</v>
      </c>
      <c r="H2827" t="s">
        <v>7527</v>
      </c>
      <c r="I2827" s="6">
        <v>44012.872372685182</v>
      </c>
      <c r="J2827" t="s">
        <v>16</v>
      </c>
      <c r="K2827" s="6">
        <v>44013.405358796299</v>
      </c>
      <c r="M2827" t="s">
        <v>1634</v>
      </c>
      <c r="N2827" t="s">
        <v>1635</v>
      </c>
      <c r="Q2827" t="s">
        <v>1636</v>
      </c>
      <c r="R2827" t="s">
        <v>397</v>
      </c>
      <c r="S2827">
        <v>98366</v>
      </c>
      <c r="T2827" t="s">
        <v>338</v>
      </c>
      <c r="U2827" t="s">
        <v>530</v>
      </c>
      <c r="W2827" t="s">
        <v>1637</v>
      </c>
      <c r="Z2827" t="s">
        <v>1634</v>
      </c>
      <c r="AA2827" t="s">
        <v>1635</v>
      </c>
      <c r="AD2827" t="s">
        <v>1636</v>
      </c>
      <c r="AE2827" t="s">
        <v>397</v>
      </c>
      <c r="AF2827">
        <v>98366</v>
      </c>
      <c r="AG2827" t="s">
        <v>338</v>
      </c>
      <c r="AH2827" t="s">
        <v>530</v>
      </c>
      <c r="AJ2827" t="s">
        <v>1637</v>
      </c>
      <c r="AL2827" t="s">
        <v>339</v>
      </c>
      <c r="AM2827">
        <v>1</v>
      </c>
      <c r="AN2827">
        <v>1</v>
      </c>
      <c r="AO2827">
        <v>12063</v>
      </c>
      <c r="AQ2827">
        <v>127155</v>
      </c>
      <c r="AR2827">
        <v>52430001</v>
      </c>
      <c r="AS2827" t="s">
        <v>927</v>
      </c>
      <c r="AT2827" t="s">
        <v>75</v>
      </c>
      <c r="AW2827" t="s">
        <v>340</v>
      </c>
      <c r="AX2827" t="s">
        <v>340</v>
      </c>
      <c r="AY2827" t="s">
        <v>357</v>
      </c>
      <c r="AZ2827" t="s">
        <v>363</v>
      </c>
      <c r="BY2827" t="s">
        <v>342</v>
      </c>
      <c r="EQ2827">
        <v>249990</v>
      </c>
      <c r="ER2827" t="s">
        <v>7528</v>
      </c>
      <c r="EV2827">
        <v>17287834</v>
      </c>
      <c r="EW2827">
        <v>928</v>
      </c>
      <c r="EX2827">
        <v>221131</v>
      </c>
      <c r="EY2827" t="s">
        <v>7529</v>
      </c>
      <c r="EZ2827">
        <v>1</v>
      </c>
      <c r="FC2827">
        <v>52430001</v>
      </c>
      <c r="FD2827" t="s">
        <v>75</v>
      </c>
    </row>
    <row r="2828" spans="1:160" x14ac:dyDescent="0.3">
      <c r="A2828" t="str">
        <f>VLOOKUP(B2828,Table2[],3,FALSE)</f>
        <v>Digital</v>
      </c>
      <c r="B2828" t="str">
        <f>IF(OR(ISNUMBER(FIND("QVC",Z2828)),ISNUMBER(FIND("QVC",AL2828))),"QVC",IF(OR(ISNUMBER(FIND("NCO",H2828)),ISNUMBER(FIND("NCO",Y2828))), "NCO", IF(AL2828="consumer","PMD.com",VLOOKUP(LEFT(H2828,2),Tables!$E$1:$F$11,2,FALSE))))</f>
        <v>PMD.com</v>
      </c>
      <c r="C2828">
        <f t="shared" ref="C2828:C2891" si="135">AR2828</f>
        <v>52430001</v>
      </c>
      <c r="D2828">
        <f t="shared" ref="D2828:D2891" si="136">AN2828</f>
        <v>1</v>
      </c>
      <c r="E2828" t="str">
        <f t="shared" ca="1" si="134"/>
        <v>shifted orders shipped</v>
      </c>
      <c r="F2828" t="s">
        <v>3539</v>
      </c>
      <c r="G2828" t="s">
        <v>335</v>
      </c>
      <c r="H2828" t="s">
        <v>7527</v>
      </c>
      <c r="I2828" s="6">
        <v>44012.872372685182</v>
      </c>
      <c r="J2828" t="s">
        <v>16</v>
      </c>
      <c r="K2828" s="6">
        <v>44013.405358796299</v>
      </c>
      <c r="M2828" t="s">
        <v>1634</v>
      </c>
      <c r="N2828" t="s">
        <v>1635</v>
      </c>
      <c r="Q2828" t="s">
        <v>1636</v>
      </c>
      <c r="R2828" t="s">
        <v>397</v>
      </c>
      <c r="S2828">
        <v>98366</v>
      </c>
      <c r="T2828" t="s">
        <v>338</v>
      </c>
      <c r="U2828" t="s">
        <v>530</v>
      </c>
      <c r="W2828" t="s">
        <v>1637</v>
      </c>
      <c r="Z2828" t="s">
        <v>1634</v>
      </c>
      <c r="AA2828" t="s">
        <v>1635</v>
      </c>
      <c r="AD2828" t="s">
        <v>1636</v>
      </c>
      <c r="AE2828" t="s">
        <v>397</v>
      </c>
      <c r="AF2828">
        <v>98366</v>
      </c>
      <c r="AG2828" t="s">
        <v>338</v>
      </c>
      <c r="AH2828" t="s">
        <v>530</v>
      </c>
      <c r="AJ2828" t="s">
        <v>1637</v>
      </c>
      <c r="AL2828" t="s">
        <v>339</v>
      </c>
      <c r="AM2828">
        <v>1</v>
      </c>
      <c r="AN2828">
        <v>1</v>
      </c>
      <c r="AO2828">
        <v>12063</v>
      </c>
      <c r="AQ2828">
        <v>127155</v>
      </c>
      <c r="AR2828">
        <v>52430001</v>
      </c>
      <c r="AS2828" t="s">
        <v>927</v>
      </c>
      <c r="AT2828" t="s">
        <v>75</v>
      </c>
      <c r="AW2828" t="s">
        <v>340</v>
      </c>
      <c r="AX2828" t="s">
        <v>340</v>
      </c>
      <c r="AY2828" t="s">
        <v>357</v>
      </c>
      <c r="AZ2828" t="s">
        <v>363</v>
      </c>
      <c r="BY2828" t="s">
        <v>342</v>
      </c>
      <c r="EQ2828">
        <v>249990</v>
      </c>
      <c r="ER2828" t="s">
        <v>7528</v>
      </c>
      <c r="EV2828">
        <v>17287834</v>
      </c>
      <c r="EW2828">
        <v>928</v>
      </c>
      <c r="EX2828">
        <v>221131</v>
      </c>
      <c r="EY2828" t="s">
        <v>7529</v>
      </c>
      <c r="EZ2828">
        <v>1</v>
      </c>
      <c r="FC2828">
        <v>95385</v>
      </c>
      <c r="FD2828" t="s">
        <v>3531</v>
      </c>
    </row>
    <row r="2829" spans="1:160" x14ac:dyDescent="0.3">
      <c r="A2829" t="str">
        <f>VLOOKUP(B2829,Table2[],3,FALSE)</f>
        <v>Digital</v>
      </c>
      <c r="B2829" t="str">
        <f>IF(OR(ISNUMBER(FIND("QVC",Z2829)),ISNUMBER(FIND("QVC",AL2829))),"QVC",IF(OR(ISNUMBER(FIND("NCO",H2829)),ISNUMBER(FIND("NCO",Y2829))), "NCO", IF(AL2829="consumer","PMD.com",VLOOKUP(LEFT(H2829,2),Tables!$E$1:$F$11,2,FALSE))))</f>
        <v>PMD.com</v>
      </c>
      <c r="C2829">
        <f t="shared" si="135"/>
        <v>51080001</v>
      </c>
      <c r="D2829">
        <f t="shared" si="136"/>
        <v>1</v>
      </c>
      <c r="E2829" t="str">
        <f t="shared" ca="1" si="134"/>
        <v>shifted orders shipped</v>
      </c>
      <c r="F2829" t="s">
        <v>3539</v>
      </c>
      <c r="G2829" t="s">
        <v>335</v>
      </c>
      <c r="H2829" t="s">
        <v>7527</v>
      </c>
      <c r="I2829" s="6">
        <v>44012.872372685182</v>
      </c>
      <c r="J2829" t="s">
        <v>16</v>
      </c>
      <c r="K2829" s="6">
        <v>44013.405358796299</v>
      </c>
      <c r="M2829" t="s">
        <v>1634</v>
      </c>
      <c r="N2829" t="s">
        <v>1635</v>
      </c>
      <c r="Q2829" t="s">
        <v>1636</v>
      </c>
      <c r="R2829" t="s">
        <v>397</v>
      </c>
      <c r="S2829">
        <v>98366</v>
      </c>
      <c r="T2829" t="s">
        <v>338</v>
      </c>
      <c r="U2829" t="s">
        <v>530</v>
      </c>
      <c r="W2829" t="s">
        <v>1637</v>
      </c>
      <c r="Z2829" t="s">
        <v>1634</v>
      </c>
      <c r="AA2829" t="s">
        <v>1635</v>
      </c>
      <c r="AD2829" t="s">
        <v>1636</v>
      </c>
      <c r="AE2829" t="s">
        <v>397</v>
      </c>
      <c r="AF2829">
        <v>98366</v>
      </c>
      <c r="AG2829" t="s">
        <v>338</v>
      </c>
      <c r="AH2829" t="s">
        <v>530</v>
      </c>
      <c r="AJ2829" t="s">
        <v>1637</v>
      </c>
      <c r="AL2829" t="s">
        <v>339</v>
      </c>
      <c r="AM2829">
        <v>1</v>
      </c>
      <c r="AN2829">
        <v>1</v>
      </c>
      <c r="AO2829">
        <v>19656</v>
      </c>
      <c r="AQ2829">
        <v>124645</v>
      </c>
      <c r="AR2829">
        <v>51080001</v>
      </c>
      <c r="AS2829" t="s">
        <v>988</v>
      </c>
      <c r="AT2829" t="s">
        <v>57</v>
      </c>
      <c r="AW2829" t="s">
        <v>343</v>
      </c>
      <c r="BY2829" t="s">
        <v>342</v>
      </c>
      <c r="EQ2829">
        <v>251119</v>
      </c>
      <c r="ER2829" t="s">
        <v>7528</v>
      </c>
      <c r="EV2829">
        <v>17287834</v>
      </c>
      <c r="EW2829">
        <v>928</v>
      </c>
      <c r="EX2829">
        <v>221131</v>
      </c>
      <c r="EY2829" t="s">
        <v>7529</v>
      </c>
      <c r="EZ2829">
        <v>1</v>
      </c>
      <c r="FC2829">
        <v>51080001</v>
      </c>
      <c r="FD2829" t="s">
        <v>57</v>
      </c>
    </row>
    <row r="2830" spans="1:160" x14ac:dyDescent="0.3">
      <c r="A2830" t="str">
        <f>VLOOKUP(B2830,Table2[],3,FALSE)</f>
        <v>Digital</v>
      </c>
      <c r="B2830" t="str">
        <f>IF(OR(ISNUMBER(FIND("QVC",Z2830)),ISNUMBER(FIND("QVC",AL2830))),"QVC",IF(OR(ISNUMBER(FIND("NCO",H2830)),ISNUMBER(FIND("NCO",Y2830))), "NCO", IF(AL2830="consumer","PMD.com",VLOOKUP(LEFT(H2830,2),Tables!$E$1:$F$11,2,FALSE))))</f>
        <v>PMD.com</v>
      </c>
      <c r="C2830">
        <f t="shared" si="135"/>
        <v>51090030</v>
      </c>
      <c r="D2830">
        <f t="shared" si="136"/>
        <v>1</v>
      </c>
      <c r="E2830" t="str">
        <f t="shared" ca="1" si="134"/>
        <v>shifted orders shipped</v>
      </c>
      <c r="F2830" t="s">
        <v>3539</v>
      </c>
      <c r="G2830" t="s">
        <v>335</v>
      </c>
      <c r="H2830" t="s">
        <v>7527</v>
      </c>
      <c r="I2830" s="6">
        <v>44012.872372685182</v>
      </c>
      <c r="J2830" t="s">
        <v>16</v>
      </c>
      <c r="K2830" s="6">
        <v>44013.405358796299</v>
      </c>
      <c r="M2830" t="s">
        <v>1634</v>
      </c>
      <c r="N2830" t="s">
        <v>1635</v>
      </c>
      <c r="Q2830" t="s">
        <v>1636</v>
      </c>
      <c r="R2830" t="s">
        <v>397</v>
      </c>
      <c r="S2830">
        <v>98366</v>
      </c>
      <c r="T2830" t="s">
        <v>338</v>
      </c>
      <c r="U2830" t="s">
        <v>530</v>
      </c>
      <c r="W2830" t="s">
        <v>1637</v>
      </c>
      <c r="Z2830" t="s">
        <v>1634</v>
      </c>
      <c r="AA2830" t="s">
        <v>1635</v>
      </c>
      <c r="AD2830" t="s">
        <v>1636</v>
      </c>
      <c r="AE2830" t="s">
        <v>397</v>
      </c>
      <c r="AF2830">
        <v>98366</v>
      </c>
      <c r="AG2830" t="s">
        <v>338</v>
      </c>
      <c r="AH2830" t="s">
        <v>530</v>
      </c>
      <c r="AJ2830" t="s">
        <v>1637</v>
      </c>
      <c r="AL2830" t="s">
        <v>339</v>
      </c>
      <c r="AM2830">
        <v>1</v>
      </c>
      <c r="AN2830">
        <v>1</v>
      </c>
      <c r="AO2830">
        <v>6688</v>
      </c>
      <c r="AQ2830">
        <v>125960</v>
      </c>
      <c r="AR2830">
        <v>51090030</v>
      </c>
      <c r="AS2830" t="s">
        <v>3043</v>
      </c>
      <c r="AT2830" t="s">
        <v>628</v>
      </c>
      <c r="AW2830" t="s">
        <v>343</v>
      </c>
      <c r="BY2830" t="s">
        <v>342</v>
      </c>
      <c r="BZ2830" t="b">
        <v>0</v>
      </c>
      <c r="EQ2830">
        <v>243047</v>
      </c>
      <c r="ER2830" t="s">
        <v>7528</v>
      </c>
      <c r="EV2830">
        <v>17287834</v>
      </c>
      <c r="EW2830">
        <v>928</v>
      </c>
      <c r="EX2830">
        <v>221131</v>
      </c>
      <c r="EY2830" t="s">
        <v>7529</v>
      </c>
      <c r="EZ2830">
        <v>1</v>
      </c>
      <c r="FC2830">
        <v>95385</v>
      </c>
      <c r="FD2830" t="s">
        <v>3531</v>
      </c>
    </row>
    <row r="2831" spans="1:160" x14ac:dyDescent="0.3">
      <c r="A2831" t="str">
        <f>VLOOKUP(B2831,Table2[],3,FALSE)</f>
        <v>Digital</v>
      </c>
      <c r="B2831" t="str">
        <f>IF(OR(ISNUMBER(FIND("QVC",Z2831)),ISNUMBER(FIND("QVC",AL2831))),"QVC",IF(OR(ISNUMBER(FIND("NCO",H2831)),ISNUMBER(FIND("NCO",Y2831))), "NCO", IF(AL2831="consumer","PMD.com",VLOOKUP(LEFT(H2831,2),Tables!$E$1:$F$11,2,FALSE))))</f>
        <v>PMD.com</v>
      </c>
      <c r="C2831">
        <f t="shared" si="135"/>
        <v>51090030</v>
      </c>
      <c r="D2831">
        <f t="shared" si="136"/>
        <v>1</v>
      </c>
      <c r="E2831" t="str">
        <f t="shared" ca="1" si="134"/>
        <v>shifted orders shipped</v>
      </c>
      <c r="F2831" t="s">
        <v>3539</v>
      </c>
      <c r="G2831" t="s">
        <v>335</v>
      </c>
      <c r="H2831" t="s">
        <v>7530</v>
      </c>
      <c r="I2831" s="6">
        <v>44012.358067129629</v>
      </c>
      <c r="J2831" t="s">
        <v>16</v>
      </c>
      <c r="K2831" s="6">
        <v>44013.405416666668</v>
      </c>
      <c r="M2831" t="s">
        <v>7531</v>
      </c>
      <c r="N2831" t="s">
        <v>7532</v>
      </c>
      <c r="Q2831" t="s">
        <v>466</v>
      </c>
      <c r="R2831" t="s">
        <v>360</v>
      </c>
      <c r="S2831">
        <v>27615</v>
      </c>
      <c r="T2831" t="s">
        <v>338</v>
      </c>
      <c r="U2831" t="s">
        <v>530</v>
      </c>
      <c r="W2831" t="s">
        <v>7533</v>
      </c>
      <c r="Z2831" t="s">
        <v>7531</v>
      </c>
      <c r="AA2831" t="s">
        <v>7532</v>
      </c>
      <c r="AD2831" t="s">
        <v>466</v>
      </c>
      <c r="AE2831" t="s">
        <v>360</v>
      </c>
      <c r="AF2831">
        <v>27615</v>
      </c>
      <c r="AG2831" t="s">
        <v>338</v>
      </c>
      <c r="AH2831" t="s">
        <v>530</v>
      </c>
      <c r="AJ2831" t="s">
        <v>7533</v>
      </c>
      <c r="AL2831" t="s">
        <v>339</v>
      </c>
      <c r="AM2831">
        <v>1</v>
      </c>
      <c r="AN2831">
        <v>1</v>
      </c>
      <c r="AO2831">
        <v>6688</v>
      </c>
      <c r="AQ2831">
        <v>125960</v>
      </c>
      <c r="AR2831">
        <v>51090030</v>
      </c>
      <c r="AS2831" t="s">
        <v>3043</v>
      </c>
      <c r="AT2831" t="s">
        <v>628</v>
      </c>
      <c r="AW2831" t="s">
        <v>343</v>
      </c>
      <c r="BY2831" t="s">
        <v>342</v>
      </c>
      <c r="BZ2831" t="b">
        <v>0</v>
      </c>
      <c r="EQ2831">
        <v>243047</v>
      </c>
      <c r="ER2831" t="s">
        <v>7534</v>
      </c>
      <c r="EV2831">
        <v>17287281</v>
      </c>
      <c r="EW2831">
        <v>928</v>
      </c>
      <c r="EX2831">
        <v>220876</v>
      </c>
      <c r="EY2831" t="s">
        <v>7535</v>
      </c>
      <c r="EZ2831">
        <v>1</v>
      </c>
      <c r="FC2831">
        <v>95384</v>
      </c>
      <c r="FD2831" t="s">
        <v>3530</v>
      </c>
    </row>
    <row r="2832" spans="1:160" x14ac:dyDescent="0.3">
      <c r="A2832" t="str">
        <f>VLOOKUP(B2832,Table2[],3,FALSE)</f>
        <v>Digital</v>
      </c>
      <c r="B2832" t="str">
        <f>IF(OR(ISNUMBER(FIND("QVC",Z2832)),ISNUMBER(FIND("QVC",AL2832))),"QVC",IF(OR(ISNUMBER(FIND("NCO",H2832)),ISNUMBER(FIND("NCO",Y2832))), "NCO", IF(AL2832="consumer","PMD.com",VLOOKUP(LEFT(H2832,2),Tables!$E$1:$F$11,2,FALSE))))</f>
        <v>PMD.com</v>
      </c>
      <c r="C2832">
        <f t="shared" si="135"/>
        <v>52430001</v>
      </c>
      <c r="D2832">
        <f t="shared" si="136"/>
        <v>1</v>
      </c>
      <c r="E2832" t="str">
        <f t="shared" ca="1" si="134"/>
        <v>shifted orders shipped</v>
      </c>
      <c r="F2832" t="s">
        <v>3539</v>
      </c>
      <c r="G2832" t="s">
        <v>335</v>
      </c>
      <c r="H2832" t="s">
        <v>7530</v>
      </c>
      <c r="I2832" s="6">
        <v>44012.358067129629</v>
      </c>
      <c r="J2832" t="s">
        <v>16</v>
      </c>
      <c r="K2832" s="6">
        <v>44013.405416666668</v>
      </c>
      <c r="M2832" t="s">
        <v>7531</v>
      </c>
      <c r="N2832" t="s">
        <v>7532</v>
      </c>
      <c r="Q2832" t="s">
        <v>466</v>
      </c>
      <c r="R2832" t="s">
        <v>360</v>
      </c>
      <c r="S2832">
        <v>27615</v>
      </c>
      <c r="T2832" t="s">
        <v>338</v>
      </c>
      <c r="U2832" t="s">
        <v>530</v>
      </c>
      <c r="W2832" t="s">
        <v>7533</v>
      </c>
      <c r="Z2832" t="s">
        <v>7531</v>
      </c>
      <c r="AA2832" t="s">
        <v>7532</v>
      </c>
      <c r="AD2832" t="s">
        <v>466</v>
      </c>
      <c r="AE2832" t="s">
        <v>360</v>
      </c>
      <c r="AF2832">
        <v>27615</v>
      </c>
      <c r="AG2832" t="s">
        <v>338</v>
      </c>
      <c r="AH2832" t="s">
        <v>530</v>
      </c>
      <c r="AJ2832" t="s">
        <v>7533</v>
      </c>
      <c r="AL2832" t="s">
        <v>339</v>
      </c>
      <c r="AM2832">
        <v>1</v>
      </c>
      <c r="AN2832">
        <v>1</v>
      </c>
      <c r="AO2832">
        <v>12063</v>
      </c>
      <c r="AQ2832">
        <v>127155</v>
      </c>
      <c r="AR2832">
        <v>52430001</v>
      </c>
      <c r="AS2832" t="s">
        <v>927</v>
      </c>
      <c r="AT2832" t="s">
        <v>75</v>
      </c>
      <c r="AW2832" t="s">
        <v>340</v>
      </c>
      <c r="AX2832" t="s">
        <v>340</v>
      </c>
      <c r="AY2832" t="s">
        <v>357</v>
      </c>
      <c r="AZ2832" t="s">
        <v>363</v>
      </c>
      <c r="BY2832" t="s">
        <v>342</v>
      </c>
      <c r="EQ2832">
        <v>249990</v>
      </c>
      <c r="ER2832" t="s">
        <v>7534</v>
      </c>
      <c r="EV2832">
        <v>17287281</v>
      </c>
      <c r="EW2832">
        <v>928</v>
      </c>
      <c r="EX2832">
        <v>220876</v>
      </c>
      <c r="EY2832" t="s">
        <v>7535</v>
      </c>
      <c r="EZ2832">
        <v>1</v>
      </c>
      <c r="FC2832">
        <v>95384</v>
      </c>
      <c r="FD2832" t="s">
        <v>3530</v>
      </c>
    </row>
    <row r="2833" spans="1:160" x14ac:dyDescent="0.3">
      <c r="A2833" t="str">
        <f>VLOOKUP(B2833,Table2[],3,FALSE)</f>
        <v>Digital</v>
      </c>
      <c r="B2833" t="str">
        <f>IF(OR(ISNUMBER(FIND("QVC",Z2833)),ISNUMBER(FIND("QVC",AL2833))),"QVC",IF(OR(ISNUMBER(FIND("NCO",H2833)),ISNUMBER(FIND("NCO",Y2833))), "NCO", IF(AL2833="consumer","PMD.com",VLOOKUP(LEFT(H2833,2),Tables!$E$1:$F$11,2,FALSE))))</f>
        <v>PMD.com</v>
      </c>
      <c r="C2833">
        <f t="shared" si="135"/>
        <v>53920001</v>
      </c>
      <c r="D2833">
        <f t="shared" si="136"/>
        <v>1</v>
      </c>
      <c r="E2833" t="str">
        <f t="shared" ca="1" si="134"/>
        <v>shifted orders shipped</v>
      </c>
      <c r="F2833" t="s">
        <v>3539</v>
      </c>
      <c r="G2833" t="s">
        <v>335</v>
      </c>
      <c r="H2833" t="s">
        <v>7530</v>
      </c>
      <c r="I2833" s="6">
        <v>44012.358067129629</v>
      </c>
      <c r="J2833" t="s">
        <v>16</v>
      </c>
      <c r="K2833" s="6">
        <v>44013.405416666668</v>
      </c>
      <c r="M2833" t="s">
        <v>7531</v>
      </c>
      <c r="N2833" t="s">
        <v>7532</v>
      </c>
      <c r="Q2833" t="s">
        <v>466</v>
      </c>
      <c r="R2833" t="s">
        <v>360</v>
      </c>
      <c r="S2833">
        <v>27615</v>
      </c>
      <c r="T2833" t="s">
        <v>338</v>
      </c>
      <c r="U2833" t="s">
        <v>530</v>
      </c>
      <c r="W2833" t="s">
        <v>7533</v>
      </c>
      <c r="Z2833" t="s">
        <v>7531</v>
      </c>
      <c r="AA2833" t="s">
        <v>7532</v>
      </c>
      <c r="AD2833" t="s">
        <v>466</v>
      </c>
      <c r="AE2833" t="s">
        <v>360</v>
      </c>
      <c r="AF2833">
        <v>27615</v>
      </c>
      <c r="AG2833" t="s">
        <v>338</v>
      </c>
      <c r="AH2833" t="s">
        <v>530</v>
      </c>
      <c r="AJ2833" t="s">
        <v>7533</v>
      </c>
      <c r="AL2833" t="s">
        <v>339</v>
      </c>
      <c r="AM2833">
        <v>1</v>
      </c>
      <c r="AN2833">
        <v>1</v>
      </c>
      <c r="AO2833">
        <v>14899</v>
      </c>
      <c r="AQ2833">
        <v>124468</v>
      </c>
      <c r="AR2833">
        <v>53920001</v>
      </c>
      <c r="AS2833">
        <v>9000000</v>
      </c>
      <c r="AT2833" t="s">
        <v>40</v>
      </c>
      <c r="AW2833" t="s">
        <v>343</v>
      </c>
      <c r="BY2833" t="s">
        <v>342</v>
      </c>
      <c r="EQ2833">
        <v>243396</v>
      </c>
      <c r="ER2833" t="s">
        <v>7534</v>
      </c>
      <c r="EV2833">
        <v>17287281</v>
      </c>
      <c r="EW2833">
        <v>928</v>
      </c>
      <c r="EX2833">
        <v>220876</v>
      </c>
      <c r="EY2833" t="s">
        <v>7535</v>
      </c>
      <c r="EZ2833">
        <v>1</v>
      </c>
      <c r="FC2833">
        <v>95384</v>
      </c>
      <c r="FD2833" t="s">
        <v>3530</v>
      </c>
    </row>
    <row r="2834" spans="1:160" x14ac:dyDescent="0.3">
      <c r="A2834" t="str">
        <f>VLOOKUP(B2834,Table2[],3,FALSE)</f>
        <v>Digital</v>
      </c>
      <c r="B2834" t="str">
        <f>IF(OR(ISNUMBER(FIND("QVC",Z2834)),ISNUMBER(FIND("QVC",AL2834))),"QVC",IF(OR(ISNUMBER(FIND("NCO",H2834)),ISNUMBER(FIND("NCO",Y2834))), "NCO", IF(AL2834="consumer","PMD.com",VLOOKUP(LEFT(H2834,2),Tables!$E$1:$F$11,2,FALSE))))</f>
        <v>PMD.com</v>
      </c>
      <c r="C2834">
        <f t="shared" si="135"/>
        <v>53200001</v>
      </c>
      <c r="D2834">
        <f t="shared" si="136"/>
        <v>1</v>
      </c>
      <c r="E2834" t="str">
        <f t="shared" ca="1" si="134"/>
        <v>shifted orders shipped</v>
      </c>
      <c r="F2834" t="s">
        <v>3539</v>
      </c>
      <c r="G2834" t="s">
        <v>335</v>
      </c>
      <c r="H2834" t="s">
        <v>7530</v>
      </c>
      <c r="I2834" s="6">
        <v>44012.358067129629</v>
      </c>
      <c r="J2834" t="s">
        <v>16</v>
      </c>
      <c r="K2834" s="6">
        <v>44013.405416666668</v>
      </c>
      <c r="M2834" t="s">
        <v>7531</v>
      </c>
      <c r="N2834" t="s">
        <v>7532</v>
      </c>
      <c r="Q2834" t="s">
        <v>466</v>
      </c>
      <c r="R2834" t="s">
        <v>360</v>
      </c>
      <c r="S2834">
        <v>27615</v>
      </c>
      <c r="T2834" t="s">
        <v>338</v>
      </c>
      <c r="U2834" t="s">
        <v>530</v>
      </c>
      <c r="W2834" t="s">
        <v>7533</v>
      </c>
      <c r="Z2834" t="s">
        <v>7531</v>
      </c>
      <c r="AA2834" t="s">
        <v>7532</v>
      </c>
      <c r="AD2834" t="s">
        <v>466</v>
      </c>
      <c r="AE2834" t="s">
        <v>360</v>
      </c>
      <c r="AF2834">
        <v>27615</v>
      </c>
      <c r="AG2834" t="s">
        <v>338</v>
      </c>
      <c r="AH2834" t="s">
        <v>530</v>
      </c>
      <c r="AJ2834" t="s">
        <v>7533</v>
      </c>
      <c r="AL2834" t="s">
        <v>339</v>
      </c>
      <c r="AM2834">
        <v>1</v>
      </c>
      <c r="AN2834">
        <v>1</v>
      </c>
      <c r="AO2834">
        <v>15189</v>
      </c>
      <c r="AQ2834">
        <v>123906</v>
      </c>
      <c r="AR2834">
        <v>53200001</v>
      </c>
      <c r="AS2834" t="s">
        <v>973</v>
      </c>
      <c r="AT2834" t="s">
        <v>50</v>
      </c>
      <c r="AW2834" t="s">
        <v>340</v>
      </c>
      <c r="AX2834" t="s">
        <v>340</v>
      </c>
      <c r="AY2834" t="s">
        <v>357</v>
      </c>
      <c r="AZ2834" t="s">
        <v>363</v>
      </c>
      <c r="BY2834" t="s">
        <v>342</v>
      </c>
      <c r="EQ2834">
        <v>252156</v>
      </c>
      <c r="ER2834" t="s">
        <v>7534</v>
      </c>
      <c r="EV2834">
        <v>17287281</v>
      </c>
      <c r="EW2834">
        <v>928</v>
      </c>
      <c r="EX2834">
        <v>220876</v>
      </c>
      <c r="EY2834" t="s">
        <v>7535</v>
      </c>
      <c r="EZ2834">
        <v>1</v>
      </c>
      <c r="FC2834">
        <v>53200001</v>
      </c>
      <c r="FD2834" t="s">
        <v>50</v>
      </c>
    </row>
    <row r="2835" spans="1:160" x14ac:dyDescent="0.3">
      <c r="A2835" t="str">
        <f>VLOOKUP(B2835,Table2[],3,FALSE)</f>
        <v>Digital</v>
      </c>
      <c r="B2835" t="str">
        <f>IF(OR(ISNUMBER(FIND("QVC",Z2835)),ISNUMBER(FIND("QVC",AL2835))),"QVC",IF(OR(ISNUMBER(FIND("NCO",H2835)),ISNUMBER(FIND("NCO",Y2835))), "NCO", IF(AL2835="consumer","PMD.com",VLOOKUP(LEFT(H2835,2),Tables!$E$1:$F$11,2,FALSE))))</f>
        <v>PMD.com</v>
      </c>
      <c r="C2835">
        <f t="shared" si="135"/>
        <v>53920001</v>
      </c>
      <c r="D2835">
        <f t="shared" si="136"/>
        <v>1</v>
      </c>
      <c r="E2835" t="str">
        <f t="shared" ca="1" si="134"/>
        <v>shifted orders shipped</v>
      </c>
      <c r="F2835" t="s">
        <v>3539</v>
      </c>
      <c r="G2835" t="s">
        <v>335</v>
      </c>
      <c r="H2835" t="s">
        <v>7536</v>
      </c>
      <c r="I2835" s="6">
        <v>44012.748564814814</v>
      </c>
      <c r="J2835" t="s">
        <v>16</v>
      </c>
      <c r="K2835" s="6">
        <v>44013.40552083333</v>
      </c>
      <c r="M2835" t="s">
        <v>7537</v>
      </c>
      <c r="N2835" t="s">
        <v>7538</v>
      </c>
      <c r="Q2835" t="s">
        <v>739</v>
      </c>
      <c r="R2835" t="s">
        <v>368</v>
      </c>
      <c r="S2835">
        <v>30041</v>
      </c>
      <c r="T2835" t="s">
        <v>338</v>
      </c>
      <c r="U2835" t="s">
        <v>530</v>
      </c>
      <c r="W2835" t="s">
        <v>7539</v>
      </c>
      <c r="Z2835" t="s">
        <v>7537</v>
      </c>
      <c r="AA2835" t="s">
        <v>7538</v>
      </c>
      <c r="AD2835" t="s">
        <v>739</v>
      </c>
      <c r="AE2835" t="s">
        <v>368</v>
      </c>
      <c r="AF2835">
        <v>30041</v>
      </c>
      <c r="AG2835" t="s">
        <v>338</v>
      </c>
      <c r="AH2835" t="s">
        <v>530</v>
      </c>
      <c r="AJ2835" t="s">
        <v>7539</v>
      </c>
      <c r="AL2835" t="s">
        <v>339</v>
      </c>
      <c r="AM2835">
        <v>1</v>
      </c>
      <c r="AN2835">
        <v>1</v>
      </c>
      <c r="AO2835">
        <v>14899</v>
      </c>
      <c r="AQ2835">
        <v>124468</v>
      </c>
      <c r="AR2835">
        <v>53920001</v>
      </c>
      <c r="AS2835">
        <v>9000000</v>
      </c>
      <c r="AT2835" t="s">
        <v>40</v>
      </c>
      <c r="AW2835" t="s">
        <v>343</v>
      </c>
      <c r="BY2835" t="s">
        <v>342</v>
      </c>
      <c r="EQ2835">
        <v>243396</v>
      </c>
      <c r="ER2835" t="s">
        <v>7540</v>
      </c>
      <c r="EV2835">
        <v>17287783</v>
      </c>
      <c r="EW2835">
        <v>928</v>
      </c>
      <c r="EX2835">
        <v>221080</v>
      </c>
      <c r="EY2835" t="s">
        <v>7541</v>
      </c>
      <c r="EZ2835">
        <v>1</v>
      </c>
      <c r="FC2835">
        <v>95384</v>
      </c>
      <c r="FD2835" t="s">
        <v>3530</v>
      </c>
    </row>
    <row r="2836" spans="1:160" x14ac:dyDescent="0.3">
      <c r="A2836" t="str">
        <f>VLOOKUP(B2836,Table2[],3,FALSE)</f>
        <v>Digital</v>
      </c>
      <c r="B2836" t="str">
        <f>IF(OR(ISNUMBER(FIND("QVC",Z2836)),ISNUMBER(FIND("QVC",AL2836))),"QVC",IF(OR(ISNUMBER(FIND("NCO",H2836)),ISNUMBER(FIND("NCO",Y2836))), "NCO", IF(AL2836="consumer","PMD.com",VLOOKUP(LEFT(H2836,2),Tables!$E$1:$F$11,2,FALSE))))</f>
        <v>PMD.com</v>
      </c>
      <c r="C2836">
        <f t="shared" si="135"/>
        <v>5358</v>
      </c>
      <c r="D2836">
        <f t="shared" si="136"/>
        <v>1</v>
      </c>
      <c r="E2836" t="str">
        <f t="shared" ca="1" si="134"/>
        <v>shifted orders shipped</v>
      </c>
      <c r="F2836" t="s">
        <v>3539</v>
      </c>
      <c r="G2836" t="s">
        <v>335</v>
      </c>
      <c r="H2836" t="s">
        <v>7536</v>
      </c>
      <c r="I2836" s="6">
        <v>44012.748564814814</v>
      </c>
      <c r="J2836" t="s">
        <v>16</v>
      </c>
      <c r="K2836" s="6">
        <v>44013.40552083333</v>
      </c>
      <c r="M2836" t="s">
        <v>7537</v>
      </c>
      <c r="N2836" t="s">
        <v>7538</v>
      </c>
      <c r="Q2836" t="s">
        <v>739</v>
      </c>
      <c r="R2836" t="s">
        <v>368</v>
      </c>
      <c r="S2836">
        <v>30041</v>
      </c>
      <c r="T2836" t="s">
        <v>338</v>
      </c>
      <c r="U2836" t="s">
        <v>530</v>
      </c>
      <c r="W2836" t="s">
        <v>7539</v>
      </c>
      <c r="Z2836" t="s">
        <v>7537</v>
      </c>
      <c r="AA2836" t="s">
        <v>7538</v>
      </c>
      <c r="AD2836" t="s">
        <v>739</v>
      </c>
      <c r="AE2836" t="s">
        <v>368</v>
      </c>
      <c r="AF2836">
        <v>30041</v>
      </c>
      <c r="AG2836" t="s">
        <v>338</v>
      </c>
      <c r="AH2836" t="s">
        <v>530</v>
      </c>
      <c r="AJ2836" t="s">
        <v>7539</v>
      </c>
      <c r="AL2836" t="s">
        <v>339</v>
      </c>
      <c r="AM2836">
        <v>1</v>
      </c>
      <c r="AN2836">
        <v>1</v>
      </c>
      <c r="AO2836">
        <v>7390</v>
      </c>
      <c r="AQ2836">
        <v>124522</v>
      </c>
      <c r="AR2836">
        <v>5358</v>
      </c>
      <c r="AS2836" t="s">
        <v>2281</v>
      </c>
      <c r="AT2836" t="s">
        <v>73</v>
      </c>
      <c r="AW2836" t="s">
        <v>340</v>
      </c>
      <c r="AX2836" t="s">
        <v>340</v>
      </c>
      <c r="AY2836" t="s">
        <v>351</v>
      </c>
      <c r="AZ2836" t="s">
        <v>434</v>
      </c>
      <c r="BY2836" t="s">
        <v>342</v>
      </c>
      <c r="EQ2836">
        <v>252041</v>
      </c>
      <c r="ER2836" t="s">
        <v>7540</v>
      </c>
      <c r="EV2836">
        <v>17287783</v>
      </c>
      <c r="EW2836">
        <v>928</v>
      </c>
      <c r="EX2836">
        <v>221080</v>
      </c>
      <c r="EY2836" t="s">
        <v>7541</v>
      </c>
      <c r="EZ2836">
        <v>1</v>
      </c>
      <c r="FC2836">
        <v>5358</v>
      </c>
      <c r="FD2836" t="s">
        <v>73</v>
      </c>
    </row>
    <row r="2837" spans="1:160" x14ac:dyDescent="0.3">
      <c r="A2837" t="str">
        <f>VLOOKUP(B2837,Table2[],3,FALSE)</f>
        <v>Digital</v>
      </c>
      <c r="B2837" t="str">
        <f>IF(OR(ISNUMBER(FIND("QVC",Z2837)),ISNUMBER(FIND("QVC",AL2837))),"QVC",IF(OR(ISNUMBER(FIND("NCO",H2837)),ISNUMBER(FIND("NCO",Y2837))), "NCO", IF(AL2837="consumer","PMD.com",VLOOKUP(LEFT(H2837,2),Tables!$E$1:$F$11,2,FALSE))))</f>
        <v>PMD.com</v>
      </c>
      <c r="C2837">
        <f t="shared" si="135"/>
        <v>52430001</v>
      </c>
      <c r="D2837">
        <f t="shared" si="136"/>
        <v>1</v>
      </c>
      <c r="E2837" t="str">
        <f t="shared" ca="1" si="134"/>
        <v>shifted orders shipped</v>
      </c>
      <c r="F2837" t="s">
        <v>3539</v>
      </c>
      <c r="G2837" t="s">
        <v>335</v>
      </c>
      <c r="H2837" t="s">
        <v>7536</v>
      </c>
      <c r="I2837" s="6">
        <v>44012.748564814814</v>
      </c>
      <c r="J2837" t="s">
        <v>16</v>
      </c>
      <c r="K2837" s="6">
        <v>44013.40552083333</v>
      </c>
      <c r="M2837" t="s">
        <v>7537</v>
      </c>
      <c r="N2837" t="s">
        <v>7538</v>
      </c>
      <c r="Q2837" t="s">
        <v>739</v>
      </c>
      <c r="R2837" t="s">
        <v>368</v>
      </c>
      <c r="S2837">
        <v>30041</v>
      </c>
      <c r="T2837" t="s">
        <v>338</v>
      </c>
      <c r="U2837" t="s">
        <v>530</v>
      </c>
      <c r="W2837" t="s">
        <v>7539</v>
      </c>
      <c r="Z2837" t="s">
        <v>7537</v>
      </c>
      <c r="AA2837" t="s">
        <v>7538</v>
      </c>
      <c r="AD2837" t="s">
        <v>739</v>
      </c>
      <c r="AE2837" t="s">
        <v>368</v>
      </c>
      <c r="AF2837">
        <v>30041</v>
      </c>
      <c r="AG2837" t="s">
        <v>338</v>
      </c>
      <c r="AH2837" t="s">
        <v>530</v>
      </c>
      <c r="AJ2837" t="s">
        <v>7539</v>
      </c>
      <c r="AL2837" t="s">
        <v>339</v>
      </c>
      <c r="AM2837">
        <v>1</v>
      </c>
      <c r="AN2837">
        <v>1</v>
      </c>
      <c r="AO2837">
        <v>12063</v>
      </c>
      <c r="AQ2837">
        <v>127155</v>
      </c>
      <c r="AR2837">
        <v>52430001</v>
      </c>
      <c r="AS2837" t="s">
        <v>927</v>
      </c>
      <c r="AT2837" t="s">
        <v>75</v>
      </c>
      <c r="AW2837" t="s">
        <v>340</v>
      </c>
      <c r="AX2837" t="s">
        <v>340</v>
      </c>
      <c r="AY2837" t="s">
        <v>357</v>
      </c>
      <c r="AZ2837" t="s">
        <v>363</v>
      </c>
      <c r="BY2837" t="s">
        <v>342</v>
      </c>
      <c r="EQ2837">
        <v>249990</v>
      </c>
      <c r="ER2837" t="s">
        <v>7540</v>
      </c>
      <c r="EV2837">
        <v>17287783</v>
      </c>
      <c r="EW2837">
        <v>928</v>
      </c>
      <c r="EX2837">
        <v>221080</v>
      </c>
      <c r="EY2837" t="s">
        <v>7541</v>
      </c>
      <c r="EZ2837">
        <v>1</v>
      </c>
      <c r="FC2837">
        <v>95384</v>
      </c>
      <c r="FD2837" t="s">
        <v>3530</v>
      </c>
    </row>
    <row r="2838" spans="1:160" x14ac:dyDescent="0.3">
      <c r="A2838" t="str">
        <f>VLOOKUP(B2838,Table2[],3,FALSE)</f>
        <v>Digital</v>
      </c>
      <c r="B2838" t="str">
        <f>IF(OR(ISNUMBER(FIND("QVC",Z2838)),ISNUMBER(FIND("QVC",AL2838))),"QVC",IF(OR(ISNUMBER(FIND("NCO",H2838)),ISNUMBER(FIND("NCO",Y2838))), "NCO", IF(AL2838="consumer","PMD.com",VLOOKUP(LEFT(H2838,2),Tables!$E$1:$F$11,2,FALSE))))</f>
        <v>PMD.com</v>
      </c>
      <c r="C2838">
        <f t="shared" si="135"/>
        <v>51090030</v>
      </c>
      <c r="D2838">
        <f t="shared" si="136"/>
        <v>1</v>
      </c>
      <c r="E2838" t="str">
        <f t="shared" ca="1" si="134"/>
        <v>shifted orders shipped</v>
      </c>
      <c r="F2838" t="s">
        <v>3539</v>
      </c>
      <c r="G2838" t="s">
        <v>335</v>
      </c>
      <c r="H2838" t="s">
        <v>7536</v>
      </c>
      <c r="I2838" s="6">
        <v>44012.748564814814</v>
      </c>
      <c r="J2838" t="s">
        <v>16</v>
      </c>
      <c r="K2838" s="6">
        <v>44013.40552083333</v>
      </c>
      <c r="M2838" t="s">
        <v>7537</v>
      </c>
      <c r="N2838" t="s">
        <v>7538</v>
      </c>
      <c r="Q2838" t="s">
        <v>739</v>
      </c>
      <c r="R2838" t="s">
        <v>368</v>
      </c>
      <c r="S2838">
        <v>30041</v>
      </c>
      <c r="T2838" t="s">
        <v>338</v>
      </c>
      <c r="U2838" t="s">
        <v>530</v>
      </c>
      <c r="W2838" t="s">
        <v>7539</v>
      </c>
      <c r="Z2838" t="s">
        <v>7537</v>
      </c>
      <c r="AA2838" t="s">
        <v>7538</v>
      </c>
      <c r="AD2838" t="s">
        <v>739</v>
      </c>
      <c r="AE2838" t="s">
        <v>368</v>
      </c>
      <c r="AF2838">
        <v>30041</v>
      </c>
      <c r="AG2838" t="s">
        <v>338</v>
      </c>
      <c r="AH2838" t="s">
        <v>530</v>
      </c>
      <c r="AJ2838" t="s">
        <v>7539</v>
      </c>
      <c r="AL2838" t="s">
        <v>339</v>
      </c>
      <c r="AM2838">
        <v>1</v>
      </c>
      <c r="AN2838">
        <v>1</v>
      </c>
      <c r="AO2838">
        <v>6688</v>
      </c>
      <c r="AQ2838">
        <v>125960</v>
      </c>
      <c r="AR2838">
        <v>51090030</v>
      </c>
      <c r="AS2838" t="s">
        <v>3043</v>
      </c>
      <c r="AT2838" t="s">
        <v>628</v>
      </c>
      <c r="AW2838" t="s">
        <v>343</v>
      </c>
      <c r="BY2838" t="s">
        <v>342</v>
      </c>
      <c r="BZ2838" t="b">
        <v>0</v>
      </c>
      <c r="EQ2838">
        <v>243047</v>
      </c>
      <c r="ER2838" t="s">
        <v>7540</v>
      </c>
      <c r="EV2838">
        <v>17287783</v>
      </c>
      <c r="EW2838">
        <v>928</v>
      </c>
      <c r="EX2838">
        <v>221080</v>
      </c>
      <c r="EY2838" t="s">
        <v>7541</v>
      </c>
      <c r="EZ2838">
        <v>1</v>
      </c>
      <c r="FC2838">
        <v>95384</v>
      </c>
      <c r="FD2838" t="s">
        <v>3530</v>
      </c>
    </row>
    <row r="2839" spans="1:160" x14ac:dyDescent="0.3">
      <c r="A2839" t="str">
        <f>VLOOKUP(B2839,Table2[],3,FALSE)</f>
        <v>Digital</v>
      </c>
      <c r="B2839" t="str">
        <f>IF(OR(ISNUMBER(FIND("QVC",Z2839)),ISNUMBER(FIND("QVC",AL2839))),"QVC",IF(OR(ISNUMBER(FIND("NCO",H2839)),ISNUMBER(FIND("NCO",Y2839))), "NCO", IF(AL2839="consumer","PMD.com",VLOOKUP(LEFT(H2839,2),Tables!$E$1:$F$11,2,FALSE))))</f>
        <v>PMD.com</v>
      </c>
      <c r="C2839">
        <f t="shared" si="135"/>
        <v>51090001</v>
      </c>
      <c r="D2839">
        <f t="shared" si="136"/>
        <v>1</v>
      </c>
      <c r="E2839" t="str">
        <f t="shared" ca="1" si="134"/>
        <v>shifted orders shipped</v>
      </c>
      <c r="F2839" t="s">
        <v>3539</v>
      </c>
      <c r="G2839" t="s">
        <v>335</v>
      </c>
      <c r="H2839" t="s">
        <v>7542</v>
      </c>
      <c r="I2839" s="6">
        <v>44012.884837962964</v>
      </c>
      <c r="J2839" t="s">
        <v>16</v>
      </c>
      <c r="K2839" s="6">
        <v>44013.405740740738</v>
      </c>
      <c r="M2839" t="s">
        <v>7543</v>
      </c>
      <c r="N2839" t="s">
        <v>7544</v>
      </c>
      <c r="Q2839" t="s">
        <v>537</v>
      </c>
      <c r="R2839" t="s">
        <v>376</v>
      </c>
      <c r="S2839" t="s">
        <v>7545</v>
      </c>
      <c r="T2839" t="s">
        <v>338</v>
      </c>
      <c r="U2839" t="s">
        <v>530</v>
      </c>
      <c r="W2839" t="s">
        <v>7546</v>
      </c>
      <c r="Z2839" t="s">
        <v>7543</v>
      </c>
      <c r="AA2839" t="s">
        <v>7544</v>
      </c>
      <c r="AD2839" t="s">
        <v>537</v>
      </c>
      <c r="AE2839" t="s">
        <v>376</v>
      </c>
      <c r="AF2839" t="s">
        <v>7545</v>
      </c>
      <c r="AG2839" t="s">
        <v>338</v>
      </c>
      <c r="AH2839" t="s">
        <v>530</v>
      </c>
      <c r="AJ2839" t="s">
        <v>7546</v>
      </c>
      <c r="AL2839" t="s">
        <v>339</v>
      </c>
      <c r="AM2839">
        <v>1</v>
      </c>
      <c r="AN2839">
        <v>1</v>
      </c>
      <c r="AO2839">
        <v>4885</v>
      </c>
      <c r="AQ2839">
        <v>124202</v>
      </c>
      <c r="AR2839">
        <v>51090001</v>
      </c>
      <c r="AS2839" t="s">
        <v>1986</v>
      </c>
      <c r="AT2839" t="s">
        <v>60</v>
      </c>
      <c r="AW2839" t="s">
        <v>340</v>
      </c>
      <c r="AX2839" t="s">
        <v>340</v>
      </c>
      <c r="AY2839" t="s">
        <v>357</v>
      </c>
      <c r="AZ2839" t="s">
        <v>361</v>
      </c>
      <c r="BY2839" t="s">
        <v>342</v>
      </c>
      <c r="EQ2839">
        <v>250831</v>
      </c>
      <c r="ER2839" t="s">
        <v>7547</v>
      </c>
      <c r="EV2839">
        <v>17287839</v>
      </c>
      <c r="EW2839">
        <v>928</v>
      </c>
      <c r="EX2839">
        <v>221136</v>
      </c>
      <c r="EY2839" t="s">
        <v>7548</v>
      </c>
      <c r="EZ2839">
        <v>1</v>
      </c>
      <c r="FC2839">
        <v>51090001</v>
      </c>
      <c r="FD2839" t="s">
        <v>60</v>
      </c>
    </row>
    <row r="2840" spans="1:160" x14ac:dyDescent="0.3">
      <c r="A2840" t="str">
        <f>VLOOKUP(B2840,Table2[],3,FALSE)</f>
        <v>Digital</v>
      </c>
      <c r="B2840" t="str">
        <f>IF(OR(ISNUMBER(FIND("QVC",Z2840)),ISNUMBER(FIND("QVC",AL2840))),"QVC",IF(OR(ISNUMBER(FIND("NCO",H2840)),ISNUMBER(FIND("NCO",Y2840))), "NCO", IF(AL2840="consumer","PMD.com",VLOOKUP(LEFT(H2840,2),Tables!$E$1:$F$11,2,FALSE))))</f>
        <v>PMD.com</v>
      </c>
      <c r="C2840">
        <f t="shared" si="135"/>
        <v>52400001</v>
      </c>
      <c r="D2840">
        <f t="shared" si="136"/>
        <v>1</v>
      </c>
      <c r="E2840" t="str">
        <f t="shared" ca="1" si="134"/>
        <v>shifted orders shipped</v>
      </c>
      <c r="F2840" t="s">
        <v>3539</v>
      </c>
      <c r="G2840" t="s">
        <v>335</v>
      </c>
      <c r="H2840" t="s">
        <v>7542</v>
      </c>
      <c r="I2840" s="6">
        <v>44012.884837962964</v>
      </c>
      <c r="J2840" t="s">
        <v>16</v>
      </c>
      <c r="K2840" s="6">
        <v>44013.405740740738</v>
      </c>
      <c r="M2840" t="s">
        <v>7543</v>
      </c>
      <c r="N2840" t="s">
        <v>7544</v>
      </c>
      <c r="Q2840" t="s">
        <v>537</v>
      </c>
      <c r="R2840" t="s">
        <v>376</v>
      </c>
      <c r="S2840" t="s">
        <v>7545</v>
      </c>
      <c r="T2840" t="s">
        <v>338</v>
      </c>
      <c r="U2840" t="s">
        <v>530</v>
      </c>
      <c r="W2840" t="s">
        <v>7546</v>
      </c>
      <c r="Z2840" t="s">
        <v>7543</v>
      </c>
      <c r="AA2840" t="s">
        <v>7544</v>
      </c>
      <c r="AD2840" t="s">
        <v>537</v>
      </c>
      <c r="AE2840" t="s">
        <v>376</v>
      </c>
      <c r="AF2840" t="s">
        <v>7545</v>
      </c>
      <c r="AG2840" t="s">
        <v>338</v>
      </c>
      <c r="AH2840" t="s">
        <v>530</v>
      </c>
      <c r="AJ2840" t="s">
        <v>7546</v>
      </c>
      <c r="AL2840" t="s">
        <v>339</v>
      </c>
      <c r="AM2840">
        <v>1</v>
      </c>
      <c r="AN2840">
        <v>1</v>
      </c>
      <c r="AO2840">
        <v>2895</v>
      </c>
      <c r="AQ2840">
        <v>124289</v>
      </c>
      <c r="AR2840">
        <v>52400001</v>
      </c>
      <c r="AS2840" t="s">
        <v>787</v>
      </c>
      <c r="AT2840" t="s">
        <v>115</v>
      </c>
      <c r="AW2840" t="s">
        <v>340</v>
      </c>
      <c r="AX2840" t="s">
        <v>340</v>
      </c>
      <c r="AY2840" t="s">
        <v>432</v>
      </c>
      <c r="AZ2840">
        <v>0</v>
      </c>
      <c r="BY2840" t="s">
        <v>342</v>
      </c>
      <c r="EQ2840">
        <v>251708</v>
      </c>
      <c r="ER2840" t="s">
        <v>7547</v>
      </c>
      <c r="EV2840">
        <v>17287839</v>
      </c>
      <c r="EW2840">
        <v>928</v>
      </c>
      <c r="EX2840">
        <v>221136</v>
      </c>
      <c r="EY2840" t="s">
        <v>7548</v>
      </c>
      <c r="EZ2840">
        <v>1</v>
      </c>
      <c r="FC2840">
        <v>52400001</v>
      </c>
      <c r="FD2840" t="s">
        <v>115</v>
      </c>
    </row>
    <row r="2841" spans="1:160" x14ac:dyDescent="0.3">
      <c r="A2841" t="str">
        <f>VLOOKUP(B2841,Table2[],3,FALSE)</f>
        <v>Digital</v>
      </c>
      <c r="B2841" t="str">
        <f>IF(OR(ISNUMBER(FIND("QVC",Z2841)),ISNUMBER(FIND("QVC",AL2841))),"QVC",IF(OR(ISNUMBER(FIND("NCO",H2841)),ISNUMBER(FIND("NCO",Y2841))), "NCO", IF(AL2841="consumer","PMD.com",VLOOKUP(LEFT(H2841,2),Tables!$E$1:$F$11,2,FALSE))))</f>
        <v>PMD.com</v>
      </c>
      <c r="C2841">
        <f t="shared" si="135"/>
        <v>52430001</v>
      </c>
      <c r="D2841">
        <f t="shared" si="136"/>
        <v>1</v>
      </c>
      <c r="E2841" t="str">
        <f t="shared" ca="1" si="134"/>
        <v>shifted orders shipped</v>
      </c>
      <c r="F2841" t="s">
        <v>3539</v>
      </c>
      <c r="G2841" t="s">
        <v>335</v>
      </c>
      <c r="H2841" t="s">
        <v>7549</v>
      </c>
      <c r="I2841" s="6">
        <v>44012.467662037037</v>
      </c>
      <c r="J2841" t="s">
        <v>16</v>
      </c>
      <c r="K2841" s="6">
        <v>44013.40587962963</v>
      </c>
      <c r="M2841" t="s">
        <v>7550</v>
      </c>
      <c r="N2841" t="s">
        <v>7551</v>
      </c>
      <c r="Q2841" t="s">
        <v>1909</v>
      </c>
      <c r="R2841" t="s">
        <v>389</v>
      </c>
      <c r="S2841" t="s">
        <v>7552</v>
      </c>
      <c r="T2841" t="s">
        <v>338</v>
      </c>
      <c r="U2841" t="s">
        <v>530</v>
      </c>
      <c r="W2841" t="s">
        <v>7553</v>
      </c>
      <c r="Z2841" t="s">
        <v>7550</v>
      </c>
      <c r="AA2841" t="s">
        <v>7551</v>
      </c>
      <c r="AD2841" t="s">
        <v>1909</v>
      </c>
      <c r="AE2841" t="s">
        <v>389</v>
      </c>
      <c r="AF2841" t="s">
        <v>7552</v>
      </c>
      <c r="AG2841" t="s">
        <v>338</v>
      </c>
      <c r="AH2841" t="s">
        <v>530</v>
      </c>
      <c r="AJ2841" t="s">
        <v>7553</v>
      </c>
      <c r="AL2841" t="s">
        <v>339</v>
      </c>
      <c r="AM2841">
        <v>1</v>
      </c>
      <c r="AN2841">
        <v>1</v>
      </c>
      <c r="AO2841">
        <v>12063</v>
      </c>
      <c r="AQ2841">
        <v>127155</v>
      </c>
      <c r="AR2841">
        <v>52430001</v>
      </c>
      <c r="AS2841" t="s">
        <v>927</v>
      </c>
      <c r="AT2841" t="s">
        <v>75</v>
      </c>
      <c r="AW2841" t="s">
        <v>340</v>
      </c>
      <c r="AX2841" t="s">
        <v>340</v>
      </c>
      <c r="AY2841" t="s">
        <v>357</v>
      </c>
      <c r="AZ2841" t="s">
        <v>363</v>
      </c>
      <c r="BY2841" t="s">
        <v>342</v>
      </c>
      <c r="EQ2841">
        <v>249990</v>
      </c>
      <c r="ER2841" t="s">
        <v>7554</v>
      </c>
      <c r="EV2841">
        <v>17287496</v>
      </c>
      <c r="EW2841">
        <v>928</v>
      </c>
      <c r="EX2841">
        <v>220938</v>
      </c>
      <c r="EY2841" t="s">
        <v>7555</v>
      </c>
      <c r="EZ2841">
        <v>1</v>
      </c>
      <c r="FC2841">
        <v>52430001</v>
      </c>
      <c r="FD2841" t="s">
        <v>75</v>
      </c>
    </row>
    <row r="2842" spans="1:160" x14ac:dyDescent="0.3">
      <c r="A2842" t="str">
        <f>VLOOKUP(B2842,Table2[],3,FALSE)</f>
        <v>Digital</v>
      </c>
      <c r="B2842" t="str">
        <f>IF(OR(ISNUMBER(FIND("QVC",Z2842)),ISNUMBER(FIND("QVC",AL2842))),"QVC",IF(OR(ISNUMBER(FIND("NCO",H2842)),ISNUMBER(FIND("NCO",Y2842))), "NCO", IF(AL2842="consumer","PMD.com",VLOOKUP(LEFT(H2842,2),Tables!$E$1:$F$11,2,FALSE))))</f>
        <v>PMD.com</v>
      </c>
      <c r="C2842">
        <f t="shared" si="135"/>
        <v>52460001</v>
      </c>
      <c r="D2842">
        <f t="shared" si="136"/>
        <v>1</v>
      </c>
      <c r="E2842" t="str">
        <f t="shared" ca="1" si="134"/>
        <v>shifted orders shipped</v>
      </c>
      <c r="F2842" t="s">
        <v>3539</v>
      </c>
      <c r="G2842" t="s">
        <v>335</v>
      </c>
      <c r="H2842" t="s">
        <v>7549</v>
      </c>
      <c r="I2842" s="6">
        <v>44012.467662037037</v>
      </c>
      <c r="J2842" t="s">
        <v>16</v>
      </c>
      <c r="K2842" s="6">
        <v>44013.40587962963</v>
      </c>
      <c r="M2842" t="s">
        <v>7550</v>
      </c>
      <c r="N2842" t="s">
        <v>7551</v>
      </c>
      <c r="Q2842" t="s">
        <v>1909</v>
      </c>
      <c r="R2842" t="s">
        <v>389</v>
      </c>
      <c r="S2842" t="s">
        <v>7552</v>
      </c>
      <c r="T2842" t="s">
        <v>338</v>
      </c>
      <c r="U2842" t="s">
        <v>530</v>
      </c>
      <c r="W2842" t="s">
        <v>7553</v>
      </c>
      <c r="Z2842" t="s">
        <v>7550</v>
      </c>
      <c r="AA2842" t="s">
        <v>7551</v>
      </c>
      <c r="AD2842" t="s">
        <v>1909</v>
      </c>
      <c r="AE2842" t="s">
        <v>389</v>
      </c>
      <c r="AF2842" t="s">
        <v>7552</v>
      </c>
      <c r="AG2842" t="s">
        <v>338</v>
      </c>
      <c r="AH2842" t="s">
        <v>530</v>
      </c>
      <c r="AJ2842" t="s">
        <v>7553</v>
      </c>
      <c r="AL2842" t="s">
        <v>339</v>
      </c>
      <c r="AM2842">
        <v>1</v>
      </c>
      <c r="AN2842">
        <v>1</v>
      </c>
      <c r="AO2842">
        <v>14007</v>
      </c>
      <c r="AQ2842">
        <v>127157</v>
      </c>
      <c r="AR2842">
        <v>52460001</v>
      </c>
      <c r="AS2842" t="s">
        <v>972</v>
      </c>
      <c r="AT2842" t="s">
        <v>76</v>
      </c>
      <c r="AW2842" t="s">
        <v>340</v>
      </c>
      <c r="AX2842" t="s">
        <v>340</v>
      </c>
      <c r="AY2842" t="s">
        <v>341</v>
      </c>
      <c r="AZ2842">
        <v>0</v>
      </c>
      <c r="BY2842" t="s">
        <v>342</v>
      </c>
      <c r="EQ2842">
        <v>252044</v>
      </c>
      <c r="ER2842" t="s">
        <v>7554</v>
      </c>
      <c r="EV2842">
        <v>17287496</v>
      </c>
      <c r="EW2842">
        <v>928</v>
      </c>
      <c r="EX2842">
        <v>220938</v>
      </c>
      <c r="EY2842" t="s">
        <v>7555</v>
      </c>
      <c r="EZ2842">
        <v>1</v>
      </c>
      <c r="FC2842">
        <v>52460001</v>
      </c>
      <c r="FD2842" t="s">
        <v>76</v>
      </c>
    </row>
    <row r="2843" spans="1:160" x14ac:dyDescent="0.3">
      <c r="A2843" t="str">
        <f>VLOOKUP(B2843,Table2[],3,FALSE)</f>
        <v>Digital</v>
      </c>
      <c r="B2843" t="str">
        <f>IF(OR(ISNUMBER(FIND("QVC",Z2843)),ISNUMBER(FIND("QVC",AL2843))),"QVC",IF(OR(ISNUMBER(FIND("NCO",H2843)),ISNUMBER(FIND("NCO",Y2843))), "NCO", IF(AL2843="consumer","PMD.com",VLOOKUP(LEFT(H2843,2),Tables!$E$1:$F$11,2,FALSE))))</f>
        <v>PMD.com</v>
      </c>
      <c r="C2843">
        <f t="shared" si="135"/>
        <v>55340001</v>
      </c>
      <c r="D2843">
        <f t="shared" si="136"/>
        <v>1</v>
      </c>
      <c r="E2843" t="str">
        <f t="shared" ca="1" si="134"/>
        <v>shifted orders shipped</v>
      </c>
      <c r="F2843" t="s">
        <v>3539</v>
      </c>
      <c r="G2843" t="s">
        <v>335</v>
      </c>
      <c r="H2843" t="s">
        <v>7549</v>
      </c>
      <c r="I2843" s="6">
        <v>44012.467662037037</v>
      </c>
      <c r="J2843" t="s">
        <v>16</v>
      </c>
      <c r="K2843" s="6">
        <v>44013.40587962963</v>
      </c>
      <c r="M2843" t="s">
        <v>7550</v>
      </c>
      <c r="N2843" t="s">
        <v>7551</v>
      </c>
      <c r="Q2843" t="s">
        <v>1909</v>
      </c>
      <c r="R2843" t="s">
        <v>389</v>
      </c>
      <c r="S2843" t="s">
        <v>7552</v>
      </c>
      <c r="T2843" t="s">
        <v>338</v>
      </c>
      <c r="U2843" t="s">
        <v>530</v>
      </c>
      <c r="W2843" t="s">
        <v>7553</v>
      </c>
      <c r="Z2843" t="s">
        <v>7550</v>
      </c>
      <c r="AA2843" t="s">
        <v>7551</v>
      </c>
      <c r="AD2843" t="s">
        <v>1909</v>
      </c>
      <c r="AE2843" t="s">
        <v>389</v>
      </c>
      <c r="AF2843" t="s">
        <v>7552</v>
      </c>
      <c r="AG2843" t="s">
        <v>338</v>
      </c>
      <c r="AH2843" t="s">
        <v>530</v>
      </c>
      <c r="AJ2843" t="s">
        <v>7553</v>
      </c>
      <c r="AL2843" t="s">
        <v>339</v>
      </c>
      <c r="AM2843">
        <v>1</v>
      </c>
      <c r="AN2843">
        <v>1</v>
      </c>
      <c r="AO2843">
        <v>8241</v>
      </c>
      <c r="AQ2843">
        <v>124480</v>
      </c>
      <c r="AR2843">
        <v>55340001</v>
      </c>
      <c r="AS2843" t="s">
        <v>1955</v>
      </c>
      <c r="AT2843" t="s">
        <v>71</v>
      </c>
      <c r="AW2843" t="s">
        <v>343</v>
      </c>
      <c r="BY2843" t="s">
        <v>342</v>
      </c>
      <c r="EQ2843">
        <v>249139</v>
      </c>
      <c r="ER2843" t="s">
        <v>7554</v>
      </c>
      <c r="EV2843">
        <v>17287496</v>
      </c>
      <c r="EW2843">
        <v>928</v>
      </c>
      <c r="EX2843">
        <v>220938</v>
      </c>
      <c r="EY2843" t="s">
        <v>7555</v>
      </c>
      <c r="EZ2843">
        <v>1</v>
      </c>
      <c r="FC2843">
        <v>55340001</v>
      </c>
      <c r="FD2843" t="s">
        <v>71</v>
      </c>
    </row>
    <row r="2844" spans="1:160" x14ac:dyDescent="0.3">
      <c r="A2844" t="str">
        <f>VLOOKUP(B2844,Table2[],3,FALSE)</f>
        <v>Digital</v>
      </c>
      <c r="B2844" t="str">
        <f>IF(OR(ISNUMBER(FIND("QVC",Z2844)),ISNUMBER(FIND("QVC",AL2844))),"QVC",IF(OR(ISNUMBER(FIND("NCO",H2844)),ISNUMBER(FIND("NCO",Y2844))), "NCO", IF(AL2844="consumer","PMD.com",VLOOKUP(LEFT(H2844,2),Tables!$E$1:$F$11,2,FALSE))))</f>
        <v>PMD.com</v>
      </c>
      <c r="C2844">
        <f t="shared" si="135"/>
        <v>53490001</v>
      </c>
      <c r="D2844">
        <f t="shared" si="136"/>
        <v>1</v>
      </c>
      <c r="E2844" t="str">
        <f t="shared" ca="1" si="134"/>
        <v>shifted orders shipped</v>
      </c>
      <c r="F2844" t="s">
        <v>3539</v>
      </c>
      <c r="G2844" t="s">
        <v>335</v>
      </c>
      <c r="H2844" t="s">
        <v>7556</v>
      </c>
      <c r="I2844" s="6">
        <v>44012.608576388891</v>
      </c>
      <c r="J2844" t="s">
        <v>16</v>
      </c>
      <c r="K2844" s="6">
        <v>44013.406134259261</v>
      </c>
      <c r="M2844" t="s">
        <v>7557</v>
      </c>
      <c r="N2844" t="s">
        <v>7558</v>
      </c>
      <c r="Q2844" t="s">
        <v>830</v>
      </c>
      <c r="R2844" t="s">
        <v>411</v>
      </c>
      <c r="S2844" t="s">
        <v>7559</v>
      </c>
      <c r="T2844" t="s">
        <v>338</v>
      </c>
      <c r="U2844" t="s">
        <v>530</v>
      </c>
      <c r="W2844" t="s">
        <v>7560</v>
      </c>
      <c r="Z2844" t="s">
        <v>7557</v>
      </c>
      <c r="AA2844" t="s">
        <v>7558</v>
      </c>
      <c r="AD2844" t="s">
        <v>830</v>
      </c>
      <c r="AE2844" t="s">
        <v>411</v>
      </c>
      <c r="AF2844" t="s">
        <v>7559</v>
      </c>
      <c r="AG2844" t="s">
        <v>338</v>
      </c>
      <c r="AH2844" t="s">
        <v>530</v>
      </c>
      <c r="AJ2844" t="s">
        <v>7560</v>
      </c>
      <c r="AL2844" t="s">
        <v>339</v>
      </c>
      <c r="AM2844">
        <v>1</v>
      </c>
      <c r="AN2844">
        <v>1</v>
      </c>
      <c r="AO2844">
        <v>15533</v>
      </c>
      <c r="AQ2844">
        <v>126899</v>
      </c>
      <c r="AR2844">
        <v>53490001</v>
      </c>
      <c r="AS2844" t="s">
        <v>1709</v>
      </c>
      <c r="AT2844" t="s">
        <v>56</v>
      </c>
      <c r="AW2844" t="s">
        <v>343</v>
      </c>
      <c r="BY2844" t="s">
        <v>342</v>
      </c>
      <c r="EQ2844">
        <v>253176</v>
      </c>
      <c r="ER2844" t="s">
        <v>7561</v>
      </c>
      <c r="EV2844">
        <v>17287713</v>
      </c>
      <c r="EW2844">
        <v>928</v>
      </c>
      <c r="EX2844">
        <v>221011</v>
      </c>
      <c r="EY2844">
        <v>9.2748999964335493E+25</v>
      </c>
      <c r="EZ2844">
        <v>1</v>
      </c>
      <c r="FC2844">
        <v>53490001</v>
      </c>
      <c r="FD2844" t="s">
        <v>56</v>
      </c>
    </row>
    <row r="2845" spans="1:160" x14ac:dyDescent="0.3">
      <c r="A2845" t="str">
        <f>VLOOKUP(B2845,Table2[],3,FALSE)</f>
        <v>Digital</v>
      </c>
      <c r="B2845" t="str">
        <f>IF(OR(ISNUMBER(FIND("QVC",Z2845)),ISNUMBER(FIND("QVC",AL2845))),"QVC",IF(OR(ISNUMBER(FIND("NCO",H2845)),ISNUMBER(FIND("NCO",Y2845))), "NCO", IF(AL2845="consumer","PMD.com",VLOOKUP(LEFT(H2845,2),Tables!$E$1:$F$11,2,FALSE))))</f>
        <v>PMD.com</v>
      </c>
      <c r="C2845">
        <f t="shared" si="135"/>
        <v>51010001</v>
      </c>
      <c r="D2845">
        <f t="shared" si="136"/>
        <v>1</v>
      </c>
      <c r="E2845" t="str">
        <f t="shared" ca="1" si="134"/>
        <v>shifted orders shipped</v>
      </c>
      <c r="F2845" t="s">
        <v>3539</v>
      </c>
      <c r="G2845" t="s">
        <v>335</v>
      </c>
      <c r="H2845" t="s">
        <v>7562</v>
      </c>
      <c r="I2845" s="6">
        <v>44012.458020833335</v>
      </c>
      <c r="J2845" t="s">
        <v>16</v>
      </c>
      <c r="K2845" s="6">
        <v>44013.406319444446</v>
      </c>
      <c r="M2845" t="s">
        <v>7563</v>
      </c>
      <c r="N2845" t="s">
        <v>7564</v>
      </c>
      <c r="Q2845" t="s">
        <v>1475</v>
      </c>
      <c r="R2845" t="s">
        <v>412</v>
      </c>
      <c r="S2845" t="s">
        <v>7565</v>
      </c>
      <c r="T2845" t="s">
        <v>338</v>
      </c>
      <c r="U2845" t="s">
        <v>530</v>
      </c>
      <c r="W2845" t="s">
        <v>7566</v>
      </c>
      <c r="Z2845" t="s">
        <v>7563</v>
      </c>
      <c r="AA2845" t="s">
        <v>7564</v>
      </c>
      <c r="AD2845" t="s">
        <v>1475</v>
      </c>
      <c r="AE2845" t="s">
        <v>412</v>
      </c>
      <c r="AF2845" t="s">
        <v>7565</v>
      </c>
      <c r="AG2845" t="s">
        <v>338</v>
      </c>
      <c r="AH2845" t="s">
        <v>530</v>
      </c>
      <c r="AJ2845" t="s">
        <v>7566</v>
      </c>
      <c r="AL2845" t="s">
        <v>339</v>
      </c>
      <c r="AM2845">
        <v>1</v>
      </c>
      <c r="AN2845">
        <v>1</v>
      </c>
      <c r="AO2845">
        <v>8743</v>
      </c>
      <c r="AQ2845">
        <v>123868</v>
      </c>
      <c r="AR2845">
        <v>51010001</v>
      </c>
      <c r="AS2845" t="s">
        <v>48</v>
      </c>
      <c r="AT2845" t="s">
        <v>49</v>
      </c>
      <c r="AW2845" t="s">
        <v>340</v>
      </c>
      <c r="AX2845" t="s">
        <v>340</v>
      </c>
      <c r="AY2845" t="s">
        <v>357</v>
      </c>
      <c r="AZ2845" t="s">
        <v>363</v>
      </c>
      <c r="BY2845" t="s">
        <v>342</v>
      </c>
      <c r="EQ2845">
        <v>251450</v>
      </c>
      <c r="ER2845" t="s">
        <v>7567</v>
      </c>
      <c r="EV2845">
        <v>17287490</v>
      </c>
      <c r="EW2845">
        <v>928</v>
      </c>
      <c r="EX2845">
        <v>220932</v>
      </c>
      <c r="EY2845" t="s">
        <v>7568</v>
      </c>
      <c r="EZ2845">
        <v>1</v>
      </c>
      <c r="FC2845">
        <v>51010001</v>
      </c>
      <c r="FD2845" t="s">
        <v>49</v>
      </c>
    </row>
    <row r="2846" spans="1:160" x14ac:dyDescent="0.3">
      <c r="A2846" t="str">
        <f>VLOOKUP(B2846,Table2[],3,FALSE)</f>
        <v>Digital</v>
      </c>
      <c r="B2846" t="str">
        <f>IF(OR(ISNUMBER(FIND("QVC",Z2846)),ISNUMBER(FIND("QVC",AL2846))),"QVC",IF(OR(ISNUMBER(FIND("NCO",H2846)),ISNUMBER(FIND("NCO",Y2846))), "NCO", IF(AL2846="consumer","PMD.com",VLOOKUP(LEFT(H2846,2),Tables!$E$1:$F$11,2,FALSE))))</f>
        <v>PMD.com</v>
      </c>
      <c r="C2846">
        <f t="shared" si="135"/>
        <v>53920001</v>
      </c>
      <c r="D2846">
        <f t="shared" si="136"/>
        <v>1</v>
      </c>
      <c r="E2846" t="str">
        <f t="shared" ca="1" si="134"/>
        <v>shifted orders shipped</v>
      </c>
      <c r="F2846" t="s">
        <v>3539</v>
      </c>
      <c r="G2846" t="s">
        <v>335</v>
      </c>
      <c r="H2846" t="s">
        <v>7569</v>
      </c>
      <c r="I2846" s="6">
        <v>44012.867037037038</v>
      </c>
      <c r="J2846" t="s">
        <v>16</v>
      </c>
      <c r="K2846" s="6">
        <v>44013.406331018516</v>
      </c>
      <c r="M2846" t="s">
        <v>7570</v>
      </c>
      <c r="N2846" t="s">
        <v>7571</v>
      </c>
      <c r="O2846" t="s">
        <v>7572</v>
      </c>
      <c r="Q2846" t="s">
        <v>7573</v>
      </c>
      <c r="R2846" t="s">
        <v>365</v>
      </c>
      <c r="S2846">
        <v>95367</v>
      </c>
      <c r="T2846" t="s">
        <v>338</v>
      </c>
      <c r="U2846" t="s">
        <v>530</v>
      </c>
      <c r="W2846" t="s">
        <v>7574</v>
      </c>
      <c r="Z2846" t="s">
        <v>7570</v>
      </c>
      <c r="AA2846" t="s">
        <v>7571</v>
      </c>
      <c r="AB2846" t="s">
        <v>7572</v>
      </c>
      <c r="AD2846" t="s">
        <v>7573</v>
      </c>
      <c r="AE2846" t="s">
        <v>365</v>
      </c>
      <c r="AF2846">
        <v>95367</v>
      </c>
      <c r="AG2846" t="s">
        <v>338</v>
      </c>
      <c r="AH2846" t="s">
        <v>530</v>
      </c>
      <c r="AJ2846" t="s">
        <v>7574</v>
      </c>
      <c r="AL2846" t="s">
        <v>339</v>
      </c>
      <c r="AM2846">
        <v>1</v>
      </c>
      <c r="AN2846">
        <v>1</v>
      </c>
      <c r="AO2846">
        <v>14899</v>
      </c>
      <c r="AQ2846">
        <v>124468</v>
      </c>
      <c r="AR2846">
        <v>53920001</v>
      </c>
      <c r="AS2846">
        <v>9000000</v>
      </c>
      <c r="AT2846" t="s">
        <v>40</v>
      </c>
      <c r="AW2846" t="s">
        <v>343</v>
      </c>
      <c r="BY2846" t="s">
        <v>342</v>
      </c>
      <c r="EQ2846">
        <v>243396</v>
      </c>
      <c r="ER2846" t="s">
        <v>7575</v>
      </c>
      <c r="EV2846">
        <v>17287833</v>
      </c>
      <c r="EW2846">
        <v>928</v>
      </c>
      <c r="EX2846">
        <v>221130</v>
      </c>
      <c r="EY2846" t="s">
        <v>7576</v>
      </c>
      <c r="EZ2846">
        <v>1</v>
      </c>
      <c r="FC2846">
        <v>95384</v>
      </c>
      <c r="FD2846" t="s">
        <v>3530</v>
      </c>
    </row>
    <row r="2847" spans="1:160" x14ac:dyDescent="0.3">
      <c r="A2847" t="str">
        <f>VLOOKUP(B2847,Table2[],3,FALSE)</f>
        <v>Digital</v>
      </c>
      <c r="B2847" t="str">
        <f>IF(OR(ISNUMBER(FIND("QVC",Z2847)),ISNUMBER(FIND("QVC",AL2847))),"QVC",IF(OR(ISNUMBER(FIND("NCO",H2847)),ISNUMBER(FIND("NCO",Y2847))), "NCO", IF(AL2847="consumer","PMD.com",VLOOKUP(LEFT(H2847,2),Tables!$E$1:$F$11,2,FALSE))))</f>
        <v>PMD.com</v>
      </c>
      <c r="C2847">
        <f t="shared" si="135"/>
        <v>52430001</v>
      </c>
      <c r="D2847">
        <f t="shared" si="136"/>
        <v>1</v>
      </c>
      <c r="E2847" t="str">
        <f t="shared" ca="1" si="134"/>
        <v>shifted orders shipped</v>
      </c>
      <c r="F2847" t="s">
        <v>3539</v>
      </c>
      <c r="G2847" t="s">
        <v>335</v>
      </c>
      <c r="H2847" t="s">
        <v>7569</v>
      </c>
      <c r="I2847" s="6">
        <v>44012.867037037038</v>
      </c>
      <c r="J2847" t="s">
        <v>16</v>
      </c>
      <c r="K2847" s="6">
        <v>44013.406331018516</v>
      </c>
      <c r="M2847" t="s">
        <v>7570</v>
      </c>
      <c r="N2847" t="s">
        <v>7571</v>
      </c>
      <c r="O2847" t="s">
        <v>7572</v>
      </c>
      <c r="Q2847" t="s">
        <v>7573</v>
      </c>
      <c r="R2847" t="s">
        <v>365</v>
      </c>
      <c r="S2847">
        <v>95367</v>
      </c>
      <c r="T2847" t="s">
        <v>338</v>
      </c>
      <c r="U2847" t="s">
        <v>530</v>
      </c>
      <c r="W2847" t="s">
        <v>7574</v>
      </c>
      <c r="Z2847" t="s">
        <v>7570</v>
      </c>
      <c r="AA2847" t="s">
        <v>7571</v>
      </c>
      <c r="AB2847" t="s">
        <v>7572</v>
      </c>
      <c r="AD2847" t="s">
        <v>7573</v>
      </c>
      <c r="AE2847" t="s">
        <v>365</v>
      </c>
      <c r="AF2847">
        <v>95367</v>
      </c>
      <c r="AG2847" t="s">
        <v>338</v>
      </c>
      <c r="AH2847" t="s">
        <v>530</v>
      </c>
      <c r="AJ2847" t="s">
        <v>7574</v>
      </c>
      <c r="AL2847" t="s">
        <v>339</v>
      </c>
      <c r="AM2847">
        <v>1</v>
      </c>
      <c r="AN2847">
        <v>1</v>
      </c>
      <c r="AO2847">
        <v>12063</v>
      </c>
      <c r="AQ2847">
        <v>127155</v>
      </c>
      <c r="AR2847">
        <v>52430001</v>
      </c>
      <c r="AS2847" t="s">
        <v>927</v>
      </c>
      <c r="AT2847" t="s">
        <v>75</v>
      </c>
      <c r="AW2847" t="s">
        <v>340</v>
      </c>
      <c r="AX2847" t="s">
        <v>340</v>
      </c>
      <c r="AY2847" t="s">
        <v>357</v>
      </c>
      <c r="AZ2847" t="s">
        <v>363</v>
      </c>
      <c r="BY2847" t="s">
        <v>342</v>
      </c>
      <c r="EQ2847">
        <v>249990</v>
      </c>
      <c r="ER2847" t="s">
        <v>7575</v>
      </c>
      <c r="EV2847">
        <v>17287833</v>
      </c>
      <c r="EW2847">
        <v>928</v>
      </c>
      <c r="EX2847">
        <v>221130</v>
      </c>
      <c r="EY2847" t="s">
        <v>7576</v>
      </c>
      <c r="EZ2847">
        <v>1</v>
      </c>
      <c r="FC2847">
        <v>95384</v>
      </c>
      <c r="FD2847" t="s">
        <v>3530</v>
      </c>
    </row>
    <row r="2848" spans="1:160" x14ac:dyDescent="0.3">
      <c r="A2848" t="str">
        <f>VLOOKUP(B2848,Table2[],3,FALSE)</f>
        <v>Digital</v>
      </c>
      <c r="B2848" t="str">
        <f>IF(OR(ISNUMBER(FIND("QVC",Z2848)),ISNUMBER(FIND("QVC",AL2848))),"QVC",IF(OR(ISNUMBER(FIND("NCO",H2848)),ISNUMBER(FIND("NCO",Y2848))), "NCO", IF(AL2848="consumer","PMD.com",VLOOKUP(LEFT(H2848,2),Tables!$E$1:$F$11,2,FALSE))))</f>
        <v>PMD.com</v>
      </c>
      <c r="C2848">
        <f t="shared" si="135"/>
        <v>534101</v>
      </c>
      <c r="D2848">
        <f t="shared" si="136"/>
        <v>1</v>
      </c>
      <c r="E2848" t="str">
        <f t="shared" ca="1" si="134"/>
        <v>shifted orders shipped</v>
      </c>
      <c r="F2848" t="s">
        <v>3539</v>
      </c>
      <c r="G2848" t="s">
        <v>335</v>
      </c>
      <c r="H2848" t="s">
        <v>7569</v>
      </c>
      <c r="I2848" s="6">
        <v>44012.867037037038</v>
      </c>
      <c r="J2848" t="s">
        <v>16</v>
      </c>
      <c r="K2848" s="6">
        <v>44013.406331018516</v>
      </c>
      <c r="M2848" t="s">
        <v>7570</v>
      </c>
      <c r="N2848" t="s">
        <v>7571</v>
      </c>
      <c r="O2848" t="s">
        <v>7572</v>
      </c>
      <c r="Q2848" t="s">
        <v>7573</v>
      </c>
      <c r="R2848" t="s">
        <v>365</v>
      </c>
      <c r="S2848">
        <v>95367</v>
      </c>
      <c r="T2848" t="s">
        <v>338</v>
      </c>
      <c r="U2848" t="s">
        <v>530</v>
      </c>
      <c r="W2848" t="s">
        <v>7574</v>
      </c>
      <c r="Z2848" t="s">
        <v>7570</v>
      </c>
      <c r="AA2848" t="s">
        <v>7571</v>
      </c>
      <c r="AB2848" t="s">
        <v>7572</v>
      </c>
      <c r="AD2848" t="s">
        <v>7573</v>
      </c>
      <c r="AE2848" t="s">
        <v>365</v>
      </c>
      <c r="AF2848">
        <v>95367</v>
      </c>
      <c r="AG2848" t="s">
        <v>338</v>
      </c>
      <c r="AH2848" t="s">
        <v>530</v>
      </c>
      <c r="AJ2848" t="s">
        <v>7574</v>
      </c>
      <c r="AL2848" t="s">
        <v>339</v>
      </c>
      <c r="AM2848">
        <v>1</v>
      </c>
      <c r="AN2848">
        <v>1</v>
      </c>
      <c r="AO2848">
        <v>8486</v>
      </c>
      <c r="AQ2848">
        <v>124619</v>
      </c>
      <c r="AR2848">
        <v>534101</v>
      </c>
      <c r="AS2848" t="s">
        <v>102</v>
      </c>
      <c r="AT2848" t="s">
        <v>101</v>
      </c>
      <c r="AW2848" t="s">
        <v>340</v>
      </c>
      <c r="AX2848" t="s">
        <v>340</v>
      </c>
      <c r="AY2848" t="s">
        <v>345</v>
      </c>
      <c r="AZ2848" t="s">
        <v>346</v>
      </c>
      <c r="BY2848" t="s">
        <v>342</v>
      </c>
      <c r="EQ2848">
        <v>250689</v>
      </c>
      <c r="ER2848" t="s">
        <v>7575</v>
      </c>
      <c r="EV2848">
        <v>17287833</v>
      </c>
      <c r="EW2848">
        <v>928</v>
      </c>
      <c r="EX2848">
        <v>221130</v>
      </c>
      <c r="EY2848" t="s">
        <v>7576</v>
      </c>
      <c r="EZ2848">
        <v>1</v>
      </c>
      <c r="FC2848">
        <v>534101</v>
      </c>
      <c r="FD2848" t="s">
        <v>101</v>
      </c>
    </row>
    <row r="2849" spans="1:160" x14ac:dyDescent="0.3">
      <c r="A2849" t="str">
        <f>VLOOKUP(B2849,Table2[],3,FALSE)</f>
        <v>Digital</v>
      </c>
      <c r="B2849" t="str">
        <f>IF(OR(ISNUMBER(FIND("QVC",Z2849)),ISNUMBER(FIND("QVC",AL2849))),"QVC",IF(OR(ISNUMBER(FIND("NCO",H2849)),ISNUMBER(FIND("NCO",Y2849))), "NCO", IF(AL2849="consumer","PMD.com",VLOOKUP(LEFT(H2849,2),Tables!$E$1:$F$11,2,FALSE))))</f>
        <v>PMD.com</v>
      </c>
      <c r="C2849">
        <f t="shared" si="135"/>
        <v>51090030</v>
      </c>
      <c r="D2849">
        <f t="shared" si="136"/>
        <v>1</v>
      </c>
      <c r="E2849" t="str">
        <f t="shared" ca="1" si="134"/>
        <v>shifted orders shipped</v>
      </c>
      <c r="F2849" t="s">
        <v>3539</v>
      </c>
      <c r="G2849" t="s">
        <v>335</v>
      </c>
      <c r="H2849" t="s">
        <v>7569</v>
      </c>
      <c r="I2849" s="6">
        <v>44012.867037037038</v>
      </c>
      <c r="J2849" t="s">
        <v>16</v>
      </c>
      <c r="K2849" s="6">
        <v>44013.406331018516</v>
      </c>
      <c r="M2849" t="s">
        <v>7570</v>
      </c>
      <c r="N2849" t="s">
        <v>7571</v>
      </c>
      <c r="O2849" t="s">
        <v>7572</v>
      </c>
      <c r="Q2849" t="s">
        <v>7573</v>
      </c>
      <c r="R2849" t="s">
        <v>365</v>
      </c>
      <c r="S2849">
        <v>95367</v>
      </c>
      <c r="T2849" t="s">
        <v>338</v>
      </c>
      <c r="U2849" t="s">
        <v>530</v>
      </c>
      <c r="W2849" t="s">
        <v>7574</v>
      </c>
      <c r="Z2849" t="s">
        <v>7570</v>
      </c>
      <c r="AA2849" t="s">
        <v>7571</v>
      </c>
      <c r="AB2849" t="s">
        <v>7572</v>
      </c>
      <c r="AD2849" t="s">
        <v>7573</v>
      </c>
      <c r="AE2849" t="s">
        <v>365</v>
      </c>
      <c r="AF2849">
        <v>95367</v>
      </c>
      <c r="AG2849" t="s">
        <v>338</v>
      </c>
      <c r="AH2849" t="s">
        <v>530</v>
      </c>
      <c r="AJ2849" t="s">
        <v>7574</v>
      </c>
      <c r="AL2849" t="s">
        <v>339</v>
      </c>
      <c r="AM2849">
        <v>1</v>
      </c>
      <c r="AN2849">
        <v>1</v>
      </c>
      <c r="AO2849">
        <v>6688</v>
      </c>
      <c r="AQ2849">
        <v>125960</v>
      </c>
      <c r="AR2849">
        <v>51090030</v>
      </c>
      <c r="AS2849" t="s">
        <v>3043</v>
      </c>
      <c r="AT2849" t="s">
        <v>628</v>
      </c>
      <c r="AW2849" t="s">
        <v>343</v>
      </c>
      <c r="BY2849" t="s">
        <v>342</v>
      </c>
      <c r="BZ2849" t="b">
        <v>0</v>
      </c>
      <c r="EQ2849">
        <v>243047</v>
      </c>
      <c r="ER2849" t="s">
        <v>7575</v>
      </c>
      <c r="EV2849">
        <v>17287833</v>
      </c>
      <c r="EW2849">
        <v>928</v>
      </c>
      <c r="EX2849">
        <v>221130</v>
      </c>
      <c r="EY2849" t="s">
        <v>7576</v>
      </c>
      <c r="EZ2849">
        <v>1</v>
      </c>
      <c r="FC2849">
        <v>95384</v>
      </c>
      <c r="FD2849" t="s">
        <v>3530</v>
      </c>
    </row>
    <row r="2850" spans="1:160" x14ac:dyDescent="0.3">
      <c r="A2850" t="str">
        <f>VLOOKUP(B2850,Table2[],3,FALSE)</f>
        <v>Digital</v>
      </c>
      <c r="B2850" t="str">
        <f>IF(OR(ISNUMBER(FIND("QVC",Z2850)),ISNUMBER(FIND("QVC",AL2850))),"QVC",IF(OR(ISNUMBER(FIND("NCO",H2850)),ISNUMBER(FIND("NCO",Y2850))), "NCO", IF(AL2850="consumer","PMD.com",VLOOKUP(LEFT(H2850,2),Tables!$E$1:$F$11,2,FALSE))))</f>
        <v>PMD.com</v>
      </c>
      <c r="C2850">
        <f t="shared" si="135"/>
        <v>52480011</v>
      </c>
      <c r="D2850">
        <f t="shared" si="136"/>
        <v>1</v>
      </c>
      <c r="E2850" t="str">
        <f t="shared" ca="1" si="134"/>
        <v>shifted orders shipped</v>
      </c>
      <c r="F2850" t="s">
        <v>3539</v>
      </c>
      <c r="G2850" t="s">
        <v>335</v>
      </c>
      <c r="H2850" t="s">
        <v>7577</v>
      </c>
      <c r="I2850" s="6">
        <v>44012.605821759258</v>
      </c>
      <c r="J2850" t="s">
        <v>16</v>
      </c>
      <c r="K2850" s="6">
        <v>44013.406550925924</v>
      </c>
      <c r="M2850" t="s">
        <v>7578</v>
      </c>
      <c r="N2850" t="s">
        <v>7579</v>
      </c>
      <c r="Q2850" t="s">
        <v>2215</v>
      </c>
      <c r="R2850" t="s">
        <v>389</v>
      </c>
      <c r="S2850">
        <v>11566</v>
      </c>
      <c r="T2850" t="s">
        <v>338</v>
      </c>
      <c r="U2850" t="s">
        <v>530</v>
      </c>
      <c r="W2850" t="s">
        <v>7580</v>
      </c>
      <c r="Z2850" t="s">
        <v>7578</v>
      </c>
      <c r="AA2850" t="s">
        <v>7579</v>
      </c>
      <c r="AD2850" t="s">
        <v>2215</v>
      </c>
      <c r="AE2850" t="s">
        <v>389</v>
      </c>
      <c r="AF2850">
        <v>11566</v>
      </c>
      <c r="AG2850" t="s">
        <v>338</v>
      </c>
      <c r="AH2850" t="s">
        <v>530</v>
      </c>
      <c r="AJ2850" t="s">
        <v>7580</v>
      </c>
      <c r="AL2850" t="s">
        <v>339</v>
      </c>
      <c r="AM2850">
        <v>1</v>
      </c>
      <c r="AN2850">
        <v>1</v>
      </c>
      <c r="AO2850">
        <v>2157</v>
      </c>
      <c r="AQ2850">
        <v>127160</v>
      </c>
      <c r="AR2850">
        <v>52480011</v>
      </c>
      <c r="AS2850" t="s">
        <v>125</v>
      </c>
      <c r="AT2850" t="s">
        <v>95</v>
      </c>
      <c r="AW2850" t="s">
        <v>366</v>
      </c>
      <c r="AX2850" t="s">
        <v>366</v>
      </c>
      <c r="AY2850" t="s">
        <v>348</v>
      </c>
      <c r="AZ2850">
        <v>0</v>
      </c>
      <c r="BY2850" t="s">
        <v>342</v>
      </c>
      <c r="EQ2850">
        <v>250392</v>
      </c>
      <c r="ER2850" t="s">
        <v>7581</v>
      </c>
      <c r="EV2850">
        <v>17287710</v>
      </c>
      <c r="EW2850">
        <v>928</v>
      </c>
      <c r="EX2850">
        <v>221008</v>
      </c>
      <c r="EY2850">
        <v>9.2748999964335493E+25</v>
      </c>
      <c r="EZ2850">
        <v>1</v>
      </c>
      <c r="FC2850">
        <v>52480011</v>
      </c>
      <c r="FD2850" t="s">
        <v>95</v>
      </c>
    </row>
    <row r="2851" spans="1:160" x14ac:dyDescent="0.3">
      <c r="A2851" t="str">
        <f>VLOOKUP(B2851,Table2[],3,FALSE)</f>
        <v>Digital</v>
      </c>
      <c r="B2851" t="str">
        <f>IF(OR(ISNUMBER(FIND("QVC",Z2851)),ISNUMBER(FIND("QVC",AL2851))),"QVC",IF(OR(ISNUMBER(FIND("NCO",H2851)),ISNUMBER(FIND("NCO",Y2851))), "NCO", IF(AL2851="consumer","PMD.com",VLOOKUP(LEFT(H2851,2),Tables!$E$1:$F$11,2,FALSE))))</f>
        <v>PMD.com</v>
      </c>
      <c r="C2851">
        <f t="shared" si="135"/>
        <v>51010001</v>
      </c>
      <c r="D2851">
        <f t="shared" si="136"/>
        <v>1</v>
      </c>
      <c r="E2851" t="str">
        <f t="shared" ca="1" si="134"/>
        <v>shifted orders shipped</v>
      </c>
      <c r="F2851" t="s">
        <v>3539</v>
      </c>
      <c r="G2851" t="s">
        <v>335</v>
      </c>
      <c r="H2851" t="s">
        <v>7582</v>
      </c>
      <c r="I2851" s="6">
        <v>44012.451215277775</v>
      </c>
      <c r="J2851" t="s">
        <v>16</v>
      </c>
      <c r="K2851" s="6">
        <v>44013.406574074077</v>
      </c>
      <c r="M2851" t="s">
        <v>1740</v>
      </c>
      <c r="N2851" t="s">
        <v>7583</v>
      </c>
      <c r="Q2851" t="s">
        <v>871</v>
      </c>
      <c r="R2851" t="s">
        <v>389</v>
      </c>
      <c r="S2851" t="s">
        <v>7584</v>
      </c>
      <c r="T2851" t="s">
        <v>338</v>
      </c>
      <c r="U2851" t="s">
        <v>530</v>
      </c>
      <c r="W2851" t="s">
        <v>1741</v>
      </c>
      <c r="Z2851" t="s">
        <v>1740</v>
      </c>
      <c r="AA2851" t="s">
        <v>7583</v>
      </c>
      <c r="AD2851" t="s">
        <v>871</v>
      </c>
      <c r="AE2851" t="s">
        <v>389</v>
      </c>
      <c r="AF2851" t="s">
        <v>7584</v>
      </c>
      <c r="AG2851" t="s">
        <v>338</v>
      </c>
      <c r="AH2851" t="s">
        <v>530</v>
      </c>
      <c r="AJ2851" t="s">
        <v>1741</v>
      </c>
      <c r="AL2851" t="s">
        <v>339</v>
      </c>
      <c r="AM2851">
        <v>1</v>
      </c>
      <c r="AN2851">
        <v>1</v>
      </c>
      <c r="AO2851">
        <v>8743</v>
      </c>
      <c r="AQ2851">
        <v>123868</v>
      </c>
      <c r="AR2851">
        <v>51010001</v>
      </c>
      <c r="AS2851" t="s">
        <v>48</v>
      </c>
      <c r="AT2851" t="s">
        <v>49</v>
      </c>
      <c r="AW2851" t="s">
        <v>340</v>
      </c>
      <c r="AX2851" t="s">
        <v>340</v>
      </c>
      <c r="AY2851" t="s">
        <v>357</v>
      </c>
      <c r="AZ2851" t="s">
        <v>363</v>
      </c>
      <c r="BY2851" t="s">
        <v>342</v>
      </c>
      <c r="EQ2851">
        <v>251450</v>
      </c>
      <c r="ER2851" t="s">
        <v>7585</v>
      </c>
      <c r="EV2851">
        <v>17287487</v>
      </c>
      <c r="EW2851">
        <v>928</v>
      </c>
      <c r="EX2851">
        <v>220929</v>
      </c>
      <c r="EY2851" t="s">
        <v>7586</v>
      </c>
      <c r="EZ2851">
        <v>1</v>
      </c>
      <c r="FC2851">
        <v>51010001</v>
      </c>
      <c r="FD2851" t="s">
        <v>49</v>
      </c>
    </row>
    <row r="2852" spans="1:160" x14ac:dyDescent="0.3">
      <c r="A2852" t="str">
        <f>VLOOKUP(B2852,Table2[],3,FALSE)</f>
        <v>Digital</v>
      </c>
      <c r="B2852" t="str">
        <f>IF(OR(ISNUMBER(FIND("QVC",Z2852)),ISNUMBER(FIND("QVC",AL2852))),"QVC",IF(OR(ISNUMBER(FIND("NCO",H2852)),ISNUMBER(FIND("NCO",Y2852))), "NCO", IF(AL2852="consumer","PMD.com",VLOOKUP(LEFT(H2852,2),Tables!$E$1:$F$11,2,FALSE))))</f>
        <v>PMD.com</v>
      </c>
      <c r="C2852">
        <f t="shared" si="135"/>
        <v>53920001</v>
      </c>
      <c r="D2852">
        <f t="shared" si="136"/>
        <v>1</v>
      </c>
      <c r="E2852" t="str">
        <f t="shared" ca="1" si="134"/>
        <v>shifted orders shipped</v>
      </c>
      <c r="F2852" t="s">
        <v>3539</v>
      </c>
      <c r="G2852" t="s">
        <v>335</v>
      </c>
      <c r="H2852" t="s">
        <v>7587</v>
      </c>
      <c r="I2852" s="6">
        <v>44012.879872685182</v>
      </c>
      <c r="J2852" t="s">
        <v>16</v>
      </c>
      <c r="K2852" s="6">
        <v>44013.406678240739</v>
      </c>
      <c r="M2852" t="s">
        <v>7588</v>
      </c>
      <c r="N2852" t="s">
        <v>7589</v>
      </c>
      <c r="Q2852" t="s">
        <v>776</v>
      </c>
      <c r="R2852" t="s">
        <v>381</v>
      </c>
      <c r="S2852" t="s">
        <v>7590</v>
      </c>
      <c r="T2852" t="s">
        <v>338</v>
      </c>
      <c r="U2852" t="s">
        <v>530</v>
      </c>
      <c r="W2852" t="s">
        <v>7591</v>
      </c>
      <c r="Z2852" t="s">
        <v>7588</v>
      </c>
      <c r="AA2852" t="s">
        <v>7589</v>
      </c>
      <c r="AD2852" t="s">
        <v>776</v>
      </c>
      <c r="AE2852" t="s">
        <v>381</v>
      </c>
      <c r="AF2852" t="s">
        <v>7590</v>
      </c>
      <c r="AG2852" t="s">
        <v>338</v>
      </c>
      <c r="AH2852" t="s">
        <v>530</v>
      </c>
      <c r="AJ2852" t="s">
        <v>7591</v>
      </c>
      <c r="AL2852" t="s">
        <v>339</v>
      </c>
      <c r="AM2852">
        <v>1</v>
      </c>
      <c r="AN2852">
        <v>1</v>
      </c>
      <c r="AO2852">
        <v>14899</v>
      </c>
      <c r="AQ2852">
        <v>124468</v>
      </c>
      <c r="AR2852">
        <v>53920001</v>
      </c>
      <c r="AS2852">
        <v>9000000</v>
      </c>
      <c r="AT2852" t="s">
        <v>40</v>
      </c>
      <c r="AW2852" t="s">
        <v>343</v>
      </c>
      <c r="BY2852" t="s">
        <v>342</v>
      </c>
      <c r="EQ2852">
        <v>243396</v>
      </c>
      <c r="ER2852" t="s">
        <v>7592</v>
      </c>
      <c r="EV2852">
        <v>17287837</v>
      </c>
      <c r="EW2852">
        <v>928</v>
      </c>
      <c r="EX2852">
        <v>221134</v>
      </c>
      <c r="EY2852" t="s">
        <v>7593</v>
      </c>
      <c r="EZ2852">
        <v>1</v>
      </c>
      <c r="FC2852">
        <v>95384</v>
      </c>
      <c r="FD2852" t="s">
        <v>3530</v>
      </c>
    </row>
    <row r="2853" spans="1:160" x14ac:dyDescent="0.3">
      <c r="A2853" t="str">
        <f>VLOOKUP(B2853,Table2[],3,FALSE)</f>
        <v>Digital</v>
      </c>
      <c r="B2853" t="str">
        <f>IF(OR(ISNUMBER(FIND("QVC",Z2853)),ISNUMBER(FIND("QVC",AL2853))),"QVC",IF(OR(ISNUMBER(FIND("NCO",H2853)),ISNUMBER(FIND("NCO",Y2853))), "NCO", IF(AL2853="consumer","PMD.com",VLOOKUP(LEFT(H2853,2),Tables!$E$1:$F$11,2,FALSE))))</f>
        <v>PMD.com</v>
      </c>
      <c r="C2853">
        <f t="shared" si="135"/>
        <v>51010001</v>
      </c>
      <c r="D2853">
        <f t="shared" si="136"/>
        <v>2</v>
      </c>
      <c r="E2853" t="str">
        <f t="shared" ca="1" si="134"/>
        <v>shifted orders shipped</v>
      </c>
      <c r="F2853" t="s">
        <v>3539</v>
      </c>
      <c r="G2853" t="s">
        <v>335</v>
      </c>
      <c r="H2853" t="s">
        <v>7587</v>
      </c>
      <c r="I2853" s="6">
        <v>44012.879872685182</v>
      </c>
      <c r="J2853" t="s">
        <v>16</v>
      </c>
      <c r="K2853" s="6">
        <v>44013.406678240739</v>
      </c>
      <c r="M2853" t="s">
        <v>7588</v>
      </c>
      <c r="N2853" t="s">
        <v>7589</v>
      </c>
      <c r="Q2853" t="s">
        <v>776</v>
      </c>
      <c r="R2853" t="s">
        <v>381</v>
      </c>
      <c r="S2853" t="s">
        <v>7590</v>
      </c>
      <c r="T2853" t="s">
        <v>338</v>
      </c>
      <c r="U2853" t="s">
        <v>530</v>
      </c>
      <c r="W2853" t="s">
        <v>7591</v>
      </c>
      <c r="Z2853" t="s">
        <v>7588</v>
      </c>
      <c r="AA2853" t="s">
        <v>7589</v>
      </c>
      <c r="AD2853" t="s">
        <v>776</v>
      </c>
      <c r="AE2853" t="s">
        <v>381</v>
      </c>
      <c r="AF2853" t="s">
        <v>7590</v>
      </c>
      <c r="AG2853" t="s">
        <v>338</v>
      </c>
      <c r="AH2853" t="s">
        <v>530</v>
      </c>
      <c r="AJ2853" t="s">
        <v>7591</v>
      </c>
      <c r="AL2853" t="s">
        <v>339</v>
      </c>
      <c r="AM2853">
        <v>2</v>
      </c>
      <c r="AN2853">
        <v>2</v>
      </c>
      <c r="AO2853">
        <v>8743</v>
      </c>
      <c r="AQ2853">
        <v>123868</v>
      </c>
      <c r="AR2853">
        <v>51010001</v>
      </c>
      <c r="AS2853" t="s">
        <v>48</v>
      </c>
      <c r="AT2853" t="s">
        <v>49</v>
      </c>
      <c r="AW2853" t="s">
        <v>340</v>
      </c>
      <c r="AX2853" t="s">
        <v>340</v>
      </c>
      <c r="AY2853" t="s">
        <v>357</v>
      </c>
      <c r="AZ2853" t="s">
        <v>363</v>
      </c>
      <c r="BY2853" t="s">
        <v>342</v>
      </c>
      <c r="EQ2853">
        <v>251450</v>
      </c>
      <c r="ER2853" t="s">
        <v>7592</v>
      </c>
      <c r="EV2853">
        <v>17287837</v>
      </c>
      <c r="EW2853">
        <v>928</v>
      </c>
      <c r="EX2853">
        <v>221134</v>
      </c>
      <c r="EY2853" t="s">
        <v>7593</v>
      </c>
      <c r="EZ2853">
        <v>1</v>
      </c>
      <c r="FC2853">
        <v>51010001</v>
      </c>
      <c r="FD2853" t="s">
        <v>49</v>
      </c>
    </row>
    <row r="2854" spans="1:160" x14ac:dyDescent="0.3">
      <c r="A2854" t="str">
        <f>VLOOKUP(B2854,Table2[],3,FALSE)</f>
        <v>Digital</v>
      </c>
      <c r="B2854" t="str">
        <f>IF(OR(ISNUMBER(FIND("QVC",Z2854)),ISNUMBER(FIND("QVC",AL2854))),"QVC",IF(OR(ISNUMBER(FIND("NCO",H2854)),ISNUMBER(FIND("NCO",Y2854))), "NCO", IF(AL2854="consumer","PMD.com",VLOOKUP(LEFT(H2854,2),Tables!$E$1:$F$11,2,FALSE))))</f>
        <v>PMD.com</v>
      </c>
      <c r="C2854">
        <f t="shared" si="135"/>
        <v>52430001</v>
      </c>
      <c r="D2854">
        <f t="shared" si="136"/>
        <v>1</v>
      </c>
      <c r="E2854" t="str">
        <f t="shared" ca="1" si="134"/>
        <v>shifted orders shipped</v>
      </c>
      <c r="F2854" t="s">
        <v>3539</v>
      </c>
      <c r="G2854" t="s">
        <v>335</v>
      </c>
      <c r="H2854" t="s">
        <v>7587</v>
      </c>
      <c r="I2854" s="6">
        <v>44012.879872685182</v>
      </c>
      <c r="J2854" t="s">
        <v>16</v>
      </c>
      <c r="K2854" s="6">
        <v>44013.406678240739</v>
      </c>
      <c r="M2854" t="s">
        <v>7588</v>
      </c>
      <c r="N2854" t="s">
        <v>7589</v>
      </c>
      <c r="Q2854" t="s">
        <v>776</v>
      </c>
      <c r="R2854" t="s">
        <v>381</v>
      </c>
      <c r="S2854" t="s">
        <v>7590</v>
      </c>
      <c r="T2854" t="s">
        <v>338</v>
      </c>
      <c r="U2854" t="s">
        <v>530</v>
      </c>
      <c r="W2854" t="s">
        <v>7591</v>
      </c>
      <c r="Z2854" t="s">
        <v>7588</v>
      </c>
      <c r="AA2854" t="s">
        <v>7589</v>
      </c>
      <c r="AD2854" t="s">
        <v>776</v>
      </c>
      <c r="AE2854" t="s">
        <v>381</v>
      </c>
      <c r="AF2854" t="s">
        <v>7590</v>
      </c>
      <c r="AG2854" t="s">
        <v>338</v>
      </c>
      <c r="AH2854" t="s">
        <v>530</v>
      </c>
      <c r="AJ2854" t="s">
        <v>7591</v>
      </c>
      <c r="AL2854" t="s">
        <v>339</v>
      </c>
      <c r="AM2854">
        <v>1</v>
      </c>
      <c r="AN2854">
        <v>1</v>
      </c>
      <c r="AO2854">
        <v>12063</v>
      </c>
      <c r="AQ2854">
        <v>127155</v>
      </c>
      <c r="AR2854">
        <v>52430001</v>
      </c>
      <c r="AS2854" t="s">
        <v>927</v>
      </c>
      <c r="AT2854" t="s">
        <v>75</v>
      </c>
      <c r="AW2854" t="s">
        <v>340</v>
      </c>
      <c r="AX2854" t="s">
        <v>340</v>
      </c>
      <c r="AY2854" t="s">
        <v>357</v>
      </c>
      <c r="AZ2854" t="s">
        <v>363</v>
      </c>
      <c r="BY2854" t="s">
        <v>342</v>
      </c>
      <c r="EQ2854">
        <v>249990</v>
      </c>
      <c r="ER2854" t="s">
        <v>7592</v>
      </c>
      <c r="EV2854">
        <v>17287837</v>
      </c>
      <c r="EW2854">
        <v>928</v>
      </c>
      <c r="EX2854">
        <v>221134</v>
      </c>
      <c r="EY2854" t="s">
        <v>7593</v>
      </c>
      <c r="EZ2854">
        <v>1</v>
      </c>
      <c r="FC2854">
        <v>95384</v>
      </c>
      <c r="FD2854" t="s">
        <v>3530</v>
      </c>
    </row>
    <row r="2855" spans="1:160" x14ac:dyDescent="0.3">
      <c r="A2855" t="str">
        <f>VLOOKUP(B2855,Table2[],3,FALSE)</f>
        <v>Digital</v>
      </c>
      <c r="B2855" t="str">
        <f>IF(OR(ISNUMBER(FIND("QVC",Z2855)),ISNUMBER(FIND("QVC",AL2855))),"QVC",IF(OR(ISNUMBER(FIND("NCO",H2855)),ISNUMBER(FIND("NCO",Y2855))), "NCO", IF(AL2855="consumer","PMD.com",VLOOKUP(LEFT(H2855,2),Tables!$E$1:$F$11,2,FALSE))))</f>
        <v>PMD.com</v>
      </c>
      <c r="C2855">
        <f t="shared" si="135"/>
        <v>53160001</v>
      </c>
      <c r="D2855">
        <f t="shared" si="136"/>
        <v>1</v>
      </c>
      <c r="E2855" t="str">
        <f t="shared" ca="1" si="134"/>
        <v>shifted orders shipped</v>
      </c>
      <c r="F2855" t="s">
        <v>3539</v>
      </c>
      <c r="G2855" t="s">
        <v>335</v>
      </c>
      <c r="H2855" t="s">
        <v>7587</v>
      </c>
      <c r="I2855" s="6">
        <v>44012.879872685182</v>
      </c>
      <c r="J2855" t="s">
        <v>16</v>
      </c>
      <c r="K2855" s="6">
        <v>44013.406678240739</v>
      </c>
      <c r="M2855" t="s">
        <v>7588</v>
      </c>
      <c r="N2855" t="s">
        <v>7589</v>
      </c>
      <c r="Q2855" t="s">
        <v>776</v>
      </c>
      <c r="R2855" t="s">
        <v>381</v>
      </c>
      <c r="S2855" t="s">
        <v>7590</v>
      </c>
      <c r="T2855" t="s">
        <v>338</v>
      </c>
      <c r="U2855" t="s">
        <v>530</v>
      </c>
      <c r="W2855" t="s">
        <v>7591</v>
      </c>
      <c r="Z2855" t="s">
        <v>7588</v>
      </c>
      <c r="AA2855" t="s">
        <v>7589</v>
      </c>
      <c r="AD2855" t="s">
        <v>776</v>
      </c>
      <c r="AE2855" t="s">
        <v>381</v>
      </c>
      <c r="AF2855" t="s">
        <v>7590</v>
      </c>
      <c r="AG2855" t="s">
        <v>338</v>
      </c>
      <c r="AH2855" t="s">
        <v>530</v>
      </c>
      <c r="AJ2855" t="s">
        <v>7591</v>
      </c>
      <c r="AL2855" t="s">
        <v>339</v>
      </c>
      <c r="AM2855">
        <v>1</v>
      </c>
      <c r="AN2855">
        <v>1</v>
      </c>
      <c r="AO2855">
        <v>4322</v>
      </c>
      <c r="AQ2855">
        <v>124007</v>
      </c>
      <c r="AR2855">
        <v>53160001</v>
      </c>
      <c r="AS2855" t="s">
        <v>1895</v>
      </c>
      <c r="AT2855" t="s">
        <v>119</v>
      </c>
      <c r="AW2855" t="s">
        <v>340</v>
      </c>
      <c r="AX2855" t="s">
        <v>340</v>
      </c>
      <c r="AY2855" t="s">
        <v>341</v>
      </c>
      <c r="AZ2855">
        <v>0</v>
      </c>
      <c r="BY2855" t="s">
        <v>342</v>
      </c>
      <c r="EQ2855">
        <v>252959</v>
      </c>
      <c r="ER2855" t="s">
        <v>7592</v>
      </c>
      <c r="EV2855">
        <v>17287837</v>
      </c>
      <c r="EW2855">
        <v>928</v>
      </c>
      <c r="EX2855">
        <v>221134</v>
      </c>
      <c r="EY2855" t="s">
        <v>7593</v>
      </c>
      <c r="EZ2855">
        <v>1</v>
      </c>
      <c r="FC2855">
        <v>53160001</v>
      </c>
      <c r="FD2855" t="s">
        <v>119</v>
      </c>
    </row>
    <row r="2856" spans="1:160" x14ac:dyDescent="0.3">
      <c r="A2856" t="str">
        <f>VLOOKUP(B2856,Table2[],3,FALSE)</f>
        <v>Digital</v>
      </c>
      <c r="B2856" t="str">
        <f>IF(OR(ISNUMBER(FIND("QVC",Z2856)),ISNUMBER(FIND("QVC",AL2856))),"QVC",IF(OR(ISNUMBER(FIND("NCO",H2856)),ISNUMBER(FIND("NCO",Y2856))), "NCO", IF(AL2856="consumer","PMD.com",VLOOKUP(LEFT(H2856,2),Tables!$E$1:$F$11,2,FALSE))))</f>
        <v>PMD.com</v>
      </c>
      <c r="C2856">
        <f t="shared" si="135"/>
        <v>51090030</v>
      </c>
      <c r="D2856">
        <f t="shared" si="136"/>
        <v>1</v>
      </c>
      <c r="E2856" t="str">
        <f t="shared" ca="1" si="134"/>
        <v>shifted orders shipped</v>
      </c>
      <c r="F2856" t="s">
        <v>3539</v>
      </c>
      <c r="G2856" t="s">
        <v>335</v>
      </c>
      <c r="H2856" t="s">
        <v>7587</v>
      </c>
      <c r="I2856" s="6">
        <v>44012.879872685182</v>
      </c>
      <c r="J2856" t="s">
        <v>16</v>
      </c>
      <c r="K2856" s="6">
        <v>44013.406678240739</v>
      </c>
      <c r="M2856" t="s">
        <v>7588</v>
      </c>
      <c r="N2856" t="s">
        <v>7589</v>
      </c>
      <c r="Q2856" t="s">
        <v>776</v>
      </c>
      <c r="R2856" t="s">
        <v>381</v>
      </c>
      <c r="S2856" t="s">
        <v>7590</v>
      </c>
      <c r="T2856" t="s">
        <v>338</v>
      </c>
      <c r="U2856" t="s">
        <v>530</v>
      </c>
      <c r="W2856" t="s">
        <v>7591</v>
      </c>
      <c r="Z2856" t="s">
        <v>7588</v>
      </c>
      <c r="AA2856" t="s">
        <v>7589</v>
      </c>
      <c r="AD2856" t="s">
        <v>776</v>
      </c>
      <c r="AE2856" t="s">
        <v>381</v>
      </c>
      <c r="AF2856" t="s">
        <v>7590</v>
      </c>
      <c r="AG2856" t="s">
        <v>338</v>
      </c>
      <c r="AH2856" t="s">
        <v>530</v>
      </c>
      <c r="AJ2856" t="s">
        <v>7591</v>
      </c>
      <c r="AL2856" t="s">
        <v>339</v>
      </c>
      <c r="AM2856">
        <v>1</v>
      </c>
      <c r="AN2856">
        <v>1</v>
      </c>
      <c r="AO2856">
        <v>6688</v>
      </c>
      <c r="AQ2856">
        <v>125960</v>
      </c>
      <c r="AR2856">
        <v>51090030</v>
      </c>
      <c r="AS2856" t="s">
        <v>3043</v>
      </c>
      <c r="AT2856" t="s">
        <v>628</v>
      </c>
      <c r="AW2856" t="s">
        <v>343</v>
      </c>
      <c r="BY2856" t="s">
        <v>342</v>
      </c>
      <c r="BZ2856" t="b">
        <v>0</v>
      </c>
      <c r="EQ2856">
        <v>243047</v>
      </c>
      <c r="ER2856" t="s">
        <v>7592</v>
      </c>
      <c r="EV2856">
        <v>17287837</v>
      </c>
      <c r="EW2856">
        <v>928</v>
      </c>
      <c r="EX2856">
        <v>221134</v>
      </c>
      <c r="EY2856" t="s">
        <v>7593</v>
      </c>
      <c r="EZ2856">
        <v>1</v>
      </c>
      <c r="FC2856">
        <v>95384</v>
      </c>
      <c r="FD2856" t="s">
        <v>3530</v>
      </c>
    </row>
    <row r="2857" spans="1:160" x14ac:dyDescent="0.3">
      <c r="A2857" t="str">
        <f>VLOOKUP(B2857,Table2[],3,FALSE)</f>
        <v>Digital</v>
      </c>
      <c r="B2857" t="str">
        <f>IF(OR(ISNUMBER(FIND("QVC",Z2857)),ISNUMBER(FIND("QVC",AL2857))),"QVC",IF(OR(ISNUMBER(FIND("NCO",H2857)),ISNUMBER(FIND("NCO",Y2857))), "NCO", IF(AL2857="consumer","PMD.com",VLOOKUP(LEFT(H2857,2),Tables!$E$1:$F$11,2,FALSE))))</f>
        <v>PMD.com</v>
      </c>
      <c r="C2857">
        <f t="shared" si="135"/>
        <v>54010001</v>
      </c>
      <c r="D2857">
        <f t="shared" si="136"/>
        <v>2</v>
      </c>
      <c r="E2857" t="str">
        <f t="shared" ca="1" si="134"/>
        <v>shifted orders shipped</v>
      </c>
      <c r="F2857" t="s">
        <v>3539</v>
      </c>
      <c r="G2857" t="s">
        <v>335</v>
      </c>
      <c r="H2857" t="s">
        <v>7587</v>
      </c>
      <c r="I2857" s="6">
        <v>44012.879872685182</v>
      </c>
      <c r="J2857" t="s">
        <v>16</v>
      </c>
      <c r="K2857" s="6">
        <v>44013.406678240739</v>
      </c>
      <c r="M2857" t="s">
        <v>7588</v>
      </c>
      <c r="N2857" t="s">
        <v>7589</v>
      </c>
      <c r="Q2857" t="s">
        <v>776</v>
      </c>
      <c r="R2857" t="s">
        <v>381</v>
      </c>
      <c r="S2857" t="s">
        <v>7590</v>
      </c>
      <c r="T2857" t="s">
        <v>338</v>
      </c>
      <c r="U2857" t="s">
        <v>530</v>
      </c>
      <c r="W2857" t="s">
        <v>7591</v>
      </c>
      <c r="Z2857" t="s">
        <v>7588</v>
      </c>
      <c r="AA2857" t="s">
        <v>7589</v>
      </c>
      <c r="AD2857" t="s">
        <v>776</v>
      </c>
      <c r="AE2857" t="s">
        <v>381</v>
      </c>
      <c r="AF2857" t="s">
        <v>7590</v>
      </c>
      <c r="AG2857" t="s">
        <v>338</v>
      </c>
      <c r="AH2857" t="s">
        <v>530</v>
      </c>
      <c r="AJ2857" t="s">
        <v>7591</v>
      </c>
      <c r="AL2857" t="s">
        <v>339</v>
      </c>
      <c r="AM2857">
        <v>2</v>
      </c>
      <c r="AN2857">
        <v>2</v>
      </c>
      <c r="AO2857">
        <v>6300</v>
      </c>
      <c r="AQ2857">
        <v>124476</v>
      </c>
      <c r="AR2857">
        <v>54010001</v>
      </c>
      <c r="AS2857" t="s">
        <v>577</v>
      </c>
      <c r="AT2857" t="s">
        <v>35</v>
      </c>
      <c r="AW2857" t="s">
        <v>340</v>
      </c>
      <c r="AX2857">
        <v>0</v>
      </c>
      <c r="AY2857" t="s">
        <v>348</v>
      </c>
      <c r="AZ2857">
        <v>0</v>
      </c>
      <c r="BY2857" t="s">
        <v>342</v>
      </c>
      <c r="EQ2857">
        <v>252076</v>
      </c>
      <c r="ER2857" t="s">
        <v>7592</v>
      </c>
      <c r="EV2857">
        <v>17287837</v>
      </c>
      <c r="EW2857">
        <v>928</v>
      </c>
      <c r="EX2857">
        <v>221134</v>
      </c>
      <c r="EY2857" t="s">
        <v>7593</v>
      </c>
      <c r="EZ2857">
        <v>1</v>
      </c>
      <c r="FC2857">
        <v>54010001</v>
      </c>
      <c r="FD2857" t="s">
        <v>35</v>
      </c>
    </row>
    <row r="2858" spans="1:160" x14ac:dyDescent="0.3">
      <c r="A2858" t="str">
        <f>VLOOKUP(B2858,Table2[],3,FALSE)</f>
        <v>Digital</v>
      </c>
      <c r="B2858" t="str">
        <f>IF(OR(ISNUMBER(FIND("QVC",Z2858)),ISNUMBER(FIND("QVC",AL2858))),"QVC",IF(OR(ISNUMBER(FIND("NCO",H2858)),ISNUMBER(FIND("NCO",Y2858))), "NCO", IF(AL2858="consumer","PMD.com",VLOOKUP(LEFT(H2858,2),Tables!$E$1:$F$11,2,FALSE))))</f>
        <v>PMD.com</v>
      </c>
      <c r="C2858">
        <f t="shared" si="135"/>
        <v>51090030</v>
      </c>
      <c r="D2858">
        <f t="shared" si="136"/>
        <v>1</v>
      </c>
      <c r="E2858" t="str">
        <f t="shared" ca="1" si="134"/>
        <v>shifted orders shipped</v>
      </c>
      <c r="F2858" t="s">
        <v>3539</v>
      </c>
      <c r="G2858" t="s">
        <v>335</v>
      </c>
      <c r="H2858" t="s">
        <v>7594</v>
      </c>
      <c r="I2858" s="6">
        <v>44012.609016203707</v>
      </c>
      <c r="J2858" t="s">
        <v>16</v>
      </c>
      <c r="K2858" s="6">
        <v>44013.406921296293</v>
      </c>
      <c r="M2858" t="s">
        <v>7595</v>
      </c>
      <c r="N2858" t="s">
        <v>7596</v>
      </c>
      <c r="Q2858" t="s">
        <v>622</v>
      </c>
      <c r="R2858" t="s">
        <v>400</v>
      </c>
      <c r="S2858" t="s">
        <v>7597</v>
      </c>
      <c r="T2858" t="s">
        <v>338</v>
      </c>
      <c r="U2858" t="s">
        <v>530</v>
      </c>
      <c r="W2858" t="s">
        <v>7598</v>
      </c>
      <c r="Z2858" t="s">
        <v>7595</v>
      </c>
      <c r="AA2858" t="s">
        <v>7596</v>
      </c>
      <c r="AD2858" t="s">
        <v>622</v>
      </c>
      <c r="AE2858" t="s">
        <v>400</v>
      </c>
      <c r="AF2858" t="s">
        <v>7597</v>
      </c>
      <c r="AG2858" t="s">
        <v>338</v>
      </c>
      <c r="AH2858" t="s">
        <v>530</v>
      </c>
      <c r="AJ2858" t="s">
        <v>7598</v>
      </c>
      <c r="AL2858" t="s">
        <v>339</v>
      </c>
      <c r="AM2858">
        <v>1</v>
      </c>
      <c r="AN2858">
        <v>1</v>
      </c>
      <c r="AO2858">
        <v>6688</v>
      </c>
      <c r="AQ2858">
        <v>125960</v>
      </c>
      <c r="AR2858">
        <v>51090030</v>
      </c>
      <c r="AS2858" t="s">
        <v>3043</v>
      </c>
      <c r="AT2858" t="s">
        <v>628</v>
      </c>
      <c r="AW2858" t="s">
        <v>343</v>
      </c>
      <c r="BY2858" t="s">
        <v>342</v>
      </c>
      <c r="BZ2858" t="b">
        <v>0</v>
      </c>
      <c r="EQ2858">
        <v>243047</v>
      </c>
      <c r="ER2858" t="s">
        <v>7599</v>
      </c>
      <c r="EV2858">
        <v>17287715</v>
      </c>
      <c r="EW2858">
        <v>928</v>
      </c>
      <c r="EX2858">
        <v>221013</v>
      </c>
      <c r="EY2858" t="s">
        <v>7600</v>
      </c>
      <c r="EZ2858">
        <v>1</v>
      </c>
      <c r="FC2858">
        <v>95384</v>
      </c>
      <c r="FD2858" t="s">
        <v>3530</v>
      </c>
    </row>
    <row r="2859" spans="1:160" x14ac:dyDescent="0.3">
      <c r="A2859" t="str">
        <f>VLOOKUP(B2859,Table2[],3,FALSE)</f>
        <v>Digital</v>
      </c>
      <c r="B2859" t="str">
        <f>IF(OR(ISNUMBER(FIND("QVC",Z2859)),ISNUMBER(FIND("QVC",AL2859))),"QVC",IF(OR(ISNUMBER(FIND("NCO",H2859)),ISNUMBER(FIND("NCO",Y2859))), "NCO", IF(AL2859="consumer","PMD.com",VLOOKUP(LEFT(H2859,2),Tables!$E$1:$F$11,2,FALSE))))</f>
        <v>PMD.com</v>
      </c>
      <c r="C2859">
        <f t="shared" si="135"/>
        <v>52430001</v>
      </c>
      <c r="D2859">
        <f t="shared" si="136"/>
        <v>1</v>
      </c>
      <c r="E2859" t="str">
        <f t="shared" ca="1" si="134"/>
        <v>shifted orders shipped</v>
      </c>
      <c r="F2859" t="s">
        <v>3539</v>
      </c>
      <c r="G2859" t="s">
        <v>335</v>
      </c>
      <c r="H2859" t="s">
        <v>7594</v>
      </c>
      <c r="I2859" s="6">
        <v>44012.609016203707</v>
      </c>
      <c r="J2859" t="s">
        <v>16</v>
      </c>
      <c r="K2859" s="6">
        <v>44013.406921296293</v>
      </c>
      <c r="M2859" t="s">
        <v>7595</v>
      </c>
      <c r="N2859" t="s">
        <v>7596</v>
      </c>
      <c r="Q2859" t="s">
        <v>622</v>
      </c>
      <c r="R2859" t="s">
        <v>400</v>
      </c>
      <c r="S2859" t="s">
        <v>7597</v>
      </c>
      <c r="T2859" t="s">
        <v>338</v>
      </c>
      <c r="U2859" t="s">
        <v>530</v>
      </c>
      <c r="W2859" t="s">
        <v>7598</v>
      </c>
      <c r="Z2859" t="s">
        <v>7595</v>
      </c>
      <c r="AA2859" t="s">
        <v>7596</v>
      </c>
      <c r="AD2859" t="s">
        <v>622</v>
      </c>
      <c r="AE2859" t="s">
        <v>400</v>
      </c>
      <c r="AF2859" t="s">
        <v>7597</v>
      </c>
      <c r="AG2859" t="s">
        <v>338</v>
      </c>
      <c r="AH2859" t="s">
        <v>530</v>
      </c>
      <c r="AJ2859" t="s">
        <v>7598</v>
      </c>
      <c r="AL2859" t="s">
        <v>339</v>
      </c>
      <c r="AM2859">
        <v>1</v>
      </c>
      <c r="AN2859">
        <v>1</v>
      </c>
      <c r="AO2859">
        <v>12063</v>
      </c>
      <c r="AQ2859">
        <v>127155</v>
      </c>
      <c r="AR2859">
        <v>52430001</v>
      </c>
      <c r="AS2859" t="s">
        <v>927</v>
      </c>
      <c r="AT2859" t="s">
        <v>75</v>
      </c>
      <c r="AW2859" t="s">
        <v>340</v>
      </c>
      <c r="AX2859" t="s">
        <v>340</v>
      </c>
      <c r="AY2859" t="s">
        <v>357</v>
      </c>
      <c r="AZ2859" t="s">
        <v>363</v>
      </c>
      <c r="BY2859" t="s">
        <v>342</v>
      </c>
      <c r="EQ2859">
        <v>249990</v>
      </c>
      <c r="ER2859" t="s">
        <v>7599</v>
      </c>
      <c r="EV2859">
        <v>17287715</v>
      </c>
      <c r="EW2859">
        <v>928</v>
      </c>
      <c r="EX2859">
        <v>221013</v>
      </c>
      <c r="EY2859" t="s">
        <v>7600</v>
      </c>
      <c r="EZ2859">
        <v>1</v>
      </c>
      <c r="FC2859">
        <v>95384</v>
      </c>
      <c r="FD2859" t="s">
        <v>3530</v>
      </c>
    </row>
    <row r="2860" spans="1:160" x14ac:dyDescent="0.3">
      <c r="A2860" t="str">
        <f>VLOOKUP(B2860,Table2[],3,FALSE)</f>
        <v>Digital</v>
      </c>
      <c r="B2860" t="str">
        <f>IF(OR(ISNUMBER(FIND("QVC",Z2860)),ISNUMBER(FIND("QVC",AL2860))),"QVC",IF(OR(ISNUMBER(FIND("NCO",H2860)),ISNUMBER(FIND("NCO",Y2860))), "NCO", IF(AL2860="consumer","PMD.com",VLOOKUP(LEFT(H2860,2),Tables!$E$1:$F$11,2,FALSE))))</f>
        <v>PMD.com</v>
      </c>
      <c r="C2860">
        <f t="shared" si="135"/>
        <v>54020001</v>
      </c>
      <c r="D2860">
        <f t="shared" si="136"/>
        <v>1</v>
      </c>
      <c r="E2860" t="str">
        <f t="shared" ca="1" si="134"/>
        <v>shifted orders shipped</v>
      </c>
      <c r="F2860" t="s">
        <v>3539</v>
      </c>
      <c r="G2860" t="s">
        <v>335</v>
      </c>
      <c r="H2860" t="s">
        <v>7594</v>
      </c>
      <c r="I2860" s="6">
        <v>44012.609016203707</v>
      </c>
      <c r="J2860" t="s">
        <v>16</v>
      </c>
      <c r="K2860" s="6">
        <v>44013.406921296293</v>
      </c>
      <c r="M2860" t="s">
        <v>7595</v>
      </c>
      <c r="N2860" t="s">
        <v>7596</v>
      </c>
      <c r="Q2860" t="s">
        <v>622</v>
      </c>
      <c r="R2860" t="s">
        <v>400</v>
      </c>
      <c r="S2860" t="s">
        <v>7597</v>
      </c>
      <c r="T2860" t="s">
        <v>338</v>
      </c>
      <c r="U2860" t="s">
        <v>530</v>
      </c>
      <c r="W2860" t="s">
        <v>7598</v>
      </c>
      <c r="Z2860" t="s">
        <v>7595</v>
      </c>
      <c r="AA2860" t="s">
        <v>7596</v>
      </c>
      <c r="AD2860" t="s">
        <v>622</v>
      </c>
      <c r="AE2860" t="s">
        <v>400</v>
      </c>
      <c r="AF2860" t="s">
        <v>7597</v>
      </c>
      <c r="AG2860" t="s">
        <v>338</v>
      </c>
      <c r="AH2860" t="s">
        <v>530</v>
      </c>
      <c r="AJ2860" t="s">
        <v>7598</v>
      </c>
      <c r="AL2860" t="s">
        <v>339</v>
      </c>
      <c r="AM2860">
        <v>1</v>
      </c>
      <c r="AN2860">
        <v>1</v>
      </c>
      <c r="AO2860">
        <v>3692</v>
      </c>
      <c r="AQ2860">
        <v>124477</v>
      </c>
      <c r="AR2860">
        <v>54020001</v>
      </c>
      <c r="AS2860" t="s">
        <v>484</v>
      </c>
      <c r="AT2860" t="s">
        <v>93</v>
      </c>
      <c r="AW2860" t="s">
        <v>340</v>
      </c>
      <c r="AX2860">
        <v>0</v>
      </c>
      <c r="AY2860" t="s">
        <v>348</v>
      </c>
      <c r="AZ2860">
        <v>0</v>
      </c>
      <c r="BY2860" t="s">
        <v>342</v>
      </c>
      <c r="EQ2860">
        <v>251671</v>
      </c>
      <c r="ER2860" t="s">
        <v>7599</v>
      </c>
      <c r="EV2860">
        <v>17287715</v>
      </c>
      <c r="EW2860">
        <v>928</v>
      </c>
      <c r="EX2860">
        <v>221013</v>
      </c>
      <c r="EY2860" t="s">
        <v>7600</v>
      </c>
      <c r="EZ2860">
        <v>1</v>
      </c>
      <c r="FC2860">
        <v>54020001</v>
      </c>
      <c r="FD2860" t="s">
        <v>93</v>
      </c>
    </row>
    <row r="2861" spans="1:160" x14ac:dyDescent="0.3">
      <c r="A2861" t="str">
        <f>VLOOKUP(B2861,Table2[],3,FALSE)</f>
        <v>Digital</v>
      </c>
      <c r="B2861" t="str">
        <f>IF(OR(ISNUMBER(FIND("QVC",Z2861)),ISNUMBER(FIND("QVC",AL2861))),"QVC",IF(OR(ISNUMBER(FIND("NCO",H2861)),ISNUMBER(FIND("NCO",Y2861))), "NCO", IF(AL2861="consumer","PMD.com",VLOOKUP(LEFT(H2861,2),Tables!$E$1:$F$11,2,FALSE))))</f>
        <v>PMD.com</v>
      </c>
      <c r="C2861">
        <f t="shared" si="135"/>
        <v>51070001</v>
      </c>
      <c r="D2861">
        <f t="shared" si="136"/>
        <v>1</v>
      </c>
      <c r="E2861" t="str">
        <f t="shared" ca="1" si="134"/>
        <v>shifted orders shipped</v>
      </c>
      <c r="F2861" t="s">
        <v>3539</v>
      </c>
      <c r="G2861" t="s">
        <v>335</v>
      </c>
      <c r="H2861" t="s">
        <v>7594</v>
      </c>
      <c r="I2861" s="6">
        <v>44012.609016203707</v>
      </c>
      <c r="J2861" t="s">
        <v>16</v>
      </c>
      <c r="K2861" s="6">
        <v>44013.406921296293</v>
      </c>
      <c r="M2861" t="s">
        <v>7595</v>
      </c>
      <c r="N2861" t="s">
        <v>7596</v>
      </c>
      <c r="Q2861" t="s">
        <v>622</v>
      </c>
      <c r="R2861" t="s">
        <v>400</v>
      </c>
      <c r="S2861" t="s">
        <v>7597</v>
      </c>
      <c r="T2861" t="s">
        <v>338</v>
      </c>
      <c r="U2861" t="s">
        <v>530</v>
      </c>
      <c r="W2861" t="s">
        <v>7598</v>
      </c>
      <c r="Z2861" t="s">
        <v>7595</v>
      </c>
      <c r="AA2861" t="s">
        <v>7596</v>
      </c>
      <c r="AD2861" t="s">
        <v>622</v>
      </c>
      <c r="AE2861" t="s">
        <v>400</v>
      </c>
      <c r="AF2861" t="s">
        <v>7597</v>
      </c>
      <c r="AG2861" t="s">
        <v>338</v>
      </c>
      <c r="AH2861" t="s">
        <v>530</v>
      </c>
      <c r="AJ2861" t="s">
        <v>7598</v>
      </c>
      <c r="AL2861" t="s">
        <v>339</v>
      </c>
      <c r="AM2861">
        <v>1</v>
      </c>
      <c r="AN2861">
        <v>1</v>
      </c>
      <c r="AO2861">
        <v>10147</v>
      </c>
      <c r="AQ2861">
        <v>124429</v>
      </c>
      <c r="AR2861">
        <v>51070001</v>
      </c>
      <c r="AS2861" t="s">
        <v>1886</v>
      </c>
      <c r="AT2861" t="s">
        <v>45</v>
      </c>
      <c r="AW2861" t="s">
        <v>343</v>
      </c>
      <c r="BY2861" t="s">
        <v>342</v>
      </c>
      <c r="EQ2861">
        <v>251956</v>
      </c>
      <c r="ER2861" t="s">
        <v>7599</v>
      </c>
      <c r="EV2861">
        <v>17287715</v>
      </c>
      <c r="EW2861">
        <v>928</v>
      </c>
      <c r="EX2861">
        <v>221013</v>
      </c>
      <c r="EY2861" t="s">
        <v>7600</v>
      </c>
      <c r="EZ2861">
        <v>1</v>
      </c>
      <c r="FC2861">
        <v>51070001</v>
      </c>
      <c r="FD2861" t="s">
        <v>45</v>
      </c>
    </row>
    <row r="2862" spans="1:160" x14ac:dyDescent="0.3">
      <c r="A2862" t="str">
        <f>VLOOKUP(B2862,Table2[],3,FALSE)</f>
        <v>Digital</v>
      </c>
      <c r="B2862" t="str">
        <f>IF(OR(ISNUMBER(FIND("QVC",Z2862)),ISNUMBER(FIND("QVC",AL2862))),"QVC",IF(OR(ISNUMBER(FIND("NCO",H2862)),ISNUMBER(FIND("NCO",Y2862))), "NCO", IF(AL2862="consumer","PMD.com",VLOOKUP(LEFT(H2862,2),Tables!$E$1:$F$11,2,FALSE))))</f>
        <v>PMD.com</v>
      </c>
      <c r="C2862">
        <f t="shared" si="135"/>
        <v>52240001</v>
      </c>
      <c r="D2862">
        <f t="shared" si="136"/>
        <v>1</v>
      </c>
      <c r="E2862" t="str">
        <f t="shared" ca="1" si="134"/>
        <v>shifted orders shipped</v>
      </c>
      <c r="F2862" t="s">
        <v>3539</v>
      </c>
      <c r="G2862" t="s">
        <v>335</v>
      </c>
      <c r="H2862" t="s">
        <v>7594</v>
      </c>
      <c r="I2862" s="6">
        <v>44012.609016203707</v>
      </c>
      <c r="J2862" t="s">
        <v>16</v>
      </c>
      <c r="K2862" s="6">
        <v>44013.406921296293</v>
      </c>
      <c r="M2862" t="s">
        <v>7595</v>
      </c>
      <c r="N2862" t="s">
        <v>7596</v>
      </c>
      <c r="Q2862" t="s">
        <v>622</v>
      </c>
      <c r="R2862" t="s">
        <v>400</v>
      </c>
      <c r="S2862" t="s">
        <v>7597</v>
      </c>
      <c r="T2862" t="s">
        <v>338</v>
      </c>
      <c r="U2862" t="s">
        <v>530</v>
      </c>
      <c r="W2862" t="s">
        <v>7598</v>
      </c>
      <c r="Z2862" t="s">
        <v>7595</v>
      </c>
      <c r="AA2862" t="s">
        <v>7596</v>
      </c>
      <c r="AD2862" t="s">
        <v>622</v>
      </c>
      <c r="AE2862" t="s">
        <v>400</v>
      </c>
      <c r="AF2862" t="s">
        <v>7597</v>
      </c>
      <c r="AG2862" t="s">
        <v>338</v>
      </c>
      <c r="AH2862" t="s">
        <v>530</v>
      </c>
      <c r="AJ2862" t="s">
        <v>7598</v>
      </c>
      <c r="AL2862" t="s">
        <v>339</v>
      </c>
      <c r="AM2862">
        <v>1</v>
      </c>
      <c r="AN2862">
        <v>1</v>
      </c>
      <c r="AO2862">
        <v>5995</v>
      </c>
      <c r="AQ2862">
        <v>124435</v>
      </c>
      <c r="AR2862">
        <v>52240001</v>
      </c>
      <c r="AS2862" t="s">
        <v>2387</v>
      </c>
      <c r="AT2862" t="s">
        <v>108</v>
      </c>
      <c r="AW2862" t="s">
        <v>340</v>
      </c>
      <c r="AX2862" t="s">
        <v>340</v>
      </c>
      <c r="AY2862" t="s">
        <v>341</v>
      </c>
      <c r="AZ2862">
        <v>0</v>
      </c>
      <c r="BY2862" t="s">
        <v>342</v>
      </c>
      <c r="EQ2862">
        <v>253361</v>
      </c>
      <c r="ER2862" t="s">
        <v>7599</v>
      </c>
      <c r="EV2862">
        <v>17287715</v>
      </c>
      <c r="EW2862">
        <v>928</v>
      </c>
      <c r="EX2862">
        <v>221013</v>
      </c>
      <c r="EY2862" t="s">
        <v>7600</v>
      </c>
      <c r="EZ2862">
        <v>1</v>
      </c>
      <c r="FC2862">
        <v>52240001</v>
      </c>
      <c r="FD2862" t="s">
        <v>108</v>
      </c>
    </row>
    <row r="2863" spans="1:160" x14ac:dyDescent="0.3">
      <c r="A2863" t="str">
        <f>VLOOKUP(B2863,Table2[],3,FALSE)</f>
        <v>Digital</v>
      </c>
      <c r="B2863" t="str">
        <f>IF(OR(ISNUMBER(FIND("QVC",Z2863)),ISNUMBER(FIND("QVC",AL2863))),"QVC",IF(OR(ISNUMBER(FIND("NCO",H2863)),ISNUMBER(FIND("NCO",Y2863))), "NCO", IF(AL2863="consumer","PMD.com",VLOOKUP(LEFT(H2863,2),Tables!$E$1:$F$11,2,FALSE))))</f>
        <v>PMD.com</v>
      </c>
      <c r="C2863">
        <f t="shared" si="135"/>
        <v>53920001</v>
      </c>
      <c r="D2863">
        <f t="shared" si="136"/>
        <v>1</v>
      </c>
      <c r="E2863" t="str">
        <f t="shared" ca="1" si="134"/>
        <v>shifted orders shipped</v>
      </c>
      <c r="F2863" t="s">
        <v>3539</v>
      </c>
      <c r="G2863" t="s">
        <v>335</v>
      </c>
      <c r="H2863" t="s">
        <v>7594</v>
      </c>
      <c r="I2863" s="6">
        <v>44012.609016203707</v>
      </c>
      <c r="J2863" t="s">
        <v>16</v>
      </c>
      <c r="K2863" s="6">
        <v>44013.406921296293</v>
      </c>
      <c r="M2863" t="s">
        <v>7595</v>
      </c>
      <c r="N2863" t="s">
        <v>7596</v>
      </c>
      <c r="Q2863" t="s">
        <v>622</v>
      </c>
      <c r="R2863" t="s">
        <v>400</v>
      </c>
      <c r="S2863" t="s">
        <v>7597</v>
      </c>
      <c r="T2863" t="s">
        <v>338</v>
      </c>
      <c r="U2863" t="s">
        <v>530</v>
      </c>
      <c r="W2863" t="s">
        <v>7598</v>
      </c>
      <c r="Z2863" t="s">
        <v>7595</v>
      </c>
      <c r="AA2863" t="s">
        <v>7596</v>
      </c>
      <c r="AD2863" t="s">
        <v>622</v>
      </c>
      <c r="AE2863" t="s">
        <v>400</v>
      </c>
      <c r="AF2863" t="s">
        <v>7597</v>
      </c>
      <c r="AG2863" t="s">
        <v>338</v>
      </c>
      <c r="AH2863" t="s">
        <v>530</v>
      </c>
      <c r="AJ2863" t="s">
        <v>7598</v>
      </c>
      <c r="AL2863" t="s">
        <v>339</v>
      </c>
      <c r="AM2863">
        <v>1</v>
      </c>
      <c r="AN2863">
        <v>1</v>
      </c>
      <c r="AO2863">
        <v>14899</v>
      </c>
      <c r="AQ2863">
        <v>124468</v>
      </c>
      <c r="AR2863">
        <v>53920001</v>
      </c>
      <c r="AS2863">
        <v>9000000</v>
      </c>
      <c r="AT2863" t="s">
        <v>40</v>
      </c>
      <c r="AW2863" t="s">
        <v>343</v>
      </c>
      <c r="BY2863" t="s">
        <v>342</v>
      </c>
      <c r="EQ2863">
        <v>243396</v>
      </c>
      <c r="ER2863" t="s">
        <v>7599</v>
      </c>
      <c r="EV2863">
        <v>17287715</v>
      </c>
      <c r="EW2863">
        <v>928</v>
      </c>
      <c r="EX2863">
        <v>221013</v>
      </c>
      <c r="EY2863" t="s">
        <v>7600</v>
      </c>
      <c r="EZ2863">
        <v>1</v>
      </c>
      <c r="FC2863">
        <v>95384</v>
      </c>
      <c r="FD2863" t="s">
        <v>3530</v>
      </c>
    </row>
    <row r="2864" spans="1:160" x14ac:dyDescent="0.3">
      <c r="A2864" t="str">
        <f>VLOOKUP(B2864,Table2[],3,FALSE)</f>
        <v>Digital</v>
      </c>
      <c r="B2864" t="str">
        <f>IF(OR(ISNUMBER(FIND("QVC",Z2864)),ISNUMBER(FIND("QVC",AL2864))),"QVC",IF(OR(ISNUMBER(FIND("NCO",H2864)),ISNUMBER(FIND("NCO",Y2864))), "NCO", IF(AL2864="consumer","PMD.com",VLOOKUP(LEFT(H2864,2),Tables!$E$1:$F$11,2,FALSE))))</f>
        <v>PMD.com</v>
      </c>
      <c r="C2864">
        <f t="shared" si="135"/>
        <v>53920001</v>
      </c>
      <c r="D2864">
        <f t="shared" si="136"/>
        <v>1</v>
      </c>
      <c r="E2864" t="str">
        <f t="shared" ca="1" si="134"/>
        <v>shifted orders shipped</v>
      </c>
      <c r="F2864" t="s">
        <v>3539</v>
      </c>
      <c r="G2864" t="s">
        <v>335</v>
      </c>
      <c r="H2864" t="s">
        <v>7601</v>
      </c>
      <c r="I2864" s="6">
        <v>44012.287037037036</v>
      </c>
      <c r="J2864" t="s">
        <v>16</v>
      </c>
      <c r="K2864" s="6">
        <v>44013.407233796293</v>
      </c>
      <c r="M2864" t="s">
        <v>7602</v>
      </c>
      <c r="N2864" t="s">
        <v>7603</v>
      </c>
      <c r="O2864">
        <v>41</v>
      </c>
      <c r="Q2864" t="s">
        <v>7604</v>
      </c>
      <c r="R2864" t="s">
        <v>400</v>
      </c>
      <c r="S2864">
        <v>19009</v>
      </c>
      <c r="T2864" t="s">
        <v>338</v>
      </c>
      <c r="U2864" t="s">
        <v>530</v>
      </c>
      <c r="W2864" t="s">
        <v>7605</v>
      </c>
      <c r="Z2864" t="s">
        <v>7602</v>
      </c>
      <c r="AA2864" t="s">
        <v>7603</v>
      </c>
      <c r="AB2864">
        <v>41</v>
      </c>
      <c r="AD2864" t="s">
        <v>7604</v>
      </c>
      <c r="AE2864" t="s">
        <v>400</v>
      </c>
      <c r="AF2864">
        <v>19009</v>
      </c>
      <c r="AG2864" t="s">
        <v>338</v>
      </c>
      <c r="AH2864" t="s">
        <v>530</v>
      </c>
      <c r="AJ2864" t="s">
        <v>7605</v>
      </c>
      <c r="AL2864" t="s">
        <v>339</v>
      </c>
      <c r="AM2864">
        <v>1</v>
      </c>
      <c r="AN2864">
        <v>1</v>
      </c>
      <c r="AO2864">
        <v>14899</v>
      </c>
      <c r="AQ2864">
        <v>124468</v>
      </c>
      <c r="AR2864">
        <v>53920001</v>
      </c>
      <c r="AS2864">
        <v>9000000</v>
      </c>
      <c r="AT2864" t="s">
        <v>40</v>
      </c>
      <c r="AW2864" t="s">
        <v>343</v>
      </c>
      <c r="BY2864" t="s">
        <v>342</v>
      </c>
      <c r="EQ2864">
        <v>243396</v>
      </c>
      <c r="ER2864" t="s">
        <v>7606</v>
      </c>
      <c r="EV2864">
        <v>17287257</v>
      </c>
      <c r="EW2864">
        <v>928</v>
      </c>
      <c r="EX2864">
        <v>220853</v>
      </c>
      <c r="EY2864" t="s">
        <v>7607</v>
      </c>
      <c r="EZ2864">
        <v>1</v>
      </c>
      <c r="FC2864">
        <v>95385</v>
      </c>
      <c r="FD2864" t="s">
        <v>3531</v>
      </c>
    </row>
    <row r="2865" spans="1:160" x14ac:dyDescent="0.3">
      <c r="A2865" t="str">
        <f>VLOOKUP(B2865,Table2[],3,FALSE)</f>
        <v>Digital</v>
      </c>
      <c r="B2865" t="str">
        <f>IF(OR(ISNUMBER(FIND("QVC",Z2865)),ISNUMBER(FIND("QVC",AL2865))),"QVC",IF(OR(ISNUMBER(FIND("NCO",H2865)),ISNUMBER(FIND("NCO",Y2865))), "NCO", IF(AL2865="consumer","PMD.com",VLOOKUP(LEFT(H2865,2),Tables!$E$1:$F$11,2,FALSE))))</f>
        <v>PMD.com</v>
      </c>
      <c r="C2865">
        <f t="shared" si="135"/>
        <v>5341030</v>
      </c>
      <c r="D2865">
        <f t="shared" si="136"/>
        <v>1</v>
      </c>
      <c r="E2865" t="str">
        <f t="shared" ca="1" si="134"/>
        <v>shifted orders shipped</v>
      </c>
      <c r="F2865" t="s">
        <v>3539</v>
      </c>
      <c r="G2865" t="s">
        <v>335</v>
      </c>
      <c r="H2865" t="s">
        <v>7601</v>
      </c>
      <c r="I2865" s="6">
        <v>44012.287037037036</v>
      </c>
      <c r="J2865" t="s">
        <v>16</v>
      </c>
      <c r="K2865" s="6">
        <v>44013.407233796293</v>
      </c>
      <c r="M2865" t="s">
        <v>7602</v>
      </c>
      <c r="N2865" t="s">
        <v>7603</v>
      </c>
      <c r="O2865">
        <v>41</v>
      </c>
      <c r="Q2865" t="s">
        <v>7604</v>
      </c>
      <c r="R2865" t="s">
        <v>400</v>
      </c>
      <c r="S2865">
        <v>19009</v>
      </c>
      <c r="T2865" t="s">
        <v>338</v>
      </c>
      <c r="U2865" t="s">
        <v>530</v>
      </c>
      <c r="W2865" t="s">
        <v>7605</v>
      </c>
      <c r="Z2865" t="s">
        <v>7602</v>
      </c>
      <c r="AA2865" t="s">
        <v>7603</v>
      </c>
      <c r="AB2865">
        <v>41</v>
      </c>
      <c r="AD2865" t="s">
        <v>7604</v>
      </c>
      <c r="AE2865" t="s">
        <v>400</v>
      </c>
      <c r="AF2865">
        <v>19009</v>
      </c>
      <c r="AG2865" t="s">
        <v>338</v>
      </c>
      <c r="AH2865" t="s">
        <v>530</v>
      </c>
      <c r="AJ2865" t="s">
        <v>7605</v>
      </c>
      <c r="AL2865" t="s">
        <v>339</v>
      </c>
      <c r="AM2865">
        <v>1</v>
      </c>
      <c r="AN2865">
        <v>1</v>
      </c>
      <c r="AO2865">
        <v>12859</v>
      </c>
      <c r="AQ2865">
        <v>124642</v>
      </c>
      <c r="AR2865">
        <v>5341030</v>
      </c>
      <c r="AS2865" t="s">
        <v>925</v>
      </c>
      <c r="AT2865" t="s">
        <v>926</v>
      </c>
      <c r="AW2865" t="s">
        <v>366</v>
      </c>
      <c r="AX2865" t="s">
        <v>366</v>
      </c>
      <c r="AY2865" t="s">
        <v>345</v>
      </c>
      <c r="AZ2865" t="s">
        <v>346</v>
      </c>
      <c r="BY2865" t="s">
        <v>342</v>
      </c>
      <c r="EQ2865">
        <v>243275</v>
      </c>
      <c r="ER2865" t="s">
        <v>7606</v>
      </c>
      <c r="EV2865">
        <v>17287257</v>
      </c>
      <c r="EW2865">
        <v>928</v>
      </c>
      <c r="EX2865">
        <v>220853</v>
      </c>
      <c r="EY2865" t="s">
        <v>7607</v>
      </c>
      <c r="EZ2865">
        <v>1</v>
      </c>
      <c r="FC2865">
        <v>95385</v>
      </c>
      <c r="FD2865" t="s">
        <v>3531</v>
      </c>
    </row>
    <row r="2866" spans="1:160" x14ac:dyDescent="0.3">
      <c r="A2866" t="str">
        <f>VLOOKUP(B2866,Table2[],3,FALSE)</f>
        <v>Digital</v>
      </c>
      <c r="B2866" t="str">
        <f>IF(OR(ISNUMBER(FIND("QVC",Z2866)),ISNUMBER(FIND("QVC",AL2866))),"QVC",IF(OR(ISNUMBER(FIND("NCO",H2866)),ISNUMBER(FIND("NCO",Y2866))), "NCO", IF(AL2866="consumer","PMD.com",VLOOKUP(LEFT(H2866,2),Tables!$E$1:$F$11,2,FALSE))))</f>
        <v>PMD.com</v>
      </c>
      <c r="C2866">
        <f t="shared" si="135"/>
        <v>53970001</v>
      </c>
      <c r="D2866">
        <f t="shared" si="136"/>
        <v>1</v>
      </c>
      <c r="E2866" t="str">
        <f t="shared" ca="1" si="134"/>
        <v>shifted orders shipped</v>
      </c>
      <c r="F2866" t="s">
        <v>3539</v>
      </c>
      <c r="G2866" t="s">
        <v>335</v>
      </c>
      <c r="H2866" t="s">
        <v>7601</v>
      </c>
      <c r="I2866" s="6">
        <v>44012.287037037036</v>
      </c>
      <c r="J2866" t="s">
        <v>16</v>
      </c>
      <c r="K2866" s="6">
        <v>44013.407233796293</v>
      </c>
      <c r="M2866" t="s">
        <v>7602</v>
      </c>
      <c r="N2866" t="s">
        <v>7603</v>
      </c>
      <c r="O2866">
        <v>41</v>
      </c>
      <c r="Q2866" t="s">
        <v>7604</v>
      </c>
      <c r="R2866" t="s">
        <v>400</v>
      </c>
      <c r="S2866">
        <v>19009</v>
      </c>
      <c r="T2866" t="s">
        <v>338</v>
      </c>
      <c r="U2866" t="s">
        <v>530</v>
      </c>
      <c r="W2866" t="s">
        <v>7605</v>
      </c>
      <c r="Z2866" t="s">
        <v>7602</v>
      </c>
      <c r="AA2866" t="s">
        <v>7603</v>
      </c>
      <c r="AB2866">
        <v>41</v>
      </c>
      <c r="AD2866" t="s">
        <v>7604</v>
      </c>
      <c r="AE2866" t="s">
        <v>400</v>
      </c>
      <c r="AF2866">
        <v>19009</v>
      </c>
      <c r="AG2866" t="s">
        <v>338</v>
      </c>
      <c r="AH2866" t="s">
        <v>530</v>
      </c>
      <c r="AJ2866" t="s">
        <v>7605</v>
      </c>
      <c r="AL2866" t="s">
        <v>339</v>
      </c>
      <c r="AM2866">
        <v>1</v>
      </c>
      <c r="AN2866">
        <v>1</v>
      </c>
      <c r="AO2866">
        <v>392</v>
      </c>
      <c r="AQ2866">
        <v>124472</v>
      </c>
      <c r="AR2866">
        <v>53970001</v>
      </c>
      <c r="AS2866" t="s">
        <v>577</v>
      </c>
      <c r="AT2866" t="s">
        <v>41</v>
      </c>
      <c r="AW2866" t="s">
        <v>343</v>
      </c>
      <c r="BY2866" t="s">
        <v>342</v>
      </c>
      <c r="EQ2866">
        <v>251826</v>
      </c>
      <c r="ER2866" t="s">
        <v>7606</v>
      </c>
      <c r="EV2866">
        <v>17287257</v>
      </c>
      <c r="EW2866">
        <v>928</v>
      </c>
      <c r="EX2866">
        <v>220853</v>
      </c>
      <c r="EY2866" t="s">
        <v>7607</v>
      </c>
      <c r="EZ2866">
        <v>1</v>
      </c>
      <c r="FC2866">
        <v>95228</v>
      </c>
      <c r="FD2866" t="s">
        <v>984</v>
      </c>
    </row>
    <row r="2867" spans="1:160" x14ac:dyDescent="0.3">
      <c r="A2867" t="str">
        <f>VLOOKUP(B2867,Table2[],3,FALSE)</f>
        <v>Digital</v>
      </c>
      <c r="B2867" t="str">
        <f>IF(OR(ISNUMBER(FIND("QVC",Z2867)),ISNUMBER(FIND("QVC",AL2867))),"QVC",IF(OR(ISNUMBER(FIND("NCO",H2867)),ISNUMBER(FIND("NCO",Y2867))), "NCO", IF(AL2867="consumer","PMD.com",VLOOKUP(LEFT(H2867,2),Tables!$E$1:$F$11,2,FALSE))))</f>
        <v>PMD.com</v>
      </c>
      <c r="C2867">
        <f t="shared" si="135"/>
        <v>52430001</v>
      </c>
      <c r="D2867">
        <f t="shared" si="136"/>
        <v>1</v>
      </c>
      <c r="E2867" t="str">
        <f t="shared" ca="1" si="134"/>
        <v>shifted orders shipped</v>
      </c>
      <c r="F2867" t="s">
        <v>3539</v>
      </c>
      <c r="G2867" t="s">
        <v>335</v>
      </c>
      <c r="H2867" t="s">
        <v>7601</v>
      </c>
      <c r="I2867" s="6">
        <v>44012.287037037036</v>
      </c>
      <c r="J2867" t="s">
        <v>16</v>
      </c>
      <c r="K2867" s="6">
        <v>44013.407233796293</v>
      </c>
      <c r="M2867" t="s">
        <v>7602</v>
      </c>
      <c r="N2867" t="s">
        <v>7603</v>
      </c>
      <c r="O2867">
        <v>41</v>
      </c>
      <c r="Q2867" t="s">
        <v>7604</v>
      </c>
      <c r="R2867" t="s">
        <v>400</v>
      </c>
      <c r="S2867">
        <v>19009</v>
      </c>
      <c r="T2867" t="s">
        <v>338</v>
      </c>
      <c r="U2867" t="s">
        <v>530</v>
      </c>
      <c r="W2867" t="s">
        <v>7605</v>
      </c>
      <c r="Z2867" t="s">
        <v>7602</v>
      </c>
      <c r="AA2867" t="s">
        <v>7603</v>
      </c>
      <c r="AB2867">
        <v>41</v>
      </c>
      <c r="AD2867" t="s">
        <v>7604</v>
      </c>
      <c r="AE2867" t="s">
        <v>400</v>
      </c>
      <c r="AF2867">
        <v>19009</v>
      </c>
      <c r="AG2867" t="s">
        <v>338</v>
      </c>
      <c r="AH2867" t="s">
        <v>530</v>
      </c>
      <c r="AJ2867" t="s">
        <v>7605</v>
      </c>
      <c r="AL2867" t="s">
        <v>339</v>
      </c>
      <c r="AM2867">
        <v>1</v>
      </c>
      <c r="AN2867">
        <v>1</v>
      </c>
      <c r="AO2867">
        <v>12063</v>
      </c>
      <c r="AQ2867">
        <v>127155</v>
      </c>
      <c r="AR2867">
        <v>52430001</v>
      </c>
      <c r="AS2867" t="s">
        <v>927</v>
      </c>
      <c r="AT2867" t="s">
        <v>75</v>
      </c>
      <c r="AW2867" t="s">
        <v>340</v>
      </c>
      <c r="AX2867" t="s">
        <v>340</v>
      </c>
      <c r="AY2867" t="s">
        <v>357</v>
      </c>
      <c r="AZ2867" t="s">
        <v>363</v>
      </c>
      <c r="BY2867" t="s">
        <v>342</v>
      </c>
      <c r="EQ2867">
        <v>249990</v>
      </c>
      <c r="ER2867" t="s">
        <v>7606</v>
      </c>
      <c r="EV2867">
        <v>17287257</v>
      </c>
      <c r="EW2867">
        <v>928</v>
      </c>
      <c r="EX2867">
        <v>220853</v>
      </c>
      <c r="EY2867" t="s">
        <v>7607</v>
      </c>
      <c r="EZ2867">
        <v>1</v>
      </c>
      <c r="FC2867">
        <v>95385</v>
      </c>
      <c r="FD2867" t="s">
        <v>3531</v>
      </c>
    </row>
    <row r="2868" spans="1:160" x14ac:dyDescent="0.3">
      <c r="A2868" t="str">
        <f>VLOOKUP(B2868,Table2[],3,FALSE)</f>
        <v>Digital</v>
      </c>
      <c r="B2868" t="str">
        <f>IF(OR(ISNUMBER(FIND("QVC",Z2868)),ISNUMBER(FIND("QVC",AL2868))),"QVC",IF(OR(ISNUMBER(FIND("NCO",H2868)),ISNUMBER(FIND("NCO",Y2868))), "NCO", IF(AL2868="consumer","PMD.com",VLOOKUP(LEFT(H2868,2),Tables!$E$1:$F$11,2,FALSE))))</f>
        <v>PMD.com</v>
      </c>
      <c r="C2868">
        <f t="shared" si="135"/>
        <v>53980001</v>
      </c>
      <c r="D2868">
        <f t="shared" si="136"/>
        <v>1</v>
      </c>
      <c r="E2868" t="str">
        <f t="shared" ca="1" si="134"/>
        <v>shifted orders shipped</v>
      </c>
      <c r="F2868" t="s">
        <v>3539</v>
      </c>
      <c r="G2868" t="s">
        <v>335</v>
      </c>
      <c r="H2868" t="s">
        <v>7601</v>
      </c>
      <c r="I2868" s="6">
        <v>44012.287037037036</v>
      </c>
      <c r="J2868" t="s">
        <v>16</v>
      </c>
      <c r="K2868" s="6">
        <v>44013.407233796293</v>
      </c>
      <c r="M2868" t="s">
        <v>7602</v>
      </c>
      <c r="N2868" t="s">
        <v>7603</v>
      </c>
      <c r="O2868">
        <v>41</v>
      </c>
      <c r="Q2868" t="s">
        <v>7604</v>
      </c>
      <c r="R2868" t="s">
        <v>400</v>
      </c>
      <c r="S2868">
        <v>19009</v>
      </c>
      <c r="T2868" t="s">
        <v>338</v>
      </c>
      <c r="U2868" t="s">
        <v>530</v>
      </c>
      <c r="W2868" t="s">
        <v>7605</v>
      </c>
      <c r="Z2868" t="s">
        <v>7602</v>
      </c>
      <c r="AA2868" t="s">
        <v>7603</v>
      </c>
      <c r="AB2868">
        <v>41</v>
      </c>
      <c r="AD2868" t="s">
        <v>7604</v>
      </c>
      <c r="AE2868" t="s">
        <v>400</v>
      </c>
      <c r="AF2868">
        <v>19009</v>
      </c>
      <c r="AG2868" t="s">
        <v>338</v>
      </c>
      <c r="AH2868" t="s">
        <v>530</v>
      </c>
      <c r="AJ2868" t="s">
        <v>7605</v>
      </c>
      <c r="AL2868" t="s">
        <v>339</v>
      </c>
      <c r="AM2868">
        <v>1</v>
      </c>
      <c r="AN2868">
        <v>1</v>
      </c>
      <c r="AO2868">
        <v>5816</v>
      </c>
      <c r="AQ2868">
        <v>124473</v>
      </c>
      <c r="AR2868">
        <v>53980001</v>
      </c>
      <c r="AS2868" t="s">
        <v>1735</v>
      </c>
      <c r="AT2868" t="s">
        <v>43</v>
      </c>
      <c r="AW2868" t="s">
        <v>340</v>
      </c>
      <c r="AX2868">
        <v>0</v>
      </c>
      <c r="AY2868" t="s">
        <v>348</v>
      </c>
      <c r="AZ2868">
        <v>0</v>
      </c>
      <c r="BY2868" t="s">
        <v>342</v>
      </c>
      <c r="EQ2868">
        <v>253177</v>
      </c>
      <c r="ER2868" t="s">
        <v>7606</v>
      </c>
      <c r="EV2868">
        <v>17287257</v>
      </c>
      <c r="EW2868">
        <v>928</v>
      </c>
      <c r="EX2868">
        <v>220853</v>
      </c>
      <c r="EY2868" t="s">
        <v>7607</v>
      </c>
      <c r="EZ2868">
        <v>1</v>
      </c>
      <c r="FC2868">
        <v>95228</v>
      </c>
      <c r="FD2868" t="s">
        <v>984</v>
      </c>
    </row>
    <row r="2869" spans="1:160" x14ac:dyDescent="0.3">
      <c r="A2869" t="str">
        <f>VLOOKUP(B2869,Table2[],3,FALSE)</f>
        <v>Digital</v>
      </c>
      <c r="B2869" t="str">
        <f>IF(OR(ISNUMBER(FIND("QVC",Z2869)),ISNUMBER(FIND("QVC",AL2869))),"QVC",IF(OR(ISNUMBER(FIND("NCO",H2869)),ISNUMBER(FIND("NCO",Y2869))), "NCO", IF(AL2869="consumer","PMD.com",VLOOKUP(LEFT(H2869,2),Tables!$E$1:$F$11,2,FALSE))))</f>
        <v>PMD.com</v>
      </c>
      <c r="C2869">
        <f t="shared" si="135"/>
        <v>53990001</v>
      </c>
      <c r="D2869">
        <f t="shared" si="136"/>
        <v>1</v>
      </c>
      <c r="E2869" t="str">
        <f t="shared" ca="1" si="134"/>
        <v>shifted orders shipped</v>
      </c>
      <c r="F2869" t="s">
        <v>3539</v>
      </c>
      <c r="G2869" t="s">
        <v>335</v>
      </c>
      <c r="H2869" t="s">
        <v>7601</v>
      </c>
      <c r="I2869" s="6">
        <v>44012.287037037036</v>
      </c>
      <c r="J2869" t="s">
        <v>16</v>
      </c>
      <c r="K2869" s="6">
        <v>44013.407233796293</v>
      </c>
      <c r="M2869" t="s">
        <v>7602</v>
      </c>
      <c r="N2869" t="s">
        <v>7603</v>
      </c>
      <c r="O2869">
        <v>41</v>
      </c>
      <c r="Q2869" t="s">
        <v>7604</v>
      </c>
      <c r="R2869" t="s">
        <v>400</v>
      </c>
      <c r="S2869">
        <v>19009</v>
      </c>
      <c r="T2869" t="s">
        <v>338</v>
      </c>
      <c r="U2869" t="s">
        <v>530</v>
      </c>
      <c r="W2869" t="s">
        <v>7605</v>
      </c>
      <c r="Z2869" t="s">
        <v>7602</v>
      </c>
      <c r="AA2869" t="s">
        <v>7603</v>
      </c>
      <c r="AB2869">
        <v>41</v>
      </c>
      <c r="AD2869" t="s">
        <v>7604</v>
      </c>
      <c r="AE2869" t="s">
        <v>400</v>
      </c>
      <c r="AF2869">
        <v>19009</v>
      </c>
      <c r="AG2869" t="s">
        <v>338</v>
      </c>
      <c r="AH2869" t="s">
        <v>530</v>
      </c>
      <c r="AJ2869" t="s">
        <v>7605</v>
      </c>
      <c r="AL2869" t="s">
        <v>339</v>
      </c>
      <c r="AM2869">
        <v>1</v>
      </c>
      <c r="AN2869">
        <v>1</v>
      </c>
      <c r="AO2869">
        <v>14448</v>
      </c>
      <c r="AQ2869">
        <v>124474</v>
      </c>
      <c r="AR2869">
        <v>53990001</v>
      </c>
      <c r="AS2869" t="s">
        <v>1735</v>
      </c>
      <c r="AT2869" t="s">
        <v>111</v>
      </c>
      <c r="AW2869" t="s">
        <v>343</v>
      </c>
      <c r="BY2869" t="s">
        <v>342</v>
      </c>
      <c r="EQ2869">
        <v>253300</v>
      </c>
      <c r="ER2869" t="s">
        <v>7606</v>
      </c>
      <c r="EV2869">
        <v>17287257</v>
      </c>
      <c r="EW2869">
        <v>928</v>
      </c>
      <c r="EX2869">
        <v>220853</v>
      </c>
      <c r="EY2869" t="s">
        <v>7607</v>
      </c>
      <c r="EZ2869">
        <v>1</v>
      </c>
      <c r="FC2869">
        <v>95228</v>
      </c>
      <c r="FD2869" t="s">
        <v>984</v>
      </c>
    </row>
    <row r="2870" spans="1:160" x14ac:dyDescent="0.3">
      <c r="A2870" t="str">
        <f>VLOOKUP(B2870,Table2[],3,FALSE)</f>
        <v>Digital</v>
      </c>
      <c r="B2870" t="str">
        <f>IF(OR(ISNUMBER(FIND("QVC",Z2870)),ISNUMBER(FIND("QVC",AL2870))),"QVC",IF(OR(ISNUMBER(FIND("NCO",H2870)),ISNUMBER(FIND("NCO",Y2870))), "NCO", IF(AL2870="consumer","PMD.com",VLOOKUP(LEFT(H2870,2),Tables!$E$1:$F$11,2,FALSE))))</f>
        <v>PMD.com</v>
      </c>
      <c r="C2870">
        <f t="shared" si="135"/>
        <v>51090030</v>
      </c>
      <c r="D2870">
        <f t="shared" si="136"/>
        <v>1</v>
      </c>
      <c r="E2870" t="str">
        <f t="shared" ca="1" si="134"/>
        <v>shifted orders shipped</v>
      </c>
      <c r="F2870" t="s">
        <v>3539</v>
      </c>
      <c r="G2870" t="s">
        <v>335</v>
      </c>
      <c r="H2870" t="s">
        <v>7601</v>
      </c>
      <c r="I2870" s="6">
        <v>44012.287037037036</v>
      </c>
      <c r="J2870" t="s">
        <v>16</v>
      </c>
      <c r="K2870" s="6">
        <v>44013.407233796293</v>
      </c>
      <c r="M2870" t="s">
        <v>7602</v>
      </c>
      <c r="N2870" t="s">
        <v>7603</v>
      </c>
      <c r="O2870">
        <v>41</v>
      </c>
      <c r="Q2870" t="s">
        <v>7604</v>
      </c>
      <c r="R2870" t="s">
        <v>400</v>
      </c>
      <c r="S2870">
        <v>19009</v>
      </c>
      <c r="T2870" t="s">
        <v>338</v>
      </c>
      <c r="U2870" t="s">
        <v>530</v>
      </c>
      <c r="W2870" t="s">
        <v>7605</v>
      </c>
      <c r="Z2870" t="s">
        <v>7602</v>
      </c>
      <c r="AA2870" t="s">
        <v>7603</v>
      </c>
      <c r="AB2870">
        <v>41</v>
      </c>
      <c r="AD2870" t="s">
        <v>7604</v>
      </c>
      <c r="AE2870" t="s">
        <v>400</v>
      </c>
      <c r="AF2870">
        <v>19009</v>
      </c>
      <c r="AG2870" t="s">
        <v>338</v>
      </c>
      <c r="AH2870" t="s">
        <v>530</v>
      </c>
      <c r="AJ2870" t="s">
        <v>7605</v>
      </c>
      <c r="AL2870" t="s">
        <v>339</v>
      </c>
      <c r="AM2870">
        <v>1</v>
      </c>
      <c r="AN2870">
        <v>1</v>
      </c>
      <c r="AO2870">
        <v>6688</v>
      </c>
      <c r="AQ2870">
        <v>125960</v>
      </c>
      <c r="AR2870">
        <v>51090030</v>
      </c>
      <c r="AS2870" t="s">
        <v>3043</v>
      </c>
      <c r="AT2870" t="s">
        <v>628</v>
      </c>
      <c r="AW2870" t="s">
        <v>343</v>
      </c>
      <c r="BY2870" t="s">
        <v>342</v>
      </c>
      <c r="BZ2870" t="b">
        <v>0</v>
      </c>
      <c r="EQ2870">
        <v>243047</v>
      </c>
      <c r="ER2870" t="s">
        <v>7606</v>
      </c>
      <c r="EV2870">
        <v>17287257</v>
      </c>
      <c r="EW2870">
        <v>928</v>
      </c>
      <c r="EX2870">
        <v>220853</v>
      </c>
      <c r="EY2870" t="s">
        <v>7607</v>
      </c>
      <c r="EZ2870">
        <v>1</v>
      </c>
      <c r="FC2870">
        <v>95385</v>
      </c>
      <c r="FD2870" t="s">
        <v>3531</v>
      </c>
    </row>
    <row r="2871" spans="1:160" x14ac:dyDescent="0.3">
      <c r="A2871" t="str">
        <f>VLOOKUP(B2871,Table2[],3,FALSE)</f>
        <v>Digital</v>
      </c>
      <c r="B2871" t="str">
        <f>IF(OR(ISNUMBER(FIND("QVC",Z2871)),ISNUMBER(FIND("QVC",AL2871))),"QVC",IF(OR(ISNUMBER(FIND("NCO",H2871)),ISNUMBER(FIND("NCO",Y2871))), "NCO", IF(AL2871="consumer","PMD.com",VLOOKUP(LEFT(H2871,2),Tables!$E$1:$F$11,2,FALSE))))</f>
        <v>PMD.com</v>
      </c>
      <c r="C2871">
        <f t="shared" si="135"/>
        <v>51090001</v>
      </c>
      <c r="D2871">
        <f t="shared" si="136"/>
        <v>1</v>
      </c>
      <c r="E2871" t="str">
        <f t="shared" ca="1" si="134"/>
        <v>shifted orders shipped</v>
      </c>
      <c r="F2871" t="s">
        <v>3539</v>
      </c>
      <c r="G2871" t="s">
        <v>335</v>
      </c>
      <c r="H2871" t="s">
        <v>7608</v>
      </c>
      <c r="I2871" s="6">
        <v>44012.384872685187</v>
      </c>
      <c r="J2871" t="s">
        <v>16</v>
      </c>
      <c r="K2871" s="6">
        <v>44013.40724537037</v>
      </c>
      <c r="M2871" t="s">
        <v>7609</v>
      </c>
      <c r="N2871" t="s">
        <v>7610</v>
      </c>
      <c r="Q2871" t="s">
        <v>697</v>
      </c>
      <c r="R2871" t="s">
        <v>450</v>
      </c>
      <c r="S2871" t="s">
        <v>7611</v>
      </c>
      <c r="T2871" t="s">
        <v>338</v>
      </c>
      <c r="U2871" t="s">
        <v>530</v>
      </c>
      <c r="W2871" t="s">
        <v>7612</v>
      </c>
      <c r="Z2871" t="s">
        <v>7609</v>
      </c>
      <c r="AA2871" t="s">
        <v>7610</v>
      </c>
      <c r="AD2871" t="s">
        <v>697</v>
      </c>
      <c r="AE2871" t="s">
        <v>450</v>
      </c>
      <c r="AF2871" t="s">
        <v>7611</v>
      </c>
      <c r="AG2871" t="s">
        <v>338</v>
      </c>
      <c r="AH2871" t="s">
        <v>530</v>
      </c>
      <c r="AJ2871" t="s">
        <v>7612</v>
      </c>
      <c r="AL2871" t="s">
        <v>339</v>
      </c>
      <c r="AM2871">
        <v>1</v>
      </c>
      <c r="AN2871">
        <v>1</v>
      </c>
      <c r="AO2871">
        <v>4885</v>
      </c>
      <c r="AQ2871">
        <v>124202</v>
      </c>
      <c r="AR2871">
        <v>51090001</v>
      </c>
      <c r="AS2871" t="s">
        <v>1986</v>
      </c>
      <c r="AT2871" t="s">
        <v>60</v>
      </c>
      <c r="AW2871" t="s">
        <v>340</v>
      </c>
      <c r="AX2871" t="s">
        <v>340</v>
      </c>
      <c r="AY2871" t="s">
        <v>357</v>
      </c>
      <c r="AZ2871" t="s">
        <v>361</v>
      </c>
      <c r="BY2871" t="s">
        <v>342</v>
      </c>
      <c r="EQ2871">
        <v>250831</v>
      </c>
      <c r="ER2871" t="s">
        <v>7613</v>
      </c>
      <c r="EV2871">
        <v>17287291</v>
      </c>
      <c r="EW2871">
        <v>928</v>
      </c>
      <c r="EX2871">
        <v>220887</v>
      </c>
      <c r="EY2871">
        <v>9.2748999964335493E+25</v>
      </c>
      <c r="EZ2871">
        <v>1</v>
      </c>
      <c r="FC2871">
        <v>51090001</v>
      </c>
      <c r="FD2871" t="s">
        <v>60</v>
      </c>
    </row>
    <row r="2872" spans="1:160" x14ac:dyDescent="0.3">
      <c r="A2872" t="str">
        <f>VLOOKUP(B2872,Table2[],3,FALSE)</f>
        <v>Digital</v>
      </c>
      <c r="B2872" t="str">
        <f>IF(OR(ISNUMBER(FIND("QVC",Z2872)),ISNUMBER(FIND("QVC",AL2872))),"QVC",IF(OR(ISNUMBER(FIND("NCO",H2872)),ISNUMBER(FIND("NCO",Y2872))), "NCO", IF(AL2872="consumer","PMD.com",VLOOKUP(LEFT(H2872,2),Tables!$E$1:$F$11,2,FALSE))))</f>
        <v>PMD.com</v>
      </c>
      <c r="C2872">
        <f t="shared" si="135"/>
        <v>52430001</v>
      </c>
      <c r="D2872">
        <f t="shared" si="136"/>
        <v>2</v>
      </c>
      <c r="E2872" t="str">
        <f t="shared" ca="1" si="134"/>
        <v>shifted orders shipped</v>
      </c>
      <c r="F2872" t="s">
        <v>3539</v>
      </c>
      <c r="G2872" t="s">
        <v>335</v>
      </c>
      <c r="H2872" t="s">
        <v>2424</v>
      </c>
      <c r="I2872" s="6">
        <v>44008.481759259259</v>
      </c>
      <c r="J2872" t="s">
        <v>16</v>
      </c>
      <c r="K2872" s="6">
        <v>44013.407395833332</v>
      </c>
      <c r="M2872" t="s">
        <v>7614</v>
      </c>
      <c r="N2872" t="s">
        <v>7615</v>
      </c>
      <c r="Q2872" t="s">
        <v>405</v>
      </c>
      <c r="R2872" t="s">
        <v>365</v>
      </c>
      <c r="S2872">
        <v>94133</v>
      </c>
      <c r="T2872" t="s">
        <v>338</v>
      </c>
      <c r="U2872" t="s">
        <v>530</v>
      </c>
      <c r="W2872" t="s">
        <v>7616</v>
      </c>
      <c r="Z2872" t="s">
        <v>7614</v>
      </c>
      <c r="AA2872" t="s">
        <v>7615</v>
      </c>
      <c r="AD2872" t="s">
        <v>405</v>
      </c>
      <c r="AE2872" t="s">
        <v>365</v>
      </c>
      <c r="AF2872">
        <v>94133</v>
      </c>
      <c r="AG2872" t="s">
        <v>338</v>
      </c>
      <c r="AH2872" t="s">
        <v>530</v>
      </c>
      <c r="AJ2872" t="s">
        <v>7616</v>
      </c>
      <c r="AL2872" t="s">
        <v>339</v>
      </c>
      <c r="AM2872">
        <v>2</v>
      </c>
      <c r="AN2872">
        <v>2</v>
      </c>
      <c r="AO2872">
        <v>12063</v>
      </c>
      <c r="AQ2872">
        <v>127155</v>
      </c>
      <c r="AR2872">
        <v>52430001</v>
      </c>
      <c r="AS2872" t="s">
        <v>927</v>
      </c>
      <c r="AT2872" t="s">
        <v>75</v>
      </c>
      <c r="AW2872" t="s">
        <v>340</v>
      </c>
      <c r="AX2872" t="s">
        <v>340</v>
      </c>
      <c r="AY2872" t="s">
        <v>357</v>
      </c>
      <c r="AZ2872" t="s">
        <v>363</v>
      </c>
      <c r="BY2872" t="s">
        <v>342</v>
      </c>
      <c r="EQ2872">
        <v>249990</v>
      </c>
      <c r="ER2872" t="s">
        <v>2425</v>
      </c>
      <c r="EV2872">
        <v>17284391</v>
      </c>
      <c r="EW2872">
        <v>928</v>
      </c>
      <c r="EX2872">
        <v>218889</v>
      </c>
      <c r="EY2872" t="s">
        <v>7617</v>
      </c>
      <c r="EZ2872">
        <v>1</v>
      </c>
      <c r="FC2872">
        <v>52430001</v>
      </c>
      <c r="FD2872" t="s">
        <v>75</v>
      </c>
    </row>
    <row r="2873" spans="1:160" x14ac:dyDescent="0.3">
      <c r="A2873" t="str">
        <f>VLOOKUP(B2873,Table2[],3,FALSE)</f>
        <v>Digital</v>
      </c>
      <c r="B2873" t="str">
        <f>IF(OR(ISNUMBER(FIND("QVC",Z2873)),ISNUMBER(FIND("QVC",AL2873))),"QVC",IF(OR(ISNUMBER(FIND("NCO",H2873)),ISNUMBER(FIND("NCO",Y2873))), "NCO", IF(AL2873="consumer","PMD.com",VLOOKUP(LEFT(H2873,2),Tables!$E$1:$F$11,2,FALSE))))</f>
        <v>PMD.com</v>
      </c>
      <c r="C2873">
        <f t="shared" si="135"/>
        <v>51090001</v>
      </c>
      <c r="D2873">
        <f t="shared" si="136"/>
        <v>1</v>
      </c>
      <c r="E2873" t="str">
        <f t="shared" ca="1" si="134"/>
        <v>shifted orders shipped</v>
      </c>
      <c r="F2873" t="s">
        <v>3539</v>
      </c>
      <c r="G2873" t="s">
        <v>335</v>
      </c>
      <c r="H2873" t="s">
        <v>7618</v>
      </c>
      <c r="I2873" s="6">
        <v>44012.375462962962</v>
      </c>
      <c r="J2873" t="s">
        <v>16</v>
      </c>
      <c r="K2873" s="6">
        <v>44013.407488425924</v>
      </c>
      <c r="M2873" t="s">
        <v>7619</v>
      </c>
      <c r="N2873" t="s">
        <v>7620</v>
      </c>
      <c r="O2873" t="s">
        <v>7621</v>
      </c>
      <c r="Q2873" t="s">
        <v>2282</v>
      </c>
      <c r="R2873" t="s">
        <v>381</v>
      </c>
      <c r="S2873" t="s">
        <v>7622</v>
      </c>
      <c r="T2873" t="s">
        <v>338</v>
      </c>
      <c r="U2873" t="s">
        <v>530</v>
      </c>
      <c r="W2873" t="s">
        <v>7623</v>
      </c>
      <c r="Z2873" t="s">
        <v>7619</v>
      </c>
      <c r="AA2873" t="s">
        <v>7620</v>
      </c>
      <c r="AB2873" t="s">
        <v>7621</v>
      </c>
      <c r="AD2873" t="s">
        <v>2282</v>
      </c>
      <c r="AE2873" t="s">
        <v>381</v>
      </c>
      <c r="AF2873" t="s">
        <v>7622</v>
      </c>
      <c r="AG2873" t="s">
        <v>338</v>
      </c>
      <c r="AH2873" t="s">
        <v>530</v>
      </c>
      <c r="AJ2873" t="s">
        <v>7623</v>
      </c>
      <c r="AL2873" t="s">
        <v>339</v>
      </c>
      <c r="AM2873">
        <v>1</v>
      </c>
      <c r="AN2873">
        <v>1</v>
      </c>
      <c r="AO2873">
        <v>4885</v>
      </c>
      <c r="AQ2873">
        <v>124202</v>
      </c>
      <c r="AR2873">
        <v>51090001</v>
      </c>
      <c r="AS2873" t="s">
        <v>1986</v>
      </c>
      <c r="AT2873" t="s">
        <v>60</v>
      </c>
      <c r="AW2873" t="s">
        <v>340</v>
      </c>
      <c r="AX2873" t="s">
        <v>340</v>
      </c>
      <c r="AY2873" t="s">
        <v>357</v>
      </c>
      <c r="AZ2873" t="s">
        <v>361</v>
      </c>
      <c r="BY2873" t="s">
        <v>342</v>
      </c>
      <c r="EQ2873">
        <v>250831</v>
      </c>
      <c r="ER2873" t="s">
        <v>7624</v>
      </c>
      <c r="EV2873">
        <v>17287288</v>
      </c>
      <c r="EW2873">
        <v>928</v>
      </c>
      <c r="EX2873">
        <v>220884</v>
      </c>
      <c r="EY2873">
        <v>9.2748999964335493E+25</v>
      </c>
      <c r="EZ2873">
        <v>1</v>
      </c>
      <c r="FC2873">
        <v>51090001</v>
      </c>
      <c r="FD2873" t="s">
        <v>60</v>
      </c>
    </row>
    <row r="2874" spans="1:160" x14ac:dyDescent="0.3">
      <c r="A2874" t="str">
        <f>VLOOKUP(B2874,Table2[],3,FALSE)</f>
        <v>Digital</v>
      </c>
      <c r="B2874" t="str">
        <f>IF(OR(ISNUMBER(FIND("QVC",Z2874)),ISNUMBER(FIND("QVC",AL2874))),"QVC",IF(OR(ISNUMBER(FIND("NCO",H2874)),ISNUMBER(FIND("NCO",Y2874))), "NCO", IF(AL2874="consumer","PMD.com",VLOOKUP(LEFT(H2874,2),Tables!$E$1:$F$11,2,FALSE))))</f>
        <v>PMD.com</v>
      </c>
      <c r="C2874">
        <f t="shared" si="135"/>
        <v>53900001</v>
      </c>
      <c r="D2874">
        <f t="shared" si="136"/>
        <v>1</v>
      </c>
      <c r="E2874" t="str">
        <f t="shared" ca="1" si="134"/>
        <v>shifted orders shipped</v>
      </c>
      <c r="F2874" t="s">
        <v>3539</v>
      </c>
      <c r="G2874" t="s">
        <v>335</v>
      </c>
      <c r="H2874" t="s">
        <v>7625</v>
      </c>
      <c r="I2874" s="6">
        <v>44012.610532407409</v>
      </c>
      <c r="J2874" t="s">
        <v>16</v>
      </c>
      <c r="K2874" s="6">
        <v>44013.407604166663</v>
      </c>
      <c r="M2874" t="s">
        <v>7626</v>
      </c>
      <c r="N2874" t="s">
        <v>7627</v>
      </c>
      <c r="O2874" t="s">
        <v>7628</v>
      </c>
      <c r="Q2874" t="s">
        <v>7629</v>
      </c>
      <c r="R2874" t="s">
        <v>389</v>
      </c>
      <c r="S2874" t="s">
        <v>7630</v>
      </c>
      <c r="T2874" t="s">
        <v>338</v>
      </c>
      <c r="U2874" t="s">
        <v>530</v>
      </c>
      <c r="W2874" t="s">
        <v>7631</v>
      </c>
      <c r="Z2874" t="s">
        <v>7626</v>
      </c>
      <c r="AA2874" t="s">
        <v>7627</v>
      </c>
      <c r="AB2874" t="s">
        <v>7628</v>
      </c>
      <c r="AD2874" t="s">
        <v>7629</v>
      </c>
      <c r="AE2874" t="s">
        <v>389</v>
      </c>
      <c r="AF2874" t="s">
        <v>7630</v>
      </c>
      <c r="AG2874" t="s">
        <v>338</v>
      </c>
      <c r="AH2874" t="s">
        <v>530</v>
      </c>
      <c r="AJ2874" t="s">
        <v>7631</v>
      </c>
      <c r="AL2874" t="s">
        <v>339</v>
      </c>
      <c r="AM2874">
        <v>1</v>
      </c>
      <c r="AN2874">
        <v>1</v>
      </c>
      <c r="AO2874">
        <v>31217</v>
      </c>
      <c r="AQ2874">
        <v>124466</v>
      </c>
      <c r="AR2874">
        <v>53900001</v>
      </c>
      <c r="AS2874" t="s">
        <v>1697</v>
      </c>
      <c r="AT2874" t="s">
        <v>104</v>
      </c>
      <c r="AW2874" t="s">
        <v>343</v>
      </c>
      <c r="BY2874" t="s">
        <v>342</v>
      </c>
      <c r="EQ2874">
        <v>247378</v>
      </c>
      <c r="ER2874" t="s">
        <v>7632</v>
      </c>
      <c r="EV2874">
        <v>17287716</v>
      </c>
      <c r="EW2874">
        <v>928</v>
      </c>
      <c r="EX2874">
        <v>221014</v>
      </c>
      <c r="EY2874" t="s">
        <v>7633</v>
      </c>
      <c r="EZ2874">
        <v>1</v>
      </c>
      <c r="FC2874">
        <v>53900001</v>
      </c>
      <c r="FD2874" t="s">
        <v>104</v>
      </c>
    </row>
    <row r="2875" spans="1:160" x14ac:dyDescent="0.3">
      <c r="A2875" t="str">
        <f>VLOOKUP(B2875,Table2[],3,FALSE)</f>
        <v>Digital</v>
      </c>
      <c r="B2875" t="str">
        <f>IF(OR(ISNUMBER(FIND("QVC",Z2875)),ISNUMBER(FIND("QVC",AL2875))),"QVC",IF(OR(ISNUMBER(FIND("NCO",H2875)),ISNUMBER(FIND("NCO",Y2875))), "NCO", IF(AL2875="consumer","PMD.com",VLOOKUP(LEFT(H2875,2),Tables!$E$1:$F$11,2,FALSE))))</f>
        <v>PMD.com</v>
      </c>
      <c r="C2875">
        <f t="shared" si="135"/>
        <v>53980001</v>
      </c>
      <c r="D2875">
        <f t="shared" si="136"/>
        <v>1</v>
      </c>
      <c r="E2875" t="str">
        <f t="shared" ca="1" si="134"/>
        <v>shifted orders shipped</v>
      </c>
      <c r="F2875" t="s">
        <v>3539</v>
      </c>
      <c r="G2875" t="s">
        <v>335</v>
      </c>
      <c r="H2875" t="s">
        <v>7625</v>
      </c>
      <c r="I2875" s="6">
        <v>44012.610532407409</v>
      </c>
      <c r="J2875" t="s">
        <v>16</v>
      </c>
      <c r="K2875" s="6">
        <v>44013.407604166663</v>
      </c>
      <c r="M2875" t="s">
        <v>7626</v>
      </c>
      <c r="N2875" t="s">
        <v>7627</v>
      </c>
      <c r="O2875" t="s">
        <v>7628</v>
      </c>
      <c r="Q2875" t="s">
        <v>7629</v>
      </c>
      <c r="R2875" t="s">
        <v>389</v>
      </c>
      <c r="S2875" t="s">
        <v>7630</v>
      </c>
      <c r="T2875" t="s">
        <v>338</v>
      </c>
      <c r="U2875" t="s">
        <v>530</v>
      </c>
      <c r="W2875" t="s">
        <v>7631</v>
      </c>
      <c r="Z2875" t="s">
        <v>7626</v>
      </c>
      <c r="AA2875" t="s">
        <v>7627</v>
      </c>
      <c r="AB2875" t="s">
        <v>7628</v>
      </c>
      <c r="AD2875" t="s">
        <v>7629</v>
      </c>
      <c r="AE2875" t="s">
        <v>389</v>
      </c>
      <c r="AF2875" t="s">
        <v>7630</v>
      </c>
      <c r="AG2875" t="s">
        <v>338</v>
      </c>
      <c r="AH2875" t="s">
        <v>530</v>
      </c>
      <c r="AJ2875" t="s">
        <v>7631</v>
      </c>
      <c r="AL2875" t="s">
        <v>339</v>
      </c>
      <c r="AM2875">
        <v>1</v>
      </c>
      <c r="AN2875">
        <v>1</v>
      </c>
      <c r="AO2875">
        <v>5816</v>
      </c>
      <c r="AQ2875">
        <v>124473</v>
      </c>
      <c r="AR2875">
        <v>53980001</v>
      </c>
      <c r="AS2875" t="s">
        <v>1735</v>
      </c>
      <c r="AT2875" t="s">
        <v>43</v>
      </c>
      <c r="AW2875" t="s">
        <v>340</v>
      </c>
      <c r="AX2875">
        <v>0</v>
      </c>
      <c r="AY2875" t="s">
        <v>348</v>
      </c>
      <c r="AZ2875">
        <v>0</v>
      </c>
      <c r="BY2875" t="s">
        <v>342</v>
      </c>
      <c r="EQ2875">
        <v>253177</v>
      </c>
      <c r="ER2875" t="s">
        <v>7632</v>
      </c>
      <c r="EV2875">
        <v>17287716</v>
      </c>
      <c r="EW2875">
        <v>928</v>
      </c>
      <c r="EX2875">
        <v>221014</v>
      </c>
      <c r="EY2875" t="s">
        <v>7633</v>
      </c>
      <c r="EZ2875">
        <v>1</v>
      </c>
      <c r="FC2875">
        <v>53980001</v>
      </c>
      <c r="FD2875" t="s">
        <v>43</v>
      </c>
    </row>
    <row r="2876" spans="1:160" x14ac:dyDescent="0.3">
      <c r="A2876" t="str">
        <f>VLOOKUP(B2876,Table2[],3,FALSE)</f>
        <v>Digital</v>
      </c>
      <c r="B2876" t="str">
        <f>IF(OR(ISNUMBER(FIND("QVC",Z2876)),ISNUMBER(FIND("QVC",AL2876))),"QVC",IF(OR(ISNUMBER(FIND("NCO",H2876)),ISNUMBER(FIND("NCO",Y2876))), "NCO", IF(AL2876="consumer","PMD.com",VLOOKUP(LEFT(H2876,2),Tables!$E$1:$F$11,2,FALSE))))</f>
        <v>PMD.com</v>
      </c>
      <c r="C2876">
        <f t="shared" si="135"/>
        <v>54000001</v>
      </c>
      <c r="D2876">
        <f t="shared" si="136"/>
        <v>1</v>
      </c>
      <c r="E2876" t="str">
        <f t="shared" ca="1" si="134"/>
        <v>shifted orders shipped</v>
      </c>
      <c r="F2876" t="s">
        <v>3539</v>
      </c>
      <c r="G2876" t="s">
        <v>335</v>
      </c>
      <c r="H2876" t="s">
        <v>7625</v>
      </c>
      <c r="I2876" s="6">
        <v>44012.610532407409</v>
      </c>
      <c r="J2876" t="s">
        <v>16</v>
      </c>
      <c r="K2876" s="6">
        <v>44013.407604166663</v>
      </c>
      <c r="M2876" t="s">
        <v>7626</v>
      </c>
      <c r="N2876" t="s">
        <v>7627</v>
      </c>
      <c r="O2876" t="s">
        <v>7628</v>
      </c>
      <c r="Q2876" t="s">
        <v>7629</v>
      </c>
      <c r="R2876" t="s">
        <v>389</v>
      </c>
      <c r="S2876" t="s">
        <v>7630</v>
      </c>
      <c r="T2876" t="s">
        <v>338</v>
      </c>
      <c r="U2876" t="s">
        <v>530</v>
      </c>
      <c r="W2876" t="s">
        <v>7631</v>
      </c>
      <c r="Z2876" t="s">
        <v>7626</v>
      </c>
      <c r="AA2876" t="s">
        <v>7627</v>
      </c>
      <c r="AB2876" t="s">
        <v>7628</v>
      </c>
      <c r="AD2876" t="s">
        <v>7629</v>
      </c>
      <c r="AE2876" t="s">
        <v>389</v>
      </c>
      <c r="AF2876" t="s">
        <v>7630</v>
      </c>
      <c r="AG2876" t="s">
        <v>338</v>
      </c>
      <c r="AH2876" t="s">
        <v>530</v>
      </c>
      <c r="AJ2876" t="s">
        <v>7631</v>
      </c>
      <c r="AL2876" t="s">
        <v>339</v>
      </c>
      <c r="AM2876">
        <v>1</v>
      </c>
      <c r="AN2876">
        <v>1</v>
      </c>
      <c r="AO2876">
        <v>8182</v>
      </c>
      <c r="AQ2876">
        <v>124475</v>
      </c>
      <c r="AR2876">
        <v>54000001</v>
      </c>
      <c r="AS2876" t="s">
        <v>1251</v>
      </c>
      <c r="AT2876" t="s">
        <v>84</v>
      </c>
      <c r="AW2876" t="s">
        <v>343</v>
      </c>
      <c r="BY2876" t="s">
        <v>342</v>
      </c>
      <c r="EQ2876">
        <v>247294</v>
      </c>
      <c r="ER2876" t="s">
        <v>7632</v>
      </c>
      <c r="EV2876">
        <v>17287716</v>
      </c>
      <c r="EW2876">
        <v>928</v>
      </c>
      <c r="EX2876">
        <v>221014</v>
      </c>
      <c r="EY2876" t="s">
        <v>7633</v>
      </c>
      <c r="EZ2876">
        <v>1</v>
      </c>
      <c r="FC2876">
        <v>54000001</v>
      </c>
      <c r="FD2876" t="s">
        <v>84</v>
      </c>
    </row>
    <row r="2877" spans="1:160" x14ac:dyDescent="0.3">
      <c r="A2877" t="str">
        <f>VLOOKUP(B2877,Table2[],3,FALSE)</f>
        <v>Digital</v>
      </c>
      <c r="B2877" t="str">
        <f>IF(OR(ISNUMBER(FIND("QVC",Z2877)),ISNUMBER(FIND("QVC",AL2877))),"QVC",IF(OR(ISNUMBER(FIND("NCO",H2877)),ISNUMBER(FIND("NCO",Y2877))), "NCO", IF(AL2877="consumer","PMD.com",VLOOKUP(LEFT(H2877,2),Tables!$E$1:$F$11,2,FALSE))))</f>
        <v>PMD.com</v>
      </c>
      <c r="C2877">
        <f t="shared" si="135"/>
        <v>54020001</v>
      </c>
      <c r="D2877">
        <f t="shared" si="136"/>
        <v>1</v>
      </c>
      <c r="E2877" t="str">
        <f t="shared" ca="1" si="134"/>
        <v>shifted orders shipped</v>
      </c>
      <c r="F2877" t="s">
        <v>3539</v>
      </c>
      <c r="G2877" t="s">
        <v>335</v>
      </c>
      <c r="H2877" t="s">
        <v>7625</v>
      </c>
      <c r="I2877" s="6">
        <v>44012.610532407409</v>
      </c>
      <c r="J2877" t="s">
        <v>16</v>
      </c>
      <c r="K2877" s="6">
        <v>44013.407604166663</v>
      </c>
      <c r="M2877" t="s">
        <v>7626</v>
      </c>
      <c r="N2877" t="s">
        <v>7627</v>
      </c>
      <c r="O2877" t="s">
        <v>7628</v>
      </c>
      <c r="Q2877" t="s">
        <v>7629</v>
      </c>
      <c r="R2877" t="s">
        <v>389</v>
      </c>
      <c r="S2877" t="s">
        <v>7630</v>
      </c>
      <c r="T2877" t="s">
        <v>338</v>
      </c>
      <c r="U2877" t="s">
        <v>530</v>
      </c>
      <c r="W2877" t="s">
        <v>7631</v>
      </c>
      <c r="Z2877" t="s">
        <v>7626</v>
      </c>
      <c r="AA2877" t="s">
        <v>7627</v>
      </c>
      <c r="AB2877" t="s">
        <v>7628</v>
      </c>
      <c r="AD2877" t="s">
        <v>7629</v>
      </c>
      <c r="AE2877" t="s">
        <v>389</v>
      </c>
      <c r="AF2877" t="s">
        <v>7630</v>
      </c>
      <c r="AG2877" t="s">
        <v>338</v>
      </c>
      <c r="AH2877" t="s">
        <v>530</v>
      </c>
      <c r="AJ2877" t="s">
        <v>7631</v>
      </c>
      <c r="AL2877" t="s">
        <v>339</v>
      </c>
      <c r="AM2877">
        <v>1</v>
      </c>
      <c r="AN2877">
        <v>1</v>
      </c>
      <c r="AO2877">
        <v>3692</v>
      </c>
      <c r="AQ2877">
        <v>124477</v>
      </c>
      <c r="AR2877">
        <v>54020001</v>
      </c>
      <c r="AS2877" t="s">
        <v>484</v>
      </c>
      <c r="AT2877" t="s">
        <v>93</v>
      </c>
      <c r="AW2877" t="s">
        <v>340</v>
      </c>
      <c r="AX2877">
        <v>0</v>
      </c>
      <c r="AY2877" t="s">
        <v>348</v>
      </c>
      <c r="AZ2877">
        <v>0</v>
      </c>
      <c r="BY2877" t="s">
        <v>342</v>
      </c>
      <c r="EQ2877">
        <v>251671</v>
      </c>
      <c r="ER2877" t="s">
        <v>7632</v>
      </c>
      <c r="EV2877">
        <v>17287716</v>
      </c>
      <c r="EW2877">
        <v>928</v>
      </c>
      <c r="EX2877">
        <v>221014</v>
      </c>
      <c r="EY2877" t="s">
        <v>7633</v>
      </c>
      <c r="EZ2877">
        <v>1</v>
      </c>
      <c r="FC2877">
        <v>54020001</v>
      </c>
      <c r="FD2877" t="s">
        <v>93</v>
      </c>
    </row>
    <row r="2878" spans="1:160" x14ac:dyDescent="0.3">
      <c r="A2878" t="str">
        <f>VLOOKUP(B2878,Table2[],3,FALSE)</f>
        <v>Digital</v>
      </c>
      <c r="B2878" t="str">
        <f>IF(OR(ISNUMBER(FIND("QVC",Z2878)),ISNUMBER(FIND("QVC",AL2878))),"QVC",IF(OR(ISNUMBER(FIND("NCO",H2878)),ISNUMBER(FIND("NCO",Y2878))), "NCO", IF(AL2878="consumer","PMD.com",VLOOKUP(LEFT(H2878,2),Tables!$E$1:$F$11,2,FALSE))))</f>
        <v>PMD.com</v>
      </c>
      <c r="C2878">
        <f t="shared" si="135"/>
        <v>53970001</v>
      </c>
      <c r="D2878">
        <f t="shared" si="136"/>
        <v>1</v>
      </c>
      <c r="E2878" t="str">
        <f t="shared" ca="1" si="134"/>
        <v>shifted orders shipped</v>
      </c>
      <c r="F2878" t="s">
        <v>3539</v>
      </c>
      <c r="G2878" t="s">
        <v>335</v>
      </c>
      <c r="H2878" t="s">
        <v>7625</v>
      </c>
      <c r="I2878" s="6">
        <v>44012.610532407409</v>
      </c>
      <c r="J2878" t="s">
        <v>16</v>
      </c>
      <c r="K2878" s="6">
        <v>44013.407604166663</v>
      </c>
      <c r="M2878" t="s">
        <v>7626</v>
      </c>
      <c r="N2878" t="s">
        <v>7627</v>
      </c>
      <c r="O2878" t="s">
        <v>7628</v>
      </c>
      <c r="Q2878" t="s">
        <v>7629</v>
      </c>
      <c r="R2878" t="s">
        <v>389</v>
      </c>
      <c r="S2878" t="s">
        <v>7630</v>
      </c>
      <c r="T2878" t="s">
        <v>338</v>
      </c>
      <c r="U2878" t="s">
        <v>530</v>
      </c>
      <c r="W2878" t="s">
        <v>7631</v>
      </c>
      <c r="Z2878" t="s">
        <v>7626</v>
      </c>
      <c r="AA2878" t="s">
        <v>7627</v>
      </c>
      <c r="AB2878" t="s">
        <v>7628</v>
      </c>
      <c r="AD2878" t="s">
        <v>7629</v>
      </c>
      <c r="AE2878" t="s">
        <v>389</v>
      </c>
      <c r="AF2878" t="s">
        <v>7630</v>
      </c>
      <c r="AG2878" t="s">
        <v>338</v>
      </c>
      <c r="AH2878" t="s">
        <v>530</v>
      </c>
      <c r="AJ2878" t="s">
        <v>7631</v>
      </c>
      <c r="AL2878" t="s">
        <v>339</v>
      </c>
      <c r="AM2878">
        <v>1</v>
      </c>
      <c r="AN2878">
        <v>1</v>
      </c>
      <c r="AO2878">
        <v>392</v>
      </c>
      <c r="AQ2878">
        <v>124472</v>
      </c>
      <c r="AR2878">
        <v>53970001</v>
      </c>
      <c r="AS2878" t="s">
        <v>577</v>
      </c>
      <c r="AT2878" t="s">
        <v>41</v>
      </c>
      <c r="AW2878" t="s">
        <v>343</v>
      </c>
      <c r="BY2878" t="s">
        <v>342</v>
      </c>
      <c r="EQ2878">
        <v>251826</v>
      </c>
      <c r="ER2878" t="s">
        <v>7632</v>
      </c>
      <c r="EV2878">
        <v>17287716</v>
      </c>
      <c r="EW2878">
        <v>928</v>
      </c>
      <c r="EX2878">
        <v>221014</v>
      </c>
      <c r="EY2878" t="s">
        <v>7633</v>
      </c>
      <c r="EZ2878">
        <v>1</v>
      </c>
      <c r="FC2878">
        <v>53970001</v>
      </c>
      <c r="FD2878" t="s">
        <v>41</v>
      </c>
    </row>
    <row r="2879" spans="1:160" x14ac:dyDescent="0.3">
      <c r="A2879" t="str">
        <f>VLOOKUP(B2879,Table2[],3,FALSE)</f>
        <v>Digital</v>
      </c>
      <c r="B2879" t="str">
        <f>IF(OR(ISNUMBER(FIND("QVC",Z2879)),ISNUMBER(FIND("QVC",AL2879))),"QVC",IF(OR(ISNUMBER(FIND("NCO",H2879)),ISNUMBER(FIND("NCO",Y2879))), "NCO", IF(AL2879="consumer","PMD.com",VLOOKUP(LEFT(H2879,2),Tables!$E$1:$F$11,2,FALSE))))</f>
        <v>PMD.com</v>
      </c>
      <c r="C2879">
        <f t="shared" si="135"/>
        <v>54010001</v>
      </c>
      <c r="D2879">
        <f t="shared" si="136"/>
        <v>1</v>
      </c>
      <c r="E2879" t="str">
        <f t="shared" ca="1" si="134"/>
        <v>shifted orders shipped</v>
      </c>
      <c r="F2879" t="s">
        <v>3539</v>
      </c>
      <c r="G2879" t="s">
        <v>335</v>
      </c>
      <c r="H2879" t="s">
        <v>7625</v>
      </c>
      <c r="I2879" s="6">
        <v>44012.610532407409</v>
      </c>
      <c r="J2879" t="s">
        <v>16</v>
      </c>
      <c r="K2879" s="6">
        <v>44013.407604166663</v>
      </c>
      <c r="M2879" t="s">
        <v>7626</v>
      </c>
      <c r="N2879" t="s">
        <v>7627</v>
      </c>
      <c r="O2879" t="s">
        <v>7628</v>
      </c>
      <c r="Q2879" t="s">
        <v>7629</v>
      </c>
      <c r="R2879" t="s">
        <v>389</v>
      </c>
      <c r="S2879" t="s">
        <v>7630</v>
      </c>
      <c r="T2879" t="s">
        <v>338</v>
      </c>
      <c r="U2879" t="s">
        <v>530</v>
      </c>
      <c r="W2879" t="s">
        <v>7631</v>
      </c>
      <c r="Z2879" t="s">
        <v>7626</v>
      </c>
      <c r="AA2879" t="s">
        <v>7627</v>
      </c>
      <c r="AB2879" t="s">
        <v>7628</v>
      </c>
      <c r="AD2879" t="s">
        <v>7629</v>
      </c>
      <c r="AE2879" t="s">
        <v>389</v>
      </c>
      <c r="AF2879" t="s">
        <v>7630</v>
      </c>
      <c r="AG2879" t="s">
        <v>338</v>
      </c>
      <c r="AH2879" t="s">
        <v>530</v>
      </c>
      <c r="AJ2879" t="s">
        <v>7631</v>
      </c>
      <c r="AL2879" t="s">
        <v>339</v>
      </c>
      <c r="AM2879">
        <v>1</v>
      </c>
      <c r="AN2879">
        <v>1</v>
      </c>
      <c r="AO2879">
        <v>6300</v>
      </c>
      <c r="AQ2879">
        <v>124476</v>
      </c>
      <c r="AR2879">
        <v>54010001</v>
      </c>
      <c r="AS2879" t="s">
        <v>577</v>
      </c>
      <c r="AT2879" t="s">
        <v>35</v>
      </c>
      <c r="AW2879" t="s">
        <v>340</v>
      </c>
      <c r="AX2879">
        <v>0</v>
      </c>
      <c r="AY2879" t="s">
        <v>348</v>
      </c>
      <c r="AZ2879">
        <v>0</v>
      </c>
      <c r="BY2879" t="s">
        <v>342</v>
      </c>
      <c r="EQ2879">
        <v>252076</v>
      </c>
      <c r="ER2879" t="s">
        <v>7632</v>
      </c>
      <c r="EV2879">
        <v>17287716</v>
      </c>
      <c r="EW2879">
        <v>928</v>
      </c>
      <c r="EX2879">
        <v>221014</v>
      </c>
      <c r="EY2879" t="s">
        <v>7633</v>
      </c>
      <c r="EZ2879">
        <v>1</v>
      </c>
      <c r="FC2879">
        <v>54010001</v>
      </c>
      <c r="FD2879" t="s">
        <v>35</v>
      </c>
    </row>
    <row r="2880" spans="1:160" x14ac:dyDescent="0.3">
      <c r="A2880" t="str">
        <f>VLOOKUP(B2880,Table2[],3,FALSE)</f>
        <v>Digital</v>
      </c>
      <c r="B2880" t="str">
        <f>IF(OR(ISNUMBER(FIND("QVC",Z2880)),ISNUMBER(FIND("QVC",AL2880))),"QVC",IF(OR(ISNUMBER(FIND("NCO",H2880)),ISNUMBER(FIND("NCO",Y2880))), "NCO", IF(AL2880="consumer","PMD.com",VLOOKUP(LEFT(H2880,2),Tables!$E$1:$F$11,2,FALSE))))</f>
        <v>PMD.com</v>
      </c>
      <c r="C2880">
        <f t="shared" si="135"/>
        <v>53970001</v>
      </c>
      <c r="D2880">
        <f t="shared" si="136"/>
        <v>1</v>
      </c>
      <c r="E2880" t="str">
        <f t="shared" ca="1" si="134"/>
        <v>shifted orders shipped</v>
      </c>
      <c r="F2880" t="s">
        <v>3539</v>
      </c>
      <c r="G2880" t="s">
        <v>335</v>
      </c>
      <c r="H2880" t="s">
        <v>7634</v>
      </c>
      <c r="I2880" s="6">
        <v>44012.353043981479</v>
      </c>
      <c r="J2880" t="s">
        <v>16</v>
      </c>
      <c r="K2880" s="6">
        <v>44013.407754629632</v>
      </c>
      <c r="M2880" t="s">
        <v>7635</v>
      </c>
      <c r="N2880" t="s">
        <v>7636</v>
      </c>
      <c r="Q2880" t="s">
        <v>1370</v>
      </c>
      <c r="R2880" t="s">
        <v>347</v>
      </c>
      <c r="S2880" t="s">
        <v>7637</v>
      </c>
      <c r="T2880" t="s">
        <v>338</v>
      </c>
      <c r="U2880" t="s">
        <v>530</v>
      </c>
      <c r="W2880" t="s">
        <v>7638</v>
      </c>
      <c r="Z2880" t="s">
        <v>7635</v>
      </c>
      <c r="AA2880" t="s">
        <v>7636</v>
      </c>
      <c r="AD2880" t="s">
        <v>1370</v>
      </c>
      <c r="AE2880" t="s">
        <v>347</v>
      </c>
      <c r="AF2880" t="s">
        <v>7637</v>
      </c>
      <c r="AG2880" t="s">
        <v>338</v>
      </c>
      <c r="AH2880" t="s">
        <v>530</v>
      </c>
      <c r="AJ2880" t="s">
        <v>7638</v>
      </c>
      <c r="AL2880" t="s">
        <v>339</v>
      </c>
      <c r="AM2880">
        <v>1</v>
      </c>
      <c r="AN2880">
        <v>1</v>
      </c>
      <c r="AO2880">
        <v>392</v>
      </c>
      <c r="AQ2880">
        <v>124472</v>
      </c>
      <c r="AR2880">
        <v>53970001</v>
      </c>
      <c r="AS2880" t="s">
        <v>577</v>
      </c>
      <c r="AT2880" t="s">
        <v>41</v>
      </c>
      <c r="AW2880" t="s">
        <v>343</v>
      </c>
      <c r="BY2880" t="s">
        <v>342</v>
      </c>
      <c r="EQ2880">
        <v>251826</v>
      </c>
      <c r="ER2880" t="s">
        <v>7639</v>
      </c>
      <c r="EV2880">
        <v>17287279</v>
      </c>
      <c r="EW2880">
        <v>928</v>
      </c>
      <c r="EX2880">
        <v>220874</v>
      </c>
      <c r="EY2880">
        <v>9.2748999964335493E+25</v>
      </c>
      <c r="EZ2880">
        <v>1</v>
      </c>
      <c r="FC2880">
        <v>53970001</v>
      </c>
      <c r="FD2880" t="s">
        <v>41</v>
      </c>
    </row>
    <row r="2881" spans="1:160" x14ac:dyDescent="0.3">
      <c r="A2881" t="str">
        <f>VLOOKUP(B2881,Table2[],3,FALSE)</f>
        <v>Digital</v>
      </c>
      <c r="B2881" t="str">
        <f>IF(OR(ISNUMBER(FIND("QVC",Z2881)),ISNUMBER(FIND("QVC",AL2881))),"QVC",IF(OR(ISNUMBER(FIND("NCO",H2881)),ISNUMBER(FIND("NCO",Y2881))), "NCO", IF(AL2881="consumer","PMD.com",VLOOKUP(LEFT(H2881,2),Tables!$E$1:$F$11,2,FALSE))))</f>
        <v>PMD.com</v>
      </c>
      <c r="C2881">
        <f t="shared" si="135"/>
        <v>53920001</v>
      </c>
      <c r="D2881">
        <f t="shared" si="136"/>
        <v>1</v>
      </c>
      <c r="E2881" t="str">
        <f t="shared" ca="1" si="134"/>
        <v>shifted orders shipped</v>
      </c>
      <c r="F2881" t="s">
        <v>3539</v>
      </c>
      <c r="G2881" t="s">
        <v>335</v>
      </c>
      <c r="H2881" t="s">
        <v>7640</v>
      </c>
      <c r="I2881" s="6">
        <v>44012.866226851853</v>
      </c>
      <c r="J2881" t="s">
        <v>16</v>
      </c>
      <c r="K2881" s="6">
        <v>44013.407766203702</v>
      </c>
      <c r="M2881" t="s">
        <v>7377</v>
      </c>
      <c r="N2881" t="s">
        <v>6852</v>
      </c>
      <c r="Q2881" t="s">
        <v>733</v>
      </c>
      <c r="R2881" t="s">
        <v>409</v>
      </c>
      <c r="S2881" t="s">
        <v>6853</v>
      </c>
      <c r="T2881" t="s">
        <v>338</v>
      </c>
      <c r="U2881" t="s">
        <v>530</v>
      </c>
      <c r="W2881" t="s">
        <v>7356</v>
      </c>
      <c r="Z2881" t="s">
        <v>7377</v>
      </c>
      <c r="AA2881" t="s">
        <v>6852</v>
      </c>
      <c r="AD2881" t="s">
        <v>733</v>
      </c>
      <c r="AE2881" t="s">
        <v>409</v>
      </c>
      <c r="AF2881" t="s">
        <v>6853</v>
      </c>
      <c r="AG2881" t="s">
        <v>338</v>
      </c>
      <c r="AH2881" t="s">
        <v>530</v>
      </c>
      <c r="AJ2881" t="s">
        <v>7356</v>
      </c>
      <c r="AL2881" t="s">
        <v>339</v>
      </c>
      <c r="AM2881">
        <v>1</v>
      </c>
      <c r="AN2881">
        <v>1</v>
      </c>
      <c r="AO2881">
        <v>14899</v>
      </c>
      <c r="AQ2881">
        <v>124468</v>
      </c>
      <c r="AR2881">
        <v>53920001</v>
      </c>
      <c r="AS2881">
        <v>9000000</v>
      </c>
      <c r="AT2881" t="s">
        <v>40</v>
      </c>
      <c r="AW2881" t="s">
        <v>343</v>
      </c>
      <c r="BY2881" t="s">
        <v>342</v>
      </c>
      <c r="EQ2881">
        <v>243396</v>
      </c>
      <c r="ER2881" t="s">
        <v>7641</v>
      </c>
      <c r="EV2881">
        <v>17287832</v>
      </c>
      <c r="EW2881">
        <v>928</v>
      </c>
      <c r="EX2881">
        <v>221129</v>
      </c>
      <c r="EY2881" t="s">
        <v>7642</v>
      </c>
      <c r="EZ2881">
        <v>1</v>
      </c>
      <c r="FC2881">
        <v>95384</v>
      </c>
      <c r="FD2881" t="s">
        <v>3530</v>
      </c>
    </row>
    <row r="2882" spans="1:160" x14ac:dyDescent="0.3">
      <c r="A2882" t="str">
        <f>VLOOKUP(B2882,Table2[],3,FALSE)</f>
        <v>Digital</v>
      </c>
      <c r="B2882" t="str">
        <f>IF(OR(ISNUMBER(FIND("QVC",Z2882)),ISNUMBER(FIND("QVC",AL2882))),"QVC",IF(OR(ISNUMBER(FIND("NCO",H2882)),ISNUMBER(FIND("NCO",Y2882))), "NCO", IF(AL2882="consumer","PMD.com",VLOOKUP(LEFT(H2882,2),Tables!$E$1:$F$11,2,FALSE))))</f>
        <v>PMD.com</v>
      </c>
      <c r="C2882">
        <f t="shared" si="135"/>
        <v>5208</v>
      </c>
      <c r="D2882">
        <f t="shared" si="136"/>
        <v>5</v>
      </c>
      <c r="E2882" t="str">
        <f t="shared" ca="1" si="134"/>
        <v>shifted orders shipped</v>
      </c>
      <c r="F2882" t="s">
        <v>3539</v>
      </c>
      <c r="G2882" t="s">
        <v>335</v>
      </c>
      <c r="H2882" t="s">
        <v>7640</v>
      </c>
      <c r="I2882" s="6">
        <v>44012.866226851853</v>
      </c>
      <c r="J2882" t="s">
        <v>16</v>
      </c>
      <c r="K2882" s="6">
        <v>44013.407766203702</v>
      </c>
      <c r="M2882" t="s">
        <v>7377</v>
      </c>
      <c r="N2882" t="s">
        <v>6852</v>
      </c>
      <c r="Q2882" t="s">
        <v>733</v>
      </c>
      <c r="R2882" t="s">
        <v>409</v>
      </c>
      <c r="S2882" t="s">
        <v>6853</v>
      </c>
      <c r="T2882" t="s">
        <v>338</v>
      </c>
      <c r="U2882" t="s">
        <v>530</v>
      </c>
      <c r="W2882" t="s">
        <v>7356</v>
      </c>
      <c r="Z2882" t="s">
        <v>7377</v>
      </c>
      <c r="AA2882" t="s">
        <v>6852</v>
      </c>
      <c r="AD2882" t="s">
        <v>733</v>
      </c>
      <c r="AE2882" t="s">
        <v>409</v>
      </c>
      <c r="AF2882" t="s">
        <v>6853</v>
      </c>
      <c r="AG2882" t="s">
        <v>338</v>
      </c>
      <c r="AH2882" t="s">
        <v>530</v>
      </c>
      <c r="AJ2882" t="s">
        <v>7356</v>
      </c>
      <c r="AL2882" t="s">
        <v>339</v>
      </c>
      <c r="AM2882">
        <v>5</v>
      </c>
      <c r="AN2882">
        <v>5</v>
      </c>
      <c r="AO2882">
        <v>1406</v>
      </c>
      <c r="AQ2882">
        <v>124008</v>
      </c>
      <c r="AR2882">
        <v>5208</v>
      </c>
      <c r="AS2882" t="s">
        <v>51</v>
      </c>
      <c r="AT2882" t="s">
        <v>52</v>
      </c>
      <c r="AW2882" t="s">
        <v>340</v>
      </c>
      <c r="AX2882" t="s">
        <v>340</v>
      </c>
      <c r="AY2882" t="s">
        <v>419</v>
      </c>
      <c r="AZ2882" t="s">
        <v>420</v>
      </c>
      <c r="BY2882" t="s">
        <v>342</v>
      </c>
      <c r="EQ2882">
        <v>249094</v>
      </c>
      <c r="ER2882" t="s">
        <v>7641</v>
      </c>
      <c r="EV2882">
        <v>17287832</v>
      </c>
      <c r="EW2882">
        <v>928</v>
      </c>
      <c r="EX2882">
        <v>221129</v>
      </c>
      <c r="EY2882" t="s">
        <v>7642</v>
      </c>
      <c r="EZ2882">
        <v>1</v>
      </c>
      <c r="FC2882">
        <v>5208</v>
      </c>
      <c r="FD2882" t="s">
        <v>52</v>
      </c>
    </row>
    <row r="2883" spans="1:160" x14ac:dyDescent="0.3">
      <c r="A2883" t="str">
        <f>VLOOKUP(B2883,Table2[],3,FALSE)</f>
        <v>Digital</v>
      </c>
      <c r="B2883" t="str">
        <f>IF(OR(ISNUMBER(FIND("QVC",Z2883)),ISNUMBER(FIND("QVC",AL2883))),"QVC",IF(OR(ISNUMBER(FIND("NCO",H2883)),ISNUMBER(FIND("NCO",Y2883))), "NCO", IF(AL2883="consumer","PMD.com",VLOOKUP(LEFT(H2883,2),Tables!$E$1:$F$11,2,FALSE))))</f>
        <v>PMD.com</v>
      </c>
      <c r="C2883">
        <f t="shared" si="135"/>
        <v>52430001</v>
      </c>
      <c r="D2883">
        <f t="shared" si="136"/>
        <v>1</v>
      </c>
      <c r="E2883" t="str">
        <f t="shared" ref="E2883:E2946" ca="1" si="137">IF(MONTH(TODAY())-MONTH(I2883)&gt;0,"shifted orders shipped","MTD orders shipped")</f>
        <v>shifted orders shipped</v>
      </c>
      <c r="F2883" t="s">
        <v>3539</v>
      </c>
      <c r="G2883" t="s">
        <v>335</v>
      </c>
      <c r="H2883" t="s">
        <v>7640</v>
      </c>
      <c r="I2883" s="6">
        <v>44012.866226851853</v>
      </c>
      <c r="J2883" t="s">
        <v>16</v>
      </c>
      <c r="K2883" s="6">
        <v>44013.407766203702</v>
      </c>
      <c r="M2883" t="s">
        <v>7377</v>
      </c>
      <c r="N2883" t="s">
        <v>6852</v>
      </c>
      <c r="Q2883" t="s">
        <v>733</v>
      </c>
      <c r="R2883" t="s">
        <v>409</v>
      </c>
      <c r="S2883" t="s">
        <v>6853</v>
      </c>
      <c r="T2883" t="s">
        <v>338</v>
      </c>
      <c r="U2883" t="s">
        <v>530</v>
      </c>
      <c r="W2883" t="s">
        <v>7356</v>
      </c>
      <c r="Z2883" t="s">
        <v>7377</v>
      </c>
      <c r="AA2883" t="s">
        <v>6852</v>
      </c>
      <c r="AD2883" t="s">
        <v>733</v>
      </c>
      <c r="AE2883" t="s">
        <v>409</v>
      </c>
      <c r="AF2883" t="s">
        <v>6853</v>
      </c>
      <c r="AG2883" t="s">
        <v>338</v>
      </c>
      <c r="AH2883" t="s">
        <v>530</v>
      </c>
      <c r="AJ2883" t="s">
        <v>7356</v>
      </c>
      <c r="AL2883" t="s">
        <v>339</v>
      </c>
      <c r="AM2883">
        <v>1</v>
      </c>
      <c r="AN2883">
        <v>1</v>
      </c>
      <c r="AO2883">
        <v>12063</v>
      </c>
      <c r="AQ2883">
        <v>127155</v>
      </c>
      <c r="AR2883">
        <v>52430001</v>
      </c>
      <c r="AS2883" t="s">
        <v>927</v>
      </c>
      <c r="AT2883" t="s">
        <v>75</v>
      </c>
      <c r="AW2883" t="s">
        <v>340</v>
      </c>
      <c r="AX2883" t="s">
        <v>340</v>
      </c>
      <c r="AY2883" t="s">
        <v>357</v>
      </c>
      <c r="AZ2883" t="s">
        <v>363</v>
      </c>
      <c r="BY2883" t="s">
        <v>342</v>
      </c>
      <c r="EQ2883">
        <v>249990</v>
      </c>
      <c r="ER2883" t="s">
        <v>7641</v>
      </c>
      <c r="EV2883">
        <v>17287832</v>
      </c>
      <c r="EW2883">
        <v>928</v>
      </c>
      <c r="EX2883">
        <v>221129</v>
      </c>
      <c r="EY2883" t="s">
        <v>7642</v>
      </c>
      <c r="EZ2883">
        <v>1</v>
      </c>
      <c r="FC2883">
        <v>95384</v>
      </c>
      <c r="FD2883" t="s">
        <v>3530</v>
      </c>
    </row>
    <row r="2884" spans="1:160" x14ac:dyDescent="0.3">
      <c r="A2884" t="str">
        <f>VLOOKUP(B2884,Table2[],3,FALSE)</f>
        <v>Digital</v>
      </c>
      <c r="B2884" t="str">
        <f>IF(OR(ISNUMBER(FIND("QVC",Z2884)),ISNUMBER(FIND("QVC",AL2884))),"QVC",IF(OR(ISNUMBER(FIND("NCO",H2884)),ISNUMBER(FIND("NCO",Y2884))), "NCO", IF(AL2884="consumer","PMD.com",VLOOKUP(LEFT(H2884,2),Tables!$E$1:$F$11,2,FALSE))))</f>
        <v>PMD.com</v>
      </c>
      <c r="C2884">
        <f t="shared" si="135"/>
        <v>51090030</v>
      </c>
      <c r="D2884">
        <f t="shared" si="136"/>
        <v>1</v>
      </c>
      <c r="E2884" t="str">
        <f t="shared" ca="1" si="137"/>
        <v>shifted orders shipped</v>
      </c>
      <c r="F2884" t="s">
        <v>3539</v>
      </c>
      <c r="G2884" t="s">
        <v>335</v>
      </c>
      <c r="H2884" t="s">
        <v>7640</v>
      </c>
      <c r="I2884" s="6">
        <v>44012.866226851853</v>
      </c>
      <c r="J2884" t="s">
        <v>16</v>
      </c>
      <c r="K2884" s="6">
        <v>44013.407766203702</v>
      </c>
      <c r="M2884" t="s">
        <v>7377</v>
      </c>
      <c r="N2884" t="s">
        <v>6852</v>
      </c>
      <c r="Q2884" t="s">
        <v>733</v>
      </c>
      <c r="R2884" t="s">
        <v>409</v>
      </c>
      <c r="S2884" t="s">
        <v>6853</v>
      </c>
      <c r="T2884" t="s">
        <v>338</v>
      </c>
      <c r="U2884" t="s">
        <v>530</v>
      </c>
      <c r="W2884" t="s">
        <v>7356</v>
      </c>
      <c r="Z2884" t="s">
        <v>7377</v>
      </c>
      <c r="AA2884" t="s">
        <v>6852</v>
      </c>
      <c r="AD2884" t="s">
        <v>733</v>
      </c>
      <c r="AE2884" t="s">
        <v>409</v>
      </c>
      <c r="AF2884" t="s">
        <v>6853</v>
      </c>
      <c r="AG2884" t="s">
        <v>338</v>
      </c>
      <c r="AH2884" t="s">
        <v>530</v>
      </c>
      <c r="AJ2884" t="s">
        <v>7356</v>
      </c>
      <c r="AL2884" t="s">
        <v>339</v>
      </c>
      <c r="AM2884">
        <v>1</v>
      </c>
      <c r="AN2884">
        <v>1</v>
      </c>
      <c r="AO2884">
        <v>6688</v>
      </c>
      <c r="AQ2884">
        <v>125960</v>
      </c>
      <c r="AR2884">
        <v>51090030</v>
      </c>
      <c r="AS2884" t="s">
        <v>3043</v>
      </c>
      <c r="AT2884" t="s">
        <v>628</v>
      </c>
      <c r="AW2884" t="s">
        <v>343</v>
      </c>
      <c r="BY2884" t="s">
        <v>342</v>
      </c>
      <c r="BZ2884" t="b">
        <v>0</v>
      </c>
      <c r="EQ2884">
        <v>243047</v>
      </c>
      <c r="ER2884" t="s">
        <v>7641</v>
      </c>
      <c r="EV2884">
        <v>17287832</v>
      </c>
      <c r="EW2884">
        <v>928</v>
      </c>
      <c r="EX2884">
        <v>221129</v>
      </c>
      <c r="EY2884" t="s">
        <v>7642</v>
      </c>
      <c r="EZ2884">
        <v>1</v>
      </c>
      <c r="FC2884">
        <v>95384</v>
      </c>
      <c r="FD2884" t="s">
        <v>3530</v>
      </c>
    </row>
    <row r="2885" spans="1:160" x14ac:dyDescent="0.3">
      <c r="A2885" t="str">
        <f>VLOOKUP(B2885,Table2[],3,FALSE)</f>
        <v>Digital</v>
      </c>
      <c r="B2885" t="str">
        <f>IF(OR(ISNUMBER(FIND("QVC",Z2885)),ISNUMBER(FIND("QVC",AL2885))),"QVC",IF(OR(ISNUMBER(FIND("NCO",H2885)),ISNUMBER(FIND("NCO",Y2885))), "NCO", IF(AL2885="consumer","PMD.com",VLOOKUP(LEFT(H2885,2),Tables!$E$1:$F$11,2,FALSE))))</f>
        <v>PMD.com</v>
      </c>
      <c r="C2885">
        <f t="shared" si="135"/>
        <v>53800001</v>
      </c>
      <c r="D2885">
        <f t="shared" si="136"/>
        <v>1</v>
      </c>
      <c r="E2885" t="str">
        <f t="shared" ca="1" si="137"/>
        <v>shifted orders shipped</v>
      </c>
      <c r="F2885" t="s">
        <v>3539</v>
      </c>
      <c r="G2885" t="s">
        <v>335</v>
      </c>
      <c r="H2885" t="s">
        <v>7643</v>
      </c>
      <c r="I2885" s="6">
        <v>44012.354351851849</v>
      </c>
      <c r="J2885" t="s">
        <v>16</v>
      </c>
      <c r="K2885" s="6">
        <v>44013.407986111109</v>
      </c>
      <c r="M2885" t="s">
        <v>7644</v>
      </c>
      <c r="N2885" t="s">
        <v>7645</v>
      </c>
      <c r="Q2885" t="s">
        <v>7646</v>
      </c>
      <c r="R2885" t="s">
        <v>400</v>
      </c>
      <c r="S2885">
        <v>19437</v>
      </c>
      <c r="T2885" t="s">
        <v>338</v>
      </c>
      <c r="U2885" t="s">
        <v>530</v>
      </c>
      <c r="W2885" t="s">
        <v>7647</v>
      </c>
      <c r="Z2885" t="s">
        <v>7644</v>
      </c>
      <c r="AA2885" t="s">
        <v>7645</v>
      </c>
      <c r="AD2885" t="s">
        <v>7646</v>
      </c>
      <c r="AE2885" t="s">
        <v>400</v>
      </c>
      <c r="AF2885">
        <v>19437</v>
      </c>
      <c r="AG2885" t="s">
        <v>338</v>
      </c>
      <c r="AH2885" t="s">
        <v>530</v>
      </c>
      <c r="AJ2885" t="s">
        <v>7647</v>
      </c>
      <c r="AL2885" t="s">
        <v>339</v>
      </c>
      <c r="AM2885">
        <v>1</v>
      </c>
      <c r="AN2885">
        <v>1</v>
      </c>
      <c r="AO2885">
        <v>7272</v>
      </c>
      <c r="AQ2885">
        <v>124461</v>
      </c>
      <c r="AR2885">
        <v>53800001</v>
      </c>
      <c r="AS2885" t="s">
        <v>135</v>
      </c>
      <c r="AT2885" t="s">
        <v>172</v>
      </c>
      <c r="AW2885" t="s">
        <v>340</v>
      </c>
      <c r="AX2885">
        <v>0</v>
      </c>
      <c r="AY2885" t="s">
        <v>348</v>
      </c>
      <c r="AZ2885">
        <v>0</v>
      </c>
      <c r="BY2885" t="s">
        <v>342</v>
      </c>
      <c r="EQ2885">
        <v>243225</v>
      </c>
      <c r="ER2885" t="s">
        <v>7648</v>
      </c>
      <c r="EV2885">
        <v>17287280</v>
      </c>
      <c r="EW2885">
        <v>928</v>
      </c>
      <c r="EX2885">
        <v>220875</v>
      </c>
      <c r="EY2885">
        <v>9.2748999964335493E+25</v>
      </c>
      <c r="EZ2885">
        <v>1</v>
      </c>
      <c r="FC2885">
        <v>53800001</v>
      </c>
      <c r="FD2885" t="s">
        <v>172</v>
      </c>
    </row>
    <row r="2886" spans="1:160" x14ac:dyDescent="0.3">
      <c r="A2886" t="str">
        <f>VLOOKUP(B2886,Table2[],3,FALSE)</f>
        <v>Digital</v>
      </c>
      <c r="B2886" t="str">
        <f>IF(OR(ISNUMBER(FIND("QVC",Z2886)),ISNUMBER(FIND("QVC",AL2886))),"QVC",IF(OR(ISNUMBER(FIND("NCO",H2886)),ISNUMBER(FIND("NCO",Y2886))), "NCO", IF(AL2886="consumer","PMD.com",VLOOKUP(LEFT(H2886,2),Tables!$E$1:$F$11,2,FALSE))))</f>
        <v>PMD.com</v>
      </c>
      <c r="C2886">
        <f t="shared" si="135"/>
        <v>5341</v>
      </c>
      <c r="D2886">
        <f t="shared" si="136"/>
        <v>1</v>
      </c>
      <c r="E2886" t="str">
        <f t="shared" ca="1" si="137"/>
        <v>shifted orders shipped</v>
      </c>
      <c r="F2886" t="s">
        <v>3539</v>
      </c>
      <c r="G2886" t="s">
        <v>335</v>
      </c>
      <c r="H2886" t="s">
        <v>2723</v>
      </c>
      <c r="I2886" s="6">
        <v>44008.897997685184</v>
      </c>
      <c r="J2886" t="s">
        <v>16</v>
      </c>
      <c r="K2886" s="6">
        <v>44013.408090277779</v>
      </c>
      <c r="M2886" t="s">
        <v>7649</v>
      </c>
      <c r="N2886" t="s">
        <v>7650</v>
      </c>
      <c r="O2886" t="s">
        <v>7651</v>
      </c>
      <c r="Q2886" t="s">
        <v>2260</v>
      </c>
      <c r="R2886" t="s">
        <v>368</v>
      </c>
      <c r="S2886" t="s">
        <v>7652</v>
      </c>
      <c r="T2886" t="s">
        <v>338</v>
      </c>
      <c r="U2886" t="s">
        <v>530</v>
      </c>
      <c r="W2886" t="s">
        <v>1945</v>
      </c>
      <c r="Z2886" t="s">
        <v>7649</v>
      </c>
      <c r="AA2886" t="s">
        <v>7650</v>
      </c>
      <c r="AB2886" t="s">
        <v>7651</v>
      </c>
      <c r="AD2886" t="s">
        <v>2260</v>
      </c>
      <c r="AE2886" t="s">
        <v>368</v>
      </c>
      <c r="AF2886" t="s">
        <v>7652</v>
      </c>
      <c r="AG2886" t="s">
        <v>338</v>
      </c>
      <c r="AH2886" t="s">
        <v>530</v>
      </c>
      <c r="AJ2886" t="s">
        <v>1945</v>
      </c>
      <c r="AL2886" t="s">
        <v>339</v>
      </c>
      <c r="AM2886">
        <v>1</v>
      </c>
      <c r="AN2886">
        <v>1</v>
      </c>
      <c r="AO2886">
        <v>15156</v>
      </c>
      <c r="AQ2886">
        <v>124187</v>
      </c>
      <c r="AR2886">
        <v>5341</v>
      </c>
      <c r="AS2886" t="s">
        <v>831</v>
      </c>
      <c r="AT2886" t="s">
        <v>82</v>
      </c>
      <c r="AW2886" t="s">
        <v>340</v>
      </c>
      <c r="AX2886" t="s">
        <v>340</v>
      </c>
      <c r="AY2886" t="s">
        <v>345</v>
      </c>
      <c r="AZ2886" t="s">
        <v>346</v>
      </c>
      <c r="BY2886" t="s">
        <v>342</v>
      </c>
      <c r="EQ2886">
        <v>244247</v>
      </c>
      <c r="ER2886" t="s">
        <v>2724</v>
      </c>
      <c r="EV2886">
        <v>17284931</v>
      </c>
      <c r="EW2886">
        <v>928</v>
      </c>
      <c r="EX2886">
        <v>219407</v>
      </c>
      <c r="EY2886" t="s">
        <v>7653</v>
      </c>
      <c r="EZ2886">
        <v>1</v>
      </c>
      <c r="FC2886">
        <v>95071</v>
      </c>
      <c r="FD2886" t="s">
        <v>1477</v>
      </c>
    </row>
    <row r="2887" spans="1:160" x14ac:dyDescent="0.3">
      <c r="A2887" t="str">
        <f>VLOOKUP(B2887,Table2[],3,FALSE)</f>
        <v>Digital</v>
      </c>
      <c r="B2887" t="str">
        <f>IF(OR(ISNUMBER(FIND("QVC",Z2887)),ISNUMBER(FIND("QVC",AL2887))),"QVC",IF(OR(ISNUMBER(FIND("NCO",H2887)),ISNUMBER(FIND("NCO",Y2887))), "NCO", IF(AL2887="consumer","PMD.com",VLOOKUP(LEFT(H2887,2),Tables!$E$1:$F$11,2,FALSE))))</f>
        <v>PMD.com</v>
      </c>
      <c r="C2887">
        <f t="shared" si="135"/>
        <v>53160001</v>
      </c>
      <c r="D2887">
        <f t="shared" si="136"/>
        <v>1</v>
      </c>
      <c r="E2887" t="str">
        <f t="shared" ca="1" si="137"/>
        <v>shifted orders shipped</v>
      </c>
      <c r="F2887" t="s">
        <v>3539</v>
      </c>
      <c r="G2887" t="s">
        <v>335</v>
      </c>
      <c r="H2887" t="s">
        <v>2723</v>
      </c>
      <c r="I2887" s="6">
        <v>44008.897997685184</v>
      </c>
      <c r="J2887" t="s">
        <v>16</v>
      </c>
      <c r="K2887" s="6">
        <v>44013.408090277779</v>
      </c>
      <c r="M2887" t="s">
        <v>7649</v>
      </c>
      <c r="N2887" t="s">
        <v>7650</v>
      </c>
      <c r="O2887" t="s">
        <v>7651</v>
      </c>
      <c r="Q2887" t="s">
        <v>2260</v>
      </c>
      <c r="R2887" t="s">
        <v>368</v>
      </c>
      <c r="S2887" t="s">
        <v>7652</v>
      </c>
      <c r="T2887" t="s">
        <v>338</v>
      </c>
      <c r="U2887" t="s">
        <v>530</v>
      </c>
      <c r="W2887" t="s">
        <v>1945</v>
      </c>
      <c r="Z2887" t="s">
        <v>7649</v>
      </c>
      <c r="AA2887" t="s">
        <v>7650</v>
      </c>
      <c r="AB2887" t="s">
        <v>7651</v>
      </c>
      <c r="AD2887" t="s">
        <v>2260</v>
      </c>
      <c r="AE2887" t="s">
        <v>368</v>
      </c>
      <c r="AF2887" t="s">
        <v>7652</v>
      </c>
      <c r="AG2887" t="s">
        <v>338</v>
      </c>
      <c r="AH2887" t="s">
        <v>530</v>
      </c>
      <c r="AJ2887" t="s">
        <v>1945</v>
      </c>
      <c r="AL2887" t="s">
        <v>339</v>
      </c>
      <c r="AM2887">
        <v>1</v>
      </c>
      <c r="AN2887">
        <v>1</v>
      </c>
      <c r="AO2887">
        <v>4322</v>
      </c>
      <c r="AQ2887">
        <v>124007</v>
      </c>
      <c r="AR2887">
        <v>53160001</v>
      </c>
      <c r="AS2887" t="s">
        <v>1895</v>
      </c>
      <c r="AT2887" t="s">
        <v>119</v>
      </c>
      <c r="AW2887" t="s">
        <v>340</v>
      </c>
      <c r="AX2887" t="s">
        <v>340</v>
      </c>
      <c r="AY2887" t="s">
        <v>341</v>
      </c>
      <c r="AZ2887">
        <v>0</v>
      </c>
      <c r="BY2887" t="s">
        <v>342</v>
      </c>
      <c r="EQ2887">
        <v>252959</v>
      </c>
      <c r="ER2887" t="s">
        <v>2724</v>
      </c>
      <c r="EV2887">
        <v>17284931</v>
      </c>
      <c r="EW2887">
        <v>928</v>
      </c>
      <c r="EX2887">
        <v>219407</v>
      </c>
      <c r="EY2887" t="s">
        <v>7653</v>
      </c>
      <c r="EZ2887">
        <v>1</v>
      </c>
      <c r="FC2887">
        <v>53160001</v>
      </c>
      <c r="FD2887" t="s">
        <v>119</v>
      </c>
    </row>
    <row r="2888" spans="1:160" x14ac:dyDescent="0.3">
      <c r="A2888" t="str">
        <f>VLOOKUP(B2888,Table2[],3,FALSE)</f>
        <v>Digital</v>
      </c>
      <c r="B2888" t="str">
        <f>IF(OR(ISNUMBER(FIND("QVC",Z2888)),ISNUMBER(FIND("QVC",AL2888))),"QVC",IF(OR(ISNUMBER(FIND("NCO",H2888)),ISNUMBER(FIND("NCO",Y2888))), "NCO", IF(AL2888="consumer","PMD.com",VLOOKUP(LEFT(H2888,2),Tables!$E$1:$F$11,2,FALSE))))</f>
        <v>PMD.com</v>
      </c>
      <c r="C2888">
        <f t="shared" si="135"/>
        <v>53200001</v>
      </c>
      <c r="D2888">
        <f t="shared" si="136"/>
        <v>1</v>
      </c>
      <c r="E2888" t="str">
        <f t="shared" ca="1" si="137"/>
        <v>shifted orders shipped</v>
      </c>
      <c r="F2888" t="s">
        <v>3539</v>
      </c>
      <c r="G2888" t="s">
        <v>335</v>
      </c>
      <c r="H2888" t="s">
        <v>2723</v>
      </c>
      <c r="I2888" s="6">
        <v>44008.897997685184</v>
      </c>
      <c r="J2888" t="s">
        <v>16</v>
      </c>
      <c r="K2888" s="6">
        <v>44013.408090277779</v>
      </c>
      <c r="M2888" t="s">
        <v>7649</v>
      </c>
      <c r="N2888" t="s">
        <v>7650</v>
      </c>
      <c r="O2888" t="s">
        <v>7651</v>
      </c>
      <c r="Q2888" t="s">
        <v>2260</v>
      </c>
      <c r="R2888" t="s">
        <v>368</v>
      </c>
      <c r="S2888" t="s">
        <v>7652</v>
      </c>
      <c r="T2888" t="s">
        <v>338</v>
      </c>
      <c r="U2888" t="s">
        <v>530</v>
      </c>
      <c r="W2888" t="s">
        <v>1945</v>
      </c>
      <c r="Z2888" t="s">
        <v>7649</v>
      </c>
      <c r="AA2888" t="s">
        <v>7650</v>
      </c>
      <c r="AB2888" t="s">
        <v>7651</v>
      </c>
      <c r="AD2888" t="s">
        <v>2260</v>
      </c>
      <c r="AE2888" t="s">
        <v>368</v>
      </c>
      <c r="AF2888" t="s">
        <v>7652</v>
      </c>
      <c r="AG2888" t="s">
        <v>338</v>
      </c>
      <c r="AH2888" t="s">
        <v>530</v>
      </c>
      <c r="AJ2888" t="s">
        <v>1945</v>
      </c>
      <c r="AL2888" t="s">
        <v>339</v>
      </c>
      <c r="AM2888">
        <v>1</v>
      </c>
      <c r="AN2888">
        <v>1</v>
      </c>
      <c r="AO2888">
        <v>15189</v>
      </c>
      <c r="AQ2888">
        <v>123906</v>
      </c>
      <c r="AR2888">
        <v>53200001</v>
      </c>
      <c r="AS2888" t="s">
        <v>973</v>
      </c>
      <c r="AT2888" t="s">
        <v>50</v>
      </c>
      <c r="AW2888" t="s">
        <v>340</v>
      </c>
      <c r="AX2888" t="s">
        <v>340</v>
      </c>
      <c r="AY2888" t="s">
        <v>357</v>
      </c>
      <c r="AZ2888" t="s">
        <v>363</v>
      </c>
      <c r="BY2888" t="s">
        <v>342</v>
      </c>
      <c r="EQ2888">
        <v>252156</v>
      </c>
      <c r="ER2888" t="s">
        <v>2724</v>
      </c>
      <c r="EV2888">
        <v>17284931</v>
      </c>
      <c r="EW2888">
        <v>928</v>
      </c>
      <c r="EX2888">
        <v>219407</v>
      </c>
      <c r="EY2888" t="s">
        <v>7653</v>
      </c>
      <c r="EZ2888">
        <v>1</v>
      </c>
      <c r="FC2888">
        <v>95071</v>
      </c>
      <c r="FD2888" t="s">
        <v>1477</v>
      </c>
    </row>
    <row r="2889" spans="1:160" x14ac:dyDescent="0.3">
      <c r="A2889" t="str">
        <f>VLOOKUP(B2889,Table2[],3,FALSE)</f>
        <v>Digital</v>
      </c>
      <c r="B2889" t="str">
        <f>IF(OR(ISNUMBER(FIND("QVC",Z2889)),ISNUMBER(FIND("QVC",AL2889))),"QVC",IF(OR(ISNUMBER(FIND("NCO",H2889)),ISNUMBER(FIND("NCO",Y2889))), "NCO", IF(AL2889="consumer","PMD.com",VLOOKUP(LEFT(H2889,2),Tables!$E$1:$F$11,2,FALSE))))</f>
        <v>PMD.com</v>
      </c>
      <c r="C2889">
        <f t="shared" si="135"/>
        <v>58030001</v>
      </c>
      <c r="D2889">
        <f t="shared" si="136"/>
        <v>1</v>
      </c>
      <c r="E2889" t="str">
        <f t="shared" ca="1" si="137"/>
        <v>shifted orders shipped</v>
      </c>
      <c r="F2889" t="s">
        <v>3539</v>
      </c>
      <c r="G2889" t="s">
        <v>335</v>
      </c>
      <c r="H2889" t="s">
        <v>7654</v>
      </c>
      <c r="I2889" s="6">
        <v>44012.367743055554</v>
      </c>
      <c r="J2889" t="s">
        <v>16</v>
      </c>
      <c r="K2889" s="6">
        <v>44013.408206018517</v>
      </c>
      <c r="M2889" t="s">
        <v>7655</v>
      </c>
      <c r="N2889" t="s">
        <v>7656</v>
      </c>
      <c r="Q2889" t="s">
        <v>734</v>
      </c>
      <c r="R2889" t="s">
        <v>407</v>
      </c>
      <c r="S2889">
        <v>89074</v>
      </c>
      <c r="T2889" t="s">
        <v>338</v>
      </c>
      <c r="U2889" t="s">
        <v>530</v>
      </c>
      <c r="W2889" t="s">
        <v>7657</v>
      </c>
      <c r="Z2889" t="s">
        <v>7655</v>
      </c>
      <c r="AA2889" t="s">
        <v>7656</v>
      </c>
      <c r="AD2889" t="s">
        <v>734</v>
      </c>
      <c r="AE2889" t="s">
        <v>407</v>
      </c>
      <c r="AF2889">
        <v>89074</v>
      </c>
      <c r="AG2889" t="s">
        <v>338</v>
      </c>
      <c r="AH2889" t="s">
        <v>530</v>
      </c>
      <c r="AJ2889" t="s">
        <v>7657</v>
      </c>
      <c r="AL2889" t="s">
        <v>339</v>
      </c>
      <c r="AM2889">
        <v>1</v>
      </c>
      <c r="AN2889">
        <v>1</v>
      </c>
      <c r="AO2889">
        <v>9621</v>
      </c>
      <c r="AQ2889">
        <v>124483</v>
      </c>
      <c r="AR2889">
        <v>58030001</v>
      </c>
      <c r="AS2889" t="s">
        <v>1761</v>
      </c>
      <c r="AT2889" t="s">
        <v>36</v>
      </c>
      <c r="AW2889" t="s">
        <v>340</v>
      </c>
      <c r="AX2889" t="s">
        <v>340</v>
      </c>
      <c r="AY2889" t="s">
        <v>382</v>
      </c>
      <c r="AZ2889" t="s">
        <v>383</v>
      </c>
      <c r="BY2889" t="s">
        <v>342</v>
      </c>
      <c r="EQ2889">
        <v>243289</v>
      </c>
      <c r="ER2889" t="s">
        <v>7658</v>
      </c>
      <c r="EV2889">
        <v>17287283</v>
      </c>
      <c r="EW2889">
        <v>928</v>
      </c>
      <c r="EX2889">
        <v>220878</v>
      </c>
      <c r="EY2889" t="s">
        <v>7659</v>
      </c>
      <c r="EZ2889">
        <v>1</v>
      </c>
      <c r="FC2889">
        <v>58030001</v>
      </c>
      <c r="FD2889" t="s">
        <v>36</v>
      </c>
    </row>
    <row r="2890" spans="1:160" x14ac:dyDescent="0.3">
      <c r="A2890" t="str">
        <f>VLOOKUP(B2890,Table2[],3,FALSE)</f>
        <v>Digital</v>
      </c>
      <c r="B2890" t="str">
        <f>IF(OR(ISNUMBER(FIND("QVC",Z2890)),ISNUMBER(FIND("QVC",AL2890))),"QVC",IF(OR(ISNUMBER(FIND("NCO",H2890)),ISNUMBER(FIND("NCO",Y2890))), "NCO", IF(AL2890="consumer","PMD.com",VLOOKUP(LEFT(H2890,2),Tables!$E$1:$F$11,2,FALSE))))</f>
        <v>PMD.com</v>
      </c>
      <c r="C2890">
        <f t="shared" si="135"/>
        <v>55090001</v>
      </c>
      <c r="D2890">
        <f t="shared" si="136"/>
        <v>1</v>
      </c>
      <c r="E2890" t="str">
        <f t="shared" ca="1" si="137"/>
        <v>shifted orders shipped</v>
      </c>
      <c r="F2890" t="s">
        <v>3539</v>
      </c>
      <c r="G2890" t="s">
        <v>335</v>
      </c>
      <c r="H2890" t="s">
        <v>7660</v>
      </c>
      <c r="I2890" s="6">
        <v>44012.758240740739</v>
      </c>
      <c r="J2890" t="s">
        <v>16</v>
      </c>
      <c r="K2890" s="6">
        <v>44013.408368055556</v>
      </c>
      <c r="M2890" t="s">
        <v>2986</v>
      </c>
      <c r="N2890" t="s">
        <v>2987</v>
      </c>
      <c r="Q2890" t="s">
        <v>1464</v>
      </c>
      <c r="R2890" t="s">
        <v>372</v>
      </c>
      <c r="S2890">
        <v>85658</v>
      </c>
      <c r="T2890" t="s">
        <v>338</v>
      </c>
      <c r="U2890" t="s">
        <v>530</v>
      </c>
      <c r="W2890" t="s">
        <v>1465</v>
      </c>
      <c r="Z2890" t="s">
        <v>2986</v>
      </c>
      <c r="AA2890" t="s">
        <v>2987</v>
      </c>
      <c r="AD2890" t="s">
        <v>1464</v>
      </c>
      <c r="AE2890" t="s">
        <v>372</v>
      </c>
      <c r="AF2890">
        <v>85658</v>
      </c>
      <c r="AG2890" t="s">
        <v>338</v>
      </c>
      <c r="AH2890" t="s">
        <v>530</v>
      </c>
      <c r="AJ2890" t="s">
        <v>1465</v>
      </c>
      <c r="AL2890" t="s">
        <v>339</v>
      </c>
      <c r="AM2890">
        <v>1</v>
      </c>
      <c r="AN2890">
        <v>1</v>
      </c>
      <c r="AO2890">
        <v>5013</v>
      </c>
      <c r="AQ2890">
        <v>124478</v>
      </c>
      <c r="AR2890">
        <v>55090001</v>
      </c>
      <c r="AS2890" t="s">
        <v>995</v>
      </c>
      <c r="AT2890" t="s">
        <v>165</v>
      </c>
      <c r="AW2890" t="s">
        <v>340</v>
      </c>
      <c r="AX2890" t="s">
        <v>340</v>
      </c>
      <c r="AY2890" t="s">
        <v>382</v>
      </c>
      <c r="AZ2890">
        <v>0</v>
      </c>
      <c r="BY2890" t="s">
        <v>342</v>
      </c>
      <c r="EQ2890">
        <v>251219</v>
      </c>
      <c r="ER2890" t="s">
        <v>7661</v>
      </c>
      <c r="EV2890">
        <v>17287785</v>
      </c>
      <c r="EW2890">
        <v>928</v>
      </c>
      <c r="EX2890">
        <v>221083</v>
      </c>
      <c r="EY2890">
        <v>9.2748999964335493E+25</v>
      </c>
      <c r="EZ2890">
        <v>1</v>
      </c>
      <c r="FC2890">
        <v>55090001</v>
      </c>
      <c r="FD2890" t="s">
        <v>165</v>
      </c>
    </row>
    <row r="2891" spans="1:160" x14ac:dyDescent="0.3">
      <c r="A2891" t="str">
        <f>VLOOKUP(B2891,Table2[],3,FALSE)</f>
        <v>Digital</v>
      </c>
      <c r="B2891" t="str">
        <f>IF(OR(ISNUMBER(FIND("QVC",Z2891)),ISNUMBER(FIND("QVC",AL2891))),"QVC",IF(OR(ISNUMBER(FIND("NCO",H2891)),ISNUMBER(FIND("NCO",Y2891))), "NCO", IF(AL2891="consumer","PMD.com",VLOOKUP(LEFT(H2891,2),Tables!$E$1:$F$11,2,FALSE))))</f>
        <v>PMD.com</v>
      </c>
      <c r="C2891">
        <f t="shared" si="135"/>
        <v>53200001</v>
      </c>
      <c r="D2891">
        <f t="shared" si="136"/>
        <v>1</v>
      </c>
      <c r="E2891" t="str">
        <f t="shared" ca="1" si="137"/>
        <v>shifted orders shipped</v>
      </c>
      <c r="F2891" t="s">
        <v>3539</v>
      </c>
      <c r="G2891" t="s">
        <v>335</v>
      </c>
      <c r="H2891" t="s">
        <v>7662</v>
      </c>
      <c r="I2891" s="6">
        <v>44012.388287037036</v>
      </c>
      <c r="J2891" t="s">
        <v>16</v>
      </c>
      <c r="K2891" s="6">
        <v>44013.408460648148</v>
      </c>
      <c r="M2891" t="s">
        <v>1698</v>
      </c>
      <c r="N2891" t="s">
        <v>1699</v>
      </c>
      <c r="Q2891" t="s">
        <v>567</v>
      </c>
      <c r="R2891" t="s">
        <v>376</v>
      </c>
      <c r="S2891">
        <v>77384</v>
      </c>
      <c r="T2891" t="s">
        <v>338</v>
      </c>
      <c r="U2891" t="s">
        <v>530</v>
      </c>
      <c r="W2891" t="s">
        <v>1700</v>
      </c>
      <c r="Z2891" t="s">
        <v>1698</v>
      </c>
      <c r="AA2891" t="s">
        <v>1699</v>
      </c>
      <c r="AD2891" t="s">
        <v>567</v>
      </c>
      <c r="AE2891" t="s">
        <v>376</v>
      </c>
      <c r="AF2891">
        <v>77384</v>
      </c>
      <c r="AG2891" t="s">
        <v>338</v>
      </c>
      <c r="AH2891" t="s">
        <v>530</v>
      </c>
      <c r="AJ2891" t="s">
        <v>1700</v>
      </c>
      <c r="AL2891" t="s">
        <v>339</v>
      </c>
      <c r="AM2891">
        <v>1</v>
      </c>
      <c r="AN2891">
        <v>1</v>
      </c>
      <c r="AO2891">
        <v>15189</v>
      </c>
      <c r="AQ2891">
        <v>123906</v>
      </c>
      <c r="AR2891">
        <v>53200001</v>
      </c>
      <c r="AS2891" t="s">
        <v>973</v>
      </c>
      <c r="AT2891" t="s">
        <v>50</v>
      </c>
      <c r="AW2891" t="s">
        <v>340</v>
      </c>
      <c r="AX2891" t="s">
        <v>340</v>
      </c>
      <c r="AY2891" t="s">
        <v>357</v>
      </c>
      <c r="AZ2891" t="s">
        <v>363</v>
      </c>
      <c r="BY2891" t="s">
        <v>342</v>
      </c>
      <c r="EQ2891">
        <v>252156</v>
      </c>
      <c r="ER2891" t="s">
        <v>7663</v>
      </c>
      <c r="EV2891">
        <v>17287293</v>
      </c>
      <c r="EW2891">
        <v>928</v>
      </c>
      <c r="EX2891">
        <v>220889</v>
      </c>
      <c r="EY2891">
        <v>9.2748999964335493E+25</v>
      </c>
      <c r="EZ2891">
        <v>1</v>
      </c>
      <c r="FC2891">
        <v>53200001</v>
      </c>
      <c r="FD2891" t="s">
        <v>50</v>
      </c>
    </row>
    <row r="2892" spans="1:160" x14ac:dyDescent="0.3">
      <c r="A2892" t="str">
        <f>VLOOKUP(B2892,Table2[],3,FALSE)</f>
        <v>Digital</v>
      </c>
      <c r="B2892" t="str">
        <f>IF(OR(ISNUMBER(FIND("QVC",Z2892)),ISNUMBER(FIND("QVC",AL2892))),"QVC",IF(OR(ISNUMBER(FIND("NCO",H2892)),ISNUMBER(FIND("NCO",Y2892))), "NCO", IF(AL2892="consumer","PMD.com",VLOOKUP(LEFT(H2892,2),Tables!$E$1:$F$11,2,FALSE))))</f>
        <v>PMD.com</v>
      </c>
      <c r="C2892">
        <f t="shared" ref="C2892:C2955" si="138">AR2892</f>
        <v>53920001</v>
      </c>
      <c r="D2892">
        <f t="shared" ref="D2892:D2955" si="139">AN2892</f>
        <v>1</v>
      </c>
      <c r="E2892" t="str">
        <f t="shared" ca="1" si="137"/>
        <v>shifted orders shipped</v>
      </c>
      <c r="F2892" t="s">
        <v>3539</v>
      </c>
      <c r="G2892" t="s">
        <v>335</v>
      </c>
      <c r="H2892" t="s">
        <v>7664</v>
      </c>
      <c r="I2892" s="6">
        <v>44012.784849537034</v>
      </c>
      <c r="J2892" t="s">
        <v>16</v>
      </c>
      <c r="K2892" s="6">
        <v>44013.408553240741</v>
      </c>
      <c r="M2892" t="s">
        <v>7665</v>
      </c>
      <c r="N2892" t="s">
        <v>7666</v>
      </c>
      <c r="Q2892" t="s">
        <v>7667</v>
      </c>
      <c r="R2892" t="s">
        <v>360</v>
      </c>
      <c r="S2892" t="s">
        <v>7668</v>
      </c>
      <c r="T2892" t="s">
        <v>338</v>
      </c>
      <c r="U2892" t="s">
        <v>530</v>
      </c>
      <c r="W2892" t="s">
        <v>7669</v>
      </c>
      <c r="Z2892" t="s">
        <v>7665</v>
      </c>
      <c r="AA2892" t="s">
        <v>7666</v>
      </c>
      <c r="AD2892" t="s">
        <v>7667</v>
      </c>
      <c r="AE2892" t="s">
        <v>360</v>
      </c>
      <c r="AF2892" t="s">
        <v>7668</v>
      </c>
      <c r="AG2892" t="s">
        <v>338</v>
      </c>
      <c r="AH2892" t="s">
        <v>530</v>
      </c>
      <c r="AJ2892" t="s">
        <v>7669</v>
      </c>
      <c r="AL2892" t="s">
        <v>339</v>
      </c>
      <c r="AM2892">
        <v>1</v>
      </c>
      <c r="AN2892">
        <v>1</v>
      </c>
      <c r="AO2892">
        <v>14899</v>
      </c>
      <c r="AQ2892">
        <v>124468</v>
      </c>
      <c r="AR2892">
        <v>53920001</v>
      </c>
      <c r="AS2892">
        <v>9000000</v>
      </c>
      <c r="AT2892" t="s">
        <v>40</v>
      </c>
      <c r="AW2892" t="s">
        <v>343</v>
      </c>
      <c r="BY2892" t="s">
        <v>342</v>
      </c>
      <c r="EQ2892">
        <v>243396</v>
      </c>
      <c r="ER2892" t="s">
        <v>7670</v>
      </c>
      <c r="EV2892">
        <v>17287792</v>
      </c>
      <c r="EW2892">
        <v>928</v>
      </c>
      <c r="EX2892">
        <v>221090</v>
      </c>
      <c r="EY2892" t="s">
        <v>7671</v>
      </c>
      <c r="EZ2892">
        <v>1</v>
      </c>
      <c r="FC2892">
        <v>95385</v>
      </c>
      <c r="FD2892" t="s">
        <v>3531</v>
      </c>
    </row>
    <row r="2893" spans="1:160" x14ac:dyDescent="0.3">
      <c r="A2893" t="str">
        <f>VLOOKUP(B2893,Table2[],3,FALSE)</f>
        <v>Digital</v>
      </c>
      <c r="B2893" t="str">
        <f>IF(OR(ISNUMBER(FIND("QVC",Z2893)),ISNUMBER(FIND("QVC",AL2893))),"QVC",IF(OR(ISNUMBER(FIND("NCO",H2893)),ISNUMBER(FIND("NCO",Y2893))), "NCO", IF(AL2893="consumer","PMD.com",VLOOKUP(LEFT(H2893,2),Tables!$E$1:$F$11,2,FALSE))))</f>
        <v>PMD.com</v>
      </c>
      <c r="C2893">
        <f t="shared" si="138"/>
        <v>55090001</v>
      </c>
      <c r="D2893">
        <f t="shared" si="139"/>
        <v>1</v>
      </c>
      <c r="E2893" t="str">
        <f t="shared" ca="1" si="137"/>
        <v>shifted orders shipped</v>
      </c>
      <c r="F2893" t="s">
        <v>3539</v>
      </c>
      <c r="G2893" t="s">
        <v>335</v>
      </c>
      <c r="H2893" t="s">
        <v>7664</v>
      </c>
      <c r="I2893" s="6">
        <v>44012.784849537034</v>
      </c>
      <c r="J2893" t="s">
        <v>16</v>
      </c>
      <c r="K2893" s="6">
        <v>44013.408553240741</v>
      </c>
      <c r="M2893" t="s">
        <v>7665</v>
      </c>
      <c r="N2893" t="s">
        <v>7666</v>
      </c>
      <c r="Q2893" t="s">
        <v>7667</v>
      </c>
      <c r="R2893" t="s">
        <v>360</v>
      </c>
      <c r="S2893" t="s">
        <v>7668</v>
      </c>
      <c r="T2893" t="s">
        <v>338</v>
      </c>
      <c r="U2893" t="s">
        <v>530</v>
      </c>
      <c r="W2893" t="s">
        <v>7669</v>
      </c>
      <c r="Z2893" t="s">
        <v>7665</v>
      </c>
      <c r="AA2893" t="s">
        <v>7666</v>
      </c>
      <c r="AD2893" t="s">
        <v>7667</v>
      </c>
      <c r="AE2893" t="s">
        <v>360</v>
      </c>
      <c r="AF2893" t="s">
        <v>7668</v>
      </c>
      <c r="AG2893" t="s">
        <v>338</v>
      </c>
      <c r="AH2893" t="s">
        <v>530</v>
      </c>
      <c r="AJ2893" t="s">
        <v>7669</v>
      </c>
      <c r="AL2893" t="s">
        <v>339</v>
      </c>
      <c r="AM2893">
        <v>1</v>
      </c>
      <c r="AN2893">
        <v>1</v>
      </c>
      <c r="AO2893">
        <v>5013</v>
      </c>
      <c r="AQ2893">
        <v>124478</v>
      </c>
      <c r="AR2893">
        <v>55090001</v>
      </c>
      <c r="AS2893" t="s">
        <v>995</v>
      </c>
      <c r="AT2893" t="s">
        <v>165</v>
      </c>
      <c r="AW2893" t="s">
        <v>340</v>
      </c>
      <c r="AX2893" t="s">
        <v>340</v>
      </c>
      <c r="AY2893" t="s">
        <v>382</v>
      </c>
      <c r="AZ2893">
        <v>0</v>
      </c>
      <c r="BY2893" t="s">
        <v>342</v>
      </c>
      <c r="EQ2893">
        <v>251219</v>
      </c>
      <c r="ER2893" t="s">
        <v>7670</v>
      </c>
      <c r="EV2893">
        <v>17287792</v>
      </c>
      <c r="EW2893">
        <v>928</v>
      </c>
      <c r="EX2893">
        <v>221090</v>
      </c>
      <c r="EY2893" t="s">
        <v>7671</v>
      </c>
      <c r="EZ2893">
        <v>1</v>
      </c>
      <c r="FC2893">
        <v>55090001</v>
      </c>
      <c r="FD2893" t="s">
        <v>165</v>
      </c>
    </row>
    <row r="2894" spans="1:160" x14ac:dyDescent="0.3">
      <c r="A2894" t="str">
        <f>VLOOKUP(B2894,Table2[],3,FALSE)</f>
        <v>Digital</v>
      </c>
      <c r="B2894" t="str">
        <f>IF(OR(ISNUMBER(FIND("QVC",Z2894)),ISNUMBER(FIND("QVC",AL2894))),"QVC",IF(OR(ISNUMBER(FIND("NCO",H2894)),ISNUMBER(FIND("NCO",Y2894))), "NCO", IF(AL2894="consumer","PMD.com",VLOOKUP(LEFT(H2894,2),Tables!$E$1:$F$11,2,FALSE))))</f>
        <v>PMD.com</v>
      </c>
      <c r="C2894">
        <f t="shared" si="138"/>
        <v>5341030</v>
      </c>
      <c r="D2894">
        <f t="shared" si="139"/>
        <v>1</v>
      </c>
      <c r="E2894" t="str">
        <f t="shared" ca="1" si="137"/>
        <v>shifted orders shipped</v>
      </c>
      <c r="F2894" t="s">
        <v>3539</v>
      </c>
      <c r="G2894" t="s">
        <v>335</v>
      </c>
      <c r="H2894" t="s">
        <v>7664</v>
      </c>
      <c r="I2894" s="6">
        <v>44012.784849537034</v>
      </c>
      <c r="J2894" t="s">
        <v>16</v>
      </c>
      <c r="K2894" s="6">
        <v>44013.408553240741</v>
      </c>
      <c r="M2894" t="s">
        <v>7665</v>
      </c>
      <c r="N2894" t="s">
        <v>7666</v>
      </c>
      <c r="Q2894" t="s">
        <v>7667</v>
      </c>
      <c r="R2894" t="s">
        <v>360</v>
      </c>
      <c r="S2894" t="s">
        <v>7668</v>
      </c>
      <c r="T2894" t="s">
        <v>338</v>
      </c>
      <c r="U2894" t="s">
        <v>530</v>
      </c>
      <c r="W2894" t="s">
        <v>7669</v>
      </c>
      <c r="Z2894" t="s">
        <v>7665</v>
      </c>
      <c r="AA2894" t="s">
        <v>7666</v>
      </c>
      <c r="AD2894" t="s">
        <v>7667</v>
      </c>
      <c r="AE2894" t="s">
        <v>360</v>
      </c>
      <c r="AF2894" t="s">
        <v>7668</v>
      </c>
      <c r="AG2894" t="s">
        <v>338</v>
      </c>
      <c r="AH2894" t="s">
        <v>530</v>
      </c>
      <c r="AJ2894" t="s">
        <v>7669</v>
      </c>
      <c r="AL2894" t="s">
        <v>339</v>
      </c>
      <c r="AM2894">
        <v>1</v>
      </c>
      <c r="AN2894">
        <v>1</v>
      </c>
      <c r="AO2894">
        <v>12859</v>
      </c>
      <c r="AQ2894">
        <v>124642</v>
      </c>
      <c r="AR2894">
        <v>5341030</v>
      </c>
      <c r="AS2894" t="s">
        <v>925</v>
      </c>
      <c r="AT2894" t="s">
        <v>926</v>
      </c>
      <c r="AW2894" t="s">
        <v>366</v>
      </c>
      <c r="AX2894" t="s">
        <v>366</v>
      </c>
      <c r="AY2894" t="s">
        <v>345</v>
      </c>
      <c r="AZ2894" t="s">
        <v>346</v>
      </c>
      <c r="BY2894" t="s">
        <v>342</v>
      </c>
      <c r="EQ2894">
        <v>243275</v>
      </c>
      <c r="ER2894" t="s">
        <v>7670</v>
      </c>
      <c r="EV2894">
        <v>17287792</v>
      </c>
      <c r="EW2894">
        <v>928</v>
      </c>
      <c r="EX2894">
        <v>221090</v>
      </c>
      <c r="EY2894" t="s">
        <v>7671</v>
      </c>
      <c r="EZ2894">
        <v>1</v>
      </c>
      <c r="FC2894">
        <v>95385</v>
      </c>
      <c r="FD2894" t="s">
        <v>3531</v>
      </c>
    </row>
    <row r="2895" spans="1:160" x14ac:dyDescent="0.3">
      <c r="A2895" t="str">
        <f>VLOOKUP(B2895,Table2[],3,FALSE)</f>
        <v>Digital</v>
      </c>
      <c r="B2895" t="str">
        <f>IF(OR(ISNUMBER(FIND("QVC",Z2895)),ISNUMBER(FIND("QVC",AL2895))),"QVC",IF(OR(ISNUMBER(FIND("NCO",H2895)),ISNUMBER(FIND("NCO",Y2895))), "NCO", IF(AL2895="consumer","PMD.com",VLOOKUP(LEFT(H2895,2),Tables!$E$1:$F$11,2,FALSE))))</f>
        <v>PMD.com</v>
      </c>
      <c r="C2895">
        <f t="shared" si="138"/>
        <v>52430001</v>
      </c>
      <c r="D2895">
        <f t="shared" si="139"/>
        <v>1</v>
      </c>
      <c r="E2895" t="str">
        <f t="shared" ca="1" si="137"/>
        <v>shifted orders shipped</v>
      </c>
      <c r="F2895" t="s">
        <v>3539</v>
      </c>
      <c r="G2895" t="s">
        <v>335</v>
      </c>
      <c r="H2895" t="s">
        <v>7664</v>
      </c>
      <c r="I2895" s="6">
        <v>44012.784849537034</v>
      </c>
      <c r="J2895" t="s">
        <v>16</v>
      </c>
      <c r="K2895" s="6">
        <v>44013.408553240741</v>
      </c>
      <c r="M2895" t="s">
        <v>7665</v>
      </c>
      <c r="N2895" t="s">
        <v>7666</v>
      </c>
      <c r="Q2895" t="s">
        <v>7667</v>
      </c>
      <c r="R2895" t="s">
        <v>360</v>
      </c>
      <c r="S2895" t="s">
        <v>7668</v>
      </c>
      <c r="T2895" t="s">
        <v>338</v>
      </c>
      <c r="U2895" t="s">
        <v>530</v>
      </c>
      <c r="W2895" t="s">
        <v>7669</v>
      </c>
      <c r="Z2895" t="s">
        <v>7665</v>
      </c>
      <c r="AA2895" t="s">
        <v>7666</v>
      </c>
      <c r="AD2895" t="s">
        <v>7667</v>
      </c>
      <c r="AE2895" t="s">
        <v>360</v>
      </c>
      <c r="AF2895" t="s">
        <v>7668</v>
      </c>
      <c r="AG2895" t="s">
        <v>338</v>
      </c>
      <c r="AH2895" t="s">
        <v>530</v>
      </c>
      <c r="AJ2895" t="s">
        <v>7669</v>
      </c>
      <c r="AL2895" t="s">
        <v>339</v>
      </c>
      <c r="AM2895">
        <v>1</v>
      </c>
      <c r="AN2895">
        <v>1</v>
      </c>
      <c r="AO2895">
        <v>12063</v>
      </c>
      <c r="AQ2895">
        <v>127155</v>
      </c>
      <c r="AR2895">
        <v>52430001</v>
      </c>
      <c r="AS2895" t="s">
        <v>927</v>
      </c>
      <c r="AT2895" t="s">
        <v>75</v>
      </c>
      <c r="AW2895" t="s">
        <v>340</v>
      </c>
      <c r="AX2895" t="s">
        <v>340</v>
      </c>
      <c r="AY2895" t="s">
        <v>357</v>
      </c>
      <c r="AZ2895" t="s">
        <v>363</v>
      </c>
      <c r="BY2895" t="s">
        <v>342</v>
      </c>
      <c r="EQ2895">
        <v>249990</v>
      </c>
      <c r="ER2895" t="s">
        <v>7670</v>
      </c>
      <c r="EV2895">
        <v>17287792</v>
      </c>
      <c r="EW2895">
        <v>928</v>
      </c>
      <c r="EX2895">
        <v>221090</v>
      </c>
      <c r="EY2895" t="s">
        <v>7671</v>
      </c>
      <c r="EZ2895">
        <v>1</v>
      </c>
      <c r="FC2895">
        <v>95385</v>
      </c>
      <c r="FD2895" t="s">
        <v>3531</v>
      </c>
    </row>
    <row r="2896" spans="1:160" x14ac:dyDescent="0.3">
      <c r="A2896" t="str">
        <f>VLOOKUP(B2896,Table2[],3,FALSE)</f>
        <v>Digital</v>
      </c>
      <c r="B2896" t="str">
        <f>IF(OR(ISNUMBER(FIND("QVC",Z2896)),ISNUMBER(FIND("QVC",AL2896))),"QVC",IF(OR(ISNUMBER(FIND("NCO",H2896)),ISNUMBER(FIND("NCO",Y2896))), "NCO", IF(AL2896="consumer","PMD.com",VLOOKUP(LEFT(H2896,2),Tables!$E$1:$F$11,2,FALSE))))</f>
        <v>PMD.com</v>
      </c>
      <c r="C2896">
        <f t="shared" si="138"/>
        <v>52710001</v>
      </c>
      <c r="D2896">
        <f t="shared" si="139"/>
        <v>1</v>
      </c>
      <c r="E2896" t="str">
        <f t="shared" ca="1" si="137"/>
        <v>shifted orders shipped</v>
      </c>
      <c r="F2896" t="s">
        <v>3539</v>
      </c>
      <c r="G2896" t="s">
        <v>335</v>
      </c>
      <c r="H2896" t="s">
        <v>7664</v>
      </c>
      <c r="I2896" s="6">
        <v>44012.784849537034</v>
      </c>
      <c r="J2896" t="s">
        <v>16</v>
      </c>
      <c r="K2896" s="6">
        <v>44013.408553240741</v>
      </c>
      <c r="M2896" t="s">
        <v>7665</v>
      </c>
      <c r="N2896" t="s">
        <v>7666</v>
      </c>
      <c r="Q2896" t="s">
        <v>7667</v>
      </c>
      <c r="R2896" t="s">
        <v>360</v>
      </c>
      <c r="S2896" t="s">
        <v>7668</v>
      </c>
      <c r="T2896" t="s">
        <v>338</v>
      </c>
      <c r="U2896" t="s">
        <v>530</v>
      </c>
      <c r="W2896" t="s">
        <v>7669</v>
      </c>
      <c r="Z2896" t="s">
        <v>7665</v>
      </c>
      <c r="AA2896" t="s">
        <v>7666</v>
      </c>
      <c r="AD2896" t="s">
        <v>7667</v>
      </c>
      <c r="AE2896" t="s">
        <v>360</v>
      </c>
      <c r="AF2896" t="s">
        <v>7668</v>
      </c>
      <c r="AG2896" t="s">
        <v>338</v>
      </c>
      <c r="AH2896" t="s">
        <v>530</v>
      </c>
      <c r="AJ2896" t="s">
        <v>7669</v>
      </c>
      <c r="AL2896" t="s">
        <v>339</v>
      </c>
      <c r="AM2896">
        <v>1</v>
      </c>
      <c r="AN2896">
        <v>1</v>
      </c>
      <c r="AO2896">
        <v>3399</v>
      </c>
      <c r="AQ2896">
        <v>124439</v>
      </c>
      <c r="AR2896">
        <v>52710001</v>
      </c>
      <c r="AS2896" t="s">
        <v>150</v>
      </c>
      <c r="AT2896" t="s">
        <v>151</v>
      </c>
      <c r="AW2896" t="s">
        <v>340</v>
      </c>
      <c r="AX2896" t="s">
        <v>340</v>
      </c>
      <c r="AY2896" t="s">
        <v>382</v>
      </c>
      <c r="AZ2896">
        <v>0</v>
      </c>
      <c r="BY2896" t="s">
        <v>342</v>
      </c>
      <c r="EQ2896">
        <v>249198</v>
      </c>
      <c r="ER2896" t="s">
        <v>7670</v>
      </c>
      <c r="EV2896">
        <v>17287792</v>
      </c>
      <c r="EW2896">
        <v>928</v>
      </c>
      <c r="EX2896">
        <v>221090</v>
      </c>
      <c r="EY2896" t="s">
        <v>7671</v>
      </c>
      <c r="EZ2896">
        <v>1</v>
      </c>
      <c r="FC2896">
        <v>95314</v>
      </c>
      <c r="FD2896" t="s">
        <v>528</v>
      </c>
    </row>
    <row r="2897" spans="1:160" x14ac:dyDescent="0.3">
      <c r="A2897" t="str">
        <f>VLOOKUP(B2897,Table2[],3,FALSE)</f>
        <v>Digital</v>
      </c>
      <c r="B2897" t="str">
        <f>IF(OR(ISNUMBER(FIND("QVC",Z2897)),ISNUMBER(FIND("QVC",AL2897))),"QVC",IF(OR(ISNUMBER(FIND("NCO",H2897)),ISNUMBER(FIND("NCO",Y2897))), "NCO", IF(AL2897="consumer","PMD.com",VLOOKUP(LEFT(H2897,2),Tables!$E$1:$F$11,2,FALSE))))</f>
        <v>PMD.com</v>
      </c>
      <c r="C2897">
        <f t="shared" si="138"/>
        <v>55300001</v>
      </c>
      <c r="D2897">
        <f t="shared" si="139"/>
        <v>1</v>
      </c>
      <c r="E2897" t="str">
        <f t="shared" ca="1" si="137"/>
        <v>shifted orders shipped</v>
      </c>
      <c r="F2897" t="s">
        <v>3539</v>
      </c>
      <c r="G2897" t="s">
        <v>335</v>
      </c>
      <c r="H2897" t="s">
        <v>7664</v>
      </c>
      <c r="I2897" s="6">
        <v>44012.784849537034</v>
      </c>
      <c r="J2897" t="s">
        <v>16</v>
      </c>
      <c r="K2897" s="6">
        <v>44013.408553240741</v>
      </c>
      <c r="M2897" t="s">
        <v>7665</v>
      </c>
      <c r="N2897" t="s">
        <v>7666</v>
      </c>
      <c r="Q2897" t="s">
        <v>7667</v>
      </c>
      <c r="R2897" t="s">
        <v>360</v>
      </c>
      <c r="S2897" t="s">
        <v>7668</v>
      </c>
      <c r="T2897" t="s">
        <v>338</v>
      </c>
      <c r="U2897" t="s">
        <v>530</v>
      </c>
      <c r="W2897" t="s">
        <v>7669</v>
      </c>
      <c r="Z2897" t="s">
        <v>7665</v>
      </c>
      <c r="AA2897" t="s">
        <v>7666</v>
      </c>
      <c r="AD2897" t="s">
        <v>7667</v>
      </c>
      <c r="AE2897" t="s">
        <v>360</v>
      </c>
      <c r="AF2897" t="s">
        <v>7668</v>
      </c>
      <c r="AG2897" t="s">
        <v>338</v>
      </c>
      <c r="AH2897" t="s">
        <v>530</v>
      </c>
      <c r="AJ2897" t="s">
        <v>7669</v>
      </c>
      <c r="AL2897" t="s">
        <v>339</v>
      </c>
      <c r="AM2897">
        <v>1</v>
      </c>
      <c r="AN2897">
        <v>1</v>
      </c>
      <c r="AO2897">
        <v>5039</v>
      </c>
      <c r="AQ2897">
        <v>124479</v>
      </c>
      <c r="AR2897">
        <v>55300001</v>
      </c>
      <c r="AS2897" t="s">
        <v>3008</v>
      </c>
      <c r="AT2897" t="s">
        <v>153</v>
      </c>
      <c r="AW2897" t="s">
        <v>340</v>
      </c>
      <c r="AX2897" t="s">
        <v>340</v>
      </c>
      <c r="AY2897" t="s">
        <v>382</v>
      </c>
      <c r="AZ2897">
        <v>0</v>
      </c>
      <c r="BY2897" t="s">
        <v>342</v>
      </c>
      <c r="EQ2897">
        <v>253396</v>
      </c>
      <c r="ER2897" t="s">
        <v>7670</v>
      </c>
      <c r="EV2897">
        <v>17287792</v>
      </c>
      <c r="EW2897">
        <v>928</v>
      </c>
      <c r="EX2897">
        <v>221090</v>
      </c>
      <c r="EY2897" t="s">
        <v>7671</v>
      </c>
      <c r="EZ2897">
        <v>1</v>
      </c>
      <c r="FC2897">
        <v>95314</v>
      </c>
      <c r="FD2897" t="s">
        <v>528</v>
      </c>
    </row>
    <row r="2898" spans="1:160" x14ac:dyDescent="0.3">
      <c r="A2898" t="str">
        <f>VLOOKUP(B2898,Table2[],3,FALSE)</f>
        <v>Digital</v>
      </c>
      <c r="B2898" t="str">
        <f>IF(OR(ISNUMBER(FIND("QVC",Z2898)),ISNUMBER(FIND("QVC",AL2898))),"QVC",IF(OR(ISNUMBER(FIND("NCO",H2898)),ISNUMBER(FIND("NCO",Y2898))), "NCO", IF(AL2898="consumer","PMD.com",VLOOKUP(LEFT(H2898,2),Tables!$E$1:$F$11,2,FALSE))))</f>
        <v>PMD.com</v>
      </c>
      <c r="C2898">
        <f t="shared" si="138"/>
        <v>51090030</v>
      </c>
      <c r="D2898">
        <f t="shared" si="139"/>
        <v>1</v>
      </c>
      <c r="E2898" t="str">
        <f t="shared" ca="1" si="137"/>
        <v>shifted orders shipped</v>
      </c>
      <c r="F2898" t="s">
        <v>3539</v>
      </c>
      <c r="G2898" t="s">
        <v>335</v>
      </c>
      <c r="H2898" t="s">
        <v>7664</v>
      </c>
      <c r="I2898" s="6">
        <v>44012.784849537034</v>
      </c>
      <c r="J2898" t="s">
        <v>16</v>
      </c>
      <c r="K2898" s="6">
        <v>44013.408553240741</v>
      </c>
      <c r="M2898" t="s">
        <v>7665</v>
      </c>
      <c r="N2898" t="s">
        <v>7666</v>
      </c>
      <c r="Q2898" t="s">
        <v>7667</v>
      </c>
      <c r="R2898" t="s">
        <v>360</v>
      </c>
      <c r="S2898" t="s">
        <v>7668</v>
      </c>
      <c r="T2898" t="s">
        <v>338</v>
      </c>
      <c r="U2898" t="s">
        <v>530</v>
      </c>
      <c r="W2898" t="s">
        <v>7669</v>
      </c>
      <c r="Z2898" t="s">
        <v>7665</v>
      </c>
      <c r="AA2898" t="s">
        <v>7666</v>
      </c>
      <c r="AD2898" t="s">
        <v>7667</v>
      </c>
      <c r="AE2898" t="s">
        <v>360</v>
      </c>
      <c r="AF2898" t="s">
        <v>7668</v>
      </c>
      <c r="AG2898" t="s">
        <v>338</v>
      </c>
      <c r="AH2898" t="s">
        <v>530</v>
      </c>
      <c r="AJ2898" t="s">
        <v>7669</v>
      </c>
      <c r="AL2898" t="s">
        <v>339</v>
      </c>
      <c r="AM2898">
        <v>1</v>
      </c>
      <c r="AN2898">
        <v>1</v>
      </c>
      <c r="AO2898">
        <v>6688</v>
      </c>
      <c r="AQ2898">
        <v>125960</v>
      </c>
      <c r="AR2898">
        <v>51090030</v>
      </c>
      <c r="AS2898" t="s">
        <v>3043</v>
      </c>
      <c r="AT2898" t="s">
        <v>628</v>
      </c>
      <c r="AW2898" t="s">
        <v>343</v>
      </c>
      <c r="BY2898" t="s">
        <v>342</v>
      </c>
      <c r="BZ2898" t="b">
        <v>0</v>
      </c>
      <c r="EQ2898">
        <v>243047</v>
      </c>
      <c r="ER2898" t="s">
        <v>7670</v>
      </c>
      <c r="EV2898">
        <v>17287792</v>
      </c>
      <c r="EW2898">
        <v>928</v>
      </c>
      <c r="EX2898">
        <v>221090</v>
      </c>
      <c r="EY2898" t="s">
        <v>7671</v>
      </c>
      <c r="EZ2898">
        <v>1</v>
      </c>
      <c r="FC2898">
        <v>95385</v>
      </c>
      <c r="FD2898" t="s">
        <v>3531</v>
      </c>
    </row>
    <row r="2899" spans="1:160" x14ac:dyDescent="0.3">
      <c r="A2899" t="str">
        <f>VLOOKUP(B2899,Table2[],3,FALSE)</f>
        <v>Digital</v>
      </c>
      <c r="B2899" t="str">
        <f>IF(OR(ISNUMBER(FIND("QVC",Z2899)),ISNUMBER(FIND("QVC",AL2899))),"QVC",IF(OR(ISNUMBER(FIND("NCO",H2899)),ISNUMBER(FIND("NCO",Y2899))), "NCO", IF(AL2899="consumer","PMD.com",VLOOKUP(LEFT(H2899,2),Tables!$E$1:$F$11,2,FALSE))))</f>
        <v>PMD.com</v>
      </c>
      <c r="C2899">
        <f t="shared" si="138"/>
        <v>53160001</v>
      </c>
      <c r="D2899">
        <f t="shared" si="139"/>
        <v>1</v>
      </c>
      <c r="E2899" t="str">
        <f t="shared" ca="1" si="137"/>
        <v>shifted orders shipped</v>
      </c>
      <c r="F2899" t="s">
        <v>3539</v>
      </c>
      <c r="G2899" t="s">
        <v>335</v>
      </c>
      <c r="H2899" t="s">
        <v>7672</v>
      </c>
      <c r="I2899" s="6">
        <v>44012.742060185185</v>
      </c>
      <c r="J2899" t="s">
        <v>16</v>
      </c>
      <c r="K2899" s="6">
        <v>44013.408634259256</v>
      </c>
      <c r="M2899" t="s">
        <v>7673</v>
      </c>
      <c r="N2899" t="s">
        <v>7674</v>
      </c>
      <c r="Q2899" t="s">
        <v>492</v>
      </c>
      <c r="R2899" t="s">
        <v>446</v>
      </c>
      <c r="S2899">
        <v>87109</v>
      </c>
      <c r="T2899" t="s">
        <v>338</v>
      </c>
      <c r="U2899" t="s">
        <v>530</v>
      </c>
      <c r="W2899" t="s">
        <v>7675</v>
      </c>
      <c r="Z2899" t="s">
        <v>7673</v>
      </c>
      <c r="AA2899" t="s">
        <v>7674</v>
      </c>
      <c r="AD2899" t="s">
        <v>492</v>
      </c>
      <c r="AE2899" t="s">
        <v>446</v>
      </c>
      <c r="AF2899">
        <v>87109</v>
      </c>
      <c r="AG2899" t="s">
        <v>338</v>
      </c>
      <c r="AH2899" t="s">
        <v>530</v>
      </c>
      <c r="AJ2899" t="s">
        <v>7675</v>
      </c>
      <c r="AL2899" t="s">
        <v>339</v>
      </c>
      <c r="AM2899">
        <v>1</v>
      </c>
      <c r="AN2899">
        <v>1</v>
      </c>
      <c r="AO2899">
        <v>4322</v>
      </c>
      <c r="AQ2899">
        <v>124007</v>
      </c>
      <c r="AR2899">
        <v>53160001</v>
      </c>
      <c r="AS2899" t="s">
        <v>1895</v>
      </c>
      <c r="AT2899" t="s">
        <v>119</v>
      </c>
      <c r="AW2899" t="s">
        <v>340</v>
      </c>
      <c r="AX2899" t="s">
        <v>340</v>
      </c>
      <c r="AY2899" t="s">
        <v>341</v>
      </c>
      <c r="AZ2899">
        <v>0</v>
      </c>
      <c r="BY2899" t="s">
        <v>342</v>
      </c>
      <c r="EQ2899">
        <v>252959</v>
      </c>
      <c r="ER2899" t="s">
        <v>7676</v>
      </c>
      <c r="EV2899">
        <v>17287779</v>
      </c>
      <c r="EW2899">
        <v>928</v>
      </c>
      <c r="EX2899">
        <v>221076</v>
      </c>
      <c r="EY2899">
        <v>9.2748999964335493E+25</v>
      </c>
      <c r="EZ2899">
        <v>1</v>
      </c>
      <c r="FC2899">
        <v>53160001</v>
      </c>
      <c r="FD2899" t="s">
        <v>119</v>
      </c>
    </row>
    <row r="2900" spans="1:160" x14ac:dyDescent="0.3">
      <c r="A2900" t="str">
        <f>VLOOKUP(B2900,Table2[],3,FALSE)</f>
        <v>Digital</v>
      </c>
      <c r="B2900" t="str">
        <f>IF(OR(ISNUMBER(FIND("QVC",Z2900)),ISNUMBER(FIND("QVC",AL2900))),"QVC",IF(OR(ISNUMBER(FIND("NCO",H2900)),ISNUMBER(FIND("NCO",Y2900))), "NCO", IF(AL2900="consumer","PMD.com",VLOOKUP(LEFT(H2900,2),Tables!$E$1:$F$11,2,FALSE))))</f>
        <v>PMD.com</v>
      </c>
      <c r="C2900">
        <f t="shared" si="138"/>
        <v>5901</v>
      </c>
      <c r="D2900">
        <f t="shared" si="139"/>
        <v>1</v>
      </c>
      <c r="E2900" t="str">
        <f t="shared" ca="1" si="137"/>
        <v>shifted orders shipped</v>
      </c>
      <c r="F2900" t="s">
        <v>3539</v>
      </c>
      <c r="G2900" t="s">
        <v>335</v>
      </c>
      <c r="H2900" t="s">
        <v>7677</v>
      </c>
      <c r="I2900" s="6">
        <v>44012.20207175926</v>
      </c>
      <c r="J2900" t="s">
        <v>16</v>
      </c>
      <c r="K2900" s="6">
        <v>44013.408819444441</v>
      </c>
      <c r="M2900" t="s">
        <v>7678</v>
      </c>
      <c r="N2900" t="s">
        <v>7679</v>
      </c>
      <c r="Q2900" t="s">
        <v>7680</v>
      </c>
      <c r="R2900" t="s">
        <v>397</v>
      </c>
      <c r="S2900">
        <v>98006</v>
      </c>
      <c r="T2900" t="s">
        <v>338</v>
      </c>
      <c r="U2900" t="s">
        <v>530</v>
      </c>
      <c r="W2900" t="s">
        <v>7681</v>
      </c>
      <c r="Z2900" t="s">
        <v>7678</v>
      </c>
      <c r="AA2900" t="s">
        <v>7679</v>
      </c>
      <c r="AD2900" t="s">
        <v>7680</v>
      </c>
      <c r="AE2900" t="s">
        <v>397</v>
      </c>
      <c r="AF2900">
        <v>98006</v>
      </c>
      <c r="AG2900" t="s">
        <v>338</v>
      </c>
      <c r="AH2900" t="s">
        <v>530</v>
      </c>
      <c r="AJ2900" t="s">
        <v>7681</v>
      </c>
      <c r="AL2900" t="s">
        <v>339</v>
      </c>
      <c r="AM2900">
        <v>1</v>
      </c>
      <c r="AN2900">
        <v>1</v>
      </c>
      <c r="AO2900">
        <v>1428</v>
      </c>
      <c r="AQ2900">
        <v>123804</v>
      </c>
      <c r="AR2900">
        <v>5901</v>
      </c>
      <c r="AS2900" t="s">
        <v>1300</v>
      </c>
      <c r="AT2900" t="s">
        <v>17</v>
      </c>
      <c r="AW2900" t="s">
        <v>352</v>
      </c>
      <c r="AX2900" t="s">
        <v>352</v>
      </c>
      <c r="AY2900" t="s">
        <v>353</v>
      </c>
      <c r="AZ2900" t="s">
        <v>358</v>
      </c>
      <c r="BY2900" t="s">
        <v>342</v>
      </c>
      <c r="EQ2900">
        <v>250322</v>
      </c>
      <c r="ER2900" t="s">
        <v>7682</v>
      </c>
      <c r="EV2900">
        <v>17287243</v>
      </c>
      <c r="EW2900">
        <v>928</v>
      </c>
      <c r="EX2900">
        <v>220807</v>
      </c>
      <c r="EY2900" t="s">
        <v>7683</v>
      </c>
      <c r="EZ2900">
        <v>1</v>
      </c>
      <c r="FC2900">
        <v>5901</v>
      </c>
      <c r="FD2900" t="s">
        <v>17</v>
      </c>
    </row>
    <row r="2901" spans="1:160" x14ac:dyDescent="0.3">
      <c r="A2901" t="str">
        <f>VLOOKUP(B2901,Table2[],3,FALSE)</f>
        <v>Digital</v>
      </c>
      <c r="B2901" t="str">
        <f>IF(OR(ISNUMBER(FIND("QVC",Z2901)),ISNUMBER(FIND("QVC",AL2901))),"QVC",IF(OR(ISNUMBER(FIND("NCO",H2901)),ISNUMBER(FIND("NCO",Y2901))), "NCO", IF(AL2901="consumer","PMD.com",VLOOKUP(LEFT(H2901,2),Tables!$E$1:$F$11,2,FALSE))))</f>
        <v>PMD.com</v>
      </c>
      <c r="C2901">
        <f t="shared" si="138"/>
        <v>53160001</v>
      </c>
      <c r="D2901">
        <f t="shared" si="139"/>
        <v>1</v>
      </c>
      <c r="E2901" t="str">
        <f t="shared" ca="1" si="137"/>
        <v>shifted orders shipped</v>
      </c>
      <c r="F2901" t="s">
        <v>3539</v>
      </c>
      <c r="G2901" t="s">
        <v>335</v>
      </c>
      <c r="H2901" t="s">
        <v>7684</v>
      </c>
      <c r="I2901" s="6">
        <v>44012.201388888891</v>
      </c>
      <c r="J2901" t="s">
        <v>16</v>
      </c>
      <c r="K2901" s="6">
        <v>44013.408831018518</v>
      </c>
      <c r="M2901" t="s">
        <v>1549</v>
      </c>
      <c r="N2901" t="s">
        <v>1550</v>
      </c>
      <c r="Q2901" t="s">
        <v>1122</v>
      </c>
      <c r="R2901" t="s">
        <v>362</v>
      </c>
      <c r="S2901">
        <v>1810</v>
      </c>
      <c r="T2901" t="s">
        <v>338</v>
      </c>
      <c r="U2901" t="s">
        <v>530</v>
      </c>
      <c r="W2901" t="s">
        <v>1551</v>
      </c>
      <c r="Z2901" t="s">
        <v>1549</v>
      </c>
      <c r="AA2901" t="s">
        <v>1550</v>
      </c>
      <c r="AD2901" t="s">
        <v>1122</v>
      </c>
      <c r="AE2901" t="s">
        <v>362</v>
      </c>
      <c r="AF2901">
        <v>1810</v>
      </c>
      <c r="AG2901" t="s">
        <v>338</v>
      </c>
      <c r="AH2901" t="s">
        <v>530</v>
      </c>
      <c r="AJ2901" t="s">
        <v>1551</v>
      </c>
      <c r="AL2901" t="s">
        <v>339</v>
      </c>
      <c r="AM2901">
        <v>1</v>
      </c>
      <c r="AN2901">
        <v>1</v>
      </c>
      <c r="AO2901">
        <v>4322</v>
      </c>
      <c r="AQ2901">
        <v>124007</v>
      </c>
      <c r="AR2901">
        <v>53160001</v>
      </c>
      <c r="AS2901" t="s">
        <v>1895</v>
      </c>
      <c r="AT2901" t="s">
        <v>119</v>
      </c>
      <c r="AW2901" t="s">
        <v>340</v>
      </c>
      <c r="AX2901" t="s">
        <v>340</v>
      </c>
      <c r="AY2901" t="s">
        <v>341</v>
      </c>
      <c r="AZ2901">
        <v>0</v>
      </c>
      <c r="BY2901" t="s">
        <v>342</v>
      </c>
      <c r="EQ2901">
        <v>252959</v>
      </c>
      <c r="ER2901" t="s">
        <v>7685</v>
      </c>
      <c r="EV2901">
        <v>17287236</v>
      </c>
      <c r="EW2901">
        <v>928</v>
      </c>
      <c r="EX2901">
        <v>220800</v>
      </c>
      <c r="EY2901">
        <v>9.2748999964335493E+25</v>
      </c>
      <c r="EZ2901">
        <v>1</v>
      </c>
      <c r="FC2901">
        <v>53160001</v>
      </c>
      <c r="FD2901" t="s">
        <v>119</v>
      </c>
    </row>
    <row r="2902" spans="1:160" x14ac:dyDescent="0.3">
      <c r="A2902" t="str">
        <f>VLOOKUP(B2902,Table2[],3,FALSE)</f>
        <v>Digital</v>
      </c>
      <c r="B2902" t="str">
        <f>IF(OR(ISNUMBER(FIND("QVC",Z2902)),ISNUMBER(FIND("QVC",AL2902))),"QVC",IF(OR(ISNUMBER(FIND("NCO",H2902)),ISNUMBER(FIND("NCO",Y2902))), "NCO", IF(AL2902="consumer","PMD.com",VLOOKUP(LEFT(H2902,2),Tables!$E$1:$F$11,2,FALSE))))</f>
        <v>PMD.com</v>
      </c>
      <c r="C2902">
        <f t="shared" si="138"/>
        <v>5356</v>
      </c>
      <c r="D2902">
        <f t="shared" si="139"/>
        <v>1</v>
      </c>
      <c r="E2902" t="str">
        <f t="shared" ca="1" si="137"/>
        <v>shifted orders shipped</v>
      </c>
      <c r="F2902" t="s">
        <v>3539</v>
      </c>
      <c r="G2902" t="s">
        <v>335</v>
      </c>
      <c r="H2902" t="s">
        <v>7686</v>
      </c>
      <c r="I2902" s="6">
        <v>44012.201620370368</v>
      </c>
      <c r="J2902" t="s">
        <v>16</v>
      </c>
      <c r="K2902" s="6">
        <v>44013.409074074072</v>
      </c>
      <c r="M2902" t="s">
        <v>7687</v>
      </c>
      <c r="N2902" t="s">
        <v>7688</v>
      </c>
      <c r="O2902" t="s">
        <v>1941</v>
      </c>
      <c r="Q2902" t="s">
        <v>405</v>
      </c>
      <c r="R2902" t="s">
        <v>365</v>
      </c>
      <c r="S2902">
        <v>94114</v>
      </c>
      <c r="T2902" t="s">
        <v>338</v>
      </c>
      <c r="U2902" t="s">
        <v>530</v>
      </c>
      <c r="W2902" t="s">
        <v>7689</v>
      </c>
      <c r="Z2902" t="s">
        <v>7687</v>
      </c>
      <c r="AA2902" t="s">
        <v>7688</v>
      </c>
      <c r="AB2902" t="s">
        <v>1941</v>
      </c>
      <c r="AD2902" t="s">
        <v>405</v>
      </c>
      <c r="AE2902" t="s">
        <v>365</v>
      </c>
      <c r="AF2902">
        <v>94114</v>
      </c>
      <c r="AG2902" t="s">
        <v>338</v>
      </c>
      <c r="AH2902" t="s">
        <v>530</v>
      </c>
      <c r="AJ2902" t="s">
        <v>7689</v>
      </c>
      <c r="AL2902" t="s">
        <v>339</v>
      </c>
      <c r="AM2902">
        <v>1</v>
      </c>
      <c r="AN2902">
        <v>1</v>
      </c>
      <c r="AO2902">
        <v>8738</v>
      </c>
      <c r="AQ2902">
        <v>124520</v>
      </c>
      <c r="AR2902">
        <v>5356</v>
      </c>
      <c r="AS2902" t="s">
        <v>747</v>
      </c>
      <c r="AT2902" t="s">
        <v>118</v>
      </c>
      <c r="AW2902" t="s">
        <v>340</v>
      </c>
      <c r="AX2902" t="s">
        <v>340</v>
      </c>
      <c r="AY2902" t="s">
        <v>351</v>
      </c>
      <c r="AZ2902" t="s">
        <v>424</v>
      </c>
      <c r="BY2902" t="s">
        <v>342</v>
      </c>
      <c r="EQ2902">
        <v>252059</v>
      </c>
      <c r="ER2902" t="s">
        <v>7690</v>
      </c>
      <c r="EV2902">
        <v>17287239</v>
      </c>
      <c r="EW2902">
        <v>928</v>
      </c>
      <c r="EX2902">
        <v>220803</v>
      </c>
      <c r="EY2902">
        <v>9.2748999964335493E+25</v>
      </c>
      <c r="EZ2902">
        <v>1</v>
      </c>
      <c r="FC2902">
        <v>5356</v>
      </c>
      <c r="FD2902" t="s">
        <v>118</v>
      </c>
    </row>
    <row r="2903" spans="1:160" x14ac:dyDescent="0.3">
      <c r="A2903" t="str">
        <f>VLOOKUP(B2903,Table2[],3,FALSE)</f>
        <v>Digital</v>
      </c>
      <c r="B2903" t="str">
        <f>IF(OR(ISNUMBER(FIND("QVC",Z2903)),ISNUMBER(FIND("QVC",AL2903))),"QVC",IF(OR(ISNUMBER(FIND("NCO",H2903)),ISNUMBER(FIND("NCO",Y2903))), "NCO", IF(AL2903="consumer","PMD.com",VLOOKUP(LEFT(H2903,2),Tables!$E$1:$F$11,2,FALSE))))</f>
        <v>PMD.com</v>
      </c>
      <c r="C2903">
        <f t="shared" si="138"/>
        <v>51070001</v>
      </c>
      <c r="D2903">
        <f t="shared" si="139"/>
        <v>1</v>
      </c>
      <c r="E2903" t="str">
        <f t="shared" ca="1" si="137"/>
        <v>shifted orders shipped</v>
      </c>
      <c r="F2903" t="s">
        <v>3539</v>
      </c>
      <c r="G2903" t="s">
        <v>335</v>
      </c>
      <c r="H2903" t="s">
        <v>7691</v>
      </c>
      <c r="I2903" s="6">
        <v>44012.453981481478</v>
      </c>
      <c r="J2903" t="s">
        <v>16</v>
      </c>
      <c r="K2903" s="6">
        <v>44013.409074074072</v>
      </c>
      <c r="M2903" t="s">
        <v>7692</v>
      </c>
      <c r="N2903" t="s">
        <v>7693</v>
      </c>
      <c r="Q2903" t="s">
        <v>481</v>
      </c>
      <c r="R2903" t="s">
        <v>373</v>
      </c>
      <c r="S2903">
        <v>3820</v>
      </c>
      <c r="T2903" t="s">
        <v>338</v>
      </c>
      <c r="U2903" t="s">
        <v>530</v>
      </c>
      <c r="W2903" t="s">
        <v>7694</v>
      </c>
      <c r="Z2903" t="s">
        <v>7692</v>
      </c>
      <c r="AA2903" t="s">
        <v>7693</v>
      </c>
      <c r="AD2903" t="s">
        <v>481</v>
      </c>
      <c r="AE2903" t="s">
        <v>373</v>
      </c>
      <c r="AF2903">
        <v>3820</v>
      </c>
      <c r="AG2903" t="s">
        <v>338</v>
      </c>
      <c r="AH2903" t="s">
        <v>530</v>
      </c>
      <c r="AJ2903" t="s">
        <v>7694</v>
      </c>
      <c r="AL2903" t="s">
        <v>339</v>
      </c>
      <c r="AM2903">
        <v>1</v>
      </c>
      <c r="AN2903">
        <v>1</v>
      </c>
      <c r="AO2903">
        <v>10147</v>
      </c>
      <c r="AQ2903">
        <v>124429</v>
      </c>
      <c r="AR2903">
        <v>51070001</v>
      </c>
      <c r="AS2903" t="s">
        <v>1886</v>
      </c>
      <c r="AT2903" t="s">
        <v>45</v>
      </c>
      <c r="AW2903" t="s">
        <v>343</v>
      </c>
      <c r="BY2903" t="s">
        <v>342</v>
      </c>
      <c r="EQ2903">
        <v>251956</v>
      </c>
      <c r="ER2903" t="s">
        <v>7695</v>
      </c>
      <c r="EV2903">
        <v>17287489</v>
      </c>
      <c r="EW2903">
        <v>928</v>
      </c>
      <c r="EX2903">
        <v>220931</v>
      </c>
      <c r="EY2903">
        <v>9.2748999964335493E+25</v>
      </c>
      <c r="EZ2903">
        <v>1</v>
      </c>
      <c r="FC2903">
        <v>51070001</v>
      </c>
      <c r="FD2903" t="s">
        <v>45</v>
      </c>
    </row>
    <row r="2904" spans="1:160" x14ac:dyDescent="0.3">
      <c r="A2904" t="str">
        <f>VLOOKUP(B2904,Table2[],3,FALSE)</f>
        <v>Digital</v>
      </c>
      <c r="B2904" t="str">
        <f>IF(OR(ISNUMBER(FIND("QVC",Z2904)),ISNUMBER(FIND("QVC",AL2904))),"QVC",IF(OR(ISNUMBER(FIND("NCO",H2904)),ISNUMBER(FIND("NCO",Y2904))), "NCO", IF(AL2904="consumer","PMD.com",VLOOKUP(LEFT(H2904,2),Tables!$E$1:$F$11,2,FALSE))))</f>
        <v>PMD.com</v>
      </c>
      <c r="C2904">
        <f t="shared" si="138"/>
        <v>54010001</v>
      </c>
      <c r="D2904">
        <f t="shared" si="139"/>
        <v>2</v>
      </c>
      <c r="E2904" t="str">
        <f t="shared" ca="1" si="137"/>
        <v>shifted orders shipped</v>
      </c>
      <c r="F2904" t="s">
        <v>3539</v>
      </c>
      <c r="G2904" t="s">
        <v>335</v>
      </c>
      <c r="H2904" t="s">
        <v>7691</v>
      </c>
      <c r="I2904" s="6">
        <v>44012.453981481478</v>
      </c>
      <c r="J2904" t="s">
        <v>16</v>
      </c>
      <c r="K2904" s="6">
        <v>44013.409074074072</v>
      </c>
      <c r="M2904" t="s">
        <v>7692</v>
      </c>
      <c r="N2904" t="s">
        <v>7693</v>
      </c>
      <c r="Q2904" t="s">
        <v>481</v>
      </c>
      <c r="R2904" t="s">
        <v>373</v>
      </c>
      <c r="S2904">
        <v>3820</v>
      </c>
      <c r="T2904" t="s">
        <v>338</v>
      </c>
      <c r="U2904" t="s">
        <v>530</v>
      </c>
      <c r="W2904" t="s">
        <v>7694</v>
      </c>
      <c r="Z2904" t="s">
        <v>7692</v>
      </c>
      <c r="AA2904" t="s">
        <v>7693</v>
      </c>
      <c r="AD2904" t="s">
        <v>481</v>
      </c>
      <c r="AE2904" t="s">
        <v>373</v>
      </c>
      <c r="AF2904">
        <v>3820</v>
      </c>
      <c r="AG2904" t="s">
        <v>338</v>
      </c>
      <c r="AH2904" t="s">
        <v>530</v>
      </c>
      <c r="AJ2904" t="s">
        <v>7694</v>
      </c>
      <c r="AL2904" t="s">
        <v>339</v>
      </c>
      <c r="AM2904">
        <v>2</v>
      </c>
      <c r="AN2904">
        <v>2</v>
      </c>
      <c r="AO2904">
        <v>6300</v>
      </c>
      <c r="AQ2904">
        <v>124476</v>
      </c>
      <c r="AR2904">
        <v>54010001</v>
      </c>
      <c r="AS2904" t="s">
        <v>577</v>
      </c>
      <c r="AT2904" t="s">
        <v>35</v>
      </c>
      <c r="AW2904" t="s">
        <v>340</v>
      </c>
      <c r="AX2904">
        <v>0</v>
      </c>
      <c r="AY2904" t="s">
        <v>348</v>
      </c>
      <c r="AZ2904">
        <v>0</v>
      </c>
      <c r="BY2904" t="s">
        <v>342</v>
      </c>
      <c r="EQ2904">
        <v>252076</v>
      </c>
      <c r="ER2904" t="s">
        <v>7695</v>
      </c>
      <c r="EV2904">
        <v>17287489</v>
      </c>
      <c r="EW2904">
        <v>928</v>
      </c>
      <c r="EX2904">
        <v>220931</v>
      </c>
      <c r="EY2904">
        <v>9.2748999964335493E+25</v>
      </c>
      <c r="EZ2904">
        <v>1</v>
      </c>
      <c r="FC2904">
        <v>54010001</v>
      </c>
      <c r="FD2904" t="s">
        <v>35</v>
      </c>
    </row>
    <row r="2905" spans="1:160" x14ac:dyDescent="0.3">
      <c r="A2905" t="str">
        <f>VLOOKUP(B2905,Table2[],3,FALSE)</f>
        <v>Digital</v>
      </c>
      <c r="B2905" t="str">
        <f>IF(OR(ISNUMBER(FIND("QVC",Z2905)),ISNUMBER(FIND("QVC",AL2905))),"QVC",IF(OR(ISNUMBER(FIND("NCO",H2905)),ISNUMBER(FIND("NCO",Y2905))), "NCO", IF(AL2905="consumer","PMD.com",VLOOKUP(LEFT(H2905,2),Tables!$E$1:$F$11,2,FALSE))))</f>
        <v>PMD.com</v>
      </c>
      <c r="C2905">
        <f t="shared" si="138"/>
        <v>53160001</v>
      </c>
      <c r="D2905">
        <f t="shared" si="139"/>
        <v>1</v>
      </c>
      <c r="E2905" t="str">
        <f t="shared" ca="1" si="137"/>
        <v>shifted orders shipped</v>
      </c>
      <c r="F2905" t="s">
        <v>3539</v>
      </c>
      <c r="G2905" t="s">
        <v>335</v>
      </c>
      <c r="H2905" t="s">
        <v>7696</v>
      </c>
      <c r="I2905" s="6">
        <v>44012.201701388891</v>
      </c>
      <c r="J2905" t="s">
        <v>16</v>
      </c>
      <c r="K2905" s="6">
        <v>44013.409317129626</v>
      </c>
      <c r="M2905" t="s">
        <v>7697</v>
      </c>
      <c r="N2905" t="s">
        <v>7698</v>
      </c>
      <c r="O2905" t="s">
        <v>3473</v>
      </c>
      <c r="Q2905" t="s">
        <v>374</v>
      </c>
      <c r="R2905" t="s">
        <v>375</v>
      </c>
      <c r="S2905">
        <v>60654</v>
      </c>
      <c r="T2905" t="s">
        <v>338</v>
      </c>
      <c r="U2905" t="s">
        <v>530</v>
      </c>
      <c r="W2905" t="s">
        <v>7699</v>
      </c>
      <c r="Z2905" t="s">
        <v>7697</v>
      </c>
      <c r="AA2905" t="s">
        <v>7698</v>
      </c>
      <c r="AB2905" t="s">
        <v>3473</v>
      </c>
      <c r="AD2905" t="s">
        <v>374</v>
      </c>
      <c r="AE2905" t="s">
        <v>375</v>
      </c>
      <c r="AF2905">
        <v>60654</v>
      </c>
      <c r="AG2905" t="s">
        <v>338</v>
      </c>
      <c r="AH2905" t="s">
        <v>530</v>
      </c>
      <c r="AJ2905" t="s">
        <v>7699</v>
      </c>
      <c r="AL2905" t="s">
        <v>339</v>
      </c>
      <c r="AM2905">
        <v>1</v>
      </c>
      <c r="AN2905">
        <v>1</v>
      </c>
      <c r="AO2905">
        <v>4322</v>
      </c>
      <c r="AQ2905">
        <v>124007</v>
      </c>
      <c r="AR2905">
        <v>53160001</v>
      </c>
      <c r="AS2905" t="s">
        <v>1895</v>
      </c>
      <c r="AT2905" t="s">
        <v>119</v>
      </c>
      <c r="AW2905" t="s">
        <v>340</v>
      </c>
      <c r="AX2905" t="s">
        <v>340</v>
      </c>
      <c r="AY2905" t="s">
        <v>341</v>
      </c>
      <c r="AZ2905">
        <v>0</v>
      </c>
      <c r="BY2905" t="s">
        <v>342</v>
      </c>
      <c r="EQ2905">
        <v>252959</v>
      </c>
      <c r="ER2905" t="s">
        <v>7700</v>
      </c>
      <c r="EV2905">
        <v>17287240</v>
      </c>
      <c r="EW2905">
        <v>928</v>
      </c>
      <c r="EX2905">
        <v>220804</v>
      </c>
      <c r="EY2905">
        <v>9.2748999964335493E+25</v>
      </c>
      <c r="EZ2905">
        <v>1</v>
      </c>
      <c r="FC2905">
        <v>53160001</v>
      </c>
      <c r="FD2905" t="s">
        <v>119</v>
      </c>
    </row>
    <row r="2906" spans="1:160" x14ac:dyDescent="0.3">
      <c r="A2906" t="str">
        <f>VLOOKUP(B2906,Table2[],3,FALSE)</f>
        <v>Digital</v>
      </c>
      <c r="B2906" t="str">
        <f>IF(OR(ISNUMBER(FIND("QVC",Z2906)),ISNUMBER(FIND("QVC",AL2906))),"QVC",IF(OR(ISNUMBER(FIND("NCO",H2906)),ISNUMBER(FIND("NCO",Y2906))), "NCO", IF(AL2906="consumer","PMD.com",VLOOKUP(LEFT(H2906,2),Tables!$E$1:$F$11,2,FALSE))))</f>
        <v>PMD.com</v>
      </c>
      <c r="C2906">
        <f t="shared" si="138"/>
        <v>534101</v>
      </c>
      <c r="D2906">
        <f t="shared" si="139"/>
        <v>1</v>
      </c>
      <c r="E2906" t="str">
        <f t="shared" ca="1" si="137"/>
        <v>shifted orders shipped</v>
      </c>
      <c r="F2906" t="s">
        <v>3539</v>
      </c>
      <c r="G2906" t="s">
        <v>335</v>
      </c>
      <c r="H2906" t="s">
        <v>7701</v>
      </c>
      <c r="I2906" s="6">
        <v>44012.597175925926</v>
      </c>
      <c r="J2906" t="s">
        <v>16</v>
      </c>
      <c r="K2906" s="6">
        <v>44013.409351851849</v>
      </c>
      <c r="M2906" t="s">
        <v>1676</v>
      </c>
      <c r="N2906" t="s">
        <v>1677</v>
      </c>
      <c r="Q2906" t="s">
        <v>1678</v>
      </c>
      <c r="R2906" t="s">
        <v>365</v>
      </c>
      <c r="S2906">
        <v>92860</v>
      </c>
      <c r="T2906" t="s">
        <v>338</v>
      </c>
      <c r="U2906" t="s">
        <v>530</v>
      </c>
      <c r="W2906" t="s">
        <v>1679</v>
      </c>
      <c r="Z2906" t="s">
        <v>1676</v>
      </c>
      <c r="AA2906" t="s">
        <v>1677</v>
      </c>
      <c r="AD2906" t="s">
        <v>1678</v>
      </c>
      <c r="AE2906" t="s">
        <v>365</v>
      </c>
      <c r="AF2906">
        <v>92860</v>
      </c>
      <c r="AG2906" t="s">
        <v>338</v>
      </c>
      <c r="AH2906" t="s">
        <v>530</v>
      </c>
      <c r="AJ2906" t="s">
        <v>1679</v>
      </c>
      <c r="AL2906" t="s">
        <v>339</v>
      </c>
      <c r="AM2906">
        <v>1</v>
      </c>
      <c r="AN2906">
        <v>1</v>
      </c>
      <c r="AO2906">
        <v>8486</v>
      </c>
      <c r="AQ2906">
        <v>124619</v>
      </c>
      <c r="AR2906">
        <v>534101</v>
      </c>
      <c r="AS2906" t="s">
        <v>102</v>
      </c>
      <c r="AT2906" t="s">
        <v>101</v>
      </c>
      <c r="AW2906" t="s">
        <v>340</v>
      </c>
      <c r="AX2906" t="s">
        <v>340</v>
      </c>
      <c r="AY2906" t="s">
        <v>345</v>
      </c>
      <c r="AZ2906" t="s">
        <v>346</v>
      </c>
      <c r="BY2906" t="s">
        <v>342</v>
      </c>
      <c r="EQ2906">
        <v>250689</v>
      </c>
      <c r="ER2906" t="s">
        <v>7702</v>
      </c>
      <c r="EV2906">
        <v>17287705</v>
      </c>
      <c r="EW2906">
        <v>928</v>
      </c>
      <c r="EX2906">
        <v>221003</v>
      </c>
      <c r="EY2906" t="s">
        <v>7703</v>
      </c>
      <c r="EZ2906">
        <v>1</v>
      </c>
      <c r="FC2906">
        <v>95282</v>
      </c>
      <c r="FD2906" t="s">
        <v>1594</v>
      </c>
    </row>
    <row r="2907" spans="1:160" x14ac:dyDescent="0.3">
      <c r="A2907" t="str">
        <f>VLOOKUP(B2907,Table2[],3,FALSE)</f>
        <v>Digital</v>
      </c>
      <c r="B2907" t="str">
        <f>IF(OR(ISNUMBER(FIND("QVC",Z2907)),ISNUMBER(FIND("QVC",AL2907))),"QVC",IF(OR(ISNUMBER(FIND("NCO",H2907)),ISNUMBER(FIND("NCO",Y2907))), "NCO", IF(AL2907="consumer","PMD.com",VLOOKUP(LEFT(H2907,2),Tables!$E$1:$F$11,2,FALSE))))</f>
        <v>PMD.com</v>
      </c>
      <c r="C2907">
        <f t="shared" si="138"/>
        <v>55110001</v>
      </c>
      <c r="D2907">
        <f t="shared" si="139"/>
        <v>1</v>
      </c>
      <c r="E2907" t="str">
        <f t="shared" ca="1" si="137"/>
        <v>shifted orders shipped</v>
      </c>
      <c r="F2907" t="s">
        <v>3539</v>
      </c>
      <c r="G2907" t="s">
        <v>335</v>
      </c>
      <c r="H2907" t="s">
        <v>7701</v>
      </c>
      <c r="I2907" s="6">
        <v>44012.597175925926</v>
      </c>
      <c r="J2907" t="s">
        <v>16</v>
      </c>
      <c r="K2907" s="6">
        <v>44013.409351851849</v>
      </c>
      <c r="M2907" t="s">
        <v>1676</v>
      </c>
      <c r="N2907" t="s">
        <v>1677</v>
      </c>
      <c r="Q2907" t="s">
        <v>1678</v>
      </c>
      <c r="R2907" t="s">
        <v>365</v>
      </c>
      <c r="S2907">
        <v>92860</v>
      </c>
      <c r="T2907" t="s">
        <v>338</v>
      </c>
      <c r="U2907" t="s">
        <v>530</v>
      </c>
      <c r="W2907" t="s">
        <v>1679</v>
      </c>
      <c r="Z2907" t="s">
        <v>1676</v>
      </c>
      <c r="AA2907" t="s">
        <v>1677</v>
      </c>
      <c r="AD2907" t="s">
        <v>1678</v>
      </c>
      <c r="AE2907" t="s">
        <v>365</v>
      </c>
      <c r="AF2907">
        <v>92860</v>
      </c>
      <c r="AG2907" t="s">
        <v>338</v>
      </c>
      <c r="AH2907" t="s">
        <v>530</v>
      </c>
      <c r="AJ2907" t="s">
        <v>1679</v>
      </c>
      <c r="AL2907" t="s">
        <v>339</v>
      </c>
      <c r="AM2907">
        <v>1</v>
      </c>
      <c r="AN2907">
        <v>1</v>
      </c>
      <c r="AO2907">
        <v>6371</v>
      </c>
      <c r="AQ2907">
        <v>124056</v>
      </c>
      <c r="AR2907">
        <v>55110001</v>
      </c>
      <c r="AS2907" t="s">
        <v>127</v>
      </c>
      <c r="AT2907" t="s">
        <v>128</v>
      </c>
      <c r="AW2907" t="s">
        <v>340</v>
      </c>
      <c r="AX2907" t="s">
        <v>340</v>
      </c>
      <c r="AY2907" t="s">
        <v>382</v>
      </c>
      <c r="AZ2907">
        <v>0</v>
      </c>
      <c r="BY2907" t="s">
        <v>342</v>
      </c>
      <c r="EQ2907">
        <v>238807</v>
      </c>
      <c r="ER2907" t="s">
        <v>7702</v>
      </c>
      <c r="EV2907">
        <v>17287705</v>
      </c>
      <c r="EW2907">
        <v>928</v>
      </c>
      <c r="EX2907">
        <v>221003</v>
      </c>
      <c r="EY2907" t="s">
        <v>7703</v>
      </c>
      <c r="EZ2907">
        <v>1</v>
      </c>
      <c r="FC2907">
        <v>95282</v>
      </c>
      <c r="FD2907" t="s">
        <v>1594</v>
      </c>
    </row>
    <row r="2908" spans="1:160" x14ac:dyDescent="0.3">
      <c r="A2908" t="str">
        <f>VLOOKUP(B2908,Table2[],3,FALSE)</f>
        <v>Digital</v>
      </c>
      <c r="B2908" t="str">
        <f>IF(OR(ISNUMBER(FIND("QVC",Z2908)),ISNUMBER(FIND("QVC",AL2908))),"QVC",IF(OR(ISNUMBER(FIND("NCO",H2908)),ISNUMBER(FIND("NCO",Y2908))), "NCO", IF(AL2908="consumer","PMD.com",VLOOKUP(LEFT(H2908,2),Tables!$E$1:$F$11,2,FALSE))))</f>
        <v>PMD.com</v>
      </c>
      <c r="C2908">
        <f t="shared" si="138"/>
        <v>51090061</v>
      </c>
      <c r="D2908">
        <f t="shared" si="139"/>
        <v>1</v>
      </c>
      <c r="E2908" t="str">
        <f t="shared" ca="1" si="137"/>
        <v>shifted orders shipped</v>
      </c>
      <c r="F2908" t="s">
        <v>3539</v>
      </c>
      <c r="G2908" t="s">
        <v>335</v>
      </c>
      <c r="H2908" t="s">
        <v>7701</v>
      </c>
      <c r="I2908" s="6">
        <v>44012.597175925926</v>
      </c>
      <c r="J2908" t="s">
        <v>16</v>
      </c>
      <c r="K2908" s="6">
        <v>44013.409351851849</v>
      </c>
      <c r="M2908" t="s">
        <v>1676</v>
      </c>
      <c r="N2908" t="s">
        <v>1677</v>
      </c>
      <c r="Q2908" t="s">
        <v>1678</v>
      </c>
      <c r="R2908" t="s">
        <v>365</v>
      </c>
      <c r="S2908">
        <v>92860</v>
      </c>
      <c r="T2908" t="s">
        <v>338</v>
      </c>
      <c r="U2908" t="s">
        <v>530</v>
      </c>
      <c r="W2908" t="s">
        <v>1679</v>
      </c>
      <c r="Z2908" t="s">
        <v>1676</v>
      </c>
      <c r="AA2908" t="s">
        <v>1677</v>
      </c>
      <c r="AD2908" t="s">
        <v>1678</v>
      </c>
      <c r="AE2908" t="s">
        <v>365</v>
      </c>
      <c r="AF2908">
        <v>92860</v>
      </c>
      <c r="AG2908" t="s">
        <v>338</v>
      </c>
      <c r="AH2908" t="s">
        <v>530</v>
      </c>
      <c r="AJ2908" t="s">
        <v>1679</v>
      </c>
      <c r="AL2908" t="s">
        <v>339</v>
      </c>
      <c r="AM2908">
        <v>1</v>
      </c>
      <c r="AN2908">
        <v>1</v>
      </c>
      <c r="AO2908">
        <v>8078</v>
      </c>
      <c r="AQ2908">
        <v>124010</v>
      </c>
      <c r="AR2908">
        <v>51090061</v>
      </c>
      <c r="AS2908" t="s">
        <v>2688</v>
      </c>
      <c r="AT2908" t="s">
        <v>122</v>
      </c>
      <c r="AW2908" t="s">
        <v>340</v>
      </c>
      <c r="AX2908" t="s">
        <v>340</v>
      </c>
      <c r="AY2908" t="s">
        <v>357</v>
      </c>
      <c r="AZ2908" t="s">
        <v>363</v>
      </c>
      <c r="BY2908" t="s">
        <v>342</v>
      </c>
      <c r="EQ2908">
        <v>252774</v>
      </c>
      <c r="ER2908" t="s">
        <v>7702</v>
      </c>
      <c r="EV2908">
        <v>17287705</v>
      </c>
      <c r="EW2908">
        <v>928</v>
      </c>
      <c r="EX2908">
        <v>221003</v>
      </c>
      <c r="EY2908" t="s">
        <v>7703</v>
      </c>
      <c r="EZ2908">
        <v>1</v>
      </c>
      <c r="FC2908">
        <v>95282</v>
      </c>
      <c r="FD2908" t="s">
        <v>1594</v>
      </c>
    </row>
    <row r="2909" spans="1:160" x14ac:dyDescent="0.3">
      <c r="A2909" t="str">
        <f>VLOOKUP(B2909,Table2[],3,FALSE)</f>
        <v>Digital</v>
      </c>
      <c r="B2909" t="str">
        <f>IF(OR(ISNUMBER(FIND("QVC",Z2909)),ISNUMBER(FIND("QVC",AL2909))),"QVC",IF(OR(ISNUMBER(FIND("NCO",H2909)),ISNUMBER(FIND("NCO",Y2909))), "NCO", IF(AL2909="consumer","PMD.com",VLOOKUP(LEFT(H2909,2),Tables!$E$1:$F$11,2,FALSE))))</f>
        <v>PMD.com</v>
      </c>
      <c r="C2909">
        <f t="shared" si="138"/>
        <v>52430001</v>
      </c>
      <c r="D2909">
        <f t="shared" si="139"/>
        <v>1</v>
      </c>
      <c r="E2909" t="str">
        <f t="shared" ca="1" si="137"/>
        <v>shifted orders shipped</v>
      </c>
      <c r="F2909" t="s">
        <v>3539</v>
      </c>
      <c r="G2909" t="s">
        <v>335</v>
      </c>
      <c r="H2909" t="s">
        <v>7701</v>
      </c>
      <c r="I2909" s="6">
        <v>44012.597175925926</v>
      </c>
      <c r="J2909" t="s">
        <v>16</v>
      </c>
      <c r="K2909" s="6">
        <v>44013.409351851849</v>
      </c>
      <c r="M2909" t="s">
        <v>1676</v>
      </c>
      <c r="N2909" t="s">
        <v>1677</v>
      </c>
      <c r="Q2909" t="s">
        <v>1678</v>
      </c>
      <c r="R2909" t="s">
        <v>365</v>
      </c>
      <c r="S2909">
        <v>92860</v>
      </c>
      <c r="T2909" t="s">
        <v>338</v>
      </c>
      <c r="U2909" t="s">
        <v>530</v>
      </c>
      <c r="W2909" t="s">
        <v>1679</v>
      </c>
      <c r="Z2909" t="s">
        <v>1676</v>
      </c>
      <c r="AA2909" t="s">
        <v>1677</v>
      </c>
      <c r="AD2909" t="s">
        <v>1678</v>
      </c>
      <c r="AE2909" t="s">
        <v>365</v>
      </c>
      <c r="AF2909">
        <v>92860</v>
      </c>
      <c r="AG2909" t="s">
        <v>338</v>
      </c>
      <c r="AH2909" t="s">
        <v>530</v>
      </c>
      <c r="AJ2909" t="s">
        <v>1679</v>
      </c>
      <c r="AL2909" t="s">
        <v>339</v>
      </c>
      <c r="AM2909">
        <v>1</v>
      </c>
      <c r="AN2909">
        <v>1</v>
      </c>
      <c r="AO2909">
        <v>12063</v>
      </c>
      <c r="AQ2909">
        <v>127155</v>
      </c>
      <c r="AR2909">
        <v>52430001</v>
      </c>
      <c r="AS2909" t="s">
        <v>927</v>
      </c>
      <c r="AT2909" t="s">
        <v>75</v>
      </c>
      <c r="AW2909" t="s">
        <v>340</v>
      </c>
      <c r="AX2909" t="s">
        <v>340</v>
      </c>
      <c r="AY2909" t="s">
        <v>357</v>
      </c>
      <c r="AZ2909" t="s">
        <v>363</v>
      </c>
      <c r="BY2909" t="s">
        <v>342</v>
      </c>
      <c r="EQ2909">
        <v>249990</v>
      </c>
      <c r="ER2909" t="s">
        <v>7702</v>
      </c>
      <c r="EV2909">
        <v>17287705</v>
      </c>
      <c r="EW2909">
        <v>928</v>
      </c>
      <c r="EX2909">
        <v>221003</v>
      </c>
      <c r="EY2909" t="s">
        <v>7703</v>
      </c>
      <c r="EZ2909">
        <v>1</v>
      </c>
      <c r="FC2909">
        <v>95385</v>
      </c>
      <c r="FD2909" t="s">
        <v>3531</v>
      </c>
    </row>
    <row r="2910" spans="1:160" x14ac:dyDescent="0.3">
      <c r="A2910" t="str">
        <f>VLOOKUP(B2910,Table2[],3,FALSE)</f>
        <v>Digital</v>
      </c>
      <c r="B2910" t="str">
        <f>IF(OR(ISNUMBER(FIND("QVC",Z2910)),ISNUMBER(FIND("QVC",AL2910))),"QVC",IF(OR(ISNUMBER(FIND("NCO",H2910)),ISNUMBER(FIND("NCO",Y2910))), "NCO", IF(AL2910="consumer","PMD.com",VLOOKUP(LEFT(H2910,2),Tables!$E$1:$F$11,2,FALSE))))</f>
        <v>PMD.com</v>
      </c>
      <c r="C2910">
        <f t="shared" si="138"/>
        <v>53920001</v>
      </c>
      <c r="D2910">
        <f t="shared" si="139"/>
        <v>1</v>
      </c>
      <c r="E2910" t="str">
        <f t="shared" ca="1" si="137"/>
        <v>shifted orders shipped</v>
      </c>
      <c r="F2910" t="s">
        <v>3539</v>
      </c>
      <c r="G2910" t="s">
        <v>335</v>
      </c>
      <c r="H2910" t="s">
        <v>7701</v>
      </c>
      <c r="I2910" s="6">
        <v>44012.597175925926</v>
      </c>
      <c r="J2910" t="s">
        <v>16</v>
      </c>
      <c r="K2910" s="6">
        <v>44013.409351851849</v>
      </c>
      <c r="M2910" t="s">
        <v>1676</v>
      </c>
      <c r="N2910" t="s">
        <v>1677</v>
      </c>
      <c r="Q2910" t="s">
        <v>1678</v>
      </c>
      <c r="R2910" t="s">
        <v>365</v>
      </c>
      <c r="S2910">
        <v>92860</v>
      </c>
      <c r="T2910" t="s">
        <v>338</v>
      </c>
      <c r="U2910" t="s">
        <v>530</v>
      </c>
      <c r="W2910" t="s">
        <v>1679</v>
      </c>
      <c r="Z2910" t="s">
        <v>1676</v>
      </c>
      <c r="AA2910" t="s">
        <v>1677</v>
      </c>
      <c r="AD2910" t="s">
        <v>1678</v>
      </c>
      <c r="AE2910" t="s">
        <v>365</v>
      </c>
      <c r="AF2910">
        <v>92860</v>
      </c>
      <c r="AG2910" t="s">
        <v>338</v>
      </c>
      <c r="AH2910" t="s">
        <v>530</v>
      </c>
      <c r="AJ2910" t="s">
        <v>1679</v>
      </c>
      <c r="AL2910" t="s">
        <v>339</v>
      </c>
      <c r="AM2910">
        <v>1</v>
      </c>
      <c r="AN2910">
        <v>1</v>
      </c>
      <c r="AO2910">
        <v>14899</v>
      </c>
      <c r="AQ2910">
        <v>124468</v>
      </c>
      <c r="AR2910">
        <v>53920001</v>
      </c>
      <c r="AS2910">
        <v>9000000</v>
      </c>
      <c r="AT2910" t="s">
        <v>40</v>
      </c>
      <c r="AW2910" t="s">
        <v>343</v>
      </c>
      <c r="BY2910" t="s">
        <v>342</v>
      </c>
      <c r="EQ2910">
        <v>243396</v>
      </c>
      <c r="ER2910" t="s">
        <v>7702</v>
      </c>
      <c r="EV2910">
        <v>17287705</v>
      </c>
      <c r="EW2910">
        <v>928</v>
      </c>
      <c r="EX2910">
        <v>221003</v>
      </c>
      <c r="EY2910" t="s">
        <v>7703</v>
      </c>
      <c r="EZ2910">
        <v>1</v>
      </c>
      <c r="FC2910">
        <v>95385</v>
      </c>
      <c r="FD2910" t="s">
        <v>3531</v>
      </c>
    </row>
    <row r="2911" spans="1:160" x14ac:dyDescent="0.3">
      <c r="A2911" t="str">
        <f>VLOOKUP(B2911,Table2[],3,FALSE)</f>
        <v>Digital</v>
      </c>
      <c r="B2911" t="str">
        <f>IF(OR(ISNUMBER(FIND("QVC",Z2911)),ISNUMBER(FIND("QVC",AL2911))),"QVC",IF(OR(ISNUMBER(FIND("NCO",H2911)),ISNUMBER(FIND("NCO",Y2911))), "NCO", IF(AL2911="consumer","PMD.com",VLOOKUP(LEFT(H2911,2),Tables!$E$1:$F$11,2,FALSE))))</f>
        <v>PMD.com</v>
      </c>
      <c r="C2911">
        <f t="shared" si="138"/>
        <v>51010001</v>
      </c>
      <c r="D2911">
        <f t="shared" si="139"/>
        <v>2</v>
      </c>
      <c r="E2911" t="str">
        <f t="shared" ca="1" si="137"/>
        <v>shifted orders shipped</v>
      </c>
      <c r="F2911" t="s">
        <v>3539</v>
      </c>
      <c r="G2911" t="s">
        <v>335</v>
      </c>
      <c r="H2911" t="s">
        <v>7701</v>
      </c>
      <c r="I2911" s="6">
        <v>44012.597175925926</v>
      </c>
      <c r="J2911" t="s">
        <v>16</v>
      </c>
      <c r="K2911" s="6">
        <v>44013.409351851849</v>
      </c>
      <c r="M2911" t="s">
        <v>1676</v>
      </c>
      <c r="N2911" t="s">
        <v>1677</v>
      </c>
      <c r="Q2911" t="s">
        <v>1678</v>
      </c>
      <c r="R2911" t="s">
        <v>365</v>
      </c>
      <c r="S2911">
        <v>92860</v>
      </c>
      <c r="T2911" t="s">
        <v>338</v>
      </c>
      <c r="U2911" t="s">
        <v>530</v>
      </c>
      <c r="W2911" t="s">
        <v>1679</v>
      </c>
      <c r="Z2911" t="s">
        <v>1676</v>
      </c>
      <c r="AA2911" t="s">
        <v>1677</v>
      </c>
      <c r="AD2911" t="s">
        <v>1678</v>
      </c>
      <c r="AE2911" t="s">
        <v>365</v>
      </c>
      <c r="AF2911">
        <v>92860</v>
      </c>
      <c r="AG2911" t="s">
        <v>338</v>
      </c>
      <c r="AH2911" t="s">
        <v>530</v>
      </c>
      <c r="AJ2911" t="s">
        <v>1679</v>
      </c>
      <c r="AL2911" t="s">
        <v>339</v>
      </c>
      <c r="AM2911">
        <v>2</v>
      </c>
      <c r="AN2911">
        <v>2</v>
      </c>
      <c r="AO2911">
        <v>8743</v>
      </c>
      <c r="AQ2911">
        <v>123868</v>
      </c>
      <c r="AR2911">
        <v>51010001</v>
      </c>
      <c r="AS2911" t="s">
        <v>48</v>
      </c>
      <c r="AT2911" t="s">
        <v>49</v>
      </c>
      <c r="AW2911" t="s">
        <v>340</v>
      </c>
      <c r="AX2911" t="s">
        <v>340</v>
      </c>
      <c r="AY2911" t="s">
        <v>357</v>
      </c>
      <c r="AZ2911" t="s">
        <v>363</v>
      </c>
      <c r="BY2911" t="s">
        <v>342</v>
      </c>
      <c r="EQ2911">
        <v>251450</v>
      </c>
      <c r="ER2911" t="s">
        <v>7702</v>
      </c>
      <c r="EV2911">
        <v>17287705</v>
      </c>
      <c r="EW2911">
        <v>928</v>
      </c>
      <c r="EX2911">
        <v>221003</v>
      </c>
      <c r="EY2911" t="s">
        <v>7703</v>
      </c>
      <c r="EZ2911">
        <v>1</v>
      </c>
      <c r="FC2911">
        <v>95282</v>
      </c>
      <c r="FD2911" t="s">
        <v>1594</v>
      </c>
    </row>
    <row r="2912" spans="1:160" x14ac:dyDescent="0.3">
      <c r="A2912" t="str">
        <f>VLOOKUP(B2912,Table2[],3,FALSE)</f>
        <v>Digital</v>
      </c>
      <c r="B2912" t="str">
        <f>IF(OR(ISNUMBER(FIND("QVC",Z2912)),ISNUMBER(FIND("QVC",AL2912))),"QVC",IF(OR(ISNUMBER(FIND("NCO",H2912)),ISNUMBER(FIND("NCO",Y2912))), "NCO", IF(AL2912="consumer","PMD.com",VLOOKUP(LEFT(H2912,2),Tables!$E$1:$F$11,2,FALSE))))</f>
        <v>PMD.com</v>
      </c>
      <c r="C2912">
        <f t="shared" si="138"/>
        <v>5341030</v>
      </c>
      <c r="D2912">
        <f t="shared" si="139"/>
        <v>1</v>
      </c>
      <c r="E2912" t="str">
        <f t="shared" ca="1" si="137"/>
        <v>shifted orders shipped</v>
      </c>
      <c r="F2912" t="s">
        <v>3539</v>
      </c>
      <c r="G2912" t="s">
        <v>335</v>
      </c>
      <c r="H2912" t="s">
        <v>7701</v>
      </c>
      <c r="I2912" s="6">
        <v>44012.597175925926</v>
      </c>
      <c r="J2912" t="s">
        <v>16</v>
      </c>
      <c r="K2912" s="6">
        <v>44013.409351851849</v>
      </c>
      <c r="M2912" t="s">
        <v>1676</v>
      </c>
      <c r="N2912" t="s">
        <v>1677</v>
      </c>
      <c r="Q2912" t="s">
        <v>1678</v>
      </c>
      <c r="R2912" t="s">
        <v>365</v>
      </c>
      <c r="S2912">
        <v>92860</v>
      </c>
      <c r="T2912" t="s">
        <v>338</v>
      </c>
      <c r="U2912" t="s">
        <v>530</v>
      </c>
      <c r="W2912" t="s">
        <v>1679</v>
      </c>
      <c r="Z2912" t="s">
        <v>1676</v>
      </c>
      <c r="AA2912" t="s">
        <v>1677</v>
      </c>
      <c r="AD2912" t="s">
        <v>1678</v>
      </c>
      <c r="AE2912" t="s">
        <v>365</v>
      </c>
      <c r="AF2912">
        <v>92860</v>
      </c>
      <c r="AG2912" t="s">
        <v>338</v>
      </c>
      <c r="AH2912" t="s">
        <v>530</v>
      </c>
      <c r="AJ2912" t="s">
        <v>1679</v>
      </c>
      <c r="AL2912" t="s">
        <v>339</v>
      </c>
      <c r="AM2912">
        <v>1</v>
      </c>
      <c r="AN2912">
        <v>1</v>
      </c>
      <c r="AO2912">
        <v>12859</v>
      </c>
      <c r="AQ2912">
        <v>124642</v>
      </c>
      <c r="AR2912">
        <v>5341030</v>
      </c>
      <c r="AS2912" t="s">
        <v>925</v>
      </c>
      <c r="AT2912" t="s">
        <v>926</v>
      </c>
      <c r="AW2912" t="s">
        <v>366</v>
      </c>
      <c r="AX2912" t="s">
        <v>366</v>
      </c>
      <c r="AY2912" t="s">
        <v>345</v>
      </c>
      <c r="AZ2912" t="s">
        <v>346</v>
      </c>
      <c r="BY2912" t="s">
        <v>342</v>
      </c>
      <c r="EQ2912">
        <v>243275</v>
      </c>
      <c r="ER2912" t="s">
        <v>7702</v>
      </c>
      <c r="EV2912">
        <v>17287705</v>
      </c>
      <c r="EW2912">
        <v>928</v>
      </c>
      <c r="EX2912">
        <v>221003</v>
      </c>
      <c r="EY2912" t="s">
        <v>7703</v>
      </c>
      <c r="EZ2912">
        <v>1</v>
      </c>
      <c r="FC2912">
        <v>95385</v>
      </c>
      <c r="FD2912" t="s">
        <v>3531</v>
      </c>
    </row>
    <row r="2913" spans="1:160" x14ac:dyDescent="0.3">
      <c r="A2913" t="str">
        <f>VLOOKUP(B2913,Table2[],3,FALSE)</f>
        <v>Digital</v>
      </c>
      <c r="B2913" t="str">
        <f>IF(OR(ISNUMBER(FIND("QVC",Z2913)),ISNUMBER(FIND("QVC",AL2913))),"QVC",IF(OR(ISNUMBER(FIND("NCO",H2913)),ISNUMBER(FIND("NCO",Y2913))), "NCO", IF(AL2913="consumer","PMD.com",VLOOKUP(LEFT(H2913,2),Tables!$E$1:$F$11,2,FALSE))))</f>
        <v>PMD.com</v>
      </c>
      <c r="C2913">
        <f t="shared" si="138"/>
        <v>51090030</v>
      </c>
      <c r="D2913">
        <f t="shared" si="139"/>
        <v>1</v>
      </c>
      <c r="E2913" t="str">
        <f t="shared" ca="1" si="137"/>
        <v>shifted orders shipped</v>
      </c>
      <c r="F2913" t="s">
        <v>3539</v>
      </c>
      <c r="G2913" t="s">
        <v>335</v>
      </c>
      <c r="H2913" t="s">
        <v>7701</v>
      </c>
      <c r="I2913" s="6">
        <v>44012.597175925926</v>
      </c>
      <c r="J2913" t="s">
        <v>16</v>
      </c>
      <c r="K2913" s="6">
        <v>44013.409351851849</v>
      </c>
      <c r="M2913" t="s">
        <v>1676</v>
      </c>
      <c r="N2913" t="s">
        <v>1677</v>
      </c>
      <c r="Q2913" t="s">
        <v>1678</v>
      </c>
      <c r="R2913" t="s">
        <v>365</v>
      </c>
      <c r="S2913">
        <v>92860</v>
      </c>
      <c r="T2913" t="s">
        <v>338</v>
      </c>
      <c r="U2913" t="s">
        <v>530</v>
      </c>
      <c r="W2913" t="s">
        <v>1679</v>
      </c>
      <c r="Z2913" t="s">
        <v>1676</v>
      </c>
      <c r="AA2913" t="s">
        <v>1677</v>
      </c>
      <c r="AD2913" t="s">
        <v>1678</v>
      </c>
      <c r="AE2913" t="s">
        <v>365</v>
      </c>
      <c r="AF2913">
        <v>92860</v>
      </c>
      <c r="AG2913" t="s">
        <v>338</v>
      </c>
      <c r="AH2913" t="s">
        <v>530</v>
      </c>
      <c r="AJ2913" t="s">
        <v>1679</v>
      </c>
      <c r="AL2913" t="s">
        <v>339</v>
      </c>
      <c r="AM2913">
        <v>1</v>
      </c>
      <c r="AN2913">
        <v>1</v>
      </c>
      <c r="AO2913">
        <v>6688</v>
      </c>
      <c r="AQ2913">
        <v>125960</v>
      </c>
      <c r="AR2913">
        <v>51090030</v>
      </c>
      <c r="AS2913" t="s">
        <v>3043</v>
      </c>
      <c r="AT2913" t="s">
        <v>628</v>
      </c>
      <c r="AW2913" t="s">
        <v>343</v>
      </c>
      <c r="BY2913" t="s">
        <v>342</v>
      </c>
      <c r="BZ2913" t="b">
        <v>0</v>
      </c>
      <c r="EQ2913">
        <v>243047</v>
      </c>
      <c r="ER2913" t="s">
        <v>7702</v>
      </c>
      <c r="EV2913">
        <v>17287705</v>
      </c>
      <c r="EW2913">
        <v>928</v>
      </c>
      <c r="EX2913">
        <v>221003</v>
      </c>
      <c r="EY2913" t="s">
        <v>7703</v>
      </c>
      <c r="EZ2913">
        <v>1</v>
      </c>
      <c r="FC2913">
        <v>95385</v>
      </c>
      <c r="FD2913" t="s">
        <v>3531</v>
      </c>
    </row>
    <row r="2914" spans="1:160" x14ac:dyDescent="0.3">
      <c r="A2914" t="str">
        <f>VLOOKUP(B2914,Table2[],3,FALSE)</f>
        <v>Digital</v>
      </c>
      <c r="B2914" t="str">
        <f>IF(OR(ISNUMBER(FIND("QVC",Z2914)),ISNUMBER(FIND("QVC",AL2914))),"QVC",IF(OR(ISNUMBER(FIND("NCO",H2914)),ISNUMBER(FIND("NCO",Y2914))), "NCO", IF(AL2914="consumer","PMD.com",VLOOKUP(LEFT(H2914,2),Tables!$E$1:$F$11,2,FALSE))))</f>
        <v>PMD.com</v>
      </c>
      <c r="C2914">
        <f t="shared" si="138"/>
        <v>5901</v>
      </c>
      <c r="D2914">
        <f t="shared" si="139"/>
        <v>1</v>
      </c>
      <c r="E2914" t="str">
        <f t="shared" ca="1" si="137"/>
        <v>shifted orders shipped</v>
      </c>
      <c r="F2914" t="s">
        <v>3539</v>
      </c>
      <c r="G2914" t="s">
        <v>335</v>
      </c>
      <c r="H2914" t="s">
        <v>7704</v>
      </c>
      <c r="I2914" s="6">
        <v>44012.201296296298</v>
      </c>
      <c r="J2914" t="s">
        <v>16</v>
      </c>
      <c r="K2914" s="6">
        <v>44013.409421296295</v>
      </c>
      <c r="M2914" t="s">
        <v>518</v>
      </c>
      <c r="N2914" t="s">
        <v>519</v>
      </c>
      <c r="O2914" t="s">
        <v>520</v>
      </c>
      <c r="Q2914" t="s">
        <v>408</v>
      </c>
      <c r="R2914" t="s">
        <v>389</v>
      </c>
      <c r="S2914">
        <v>10021</v>
      </c>
      <c r="T2914" t="s">
        <v>338</v>
      </c>
      <c r="U2914" t="s">
        <v>530</v>
      </c>
      <c r="W2914" t="s">
        <v>521</v>
      </c>
      <c r="Z2914" t="s">
        <v>518</v>
      </c>
      <c r="AA2914" t="s">
        <v>519</v>
      </c>
      <c r="AB2914" t="s">
        <v>520</v>
      </c>
      <c r="AD2914" t="s">
        <v>408</v>
      </c>
      <c r="AE2914" t="s">
        <v>389</v>
      </c>
      <c r="AF2914">
        <v>10021</v>
      </c>
      <c r="AG2914" t="s">
        <v>338</v>
      </c>
      <c r="AH2914" t="s">
        <v>530</v>
      </c>
      <c r="AJ2914" t="s">
        <v>521</v>
      </c>
      <c r="AL2914" t="s">
        <v>339</v>
      </c>
      <c r="AM2914">
        <v>1</v>
      </c>
      <c r="AN2914">
        <v>1</v>
      </c>
      <c r="AO2914">
        <v>1428</v>
      </c>
      <c r="AQ2914">
        <v>123804</v>
      </c>
      <c r="AR2914">
        <v>5901</v>
      </c>
      <c r="AS2914" t="s">
        <v>1300</v>
      </c>
      <c r="AT2914" t="s">
        <v>17</v>
      </c>
      <c r="AW2914" t="s">
        <v>352</v>
      </c>
      <c r="AX2914" t="s">
        <v>352</v>
      </c>
      <c r="AY2914" t="s">
        <v>353</v>
      </c>
      <c r="AZ2914" t="s">
        <v>358</v>
      </c>
      <c r="BY2914" t="s">
        <v>342</v>
      </c>
      <c r="EQ2914">
        <v>250322</v>
      </c>
      <c r="ER2914" t="s">
        <v>7705</v>
      </c>
      <c r="EV2914">
        <v>17287235</v>
      </c>
      <c r="EW2914">
        <v>928</v>
      </c>
      <c r="EX2914">
        <v>220799</v>
      </c>
      <c r="EY2914" t="s">
        <v>7706</v>
      </c>
      <c r="EZ2914">
        <v>1</v>
      </c>
      <c r="FC2914">
        <v>5901</v>
      </c>
      <c r="FD2914" t="s">
        <v>17</v>
      </c>
    </row>
    <row r="2915" spans="1:160" x14ac:dyDescent="0.3">
      <c r="A2915" t="str">
        <f>VLOOKUP(B2915,Table2[],3,FALSE)</f>
        <v>Digital</v>
      </c>
      <c r="B2915" t="str">
        <f>IF(OR(ISNUMBER(FIND("QVC",Z2915)),ISNUMBER(FIND("QVC",AL2915))),"QVC",IF(OR(ISNUMBER(FIND("NCO",H2915)),ISNUMBER(FIND("NCO",Y2915))), "NCO", IF(AL2915="consumer","PMD.com",VLOOKUP(LEFT(H2915,2),Tables!$E$1:$F$11,2,FALSE))))</f>
        <v>PMD.com</v>
      </c>
      <c r="C2915">
        <f t="shared" si="138"/>
        <v>5908</v>
      </c>
      <c r="D2915">
        <f t="shared" si="139"/>
        <v>1</v>
      </c>
      <c r="E2915" t="str">
        <f t="shared" ca="1" si="137"/>
        <v>shifted orders shipped</v>
      </c>
      <c r="F2915" t="s">
        <v>3539</v>
      </c>
      <c r="G2915" t="s">
        <v>335</v>
      </c>
      <c r="H2915" t="s">
        <v>7707</v>
      </c>
      <c r="I2915" s="6">
        <v>44012.599675925929</v>
      </c>
      <c r="J2915" t="s">
        <v>16</v>
      </c>
      <c r="K2915" s="6">
        <v>44013.409675925926</v>
      </c>
      <c r="M2915" t="s">
        <v>714</v>
      </c>
      <c r="N2915" t="s">
        <v>881</v>
      </c>
      <c r="O2915" t="s">
        <v>882</v>
      </c>
      <c r="Q2915" t="s">
        <v>455</v>
      </c>
      <c r="R2915" t="s">
        <v>377</v>
      </c>
      <c r="S2915" t="s">
        <v>883</v>
      </c>
      <c r="T2915" t="s">
        <v>338</v>
      </c>
      <c r="U2915" t="s">
        <v>530</v>
      </c>
      <c r="W2915" t="s">
        <v>715</v>
      </c>
      <c r="Z2915" t="s">
        <v>714</v>
      </c>
      <c r="AA2915" t="s">
        <v>881</v>
      </c>
      <c r="AB2915" t="s">
        <v>882</v>
      </c>
      <c r="AD2915" t="s">
        <v>455</v>
      </c>
      <c r="AE2915" t="s">
        <v>377</v>
      </c>
      <c r="AF2915" t="s">
        <v>883</v>
      </c>
      <c r="AG2915" t="s">
        <v>338</v>
      </c>
      <c r="AH2915" t="s">
        <v>530</v>
      </c>
      <c r="AJ2915" t="s">
        <v>715</v>
      </c>
      <c r="AL2915" t="s">
        <v>339</v>
      </c>
      <c r="AM2915">
        <v>1</v>
      </c>
      <c r="AN2915">
        <v>1</v>
      </c>
      <c r="AO2915">
        <v>2488</v>
      </c>
      <c r="AQ2915">
        <v>124420</v>
      </c>
      <c r="AR2915">
        <v>5908</v>
      </c>
      <c r="AS2915" t="s">
        <v>46</v>
      </c>
      <c r="AT2915" t="s">
        <v>47</v>
      </c>
      <c r="AW2915" t="s">
        <v>352</v>
      </c>
      <c r="AX2915" t="s">
        <v>352</v>
      </c>
      <c r="AY2915" t="s">
        <v>353</v>
      </c>
      <c r="AZ2915" t="s">
        <v>385</v>
      </c>
      <c r="BY2915" t="s">
        <v>342</v>
      </c>
      <c r="EQ2915">
        <v>243067</v>
      </c>
      <c r="ER2915" t="s">
        <v>7708</v>
      </c>
      <c r="EV2915">
        <v>17287706</v>
      </c>
      <c r="EW2915">
        <v>928</v>
      </c>
      <c r="EX2915">
        <v>221004</v>
      </c>
      <c r="EY2915" t="s">
        <v>7709</v>
      </c>
      <c r="EZ2915">
        <v>1</v>
      </c>
      <c r="FC2915">
        <v>5908</v>
      </c>
      <c r="FD2915" t="s">
        <v>47</v>
      </c>
    </row>
    <row r="2916" spans="1:160" x14ac:dyDescent="0.3">
      <c r="A2916" t="str">
        <f>VLOOKUP(B2916,Table2[],3,FALSE)</f>
        <v>Digital</v>
      </c>
      <c r="B2916" t="str">
        <f>IF(OR(ISNUMBER(FIND("QVC",Z2916)),ISNUMBER(FIND("QVC",AL2916))),"QVC",IF(OR(ISNUMBER(FIND("NCO",H2916)),ISNUMBER(FIND("NCO",Y2916))), "NCO", IF(AL2916="consumer","PMD.com",VLOOKUP(LEFT(H2916,2),Tables!$E$1:$F$11,2,FALSE))))</f>
        <v>PMD.com</v>
      </c>
      <c r="C2916">
        <f t="shared" si="138"/>
        <v>7865</v>
      </c>
      <c r="D2916">
        <f t="shared" si="139"/>
        <v>1</v>
      </c>
      <c r="E2916" t="str">
        <f t="shared" ca="1" si="137"/>
        <v>shifted orders shipped</v>
      </c>
      <c r="F2916" t="s">
        <v>3539</v>
      </c>
      <c r="G2916" t="s">
        <v>335</v>
      </c>
      <c r="H2916" t="s">
        <v>7707</v>
      </c>
      <c r="I2916" s="6">
        <v>44012.599675925929</v>
      </c>
      <c r="J2916" t="s">
        <v>16</v>
      </c>
      <c r="K2916" s="6">
        <v>44013.409675925926</v>
      </c>
      <c r="M2916" t="s">
        <v>714</v>
      </c>
      <c r="N2916" t="s">
        <v>881</v>
      </c>
      <c r="O2916" t="s">
        <v>882</v>
      </c>
      <c r="Q2916" t="s">
        <v>455</v>
      </c>
      <c r="R2916" t="s">
        <v>377</v>
      </c>
      <c r="S2916" t="s">
        <v>883</v>
      </c>
      <c r="T2916" t="s">
        <v>338</v>
      </c>
      <c r="U2916" t="s">
        <v>530</v>
      </c>
      <c r="W2916" t="s">
        <v>715</v>
      </c>
      <c r="Z2916" t="s">
        <v>714</v>
      </c>
      <c r="AA2916" t="s">
        <v>881</v>
      </c>
      <c r="AB2916" t="s">
        <v>882</v>
      </c>
      <c r="AD2916" t="s">
        <v>455</v>
      </c>
      <c r="AE2916" t="s">
        <v>377</v>
      </c>
      <c r="AF2916" t="s">
        <v>883</v>
      </c>
      <c r="AG2916" t="s">
        <v>338</v>
      </c>
      <c r="AH2916" t="s">
        <v>530</v>
      </c>
      <c r="AJ2916" t="s">
        <v>715</v>
      </c>
      <c r="AL2916" t="s">
        <v>339</v>
      </c>
      <c r="AM2916">
        <v>1</v>
      </c>
      <c r="AN2916">
        <v>1</v>
      </c>
      <c r="AO2916">
        <v>463</v>
      </c>
      <c r="AQ2916">
        <v>127766</v>
      </c>
      <c r="AR2916">
        <v>7865</v>
      </c>
      <c r="AS2916" t="s">
        <v>748</v>
      </c>
      <c r="AT2916" t="s">
        <v>749</v>
      </c>
      <c r="AW2916" t="s">
        <v>349</v>
      </c>
      <c r="AX2916" t="s">
        <v>553</v>
      </c>
      <c r="AY2916" t="s">
        <v>554</v>
      </c>
      <c r="AZ2916">
        <v>0</v>
      </c>
      <c r="BY2916" t="s">
        <v>342</v>
      </c>
      <c r="EQ2916">
        <v>251035</v>
      </c>
      <c r="ER2916" t="s">
        <v>7708</v>
      </c>
      <c r="EV2916">
        <v>17287706</v>
      </c>
      <c r="EW2916">
        <v>928</v>
      </c>
      <c r="EX2916">
        <v>221004</v>
      </c>
      <c r="EY2916" t="s">
        <v>7709</v>
      </c>
      <c r="EZ2916">
        <v>1</v>
      </c>
      <c r="FC2916">
        <v>7865</v>
      </c>
      <c r="FD2916" t="s">
        <v>749</v>
      </c>
    </row>
    <row r="2917" spans="1:160" x14ac:dyDescent="0.3">
      <c r="A2917" t="str">
        <f>VLOOKUP(B2917,Table2[],3,FALSE)</f>
        <v>Digital</v>
      </c>
      <c r="B2917" t="str">
        <f>IF(OR(ISNUMBER(FIND("QVC",Z2917)),ISNUMBER(FIND("QVC",AL2917))),"QVC",IF(OR(ISNUMBER(FIND("NCO",H2917)),ISNUMBER(FIND("NCO",Y2917))), "NCO", IF(AL2917="consumer","PMD.com",VLOOKUP(LEFT(H2917,2),Tables!$E$1:$F$11,2,FALSE))))</f>
        <v>PMD.com</v>
      </c>
      <c r="C2917">
        <f t="shared" si="138"/>
        <v>53240001</v>
      </c>
      <c r="D2917">
        <f t="shared" si="139"/>
        <v>1</v>
      </c>
      <c r="E2917" t="str">
        <f t="shared" ca="1" si="137"/>
        <v>shifted orders shipped</v>
      </c>
      <c r="F2917" t="s">
        <v>3539</v>
      </c>
      <c r="G2917" t="s">
        <v>335</v>
      </c>
      <c r="H2917" t="s">
        <v>7707</v>
      </c>
      <c r="I2917" s="6">
        <v>44012.599675925929</v>
      </c>
      <c r="J2917" t="s">
        <v>16</v>
      </c>
      <c r="K2917" s="6">
        <v>44013.409675925926</v>
      </c>
      <c r="M2917" t="s">
        <v>714</v>
      </c>
      <c r="N2917" t="s">
        <v>881</v>
      </c>
      <c r="O2917" t="s">
        <v>882</v>
      </c>
      <c r="Q2917" t="s">
        <v>455</v>
      </c>
      <c r="R2917" t="s">
        <v>377</v>
      </c>
      <c r="S2917" t="s">
        <v>883</v>
      </c>
      <c r="T2917" t="s">
        <v>338</v>
      </c>
      <c r="U2917" t="s">
        <v>530</v>
      </c>
      <c r="W2917" t="s">
        <v>715</v>
      </c>
      <c r="Z2917" t="s">
        <v>714</v>
      </c>
      <c r="AA2917" t="s">
        <v>881</v>
      </c>
      <c r="AB2917" t="s">
        <v>882</v>
      </c>
      <c r="AD2917" t="s">
        <v>455</v>
      </c>
      <c r="AE2917" t="s">
        <v>377</v>
      </c>
      <c r="AF2917" t="s">
        <v>883</v>
      </c>
      <c r="AG2917" t="s">
        <v>338</v>
      </c>
      <c r="AH2917" t="s">
        <v>530</v>
      </c>
      <c r="AJ2917" t="s">
        <v>715</v>
      </c>
      <c r="AL2917" t="s">
        <v>339</v>
      </c>
      <c r="AM2917">
        <v>1</v>
      </c>
      <c r="AN2917">
        <v>1</v>
      </c>
      <c r="AO2917">
        <v>7354</v>
      </c>
      <c r="AQ2917">
        <v>124443</v>
      </c>
      <c r="AR2917">
        <v>53240001</v>
      </c>
      <c r="AS2917" t="s">
        <v>139</v>
      </c>
      <c r="AT2917" t="s">
        <v>140</v>
      </c>
      <c r="AW2917" t="s">
        <v>343</v>
      </c>
      <c r="BY2917" t="s">
        <v>342</v>
      </c>
      <c r="EQ2917">
        <v>251890</v>
      </c>
      <c r="ER2917" t="s">
        <v>7708</v>
      </c>
      <c r="EV2917">
        <v>17287706</v>
      </c>
      <c r="EW2917">
        <v>928</v>
      </c>
      <c r="EX2917">
        <v>221004</v>
      </c>
      <c r="EY2917" t="s">
        <v>7709</v>
      </c>
      <c r="EZ2917">
        <v>1</v>
      </c>
      <c r="FC2917">
        <v>53240001</v>
      </c>
      <c r="FD2917" t="s">
        <v>140</v>
      </c>
    </row>
    <row r="2918" spans="1:160" x14ac:dyDescent="0.3">
      <c r="A2918" t="str">
        <f>VLOOKUP(B2918,Table2[],3,FALSE)</f>
        <v>Digital</v>
      </c>
      <c r="B2918" t="str">
        <f>IF(OR(ISNUMBER(FIND("QVC",Z2918)),ISNUMBER(FIND("QVC",AL2918))),"QVC",IF(OR(ISNUMBER(FIND("NCO",H2918)),ISNUMBER(FIND("NCO",Y2918))), "NCO", IF(AL2918="consumer","PMD.com",VLOOKUP(LEFT(H2918,2),Tables!$E$1:$F$11,2,FALSE))))</f>
        <v>PMD.com</v>
      </c>
      <c r="C2918">
        <f t="shared" si="138"/>
        <v>51090061</v>
      </c>
      <c r="D2918">
        <f t="shared" si="139"/>
        <v>1</v>
      </c>
      <c r="E2918" t="str">
        <f t="shared" ca="1" si="137"/>
        <v>shifted orders shipped</v>
      </c>
      <c r="F2918" t="s">
        <v>3539</v>
      </c>
      <c r="G2918" t="s">
        <v>335</v>
      </c>
      <c r="H2918" t="s">
        <v>7710</v>
      </c>
      <c r="I2918" s="6">
        <v>44012.37059027778</v>
      </c>
      <c r="J2918" t="s">
        <v>16</v>
      </c>
      <c r="K2918" s="6">
        <v>44013.409710648149</v>
      </c>
      <c r="M2918" t="s">
        <v>7711</v>
      </c>
      <c r="N2918" t="s">
        <v>7712</v>
      </c>
      <c r="Q2918" t="s">
        <v>474</v>
      </c>
      <c r="R2918" t="s">
        <v>389</v>
      </c>
      <c r="S2918" t="s">
        <v>7713</v>
      </c>
      <c r="T2918" t="s">
        <v>338</v>
      </c>
      <c r="U2918" t="s">
        <v>530</v>
      </c>
      <c r="W2918" t="s">
        <v>7714</v>
      </c>
      <c r="Z2918" t="s">
        <v>7711</v>
      </c>
      <c r="AA2918" t="s">
        <v>7712</v>
      </c>
      <c r="AD2918" t="s">
        <v>474</v>
      </c>
      <c r="AE2918" t="s">
        <v>389</v>
      </c>
      <c r="AF2918" t="s">
        <v>7713</v>
      </c>
      <c r="AG2918" t="s">
        <v>338</v>
      </c>
      <c r="AH2918" t="s">
        <v>530</v>
      </c>
      <c r="AJ2918" t="s">
        <v>7714</v>
      </c>
      <c r="AL2918" t="s">
        <v>339</v>
      </c>
      <c r="AM2918">
        <v>1</v>
      </c>
      <c r="AN2918">
        <v>1</v>
      </c>
      <c r="AO2918">
        <v>8078</v>
      </c>
      <c r="AQ2918">
        <v>124010</v>
      </c>
      <c r="AR2918">
        <v>51090061</v>
      </c>
      <c r="AS2918" t="s">
        <v>2688</v>
      </c>
      <c r="AT2918" t="s">
        <v>122</v>
      </c>
      <c r="AW2918" t="s">
        <v>340</v>
      </c>
      <c r="AX2918" t="s">
        <v>340</v>
      </c>
      <c r="AY2918" t="s">
        <v>357</v>
      </c>
      <c r="AZ2918" t="s">
        <v>363</v>
      </c>
      <c r="BY2918" t="s">
        <v>342</v>
      </c>
      <c r="EQ2918">
        <v>252774</v>
      </c>
      <c r="ER2918" t="s">
        <v>7715</v>
      </c>
      <c r="EV2918">
        <v>17287286</v>
      </c>
      <c r="EW2918">
        <v>928</v>
      </c>
      <c r="EX2918">
        <v>220881</v>
      </c>
      <c r="EY2918" t="s">
        <v>7716</v>
      </c>
      <c r="EZ2918">
        <v>1</v>
      </c>
      <c r="FC2918">
        <v>51090061</v>
      </c>
      <c r="FD2918" t="s">
        <v>122</v>
      </c>
    </row>
    <row r="2919" spans="1:160" x14ac:dyDescent="0.3">
      <c r="A2919" t="str">
        <f>VLOOKUP(B2919,Table2[],3,FALSE)</f>
        <v>Digital</v>
      </c>
      <c r="B2919" t="str">
        <f>IF(OR(ISNUMBER(FIND("QVC",Z2919)),ISNUMBER(FIND("QVC",AL2919))),"QVC",IF(OR(ISNUMBER(FIND("NCO",H2919)),ISNUMBER(FIND("NCO",Y2919))), "NCO", IF(AL2919="consumer","PMD.com",VLOOKUP(LEFT(H2919,2),Tables!$E$1:$F$11,2,FALSE))))</f>
        <v>PMD.com</v>
      </c>
      <c r="C2919">
        <f t="shared" si="138"/>
        <v>52430001</v>
      </c>
      <c r="D2919">
        <f t="shared" si="139"/>
        <v>1</v>
      </c>
      <c r="E2919" t="str">
        <f t="shared" ca="1" si="137"/>
        <v>shifted orders shipped</v>
      </c>
      <c r="F2919" t="s">
        <v>3539</v>
      </c>
      <c r="G2919" t="s">
        <v>335</v>
      </c>
      <c r="H2919" t="s">
        <v>7710</v>
      </c>
      <c r="I2919" s="6">
        <v>44012.37059027778</v>
      </c>
      <c r="J2919" t="s">
        <v>16</v>
      </c>
      <c r="K2919" s="6">
        <v>44013.409710648149</v>
      </c>
      <c r="M2919" t="s">
        <v>7711</v>
      </c>
      <c r="N2919" t="s">
        <v>7712</v>
      </c>
      <c r="Q2919" t="s">
        <v>474</v>
      </c>
      <c r="R2919" t="s">
        <v>389</v>
      </c>
      <c r="S2919" t="s">
        <v>7713</v>
      </c>
      <c r="T2919" t="s">
        <v>338</v>
      </c>
      <c r="U2919" t="s">
        <v>530</v>
      </c>
      <c r="W2919" t="s">
        <v>7714</v>
      </c>
      <c r="Z2919" t="s">
        <v>7711</v>
      </c>
      <c r="AA2919" t="s">
        <v>7712</v>
      </c>
      <c r="AD2919" t="s">
        <v>474</v>
      </c>
      <c r="AE2919" t="s">
        <v>389</v>
      </c>
      <c r="AF2919" t="s">
        <v>7713</v>
      </c>
      <c r="AG2919" t="s">
        <v>338</v>
      </c>
      <c r="AH2919" t="s">
        <v>530</v>
      </c>
      <c r="AJ2919" t="s">
        <v>7714</v>
      </c>
      <c r="AL2919" t="s">
        <v>339</v>
      </c>
      <c r="AM2919">
        <v>1</v>
      </c>
      <c r="AN2919">
        <v>1</v>
      </c>
      <c r="AO2919">
        <v>12063</v>
      </c>
      <c r="AQ2919">
        <v>127155</v>
      </c>
      <c r="AR2919">
        <v>52430001</v>
      </c>
      <c r="AS2919" t="s">
        <v>927</v>
      </c>
      <c r="AT2919" t="s">
        <v>75</v>
      </c>
      <c r="AW2919" t="s">
        <v>340</v>
      </c>
      <c r="AX2919" t="s">
        <v>340</v>
      </c>
      <c r="AY2919" t="s">
        <v>357</v>
      </c>
      <c r="AZ2919" t="s">
        <v>363</v>
      </c>
      <c r="BY2919" t="s">
        <v>342</v>
      </c>
      <c r="EQ2919">
        <v>249990</v>
      </c>
      <c r="ER2919" t="s">
        <v>7715</v>
      </c>
      <c r="EV2919">
        <v>17287286</v>
      </c>
      <c r="EW2919">
        <v>928</v>
      </c>
      <c r="EX2919">
        <v>220881</v>
      </c>
      <c r="EY2919" t="s">
        <v>7716</v>
      </c>
      <c r="EZ2919">
        <v>1</v>
      </c>
      <c r="FC2919">
        <v>95385</v>
      </c>
      <c r="FD2919" t="s">
        <v>3531</v>
      </c>
    </row>
    <row r="2920" spans="1:160" x14ac:dyDescent="0.3">
      <c r="A2920" t="str">
        <f>VLOOKUP(B2920,Table2[],3,FALSE)</f>
        <v>Digital</v>
      </c>
      <c r="B2920" t="str">
        <f>IF(OR(ISNUMBER(FIND("QVC",Z2920)),ISNUMBER(FIND("QVC",AL2920))),"QVC",IF(OR(ISNUMBER(FIND("NCO",H2920)),ISNUMBER(FIND("NCO",Y2920))), "NCO", IF(AL2920="consumer","PMD.com",VLOOKUP(LEFT(H2920,2),Tables!$E$1:$F$11,2,FALSE))))</f>
        <v>PMD.com</v>
      </c>
      <c r="C2920">
        <f t="shared" si="138"/>
        <v>55300001</v>
      </c>
      <c r="D2920">
        <f t="shared" si="139"/>
        <v>1</v>
      </c>
      <c r="E2920" t="str">
        <f t="shared" ca="1" si="137"/>
        <v>shifted orders shipped</v>
      </c>
      <c r="F2920" t="s">
        <v>3539</v>
      </c>
      <c r="G2920" t="s">
        <v>335</v>
      </c>
      <c r="H2920" t="s">
        <v>7710</v>
      </c>
      <c r="I2920" s="6">
        <v>44012.37059027778</v>
      </c>
      <c r="J2920" t="s">
        <v>16</v>
      </c>
      <c r="K2920" s="6">
        <v>44013.409710648149</v>
      </c>
      <c r="M2920" t="s">
        <v>7711</v>
      </c>
      <c r="N2920" t="s">
        <v>7712</v>
      </c>
      <c r="Q2920" t="s">
        <v>474</v>
      </c>
      <c r="R2920" t="s">
        <v>389</v>
      </c>
      <c r="S2920" t="s">
        <v>7713</v>
      </c>
      <c r="T2920" t="s">
        <v>338</v>
      </c>
      <c r="U2920" t="s">
        <v>530</v>
      </c>
      <c r="W2920" t="s">
        <v>7714</v>
      </c>
      <c r="Z2920" t="s">
        <v>7711</v>
      </c>
      <c r="AA2920" t="s">
        <v>7712</v>
      </c>
      <c r="AD2920" t="s">
        <v>474</v>
      </c>
      <c r="AE2920" t="s">
        <v>389</v>
      </c>
      <c r="AF2920" t="s">
        <v>7713</v>
      </c>
      <c r="AG2920" t="s">
        <v>338</v>
      </c>
      <c r="AH2920" t="s">
        <v>530</v>
      </c>
      <c r="AJ2920" t="s">
        <v>7714</v>
      </c>
      <c r="AL2920" t="s">
        <v>339</v>
      </c>
      <c r="AM2920">
        <v>1</v>
      </c>
      <c r="AN2920">
        <v>1</v>
      </c>
      <c r="AO2920">
        <v>5039</v>
      </c>
      <c r="AQ2920">
        <v>124479</v>
      </c>
      <c r="AR2920">
        <v>55300001</v>
      </c>
      <c r="AS2920" t="s">
        <v>3008</v>
      </c>
      <c r="AT2920" t="s">
        <v>153</v>
      </c>
      <c r="AW2920" t="s">
        <v>340</v>
      </c>
      <c r="AX2920" t="s">
        <v>340</v>
      </c>
      <c r="AY2920" t="s">
        <v>382</v>
      </c>
      <c r="AZ2920">
        <v>0</v>
      </c>
      <c r="BY2920" t="s">
        <v>342</v>
      </c>
      <c r="EQ2920">
        <v>253396</v>
      </c>
      <c r="ER2920" t="s">
        <v>7715</v>
      </c>
      <c r="EV2920">
        <v>17287286</v>
      </c>
      <c r="EW2920">
        <v>928</v>
      </c>
      <c r="EX2920">
        <v>220881</v>
      </c>
      <c r="EY2920" t="s">
        <v>7716</v>
      </c>
      <c r="EZ2920">
        <v>1</v>
      </c>
      <c r="FC2920">
        <v>55300001</v>
      </c>
      <c r="FD2920" t="s">
        <v>153</v>
      </c>
    </row>
    <row r="2921" spans="1:160" x14ac:dyDescent="0.3">
      <c r="A2921" t="str">
        <f>VLOOKUP(B2921,Table2[],3,FALSE)</f>
        <v>Digital</v>
      </c>
      <c r="B2921" t="str">
        <f>IF(OR(ISNUMBER(FIND("QVC",Z2921)),ISNUMBER(FIND("QVC",AL2921))),"QVC",IF(OR(ISNUMBER(FIND("NCO",H2921)),ISNUMBER(FIND("NCO",Y2921))), "NCO", IF(AL2921="consumer","PMD.com",VLOOKUP(LEFT(H2921,2),Tables!$E$1:$F$11,2,FALSE))))</f>
        <v>PMD.com</v>
      </c>
      <c r="C2921">
        <f t="shared" si="138"/>
        <v>5341030</v>
      </c>
      <c r="D2921">
        <f t="shared" si="139"/>
        <v>1</v>
      </c>
      <c r="E2921" t="str">
        <f t="shared" ca="1" si="137"/>
        <v>shifted orders shipped</v>
      </c>
      <c r="F2921" t="s">
        <v>3539</v>
      </c>
      <c r="G2921" t="s">
        <v>335</v>
      </c>
      <c r="H2921" t="s">
        <v>7710</v>
      </c>
      <c r="I2921" s="6">
        <v>44012.37059027778</v>
      </c>
      <c r="J2921" t="s">
        <v>16</v>
      </c>
      <c r="K2921" s="6">
        <v>44013.409710648149</v>
      </c>
      <c r="M2921" t="s">
        <v>7711</v>
      </c>
      <c r="N2921" t="s">
        <v>7712</v>
      </c>
      <c r="Q2921" t="s">
        <v>474</v>
      </c>
      <c r="R2921" t="s">
        <v>389</v>
      </c>
      <c r="S2921" t="s">
        <v>7713</v>
      </c>
      <c r="T2921" t="s">
        <v>338</v>
      </c>
      <c r="U2921" t="s">
        <v>530</v>
      </c>
      <c r="W2921" t="s">
        <v>7714</v>
      </c>
      <c r="Z2921" t="s">
        <v>7711</v>
      </c>
      <c r="AA2921" t="s">
        <v>7712</v>
      </c>
      <c r="AD2921" t="s">
        <v>474</v>
      </c>
      <c r="AE2921" t="s">
        <v>389</v>
      </c>
      <c r="AF2921" t="s">
        <v>7713</v>
      </c>
      <c r="AG2921" t="s">
        <v>338</v>
      </c>
      <c r="AH2921" t="s">
        <v>530</v>
      </c>
      <c r="AJ2921" t="s">
        <v>7714</v>
      </c>
      <c r="AL2921" t="s">
        <v>339</v>
      </c>
      <c r="AM2921">
        <v>1</v>
      </c>
      <c r="AN2921">
        <v>1</v>
      </c>
      <c r="AO2921">
        <v>12859</v>
      </c>
      <c r="AQ2921">
        <v>124642</v>
      </c>
      <c r="AR2921">
        <v>5341030</v>
      </c>
      <c r="AS2921" t="s">
        <v>925</v>
      </c>
      <c r="AT2921" t="s">
        <v>926</v>
      </c>
      <c r="AW2921" t="s">
        <v>366</v>
      </c>
      <c r="AX2921" t="s">
        <v>366</v>
      </c>
      <c r="AY2921" t="s">
        <v>345</v>
      </c>
      <c r="AZ2921" t="s">
        <v>346</v>
      </c>
      <c r="BY2921" t="s">
        <v>342</v>
      </c>
      <c r="EQ2921">
        <v>243275</v>
      </c>
      <c r="ER2921" t="s">
        <v>7715</v>
      </c>
      <c r="EV2921">
        <v>17287286</v>
      </c>
      <c r="EW2921">
        <v>928</v>
      </c>
      <c r="EX2921">
        <v>220881</v>
      </c>
      <c r="EY2921" t="s">
        <v>7716</v>
      </c>
      <c r="EZ2921">
        <v>1</v>
      </c>
      <c r="FC2921">
        <v>95385</v>
      </c>
      <c r="FD2921" t="s">
        <v>3531</v>
      </c>
    </row>
    <row r="2922" spans="1:160" x14ac:dyDescent="0.3">
      <c r="A2922" t="str">
        <f>VLOOKUP(B2922,Table2[],3,FALSE)</f>
        <v>Digital</v>
      </c>
      <c r="B2922" t="str">
        <f>IF(OR(ISNUMBER(FIND("QVC",Z2922)),ISNUMBER(FIND("QVC",AL2922))),"QVC",IF(OR(ISNUMBER(FIND("NCO",H2922)),ISNUMBER(FIND("NCO",Y2922))), "NCO", IF(AL2922="consumer","PMD.com",VLOOKUP(LEFT(H2922,2),Tables!$E$1:$F$11,2,FALSE))))</f>
        <v>PMD.com</v>
      </c>
      <c r="C2922">
        <f t="shared" si="138"/>
        <v>55090001</v>
      </c>
      <c r="D2922">
        <f t="shared" si="139"/>
        <v>1</v>
      </c>
      <c r="E2922" t="str">
        <f t="shared" ca="1" si="137"/>
        <v>shifted orders shipped</v>
      </c>
      <c r="F2922" t="s">
        <v>3539</v>
      </c>
      <c r="G2922" t="s">
        <v>335</v>
      </c>
      <c r="H2922" t="s">
        <v>7710</v>
      </c>
      <c r="I2922" s="6">
        <v>44012.37059027778</v>
      </c>
      <c r="J2922" t="s">
        <v>16</v>
      </c>
      <c r="K2922" s="6">
        <v>44013.409710648149</v>
      </c>
      <c r="M2922" t="s">
        <v>7711</v>
      </c>
      <c r="N2922" t="s">
        <v>7712</v>
      </c>
      <c r="Q2922" t="s">
        <v>474</v>
      </c>
      <c r="R2922" t="s">
        <v>389</v>
      </c>
      <c r="S2922" t="s">
        <v>7713</v>
      </c>
      <c r="T2922" t="s">
        <v>338</v>
      </c>
      <c r="U2922" t="s">
        <v>530</v>
      </c>
      <c r="W2922" t="s">
        <v>7714</v>
      </c>
      <c r="Z2922" t="s">
        <v>7711</v>
      </c>
      <c r="AA2922" t="s">
        <v>7712</v>
      </c>
      <c r="AD2922" t="s">
        <v>474</v>
      </c>
      <c r="AE2922" t="s">
        <v>389</v>
      </c>
      <c r="AF2922" t="s">
        <v>7713</v>
      </c>
      <c r="AG2922" t="s">
        <v>338</v>
      </c>
      <c r="AH2922" t="s">
        <v>530</v>
      </c>
      <c r="AJ2922" t="s">
        <v>7714</v>
      </c>
      <c r="AL2922" t="s">
        <v>339</v>
      </c>
      <c r="AM2922">
        <v>1</v>
      </c>
      <c r="AN2922">
        <v>1</v>
      </c>
      <c r="AO2922">
        <v>5013</v>
      </c>
      <c r="AQ2922">
        <v>124478</v>
      </c>
      <c r="AR2922">
        <v>55090001</v>
      </c>
      <c r="AS2922" t="s">
        <v>995</v>
      </c>
      <c r="AT2922" t="s">
        <v>165</v>
      </c>
      <c r="AW2922" t="s">
        <v>340</v>
      </c>
      <c r="AX2922" t="s">
        <v>340</v>
      </c>
      <c r="AY2922" t="s">
        <v>382</v>
      </c>
      <c r="AZ2922">
        <v>0</v>
      </c>
      <c r="BY2922" t="s">
        <v>342</v>
      </c>
      <c r="EQ2922">
        <v>251219</v>
      </c>
      <c r="ER2922" t="s">
        <v>7715</v>
      </c>
      <c r="EV2922">
        <v>17287286</v>
      </c>
      <c r="EW2922">
        <v>928</v>
      </c>
      <c r="EX2922">
        <v>220881</v>
      </c>
      <c r="EY2922" t="s">
        <v>7716</v>
      </c>
      <c r="EZ2922">
        <v>1</v>
      </c>
      <c r="FC2922">
        <v>55090001</v>
      </c>
      <c r="FD2922" t="s">
        <v>165</v>
      </c>
    </row>
    <row r="2923" spans="1:160" x14ac:dyDescent="0.3">
      <c r="A2923" t="str">
        <f>VLOOKUP(B2923,Table2[],3,FALSE)</f>
        <v>Digital</v>
      </c>
      <c r="B2923" t="str">
        <f>IF(OR(ISNUMBER(FIND("QVC",Z2923)),ISNUMBER(FIND("QVC",AL2923))),"QVC",IF(OR(ISNUMBER(FIND("NCO",H2923)),ISNUMBER(FIND("NCO",Y2923))), "NCO", IF(AL2923="consumer","PMD.com",VLOOKUP(LEFT(H2923,2),Tables!$E$1:$F$11,2,FALSE))))</f>
        <v>PMD.com</v>
      </c>
      <c r="C2923">
        <f t="shared" si="138"/>
        <v>53920001</v>
      </c>
      <c r="D2923">
        <f t="shared" si="139"/>
        <v>1</v>
      </c>
      <c r="E2923" t="str">
        <f t="shared" ca="1" si="137"/>
        <v>shifted orders shipped</v>
      </c>
      <c r="F2923" t="s">
        <v>3539</v>
      </c>
      <c r="G2923" t="s">
        <v>335</v>
      </c>
      <c r="H2923" t="s">
        <v>7710</v>
      </c>
      <c r="I2923" s="6">
        <v>44012.37059027778</v>
      </c>
      <c r="J2923" t="s">
        <v>16</v>
      </c>
      <c r="K2923" s="6">
        <v>44013.409710648149</v>
      </c>
      <c r="M2923" t="s">
        <v>7711</v>
      </c>
      <c r="N2923" t="s">
        <v>7712</v>
      </c>
      <c r="Q2923" t="s">
        <v>474</v>
      </c>
      <c r="R2923" t="s">
        <v>389</v>
      </c>
      <c r="S2923" t="s">
        <v>7713</v>
      </c>
      <c r="T2923" t="s">
        <v>338</v>
      </c>
      <c r="U2923" t="s">
        <v>530</v>
      </c>
      <c r="W2923" t="s">
        <v>7714</v>
      </c>
      <c r="Z2923" t="s">
        <v>7711</v>
      </c>
      <c r="AA2923" t="s">
        <v>7712</v>
      </c>
      <c r="AD2923" t="s">
        <v>474</v>
      </c>
      <c r="AE2923" t="s">
        <v>389</v>
      </c>
      <c r="AF2923" t="s">
        <v>7713</v>
      </c>
      <c r="AG2923" t="s">
        <v>338</v>
      </c>
      <c r="AH2923" t="s">
        <v>530</v>
      </c>
      <c r="AJ2923" t="s">
        <v>7714</v>
      </c>
      <c r="AL2923" t="s">
        <v>339</v>
      </c>
      <c r="AM2923">
        <v>1</v>
      </c>
      <c r="AN2923">
        <v>1</v>
      </c>
      <c r="AO2923">
        <v>14899</v>
      </c>
      <c r="AQ2923">
        <v>124468</v>
      </c>
      <c r="AR2923">
        <v>53920001</v>
      </c>
      <c r="AS2923">
        <v>9000000</v>
      </c>
      <c r="AT2923" t="s">
        <v>40</v>
      </c>
      <c r="AW2923" t="s">
        <v>343</v>
      </c>
      <c r="BY2923" t="s">
        <v>342</v>
      </c>
      <c r="EQ2923">
        <v>243396</v>
      </c>
      <c r="ER2923" t="s">
        <v>7715</v>
      </c>
      <c r="EV2923">
        <v>17287286</v>
      </c>
      <c r="EW2923">
        <v>928</v>
      </c>
      <c r="EX2923">
        <v>220881</v>
      </c>
      <c r="EY2923" t="s">
        <v>7716</v>
      </c>
      <c r="EZ2923">
        <v>1</v>
      </c>
      <c r="FC2923">
        <v>95385</v>
      </c>
      <c r="FD2923" t="s">
        <v>3531</v>
      </c>
    </row>
    <row r="2924" spans="1:160" x14ac:dyDescent="0.3">
      <c r="A2924" t="str">
        <f>VLOOKUP(B2924,Table2[],3,FALSE)</f>
        <v>Digital</v>
      </c>
      <c r="B2924" t="str">
        <f>IF(OR(ISNUMBER(FIND("QVC",Z2924)),ISNUMBER(FIND("QVC",AL2924))),"QVC",IF(OR(ISNUMBER(FIND("NCO",H2924)),ISNUMBER(FIND("NCO",Y2924))), "NCO", IF(AL2924="consumer","PMD.com",VLOOKUP(LEFT(H2924,2),Tables!$E$1:$F$11,2,FALSE))))</f>
        <v>PMD.com</v>
      </c>
      <c r="C2924">
        <f t="shared" si="138"/>
        <v>51090030</v>
      </c>
      <c r="D2924">
        <f t="shared" si="139"/>
        <v>1</v>
      </c>
      <c r="E2924" t="str">
        <f t="shared" ca="1" si="137"/>
        <v>shifted orders shipped</v>
      </c>
      <c r="F2924" t="s">
        <v>3539</v>
      </c>
      <c r="G2924" t="s">
        <v>335</v>
      </c>
      <c r="H2924" t="s">
        <v>7710</v>
      </c>
      <c r="I2924" s="6">
        <v>44012.37059027778</v>
      </c>
      <c r="J2924" t="s">
        <v>16</v>
      </c>
      <c r="K2924" s="6">
        <v>44013.409710648149</v>
      </c>
      <c r="M2924" t="s">
        <v>7711</v>
      </c>
      <c r="N2924" t="s">
        <v>7712</v>
      </c>
      <c r="Q2924" t="s">
        <v>474</v>
      </c>
      <c r="R2924" t="s">
        <v>389</v>
      </c>
      <c r="S2924" t="s">
        <v>7713</v>
      </c>
      <c r="T2924" t="s">
        <v>338</v>
      </c>
      <c r="U2924" t="s">
        <v>530</v>
      </c>
      <c r="W2924" t="s">
        <v>7714</v>
      </c>
      <c r="Z2924" t="s">
        <v>7711</v>
      </c>
      <c r="AA2924" t="s">
        <v>7712</v>
      </c>
      <c r="AD2924" t="s">
        <v>474</v>
      </c>
      <c r="AE2924" t="s">
        <v>389</v>
      </c>
      <c r="AF2924" t="s">
        <v>7713</v>
      </c>
      <c r="AG2924" t="s">
        <v>338</v>
      </c>
      <c r="AH2924" t="s">
        <v>530</v>
      </c>
      <c r="AJ2924" t="s">
        <v>7714</v>
      </c>
      <c r="AL2924" t="s">
        <v>339</v>
      </c>
      <c r="AM2924">
        <v>1</v>
      </c>
      <c r="AN2924">
        <v>1</v>
      </c>
      <c r="AO2924">
        <v>6688</v>
      </c>
      <c r="AQ2924">
        <v>125960</v>
      </c>
      <c r="AR2924">
        <v>51090030</v>
      </c>
      <c r="AS2924" t="s">
        <v>3043</v>
      </c>
      <c r="AT2924" t="s">
        <v>628</v>
      </c>
      <c r="AW2924" t="s">
        <v>343</v>
      </c>
      <c r="BY2924" t="s">
        <v>342</v>
      </c>
      <c r="BZ2924" t="b">
        <v>0</v>
      </c>
      <c r="EQ2924">
        <v>243047</v>
      </c>
      <c r="ER2924" t="s">
        <v>7715</v>
      </c>
      <c r="EV2924">
        <v>17287286</v>
      </c>
      <c r="EW2924">
        <v>928</v>
      </c>
      <c r="EX2924">
        <v>220881</v>
      </c>
      <c r="EY2924" t="s">
        <v>7716</v>
      </c>
      <c r="EZ2924">
        <v>1</v>
      </c>
      <c r="FC2924">
        <v>95385</v>
      </c>
      <c r="FD2924" t="s">
        <v>3531</v>
      </c>
    </row>
    <row r="2925" spans="1:160" x14ac:dyDescent="0.3">
      <c r="A2925" t="str">
        <f>VLOOKUP(B2925,Table2[],3,FALSE)</f>
        <v>Digital</v>
      </c>
      <c r="B2925" t="str">
        <f>IF(OR(ISNUMBER(FIND("QVC",Z2925)),ISNUMBER(FIND("QVC",AL2925))),"QVC",IF(OR(ISNUMBER(FIND("NCO",H2925)),ISNUMBER(FIND("NCO",Y2925))), "NCO", IF(AL2925="consumer","PMD.com",VLOOKUP(LEFT(H2925,2),Tables!$E$1:$F$11,2,FALSE))))</f>
        <v>PMD.com</v>
      </c>
      <c r="C2925">
        <f t="shared" si="138"/>
        <v>51080001</v>
      </c>
      <c r="D2925">
        <f t="shared" si="139"/>
        <v>1</v>
      </c>
      <c r="E2925" t="str">
        <f t="shared" ca="1" si="137"/>
        <v>shifted orders shipped</v>
      </c>
      <c r="F2925" t="s">
        <v>3539</v>
      </c>
      <c r="G2925" t="s">
        <v>335</v>
      </c>
      <c r="H2925" t="s">
        <v>7717</v>
      </c>
      <c r="I2925" s="6">
        <v>44012.596643518518</v>
      </c>
      <c r="J2925" t="s">
        <v>16</v>
      </c>
      <c r="K2925" s="6">
        <v>44013.409768518519</v>
      </c>
      <c r="M2925" t="s">
        <v>7718</v>
      </c>
      <c r="N2925" t="s">
        <v>7719</v>
      </c>
      <c r="Q2925" t="s">
        <v>7720</v>
      </c>
      <c r="R2925" t="s">
        <v>400</v>
      </c>
      <c r="S2925" t="s">
        <v>7721</v>
      </c>
      <c r="T2925" t="s">
        <v>338</v>
      </c>
      <c r="U2925" t="s">
        <v>530</v>
      </c>
      <c r="W2925" t="s">
        <v>7722</v>
      </c>
      <c r="Z2925" t="s">
        <v>7718</v>
      </c>
      <c r="AA2925" t="s">
        <v>7719</v>
      </c>
      <c r="AD2925" t="s">
        <v>7720</v>
      </c>
      <c r="AE2925" t="s">
        <v>400</v>
      </c>
      <c r="AF2925" t="s">
        <v>7721</v>
      </c>
      <c r="AG2925" t="s">
        <v>338</v>
      </c>
      <c r="AH2925" t="s">
        <v>530</v>
      </c>
      <c r="AJ2925" t="s">
        <v>7722</v>
      </c>
      <c r="AL2925" t="s">
        <v>339</v>
      </c>
      <c r="AM2925">
        <v>1</v>
      </c>
      <c r="AN2925">
        <v>1</v>
      </c>
      <c r="AO2925">
        <v>19656</v>
      </c>
      <c r="AQ2925">
        <v>124645</v>
      </c>
      <c r="AR2925">
        <v>51080001</v>
      </c>
      <c r="AS2925" t="s">
        <v>988</v>
      </c>
      <c r="AT2925" t="s">
        <v>57</v>
      </c>
      <c r="AW2925" t="s">
        <v>343</v>
      </c>
      <c r="BY2925" t="s">
        <v>342</v>
      </c>
      <c r="EQ2925">
        <v>251119</v>
      </c>
      <c r="ER2925" t="s">
        <v>7723</v>
      </c>
      <c r="EV2925">
        <v>17287704</v>
      </c>
      <c r="EW2925">
        <v>928</v>
      </c>
      <c r="EX2925">
        <v>221002</v>
      </c>
      <c r="EY2925" t="s">
        <v>7724</v>
      </c>
      <c r="EZ2925">
        <v>1</v>
      </c>
      <c r="FC2925">
        <v>51080001</v>
      </c>
      <c r="FD2925" t="s">
        <v>57</v>
      </c>
    </row>
    <row r="2926" spans="1:160" x14ac:dyDescent="0.3">
      <c r="A2926" t="str">
        <f>VLOOKUP(B2926,Table2[],3,FALSE)</f>
        <v>Digital</v>
      </c>
      <c r="B2926" t="str">
        <f>IF(OR(ISNUMBER(FIND("QVC",Z2926)),ISNUMBER(FIND("QVC",AL2926))),"QVC",IF(OR(ISNUMBER(FIND("NCO",H2926)),ISNUMBER(FIND("NCO",Y2926))), "NCO", IF(AL2926="consumer","PMD.com",VLOOKUP(LEFT(H2926,2),Tables!$E$1:$F$11,2,FALSE))))</f>
        <v>PMD.com</v>
      </c>
      <c r="C2926">
        <f t="shared" si="138"/>
        <v>51070001</v>
      </c>
      <c r="D2926">
        <f t="shared" si="139"/>
        <v>1</v>
      </c>
      <c r="E2926" t="str">
        <f t="shared" ca="1" si="137"/>
        <v>shifted orders shipped</v>
      </c>
      <c r="F2926" t="s">
        <v>3539</v>
      </c>
      <c r="G2926" t="s">
        <v>335</v>
      </c>
      <c r="H2926" t="s">
        <v>7717</v>
      </c>
      <c r="I2926" s="6">
        <v>44012.596643518518</v>
      </c>
      <c r="J2926" t="s">
        <v>16</v>
      </c>
      <c r="K2926" s="6">
        <v>44013.409768518519</v>
      </c>
      <c r="M2926" t="s">
        <v>7718</v>
      </c>
      <c r="N2926" t="s">
        <v>7719</v>
      </c>
      <c r="Q2926" t="s">
        <v>7720</v>
      </c>
      <c r="R2926" t="s">
        <v>400</v>
      </c>
      <c r="S2926" t="s">
        <v>7721</v>
      </c>
      <c r="T2926" t="s">
        <v>338</v>
      </c>
      <c r="U2926" t="s">
        <v>530</v>
      </c>
      <c r="W2926" t="s">
        <v>7722</v>
      </c>
      <c r="Z2926" t="s">
        <v>7718</v>
      </c>
      <c r="AA2926" t="s">
        <v>7719</v>
      </c>
      <c r="AD2926" t="s">
        <v>7720</v>
      </c>
      <c r="AE2926" t="s">
        <v>400</v>
      </c>
      <c r="AF2926" t="s">
        <v>7721</v>
      </c>
      <c r="AG2926" t="s">
        <v>338</v>
      </c>
      <c r="AH2926" t="s">
        <v>530</v>
      </c>
      <c r="AJ2926" t="s">
        <v>7722</v>
      </c>
      <c r="AL2926" t="s">
        <v>339</v>
      </c>
      <c r="AM2926">
        <v>1</v>
      </c>
      <c r="AN2926">
        <v>1</v>
      </c>
      <c r="AO2926">
        <v>10147</v>
      </c>
      <c r="AQ2926">
        <v>124429</v>
      </c>
      <c r="AR2926">
        <v>51070001</v>
      </c>
      <c r="AS2926" t="s">
        <v>1886</v>
      </c>
      <c r="AT2926" t="s">
        <v>45</v>
      </c>
      <c r="AW2926" t="s">
        <v>343</v>
      </c>
      <c r="BY2926" t="s">
        <v>342</v>
      </c>
      <c r="EQ2926">
        <v>251956</v>
      </c>
      <c r="ER2926" t="s">
        <v>7723</v>
      </c>
      <c r="EV2926">
        <v>17287704</v>
      </c>
      <c r="EW2926">
        <v>928</v>
      </c>
      <c r="EX2926">
        <v>221002</v>
      </c>
      <c r="EY2926" t="s">
        <v>7724</v>
      </c>
      <c r="EZ2926">
        <v>1</v>
      </c>
      <c r="FC2926">
        <v>51070001</v>
      </c>
      <c r="FD2926" t="s">
        <v>45</v>
      </c>
    </row>
    <row r="2927" spans="1:160" x14ac:dyDescent="0.3">
      <c r="A2927" t="str">
        <f>VLOOKUP(B2927,Table2[],3,FALSE)</f>
        <v>Digital</v>
      </c>
      <c r="B2927" t="str">
        <f>IF(OR(ISNUMBER(FIND("QVC",Z2927)),ISNUMBER(FIND("QVC",AL2927))),"QVC",IF(OR(ISNUMBER(FIND("NCO",H2927)),ISNUMBER(FIND("NCO",Y2927))), "NCO", IF(AL2927="consumer","PMD.com",VLOOKUP(LEFT(H2927,2),Tables!$E$1:$F$11,2,FALSE))))</f>
        <v>PMD.com</v>
      </c>
      <c r="C2927">
        <f t="shared" si="138"/>
        <v>52430001</v>
      </c>
      <c r="D2927">
        <f t="shared" si="139"/>
        <v>1</v>
      </c>
      <c r="E2927" t="str">
        <f t="shared" ca="1" si="137"/>
        <v>shifted orders shipped</v>
      </c>
      <c r="F2927" t="s">
        <v>3539</v>
      </c>
      <c r="G2927" t="s">
        <v>335</v>
      </c>
      <c r="H2927" t="s">
        <v>7725</v>
      </c>
      <c r="I2927" s="6">
        <v>44011.864293981482</v>
      </c>
      <c r="J2927" t="s">
        <v>16</v>
      </c>
      <c r="K2927" s="6">
        <v>44013.410046296296</v>
      </c>
      <c r="M2927" t="s">
        <v>7726</v>
      </c>
      <c r="N2927" t="s">
        <v>7727</v>
      </c>
      <c r="O2927" t="s">
        <v>7728</v>
      </c>
      <c r="Q2927" t="s">
        <v>438</v>
      </c>
      <c r="R2927" t="s">
        <v>347</v>
      </c>
      <c r="S2927" t="s">
        <v>7729</v>
      </c>
      <c r="T2927" t="s">
        <v>338</v>
      </c>
      <c r="U2927" t="s">
        <v>530</v>
      </c>
      <c r="W2927" t="s">
        <v>7730</v>
      </c>
      <c r="Z2927" t="s">
        <v>7726</v>
      </c>
      <c r="AA2927" t="s">
        <v>7727</v>
      </c>
      <c r="AB2927" t="s">
        <v>7728</v>
      </c>
      <c r="AD2927" t="s">
        <v>438</v>
      </c>
      <c r="AE2927" t="s">
        <v>347</v>
      </c>
      <c r="AF2927" t="s">
        <v>7729</v>
      </c>
      <c r="AG2927" t="s">
        <v>338</v>
      </c>
      <c r="AH2927" t="s">
        <v>530</v>
      </c>
      <c r="AJ2927" t="s">
        <v>7730</v>
      </c>
      <c r="AL2927" t="s">
        <v>339</v>
      </c>
      <c r="AM2927">
        <v>1</v>
      </c>
      <c r="AN2927">
        <v>1</v>
      </c>
      <c r="AO2927">
        <v>12063</v>
      </c>
      <c r="AQ2927">
        <v>127155</v>
      </c>
      <c r="AR2927">
        <v>52430001</v>
      </c>
      <c r="AS2927" t="s">
        <v>927</v>
      </c>
      <c r="AT2927" t="s">
        <v>75</v>
      </c>
      <c r="AW2927" t="s">
        <v>340</v>
      </c>
      <c r="AX2927" t="s">
        <v>340</v>
      </c>
      <c r="AY2927" t="s">
        <v>357</v>
      </c>
      <c r="AZ2927" t="s">
        <v>363</v>
      </c>
      <c r="BY2927" t="s">
        <v>342</v>
      </c>
      <c r="EQ2927">
        <v>249990</v>
      </c>
      <c r="ER2927" t="s">
        <v>7731</v>
      </c>
      <c r="EV2927">
        <v>17287120</v>
      </c>
      <c r="EW2927">
        <v>928</v>
      </c>
      <c r="EX2927">
        <v>220719</v>
      </c>
      <c r="EY2927" t="s">
        <v>7732</v>
      </c>
      <c r="EZ2927">
        <v>1</v>
      </c>
      <c r="FC2927">
        <v>95385</v>
      </c>
      <c r="FD2927" t="s">
        <v>3531</v>
      </c>
    </row>
    <row r="2928" spans="1:160" x14ac:dyDescent="0.3">
      <c r="A2928" t="str">
        <f>VLOOKUP(B2928,Table2[],3,FALSE)</f>
        <v>Digital</v>
      </c>
      <c r="B2928" t="str">
        <f>IF(OR(ISNUMBER(FIND("QVC",Z2928)),ISNUMBER(FIND("QVC",AL2928))),"QVC",IF(OR(ISNUMBER(FIND("NCO",H2928)),ISNUMBER(FIND("NCO",Y2928))), "NCO", IF(AL2928="consumer","PMD.com",VLOOKUP(LEFT(H2928,2),Tables!$E$1:$F$11,2,FALSE))))</f>
        <v>PMD.com</v>
      </c>
      <c r="C2928">
        <f t="shared" si="138"/>
        <v>51080001</v>
      </c>
      <c r="D2928">
        <f t="shared" si="139"/>
        <v>1</v>
      </c>
      <c r="E2928" t="str">
        <f t="shared" ca="1" si="137"/>
        <v>shifted orders shipped</v>
      </c>
      <c r="F2928" t="s">
        <v>3539</v>
      </c>
      <c r="G2928" t="s">
        <v>335</v>
      </c>
      <c r="H2928" t="s">
        <v>7725</v>
      </c>
      <c r="I2928" s="6">
        <v>44011.864293981482</v>
      </c>
      <c r="J2928" t="s">
        <v>16</v>
      </c>
      <c r="K2928" s="6">
        <v>44013.410046296296</v>
      </c>
      <c r="M2928" t="s">
        <v>7726</v>
      </c>
      <c r="N2928" t="s">
        <v>7727</v>
      </c>
      <c r="O2928" t="s">
        <v>7728</v>
      </c>
      <c r="Q2928" t="s">
        <v>438</v>
      </c>
      <c r="R2928" t="s">
        <v>347</v>
      </c>
      <c r="S2928" t="s">
        <v>7729</v>
      </c>
      <c r="T2928" t="s">
        <v>338</v>
      </c>
      <c r="U2928" t="s">
        <v>530</v>
      </c>
      <c r="W2928" t="s">
        <v>7730</v>
      </c>
      <c r="Z2928" t="s">
        <v>7726</v>
      </c>
      <c r="AA2928" t="s">
        <v>7727</v>
      </c>
      <c r="AB2928" t="s">
        <v>7728</v>
      </c>
      <c r="AD2928" t="s">
        <v>438</v>
      </c>
      <c r="AE2928" t="s">
        <v>347</v>
      </c>
      <c r="AF2928" t="s">
        <v>7729</v>
      </c>
      <c r="AG2928" t="s">
        <v>338</v>
      </c>
      <c r="AH2928" t="s">
        <v>530</v>
      </c>
      <c r="AJ2928" t="s">
        <v>7730</v>
      </c>
      <c r="AL2928" t="s">
        <v>339</v>
      </c>
      <c r="AM2928">
        <v>1</v>
      </c>
      <c r="AN2928">
        <v>1</v>
      </c>
      <c r="AO2928">
        <v>19656</v>
      </c>
      <c r="AQ2928">
        <v>124645</v>
      </c>
      <c r="AR2928">
        <v>51080001</v>
      </c>
      <c r="AS2928" t="s">
        <v>988</v>
      </c>
      <c r="AT2928" t="s">
        <v>57</v>
      </c>
      <c r="AW2928" t="s">
        <v>343</v>
      </c>
      <c r="BY2928" t="s">
        <v>342</v>
      </c>
      <c r="EQ2928">
        <v>251119</v>
      </c>
      <c r="ER2928" t="s">
        <v>7731</v>
      </c>
      <c r="EV2928">
        <v>17287120</v>
      </c>
      <c r="EW2928">
        <v>928</v>
      </c>
      <c r="EX2928">
        <v>220719</v>
      </c>
      <c r="EY2928" t="s">
        <v>7732</v>
      </c>
      <c r="EZ2928">
        <v>1</v>
      </c>
      <c r="FC2928">
        <v>51080001</v>
      </c>
      <c r="FD2928" t="s">
        <v>57</v>
      </c>
    </row>
    <row r="2929" spans="1:160" x14ac:dyDescent="0.3">
      <c r="A2929" t="str">
        <f>VLOOKUP(B2929,Table2[],3,FALSE)</f>
        <v>Digital</v>
      </c>
      <c r="B2929" t="str">
        <f>IF(OR(ISNUMBER(FIND("QVC",Z2929)),ISNUMBER(FIND("QVC",AL2929))),"QVC",IF(OR(ISNUMBER(FIND("NCO",H2929)),ISNUMBER(FIND("NCO",Y2929))), "NCO", IF(AL2929="consumer","PMD.com",VLOOKUP(LEFT(H2929,2),Tables!$E$1:$F$11,2,FALSE))))</f>
        <v>PMD.com</v>
      </c>
      <c r="C2929">
        <f t="shared" si="138"/>
        <v>5341030</v>
      </c>
      <c r="D2929">
        <f t="shared" si="139"/>
        <v>1</v>
      </c>
      <c r="E2929" t="str">
        <f t="shared" ca="1" si="137"/>
        <v>shifted orders shipped</v>
      </c>
      <c r="F2929" t="s">
        <v>3539</v>
      </c>
      <c r="G2929" t="s">
        <v>335</v>
      </c>
      <c r="H2929" t="s">
        <v>7725</v>
      </c>
      <c r="I2929" s="6">
        <v>44011.864293981482</v>
      </c>
      <c r="J2929" t="s">
        <v>16</v>
      </c>
      <c r="K2929" s="6">
        <v>44013.410046296296</v>
      </c>
      <c r="M2929" t="s">
        <v>7726</v>
      </c>
      <c r="N2929" t="s">
        <v>7727</v>
      </c>
      <c r="O2929" t="s">
        <v>7728</v>
      </c>
      <c r="Q2929" t="s">
        <v>438</v>
      </c>
      <c r="R2929" t="s">
        <v>347</v>
      </c>
      <c r="S2929" t="s">
        <v>7729</v>
      </c>
      <c r="T2929" t="s">
        <v>338</v>
      </c>
      <c r="U2929" t="s">
        <v>530</v>
      </c>
      <c r="W2929" t="s">
        <v>7730</v>
      </c>
      <c r="Z2929" t="s">
        <v>7726</v>
      </c>
      <c r="AA2929" t="s">
        <v>7727</v>
      </c>
      <c r="AB2929" t="s">
        <v>7728</v>
      </c>
      <c r="AD2929" t="s">
        <v>438</v>
      </c>
      <c r="AE2929" t="s">
        <v>347</v>
      </c>
      <c r="AF2929" t="s">
        <v>7729</v>
      </c>
      <c r="AG2929" t="s">
        <v>338</v>
      </c>
      <c r="AH2929" t="s">
        <v>530</v>
      </c>
      <c r="AJ2929" t="s">
        <v>7730</v>
      </c>
      <c r="AL2929" t="s">
        <v>339</v>
      </c>
      <c r="AM2929">
        <v>1</v>
      </c>
      <c r="AN2929">
        <v>1</v>
      </c>
      <c r="AO2929">
        <v>12859</v>
      </c>
      <c r="AQ2929">
        <v>124642</v>
      </c>
      <c r="AR2929">
        <v>5341030</v>
      </c>
      <c r="AS2929" t="s">
        <v>925</v>
      </c>
      <c r="AT2929" t="s">
        <v>926</v>
      </c>
      <c r="AW2929" t="s">
        <v>366</v>
      </c>
      <c r="AX2929" t="s">
        <v>366</v>
      </c>
      <c r="AY2929" t="s">
        <v>345</v>
      </c>
      <c r="AZ2929" t="s">
        <v>346</v>
      </c>
      <c r="BY2929" t="s">
        <v>342</v>
      </c>
      <c r="EQ2929">
        <v>243275</v>
      </c>
      <c r="ER2929" t="s">
        <v>7731</v>
      </c>
      <c r="EV2929">
        <v>17287120</v>
      </c>
      <c r="EW2929">
        <v>928</v>
      </c>
      <c r="EX2929">
        <v>220719</v>
      </c>
      <c r="EY2929" t="s">
        <v>7732</v>
      </c>
      <c r="EZ2929">
        <v>1</v>
      </c>
      <c r="FC2929">
        <v>95385</v>
      </c>
      <c r="FD2929" t="s">
        <v>3531</v>
      </c>
    </row>
    <row r="2930" spans="1:160" x14ac:dyDescent="0.3">
      <c r="A2930" t="str">
        <f>VLOOKUP(B2930,Table2[],3,FALSE)</f>
        <v>Digital</v>
      </c>
      <c r="B2930" t="str">
        <f>IF(OR(ISNUMBER(FIND("QVC",Z2930)),ISNUMBER(FIND("QVC",AL2930))),"QVC",IF(OR(ISNUMBER(FIND("NCO",H2930)),ISNUMBER(FIND("NCO",Y2930))), "NCO", IF(AL2930="consumer","PMD.com",VLOOKUP(LEFT(H2930,2),Tables!$E$1:$F$11,2,FALSE))))</f>
        <v>PMD.com</v>
      </c>
      <c r="C2930">
        <f t="shared" si="138"/>
        <v>5357</v>
      </c>
      <c r="D2930">
        <f t="shared" si="139"/>
        <v>1</v>
      </c>
      <c r="E2930" t="str">
        <f t="shared" ca="1" si="137"/>
        <v>shifted orders shipped</v>
      </c>
      <c r="F2930" t="s">
        <v>3539</v>
      </c>
      <c r="G2930" t="s">
        <v>335</v>
      </c>
      <c r="H2930" t="s">
        <v>7725</v>
      </c>
      <c r="I2930" s="6">
        <v>44011.864293981482</v>
      </c>
      <c r="J2930" t="s">
        <v>16</v>
      </c>
      <c r="K2930" s="6">
        <v>44013.410046296296</v>
      </c>
      <c r="M2930" t="s">
        <v>7726</v>
      </c>
      <c r="N2930" t="s">
        <v>7727</v>
      </c>
      <c r="O2930" t="s">
        <v>7728</v>
      </c>
      <c r="Q2930" t="s">
        <v>438</v>
      </c>
      <c r="R2930" t="s">
        <v>347</v>
      </c>
      <c r="S2930" t="s">
        <v>7729</v>
      </c>
      <c r="T2930" t="s">
        <v>338</v>
      </c>
      <c r="U2930" t="s">
        <v>530</v>
      </c>
      <c r="W2930" t="s">
        <v>7730</v>
      </c>
      <c r="Z2930" t="s">
        <v>7726</v>
      </c>
      <c r="AA2930" t="s">
        <v>7727</v>
      </c>
      <c r="AB2930" t="s">
        <v>7728</v>
      </c>
      <c r="AD2930" t="s">
        <v>438</v>
      </c>
      <c r="AE2930" t="s">
        <v>347</v>
      </c>
      <c r="AF2930" t="s">
        <v>7729</v>
      </c>
      <c r="AG2930" t="s">
        <v>338</v>
      </c>
      <c r="AH2930" t="s">
        <v>530</v>
      </c>
      <c r="AJ2930" t="s">
        <v>7730</v>
      </c>
      <c r="AL2930" t="s">
        <v>339</v>
      </c>
      <c r="AM2930">
        <v>1</v>
      </c>
      <c r="AN2930">
        <v>1</v>
      </c>
      <c r="AO2930">
        <v>15182</v>
      </c>
      <c r="AQ2930">
        <v>124521</v>
      </c>
      <c r="AR2930">
        <v>5357</v>
      </c>
      <c r="AS2930" t="s">
        <v>87</v>
      </c>
      <c r="AT2930" t="s">
        <v>88</v>
      </c>
      <c r="AW2930" t="s">
        <v>340</v>
      </c>
      <c r="AX2930" t="s">
        <v>340</v>
      </c>
      <c r="AY2930" t="s">
        <v>351</v>
      </c>
      <c r="AZ2930" t="s">
        <v>379</v>
      </c>
      <c r="BY2930" t="s">
        <v>342</v>
      </c>
      <c r="EQ2930">
        <v>249142</v>
      </c>
      <c r="ER2930" t="s">
        <v>7731</v>
      </c>
      <c r="EV2930">
        <v>17287120</v>
      </c>
      <c r="EW2930">
        <v>928</v>
      </c>
      <c r="EX2930">
        <v>220719</v>
      </c>
      <c r="EY2930" t="s">
        <v>7732</v>
      </c>
      <c r="EZ2930">
        <v>1</v>
      </c>
      <c r="FC2930">
        <v>5357</v>
      </c>
      <c r="FD2930" t="s">
        <v>88</v>
      </c>
    </row>
    <row r="2931" spans="1:160" x14ac:dyDescent="0.3">
      <c r="A2931" t="str">
        <f>VLOOKUP(B2931,Table2[],3,FALSE)</f>
        <v>Digital</v>
      </c>
      <c r="B2931" t="str">
        <f>IF(OR(ISNUMBER(FIND("QVC",Z2931)),ISNUMBER(FIND("QVC",AL2931))),"QVC",IF(OR(ISNUMBER(FIND("NCO",H2931)),ISNUMBER(FIND("NCO",Y2931))), "NCO", IF(AL2931="consumer","PMD.com",VLOOKUP(LEFT(H2931,2),Tables!$E$1:$F$11,2,FALSE))))</f>
        <v>PMD.com</v>
      </c>
      <c r="C2931">
        <f t="shared" si="138"/>
        <v>53920001</v>
      </c>
      <c r="D2931">
        <f t="shared" si="139"/>
        <v>1</v>
      </c>
      <c r="E2931" t="str">
        <f t="shared" ca="1" si="137"/>
        <v>shifted orders shipped</v>
      </c>
      <c r="F2931" t="s">
        <v>3539</v>
      </c>
      <c r="G2931" t="s">
        <v>335</v>
      </c>
      <c r="H2931" t="s">
        <v>7725</v>
      </c>
      <c r="I2931" s="6">
        <v>44011.864293981482</v>
      </c>
      <c r="J2931" t="s">
        <v>16</v>
      </c>
      <c r="K2931" s="6">
        <v>44013.410046296296</v>
      </c>
      <c r="M2931" t="s">
        <v>7726</v>
      </c>
      <c r="N2931" t="s">
        <v>7727</v>
      </c>
      <c r="O2931" t="s">
        <v>7728</v>
      </c>
      <c r="Q2931" t="s">
        <v>438</v>
      </c>
      <c r="R2931" t="s">
        <v>347</v>
      </c>
      <c r="S2931" t="s">
        <v>7729</v>
      </c>
      <c r="T2931" t="s">
        <v>338</v>
      </c>
      <c r="U2931" t="s">
        <v>530</v>
      </c>
      <c r="W2931" t="s">
        <v>7730</v>
      </c>
      <c r="Z2931" t="s">
        <v>7726</v>
      </c>
      <c r="AA2931" t="s">
        <v>7727</v>
      </c>
      <c r="AB2931" t="s">
        <v>7728</v>
      </c>
      <c r="AD2931" t="s">
        <v>438</v>
      </c>
      <c r="AE2931" t="s">
        <v>347</v>
      </c>
      <c r="AF2931" t="s">
        <v>7729</v>
      </c>
      <c r="AG2931" t="s">
        <v>338</v>
      </c>
      <c r="AH2931" t="s">
        <v>530</v>
      </c>
      <c r="AJ2931" t="s">
        <v>7730</v>
      </c>
      <c r="AL2931" t="s">
        <v>339</v>
      </c>
      <c r="AM2931">
        <v>1</v>
      </c>
      <c r="AN2931">
        <v>1</v>
      </c>
      <c r="AO2931">
        <v>14899</v>
      </c>
      <c r="AQ2931">
        <v>124468</v>
      </c>
      <c r="AR2931">
        <v>53920001</v>
      </c>
      <c r="AS2931">
        <v>9000000</v>
      </c>
      <c r="AT2931" t="s">
        <v>40</v>
      </c>
      <c r="AW2931" t="s">
        <v>343</v>
      </c>
      <c r="BY2931" t="s">
        <v>342</v>
      </c>
      <c r="EQ2931">
        <v>243396</v>
      </c>
      <c r="ER2931" t="s">
        <v>7731</v>
      </c>
      <c r="EV2931">
        <v>17287120</v>
      </c>
      <c r="EW2931">
        <v>928</v>
      </c>
      <c r="EX2931">
        <v>220719</v>
      </c>
      <c r="EY2931" t="s">
        <v>7732</v>
      </c>
      <c r="EZ2931">
        <v>1</v>
      </c>
      <c r="FC2931">
        <v>95385</v>
      </c>
      <c r="FD2931" t="s">
        <v>3531</v>
      </c>
    </row>
    <row r="2932" spans="1:160" x14ac:dyDescent="0.3">
      <c r="A2932" t="str">
        <f>VLOOKUP(B2932,Table2[],3,FALSE)</f>
        <v>Digital</v>
      </c>
      <c r="B2932" t="str">
        <f>IF(OR(ISNUMBER(FIND("QVC",Z2932)),ISNUMBER(FIND("QVC",AL2932))),"QVC",IF(OR(ISNUMBER(FIND("NCO",H2932)),ISNUMBER(FIND("NCO",Y2932))), "NCO", IF(AL2932="consumer","PMD.com",VLOOKUP(LEFT(H2932,2),Tables!$E$1:$F$11,2,FALSE))))</f>
        <v>PMD.com</v>
      </c>
      <c r="C2932">
        <f t="shared" si="138"/>
        <v>51090030</v>
      </c>
      <c r="D2932">
        <f t="shared" si="139"/>
        <v>1</v>
      </c>
      <c r="E2932" t="str">
        <f t="shared" ca="1" si="137"/>
        <v>shifted orders shipped</v>
      </c>
      <c r="F2932" t="s">
        <v>3539</v>
      </c>
      <c r="G2932" t="s">
        <v>335</v>
      </c>
      <c r="H2932" t="s">
        <v>7725</v>
      </c>
      <c r="I2932" s="6">
        <v>44011.864293981482</v>
      </c>
      <c r="J2932" t="s">
        <v>16</v>
      </c>
      <c r="K2932" s="6">
        <v>44013.410046296296</v>
      </c>
      <c r="M2932" t="s">
        <v>7726</v>
      </c>
      <c r="N2932" t="s">
        <v>7727</v>
      </c>
      <c r="O2932" t="s">
        <v>7728</v>
      </c>
      <c r="Q2932" t="s">
        <v>438</v>
      </c>
      <c r="R2932" t="s">
        <v>347</v>
      </c>
      <c r="S2932" t="s">
        <v>7729</v>
      </c>
      <c r="T2932" t="s">
        <v>338</v>
      </c>
      <c r="U2932" t="s">
        <v>530</v>
      </c>
      <c r="W2932" t="s">
        <v>7730</v>
      </c>
      <c r="Z2932" t="s">
        <v>7726</v>
      </c>
      <c r="AA2932" t="s">
        <v>7727</v>
      </c>
      <c r="AB2932" t="s">
        <v>7728</v>
      </c>
      <c r="AD2932" t="s">
        <v>438</v>
      </c>
      <c r="AE2932" t="s">
        <v>347</v>
      </c>
      <c r="AF2932" t="s">
        <v>7729</v>
      </c>
      <c r="AG2932" t="s">
        <v>338</v>
      </c>
      <c r="AH2932" t="s">
        <v>530</v>
      </c>
      <c r="AJ2932" t="s">
        <v>7730</v>
      </c>
      <c r="AL2932" t="s">
        <v>339</v>
      </c>
      <c r="AM2932">
        <v>1</v>
      </c>
      <c r="AN2932">
        <v>1</v>
      </c>
      <c r="AO2932">
        <v>6688</v>
      </c>
      <c r="AQ2932">
        <v>125960</v>
      </c>
      <c r="AR2932">
        <v>51090030</v>
      </c>
      <c r="AS2932" t="s">
        <v>3043</v>
      </c>
      <c r="AT2932" t="s">
        <v>628</v>
      </c>
      <c r="AW2932" t="s">
        <v>343</v>
      </c>
      <c r="BY2932" t="s">
        <v>342</v>
      </c>
      <c r="BZ2932" t="b">
        <v>0</v>
      </c>
      <c r="EQ2932">
        <v>243047</v>
      </c>
      <c r="ER2932" t="s">
        <v>7731</v>
      </c>
      <c r="EV2932">
        <v>17287120</v>
      </c>
      <c r="EW2932">
        <v>928</v>
      </c>
      <c r="EX2932">
        <v>220719</v>
      </c>
      <c r="EY2932" t="s">
        <v>7732</v>
      </c>
      <c r="EZ2932">
        <v>1</v>
      </c>
      <c r="FC2932">
        <v>95385</v>
      </c>
      <c r="FD2932" t="s">
        <v>3531</v>
      </c>
    </row>
    <row r="2933" spans="1:160" x14ac:dyDescent="0.3">
      <c r="A2933" t="str">
        <f>VLOOKUP(B2933,Table2[],3,FALSE)</f>
        <v>Digital</v>
      </c>
      <c r="B2933" t="str">
        <f>IF(OR(ISNUMBER(FIND("QVC",Z2933)),ISNUMBER(FIND("QVC",AL2933))),"QVC",IF(OR(ISNUMBER(FIND("NCO",H2933)),ISNUMBER(FIND("NCO",Y2933))), "NCO", IF(AL2933="consumer","PMD.com",VLOOKUP(LEFT(H2933,2),Tables!$E$1:$F$11,2,FALSE))))</f>
        <v>PMD.com</v>
      </c>
      <c r="C2933">
        <f t="shared" si="138"/>
        <v>54010001</v>
      </c>
      <c r="D2933">
        <f t="shared" si="139"/>
        <v>1</v>
      </c>
      <c r="E2933" t="str">
        <f t="shared" ca="1" si="137"/>
        <v>shifted orders shipped</v>
      </c>
      <c r="F2933" t="s">
        <v>3539</v>
      </c>
      <c r="G2933" t="s">
        <v>335</v>
      </c>
      <c r="H2933" t="s">
        <v>7725</v>
      </c>
      <c r="I2933" s="6">
        <v>44011.864293981482</v>
      </c>
      <c r="J2933" t="s">
        <v>16</v>
      </c>
      <c r="K2933" s="6">
        <v>44013.410046296296</v>
      </c>
      <c r="M2933" t="s">
        <v>7726</v>
      </c>
      <c r="N2933" t="s">
        <v>7727</v>
      </c>
      <c r="O2933" t="s">
        <v>7728</v>
      </c>
      <c r="Q2933" t="s">
        <v>438</v>
      </c>
      <c r="R2933" t="s">
        <v>347</v>
      </c>
      <c r="S2933" t="s">
        <v>7729</v>
      </c>
      <c r="T2933" t="s">
        <v>338</v>
      </c>
      <c r="U2933" t="s">
        <v>530</v>
      </c>
      <c r="W2933" t="s">
        <v>7730</v>
      </c>
      <c r="Z2933" t="s">
        <v>7726</v>
      </c>
      <c r="AA2933" t="s">
        <v>7727</v>
      </c>
      <c r="AB2933" t="s">
        <v>7728</v>
      </c>
      <c r="AD2933" t="s">
        <v>438</v>
      </c>
      <c r="AE2933" t="s">
        <v>347</v>
      </c>
      <c r="AF2933" t="s">
        <v>7729</v>
      </c>
      <c r="AG2933" t="s">
        <v>338</v>
      </c>
      <c r="AH2933" t="s">
        <v>530</v>
      </c>
      <c r="AJ2933" t="s">
        <v>7730</v>
      </c>
      <c r="AL2933" t="s">
        <v>339</v>
      </c>
      <c r="AM2933">
        <v>1</v>
      </c>
      <c r="AN2933">
        <v>1</v>
      </c>
      <c r="AO2933">
        <v>6300</v>
      </c>
      <c r="AQ2933">
        <v>124476</v>
      </c>
      <c r="AR2933">
        <v>54010001</v>
      </c>
      <c r="AS2933" t="s">
        <v>577</v>
      </c>
      <c r="AT2933" t="s">
        <v>35</v>
      </c>
      <c r="AW2933" t="s">
        <v>340</v>
      </c>
      <c r="AX2933">
        <v>0</v>
      </c>
      <c r="AY2933" t="s">
        <v>348</v>
      </c>
      <c r="AZ2933">
        <v>0</v>
      </c>
      <c r="BY2933" t="s">
        <v>342</v>
      </c>
      <c r="EQ2933">
        <v>252076</v>
      </c>
      <c r="ER2933" t="s">
        <v>7731</v>
      </c>
      <c r="EV2933">
        <v>17287120</v>
      </c>
      <c r="EW2933">
        <v>928</v>
      </c>
      <c r="EX2933">
        <v>220719</v>
      </c>
      <c r="EY2933" t="s">
        <v>7732</v>
      </c>
      <c r="EZ2933">
        <v>1</v>
      </c>
      <c r="FC2933">
        <v>54010001</v>
      </c>
      <c r="FD2933" t="s">
        <v>35</v>
      </c>
    </row>
    <row r="2934" spans="1:160" x14ac:dyDescent="0.3">
      <c r="A2934" t="str">
        <f>VLOOKUP(B2934,Table2[],3,FALSE)</f>
        <v>Digital</v>
      </c>
      <c r="B2934" t="str">
        <f>IF(OR(ISNUMBER(FIND("QVC",Z2934)),ISNUMBER(FIND("QVC",AL2934))),"QVC",IF(OR(ISNUMBER(FIND("NCO",H2934)),ISNUMBER(FIND("NCO",Y2934))), "NCO", IF(AL2934="consumer","PMD.com",VLOOKUP(LEFT(H2934,2),Tables!$E$1:$F$11,2,FALSE))))</f>
        <v>PMD.com</v>
      </c>
      <c r="C2934">
        <f t="shared" si="138"/>
        <v>54010001</v>
      </c>
      <c r="D2934">
        <f t="shared" si="139"/>
        <v>1</v>
      </c>
      <c r="E2934" t="str">
        <f t="shared" ca="1" si="137"/>
        <v>shifted orders shipped</v>
      </c>
      <c r="F2934" t="s">
        <v>3539</v>
      </c>
      <c r="G2934" t="s">
        <v>335</v>
      </c>
      <c r="H2934" t="s">
        <v>7733</v>
      </c>
      <c r="I2934" s="6">
        <v>44012.594733796293</v>
      </c>
      <c r="J2934" t="s">
        <v>16</v>
      </c>
      <c r="K2934" s="6">
        <v>44013.410081018519</v>
      </c>
      <c r="M2934" t="s">
        <v>7734</v>
      </c>
      <c r="N2934" t="s">
        <v>7735</v>
      </c>
      <c r="Q2934" t="s">
        <v>767</v>
      </c>
      <c r="R2934" t="s">
        <v>365</v>
      </c>
      <c r="S2934" t="s">
        <v>7736</v>
      </c>
      <c r="T2934" t="s">
        <v>338</v>
      </c>
      <c r="U2934" t="s">
        <v>530</v>
      </c>
      <c r="W2934" t="s">
        <v>7737</v>
      </c>
      <c r="Z2934" t="s">
        <v>7734</v>
      </c>
      <c r="AA2934" t="s">
        <v>7735</v>
      </c>
      <c r="AD2934" t="s">
        <v>767</v>
      </c>
      <c r="AE2934" t="s">
        <v>365</v>
      </c>
      <c r="AF2934" t="s">
        <v>7736</v>
      </c>
      <c r="AG2934" t="s">
        <v>338</v>
      </c>
      <c r="AH2934" t="s">
        <v>530</v>
      </c>
      <c r="AJ2934" t="s">
        <v>7737</v>
      </c>
      <c r="AL2934" t="s">
        <v>339</v>
      </c>
      <c r="AM2934">
        <v>1</v>
      </c>
      <c r="AN2934">
        <v>1</v>
      </c>
      <c r="AO2934">
        <v>6300</v>
      </c>
      <c r="AQ2934">
        <v>124476</v>
      </c>
      <c r="AR2934">
        <v>54010001</v>
      </c>
      <c r="AS2934" t="s">
        <v>577</v>
      </c>
      <c r="AT2934" t="s">
        <v>35</v>
      </c>
      <c r="AW2934" t="s">
        <v>340</v>
      </c>
      <c r="AX2934">
        <v>0</v>
      </c>
      <c r="AY2934" t="s">
        <v>348</v>
      </c>
      <c r="AZ2934">
        <v>0</v>
      </c>
      <c r="BY2934" t="s">
        <v>342</v>
      </c>
      <c r="EQ2934">
        <v>252076</v>
      </c>
      <c r="ER2934" t="s">
        <v>7738</v>
      </c>
      <c r="EV2934">
        <v>17287703</v>
      </c>
      <c r="EW2934">
        <v>928</v>
      </c>
      <c r="EX2934">
        <v>221001</v>
      </c>
      <c r="EY2934" t="s">
        <v>7739</v>
      </c>
      <c r="EZ2934">
        <v>1</v>
      </c>
      <c r="FC2934">
        <v>54010001</v>
      </c>
      <c r="FD2934" t="s">
        <v>35</v>
      </c>
    </row>
    <row r="2935" spans="1:160" x14ac:dyDescent="0.3">
      <c r="A2935" t="str">
        <f>VLOOKUP(B2935,Table2[],3,FALSE)</f>
        <v>Digital</v>
      </c>
      <c r="B2935" t="str">
        <f>IF(OR(ISNUMBER(FIND("QVC",Z2935)),ISNUMBER(FIND("QVC",AL2935))),"QVC",IF(OR(ISNUMBER(FIND("NCO",H2935)),ISNUMBER(FIND("NCO",Y2935))), "NCO", IF(AL2935="consumer","PMD.com",VLOOKUP(LEFT(H2935,2),Tables!$E$1:$F$11,2,FALSE))))</f>
        <v>PMD.com</v>
      </c>
      <c r="C2935">
        <f t="shared" si="138"/>
        <v>52460001</v>
      </c>
      <c r="D2935">
        <f t="shared" si="139"/>
        <v>1</v>
      </c>
      <c r="E2935" t="str">
        <f t="shared" ca="1" si="137"/>
        <v>shifted orders shipped</v>
      </c>
      <c r="F2935" t="s">
        <v>3539</v>
      </c>
      <c r="G2935" t="s">
        <v>335</v>
      </c>
      <c r="H2935" t="s">
        <v>7733</v>
      </c>
      <c r="I2935" s="6">
        <v>44012.594733796293</v>
      </c>
      <c r="J2935" t="s">
        <v>16</v>
      </c>
      <c r="K2935" s="6">
        <v>44013.410081018519</v>
      </c>
      <c r="M2935" t="s">
        <v>7734</v>
      </c>
      <c r="N2935" t="s">
        <v>7735</v>
      </c>
      <c r="Q2935" t="s">
        <v>767</v>
      </c>
      <c r="R2935" t="s">
        <v>365</v>
      </c>
      <c r="S2935" t="s">
        <v>7736</v>
      </c>
      <c r="T2935" t="s">
        <v>338</v>
      </c>
      <c r="U2935" t="s">
        <v>530</v>
      </c>
      <c r="W2935" t="s">
        <v>7737</v>
      </c>
      <c r="Z2935" t="s">
        <v>7734</v>
      </c>
      <c r="AA2935" t="s">
        <v>7735</v>
      </c>
      <c r="AD2935" t="s">
        <v>767</v>
      </c>
      <c r="AE2935" t="s">
        <v>365</v>
      </c>
      <c r="AF2935" t="s">
        <v>7736</v>
      </c>
      <c r="AG2935" t="s">
        <v>338</v>
      </c>
      <c r="AH2935" t="s">
        <v>530</v>
      </c>
      <c r="AJ2935" t="s">
        <v>7737</v>
      </c>
      <c r="AL2935" t="s">
        <v>339</v>
      </c>
      <c r="AM2935">
        <v>1</v>
      </c>
      <c r="AN2935">
        <v>1</v>
      </c>
      <c r="AO2935">
        <v>14007</v>
      </c>
      <c r="AQ2935">
        <v>127157</v>
      </c>
      <c r="AR2935">
        <v>52460001</v>
      </c>
      <c r="AS2935" t="s">
        <v>972</v>
      </c>
      <c r="AT2935" t="s">
        <v>76</v>
      </c>
      <c r="AW2935" t="s">
        <v>340</v>
      </c>
      <c r="AX2935" t="s">
        <v>340</v>
      </c>
      <c r="AY2935" t="s">
        <v>341</v>
      </c>
      <c r="AZ2935">
        <v>0</v>
      </c>
      <c r="BY2935" t="s">
        <v>342</v>
      </c>
      <c r="EQ2935">
        <v>252044</v>
      </c>
      <c r="ER2935" t="s">
        <v>7738</v>
      </c>
      <c r="EV2935">
        <v>17287703</v>
      </c>
      <c r="EW2935">
        <v>928</v>
      </c>
      <c r="EX2935">
        <v>221001</v>
      </c>
      <c r="EY2935" t="s">
        <v>7739</v>
      </c>
      <c r="EZ2935">
        <v>1</v>
      </c>
      <c r="FC2935">
        <v>52460001</v>
      </c>
      <c r="FD2935" t="s">
        <v>76</v>
      </c>
    </row>
    <row r="2936" spans="1:160" x14ac:dyDescent="0.3">
      <c r="A2936" t="str">
        <f>VLOOKUP(B2936,Table2[],3,FALSE)</f>
        <v>Digital</v>
      </c>
      <c r="B2936" t="str">
        <f>IF(OR(ISNUMBER(FIND("QVC",Z2936)),ISNUMBER(FIND("QVC",AL2936))),"QVC",IF(OR(ISNUMBER(FIND("NCO",H2936)),ISNUMBER(FIND("NCO",Y2936))), "NCO", IF(AL2936="consumer","PMD.com",VLOOKUP(LEFT(H2936,2),Tables!$E$1:$F$11,2,FALSE))))</f>
        <v>PMD.com</v>
      </c>
      <c r="C2936">
        <f t="shared" si="138"/>
        <v>54020001</v>
      </c>
      <c r="D2936">
        <f t="shared" si="139"/>
        <v>1</v>
      </c>
      <c r="E2936" t="str">
        <f t="shared" ca="1" si="137"/>
        <v>shifted orders shipped</v>
      </c>
      <c r="F2936" t="s">
        <v>3539</v>
      </c>
      <c r="G2936" t="s">
        <v>335</v>
      </c>
      <c r="H2936" t="s">
        <v>7733</v>
      </c>
      <c r="I2936" s="6">
        <v>44012.594733796293</v>
      </c>
      <c r="J2936" t="s">
        <v>16</v>
      </c>
      <c r="K2936" s="6">
        <v>44013.410081018519</v>
      </c>
      <c r="M2936" t="s">
        <v>7734</v>
      </c>
      <c r="N2936" t="s">
        <v>7735</v>
      </c>
      <c r="Q2936" t="s">
        <v>767</v>
      </c>
      <c r="R2936" t="s">
        <v>365</v>
      </c>
      <c r="S2936" t="s">
        <v>7736</v>
      </c>
      <c r="T2936" t="s">
        <v>338</v>
      </c>
      <c r="U2936" t="s">
        <v>530</v>
      </c>
      <c r="W2936" t="s">
        <v>7737</v>
      </c>
      <c r="Z2936" t="s">
        <v>7734</v>
      </c>
      <c r="AA2936" t="s">
        <v>7735</v>
      </c>
      <c r="AD2936" t="s">
        <v>767</v>
      </c>
      <c r="AE2936" t="s">
        <v>365</v>
      </c>
      <c r="AF2936" t="s">
        <v>7736</v>
      </c>
      <c r="AG2936" t="s">
        <v>338</v>
      </c>
      <c r="AH2936" t="s">
        <v>530</v>
      </c>
      <c r="AJ2936" t="s">
        <v>7737</v>
      </c>
      <c r="AL2936" t="s">
        <v>339</v>
      </c>
      <c r="AM2936">
        <v>1</v>
      </c>
      <c r="AN2936">
        <v>1</v>
      </c>
      <c r="AO2936">
        <v>3692</v>
      </c>
      <c r="AQ2936">
        <v>124477</v>
      </c>
      <c r="AR2936">
        <v>54020001</v>
      </c>
      <c r="AS2936" t="s">
        <v>484</v>
      </c>
      <c r="AT2936" t="s">
        <v>93</v>
      </c>
      <c r="AW2936" t="s">
        <v>340</v>
      </c>
      <c r="AX2936">
        <v>0</v>
      </c>
      <c r="AY2936" t="s">
        <v>348</v>
      </c>
      <c r="AZ2936">
        <v>0</v>
      </c>
      <c r="BY2936" t="s">
        <v>342</v>
      </c>
      <c r="EQ2936">
        <v>251671</v>
      </c>
      <c r="ER2936" t="s">
        <v>7738</v>
      </c>
      <c r="EV2936">
        <v>17287703</v>
      </c>
      <c r="EW2936">
        <v>928</v>
      </c>
      <c r="EX2936">
        <v>221001</v>
      </c>
      <c r="EY2936" t="s">
        <v>7739</v>
      </c>
      <c r="EZ2936">
        <v>1</v>
      </c>
      <c r="FC2936">
        <v>54020001</v>
      </c>
      <c r="FD2936" t="s">
        <v>93</v>
      </c>
    </row>
    <row r="2937" spans="1:160" x14ac:dyDescent="0.3">
      <c r="A2937" t="str">
        <f>VLOOKUP(B2937,Table2[],3,FALSE)</f>
        <v>Digital</v>
      </c>
      <c r="B2937" t="str">
        <f>IF(OR(ISNUMBER(FIND("QVC",Z2937)),ISNUMBER(FIND("QVC",AL2937))),"QVC",IF(OR(ISNUMBER(FIND("NCO",H2937)),ISNUMBER(FIND("NCO",Y2937))), "NCO", IF(AL2937="consumer","PMD.com",VLOOKUP(LEFT(H2937,2),Tables!$E$1:$F$11,2,FALSE))))</f>
        <v>PMD.com</v>
      </c>
      <c r="C2937">
        <f t="shared" si="138"/>
        <v>52430001</v>
      </c>
      <c r="D2937">
        <f t="shared" si="139"/>
        <v>1</v>
      </c>
      <c r="E2937" t="str">
        <f t="shared" ca="1" si="137"/>
        <v>shifted orders shipped</v>
      </c>
      <c r="F2937" t="s">
        <v>3539</v>
      </c>
      <c r="G2937" t="s">
        <v>335</v>
      </c>
      <c r="H2937" t="s">
        <v>7740</v>
      </c>
      <c r="I2937" s="6">
        <v>44012.377418981479</v>
      </c>
      <c r="J2937" t="s">
        <v>16</v>
      </c>
      <c r="K2937" s="6">
        <v>44013.410115740742</v>
      </c>
      <c r="M2937" t="s">
        <v>1399</v>
      </c>
      <c r="N2937" t="s">
        <v>1400</v>
      </c>
      <c r="O2937" t="s">
        <v>1401</v>
      </c>
      <c r="Q2937" t="s">
        <v>457</v>
      </c>
      <c r="R2937" t="s">
        <v>458</v>
      </c>
      <c r="S2937" t="s">
        <v>1402</v>
      </c>
      <c r="T2937" t="s">
        <v>338</v>
      </c>
      <c r="U2937" t="s">
        <v>530</v>
      </c>
      <c r="W2937" t="s">
        <v>1403</v>
      </c>
      <c r="Z2937" t="s">
        <v>1399</v>
      </c>
      <c r="AA2937" t="s">
        <v>1400</v>
      </c>
      <c r="AB2937" t="s">
        <v>1401</v>
      </c>
      <c r="AD2937" t="s">
        <v>457</v>
      </c>
      <c r="AE2937" t="s">
        <v>458</v>
      </c>
      <c r="AF2937" t="s">
        <v>1402</v>
      </c>
      <c r="AG2937" t="s">
        <v>338</v>
      </c>
      <c r="AH2937" t="s">
        <v>530</v>
      </c>
      <c r="AJ2937" t="s">
        <v>1403</v>
      </c>
      <c r="AL2937" t="s">
        <v>339</v>
      </c>
      <c r="AM2937">
        <v>1</v>
      </c>
      <c r="AN2937">
        <v>1</v>
      </c>
      <c r="AO2937">
        <v>12063</v>
      </c>
      <c r="AQ2937">
        <v>127155</v>
      </c>
      <c r="AR2937">
        <v>52430001</v>
      </c>
      <c r="AS2937" t="s">
        <v>927</v>
      </c>
      <c r="AT2937" t="s">
        <v>75</v>
      </c>
      <c r="AW2937" t="s">
        <v>340</v>
      </c>
      <c r="AX2937" t="s">
        <v>340</v>
      </c>
      <c r="AY2937" t="s">
        <v>357</v>
      </c>
      <c r="AZ2937" t="s">
        <v>363</v>
      </c>
      <c r="BY2937" t="s">
        <v>342</v>
      </c>
      <c r="EQ2937">
        <v>249990</v>
      </c>
      <c r="ER2937" t="s">
        <v>7741</v>
      </c>
      <c r="EV2937">
        <v>17287289</v>
      </c>
      <c r="EW2937">
        <v>928</v>
      </c>
      <c r="EX2937">
        <v>220885</v>
      </c>
      <c r="EY2937" t="s">
        <v>7742</v>
      </c>
      <c r="EZ2937">
        <v>1</v>
      </c>
      <c r="FC2937">
        <v>95385</v>
      </c>
      <c r="FD2937" t="s">
        <v>3531</v>
      </c>
    </row>
    <row r="2938" spans="1:160" x14ac:dyDescent="0.3">
      <c r="A2938" t="str">
        <f>VLOOKUP(B2938,Table2[],3,FALSE)</f>
        <v>Digital</v>
      </c>
      <c r="B2938" t="str">
        <f>IF(OR(ISNUMBER(FIND("QVC",Z2938)),ISNUMBER(FIND("QVC",AL2938))),"QVC",IF(OR(ISNUMBER(FIND("NCO",H2938)),ISNUMBER(FIND("NCO",Y2938))), "NCO", IF(AL2938="consumer","PMD.com",VLOOKUP(LEFT(H2938,2),Tables!$E$1:$F$11,2,FALSE))))</f>
        <v>PMD.com</v>
      </c>
      <c r="C2938">
        <f t="shared" si="138"/>
        <v>54020001</v>
      </c>
      <c r="D2938">
        <f t="shared" si="139"/>
        <v>1</v>
      </c>
      <c r="E2938" t="str">
        <f t="shared" ca="1" si="137"/>
        <v>shifted orders shipped</v>
      </c>
      <c r="F2938" t="s">
        <v>3539</v>
      </c>
      <c r="G2938" t="s">
        <v>335</v>
      </c>
      <c r="H2938" t="s">
        <v>7740</v>
      </c>
      <c r="I2938" s="6">
        <v>44012.377418981479</v>
      </c>
      <c r="J2938" t="s">
        <v>16</v>
      </c>
      <c r="K2938" s="6">
        <v>44013.410115740742</v>
      </c>
      <c r="M2938" t="s">
        <v>1399</v>
      </c>
      <c r="N2938" t="s">
        <v>1400</v>
      </c>
      <c r="O2938" t="s">
        <v>1401</v>
      </c>
      <c r="Q2938" t="s">
        <v>457</v>
      </c>
      <c r="R2938" t="s">
        <v>458</v>
      </c>
      <c r="S2938" t="s">
        <v>1402</v>
      </c>
      <c r="T2938" t="s">
        <v>338</v>
      </c>
      <c r="U2938" t="s">
        <v>530</v>
      </c>
      <c r="W2938" t="s">
        <v>1403</v>
      </c>
      <c r="Z2938" t="s">
        <v>1399</v>
      </c>
      <c r="AA2938" t="s">
        <v>1400</v>
      </c>
      <c r="AB2938" t="s">
        <v>1401</v>
      </c>
      <c r="AD2938" t="s">
        <v>457</v>
      </c>
      <c r="AE2938" t="s">
        <v>458</v>
      </c>
      <c r="AF2938" t="s">
        <v>1402</v>
      </c>
      <c r="AG2938" t="s">
        <v>338</v>
      </c>
      <c r="AH2938" t="s">
        <v>530</v>
      </c>
      <c r="AJ2938" t="s">
        <v>1403</v>
      </c>
      <c r="AL2938" t="s">
        <v>339</v>
      </c>
      <c r="AM2938">
        <v>1</v>
      </c>
      <c r="AN2938">
        <v>1</v>
      </c>
      <c r="AO2938">
        <v>3692</v>
      </c>
      <c r="AQ2938">
        <v>124477</v>
      </c>
      <c r="AR2938">
        <v>54020001</v>
      </c>
      <c r="AS2938" t="s">
        <v>484</v>
      </c>
      <c r="AT2938" t="s">
        <v>93</v>
      </c>
      <c r="AW2938" t="s">
        <v>340</v>
      </c>
      <c r="AX2938">
        <v>0</v>
      </c>
      <c r="AY2938" t="s">
        <v>348</v>
      </c>
      <c r="AZ2938">
        <v>0</v>
      </c>
      <c r="BY2938" t="s">
        <v>342</v>
      </c>
      <c r="EQ2938">
        <v>251671</v>
      </c>
      <c r="ER2938" t="s">
        <v>7741</v>
      </c>
      <c r="EV2938">
        <v>17287289</v>
      </c>
      <c r="EW2938">
        <v>928</v>
      </c>
      <c r="EX2938">
        <v>220885</v>
      </c>
      <c r="EY2938" t="s">
        <v>7742</v>
      </c>
      <c r="EZ2938">
        <v>1</v>
      </c>
      <c r="FC2938">
        <v>54020001</v>
      </c>
      <c r="FD2938" t="s">
        <v>93</v>
      </c>
    </row>
    <row r="2939" spans="1:160" x14ac:dyDescent="0.3">
      <c r="A2939" t="str">
        <f>VLOOKUP(B2939,Table2[],3,FALSE)</f>
        <v>Digital</v>
      </c>
      <c r="B2939" t="str">
        <f>IF(OR(ISNUMBER(FIND("QVC",Z2939)),ISNUMBER(FIND("QVC",AL2939))),"QVC",IF(OR(ISNUMBER(FIND("NCO",H2939)),ISNUMBER(FIND("NCO",Y2939))), "NCO", IF(AL2939="consumer","PMD.com",VLOOKUP(LEFT(H2939,2),Tables!$E$1:$F$11,2,FALSE))))</f>
        <v>PMD.com</v>
      </c>
      <c r="C2939">
        <f t="shared" si="138"/>
        <v>53710001</v>
      </c>
      <c r="D2939">
        <f t="shared" si="139"/>
        <v>1</v>
      </c>
      <c r="E2939" t="str">
        <f t="shared" ca="1" si="137"/>
        <v>shifted orders shipped</v>
      </c>
      <c r="F2939" t="s">
        <v>3539</v>
      </c>
      <c r="G2939" t="s">
        <v>335</v>
      </c>
      <c r="H2939" t="s">
        <v>7740</v>
      </c>
      <c r="I2939" s="6">
        <v>44012.377418981479</v>
      </c>
      <c r="J2939" t="s">
        <v>16</v>
      </c>
      <c r="K2939" s="6">
        <v>44013.410115740742</v>
      </c>
      <c r="M2939" t="s">
        <v>1399</v>
      </c>
      <c r="N2939" t="s">
        <v>1400</v>
      </c>
      <c r="O2939" t="s">
        <v>1401</v>
      </c>
      <c r="Q2939" t="s">
        <v>457</v>
      </c>
      <c r="R2939" t="s">
        <v>458</v>
      </c>
      <c r="S2939" t="s">
        <v>1402</v>
      </c>
      <c r="T2939" t="s">
        <v>338</v>
      </c>
      <c r="U2939" t="s">
        <v>530</v>
      </c>
      <c r="W2939" t="s">
        <v>1403</v>
      </c>
      <c r="Z2939" t="s">
        <v>1399</v>
      </c>
      <c r="AA2939" t="s">
        <v>1400</v>
      </c>
      <c r="AB2939" t="s">
        <v>1401</v>
      </c>
      <c r="AD2939" t="s">
        <v>457</v>
      </c>
      <c r="AE2939" t="s">
        <v>458</v>
      </c>
      <c r="AF2939" t="s">
        <v>1402</v>
      </c>
      <c r="AG2939" t="s">
        <v>338</v>
      </c>
      <c r="AH2939" t="s">
        <v>530</v>
      </c>
      <c r="AJ2939" t="s">
        <v>1403</v>
      </c>
      <c r="AL2939" t="s">
        <v>339</v>
      </c>
      <c r="AM2939">
        <v>1</v>
      </c>
      <c r="AN2939">
        <v>1</v>
      </c>
      <c r="AO2939">
        <v>4902</v>
      </c>
      <c r="AQ2939">
        <v>124454</v>
      </c>
      <c r="AR2939">
        <v>53710001</v>
      </c>
      <c r="AS2939" t="s">
        <v>1873</v>
      </c>
      <c r="AT2939" t="s">
        <v>66</v>
      </c>
      <c r="AW2939" t="s">
        <v>343</v>
      </c>
      <c r="EQ2939">
        <v>248267</v>
      </c>
      <c r="ER2939" t="s">
        <v>7741</v>
      </c>
      <c r="EV2939">
        <v>17287289</v>
      </c>
      <c r="EW2939">
        <v>928</v>
      </c>
      <c r="EX2939">
        <v>220885</v>
      </c>
      <c r="EY2939" t="s">
        <v>7742</v>
      </c>
      <c r="EZ2939">
        <v>1</v>
      </c>
      <c r="FC2939">
        <v>53710001</v>
      </c>
      <c r="FD2939" t="s">
        <v>66</v>
      </c>
    </row>
    <row r="2940" spans="1:160" x14ac:dyDescent="0.3">
      <c r="A2940" t="str">
        <f>VLOOKUP(B2940,Table2[],3,FALSE)</f>
        <v>Digital</v>
      </c>
      <c r="B2940" t="str">
        <f>IF(OR(ISNUMBER(FIND("QVC",Z2940)),ISNUMBER(FIND("QVC",AL2940))),"QVC",IF(OR(ISNUMBER(FIND("NCO",H2940)),ISNUMBER(FIND("NCO",Y2940))), "NCO", IF(AL2940="consumer","PMD.com",VLOOKUP(LEFT(H2940,2),Tables!$E$1:$F$11,2,FALSE))))</f>
        <v>PMD.com</v>
      </c>
      <c r="C2940">
        <f t="shared" si="138"/>
        <v>53490001</v>
      </c>
      <c r="D2940">
        <f t="shared" si="139"/>
        <v>1</v>
      </c>
      <c r="E2940" t="str">
        <f t="shared" ca="1" si="137"/>
        <v>shifted orders shipped</v>
      </c>
      <c r="F2940" t="s">
        <v>3539</v>
      </c>
      <c r="G2940" t="s">
        <v>335</v>
      </c>
      <c r="H2940" t="s">
        <v>7740</v>
      </c>
      <c r="I2940" s="6">
        <v>44012.377418981479</v>
      </c>
      <c r="J2940" t="s">
        <v>16</v>
      </c>
      <c r="K2940" s="6">
        <v>44013.410115740742</v>
      </c>
      <c r="M2940" t="s">
        <v>1399</v>
      </c>
      <c r="N2940" t="s">
        <v>1400</v>
      </c>
      <c r="O2940" t="s">
        <v>1401</v>
      </c>
      <c r="Q2940" t="s">
        <v>457</v>
      </c>
      <c r="R2940" t="s">
        <v>458</v>
      </c>
      <c r="S2940" t="s">
        <v>1402</v>
      </c>
      <c r="T2940" t="s">
        <v>338</v>
      </c>
      <c r="U2940" t="s">
        <v>530</v>
      </c>
      <c r="W2940" t="s">
        <v>1403</v>
      </c>
      <c r="Z2940" t="s">
        <v>1399</v>
      </c>
      <c r="AA2940" t="s">
        <v>1400</v>
      </c>
      <c r="AB2940" t="s">
        <v>1401</v>
      </c>
      <c r="AD2940" t="s">
        <v>457</v>
      </c>
      <c r="AE2940" t="s">
        <v>458</v>
      </c>
      <c r="AF2940" t="s">
        <v>1402</v>
      </c>
      <c r="AG2940" t="s">
        <v>338</v>
      </c>
      <c r="AH2940" t="s">
        <v>530</v>
      </c>
      <c r="AJ2940" t="s">
        <v>1403</v>
      </c>
      <c r="AL2940" t="s">
        <v>339</v>
      </c>
      <c r="AM2940">
        <v>1</v>
      </c>
      <c r="AN2940">
        <v>1</v>
      </c>
      <c r="AO2940">
        <v>15533</v>
      </c>
      <c r="AQ2940">
        <v>126899</v>
      </c>
      <c r="AR2940">
        <v>53490001</v>
      </c>
      <c r="AS2940" t="s">
        <v>1709</v>
      </c>
      <c r="AT2940" t="s">
        <v>56</v>
      </c>
      <c r="AW2940" t="s">
        <v>343</v>
      </c>
      <c r="BY2940" t="s">
        <v>342</v>
      </c>
      <c r="EQ2940">
        <v>253176</v>
      </c>
      <c r="ER2940" t="s">
        <v>7741</v>
      </c>
      <c r="EV2940">
        <v>17287289</v>
      </c>
      <c r="EW2940">
        <v>928</v>
      </c>
      <c r="EX2940">
        <v>220885</v>
      </c>
      <c r="EY2940" t="s">
        <v>7742</v>
      </c>
      <c r="EZ2940">
        <v>1</v>
      </c>
      <c r="FC2940">
        <v>53490001</v>
      </c>
      <c r="FD2940" t="s">
        <v>56</v>
      </c>
    </row>
    <row r="2941" spans="1:160" x14ac:dyDescent="0.3">
      <c r="A2941" t="str">
        <f>VLOOKUP(B2941,Table2[],3,FALSE)</f>
        <v>Digital</v>
      </c>
      <c r="B2941" t="str">
        <f>IF(OR(ISNUMBER(FIND("QVC",Z2941)),ISNUMBER(FIND("QVC",AL2941))),"QVC",IF(OR(ISNUMBER(FIND("NCO",H2941)),ISNUMBER(FIND("NCO",Y2941))), "NCO", IF(AL2941="consumer","PMD.com",VLOOKUP(LEFT(H2941,2),Tables!$E$1:$F$11,2,FALSE))))</f>
        <v>PMD.com</v>
      </c>
      <c r="C2941">
        <f t="shared" si="138"/>
        <v>54000001</v>
      </c>
      <c r="D2941">
        <f t="shared" si="139"/>
        <v>1</v>
      </c>
      <c r="E2941" t="str">
        <f t="shared" ca="1" si="137"/>
        <v>shifted orders shipped</v>
      </c>
      <c r="F2941" t="s">
        <v>3539</v>
      </c>
      <c r="G2941" t="s">
        <v>335</v>
      </c>
      <c r="H2941" t="s">
        <v>7740</v>
      </c>
      <c r="I2941" s="6">
        <v>44012.377418981479</v>
      </c>
      <c r="J2941" t="s">
        <v>16</v>
      </c>
      <c r="K2941" s="6">
        <v>44013.410115740742</v>
      </c>
      <c r="M2941" t="s">
        <v>1399</v>
      </c>
      <c r="N2941" t="s">
        <v>1400</v>
      </c>
      <c r="O2941" t="s">
        <v>1401</v>
      </c>
      <c r="Q2941" t="s">
        <v>457</v>
      </c>
      <c r="R2941" t="s">
        <v>458</v>
      </c>
      <c r="S2941" t="s">
        <v>1402</v>
      </c>
      <c r="T2941" t="s">
        <v>338</v>
      </c>
      <c r="U2941" t="s">
        <v>530</v>
      </c>
      <c r="W2941" t="s">
        <v>1403</v>
      </c>
      <c r="Z2941" t="s">
        <v>1399</v>
      </c>
      <c r="AA2941" t="s">
        <v>1400</v>
      </c>
      <c r="AB2941" t="s">
        <v>1401</v>
      </c>
      <c r="AD2941" t="s">
        <v>457</v>
      </c>
      <c r="AE2941" t="s">
        <v>458</v>
      </c>
      <c r="AF2941" t="s">
        <v>1402</v>
      </c>
      <c r="AG2941" t="s">
        <v>338</v>
      </c>
      <c r="AH2941" t="s">
        <v>530</v>
      </c>
      <c r="AJ2941" t="s">
        <v>1403</v>
      </c>
      <c r="AL2941" t="s">
        <v>339</v>
      </c>
      <c r="AM2941">
        <v>1</v>
      </c>
      <c r="AN2941">
        <v>1</v>
      </c>
      <c r="AO2941">
        <v>8182</v>
      </c>
      <c r="AQ2941">
        <v>124475</v>
      </c>
      <c r="AR2941">
        <v>54000001</v>
      </c>
      <c r="AS2941" t="s">
        <v>1251</v>
      </c>
      <c r="AT2941" t="s">
        <v>84</v>
      </c>
      <c r="AW2941" t="s">
        <v>343</v>
      </c>
      <c r="BY2941" t="s">
        <v>342</v>
      </c>
      <c r="EQ2941">
        <v>247294</v>
      </c>
      <c r="ER2941" t="s">
        <v>7741</v>
      </c>
      <c r="EV2941">
        <v>17287289</v>
      </c>
      <c r="EW2941">
        <v>928</v>
      </c>
      <c r="EX2941">
        <v>220885</v>
      </c>
      <c r="EY2941" t="s">
        <v>7742</v>
      </c>
      <c r="EZ2941">
        <v>1</v>
      </c>
      <c r="FC2941">
        <v>54000001</v>
      </c>
      <c r="FD2941" t="s">
        <v>84</v>
      </c>
    </row>
    <row r="2942" spans="1:160" x14ac:dyDescent="0.3">
      <c r="A2942" t="str">
        <f>VLOOKUP(B2942,Table2[],3,FALSE)</f>
        <v>Digital</v>
      </c>
      <c r="B2942" t="str">
        <f>IF(OR(ISNUMBER(FIND("QVC",Z2942)),ISNUMBER(FIND("QVC",AL2942))),"QVC",IF(OR(ISNUMBER(FIND("NCO",H2942)),ISNUMBER(FIND("NCO",Y2942))), "NCO", IF(AL2942="consumer","PMD.com",VLOOKUP(LEFT(H2942,2),Tables!$E$1:$F$11,2,FALSE))))</f>
        <v>PMD.com</v>
      </c>
      <c r="C2942">
        <f t="shared" si="138"/>
        <v>5341030</v>
      </c>
      <c r="D2942">
        <f t="shared" si="139"/>
        <v>1</v>
      </c>
      <c r="E2942" t="str">
        <f t="shared" ca="1" si="137"/>
        <v>shifted orders shipped</v>
      </c>
      <c r="F2942" t="s">
        <v>3539</v>
      </c>
      <c r="G2942" t="s">
        <v>335</v>
      </c>
      <c r="H2942" t="s">
        <v>7740</v>
      </c>
      <c r="I2942" s="6">
        <v>44012.377418981479</v>
      </c>
      <c r="J2942" t="s">
        <v>16</v>
      </c>
      <c r="K2942" s="6">
        <v>44013.410115740742</v>
      </c>
      <c r="M2942" t="s">
        <v>1399</v>
      </c>
      <c r="N2942" t="s">
        <v>1400</v>
      </c>
      <c r="O2942" t="s">
        <v>1401</v>
      </c>
      <c r="Q2942" t="s">
        <v>457</v>
      </c>
      <c r="R2942" t="s">
        <v>458</v>
      </c>
      <c r="S2942" t="s">
        <v>1402</v>
      </c>
      <c r="T2942" t="s">
        <v>338</v>
      </c>
      <c r="U2942" t="s">
        <v>530</v>
      </c>
      <c r="W2942" t="s">
        <v>1403</v>
      </c>
      <c r="Z2942" t="s">
        <v>1399</v>
      </c>
      <c r="AA2942" t="s">
        <v>1400</v>
      </c>
      <c r="AB2942" t="s">
        <v>1401</v>
      </c>
      <c r="AD2942" t="s">
        <v>457</v>
      </c>
      <c r="AE2942" t="s">
        <v>458</v>
      </c>
      <c r="AF2942" t="s">
        <v>1402</v>
      </c>
      <c r="AG2942" t="s">
        <v>338</v>
      </c>
      <c r="AH2942" t="s">
        <v>530</v>
      </c>
      <c r="AJ2942" t="s">
        <v>1403</v>
      </c>
      <c r="AL2942" t="s">
        <v>339</v>
      </c>
      <c r="AM2942">
        <v>1</v>
      </c>
      <c r="AN2942">
        <v>1</v>
      </c>
      <c r="AO2942">
        <v>12859</v>
      </c>
      <c r="AQ2942">
        <v>124642</v>
      </c>
      <c r="AR2942">
        <v>5341030</v>
      </c>
      <c r="AS2942" t="s">
        <v>925</v>
      </c>
      <c r="AT2942" t="s">
        <v>926</v>
      </c>
      <c r="AW2942" t="s">
        <v>366</v>
      </c>
      <c r="AX2942" t="s">
        <v>366</v>
      </c>
      <c r="AY2942" t="s">
        <v>345</v>
      </c>
      <c r="AZ2942" t="s">
        <v>346</v>
      </c>
      <c r="BY2942" t="s">
        <v>342</v>
      </c>
      <c r="EQ2942">
        <v>243275</v>
      </c>
      <c r="ER2942" t="s">
        <v>7741</v>
      </c>
      <c r="EV2942">
        <v>17287289</v>
      </c>
      <c r="EW2942">
        <v>928</v>
      </c>
      <c r="EX2942">
        <v>220885</v>
      </c>
      <c r="EY2942" t="s">
        <v>7742</v>
      </c>
      <c r="EZ2942">
        <v>1</v>
      </c>
      <c r="FC2942">
        <v>95385</v>
      </c>
      <c r="FD2942" t="s">
        <v>3531</v>
      </c>
    </row>
    <row r="2943" spans="1:160" x14ac:dyDescent="0.3">
      <c r="A2943" t="str">
        <f>VLOOKUP(B2943,Table2[],3,FALSE)</f>
        <v>Digital</v>
      </c>
      <c r="B2943" t="str">
        <f>IF(OR(ISNUMBER(FIND("QVC",Z2943)),ISNUMBER(FIND("QVC",AL2943))),"QVC",IF(OR(ISNUMBER(FIND("NCO",H2943)),ISNUMBER(FIND("NCO",Y2943))), "NCO", IF(AL2943="consumer","PMD.com",VLOOKUP(LEFT(H2943,2),Tables!$E$1:$F$11,2,FALSE))))</f>
        <v>PMD.com</v>
      </c>
      <c r="C2943">
        <f t="shared" si="138"/>
        <v>53920001</v>
      </c>
      <c r="D2943">
        <f t="shared" si="139"/>
        <v>1</v>
      </c>
      <c r="E2943" t="str">
        <f t="shared" ca="1" si="137"/>
        <v>shifted orders shipped</v>
      </c>
      <c r="F2943" t="s">
        <v>3539</v>
      </c>
      <c r="G2943" t="s">
        <v>335</v>
      </c>
      <c r="H2943" t="s">
        <v>7740</v>
      </c>
      <c r="I2943" s="6">
        <v>44012.377418981479</v>
      </c>
      <c r="J2943" t="s">
        <v>16</v>
      </c>
      <c r="K2943" s="6">
        <v>44013.410115740742</v>
      </c>
      <c r="M2943" t="s">
        <v>1399</v>
      </c>
      <c r="N2943" t="s">
        <v>1400</v>
      </c>
      <c r="O2943" t="s">
        <v>1401</v>
      </c>
      <c r="Q2943" t="s">
        <v>457</v>
      </c>
      <c r="R2943" t="s">
        <v>458</v>
      </c>
      <c r="S2943" t="s">
        <v>1402</v>
      </c>
      <c r="T2943" t="s">
        <v>338</v>
      </c>
      <c r="U2943" t="s">
        <v>530</v>
      </c>
      <c r="W2943" t="s">
        <v>1403</v>
      </c>
      <c r="Z2943" t="s">
        <v>1399</v>
      </c>
      <c r="AA2943" t="s">
        <v>1400</v>
      </c>
      <c r="AB2943" t="s">
        <v>1401</v>
      </c>
      <c r="AD2943" t="s">
        <v>457</v>
      </c>
      <c r="AE2943" t="s">
        <v>458</v>
      </c>
      <c r="AF2943" t="s">
        <v>1402</v>
      </c>
      <c r="AG2943" t="s">
        <v>338</v>
      </c>
      <c r="AH2943" t="s">
        <v>530</v>
      </c>
      <c r="AJ2943" t="s">
        <v>1403</v>
      </c>
      <c r="AL2943" t="s">
        <v>339</v>
      </c>
      <c r="AM2943">
        <v>1</v>
      </c>
      <c r="AN2943">
        <v>1</v>
      </c>
      <c r="AO2943">
        <v>14899</v>
      </c>
      <c r="AQ2943">
        <v>124468</v>
      </c>
      <c r="AR2943">
        <v>53920001</v>
      </c>
      <c r="AS2943">
        <v>9000000</v>
      </c>
      <c r="AT2943" t="s">
        <v>40</v>
      </c>
      <c r="AW2943" t="s">
        <v>343</v>
      </c>
      <c r="BY2943" t="s">
        <v>342</v>
      </c>
      <c r="EQ2943">
        <v>243396</v>
      </c>
      <c r="ER2943" t="s">
        <v>7741</v>
      </c>
      <c r="EV2943">
        <v>17287289</v>
      </c>
      <c r="EW2943">
        <v>928</v>
      </c>
      <c r="EX2943">
        <v>220885</v>
      </c>
      <c r="EY2943" t="s">
        <v>7742</v>
      </c>
      <c r="EZ2943">
        <v>1</v>
      </c>
      <c r="FC2943">
        <v>95385</v>
      </c>
      <c r="FD2943" t="s">
        <v>3531</v>
      </c>
    </row>
    <row r="2944" spans="1:160" x14ac:dyDescent="0.3">
      <c r="A2944" t="str">
        <f>VLOOKUP(B2944,Table2[],3,FALSE)</f>
        <v>Digital</v>
      </c>
      <c r="B2944" t="str">
        <f>IF(OR(ISNUMBER(FIND("QVC",Z2944)),ISNUMBER(FIND("QVC",AL2944))),"QVC",IF(OR(ISNUMBER(FIND("NCO",H2944)),ISNUMBER(FIND("NCO",Y2944))), "NCO", IF(AL2944="consumer","PMD.com",VLOOKUP(LEFT(H2944,2),Tables!$E$1:$F$11,2,FALSE))))</f>
        <v>PMD.com</v>
      </c>
      <c r="C2944">
        <f t="shared" si="138"/>
        <v>7660</v>
      </c>
      <c r="D2944">
        <f t="shared" si="139"/>
        <v>1</v>
      </c>
      <c r="E2944" t="str">
        <f t="shared" ca="1" si="137"/>
        <v>shifted orders shipped</v>
      </c>
      <c r="F2944" t="s">
        <v>3539</v>
      </c>
      <c r="G2944" t="s">
        <v>335</v>
      </c>
      <c r="H2944" t="s">
        <v>7740</v>
      </c>
      <c r="I2944" s="6">
        <v>44012.377418981479</v>
      </c>
      <c r="J2944" t="s">
        <v>16</v>
      </c>
      <c r="K2944" s="6">
        <v>44013.410115740742</v>
      </c>
      <c r="M2944" t="s">
        <v>1399</v>
      </c>
      <c r="N2944" t="s">
        <v>1400</v>
      </c>
      <c r="O2944" t="s">
        <v>1401</v>
      </c>
      <c r="Q2944" t="s">
        <v>457</v>
      </c>
      <c r="R2944" t="s">
        <v>458</v>
      </c>
      <c r="S2944" t="s">
        <v>1402</v>
      </c>
      <c r="T2944" t="s">
        <v>338</v>
      </c>
      <c r="U2944" t="s">
        <v>530</v>
      </c>
      <c r="W2944" t="s">
        <v>1403</v>
      </c>
      <c r="Z2944" t="s">
        <v>1399</v>
      </c>
      <c r="AA2944" t="s">
        <v>1400</v>
      </c>
      <c r="AB2944" t="s">
        <v>1401</v>
      </c>
      <c r="AD2944" t="s">
        <v>457</v>
      </c>
      <c r="AE2944" t="s">
        <v>458</v>
      </c>
      <c r="AF2944" t="s">
        <v>1402</v>
      </c>
      <c r="AG2944" t="s">
        <v>338</v>
      </c>
      <c r="AH2944" t="s">
        <v>530</v>
      </c>
      <c r="AJ2944" t="s">
        <v>1403</v>
      </c>
      <c r="AL2944" t="s">
        <v>339</v>
      </c>
      <c r="AM2944">
        <v>1</v>
      </c>
      <c r="AN2944">
        <v>1</v>
      </c>
      <c r="AO2944">
        <v>11858</v>
      </c>
      <c r="AQ2944">
        <v>124798</v>
      </c>
      <c r="AR2944">
        <v>7660</v>
      </c>
      <c r="AS2944" t="s">
        <v>2085</v>
      </c>
      <c r="AT2944" t="s">
        <v>38</v>
      </c>
      <c r="AW2944" t="s">
        <v>343</v>
      </c>
      <c r="BY2944" t="s">
        <v>342</v>
      </c>
      <c r="EQ2944">
        <v>251455</v>
      </c>
      <c r="ER2944" t="s">
        <v>7741</v>
      </c>
      <c r="EV2944">
        <v>17287289</v>
      </c>
      <c r="EW2944">
        <v>928</v>
      </c>
      <c r="EX2944">
        <v>220885</v>
      </c>
      <c r="EY2944" t="s">
        <v>7742</v>
      </c>
      <c r="EZ2944">
        <v>1</v>
      </c>
      <c r="FC2944">
        <v>7660</v>
      </c>
      <c r="FD2944" t="s">
        <v>38</v>
      </c>
    </row>
    <row r="2945" spans="1:160" x14ac:dyDescent="0.3">
      <c r="A2945" t="str">
        <f>VLOOKUP(B2945,Table2[],3,FALSE)</f>
        <v>Digital</v>
      </c>
      <c r="B2945" t="str">
        <f>IF(OR(ISNUMBER(FIND("QVC",Z2945)),ISNUMBER(FIND("QVC",AL2945))),"QVC",IF(OR(ISNUMBER(FIND("NCO",H2945)),ISNUMBER(FIND("NCO",Y2945))), "NCO", IF(AL2945="consumer","PMD.com",VLOOKUP(LEFT(H2945,2),Tables!$E$1:$F$11,2,FALSE))))</f>
        <v>PMD.com</v>
      </c>
      <c r="C2945">
        <f t="shared" si="138"/>
        <v>51090030</v>
      </c>
      <c r="D2945">
        <f t="shared" si="139"/>
        <v>1</v>
      </c>
      <c r="E2945" t="str">
        <f t="shared" ca="1" si="137"/>
        <v>shifted orders shipped</v>
      </c>
      <c r="F2945" t="s">
        <v>3539</v>
      </c>
      <c r="G2945" t="s">
        <v>335</v>
      </c>
      <c r="H2945" t="s">
        <v>7740</v>
      </c>
      <c r="I2945" s="6">
        <v>44012.377418981479</v>
      </c>
      <c r="J2945" t="s">
        <v>16</v>
      </c>
      <c r="K2945" s="6">
        <v>44013.410115740742</v>
      </c>
      <c r="M2945" t="s">
        <v>1399</v>
      </c>
      <c r="N2945" t="s">
        <v>1400</v>
      </c>
      <c r="O2945" t="s">
        <v>1401</v>
      </c>
      <c r="Q2945" t="s">
        <v>457</v>
      </c>
      <c r="R2945" t="s">
        <v>458</v>
      </c>
      <c r="S2945" t="s">
        <v>1402</v>
      </c>
      <c r="T2945" t="s">
        <v>338</v>
      </c>
      <c r="U2945" t="s">
        <v>530</v>
      </c>
      <c r="W2945" t="s">
        <v>1403</v>
      </c>
      <c r="Z2945" t="s">
        <v>1399</v>
      </c>
      <c r="AA2945" t="s">
        <v>1400</v>
      </c>
      <c r="AB2945" t="s">
        <v>1401</v>
      </c>
      <c r="AD2945" t="s">
        <v>457</v>
      </c>
      <c r="AE2945" t="s">
        <v>458</v>
      </c>
      <c r="AF2945" t="s">
        <v>1402</v>
      </c>
      <c r="AG2945" t="s">
        <v>338</v>
      </c>
      <c r="AH2945" t="s">
        <v>530</v>
      </c>
      <c r="AJ2945" t="s">
        <v>1403</v>
      </c>
      <c r="AL2945" t="s">
        <v>339</v>
      </c>
      <c r="AM2945">
        <v>1</v>
      </c>
      <c r="AN2945">
        <v>1</v>
      </c>
      <c r="AO2945">
        <v>6688</v>
      </c>
      <c r="AQ2945">
        <v>125960</v>
      </c>
      <c r="AR2945">
        <v>51090030</v>
      </c>
      <c r="AS2945" t="s">
        <v>3043</v>
      </c>
      <c r="AT2945" t="s">
        <v>628</v>
      </c>
      <c r="AW2945" t="s">
        <v>343</v>
      </c>
      <c r="BY2945" t="s">
        <v>342</v>
      </c>
      <c r="BZ2945" t="b">
        <v>0</v>
      </c>
      <c r="EQ2945">
        <v>243047</v>
      </c>
      <c r="ER2945" t="s">
        <v>7741</v>
      </c>
      <c r="EV2945">
        <v>17287289</v>
      </c>
      <c r="EW2945">
        <v>928</v>
      </c>
      <c r="EX2945">
        <v>220885</v>
      </c>
      <c r="EY2945" t="s">
        <v>7742</v>
      </c>
      <c r="EZ2945">
        <v>1</v>
      </c>
      <c r="FC2945">
        <v>95385</v>
      </c>
      <c r="FD2945" t="s">
        <v>3531</v>
      </c>
    </row>
    <row r="2946" spans="1:160" x14ac:dyDescent="0.3">
      <c r="A2946" t="str">
        <f>VLOOKUP(B2946,Table2[],3,FALSE)</f>
        <v>Digital</v>
      </c>
      <c r="B2946" t="str">
        <f>IF(OR(ISNUMBER(FIND("QVC",Z2946)),ISNUMBER(FIND("QVC",AL2946))),"QVC",IF(OR(ISNUMBER(FIND("NCO",H2946)),ISNUMBER(FIND("NCO",Y2946))), "NCO", IF(AL2946="consumer","PMD.com",VLOOKUP(LEFT(H2946,2),Tables!$E$1:$F$11,2,FALSE))))</f>
        <v>PMD.com</v>
      </c>
      <c r="C2946">
        <f t="shared" si="138"/>
        <v>51410001</v>
      </c>
      <c r="D2946">
        <f t="shared" si="139"/>
        <v>1</v>
      </c>
      <c r="E2946" t="str">
        <f t="shared" ca="1" si="137"/>
        <v>shifted orders shipped</v>
      </c>
      <c r="F2946" t="s">
        <v>3539</v>
      </c>
      <c r="G2946" t="s">
        <v>335</v>
      </c>
      <c r="H2946" t="s">
        <v>7740</v>
      </c>
      <c r="I2946" s="6">
        <v>44012.377418981479</v>
      </c>
      <c r="J2946" t="s">
        <v>16</v>
      </c>
      <c r="K2946" s="6">
        <v>44013.410115740742</v>
      </c>
      <c r="M2946" t="s">
        <v>1399</v>
      </c>
      <c r="N2946" t="s">
        <v>1400</v>
      </c>
      <c r="O2946" t="s">
        <v>1401</v>
      </c>
      <c r="Q2946" t="s">
        <v>457</v>
      </c>
      <c r="R2946" t="s">
        <v>458</v>
      </c>
      <c r="S2946" t="s">
        <v>1402</v>
      </c>
      <c r="T2946" t="s">
        <v>338</v>
      </c>
      <c r="U2946" t="s">
        <v>530</v>
      </c>
      <c r="W2946" t="s">
        <v>1403</v>
      </c>
      <c r="Z2946" t="s">
        <v>1399</v>
      </c>
      <c r="AA2946" t="s">
        <v>1400</v>
      </c>
      <c r="AB2946" t="s">
        <v>1401</v>
      </c>
      <c r="AD2946" t="s">
        <v>457</v>
      </c>
      <c r="AE2946" t="s">
        <v>458</v>
      </c>
      <c r="AF2946" t="s">
        <v>1402</v>
      </c>
      <c r="AG2946" t="s">
        <v>338</v>
      </c>
      <c r="AH2946" t="s">
        <v>530</v>
      </c>
      <c r="AJ2946" t="s">
        <v>1403</v>
      </c>
      <c r="AL2946" t="s">
        <v>339</v>
      </c>
      <c r="AM2946">
        <v>1</v>
      </c>
      <c r="AN2946">
        <v>1</v>
      </c>
      <c r="AO2946">
        <v>10146</v>
      </c>
      <c r="AQ2946">
        <v>124431</v>
      </c>
      <c r="AR2946">
        <v>51410001</v>
      </c>
      <c r="AS2946" t="s">
        <v>2386</v>
      </c>
      <c r="AT2946" t="s">
        <v>81</v>
      </c>
      <c r="AW2946" t="s">
        <v>340</v>
      </c>
      <c r="AX2946" t="s">
        <v>340</v>
      </c>
      <c r="AY2946" t="s">
        <v>432</v>
      </c>
      <c r="AZ2946">
        <v>0</v>
      </c>
      <c r="BY2946" t="s">
        <v>342</v>
      </c>
      <c r="EQ2946">
        <v>253369</v>
      </c>
      <c r="ER2946" t="s">
        <v>7741</v>
      </c>
      <c r="EV2946">
        <v>17287289</v>
      </c>
      <c r="EW2946">
        <v>928</v>
      </c>
      <c r="EX2946">
        <v>220885</v>
      </c>
      <c r="EY2946" t="s">
        <v>7742</v>
      </c>
      <c r="EZ2946">
        <v>1</v>
      </c>
      <c r="FC2946">
        <v>51410001</v>
      </c>
      <c r="FD2946" t="s">
        <v>81</v>
      </c>
    </row>
    <row r="2947" spans="1:160" x14ac:dyDescent="0.3">
      <c r="A2947" t="str">
        <f>VLOOKUP(B2947,Table2[],3,FALSE)</f>
        <v>Digital</v>
      </c>
      <c r="B2947" t="str">
        <f>IF(OR(ISNUMBER(FIND("QVC",Z2947)),ISNUMBER(FIND("QVC",AL2947))),"QVC",IF(OR(ISNUMBER(FIND("NCO",H2947)),ISNUMBER(FIND("NCO",Y2947))), "NCO", IF(AL2947="consumer","PMD.com",VLOOKUP(LEFT(H2947,2),Tables!$E$1:$F$11,2,FALSE))))</f>
        <v>PMD.com</v>
      </c>
      <c r="C2947">
        <f t="shared" si="138"/>
        <v>51090030</v>
      </c>
      <c r="D2947">
        <f t="shared" si="139"/>
        <v>1</v>
      </c>
      <c r="E2947" t="str">
        <f t="shared" ref="E2947:E3010" ca="1" si="140">IF(MONTH(TODAY())-MONTH(I2947)&gt;0,"shifted orders shipped","MTD orders shipped")</f>
        <v>shifted orders shipped</v>
      </c>
      <c r="F2947" t="s">
        <v>3539</v>
      </c>
      <c r="G2947" t="s">
        <v>335</v>
      </c>
      <c r="H2947" t="s">
        <v>7743</v>
      </c>
      <c r="I2947" s="6">
        <v>44011.866296296299</v>
      </c>
      <c r="J2947" t="s">
        <v>16</v>
      </c>
      <c r="K2947" s="6">
        <v>44013.410312499997</v>
      </c>
      <c r="M2947" t="s">
        <v>7744</v>
      </c>
      <c r="N2947" t="s">
        <v>7745</v>
      </c>
      <c r="Q2947" t="s">
        <v>2256</v>
      </c>
      <c r="R2947" t="s">
        <v>365</v>
      </c>
      <c r="S2947" t="s">
        <v>7746</v>
      </c>
      <c r="T2947" t="s">
        <v>338</v>
      </c>
      <c r="U2947" t="s">
        <v>530</v>
      </c>
      <c r="W2947" t="s">
        <v>7747</v>
      </c>
      <c r="Z2947" t="s">
        <v>7744</v>
      </c>
      <c r="AA2947" t="s">
        <v>7745</v>
      </c>
      <c r="AD2947" t="s">
        <v>2256</v>
      </c>
      <c r="AE2947" t="s">
        <v>365</v>
      </c>
      <c r="AF2947" t="s">
        <v>7746</v>
      </c>
      <c r="AG2947" t="s">
        <v>338</v>
      </c>
      <c r="AH2947" t="s">
        <v>530</v>
      </c>
      <c r="AJ2947" t="s">
        <v>7747</v>
      </c>
      <c r="AL2947" t="s">
        <v>339</v>
      </c>
      <c r="AM2947">
        <v>1</v>
      </c>
      <c r="AN2947">
        <v>1</v>
      </c>
      <c r="AO2947">
        <v>6688</v>
      </c>
      <c r="AQ2947">
        <v>125960</v>
      </c>
      <c r="AR2947">
        <v>51090030</v>
      </c>
      <c r="AS2947" t="s">
        <v>3043</v>
      </c>
      <c r="AT2947" t="s">
        <v>628</v>
      </c>
      <c r="AW2947" t="s">
        <v>343</v>
      </c>
      <c r="BY2947" t="s">
        <v>342</v>
      </c>
      <c r="BZ2947" t="b">
        <v>0</v>
      </c>
      <c r="EQ2947">
        <v>243047</v>
      </c>
      <c r="ER2947" t="s">
        <v>7748</v>
      </c>
      <c r="EV2947">
        <v>17287122</v>
      </c>
      <c r="EW2947">
        <v>928</v>
      </c>
      <c r="EX2947">
        <v>220721</v>
      </c>
      <c r="EY2947" t="s">
        <v>7749</v>
      </c>
      <c r="EZ2947">
        <v>1</v>
      </c>
      <c r="FC2947">
        <v>95385</v>
      </c>
      <c r="FD2947" t="s">
        <v>3531</v>
      </c>
    </row>
    <row r="2948" spans="1:160" x14ac:dyDescent="0.3">
      <c r="A2948" t="str">
        <f>VLOOKUP(B2948,Table2[],3,FALSE)</f>
        <v>Digital</v>
      </c>
      <c r="B2948" t="str">
        <f>IF(OR(ISNUMBER(FIND("QVC",Z2948)),ISNUMBER(FIND("QVC",AL2948))),"QVC",IF(OR(ISNUMBER(FIND("NCO",H2948)),ISNUMBER(FIND("NCO",Y2948))), "NCO", IF(AL2948="consumer","PMD.com",VLOOKUP(LEFT(H2948,2),Tables!$E$1:$F$11,2,FALSE))))</f>
        <v>PMD.com</v>
      </c>
      <c r="C2948">
        <f t="shared" si="138"/>
        <v>57100001</v>
      </c>
      <c r="D2948">
        <f t="shared" si="139"/>
        <v>1</v>
      </c>
      <c r="E2948" t="str">
        <f t="shared" ca="1" si="140"/>
        <v>shifted orders shipped</v>
      </c>
      <c r="F2948" t="s">
        <v>3539</v>
      </c>
      <c r="G2948" t="s">
        <v>335</v>
      </c>
      <c r="H2948" t="s">
        <v>7743</v>
      </c>
      <c r="I2948" s="6">
        <v>44011.866296296299</v>
      </c>
      <c r="J2948" t="s">
        <v>16</v>
      </c>
      <c r="K2948" s="6">
        <v>44013.410312499997</v>
      </c>
      <c r="M2948" t="s">
        <v>7744</v>
      </c>
      <c r="N2948" t="s">
        <v>7745</v>
      </c>
      <c r="Q2948" t="s">
        <v>2256</v>
      </c>
      <c r="R2948" t="s">
        <v>365</v>
      </c>
      <c r="S2948" t="s">
        <v>7746</v>
      </c>
      <c r="T2948" t="s">
        <v>338</v>
      </c>
      <c r="U2948" t="s">
        <v>530</v>
      </c>
      <c r="W2948" t="s">
        <v>7747</v>
      </c>
      <c r="Z2948" t="s">
        <v>7744</v>
      </c>
      <c r="AA2948" t="s">
        <v>7745</v>
      </c>
      <c r="AD2948" t="s">
        <v>2256</v>
      </c>
      <c r="AE2948" t="s">
        <v>365</v>
      </c>
      <c r="AF2948" t="s">
        <v>7746</v>
      </c>
      <c r="AG2948" t="s">
        <v>338</v>
      </c>
      <c r="AH2948" t="s">
        <v>530</v>
      </c>
      <c r="AJ2948" t="s">
        <v>7747</v>
      </c>
      <c r="AL2948" t="s">
        <v>339</v>
      </c>
      <c r="AM2948">
        <v>1</v>
      </c>
      <c r="AN2948">
        <v>1</v>
      </c>
      <c r="AO2948">
        <v>2241</v>
      </c>
      <c r="AQ2948">
        <v>127090</v>
      </c>
      <c r="AR2948">
        <v>57100001</v>
      </c>
      <c r="AT2948" t="s">
        <v>1420</v>
      </c>
      <c r="AW2948" t="s">
        <v>340</v>
      </c>
      <c r="AX2948" t="s">
        <v>340</v>
      </c>
      <c r="AY2948" t="s">
        <v>348</v>
      </c>
      <c r="AZ2948" t="s">
        <v>1064</v>
      </c>
      <c r="BY2948" t="s">
        <v>342</v>
      </c>
      <c r="BZ2948" t="b">
        <v>0</v>
      </c>
      <c r="EQ2948">
        <v>248022</v>
      </c>
      <c r="ER2948" t="s">
        <v>7748</v>
      </c>
      <c r="EV2948">
        <v>17287122</v>
      </c>
      <c r="EW2948">
        <v>928</v>
      </c>
      <c r="EX2948">
        <v>220721</v>
      </c>
      <c r="EY2948" t="s">
        <v>7749</v>
      </c>
      <c r="EZ2948">
        <v>1</v>
      </c>
      <c r="FC2948">
        <v>95383</v>
      </c>
      <c r="FD2948" t="s">
        <v>1417</v>
      </c>
    </row>
    <row r="2949" spans="1:160" x14ac:dyDescent="0.3">
      <c r="A2949" t="str">
        <f>VLOOKUP(B2949,Table2[],3,FALSE)</f>
        <v>Digital</v>
      </c>
      <c r="B2949" t="str">
        <f>IF(OR(ISNUMBER(FIND("QVC",Z2949)),ISNUMBER(FIND("QVC",AL2949))),"QVC",IF(OR(ISNUMBER(FIND("NCO",H2949)),ISNUMBER(FIND("NCO",Y2949))), "NCO", IF(AL2949="consumer","PMD.com",VLOOKUP(LEFT(H2949,2),Tables!$E$1:$F$11,2,FALSE))))</f>
        <v>PMD.com</v>
      </c>
      <c r="C2949">
        <f t="shared" si="138"/>
        <v>51090030</v>
      </c>
      <c r="D2949">
        <f t="shared" si="139"/>
        <v>1</v>
      </c>
      <c r="E2949" t="str">
        <f t="shared" ca="1" si="140"/>
        <v>shifted orders shipped</v>
      </c>
      <c r="F2949" t="s">
        <v>3539</v>
      </c>
      <c r="G2949" t="s">
        <v>335</v>
      </c>
      <c r="H2949" t="s">
        <v>7743</v>
      </c>
      <c r="I2949" s="6">
        <v>44011.866296296299</v>
      </c>
      <c r="J2949" t="s">
        <v>16</v>
      </c>
      <c r="K2949" s="6">
        <v>44013.410312499997</v>
      </c>
      <c r="M2949" t="s">
        <v>7744</v>
      </c>
      <c r="N2949" t="s">
        <v>7745</v>
      </c>
      <c r="Q2949" t="s">
        <v>2256</v>
      </c>
      <c r="R2949" t="s">
        <v>365</v>
      </c>
      <c r="S2949" t="s">
        <v>7746</v>
      </c>
      <c r="T2949" t="s">
        <v>338</v>
      </c>
      <c r="U2949" t="s">
        <v>530</v>
      </c>
      <c r="W2949" t="s">
        <v>7747</v>
      </c>
      <c r="Z2949" t="s">
        <v>7744</v>
      </c>
      <c r="AA2949" t="s">
        <v>7745</v>
      </c>
      <c r="AD2949" t="s">
        <v>2256</v>
      </c>
      <c r="AE2949" t="s">
        <v>365</v>
      </c>
      <c r="AF2949" t="s">
        <v>7746</v>
      </c>
      <c r="AG2949" t="s">
        <v>338</v>
      </c>
      <c r="AH2949" t="s">
        <v>530</v>
      </c>
      <c r="AJ2949" t="s">
        <v>7747</v>
      </c>
      <c r="AL2949" t="s">
        <v>339</v>
      </c>
      <c r="AM2949">
        <v>1</v>
      </c>
      <c r="AN2949">
        <v>1</v>
      </c>
      <c r="AO2949">
        <v>6688</v>
      </c>
      <c r="AQ2949">
        <v>125960</v>
      </c>
      <c r="AR2949">
        <v>51090030</v>
      </c>
      <c r="AS2949" t="s">
        <v>3043</v>
      </c>
      <c r="AT2949" t="s">
        <v>628</v>
      </c>
      <c r="AW2949" t="s">
        <v>343</v>
      </c>
      <c r="BY2949" t="s">
        <v>342</v>
      </c>
      <c r="BZ2949" t="b">
        <v>0</v>
      </c>
      <c r="EQ2949">
        <v>243047</v>
      </c>
      <c r="ER2949" t="s">
        <v>7748</v>
      </c>
      <c r="EV2949">
        <v>17287122</v>
      </c>
      <c r="EW2949">
        <v>928</v>
      </c>
      <c r="EX2949">
        <v>220721</v>
      </c>
      <c r="EY2949" t="s">
        <v>7749</v>
      </c>
      <c r="EZ2949">
        <v>1</v>
      </c>
      <c r="FC2949">
        <v>95383</v>
      </c>
      <c r="FD2949" t="s">
        <v>1417</v>
      </c>
    </row>
    <row r="2950" spans="1:160" x14ac:dyDescent="0.3">
      <c r="A2950" t="str">
        <f>VLOOKUP(B2950,Table2[],3,FALSE)</f>
        <v>Digital</v>
      </c>
      <c r="B2950" t="str">
        <f>IF(OR(ISNUMBER(FIND("QVC",Z2950)),ISNUMBER(FIND("QVC",AL2950))),"QVC",IF(OR(ISNUMBER(FIND("NCO",H2950)),ISNUMBER(FIND("NCO",Y2950))), "NCO", IF(AL2950="consumer","PMD.com",VLOOKUP(LEFT(H2950,2),Tables!$E$1:$F$11,2,FALSE))))</f>
        <v>PMD.com</v>
      </c>
      <c r="C2950">
        <f t="shared" si="138"/>
        <v>54010001</v>
      </c>
      <c r="D2950">
        <f t="shared" si="139"/>
        <v>1</v>
      </c>
      <c r="E2950" t="str">
        <f t="shared" ca="1" si="140"/>
        <v>shifted orders shipped</v>
      </c>
      <c r="F2950" t="s">
        <v>3539</v>
      </c>
      <c r="G2950" t="s">
        <v>335</v>
      </c>
      <c r="H2950" t="s">
        <v>7743</v>
      </c>
      <c r="I2950" s="6">
        <v>44011.866296296299</v>
      </c>
      <c r="J2950" t="s">
        <v>16</v>
      </c>
      <c r="K2950" s="6">
        <v>44013.410312499997</v>
      </c>
      <c r="M2950" t="s">
        <v>7744</v>
      </c>
      <c r="N2950" t="s">
        <v>7745</v>
      </c>
      <c r="Q2950" t="s">
        <v>2256</v>
      </c>
      <c r="R2950" t="s">
        <v>365</v>
      </c>
      <c r="S2950" t="s">
        <v>7746</v>
      </c>
      <c r="T2950" t="s">
        <v>338</v>
      </c>
      <c r="U2950" t="s">
        <v>530</v>
      </c>
      <c r="W2950" t="s">
        <v>7747</v>
      </c>
      <c r="Z2950" t="s">
        <v>7744</v>
      </c>
      <c r="AA2950" t="s">
        <v>7745</v>
      </c>
      <c r="AD2950" t="s">
        <v>2256</v>
      </c>
      <c r="AE2950" t="s">
        <v>365</v>
      </c>
      <c r="AF2950" t="s">
        <v>7746</v>
      </c>
      <c r="AG2950" t="s">
        <v>338</v>
      </c>
      <c r="AH2950" t="s">
        <v>530</v>
      </c>
      <c r="AJ2950" t="s">
        <v>7747</v>
      </c>
      <c r="AL2950" t="s">
        <v>339</v>
      </c>
      <c r="AM2950">
        <v>1</v>
      </c>
      <c r="AN2950">
        <v>1</v>
      </c>
      <c r="AO2950">
        <v>6300</v>
      </c>
      <c r="AQ2950">
        <v>124476</v>
      </c>
      <c r="AR2950">
        <v>54010001</v>
      </c>
      <c r="AS2950" t="s">
        <v>577</v>
      </c>
      <c r="AT2950" t="s">
        <v>35</v>
      </c>
      <c r="AW2950" t="s">
        <v>340</v>
      </c>
      <c r="AX2950">
        <v>0</v>
      </c>
      <c r="AY2950" t="s">
        <v>348</v>
      </c>
      <c r="AZ2950">
        <v>0</v>
      </c>
      <c r="BY2950" t="s">
        <v>342</v>
      </c>
      <c r="EQ2950">
        <v>252076</v>
      </c>
      <c r="ER2950" t="s">
        <v>7748</v>
      </c>
      <c r="EV2950">
        <v>17287122</v>
      </c>
      <c r="EW2950">
        <v>928</v>
      </c>
      <c r="EX2950">
        <v>220721</v>
      </c>
      <c r="EY2950" t="s">
        <v>7749</v>
      </c>
      <c r="EZ2950">
        <v>1</v>
      </c>
      <c r="FC2950">
        <v>95383</v>
      </c>
      <c r="FD2950" t="s">
        <v>1417</v>
      </c>
    </row>
    <row r="2951" spans="1:160" x14ac:dyDescent="0.3">
      <c r="A2951" t="str">
        <f>VLOOKUP(B2951,Table2[],3,FALSE)</f>
        <v>Digital</v>
      </c>
      <c r="B2951" t="str">
        <f>IF(OR(ISNUMBER(FIND("QVC",Z2951)),ISNUMBER(FIND("QVC",AL2951))),"QVC",IF(OR(ISNUMBER(FIND("NCO",H2951)),ISNUMBER(FIND("NCO",Y2951))), "NCO", IF(AL2951="consumer","PMD.com",VLOOKUP(LEFT(H2951,2),Tables!$E$1:$F$11,2,FALSE))))</f>
        <v>PMD.com</v>
      </c>
      <c r="C2951">
        <f t="shared" si="138"/>
        <v>5341030</v>
      </c>
      <c r="D2951">
        <f t="shared" si="139"/>
        <v>1</v>
      </c>
      <c r="E2951" t="str">
        <f t="shared" ca="1" si="140"/>
        <v>shifted orders shipped</v>
      </c>
      <c r="F2951" t="s">
        <v>3539</v>
      </c>
      <c r="G2951" t="s">
        <v>335</v>
      </c>
      <c r="H2951" t="s">
        <v>7743</v>
      </c>
      <c r="I2951" s="6">
        <v>44011.866296296299</v>
      </c>
      <c r="J2951" t="s">
        <v>16</v>
      </c>
      <c r="K2951" s="6">
        <v>44013.410312499997</v>
      </c>
      <c r="M2951" t="s">
        <v>7744</v>
      </c>
      <c r="N2951" t="s">
        <v>7745</v>
      </c>
      <c r="Q2951" t="s">
        <v>2256</v>
      </c>
      <c r="R2951" t="s">
        <v>365</v>
      </c>
      <c r="S2951" t="s">
        <v>7746</v>
      </c>
      <c r="T2951" t="s">
        <v>338</v>
      </c>
      <c r="U2951" t="s">
        <v>530</v>
      </c>
      <c r="W2951" t="s">
        <v>7747</v>
      </c>
      <c r="Z2951" t="s">
        <v>7744</v>
      </c>
      <c r="AA2951" t="s">
        <v>7745</v>
      </c>
      <c r="AD2951" t="s">
        <v>2256</v>
      </c>
      <c r="AE2951" t="s">
        <v>365</v>
      </c>
      <c r="AF2951" t="s">
        <v>7746</v>
      </c>
      <c r="AG2951" t="s">
        <v>338</v>
      </c>
      <c r="AH2951" t="s">
        <v>530</v>
      </c>
      <c r="AJ2951" t="s">
        <v>7747</v>
      </c>
      <c r="AL2951" t="s">
        <v>339</v>
      </c>
      <c r="AM2951">
        <v>1</v>
      </c>
      <c r="AN2951">
        <v>1</v>
      </c>
      <c r="AO2951">
        <v>12859</v>
      </c>
      <c r="AQ2951">
        <v>124642</v>
      </c>
      <c r="AR2951">
        <v>5341030</v>
      </c>
      <c r="AS2951" t="s">
        <v>925</v>
      </c>
      <c r="AT2951" t="s">
        <v>926</v>
      </c>
      <c r="AW2951" t="s">
        <v>366</v>
      </c>
      <c r="AX2951" t="s">
        <v>366</v>
      </c>
      <c r="AY2951" t="s">
        <v>345</v>
      </c>
      <c r="AZ2951" t="s">
        <v>346</v>
      </c>
      <c r="BY2951" t="s">
        <v>342</v>
      </c>
      <c r="EQ2951">
        <v>243275</v>
      </c>
      <c r="ER2951" t="s">
        <v>7748</v>
      </c>
      <c r="EV2951">
        <v>17287122</v>
      </c>
      <c r="EW2951">
        <v>928</v>
      </c>
      <c r="EX2951">
        <v>220721</v>
      </c>
      <c r="EY2951" t="s">
        <v>7749</v>
      </c>
      <c r="EZ2951">
        <v>1</v>
      </c>
      <c r="FC2951">
        <v>95385</v>
      </c>
      <c r="FD2951" t="s">
        <v>3531</v>
      </c>
    </row>
    <row r="2952" spans="1:160" x14ac:dyDescent="0.3">
      <c r="A2952" t="str">
        <f>VLOOKUP(B2952,Table2[],3,FALSE)</f>
        <v>Digital</v>
      </c>
      <c r="B2952" t="str">
        <f>IF(OR(ISNUMBER(FIND("QVC",Z2952)),ISNUMBER(FIND("QVC",AL2952))),"QVC",IF(OR(ISNUMBER(FIND("NCO",H2952)),ISNUMBER(FIND("NCO",Y2952))), "NCO", IF(AL2952="consumer","PMD.com",VLOOKUP(LEFT(H2952,2),Tables!$E$1:$F$11,2,FALSE))))</f>
        <v>PMD.com</v>
      </c>
      <c r="C2952">
        <f t="shared" si="138"/>
        <v>55230001</v>
      </c>
      <c r="D2952">
        <f t="shared" si="139"/>
        <v>1</v>
      </c>
      <c r="E2952" t="str">
        <f t="shared" ca="1" si="140"/>
        <v>shifted orders shipped</v>
      </c>
      <c r="F2952" t="s">
        <v>3539</v>
      </c>
      <c r="G2952" t="s">
        <v>335</v>
      </c>
      <c r="H2952" t="s">
        <v>7743</v>
      </c>
      <c r="I2952" s="6">
        <v>44011.866296296299</v>
      </c>
      <c r="J2952" t="s">
        <v>16</v>
      </c>
      <c r="K2952" s="6">
        <v>44013.410312499997</v>
      </c>
      <c r="M2952" t="s">
        <v>7744</v>
      </c>
      <c r="N2952" t="s">
        <v>7745</v>
      </c>
      <c r="Q2952" t="s">
        <v>2256</v>
      </c>
      <c r="R2952" t="s">
        <v>365</v>
      </c>
      <c r="S2952" t="s">
        <v>7746</v>
      </c>
      <c r="T2952" t="s">
        <v>338</v>
      </c>
      <c r="U2952" t="s">
        <v>530</v>
      </c>
      <c r="W2952" t="s">
        <v>7747</v>
      </c>
      <c r="Z2952" t="s">
        <v>7744</v>
      </c>
      <c r="AA2952" t="s">
        <v>7745</v>
      </c>
      <c r="AD2952" t="s">
        <v>2256</v>
      </c>
      <c r="AE2952" t="s">
        <v>365</v>
      </c>
      <c r="AF2952" t="s">
        <v>7746</v>
      </c>
      <c r="AG2952" t="s">
        <v>338</v>
      </c>
      <c r="AH2952" t="s">
        <v>530</v>
      </c>
      <c r="AJ2952" t="s">
        <v>7747</v>
      </c>
      <c r="AL2952" t="s">
        <v>339</v>
      </c>
      <c r="AM2952">
        <v>1</v>
      </c>
      <c r="AN2952">
        <v>1</v>
      </c>
      <c r="AO2952">
        <v>5300</v>
      </c>
      <c r="AQ2952">
        <v>127154</v>
      </c>
      <c r="AR2952">
        <v>55230001</v>
      </c>
      <c r="AS2952" t="s">
        <v>154</v>
      </c>
      <c r="AT2952" t="s">
        <v>155</v>
      </c>
      <c r="AW2952" t="s">
        <v>343</v>
      </c>
      <c r="BY2952" t="s">
        <v>342</v>
      </c>
      <c r="EQ2952">
        <v>248903</v>
      </c>
      <c r="ER2952" t="s">
        <v>7748</v>
      </c>
      <c r="EV2952">
        <v>17287122</v>
      </c>
      <c r="EW2952">
        <v>928</v>
      </c>
      <c r="EX2952">
        <v>220721</v>
      </c>
      <c r="EY2952" t="s">
        <v>7749</v>
      </c>
      <c r="EZ2952">
        <v>1</v>
      </c>
      <c r="FC2952">
        <v>55230001</v>
      </c>
      <c r="FD2952" t="s">
        <v>155</v>
      </c>
    </row>
    <row r="2953" spans="1:160" x14ac:dyDescent="0.3">
      <c r="A2953" t="str">
        <f>VLOOKUP(B2953,Table2[],3,FALSE)</f>
        <v>Digital</v>
      </c>
      <c r="B2953" t="str">
        <f>IF(OR(ISNUMBER(FIND("QVC",Z2953)),ISNUMBER(FIND("QVC",AL2953))),"QVC",IF(OR(ISNUMBER(FIND("NCO",H2953)),ISNUMBER(FIND("NCO",Y2953))), "NCO", IF(AL2953="consumer","PMD.com",VLOOKUP(LEFT(H2953,2),Tables!$E$1:$F$11,2,FALSE))))</f>
        <v>PMD.com</v>
      </c>
      <c r="C2953">
        <f t="shared" si="138"/>
        <v>53920001</v>
      </c>
      <c r="D2953">
        <f t="shared" si="139"/>
        <v>1</v>
      </c>
      <c r="E2953" t="str">
        <f t="shared" ca="1" si="140"/>
        <v>shifted orders shipped</v>
      </c>
      <c r="F2953" t="s">
        <v>3539</v>
      </c>
      <c r="G2953" t="s">
        <v>335</v>
      </c>
      <c r="H2953" t="s">
        <v>7743</v>
      </c>
      <c r="I2953" s="6">
        <v>44011.866296296299</v>
      </c>
      <c r="J2953" t="s">
        <v>16</v>
      </c>
      <c r="K2953" s="6">
        <v>44013.410312499997</v>
      </c>
      <c r="M2953" t="s">
        <v>7744</v>
      </c>
      <c r="N2953" t="s">
        <v>7745</v>
      </c>
      <c r="Q2953" t="s">
        <v>2256</v>
      </c>
      <c r="R2953" t="s">
        <v>365</v>
      </c>
      <c r="S2953" t="s">
        <v>7746</v>
      </c>
      <c r="T2953" t="s">
        <v>338</v>
      </c>
      <c r="U2953" t="s">
        <v>530</v>
      </c>
      <c r="W2953" t="s">
        <v>7747</v>
      </c>
      <c r="Z2953" t="s">
        <v>7744</v>
      </c>
      <c r="AA2953" t="s">
        <v>7745</v>
      </c>
      <c r="AD2953" t="s">
        <v>2256</v>
      </c>
      <c r="AE2953" t="s">
        <v>365</v>
      </c>
      <c r="AF2953" t="s">
        <v>7746</v>
      </c>
      <c r="AG2953" t="s">
        <v>338</v>
      </c>
      <c r="AH2953" t="s">
        <v>530</v>
      </c>
      <c r="AJ2953" t="s">
        <v>7747</v>
      </c>
      <c r="AL2953" t="s">
        <v>339</v>
      </c>
      <c r="AM2953">
        <v>1</v>
      </c>
      <c r="AN2953">
        <v>1</v>
      </c>
      <c r="AO2953">
        <v>14899</v>
      </c>
      <c r="AQ2953">
        <v>124468</v>
      </c>
      <c r="AR2953">
        <v>53920001</v>
      </c>
      <c r="AS2953">
        <v>9000000</v>
      </c>
      <c r="AT2953" t="s">
        <v>40</v>
      </c>
      <c r="AW2953" t="s">
        <v>343</v>
      </c>
      <c r="BY2953" t="s">
        <v>342</v>
      </c>
      <c r="EQ2953">
        <v>243396</v>
      </c>
      <c r="ER2953" t="s">
        <v>7748</v>
      </c>
      <c r="EV2953">
        <v>17287122</v>
      </c>
      <c r="EW2953">
        <v>928</v>
      </c>
      <c r="EX2953">
        <v>220721</v>
      </c>
      <c r="EY2953" t="s">
        <v>7749</v>
      </c>
      <c r="EZ2953">
        <v>1</v>
      </c>
      <c r="FC2953">
        <v>95385</v>
      </c>
      <c r="FD2953" t="s">
        <v>3531</v>
      </c>
    </row>
    <row r="2954" spans="1:160" x14ac:dyDescent="0.3">
      <c r="A2954" t="str">
        <f>VLOOKUP(B2954,Table2[],3,FALSE)</f>
        <v>Digital</v>
      </c>
      <c r="B2954" t="str">
        <f>IF(OR(ISNUMBER(FIND("QVC",Z2954)),ISNUMBER(FIND("QVC",AL2954))),"QVC",IF(OR(ISNUMBER(FIND("NCO",H2954)),ISNUMBER(FIND("NCO",Y2954))), "NCO", IF(AL2954="consumer","PMD.com",VLOOKUP(LEFT(H2954,2),Tables!$E$1:$F$11,2,FALSE))))</f>
        <v>PMD.com</v>
      </c>
      <c r="C2954">
        <f t="shared" si="138"/>
        <v>53660001</v>
      </c>
      <c r="D2954">
        <f t="shared" si="139"/>
        <v>1</v>
      </c>
      <c r="E2954" t="str">
        <f t="shared" ca="1" si="140"/>
        <v>shifted orders shipped</v>
      </c>
      <c r="F2954" t="s">
        <v>3539</v>
      </c>
      <c r="G2954" t="s">
        <v>335</v>
      </c>
      <c r="H2954" t="s">
        <v>7743</v>
      </c>
      <c r="I2954" s="6">
        <v>44011.866296296299</v>
      </c>
      <c r="J2954" t="s">
        <v>16</v>
      </c>
      <c r="K2954" s="6">
        <v>44013.410312499997</v>
      </c>
      <c r="M2954" t="s">
        <v>7744</v>
      </c>
      <c r="N2954" t="s">
        <v>7745</v>
      </c>
      <c r="Q2954" t="s">
        <v>2256</v>
      </c>
      <c r="R2954" t="s">
        <v>365</v>
      </c>
      <c r="S2954" t="s">
        <v>7746</v>
      </c>
      <c r="T2954" t="s">
        <v>338</v>
      </c>
      <c r="U2954" t="s">
        <v>530</v>
      </c>
      <c r="W2954" t="s">
        <v>7747</v>
      </c>
      <c r="Z2954" t="s">
        <v>7744</v>
      </c>
      <c r="AA2954" t="s">
        <v>7745</v>
      </c>
      <c r="AD2954" t="s">
        <v>2256</v>
      </c>
      <c r="AE2954" t="s">
        <v>365</v>
      </c>
      <c r="AF2954" t="s">
        <v>7746</v>
      </c>
      <c r="AG2954" t="s">
        <v>338</v>
      </c>
      <c r="AH2954" t="s">
        <v>530</v>
      </c>
      <c r="AJ2954" t="s">
        <v>7747</v>
      </c>
      <c r="AL2954" t="s">
        <v>339</v>
      </c>
      <c r="AM2954">
        <v>1</v>
      </c>
      <c r="AN2954">
        <v>1</v>
      </c>
      <c r="AO2954">
        <v>10302</v>
      </c>
      <c r="AQ2954">
        <v>124451</v>
      </c>
      <c r="AR2954">
        <v>53660001</v>
      </c>
      <c r="AS2954" t="s">
        <v>65</v>
      </c>
      <c r="AT2954" t="s">
        <v>918</v>
      </c>
      <c r="AW2954" t="s">
        <v>343</v>
      </c>
      <c r="BY2954" t="s">
        <v>342</v>
      </c>
      <c r="EQ2954">
        <v>243825</v>
      </c>
      <c r="ER2954" t="s">
        <v>7748</v>
      </c>
      <c r="EV2954">
        <v>17287122</v>
      </c>
      <c r="EW2954">
        <v>928</v>
      </c>
      <c r="EX2954">
        <v>220721</v>
      </c>
      <c r="EY2954" t="s">
        <v>7749</v>
      </c>
      <c r="EZ2954">
        <v>1</v>
      </c>
      <c r="FC2954">
        <v>53660001</v>
      </c>
      <c r="FD2954" t="s">
        <v>918</v>
      </c>
    </row>
    <row r="2955" spans="1:160" x14ac:dyDescent="0.3">
      <c r="A2955" t="str">
        <f>VLOOKUP(B2955,Table2[],3,FALSE)</f>
        <v>Digital</v>
      </c>
      <c r="B2955" t="str">
        <f>IF(OR(ISNUMBER(FIND("QVC",Z2955)),ISNUMBER(FIND("QVC",AL2955))),"QVC",IF(OR(ISNUMBER(FIND("NCO",H2955)),ISNUMBER(FIND("NCO",Y2955))), "NCO", IF(AL2955="consumer","PMD.com",VLOOKUP(LEFT(H2955,2),Tables!$E$1:$F$11,2,FALSE))))</f>
        <v>PMD.com</v>
      </c>
      <c r="C2955">
        <f t="shared" si="138"/>
        <v>57090001</v>
      </c>
      <c r="D2955">
        <f t="shared" si="139"/>
        <v>1</v>
      </c>
      <c r="E2955" t="str">
        <f t="shared" ca="1" si="140"/>
        <v>shifted orders shipped</v>
      </c>
      <c r="F2955" t="s">
        <v>3539</v>
      </c>
      <c r="G2955" t="s">
        <v>335</v>
      </c>
      <c r="H2955" t="s">
        <v>7743</v>
      </c>
      <c r="I2955" s="6">
        <v>44011.866296296299</v>
      </c>
      <c r="J2955" t="s">
        <v>16</v>
      </c>
      <c r="K2955" s="6">
        <v>44013.410312499997</v>
      </c>
      <c r="M2955" t="s">
        <v>7744</v>
      </c>
      <c r="N2955" t="s">
        <v>7745</v>
      </c>
      <c r="Q2955" t="s">
        <v>2256</v>
      </c>
      <c r="R2955" t="s">
        <v>365</v>
      </c>
      <c r="S2955" t="s">
        <v>7746</v>
      </c>
      <c r="T2955" t="s">
        <v>338</v>
      </c>
      <c r="U2955" t="s">
        <v>530</v>
      </c>
      <c r="W2955" t="s">
        <v>7747</v>
      </c>
      <c r="Z2955" t="s">
        <v>7744</v>
      </c>
      <c r="AA2955" t="s">
        <v>7745</v>
      </c>
      <c r="AD2955" t="s">
        <v>2256</v>
      </c>
      <c r="AE2955" t="s">
        <v>365</v>
      </c>
      <c r="AF2955" t="s">
        <v>7746</v>
      </c>
      <c r="AG2955" t="s">
        <v>338</v>
      </c>
      <c r="AH2955" t="s">
        <v>530</v>
      </c>
      <c r="AJ2955" t="s">
        <v>7747</v>
      </c>
      <c r="AL2955" t="s">
        <v>339</v>
      </c>
      <c r="AM2955">
        <v>1</v>
      </c>
      <c r="AN2955">
        <v>1</v>
      </c>
      <c r="AO2955">
        <v>2258</v>
      </c>
      <c r="AQ2955">
        <v>127089</v>
      </c>
      <c r="AR2955">
        <v>57090001</v>
      </c>
      <c r="AT2955" t="s">
        <v>1419</v>
      </c>
      <c r="AW2955" t="s">
        <v>340</v>
      </c>
      <c r="AX2955" t="s">
        <v>340</v>
      </c>
      <c r="AY2955" t="s">
        <v>348</v>
      </c>
      <c r="AZ2955" t="s">
        <v>1418</v>
      </c>
      <c r="BY2955" t="s">
        <v>342</v>
      </c>
      <c r="EQ2955">
        <v>248021</v>
      </c>
      <c r="ER2955" t="s">
        <v>7748</v>
      </c>
      <c r="EV2955">
        <v>17287122</v>
      </c>
      <c r="EW2955">
        <v>928</v>
      </c>
      <c r="EX2955">
        <v>220721</v>
      </c>
      <c r="EY2955" t="s">
        <v>7749</v>
      </c>
      <c r="EZ2955">
        <v>1</v>
      </c>
      <c r="FC2955">
        <v>95383</v>
      </c>
      <c r="FD2955" t="s">
        <v>1417</v>
      </c>
    </row>
    <row r="2956" spans="1:160" x14ac:dyDescent="0.3">
      <c r="A2956" t="str">
        <f>VLOOKUP(B2956,Table2[],3,FALSE)</f>
        <v>Digital</v>
      </c>
      <c r="B2956" t="str">
        <f>IF(OR(ISNUMBER(FIND("QVC",Z2956)),ISNUMBER(FIND("QVC",AL2956))),"QVC",IF(OR(ISNUMBER(FIND("NCO",H2956)),ISNUMBER(FIND("NCO",Y2956))), "NCO", IF(AL2956="consumer","PMD.com",VLOOKUP(LEFT(H2956,2),Tables!$E$1:$F$11,2,FALSE))))</f>
        <v>PMD.com</v>
      </c>
      <c r="C2956">
        <f t="shared" ref="C2956:C3019" si="141">AR2956</f>
        <v>53900001</v>
      </c>
      <c r="D2956">
        <f t="shared" ref="D2956:D3019" si="142">AN2956</f>
        <v>1</v>
      </c>
      <c r="E2956" t="str">
        <f t="shared" ca="1" si="140"/>
        <v>shifted orders shipped</v>
      </c>
      <c r="F2956" t="s">
        <v>3539</v>
      </c>
      <c r="G2956" t="s">
        <v>335</v>
      </c>
      <c r="H2956" t="s">
        <v>7743</v>
      </c>
      <c r="I2956" s="6">
        <v>44011.866296296299</v>
      </c>
      <c r="J2956" t="s">
        <v>16</v>
      </c>
      <c r="K2956" s="6">
        <v>44013.410312499997</v>
      </c>
      <c r="M2956" t="s">
        <v>7744</v>
      </c>
      <c r="N2956" t="s">
        <v>7745</v>
      </c>
      <c r="Q2956" t="s">
        <v>2256</v>
      </c>
      <c r="R2956" t="s">
        <v>365</v>
      </c>
      <c r="S2956" t="s">
        <v>7746</v>
      </c>
      <c r="T2956" t="s">
        <v>338</v>
      </c>
      <c r="U2956" t="s">
        <v>530</v>
      </c>
      <c r="W2956" t="s">
        <v>7747</v>
      </c>
      <c r="Z2956" t="s">
        <v>7744</v>
      </c>
      <c r="AA2956" t="s">
        <v>7745</v>
      </c>
      <c r="AD2956" t="s">
        <v>2256</v>
      </c>
      <c r="AE2956" t="s">
        <v>365</v>
      </c>
      <c r="AF2956" t="s">
        <v>7746</v>
      </c>
      <c r="AG2956" t="s">
        <v>338</v>
      </c>
      <c r="AH2956" t="s">
        <v>530</v>
      </c>
      <c r="AJ2956" t="s">
        <v>7747</v>
      </c>
      <c r="AL2956" t="s">
        <v>339</v>
      </c>
      <c r="AM2956">
        <v>1</v>
      </c>
      <c r="AN2956">
        <v>1</v>
      </c>
      <c r="AO2956">
        <v>31217</v>
      </c>
      <c r="AQ2956">
        <v>124466</v>
      </c>
      <c r="AR2956">
        <v>53900001</v>
      </c>
      <c r="AS2956" t="s">
        <v>1697</v>
      </c>
      <c r="AT2956" t="s">
        <v>104</v>
      </c>
      <c r="AW2956" t="s">
        <v>343</v>
      </c>
      <c r="BY2956" t="s">
        <v>342</v>
      </c>
      <c r="EQ2956">
        <v>247378</v>
      </c>
      <c r="ER2956" t="s">
        <v>7748</v>
      </c>
      <c r="EV2956">
        <v>17287122</v>
      </c>
      <c r="EW2956">
        <v>928</v>
      </c>
      <c r="EX2956">
        <v>220721</v>
      </c>
      <c r="EY2956" t="s">
        <v>7749</v>
      </c>
      <c r="EZ2956">
        <v>1</v>
      </c>
      <c r="FC2956">
        <v>95383</v>
      </c>
      <c r="FD2956" t="s">
        <v>1417</v>
      </c>
    </row>
    <row r="2957" spans="1:160" x14ac:dyDescent="0.3">
      <c r="A2957" t="str">
        <f>VLOOKUP(B2957,Table2[],3,FALSE)</f>
        <v>Digital</v>
      </c>
      <c r="B2957" t="str">
        <f>IF(OR(ISNUMBER(FIND("QVC",Z2957)),ISNUMBER(FIND("QVC",AL2957))),"QVC",IF(OR(ISNUMBER(FIND("NCO",H2957)),ISNUMBER(FIND("NCO",Y2957))), "NCO", IF(AL2957="consumer","PMD.com",VLOOKUP(LEFT(H2957,2),Tables!$E$1:$F$11,2,FALSE))))</f>
        <v>PMD.com</v>
      </c>
      <c r="C2957">
        <f t="shared" si="141"/>
        <v>53610001</v>
      </c>
      <c r="D2957">
        <f t="shared" si="142"/>
        <v>1</v>
      </c>
      <c r="E2957" t="str">
        <f t="shared" ca="1" si="140"/>
        <v>shifted orders shipped</v>
      </c>
      <c r="F2957" t="s">
        <v>3539</v>
      </c>
      <c r="G2957" t="s">
        <v>335</v>
      </c>
      <c r="H2957" t="s">
        <v>7743</v>
      </c>
      <c r="I2957" s="6">
        <v>44011.866296296299</v>
      </c>
      <c r="J2957" t="s">
        <v>16</v>
      </c>
      <c r="K2957" s="6">
        <v>44013.410312499997</v>
      </c>
      <c r="M2957" t="s">
        <v>7744</v>
      </c>
      <c r="N2957" t="s">
        <v>7745</v>
      </c>
      <c r="Q2957" t="s">
        <v>2256</v>
      </c>
      <c r="R2957" t="s">
        <v>365</v>
      </c>
      <c r="S2957" t="s">
        <v>7746</v>
      </c>
      <c r="T2957" t="s">
        <v>338</v>
      </c>
      <c r="U2957" t="s">
        <v>530</v>
      </c>
      <c r="W2957" t="s">
        <v>7747</v>
      </c>
      <c r="Z2957" t="s">
        <v>7744</v>
      </c>
      <c r="AA2957" t="s">
        <v>7745</v>
      </c>
      <c r="AD2957" t="s">
        <v>2256</v>
      </c>
      <c r="AE2957" t="s">
        <v>365</v>
      </c>
      <c r="AF2957" t="s">
        <v>7746</v>
      </c>
      <c r="AG2957" t="s">
        <v>338</v>
      </c>
      <c r="AH2957" t="s">
        <v>530</v>
      </c>
      <c r="AJ2957" t="s">
        <v>7747</v>
      </c>
      <c r="AL2957" t="s">
        <v>339</v>
      </c>
      <c r="AM2957">
        <v>1</v>
      </c>
      <c r="AN2957">
        <v>1</v>
      </c>
      <c r="AO2957">
        <v>9364</v>
      </c>
      <c r="AQ2957">
        <v>124446</v>
      </c>
      <c r="AR2957">
        <v>53610001</v>
      </c>
      <c r="AS2957" t="s">
        <v>63</v>
      </c>
      <c r="AT2957" t="s">
        <v>425</v>
      </c>
      <c r="AW2957" t="s">
        <v>343</v>
      </c>
      <c r="BY2957" t="s">
        <v>342</v>
      </c>
      <c r="EQ2957">
        <v>243444</v>
      </c>
      <c r="ER2957" t="s">
        <v>7748</v>
      </c>
      <c r="EV2957">
        <v>17287122</v>
      </c>
      <c r="EW2957">
        <v>928</v>
      </c>
      <c r="EX2957">
        <v>220721</v>
      </c>
      <c r="EY2957" t="s">
        <v>7749</v>
      </c>
      <c r="EZ2957">
        <v>1</v>
      </c>
      <c r="FC2957">
        <v>53610001</v>
      </c>
      <c r="FD2957" t="s">
        <v>425</v>
      </c>
    </row>
    <row r="2958" spans="1:160" x14ac:dyDescent="0.3">
      <c r="A2958" t="str">
        <f>VLOOKUP(B2958,Table2[],3,FALSE)</f>
        <v>Digital</v>
      </c>
      <c r="B2958" t="str">
        <f>IF(OR(ISNUMBER(FIND("QVC",Z2958)),ISNUMBER(FIND("QVC",AL2958))),"QVC",IF(OR(ISNUMBER(FIND("NCO",H2958)),ISNUMBER(FIND("NCO",Y2958))), "NCO", IF(AL2958="consumer","PMD.com",VLOOKUP(LEFT(H2958,2),Tables!$E$1:$F$11,2,FALSE))))</f>
        <v>PMD.com</v>
      </c>
      <c r="C2958">
        <f t="shared" si="141"/>
        <v>52430001</v>
      </c>
      <c r="D2958">
        <f t="shared" si="142"/>
        <v>1</v>
      </c>
      <c r="E2958" t="str">
        <f t="shared" ca="1" si="140"/>
        <v>shifted orders shipped</v>
      </c>
      <c r="F2958" t="s">
        <v>3539</v>
      </c>
      <c r="G2958" t="s">
        <v>335</v>
      </c>
      <c r="H2958" t="s">
        <v>7743</v>
      </c>
      <c r="I2958" s="6">
        <v>44011.866296296299</v>
      </c>
      <c r="J2958" t="s">
        <v>16</v>
      </c>
      <c r="K2958" s="6">
        <v>44013.410312499997</v>
      </c>
      <c r="M2958" t="s">
        <v>7744</v>
      </c>
      <c r="N2958" t="s">
        <v>7745</v>
      </c>
      <c r="Q2958" t="s">
        <v>2256</v>
      </c>
      <c r="R2958" t="s">
        <v>365</v>
      </c>
      <c r="S2958" t="s">
        <v>7746</v>
      </c>
      <c r="T2958" t="s">
        <v>338</v>
      </c>
      <c r="U2958" t="s">
        <v>530</v>
      </c>
      <c r="W2958" t="s">
        <v>7747</v>
      </c>
      <c r="Z2958" t="s">
        <v>7744</v>
      </c>
      <c r="AA2958" t="s">
        <v>7745</v>
      </c>
      <c r="AD2958" t="s">
        <v>2256</v>
      </c>
      <c r="AE2958" t="s">
        <v>365</v>
      </c>
      <c r="AF2958" t="s">
        <v>7746</v>
      </c>
      <c r="AG2958" t="s">
        <v>338</v>
      </c>
      <c r="AH2958" t="s">
        <v>530</v>
      </c>
      <c r="AJ2958" t="s">
        <v>7747</v>
      </c>
      <c r="AL2958" t="s">
        <v>339</v>
      </c>
      <c r="AM2958">
        <v>1</v>
      </c>
      <c r="AN2958">
        <v>1</v>
      </c>
      <c r="AO2958">
        <v>12063</v>
      </c>
      <c r="AQ2958">
        <v>127155</v>
      </c>
      <c r="AR2958">
        <v>52430001</v>
      </c>
      <c r="AS2958" t="s">
        <v>927</v>
      </c>
      <c r="AT2958" t="s">
        <v>75</v>
      </c>
      <c r="AW2958" t="s">
        <v>340</v>
      </c>
      <c r="AX2958" t="s">
        <v>340</v>
      </c>
      <c r="AY2958" t="s">
        <v>357</v>
      </c>
      <c r="AZ2958" t="s">
        <v>363</v>
      </c>
      <c r="BY2958" t="s">
        <v>342</v>
      </c>
      <c r="EQ2958">
        <v>249990</v>
      </c>
      <c r="ER2958" t="s">
        <v>7748</v>
      </c>
      <c r="EV2958">
        <v>17287122</v>
      </c>
      <c r="EW2958">
        <v>928</v>
      </c>
      <c r="EX2958">
        <v>220721</v>
      </c>
      <c r="EY2958" t="s">
        <v>7749</v>
      </c>
      <c r="EZ2958">
        <v>1</v>
      </c>
      <c r="FC2958">
        <v>95385</v>
      </c>
      <c r="FD2958" t="s">
        <v>3531</v>
      </c>
    </row>
    <row r="2959" spans="1:160" x14ac:dyDescent="0.3">
      <c r="A2959" t="str">
        <f>VLOOKUP(B2959,Table2[],3,FALSE)</f>
        <v>Digital</v>
      </c>
      <c r="B2959" t="str">
        <f>IF(OR(ISNUMBER(FIND("QVC",Z2959)),ISNUMBER(FIND("QVC",AL2959))),"QVC",IF(OR(ISNUMBER(FIND("NCO",H2959)),ISNUMBER(FIND("NCO",Y2959))), "NCO", IF(AL2959="consumer","PMD.com",VLOOKUP(LEFT(H2959,2),Tables!$E$1:$F$11,2,FALSE))))</f>
        <v>PMD.com</v>
      </c>
      <c r="C2959">
        <f t="shared" si="141"/>
        <v>57110001</v>
      </c>
      <c r="D2959">
        <f t="shared" si="142"/>
        <v>1</v>
      </c>
      <c r="E2959" t="str">
        <f t="shared" ca="1" si="140"/>
        <v>shifted orders shipped</v>
      </c>
      <c r="F2959" t="s">
        <v>3539</v>
      </c>
      <c r="G2959" t="s">
        <v>335</v>
      </c>
      <c r="H2959" t="s">
        <v>7743</v>
      </c>
      <c r="I2959" s="6">
        <v>44011.866296296299</v>
      </c>
      <c r="J2959" t="s">
        <v>16</v>
      </c>
      <c r="K2959" s="6">
        <v>44013.410312499997</v>
      </c>
      <c r="M2959" t="s">
        <v>7744</v>
      </c>
      <c r="N2959" t="s">
        <v>7745</v>
      </c>
      <c r="Q2959" t="s">
        <v>2256</v>
      </c>
      <c r="R2959" t="s">
        <v>365</v>
      </c>
      <c r="S2959" t="s">
        <v>7746</v>
      </c>
      <c r="T2959" t="s">
        <v>338</v>
      </c>
      <c r="U2959" t="s">
        <v>530</v>
      </c>
      <c r="W2959" t="s">
        <v>7747</v>
      </c>
      <c r="Z2959" t="s">
        <v>7744</v>
      </c>
      <c r="AA2959" t="s">
        <v>7745</v>
      </c>
      <c r="AD2959" t="s">
        <v>2256</v>
      </c>
      <c r="AE2959" t="s">
        <v>365</v>
      </c>
      <c r="AF2959" t="s">
        <v>7746</v>
      </c>
      <c r="AG2959" t="s">
        <v>338</v>
      </c>
      <c r="AH2959" t="s">
        <v>530</v>
      </c>
      <c r="AJ2959" t="s">
        <v>7747</v>
      </c>
      <c r="AL2959" t="s">
        <v>339</v>
      </c>
      <c r="AM2959">
        <v>1</v>
      </c>
      <c r="AN2959">
        <v>1</v>
      </c>
      <c r="AO2959">
        <v>2258</v>
      </c>
      <c r="AQ2959">
        <v>127091</v>
      </c>
      <c r="AR2959">
        <v>57110001</v>
      </c>
      <c r="AT2959" t="s">
        <v>1332</v>
      </c>
      <c r="AW2959" t="s">
        <v>340</v>
      </c>
      <c r="AX2959" t="s">
        <v>340</v>
      </c>
      <c r="AY2959" t="s">
        <v>348</v>
      </c>
      <c r="AZ2959" t="s">
        <v>1418</v>
      </c>
      <c r="BY2959" t="s">
        <v>342</v>
      </c>
      <c r="EQ2959">
        <v>248023</v>
      </c>
      <c r="ER2959" t="s">
        <v>7748</v>
      </c>
      <c r="EV2959">
        <v>17287122</v>
      </c>
      <c r="EW2959">
        <v>928</v>
      </c>
      <c r="EX2959">
        <v>220721</v>
      </c>
      <c r="EY2959" t="s">
        <v>7749</v>
      </c>
      <c r="EZ2959">
        <v>1</v>
      </c>
      <c r="FC2959">
        <v>95383</v>
      </c>
      <c r="FD2959" t="s">
        <v>1417</v>
      </c>
    </row>
    <row r="2960" spans="1:160" x14ac:dyDescent="0.3">
      <c r="A2960" t="str">
        <f>VLOOKUP(B2960,Table2[],3,FALSE)</f>
        <v>Digital</v>
      </c>
      <c r="B2960" t="str">
        <f>IF(OR(ISNUMBER(FIND("QVC",Z2960)),ISNUMBER(FIND("QVC",AL2960))),"QVC",IF(OR(ISNUMBER(FIND("NCO",H2960)),ISNUMBER(FIND("NCO",Y2960))), "NCO", IF(AL2960="consumer","PMD.com",VLOOKUP(LEFT(H2960,2),Tables!$E$1:$F$11,2,FALSE))))</f>
        <v>PMD.com</v>
      </c>
      <c r="C2960">
        <f t="shared" si="141"/>
        <v>52400001</v>
      </c>
      <c r="D2960">
        <f t="shared" si="142"/>
        <v>1</v>
      </c>
      <c r="E2960" t="str">
        <f t="shared" ca="1" si="140"/>
        <v>shifted orders shipped</v>
      </c>
      <c r="F2960" t="s">
        <v>3539</v>
      </c>
      <c r="G2960" t="s">
        <v>335</v>
      </c>
      <c r="H2960" t="s">
        <v>7743</v>
      </c>
      <c r="I2960" s="6">
        <v>44011.866296296299</v>
      </c>
      <c r="J2960" t="s">
        <v>16</v>
      </c>
      <c r="K2960" s="6">
        <v>44013.410312499997</v>
      </c>
      <c r="M2960" t="s">
        <v>7744</v>
      </c>
      <c r="N2960" t="s">
        <v>7745</v>
      </c>
      <c r="Q2960" t="s">
        <v>2256</v>
      </c>
      <c r="R2960" t="s">
        <v>365</v>
      </c>
      <c r="S2960" t="s">
        <v>7746</v>
      </c>
      <c r="T2960" t="s">
        <v>338</v>
      </c>
      <c r="U2960" t="s">
        <v>530</v>
      </c>
      <c r="W2960" t="s">
        <v>7747</v>
      </c>
      <c r="Z2960" t="s">
        <v>7744</v>
      </c>
      <c r="AA2960" t="s">
        <v>7745</v>
      </c>
      <c r="AD2960" t="s">
        <v>2256</v>
      </c>
      <c r="AE2960" t="s">
        <v>365</v>
      </c>
      <c r="AF2960" t="s">
        <v>7746</v>
      </c>
      <c r="AG2960" t="s">
        <v>338</v>
      </c>
      <c r="AH2960" t="s">
        <v>530</v>
      </c>
      <c r="AJ2960" t="s">
        <v>7747</v>
      </c>
      <c r="AL2960" t="s">
        <v>339</v>
      </c>
      <c r="AM2960">
        <v>1</v>
      </c>
      <c r="AN2960">
        <v>1</v>
      </c>
      <c r="AO2960">
        <v>2895</v>
      </c>
      <c r="AQ2960">
        <v>124289</v>
      </c>
      <c r="AR2960">
        <v>52400001</v>
      </c>
      <c r="AS2960" t="s">
        <v>787</v>
      </c>
      <c r="AT2960" t="s">
        <v>115</v>
      </c>
      <c r="AW2960" t="s">
        <v>340</v>
      </c>
      <c r="AX2960" t="s">
        <v>340</v>
      </c>
      <c r="AY2960" t="s">
        <v>432</v>
      </c>
      <c r="AZ2960">
        <v>0</v>
      </c>
      <c r="BY2960" t="s">
        <v>342</v>
      </c>
      <c r="EQ2960">
        <v>251708</v>
      </c>
      <c r="ER2960" t="s">
        <v>7748</v>
      </c>
      <c r="EV2960">
        <v>17287122</v>
      </c>
      <c r="EW2960">
        <v>928</v>
      </c>
      <c r="EX2960">
        <v>220721</v>
      </c>
      <c r="EY2960" t="s">
        <v>7749</v>
      </c>
      <c r="EZ2960">
        <v>1</v>
      </c>
      <c r="FC2960">
        <v>52400001</v>
      </c>
      <c r="FD2960" t="s">
        <v>115</v>
      </c>
    </row>
    <row r="2961" spans="1:160" x14ac:dyDescent="0.3">
      <c r="A2961" t="str">
        <f>VLOOKUP(B2961,Table2[],3,FALSE)</f>
        <v>Digital</v>
      </c>
      <c r="B2961" t="str">
        <f>IF(OR(ISNUMBER(FIND("QVC",Z2961)),ISNUMBER(FIND("QVC",AL2961))),"QVC",IF(OR(ISNUMBER(FIND("NCO",H2961)),ISNUMBER(FIND("NCO",Y2961))), "NCO", IF(AL2961="consumer","PMD.com",VLOOKUP(LEFT(H2961,2),Tables!$E$1:$F$11,2,FALSE))))</f>
        <v>PMD.com</v>
      </c>
      <c r="C2961">
        <f t="shared" si="141"/>
        <v>52430001</v>
      </c>
      <c r="D2961">
        <f t="shared" si="142"/>
        <v>1</v>
      </c>
      <c r="E2961" t="str">
        <f t="shared" ca="1" si="140"/>
        <v>shifted orders shipped</v>
      </c>
      <c r="F2961" t="s">
        <v>3539</v>
      </c>
      <c r="G2961" t="s">
        <v>335</v>
      </c>
      <c r="H2961" t="s">
        <v>7750</v>
      </c>
      <c r="I2961" s="6">
        <v>44012.605081018519</v>
      </c>
      <c r="J2961" t="s">
        <v>16</v>
      </c>
      <c r="K2961" s="6">
        <v>44013.410428240742</v>
      </c>
      <c r="M2961" t="s">
        <v>7751</v>
      </c>
      <c r="N2961" t="s">
        <v>7752</v>
      </c>
      <c r="Q2961" t="s">
        <v>1295</v>
      </c>
      <c r="R2961" t="s">
        <v>368</v>
      </c>
      <c r="S2961" t="s">
        <v>7753</v>
      </c>
      <c r="T2961" t="s">
        <v>338</v>
      </c>
      <c r="U2961" t="s">
        <v>530</v>
      </c>
      <c r="W2961" t="s">
        <v>7754</v>
      </c>
      <c r="Z2961" t="s">
        <v>7751</v>
      </c>
      <c r="AA2961" t="s">
        <v>7752</v>
      </c>
      <c r="AD2961" t="s">
        <v>1295</v>
      </c>
      <c r="AE2961" t="s">
        <v>368</v>
      </c>
      <c r="AF2961" t="s">
        <v>7753</v>
      </c>
      <c r="AG2961" t="s">
        <v>338</v>
      </c>
      <c r="AH2961" t="s">
        <v>530</v>
      </c>
      <c r="AJ2961" t="s">
        <v>7754</v>
      </c>
      <c r="AL2961" t="s">
        <v>339</v>
      </c>
      <c r="AM2961">
        <v>1</v>
      </c>
      <c r="AN2961">
        <v>1</v>
      </c>
      <c r="AO2961">
        <v>12063</v>
      </c>
      <c r="AQ2961">
        <v>127155</v>
      </c>
      <c r="AR2961">
        <v>52430001</v>
      </c>
      <c r="AS2961" t="s">
        <v>927</v>
      </c>
      <c r="AT2961" t="s">
        <v>75</v>
      </c>
      <c r="AW2961" t="s">
        <v>340</v>
      </c>
      <c r="AX2961" t="s">
        <v>340</v>
      </c>
      <c r="AY2961" t="s">
        <v>357</v>
      </c>
      <c r="AZ2961" t="s">
        <v>363</v>
      </c>
      <c r="BY2961" t="s">
        <v>342</v>
      </c>
      <c r="EQ2961">
        <v>249990</v>
      </c>
      <c r="ER2961" t="s">
        <v>7755</v>
      </c>
      <c r="EV2961">
        <v>17287709</v>
      </c>
      <c r="EW2961">
        <v>928</v>
      </c>
      <c r="EX2961">
        <v>221007</v>
      </c>
      <c r="EY2961" t="s">
        <v>7756</v>
      </c>
      <c r="EZ2961">
        <v>1</v>
      </c>
      <c r="FC2961">
        <v>95385</v>
      </c>
      <c r="FD2961" t="s">
        <v>3531</v>
      </c>
    </row>
    <row r="2962" spans="1:160" x14ac:dyDescent="0.3">
      <c r="A2962" t="str">
        <f>VLOOKUP(B2962,Table2[],3,FALSE)</f>
        <v>Digital</v>
      </c>
      <c r="B2962" t="str">
        <f>IF(OR(ISNUMBER(FIND("QVC",Z2962)),ISNUMBER(FIND("QVC",AL2962))),"QVC",IF(OR(ISNUMBER(FIND("NCO",H2962)),ISNUMBER(FIND("NCO",Y2962))), "NCO", IF(AL2962="consumer","PMD.com",VLOOKUP(LEFT(H2962,2),Tables!$E$1:$F$11,2,FALSE))))</f>
        <v>PMD.com</v>
      </c>
      <c r="C2962">
        <f t="shared" si="141"/>
        <v>52710001</v>
      </c>
      <c r="D2962">
        <f t="shared" si="142"/>
        <v>2</v>
      </c>
      <c r="E2962" t="str">
        <f t="shared" ca="1" si="140"/>
        <v>shifted orders shipped</v>
      </c>
      <c r="F2962" t="s">
        <v>3539</v>
      </c>
      <c r="G2962" t="s">
        <v>335</v>
      </c>
      <c r="H2962" t="s">
        <v>7750</v>
      </c>
      <c r="I2962" s="6">
        <v>44012.605081018519</v>
      </c>
      <c r="J2962" t="s">
        <v>16</v>
      </c>
      <c r="K2962" s="6">
        <v>44013.410428240742</v>
      </c>
      <c r="M2962" t="s">
        <v>7751</v>
      </c>
      <c r="N2962" t="s">
        <v>7752</v>
      </c>
      <c r="Q2962" t="s">
        <v>1295</v>
      </c>
      <c r="R2962" t="s">
        <v>368</v>
      </c>
      <c r="S2962" t="s">
        <v>7753</v>
      </c>
      <c r="T2962" t="s">
        <v>338</v>
      </c>
      <c r="U2962" t="s">
        <v>530</v>
      </c>
      <c r="W2962" t="s">
        <v>7754</v>
      </c>
      <c r="Z2962" t="s">
        <v>7751</v>
      </c>
      <c r="AA2962" t="s">
        <v>7752</v>
      </c>
      <c r="AD2962" t="s">
        <v>1295</v>
      </c>
      <c r="AE2962" t="s">
        <v>368</v>
      </c>
      <c r="AF2962" t="s">
        <v>7753</v>
      </c>
      <c r="AG2962" t="s">
        <v>338</v>
      </c>
      <c r="AH2962" t="s">
        <v>530</v>
      </c>
      <c r="AJ2962" t="s">
        <v>7754</v>
      </c>
      <c r="AL2962" t="s">
        <v>339</v>
      </c>
      <c r="AM2962">
        <v>2</v>
      </c>
      <c r="AN2962">
        <v>2</v>
      </c>
      <c r="AO2962">
        <v>3399</v>
      </c>
      <c r="AQ2962">
        <v>124439</v>
      </c>
      <c r="AR2962">
        <v>52710001</v>
      </c>
      <c r="AS2962" t="s">
        <v>150</v>
      </c>
      <c r="AT2962" t="s">
        <v>151</v>
      </c>
      <c r="AW2962" t="s">
        <v>340</v>
      </c>
      <c r="AX2962" t="s">
        <v>340</v>
      </c>
      <c r="AY2962" t="s">
        <v>382</v>
      </c>
      <c r="AZ2962">
        <v>0</v>
      </c>
      <c r="BY2962" t="s">
        <v>342</v>
      </c>
      <c r="EQ2962">
        <v>249198</v>
      </c>
      <c r="ER2962" t="s">
        <v>7755</v>
      </c>
      <c r="EV2962">
        <v>17287709</v>
      </c>
      <c r="EW2962">
        <v>928</v>
      </c>
      <c r="EX2962">
        <v>221007</v>
      </c>
      <c r="EY2962" t="s">
        <v>7756</v>
      </c>
      <c r="EZ2962">
        <v>1</v>
      </c>
      <c r="FC2962">
        <v>52710001</v>
      </c>
      <c r="FD2962" t="s">
        <v>151</v>
      </c>
    </row>
    <row r="2963" spans="1:160" x14ac:dyDescent="0.3">
      <c r="A2963" t="str">
        <f>VLOOKUP(B2963,Table2[],3,FALSE)</f>
        <v>Digital</v>
      </c>
      <c r="B2963" t="str">
        <f>IF(OR(ISNUMBER(FIND("QVC",Z2963)),ISNUMBER(FIND("QVC",AL2963))),"QVC",IF(OR(ISNUMBER(FIND("NCO",H2963)),ISNUMBER(FIND("NCO",Y2963))), "NCO", IF(AL2963="consumer","PMD.com",VLOOKUP(LEFT(H2963,2),Tables!$E$1:$F$11,2,FALSE))))</f>
        <v>PMD.com</v>
      </c>
      <c r="C2963">
        <f t="shared" si="141"/>
        <v>5341030</v>
      </c>
      <c r="D2963">
        <f t="shared" si="142"/>
        <v>1</v>
      </c>
      <c r="E2963" t="str">
        <f t="shared" ca="1" si="140"/>
        <v>shifted orders shipped</v>
      </c>
      <c r="F2963" t="s">
        <v>3539</v>
      </c>
      <c r="G2963" t="s">
        <v>335</v>
      </c>
      <c r="H2963" t="s">
        <v>7750</v>
      </c>
      <c r="I2963" s="6">
        <v>44012.605081018519</v>
      </c>
      <c r="J2963" t="s">
        <v>16</v>
      </c>
      <c r="K2963" s="6">
        <v>44013.410428240742</v>
      </c>
      <c r="M2963" t="s">
        <v>7751</v>
      </c>
      <c r="N2963" t="s">
        <v>7752</v>
      </c>
      <c r="Q2963" t="s">
        <v>1295</v>
      </c>
      <c r="R2963" t="s">
        <v>368</v>
      </c>
      <c r="S2963" t="s">
        <v>7753</v>
      </c>
      <c r="T2963" t="s">
        <v>338</v>
      </c>
      <c r="U2963" t="s">
        <v>530</v>
      </c>
      <c r="W2963" t="s">
        <v>7754</v>
      </c>
      <c r="Z2963" t="s">
        <v>7751</v>
      </c>
      <c r="AA2963" t="s">
        <v>7752</v>
      </c>
      <c r="AD2963" t="s">
        <v>1295</v>
      </c>
      <c r="AE2963" t="s">
        <v>368</v>
      </c>
      <c r="AF2963" t="s">
        <v>7753</v>
      </c>
      <c r="AG2963" t="s">
        <v>338</v>
      </c>
      <c r="AH2963" t="s">
        <v>530</v>
      </c>
      <c r="AJ2963" t="s">
        <v>7754</v>
      </c>
      <c r="AL2963" t="s">
        <v>339</v>
      </c>
      <c r="AM2963">
        <v>1</v>
      </c>
      <c r="AN2963">
        <v>1</v>
      </c>
      <c r="AO2963">
        <v>12859</v>
      </c>
      <c r="AQ2963">
        <v>124642</v>
      </c>
      <c r="AR2963">
        <v>5341030</v>
      </c>
      <c r="AS2963" t="s">
        <v>925</v>
      </c>
      <c r="AT2963" t="s">
        <v>926</v>
      </c>
      <c r="AW2963" t="s">
        <v>366</v>
      </c>
      <c r="AX2963" t="s">
        <v>366</v>
      </c>
      <c r="AY2963" t="s">
        <v>345</v>
      </c>
      <c r="AZ2963" t="s">
        <v>346</v>
      </c>
      <c r="BY2963" t="s">
        <v>342</v>
      </c>
      <c r="EQ2963">
        <v>243275</v>
      </c>
      <c r="ER2963" t="s">
        <v>7755</v>
      </c>
      <c r="EV2963">
        <v>17287709</v>
      </c>
      <c r="EW2963">
        <v>928</v>
      </c>
      <c r="EX2963">
        <v>221007</v>
      </c>
      <c r="EY2963" t="s">
        <v>7756</v>
      </c>
      <c r="EZ2963">
        <v>1</v>
      </c>
      <c r="FC2963">
        <v>95385</v>
      </c>
      <c r="FD2963" t="s">
        <v>3531</v>
      </c>
    </row>
    <row r="2964" spans="1:160" x14ac:dyDescent="0.3">
      <c r="A2964" t="str">
        <f>VLOOKUP(B2964,Table2[],3,FALSE)</f>
        <v>Digital</v>
      </c>
      <c r="B2964" t="str">
        <f>IF(OR(ISNUMBER(FIND("QVC",Z2964)),ISNUMBER(FIND("QVC",AL2964))),"QVC",IF(OR(ISNUMBER(FIND("NCO",H2964)),ISNUMBER(FIND("NCO",Y2964))), "NCO", IF(AL2964="consumer","PMD.com",VLOOKUP(LEFT(H2964,2),Tables!$E$1:$F$11,2,FALSE))))</f>
        <v>PMD.com</v>
      </c>
      <c r="C2964">
        <f t="shared" si="141"/>
        <v>53920001</v>
      </c>
      <c r="D2964">
        <f t="shared" si="142"/>
        <v>1</v>
      </c>
      <c r="E2964" t="str">
        <f t="shared" ca="1" si="140"/>
        <v>shifted orders shipped</v>
      </c>
      <c r="F2964" t="s">
        <v>3539</v>
      </c>
      <c r="G2964" t="s">
        <v>335</v>
      </c>
      <c r="H2964" t="s">
        <v>7750</v>
      </c>
      <c r="I2964" s="6">
        <v>44012.605081018519</v>
      </c>
      <c r="J2964" t="s">
        <v>16</v>
      </c>
      <c r="K2964" s="6">
        <v>44013.410428240742</v>
      </c>
      <c r="M2964" t="s">
        <v>7751</v>
      </c>
      <c r="N2964" t="s">
        <v>7752</v>
      </c>
      <c r="Q2964" t="s">
        <v>1295</v>
      </c>
      <c r="R2964" t="s">
        <v>368</v>
      </c>
      <c r="S2964" t="s">
        <v>7753</v>
      </c>
      <c r="T2964" t="s">
        <v>338</v>
      </c>
      <c r="U2964" t="s">
        <v>530</v>
      </c>
      <c r="W2964" t="s">
        <v>7754</v>
      </c>
      <c r="Z2964" t="s">
        <v>7751</v>
      </c>
      <c r="AA2964" t="s">
        <v>7752</v>
      </c>
      <c r="AD2964" t="s">
        <v>1295</v>
      </c>
      <c r="AE2964" t="s">
        <v>368</v>
      </c>
      <c r="AF2964" t="s">
        <v>7753</v>
      </c>
      <c r="AG2964" t="s">
        <v>338</v>
      </c>
      <c r="AH2964" t="s">
        <v>530</v>
      </c>
      <c r="AJ2964" t="s">
        <v>7754</v>
      </c>
      <c r="AL2964" t="s">
        <v>339</v>
      </c>
      <c r="AM2964">
        <v>1</v>
      </c>
      <c r="AN2964">
        <v>1</v>
      </c>
      <c r="AO2964">
        <v>14899</v>
      </c>
      <c r="AQ2964">
        <v>124468</v>
      </c>
      <c r="AR2964">
        <v>53920001</v>
      </c>
      <c r="AS2964">
        <v>9000000</v>
      </c>
      <c r="AT2964" t="s">
        <v>40</v>
      </c>
      <c r="AW2964" t="s">
        <v>343</v>
      </c>
      <c r="BY2964" t="s">
        <v>342</v>
      </c>
      <c r="EQ2964">
        <v>243396</v>
      </c>
      <c r="ER2964" t="s">
        <v>7755</v>
      </c>
      <c r="EV2964">
        <v>17287709</v>
      </c>
      <c r="EW2964">
        <v>928</v>
      </c>
      <c r="EX2964">
        <v>221007</v>
      </c>
      <c r="EY2964" t="s">
        <v>7756</v>
      </c>
      <c r="EZ2964">
        <v>1</v>
      </c>
      <c r="FC2964">
        <v>95385</v>
      </c>
      <c r="FD2964" t="s">
        <v>3531</v>
      </c>
    </row>
    <row r="2965" spans="1:160" x14ac:dyDescent="0.3">
      <c r="A2965" t="str">
        <f>VLOOKUP(B2965,Table2[],3,FALSE)</f>
        <v>Digital</v>
      </c>
      <c r="B2965" t="str">
        <f>IF(OR(ISNUMBER(FIND("QVC",Z2965)),ISNUMBER(FIND("QVC",AL2965))),"QVC",IF(OR(ISNUMBER(FIND("NCO",H2965)),ISNUMBER(FIND("NCO",Y2965))), "NCO", IF(AL2965="consumer","PMD.com",VLOOKUP(LEFT(H2965,2),Tables!$E$1:$F$11,2,FALSE))))</f>
        <v>PMD.com</v>
      </c>
      <c r="C2965">
        <f t="shared" si="141"/>
        <v>51090030</v>
      </c>
      <c r="D2965">
        <f t="shared" si="142"/>
        <v>1</v>
      </c>
      <c r="E2965" t="str">
        <f t="shared" ca="1" si="140"/>
        <v>shifted orders shipped</v>
      </c>
      <c r="F2965" t="s">
        <v>3539</v>
      </c>
      <c r="G2965" t="s">
        <v>335</v>
      </c>
      <c r="H2965" t="s">
        <v>7750</v>
      </c>
      <c r="I2965" s="6">
        <v>44012.605081018519</v>
      </c>
      <c r="J2965" t="s">
        <v>16</v>
      </c>
      <c r="K2965" s="6">
        <v>44013.410428240742</v>
      </c>
      <c r="M2965" t="s">
        <v>7751</v>
      </c>
      <c r="N2965" t="s">
        <v>7752</v>
      </c>
      <c r="Q2965" t="s">
        <v>1295</v>
      </c>
      <c r="R2965" t="s">
        <v>368</v>
      </c>
      <c r="S2965" t="s">
        <v>7753</v>
      </c>
      <c r="T2965" t="s">
        <v>338</v>
      </c>
      <c r="U2965" t="s">
        <v>530</v>
      </c>
      <c r="W2965" t="s">
        <v>7754</v>
      </c>
      <c r="Z2965" t="s">
        <v>7751</v>
      </c>
      <c r="AA2965" t="s">
        <v>7752</v>
      </c>
      <c r="AD2965" t="s">
        <v>1295</v>
      </c>
      <c r="AE2965" t="s">
        <v>368</v>
      </c>
      <c r="AF2965" t="s">
        <v>7753</v>
      </c>
      <c r="AG2965" t="s">
        <v>338</v>
      </c>
      <c r="AH2965" t="s">
        <v>530</v>
      </c>
      <c r="AJ2965" t="s">
        <v>7754</v>
      </c>
      <c r="AL2965" t="s">
        <v>339</v>
      </c>
      <c r="AM2965">
        <v>1</v>
      </c>
      <c r="AN2965">
        <v>1</v>
      </c>
      <c r="AO2965">
        <v>6688</v>
      </c>
      <c r="AQ2965">
        <v>125960</v>
      </c>
      <c r="AR2965">
        <v>51090030</v>
      </c>
      <c r="AS2965" t="s">
        <v>3043</v>
      </c>
      <c r="AT2965" t="s">
        <v>628</v>
      </c>
      <c r="AW2965" t="s">
        <v>343</v>
      </c>
      <c r="BY2965" t="s">
        <v>342</v>
      </c>
      <c r="BZ2965" t="b">
        <v>0</v>
      </c>
      <c r="EQ2965">
        <v>243047</v>
      </c>
      <c r="ER2965" t="s">
        <v>7755</v>
      </c>
      <c r="EV2965">
        <v>17287709</v>
      </c>
      <c r="EW2965">
        <v>928</v>
      </c>
      <c r="EX2965">
        <v>221007</v>
      </c>
      <c r="EY2965" t="s">
        <v>7756</v>
      </c>
      <c r="EZ2965">
        <v>1</v>
      </c>
      <c r="FC2965">
        <v>95385</v>
      </c>
      <c r="FD2965" t="s">
        <v>3531</v>
      </c>
    </row>
    <row r="2966" spans="1:160" x14ac:dyDescent="0.3">
      <c r="A2966" t="str">
        <f>VLOOKUP(B2966,Table2[],3,FALSE)</f>
        <v>Digital</v>
      </c>
      <c r="B2966" t="str">
        <f>IF(OR(ISNUMBER(FIND("QVC",Z2966)),ISNUMBER(FIND("QVC",AL2966))),"QVC",IF(OR(ISNUMBER(FIND("NCO",H2966)),ISNUMBER(FIND("NCO",Y2966))), "NCO", IF(AL2966="consumer","PMD.com",VLOOKUP(LEFT(H2966,2),Tables!$E$1:$F$11,2,FALSE))))</f>
        <v>PMD.com</v>
      </c>
      <c r="C2966">
        <f t="shared" si="141"/>
        <v>51090030</v>
      </c>
      <c r="D2966">
        <f t="shared" si="142"/>
        <v>1</v>
      </c>
      <c r="E2966" t="str">
        <f t="shared" ca="1" si="140"/>
        <v>shifted orders shipped</v>
      </c>
      <c r="F2966" t="s">
        <v>3539</v>
      </c>
      <c r="G2966" t="s">
        <v>335</v>
      </c>
      <c r="H2966" t="s">
        <v>7757</v>
      </c>
      <c r="I2966" s="6">
        <v>44011.862523148149</v>
      </c>
      <c r="J2966" t="s">
        <v>16</v>
      </c>
      <c r="K2966" s="6">
        <v>44013.410590277781</v>
      </c>
      <c r="M2966" t="s">
        <v>7758</v>
      </c>
      <c r="N2966" t="s">
        <v>7759</v>
      </c>
      <c r="Q2966" t="s">
        <v>1526</v>
      </c>
      <c r="R2966" t="s">
        <v>411</v>
      </c>
      <c r="S2966" t="s">
        <v>7760</v>
      </c>
      <c r="T2966" t="s">
        <v>338</v>
      </c>
      <c r="U2966" t="s">
        <v>530</v>
      </c>
      <c r="W2966" t="s">
        <v>7761</v>
      </c>
      <c r="Z2966" t="s">
        <v>7758</v>
      </c>
      <c r="AA2966" t="s">
        <v>7759</v>
      </c>
      <c r="AD2966" t="s">
        <v>1526</v>
      </c>
      <c r="AE2966" t="s">
        <v>411</v>
      </c>
      <c r="AF2966" t="s">
        <v>7760</v>
      </c>
      <c r="AG2966" t="s">
        <v>338</v>
      </c>
      <c r="AH2966" t="s">
        <v>530</v>
      </c>
      <c r="AJ2966" t="s">
        <v>7761</v>
      </c>
      <c r="AL2966" t="s">
        <v>339</v>
      </c>
      <c r="AM2966">
        <v>1</v>
      </c>
      <c r="AN2966">
        <v>1</v>
      </c>
      <c r="AO2966">
        <v>6688</v>
      </c>
      <c r="AQ2966">
        <v>125960</v>
      </c>
      <c r="AR2966">
        <v>51090030</v>
      </c>
      <c r="AS2966" t="s">
        <v>3043</v>
      </c>
      <c r="AT2966" t="s">
        <v>628</v>
      </c>
      <c r="AW2966" t="s">
        <v>343</v>
      </c>
      <c r="BY2966" t="s">
        <v>342</v>
      </c>
      <c r="BZ2966" t="b">
        <v>0</v>
      </c>
      <c r="EQ2966">
        <v>243047</v>
      </c>
      <c r="ER2966" t="s">
        <v>7762</v>
      </c>
      <c r="EV2966">
        <v>17287118</v>
      </c>
      <c r="EW2966">
        <v>928</v>
      </c>
      <c r="EX2966">
        <v>220717</v>
      </c>
      <c r="EY2966" t="s">
        <v>7763</v>
      </c>
      <c r="EZ2966">
        <v>1</v>
      </c>
      <c r="FC2966">
        <v>95385</v>
      </c>
      <c r="FD2966" t="s">
        <v>3531</v>
      </c>
    </row>
    <row r="2967" spans="1:160" x14ac:dyDescent="0.3">
      <c r="A2967" t="str">
        <f>VLOOKUP(B2967,Table2[],3,FALSE)</f>
        <v>Digital</v>
      </c>
      <c r="B2967" t="str">
        <f>IF(OR(ISNUMBER(FIND("QVC",Z2967)),ISNUMBER(FIND("QVC",AL2967))),"QVC",IF(OR(ISNUMBER(FIND("NCO",H2967)),ISNUMBER(FIND("NCO",Y2967))), "NCO", IF(AL2967="consumer","PMD.com",VLOOKUP(LEFT(H2967,2),Tables!$E$1:$F$11,2,FALSE))))</f>
        <v>PMD.com</v>
      </c>
      <c r="C2967">
        <f t="shared" si="141"/>
        <v>5341030</v>
      </c>
      <c r="D2967">
        <f t="shared" si="142"/>
        <v>1</v>
      </c>
      <c r="E2967" t="str">
        <f t="shared" ca="1" si="140"/>
        <v>shifted orders shipped</v>
      </c>
      <c r="F2967" t="s">
        <v>3539</v>
      </c>
      <c r="G2967" t="s">
        <v>335</v>
      </c>
      <c r="H2967" t="s">
        <v>7757</v>
      </c>
      <c r="I2967" s="6">
        <v>44011.862523148149</v>
      </c>
      <c r="J2967" t="s">
        <v>16</v>
      </c>
      <c r="K2967" s="6">
        <v>44013.410590277781</v>
      </c>
      <c r="M2967" t="s">
        <v>7758</v>
      </c>
      <c r="N2967" t="s">
        <v>7759</v>
      </c>
      <c r="Q2967" t="s">
        <v>1526</v>
      </c>
      <c r="R2967" t="s">
        <v>411</v>
      </c>
      <c r="S2967" t="s">
        <v>7760</v>
      </c>
      <c r="T2967" t="s">
        <v>338</v>
      </c>
      <c r="U2967" t="s">
        <v>530</v>
      </c>
      <c r="W2967" t="s">
        <v>7761</v>
      </c>
      <c r="Z2967" t="s">
        <v>7758</v>
      </c>
      <c r="AA2967" t="s">
        <v>7759</v>
      </c>
      <c r="AD2967" t="s">
        <v>1526</v>
      </c>
      <c r="AE2967" t="s">
        <v>411</v>
      </c>
      <c r="AF2967" t="s">
        <v>7760</v>
      </c>
      <c r="AG2967" t="s">
        <v>338</v>
      </c>
      <c r="AH2967" t="s">
        <v>530</v>
      </c>
      <c r="AJ2967" t="s">
        <v>7761</v>
      </c>
      <c r="AL2967" t="s">
        <v>339</v>
      </c>
      <c r="AM2967">
        <v>1</v>
      </c>
      <c r="AN2967">
        <v>1</v>
      </c>
      <c r="AO2967">
        <v>12859</v>
      </c>
      <c r="AQ2967">
        <v>124642</v>
      </c>
      <c r="AR2967">
        <v>5341030</v>
      </c>
      <c r="AS2967" t="s">
        <v>925</v>
      </c>
      <c r="AT2967" t="s">
        <v>926</v>
      </c>
      <c r="AW2967" t="s">
        <v>366</v>
      </c>
      <c r="AX2967" t="s">
        <v>366</v>
      </c>
      <c r="AY2967" t="s">
        <v>345</v>
      </c>
      <c r="AZ2967" t="s">
        <v>346</v>
      </c>
      <c r="BY2967" t="s">
        <v>342</v>
      </c>
      <c r="EQ2967">
        <v>243275</v>
      </c>
      <c r="ER2967" t="s">
        <v>7762</v>
      </c>
      <c r="EV2967">
        <v>17287118</v>
      </c>
      <c r="EW2967">
        <v>928</v>
      </c>
      <c r="EX2967">
        <v>220717</v>
      </c>
      <c r="EY2967" t="s">
        <v>7763</v>
      </c>
      <c r="EZ2967">
        <v>1</v>
      </c>
      <c r="FC2967">
        <v>95385</v>
      </c>
      <c r="FD2967" t="s">
        <v>3531</v>
      </c>
    </row>
    <row r="2968" spans="1:160" x14ac:dyDescent="0.3">
      <c r="A2968" t="str">
        <f>VLOOKUP(B2968,Table2[],3,FALSE)</f>
        <v>Digital</v>
      </c>
      <c r="B2968" t="str">
        <f>IF(OR(ISNUMBER(FIND("QVC",Z2968)),ISNUMBER(FIND("QVC",AL2968))),"QVC",IF(OR(ISNUMBER(FIND("NCO",H2968)),ISNUMBER(FIND("NCO",Y2968))), "NCO", IF(AL2968="consumer","PMD.com",VLOOKUP(LEFT(H2968,2),Tables!$E$1:$F$11,2,FALSE))))</f>
        <v>PMD.com</v>
      </c>
      <c r="C2968">
        <f t="shared" si="141"/>
        <v>53920001</v>
      </c>
      <c r="D2968">
        <f t="shared" si="142"/>
        <v>1</v>
      </c>
      <c r="E2968" t="str">
        <f t="shared" ca="1" si="140"/>
        <v>shifted orders shipped</v>
      </c>
      <c r="F2968" t="s">
        <v>3539</v>
      </c>
      <c r="G2968" t="s">
        <v>335</v>
      </c>
      <c r="H2968" t="s">
        <v>7757</v>
      </c>
      <c r="I2968" s="6">
        <v>44011.862523148149</v>
      </c>
      <c r="J2968" t="s">
        <v>16</v>
      </c>
      <c r="K2968" s="6">
        <v>44013.410590277781</v>
      </c>
      <c r="M2968" t="s">
        <v>7758</v>
      </c>
      <c r="N2968" t="s">
        <v>7759</v>
      </c>
      <c r="Q2968" t="s">
        <v>1526</v>
      </c>
      <c r="R2968" t="s">
        <v>411</v>
      </c>
      <c r="S2968" t="s">
        <v>7760</v>
      </c>
      <c r="T2968" t="s">
        <v>338</v>
      </c>
      <c r="U2968" t="s">
        <v>530</v>
      </c>
      <c r="W2968" t="s">
        <v>7761</v>
      </c>
      <c r="Z2968" t="s">
        <v>7758</v>
      </c>
      <c r="AA2968" t="s">
        <v>7759</v>
      </c>
      <c r="AD2968" t="s">
        <v>1526</v>
      </c>
      <c r="AE2968" t="s">
        <v>411</v>
      </c>
      <c r="AF2968" t="s">
        <v>7760</v>
      </c>
      <c r="AG2968" t="s">
        <v>338</v>
      </c>
      <c r="AH2968" t="s">
        <v>530</v>
      </c>
      <c r="AJ2968" t="s">
        <v>7761</v>
      </c>
      <c r="AL2968" t="s">
        <v>339</v>
      </c>
      <c r="AM2968">
        <v>1</v>
      </c>
      <c r="AN2968">
        <v>1</v>
      </c>
      <c r="AO2968">
        <v>14899</v>
      </c>
      <c r="AQ2968">
        <v>124468</v>
      </c>
      <c r="AR2968">
        <v>53920001</v>
      </c>
      <c r="AS2968">
        <v>9000000</v>
      </c>
      <c r="AT2968" t="s">
        <v>40</v>
      </c>
      <c r="AW2968" t="s">
        <v>343</v>
      </c>
      <c r="BY2968" t="s">
        <v>342</v>
      </c>
      <c r="EQ2968">
        <v>243396</v>
      </c>
      <c r="ER2968" t="s">
        <v>7762</v>
      </c>
      <c r="EV2968">
        <v>17287118</v>
      </c>
      <c r="EW2968">
        <v>928</v>
      </c>
      <c r="EX2968">
        <v>220717</v>
      </c>
      <c r="EY2968" t="s">
        <v>7763</v>
      </c>
      <c r="EZ2968">
        <v>1</v>
      </c>
      <c r="FC2968">
        <v>95385</v>
      </c>
      <c r="FD2968" t="s">
        <v>3531</v>
      </c>
    </row>
    <row r="2969" spans="1:160" x14ac:dyDescent="0.3">
      <c r="A2969" t="str">
        <f>VLOOKUP(B2969,Table2[],3,FALSE)</f>
        <v>Digital</v>
      </c>
      <c r="B2969" t="str">
        <f>IF(OR(ISNUMBER(FIND("QVC",Z2969)),ISNUMBER(FIND("QVC",AL2969))),"QVC",IF(OR(ISNUMBER(FIND("NCO",H2969)),ISNUMBER(FIND("NCO",Y2969))), "NCO", IF(AL2969="consumer","PMD.com",VLOOKUP(LEFT(H2969,2),Tables!$E$1:$F$11,2,FALSE))))</f>
        <v>PMD.com</v>
      </c>
      <c r="C2969">
        <f t="shared" si="141"/>
        <v>52430001</v>
      </c>
      <c r="D2969">
        <f t="shared" si="142"/>
        <v>1</v>
      </c>
      <c r="E2969" t="str">
        <f t="shared" ca="1" si="140"/>
        <v>shifted orders shipped</v>
      </c>
      <c r="F2969" t="s">
        <v>3539</v>
      </c>
      <c r="G2969" t="s">
        <v>335</v>
      </c>
      <c r="H2969" t="s">
        <v>7757</v>
      </c>
      <c r="I2969" s="6">
        <v>44011.862523148149</v>
      </c>
      <c r="J2969" t="s">
        <v>16</v>
      </c>
      <c r="K2969" s="6">
        <v>44013.410590277781</v>
      </c>
      <c r="M2969" t="s">
        <v>7758</v>
      </c>
      <c r="N2969" t="s">
        <v>7759</v>
      </c>
      <c r="Q2969" t="s">
        <v>1526</v>
      </c>
      <c r="R2969" t="s">
        <v>411</v>
      </c>
      <c r="S2969" t="s">
        <v>7760</v>
      </c>
      <c r="T2969" t="s">
        <v>338</v>
      </c>
      <c r="U2969" t="s">
        <v>530</v>
      </c>
      <c r="W2969" t="s">
        <v>7761</v>
      </c>
      <c r="Z2969" t="s">
        <v>7758</v>
      </c>
      <c r="AA2969" t="s">
        <v>7759</v>
      </c>
      <c r="AD2969" t="s">
        <v>1526</v>
      </c>
      <c r="AE2969" t="s">
        <v>411</v>
      </c>
      <c r="AF2969" t="s">
        <v>7760</v>
      </c>
      <c r="AG2969" t="s">
        <v>338</v>
      </c>
      <c r="AH2969" t="s">
        <v>530</v>
      </c>
      <c r="AJ2969" t="s">
        <v>7761</v>
      </c>
      <c r="AL2969" t="s">
        <v>339</v>
      </c>
      <c r="AM2969">
        <v>1</v>
      </c>
      <c r="AN2969">
        <v>1</v>
      </c>
      <c r="AO2969">
        <v>12063</v>
      </c>
      <c r="AQ2969">
        <v>127155</v>
      </c>
      <c r="AR2969">
        <v>52430001</v>
      </c>
      <c r="AS2969" t="s">
        <v>927</v>
      </c>
      <c r="AT2969" t="s">
        <v>75</v>
      </c>
      <c r="AW2969" t="s">
        <v>340</v>
      </c>
      <c r="AX2969" t="s">
        <v>340</v>
      </c>
      <c r="AY2969" t="s">
        <v>357</v>
      </c>
      <c r="AZ2969" t="s">
        <v>363</v>
      </c>
      <c r="BY2969" t="s">
        <v>342</v>
      </c>
      <c r="EQ2969">
        <v>249990</v>
      </c>
      <c r="ER2969" t="s">
        <v>7762</v>
      </c>
      <c r="EV2969">
        <v>17287118</v>
      </c>
      <c r="EW2969">
        <v>928</v>
      </c>
      <c r="EX2969">
        <v>220717</v>
      </c>
      <c r="EY2969" t="s">
        <v>7763</v>
      </c>
      <c r="EZ2969">
        <v>1</v>
      </c>
      <c r="FC2969">
        <v>95385</v>
      </c>
      <c r="FD2969" t="s">
        <v>3531</v>
      </c>
    </row>
    <row r="2970" spans="1:160" x14ac:dyDescent="0.3">
      <c r="A2970" t="str">
        <f>VLOOKUP(B2970,Table2[],3,FALSE)</f>
        <v>Digital</v>
      </c>
      <c r="B2970" t="str">
        <f>IF(OR(ISNUMBER(FIND("QVC",Z2970)),ISNUMBER(FIND("QVC",AL2970))),"QVC",IF(OR(ISNUMBER(FIND("NCO",H2970)),ISNUMBER(FIND("NCO",Y2970))), "NCO", IF(AL2970="consumer","PMD.com",VLOOKUP(LEFT(H2970,2),Tables!$E$1:$F$11,2,FALSE))))</f>
        <v>PMD.com</v>
      </c>
      <c r="C2970">
        <f t="shared" si="141"/>
        <v>52710001</v>
      </c>
      <c r="D2970">
        <f t="shared" si="142"/>
        <v>1</v>
      </c>
      <c r="E2970" t="str">
        <f t="shared" ca="1" si="140"/>
        <v>shifted orders shipped</v>
      </c>
      <c r="F2970" t="s">
        <v>3539</v>
      </c>
      <c r="G2970" t="s">
        <v>335</v>
      </c>
      <c r="H2970" t="s">
        <v>7757</v>
      </c>
      <c r="I2970" s="6">
        <v>44011.862523148149</v>
      </c>
      <c r="J2970" t="s">
        <v>16</v>
      </c>
      <c r="K2970" s="6">
        <v>44013.410590277781</v>
      </c>
      <c r="M2970" t="s">
        <v>7758</v>
      </c>
      <c r="N2970" t="s">
        <v>7759</v>
      </c>
      <c r="Q2970" t="s">
        <v>1526</v>
      </c>
      <c r="R2970" t="s">
        <v>411</v>
      </c>
      <c r="S2970" t="s">
        <v>7760</v>
      </c>
      <c r="T2970" t="s">
        <v>338</v>
      </c>
      <c r="U2970" t="s">
        <v>530</v>
      </c>
      <c r="W2970" t="s">
        <v>7761</v>
      </c>
      <c r="Z2970" t="s">
        <v>7758</v>
      </c>
      <c r="AA2970" t="s">
        <v>7759</v>
      </c>
      <c r="AD2970" t="s">
        <v>1526</v>
      </c>
      <c r="AE2970" t="s">
        <v>411</v>
      </c>
      <c r="AF2970" t="s">
        <v>7760</v>
      </c>
      <c r="AG2970" t="s">
        <v>338</v>
      </c>
      <c r="AH2970" t="s">
        <v>530</v>
      </c>
      <c r="AJ2970" t="s">
        <v>7761</v>
      </c>
      <c r="AL2970" t="s">
        <v>339</v>
      </c>
      <c r="AM2970">
        <v>1</v>
      </c>
      <c r="AN2970">
        <v>1</v>
      </c>
      <c r="AO2970">
        <v>3399</v>
      </c>
      <c r="AQ2970">
        <v>124439</v>
      </c>
      <c r="AR2970">
        <v>52710001</v>
      </c>
      <c r="AS2970" t="s">
        <v>150</v>
      </c>
      <c r="AT2970" t="s">
        <v>151</v>
      </c>
      <c r="AW2970" t="s">
        <v>340</v>
      </c>
      <c r="AX2970" t="s">
        <v>340</v>
      </c>
      <c r="AY2970" t="s">
        <v>382</v>
      </c>
      <c r="AZ2970">
        <v>0</v>
      </c>
      <c r="BY2970" t="s">
        <v>342</v>
      </c>
      <c r="EQ2970">
        <v>249198</v>
      </c>
      <c r="ER2970" t="s">
        <v>7762</v>
      </c>
      <c r="EV2970">
        <v>17287118</v>
      </c>
      <c r="EW2970">
        <v>928</v>
      </c>
      <c r="EX2970">
        <v>220717</v>
      </c>
      <c r="EY2970" t="s">
        <v>7763</v>
      </c>
      <c r="EZ2970">
        <v>1</v>
      </c>
      <c r="FC2970">
        <v>52710001</v>
      </c>
      <c r="FD2970" t="s">
        <v>151</v>
      </c>
    </row>
    <row r="2971" spans="1:160" x14ac:dyDescent="0.3">
      <c r="A2971" t="str">
        <f>VLOOKUP(B2971,Table2[],3,FALSE)</f>
        <v>Digital</v>
      </c>
      <c r="B2971" t="str">
        <f>IF(OR(ISNUMBER(FIND("QVC",Z2971)),ISNUMBER(FIND("QVC",AL2971))),"QVC",IF(OR(ISNUMBER(FIND("NCO",H2971)),ISNUMBER(FIND("NCO",Y2971))), "NCO", IF(AL2971="consumer","PMD.com",VLOOKUP(LEFT(H2971,2),Tables!$E$1:$F$11,2,FALSE))))</f>
        <v>PMD.com</v>
      </c>
      <c r="C2971">
        <f t="shared" si="141"/>
        <v>52460001</v>
      </c>
      <c r="D2971">
        <f t="shared" si="142"/>
        <v>1</v>
      </c>
      <c r="E2971" t="str">
        <f t="shared" ca="1" si="140"/>
        <v>shifted orders shipped</v>
      </c>
      <c r="F2971" t="s">
        <v>3539</v>
      </c>
      <c r="G2971" t="s">
        <v>335</v>
      </c>
      <c r="H2971" t="s">
        <v>7757</v>
      </c>
      <c r="I2971" s="6">
        <v>44011.862523148149</v>
      </c>
      <c r="J2971" t="s">
        <v>16</v>
      </c>
      <c r="K2971" s="6">
        <v>44013.410590277781</v>
      </c>
      <c r="M2971" t="s">
        <v>7758</v>
      </c>
      <c r="N2971" t="s">
        <v>7759</v>
      </c>
      <c r="Q2971" t="s">
        <v>1526</v>
      </c>
      <c r="R2971" t="s">
        <v>411</v>
      </c>
      <c r="S2971" t="s">
        <v>7760</v>
      </c>
      <c r="T2971" t="s">
        <v>338</v>
      </c>
      <c r="U2971" t="s">
        <v>530</v>
      </c>
      <c r="W2971" t="s">
        <v>7761</v>
      </c>
      <c r="Z2971" t="s">
        <v>7758</v>
      </c>
      <c r="AA2971" t="s">
        <v>7759</v>
      </c>
      <c r="AD2971" t="s">
        <v>1526</v>
      </c>
      <c r="AE2971" t="s">
        <v>411</v>
      </c>
      <c r="AF2971" t="s">
        <v>7760</v>
      </c>
      <c r="AG2971" t="s">
        <v>338</v>
      </c>
      <c r="AH2971" t="s">
        <v>530</v>
      </c>
      <c r="AJ2971" t="s">
        <v>7761</v>
      </c>
      <c r="AL2971" t="s">
        <v>339</v>
      </c>
      <c r="AM2971">
        <v>1</v>
      </c>
      <c r="AN2971">
        <v>1</v>
      </c>
      <c r="AO2971">
        <v>14007</v>
      </c>
      <c r="AQ2971">
        <v>127157</v>
      </c>
      <c r="AR2971">
        <v>52460001</v>
      </c>
      <c r="AS2971" t="s">
        <v>972</v>
      </c>
      <c r="AT2971" t="s">
        <v>76</v>
      </c>
      <c r="AW2971" t="s">
        <v>340</v>
      </c>
      <c r="AX2971" t="s">
        <v>340</v>
      </c>
      <c r="AY2971" t="s">
        <v>341</v>
      </c>
      <c r="AZ2971">
        <v>0</v>
      </c>
      <c r="BY2971" t="s">
        <v>342</v>
      </c>
      <c r="EQ2971">
        <v>252044</v>
      </c>
      <c r="ER2971" t="s">
        <v>7762</v>
      </c>
      <c r="EV2971">
        <v>17287118</v>
      </c>
      <c r="EW2971">
        <v>928</v>
      </c>
      <c r="EX2971">
        <v>220717</v>
      </c>
      <c r="EY2971" t="s">
        <v>7763</v>
      </c>
      <c r="EZ2971">
        <v>1</v>
      </c>
      <c r="FC2971">
        <v>52460001</v>
      </c>
      <c r="FD2971" t="s">
        <v>76</v>
      </c>
    </row>
    <row r="2972" spans="1:160" x14ac:dyDescent="0.3">
      <c r="A2972" t="str">
        <f>VLOOKUP(B2972,Table2[],3,FALSE)</f>
        <v>Digital</v>
      </c>
      <c r="B2972" t="str">
        <f>IF(OR(ISNUMBER(FIND("QVC",Z2972)),ISNUMBER(FIND("QVC",AL2972))),"QVC",IF(OR(ISNUMBER(FIND("NCO",H2972)),ISNUMBER(FIND("NCO",Y2972))), "NCO", IF(AL2972="consumer","PMD.com",VLOOKUP(LEFT(H2972,2),Tables!$E$1:$F$11,2,FALSE))))</f>
        <v>PMD.com</v>
      </c>
      <c r="C2972">
        <f t="shared" si="141"/>
        <v>55300001</v>
      </c>
      <c r="D2972">
        <f t="shared" si="142"/>
        <v>1</v>
      </c>
      <c r="E2972" t="str">
        <f t="shared" ca="1" si="140"/>
        <v>shifted orders shipped</v>
      </c>
      <c r="F2972" t="s">
        <v>3539</v>
      </c>
      <c r="G2972" t="s">
        <v>335</v>
      </c>
      <c r="H2972" t="s">
        <v>7757</v>
      </c>
      <c r="I2972" s="6">
        <v>44011.862523148149</v>
      </c>
      <c r="J2972" t="s">
        <v>16</v>
      </c>
      <c r="K2972" s="6">
        <v>44013.410590277781</v>
      </c>
      <c r="M2972" t="s">
        <v>7758</v>
      </c>
      <c r="N2972" t="s">
        <v>7759</v>
      </c>
      <c r="Q2972" t="s">
        <v>1526</v>
      </c>
      <c r="R2972" t="s">
        <v>411</v>
      </c>
      <c r="S2972" t="s">
        <v>7760</v>
      </c>
      <c r="T2972" t="s">
        <v>338</v>
      </c>
      <c r="U2972" t="s">
        <v>530</v>
      </c>
      <c r="W2972" t="s">
        <v>7761</v>
      </c>
      <c r="Z2972" t="s">
        <v>7758</v>
      </c>
      <c r="AA2972" t="s">
        <v>7759</v>
      </c>
      <c r="AD2972" t="s">
        <v>1526</v>
      </c>
      <c r="AE2972" t="s">
        <v>411</v>
      </c>
      <c r="AF2972" t="s">
        <v>7760</v>
      </c>
      <c r="AG2972" t="s">
        <v>338</v>
      </c>
      <c r="AH2972" t="s">
        <v>530</v>
      </c>
      <c r="AJ2972" t="s">
        <v>7761</v>
      </c>
      <c r="AL2972" t="s">
        <v>339</v>
      </c>
      <c r="AM2972">
        <v>1</v>
      </c>
      <c r="AN2972">
        <v>1</v>
      </c>
      <c r="AO2972">
        <v>5039</v>
      </c>
      <c r="AQ2972">
        <v>124479</v>
      </c>
      <c r="AR2972">
        <v>55300001</v>
      </c>
      <c r="AS2972" t="s">
        <v>3008</v>
      </c>
      <c r="AT2972" t="s">
        <v>153</v>
      </c>
      <c r="AW2972" t="s">
        <v>340</v>
      </c>
      <c r="AX2972" t="s">
        <v>340</v>
      </c>
      <c r="AY2972" t="s">
        <v>382</v>
      </c>
      <c r="AZ2972">
        <v>0</v>
      </c>
      <c r="BY2972" t="s">
        <v>342</v>
      </c>
      <c r="EQ2972">
        <v>253396</v>
      </c>
      <c r="ER2972" t="s">
        <v>7762</v>
      </c>
      <c r="EV2972">
        <v>17287118</v>
      </c>
      <c r="EW2972">
        <v>928</v>
      </c>
      <c r="EX2972">
        <v>220717</v>
      </c>
      <c r="EY2972" t="s">
        <v>7763</v>
      </c>
      <c r="EZ2972">
        <v>1</v>
      </c>
      <c r="FC2972">
        <v>55300001</v>
      </c>
      <c r="FD2972" t="s">
        <v>153</v>
      </c>
    </row>
    <row r="2973" spans="1:160" x14ac:dyDescent="0.3">
      <c r="A2973" t="str">
        <f>VLOOKUP(B2973,Table2[],3,FALSE)</f>
        <v>Digital</v>
      </c>
      <c r="B2973" t="str">
        <f>IF(OR(ISNUMBER(FIND("QVC",Z2973)),ISNUMBER(FIND("QVC",AL2973))),"QVC",IF(OR(ISNUMBER(FIND("NCO",H2973)),ISNUMBER(FIND("NCO",Y2973))), "NCO", IF(AL2973="consumer","PMD.com",VLOOKUP(LEFT(H2973,2),Tables!$E$1:$F$11,2,FALSE))))</f>
        <v>PMD.com</v>
      </c>
      <c r="C2973">
        <f t="shared" si="141"/>
        <v>51010010</v>
      </c>
      <c r="D2973">
        <f t="shared" si="142"/>
        <v>1</v>
      </c>
      <c r="E2973" t="str">
        <f t="shared" ca="1" si="140"/>
        <v>shifted orders shipped</v>
      </c>
      <c r="F2973" t="s">
        <v>3539</v>
      </c>
      <c r="G2973" t="s">
        <v>335</v>
      </c>
      <c r="H2973" t="s">
        <v>7764</v>
      </c>
      <c r="I2973" s="6">
        <v>44012.461458333331</v>
      </c>
      <c r="J2973" t="s">
        <v>16</v>
      </c>
      <c r="K2973" s="6">
        <v>44013.410636574074</v>
      </c>
      <c r="M2973" t="s">
        <v>7765</v>
      </c>
      <c r="N2973" t="s">
        <v>7766</v>
      </c>
      <c r="Q2973" t="s">
        <v>7767</v>
      </c>
      <c r="R2973" t="s">
        <v>414</v>
      </c>
      <c r="S2973">
        <v>8012</v>
      </c>
      <c r="T2973" t="s">
        <v>338</v>
      </c>
      <c r="U2973" t="s">
        <v>530</v>
      </c>
      <c r="W2973" t="s">
        <v>7768</v>
      </c>
      <c r="Z2973" t="s">
        <v>7765</v>
      </c>
      <c r="AA2973" t="s">
        <v>7766</v>
      </c>
      <c r="AD2973" t="s">
        <v>7767</v>
      </c>
      <c r="AE2973" t="s">
        <v>414</v>
      </c>
      <c r="AF2973">
        <v>8012</v>
      </c>
      <c r="AG2973" t="s">
        <v>338</v>
      </c>
      <c r="AH2973" t="s">
        <v>530</v>
      </c>
      <c r="AJ2973" t="s">
        <v>7768</v>
      </c>
      <c r="AL2973" t="s">
        <v>339</v>
      </c>
      <c r="AM2973">
        <v>1</v>
      </c>
      <c r="AN2973">
        <v>1</v>
      </c>
      <c r="AO2973">
        <v>11922</v>
      </c>
      <c r="AQ2973">
        <v>125659</v>
      </c>
      <c r="AR2973">
        <v>51010010</v>
      </c>
      <c r="AS2973" t="s">
        <v>1060</v>
      </c>
      <c r="AT2973" t="s">
        <v>170</v>
      </c>
      <c r="AW2973" t="s">
        <v>343</v>
      </c>
      <c r="BY2973" t="s">
        <v>342</v>
      </c>
      <c r="EQ2973">
        <v>247972</v>
      </c>
      <c r="ER2973" t="s">
        <v>7769</v>
      </c>
      <c r="EV2973">
        <v>17287492</v>
      </c>
      <c r="EW2973">
        <v>928</v>
      </c>
      <c r="EX2973">
        <v>220934</v>
      </c>
      <c r="EY2973" t="s">
        <v>7770</v>
      </c>
      <c r="EZ2973">
        <v>1</v>
      </c>
      <c r="FC2973">
        <v>95378</v>
      </c>
      <c r="FD2973" t="s">
        <v>1045</v>
      </c>
    </row>
    <row r="2974" spans="1:160" x14ac:dyDescent="0.3">
      <c r="A2974" t="str">
        <f>VLOOKUP(B2974,Table2[],3,FALSE)</f>
        <v>Digital</v>
      </c>
      <c r="B2974" t="str">
        <f>IF(OR(ISNUMBER(FIND("QVC",Z2974)),ISNUMBER(FIND("QVC",AL2974))),"QVC",IF(OR(ISNUMBER(FIND("NCO",H2974)),ISNUMBER(FIND("NCO",Y2974))), "NCO", IF(AL2974="consumer","PMD.com",VLOOKUP(LEFT(H2974,2),Tables!$E$1:$F$11,2,FALSE))))</f>
        <v>PMD.com</v>
      </c>
      <c r="C2974">
        <f t="shared" si="141"/>
        <v>53200001</v>
      </c>
      <c r="D2974">
        <f t="shared" si="142"/>
        <v>4</v>
      </c>
      <c r="E2974" t="str">
        <f t="shared" ca="1" si="140"/>
        <v>shifted orders shipped</v>
      </c>
      <c r="F2974" t="s">
        <v>3539</v>
      </c>
      <c r="G2974" t="s">
        <v>335</v>
      </c>
      <c r="H2974" t="s">
        <v>7764</v>
      </c>
      <c r="I2974" s="6">
        <v>44012.461458333331</v>
      </c>
      <c r="J2974" t="s">
        <v>16</v>
      </c>
      <c r="K2974" s="6">
        <v>44013.410636574074</v>
      </c>
      <c r="M2974" t="s">
        <v>7765</v>
      </c>
      <c r="N2974" t="s">
        <v>7766</v>
      </c>
      <c r="Q2974" t="s">
        <v>7767</v>
      </c>
      <c r="R2974" t="s">
        <v>414</v>
      </c>
      <c r="S2974">
        <v>8012</v>
      </c>
      <c r="T2974" t="s">
        <v>338</v>
      </c>
      <c r="U2974" t="s">
        <v>530</v>
      </c>
      <c r="W2974" t="s">
        <v>7768</v>
      </c>
      <c r="Z2974" t="s">
        <v>7765</v>
      </c>
      <c r="AA2974" t="s">
        <v>7766</v>
      </c>
      <c r="AD2974" t="s">
        <v>7767</v>
      </c>
      <c r="AE2974" t="s">
        <v>414</v>
      </c>
      <c r="AF2974">
        <v>8012</v>
      </c>
      <c r="AG2974" t="s">
        <v>338</v>
      </c>
      <c r="AH2974" t="s">
        <v>530</v>
      </c>
      <c r="AJ2974" t="s">
        <v>7768</v>
      </c>
      <c r="AL2974" t="s">
        <v>339</v>
      </c>
      <c r="AM2974">
        <v>4</v>
      </c>
      <c r="AN2974">
        <v>4</v>
      </c>
      <c r="AO2974">
        <v>15189</v>
      </c>
      <c r="AQ2974">
        <v>123906</v>
      </c>
      <c r="AR2974">
        <v>53200001</v>
      </c>
      <c r="AS2974" t="s">
        <v>973</v>
      </c>
      <c r="AT2974" t="s">
        <v>50</v>
      </c>
      <c r="AW2974" t="s">
        <v>340</v>
      </c>
      <c r="AX2974" t="s">
        <v>340</v>
      </c>
      <c r="AY2974" t="s">
        <v>357</v>
      </c>
      <c r="AZ2974" t="s">
        <v>363</v>
      </c>
      <c r="BY2974" t="s">
        <v>342</v>
      </c>
      <c r="EQ2974">
        <v>252156</v>
      </c>
      <c r="ER2974" t="s">
        <v>7769</v>
      </c>
      <c r="EV2974">
        <v>17287492</v>
      </c>
      <c r="EW2974">
        <v>928</v>
      </c>
      <c r="EX2974">
        <v>220934</v>
      </c>
      <c r="EY2974" t="s">
        <v>7770</v>
      </c>
      <c r="EZ2974">
        <v>1</v>
      </c>
      <c r="FC2974">
        <v>53200001</v>
      </c>
      <c r="FD2974" t="s">
        <v>50</v>
      </c>
    </row>
    <row r="2975" spans="1:160" x14ac:dyDescent="0.3">
      <c r="A2975" t="str">
        <f>VLOOKUP(B2975,Table2[],3,FALSE)</f>
        <v>Digital</v>
      </c>
      <c r="B2975" t="str">
        <f>IF(OR(ISNUMBER(FIND("QVC",Z2975)),ISNUMBER(FIND("QVC",AL2975))),"QVC",IF(OR(ISNUMBER(FIND("NCO",H2975)),ISNUMBER(FIND("NCO",Y2975))), "NCO", IF(AL2975="consumer","PMD.com",VLOOKUP(LEFT(H2975,2),Tables!$E$1:$F$11,2,FALSE))))</f>
        <v>PMD.com</v>
      </c>
      <c r="C2975">
        <f t="shared" si="141"/>
        <v>5341030</v>
      </c>
      <c r="D2975">
        <f t="shared" si="142"/>
        <v>1</v>
      </c>
      <c r="E2975" t="str">
        <f t="shared" ca="1" si="140"/>
        <v>shifted orders shipped</v>
      </c>
      <c r="F2975" t="s">
        <v>3539</v>
      </c>
      <c r="G2975" t="s">
        <v>335</v>
      </c>
      <c r="H2975" t="s">
        <v>7764</v>
      </c>
      <c r="I2975" s="6">
        <v>44012.461458333331</v>
      </c>
      <c r="J2975" t="s">
        <v>16</v>
      </c>
      <c r="K2975" s="6">
        <v>44013.410636574074</v>
      </c>
      <c r="M2975" t="s">
        <v>7765</v>
      </c>
      <c r="N2975" t="s">
        <v>7766</v>
      </c>
      <c r="Q2975" t="s">
        <v>7767</v>
      </c>
      <c r="R2975" t="s">
        <v>414</v>
      </c>
      <c r="S2975">
        <v>8012</v>
      </c>
      <c r="T2975" t="s">
        <v>338</v>
      </c>
      <c r="U2975" t="s">
        <v>530</v>
      </c>
      <c r="W2975" t="s">
        <v>7768</v>
      </c>
      <c r="Z2975" t="s">
        <v>7765</v>
      </c>
      <c r="AA2975" t="s">
        <v>7766</v>
      </c>
      <c r="AD2975" t="s">
        <v>7767</v>
      </c>
      <c r="AE2975" t="s">
        <v>414</v>
      </c>
      <c r="AF2975">
        <v>8012</v>
      </c>
      <c r="AG2975" t="s">
        <v>338</v>
      </c>
      <c r="AH2975" t="s">
        <v>530</v>
      </c>
      <c r="AJ2975" t="s">
        <v>7768</v>
      </c>
      <c r="AL2975" t="s">
        <v>339</v>
      </c>
      <c r="AM2975">
        <v>1</v>
      </c>
      <c r="AN2975">
        <v>1</v>
      </c>
      <c r="AO2975">
        <v>12859</v>
      </c>
      <c r="AQ2975">
        <v>124642</v>
      </c>
      <c r="AR2975">
        <v>5341030</v>
      </c>
      <c r="AS2975" t="s">
        <v>925</v>
      </c>
      <c r="AT2975" t="s">
        <v>926</v>
      </c>
      <c r="AW2975" t="s">
        <v>366</v>
      </c>
      <c r="AX2975" t="s">
        <v>366</v>
      </c>
      <c r="AY2975" t="s">
        <v>345</v>
      </c>
      <c r="AZ2975" t="s">
        <v>346</v>
      </c>
      <c r="BY2975" t="s">
        <v>342</v>
      </c>
      <c r="EQ2975">
        <v>243275</v>
      </c>
      <c r="ER2975" t="s">
        <v>7769</v>
      </c>
      <c r="EV2975">
        <v>17287492</v>
      </c>
      <c r="EW2975">
        <v>928</v>
      </c>
      <c r="EX2975">
        <v>220934</v>
      </c>
      <c r="EY2975" t="s">
        <v>7770</v>
      </c>
      <c r="EZ2975">
        <v>1</v>
      </c>
      <c r="FC2975">
        <v>95378</v>
      </c>
      <c r="FD2975" t="s">
        <v>1045</v>
      </c>
    </row>
    <row r="2976" spans="1:160" x14ac:dyDescent="0.3">
      <c r="A2976" t="str">
        <f>VLOOKUP(B2976,Table2[],3,FALSE)</f>
        <v>Digital</v>
      </c>
      <c r="B2976" t="str">
        <f>IF(OR(ISNUMBER(FIND("QVC",Z2976)),ISNUMBER(FIND("QVC",AL2976))),"QVC",IF(OR(ISNUMBER(FIND("NCO",H2976)),ISNUMBER(FIND("NCO",Y2976))), "NCO", IF(AL2976="consumer","PMD.com",VLOOKUP(LEFT(H2976,2),Tables!$E$1:$F$11,2,FALSE))))</f>
        <v>PMD.com</v>
      </c>
      <c r="C2976">
        <f t="shared" si="141"/>
        <v>51090030</v>
      </c>
      <c r="D2976">
        <f t="shared" si="142"/>
        <v>1</v>
      </c>
      <c r="E2976" t="str">
        <f t="shared" ca="1" si="140"/>
        <v>shifted orders shipped</v>
      </c>
      <c r="F2976" t="s">
        <v>3539</v>
      </c>
      <c r="G2976" t="s">
        <v>335</v>
      </c>
      <c r="H2976" t="s">
        <v>7764</v>
      </c>
      <c r="I2976" s="6">
        <v>44012.461458333331</v>
      </c>
      <c r="J2976" t="s">
        <v>16</v>
      </c>
      <c r="K2976" s="6">
        <v>44013.410636574074</v>
      </c>
      <c r="M2976" t="s">
        <v>7765</v>
      </c>
      <c r="N2976" t="s">
        <v>7766</v>
      </c>
      <c r="Q2976" t="s">
        <v>7767</v>
      </c>
      <c r="R2976" t="s">
        <v>414</v>
      </c>
      <c r="S2976">
        <v>8012</v>
      </c>
      <c r="T2976" t="s">
        <v>338</v>
      </c>
      <c r="U2976" t="s">
        <v>530</v>
      </c>
      <c r="W2976" t="s">
        <v>7768</v>
      </c>
      <c r="Z2976" t="s">
        <v>7765</v>
      </c>
      <c r="AA2976" t="s">
        <v>7766</v>
      </c>
      <c r="AD2976" t="s">
        <v>7767</v>
      </c>
      <c r="AE2976" t="s">
        <v>414</v>
      </c>
      <c r="AF2976">
        <v>8012</v>
      </c>
      <c r="AG2976" t="s">
        <v>338</v>
      </c>
      <c r="AH2976" t="s">
        <v>530</v>
      </c>
      <c r="AJ2976" t="s">
        <v>7768</v>
      </c>
      <c r="AL2976" t="s">
        <v>339</v>
      </c>
      <c r="AM2976">
        <v>1</v>
      </c>
      <c r="AN2976">
        <v>1</v>
      </c>
      <c r="AO2976">
        <v>6688</v>
      </c>
      <c r="AQ2976">
        <v>125960</v>
      </c>
      <c r="AR2976">
        <v>51090030</v>
      </c>
      <c r="AS2976" t="s">
        <v>3043</v>
      </c>
      <c r="AT2976" t="s">
        <v>628</v>
      </c>
      <c r="AW2976" t="s">
        <v>343</v>
      </c>
      <c r="BY2976" t="s">
        <v>342</v>
      </c>
      <c r="BZ2976" t="b">
        <v>0</v>
      </c>
      <c r="EQ2976">
        <v>243047</v>
      </c>
      <c r="ER2976" t="s">
        <v>7769</v>
      </c>
      <c r="EV2976">
        <v>17287492</v>
      </c>
      <c r="EW2976">
        <v>928</v>
      </c>
      <c r="EX2976">
        <v>220934</v>
      </c>
      <c r="EY2976" t="s">
        <v>7770</v>
      </c>
      <c r="EZ2976">
        <v>1</v>
      </c>
      <c r="FC2976">
        <v>95378</v>
      </c>
      <c r="FD2976" t="s">
        <v>1045</v>
      </c>
    </row>
    <row r="2977" spans="1:160" x14ac:dyDescent="0.3">
      <c r="A2977" t="str">
        <f>VLOOKUP(B2977,Table2[],3,FALSE)</f>
        <v>Digital</v>
      </c>
      <c r="B2977" t="str">
        <f>IF(OR(ISNUMBER(FIND("QVC",Z2977)),ISNUMBER(FIND("QVC",AL2977))),"QVC",IF(OR(ISNUMBER(FIND("NCO",H2977)),ISNUMBER(FIND("NCO",Y2977))), "NCO", IF(AL2977="consumer","PMD.com",VLOOKUP(LEFT(H2977,2),Tables!$E$1:$F$11,2,FALSE))))</f>
        <v>PMD.com</v>
      </c>
      <c r="C2977">
        <f t="shared" si="141"/>
        <v>51090030</v>
      </c>
      <c r="D2977">
        <f t="shared" si="142"/>
        <v>1</v>
      </c>
      <c r="E2977" t="str">
        <f t="shared" ca="1" si="140"/>
        <v>shifted orders shipped</v>
      </c>
      <c r="F2977" t="s">
        <v>3539</v>
      </c>
      <c r="G2977" t="s">
        <v>335</v>
      </c>
      <c r="H2977" t="s">
        <v>7771</v>
      </c>
      <c r="I2977" s="6">
        <v>44011.859525462962</v>
      </c>
      <c r="J2977" t="s">
        <v>16</v>
      </c>
      <c r="K2977" s="6">
        <v>44013.410682870373</v>
      </c>
      <c r="M2977" t="s">
        <v>1552</v>
      </c>
      <c r="N2977" t="s">
        <v>1553</v>
      </c>
      <c r="Q2977" t="s">
        <v>742</v>
      </c>
      <c r="R2977" t="s">
        <v>376</v>
      </c>
      <c r="S2977" t="s">
        <v>1554</v>
      </c>
      <c r="T2977" t="s">
        <v>338</v>
      </c>
      <c r="U2977" t="s">
        <v>530</v>
      </c>
      <c r="W2977" t="s">
        <v>1555</v>
      </c>
      <c r="Z2977" t="s">
        <v>1552</v>
      </c>
      <c r="AA2977" t="s">
        <v>1553</v>
      </c>
      <c r="AD2977" t="s">
        <v>742</v>
      </c>
      <c r="AE2977" t="s">
        <v>376</v>
      </c>
      <c r="AF2977" t="s">
        <v>1554</v>
      </c>
      <c r="AG2977" t="s">
        <v>338</v>
      </c>
      <c r="AH2977" t="s">
        <v>530</v>
      </c>
      <c r="AJ2977" t="s">
        <v>1555</v>
      </c>
      <c r="AL2977" t="s">
        <v>339</v>
      </c>
      <c r="AM2977">
        <v>1</v>
      </c>
      <c r="AN2977">
        <v>1</v>
      </c>
      <c r="AO2977">
        <v>6688</v>
      </c>
      <c r="AQ2977">
        <v>125960</v>
      </c>
      <c r="AR2977">
        <v>51090030</v>
      </c>
      <c r="AS2977" t="s">
        <v>3043</v>
      </c>
      <c r="AT2977" t="s">
        <v>628</v>
      </c>
      <c r="AW2977" t="s">
        <v>343</v>
      </c>
      <c r="BY2977" t="s">
        <v>342</v>
      </c>
      <c r="BZ2977" t="b">
        <v>0</v>
      </c>
      <c r="EQ2977">
        <v>243047</v>
      </c>
      <c r="ER2977" t="s">
        <v>7772</v>
      </c>
      <c r="EV2977">
        <v>17287117</v>
      </c>
      <c r="EW2977">
        <v>928</v>
      </c>
      <c r="EX2977">
        <v>220716</v>
      </c>
      <c r="EY2977" t="s">
        <v>7773</v>
      </c>
      <c r="EZ2977">
        <v>1</v>
      </c>
      <c r="FC2977">
        <v>95385</v>
      </c>
      <c r="FD2977" t="s">
        <v>3531</v>
      </c>
    </row>
    <row r="2978" spans="1:160" x14ac:dyDescent="0.3">
      <c r="A2978" t="str">
        <f>VLOOKUP(B2978,Table2[],3,FALSE)</f>
        <v>Digital</v>
      </c>
      <c r="B2978" t="str">
        <f>IF(OR(ISNUMBER(FIND("QVC",Z2978)),ISNUMBER(FIND("QVC",AL2978))),"QVC",IF(OR(ISNUMBER(FIND("NCO",H2978)),ISNUMBER(FIND("NCO",Y2978))), "NCO", IF(AL2978="consumer","PMD.com",VLOOKUP(LEFT(H2978,2),Tables!$E$1:$F$11,2,FALSE))))</f>
        <v>PMD.com</v>
      </c>
      <c r="C2978">
        <f t="shared" si="141"/>
        <v>7837</v>
      </c>
      <c r="D2978">
        <f t="shared" si="142"/>
        <v>1</v>
      </c>
      <c r="E2978" t="str">
        <f t="shared" ca="1" si="140"/>
        <v>shifted orders shipped</v>
      </c>
      <c r="F2978" t="s">
        <v>3539</v>
      </c>
      <c r="G2978" t="s">
        <v>335</v>
      </c>
      <c r="H2978" t="s">
        <v>7771</v>
      </c>
      <c r="I2978" s="6">
        <v>44011.859525462962</v>
      </c>
      <c r="J2978" t="s">
        <v>16</v>
      </c>
      <c r="K2978" s="6">
        <v>44013.410682870373</v>
      </c>
      <c r="M2978" t="s">
        <v>1552</v>
      </c>
      <c r="N2978" t="s">
        <v>1553</v>
      </c>
      <c r="Q2978" t="s">
        <v>742</v>
      </c>
      <c r="R2978" t="s">
        <v>376</v>
      </c>
      <c r="S2978" t="s">
        <v>1554</v>
      </c>
      <c r="T2978" t="s">
        <v>338</v>
      </c>
      <c r="U2978" t="s">
        <v>530</v>
      </c>
      <c r="W2978" t="s">
        <v>1555</v>
      </c>
      <c r="Z2978" t="s">
        <v>1552</v>
      </c>
      <c r="AA2978" t="s">
        <v>1553</v>
      </c>
      <c r="AD2978" t="s">
        <v>742</v>
      </c>
      <c r="AE2978" t="s">
        <v>376</v>
      </c>
      <c r="AF2978" t="s">
        <v>1554</v>
      </c>
      <c r="AG2978" t="s">
        <v>338</v>
      </c>
      <c r="AH2978" t="s">
        <v>530</v>
      </c>
      <c r="AJ2978" t="s">
        <v>1555</v>
      </c>
      <c r="AL2978" t="s">
        <v>339</v>
      </c>
      <c r="AM2978">
        <v>1</v>
      </c>
      <c r="AN2978">
        <v>1</v>
      </c>
      <c r="AO2978">
        <v>456</v>
      </c>
      <c r="AQ2978">
        <v>126760</v>
      </c>
      <c r="AR2978">
        <v>7837</v>
      </c>
      <c r="AS2978" t="s">
        <v>156</v>
      </c>
      <c r="AT2978" t="s">
        <v>157</v>
      </c>
      <c r="AW2978" t="s">
        <v>349</v>
      </c>
      <c r="AX2978" t="s">
        <v>489</v>
      </c>
      <c r="AY2978" t="s">
        <v>345</v>
      </c>
      <c r="AZ2978">
        <v>0</v>
      </c>
      <c r="BY2978" t="s">
        <v>342</v>
      </c>
      <c r="BZ2978" t="b">
        <v>0</v>
      </c>
      <c r="EQ2978">
        <v>246635</v>
      </c>
      <c r="ER2978" t="s">
        <v>7772</v>
      </c>
      <c r="EV2978">
        <v>17287117</v>
      </c>
      <c r="EW2978">
        <v>928</v>
      </c>
      <c r="EX2978">
        <v>220716</v>
      </c>
      <c r="EY2978" t="s">
        <v>7773</v>
      </c>
      <c r="EZ2978">
        <v>1</v>
      </c>
      <c r="FC2978">
        <v>7837</v>
      </c>
      <c r="FD2978" t="s">
        <v>157</v>
      </c>
    </row>
    <row r="2979" spans="1:160" x14ac:dyDescent="0.3">
      <c r="A2979" t="str">
        <f>VLOOKUP(B2979,Table2[],3,FALSE)</f>
        <v>Digital</v>
      </c>
      <c r="B2979" t="str">
        <f>IF(OR(ISNUMBER(FIND("QVC",Z2979)),ISNUMBER(FIND("QVC",AL2979))),"QVC",IF(OR(ISNUMBER(FIND("NCO",H2979)),ISNUMBER(FIND("NCO",Y2979))), "NCO", IF(AL2979="consumer","PMD.com",VLOOKUP(LEFT(H2979,2),Tables!$E$1:$F$11,2,FALSE))))</f>
        <v>PMD.com</v>
      </c>
      <c r="C2979">
        <f t="shared" si="141"/>
        <v>5341030</v>
      </c>
      <c r="D2979">
        <f t="shared" si="142"/>
        <v>1</v>
      </c>
      <c r="E2979" t="str">
        <f t="shared" ca="1" si="140"/>
        <v>shifted orders shipped</v>
      </c>
      <c r="F2979" t="s">
        <v>3539</v>
      </c>
      <c r="G2979" t="s">
        <v>335</v>
      </c>
      <c r="H2979" t="s">
        <v>7771</v>
      </c>
      <c r="I2979" s="6">
        <v>44011.859525462962</v>
      </c>
      <c r="J2979" t="s">
        <v>16</v>
      </c>
      <c r="K2979" s="6">
        <v>44013.410682870373</v>
      </c>
      <c r="M2979" t="s">
        <v>1552</v>
      </c>
      <c r="N2979" t="s">
        <v>1553</v>
      </c>
      <c r="Q2979" t="s">
        <v>742</v>
      </c>
      <c r="R2979" t="s">
        <v>376</v>
      </c>
      <c r="S2979" t="s">
        <v>1554</v>
      </c>
      <c r="T2979" t="s">
        <v>338</v>
      </c>
      <c r="U2979" t="s">
        <v>530</v>
      </c>
      <c r="W2979" t="s">
        <v>1555</v>
      </c>
      <c r="Z2979" t="s">
        <v>1552</v>
      </c>
      <c r="AA2979" t="s">
        <v>1553</v>
      </c>
      <c r="AD2979" t="s">
        <v>742</v>
      </c>
      <c r="AE2979" t="s">
        <v>376</v>
      </c>
      <c r="AF2979" t="s">
        <v>1554</v>
      </c>
      <c r="AG2979" t="s">
        <v>338</v>
      </c>
      <c r="AH2979" t="s">
        <v>530</v>
      </c>
      <c r="AJ2979" t="s">
        <v>1555</v>
      </c>
      <c r="AL2979" t="s">
        <v>339</v>
      </c>
      <c r="AM2979">
        <v>1</v>
      </c>
      <c r="AN2979">
        <v>1</v>
      </c>
      <c r="AO2979">
        <v>12859</v>
      </c>
      <c r="AQ2979">
        <v>124642</v>
      </c>
      <c r="AR2979">
        <v>5341030</v>
      </c>
      <c r="AS2979" t="s">
        <v>925</v>
      </c>
      <c r="AT2979" t="s">
        <v>926</v>
      </c>
      <c r="AW2979" t="s">
        <v>366</v>
      </c>
      <c r="AX2979" t="s">
        <v>366</v>
      </c>
      <c r="AY2979" t="s">
        <v>345</v>
      </c>
      <c r="AZ2979" t="s">
        <v>346</v>
      </c>
      <c r="BY2979" t="s">
        <v>342</v>
      </c>
      <c r="EQ2979">
        <v>243275</v>
      </c>
      <c r="ER2979" t="s">
        <v>7772</v>
      </c>
      <c r="EV2979">
        <v>17287117</v>
      </c>
      <c r="EW2979">
        <v>928</v>
      </c>
      <c r="EX2979">
        <v>220716</v>
      </c>
      <c r="EY2979" t="s">
        <v>7773</v>
      </c>
      <c r="EZ2979">
        <v>1</v>
      </c>
      <c r="FC2979">
        <v>95385</v>
      </c>
      <c r="FD2979" t="s">
        <v>3531</v>
      </c>
    </row>
    <row r="2980" spans="1:160" x14ac:dyDescent="0.3">
      <c r="A2980" t="str">
        <f>VLOOKUP(B2980,Table2[],3,FALSE)</f>
        <v>Digital</v>
      </c>
      <c r="B2980" t="str">
        <f>IF(OR(ISNUMBER(FIND("QVC",Z2980)),ISNUMBER(FIND("QVC",AL2980))),"QVC",IF(OR(ISNUMBER(FIND("NCO",H2980)),ISNUMBER(FIND("NCO",Y2980))), "NCO", IF(AL2980="consumer","PMD.com",VLOOKUP(LEFT(H2980,2),Tables!$E$1:$F$11,2,FALSE))))</f>
        <v>PMD.com</v>
      </c>
      <c r="C2980">
        <f t="shared" si="141"/>
        <v>55090001</v>
      </c>
      <c r="D2980">
        <f t="shared" si="142"/>
        <v>1</v>
      </c>
      <c r="E2980" t="str">
        <f t="shared" ca="1" si="140"/>
        <v>shifted orders shipped</v>
      </c>
      <c r="F2980" t="s">
        <v>3539</v>
      </c>
      <c r="G2980" t="s">
        <v>335</v>
      </c>
      <c r="H2980" t="s">
        <v>7771</v>
      </c>
      <c r="I2980" s="6">
        <v>44011.859525462962</v>
      </c>
      <c r="J2980" t="s">
        <v>16</v>
      </c>
      <c r="K2980" s="6">
        <v>44013.410682870373</v>
      </c>
      <c r="M2980" t="s">
        <v>1552</v>
      </c>
      <c r="N2980" t="s">
        <v>1553</v>
      </c>
      <c r="Q2980" t="s">
        <v>742</v>
      </c>
      <c r="R2980" t="s">
        <v>376</v>
      </c>
      <c r="S2980" t="s">
        <v>1554</v>
      </c>
      <c r="T2980" t="s">
        <v>338</v>
      </c>
      <c r="U2980" t="s">
        <v>530</v>
      </c>
      <c r="W2980" t="s">
        <v>1555</v>
      </c>
      <c r="Z2980" t="s">
        <v>1552</v>
      </c>
      <c r="AA2980" t="s">
        <v>1553</v>
      </c>
      <c r="AD2980" t="s">
        <v>742</v>
      </c>
      <c r="AE2980" t="s">
        <v>376</v>
      </c>
      <c r="AF2980" t="s">
        <v>1554</v>
      </c>
      <c r="AG2980" t="s">
        <v>338</v>
      </c>
      <c r="AH2980" t="s">
        <v>530</v>
      </c>
      <c r="AJ2980" t="s">
        <v>1555</v>
      </c>
      <c r="AL2980" t="s">
        <v>339</v>
      </c>
      <c r="AM2980">
        <v>1</v>
      </c>
      <c r="AN2980">
        <v>1</v>
      </c>
      <c r="AO2980">
        <v>5013</v>
      </c>
      <c r="AQ2980">
        <v>124478</v>
      </c>
      <c r="AR2980">
        <v>55090001</v>
      </c>
      <c r="AS2980" t="s">
        <v>995</v>
      </c>
      <c r="AT2980" t="s">
        <v>165</v>
      </c>
      <c r="AW2980" t="s">
        <v>340</v>
      </c>
      <c r="AX2980" t="s">
        <v>340</v>
      </c>
      <c r="AY2980" t="s">
        <v>382</v>
      </c>
      <c r="AZ2980">
        <v>0</v>
      </c>
      <c r="BY2980" t="s">
        <v>342</v>
      </c>
      <c r="EQ2980">
        <v>251219</v>
      </c>
      <c r="ER2980" t="s">
        <v>7772</v>
      </c>
      <c r="EV2980">
        <v>17287117</v>
      </c>
      <c r="EW2980">
        <v>928</v>
      </c>
      <c r="EX2980">
        <v>220716</v>
      </c>
      <c r="EY2980" t="s">
        <v>7773</v>
      </c>
      <c r="EZ2980">
        <v>1</v>
      </c>
      <c r="FC2980">
        <v>55090001</v>
      </c>
      <c r="FD2980" t="s">
        <v>165</v>
      </c>
    </row>
    <row r="2981" spans="1:160" x14ac:dyDescent="0.3">
      <c r="A2981" t="str">
        <f>VLOOKUP(B2981,Table2[],3,FALSE)</f>
        <v>Digital</v>
      </c>
      <c r="B2981" t="str">
        <f>IF(OR(ISNUMBER(FIND("QVC",Z2981)),ISNUMBER(FIND("QVC",AL2981))),"QVC",IF(OR(ISNUMBER(FIND("NCO",H2981)),ISNUMBER(FIND("NCO",Y2981))), "NCO", IF(AL2981="consumer","PMD.com",VLOOKUP(LEFT(H2981,2),Tables!$E$1:$F$11,2,FALSE))))</f>
        <v>PMD.com</v>
      </c>
      <c r="C2981">
        <f t="shared" si="141"/>
        <v>53920001</v>
      </c>
      <c r="D2981">
        <f t="shared" si="142"/>
        <v>1</v>
      </c>
      <c r="E2981" t="str">
        <f t="shared" ca="1" si="140"/>
        <v>shifted orders shipped</v>
      </c>
      <c r="F2981" t="s">
        <v>3539</v>
      </c>
      <c r="G2981" t="s">
        <v>335</v>
      </c>
      <c r="H2981" t="s">
        <v>7771</v>
      </c>
      <c r="I2981" s="6">
        <v>44011.859525462962</v>
      </c>
      <c r="J2981" t="s">
        <v>16</v>
      </c>
      <c r="K2981" s="6">
        <v>44013.410682870373</v>
      </c>
      <c r="M2981" t="s">
        <v>1552</v>
      </c>
      <c r="N2981" t="s">
        <v>1553</v>
      </c>
      <c r="Q2981" t="s">
        <v>742</v>
      </c>
      <c r="R2981" t="s">
        <v>376</v>
      </c>
      <c r="S2981" t="s">
        <v>1554</v>
      </c>
      <c r="T2981" t="s">
        <v>338</v>
      </c>
      <c r="U2981" t="s">
        <v>530</v>
      </c>
      <c r="W2981" t="s">
        <v>1555</v>
      </c>
      <c r="Z2981" t="s">
        <v>1552</v>
      </c>
      <c r="AA2981" t="s">
        <v>1553</v>
      </c>
      <c r="AD2981" t="s">
        <v>742</v>
      </c>
      <c r="AE2981" t="s">
        <v>376</v>
      </c>
      <c r="AF2981" t="s">
        <v>1554</v>
      </c>
      <c r="AG2981" t="s">
        <v>338</v>
      </c>
      <c r="AH2981" t="s">
        <v>530</v>
      </c>
      <c r="AJ2981" t="s">
        <v>1555</v>
      </c>
      <c r="AL2981" t="s">
        <v>339</v>
      </c>
      <c r="AM2981">
        <v>1</v>
      </c>
      <c r="AN2981">
        <v>1</v>
      </c>
      <c r="AO2981">
        <v>14899</v>
      </c>
      <c r="AQ2981">
        <v>124468</v>
      </c>
      <c r="AR2981">
        <v>53920001</v>
      </c>
      <c r="AS2981">
        <v>9000000</v>
      </c>
      <c r="AT2981" t="s">
        <v>40</v>
      </c>
      <c r="AW2981" t="s">
        <v>343</v>
      </c>
      <c r="BY2981" t="s">
        <v>342</v>
      </c>
      <c r="EQ2981">
        <v>243396</v>
      </c>
      <c r="ER2981" t="s">
        <v>7772</v>
      </c>
      <c r="EV2981">
        <v>17287117</v>
      </c>
      <c r="EW2981">
        <v>928</v>
      </c>
      <c r="EX2981">
        <v>220716</v>
      </c>
      <c r="EY2981" t="s">
        <v>7773</v>
      </c>
      <c r="EZ2981">
        <v>1</v>
      </c>
      <c r="FC2981">
        <v>95385</v>
      </c>
      <c r="FD2981" t="s">
        <v>3531</v>
      </c>
    </row>
    <row r="2982" spans="1:160" x14ac:dyDescent="0.3">
      <c r="A2982" t="str">
        <f>VLOOKUP(B2982,Table2[],3,FALSE)</f>
        <v>Digital</v>
      </c>
      <c r="B2982" t="str">
        <f>IF(OR(ISNUMBER(FIND("QVC",Z2982)),ISNUMBER(FIND("QVC",AL2982))),"QVC",IF(OR(ISNUMBER(FIND("NCO",H2982)),ISNUMBER(FIND("NCO",Y2982))), "NCO", IF(AL2982="consumer","PMD.com",VLOOKUP(LEFT(H2982,2),Tables!$E$1:$F$11,2,FALSE))))</f>
        <v>PMD.com</v>
      </c>
      <c r="C2982">
        <f t="shared" si="141"/>
        <v>53470001</v>
      </c>
      <c r="D2982">
        <f t="shared" si="142"/>
        <v>1</v>
      </c>
      <c r="E2982" t="str">
        <f t="shared" ca="1" si="140"/>
        <v>shifted orders shipped</v>
      </c>
      <c r="F2982" t="s">
        <v>3539</v>
      </c>
      <c r="G2982" t="s">
        <v>335</v>
      </c>
      <c r="H2982" t="s">
        <v>7771</v>
      </c>
      <c r="I2982" s="6">
        <v>44011.859525462962</v>
      </c>
      <c r="J2982" t="s">
        <v>16</v>
      </c>
      <c r="K2982" s="6">
        <v>44013.410682870373</v>
      </c>
      <c r="M2982" t="s">
        <v>1552</v>
      </c>
      <c r="N2982" t="s">
        <v>1553</v>
      </c>
      <c r="Q2982" t="s">
        <v>742</v>
      </c>
      <c r="R2982" t="s">
        <v>376</v>
      </c>
      <c r="S2982" t="s">
        <v>1554</v>
      </c>
      <c r="T2982" t="s">
        <v>338</v>
      </c>
      <c r="U2982" t="s">
        <v>530</v>
      </c>
      <c r="W2982" t="s">
        <v>1555</v>
      </c>
      <c r="Z2982" t="s">
        <v>1552</v>
      </c>
      <c r="AA2982" t="s">
        <v>1553</v>
      </c>
      <c r="AD2982" t="s">
        <v>742</v>
      </c>
      <c r="AE2982" t="s">
        <v>376</v>
      </c>
      <c r="AF2982" t="s">
        <v>1554</v>
      </c>
      <c r="AG2982" t="s">
        <v>338</v>
      </c>
      <c r="AH2982" t="s">
        <v>530</v>
      </c>
      <c r="AJ2982" t="s">
        <v>1555</v>
      </c>
      <c r="AL2982" t="s">
        <v>339</v>
      </c>
      <c r="AM2982">
        <v>1</v>
      </c>
      <c r="AN2982">
        <v>1</v>
      </c>
      <c r="AO2982">
        <v>3997</v>
      </c>
      <c r="AQ2982">
        <v>127804</v>
      </c>
      <c r="AR2982">
        <v>53470001</v>
      </c>
      <c r="AS2982" t="s">
        <v>956</v>
      </c>
      <c r="AT2982" t="s">
        <v>957</v>
      </c>
      <c r="BY2982" t="s">
        <v>342</v>
      </c>
      <c r="EQ2982">
        <v>252133</v>
      </c>
      <c r="ER2982" t="s">
        <v>7772</v>
      </c>
      <c r="EV2982">
        <v>17287117</v>
      </c>
      <c r="EW2982">
        <v>928</v>
      </c>
      <c r="EX2982">
        <v>220716</v>
      </c>
      <c r="EY2982" t="s">
        <v>7773</v>
      </c>
      <c r="EZ2982">
        <v>1</v>
      </c>
      <c r="FC2982">
        <v>53470001</v>
      </c>
      <c r="FD2982" t="s">
        <v>957</v>
      </c>
    </row>
    <row r="2983" spans="1:160" x14ac:dyDescent="0.3">
      <c r="A2983" t="str">
        <f>VLOOKUP(B2983,Table2[],3,FALSE)</f>
        <v>Digital</v>
      </c>
      <c r="B2983" t="str">
        <f>IF(OR(ISNUMBER(FIND("QVC",Z2983)),ISNUMBER(FIND("QVC",AL2983))),"QVC",IF(OR(ISNUMBER(FIND("NCO",H2983)),ISNUMBER(FIND("NCO",Y2983))), "NCO", IF(AL2983="consumer","PMD.com",VLOOKUP(LEFT(H2983,2),Tables!$E$1:$F$11,2,FALSE))))</f>
        <v>PMD.com</v>
      </c>
      <c r="C2983">
        <f t="shared" si="141"/>
        <v>52430001</v>
      </c>
      <c r="D2983">
        <f t="shared" si="142"/>
        <v>1</v>
      </c>
      <c r="E2983" t="str">
        <f t="shared" ca="1" si="140"/>
        <v>shifted orders shipped</v>
      </c>
      <c r="F2983" t="s">
        <v>3539</v>
      </c>
      <c r="G2983" t="s">
        <v>335</v>
      </c>
      <c r="H2983" t="s">
        <v>7771</v>
      </c>
      <c r="I2983" s="6">
        <v>44011.859525462962</v>
      </c>
      <c r="J2983" t="s">
        <v>16</v>
      </c>
      <c r="K2983" s="6">
        <v>44013.410682870373</v>
      </c>
      <c r="M2983" t="s">
        <v>1552</v>
      </c>
      <c r="N2983" t="s">
        <v>1553</v>
      </c>
      <c r="Q2983" t="s">
        <v>742</v>
      </c>
      <c r="R2983" t="s">
        <v>376</v>
      </c>
      <c r="S2983" t="s">
        <v>1554</v>
      </c>
      <c r="T2983" t="s">
        <v>338</v>
      </c>
      <c r="U2983" t="s">
        <v>530</v>
      </c>
      <c r="W2983" t="s">
        <v>1555</v>
      </c>
      <c r="Z2983" t="s">
        <v>1552</v>
      </c>
      <c r="AA2983" t="s">
        <v>1553</v>
      </c>
      <c r="AD2983" t="s">
        <v>742</v>
      </c>
      <c r="AE2983" t="s">
        <v>376</v>
      </c>
      <c r="AF2983" t="s">
        <v>1554</v>
      </c>
      <c r="AG2983" t="s">
        <v>338</v>
      </c>
      <c r="AH2983" t="s">
        <v>530</v>
      </c>
      <c r="AJ2983" t="s">
        <v>1555</v>
      </c>
      <c r="AL2983" t="s">
        <v>339</v>
      </c>
      <c r="AM2983">
        <v>1</v>
      </c>
      <c r="AN2983">
        <v>1</v>
      </c>
      <c r="AO2983">
        <v>12063</v>
      </c>
      <c r="AQ2983">
        <v>127155</v>
      </c>
      <c r="AR2983">
        <v>52430001</v>
      </c>
      <c r="AS2983" t="s">
        <v>927</v>
      </c>
      <c r="AT2983" t="s">
        <v>75</v>
      </c>
      <c r="AW2983" t="s">
        <v>340</v>
      </c>
      <c r="AX2983" t="s">
        <v>340</v>
      </c>
      <c r="AY2983" t="s">
        <v>357</v>
      </c>
      <c r="AZ2983" t="s">
        <v>363</v>
      </c>
      <c r="BY2983" t="s">
        <v>342</v>
      </c>
      <c r="EQ2983">
        <v>249990</v>
      </c>
      <c r="ER2983" t="s">
        <v>7772</v>
      </c>
      <c r="EV2983">
        <v>17287117</v>
      </c>
      <c r="EW2983">
        <v>928</v>
      </c>
      <c r="EX2983">
        <v>220716</v>
      </c>
      <c r="EY2983" t="s">
        <v>7773</v>
      </c>
      <c r="EZ2983">
        <v>1</v>
      </c>
      <c r="FC2983">
        <v>95385</v>
      </c>
      <c r="FD2983" t="s">
        <v>3531</v>
      </c>
    </row>
    <row r="2984" spans="1:160" x14ac:dyDescent="0.3">
      <c r="A2984" t="str">
        <f>VLOOKUP(B2984,Table2[],3,FALSE)</f>
        <v>Digital</v>
      </c>
      <c r="B2984" t="str">
        <f>IF(OR(ISNUMBER(FIND("QVC",Z2984)),ISNUMBER(FIND("QVC",AL2984))),"QVC",IF(OR(ISNUMBER(FIND("NCO",H2984)),ISNUMBER(FIND("NCO",Y2984))), "NCO", IF(AL2984="consumer","PMD.com",VLOOKUP(LEFT(H2984,2),Tables!$E$1:$F$11,2,FALSE))))</f>
        <v>PMD.com</v>
      </c>
      <c r="C2984">
        <f t="shared" si="141"/>
        <v>51090061</v>
      </c>
      <c r="D2984">
        <f t="shared" si="142"/>
        <v>1</v>
      </c>
      <c r="E2984" t="str">
        <f t="shared" ca="1" si="140"/>
        <v>shifted orders shipped</v>
      </c>
      <c r="F2984" t="s">
        <v>3539</v>
      </c>
      <c r="G2984" t="s">
        <v>335</v>
      </c>
      <c r="H2984" t="s">
        <v>7771</v>
      </c>
      <c r="I2984" s="6">
        <v>44011.859525462962</v>
      </c>
      <c r="J2984" t="s">
        <v>16</v>
      </c>
      <c r="K2984" s="6">
        <v>44013.410682870373</v>
      </c>
      <c r="M2984" t="s">
        <v>1552</v>
      </c>
      <c r="N2984" t="s">
        <v>1553</v>
      </c>
      <c r="Q2984" t="s">
        <v>742</v>
      </c>
      <c r="R2984" t="s">
        <v>376</v>
      </c>
      <c r="S2984" t="s">
        <v>1554</v>
      </c>
      <c r="T2984" t="s">
        <v>338</v>
      </c>
      <c r="U2984" t="s">
        <v>530</v>
      </c>
      <c r="W2984" t="s">
        <v>1555</v>
      </c>
      <c r="Z2984" t="s">
        <v>1552</v>
      </c>
      <c r="AA2984" t="s">
        <v>1553</v>
      </c>
      <c r="AD2984" t="s">
        <v>742</v>
      </c>
      <c r="AE2984" t="s">
        <v>376</v>
      </c>
      <c r="AF2984" t="s">
        <v>1554</v>
      </c>
      <c r="AG2984" t="s">
        <v>338</v>
      </c>
      <c r="AH2984" t="s">
        <v>530</v>
      </c>
      <c r="AJ2984" t="s">
        <v>1555</v>
      </c>
      <c r="AL2984" t="s">
        <v>339</v>
      </c>
      <c r="AM2984">
        <v>1</v>
      </c>
      <c r="AN2984">
        <v>1</v>
      </c>
      <c r="AO2984">
        <v>8078</v>
      </c>
      <c r="AQ2984">
        <v>124010</v>
      </c>
      <c r="AR2984">
        <v>51090061</v>
      </c>
      <c r="AS2984" t="s">
        <v>2688</v>
      </c>
      <c r="AT2984" t="s">
        <v>122</v>
      </c>
      <c r="AW2984" t="s">
        <v>340</v>
      </c>
      <c r="AX2984" t="s">
        <v>340</v>
      </c>
      <c r="AY2984" t="s">
        <v>357</v>
      </c>
      <c r="AZ2984" t="s">
        <v>363</v>
      </c>
      <c r="BY2984" t="s">
        <v>342</v>
      </c>
      <c r="EQ2984">
        <v>252774</v>
      </c>
      <c r="ER2984" t="s">
        <v>7772</v>
      </c>
      <c r="EV2984">
        <v>17287117</v>
      </c>
      <c r="EW2984">
        <v>928</v>
      </c>
      <c r="EX2984">
        <v>220716</v>
      </c>
      <c r="EY2984" t="s">
        <v>7773</v>
      </c>
      <c r="EZ2984">
        <v>1</v>
      </c>
      <c r="FC2984">
        <v>51090061</v>
      </c>
      <c r="FD2984" t="s">
        <v>122</v>
      </c>
    </row>
    <row r="2985" spans="1:160" x14ac:dyDescent="0.3">
      <c r="A2985" t="str">
        <f>VLOOKUP(B2985,Table2[],3,FALSE)</f>
        <v>Digital</v>
      </c>
      <c r="B2985" t="str">
        <f>IF(OR(ISNUMBER(FIND("QVC",Z2985)),ISNUMBER(FIND("QVC",AL2985))),"QVC",IF(OR(ISNUMBER(FIND("NCO",H2985)),ISNUMBER(FIND("NCO",Y2985))), "NCO", IF(AL2985="consumer","PMD.com",VLOOKUP(LEFT(H2985,2),Tables!$E$1:$F$11,2,FALSE))))</f>
        <v>PMD.com</v>
      </c>
      <c r="C2985">
        <f t="shared" si="141"/>
        <v>53980001</v>
      </c>
      <c r="D2985">
        <f t="shared" si="142"/>
        <v>1</v>
      </c>
      <c r="E2985" t="str">
        <f t="shared" ca="1" si="140"/>
        <v>shifted orders shipped</v>
      </c>
      <c r="F2985" t="s">
        <v>3539</v>
      </c>
      <c r="G2985" t="s">
        <v>335</v>
      </c>
      <c r="H2985" t="s">
        <v>7774</v>
      </c>
      <c r="I2985" s="6">
        <v>44012.604143518518</v>
      </c>
      <c r="J2985" t="s">
        <v>16</v>
      </c>
      <c r="K2985" s="6">
        <v>44013.410787037035</v>
      </c>
      <c r="M2985" t="s">
        <v>1904</v>
      </c>
      <c r="N2985" t="s">
        <v>1905</v>
      </c>
      <c r="Q2985" t="s">
        <v>491</v>
      </c>
      <c r="R2985" t="s">
        <v>386</v>
      </c>
      <c r="S2985" t="s">
        <v>1906</v>
      </c>
      <c r="T2985" t="s">
        <v>338</v>
      </c>
      <c r="U2985" t="s">
        <v>530</v>
      </c>
      <c r="W2985" t="s">
        <v>1907</v>
      </c>
      <c r="Z2985" t="s">
        <v>1904</v>
      </c>
      <c r="AA2985" t="s">
        <v>1905</v>
      </c>
      <c r="AD2985" t="s">
        <v>491</v>
      </c>
      <c r="AE2985" t="s">
        <v>386</v>
      </c>
      <c r="AF2985" t="s">
        <v>1906</v>
      </c>
      <c r="AG2985" t="s">
        <v>338</v>
      </c>
      <c r="AH2985" t="s">
        <v>530</v>
      </c>
      <c r="AJ2985" t="s">
        <v>1907</v>
      </c>
      <c r="AL2985" t="s">
        <v>339</v>
      </c>
      <c r="AM2985">
        <v>1</v>
      </c>
      <c r="AN2985">
        <v>1</v>
      </c>
      <c r="AO2985">
        <v>5816</v>
      </c>
      <c r="AQ2985">
        <v>124473</v>
      </c>
      <c r="AR2985">
        <v>53980001</v>
      </c>
      <c r="AS2985" t="s">
        <v>1735</v>
      </c>
      <c r="AT2985" t="s">
        <v>43</v>
      </c>
      <c r="AW2985" t="s">
        <v>340</v>
      </c>
      <c r="AX2985">
        <v>0</v>
      </c>
      <c r="AY2985" t="s">
        <v>348</v>
      </c>
      <c r="AZ2985">
        <v>0</v>
      </c>
      <c r="BY2985" t="s">
        <v>342</v>
      </c>
      <c r="EQ2985">
        <v>253177</v>
      </c>
      <c r="ER2985" t="s">
        <v>7775</v>
      </c>
      <c r="EV2985">
        <v>17287708</v>
      </c>
      <c r="EW2985">
        <v>928</v>
      </c>
      <c r="EX2985">
        <v>221006</v>
      </c>
      <c r="EY2985">
        <v>9.2748999964335493E+25</v>
      </c>
      <c r="EZ2985">
        <v>1</v>
      </c>
      <c r="FC2985">
        <v>53980001</v>
      </c>
      <c r="FD2985" t="s">
        <v>43</v>
      </c>
    </row>
    <row r="2986" spans="1:160" x14ac:dyDescent="0.3">
      <c r="A2986" t="str">
        <f>VLOOKUP(B2986,Table2[],3,FALSE)</f>
        <v>Digital</v>
      </c>
      <c r="B2986" t="str">
        <f>IF(OR(ISNUMBER(FIND("QVC",Z2986)),ISNUMBER(FIND("QVC",AL2986))),"QVC",IF(OR(ISNUMBER(FIND("NCO",H2986)),ISNUMBER(FIND("NCO",Y2986))), "NCO", IF(AL2986="consumer","PMD.com",VLOOKUP(LEFT(H2986,2),Tables!$E$1:$F$11,2,FALSE))))</f>
        <v>PMD.com</v>
      </c>
      <c r="C2986">
        <f t="shared" si="141"/>
        <v>51090061</v>
      </c>
      <c r="D2986">
        <f t="shared" si="142"/>
        <v>1</v>
      </c>
      <c r="E2986" t="str">
        <f t="shared" ca="1" si="140"/>
        <v>shifted orders shipped</v>
      </c>
      <c r="F2986" t="s">
        <v>3539</v>
      </c>
      <c r="G2986" t="s">
        <v>335</v>
      </c>
      <c r="H2986" t="s">
        <v>7776</v>
      </c>
      <c r="I2986" s="6">
        <v>44012.371921296297</v>
      </c>
      <c r="J2986" t="s">
        <v>16</v>
      </c>
      <c r="K2986" s="6">
        <v>44013.410856481481</v>
      </c>
      <c r="M2986" t="s">
        <v>7777</v>
      </c>
      <c r="N2986" t="s">
        <v>7778</v>
      </c>
      <c r="Q2986" t="s">
        <v>7779</v>
      </c>
      <c r="R2986" t="s">
        <v>400</v>
      </c>
      <c r="S2986">
        <v>19085</v>
      </c>
      <c r="T2986" t="s">
        <v>338</v>
      </c>
      <c r="U2986" t="s">
        <v>530</v>
      </c>
      <c r="W2986" t="s">
        <v>7272</v>
      </c>
      <c r="Z2986" t="s">
        <v>7777</v>
      </c>
      <c r="AA2986" t="s">
        <v>7778</v>
      </c>
      <c r="AD2986" t="s">
        <v>7779</v>
      </c>
      <c r="AE2986" t="s">
        <v>400</v>
      </c>
      <c r="AF2986">
        <v>19085</v>
      </c>
      <c r="AG2986" t="s">
        <v>338</v>
      </c>
      <c r="AH2986" t="s">
        <v>530</v>
      </c>
      <c r="AJ2986" t="s">
        <v>7272</v>
      </c>
      <c r="AL2986" t="s">
        <v>339</v>
      </c>
      <c r="AM2986">
        <v>1</v>
      </c>
      <c r="AN2986">
        <v>1</v>
      </c>
      <c r="AO2986">
        <v>8078</v>
      </c>
      <c r="AQ2986">
        <v>124010</v>
      </c>
      <c r="AR2986">
        <v>51090061</v>
      </c>
      <c r="AS2986" t="s">
        <v>2688</v>
      </c>
      <c r="AT2986" t="s">
        <v>122</v>
      </c>
      <c r="AW2986" t="s">
        <v>340</v>
      </c>
      <c r="AX2986" t="s">
        <v>340</v>
      </c>
      <c r="AY2986" t="s">
        <v>357</v>
      </c>
      <c r="AZ2986" t="s">
        <v>363</v>
      </c>
      <c r="BY2986" t="s">
        <v>342</v>
      </c>
      <c r="EQ2986">
        <v>252774</v>
      </c>
      <c r="ER2986" t="s">
        <v>7780</v>
      </c>
      <c r="EV2986">
        <v>17287287</v>
      </c>
      <c r="EW2986">
        <v>928</v>
      </c>
      <c r="EX2986">
        <v>220882</v>
      </c>
      <c r="EY2986" t="s">
        <v>7781</v>
      </c>
      <c r="EZ2986">
        <v>1</v>
      </c>
      <c r="FC2986">
        <v>51090061</v>
      </c>
      <c r="FD2986" t="s">
        <v>122</v>
      </c>
    </row>
    <row r="2987" spans="1:160" x14ac:dyDescent="0.3">
      <c r="A2987" t="str">
        <f>VLOOKUP(B2987,Table2[],3,FALSE)</f>
        <v>Digital</v>
      </c>
      <c r="B2987" t="str">
        <f>IF(OR(ISNUMBER(FIND("QVC",Z2987)),ISNUMBER(FIND("QVC",AL2987))),"QVC",IF(OR(ISNUMBER(FIND("NCO",H2987)),ISNUMBER(FIND("NCO",Y2987))), "NCO", IF(AL2987="consumer","PMD.com",VLOOKUP(LEFT(H2987,2),Tables!$E$1:$F$11,2,FALSE))))</f>
        <v>PMD.com</v>
      </c>
      <c r="C2987">
        <f t="shared" si="141"/>
        <v>7660</v>
      </c>
      <c r="D2987">
        <f t="shared" si="142"/>
        <v>1</v>
      </c>
      <c r="E2987" t="str">
        <f t="shared" ca="1" si="140"/>
        <v>shifted orders shipped</v>
      </c>
      <c r="F2987" t="s">
        <v>3539</v>
      </c>
      <c r="G2987" t="s">
        <v>335</v>
      </c>
      <c r="H2987" t="s">
        <v>7782</v>
      </c>
      <c r="I2987" s="6">
        <v>44011.868194444447</v>
      </c>
      <c r="J2987" t="s">
        <v>16</v>
      </c>
      <c r="K2987" s="6">
        <v>44013.411087962966</v>
      </c>
      <c r="M2987" t="s">
        <v>7783</v>
      </c>
      <c r="N2987" t="s">
        <v>7784</v>
      </c>
      <c r="O2987" t="s">
        <v>934</v>
      </c>
      <c r="Q2987" t="s">
        <v>1645</v>
      </c>
      <c r="R2987" t="s">
        <v>359</v>
      </c>
      <c r="S2987" t="s">
        <v>7785</v>
      </c>
      <c r="T2987" t="s">
        <v>338</v>
      </c>
      <c r="U2987" t="s">
        <v>530</v>
      </c>
      <c r="W2987" t="s">
        <v>7786</v>
      </c>
      <c r="Z2987" t="s">
        <v>7783</v>
      </c>
      <c r="AA2987" t="s">
        <v>7784</v>
      </c>
      <c r="AB2987" t="s">
        <v>934</v>
      </c>
      <c r="AD2987" t="s">
        <v>1645</v>
      </c>
      <c r="AE2987" t="s">
        <v>359</v>
      </c>
      <c r="AF2987" t="s">
        <v>7785</v>
      </c>
      <c r="AG2987" t="s">
        <v>338</v>
      </c>
      <c r="AH2987" t="s">
        <v>530</v>
      </c>
      <c r="AJ2987" t="s">
        <v>7786</v>
      </c>
      <c r="AL2987" t="s">
        <v>339</v>
      </c>
      <c r="AM2987">
        <v>1</v>
      </c>
      <c r="AN2987">
        <v>1</v>
      </c>
      <c r="AO2987">
        <v>11858</v>
      </c>
      <c r="AQ2987">
        <v>124798</v>
      </c>
      <c r="AR2987">
        <v>7660</v>
      </c>
      <c r="AS2987" t="s">
        <v>2085</v>
      </c>
      <c r="AT2987" t="s">
        <v>38</v>
      </c>
      <c r="AW2987" t="s">
        <v>343</v>
      </c>
      <c r="BY2987" t="s">
        <v>342</v>
      </c>
      <c r="EQ2987">
        <v>251455</v>
      </c>
      <c r="ER2987" t="s">
        <v>7787</v>
      </c>
      <c r="EV2987">
        <v>17287123</v>
      </c>
      <c r="EW2987">
        <v>928</v>
      </c>
      <c r="EX2987">
        <v>220723</v>
      </c>
      <c r="EY2987" t="s">
        <v>7788</v>
      </c>
      <c r="EZ2987">
        <v>1</v>
      </c>
      <c r="FC2987">
        <v>7660</v>
      </c>
      <c r="FD2987" t="s">
        <v>38</v>
      </c>
    </row>
    <row r="2988" spans="1:160" x14ac:dyDescent="0.3">
      <c r="A2988" t="str">
        <f>VLOOKUP(B2988,Table2[],3,FALSE)</f>
        <v>Digital</v>
      </c>
      <c r="B2988" t="str">
        <f>IF(OR(ISNUMBER(FIND("QVC",Z2988)),ISNUMBER(FIND("QVC",AL2988))),"QVC",IF(OR(ISNUMBER(FIND("NCO",H2988)),ISNUMBER(FIND("NCO",Y2988))), "NCO", IF(AL2988="consumer","PMD.com",VLOOKUP(LEFT(H2988,2),Tables!$E$1:$F$11,2,FALSE))))</f>
        <v>PMD.com</v>
      </c>
      <c r="C2988">
        <f t="shared" si="141"/>
        <v>58030001</v>
      </c>
      <c r="D2988">
        <f t="shared" si="142"/>
        <v>1</v>
      </c>
      <c r="E2988" t="str">
        <f t="shared" ca="1" si="140"/>
        <v>shifted orders shipped</v>
      </c>
      <c r="F2988" t="s">
        <v>3539</v>
      </c>
      <c r="G2988" t="s">
        <v>335</v>
      </c>
      <c r="H2988" t="s">
        <v>7782</v>
      </c>
      <c r="I2988" s="6">
        <v>44011.868194444447</v>
      </c>
      <c r="J2988" t="s">
        <v>16</v>
      </c>
      <c r="K2988" s="6">
        <v>44013.411087962966</v>
      </c>
      <c r="M2988" t="s">
        <v>7783</v>
      </c>
      <c r="N2988" t="s">
        <v>7784</v>
      </c>
      <c r="O2988" t="s">
        <v>934</v>
      </c>
      <c r="Q2988" t="s">
        <v>1645</v>
      </c>
      <c r="R2988" t="s">
        <v>359</v>
      </c>
      <c r="S2988" t="s">
        <v>7785</v>
      </c>
      <c r="T2988" t="s">
        <v>338</v>
      </c>
      <c r="U2988" t="s">
        <v>530</v>
      </c>
      <c r="W2988" t="s">
        <v>7786</v>
      </c>
      <c r="Z2988" t="s">
        <v>7783</v>
      </c>
      <c r="AA2988" t="s">
        <v>7784</v>
      </c>
      <c r="AB2988" t="s">
        <v>934</v>
      </c>
      <c r="AD2988" t="s">
        <v>1645</v>
      </c>
      <c r="AE2988" t="s">
        <v>359</v>
      </c>
      <c r="AF2988" t="s">
        <v>7785</v>
      </c>
      <c r="AG2988" t="s">
        <v>338</v>
      </c>
      <c r="AH2988" t="s">
        <v>530</v>
      </c>
      <c r="AJ2988" t="s">
        <v>7786</v>
      </c>
      <c r="AL2988" t="s">
        <v>339</v>
      </c>
      <c r="AM2988">
        <v>1</v>
      </c>
      <c r="AN2988">
        <v>1</v>
      </c>
      <c r="AO2988">
        <v>9621</v>
      </c>
      <c r="AQ2988">
        <v>124483</v>
      </c>
      <c r="AR2988">
        <v>58030001</v>
      </c>
      <c r="AS2988" t="s">
        <v>1761</v>
      </c>
      <c r="AT2988" t="s">
        <v>36</v>
      </c>
      <c r="AW2988" t="s">
        <v>340</v>
      </c>
      <c r="AX2988" t="s">
        <v>340</v>
      </c>
      <c r="AY2988" t="s">
        <v>382</v>
      </c>
      <c r="AZ2988" t="s">
        <v>383</v>
      </c>
      <c r="BY2988" t="s">
        <v>342</v>
      </c>
      <c r="EQ2988">
        <v>243289</v>
      </c>
      <c r="ER2988" t="s">
        <v>7787</v>
      </c>
      <c r="EV2988">
        <v>17287123</v>
      </c>
      <c r="EW2988">
        <v>928</v>
      </c>
      <c r="EX2988">
        <v>220723</v>
      </c>
      <c r="EY2988" t="s">
        <v>7788</v>
      </c>
      <c r="EZ2988">
        <v>1</v>
      </c>
      <c r="FC2988">
        <v>58030001</v>
      </c>
      <c r="FD2988" t="s">
        <v>36</v>
      </c>
    </row>
    <row r="2989" spans="1:160" x14ac:dyDescent="0.3">
      <c r="A2989" t="str">
        <f>VLOOKUP(B2989,Table2[],3,FALSE)</f>
        <v>Digital</v>
      </c>
      <c r="B2989" t="str">
        <f>IF(OR(ISNUMBER(FIND("QVC",Z2989)),ISNUMBER(FIND("QVC",AL2989))),"QVC",IF(OR(ISNUMBER(FIND("NCO",H2989)),ISNUMBER(FIND("NCO",Y2989))), "NCO", IF(AL2989="consumer","PMD.com",VLOOKUP(LEFT(H2989,2),Tables!$E$1:$F$11,2,FALSE))))</f>
        <v>PMD.com</v>
      </c>
      <c r="C2989">
        <f t="shared" si="141"/>
        <v>5341030</v>
      </c>
      <c r="D2989">
        <f t="shared" si="142"/>
        <v>1</v>
      </c>
      <c r="E2989" t="str">
        <f t="shared" ca="1" si="140"/>
        <v>shifted orders shipped</v>
      </c>
      <c r="F2989" t="s">
        <v>3539</v>
      </c>
      <c r="G2989" t="s">
        <v>335</v>
      </c>
      <c r="H2989" t="s">
        <v>7789</v>
      </c>
      <c r="I2989" s="6">
        <v>44012.364837962959</v>
      </c>
      <c r="J2989" t="s">
        <v>16</v>
      </c>
      <c r="K2989" s="6">
        <v>44013.411111111112</v>
      </c>
      <c r="M2989" t="s">
        <v>920</v>
      </c>
      <c r="N2989" t="s">
        <v>921</v>
      </c>
      <c r="Q2989" t="s">
        <v>922</v>
      </c>
      <c r="R2989" t="s">
        <v>381</v>
      </c>
      <c r="S2989">
        <v>80526</v>
      </c>
      <c r="T2989" t="s">
        <v>338</v>
      </c>
      <c r="U2989" t="s">
        <v>530</v>
      </c>
      <c r="W2989" t="s">
        <v>923</v>
      </c>
      <c r="Z2989" t="s">
        <v>920</v>
      </c>
      <c r="AA2989" t="s">
        <v>921</v>
      </c>
      <c r="AD2989" t="s">
        <v>922</v>
      </c>
      <c r="AE2989" t="s">
        <v>381</v>
      </c>
      <c r="AF2989">
        <v>80526</v>
      </c>
      <c r="AG2989" t="s">
        <v>338</v>
      </c>
      <c r="AH2989" t="s">
        <v>530</v>
      </c>
      <c r="AJ2989" t="s">
        <v>923</v>
      </c>
      <c r="AL2989" t="s">
        <v>339</v>
      </c>
      <c r="AM2989">
        <v>1</v>
      </c>
      <c r="AN2989">
        <v>1</v>
      </c>
      <c r="AO2989">
        <v>12859</v>
      </c>
      <c r="AQ2989">
        <v>124642</v>
      </c>
      <c r="AR2989">
        <v>5341030</v>
      </c>
      <c r="AS2989" t="s">
        <v>925</v>
      </c>
      <c r="AT2989" t="s">
        <v>926</v>
      </c>
      <c r="AW2989" t="s">
        <v>366</v>
      </c>
      <c r="AX2989" t="s">
        <v>366</v>
      </c>
      <c r="AY2989" t="s">
        <v>345</v>
      </c>
      <c r="AZ2989" t="s">
        <v>346</v>
      </c>
      <c r="BY2989" t="s">
        <v>342</v>
      </c>
      <c r="EQ2989">
        <v>243275</v>
      </c>
      <c r="ER2989" t="s">
        <v>7790</v>
      </c>
      <c r="EV2989">
        <v>17287282</v>
      </c>
      <c r="EW2989">
        <v>928</v>
      </c>
      <c r="EX2989">
        <v>220877</v>
      </c>
      <c r="EY2989" t="s">
        <v>7791</v>
      </c>
      <c r="EZ2989">
        <v>1</v>
      </c>
      <c r="FC2989">
        <v>95378</v>
      </c>
      <c r="FD2989" t="s">
        <v>1045</v>
      </c>
    </row>
    <row r="2990" spans="1:160" x14ac:dyDescent="0.3">
      <c r="A2990" t="str">
        <f>VLOOKUP(B2990,Table2[],3,FALSE)</f>
        <v>Digital</v>
      </c>
      <c r="B2990" t="str">
        <f>IF(OR(ISNUMBER(FIND("QVC",Z2990)),ISNUMBER(FIND("QVC",AL2990))),"QVC",IF(OR(ISNUMBER(FIND("NCO",H2990)),ISNUMBER(FIND("NCO",Y2990))), "NCO", IF(AL2990="consumer","PMD.com",VLOOKUP(LEFT(H2990,2),Tables!$E$1:$F$11,2,FALSE))))</f>
        <v>PMD.com</v>
      </c>
      <c r="C2990">
        <f t="shared" si="141"/>
        <v>51070001</v>
      </c>
      <c r="D2990">
        <f t="shared" si="142"/>
        <v>1</v>
      </c>
      <c r="E2990" t="str">
        <f t="shared" ca="1" si="140"/>
        <v>shifted orders shipped</v>
      </c>
      <c r="F2990" t="s">
        <v>3539</v>
      </c>
      <c r="G2990" t="s">
        <v>335</v>
      </c>
      <c r="H2990" t="s">
        <v>7789</v>
      </c>
      <c r="I2990" s="6">
        <v>44012.364837962959</v>
      </c>
      <c r="J2990" t="s">
        <v>16</v>
      </c>
      <c r="K2990" s="6">
        <v>44013.411111111112</v>
      </c>
      <c r="M2990" t="s">
        <v>920</v>
      </c>
      <c r="N2990" t="s">
        <v>921</v>
      </c>
      <c r="Q2990" t="s">
        <v>922</v>
      </c>
      <c r="R2990" t="s">
        <v>381</v>
      </c>
      <c r="S2990">
        <v>80526</v>
      </c>
      <c r="T2990" t="s">
        <v>338</v>
      </c>
      <c r="U2990" t="s">
        <v>530</v>
      </c>
      <c r="W2990" t="s">
        <v>923</v>
      </c>
      <c r="Z2990" t="s">
        <v>920</v>
      </c>
      <c r="AA2990" t="s">
        <v>921</v>
      </c>
      <c r="AD2990" t="s">
        <v>922</v>
      </c>
      <c r="AE2990" t="s">
        <v>381</v>
      </c>
      <c r="AF2990">
        <v>80526</v>
      </c>
      <c r="AG2990" t="s">
        <v>338</v>
      </c>
      <c r="AH2990" t="s">
        <v>530</v>
      </c>
      <c r="AJ2990" t="s">
        <v>923</v>
      </c>
      <c r="AL2990" t="s">
        <v>339</v>
      </c>
      <c r="AM2990">
        <v>1</v>
      </c>
      <c r="AN2990">
        <v>1</v>
      </c>
      <c r="AO2990">
        <v>10147</v>
      </c>
      <c r="AQ2990">
        <v>124429</v>
      </c>
      <c r="AR2990">
        <v>51070001</v>
      </c>
      <c r="AS2990" t="s">
        <v>1886</v>
      </c>
      <c r="AT2990" t="s">
        <v>45</v>
      </c>
      <c r="AW2990" t="s">
        <v>343</v>
      </c>
      <c r="BY2990" t="s">
        <v>342</v>
      </c>
      <c r="EQ2990">
        <v>251956</v>
      </c>
      <c r="ER2990" t="s">
        <v>7790</v>
      </c>
      <c r="EV2990">
        <v>17287282</v>
      </c>
      <c r="EW2990">
        <v>928</v>
      </c>
      <c r="EX2990">
        <v>220877</v>
      </c>
      <c r="EY2990" t="s">
        <v>7791</v>
      </c>
      <c r="EZ2990">
        <v>1</v>
      </c>
      <c r="FC2990">
        <v>51070001</v>
      </c>
      <c r="FD2990" t="s">
        <v>45</v>
      </c>
    </row>
    <row r="2991" spans="1:160" x14ac:dyDescent="0.3">
      <c r="A2991" t="str">
        <f>VLOOKUP(B2991,Table2[],3,FALSE)</f>
        <v>Digital</v>
      </c>
      <c r="B2991" t="str">
        <f>IF(OR(ISNUMBER(FIND("QVC",Z2991)),ISNUMBER(FIND("QVC",AL2991))),"QVC",IF(OR(ISNUMBER(FIND("NCO",H2991)),ISNUMBER(FIND("NCO",Y2991))), "NCO", IF(AL2991="consumer","PMD.com",VLOOKUP(LEFT(H2991,2),Tables!$E$1:$F$11,2,FALSE))))</f>
        <v>PMD.com</v>
      </c>
      <c r="C2991">
        <f t="shared" si="141"/>
        <v>52240001</v>
      </c>
      <c r="D2991">
        <f t="shared" si="142"/>
        <v>2</v>
      </c>
      <c r="E2991" t="str">
        <f t="shared" ca="1" si="140"/>
        <v>shifted orders shipped</v>
      </c>
      <c r="F2991" t="s">
        <v>3539</v>
      </c>
      <c r="G2991" t="s">
        <v>335</v>
      </c>
      <c r="H2991" t="s">
        <v>7789</v>
      </c>
      <c r="I2991" s="6">
        <v>44012.364837962959</v>
      </c>
      <c r="J2991" t="s">
        <v>16</v>
      </c>
      <c r="K2991" s="6">
        <v>44013.411111111112</v>
      </c>
      <c r="M2991" t="s">
        <v>920</v>
      </c>
      <c r="N2991" t="s">
        <v>921</v>
      </c>
      <c r="Q2991" t="s">
        <v>922</v>
      </c>
      <c r="R2991" t="s">
        <v>381</v>
      </c>
      <c r="S2991">
        <v>80526</v>
      </c>
      <c r="T2991" t="s">
        <v>338</v>
      </c>
      <c r="U2991" t="s">
        <v>530</v>
      </c>
      <c r="W2991" t="s">
        <v>923</v>
      </c>
      <c r="Z2991" t="s">
        <v>920</v>
      </c>
      <c r="AA2991" t="s">
        <v>921</v>
      </c>
      <c r="AD2991" t="s">
        <v>922</v>
      </c>
      <c r="AE2991" t="s">
        <v>381</v>
      </c>
      <c r="AF2991">
        <v>80526</v>
      </c>
      <c r="AG2991" t="s">
        <v>338</v>
      </c>
      <c r="AH2991" t="s">
        <v>530</v>
      </c>
      <c r="AJ2991" t="s">
        <v>923</v>
      </c>
      <c r="AL2991" t="s">
        <v>339</v>
      </c>
      <c r="AM2991">
        <v>2</v>
      </c>
      <c r="AN2991">
        <v>2</v>
      </c>
      <c r="AO2991">
        <v>5995</v>
      </c>
      <c r="AQ2991">
        <v>124435</v>
      </c>
      <c r="AR2991">
        <v>52240001</v>
      </c>
      <c r="AS2991" t="s">
        <v>2387</v>
      </c>
      <c r="AT2991" t="s">
        <v>108</v>
      </c>
      <c r="AW2991" t="s">
        <v>340</v>
      </c>
      <c r="AX2991" t="s">
        <v>340</v>
      </c>
      <c r="AY2991" t="s">
        <v>341</v>
      </c>
      <c r="AZ2991">
        <v>0</v>
      </c>
      <c r="BY2991" t="s">
        <v>342</v>
      </c>
      <c r="EQ2991">
        <v>253361</v>
      </c>
      <c r="ER2991" t="s">
        <v>7790</v>
      </c>
      <c r="EV2991">
        <v>17287282</v>
      </c>
      <c r="EW2991">
        <v>928</v>
      </c>
      <c r="EX2991">
        <v>220877</v>
      </c>
      <c r="EY2991" t="s">
        <v>7791</v>
      </c>
      <c r="EZ2991">
        <v>1</v>
      </c>
      <c r="FC2991">
        <v>52240001</v>
      </c>
      <c r="FD2991" t="s">
        <v>108</v>
      </c>
    </row>
    <row r="2992" spans="1:160" x14ac:dyDescent="0.3">
      <c r="A2992" t="str">
        <f>VLOOKUP(B2992,Table2[],3,FALSE)</f>
        <v>Digital</v>
      </c>
      <c r="B2992" t="str">
        <f>IF(OR(ISNUMBER(FIND("QVC",Z2992)),ISNUMBER(FIND("QVC",AL2992))),"QVC",IF(OR(ISNUMBER(FIND("NCO",H2992)),ISNUMBER(FIND("NCO",Y2992))), "NCO", IF(AL2992="consumer","PMD.com",VLOOKUP(LEFT(H2992,2),Tables!$E$1:$F$11,2,FALSE))))</f>
        <v>PMD.com</v>
      </c>
      <c r="C2992">
        <f t="shared" si="141"/>
        <v>51010010</v>
      </c>
      <c r="D2992">
        <f t="shared" si="142"/>
        <v>1</v>
      </c>
      <c r="E2992" t="str">
        <f t="shared" ca="1" si="140"/>
        <v>shifted orders shipped</v>
      </c>
      <c r="F2992" t="s">
        <v>3539</v>
      </c>
      <c r="G2992" t="s">
        <v>335</v>
      </c>
      <c r="H2992" t="s">
        <v>7789</v>
      </c>
      <c r="I2992" s="6">
        <v>44012.364837962959</v>
      </c>
      <c r="J2992" t="s">
        <v>16</v>
      </c>
      <c r="K2992" s="6">
        <v>44013.411111111112</v>
      </c>
      <c r="M2992" t="s">
        <v>920</v>
      </c>
      <c r="N2992" t="s">
        <v>921</v>
      </c>
      <c r="Q2992" t="s">
        <v>922</v>
      </c>
      <c r="R2992" t="s">
        <v>381</v>
      </c>
      <c r="S2992">
        <v>80526</v>
      </c>
      <c r="T2992" t="s">
        <v>338</v>
      </c>
      <c r="U2992" t="s">
        <v>530</v>
      </c>
      <c r="W2992" t="s">
        <v>923</v>
      </c>
      <c r="Z2992" t="s">
        <v>920</v>
      </c>
      <c r="AA2992" t="s">
        <v>921</v>
      </c>
      <c r="AD2992" t="s">
        <v>922</v>
      </c>
      <c r="AE2992" t="s">
        <v>381</v>
      </c>
      <c r="AF2992">
        <v>80526</v>
      </c>
      <c r="AG2992" t="s">
        <v>338</v>
      </c>
      <c r="AH2992" t="s">
        <v>530</v>
      </c>
      <c r="AJ2992" t="s">
        <v>923</v>
      </c>
      <c r="AL2992" t="s">
        <v>339</v>
      </c>
      <c r="AM2992">
        <v>1</v>
      </c>
      <c r="AN2992">
        <v>1</v>
      </c>
      <c r="AO2992">
        <v>11922</v>
      </c>
      <c r="AQ2992">
        <v>125659</v>
      </c>
      <c r="AR2992">
        <v>51010010</v>
      </c>
      <c r="AS2992" t="s">
        <v>1060</v>
      </c>
      <c r="AT2992" t="s">
        <v>170</v>
      </c>
      <c r="AW2992" t="s">
        <v>343</v>
      </c>
      <c r="BY2992" t="s">
        <v>342</v>
      </c>
      <c r="EQ2992">
        <v>247972</v>
      </c>
      <c r="ER2992" t="s">
        <v>7790</v>
      </c>
      <c r="EV2992">
        <v>17287282</v>
      </c>
      <c r="EW2992">
        <v>928</v>
      </c>
      <c r="EX2992">
        <v>220877</v>
      </c>
      <c r="EY2992" t="s">
        <v>7791</v>
      </c>
      <c r="EZ2992">
        <v>1</v>
      </c>
      <c r="FC2992">
        <v>95378</v>
      </c>
      <c r="FD2992" t="s">
        <v>1045</v>
      </c>
    </row>
    <row r="2993" spans="1:160" x14ac:dyDescent="0.3">
      <c r="A2993" t="str">
        <f>VLOOKUP(B2993,Table2[],3,FALSE)</f>
        <v>Digital</v>
      </c>
      <c r="B2993" t="str">
        <f>IF(OR(ISNUMBER(FIND("QVC",Z2993)),ISNUMBER(FIND("QVC",AL2993))),"QVC",IF(OR(ISNUMBER(FIND("NCO",H2993)),ISNUMBER(FIND("NCO",Y2993))), "NCO", IF(AL2993="consumer","PMD.com",VLOOKUP(LEFT(H2993,2),Tables!$E$1:$F$11,2,FALSE))))</f>
        <v>PMD.com</v>
      </c>
      <c r="C2993">
        <f t="shared" si="141"/>
        <v>51090030</v>
      </c>
      <c r="D2993">
        <f t="shared" si="142"/>
        <v>1</v>
      </c>
      <c r="E2993" t="str">
        <f t="shared" ca="1" si="140"/>
        <v>shifted orders shipped</v>
      </c>
      <c r="F2993" t="s">
        <v>3539</v>
      </c>
      <c r="G2993" t="s">
        <v>335</v>
      </c>
      <c r="H2993" t="s">
        <v>7789</v>
      </c>
      <c r="I2993" s="6">
        <v>44012.364837962959</v>
      </c>
      <c r="J2993" t="s">
        <v>16</v>
      </c>
      <c r="K2993" s="6">
        <v>44013.411111111112</v>
      </c>
      <c r="M2993" t="s">
        <v>920</v>
      </c>
      <c r="N2993" t="s">
        <v>921</v>
      </c>
      <c r="Q2993" t="s">
        <v>922</v>
      </c>
      <c r="R2993" t="s">
        <v>381</v>
      </c>
      <c r="S2993">
        <v>80526</v>
      </c>
      <c r="T2993" t="s">
        <v>338</v>
      </c>
      <c r="U2993" t="s">
        <v>530</v>
      </c>
      <c r="W2993" t="s">
        <v>923</v>
      </c>
      <c r="Z2993" t="s">
        <v>920</v>
      </c>
      <c r="AA2993" t="s">
        <v>921</v>
      </c>
      <c r="AD2993" t="s">
        <v>922</v>
      </c>
      <c r="AE2993" t="s">
        <v>381</v>
      </c>
      <c r="AF2993">
        <v>80526</v>
      </c>
      <c r="AG2993" t="s">
        <v>338</v>
      </c>
      <c r="AH2993" t="s">
        <v>530</v>
      </c>
      <c r="AJ2993" t="s">
        <v>923</v>
      </c>
      <c r="AL2993" t="s">
        <v>339</v>
      </c>
      <c r="AM2993">
        <v>1</v>
      </c>
      <c r="AN2993">
        <v>1</v>
      </c>
      <c r="AO2993">
        <v>6688</v>
      </c>
      <c r="AQ2993">
        <v>125960</v>
      </c>
      <c r="AR2993">
        <v>51090030</v>
      </c>
      <c r="AS2993" t="s">
        <v>3043</v>
      </c>
      <c r="AT2993" t="s">
        <v>628</v>
      </c>
      <c r="AW2993" t="s">
        <v>343</v>
      </c>
      <c r="BY2993" t="s">
        <v>342</v>
      </c>
      <c r="BZ2993" t="b">
        <v>0</v>
      </c>
      <c r="EQ2993">
        <v>243047</v>
      </c>
      <c r="ER2993" t="s">
        <v>7790</v>
      </c>
      <c r="EV2993">
        <v>17287282</v>
      </c>
      <c r="EW2993">
        <v>928</v>
      </c>
      <c r="EX2993">
        <v>220877</v>
      </c>
      <c r="EY2993" t="s">
        <v>7791</v>
      </c>
      <c r="EZ2993">
        <v>1</v>
      </c>
      <c r="FC2993">
        <v>95378</v>
      </c>
      <c r="FD2993" t="s">
        <v>1045</v>
      </c>
    </row>
    <row r="2994" spans="1:160" x14ac:dyDescent="0.3">
      <c r="A2994" t="str">
        <f>VLOOKUP(B2994,Table2[],3,FALSE)</f>
        <v>Digital</v>
      </c>
      <c r="B2994" t="str">
        <f>IF(OR(ISNUMBER(FIND("QVC",Z2994)),ISNUMBER(FIND("QVC",AL2994))),"QVC",IF(OR(ISNUMBER(FIND("NCO",H2994)),ISNUMBER(FIND("NCO",Y2994))), "NCO", IF(AL2994="consumer","PMD.com",VLOOKUP(LEFT(H2994,2),Tables!$E$1:$F$11,2,FALSE))))</f>
        <v>PMD.com</v>
      </c>
      <c r="C2994">
        <f t="shared" si="141"/>
        <v>52460001</v>
      </c>
      <c r="D2994">
        <f t="shared" si="142"/>
        <v>1</v>
      </c>
      <c r="E2994" t="str">
        <f t="shared" ca="1" si="140"/>
        <v>shifted orders shipped</v>
      </c>
      <c r="F2994" t="s">
        <v>3539</v>
      </c>
      <c r="G2994" t="s">
        <v>335</v>
      </c>
      <c r="H2994" t="s">
        <v>2434</v>
      </c>
      <c r="I2994" s="6">
        <v>44008.491828703707</v>
      </c>
      <c r="J2994" t="s">
        <v>16</v>
      </c>
      <c r="K2994" s="6">
        <v>44013.41138888889</v>
      </c>
      <c r="M2994" t="s">
        <v>7792</v>
      </c>
      <c r="N2994" t="s">
        <v>7793</v>
      </c>
      <c r="Q2994" t="s">
        <v>2284</v>
      </c>
      <c r="R2994" t="s">
        <v>472</v>
      </c>
      <c r="S2994">
        <v>71901</v>
      </c>
      <c r="T2994" t="s">
        <v>338</v>
      </c>
      <c r="U2994" t="s">
        <v>530</v>
      </c>
      <c r="W2994" t="s">
        <v>7794</v>
      </c>
      <c r="Z2994" t="s">
        <v>7792</v>
      </c>
      <c r="AA2994" t="s">
        <v>7793</v>
      </c>
      <c r="AD2994" t="s">
        <v>2284</v>
      </c>
      <c r="AE2994" t="s">
        <v>472</v>
      </c>
      <c r="AF2994">
        <v>71901</v>
      </c>
      <c r="AG2994" t="s">
        <v>338</v>
      </c>
      <c r="AH2994" t="s">
        <v>530</v>
      </c>
      <c r="AJ2994" t="s">
        <v>7794</v>
      </c>
      <c r="AL2994" t="s">
        <v>339</v>
      </c>
      <c r="AM2994">
        <v>1</v>
      </c>
      <c r="AN2994">
        <v>1</v>
      </c>
      <c r="AO2994">
        <v>14007</v>
      </c>
      <c r="AQ2994">
        <v>127157</v>
      </c>
      <c r="AR2994">
        <v>52460001</v>
      </c>
      <c r="AS2994" t="s">
        <v>972</v>
      </c>
      <c r="AT2994" t="s">
        <v>76</v>
      </c>
      <c r="AW2994" t="s">
        <v>340</v>
      </c>
      <c r="AX2994" t="s">
        <v>340</v>
      </c>
      <c r="AY2994" t="s">
        <v>341</v>
      </c>
      <c r="AZ2994">
        <v>0</v>
      </c>
      <c r="BY2994" t="s">
        <v>342</v>
      </c>
      <c r="EQ2994">
        <v>252044</v>
      </c>
      <c r="ER2994" t="s">
        <v>2435</v>
      </c>
      <c r="EV2994">
        <v>17284401</v>
      </c>
      <c r="EW2994">
        <v>928</v>
      </c>
      <c r="EX2994">
        <v>218899</v>
      </c>
      <c r="EY2994">
        <v>9.2748999964335493E+25</v>
      </c>
      <c r="EZ2994">
        <v>1</v>
      </c>
      <c r="FC2994">
        <v>52460001</v>
      </c>
      <c r="FD2994" t="s">
        <v>76</v>
      </c>
    </row>
    <row r="2995" spans="1:160" x14ac:dyDescent="0.3">
      <c r="A2995" t="str">
        <f>VLOOKUP(B2995,Table2[],3,FALSE)</f>
        <v>Digital</v>
      </c>
      <c r="B2995" t="str">
        <f>IF(OR(ISNUMBER(FIND("QVC",Z2995)),ISNUMBER(FIND("QVC",AL2995))),"QVC",IF(OR(ISNUMBER(FIND("NCO",H2995)),ISNUMBER(FIND("NCO",Y2995))), "NCO", IF(AL2995="consumer","PMD.com",VLOOKUP(LEFT(H2995,2),Tables!$E$1:$F$11,2,FALSE))))</f>
        <v>PMD.com</v>
      </c>
      <c r="C2995">
        <f t="shared" si="141"/>
        <v>51410001</v>
      </c>
      <c r="D2995">
        <f t="shared" si="142"/>
        <v>1</v>
      </c>
      <c r="E2995" t="str">
        <f t="shared" ca="1" si="140"/>
        <v>shifted orders shipped</v>
      </c>
      <c r="F2995" t="s">
        <v>3539</v>
      </c>
      <c r="G2995" t="s">
        <v>335</v>
      </c>
      <c r="H2995" t="s">
        <v>7795</v>
      </c>
      <c r="I2995" s="6">
        <v>44012.466643518521</v>
      </c>
      <c r="J2995" t="s">
        <v>16</v>
      </c>
      <c r="K2995" s="6">
        <v>44013.411412037036</v>
      </c>
      <c r="M2995" t="s">
        <v>7796</v>
      </c>
      <c r="N2995" t="s">
        <v>7797</v>
      </c>
      <c r="Q2995" t="s">
        <v>808</v>
      </c>
      <c r="R2995" t="s">
        <v>360</v>
      </c>
      <c r="S2995" t="s">
        <v>7798</v>
      </c>
      <c r="T2995" t="s">
        <v>338</v>
      </c>
      <c r="U2995" t="s">
        <v>530</v>
      </c>
      <c r="W2995" t="s">
        <v>7799</v>
      </c>
      <c r="Z2995" t="s">
        <v>7796</v>
      </c>
      <c r="AA2995" t="s">
        <v>7797</v>
      </c>
      <c r="AD2995" t="s">
        <v>808</v>
      </c>
      <c r="AE2995" t="s">
        <v>360</v>
      </c>
      <c r="AF2995" t="s">
        <v>7798</v>
      </c>
      <c r="AG2995" t="s">
        <v>338</v>
      </c>
      <c r="AH2995" t="s">
        <v>530</v>
      </c>
      <c r="AJ2995" t="s">
        <v>7799</v>
      </c>
      <c r="AL2995" t="s">
        <v>339</v>
      </c>
      <c r="AM2995">
        <v>1</v>
      </c>
      <c r="AN2995">
        <v>1</v>
      </c>
      <c r="AO2995">
        <v>10146</v>
      </c>
      <c r="AQ2995">
        <v>124431</v>
      </c>
      <c r="AR2995">
        <v>51410001</v>
      </c>
      <c r="AS2995" t="s">
        <v>2386</v>
      </c>
      <c r="AT2995" t="s">
        <v>81</v>
      </c>
      <c r="AW2995" t="s">
        <v>340</v>
      </c>
      <c r="AX2995" t="s">
        <v>340</v>
      </c>
      <c r="AY2995" t="s">
        <v>432</v>
      </c>
      <c r="AZ2995">
        <v>0</v>
      </c>
      <c r="BY2995" t="s">
        <v>342</v>
      </c>
      <c r="EQ2995">
        <v>253369</v>
      </c>
      <c r="ER2995" t="s">
        <v>7800</v>
      </c>
      <c r="EV2995">
        <v>17287495</v>
      </c>
      <c r="EW2995">
        <v>928</v>
      </c>
      <c r="EX2995">
        <v>220937</v>
      </c>
      <c r="EY2995">
        <v>9.2748999964335493E+25</v>
      </c>
      <c r="EZ2995">
        <v>1</v>
      </c>
      <c r="FC2995">
        <v>51410001</v>
      </c>
      <c r="FD2995" t="s">
        <v>81</v>
      </c>
    </row>
    <row r="2996" spans="1:160" x14ac:dyDescent="0.3">
      <c r="A2996" t="str">
        <f>VLOOKUP(B2996,Table2[],3,FALSE)</f>
        <v>Digital</v>
      </c>
      <c r="B2996" t="str">
        <f>IF(OR(ISNUMBER(FIND("QVC",Z2996)),ISNUMBER(FIND("QVC",AL2996))),"QVC",IF(OR(ISNUMBER(FIND("NCO",H2996)),ISNUMBER(FIND("NCO",Y2996))), "NCO", IF(AL2996="consumer","PMD.com",VLOOKUP(LEFT(H2996,2),Tables!$E$1:$F$11,2,FALSE))))</f>
        <v>PMD.com</v>
      </c>
      <c r="C2996">
        <f t="shared" si="141"/>
        <v>51090030</v>
      </c>
      <c r="D2996">
        <f t="shared" si="142"/>
        <v>1</v>
      </c>
      <c r="E2996" t="str">
        <f t="shared" ca="1" si="140"/>
        <v>shifted orders shipped</v>
      </c>
      <c r="F2996" t="s">
        <v>3539</v>
      </c>
      <c r="G2996" t="s">
        <v>335</v>
      </c>
      <c r="H2996" t="s">
        <v>7801</v>
      </c>
      <c r="I2996" s="6">
        <v>44012.861770833333</v>
      </c>
      <c r="J2996" t="s">
        <v>16</v>
      </c>
      <c r="K2996" s="6">
        <v>44013.41165509259</v>
      </c>
      <c r="M2996" t="s">
        <v>7802</v>
      </c>
      <c r="N2996" t="s">
        <v>7803</v>
      </c>
      <c r="O2996" t="s">
        <v>7804</v>
      </c>
      <c r="Q2996" t="s">
        <v>408</v>
      </c>
      <c r="R2996" t="s">
        <v>389</v>
      </c>
      <c r="S2996">
        <v>10021</v>
      </c>
      <c r="T2996" t="s">
        <v>338</v>
      </c>
      <c r="U2996" t="s">
        <v>530</v>
      </c>
      <c r="W2996" t="s">
        <v>7805</v>
      </c>
      <c r="Z2996" t="s">
        <v>7802</v>
      </c>
      <c r="AA2996" t="s">
        <v>7803</v>
      </c>
      <c r="AB2996" t="s">
        <v>7804</v>
      </c>
      <c r="AD2996" t="s">
        <v>408</v>
      </c>
      <c r="AE2996" t="s">
        <v>389</v>
      </c>
      <c r="AF2996">
        <v>10021</v>
      </c>
      <c r="AG2996" t="s">
        <v>338</v>
      </c>
      <c r="AH2996" t="s">
        <v>530</v>
      </c>
      <c r="AJ2996" t="s">
        <v>7805</v>
      </c>
      <c r="AL2996" t="s">
        <v>339</v>
      </c>
      <c r="AM2996">
        <v>1</v>
      </c>
      <c r="AN2996">
        <v>1</v>
      </c>
      <c r="AO2996">
        <v>6688</v>
      </c>
      <c r="AQ2996">
        <v>125960</v>
      </c>
      <c r="AR2996">
        <v>51090030</v>
      </c>
      <c r="AS2996" t="s">
        <v>3043</v>
      </c>
      <c r="AT2996" t="s">
        <v>628</v>
      </c>
      <c r="AW2996" t="s">
        <v>343</v>
      </c>
      <c r="BY2996" t="s">
        <v>342</v>
      </c>
      <c r="BZ2996" t="b">
        <v>0</v>
      </c>
      <c r="EQ2996">
        <v>243047</v>
      </c>
      <c r="ER2996" t="s">
        <v>7806</v>
      </c>
      <c r="EV2996">
        <v>17287828</v>
      </c>
      <c r="EW2996">
        <v>928</v>
      </c>
      <c r="EX2996">
        <v>221125</v>
      </c>
      <c r="EY2996" t="s">
        <v>7807</v>
      </c>
      <c r="EZ2996">
        <v>1</v>
      </c>
      <c r="FC2996">
        <v>95385</v>
      </c>
      <c r="FD2996" t="s">
        <v>3531</v>
      </c>
    </row>
    <row r="2997" spans="1:160" x14ac:dyDescent="0.3">
      <c r="A2997" t="str">
        <f>VLOOKUP(B2997,Table2[],3,FALSE)</f>
        <v>Digital</v>
      </c>
      <c r="B2997" t="str">
        <f>IF(OR(ISNUMBER(FIND("QVC",Z2997)),ISNUMBER(FIND("QVC",AL2997))),"QVC",IF(OR(ISNUMBER(FIND("NCO",H2997)),ISNUMBER(FIND("NCO",Y2997))), "NCO", IF(AL2997="consumer","PMD.com",VLOOKUP(LEFT(H2997,2),Tables!$E$1:$F$11,2,FALSE))))</f>
        <v>PMD.com</v>
      </c>
      <c r="C2997">
        <f t="shared" si="141"/>
        <v>5236</v>
      </c>
      <c r="D2997">
        <f t="shared" si="142"/>
        <v>2</v>
      </c>
      <c r="E2997" t="str">
        <f t="shared" ca="1" si="140"/>
        <v>shifted orders shipped</v>
      </c>
      <c r="F2997" t="s">
        <v>3539</v>
      </c>
      <c r="G2997" t="s">
        <v>335</v>
      </c>
      <c r="H2997" t="s">
        <v>7801</v>
      </c>
      <c r="I2997" s="6">
        <v>44012.861770833333</v>
      </c>
      <c r="J2997" t="s">
        <v>16</v>
      </c>
      <c r="K2997" s="6">
        <v>44013.41165509259</v>
      </c>
      <c r="M2997" t="s">
        <v>7802</v>
      </c>
      <c r="N2997" t="s">
        <v>7803</v>
      </c>
      <c r="O2997" t="s">
        <v>7804</v>
      </c>
      <c r="Q2997" t="s">
        <v>408</v>
      </c>
      <c r="R2997" t="s">
        <v>389</v>
      </c>
      <c r="S2997">
        <v>10021</v>
      </c>
      <c r="T2997" t="s">
        <v>338</v>
      </c>
      <c r="U2997" t="s">
        <v>530</v>
      </c>
      <c r="W2997" t="s">
        <v>7805</v>
      </c>
      <c r="Z2997" t="s">
        <v>7802</v>
      </c>
      <c r="AA2997" t="s">
        <v>7803</v>
      </c>
      <c r="AB2997" t="s">
        <v>7804</v>
      </c>
      <c r="AD2997" t="s">
        <v>408</v>
      </c>
      <c r="AE2997" t="s">
        <v>389</v>
      </c>
      <c r="AF2997">
        <v>10021</v>
      </c>
      <c r="AG2997" t="s">
        <v>338</v>
      </c>
      <c r="AH2997" t="s">
        <v>530</v>
      </c>
      <c r="AJ2997" t="s">
        <v>7805</v>
      </c>
      <c r="AL2997" t="s">
        <v>339</v>
      </c>
      <c r="AM2997">
        <v>2</v>
      </c>
      <c r="AN2997">
        <v>2</v>
      </c>
      <c r="AO2997">
        <v>8865</v>
      </c>
      <c r="AQ2997">
        <v>124396</v>
      </c>
      <c r="AR2997">
        <v>5236</v>
      </c>
      <c r="AS2997" t="s">
        <v>19</v>
      </c>
      <c r="AT2997" t="s">
        <v>20</v>
      </c>
      <c r="AW2997" t="s">
        <v>352</v>
      </c>
      <c r="AX2997" t="s">
        <v>352</v>
      </c>
      <c r="AY2997" t="s">
        <v>353</v>
      </c>
      <c r="AZ2997" t="s">
        <v>670</v>
      </c>
      <c r="BY2997" t="s">
        <v>342</v>
      </c>
      <c r="EQ2997">
        <v>248270</v>
      </c>
      <c r="ER2997" t="s">
        <v>7806</v>
      </c>
      <c r="EV2997">
        <v>17287828</v>
      </c>
      <c r="EW2997">
        <v>928</v>
      </c>
      <c r="EX2997">
        <v>221125</v>
      </c>
      <c r="EY2997" t="s">
        <v>7807</v>
      </c>
      <c r="EZ2997">
        <v>1</v>
      </c>
      <c r="FC2997">
        <v>5236</v>
      </c>
      <c r="FD2997" t="s">
        <v>20</v>
      </c>
    </row>
    <row r="2998" spans="1:160" x14ac:dyDescent="0.3">
      <c r="A2998" t="str">
        <f>VLOOKUP(B2998,Table2[],3,FALSE)</f>
        <v>Digital</v>
      </c>
      <c r="B2998" t="str">
        <f>IF(OR(ISNUMBER(FIND("QVC",Z2998)),ISNUMBER(FIND("QVC",AL2998))),"QVC",IF(OR(ISNUMBER(FIND("NCO",H2998)),ISNUMBER(FIND("NCO",Y2998))), "NCO", IF(AL2998="consumer","PMD.com",VLOOKUP(LEFT(H2998,2),Tables!$E$1:$F$11,2,FALSE))))</f>
        <v>PMD.com</v>
      </c>
      <c r="C2998">
        <f t="shared" si="141"/>
        <v>53610001</v>
      </c>
      <c r="D2998">
        <f t="shared" si="142"/>
        <v>1</v>
      </c>
      <c r="E2998" t="str">
        <f t="shared" ca="1" si="140"/>
        <v>shifted orders shipped</v>
      </c>
      <c r="F2998" t="s">
        <v>3539</v>
      </c>
      <c r="G2998" t="s">
        <v>335</v>
      </c>
      <c r="H2998" t="s">
        <v>7808</v>
      </c>
      <c r="I2998" s="6">
        <v>44012.386018518519</v>
      </c>
      <c r="J2998" t="s">
        <v>16</v>
      </c>
      <c r="K2998" s="6">
        <v>44013.41165509259</v>
      </c>
      <c r="M2998" t="s">
        <v>7809</v>
      </c>
      <c r="N2998" t="s">
        <v>7810</v>
      </c>
      <c r="Q2998" t="s">
        <v>2236</v>
      </c>
      <c r="R2998" t="s">
        <v>494</v>
      </c>
      <c r="S2998" t="s">
        <v>7811</v>
      </c>
      <c r="T2998" t="s">
        <v>338</v>
      </c>
      <c r="U2998" t="s">
        <v>530</v>
      </c>
      <c r="W2998" t="s">
        <v>7812</v>
      </c>
      <c r="Z2998" t="s">
        <v>7809</v>
      </c>
      <c r="AA2998" t="s">
        <v>7810</v>
      </c>
      <c r="AD2998" t="s">
        <v>2236</v>
      </c>
      <c r="AE2998" t="s">
        <v>494</v>
      </c>
      <c r="AF2998" t="s">
        <v>7811</v>
      </c>
      <c r="AG2998" t="s">
        <v>338</v>
      </c>
      <c r="AH2998" t="s">
        <v>530</v>
      </c>
      <c r="AJ2998" t="s">
        <v>7812</v>
      </c>
      <c r="AL2998" t="s">
        <v>339</v>
      </c>
      <c r="AM2998">
        <v>1</v>
      </c>
      <c r="AN2998">
        <v>1</v>
      </c>
      <c r="AO2998">
        <v>9364</v>
      </c>
      <c r="AQ2998">
        <v>124446</v>
      </c>
      <c r="AR2998">
        <v>53610001</v>
      </c>
      <c r="AS2998" t="s">
        <v>63</v>
      </c>
      <c r="AT2998" t="s">
        <v>425</v>
      </c>
      <c r="AW2998" t="s">
        <v>343</v>
      </c>
      <c r="BY2998" t="s">
        <v>342</v>
      </c>
      <c r="EQ2998">
        <v>243444</v>
      </c>
      <c r="ER2998" t="s">
        <v>7813</v>
      </c>
      <c r="EV2998">
        <v>17287292</v>
      </c>
      <c r="EW2998">
        <v>928</v>
      </c>
      <c r="EX2998">
        <v>220888</v>
      </c>
      <c r="EY2998">
        <v>9.2748999964335493E+25</v>
      </c>
      <c r="EZ2998">
        <v>1</v>
      </c>
      <c r="FC2998">
        <v>53610001</v>
      </c>
      <c r="FD2998" t="s">
        <v>425</v>
      </c>
    </row>
    <row r="2999" spans="1:160" x14ac:dyDescent="0.3">
      <c r="A2999" t="str">
        <f>VLOOKUP(B2999,Table2[],3,FALSE)</f>
        <v>Digital</v>
      </c>
      <c r="B2999" t="str">
        <f>IF(OR(ISNUMBER(FIND("QVC",Z2999)),ISNUMBER(FIND("QVC",AL2999))),"QVC",IF(OR(ISNUMBER(FIND("NCO",H2999)),ISNUMBER(FIND("NCO",Y2999))), "NCO", IF(AL2999="consumer","PMD.com",VLOOKUP(LEFT(H2999,2),Tables!$E$1:$F$11,2,FALSE))))</f>
        <v>PMD.com</v>
      </c>
      <c r="C2999">
        <f t="shared" si="141"/>
        <v>53920001</v>
      </c>
      <c r="D2999">
        <f t="shared" si="142"/>
        <v>1</v>
      </c>
      <c r="E2999" t="str">
        <f t="shared" ca="1" si="140"/>
        <v>shifted orders shipped</v>
      </c>
      <c r="F2999" t="s">
        <v>3539</v>
      </c>
      <c r="G2999" t="s">
        <v>335</v>
      </c>
      <c r="H2999" t="s">
        <v>7801</v>
      </c>
      <c r="I2999" s="6">
        <v>44012.861770833333</v>
      </c>
      <c r="J2999" t="s">
        <v>16</v>
      </c>
      <c r="K2999" s="6">
        <v>44013.41165509259</v>
      </c>
      <c r="M2999" t="s">
        <v>7802</v>
      </c>
      <c r="N2999" t="s">
        <v>7803</v>
      </c>
      <c r="O2999" t="s">
        <v>7804</v>
      </c>
      <c r="Q2999" t="s">
        <v>408</v>
      </c>
      <c r="R2999" t="s">
        <v>389</v>
      </c>
      <c r="S2999">
        <v>10021</v>
      </c>
      <c r="T2999" t="s">
        <v>338</v>
      </c>
      <c r="U2999" t="s">
        <v>530</v>
      </c>
      <c r="W2999" t="s">
        <v>7805</v>
      </c>
      <c r="Z2999" t="s">
        <v>7802</v>
      </c>
      <c r="AA2999" t="s">
        <v>7803</v>
      </c>
      <c r="AB2999" t="s">
        <v>7804</v>
      </c>
      <c r="AD2999" t="s">
        <v>408</v>
      </c>
      <c r="AE2999" t="s">
        <v>389</v>
      </c>
      <c r="AF2999">
        <v>10021</v>
      </c>
      <c r="AG2999" t="s">
        <v>338</v>
      </c>
      <c r="AH2999" t="s">
        <v>530</v>
      </c>
      <c r="AJ2999" t="s">
        <v>7805</v>
      </c>
      <c r="AL2999" t="s">
        <v>339</v>
      </c>
      <c r="AM2999">
        <v>1</v>
      </c>
      <c r="AN2999">
        <v>1</v>
      </c>
      <c r="AO2999">
        <v>14899</v>
      </c>
      <c r="AQ2999">
        <v>124468</v>
      </c>
      <c r="AR2999">
        <v>53920001</v>
      </c>
      <c r="AS2999">
        <v>9000000</v>
      </c>
      <c r="AT2999" t="s">
        <v>40</v>
      </c>
      <c r="AW2999" t="s">
        <v>343</v>
      </c>
      <c r="BY2999" t="s">
        <v>342</v>
      </c>
      <c r="EQ2999">
        <v>243396</v>
      </c>
      <c r="ER2999" t="s">
        <v>7806</v>
      </c>
      <c r="EV2999">
        <v>17287828</v>
      </c>
      <c r="EW2999">
        <v>928</v>
      </c>
      <c r="EX2999">
        <v>221125</v>
      </c>
      <c r="EY2999" t="s">
        <v>7807</v>
      </c>
      <c r="EZ2999">
        <v>1</v>
      </c>
      <c r="FC2999">
        <v>95385</v>
      </c>
      <c r="FD2999" t="s">
        <v>3531</v>
      </c>
    </row>
    <row r="3000" spans="1:160" x14ac:dyDescent="0.3">
      <c r="A3000" t="str">
        <f>VLOOKUP(B3000,Table2[],3,FALSE)</f>
        <v>Digital</v>
      </c>
      <c r="B3000" t="str">
        <f>IF(OR(ISNUMBER(FIND("QVC",Z3000)),ISNUMBER(FIND("QVC",AL3000))),"QVC",IF(OR(ISNUMBER(FIND("NCO",H3000)),ISNUMBER(FIND("NCO",Y3000))), "NCO", IF(AL3000="consumer","PMD.com",VLOOKUP(LEFT(H3000,2),Tables!$E$1:$F$11,2,FALSE))))</f>
        <v>PMD.com</v>
      </c>
      <c r="C3000">
        <f t="shared" si="141"/>
        <v>5341030</v>
      </c>
      <c r="D3000">
        <f t="shared" si="142"/>
        <v>1</v>
      </c>
      <c r="E3000" t="str">
        <f t="shared" ca="1" si="140"/>
        <v>shifted orders shipped</v>
      </c>
      <c r="F3000" t="s">
        <v>3539</v>
      </c>
      <c r="G3000" t="s">
        <v>335</v>
      </c>
      <c r="H3000" t="s">
        <v>7801</v>
      </c>
      <c r="I3000" s="6">
        <v>44012.861770833333</v>
      </c>
      <c r="J3000" t="s">
        <v>16</v>
      </c>
      <c r="K3000" s="6">
        <v>44013.41165509259</v>
      </c>
      <c r="M3000" t="s">
        <v>7802</v>
      </c>
      <c r="N3000" t="s">
        <v>7803</v>
      </c>
      <c r="O3000" t="s">
        <v>7804</v>
      </c>
      <c r="Q3000" t="s">
        <v>408</v>
      </c>
      <c r="R3000" t="s">
        <v>389</v>
      </c>
      <c r="S3000">
        <v>10021</v>
      </c>
      <c r="T3000" t="s">
        <v>338</v>
      </c>
      <c r="U3000" t="s">
        <v>530</v>
      </c>
      <c r="W3000" t="s">
        <v>7805</v>
      </c>
      <c r="Z3000" t="s">
        <v>7802</v>
      </c>
      <c r="AA3000" t="s">
        <v>7803</v>
      </c>
      <c r="AB3000" t="s">
        <v>7804</v>
      </c>
      <c r="AD3000" t="s">
        <v>408</v>
      </c>
      <c r="AE3000" t="s">
        <v>389</v>
      </c>
      <c r="AF3000">
        <v>10021</v>
      </c>
      <c r="AG3000" t="s">
        <v>338</v>
      </c>
      <c r="AH3000" t="s">
        <v>530</v>
      </c>
      <c r="AJ3000" t="s">
        <v>7805</v>
      </c>
      <c r="AL3000" t="s">
        <v>339</v>
      </c>
      <c r="AM3000">
        <v>1</v>
      </c>
      <c r="AN3000">
        <v>1</v>
      </c>
      <c r="AO3000">
        <v>12859</v>
      </c>
      <c r="AQ3000">
        <v>124642</v>
      </c>
      <c r="AR3000">
        <v>5341030</v>
      </c>
      <c r="AS3000" t="s">
        <v>925</v>
      </c>
      <c r="AT3000" t="s">
        <v>926</v>
      </c>
      <c r="AW3000" t="s">
        <v>366</v>
      </c>
      <c r="AX3000" t="s">
        <v>366</v>
      </c>
      <c r="AY3000" t="s">
        <v>345</v>
      </c>
      <c r="AZ3000" t="s">
        <v>346</v>
      </c>
      <c r="BY3000" t="s">
        <v>342</v>
      </c>
      <c r="EQ3000">
        <v>243275</v>
      </c>
      <c r="ER3000" t="s">
        <v>7806</v>
      </c>
      <c r="EV3000">
        <v>17287828</v>
      </c>
      <c r="EW3000">
        <v>928</v>
      </c>
      <c r="EX3000">
        <v>221125</v>
      </c>
      <c r="EY3000" t="s">
        <v>7807</v>
      </c>
      <c r="EZ3000">
        <v>1</v>
      </c>
      <c r="FC3000">
        <v>95385</v>
      </c>
      <c r="FD3000" t="s">
        <v>3531</v>
      </c>
    </row>
    <row r="3001" spans="1:160" x14ac:dyDescent="0.3">
      <c r="A3001" t="str">
        <f>VLOOKUP(B3001,Table2[],3,FALSE)</f>
        <v>Digital</v>
      </c>
      <c r="B3001" t="str">
        <f>IF(OR(ISNUMBER(FIND("QVC",Z3001)),ISNUMBER(FIND("QVC",AL3001))),"QVC",IF(OR(ISNUMBER(FIND("NCO",H3001)),ISNUMBER(FIND("NCO",Y3001))), "NCO", IF(AL3001="consumer","PMD.com",VLOOKUP(LEFT(H3001,2),Tables!$E$1:$F$11,2,FALSE))))</f>
        <v>PMD.com</v>
      </c>
      <c r="C3001">
        <f t="shared" si="141"/>
        <v>52430001</v>
      </c>
      <c r="D3001">
        <f t="shared" si="142"/>
        <v>1</v>
      </c>
      <c r="E3001" t="str">
        <f t="shared" ca="1" si="140"/>
        <v>shifted orders shipped</v>
      </c>
      <c r="F3001" t="s">
        <v>3539</v>
      </c>
      <c r="G3001" t="s">
        <v>335</v>
      </c>
      <c r="H3001" t="s">
        <v>7801</v>
      </c>
      <c r="I3001" s="6">
        <v>44012.861770833333</v>
      </c>
      <c r="J3001" t="s">
        <v>16</v>
      </c>
      <c r="K3001" s="6">
        <v>44013.41165509259</v>
      </c>
      <c r="M3001" t="s">
        <v>7802</v>
      </c>
      <c r="N3001" t="s">
        <v>7803</v>
      </c>
      <c r="O3001" t="s">
        <v>7804</v>
      </c>
      <c r="Q3001" t="s">
        <v>408</v>
      </c>
      <c r="R3001" t="s">
        <v>389</v>
      </c>
      <c r="S3001">
        <v>10021</v>
      </c>
      <c r="T3001" t="s">
        <v>338</v>
      </c>
      <c r="U3001" t="s">
        <v>530</v>
      </c>
      <c r="W3001" t="s">
        <v>7805</v>
      </c>
      <c r="Z3001" t="s">
        <v>7802</v>
      </c>
      <c r="AA3001" t="s">
        <v>7803</v>
      </c>
      <c r="AB3001" t="s">
        <v>7804</v>
      </c>
      <c r="AD3001" t="s">
        <v>408</v>
      </c>
      <c r="AE3001" t="s">
        <v>389</v>
      </c>
      <c r="AF3001">
        <v>10021</v>
      </c>
      <c r="AG3001" t="s">
        <v>338</v>
      </c>
      <c r="AH3001" t="s">
        <v>530</v>
      </c>
      <c r="AJ3001" t="s">
        <v>7805</v>
      </c>
      <c r="AL3001" t="s">
        <v>339</v>
      </c>
      <c r="AM3001">
        <v>1</v>
      </c>
      <c r="AN3001">
        <v>1</v>
      </c>
      <c r="AO3001">
        <v>12063</v>
      </c>
      <c r="AQ3001">
        <v>127155</v>
      </c>
      <c r="AR3001">
        <v>52430001</v>
      </c>
      <c r="AS3001" t="s">
        <v>927</v>
      </c>
      <c r="AT3001" t="s">
        <v>75</v>
      </c>
      <c r="AW3001" t="s">
        <v>340</v>
      </c>
      <c r="AX3001" t="s">
        <v>340</v>
      </c>
      <c r="AY3001" t="s">
        <v>357</v>
      </c>
      <c r="AZ3001" t="s">
        <v>363</v>
      </c>
      <c r="BY3001" t="s">
        <v>342</v>
      </c>
      <c r="EQ3001">
        <v>249990</v>
      </c>
      <c r="ER3001" t="s">
        <v>7806</v>
      </c>
      <c r="EV3001">
        <v>17287828</v>
      </c>
      <c r="EW3001">
        <v>928</v>
      </c>
      <c r="EX3001">
        <v>221125</v>
      </c>
      <c r="EY3001" t="s">
        <v>7807</v>
      </c>
      <c r="EZ3001">
        <v>1</v>
      </c>
      <c r="FC3001">
        <v>95385</v>
      </c>
      <c r="FD3001" t="s">
        <v>3531</v>
      </c>
    </row>
    <row r="3002" spans="1:160" x14ac:dyDescent="0.3">
      <c r="A3002" t="str">
        <f>VLOOKUP(B3002,Table2[],3,FALSE)</f>
        <v>Digital</v>
      </c>
      <c r="B3002" t="str">
        <f>IF(OR(ISNUMBER(FIND("QVC",Z3002)),ISNUMBER(FIND("QVC",AL3002))),"QVC",IF(OR(ISNUMBER(FIND("NCO",H3002)),ISNUMBER(FIND("NCO",Y3002))), "NCO", IF(AL3002="consumer","PMD.com",VLOOKUP(LEFT(H3002,2),Tables!$E$1:$F$11,2,FALSE))))</f>
        <v>PMD.com</v>
      </c>
      <c r="C3002">
        <f t="shared" si="141"/>
        <v>5357</v>
      </c>
      <c r="D3002">
        <f t="shared" si="142"/>
        <v>1</v>
      </c>
      <c r="E3002" t="str">
        <f t="shared" ca="1" si="140"/>
        <v>shifted orders shipped</v>
      </c>
      <c r="F3002" t="s">
        <v>3539</v>
      </c>
      <c r="G3002" t="s">
        <v>335</v>
      </c>
      <c r="H3002" t="s">
        <v>7814</v>
      </c>
      <c r="I3002" s="6">
        <v>44012.458611111113</v>
      </c>
      <c r="J3002" t="s">
        <v>16</v>
      </c>
      <c r="K3002" s="6">
        <v>44013.411747685182</v>
      </c>
      <c r="M3002" t="s">
        <v>7815</v>
      </c>
      <c r="N3002" t="s">
        <v>7816</v>
      </c>
      <c r="Q3002" t="s">
        <v>642</v>
      </c>
      <c r="R3002" t="s">
        <v>359</v>
      </c>
      <c r="S3002" t="s">
        <v>7817</v>
      </c>
      <c r="T3002" t="s">
        <v>338</v>
      </c>
      <c r="U3002" t="s">
        <v>530</v>
      </c>
      <c r="W3002" t="s">
        <v>7818</v>
      </c>
      <c r="Z3002" t="s">
        <v>7815</v>
      </c>
      <c r="AA3002" t="s">
        <v>7816</v>
      </c>
      <c r="AD3002" t="s">
        <v>642</v>
      </c>
      <c r="AE3002" t="s">
        <v>359</v>
      </c>
      <c r="AF3002" t="s">
        <v>7817</v>
      </c>
      <c r="AG3002" t="s">
        <v>338</v>
      </c>
      <c r="AH3002" t="s">
        <v>530</v>
      </c>
      <c r="AJ3002" t="s">
        <v>7818</v>
      </c>
      <c r="AL3002" t="s">
        <v>339</v>
      </c>
      <c r="AM3002">
        <v>1</v>
      </c>
      <c r="AN3002">
        <v>1</v>
      </c>
      <c r="AO3002">
        <v>15182</v>
      </c>
      <c r="AQ3002">
        <v>124521</v>
      </c>
      <c r="AR3002">
        <v>5357</v>
      </c>
      <c r="AS3002" t="s">
        <v>87</v>
      </c>
      <c r="AT3002" t="s">
        <v>88</v>
      </c>
      <c r="AW3002" t="s">
        <v>340</v>
      </c>
      <c r="AX3002" t="s">
        <v>340</v>
      </c>
      <c r="AY3002" t="s">
        <v>351</v>
      </c>
      <c r="AZ3002" t="s">
        <v>379</v>
      </c>
      <c r="BY3002" t="s">
        <v>342</v>
      </c>
      <c r="EQ3002">
        <v>249142</v>
      </c>
      <c r="ER3002" t="s">
        <v>7819</v>
      </c>
      <c r="EV3002">
        <v>17287491</v>
      </c>
      <c r="EW3002">
        <v>928</v>
      </c>
      <c r="EX3002">
        <v>220933</v>
      </c>
      <c r="EY3002">
        <v>9.2748999964335493E+25</v>
      </c>
      <c r="EZ3002">
        <v>1</v>
      </c>
      <c r="FC3002">
        <v>5357</v>
      </c>
      <c r="FD3002" t="s">
        <v>88</v>
      </c>
    </row>
    <row r="3003" spans="1:160" x14ac:dyDescent="0.3">
      <c r="A3003" t="str">
        <f>VLOOKUP(B3003,Table2[],3,FALSE)</f>
        <v>Digital</v>
      </c>
      <c r="B3003" t="str">
        <f>IF(OR(ISNUMBER(FIND("QVC",Z3003)),ISNUMBER(FIND("QVC",AL3003))),"QVC",IF(OR(ISNUMBER(FIND("NCO",H3003)),ISNUMBER(FIND("NCO",Y3003))), "NCO", IF(AL3003="consumer","PMD.com",VLOOKUP(LEFT(H3003,2),Tables!$E$1:$F$11,2,FALSE))))</f>
        <v>PMD.com</v>
      </c>
      <c r="C3003">
        <f t="shared" si="141"/>
        <v>51010001</v>
      </c>
      <c r="D3003">
        <f t="shared" si="142"/>
        <v>1</v>
      </c>
      <c r="E3003" t="str">
        <f t="shared" ca="1" si="140"/>
        <v>shifted orders shipped</v>
      </c>
      <c r="F3003" t="s">
        <v>3539</v>
      </c>
      <c r="G3003" t="s">
        <v>335</v>
      </c>
      <c r="H3003" t="s">
        <v>7820</v>
      </c>
      <c r="I3003" s="6">
        <v>44012.201458333337</v>
      </c>
      <c r="J3003" t="s">
        <v>16</v>
      </c>
      <c r="K3003" s="6">
        <v>44013.411921296298</v>
      </c>
      <c r="M3003" t="s">
        <v>3428</v>
      </c>
      <c r="N3003" t="s">
        <v>3429</v>
      </c>
      <c r="Q3003" t="s">
        <v>3430</v>
      </c>
      <c r="R3003" t="s">
        <v>460</v>
      </c>
      <c r="S3003">
        <v>40701</v>
      </c>
      <c r="T3003" t="s">
        <v>338</v>
      </c>
      <c r="U3003" t="s">
        <v>530</v>
      </c>
      <c r="W3003" t="s">
        <v>7821</v>
      </c>
      <c r="Z3003" t="s">
        <v>3428</v>
      </c>
      <c r="AA3003" t="s">
        <v>3429</v>
      </c>
      <c r="AD3003" t="s">
        <v>3430</v>
      </c>
      <c r="AE3003" t="s">
        <v>460</v>
      </c>
      <c r="AF3003">
        <v>40701</v>
      </c>
      <c r="AG3003" t="s">
        <v>338</v>
      </c>
      <c r="AH3003" t="s">
        <v>530</v>
      </c>
      <c r="AJ3003" t="s">
        <v>7821</v>
      </c>
      <c r="AL3003" t="s">
        <v>339</v>
      </c>
      <c r="AM3003">
        <v>1</v>
      </c>
      <c r="AN3003">
        <v>1</v>
      </c>
      <c r="AO3003">
        <v>8743</v>
      </c>
      <c r="AQ3003">
        <v>123868</v>
      </c>
      <c r="AR3003">
        <v>51010001</v>
      </c>
      <c r="AS3003" t="s">
        <v>48</v>
      </c>
      <c r="AT3003" t="s">
        <v>49</v>
      </c>
      <c r="AW3003" t="s">
        <v>340</v>
      </c>
      <c r="AX3003" t="s">
        <v>340</v>
      </c>
      <c r="AY3003" t="s">
        <v>357</v>
      </c>
      <c r="AZ3003" t="s">
        <v>363</v>
      </c>
      <c r="BY3003" t="s">
        <v>342</v>
      </c>
      <c r="EQ3003">
        <v>251450</v>
      </c>
      <c r="ER3003" t="s">
        <v>7822</v>
      </c>
      <c r="EV3003">
        <v>17287237</v>
      </c>
      <c r="EW3003">
        <v>928</v>
      </c>
      <c r="EX3003">
        <v>220801</v>
      </c>
      <c r="EY3003" t="s">
        <v>7823</v>
      </c>
      <c r="EZ3003">
        <v>1</v>
      </c>
      <c r="FC3003">
        <v>51010001</v>
      </c>
      <c r="FD3003" t="s">
        <v>49</v>
      </c>
    </row>
    <row r="3004" spans="1:160" x14ac:dyDescent="0.3">
      <c r="A3004" t="str">
        <f>VLOOKUP(B3004,Table2[],3,FALSE)</f>
        <v>Digital</v>
      </c>
      <c r="B3004" t="str">
        <f>IF(OR(ISNUMBER(FIND("QVC",Z3004)),ISNUMBER(FIND("QVC",AL3004))),"QVC",IF(OR(ISNUMBER(FIND("NCO",H3004)),ISNUMBER(FIND("NCO",Y3004))), "NCO", IF(AL3004="consumer","PMD.com",VLOOKUP(LEFT(H3004,2),Tables!$E$1:$F$11,2,FALSE))))</f>
        <v>PMD.com</v>
      </c>
      <c r="C3004">
        <f t="shared" si="141"/>
        <v>53920001</v>
      </c>
      <c r="D3004">
        <f t="shared" si="142"/>
        <v>1</v>
      </c>
      <c r="E3004" t="str">
        <f t="shared" ca="1" si="140"/>
        <v>shifted orders shipped</v>
      </c>
      <c r="F3004" t="s">
        <v>3539</v>
      </c>
      <c r="G3004" t="s">
        <v>335</v>
      </c>
      <c r="H3004" t="s">
        <v>7824</v>
      </c>
      <c r="I3004" s="6">
        <v>44012.451516203706</v>
      </c>
      <c r="J3004" t="s">
        <v>16</v>
      </c>
      <c r="K3004" s="6">
        <v>44013.41201388889</v>
      </c>
      <c r="M3004" t="s">
        <v>7825</v>
      </c>
      <c r="N3004" t="s">
        <v>7826</v>
      </c>
      <c r="Q3004" t="s">
        <v>937</v>
      </c>
      <c r="R3004" t="s">
        <v>365</v>
      </c>
      <c r="S3004" t="s">
        <v>7827</v>
      </c>
      <c r="T3004" t="s">
        <v>338</v>
      </c>
      <c r="U3004" t="s">
        <v>530</v>
      </c>
      <c r="W3004" t="s">
        <v>7828</v>
      </c>
      <c r="Z3004" t="s">
        <v>7825</v>
      </c>
      <c r="AA3004" t="s">
        <v>7826</v>
      </c>
      <c r="AD3004" t="s">
        <v>937</v>
      </c>
      <c r="AE3004" t="s">
        <v>365</v>
      </c>
      <c r="AF3004" t="s">
        <v>7827</v>
      </c>
      <c r="AG3004" t="s">
        <v>338</v>
      </c>
      <c r="AH3004" t="s">
        <v>530</v>
      </c>
      <c r="AJ3004" t="s">
        <v>7828</v>
      </c>
      <c r="AL3004" t="s">
        <v>339</v>
      </c>
      <c r="AM3004">
        <v>1</v>
      </c>
      <c r="AN3004">
        <v>1</v>
      </c>
      <c r="AO3004">
        <v>14899</v>
      </c>
      <c r="AQ3004">
        <v>124468</v>
      </c>
      <c r="AR3004">
        <v>53920001</v>
      </c>
      <c r="AS3004">
        <v>9000000</v>
      </c>
      <c r="AT3004" t="s">
        <v>40</v>
      </c>
      <c r="AW3004" t="s">
        <v>343</v>
      </c>
      <c r="BY3004" t="s">
        <v>342</v>
      </c>
      <c r="EQ3004">
        <v>243396</v>
      </c>
      <c r="ER3004" t="s">
        <v>7829</v>
      </c>
      <c r="EV3004">
        <v>17287488</v>
      </c>
      <c r="EW3004">
        <v>928</v>
      </c>
      <c r="EX3004">
        <v>220930</v>
      </c>
      <c r="EY3004" t="s">
        <v>7830</v>
      </c>
      <c r="EZ3004">
        <v>1</v>
      </c>
      <c r="FC3004">
        <v>95384</v>
      </c>
      <c r="FD3004" t="s">
        <v>3530</v>
      </c>
    </row>
    <row r="3005" spans="1:160" x14ac:dyDescent="0.3">
      <c r="A3005" t="str">
        <f>VLOOKUP(B3005,Table2[],3,FALSE)</f>
        <v>Digital</v>
      </c>
      <c r="B3005" t="str">
        <f>IF(OR(ISNUMBER(FIND("QVC",Z3005)),ISNUMBER(FIND("QVC",AL3005))),"QVC",IF(OR(ISNUMBER(FIND("NCO",H3005)),ISNUMBER(FIND("NCO",Y3005))), "NCO", IF(AL3005="consumer","PMD.com",VLOOKUP(LEFT(H3005,2),Tables!$E$1:$F$11,2,FALSE))))</f>
        <v>PMD.com</v>
      </c>
      <c r="C3005">
        <f t="shared" si="141"/>
        <v>52430001</v>
      </c>
      <c r="D3005">
        <f t="shared" si="142"/>
        <v>1</v>
      </c>
      <c r="E3005" t="str">
        <f t="shared" ca="1" si="140"/>
        <v>shifted orders shipped</v>
      </c>
      <c r="F3005" t="s">
        <v>3539</v>
      </c>
      <c r="G3005" t="s">
        <v>335</v>
      </c>
      <c r="H3005" t="s">
        <v>7824</v>
      </c>
      <c r="I3005" s="6">
        <v>44012.451516203706</v>
      </c>
      <c r="J3005" t="s">
        <v>16</v>
      </c>
      <c r="K3005" s="6">
        <v>44013.41201388889</v>
      </c>
      <c r="M3005" t="s">
        <v>7825</v>
      </c>
      <c r="N3005" t="s">
        <v>7826</v>
      </c>
      <c r="Q3005" t="s">
        <v>937</v>
      </c>
      <c r="R3005" t="s">
        <v>365</v>
      </c>
      <c r="S3005" t="s">
        <v>7827</v>
      </c>
      <c r="T3005" t="s">
        <v>338</v>
      </c>
      <c r="U3005" t="s">
        <v>530</v>
      </c>
      <c r="W3005" t="s">
        <v>7828</v>
      </c>
      <c r="Z3005" t="s">
        <v>7825</v>
      </c>
      <c r="AA3005" t="s">
        <v>7826</v>
      </c>
      <c r="AD3005" t="s">
        <v>937</v>
      </c>
      <c r="AE3005" t="s">
        <v>365</v>
      </c>
      <c r="AF3005" t="s">
        <v>7827</v>
      </c>
      <c r="AG3005" t="s">
        <v>338</v>
      </c>
      <c r="AH3005" t="s">
        <v>530</v>
      </c>
      <c r="AJ3005" t="s">
        <v>7828</v>
      </c>
      <c r="AL3005" t="s">
        <v>339</v>
      </c>
      <c r="AM3005">
        <v>1</v>
      </c>
      <c r="AN3005">
        <v>1</v>
      </c>
      <c r="AO3005">
        <v>12063</v>
      </c>
      <c r="AQ3005">
        <v>127155</v>
      </c>
      <c r="AR3005">
        <v>52430001</v>
      </c>
      <c r="AS3005" t="s">
        <v>927</v>
      </c>
      <c r="AT3005" t="s">
        <v>75</v>
      </c>
      <c r="AW3005" t="s">
        <v>340</v>
      </c>
      <c r="AX3005" t="s">
        <v>340</v>
      </c>
      <c r="AY3005" t="s">
        <v>357</v>
      </c>
      <c r="AZ3005" t="s">
        <v>363</v>
      </c>
      <c r="BY3005" t="s">
        <v>342</v>
      </c>
      <c r="EQ3005">
        <v>249990</v>
      </c>
      <c r="ER3005" t="s">
        <v>7829</v>
      </c>
      <c r="EV3005">
        <v>17287488</v>
      </c>
      <c r="EW3005">
        <v>928</v>
      </c>
      <c r="EX3005">
        <v>220930</v>
      </c>
      <c r="EY3005" t="s">
        <v>7830</v>
      </c>
      <c r="EZ3005">
        <v>1</v>
      </c>
      <c r="FC3005">
        <v>95384</v>
      </c>
      <c r="FD3005" t="s">
        <v>3530</v>
      </c>
    </row>
    <row r="3006" spans="1:160" x14ac:dyDescent="0.3">
      <c r="A3006" t="str">
        <f>VLOOKUP(B3006,Table2[],3,FALSE)</f>
        <v>Digital</v>
      </c>
      <c r="B3006" t="str">
        <f>IF(OR(ISNUMBER(FIND("QVC",Z3006)),ISNUMBER(FIND("QVC",AL3006))),"QVC",IF(OR(ISNUMBER(FIND("NCO",H3006)),ISNUMBER(FIND("NCO",Y3006))), "NCO", IF(AL3006="consumer","PMD.com",VLOOKUP(LEFT(H3006,2),Tables!$E$1:$F$11,2,FALSE))))</f>
        <v>PMD.com</v>
      </c>
      <c r="C3006">
        <f t="shared" si="141"/>
        <v>53450011</v>
      </c>
      <c r="D3006">
        <f t="shared" si="142"/>
        <v>1</v>
      </c>
      <c r="E3006" t="str">
        <f t="shared" ca="1" si="140"/>
        <v>shifted orders shipped</v>
      </c>
      <c r="F3006" t="s">
        <v>3539</v>
      </c>
      <c r="G3006" t="s">
        <v>335</v>
      </c>
      <c r="H3006" t="s">
        <v>7824</v>
      </c>
      <c r="I3006" s="6">
        <v>44012.451516203706</v>
      </c>
      <c r="J3006" t="s">
        <v>16</v>
      </c>
      <c r="K3006" s="6">
        <v>44013.41201388889</v>
      </c>
      <c r="M3006" t="s">
        <v>7825</v>
      </c>
      <c r="N3006" t="s">
        <v>7826</v>
      </c>
      <c r="Q3006" t="s">
        <v>937</v>
      </c>
      <c r="R3006" t="s">
        <v>365</v>
      </c>
      <c r="S3006" t="s">
        <v>7827</v>
      </c>
      <c r="T3006" t="s">
        <v>338</v>
      </c>
      <c r="U3006" t="s">
        <v>530</v>
      </c>
      <c r="W3006" t="s">
        <v>7828</v>
      </c>
      <c r="Z3006" t="s">
        <v>7825</v>
      </c>
      <c r="AA3006" t="s">
        <v>7826</v>
      </c>
      <c r="AD3006" t="s">
        <v>937</v>
      </c>
      <c r="AE3006" t="s">
        <v>365</v>
      </c>
      <c r="AF3006" t="s">
        <v>7827</v>
      </c>
      <c r="AG3006" t="s">
        <v>338</v>
      </c>
      <c r="AH3006" t="s">
        <v>530</v>
      </c>
      <c r="AJ3006" t="s">
        <v>7828</v>
      </c>
      <c r="AL3006" t="s">
        <v>339</v>
      </c>
      <c r="AM3006">
        <v>1</v>
      </c>
      <c r="AN3006">
        <v>1</v>
      </c>
      <c r="AO3006">
        <v>15200</v>
      </c>
      <c r="AQ3006">
        <v>124724</v>
      </c>
      <c r="AR3006">
        <v>53450011</v>
      </c>
      <c r="AS3006" t="s">
        <v>2807</v>
      </c>
      <c r="AT3006" t="s">
        <v>96</v>
      </c>
      <c r="AW3006" t="s">
        <v>340</v>
      </c>
      <c r="AX3006" t="s">
        <v>340</v>
      </c>
      <c r="AY3006" t="s">
        <v>345</v>
      </c>
      <c r="AZ3006">
        <v>0</v>
      </c>
      <c r="BY3006" t="s">
        <v>342</v>
      </c>
      <c r="EQ3006">
        <v>253372</v>
      </c>
      <c r="ER3006" t="s">
        <v>7829</v>
      </c>
      <c r="EV3006">
        <v>17287488</v>
      </c>
      <c r="EW3006">
        <v>928</v>
      </c>
      <c r="EX3006">
        <v>220930</v>
      </c>
      <c r="EY3006" t="s">
        <v>7830</v>
      </c>
      <c r="EZ3006">
        <v>1</v>
      </c>
      <c r="FC3006">
        <v>53450011</v>
      </c>
      <c r="FD3006" t="s">
        <v>96</v>
      </c>
    </row>
    <row r="3007" spans="1:160" x14ac:dyDescent="0.3">
      <c r="A3007" t="str">
        <f>VLOOKUP(B3007,Table2[],3,FALSE)</f>
        <v>Digital</v>
      </c>
      <c r="B3007" t="str">
        <f>IF(OR(ISNUMBER(FIND("QVC",Z3007)),ISNUMBER(FIND("QVC",AL3007))),"QVC",IF(OR(ISNUMBER(FIND("NCO",H3007)),ISNUMBER(FIND("NCO",Y3007))), "NCO", IF(AL3007="consumer","PMD.com",VLOOKUP(LEFT(H3007,2),Tables!$E$1:$F$11,2,FALSE))))</f>
        <v>PMD.com</v>
      </c>
      <c r="C3007">
        <f t="shared" si="141"/>
        <v>51090030</v>
      </c>
      <c r="D3007">
        <f t="shared" si="142"/>
        <v>1</v>
      </c>
      <c r="E3007" t="str">
        <f t="shared" ca="1" si="140"/>
        <v>shifted orders shipped</v>
      </c>
      <c r="F3007" t="s">
        <v>3539</v>
      </c>
      <c r="G3007" t="s">
        <v>335</v>
      </c>
      <c r="H3007" t="s">
        <v>7824</v>
      </c>
      <c r="I3007" s="6">
        <v>44012.451516203706</v>
      </c>
      <c r="J3007" t="s">
        <v>16</v>
      </c>
      <c r="K3007" s="6">
        <v>44013.41201388889</v>
      </c>
      <c r="M3007" t="s">
        <v>7825</v>
      </c>
      <c r="N3007" t="s">
        <v>7826</v>
      </c>
      <c r="Q3007" t="s">
        <v>937</v>
      </c>
      <c r="R3007" t="s">
        <v>365</v>
      </c>
      <c r="S3007" t="s">
        <v>7827</v>
      </c>
      <c r="T3007" t="s">
        <v>338</v>
      </c>
      <c r="U3007" t="s">
        <v>530</v>
      </c>
      <c r="W3007" t="s">
        <v>7828</v>
      </c>
      <c r="Z3007" t="s">
        <v>7825</v>
      </c>
      <c r="AA3007" t="s">
        <v>7826</v>
      </c>
      <c r="AD3007" t="s">
        <v>937</v>
      </c>
      <c r="AE3007" t="s">
        <v>365</v>
      </c>
      <c r="AF3007" t="s">
        <v>7827</v>
      </c>
      <c r="AG3007" t="s">
        <v>338</v>
      </c>
      <c r="AH3007" t="s">
        <v>530</v>
      </c>
      <c r="AJ3007" t="s">
        <v>7828</v>
      </c>
      <c r="AL3007" t="s">
        <v>339</v>
      </c>
      <c r="AM3007">
        <v>1</v>
      </c>
      <c r="AN3007">
        <v>1</v>
      </c>
      <c r="AO3007">
        <v>6688</v>
      </c>
      <c r="AQ3007">
        <v>125960</v>
      </c>
      <c r="AR3007">
        <v>51090030</v>
      </c>
      <c r="AS3007" t="s">
        <v>3043</v>
      </c>
      <c r="AT3007" t="s">
        <v>628</v>
      </c>
      <c r="AW3007" t="s">
        <v>343</v>
      </c>
      <c r="BY3007" t="s">
        <v>342</v>
      </c>
      <c r="BZ3007" t="b">
        <v>0</v>
      </c>
      <c r="EQ3007">
        <v>243047</v>
      </c>
      <c r="ER3007" t="s">
        <v>7829</v>
      </c>
      <c r="EV3007">
        <v>17287488</v>
      </c>
      <c r="EW3007">
        <v>928</v>
      </c>
      <c r="EX3007">
        <v>220930</v>
      </c>
      <c r="EY3007" t="s">
        <v>7830</v>
      </c>
      <c r="EZ3007">
        <v>1</v>
      </c>
      <c r="FC3007">
        <v>95384</v>
      </c>
      <c r="FD3007" t="s">
        <v>3530</v>
      </c>
    </row>
    <row r="3008" spans="1:160" x14ac:dyDescent="0.3">
      <c r="A3008" t="str">
        <f>VLOOKUP(B3008,Table2[],3,FALSE)</f>
        <v>Digital</v>
      </c>
      <c r="B3008" t="str">
        <f>IF(OR(ISNUMBER(FIND("QVC",Z3008)),ISNUMBER(FIND("QVC",AL3008))),"QVC",IF(OR(ISNUMBER(FIND("NCO",H3008)),ISNUMBER(FIND("NCO",Y3008))), "NCO", IF(AL3008="consumer","PMD.com",VLOOKUP(LEFT(H3008,2),Tables!$E$1:$F$11,2,FALSE))))</f>
        <v>PMD.com</v>
      </c>
      <c r="C3008">
        <f t="shared" si="141"/>
        <v>53450001</v>
      </c>
      <c r="D3008">
        <f t="shared" si="142"/>
        <v>1</v>
      </c>
      <c r="E3008" t="str">
        <f t="shared" ca="1" si="140"/>
        <v>shifted orders shipped</v>
      </c>
      <c r="F3008" t="s">
        <v>3539</v>
      </c>
      <c r="G3008" t="s">
        <v>335</v>
      </c>
      <c r="H3008" t="s">
        <v>7831</v>
      </c>
      <c r="I3008" s="6">
        <v>44012.6015162037</v>
      </c>
      <c r="J3008" t="s">
        <v>16</v>
      </c>
      <c r="K3008" s="6">
        <v>44013.413368055553</v>
      </c>
      <c r="M3008" t="s">
        <v>7832</v>
      </c>
      <c r="N3008" t="s">
        <v>7833</v>
      </c>
      <c r="Q3008" t="s">
        <v>452</v>
      </c>
      <c r="R3008" t="s">
        <v>359</v>
      </c>
      <c r="S3008">
        <v>33126</v>
      </c>
      <c r="T3008" t="s">
        <v>338</v>
      </c>
      <c r="U3008" t="s">
        <v>530</v>
      </c>
      <c r="W3008" t="s">
        <v>7834</v>
      </c>
      <c r="Z3008" t="s">
        <v>7832</v>
      </c>
      <c r="AA3008" t="s">
        <v>7833</v>
      </c>
      <c r="AD3008" t="s">
        <v>452</v>
      </c>
      <c r="AE3008" t="s">
        <v>359</v>
      </c>
      <c r="AF3008">
        <v>33126</v>
      </c>
      <c r="AG3008" t="s">
        <v>338</v>
      </c>
      <c r="AH3008" t="s">
        <v>530</v>
      </c>
      <c r="AJ3008" t="s">
        <v>7834</v>
      </c>
      <c r="AL3008" t="s">
        <v>339</v>
      </c>
      <c r="AM3008">
        <v>1</v>
      </c>
      <c r="AN3008">
        <v>1</v>
      </c>
      <c r="AO3008">
        <v>6117</v>
      </c>
      <c r="AQ3008">
        <v>124723</v>
      </c>
      <c r="AR3008">
        <v>53450001</v>
      </c>
      <c r="AS3008" t="s">
        <v>89</v>
      </c>
      <c r="AT3008" t="s">
        <v>144</v>
      </c>
      <c r="AW3008" t="s">
        <v>340</v>
      </c>
      <c r="AX3008" t="s">
        <v>340</v>
      </c>
      <c r="AY3008" t="s">
        <v>345</v>
      </c>
      <c r="AZ3008">
        <v>0</v>
      </c>
      <c r="EQ3008">
        <v>252730</v>
      </c>
      <c r="ER3008" t="s">
        <v>7835</v>
      </c>
      <c r="EV3008">
        <v>17287707</v>
      </c>
      <c r="EW3008">
        <v>928</v>
      </c>
      <c r="EX3008">
        <v>221005</v>
      </c>
      <c r="EY3008" t="s">
        <v>7836</v>
      </c>
      <c r="EZ3008">
        <v>1</v>
      </c>
      <c r="FC3008">
        <v>53450001</v>
      </c>
      <c r="FD3008" t="s">
        <v>144</v>
      </c>
    </row>
    <row r="3009" spans="1:160" x14ac:dyDescent="0.3">
      <c r="A3009" t="str">
        <f>VLOOKUP(B3009,Table2[],3,FALSE)</f>
        <v>Digital</v>
      </c>
      <c r="B3009" t="str">
        <f>IF(OR(ISNUMBER(FIND("QVC",Z3009)),ISNUMBER(FIND("QVC",AL3009))),"QVC",IF(OR(ISNUMBER(FIND("NCO",H3009)),ISNUMBER(FIND("NCO",Y3009))), "NCO", IF(AL3009="consumer","PMD.com",VLOOKUP(LEFT(H3009,2),Tables!$E$1:$F$11,2,FALSE))))</f>
        <v>PMD.com</v>
      </c>
      <c r="C3009">
        <f t="shared" si="141"/>
        <v>51090030</v>
      </c>
      <c r="D3009">
        <f t="shared" si="142"/>
        <v>1</v>
      </c>
      <c r="E3009" t="str">
        <f t="shared" ca="1" si="140"/>
        <v>shifted orders shipped</v>
      </c>
      <c r="F3009" t="s">
        <v>3539</v>
      </c>
      <c r="G3009" t="s">
        <v>335</v>
      </c>
      <c r="H3009" t="s">
        <v>7831</v>
      </c>
      <c r="I3009" s="6">
        <v>44012.6015162037</v>
      </c>
      <c r="J3009" t="s">
        <v>16</v>
      </c>
      <c r="K3009" s="6">
        <v>44013.413368055553</v>
      </c>
      <c r="M3009" t="s">
        <v>7832</v>
      </c>
      <c r="N3009" t="s">
        <v>7833</v>
      </c>
      <c r="Q3009" t="s">
        <v>452</v>
      </c>
      <c r="R3009" t="s">
        <v>359</v>
      </c>
      <c r="S3009">
        <v>33126</v>
      </c>
      <c r="T3009" t="s">
        <v>338</v>
      </c>
      <c r="U3009" t="s">
        <v>530</v>
      </c>
      <c r="W3009" t="s">
        <v>7834</v>
      </c>
      <c r="Z3009" t="s">
        <v>7832</v>
      </c>
      <c r="AA3009" t="s">
        <v>7833</v>
      </c>
      <c r="AD3009" t="s">
        <v>452</v>
      </c>
      <c r="AE3009" t="s">
        <v>359</v>
      </c>
      <c r="AF3009">
        <v>33126</v>
      </c>
      <c r="AG3009" t="s">
        <v>338</v>
      </c>
      <c r="AH3009" t="s">
        <v>530</v>
      </c>
      <c r="AJ3009" t="s">
        <v>7834</v>
      </c>
      <c r="AL3009" t="s">
        <v>339</v>
      </c>
      <c r="AM3009">
        <v>1</v>
      </c>
      <c r="AN3009">
        <v>1</v>
      </c>
      <c r="AO3009">
        <v>6688</v>
      </c>
      <c r="AQ3009">
        <v>125960</v>
      </c>
      <c r="AR3009">
        <v>51090030</v>
      </c>
      <c r="AS3009" t="s">
        <v>3043</v>
      </c>
      <c r="AT3009" t="s">
        <v>628</v>
      </c>
      <c r="AW3009" t="s">
        <v>343</v>
      </c>
      <c r="BY3009" t="s">
        <v>342</v>
      </c>
      <c r="BZ3009" t="b">
        <v>0</v>
      </c>
      <c r="EQ3009">
        <v>243047</v>
      </c>
      <c r="ER3009" t="s">
        <v>7835</v>
      </c>
      <c r="EV3009">
        <v>17287707</v>
      </c>
      <c r="EW3009">
        <v>928</v>
      </c>
      <c r="EX3009">
        <v>221005</v>
      </c>
      <c r="EY3009" t="s">
        <v>7836</v>
      </c>
      <c r="EZ3009">
        <v>1</v>
      </c>
      <c r="FC3009">
        <v>95384</v>
      </c>
      <c r="FD3009" t="s">
        <v>3530</v>
      </c>
    </row>
    <row r="3010" spans="1:160" x14ac:dyDescent="0.3">
      <c r="A3010" t="str">
        <f>VLOOKUP(B3010,Table2[],3,FALSE)</f>
        <v>Digital</v>
      </c>
      <c r="B3010" t="str">
        <f>IF(OR(ISNUMBER(FIND("QVC",Z3010)),ISNUMBER(FIND("QVC",AL3010))),"QVC",IF(OR(ISNUMBER(FIND("NCO",H3010)),ISNUMBER(FIND("NCO",Y3010))), "NCO", IF(AL3010="consumer","PMD.com",VLOOKUP(LEFT(H3010,2),Tables!$E$1:$F$11,2,FALSE))))</f>
        <v>PMD.com</v>
      </c>
      <c r="C3010">
        <f t="shared" si="141"/>
        <v>51090030</v>
      </c>
      <c r="D3010">
        <f t="shared" si="142"/>
        <v>1</v>
      </c>
      <c r="E3010" t="str">
        <f t="shared" ca="1" si="140"/>
        <v>shifted orders shipped</v>
      </c>
      <c r="F3010" t="s">
        <v>3539</v>
      </c>
      <c r="G3010" t="s">
        <v>335</v>
      </c>
      <c r="H3010" t="s">
        <v>7831</v>
      </c>
      <c r="I3010" s="6">
        <v>44012.6015162037</v>
      </c>
      <c r="J3010" t="s">
        <v>16</v>
      </c>
      <c r="K3010" s="6">
        <v>44013.413368055553</v>
      </c>
      <c r="M3010" t="s">
        <v>7832</v>
      </c>
      <c r="N3010" t="s">
        <v>7833</v>
      </c>
      <c r="Q3010" t="s">
        <v>452</v>
      </c>
      <c r="R3010" t="s">
        <v>359</v>
      </c>
      <c r="S3010">
        <v>33126</v>
      </c>
      <c r="T3010" t="s">
        <v>338</v>
      </c>
      <c r="U3010" t="s">
        <v>530</v>
      </c>
      <c r="W3010" t="s">
        <v>7834</v>
      </c>
      <c r="Z3010" t="s">
        <v>7832</v>
      </c>
      <c r="AA3010" t="s">
        <v>7833</v>
      </c>
      <c r="AD3010" t="s">
        <v>452</v>
      </c>
      <c r="AE3010" t="s">
        <v>359</v>
      </c>
      <c r="AF3010">
        <v>33126</v>
      </c>
      <c r="AG3010" t="s">
        <v>338</v>
      </c>
      <c r="AH3010" t="s">
        <v>530</v>
      </c>
      <c r="AJ3010" t="s">
        <v>7834</v>
      </c>
      <c r="AL3010" t="s">
        <v>339</v>
      </c>
      <c r="AM3010">
        <v>1</v>
      </c>
      <c r="AN3010">
        <v>1</v>
      </c>
      <c r="AO3010">
        <v>6688</v>
      </c>
      <c r="AQ3010">
        <v>125960</v>
      </c>
      <c r="AR3010">
        <v>51090030</v>
      </c>
      <c r="AS3010" t="s">
        <v>3043</v>
      </c>
      <c r="AT3010" t="s">
        <v>628</v>
      </c>
      <c r="AW3010" t="s">
        <v>343</v>
      </c>
      <c r="BY3010" t="s">
        <v>342</v>
      </c>
      <c r="BZ3010" t="b">
        <v>0</v>
      </c>
      <c r="EQ3010">
        <v>243047</v>
      </c>
      <c r="ER3010" t="s">
        <v>7835</v>
      </c>
      <c r="EV3010">
        <v>17287707</v>
      </c>
      <c r="EW3010">
        <v>928</v>
      </c>
      <c r="EX3010">
        <v>221005</v>
      </c>
      <c r="EY3010" t="s">
        <v>7836</v>
      </c>
      <c r="EZ3010">
        <v>1</v>
      </c>
      <c r="FC3010">
        <v>95385</v>
      </c>
      <c r="FD3010" t="s">
        <v>3531</v>
      </c>
    </row>
    <row r="3011" spans="1:160" x14ac:dyDescent="0.3">
      <c r="A3011" t="str">
        <f>VLOOKUP(B3011,Table2[],3,FALSE)</f>
        <v>Digital</v>
      </c>
      <c r="B3011" t="str">
        <f>IF(OR(ISNUMBER(FIND("QVC",Z3011)),ISNUMBER(FIND("QVC",AL3011))),"QVC",IF(OR(ISNUMBER(FIND("NCO",H3011)),ISNUMBER(FIND("NCO",Y3011))), "NCO", IF(AL3011="consumer","PMD.com",VLOOKUP(LEFT(H3011,2),Tables!$E$1:$F$11,2,FALSE))))</f>
        <v>PMD.com</v>
      </c>
      <c r="C3011">
        <f t="shared" si="141"/>
        <v>53930001</v>
      </c>
      <c r="D3011">
        <f t="shared" si="142"/>
        <v>1</v>
      </c>
      <c r="E3011" t="str">
        <f t="shared" ref="E3011:E3074" ca="1" si="143">IF(MONTH(TODAY())-MONTH(I3011)&gt;0,"shifted orders shipped","MTD orders shipped")</f>
        <v>shifted orders shipped</v>
      </c>
      <c r="F3011" t="s">
        <v>3539</v>
      </c>
      <c r="G3011" t="s">
        <v>335</v>
      </c>
      <c r="H3011" t="s">
        <v>7831</v>
      </c>
      <c r="I3011" s="6">
        <v>44012.6015162037</v>
      </c>
      <c r="J3011" t="s">
        <v>16</v>
      </c>
      <c r="K3011" s="6">
        <v>44013.413368055553</v>
      </c>
      <c r="M3011" t="s">
        <v>7832</v>
      </c>
      <c r="N3011" t="s">
        <v>7833</v>
      </c>
      <c r="Q3011" t="s">
        <v>452</v>
      </c>
      <c r="R3011" t="s">
        <v>359</v>
      </c>
      <c r="S3011">
        <v>33126</v>
      </c>
      <c r="T3011" t="s">
        <v>338</v>
      </c>
      <c r="U3011" t="s">
        <v>530</v>
      </c>
      <c r="W3011" t="s">
        <v>7834</v>
      </c>
      <c r="Z3011" t="s">
        <v>7832</v>
      </c>
      <c r="AA3011" t="s">
        <v>7833</v>
      </c>
      <c r="AD3011" t="s">
        <v>452</v>
      </c>
      <c r="AE3011" t="s">
        <v>359</v>
      </c>
      <c r="AF3011">
        <v>33126</v>
      </c>
      <c r="AG3011" t="s">
        <v>338</v>
      </c>
      <c r="AH3011" t="s">
        <v>530</v>
      </c>
      <c r="AJ3011" t="s">
        <v>7834</v>
      </c>
      <c r="AL3011" t="s">
        <v>339</v>
      </c>
      <c r="AM3011">
        <v>1</v>
      </c>
      <c r="AN3011">
        <v>1</v>
      </c>
      <c r="AO3011">
        <v>12017</v>
      </c>
      <c r="AQ3011">
        <v>124469</v>
      </c>
      <c r="AR3011">
        <v>53930001</v>
      </c>
      <c r="AS3011">
        <v>9000000</v>
      </c>
      <c r="AT3011" t="s">
        <v>44</v>
      </c>
      <c r="AW3011" t="s">
        <v>343</v>
      </c>
      <c r="BY3011" t="s">
        <v>342</v>
      </c>
      <c r="EQ3011">
        <v>243405</v>
      </c>
      <c r="ER3011" t="s">
        <v>7835</v>
      </c>
      <c r="EV3011">
        <v>17287707</v>
      </c>
      <c r="EW3011">
        <v>928</v>
      </c>
      <c r="EX3011">
        <v>221005</v>
      </c>
      <c r="EY3011" t="s">
        <v>7836</v>
      </c>
      <c r="EZ3011">
        <v>1</v>
      </c>
      <c r="FC3011">
        <v>53930001</v>
      </c>
      <c r="FD3011" t="s">
        <v>44</v>
      </c>
    </row>
    <row r="3012" spans="1:160" x14ac:dyDescent="0.3">
      <c r="A3012" t="str">
        <f>VLOOKUP(B3012,Table2[],3,FALSE)</f>
        <v>Digital</v>
      </c>
      <c r="B3012" t="str">
        <f>IF(OR(ISNUMBER(FIND("QVC",Z3012)),ISNUMBER(FIND("QVC",AL3012))),"QVC",IF(OR(ISNUMBER(FIND("NCO",H3012)),ISNUMBER(FIND("NCO",Y3012))), "NCO", IF(AL3012="consumer","PMD.com",VLOOKUP(LEFT(H3012,2),Tables!$E$1:$F$11,2,FALSE))))</f>
        <v>PMD.com</v>
      </c>
      <c r="C3012">
        <f t="shared" si="141"/>
        <v>52430001</v>
      </c>
      <c r="D3012">
        <f t="shared" si="142"/>
        <v>1</v>
      </c>
      <c r="E3012" t="str">
        <f t="shared" ca="1" si="143"/>
        <v>shifted orders shipped</v>
      </c>
      <c r="F3012" t="s">
        <v>3539</v>
      </c>
      <c r="G3012" t="s">
        <v>335</v>
      </c>
      <c r="H3012" t="s">
        <v>7831</v>
      </c>
      <c r="I3012" s="6">
        <v>44012.6015162037</v>
      </c>
      <c r="J3012" t="s">
        <v>16</v>
      </c>
      <c r="K3012" s="6">
        <v>44013.413368055553</v>
      </c>
      <c r="M3012" t="s">
        <v>7832</v>
      </c>
      <c r="N3012" t="s">
        <v>7833</v>
      </c>
      <c r="Q3012" t="s">
        <v>452</v>
      </c>
      <c r="R3012" t="s">
        <v>359</v>
      </c>
      <c r="S3012">
        <v>33126</v>
      </c>
      <c r="T3012" t="s">
        <v>338</v>
      </c>
      <c r="U3012" t="s">
        <v>530</v>
      </c>
      <c r="W3012" t="s">
        <v>7834</v>
      </c>
      <c r="Z3012" t="s">
        <v>7832</v>
      </c>
      <c r="AA3012" t="s">
        <v>7833</v>
      </c>
      <c r="AD3012" t="s">
        <v>452</v>
      </c>
      <c r="AE3012" t="s">
        <v>359</v>
      </c>
      <c r="AF3012">
        <v>33126</v>
      </c>
      <c r="AG3012" t="s">
        <v>338</v>
      </c>
      <c r="AH3012" t="s">
        <v>530</v>
      </c>
      <c r="AJ3012" t="s">
        <v>7834</v>
      </c>
      <c r="AL3012" t="s">
        <v>339</v>
      </c>
      <c r="AM3012">
        <v>1</v>
      </c>
      <c r="AN3012">
        <v>1</v>
      </c>
      <c r="AO3012">
        <v>12063</v>
      </c>
      <c r="AQ3012">
        <v>127155</v>
      </c>
      <c r="AR3012">
        <v>52430001</v>
      </c>
      <c r="AS3012" t="s">
        <v>927</v>
      </c>
      <c r="AT3012" t="s">
        <v>75</v>
      </c>
      <c r="AW3012" t="s">
        <v>340</v>
      </c>
      <c r="AX3012" t="s">
        <v>340</v>
      </c>
      <c r="AY3012" t="s">
        <v>357</v>
      </c>
      <c r="AZ3012" t="s">
        <v>363</v>
      </c>
      <c r="BY3012" t="s">
        <v>342</v>
      </c>
      <c r="EQ3012">
        <v>249990</v>
      </c>
      <c r="ER3012" t="s">
        <v>7835</v>
      </c>
      <c r="EV3012">
        <v>17287707</v>
      </c>
      <c r="EW3012">
        <v>928</v>
      </c>
      <c r="EX3012">
        <v>221005</v>
      </c>
      <c r="EY3012" t="s">
        <v>7836</v>
      </c>
      <c r="EZ3012">
        <v>1</v>
      </c>
      <c r="FC3012">
        <v>95384</v>
      </c>
      <c r="FD3012" t="s">
        <v>3530</v>
      </c>
    </row>
    <row r="3013" spans="1:160" x14ac:dyDescent="0.3">
      <c r="A3013" t="str">
        <f>VLOOKUP(B3013,Table2[],3,FALSE)</f>
        <v>Digital</v>
      </c>
      <c r="B3013" t="str">
        <f>IF(OR(ISNUMBER(FIND("QVC",Z3013)),ISNUMBER(FIND("QVC",AL3013))),"QVC",IF(OR(ISNUMBER(FIND("NCO",H3013)),ISNUMBER(FIND("NCO",Y3013))), "NCO", IF(AL3013="consumer","PMD.com",VLOOKUP(LEFT(H3013,2),Tables!$E$1:$F$11,2,FALSE))))</f>
        <v>PMD.com</v>
      </c>
      <c r="C3013">
        <f t="shared" si="141"/>
        <v>52430001</v>
      </c>
      <c r="D3013">
        <f t="shared" si="142"/>
        <v>1</v>
      </c>
      <c r="E3013" t="str">
        <f t="shared" ca="1" si="143"/>
        <v>shifted orders shipped</v>
      </c>
      <c r="F3013" t="s">
        <v>3539</v>
      </c>
      <c r="G3013" t="s">
        <v>335</v>
      </c>
      <c r="H3013" t="s">
        <v>7831</v>
      </c>
      <c r="I3013" s="6">
        <v>44012.6015162037</v>
      </c>
      <c r="J3013" t="s">
        <v>16</v>
      </c>
      <c r="K3013" s="6">
        <v>44013.413368055553</v>
      </c>
      <c r="M3013" t="s">
        <v>7832</v>
      </c>
      <c r="N3013" t="s">
        <v>7833</v>
      </c>
      <c r="Q3013" t="s">
        <v>452</v>
      </c>
      <c r="R3013" t="s">
        <v>359</v>
      </c>
      <c r="S3013">
        <v>33126</v>
      </c>
      <c r="T3013" t="s">
        <v>338</v>
      </c>
      <c r="U3013" t="s">
        <v>530</v>
      </c>
      <c r="W3013" t="s">
        <v>7834</v>
      </c>
      <c r="Z3013" t="s">
        <v>7832</v>
      </c>
      <c r="AA3013" t="s">
        <v>7833</v>
      </c>
      <c r="AD3013" t="s">
        <v>452</v>
      </c>
      <c r="AE3013" t="s">
        <v>359</v>
      </c>
      <c r="AF3013">
        <v>33126</v>
      </c>
      <c r="AG3013" t="s">
        <v>338</v>
      </c>
      <c r="AH3013" t="s">
        <v>530</v>
      </c>
      <c r="AJ3013" t="s">
        <v>7834</v>
      </c>
      <c r="AL3013" t="s">
        <v>339</v>
      </c>
      <c r="AM3013">
        <v>1</v>
      </c>
      <c r="AN3013">
        <v>1</v>
      </c>
      <c r="AO3013">
        <v>12063</v>
      </c>
      <c r="AQ3013">
        <v>127155</v>
      </c>
      <c r="AR3013">
        <v>52430001</v>
      </c>
      <c r="AS3013" t="s">
        <v>927</v>
      </c>
      <c r="AT3013" t="s">
        <v>75</v>
      </c>
      <c r="AW3013" t="s">
        <v>340</v>
      </c>
      <c r="AX3013" t="s">
        <v>340</v>
      </c>
      <c r="AY3013" t="s">
        <v>357</v>
      </c>
      <c r="AZ3013" t="s">
        <v>363</v>
      </c>
      <c r="BY3013" t="s">
        <v>342</v>
      </c>
      <c r="EQ3013">
        <v>249990</v>
      </c>
      <c r="ER3013" t="s">
        <v>7835</v>
      </c>
      <c r="EV3013">
        <v>17287707</v>
      </c>
      <c r="EW3013">
        <v>928</v>
      </c>
      <c r="EX3013">
        <v>221005</v>
      </c>
      <c r="EY3013" t="s">
        <v>7836</v>
      </c>
      <c r="EZ3013">
        <v>1</v>
      </c>
      <c r="FC3013">
        <v>95385</v>
      </c>
      <c r="FD3013" t="s">
        <v>3531</v>
      </c>
    </row>
    <row r="3014" spans="1:160" x14ac:dyDescent="0.3">
      <c r="A3014" t="str">
        <f>VLOOKUP(B3014,Table2[],3,FALSE)</f>
        <v>Digital</v>
      </c>
      <c r="B3014" t="str">
        <f>IF(OR(ISNUMBER(FIND("QVC",Z3014)),ISNUMBER(FIND("QVC",AL3014))),"QVC",IF(OR(ISNUMBER(FIND("NCO",H3014)),ISNUMBER(FIND("NCO",Y3014))), "NCO", IF(AL3014="consumer","PMD.com",VLOOKUP(LEFT(H3014,2),Tables!$E$1:$F$11,2,FALSE))))</f>
        <v>PMD.com</v>
      </c>
      <c r="C3014">
        <f t="shared" si="141"/>
        <v>51090061</v>
      </c>
      <c r="D3014">
        <f t="shared" si="142"/>
        <v>1</v>
      </c>
      <c r="E3014" t="str">
        <f t="shared" ca="1" si="143"/>
        <v>shifted orders shipped</v>
      </c>
      <c r="F3014" t="s">
        <v>3539</v>
      </c>
      <c r="G3014" t="s">
        <v>335</v>
      </c>
      <c r="H3014" t="s">
        <v>7831</v>
      </c>
      <c r="I3014" s="6">
        <v>44012.6015162037</v>
      </c>
      <c r="J3014" t="s">
        <v>16</v>
      </c>
      <c r="K3014" s="6">
        <v>44013.413368055553</v>
      </c>
      <c r="M3014" t="s">
        <v>7832</v>
      </c>
      <c r="N3014" t="s">
        <v>7833</v>
      </c>
      <c r="Q3014" t="s">
        <v>452</v>
      </c>
      <c r="R3014" t="s">
        <v>359</v>
      </c>
      <c r="S3014">
        <v>33126</v>
      </c>
      <c r="T3014" t="s">
        <v>338</v>
      </c>
      <c r="U3014" t="s">
        <v>530</v>
      </c>
      <c r="W3014" t="s">
        <v>7834</v>
      </c>
      <c r="Z3014" t="s">
        <v>7832</v>
      </c>
      <c r="AA3014" t="s">
        <v>7833</v>
      </c>
      <c r="AD3014" t="s">
        <v>452</v>
      </c>
      <c r="AE3014" t="s">
        <v>359</v>
      </c>
      <c r="AF3014">
        <v>33126</v>
      </c>
      <c r="AG3014" t="s">
        <v>338</v>
      </c>
      <c r="AH3014" t="s">
        <v>530</v>
      </c>
      <c r="AJ3014" t="s">
        <v>7834</v>
      </c>
      <c r="AL3014" t="s">
        <v>339</v>
      </c>
      <c r="AM3014">
        <v>1</v>
      </c>
      <c r="AN3014">
        <v>1</v>
      </c>
      <c r="AO3014">
        <v>8078</v>
      </c>
      <c r="AQ3014">
        <v>124010</v>
      </c>
      <c r="AR3014">
        <v>51090061</v>
      </c>
      <c r="AS3014" t="s">
        <v>2688</v>
      </c>
      <c r="AT3014" t="s">
        <v>122</v>
      </c>
      <c r="AW3014" t="s">
        <v>340</v>
      </c>
      <c r="AX3014" t="s">
        <v>340</v>
      </c>
      <c r="AY3014" t="s">
        <v>357</v>
      </c>
      <c r="AZ3014" t="s">
        <v>363</v>
      </c>
      <c r="BY3014" t="s">
        <v>342</v>
      </c>
      <c r="EQ3014">
        <v>252774</v>
      </c>
      <c r="ER3014" t="s">
        <v>7835</v>
      </c>
      <c r="EV3014">
        <v>17287707</v>
      </c>
      <c r="EW3014">
        <v>928</v>
      </c>
      <c r="EX3014">
        <v>221005</v>
      </c>
      <c r="EY3014" t="s">
        <v>7836</v>
      </c>
      <c r="EZ3014">
        <v>1</v>
      </c>
      <c r="FC3014">
        <v>51090061</v>
      </c>
      <c r="FD3014" t="s">
        <v>122</v>
      </c>
    </row>
    <row r="3015" spans="1:160" x14ac:dyDescent="0.3">
      <c r="A3015" t="str">
        <f>VLOOKUP(B3015,Table2[],3,FALSE)</f>
        <v>Digital</v>
      </c>
      <c r="B3015" t="str">
        <f>IF(OR(ISNUMBER(FIND("QVC",Z3015)),ISNUMBER(FIND("QVC",AL3015))),"QVC",IF(OR(ISNUMBER(FIND("NCO",H3015)),ISNUMBER(FIND("NCO",Y3015))), "NCO", IF(AL3015="consumer","PMD.com",VLOOKUP(LEFT(H3015,2),Tables!$E$1:$F$11,2,FALSE))))</f>
        <v>PMD.com</v>
      </c>
      <c r="C3015">
        <f t="shared" si="141"/>
        <v>53920001</v>
      </c>
      <c r="D3015">
        <f t="shared" si="142"/>
        <v>1</v>
      </c>
      <c r="E3015" t="str">
        <f t="shared" ca="1" si="143"/>
        <v>shifted orders shipped</v>
      </c>
      <c r="F3015" t="s">
        <v>3539</v>
      </c>
      <c r="G3015" t="s">
        <v>335</v>
      </c>
      <c r="H3015" t="s">
        <v>7831</v>
      </c>
      <c r="I3015" s="6">
        <v>44012.6015162037</v>
      </c>
      <c r="J3015" t="s">
        <v>16</v>
      </c>
      <c r="K3015" s="6">
        <v>44013.413368055553</v>
      </c>
      <c r="M3015" t="s">
        <v>7832</v>
      </c>
      <c r="N3015" t="s">
        <v>7833</v>
      </c>
      <c r="Q3015" t="s">
        <v>452</v>
      </c>
      <c r="R3015" t="s">
        <v>359</v>
      </c>
      <c r="S3015">
        <v>33126</v>
      </c>
      <c r="T3015" t="s">
        <v>338</v>
      </c>
      <c r="U3015" t="s">
        <v>530</v>
      </c>
      <c r="W3015" t="s">
        <v>7834</v>
      </c>
      <c r="Z3015" t="s">
        <v>7832</v>
      </c>
      <c r="AA3015" t="s">
        <v>7833</v>
      </c>
      <c r="AD3015" t="s">
        <v>452</v>
      </c>
      <c r="AE3015" t="s">
        <v>359</v>
      </c>
      <c r="AF3015">
        <v>33126</v>
      </c>
      <c r="AG3015" t="s">
        <v>338</v>
      </c>
      <c r="AH3015" t="s">
        <v>530</v>
      </c>
      <c r="AJ3015" t="s">
        <v>7834</v>
      </c>
      <c r="AL3015" t="s">
        <v>339</v>
      </c>
      <c r="AM3015">
        <v>1</v>
      </c>
      <c r="AN3015">
        <v>1</v>
      </c>
      <c r="AO3015">
        <v>14899</v>
      </c>
      <c r="AQ3015">
        <v>124468</v>
      </c>
      <c r="AR3015">
        <v>53920001</v>
      </c>
      <c r="AS3015">
        <v>9000000</v>
      </c>
      <c r="AT3015" t="s">
        <v>40</v>
      </c>
      <c r="AW3015" t="s">
        <v>343</v>
      </c>
      <c r="BY3015" t="s">
        <v>342</v>
      </c>
      <c r="EQ3015">
        <v>243396</v>
      </c>
      <c r="ER3015" t="s">
        <v>7835</v>
      </c>
      <c r="EV3015">
        <v>17287707</v>
      </c>
      <c r="EW3015">
        <v>928</v>
      </c>
      <c r="EX3015">
        <v>221005</v>
      </c>
      <c r="EY3015" t="s">
        <v>7836</v>
      </c>
      <c r="EZ3015">
        <v>1</v>
      </c>
      <c r="FC3015">
        <v>95384</v>
      </c>
      <c r="FD3015" t="s">
        <v>3530</v>
      </c>
    </row>
    <row r="3016" spans="1:160" x14ac:dyDescent="0.3">
      <c r="A3016" t="str">
        <f>VLOOKUP(B3016,Table2[],3,FALSE)</f>
        <v>Digital</v>
      </c>
      <c r="B3016" t="str">
        <f>IF(OR(ISNUMBER(FIND("QVC",Z3016)),ISNUMBER(FIND("QVC",AL3016))),"QVC",IF(OR(ISNUMBER(FIND("NCO",H3016)),ISNUMBER(FIND("NCO",Y3016))), "NCO", IF(AL3016="consumer","PMD.com",VLOOKUP(LEFT(H3016,2),Tables!$E$1:$F$11,2,FALSE))))</f>
        <v>PMD.com</v>
      </c>
      <c r="C3016">
        <f t="shared" si="141"/>
        <v>53920001</v>
      </c>
      <c r="D3016">
        <f t="shared" si="142"/>
        <v>1</v>
      </c>
      <c r="E3016" t="str">
        <f t="shared" ca="1" si="143"/>
        <v>shifted orders shipped</v>
      </c>
      <c r="F3016" t="s">
        <v>3539</v>
      </c>
      <c r="G3016" t="s">
        <v>335</v>
      </c>
      <c r="H3016" t="s">
        <v>7831</v>
      </c>
      <c r="I3016" s="6">
        <v>44012.6015162037</v>
      </c>
      <c r="J3016" t="s">
        <v>16</v>
      </c>
      <c r="K3016" s="6">
        <v>44013.413368055553</v>
      </c>
      <c r="M3016" t="s">
        <v>7832</v>
      </c>
      <c r="N3016" t="s">
        <v>7833</v>
      </c>
      <c r="Q3016" t="s">
        <v>452</v>
      </c>
      <c r="R3016" t="s">
        <v>359</v>
      </c>
      <c r="S3016">
        <v>33126</v>
      </c>
      <c r="T3016" t="s">
        <v>338</v>
      </c>
      <c r="U3016" t="s">
        <v>530</v>
      </c>
      <c r="W3016" t="s">
        <v>7834</v>
      </c>
      <c r="Z3016" t="s">
        <v>7832</v>
      </c>
      <c r="AA3016" t="s">
        <v>7833</v>
      </c>
      <c r="AD3016" t="s">
        <v>452</v>
      </c>
      <c r="AE3016" t="s">
        <v>359</v>
      </c>
      <c r="AF3016">
        <v>33126</v>
      </c>
      <c r="AG3016" t="s">
        <v>338</v>
      </c>
      <c r="AH3016" t="s">
        <v>530</v>
      </c>
      <c r="AJ3016" t="s">
        <v>7834</v>
      </c>
      <c r="AL3016" t="s">
        <v>339</v>
      </c>
      <c r="AM3016">
        <v>1</v>
      </c>
      <c r="AN3016">
        <v>1</v>
      </c>
      <c r="AO3016">
        <v>14899</v>
      </c>
      <c r="AQ3016">
        <v>124468</v>
      </c>
      <c r="AR3016">
        <v>53920001</v>
      </c>
      <c r="AS3016">
        <v>9000000</v>
      </c>
      <c r="AT3016" t="s">
        <v>40</v>
      </c>
      <c r="AW3016" t="s">
        <v>343</v>
      </c>
      <c r="BY3016" t="s">
        <v>342</v>
      </c>
      <c r="EQ3016">
        <v>243396</v>
      </c>
      <c r="ER3016" t="s">
        <v>7835</v>
      </c>
      <c r="EV3016">
        <v>17287707</v>
      </c>
      <c r="EW3016">
        <v>928</v>
      </c>
      <c r="EX3016">
        <v>221005</v>
      </c>
      <c r="EY3016" t="s">
        <v>7836</v>
      </c>
      <c r="EZ3016">
        <v>1</v>
      </c>
      <c r="FC3016">
        <v>95385</v>
      </c>
      <c r="FD3016" t="s">
        <v>3531</v>
      </c>
    </row>
    <row r="3017" spans="1:160" x14ac:dyDescent="0.3">
      <c r="A3017" t="str">
        <f>VLOOKUP(B3017,Table2[],3,FALSE)</f>
        <v>Digital</v>
      </c>
      <c r="B3017" t="str">
        <f>IF(OR(ISNUMBER(FIND("QVC",Z3017)),ISNUMBER(FIND("QVC",AL3017))),"QVC",IF(OR(ISNUMBER(FIND("NCO",H3017)),ISNUMBER(FIND("NCO",Y3017))), "NCO", IF(AL3017="consumer","PMD.com",VLOOKUP(LEFT(H3017,2),Tables!$E$1:$F$11,2,FALSE))))</f>
        <v>PMD.com</v>
      </c>
      <c r="C3017">
        <f t="shared" si="141"/>
        <v>53950001</v>
      </c>
      <c r="D3017">
        <f t="shared" si="142"/>
        <v>1</v>
      </c>
      <c r="E3017" t="str">
        <f t="shared" ca="1" si="143"/>
        <v>shifted orders shipped</v>
      </c>
      <c r="F3017" t="s">
        <v>3539</v>
      </c>
      <c r="G3017" t="s">
        <v>335</v>
      </c>
      <c r="H3017" t="s">
        <v>7831</v>
      </c>
      <c r="I3017" s="6">
        <v>44012.6015162037</v>
      </c>
      <c r="J3017" t="s">
        <v>16</v>
      </c>
      <c r="K3017" s="6">
        <v>44013.413368055553</v>
      </c>
      <c r="M3017" t="s">
        <v>7832</v>
      </c>
      <c r="N3017" t="s">
        <v>7833</v>
      </c>
      <c r="Q3017" t="s">
        <v>452</v>
      </c>
      <c r="R3017" t="s">
        <v>359</v>
      </c>
      <c r="S3017">
        <v>33126</v>
      </c>
      <c r="T3017" t="s">
        <v>338</v>
      </c>
      <c r="U3017" t="s">
        <v>530</v>
      </c>
      <c r="W3017" t="s">
        <v>7834</v>
      </c>
      <c r="Z3017" t="s">
        <v>7832</v>
      </c>
      <c r="AA3017" t="s">
        <v>7833</v>
      </c>
      <c r="AD3017" t="s">
        <v>452</v>
      </c>
      <c r="AE3017" t="s">
        <v>359</v>
      </c>
      <c r="AF3017">
        <v>33126</v>
      </c>
      <c r="AG3017" t="s">
        <v>338</v>
      </c>
      <c r="AH3017" t="s">
        <v>530</v>
      </c>
      <c r="AJ3017" t="s">
        <v>7834</v>
      </c>
      <c r="AL3017" t="s">
        <v>339</v>
      </c>
      <c r="AM3017">
        <v>1</v>
      </c>
      <c r="AN3017">
        <v>1</v>
      </c>
      <c r="AO3017">
        <v>4566</v>
      </c>
      <c r="AQ3017">
        <v>124471</v>
      </c>
      <c r="AR3017">
        <v>53950001</v>
      </c>
      <c r="AS3017">
        <v>90000</v>
      </c>
      <c r="AT3017" t="s">
        <v>64</v>
      </c>
      <c r="AW3017" t="s">
        <v>343</v>
      </c>
      <c r="BY3017" t="s">
        <v>342</v>
      </c>
      <c r="EQ3017">
        <v>243768</v>
      </c>
      <c r="ER3017" t="s">
        <v>7835</v>
      </c>
      <c r="EV3017">
        <v>17287707</v>
      </c>
      <c r="EW3017">
        <v>928</v>
      </c>
      <c r="EX3017">
        <v>221005</v>
      </c>
      <c r="EY3017" t="s">
        <v>7836</v>
      </c>
      <c r="EZ3017">
        <v>1</v>
      </c>
      <c r="FC3017">
        <v>53950001</v>
      </c>
      <c r="FD3017" t="s">
        <v>64</v>
      </c>
    </row>
    <row r="3018" spans="1:160" x14ac:dyDescent="0.3">
      <c r="A3018" t="str">
        <f>VLOOKUP(B3018,Table2[],3,FALSE)</f>
        <v>Digital</v>
      </c>
      <c r="B3018" t="str">
        <f>IF(OR(ISNUMBER(FIND("QVC",Z3018)),ISNUMBER(FIND("QVC",AL3018))),"QVC",IF(OR(ISNUMBER(FIND("NCO",H3018)),ISNUMBER(FIND("NCO",Y3018))), "NCO", IF(AL3018="consumer","PMD.com",VLOOKUP(LEFT(H3018,2),Tables!$E$1:$F$11,2,FALSE))))</f>
        <v>PMD.com</v>
      </c>
      <c r="C3018">
        <f t="shared" si="141"/>
        <v>5342</v>
      </c>
      <c r="D3018">
        <f t="shared" si="142"/>
        <v>1</v>
      </c>
      <c r="E3018" t="str">
        <f t="shared" ca="1" si="143"/>
        <v>shifted orders shipped</v>
      </c>
      <c r="F3018" t="s">
        <v>3539</v>
      </c>
      <c r="G3018" t="s">
        <v>335</v>
      </c>
      <c r="H3018" t="s">
        <v>7831</v>
      </c>
      <c r="I3018" s="6">
        <v>44012.6015162037</v>
      </c>
      <c r="J3018" t="s">
        <v>16</v>
      </c>
      <c r="K3018" s="6">
        <v>44013.413368055553</v>
      </c>
      <c r="M3018" t="s">
        <v>7832</v>
      </c>
      <c r="N3018" t="s">
        <v>7833</v>
      </c>
      <c r="Q3018" t="s">
        <v>452</v>
      </c>
      <c r="R3018" t="s">
        <v>359</v>
      </c>
      <c r="S3018">
        <v>33126</v>
      </c>
      <c r="T3018" t="s">
        <v>338</v>
      </c>
      <c r="U3018" t="s">
        <v>530</v>
      </c>
      <c r="W3018" t="s">
        <v>7834</v>
      </c>
      <c r="Z3018" t="s">
        <v>7832</v>
      </c>
      <c r="AA3018" t="s">
        <v>7833</v>
      </c>
      <c r="AD3018" t="s">
        <v>452</v>
      </c>
      <c r="AE3018" t="s">
        <v>359</v>
      </c>
      <c r="AF3018">
        <v>33126</v>
      </c>
      <c r="AG3018" t="s">
        <v>338</v>
      </c>
      <c r="AH3018" t="s">
        <v>530</v>
      </c>
      <c r="AJ3018" t="s">
        <v>7834</v>
      </c>
      <c r="AL3018" t="s">
        <v>339</v>
      </c>
      <c r="AM3018">
        <v>1</v>
      </c>
      <c r="AN3018">
        <v>1</v>
      </c>
      <c r="AO3018">
        <v>13280</v>
      </c>
      <c r="AQ3018">
        <v>123849</v>
      </c>
      <c r="AR3018">
        <v>5342</v>
      </c>
      <c r="AS3018" t="s">
        <v>1867</v>
      </c>
      <c r="AT3018" t="s">
        <v>149</v>
      </c>
      <c r="AW3018" t="s">
        <v>340</v>
      </c>
      <c r="AX3018" t="s">
        <v>340</v>
      </c>
      <c r="AY3018" t="s">
        <v>345</v>
      </c>
      <c r="AZ3018" t="s">
        <v>346</v>
      </c>
      <c r="BY3018" t="s">
        <v>342</v>
      </c>
      <c r="EQ3018">
        <v>244853</v>
      </c>
      <c r="ER3018" t="s">
        <v>7835</v>
      </c>
      <c r="EV3018">
        <v>17287707</v>
      </c>
      <c r="EW3018">
        <v>928</v>
      </c>
      <c r="EX3018">
        <v>221005</v>
      </c>
      <c r="EY3018" t="s">
        <v>7836</v>
      </c>
      <c r="EZ3018">
        <v>1</v>
      </c>
      <c r="FC3018">
        <v>5342</v>
      </c>
      <c r="FD3018" t="s">
        <v>149</v>
      </c>
    </row>
    <row r="3019" spans="1:160" x14ac:dyDescent="0.3">
      <c r="A3019" t="str">
        <f>VLOOKUP(B3019,Table2[],3,FALSE)</f>
        <v>Digital</v>
      </c>
      <c r="B3019" t="str">
        <f>IF(OR(ISNUMBER(FIND("QVC",Z3019)),ISNUMBER(FIND("QVC",AL3019))),"QVC",IF(OR(ISNUMBER(FIND("NCO",H3019)),ISNUMBER(FIND("NCO",Y3019))), "NCO", IF(AL3019="consumer","PMD.com",VLOOKUP(LEFT(H3019,2),Tables!$E$1:$F$11,2,FALSE))))</f>
        <v>PMD.com</v>
      </c>
      <c r="C3019">
        <f t="shared" si="141"/>
        <v>51010001</v>
      </c>
      <c r="D3019">
        <f t="shared" si="142"/>
        <v>1</v>
      </c>
      <c r="E3019" t="str">
        <f t="shared" ca="1" si="143"/>
        <v>shifted orders shipped</v>
      </c>
      <c r="F3019" t="s">
        <v>3539</v>
      </c>
      <c r="G3019" t="s">
        <v>335</v>
      </c>
      <c r="H3019" t="s">
        <v>7831</v>
      </c>
      <c r="I3019" s="6">
        <v>44012.6015162037</v>
      </c>
      <c r="J3019" t="s">
        <v>16</v>
      </c>
      <c r="K3019" s="6">
        <v>44013.413368055553</v>
      </c>
      <c r="M3019" t="s">
        <v>7832</v>
      </c>
      <c r="N3019" t="s">
        <v>7833</v>
      </c>
      <c r="Q3019" t="s">
        <v>452</v>
      </c>
      <c r="R3019" t="s">
        <v>359</v>
      </c>
      <c r="S3019">
        <v>33126</v>
      </c>
      <c r="T3019" t="s">
        <v>338</v>
      </c>
      <c r="U3019" t="s">
        <v>530</v>
      </c>
      <c r="W3019" t="s">
        <v>7834</v>
      </c>
      <c r="Z3019" t="s">
        <v>7832</v>
      </c>
      <c r="AA3019" t="s">
        <v>7833</v>
      </c>
      <c r="AD3019" t="s">
        <v>452</v>
      </c>
      <c r="AE3019" t="s">
        <v>359</v>
      </c>
      <c r="AF3019">
        <v>33126</v>
      </c>
      <c r="AG3019" t="s">
        <v>338</v>
      </c>
      <c r="AH3019" t="s">
        <v>530</v>
      </c>
      <c r="AJ3019" t="s">
        <v>7834</v>
      </c>
      <c r="AL3019" t="s">
        <v>339</v>
      </c>
      <c r="AM3019">
        <v>1</v>
      </c>
      <c r="AN3019">
        <v>1</v>
      </c>
      <c r="AO3019">
        <v>8743</v>
      </c>
      <c r="AQ3019">
        <v>123868</v>
      </c>
      <c r="AR3019">
        <v>51010001</v>
      </c>
      <c r="AS3019" t="s">
        <v>48</v>
      </c>
      <c r="AT3019" t="s">
        <v>49</v>
      </c>
      <c r="AW3019" t="s">
        <v>340</v>
      </c>
      <c r="AX3019" t="s">
        <v>340</v>
      </c>
      <c r="AY3019" t="s">
        <v>357</v>
      </c>
      <c r="AZ3019" t="s">
        <v>363</v>
      </c>
      <c r="BY3019" t="s">
        <v>342</v>
      </c>
      <c r="EQ3019">
        <v>251450</v>
      </c>
      <c r="ER3019" t="s">
        <v>7835</v>
      </c>
      <c r="EV3019">
        <v>17287707</v>
      </c>
      <c r="EW3019">
        <v>928</v>
      </c>
      <c r="EX3019">
        <v>221005</v>
      </c>
      <c r="EY3019" t="s">
        <v>7836</v>
      </c>
      <c r="EZ3019">
        <v>1</v>
      </c>
      <c r="FC3019">
        <v>51010001</v>
      </c>
      <c r="FD3019" t="s">
        <v>49</v>
      </c>
    </row>
    <row r="3020" spans="1:160" x14ac:dyDescent="0.3">
      <c r="A3020" t="str">
        <f>VLOOKUP(B3020,Table2[],3,FALSE)</f>
        <v>Digital</v>
      </c>
      <c r="B3020" t="str">
        <f>IF(OR(ISNUMBER(FIND("QVC",Z3020)),ISNUMBER(FIND("QVC",AL3020))),"QVC",IF(OR(ISNUMBER(FIND("NCO",H3020)),ISNUMBER(FIND("NCO",Y3020))), "NCO", IF(AL3020="consumer","PMD.com",VLOOKUP(LEFT(H3020,2),Tables!$E$1:$F$11,2,FALSE))))</f>
        <v>PMD.com</v>
      </c>
      <c r="C3020">
        <f t="shared" ref="C3020:C3083" si="144">AR3020</f>
        <v>5341030</v>
      </c>
      <c r="D3020">
        <f t="shared" ref="D3020:D3083" si="145">AN3020</f>
        <v>1</v>
      </c>
      <c r="E3020" t="str">
        <f t="shared" ca="1" si="143"/>
        <v>shifted orders shipped</v>
      </c>
      <c r="F3020" t="s">
        <v>3539</v>
      </c>
      <c r="G3020" t="s">
        <v>335</v>
      </c>
      <c r="H3020" t="s">
        <v>7831</v>
      </c>
      <c r="I3020" s="6">
        <v>44012.6015162037</v>
      </c>
      <c r="J3020" t="s">
        <v>16</v>
      </c>
      <c r="K3020" s="6">
        <v>44013.413368055553</v>
      </c>
      <c r="M3020" t="s">
        <v>7832</v>
      </c>
      <c r="N3020" t="s">
        <v>7833</v>
      </c>
      <c r="Q3020" t="s">
        <v>452</v>
      </c>
      <c r="R3020" t="s">
        <v>359</v>
      </c>
      <c r="S3020">
        <v>33126</v>
      </c>
      <c r="T3020" t="s">
        <v>338</v>
      </c>
      <c r="U3020" t="s">
        <v>530</v>
      </c>
      <c r="W3020" t="s">
        <v>7834</v>
      </c>
      <c r="Z3020" t="s">
        <v>7832</v>
      </c>
      <c r="AA3020" t="s">
        <v>7833</v>
      </c>
      <c r="AD3020" t="s">
        <v>452</v>
      </c>
      <c r="AE3020" t="s">
        <v>359</v>
      </c>
      <c r="AF3020">
        <v>33126</v>
      </c>
      <c r="AG3020" t="s">
        <v>338</v>
      </c>
      <c r="AH3020" t="s">
        <v>530</v>
      </c>
      <c r="AJ3020" t="s">
        <v>7834</v>
      </c>
      <c r="AL3020" t="s">
        <v>339</v>
      </c>
      <c r="AM3020">
        <v>1</v>
      </c>
      <c r="AN3020">
        <v>1</v>
      </c>
      <c r="AO3020">
        <v>12859</v>
      </c>
      <c r="AQ3020">
        <v>124642</v>
      </c>
      <c r="AR3020">
        <v>5341030</v>
      </c>
      <c r="AS3020" t="s">
        <v>925</v>
      </c>
      <c r="AT3020" t="s">
        <v>926</v>
      </c>
      <c r="AW3020" t="s">
        <v>366</v>
      </c>
      <c r="AX3020" t="s">
        <v>366</v>
      </c>
      <c r="AY3020" t="s">
        <v>345</v>
      </c>
      <c r="AZ3020" t="s">
        <v>346</v>
      </c>
      <c r="BY3020" t="s">
        <v>342</v>
      </c>
      <c r="EQ3020">
        <v>243275</v>
      </c>
      <c r="ER3020" t="s">
        <v>7835</v>
      </c>
      <c r="EV3020">
        <v>17287707</v>
      </c>
      <c r="EW3020">
        <v>928</v>
      </c>
      <c r="EX3020">
        <v>221005</v>
      </c>
      <c r="EY3020" t="s">
        <v>7836</v>
      </c>
      <c r="EZ3020">
        <v>1</v>
      </c>
      <c r="FC3020">
        <v>95385</v>
      </c>
      <c r="FD3020" t="s">
        <v>3531</v>
      </c>
    </row>
    <row r="3021" spans="1:160" x14ac:dyDescent="0.3">
      <c r="A3021" t="str">
        <f>VLOOKUP(B3021,Table2[],3,FALSE)</f>
        <v>Digital</v>
      </c>
      <c r="B3021" t="str">
        <f>IF(OR(ISNUMBER(FIND("QVC",Z3021)),ISNUMBER(FIND("QVC",AL3021))),"QVC",IF(OR(ISNUMBER(FIND("NCO",H3021)),ISNUMBER(FIND("NCO",Y3021))), "NCO", IF(AL3021="consumer","PMD.com",VLOOKUP(LEFT(H3021,2),Tables!$E$1:$F$11,2,FALSE))))</f>
        <v>PMD.com</v>
      </c>
      <c r="C3021">
        <f t="shared" si="144"/>
        <v>53900001</v>
      </c>
      <c r="D3021">
        <f t="shared" si="145"/>
        <v>1</v>
      </c>
      <c r="E3021" t="str">
        <f t="shared" ca="1" si="143"/>
        <v>shifted orders shipped</v>
      </c>
      <c r="F3021" t="s">
        <v>3539</v>
      </c>
      <c r="G3021" t="s">
        <v>335</v>
      </c>
      <c r="H3021" t="s">
        <v>7837</v>
      </c>
      <c r="I3021" s="6">
        <v>44012.608634259261</v>
      </c>
      <c r="J3021" t="s">
        <v>16</v>
      </c>
      <c r="K3021" s="6">
        <v>44013.4140162037</v>
      </c>
      <c r="M3021" t="s">
        <v>7838</v>
      </c>
      <c r="N3021" t="s">
        <v>7839</v>
      </c>
      <c r="O3021" t="s">
        <v>7840</v>
      </c>
      <c r="Q3021" t="s">
        <v>1227</v>
      </c>
      <c r="R3021" t="s">
        <v>522</v>
      </c>
      <c r="S3021">
        <v>39759</v>
      </c>
      <c r="T3021" t="s">
        <v>338</v>
      </c>
      <c r="U3021" t="s">
        <v>530</v>
      </c>
      <c r="W3021" t="s">
        <v>7841</v>
      </c>
      <c r="Z3021" t="s">
        <v>7838</v>
      </c>
      <c r="AA3021" t="s">
        <v>7839</v>
      </c>
      <c r="AB3021" t="s">
        <v>7840</v>
      </c>
      <c r="AD3021" t="s">
        <v>1227</v>
      </c>
      <c r="AE3021" t="s">
        <v>522</v>
      </c>
      <c r="AF3021">
        <v>39759</v>
      </c>
      <c r="AG3021" t="s">
        <v>338</v>
      </c>
      <c r="AH3021" t="s">
        <v>530</v>
      </c>
      <c r="AJ3021" t="s">
        <v>7841</v>
      </c>
      <c r="AL3021" t="s">
        <v>339</v>
      </c>
      <c r="AM3021">
        <v>1</v>
      </c>
      <c r="AN3021">
        <v>1</v>
      </c>
      <c r="AO3021">
        <v>31217</v>
      </c>
      <c r="AQ3021">
        <v>124466</v>
      </c>
      <c r="AR3021">
        <v>53900001</v>
      </c>
      <c r="AS3021" t="s">
        <v>1697</v>
      </c>
      <c r="AT3021" t="s">
        <v>104</v>
      </c>
      <c r="AW3021" t="s">
        <v>343</v>
      </c>
      <c r="BY3021" t="s">
        <v>342</v>
      </c>
      <c r="EQ3021">
        <v>247378</v>
      </c>
      <c r="ER3021" t="s">
        <v>7842</v>
      </c>
      <c r="EV3021">
        <v>17287714</v>
      </c>
      <c r="EW3021">
        <v>928</v>
      </c>
      <c r="EX3021">
        <v>221012</v>
      </c>
      <c r="EY3021">
        <v>9.2748999964335493E+25</v>
      </c>
      <c r="EZ3021">
        <v>1</v>
      </c>
      <c r="FC3021">
        <v>53900001</v>
      </c>
      <c r="FD3021" t="s">
        <v>104</v>
      </c>
    </row>
    <row r="3022" spans="1:160" x14ac:dyDescent="0.3">
      <c r="A3022" t="str">
        <f>VLOOKUP(B3022,Table2[],3,FALSE)</f>
        <v>Digital</v>
      </c>
      <c r="B3022" t="str">
        <f>IF(OR(ISNUMBER(FIND("QVC",Z3022)),ISNUMBER(FIND("QVC",AL3022))),"QVC",IF(OR(ISNUMBER(FIND("NCO",H3022)),ISNUMBER(FIND("NCO",Y3022))), "NCO", IF(AL3022="consumer","PMD.com",VLOOKUP(LEFT(H3022,2),Tables!$E$1:$F$11,2,FALSE))))</f>
        <v>PMD.com</v>
      </c>
      <c r="C3022">
        <f t="shared" si="144"/>
        <v>54010001</v>
      </c>
      <c r="D3022">
        <f t="shared" si="145"/>
        <v>1</v>
      </c>
      <c r="E3022" t="str">
        <f t="shared" ca="1" si="143"/>
        <v>shifted orders shipped</v>
      </c>
      <c r="F3022" t="s">
        <v>3539</v>
      </c>
      <c r="G3022" t="s">
        <v>335</v>
      </c>
      <c r="H3022" t="s">
        <v>7837</v>
      </c>
      <c r="I3022" s="6">
        <v>44012.608634259261</v>
      </c>
      <c r="J3022" t="s">
        <v>16</v>
      </c>
      <c r="K3022" s="6">
        <v>44013.4140162037</v>
      </c>
      <c r="M3022" t="s">
        <v>7838</v>
      </c>
      <c r="N3022" t="s">
        <v>7839</v>
      </c>
      <c r="O3022" t="s">
        <v>7840</v>
      </c>
      <c r="Q3022" t="s">
        <v>1227</v>
      </c>
      <c r="R3022" t="s">
        <v>522</v>
      </c>
      <c r="S3022">
        <v>39759</v>
      </c>
      <c r="T3022" t="s">
        <v>338</v>
      </c>
      <c r="U3022" t="s">
        <v>530</v>
      </c>
      <c r="W3022" t="s">
        <v>7841</v>
      </c>
      <c r="Z3022" t="s">
        <v>7838</v>
      </c>
      <c r="AA3022" t="s">
        <v>7839</v>
      </c>
      <c r="AB3022" t="s">
        <v>7840</v>
      </c>
      <c r="AD3022" t="s">
        <v>1227</v>
      </c>
      <c r="AE3022" t="s">
        <v>522</v>
      </c>
      <c r="AF3022">
        <v>39759</v>
      </c>
      <c r="AG3022" t="s">
        <v>338</v>
      </c>
      <c r="AH3022" t="s">
        <v>530</v>
      </c>
      <c r="AJ3022" t="s">
        <v>7841</v>
      </c>
      <c r="AL3022" t="s">
        <v>339</v>
      </c>
      <c r="AM3022">
        <v>1</v>
      </c>
      <c r="AN3022">
        <v>1</v>
      </c>
      <c r="AO3022">
        <v>6300</v>
      </c>
      <c r="AQ3022">
        <v>124476</v>
      </c>
      <c r="AR3022">
        <v>54010001</v>
      </c>
      <c r="AS3022" t="s">
        <v>577</v>
      </c>
      <c r="AT3022" t="s">
        <v>35</v>
      </c>
      <c r="AW3022" t="s">
        <v>340</v>
      </c>
      <c r="AX3022">
        <v>0</v>
      </c>
      <c r="AY3022" t="s">
        <v>348</v>
      </c>
      <c r="AZ3022">
        <v>0</v>
      </c>
      <c r="BY3022" t="s">
        <v>342</v>
      </c>
      <c r="EQ3022">
        <v>252076</v>
      </c>
      <c r="ER3022" t="s">
        <v>7842</v>
      </c>
      <c r="EV3022">
        <v>17287714</v>
      </c>
      <c r="EW3022">
        <v>928</v>
      </c>
      <c r="EX3022">
        <v>221012</v>
      </c>
      <c r="EY3022">
        <v>9.2748999964335493E+25</v>
      </c>
      <c r="EZ3022">
        <v>1</v>
      </c>
      <c r="FC3022">
        <v>54010001</v>
      </c>
      <c r="FD3022" t="s">
        <v>35</v>
      </c>
    </row>
    <row r="3023" spans="1:160" x14ac:dyDescent="0.3">
      <c r="A3023" t="str">
        <f>VLOOKUP(B3023,Table2[],3,FALSE)</f>
        <v>Digital</v>
      </c>
      <c r="B3023" t="str">
        <f>IF(OR(ISNUMBER(FIND("QVC",Z3023)),ISNUMBER(FIND("QVC",AL3023))),"QVC",IF(OR(ISNUMBER(FIND("NCO",H3023)),ISNUMBER(FIND("NCO",Y3023))), "NCO", IF(AL3023="consumer","PMD.com",VLOOKUP(LEFT(H3023,2),Tables!$E$1:$F$11,2,FALSE))))</f>
        <v>PMD.com</v>
      </c>
      <c r="C3023">
        <f t="shared" si="144"/>
        <v>53710001</v>
      </c>
      <c r="D3023">
        <f t="shared" si="145"/>
        <v>1</v>
      </c>
      <c r="E3023" t="str">
        <f t="shared" ca="1" si="143"/>
        <v>shifted orders shipped</v>
      </c>
      <c r="F3023" t="s">
        <v>3539</v>
      </c>
      <c r="G3023" t="s">
        <v>335</v>
      </c>
      <c r="H3023" t="s">
        <v>7843</v>
      </c>
      <c r="I3023" s="6">
        <v>44012.513784722221</v>
      </c>
      <c r="J3023" t="s">
        <v>16</v>
      </c>
      <c r="K3023" s="6">
        <v>44013.414652777778</v>
      </c>
      <c r="M3023" t="s">
        <v>7844</v>
      </c>
      <c r="N3023" t="s">
        <v>7845</v>
      </c>
      <c r="Q3023" t="s">
        <v>640</v>
      </c>
      <c r="R3023" t="s">
        <v>337</v>
      </c>
      <c r="S3023" t="s">
        <v>7846</v>
      </c>
      <c r="T3023" t="s">
        <v>338</v>
      </c>
      <c r="U3023" t="s">
        <v>530</v>
      </c>
      <c r="W3023" t="s">
        <v>7847</v>
      </c>
      <c r="Z3023" t="s">
        <v>7844</v>
      </c>
      <c r="AA3023" t="s">
        <v>7845</v>
      </c>
      <c r="AD3023" t="s">
        <v>640</v>
      </c>
      <c r="AE3023" t="s">
        <v>337</v>
      </c>
      <c r="AF3023" t="s">
        <v>7846</v>
      </c>
      <c r="AG3023" t="s">
        <v>338</v>
      </c>
      <c r="AH3023" t="s">
        <v>530</v>
      </c>
      <c r="AJ3023" t="s">
        <v>7847</v>
      </c>
      <c r="AL3023" t="s">
        <v>339</v>
      </c>
      <c r="AM3023">
        <v>1</v>
      </c>
      <c r="AN3023">
        <v>1</v>
      </c>
      <c r="AO3023">
        <v>4902</v>
      </c>
      <c r="AQ3023">
        <v>124454</v>
      </c>
      <c r="AR3023">
        <v>53710001</v>
      </c>
      <c r="AS3023" t="s">
        <v>1873</v>
      </c>
      <c r="AT3023" t="s">
        <v>66</v>
      </c>
      <c r="AW3023" t="s">
        <v>343</v>
      </c>
      <c r="EQ3023">
        <v>248267</v>
      </c>
      <c r="ER3023" t="s">
        <v>7848</v>
      </c>
      <c r="EV3023">
        <v>17287663</v>
      </c>
      <c r="EW3023">
        <v>928</v>
      </c>
      <c r="EX3023">
        <v>220962</v>
      </c>
      <c r="EY3023">
        <v>9.2748999964335493E+25</v>
      </c>
      <c r="EZ3023">
        <v>1</v>
      </c>
      <c r="FC3023">
        <v>53710001</v>
      </c>
      <c r="FD3023" t="s">
        <v>66</v>
      </c>
    </row>
    <row r="3024" spans="1:160" x14ac:dyDescent="0.3">
      <c r="A3024" t="str">
        <f>VLOOKUP(B3024,Table2[],3,FALSE)</f>
        <v>Digital</v>
      </c>
      <c r="B3024" t="str">
        <f>IF(OR(ISNUMBER(FIND("QVC",Z3024)),ISNUMBER(FIND("QVC",AL3024))),"QVC",IF(OR(ISNUMBER(FIND("NCO",H3024)),ISNUMBER(FIND("NCO",Y3024))), "NCO", IF(AL3024="consumer","PMD.com",VLOOKUP(LEFT(H3024,2),Tables!$E$1:$F$11,2,FALSE))))</f>
        <v>PMD.com</v>
      </c>
      <c r="C3024">
        <f t="shared" si="144"/>
        <v>54000001</v>
      </c>
      <c r="D3024">
        <f t="shared" si="145"/>
        <v>1</v>
      </c>
      <c r="E3024" t="str">
        <f t="shared" ca="1" si="143"/>
        <v>shifted orders shipped</v>
      </c>
      <c r="F3024" t="s">
        <v>3539</v>
      </c>
      <c r="G3024" t="s">
        <v>335</v>
      </c>
      <c r="H3024" t="s">
        <v>7843</v>
      </c>
      <c r="I3024" s="6">
        <v>44012.513784722221</v>
      </c>
      <c r="J3024" t="s">
        <v>16</v>
      </c>
      <c r="K3024" s="6">
        <v>44013.414652777778</v>
      </c>
      <c r="M3024" t="s">
        <v>7844</v>
      </c>
      <c r="N3024" t="s">
        <v>7845</v>
      </c>
      <c r="Q3024" t="s">
        <v>640</v>
      </c>
      <c r="R3024" t="s">
        <v>337</v>
      </c>
      <c r="S3024" t="s">
        <v>7846</v>
      </c>
      <c r="T3024" t="s">
        <v>338</v>
      </c>
      <c r="U3024" t="s">
        <v>530</v>
      </c>
      <c r="W3024" t="s">
        <v>7847</v>
      </c>
      <c r="Z3024" t="s">
        <v>7844</v>
      </c>
      <c r="AA3024" t="s">
        <v>7845</v>
      </c>
      <c r="AD3024" t="s">
        <v>640</v>
      </c>
      <c r="AE3024" t="s">
        <v>337</v>
      </c>
      <c r="AF3024" t="s">
        <v>7846</v>
      </c>
      <c r="AG3024" t="s">
        <v>338</v>
      </c>
      <c r="AH3024" t="s">
        <v>530</v>
      </c>
      <c r="AJ3024" t="s">
        <v>7847</v>
      </c>
      <c r="AL3024" t="s">
        <v>339</v>
      </c>
      <c r="AM3024">
        <v>1</v>
      </c>
      <c r="AN3024">
        <v>1</v>
      </c>
      <c r="AO3024">
        <v>8182</v>
      </c>
      <c r="AQ3024">
        <v>124475</v>
      </c>
      <c r="AR3024">
        <v>54000001</v>
      </c>
      <c r="AS3024" t="s">
        <v>1251</v>
      </c>
      <c r="AT3024" t="s">
        <v>84</v>
      </c>
      <c r="AW3024" t="s">
        <v>343</v>
      </c>
      <c r="BY3024" t="s">
        <v>342</v>
      </c>
      <c r="EQ3024">
        <v>247294</v>
      </c>
      <c r="ER3024" t="s">
        <v>7848</v>
      </c>
      <c r="EV3024">
        <v>17287663</v>
      </c>
      <c r="EW3024">
        <v>928</v>
      </c>
      <c r="EX3024">
        <v>220962</v>
      </c>
      <c r="EY3024">
        <v>9.2748999964335493E+25</v>
      </c>
      <c r="EZ3024">
        <v>1</v>
      </c>
      <c r="FC3024">
        <v>54000001</v>
      </c>
      <c r="FD3024" t="s">
        <v>84</v>
      </c>
    </row>
    <row r="3025" spans="1:160" x14ac:dyDescent="0.3">
      <c r="A3025" t="str">
        <f>VLOOKUP(B3025,Table2[],3,FALSE)</f>
        <v>Digital</v>
      </c>
      <c r="B3025" t="str">
        <f>IF(OR(ISNUMBER(FIND("QVC",Z3025)),ISNUMBER(FIND("QVC",AL3025))),"QVC",IF(OR(ISNUMBER(FIND("NCO",H3025)),ISNUMBER(FIND("NCO",Y3025))), "NCO", IF(AL3025="consumer","PMD.com",VLOOKUP(LEFT(H3025,2),Tables!$E$1:$F$11,2,FALSE))))</f>
        <v>PMD.com</v>
      </c>
      <c r="C3025">
        <f t="shared" si="144"/>
        <v>54020001</v>
      </c>
      <c r="D3025">
        <f t="shared" si="145"/>
        <v>1</v>
      </c>
      <c r="E3025" t="str">
        <f t="shared" ca="1" si="143"/>
        <v>shifted orders shipped</v>
      </c>
      <c r="F3025" t="s">
        <v>3539</v>
      </c>
      <c r="G3025" t="s">
        <v>335</v>
      </c>
      <c r="H3025" t="s">
        <v>7843</v>
      </c>
      <c r="I3025" s="6">
        <v>44012.513784722221</v>
      </c>
      <c r="J3025" t="s">
        <v>16</v>
      </c>
      <c r="K3025" s="6">
        <v>44013.414652777778</v>
      </c>
      <c r="M3025" t="s">
        <v>7844</v>
      </c>
      <c r="N3025" t="s">
        <v>7845</v>
      </c>
      <c r="Q3025" t="s">
        <v>640</v>
      </c>
      <c r="R3025" t="s">
        <v>337</v>
      </c>
      <c r="S3025" t="s">
        <v>7846</v>
      </c>
      <c r="T3025" t="s">
        <v>338</v>
      </c>
      <c r="U3025" t="s">
        <v>530</v>
      </c>
      <c r="W3025" t="s">
        <v>7847</v>
      </c>
      <c r="Z3025" t="s">
        <v>7844</v>
      </c>
      <c r="AA3025" t="s">
        <v>7845</v>
      </c>
      <c r="AD3025" t="s">
        <v>640</v>
      </c>
      <c r="AE3025" t="s">
        <v>337</v>
      </c>
      <c r="AF3025" t="s">
        <v>7846</v>
      </c>
      <c r="AG3025" t="s">
        <v>338</v>
      </c>
      <c r="AH3025" t="s">
        <v>530</v>
      </c>
      <c r="AJ3025" t="s">
        <v>7847</v>
      </c>
      <c r="AL3025" t="s">
        <v>339</v>
      </c>
      <c r="AM3025">
        <v>1</v>
      </c>
      <c r="AN3025">
        <v>1</v>
      </c>
      <c r="AO3025">
        <v>3692</v>
      </c>
      <c r="AQ3025">
        <v>124477</v>
      </c>
      <c r="AR3025">
        <v>54020001</v>
      </c>
      <c r="AS3025" t="s">
        <v>484</v>
      </c>
      <c r="AT3025" t="s">
        <v>93</v>
      </c>
      <c r="AW3025" t="s">
        <v>340</v>
      </c>
      <c r="AX3025">
        <v>0</v>
      </c>
      <c r="AY3025" t="s">
        <v>348</v>
      </c>
      <c r="AZ3025">
        <v>0</v>
      </c>
      <c r="BY3025" t="s">
        <v>342</v>
      </c>
      <c r="EQ3025">
        <v>251671</v>
      </c>
      <c r="ER3025" t="s">
        <v>7848</v>
      </c>
      <c r="EV3025">
        <v>17287663</v>
      </c>
      <c r="EW3025">
        <v>928</v>
      </c>
      <c r="EX3025">
        <v>220962</v>
      </c>
      <c r="EY3025">
        <v>9.2748999964335493E+25</v>
      </c>
      <c r="EZ3025">
        <v>1</v>
      </c>
      <c r="FC3025">
        <v>54020001</v>
      </c>
      <c r="FD3025" t="s">
        <v>93</v>
      </c>
    </row>
    <row r="3026" spans="1:160" x14ac:dyDescent="0.3">
      <c r="A3026" t="str">
        <f>VLOOKUP(B3026,Table2[],3,FALSE)</f>
        <v>Digital</v>
      </c>
      <c r="B3026" t="str">
        <f>IF(OR(ISNUMBER(FIND("QVC",Z3026)),ISNUMBER(FIND("QVC",AL3026))),"QVC",IF(OR(ISNUMBER(FIND("NCO",H3026)),ISNUMBER(FIND("NCO",Y3026))), "NCO", IF(AL3026="consumer","PMD.com",VLOOKUP(LEFT(H3026,2),Tables!$E$1:$F$11,2,FALSE))))</f>
        <v>PMD.com</v>
      </c>
      <c r="C3026">
        <f t="shared" si="144"/>
        <v>52430001</v>
      </c>
      <c r="D3026">
        <f t="shared" si="145"/>
        <v>1</v>
      </c>
      <c r="E3026" t="str">
        <f t="shared" ca="1" si="143"/>
        <v>shifted orders shipped</v>
      </c>
      <c r="F3026" t="s">
        <v>3539</v>
      </c>
      <c r="G3026" t="s">
        <v>335</v>
      </c>
      <c r="H3026" t="s">
        <v>7849</v>
      </c>
      <c r="I3026" s="6">
        <v>44012.50980324074</v>
      </c>
      <c r="J3026" t="s">
        <v>16</v>
      </c>
      <c r="K3026" s="6">
        <v>44013.415081018517</v>
      </c>
      <c r="M3026" t="s">
        <v>1160</v>
      </c>
      <c r="N3026" t="s">
        <v>1161</v>
      </c>
      <c r="Q3026" t="s">
        <v>702</v>
      </c>
      <c r="R3026" t="s">
        <v>402</v>
      </c>
      <c r="S3026" t="s">
        <v>1162</v>
      </c>
      <c r="T3026" t="s">
        <v>338</v>
      </c>
      <c r="U3026" t="s">
        <v>530</v>
      </c>
      <c r="W3026" t="s">
        <v>1163</v>
      </c>
      <c r="Z3026" t="s">
        <v>1160</v>
      </c>
      <c r="AA3026" t="s">
        <v>1161</v>
      </c>
      <c r="AD3026" t="s">
        <v>702</v>
      </c>
      <c r="AE3026" t="s">
        <v>402</v>
      </c>
      <c r="AF3026" t="s">
        <v>1162</v>
      </c>
      <c r="AG3026" t="s">
        <v>338</v>
      </c>
      <c r="AH3026" t="s">
        <v>530</v>
      </c>
      <c r="AJ3026" t="s">
        <v>1163</v>
      </c>
      <c r="AL3026" t="s">
        <v>339</v>
      </c>
      <c r="AM3026">
        <v>1</v>
      </c>
      <c r="AN3026">
        <v>1</v>
      </c>
      <c r="AO3026">
        <v>12063</v>
      </c>
      <c r="AQ3026">
        <v>127155</v>
      </c>
      <c r="AR3026">
        <v>52430001</v>
      </c>
      <c r="AS3026" t="s">
        <v>927</v>
      </c>
      <c r="AT3026" t="s">
        <v>75</v>
      </c>
      <c r="AW3026" t="s">
        <v>340</v>
      </c>
      <c r="AX3026" t="s">
        <v>340</v>
      </c>
      <c r="AY3026" t="s">
        <v>357</v>
      </c>
      <c r="AZ3026" t="s">
        <v>363</v>
      </c>
      <c r="BY3026" t="s">
        <v>342</v>
      </c>
      <c r="EQ3026">
        <v>249990</v>
      </c>
      <c r="ER3026" t="s">
        <v>7850</v>
      </c>
      <c r="EV3026">
        <v>17287660</v>
      </c>
      <c r="EW3026">
        <v>928</v>
      </c>
      <c r="EX3026">
        <v>220958</v>
      </c>
      <c r="EY3026" t="s">
        <v>7851</v>
      </c>
      <c r="EZ3026">
        <v>1</v>
      </c>
      <c r="FC3026">
        <v>95385</v>
      </c>
      <c r="FD3026" t="s">
        <v>3531</v>
      </c>
    </row>
    <row r="3027" spans="1:160" x14ac:dyDescent="0.3">
      <c r="A3027" t="str">
        <f>VLOOKUP(B3027,Table2[],3,FALSE)</f>
        <v>Digital</v>
      </c>
      <c r="B3027" t="str">
        <f>IF(OR(ISNUMBER(FIND("QVC",Z3027)),ISNUMBER(FIND("QVC",AL3027))),"QVC",IF(OR(ISNUMBER(FIND("NCO",H3027)),ISNUMBER(FIND("NCO",Y3027))), "NCO", IF(AL3027="consumer","PMD.com",VLOOKUP(LEFT(H3027,2),Tables!$E$1:$F$11,2,FALSE))))</f>
        <v>PMD.com</v>
      </c>
      <c r="C3027">
        <f t="shared" si="144"/>
        <v>51080001</v>
      </c>
      <c r="D3027">
        <f t="shared" si="145"/>
        <v>1</v>
      </c>
      <c r="E3027" t="str">
        <f t="shared" ca="1" si="143"/>
        <v>shifted orders shipped</v>
      </c>
      <c r="F3027" t="s">
        <v>3539</v>
      </c>
      <c r="G3027" t="s">
        <v>335</v>
      </c>
      <c r="H3027" t="s">
        <v>7849</v>
      </c>
      <c r="I3027" s="6">
        <v>44012.50980324074</v>
      </c>
      <c r="J3027" t="s">
        <v>16</v>
      </c>
      <c r="K3027" s="6">
        <v>44013.415081018517</v>
      </c>
      <c r="M3027" t="s">
        <v>1160</v>
      </c>
      <c r="N3027" t="s">
        <v>1161</v>
      </c>
      <c r="Q3027" t="s">
        <v>702</v>
      </c>
      <c r="R3027" t="s">
        <v>402</v>
      </c>
      <c r="S3027" t="s">
        <v>1162</v>
      </c>
      <c r="T3027" t="s">
        <v>338</v>
      </c>
      <c r="U3027" t="s">
        <v>530</v>
      </c>
      <c r="W3027" t="s">
        <v>1163</v>
      </c>
      <c r="Z3027" t="s">
        <v>1160</v>
      </c>
      <c r="AA3027" t="s">
        <v>1161</v>
      </c>
      <c r="AD3027" t="s">
        <v>702</v>
      </c>
      <c r="AE3027" t="s">
        <v>402</v>
      </c>
      <c r="AF3027" t="s">
        <v>1162</v>
      </c>
      <c r="AG3027" t="s">
        <v>338</v>
      </c>
      <c r="AH3027" t="s">
        <v>530</v>
      </c>
      <c r="AJ3027" t="s">
        <v>1163</v>
      </c>
      <c r="AL3027" t="s">
        <v>339</v>
      </c>
      <c r="AM3027">
        <v>1</v>
      </c>
      <c r="AN3027">
        <v>1</v>
      </c>
      <c r="AO3027">
        <v>19656</v>
      </c>
      <c r="AQ3027">
        <v>124645</v>
      </c>
      <c r="AR3027">
        <v>51080001</v>
      </c>
      <c r="AS3027" t="s">
        <v>988</v>
      </c>
      <c r="AT3027" t="s">
        <v>57</v>
      </c>
      <c r="AW3027" t="s">
        <v>343</v>
      </c>
      <c r="BY3027" t="s">
        <v>342</v>
      </c>
      <c r="EQ3027">
        <v>251119</v>
      </c>
      <c r="ER3027" t="s">
        <v>7850</v>
      </c>
      <c r="EV3027">
        <v>17287660</v>
      </c>
      <c r="EW3027">
        <v>928</v>
      </c>
      <c r="EX3027">
        <v>220958</v>
      </c>
      <c r="EY3027" t="s">
        <v>7851</v>
      </c>
      <c r="EZ3027">
        <v>1</v>
      </c>
      <c r="FC3027">
        <v>51080001</v>
      </c>
      <c r="FD3027" t="s">
        <v>57</v>
      </c>
    </row>
    <row r="3028" spans="1:160" x14ac:dyDescent="0.3">
      <c r="A3028" t="str">
        <f>VLOOKUP(B3028,Table2[],3,FALSE)</f>
        <v>Digital</v>
      </c>
      <c r="B3028" t="str">
        <f>IF(OR(ISNUMBER(FIND("QVC",Z3028)),ISNUMBER(FIND("QVC",AL3028))),"QVC",IF(OR(ISNUMBER(FIND("NCO",H3028)),ISNUMBER(FIND("NCO",Y3028))), "NCO", IF(AL3028="consumer","PMD.com",VLOOKUP(LEFT(H3028,2),Tables!$E$1:$F$11,2,FALSE))))</f>
        <v>PMD.com</v>
      </c>
      <c r="C3028">
        <f t="shared" si="144"/>
        <v>7870</v>
      </c>
      <c r="D3028">
        <f t="shared" si="145"/>
        <v>1</v>
      </c>
      <c r="E3028" t="str">
        <f t="shared" ca="1" si="143"/>
        <v>shifted orders shipped</v>
      </c>
      <c r="F3028" t="s">
        <v>3539</v>
      </c>
      <c r="G3028" t="s">
        <v>335</v>
      </c>
      <c r="H3028" t="s">
        <v>7849</v>
      </c>
      <c r="I3028" s="6">
        <v>44012.50980324074</v>
      </c>
      <c r="J3028" t="s">
        <v>16</v>
      </c>
      <c r="K3028" s="6">
        <v>44013.415081018517</v>
      </c>
      <c r="M3028" t="s">
        <v>1160</v>
      </c>
      <c r="N3028" t="s">
        <v>1161</v>
      </c>
      <c r="Q3028" t="s">
        <v>702</v>
      </c>
      <c r="R3028" t="s">
        <v>402</v>
      </c>
      <c r="S3028" t="s">
        <v>1162</v>
      </c>
      <c r="T3028" t="s">
        <v>338</v>
      </c>
      <c r="U3028" t="s">
        <v>530</v>
      </c>
      <c r="W3028" t="s">
        <v>1163</v>
      </c>
      <c r="Z3028" t="s">
        <v>1160</v>
      </c>
      <c r="AA3028" t="s">
        <v>1161</v>
      </c>
      <c r="AD3028" t="s">
        <v>702</v>
      </c>
      <c r="AE3028" t="s">
        <v>402</v>
      </c>
      <c r="AF3028" t="s">
        <v>1162</v>
      </c>
      <c r="AG3028" t="s">
        <v>338</v>
      </c>
      <c r="AH3028" t="s">
        <v>530</v>
      </c>
      <c r="AJ3028" t="s">
        <v>1163</v>
      </c>
      <c r="AL3028" t="s">
        <v>339</v>
      </c>
      <c r="AM3028">
        <v>1</v>
      </c>
      <c r="AN3028">
        <v>1</v>
      </c>
      <c r="AO3028">
        <v>77</v>
      </c>
      <c r="AQ3028">
        <v>127842</v>
      </c>
      <c r="AR3028">
        <v>7870</v>
      </c>
      <c r="AS3028" t="s">
        <v>827</v>
      </c>
      <c r="AT3028" t="s">
        <v>828</v>
      </c>
      <c r="AW3028" t="s">
        <v>349</v>
      </c>
      <c r="AX3028" t="s">
        <v>416</v>
      </c>
      <c r="AY3028" t="s">
        <v>554</v>
      </c>
      <c r="AZ3028">
        <v>0</v>
      </c>
      <c r="BY3028" t="s">
        <v>342</v>
      </c>
      <c r="EQ3028">
        <v>251159</v>
      </c>
      <c r="ER3028" t="s">
        <v>7850</v>
      </c>
      <c r="EV3028">
        <v>17287660</v>
      </c>
      <c r="EW3028">
        <v>928</v>
      </c>
      <c r="EX3028">
        <v>220958</v>
      </c>
      <c r="EY3028" t="s">
        <v>7851</v>
      </c>
      <c r="EZ3028">
        <v>1</v>
      </c>
      <c r="FC3028">
        <v>7870</v>
      </c>
      <c r="FD3028" t="s">
        <v>828</v>
      </c>
    </row>
    <row r="3029" spans="1:160" x14ac:dyDescent="0.3">
      <c r="A3029" t="str">
        <f>VLOOKUP(B3029,Table2[],3,FALSE)</f>
        <v>Digital</v>
      </c>
      <c r="B3029" t="str">
        <f>IF(OR(ISNUMBER(FIND("QVC",Z3029)),ISNUMBER(FIND("QVC",AL3029))),"QVC",IF(OR(ISNUMBER(FIND("NCO",H3029)),ISNUMBER(FIND("NCO",Y3029))), "NCO", IF(AL3029="consumer","PMD.com",VLOOKUP(LEFT(H3029,2),Tables!$E$1:$F$11,2,FALSE))))</f>
        <v>PMD.com</v>
      </c>
      <c r="C3029">
        <f t="shared" si="144"/>
        <v>5341030</v>
      </c>
      <c r="D3029">
        <f t="shared" si="145"/>
        <v>1</v>
      </c>
      <c r="E3029" t="str">
        <f t="shared" ca="1" si="143"/>
        <v>shifted orders shipped</v>
      </c>
      <c r="F3029" t="s">
        <v>3539</v>
      </c>
      <c r="G3029" t="s">
        <v>335</v>
      </c>
      <c r="H3029" t="s">
        <v>7849</v>
      </c>
      <c r="I3029" s="6">
        <v>44012.50980324074</v>
      </c>
      <c r="J3029" t="s">
        <v>16</v>
      </c>
      <c r="K3029" s="6">
        <v>44013.415081018517</v>
      </c>
      <c r="M3029" t="s">
        <v>1160</v>
      </c>
      <c r="N3029" t="s">
        <v>1161</v>
      </c>
      <c r="Q3029" t="s">
        <v>702</v>
      </c>
      <c r="R3029" t="s">
        <v>402</v>
      </c>
      <c r="S3029" t="s">
        <v>1162</v>
      </c>
      <c r="T3029" t="s">
        <v>338</v>
      </c>
      <c r="U3029" t="s">
        <v>530</v>
      </c>
      <c r="W3029" t="s">
        <v>1163</v>
      </c>
      <c r="Z3029" t="s">
        <v>1160</v>
      </c>
      <c r="AA3029" t="s">
        <v>1161</v>
      </c>
      <c r="AD3029" t="s">
        <v>702</v>
      </c>
      <c r="AE3029" t="s">
        <v>402</v>
      </c>
      <c r="AF3029" t="s">
        <v>1162</v>
      </c>
      <c r="AG3029" t="s">
        <v>338</v>
      </c>
      <c r="AH3029" t="s">
        <v>530</v>
      </c>
      <c r="AJ3029" t="s">
        <v>1163</v>
      </c>
      <c r="AL3029" t="s">
        <v>339</v>
      </c>
      <c r="AM3029">
        <v>1</v>
      </c>
      <c r="AN3029">
        <v>1</v>
      </c>
      <c r="AO3029">
        <v>12859</v>
      </c>
      <c r="AQ3029">
        <v>124642</v>
      </c>
      <c r="AR3029">
        <v>5341030</v>
      </c>
      <c r="AS3029" t="s">
        <v>925</v>
      </c>
      <c r="AT3029" t="s">
        <v>926</v>
      </c>
      <c r="AW3029" t="s">
        <v>366</v>
      </c>
      <c r="AX3029" t="s">
        <v>366</v>
      </c>
      <c r="AY3029" t="s">
        <v>345</v>
      </c>
      <c r="AZ3029" t="s">
        <v>346</v>
      </c>
      <c r="BY3029" t="s">
        <v>342</v>
      </c>
      <c r="EQ3029">
        <v>243275</v>
      </c>
      <c r="ER3029" t="s">
        <v>7850</v>
      </c>
      <c r="EV3029">
        <v>17287660</v>
      </c>
      <c r="EW3029">
        <v>928</v>
      </c>
      <c r="EX3029">
        <v>220958</v>
      </c>
      <c r="EY3029" t="s">
        <v>7851</v>
      </c>
      <c r="EZ3029">
        <v>1</v>
      </c>
      <c r="FC3029">
        <v>95385</v>
      </c>
      <c r="FD3029" t="s">
        <v>3531</v>
      </c>
    </row>
    <row r="3030" spans="1:160" x14ac:dyDescent="0.3">
      <c r="A3030" t="str">
        <f>VLOOKUP(B3030,Table2[],3,FALSE)</f>
        <v>Digital</v>
      </c>
      <c r="B3030" t="str">
        <f>IF(OR(ISNUMBER(FIND("QVC",Z3030)),ISNUMBER(FIND("QVC",AL3030))),"QVC",IF(OR(ISNUMBER(FIND("NCO",H3030)),ISNUMBER(FIND("NCO",Y3030))), "NCO", IF(AL3030="consumer","PMD.com",VLOOKUP(LEFT(H3030,2),Tables!$E$1:$F$11,2,FALSE))))</f>
        <v>PMD.com</v>
      </c>
      <c r="C3030">
        <f t="shared" si="144"/>
        <v>53920001</v>
      </c>
      <c r="D3030">
        <f t="shared" si="145"/>
        <v>1</v>
      </c>
      <c r="E3030" t="str">
        <f t="shared" ca="1" si="143"/>
        <v>shifted orders shipped</v>
      </c>
      <c r="F3030" t="s">
        <v>3539</v>
      </c>
      <c r="G3030" t="s">
        <v>335</v>
      </c>
      <c r="H3030" t="s">
        <v>7849</v>
      </c>
      <c r="I3030" s="6">
        <v>44012.50980324074</v>
      </c>
      <c r="J3030" t="s">
        <v>16</v>
      </c>
      <c r="K3030" s="6">
        <v>44013.415081018517</v>
      </c>
      <c r="M3030" t="s">
        <v>1160</v>
      </c>
      <c r="N3030" t="s">
        <v>1161</v>
      </c>
      <c r="Q3030" t="s">
        <v>702</v>
      </c>
      <c r="R3030" t="s">
        <v>402</v>
      </c>
      <c r="S3030" t="s">
        <v>1162</v>
      </c>
      <c r="T3030" t="s">
        <v>338</v>
      </c>
      <c r="U3030" t="s">
        <v>530</v>
      </c>
      <c r="W3030" t="s">
        <v>1163</v>
      </c>
      <c r="Z3030" t="s">
        <v>1160</v>
      </c>
      <c r="AA3030" t="s">
        <v>1161</v>
      </c>
      <c r="AD3030" t="s">
        <v>702</v>
      </c>
      <c r="AE3030" t="s">
        <v>402</v>
      </c>
      <c r="AF3030" t="s">
        <v>1162</v>
      </c>
      <c r="AG3030" t="s">
        <v>338</v>
      </c>
      <c r="AH3030" t="s">
        <v>530</v>
      </c>
      <c r="AJ3030" t="s">
        <v>1163</v>
      </c>
      <c r="AL3030" t="s">
        <v>339</v>
      </c>
      <c r="AM3030">
        <v>1</v>
      </c>
      <c r="AN3030">
        <v>1</v>
      </c>
      <c r="AO3030">
        <v>14899</v>
      </c>
      <c r="AQ3030">
        <v>124468</v>
      </c>
      <c r="AR3030">
        <v>53920001</v>
      </c>
      <c r="AS3030">
        <v>9000000</v>
      </c>
      <c r="AT3030" t="s">
        <v>40</v>
      </c>
      <c r="AW3030" t="s">
        <v>343</v>
      </c>
      <c r="BY3030" t="s">
        <v>342</v>
      </c>
      <c r="EQ3030">
        <v>243396</v>
      </c>
      <c r="ER3030" t="s">
        <v>7850</v>
      </c>
      <c r="EV3030">
        <v>17287660</v>
      </c>
      <c r="EW3030">
        <v>928</v>
      </c>
      <c r="EX3030">
        <v>220958</v>
      </c>
      <c r="EY3030" t="s">
        <v>7851</v>
      </c>
      <c r="EZ3030">
        <v>1</v>
      </c>
      <c r="FC3030">
        <v>95385</v>
      </c>
      <c r="FD3030" t="s">
        <v>3531</v>
      </c>
    </row>
    <row r="3031" spans="1:160" x14ac:dyDescent="0.3">
      <c r="A3031" t="str">
        <f>VLOOKUP(B3031,Table2[],3,FALSE)</f>
        <v>Digital</v>
      </c>
      <c r="B3031" t="str">
        <f>IF(OR(ISNUMBER(FIND("QVC",Z3031)),ISNUMBER(FIND("QVC",AL3031))),"QVC",IF(OR(ISNUMBER(FIND("NCO",H3031)),ISNUMBER(FIND("NCO",Y3031))), "NCO", IF(AL3031="consumer","PMD.com",VLOOKUP(LEFT(H3031,2),Tables!$E$1:$F$11,2,FALSE))))</f>
        <v>PMD.com</v>
      </c>
      <c r="C3031">
        <f t="shared" si="144"/>
        <v>5354</v>
      </c>
      <c r="D3031">
        <f t="shared" si="145"/>
        <v>1</v>
      </c>
      <c r="E3031" t="str">
        <f t="shared" ca="1" si="143"/>
        <v>shifted orders shipped</v>
      </c>
      <c r="F3031" t="s">
        <v>3539</v>
      </c>
      <c r="G3031" t="s">
        <v>335</v>
      </c>
      <c r="H3031" t="s">
        <v>7849</v>
      </c>
      <c r="I3031" s="6">
        <v>44012.50980324074</v>
      </c>
      <c r="J3031" t="s">
        <v>16</v>
      </c>
      <c r="K3031" s="6">
        <v>44013.415081018517</v>
      </c>
      <c r="M3031" t="s">
        <v>1160</v>
      </c>
      <c r="N3031" t="s">
        <v>1161</v>
      </c>
      <c r="Q3031" t="s">
        <v>702</v>
      </c>
      <c r="R3031" t="s">
        <v>402</v>
      </c>
      <c r="S3031" t="s">
        <v>1162</v>
      </c>
      <c r="T3031" t="s">
        <v>338</v>
      </c>
      <c r="U3031" t="s">
        <v>530</v>
      </c>
      <c r="W3031" t="s">
        <v>1163</v>
      </c>
      <c r="Z3031" t="s">
        <v>1160</v>
      </c>
      <c r="AA3031" t="s">
        <v>1161</v>
      </c>
      <c r="AD3031" t="s">
        <v>702</v>
      </c>
      <c r="AE3031" t="s">
        <v>402</v>
      </c>
      <c r="AF3031" t="s">
        <v>1162</v>
      </c>
      <c r="AG3031" t="s">
        <v>338</v>
      </c>
      <c r="AH3031" t="s">
        <v>530</v>
      </c>
      <c r="AJ3031" t="s">
        <v>1163</v>
      </c>
      <c r="AL3031" t="s">
        <v>339</v>
      </c>
      <c r="AM3031">
        <v>1</v>
      </c>
      <c r="AN3031">
        <v>1</v>
      </c>
      <c r="AO3031">
        <v>5214</v>
      </c>
      <c r="AQ3031">
        <v>124518</v>
      </c>
      <c r="AR3031">
        <v>5354</v>
      </c>
      <c r="AS3031" t="s">
        <v>1753</v>
      </c>
      <c r="AT3031" t="s">
        <v>103</v>
      </c>
      <c r="AW3031" t="s">
        <v>340</v>
      </c>
      <c r="AX3031" t="s">
        <v>340</v>
      </c>
      <c r="AY3031" t="s">
        <v>351</v>
      </c>
      <c r="AZ3031" t="s">
        <v>415</v>
      </c>
      <c r="BY3031" t="s">
        <v>342</v>
      </c>
      <c r="EQ3031">
        <v>249176</v>
      </c>
      <c r="ER3031" t="s">
        <v>7850</v>
      </c>
      <c r="EV3031">
        <v>17287660</v>
      </c>
      <c r="EW3031">
        <v>928</v>
      </c>
      <c r="EX3031">
        <v>220958</v>
      </c>
      <c r="EY3031" t="s">
        <v>7851</v>
      </c>
      <c r="EZ3031">
        <v>1</v>
      </c>
      <c r="FC3031">
        <v>5354</v>
      </c>
      <c r="FD3031" t="s">
        <v>103</v>
      </c>
    </row>
    <row r="3032" spans="1:160" x14ac:dyDescent="0.3">
      <c r="A3032" t="str">
        <f>VLOOKUP(B3032,Table2[],3,FALSE)</f>
        <v>Digital</v>
      </c>
      <c r="B3032" t="str">
        <f>IF(OR(ISNUMBER(FIND("QVC",Z3032)),ISNUMBER(FIND("QVC",AL3032))),"QVC",IF(OR(ISNUMBER(FIND("NCO",H3032)),ISNUMBER(FIND("NCO",Y3032))), "NCO", IF(AL3032="consumer","PMD.com",VLOOKUP(LEFT(H3032,2),Tables!$E$1:$F$11,2,FALSE))))</f>
        <v>PMD.com</v>
      </c>
      <c r="C3032">
        <f t="shared" si="144"/>
        <v>51090030</v>
      </c>
      <c r="D3032">
        <f t="shared" si="145"/>
        <v>1</v>
      </c>
      <c r="E3032" t="str">
        <f t="shared" ca="1" si="143"/>
        <v>shifted orders shipped</v>
      </c>
      <c r="F3032" t="s">
        <v>3539</v>
      </c>
      <c r="G3032" t="s">
        <v>335</v>
      </c>
      <c r="H3032" t="s">
        <v>7849</v>
      </c>
      <c r="I3032" s="6">
        <v>44012.50980324074</v>
      </c>
      <c r="J3032" t="s">
        <v>16</v>
      </c>
      <c r="K3032" s="6">
        <v>44013.415081018517</v>
      </c>
      <c r="M3032" t="s">
        <v>1160</v>
      </c>
      <c r="N3032" t="s">
        <v>1161</v>
      </c>
      <c r="Q3032" t="s">
        <v>702</v>
      </c>
      <c r="R3032" t="s">
        <v>402</v>
      </c>
      <c r="S3032" t="s">
        <v>1162</v>
      </c>
      <c r="T3032" t="s">
        <v>338</v>
      </c>
      <c r="U3032" t="s">
        <v>530</v>
      </c>
      <c r="W3032" t="s">
        <v>1163</v>
      </c>
      <c r="Z3032" t="s">
        <v>1160</v>
      </c>
      <c r="AA3032" t="s">
        <v>1161</v>
      </c>
      <c r="AD3032" t="s">
        <v>702</v>
      </c>
      <c r="AE3032" t="s">
        <v>402</v>
      </c>
      <c r="AF3032" t="s">
        <v>1162</v>
      </c>
      <c r="AG3032" t="s">
        <v>338</v>
      </c>
      <c r="AH3032" t="s">
        <v>530</v>
      </c>
      <c r="AJ3032" t="s">
        <v>1163</v>
      </c>
      <c r="AL3032" t="s">
        <v>339</v>
      </c>
      <c r="AM3032">
        <v>1</v>
      </c>
      <c r="AN3032">
        <v>1</v>
      </c>
      <c r="AO3032">
        <v>6688</v>
      </c>
      <c r="AQ3032">
        <v>125960</v>
      </c>
      <c r="AR3032">
        <v>51090030</v>
      </c>
      <c r="AS3032" t="s">
        <v>3043</v>
      </c>
      <c r="AT3032" t="s">
        <v>628</v>
      </c>
      <c r="AW3032" t="s">
        <v>343</v>
      </c>
      <c r="BY3032" t="s">
        <v>342</v>
      </c>
      <c r="BZ3032" t="b">
        <v>0</v>
      </c>
      <c r="EQ3032">
        <v>243047</v>
      </c>
      <c r="ER3032" t="s">
        <v>7850</v>
      </c>
      <c r="EV3032">
        <v>17287660</v>
      </c>
      <c r="EW3032">
        <v>928</v>
      </c>
      <c r="EX3032">
        <v>220958</v>
      </c>
      <c r="EY3032" t="s">
        <v>7851</v>
      </c>
      <c r="EZ3032">
        <v>1</v>
      </c>
      <c r="FC3032">
        <v>95385</v>
      </c>
      <c r="FD3032" t="s">
        <v>3531</v>
      </c>
    </row>
    <row r="3033" spans="1:160" x14ac:dyDescent="0.3">
      <c r="A3033" t="str">
        <f>VLOOKUP(B3033,Table2[],3,FALSE)</f>
        <v>Digital</v>
      </c>
      <c r="B3033" t="str">
        <f>IF(OR(ISNUMBER(FIND("QVC",Z3033)),ISNUMBER(FIND("QVC",AL3033))),"QVC",IF(OR(ISNUMBER(FIND("NCO",H3033)),ISNUMBER(FIND("NCO",Y3033))), "NCO", IF(AL3033="consumer","PMD.com",VLOOKUP(LEFT(H3033,2),Tables!$E$1:$F$11,2,FALSE))))</f>
        <v>PMD.com</v>
      </c>
      <c r="C3033">
        <f t="shared" si="144"/>
        <v>51410001</v>
      </c>
      <c r="D3033">
        <f t="shared" si="145"/>
        <v>1</v>
      </c>
      <c r="E3033" t="str">
        <f t="shared" ca="1" si="143"/>
        <v>shifted orders shipped</v>
      </c>
      <c r="F3033" t="s">
        <v>3539</v>
      </c>
      <c r="G3033" t="s">
        <v>335</v>
      </c>
      <c r="H3033" t="s">
        <v>7849</v>
      </c>
      <c r="I3033" s="6">
        <v>44012.50980324074</v>
      </c>
      <c r="J3033" t="s">
        <v>16</v>
      </c>
      <c r="K3033" s="6">
        <v>44013.415081018517</v>
      </c>
      <c r="M3033" t="s">
        <v>1160</v>
      </c>
      <c r="N3033" t="s">
        <v>1161</v>
      </c>
      <c r="Q3033" t="s">
        <v>702</v>
      </c>
      <c r="R3033" t="s">
        <v>402</v>
      </c>
      <c r="S3033" t="s">
        <v>1162</v>
      </c>
      <c r="T3033" t="s">
        <v>338</v>
      </c>
      <c r="U3033" t="s">
        <v>530</v>
      </c>
      <c r="W3033" t="s">
        <v>1163</v>
      </c>
      <c r="Z3033" t="s">
        <v>1160</v>
      </c>
      <c r="AA3033" t="s">
        <v>1161</v>
      </c>
      <c r="AD3033" t="s">
        <v>702</v>
      </c>
      <c r="AE3033" t="s">
        <v>402</v>
      </c>
      <c r="AF3033" t="s">
        <v>1162</v>
      </c>
      <c r="AG3033" t="s">
        <v>338</v>
      </c>
      <c r="AH3033" t="s">
        <v>530</v>
      </c>
      <c r="AJ3033" t="s">
        <v>1163</v>
      </c>
      <c r="AL3033" t="s">
        <v>339</v>
      </c>
      <c r="AM3033">
        <v>1</v>
      </c>
      <c r="AN3033">
        <v>1</v>
      </c>
      <c r="AO3033">
        <v>10146</v>
      </c>
      <c r="AQ3033">
        <v>124431</v>
      </c>
      <c r="AR3033">
        <v>51410001</v>
      </c>
      <c r="AS3033" t="s">
        <v>2386</v>
      </c>
      <c r="AT3033" t="s">
        <v>81</v>
      </c>
      <c r="AW3033" t="s">
        <v>340</v>
      </c>
      <c r="AX3033" t="s">
        <v>340</v>
      </c>
      <c r="AY3033" t="s">
        <v>432</v>
      </c>
      <c r="AZ3033">
        <v>0</v>
      </c>
      <c r="BY3033" t="s">
        <v>342</v>
      </c>
      <c r="EQ3033">
        <v>253369</v>
      </c>
      <c r="ER3033" t="s">
        <v>7850</v>
      </c>
      <c r="EV3033">
        <v>17287660</v>
      </c>
      <c r="EW3033">
        <v>928</v>
      </c>
      <c r="EX3033">
        <v>220958</v>
      </c>
      <c r="EY3033" t="s">
        <v>7851</v>
      </c>
      <c r="EZ3033">
        <v>1</v>
      </c>
      <c r="FC3033">
        <v>51410001</v>
      </c>
      <c r="FD3033" t="s">
        <v>81</v>
      </c>
    </row>
    <row r="3034" spans="1:160" x14ac:dyDescent="0.3">
      <c r="A3034" t="str">
        <f>VLOOKUP(B3034,Table2[],3,FALSE)</f>
        <v>Digital</v>
      </c>
      <c r="B3034" t="str">
        <f>IF(OR(ISNUMBER(FIND("QVC",Z3034)),ISNUMBER(FIND("QVC",AL3034))),"QVC",IF(OR(ISNUMBER(FIND("NCO",H3034)),ISNUMBER(FIND("NCO",Y3034))), "NCO", IF(AL3034="consumer","PMD.com",VLOOKUP(LEFT(H3034,2),Tables!$E$1:$F$11,2,FALSE))))</f>
        <v>PMD.com</v>
      </c>
      <c r="C3034">
        <f t="shared" si="144"/>
        <v>7660</v>
      </c>
      <c r="D3034">
        <f t="shared" si="145"/>
        <v>1</v>
      </c>
      <c r="E3034" t="str">
        <f t="shared" ca="1" si="143"/>
        <v>shifted orders shipped</v>
      </c>
      <c r="F3034" t="s">
        <v>3539</v>
      </c>
      <c r="G3034" t="s">
        <v>335</v>
      </c>
      <c r="H3034" t="s">
        <v>7852</v>
      </c>
      <c r="I3034" s="6">
        <v>44012.506458333337</v>
      </c>
      <c r="J3034" t="s">
        <v>16</v>
      </c>
      <c r="K3034" s="6">
        <v>44013.415567129632</v>
      </c>
      <c r="M3034" t="s">
        <v>1661</v>
      </c>
      <c r="N3034" t="s">
        <v>1662</v>
      </c>
      <c r="Q3034" t="s">
        <v>776</v>
      </c>
      <c r="R3034" t="s">
        <v>381</v>
      </c>
      <c r="S3034" t="s">
        <v>1663</v>
      </c>
      <c r="T3034" t="s">
        <v>338</v>
      </c>
      <c r="U3034" t="s">
        <v>530</v>
      </c>
      <c r="W3034" t="s">
        <v>1664</v>
      </c>
      <c r="Z3034" t="s">
        <v>1661</v>
      </c>
      <c r="AA3034" t="s">
        <v>1662</v>
      </c>
      <c r="AD3034" t="s">
        <v>776</v>
      </c>
      <c r="AE3034" t="s">
        <v>381</v>
      </c>
      <c r="AF3034" t="s">
        <v>1663</v>
      </c>
      <c r="AG3034" t="s">
        <v>338</v>
      </c>
      <c r="AH3034" t="s">
        <v>530</v>
      </c>
      <c r="AJ3034" t="s">
        <v>1664</v>
      </c>
      <c r="AL3034" t="s">
        <v>339</v>
      </c>
      <c r="AM3034">
        <v>1</v>
      </c>
      <c r="AN3034">
        <v>1</v>
      </c>
      <c r="AO3034">
        <v>11858</v>
      </c>
      <c r="AQ3034">
        <v>124798</v>
      </c>
      <c r="AR3034">
        <v>7660</v>
      </c>
      <c r="AS3034" t="s">
        <v>2085</v>
      </c>
      <c r="AT3034" t="s">
        <v>38</v>
      </c>
      <c r="AW3034" t="s">
        <v>343</v>
      </c>
      <c r="BY3034" t="s">
        <v>342</v>
      </c>
      <c r="EQ3034">
        <v>251455</v>
      </c>
      <c r="ER3034" t="s">
        <v>7853</v>
      </c>
      <c r="EV3034">
        <v>17287659</v>
      </c>
      <c r="EW3034">
        <v>928</v>
      </c>
      <c r="EX3034">
        <v>220957</v>
      </c>
      <c r="EY3034" t="s">
        <v>7854</v>
      </c>
      <c r="EZ3034">
        <v>1</v>
      </c>
      <c r="FC3034">
        <v>95371</v>
      </c>
      <c r="FD3034" t="s">
        <v>1135</v>
      </c>
    </row>
    <row r="3035" spans="1:160" x14ac:dyDescent="0.3">
      <c r="A3035" t="str">
        <f>VLOOKUP(B3035,Table2[],3,FALSE)</f>
        <v>Digital</v>
      </c>
      <c r="B3035" t="str">
        <f>IF(OR(ISNUMBER(FIND("QVC",Z3035)),ISNUMBER(FIND("QVC",AL3035))),"QVC",IF(OR(ISNUMBER(FIND("NCO",H3035)),ISNUMBER(FIND("NCO",Y3035))), "NCO", IF(AL3035="consumer","PMD.com",VLOOKUP(LEFT(H3035,2),Tables!$E$1:$F$11,2,FALSE))))</f>
        <v>PMD.com</v>
      </c>
      <c r="C3035">
        <f t="shared" si="144"/>
        <v>53480001</v>
      </c>
      <c r="D3035">
        <f t="shared" si="145"/>
        <v>1</v>
      </c>
      <c r="E3035" t="str">
        <f t="shared" ca="1" si="143"/>
        <v>shifted orders shipped</v>
      </c>
      <c r="F3035" t="s">
        <v>3539</v>
      </c>
      <c r="G3035" t="s">
        <v>335</v>
      </c>
      <c r="H3035" t="s">
        <v>7852</v>
      </c>
      <c r="I3035" s="6">
        <v>44012.506458333337</v>
      </c>
      <c r="J3035" t="s">
        <v>16</v>
      </c>
      <c r="K3035" s="6">
        <v>44013.415567129632</v>
      </c>
      <c r="M3035" t="s">
        <v>1661</v>
      </c>
      <c r="N3035" t="s">
        <v>1662</v>
      </c>
      <c r="Q3035" t="s">
        <v>776</v>
      </c>
      <c r="R3035" t="s">
        <v>381</v>
      </c>
      <c r="S3035" t="s">
        <v>1663</v>
      </c>
      <c r="T3035" t="s">
        <v>338</v>
      </c>
      <c r="U3035" t="s">
        <v>530</v>
      </c>
      <c r="W3035" t="s">
        <v>1664</v>
      </c>
      <c r="Z3035" t="s">
        <v>1661</v>
      </c>
      <c r="AA3035" t="s">
        <v>1662</v>
      </c>
      <c r="AD3035" t="s">
        <v>776</v>
      </c>
      <c r="AE3035" t="s">
        <v>381</v>
      </c>
      <c r="AF3035" t="s">
        <v>1663</v>
      </c>
      <c r="AG3035" t="s">
        <v>338</v>
      </c>
      <c r="AH3035" t="s">
        <v>530</v>
      </c>
      <c r="AJ3035" t="s">
        <v>1664</v>
      </c>
      <c r="AL3035" t="s">
        <v>339</v>
      </c>
      <c r="AM3035">
        <v>1</v>
      </c>
      <c r="AN3035">
        <v>1</v>
      </c>
      <c r="AO3035">
        <v>1970</v>
      </c>
      <c r="AQ3035">
        <v>127792</v>
      </c>
      <c r="AR3035">
        <v>53480001</v>
      </c>
      <c r="AS3035" t="s">
        <v>1090</v>
      </c>
      <c r="AT3035" t="s">
        <v>1091</v>
      </c>
      <c r="BY3035" t="s">
        <v>342</v>
      </c>
      <c r="EQ3035">
        <v>252783</v>
      </c>
      <c r="ER3035" t="s">
        <v>7853</v>
      </c>
      <c r="EV3035">
        <v>17287659</v>
      </c>
      <c r="EW3035">
        <v>928</v>
      </c>
      <c r="EX3035">
        <v>220957</v>
      </c>
      <c r="EY3035" t="s">
        <v>7854</v>
      </c>
      <c r="EZ3035">
        <v>1</v>
      </c>
      <c r="FC3035">
        <v>95371</v>
      </c>
      <c r="FD3035" t="s">
        <v>1135</v>
      </c>
    </row>
    <row r="3036" spans="1:160" x14ac:dyDescent="0.3">
      <c r="A3036" t="str">
        <f>VLOOKUP(B3036,Table2[],3,FALSE)</f>
        <v>Digital</v>
      </c>
      <c r="B3036" t="str">
        <f>IF(OR(ISNUMBER(FIND("QVC",Z3036)),ISNUMBER(FIND("QVC",AL3036))),"QVC",IF(OR(ISNUMBER(FIND("NCO",H3036)),ISNUMBER(FIND("NCO",Y3036))), "NCO", IF(AL3036="consumer","PMD.com",VLOOKUP(LEFT(H3036,2),Tables!$E$1:$F$11,2,FALSE))))</f>
        <v>PMD.com</v>
      </c>
      <c r="C3036">
        <f t="shared" si="144"/>
        <v>53920001</v>
      </c>
      <c r="D3036">
        <f t="shared" si="145"/>
        <v>1</v>
      </c>
      <c r="E3036" t="str">
        <f t="shared" ca="1" si="143"/>
        <v>shifted orders shipped</v>
      </c>
      <c r="F3036" t="s">
        <v>3539</v>
      </c>
      <c r="G3036" t="s">
        <v>335</v>
      </c>
      <c r="H3036" t="s">
        <v>7855</v>
      </c>
      <c r="I3036" s="6">
        <v>44012.520972222221</v>
      </c>
      <c r="J3036" t="s">
        <v>16</v>
      </c>
      <c r="K3036" s="6">
        <v>44013.41605324074</v>
      </c>
      <c r="M3036" t="s">
        <v>7856</v>
      </c>
      <c r="N3036" t="s">
        <v>7857</v>
      </c>
      <c r="Q3036" t="s">
        <v>497</v>
      </c>
      <c r="R3036" t="s">
        <v>365</v>
      </c>
      <c r="S3036">
        <v>91801</v>
      </c>
      <c r="T3036" t="s">
        <v>338</v>
      </c>
      <c r="U3036" t="s">
        <v>530</v>
      </c>
      <c r="W3036" t="s">
        <v>7858</v>
      </c>
      <c r="Z3036" t="s">
        <v>7856</v>
      </c>
      <c r="AA3036" t="s">
        <v>7857</v>
      </c>
      <c r="AD3036" t="s">
        <v>497</v>
      </c>
      <c r="AE3036" t="s">
        <v>365</v>
      </c>
      <c r="AF3036">
        <v>91801</v>
      </c>
      <c r="AG3036" t="s">
        <v>338</v>
      </c>
      <c r="AH3036" t="s">
        <v>530</v>
      </c>
      <c r="AJ3036" t="s">
        <v>7858</v>
      </c>
      <c r="AL3036" t="s">
        <v>339</v>
      </c>
      <c r="AM3036">
        <v>1</v>
      </c>
      <c r="AN3036">
        <v>1</v>
      </c>
      <c r="AO3036">
        <v>14899</v>
      </c>
      <c r="AQ3036">
        <v>124468</v>
      </c>
      <c r="AR3036">
        <v>53920001</v>
      </c>
      <c r="AS3036">
        <v>9000000</v>
      </c>
      <c r="AT3036" t="s">
        <v>40</v>
      </c>
      <c r="AW3036" t="s">
        <v>343</v>
      </c>
      <c r="BY3036" t="s">
        <v>342</v>
      </c>
      <c r="EQ3036">
        <v>243396</v>
      </c>
      <c r="ER3036" t="s">
        <v>7859</v>
      </c>
      <c r="EV3036">
        <v>17287667</v>
      </c>
      <c r="EW3036">
        <v>928</v>
      </c>
      <c r="EX3036">
        <v>220966</v>
      </c>
      <c r="EY3036" t="s">
        <v>7860</v>
      </c>
      <c r="EZ3036">
        <v>1</v>
      </c>
      <c r="FC3036">
        <v>95384</v>
      </c>
      <c r="FD3036" t="s">
        <v>3530</v>
      </c>
    </row>
    <row r="3037" spans="1:160" x14ac:dyDescent="0.3">
      <c r="A3037" t="str">
        <f>VLOOKUP(B3037,Table2[],3,FALSE)</f>
        <v>Digital</v>
      </c>
      <c r="B3037" t="str">
        <f>IF(OR(ISNUMBER(FIND("QVC",Z3037)),ISNUMBER(FIND("QVC",AL3037))),"QVC",IF(OR(ISNUMBER(FIND("NCO",H3037)),ISNUMBER(FIND("NCO",Y3037))), "NCO", IF(AL3037="consumer","PMD.com",VLOOKUP(LEFT(H3037,2),Tables!$E$1:$F$11,2,FALSE))))</f>
        <v>PMD.com</v>
      </c>
      <c r="C3037">
        <f t="shared" si="144"/>
        <v>5357</v>
      </c>
      <c r="D3037">
        <f t="shared" si="145"/>
        <v>2</v>
      </c>
      <c r="E3037" t="str">
        <f t="shared" ca="1" si="143"/>
        <v>shifted orders shipped</v>
      </c>
      <c r="F3037" t="s">
        <v>3539</v>
      </c>
      <c r="G3037" t="s">
        <v>335</v>
      </c>
      <c r="H3037" t="s">
        <v>7855</v>
      </c>
      <c r="I3037" s="6">
        <v>44012.520972222221</v>
      </c>
      <c r="J3037" t="s">
        <v>16</v>
      </c>
      <c r="K3037" s="6">
        <v>44013.41605324074</v>
      </c>
      <c r="M3037" t="s">
        <v>7856</v>
      </c>
      <c r="N3037" t="s">
        <v>7857</v>
      </c>
      <c r="Q3037" t="s">
        <v>497</v>
      </c>
      <c r="R3037" t="s">
        <v>365</v>
      </c>
      <c r="S3037">
        <v>91801</v>
      </c>
      <c r="T3037" t="s">
        <v>338</v>
      </c>
      <c r="U3037" t="s">
        <v>530</v>
      </c>
      <c r="W3037" t="s">
        <v>7858</v>
      </c>
      <c r="Z3037" t="s">
        <v>7856</v>
      </c>
      <c r="AA3037" t="s">
        <v>7857</v>
      </c>
      <c r="AD3037" t="s">
        <v>497</v>
      </c>
      <c r="AE3037" t="s">
        <v>365</v>
      </c>
      <c r="AF3037">
        <v>91801</v>
      </c>
      <c r="AG3037" t="s">
        <v>338</v>
      </c>
      <c r="AH3037" t="s">
        <v>530</v>
      </c>
      <c r="AJ3037" t="s">
        <v>7858</v>
      </c>
      <c r="AL3037" t="s">
        <v>339</v>
      </c>
      <c r="AM3037">
        <v>2</v>
      </c>
      <c r="AN3037">
        <v>2</v>
      </c>
      <c r="AO3037">
        <v>15182</v>
      </c>
      <c r="AQ3037">
        <v>124521</v>
      </c>
      <c r="AR3037">
        <v>5357</v>
      </c>
      <c r="AS3037" t="s">
        <v>87</v>
      </c>
      <c r="AT3037" t="s">
        <v>88</v>
      </c>
      <c r="AW3037" t="s">
        <v>340</v>
      </c>
      <c r="AX3037" t="s">
        <v>340</v>
      </c>
      <c r="AY3037" t="s">
        <v>351</v>
      </c>
      <c r="AZ3037" t="s">
        <v>379</v>
      </c>
      <c r="BY3037" t="s">
        <v>342</v>
      </c>
      <c r="EQ3037">
        <v>249142</v>
      </c>
      <c r="ER3037" t="s">
        <v>7859</v>
      </c>
      <c r="EV3037">
        <v>17287667</v>
      </c>
      <c r="EW3037">
        <v>928</v>
      </c>
      <c r="EX3037">
        <v>220966</v>
      </c>
      <c r="EY3037" t="s">
        <v>7860</v>
      </c>
      <c r="EZ3037">
        <v>1</v>
      </c>
      <c r="FC3037">
        <v>5357</v>
      </c>
      <c r="FD3037" t="s">
        <v>88</v>
      </c>
    </row>
    <row r="3038" spans="1:160" x14ac:dyDescent="0.3">
      <c r="A3038" t="str">
        <f>VLOOKUP(B3038,Table2[],3,FALSE)</f>
        <v>Digital</v>
      </c>
      <c r="B3038" t="str">
        <f>IF(OR(ISNUMBER(FIND("QVC",Z3038)),ISNUMBER(FIND("QVC",AL3038))),"QVC",IF(OR(ISNUMBER(FIND("NCO",H3038)),ISNUMBER(FIND("NCO",Y3038))), "NCO", IF(AL3038="consumer","PMD.com",VLOOKUP(LEFT(H3038,2),Tables!$E$1:$F$11,2,FALSE))))</f>
        <v>PMD.com</v>
      </c>
      <c r="C3038">
        <f t="shared" si="144"/>
        <v>5237</v>
      </c>
      <c r="D3038">
        <f t="shared" si="145"/>
        <v>2</v>
      </c>
      <c r="E3038" t="str">
        <f t="shared" ca="1" si="143"/>
        <v>shifted orders shipped</v>
      </c>
      <c r="F3038" t="s">
        <v>3539</v>
      </c>
      <c r="G3038" t="s">
        <v>335</v>
      </c>
      <c r="H3038" t="s">
        <v>7855</v>
      </c>
      <c r="I3038" s="6">
        <v>44012.520972222221</v>
      </c>
      <c r="J3038" t="s">
        <v>16</v>
      </c>
      <c r="K3038" s="6">
        <v>44013.41605324074</v>
      </c>
      <c r="M3038" t="s">
        <v>7856</v>
      </c>
      <c r="N3038" t="s">
        <v>7857</v>
      </c>
      <c r="Q3038" t="s">
        <v>497</v>
      </c>
      <c r="R3038" t="s">
        <v>365</v>
      </c>
      <c r="S3038">
        <v>91801</v>
      </c>
      <c r="T3038" t="s">
        <v>338</v>
      </c>
      <c r="U3038" t="s">
        <v>530</v>
      </c>
      <c r="W3038" t="s">
        <v>7858</v>
      </c>
      <c r="Z3038" t="s">
        <v>7856</v>
      </c>
      <c r="AA3038" t="s">
        <v>7857</v>
      </c>
      <c r="AD3038" t="s">
        <v>497</v>
      </c>
      <c r="AE3038" t="s">
        <v>365</v>
      </c>
      <c r="AF3038">
        <v>91801</v>
      </c>
      <c r="AG3038" t="s">
        <v>338</v>
      </c>
      <c r="AH3038" t="s">
        <v>530</v>
      </c>
      <c r="AJ3038" t="s">
        <v>7858</v>
      </c>
      <c r="AL3038" t="s">
        <v>339</v>
      </c>
      <c r="AM3038">
        <v>2</v>
      </c>
      <c r="AN3038">
        <v>2</v>
      </c>
      <c r="AO3038">
        <v>6549</v>
      </c>
      <c r="AQ3038">
        <v>124397</v>
      </c>
      <c r="AR3038">
        <v>5237</v>
      </c>
      <c r="AS3038" t="s">
        <v>21</v>
      </c>
      <c r="AT3038" t="s">
        <v>22</v>
      </c>
      <c r="AW3038" t="s">
        <v>352</v>
      </c>
      <c r="AX3038" t="s">
        <v>352</v>
      </c>
      <c r="AY3038" t="s">
        <v>353</v>
      </c>
      <c r="AZ3038" t="s">
        <v>355</v>
      </c>
      <c r="BY3038" t="s">
        <v>342</v>
      </c>
      <c r="EQ3038">
        <v>247509</v>
      </c>
      <c r="ER3038" t="s">
        <v>7859</v>
      </c>
      <c r="EV3038">
        <v>17287667</v>
      </c>
      <c r="EW3038">
        <v>928</v>
      </c>
      <c r="EX3038">
        <v>220966</v>
      </c>
      <c r="EY3038" t="s">
        <v>7860</v>
      </c>
      <c r="EZ3038">
        <v>1</v>
      </c>
      <c r="FC3038">
        <v>5237</v>
      </c>
      <c r="FD3038" t="s">
        <v>22</v>
      </c>
    </row>
    <row r="3039" spans="1:160" x14ac:dyDescent="0.3">
      <c r="A3039" t="str">
        <f>VLOOKUP(B3039,Table2[],3,FALSE)</f>
        <v>Digital</v>
      </c>
      <c r="B3039" t="str">
        <f>IF(OR(ISNUMBER(FIND("QVC",Z3039)),ISNUMBER(FIND("QVC",AL3039))),"QVC",IF(OR(ISNUMBER(FIND("NCO",H3039)),ISNUMBER(FIND("NCO",Y3039))), "NCO", IF(AL3039="consumer","PMD.com",VLOOKUP(LEFT(H3039,2),Tables!$E$1:$F$11,2,FALSE))))</f>
        <v>PMD.com</v>
      </c>
      <c r="C3039">
        <f t="shared" si="144"/>
        <v>52430001</v>
      </c>
      <c r="D3039">
        <f t="shared" si="145"/>
        <v>1</v>
      </c>
      <c r="E3039" t="str">
        <f t="shared" ca="1" si="143"/>
        <v>shifted orders shipped</v>
      </c>
      <c r="F3039" t="s">
        <v>3539</v>
      </c>
      <c r="G3039" t="s">
        <v>335</v>
      </c>
      <c r="H3039" t="s">
        <v>7855</v>
      </c>
      <c r="I3039" s="6">
        <v>44012.520972222221</v>
      </c>
      <c r="J3039" t="s">
        <v>16</v>
      </c>
      <c r="K3039" s="6">
        <v>44013.41605324074</v>
      </c>
      <c r="M3039" t="s">
        <v>7856</v>
      </c>
      <c r="N3039" t="s">
        <v>7857</v>
      </c>
      <c r="Q3039" t="s">
        <v>497</v>
      </c>
      <c r="R3039" t="s">
        <v>365</v>
      </c>
      <c r="S3039">
        <v>91801</v>
      </c>
      <c r="T3039" t="s">
        <v>338</v>
      </c>
      <c r="U3039" t="s">
        <v>530</v>
      </c>
      <c r="W3039" t="s">
        <v>7858</v>
      </c>
      <c r="Z3039" t="s">
        <v>7856</v>
      </c>
      <c r="AA3039" t="s">
        <v>7857</v>
      </c>
      <c r="AD3039" t="s">
        <v>497</v>
      </c>
      <c r="AE3039" t="s">
        <v>365</v>
      </c>
      <c r="AF3039">
        <v>91801</v>
      </c>
      <c r="AG3039" t="s">
        <v>338</v>
      </c>
      <c r="AH3039" t="s">
        <v>530</v>
      </c>
      <c r="AJ3039" t="s">
        <v>7858</v>
      </c>
      <c r="AL3039" t="s">
        <v>339</v>
      </c>
      <c r="AM3039">
        <v>1</v>
      </c>
      <c r="AN3039">
        <v>1</v>
      </c>
      <c r="AO3039">
        <v>12063</v>
      </c>
      <c r="AQ3039">
        <v>127155</v>
      </c>
      <c r="AR3039">
        <v>52430001</v>
      </c>
      <c r="AS3039" t="s">
        <v>927</v>
      </c>
      <c r="AT3039" t="s">
        <v>75</v>
      </c>
      <c r="AW3039" t="s">
        <v>340</v>
      </c>
      <c r="AX3039" t="s">
        <v>340</v>
      </c>
      <c r="AY3039" t="s">
        <v>357</v>
      </c>
      <c r="AZ3039" t="s">
        <v>363</v>
      </c>
      <c r="BY3039" t="s">
        <v>342</v>
      </c>
      <c r="EQ3039">
        <v>249990</v>
      </c>
      <c r="ER3039" t="s">
        <v>7859</v>
      </c>
      <c r="EV3039">
        <v>17287667</v>
      </c>
      <c r="EW3039">
        <v>928</v>
      </c>
      <c r="EX3039">
        <v>220966</v>
      </c>
      <c r="EY3039" t="s">
        <v>7860</v>
      </c>
      <c r="EZ3039">
        <v>1</v>
      </c>
      <c r="FC3039">
        <v>95384</v>
      </c>
      <c r="FD3039" t="s">
        <v>3530</v>
      </c>
    </row>
    <row r="3040" spans="1:160" x14ac:dyDescent="0.3">
      <c r="A3040" t="str">
        <f>VLOOKUP(B3040,Table2[],3,FALSE)</f>
        <v>Digital</v>
      </c>
      <c r="B3040" t="str">
        <f>IF(OR(ISNUMBER(FIND("QVC",Z3040)),ISNUMBER(FIND("QVC",AL3040))),"QVC",IF(OR(ISNUMBER(FIND("NCO",H3040)),ISNUMBER(FIND("NCO",Y3040))), "NCO", IF(AL3040="consumer","PMD.com",VLOOKUP(LEFT(H3040,2),Tables!$E$1:$F$11,2,FALSE))))</f>
        <v>PMD.com</v>
      </c>
      <c r="C3040">
        <f t="shared" si="144"/>
        <v>51090030</v>
      </c>
      <c r="D3040">
        <f t="shared" si="145"/>
        <v>1</v>
      </c>
      <c r="E3040" t="str">
        <f t="shared" ca="1" si="143"/>
        <v>shifted orders shipped</v>
      </c>
      <c r="F3040" t="s">
        <v>3539</v>
      </c>
      <c r="G3040" t="s">
        <v>335</v>
      </c>
      <c r="H3040" t="s">
        <v>7855</v>
      </c>
      <c r="I3040" s="6">
        <v>44012.520972222221</v>
      </c>
      <c r="J3040" t="s">
        <v>16</v>
      </c>
      <c r="K3040" s="6">
        <v>44013.41605324074</v>
      </c>
      <c r="M3040" t="s">
        <v>7856</v>
      </c>
      <c r="N3040" t="s">
        <v>7857</v>
      </c>
      <c r="Q3040" t="s">
        <v>497</v>
      </c>
      <c r="R3040" t="s">
        <v>365</v>
      </c>
      <c r="S3040">
        <v>91801</v>
      </c>
      <c r="T3040" t="s">
        <v>338</v>
      </c>
      <c r="U3040" t="s">
        <v>530</v>
      </c>
      <c r="W3040" t="s">
        <v>7858</v>
      </c>
      <c r="Z3040" t="s">
        <v>7856</v>
      </c>
      <c r="AA3040" t="s">
        <v>7857</v>
      </c>
      <c r="AD3040" t="s">
        <v>497</v>
      </c>
      <c r="AE3040" t="s">
        <v>365</v>
      </c>
      <c r="AF3040">
        <v>91801</v>
      </c>
      <c r="AG3040" t="s">
        <v>338</v>
      </c>
      <c r="AH3040" t="s">
        <v>530</v>
      </c>
      <c r="AJ3040" t="s">
        <v>7858</v>
      </c>
      <c r="AL3040" t="s">
        <v>339</v>
      </c>
      <c r="AM3040">
        <v>1</v>
      </c>
      <c r="AN3040">
        <v>1</v>
      </c>
      <c r="AO3040">
        <v>6688</v>
      </c>
      <c r="AQ3040">
        <v>125960</v>
      </c>
      <c r="AR3040">
        <v>51090030</v>
      </c>
      <c r="AS3040" t="s">
        <v>3043</v>
      </c>
      <c r="AT3040" t="s">
        <v>628</v>
      </c>
      <c r="AW3040" t="s">
        <v>343</v>
      </c>
      <c r="BY3040" t="s">
        <v>342</v>
      </c>
      <c r="BZ3040" t="b">
        <v>0</v>
      </c>
      <c r="EQ3040">
        <v>243047</v>
      </c>
      <c r="ER3040" t="s">
        <v>7859</v>
      </c>
      <c r="EV3040">
        <v>17287667</v>
      </c>
      <c r="EW3040">
        <v>928</v>
      </c>
      <c r="EX3040">
        <v>220966</v>
      </c>
      <c r="EY3040" t="s">
        <v>7860</v>
      </c>
      <c r="EZ3040">
        <v>1</v>
      </c>
      <c r="FC3040">
        <v>95384</v>
      </c>
      <c r="FD3040" t="s">
        <v>3530</v>
      </c>
    </row>
    <row r="3041" spans="1:160" x14ac:dyDescent="0.3">
      <c r="A3041" t="str">
        <f>VLOOKUP(B3041,Table2[],3,FALSE)</f>
        <v>Digital</v>
      </c>
      <c r="B3041" t="str">
        <f>IF(OR(ISNUMBER(FIND("QVC",Z3041)),ISNUMBER(FIND("QVC",AL3041))),"QVC",IF(OR(ISNUMBER(FIND("NCO",H3041)),ISNUMBER(FIND("NCO",Y3041))), "NCO", IF(AL3041="consumer","PMD.com",VLOOKUP(LEFT(H3041,2),Tables!$E$1:$F$11,2,FALSE))))</f>
        <v>PMD.com</v>
      </c>
      <c r="C3041">
        <f t="shared" si="144"/>
        <v>51090030</v>
      </c>
      <c r="D3041">
        <f t="shared" si="145"/>
        <v>1</v>
      </c>
      <c r="E3041" t="str">
        <f t="shared" ca="1" si="143"/>
        <v>shifted orders shipped</v>
      </c>
      <c r="F3041" t="s">
        <v>3539</v>
      </c>
      <c r="G3041" t="s">
        <v>335</v>
      </c>
      <c r="H3041" t="s">
        <v>7861</v>
      </c>
      <c r="I3041" s="6">
        <v>44012.522407407407</v>
      </c>
      <c r="J3041" t="s">
        <v>16</v>
      </c>
      <c r="K3041" s="6">
        <v>44013.420300925929</v>
      </c>
      <c r="M3041" t="s">
        <v>7862</v>
      </c>
      <c r="N3041" t="s">
        <v>7863</v>
      </c>
      <c r="Q3041" t="s">
        <v>701</v>
      </c>
      <c r="R3041" t="s">
        <v>365</v>
      </c>
      <c r="S3041" t="s">
        <v>7864</v>
      </c>
      <c r="T3041" t="s">
        <v>338</v>
      </c>
      <c r="U3041" t="s">
        <v>530</v>
      </c>
      <c r="W3041" t="s">
        <v>7865</v>
      </c>
      <c r="Z3041" t="s">
        <v>7862</v>
      </c>
      <c r="AA3041" t="s">
        <v>7863</v>
      </c>
      <c r="AD3041" t="s">
        <v>701</v>
      </c>
      <c r="AE3041" t="s">
        <v>365</v>
      </c>
      <c r="AF3041" t="s">
        <v>7864</v>
      </c>
      <c r="AG3041" t="s">
        <v>338</v>
      </c>
      <c r="AH3041" t="s">
        <v>530</v>
      </c>
      <c r="AJ3041" t="s">
        <v>7865</v>
      </c>
      <c r="AL3041" t="s">
        <v>339</v>
      </c>
      <c r="AM3041">
        <v>1</v>
      </c>
      <c r="AN3041">
        <v>1</v>
      </c>
      <c r="AO3041">
        <v>6688</v>
      </c>
      <c r="AQ3041">
        <v>125960</v>
      </c>
      <c r="AR3041">
        <v>51090030</v>
      </c>
      <c r="AS3041" t="s">
        <v>3043</v>
      </c>
      <c r="AT3041" t="s">
        <v>628</v>
      </c>
      <c r="AW3041" t="s">
        <v>343</v>
      </c>
      <c r="BY3041" t="s">
        <v>342</v>
      </c>
      <c r="BZ3041" t="b">
        <v>0</v>
      </c>
      <c r="EQ3041">
        <v>243047</v>
      </c>
      <c r="ER3041" t="s">
        <v>7866</v>
      </c>
      <c r="EV3041">
        <v>17287669</v>
      </c>
      <c r="EW3041">
        <v>928</v>
      </c>
      <c r="EX3041">
        <v>220968</v>
      </c>
      <c r="EY3041" t="s">
        <v>7867</v>
      </c>
      <c r="EZ3041">
        <v>1</v>
      </c>
      <c r="FC3041">
        <v>95385</v>
      </c>
      <c r="FD3041" t="s">
        <v>3531</v>
      </c>
    </row>
    <row r="3042" spans="1:160" x14ac:dyDescent="0.3">
      <c r="A3042" t="str">
        <f>VLOOKUP(B3042,Table2[],3,FALSE)</f>
        <v>Digital</v>
      </c>
      <c r="B3042" t="str">
        <f>IF(OR(ISNUMBER(FIND("QVC",Z3042)),ISNUMBER(FIND("QVC",AL3042))),"QVC",IF(OR(ISNUMBER(FIND("NCO",H3042)),ISNUMBER(FIND("NCO",Y3042))), "NCO", IF(AL3042="consumer","PMD.com",VLOOKUP(LEFT(H3042,2),Tables!$E$1:$F$11,2,FALSE))))</f>
        <v>PMD.com</v>
      </c>
      <c r="C3042">
        <f t="shared" si="144"/>
        <v>52430001</v>
      </c>
      <c r="D3042">
        <f t="shared" si="145"/>
        <v>1</v>
      </c>
      <c r="E3042" t="str">
        <f t="shared" ca="1" si="143"/>
        <v>shifted orders shipped</v>
      </c>
      <c r="F3042" t="s">
        <v>3539</v>
      </c>
      <c r="G3042" t="s">
        <v>335</v>
      </c>
      <c r="H3042" t="s">
        <v>7861</v>
      </c>
      <c r="I3042" s="6">
        <v>44012.522407407407</v>
      </c>
      <c r="J3042" t="s">
        <v>16</v>
      </c>
      <c r="K3042" s="6">
        <v>44013.420300925929</v>
      </c>
      <c r="M3042" t="s">
        <v>7862</v>
      </c>
      <c r="N3042" t="s">
        <v>7863</v>
      </c>
      <c r="Q3042" t="s">
        <v>701</v>
      </c>
      <c r="R3042" t="s">
        <v>365</v>
      </c>
      <c r="S3042" t="s">
        <v>7864</v>
      </c>
      <c r="T3042" t="s">
        <v>338</v>
      </c>
      <c r="U3042" t="s">
        <v>530</v>
      </c>
      <c r="W3042" t="s">
        <v>7865</v>
      </c>
      <c r="Z3042" t="s">
        <v>7862</v>
      </c>
      <c r="AA3042" t="s">
        <v>7863</v>
      </c>
      <c r="AD3042" t="s">
        <v>701</v>
      </c>
      <c r="AE3042" t="s">
        <v>365</v>
      </c>
      <c r="AF3042" t="s">
        <v>7864</v>
      </c>
      <c r="AG3042" t="s">
        <v>338</v>
      </c>
      <c r="AH3042" t="s">
        <v>530</v>
      </c>
      <c r="AJ3042" t="s">
        <v>7865</v>
      </c>
      <c r="AL3042" t="s">
        <v>339</v>
      </c>
      <c r="AM3042">
        <v>1</v>
      </c>
      <c r="AN3042">
        <v>1</v>
      </c>
      <c r="AO3042">
        <v>12063</v>
      </c>
      <c r="AQ3042">
        <v>127155</v>
      </c>
      <c r="AR3042">
        <v>52430001</v>
      </c>
      <c r="AS3042" t="s">
        <v>927</v>
      </c>
      <c r="AT3042" t="s">
        <v>75</v>
      </c>
      <c r="AW3042" t="s">
        <v>340</v>
      </c>
      <c r="AX3042" t="s">
        <v>340</v>
      </c>
      <c r="AY3042" t="s">
        <v>357</v>
      </c>
      <c r="AZ3042" t="s">
        <v>363</v>
      </c>
      <c r="BY3042" t="s">
        <v>342</v>
      </c>
      <c r="EQ3042">
        <v>249990</v>
      </c>
      <c r="ER3042" t="s">
        <v>7866</v>
      </c>
      <c r="EV3042">
        <v>17287669</v>
      </c>
      <c r="EW3042">
        <v>928</v>
      </c>
      <c r="EX3042">
        <v>220968</v>
      </c>
      <c r="EY3042" t="s">
        <v>7867</v>
      </c>
      <c r="EZ3042">
        <v>1</v>
      </c>
      <c r="FC3042">
        <v>95385</v>
      </c>
      <c r="FD3042" t="s">
        <v>3531</v>
      </c>
    </row>
    <row r="3043" spans="1:160" x14ac:dyDescent="0.3">
      <c r="A3043" t="str">
        <f>VLOOKUP(B3043,Table2[],3,FALSE)</f>
        <v>Digital</v>
      </c>
      <c r="B3043" t="str">
        <f>IF(OR(ISNUMBER(FIND("QVC",Z3043)),ISNUMBER(FIND("QVC",AL3043))),"QVC",IF(OR(ISNUMBER(FIND("NCO",H3043)),ISNUMBER(FIND("NCO",Y3043))), "NCO", IF(AL3043="consumer","PMD.com",VLOOKUP(LEFT(H3043,2),Tables!$E$1:$F$11,2,FALSE))))</f>
        <v>PMD.com</v>
      </c>
      <c r="C3043">
        <f t="shared" si="144"/>
        <v>5341030</v>
      </c>
      <c r="D3043">
        <f t="shared" si="145"/>
        <v>1</v>
      </c>
      <c r="E3043" t="str">
        <f t="shared" ca="1" si="143"/>
        <v>shifted orders shipped</v>
      </c>
      <c r="F3043" t="s">
        <v>3539</v>
      </c>
      <c r="G3043" t="s">
        <v>335</v>
      </c>
      <c r="H3043" t="s">
        <v>7861</v>
      </c>
      <c r="I3043" s="6">
        <v>44012.522407407407</v>
      </c>
      <c r="J3043" t="s">
        <v>16</v>
      </c>
      <c r="K3043" s="6">
        <v>44013.420300925929</v>
      </c>
      <c r="M3043" t="s">
        <v>7862</v>
      </c>
      <c r="N3043" t="s">
        <v>7863</v>
      </c>
      <c r="Q3043" t="s">
        <v>701</v>
      </c>
      <c r="R3043" t="s">
        <v>365</v>
      </c>
      <c r="S3043" t="s">
        <v>7864</v>
      </c>
      <c r="T3043" t="s">
        <v>338</v>
      </c>
      <c r="U3043" t="s">
        <v>530</v>
      </c>
      <c r="W3043" t="s">
        <v>7865</v>
      </c>
      <c r="Z3043" t="s">
        <v>7862</v>
      </c>
      <c r="AA3043" t="s">
        <v>7863</v>
      </c>
      <c r="AD3043" t="s">
        <v>701</v>
      </c>
      <c r="AE3043" t="s">
        <v>365</v>
      </c>
      <c r="AF3043" t="s">
        <v>7864</v>
      </c>
      <c r="AG3043" t="s">
        <v>338</v>
      </c>
      <c r="AH3043" t="s">
        <v>530</v>
      </c>
      <c r="AJ3043" t="s">
        <v>7865</v>
      </c>
      <c r="AL3043" t="s">
        <v>339</v>
      </c>
      <c r="AM3043">
        <v>1</v>
      </c>
      <c r="AN3043">
        <v>1</v>
      </c>
      <c r="AO3043">
        <v>12859</v>
      </c>
      <c r="AQ3043">
        <v>124642</v>
      </c>
      <c r="AR3043">
        <v>5341030</v>
      </c>
      <c r="AS3043" t="s">
        <v>925</v>
      </c>
      <c r="AT3043" t="s">
        <v>926</v>
      </c>
      <c r="AW3043" t="s">
        <v>366</v>
      </c>
      <c r="AX3043" t="s">
        <v>366</v>
      </c>
      <c r="AY3043" t="s">
        <v>345</v>
      </c>
      <c r="AZ3043" t="s">
        <v>346</v>
      </c>
      <c r="BY3043" t="s">
        <v>342</v>
      </c>
      <c r="EQ3043">
        <v>243275</v>
      </c>
      <c r="ER3043" t="s">
        <v>7866</v>
      </c>
      <c r="EV3043">
        <v>17287669</v>
      </c>
      <c r="EW3043">
        <v>928</v>
      </c>
      <c r="EX3043">
        <v>220968</v>
      </c>
      <c r="EY3043" t="s">
        <v>7867</v>
      </c>
      <c r="EZ3043">
        <v>1</v>
      </c>
      <c r="FC3043">
        <v>95385</v>
      </c>
      <c r="FD3043" t="s">
        <v>3531</v>
      </c>
    </row>
    <row r="3044" spans="1:160" x14ac:dyDescent="0.3">
      <c r="A3044" t="str">
        <f>VLOOKUP(B3044,Table2[],3,FALSE)</f>
        <v>Digital</v>
      </c>
      <c r="B3044" t="str">
        <f>IF(OR(ISNUMBER(FIND("QVC",Z3044)),ISNUMBER(FIND("QVC",AL3044))),"QVC",IF(OR(ISNUMBER(FIND("NCO",H3044)),ISNUMBER(FIND("NCO",Y3044))), "NCO", IF(AL3044="consumer","PMD.com",VLOOKUP(LEFT(H3044,2),Tables!$E$1:$F$11,2,FALSE))))</f>
        <v>PMD.com</v>
      </c>
      <c r="C3044">
        <f t="shared" si="144"/>
        <v>53920001</v>
      </c>
      <c r="D3044">
        <f t="shared" si="145"/>
        <v>1</v>
      </c>
      <c r="E3044" t="str">
        <f t="shared" ca="1" si="143"/>
        <v>shifted orders shipped</v>
      </c>
      <c r="F3044" t="s">
        <v>3539</v>
      </c>
      <c r="G3044" t="s">
        <v>335</v>
      </c>
      <c r="H3044" t="s">
        <v>7861</v>
      </c>
      <c r="I3044" s="6">
        <v>44012.522407407407</v>
      </c>
      <c r="J3044" t="s">
        <v>16</v>
      </c>
      <c r="K3044" s="6">
        <v>44013.420300925929</v>
      </c>
      <c r="M3044" t="s">
        <v>7862</v>
      </c>
      <c r="N3044" t="s">
        <v>7863</v>
      </c>
      <c r="Q3044" t="s">
        <v>701</v>
      </c>
      <c r="R3044" t="s">
        <v>365</v>
      </c>
      <c r="S3044" t="s">
        <v>7864</v>
      </c>
      <c r="T3044" t="s">
        <v>338</v>
      </c>
      <c r="U3044" t="s">
        <v>530</v>
      </c>
      <c r="W3044" t="s">
        <v>7865</v>
      </c>
      <c r="Z3044" t="s">
        <v>7862</v>
      </c>
      <c r="AA3044" t="s">
        <v>7863</v>
      </c>
      <c r="AD3044" t="s">
        <v>701</v>
      </c>
      <c r="AE3044" t="s">
        <v>365</v>
      </c>
      <c r="AF3044" t="s">
        <v>7864</v>
      </c>
      <c r="AG3044" t="s">
        <v>338</v>
      </c>
      <c r="AH3044" t="s">
        <v>530</v>
      </c>
      <c r="AJ3044" t="s">
        <v>7865</v>
      </c>
      <c r="AL3044" t="s">
        <v>339</v>
      </c>
      <c r="AM3044">
        <v>1</v>
      </c>
      <c r="AN3044">
        <v>1</v>
      </c>
      <c r="AO3044">
        <v>14899</v>
      </c>
      <c r="AQ3044">
        <v>124468</v>
      </c>
      <c r="AR3044">
        <v>53920001</v>
      </c>
      <c r="AS3044">
        <v>9000000</v>
      </c>
      <c r="AT3044" t="s">
        <v>40</v>
      </c>
      <c r="AW3044" t="s">
        <v>343</v>
      </c>
      <c r="BY3044" t="s">
        <v>342</v>
      </c>
      <c r="EQ3044">
        <v>243396</v>
      </c>
      <c r="ER3044" t="s">
        <v>7866</v>
      </c>
      <c r="EV3044">
        <v>17287669</v>
      </c>
      <c r="EW3044">
        <v>928</v>
      </c>
      <c r="EX3044">
        <v>220968</v>
      </c>
      <c r="EY3044" t="s">
        <v>7867</v>
      </c>
      <c r="EZ3044">
        <v>1</v>
      </c>
      <c r="FC3044">
        <v>95385</v>
      </c>
      <c r="FD3044" t="s">
        <v>3531</v>
      </c>
    </row>
    <row r="3045" spans="1:160" x14ac:dyDescent="0.3">
      <c r="A3045" t="str">
        <f>VLOOKUP(B3045,Table2[],3,FALSE)</f>
        <v>Digital</v>
      </c>
      <c r="B3045" t="str">
        <f>IF(OR(ISNUMBER(FIND("QVC",Z3045)),ISNUMBER(FIND("QVC",AL3045))),"QVC",IF(OR(ISNUMBER(FIND("NCO",H3045)),ISNUMBER(FIND("NCO",Y3045))), "NCO", IF(AL3045="consumer","PMD.com",VLOOKUP(LEFT(H3045,2),Tables!$E$1:$F$11,2,FALSE))))</f>
        <v>PMD.com</v>
      </c>
      <c r="C3045">
        <f t="shared" si="144"/>
        <v>55340001</v>
      </c>
      <c r="D3045">
        <f t="shared" si="145"/>
        <v>1</v>
      </c>
      <c r="E3045" t="str">
        <f t="shared" ca="1" si="143"/>
        <v>shifted orders shipped</v>
      </c>
      <c r="F3045" t="s">
        <v>3539</v>
      </c>
      <c r="G3045" t="s">
        <v>335</v>
      </c>
      <c r="H3045" t="s">
        <v>7861</v>
      </c>
      <c r="I3045" s="6">
        <v>44012.522407407407</v>
      </c>
      <c r="J3045" t="s">
        <v>16</v>
      </c>
      <c r="K3045" s="6">
        <v>44013.420300925929</v>
      </c>
      <c r="M3045" t="s">
        <v>7862</v>
      </c>
      <c r="N3045" t="s">
        <v>7863</v>
      </c>
      <c r="Q3045" t="s">
        <v>701</v>
      </c>
      <c r="R3045" t="s">
        <v>365</v>
      </c>
      <c r="S3045" t="s">
        <v>7864</v>
      </c>
      <c r="T3045" t="s">
        <v>338</v>
      </c>
      <c r="U3045" t="s">
        <v>530</v>
      </c>
      <c r="W3045" t="s">
        <v>7865</v>
      </c>
      <c r="Z3045" t="s">
        <v>7862</v>
      </c>
      <c r="AA3045" t="s">
        <v>7863</v>
      </c>
      <c r="AD3045" t="s">
        <v>701</v>
      </c>
      <c r="AE3045" t="s">
        <v>365</v>
      </c>
      <c r="AF3045" t="s">
        <v>7864</v>
      </c>
      <c r="AG3045" t="s">
        <v>338</v>
      </c>
      <c r="AH3045" t="s">
        <v>530</v>
      </c>
      <c r="AJ3045" t="s">
        <v>7865</v>
      </c>
      <c r="AL3045" t="s">
        <v>339</v>
      </c>
      <c r="AM3045">
        <v>1</v>
      </c>
      <c r="AN3045">
        <v>1</v>
      </c>
      <c r="AO3045">
        <v>8241</v>
      </c>
      <c r="AQ3045">
        <v>124480</v>
      </c>
      <c r="AR3045">
        <v>55340001</v>
      </c>
      <c r="AS3045" t="s">
        <v>1955</v>
      </c>
      <c r="AT3045" t="s">
        <v>71</v>
      </c>
      <c r="AW3045" t="s">
        <v>343</v>
      </c>
      <c r="BY3045" t="s">
        <v>342</v>
      </c>
      <c r="EQ3045">
        <v>249139</v>
      </c>
      <c r="ER3045" t="s">
        <v>7866</v>
      </c>
      <c r="EV3045">
        <v>17287669</v>
      </c>
      <c r="EW3045">
        <v>928</v>
      </c>
      <c r="EX3045">
        <v>220968</v>
      </c>
      <c r="EY3045" t="s">
        <v>7867</v>
      </c>
      <c r="EZ3045">
        <v>1</v>
      </c>
      <c r="FC3045">
        <v>55340001</v>
      </c>
      <c r="FD3045" t="s">
        <v>71</v>
      </c>
    </row>
    <row r="3046" spans="1:160" x14ac:dyDescent="0.3">
      <c r="A3046" t="str">
        <f>VLOOKUP(B3046,Table2[],3,FALSE)</f>
        <v>Digital</v>
      </c>
      <c r="B3046" t="str">
        <f>IF(OR(ISNUMBER(FIND("QVC",Z3046)),ISNUMBER(FIND("QVC",AL3046))),"QVC",IF(OR(ISNUMBER(FIND("NCO",H3046)),ISNUMBER(FIND("NCO",Y3046))), "NCO", IF(AL3046="consumer","PMD.com",VLOOKUP(LEFT(H3046,2),Tables!$E$1:$F$11,2,FALSE))))</f>
        <v>PMD.com</v>
      </c>
      <c r="C3046">
        <f t="shared" si="144"/>
        <v>5354</v>
      </c>
      <c r="D3046">
        <f t="shared" si="145"/>
        <v>1</v>
      </c>
      <c r="E3046" t="str">
        <f t="shared" ca="1" si="143"/>
        <v>shifted orders shipped</v>
      </c>
      <c r="F3046" t="s">
        <v>3539</v>
      </c>
      <c r="G3046" t="s">
        <v>335</v>
      </c>
      <c r="H3046" t="s">
        <v>7861</v>
      </c>
      <c r="I3046" s="6">
        <v>44012.522407407407</v>
      </c>
      <c r="J3046" t="s">
        <v>16</v>
      </c>
      <c r="K3046" s="6">
        <v>44013.420300925929</v>
      </c>
      <c r="M3046" t="s">
        <v>7862</v>
      </c>
      <c r="N3046" t="s">
        <v>7863</v>
      </c>
      <c r="Q3046" t="s">
        <v>701</v>
      </c>
      <c r="R3046" t="s">
        <v>365</v>
      </c>
      <c r="S3046" t="s">
        <v>7864</v>
      </c>
      <c r="T3046" t="s">
        <v>338</v>
      </c>
      <c r="U3046" t="s">
        <v>530</v>
      </c>
      <c r="W3046" t="s">
        <v>7865</v>
      </c>
      <c r="Z3046" t="s">
        <v>7862</v>
      </c>
      <c r="AA3046" t="s">
        <v>7863</v>
      </c>
      <c r="AD3046" t="s">
        <v>701</v>
      </c>
      <c r="AE3046" t="s">
        <v>365</v>
      </c>
      <c r="AF3046" t="s">
        <v>7864</v>
      </c>
      <c r="AG3046" t="s">
        <v>338</v>
      </c>
      <c r="AH3046" t="s">
        <v>530</v>
      </c>
      <c r="AJ3046" t="s">
        <v>7865</v>
      </c>
      <c r="AL3046" t="s">
        <v>339</v>
      </c>
      <c r="AM3046">
        <v>1</v>
      </c>
      <c r="AN3046">
        <v>1</v>
      </c>
      <c r="AO3046">
        <v>5214</v>
      </c>
      <c r="AQ3046">
        <v>124518</v>
      </c>
      <c r="AR3046">
        <v>5354</v>
      </c>
      <c r="AS3046" t="s">
        <v>1753</v>
      </c>
      <c r="AT3046" t="s">
        <v>103</v>
      </c>
      <c r="AW3046" t="s">
        <v>340</v>
      </c>
      <c r="AX3046" t="s">
        <v>340</v>
      </c>
      <c r="AY3046" t="s">
        <v>351</v>
      </c>
      <c r="AZ3046" t="s">
        <v>415</v>
      </c>
      <c r="BY3046" t="s">
        <v>342</v>
      </c>
      <c r="EQ3046">
        <v>249176</v>
      </c>
      <c r="ER3046" t="s">
        <v>7866</v>
      </c>
      <c r="EV3046">
        <v>17287669</v>
      </c>
      <c r="EW3046">
        <v>928</v>
      </c>
      <c r="EX3046">
        <v>220968</v>
      </c>
      <c r="EY3046" t="s">
        <v>7867</v>
      </c>
      <c r="EZ3046">
        <v>1</v>
      </c>
      <c r="FC3046">
        <v>5354</v>
      </c>
      <c r="FD3046" t="s">
        <v>103</v>
      </c>
    </row>
    <row r="3047" spans="1:160" x14ac:dyDescent="0.3">
      <c r="A3047" t="str">
        <f>VLOOKUP(B3047,Table2[],3,FALSE)</f>
        <v>Digital</v>
      </c>
      <c r="B3047" t="str">
        <f>IF(OR(ISNUMBER(FIND("QVC",Z3047)),ISNUMBER(FIND("QVC",AL3047))),"QVC",IF(OR(ISNUMBER(FIND("NCO",H3047)),ISNUMBER(FIND("NCO",Y3047))), "NCO", IF(AL3047="consumer","PMD.com",VLOOKUP(LEFT(H3047,2),Tables!$E$1:$F$11,2,FALSE))))</f>
        <v>PMD.com</v>
      </c>
      <c r="C3047">
        <f t="shared" si="144"/>
        <v>5254</v>
      </c>
      <c r="D3047">
        <f t="shared" si="145"/>
        <v>2</v>
      </c>
      <c r="E3047" t="str">
        <f t="shared" ca="1" si="143"/>
        <v>shifted orders shipped</v>
      </c>
      <c r="F3047" t="s">
        <v>3539</v>
      </c>
      <c r="G3047" t="s">
        <v>335</v>
      </c>
      <c r="H3047" t="s">
        <v>7868</v>
      </c>
      <c r="I3047" s="6">
        <v>44012.504155092596</v>
      </c>
      <c r="J3047" t="s">
        <v>16</v>
      </c>
      <c r="K3047" s="6">
        <v>44013.42083333333</v>
      </c>
      <c r="M3047" t="s">
        <v>7869</v>
      </c>
      <c r="N3047" t="s">
        <v>7870</v>
      </c>
      <c r="Q3047" t="s">
        <v>640</v>
      </c>
      <c r="R3047" t="s">
        <v>402</v>
      </c>
      <c r="S3047">
        <v>65810</v>
      </c>
      <c r="T3047" t="s">
        <v>338</v>
      </c>
      <c r="U3047" t="s">
        <v>530</v>
      </c>
      <c r="W3047" t="s">
        <v>7871</v>
      </c>
      <c r="Z3047" t="s">
        <v>7869</v>
      </c>
      <c r="AA3047" t="s">
        <v>7870</v>
      </c>
      <c r="AD3047" t="s">
        <v>640</v>
      </c>
      <c r="AE3047" t="s">
        <v>402</v>
      </c>
      <c r="AF3047">
        <v>65810</v>
      </c>
      <c r="AG3047" t="s">
        <v>338</v>
      </c>
      <c r="AH3047" t="s">
        <v>530</v>
      </c>
      <c r="AJ3047" t="s">
        <v>7871</v>
      </c>
      <c r="AL3047" t="s">
        <v>339</v>
      </c>
      <c r="AM3047">
        <v>2</v>
      </c>
      <c r="AN3047">
        <v>2</v>
      </c>
      <c r="AO3047">
        <v>363</v>
      </c>
      <c r="AQ3047">
        <v>124398</v>
      </c>
      <c r="AR3047">
        <v>5254</v>
      </c>
      <c r="AS3047" t="s">
        <v>23</v>
      </c>
      <c r="AT3047" t="s">
        <v>24</v>
      </c>
      <c r="AW3047" t="s">
        <v>352</v>
      </c>
      <c r="AX3047" t="s">
        <v>352</v>
      </c>
      <c r="AY3047" t="s">
        <v>353</v>
      </c>
      <c r="AZ3047" t="s">
        <v>394</v>
      </c>
      <c r="BY3047" t="s">
        <v>342</v>
      </c>
      <c r="EQ3047">
        <v>248463</v>
      </c>
      <c r="ER3047" t="s">
        <v>7872</v>
      </c>
      <c r="EV3047">
        <v>17287657</v>
      </c>
      <c r="EW3047">
        <v>928</v>
      </c>
      <c r="EX3047">
        <v>220955</v>
      </c>
      <c r="EY3047" t="s">
        <v>7873</v>
      </c>
      <c r="EZ3047">
        <v>1</v>
      </c>
      <c r="FC3047">
        <v>5254</v>
      </c>
      <c r="FD3047" t="s">
        <v>24</v>
      </c>
    </row>
    <row r="3048" spans="1:160" x14ac:dyDescent="0.3">
      <c r="A3048" t="str">
        <f>VLOOKUP(B3048,Table2[],3,FALSE)</f>
        <v>Digital</v>
      </c>
      <c r="B3048" t="str">
        <f>IF(OR(ISNUMBER(FIND("QVC",Z3048)),ISNUMBER(FIND("QVC",AL3048))),"QVC",IF(OR(ISNUMBER(FIND("NCO",H3048)),ISNUMBER(FIND("NCO",Y3048))), "NCO", IF(AL3048="consumer","PMD.com",VLOOKUP(LEFT(H3048,2),Tables!$E$1:$F$11,2,FALSE))))</f>
        <v>PMD.com</v>
      </c>
      <c r="C3048">
        <f t="shared" si="144"/>
        <v>5208</v>
      </c>
      <c r="D3048">
        <f t="shared" si="145"/>
        <v>2</v>
      </c>
      <c r="E3048" t="str">
        <f t="shared" ca="1" si="143"/>
        <v>shifted orders shipped</v>
      </c>
      <c r="F3048" t="s">
        <v>3539</v>
      </c>
      <c r="G3048" t="s">
        <v>335</v>
      </c>
      <c r="H3048" t="s">
        <v>7874</v>
      </c>
      <c r="I3048" s="6">
        <v>44012.658229166664</v>
      </c>
      <c r="J3048" t="s">
        <v>16</v>
      </c>
      <c r="K3048" s="6">
        <v>44013.424479166664</v>
      </c>
      <c r="M3048" t="s">
        <v>7875</v>
      </c>
      <c r="N3048" t="s">
        <v>7876</v>
      </c>
      <c r="Q3048" t="s">
        <v>1302</v>
      </c>
      <c r="R3048" t="s">
        <v>465</v>
      </c>
      <c r="S3048">
        <v>47129</v>
      </c>
      <c r="T3048" t="s">
        <v>338</v>
      </c>
      <c r="U3048" t="s">
        <v>530</v>
      </c>
      <c r="W3048" t="s">
        <v>7877</v>
      </c>
      <c r="Z3048" t="s">
        <v>7875</v>
      </c>
      <c r="AA3048" t="s">
        <v>7876</v>
      </c>
      <c r="AD3048" t="s">
        <v>1302</v>
      </c>
      <c r="AE3048" t="s">
        <v>465</v>
      </c>
      <c r="AF3048">
        <v>47129</v>
      </c>
      <c r="AG3048" t="s">
        <v>338</v>
      </c>
      <c r="AH3048" t="s">
        <v>530</v>
      </c>
      <c r="AJ3048" t="s">
        <v>7877</v>
      </c>
      <c r="AL3048" t="s">
        <v>339</v>
      </c>
      <c r="AM3048">
        <v>2</v>
      </c>
      <c r="AN3048">
        <v>2</v>
      </c>
      <c r="AO3048">
        <v>1406</v>
      </c>
      <c r="AQ3048">
        <v>124008</v>
      </c>
      <c r="AR3048">
        <v>5208</v>
      </c>
      <c r="AS3048" t="s">
        <v>51</v>
      </c>
      <c r="AT3048" t="s">
        <v>52</v>
      </c>
      <c r="AW3048" t="s">
        <v>340</v>
      </c>
      <c r="AX3048" t="s">
        <v>340</v>
      </c>
      <c r="AY3048" t="s">
        <v>419</v>
      </c>
      <c r="AZ3048" t="s">
        <v>420</v>
      </c>
      <c r="BY3048" t="s">
        <v>342</v>
      </c>
      <c r="EQ3048">
        <v>249094</v>
      </c>
      <c r="ER3048" t="s">
        <v>7878</v>
      </c>
      <c r="EV3048">
        <v>17287741</v>
      </c>
      <c r="EW3048">
        <v>928</v>
      </c>
      <c r="EX3048">
        <v>221040</v>
      </c>
      <c r="EY3048" t="s">
        <v>7879</v>
      </c>
      <c r="EZ3048">
        <v>1</v>
      </c>
      <c r="FC3048">
        <v>5208</v>
      </c>
      <c r="FD3048" t="s">
        <v>52</v>
      </c>
    </row>
    <row r="3049" spans="1:160" x14ac:dyDescent="0.3">
      <c r="A3049" t="str">
        <f>VLOOKUP(B3049,Table2[],3,FALSE)</f>
        <v>Digital</v>
      </c>
      <c r="B3049" t="str">
        <f>IF(OR(ISNUMBER(FIND("QVC",Z3049)),ISNUMBER(FIND("QVC",AL3049))),"QVC",IF(OR(ISNUMBER(FIND("NCO",H3049)),ISNUMBER(FIND("NCO",Y3049))), "NCO", IF(AL3049="consumer","PMD.com",VLOOKUP(LEFT(H3049,2),Tables!$E$1:$F$11,2,FALSE))))</f>
        <v>PMD.com</v>
      </c>
      <c r="C3049">
        <f t="shared" si="144"/>
        <v>53440001</v>
      </c>
      <c r="D3049">
        <f t="shared" si="145"/>
        <v>1</v>
      </c>
      <c r="E3049" t="str">
        <f t="shared" ca="1" si="143"/>
        <v>shifted orders shipped</v>
      </c>
      <c r="F3049" t="s">
        <v>3539</v>
      </c>
      <c r="G3049" t="s">
        <v>335</v>
      </c>
      <c r="H3049" t="s">
        <v>7880</v>
      </c>
      <c r="I3049" s="6">
        <v>44012.665659722225</v>
      </c>
      <c r="J3049" t="s">
        <v>16</v>
      </c>
      <c r="K3049" s="6">
        <v>44013.424791666665</v>
      </c>
      <c r="M3049" t="s">
        <v>7881</v>
      </c>
      <c r="N3049" t="s">
        <v>7882</v>
      </c>
      <c r="Q3049" t="s">
        <v>2983</v>
      </c>
      <c r="R3049" t="s">
        <v>414</v>
      </c>
      <c r="S3049" t="s">
        <v>7883</v>
      </c>
      <c r="T3049" t="s">
        <v>338</v>
      </c>
      <c r="U3049" t="s">
        <v>530</v>
      </c>
      <c r="W3049" t="s">
        <v>7884</v>
      </c>
      <c r="Z3049" t="s">
        <v>7881</v>
      </c>
      <c r="AA3049" t="s">
        <v>7882</v>
      </c>
      <c r="AD3049" t="s">
        <v>2983</v>
      </c>
      <c r="AE3049" t="s">
        <v>414</v>
      </c>
      <c r="AF3049" t="s">
        <v>7883</v>
      </c>
      <c r="AG3049" t="s">
        <v>338</v>
      </c>
      <c r="AH3049" t="s">
        <v>530</v>
      </c>
      <c r="AJ3049" t="s">
        <v>7884</v>
      </c>
      <c r="AL3049" t="s">
        <v>339</v>
      </c>
      <c r="AM3049">
        <v>1</v>
      </c>
      <c r="AN3049">
        <v>1</v>
      </c>
      <c r="AO3049">
        <v>7642</v>
      </c>
      <c r="AQ3049">
        <v>124700</v>
      </c>
      <c r="AR3049">
        <v>53440001</v>
      </c>
      <c r="AS3049" t="s">
        <v>1240</v>
      </c>
      <c r="AT3049" t="s">
        <v>116</v>
      </c>
      <c r="AW3049" t="s">
        <v>340</v>
      </c>
      <c r="AX3049" t="s">
        <v>340</v>
      </c>
      <c r="AY3049" t="s">
        <v>345</v>
      </c>
      <c r="AZ3049" t="s">
        <v>345</v>
      </c>
      <c r="BY3049" t="s">
        <v>342</v>
      </c>
      <c r="EQ3049">
        <v>252960</v>
      </c>
      <c r="ER3049" t="s">
        <v>7885</v>
      </c>
      <c r="EV3049">
        <v>17287745</v>
      </c>
      <c r="EW3049">
        <v>928</v>
      </c>
      <c r="EX3049">
        <v>221044</v>
      </c>
      <c r="EY3049">
        <v>9.2748999964335493E+25</v>
      </c>
      <c r="EZ3049">
        <v>1</v>
      </c>
      <c r="FC3049">
        <v>53440001</v>
      </c>
      <c r="FD3049" t="s">
        <v>116</v>
      </c>
    </row>
    <row r="3050" spans="1:160" x14ac:dyDescent="0.3">
      <c r="A3050" t="str">
        <f>VLOOKUP(B3050,Table2[],3,FALSE)</f>
        <v>Digital</v>
      </c>
      <c r="B3050" t="str">
        <f>IF(OR(ISNUMBER(FIND("QVC",Z3050)),ISNUMBER(FIND("QVC",AL3050))),"QVC",IF(OR(ISNUMBER(FIND("NCO",H3050)),ISNUMBER(FIND("NCO",Y3050))), "NCO", IF(AL3050="consumer","PMD.com",VLOOKUP(LEFT(H3050,2),Tables!$E$1:$F$11,2,FALSE))))</f>
        <v>PMD.com</v>
      </c>
      <c r="C3050">
        <f t="shared" si="144"/>
        <v>52430001</v>
      </c>
      <c r="D3050">
        <f t="shared" si="145"/>
        <v>1</v>
      </c>
      <c r="E3050" t="str">
        <f t="shared" ca="1" si="143"/>
        <v>shifted orders shipped</v>
      </c>
      <c r="F3050" t="s">
        <v>3539</v>
      </c>
      <c r="G3050" t="s">
        <v>335</v>
      </c>
      <c r="H3050" t="s">
        <v>7886</v>
      </c>
      <c r="I3050" s="6">
        <v>44012.662986111114</v>
      </c>
      <c r="J3050" t="s">
        <v>16</v>
      </c>
      <c r="K3050" s="6">
        <v>44013.425208333334</v>
      </c>
      <c r="M3050" t="s">
        <v>7887</v>
      </c>
      <c r="N3050" t="s">
        <v>7888</v>
      </c>
      <c r="Q3050" t="s">
        <v>1107</v>
      </c>
      <c r="R3050" t="s">
        <v>365</v>
      </c>
      <c r="S3050" t="s">
        <v>7889</v>
      </c>
      <c r="T3050" t="s">
        <v>338</v>
      </c>
      <c r="U3050" t="s">
        <v>530</v>
      </c>
      <c r="W3050" t="s">
        <v>7890</v>
      </c>
      <c r="Z3050" t="s">
        <v>7887</v>
      </c>
      <c r="AA3050" t="s">
        <v>7888</v>
      </c>
      <c r="AD3050" t="s">
        <v>1107</v>
      </c>
      <c r="AE3050" t="s">
        <v>365</v>
      </c>
      <c r="AF3050" t="s">
        <v>7889</v>
      </c>
      <c r="AG3050" t="s">
        <v>338</v>
      </c>
      <c r="AH3050" t="s">
        <v>530</v>
      </c>
      <c r="AJ3050" t="s">
        <v>7890</v>
      </c>
      <c r="AL3050" t="s">
        <v>339</v>
      </c>
      <c r="AM3050">
        <v>1</v>
      </c>
      <c r="AN3050">
        <v>1</v>
      </c>
      <c r="AO3050">
        <v>12063</v>
      </c>
      <c r="AQ3050">
        <v>127155</v>
      </c>
      <c r="AR3050">
        <v>52430001</v>
      </c>
      <c r="AS3050" t="s">
        <v>927</v>
      </c>
      <c r="AT3050" t="s">
        <v>75</v>
      </c>
      <c r="AW3050" t="s">
        <v>340</v>
      </c>
      <c r="AX3050" t="s">
        <v>340</v>
      </c>
      <c r="AY3050" t="s">
        <v>357</v>
      </c>
      <c r="AZ3050" t="s">
        <v>363</v>
      </c>
      <c r="BY3050" t="s">
        <v>342</v>
      </c>
      <c r="EQ3050">
        <v>249990</v>
      </c>
      <c r="ER3050" t="s">
        <v>7891</v>
      </c>
      <c r="EV3050">
        <v>17287744</v>
      </c>
      <c r="EW3050">
        <v>928</v>
      </c>
      <c r="EX3050">
        <v>221043</v>
      </c>
      <c r="EY3050" t="s">
        <v>7892</v>
      </c>
      <c r="EZ3050">
        <v>1</v>
      </c>
      <c r="FC3050">
        <v>95385</v>
      </c>
      <c r="FD3050" t="s">
        <v>3531</v>
      </c>
    </row>
    <row r="3051" spans="1:160" x14ac:dyDescent="0.3">
      <c r="A3051" t="str">
        <f>VLOOKUP(B3051,Table2[],3,FALSE)</f>
        <v>Digital</v>
      </c>
      <c r="B3051" t="str">
        <f>IF(OR(ISNUMBER(FIND("QVC",Z3051)),ISNUMBER(FIND("QVC",AL3051))),"QVC",IF(OR(ISNUMBER(FIND("NCO",H3051)),ISNUMBER(FIND("NCO",Y3051))), "NCO", IF(AL3051="consumer","PMD.com",VLOOKUP(LEFT(H3051,2),Tables!$E$1:$F$11,2,FALSE))))</f>
        <v>PMD.com</v>
      </c>
      <c r="C3051">
        <f t="shared" si="144"/>
        <v>53440001</v>
      </c>
      <c r="D3051">
        <f t="shared" si="145"/>
        <v>1</v>
      </c>
      <c r="E3051" t="str">
        <f t="shared" ca="1" si="143"/>
        <v>shifted orders shipped</v>
      </c>
      <c r="F3051" t="s">
        <v>3539</v>
      </c>
      <c r="G3051" t="s">
        <v>335</v>
      </c>
      <c r="H3051" t="s">
        <v>7886</v>
      </c>
      <c r="I3051" s="6">
        <v>44012.662986111114</v>
      </c>
      <c r="J3051" t="s">
        <v>16</v>
      </c>
      <c r="K3051" s="6">
        <v>44013.425208333334</v>
      </c>
      <c r="M3051" t="s">
        <v>7887</v>
      </c>
      <c r="N3051" t="s">
        <v>7888</v>
      </c>
      <c r="Q3051" t="s">
        <v>1107</v>
      </c>
      <c r="R3051" t="s">
        <v>365</v>
      </c>
      <c r="S3051" t="s">
        <v>7889</v>
      </c>
      <c r="T3051" t="s">
        <v>338</v>
      </c>
      <c r="U3051" t="s">
        <v>530</v>
      </c>
      <c r="W3051" t="s">
        <v>7890</v>
      </c>
      <c r="Z3051" t="s">
        <v>7887</v>
      </c>
      <c r="AA3051" t="s">
        <v>7888</v>
      </c>
      <c r="AD3051" t="s">
        <v>1107</v>
      </c>
      <c r="AE3051" t="s">
        <v>365</v>
      </c>
      <c r="AF3051" t="s">
        <v>7889</v>
      </c>
      <c r="AG3051" t="s">
        <v>338</v>
      </c>
      <c r="AH3051" t="s">
        <v>530</v>
      </c>
      <c r="AJ3051" t="s">
        <v>7890</v>
      </c>
      <c r="AL3051" t="s">
        <v>339</v>
      </c>
      <c r="AM3051">
        <v>1</v>
      </c>
      <c r="AN3051">
        <v>1</v>
      </c>
      <c r="AO3051">
        <v>7642</v>
      </c>
      <c r="AQ3051">
        <v>124700</v>
      </c>
      <c r="AR3051">
        <v>53440001</v>
      </c>
      <c r="AS3051" t="s">
        <v>1240</v>
      </c>
      <c r="AT3051" t="s">
        <v>116</v>
      </c>
      <c r="AW3051" t="s">
        <v>340</v>
      </c>
      <c r="AX3051" t="s">
        <v>340</v>
      </c>
      <c r="AY3051" t="s">
        <v>345</v>
      </c>
      <c r="AZ3051" t="s">
        <v>345</v>
      </c>
      <c r="BY3051" t="s">
        <v>342</v>
      </c>
      <c r="EQ3051">
        <v>252960</v>
      </c>
      <c r="ER3051" t="s">
        <v>7891</v>
      </c>
      <c r="EV3051">
        <v>17287744</v>
      </c>
      <c r="EW3051">
        <v>928</v>
      </c>
      <c r="EX3051">
        <v>221043</v>
      </c>
      <c r="EY3051" t="s">
        <v>7892</v>
      </c>
      <c r="EZ3051">
        <v>1</v>
      </c>
      <c r="FC3051">
        <v>95345</v>
      </c>
      <c r="FD3051" t="s">
        <v>3494</v>
      </c>
    </row>
    <row r="3052" spans="1:160" x14ac:dyDescent="0.3">
      <c r="A3052" t="str">
        <f>VLOOKUP(B3052,Table2[],3,FALSE)</f>
        <v>Digital</v>
      </c>
      <c r="B3052" t="str">
        <f>IF(OR(ISNUMBER(FIND("QVC",Z3052)),ISNUMBER(FIND("QVC",AL3052))),"QVC",IF(OR(ISNUMBER(FIND("NCO",H3052)),ISNUMBER(FIND("NCO",Y3052))), "NCO", IF(AL3052="consumer","PMD.com",VLOOKUP(LEFT(H3052,2),Tables!$E$1:$F$11,2,FALSE))))</f>
        <v>PMD.com</v>
      </c>
      <c r="C3052">
        <f t="shared" si="144"/>
        <v>53450011</v>
      </c>
      <c r="D3052">
        <f t="shared" si="145"/>
        <v>1</v>
      </c>
      <c r="E3052" t="str">
        <f t="shared" ca="1" si="143"/>
        <v>shifted orders shipped</v>
      </c>
      <c r="F3052" t="s">
        <v>3539</v>
      </c>
      <c r="G3052" t="s">
        <v>335</v>
      </c>
      <c r="H3052" t="s">
        <v>7886</v>
      </c>
      <c r="I3052" s="6">
        <v>44012.662986111114</v>
      </c>
      <c r="J3052" t="s">
        <v>16</v>
      </c>
      <c r="K3052" s="6">
        <v>44013.425208333334</v>
      </c>
      <c r="M3052" t="s">
        <v>7887</v>
      </c>
      <c r="N3052" t="s">
        <v>7888</v>
      </c>
      <c r="Q3052" t="s">
        <v>1107</v>
      </c>
      <c r="R3052" t="s">
        <v>365</v>
      </c>
      <c r="S3052" t="s">
        <v>7889</v>
      </c>
      <c r="T3052" t="s">
        <v>338</v>
      </c>
      <c r="U3052" t="s">
        <v>530</v>
      </c>
      <c r="W3052" t="s">
        <v>7890</v>
      </c>
      <c r="Z3052" t="s">
        <v>7887</v>
      </c>
      <c r="AA3052" t="s">
        <v>7888</v>
      </c>
      <c r="AD3052" t="s">
        <v>1107</v>
      </c>
      <c r="AE3052" t="s">
        <v>365</v>
      </c>
      <c r="AF3052" t="s">
        <v>7889</v>
      </c>
      <c r="AG3052" t="s">
        <v>338</v>
      </c>
      <c r="AH3052" t="s">
        <v>530</v>
      </c>
      <c r="AJ3052" t="s">
        <v>7890</v>
      </c>
      <c r="AL3052" t="s">
        <v>339</v>
      </c>
      <c r="AM3052">
        <v>1</v>
      </c>
      <c r="AN3052">
        <v>1</v>
      </c>
      <c r="AO3052">
        <v>15200</v>
      </c>
      <c r="AQ3052">
        <v>124724</v>
      </c>
      <c r="AR3052">
        <v>53450011</v>
      </c>
      <c r="AS3052" t="s">
        <v>2807</v>
      </c>
      <c r="AT3052" t="s">
        <v>96</v>
      </c>
      <c r="AW3052" t="s">
        <v>340</v>
      </c>
      <c r="AX3052" t="s">
        <v>340</v>
      </c>
      <c r="AY3052" t="s">
        <v>345</v>
      </c>
      <c r="AZ3052">
        <v>0</v>
      </c>
      <c r="BY3052" t="s">
        <v>342</v>
      </c>
      <c r="EQ3052">
        <v>253372</v>
      </c>
      <c r="ER3052" t="s">
        <v>7891</v>
      </c>
      <c r="EV3052">
        <v>17287744</v>
      </c>
      <c r="EW3052">
        <v>928</v>
      </c>
      <c r="EX3052">
        <v>221043</v>
      </c>
      <c r="EY3052" t="s">
        <v>7892</v>
      </c>
      <c r="EZ3052">
        <v>1</v>
      </c>
      <c r="FC3052">
        <v>95345</v>
      </c>
      <c r="FD3052" t="s">
        <v>3494</v>
      </c>
    </row>
    <row r="3053" spans="1:160" x14ac:dyDescent="0.3">
      <c r="A3053" t="str">
        <f>VLOOKUP(B3053,Table2[],3,FALSE)</f>
        <v>Digital</v>
      </c>
      <c r="B3053" t="str">
        <f>IF(OR(ISNUMBER(FIND("QVC",Z3053)),ISNUMBER(FIND("QVC",AL3053))),"QVC",IF(OR(ISNUMBER(FIND("NCO",H3053)),ISNUMBER(FIND("NCO",Y3053))), "NCO", IF(AL3053="consumer","PMD.com",VLOOKUP(LEFT(H3053,2),Tables!$E$1:$F$11,2,FALSE))))</f>
        <v>PMD.com</v>
      </c>
      <c r="C3053">
        <f t="shared" si="144"/>
        <v>53920001</v>
      </c>
      <c r="D3053">
        <f t="shared" si="145"/>
        <v>1</v>
      </c>
      <c r="E3053" t="str">
        <f t="shared" ca="1" si="143"/>
        <v>shifted orders shipped</v>
      </c>
      <c r="F3053" t="s">
        <v>3539</v>
      </c>
      <c r="G3053" t="s">
        <v>335</v>
      </c>
      <c r="H3053" t="s">
        <v>7886</v>
      </c>
      <c r="I3053" s="6">
        <v>44012.662986111114</v>
      </c>
      <c r="J3053" t="s">
        <v>16</v>
      </c>
      <c r="K3053" s="6">
        <v>44013.425208333334</v>
      </c>
      <c r="M3053" t="s">
        <v>7887</v>
      </c>
      <c r="N3053" t="s">
        <v>7888</v>
      </c>
      <c r="Q3053" t="s">
        <v>1107</v>
      </c>
      <c r="R3053" t="s">
        <v>365</v>
      </c>
      <c r="S3053" t="s">
        <v>7889</v>
      </c>
      <c r="T3053" t="s">
        <v>338</v>
      </c>
      <c r="U3053" t="s">
        <v>530</v>
      </c>
      <c r="W3053" t="s">
        <v>7890</v>
      </c>
      <c r="Z3053" t="s">
        <v>7887</v>
      </c>
      <c r="AA3053" t="s">
        <v>7888</v>
      </c>
      <c r="AD3053" t="s">
        <v>1107</v>
      </c>
      <c r="AE3053" t="s">
        <v>365</v>
      </c>
      <c r="AF3053" t="s">
        <v>7889</v>
      </c>
      <c r="AG3053" t="s">
        <v>338</v>
      </c>
      <c r="AH3053" t="s">
        <v>530</v>
      </c>
      <c r="AJ3053" t="s">
        <v>7890</v>
      </c>
      <c r="AL3053" t="s">
        <v>339</v>
      </c>
      <c r="AM3053">
        <v>1</v>
      </c>
      <c r="AN3053">
        <v>1</v>
      </c>
      <c r="AO3053">
        <v>14899</v>
      </c>
      <c r="AQ3053">
        <v>124468</v>
      </c>
      <c r="AR3053">
        <v>53920001</v>
      </c>
      <c r="AS3053">
        <v>9000000</v>
      </c>
      <c r="AT3053" t="s">
        <v>40</v>
      </c>
      <c r="AW3053" t="s">
        <v>343</v>
      </c>
      <c r="BY3053" t="s">
        <v>342</v>
      </c>
      <c r="EQ3053">
        <v>243396</v>
      </c>
      <c r="ER3053" t="s">
        <v>7891</v>
      </c>
      <c r="EV3053">
        <v>17287744</v>
      </c>
      <c r="EW3053">
        <v>928</v>
      </c>
      <c r="EX3053">
        <v>221043</v>
      </c>
      <c r="EY3053" t="s">
        <v>7892</v>
      </c>
      <c r="EZ3053">
        <v>1</v>
      </c>
      <c r="FC3053">
        <v>95385</v>
      </c>
      <c r="FD3053" t="s">
        <v>3531</v>
      </c>
    </row>
    <row r="3054" spans="1:160" x14ac:dyDescent="0.3">
      <c r="A3054" t="str">
        <f>VLOOKUP(B3054,Table2[],3,FALSE)</f>
        <v>Digital</v>
      </c>
      <c r="B3054" t="str">
        <f>IF(OR(ISNUMBER(FIND("QVC",Z3054)),ISNUMBER(FIND("QVC",AL3054))),"QVC",IF(OR(ISNUMBER(FIND("NCO",H3054)),ISNUMBER(FIND("NCO",Y3054))), "NCO", IF(AL3054="consumer","PMD.com",VLOOKUP(LEFT(H3054,2),Tables!$E$1:$F$11,2,FALSE))))</f>
        <v>PMD.com</v>
      </c>
      <c r="C3054">
        <f t="shared" si="144"/>
        <v>51070001</v>
      </c>
      <c r="D3054">
        <f t="shared" si="145"/>
        <v>1</v>
      </c>
      <c r="E3054" t="str">
        <f t="shared" ca="1" si="143"/>
        <v>shifted orders shipped</v>
      </c>
      <c r="F3054" t="s">
        <v>3539</v>
      </c>
      <c r="G3054" t="s">
        <v>335</v>
      </c>
      <c r="H3054" t="s">
        <v>7886</v>
      </c>
      <c r="I3054" s="6">
        <v>44012.662986111114</v>
      </c>
      <c r="J3054" t="s">
        <v>16</v>
      </c>
      <c r="K3054" s="6">
        <v>44013.425208333334</v>
      </c>
      <c r="M3054" t="s">
        <v>7887</v>
      </c>
      <c r="N3054" t="s">
        <v>7888</v>
      </c>
      <c r="Q3054" t="s">
        <v>1107</v>
      </c>
      <c r="R3054" t="s">
        <v>365</v>
      </c>
      <c r="S3054" t="s">
        <v>7889</v>
      </c>
      <c r="T3054" t="s">
        <v>338</v>
      </c>
      <c r="U3054" t="s">
        <v>530</v>
      </c>
      <c r="W3054" t="s">
        <v>7890</v>
      </c>
      <c r="Z3054" t="s">
        <v>7887</v>
      </c>
      <c r="AA3054" t="s">
        <v>7888</v>
      </c>
      <c r="AD3054" t="s">
        <v>1107</v>
      </c>
      <c r="AE3054" t="s">
        <v>365</v>
      </c>
      <c r="AF3054" t="s">
        <v>7889</v>
      </c>
      <c r="AG3054" t="s">
        <v>338</v>
      </c>
      <c r="AH3054" t="s">
        <v>530</v>
      </c>
      <c r="AJ3054" t="s">
        <v>7890</v>
      </c>
      <c r="AL3054" t="s">
        <v>339</v>
      </c>
      <c r="AM3054">
        <v>1</v>
      </c>
      <c r="AN3054">
        <v>1</v>
      </c>
      <c r="AO3054">
        <v>10147</v>
      </c>
      <c r="AQ3054">
        <v>124429</v>
      </c>
      <c r="AR3054">
        <v>51070001</v>
      </c>
      <c r="AS3054" t="s">
        <v>1886</v>
      </c>
      <c r="AT3054" t="s">
        <v>45</v>
      </c>
      <c r="AW3054" t="s">
        <v>343</v>
      </c>
      <c r="BY3054" t="s">
        <v>342</v>
      </c>
      <c r="EQ3054">
        <v>251956</v>
      </c>
      <c r="ER3054" t="s">
        <v>7891</v>
      </c>
      <c r="EV3054">
        <v>17287744</v>
      </c>
      <c r="EW3054">
        <v>928</v>
      </c>
      <c r="EX3054">
        <v>221043</v>
      </c>
      <c r="EY3054" t="s">
        <v>7892</v>
      </c>
      <c r="EZ3054">
        <v>1</v>
      </c>
      <c r="FC3054">
        <v>95391</v>
      </c>
      <c r="FD3054" t="s">
        <v>3503</v>
      </c>
    </row>
    <row r="3055" spans="1:160" x14ac:dyDescent="0.3">
      <c r="A3055" t="str">
        <f>VLOOKUP(B3055,Table2[],3,FALSE)</f>
        <v>Digital</v>
      </c>
      <c r="B3055" t="str">
        <f>IF(OR(ISNUMBER(FIND("QVC",Z3055)),ISNUMBER(FIND("QVC",AL3055))),"QVC",IF(OR(ISNUMBER(FIND("NCO",H3055)),ISNUMBER(FIND("NCO",Y3055))), "NCO", IF(AL3055="consumer","PMD.com",VLOOKUP(LEFT(H3055,2),Tables!$E$1:$F$11,2,FALSE))))</f>
        <v>PMD.com</v>
      </c>
      <c r="C3055">
        <f t="shared" si="144"/>
        <v>51080001</v>
      </c>
      <c r="D3055">
        <f t="shared" si="145"/>
        <v>1</v>
      </c>
      <c r="E3055" t="str">
        <f t="shared" ca="1" si="143"/>
        <v>shifted orders shipped</v>
      </c>
      <c r="F3055" t="s">
        <v>3539</v>
      </c>
      <c r="G3055" t="s">
        <v>335</v>
      </c>
      <c r="H3055" t="s">
        <v>7886</v>
      </c>
      <c r="I3055" s="6">
        <v>44012.662986111114</v>
      </c>
      <c r="J3055" t="s">
        <v>16</v>
      </c>
      <c r="K3055" s="6">
        <v>44013.425208333334</v>
      </c>
      <c r="M3055" t="s">
        <v>7887</v>
      </c>
      <c r="N3055" t="s">
        <v>7888</v>
      </c>
      <c r="Q3055" t="s">
        <v>1107</v>
      </c>
      <c r="R3055" t="s">
        <v>365</v>
      </c>
      <c r="S3055" t="s">
        <v>7889</v>
      </c>
      <c r="T3055" t="s">
        <v>338</v>
      </c>
      <c r="U3055" t="s">
        <v>530</v>
      </c>
      <c r="W3055" t="s">
        <v>7890</v>
      </c>
      <c r="Z3055" t="s">
        <v>7887</v>
      </c>
      <c r="AA3055" t="s">
        <v>7888</v>
      </c>
      <c r="AD3055" t="s">
        <v>1107</v>
      </c>
      <c r="AE3055" t="s">
        <v>365</v>
      </c>
      <c r="AF3055" t="s">
        <v>7889</v>
      </c>
      <c r="AG3055" t="s">
        <v>338</v>
      </c>
      <c r="AH3055" t="s">
        <v>530</v>
      </c>
      <c r="AJ3055" t="s">
        <v>7890</v>
      </c>
      <c r="AL3055" t="s">
        <v>339</v>
      </c>
      <c r="AM3055">
        <v>1</v>
      </c>
      <c r="AN3055">
        <v>1</v>
      </c>
      <c r="AO3055">
        <v>19656</v>
      </c>
      <c r="AQ3055">
        <v>124645</v>
      </c>
      <c r="AR3055">
        <v>51080001</v>
      </c>
      <c r="AS3055" t="s">
        <v>988</v>
      </c>
      <c r="AT3055" t="s">
        <v>57</v>
      </c>
      <c r="AW3055" t="s">
        <v>343</v>
      </c>
      <c r="BY3055" t="s">
        <v>342</v>
      </c>
      <c r="EQ3055">
        <v>251119</v>
      </c>
      <c r="ER3055" t="s">
        <v>7891</v>
      </c>
      <c r="EV3055">
        <v>17287744</v>
      </c>
      <c r="EW3055">
        <v>928</v>
      </c>
      <c r="EX3055">
        <v>221043</v>
      </c>
      <c r="EY3055" t="s">
        <v>7892</v>
      </c>
      <c r="EZ3055">
        <v>1</v>
      </c>
      <c r="FC3055">
        <v>95391</v>
      </c>
      <c r="FD3055" t="s">
        <v>3503</v>
      </c>
    </row>
    <row r="3056" spans="1:160" x14ac:dyDescent="0.3">
      <c r="A3056" t="str">
        <f>VLOOKUP(B3056,Table2[],3,FALSE)</f>
        <v>Digital</v>
      </c>
      <c r="B3056" t="str">
        <f>IF(OR(ISNUMBER(FIND("QVC",Z3056)),ISNUMBER(FIND("QVC",AL3056))),"QVC",IF(OR(ISNUMBER(FIND("NCO",H3056)),ISNUMBER(FIND("NCO",Y3056))), "NCO", IF(AL3056="consumer","PMD.com",VLOOKUP(LEFT(H3056,2),Tables!$E$1:$F$11,2,FALSE))))</f>
        <v>PMD.com</v>
      </c>
      <c r="C3056">
        <f t="shared" si="144"/>
        <v>53160001</v>
      </c>
      <c r="D3056">
        <f t="shared" si="145"/>
        <v>1</v>
      </c>
      <c r="E3056" t="str">
        <f t="shared" ca="1" si="143"/>
        <v>shifted orders shipped</v>
      </c>
      <c r="F3056" t="s">
        <v>3539</v>
      </c>
      <c r="G3056" t="s">
        <v>335</v>
      </c>
      <c r="H3056" t="s">
        <v>7886</v>
      </c>
      <c r="I3056" s="6">
        <v>44012.662986111114</v>
      </c>
      <c r="J3056" t="s">
        <v>16</v>
      </c>
      <c r="K3056" s="6">
        <v>44013.425208333334</v>
      </c>
      <c r="M3056" t="s">
        <v>7887</v>
      </c>
      <c r="N3056" t="s">
        <v>7888</v>
      </c>
      <c r="Q3056" t="s">
        <v>1107</v>
      </c>
      <c r="R3056" t="s">
        <v>365</v>
      </c>
      <c r="S3056" t="s">
        <v>7889</v>
      </c>
      <c r="T3056" t="s">
        <v>338</v>
      </c>
      <c r="U3056" t="s">
        <v>530</v>
      </c>
      <c r="W3056" t="s">
        <v>7890</v>
      </c>
      <c r="Z3056" t="s">
        <v>7887</v>
      </c>
      <c r="AA3056" t="s">
        <v>7888</v>
      </c>
      <c r="AD3056" t="s">
        <v>1107</v>
      </c>
      <c r="AE3056" t="s">
        <v>365</v>
      </c>
      <c r="AF3056" t="s">
        <v>7889</v>
      </c>
      <c r="AG3056" t="s">
        <v>338</v>
      </c>
      <c r="AH3056" t="s">
        <v>530</v>
      </c>
      <c r="AJ3056" t="s">
        <v>7890</v>
      </c>
      <c r="AL3056" t="s">
        <v>339</v>
      </c>
      <c r="AM3056">
        <v>1</v>
      </c>
      <c r="AN3056">
        <v>1</v>
      </c>
      <c r="AO3056">
        <v>4322</v>
      </c>
      <c r="AQ3056">
        <v>124007</v>
      </c>
      <c r="AR3056">
        <v>53160001</v>
      </c>
      <c r="AS3056" t="s">
        <v>1895</v>
      </c>
      <c r="AT3056" t="s">
        <v>119</v>
      </c>
      <c r="AW3056" t="s">
        <v>340</v>
      </c>
      <c r="AX3056" t="s">
        <v>340</v>
      </c>
      <c r="AY3056" t="s">
        <v>341</v>
      </c>
      <c r="AZ3056">
        <v>0</v>
      </c>
      <c r="BY3056" t="s">
        <v>342</v>
      </c>
      <c r="EQ3056">
        <v>252959</v>
      </c>
      <c r="ER3056" t="s">
        <v>7891</v>
      </c>
      <c r="EV3056">
        <v>17287744</v>
      </c>
      <c r="EW3056">
        <v>928</v>
      </c>
      <c r="EX3056">
        <v>221043</v>
      </c>
      <c r="EY3056" t="s">
        <v>7892</v>
      </c>
      <c r="EZ3056">
        <v>1</v>
      </c>
      <c r="FC3056">
        <v>53160001</v>
      </c>
      <c r="FD3056" t="s">
        <v>119</v>
      </c>
    </row>
    <row r="3057" spans="1:160" x14ac:dyDescent="0.3">
      <c r="A3057" t="str">
        <f>VLOOKUP(B3057,Table2[],3,FALSE)</f>
        <v>Digital</v>
      </c>
      <c r="B3057" t="str">
        <f>IF(OR(ISNUMBER(FIND("QVC",Z3057)),ISNUMBER(FIND("QVC",AL3057))),"QVC",IF(OR(ISNUMBER(FIND("NCO",H3057)),ISNUMBER(FIND("NCO",Y3057))), "NCO", IF(AL3057="consumer","PMD.com",VLOOKUP(LEFT(H3057,2),Tables!$E$1:$F$11,2,FALSE))))</f>
        <v>PMD.com</v>
      </c>
      <c r="C3057">
        <f t="shared" si="144"/>
        <v>51090030</v>
      </c>
      <c r="D3057">
        <f t="shared" si="145"/>
        <v>1</v>
      </c>
      <c r="E3057" t="str">
        <f t="shared" ca="1" si="143"/>
        <v>shifted orders shipped</v>
      </c>
      <c r="F3057" t="s">
        <v>3539</v>
      </c>
      <c r="G3057" t="s">
        <v>335</v>
      </c>
      <c r="H3057" t="s">
        <v>7886</v>
      </c>
      <c r="I3057" s="6">
        <v>44012.662986111114</v>
      </c>
      <c r="J3057" t="s">
        <v>16</v>
      </c>
      <c r="K3057" s="6">
        <v>44013.425208333334</v>
      </c>
      <c r="M3057" t="s">
        <v>7887</v>
      </c>
      <c r="N3057" t="s">
        <v>7888</v>
      </c>
      <c r="Q3057" t="s">
        <v>1107</v>
      </c>
      <c r="R3057" t="s">
        <v>365</v>
      </c>
      <c r="S3057" t="s">
        <v>7889</v>
      </c>
      <c r="T3057" t="s">
        <v>338</v>
      </c>
      <c r="U3057" t="s">
        <v>530</v>
      </c>
      <c r="W3057" t="s">
        <v>7890</v>
      </c>
      <c r="Z3057" t="s">
        <v>7887</v>
      </c>
      <c r="AA3057" t="s">
        <v>7888</v>
      </c>
      <c r="AD3057" t="s">
        <v>1107</v>
      </c>
      <c r="AE3057" t="s">
        <v>365</v>
      </c>
      <c r="AF3057" t="s">
        <v>7889</v>
      </c>
      <c r="AG3057" t="s">
        <v>338</v>
      </c>
      <c r="AH3057" t="s">
        <v>530</v>
      </c>
      <c r="AJ3057" t="s">
        <v>7890</v>
      </c>
      <c r="AL3057" t="s">
        <v>339</v>
      </c>
      <c r="AM3057">
        <v>1</v>
      </c>
      <c r="AN3057">
        <v>1</v>
      </c>
      <c r="AO3057">
        <v>6688</v>
      </c>
      <c r="AQ3057">
        <v>125960</v>
      </c>
      <c r="AR3057">
        <v>51090030</v>
      </c>
      <c r="AS3057" t="s">
        <v>3043</v>
      </c>
      <c r="AT3057" t="s">
        <v>628</v>
      </c>
      <c r="AW3057" t="s">
        <v>343</v>
      </c>
      <c r="BY3057" t="s">
        <v>342</v>
      </c>
      <c r="BZ3057" t="b">
        <v>0</v>
      </c>
      <c r="EQ3057">
        <v>243047</v>
      </c>
      <c r="ER3057" t="s">
        <v>7891</v>
      </c>
      <c r="EV3057">
        <v>17287744</v>
      </c>
      <c r="EW3057">
        <v>928</v>
      </c>
      <c r="EX3057">
        <v>221043</v>
      </c>
      <c r="EY3057" t="s">
        <v>7892</v>
      </c>
      <c r="EZ3057">
        <v>1</v>
      </c>
      <c r="FC3057">
        <v>95385</v>
      </c>
      <c r="FD3057" t="s">
        <v>3531</v>
      </c>
    </row>
    <row r="3058" spans="1:160" x14ac:dyDescent="0.3">
      <c r="A3058" t="str">
        <f>VLOOKUP(B3058,Table2[],3,FALSE)</f>
        <v>Digital</v>
      </c>
      <c r="B3058" t="str">
        <f>IF(OR(ISNUMBER(FIND("QVC",Z3058)),ISNUMBER(FIND("QVC",AL3058))),"QVC",IF(OR(ISNUMBER(FIND("NCO",H3058)),ISNUMBER(FIND("NCO",Y3058))), "NCO", IF(AL3058="consumer","PMD.com",VLOOKUP(LEFT(H3058,2),Tables!$E$1:$F$11,2,FALSE))))</f>
        <v>PMD.com</v>
      </c>
      <c r="C3058">
        <f t="shared" si="144"/>
        <v>53200001</v>
      </c>
      <c r="D3058">
        <f t="shared" si="145"/>
        <v>1</v>
      </c>
      <c r="E3058" t="str">
        <f t="shared" ca="1" si="143"/>
        <v>shifted orders shipped</v>
      </c>
      <c r="F3058" t="s">
        <v>3539</v>
      </c>
      <c r="G3058" t="s">
        <v>335</v>
      </c>
      <c r="H3058" t="s">
        <v>7886</v>
      </c>
      <c r="I3058" s="6">
        <v>44012.662986111114</v>
      </c>
      <c r="J3058" t="s">
        <v>16</v>
      </c>
      <c r="K3058" s="6">
        <v>44013.425208333334</v>
      </c>
      <c r="M3058" t="s">
        <v>7887</v>
      </c>
      <c r="N3058" t="s">
        <v>7888</v>
      </c>
      <c r="Q3058" t="s">
        <v>1107</v>
      </c>
      <c r="R3058" t="s">
        <v>365</v>
      </c>
      <c r="S3058" t="s">
        <v>7889</v>
      </c>
      <c r="T3058" t="s">
        <v>338</v>
      </c>
      <c r="U3058" t="s">
        <v>530</v>
      </c>
      <c r="W3058" t="s">
        <v>7890</v>
      </c>
      <c r="Z3058" t="s">
        <v>7887</v>
      </c>
      <c r="AA3058" t="s">
        <v>7888</v>
      </c>
      <c r="AD3058" t="s">
        <v>1107</v>
      </c>
      <c r="AE3058" t="s">
        <v>365</v>
      </c>
      <c r="AF3058" t="s">
        <v>7889</v>
      </c>
      <c r="AG3058" t="s">
        <v>338</v>
      </c>
      <c r="AH3058" t="s">
        <v>530</v>
      </c>
      <c r="AJ3058" t="s">
        <v>7890</v>
      </c>
      <c r="AL3058" t="s">
        <v>339</v>
      </c>
      <c r="AM3058">
        <v>1</v>
      </c>
      <c r="AN3058">
        <v>1</v>
      </c>
      <c r="AO3058">
        <v>15189</v>
      </c>
      <c r="AQ3058">
        <v>123906</v>
      </c>
      <c r="AR3058">
        <v>53200001</v>
      </c>
      <c r="AS3058" t="s">
        <v>973</v>
      </c>
      <c r="AT3058" t="s">
        <v>50</v>
      </c>
      <c r="AW3058" t="s">
        <v>340</v>
      </c>
      <c r="AX3058" t="s">
        <v>340</v>
      </c>
      <c r="AY3058" t="s">
        <v>357</v>
      </c>
      <c r="AZ3058" t="s">
        <v>363</v>
      </c>
      <c r="BY3058" t="s">
        <v>342</v>
      </c>
      <c r="EQ3058">
        <v>252156</v>
      </c>
      <c r="ER3058" t="s">
        <v>7891</v>
      </c>
      <c r="EV3058">
        <v>17287744</v>
      </c>
      <c r="EW3058">
        <v>928</v>
      </c>
      <c r="EX3058">
        <v>221043</v>
      </c>
      <c r="EY3058" t="s">
        <v>7892</v>
      </c>
      <c r="EZ3058">
        <v>1</v>
      </c>
      <c r="FC3058">
        <v>53200001</v>
      </c>
      <c r="FD3058" t="s">
        <v>50</v>
      </c>
    </row>
    <row r="3059" spans="1:160" x14ac:dyDescent="0.3">
      <c r="A3059" t="str">
        <f>VLOOKUP(B3059,Table2[],3,FALSE)</f>
        <v>Digital</v>
      </c>
      <c r="B3059" t="str">
        <f>IF(OR(ISNUMBER(FIND("QVC",Z3059)),ISNUMBER(FIND("QVC",AL3059))),"QVC",IF(OR(ISNUMBER(FIND("NCO",H3059)),ISNUMBER(FIND("NCO",Y3059))), "NCO", IF(AL3059="consumer","PMD.com",VLOOKUP(LEFT(H3059,2),Tables!$E$1:$F$11,2,FALSE))))</f>
        <v>PMD.com</v>
      </c>
      <c r="C3059">
        <f t="shared" si="144"/>
        <v>5341030</v>
      </c>
      <c r="D3059">
        <f t="shared" si="145"/>
        <v>1</v>
      </c>
      <c r="E3059" t="str">
        <f t="shared" ca="1" si="143"/>
        <v>shifted orders shipped</v>
      </c>
      <c r="F3059" t="s">
        <v>3539</v>
      </c>
      <c r="G3059" t="s">
        <v>335</v>
      </c>
      <c r="H3059" t="s">
        <v>7886</v>
      </c>
      <c r="I3059" s="6">
        <v>44012.662986111114</v>
      </c>
      <c r="J3059" t="s">
        <v>16</v>
      </c>
      <c r="K3059" s="6">
        <v>44013.425208333334</v>
      </c>
      <c r="M3059" t="s">
        <v>7887</v>
      </c>
      <c r="N3059" t="s">
        <v>7888</v>
      </c>
      <c r="Q3059" t="s">
        <v>1107</v>
      </c>
      <c r="R3059" t="s">
        <v>365</v>
      </c>
      <c r="S3059" t="s">
        <v>7889</v>
      </c>
      <c r="T3059" t="s">
        <v>338</v>
      </c>
      <c r="U3059" t="s">
        <v>530</v>
      </c>
      <c r="W3059" t="s">
        <v>7890</v>
      </c>
      <c r="Z3059" t="s">
        <v>7887</v>
      </c>
      <c r="AA3059" t="s">
        <v>7888</v>
      </c>
      <c r="AD3059" t="s">
        <v>1107</v>
      </c>
      <c r="AE3059" t="s">
        <v>365</v>
      </c>
      <c r="AF3059" t="s">
        <v>7889</v>
      </c>
      <c r="AG3059" t="s">
        <v>338</v>
      </c>
      <c r="AH3059" t="s">
        <v>530</v>
      </c>
      <c r="AJ3059" t="s">
        <v>7890</v>
      </c>
      <c r="AL3059" t="s">
        <v>339</v>
      </c>
      <c r="AM3059">
        <v>1</v>
      </c>
      <c r="AN3059">
        <v>1</v>
      </c>
      <c r="AO3059">
        <v>12859</v>
      </c>
      <c r="AQ3059">
        <v>124642</v>
      </c>
      <c r="AR3059">
        <v>5341030</v>
      </c>
      <c r="AS3059" t="s">
        <v>925</v>
      </c>
      <c r="AT3059" t="s">
        <v>926</v>
      </c>
      <c r="AW3059" t="s">
        <v>366</v>
      </c>
      <c r="AX3059" t="s">
        <v>366</v>
      </c>
      <c r="AY3059" t="s">
        <v>345</v>
      </c>
      <c r="AZ3059" t="s">
        <v>346</v>
      </c>
      <c r="BY3059" t="s">
        <v>342</v>
      </c>
      <c r="EQ3059">
        <v>243275</v>
      </c>
      <c r="ER3059" t="s">
        <v>7891</v>
      </c>
      <c r="EV3059">
        <v>17287744</v>
      </c>
      <c r="EW3059">
        <v>928</v>
      </c>
      <c r="EX3059">
        <v>221043</v>
      </c>
      <c r="EY3059" t="s">
        <v>7892</v>
      </c>
      <c r="EZ3059">
        <v>1</v>
      </c>
      <c r="FC3059">
        <v>95385</v>
      </c>
      <c r="FD3059" t="s">
        <v>3531</v>
      </c>
    </row>
    <row r="3060" spans="1:160" x14ac:dyDescent="0.3">
      <c r="A3060" t="str">
        <f>VLOOKUP(B3060,Table2[],3,FALSE)</f>
        <v>Digital</v>
      </c>
      <c r="B3060" t="str">
        <f>IF(OR(ISNUMBER(FIND("QVC",Z3060)),ISNUMBER(FIND("QVC",AL3060))),"QVC",IF(OR(ISNUMBER(FIND("NCO",H3060)),ISNUMBER(FIND("NCO",Y3060))), "NCO", IF(AL3060="consumer","PMD.com",VLOOKUP(LEFT(H3060,2),Tables!$E$1:$F$11,2,FALSE))))</f>
        <v>PMD.com</v>
      </c>
      <c r="C3060">
        <f t="shared" si="144"/>
        <v>5354</v>
      </c>
      <c r="D3060">
        <f t="shared" si="145"/>
        <v>1</v>
      </c>
      <c r="E3060" t="str">
        <f t="shared" ca="1" si="143"/>
        <v>shifted orders shipped</v>
      </c>
      <c r="F3060" t="s">
        <v>3539</v>
      </c>
      <c r="G3060" t="s">
        <v>335</v>
      </c>
      <c r="H3060" t="s">
        <v>7893</v>
      </c>
      <c r="I3060" s="6">
        <v>44012.559131944443</v>
      </c>
      <c r="J3060" t="s">
        <v>16</v>
      </c>
      <c r="K3060" s="6">
        <v>44013.427928240744</v>
      </c>
      <c r="M3060" t="s">
        <v>7894</v>
      </c>
      <c r="N3060" t="s">
        <v>7895</v>
      </c>
      <c r="Q3060" t="s">
        <v>874</v>
      </c>
      <c r="R3060" t="s">
        <v>359</v>
      </c>
      <c r="S3060" t="s">
        <v>7896</v>
      </c>
      <c r="T3060" t="s">
        <v>338</v>
      </c>
      <c r="U3060" t="s">
        <v>530</v>
      </c>
      <c r="W3060" t="s">
        <v>7897</v>
      </c>
      <c r="Z3060" t="s">
        <v>7894</v>
      </c>
      <c r="AA3060" t="s">
        <v>7895</v>
      </c>
      <c r="AD3060" t="s">
        <v>874</v>
      </c>
      <c r="AE3060" t="s">
        <v>359</v>
      </c>
      <c r="AF3060" t="s">
        <v>7896</v>
      </c>
      <c r="AG3060" t="s">
        <v>338</v>
      </c>
      <c r="AH3060" t="s">
        <v>530</v>
      </c>
      <c r="AJ3060" t="s">
        <v>7897</v>
      </c>
      <c r="AL3060" t="s">
        <v>339</v>
      </c>
      <c r="AM3060">
        <v>1</v>
      </c>
      <c r="AN3060">
        <v>1</v>
      </c>
      <c r="AO3060">
        <v>5214</v>
      </c>
      <c r="AQ3060">
        <v>124518</v>
      </c>
      <c r="AR3060">
        <v>5354</v>
      </c>
      <c r="AS3060" t="s">
        <v>1753</v>
      </c>
      <c r="AT3060" t="s">
        <v>103</v>
      </c>
      <c r="AW3060" t="s">
        <v>340</v>
      </c>
      <c r="AX3060" t="s">
        <v>340</v>
      </c>
      <c r="AY3060" t="s">
        <v>351</v>
      </c>
      <c r="AZ3060" t="s">
        <v>415</v>
      </c>
      <c r="BY3060" t="s">
        <v>342</v>
      </c>
      <c r="EQ3060">
        <v>249176</v>
      </c>
      <c r="ER3060" t="s">
        <v>7898</v>
      </c>
      <c r="EV3060">
        <v>17287688</v>
      </c>
      <c r="EW3060">
        <v>928</v>
      </c>
      <c r="EX3060">
        <v>220986</v>
      </c>
      <c r="EY3060">
        <v>9.2748999964335493E+25</v>
      </c>
      <c r="EZ3060">
        <v>1</v>
      </c>
      <c r="FC3060">
        <v>5354</v>
      </c>
      <c r="FD3060" t="s">
        <v>103</v>
      </c>
    </row>
    <row r="3061" spans="1:160" x14ac:dyDescent="0.3">
      <c r="A3061" t="str">
        <f>VLOOKUP(B3061,Table2[],3,FALSE)</f>
        <v>Digital</v>
      </c>
      <c r="B3061" t="str">
        <f>IF(OR(ISNUMBER(FIND("QVC",Z3061)),ISNUMBER(FIND("QVC",AL3061))),"QVC",IF(OR(ISNUMBER(FIND("NCO",H3061)),ISNUMBER(FIND("NCO",Y3061))), "NCO", IF(AL3061="consumer","PMD.com",VLOOKUP(LEFT(H3061,2),Tables!$E$1:$F$11,2,FALSE))))</f>
        <v>PMD.com</v>
      </c>
      <c r="C3061">
        <f t="shared" si="144"/>
        <v>53900001</v>
      </c>
      <c r="D3061">
        <f t="shared" si="145"/>
        <v>1</v>
      </c>
      <c r="E3061" t="str">
        <f t="shared" ca="1" si="143"/>
        <v>shifted orders shipped</v>
      </c>
      <c r="F3061" t="s">
        <v>3539</v>
      </c>
      <c r="G3061" t="s">
        <v>335</v>
      </c>
      <c r="H3061" t="s">
        <v>7899</v>
      </c>
      <c r="I3061" s="6">
        <v>44012.57371527778</v>
      </c>
      <c r="J3061" t="s">
        <v>16</v>
      </c>
      <c r="K3061" s="6">
        <v>44013.428807870368</v>
      </c>
      <c r="M3061" t="s">
        <v>7900</v>
      </c>
      <c r="N3061" t="s">
        <v>7901</v>
      </c>
      <c r="Q3061" t="s">
        <v>7902</v>
      </c>
      <c r="R3061" t="s">
        <v>472</v>
      </c>
      <c r="S3061">
        <v>72701</v>
      </c>
      <c r="T3061" t="s">
        <v>338</v>
      </c>
      <c r="U3061" t="s">
        <v>530</v>
      </c>
      <c r="W3061" t="s">
        <v>7903</v>
      </c>
      <c r="Z3061" t="s">
        <v>7900</v>
      </c>
      <c r="AA3061" t="s">
        <v>7901</v>
      </c>
      <c r="AD3061" t="s">
        <v>7902</v>
      </c>
      <c r="AE3061" t="s">
        <v>472</v>
      </c>
      <c r="AF3061">
        <v>72701</v>
      </c>
      <c r="AG3061" t="s">
        <v>338</v>
      </c>
      <c r="AH3061" t="s">
        <v>530</v>
      </c>
      <c r="AJ3061" t="s">
        <v>7903</v>
      </c>
      <c r="AL3061" t="s">
        <v>339</v>
      </c>
      <c r="AM3061">
        <v>1</v>
      </c>
      <c r="AN3061">
        <v>1</v>
      </c>
      <c r="AO3061">
        <v>31217</v>
      </c>
      <c r="AQ3061">
        <v>124466</v>
      </c>
      <c r="AR3061">
        <v>53900001</v>
      </c>
      <c r="AS3061" t="s">
        <v>1697</v>
      </c>
      <c r="AT3061" t="s">
        <v>104</v>
      </c>
      <c r="AW3061" t="s">
        <v>343</v>
      </c>
      <c r="BY3061" t="s">
        <v>342</v>
      </c>
      <c r="EQ3061">
        <v>247378</v>
      </c>
      <c r="ER3061" t="s">
        <v>7904</v>
      </c>
      <c r="EV3061">
        <v>17287695</v>
      </c>
      <c r="EW3061">
        <v>928</v>
      </c>
      <c r="EX3061">
        <v>220993</v>
      </c>
      <c r="EY3061" t="s">
        <v>7905</v>
      </c>
      <c r="EZ3061">
        <v>1</v>
      </c>
      <c r="FC3061">
        <v>95383</v>
      </c>
      <c r="FD3061" t="s">
        <v>1417</v>
      </c>
    </row>
    <row r="3062" spans="1:160" x14ac:dyDescent="0.3">
      <c r="A3062" t="str">
        <f>VLOOKUP(B3062,Table2[],3,FALSE)</f>
        <v>Digital</v>
      </c>
      <c r="B3062" t="str">
        <f>IF(OR(ISNUMBER(FIND("QVC",Z3062)),ISNUMBER(FIND("QVC",AL3062))),"QVC",IF(OR(ISNUMBER(FIND("NCO",H3062)),ISNUMBER(FIND("NCO",Y3062))), "NCO", IF(AL3062="consumer","PMD.com",VLOOKUP(LEFT(H3062,2),Tables!$E$1:$F$11,2,FALSE))))</f>
        <v>PMD.com</v>
      </c>
      <c r="C3062">
        <f t="shared" si="144"/>
        <v>57090001</v>
      </c>
      <c r="D3062">
        <f t="shared" si="145"/>
        <v>1</v>
      </c>
      <c r="E3062" t="str">
        <f t="shared" ca="1" si="143"/>
        <v>shifted orders shipped</v>
      </c>
      <c r="F3062" t="s">
        <v>3539</v>
      </c>
      <c r="G3062" t="s">
        <v>335</v>
      </c>
      <c r="H3062" t="s">
        <v>7899</v>
      </c>
      <c r="I3062" s="6">
        <v>44012.57371527778</v>
      </c>
      <c r="J3062" t="s">
        <v>16</v>
      </c>
      <c r="K3062" s="6">
        <v>44013.428807870368</v>
      </c>
      <c r="M3062" t="s">
        <v>7900</v>
      </c>
      <c r="N3062" t="s">
        <v>7901</v>
      </c>
      <c r="Q3062" t="s">
        <v>7902</v>
      </c>
      <c r="R3062" t="s">
        <v>472</v>
      </c>
      <c r="S3062">
        <v>72701</v>
      </c>
      <c r="T3062" t="s">
        <v>338</v>
      </c>
      <c r="U3062" t="s">
        <v>530</v>
      </c>
      <c r="W3062" t="s">
        <v>7903</v>
      </c>
      <c r="Z3062" t="s">
        <v>7900</v>
      </c>
      <c r="AA3062" t="s">
        <v>7901</v>
      </c>
      <c r="AD3062" t="s">
        <v>7902</v>
      </c>
      <c r="AE3062" t="s">
        <v>472</v>
      </c>
      <c r="AF3062">
        <v>72701</v>
      </c>
      <c r="AG3062" t="s">
        <v>338</v>
      </c>
      <c r="AH3062" t="s">
        <v>530</v>
      </c>
      <c r="AJ3062" t="s">
        <v>7903</v>
      </c>
      <c r="AL3062" t="s">
        <v>339</v>
      </c>
      <c r="AM3062">
        <v>1</v>
      </c>
      <c r="AN3062">
        <v>1</v>
      </c>
      <c r="AO3062">
        <v>2258</v>
      </c>
      <c r="AQ3062">
        <v>127089</v>
      </c>
      <c r="AR3062">
        <v>57090001</v>
      </c>
      <c r="AT3062" t="s">
        <v>1419</v>
      </c>
      <c r="AW3062" t="s">
        <v>340</v>
      </c>
      <c r="AX3062" t="s">
        <v>340</v>
      </c>
      <c r="AY3062" t="s">
        <v>348</v>
      </c>
      <c r="AZ3062" t="s">
        <v>1418</v>
      </c>
      <c r="BY3062" t="s">
        <v>342</v>
      </c>
      <c r="EQ3062">
        <v>248021</v>
      </c>
      <c r="ER3062" t="s">
        <v>7904</v>
      </c>
      <c r="EV3062">
        <v>17287695</v>
      </c>
      <c r="EW3062">
        <v>928</v>
      </c>
      <c r="EX3062">
        <v>220993</v>
      </c>
      <c r="EY3062" t="s">
        <v>7905</v>
      </c>
      <c r="EZ3062">
        <v>1</v>
      </c>
      <c r="FC3062">
        <v>95383</v>
      </c>
      <c r="FD3062" t="s">
        <v>1417</v>
      </c>
    </row>
    <row r="3063" spans="1:160" x14ac:dyDescent="0.3">
      <c r="A3063" t="str">
        <f>VLOOKUP(B3063,Table2[],3,FALSE)</f>
        <v>Digital</v>
      </c>
      <c r="B3063" t="str">
        <f>IF(OR(ISNUMBER(FIND("QVC",Z3063)),ISNUMBER(FIND("QVC",AL3063))),"QVC",IF(OR(ISNUMBER(FIND("NCO",H3063)),ISNUMBER(FIND("NCO",Y3063))), "NCO", IF(AL3063="consumer","PMD.com",VLOOKUP(LEFT(H3063,2),Tables!$E$1:$F$11,2,FALSE))))</f>
        <v>PMD.com</v>
      </c>
      <c r="C3063">
        <f t="shared" si="144"/>
        <v>5358</v>
      </c>
      <c r="D3063">
        <f t="shared" si="145"/>
        <v>1</v>
      </c>
      <c r="E3063" t="str">
        <f t="shared" ca="1" si="143"/>
        <v>shifted orders shipped</v>
      </c>
      <c r="F3063" t="s">
        <v>3539</v>
      </c>
      <c r="G3063" t="s">
        <v>335</v>
      </c>
      <c r="H3063" t="s">
        <v>7899</v>
      </c>
      <c r="I3063" s="6">
        <v>44012.57371527778</v>
      </c>
      <c r="J3063" t="s">
        <v>16</v>
      </c>
      <c r="K3063" s="6">
        <v>44013.428807870368</v>
      </c>
      <c r="M3063" t="s">
        <v>7900</v>
      </c>
      <c r="N3063" t="s">
        <v>7901</v>
      </c>
      <c r="Q3063" t="s">
        <v>7902</v>
      </c>
      <c r="R3063" t="s">
        <v>472</v>
      </c>
      <c r="S3063">
        <v>72701</v>
      </c>
      <c r="T3063" t="s">
        <v>338</v>
      </c>
      <c r="U3063" t="s">
        <v>530</v>
      </c>
      <c r="W3063" t="s">
        <v>7903</v>
      </c>
      <c r="Z3063" t="s">
        <v>7900</v>
      </c>
      <c r="AA3063" t="s">
        <v>7901</v>
      </c>
      <c r="AD3063" t="s">
        <v>7902</v>
      </c>
      <c r="AE3063" t="s">
        <v>472</v>
      </c>
      <c r="AF3063">
        <v>72701</v>
      </c>
      <c r="AG3063" t="s">
        <v>338</v>
      </c>
      <c r="AH3063" t="s">
        <v>530</v>
      </c>
      <c r="AJ3063" t="s">
        <v>7903</v>
      </c>
      <c r="AL3063" t="s">
        <v>339</v>
      </c>
      <c r="AM3063">
        <v>1</v>
      </c>
      <c r="AN3063">
        <v>1</v>
      </c>
      <c r="AO3063">
        <v>7390</v>
      </c>
      <c r="AQ3063">
        <v>124522</v>
      </c>
      <c r="AR3063">
        <v>5358</v>
      </c>
      <c r="AS3063" t="s">
        <v>2281</v>
      </c>
      <c r="AT3063" t="s">
        <v>73</v>
      </c>
      <c r="AW3063" t="s">
        <v>340</v>
      </c>
      <c r="AX3063" t="s">
        <v>340</v>
      </c>
      <c r="AY3063" t="s">
        <v>351</v>
      </c>
      <c r="AZ3063" t="s">
        <v>434</v>
      </c>
      <c r="BY3063" t="s">
        <v>342</v>
      </c>
      <c r="EQ3063">
        <v>252041</v>
      </c>
      <c r="ER3063" t="s">
        <v>7904</v>
      </c>
      <c r="EV3063">
        <v>17287695</v>
      </c>
      <c r="EW3063">
        <v>928</v>
      </c>
      <c r="EX3063">
        <v>220993</v>
      </c>
      <c r="EY3063" t="s">
        <v>7905</v>
      </c>
      <c r="EZ3063">
        <v>1</v>
      </c>
      <c r="FC3063">
        <v>5358</v>
      </c>
      <c r="FD3063" t="s">
        <v>73</v>
      </c>
    </row>
    <row r="3064" spans="1:160" x14ac:dyDescent="0.3">
      <c r="A3064" t="str">
        <f>VLOOKUP(B3064,Table2[],3,FALSE)</f>
        <v>Digital</v>
      </c>
      <c r="B3064" t="str">
        <f>IF(OR(ISNUMBER(FIND("QVC",Z3064)),ISNUMBER(FIND("QVC",AL3064))),"QVC",IF(OR(ISNUMBER(FIND("NCO",H3064)),ISNUMBER(FIND("NCO",Y3064))), "NCO", IF(AL3064="consumer","PMD.com",VLOOKUP(LEFT(H3064,2),Tables!$E$1:$F$11,2,FALSE))))</f>
        <v>PMD.com</v>
      </c>
      <c r="C3064">
        <f t="shared" si="144"/>
        <v>57110001</v>
      </c>
      <c r="D3064">
        <f t="shared" si="145"/>
        <v>1</v>
      </c>
      <c r="E3064" t="str">
        <f t="shared" ca="1" si="143"/>
        <v>shifted orders shipped</v>
      </c>
      <c r="F3064" t="s">
        <v>3539</v>
      </c>
      <c r="G3064" t="s">
        <v>335</v>
      </c>
      <c r="H3064" t="s">
        <v>7899</v>
      </c>
      <c r="I3064" s="6">
        <v>44012.57371527778</v>
      </c>
      <c r="J3064" t="s">
        <v>16</v>
      </c>
      <c r="K3064" s="6">
        <v>44013.428807870368</v>
      </c>
      <c r="M3064" t="s">
        <v>7900</v>
      </c>
      <c r="N3064" t="s">
        <v>7901</v>
      </c>
      <c r="Q3064" t="s">
        <v>7902</v>
      </c>
      <c r="R3064" t="s">
        <v>472</v>
      </c>
      <c r="S3064">
        <v>72701</v>
      </c>
      <c r="T3064" t="s">
        <v>338</v>
      </c>
      <c r="U3064" t="s">
        <v>530</v>
      </c>
      <c r="W3064" t="s">
        <v>7903</v>
      </c>
      <c r="Z3064" t="s">
        <v>7900</v>
      </c>
      <c r="AA3064" t="s">
        <v>7901</v>
      </c>
      <c r="AD3064" t="s">
        <v>7902</v>
      </c>
      <c r="AE3064" t="s">
        <v>472</v>
      </c>
      <c r="AF3064">
        <v>72701</v>
      </c>
      <c r="AG3064" t="s">
        <v>338</v>
      </c>
      <c r="AH3064" t="s">
        <v>530</v>
      </c>
      <c r="AJ3064" t="s">
        <v>7903</v>
      </c>
      <c r="AL3064" t="s">
        <v>339</v>
      </c>
      <c r="AM3064">
        <v>1</v>
      </c>
      <c r="AN3064">
        <v>1</v>
      </c>
      <c r="AO3064">
        <v>2258</v>
      </c>
      <c r="AQ3064">
        <v>127091</v>
      </c>
      <c r="AR3064">
        <v>57110001</v>
      </c>
      <c r="AT3064" t="s">
        <v>1332</v>
      </c>
      <c r="AW3064" t="s">
        <v>340</v>
      </c>
      <c r="AX3064" t="s">
        <v>340</v>
      </c>
      <c r="AY3064" t="s">
        <v>348</v>
      </c>
      <c r="AZ3064" t="s">
        <v>1418</v>
      </c>
      <c r="BY3064" t="s">
        <v>342</v>
      </c>
      <c r="EQ3064">
        <v>248023</v>
      </c>
      <c r="ER3064" t="s">
        <v>7904</v>
      </c>
      <c r="EV3064">
        <v>17287695</v>
      </c>
      <c r="EW3064">
        <v>928</v>
      </c>
      <c r="EX3064">
        <v>220993</v>
      </c>
      <c r="EY3064" t="s">
        <v>7905</v>
      </c>
      <c r="EZ3064">
        <v>1</v>
      </c>
      <c r="FC3064">
        <v>95383</v>
      </c>
      <c r="FD3064" t="s">
        <v>1417</v>
      </c>
    </row>
    <row r="3065" spans="1:160" x14ac:dyDescent="0.3">
      <c r="A3065" t="str">
        <f>VLOOKUP(B3065,Table2[],3,FALSE)</f>
        <v>Digital</v>
      </c>
      <c r="B3065" t="str">
        <f>IF(OR(ISNUMBER(FIND("QVC",Z3065)),ISNUMBER(FIND("QVC",AL3065))),"QVC",IF(OR(ISNUMBER(FIND("NCO",H3065)),ISNUMBER(FIND("NCO",Y3065))), "NCO", IF(AL3065="consumer","PMD.com",VLOOKUP(LEFT(H3065,2),Tables!$E$1:$F$11,2,FALSE))))</f>
        <v>PMD.com</v>
      </c>
      <c r="C3065">
        <f t="shared" si="144"/>
        <v>51090061</v>
      </c>
      <c r="D3065">
        <f t="shared" si="145"/>
        <v>1</v>
      </c>
      <c r="E3065" t="str">
        <f t="shared" ca="1" si="143"/>
        <v>shifted orders shipped</v>
      </c>
      <c r="F3065" t="s">
        <v>3539</v>
      </c>
      <c r="G3065" t="s">
        <v>335</v>
      </c>
      <c r="H3065" t="s">
        <v>7899</v>
      </c>
      <c r="I3065" s="6">
        <v>44012.57371527778</v>
      </c>
      <c r="J3065" t="s">
        <v>16</v>
      </c>
      <c r="K3065" s="6">
        <v>44013.428807870368</v>
      </c>
      <c r="M3065" t="s">
        <v>7900</v>
      </c>
      <c r="N3065" t="s">
        <v>7901</v>
      </c>
      <c r="Q3065" t="s">
        <v>7902</v>
      </c>
      <c r="R3065" t="s">
        <v>472</v>
      </c>
      <c r="S3065">
        <v>72701</v>
      </c>
      <c r="T3065" t="s">
        <v>338</v>
      </c>
      <c r="U3065" t="s">
        <v>530</v>
      </c>
      <c r="W3065" t="s">
        <v>7903</v>
      </c>
      <c r="Z3065" t="s">
        <v>7900</v>
      </c>
      <c r="AA3065" t="s">
        <v>7901</v>
      </c>
      <c r="AD3065" t="s">
        <v>7902</v>
      </c>
      <c r="AE3065" t="s">
        <v>472</v>
      </c>
      <c r="AF3065">
        <v>72701</v>
      </c>
      <c r="AG3065" t="s">
        <v>338</v>
      </c>
      <c r="AH3065" t="s">
        <v>530</v>
      </c>
      <c r="AJ3065" t="s">
        <v>7903</v>
      </c>
      <c r="AL3065" t="s">
        <v>339</v>
      </c>
      <c r="AM3065">
        <v>1</v>
      </c>
      <c r="AN3065">
        <v>1</v>
      </c>
      <c r="AO3065">
        <v>8078</v>
      </c>
      <c r="AQ3065">
        <v>124010</v>
      </c>
      <c r="AR3065">
        <v>51090061</v>
      </c>
      <c r="AS3065" t="s">
        <v>2688</v>
      </c>
      <c r="AT3065" t="s">
        <v>122</v>
      </c>
      <c r="AW3065" t="s">
        <v>340</v>
      </c>
      <c r="AX3065" t="s">
        <v>340</v>
      </c>
      <c r="AY3065" t="s">
        <v>357</v>
      </c>
      <c r="AZ3065" t="s">
        <v>363</v>
      </c>
      <c r="BY3065" t="s">
        <v>342</v>
      </c>
      <c r="EQ3065">
        <v>252774</v>
      </c>
      <c r="ER3065" t="s">
        <v>7904</v>
      </c>
      <c r="EV3065">
        <v>17287695</v>
      </c>
      <c r="EW3065">
        <v>928</v>
      </c>
      <c r="EX3065">
        <v>220993</v>
      </c>
      <c r="EY3065" t="s">
        <v>7905</v>
      </c>
      <c r="EZ3065">
        <v>1</v>
      </c>
      <c r="FC3065">
        <v>51090061</v>
      </c>
      <c r="FD3065" t="s">
        <v>122</v>
      </c>
    </row>
    <row r="3066" spans="1:160" x14ac:dyDescent="0.3">
      <c r="A3066" t="str">
        <f>VLOOKUP(B3066,Table2[],3,FALSE)</f>
        <v>Digital</v>
      </c>
      <c r="B3066" t="str">
        <f>IF(OR(ISNUMBER(FIND("QVC",Z3066)),ISNUMBER(FIND("QVC",AL3066))),"QVC",IF(OR(ISNUMBER(FIND("NCO",H3066)),ISNUMBER(FIND("NCO",Y3066))), "NCO", IF(AL3066="consumer","PMD.com",VLOOKUP(LEFT(H3066,2),Tables!$E$1:$F$11,2,FALSE))))</f>
        <v>PMD.com</v>
      </c>
      <c r="C3066">
        <f t="shared" si="144"/>
        <v>57100001</v>
      </c>
      <c r="D3066">
        <f t="shared" si="145"/>
        <v>1</v>
      </c>
      <c r="E3066" t="str">
        <f t="shared" ca="1" si="143"/>
        <v>shifted orders shipped</v>
      </c>
      <c r="F3066" t="s">
        <v>3539</v>
      </c>
      <c r="G3066" t="s">
        <v>335</v>
      </c>
      <c r="H3066" t="s">
        <v>7899</v>
      </c>
      <c r="I3066" s="6">
        <v>44012.57371527778</v>
      </c>
      <c r="J3066" t="s">
        <v>16</v>
      </c>
      <c r="K3066" s="6">
        <v>44013.428807870368</v>
      </c>
      <c r="M3066" t="s">
        <v>7900</v>
      </c>
      <c r="N3066" t="s">
        <v>7901</v>
      </c>
      <c r="Q3066" t="s">
        <v>7902</v>
      </c>
      <c r="R3066" t="s">
        <v>472</v>
      </c>
      <c r="S3066">
        <v>72701</v>
      </c>
      <c r="T3066" t="s">
        <v>338</v>
      </c>
      <c r="U3066" t="s">
        <v>530</v>
      </c>
      <c r="W3066" t="s">
        <v>7903</v>
      </c>
      <c r="Z3066" t="s">
        <v>7900</v>
      </c>
      <c r="AA3066" t="s">
        <v>7901</v>
      </c>
      <c r="AD3066" t="s">
        <v>7902</v>
      </c>
      <c r="AE3066" t="s">
        <v>472</v>
      </c>
      <c r="AF3066">
        <v>72701</v>
      </c>
      <c r="AG3066" t="s">
        <v>338</v>
      </c>
      <c r="AH3066" t="s">
        <v>530</v>
      </c>
      <c r="AJ3066" t="s">
        <v>7903</v>
      </c>
      <c r="AL3066" t="s">
        <v>339</v>
      </c>
      <c r="AM3066">
        <v>1</v>
      </c>
      <c r="AN3066">
        <v>1</v>
      </c>
      <c r="AO3066">
        <v>2241</v>
      </c>
      <c r="AQ3066">
        <v>127090</v>
      </c>
      <c r="AR3066">
        <v>57100001</v>
      </c>
      <c r="AT3066" t="s">
        <v>1420</v>
      </c>
      <c r="AW3066" t="s">
        <v>340</v>
      </c>
      <c r="AX3066" t="s">
        <v>340</v>
      </c>
      <c r="AY3066" t="s">
        <v>348</v>
      </c>
      <c r="AZ3066" t="s">
        <v>1064</v>
      </c>
      <c r="BY3066" t="s">
        <v>342</v>
      </c>
      <c r="BZ3066" t="b">
        <v>0</v>
      </c>
      <c r="EQ3066">
        <v>248022</v>
      </c>
      <c r="ER3066" t="s">
        <v>7904</v>
      </c>
      <c r="EV3066">
        <v>17287695</v>
      </c>
      <c r="EW3066">
        <v>928</v>
      </c>
      <c r="EX3066">
        <v>220993</v>
      </c>
      <c r="EY3066" t="s">
        <v>7905</v>
      </c>
      <c r="EZ3066">
        <v>1</v>
      </c>
      <c r="FC3066">
        <v>95383</v>
      </c>
      <c r="FD3066" t="s">
        <v>1417</v>
      </c>
    </row>
    <row r="3067" spans="1:160" x14ac:dyDescent="0.3">
      <c r="A3067" t="str">
        <f>VLOOKUP(B3067,Table2[],3,FALSE)</f>
        <v>Digital</v>
      </c>
      <c r="B3067" t="str">
        <f>IF(OR(ISNUMBER(FIND("QVC",Z3067)),ISNUMBER(FIND("QVC",AL3067))),"QVC",IF(OR(ISNUMBER(FIND("NCO",H3067)),ISNUMBER(FIND("NCO",Y3067))), "NCO", IF(AL3067="consumer","PMD.com",VLOOKUP(LEFT(H3067,2),Tables!$E$1:$F$11,2,FALSE))))</f>
        <v>PMD.com</v>
      </c>
      <c r="C3067">
        <f t="shared" si="144"/>
        <v>51090030</v>
      </c>
      <c r="D3067">
        <f t="shared" si="145"/>
        <v>1</v>
      </c>
      <c r="E3067" t="str">
        <f t="shared" ca="1" si="143"/>
        <v>shifted orders shipped</v>
      </c>
      <c r="F3067" t="s">
        <v>3539</v>
      </c>
      <c r="G3067" t="s">
        <v>335</v>
      </c>
      <c r="H3067" t="s">
        <v>7899</v>
      </c>
      <c r="I3067" s="6">
        <v>44012.57371527778</v>
      </c>
      <c r="J3067" t="s">
        <v>16</v>
      </c>
      <c r="K3067" s="6">
        <v>44013.428807870368</v>
      </c>
      <c r="M3067" t="s">
        <v>7900</v>
      </c>
      <c r="N3067" t="s">
        <v>7901</v>
      </c>
      <c r="Q3067" t="s">
        <v>7902</v>
      </c>
      <c r="R3067" t="s">
        <v>472</v>
      </c>
      <c r="S3067">
        <v>72701</v>
      </c>
      <c r="T3067" t="s">
        <v>338</v>
      </c>
      <c r="U3067" t="s">
        <v>530</v>
      </c>
      <c r="W3067" t="s">
        <v>7903</v>
      </c>
      <c r="Z3067" t="s">
        <v>7900</v>
      </c>
      <c r="AA3067" t="s">
        <v>7901</v>
      </c>
      <c r="AD3067" t="s">
        <v>7902</v>
      </c>
      <c r="AE3067" t="s">
        <v>472</v>
      </c>
      <c r="AF3067">
        <v>72701</v>
      </c>
      <c r="AG3067" t="s">
        <v>338</v>
      </c>
      <c r="AH3067" t="s">
        <v>530</v>
      </c>
      <c r="AJ3067" t="s">
        <v>7903</v>
      </c>
      <c r="AL3067" t="s">
        <v>339</v>
      </c>
      <c r="AM3067">
        <v>1</v>
      </c>
      <c r="AN3067">
        <v>1</v>
      </c>
      <c r="AO3067">
        <v>6688</v>
      </c>
      <c r="AQ3067">
        <v>125960</v>
      </c>
      <c r="AR3067">
        <v>51090030</v>
      </c>
      <c r="AS3067" t="s">
        <v>3043</v>
      </c>
      <c r="AT3067" t="s">
        <v>628</v>
      </c>
      <c r="AW3067" t="s">
        <v>343</v>
      </c>
      <c r="BY3067" t="s">
        <v>342</v>
      </c>
      <c r="BZ3067" t="b">
        <v>0</v>
      </c>
      <c r="EQ3067">
        <v>243047</v>
      </c>
      <c r="ER3067" t="s">
        <v>7904</v>
      </c>
      <c r="EV3067">
        <v>17287695</v>
      </c>
      <c r="EW3067">
        <v>928</v>
      </c>
      <c r="EX3067">
        <v>220993</v>
      </c>
      <c r="EY3067" t="s">
        <v>7905</v>
      </c>
      <c r="EZ3067">
        <v>1</v>
      </c>
      <c r="FC3067">
        <v>95383</v>
      </c>
      <c r="FD3067" t="s">
        <v>1417</v>
      </c>
    </row>
    <row r="3068" spans="1:160" x14ac:dyDescent="0.3">
      <c r="A3068" t="str">
        <f>VLOOKUP(B3068,Table2[],3,FALSE)</f>
        <v>Digital</v>
      </c>
      <c r="B3068" t="str">
        <f>IF(OR(ISNUMBER(FIND("QVC",Z3068)),ISNUMBER(FIND("QVC",AL3068))),"QVC",IF(OR(ISNUMBER(FIND("NCO",H3068)),ISNUMBER(FIND("NCO",Y3068))), "NCO", IF(AL3068="consumer","PMD.com",VLOOKUP(LEFT(H3068,2),Tables!$E$1:$F$11,2,FALSE))))</f>
        <v>PMD.com</v>
      </c>
      <c r="C3068">
        <f t="shared" si="144"/>
        <v>54010001</v>
      </c>
      <c r="D3068">
        <f t="shared" si="145"/>
        <v>1</v>
      </c>
      <c r="E3068" t="str">
        <f t="shared" ca="1" si="143"/>
        <v>shifted orders shipped</v>
      </c>
      <c r="F3068" t="s">
        <v>3539</v>
      </c>
      <c r="G3068" t="s">
        <v>335</v>
      </c>
      <c r="H3068" t="s">
        <v>7899</v>
      </c>
      <c r="I3068" s="6">
        <v>44012.57371527778</v>
      </c>
      <c r="J3068" t="s">
        <v>16</v>
      </c>
      <c r="K3068" s="6">
        <v>44013.428807870368</v>
      </c>
      <c r="M3068" t="s">
        <v>7900</v>
      </c>
      <c r="N3068" t="s">
        <v>7901</v>
      </c>
      <c r="Q3068" t="s">
        <v>7902</v>
      </c>
      <c r="R3068" t="s">
        <v>472</v>
      </c>
      <c r="S3068">
        <v>72701</v>
      </c>
      <c r="T3068" t="s">
        <v>338</v>
      </c>
      <c r="U3068" t="s">
        <v>530</v>
      </c>
      <c r="W3068" t="s">
        <v>7903</v>
      </c>
      <c r="Z3068" t="s">
        <v>7900</v>
      </c>
      <c r="AA3068" t="s">
        <v>7901</v>
      </c>
      <c r="AD3068" t="s">
        <v>7902</v>
      </c>
      <c r="AE3068" t="s">
        <v>472</v>
      </c>
      <c r="AF3068">
        <v>72701</v>
      </c>
      <c r="AG3068" t="s">
        <v>338</v>
      </c>
      <c r="AH3068" t="s">
        <v>530</v>
      </c>
      <c r="AJ3068" t="s">
        <v>7903</v>
      </c>
      <c r="AL3068" t="s">
        <v>339</v>
      </c>
      <c r="AM3068">
        <v>1</v>
      </c>
      <c r="AN3068">
        <v>1</v>
      </c>
      <c r="AO3068">
        <v>6300</v>
      </c>
      <c r="AQ3068">
        <v>124476</v>
      </c>
      <c r="AR3068">
        <v>54010001</v>
      </c>
      <c r="AS3068" t="s">
        <v>577</v>
      </c>
      <c r="AT3068" t="s">
        <v>35</v>
      </c>
      <c r="AW3068" t="s">
        <v>340</v>
      </c>
      <c r="AX3068">
        <v>0</v>
      </c>
      <c r="AY3068" t="s">
        <v>348</v>
      </c>
      <c r="AZ3068">
        <v>0</v>
      </c>
      <c r="BY3068" t="s">
        <v>342</v>
      </c>
      <c r="EQ3068">
        <v>252076</v>
      </c>
      <c r="ER3068" t="s">
        <v>7904</v>
      </c>
      <c r="EV3068">
        <v>17287695</v>
      </c>
      <c r="EW3068">
        <v>928</v>
      </c>
      <c r="EX3068">
        <v>220993</v>
      </c>
      <c r="EY3068" t="s">
        <v>7905</v>
      </c>
      <c r="EZ3068">
        <v>1</v>
      </c>
      <c r="FC3068">
        <v>95383</v>
      </c>
      <c r="FD3068" t="s">
        <v>1417</v>
      </c>
    </row>
    <row r="3069" spans="1:160" x14ac:dyDescent="0.3">
      <c r="A3069" t="str">
        <f>VLOOKUP(B3069,Table2[],3,FALSE)</f>
        <v>Digital</v>
      </c>
      <c r="B3069" t="str">
        <f>IF(OR(ISNUMBER(FIND("QVC",Z3069)),ISNUMBER(FIND("QVC",AL3069))),"QVC",IF(OR(ISNUMBER(FIND("NCO",H3069)),ISNUMBER(FIND("NCO",Y3069))), "NCO", IF(AL3069="consumer","PMD.com",VLOOKUP(LEFT(H3069,2),Tables!$E$1:$F$11,2,FALSE))))</f>
        <v>PMD.com</v>
      </c>
      <c r="C3069">
        <f t="shared" si="144"/>
        <v>51090030</v>
      </c>
      <c r="D3069">
        <f t="shared" si="145"/>
        <v>1</v>
      </c>
      <c r="E3069" t="str">
        <f t="shared" ca="1" si="143"/>
        <v>shifted orders shipped</v>
      </c>
      <c r="F3069" t="s">
        <v>3539</v>
      </c>
      <c r="G3069" t="s">
        <v>335</v>
      </c>
      <c r="H3069" t="s">
        <v>7906</v>
      </c>
      <c r="I3069" s="6">
        <v>44012.568576388891</v>
      </c>
      <c r="J3069" t="s">
        <v>16</v>
      </c>
      <c r="K3069" s="6">
        <v>44013.429710648146</v>
      </c>
      <c r="M3069" t="s">
        <v>1103</v>
      </c>
      <c r="N3069" t="s">
        <v>1104</v>
      </c>
      <c r="Q3069" t="s">
        <v>541</v>
      </c>
      <c r="R3069" t="s">
        <v>418</v>
      </c>
      <c r="S3069" t="s">
        <v>1891</v>
      </c>
      <c r="T3069" t="s">
        <v>338</v>
      </c>
      <c r="U3069" t="s">
        <v>530</v>
      </c>
      <c r="W3069" t="s">
        <v>1105</v>
      </c>
      <c r="Z3069" t="s">
        <v>1103</v>
      </c>
      <c r="AA3069" t="s">
        <v>1104</v>
      </c>
      <c r="AD3069" t="s">
        <v>541</v>
      </c>
      <c r="AE3069" t="s">
        <v>418</v>
      </c>
      <c r="AF3069" t="s">
        <v>1891</v>
      </c>
      <c r="AG3069" t="s">
        <v>338</v>
      </c>
      <c r="AH3069" t="s">
        <v>530</v>
      </c>
      <c r="AJ3069" t="s">
        <v>1105</v>
      </c>
      <c r="AL3069" t="s">
        <v>339</v>
      </c>
      <c r="AM3069">
        <v>1</v>
      </c>
      <c r="AN3069">
        <v>1</v>
      </c>
      <c r="AO3069">
        <v>6688</v>
      </c>
      <c r="AQ3069">
        <v>125960</v>
      </c>
      <c r="AR3069">
        <v>51090030</v>
      </c>
      <c r="AS3069" t="s">
        <v>3043</v>
      </c>
      <c r="AT3069" t="s">
        <v>628</v>
      </c>
      <c r="AW3069" t="s">
        <v>343</v>
      </c>
      <c r="BY3069" t="s">
        <v>342</v>
      </c>
      <c r="BZ3069" t="b">
        <v>0</v>
      </c>
      <c r="EQ3069">
        <v>243047</v>
      </c>
      <c r="ER3069" t="s">
        <v>7907</v>
      </c>
      <c r="EV3069">
        <v>17287693</v>
      </c>
      <c r="EW3069">
        <v>928</v>
      </c>
      <c r="EX3069">
        <v>220991</v>
      </c>
      <c r="EY3069" t="s">
        <v>7908</v>
      </c>
      <c r="EZ3069">
        <v>1</v>
      </c>
      <c r="FC3069">
        <v>95384</v>
      </c>
      <c r="FD3069" t="s">
        <v>3530</v>
      </c>
    </row>
    <row r="3070" spans="1:160" x14ac:dyDescent="0.3">
      <c r="A3070" t="str">
        <f>VLOOKUP(B3070,Table2[],3,FALSE)</f>
        <v>Digital</v>
      </c>
      <c r="B3070" t="str">
        <f>IF(OR(ISNUMBER(FIND("QVC",Z3070)),ISNUMBER(FIND("QVC",AL3070))),"QVC",IF(OR(ISNUMBER(FIND("NCO",H3070)),ISNUMBER(FIND("NCO",Y3070))), "NCO", IF(AL3070="consumer","PMD.com",VLOOKUP(LEFT(H3070,2),Tables!$E$1:$F$11,2,FALSE))))</f>
        <v>PMD.com</v>
      </c>
      <c r="C3070">
        <f t="shared" si="144"/>
        <v>54010001</v>
      </c>
      <c r="D3070">
        <f t="shared" si="145"/>
        <v>1</v>
      </c>
      <c r="E3070" t="str">
        <f t="shared" ca="1" si="143"/>
        <v>shifted orders shipped</v>
      </c>
      <c r="F3070" t="s">
        <v>3539</v>
      </c>
      <c r="G3070" t="s">
        <v>335</v>
      </c>
      <c r="H3070" t="s">
        <v>7906</v>
      </c>
      <c r="I3070" s="6">
        <v>44012.568576388891</v>
      </c>
      <c r="J3070" t="s">
        <v>16</v>
      </c>
      <c r="K3070" s="6">
        <v>44013.429710648146</v>
      </c>
      <c r="M3070" t="s">
        <v>1103</v>
      </c>
      <c r="N3070" t="s">
        <v>1104</v>
      </c>
      <c r="Q3070" t="s">
        <v>541</v>
      </c>
      <c r="R3070" t="s">
        <v>418</v>
      </c>
      <c r="S3070" t="s">
        <v>1891</v>
      </c>
      <c r="T3070" t="s">
        <v>338</v>
      </c>
      <c r="U3070" t="s">
        <v>530</v>
      </c>
      <c r="W3070" t="s">
        <v>1105</v>
      </c>
      <c r="Z3070" t="s">
        <v>1103</v>
      </c>
      <c r="AA3070" t="s">
        <v>1104</v>
      </c>
      <c r="AD3070" t="s">
        <v>541</v>
      </c>
      <c r="AE3070" t="s">
        <v>418</v>
      </c>
      <c r="AF3070" t="s">
        <v>1891</v>
      </c>
      <c r="AG3070" t="s">
        <v>338</v>
      </c>
      <c r="AH3070" t="s">
        <v>530</v>
      </c>
      <c r="AJ3070" t="s">
        <v>1105</v>
      </c>
      <c r="AL3070" t="s">
        <v>339</v>
      </c>
      <c r="AM3070">
        <v>1</v>
      </c>
      <c r="AN3070">
        <v>1</v>
      </c>
      <c r="AO3070">
        <v>6300</v>
      </c>
      <c r="AQ3070">
        <v>124476</v>
      </c>
      <c r="AR3070">
        <v>54010001</v>
      </c>
      <c r="AS3070" t="s">
        <v>577</v>
      </c>
      <c r="AT3070" t="s">
        <v>35</v>
      </c>
      <c r="AW3070" t="s">
        <v>340</v>
      </c>
      <c r="AX3070">
        <v>0</v>
      </c>
      <c r="AY3070" t="s">
        <v>348</v>
      </c>
      <c r="AZ3070">
        <v>0</v>
      </c>
      <c r="BY3070" t="s">
        <v>342</v>
      </c>
      <c r="EQ3070">
        <v>252076</v>
      </c>
      <c r="ER3070" t="s">
        <v>7907</v>
      </c>
      <c r="EV3070">
        <v>17287693</v>
      </c>
      <c r="EW3070">
        <v>928</v>
      </c>
      <c r="EX3070">
        <v>220991</v>
      </c>
      <c r="EY3070" t="s">
        <v>7908</v>
      </c>
      <c r="EZ3070">
        <v>1</v>
      </c>
      <c r="FC3070">
        <v>54010001</v>
      </c>
      <c r="FD3070" t="s">
        <v>35</v>
      </c>
    </row>
    <row r="3071" spans="1:160" x14ac:dyDescent="0.3">
      <c r="A3071" t="str">
        <f>VLOOKUP(B3071,Table2[],3,FALSE)</f>
        <v>Digital</v>
      </c>
      <c r="B3071" t="str">
        <f>IF(OR(ISNUMBER(FIND("QVC",Z3071)),ISNUMBER(FIND("QVC",AL3071))),"QVC",IF(OR(ISNUMBER(FIND("NCO",H3071)),ISNUMBER(FIND("NCO",Y3071))), "NCO", IF(AL3071="consumer","PMD.com",VLOOKUP(LEFT(H3071,2),Tables!$E$1:$F$11,2,FALSE))))</f>
        <v>PMD.com</v>
      </c>
      <c r="C3071">
        <f t="shared" si="144"/>
        <v>53970001</v>
      </c>
      <c r="D3071">
        <f t="shared" si="145"/>
        <v>1</v>
      </c>
      <c r="E3071" t="str">
        <f t="shared" ca="1" si="143"/>
        <v>shifted orders shipped</v>
      </c>
      <c r="F3071" t="s">
        <v>3539</v>
      </c>
      <c r="G3071" t="s">
        <v>335</v>
      </c>
      <c r="H3071" t="s">
        <v>7906</v>
      </c>
      <c r="I3071" s="6">
        <v>44012.568576388891</v>
      </c>
      <c r="J3071" t="s">
        <v>16</v>
      </c>
      <c r="K3071" s="6">
        <v>44013.429710648146</v>
      </c>
      <c r="M3071" t="s">
        <v>1103</v>
      </c>
      <c r="N3071" t="s">
        <v>1104</v>
      </c>
      <c r="Q3071" t="s">
        <v>541</v>
      </c>
      <c r="R3071" t="s">
        <v>418</v>
      </c>
      <c r="S3071" t="s">
        <v>1891</v>
      </c>
      <c r="T3071" t="s">
        <v>338</v>
      </c>
      <c r="U3071" t="s">
        <v>530</v>
      </c>
      <c r="W3071" t="s">
        <v>1105</v>
      </c>
      <c r="Z3071" t="s">
        <v>1103</v>
      </c>
      <c r="AA3071" t="s">
        <v>1104</v>
      </c>
      <c r="AD3071" t="s">
        <v>541</v>
      </c>
      <c r="AE3071" t="s">
        <v>418</v>
      </c>
      <c r="AF3071" t="s">
        <v>1891</v>
      </c>
      <c r="AG3071" t="s">
        <v>338</v>
      </c>
      <c r="AH3071" t="s">
        <v>530</v>
      </c>
      <c r="AJ3071" t="s">
        <v>1105</v>
      </c>
      <c r="AL3071" t="s">
        <v>339</v>
      </c>
      <c r="AM3071">
        <v>1</v>
      </c>
      <c r="AN3071">
        <v>1</v>
      </c>
      <c r="AO3071">
        <v>392</v>
      </c>
      <c r="AQ3071">
        <v>124472</v>
      </c>
      <c r="AR3071">
        <v>53970001</v>
      </c>
      <c r="AS3071" t="s">
        <v>577</v>
      </c>
      <c r="AT3071" t="s">
        <v>41</v>
      </c>
      <c r="AW3071" t="s">
        <v>343</v>
      </c>
      <c r="BY3071" t="s">
        <v>342</v>
      </c>
      <c r="EQ3071">
        <v>251826</v>
      </c>
      <c r="ER3071" t="s">
        <v>7907</v>
      </c>
      <c r="EV3071">
        <v>17287693</v>
      </c>
      <c r="EW3071">
        <v>928</v>
      </c>
      <c r="EX3071">
        <v>220991</v>
      </c>
      <c r="EY3071" t="s">
        <v>7908</v>
      </c>
      <c r="EZ3071">
        <v>1</v>
      </c>
      <c r="FC3071">
        <v>53970001</v>
      </c>
      <c r="FD3071" t="s">
        <v>41</v>
      </c>
    </row>
    <row r="3072" spans="1:160" x14ac:dyDescent="0.3">
      <c r="A3072" t="str">
        <f>VLOOKUP(B3072,Table2[],3,FALSE)</f>
        <v>Digital</v>
      </c>
      <c r="B3072" t="str">
        <f>IF(OR(ISNUMBER(FIND("QVC",Z3072)),ISNUMBER(FIND("QVC",AL3072))),"QVC",IF(OR(ISNUMBER(FIND("NCO",H3072)),ISNUMBER(FIND("NCO",Y3072))), "NCO", IF(AL3072="consumer","PMD.com",VLOOKUP(LEFT(H3072,2),Tables!$E$1:$F$11,2,FALSE))))</f>
        <v>PMD.com</v>
      </c>
      <c r="C3072">
        <f t="shared" si="144"/>
        <v>52430001</v>
      </c>
      <c r="D3072">
        <f t="shared" si="145"/>
        <v>1</v>
      </c>
      <c r="E3072" t="str">
        <f t="shared" ca="1" si="143"/>
        <v>shifted orders shipped</v>
      </c>
      <c r="F3072" t="s">
        <v>3539</v>
      </c>
      <c r="G3072" t="s">
        <v>335</v>
      </c>
      <c r="H3072" t="s">
        <v>7906</v>
      </c>
      <c r="I3072" s="6">
        <v>44012.568576388891</v>
      </c>
      <c r="J3072" t="s">
        <v>16</v>
      </c>
      <c r="K3072" s="6">
        <v>44013.429710648146</v>
      </c>
      <c r="M3072" t="s">
        <v>1103</v>
      </c>
      <c r="N3072" t="s">
        <v>1104</v>
      </c>
      <c r="Q3072" t="s">
        <v>541</v>
      </c>
      <c r="R3072" t="s">
        <v>418</v>
      </c>
      <c r="S3072" t="s">
        <v>1891</v>
      </c>
      <c r="T3072" t="s">
        <v>338</v>
      </c>
      <c r="U3072" t="s">
        <v>530</v>
      </c>
      <c r="W3072" t="s">
        <v>1105</v>
      </c>
      <c r="Z3072" t="s">
        <v>1103</v>
      </c>
      <c r="AA3072" t="s">
        <v>1104</v>
      </c>
      <c r="AD3072" t="s">
        <v>541</v>
      </c>
      <c r="AE3072" t="s">
        <v>418</v>
      </c>
      <c r="AF3072" t="s">
        <v>1891</v>
      </c>
      <c r="AG3072" t="s">
        <v>338</v>
      </c>
      <c r="AH3072" t="s">
        <v>530</v>
      </c>
      <c r="AJ3072" t="s">
        <v>1105</v>
      </c>
      <c r="AL3072" t="s">
        <v>339</v>
      </c>
      <c r="AM3072">
        <v>1</v>
      </c>
      <c r="AN3072">
        <v>1</v>
      </c>
      <c r="AO3072">
        <v>12063</v>
      </c>
      <c r="AQ3072">
        <v>127155</v>
      </c>
      <c r="AR3072">
        <v>52430001</v>
      </c>
      <c r="AS3072" t="s">
        <v>927</v>
      </c>
      <c r="AT3072" t="s">
        <v>75</v>
      </c>
      <c r="AW3072" t="s">
        <v>340</v>
      </c>
      <c r="AX3072" t="s">
        <v>340</v>
      </c>
      <c r="AY3072" t="s">
        <v>357</v>
      </c>
      <c r="AZ3072" t="s">
        <v>363</v>
      </c>
      <c r="BY3072" t="s">
        <v>342</v>
      </c>
      <c r="EQ3072">
        <v>249990</v>
      </c>
      <c r="ER3072" t="s">
        <v>7907</v>
      </c>
      <c r="EV3072">
        <v>17287693</v>
      </c>
      <c r="EW3072">
        <v>928</v>
      </c>
      <c r="EX3072">
        <v>220991</v>
      </c>
      <c r="EY3072" t="s">
        <v>7908</v>
      </c>
      <c r="EZ3072">
        <v>1</v>
      </c>
      <c r="FC3072">
        <v>95384</v>
      </c>
      <c r="FD3072" t="s">
        <v>3530</v>
      </c>
    </row>
    <row r="3073" spans="1:160" x14ac:dyDescent="0.3">
      <c r="A3073" t="str">
        <f>VLOOKUP(B3073,Table2[],3,FALSE)</f>
        <v>Digital</v>
      </c>
      <c r="B3073" t="str">
        <f>IF(OR(ISNUMBER(FIND("QVC",Z3073)),ISNUMBER(FIND("QVC",AL3073))),"QVC",IF(OR(ISNUMBER(FIND("NCO",H3073)),ISNUMBER(FIND("NCO",Y3073))), "NCO", IF(AL3073="consumer","PMD.com",VLOOKUP(LEFT(H3073,2),Tables!$E$1:$F$11,2,FALSE))))</f>
        <v>PMD.com</v>
      </c>
      <c r="C3073">
        <f t="shared" si="144"/>
        <v>54020001</v>
      </c>
      <c r="D3073">
        <f t="shared" si="145"/>
        <v>1</v>
      </c>
      <c r="E3073" t="str">
        <f t="shared" ca="1" si="143"/>
        <v>shifted orders shipped</v>
      </c>
      <c r="F3073" t="s">
        <v>3539</v>
      </c>
      <c r="G3073" t="s">
        <v>335</v>
      </c>
      <c r="H3073" t="s">
        <v>7906</v>
      </c>
      <c r="I3073" s="6">
        <v>44012.568576388891</v>
      </c>
      <c r="J3073" t="s">
        <v>16</v>
      </c>
      <c r="K3073" s="6">
        <v>44013.429710648146</v>
      </c>
      <c r="M3073" t="s">
        <v>1103</v>
      </c>
      <c r="N3073" t="s">
        <v>1104</v>
      </c>
      <c r="Q3073" t="s">
        <v>541</v>
      </c>
      <c r="R3073" t="s">
        <v>418</v>
      </c>
      <c r="S3073" t="s">
        <v>1891</v>
      </c>
      <c r="T3073" t="s">
        <v>338</v>
      </c>
      <c r="U3073" t="s">
        <v>530</v>
      </c>
      <c r="W3073" t="s">
        <v>1105</v>
      </c>
      <c r="Z3073" t="s">
        <v>1103</v>
      </c>
      <c r="AA3073" t="s">
        <v>1104</v>
      </c>
      <c r="AD3073" t="s">
        <v>541</v>
      </c>
      <c r="AE3073" t="s">
        <v>418</v>
      </c>
      <c r="AF3073" t="s">
        <v>1891</v>
      </c>
      <c r="AG3073" t="s">
        <v>338</v>
      </c>
      <c r="AH3073" t="s">
        <v>530</v>
      </c>
      <c r="AJ3073" t="s">
        <v>1105</v>
      </c>
      <c r="AL3073" t="s">
        <v>339</v>
      </c>
      <c r="AM3073">
        <v>1</v>
      </c>
      <c r="AN3073">
        <v>1</v>
      </c>
      <c r="AO3073">
        <v>3692</v>
      </c>
      <c r="AQ3073">
        <v>124477</v>
      </c>
      <c r="AR3073">
        <v>54020001</v>
      </c>
      <c r="AS3073" t="s">
        <v>484</v>
      </c>
      <c r="AT3073" t="s">
        <v>93</v>
      </c>
      <c r="AW3073" t="s">
        <v>340</v>
      </c>
      <c r="AX3073">
        <v>0</v>
      </c>
      <c r="AY3073" t="s">
        <v>348</v>
      </c>
      <c r="AZ3073">
        <v>0</v>
      </c>
      <c r="BY3073" t="s">
        <v>342</v>
      </c>
      <c r="EQ3073">
        <v>251671</v>
      </c>
      <c r="ER3073" t="s">
        <v>7907</v>
      </c>
      <c r="EV3073">
        <v>17287693</v>
      </c>
      <c r="EW3073">
        <v>928</v>
      </c>
      <c r="EX3073">
        <v>220991</v>
      </c>
      <c r="EY3073" t="s">
        <v>7908</v>
      </c>
      <c r="EZ3073">
        <v>1</v>
      </c>
      <c r="FC3073">
        <v>54020001</v>
      </c>
      <c r="FD3073" t="s">
        <v>93</v>
      </c>
    </row>
    <row r="3074" spans="1:160" x14ac:dyDescent="0.3">
      <c r="A3074" t="str">
        <f>VLOOKUP(B3074,Table2[],3,FALSE)</f>
        <v>Digital</v>
      </c>
      <c r="B3074" t="str">
        <f>IF(OR(ISNUMBER(FIND("QVC",Z3074)),ISNUMBER(FIND("QVC",AL3074))),"QVC",IF(OR(ISNUMBER(FIND("NCO",H3074)),ISNUMBER(FIND("NCO",Y3074))), "NCO", IF(AL3074="consumer","PMD.com",VLOOKUP(LEFT(H3074,2),Tables!$E$1:$F$11,2,FALSE))))</f>
        <v>PMD.com</v>
      </c>
      <c r="C3074">
        <f t="shared" si="144"/>
        <v>54000001</v>
      </c>
      <c r="D3074">
        <f t="shared" si="145"/>
        <v>1</v>
      </c>
      <c r="E3074" t="str">
        <f t="shared" ca="1" si="143"/>
        <v>shifted orders shipped</v>
      </c>
      <c r="F3074" t="s">
        <v>3539</v>
      </c>
      <c r="G3074" t="s">
        <v>335</v>
      </c>
      <c r="H3074" t="s">
        <v>7906</v>
      </c>
      <c r="I3074" s="6">
        <v>44012.568576388891</v>
      </c>
      <c r="J3074" t="s">
        <v>16</v>
      </c>
      <c r="K3074" s="6">
        <v>44013.429710648146</v>
      </c>
      <c r="M3074" t="s">
        <v>1103</v>
      </c>
      <c r="N3074" t="s">
        <v>1104</v>
      </c>
      <c r="Q3074" t="s">
        <v>541</v>
      </c>
      <c r="R3074" t="s">
        <v>418</v>
      </c>
      <c r="S3074" t="s">
        <v>1891</v>
      </c>
      <c r="T3074" t="s">
        <v>338</v>
      </c>
      <c r="U3074" t="s">
        <v>530</v>
      </c>
      <c r="W3074" t="s">
        <v>1105</v>
      </c>
      <c r="Z3074" t="s">
        <v>1103</v>
      </c>
      <c r="AA3074" t="s">
        <v>1104</v>
      </c>
      <c r="AD3074" t="s">
        <v>541</v>
      </c>
      <c r="AE3074" t="s">
        <v>418</v>
      </c>
      <c r="AF3074" t="s">
        <v>1891</v>
      </c>
      <c r="AG3074" t="s">
        <v>338</v>
      </c>
      <c r="AH3074" t="s">
        <v>530</v>
      </c>
      <c r="AJ3074" t="s">
        <v>1105</v>
      </c>
      <c r="AL3074" t="s">
        <v>339</v>
      </c>
      <c r="AM3074">
        <v>1</v>
      </c>
      <c r="AN3074">
        <v>1</v>
      </c>
      <c r="AO3074">
        <v>8182</v>
      </c>
      <c r="AQ3074">
        <v>124475</v>
      </c>
      <c r="AR3074">
        <v>54000001</v>
      </c>
      <c r="AS3074" t="s">
        <v>1251</v>
      </c>
      <c r="AT3074" t="s">
        <v>84</v>
      </c>
      <c r="AW3074" t="s">
        <v>343</v>
      </c>
      <c r="BY3074" t="s">
        <v>342</v>
      </c>
      <c r="EQ3074">
        <v>247294</v>
      </c>
      <c r="ER3074" t="s">
        <v>7907</v>
      </c>
      <c r="EV3074">
        <v>17287693</v>
      </c>
      <c r="EW3074">
        <v>928</v>
      </c>
      <c r="EX3074">
        <v>220991</v>
      </c>
      <c r="EY3074" t="s">
        <v>7908</v>
      </c>
      <c r="EZ3074">
        <v>1</v>
      </c>
      <c r="FC3074">
        <v>54000001</v>
      </c>
      <c r="FD3074" t="s">
        <v>84</v>
      </c>
    </row>
    <row r="3075" spans="1:160" x14ac:dyDescent="0.3">
      <c r="A3075" t="str">
        <f>VLOOKUP(B3075,Table2[],3,FALSE)</f>
        <v>Digital</v>
      </c>
      <c r="B3075" t="str">
        <f>IF(OR(ISNUMBER(FIND("QVC",Z3075)),ISNUMBER(FIND("QVC",AL3075))),"QVC",IF(OR(ISNUMBER(FIND("NCO",H3075)),ISNUMBER(FIND("NCO",Y3075))), "NCO", IF(AL3075="consumer","PMD.com",VLOOKUP(LEFT(H3075,2),Tables!$E$1:$F$11,2,FALSE))))</f>
        <v>PMD.com</v>
      </c>
      <c r="C3075">
        <f t="shared" si="144"/>
        <v>53490001</v>
      </c>
      <c r="D3075">
        <f t="shared" si="145"/>
        <v>1</v>
      </c>
      <c r="E3075" t="str">
        <f t="shared" ref="E3075:E3138" ca="1" si="146">IF(MONTH(TODAY())-MONTH(I3075)&gt;0,"shifted orders shipped","MTD orders shipped")</f>
        <v>shifted orders shipped</v>
      </c>
      <c r="F3075" t="s">
        <v>3539</v>
      </c>
      <c r="G3075" t="s">
        <v>335</v>
      </c>
      <c r="H3075" t="s">
        <v>7906</v>
      </c>
      <c r="I3075" s="6">
        <v>44012.568576388891</v>
      </c>
      <c r="J3075" t="s">
        <v>16</v>
      </c>
      <c r="K3075" s="6">
        <v>44013.429710648146</v>
      </c>
      <c r="M3075" t="s">
        <v>1103</v>
      </c>
      <c r="N3075" t="s">
        <v>1104</v>
      </c>
      <c r="Q3075" t="s">
        <v>541</v>
      </c>
      <c r="R3075" t="s">
        <v>418</v>
      </c>
      <c r="S3075" t="s">
        <v>1891</v>
      </c>
      <c r="T3075" t="s">
        <v>338</v>
      </c>
      <c r="U3075" t="s">
        <v>530</v>
      </c>
      <c r="W3075" t="s">
        <v>1105</v>
      </c>
      <c r="Z3075" t="s">
        <v>1103</v>
      </c>
      <c r="AA3075" t="s">
        <v>1104</v>
      </c>
      <c r="AD3075" t="s">
        <v>541</v>
      </c>
      <c r="AE3075" t="s">
        <v>418</v>
      </c>
      <c r="AF3075" t="s">
        <v>1891</v>
      </c>
      <c r="AG3075" t="s">
        <v>338</v>
      </c>
      <c r="AH3075" t="s">
        <v>530</v>
      </c>
      <c r="AJ3075" t="s">
        <v>1105</v>
      </c>
      <c r="AL3075" t="s">
        <v>339</v>
      </c>
      <c r="AM3075">
        <v>1</v>
      </c>
      <c r="AN3075">
        <v>1</v>
      </c>
      <c r="AO3075">
        <v>15533</v>
      </c>
      <c r="AQ3075">
        <v>126899</v>
      </c>
      <c r="AR3075">
        <v>53490001</v>
      </c>
      <c r="AS3075" t="s">
        <v>1709</v>
      </c>
      <c r="AT3075" t="s">
        <v>56</v>
      </c>
      <c r="AW3075" t="s">
        <v>343</v>
      </c>
      <c r="BY3075" t="s">
        <v>342</v>
      </c>
      <c r="EQ3075">
        <v>253176</v>
      </c>
      <c r="ER3075" t="s">
        <v>7907</v>
      </c>
      <c r="EV3075">
        <v>17287693</v>
      </c>
      <c r="EW3075">
        <v>928</v>
      </c>
      <c r="EX3075">
        <v>220991</v>
      </c>
      <c r="EY3075" t="s">
        <v>7908</v>
      </c>
      <c r="EZ3075">
        <v>1</v>
      </c>
      <c r="FC3075">
        <v>53490001</v>
      </c>
      <c r="FD3075" t="s">
        <v>56</v>
      </c>
    </row>
    <row r="3076" spans="1:160" x14ac:dyDescent="0.3">
      <c r="A3076" t="str">
        <f>VLOOKUP(B3076,Table2[],3,FALSE)</f>
        <v>Digital</v>
      </c>
      <c r="B3076" t="str">
        <f>IF(OR(ISNUMBER(FIND("QVC",Z3076)),ISNUMBER(FIND("QVC",AL3076))),"QVC",IF(OR(ISNUMBER(FIND("NCO",H3076)),ISNUMBER(FIND("NCO",Y3076))), "NCO", IF(AL3076="consumer","PMD.com",VLOOKUP(LEFT(H3076,2),Tables!$E$1:$F$11,2,FALSE))))</f>
        <v>PMD.com</v>
      </c>
      <c r="C3076">
        <f t="shared" si="144"/>
        <v>53920001</v>
      </c>
      <c r="D3076">
        <f t="shared" si="145"/>
        <v>1</v>
      </c>
      <c r="E3076" t="str">
        <f t="shared" ca="1" si="146"/>
        <v>shifted orders shipped</v>
      </c>
      <c r="F3076" t="s">
        <v>3539</v>
      </c>
      <c r="G3076" t="s">
        <v>335</v>
      </c>
      <c r="H3076" t="s">
        <v>7906</v>
      </c>
      <c r="I3076" s="6">
        <v>44012.568576388891</v>
      </c>
      <c r="J3076" t="s">
        <v>16</v>
      </c>
      <c r="K3076" s="6">
        <v>44013.429710648146</v>
      </c>
      <c r="M3076" t="s">
        <v>1103</v>
      </c>
      <c r="N3076" t="s">
        <v>1104</v>
      </c>
      <c r="Q3076" t="s">
        <v>541</v>
      </c>
      <c r="R3076" t="s">
        <v>418</v>
      </c>
      <c r="S3076" t="s">
        <v>1891</v>
      </c>
      <c r="T3076" t="s">
        <v>338</v>
      </c>
      <c r="U3076" t="s">
        <v>530</v>
      </c>
      <c r="W3076" t="s">
        <v>1105</v>
      </c>
      <c r="Z3076" t="s">
        <v>1103</v>
      </c>
      <c r="AA3076" t="s">
        <v>1104</v>
      </c>
      <c r="AD3076" t="s">
        <v>541</v>
      </c>
      <c r="AE3076" t="s">
        <v>418</v>
      </c>
      <c r="AF3076" t="s">
        <v>1891</v>
      </c>
      <c r="AG3076" t="s">
        <v>338</v>
      </c>
      <c r="AH3076" t="s">
        <v>530</v>
      </c>
      <c r="AJ3076" t="s">
        <v>1105</v>
      </c>
      <c r="AL3076" t="s">
        <v>339</v>
      </c>
      <c r="AM3076">
        <v>1</v>
      </c>
      <c r="AN3076">
        <v>1</v>
      </c>
      <c r="AO3076">
        <v>14899</v>
      </c>
      <c r="AQ3076">
        <v>124468</v>
      </c>
      <c r="AR3076">
        <v>53920001</v>
      </c>
      <c r="AS3076">
        <v>9000000</v>
      </c>
      <c r="AT3076" t="s">
        <v>40</v>
      </c>
      <c r="AW3076" t="s">
        <v>343</v>
      </c>
      <c r="BY3076" t="s">
        <v>342</v>
      </c>
      <c r="EQ3076">
        <v>243396</v>
      </c>
      <c r="ER3076" t="s">
        <v>7907</v>
      </c>
      <c r="EV3076">
        <v>17287693</v>
      </c>
      <c r="EW3076">
        <v>928</v>
      </c>
      <c r="EX3076">
        <v>220991</v>
      </c>
      <c r="EY3076" t="s">
        <v>7908</v>
      </c>
      <c r="EZ3076">
        <v>1</v>
      </c>
      <c r="FC3076">
        <v>95384</v>
      </c>
      <c r="FD3076" t="s">
        <v>3530</v>
      </c>
    </row>
    <row r="3077" spans="1:160" x14ac:dyDescent="0.3">
      <c r="A3077" t="str">
        <f>VLOOKUP(B3077,Table2[],3,FALSE)</f>
        <v>Digital</v>
      </c>
      <c r="B3077" t="str">
        <f>IF(OR(ISNUMBER(FIND("QVC",Z3077)),ISNUMBER(FIND("QVC",AL3077))),"QVC",IF(OR(ISNUMBER(FIND("NCO",H3077)),ISNUMBER(FIND("NCO",Y3077))), "NCO", IF(AL3077="consumer","PMD.com",VLOOKUP(LEFT(H3077,2),Tables!$E$1:$F$11,2,FALSE))))</f>
        <v>PMD.com</v>
      </c>
      <c r="C3077">
        <f t="shared" si="144"/>
        <v>53920001</v>
      </c>
      <c r="D3077">
        <f t="shared" si="145"/>
        <v>1</v>
      </c>
      <c r="E3077" t="str">
        <f t="shared" ca="1" si="146"/>
        <v>shifted orders shipped</v>
      </c>
      <c r="F3077" t="s">
        <v>3539</v>
      </c>
      <c r="G3077" t="s">
        <v>335</v>
      </c>
      <c r="H3077" t="s">
        <v>7909</v>
      </c>
      <c r="I3077" s="6">
        <v>44012.581574074073</v>
      </c>
      <c r="J3077" t="s">
        <v>16</v>
      </c>
      <c r="K3077" s="6">
        <v>44013.429745370369</v>
      </c>
      <c r="M3077" t="s">
        <v>1863</v>
      </c>
      <c r="N3077" t="s">
        <v>7910</v>
      </c>
      <c r="Q3077" t="s">
        <v>666</v>
      </c>
      <c r="R3077" t="s">
        <v>442</v>
      </c>
      <c r="S3077" t="s">
        <v>7911</v>
      </c>
      <c r="T3077" t="s">
        <v>338</v>
      </c>
      <c r="U3077" t="s">
        <v>530</v>
      </c>
      <c r="W3077" t="s">
        <v>1864</v>
      </c>
      <c r="Z3077" t="s">
        <v>1863</v>
      </c>
      <c r="AA3077" t="s">
        <v>7910</v>
      </c>
      <c r="AD3077" t="s">
        <v>666</v>
      </c>
      <c r="AE3077" t="s">
        <v>442</v>
      </c>
      <c r="AF3077" t="s">
        <v>7911</v>
      </c>
      <c r="AG3077" t="s">
        <v>338</v>
      </c>
      <c r="AH3077" t="s">
        <v>530</v>
      </c>
      <c r="AJ3077" t="s">
        <v>1864</v>
      </c>
      <c r="AL3077" t="s">
        <v>339</v>
      </c>
      <c r="AM3077">
        <v>1</v>
      </c>
      <c r="AN3077">
        <v>1</v>
      </c>
      <c r="AO3077">
        <v>14899</v>
      </c>
      <c r="AQ3077">
        <v>124468</v>
      </c>
      <c r="AR3077">
        <v>53920001</v>
      </c>
      <c r="AS3077">
        <v>9000000</v>
      </c>
      <c r="AT3077" t="s">
        <v>40</v>
      </c>
      <c r="AW3077" t="s">
        <v>343</v>
      </c>
      <c r="BY3077" t="s">
        <v>342</v>
      </c>
      <c r="EQ3077">
        <v>243396</v>
      </c>
      <c r="ER3077" t="s">
        <v>7912</v>
      </c>
      <c r="EV3077">
        <v>17287698</v>
      </c>
      <c r="EW3077">
        <v>928</v>
      </c>
      <c r="EX3077">
        <v>220996</v>
      </c>
      <c r="EY3077" t="s">
        <v>7913</v>
      </c>
      <c r="EZ3077">
        <v>1</v>
      </c>
      <c r="FC3077">
        <v>95385</v>
      </c>
      <c r="FD3077" t="s">
        <v>3531</v>
      </c>
    </row>
    <row r="3078" spans="1:160" x14ac:dyDescent="0.3">
      <c r="A3078" t="str">
        <f>VLOOKUP(B3078,Table2[],3,FALSE)</f>
        <v>Digital</v>
      </c>
      <c r="B3078" t="str">
        <f>IF(OR(ISNUMBER(FIND("QVC",Z3078)),ISNUMBER(FIND("QVC",AL3078))),"QVC",IF(OR(ISNUMBER(FIND("NCO",H3078)),ISNUMBER(FIND("NCO",Y3078))), "NCO", IF(AL3078="consumer","PMD.com",VLOOKUP(LEFT(H3078,2),Tables!$E$1:$F$11,2,FALSE))))</f>
        <v>PMD.com</v>
      </c>
      <c r="C3078">
        <f t="shared" si="144"/>
        <v>5354</v>
      </c>
      <c r="D3078">
        <f t="shared" si="145"/>
        <v>1</v>
      </c>
      <c r="E3078" t="str">
        <f t="shared" ca="1" si="146"/>
        <v>shifted orders shipped</v>
      </c>
      <c r="F3078" t="s">
        <v>3539</v>
      </c>
      <c r="G3078" t="s">
        <v>335</v>
      </c>
      <c r="H3078" t="s">
        <v>7909</v>
      </c>
      <c r="I3078" s="6">
        <v>44012.581574074073</v>
      </c>
      <c r="J3078" t="s">
        <v>16</v>
      </c>
      <c r="K3078" s="6">
        <v>44013.429745370369</v>
      </c>
      <c r="M3078" t="s">
        <v>1863</v>
      </c>
      <c r="N3078" t="s">
        <v>7910</v>
      </c>
      <c r="Q3078" t="s">
        <v>666</v>
      </c>
      <c r="R3078" t="s">
        <v>442</v>
      </c>
      <c r="S3078" t="s">
        <v>7911</v>
      </c>
      <c r="T3078" t="s">
        <v>338</v>
      </c>
      <c r="U3078" t="s">
        <v>530</v>
      </c>
      <c r="W3078" t="s">
        <v>1864</v>
      </c>
      <c r="Z3078" t="s">
        <v>1863</v>
      </c>
      <c r="AA3078" t="s">
        <v>7910</v>
      </c>
      <c r="AD3078" t="s">
        <v>666</v>
      </c>
      <c r="AE3078" t="s">
        <v>442</v>
      </c>
      <c r="AF3078" t="s">
        <v>7911</v>
      </c>
      <c r="AG3078" t="s">
        <v>338</v>
      </c>
      <c r="AH3078" t="s">
        <v>530</v>
      </c>
      <c r="AJ3078" t="s">
        <v>1864</v>
      </c>
      <c r="AL3078" t="s">
        <v>339</v>
      </c>
      <c r="AM3078">
        <v>1</v>
      </c>
      <c r="AN3078">
        <v>1</v>
      </c>
      <c r="AO3078">
        <v>5214</v>
      </c>
      <c r="AQ3078">
        <v>124518</v>
      </c>
      <c r="AR3078">
        <v>5354</v>
      </c>
      <c r="AS3078" t="s">
        <v>1753</v>
      </c>
      <c r="AT3078" t="s">
        <v>103</v>
      </c>
      <c r="AW3078" t="s">
        <v>340</v>
      </c>
      <c r="AX3078" t="s">
        <v>340</v>
      </c>
      <c r="AY3078" t="s">
        <v>351</v>
      </c>
      <c r="AZ3078" t="s">
        <v>415</v>
      </c>
      <c r="BY3078" t="s">
        <v>342</v>
      </c>
      <c r="EQ3078">
        <v>249176</v>
      </c>
      <c r="ER3078" t="s">
        <v>7912</v>
      </c>
      <c r="EV3078">
        <v>17287698</v>
      </c>
      <c r="EW3078">
        <v>928</v>
      </c>
      <c r="EX3078">
        <v>220996</v>
      </c>
      <c r="EY3078" t="s">
        <v>7913</v>
      </c>
      <c r="EZ3078">
        <v>1</v>
      </c>
      <c r="FC3078">
        <v>95307</v>
      </c>
      <c r="FD3078" t="s">
        <v>1211</v>
      </c>
    </row>
    <row r="3079" spans="1:160" x14ac:dyDescent="0.3">
      <c r="A3079" t="str">
        <f>VLOOKUP(B3079,Table2[],3,FALSE)</f>
        <v>Digital</v>
      </c>
      <c r="B3079" t="str">
        <f>IF(OR(ISNUMBER(FIND("QVC",Z3079)),ISNUMBER(FIND("QVC",AL3079))),"QVC",IF(OR(ISNUMBER(FIND("NCO",H3079)),ISNUMBER(FIND("NCO",Y3079))), "NCO", IF(AL3079="consumer","PMD.com",VLOOKUP(LEFT(H3079,2),Tables!$E$1:$F$11,2,FALSE))))</f>
        <v>PMD.com</v>
      </c>
      <c r="C3079">
        <f t="shared" si="144"/>
        <v>5341030</v>
      </c>
      <c r="D3079">
        <f t="shared" si="145"/>
        <v>1</v>
      </c>
      <c r="E3079" t="str">
        <f t="shared" ca="1" si="146"/>
        <v>shifted orders shipped</v>
      </c>
      <c r="F3079" t="s">
        <v>3539</v>
      </c>
      <c r="G3079" t="s">
        <v>335</v>
      </c>
      <c r="H3079" t="s">
        <v>7909</v>
      </c>
      <c r="I3079" s="6">
        <v>44012.581574074073</v>
      </c>
      <c r="J3079" t="s">
        <v>16</v>
      </c>
      <c r="K3079" s="6">
        <v>44013.429745370369</v>
      </c>
      <c r="M3079" t="s">
        <v>1863</v>
      </c>
      <c r="N3079" t="s">
        <v>7910</v>
      </c>
      <c r="Q3079" t="s">
        <v>666</v>
      </c>
      <c r="R3079" t="s">
        <v>442</v>
      </c>
      <c r="S3079" t="s">
        <v>7911</v>
      </c>
      <c r="T3079" t="s">
        <v>338</v>
      </c>
      <c r="U3079" t="s">
        <v>530</v>
      </c>
      <c r="W3079" t="s">
        <v>1864</v>
      </c>
      <c r="Z3079" t="s">
        <v>1863</v>
      </c>
      <c r="AA3079" t="s">
        <v>7910</v>
      </c>
      <c r="AD3079" t="s">
        <v>666</v>
      </c>
      <c r="AE3079" t="s">
        <v>442</v>
      </c>
      <c r="AF3079" t="s">
        <v>7911</v>
      </c>
      <c r="AG3079" t="s">
        <v>338</v>
      </c>
      <c r="AH3079" t="s">
        <v>530</v>
      </c>
      <c r="AJ3079" t="s">
        <v>1864</v>
      </c>
      <c r="AL3079" t="s">
        <v>339</v>
      </c>
      <c r="AM3079">
        <v>1</v>
      </c>
      <c r="AN3079">
        <v>1</v>
      </c>
      <c r="AO3079">
        <v>12859</v>
      </c>
      <c r="AQ3079">
        <v>124642</v>
      </c>
      <c r="AR3079">
        <v>5341030</v>
      </c>
      <c r="AS3079" t="s">
        <v>925</v>
      </c>
      <c r="AT3079" t="s">
        <v>926</v>
      </c>
      <c r="AW3079" t="s">
        <v>366</v>
      </c>
      <c r="AX3079" t="s">
        <v>366</v>
      </c>
      <c r="AY3079" t="s">
        <v>345</v>
      </c>
      <c r="AZ3079" t="s">
        <v>346</v>
      </c>
      <c r="BY3079" t="s">
        <v>342</v>
      </c>
      <c r="EQ3079">
        <v>243275</v>
      </c>
      <c r="ER3079" t="s">
        <v>7912</v>
      </c>
      <c r="EV3079">
        <v>17287698</v>
      </c>
      <c r="EW3079">
        <v>928</v>
      </c>
      <c r="EX3079">
        <v>220996</v>
      </c>
      <c r="EY3079" t="s">
        <v>7913</v>
      </c>
      <c r="EZ3079">
        <v>1</v>
      </c>
      <c r="FC3079">
        <v>95385</v>
      </c>
      <c r="FD3079" t="s">
        <v>3531</v>
      </c>
    </row>
    <row r="3080" spans="1:160" x14ac:dyDescent="0.3">
      <c r="A3080" t="str">
        <f>VLOOKUP(B3080,Table2[],3,FALSE)</f>
        <v>Digital</v>
      </c>
      <c r="B3080" t="str">
        <f>IF(OR(ISNUMBER(FIND("QVC",Z3080)),ISNUMBER(FIND("QVC",AL3080))),"QVC",IF(OR(ISNUMBER(FIND("NCO",H3080)),ISNUMBER(FIND("NCO",Y3080))), "NCO", IF(AL3080="consumer","PMD.com",VLOOKUP(LEFT(H3080,2),Tables!$E$1:$F$11,2,FALSE))))</f>
        <v>PMD.com</v>
      </c>
      <c r="C3080">
        <f t="shared" si="144"/>
        <v>5357</v>
      </c>
      <c r="D3080">
        <f t="shared" si="145"/>
        <v>1</v>
      </c>
      <c r="E3080" t="str">
        <f t="shared" ca="1" si="146"/>
        <v>shifted orders shipped</v>
      </c>
      <c r="F3080" t="s">
        <v>3539</v>
      </c>
      <c r="G3080" t="s">
        <v>335</v>
      </c>
      <c r="H3080" t="s">
        <v>7909</v>
      </c>
      <c r="I3080" s="6">
        <v>44012.581574074073</v>
      </c>
      <c r="J3080" t="s">
        <v>16</v>
      </c>
      <c r="K3080" s="6">
        <v>44013.429745370369</v>
      </c>
      <c r="M3080" t="s">
        <v>1863</v>
      </c>
      <c r="N3080" t="s">
        <v>7910</v>
      </c>
      <c r="Q3080" t="s">
        <v>666</v>
      </c>
      <c r="R3080" t="s">
        <v>442</v>
      </c>
      <c r="S3080" t="s">
        <v>7911</v>
      </c>
      <c r="T3080" t="s">
        <v>338</v>
      </c>
      <c r="U3080" t="s">
        <v>530</v>
      </c>
      <c r="W3080" t="s">
        <v>1864</v>
      </c>
      <c r="Z3080" t="s">
        <v>1863</v>
      </c>
      <c r="AA3080" t="s">
        <v>7910</v>
      </c>
      <c r="AD3080" t="s">
        <v>666</v>
      </c>
      <c r="AE3080" t="s">
        <v>442</v>
      </c>
      <c r="AF3080" t="s">
        <v>7911</v>
      </c>
      <c r="AG3080" t="s">
        <v>338</v>
      </c>
      <c r="AH3080" t="s">
        <v>530</v>
      </c>
      <c r="AJ3080" t="s">
        <v>1864</v>
      </c>
      <c r="AL3080" t="s">
        <v>339</v>
      </c>
      <c r="AM3080">
        <v>1</v>
      </c>
      <c r="AN3080">
        <v>1</v>
      </c>
      <c r="AO3080">
        <v>15182</v>
      </c>
      <c r="AQ3080">
        <v>124521</v>
      </c>
      <c r="AR3080">
        <v>5357</v>
      </c>
      <c r="AS3080" t="s">
        <v>87</v>
      </c>
      <c r="AT3080" t="s">
        <v>88</v>
      </c>
      <c r="AW3080" t="s">
        <v>340</v>
      </c>
      <c r="AX3080" t="s">
        <v>340</v>
      </c>
      <c r="AY3080" t="s">
        <v>351</v>
      </c>
      <c r="AZ3080" t="s">
        <v>379</v>
      </c>
      <c r="BY3080" t="s">
        <v>342</v>
      </c>
      <c r="EQ3080">
        <v>249142</v>
      </c>
      <c r="ER3080" t="s">
        <v>7912</v>
      </c>
      <c r="EV3080">
        <v>17287698</v>
      </c>
      <c r="EW3080">
        <v>928</v>
      </c>
      <c r="EX3080">
        <v>220996</v>
      </c>
      <c r="EY3080" t="s">
        <v>7913</v>
      </c>
      <c r="EZ3080">
        <v>1</v>
      </c>
      <c r="FC3080">
        <v>95307</v>
      </c>
      <c r="FD3080" t="s">
        <v>1211</v>
      </c>
    </row>
    <row r="3081" spans="1:160" x14ac:dyDescent="0.3">
      <c r="A3081" t="str">
        <f>VLOOKUP(B3081,Table2[],3,FALSE)</f>
        <v>Digital</v>
      </c>
      <c r="B3081" t="str">
        <f>IF(OR(ISNUMBER(FIND("QVC",Z3081)),ISNUMBER(FIND("QVC",AL3081))),"QVC",IF(OR(ISNUMBER(FIND("NCO",H3081)),ISNUMBER(FIND("NCO",Y3081))), "NCO", IF(AL3081="consumer","PMD.com",VLOOKUP(LEFT(H3081,2),Tables!$E$1:$F$11,2,FALSE))))</f>
        <v>PMD.com</v>
      </c>
      <c r="C3081">
        <f t="shared" si="144"/>
        <v>5356</v>
      </c>
      <c r="D3081">
        <f t="shared" si="145"/>
        <v>1</v>
      </c>
      <c r="E3081" t="str">
        <f t="shared" ca="1" si="146"/>
        <v>shifted orders shipped</v>
      </c>
      <c r="F3081" t="s">
        <v>3539</v>
      </c>
      <c r="G3081" t="s">
        <v>335</v>
      </c>
      <c r="H3081" t="s">
        <v>7909</v>
      </c>
      <c r="I3081" s="6">
        <v>44012.581574074073</v>
      </c>
      <c r="J3081" t="s">
        <v>16</v>
      </c>
      <c r="K3081" s="6">
        <v>44013.429745370369</v>
      </c>
      <c r="M3081" t="s">
        <v>1863</v>
      </c>
      <c r="N3081" t="s">
        <v>7910</v>
      </c>
      <c r="Q3081" t="s">
        <v>666</v>
      </c>
      <c r="R3081" t="s">
        <v>442</v>
      </c>
      <c r="S3081" t="s">
        <v>7911</v>
      </c>
      <c r="T3081" t="s">
        <v>338</v>
      </c>
      <c r="U3081" t="s">
        <v>530</v>
      </c>
      <c r="W3081" t="s">
        <v>1864</v>
      </c>
      <c r="Z3081" t="s">
        <v>1863</v>
      </c>
      <c r="AA3081" t="s">
        <v>7910</v>
      </c>
      <c r="AD3081" t="s">
        <v>666</v>
      </c>
      <c r="AE3081" t="s">
        <v>442</v>
      </c>
      <c r="AF3081" t="s">
        <v>7911</v>
      </c>
      <c r="AG3081" t="s">
        <v>338</v>
      </c>
      <c r="AH3081" t="s">
        <v>530</v>
      </c>
      <c r="AJ3081" t="s">
        <v>1864</v>
      </c>
      <c r="AL3081" t="s">
        <v>339</v>
      </c>
      <c r="AM3081">
        <v>1</v>
      </c>
      <c r="AN3081">
        <v>1</v>
      </c>
      <c r="AO3081">
        <v>8738</v>
      </c>
      <c r="AQ3081">
        <v>124520</v>
      </c>
      <c r="AR3081">
        <v>5356</v>
      </c>
      <c r="AS3081" t="s">
        <v>747</v>
      </c>
      <c r="AT3081" t="s">
        <v>118</v>
      </c>
      <c r="AW3081" t="s">
        <v>340</v>
      </c>
      <c r="AX3081" t="s">
        <v>340</v>
      </c>
      <c r="AY3081" t="s">
        <v>351</v>
      </c>
      <c r="AZ3081" t="s">
        <v>424</v>
      </c>
      <c r="BY3081" t="s">
        <v>342</v>
      </c>
      <c r="EQ3081">
        <v>252059</v>
      </c>
      <c r="ER3081" t="s">
        <v>7912</v>
      </c>
      <c r="EV3081">
        <v>17287698</v>
      </c>
      <c r="EW3081">
        <v>928</v>
      </c>
      <c r="EX3081">
        <v>220996</v>
      </c>
      <c r="EY3081" t="s">
        <v>7913</v>
      </c>
      <c r="EZ3081">
        <v>1</v>
      </c>
      <c r="FC3081">
        <v>95307</v>
      </c>
      <c r="FD3081" t="s">
        <v>1211</v>
      </c>
    </row>
    <row r="3082" spans="1:160" x14ac:dyDescent="0.3">
      <c r="A3082" t="str">
        <f>VLOOKUP(B3082,Table2[],3,FALSE)</f>
        <v>Digital</v>
      </c>
      <c r="B3082" t="str">
        <f>IF(OR(ISNUMBER(FIND("QVC",Z3082)),ISNUMBER(FIND("QVC",AL3082))),"QVC",IF(OR(ISNUMBER(FIND("NCO",H3082)),ISNUMBER(FIND("NCO",Y3082))), "NCO", IF(AL3082="consumer","PMD.com",VLOOKUP(LEFT(H3082,2),Tables!$E$1:$F$11,2,FALSE))))</f>
        <v>PMD.com</v>
      </c>
      <c r="C3082">
        <f t="shared" si="144"/>
        <v>5355</v>
      </c>
      <c r="D3082">
        <f t="shared" si="145"/>
        <v>1</v>
      </c>
      <c r="E3082" t="str">
        <f t="shared" ca="1" si="146"/>
        <v>shifted orders shipped</v>
      </c>
      <c r="F3082" t="s">
        <v>3539</v>
      </c>
      <c r="G3082" t="s">
        <v>335</v>
      </c>
      <c r="H3082" t="s">
        <v>7909</v>
      </c>
      <c r="I3082" s="6">
        <v>44012.581574074073</v>
      </c>
      <c r="J3082" t="s">
        <v>16</v>
      </c>
      <c r="K3082" s="6">
        <v>44013.429745370369</v>
      </c>
      <c r="M3082" t="s">
        <v>1863</v>
      </c>
      <c r="N3082" t="s">
        <v>7910</v>
      </c>
      <c r="Q3082" t="s">
        <v>666</v>
      </c>
      <c r="R3082" t="s">
        <v>442</v>
      </c>
      <c r="S3082" t="s">
        <v>7911</v>
      </c>
      <c r="T3082" t="s">
        <v>338</v>
      </c>
      <c r="U3082" t="s">
        <v>530</v>
      </c>
      <c r="W3082" t="s">
        <v>1864</v>
      </c>
      <c r="Z3082" t="s">
        <v>1863</v>
      </c>
      <c r="AA3082" t="s">
        <v>7910</v>
      </c>
      <c r="AD3082" t="s">
        <v>666</v>
      </c>
      <c r="AE3082" t="s">
        <v>442</v>
      </c>
      <c r="AF3082" t="s">
        <v>7911</v>
      </c>
      <c r="AG3082" t="s">
        <v>338</v>
      </c>
      <c r="AH3082" t="s">
        <v>530</v>
      </c>
      <c r="AJ3082" t="s">
        <v>1864</v>
      </c>
      <c r="AL3082" t="s">
        <v>339</v>
      </c>
      <c r="AM3082">
        <v>1</v>
      </c>
      <c r="AN3082">
        <v>1</v>
      </c>
      <c r="AO3082">
        <v>9197</v>
      </c>
      <c r="AQ3082">
        <v>124519</v>
      </c>
      <c r="AR3082">
        <v>5355</v>
      </c>
      <c r="AS3082" t="s">
        <v>841</v>
      </c>
      <c r="AT3082" t="s">
        <v>74</v>
      </c>
      <c r="AW3082" t="s">
        <v>340</v>
      </c>
      <c r="AX3082" t="s">
        <v>340</v>
      </c>
      <c r="AY3082" t="s">
        <v>351</v>
      </c>
      <c r="AZ3082" t="s">
        <v>441</v>
      </c>
      <c r="BY3082" t="s">
        <v>342</v>
      </c>
      <c r="EQ3082">
        <v>246789</v>
      </c>
      <c r="ER3082" t="s">
        <v>7912</v>
      </c>
      <c r="EV3082">
        <v>17287698</v>
      </c>
      <c r="EW3082">
        <v>928</v>
      </c>
      <c r="EX3082">
        <v>220996</v>
      </c>
      <c r="EY3082" t="s">
        <v>7913</v>
      </c>
      <c r="EZ3082">
        <v>1</v>
      </c>
      <c r="FC3082">
        <v>95307</v>
      </c>
      <c r="FD3082" t="s">
        <v>1211</v>
      </c>
    </row>
    <row r="3083" spans="1:160" x14ac:dyDescent="0.3">
      <c r="A3083" t="str">
        <f>VLOOKUP(B3083,Table2[],3,FALSE)</f>
        <v>Digital</v>
      </c>
      <c r="B3083" t="str">
        <f>IF(OR(ISNUMBER(FIND("QVC",Z3083)),ISNUMBER(FIND("QVC",AL3083))),"QVC",IF(OR(ISNUMBER(FIND("NCO",H3083)),ISNUMBER(FIND("NCO",Y3083))), "NCO", IF(AL3083="consumer","PMD.com",VLOOKUP(LEFT(H3083,2),Tables!$E$1:$F$11,2,FALSE))))</f>
        <v>PMD.com</v>
      </c>
      <c r="C3083">
        <f t="shared" si="144"/>
        <v>52430001</v>
      </c>
      <c r="D3083">
        <f t="shared" si="145"/>
        <v>1</v>
      </c>
      <c r="E3083" t="str">
        <f t="shared" ca="1" si="146"/>
        <v>shifted orders shipped</v>
      </c>
      <c r="F3083" t="s">
        <v>3539</v>
      </c>
      <c r="G3083" t="s">
        <v>335</v>
      </c>
      <c r="H3083" t="s">
        <v>7909</v>
      </c>
      <c r="I3083" s="6">
        <v>44012.581574074073</v>
      </c>
      <c r="J3083" t="s">
        <v>16</v>
      </c>
      <c r="K3083" s="6">
        <v>44013.429745370369</v>
      </c>
      <c r="M3083" t="s">
        <v>1863</v>
      </c>
      <c r="N3083" t="s">
        <v>7910</v>
      </c>
      <c r="Q3083" t="s">
        <v>666</v>
      </c>
      <c r="R3083" t="s">
        <v>442</v>
      </c>
      <c r="S3083" t="s">
        <v>7911</v>
      </c>
      <c r="T3083" t="s">
        <v>338</v>
      </c>
      <c r="U3083" t="s">
        <v>530</v>
      </c>
      <c r="W3083" t="s">
        <v>1864</v>
      </c>
      <c r="Z3083" t="s">
        <v>1863</v>
      </c>
      <c r="AA3083" t="s">
        <v>7910</v>
      </c>
      <c r="AD3083" t="s">
        <v>666</v>
      </c>
      <c r="AE3083" t="s">
        <v>442</v>
      </c>
      <c r="AF3083" t="s">
        <v>7911</v>
      </c>
      <c r="AG3083" t="s">
        <v>338</v>
      </c>
      <c r="AH3083" t="s">
        <v>530</v>
      </c>
      <c r="AJ3083" t="s">
        <v>1864</v>
      </c>
      <c r="AL3083" t="s">
        <v>339</v>
      </c>
      <c r="AM3083">
        <v>1</v>
      </c>
      <c r="AN3083">
        <v>1</v>
      </c>
      <c r="AO3083">
        <v>12063</v>
      </c>
      <c r="AQ3083">
        <v>127155</v>
      </c>
      <c r="AR3083">
        <v>52430001</v>
      </c>
      <c r="AS3083" t="s">
        <v>927</v>
      </c>
      <c r="AT3083" t="s">
        <v>75</v>
      </c>
      <c r="AW3083" t="s">
        <v>340</v>
      </c>
      <c r="AX3083" t="s">
        <v>340</v>
      </c>
      <c r="AY3083" t="s">
        <v>357</v>
      </c>
      <c r="AZ3083" t="s">
        <v>363</v>
      </c>
      <c r="BY3083" t="s">
        <v>342</v>
      </c>
      <c r="EQ3083">
        <v>249990</v>
      </c>
      <c r="ER3083" t="s">
        <v>7912</v>
      </c>
      <c r="EV3083">
        <v>17287698</v>
      </c>
      <c r="EW3083">
        <v>928</v>
      </c>
      <c r="EX3083">
        <v>220996</v>
      </c>
      <c r="EY3083" t="s">
        <v>7913</v>
      </c>
      <c r="EZ3083">
        <v>1</v>
      </c>
      <c r="FC3083">
        <v>95385</v>
      </c>
      <c r="FD3083" t="s">
        <v>3531</v>
      </c>
    </row>
    <row r="3084" spans="1:160" x14ac:dyDescent="0.3">
      <c r="A3084" t="str">
        <f>VLOOKUP(B3084,Table2[],3,FALSE)</f>
        <v>Digital</v>
      </c>
      <c r="B3084" t="str">
        <f>IF(OR(ISNUMBER(FIND("QVC",Z3084)),ISNUMBER(FIND("QVC",AL3084))),"QVC",IF(OR(ISNUMBER(FIND("NCO",H3084)),ISNUMBER(FIND("NCO",Y3084))), "NCO", IF(AL3084="consumer","PMD.com",VLOOKUP(LEFT(H3084,2),Tables!$E$1:$F$11,2,FALSE))))</f>
        <v>PMD.com</v>
      </c>
      <c r="C3084">
        <f t="shared" ref="C3084:C3147" si="147">AR3084</f>
        <v>5358</v>
      </c>
      <c r="D3084">
        <f t="shared" ref="D3084:D3147" si="148">AN3084</f>
        <v>1</v>
      </c>
      <c r="E3084" t="str">
        <f t="shared" ca="1" si="146"/>
        <v>shifted orders shipped</v>
      </c>
      <c r="F3084" t="s">
        <v>3539</v>
      </c>
      <c r="G3084" t="s">
        <v>335</v>
      </c>
      <c r="H3084" t="s">
        <v>7909</v>
      </c>
      <c r="I3084" s="6">
        <v>44012.581574074073</v>
      </c>
      <c r="J3084" t="s">
        <v>16</v>
      </c>
      <c r="K3084" s="6">
        <v>44013.429745370369</v>
      </c>
      <c r="M3084" t="s">
        <v>1863</v>
      </c>
      <c r="N3084" t="s">
        <v>7910</v>
      </c>
      <c r="Q3084" t="s">
        <v>666</v>
      </c>
      <c r="R3084" t="s">
        <v>442</v>
      </c>
      <c r="S3084" t="s">
        <v>7911</v>
      </c>
      <c r="T3084" t="s">
        <v>338</v>
      </c>
      <c r="U3084" t="s">
        <v>530</v>
      </c>
      <c r="W3084" t="s">
        <v>1864</v>
      </c>
      <c r="Z3084" t="s">
        <v>1863</v>
      </c>
      <c r="AA3084" t="s">
        <v>7910</v>
      </c>
      <c r="AD3084" t="s">
        <v>666</v>
      </c>
      <c r="AE3084" t="s">
        <v>442</v>
      </c>
      <c r="AF3084" t="s">
        <v>7911</v>
      </c>
      <c r="AG3084" t="s">
        <v>338</v>
      </c>
      <c r="AH3084" t="s">
        <v>530</v>
      </c>
      <c r="AJ3084" t="s">
        <v>1864</v>
      </c>
      <c r="AL3084" t="s">
        <v>339</v>
      </c>
      <c r="AM3084">
        <v>1</v>
      </c>
      <c r="AN3084">
        <v>1</v>
      </c>
      <c r="AO3084">
        <v>7390</v>
      </c>
      <c r="AQ3084">
        <v>124522</v>
      </c>
      <c r="AR3084">
        <v>5358</v>
      </c>
      <c r="AS3084" t="s">
        <v>2281</v>
      </c>
      <c r="AT3084" t="s">
        <v>73</v>
      </c>
      <c r="AW3084" t="s">
        <v>340</v>
      </c>
      <c r="AX3084" t="s">
        <v>340</v>
      </c>
      <c r="AY3084" t="s">
        <v>351</v>
      </c>
      <c r="AZ3084" t="s">
        <v>434</v>
      </c>
      <c r="BY3084" t="s">
        <v>342</v>
      </c>
      <c r="EQ3084">
        <v>252041</v>
      </c>
      <c r="ER3084" t="s">
        <v>7912</v>
      </c>
      <c r="EV3084">
        <v>17287698</v>
      </c>
      <c r="EW3084">
        <v>928</v>
      </c>
      <c r="EX3084">
        <v>220996</v>
      </c>
      <c r="EY3084" t="s">
        <v>7913</v>
      </c>
      <c r="EZ3084">
        <v>1</v>
      </c>
      <c r="FC3084">
        <v>95307</v>
      </c>
      <c r="FD3084" t="s">
        <v>1211</v>
      </c>
    </row>
    <row r="3085" spans="1:160" x14ac:dyDescent="0.3">
      <c r="A3085" t="str">
        <f>VLOOKUP(B3085,Table2[],3,FALSE)</f>
        <v>Digital</v>
      </c>
      <c r="B3085" t="str">
        <f>IF(OR(ISNUMBER(FIND("QVC",Z3085)),ISNUMBER(FIND("QVC",AL3085))),"QVC",IF(OR(ISNUMBER(FIND("NCO",H3085)),ISNUMBER(FIND("NCO",Y3085))), "NCO", IF(AL3085="consumer","PMD.com",VLOOKUP(LEFT(H3085,2),Tables!$E$1:$F$11,2,FALSE))))</f>
        <v>PMD.com</v>
      </c>
      <c r="C3085">
        <f t="shared" si="147"/>
        <v>52430001</v>
      </c>
      <c r="D3085">
        <f t="shared" si="148"/>
        <v>1</v>
      </c>
      <c r="E3085" t="str">
        <f t="shared" ca="1" si="146"/>
        <v>shifted orders shipped</v>
      </c>
      <c r="F3085" t="s">
        <v>3539</v>
      </c>
      <c r="G3085" t="s">
        <v>335</v>
      </c>
      <c r="H3085" t="s">
        <v>7909</v>
      </c>
      <c r="I3085" s="6">
        <v>44012.581574074073</v>
      </c>
      <c r="J3085" t="s">
        <v>16</v>
      </c>
      <c r="K3085" s="6">
        <v>44013.429745370369</v>
      </c>
      <c r="M3085" t="s">
        <v>1863</v>
      </c>
      <c r="N3085" t="s">
        <v>7910</v>
      </c>
      <c r="Q3085" t="s">
        <v>666</v>
      </c>
      <c r="R3085" t="s">
        <v>442</v>
      </c>
      <c r="S3085" t="s">
        <v>7911</v>
      </c>
      <c r="T3085" t="s">
        <v>338</v>
      </c>
      <c r="U3085" t="s">
        <v>530</v>
      </c>
      <c r="W3085" t="s">
        <v>1864</v>
      </c>
      <c r="Z3085" t="s">
        <v>1863</v>
      </c>
      <c r="AA3085" t="s">
        <v>7910</v>
      </c>
      <c r="AD3085" t="s">
        <v>666</v>
      </c>
      <c r="AE3085" t="s">
        <v>442</v>
      </c>
      <c r="AF3085" t="s">
        <v>7911</v>
      </c>
      <c r="AG3085" t="s">
        <v>338</v>
      </c>
      <c r="AH3085" t="s">
        <v>530</v>
      </c>
      <c r="AJ3085" t="s">
        <v>1864</v>
      </c>
      <c r="AL3085" t="s">
        <v>339</v>
      </c>
      <c r="AM3085">
        <v>1</v>
      </c>
      <c r="AN3085">
        <v>1</v>
      </c>
      <c r="AO3085">
        <v>12063</v>
      </c>
      <c r="AQ3085">
        <v>127155</v>
      </c>
      <c r="AR3085">
        <v>52430001</v>
      </c>
      <c r="AS3085" t="s">
        <v>927</v>
      </c>
      <c r="AT3085" t="s">
        <v>75</v>
      </c>
      <c r="AW3085" t="s">
        <v>340</v>
      </c>
      <c r="AX3085" t="s">
        <v>340</v>
      </c>
      <c r="AY3085" t="s">
        <v>357</v>
      </c>
      <c r="AZ3085" t="s">
        <v>363</v>
      </c>
      <c r="BY3085" t="s">
        <v>342</v>
      </c>
      <c r="EQ3085">
        <v>249990</v>
      </c>
      <c r="ER3085" t="s">
        <v>7912</v>
      </c>
      <c r="EV3085">
        <v>17287698</v>
      </c>
      <c r="EW3085">
        <v>928</v>
      </c>
      <c r="EX3085">
        <v>220996</v>
      </c>
      <c r="EY3085" t="s">
        <v>7913</v>
      </c>
      <c r="EZ3085">
        <v>1</v>
      </c>
      <c r="FC3085">
        <v>95307</v>
      </c>
      <c r="FD3085" t="s">
        <v>1211</v>
      </c>
    </row>
    <row r="3086" spans="1:160" x14ac:dyDescent="0.3">
      <c r="A3086" t="str">
        <f>VLOOKUP(B3086,Table2[],3,FALSE)</f>
        <v>Digital</v>
      </c>
      <c r="B3086" t="str">
        <f>IF(OR(ISNUMBER(FIND("QVC",Z3086)),ISNUMBER(FIND("QVC",AL3086))),"QVC",IF(OR(ISNUMBER(FIND("NCO",H3086)),ISNUMBER(FIND("NCO",Y3086))), "NCO", IF(AL3086="consumer","PMD.com",VLOOKUP(LEFT(H3086,2),Tables!$E$1:$F$11,2,FALSE))))</f>
        <v>PMD.com</v>
      </c>
      <c r="C3086">
        <f t="shared" si="147"/>
        <v>51090030</v>
      </c>
      <c r="D3086">
        <f t="shared" si="148"/>
        <v>1</v>
      </c>
      <c r="E3086" t="str">
        <f t="shared" ca="1" si="146"/>
        <v>shifted orders shipped</v>
      </c>
      <c r="F3086" t="s">
        <v>3539</v>
      </c>
      <c r="G3086" t="s">
        <v>335</v>
      </c>
      <c r="H3086" t="s">
        <v>7909</v>
      </c>
      <c r="I3086" s="6">
        <v>44012.581574074073</v>
      </c>
      <c r="J3086" t="s">
        <v>16</v>
      </c>
      <c r="K3086" s="6">
        <v>44013.429745370369</v>
      </c>
      <c r="M3086" t="s">
        <v>1863</v>
      </c>
      <c r="N3086" t="s">
        <v>7910</v>
      </c>
      <c r="Q3086" t="s">
        <v>666</v>
      </c>
      <c r="R3086" t="s">
        <v>442</v>
      </c>
      <c r="S3086" t="s">
        <v>7911</v>
      </c>
      <c r="T3086" t="s">
        <v>338</v>
      </c>
      <c r="U3086" t="s">
        <v>530</v>
      </c>
      <c r="W3086" t="s">
        <v>1864</v>
      </c>
      <c r="Z3086" t="s">
        <v>1863</v>
      </c>
      <c r="AA3086" t="s">
        <v>7910</v>
      </c>
      <c r="AD3086" t="s">
        <v>666</v>
      </c>
      <c r="AE3086" t="s">
        <v>442</v>
      </c>
      <c r="AF3086" t="s">
        <v>7911</v>
      </c>
      <c r="AG3086" t="s">
        <v>338</v>
      </c>
      <c r="AH3086" t="s">
        <v>530</v>
      </c>
      <c r="AJ3086" t="s">
        <v>1864</v>
      </c>
      <c r="AL3086" t="s">
        <v>339</v>
      </c>
      <c r="AM3086">
        <v>1</v>
      </c>
      <c r="AN3086">
        <v>1</v>
      </c>
      <c r="AO3086">
        <v>6688</v>
      </c>
      <c r="AQ3086">
        <v>125960</v>
      </c>
      <c r="AR3086">
        <v>51090030</v>
      </c>
      <c r="AS3086" t="s">
        <v>3043</v>
      </c>
      <c r="AT3086" t="s">
        <v>628</v>
      </c>
      <c r="AW3086" t="s">
        <v>343</v>
      </c>
      <c r="BY3086" t="s">
        <v>342</v>
      </c>
      <c r="BZ3086" t="b">
        <v>0</v>
      </c>
      <c r="EQ3086">
        <v>243047</v>
      </c>
      <c r="ER3086" t="s">
        <v>7912</v>
      </c>
      <c r="EV3086">
        <v>17287698</v>
      </c>
      <c r="EW3086">
        <v>928</v>
      </c>
      <c r="EX3086">
        <v>220996</v>
      </c>
      <c r="EY3086" t="s">
        <v>7913</v>
      </c>
      <c r="EZ3086">
        <v>1</v>
      </c>
      <c r="FC3086">
        <v>95385</v>
      </c>
      <c r="FD3086" t="s">
        <v>3531</v>
      </c>
    </row>
    <row r="3087" spans="1:160" x14ac:dyDescent="0.3">
      <c r="A3087" t="str">
        <f>VLOOKUP(B3087,Table2[],3,FALSE)</f>
        <v>Digital</v>
      </c>
      <c r="B3087" t="str">
        <f>IF(OR(ISNUMBER(FIND("QVC",Z3087)),ISNUMBER(FIND("QVC",AL3087))),"QVC",IF(OR(ISNUMBER(FIND("NCO",H3087)),ISNUMBER(FIND("NCO",Y3087))), "NCO", IF(AL3087="consumer","PMD.com",VLOOKUP(LEFT(H3087,2),Tables!$E$1:$F$11,2,FALSE))))</f>
        <v>PMD.com</v>
      </c>
      <c r="C3087">
        <f t="shared" si="147"/>
        <v>51090030</v>
      </c>
      <c r="D3087">
        <f t="shared" si="148"/>
        <v>1</v>
      </c>
      <c r="E3087" t="str">
        <f t="shared" ca="1" si="146"/>
        <v>shifted orders shipped</v>
      </c>
      <c r="F3087" t="s">
        <v>3539</v>
      </c>
      <c r="G3087" t="s">
        <v>335</v>
      </c>
      <c r="H3087" t="s">
        <v>7914</v>
      </c>
      <c r="I3087" s="6">
        <v>44012.581446759257</v>
      </c>
      <c r="J3087" t="s">
        <v>16</v>
      </c>
      <c r="K3087" s="6">
        <v>44013.430497685185</v>
      </c>
      <c r="M3087" t="s">
        <v>2961</v>
      </c>
      <c r="N3087" t="s">
        <v>2962</v>
      </c>
      <c r="O3087" t="s">
        <v>1498</v>
      </c>
      <c r="Q3087" t="s">
        <v>903</v>
      </c>
      <c r="R3087" t="s">
        <v>362</v>
      </c>
      <c r="S3087" t="s">
        <v>7915</v>
      </c>
      <c r="T3087" t="s">
        <v>338</v>
      </c>
      <c r="U3087" t="s">
        <v>530</v>
      </c>
      <c r="W3087" t="s">
        <v>2963</v>
      </c>
      <c r="Z3087" t="s">
        <v>2961</v>
      </c>
      <c r="AA3087" t="s">
        <v>2962</v>
      </c>
      <c r="AB3087" t="s">
        <v>1498</v>
      </c>
      <c r="AD3087" t="s">
        <v>903</v>
      </c>
      <c r="AE3087" t="s">
        <v>362</v>
      </c>
      <c r="AF3087" t="s">
        <v>7915</v>
      </c>
      <c r="AG3087" t="s">
        <v>338</v>
      </c>
      <c r="AH3087" t="s">
        <v>530</v>
      </c>
      <c r="AJ3087" t="s">
        <v>2963</v>
      </c>
      <c r="AL3087" t="s">
        <v>339</v>
      </c>
      <c r="AM3087">
        <v>1</v>
      </c>
      <c r="AN3087">
        <v>1</v>
      </c>
      <c r="AO3087">
        <v>6688</v>
      </c>
      <c r="AQ3087">
        <v>125960</v>
      </c>
      <c r="AR3087">
        <v>51090030</v>
      </c>
      <c r="AS3087" t="s">
        <v>3043</v>
      </c>
      <c r="AT3087" t="s">
        <v>628</v>
      </c>
      <c r="AW3087" t="s">
        <v>343</v>
      </c>
      <c r="BY3087" t="s">
        <v>342</v>
      </c>
      <c r="BZ3087" t="b">
        <v>0</v>
      </c>
      <c r="EQ3087">
        <v>243047</v>
      </c>
      <c r="ER3087" t="s">
        <v>7916</v>
      </c>
      <c r="EV3087">
        <v>17287697</v>
      </c>
      <c r="EW3087">
        <v>928</v>
      </c>
      <c r="EX3087">
        <v>220995</v>
      </c>
      <c r="EY3087" t="s">
        <v>7917</v>
      </c>
      <c r="EZ3087">
        <v>1</v>
      </c>
      <c r="FC3087">
        <v>95385</v>
      </c>
      <c r="FD3087" t="s">
        <v>3531</v>
      </c>
    </row>
    <row r="3088" spans="1:160" x14ac:dyDescent="0.3">
      <c r="A3088" t="str">
        <f>VLOOKUP(B3088,Table2[],3,FALSE)</f>
        <v>Digital</v>
      </c>
      <c r="B3088" t="str">
        <f>IF(OR(ISNUMBER(FIND("QVC",Z3088)),ISNUMBER(FIND("QVC",AL3088))),"QVC",IF(OR(ISNUMBER(FIND("NCO",H3088)),ISNUMBER(FIND("NCO",Y3088))), "NCO", IF(AL3088="consumer","PMD.com",VLOOKUP(LEFT(H3088,2),Tables!$E$1:$F$11,2,FALSE))))</f>
        <v>PMD.com</v>
      </c>
      <c r="C3088">
        <f t="shared" si="147"/>
        <v>52430001</v>
      </c>
      <c r="D3088">
        <f t="shared" si="148"/>
        <v>1</v>
      </c>
      <c r="E3088" t="str">
        <f t="shared" ca="1" si="146"/>
        <v>shifted orders shipped</v>
      </c>
      <c r="F3088" t="s">
        <v>3539</v>
      </c>
      <c r="G3088" t="s">
        <v>335</v>
      </c>
      <c r="H3088" t="s">
        <v>7914</v>
      </c>
      <c r="I3088" s="6">
        <v>44012.581446759257</v>
      </c>
      <c r="J3088" t="s">
        <v>16</v>
      </c>
      <c r="K3088" s="6">
        <v>44013.430497685185</v>
      </c>
      <c r="M3088" t="s">
        <v>2961</v>
      </c>
      <c r="N3088" t="s">
        <v>2962</v>
      </c>
      <c r="O3088" t="s">
        <v>1498</v>
      </c>
      <c r="Q3088" t="s">
        <v>903</v>
      </c>
      <c r="R3088" t="s">
        <v>362</v>
      </c>
      <c r="S3088" t="s">
        <v>7915</v>
      </c>
      <c r="T3088" t="s">
        <v>338</v>
      </c>
      <c r="U3088" t="s">
        <v>530</v>
      </c>
      <c r="W3088" t="s">
        <v>2963</v>
      </c>
      <c r="Z3088" t="s">
        <v>2961</v>
      </c>
      <c r="AA3088" t="s">
        <v>2962</v>
      </c>
      <c r="AB3088" t="s">
        <v>1498</v>
      </c>
      <c r="AD3088" t="s">
        <v>903</v>
      </c>
      <c r="AE3088" t="s">
        <v>362</v>
      </c>
      <c r="AF3088" t="s">
        <v>7915</v>
      </c>
      <c r="AG3088" t="s">
        <v>338</v>
      </c>
      <c r="AH3088" t="s">
        <v>530</v>
      </c>
      <c r="AJ3088" t="s">
        <v>2963</v>
      </c>
      <c r="AL3088" t="s">
        <v>339</v>
      </c>
      <c r="AM3088">
        <v>1</v>
      </c>
      <c r="AN3088">
        <v>1</v>
      </c>
      <c r="AO3088">
        <v>12063</v>
      </c>
      <c r="AQ3088">
        <v>127155</v>
      </c>
      <c r="AR3088">
        <v>52430001</v>
      </c>
      <c r="AS3088" t="s">
        <v>927</v>
      </c>
      <c r="AT3088" t="s">
        <v>75</v>
      </c>
      <c r="AW3088" t="s">
        <v>340</v>
      </c>
      <c r="AX3088" t="s">
        <v>340</v>
      </c>
      <c r="AY3088" t="s">
        <v>357</v>
      </c>
      <c r="AZ3088" t="s">
        <v>363</v>
      </c>
      <c r="BY3088" t="s">
        <v>342</v>
      </c>
      <c r="EQ3088">
        <v>249990</v>
      </c>
      <c r="ER3088" t="s">
        <v>7916</v>
      </c>
      <c r="EV3088">
        <v>17287697</v>
      </c>
      <c r="EW3088">
        <v>928</v>
      </c>
      <c r="EX3088">
        <v>220995</v>
      </c>
      <c r="EY3088" t="s">
        <v>7917</v>
      </c>
      <c r="EZ3088">
        <v>1</v>
      </c>
      <c r="FC3088">
        <v>95385</v>
      </c>
      <c r="FD3088" t="s">
        <v>3531</v>
      </c>
    </row>
    <row r="3089" spans="1:160" x14ac:dyDescent="0.3">
      <c r="A3089" t="str">
        <f>VLOOKUP(B3089,Table2[],3,FALSE)</f>
        <v>Digital</v>
      </c>
      <c r="B3089" t="str">
        <f>IF(OR(ISNUMBER(FIND("QVC",Z3089)),ISNUMBER(FIND("QVC",AL3089))),"QVC",IF(OR(ISNUMBER(FIND("NCO",H3089)),ISNUMBER(FIND("NCO",Y3089))), "NCO", IF(AL3089="consumer","PMD.com",VLOOKUP(LEFT(H3089,2),Tables!$E$1:$F$11,2,FALSE))))</f>
        <v>PMD.com</v>
      </c>
      <c r="C3089">
        <f t="shared" si="147"/>
        <v>55110001</v>
      </c>
      <c r="D3089">
        <f t="shared" si="148"/>
        <v>1</v>
      </c>
      <c r="E3089" t="str">
        <f t="shared" ca="1" si="146"/>
        <v>shifted orders shipped</v>
      </c>
      <c r="F3089" t="s">
        <v>3539</v>
      </c>
      <c r="G3089" t="s">
        <v>335</v>
      </c>
      <c r="H3089" t="s">
        <v>7914</v>
      </c>
      <c r="I3089" s="6">
        <v>44012.581446759257</v>
      </c>
      <c r="J3089" t="s">
        <v>16</v>
      </c>
      <c r="K3089" s="6">
        <v>44013.430497685185</v>
      </c>
      <c r="M3089" t="s">
        <v>2961</v>
      </c>
      <c r="N3089" t="s">
        <v>2962</v>
      </c>
      <c r="O3089" t="s">
        <v>1498</v>
      </c>
      <c r="Q3089" t="s">
        <v>903</v>
      </c>
      <c r="R3089" t="s">
        <v>362</v>
      </c>
      <c r="S3089" t="s">
        <v>7915</v>
      </c>
      <c r="T3089" t="s">
        <v>338</v>
      </c>
      <c r="U3089" t="s">
        <v>530</v>
      </c>
      <c r="W3089" t="s">
        <v>2963</v>
      </c>
      <c r="Z3089" t="s">
        <v>2961</v>
      </c>
      <c r="AA3089" t="s">
        <v>2962</v>
      </c>
      <c r="AB3089" t="s">
        <v>1498</v>
      </c>
      <c r="AD3089" t="s">
        <v>903</v>
      </c>
      <c r="AE3089" t="s">
        <v>362</v>
      </c>
      <c r="AF3089" t="s">
        <v>7915</v>
      </c>
      <c r="AG3089" t="s">
        <v>338</v>
      </c>
      <c r="AH3089" t="s">
        <v>530</v>
      </c>
      <c r="AJ3089" t="s">
        <v>2963</v>
      </c>
      <c r="AL3089" t="s">
        <v>339</v>
      </c>
      <c r="AM3089">
        <v>1</v>
      </c>
      <c r="AN3089">
        <v>1</v>
      </c>
      <c r="AO3089">
        <v>6371</v>
      </c>
      <c r="AQ3089">
        <v>124056</v>
      </c>
      <c r="AR3089">
        <v>55110001</v>
      </c>
      <c r="AS3089" t="s">
        <v>127</v>
      </c>
      <c r="AT3089" t="s">
        <v>128</v>
      </c>
      <c r="AW3089" t="s">
        <v>340</v>
      </c>
      <c r="AX3089" t="s">
        <v>340</v>
      </c>
      <c r="AY3089" t="s">
        <v>382</v>
      </c>
      <c r="AZ3089">
        <v>0</v>
      </c>
      <c r="BY3089" t="s">
        <v>342</v>
      </c>
      <c r="EQ3089">
        <v>238807</v>
      </c>
      <c r="ER3089" t="s">
        <v>7916</v>
      </c>
      <c r="EV3089">
        <v>17287697</v>
      </c>
      <c r="EW3089">
        <v>928</v>
      </c>
      <c r="EX3089">
        <v>220995</v>
      </c>
      <c r="EY3089" t="s">
        <v>7917</v>
      </c>
      <c r="EZ3089">
        <v>1</v>
      </c>
      <c r="FC3089">
        <v>55110001</v>
      </c>
      <c r="FD3089" t="s">
        <v>128</v>
      </c>
    </row>
    <row r="3090" spans="1:160" x14ac:dyDescent="0.3">
      <c r="A3090" t="str">
        <f>VLOOKUP(B3090,Table2[],3,FALSE)</f>
        <v>Digital</v>
      </c>
      <c r="B3090" t="str">
        <f>IF(OR(ISNUMBER(FIND("QVC",Z3090)),ISNUMBER(FIND("QVC",AL3090))),"QVC",IF(OR(ISNUMBER(FIND("NCO",H3090)),ISNUMBER(FIND("NCO",Y3090))), "NCO", IF(AL3090="consumer","PMD.com",VLOOKUP(LEFT(H3090,2),Tables!$E$1:$F$11,2,FALSE))))</f>
        <v>PMD.com</v>
      </c>
      <c r="C3090">
        <f t="shared" si="147"/>
        <v>5341030</v>
      </c>
      <c r="D3090">
        <f t="shared" si="148"/>
        <v>1</v>
      </c>
      <c r="E3090" t="str">
        <f t="shared" ca="1" si="146"/>
        <v>shifted orders shipped</v>
      </c>
      <c r="F3090" t="s">
        <v>3539</v>
      </c>
      <c r="G3090" t="s">
        <v>335</v>
      </c>
      <c r="H3090" t="s">
        <v>7914</v>
      </c>
      <c r="I3090" s="6">
        <v>44012.581446759257</v>
      </c>
      <c r="J3090" t="s">
        <v>16</v>
      </c>
      <c r="K3090" s="6">
        <v>44013.430497685185</v>
      </c>
      <c r="M3090" t="s">
        <v>2961</v>
      </c>
      <c r="N3090" t="s">
        <v>2962</v>
      </c>
      <c r="O3090" t="s">
        <v>1498</v>
      </c>
      <c r="Q3090" t="s">
        <v>903</v>
      </c>
      <c r="R3090" t="s">
        <v>362</v>
      </c>
      <c r="S3090" t="s">
        <v>7915</v>
      </c>
      <c r="T3090" t="s">
        <v>338</v>
      </c>
      <c r="U3090" t="s">
        <v>530</v>
      </c>
      <c r="W3090" t="s">
        <v>2963</v>
      </c>
      <c r="Z3090" t="s">
        <v>2961</v>
      </c>
      <c r="AA3090" t="s">
        <v>2962</v>
      </c>
      <c r="AB3090" t="s">
        <v>1498</v>
      </c>
      <c r="AD3090" t="s">
        <v>903</v>
      </c>
      <c r="AE3090" t="s">
        <v>362</v>
      </c>
      <c r="AF3090" t="s">
        <v>7915</v>
      </c>
      <c r="AG3090" t="s">
        <v>338</v>
      </c>
      <c r="AH3090" t="s">
        <v>530</v>
      </c>
      <c r="AJ3090" t="s">
        <v>2963</v>
      </c>
      <c r="AL3090" t="s">
        <v>339</v>
      </c>
      <c r="AM3090">
        <v>1</v>
      </c>
      <c r="AN3090">
        <v>1</v>
      </c>
      <c r="AO3090">
        <v>12859</v>
      </c>
      <c r="AQ3090">
        <v>124642</v>
      </c>
      <c r="AR3090">
        <v>5341030</v>
      </c>
      <c r="AS3090" t="s">
        <v>925</v>
      </c>
      <c r="AT3090" t="s">
        <v>926</v>
      </c>
      <c r="AW3090" t="s">
        <v>366</v>
      </c>
      <c r="AX3090" t="s">
        <v>366</v>
      </c>
      <c r="AY3090" t="s">
        <v>345</v>
      </c>
      <c r="AZ3090" t="s">
        <v>346</v>
      </c>
      <c r="BY3090" t="s">
        <v>342</v>
      </c>
      <c r="EQ3090">
        <v>243275</v>
      </c>
      <c r="ER3090" t="s">
        <v>7916</v>
      </c>
      <c r="EV3090">
        <v>17287697</v>
      </c>
      <c r="EW3090">
        <v>928</v>
      </c>
      <c r="EX3090">
        <v>220995</v>
      </c>
      <c r="EY3090" t="s">
        <v>7917</v>
      </c>
      <c r="EZ3090">
        <v>1</v>
      </c>
      <c r="FC3090">
        <v>95385</v>
      </c>
      <c r="FD3090" t="s">
        <v>3531</v>
      </c>
    </row>
    <row r="3091" spans="1:160" x14ac:dyDescent="0.3">
      <c r="A3091" t="str">
        <f>VLOOKUP(B3091,Table2[],3,FALSE)</f>
        <v>Digital</v>
      </c>
      <c r="B3091" t="str">
        <f>IF(OR(ISNUMBER(FIND("QVC",Z3091)),ISNUMBER(FIND("QVC",AL3091))),"QVC",IF(OR(ISNUMBER(FIND("NCO",H3091)),ISNUMBER(FIND("NCO",Y3091))), "NCO", IF(AL3091="consumer","PMD.com",VLOOKUP(LEFT(H3091,2),Tables!$E$1:$F$11,2,FALSE))))</f>
        <v>PMD.com</v>
      </c>
      <c r="C3091">
        <f t="shared" si="147"/>
        <v>53920001</v>
      </c>
      <c r="D3091">
        <f t="shared" si="148"/>
        <v>1</v>
      </c>
      <c r="E3091" t="str">
        <f t="shared" ca="1" si="146"/>
        <v>shifted orders shipped</v>
      </c>
      <c r="F3091" t="s">
        <v>3539</v>
      </c>
      <c r="G3091" t="s">
        <v>335</v>
      </c>
      <c r="H3091" t="s">
        <v>7914</v>
      </c>
      <c r="I3091" s="6">
        <v>44012.581446759257</v>
      </c>
      <c r="J3091" t="s">
        <v>16</v>
      </c>
      <c r="K3091" s="6">
        <v>44013.430497685185</v>
      </c>
      <c r="M3091" t="s">
        <v>2961</v>
      </c>
      <c r="N3091" t="s">
        <v>2962</v>
      </c>
      <c r="O3091" t="s">
        <v>1498</v>
      </c>
      <c r="Q3091" t="s">
        <v>903</v>
      </c>
      <c r="R3091" t="s">
        <v>362</v>
      </c>
      <c r="S3091" t="s">
        <v>7915</v>
      </c>
      <c r="T3091" t="s">
        <v>338</v>
      </c>
      <c r="U3091" t="s">
        <v>530</v>
      </c>
      <c r="W3091" t="s">
        <v>2963</v>
      </c>
      <c r="Z3091" t="s">
        <v>2961</v>
      </c>
      <c r="AA3091" t="s">
        <v>2962</v>
      </c>
      <c r="AB3091" t="s">
        <v>1498</v>
      </c>
      <c r="AD3091" t="s">
        <v>903</v>
      </c>
      <c r="AE3091" t="s">
        <v>362</v>
      </c>
      <c r="AF3091" t="s">
        <v>7915</v>
      </c>
      <c r="AG3091" t="s">
        <v>338</v>
      </c>
      <c r="AH3091" t="s">
        <v>530</v>
      </c>
      <c r="AJ3091" t="s">
        <v>2963</v>
      </c>
      <c r="AL3091" t="s">
        <v>339</v>
      </c>
      <c r="AM3091">
        <v>1</v>
      </c>
      <c r="AN3091">
        <v>1</v>
      </c>
      <c r="AO3091">
        <v>14899</v>
      </c>
      <c r="AQ3091">
        <v>124468</v>
      </c>
      <c r="AR3091">
        <v>53920001</v>
      </c>
      <c r="AS3091">
        <v>9000000</v>
      </c>
      <c r="AT3091" t="s">
        <v>40</v>
      </c>
      <c r="AW3091" t="s">
        <v>343</v>
      </c>
      <c r="BY3091" t="s">
        <v>342</v>
      </c>
      <c r="EQ3091">
        <v>243396</v>
      </c>
      <c r="ER3091" t="s">
        <v>7916</v>
      </c>
      <c r="EV3091">
        <v>17287697</v>
      </c>
      <c r="EW3091">
        <v>928</v>
      </c>
      <c r="EX3091">
        <v>220995</v>
      </c>
      <c r="EY3091" t="s">
        <v>7917</v>
      </c>
      <c r="EZ3091">
        <v>1</v>
      </c>
      <c r="FC3091">
        <v>95385</v>
      </c>
      <c r="FD3091" t="s">
        <v>3531</v>
      </c>
    </row>
    <row r="3092" spans="1:160" x14ac:dyDescent="0.3">
      <c r="A3092" t="str">
        <f>VLOOKUP(B3092,Table2[],3,FALSE)</f>
        <v>Digital</v>
      </c>
      <c r="B3092" t="str">
        <f>IF(OR(ISNUMBER(FIND("QVC",Z3092)),ISNUMBER(FIND("QVC",AL3092))),"QVC",IF(OR(ISNUMBER(FIND("NCO",H3092)),ISNUMBER(FIND("NCO",Y3092))), "NCO", IF(AL3092="consumer","PMD.com",VLOOKUP(LEFT(H3092,2),Tables!$E$1:$F$11,2,FALSE))))</f>
        <v>PMD.com</v>
      </c>
      <c r="C3092">
        <f t="shared" si="147"/>
        <v>53920001</v>
      </c>
      <c r="D3092">
        <f t="shared" si="148"/>
        <v>1</v>
      </c>
      <c r="E3092" t="str">
        <f t="shared" ca="1" si="146"/>
        <v>shifted orders shipped</v>
      </c>
      <c r="F3092" t="s">
        <v>3539</v>
      </c>
      <c r="G3092" t="s">
        <v>335</v>
      </c>
      <c r="H3092" t="s">
        <v>7918</v>
      </c>
      <c r="I3092" s="6">
        <v>44012.559537037036</v>
      </c>
      <c r="J3092" t="s">
        <v>16</v>
      </c>
      <c r="K3092" s="6">
        <v>44013.430821759262</v>
      </c>
      <c r="M3092" t="s">
        <v>1777</v>
      </c>
      <c r="N3092" t="s">
        <v>1648</v>
      </c>
      <c r="Q3092" t="s">
        <v>507</v>
      </c>
      <c r="R3092" t="s">
        <v>365</v>
      </c>
      <c r="S3092" t="s">
        <v>1649</v>
      </c>
      <c r="T3092" t="s">
        <v>338</v>
      </c>
      <c r="U3092" t="s">
        <v>530</v>
      </c>
      <c r="W3092" t="s">
        <v>1650</v>
      </c>
      <c r="Z3092" t="s">
        <v>1777</v>
      </c>
      <c r="AA3092" t="s">
        <v>1648</v>
      </c>
      <c r="AD3092" t="s">
        <v>507</v>
      </c>
      <c r="AE3092" t="s">
        <v>365</v>
      </c>
      <c r="AF3092" t="s">
        <v>1649</v>
      </c>
      <c r="AG3092" t="s">
        <v>338</v>
      </c>
      <c r="AH3092" t="s">
        <v>530</v>
      </c>
      <c r="AJ3092" t="s">
        <v>1650</v>
      </c>
      <c r="AL3092" t="s">
        <v>339</v>
      </c>
      <c r="AM3092">
        <v>1</v>
      </c>
      <c r="AN3092">
        <v>1</v>
      </c>
      <c r="AO3092">
        <v>14899</v>
      </c>
      <c r="AQ3092">
        <v>124468</v>
      </c>
      <c r="AR3092">
        <v>53920001</v>
      </c>
      <c r="AS3092">
        <v>9000000</v>
      </c>
      <c r="AT3092" t="s">
        <v>40</v>
      </c>
      <c r="AW3092" t="s">
        <v>343</v>
      </c>
      <c r="BY3092" t="s">
        <v>342</v>
      </c>
      <c r="EQ3092">
        <v>243396</v>
      </c>
      <c r="ER3092" t="s">
        <v>7919</v>
      </c>
      <c r="EV3092">
        <v>17287689</v>
      </c>
      <c r="EW3092">
        <v>928</v>
      </c>
      <c r="EX3092">
        <v>220987</v>
      </c>
      <c r="EY3092" t="s">
        <v>7920</v>
      </c>
      <c r="EZ3092">
        <v>1</v>
      </c>
      <c r="FC3092">
        <v>95384</v>
      </c>
      <c r="FD3092" t="s">
        <v>3530</v>
      </c>
    </row>
    <row r="3093" spans="1:160" x14ac:dyDescent="0.3">
      <c r="A3093" t="str">
        <f>VLOOKUP(B3093,Table2[],3,FALSE)</f>
        <v>Digital</v>
      </c>
      <c r="B3093" t="str">
        <f>IF(OR(ISNUMBER(FIND("QVC",Z3093)),ISNUMBER(FIND("QVC",AL3093))),"QVC",IF(OR(ISNUMBER(FIND("NCO",H3093)),ISNUMBER(FIND("NCO",Y3093))), "NCO", IF(AL3093="consumer","PMD.com",VLOOKUP(LEFT(H3093,2),Tables!$E$1:$F$11,2,FALSE))))</f>
        <v>PMD.com</v>
      </c>
      <c r="C3093">
        <f t="shared" si="147"/>
        <v>52430001</v>
      </c>
      <c r="D3093">
        <f t="shared" si="148"/>
        <v>1</v>
      </c>
      <c r="E3093" t="str">
        <f t="shared" ca="1" si="146"/>
        <v>shifted orders shipped</v>
      </c>
      <c r="F3093" t="s">
        <v>3539</v>
      </c>
      <c r="G3093" t="s">
        <v>335</v>
      </c>
      <c r="H3093" t="s">
        <v>7918</v>
      </c>
      <c r="I3093" s="6">
        <v>44012.559537037036</v>
      </c>
      <c r="J3093" t="s">
        <v>16</v>
      </c>
      <c r="K3093" s="6">
        <v>44013.430821759262</v>
      </c>
      <c r="M3093" t="s">
        <v>1777</v>
      </c>
      <c r="N3093" t="s">
        <v>1648</v>
      </c>
      <c r="Q3093" t="s">
        <v>507</v>
      </c>
      <c r="R3093" t="s">
        <v>365</v>
      </c>
      <c r="S3093" t="s">
        <v>1649</v>
      </c>
      <c r="T3093" t="s">
        <v>338</v>
      </c>
      <c r="U3093" t="s">
        <v>530</v>
      </c>
      <c r="W3093" t="s">
        <v>1650</v>
      </c>
      <c r="Z3093" t="s">
        <v>1777</v>
      </c>
      <c r="AA3093" t="s">
        <v>1648</v>
      </c>
      <c r="AD3093" t="s">
        <v>507</v>
      </c>
      <c r="AE3093" t="s">
        <v>365</v>
      </c>
      <c r="AF3093" t="s">
        <v>1649</v>
      </c>
      <c r="AG3093" t="s">
        <v>338</v>
      </c>
      <c r="AH3093" t="s">
        <v>530</v>
      </c>
      <c r="AJ3093" t="s">
        <v>1650</v>
      </c>
      <c r="AL3093" t="s">
        <v>339</v>
      </c>
      <c r="AM3093">
        <v>1</v>
      </c>
      <c r="AN3093">
        <v>1</v>
      </c>
      <c r="AO3093">
        <v>12063</v>
      </c>
      <c r="AQ3093">
        <v>127155</v>
      </c>
      <c r="AR3093">
        <v>52430001</v>
      </c>
      <c r="AS3093" t="s">
        <v>927</v>
      </c>
      <c r="AT3093" t="s">
        <v>75</v>
      </c>
      <c r="AW3093" t="s">
        <v>340</v>
      </c>
      <c r="AX3093" t="s">
        <v>340</v>
      </c>
      <c r="AY3093" t="s">
        <v>357</v>
      </c>
      <c r="AZ3093" t="s">
        <v>363</v>
      </c>
      <c r="BY3093" t="s">
        <v>342</v>
      </c>
      <c r="EQ3093">
        <v>249990</v>
      </c>
      <c r="ER3093" t="s">
        <v>7919</v>
      </c>
      <c r="EV3093">
        <v>17287689</v>
      </c>
      <c r="EW3093">
        <v>928</v>
      </c>
      <c r="EX3093">
        <v>220987</v>
      </c>
      <c r="EY3093" t="s">
        <v>7920</v>
      </c>
      <c r="EZ3093">
        <v>1</v>
      </c>
      <c r="FC3093">
        <v>95384</v>
      </c>
      <c r="FD3093" t="s">
        <v>3530</v>
      </c>
    </row>
    <row r="3094" spans="1:160" x14ac:dyDescent="0.3">
      <c r="A3094" t="str">
        <f>VLOOKUP(B3094,Table2[],3,FALSE)</f>
        <v>Digital</v>
      </c>
      <c r="B3094" t="str">
        <f>IF(OR(ISNUMBER(FIND("QVC",Z3094)),ISNUMBER(FIND("QVC",AL3094))),"QVC",IF(OR(ISNUMBER(FIND("NCO",H3094)),ISNUMBER(FIND("NCO",Y3094))), "NCO", IF(AL3094="consumer","PMD.com",VLOOKUP(LEFT(H3094,2),Tables!$E$1:$F$11,2,FALSE))))</f>
        <v>PMD.com</v>
      </c>
      <c r="C3094">
        <f t="shared" si="147"/>
        <v>53440001</v>
      </c>
      <c r="D3094">
        <f t="shared" si="148"/>
        <v>1</v>
      </c>
      <c r="E3094" t="str">
        <f t="shared" ca="1" si="146"/>
        <v>shifted orders shipped</v>
      </c>
      <c r="F3094" t="s">
        <v>3539</v>
      </c>
      <c r="G3094" t="s">
        <v>335</v>
      </c>
      <c r="H3094" t="s">
        <v>7918</v>
      </c>
      <c r="I3094" s="6">
        <v>44012.559537037036</v>
      </c>
      <c r="J3094" t="s">
        <v>16</v>
      </c>
      <c r="K3094" s="6">
        <v>44013.430821759262</v>
      </c>
      <c r="M3094" t="s">
        <v>1777</v>
      </c>
      <c r="N3094" t="s">
        <v>1648</v>
      </c>
      <c r="Q3094" t="s">
        <v>507</v>
      </c>
      <c r="R3094" t="s">
        <v>365</v>
      </c>
      <c r="S3094" t="s">
        <v>1649</v>
      </c>
      <c r="T3094" t="s">
        <v>338</v>
      </c>
      <c r="U3094" t="s">
        <v>530</v>
      </c>
      <c r="W3094" t="s">
        <v>1650</v>
      </c>
      <c r="Z3094" t="s">
        <v>1777</v>
      </c>
      <c r="AA3094" t="s">
        <v>1648</v>
      </c>
      <c r="AD3094" t="s">
        <v>507</v>
      </c>
      <c r="AE3094" t="s">
        <v>365</v>
      </c>
      <c r="AF3094" t="s">
        <v>1649</v>
      </c>
      <c r="AG3094" t="s">
        <v>338</v>
      </c>
      <c r="AH3094" t="s">
        <v>530</v>
      </c>
      <c r="AJ3094" t="s">
        <v>1650</v>
      </c>
      <c r="AL3094" t="s">
        <v>339</v>
      </c>
      <c r="AM3094">
        <v>1</v>
      </c>
      <c r="AN3094">
        <v>1</v>
      </c>
      <c r="AO3094">
        <v>7642</v>
      </c>
      <c r="AQ3094">
        <v>124700</v>
      </c>
      <c r="AR3094">
        <v>53440001</v>
      </c>
      <c r="AS3094" t="s">
        <v>1240</v>
      </c>
      <c r="AT3094" t="s">
        <v>116</v>
      </c>
      <c r="AW3094" t="s">
        <v>340</v>
      </c>
      <c r="AX3094" t="s">
        <v>340</v>
      </c>
      <c r="AY3094" t="s">
        <v>345</v>
      </c>
      <c r="AZ3094" t="s">
        <v>345</v>
      </c>
      <c r="BY3094" t="s">
        <v>342</v>
      </c>
      <c r="EQ3094">
        <v>252960</v>
      </c>
      <c r="ER3094" t="s">
        <v>7919</v>
      </c>
      <c r="EV3094">
        <v>17287689</v>
      </c>
      <c r="EW3094">
        <v>928</v>
      </c>
      <c r="EX3094">
        <v>220987</v>
      </c>
      <c r="EY3094" t="s">
        <v>7920</v>
      </c>
      <c r="EZ3094">
        <v>1</v>
      </c>
      <c r="FC3094">
        <v>95345</v>
      </c>
      <c r="FD3094" t="s">
        <v>3494</v>
      </c>
    </row>
    <row r="3095" spans="1:160" x14ac:dyDescent="0.3">
      <c r="A3095" t="str">
        <f>VLOOKUP(B3095,Table2[],3,FALSE)</f>
        <v>Digital</v>
      </c>
      <c r="B3095" t="str">
        <f>IF(OR(ISNUMBER(FIND("QVC",Z3095)),ISNUMBER(FIND("QVC",AL3095))),"QVC",IF(OR(ISNUMBER(FIND("NCO",H3095)),ISNUMBER(FIND("NCO",Y3095))), "NCO", IF(AL3095="consumer","PMD.com",VLOOKUP(LEFT(H3095,2),Tables!$E$1:$F$11,2,FALSE))))</f>
        <v>PMD.com</v>
      </c>
      <c r="C3095">
        <f t="shared" si="147"/>
        <v>53450011</v>
      </c>
      <c r="D3095">
        <f t="shared" si="148"/>
        <v>1</v>
      </c>
      <c r="E3095" t="str">
        <f t="shared" ca="1" si="146"/>
        <v>shifted orders shipped</v>
      </c>
      <c r="F3095" t="s">
        <v>3539</v>
      </c>
      <c r="G3095" t="s">
        <v>335</v>
      </c>
      <c r="H3095" t="s">
        <v>7918</v>
      </c>
      <c r="I3095" s="6">
        <v>44012.559537037036</v>
      </c>
      <c r="J3095" t="s">
        <v>16</v>
      </c>
      <c r="K3095" s="6">
        <v>44013.430821759262</v>
      </c>
      <c r="M3095" t="s">
        <v>1777</v>
      </c>
      <c r="N3095" t="s">
        <v>1648</v>
      </c>
      <c r="Q3095" t="s">
        <v>507</v>
      </c>
      <c r="R3095" t="s">
        <v>365</v>
      </c>
      <c r="S3095" t="s">
        <v>1649</v>
      </c>
      <c r="T3095" t="s">
        <v>338</v>
      </c>
      <c r="U3095" t="s">
        <v>530</v>
      </c>
      <c r="W3095" t="s">
        <v>1650</v>
      </c>
      <c r="Z3095" t="s">
        <v>1777</v>
      </c>
      <c r="AA3095" t="s">
        <v>1648</v>
      </c>
      <c r="AD3095" t="s">
        <v>507</v>
      </c>
      <c r="AE3095" t="s">
        <v>365</v>
      </c>
      <c r="AF3095" t="s">
        <v>1649</v>
      </c>
      <c r="AG3095" t="s">
        <v>338</v>
      </c>
      <c r="AH3095" t="s">
        <v>530</v>
      </c>
      <c r="AJ3095" t="s">
        <v>1650</v>
      </c>
      <c r="AL3095" t="s">
        <v>339</v>
      </c>
      <c r="AM3095">
        <v>1</v>
      </c>
      <c r="AN3095">
        <v>1</v>
      </c>
      <c r="AO3095">
        <v>15200</v>
      </c>
      <c r="AQ3095">
        <v>124724</v>
      </c>
      <c r="AR3095">
        <v>53450011</v>
      </c>
      <c r="AS3095" t="s">
        <v>2807</v>
      </c>
      <c r="AT3095" t="s">
        <v>96</v>
      </c>
      <c r="AW3095" t="s">
        <v>340</v>
      </c>
      <c r="AX3095" t="s">
        <v>340</v>
      </c>
      <c r="AY3095" t="s">
        <v>345</v>
      </c>
      <c r="AZ3095">
        <v>0</v>
      </c>
      <c r="BY3095" t="s">
        <v>342</v>
      </c>
      <c r="EQ3095">
        <v>253372</v>
      </c>
      <c r="ER3095" t="s">
        <v>7919</v>
      </c>
      <c r="EV3095">
        <v>17287689</v>
      </c>
      <c r="EW3095">
        <v>928</v>
      </c>
      <c r="EX3095">
        <v>220987</v>
      </c>
      <c r="EY3095" t="s">
        <v>7920</v>
      </c>
      <c r="EZ3095">
        <v>1</v>
      </c>
      <c r="FC3095">
        <v>95345</v>
      </c>
      <c r="FD3095" t="s">
        <v>3494</v>
      </c>
    </row>
    <row r="3096" spans="1:160" x14ac:dyDescent="0.3">
      <c r="A3096" t="str">
        <f>VLOOKUP(B3096,Table2[],3,FALSE)</f>
        <v>Digital</v>
      </c>
      <c r="B3096" t="str">
        <f>IF(OR(ISNUMBER(FIND("QVC",Z3096)),ISNUMBER(FIND("QVC",AL3096))),"QVC",IF(OR(ISNUMBER(FIND("NCO",H3096)),ISNUMBER(FIND("NCO",Y3096))), "NCO", IF(AL3096="consumer","PMD.com",VLOOKUP(LEFT(H3096,2),Tables!$E$1:$F$11,2,FALSE))))</f>
        <v>PMD.com</v>
      </c>
      <c r="C3096">
        <f t="shared" si="147"/>
        <v>51090030</v>
      </c>
      <c r="D3096">
        <f t="shared" si="148"/>
        <v>1</v>
      </c>
      <c r="E3096" t="str">
        <f t="shared" ca="1" si="146"/>
        <v>shifted orders shipped</v>
      </c>
      <c r="F3096" t="s">
        <v>3539</v>
      </c>
      <c r="G3096" t="s">
        <v>335</v>
      </c>
      <c r="H3096" t="s">
        <v>7918</v>
      </c>
      <c r="I3096" s="6">
        <v>44012.559537037036</v>
      </c>
      <c r="J3096" t="s">
        <v>16</v>
      </c>
      <c r="K3096" s="6">
        <v>44013.430821759262</v>
      </c>
      <c r="M3096" t="s">
        <v>1777</v>
      </c>
      <c r="N3096" t="s">
        <v>1648</v>
      </c>
      <c r="Q3096" t="s">
        <v>507</v>
      </c>
      <c r="R3096" t="s">
        <v>365</v>
      </c>
      <c r="S3096" t="s">
        <v>1649</v>
      </c>
      <c r="T3096" t="s">
        <v>338</v>
      </c>
      <c r="U3096" t="s">
        <v>530</v>
      </c>
      <c r="W3096" t="s">
        <v>1650</v>
      </c>
      <c r="Z3096" t="s">
        <v>1777</v>
      </c>
      <c r="AA3096" t="s">
        <v>1648</v>
      </c>
      <c r="AD3096" t="s">
        <v>507</v>
      </c>
      <c r="AE3096" t="s">
        <v>365</v>
      </c>
      <c r="AF3096" t="s">
        <v>1649</v>
      </c>
      <c r="AG3096" t="s">
        <v>338</v>
      </c>
      <c r="AH3096" t="s">
        <v>530</v>
      </c>
      <c r="AJ3096" t="s">
        <v>1650</v>
      </c>
      <c r="AL3096" t="s">
        <v>339</v>
      </c>
      <c r="AM3096">
        <v>1</v>
      </c>
      <c r="AN3096">
        <v>1</v>
      </c>
      <c r="AO3096">
        <v>6688</v>
      </c>
      <c r="AQ3096">
        <v>125960</v>
      </c>
      <c r="AR3096">
        <v>51090030</v>
      </c>
      <c r="AS3096" t="s">
        <v>3043</v>
      </c>
      <c r="AT3096" t="s">
        <v>628</v>
      </c>
      <c r="AW3096" t="s">
        <v>343</v>
      </c>
      <c r="BY3096" t="s">
        <v>342</v>
      </c>
      <c r="BZ3096" t="b">
        <v>0</v>
      </c>
      <c r="EQ3096">
        <v>243047</v>
      </c>
      <c r="ER3096" t="s">
        <v>7919</v>
      </c>
      <c r="EV3096">
        <v>17287689</v>
      </c>
      <c r="EW3096">
        <v>928</v>
      </c>
      <c r="EX3096">
        <v>220987</v>
      </c>
      <c r="EY3096" t="s">
        <v>7920</v>
      </c>
      <c r="EZ3096">
        <v>1</v>
      </c>
      <c r="FC3096">
        <v>95384</v>
      </c>
      <c r="FD3096" t="s">
        <v>3530</v>
      </c>
    </row>
    <row r="3097" spans="1:160" x14ac:dyDescent="0.3">
      <c r="A3097" t="str">
        <f>VLOOKUP(B3097,Table2[],3,FALSE)</f>
        <v>Digital</v>
      </c>
      <c r="B3097" t="str">
        <f>IF(OR(ISNUMBER(FIND("QVC",Z3097)),ISNUMBER(FIND("QVC",AL3097))),"QVC",IF(OR(ISNUMBER(FIND("NCO",H3097)),ISNUMBER(FIND("NCO",Y3097))), "NCO", IF(AL3097="consumer","PMD.com",VLOOKUP(LEFT(H3097,2),Tables!$E$1:$F$11,2,FALSE))))</f>
        <v>PMD.com</v>
      </c>
      <c r="C3097">
        <f t="shared" si="147"/>
        <v>51080001</v>
      </c>
      <c r="D3097">
        <f t="shared" si="148"/>
        <v>1</v>
      </c>
      <c r="E3097" t="str">
        <f t="shared" ca="1" si="146"/>
        <v>shifted orders shipped</v>
      </c>
      <c r="F3097" t="s">
        <v>3539</v>
      </c>
      <c r="G3097" t="s">
        <v>335</v>
      </c>
      <c r="H3097" t="s">
        <v>7921</v>
      </c>
      <c r="I3097" s="6">
        <v>44012.555428240739</v>
      </c>
      <c r="J3097" t="s">
        <v>16</v>
      </c>
      <c r="K3097" s="6">
        <v>44013.431145833332</v>
      </c>
      <c r="M3097" t="s">
        <v>7922</v>
      </c>
      <c r="N3097" t="s">
        <v>7923</v>
      </c>
      <c r="Q3097" t="s">
        <v>449</v>
      </c>
      <c r="R3097" t="s">
        <v>373</v>
      </c>
      <c r="S3097" t="s">
        <v>7924</v>
      </c>
      <c r="T3097" t="s">
        <v>338</v>
      </c>
      <c r="U3097" t="s">
        <v>530</v>
      </c>
      <c r="W3097" t="s">
        <v>7925</v>
      </c>
      <c r="Z3097" t="s">
        <v>7922</v>
      </c>
      <c r="AA3097" t="s">
        <v>7923</v>
      </c>
      <c r="AD3097" t="s">
        <v>449</v>
      </c>
      <c r="AE3097" t="s">
        <v>373</v>
      </c>
      <c r="AF3097" t="s">
        <v>7924</v>
      </c>
      <c r="AG3097" t="s">
        <v>338</v>
      </c>
      <c r="AH3097" t="s">
        <v>530</v>
      </c>
      <c r="AJ3097" t="s">
        <v>7925</v>
      </c>
      <c r="AL3097" t="s">
        <v>339</v>
      </c>
      <c r="AM3097">
        <v>1</v>
      </c>
      <c r="AN3097">
        <v>1</v>
      </c>
      <c r="AO3097">
        <v>19656</v>
      </c>
      <c r="AQ3097">
        <v>124645</v>
      </c>
      <c r="AR3097">
        <v>51080001</v>
      </c>
      <c r="AS3097" t="s">
        <v>988</v>
      </c>
      <c r="AT3097" t="s">
        <v>57</v>
      </c>
      <c r="AW3097" t="s">
        <v>343</v>
      </c>
      <c r="BY3097" t="s">
        <v>342</v>
      </c>
      <c r="EQ3097">
        <v>251119</v>
      </c>
      <c r="ER3097" t="s">
        <v>7926</v>
      </c>
      <c r="EV3097">
        <v>17287687</v>
      </c>
      <c r="EW3097">
        <v>928</v>
      </c>
      <c r="EX3097">
        <v>220985</v>
      </c>
      <c r="EY3097" t="s">
        <v>7927</v>
      </c>
      <c r="EZ3097">
        <v>1</v>
      </c>
      <c r="FC3097">
        <v>51080001</v>
      </c>
      <c r="FD3097" t="s">
        <v>57</v>
      </c>
    </row>
    <row r="3098" spans="1:160" x14ac:dyDescent="0.3">
      <c r="A3098" t="str">
        <f>VLOOKUP(B3098,Table2[],3,FALSE)</f>
        <v>Digital</v>
      </c>
      <c r="B3098" t="str">
        <f>IF(OR(ISNUMBER(FIND("QVC",Z3098)),ISNUMBER(FIND("QVC",AL3098))),"QVC",IF(OR(ISNUMBER(FIND("NCO",H3098)),ISNUMBER(FIND("NCO",Y3098))), "NCO", IF(AL3098="consumer","PMD.com",VLOOKUP(LEFT(H3098,2),Tables!$E$1:$F$11,2,FALSE))))</f>
        <v>PMD.com</v>
      </c>
      <c r="C3098">
        <f t="shared" si="147"/>
        <v>51090061</v>
      </c>
      <c r="D3098">
        <f t="shared" si="148"/>
        <v>1</v>
      </c>
      <c r="E3098" t="str">
        <f t="shared" ca="1" si="146"/>
        <v>shifted orders shipped</v>
      </c>
      <c r="F3098" t="s">
        <v>3539</v>
      </c>
      <c r="G3098" t="s">
        <v>335</v>
      </c>
      <c r="H3098" t="s">
        <v>7928</v>
      </c>
      <c r="I3098" s="6">
        <v>44012.589560185188</v>
      </c>
      <c r="J3098" t="s">
        <v>16</v>
      </c>
      <c r="K3098" s="6">
        <v>44013.431250000001</v>
      </c>
      <c r="M3098" t="s">
        <v>7929</v>
      </c>
      <c r="N3098" t="s">
        <v>7930</v>
      </c>
      <c r="Q3098" t="s">
        <v>1266</v>
      </c>
      <c r="R3098" t="s">
        <v>365</v>
      </c>
      <c r="S3098" t="s">
        <v>7931</v>
      </c>
      <c r="T3098" t="s">
        <v>338</v>
      </c>
      <c r="U3098" t="s">
        <v>530</v>
      </c>
      <c r="W3098" t="s">
        <v>7932</v>
      </c>
      <c r="Z3098" t="s">
        <v>7929</v>
      </c>
      <c r="AA3098" t="s">
        <v>7930</v>
      </c>
      <c r="AD3098" t="s">
        <v>1266</v>
      </c>
      <c r="AE3098" t="s">
        <v>365</v>
      </c>
      <c r="AF3098" t="s">
        <v>7931</v>
      </c>
      <c r="AG3098" t="s">
        <v>338</v>
      </c>
      <c r="AH3098" t="s">
        <v>530</v>
      </c>
      <c r="AJ3098" t="s">
        <v>7932</v>
      </c>
      <c r="AL3098" t="s">
        <v>339</v>
      </c>
      <c r="AM3098">
        <v>1</v>
      </c>
      <c r="AN3098">
        <v>1</v>
      </c>
      <c r="AO3098">
        <v>8078</v>
      </c>
      <c r="AQ3098">
        <v>124010</v>
      </c>
      <c r="AR3098">
        <v>51090061</v>
      </c>
      <c r="AS3098" t="s">
        <v>2688</v>
      </c>
      <c r="AT3098" t="s">
        <v>122</v>
      </c>
      <c r="AW3098" t="s">
        <v>340</v>
      </c>
      <c r="AX3098" t="s">
        <v>340</v>
      </c>
      <c r="AY3098" t="s">
        <v>357</v>
      </c>
      <c r="AZ3098" t="s">
        <v>363</v>
      </c>
      <c r="BY3098" t="s">
        <v>342</v>
      </c>
      <c r="EQ3098">
        <v>252774</v>
      </c>
      <c r="ER3098" t="s">
        <v>7933</v>
      </c>
      <c r="EV3098">
        <v>17287701</v>
      </c>
      <c r="EW3098">
        <v>928</v>
      </c>
      <c r="EX3098">
        <v>220999</v>
      </c>
      <c r="EY3098" t="s">
        <v>7934</v>
      </c>
      <c r="EZ3098">
        <v>1</v>
      </c>
      <c r="FC3098">
        <v>51090061</v>
      </c>
      <c r="FD3098" t="s">
        <v>122</v>
      </c>
    </row>
    <row r="3099" spans="1:160" x14ac:dyDescent="0.3">
      <c r="A3099" t="str">
        <f>VLOOKUP(B3099,Table2[],3,FALSE)</f>
        <v>Digital</v>
      </c>
      <c r="B3099" t="str">
        <f>IF(OR(ISNUMBER(FIND("QVC",Z3099)),ISNUMBER(FIND("QVC",AL3099))),"QVC",IF(OR(ISNUMBER(FIND("NCO",H3099)),ISNUMBER(FIND("NCO",Y3099))), "NCO", IF(AL3099="consumer","PMD.com",VLOOKUP(LEFT(H3099,2),Tables!$E$1:$F$11,2,FALSE))))</f>
        <v>PMD.com</v>
      </c>
      <c r="C3099">
        <f t="shared" si="147"/>
        <v>53200001</v>
      </c>
      <c r="D3099">
        <f t="shared" si="148"/>
        <v>1</v>
      </c>
      <c r="E3099" t="str">
        <f t="shared" ca="1" si="146"/>
        <v>shifted orders shipped</v>
      </c>
      <c r="F3099" t="s">
        <v>3539</v>
      </c>
      <c r="G3099" t="s">
        <v>335</v>
      </c>
      <c r="H3099" t="s">
        <v>7935</v>
      </c>
      <c r="I3099" s="6">
        <v>44012.56077546296</v>
      </c>
      <c r="J3099" t="s">
        <v>16</v>
      </c>
      <c r="K3099" s="6">
        <v>44013.431446759256</v>
      </c>
      <c r="M3099" t="s">
        <v>7936</v>
      </c>
      <c r="N3099" t="s">
        <v>7937</v>
      </c>
      <c r="Q3099" t="s">
        <v>1226</v>
      </c>
      <c r="R3099" t="s">
        <v>360</v>
      </c>
      <c r="S3099" t="s">
        <v>7938</v>
      </c>
      <c r="T3099" t="s">
        <v>338</v>
      </c>
      <c r="U3099" t="s">
        <v>530</v>
      </c>
      <c r="W3099" t="s">
        <v>7939</v>
      </c>
      <c r="Z3099" t="s">
        <v>7936</v>
      </c>
      <c r="AA3099" t="s">
        <v>7937</v>
      </c>
      <c r="AD3099" t="s">
        <v>1226</v>
      </c>
      <c r="AE3099" t="s">
        <v>360</v>
      </c>
      <c r="AF3099" t="s">
        <v>7938</v>
      </c>
      <c r="AG3099" t="s">
        <v>338</v>
      </c>
      <c r="AH3099" t="s">
        <v>530</v>
      </c>
      <c r="AJ3099" t="s">
        <v>7939</v>
      </c>
      <c r="AL3099" t="s">
        <v>339</v>
      </c>
      <c r="AM3099">
        <v>1</v>
      </c>
      <c r="AN3099">
        <v>1</v>
      </c>
      <c r="AO3099">
        <v>15189</v>
      </c>
      <c r="AQ3099">
        <v>123906</v>
      </c>
      <c r="AR3099">
        <v>53200001</v>
      </c>
      <c r="AS3099" t="s">
        <v>973</v>
      </c>
      <c r="AT3099" t="s">
        <v>50</v>
      </c>
      <c r="AW3099" t="s">
        <v>340</v>
      </c>
      <c r="AX3099" t="s">
        <v>340</v>
      </c>
      <c r="AY3099" t="s">
        <v>357</v>
      </c>
      <c r="AZ3099" t="s">
        <v>363</v>
      </c>
      <c r="BY3099" t="s">
        <v>342</v>
      </c>
      <c r="EQ3099">
        <v>252156</v>
      </c>
      <c r="ER3099" t="s">
        <v>7940</v>
      </c>
      <c r="EV3099">
        <v>17287690</v>
      </c>
      <c r="EW3099">
        <v>928</v>
      </c>
      <c r="EX3099">
        <v>220988</v>
      </c>
      <c r="EY3099" t="s">
        <v>7941</v>
      </c>
      <c r="EZ3099">
        <v>1</v>
      </c>
      <c r="FC3099">
        <v>53200001</v>
      </c>
      <c r="FD3099" t="s">
        <v>50</v>
      </c>
    </row>
    <row r="3100" spans="1:160" x14ac:dyDescent="0.3">
      <c r="A3100" t="str">
        <f>VLOOKUP(B3100,Table2[],3,FALSE)</f>
        <v>Digital</v>
      </c>
      <c r="B3100" t="str">
        <f>IF(OR(ISNUMBER(FIND("QVC",Z3100)),ISNUMBER(FIND("QVC",AL3100))),"QVC",IF(OR(ISNUMBER(FIND("NCO",H3100)),ISNUMBER(FIND("NCO",Y3100))), "NCO", IF(AL3100="consumer","PMD.com",VLOOKUP(LEFT(H3100,2),Tables!$E$1:$F$11,2,FALSE))))</f>
        <v>PMD.com</v>
      </c>
      <c r="C3100">
        <f t="shared" si="147"/>
        <v>5208</v>
      </c>
      <c r="D3100">
        <f t="shared" si="148"/>
        <v>1</v>
      </c>
      <c r="E3100" t="str">
        <f t="shared" ca="1" si="146"/>
        <v>shifted orders shipped</v>
      </c>
      <c r="F3100" t="s">
        <v>3539</v>
      </c>
      <c r="G3100" t="s">
        <v>335</v>
      </c>
      <c r="H3100" t="s">
        <v>7935</v>
      </c>
      <c r="I3100" s="6">
        <v>44012.56077546296</v>
      </c>
      <c r="J3100" t="s">
        <v>16</v>
      </c>
      <c r="K3100" s="6">
        <v>44013.431446759256</v>
      </c>
      <c r="M3100" t="s">
        <v>7936</v>
      </c>
      <c r="N3100" t="s">
        <v>7937</v>
      </c>
      <c r="Q3100" t="s">
        <v>1226</v>
      </c>
      <c r="R3100" t="s">
        <v>360</v>
      </c>
      <c r="S3100" t="s">
        <v>7938</v>
      </c>
      <c r="T3100" t="s">
        <v>338</v>
      </c>
      <c r="U3100" t="s">
        <v>530</v>
      </c>
      <c r="W3100" t="s">
        <v>7939</v>
      </c>
      <c r="Z3100" t="s">
        <v>7936</v>
      </c>
      <c r="AA3100" t="s">
        <v>7937</v>
      </c>
      <c r="AD3100" t="s">
        <v>1226</v>
      </c>
      <c r="AE3100" t="s">
        <v>360</v>
      </c>
      <c r="AF3100" t="s">
        <v>7938</v>
      </c>
      <c r="AG3100" t="s">
        <v>338</v>
      </c>
      <c r="AH3100" t="s">
        <v>530</v>
      </c>
      <c r="AJ3100" t="s">
        <v>7939</v>
      </c>
      <c r="AL3100" t="s">
        <v>339</v>
      </c>
      <c r="AM3100">
        <v>1</v>
      </c>
      <c r="AN3100">
        <v>1</v>
      </c>
      <c r="AO3100">
        <v>1406</v>
      </c>
      <c r="AQ3100">
        <v>124008</v>
      </c>
      <c r="AR3100">
        <v>5208</v>
      </c>
      <c r="AS3100" t="s">
        <v>51</v>
      </c>
      <c r="AT3100" t="s">
        <v>52</v>
      </c>
      <c r="AW3100" t="s">
        <v>340</v>
      </c>
      <c r="AX3100" t="s">
        <v>340</v>
      </c>
      <c r="AY3100" t="s">
        <v>419</v>
      </c>
      <c r="AZ3100" t="s">
        <v>420</v>
      </c>
      <c r="BY3100" t="s">
        <v>342</v>
      </c>
      <c r="EQ3100">
        <v>249094</v>
      </c>
      <c r="ER3100" t="s">
        <v>7940</v>
      </c>
      <c r="EV3100">
        <v>17287690</v>
      </c>
      <c r="EW3100">
        <v>928</v>
      </c>
      <c r="EX3100">
        <v>220988</v>
      </c>
      <c r="EY3100" t="s">
        <v>7941</v>
      </c>
      <c r="EZ3100">
        <v>1</v>
      </c>
      <c r="FC3100">
        <v>5208</v>
      </c>
      <c r="FD3100" t="s">
        <v>52</v>
      </c>
    </row>
    <row r="3101" spans="1:160" x14ac:dyDescent="0.3">
      <c r="A3101" t="str">
        <f>VLOOKUP(B3101,Table2[],3,FALSE)</f>
        <v>Digital</v>
      </c>
      <c r="B3101" t="str">
        <f>IF(OR(ISNUMBER(FIND("QVC",Z3101)),ISNUMBER(FIND("QVC",AL3101))),"QVC",IF(OR(ISNUMBER(FIND("NCO",H3101)),ISNUMBER(FIND("NCO",Y3101))), "NCO", IF(AL3101="consumer","PMD.com",VLOOKUP(LEFT(H3101,2),Tables!$E$1:$F$11,2,FALSE))))</f>
        <v>PMD.com</v>
      </c>
      <c r="C3101">
        <f t="shared" si="147"/>
        <v>5341030</v>
      </c>
      <c r="D3101">
        <f t="shared" si="148"/>
        <v>1</v>
      </c>
      <c r="E3101" t="str">
        <f t="shared" ca="1" si="146"/>
        <v>shifted orders shipped</v>
      </c>
      <c r="F3101" t="s">
        <v>3539</v>
      </c>
      <c r="G3101" t="s">
        <v>335</v>
      </c>
      <c r="H3101" t="s">
        <v>7942</v>
      </c>
      <c r="I3101" s="6">
        <v>44012.56521990741</v>
      </c>
      <c r="J3101" t="s">
        <v>16</v>
      </c>
      <c r="K3101" s="6">
        <v>44013.432245370372</v>
      </c>
      <c r="M3101" t="s">
        <v>1874</v>
      </c>
      <c r="N3101" t="s">
        <v>1875</v>
      </c>
      <c r="Q3101" t="s">
        <v>705</v>
      </c>
      <c r="R3101" t="s">
        <v>372</v>
      </c>
      <c r="S3101" t="s">
        <v>1876</v>
      </c>
      <c r="T3101" t="s">
        <v>338</v>
      </c>
      <c r="U3101" t="s">
        <v>530</v>
      </c>
      <c r="W3101" t="s">
        <v>1877</v>
      </c>
      <c r="Z3101" t="s">
        <v>1874</v>
      </c>
      <c r="AA3101" t="s">
        <v>1875</v>
      </c>
      <c r="AD3101" t="s">
        <v>705</v>
      </c>
      <c r="AE3101" t="s">
        <v>372</v>
      </c>
      <c r="AF3101" t="s">
        <v>1876</v>
      </c>
      <c r="AG3101" t="s">
        <v>338</v>
      </c>
      <c r="AH3101" t="s">
        <v>530</v>
      </c>
      <c r="AJ3101" t="s">
        <v>1877</v>
      </c>
      <c r="AL3101" t="s">
        <v>339</v>
      </c>
      <c r="AM3101">
        <v>1</v>
      </c>
      <c r="AN3101">
        <v>1</v>
      </c>
      <c r="AO3101">
        <v>12859</v>
      </c>
      <c r="AQ3101">
        <v>124642</v>
      </c>
      <c r="AR3101">
        <v>5341030</v>
      </c>
      <c r="AS3101" t="s">
        <v>925</v>
      </c>
      <c r="AT3101" t="s">
        <v>926</v>
      </c>
      <c r="AW3101" t="s">
        <v>366</v>
      </c>
      <c r="AX3101" t="s">
        <v>366</v>
      </c>
      <c r="AY3101" t="s">
        <v>345</v>
      </c>
      <c r="AZ3101" t="s">
        <v>346</v>
      </c>
      <c r="BY3101" t="s">
        <v>342</v>
      </c>
      <c r="EQ3101">
        <v>243275</v>
      </c>
      <c r="ER3101" t="s">
        <v>7943</v>
      </c>
      <c r="EV3101">
        <v>17287692</v>
      </c>
      <c r="EW3101">
        <v>928</v>
      </c>
      <c r="EX3101">
        <v>220990</v>
      </c>
      <c r="EY3101" t="s">
        <v>7944</v>
      </c>
      <c r="EZ3101">
        <v>1</v>
      </c>
      <c r="FC3101">
        <v>95385</v>
      </c>
      <c r="FD3101" t="s">
        <v>3531</v>
      </c>
    </row>
    <row r="3102" spans="1:160" x14ac:dyDescent="0.3">
      <c r="A3102" t="str">
        <f>VLOOKUP(B3102,Table2[],3,FALSE)</f>
        <v>Digital</v>
      </c>
      <c r="B3102" t="str">
        <f>IF(OR(ISNUMBER(FIND("QVC",Z3102)),ISNUMBER(FIND("QVC",AL3102))),"QVC",IF(OR(ISNUMBER(FIND("NCO",H3102)),ISNUMBER(FIND("NCO",Y3102))), "NCO", IF(AL3102="consumer","PMD.com",VLOOKUP(LEFT(H3102,2),Tables!$E$1:$F$11,2,FALSE))))</f>
        <v>PMD.com</v>
      </c>
      <c r="C3102">
        <f t="shared" si="147"/>
        <v>53920001</v>
      </c>
      <c r="D3102">
        <f t="shared" si="148"/>
        <v>1</v>
      </c>
      <c r="E3102" t="str">
        <f t="shared" ca="1" si="146"/>
        <v>shifted orders shipped</v>
      </c>
      <c r="F3102" t="s">
        <v>3539</v>
      </c>
      <c r="G3102" t="s">
        <v>335</v>
      </c>
      <c r="H3102" t="s">
        <v>7942</v>
      </c>
      <c r="I3102" s="6">
        <v>44012.56521990741</v>
      </c>
      <c r="J3102" t="s">
        <v>16</v>
      </c>
      <c r="K3102" s="6">
        <v>44013.432245370372</v>
      </c>
      <c r="M3102" t="s">
        <v>1874</v>
      </c>
      <c r="N3102" t="s">
        <v>1875</v>
      </c>
      <c r="Q3102" t="s">
        <v>705</v>
      </c>
      <c r="R3102" t="s">
        <v>372</v>
      </c>
      <c r="S3102" t="s">
        <v>1876</v>
      </c>
      <c r="T3102" t="s">
        <v>338</v>
      </c>
      <c r="U3102" t="s">
        <v>530</v>
      </c>
      <c r="W3102" t="s">
        <v>1877</v>
      </c>
      <c r="Z3102" t="s">
        <v>1874</v>
      </c>
      <c r="AA3102" t="s">
        <v>1875</v>
      </c>
      <c r="AD3102" t="s">
        <v>705</v>
      </c>
      <c r="AE3102" t="s">
        <v>372</v>
      </c>
      <c r="AF3102" t="s">
        <v>1876</v>
      </c>
      <c r="AG3102" t="s">
        <v>338</v>
      </c>
      <c r="AH3102" t="s">
        <v>530</v>
      </c>
      <c r="AJ3102" t="s">
        <v>1877</v>
      </c>
      <c r="AL3102" t="s">
        <v>339</v>
      </c>
      <c r="AM3102">
        <v>1</v>
      </c>
      <c r="AN3102">
        <v>1</v>
      </c>
      <c r="AO3102">
        <v>14899</v>
      </c>
      <c r="AQ3102">
        <v>124468</v>
      </c>
      <c r="AR3102">
        <v>53920001</v>
      </c>
      <c r="AS3102">
        <v>9000000</v>
      </c>
      <c r="AT3102" t="s">
        <v>40</v>
      </c>
      <c r="AW3102" t="s">
        <v>343</v>
      </c>
      <c r="BY3102" t="s">
        <v>342</v>
      </c>
      <c r="EQ3102">
        <v>243396</v>
      </c>
      <c r="ER3102" t="s">
        <v>7943</v>
      </c>
      <c r="EV3102">
        <v>17287692</v>
      </c>
      <c r="EW3102">
        <v>928</v>
      </c>
      <c r="EX3102">
        <v>220990</v>
      </c>
      <c r="EY3102" t="s">
        <v>7944</v>
      </c>
      <c r="EZ3102">
        <v>1</v>
      </c>
      <c r="FC3102">
        <v>95385</v>
      </c>
      <c r="FD3102" t="s">
        <v>3531</v>
      </c>
    </row>
    <row r="3103" spans="1:160" x14ac:dyDescent="0.3">
      <c r="A3103" t="str">
        <f>VLOOKUP(B3103,Table2[],3,FALSE)</f>
        <v>Digital</v>
      </c>
      <c r="B3103" t="str">
        <f>IF(OR(ISNUMBER(FIND("QVC",Z3103)),ISNUMBER(FIND("QVC",AL3103))),"QVC",IF(OR(ISNUMBER(FIND("NCO",H3103)),ISNUMBER(FIND("NCO",Y3103))), "NCO", IF(AL3103="consumer","PMD.com",VLOOKUP(LEFT(H3103,2),Tables!$E$1:$F$11,2,FALSE))))</f>
        <v>PMD.com</v>
      </c>
      <c r="C3103">
        <f t="shared" si="147"/>
        <v>52430001</v>
      </c>
      <c r="D3103">
        <f t="shared" si="148"/>
        <v>1</v>
      </c>
      <c r="E3103" t="str">
        <f t="shared" ca="1" si="146"/>
        <v>shifted orders shipped</v>
      </c>
      <c r="F3103" t="s">
        <v>3539</v>
      </c>
      <c r="G3103" t="s">
        <v>335</v>
      </c>
      <c r="H3103" t="s">
        <v>7942</v>
      </c>
      <c r="I3103" s="6">
        <v>44012.56521990741</v>
      </c>
      <c r="J3103" t="s">
        <v>16</v>
      </c>
      <c r="K3103" s="6">
        <v>44013.432245370372</v>
      </c>
      <c r="M3103" t="s">
        <v>1874</v>
      </c>
      <c r="N3103" t="s">
        <v>1875</v>
      </c>
      <c r="Q3103" t="s">
        <v>705</v>
      </c>
      <c r="R3103" t="s">
        <v>372</v>
      </c>
      <c r="S3103" t="s">
        <v>1876</v>
      </c>
      <c r="T3103" t="s">
        <v>338</v>
      </c>
      <c r="U3103" t="s">
        <v>530</v>
      </c>
      <c r="W3103" t="s">
        <v>1877</v>
      </c>
      <c r="Z3103" t="s">
        <v>1874</v>
      </c>
      <c r="AA3103" t="s">
        <v>1875</v>
      </c>
      <c r="AD3103" t="s">
        <v>705</v>
      </c>
      <c r="AE3103" t="s">
        <v>372</v>
      </c>
      <c r="AF3103" t="s">
        <v>1876</v>
      </c>
      <c r="AG3103" t="s">
        <v>338</v>
      </c>
      <c r="AH3103" t="s">
        <v>530</v>
      </c>
      <c r="AJ3103" t="s">
        <v>1877</v>
      </c>
      <c r="AL3103" t="s">
        <v>339</v>
      </c>
      <c r="AM3103">
        <v>1</v>
      </c>
      <c r="AN3103">
        <v>1</v>
      </c>
      <c r="AO3103">
        <v>12063</v>
      </c>
      <c r="AQ3103">
        <v>127155</v>
      </c>
      <c r="AR3103">
        <v>52430001</v>
      </c>
      <c r="AS3103" t="s">
        <v>927</v>
      </c>
      <c r="AT3103" t="s">
        <v>75</v>
      </c>
      <c r="AW3103" t="s">
        <v>340</v>
      </c>
      <c r="AX3103" t="s">
        <v>340</v>
      </c>
      <c r="AY3103" t="s">
        <v>357</v>
      </c>
      <c r="AZ3103" t="s">
        <v>363</v>
      </c>
      <c r="BY3103" t="s">
        <v>342</v>
      </c>
      <c r="EQ3103">
        <v>249990</v>
      </c>
      <c r="ER3103" t="s">
        <v>7943</v>
      </c>
      <c r="EV3103">
        <v>17287692</v>
      </c>
      <c r="EW3103">
        <v>928</v>
      </c>
      <c r="EX3103">
        <v>220990</v>
      </c>
      <c r="EY3103" t="s">
        <v>7944</v>
      </c>
      <c r="EZ3103">
        <v>1</v>
      </c>
      <c r="FC3103">
        <v>95385</v>
      </c>
      <c r="FD3103" t="s">
        <v>3531</v>
      </c>
    </row>
    <row r="3104" spans="1:160" x14ac:dyDescent="0.3">
      <c r="A3104" t="str">
        <f>VLOOKUP(B3104,Table2[],3,FALSE)</f>
        <v>Digital</v>
      </c>
      <c r="B3104" t="str">
        <f>IF(OR(ISNUMBER(FIND("QVC",Z3104)),ISNUMBER(FIND("QVC",AL3104))),"QVC",IF(OR(ISNUMBER(FIND("NCO",H3104)),ISNUMBER(FIND("NCO",Y3104))), "NCO", IF(AL3104="consumer","PMD.com",VLOOKUP(LEFT(H3104,2),Tables!$E$1:$F$11,2,FALSE))))</f>
        <v>PMD.com</v>
      </c>
      <c r="C3104">
        <f t="shared" si="147"/>
        <v>53720001</v>
      </c>
      <c r="D3104">
        <f t="shared" si="148"/>
        <v>2</v>
      </c>
      <c r="E3104" t="str">
        <f t="shared" ca="1" si="146"/>
        <v>shifted orders shipped</v>
      </c>
      <c r="F3104" t="s">
        <v>3539</v>
      </c>
      <c r="G3104" t="s">
        <v>335</v>
      </c>
      <c r="H3104" t="s">
        <v>7942</v>
      </c>
      <c r="I3104" s="6">
        <v>44012.56521990741</v>
      </c>
      <c r="J3104" t="s">
        <v>16</v>
      </c>
      <c r="K3104" s="6">
        <v>44013.432245370372</v>
      </c>
      <c r="M3104" t="s">
        <v>1874</v>
      </c>
      <c r="N3104" t="s">
        <v>1875</v>
      </c>
      <c r="Q3104" t="s">
        <v>705</v>
      </c>
      <c r="R3104" t="s">
        <v>372</v>
      </c>
      <c r="S3104" t="s">
        <v>1876</v>
      </c>
      <c r="T3104" t="s">
        <v>338</v>
      </c>
      <c r="U3104" t="s">
        <v>530</v>
      </c>
      <c r="W3104" t="s">
        <v>1877</v>
      </c>
      <c r="Z3104" t="s">
        <v>1874</v>
      </c>
      <c r="AA3104" t="s">
        <v>1875</v>
      </c>
      <c r="AD3104" t="s">
        <v>705</v>
      </c>
      <c r="AE3104" t="s">
        <v>372</v>
      </c>
      <c r="AF3104" t="s">
        <v>1876</v>
      </c>
      <c r="AG3104" t="s">
        <v>338</v>
      </c>
      <c r="AH3104" t="s">
        <v>530</v>
      </c>
      <c r="AJ3104" t="s">
        <v>1877</v>
      </c>
      <c r="AL3104" t="s">
        <v>339</v>
      </c>
      <c r="AM3104">
        <v>2</v>
      </c>
      <c r="AN3104">
        <v>2</v>
      </c>
      <c r="AO3104">
        <v>4904</v>
      </c>
      <c r="AQ3104">
        <v>124455</v>
      </c>
      <c r="AR3104">
        <v>53720001</v>
      </c>
      <c r="AS3104" t="s">
        <v>1754</v>
      </c>
      <c r="AT3104" t="s">
        <v>69</v>
      </c>
      <c r="AW3104" t="s">
        <v>343</v>
      </c>
      <c r="BY3104" t="s">
        <v>342</v>
      </c>
      <c r="EQ3104">
        <v>248482</v>
      </c>
      <c r="ER3104" t="s">
        <v>7943</v>
      </c>
      <c r="EV3104">
        <v>17287692</v>
      </c>
      <c r="EW3104">
        <v>928</v>
      </c>
      <c r="EX3104">
        <v>220990</v>
      </c>
      <c r="EY3104" t="s">
        <v>7944</v>
      </c>
      <c r="EZ3104">
        <v>1</v>
      </c>
      <c r="FC3104">
        <v>53720001</v>
      </c>
      <c r="FD3104" t="s">
        <v>69</v>
      </c>
    </row>
    <row r="3105" spans="1:160" x14ac:dyDescent="0.3">
      <c r="A3105" t="str">
        <f>VLOOKUP(B3105,Table2[],3,FALSE)</f>
        <v>Digital</v>
      </c>
      <c r="B3105" t="str">
        <f>IF(OR(ISNUMBER(FIND("QVC",Z3105)),ISNUMBER(FIND("QVC",AL3105))),"QVC",IF(OR(ISNUMBER(FIND("NCO",H3105)),ISNUMBER(FIND("NCO",Y3105))), "NCO", IF(AL3105="consumer","PMD.com",VLOOKUP(LEFT(H3105,2),Tables!$E$1:$F$11,2,FALSE))))</f>
        <v>PMD.com</v>
      </c>
      <c r="C3105">
        <f t="shared" si="147"/>
        <v>53900001</v>
      </c>
      <c r="D3105">
        <f t="shared" si="148"/>
        <v>1</v>
      </c>
      <c r="E3105" t="str">
        <f t="shared" ca="1" si="146"/>
        <v>shifted orders shipped</v>
      </c>
      <c r="F3105" t="s">
        <v>3539</v>
      </c>
      <c r="G3105" t="s">
        <v>335</v>
      </c>
      <c r="H3105" t="s">
        <v>7942</v>
      </c>
      <c r="I3105" s="6">
        <v>44012.56521990741</v>
      </c>
      <c r="J3105" t="s">
        <v>16</v>
      </c>
      <c r="K3105" s="6">
        <v>44013.432245370372</v>
      </c>
      <c r="M3105" t="s">
        <v>1874</v>
      </c>
      <c r="N3105" t="s">
        <v>1875</v>
      </c>
      <c r="Q3105" t="s">
        <v>705</v>
      </c>
      <c r="R3105" t="s">
        <v>372</v>
      </c>
      <c r="S3105" t="s">
        <v>1876</v>
      </c>
      <c r="T3105" t="s">
        <v>338</v>
      </c>
      <c r="U3105" t="s">
        <v>530</v>
      </c>
      <c r="W3105" t="s">
        <v>1877</v>
      </c>
      <c r="Z3105" t="s">
        <v>1874</v>
      </c>
      <c r="AA3105" t="s">
        <v>1875</v>
      </c>
      <c r="AD3105" t="s">
        <v>705</v>
      </c>
      <c r="AE3105" t="s">
        <v>372</v>
      </c>
      <c r="AF3105" t="s">
        <v>1876</v>
      </c>
      <c r="AG3105" t="s">
        <v>338</v>
      </c>
      <c r="AH3105" t="s">
        <v>530</v>
      </c>
      <c r="AJ3105" t="s">
        <v>1877</v>
      </c>
      <c r="AL3105" t="s">
        <v>339</v>
      </c>
      <c r="AM3105">
        <v>1</v>
      </c>
      <c r="AN3105">
        <v>1</v>
      </c>
      <c r="AO3105">
        <v>31217</v>
      </c>
      <c r="AQ3105">
        <v>124466</v>
      </c>
      <c r="AR3105">
        <v>53900001</v>
      </c>
      <c r="AS3105" t="s">
        <v>1697</v>
      </c>
      <c r="AT3105" t="s">
        <v>104</v>
      </c>
      <c r="AW3105" t="s">
        <v>343</v>
      </c>
      <c r="BY3105" t="s">
        <v>342</v>
      </c>
      <c r="EQ3105">
        <v>247378</v>
      </c>
      <c r="ER3105" t="s">
        <v>7943</v>
      </c>
      <c r="EV3105">
        <v>17287692</v>
      </c>
      <c r="EW3105">
        <v>928</v>
      </c>
      <c r="EX3105">
        <v>220990</v>
      </c>
      <c r="EY3105" t="s">
        <v>7944</v>
      </c>
      <c r="EZ3105">
        <v>1</v>
      </c>
      <c r="FC3105">
        <v>95382</v>
      </c>
      <c r="FD3105" t="s">
        <v>1412</v>
      </c>
    </row>
    <row r="3106" spans="1:160" x14ac:dyDescent="0.3">
      <c r="A3106" t="str">
        <f>VLOOKUP(B3106,Table2[],3,FALSE)</f>
        <v>Digital</v>
      </c>
      <c r="B3106" t="str">
        <f>IF(OR(ISNUMBER(FIND("QVC",Z3106)),ISNUMBER(FIND("QVC",AL3106))),"QVC",IF(OR(ISNUMBER(FIND("NCO",H3106)),ISNUMBER(FIND("NCO",Y3106))), "NCO", IF(AL3106="consumer","PMD.com",VLOOKUP(LEFT(H3106,2),Tables!$E$1:$F$11,2,FALSE))))</f>
        <v>PMD.com</v>
      </c>
      <c r="C3106">
        <f t="shared" si="147"/>
        <v>51090030</v>
      </c>
      <c r="D3106">
        <f t="shared" si="148"/>
        <v>1</v>
      </c>
      <c r="E3106" t="str">
        <f t="shared" ca="1" si="146"/>
        <v>shifted orders shipped</v>
      </c>
      <c r="F3106" t="s">
        <v>3539</v>
      </c>
      <c r="G3106" t="s">
        <v>335</v>
      </c>
      <c r="H3106" t="s">
        <v>7942</v>
      </c>
      <c r="I3106" s="6">
        <v>44012.56521990741</v>
      </c>
      <c r="J3106" t="s">
        <v>16</v>
      </c>
      <c r="K3106" s="6">
        <v>44013.432245370372</v>
      </c>
      <c r="M3106" t="s">
        <v>1874</v>
      </c>
      <c r="N3106" t="s">
        <v>1875</v>
      </c>
      <c r="Q3106" t="s">
        <v>705</v>
      </c>
      <c r="R3106" t="s">
        <v>372</v>
      </c>
      <c r="S3106" t="s">
        <v>1876</v>
      </c>
      <c r="T3106" t="s">
        <v>338</v>
      </c>
      <c r="U3106" t="s">
        <v>530</v>
      </c>
      <c r="W3106" t="s">
        <v>1877</v>
      </c>
      <c r="Z3106" t="s">
        <v>1874</v>
      </c>
      <c r="AA3106" t="s">
        <v>1875</v>
      </c>
      <c r="AD3106" t="s">
        <v>705</v>
      </c>
      <c r="AE3106" t="s">
        <v>372</v>
      </c>
      <c r="AF3106" t="s">
        <v>1876</v>
      </c>
      <c r="AG3106" t="s">
        <v>338</v>
      </c>
      <c r="AH3106" t="s">
        <v>530</v>
      </c>
      <c r="AJ3106" t="s">
        <v>1877</v>
      </c>
      <c r="AL3106" t="s">
        <v>339</v>
      </c>
      <c r="AM3106">
        <v>1</v>
      </c>
      <c r="AN3106">
        <v>1</v>
      </c>
      <c r="AO3106">
        <v>6688</v>
      </c>
      <c r="AQ3106">
        <v>125960</v>
      </c>
      <c r="AR3106">
        <v>51090030</v>
      </c>
      <c r="AS3106" t="s">
        <v>3043</v>
      </c>
      <c r="AT3106" t="s">
        <v>628</v>
      </c>
      <c r="AW3106" t="s">
        <v>343</v>
      </c>
      <c r="BY3106" t="s">
        <v>342</v>
      </c>
      <c r="BZ3106" t="b">
        <v>0</v>
      </c>
      <c r="EQ3106">
        <v>243047</v>
      </c>
      <c r="ER3106" t="s">
        <v>7943</v>
      </c>
      <c r="EV3106">
        <v>17287692</v>
      </c>
      <c r="EW3106">
        <v>928</v>
      </c>
      <c r="EX3106">
        <v>220990</v>
      </c>
      <c r="EY3106" t="s">
        <v>7944</v>
      </c>
      <c r="EZ3106">
        <v>1</v>
      </c>
      <c r="FC3106">
        <v>95385</v>
      </c>
      <c r="FD3106" t="s">
        <v>3531</v>
      </c>
    </row>
    <row r="3107" spans="1:160" x14ac:dyDescent="0.3">
      <c r="A3107" t="str">
        <f>VLOOKUP(B3107,Table2[],3,FALSE)</f>
        <v>Digital</v>
      </c>
      <c r="B3107" t="str">
        <f>IF(OR(ISNUMBER(FIND("QVC",Z3107)),ISNUMBER(FIND("QVC",AL3107))),"QVC",IF(OR(ISNUMBER(FIND("NCO",H3107)),ISNUMBER(FIND("NCO",Y3107))), "NCO", IF(AL3107="consumer","PMD.com",VLOOKUP(LEFT(H3107,2),Tables!$E$1:$F$11,2,FALSE))))</f>
        <v>PMD.com</v>
      </c>
      <c r="C3107">
        <f t="shared" si="147"/>
        <v>51090030</v>
      </c>
      <c r="D3107">
        <f t="shared" si="148"/>
        <v>1</v>
      </c>
      <c r="E3107" t="str">
        <f t="shared" ca="1" si="146"/>
        <v>shifted orders shipped</v>
      </c>
      <c r="F3107" t="s">
        <v>3539</v>
      </c>
      <c r="G3107" t="s">
        <v>335</v>
      </c>
      <c r="H3107" t="s">
        <v>7942</v>
      </c>
      <c r="I3107" s="6">
        <v>44012.56521990741</v>
      </c>
      <c r="J3107" t="s">
        <v>16</v>
      </c>
      <c r="K3107" s="6">
        <v>44013.432245370372</v>
      </c>
      <c r="M3107" t="s">
        <v>1874</v>
      </c>
      <c r="N3107" t="s">
        <v>1875</v>
      </c>
      <c r="Q3107" t="s">
        <v>705</v>
      </c>
      <c r="R3107" t="s">
        <v>372</v>
      </c>
      <c r="S3107" t="s">
        <v>1876</v>
      </c>
      <c r="T3107" t="s">
        <v>338</v>
      </c>
      <c r="U3107" t="s">
        <v>530</v>
      </c>
      <c r="W3107" t="s">
        <v>1877</v>
      </c>
      <c r="Z3107" t="s">
        <v>1874</v>
      </c>
      <c r="AA3107" t="s">
        <v>1875</v>
      </c>
      <c r="AD3107" t="s">
        <v>705</v>
      </c>
      <c r="AE3107" t="s">
        <v>372</v>
      </c>
      <c r="AF3107" t="s">
        <v>1876</v>
      </c>
      <c r="AG3107" t="s">
        <v>338</v>
      </c>
      <c r="AH3107" t="s">
        <v>530</v>
      </c>
      <c r="AJ3107" t="s">
        <v>1877</v>
      </c>
      <c r="AL3107" t="s">
        <v>339</v>
      </c>
      <c r="AM3107">
        <v>1</v>
      </c>
      <c r="AN3107">
        <v>1</v>
      </c>
      <c r="AO3107">
        <v>6688</v>
      </c>
      <c r="AQ3107">
        <v>125960</v>
      </c>
      <c r="AR3107">
        <v>51090030</v>
      </c>
      <c r="AS3107" t="s">
        <v>3043</v>
      </c>
      <c r="AT3107" t="s">
        <v>628</v>
      </c>
      <c r="AW3107" t="s">
        <v>343</v>
      </c>
      <c r="BY3107" t="s">
        <v>342</v>
      </c>
      <c r="BZ3107" t="b">
        <v>0</v>
      </c>
      <c r="EQ3107">
        <v>243047</v>
      </c>
      <c r="ER3107" t="s">
        <v>7943</v>
      </c>
      <c r="EV3107">
        <v>17287692</v>
      </c>
      <c r="EW3107">
        <v>928</v>
      </c>
      <c r="EX3107">
        <v>220990</v>
      </c>
      <c r="EY3107" t="s">
        <v>7944</v>
      </c>
      <c r="EZ3107">
        <v>1</v>
      </c>
      <c r="FC3107">
        <v>95382</v>
      </c>
      <c r="FD3107" t="s">
        <v>1412</v>
      </c>
    </row>
    <row r="3108" spans="1:160" x14ac:dyDescent="0.3">
      <c r="A3108" t="str">
        <f>VLOOKUP(B3108,Table2[],3,FALSE)</f>
        <v>Digital</v>
      </c>
      <c r="B3108" t="str">
        <f>IF(OR(ISNUMBER(FIND("QVC",Z3108)),ISNUMBER(FIND("QVC",AL3108))),"QVC",IF(OR(ISNUMBER(FIND("NCO",H3108)),ISNUMBER(FIND("NCO",Y3108))), "NCO", IF(AL3108="consumer","PMD.com",VLOOKUP(LEFT(H3108,2),Tables!$E$1:$F$11,2,FALSE))))</f>
        <v>PMD.com</v>
      </c>
      <c r="C3108">
        <f t="shared" si="147"/>
        <v>54010001</v>
      </c>
      <c r="D3108">
        <f t="shared" si="148"/>
        <v>1</v>
      </c>
      <c r="E3108" t="str">
        <f t="shared" ca="1" si="146"/>
        <v>shifted orders shipped</v>
      </c>
      <c r="F3108" t="s">
        <v>3539</v>
      </c>
      <c r="G3108" t="s">
        <v>335</v>
      </c>
      <c r="H3108" t="s">
        <v>7942</v>
      </c>
      <c r="I3108" s="6">
        <v>44012.56521990741</v>
      </c>
      <c r="J3108" t="s">
        <v>16</v>
      </c>
      <c r="K3108" s="6">
        <v>44013.432245370372</v>
      </c>
      <c r="M3108" t="s">
        <v>1874</v>
      </c>
      <c r="N3108" t="s">
        <v>1875</v>
      </c>
      <c r="Q3108" t="s">
        <v>705</v>
      </c>
      <c r="R3108" t="s">
        <v>372</v>
      </c>
      <c r="S3108" t="s">
        <v>1876</v>
      </c>
      <c r="T3108" t="s">
        <v>338</v>
      </c>
      <c r="U3108" t="s">
        <v>530</v>
      </c>
      <c r="W3108" t="s">
        <v>1877</v>
      </c>
      <c r="Z3108" t="s">
        <v>1874</v>
      </c>
      <c r="AA3108" t="s">
        <v>1875</v>
      </c>
      <c r="AD3108" t="s">
        <v>705</v>
      </c>
      <c r="AE3108" t="s">
        <v>372</v>
      </c>
      <c r="AF3108" t="s">
        <v>1876</v>
      </c>
      <c r="AG3108" t="s">
        <v>338</v>
      </c>
      <c r="AH3108" t="s">
        <v>530</v>
      </c>
      <c r="AJ3108" t="s">
        <v>1877</v>
      </c>
      <c r="AL3108" t="s">
        <v>339</v>
      </c>
      <c r="AM3108">
        <v>1</v>
      </c>
      <c r="AN3108">
        <v>1</v>
      </c>
      <c r="AO3108">
        <v>6300</v>
      </c>
      <c r="AQ3108">
        <v>124476</v>
      </c>
      <c r="AR3108">
        <v>54010001</v>
      </c>
      <c r="AS3108" t="s">
        <v>577</v>
      </c>
      <c r="AT3108" t="s">
        <v>35</v>
      </c>
      <c r="AW3108" t="s">
        <v>340</v>
      </c>
      <c r="AX3108">
        <v>0</v>
      </c>
      <c r="AY3108" t="s">
        <v>348</v>
      </c>
      <c r="AZ3108">
        <v>0</v>
      </c>
      <c r="BY3108" t="s">
        <v>342</v>
      </c>
      <c r="EQ3108">
        <v>252076</v>
      </c>
      <c r="ER3108" t="s">
        <v>7943</v>
      </c>
      <c r="EV3108">
        <v>17287692</v>
      </c>
      <c r="EW3108">
        <v>928</v>
      </c>
      <c r="EX3108">
        <v>220990</v>
      </c>
      <c r="EY3108" t="s">
        <v>7944</v>
      </c>
      <c r="EZ3108">
        <v>1</v>
      </c>
      <c r="FC3108">
        <v>95382</v>
      </c>
      <c r="FD3108" t="s">
        <v>1412</v>
      </c>
    </row>
    <row r="3109" spans="1:160" x14ac:dyDescent="0.3">
      <c r="A3109" t="str">
        <f>VLOOKUP(B3109,Table2[],3,FALSE)</f>
        <v>Digital</v>
      </c>
      <c r="B3109" t="str">
        <f>IF(OR(ISNUMBER(FIND("QVC",Z3109)),ISNUMBER(FIND("QVC",AL3109))),"QVC",IF(OR(ISNUMBER(FIND("NCO",H3109)),ISNUMBER(FIND("NCO",Y3109))), "NCO", IF(AL3109="consumer","PMD.com",VLOOKUP(LEFT(H3109,2),Tables!$E$1:$F$11,2,FALSE))))</f>
        <v>PMD.com</v>
      </c>
      <c r="C3109">
        <f t="shared" si="147"/>
        <v>5522</v>
      </c>
      <c r="D3109">
        <f t="shared" si="148"/>
        <v>1</v>
      </c>
      <c r="E3109" t="str">
        <f t="shared" ca="1" si="146"/>
        <v>shifted orders shipped</v>
      </c>
      <c r="F3109" t="s">
        <v>3539</v>
      </c>
      <c r="G3109" t="s">
        <v>335</v>
      </c>
      <c r="H3109" t="s">
        <v>7942</v>
      </c>
      <c r="I3109" s="6">
        <v>44012.56521990741</v>
      </c>
      <c r="J3109" t="s">
        <v>16</v>
      </c>
      <c r="K3109" s="6">
        <v>44013.432245370372</v>
      </c>
      <c r="M3109" t="s">
        <v>1874</v>
      </c>
      <c r="N3109" t="s">
        <v>1875</v>
      </c>
      <c r="Q3109" t="s">
        <v>705</v>
      </c>
      <c r="R3109" t="s">
        <v>372</v>
      </c>
      <c r="S3109" t="s">
        <v>1876</v>
      </c>
      <c r="T3109" t="s">
        <v>338</v>
      </c>
      <c r="U3109" t="s">
        <v>530</v>
      </c>
      <c r="W3109" t="s">
        <v>1877</v>
      </c>
      <c r="Z3109" t="s">
        <v>1874</v>
      </c>
      <c r="AA3109" t="s">
        <v>1875</v>
      </c>
      <c r="AD3109" t="s">
        <v>705</v>
      </c>
      <c r="AE3109" t="s">
        <v>372</v>
      </c>
      <c r="AF3109" t="s">
        <v>1876</v>
      </c>
      <c r="AG3109" t="s">
        <v>338</v>
      </c>
      <c r="AH3109" t="s">
        <v>530</v>
      </c>
      <c r="AJ3109" t="s">
        <v>1877</v>
      </c>
      <c r="AL3109" t="s">
        <v>339</v>
      </c>
      <c r="AM3109">
        <v>1</v>
      </c>
      <c r="AN3109">
        <v>1</v>
      </c>
      <c r="AO3109">
        <v>5778</v>
      </c>
      <c r="AQ3109">
        <v>124533</v>
      </c>
      <c r="AR3109">
        <v>5522</v>
      </c>
      <c r="AS3109" t="s">
        <v>1745</v>
      </c>
      <c r="AT3109" t="s">
        <v>1256</v>
      </c>
      <c r="AW3109" t="s">
        <v>340</v>
      </c>
      <c r="AX3109" t="s">
        <v>340</v>
      </c>
      <c r="AY3109" t="s">
        <v>382</v>
      </c>
      <c r="AZ3109" t="s">
        <v>1314</v>
      </c>
      <c r="EQ3109">
        <v>252958</v>
      </c>
      <c r="ER3109" t="s">
        <v>7943</v>
      </c>
      <c r="EV3109">
        <v>17287692</v>
      </c>
      <c r="EW3109">
        <v>928</v>
      </c>
      <c r="EX3109">
        <v>220990</v>
      </c>
      <c r="EY3109" t="s">
        <v>7944</v>
      </c>
      <c r="EZ3109">
        <v>1</v>
      </c>
      <c r="FC3109">
        <v>5522</v>
      </c>
      <c r="FD3109" t="s">
        <v>1256</v>
      </c>
    </row>
    <row r="3110" spans="1:160" x14ac:dyDescent="0.3">
      <c r="A3110" t="str">
        <f>VLOOKUP(B3110,Table2[],3,FALSE)</f>
        <v>Digital</v>
      </c>
      <c r="B3110" t="str">
        <f>IF(OR(ISNUMBER(FIND("QVC",Z3110)),ISNUMBER(FIND("QVC",AL3110))),"QVC",IF(OR(ISNUMBER(FIND("NCO",H3110)),ISNUMBER(FIND("NCO",Y3110))), "NCO", IF(AL3110="consumer","PMD.com",VLOOKUP(LEFT(H3110,2),Tables!$E$1:$F$11,2,FALSE))))</f>
        <v>PMD.com</v>
      </c>
      <c r="C3110">
        <f t="shared" si="147"/>
        <v>58040001</v>
      </c>
      <c r="D3110">
        <f t="shared" si="148"/>
        <v>1</v>
      </c>
      <c r="E3110" t="str">
        <f t="shared" ca="1" si="146"/>
        <v>shifted orders shipped</v>
      </c>
      <c r="F3110" t="s">
        <v>3539</v>
      </c>
      <c r="G3110" t="s">
        <v>335</v>
      </c>
      <c r="H3110" t="s">
        <v>7945</v>
      </c>
      <c r="I3110" s="6">
        <v>44012.573125000003</v>
      </c>
      <c r="J3110" t="s">
        <v>16</v>
      </c>
      <c r="K3110" s="6">
        <v>44013.433113425926</v>
      </c>
      <c r="M3110" t="s">
        <v>682</v>
      </c>
      <c r="N3110" t="s">
        <v>683</v>
      </c>
      <c r="O3110" t="s">
        <v>684</v>
      </c>
      <c r="Q3110" t="s">
        <v>685</v>
      </c>
      <c r="R3110" t="s">
        <v>365</v>
      </c>
      <c r="S3110">
        <v>91786</v>
      </c>
      <c r="T3110" t="s">
        <v>338</v>
      </c>
      <c r="U3110" t="s">
        <v>530</v>
      </c>
      <c r="W3110" t="s">
        <v>686</v>
      </c>
      <c r="Z3110" t="s">
        <v>682</v>
      </c>
      <c r="AA3110" t="s">
        <v>683</v>
      </c>
      <c r="AB3110" t="s">
        <v>684</v>
      </c>
      <c r="AD3110" t="s">
        <v>685</v>
      </c>
      <c r="AE3110" t="s">
        <v>365</v>
      </c>
      <c r="AF3110">
        <v>91786</v>
      </c>
      <c r="AG3110" t="s">
        <v>338</v>
      </c>
      <c r="AH3110" t="s">
        <v>530</v>
      </c>
      <c r="AJ3110" t="s">
        <v>686</v>
      </c>
      <c r="AL3110" t="s">
        <v>339</v>
      </c>
      <c r="AM3110">
        <v>1</v>
      </c>
      <c r="AN3110">
        <v>1</v>
      </c>
      <c r="AO3110">
        <v>12788</v>
      </c>
      <c r="AQ3110">
        <v>124484</v>
      </c>
      <c r="AR3110">
        <v>58040001</v>
      </c>
      <c r="AS3110" t="s">
        <v>54</v>
      </c>
      <c r="AT3110" t="s">
        <v>55</v>
      </c>
      <c r="AW3110" t="s">
        <v>340</v>
      </c>
      <c r="AX3110" t="s">
        <v>340</v>
      </c>
      <c r="AY3110" t="s">
        <v>357</v>
      </c>
      <c r="AZ3110" t="s">
        <v>363</v>
      </c>
      <c r="BY3110" t="s">
        <v>342</v>
      </c>
      <c r="EQ3110">
        <v>251707</v>
      </c>
      <c r="ER3110" t="s">
        <v>7946</v>
      </c>
      <c r="EV3110">
        <v>17287694</v>
      </c>
      <c r="EW3110">
        <v>928</v>
      </c>
      <c r="EX3110">
        <v>220992</v>
      </c>
      <c r="EY3110">
        <v>9.2748999964335493E+25</v>
      </c>
      <c r="EZ3110">
        <v>1</v>
      </c>
      <c r="FC3110">
        <v>58040001</v>
      </c>
      <c r="FD3110" t="s">
        <v>55</v>
      </c>
    </row>
    <row r="3111" spans="1:160" x14ac:dyDescent="0.3">
      <c r="A3111" t="str">
        <f>VLOOKUP(B3111,Table2[],3,FALSE)</f>
        <v>Digital</v>
      </c>
      <c r="B3111" t="str">
        <f>IF(OR(ISNUMBER(FIND("QVC",Z3111)),ISNUMBER(FIND("QVC",AL3111))),"QVC",IF(OR(ISNUMBER(FIND("NCO",H3111)),ISNUMBER(FIND("NCO",Y3111))), "NCO", IF(AL3111="consumer","PMD.com",VLOOKUP(LEFT(H3111,2),Tables!$E$1:$F$11,2,FALSE))))</f>
        <v>PMD.com</v>
      </c>
      <c r="C3111">
        <f t="shared" si="147"/>
        <v>52430001</v>
      </c>
      <c r="D3111">
        <f t="shared" si="148"/>
        <v>1</v>
      </c>
      <c r="E3111" t="str">
        <f t="shared" ca="1" si="146"/>
        <v>shifted orders shipped</v>
      </c>
      <c r="F3111" t="s">
        <v>3539</v>
      </c>
      <c r="G3111" t="s">
        <v>335</v>
      </c>
      <c r="H3111" t="s">
        <v>7947</v>
      </c>
      <c r="I3111" s="6">
        <v>44012.579722222225</v>
      </c>
      <c r="J3111" t="s">
        <v>16</v>
      </c>
      <c r="K3111" s="6">
        <v>44013.433680555558</v>
      </c>
      <c r="M3111" t="s">
        <v>7948</v>
      </c>
      <c r="N3111" t="s">
        <v>7949</v>
      </c>
      <c r="Q3111" t="s">
        <v>398</v>
      </c>
      <c r="R3111" t="s">
        <v>376</v>
      </c>
      <c r="S3111" t="s">
        <v>7950</v>
      </c>
      <c r="T3111" t="s">
        <v>338</v>
      </c>
      <c r="U3111" t="s">
        <v>530</v>
      </c>
      <c r="W3111" t="s">
        <v>7951</v>
      </c>
      <c r="Z3111" t="s">
        <v>7948</v>
      </c>
      <c r="AA3111" t="s">
        <v>7949</v>
      </c>
      <c r="AD3111" t="s">
        <v>398</v>
      </c>
      <c r="AE3111" t="s">
        <v>376</v>
      </c>
      <c r="AF3111" t="s">
        <v>7950</v>
      </c>
      <c r="AG3111" t="s">
        <v>338</v>
      </c>
      <c r="AH3111" t="s">
        <v>530</v>
      </c>
      <c r="AJ3111" t="s">
        <v>7951</v>
      </c>
      <c r="AL3111" t="s">
        <v>339</v>
      </c>
      <c r="AM3111">
        <v>1</v>
      </c>
      <c r="AN3111">
        <v>1</v>
      </c>
      <c r="AO3111">
        <v>12063</v>
      </c>
      <c r="AQ3111">
        <v>127155</v>
      </c>
      <c r="AR3111">
        <v>52430001</v>
      </c>
      <c r="AS3111" t="s">
        <v>927</v>
      </c>
      <c r="AT3111" t="s">
        <v>75</v>
      </c>
      <c r="AW3111" t="s">
        <v>340</v>
      </c>
      <c r="AX3111" t="s">
        <v>340</v>
      </c>
      <c r="AY3111" t="s">
        <v>357</v>
      </c>
      <c r="AZ3111" t="s">
        <v>363</v>
      </c>
      <c r="BY3111" t="s">
        <v>342</v>
      </c>
      <c r="EQ3111">
        <v>249990</v>
      </c>
      <c r="ER3111" t="s">
        <v>7952</v>
      </c>
      <c r="EV3111">
        <v>17287696</v>
      </c>
      <c r="EW3111">
        <v>928</v>
      </c>
      <c r="EX3111">
        <v>220994</v>
      </c>
      <c r="EY3111" t="s">
        <v>7953</v>
      </c>
      <c r="EZ3111">
        <v>1</v>
      </c>
      <c r="FC3111">
        <v>95385</v>
      </c>
      <c r="FD3111" t="s">
        <v>3531</v>
      </c>
    </row>
    <row r="3112" spans="1:160" x14ac:dyDescent="0.3">
      <c r="A3112" t="str">
        <f>VLOOKUP(B3112,Table2[],3,FALSE)</f>
        <v>Digital</v>
      </c>
      <c r="B3112" t="str">
        <f>IF(OR(ISNUMBER(FIND("QVC",Z3112)),ISNUMBER(FIND("QVC",AL3112))),"QVC",IF(OR(ISNUMBER(FIND("NCO",H3112)),ISNUMBER(FIND("NCO",Y3112))), "NCO", IF(AL3112="consumer","PMD.com",VLOOKUP(LEFT(H3112,2),Tables!$E$1:$F$11,2,FALSE))))</f>
        <v>PMD.com</v>
      </c>
      <c r="C3112">
        <f t="shared" si="147"/>
        <v>51090061</v>
      </c>
      <c r="D3112">
        <f t="shared" si="148"/>
        <v>1</v>
      </c>
      <c r="E3112" t="str">
        <f t="shared" ca="1" si="146"/>
        <v>shifted orders shipped</v>
      </c>
      <c r="F3112" t="s">
        <v>3539</v>
      </c>
      <c r="G3112" t="s">
        <v>335</v>
      </c>
      <c r="H3112" t="s">
        <v>7947</v>
      </c>
      <c r="I3112" s="6">
        <v>44012.579722222225</v>
      </c>
      <c r="J3112" t="s">
        <v>16</v>
      </c>
      <c r="K3112" s="6">
        <v>44013.433680555558</v>
      </c>
      <c r="M3112" t="s">
        <v>7948</v>
      </c>
      <c r="N3112" t="s">
        <v>7949</v>
      </c>
      <c r="Q3112" t="s">
        <v>398</v>
      </c>
      <c r="R3112" t="s">
        <v>376</v>
      </c>
      <c r="S3112" t="s">
        <v>7950</v>
      </c>
      <c r="T3112" t="s">
        <v>338</v>
      </c>
      <c r="U3112" t="s">
        <v>530</v>
      </c>
      <c r="W3112" t="s">
        <v>7951</v>
      </c>
      <c r="Z3112" t="s">
        <v>7948</v>
      </c>
      <c r="AA3112" t="s">
        <v>7949</v>
      </c>
      <c r="AD3112" t="s">
        <v>398</v>
      </c>
      <c r="AE3112" t="s">
        <v>376</v>
      </c>
      <c r="AF3112" t="s">
        <v>7950</v>
      </c>
      <c r="AG3112" t="s">
        <v>338</v>
      </c>
      <c r="AH3112" t="s">
        <v>530</v>
      </c>
      <c r="AJ3112" t="s">
        <v>7951</v>
      </c>
      <c r="AL3112" t="s">
        <v>339</v>
      </c>
      <c r="AM3112">
        <v>1</v>
      </c>
      <c r="AN3112">
        <v>1</v>
      </c>
      <c r="AO3112">
        <v>8078</v>
      </c>
      <c r="AQ3112">
        <v>124010</v>
      </c>
      <c r="AR3112">
        <v>51090061</v>
      </c>
      <c r="AS3112" t="s">
        <v>2688</v>
      </c>
      <c r="AT3112" t="s">
        <v>122</v>
      </c>
      <c r="AW3112" t="s">
        <v>340</v>
      </c>
      <c r="AX3112" t="s">
        <v>340</v>
      </c>
      <c r="AY3112" t="s">
        <v>357</v>
      </c>
      <c r="AZ3112" t="s">
        <v>363</v>
      </c>
      <c r="BY3112" t="s">
        <v>342</v>
      </c>
      <c r="EQ3112">
        <v>252774</v>
      </c>
      <c r="ER3112" t="s">
        <v>7952</v>
      </c>
      <c r="EV3112">
        <v>17287696</v>
      </c>
      <c r="EW3112">
        <v>928</v>
      </c>
      <c r="EX3112">
        <v>220994</v>
      </c>
      <c r="EY3112" t="s">
        <v>7953</v>
      </c>
      <c r="EZ3112">
        <v>1</v>
      </c>
      <c r="FC3112">
        <v>51090061</v>
      </c>
      <c r="FD3112" t="s">
        <v>122</v>
      </c>
    </row>
    <row r="3113" spans="1:160" x14ac:dyDescent="0.3">
      <c r="A3113" t="str">
        <f>VLOOKUP(B3113,Table2[],3,FALSE)</f>
        <v>Digital</v>
      </c>
      <c r="B3113" t="str">
        <f>IF(OR(ISNUMBER(FIND("QVC",Z3113)),ISNUMBER(FIND("QVC",AL3113))),"QVC",IF(OR(ISNUMBER(FIND("NCO",H3113)),ISNUMBER(FIND("NCO",Y3113))), "NCO", IF(AL3113="consumer","PMD.com",VLOOKUP(LEFT(H3113,2),Tables!$E$1:$F$11,2,FALSE))))</f>
        <v>PMD.com</v>
      </c>
      <c r="C3113">
        <f t="shared" si="147"/>
        <v>51080001</v>
      </c>
      <c r="D3113">
        <f t="shared" si="148"/>
        <v>1</v>
      </c>
      <c r="E3113" t="str">
        <f t="shared" ca="1" si="146"/>
        <v>shifted orders shipped</v>
      </c>
      <c r="F3113" t="s">
        <v>3539</v>
      </c>
      <c r="G3113" t="s">
        <v>335</v>
      </c>
      <c r="H3113" t="s">
        <v>7947</v>
      </c>
      <c r="I3113" s="6">
        <v>44012.579722222225</v>
      </c>
      <c r="J3113" t="s">
        <v>16</v>
      </c>
      <c r="K3113" s="6">
        <v>44013.433680555558</v>
      </c>
      <c r="M3113" t="s">
        <v>7948</v>
      </c>
      <c r="N3113" t="s">
        <v>7949</v>
      </c>
      <c r="Q3113" t="s">
        <v>398</v>
      </c>
      <c r="R3113" t="s">
        <v>376</v>
      </c>
      <c r="S3113" t="s">
        <v>7950</v>
      </c>
      <c r="T3113" t="s">
        <v>338</v>
      </c>
      <c r="U3113" t="s">
        <v>530</v>
      </c>
      <c r="W3113" t="s">
        <v>7951</v>
      </c>
      <c r="Z3113" t="s">
        <v>7948</v>
      </c>
      <c r="AA3113" t="s">
        <v>7949</v>
      </c>
      <c r="AD3113" t="s">
        <v>398</v>
      </c>
      <c r="AE3113" t="s">
        <v>376</v>
      </c>
      <c r="AF3113" t="s">
        <v>7950</v>
      </c>
      <c r="AG3113" t="s">
        <v>338</v>
      </c>
      <c r="AH3113" t="s">
        <v>530</v>
      </c>
      <c r="AJ3113" t="s">
        <v>7951</v>
      </c>
      <c r="AL3113" t="s">
        <v>339</v>
      </c>
      <c r="AM3113">
        <v>1</v>
      </c>
      <c r="AN3113">
        <v>1</v>
      </c>
      <c r="AO3113">
        <v>19656</v>
      </c>
      <c r="AQ3113">
        <v>124645</v>
      </c>
      <c r="AR3113">
        <v>51080001</v>
      </c>
      <c r="AS3113" t="s">
        <v>988</v>
      </c>
      <c r="AT3113" t="s">
        <v>57</v>
      </c>
      <c r="AW3113" t="s">
        <v>343</v>
      </c>
      <c r="BY3113" t="s">
        <v>342</v>
      </c>
      <c r="EQ3113">
        <v>251119</v>
      </c>
      <c r="ER3113" t="s">
        <v>7952</v>
      </c>
      <c r="EV3113">
        <v>17287696</v>
      </c>
      <c r="EW3113">
        <v>928</v>
      </c>
      <c r="EX3113">
        <v>220994</v>
      </c>
      <c r="EY3113" t="s">
        <v>7953</v>
      </c>
      <c r="EZ3113">
        <v>1</v>
      </c>
      <c r="FC3113">
        <v>51080001</v>
      </c>
      <c r="FD3113" t="s">
        <v>57</v>
      </c>
    </row>
    <row r="3114" spans="1:160" x14ac:dyDescent="0.3">
      <c r="A3114" t="str">
        <f>VLOOKUP(B3114,Table2[],3,FALSE)</f>
        <v>Digital</v>
      </c>
      <c r="B3114" t="str">
        <f>IF(OR(ISNUMBER(FIND("QVC",Z3114)),ISNUMBER(FIND("QVC",AL3114))),"QVC",IF(OR(ISNUMBER(FIND("NCO",H3114)),ISNUMBER(FIND("NCO",Y3114))), "NCO", IF(AL3114="consumer","PMD.com",VLOOKUP(LEFT(H3114,2),Tables!$E$1:$F$11,2,FALSE))))</f>
        <v>PMD.com</v>
      </c>
      <c r="C3114">
        <f t="shared" si="147"/>
        <v>53920001</v>
      </c>
      <c r="D3114">
        <f t="shared" si="148"/>
        <v>1</v>
      </c>
      <c r="E3114" t="str">
        <f t="shared" ca="1" si="146"/>
        <v>shifted orders shipped</v>
      </c>
      <c r="F3114" t="s">
        <v>3539</v>
      </c>
      <c r="G3114" t="s">
        <v>335</v>
      </c>
      <c r="H3114" t="s">
        <v>7947</v>
      </c>
      <c r="I3114" s="6">
        <v>44012.579722222225</v>
      </c>
      <c r="J3114" t="s">
        <v>16</v>
      </c>
      <c r="K3114" s="6">
        <v>44013.433680555558</v>
      </c>
      <c r="M3114" t="s">
        <v>7948</v>
      </c>
      <c r="N3114" t="s">
        <v>7949</v>
      </c>
      <c r="Q3114" t="s">
        <v>398</v>
      </c>
      <c r="R3114" t="s">
        <v>376</v>
      </c>
      <c r="S3114" t="s">
        <v>7950</v>
      </c>
      <c r="T3114" t="s">
        <v>338</v>
      </c>
      <c r="U3114" t="s">
        <v>530</v>
      </c>
      <c r="W3114" t="s">
        <v>7951</v>
      </c>
      <c r="Z3114" t="s">
        <v>7948</v>
      </c>
      <c r="AA3114" t="s">
        <v>7949</v>
      </c>
      <c r="AD3114" t="s">
        <v>398</v>
      </c>
      <c r="AE3114" t="s">
        <v>376</v>
      </c>
      <c r="AF3114" t="s">
        <v>7950</v>
      </c>
      <c r="AG3114" t="s">
        <v>338</v>
      </c>
      <c r="AH3114" t="s">
        <v>530</v>
      </c>
      <c r="AJ3114" t="s">
        <v>7951</v>
      </c>
      <c r="AL3114" t="s">
        <v>339</v>
      </c>
      <c r="AM3114">
        <v>1</v>
      </c>
      <c r="AN3114">
        <v>1</v>
      </c>
      <c r="AO3114">
        <v>14899</v>
      </c>
      <c r="AQ3114">
        <v>124468</v>
      </c>
      <c r="AR3114">
        <v>53920001</v>
      </c>
      <c r="AS3114">
        <v>9000000</v>
      </c>
      <c r="AT3114" t="s">
        <v>40</v>
      </c>
      <c r="AW3114" t="s">
        <v>343</v>
      </c>
      <c r="BY3114" t="s">
        <v>342</v>
      </c>
      <c r="EQ3114">
        <v>243396</v>
      </c>
      <c r="ER3114" t="s">
        <v>7952</v>
      </c>
      <c r="EV3114">
        <v>17287696</v>
      </c>
      <c r="EW3114">
        <v>928</v>
      </c>
      <c r="EX3114">
        <v>220994</v>
      </c>
      <c r="EY3114" t="s">
        <v>7953</v>
      </c>
      <c r="EZ3114">
        <v>1</v>
      </c>
      <c r="FC3114">
        <v>95385</v>
      </c>
      <c r="FD3114" t="s">
        <v>3531</v>
      </c>
    </row>
    <row r="3115" spans="1:160" x14ac:dyDescent="0.3">
      <c r="A3115" t="str">
        <f>VLOOKUP(B3115,Table2[],3,FALSE)</f>
        <v>Digital</v>
      </c>
      <c r="B3115" t="str">
        <f>IF(OR(ISNUMBER(FIND("QVC",Z3115)),ISNUMBER(FIND("QVC",AL3115))),"QVC",IF(OR(ISNUMBER(FIND("NCO",H3115)),ISNUMBER(FIND("NCO",Y3115))), "NCO", IF(AL3115="consumer","PMD.com",VLOOKUP(LEFT(H3115,2),Tables!$E$1:$F$11,2,FALSE))))</f>
        <v>PMD.com</v>
      </c>
      <c r="C3115">
        <f t="shared" si="147"/>
        <v>5341030</v>
      </c>
      <c r="D3115">
        <f t="shared" si="148"/>
        <v>1</v>
      </c>
      <c r="E3115" t="str">
        <f t="shared" ca="1" si="146"/>
        <v>shifted orders shipped</v>
      </c>
      <c r="F3115" t="s">
        <v>3539</v>
      </c>
      <c r="G3115" t="s">
        <v>335</v>
      </c>
      <c r="H3115" t="s">
        <v>7947</v>
      </c>
      <c r="I3115" s="6">
        <v>44012.579722222225</v>
      </c>
      <c r="J3115" t="s">
        <v>16</v>
      </c>
      <c r="K3115" s="6">
        <v>44013.433680555558</v>
      </c>
      <c r="M3115" t="s">
        <v>7948</v>
      </c>
      <c r="N3115" t="s">
        <v>7949</v>
      </c>
      <c r="Q3115" t="s">
        <v>398</v>
      </c>
      <c r="R3115" t="s">
        <v>376</v>
      </c>
      <c r="S3115" t="s">
        <v>7950</v>
      </c>
      <c r="T3115" t="s">
        <v>338</v>
      </c>
      <c r="U3115" t="s">
        <v>530</v>
      </c>
      <c r="W3115" t="s">
        <v>7951</v>
      </c>
      <c r="Z3115" t="s">
        <v>7948</v>
      </c>
      <c r="AA3115" t="s">
        <v>7949</v>
      </c>
      <c r="AD3115" t="s">
        <v>398</v>
      </c>
      <c r="AE3115" t="s">
        <v>376</v>
      </c>
      <c r="AF3115" t="s">
        <v>7950</v>
      </c>
      <c r="AG3115" t="s">
        <v>338</v>
      </c>
      <c r="AH3115" t="s">
        <v>530</v>
      </c>
      <c r="AJ3115" t="s">
        <v>7951</v>
      </c>
      <c r="AL3115" t="s">
        <v>339</v>
      </c>
      <c r="AM3115">
        <v>1</v>
      </c>
      <c r="AN3115">
        <v>1</v>
      </c>
      <c r="AO3115">
        <v>12859</v>
      </c>
      <c r="AQ3115">
        <v>124642</v>
      </c>
      <c r="AR3115">
        <v>5341030</v>
      </c>
      <c r="AS3115" t="s">
        <v>925</v>
      </c>
      <c r="AT3115" t="s">
        <v>926</v>
      </c>
      <c r="AW3115" t="s">
        <v>366</v>
      </c>
      <c r="AX3115" t="s">
        <v>366</v>
      </c>
      <c r="AY3115" t="s">
        <v>345</v>
      </c>
      <c r="AZ3115" t="s">
        <v>346</v>
      </c>
      <c r="BY3115" t="s">
        <v>342</v>
      </c>
      <c r="EQ3115">
        <v>243275</v>
      </c>
      <c r="ER3115" t="s">
        <v>7952</v>
      </c>
      <c r="EV3115">
        <v>17287696</v>
      </c>
      <c r="EW3115">
        <v>928</v>
      </c>
      <c r="EX3115">
        <v>220994</v>
      </c>
      <c r="EY3115" t="s">
        <v>7953</v>
      </c>
      <c r="EZ3115">
        <v>1</v>
      </c>
      <c r="FC3115">
        <v>95385</v>
      </c>
      <c r="FD3115" t="s">
        <v>3531</v>
      </c>
    </row>
    <row r="3116" spans="1:160" x14ac:dyDescent="0.3">
      <c r="A3116" t="str">
        <f>VLOOKUP(B3116,Table2[],3,FALSE)</f>
        <v>Digital</v>
      </c>
      <c r="B3116" t="str">
        <f>IF(OR(ISNUMBER(FIND("QVC",Z3116)),ISNUMBER(FIND("QVC",AL3116))),"QVC",IF(OR(ISNUMBER(FIND("NCO",H3116)),ISNUMBER(FIND("NCO",Y3116))), "NCO", IF(AL3116="consumer","PMD.com",VLOOKUP(LEFT(H3116,2),Tables!$E$1:$F$11,2,FALSE))))</f>
        <v>PMD.com</v>
      </c>
      <c r="C3116">
        <f t="shared" si="147"/>
        <v>51410001</v>
      </c>
      <c r="D3116">
        <f t="shared" si="148"/>
        <v>1</v>
      </c>
      <c r="E3116" t="str">
        <f t="shared" ca="1" si="146"/>
        <v>shifted orders shipped</v>
      </c>
      <c r="F3116" t="s">
        <v>3539</v>
      </c>
      <c r="G3116" t="s">
        <v>335</v>
      </c>
      <c r="H3116" t="s">
        <v>7947</v>
      </c>
      <c r="I3116" s="6">
        <v>44012.579722222225</v>
      </c>
      <c r="J3116" t="s">
        <v>16</v>
      </c>
      <c r="K3116" s="6">
        <v>44013.433680555558</v>
      </c>
      <c r="M3116" t="s">
        <v>7948</v>
      </c>
      <c r="N3116" t="s">
        <v>7949</v>
      </c>
      <c r="Q3116" t="s">
        <v>398</v>
      </c>
      <c r="R3116" t="s">
        <v>376</v>
      </c>
      <c r="S3116" t="s">
        <v>7950</v>
      </c>
      <c r="T3116" t="s">
        <v>338</v>
      </c>
      <c r="U3116" t="s">
        <v>530</v>
      </c>
      <c r="W3116" t="s">
        <v>7951</v>
      </c>
      <c r="Z3116" t="s">
        <v>7948</v>
      </c>
      <c r="AA3116" t="s">
        <v>7949</v>
      </c>
      <c r="AD3116" t="s">
        <v>398</v>
      </c>
      <c r="AE3116" t="s">
        <v>376</v>
      </c>
      <c r="AF3116" t="s">
        <v>7950</v>
      </c>
      <c r="AG3116" t="s">
        <v>338</v>
      </c>
      <c r="AH3116" t="s">
        <v>530</v>
      </c>
      <c r="AJ3116" t="s">
        <v>7951</v>
      </c>
      <c r="AL3116" t="s">
        <v>339</v>
      </c>
      <c r="AM3116">
        <v>1</v>
      </c>
      <c r="AN3116">
        <v>1</v>
      </c>
      <c r="AO3116">
        <v>10146</v>
      </c>
      <c r="AQ3116">
        <v>124431</v>
      </c>
      <c r="AR3116">
        <v>51410001</v>
      </c>
      <c r="AS3116" t="s">
        <v>2386</v>
      </c>
      <c r="AT3116" t="s">
        <v>81</v>
      </c>
      <c r="AW3116" t="s">
        <v>340</v>
      </c>
      <c r="AX3116" t="s">
        <v>340</v>
      </c>
      <c r="AY3116" t="s">
        <v>432</v>
      </c>
      <c r="AZ3116">
        <v>0</v>
      </c>
      <c r="BY3116" t="s">
        <v>342</v>
      </c>
      <c r="EQ3116">
        <v>253369</v>
      </c>
      <c r="ER3116" t="s">
        <v>7952</v>
      </c>
      <c r="EV3116">
        <v>17287696</v>
      </c>
      <c r="EW3116">
        <v>928</v>
      </c>
      <c r="EX3116">
        <v>220994</v>
      </c>
      <c r="EY3116" t="s">
        <v>7953</v>
      </c>
      <c r="EZ3116">
        <v>1</v>
      </c>
      <c r="FC3116">
        <v>51410001</v>
      </c>
      <c r="FD3116" t="s">
        <v>81</v>
      </c>
    </row>
    <row r="3117" spans="1:160" x14ac:dyDescent="0.3">
      <c r="A3117" t="str">
        <f>VLOOKUP(B3117,Table2[],3,FALSE)</f>
        <v>Digital</v>
      </c>
      <c r="B3117" t="str">
        <f>IF(OR(ISNUMBER(FIND("QVC",Z3117)),ISNUMBER(FIND("QVC",AL3117))),"QVC",IF(OR(ISNUMBER(FIND("NCO",H3117)),ISNUMBER(FIND("NCO",Y3117))), "NCO", IF(AL3117="consumer","PMD.com",VLOOKUP(LEFT(H3117,2),Tables!$E$1:$F$11,2,FALSE))))</f>
        <v>PMD.com</v>
      </c>
      <c r="C3117">
        <f t="shared" si="147"/>
        <v>53740001</v>
      </c>
      <c r="D3117">
        <f t="shared" si="148"/>
        <v>2</v>
      </c>
      <c r="E3117" t="str">
        <f t="shared" ca="1" si="146"/>
        <v>shifted orders shipped</v>
      </c>
      <c r="F3117" t="s">
        <v>3539</v>
      </c>
      <c r="G3117" t="s">
        <v>335</v>
      </c>
      <c r="H3117" t="s">
        <v>7947</v>
      </c>
      <c r="I3117" s="6">
        <v>44012.579722222225</v>
      </c>
      <c r="J3117" t="s">
        <v>16</v>
      </c>
      <c r="K3117" s="6">
        <v>44013.433680555558</v>
      </c>
      <c r="M3117" t="s">
        <v>7948</v>
      </c>
      <c r="N3117" t="s">
        <v>7949</v>
      </c>
      <c r="Q3117" t="s">
        <v>398</v>
      </c>
      <c r="R3117" t="s">
        <v>376</v>
      </c>
      <c r="S3117" t="s">
        <v>7950</v>
      </c>
      <c r="T3117" t="s">
        <v>338</v>
      </c>
      <c r="U3117" t="s">
        <v>530</v>
      </c>
      <c r="W3117" t="s">
        <v>7951</v>
      </c>
      <c r="Z3117" t="s">
        <v>7948</v>
      </c>
      <c r="AA3117" t="s">
        <v>7949</v>
      </c>
      <c r="AD3117" t="s">
        <v>398</v>
      </c>
      <c r="AE3117" t="s">
        <v>376</v>
      </c>
      <c r="AF3117" t="s">
        <v>7950</v>
      </c>
      <c r="AG3117" t="s">
        <v>338</v>
      </c>
      <c r="AH3117" t="s">
        <v>530</v>
      </c>
      <c r="AJ3117" t="s">
        <v>7951</v>
      </c>
      <c r="AL3117" t="s">
        <v>339</v>
      </c>
      <c r="AM3117">
        <v>2</v>
      </c>
      <c r="AN3117">
        <v>2</v>
      </c>
      <c r="AO3117">
        <v>6057</v>
      </c>
      <c r="AQ3117">
        <v>124457</v>
      </c>
      <c r="AR3117">
        <v>53740001</v>
      </c>
      <c r="AS3117" t="s">
        <v>578</v>
      </c>
      <c r="AT3117" t="s">
        <v>70</v>
      </c>
      <c r="AW3117" t="s">
        <v>343</v>
      </c>
      <c r="BY3117" t="s">
        <v>342</v>
      </c>
      <c r="EQ3117">
        <v>244002</v>
      </c>
      <c r="ER3117" t="s">
        <v>7952</v>
      </c>
      <c r="EV3117">
        <v>17287696</v>
      </c>
      <c r="EW3117">
        <v>928</v>
      </c>
      <c r="EX3117">
        <v>220994</v>
      </c>
      <c r="EY3117" t="s">
        <v>7953</v>
      </c>
      <c r="EZ3117">
        <v>1</v>
      </c>
      <c r="FC3117">
        <v>53740001</v>
      </c>
      <c r="FD3117" t="s">
        <v>70</v>
      </c>
    </row>
    <row r="3118" spans="1:160" x14ac:dyDescent="0.3">
      <c r="A3118" t="str">
        <f>VLOOKUP(B3118,Table2[],3,FALSE)</f>
        <v>Digital</v>
      </c>
      <c r="B3118" t="str">
        <f>IF(OR(ISNUMBER(FIND("QVC",Z3118)),ISNUMBER(FIND("QVC",AL3118))),"QVC",IF(OR(ISNUMBER(FIND("NCO",H3118)),ISNUMBER(FIND("NCO",Y3118))), "NCO", IF(AL3118="consumer","PMD.com",VLOOKUP(LEFT(H3118,2),Tables!$E$1:$F$11,2,FALSE))))</f>
        <v>PMD.com</v>
      </c>
      <c r="C3118">
        <f t="shared" si="147"/>
        <v>51090030</v>
      </c>
      <c r="D3118">
        <f t="shared" si="148"/>
        <v>1</v>
      </c>
      <c r="E3118" t="str">
        <f t="shared" ca="1" si="146"/>
        <v>shifted orders shipped</v>
      </c>
      <c r="F3118" t="s">
        <v>3539</v>
      </c>
      <c r="G3118" t="s">
        <v>335</v>
      </c>
      <c r="H3118" t="s">
        <v>7947</v>
      </c>
      <c r="I3118" s="6">
        <v>44012.579722222225</v>
      </c>
      <c r="J3118" t="s">
        <v>16</v>
      </c>
      <c r="K3118" s="6">
        <v>44013.433680555558</v>
      </c>
      <c r="M3118" t="s">
        <v>7948</v>
      </c>
      <c r="N3118" t="s">
        <v>7949</v>
      </c>
      <c r="Q3118" t="s">
        <v>398</v>
      </c>
      <c r="R3118" t="s">
        <v>376</v>
      </c>
      <c r="S3118" t="s">
        <v>7950</v>
      </c>
      <c r="T3118" t="s">
        <v>338</v>
      </c>
      <c r="U3118" t="s">
        <v>530</v>
      </c>
      <c r="W3118" t="s">
        <v>7951</v>
      </c>
      <c r="Z3118" t="s">
        <v>7948</v>
      </c>
      <c r="AA3118" t="s">
        <v>7949</v>
      </c>
      <c r="AD3118" t="s">
        <v>398</v>
      </c>
      <c r="AE3118" t="s">
        <v>376</v>
      </c>
      <c r="AF3118" t="s">
        <v>7950</v>
      </c>
      <c r="AG3118" t="s">
        <v>338</v>
      </c>
      <c r="AH3118" t="s">
        <v>530</v>
      </c>
      <c r="AJ3118" t="s">
        <v>7951</v>
      </c>
      <c r="AL3118" t="s">
        <v>339</v>
      </c>
      <c r="AM3118">
        <v>1</v>
      </c>
      <c r="AN3118">
        <v>1</v>
      </c>
      <c r="AO3118">
        <v>6688</v>
      </c>
      <c r="AQ3118">
        <v>125960</v>
      </c>
      <c r="AR3118">
        <v>51090030</v>
      </c>
      <c r="AS3118" t="s">
        <v>3043</v>
      </c>
      <c r="AT3118" t="s">
        <v>628</v>
      </c>
      <c r="AW3118" t="s">
        <v>343</v>
      </c>
      <c r="BY3118" t="s">
        <v>342</v>
      </c>
      <c r="BZ3118" t="b">
        <v>0</v>
      </c>
      <c r="EQ3118">
        <v>243047</v>
      </c>
      <c r="ER3118" t="s">
        <v>7952</v>
      </c>
      <c r="EV3118">
        <v>17287696</v>
      </c>
      <c r="EW3118">
        <v>928</v>
      </c>
      <c r="EX3118">
        <v>220994</v>
      </c>
      <c r="EY3118" t="s">
        <v>7953</v>
      </c>
      <c r="EZ3118">
        <v>1</v>
      </c>
      <c r="FC3118">
        <v>95385</v>
      </c>
      <c r="FD3118" t="s">
        <v>3531</v>
      </c>
    </row>
    <row r="3119" spans="1:160" x14ac:dyDescent="0.3">
      <c r="A3119" t="str">
        <f>VLOOKUP(B3119,Table2[],3,FALSE)</f>
        <v>Digital</v>
      </c>
      <c r="B3119" t="str">
        <f>IF(OR(ISNUMBER(FIND("QVC",Z3119)),ISNUMBER(FIND("QVC",AL3119))),"QVC",IF(OR(ISNUMBER(FIND("NCO",H3119)),ISNUMBER(FIND("NCO",Y3119))), "NCO", IF(AL3119="consumer","PMD.com",VLOOKUP(LEFT(H3119,2),Tables!$E$1:$F$11,2,FALSE))))</f>
        <v>PMD.com</v>
      </c>
      <c r="C3119">
        <f t="shared" si="147"/>
        <v>7660</v>
      </c>
      <c r="D3119">
        <f t="shared" si="148"/>
        <v>1</v>
      </c>
      <c r="E3119" t="str">
        <f t="shared" ca="1" si="146"/>
        <v>shifted orders shipped</v>
      </c>
      <c r="F3119" t="s">
        <v>3539</v>
      </c>
      <c r="G3119" t="s">
        <v>335</v>
      </c>
      <c r="H3119" t="s">
        <v>7954</v>
      </c>
      <c r="I3119" s="6">
        <v>44012.695879629631</v>
      </c>
      <c r="J3119" t="s">
        <v>16</v>
      </c>
      <c r="K3119" s="6">
        <v>44013.434224537035</v>
      </c>
      <c r="M3119" t="s">
        <v>7955</v>
      </c>
      <c r="N3119" t="s">
        <v>7956</v>
      </c>
      <c r="Q3119" t="s">
        <v>398</v>
      </c>
      <c r="R3119" t="s">
        <v>376</v>
      </c>
      <c r="S3119" t="s">
        <v>7957</v>
      </c>
      <c r="T3119" t="s">
        <v>338</v>
      </c>
      <c r="U3119" t="s">
        <v>530</v>
      </c>
      <c r="W3119" t="s">
        <v>7958</v>
      </c>
      <c r="Z3119" t="s">
        <v>7955</v>
      </c>
      <c r="AA3119" t="s">
        <v>7956</v>
      </c>
      <c r="AD3119" t="s">
        <v>398</v>
      </c>
      <c r="AE3119" t="s">
        <v>376</v>
      </c>
      <c r="AF3119" t="s">
        <v>7957</v>
      </c>
      <c r="AG3119" t="s">
        <v>338</v>
      </c>
      <c r="AH3119" t="s">
        <v>530</v>
      </c>
      <c r="AJ3119" t="s">
        <v>7958</v>
      </c>
      <c r="AL3119" t="s">
        <v>339</v>
      </c>
      <c r="AM3119">
        <v>1</v>
      </c>
      <c r="AN3119">
        <v>1</v>
      </c>
      <c r="AO3119">
        <v>11858</v>
      </c>
      <c r="AQ3119">
        <v>124798</v>
      </c>
      <c r="AR3119">
        <v>7660</v>
      </c>
      <c r="AS3119" t="s">
        <v>2085</v>
      </c>
      <c r="AT3119" t="s">
        <v>38</v>
      </c>
      <c r="AW3119" t="s">
        <v>343</v>
      </c>
      <c r="BY3119" t="s">
        <v>342</v>
      </c>
      <c r="EQ3119">
        <v>251455</v>
      </c>
      <c r="ER3119" t="s">
        <v>7959</v>
      </c>
      <c r="EV3119">
        <v>17287756</v>
      </c>
      <c r="EW3119">
        <v>928</v>
      </c>
      <c r="EX3119">
        <v>221054</v>
      </c>
      <c r="EY3119" t="s">
        <v>7960</v>
      </c>
      <c r="EZ3119">
        <v>1</v>
      </c>
      <c r="FC3119">
        <v>7660</v>
      </c>
      <c r="FD3119" t="s">
        <v>38</v>
      </c>
    </row>
    <row r="3120" spans="1:160" x14ac:dyDescent="0.3">
      <c r="A3120" t="str">
        <f>VLOOKUP(B3120,Table2[],3,FALSE)</f>
        <v>Digital</v>
      </c>
      <c r="B3120" t="str">
        <f>IF(OR(ISNUMBER(FIND("QVC",Z3120)),ISNUMBER(FIND("QVC",AL3120))),"QVC",IF(OR(ISNUMBER(FIND("NCO",H3120)),ISNUMBER(FIND("NCO",Y3120))), "NCO", IF(AL3120="consumer","PMD.com",VLOOKUP(LEFT(H3120,2),Tables!$E$1:$F$11,2,FALSE))))</f>
        <v>PMD.com</v>
      </c>
      <c r="C3120">
        <f t="shared" si="147"/>
        <v>53490001</v>
      </c>
      <c r="D3120">
        <f t="shared" si="148"/>
        <v>1</v>
      </c>
      <c r="E3120" t="str">
        <f t="shared" ca="1" si="146"/>
        <v>shifted orders shipped</v>
      </c>
      <c r="F3120" t="s">
        <v>3539</v>
      </c>
      <c r="G3120" t="s">
        <v>335</v>
      </c>
      <c r="H3120" t="s">
        <v>7954</v>
      </c>
      <c r="I3120" s="6">
        <v>44012.695879629631</v>
      </c>
      <c r="J3120" t="s">
        <v>16</v>
      </c>
      <c r="K3120" s="6">
        <v>44013.434224537035</v>
      </c>
      <c r="M3120" t="s">
        <v>7955</v>
      </c>
      <c r="N3120" t="s">
        <v>7956</v>
      </c>
      <c r="Q3120" t="s">
        <v>398</v>
      </c>
      <c r="R3120" t="s">
        <v>376</v>
      </c>
      <c r="S3120" t="s">
        <v>7957</v>
      </c>
      <c r="T3120" t="s">
        <v>338</v>
      </c>
      <c r="U3120" t="s">
        <v>530</v>
      </c>
      <c r="W3120" t="s">
        <v>7958</v>
      </c>
      <c r="Z3120" t="s">
        <v>7955</v>
      </c>
      <c r="AA3120" t="s">
        <v>7956</v>
      </c>
      <c r="AD3120" t="s">
        <v>398</v>
      </c>
      <c r="AE3120" t="s">
        <v>376</v>
      </c>
      <c r="AF3120" t="s">
        <v>7957</v>
      </c>
      <c r="AG3120" t="s">
        <v>338</v>
      </c>
      <c r="AH3120" t="s">
        <v>530</v>
      </c>
      <c r="AJ3120" t="s">
        <v>7958</v>
      </c>
      <c r="AL3120" t="s">
        <v>339</v>
      </c>
      <c r="AM3120">
        <v>1</v>
      </c>
      <c r="AN3120">
        <v>1</v>
      </c>
      <c r="AO3120">
        <v>15533</v>
      </c>
      <c r="AQ3120">
        <v>126899</v>
      </c>
      <c r="AR3120">
        <v>53490001</v>
      </c>
      <c r="AS3120" t="s">
        <v>1709</v>
      </c>
      <c r="AT3120" t="s">
        <v>56</v>
      </c>
      <c r="AW3120" t="s">
        <v>343</v>
      </c>
      <c r="BY3120" t="s">
        <v>342</v>
      </c>
      <c r="EQ3120">
        <v>253176</v>
      </c>
      <c r="ER3120" t="s">
        <v>7959</v>
      </c>
      <c r="EV3120">
        <v>17287756</v>
      </c>
      <c r="EW3120">
        <v>928</v>
      </c>
      <c r="EX3120">
        <v>221054</v>
      </c>
      <c r="EY3120" t="s">
        <v>7960</v>
      </c>
      <c r="EZ3120">
        <v>1</v>
      </c>
      <c r="FC3120">
        <v>53490001</v>
      </c>
      <c r="FD3120" t="s">
        <v>56</v>
      </c>
    </row>
    <row r="3121" spans="1:160" x14ac:dyDescent="0.3">
      <c r="A3121" t="str">
        <f>VLOOKUP(B3121,Table2[],3,FALSE)</f>
        <v>Digital</v>
      </c>
      <c r="B3121" t="str">
        <f>IF(OR(ISNUMBER(FIND("QVC",Z3121)),ISNUMBER(FIND("QVC",AL3121))),"QVC",IF(OR(ISNUMBER(FIND("NCO",H3121)),ISNUMBER(FIND("NCO",Y3121))), "NCO", IF(AL3121="consumer","PMD.com",VLOOKUP(LEFT(H3121,2),Tables!$E$1:$F$11,2,FALSE))))</f>
        <v>PMD.com</v>
      </c>
      <c r="C3121">
        <f t="shared" si="147"/>
        <v>52430001</v>
      </c>
      <c r="D3121">
        <f t="shared" si="148"/>
        <v>2</v>
      </c>
      <c r="E3121" t="str">
        <f t="shared" ca="1" si="146"/>
        <v>shifted orders shipped</v>
      </c>
      <c r="F3121" t="s">
        <v>3539</v>
      </c>
      <c r="G3121" t="s">
        <v>335</v>
      </c>
      <c r="H3121" t="s">
        <v>2448</v>
      </c>
      <c r="I3121" s="6">
        <v>44008.503344907411</v>
      </c>
      <c r="J3121" t="s">
        <v>16</v>
      </c>
      <c r="K3121" s="6">
        <v>44013.435428240744</v>
      </c>
      <c r="M3121" t="s">
        <v>7961</v>
      </c>
      <c r="N3121" t="s">
        <v>7962</v>
      </c>
      <c r="Q3121" t="s">
        <v>722</v>
      </c>
      <c r="R3121" t="s">
        <v>365</v>
      </c>
      <c r="S3121">
        <v>94559</v>
      </c>
      <c r="T3121" t="s">
        <v>338</v>
      </c>
      <c r="U3121" t="s">
        <v>530</v>
      </c>
      <c r="W3121" t="s">
        <v>7963</v>
      </c>
      <c r="Z3121" t="s">
        <v>7961</v>
      </c>
      <c r="AA3121" t="s">
        <v>7962</v>
      </c>
      <c r="AD3121" t="s">
        <v>722</v>
      </c>
      <c r="AE3121" t="s">
        <v>365</v>
      </c>
      <c r="AF3121">
        <v>94559</v>
      </c>
      <c r="AG3121" t="s">
        <v>338</v>
      </c>
      <c r="AH3121" t="s">
        <v>530</v>
      </c>
      <c r="AJ3121" t="s">
        <v>7963</v>
      </c>
      <c r="AL3121" t="s">
        <v>339</v>
      </c>
      <c r="AM3121">
        <v>2</v>
      </c>
      <c r="AN3121">
        <v>2</v>
      </c>
      <c r="AO3121">
        <v>12063</v>
      </c>
      <c r="AQ3121">
        <v>127155</v>
      </c>
      <c r="AR3121">
        <v>52430001</v>
      </c>
      <c r="AS3121" t="s">
        <v>927</v>
      </c>
      <c r="AT3121" t="s">
        <v>75</v>
      </c>
      <c r="AW3121" t="s">
        <v>340</v>
      </c>
      <c r="AX3121" t="s">
        <v>340</v>
      </c>
      <c r="AY3121" t="s">
        <v>357</v>
      </c>
      <c r="AZ3121" t="s">
        <v>363</v>
      </c>
      <c r="BY3121" t="s">
        <v>342</v>
      </c>
      <c r="EQ3121">
        <v>249990</v>
      </c>
      <c r="ER3121" t="s">
        <v>2449</v>
      </c>
      <c r="EV3121">
        <v>17284421</v>
      </c>
      <c r="EW3121">
        <v>928</v>
      </c>
      <c r="EX3121">
        <v>218919</v>
      </c>
      <c r="EY3121" t="s">
        <v>7964</v>
      </c>
      <c r="EZ3121">
        <v>1</v>
      </c>
      <c r="FC3121">
        <v>52430001</v>
      </c>
      <c r="FD3121" t="s">
        <v>75</v>
      </c>
    </row>
    <row r="3122" spans="1:160" x14ac:dyDescent="0.3">
      <c r="A3122" t="str">
        <f>VLOOKUP(B3122,Table2[],3,FALSE)</f>
        <v>Digital</v>
      </c>
      <c r="B3122" t="str">
        <f>IF(OR(ISNUMBER(FIND("QVC",Z3122)),ISNUMBER(FIND("QVC",AL3122))),"QVC",IF(OR(ISNUMBER(FIND("NCO",H3122)),ISNUMBER(FIND("NCO",Y3122))), "NCO", IF(AL3122="consumer","PMD.com",VLOOKUP(LEFT(H3122,2),Tables!$E$1:$F$11,2,FALSE))))</f>
        <v>PMD.com</v>
      </c>
      <c r="C3122">
        <f t="shared" si="147"/>
        <v>53610001</v>
      </c>
      <c r="D3122">
        <f t="shared" si="148"/>
        <v>1</v>
      </c>
      <c r="E3122" t="str">
        <f t="shared" ca="1" si="146"/>
        <v>shifted orders shipped</v>
      </c>
      <c r="F3122" t="s">
        <v>3539</v>
      </c>
      <c r="G3122" t="s">
        <v>335</v>
      </c>
      <c r="H3122" t="s">
        <v>7965</v>
      </c>
      <c r="I3122" s="6">
        <v>44012.429780092592</v>
      </c>
      <c r="J3122" t="s">
        <v>16</v>
      </c>
      <c r="K3122" s="6">
        <v>44013.435682870368</v>
      </c>
      <c r="M3122" t="s">
        <v>1806</v>
      </c>
      <c r="N3122" t="s">
        <v>1807</v>
      </c>
      <c r="Q3122" t="s">
        <v>1808</v>
      </c>
      <c r="R3122" t="s">
        <v>409</v>
      </c>
      <c r="S3122">
        <v>6516</v>
      </c>
      <c r="T3122" t="s">
        <v>338</v>
      </c>
      <c r="U3122" t="s">
        <v>530</v>
      </c>
      <c r="W3122" t="s">
        <v>1809</v>
      </c>
      <c r="Z3122" t="s">
        <v>1806</v>
      </c>
      <c r="AA3122" t="s">
        <v>1807</v>
      </c>
      <c r="AD3122" t="s">
        <v>1808</v>
      </c>
      <c r="AE3122" t="s">
        <v>409</v>
      </c>
      <c r="AF3122">
        <v>6516</v>
      </c>
      <c r="AG3122" t="s">
        <v>338</v>
      </c>
      <c r="AH3122" t="s">
        <v>530</v>
      </c>
      <c r="AJ3122" t="s">
        <v>1809</v>
      </c>
      <c r="AL3122" t="s">
        <v>339</v>
      </c>
      <c r="AM3122">
        <v>1</v>
      </c>
      <c r="AN3122">
        <v>1</v>
      </c>
      <c r="AO3122">
        <v>9364</v>
      </c>
      <c r="AQ3122">
        <v>124446</v>
      </c>
      <c r="AR3122">
        <v>53610001</v>
      </c>
      <c r="AS3122" t="s">
        <v>63</v>
      </c>
      <c r="AT3122" t="s">
        <v>425</v>
      </c>
      <c r="AW3122" t="s">
        <v>343</v>
      </c>
      <c r="BY3122" t="s">
        <v>342</v>
      </c>
      <c r="EQ3122">
        <v>243444</v>
      </c>
      <c r="ER3122" t="s">
        <v>7966</v>
      </c>
      <c r="EV3122">
        <v>17287480</v>
      </c>
      <c r="EW3122">
        <v>928</v>
      </c>
      <c r="EX3122">
        <v>220922</v>
      </c>
      <c r="EY3122">
        <v>9.2748999964335493E+25</v>
      </c>
      <c r="EZ3122">
        <v>1</v>
      </c>
      <c r="FC3122">
        <v>53610001</v>
      </c>
      <c r="FD3122" t="s">
        <v>425</v>
      </c>
    </row>
    <row r="3123" spans="1:160" x14ac:dyDescent="0.3">
      <c r="A3123" t="str">
        <f>VLOOKUP(B3123,Table2[],3,FALSE)</f>
        <v>Digital</v>
      </c>
      <c r="B3123" t="str">
        <f>IF(OR(ISNUMBER(FIND("QVC",Z3123)),ISNUMBER(FIND("QVC",AL3123))),"QVC",IF(OR(ISNUMBER(FIND("NCO",H3123)),ISNUMBER(FIND("NCO",Y3123))), "NCO", IF(AL3123="consumer","PMD.com",VLOOKUP(LEFT(H3123,2),Tables!$E$1:$F$11,2,FALSE))))</f>
        <v>PMD.com</v>
      </c>
      <c r="C3123">
        <f t="shared" si="147"/>
        <v>53720001</v>
      </c>
      <c r="D3123">
        <f t="shared" si="148"/>
        <v>1</v>
      </c>
      <c r="E3123" t="str">
        <f t="shared" ca="1" si="146"/>
        <v>shifted orders shipped</v>
      </c>
      <c r="F3123" t="s">
        <v>3539</v>
      </c>
      <c r="G3123" t="s">
        <v>335</v>
      </c>
      <c r="H3123" t="s">
        <v>7965</v>
      </c>
      <c r="I3123" s="6">
        <v>44012.429780092592</v>
      </c>
      <c r="J3123" t="s">
        <v>16</v>
      </c>
      <c r="K3123" s="6">
        <v>44013.435682870368</v>
      </c>
      <c r="M3123" t="s">
        <v>1806</v>
      </c>
      <c r="N3123" t="s">
        <v>1807</v>
      </c>
      <c r="Q3123" t="s">
        <v>1808</v>
      </c>
      <c r="R3123" t="s">
        <v>409</v>
      </c>
      <c r="S3123">
        <v>6516</v>
      </c>
      <c r="T3123" t="s">
        <v>338</v>
      </c>
      <c r="U3123" t="s">
        <v>530</v>
      </c>
      <c r="W3123" t="s">
        <v>1809</v>
      </c>
      <c r="Z3123" t="s">
        <v>1806</v>
      </c>
      <c r="AA3123" t="s">
        <v>1807</v>
      </c>
      <c r="AD3123" t="s">
        <v>1808</v>
      </c>
      <c r="AE3123" t="s">
        <v>409</v>
      </c>
      <c r="AF3123">
        <v>6516</v>
      </c>
      <c r="AG3123" t="s">
        <v>338</v>
      </c>
      <c r="AH3123" t="s">
        <v>530</v>
      </c>
      <c r="AJ3123" t="s">
        <v>1809</v>
      </c>
      <c r="AL3123" t="s">
        <v>339</v>
      </c>
      <c r="AM3123">
        <v>1</v>
      </c>
      <c r="AN3123">
        <v>1</v>
      </c>
      <c r="AO3123">
        <v>4904</v>
      </c>
      <c r="AQ3123">
        <v>124455</v>
      </c>
      <c r="AR3123">
        <v>53720001</v>
      </c>
      <c r="AS3123" t="s">
        <v>1754</v>
      </c>
      <c r="AT3123" t="s">
        <v>69</v>
      </c>
      <c r="AW3123" t="s">
        <v>343</v>
      </c>
      <c r="BY3123" t="s">
        <v>342</v>
      </c>
      <c r="EQ3123">
        <v>248482</v>
      </c>
      <c r="ER3123" t="s">
        <v>7966</v>
      </c>
      <c r="EV3123">
        <v>17287480</v>
      </c>
      <c r="EW3123">
        <v>928</v>
      </c>
      <c r="EX3123">
        <v>220922</v>
      </c>
      <c r="EY3123">
        <v>9.2748999964335493E+25</v>
      </c>
      <c r="EZ3123">
        <v>1</v>
      </c>
      <c r="FC3123">
        <v>53720001</v>
      </c>
      <c r="FD3123" t="s">
        <v>69</v>
      </c>
    </row>
    <row r="3124" spans="1:160" x14ac:dyDescent="0.3">
      <c r="A3124" t="str">
        <f>VLOOKUP(B3124,Table2[],3,FALSE)</f>
        <v>Digital</v>
      </c>
      <c r="B3124" t="str">
        <f>IF(OR(ISNUMBER(FIND("QVC",Z3124)),ISNUMBER(FIND("QVC",AL3124))),"QVC",IF(OR(ISNUMBER(FIND("NCO",H3124)),ISNUMBER(FIND("NCO",Y3124))), "NCO", IF(AL3124="consumer","PMD.com",VLOOKUP(LEFT(H3124,2),Tables!$E$1:$F$11,2,FALSE))))</f>
        <v>PMD.com</v>
      </c>
      <c r="C3124">
        <f t="shared" si="147"/>
        <v>53160001</v>
      </c>
      <c r="D3124">
        <f t="shared" si="148"/>
        <v>1</v>
      </c>
      <c r="E3124" t="str">
        <f t="shared" ca="1" si="146"/>
        <v>shifted orders shipped</v>
      </c>
      <c r="F3124" t="s">
        <v>3539</v>
      </c>
      <c r="G3124" t="s">
        <v>335</v>
      </c>
      <c r="H3124" t="s">
        <v>7967</v>
      </c>
      <c r="I3124" s="6">
        <v>44012.425046296295</v>
      </c>
      <c r="J3124" t="s">
        <v>16</v>
      </c>
      <c r="K3124" s="6">
        <v>44013.435902777775</v>
      </c>
      <c r="M3124" t="s">
        <v>1942</v>
      </c>
      <c r="N3124" t="s">
        <v>7968</v>
      </c>
      <c r="Q3124" t="s">
        <v>7969</v>
      </c>
      <c r="R3124" t="s">
        <v>409</v>
      </c>
      <c r="S3124" t="s">
        <v>7970</v>
      </c>
      <c r="T3124" t="s">
        <v>338</v>
      </c>
      <c r="U3124" t="s">
        <v>530</v>
      </c>
      <c r="W3124" t="s">
        <v>1943</v>
      </c>
      <c r="Z3124" t="s">
        <v>1942</v>
      </c>
      <c r="AA3124" t="s">
        <v>7968</v>
      </c>
      <c r="AD3124" t="s">
        <v>7969</v>
      </c>
      <c r="AE3124" t="s">
        <v>409</v>
      </c>
      <c r="AF3124" t="s">
        <v>7970</v>
      </c>
      <c r="AG3124" t="s">
        <v>338</v>
      </c>
      <c r="AH3124" t="s">
        <v>530</v>
      </c>
      <c r="AJ3124" t="s">
        <v>1943</v>
      </c>
      <c r="AL3124" t="s">
        <v>339</v>
      </c>
      <c r="AM3124">
        <v>1</v>
      </c>
      <c r="AN3124">
        <v>1</v>
      </c>
      <c r="AO3124">
        <v>4322</v>
      </c>
      <c r="AQ3124">
        <v>124007</v>
      </c>
      <c r="AR3124">
        <v>53160001</v>
      </c>
      <c r="AS3124" t="s">
        <v>1895</v>
      </c>
      <c r="AT3124" t="s">
        <v>119</v>
      </c>
      <c r="AW3124" t="s">
        <v>340</v>
      </c>
      <c r="AX3124" t="s">
        <v>340</v>
      </c>
      <c r="AY3124" t="s">
        <v>341</v>
      </c>
      <c r="AZ3124">
        <v>0</v>
      </c>
      <c r="BY3124" t="s">
        <v>342</v>
      </c>
      <c r="EQ3124">
        <v>252959</v>
      </c>
      <c r="ER3124" t="s">
        <v>7971</v>
      </c>
      <c r="EV3124">
        <v>17287474</v>
      </c>
      <c r="EW3124">
        <v>928</v>
      </c>
      <c r="EX3124">
        <v>220916</v>
      </c>
      <c r="EY3124" t="s">
        <v>7972</v>
      </c>
      <c r="EZ3124">
        <v>1</v>
      </c>
      <c r="FC3124">
        <v>53160001</v>
      </c>
      <c r="FD3124" t="s">
        <v>119</v>
      </c>
    </row>
    <row r="3125" spans="1:160" x14ac:dyDescent="0.3">
      <c r="A3125" t="str">
        <f>VLOOKUP(B3125,Table2[],3,FALSE)</f>
        <v>Digital</v>
      </c>
      <c r="B3125" t="str">
        <f>IF(OR(ISNUMBER(FIND("QVC",Z3125)),ISNUMBER(FIND("QVC",AL3125))),"QVC",IF(OR(ISNUMBER(FIND("NCO",H3125)),ISNUMBER(FIND("NCO",Y3125))), "NCO", IF(AL3125="consumer","PMD.com",VLOOKUP(LEFT(H3125,2),Tables!$E$1:$F$11,2,FALSE))))</f>
        <v>PMD.com</v>
      </c>
      <c r="C3125">
        <f t="shared" si="147"/>
        <v>53200001</v>
      </c>
      <c r="D3125">
        <f t="shared" si="148"/>
        <v>1</v>
      </c>
      <c r="E3125" t="str">
        <f t="shared" ca="1" si="146"/>
        <v>shifted orders shipped</v>
      </c>
      <c r="F3125" t="s">
        <v>3539</v>
      </c>
      <c r="G3125" t="s">
        <v>335</v>
      </c>
      <c r="H3125" t="s">
        <v>7967</v>
      </c>
      <c r="I3125" s="6">
        <v>44012.425046296295</v>
      </c>
      <c r="J3125" t="s">
        <v>16</v>
      </c>
      <c r="K3125" s="6">
        <v>44013.435902777775</v>
      </c>
      <c r="M3125" t="s">
        <v>1942</v>
      </c>
      <c r="N3125" t="s">
        <v>7968</v>
      </c>
      <c r="Q3125" t="s">
        <v>7969</v>
      </c>
      <c r="R3125" t="s">
        <v>409</v>
      </c>
      <c r="S3125" t="s">
        <v>7970</v>
      </c>
      <c r="T3125" t="s">
        <v>338</v>
      </c>
      <c r="U3125" t="s">
        <v>530</v>
      </c>
      <c r="W3125" t="s">
        <v>1943</v>
      </c>
      <c r="Z3125" t="s">
        <v>1942</v>
      </c>
      <c r="AA3125" t="s">
        <v>7968</v>
      </c>
      <c r="AD3125" t="s">
        <v>7969</v>
      </c>
      <c r="AE3125" t="s">
        <v>409</v>
      </c>
      <c r="AF3125" t="s">
        <v>7970</v>
      </c>
      <c r="AG3125" t="s">
        <v>338</v>
      </c>
      <c r="AH3125" t="s">
        <v>530</v>
      </c>
      <c r="AJ3125" t="s">
        <v>1943</v>
      </c>
      <c r="AL3125" t="s">
        <v>339</v>
      </c>
      <c r="AM3125">
        <v>1</v>
      </c>
      <c r="AN3125">
        <v>1</v>
      </c>
      <c r="AO3125">
        <v>15189</v>
      </c>
      <c r="AQ3125">
        <v>123906</v>
      </c>
      <c r="AR3125">
        <v>53200001</v>
      </c>
      <c r="AS3125" t="s">
        <v>973</v>
      </c>
      <c r="AT3125" t="s">
        <v>50</v>
      </c>
      <c r="AW3125" t="s">
        <v>340</v>
      </c>
      <c r="AX3125" t="s">
        <v>340</v>
      </c>
      <c r="AY3125" t="s">
        <v>357</v>
      </c>
      <c r="AZ3125" t="s">
        <v>363</v>
      </c>
      <c r="BY3125" t="s">
        <v>342</v>
      </c>
      <c r="EQ3125">
        <v>252156</v>
      </c>
      <c r="ER3125" t="s">
        <v>7971</v>
      </c>
      <c r="EV3125">
        <v>17287474</v>
      </c>
      <c r="EW3125">
        <v>928</v>
      </c>
      <c r="EX3125">
        <v>220916</v>
      </c>
      <c r="EY3125" t="s">
        <v>7972</v>
      </c>
      <c r="EZ3125">
        <v>1</v>
      </c>
      <c r="FC3125">
        <v>53200001</v>
      </c>
      <c r="FD3125" t="s">
        <v>50</v>
      </c>
    </row>
    <row r="3126" spans="1:160" x14ac:dyDescent="0.3">
      <c r="A3126" t="str">
        <f>VLOOKUP(B3126,Table2[],3,FALSE)</f>
        <v>Digital</v>
      </c>
      <c r="B3126" t="str">
        <f>IF(OR(ISNUMBER(FIND("QVC",Z3126)),ISNUMBER(FIND("QVC",AL3126))),"QVC",IF(OR(ISNUMBER(FIND("NCO",H3126)),ISNUMBER(FIND("NCO",Y3126))), "NCO", IF(AL3126="consumer","PMD.com",VLOOKUP(LEFT(H3126,2),Tables!$E$1:$F$11,2,FALSE))))</f>
        <v>PMD.com</v>
      </c>
      <c r="C3126">
        <f t="shared" si="147"/>
        <v>53920001</v>
      </c>
      <c r="D3126">
        <f t="shared" si="148"/>
        <v>1</v>
      </c>
      <c r="E3126" t="str">
        <f t="shared" ca="1" si="146"/>
        <v>shifted orders shipped</v>
      </c>
      <c r="F3126" t="s">
        <v>3539</v>
      </c>
      <c r="G3126" t="s">
        <v>335</v>
      </c>
      <c r="H3126" t="s">
        <v>7973</v>
      </c>
      <c r="I3126" s="6">
        <v>44012.339004629626</v>
      </c>
      <c r="J3126" t="s">
        <v>16</v>
      </c>
      <c r="K3126" s="6">
        <v>44013.43608796296</v>
      </c>
      <c r="M3126" t="s">
        <v>1842</v>
      </c>
      <c r="N3126" t="s">
        <v>1843</v>
      </c>
      <c r="Q3126" t="s">
        <v>1844</v>
      </c>
      <c r="R3126" t="s">
        <v>365</v>
      </c>
      <c r="S3126">
        <v>94080</v>
      </c>
      <c r="T3126" t="s">
        <v>338</v>
      </c>
      <c r="U3126" t="s">
        <v>530</v>
      </c>
      <c r="W3126" t="s">
        <v>1845</v>
      </c>
      <c r="Z3126" t="s">
        <v>1842</v>
      </c>
      <c r="AA3126" t="s">
        <v>1843</v>
      </c>
      <c r="AD3126" t="s">
        <v>1844</v>
      </c>
      <c r="AE3126" t="s">
        <v>365</v>
      </c>
      <c r="AF3126">
        <v>94080</v>
      </c>
      <c r="AG3126" t="s">
        <v>338</v>
      </c>
      <c r="AH3126" t="s">
        <v>530</v>
      </c>
      <c r="AJ3126" t="s">
        <v>1845</v>
      </c>
      <c r="AL3126" t="s">
        <v>339</v>
      </c>
      <c r="AM3126">
        <v>1</v>
      </c>
      <c r="AN3126">
        <v>1</v>
      </c>
      <c r="AO3126">
        <v>14899</v>
      </c>
      <c r="AQ3126">
        <v>124468</v>
      </c>
      <c r="AR3126">
        <v>53920001</v>
      </c>
      <c r="AS3126">
        <v>9000000</v>
      </c>
      <c r="AT3126" t="s">
        <v>40</v>
      </c>
      <c r="AW3126" t="s">
        <v>343</v>
      </c>
      <c r="BY3126" t="s">
        <v>342</v>
      </c>
      <c r="EQ3126">
        <v>243396</v>
      </c>
      <c r="ER3126" t="s">
        <v>7974</v>
      </c>
      <c r="EV3126">
        <v>17287271</v>
      </c>
      <c r="EW3126">
        <v>928</v>
      </c>
      <c r="EX3126">
        <v>220867</v>
      </c>
      <c r="EY3126" t="s">
        <v>7975</v>
      </c>
      <c r="EZ3126">
        <v>1</v>
      </c>
      <c r="FC3126">
        <v>95384</v>
      </c>
      <c r="FD3126" t="s">
        <v>3530</v>
      </c>
    </row>
    <row r="3127" spans="1:160" x14ac:dyDescent="0.3">
      <c r="A3127" t="str">
        <f>VLOOKUP(B3127,Table2[],3,FALSE)</f>
        <v>Digital</v>
      </c>
      <c r="B3127" t="str">
        <f>IF(OR(ISNUMBER(FIND("QVC",Z3127)),ISNUMBER(FIND("QVC",AL3127))),"QVC",IF(OR(ISNUMBER(FIND("NCO",H3127)),ISNUMBER(FIND("NCO",Y3127))), "NCO", IF(AL3127="consumer","PMD.com",VLOOKUP(LEFT(H3127,2),Tables!$E$1:$F$11,2,FALSE))))</f>
        <v>PMD.com</v>
      </c>
      <c r="C3127">
        <f t="shared" si="147"/>
        <v>55300001</v>
      </c>
      <c r="D3127">
        <f t="shared" si="148"/>
        <v>1</v>
      </c>
      <c r="E3127" t="str">
        <f t="shared" ca="1" si="146"/>
        <v>shifted orders shipped</v>
      </c>
      <c r="F3127" t="s">
        <v>3539</v>
      </c>
      <c r="G3127" t="s">
        <v>335</v>
      </c>
      <c r="H3127" t="s">
        <v>7973</v>
      </c>
      <c r="I3127" s="6">
        <v>44012.339004629626</v>
      </c>
      <c r="J3127" t="s">
        <v>16</v>
      </c>
      <c r="K3127" s="6">
        <v>44013.43608796296</v>
      </c>
      <c r="M3127" t="s">
        <v>1842</v>
      </c>
      <c r="N3127" t="s">
        <v>1843</v>
      </c>
      <c r="Q3127" t="s">
        <v>1844</v>
      </c>
      <c r="R3127" t="s">
        <v>365</v>
      </c>
      <c r="S3127">
        <v>94080</v>
      </c>
      <c r="T3127" t="s">
        <v>338</v>
      </c>
      <c r="U3127" t="s">
        <v>530</v>
      </c>
      <c r="W3127" t="s">
        <v>1845</v>
      </c>
      <c r="Z3127" t="s">
        <v>1842</v>
      </c>
      <c r="AA3127" t="s">
        <v>1843</v>
      </c>
      <c r="AD3127" t="s">
        <v>1844</v>
      </c>
      <c r="AE3127" t="s">
        <v>365</v>
      </c>
      <c r="AF3127">
        <v>94080</v>
      </c>
      <c r="AG3127" t="s">
        <v>338</v>
      </c>
      <c r="AH3127" t="s">
        <v>530</v>
      </c>
      <c r="AJ3127" t="s">
        <v>1845</v>
      </c>
      <c r="AL3127" t="s">
        <v>339</v>
      </c>
      <c r="AM3127">
        <v>1</v>
      </c>
      <c r="AN3127">
        <v>1</v>
      </c>
      <c r="AO3127">
        <v>5039</v>
      </c>
      <c r="AQ3127">
        <v>124479</v>
      </c>
      <c r="AR3127">
        <v>55300001</v>
      </c>
      <c r="AS3127" t="s">
        <v>3008</v>
      </c>
      <c r="AT3127" t="s">
        <v>153</v>
      </c>
      <c r="AW3127" t="s">
        <v>340</v>
      </c>
      <c r="AX3127" t="s">
        <v>340</v>
      </c>
      <c r="AY3127" t="s">
        <v>382</v>
      </c>
      <c r="AZ3127">
        <v>0</v>
      </c>
      <c r="BY3127" t="s">
        <v>342</v>
      </c>
      <c r="EQ3127">
        <v>253396</v>
      </c>
      <c r="ER3127" t="s">
        <v>7974</v>
      </c>
      <c r="EV3127">
        <v>17287271</v>
      </c>
      <c r="EW3127">
        <v>928</v>
      </c>
      <c r="EX3127">
        <v>220867</v>
      </c>
      <c r="EY3127" t="s">
        <v>7975</v>
      </c>
      <c r="EZ3127">
        <v>1</v>
      </c>
      <c r="FC3127">
        <v>95314</v>
      </c>
      <c r="FD3127" t="s">
        <v>528</v>
      </c>
    </row>
    <row r="3128" spans="1:160" x14ac:dyDescent="0.3">
      <c r="A3128" t="str">
        <f>VLOOKUP(B3128,Table2[],3,FALSE)</f>
        <v>Digital</v>
      </c>
      <c r="B3128" t="str">
        <f>IF(OR(ISNUMBER(FIND("QVC",Z3128)),ISNUMBER(FIND("QVC",AL3128))),"QVC",IF(OR(ISNUMBER(FIND("NCO",H3128)),ISNUMBER(FIND("NCO",Y3128))), "NCO", IF(AL3128="consumer","PMD.com",VLOOKUP(LEFT(H3128,2),Tables!$E$1:$F$11,2,FALSE))))</f>
        <v>PMD.com</v>
      </c>
      <c r="C3128">
        <f t="shared" si="147"/>
        <v>52710001</v>
      </c>
      <c r="D3128">
        <f t="shared" si="148"/>
        <v>1</v>
      </c>
      <c r="E3128" t="str">
        <f t="shared" ca="1" si="146"/>
        <v>shifted orders shipped</v>
      </c>
      <c r="F3128" t="s">
        <v>3539</v>
      </c>
      <c r="G3128" t="s">
        <v>335</v>
      </c>
      <c r="H3128" t="s">
        <v>7973</v>
      </c>
      <c r="I3128" s="6">
        <v>44012.339004629626</v>
      </c>
      <c r="J3128" t="s">
        <v>16</v>
      </c>
      <c r="K3128" s="6">
        <v>44013.43608796296</v>
      </c>
      <c r="M3128" t="s">
        <v>1842</v>
      </c>
      <c r="N3128" t="s">
        <v>1843</v>
      </c>
      <c r="Q3128" t="s">
        <v>1844</v>
      </c>
      <c r="R3128" t="s">
        <v>365</v>
      </c>
      <c r="S3128">
        <v>94080</v>
      </c>
      <c r="T3128" t="s">
        <v>338</v>
      </c>
      <c r="U3128" t="s">
        <v>530</v>
      </c>
      <c r="W3128" t="s">
        <v>1845</v>
      </c>
      <c r="Z3128" t="s">
        <v>1842</v>
      </c>
      <c r="AA3128" t="s">
        <v>1843</v>
      </c>
      <c r="AD3128" t="s">
        <v>1844</v>
      </c>
      <c r="AE3128" t="s">
        <v>365</v>
      </c>
      <c r="AF3128">
        <v>94080</v>
      </c>
      <c r="AG3128" t="s">
        <v>338</v>
      </c>
      <c r="AH3128" t="s">
        <v>530</v>
      </c>
      <c r="AJ3128" t="s">
        <v>1845</v>
      </c>
      <c r="AL3128" t="s">
        <v>339</v>
      </c>
      <c r="AM3128">
        <v>1</v>
      </c>
      <c r="AN3128">
        <v>1</v>
      </c>
      <c r="AO3128">
        <v>3399</v>
      </c>
      <c r="AQ3128">
        <v>124439</v>
      </c>
      <c r="AR3128">
        <v>52710001</v>
      </c>
      <c r="AS3128" t="s">
        <v>150</v>
      </c>
      <c r="AT3128" t="s">
        <v>151</v>
      </c>
      <c r="AW3128" t="s">
        <v>340</v>
      </c>
      <c r="AX3128" t="s">
        <v>340</v>
      </c>
      <c r="AY3128" t="s">
        <v>382</v>
      </c>
      <c r="AZ3128">
        <v>0</v>
      </c>
      <c r="BY3128" t="s">
        <v>342</v>
      </c>
      <c r="EQ3128">
        <v>249198</v>
      </c>
      <c r="ER3128" t="s">
        <v>7974</v>
      </c>
      <c r="EV3128">
        <v>17287271</v>
      </c>
      <c r="EW3128">
        <v>928</v>
      </c>
      <c r="EX3128">
        <v>220867</v>
      </c>
      <c r="EY3128" t="s">
        <v>7975</v>
      </c>
      <c r="EZ3128">
        <v>1</v>
      </c>
      <c r="FC3128">
        <v>95314</v>
      </c>
      <c r="FD3128" t="s">
        <v>528</v>
      </c>
    </row>
    <row r="3129" spans="1:160" x14ac:dyDescent="0.3">
      <c r="A3129" t="str">
        <f>VLOOKUP(B3129,Table2[],3,FALSE)</f>
        <v>Digital</v>
      </c>
      <c r="B3129" t="str">
        <f>IF(OR(ISNUMBER(FIND("QVC",Z3129)),ISNUMBER(FIND("QVC",AL3129))),"QVC",IF(OR(ISNUMBER(FIND("NCO",H3129)),ISNUMBER(FIND("NCO",Y3129))), "NCO", IF(AL3129="consumer","PMD.com",VLOOKUP(LEFT(H3129,2),Tables!$E$1:$F$11,2,FALSE))))</f>
        <v>PMD.com</v>
      </c>
      <c r="C3129">
        <f t="shared" si="147"/>
        <v>52430001</v>
      </c>
      <c r="D3129">
        <f t="shared" si="148"/>
        <v>1</v>
      </c>
      <c r="E3129" t="str">
        <f t="shared" ca="1" si="146"/>
        <v>shifted orders shipped</v>
      </c>
      <c r="F3129" t="s">
        <v>3539</v>
      </c>
      <c r="G3129" t="s">
        <v>335</v>
      </c>
      <c r="H3129" t="s">
        <v>7973</v>
      </c>
      <c r="I3129" s="6">
        <v>44012.339004629626</v>
      </c>
      <c r="J3129" t="s">
        <v>16</v>
      </c>
      <c r="K3129" s="6">
        <v>44013.43608796296</v>
      </c>
      <c r="M3129" t="s">
        <v>1842</v>
      </c>
      <c r="N3129" t="s">
        <v>1843</v>
      </c>
      <c r="Q3129" t="s">
        <v>1844</v>
      </c>
      <c r="R3129" t="s">
        <v>365</v>
      </c>
      <c r="S3129">
        <v>94080</v>
      </c>
      <c r="T3129" t="s">
        <v>338</v>
      </c>
      <c r="U3129" t="s">
        <v>530</v>
      </c>
      <c r="W3129" t="s">
        <v>1845</v>
      </c>
      <c r="Z3129" t="s">
        <v>1842</v>
      </c>
      <c r="AA3129" t="s">
        <v>1843</v>
      </c>
      <c r="AD3129" t="s">
        <v>1844</v>
      </c>
      <c r="AE3129" t="s">
        <v>365</v>
      </c>
      <c r="AF3129">
        <v>94080</v>
      </c>
      <c r="AG3129" t="s">
        <v>338</v>
      </c>
      <c r="AH3129" t="s">
        <v>530</v>
      </c>
      <c r="AJ3129" t="s">
        <v>1845</v>
      </c>
      <c r="AL3129" t="s">
        <v>339</v>
      </c>
      <c r="AM3129">
        <v>1</v>
      </c>
      <c r="AN3129">
        <v>1</v>
      </c>
      <c r="AO3129">
        <v>12063</v>
      </c>
      <c r="AQ3129">
        <v>127155</v>
      </c>
      <c r="AR3129">
        <v>52430001</v>
      </c>
      <c r="AS3129" t="s">
        <v>927</v>
      </c>
      <c r="AT3129" t="s">
        <v>75</v>
      </c>
      <c r="AW3129" t="s">
        <v>340</v>
      </c>
      <c r="AX3129" t="s">
        <v>340</v>
      </c>
      <c r="AY3129" t="s">
        <v>357</v>
      </c>
      <c r="AZ3129" t="s">
        <v>363</v>
      </c>
      <c r="BY3129" t="s">
        <v>342</v>
      </c>
      <c r="EQ3129">
        <v>249990</v>
      </c>
      <c r="ER3129" t="s">
        <v>7974</v>
      </c>
      <c r="EV3129">
        <v>17287271</v>
      </c>
      <c r="EW3129">
        <v>928</v>
      </c>
      <c r="EX3129">
        <v>220867</v>
      </c>
      <c r="EY3129" t="s">
        <v>7975</v>
      </c>
      <c r="EZ3129">
        <v>1</v>
      </c>
      <c r="FC3129">
        <v>95384</v>
      </c>
      <c r="FD3129" t="s">
        <v>3530</v>
      </c>
    </row>
    <row r="3130" spans="1:160" x14ac:dyDescent="0.3">
      <c r="A3130" t="str">
        <f>VLOOKUP(B3130,Table2[],3,FALSE)</f>
        <v>Digital</v>
      </c>
      <c r="B3130" t="str">
        <f>IF(OR(ISNUMBER(FIND("QVC",Z3130)),ISNUMBER(FIND("QVC",AL3130))),"QVC",IF(OR(ISNUMBER(FIND("NCO",H3130)),ISNUMBER(FIND("NCO",Y3130))), "NCO", IF(AL3130="consumer","PMD.com",VLOOKUP(LEFT(H3130,2),Tables!$E$1:$F$11,2,FALSE))))</f>
        <v>PMD.com</v>
      </c>
      <c r="C3130">
        <f t="shared" si="147"/>
        <v>51090030</v>
      </c>
      <c r="D3130">
        <f t="shared" si="148"/>
        <v>1</v>
      </c>
      <c r="E3130" t="str">
        <f t="shared" ca="1" si="146"/>
        <v>shifted orders shipped</v>
      </c>
      <c r="F3130" t="s">
        <v>3539</v>
      </c>
      <c r="G3130" t="s">
        <v>335</v>
      </c>
      <c r="H3130" t="s">
        <v>7973</v>
      </c>
      <c r="I3130" s="6">
        <v>44012.339004629626</v>
      </c>
      <c r="J3130" t="s">
        <v>16</v>
      </c>
      <c r="K3130" s="6">
        <v>44013.43608796296</v>
      </c>
      <c r="M3130" t="s">
        <v>1842</v>
      </c>
      <c r="N3130" t="s">
        <v>1843</v>
      </c>
      <c r="Q3130" t="s">
        <v>1844</v>
      </c>
      <c r="R3130" t="s">
        <v>365</v>
      </c>
      <c r="S3130">
        <v>94080</v>
      </c>
      <c r="T3130" t="s">
        <v>338</v>
      </c>
      <c r="U3130" t="s">
        <v>530</v>
      </c>
      <c r="W3130" t="s">
        <v>1845</v>
      </c>
      <c r="Z3130" t="s">
        <v>1842</v>
      </c>
      <c r="AA3130" t="s">
        <v>1843</v>
      </c>
      <c r="AD3130" t="s">
        <v>1844</v>
      </c>
      <c r="AE3130" t="s">
        <v>365</v>
      </c>
      <c r="AF3130">
        <v>94080</v>
      </c>
      <c r="AG3130" t="s">
        <v>338</v>
      </c>
      <c r="AH3130" t="s">
        <v>530</v>
      </c>
      <c r="AJ3130" t="s">
        <v>1845</v>
      </c>
      <c r="AL3130" t="s">
        <v>339</v>
      </c>
      <c r="AM3130">
        <v>1</v>
      </c>
      <c r="AN3130">
        <v>1</v>
      </c>
      <c r="AO3130">
        <v>6688</v>
      </c>
      <c r="AQ3130">
        <v>125960</v>
      </c>
      <c r="AR3130">
        <v>51090030</v>
      </c>
      <c r="AS3130" t="s">
        <v>3043</v>
      </c>
      <c r="AT3130" t="s">
        <v>628</v>
      </c>
      <c r="AW3130" t="s">
        <v>343</v>
      </c>
      <c r="BY3130" t="s">
        <v>342</v>
      </c>
      <c r="BZ3130" t="b">
        <v>0</v>
      </c>
      <c r="EQ3130">
        <v>243047</v>
      </c>
      <c r="ER3130" t="s">
        <v>7974</v>
      </c>
      <c r="EV3130">
        <v>17287271</v>
      </c>
      <c r="EW3130">
        <v>928</v>
      </c>
      <c r="EX3130">
        <v>220867</v>
      </c>
      <c r="EY3130" t="s">
        <v>7975</v>
      </c>
      <c r="EZ3130">
        <v>1</v>
      </c>
      <c r="FC3130">
        <v>95384</v>
      </c>
      <c r="FD3130" t="s">
        <v>3530</v>
      </c>
    </row>
    <row r="3131" spans="1:160" x14ac:dyDescent="0.3">
      <c r="A3131" t="str">
        <f>VLOOKUP(B3131,Table2[],3,FALSE)</f>
        <v>Digital</v>
      </c>
      <c r="B3131" t="str">
        <f>IF(OR(ISNUMBER(FIND("QVC",Z3131)),ISNUMBER(FIND("QVC",AL3131))),"QVC",IF(OR(ISNUMBER(FIND("NCO",H3131)),ISNUMBER(FIND("NCO",Y3131))), "NCO", IF(AL3131="consumer","PMD.com",VLOOKUP(LEFT(H3131,2),Tables!$E$1:$F$11,2,FALSE))))</f>
        <v>PMD.com</v>
      </c>
      <c r="C3131">
        <f t="shared" si="147"/>
        <v>5341030</v>
      </c>
      <c r="D3131">
        <f t="shared" si="148"/>
        <v>1</v>
      </c>
      <c r="E3131" t="str">
        <f t="shared" ca="1" si="146"/>
        <v>shifted orders shipped</v>
      </c>
      <c r="F3131" t="s">
        <v>3539</v>
      </c>
      <c r="G3131" t="s">
        <v>335</v>
      </c>
      <c r="H3131" t="s">
        <v>7976</v>
      </c>
      <c r="I3131" s="6">
        <v>44012.654062499998</v>
      </c>
      <c r="J3131" t="s">
        <v>16</v>
      </c>
      <c r="K3131" s="6">
        <v>44013.436111111114</v>
      </c>
      <c r="M3131" t="s">
        <v>7977</v>
      </c>
      <c r="N3131" t="s">
        <v>7978</v>
      </c>
      <c r="Q3131" t="s">
        <v>2249</v>
      </c>
      <c r="R3131" t="s">
        <v>359</v>
      </c>
      <c r="S3131" t="s">
        <v>7979</v>
      </c>
      <c r="T3131" t="s">
        <v>338</v>
      </c>
      <c r="U3131" t="s">
        <v>530</v>
      </c>
      <c r="W3131" t="s">
        <v>7980</v>
      </c>
      <c r="Z3131" t="s">
        <v>7977</v>
      </c>
      <c r="AA3131" t="s">
        <v>7978</v>
      </c>
      <c r="AD3131" t="s">
        <v>2249</v>
      </c>
      <c r="AE3131" t="s">
        <v>359</v>
      </c>
      <c r="AF3131" t="s">
        <v>7979</v>
      </c>
      <c r="AG3131" t="s">
        <v>338</v>
      </c>
      <c r="AH3131" t="s">
        <v>530</v>
      </c>
      <c r="AJ3131" t="s">
        <v>7980</v>
      </c>
      <c r="AL3131" t="s">
        <v>339</v>
      </c>
      <c r="AM3131">
        <v>1</v>
      </c>
      <c r="AN3131">
        <v>1</v>
      </c>
      <c r="AO3131">
        <v>12859</v>
      </c>
      <c r="AQ3131">
        <v>124642</v>
      </c>
      <c r="AR3131">
        <v>5341030</v>
      </c>
      <c r="AS3131" t="s">
        <v>925</v>
      </c>
      <c r="AT3131" t="s">
        <v>926</v>
      </c>
      <c r="AW3131" t="s">
        <v>366</v>
      </c>
      <c r="AX3131" t="s">
        <v>366</v>
      </c>
      <c r="AY3131" t="s">
        <v>345</v>
      </c>
      <c r="AZ3131" t="s">
        <v>346</v>
      </c>
      <c r="BY3131" t="s">
        <v>342</v>
      </c>
      <c r="EQ3131">
        <v>243275</v>
      </c>
      <c r="ER3131" t="s">
        <v>7981</v>
      </c>
      <c r="EV3131">
        <v>17287737</v>
      </c>
      <c r="EW3131">
        <v>928</v>
      </c>
      <c r="EX3131">
        <v>221036</v>
      </c>
      <c r="EY3131" t="s">
        <v>7982</v>
      </c>
      <c r="EZ3131">
        <v>1</v>
      </c>
      <c r="FC3131">
        <v>95385</v>
      </c>
      <c r="FD3131" t="s">
        <v>3531</v>
      </c>
    </row>
    <row r="3132" spans="1:160" x14ac:dyDescent="0.3">
      <c r="A3132" t="str">
        <f>VLOOKUP(B3132,Table2[],3,FALSE)</f>
        <v>Digital</v>
      </c>
      <c r="B3132" t="str">
        <f>IF(OR(ISNUMBER(FIND("QVC",Z3132)),ISNUMBER(FIND("QVC",AL3132))),"QVC",IF(OR(ISNUMBER(FIND("NCO",H3132)),ISNUMBER(FIND("NCO",Y3132))), "NCO", IF(AL3132="consumer","PMD.com",VLOOKUP(LEFT(H3132,2),Tables!$E$1:$F$11,2,FALSE))))</f>
        <v>PMD.com</v>
      </c>
      <c r="C3132">
        <f t="shared" si="147"/>
        <v>51090030</v>
      </c>
      <c r="D3132">
        <f t="shared" si="148"/>
        <v>1</v>
      </c>
      <c r="E3132" t="str">
        <f t="shared" ca="1" si="146"/>
        <v>shifted orders shipped</v>
      </c>
      <c r="F3132" t="s">
        <v>3539</v>
      </c>
      <c r="G3132" t="s">
        <v>335</v>
      </c>
      <c r="H3132" t="s">
        <v>7976</v>
      </c>
      <c r="I3132" s="6">
        <v>44012.654062499998</v>
      </c>
      <c r="J3132" t="s">
        <v>16</v>
      </c>
      <c r="K3132" s="6">
        <v>44013.436111111114</v>
      </c>
      <c r="M3132" t="s">
        <v>7977</v>
      </c>
      <c r="N3132" t="s">
        <v>7978</v>
      </c>
      <c r="Q3132" t="s">
        <v>2249</v>
      </c>
      <c r="R3132" t="s">
        <v>359</v>
      </c>
      <c r="S3132" t="s">
        <v>7979</v>
      </c>
      <c r="T3132" t="s">
        <v>338</v>
      </c>
      <c r="U3132" t="s">
        <v>530</v>
      </c>
      <c r="W3132" t="s">
        <v>7980</v>
      </c>
      <c r="Z3132" t="s">
        <v>7977</v>
      </c>
      <c r="AA3132" t="s">
        <v>7978</v>
      </c>
      <c r="AD3132" t="s">
        <v>2249</v>
      </c>
      <c r="AE3132" t="s">
        <v>359</v>
      </c>
      <c r="AF3132" t="s">
        <v>7979</v>
      </c>
      <c r="AG3132" t="s">
        <v>338</v>
      </c>
      <c r="AH3132" t="s">
        <v>530</v>
      </c>
      <c r="AJ3132" t="s">
        <v>7980</v>
      </c>
      <c r="AL3132" t="s">
        <v>339</v>
      </c>
      <c r="AM3132">
        <v>1</v>
      </c>
      <c r="AN3132">
        <v>1</v>
      </c>
      <c r="AO3132">
        <v>6688</v>
      </c>
      <c r="AQ3132">
        <v>125960</v>
      </c>
      <c r="AR3132">
        <v>51090030</v>
      </c>
      <c r="AS3132" t="s">
        <v>3043</v>
      </c>
      <c r="AT3132" t="s">
        <v>628</v>
      </c>
      <c r="AW3132" t="s">
        <v>343</v>
      </c>
      <c r="BY3132" t="s">
        <v>342</v>
      </c>
      <c r="BZ3132" t="b">
        <v>0</v>
      </c>
      <c r="EQ3132">
        <v>243047</v>
      </c>
      <c r="ER3132" t="s">
        <v>7981</v>
      </c>
      <c r="EV3132">
        <v>17287737</v>
      </c>
      <c r="EW3132">
        <v>928</v>
      </c>
      <c r="EX3132">
        <v>221036</v>
      </c>
      <c r="EY3132" t="s">
        <v>7982</v>
      </c>
      <c r="EZ3132">
        <v>1</v>
      </c>
      <c r="FC3132">
        <v>95385</v>
      </c>
      <c r="FD3132" t="s">
        <v>3531</v>
      </c>
    </row>
    <row r="3133" spans="1:160" x14ac:dyDescent="0.3">
      <c r="A3133" t="str">
        <f>VLOOKUP(B3133,Table2[],3,FALSE)</f>
        <v>Digital</v>
      </c>
      <c r="B3133" t="str">
        <f>IF(OR(ISNUMBER(FIND("QVC",Z3133)),ISNUMBER(FIND("QVC",AL3133))),"QVC",IF(OR(ISNUMBER(FIND("NCO",H3133)),ISNUMBER(FIND("NCO",Y3133))), "NCO", IF(AL3133="consumer","PMD.com",VLOOKUP(LEFT(H3133,2),Tables!$E$1:$F$11,2,FALSE))))</f>
        <v>PMD.com</v>
      </c>
      <c r="C3133">
        <f t="shared" si="147"/>
        <v>55300001</v>
      </c>
      <c r="D3133">
        <f t="shared" si="148"/>
        <v>1</v>
      </c>
      <c r="E3133" t="str">
        <f t="shared" ca="1" si="146"/>
        <v>shifted orders shipped</v>
      </c>
      <c r="F3133" t="s">
        <v>3539</v>
      </c>
      <c r="G3133" t="s">
        <v>335</v>
      </c>
      <c r="H3133" t="s">
        <v>7976</v>
      </c>
      <c r="I3133" s="6">
        <v>44012.654062499998</v>
      </c>
      <c r="J3133" t="s">
        <v>16</v>
      </c>
      <c r="K3133" s="6">
        <v>44013.436111111114</v>
      </c>
      <c r="M3133" t="s">
        <v>7977</v>
      </c>
      <c r="N3133" t="s">
        <v>7978</v>
      </c>
      <c r="Q3133" t="s">
        <v>2249</v>
      </c>
      <c r="R3133" t="s">
        <v>359</v>
      </c>
      <c r="S3133" t="s">
        <v>7979</v>
      </c>
      <c r="T3133" t="s">
        <v>338</v>
      </c>
      <c r="U3133" t="s">
        <v>530</v>
      </c>
      <c r="W3133" t="s">
        <v>7980</v>
      </c>
      <c r="Z3133" t="s">
        <v>7977</v>
      </c>
      <c r="AA3133" t="s">
        <v>7978</v>
      </c>
      <c r="AD3133" t="s">
        <v>2249</v>
      </c>
      <c r="AE3133" t="s">
        <v>359</v>
      </c>
      <c r="AF3133" t="s">
        <v>7979</v>
      </c>
      <c r="AG3133" t="s">
        <v>338</v>
      </c>
      <c r="AH3133" t="s">
        <v>530</v>
      </c>
      <c r="AJ3133" t="s">
        <v>7980</v>
      </c>
      <c r="AL3133" t="s">
        <v>339</v>
      </c>
      <c r="AM3133">
        <v>1</v>
      </c>
      <c r="AN3133">
        <v>1</v>
      </c>
      <c r="AO3133">
        <v>5039</v>
      </c>
      <c r="AQ3133">
        <v>124479</v>
      </c>
      <c r="AR3133">
        <v>55300001</v>
      </c>
      <c r="AS3133" t="s">
        <v>3008</v>
      </c>
      <c r="AT3133" t="s">
        <v>153</v>
      </c>
      <c r="AW3133" t="s">
        <v>340</v>
      </c>
      <c r="AX3133" t="s">
        <v>340</v>
      </c>
      <c r="AY3133" t="s">
        <v>382</v>
      </c>
      <c r="AZ3133">
        <v>0</v>
      </c>
      <c r="BY3133" t="s">
        <v>342</v>
      </c>
      <c r="EQ3133">
        <v>253396</v>
      </c>
      <c r="ER3133" t="s">
        <v>7981</v>
      </c>
      <c r="EV3133">
        <v>17287737</v>
      </c>
      <c r="EW3133">
        <v>928</v>
      </c>
      <c r="EX3133">
        <v>221036</v>
      </c>
      <c r="EY3133" t="s">
        <v>7982</v>
      </c>
      <c r="EZ3133">
        <v>1</v>
      </c>
      <c r="FC3133">
        <v>95314</v>
      </c>
      <c r="FD3133" t="s">
        <v>528</v>
      </c>
    </row>
    <row r="3134" spans="1:160" x14ac:dyDescent="0.3">
      <c r="A3134" t="str">
        <f>VLOOKUP(B3134,Table2[],3,FALSE)</f>
        <v>Digital</v>
      </c>
      <c r="B3134" t="str">
        <f>IF(OR(ISNUMBER(FIND("QVC",Z3134)),ISNUMBER(FIND("QVC",AL3134))),"QVC",IF(OR(ISNUMBER(FIND("NCO",H3134)),ISNUMBER(FIND("NCO",Y3134))), "NCO", IF(AL3134="consumer","PMD.com",VLOOKUP(LEFT(H3134,2),Tables!$E$1:$F$11,2,FALSE))))</f>
        <v>PMD.com</v>
      </c>
      <c r="C3134">
        <f t="shared" si="147"/>
        <v>53920001</v>
      </c>
      <c r="D3134">
        <f t="shared" si="148"/>
        <v>1</v>
      </c>
      <c r="E3134" t="str">
        <f t="shared" ca="1" si="146"/>
        <v>shifted orders shipped</v>
      </c>
      <c r="F3134" t="s">
        <v>3539</v>
      </c>
      <c r="G3134" t="s">
        <v>335</v>
      </c>
      <c r="H3134" t="s">
        <v>7976</v>
      </c>
      <c r="I3134" s="6">
        <v>44012.654062499998</v>
      </c>
      <c r="J3134" t="s">
        <v>16</v>
      </c>
      <c r="K3134" s="6">
        <v>44013.436111111114</v>
      </c>
      <c r="M3134" t="s">
        <v>7977</v>
      </c>
      <c r="N3134" t="s">
        <v>7978</v>
      </c>
      <c r="Q3134" t="s">
        <v>2249</v>
      </c>
      <c r="R3134" t="s">
        <v>359</v>
      </c>
      <c r="S3134" t="s">
        <v>7979</v>
      </c>
      <c r="T3134" t="s">
        <v>338</v>
      </c>
      <c r="U3134" t="s">
        <v>530</v>
      </c>
      <c r="W3134" t="s">
        <v>7980</v>
      </c>
      <c r="Z3134" t="s">
        <v>7977</v>
      </c>
      <c r="AA3134" t="s">
        <v>7978</v>
      </c>
      <c r="AD3134" t="s">
        <v>2249</v>
      </c>
      <c r="AE3134" t="s">
        <v>359</v>
      </c>
      <c r="AF3134" t="s">
        <v>7979</v>
      </c>
      <c r="AG3134" t="s">
        <v>338</v>
      </c>
      <c r="AH3134" t="s">
        <v>530</v>
      </c>
      <c r="AJ3134" t="s">
        <v>7980</v>
      </c>
      <c r="AL3134" t="s">
        <v>339</v>
      </c>
      <c r="AM3134">
        <v>1</v>
      </c>
      <c r="AN3134">
        <v>1</v>
      </c>
      <c r="AO3134">
        <v>14899</v>
      </c>
      <c r="AQ3134">
        <v>124468</v>
      </c>
      <c r="AR3134">
        <v>53920001</v>
      </c>
      <c r="AS3134">
        <v>9000000</v>
      </c>
      <c r="AT3134" t="s">
        <v>40</v>
      </c>
      <c r="AW3134" t="s">
        <v>343</v>
      </c>
      <c r="BY3134" t="s">
        <v>342</v>
      </c>
      <c r="EQ3134">
        <v>243396</v>
      </c>
      <c r="ER3134" t="s">
        <v>7981</v>
      </c>
      <c r="EV3134">
        <v>17287737</v>
      </c>
      <c r="EW3134">
        <v>928</v>
      </c>
      <c r="EX3134">
        <v>221036</v>
      </c>
      <c r="EY3134" t="s">
        <v>7982</v>
      </c>
      <c r="EZ3134">
        <v>1</v>
      </c>
      <c r="FC3134">
        <v>95385</v>
      </c>
      <c r="FD3134" t="s">
        <v>3531</v>
      </c>
    </row>
    <row r="3135" spans="1:160" x14ac:dyDescent="0.3">
      <c r="A3135" t="str">
        <f>VLOOKUP(B3135,Table2[],3,FALSE)</f>
        <v>Digital</v>
      </c>
      <c r="B3135" t="str">
        <f>IF(OR(ISNUMBER(FIND("QVC",Z3135)),ISNUMBER(FIND("QVC",AL3135))),"QVC",IF(OR(ISNUMBER(FIND("NCO",H3135)),ISNUMBER(FIND("NCO",Y3135))), "NCO", IF(AL3135="consumer","PMD.com",VLOOKUP(LEFT(H3135,2),Tables!$E$1:$F$11,2,FALSE))))</f>
        <v>PMD.com</v>
      </c>
      <c r="C3135">
        <f t="shared" si="147"/>
        <v>52430001</v>
      </c>
      <c r="D3135">
        <f t="shared" si="148"/>
        <v>1</v>
      </c>
      <c r="E3135" t="str">
        <f t="shared" ca="1" si="146"/>
        <v>shifted orders shipped</v>
      </c>
      <c r="F3135" t="s">
        <v>3539</v>
      </c>
      <c r="G3135" t="s">
        <v>335</v>
      </c>
      <c r="H3135" t="s">
        <v>7976</v>
      </c>
      <c r="I3135" s="6">
        <v>44012.654062499998</v>
      </c>
      <c r="J3135" t="s">
        <v>16</v>
      </c>
      <c r="K3135" s="6">
        <v>44013.436111111114</v>
      </c>
      <c r="M3135" t="s">
        <v>7977</v>
      </c>
      <c r="N3135" t="s">
        <v>7978</v>
      </c>
      <c r="Q3135" t="s">
        <v>2249</v>
      </c>
      <c r="R3135" t="s">
        <v>359</v>
      </c>
      <c r="S3135" t="s">
        <v>7979</v>
      </c>
      <c r="T3135" t="s">
        <v>338</v>
      </c>
      <c r="U3135" t="s">
        <v>530</v>
      </c>
      <c r="W3135" t="s">
        <v>7980</v>
      </c>
      <c r="Z3135" t="s">
        <v>7977</v>
      </c>
      <c r="AA3135" t="s">
        <v>7978</v>
      </c>
      <c r="AD3135" t="s">
        <v>2249</v>
      </c>
      <c r="AE3135" t="s">
        <v>359</v>
      </c>
      <c r="AF3135" t="s">
        <v>7979</v>
      </c>
      <c r="AG3135" t="s">
        <v>338</v>
      </c>
      <c r="AH3135" t="s">
        <v>530</v>
      </c>
      <c r="AJ3135" t="s">
        <v>7980</v>
      </c>
      <c r="AL3135" t="s">
        <v>339</v>
      </c>
      <c r="AM3135">
        <v>1</v>
      </c>
      <c r="AN3135">
        <v>1</v>
      </c>
      <c r="AO3135">
        <v>12063</v>
      </c>
      <c r="AQ3135">
        <v>127155</v>
      </c>
      <c r="AR3135">
        <v>52430001</v>
      </c>
      <c r="AS3135" t="s">
        <v>927</v>
      </c>
      <c r="AT3135" t="s">
        <v>75</v>
      </c>
      <c r="AW3135" t="s">
        <v>340</v>
      </c>
      <c r="AX3135" t="s">
        <v>340</v>
      </c>
      <c r="AY3135" t="s">
        <v>357</v>
      </c>
      <c r="AZ3135" t="s">
        <v>363</v>
      </c>
      <c r="BY3135" t="s">
        <v>342</v>
      </c>
      <c r="EQ3135">
        <v>249990</v>
      </c>
      <c r="ER3135" t="s">
        <v>7981</v>
      </c>
      <c r="EV3135">
        <v>17287737</v>
      </c>
      <c r="EW3135">
        <v>928</v>
      </c>
      <c r="EX3135">
        <v>221036</v>
      </c>
      <c r="EY3135" t="s">
        <v>7982</v>
      </c>
      <c r="EZ3135">
        <v>1</v>
      </c>
      <c r="FC3135">
        <v>95385</v>
      </c>
      <c r="FD3135" t="s">
        <v>3531</v>
      </c>
    </row>
    <row r="3136" spans="1:160" x14ac:dyDescent="0.3">
      <c r="A3136" t="str">
        <f>VLOOKUP(B3136,Table2[],3,FALSE)</f>
        <v>Digital</v>
      </c>
      <c r="B3136" t="str">
        <f>IF(OR(ISNUMBER(FIND("QVC",Z3136)),ISNUMBER(FIND("QVC",AL3136))),"QVC",IF(OR(ISNUMBER(FIND("NCO",H3136)),ISNUMBER(FIND("NCO",Y3136))), "NCO", IF(AL3136="consumer","PMD.com",VLOOKUP(LEFT(H3136,2),Tables!$E$1:$F$11,2,FALSE))))</f>
        <v>PMD.com</v>
      </c>
      <c r="C3136">
        <f t="shared" si="147"/>
        <v>52710001</v>
      </c>
      <c r="D3136">
        <f t="shared" si="148"/>
        <v>1</v>
      </c>
      <c r="E3136" t="str">
        <f t="shared" ca="1" si="146"/>
        <v>shifted orders shipped</v>
      </c>
      <c r="F3136" t="s">
        <v>3539</v>
      </c>
      <c r="G3136" t="s">
        <v>335</v>
      </c>
      <c r="H3136" t="s">
        <v>7976</v>
      </c>
      <c r="I3136" s="6">
        <v>44012.654062499998</v>
      </c>
      <c r="J3136" t="s">
        <v>16</v>
      </c>
      <c r="K3136" s="6">
        <v>44013.436111111114</v>
      </c>
      <c r="M3136" t="s">
        <v>7977</v>
      </c>
      <c r="N3136" t="s">
        <v>7978</v>
      </c>
      <c r="Q3136" t="s">
        <v>2249</v>
      </c>
      <c r="R3136" t="s">
        <v>359</v>
      </c>
      <c r="S3136" t="s">
        <v>7979</v>
      </c>
      <c r="T3136" t="s">
        <v>338</v>
      </c>
      <c r="U3136" t="s">
        <v>530</v>
      </c>
      <c r="W3136" t="s">
        <v>7980</v>
      </c>
      <c r="Z3136" t="s">
        <v>7977</v>
      </c>
      <c r="AA3136" t="s">
        <v>7978</v>
      </c>
      <c r="AD3136" t="s">
        <v>2249</v>
      </c>
      <c r="AE3136" t="s">
        <v>359</v>
      </c>
      <c r="AF3136" t="s">
        <v>7979</v>
      </c>
      <c r="AG3136" t="s">
        <v>338</v>
      </c>
      <c r="AH3136" t="s">
        <v>530</v>
      </c>
      <c r="AJ3136" t="s">
        <v>7980</v>
      </c>
      <c r="AL3136" t="s">
        <v>339</v>
      </c>
      <c r="AM3136">
        <v>1</v>
      </c>
      <c r="AN3136">
        <v>1</v>
      </c>
      <c r="AO3136">
        <v>3399</v>
      </c>
      <c r="AQ3136">
        <v>124439</v>
      </c>
      <c r="AR3136">
        <v>52710001</v>
      </c>
      <c r="AS3136" t="s">
        <v>150</v>
      </c>
      <c r="AT3136" t="s">
        <v>151</v>
      </c>
      <c r="AW3136" t="s">
        <v>340</v>
      </c>
      <c r="AX3136" t="s">
        <v>340</v>
      </c>
      <c r="AY3136" t="s">
        <v>382</v>
      </c>
      <c r="AZ3136">
        <v>0</v>
      </c>
      <c r="BY3136" t="s">
        <v>342</v>
      </c>
      <c r="EQ3136">
        <v>249198</v>
      </c>
      <c r="ER3136" t="s">
        <v>7981</v>
      </c>
      <c r="EV3136">
        <v>17287737</v>
      </c>
      <c r="EW3136">
        <v>928</v>
      </c>
      <c r="EX3136">
        <v>221036</v>
      </c>
      <c r="EY3136" t="s">
        <v>7982</v>
      </c>
      <c r="EZ3136">
        <v>1</v>
      </c>
      <c r="FC3136">
        <v>95314</v>
      </c>
      <c r="FD3136" t="s">
        <v>528</v>
      </c>
    </row>
    <row r="3137" spans="1:160" x14ac:dyDescent="0.3">
      <c r="A3137" t="str">
        <f>VLOOKUP(B3137,Table2[],3,FALSE)</f>
        <v>Digital</v>
      </c>
      <c r="B3137" t="str">
        <f>IF(OR(ISNUMBER(FIND("QVC",Z3137)),ISNUMBER(FIND("QVC",AL3137))),"QVC",IF(OR(ISNUMBER(FIND("NCO",H3137)),ISNUMBER(FIND("NCO",Y3137))), "NCO", IF(AL3137="consumer","PMD.com",VLOOKUP(LEFT(H3137,2),Tables!$E$1:$F$11,2,FALSE))))</f>
        <v>PMD.com</v>
      </c>
      <c r="C3137">
        <f t="shared" si="147"/>
        <v>52430001</v>
      </c>
      <c r="D3137">
        <f t="shared" si="148"/>
        <v>1</v>
      </c>
      <c r="E3137" t="str">
        <f t="shared" ca="1" si="146"/>
        <v>shifted orders shipped</v>
      </c>
      <c r="F3137" t="s">
        <v>3539</v>
      </c>
      <c r="G3137" t="s">
        <v>335</v>
      </c>
      <c r="H3137" t="s">
        <v>7983</v>
      </c>
      <c r="I3137" s="6">
        <v>44012.654467592591</v>
      </c>
      <c r="J3137" t="s">
        <v>16</v>
      </c>
      <c r="K3137" s="6">
        <v>44013.436412037037</v>
      </c>
      <c r="M3137" t="s">
        <v>7984</v>
      </c>
      <c r="N3137" t="s">
        <v>7985</v>
      </c>
      <c r="Q3137" t="s">
        <v>525</v>
      </c>
      <c r="R3137" t="s">
        <v>381</v>
      </c>
      <c r="S3137">
        <v>80120</v>
      </c>
      <c r="T3137" t="s">
        <v>338</v>
      </c>
      <c r="U3137" t="s">
        <v>530</v>
      </c>
      <c r="W3137" t="s">
        <v>7986</v>
      </c>
      <c r="Z3137" t="s">
        <v>7984</v>
      </c>
      <c r="AA3137" t="s">
        <v>7985</v>
      </c>
      <c r="AD3137" t="s">
        <v>525</v>
      </c>
      <c r="AE3137" t="s">
        <v>381</v>
      </c>
      <c r="AF3137">
        <v>80120</v>
      </c>
      <c r="AG3137" t="s">
        <v>338</v>
      </c>
      <c r="AH3137" t="s">
        <v>530</v>
      </c>
      <c r="AJ3137" t="s">
        <v>7986</v>
      </c>
      <c r="AL3137" t="s">
        <v>339</v>
      </c>
      <c r="AM3137">
        <v>1</v>
      </c>
      <c r="AN3137">
        <v>1</v>
      </c>
      <c r="AO3137">
        <v>12063</v>
      </c>
      <c r="AQ3137">
        <v>127155</v>
      </c>
      <c r="AR3137">
        <v>52430001</v>
      </c>
      <c r="AS3137" t="s">
        <v>927</v>
      </c>
      <c r="AT3137" t="s">
        <v>75</v>
      </c>
      <c r="AW3137" t="s">
        <v>340</v>
      </c>
      <c r="AX3137" t="s">
        <v>340</v>
      </c>
      <c r="AY3137" t="s">
        <v>357</v>
      </c>
      <c r="AZ3137" t="s">
        <v>363</v>
      </c>
      <c r="BY3137" t="s">
        <v>342</v>
      </c>
      <c r="EQ3137">
        <v>249990</v>
      </c>
      <c r="ER3137" t="s">
        <v>7987</v>
      </c>
      <c r="EV3137">
        <v>17287738</v>
      </c>
      <c r="EW3137">
        <v>928</v>
      </c>
      <c r="EX3137">
        <v>221037</v>
      </c>
      <c r="EY3137" t="s">
        <v>7988</v>
      </c>
      <c r="EZ3137">
        <v>1</v>
      </c>
      <c r="FC3137">
        <v>52430001</v>
      </c>
      <c r="FD3137" t="s">
        <v>75</v>
      </c>
    </row>
    <row r="3138" spans="1:160" x14ac:dyDescent="0.3">
      <c r="A3138" t="str">
        <f>VLOOKUP(B3138,Table2[],3,FALSE)</f>
        <v>Digital</v>
      </c>
      <c r="B3138" t="str">
        <f>IF(OR(ISNUMBER(FIND("QVC",Z3138)),ISNUMBER(FIND("QVC",AL3138))),"QVC",IF(OR(ISNUMBER(FIND("NCO",H3138)),ISNUMBER(FIND("NCO",Y3138))), "NCO", IF(AL3138="consumer","PMD.com",VLOOKUP(LEFT(H3138,2),Tables!$E$1:$F$11,2,FALSE))))</f>
        <v>PMD.com</v>
      </c>
      <c r="C3138">
        <f t="shared" si="147"/>
        <v>51070001</v>
      </c>
      <c r="D3138">
        <f t="shared" si="148"/>
        <v>1</v>
      </c>
      <c r="E3138" t="str">
        <f t="shared" ca="1" si="146"/>
        <v>shifted orders shipped</v>
      </c>
      <c r="F3138" t="s">
        <v>3539</v>
      </c>
      <c r="G3138" t="s">
        <v>335</v>
      </c>
      <c r="H3138" t="s">
        <v>7983</v>
      </c>
      <c r="I3138" s="6">
        <v>44012.654467592591</v>
      </c>
      <c r="J3138" t="s">
        <v>16</v>
      </c>
      <c r="K3138" s="6">
        <v>44013.436412037037</v>
      </c>
      <c r="M3138" t="s">
        <v>7984</v>
      </c>
      <c r="N3138" t="s">
        <v>7985</v>
      </c>
      <c r="Q3138" t="s">
        <v>525</v>
      </c>
      <c r="R3138" t="s">
        <v>381</v>
      </c>
      <c r="S3138">
        <v>80120</v>
      </c>
      <c r="T3138" t="s">
        <v>338</v>
      </c>
      <c r="U3138" t="s">
        <v>530</v>
      </c>
      <c r="W3138" t="s">
        <v>7986</v>
      </c>
      <c r="Z3138" t="s">
        <v>7984</v>
      </c>
      <c r="AA3138" t="s">
        <v>7985</v>
      </c>
      <c r="AD3138" t="s">
        <v>525</v>
      </c>
      <c r="AE3138" t="s">
        <v>381</v>
      </c>
      <c r="AF3138">
        <v>80120</v>
      </c>
      <c r="AG3138" t="s">
        <v>338</v>
      </c>
      <c r="AH3138" t="s">
        <v>530</v>
      </c>
      <c r="AJ3138" t="s">
        <v>7986</v>
      </c>
      <c r="AL3138" t="s">
        <v>339</v>
      </c>
      <c r="AM3138">
        <v>1</v>
      </c>
      <c r="AN3138">
        <v>1</v>
      </c>
      <c r="AO3138">
        <v>10147</v>
      </c>
      <c r="AQ3138">
        <v>124429</v>
      </c>
      <c r="AR3138">
        <v>51070001</v>
      </c>
      <c r="AS3138" t="s">
        <v>1886</v>
      </c>
      <c r="AT3138" t="s">
        <v>45</v>
      </c>
      <c r="AW3138" t="s">
        <v>343</v>
      </c>
      <c r="BY3138" t="s">
        <v>342</v>
      </c>
      <c r="EQ3138">
        <v>251956</v>
      </c>
      <c r="ER3138" t="s">
        <v>7987</v>
      </c>
      <c r="EV3138">
        <v>17287738</v>
      </c>
      <c r="EW3138">
        <v>928</v>
      </c>
      <c r="EX3138">
        <v>221037</v>
      </c>
      <c r="EY3138" t="s">
        <v>7988</v>
      </c>
      <c r="EZ3138">
        <v>1</v>
      </c>
      <c r="FC3138">
        <v>51070001</v>
      </c>
      <c r="FD3138" t="s">
        <v>45</v>
      </c>
    </row>
    <row r="3139" spans="1:160" x14ac:dyDescent="0.3">
      <c r="A3139" t="str">
        <f>VLOOKUP(B3139,Table2[],3,FALSE)</f>
        <v>Digital</v>
      </c>
      <c r="B3139" t="str">
        <f>IF(OR(ISNUMBER(FIND("QVC",Z3139)),ISNUMBER(FIND("QVC",AL3139))),"QVC",IF(OR(ISNUMBER(FIND("NCO",H3139)),ISNUMBER(FIND("NCO",Y3139))), "NCO", IF(AL3139="consumer","PMD.com",VLOOKUP(LEFT(H3139,2),Tables!$E$1:$F$11,2,FALSE))))</f>
        <v>PMD.com</v>
      </c>
      <c r="C3139">
        <f t="shared" si="147"/>
        <v>52460001</v>
      </c>
      <c r="D3139">
        <f t="shared" si="148"/>
        <v>1</v>
      </c>
      <c r="E3139" t="str">
        <f t="shared" ref="E3139:E3202" ca="1" si="149">IF(MONTH(TODAY())-MONTH(I3139)&gt;0,"shifted orders shipped","MTD orders shipped")</f>
        <v>shifted orders shipped</v>
      </c>
      <c r="F3139" t="s">
        <v>3539</v>
      </c>
      <c r="G3139" t="s">
        <v>335</v>
      </c>
      <c r="H3139" t="s">
        <v>7983</v>
      </c>
      <c r="I3139" s="6">
        <v>44012.654467592591</v>
      </c>
      <c r="J3139" t="s">
        <v>16</v>
      </c>
      <c r="K3139" s="6">
        <v>44013.436412037037</v>
      </c>
      <c r="M3139" t="s">
        <v>7984</v>
      </c>
      <c r="N3139" t="s">
        <v>7985</v>
      </c>
      <c r="Q3139" t="s">
        <v>525</v>
      </c>
      <c r="R3139" t="s">
        <v>381</v>
      </c>
      <c r="S3139">
        <v>80120</v>
      </c>
      <c r="T3139" t="s">
        <v>338</v>
      </c>
      <c r="U3139" t="s">
        <v>530</v>
      </c>
      <c r="W3139" t="s">
        <v>7986</v>
      </c>
      <c r="Z3139" t="s">
        <v>7984</v>
      </c>
      <c r="AA3139" t="s">
        <v>7985</v>
      </c>
      <c r="AD3139" t="s">
        <v>525</v>
      </c>
      <c r="AE3139" t="s">
        <v>381</v>
      </c>
      <c r="AF3139">
        <v>80120</v>
      </c>
      <c r="AG3139" t="s">
        <v>338</v>
      </c>
      <c r="AH3139" t="s">
        <v>530</v>
      </c>
      <c r="AJ3139" t="s">
        <v>7986</v>
      </c>
      <c r="AL3139" t="s">
        <v>339</v>
      </c>
      <c r="AM3139">
        <v>1</v>
      </c>
      <c r="AN3139">
        <v>1</v>
      </c>
      <c r="AO3139">
        <v>14007</v>
      </c>
      <c r="AQ3139">
        <v>127157</v>
      </c>
      <c r="AR3139">
        <v>52460001</v>
      </c>
      <c r="AS3139" t="s">
        <v>972</v>
      </c>
      <c r="AT3139" t="s">
        <v>76</v>
      </c>
      <c r="AW3139" t="s">
        <v>340</v>
      </c>
      <c r="AX3139" t="s">
        <v>340</v>
      </c>
      <c r="AY3139" t="s">
        <v>341</v>
      </c>
      <c r="AZ3139">
        <v>0</v>
      </c>
      <c r="BY3139" t="s">
        <v>342</v>
      </c>
      <c r="EQ3139">
        <v>252044</v>
      </c>
      <c r="ER3139" t="s">
        <v>7987</v>
      </c>
      <c r="EV3139">
        <v>17287738</v>
      </c>
      <c r="EW3139">
        <v>928</v>
      </c>
      <c r="EX3139">
        <v>221037</v>
      </c>
      <c r="EY3139" t="s">
        <v>7988</v>
      </c>
      <c r="EZ3139">
        <v>1</v>
      </c>
      <c r="FC3139">
        <v>52460001</v>
      </c>
      <c r="FD3139" t="s">
        <v>76</v>
      </c>
    </row>
    <row r="3140" spans="1:160" x14ac:dyDescent="0.3">
      <c r="A3140" t="str">
        <f>VLOOKUP(B3140,Table2[],3,FALSE)</f>
        <v>Digital</v>
      </c>
      <c r="B3140" t="str">
        <f>IF(OR(ISNUMBER(FIND("QVC",Z3140)),ISNUMBER(FIND("QVC",AL3140))),"QVC",IF(OR(ISNUMBER(FIND("NCO",H3140)),ISNUMBER(FIND("NCO",Y3140))), "NCO", IF(AL3140="consumer","PMD.com",VLOOKUP(LEFT(H3140,2),Tables!$E$1:$F$11,2,FALSE))))</f>
        <v>PMD.com</v>
      </c>
      <c r="C3140">
        <f t="shared" si="147"/>
        <v>52430001</v>
      </c>
      <c r="D3140">
        <f t="shared" si="148"/>
        <v>1</v>
      </c>
      <c r="E3140" t="str">
        <f t="shared" ca="1" si="149"/>
        <v>shifted orders shipped</v>
      </c>
      <c r="F3140" t="s">
        <v>3539</v>
      </c>
      <c r="G3140" t="s">
        <v>335</v>
      </c>
      <c r="H3140" t="s">
        <v>7989</v>
      </c>
      <c r="I3140" s="6">
        <v>44012.660462962966</v>
      </c>
      <c r="J3140" t="s">
        <v>16</v>
      </c>
      <c r="K3140" s="6">
        <v>44013.436689814815</v>
      </c>
      <c r="M3140" t="s">
        <v>7990</v>
      </c>
      <c r="N3140" t="s">
        <v>7991</v>
      </c>
      <c r="Q3140" t="s">
        <v>671</v>
      </c>
      <c r="R3140" t="s">
        <v>365</v>
      </c>
      <c r="S3140" t="s">
        <v>7992</v>
      </c>
      <c r="T3140" t="s">
        <v>338</v>
      </c>
      <c r="U3140" t="s">
        <v>530</v>
      </c>
      <c r="W3140" t="s">
        <v>7993</v>
      </c>
      <c r="Z3140" t="s">
        <v>7990</v>
      </c>
      <c r="AA3140" t="s">
        <v>7991</v>
      </c>
      <c r="AD3140" t="s">
        <v>671</v>
      </c>
      <c r="AE3140" t="s">
        <v>365</v>
      </c>
      <c r="AF3140" t="s">
        <v>7992</v>
      </c>
      <c r="AG3140" t="s">
        <v>338</v>
      </c>
      <c r="AH3140" t="s">
        <v>530</v>
      </c>
      <c r="AJ3140" t="s">
        <v>7993</v>
      </c>
      <c r="AL3140" t="s">
        <v>339</v>
      </c>
      <c r="AM3140">
        <v>1</v>
      </c>
      <c r="AN3140">
        <v>1</v>
      </c>
      <c r="AO3140">
        <v>12063</v>
      </c>
      <c r="AQ3140">
        <v>127155</v>
      </c>
      <c r="AR3140">
        <v>52430001</v>
      </c>
      <c r="AS3140" t="s">
        <v>927</v>
      </c>
      <c r="AT3140" t="s">
        <v>75</v>
      </c>
      <c r="AW3140" t="s">
        <v>340</v>
      </c>
      <c r="AX3140" t="s">
        <v>340</v>
      </c>
      <c r="AY3140" t="s">
        <v>357</v>
      </c>
      <c r="AZ3140" t="s">
        <v>363</v>
      </c>
      <c r="BY3140" t="s">
        <v>342</v>
      </c>
      <c r="EQ3140">
        <v>249990</v>
      </c>
      <c r="ER3140" t="s">
        <v>7994</v>
      </c>
      <c r="EV3140">
        <v>17287743</v>
      </c>
      <c r="EW3140">
        <v>928</v>
      </c>
      <c r="EX3140">
        <v>221042</v>
      </c>
      <c r="EY3140" t="s">
        <v>7995</v>
      </c>
      <c r="EZ3140">
        <v>1</v>
      </c>
      <c r="FC3140">
        <v>95384</v>
      </c>
      <c r="FD3140" t="s">
        <v>3530</v>
      </c>
    </row>
    <row r="3141" spans="1:160" x14ac:dyDescent="0.3">
      <c r="A3141" t="str">
        <f>VLOOKUP(B3141,Table2[],3,FALSE)</f>
        <v>Digital</v>
      </c>
      <c r="B3141" t="str">
        <f>IF(OR(ISNUMBER(FIND("QVC",Z3141)),ISNUMBER(FIND("QVC",AL3141))),"QVC",IF(OR(ISNUMBER(FIND("NCO",H3141)),ISNUMBER(FIND("NCO",Y3141))), "NCO", IF(AL3141="consumer","PMD.com",VLOOKUP(LEFT(H3141,2),Tables!$E$1:$F$11,2,FALSE))))</f>
        <v>PMD.com</v>
      </c>
      <c r="C3141">
        <f t="shared" si="147"/>
        <v>53920001</v>
      </c>
      <c r="D3141">
        <f t="shared" si="148"/>
        <v>1</v>
      </c>
      <c r="E3141" t="str">
        <f t="shared" ca="1" si="149"/>
        <v>shifted orders shipped</v>
      </c>
      <c r="F3141" t="s">
        <v>3539</v>
      </c>
      <c r="G3141" t="s">
        <v>335</v>
      </c>
      <c r="H3141" t="s">
        <v>7989</v>
      </c>
      <c r="I3141" s="6">
        <v>44012.660462962966</v>
      </c>
      <c r="J3141" t="s">
        <v>16</v>
      </c>
      <c r="K3141" s="6">
        <v>44013.436689814815</v>
      </c>
      <c r="M3141" t="s">
        <v>7990</v>
      </c>
      <c r="N3141" t="s">
        <v>7991</v>
      </c>
      <c r="Q3141" t="s">
        <v>671</v>
      </c>
      <c r="R3141" t="s">
        <v>365</v>
      </c>
      <c r="S3141" t="s">
        <v>7992</v>
      </c>
      <c r="T3141" t="s">
        <v>338</v>
      </c>
      <c r="U3141" t="s">
        <v>530</v>
      </c>
      <c r="W3141" t="s">
        <v>7993</v>
      </c>
      <c r="Z3141" t="s">
        <v>7990</v>
      </c>
      <c r="AA3141" t="s">
        <v>7991</v>
      </c>
      <c r="AD3141" t="s">
        <v>671</v>
      </c>
      <c r="AE3141" t="s">
        <v>365</v>
      </c>
      <c r="AF3141" t="s">
        <v>7992</v>
      </c>
      <c r="AG3141" t="s">
        <v>338</v>
      </c>
      <c r="AH3141" t="s">
        <v>530</v>
      </c>
      <c r="AJ3141" t="s">
        <v>7993</v>
      </c>
      <c r="AL3141" t="s">
        <v>339</v>
      </c>
      <c r="AM3141">
        <v>1</v>
      </c>
      <c r="AN3141">
        <v>1</v>
      </c>
      <c r="AO3141">
        <v>14899</v>
      </c>
      <c r="AQ3141">
        <v>124468</v>
      </c>
      <c r="AR3141">
        <v>53920001</v>
      </c>
      <c r="AS3141">
        <v>9000000</v>
      </c>
      <c r="AT3141" t="s">
        <v>40</v>
      </c>
      <c r="AW3141" t="s">
        <v>343</v>
      </c>
      <c r="BY3141" t="s">
        <v>342</v>
      </c>
      <c r="EQ3141">
        <v>243396</v>
      </c>
      <c r="ER3141" t="s">
        <v>7994</v>
      </c>
      <c r="EV3141">
        <v>17287743</v>
      </c>
      <c r="EW3141">
        <v>928</v>
      </c>
      <c r="EX3141">
        <v>221042</v>
      </c>
      <c r="EY3141" t="s">
        <v>7995</v>
      </c>
      <c r="EZ3141">
        <v>1</v>
      </c>
      <c r="FC3141">
        <v>95384</v>
      </c>
      <c r="FD3141" t="s">
        <v>3530</v>
      </c>
    </row>
    <row r="3142" spans="1:160" x14ac:dyDescent="0.3">
      <c r="A3142" t="str">
        <f>VLOOKUP(B3142,Table2[],3,FALSE)</f>
        <v>Digital</v>
      </c>
      <c r="B3142" t="str">
        <f>IF(OR(ISNUMBER(FIND("QVC",Z3142)),ISNUMBER(FIND("QVC",AL3142))),"QVC",IF(OR(ISNUMBER(FIND("NCO",H3142)),ISNUMBER(FIND("NCO",Y3142))), "NCO", IF(AL3142="consumer","PMD.com",VLOOKUP(LEFT(H3142,2),Tables!$E$1:$F$11,2,FALSE))))</f>
        <v>PMD.com</v>
      </c>
      <c r="C3142">
        <f t="shared" si="147"/>
        <v>51090030</v>
      </c>
      <c r="D3142">
        <f t="shared" si="148"/>
        <v>1</v>
      </c>
      <c r="E3142" t="str">
        <f t="shared" ca="1" si="149"/>
        <v>shifted orders shipped</v>
      </c>
      <c r="F3142" t="s">
        <v>3539</v>
      </c>
      <c r="G3142" t="s">
        <v>335</v>
      </c>
      <c r="H3142" t="s">
        <v>7989</v>
      </c>
      <c r="I3142" s="6">
        <v>44012.660462962966</v>
      </c>
      <c r="J3142" t="s">
        <v>16</v>
      </c>
      <c r="K3142" s="6">
        <v>44013.436689814815</v>
      </c>
      <c r="M3142" t="s">
        <v>7990</v>
      </c>
      <c r="N3142" t="s">
        <v>7991</v>
      </c>
      <c r="Q3142" t="s">
        <v>671</v>
      </c>
      <c r="R3142" t="s">
        <v>365</v>
      </c>
      <c r="S3142" t="s">
        <v>7992</v>
      </c>
      <c r="T3142" t="s">
        <v>338</v>
      </c>
      <c r="U3142" t="s">
        <v>530</v>
      </c>
      <c r="W3142" t="s">
        <v>7993</v>
      </c>
      <c r="Z3142" t="s">
        <v>7990</v>
      </c>
      <c r="AA3142" t="s">
        <v>7991</v>
      </c>
      <c r="AD3142" t="s">
        <v>671</v>
      </c>
      <c r="AE3142" t="s">
        <v>365</v>
      </c>
      <c r="AF3142" t="s">
        <v>7992</v>
      </c>
      <c r="AG3142" t="s">
        <v>338</v>
      </c>
      <c r="AH3142" t="s">
        <v>530</v>
      </c>
      <c r="AJ3142" t="s">
        <v>7993</v>
      </c>
      <c r="AL3142" t="s">
        <v>339</v>
      </c>
      <c r="AM3142">
        <v>1</v>
      </c>
      <c r="AN3142">
        <v>1</v>
      </c>
      <c r="AO3142">
        <v>6688</v>
      </c>
      <c r="AQ3142">
        <v>125960</v>
      </c>
      <c r="AR3142">
        <v>51090030</v>
      </c>
      <c r="AS3142" t="s">
        <v>3043</v>
      </c>
      <c r="AT3142" t="s">
        <v>628</v>
      </c>
      <c r="AW3142" t="s">
        <v>343</v>
      </c>
      <c r="BY3142" t="s">
        <v>342</v>
      </c>
      <c r="BZ3142" t="b">
        <v>0</v>
      </c>
      <c r="EQ3142">
        <v>243047</v>
      </c>
      <c r="ER3142" t="s">
        <v>7994</v>
      </c>
      <c r="EV3142">
        <v>17287743</v>
      </c>
      <c r="EW3142">
        <v>928</v>
      </c>
      <c r="EX3142">
        <v>221042</v>
      </c>
      <c r="EY3142" t="s">
        <v>7995</v>
      </c>
      <c r="EZ3142">
        <v>1</v>
      </c>
      <c r="FC3142">
        <v>95384</v>
      </c>
      <c r="FD3142" t="s">
        <v>3530</v>
      </c>
    </row>
    <row r="3143" spans="1:160" x14ac:dyDescent="0.3">
      <c r="A3143" t="str">
        <f>VLOOKUP(B3143,Table2[],3,FALSE)</f>
        <v>Digital</v>
      </c>
      <c r="B3143" t="str">
        <f>IF(OR(ISNUMBER(FIND("QVC",Z3143)),ISNUMBER(FIND("QVC",AL3143))),"QVC",IF(OR(ISNUMBER(FIND("NCO",H3143)),ISNUMBER(FIND("NCO",Y3143))), "NCO", IF(AL3143="consumer","PMD.com",VLOOKUP(LEFT(H3143,2),Tables!$E$1:$F$11,2,FALSE))))</f>
        <v>PMD.com</v>
      </c>
      <c r="C3143">
        <f t="shared" si="147"/>
        <v>535501</v>
      </c>
      <c r="D3143">
        <f t="shared" si="148"/>
        <v>1</v>
      </c>
      <c r="E3143" t="str">
        <f t="shared" ca="1" si="149"/>
        <v>shifted orders shipped</v>
      </c>
      <c r="F3143" t="s">
        <v>3539</v>
      </c>
      <c r="G3143" t="s">
        <v>335</v>
      </c>
      <c r="H3143" t="s">
        <v>7989</v>
      </c>
      <c r="I3143" s="6">
        <v>44012.660462962966</v>
      </c>
      <c r="J3143" t="s">
        <v>16</v>
      </c>
      <c r="K3143" s="6">
        <v>44013.436689814815</v>
      </c>
      <c r="M3143" t="s">
        <v>7990</v>
      </c>
      <c r="N3143" t="s">
        <v>7991</v>
      </c>
      <c r="Q3143" t="s">
        <v>671</v>
      </c>
      <c r="R3143" t="s">
        <v>365</v>
      </c>
      <c r="S3143" t="s">
        <v>7992</v>
      </c>
      <c r="T3143" t="s">
        <v>338</v>
      </c>
      <c r="U3143" t="s">
        <v>530</v>
      </c>
      <c r="W3143" t="s">
        <v>7993</v>
      </c>
      <c r="Z3143" t="s">
        <v>7990</v>
      </c>
      <c r="AA3143" t="s">
        <v>7991</v>
      </c>
      <c r="AD3143" t="s">
        <v>671</v>
      </c>
      <c r="AE3143" t="s">
        <v>365</v>
      </c>
      <c r="AF3143" t="s">
        <v>7992</v>
      </c>
      <c r="AG3143" t="s">
        <v>338</v>
      </c>
      <c r="AH3143" t="s">
        <v>530</v>
      </c>
      <c r="AJ3143" t="s">
        <v>7993</v>
      </c>
      <c r="AL3143" t="s">
        <v>339</v>
      </c>
      <c r="AM3143">
        <v>1</v>
      </c>
      <c r="AN3143">
        <v>1</v>
      </c>
      <c r="AO3143">
        <v>5715</v>
      </c>
      <c r="AQ3143">
        <v>124621</v>
      </c>
      <c r="AR3143">
        <v>535501</v>
      </c>
      <c r="AS3143" t="s">
        <v>158</v>
      </c>
      <c r="AT3143" t="s">
        <v>159</v>
      </c>
      <c r="AW3143" t="s">
        <v>340</v>
      </c>
      <c r="AX3143" t="s">
        <v>340</v>
      </c>
      <c r="AY3143" t="s">
        <v>351</v>
      </c>
      <c r="AZ3143" t="s">
        <v>441</v>
      </c>
      <c r="BY3143" t="s">
        <v>342</v>
      </c>
      <c r="EQ3143">
        <v>245276</v>
      </c>
      <c r="ER3143" t="s">
        <v>7994</v>
      </c>
      <c r="EV3143">
        <v>17287743</v>
      </c>
      <c r="EW3143">
        <v>928</v>
      </c>
      <c r="EX3143">
        <v>221042</v>
      </c>
      <c r="EY3143" t="s">
        <v>7995</v>
      </c>
      <c r="EZ3143">
        <v>1</v>
      </c>
      <c r="FC3143">
        <v>535501</v>
      </c>
      <c r="FD3143" t="s">
        <v>159</v>
      </c>
    </row>
    <row r="3144" spans="1:160" x14ac:dyDescent="0.3">
      <c r="A3144" t="str">
        <f>VLOOKUP(B3144,Table2[],3,FALSE)</f>
        <v>Digital</v>
      </c>
      <c r="B3144" t="str">
        <f>IF(OR(ISNUMBER(FIND("QVC",Z3144)),ISNUMBER(FIND("QVC",AL3144))),"QVC",IF(OR(ISNUMBER(FIND("NCO",H3144)),ISNUMBER(FIND("NCO",Y3144))), "NCO", IF(AL3144="consumer","PMD.com",VLOOKUP(LEFT(H3144,2),Tables!$E$1:$F$11,2,FALSE))))</f>
        <v>PMD.com</v>
      </c>
      <c r="C3144">
        <f t="shared" si="147"/>
        <v>51010001</v>
      </c>
      <c r="D3144">
        <f t="shared" si="148"/>
        <v>2</v>
      </c>
      <c r="E3144" t="str">
        <f t="shared" ca="1" si="149"/>
        <v>shifted orders shipped</v>
      </c>
      <c r="F3144" t="s">
        <v>3539</v>
      </c>
      <c r="G3144" t="s">
        <v>335</v>
      </c>
      <c r="H3144" t="s">
        <v>7989</v>
      </c>
      <c r="I3144" s="6">
        <v>44012.660462962966</v>
      </c>
      <c r="J3144" t="s">
        <v>16</v>
      </c>
      <c r="K3144" s="6">
        <v>44013.436689814815</v>
      </c>
      <c r="M3144" t="s">
        <v>7990</v>
      </c>
      <c r="N3144" t="s">
        <v>7991</v>
      </c>
      <c r="Q3144" t="s">
        <v>671</v>
      </c>
      <c r="R3144" t="s">
        <v>365</v>
      </c>
      <c r="S3144" t="s">
        <v>7992</v>
      </c>
      <c r="T3144" t="s">
        <v>338</v>
      </c>
      <c r="U3144" t="s">
        <v>530</v>
      </c>
      <c r="W3144" t="s">
        <v>7993</v>
      </c>
      <c r="Z3144" t="s">
        <v>7990</v>
      </c>
      <c r="AA3144" t="s">
        <v>7991</v>
      </c>
      <c r="AD3144" t="s">
        <v>671</v>
      </c>
      <c r="AE3144" t="s">
        <v>365</v>
      </c>
      <c r="AF3144" t="s">
        <v>7992</v>
      </c>
      <c r="AG3144" t="s">
        <v>338</v>
      </c>
      <c r="AH3144" t="s">
        <v>530</v>
      </c>
      <c r="AJ3144" t="s">
        <v>7993</v>
      </c>
      <c r="AL3144" t="s">
        <v>339</v>
      </c>
      <c r="AM3144">
        <v>2</v>
      </c>
      <c r="AN3144">
        <v>2</v>
      </c>
      <c r="AO3144">
        <v>8743</v>
      </c>
      <c r="AQ3144">
        <v>123868</v>
      </c>
      <c r="AR3144">
        <v>51010001</v>
      </c>
      <c r="AS3144" t="s">
        <v>48</v>
      </c>
      <c r="AT3144" t="s">
        <v>49</v>
      </c>
      <c r="AW3144" t="s">
        <v>340</v>
      </c>
      <c r="AX3144" t="s">
        <v>340</v>
      </c>
      <c r="AY3144" t="s">
        <v>357</v>
      </c>
      <c r="AZ3144" t="s">
        <v>363</v>
      </c>
      <c r="BY3144" t="s">
        <v>342</v>
      </c>
      <c r="EQ3144">
        <v>251450</v>
      </c>
      <c r="ER3144" t="s">
        <v>7994</v>
      </c>
      <c r="EV3144">
        <v>17287743</v>
      </c>
      <c r="EW3144">
        <v>928</v>
      </c>
      <c r="EX3144">
        <v>221042</v>
      </c>
      <c r="EY3144" t="s">
        <v>7995</v>
      </c>
      <c r="EZ3144">
        <v>1</v>
      </c>
      <c r="FC3144">
        <v>51010001</v>
      </c>
      <c r="FD3144" t="s">
        <v>49</v>
      </c>
    </row>
    <row r="3145" spans="1:160" x14ac:dyDescent="0.3">
      <c r="A3145" t="str">
        <f>VLOOKUP(B3145,Table2[],3,FALSE)</f>
        <v>Digital</v>
      </c>
      <c r="B3145" t="str">
        <f>IF(OR(ISNUMBER(FIND("QVC",Z3145)),ISNUMBER(FIND("QVC",AL3145))),"QVC",IF(OR(ISNUMBER(FIND("NCO",H3145)),ISNUMBER(FIND("NCO",Y3145))), "NCO", IF(AL3145="consumer","PMD.com",VLOOKUP(LEFT(H3145,2),Tables!$E$1:$F$11,2,FALSE))))</f>
        <v>PMD.com</v>
      </c>
      <c r="C3145">
        <f t="shared" si="147"/>
        <v>51010001</v>
      </c>
      <c r="D3145">
        <f t="shared" si="148"/>
        <v>2</v>
      </c>
      <c r="E3145" t="str">
        <f t="shared" ca="1" si="149"/>
        <v>shifted orders shipped</v>
      </c>
      <c r="F3145" t="s">
        <v>3539</v>
      </c>
      <c r="G3145" t="s">
        <v>335</v>
      </c>
      <c r="H3145" t="s">
        <v>7996</v>
      </c>
      <c r="I3145" s="6">
        <v>44012.513298611113</v>
      </c>
      <c r="J3145" t="s">
        <v>16</v>
      </c>
      <c r="K3145" s="6">
        <v>44013.436840277776</v>
      </c>
      <c r="M3145" t="s">
        <v>7997</v>
      </c>
      <c r="N3145" t="s">
        <v>7998</v>
      </c>
      <c r="Q3145" t="s">
        <v>1675</v>
      </c>
      <c r="R3145" t="s">
        <v>376</v>
      </c>
      <c r="S3145" t="s">
        <v>7999</v>
      </c>
      <c r="T3145" t="s">
        <v>338</v>
      </c>
      <c r="U3145" t="s">
        <v>530</v>
      </c>
      <c r="W3145" t="s">
        <v>8000</v>
      </c>
      <c r="Z3145" t="s">
        <v>7997</v>
      </c>
      <c r="AA3145" t="s">
        <v>7998</v>
      </c>
      <c r="AD3145" t="s">
        <v>1675</v>
      </c>
      <c r="AE3145" t="s">
        <v>376</v>
      </c>
      <c r="AF3145" t="s">
        <v>7999</v>
      </c>
      <c r="AG3145" t="s">
        <v>338</v>
      </c>
      <c r="AH3145" t="s">
        <v>530</v>
      </c>
      <c r="AJ3145" t="s">
        <v>8000</v>
      </c>
      <c r="AL3145" t="s">
        <v>339</v>
      </c>
      <c r="AM3145">
        <v>2</v>
      </c>
      <c r="AN3145">
        <v>2</v>
      </c>
      <c r="AO3145">
        <v>8743</v>
      </c>
      <c r="AQ3145">
        <v>123868</v>
      </c>
      <c r="AR3145">
        <v>51010001</v>
      </c>
      <c r="AS3145" t="s">
        <v>48</v>
      </c>
      <c r="AT3145" t="s">
        <v>49</v>
      </c>
      <c r="AW3145" t="s">
        <v>340</v>
      </c>
      <c r="AX3145" t="s">
        <v>340</v>
      </c>
      <c r="AY3145" t="s">
        <v>357</v>
      </c>
      <c r="AZ3145" t="s">
        <v>363</v>
      </c>
      <c r="BY3145" t="s">
        <v>342</v>
      </c>
      <c r="EQ3145">
        <v>251450</v>
      </c>
      <c r="ER3145" t="s">
        <v>8001</v>
      </c>
      <c r="EV3145">
        <v>17287661</v>
      </c>
      <c r="EW3145">
        <v>928</v>
      </c>
      <c r="EX3145">
        <v>220959</v>
      </c>
      <c r="EY3145" t="s">
        <v>8002</v>
      </c>
      <c r="EZ3145">
        <v>1</v>
      </c>
      <c r="FC3145">
        <v>51010001</v>
      </c>
      <c r="FD3145" t="s">
        <v>49</v>
      </c>
    </row>
    <row r="3146" spans="1:160" x14ac:dyDescent="0.3">
      <c r="A3146" t="str">
        <f>VLOOKUP(B3146,Table2[],3,FALSE)</f>
        <v>Digital</v>
      </c>
      <c r="B3146" t="str">
        <f>IF(OR(ISNUMBER(FIND("QVC",Z3146)),ISNUMBER(FIND("QVC",AL3146))),"QVC",IF(OR(ISNUMBER(FIND("NCO",H3146)),ISNUMBER(FIND("NCO",Y3146))), "NCO", IF(AL3146="consumer","PMD.com",VLOOKUP(LEFT(H3146,2),Tables!$E$1:$F$11,2,FALSE))))</f>
        <v>PMD.com</v>
      </c>
      <c r="C3146">
        <f t="shared" si="147"/>
        <v>52460001</v>
      </c>
      <c r="D3146">
        <f t="shared" si="148"/>
        <v>1</v>
      </c>
      <c r="E3146" t="str">
        <f t="shared" ca="1" si="149"/>
        <v>shifted orders shipped</v>
      </c>
      <c r="F3146" t="s">
        <v>3539</v>
      </c>
      <c r="G3146" t="s">
        <v>335</v>
      </c>
      <c r="H3146" t="s">
        <v>7996</v>
      </c>
      <c r="I3146" s="6">
        <v>44012.513298611113</v>
      </c>
      <c r="J3146" t="s">
        <v>16</v>
      </c>
      <c r="K3146" s="6">
        <v>44013.436840277776</v>
      </c>
      <c r="M3146" t="s">
        <v>7997</v>
      </c>
      <c r="N3146" t="s">
        <v>7998</v>
      </c>
      <c r="Q3146" t="s">
        <v>1675</v>
      </c>
      <c r="R3146" t="s">
        <v>376</v>
      </c>
      <c r="S3146" t="s">
        <v>7999</v>
      </c>
      <c r="T3146" t="s">
        <v>338</v>
      </c>
      <c r="U3146" t="s">
        <v>530</v>
      </c>
      <c r="W3146" t="s">
        <v>8000</v>
      </c>
      <c r="Z3146" t="s">
        <v>7997</v>
      </c>
      <c r="AA3146" t="s">
        <v>7998</v>
      </c>
      <c r="AD3146" t="s">
        <v>1675</v>
      </c>
      <c r="AE3146" t="s">
        <v>376</v>
      </c>
      <c r="AF3146" t="s">
        <v>7999</v>
      </c>
      <c r="AG3146" t="s">
        <v>338</v>
      </c>
      <c r="AH3146" t="s">
        <v>530</v>
      </c>
      <c r="AJ3146" t="s">
        <v>8000</v>
      </c>
      <c r="AL3146" t="s">
        <v>339</v>
      </c>
      <c r="AM3146">
        <v>1</v>
      </c>
      <c r="AN3146">
        <v>1</v>
      </c>
      <c r="AO3146">
        <v>14007</v>
      </c>
      <c r="AQ3146">
        <v>127157</v>
      </c>
      <c r="AR3146">
        <v>52460001</v>
      </c>
      <c r="AS3146" t="s">
        <v>972</v>
      </c>
      <c r="AT3146" t="s">
        <v>76</v>
      </c>
      <c r="AW3146" t="s">
        <v>340</v>
      </c>
      <c r="AX3146" t="s">
        <v>340</v>
      </c>
      <c r="AY3146" t="s">
        <v>341</v>
      </c>
      <c r="AZ3146">
        <v>0</v>
      </c>
      <c r="BY3146" t="s">
        <v>342</v>
      </c>
      <c r="EQ3146">
        <v>252044</v>
      </c>
      <c r="ER3146" t="s">
        <v>8001</v>
      </c>
      <c r="EV3146">
        <v>17287661</v>
      </c>
      <c r="EW3146">
        <v>928</v>
      </c>
      <c r="EX3146">
        <v>220959</v>
      </c>
      <c r="EY3146" t="s">
        <v>8002</v>
      </c>
      <c r="EZ3146">
        <v>1</v>
      </c>
      <c r="FC3146">
        <v>52460001</v>
      </c>
      <c r="FD3146" t="s">
        <v>76</v>
      </c>
    </row>
    <row r="3147" spans="1:160" x14ac:dyDescent="0.3">
      <c r="A3147" t="str">
        <f>VLOOKUP(B3147,Table2[],3,FALSE)</f>
        <v>Digital</v>
      </c>
      <c r="B3147" t="str">
        <f>IF(OR(ISNUMBER(FIND("QVC",Z3147)),ISNUMBER(FIND("QVC",AL3147))),"QVC",IF(OR(ISNUMBER(FIND("NCO",H3147)),ISNUMBER(FIND("NCO",Y3147))), "NCO", IF(AL3147="consumer","PMD.com",VLOOKUP(LEFT(H3147,2),Tables!$E$1:$F$11,2,FALSE))))</f>
        <v>PMD.com</v>
      </c>
      <c r="C3147">
        <f t="shared" si="147"/>
        <v>53900001</v>
      </c>
      <c r="D3147">
        <f t="shared" si="148"/>
        <v>1</v>
      </c>
      <c r="E3147" t="str">
        <f t="shared" ca="1" si="149"/>
        <v>shifted orders shipped</v>
      </c>
      <c r="F3147" t="s">
        <v>3539</v>
      </c>
      <c r="G3147" t="s">
        <v>335</v>
      </c>
      <c r="H3147" t="s">
        <v>8003</v>
      </c>
      <c r="I3147" s="6">
        <v>44012.649004629631</v>
      </c>
      <c r="J3147" t="s">
        <v>16</v>
      </c>
      <c r="K3147" s="6">
        <v>44013.436956018515</v>
      </c>
      <c r="M3147" t="s">
        <v>8004</v>
      </c>
      <c r="N3147" t="s">
        <v>8005</v>
      </c>
      <c r="Q3147" t="s">
        <v>2215</v>
      </c>
      <c r="R3147" t="s">
        <v>389</v>
      </c>
      <c r="S3147">
        <v>11566</v>
      </c>
      <c r="T3147" t="s">
        <v>338</v>
      </c>
      <c r="U3147" t="s">
        <v>530</v>
      </c>
      <c r="W3147" t="s">
        <v>8006</v>
      </c>
      <c r="Z3147" t="s">
        <v>8004</v>
      </c>
      <c r="AA3147" t="s">
        <v>8005</v>
      </c>
      <c r="AD3147" t="s">
        <v>2215</v>
      </c>
      <c r="AE3147" t="s">
        <v>389</v>
      </c>
      <c r="AF3147">
        <v>11566</v>
      </c>
      <c r="AG3147" t="s">
        <v>338</v>
      </c>
      <c r="AH3147" t="s">
        <v>530</v>
      </c>
      <c r="AJ3147" t="s">
        <v>8006</v>
      </c>
      <c r="AL3147" t="s">
        <v>339</v>
      </c>
      <c r="AM3147">
        <v>1</v>
      </c>
      <c r="AN3147">
        <v>1</v>
      </c>
      <c r="AO3147">
        <v>31217</v>
      </c>
      <c r="AQ3147">
        <v>124466</v>
      </c>
      <c r="AR3147">
        <v>53900001</v>
      </c>
      <c r="AS3147" t="s">
        <v>1697</v>
      </c>
      <c r="AT3147" t="s">
        <v>104</v>
      </c>
      <c r="AW3147" t="s">
        <v>343</v>
      </c>
      <c r="BY3147" t="s">
        <v>342</v>
      </c>
      <c r="EQ3147">
        <v>247378</v>
      </c>
      <c r="ER3147" t="s">
        <v>8007</v>
      </c>
      <c r="EV3147">
        <v>17287735</v>
      </c>
      <c r="EW3147">
        <v>928</v>
      </c>
      <c r="EX3147">
        <v>221034</v>
      </c>
      <c r="EY3147" t="s">
        <v>8008</v>
      </c>
      <c r="EZ3147">
        <v>1</v>
      </c>
      <c r="FC3147">
        <v>53900001</v>
      </c>
      <c r="FD3147" t="s">
        <v>104</v>
      </c>
    </row>
    <row r="3148" spans="1:160" x14ac:dyDescent="0.3">
      <c r="A3148" t="str">
        <f>VLOOKUP(B3148,Table2[],3,FALSE)</f>
        <v>Digital</v>
      </c>
      <c r="B3148" t="str">
        <f>IF(OR(ISNUMBER(FIND("QVC",Z3148)),ISNUMBER(FIND("QVC",AL3148))),"QVC",IF(OR(ISNUMBER(FIND("NCO",H3148)),ISNUMBER(FIND("NCO",Y3148))), "NCO", IF(AL3148="consumer","PMD.com",VLOOKUP(LEFT(H3148,2),Tables!$E$1:$F$11,2,FALSE))))</f>
        <v>PMD.com</v>
      </c>
      <c r="C3148">
        <f t="shared" ref="C3148:C3211" si="150">AR3148</f>
        <v>53620001</v>
      </c>
      <c r="D3148">
        <f t="shared" ref="D3148:D3211" si="151">AN3148</f>
        <v>2</v>
      </c>
      <c r="E3148" t="str">
        <f t="shared" ca="1" si="149"/>
        <v>shifted orders shipped</v>
      </c>
      <c r="F3148" t="s">
        <v>3539</v>
      </c>
      <c r="G3148" t="s">
        <v>335</v>
      </c>
      <c r="H3148" t="s">
        <v>8003</v>
      </c>
      <c r="I3148" s="6">
        <v>44012.649004629631</v>
      </c>
      <c r="J3148" t="s">
        <v>16</v>
      </c>
      <c r="K3148" s="6">
        <v>44013.436956018515</v>
      </c>
      <c r="M3148" t="s">
        <v>8004</v>
      </c>
      <c r="N3148" t="s">
        <v>8005</v>
      </c>
      <c r="Q3148" t="s">
        <v>2215</v>
      </c>
      <c r="R3148" t="s">
        <v>389</v>
      </c>
      <c r="S3148">
        <v>11566</v>
      </c>
      <c r="T3148" t="s">
        <v>338</v>
      </c>
      <c r="U3148" t="s">
        <v>530</v>
      </c>
      <c r="W3148" t="s">
        <v>8006</v>
      </c>
      <c r="Z3148" t="s">
        <v>8004</v>
      </c>
      <c r="AA3148" t="s">
        <v>8005</v>
      </c>
      <c r="AD3148" t="s">
        <v>2215</v>
      </c>
      <c r="AE3148" t="s">
        <v>389</v>
      </c>
      <c r="AF3148">
        <v>11566</v>
      </c>
      <c r="AG3148" t="s">
        <v>338</v>
      </c>
      <c r="AH3148" t="s">
        <v>530</v>
      </c>
      <c r="AJ3148" t="s">
        <v>8006</v>
      </c>
      <c r="AL3148" t="s">
        <v>339</v>
      </c>
      <c r="AM3148">
        <v>2</v>
      </c>
      <c r="AN3148">
        <v>2</v>
      </c>
      <c r="AO3148">
        <v>11480</v>
      </c>
      <c r="AQ3148">
        <v>124447</v>
      </c>
      <c r="AR3148">
        <v>53620001</v>
      </c>
      <c r="AS3148" t="s">
        <v>85</v>
      </c>
      <c r="AT3148" t="s">
        <v>86</v>
      </c>
      <c r="AW3148" t="s">
        <v>343</v>
      </c>
      <c r="BY3148" t="s">
        <v>342</v>
      </c>
      <c r="EQ3148">
        <v>243446</v>
      </c>
      <c r="ER3148" t="s">
        <v>8007</v>
      </c>
      <c r="EV3148">
        <v>17287735</v>
      </c>
      <c r="EW3148">
        <v>928</v>
      </c>
      <c r="EX3148">
        <v>221034</v>
      </c>
      <c r="EY3148" t="s">
        <v>8008</v>
      </c>
      <c r="EZ3148">
        <v>1</v>
      </c>
      <c r="FC3148">
        <v>53620001</v>
      </c>
      <c r="FD3148" t="s">
        <v>86</v>
      </c>
    </row>
    <row r="3149" spans="1:160" x14ac:dyDescent="0.3">
      <c r="A3149" t="str">
        <f>VLOOKUP(B3149,Table2[],3,FALSE)</f>
        <v>Digital</v>
      </c>
      <c r="B3149" t="str">
        <f>IF(OR(ISNUMBER(FIND("QVC",Z3149)),ISNUMBER(FIND("QVC",AL3149))),"QVC",IF(OR(ISNUMBER(FIND("NCO",H3149)),ISNUMBER(FIND("NCO",Y3149))), "NCO", IF(AL3149="consumer","PMD.com",VLOOKUP(LEFT(H3149,2),Tables!$E$1:$F$11,2,FALSE))))</f>
        <v>PMD.com</v>
      </c>
      <c r="C3149">
        <f t="shared" si="150"/>
        <v>53920001</v>
      </c>
      <c r="D3149">
        <f t="shared" si="151"/>
        <v>1</v>
      </c>
      <c r="E3149" t="str">
        <f t="shared" ca="1" si="149"/>
        <v>shifted orders shipped</v>
      </c>
      <c r="F3149" t="s">
        <v>3539</v>
      </c>
      <c r="G3149" t="s">
        <v>335</v>
      </c>
      <c r="H3149" t="s">
        <v>8003</v>
      </c>
      <c r="I3149" s="6">
        <v>44012.649004629631</v>
      </c>
      <c r="J3149" t="s">
        <v>16</v>
      </c>
      <c r="K3149" s="6">
        <v>44013.436956018515</v>
      </c>
      <c r="M3149" t="s">
        <v>8004</v>
      </c>
      <c r="N3149" t="s">
        <v>8005</v>
      </c>
      <c r="Q3149" t="s">
        <v>2215</v>
      </c>
      <c r="R3149" t="s">
        <v>389</v>
      </c>
      <c r="S3149">
        <v>11566</v>
      </c>
      <c r="T3149" t="s">
        <v>338</v>
      </c>
      <c r="U3149" t="s">
        <v>530</v>
      </c>
      <c r="W3149" t="s">
        <v>8006</v>
      </c>
      <c r="Z3149" t="s">
        <v>8004</v>
      </c>
      <c r="AA3149" t="s">
        <v>8005</v>
      </c>
      <c r="AD3149" t="s">
        <v>2215</v>
      </c>
      <c r="AE3149" t="s">
        <v>389</v>
      </c>
      <c r="AF3149">
        <v>11566</v>
      </c>
      <c r="AG3149" t="s">
        <v>338</v>
      </c>
      <c r="AH3149" t="s">
        <v>530</v>
      </c>
      <c r="AJ3149" t="s">
        <v>8006</v>
      </c>
      <c r="AL3149" t="s">
        <v>339</v>
      </c>
      <c r="AM3149">
        <v>1</v>
      </c>
      <c r="AN3149">
        <v>1</v>
      </c>
      <c r="AO3149">
        <v>14899</v>
      </c>
      <c r="AQ3149">
        <v>124468</v>
      </c>
      <c r="AR3149">
        <v>53920001</v>
      </c>
      <c r="AS3149">
        <v>9000000</v>
      </c>
      <c r="AT3149" t="s">
        <v>40</v>
      </c>
      <c r="AW3149" t="s">
        <v>343</v>
      </c>
      <c r="BY3149" t="s">
        <v>342</v>
      </c>
      <c r="EQ3149">
        <v>243396</v>
      </c>
      <c r="ER3149" t="s">
        <v>8007</v>
      </c>
      <c r="EV3149">
        <v>17287735</v>
      </c>
      <c r="EW3149">
        <v>928</v>
      </c>
      <c r="EX3149">
        <v>221034</v>
      </c>
      <c r="EY3149" t="s">
        <v>8008</v>
      </c>
      <c r="EZ3149">
        <v>1</v>
      </c>
      <c r="FC3149">
        <v>95384</v>
      </c>
      <c r="FD3149" t="s">
        <v>3530</v>
      </c>
    </row>
    <row r="3150" spans="1:160" x14ac:dyDescent="0.3">
      <c r="A3150" t="str">
        <f>VLOOKUP(B3150,Table2[],3,FALSE)</f>
        <v>Digital</v>
      </c>
      <c r="B3150" t="str">
        <f>IF(OR(ISNUMBER(FIND("QVC",Z3150)),ISNUMBER(FIND("QVC",AL3150))),"QVC",IF(OR(ISNUMBER(FIND("NCO",H3150)),ISNUMBER(FIND("NCO",Y3150))), "NCO", IF(AL3150="consumer","PMD.com",VLOOKUP(LEFT(H3150,2),Tables!$E$1:$F$11,2,FALSE))))</f>
        <v>PMD.com</v>
      </c>
      <c r="C3150">
        <f t="shared" si="150"/>
        <v>54020001</v>
      </c>
      <c r="D3150">
        <f t="shared" si="151"/>
        <v>1</v>
      </c>
      <c r="E3150" t="str">
        <f t="shared" ca="1" si="149"/>
        <v>shifted orders shipped</v>
      </c>
      <c r="F3150" t="s">
        <v>3539</v>
      </c>
      <c r="G3150" t="s">
        <v>335</v>
      </c>
      <c r="H3150" t="s">
        <v>8003</v>
      </c>
      <c r="I3150" s="6">
        <v>44012.649004629631</v>
      </c>
      <c r="J3150" t="s">
        <v>16</v>
      </c>
      <c r="K3150" s="6">
        <v>44013.436956018515</v>
      </c>
      <c r="M3150" t="s">
        <v>8004</v>
      </c>
      <c r="N3150" t="s">
        <v>8005</v>
      </c>
      <c r="Q3150" t="s">
        <v>2215</v>
      </c>
      <c r="R3150" t="s">
        <v>389</v>
      </c>
      <c r="S3150">
        <v>11566</v>
      </c>
      <c r="T3150" t="s">
        <v>338</v>
      </c>
      <c r="U3150" t="s">
        <v>530</v>
      </c>
      <c r="W3150" t="s">
        <v>8006</v>
      </c>
      <c r="Z3150" t="s">
        <v>8004</v>
      </c>
      <c r="AA3150" t="s">
        <v>8005</v>
      </c>
      <c r="AD3150" t="s">
        <v>2215</v>
      </c>
      <c r="AE3150" t="s">
        <v>389</v>
      </c>
      <c r="AF3150">
        <v>11566</v>
      </c>
      <c r="AG3150" t="s">
        <v>338</v>
      </c>
      <c r="AH3150" t="s">
        <v>530</v>
      </c>
      <c r="AJ3150" t="s">
        <v>8006</v>
      </c>
      <c r="AL3150" t="s">
        <v>339</v>
      </c>
      <c r="AM3150">
        <v>1</v>
      </c>
      <c r="AN3150">
        <v>1</v>
      </c>
      <c r="AO3150">
        <v>3692</v>
      </c>
      <c r="AQ3150">
        <v>124477</v>
      </c>
      <c r="AR3150">
        <v>54020001</v>
      </c>
      <c r="AS3150" t="s">
        <v>484</v>
      </c>
      <c r="AT3150" t="s">
        <v>93</v>
      </c>
      <c r="AW3150" t="s">
        <v>340</v>
      </c>
      <c r="AX3150">
        <v>0</v>
      </c>
      <c r="AY3150" t="s">
        <v>348</v>
      </c>
      <c r="AZ3150">
        <v>0</v>
      </c>
      <c r="BY3150" t="s">
        <v>342</v>
      </c>
      <c r="EQ3150">
        <v>251671</v>
      </c>
      <c r="ER3150" t="s">
        <v>8007</v>
      </c>
      <c r="EV3150">
        <v>17287735</v>
      </c>
      <c r="EW3150">
        <v>928</v>
      </c>
      <c r="EX3150">
        <v>221034</v>
      </c>
      <c r="EY3150" t="s">
        <v>8008</v>
      </c>
      <c r="EZ3150">
        <v>1</v>
      </c>
      <c r="FC3150">
        <v>54020001</v>
      </c>
      <c r="FD3150" t="s">
        <v>93</v>
      </c>
    </row>
    <row r="3151" spans="1:160" x14ac:dyDescent="0.3">
      <c r="A3151" t="str">
        <f>VLOOKUP(B3151,Table2[],3,FALSE)</f>
        <v>Digital</v>
      </c>
      <c r="B3151" t="str">
        <f>IF(OR(ISNUMBER(FIND("QVC",Z3151)),ISNUMBER(FIND("QVC",AL3151))),"QVC",IF(OR(ISNUMBER(FIND("NCO",H3151)),ISNUMBER(FIND("NCO",Y3151))), "NCO", IF(AL3151="consumer","PMD.com",VLOOKUP(LEFT(H3151,2),Tables!$E$1:$F$11,2,FALSE))))</f>
        <v>PMD.com</v>
      </c>
      <c r="C3151">
        <f t="shared" si="150"/>
        <v>52430001</v>
      </c>
      <c r="D3151">
        <f t="shared" si="151"/>
        <v>1</v>
      </c>
      <c r="E3151" t="str">
        <f t="shared" ca="1" si="149"/>
        <v>shifted orders shipped</v>
      </c>
      <c r="F3151" t="s">
        <v>3539</v>
      </c>
      <c r="G3151" t="s">
        <v>335</v>
      </c>
      <c r="H3151" t="s">
        <v>8003</v>
      </c>
      <c r="I3151" s="6">
        <v>44012.649004629631</v>
      </c>
      <c r="J3151" t="s">
        <v>16</v>
      </c>
      <c r="K3151" s="6">
        <v>44013.436956018515</v>
      </c>
      <c r="M3151" t="s">
        <v>8004</v>
      </c>
      <c r="N3151" t="s">
        <v>8005</v>
      </c>
      <c r="Q3151" t="s">
        <v>2215</v>
      </c>
      <c r="R3151" t="s">
        <v>389</v>
      </c>
      <c r="S3151">
        <v>11566</v>
      </c>
      <c r="T3151" t="s">
        <v>338</v>
      </c>
      <c r="U3151" t="s">
        <v>530</v>
      </c>
      <c r="W3151" t="s">
        <v>8006</v>
      </c>
      <c r="Z3151" t="s">
        <v>8004</v>
      </c>
      <c r="AA3151" t="s">
        <v>8005</v>
      </c>
      <c r="AD3151" t="s">
        <v>2215</v>
      </c>
      <c r="AE3151" t="s">
        <v>389</v>
      </c>
      <c r="AF3151">
        <v>11566</v>
      </c>
      <c r="AG3151" t="s">
        <v>338</v>
      </c>
      <c r="AH3151" t="s">
        <v>530</v>
      </c>
      <c r="AJ3151" t="s">
        <v>8006</v>
      </c>
      <c r="AL3151" t="s">
        <v>339</v>
      </c>
      <c r="AM3151">
        <v>1</v>
      </c>
      <c r="AN3151">
        <v>1</v>
      </c>
      <c r="AO3151">
        <v>12063</v>
      </c>
      <c r="AQ3151">
        <v>127155</v>
      </c>
      <c r="AR3151">
        <v>52430001</v>
      </c>
      <c r="AS3151" t="s">
        <v>927</v>
      </c>
      <c r="AT3151" t="s">
        <v>75</v>
      </c>
      <c r="AW3151" t="s">
        <v>340</v>
      </c>
      <c r="AX3151" t="s">
        <v>340</v>
      </c>
      <c r="AY3151" t="s">
        <v>357</v>
      </c>
      <c r="AZ3151" t="s">
        <v>363</v>
      </c>
      <c r="BY3151" t="s">
        <v>342</v>
      </c>
      <c r="EQ3151">
        <v>249990</v>
      </c>
      <c r="ER3151" t="s">
        <v>8007</v>
      </c>
      <c r="EV3151">
        <v>17287735</v>
      </c>
      <c r="EW3151">
        <v>928</v>
      </c>
      <c r="EX3151">
        <v>221034</v>
      </c>
      <c r="EY3151" t="s">
        <v>8008</v>
      </c>
      <c r="EZ3151">
        <v>1</v>
      </c>
      <c r="FC3151">
        <v>95384</v>
      </c>
      <c r="FD3151" t="s">
        <v>3530</v>
      </c>
    </row>
    <row r="3152" spans="1:160" x14ac:dyDescent="0.3">
      <c r="A3152" t="str">
        <f>VLOOKUP(B3152,Table2[],3,FALSE)</f>
        <v>Digital</v>
      </c>
      <c r="B3152" t="str">
        <f>IF(OR(ISNUMBER(FIND("QVC",Z3152)),ISNUMBER(FIND("QVC",AL3152))),"QVC",IF(OR(ISNUMBER(FIND("NCO",H3152)),ISNUMBER(FIND("NCO",Y3152))), "NCO", IF(AL3152="consumer","PMD.com",VLOOKUP(LEFT(H3152,2),Tables!$E$1:$F$11,2,FALSE))))</f>
        <v>PMD.com</v>
      </c>
      <c r="C3152">
        <f t="shared" si="150"/>
        <v>51090030</v>
      </c>
      <c r="D3152">
        <f t="shared" si="151"/>
        <v>1</v>
      </c>
      <c r="E3152" t="str">
        <f t="shared" ca="1" si="149"/>
        <v>shifted orders shipped</v>
      </c>
      <c r="F3152" t="s">
        <v>3539</v>
      </c>
      <c r="G3152" t="s">
        <v>335</v>
      </c>
      <c r="H3152" t="s">
        <v>8003</v>
      </c>
      <c r="I3152" s="6">
        <v>44012.649004629631</v>
      </c>
      <c r="J3152" t="s">
        <v>16</v>
      </c>
      <c r="K3152" s="6">
        <v>44013.436956018515</v>
      </c>
      <c r="M3152" t="s">
        <v>8004</v>
      </c>
      <c r="N3152" t="s">
        <v>8005</v>
      </c>
      <c r="Q3152" t="s">
        <v>2215</v>
      </c>
      <c r="R3152" t="s">
        <v>389</v>
      </c>
      <c r="S3152">
        <v>11566</v>
      </c>
      <c r="T3152" t="s">
        <v>338</v>
      </c>
      <c r="U3152" t="s">
        <v>530</v>
      </c>
      <c r="W3152" t="s">
        <v>8006</v>
      </c>
      <c r="Z3152" t="s">
        <v>8004</v>
      </c>
      <c r="AA3152" t="s">
        <v>8005</v>
      </c>
      <c r="AD3152" t="s">
        <v>2215</v>
      </c>
      <c r="AE3152" t="s">
        <v>389</v>
      </c>
      <c r="AF3152">
        <v>11566</v>
      </c>
      <c r="AG3152" t="s">
        <v>338</v>
      </c>
      <c r="AH3152" t="s">
        <v>530</v>
      </c>
      <c r="AJ3152" t="s">
        <v>8006</v>
      </c>
      <c r="AL3152" t="s">
        <v>339</v>
      </c>
      <c r="AM3152">
        <v>1</v>
      </c>
      <c r="AN3152">
        <v>1</v>
      </c>
      <c r="AO3152">
        <v>6688</v>
      </c>
      <c r="AQ3152">
        <v>125960</v>
      </c>
      <c r="AR3152">
        <v>51090030</v>
      </c>
      <c r="AS3152" t="s">
        <v>3043</v>
      </c>
      <c r="AT3152" t="s">
        <v>628</v>
      </c>
      <c r="AW3152" t="s">
        <v>343</v>
      </c>
      <c r="BY3152" t="s">
        <v>342</v>
      </c>
      <c r="BZ3152" t="b">
        <v>0</v>
      </c>
      <c r="EQ3152">
        <v>243047</v>
      </c>
      <c r="ER3152" t="s">
        <v>8007</v>
      </c>
      <c r="EV3152">
        <v>17287735</v>
      </c>
      <c r="EW3152">
        <v>928</v>
      </c>
      <c r="EX3152">
        <v>221034</v>
      </c>
      <c r="EY3152" t="s">
        <v>8008</v>
      </c>
      <c r="EZ3152">
        <v>1</v>
      </c>
      <c r="FC3152">
        <v>95384</v>
      </c>
      <c r="FD3152" t="s">
        <v>3530</v>
      </c>
    </row>
    <row r="3153" spans="1:160" x14ac:dyDescent="0.3">
      <c r="A3153" t="str">
        <f>VLOOKUP(B3153,Table2[],3,FALSE)</f>
        <v>Digital</v>
      </c>
      <c r="B3153" t="str">
        <f>IF(OR(ISNUMBER(FIND("QVC",Z3153)),ISNUMBER(FIND("QVC",AL3153))),"QVC",IF(OR(ISNUMBER(FIND("NCO",H3153)),ISNUMBER(FIND("NCO",Y3153))), "NCO", IF(AL3153="consumer","PMD.com",VLOOKUP(LEFT(H3153,2),Tables!$E$1:$F$11,2,FALSE))))</f>
        <v>PMD.com</v>
      </c>
      <c r="C3153">
        <f t="shared" si="150"/>
        <v>535501</v>
      </c>
      <c r="D3153">
        <f t="shared" si="151"/>
        <v>1</v>
      </c>
      <c r="E3153" t="str">
        <f t="shared" ca="1" si="149"/>
        <v>shifted orders shipped</v>
      </c>
      <c r="F3153" t="s">
        <v>3539</v>
      </c>
      <c r="G3153" t="s">
        <v>335</v>
      </c>
      <c r="H3153" t="s">
        <v>8009</v>
      </c>
      <c r="I3153" s="6">
        <v>44012.505671296298</v>
      </c>
      <c r="J3153" t="s">
        <v>16</v>
      </c>
      <c r="K3153" s="6">
        <v>44013.437222222223</v>
      </c>
      <c r="M3153" t="s">
        <v>8010</v>
      </c>
      <c r="N3153" t="s">
        <v>8011</v>
      </c>
      <c r="Q3153" t="s">
        <v>1442</v>
      </c>
      <c r="R3153" t="s">
        <v>365</v>
      </c>
      <c r="S3153">
        <v>92270</v>
      </c>
      <c r="T3153" t="s">
        <v>338</v>
      </c>
      <c r="U3153" t="s">
        <v>530</v>
      </c>
      <c r="W3153" t="s">
        <v>8012</v>
      </c>
      <c r="Z3153" t="s">
        <v>8010</v>
      </c>
      <c r="AA3153" t="s">
        <v>8011</v>
      </c>
      <c r="AD3153" t="s">
        <v>1442</v>
      </c>
      <c r="AE3153" t="s">
        <v>365</v>
      </c>
      <c r="AF3153">
        <v>92270</v>
      </c>
      <c r="AG3153" t="s">
        <v>338</v>
      </c>
      <c r="AH3153" t="s">
        <v>530</v>
      </c>
      <c r="AJ3153" t="s">
        <v>8012</v>
      </c>
      <c r="AL3153" t="s">
        <v>339</v>
      </c>
      <c r="AM3153">
        <v>1</v>
      </c>
      <c r="AN3153">
        <v>1</v>
      </c>
      <c r="AO3153">
        <v>5715</v>
      </c>
      <c r="AQ3153">
        <v>124621</v>
      </c>
      <c r="AR3153">
        <v>535501</v>
      </c>
      <c r="AS3153" t="s">
        <v>158</v>
      </c>
      <c r="AT3153" t="s">
        <v>159</v>
      </c>
      <c r="AW3153" t="s">
        <v>340</v>
      </c>
      <c r="AX3153" t="s">
        <v>340</v>
      </c>
      <c r="AY3153" t="s">
        <v>351</v>
      </c>
      <c r="AZ3153" t="s">
        <v>441</v>
      </c>
      <c r="BY3153" t="s">
        <v>342</v>
      </c>
      <c r="EQ3153">
        <v>245276</v>
      </c>
      <c r="ER3153" t="s">
        <v>8013</v>
      </c>
      <c r="EV3153">
        <v>17287658</v>
      </c>
      <c r="EW3153">
        <v>928</v>
      </c>
      <c r="EX3153">
        <v>220956</v>
      </c>
      <c r="EY3153" t="s">
        <v>8014</v>
      </c>
      <c r="EZ3153">
        <v>1</v>
      </c>
      <c r="FC3153">
        <v>535501</v>
      </c>
      <c r="FD3153" t="s">
        <v>159</v>
      </c>
    </row>
    <row r="3154" spans="1:160" x14ac:dyDescent="0.3">
      <c r="A3154" t="str">
        <f>VLOOKUP(B3154,Table2[],3,FALSE)</f>
        <v>Digital</v>
      </c>
      <c r="B3154" t="str">
        <f>IF(OR(ISNUMBER(FIND("QVC",Z3154)),ISNUMBER(FIND("QVC",AL3154))),"QVC",IF(OR(ISNUMBER(FIND("NCO",H3154)),ISNUMBER(FIND("NCO",Y3154))), "NCO", IF(AL3154="consumer","PMD.com",VLOOKUP(LEFT(H3154,2),Tables!$E$1:$F$11,2,FALSE))))</f>
        <v>PMD.com</v>
      </c>
      <c r="C3154">
        <f t="shared" si="150"/>
        <v>51090030</v>
      </c>
      <c r="D3154">
        <f t="shared" si="151"/>
        <v>1</v>
      </c>
      <c r="E3154" t="str">
        <f t="shared" ca="1" si="149"/>
        <v>shifted orders shipped</v>
      </c>
      <c r="F3154" t="s">
        <v>3539</v>
      </c>
      <c r="G3154" t="s">
        <v>335</v>
      </c>
      <c r="H3154" t="s">
        <v>8009</v>
      </c>
      <c r="I3154" s="6">
        <v>44012.505671296298</v>
      </c>
      <c r="J3154" t="s">
        <v>16</v>
      </c>
      <c r="K3154" s="6">
        <v>44013.437222222223</v>
      </c>
      <c r="M3154" t="s">
        <v>8010</v>
      </c>
      <c r="N3154" t="s">
        <v>8011</v>
      </c>
      <c r="Q3154" t="s">
        <v>1442</v>
      </c>
      <c r="R3154" t="s">
        <v>365</v>
      </c>
      <c r="S3154">
        <v>92270</v>
      </c>
      <c r="T3154" t="s">
        <v>338</v>
      </c>
      <c r="U3154" t="s">
        <v>530</v>
      </c>
      <c r="W3154" t="s">
        <v>8012</v>
      </c>
      <c r="Z3154" t="s">
        <v>8010</v>
      </c>
      <c r="AA3154" t="s">
        <v>8011</v>
      </c>
      <c r="AD3154" t="s">
        <v>1442</v>
      </c>
      <c r="AE3154" t="s">
        <v>365</v>
      </c>
      <c r="AF3154">
        <v>92270</v>
      </c>
      <c r="AG3154" t="s">
        <v>338</v>
      </c>
      <c r="AH3154" t="s">
        <v>530</v>
      </c>
      <c r="AJ3154" t="s">
        <v>8012</v>
      </c>
      <c r="AL3154" t="s">
        <v>339</v>
      </c>
      <c r="AM3154">
        <v>1</v>
      </c>
      <c r="AN3154">
        <v>1</v>
      </c>
      <c r="AO3154">
        <v>6688</v>
      </c>
      <c r="AQ3154">
        <v>125960</v>
      </c>
      <c r="AR3154">
        <v>51090030</v>
      </c>
      <c r="AS3154" t="s">
        <v>3043</v>
      </c>
      <c r="AT3154" t="s">
        <v>628</v>
      </c>
      <c r="AW3154" t="s">
        <v>343</v>
      </c>
      <c r="BY3154" t="s">
        <v>342</v>
      </c>
      <c r="BZ3154" t="b">
        <v>0</v>
      </c>
      <c r="EQ3154">
        <v>243047</v>
      </c>
      <c r="ER3154" t="s">
        <v>8013</v>
      </c>
      <c r="EV3154">
        <v>17287658</v>
      </c>
      <c r="EW3154">
        <v>928</v>
      </c>
      <c r="EX3154">
        <v>220956</v>
      </c>
      <c r="EY3154" t="s">
        <v>8014</v>
      </c>
      <c r="EZ3154">
        <v>1</v>
      </c>
      <c r="FC3154">
        <v>95379</v>
      </c>
      <c r="FD3154" t="s">
        <v>985</v>
      </c>
    </row>
    <row r="3155" spans="1:160" x14ac:dyDescent="0.3">
      <c r="A3155" t="str">
        <f>VLOOKUP(B3155,Table2[],3,FALSE)</f>
        <v>Digital</v>
      </c>
      <c r="B3155" t="str">
        <f>IF(OR(ISNUMBER(FIND("QVC",Z3155)),ISNUMBER(FIND("QVC",AL3155))),"QVC",IF(OR(ISNUMBER(FIND("NCO",H3155)),ISNUMBER(FIND("NCO",Y3155))), "NCO", IF(AL3155="consumer","PMD.com",VLOOKUP(LEFT(H3155,2),Tables!$E$1:$F$11,2,FALSE))))</f>
        <v>PMD.com</v>
      </c>
      <c r="C3155">
        <f t="shared" si="150"/>
        <v>5341030</v>
      </c>
      <c r="D3155">
        <f t="shared" si="151"/>
        <v>1</v>
      </c>
      <c r="E3155" t="str">
        <f t="shared" ca="1" si="149"/>
        <v>shifted orders shipped</v>
      </c>
      <c r="F3155" t="s">
        <v>3539</v>
      </c>
      <c r="G3155" t="s">
        <v>335</v>
      </c>
      <c r="H3155" t="s">
        <v>8009</v>
      </c>
      <c r="I3155" s="6">
        <v>44012.505671296298</v>
      </c>
      <c r="J3155" t="s">
        <v>16</v>
      </c>
      <c r="K3155" s="6">
        <v>44013.437222222223</v>
      </c>
      <c r="M3155" t="s">
        <v>8010</v>
      </c>
      <c r="N3155" t="s">
        <v>8011</v>
      </c>
      <c r="Q3155" t="s">
        <v>1442</v>
      </c>
      <c r="R3155" t="s">
        <v>365</v>
      </c>
      <c r="S3155">
        <v>92270</v>
      </c>
      <c r="T3155" t="s">
        <v>338</v>
      </c>
      <c r="U3155" t="s">
        <v>530</v>
      </c>
      <c r="W3155" t="s">
        <v>8012</v>
      </c>
      <c r="Z3155" t="s">
        <v>8010</v>
      </c>
      <c r="AA3155" t="s">
        <v>8011</v>
      </c>
      <c r="AD3155" t="s">
        <v>1442</v>
      </c>
      <c r="AE3155" t="s">
        <v>365</v>
      </c>
      <c r="AF3155">
        <v>92270</v>
      </c>
      <c r="AG3155" t="s">
        <v>338</v>
      </c>
      <c r="AH3155" t="s">
        <v>530</v>
      </c>
      <c r="AJ3155" t="s">
        <v>8012</v>
      </c>
      <c r="AL3155" t="s">
        <v>339</v>
      </c>
      <c r="AM3155">
        <v>1</v>
      </c>
      <c r="AN3155">
        <v>1</v>
      </c>
      <c r="AO3155">
        <v>12859</v>
      </c>
      <c r="AQ3155">
        <v>124642</v>
      </c>
      <c r="AR3155">
        <v>5341030</v>
      </c>
      <c r="AS3155" t="s">
        <v>925</v>
      </c>
      <c r="AT3155" t="s">
        <v>926</v>
      </c>
      <c r="AW3155" t="s">
        <v>366</v>
      </c>
      <c r="AX3155" t="s">
        <v>366</v>
      </c>
      <c r="AY3155" t="s">
        <v>345</v>
      </c>
      <c r="AZ3155" t="s">
        <v>346</v>
      </c>
      <c r="BY3155" t="s">
        <v>342</v>
      </c>
      <c r="EQ3155">
        <v>243275</v>
      </c>
      <c r="ER3155" t="s">
        <v>8013</v>
      </c>
      <c r="EV3155">
        <v>17287658</v>
      </c>
      <c r="EW3155">
        <v>928</v>
      </c>
      <c r="EX3155">
        <v>220956</v>
      </c>
      <c r="EY3155" t="s">
        <v>8014</v>
      </c>
      <c r="EZ3155">
        <v>1</v>
      </c>
      <c r="FC3155">
        <v>95379</v>
      </c>
      <c r="FD3155" t="s">
        <v>985</v>
      </c>
    </row>
    <row r="3156" spans="1:160" x14ac:dyDescent="0.3">
      <c r="A3156" t="str">
        <f>VLOOKUP(B3156,Table2[],3,FALSE)</f>
        <v>Digital</v>
      </c>
      <c r="B3156" t="str">
        <f>IF(OR(ISNUMBER(FIND("QVC",Z3156)),ISNUMBER(FIND("QVC",AL3156))),"QVC",IF(OR(ISNUMBER(FIND("NCO",H3156)),ISNUMBER(FIND("NCO",Y3156))), "NCO", IF(AL3156="consumer","PMD.com",VLOOKUP(LEFT(H3156,2),Tables!$E$1:$F$11,2,FALSE))))</f>
        <v>PMD.com</v>
      </c>
      <c r="C3156">
        <f t="shared" si="150"/>
        <v>51010010</v>
      </c>
      <c r="D3156">
        <f t="shared" si="151"/>
        <v>1</v>
      </c>
      <c r="E3156" t="str">
        <f t="shared" ca="1" si="149"/>
        <v>shifted orders shipped</v>
      </c>
      <c r="F3156" t="s">
        <v>3539</v>
      </c>
      <c r="G3156" t="s">
        <v>335</v>
      </c>
      <c r="H3156" t="s">
        <v>8009</v>
      </c>
      <c r="I3156" s="6">
        <v>44012.505671296298</v>
      </c>
      <c r="J3156" t="s">
        <v>16</v>
      </c>
      <c r="K3156" s="6">
        <v>44013.437222222223</v>
      </c>
      <c r="M3156" t="s">
        <v>8010</v>
      </c>
      <c r="N3156" t="s">
        <v>8011</v>
      </c>
      <c r="Q3156" t="s">
        <v>1442</v>
      </c>
      <c r="R3156" t="s">
        <v>365</v>
      </c>
      <c r="S3156">
        <v>92270</v>
      </c>
      <c r="T3156" t="s">
        <v>338</v>
      </c>
      <c r="U3156" t="s">
        <v>530</v>
      </c>
      <c r="W3156" t="s">
        <v>8012</v>
      </c>
      <c r="Z3156" t="s">
        <v>8010</v>
      </c>
      <c r="AA3156" t="s">
        <v>8011</v>
      </c>
      <c r="AD3156" t="s">
        <v>1442</v>
      </c>
      <c r="AE3156" t="s">
        <v>365</v>
      </c>
      <c r="AF3156">
        <v>92270</v>
      </c>
      <c r="AG3156" t="s">
        <v>338</v>
      </c>
      <c r="AH3156" t="s">
        <v>530</v>
      </c>
      <c r="AJ3156" t="s">
        <v>8012</v>
      </c>
      <c r="AL3156" t="s">
        <v>339</v>
      </c>
      <c r="AM3156">
        <v>1</v>
      </c>
      <c r="AN3156">
        <v>1</v>
      </c>
      <c r="AO3156">
        <v>11922</v>
      </c>
      <c r="AQ3156">
        <v>125659</v>
      </c>
      <c r="AR3156">
        <v>51010010</v>
      </c>
      <c r="AS3156" t="s">
        <v>1060</v>
      </c>
      <c r="AT3156" t="s">
        <v>170</v>
      </c>
      <c r="AW3156" t="s">
        <v>343</v>
      </c>
      <c r="BY3156" t="s">
        <v>342</v>
      </c>
      <c r="EQ3156">
        <v>247972</v>
      </c>
      <c r="ER3156" t="s">
        <v>8013</v>
      </c>
      <c r="EV3156">
        <v>17287658</v>
      </c>
      <c r="EW3156">
        <v>928</v>
      </c>
      <c r="EX3156">
        <v>220956</v>
      </c>
      <c r="EY3156" t="s">
        <v>8014</v>
      </c>
      <c r="EZ3156">
        <v>1</v>
      </c>
      <c r="FC3156">
        <v>95379</v>
      </c>
      <c r="FD3156" t="s">
        <v>985</v>
      </c>
    </row>
    <row r="3157" spans="1:160" x14ac:dyDescent="0.3">
      <c r="A3157" t="str">
        <f>VLOOKUP(B3157,Table2[],3,FALSE)</f>
        <v>Digital</v>
      </c>
      <c r="B3157" t="str">
        <f>IF(OR(ISNUMBER(FIND("QVC",Z3157)),ISNUMBER(FIND("QVC",AL3157))),"QVC",IF(OR(ISNUMBER(FIND("NCO",H3157)),ISNUMBER(FIND("NCO",Y3157))), "NCO", IF(AL3157="consumer","PMD.com",VLOOKUP(LEFT(H3157,2),Tables!$E$1:$F$11,2,FALSE))))</f>
        <v>PMD.com</v>
      </c>
      <c r="C3157">
        <f t="shared" si="150"/>
        <v>51080001</v>
      </c>
      <c r="D3157">
        <f t="shared" si="151"/>
        <v>1</v>
      </c>
      <c r="E3157" t="str">
        <f t="shared" ca="1" si="149"/>
        <v>shifted orders shipped</v>
      </c>
      <c r="F3157" t="s">
        <v>3539</v>
      </c>
      <c r="G3157" t="s">
        <v>335</v>
      </c>
      <c r="H3157" t="s">
        <v>8009</v>
      </c>
      <c r="I3157" s="6">
        <v>44012.505671296298</v>
      </c>
      <c r="J3157" t="s">
        <v>16</v>
      </c>
      <c r="K3157" s="6">
        <v>44013.437222222223</v>
      </c>
      <c r="M3157" t="s">
        <v>8010</v>
      </c>
      <c r="N3157" t="s">
        <v>8011</v>
      </c>
      <c r="Q3157" t="s">
        <v>1442</v>
      </c>
      <c r="R3157" t="s">
        <v>365</v>
      </c>
      <c r="S3157">
        <v>92270</v>
      </c>
      <c r="T3157" t="s">
        <v>338</v>
      </c>
      <c r="U3157" t="s">
        <v>530</v>
      </c>
      <c r="W3157" t="s">
        <v>8012</v>
      </c>
      <c r="Z3157" t="s">
        <v>8010</v>
      </c>
      <c r="AA3157" t="s">
        <v>8011</v>
      </c>
      <c r="AD3157" t="s">
        <v>1442</v>
      </c>
      <c r="AE3157" t="s">
        <v>365</v>
      </c>
      <c r="AF3157">
        <v>92270</v>
      </c>
      <c r="AG3157" t="s">
        <v>338</v>
      </c>
      <c r="AH3157" t="s">
        <v>530</v>
      </c>
      <c r="AJ3157" t="s">
        <v>8012</v>
      </c>
      <c r="AL3157" t="s">
        <v>339</v>
      </c>
      <c r="AM3157">
        <v>1</v>
      </c>
      <c r="AN3157">
        <v>1</v>
      </c>
      <c r="AO3157">
        <v>19656</v>
      </c>
      <c r="AQ3157">
        <v>124645</v>
      </c>
      <c r="AR3157">
        <v>51080001</v>
      </c>
      <c r="AS3157" t="s">
        <v>988</v>
      </c>
      <c r="AT3157" t="s">
        <v>57</v>
      </c>
      <c r="AW3157" t="s">
        <v>343</v>
      </c>
      <c r="BY3157" t="s">
        <v>342</v>
      </c>
      <c r="EQ3157">
        <v>251119</v>
      </c>
      <c r="ER3157" t="s">
        <v>8013</v>
      </c>
      <c r="EV3157">
        <v>17287658</v>
      </c>
      <c r="EW3157">
        <v>928</v>
      </c>
      <c r="EX3157">
        <v>220956</v>
      </c>
      <c r="EY3157" t="s">
        <v>8014</v>
      </c>
      <c r="EZ3157">
        <v>1</v>
      </c>
      <c r="FC3157">
        <v>51080001</v>
      </c>
      <c r="FD3157" t="s">
        <v>57</v>
      </c>
    </row>
    <row r="3158" spans="1:160" x14ac:dyDescent="0.3">
      <c r="A3158" t="str">
        <f>VLOOKUP(B3158,Table2[],3,FALSE)</f>
        <v>Digital</v>
      </c>
      <c r="B3158" t="str">
        <f>IF(OR(ISNUMBER(FIND("QVC",Z3158)),ISNUMBER(FIND("QVC",AL3158))),"QVC",IF(OR(ISNUMBER(FIND("NCO",H3158)),ISNUMBER(FIND("NCO",Y3158))), "NCO", IF(AL3158="consumer","PMD.com",VLOOKUP(LEFT(H3158,2),Tables!$E$1:$F$11,2,FALSE))))</f>
        <v>PMD.com</v>
      </c>
      <c r="C3158">
        <f t="shared" si="150"/>
        <v>5358</v>
      </c>
      <c r="D3158">
        <f t="shared" si="151"/>
        <v>1</v>
      </c>
      <c r="E3158" t="str">
        <f t="shared" ca="1" si="149"/>
        <v>shifted orders shipped</v>
      </c>
      <c r="F3158" t="s">
        <v>3539</v>
      </c>
      <c r="G3158" t="s">
        <v>335</v>
      </c>
      <c r="H3158" t="s">
        <v>8009</v>
      </c>
      <c r="I3158" s="6">
        <v>44012.505671296298</v>
      </c>
      <c r="J3158" t="s">
        <v>16</v>
      </c>
      <c r="K3158" s="6">
        <v>44013.437222222223</v>
      </c>
      <c r="M3158" t="s">
        <v>8010</v>
      </c>
      <c r="N3158" t="s">
        <v>8011</v>
      </c>
      <c r="Q3158" t="s">
        <v>1442</v>
      </c>
      <c r="R3158" t="s">
        <v>365</v>
      </c>
      <c r="S3158">
        <v>92270</v>
      </c>
      <c r="T3158" t="s">
        <v>338</v>
      </c>
      <c r="U3158" t="s">
        <v>530</v>
      </c>
      <c r="W3158" t="s">
        <v>8012</v>
      </c>
      <c r="Z3158" t="s">
        <v>8010</v>
      </c>
      <c r="AA3158" t="s">
        <v>8011</v>
      </c>
      <c r="AD3158" t="s">
        <v>1442</v>
      </c>
      <c r="AE3158" t="s">
        <v>365</v>
      </c>
      <c r="AF3158">
        <v>92270</v>
      </c>
      <c r="AG3158" t="s">
        <v>338</v>
      </c>
      <c r="AH3158" t="s">
        <v>530</v>
      </c>
      <c r="AJ3158" t="s">
        <v>8012</v>
      </c>
      <c r="AL3158" t="s">
        <v>339</v>
      </c>
      <c r="AM3158">
        <v>1</v>
      </c>
      <c r="AN3158">
        <v>1</v>
      </c>
      <c r="AO3158">
        <v>7390</v>
      </c>
      <c r="AQ3158">
        <v>124522</v>
      </c>
      <c r="AR3158">
        <v>5358</v>
      </c>
      <c r="AS3158" t="s">
        <v>2281</v>
      </c>
      <c r="AT3158" t="s">
        <v>73</v>
      </c>
      <c r="AW3158" t="s">
        <v>340</v>
      </c>
      <c r="AX3158" t="s">
        <v>340</v>
      </c>
      <c r="AY3158" t="s">
        <v>351</v>
      </c>
      <c r="AZ3158" t="s">
        <v>434</v>
      </c>
      <c r="BY3158" t="s">
        <v>342</v>
      </c>
      <c r="EQ3158">
        <v>252041</v>
      </c>
      <c r="ER3158" t="s">
        <v>8013</v>
      </c>
      <c r="EV3158">
        <v>17287658</v>
      </c>
      <c r="EW3158">
        <v>928</v>
      </c>
      <c r="EX3158">
        <v>220956</v>
      </c>
      <c r="EY3158" t="s">
        <v>8014</v>
      </c>
      <c r="EZ3158">
        <v>1</v>
      </c>
      <c r="FC3158">
        <v>5358</v>
      </c>
      <c r="FD3158" t="s">
        <v>73</v>
      </c>
    </row>
    <row r="3159" spans="1:160" x14ac:dyDescent="0.3">
      <c r="A3159" t="str">
        <f>VLOOKUP(B3159,Table2[],3,FALSE)</f>
        <v>Digital</v>
      </c>
      <c r="B3159" t="str">
        <f>IF(OR(ISNUMBER(FIND("QVC",Z3159)),ISNUMBER(FIND("QVC",AL3159))),"QVC",IF(OR(ISNUMBER(FIND("NCO",H3159)),ISNUMBER(FIND("NCO",Y3159))), "NCO", IF(AL3159="consumer","PMD.com",VLOOKUP(LEFT(H3159,2),Tables!$E$1:$F$11,2,FALSE))))</f>
        <v>PMD.com</v>
      </c>
      <c r="C3159">
        <f t="shared" si="150"/>
        <v>53450051</v>
      </c>
      <c r="D3159">
        <f t="shared" si="151"/>
        <v>1</v>
      </c>
      <c r="E3159" t="str">
        <f t="shared" ca="1" si="149"/>
        <v>shifted orders shipped</v>
      </c>
      <c r="F3159" t="s">
        <v>3539</v>
      </c>
      <c r="G3159" t="s">
        <v>335</v>
      </c>
      <c r="H3159" t="s">
        <v>8009</v>
      </c>
      <c r="I3159" s="6">
        <v>44012.505671296298</v>
      </c>
      <c r="J3159" t="s">
        <v>16</v>
      </c>
      <c r="K3159" s="6">
        <v>44013.437222222223</v>
      </c>
      <c r="M3159" t="s">
        <v>8010</v>
      </c>
      <c r="N3159" t="s">
        <v>8011</v>
      </c>
      <c r="Q3159" t="s">
        <v>1442</v>
      </c>
      <c r="R3159" t="s">
        <v>365</v>
      </c>
      <c r="S3159">
        <v>92270</v>
      </c>
      <c r="T3159" t="s">
        <v>338</v>
      </c>
      <c r="U3159" t="s">
        <v>530</v>
      </c>
      <c r="W3159" t="s">
        <v>8012</v>
      </c>
      <c r="Z3159" t="s">
        <v>8010</v>
      </c>
      <c r="AA3159" t="s">
        <v>8011</v>
      </c>
      <c r="AD3159" t="s">
        <v>1442</v>
      </c>
      <c r="AE3159" t="s">
        <v>365</v>
      </c>
      <c r="AF3159">
        <v>92270</v>
      </c>
      <c r="AG3159" t="s">
        <v>338</v>
      </c>
      <c r="AH3159" t="s">
        <v>530</v>
      </c>
      <c r="AJ3159" t="s">
        <v>8012</v>
      </c>
      <c r="AL3159" t="s">
        <v>339</v>
      </c>
      <c r="AM3159">
        <v>1</v>
      </c>
      <c r="AN3159">
        <v>1</v>
      </c>
      <c r="AO3159">
        <v>59272</v>
      </c>
      <c r="AQ3159">
        <v>125624</v>
      </c>
      <c r="AR3159">
        <v>53450051</v>
      </c>
      <c r="AS3159" t="s">
        <v>865</v>
      </c>
      <c r="AT3159" t="s">
        <v>849</v>
      </c>
      <c r="AW3159" t="s">
        <v>343</v>
      </c>
      <c r="BY3159" t="s">
        <v>342</v>
      </c>
      <c r="EQ3159">
        <v>250837</v>
      </c>
      <c r="ER3159" t="s">
        <v>8013</v>
      </c>
      <c r="EV3159">
        <v>17287658</v>
      </c>
      <c r="EW3159">
        <v>928</v>
      </c>
      <c r="EX3159">
        <v>220956</v>
      </c>
      <c r="EY3159" t="s">
        <v>8014</v>
      </c>
      <c r="EZ3159">
        <v>1</v>
      </c>
      <c r="FC3159">
        <v>95379</v>
      </c>
      <c r="FD3159" t="s">
        <v>985</v>
      </c>
    </row>
    <row r="3160" spans="1:160" x14ac:dyDescent="0.3">
      <c r="A3160" t="str">
        <f>VLOOKUP(B3160,Table2[],3,FALSE)</f>
        <v>Digital</v>
      </c>
      <c r="B3160" t="str">
        <f>IF(OR(ISNUMBER(FIND("QVC",Z3160)),ISNUMBER(FIND("QVC",AL3160))),"QVC",IF(OR(ISNUMBER(FIND("NCO",H3160)),ISNUMBER(FIND("NCO",Y3160))), "NCO", IF(AL3160="consumer","PMD.com",VLOOKUP(LEFT(H3160,2),Tables!$E$1:$F$11,2,FALSE))))</f>
        <v>PMD.com</v>
      </c>
      <c r="C3160">
        <f t="shared" si="150"/>
        <v>53160001</v>
      </c>
      <c r="D3160">
        <f t="shared" si="151"/>
        <v>1</v>
      </c>
      <c r="E3160" t="str">
        <f t="shared" ca="1" si="149"/>
        <v>shifted orders shipped</v>
      </c>
      <c r="F3160" t="s">
        <v>3539</v>
      </c>
      <c r="G3160" t="s">
        <v>335</v>
      </c>
      <c r="H3160" t="s">
        <v>8015</v>
      </c>
      <c r="I3160" s="6">
        <v>44012.514594907407</v>
      </c>
      <c r="J3160" t="s">
        <v>16</v>
      </c>
      <c r="K3160" s="6">
        <v>44013.437442129631</v>
      </c>
      <c r="M3160" t="s">
        <v>8016</v>
      </c>
      <c r="N3160" t="s">
        <v>7109</v>
      </c>
      <c r="Q3160" t="s">
        <v>987</v>
      </c>
      <c r="R3160" t="s">
        <v>409</v>
      </c>
      <c r="S3160" t="s">
        <v>8017</v>
      </c>
      <c r="T3160" t="s">
        <v>338</v>
      </c>
      <c r="U3160" t="s">
        <v>530</v>
      </c>
      <c r="W3160" t="s">
        <v>8018</v>
      </c>
      <c r="Z3160" t="s">
        <v>8016</v>
      </c>
      <c r="AA3160" t="s">
        <v>7109</v>
      </c>
      <c r="AD3160" t="s">
        <v>987</v>
      </c>
      <c r="AE3160" t="s">
        <v>409</v>
      </c>
      <c r="AF3160" t="s">
        <v>8017</v>
      </c>
      <c r="AG3160" t="s">
        <v>338</v>
      </c>
      <c r="AH3160" t="s">
        <v>530</v>
      </c>
      <c r="AJ3160" t="s">
        <v>8018</v>
      </c>
      <c r="AL3160" t="s">
        <v>339</v>
      </c>
      <c r="AM3160">
        <v>1</v>
      </c>
      <c r="AN3160">
        <v>1</v>
      </c>
      <c r="AO3160">
        <v>4322</v>
      </c>
      <c r="AQ3160">
        <v>124007</v>
      </c>
      <c r="AR3160">
        <v>53160001</v>
      </c>
      <c r="AS3160" t="s">
        <v>1895</v>
      </c>
      <c r="AT3160" t="s">
        <v>119</v>
      </c>
      <c r="AW3160" t="s">
        <v>340</v>
      </c>
      <c r="AX3160" t="s">
        <v>340</v>
      </c>
      <c r="AY3160" t="s">
        <v>341</v>
      </c>
      <c r="AZ3160">
        <v>0</v>
      </c>
      <c r="BY3160" t="s">
        <v>342</v>
      </c>
      <c r="EQ3160">
        <v>252959</v>
      </c>
      <c r="ER3160" t="s">
        <v>8019</v>
      </c>
      <c r="EV3160">
        <v>17287665</v>
      </c>
      <c r="EW3160">
        <v>928</v>
      </c>
      <c r="EX3160">
        <v>220964</v>
      </c>
      <c r="EY3160">
        <v>9.2748999964335493E+25</v>
      </c>
      <c r="EZ3160">
        <v>1</v>
      </c>
      <c r="FC3160">
        <v>53160001</v>
      </c>
      <c r="FD3160" t="s">
        <v>119</v>
      </c>
    </row>
    <row r="3161" spans="1:160" x14ac:dyDescent="0.3">
      <c r="A3161" t="str">
        <f>VLOOKUP(B3161,Table2[],3,FALSE)</f>
        <v>Digital</v>
      </c>
      <c r="B3161" t="str">
        <f>IF(OR(ISNUMBER(FIND("QVC",Z3161)),ISNUMBER(FIND("QVC",AL3161))),"QVC",IF(OR(ISNUMBER(FIND("NCO",H3161)),ISNUMBER(FIND("NCO",Y3161))), "NCO", IF(AL3161="consumer","PMD.com",VLOOKUP(LEFT(H3161,2),Tables!$E$1:$F$11,2,FALSE))))</f>
        <v>PMD.com</v>
      </c>
      <c r="C3161">
        <f t="shared" si="150"/>
        <v>5342</v>
      </c>
      <c r="D3161">
        <f t="shared" si="151"/>
        <v>1</v>
      </c>
      <c r="E3161" t="str">
        <f t="shared" ca="1" si="149"/>
        <v>shifted orders shipped</v>
      </c>
      <c r="F3161" t="s">
        <v>3539</v>
      </c>
      <c r="G3161" t="s">
        <v>335</v>
      </c>
      <c r="H3161" t="s">
        <v>8015</v>
      </c>
      <c r="I3161" s="6">
        <v>44012.514594907407</v>
      </c>
      <c r="J3161" t="s">
        <v>16</v>
      </c>
      <c r="K3161" s="6">
        <v>44013.437442129631</v>
      </c>
      <c r="M3161" t="s">
        <v>8016</v>
      </c>
      <c r="N3161" t="s">
        <v>7109</v>
      </c>
      <c r="Q3161" t="s">
        <v>987</v>
      </c>
      <c r="R3161" t="s">
        <v>409</v>
      </c>
      <c r="S3161" t="s">
        <v>8017</v>
      </c>
      <c r="T3161" t="s">
        <v>338</v>
      </c>
      <c r="U3161" t="s">
        <v>530</v>
      </c>
      <c r="W3161" t="s">
        <v>8018</v>
      </c>
      <c r="Z3161" t="s">
        <v>8016</v>
      </c>
      <c r="AA3161" t="s">
        <v>7109</v>
      </c>
      <c r="AD3161" t="s">
        <v>987</v>
      </c>
      <c r="AE3161" t="s">
        <v>409</v>
      </c>
      <c r="AF3161" t="s">
        <v>8017</v>
      </c>
      <c r="AG3161" t="s">
        <v>338</v>
      </c>
      <c r="AH3161" t="s">
        <v>530</v>
      </c>
      <c r="AJ3161" t="s">
        <v>8018</v>
      </c>
      <c r="AL3161" t="s">
        <v>339</v>
      </c>
      <c r="AM3161">
        <v>1</v>
      </c>
      <c r="AN3161">
        <v>1</v>
      </c>
      <c r="AO3161">
        <v>13280</v>
      </c>
      <c r="AQ3161">
        <v>123849</v>
      </c>
      <c r="AR3161">
        <v>5342</v>
      </c>
      <c r="AS3161" t="s">
        <v>1867</v>
      </c>
      <c r="AT3161" t="s">
        <v>149</v>
      </c>
      <c r="AW3161" t="s">
        <v>340</v>
      </c>
      <c r="AX3161" t="s">
        <v>340</v>
      </c>
      <c r="AY3161" t="s">
        <v>345</v>
      </c>
      <c r="AZ3161" t="s">
        <v>346</v>
      </c>
      <c r="BY3161" t="s">
        <v>342</v>
      </c>
      <c r="EQ3161">
        <v>244853</v>
      </c>
      <c r="ER3161" t="s">
        <v>8019</v>
      </c>
      <c r="EV3161">
        <v>17287665</v>
      </c>
      <c r="EW3161">
        <v>928</v>
      </c>
      <c r="EX3161">
        <v>220964</v>
      </c>
      <c r="EY3161">
        <v>9.2748999964335493E+25</v>
      </c>
      <c r="EZ3161">
        <v>1</v>
      </c>
      <c r="FC3161">
        <v>5342</v>
      </c>
      <c r="FD3161" t="s">
        <v>149</v>
      </c>
    </row>
    <row r="3162" spans="1:160" x14ac:dyDescent="0.3">
      <c r="A3162" t="str">
        <f>VLOOKUP(B3162,Table2[],3,FALSE)</f>
        <v>Digital</v>
      </c>
      <c r="B3162" t="str">
        <f>IF(OR(ISNUMBER(FIND("QVC",Z3162)),ISNUMBER(FIND("QVC",AL3162))),"QVC",IF(OR(ISNUMBER(FIND("NCO",H3162)),ISNUMBER(FIND("NCO",Y3162))), "NCO", IF(AL3162="consumer","PMD.com",VLOOKUP(LEFT(H3162,2),Tables!$E$1:$F$11,2,FALSE))))</f>
        <v>PMD.com</v>
      </c>
      <c r="C3162">
        <f t="shared" si="150"/>
        <v>7868</v>
      </c>
      <c r="D3162">
        <f t="shared" si="151"/>
        <v>1</v>
      </c>
      <c r="E3162" t="str">
        <f t="shared" ca="1" si="149"/>
        <v>shifted orders shipped</v>
      </c>
      <c r="F3162" t="s">
        <v>3539</v>
      </c>
      <c r="G3162" t="s">
        <v>335</v>
      </c>
      <c r="H3162" t="s">
        <v>8020</v>
      </c>
      <c r="I3162" s="6">
        <v>44012.519606481481</v>
      </c>
      <c r="J3162" t="s">
        <v>16</v>
      </c>
      <c r="K3162" s="6">
        <v>44013.437951388885</v>
      </c>
      <c r="M3162" t="s">
        <v>8021</v>
      </c>
      <c r="N3162" t="s">
        <v>8022</v>
      </c>
      <c r="Q3162" t="s">
        <v>8023</v>
      </c>
      <c r="R3162" t="s">
        <v>412</v>
      </c>
      <c r="S3162">
        <v>43068</v>
      </c>
      <c r="T3162" t="s">
        <v>338</v>
      </c>
      <c r="U3162" t="s">
        <v>530</v>
      </c>
      <c r="W3162" t="s">
        <v>8024</v>
      </c>
      <c r="Z3162" t="s">
        <v>8021</v>
      </c>
      <c r="AA3162" t="s">
        <v>8022</v>
      </c>
      <c r="AD3162" t="s">
        <v>8023</v>
      </c>
      <c r="AE3162" t="s">
        <v>412</v>
      </c>
      <c r="AF3162">
        <v>43068</v>
      </c>
      <c r="AG3162" t="s">
        <v>338</v>
      </c>
      <c r="AH3162" t="s">
        <v>530</v>
      </c>
      <c r="AJ3162" t="s">
        <v>8024</v>
      </c>
      <c r="AL3162" t="s">
        <v>339</v>
      </c>
      <c r="AM3162">
        <v>1</v>
      </c>
      <c r="AN3162">
        <v>1</v>
      </c>
      <c r="AO3162">
        <v>434</v>
      </c>
      <c r="AQ3162">
        <v>127765</v>
      </c>
      <c r="AR3162">
        <v>7868</v>
      </c>
      <c r="AS3162" t="s">
        <v>744</v>
      </c>
      <c r="AT3162" t="s">
        <v>745</v>
      </c>
      <c r="AW3162" t="s">
        <v>349</v>
      </c>
      <c r="AX3162" t="s">
        <v>553</v>
      </c>
      <c r="AY3162" t="s">
        <v>554</v>
      </c>
      <c r="AZ3162">
        <v>0</v>
      </c>
      <c r="BY3162" t="s">
        <v>342</v>
      </c>
      <c r="EQ3162">
        <v>251034</v>
      </c>
      <c r="ER3162" t="s">
        <v>8025</v>
      </c>
      <c r="EV3162">
        <v>17287666</v>
      </c>
      <c r="EW3162">
        <v>928</v>
      </c>
      <c r="EX3162">
        <v>220965</v>
      </c>
      <c r="EY3162" t="s">
        <v>8026</v>
      </c>
      <c r="EZ3162">
        <v>1</v>
      </c>
      <c r="FC3162">
        <v>7868</v>
      </c>
      <c r="FD3162" t="s">
        <v>745</v>
      </c>
    </row>
    <row r="3163" spans="1:160" x14ac:dyDescent="0.3">
      <c r="A3163" t="str">
        <f>VLOOKUP(B3163,Table2[],3,FALSE)</f>
        <v>Digital</v>
      </c>
      <c r="B3163" t="str">
        <f>IF(OR(ISNUMBER(FIND("QVC",Z3163)),ISNUMBER(FIND("QVC",AL3163))),"QVC",IF(OR(ISNUMBER(FIND("NCO",H3163)),ISNUMBER(FIND("NCO",Y3163))), "NCO", IF(AL3163="consumer","PMD.com",VLOOKUP(LEFT(H3163,2),Tables!$E$1:$F$11,2,FALSE))))</f>
        <v>PMD.com</v>
      </c>
      <c r="C3163">
        <f t="shared" si="150"/>
        <v>52030001</v>
      </c>
      <c r="D3163">
        <f t="shared" si="151"/>
        <v>1</v>
      </c>
      <c r="E3163" t="str">
        <f t="shared" ca="1" si="149"/>
        <v>shifted orders shipped</v>
      </c>
      <c r="F3163" t="s">
        <v>3539</v>
      </c>
      <c r="G3163" t="s">
        <v>335</v>
      </c>
      <c r="H3163" t="s">
        <v>8020</v>
      </c>
      <c r="I3163" s="6">
        <v>44012.519606481481</v>
      </c>
      <c r="J3163" t="s">
        <v>16</v>
      </c>
      <c r="K3163" s="6">
        <v>44013.437951388885</v>
      </c>
      <c r="M3163" t="s">
        <v>8021</v>
      </c>
      <c r="N3163" t="s">
        <v>8022</v>
      </c>
      <c r="Q3163" t="s">
        <v>8023</v>
      </c>
      <c r="R3163" t="s">
        <v>412</v>
      </c>
      <c r="S3163">
        <v>43068</v>
      </c>
      <c r="T3163" t="s">
        <v>338</v>
      </c>
      <c r="U3163" t="s">
        <v>530</v>
      </c>
      <c r="W3163" t="s">
        <v>8024</v>
      </c>
      <c r="Z3163" t="s">
        <v>8021</v>
      </c>
      <c r="AA3163" t="s">
        <v>8022</v>
      </c>
      <c r="AD3163" t="s">
        <v>8023</v>
      </c>
      <c r="AE3163" t="s">
        <v>412</v>
      </c>
      <c r="AF3163">
        <v>43068</v>
      </c>
      <c r="AG3163" t="s">
        <v>338</v>
      </c>
      <c r="AH3163" t="s">
        <v>530</v>
      </c>
      <c r="AJ3163" t="s">
        <v>8024</v>
      </c>
      <c r="AL3163" t="s">
        <v>339</v>
      </c>
      <c r="AM3163">
        <v>1</v>
      </c>
      <c r="AN3163">
        <v>1</v>
      </c>
      <c r="AO3163">
        <v>5763</v>
      </c>
      <c r="AQ3163">
        <v>124432</v>
      </c>
      <c r="AR3163">
        <v>52030001</v>
      </c>
      <c r="AS3163" t="s">
        <v>147</v>
      </c>
      <c r="AT3163" t="s">
        <v>148</v>
      </c>
      <c r="AW3163" t="s">
        <v>340</v>
      </c>
      <c r="AX3163" t="s">
        <v>340</v>
      </c>
      <c r="AY3163" t="s">
        <v>423</v>
      </c>
      <c r="AZ3163">
        <v>0</v>
      </c>
      <c r="BY3163" t="s">
        <v>342</v>
      </c>
      <c r="EQ3163">
        <v>242566</v>
      </c>
      <c r="ER3163" t="s">
        <v>8025</v>
      </c>
      <c r="EV3163">
        <v>17287666</v>
      </c>
      <c r="EW3163">
        <v>928</v>
      </c>
      <c r="EX3163">
        <v>220965</v>
      </c>
      <c r="EY3163" t="s">
        <v>8026</v>
      </c>
      <c r="EZ3163">
        <v>1</v>
      </c>
      <c r="FC3163">
        <v>52030001</v>
      </c>
      <c r="FD3163" t="s">
        <v>148</v>
      </c>
    </row>
    <row r="3164" spans="1:160" x14ac:dyDescent="0.3">
      <c r="A3164" t="str">
        <f>VLOOKUP(B3164,Table2[],3,FALSE)</f>
        <v>Digital</v>
      </c>
      <c r="B3164" t="str">
        <f>IF(OR(ISNUMBER(FIND("QVC",Z3164)),ISNUMBER(FIND("QVC",AL3164))),"QVC",IF(OR(ISNUMBER(FIND("NCO",H3164)),ISNUMBER(FIND("NCO",Y3164))), "NCO", IF(AL3164="consumer","PMD.com",VLOOKUP(LEFT(H3164,2),Tables!$E$1:$F$11,2,FALSE))))</f>
        <v>PMD.com</v>
      </c>
      <c r="C3164">
        <f t="shared" si="150"/>
        <v>55090001</v>
      </c>
      <c r="D3164">
        <f t="shared" si="151"/>
        <v>2</v>
      </c>
      <c r="E3164" t="str">
        <f t="shared" ca="1" si="149"/>
        <v>shifted orders shipped</v>
      </c>
      <c r="F3164" t="s">
        <v>3539</v>
      </c>
      <c r="G3164" t="s">
        <v>335</v>
      </c>
      <c r="H3164" t="s">
        <v>8027</v>
      </c>
      <c r="I3164" s="6">
        <v>44012.658252314817</v>
      </c>
      <c r="J3164" t="s">
        <v>16</v>
      </c>
      <c r="K3164" s="6">
        <v>44013.438113425924</v>
      </c>
      <c r="M3164" t="s">
        <v>8028</v>
      </c>
      <c r="N3164" t="s">
        <v>8029</v>
      </c>
      <c r="Q3164" t="s">
        <v>2267</v>
      </c>
      <c r="R3164" t="s">
        <v>376</v>
      </c>
      <c r="S3164">
        <v>76227</v>
      </c>
      <c r="T3164" t="s">
        <v>338</v>
      </c>
      <c r="U3164" t="s">
        <v>530</v>
      </c>
      <c r="W3164" t="s">
        <v>8030</v>
      </c>
      <c r="Z3164" t="s">
        <v>8028</v>
      </c>
      <c r="AA3164" t="s">
        <v>8029</v>
      </c>
      <c r="AD3164" t="s">
        <v>2267</v>
      </c>
      <c r="AE3164" t="s">
        <v>376</v>
      </c>
      <c r="AF3164">
        <v>76227</v>
      </c>
      <c r="AG3164" t="s">
        <v>338</v>
      </c>
      <c r="AH3164" t="s">
        <v>530</v>
      </c>
      <c r="AJ3164" t="s">
        <v>8030</v>
      </c>
      <c r="AL3164" t="s">
        <v>339</v>
      </c>
      <c r="AM3164">
        <v>2</v>
      </c>
      <c r="AN3164">
        <v>2</v>
      </c>
      <c r="AO3164">
        <v>5013</v>
      </c>
      <c r="AQ3164">
        <v>124478</v>
      </c>
      <c r="AR3164">
        <v>55090001</v>
      </c>
      <c r="AS3164" t="s">
        <v>995</v>
      </c>
      <c r="AT3164" t="s">
        <v>165</v>
      </c>
      <c r="AW3164" t="s">
        <v>340</v>
      </c>
      <c r="AX3164" t="s">
        <v>340</v>
      </c>
      <c r="AY3164" t="s">
        <v>382</v>
      </c>
      <c r="AZ3164">
        <v>0</v>
      </c>
      <c r="BY3164" t="s">
        <v>342</v>
      </c>
      <c r="EQ3164">
        <v>251219</v>
      </c>
      <c r="ER3164" t="s">
        <v>8031</v>
      </c>
      <c r="EV3164">
        <v>17287742</v>
      </c>
      <c r="EW3164">
        <v>928</v>
      </c>
      <c r="EX3164">
        <v>221041</v>
      </c>
      <c r="EY3164" t="s">
        <v>8032</v>
      </c>
      <c r="EZ3164">
        <v>1</v>
      </c>
      <c r="FC3164">
        <v>55090001</v>
      </c>
      <c r="FD3164" t="s">
        <v>165</v>
      </c>
    </row>
    <row r="3165" spans="1:160" x14ac:dyDescent="0.3">
      <c r="A3165" t="str">
        <f>VLOOKUP(B3165,Table2[],3,FALSE)</f>
        <v>Digital</v>
      </c>
      <c r="B3165" t="str">
        <f>IF(OR(ISNUMBER(FIND("QVC",Z3165)),ISNUMBER(FIND("QVC",AL3165))),"QVC",IF(OR(ISNUMBER(FIND("NCO",H3165)),ISNUMBER(FIND("NCO",Y3165))), "NCO", IF(AL3165="consumer","PMD.com",VLOOKUP(LEFT(H3165,2),Tables!$E$1:$F$11,2,FALSE))))</f>
        <v>PMD.com</v>
      </c>
      <c r="C3165">
        <f t="shared" si="150"/>
        <v>5341030</v>
      </c>
      <c r="D3165">
        <f t="shared" si="151"/>
        <v>1</v>
      </c>
      <c r="E3165" t="str">
        <f t="shared" ca="1" si="149"/>
        <v>shifted orders shipped</v>
      </c>
      <c r="F3165" t="s">
        <v>3539</v>
      </c>
      <c r="G3165" t="s">
        <v>335</v>
      </c>
      <c r="H3165" t="s">
        <v>8027</v>
      </c>
      <c r="I3165" s="6">
        <v>44012.658252314817</v>
      </c>
      <c r="J3165" t="s">
        <v>16</v>
      </c>
      <c r="K3165" s="6">
        <v>44013.438113425924</v>
      </c>
      <c r="M3165" t="s">
        <v>8028</v>
      </c>
      <c r="N3165" t="s">
        <v>8029</v>
      </c>
      <c r="Q3165" t="s">
        <v>2267</v>
      </c>
      <c r="R3165" t="s">
        <v>376</v>
      </c>
      <c r="S3165">
        <v>76227</v>
      </c>
      <c r="T3165" t="s">
        <v>338</v>
      </c>
      <c r="U3165" t="s">
        <v>530</v>
      </c>
      <c r="W3165" t="s">
        <v>8030</v>
      </c>
      <c r="Z3165" t="s">
        <v>8028</v>
      </c>
      <c r="AA3165" t="s">
        <v>8029</v>
      </c>
      <c r="AD3165" t="s">
        <v>2267</v>
      </c>
      <c r="AE3165" t="s">
        <v>376</v>
      </c>
      <c r="AF3165">
        <v>76227</v>
      </c>
      <c r="AG3165" t="s">
        <v>338</v>
      </c>
      <c r="AH3165" t="s">
        <v>530</v>
      </c>
      <c r="AJ3165" t="s">
        <v>8030</v>
      </c>
      <c r="AL3165" t="s">
        <v>339</v>
      </c>
      <c r="AM3165">
        <v>1</v>
      </c>
      <c r="AN3165">
        <v>1</v>
      </c>
      <c r="AO3165">
        <v>12859</v>
      </c>
      <c r="AQ3165">
        <v>124642</v>
      </c>
      <c r="AR3165">
        <v>5341030</v>
      </c>
      <c r="AS3165" t="s">
        <v>925</v>
      </c>
      <c r="AT3165" t="s">
        <v>926</v>
      </c>
      <c r="AW3165" t="s">
        <v>366</v>
      </c>
      <c r="AX3165" t="s">
        <v>366</v>
      </c>
      <c r="AY3165" t="s">
        <v>345</v>
      </c>
      <c r="AZ3165" t="s">
        <v>346</v>
      </c>
      <c r="BY3165" t="s">
        <v>342</v>
      </c>
      <c r="EQ3165">
        <v>243275</v>
      </c>
      <c r="ER3165" t="s">
        <v>8031</v>
      </c>
      <c r="EV3165">
        <v>17287742</v>
      </c>
      <c r="EW3165">
        <v>928</v>
      </c>
      <c r="EX3165">
        <v>221041</v>
      </c>
      <c r="EY3165" t="s">
        <v>8032</v>
      </c>
      <c r="EZ3165">
        <v>1</v>
      </c>
      <c r="FC3165">
        <v>95385</v>
      </c>
      <c r="FD3165" t="s">
        <v>3531</v>
      </c>
    </row>
    <row r="3166" spans="1:160" x14ac:dyDescent="0.3">
      <c r="A3166" t="str">
        <f>VLOOKUP(B3166,Table2[],3,FALSE)</f>
        <v>Digital</v>
      </c>
      <c r="B3166" t="str">
        <f>IF(OR(ISNUMBER(FIND("QVC",Z3166)),ISNUMBER(FIND("QVC",AL3166))),"QVC",IF(OR(ISNUMBER(FIND("NCO",H3166)),ISNUMBER(FIND("NCO",Y3166))), "NCO", IF(AL3166="consumer","PMD.com",VLOOKUP(LEFT(H3166,2),Tables!$E$1:$F$11,2,FALSE))))</f>
        <v>PMD.com</v>
      </c>
      <c r="C3166">
        <f t="shared" si="150"/>
        <v>51010001</v>
      </c>
      <c r="D3166">
        <f t="shared" si="151"/>
        <v>1</v>
      </c>
      <c r="E3166" t="str">
        <f t="shared" ca="1" si="149"/>
        <v>shifted orders shipped</v>
      </c>
      <c r="F3166" t="s">
        <v>3539</v>
      </c>
      <c r="G3166" t="s">
        <v>335</v>
      </c>
      <c r="H3166" t="s">
        <v>8027</v>
      </c>
      <c r="I3166" s="6">
        <v>44012.658252314817</v>
      </c>
      <c r="J3166" t="s">
        <v>16</v>
      </c>
      <c r="K3166" s="6">
        <v>44013.438113425924</v>
      </c>
      <c r="M3166" t="s">
        <v>8028</v>
      </c>
      <c r="N3166" t="s">
        <v>8029</v>
      </c>
      <c r="Q3166" t="s">
        <v>2267</v>
      </c>
      <c r="R3166" t="s">
        <v>376</v>
      </c>
      <c r="S3166">
        <v>76227</v>
      </c>
      <c r="T3166" t="s">
        <v>338</v>
      </c>
      <c r="U3166" t="s">
        <v>530</v>
      </c>
      <c r="W3166" t="s">
        <v>8030</v>
      </c>
      <c r="Z3166" t="s">
        <v>8028</v>
      </c>
      <c r="AA3166" t="s">
        <v>8029</v>
      </c>
      <c r="AD3166" t="s">
        <v>2267</v>
      </c>
      <c r="AE3166" t="s">
        <v>376</v>
      </c>
      <c r="AF3166">
        <v>76227</v>
      </c>
      <c r="AG3166" t="s">
        <v>338</v>
      </c>
      <c r="AH3166" t="s">
        <v>530</v>
      </c>
      <c r="AJ3166" t="s">
        <v>8030</v>
      </c>
      <c r="AL3166" t="s">
        <v>339</v>
      </c>
      <c r="AM3166">
        <v>1</v>
      </c>
      <c r="AN3166">
        <v>1</v>
      </c>
      <c r="AO3166">
        <v>8743</v>
      </c>
      <c r="AQ3166">
        <v>123868</v>
      </c>
      <c r="AR3166">
        <v>51010001</v>
      </c>
      <c r="AS3166" t="s">
        <v>48</v>
      </c>
      <c r="AT3166" t="s">
        <v>49</v>
      </c>
      <c r="AW3166" t="s">
        <v>340</v>
      </c>
      <c r="AX3166" t="s">
        <v>340</v>
      </c>
      <c r="AY3166" t="s">
        <v>357</v>
      </c>
      <c r="AZ3166" t="s">
        <v>363</v>
      </c>
      <c r="BY3166" t="s">
        <v>342</v>
      </c>
      <c r="EQ3166">
        <v>251450</v>
      </c>
      <c r="ER3166" t="s">
        <v>8031</v>
      </c>
      <c r="EV3166">
        <v>17287742</v>
      </c>
      <c r="EW3166">
        <v>928</v>
      </c>
      <c r="EX3166">
        <v>221041</v>
      </c>
      <c r="EY3166" t="s">
        <v>8032</v>
      </c>
      <c r="EZ3166">
        <v>1</v>
      </c>
      <c r="FC3166">
        <v>51010001</v>
      </c>
      <c r="FD3166" t="s">
        <v>49</v>
      </c>
    </row>
    <row r="3167" spans="1:160" x14ac:dyDescent="0.3">
      <c r="A3167" t="str">
        <f>VLOOKUP(B3167,Table2[],3,FALSE)</f>
        <v>Digital</v>
      </c>
      <c r="B3167" t="str">
        <f>IF(OR(ISNUMBER(FIND("QVC",Z3167)),ISNUMBER(FIND("QVC",AL3167))),"QVC",IF(OR(ISNUMBER(FIND("NCO",H3167)),ISNUMBER(FIND("NCO",Y3167))), "NCO", IF(AL3167="consumer","PMD.com",VLOOKUP(LEFT(H3167,2),Tables!$E$1:$F$11,2,FALSE))))</f>
        <v>PMD.com</v>
      </c>
      <c r="C3167">
        <f t="shared" si="150"/>
        <v>53920001</v>
      </c>
      <c r="D3167">
        <f t="shared" si="151"/>
        <v>1</v>
      </c>
      <c r="E3167" t="str">
        <f t="shared" ca="1" si="149"/>
        <v>shifted orders shipped</v>
      </c>
      <c r="F3167" t="s">
        <v>3539</v>
      </c>
      <c r="G3167" t="s">
        <v>335</v>
      </c>
      <c r="H3167" t="s">
        <v>8027</v>
      </c>
      <c r="I3167" s="6">
        <v>44012.658252314817</v>
      </c>
      <c r="J3167" t="s">
        <v>16</v>
      </c>
      <c r="K3167" s="6">
        <v>44013.438113425924</v>
      </c>
      <c r="M3167" t="s">
        <v>8028</v>
      </c>
      <c r="N3167" t="s">
        <v>8029</v>
      </c>
      <c r="Q3167" t="s">
        <v>2267</v>
      </c>
      <c r="R3167" t="s">
        <v>376</v>
      </c>
      <c r="S3167">
        <v>76227</v>
      </c>
      <c r="T3167" t="s">
        <v>338</v>
      </c>
      <c r="U3167" t="s">
        <v>530</v>
      </c>
      <c r="W3167" t="s">
        <v>8030</v>
      </c>
      <c r="Z3167" t="s">
        <v>8028</v>
      </c>
      <c r="AA3167" t="s">
        <v>8029</v>
      </c>
      <c r="AD3167" t="s">
        <v>2267</v>
      </c>
      <c r="AE3167" t="s">
        <v>376</v>
      </c>
      <c r="AF3167">
        <v>76227</v>
      </c>
      <c r="AG3167" t="s">
        <v>338</v>
      </c>
      <c r="AH3167" t="s">
        <v>530</v>
      </c>
      <c r="AJ3167" t="s">
        <v>8030</v>
      </c>
      <c r="AL3167" t="s">
        <v>339</v>
      </c>
      <c r="AM3167">
        <v>1</v>
      </c>
      <c r="AN3167">
        <v>1</v>
      </c>
      <c r="AO3167">
        <v>14899</v>
      </c>
      <c r="AQ3167">
        <v>124468</v>
      </c>
      <c r="AR3167">
        <v>53920001</v>
      </c>
      <c r="AS3167">
        <v>9000000</v>
      </c>
      <c r="AT3167" t="s">
        <v>40</v>
      </c>
      <c r="AW3167" t="s">
        <v>343</v>
      </c>
      <c r="BY3167" t="s">
        <v>342</v>
      </c>
      <c r="EQ3167">
        <v>243396</v>
      </c>
      <c r="ER3167" t="s">
        <v>8031</v>
      </c>
      <c r="EV3167">
        <v>17287742</v>
      </c>
      <c r="EW3167">
        <v>928</v>
      </c>
      <c r="EX3167">
        <v>221041</v>
      </c>
      <c r="EY3167" t="s">
        <v>8032</v>
      </c>
      <c r="EZ3167">
        <v>1</v>
      </c>
      <c r="FC3167">
        <v>95385</v>
      </c>
      <c r="FD3167" t="s">
        <v>3531</v>
      </c>
    </row>
    <row r="3168" spans="1:160" x14ac:dyDescent="0.3">
      <c r="A3168" t="str">
        <f>VLOOKUP(B3168,Table2[],3,FALSE)</f>
        <v>Digital</v>
      </c>
      <c r="B3168" t="str">
        <f>IF(OR(ISNUMBER(FIND("QVC",Z3168)),ISNUMBER(FIND("QVC",AL3168))),"QVC",IF(OR(ISNUMBER(FIND("NCO",H3168)),ISNUMBER(FIND("NCO",Y3168))), "NCO", IF(AL3168="consumer","PMD.com",VLOOKUP(LEFT(H3168,2),Tables!$E$1:$F$11,2,FALSE))))</f>
        <v>PMD.com</v>
      </c>
      <c r="C3168">
        <f t="shared" si="150"/>
        <v>52430001</v>
      </c>
      <c r="D3168">
        <f t="shared" si="151"/>
        <v>1</v>
      </c>
      <c r="E3168" t="str">
        <f t="shared" ca="1" si="149"/>
        <v>shifted orders shipped</v>
      </c>
      <c r="F3168" t="s">
        <v>3539</v>
      </c>
      <c r="G3168" t="s">
        <v>335</v>
      </c>
      <c r="H3168" t="s">
        <v>8027</v>
      </c>
      <c r="I3168" s="6">
        <v>44012.658252314817</v>
      </c>
      <c r="J3168" t="s">
        <v>16</v>
      </c>
      <c r="K3168" s="6">
        <v>44013.438113425924</v>
      </c>
      <c r="M3168" t="s">
        <v>8028</v>
      </c>
      <c r="N3168" t="s">
        <v>8029</v>
      </c>
      <c r="Q3168" t="s">
        <v>2267</v>
      </c>
      <c r="R3168" t="s">
        <v>376</v>
      </c>
      <c r="S3168">
        <v>76227</v>
      </c>
      <c r="T3168" t="s">
        <v>338</v>
      </c>
      <c r="U3168" t="s">
        <v>530</v>
      </c>
      <c r="W3168" t="s">
        <v>8030</v>
      </c>
      <c r="Z3168" t="s">
        <v>8028</v>
      </c>
      <c r="AA3168" t="s">
        <v>8029</v>
      </c>
      <c r="AD3168" t="s">
        <v>2267</v>
      </c>
      <c r="AE3168" t="s">
        <v>376</v>
      </c>
      <c r="AF3168">
        <v>76227</v>
      </c>
      <c r="AG3168" t="s">
        <v>338</v>
      </c>
      <c r="AH3168" t="s">
        <v>530</v>
      </c>
      <c r="AJ3168" t="s">
        <v>8030</v>
      </c>
      <c r="AL3168" t="s">
        <v>339</v>
      </c>
      <c r="AM3168">
        <v>1</v>
      </c>
      <c r="AN3168">
        <v>1</v>
      </c>
      <c r="AO3168">
        <v>12063</v>
      </c>
      <c r="AQ3168">
        <v>127155</v>
      </c>
      <c r="AR3168">
        <v>52430001</v>
      </c>
      <c r="AS3168" t="s">
        <v>927</v>
      </c>
      <c r="AT3168" t="s">
        <v>75</v>
      </c>
      <c r="AW3168" t="s">
        <v>340</v>
      </c>
      <c r="AX3168" t="s">
        <v>340</v>
      </c>
      <c r="AY3168" t="s">
        <v>357</v>
      </c>
      <c r="AZ3168" t="s">
        <v>363</v>
      </c>
      <c r="BY3168" t="s">
        <v>342</v>
      </c>
      <c r="EQ3168">
        <v>249990</v>
      </c>
      <c r="ER3168" t="s">
        <v>8031</v>
      </c>
      <c r="EV3168">
        <v>17287742</v>
      </c>
      <c r="EW3168">
        <v>928</v>
      </c>
      <c r="EX3168">
        <v>221041</v>
      </c>
      <c r="EY3168" t="s">
        <v>8032</v>
      </c>
      <c r="EZ3168">
        <v>1</v>
      </c>
      <c r="FC3168">
        <v>95385</v>
      </c>
      <c r="FD3168" t="s">
        <v>3531</v>
      </c>
    </row>
    <row r="3169" spans="1:160" x14ac:dyDescent="0.3">
      <c r="A3169" t="str">
        <f>VLOOKUP(B3169,Table2[],3,FALSE)</f>
        <v>Digital</v>
      </c>
      <c r="B3169" t="str">
        <f>IF(OR(ISNUMBER(FIND("QVC",Z3169)),ISNUMBER(FIND("QVC",AL3169))),"QVC",IF(OR(ISNUMBER(FIND("NCO",H3169)),ISNUMBER(FIND("NCO",Y3169))), "NCO", IF(AL3169="consumer","PMD.com",VLOOKUP(LEFT(H3169,2),Tables!$E$1:$F$11,2,FALSE))))</f>
        <v>PMD.com</v>
      </c>
      <c r="C3169">
        <f t="shared" si="150"/>
        <v>51090030</v>
      </c>
      <c r="D3169">
        <f t="shared" si="151"/>
        <v>1</v>
      </c>
      <c r="E3169" t="str">
        <f t="shared" ca="1" si="149"/>
        <v>shifted orders shipped</v>
      </c>
      <c r="F3169" t="s">
        <v>3539</v>
      </c>
      <c r="G3169" t="s">
        <v>335</v>
      </c>
      <c r="H3169" t="s">
        <v>8027</v>
      </c>
      <c r="I3169" s="6">
        <v>44012.658252314817</v>
      </c>
      <c r="J3169" t="s">
        <v>16</v>
      </c>
      <c r="K3169" s="6">
        <v>44013.438113425924</v>
      </c>
      <c r="M3169" t="s">
        <v>8028</v>
      </c>
      <c r="N3169" t="s">
        <v>8029</v>
      </c>
      <c r="Q3169" t="s">
        <v>2267</v>
      </c>
      <c r="R3169" t="s">
        <v>376</v>
      </c>
      <c r="S3169">
        <v>76227</v>
      </c>
      <c r="T3169" t="s">
        <v>338</v>
      </c>
      <c r="U3169" t="s">
        <v>530</v>
      </c>
      <c r="W3169" t="s">
        <v>8030</v>
      </c>
      <c r="Z3169" t="s">
        <v>8028</v>
      </c>
      <c r="AA3169" t="s">
        <v>8029</v>
      </c>
      <c r="AD3169" t="s">
        <v>2267</v>
      </c>
      <c r="AE3169" t="s">
        <v>376</v>
      </c>
      <c r="AF3169">
        <v>76227</v>
      </c>
      <c r="AG3169" t="s">
        <v>338</v>
      </c>
      <c r="AH3169" t="s">
        <v>530</v>
      </c>
      <c r="AJ3169" t="s">
        <v>8030</v>
      </c>
      <c r="AL3169" t="s">
        <v>339</v>
      </c>
      <c r="AM3169">
        <v>1</v>
      </c>
      <c r="AN3169">
        <v>1</v>
      </c>
      <c r="AO3169">
        <v>6688</v>
      </c>
      <c r="AQ3169">
        <v>125960</v>
      </c>
      <c r="AR3169">
        <v>51090030</v>
      </c>
      <c r="AS3169" t="s">
        <v>3043</v>
      </c>
      <c r="AT3169" t="s">
        <v>628</v>
      </c>
      <c r="AW3169" t="s">
        <v>343</v>
      </c>
      <c r="BY3169" t="s">
        <v>342</v>
      </c>
      <c r="BZ3169" t="b">
        <v>0</v>
      </c>
      <c r="EQ3169">
        <v>243047</v>
      </c>
      <c r="ER3169" t="s">
        <v>8031</v>
      </c>
      <c r="EV3169">
        <v>17287742</v>
      </c>
      <c r="EW3169">
        <v>928</v>
      </c>
      <c r="EX3169">
        <v>221041</v>
      </c>
      <c r="EY3169" t="s">
        <v>8032</v>
      </c>
      <c r="EZ3169">
        <v>1</v>
      </c>
      <c r="FC3169">
        <v>95385</v>
      </c>
      <c r="FD3169" t="s">
        <v>3531</v>
      </c>
    </row>
    <row r="3170" spans="1:160" x14ac:dyDescent="0.3">
      <c r="A3170" t="str">
        <f>VLOOKUP(B3170,Table2[],3,FALSE)</f>
        <v>Digital</v>
      </c>
      <c r="B3170" t="str">
        <f>IF(OR(ISNUMBER(FIND("QVC",Z3170)),ISNUMBER(FIND("QVC",AL3170))),"QVC",IF(OR(ISNUMBER(FIND("NCO",H3170)),ISNUMBER(FIND("NCO",Y3170))), "NCO", IF(AL3170="consumer","PMD.com",VLOOKUP(LEFT(H3170,2),Tables!$E$1:$F$11,2,FALSE))))</f>
        <v>PMD.com</v>
      </c>
      <c r="C3170">
        <f t="shared" si="150"/>
        <v>51090030</v>
      </c>
      <c r="D3170">
        <f t="shared" si="151"/>
        <v>1</v>
      </c>
      <c r="E3170" t="str">
        <f t="shared" ca="1" si="149"/>
        <v>shifted orders shipped</v>
      </c>
      <c r="F3170" t="s">
        <v>3539</v>
      </c>
      <c r="G3170" t="s">
        <v>335</v>
      </c>
      <c r="H3170" t="s">
        <v>8033</v>
      </c>
      <c r="I3170" s="6">
        <v>44012.654965277776</v>
      </c>
      <c r="J3170" t="s">
        <v>16</v>
      </c>
      <c r="K3170" s="6">
        <v>44013.438217592593</v>
      </c>
      <c r="M3170" t="s">
        <v>8034</v>
      </c>
      <c r="N3170" t="s">
        <v>8035</v>
      </c>
      <c r="Q3170" t="s">
        <v>440</v>
      </c>
      <c r="R3170" t="s">
        <v>377</v>
      </c>
      <c r="S3170" t="s">
        <v>8036</v>
      </c>
      <c r="T3170" t="s">
        <v>338</v>
      </c>
      <c r="U3170" t="s">
        <v>530</v>
      </c>
      <c r="W3170" t="s">
        <v>8037</v>
      </c>
      <c r="Z3170" t="s">
        <v>8034</v>
      </c>
      <c r="AA3170" t="s">
        <v>8035</v>
      </c>
      <c r="AD3170" t="s">
        <v>440</v>
      </c>
      <c r="AE3170" t="s">
        <v>377</v>
      </c>
      <c r="AF3170" t="s">
        <v>8036</v>
      </c>
      <c r="AG3170" t="s">
        <v>338</v>
      </c>
      <c r="AH3170" t="s">
        <v>530</v>
      </c>
      <c r="AJ3170" t="s">
        <v>8037</v>
      </c>
      <c r="AL3170" t="s">
        <v>339</v>
      </c>
      <c r="AM3170">
        <v>1</v>
      </c>
      <c r="AN3170">
        <v>1</v>
      </c>
      <c r="AO3170">
        <v>6688</v>
      </c>
      <c r="AQ3170">
        <v>125960</v>
      </c>
      <c r="AR3170">
        <v>51090030</v>
      </c>
      <c r="AS3170" t="s">
        <v>3043</v>
      </c>
      <c r="AT3170" t="s">
        <v>628</v>
      </c>
      <c r="AW3170" t="s">
        <v>343</v>
      </c>
      <c r="BY3170" t="s">
        <v>342</v>
      </c>
      <c r="BZ3170" t="b">
        <v>0</v>
      </c>
      <c r="EQ3170">
        <v>243047</v>
      </c>
      <c r="ER3170" t="s">
        <v>8038</v>
      </c>
      <c r="EV3170">
        <v>17287739</v>
      </c>
      <c r="EW3170">
        <v>928</v>
      </c>
      <c r="EX3170">
        <v>221038</v>
      </c>
      <c r="EY3170" t="s">
        <v>8039</v>
      </c>
      <c r="EZ3170">
        <v>1</v>
      </c>
      <c r="FC3170">
        <v>95384</v>
      </c>
      <c r="FD3170" t="s">
        <v>3530</v>
      </c>
    </row>
    <row r="3171" spans="1:160" x14ac:dyDescent="0.3">
      <c r="A3171" t="str">
        <f>VLOOKUP(B3171,Table2[],3,FALSE)</f>
        <v>Digital</v>
      </c>
      <c r="B3171" t="str">
        <f>IF(OR(ISNUMBER(FIND("QVC",Z3171)),ISNUMBER(FIND("QVC",AL3171))),"QVC",IF(OR(ISNUMBER(FIND("NCO",H3171)),ISNUMBER(FIND("NCO",Y3171))), "NCO", IF(AL3171="consumer","PMD.com",VLOOKUP(LEFT(H3171,2),Tables!$E$1:$F$11,2,FALSE))))</f>
        <v>PMD.com</v>
      </c>
      <c r="C3171">
        <f t="shared" si="150"/>
        <v>7837</v>
      </c>
      <c r="D3171">
        <f t="shared" si="151"/>
        <v>1</v>
      </c>
      <c r="E3171" t="str">
        <f t="shared" ca="1" si="149"/>
        <v>shifted orders shipped</v>
      </c>
      <c r="F3171" t="s">
        <v>3539</v>
      </c>
      <c r="G3171" t="s">
        <v>335</v>
      </c>
      <c r="H3171" t="s">
        <v>8033</v>
      </c>
      <c r="I3171" s="6">
        <v>44012.654965277776</v>
      </c>
      <c r="J3171" t="s">
        <v>16</v>
      </c>
      <c r="K3171" s="6">
        <v>44013.438217592593</v>
      </c>
      <c r="M3171" t="s">
        <v>8034</v>
      </c>
      <c r="N3171" t="s">
        <v>8035</v>
      </c>
      <c r="Q3171" t="s">
        <v>440</v>
      </c>
      <c r="R3171" t="s">
        <v>377</v>
      </c>
      <c r="S3171" t="s">
        <v>8036</v>
      </c>
      <c r="T3171" t="s">
        <v>338</v>
      </c>
      <c r="U3171" t="s">
        <v>530</v>
      </c>
      <c r="W3171" t="s">
        <v>8037</v>
      </c>
      <c r="Z3171" t="s">
        <v>8034</v>
      </c>
      <c r="AA3171" t="s">
        <v>8035</v>
      </c>
      <c r="AD3171" t="s">
        <v>440</v>
      </c>
      <c r="AE3171" t="s">
        <v>377</v>
      </c>
      <c r="AF3171" t="s">
        <v>8036</v>
      </c>
      <c r="AG3171" t="s">
        <v>338</v>
      </c>
      <c r="AH3171" t="s">
        <v>530</v>
      </c>
      <c r="AJ3171" t="s">
        <v>8037</v>
      </c>
      <c r="AL3171" t="s">
        <v>339</v>
      </c>
      <c r="AM3171">
        <v>1</v>
      </c>
      <c r="AN3171">
        <v>1</v>
      </c>
      <c r="AO3171">
        <v>456</v>
      </c>
      <c r="AQ3171">
        <v>126760</v>
      </c>
      <c r="AR3171">
        <v>7837</v>
      </c>
      <c r="AS3171" t="s">
        <v>156</v>
      </c>
      <c r="AT3171" t="s">
        <v>157</v>
      </c>
      <c r="AW3171" t="s">
        <v>349</v>
      </c>
      <c r="AX3171" t="s">
        <v>489</v>
      </c>
      <c r="AY3171" t="s">
        <v>345</v>
      </c>
      <c r="AZ3171">
        <v>0</v>
      </c>
      <c r="BY3171" t="s">
        <v>342</v>
      </c>
      <c r="BZ3171" t="b">
        <v>0</v>
      </c>
      <c r="EQ3171">
        <v>246635</v>
      </c>
      <c r="ER3171" t="s">
        <v>8038</v>
      </c>
      <c r="EV3171">
        <v>17287739</v>
      </c>
      <c r="EW3171">
        <v>928</v>
      </c>
      <c r="EX3171">
        <v>221038</v>
      </c>
      <c r="EY3171" t="s">
        <v>8039</v>
      </c>
      <c r="EZ3171">
        <v>1</v>
      </c>
      <c r="FC3171">
        <v>7837</v>
      </c>
      <c r="FD3171" t="s">
        <v>157</v>
      </c>
    </row>
    <row r="3172" spans="1:160" x14ac:dyDescent="0.3">
      <c r="A3172" t="str">
        <f>VLOOKUP(B3172,Table2[],3,FALSE)</f>
        <v>Digital</v>
      </c>
      <c r="B3172" t="str">
        <f>IF(OR(ISNUMBER(FIND("QVC",Z3172)),ISNUMBER(FIND("QVC",AL3172))),"QVC",IF(OR(ISNUMBER(FIND("NCO",H3172)),ISNUMBER(FIND("NCO",Y3172))), "NCO", IF(AL3172="consumer","PMD.com",VLOOKUP(LEFT(H3172,2),Tables!$E$1:$F$11,2,FALSE))))</f>
        <v>PMD.com</v>
      </c>
      <c r="C3172">
        <f t="shared" si="150"/>
        <v>52430001</v>
      </c>
      <c r="D3172">
        <f t="shared" si="151"/>
        <v>1</v>
      </c>
      <c r="E3172" t="str">
        <f t="shared" ca="1" si="149"/>
        <v>shifted orders shipped</v>
      </c>
      <c r="F3172" t="s">
        <v>3539</v>
      </c>
      <c r="G3172" t="s">
        <v>335</v>
      </c>
      <c r="H3172" t="s">
        <v>8033</v>
      </c>
      <c r="I3172" s="6">
        <v>44012.654965277776</v>
      </c>
      <c r="J3172" t="s">
        <v>16</v>
      </c>
      <c r="K3172" s="6">
        <v>44013.438217592593</v>
      </c>
      <c r="M3172" t="s">
        <v>8034</v>
      </c>
      <c r="N3172" t="s">
        <v>8035</v>
      </c>
      <c r="Q3172" t="s">
        <v>440</v>
      </c>
      <c r="R3172" t="s">
        <v>377</v>
      </c>
      <c r="S3172" t="s">
        <v>8036</v>
      </c>
      <c r="T3172" t="s">
        <v>338</v>
      </c>
      <c r="U3172" t="s">
        <v>530</v>
      </c>
      <c r="W3172" t="s">
        <v>8037</v>
      </c>
      <c r="Z3172" t="s">
        <v>8034</v>
      </c>
      <c r="AA3172" t="s">
        <v>8035</v>
      </c>
      <c r="AD3172" t="s">
        <v>440</v>
      </c>
      <c r="AE3172" t="s">
        <v>377</v>
      </c>
      <c r="AF3172" t="s">
        <v>8036</v>
      </c>
      <c r="AG3172" t="s">
        <v>338</v>
      </c>
      <c r="AH3172" t="s">
        <v>530</v>
      </c>
      <c r="AJ3172" t="s">
        <v>8037</v>
      </c>
      <c r="AL3172" t="s">
        <v>339</v>
      </c>
      <c r="AM3172">
        <v>1</v>
      </c>
      <c r="AN3172">
        <v>1</v>
      </c>
      <c r="AO3172">
        <v>12063</v>
      </c>
      <c r="AQ3172">
        <v>127155</v>
      </c>
      <c r="AR3172">
        <v>52430001</v>
      </c>
      <c r="AS3172" t="s">
        <v>927</v>
      </c>
      <c r="AT3172" t="s">
        <v>75</v>
      </c>
      <c r="AW3172" t="s">
        <v>340</v>
      </c>
      <c r="AX3172" t="s">
        <v>340</v>
      </c>
      <c r="AY3172" t="s">
        <v>357</v>
      </c>
      <c r="AZ3172" t="s">
        <v>363</v>
      </c>
      <c r="BY3172" t="s">
        <v>342</v>
      </c>
      <c r="EQ3172">
        <v>249990</v>
      </c>
      <c r="ER3172" t="s">
        <v>8038</v>
      </c>
      <c r="EV3172">
        <v>17287739</v>
      </c>
      <c r="EW3172">
        <v>928</v>
      </c>
      <c r="EX3172">
        <v>221038</v>
      </c>
      <c r="EY3172" t="s">
        <v>8039</v>
      </c>
      <c r="EZ3172">
        <v>1</v>
      </c>
      <c r="FC3172">
        <v>95384</v>
      </c>
      <c r="FD3172" t="s">
        <v>3530</v>
      </c>
    </row>
    <row r="3173" spans="1:160" x14ac:dyDescent="0.3">
      <c r="A3173" t="str">
        <f>VLOOKUP(B3173,Table2[],3,FALSE)</f>
        <v>Digital</v>
      </c>
      <c r="B3173" t="str">
        <f>IF(OR(ISNUMBER(FIND("QVC",Z3173)),ISNUMBER(FIND("QVC",AL3173))),"QVC",IF(OR(ISNUMBER(FIND("NCO",H3173)),ISNUMBER(FIND("NCO",Y3173))), "NCO", IF(AL3173="consumer","PMD.com",VLOOKUP(LEFT(H3173,2),Tables!$E$1:$F$11,2,FALSE))))</f>
        <v>PMD.com</v>
      </c>
      <c r="C3173">
        <f t="shared" si="150"/>
        <v>53920001</v>
      </c>
      <c r="D3173">
        <f t="shared" si="151"/>
        <v>1</v>
      </c>
      <c r="E3173" t="str">
        <f t="shared" ca="1" si="149"/>
        <v>shifted orders shipped</v>
      </c>
      <c r="F3173" t="s">
        <v>3539</v>
      </c>
      <c r="G3173" t="s">
        <v>335</v>
      </c>
      <c r="H3173" t="s">
        <v>8033</v>
      </c>
      <c r="I3173" s="6">
        <v>44012.654965277776</v>
      </c>
      <c r="J3173" t="s">
        <v>16</v>
      </c>
      <c r="K3173" s="6">
        <v>44013.438217592593</v>
      </c>
      <c r="M3173" t="s">
        <v>8034</v>
      </c>
      <c r="N3173" t="s">
        <v>8035</v>
      </c>
      <c r="Q3173" t="s">
        <v>440</v>
      </c>
      <c r="R3173" t="s">
        <v>377</v>
      </c>
      <c r="S3173" t="s">
        <v>8036</v>
      </c>
      <c r="T3173" t="s">
        <v>338</v>
      </c>
      <c r="U3173" t="s">
        <v>530</v>
      </c>
      <c r="W3173" t="s">
        <v>8037</v>
      </c>
      <c r="Z3173" t="s">
        <v>8034</v>
      </c>
      <c r="AA3173" t="s">
        <v>8035</v>
      </c>
      <c r="AD3173" t="s">
        <v>440</v>
      </c>
      <c r="AE3173" t="s">
        <v>377</v>
      </c>
      <c r="AF3173" t="s">
        <v>8036</v>
      </c>
      <c r="AG3173" t="s">
        <v>338</v>
      </c>
      <c r="AH3173" t="s">
        <v>530</v>
      </c>
      <c r="AJ3173" t="s">
        <v>8037</v>
      </c>
      <c r="AL3173" t="s">
        <v>339</v>
      </c>
      <c r="AM3173">
        <v>1</v>
      </c>
      <c r="AN3173">
        <v>1</v>
      </c>
      <c r="AO3173">
        <v>14899</v>
      </c>
      <c r="AQ3173">
        <v>124468</v>
      </c>
      <c r="AR3173">
        <v>53920001</v>
      </c>
      <c r="AS3173">
        <v>9000000</v>
      </c>
      <c r="AT3173" t="s">
        <v>40</v>
      </c>
      <c r="AW3173" t="s">
        <v>343</v>
      </c>
      <c r="BY3173" t="s">
        <v>342</v>
      </c>
      <c r="EQ3173">
        <v>243396</v>
      </c>
      <c r="ER3173" t="s">
        <v>8038</v>
      </c>
      <c r="EV3173">
        <v>17287739</v>
      </c>
      <c r="EW3173">
        <v>928</v>
      </c>
      <c r="EX3173">
        <v>221038</v>
      </c>
      <c r="EY3173" t="s">
        <v>8039</v>
      </c>
      <c r="EZ3173">
        <v>1</v>
      </c>
      <c r="FC3173">
        <v>95384</v>
      </c>
      <c r="FD3173" t="s">
        <v>3530</v>
      </c>
    </row>
    <row r="3174" spans="1:160" x14ac:dyDescent="0.3">
      <c r="A3174" t="str">
        <f>VLOOKUP(B3174,Table2[],3,FALSE)</f>
        <v>Digital</v>
      </c>
      <c r="B3174" t="str">
        <f>IF(OR(ISNUMBER(FIND("QVC",Z3174)),ISNUMBER(FIND("QVC",AL3174))),"QVC",IF(OR(ISNUMBER(FIND("NCO",H3174)),ISNUMBER(FIND("NCO",Y3174))), "NCO", IF(AL3174="consumer","PMD.com",VLOOKUP(LEFT(H3174,2),Tables!$E$1:$F$11,2,FALSE))))</f>
        <v>PMD.com</v>
      </c>
      <c r="C3174">
        <f t="shared" si="150"/>
        <v>55340001</v>
      </c>
      <c r="D3174">
        <f t="shared" si="151"/>
        <v>1</v>
      </c>
      <c r="E3174" t="str">
        <f t="shared" ca="1" si="149"/>
        <v>shifted orders shipped</v>
      </c>
      <c r="F3174" t="s">
        <v>3539</v>
      </c>
      <c r="G3174" t="s">
        <v>335</v>
      </c>
      <c r="H3174" t="s">
        <v>8040</v>
      </c>
      <c r="I3174" s="6">
        <v>44012.636412037034</v>
      </c>
      <c r="J3174" t="s">
        <v>16</v>
      </c>
      <c r="K3174" s="6">
        <v>44013.438472222224</v>
      </c>
      <c r="M3174" t="s">
        <v>8041</v>
      </c>
      <c r="N3174" t="s">
        <v>8042</v>
      </c>
      <c r="Q3174" t="s">
        <v>1959</v>
      </c>
      <c r="R3174" t="s">
        <v>400</v>
      </c>
      <c r="S3174">
        <v>16412</v>
      </c>
      <c r="T3174" t="s">
        <v>338</v>
      </c>
      <c r="U3174" t="s">
        <v>530</v>
      </c>
      <c r="W3174" t="s">
        <v>8043</v>
      </c>
      <c r="Z3174" t="s">
        <v>8041</v>
      </c>
      <c r="AA3174" t="s">
        <v>8042</v>
      </c>
      <c r="AD3174" t="s">
        <v>1959</v>
      </c>
      <c r="AE3174" t="s">
        <v>400</v>
      </c>
      <c r="AF3174">
        <v>16412</v>
      </c>
      <c r="AG3174" t="s">
        <v>338</v>
      </c>
      <c r="AH3174" t="s">
        <v>530</v>
      </c>
      <c r="AJ3174" t="s">
        <v>8043</v>
      </c>
      <c r="AL3174" t="s">
        <v>339</v>
      </c>
      <c r="AM3174">
        <v>1</v>
      </c>
      <c r="AN3174">
        <v>1</v>
      </c>
      <c r="AO3174">
        <v>8241</v>
      </c>
      <c r="AQ3174">
        <v>124480</v>
      </c>
      <c r="AR3174">
        <v>55340001</v>
      </c>
      <c r="AS3174" t="s">
        <v>1955</v>
      </c>
      <c r="AT3174" t="s">
        <v>71</v>
      </c>
      <c r="AW3174" t="s">
        <v>343</v>
      </c>
      <c r="BY3174" t="s">
        <v>342</v>
      </c>
      <c r="EQ3174">
        <v>249139</v>
      </c>
      <c r="ER3174" t="s">
        <v>8044</v>
      </c>
      <c r="EV3174">
        <v>17287726</v>
      </c>
      <c r="EW3174">
        <v>928</v>
      </c>
      <c r="EX3174">
        <v>221025</v>
      </c>
      <c r="EY3174" t="s">
        <v>8045</v>
      </c>
      <c r="EZ3174">
        <v>1</v>
      </c>
      <c r="FC3174">
        <v>55340001</v>
      </c>
      <c r="FD3174" t="s">
        <v>71</v>
      </c>
    </row>
    <row r="3175" spans="1:160" x14ac:dyDescent="0.3">
      <c r="A3175" t="str">
        <f>VLOOKUP(B3175,Table2[],3,FALSE)</f>
        <v>Digital</v>
      </c>
      <c r="B3175" t="str">
        <f>IF(OR(ISNUMBER(FIND("QVC",Z3175)),ISNUMBER(FIND("QVC",AL3175))),"QVC",IF(OR(ISNUMBER(FIND("NCO",H3175)),ISNUMBER(FIND("NCO",Y3175))), "NCO", IF(AL3175="consumer","PMD.com",VLOOKUP(LEFT(H3175,2),Tables!$E$1:$F$11,2,FALSE))))</f>
        <v>PMD.com</v>
      </c>
      <c r="C3175">
        <f t="shared" si="150"/>
        <v>53920001</v>
      </c>
      <c r="D3175">
        <f t="shared" si="151"/>
        <v>1</v>
      </c>
      <c r="E3175" t="str">
        <f t="shared" ca="1" si="149"/>
        <v>shifted orders shipped</v>
      </c>
      <c r="F3175" t="s">
        <v>3539</v>
      </c>
      <c r="G3175" t="s">
        <v>335</v>
      </c>
      <c r="H3175" t="s">
        <v>8040</v>
      </c>
      <c r="I3175" s="6">
        <v>44012.636412037034</v>
      </c>
      <c r="J3175" t="s">
        <v>16</v>
      </c>
      <c r="K3175" s="6">
        <v>44013.438472222224</v>
      </c>
      <c r="M3175" t="s">
        <v>8041</v>
      </c>
      <c r="N3175" t="s">
        <v>8042</v>
      </c>
      <c r="Q3175" t="s">
        <v>1959</v>
      </c>
      <c r="R3175" t="s">
        <v>400</v>
      </c>
      <c r="S3175">
        <v>16412</v>
      </c>
      <c r="T3175" t="s">
        <v>338</v>
      </c>
      <c r="U3175" t="s">
        <v>530</v>
      </c>
      <c r="W3175" t="s">
        <v>8043</v>
      </c>
      <c r="Z3175" t="s">
        <v>8041</v>
      </c>
      <c r="AA3175" t="s">
        <v>8042</v>
      </c>
      <c r="AD3175" t="s">
        <v>1959</v>
      </c>
      <c r="AE3175" t="s">
        <v>400</v>
      </c>
      <c r="AF3175">
        <v>16412</v>
      </c>
      <c r="AG3175" t="s">
        <v>338</v>
      </c>
      <c r="AH3175" t="s">
        <v>530</v>
      </c>
      <c r="AJ3175" t="s">
        <v>8043</v>
      </c>
      <c r="AL3175" t="s">
        <v>339</v>
      </c>
      <c r="AM3175">
        <v>1</v>
      </c>
      <c r="AN3175">
        <v>1</v>
      </c>
      <c r="AO3175">
        <v>14899</v>
      </c>
      <c r="AQ3175">
        <v>124468</v>
      </c>
      <c r="AR3175">
        <v>53920001</v>
      </c>
      <c r="AS3175">
        <v>9000000</v>
      </c>
      <c r="AT3175" t="s">
        <v>40</v>
      </c>
      <c r="AW3175" t="s">
        <v>343</v>
      </c>
      <c r="BY3175" t="s">
        <v>342</v>
      </c>
      <c r="EQ3175">
        <v>243396</v>
      </c>
      <c r="ER3175" t="s">
        <v>8044</v>
      </c>
      <c r="EV3175">
        <v>17287726</v>
      </c>
      <c r="EW3175">
        <v>928</v>
      </c>
      <c r="EX3175">
        <v>221025</v>
      </c>
      <c r="EY3175" t="s">
        <v>8045</v>
      </c>
      <c r="EZ3175">
        <v>1</v>
      </c>
      <c r="FC3175">
        <v>95385</v>
      </c>
      <c r="FD3175" t="s">
        <v>3531</v>
      </c>
    </row>
    <row r="3176" spans="1:160" x14ac:dyDescent="0.3">
      <c r="A3176" t="str">
        <f>VLOOKUP(B3176,Table2[],3,FALSE)</f>
        <v>Digital</v>
      </c>
      <c r="B3176" t="str">
        <f>IF(OR(ISNUMBER(FIND("QVC",Z3176)),ISNUMBER(FIND("QVC",AL3176))),"QVC",IF(OR(ISNUMBER(FIND("NCO",H3176)),ISNUMBER(FIND("NCO",Y3176))), "NCO", IF(AL3176="consumer","PMD.com",VLOOKUP(LEFT(H3176,2),Tables!$E$1:$F$11,2,FALSE))))</f>
        <v>PMD.com</v>
      </c>
      <c r="C3176">
        <f t="shared" si="150"/>
        <v>5342</v>
      </c>
      <c r="D3176">
        <f t="shared" si="151"/>
        <v>2</v>
      </c>
      <c r="E3176" t="str">
        <f t="shared" ca="1" si="149"/>
        <v>shifted orders shipped</v>
      </c>
      <c r="F3176" t="s">
        <v>3539</v>
      </c>
      <c r="G3176" t="s">
        <v>335</v>
      </c>
      <c r="H3176" t="s">
        <v>8040</v>
      </c>
      <c r="I3176" s="6">
        <v>44012.636412037034</v>
      </c>
      <c r="J3176" t="s">
        <v>16</v>
      </c>
      <c r="K3176" s="6">
        <v>44013.438472222224</v>
      </c>
      <c r="M3176" t="s">
        <v>8041</v>
      </c>
      <c r="N3176" t="s">
        <v>8042</v>
      </c>
      <c r="Q3176" t="s">
        <v>1959</v>
      </c>
      <c r="R3176" t="s">
        <v>400</v>
      </c>
      <c r="S3176">
        <v>16412</v>
      </c>
      <c r="T3176" t="s">
        <v>338</v>
      </c>
      <c r="U3176" t="s">
        <v>530</v>
      </c>
      <c r="W3176" t="s">
        <v>8043</v>
      </c>
      <c r="Z3176" t="s">
        <v>8041</v>
      </c>
      <c r="AA3176" t="s">
        <v>8042</v>
      </c>
      <c r="AD3176" t="s">
        <v>1959</v>
      </c>
      <c r="AE3176" t="s">
        <v>400</v>
      </c>
      <c r="AF3176">
        <v>16412</v>
      </c>
      <c r="AG3176" t="s">
        <v>338</v>
      </c>
      <c r="AH3176" t="s">
        <v>530</v>
      </c>
      <c r="AJ3176" t="s">
        <v>8043</v>
      </c>
      <c r="AL3176" t="s">
        <v>339</v>
      </c>
      <c r="AM3176">
        <v>2</v>
      </c>
      <c r="AN3176">
        <v>2</v>
      </c>
      <c r="AO3176">
        <v>13280</v>
      </c>
      <c r="AQ3176">
        <v>123849</v>
      </c>
      <c r="AR3176">
        <v>5342</v>
      </c>
      <c r="AS3176" t="s">
        <v>1867</v>
      </c>
      <c r="AT3176" t="s">
        <v>149</v>
      </c>
      <c r="AW3176" t="s">
        <v>340</v>
      </c>
      <c r="AX3176" t="s">
        <v>340</v>
      </c>
      <c r="AY3176" t="s">
        <v>345</v>
      </c>
      <c r="AZ3176" t="s">
        <v>346</v>
      </c>
      <c r="BY3176" t="s">
        <v>342</v>
      </c>
      <c r="EQ3176">
        <v>244853</v>
      </c>
      <c r="ER3176" t="s">
        <v>8044</v>
      </c>
      <c r="EV3176">
        <v>17287726</v>
      </c>
      <c r="EW3176">
        <v>928</v>
      </c>
      <c r="EX3176">
        <v>221025</v>
      </c>
      <c r="EY3176" t="s">
        <v>8045</v>
      </c>
      <c r="EZ3176">
        <v>1</v>
      </c>
      <c r="FC3176">
        <v>5342</v>
      </c>
      <c r="FD3176" t="s">
        <v>149</v>
      </c>
    </row>
    <row r="3177" spans="1:160" x14ac:dyDescent="0.3">
      <c r="A3177" t="str">
        <f>VLOOKUP(B3177,Table2[],3,FALSE)</f>
        <v>Digital</v>
      </c>
      <c r="B3177" t="str">
        <f>IF(OR(ISNUMBER(FIND("QVC",Z3177)),ISNUMBER(FIND("QVC",AL3177))),"QVC",IF(OR(ISNUMBER(FIND("NCO",H3177)),ISNUMBER(FIND("NCO",Y3177))), "NCO", IF(AL3177="consumer","PMD.com",VLOOKUP(LEFT(H3177,2),Tables!$E$1:$F$11,2,FALSE))))</f>
        <v>PMD.com</v>
      </c>
      <c r="C3177">
        <f t="shared" si="150"/>
        <v>5341030</v>
      </c>
      <c r="D3177">
        <f t="shared" si="151"/>
        <v>1</v>
      </c>
      <c r="E3177" t="str">
        <f t="shared" ca="1" si="149"/>
        <v>shifted orders shipped</v>
      </c>
      <c r="F3177" t="s">
        <v>3539</v>
      </c>
      <c r="G3177" t="s">
        <v>335</v>
      </c>
      <c r="H3177" t="s">
        <v>8040</v>
      </c>
      <c r="I3177" s="6">
        <v>44012.636412037034</v>
      </c>
      <c r="J3177" t="s">
        <v>16</v>
      </c>
      <c r="K3177" s="6">
        <v>44013.438472222224</v>
      </c>
      <c r="M3177" t="s">
        <v>8041</v>
      </c>
      <c r="N3177" t="s">
        <v>8042</v>
      </c>
      <c r="Q3177" t="s">
        <v>1959</v>
      </c>
      <c r="R3177" t="s">
        <v>400</v>
      </c>
      <c r="S3177">
        <v>16412</v>
      </c>
      <c r="T3177" t="s">
        <v>338</v>
      </c>
      <c r="U3177" t="s">
        <v>530</v>
      </c>
      <c r="W3177" t="s">
        <v>8043</v>
      </c>
      <c r="Z3177" t="s">
        <v>8041</v>
      </c>
      <c r="AA3177" t="s">
        <v>8042</v>
      </c>
      <c r="AD3177" t="s">
        <v>1959</v>
      </c>
      <c r="AE3177" t="s">
        <v>400</v>
      </c>
      <c r="AF3177">
        <v>16412</v>
      </c>
      <c r="AG3177" t="s">
        <v>338</v>
      </c>
      <c r="AH3177" t="s">
        <v>530</v>
      </c>
      <c r="AJ3177" t="s">
        <v>8043</v>
      </c>
      <c r="AL3177" t="s">
        <v>339</v>
      </c>
      <c r="AM3177">
        <v>1</v>
      </c>
      <c r="AN3177">
        <v>1</v>
      </c>
      <c r="AO3177">
        <v>12859</v>
      </c>
      <c r="AQ3177">
        <v>124642</v>
      </c>
      <c r="AR3177">
        <v>5341030</v>
      </c>
      <c r="AS3177" t="s">
        <v>925</v>
      </c>
      <c r="AT3177" t="s">
        <v>926</v>
      </c>
      <c r="AW3177" t="s">
        <v>366</v>
      </c>
      <c r="AX3177" t="s">
        <v>366</v>
      </c>
      <c r="AY3177" t="s">
        <v>345</v>
      </c>
      <c r="AZ3177" t="s">
        <v>346</v>
      </c>
      <c r="BY3177" t="s">
        <v>342</v>
      </c>
      <c r="EQ3177">
        <v>243275</v>
      </c>
      <c r="ER3177" t="s">
        <v>8044</v>
      </c>
      <c r="EV3177">
        <v>17287726</v>
      </c>
      <c r="EW3177">
        <v>928</v>
      </c>
      <c r="EX3177">
        <v>221025</v>
      </c>
      <c r="EY3177" t="s">
        <v>8045</v>
      </c>
      <c r="EZ3177">
        <v>1</v>
      </c>
      <c r="FC3177">
        <v>95385</v>
      </c>
      <c r="FD3177" t="s">
        <v>3531</v>
      </c>
    </row>
    <row r="3178" spans="1:160" x14ac:dyDescent="0.3">
      <c r="A3178" t="str">
        <f>VLOOKUP(B3178,Table2[],3,FALSE)</f>
        <v>Digital</v>
      </c>
      <c r="B3178" t="str">
        <f>IF(OR(ISNUMBER(FIND("QVC",Z3178)),ISNUMBER(FIND("QVC",AL3178))),"QVC",IF(OR(ISNUMBER(FIND("NCO",H3178)),ISNUMBER(FIND("NCO",Y3178))), "NCO", IF(AL3178="consumer","PMD.com",VLOOKUP(LEFT(H3178,2),Tables!$E$1:$F$11,2,FALSE))))</f>
        <v>PMD.com</v>
      </c>
      <c r="C3178">
        <f t="shared" si="150"/>
        <v>52430001</v>
      </c>
      <c r="D3178">
        <f t="shared" si="151"/>
        <v>1</v>
      </c>
      <c r="E3178" t="str">
        <f t="shared" ca="1" si="149"/>
        <v>shifted orders shipped</v>
      </c>
      <c r="F3178" t="s">
        <v>3539</v>
      </c>
      <c r="G3178" t="s">
        <v>335</v>
      </c>
      <c r="H3178" t="s">
        <v>8040</v>
      </c>
      <c r="I3178" s="6">
        <v>44012.636412037034</v>
      </c>
      <c r="J3178" t="s">
        <v>16</v>
      </c>
      <c r="K3178" s="6">
        <v>44013.438472222224</v>
      </c>
      <c r="M3178" t="s">
        <v>8041</v>
      </c>
      <c r="N3178" t="s">
        <v>8042</v>
      </c>
      <c r="Q3178" t="s">
        <v>1959</v>
      </c>
      <c r="R3178" t="s">
        <v>400</v>
      </c>
      <c r="S3178">
        <v>16412</v>
      </c>
      <c r="T3178" t="s">
        <v>338</v>
      </c>
      <c r="U3178" t="s">
        <v>530</v>
      </c>
      <c r="W3178" t="s">
        <v>8043</v>
      </c>
      <c r="Z3178" t="s">
        <v>8041</v>
      </c>
      <c r="AA3178" t="s">
        <v>8042</v>
      </c>
      <c r="AD3178" t="s">
        <v>1959</v>
      </c>
      <c r="AE3178" t="s">
        <v>400</v>
      </c>
      <c r="AF3178">
        <v>16412</v>
      </c>
      <c r="AG3178" t="s">
        <v>338</v>
      </c>
      <c r="AH3178" t="s">
        <v>530</v>
      </c>
      <c r="AJ3178" t="s">
        <v>8043</v>
      </c>
      <c r="AL3178" t="s">
        <v>339</v>
      </c>
      <c r="AM3178">
        <v>1</v>
      </c>
      <c r="AN3178">
        <v>1</v>
      </c>
      <c r="AO3178">
        <v>12063</v>
      </c>
      <c r="AQ3178">
        <v>127155</v>
      </c>
      <c r="AR3178">
        <v>52430001</v>
      </c>
      <c r="AS3178" t="s">
        <v>927</v>
      </c>
      <c r="AT3178" t="s">
        <v>75</v>
      </c>
      <c r="AW3178" t="s">
        <v>340</v>
      </c>
      <c r="AX3178" t="s">
        <v>340</v>
      </c>
      <c r="AY3178" t="s">
        <v>357</v>
      </c>
      <c r="AZ3178" t="s">
        <v>363</v>
      </c>
      <c r="BY3178" t="s">
        <v>342</v>
      </c>
      <c r="EQ3178">
        <v>249990</v>
      </c>
      <c r="ER3178" t="s">
        <v>8044</v>
      </c>
      <c r="EV3178">
        <v>17287726</v>
      </c>
      <c r="EW3178">
        <v>928</v>
      </c>
      <c r="EX3178">
        <v>221025</v>
      </c>
      <c r="EY3178" t="s">
        <v>8045</v>
      </c>
      <c r="EZ3178">
        <v>1</v>
      </c>
      <c r="FC3178">
        <v>95385</v>
      </c>
      <c r="FD3178" t="s">
        <v>3531</v>
      </c>
    </row>
    <row r="3179" spans="1:160" x14ac:dyDescent="0.3">
      <c r="A3179" t="str">
        <f>VLOOKUP(B3179,Table2[],3,FALSE)</f>
        <v>Digital</v>
      </c>
      <c r="B3179" t="str">
        <f>IF(OR(ISNUMBER(FIND("QVC",Z3179)),ISNUMBER(FIND("QVC",AL3179))),"QVC",IF(OR(ISNUMBER(FIND("NCO",H3179)),ISNUMBER(FIND("NCO",Y3179))), "NCO", IF(AL3179="consumer","PMD.com",VLOOKUP(LEFT(H3179,2),Tables!$E$1:$F$11,2,FALSE))))</f>
        <v>PMD.com</v>
      </c>
      <c r="C3179">
        <f t="shared" si="150"/>
        <v>51410001</v>
      </c>
      <c r="D3179">
        <f t="shared" si="151"/>
        <v>2</v>
      </c>
      <c r="E3179" t="str">
        <f t="shared" ca="1" si="149"/>
        <v>shifted orders shipped</v>
      </c>
      <c r="F3179" t="s">
        <v>3539</v>
      </c>
      <c r="G3179" t="s">
        <v>335</v>
      </c>
      <c r="H3179" t="s">
        <v>8040</v>
      </c>
      <c r="I3179" s="6">
        <v>44012.636412037034</v>
      </c>
      <c r="J3179" t="s">
        <v>16</v>
      </c>
      <c r="K3179" s="6">
        <v>44013.438472222224</v>
      </c>
      <c r="M3179" t="s">
        <v>8041</v>
      </c>
      <c r="N3179" t="s">
        <v>8042</v>
      </c>
      <c r="Q3179" t="s">
        <v>1959</v>
      </c>
      <c r="R3179" t="s">
        <v>400</v>
      </c>
      <c r="S3179">
        <v>16412</v>
      </c>
      <c r="T3179" t="s">
        <v>338</v>
      </c>
      <c r="U3179" t="s">
        <v>530</v>
      </c>
      <c r="W3179" t="s">
        <v>8043</v>
      </c>
      <c r="Z3179" t="s">
        <v>8041</v>
      </c>
      <c r="AA3179" t="s">
        <v>8042</v>
      </c>
      <c r="AD3179" t="s">
        <v>1959</v>
      </c>
      <c r="AE3179" t="s">
        <v>400</v>
      </c>
      <c r="AF3179">
        <v>16412</v>
      </c>
      <c r="AG3179" t="s">
        <v>338</v>
      </c>
      <c r="AH3179" t="s">
        <v>530</v>
      </c>
      <c r="AJ3179" t="s">
        <v>8043</v>
      </c>
      <c r="AL3179" t="s">
        <v>339</v>
      </c>
      <c r="AM3179">
        <v>2</v>
      </c>
      <c r="AN3179">
        <v>2</v>
      </c>
      <c r="AO3179">
        <v>10146</v>
      </c>
      <c r="AQ3179">
        <v>124431</v>
      </c>
      <c r="AR3179">
        <v>51410001</v>
      </c>
      <c r="AS3179" t="s">
        <v>2386</v>
      </c>
      <c r="AT3179" t="s">
        <v>81</v>
      </c>
      <c r="AW3179" t="s">
        <v>340</v>
      </c>
      <c r="AX3179" t="s">
        <v>340</v>
      </c>
      <c r="AY3179" t="s">
        <v>432</v>
      </c>
      <c r="AZ3179">
        <v>0</v>
      </c>
      <c r="BY3179" t="s">
        <v>342</v>
      </c>
      <c r="EQ3179">
        <v>253369</v>
      </c>
      <c r="ER3179" t="s">
        <v>8044</v>
      </c>
      <c r="EV3179">
        <v>17287726</v>
      </c>
      <c r="EW3179">
        <v>928</v>
      </c>
      <c r="EX3179">
        <v>221025</v>
      </c>
      <c r="EY3179" t="s">
        <v>8045</v>
      </c>
      <c r="EZ3179">
        <v>1</v>
      </c>
      <c r="FC3179">
        <v>51410001</v>
      </c>
      <c r="FD3179" t="s">
        <v>81</v>
      </c>
    </row>
    <row r="3180" spans="1:160" x14ac:dyDescent="0.3">
      <c r="A3180" t="str">
        <f>VLOOKUP(B3180,Table2[],3,FALSE)</f>
        <v>Digital</v>
      </c>
      <c r="B3180" t="str">
        <f>IF(OR(ISNUMBER(FIND("QVC",Z3180)),ISNUMBER(FIND("QVC",AL3180))),"QVC",IF(OR(ISNUMBER(FIND("NCO",H3180)),ISNUMBER(FIND("NCO",Y3180))), "NCO", IF(AL3180="consumer","PMD.com",VLOOKUP(LEFT(H3180,2),Tables!$E$1:$F$11,2,FALSE))))</f>
        <v>PMD.com</v>
      </c>
      <c r="C3180">
        <f t="shared" si="150"/>
        <v>51090030</v>
      </c>
      <c r="D3180">
        <f t="shared" si="151"/>
        <v>1</v>
      </c>
      <c r="E3180" t="str">
        <f t="shared" ca="1" si="149"/>
        <v>shifted orders shipped</v>
      </c>
      <c r="F3180" t="s">
        <v>3539</v>
      </c>
      <c r="G3180" t="s">
        <v>335</v>
      </c>
      <c r="H3180" t="s">
        <v>8040</v>
      </c>
      <c r="I3180" s="6">
        <v>44012.636412037034</v>
      </c>
      <c r="J3180" t="s">
        <v>16</v>
      </c>
      <c r="K3180" s="6">
        <v>44013.438472222224</v>
      </c>
      <c r="M3180" t="s">
        <v>8041</v>
      </c>
      <c r="N3180" t="s">
        <v>8042</v>
      </c>
      <c r="Q3180" t="s">
        <v>1959</v>
      </c>
      <c r="R3180" t="s">
        <v>400</v>
      </c>
      <c r="S3180">
        <v>16412</v>
      </c>
      <c r="T3180" t="s">
        <v>338</v>
      </c>
      <c r="U3180" t="s">
        <v>530</v>
      </c>
      <c r="W3180" t="s">
        <v>8043</v>
      </c>
      <c r="Z3180" t="s">
        <v>8041</v>
      </c>
      <c r="AA3180" t="s">
        <v>8042</v>
      </c>
      <c r="AD3180" t="s">
        <v>1959</v>
      </c>
      <c r="AE3180" t="s">
        <v>400</v>
      </c>
      <c r="AF3180">
        <v>16412</v>
      </c>
      <c r="AG3180" t="s">
        <v>338</v>
      </c>
      <c r="AH3180" t="s">
        <v>530</v>
      </c>
      <c r="AJ3180" t="s">
        <v>8043</v>
      </c>
      <c r="AL3180" t="s">
        <v>339</v>
      </c>
      <c r="AM3180">
        <v>1</v>
      </c>
      <c r="AN3180">
        <v>1</v>
      </c>
      <c r="AO3180">
        <v>6688</v>
      </c>
      <c r="AQ3180">
        <v>125960</v>
      </c>
      <c r="AR3180">
        <v>51090030</v>
      </c>
      <c r="AS3180" t="s">
        <v>3043</v>
      </c>
      <c r="AT3180" t="s">
        <v>628</v>
      </c>
      <c r="AW3180" t="s">
        <v>343</v>
      </c>
      <c r="BY3180" t="s">
        <v>342</v>
      </c>
      <c r="BZ3180" t="b">
        <v>0</v>
      </c>
      <c r="EQ3180">
        <v>243047</v>
      </c>
      <c r="ER3180" t="s">
        <v>8044</v>
      </c>
      <c r="EV3180">
        <v>17287726</v>
      </c>
      <c r="EW3180">
        <v>928</v>
      </c>
      <c r="EX3180">
        <v>221025</v>
      </c>
      <c r="EY3180" t="s">
        <v>8045</v>
      </c>
      <c r="EZ3180">
        <v>1</v>
      </c>
      <c r="FC3180">
        <v>95385</v>
      </c>
      <c r="FD3180" t="s">
        <v>3531</v>
      </c>
    </row>
    <row r="3181" spans="1:160" x14ac:dyDescent="0.3">
      <c r="A3181" t="str">
        <f>VLOOKUP(B3181,Table2[],3,FALSE)</f>
        <v>Digital</v>
      </c>
      <c r="B3181" t="str">
        <f>IF(OR(ISNUMBER(FIND("QVC",Z3181)),ISNUMBER(FIND("QVC",AL3181))),"QVC",IF(OR(ISNUMBER(FIND("NCO",H3181)),ISNUMBER(FIND("NCO",Y3181))), "NCO", IF(AL3181="consumer","PMD.com",VLOOKUP(LEFT(H3181,2),Tables!$E$1:$F$11,2,FALSE))))</f>
        <v>PMD.com</v>
      </c>
      <c r="C3181">
        <f t="shared" si="150"/>
        <v>51090030</v>
      </c>
      <c r="D3181">
        <f t="shared" si="151"/>
        <v>1</v>
      </c>
      <c r="E3181" t="str">
        <f t="shared" ca="1" si="149"/>
        <v>shifted orders shipped</v>
      </c>
      <c r="F3181" t="s">
        <v>3539</v>
      </c>
      <c r="G3181" t="s">
        <v>335</v>
      </c>
      <c r="H3181" t="s">
        <v>8046</v>
      </c>
      <c r="I3181" s="6">
        <v>44012.642326388886</v>
      </c>
      <c r="J3181" t="s">
        <v>16</v>
      </c>
      <c r="K3181" s="6">
        <v>44013.43854166667</v>
      </c>
      <c r="M3181" t="s">
        <v>8047</v>
      </c>
      <c r="N3181" t="s">
        <v>8048</v>
      </c>
      <c r="Q3181" t="s">
        <v>1368</v>
      </c>
      <c r="R3181" t="s">
        <v>376</v>
      </c>
      <c r="S3181" t="s">
        <v>8049</v>
      </c>
      <c r="T3181" t="s">
        <v>338</v>
      </c>
      <c r="U3181" t="s">
        <v>530</v>
      </c>
      <c r="W3181" t="s">
        <v>8050</v>
      </c>
      <c r="Z3181" t="s">
        <v>8047</v>
      </c>
      <c r="AA3181" t="s">
        <v>8048</v>
      </c>
      <c r="AD3181" t="s">
        <v>1368</v>
      </c>
      <c r="AE3181" t="s">
        <v>376</v>
      </c>
      <c r="AF3181" t="s">
        <v>8049</v>
      </c>
      <c r="AG3181" t="s">
        <v>338</v>
      </c>
      <c r="AH3181" t="s">
        <v>530</v>
      </c>
      <c r="AJ3181" t="s">
        <v>8050</v>
      </c>
      <c r="AL3181" t="s">
        <v>339</v>
      </c>
      <c r="AM3181">
        <v>1</v>
      </c>
      <c r="AN3181">
        <v>1</v>
      </c>
      <c r="AO3181">
        <v>6688</v>
      </c>
      <c r="AQ3181">
        <v>125960</v>
      </c>
      <c r="AR3181">
        <v>51090030</v>
      </c>
      <c r="AS3181" t="s">
        <v>3043</v>
      </c>
      <c r="AT3181" t="s">
        <v>628</v>
      </c>
      <c r="AW3181" t="s">
        <v>343</v>
      </c>
      <c r="BY3181" t="s">
        <v>342</v>
      </c>
      <c r="BZ3181" t="b">
        <v>0</v>
      </c>
      <c r="EQ3181">
        <v>243047</v>
      </c>
      <c r="ER3181" t="s">
        <v>8051</v>
      </c>
      <c r="EV3181">
        <v>17287730</v>
      </c>
      <c r="EW3181">
        <v>928</v>
      </c>
      <c r="EX3181">
        <v>221029</v>
      </c>
      <c r="EY3181" t="s">
        <v>8052</v>
      </c>
      <c r="EZ3181">
        <v>1</v>
      </c>
      <c r="FC3181">
        <v>95385</v>
      </c>
      <c r="FD3181" t="s">
        <v>3531</v>
      </c>
    </row>
    <row r="3182" spans="1:160" x14ac:dyDescent="0.3">
      <c r="A3182" t="str">
        <f>VLOOKUP(B3182,Table2[],3,FALSE)</f>
        <v>Digital</v>
      </c>
      <c r="B3182" t="str">
        <f>IF(OR(ISNUMBER(FIND("QVC",Z3182)),ISNUMBER(FIND("QVC",AL3182))),"QVC",IF(OR(ISNUMBER(FIND("NCO",H3182)),ISNUMBER(FIND("NCO",Y3182))), "NCO", IF(AL3182="consumer","PMD.com",VLOOKUP(LEFT(H3182,2),Tables!$E$1:$F$11,2,FALSE))))</f>
        <v>PMD.com</v>
      </c>
      <c r="C3182">
        <f t="shared" si="150"/>
        <v>52430001</v>
      </c>
      <c r="D3182">
        <f t="shared" si="151"/>
        <v>1</v>
      </c>
      <c r="E3182" t="str">
        <f t="shared" ca="1" si="149"/>
        <v>shifted orders shipped</v>
      </c>
      <c r="F3182" t="s">
        <v>3539</v>
      </c>
      <c r="G3182" t="s">
        <v>335</v>
      </c>
      <c r="H3182" t="s">
        <v>8046</v>
      </c>
      <c r="I3182" s="6">
        <v>44012.642326388886</v>
      </c>
      <c r="J3182" t="s">
        <v>16</v>
      </c>
      <c r="K3182" s="6">
        <v>44013.43854166667</v>
      </c>
      <c r="M3182" t="s">
        <v>8047</v>
      </c>
      <c r="N3182" t="s">
        <v>8048</v>
      </c>
      <c r="Q3182" t="s">
        <v>1368</v>
      </c>
      <c r="R3182" t="s">
        <v>376</v>
      </c>
      <c r="S3182" t="s">
        <v>8049</v>
      </c>
      <c r="T3182" t="s">
        <v>338</v>
      </c>
      <c r="U3182" t="s">
        <v>530</v>
      </c>
      <c r="W3182" t="s">
        <v>8050</v>
      </c>
      <c r="Z3182" t="s">
        <v>8047</v>
      </c>
      <c r="AA3182" t="s">
        <v>8048</v>
      </c>
      <c r="AD3182" t="s">
        <v>1368</v>
      </c>
      <c r="AE3182" t="s">
        <v>376</v>
      </c>
      <c r="AF3182" t="s">
        <v>8049</v>
      </c>
      <c r="AG3182" t="s">
        <v>338</v>
      </c>
      <c r="AH3182" t="s">
        <v>530</v>
      </c>
      <c r="AJ3182" t="s">
        <v>8050</v>
      </c>
      <c r="AL3182" t="s">
        <v>339</v>
      </c>
      <c r="AM3182">
        <v>1</v>
      </c>
      <c r="AN3182">
        <v>1</v>
      </c>
      <c r="AO3182">
        <v>12063</v>
      </c>
      <c r="AQ3182">
        <v>127155</v>
      </c>
      <c r="AR3182">
        <v>52430001</v>
      </c>
      <c r="AS3182" t="s">
        <v>927</v>
      </c>
      <c r="AT3182" t="s">
        <v>75</v>
      </c>
      <c r="AW3182" t="s">
        <v>340</v>
      </c>
      <c r="AX3182" t="s">
        <v>340</v>
      </c>
      <c r="AY3182" t="s">
        <v>357</v>
      </c>
      <c r="AZ3182" t="s">
        <v>363</v>
      </c>
      <c r="BY3182" t="s">
        <v>342</v>
      </c>
      <c r="EQ3182">
        <v>249990</v>
      </c>
      <c r="ER3182" t="s">
        <v>8051</v>
      </c>
      <c r="EV3182">
        <v>17287730</v>
      </c>
      <c r="EW3182">
        <v>928</v>
      </c>
      <c r="EX3182">
        <v>221029</v>
      </c>
      <c r="EY3182" t="s">
        <v>8052</v>
      </c>
      <c r="EZ3182">
        <v>1</v>
      </c>
      <c r="FC3182">
        <v>95385</v>
      </c>
      <c r="FD3182" t="s">
        <v>3531</v>
      </c>
    </row>
    <row r="3183" spans="1:160" x14ac:dyDescent="0.3">
      <c r="A3183" t="str">
        <f>VLOOKUP(B3183,Table2[],3,FALSE)</f>
        <v>Digital</v>
      </c>
      <c r="B3183" t="str">
        <f>IF(OR(ISNUMBER(FIND("QVC",Z3183)),ISNUMBER(FIND("QVC",AL3183))),"QVC",IF(OR(ISNUMBER(FIND("NCO",H3183)),ISNUMBER(FIND("NCO",Y3183))), "NCO", IF(AL3183="consumer","PMD.com",VLOOKUP(LEFT(H3183,2),Tables!$E$1:$F$11,2,FALSE))))</f>
        <v>PMD.com</v>
      </c>
      <c r="C3183">
        <f t="shared" si="150"/>
        <v>5341030</v>
      </c>
      <c r="D3183">
        <f t="shared" si="151"/>
        <v>1</v>
      </c>
      <c r="E3183" t="str">
        <f t="shared" ca="1" si="149"/>
        <v>shifted orders shipped</v>
      </c>
      <c r="F3183" t="s">
        <v>3539</v>
      </c>
      <c r="G3183" t="s">
        <v>335</v>
      </c>
      <c r="H3183" t="s">
        <v>8046</v>
      </c>
      <c r="I3183" s="6">
        <v>44012.642326388886</v>
      </c>
      <c r="J3183" t="s">
        <v>16</v>
      </c>
      <c r="K3183" s="6">
        <v>44013.43854166667</v>
      </c>
      <c r="M3183" t="s">
        <v>8047</v>
      </c>
      <c r="N3183" t="s">
        <v>8048</v>
      </c>
      <c r="Q3183" t="s">
        <v>1368</v>
      </c>
      <c r="R3183" t="s">
        <v>376</v>
      </c>
      <c r="S3183" t="s">
        <v>8049</v>
      </c>
      <c r="T3183" t="s">
        <v>338</v>
      </c>
      <c r="U3183" t="s">
        <v>530</v>
      </c>
      <c r="W3183" t="s">
        <v>8050</v>
      </c>
      <c r="Z3183" t="s">
        <v>8047</v>
      </c>
      <c r="AA3183" t="s">
        <v>8048</v>
      </c>
      <c r="AD3183" t="s">
        <v>1368</v>
      </c>
      <c r="AE3183" t="s">
        <v>376</v>
      </c>
      <c r="AF3183" t="s">
        <v>8049</v>
      </c>
      <c r="AG3183" t="s">
        <v>338</v>
      </c>
      <c r="AH3183" t="s">
        <v>530</v>
      </c>
      <c r="AJ3183" t="s">
        <v>8050</v>
      </c>
      <c r="AL3183" t="s">
        <v>339</v>
      </c>
      <c r="AM3183">
        <v>1</v>
      </c>
      <c r="AN3183">
        <v>1</v>
      </c>
      <c r="AO3183">
        <v>12859</v>
      </c>
      <c r="AQ3183">
        <v>124642</v>
      </c>
      <c r="AR3183">
        <v>5341030</v>
      </c>
      <c r="AS3183" t="s">
        <v>925</v>
      </c>
      <c r="AT3183" t="s">
        <v>926</v>
      </c>
      <c r="AW3183" t="s">
        <v>366</v>
      </c>
      <c r="AX3183" t="s">
        <v>366</v>
      </c>
      <c r="AY3183" t="s">
        <v>345</v>
      </c>
      <c r="AZ3183" t="s">
        <v>346</v>
      </c>
      <c r="BY3183" t="s">
        <v>342</v>
      </c>
      <c r="EQ3183">
        <v>243275</v>
      </c>
      <c r="ER3183" t="s">
        <v>8051</v>
      </c>
      <c r="EV3183">
        <v>17287730</v>
      </c>
      <c r="EW3183">
        <v>928</v>
      </c>
      <c r="EX3183">
        <v>221029</v>
      </c>
      <c r="EY3183" t="s">
        <v>8052</v>
      </c>
      <c r="EZ3183">
        <v>1</v>
      </c>
      <c r="FC3183">
        <v>95385</v>
      </c>
      <c r="FD3183" t="s">
        <v>3531</v>
      </c>
    </row>
    <row r="3184" spans="1:160" x14ac:dyDescent="0.3">
      <c r="A3184" t="str">
        <f>VLOOKUP(B3184,Table2[],3,FALSE)</f>
        <v>Digital</v>
      </c>
      <c r="B3184" t="str">
        <f>IF(OR(ISNUMBER(FIND("QVC",Z3184)),ISNUMBER(FIND("QVC",AL3184))),"QVC",IF(OR(ISNUMBER(FIND("NCO",H3184)),ISNUMBER(FIND("NCO",Y3184))), "NCO", IF(AL3184="consumer","PMD.com",VLOOKUP(LEFT(H3184,2),Tables!$E$1:$F$11,2,FALSE))))</f>
        <v>PMD.com</v>
      </c>
      <c r="C3184">
        <f t="shared" si="150"/>
        <v>53920001</v>
      </c>
      <c r="D3184">
        <f t="shared" si="151"/>
        <v>1</v>
      </c>
      <c r="E3184" t="str">
        <f t="shared" ca="1" si="149"/>
        <v>shifted orders shipped</v>
      </c>
      <c r="F3184" t="s">
        <v>3539</v>
      </c>
      <c r="G3184" t="s">
        <v>335</v>
      </c>
      <c r="H3184" t="s">
        <v>8046</v>
      </c>
      <c r="I3184" s="6">
        <v>44012.642326388886</v>
      </c>
      <c r="J3184" t="s">
        <v>16</v>
      </c>
      <c r="K3184" s="6">
        <v>44013.43854166667</v>
      </c>
      <c r="M3184" t="s">
        <v>8047</v>
      </c>
      <c r="N3184" t="s">
        <v>8048</v>
      </c>
      <c r="Q3184" t="s">
        <v>1368</v>
      </c>
      <c r="R3184" t="s">
        <v>376</v>
      </c>
      <c r="S3184" t="s">
        <v>8049</v>
      </c>
      <c r="T3184" t="s">
        <v>338</v>
      </c>
      <c r="U3184" t="s">
        <v>530</v>
      </c>
      <c r="W3184" t="s">
        <v>8050</v>
      </c>
      <c r="Z3184" t="s">
        <v>8047</v>
      </c>
      <c r="AA3184" t="s">
        <v>8048</v>
      </c>
      <c r="AD3184" t="s">
        <v>1368</v>
      </c>
      <c r="AE3184" t="s">
        <v>376</v>
      </c>
      <c r="AF3184" t="s">
        <v>8049</v>
      </c>
      <c r="AG3184" t="s">
        <v>338</v>
      </c>
      <c r="AH3184" t="s">
        <v>530</v>
      </c>
      <c r="AJ3184" t="s">
        <v>8050</v>
      </c>
      <c r="AL3184" t="s">
        <v>339</v>
      </c>
      <c r="AM3184">
        <v>1</v>
      </c>
      <c r="AN3184">
        <v>1</v>
      </c>
      <c r="AO3184">
        <v>14899</v>
      </c>
      <c r="AQ3184">
        <v>124468</v>
      </c>
      <c r="AR3184">
        <v>53920001</v>
      </c>
      <c r="AS3184">
        <v>9000000</v>
      </c>
      <c r="AT3184" t="s">
        <v>40</v>
      </c>
      <c r="AW3184" t="s">
        <v>343</v>
      </c>
      <c r="BY3184" t="s">
        <v>342</v>
      </c>
      <c r="EQ3184">
        <v>243396</v>
      </c>
      <c r="ER3184" t="s">
        <v>8051</v>
      </c>
      <c r="EV3184">
        <v>17287730</v>
      </c>
      <c r="EW3184">
        <v>928</v>
      </c>
      <c r="EX3184">
        <v>221029</v>
      </c>
      <c r="EY3184" t="s">
        <v>8052</v>
      </c>
      <c r="EZ3184">
        <v>1</v>
      </c>
      <c r="FC3184">
        <v>95385</v>
      </c>
      <c r="FD3184" t="s">
        <v>3531</v>
      </c>
    </row>
    <row r="3185" spans="1:160" x14ac:dyDescent="0.3">
      <c r="A3185" t="str">
        <f>VLOOKUP(B3185,Table2[],3,FALSE)</f>
        <v>Digital</v>
      </c>
      <c r="B3185" t="str">
        <f>IF(OR(ISNUMBER(FIND("QVC",Z3185)),ISNUMBER(FIND("QVC",AL3185))),"QVC",IF(OR(ISNUMBER(FIND("NCO",H3185)),ISNUMBER(FIND("NCO",Y3185))), "NCO", IF(AL3185="consumer","PMD.com",VLOOKUP(LEFT(H3185,2),Tables!$E$1:$F$11,2,FALSE))))</f>
        <v>PMD.com</v>
      </c>
      <c r="C3185">
        <f t="shared" si="150"/>
        <v>51080001</v>
      </c>
      <c r="D3185">
        <f t="shared" si="151"/>
        <v>1</v>
      </c>
      <c r="E3185" t="str">
        <f t="shared" ca="1" si="149"/>
        <v>shifted orders shipped</v>
      </c>
      <c r="F3185" t="s">
        <v>3539</v>
      </c>
      <c r="G3185" t="s">
        <v>335</v>
      </c>
      <c r="H3185" t="s">
        <v>8046</v>
      </c>
      <c r="I3185" s="6">
        <v>44012.642326388886</v>
      </c>
      <c r="J3185" t="s">
        <v>16</v>
      </c>
      <c r="K3185" s="6">
        <v>44013.43854166667</v>
      </c>
      <c r="M3185" t="s">
        <v>8047</v>
      </c>
      <c r="N3185" t="s">
        <v>8048</v>
      </c>
      <c r="Q3185" t="s">
        <v>1368</v>
      </c>
      <c r="R3185" t="s">
        <v>376</v>
      </c>
      <c r="S3185" t="s">
        <v>8049</v>
      </c>
      <c r="T3185" t="s">
        <v>338</v>
      </c>
      <c r="U3185" t="s">
        <v>530</v>
      </c>
      <c r="W3185" t="s">
        <v>8050</v>
      </c>
      <c r="Z3185" t="s">
        <v>8047</v>
      </c>
      <c r="AA3185" t="s">
        <v>8048</v>
      </c>
      <c r="AD3185" t="s">
        <v>1368</v>
      </c>
      <c r="AE3185" t="s">
        <v>376</v>
      </c>
      <c r="AF3185" t="s">
        <v>8049</v>
      </c>
      <c r="AG3185" t="s">
        <v>338</v>
      </c>
      <c r="AH3185" t="s">
        <v>530</v>
      </c>
      <c r="AJ3185" t="s">
        <v>8050</v>
      </c>
      <c r="AL3185" t="s">
        <v>339</v>
      </c>
      <c r="AM3185">
        <v>1</v>
      </c>
      <c r="AN3185">
        <v>1</v>
      </c>
      <c r="AO3185">
        <v>19656</v>
      </c>
      <c r="AQ3185">
        <v>124645</v>
      </c>
      <c r="AR3185">
        <v>51080001</v>
      </c>
      <c r="AS3185" t="s">
        <v>988</v>
      </c>
      <c r="AT3185" t="s">
        <v>57</v>
      </c>
      <c r="AW3185" t="s">
        <v>343</v>
      </c>
      <c r="BY3185" t="s">
        <v>342</v>
      </c>
      <c r="EQ3185">
        <v>251119</v>
      </c>
      <c r="ER3185" t="s">
        <v>8051</v>
      </c>
      <c r="EV3185">
        <v>17287730</v>
      </c>
      <c r="EW3185">
        <v>928</v>
      </c>
      <c r="EX3185">
        <v>221029</v>
      </c>
      <c r="EY3185" t="s">
        <v>8052</v>
      </c>
      <c r="EZ3185">
        <v>1</v>
      </c>
      <c r="FC3185">
        <v>51080001</v>
      </c>
      <c r="FD3185" t="s">
        <v>57</v>
      </c>
    </row>
    <row r="3186" spans="1:160" x14ac:dyDescent="0.3">
      <c r="A3186" t="str">
        <f>VLOOKUP(B3186,Table2[],3,FALSE)</f>
        <v>Digital</v>
      </c>
      <c r="B3186" t="str">
        <f>IF(OR(ISNUMBER(FIND("QVC",Z3186)),ISNUMBER(FIND("QVC",AL3186))),"QVC",IF(OR(ISNUMBER(FIND("NCO",H3186)),ISNUMBER(FIND("NCO",Y3186))), "NCO", IF(AL3186="consumer","PMD.com",VLOOKUP(LEFT(H3186,2),Tables!$E$1:$F$11,2,FALSE))))</f>
        <v>PMD.com</v>
      </c>
      <c r="C3186">
        <f t="shared" si="150"/>
        <v>7868</v>
      </c>
      <c r="D3186">
        <f t="shared" si="151"/>
        <v>1</v>
      </c>
      <c r="E3186" t="str">
        <f t="shared" ca="1" si="149"/>
        <v>shifted orders shipped</v>
      </c>
      <c r="F3186" t="s">
        <v>3539</v>
      </c>
      <c r="G3186" t="s">
        <v>335</v>
      </c>
      <c r="H3186" t="s">
        <v>8046</v>
      </c>
      <c r="I3186" s="6">
        <v>44012.642326388886</v>
      </c>
      <c r="J3186" t="s">
        <v>16</v>
      </c>
      <c r="K3186" s="6">
        <v>44013.43854166667</v>
      </c>
      <c r="M3186" t="s">
        <v>8047</v>
      </c>
      <c r="N3186" t="s">
        <v>8048</v>
      </c>
      <c r="Q3186" t="s">
        <v>1368</v>
      </c>
      <c r="R3186" t="s">
        <v>376</v>
      </c>
      <c r="S3186" t="s">
        <v>8049</v>
      </c>
      <c r="T3186" t="s">
        <v>338</v>
      </c>
      <c r="U3186" t="s">
        <v>530</v>
      </c>
      <c r="W3186" t="s">
        <v>8050</v>
      </c>
      <c r="Z3186" t="s">
        <v>8047</v>
      </c>
      <c r="AA3186" t="s">
        <v>8048</v>
      </c>
      <c r="AD3186" t="s">
        <v>1368</v>
      </c>
      <c r="AE3186" t="s">
        <v>376</v>
      </c>
      <c r="AF3186" t="s">
        <v>8049</v>
      </c>
      <c r="AG3186" t="s">
        <v>338</v>
      </c>
      <c r="AH3186" t="s">
        <v>530</v>
      </c>
      <c r="AJ3186" t="s">
        <v>8050</v>
      </c>
      <c r="AL3186" t="s">
        <v>339</v>
      </c>
      <c r="AM3186">
        <v>1</v>
      </c>
      <c r="AN3186">
        <v>1</v>
      </c>
      <c r="AO3186">
        <v>434</v>
      </c>
      <c r="AQ3186">
        <v>127765</v>
      </c>
      <c r="AR3186">
        <v>7868</v>
      </c>
      <c r="AS3186" t="s">
        <v>744</v>
      </c>
      <c r="AT3186" t="s">
        <v>745</v>
      </c>
      <c r="AW3186" t="s">
        <v>349</v>
      </c>
      <c r="AX3186" t="s">
        <v>553</v>
      </c>
      <c r="AY3186" t="s">
        <v>554</v>
      </c>
      <c r="AZ3186">
        <v>0</v>
      </c>
      <c r="BY3186" t="s">
        <v>342</v>
      </c>
      <c r="EQ3186">
        <v>251034</v>
      </c>
      <c r="ER3186" t="s">
        <v>8051</v>
      </c>
      <c r="EV3186">
        <v>17287730</v>
      </c>
      <c r="EW3186">
        <v>928</v>
      </c>
      <c r="EX3186">
        <v>221029</v>
      </c>
      <c r="EY3186" t="s">
        <v>8052</v>
      </c>
      <c r="EZ3186">
        <v>1</v>
      </c>
      <c r="FC3186">
        <v>7868</v>
      </c>
      <c r="FD3186" t="s">
        <v>745</v>
      </c>
    </row>
    <row r="3187" spans="1:160" x14ac:dyDescent="0.3">
      <c r="A3187" t="str">
        <f>VLOOKUP(B3187,Table2[],3,FALSE)</f>
        <v>Digital</v>
      </c>
      <c r="B3187" t="str">
        <f>IF(OR(ISNUMBER(FIND("QVC",Z3187)),ISNUMBER(FIND("QVC",AL3187))),"QVC",IF(OR(ISNUMBER(FIND("NCO",H3187)),ISNUMBER(FIND("NCO",Y3187))), "NCO", IF(AL3187="consumer","PMD.com",VLOOKUP(LEFT(H3187,2),Tables!$E$1:$F$11,2,FALSE))))</f>
        <v>PMD.com</v>
      </c>
      <c r="C3187">
        <f t="shared" si="150"/>
        <v>534101</v>
      </c>
      <c r="D3187">
        <f t="shared" si="151"/>
        <v>1</v>
      </c>
      <c r="E3187" t="str">
        <f t="shared" ca="1" si="149"/>
        <v>shifted orders shipped</v>
      </c>
      <c r="F3187" t="s">
        <v>3539</v>
      </c>
      <c r="G3187" t="s">
        <v>335</v>
      </c>
      <c r="H3187" t="s">
        <v>8046</v>
      </c>
      <c r="I3187" s="6">
        <v>44012.642326388886</v>
      </c>
      <c r="J3187" t="s">
        <v>16</v>
      </c>
      <c r="K3187" s="6">
        <v>44013.43854166667</v>
      </c>
      <c r="M3187" t="s">
        <v>8047</v>
      </c>
      <c r="N3187" t="s">
        <v>8048</v>
      </c>
      <c r="Q3187" t="s">
        <v>1368</v>
      </c>
      <c r="R3187" t="s">
        <v>376</v>
      </c>
      <c r="S3187" t="s">
        <v>8049</v>
      </c>
      <c r="T3187" t="s">
        <v>338</v>
      </c>
      <c r="U3187" t="s">
        <v>530</v>
      </c>
      <c r="W3187" t="s">
        <v>8050</v>
      </c>
      <c r="Z3187" t="s">
        <v>8047</v>
      </c>
      <c r="AA3187" t="s">
        <v>8048</v>
      </c>
      <c r="AD3187" t="s">
        <v>1368</v>
      </c>
      <c r="AE3187" t="s">
        <v>376</v>
      </c>
      <c r="AF3187" t="s">
        <v>8049</v>
      </c>
      <c r="AG3187" t="s">
        <v>338</v>
      </c>
      <c r="AH3187" t="s">
        <v>530</v>
      </c>
      <c r="AJ3187" t="s">
        <v>8050</v>
      </c>
      <c r="AL3187" t="s">
        <v>339</v>
      </c>
      <c r="AM3187">
        <v>1</v>
      </c>
      <c r="AN3187">
        <v>1</v>
      </c>
      <c r="AO3187">
        <v>8486</v>
      </c>
      <c r="AQ3187">
        <v>124619</v>
      </c>
      <c r="AR3187">
        <v>534101</v>
      </c>
      <c r="AS3187" t="s">
        <v>102</v>
      </c>
      <c r="AT3187" t="s">
        <v>101</v>
      </c>
      <c r="AW3187" t="s">
        <v>340</v>
      </c>
      <c r="AX3187" t="s">
        <v>340</v>
      </c>
      <c r="AY3187" t="s">
        <v>345</v>
      </c>
      <c r="AZ3187" t="s">
        <v>346</v>
      </c>
      <c r="BY3187" t="s">
        <v>342</v>
      </c>
      <c r="EQ3187">
        <v>250689</v>
      </c>
      <c r="ER3187" t="s">
        <v>8051</v>
      </c>
      <c r="EV3187">
        <v>17287730</v>
      </c>
      <c r="EW3187">
        <v>928</v>
      </c>
      <c r="EX3187">
        <v>221029</v>
      </c>
      <c r="EY3187" t="s">
        <v>8052</v>
      </c>
      <c r="EZ3187">
        <v>1</v>
      </c>
      <c r="FC3187">
        <v>534101</v>
      </c>
      <c r="FD3187" t="s">
        <v>101</v>
      </c>
    </row>
    <row r="3188" spans="1:160" x14ac:dyDescent="0.3">
      <c r="A3188" t="str">
        <f>VLOOKUP(B3188,Table2[],3,FALSE)</f>
        <v>Digital</v>
      </c>
      <c r="B3188" t="str">
        <f>IF(OR(ISNUMBER(FIND("QVC",Z3188)),ISNUMBER(FIND("QVC",AL3188))),"QVC",IF(OR(ISNUMBER(FIND("NCO",H3188)),ISNUMBER(FIND("NCO",Y3188))), "NCO", IF(AL3188="consumer","PMD.com",VLOOKUP(LEFT(H3188,2),Tables!$E$1:$F$11,2,FALSE))))</f>
        <v>PMD.com</v>
      </c>
      <c r="C3188">
        <f t="shared" si="150"/>
        <v>53240001</v>
      </c>
      <c r="D3188">
        <f t="shared" si="151"/>
        <v>1</v>
      </c>
      <c r="E3188" t="str">
        <f t="shared" ca="1" si="149"/>
        <v>shifted orders shipped</v>
      </c>
      <c r="F3188" t="s">
        <v>3539</v>
      </c>
      <c r="G3188" t="s">
        <v>335</v>
      </c>
      <c r="H3188" t="s">
        <v>8053</v>
      </c>
      <c r="I3188" s="6">
        <v>44012.666956018518</v>
      </c>
      <c r="J3188" t="s">
        <v>16</v>
      </c>
      <c r="K3188" s="6">
        <v>44013.438958333332</v>
      </c>
      <c r="M3188" t="s">
        <v>8054</v>
      </c>
      <c r="N3188" t="s">
        <v>8055</v>
      </c>
      <c r="Q3188" t="s">
        <v>396</v>
      </c>
      <c r="R3188" t="s">
        <v>397</v>
      </c>
      <c r="S3188">
        <v>98117</v>
      </c>
      <c r="T3188" t="s">
        <v>338</v>
      </c>
      <c r="U3188" t="s">
        <v>530</v>
      </c>
      <c r="W3188" t="s">
        <v>8056</v>
      </c>
      <c r="Z3188" t="s">
        <v>8054</v>
      </c>
      <c r="AA3188" t="s">
        <v>8055</v>
      </c>
      <c r="AD3188" t="s">
        <v>396</v>
      </c>
      <c r="AE3188" t="s">
        <v>397</v>
      </c>
      <c r="AF3188">
        <v>98117</v>
      </c>
      <c r="AG3188" t="s">
        <v>338</v>
      </c>
      <c r="AH3188" t="s">
        <v>530</v>
      </c>
      <c r="AJ3188" t="s">
        <v>8056</v>
      </c>
      <c r="AL3188" t="s">
        <v>339</v>
      </c>
      <c r="AM3188">
        <v>1</v>
      </c>
      <c r="AN3188">
        <v>1</v>
      </c>
      <c r="AO3188">
        <v>7354</v>
      </c>
      <c r="AQ3188">
        <v>124443</v>
      </c>
      <c r="AR3188">
        <v>53240001</v>
      </c>
      <c r="AS3188" t="s">
        <v>139</v>
      </c>
      <c r="AT3188" t="s">
        <v>140</v>
      </c>
      <c r="AW3188" t="s">
        <v>343</v>
      </c>
      <c r="BY3188" t="s">
        <v>342</v>
      </c>
      <c r="EQ3188">
        <v>251890</v>
      </c>
      <c r="ER3188" t="s">
        <v>8057</v>
      </c>
      <c r="EV3188">
        <v>17287746</v>
      </c>
      <c r="EW3188">
        <v>928</v>
      </c>
      <c r="EX3188">
        <v>221045</v>
      </c>
      <c r="EY3188" t="s">
        <v>8058</v>
      </c>
      <c r="EZ3188">
        <v>1</v>
      </c>
      <c r="FC3188">
        <v>53240001</v>
      </c>
      <c r="FD3188" t="s">
        <v>140</v>
      </c>
    </row>
    <row r="3189" spans="1:160" x14ac:dyDescent="0.3">
      <c r="A3189" t="str">
        <f>VLOOKUP(B3189,Table2[],3,FALSE)</f>
        <v>Digital</v>
      </c>
      <c r="B3189" t="str">
        <f>IF(OR(ISNUMBER(FIND("QVC",Z3189)),ISNUMBER(FIND("QVC",AL3189))),"QVC",IF(OR(ISNUMBER(FIND("NCO",H3189)),ISNUMBER(FIND("NCO",Y3189))), "NCO", IF(AL3189="consumer","PMD.com",VLOOKUP(LEFT(H3189,2),Tables!$E$1:$F$11,2,FALSE))))</f>
        <v>PMD.com</v>
      </c>
      <c r="C3189">
        <f t="shared" si="150"/>
        <v>53920001</v>
      </c>
      <c r="D3189">
        <f t="shared" si="151"/>
        <v>1</v>
      </c>
      <c r="E3189" t="str">
        <f t="shared" ca="1" si="149"/>
        <v>shifted orders shipped</v>
      </c>
      <c r="F3189" t="s">
        <v>3539</v>
      </c>
      <c r="G3189" t="s">
        <v>335</v>
      </c>
      <c r="H3189" t="s">
        <v>8053</v>
      </c>
      <c r="I3189" s="6">
        <v>44012.666956018518</v>
      </c>
      <c r="J3189" t="s">
        <v>16</v>
      </c>
      <c r="K3189" s="6">
        <v>44013.438958333332</v>
      </c>
      <c r="M3189" t="s">
        <v>8054</v>
      </c>
      <c r="N3189" t="s">
        <v>8055</v>
      </c>
      <c r="Q3189" t="s">
        <v>396</v>
      </c>
      <c r="R3189" t="s">
        <v>397</v>
      </c>
      <c r="S3189">
        <v>98117</v>
      </c>
      <c r="T3189" t="s">
        <v>338</v>
      </c>
      <c r="U3189" t="s">
        <v>530</v>
      </c>
      <c r="W3189" t="s">
        <v>8056</v>
      </c>
      <c r="Z3189" t="s">
        <v>8054</v>
      </c>
      <c r="AA3189" t="s">
        <v>8055</v>
      </c>
      <c r="AD3189" t="s">
        <v>396</v>
      </c>
      <c r="AE3189" t="s">
        <v>397</v>
      </c>
      <c r="AF3189">
        <v>98117</v>
      </c>
      <c r="AG3189" t="s">
        <v>338</v>
      </c>
      <c r="AH3189" t="s">
        <v>530</v>
      </c>
      <c r="AJ3189" t="s">
        <v>8056</v>
      </c>
      <c r="AL3189" t="s">
        <v>339</v>
      </c>
      <c r="AM3189">
        <v>1</v>
      </c>
      <c r="AN3189">
        <v>1</v>
      </c>
      <c r="AO3189">
        <v>14899</v>
      </c>
      <c r="AQ3189">
        <v>124468</v>
      </c>
      <c r="AR3189">
        <v>53920001</v>
      </c>
      <c r="AS3189">
        <v>9000000</v>
      </c>
      <c r="AT3189" t="s">
        <v>40</v>
      </c>
      <c r="AW3189" t="s">
        <v>343</v>
      </c>
      <c r="BY3189" t="s">
        <v>342</v>
      </c>
      <c r="EQ3189">
        <v>243396</v>
      </c>
      <c r="ER3189" t="s">
        <v>8057</v>
      </c>
      <c r="EV3189">
        <v>17287746</v>
      </c>
      <c r="EW3189">
        <v>928</v>
      </c>
      <c r="EX3189">
        <v>221045</v>
      </c>
      <c r="EY3189" t="s">
        <v>8058</v>
      </c>
      <c r="EZ3189">
        <v>1</v>
      </c>
      <c r="FC3189">
        <v>95384</v>
      </c>
      <c r="FD3189" t="s">
        <v>3530</v>
      </c>
    </row>
    <row r="3190" spans="1:160" x14ac:dyDescent="0.3">
      <c r="A3190" t="str">
        <f>VLOOKUP(B3190,Table2[],3,FALSE)</f>
        <v>Digital</v>
      </c>
      <c r="B3190" t="str">
        <f>IF(OR(ISNUMBER(FIND("QVC",Z3190)),ISNUMBER(FIND("QVC",AL3190))),"QVC",IF(OR(ISNUMBER(FIND("NCO",H3190)),ISNUMBER(FIND("NCO",Y3190))), "NCO", IF(AL3190="consumer","PMD.com",VLOOKUP(LEFT(H3190,2),Tables!$E$1:$F$11,2,FALSE))))</f>
        <v>PMD.com</v>
      </c>
      <c r="C3190">
        <f t="shared" si="150"/>
        <v>7660</v>
      </c>
      <c r="D3190">
        <f t="shared" si="151"/>
        <v>1</v>
      </c>
      <c r="E3190" t="str">
        <f t="shared" ca="1" si="149"/>
        <v>shifted orders shipped</v>
      </c>
      <c r="F3190" t="s">
        <v>3539</v>
      </c>
      <c r="G3190" t="s">
        <v>335</v>
      </c>
      <c r="H3190" t="s">
        <v>8053</v>
      </c>
      <c r="I3190" s="6">
        <v>44012.666956018518</v>
      </c>
      <c r="J3190" t="s">
        <v>16</v>
      </c>
      <c r="K3190" s="6">
        <v>44013.438958333332</v>
      </c>
      <c r="M3190" t="s">
        <v>8054</v>
      </c>
      <c r="N3190" t="s">
        <v>8055</v>
      </c>
      <c r="Q3190" t="s">
        <v>396</v>
      </c>
      <c r="R3190" t="s">
        <v>397</v>
      </c>
      <c r="S3190">
        <v>98117</v>
      </c>
      <c r="T3190" t="s">
        <v>338</v>
      </c>
      <c r="U3190" t="s">
        <v>530</v>
      </c>
      <c r="W3190" t="s">
        <v>8056</v>
      </c>
      <c r="Z3190" t="s">
        <v>8054</v>
      </c>
      <c r="AA3190" t="s">
        <v>8055</v>
      </c>
      <c r="AD3190" t="s">
        <v>396</v>
      </c>
      <c r="AE3190" t="s">
        <v>397</v>
      </c>
      <c r="AF3190">
        <v>98117</v>
      </c>
      <c r="AG3190" t="s">
        <v>338</v>
      </c>
      <c r="AH3190" t="s">
        <v>530</v>
      </c>
      <c r="AJ3190" t="s">
        <v>8056</v>
      </c>
      <c r="AL3190" t="s">
        <v>339</v>
      </c>
      <c r="AM3190">
        <v>1</v>
      </c>
      <c r="AN3190">
        <v>1</v>
      </c>
      <c r="AO3190">
        <v>11858</v>
      </c>
      <c r="AQ3190">
        <v>124798</v>
      </c>
      <c r="AR3190">
        <v>7660</v>
      </c>
      <c r="AS3190" t="s">
        <v>2085</v>
      </c>
      <c r="AT3190" t="s">
        <v>38</v>
      </c>
      <c r="AW3190" t="s">
        <v>343</v>
      </c>
      <c r="BY3190" t="s">
        <v>342</v>
      </c>
      <c r="EQ3190">
        <v>251455</v>
      </c>
      <c r="ER3190" t="s">
        <v>8057</v>
      </c>
      <c r="EV3190">
        <v>17287746</v>
      </c>
      <c r="EW3190">
        <v>928</v>
      </c>
      <c r="EX3190">
        <v>221045</v>
      </c>
      <c r="EY3190" t="s">
        <v>8058</v>
      </c>
      <c r="EZ3190">
        <v>1</v>
      </c>
      <c r="FC3190">
        <v>7660</v>
      </c>
      <c r="FD3190" t="s">
        <v>38</v>
      </c>
    </row>
    <row r="3191" spans="1:160" x14ac:dyDescent="0.3">
      <c r="A3191" t="str">
        <f>VLOOKUP(B3191,Table2[],3,FALSE)</f>
        <v>Digital</v>
      </c>
      <c r="B3191" t="str">
        <f>IF(OR(ISNUMBER(FIND("QVC",Z3191)),ISNUMBER(FIND("QVC",AL3191))),"QVC",IF(OR(ISNUMBER(FIND("NCO",H3191)),ISNUMBER(FIND("NCO",Y3191))), "NCO", IF(AL3191="consumer","PMD.com",VLOOKUP(LEFT(H3191,2),Tables!$E$1:$F$11,2,FALSE))))</f>
        <v>PMD.com</v>
      </c>
      <c r="C3191">
        <f t="shared" si="150"/>
        <v>52430001</v>
      </c>
      <c r="D3191">
        <f t="shared" si="151"/>
        <v>1</v>
      </c>
      <c r="E3191" t="str">
        <f t="shared" ca="1" si="149"/>
        <v>shifted orders shipped</v>
      </c>
      <c r="F3191" t="s">
        <v>3539</v>
      </c>
      <c r="G3191" t="s">
        <v>335</v>
      </c>
      <c r="H3191" t="s">
        <v>8053</v>
      </c>
      <c r="I3191" s="6">
        <v>44012.666956018518</v>
      </c>
      <c r="J3191" t="s">
        <v>16</v>
      </c>
      <c r="K3191" s="6">
        <v>44013.438958333332</v>
      </c>
      <c r="M3191" t="s">
        <v>8054</v>
      </c>
      <c r="N3191" t="s">
        <v>8055</v>
      </c>
      <c r="Q3191" t="s">
        <v>396</v>
      </c>
      <c r="R3191" t="s">
        <v>397</v>
      </c>
      <c r="S3191">
        <v>98117</v>
      </c>
      <c r="T3191" t="s">
        <v>338</v>
      </c>
      <c r="U3191" t="s">
        <v>530</v>
      </c>
      <c r="W3191" t="s">
        <v>8056</v>
      </c>
      <c r="Z3191" t="s">
        <v>8054</v>
      </c>
      <c r="AA3191" t="s">
        <v>8055</v>
      </c>
      <c r="AD3191" t="s">
        <v>396</v>
      </c>
      <c r="AE3191" t="s">
        <v>397</v>
      </c>
      <c r="AF3191">
        <v>98117</v>
      </c>
      <c r="AG3191" t="s">
        <v>338</v>
      </c>
      <c r="AH3191" t="s">
        <v>530</v>
      </c>
      <c r="AJ3191" t="s">
        <v>8056</v>
      </c>
      <c r="AL3191" t="s">
        <v>339</v>
      </c>
      <c r="AM3191">
        <v>1</v>
      </c>
      <c r="AN3191">
        <v>1</v>
      </c>
      <c r="AO3191">
        <v>12063</v>
      </c>
      <c r="AQ3191">
        <v>127155</v>
      </c>
      <c r="AR3191">
        <v>52430001</v>
      </c>
      <c r="AS3191" t="s">
        <v>927</v>
      </c>
      <c r="AT3191" t="s">
        <v>75</v>
      </c>
      <c r="AW3191" t="s">
        <v>340</v>
      </c>
      <c r="AX3191" t="s">
        <v>340</v>
      </c>
      <c r="AY3191" t="s">
        <v>357</v>
      </c>
      <c r="AZ3191" t="s">
        <v>363</v>
      </c>
      <c r="BY3191" t="s">
        <v>342</v>
      </c>
      <c r="EQ3191">
        <v>249990</v>
      </c>
      <c r="ER3191" t="s">
        <v>8057</v>
      </c>
      <c r="EV3191">
        <v>17287746</v>
      </c>
      <c r="EW3191">
        <v>928</v>
      </c>
      <c r="EX3191">
        <v>221045</v>
      </c>
      <c r="EY3191" t="s">
        <v>8058</v>
      </c>
      <c r="EZ3191">
        <v>1</v>
      </c>
      <c r="FC3191">
        <v>95384</v>
      </c>
      <c r="FD3191" t="s">
        <v>3530</v>
      </c>
    </row>
    <row r="3192" spans="1:160" x14ac:dyDescent="0.3">
      <c r="A3192" t="str">
        <f>VLOOKUP(B3192,Table2[],3,FALSE)</f>
        <v>Digital</v>
      </c>
      <c r="B3192" t="str">
        <f>IF(OR(ISNUMBER(FIND("QVC",Z3192)),ISNUMBER(FIND("QVC",AL3192))),"QVC",IF(OR(ISNUMBER(FIND("NCO",H3192)),ISNUMBER(FIND("NCO",Y3192))), "NCO", IF(AL3192="consumer","PMD.com",VLOOKUP(LEFT(H3192,2),Tables!$E$1:$F$11,2,FALSE))))</f>
        <v>PMD.com</v>
      </c>
      <c r="C3192">
        <f t="shared" si="150"/>
        <v>51090030</v>
      </c>
      <c r="D3192">
        <f t="shared" si="151"/>
        <v>1</v>
      </c>
      <c r="E3192" t="str">
        <f t="shared" ca="1" si="149"/>
        <v>shifted orders shipped</v>
      </c>
      <c r="F3192" t="s">
        <v>3539</v>
      </c>
      <c r="G3192" t="s">
        <v>335</v>
      </c>
      <c r="H3192" t="s">
        <v>8053</v>
      </c>
      <c r="I3192" s="6">
        <v>44012.666956018518</v>
      </c>
      <c r="J3192" t="s">
        <v>16</v>
      </c>
      <c r="K3192" s="6">
        <v>44013.438958333332</v>
      </c>
      <c r="M3192" t="s">
        <v>8054</v>
      </c>
      <c r="N3192" t="s">
        <v>8055</v>
      </c>
      <c r="Q3192" t="s">
        <v>396</v>
      </c>
      <c r="R3192" t="s">
        <v>397</v>
      </c>
      <c r="S3192">
        <v>98117</v>
      </c>
      <c r="T3192" t="s">
        <v>338</v>
      </c>
      <c r="U3192" t="s">
        <v>530</v>
      </c>
      <c r="W3192" t="s">
        <v>8056</v>
      </c>
      <c r="Z3192" t="s">
        <v>8054</v>
      </c>
      <c r="AA3192" t="s">
        <v>8055</v>
      </c>
      <c r="AD3192" t="s">
        <v>396</v>
      </c>
      <c r="AE3192" t="s">
        <v>397</v>
      </c>
      <c r="AF3192">
        <v>98117</v>
      </c>
      <c r="AG3192" t="s">
        <v>338</v>
      </c>
      <c r="AH3192" t="s">
        <v>530</v>
      </c>
      <c r="AJ3192" t="s">
        <v>8056</v>
      </c>
      <c r="AL3192" t="s">
        <v>339</v>
      </c>
      <c r="AM3192">
        <v>1</v>
      </c>
      <c r="AN3192">
        <v>1</v>
      </c>
      <c r="AO3192">
        <v>6688</v>
      </c>
      <c r="AQ3192">
        <v>125960</v>
      </c>
      <c r="AR3192">
        <v>51090030</v>
      </c>
      <c r="AS3192" t="s">
        <v>3043</v>
      </c>
      <c r="AT3192" t="s">
        <v>628</v>
      </c>
      <c r="AW3192" t="s">
        <v>343</v>
      </c>
      <c r="BY3192" t="s">
        <v>342</v>
      </c>
      <c r="BZ3192" t="b">
        <v>0</v>
      </c>
      <c r="EQ3192">
        <v>243047</v>
      </c>
      <c r="ER3192" t="s">
        <v>8057</v>
      </c>
      <c r="EV3192">
        <v>17287746</v>
      </c>
      <c r="EW3192">
        <v>928</v>
      </c>
      <c r="EX3192">
        <v>221045</v>
      </c>
      <c r="EY3192" t="s">
        <v>8058</v>
      </c>
      <c r="EZ3192">
        <v>1</v>
      </c>
      <c r="FC3192">
        <v>95384</v>
      </c>
      <c r="FD3192" t="s">
        <v>3530</v>
      </c>
    </row>
    <row r="3193" spans="1:160" x14ac:dyDescent="0.3">
      <c r="A3193" t="str">
        <f>VLOOKUP(B3193,Table2[],3,FALSE)</f>
        <v>Digital</v>
      </c>
      <c r="B3193" t="str">
        <f>IF(OR(ISNUMBER(FIND("QVC",Z3193)),ISNUMBER(FIND("QVC",AL3193))),"QVC",IF(OR(ISNUMBER(FIND("NCO",H3193)),ISNUMBER(FIND("NCO",Y3193))), "NCO", IF(AL3193="consumer","PMD.com",VLOOKUP(LEFT(H3193,2),Tables!$E$1:$F$11,2,FALSE))))</f>
        <v>PMD.com</v>
      </c>
      <c r="C3193">
        <f t="shared" si="150"/>
        <v>5208</v>
      </c>
      <c r="D3193">
        <f t="shared" si="151"/>
        <v>1</v>
      </c>
      <c r="E3193" t="str">
        <f t="shared" ca="1" si="149"/>
        <v>shifted orders shipped</v>
      </c>
      <c r="F3193" t="s">
        <v>3539</v>
      </c>
      <c r="G3193" t="s">
        <v>335</v>
      </c>
      <c r="H3193" t="s">
        <v>8053</v>
      </c>
      <c r="I3193" s="6">
        <v>44012.666956018518</v>
      </c>
      <c r="J3193" t="s">
        <v>16</v>
      </c>
      <c r="K3193" s="6">
        <v>44013.438958333332</v>
      </c>
      <c r="M3193" t="s">
        <v>8054</v>
      </c>
      <c r="N3193" t="s">
        <v>8055</v>
      </c>
      <c r="Q3193" t="s">
        <v>396</v>
      </c>
      <c r="R3193" t="s">
        <v>397</v>
      </c>
      <c r="S3193">
        <v>98117</v>
      </c>
      <c r="T3193" t="s">
        <v>338</v>
      </c>
      <c r="U3193" t="s">
        <v>530</v>
      </c>
      <c r="W3193" t="s">
        <v>8056</v>
      </c>
      <c r="Z3193" t="s">
        <v>8054</v>
      </c>
      <c r="AA3193" t="s">
        <v>8055</v>
      </c>
      <c r="AD3193" t="s">
        <v>396</v>
      </c>
      <c r="AE3193" t="s">
        <v>397</v>
      </c>
      <c r="AF3193">
        <v>98117</v>
      </c>
      <c r="AG3193" t="s">
        <v>338</v>
      </c>
      <c r="AH3193" t="s">
        <v>530</v>
      </c>
      <c r="AJ3193" t="s">
        <v>8056</v>
      </c>
      <c r="AL3193" t="s">
        <v>339</v>
      </c>
      <c r="AM3193">
        <v>1</v>
      </c>
      <c r="AN3193">
        <v>1</v>
      </c>
      <c r="AO3193">
        <v>1406</v>
      </c>
      <c r="AQ3193">
        <v>124008</v>
      </c>
      <c r="AR3193">
        <v>5208</v>
      </c>
      <c r="AS3193" t="s">
        <v>51</v>
      </c>
      <c r="AT3193" t="s">
        <v>52</v>
      </c>
      <c r="AW3193" t="s">
        <v>340</v>
      </c>
      <c r="AX3193" t="s">
        <v>340</v>
      </c>
      <c r="AY3193" t="s">
        <v>419</v>
      </c>
      <c r="AZ3193" t="s">
        <v>420</v>
      </c>
      <c r="BY3193" t="s">
        <v>342</v>
      </c>
      <c r="EQ3193">
        <v>249094</v>
      </c>
      <c r="ER3193" t="s">
        <v>8057</v>
      </c>
      <c r="EV3193">
        <v>17287746</v>
      </c>
      <c r="EW3193">
        <v>928</v>
      </c>
      <c r="EX3193">
        <v>221045</v>
      </c>
      <c r="EY3193" t="s">
        <v>8058</v>
      </c>
      <c r="EZ3193">
        <v>1</v>
      </c>
      <c r="FC3193">
        <v>5208</v>
      </c>
      <c r="FD3193" t="s">
        <v>52</v>
      </c>
    </row>
    <row r="3194" spans="1:160" x14ac:dyDescent="0.3">
      <c r="A3194" t="str">
        <f>VLOOKUP(B3194,Table2[],3,FALSE)</f>
        <v>Digital</v>
      </c>
      <c r="B3194" t="str">
        <f>IF(OR(ISNUMBER(FIND("QVC",Z3194)),ISNUMBER(FIND("QVC",AL3194))),"QVC",IF(OR(ISNUMBER(FIND("NCO",H3194)),ISNUMBER(FIND("NCO",Y3194))), "NCO", IF(AL3194="consumer","PMD.com",VLOOKUP(LEFT(H3194,2),Tables!$E$1:$F$11,2,FALSE))))</f>
        <v>PMD.com</v>
      </c>
      <c r="C3194">
        <f t="shared" si="150"/>
        <v>51090030</v>
      </c>
      <c r="D3194">
        <f t="shared" si="151"/>
        <v>1</v>
      </c>
      <c r="E3194" t="str">
        <f t="shared" ca="1" si="149"/>
        <v>shifted orders shipped</v>
      </c>
      <c r="F3194" t="s">
        <v>3539</v>
      </c>
      <c r="G3194" t="s">
        <v>335</v>
      </c>
      <c r="H3194" t="s">
        <v>8059</v>
      </c>
      <c r="I3194" s="6">
        <v>44012.646249999998</v>
      </c>
      <c r="J3194" t="s">
        <v>16</v>
      </c>
      <c r="K3194" s="6">
        <v>44013.439444444448</v>
      </c>
      <c r="M3194" t="s">
        <v>8060</v>
      </c>
      <c r="N3194" t="s">
        <v>8061</v>
      </c>
      <c r="Q3194" t="s">
        <v>525</v>
      </c>
      <c r="R3194" t="s">
        <v>381</v>
      </c>
      <c r="S3194" t="s">
        <v>8062</v>
      </c>
      <c r="T3194" t="s">
        <v>338</v>
      </c>
      <c r="U3194" t="s">
        <v>530</v>
      </c>
      <c r="W3194" t="s">
        <v>8063</v>
      </c>
      <c r="Z3194" t="s">
        <v>8060</v>
      </c>
      <c r="AA3194" t="s">
        <v>8061</v>
      </c>
      <c r="AD3194" t="s">
        <v>525</v>
      </c>
      <c r="AE3194" t="s">
        <v>381</v>
      </c>
      <c r="AF3194" t="s">
        <v>8062</v>
      </c>
      <c r="AG3194" t="s">
        <v>338</v>
      </c>
      <c r="AH3194" t="s">
        <v>530</v>
      </c>
      <c r="AJ3194" t="s">
        <v>8063</v>
      </c>
      <c r="AL3194" t="s">
        <v>339</v>
      </c>
      <c r="AM3194">
        <v>1</v>
      </c>
      <c r="AN3194">
        <v>1</v>
      </c>
      <c r="AO3194">
        <v>6688</v>
      </c>
      <c r="AQ3194">
        <v>125960</v>
      </c>
      <c r="AR3194">
        <v>51090030</v>
      </c>
      <c r="AS3194" t="s">
        <v>3043</v>
      </c>
      <c r="AT3194" t="s">
        <v>628</v>
      </c>
      <c r="AW3194" t="s">
        <v>343</v>
      </c>
      <c r="BY3194" t="s">
        <v>342</v>
      </c>
      <c r="BZ3194" t="b">
        <v>0</v>
      </c>
      <c r="EQ3194">
        <v>243047</v>
      </c>
      <c r="ER3194" t="s">
        <v>8064</v>
      </c>
      <c r="EV3194">
        <v>17287734</v>
      </c>
      <c r="EW3194">
        <v>928</v>
      </c>
      <c r="EX3194">
        <v>221033</v>
      </c>
      <c r="EY3194" t="s">
        <v>8065</v>
      </c>
      <c r="EZ3194">
        <v>1</v>
      </c>
      <c r="FC3194">
        <v>95385</v>
      </c>
      <c r="FD3194" t="s">
        <v>3531</v>
      </c>
    </row>
    <row r="3195" spans="1:160" x14ac:dyDescent="0.3">
      <c r="A3195" t="str">
        <f>VLOOKUP(B3195,Table2[],3,FALSE)</f>
        <v>Digital</v>
      </c>
      <c r="B3195" t="str">
        <f>IF(OR(ISNUMBER(FIND("QVC",Z3195)),ISNUMBER(FIND("QVC",AL3195))),"QVC",IF(OR(ISNUMBER(FIND("NCO",H3195)),ISNUMBER(FIND("NCO",Y3195))), "NCO", IF(AL3195="consumer","PMD.com",VLOOKUP(LEFT(H3195,2),Tables!$E$1:$F$11,2,FALSE))))</f>
        <v>PMD.com</v>
      </c>
      <c r="C3195">
        <f t="shared" si="150"/>
        <v>52430001</v>
      </c>
      <c r="D3195">
        <f t="shared" si="151"/>
        <v>1</v>
      </c>
      <c r="E3195" t="str">
        <f t="shared" ca="1" si="149"/>
        <v>shifted orders shipped</v>
      </c>
      <c r="F3195" t="s">
        <v>3539</v>
      </c>
      <c r="G3195" t="s">
        <v>335</v>
      </c>
      <c r="H3195" t="s">
        <v>8059</v>
      </c>
      <c r="I3195" s="6">
        <v>44012.646249999998</v>
      </c>
      <c r="J3195" t="s">
        <v>16</v>
      </c>
      <c r="K3195" s="6">
        <v>44013.439444444448</v>
      </c>
      <c r="M3195" t="s">
        <v>8060</v>
      </c>
      <c r="N3195" t="s">
        <v>8061</v>
      </c>
      <c r="Q3195" t="s">
        <v>525</v>
      </c>
      <c r="R3195" t="s">
        <v>381</v>
      </c>
      <c r="S3195" t="s">
        <v>8062</v>
      </c>
      <c r="T3195" t="s">
        <v>338</v>
      </c>
      <c r="U3195" t="s">
        <v>530</v>
      </c>
      <c r="W3195" t="s">
        <v>8063</v>
      </c>
      <c r="Z3195" t="s">
        <v>8060</v>
      </c>
      <c r="AA3195" t="s">
        <v>8061</v>
      </c>
      <c r="AD3195" t="s">
        <v>525</v>
      </c>
      <c r="AE3195" t="s">
        <v>381</v>
      </c>
      <c r="AF3195" t="s">
        <v>8062</v>
      </c>
      <c r="AG3195" t="s">
        <v>338</v>
      </c>
      <c r="AH3195" t="s">
        <v>530</v>
      </c>
      <c r="AJ3195" t="s">
        <v>8063</v>
      </c>
      <c r="AL3195" t="s">
        <v>339</v>
      </c>
      <c r="AM3195">
        <v>1</v>
      </c>
      <c r="AN3195">
        <v>1</v>
      </c>
      <c r="AO3195">
        <v>12063</v>
      </c>
      <c r="AQ3195">
        <v>127155</v>
      </c>
      <c r="AR3195">
        <v>52430001</v>
      </c>
      <c r="AS3195" t="s">
        <v>927</v>
      </c>
      <c r="AT3195" t="s">
        <v>75</v>
      </c>
      <c r="AW3195" t="s">
        <v>340</v>
      </c>
      <c r="AX3195" t="s">
        <v>340</v>
      </c>
      <c r="AY3195" t="s">
        <v>357</v>
      </c>
      <c r="AZ3195" t="s">
        <v>363</v>
      </c>
      <c r="BY3195" t="s">
        <v>342</v>
      </c>
      <c r="EQ3195">
        <v>249990</v>
      </c>
      <c r="ER3195" t="s">
        <v>8064</v>
      </c>
      <c r="EV3195">
        <v>17287734</v>
      </c>
      <c r="EW3195">
        <v>928</v>
      </c>
      <c r="EX3195">
        <v>221033</v>
      </c>
      <c r="EY3195" t="s">
        <v>8065</v>
      </c>
      <c r="EZ3195">
        <v>1</v>
      </c>
      <c r="FC3195">
        <v>95385</v>
      </c>
      <c r="FD3195" t="s">
        <v>3531</v>
      </c>
    </row>
    <row r="3196" spans="1:160" x14ac:dyDescent="0.3">
      <c r="A3196" t="str">
        <f>VLOOKUP(B3196,Table2[],3,FALSE)</f>
        <v>Digital</v>
      </c>
      <c r="B3196" t="str">
        <f>IF(OR(ISNUMBER(FIND("QVC",Z3196)),ISNUMBER(FIND("QVC",AL3196))),"QVC",IF(OR(ISNUMBER(FIND("NCO",H3196)),ISNUMBER(FIND("NCO",Y3196))), "NCO", IF(AL3196="consumer","PMD.com",VLOOKUP(LEFT(H3196,2),Tables!$E$1:$F$11,2,FALSE))))</f>
        <v>PMD.com</v>
      </c>
      <c r="C3196">
        <f t="shared" si="150"/>
        <v>53920001</v>
      </c>
      <c r="D3196">
        <f t="shared" si="151"/>
        <v>1</v>
      </c>
      <c r="E3196" t="str">
        <f t="shared" ca="1" si="149"/>
        <v>shifted orders shipped</v>
      </c>
      <c r="F3196" t="s">
        <v>3539</v>
      </c>
      <c r="G3196" t="s">
        <v>335</v>
      </c>
      <c r="H3196" t="s">
        <v>8059</v>
      </c>
      <c r="I3196" s="6">
        <v>44012.646249999998</v>
      </c>
      <c r="J3196" t="s">
        <v>16</v>
      </c>
      <c r="K3196" s="6">
        <v>44013.439444444448</v>
      </c>
      <c r="M3196" t="s">
        <v>8060</v>
      </c>
      <c r="N3196" t="s">
        <v>8061</v>
      </c>
      <c r="Q3196" t="s">
        <v>525</v>
      </c>
      <c r="R3196" t="s">
        <v>381</v>
      </c>
      <c r="S3196" t="s">
        <v>8062</v>
      </c>
      <c r="T3196" t="s">
        <v>338</v>
      </c>
      <c r="U3196" t="s">
        <v>530</v>
      </c>
      <c r="W3196" t="s">
        <v>8063</v>
      </c>
      <c r="Z3196" t="s">
        <v>8060</v>
      </c>
      <c r="AA3196" t="s">
        <v>8061</v>
      </c>
      <c r="AD3196" t="s">
        <v>525</v>
      </c>
      <c r="AE3196" t="s">
        <v>381</v>
      </c>
      <c r="AF3196" t="s">
        <v>8062</v>
      </c>
      <c r="AG3196" t="s">
        <v>338</v>
      </c>
      <c r="AH3196" t="s">
        <v>530</v>
      </c>
      <c r="AJ3196" t="s">
        <v>8063</v>
      </c>
      <c r="AL3196" t="s">
        <v>339</v>
      </c>
      <c r="AM3196">
        <v>1</v>
      </c>
      <c r="AN3196">
        <v>1</v>
      </c>
      <c r="AO3196">
        <v>14899</v>
      </c>
      <c r="AQ3196">
        <v>124468</v>
      </c>
      <c r="AR3196">
        <v>53920001</v>
      </c>
      <c r="AS3196">
        <v>9000000</v>
      </c>
      <c r="AT3196" t="s">
        <v>40</v>
      </c>
      <c r="AW3196" t="s">
        <v>343</v>
      </c>
      <c r="BY3196" t="s">
        <v>342</v>
      </c>
      <c r="EQ3196">
        <v>243396</v>
      </c>
      <c r="ER3196" t="s">
        <v>8064</v>
      </c>
      <c r="EV3196">
        <v>17287734</v>
      </c>
      <c r="EW3196">
        <v>928</v>
      </c>
      <c r="EX3196">
        <v>221033</v>
      </c>
      <c r="EY3196" t="s">
        <v>8065</v>
      </c>
      <c r="EZ3196">
        <v>1</v>
      </c>
      <c r="FC3196">
        <v>95385</v>
      </c>
      <c r="FD3196" t="s">
        <v>3531</v>
      </c>
    </row>
    <row r="3197" spans="1:160" x14ac:dyDescent="0.3">
      <c r="A3197" t="str">
        <f>VLOOKUP(B3197,Table2[],3,FALSE)</f>
        <v>Digital</v>
      </c>
      <c r="B3197" t="str">
        <f>IF(OR(ISNUMBER(FIND("QVC",Z3197)),ISNUMBER(FIND("QVC",AL3197))),"QVC",IF(OR(ISNUMBER(FIND("NCO",H3197)),ISNUMBER(FIND("NCO",Y3197))), "NCO", IF(AL3197="consumer","PMD.com",VLOOKUP(LEFT(H3197,2),Tables!$E$1:$F$11,2,FALSE))))</f>
        <v>PMD.com</v>
      </c>
      <c r="C3197">
        <f t="shared" si="150"/>
        <v>51090001</v>
      </c>
      <c r="D3197">
        <f t="shared" si="151"/>
        <v>1</v>
      </c>
      <c r="E3197" t="str">
        <f t="shared" ca="1" si="149"/>
        <v>shifted orders shipped</v>
      </c>
      <c r="F3197" t="s">
        <v>3539</v>
      </c>
      <c r="G3197" t="s">
        <v>335</v>
      </c>
      <c r="H3197" t="s">
        <v>8059</v>
      </c>
      <c r="I3197" s="6">
        <v>44012.646249999998</v>
      </c>
      <c r="J3197" t="s">
        <v>16</v>
      </c>
      <c r="K3197" s="6">
        <v>44013.439444444448</v>
      </c>
      <c r="M3197" t="s">
        <v>8060</v>
      </c>
      <c r="N3197" t="s">
        <v>8061</v>
      </c>
      <c r="Q3197" t="s">
        <v>525</v>
      </c>
      <c r="R3197" t="s">
        <v>381</v>
      </c>
      <c r="S3197" t="s">
        <v>8062</v>
      </c>
      <c r="T3197" t="s">
        <v>338</v>
      </c>
      <c r="U3197" t="s">
        <v>530</v>
      </c>
      <c r="W3197" t="s">
        <v>8063</v>
      </c>
      <c r="Z3197" t="s">
        <v>8060</v>
      </c>
      <c r="AA3197" t="s">
        <v>8061</v>
      </c>
      <c r="AD3197" t="s">
        <v>525</v>
      </c>
      <c r="AE3197" t="s">
        <v>381</v>
      </c>
      <c r="AF3197" t="s">
        <v>8062</v>
      </c>
      <c r="AG3197" t="s">
        <v>338</v>
      </c>
      <c r="AH3197" t="s">
        <v>530</v>
      </c>
      <c r="AJ3197" t="s">
        <v>8063</v>
      </c>
      <c r="AL3197" t="s">
        <v>339</v>
      </c>
      <c r="AM3197">
        <v>1</v>
      </c>
      <c r="AN3197">
        <v>1</v>
      </c>
      <c r="AO3197">
        <v>4885</v>
      </c>
      <c r="AQ3197">
        <v>124202</v>
      </c>
      <c r="AR3197">
        <v>51090001</v>
      </c>
      <c r="AS3197" t="s">
        <v>1986</v>
      </c>
      <c r="AT3197" t="s">
        <v>60</v>
      </c>
      <c r="AW3197" t="s">
        <v>340</v>
      </c>
      <c r="AX3197" t="s">
        <v>340</v>
      </c>
      <c r="AY3197" t="s">
        <v>357</v>
      </c>
      <c r="AZ3197" t="s">
        <v>361</v>
      </c>
      <c r="BY3197" t="s">
        <v>342</v>
      </c>
      <c r="EQ3197">
        <v>250831</v>
      </c>
      <c r="ER3197" t="s">
        <v>8064</v>
      </c>
      <c r="EV3197">
        <v>17287734</v>
      </c>
      <c r="EW3197">
        <v>928</v>
      </c>
      <c r="EX3197">
        <v>221033</v>
      </c>
      <c r="EY3197" t="s">
        <v>8065</v>
      </c>
      <c r="EZ3197">
        <v>1</v>
      </c>
      <c r="FC3197">
        <v>51090001</v>
      </c>
      <c r="FD3197" t="s">
        <v>60</v>
      </c>
    </row>
    <row r="3198" spans="1:160" x14ac:dyDescent="0.3">
      <c r="A3198" t="str">
        <f>VLOOKUP(B3198,Table2[],3,FALSE)</f>
        <v>Digital</v>
      </c>
      <c r="B3198" t="str">
        <f>IF(OR(ISNUMBER(FIND("QVC",Z3198)),ISNUMBER(FIND("QVC",AL3198))),"QVC",IF(OR(ISNUMBER(FIND("NCO",H3198)),ISNUMBER(FIND("NCO",Y3198))), "NCO", IF(AL3198="consumer","PMD.com",VLOOKUP(LEFT(H3198,2),Tables!$E$1:$F$11,2,FALSE))))</f>
        <v>PMD.com</v>
      </c>
      <c r="C3198">
        <f t="shared" si="150"/>
        <v>51010001</v>
      </c>
      <c r="D3198">
        <f t="shared" si="151"/>
        <v>2</v>
      </c>
      <c r="E3198" t="str">
        <f t="shared" ca="1" si="149"/>
        <v>shifted orders shipped</v>
      </c>
      <c r="F3198" t="s">
        <v>3539</v>
      </c>
      <c r="G3198" t="s">
        <v>335</v>
      </c>
      <c r="H3198" t="s">
        <v>8059</v>
      </c>
      <c r="I3198" s="6">
        <v>44012.646249999998</v>
      </c>
      <c r="J3198" t="s">
        <v>16</v>
      </c>
      <c r="K3198" s="6">
        <v>44013.439444444448</v>
      </c>
      <c r="M3198" t="s">
        <v>8060</v>
      </c>
      <c r="N3198" t="s">
        <v>8061</v>
      </c>
      <c r="Q3198" t="s">
        <v>525</v>
      </c>
      <c r="R3198" t="s">
        <v>381</v>
      </c>
      <c r="S3198" t="s">
        <v>8062</v>
      </c>
      <c r="T3198" t="s">
        <v>338</v>
      </c>
      <c r="U3198" t="s">
        <v>530</v>
      </c>
      <c r="W3198" t="s">
        <v>8063</v>
      </c>
      <c r="Z3198" t="s">
        <v>8060</v>
      </c>
      <c r="AA3198" t="s">
        <v>8061</v>
      </c>
      <c r="AD3198" t="s">
        <v>525</v>
      </c>
      <c r="AE3198" t="s">
        <v>381</v>
      </c>
      <c r="AF3198" t="s">
        <v>8062</v>
      </c>
      <c r="AG3198" t="s">
        <v>338</v>
      </c>
      <c r="AH3198" t="s">
        <v>530</v>
      </c>
      <c r="AJ3198" t="s">
        <v>8063</v>
      </c>
      <c r="AL3198" t="s">
        <v>339</v>
      </c>
      <c r="AM3198">
        <v>2</v>
      </c>
      <c r="AN3198">
        <v>2</v>
      </c>
      <c r="AO3198">
        <v>8743</v>
      </c>
      <c r="AQ3198">
        <v>123868</v>
      </c>
      <c r="AR3198">
        <v>51010001</v>
      </c>
      <c r="AS3198" t="s">
        <v>48</v>
      </c>
      <c r="AT3198" t="s">
        <v>49</v>
      </c>
      <c r="AW3198" t="s">
        <v>340</v>
      </c>
      <c r="AX3198" t="s">
        <v>340</v>
      </c>
      <c r="AY3198" t="s">
        <v>357</v>
      </c>
      <c r="AZ3198" t="s">
        <v>363</v>
      </c>
      <c r="BY3198" t="s">
        <v>342</v>
      </c>
      <c r="EQ3198">
        <v>251450</v>
      </c>
      <c r="ER3198" t="s">
        <v>8064</v>
      </c>
      <c r="EV3198">
        <v>17287734</v>
      </c>
      <c r="EW3198">
        <v>928</v>
      </c>
      <c r="EX3198">
        <v>221033</v>
      </c>
      <c r="EY3198" t="s">
        <v>8065</v>
      </c>
      <c r="EZ3198">
        <v>1</v>
      </c>
      <c r="FC3198">
        <v>51010001</v>
      </c>
      <c r="FD3198" t="s">
        <v>49</v>
      </c>
    </row>
    <row r="3199" spans="1:160" x14ac:dyDescent="0.3">
      <c r="A3199" t="str">
        <f>VLOOKUP(B3199,Table2[],3,FALSE)</f>
        <v>Digital</v>
      </c>
      <c r="B3199" t="str">
        <f>IF(OR(ISNUMBER(FIND("QVC",Z3199)),ISNUMBER(FIND("QVC",AL3199))),"QVC",IF(OR(ISNUMBER(FIND("NCO",H3199)),ISNUMBER(FIND("NCO",Y3199))), "NCO", IF(AL3199="consumer","PMD.com",VLOOKUP(LEFT(H3199,2),Tables!$E$1:$F$11,2,FALSE))))</f>
        <v>PMD.com</v>
      </c>
      <c r="C3199">
        <f t="shared" si="150"/>
        <v>5341030</v>
      </c>
      <c r="D3199">
        <f t="shared" si="151"/>
        <v>1</v>
      </c>
      <c r="E3199" t="str">
        <f t="shared" ca="1" si="149"/>
        <v>shifted orders shipped</v>
      </c>
      <c r="F3199" t="s">
        <v>3539</v>
      </c>
      <c r="G3199" t="s">
        <v>335</v>
      </c>
      <c r="H3199" t="s">
        <v>8059</v>
      </c>
      <c r="I3199" s="6">
        <v>44012.646249999998</v>
      </c>
      <c r="J3199" t="s">
        <v>16</v>
      </c>
      <c r="K3199" s="6">
        <v>44013.439444444448</v>
      </c>
      <c r="M3199" t="s">
        <v>8060</v>
      </c>
      <c r="N3199" t="s">
        <v>8061</v>
      </c>
      <c r="Q3199" t="s">
        <v>525</v>
      </c>
      <c r="R3199" t="s">
        <v>381</v>
      </c>
      <c r="S3199" t="s">
        <v>8062</v>
      </c>
      <c r="T3199" t="s">
        <v>338</v>
      </c>
      <c r="U3199" t="s">
        <v>530</v>
      </c>
      <c r="W3199" t="s">
        <v>8063</v>
      </c>
      <c r="Z3199" t="s">
        <v>8060</v>
      </c>
      <c r="AA3199" t="s">
        <v>8061</v>
      </c>
      <c r="AD3199" t="s">
        <v>525</v>
      </c>
      <c r="AE3199" t="s">
        <v>381</v>
      </c>
      <c r="AF3199" t="s">
        <v>8062</v>
      </c>
      <c r="AG3199" t="s">
        <v>338</v>
      </c>
      <c r="AH3199" t="s">
        <v>530</v>
      </c>
      <c r="AJ3199" t="s">
        <v>8063</v>
      </c>
      <c r="AL3199" t="s">
        <v>339</v>
      </c>
      <c r="AM3199">
        <v>1</v>
      </c>
      <c r="AN3199">
        <v>1</v>
      </c>
      <c r="AO3199">
        <v>12859</v>
      </c>
      <c r="AQ3199">
        <v>124642</v>
      </c>
      <c r="AR3199">
        <v>5341030</v>
      </c>
      <c r="AS3199" t="s">
        <v>925</v>
      </c>
      <c r="AT3199" t="s">
        <v>926</v>
      </c>
      <c r="AW3199" t="s">
        <v>366</v>
      </c>
      <c r="AX3199" t="s">
        <v>366</v>
      </c>
      <c r="AY3199" t="s">
        <v>345</v>
      </c>
      <c r="AZ3199" t="s">
        <v>346</v>
      </c>
      <c r="BY3199" t="s">
        <v>342</v>
      </c>
      <c r="EQ3199">
        <v>243275</v>
      </c>
      <c r="ER3199" t="s">
        <v>8064</v>
      </c>
      <c r="EV3199">
        <v>17287734</v>
      </c>
      <c r="EW3199">
        <v>928</v>
      </c>
      <c r="EX3199">
        <v>221033</v>
      </c>
      <c r="EY3199" t="s">
        <v>8065</v>
      </c>
      <c r="EZ3199">
        <v>1</v>
      </c>
      <c r="FC3199">
        <v>95385</v>
      </c>
      <c r="FD3199" t="s">
        <v>3531</v>
      </c>
    </row>
    <row r="3200" spans="1:160" x14ac:dyDescent="0.3">
      <c r="A3200" t="str">
        <f>VLOOKUP(B3200,Table2[],3,FALSE)</f>
        <v>Digital</v>
      </c>
      <c r="B3200" t="str">
        <f>IF(OR(ISNUMBER(FIND("QVC",Z3200)),ISNUMBER(FIND("QVC",AL3200))),"QVC",IF(OR(ISNUMBER(FIND("NCO",H3200)),ISNUMBER(FIND("NCO",Y3200))), "NCO", IF(AL3200="consumer","PMD.com",VLOOKUP(LEFT(H3200,2),Tables!$E$1:$F$11,2,FALSE))))</f>
        <v>PMD.com</v>
      </c>
      <c r="C3200">
        <f t="shared" si="150"/>
        <v>5342</v>
      </c>
      <c r="D3200">
        <f t="shared" si="151"/>
        <v>1</v>
      </c>
      <c r="E3200" t="str">
        <f t="shared" ca="1" si="149"/>
        <v>shifted orders shipped</v>
      </c>
      <c r="F3200" t="s">
        <v>3539</v>
      </c>
      <c r="G3200" t="s">
        <v>335</v>
      </c>
      <c r="H3200" t="s">
        <v>8059</v>
      </c>
      <c r="I3200" s="6">
        <v>44012.646249999998</v>
      </c>
      <c r="J3200" t="s">
        <v>16</v>
      </c>
      <c r="K3200" s="6">
        <v>44013.439444444448</v>
      </c>
      <c r="M3200" t="s">
        <v>8060</v>
      </c>
      <c r="N3200" t="s">
        <v>8061</v>
      </c>
      <c r="Q3200" t="s">
        <v>525</v>
      </c>
      <c r="R3200" t="s">
        <v>381</v>
      </c>
      <c r="S3200" t="s">
        <v>8062</v>
      </c>
      <c r="T3200" t="s">
        <v>338</v>
      </c>
      <c r="U3200" t="s">
        <v>530</v>
      </c>
      <c r="W3200" t="s">
        <v>8063</v>
      </c>
      <c r="Z3200" t="s">
        <v>8060</v>
      </c>
      <c r="AA3200" t="s">
        <v>8061</v>
      </c>
      <c r="AD3200" t="s">
        <v>525</v>
      </c>
      <c r="AE3200" t="s">
        <v>381</v>
      </c>
      <c r="AF3200" t="s">
        <v>8062</v>
      </c>
      <c r="AG3200" t="s">
        <v>338</v>
      </c>
      <c r="AH3200" t="s">
        <v>530</v>
      </c>
      <c r="AJ3200" t="s">
        <v>8063</v>
      </c>
      <c r="AL3200" t="s">
        <v>339</v>
      </c>
      <c r="AM3200">
        <v>1</v>
      </c>
      <c r="AN3200">
        <v>1</v>
      </c>
      <c r="AO3200">
        <v>13280</v>
      </c>
      <c r="AQ3200">
        <v>123849</v>
      </c>
      <c r="AR3200">
        <v>5342</v>
      </c>
      <c r="AS3200" t="s">
        <v>1867</v>
      </c>
      <c r="AT3200" t="s">
        <v>149</v>
      </c>
      <c r="AW3200" t="s">
        <v>340</v>
      </c>
      <c r="AX3200" t="s">
        <v>340</v>
      </c>
      <c r="AY3200" t="s">
        <v>345</v>
      </c>
      <c r="AZ3200" t="s">
        <v>346</v>
      </c>
      <c r="BY3200" t="s">
        <v>342</v>
      </c>
      <c r="EQ3200">
        <v>244853</v>
      </c>
      <c r="ER3200" t="s">
        <v>8064</v>
      </c>
      <c r="EV3200">
        <v>17287734</v>
      </c>
      <c r="EW3200">
        <v>928</v>
      </c>
      <c r="EX3200">
        <v>221033</v>
      </c>
      <c r="EY3200" t="s">
        <v>8065</v>
      </c>
      <c r="EZ3200">
        <v>1</v>
      </c>
      <c r="FC3200">
        <v>5342</v>
      </c>
      <c r="FD3200" t="s">
        <v>149</v>
      </c>
    </row>
    <row r="3201" spans="1:160" x14ac:dyDescent="0.3">
      <c r="A3201" t="str">
        <f>VLOOKUP(B3201,Table2[],3,FALSE)</f>
        <v>Digital</v>
      </c>
      <c r="B3201" t="str">
        <f>IF(OR(ISNUMBER(FIND("QVC",Z3201)),ISNUMBER(FIND("QVC",AL3201))),"QVC",IF(OR(ISNUMBER(FIND("NCO",H3201)),ISNUMBER(FIND("NCO",Y3201))), "NCO", IF(AL3201="consumer","PMD.com",VLOOKUP(LEFT(H3201,2),Tables!$E$1:$F$11,2,FALSE))))</f>
        <v>PMD.com</v>
      </c>
      <c r="C3201">
        <f t="shared" si="150"/>
        <v>55300001</v>
      </c>
      <c r="D3201">
        <f t="shared" si="151"/>
        <v>1</v>
      </c>
      <c r="E3201" t="str">
        <f t="shared" ca="1" si="149"/>
        <v>shifted orders shipped</v>
      </c>
      <c r="F3201" t="s">
        <v>3539</v>
      </c>
      <c r="G3201" t="s">
        <v>335</v>
      </c>
      <c r="H3201" t="s">
        <v>8059</v>
      </c>
      <c r="I3201" s="6">
        <v>44012.646249999998</v>
      </c>
      <c r="J3201" t="s">
        <v>16</v>
      </c>
      <c r="K3201" s="6">
        <v>44013.439444444448</v>
      </c>
      <c r="M3201" t="s">
        <v>8060</v>
      </c>
      <c r="N3201" t="s">
        <v>8061</v>
      </c>
      <c r="Q3201" t="s">
        <v>525</v>
      </c>
      <c r="R3201" t="s">
        <v>381</v>
      </c>
      <c r="S3201" t="s">
        <v>8062</v>
      </c>
      <c r="T3201" t="s">
        <v>338</v>
      </c>
      <c r="U3201" t="s">
        <v>530</v>
      </c>
      <c r="W3201" t="s">
        <v>8063</v>
      </c>
      <c r="Z3201" t="s">
        <v>8060</v>
      </c>
      <c r="AA3201" t="s">
        <v>8061</v>
      </c>
      <c r="AD3201" t="s">
        <v>525</v>
      </c>
      <c r="AE3201" t="s">
        <v>381</v>
      </c>
      <c r="AF3201" t="s">
        <v>8062</v>
      </c>
      <c r="AG3201" t="s">
        <v>338</v>
      </c>
      <c r="AH3201" t="s">
        <v>530</v>
      </c>
      <c r="AJ3201" t="s">
        <v>8063</v>
      </c>
      <c r="AL3201" t="s">
        <v>339</v>
      </c>
      <c r="AM3201">
        <v>1</v>
      </c>
      <c r="AN3201">
        <v>1</v>
      </c>
      <c r="AO3201">
        <v>5039</v>
      </c>
      <c r="AQ3201">
        <v>124479</v>
      </c>
      <c r="AR3201">
        <v>55300001</v>
      </c>
      <c r="AS3201" t="s">
        <v>3008</v>
      </c>
      <c r="AT3201" t="s">
        <v>153</v>
      </c>
      <c r="AW3201" t="s">
        <v>340</v>
      </c>
      <c r="AX3201" t="s">
        <v>340</v>
      </c>
      <c r="AY3201" t="s">
        <v>382</v>
      </c>
      <c r="AZ3201">
        <v>0</v>
      </c>
      <c r="BY3201" t="s">
        <v>342</v>
      </c>
      <c r="EQ3201">
        <v>253396</v>
      </c>
      <c r="ER3201" t="s">
        <v>8064</v>
      </c>
      <c r="EV3201">
        <v>17287734</v>
      </c>
      <c r="EW3201">
        <v>928</v>
      </c>
      <c r="EX3201">
        <v>221033</v>
      </c>
      <c r="EY3201" t="s">
        <v>8065</v>
      </c>
      <c r="EZ3201">
        <v>1</v>
      </c>
      <c r="FC3201">
        <v>55300001</v>
      </c>
      <c r="FD3201" t="s">
        <v>153</v>
      </c>
    </row>
    <row r="3202" spans="1:160" x14ac:dyDescent="0.3">
      <c r="A3202" t="str">
        <f>VLOOKUP(B3202,Table2[],3,FALSE)</f>
        <v>Digital</v>
      </c>
      <c r="B3202" t="str">
        <f>IF(OR(ISNUMBER(FIND("QVC",Z3202)),ISNUMBER(FIND("QVC",AL3202))),"QVC",IF(OR(ISNUMBER(FIND("NCO",H3202)),ISNUMBER(FIND("NCO",Y3202))), "NCO", IF(AL3202="consumer","PMD.com",VLOOKUP(LEFT(H3202,2),Tables!$E$1:$F$11,2,FALSE))))</f>
        <v>PMD.com</v>
      </c>
      <c r="C3202">
        <f t="shared" si="150"/>
        <v>5357</v>
      </c>
      <c r="D3202">
        <f t="shared" si="151"/>
        <v>1</v>
      </c>
      <c r="E3202" t="str">
        <f t="shared" ca="1" si="149"/>
        <v>shifted orders shipped</v>
      </c>
      <c r="F3202" t="s">
        <v>3539</v>
      </c>
      <c r="G3202" t="s">
        <v>335</v>
      </c>
      <c r="H3202" t="s">
        <v>8066</v>
      </c>
      <c r="I3202" s="6">
        <v>44012.654050925928</v>
      </c>
      <c r="J3202" t="s">
        <v>16</v>
      </c>
      <c r="K3202" s="6">
        <v>44013.439664351848</v>
      </c>
      <c r="M3202" t="s">
        <v>1933</v>
      </c>
      <c r="N3202" t="s">
        <v>1934</v>
      </c>
      <c r="O3202" t="s">
        <v>1935</v>
      </c>
      <c r="Q3202" t="s">
        <v>517</v>
      </c>
      <c r="R3202" t="s">
        <v>347</v>
      </c>
      <c r="S3202">
        <v>23456</v>
      </c>
      <c r="T3202" t="s">
        <v>338</v>
      </c>
      <c r="U3202" t="s">
        <v>530</v>
      </c>
      <c r="Z3202" t="s">
        <v>1933</v>
      </c>
      <c r="AA3202" t="s">
        <v>1934</v>
      </c>
      <c r="AB3202" t="s">
        <v>1935</v>
      </c>
      <c r="AD3202" t="s">
        <v>517</v>
      </c>
      <c r="AE3202" t="s">
        <v>347</v>
      </c>
      <c r="AF3202">
        <v>23456</v>
      </c>
      <c r="AG3202" t="s">
        <v>338</v>
      </c>
      <c r="AH3202" t="s">
        <v>530</v>
      </c>
      <c r="AL3202" t="s">
        <v>339</v>
      </c>
      <c r="AM3202">
        <v>1</v>
      </c>
      <c r="AN3202">
        <v>1</v>
      </c>
      <c r="AO3202">
        <v>15182</v>
      </c>
      <c r="AQ3202">
        <v>124521</v>
      </c>
      <c r="AR3202">
        <v>5357</v>
      </c>
      <c r="AS3202" t="s">
        <v>87</v>
      </c>
      <c r="AT3202" t="s">
        <v>88</v>
      </c>
      <c r="AW3202" t="s">
        <v>340</v>
      </c>
      <c r="AX3202" t="s">
        <v>340</v>
      </c>
      <c r="AY3202" t="s">
        <v>351</v>
      </c>
      <c r="AZ3202" t="s">
        <v>379</v>
      </c>
      <c r="BY3202" t="s">
        <v>342</v>
      </c>
      <c r="EQ3202">
        <v>249142</v>
      </c>
      <c r="ER3202" t="s">
        <v>8067</v>
      </c>
      <c r="EV3202">
        <v>17287736</v>
      </c>
      <c r="EW3202">
        <v>928</v>
      </c>
      <c r="EX3202">
        <v>221035</v>
      </c>
      <c r="EY3202" t="s">
        <v>8068</v>
      </c>
      <c r="EZ3202">
        <v>1</v>
      </c>
      <c r="FC3202">
        <v>5357</v>
      </c>
      <c r="FD3202" t="s">
        <v>88</v>
      </c>
    </row>
    <row r="3203" spans="1:160" x14ac:dyDescent="0.3">
      <c r="A3203" t="str">
        <f>VLOOKUP(B3203,Table2[],3,FALSE)</f>
        <v>Digital</v>
      </c>
      <c r="B3203" t="str">
        <f>IF(OR(ISNUMBER(FIND("QVC",Z3203)),ISNUMBER(FIND("QVC",AL3203))),"QVC",IF(OR(ISNUMBER(FIND("NCO",H3203)),ISNUMBER(FIND("NCO",Y3203))), "NCO", IF(AL3203="consumer","PMD.com",VLOOKUP(LEFT(H3203,2),Tables!$E$1:$F$11,2,FALSE))))</f>
        <v>PMD.com</v>
      </c>
      <c r="C3203">
        <f t="shared" si="150"/>
        <v>5341030</v>
      </c>
      <c r="D3203">
        <f t="shared" si="151"/>
        <v>1</v>
      </c>
      <c r="E3203" t="str">
        <f t="shared" ref="E3203:E3266" ca="1" si="152">IF(MONTH(TODAY())-MONTH(I3203)&gt;0,"shifted orders shipped","MTD orders shipped")</f>
        <v>shifted orders shipped</v>
      </c>
      <c r="F3203" t="s">
        <v>3539</v>
      </c>
      <c r="G3203" t="s">
        <v>335</v>
      </c>
      <c r="H3203" t="s">
        <v>8066</v>
      </c>
      <c r="I3203" s="6">
        <v>44012.654050925928</v>
      </c>
      <c r="J3203" t="s">
        <v>16</v>
      </c>
      <c r="K3203" s="6">
        <v>44013.439664351848</v>
      </c>
      <c r="M3203" t="s">
        <v>1933</v>
      </c>
      <c r="N3203" t="s">
        <v>1934</v>
      </c>
      <c r="O3203" t="s">
        <v>1935</v>
      </c>
      <c r="Q3203" t="s">
        <v>517</v>
      </c>
      <c r="R3203" t="s">
        <v>347</v>
      </c>
      <c r="S3203">
        <v>23456</v>
      </c>
      <c r="T3203" t="s">
        <v>338</v>
      </c>
      <c r="U3203" t="s">
        <v>530</v>
      </c>
      <c r="Z3203" t="s">
        <v>1933</v>
      </c>
      <c r="AA3203" t="s">
        <v>1934</v>
      </c>
      <c r="AB3203" t="s">
        <v>1935</v>
      </c>
      <c r="AD3203" t="s">
        <v>517</v>
      </c>
      <c r="AE3203" t="s">
        <v>347</v>
      </c>
      <c r="AF3203">
        <v>23456</v>
      </c>
      <c r="AG3203" t="s">
        <v>338</v>
      </c>
      <c r="AH3203" t="s">
        <v>530</v>
      </c>
      <c r="AL3203" t="s">
        <v>339</v>
      </c>
      <c r="AM3203">
        <v>1</v>
      </c>
      <c r="AN3203">
        <v>1</v>
      </c>
      <c r="AO3203">
        <v>12859</v>
      </c>
      <c r="AQ3203">
        <v>124642</v>
      </c>
      <c r="AR3203">
        <v>5341030</v>
      </c>
      <c r="AS3203" t="s">
        <v>925</v>
      </c>
      <c r="AT3203" t="s">
        <v>926</v>
      </c>
      <c r="AW3203" t="s">
        <v>366</v>
      </c>
      <c r="AX3203" t="s">
        <v>366</v>
      </c>
      <c r="AY3203" t="s">
        <v>345</v>
      </c>
      <c r="AZ3203" t="s">
        <v>346</v>
      </c>
      <c r="BY3203" t="s">
        <v>342</v>
      </c>
      <c r="EQ3203">
        <v>243275</v>
      </c>
      <c r="ER3203" t="s">
        <v>8067</v>
      </c>
      <c r="EV3203">
        <v>17287736</v>
      </c>
      <c r="EW3203">
        <v>928</v>
      </c>
      <c r="EX3203">
        <v>221035</v>
      </c>
      <c r="EY3203" t="s">
        <v>8068</v>
      </c>
      <c r="EZ3203">
        <v>1</v>
      </c>
      <c r="FC3203">
        <v>95385</v>
      </c>
      <c r="FD3203" t="s">
        <v>3531</v>
      </c>
    </row>
    <row r="3204" spans="1:160" x14ac:dyDescent="0.3">
      <c r="A3204" t="str">
        <f>VLOOKUP(B3204,Table2[],3,FALSE)</f>
        <v>Digital</v>
      </c>
      <c r="B3204" t="str">
        <f>IF(OR(ISNUMBER(FIND("QVC",Z3204)),ISNUMBER(FIND("QVC",AL3204))),"QVC",IF(OR(ISNUMBER(FIND("NCO",H3204)),ISNUMBER(FIND("NCO",Y3204))), "NCO", IF(AL3204="consumer","PMD.com",VLOOKUP(LEFT(H3204,2),Tables!$E$1:$F$11,2,FALSE))))</f>
        <v>PMD.com</v>
      </c>
      <c r="C3204">
        <f t="shared" si="150"/>
        <v>53920001</v>
      </c>
      <c r="D3204">
        <f t="shared" si="151"/>
        <v>1</v>
      </c>
      <c r="E3204" t="str">
        <f t="shared" ca="1" si="152"/>
        <v>shifted orders shipped</v>
      </c>
      <c r="F3204" t="s">
        <v>3539</v>
      </c>
      <c r="G3204" t="s">
        <v>335</v>
      </c>
      <c r="H3204" t="s">
        <v>8066</v>
      </c>
      <c r="I3204" s="6">
        <v>44012.654050925928</v>
      </c>
      <c r="J3204" t="s">
        <v>16</v>
      </c>
      <c r="K3204" s="6">
        <v>44013.439664351848</v>
      </c>
      <c r="M3204" t="s">
        <v>1933</v>
      </c>
      <c r="N3204" t="s">
        <v>1934</v>
      </c>
      <c r="O3204" t="s">
        <v>1935</v>
      </c>
      <c r="Q3204" t="s">
        <v>517</v>
      </c>
      <c r="R3204" t="s">
        <v>347</v>
      </c>
      <c r="S3204">
        <v>23456</v>
      </c>
      <c r="T3204" t="s">
        <v>338</v>
      </c>
      <c r="U3204" t="s">
        <v>530</v>
      </c>
      <c r="Z3204" t="s">
        <v>1933</v>
      </c>
      <c r="AA3204" t="s">
        <v>1934</v>
      </c>
      <c r="AB3204" t="s">
        <v>1935</v>
      </c>
      <c r="AD3204" t="s">
        <v>517</v>
      </c>
      <c r="AE3204" t="s">
        <v>347</v>
      </c>
      <c r="AF3204">
        <v>23456</v>
      </c>
      <c r="AG3204" t="s">
        <v>338</v>
      </c>
      <c r="AH3204" t="s">
        <v>530</v>
      </c>
      <c r="AL3204" t="s">
        <v>339</v>
      </c>
      <c r="AM3204">
        <v>1</v>
      </c>
      <c r="AN3204">
        <v>1</v>
      </c>
      <c r="AO3204">
        <v>14899</v>
      </c>
      <c r="AQ3204">
        <v>124468</v>
      </c>
      <c r="AR3204">
        <v>53920001</v>
      </c>
      <c r="AS3204">
        <v>9000000</v>
      </c>
      <c r="AT3204" t="s">
        <v>40</v>
      </c>
      <c r="AW3204" t="s">
        <v>343</v>
      </c>
      <c r="BY3204" t="s">
        <v>342</v>
      </c>
      <c r="EQ3204">
        <v>243396</v>
      </c>
      <c r="ER3204" t="s">
        <v>8067</v>
      </c>
      <c r="EV3204">
        <v>17287736</v>
      </c>
      <c r="EW3204">
        <v>928</v>
      </c>
      <c r="EX3204">
        <v>221035</v>
      </c>
      <c r="EY3204" t="s">
        <v>8068</v>
      </c>
      <c r="EZ3204">
        <v>1</v>
      </c>
      <c r="FC3204">
        <v>95385</v>
      </c>
      <c r="FD3204" t="s">
        <v>3531</v>
      </c>
    </row>
    <row r="3205" spans="1:160" x14ac:dyDescent="0.3">
      <c r="A3205" t="str">
        <f>VLOOKUP(B3205,Table2[],3,FALSE)</f>
        <v>Digital</v>
      </c>
      <c r="B3205" t="str">
        <f>IF(OR(ISNUMBER(FIND("QVC",Z3205)),ISNUMBER(FIND("QVC",AL3205))),"QVC",IF(OR(ISNUMBER(FIND("NCO",H3205)),ISNUMBER(FIND("NCO",Y3205))), "NCO", IF(AL3205="consumer","PMD.com",VLOOKUP(LEFT(H3205,2),Tables!$E$1:$F$11,2,FALSE))))</f>
        <v>PMD.com</v>
      </c>
      <c r="C3205">
        <f t="shared" si="150"/>
        <v>52710001</v>
      </c>
      <c r="D3205">
        <f t="shared" si="151"/>
        <v>1</v>
      </c>
      <c r="E3205" t="str">
        <f t="shared" ca="1" si="152"/>
        <v>shifted orders shipped</v>
      </c>
      <c r="F3205" t="s">
        <v>3539</v>
      </c>
      <c r="G3205" t="s">
        <v>335</v>
      </c>
      <c r="H3205" t="s">
        <v>8066</v>
      </c>
      <c r="I3205" s="6">
        <v>44012.654050925928</v>
      </c>
      <c r="J3205" t="s">
        <v>16</v>
      </c>
      <c r="K3205" s="6">
        <v>44013.439664351848</v>
      </c>
      <c r="M3205" t="s">
        <v>1933</v>
      </c>
      <c r="N3205" t="s">
        <v>1934</v>
      </c>
      <c r="O3205" t="s">
        <v>1935</v>
      </c>
      <c r="Q3205" t="s">
        <v>517</v>
      </c>
      <c r="R3205" t="s">
        <v>347</v>
      </c>
      <c r="S3205">
        <v>23456</v>
      </c>
      <c r="T3205" t="s">
        <v>338</v>
      </c>
      <c r="U3205" t="s">
        <v>530</v>
      </c>
      <c r="Z3205" t="s">
        <v>1933</v>
      </c>
      <c r="AA3205" t="s">
        <v>1934</v>
      </c>
      <c r="AB3205" t="s">
        <v>1935</v>
      </c>
      <c r="AD3205" t="s">
        <v>517</v>
      </c>
      <c r="AE3205" t="s">
        <v>347</v>
      </c>
      <c r="AF3205">
        <v>23456</v>
      </c>
      <c r="AG3205" t="s">
        <v>338</v>
      </c>
      <c r="AH3205" t="s">
        <v>530</v>
      </c>
      <c r="AL3205" t="s">
        <v>339</v>
      </c>
      <c r="AM3205">
        <v>1</v>
      </c>
      <c r="AN3205">
        <v>1</v>
      </c>
      <c r="AO3205">
        <v>3399</v>
      </c>
      <c r="AQ3205">
        <v>124439</v>
      </c>
      <c r="AR3205">
        <v>52710001</v>
      </c>
      <c r="AS3205" t="s">
        <v>150</v>
      </c>
      <c r="AT3205" t="s">
        <v>151</v>
      </c>
      <c r="AW3205" t="s">
        <v>340</v>
      </c>
      <c r="AX3205" t="s">
        <v>340</v>
      </c>
      <c r="AY3205" t="s">
        <v>382</v>
      </c>
      <c r="AZ3205">
        <v>0</v>
      </c>
      <c r="BY3205" t="s">
        <v>342</v>
      </c>
      <c r="EQ3205">
        <v>249198</v>
      </c>
      <c r="ER3205" t="s">
        <v>8067</v>
      </c>
      <c r="EV3205">
        <v>17287736</v>
      </c>
      <c r="EW3205">
        <v>928</v>
      </c>
      <c r="EX3205">
        <v>221035</v>
      </c>
      <c r="EY3205" t="s">
        <v>8068</v>
      </c>
      <c r="EZ3205">
        <v>1</v>
      </c>
      <c r="FC3205">
        <v>52710001</v>
      </c>
      <c r="FD3205" t="s">
        <v>151</v>
      </c>
    </row>
    <row r="3206" spans="1:160" x14ac:dyDescent="0.3">
      <c r="A3206" t="str">
        <f>VLOOKUP(B3206,Table2[],3,FALSE)</f>
        <v>Digital</v>
      </c>
      <c r="B3206" t="str">
        <f>IF(OR(ISNUMBER(FIND("QVC",Z3206)),ISNUMBER(FIND("QVC",AL3206))),"QVC",IF(OR(ISNUMBER(FIND("NCO",H3206)),ISNUMBER(FIND("NCO",Y3206))), "NCO", IF(AL3206="consumer","PMD.com",VLOOKUP(LEFT(H3206,2),Tables!$E$1:$F$11,2,FALSE))))</f>
        <v>PMD.com</v>
      </c>
      <c r="C3206">
        <f t="shared" si="150"/>
        <v>52430001</v>
      </c>
      <c r="D3206">
        <f t="shared" si="151"/>
        <v>1</v>
      </c>
      <c r="E3206" t="str">
        <f t="shared" ca="1" si="152"/>
        <v>shifted orders shipped</v>
      </c>
      <c r="F3206" t="s">
        <v>3539</v>
      </c>
      <c r="G3206" t="s">
        <v>335</v>
      </c>
      <c r="H3206" t="s">
        <v>8066</v>
      </c>
      <c r="I3206" s="6">
        <v>44012.654050925928</v>
      </c>
      <c r="J3206" t="s">
        <v>16</v>
      </c>
      <c r="K3206" s="6">
        <v>44013.439664351848</v>
      </c>
      <c r="M3206" t="s">
        <v>1933</v>
      </c>
      <c r="N3206" t="s">
        <v>1934</v>
      </c>
      <c r="O3206" t="s">
        <v>1935</v>
      </c>
      <c r="Q3206" t="s">
        <v>517</v>
      </c>
      <c r="R3206" t="s">
        <v>347</v>
      </c>
      <c r="S3206">
        <v>23456</v>
      </c>
      <c r="T3206" t="s">
        <v>338</v>
      </c>
      <c r="U3206" t="s">
        <v>530</v>
      </c>
      <c r="Z3206" t="s">
        <v>1933</v>
      </c>
      <c r="AA3206" t="s">
        <v>1934</v>
      </c>
      <c r="AB3206" t="s">
        <v>1935</v>
      </c>
      <c r="AD3206" t="s">
        <v>517</v>
      </c>
      <c r="AE3206" t="s">
        <v>347</v>
      </c>
      <c r="AF3206">
        <v>23456</v>
      </c>
      <c r="AG3206" t="s">
        <v>338</v>
      </c>
      <c r="AH3206" t="s">
        <v>530</v>
      </c>
      <c r="AL3206" t="s">
        <v>339</v>
      </c>
      <c r="AM3206">
        <v>1</v>
      </c>
      <c r="AN3206">
        <v>1</v>
      </c>
      <c r="AO3206">
        <v>12063</v>
      </c>
      <c r="AQ3206">
        <v>127155</v>
      </c>
      <c r="AR3206">
        <v>52430001</v>
      </c>
      <c r="AS3206" t="s">
        <v>927</v>
      </c>
      <c r="AT3206" t="s">
        <v>75</v>
      </c>
      <c r="AW3206" t="s">
        <v>340</v>
      </c>
      <c r="AX3206" t="s">
        <v>340</v>
      </c>
      <c r="AY3206" t="s">
        <v>357</v>
      </c>
      <c r="AZ3206" t="s">
        <v>363</v>
      </c>
      <c r="BY3206" t="s">
        <v>342</v>
      </c>
      <c r="EQ3206">
        <v>249990</v>
      </c>
      <c r="ER3206" t="s">
        <v>8067</v>
      </c>
      <c r="EV3206">
        <v>17287736</v>
      </c>
      <c r="EW3206">
        <v>928</v>
      </c>
      <c r="EX3206">
        <v>221035</v>
      </c>
      <c r="EY3206" t="s">
        <v>8068</v>
      </c>
      <c r="EZ3206">
        <v>1</v>
      </c>
      <c r="FC3206">
        <v>95385</v>
      </c>
      <c r="FD3206" t="s">
        <v>3531</v>
      </c>
    </row>
    <row r="3207" spans="1:160" x14ac:dyDescent="0.3">
      <c r="A3207" t="str">
        <f>VLOOKUP(B3207,Table2[],3,FALSE)</f>
        <v>Digital</v>
      </c>
      <c r="B3207" t="str">
        <f>IF(OR(ISNUMBER(FIND("QVC",Z3207)),ISNUMBER(FIND("QVC",AL3207))),"QVC",IF(OR(ISNUMBER(FIND("NCO",H3207)),ISNUMBER(FIND("NCO",Y3207))), "NCO", IF(AL3207="consumer","PMD.com",VLOOKUP(LEFT(H3207,2),Tables!$E$1:$F$11,2,FALSE))))</f>
        <v>PMD.com</v>
      </c>
      <c r="C3207">
        <f t="shared" si="150"/>
        <v>51090030</v>
      </c>
      <c r="D3207">
        <f t="shared" si="151"/>
        <v>1</v>
      </c>
      <c r="E3207" t="str">
        <f t="shared" ca="1" si="152"/>
        <v>shifted orders shipped</v>
      </c>
      <c r="F3207" t="s">
        <v>3539</v>
      </c>
      <c r="G3207" t="s">
        <v>335</v>
      </c>
      <c r="H3207" t="s">
        <v>8066</v>
      </c>
      <c r="I3207" s="6">
        <v>44012.654050925928</v>
      </c>
      <c r="J3207" t="s">
        <v>16</v>
      </c>
      <c r="K3207" s="6">
        <v>44013.439664351848</v>
      </c>
      <c r="M3207" t="s">
        <v>1933</v>
      </c>
      <c r="N3207" t="s">
        <v>1934</v>
      </c>
      <c r="O3207" t="s">
        <v>1935</v>
      </c>
      <c r="Q3207" t="s">
        <v>517</v>
      </c>
      <c r="R3207" t="s">
        <v>347</v>
      </c>
      <c r="S3207">
        <v>23456</v>
      </c>
      <c r="T3207" t="s">
        <v>338</v>
      </c>
      <c r="U3207" t="s">
        <v>530</v>
      </c>
      <c r="Z3207" t="s">
        <v>1933</v>
      </c>
      <c r="AA3207" t="s">
        <v>1934</v>
      </c>
      <c r="AB3207" t="s">
        <v>1935</v>
      </c>
      <c r="AD3207" t="s">
        <v>517</v>
      </c>
      <c r="AE3207" t="s">
        <v>347</v>
      </c>
      <c r="AF3207">
        <v>23456</v>
      </c>
      <c r="AG3207" t="s">
        <v>338</v>
      </c>
      <c r="AH3207" t="s">
        <v>530</v>
      </c>
      <c r="AL3207" t="s">
        <v>339</v>
      </c>
      <c r="AM3207">
        <v>1</v>
      </c>
      <c r="AN3207">
        <v>1</v>
      </c>
      <c r="AO3207">
        <v>6688</v>
      </c>
      <c r="AQ3207">
        <v>125960</v>
      </c>
      <c r="AR3207">
        <v>51090030</v>
      </c>
      <c r="AS3207" t="s">
        <v>3043</v>
      </c>
      <c r="AT3207" t="s">
        <v>628</v>
      </c>
      <c r="AW3207" t="s">
        <v>343</v>
      </c>
      <c r="BY3207" t="s">
        <v>342</v>
      </c>
      <c r="BZ3207" t="b">
        <v>0</v>
      </c>
      <c r="EQ3207">
        <v>243047</v>
      </c>
      <c r="ER3207" t="s">
        <v>8067</v>
      </c>
      <c r="EV3207">
        <v>17287736</v>
      </c>
      <c r="EW3207">
        <v>928</v>
      </c>
      <c r="EX3207">
        <v>221035</v>
      </c>
      <c r="EY3207" t="s">
        <v>8068</v>
      </c>
      <c r="EZ3207">
        <v>1</v>
      </c>
      <c r="FC3207">
        <v>95385</v>
      </c>
      <c r="FD3207" t="s">
        <v>3531</v>
      </c>
    </row>
    <row r="3208" spans="1:160" x14ac:dyDescent="0.3">
      <c r="A3208" t="str">
        <f>VLOOKUP(B3208,Table2[],3,FALSE)</f>
        <v>Digital</v>
      </c>
      <c r="B3208" t="str">
        <f>IF(OR(ISNUMBER(FIND("QVC",Z3208)),ISNUMBER(FIND("QVC",AL3208))),"QVC",IF(OR(ISNUMBER(FIND("NCO",H3208)),ISNUMBER(FIND("NCO",Y3208))), "NCO", IF(AL3208="consumer","PMD.com",VLOOKUP(LEFT(H3208,2),Tables!$E$1:$F$11,2,FALSE))))</f>
        <v>PMD.com</v>
      </c>
      <c r="C3208">
        <f t="shared" si="150"/>
        <v>51090030</v>
      </c>
      <c r="D3208">
        <f t="shared" si="151"/>
        <v>1</v>
      </c>
      <c r="E3208" t="str">
        <f t="shared" ca="1" si="152"/>
        <v>shifted orders shipped</v>
      </c>
      <c r="F3208" t="s">
        <v>3539</v>
      </c>
      <c r="G3208" t="s">
        <v>335</v>
      </c>
      <c r="H3208" t="s">
        <v>8069</v>
      </c>
      <c r="I3208" s="6">
        <v>44012.585925925923</v>
      </c>
      <c r="J3208" t="s">
        <v>16</v>
      </c>
      <c r="K3208" s="6">
        <v>44013.439895833333</v>
      </c>
      <c r="M3208" t="s">
        <v>8070</v>
      </c>
      <c r="N3208" t="s">
        <v>8071</v>
      </c>
      <c r="Q3208" t="s">
        <v>1214</v>
      </c>
      <c r="R3208" t="s">
        <v>397</v>
      </c>
      <c r="S3208" t="s">
        <v>8072</v>
      </c>
      <c r="T3208" t="s">
        <v>338</v>
      </c>
      <c r="U3208" t="s">
        <v>530</v>
      </c>
      <c r="W3208" t="s">
        <v>8073</v>
      </c>
      <c r="Z3208" t="s">
        <v>8070</v>
      </c>
      <c r="AA3208" t="s">
        <v>8071</v>
      </c>
      <c r="AD3208" t="s">
        <v>1214</v>
      </c>
      <c r="AE3208" t="s">
        <v>397</v>
      </c>
      <c r="AF3208" t="s">
        <v>8072</v>
      </c>
      <c r="AG3208" t="s">
        <v>338</v>
      </c>
      <c r="AH3208" t="s">
        <v>530</v>
      </c>
      <c r="AJ3208" t="s">
        <v>8073</v>
      </c>
      <c r="AL3208" t="s">
        <v>339</v>
      </c>
      <c r="AM3208">
        <v>1</v>
      </c>
      <c r="AN3208">
        <v>1</v>
      </c>
      <c r="AO3208">
        <v>6688</v>
      </c>
      <c r="AQ3208">
        <v>125960</v>
      </c>
      <c r="AR3208">
        <v>51090030</v>
      </c>
      <c r="AS3208" t="s">
        <v>3043</v>
      </c>
      <c r="AT3208" t="s">
        <v>628</v>
      </c>
      <c r="AW3208" t="s">
        <v>343</v>
      </c>
      <c r="BY3208" t="s">
        <v>342</v>
      </c>
      <c r="BZ3208" t="b">
        <v>0</v>
      </c>
      <c r="EQ3208">
        <v>243047</v>
      </c>
      <c r="ER3208" t="s">
        <v>8074</v>
      </c>
      <c r="EV3208">
        <v>17287700</v>
      </c>
      <c r="EW3208">
        <v>928</v>
      </c>
      <c r="EX3208">
        <v>220998</v>
      </c>
      <c r="EY3208" t="s">
        <v>8075</v>
      </c>
      <c r="EZ3208">
        <v>1</v>
      </c>
      <c r="FC3208">
        <v>95385</v>
      </c>
      <c r="FD3208" t="s">
        <v>3531</v>
      </c>
    </row>
    <row r="3209" spans="1:160" x14ac:dyDescent="0.3">
      <c r="A3209" t="str">
        <f>VLOOKUP(B3209,Table2[],3,FALSE)</f>
        <v>Digital</v>
      </c>
      <c r="B3209" t="str">
        <f>IF(OR(ISNUMBER(FIND("QVC",Z3209)),ISNUMBER(FIND("QVC",AL3209))),"QVC",IF(OR(ISNUMBER(FIND("NCO",H3209)),ISNUMBER(FIND("NCO",Y3209))), "NCO", IF(AL3209="consumer","PMD.com",VLOOKUP(LEFT(H3209,2),Tables!$E$1:$F$11,2,FALSE))))</f>
        <v>PMD.com</v>
      </c>
      <c r="C3209">
        <f t="shared" si="150"/>
        <v>53920001</v>
      </c>
      <c r="D3209">
        <f t="shared" si="151"/>
        <v>1</v>
      </c>
      <c r="E3209" t="str">
        <f t="shared" ca="1" si="152"/>
        <v>shifted orders shipped</v>
      </c>
      <c r="F3209" t="s">
        <v>3539</v>
      </c>
      <c r="G3209" t="s">
        <v>335</v>
      </c>
      <c r="H3209" t="s">
        <v>8069</v>
      </c>
      <c r="I3209" s="6">
        <v>44012.585925925923</v>
      </c>
      <c r="J3209" t="s">
        <v>16</v>
      </c>
      <c r="K3209" s="6">
        <v>44013.439895833333</v>
      </c>
      <c r="M3209" t="s">
        <v>8070</v>
      </c>
      <c r="N3209" t="s">
        <v>8071</v>
      </c>
      <c r="Q3209" t="s">
        <v>1214</v>
      </c>
      <c r="R3209" t="s">
        <v>397</v>
      </c>
      <c r="S3209" t="s">
        <v>8072</v>
      </c>
      <c r="T3209" t="s">
        <v>338</v>
      </c>
      <c r="U3209" t="s">
        <v>530</v>
      </c>
      <c r="W3209" t="s">
        <v>8073</v>
      </c>
      <c r="Z3209" t="s">
        <v>8070</v>
      </c>
      <c r="AA3209" t="s">
        <v>8071</v>
      </c>
      <c r="AD3209" t="s">
        <v>1214</v>
      </c>
      <c r="AE3209" t="s">
        <v>397</v>
      </c>
      <c r="AF3209" t="s">
        <v>8072</v>
      </c>
      <c r="AG3209" t="s">
        <v>338</v>
      </c>
      <c r="AH3209" t="s">
        <v>530</v>
      </c>
      <c r="AJ3209" t="s">
        <v>8073</v>
      </c>
      <c r="AL3209" t="s">
        <v>339</v>
      </c>
      <c r="AM3209">
        <v>1</v>
      </c>
      <c r="AN3209">
        <v>1</v>
      </c>
      <c r="AO3209">
        <v>14899</v>
      </c>
      <c r="AQ3209">
        <v>124468</v>
      </c>
      <c r="AR3209">
        <v>53920001</v>
      </c>
      <c r="AS3209">
        <v>9000000</v>
      </c>
      <c r="AT3209" t="s">
        <v>40</v>
      </c>
      <c r="AW3209" t="s">
        <v>343</v>
      </c>
      <c r="BY3209" t="s">
        <v>342</v>
      </c>
      <c r="EQ3209">
        <v>243396</v>
      </c>
      <c r="ER3209" t="s">
        <v>8074</v>
      </c>
      <c r="EV3209">
        <v>17287700</v>
      </c>
      <c r="EW3209">
        <v>928</v>
      </c>
      <c r="EX3209">
        <v>220998</v>
      </c>
      <c r="EY3209" t="s">
        <v>8075</v>
      </c>
      <c r="EZ3209">
        <v>1</v>
      </c>
      <c r="FC3209">
        <v>95385</v>
      </c>
      <c r="FD3209" t="s">
        <v>3531</v>
      </c>
    </row>
    <row r="3210" spans="1:160" x14ac:dyDescent="0.3">
      <c r="A3210" t="str">
        <f>VLOOKUP(B3210,Table2[],3,FALSE)</f>
        <v>Digital</v>
      </c>
      <c r="B3210" t="str">
        <f>IF(OR(ISNUMBER(FIND("QVC",Z3210)),ISNUMBER(FIND("QVC",AL3210))),"QVC",IF(OR(ISNUMBER(FIND("NCO",H3210)),ISNUMBER(FIND("NCO",Y3210))), "NCO", IF(AL3210="consumer","PMD.com",VLOOKUP(LEFT(H3210,2),Tables!$E$1:$F$11,2,FALSE))))</f>
        <v>PMD.com</v>
      </c>
      <c r="C3210">
        <f t="shared" si="150"/>
        <v>5341030</v>
      </c>
      <c r="D3210">
        <f t="shared" si="151"/>
        <v>1</v>
      </c>
      <c r="E3210" t="str">
        <f t="shared" ca="1" si="152"/>
        <v>shifted orders shipped</v>
      </c>
      <c r="F3210" t="s">
        <v>3539</v>
      </c>
      <c r="G3210" t="s">
        <v>335</v>
      </c>
      <c r="H3210" t="s">
        <v>8069</v>
      </c>
      <c r="I3210" s="6">
        <v>44012.585925925923</v>
      </c>
      <c r="J3210" t="s">
        <v>16</v>
      </c>
      <c r="K3210" s="6">
        <v>44013.439895833333</v>
      </c>
      <c r="M3210" t="s">
        <v>8070</v>
      </c>
      <c r="N3210" t="s">
        <v>8071</v>
      </c>
      <c r="Q3210" t="s">
        <v>1214</v>
      </c>
      <c r="R3210" t="s">
        <v>397</v>
      </c>
      <c r="S3210" t="s">
        <v>8072</v>
      </c>
      <c r="T3210" t="s">
        <v>338</v>
      </c>
      <c r="U3210" t="s">
        <v>530</v>
      </c>
      <c r="W3210" t="s">
        <v>8073</v>
      </c>
      <c r="Z3210" t="s">
        <v>8070</v>
      </c>
      <c r="AA3210" t="s">
        <v>8071</v>
      </c>
      <c r="AD3210" t="s">
        <v>1214</v>
      </c>
      <c r="AE3210" t="s">
        <v>397</v>
      </c>
      <c r="AF3210" t="s">
        <v>8072</v>
      </c>
      <c r="AG3210" t="s">
        <v>338</v>
      </c>
      <c r="AH3210" t="s">
        <v>530</v>
      </c>
      <c r="AJ3210" t="s">
        <v>8073</v>
      </c>
      <c r="AL3210" t="s">
        <v>339</v>
      </c>
      <c r="AM3210">
        <v>1</v>
      </c>
      <c r="AN3210">
        <v>1</v>
      </c>
      <c r="AO3210">
        <v>12859</v>
      </c>
      <c r="AQ3210">
        <v>124642</v>
      </c>
      <c r="AR3210">
        <v>5341030</v>
      </c>
      <c r="AS3210" t="s">
        <v>925</v>
      </c>
      <c r="AT3210" t="s">
        <v>926</v>
      </c>
      <c r="AW3210" t="s">
        <v>366</v>
      </c>
      <c r="AX3210" t="s">
        <v>366</v>
      </c>
      <c r="AY3210" t="s">
        <v>345</v>
      </c>
      <c r="AZ3210" t="s">
        <v>346</v>
      </c>
      <c r="BY3210" t="s">
        <v>342</v>
      </c>
      <c r="EQ3210">
        <v>243275</v>
      </c>
      <c r="ER3210" t="s">
        <v>8074</v>
      </c>
      <c r="EV3210">
        <v>17287700</v>
      </c>
      <c r="EW3210">
        <v>928</v>
      </c>
      <c r="EX3210">
        <v>220998</v>
      </c>
      <c r="EY3210" t="s">
        <v>8075</v>
      </c>
      <c r="EZ3210">
        <v>1</v>
      </c>
      <c r="FC3210">
        <v>95385</v>
      </c>
      <c r="FD3210" t="s">
        <v>3531</v>
      </c>
    </row>
    <row r="3211" spans="1:160" x14ac:dyDescent="0.3">
      <c r="A3211" t="str">
        <f>VLOOKUP(B3211,Table2[],3,FALSE)</f>
        <v>Digital</v>
      </c>
      <c r="B3211" t="str">
        <f>IF(OR(ISNUMBER(FIND("QVC",Z3211)),ISNUMBER(FIND("QVC",AL3211))),"QVC",IF(OR(ISNUMBER(FIND("NCO",H3211)),ISNUMBER(FIND("NCO",Y3211))), "NCO", IF(AL3211="consumer","PMD.com",VLOOKUP(LEFT(H3211,2),Tables!$E$1:$F$11,2,FALSE))))</f>
        <v>PMD.com</v>
      </c>
      <c r="C3211">
        <f t="shared" si="150"/>
        <v>55300001</v>
      </c>
      <c r="D3211">
        <f t="shared" si="151"/>
        <v>1</v>
      </c>
      <c r="E3211" t="str">
        <f t="shared" ca="1" si="152"/>
        <v>shifted orders shipped</v>
      </c>
      <c r="F3211" t="s">
        <v>3539</v>
      </c>
      <c r="G3211" t="s">
        <v>335</v>
      </c>
      <c r="H3211" t="s">
        <v>8069</v>
      </c>
      <c r="I3211" s="6">
        <v>44012.585925925923</v>
      </c>
      <c r="J3211" t="s">
        <v>16</v>
      </c>
      <c r="K3211" s="6">
        <v>44013.439895833333</v>
      </c>
      <c r="M3211" t="s">
        <v>8070</v>
      </c>
      <c r="N3211" t="s">
        <v>8071</v>
      </c>
      <c r="Q3211" t="s">
        <v>1214</v>
      </c>
      <c r="R3211" t="s">
        <v>397</v>
      </c>
      <c r="S3211" t="s">
        <v>8072</v>
      </c>
      <c r="T3211" t="s">
        <v>338</v>
      </c>
      <c r="U3211" t="s">
        <v>530</v>
      </c>
      <c r="W3211" t="s">
        <v>8073</v>
      </c>
      <c r="Z3211" t="s">
        <v>8070</v>
      </c>
      <c r="AA3211" t="s">
        <v>8071</v>
      </c>
      <c r="AD3211" t="s">
        <v>1214</v>
      </c>
      <c r="AE3211" t="s">
        <v>397</v>
      </c>
      <c r="AF3211" t="s">
        <v>8072</v>
      </c>
      <c r="AG3211" t="s">
        <v>338</v>
      </c>
      <c r="AH3211" t="s">
        <v>530</v>
      </c>
      <c r="AJ3211" t="s">
        <v>8073</v>
      </c>
      <c r="AL3211" t="s">
        <v>339</v>
      </c>
      <c r="AM3211">
        <v>1</v>
      </c>
      <c r="AN3211">
        <v>1</v>
      </c>
      <c r="AO3211">
        <v>5039</v>
      </c>
      <c r="AQ3211">
        <v>124479</v>
      </c>
      <c r="AR3211">
        <v>55300001</v>
      </c>
      <c r="AS3211" t="s">
        <v>3008</v>
      </c>
      <c r="AT3211" t="s">
        <v>153</v>
      </c>
      <c r="AW3211" t="s">
        <v>340</v>
      </c>
      <c r="AX3211" t="s">
        <v>340</v>
      </c>
      <c r="AY3211" t="s">
        <v>382</v>
      </c>
      <c r="AZ3211">
        <v>0</v>
      </c>
      <c r="BY3211" t="s">
        <v>342</v>
      </c>
      <c r="EQ3211">
        <v>253396</v>
      </c>
      <c r="ER3211" t="s">
        <v>8074</v>
      </c>
      <c r="EV3211">
        <v>17287700</v>
      </c>
      <c r="EW3211">
        <v>928</v>
      </c>
      <c r="EX3211">
        <v>220998</v>
      </c>
      <c r="EY3211" t="s">
        <v>8075</v>
      </c>
      <c r="EZ3211">
        <v>1</v>
      </c>
      <c r="FC3211">
        <v>95314</v>
      </c>
      <c r="FD3211" t="s">
        <v>528</v>
      </c>
    </row>
    <row r="3212" spans="1:160" x14ac:dyDescent="0.3">
      <c r="A3212" t="str">
        <f>VLOOKUP(B3212,Table2[],3,FALSE)</f>
        <v>Digital</v>
      </c>
      <c r="B3212" t="str">
        <f>IF(OR(ISNUMBER(FIND("QVC",Z3212)),ISNUMBER(FIND("QVC",AL3212))),"QVC",IF(OR(ISNUMBER(FIND("NCO",H3212)),ISNUMBER(FIND("NCO",Y3212))), "NCO", IF(AL3212="consumer","PMD.com",VLOOKUP(LEFT(H3212,2),Tables!$E$1:$F$11,2,FALSE))))</f>
        <v>PMD.com</v>
      </c>
      <c r="C3212">
        <f t="shared" ref="C3212:C3275" si="153">AR3212</f>
        <v>52430001</v>
      </c>
      <c r="D3212">
        <f t="shared" ref="D3212:D3275" si="154">AN3212</f>
        <v>1</v>
      </c>
      <c r="E3212" t="str">
        <f t="shared" ca="1" si="152"/>
        <v>shifted orders shipped</v>
      </c>
      <c r="F3212" t="s">
        <v>3539</v>
      </c>
      <c r="G3212" t="s">
        <v>335</v>
      </c>
      <c r="H3212" t="s">
        <v>8069</v>
      </c>
      <c r="I3212" s="6">
        <v>44012.585925925923</v>
      </c>
      <c r="J3212" t="s">
        <v>16</v>
      </c>
      <c r="K3212" s="6">
        <v>44013.439895833333</v>
      </c>
      <c r="M3212" t="s">
        <v>8070</v>
      </c>
      <c r="N3212" t="s">
        <v>8071</v>
      </c>
      <c r="Q3212" t="s">
        <v>1214</v>
      </c>
      <c r="R3212" t="s">
        <v>397</v>
      </c>
      <c r="S3212" t="s">
        <v>8072</v>
      </c>
      <c r="T3212" t="s">
        <v>338</v>
      </c>
      <c r="U3212" t="s">
        <v>530</v>
      </c>
      <c r="W3212" t="s">
        <v>8073</v>
      </c>
      <c r="Z3212" t="s">
        <v>8070</v>
      </c>
      <c r="AA3212" t="s">
        <v>8071</v>
      </c>
      <c r="AD3212" t="s">
        <v>1214</v>
      </c>
      <c r="AE3212" t="s">
        <v>397</v>
      </c>
      <c r="AF3212" t="s">
        <v>8072</v>
      </c>
      <c r="AG3212" t="s">
        <v>338</v>
      </c>
      <c r="AH3212" t="s">
        <v>530</v>
      </c>
      <c r="AJ3212" t="s">
        <v>8073</v>
      </c>
      <c r="AL3212" t="s">
        <v>339</v>
      </c>
      <c r="AM3212">
        <v>1</v>
      </c>
      <c r="AN3212">
        <v>1</v>
      </c>
      <c r="AO3212">
        <v>12063</v>
      </c>
      <c r="AQ3212">
        <v>127155</v>
      </c>
      <c r="AR3212">
        <v>52430001</v>
      </c>
      <c r="AS3212" t="s">
        <v>927</v>
      </c>
      <c r="AT3212" t="s">
        <v>75</v>
      </c>
      <c r="AW3212" t="s">
        <v>340</v>
      </c>
      <c r="AX3212" t="s">
        <v>340</v>
      </c>
      <c r="AY3212" t="s">
        <v>357</v>
      </c>
      <c r="AZ3212" t="s">
        <v>363</v>
      </c>
      <c r="BY3212" t="s">
        <v>342</v>
      </c>
      <c r="EQ3212">
        <v>249990</v>
      </c>
      <c r="ER3212" t="s">
        <v>8074</v>
      </c>
      <c r="EV3212">
        <v>17287700</v>
      </c>
      <c r="EW3212">
        <v>928</v>
      </c>
      <c r="EX3212">
        <v>220998</v>
      </c>
      <c r="EY3212" t="s">
        <v>8075</v>
      </c>
      <c r="EZ3212">
        <v>1</v>
      </c>
      <c r="FC3212">
        <v>95385</v>
      </c>
      <c r="FD3212" t="s">
        <v>3531</v>
      </c>
    </row>
    <row r="3213" spans="1:160" x14ac:dyDescent="0.3">
      <c r="A3213" t="str">
        <f>VLOOKUP(B3213,Table2[],3,FALSE)</f>
        <v>Digital</v>
      </c>
      <c r="B3213" t="str">
        <f>IF(OR(ISNUMBER(FIND("QVC",Z3213)),ISNUMBER(FIND("QVC",AL3213))),"QVC",IF(OR(ISNUMBER(FIND("NCO",H3213)),ISNUMBER(FIND("NCO",Y3213))), "NCO", IF(AL3213="consumer","PMD.com",VLOOKUP(LEFT(H3213,2),Tables!$E$1:$F$11,2,FALSE))))</f>
        <v>PMD.com</v>
      </c>
      <c r="C3213">
        <f t="shared" si="153"/>
        <v>52710001</v>
      </c>
      <c r="D3213">
        <f t="shared" si="154"/>
        <v>1</v>
      </c>
      <c r="E3213" t="str">
        <f t="shared" ca="1" si="152"/>
        <v>shifted orders shipped</v>
      </c>
      <c r="F3213" t="s">
        <v>3539</v>
      </c>
      <c r="G3213" t="s">
        <v>335</v>
      </c>
      <c r="H3213" t="s">
        <v>8069</v>
      </c>
      <c r="I3213" s="6">
        <v>44012.585925925923</v>
      </c>
      <c r="J3213" t="s">
        <v>16</v>
      </c>
      <c r="K3213" s="6">
        <v>44013.439895833333</v>
      </c>
      <c r="M3213" t="s">
        <v>8070</v>
      </c>
      <c r="N3213" t="s">
        <v>8071</v>
      </c>
      <c r="Q3213" t="s">
        <v>1214</v>
      </c>
      <c r="R3213" t="s">
        <v>397</v>
      </c>
      <c r="S3213" t="s">
        <v>8072</v>
      </c>
      <c r="T3213" t="s">
        <v>338</v>
      </c>
      <c r="U3213" t="s">
        <v>530</v>
      </c>
      <c r="W3213" t="s">
        <v>8073</v>
      </c>
      <c r="Z3213" t="s">
        <v>8070</v>
      </c>
      <c r="AA3213" t="s">
        <v>8071</v>
      </c>
      <c r="AD3213" t="s">
        <v>1214</v>
      </c>
      <c r="AE3213" t="s">
        <v>397</v>
      </c>
      <c r="AF3213" t="s">
        <v>8072</v>
      </c>
      <c r="AG3213" t="s">
        <v>338</v>
      </c>
      <c r="AH3213" t="s">
        <v>530</v>
      </c>
      <c r="AJ3213" t="s">
        <v>8073</v>
      </c>
      <c r="AL3213" t="s">
        <v>339</v>
      </c>
      <c r="AM3213">
        <v>1</v>
      </c>
      <c r="AN3213">
        <v>1</v>
      </c>
      <c r="AO3213">
        <v>3399</v>
      </c>
      <c r="AQ3213">
        <v>124439</v>
      </c>
      <c r="AR3213">
        <v>52710001</v>
      </c>
      <c r="AS3213" t="s">
        <v>150</v>
      </c>
      <c r="AT3213" t="s">
        <v>151</v>
      </c>
      <c r="AW3213" t="s">
        <v>340</v>
      </c>
      <c r="AX3213" t="s">
        <v>340</v>
      </c>
      <c r="AY3213" t="s">
        <v>382</v>
      </c>
      <c r="AZ3213">
        <v>0</v>
      </c>
      <c r="BY3213" t="s">
        <v>342</v>
      </c>
      <c r="EQ3213">
        <v>249198</v>
      </c>
      <c r="ER3213" t="s">
        <v>8074</v>
      </c>
      <c r="EV3213">
        <v>17287700</v>
      </c>
      <c r="EW3213">
        <v>928</v>
      </c>
      <c r="EX3213">
        <v>220998</v>
      </c>
      <c r="EY3213" t="s">
        <v>8075</v>
      </c>
      <c r="EZ3213">
        <v>1</v>
      </c>
      <c r="FC3213">
        <v>95314</v>
      </c>
      <c r="FD3213" t="s">
        <v>528</v>
      </c>
    </row>
    <row r="3214" spans="1:160" x14ac:dyDescent="0.3">
      <c r="A3214" t="str">
        <f>VLOOKUP(B3214,Table2[],3,FALSE)</f>
        <v>Digital</v>
      </c>
      <c r="B3214" t="str">
        <f>IF(OR(ISNUMBER(FIND("QVC",Z3214)),ISNUMBER(FIND("QVC",AL3214))),"QVC",IF(OR(ISNUMBER(FIND("NCO",H3214)),ISNUMBER(FIND("NCO",Y3214))), "NCO", IF(AL3214="consumer","PMD.com",VLOOKUP(LEFT(H3214,2),Tables!$E$1:$F$11,2,FALSE))))</f>
        <v>PMD.com</v>
      </c>
      <c r="C3214">
        <f t="shared" si="153"/>
        <v>55340001</v>
      </c>
      <c r="D3214">
        <f t="shared" si="154"/>
        <v>1</v>
      </c>
      <c r="E3214" t="str">
        <f t="shared" ca="1" si="152"/>
        <v>shifted orders shipped</v>
      </c>
      <c r="F3214" t="s">
        <v>3539</v>
      </c>
      <c r="G3214" t="s">
        <v>335</v>
      </c>
      <c r="H3214" t="s">
        <v>8076</v>
      </c>
      <c r="I3214" s="6">
        <v>44012.645451388889</v>
      </c>
      <c r="J3214" t="s">
        <v>16</v>
      </c>
      <c r="K3214" s="6">
        <v>44013.440104166664</v>
      </c>
      <c r="M3214" t="s">
        <v>8077</v>
      </c>
      <c r="N3214" t="s">
        <v>8078</v>
      </c>
      <c r="Q3214" t="s">
        <v>475</v>
      </c>
      <c r="R3214" t="s">
        <v>360</v>
      </c>
      <c r="S3214">
        <v>28262</v>
      </c>
      <c r="T3214" t="s">
        <v>338</v>
      </c>
      <c r="U3214" t="s">
        <v>530</v>
      </c>
      <c r="W3214" t="s">
        <v>8079</v>
      </c>
      <c r="Z3214" t="s">
        <v>8077</v>
      </c>
      <c r="AA3214" t="s">
        <v>8078</v>
      </c>
      <c r="AD3214" t="s">
        <v>475</v>
      </c>
      <c r="AE3214" t="s">
        <v>360</v>
      </c>
      <c r="AF3214">
        <v>28262</v>
      </c>
      <c r="AG3214" t="s">
        <v>338</v>
      </c>
      <c r="AH3214" t="s">
        <v>530</v>
      </c>
      <c r="AJ3214" t="s">
        <v>8079</v>
      </c>
      <c r="AL3214" t="s">
        <v>339</v>
      </c>
      <c r="AM3214">
        <v>1</v>
      </c>
      <c r="AN3214">
        <v>1</v>
      </c>
      <c r="AO3214">
        <v>8241</v>
      </c>
      <c r="AQ3214">
        <v>124480</v>
      </c>
      <c r="AR3214">
        <v>55340001</v>
      </c>
      <c r="AS3214" t="s">
        <v>1955</v>
      </c>
      <c r="AT3214" t="s">
        <v>71</v>
      </c>
      <c r="AW3214" t="s">
        <v>343</v>
      </c>
      <c r="BY3214" t="s">
        <v>342</v>
      </c>
      <c r="EQ3214">
        <v>249139</v>
      </c>
      <c r="ER3214" t="s">
        <v>8080</v>
      </c>
      <c r="EV3214">
        <v>17287733</v>
      </c>
      <c r="EW3214">
        <v>928</v>
      </c>
      <c r="EX3214">
        <v>221032</v>
      </c>
      <c r="EY3214" t="s">
        <v>8081</v>
      </c>
      <c r="EZ3214">
        <v>1</v>
      </c>
      <c r="FC3214">
        <v>55340001</v>
      </c>
      <c r="FD3214" t="s">
        <v>71</v>
      </c>
    </row>
    <row r="3215" spans="1:160" x14ac:dyDescent="0.3">
      <c r="A3215" t="str">
        <f>VLOOKUP(B3215,Table2[],3,FALSE)</f>
        <v>Digital</v>
      </c>
      <c r="B3215" t="str">
        <f>IF(OR(ISNUMBER(FIND("QVC",Z3215)),ISNUMBER(FIND("QVC",AL3215))),"QVC",IF(OR(ISNUMBER(FIND("NCO",H3215)),ISNUMBER(FIND("NCO",Y3215))), "NCO", IF(AL3215="consumer","PMD.com",VLOOKUP(LEFT(H3215,2),Tables!$E$1:$F$11,2,FALSE))))</f>
        <v>PMD.com</v>
      </c>
      <c r="C3215">
        <f t="shared" si="153"/>
        <v>51090001</v>
      </c>
      <c r="D3215">
        <f t="shared" si="154"/>
        <v>1</v>
      </c>
      <c r="E3215" t="str">
        <f t="shared" ca="1" si="152"/>
        <v>shifted orders shipped</v>
      </c>
      <c r="F3215" t="s">
        <v>3539</v>
      </c>
      <c r="G3215" t="s">
        <v>335</v>
      </c>
      <c r="H3215" t="s">
        <v>8076</v>
      </c>
      <c r="I3215" s="6">
        <v>44012.645451388889</v>
      </c>
      <c r="J3215" t="s">
        <v>16</v>
      </c>
      <c r="K3215" s="6">
        <v>44013.440104166664</v>
      </c>
      <c r="M3215" t="s">
        <v>8077</v>
      </c>
      <c r="N3215" t="s">
        <v>8078</v>
      </c>
      <c r="Q3215" t="s">
        <v>475</v>
      </c>
      <c r="R3215" t="s">
        <v>360</v>
      </c>
      <c r="S3215">
        <v>28262</v>
      </c>
      <c r="T3215" t="s">
        <v>338</v>
      </c>
      <c r="U3215" t="s">
        <v>530</v>
      </c>
      <c r="W3215" t="s">
        <v>8079</v>
      </c>
      <c r="Z3215" t="s">
        <v>8077</v>
      </c>
      <c r="AA3215" t="s">
        <v>8078</v>
      </c>
      <c r="AD3215" t="s">
        <v>475</v>
      </c>
      <c r="AE3215" t="s">
        <v>360</v>
      </c>
      <c r="AF3215">
        <v>28262</v>
      </c>
      <c r="AG3215" t="s">
        <v>338</v>
      </c>
      <c r="AH3215" t="s">
        <v>530</v>
      </c>
      <c r="AJ3215" t="s">
        <v>8079</v>
      </c>
      <c r="AL3215" t="s">
        <v>339</v>
      </c>
      <c r="AM3215">
        <v>1</v>
      </c>
      <c r="AN3215">
        <v>1</v>
      </c>
      <c r="AO3215">
        <v>4885</v>
      </c>
      <c r="AQ3215">
        <v>124202</v>
      </c>
      <c r="AR3215">
        <v>51090001</v>
      </c>
      <c r="AS3215" t="s">
        <v>1986</v>
      </c>
      <c r="AT3215" t="s">
        <v>60</v>
      </c>
      <c r="AW3215" t="s">
        <v>340</v>
      </c>
      <c r="AX3215" t="s">
        <v>340</v>
      </c>
      <c r="AY3215" t="s">
        <v>357</v>
      </c>
      <c r="AZ3215" t="s">
        <v>361</v>
      </c>
      <c r="BY3215" t="s">
        <v>342</v>
      </c>
      <c r="EQ3215">
        <v>250831</v>
      </c>
      <c r="ER3215" t="s">
        <v>8080</v>
      </c>
      <c r="EV3215">
        <v>17287733</v>
      </c>
      <c r="EW3215">
        <v>928</v>
      </c>
      <c r="EX3215">
        <v>221032</v>
      </c>
      <c r="EY3215" t="s">
        <v>8081</v>
      </c>
      <c r="EZ3215">
        <v>1</v>
      </c>
      <c r="FC3215">
        <v>51090001</v>
      </c>
      <c r="FD3215" t="s">
        <v>60</v>
      </c>
    </row>
    <row r="3216" spans="1:160" x14ac:dyDescent="0.3">
      <c r="A3216" t="str">
        <f>VLOOKUP(B3216,Table2[],3,FALSE)</f>
        <v>Digital</v>
      </c>
      <c r="B3216" t="str">
        <f>IF(OR(ISNUMBER(FIND("QVC",Z3216)),ISNUMBER(FIND("QVC",AL3216))),"QVC",IF(OR(ISNUMBER(FIND("NCO",H3216)),ISNUMBER(FIND("NCO",Y3216))), "NCO", IF(AL3216="consumer","PMD.com",VLOOKUP(LEFT(H3216,2),Tables!$E$1:$F$11,2,FALSE))))</f>
        <v>PMD.com</v>
      </c>
      <c r="C3216">
        <f t="shared" si="153"/>
        <v>52460001</v>
      </c>
      <c r="D3216">
        <f t="shared" si="154"/>
        <v>1</v>
      </c>
      <c r="E3216" t="str">
        <f t="shared" ca="1" si="152"/>
        <v>shifted orders shipped</v>
      </c>
      <c r="F3216" t="s">
        <v>3539</v>
      </c>
      <c r="G3216" t="s">
        <v>335</v>
      </c>
      <c r="H3216" t="s">
        <v>8082</v>
      </c>
      <c r="I3216" s="6">
        <v>44012.628148148149</v>
      </c>
      <c r="J3216" t="s">
        <v>16</v>
      </c>
      <c r="K3216" s="6">
        <v>44013.440358796295</v>
      </c>
      <c r="M3216" t="s">
        <v>8083</v>
      </c>
      <c r="N3216" t="s">
        <v>8084</v>
      </c>
      <c r="Q3216" t="s">
        <v>1974</v>
      </c>
      <c r="R3216" t="s">
        <v>414</v>
      </c>
      <c r="S3216" t="s">
        <v>8085</v>
      </c>
      <c r="T3216" t="s">
        <v>338</v>
      </c>
      <c r="U3216" t="s">
        <v>530</v>
      </c>
      <c r="W3216" t="s">
        <v>8086</v>
      </c>
      <c r="Z3216" t="s">
        <v>8083</v>
      </c>
      <c r="AA3216" t="s">
        <v>8084</v>
      </c>
      <c r="AD3216" t="s">
        <v>1974</v>
      </c>
      <c r="AE3216" t="s">
        <v>414</v>
      </c>
      <c r="AF3216" t="s">
        <v>8085</v>
      </c>
      <c r="AG3216" t="s">
        <v>338</v>
      </c>
      <c r="AH3216" t="s">
        <v>530</v>
      </c>
      <c r="AJ3216" t="s">
        <v>8086</v>
      </c>
      <c r="AL3216" t="s">
        <v>339</v>
      </c>
      <c r="AM3216">
        <v>1</v>
      </c>
      <c r="AN3216">
        <v>1</v>
      </c>
      <c r="AO3216">
        <v>14007</v>
      </c>
      <c r="AQ3216">
        <v>127157</v>
      </c>
      <c r="AR3216">
        <v>52460001</v>
      </c>
      <c r="AS3216" t="s">
        <v>972</v>
      </c>
      <c r="AT3216" t="s">
        <v>76</v>
      </c>
      <c r="AW3216" t="s">
        <v>340</v>
      </c>
      <c r="AX3216" t="s">
        <v>340</v>
      </c>
      <c r="AY3216" t="s">
        <v>341</v>
      </c>
      <c r="AZ3216">
        <v>0</v>
      </c>
      <c r="BY3216" t="s">
        <v>342</v>
      </c>
      <c r="EQ3216">
        <v>252044</v>
      </c>
      <c r="ER3216" t="s">
        <v>8087</v>
      </c>
      <c r="EV3216">
        <v>17287721</v>
      </c>
      <c r="EW3216">
        <v>928</v>
      </c>
      <c r="EX3216">
        <v>221020</v>
      </c>
      <c r="EY3216">
        <v>9.2748999964335493E+25</v>
      </c>
      <c r="EZ3216">
        <v>1</v>
      </c>
      <c r="FC3216">
        <v>52460001</v>
      </c>
      <c r="FD3216" t="s">
        <v>76</v>
      </c>
    </row>
    <row r="3217" spans="1:160" x14ac:dyDescent="0.3">
      <c r="A3217" t="str">
        <f>VLOOKUP(B3217,Table2[],3,FALSE)</f>
        <v>Digital</v>
      </c>
      <c r="B3217" t="str">
        <f>IF(OR(ISNUMBER(FIND("QVC",Z3217)),ISNUMBER(FIND("QVC",AL3217))),"QVC",IF(OR(ISNUMBER(FIND("NCO",H3217)),ISNUMBER(FIND("NCO",Y3217))), "NCO", IF(AL3217="consumer","PMD.com",VLOOKUP(LEFT(H3217,2),Tables!$E$1:$F$11,2,FALSE))))</f>
        <v>PMD.com</v>
      </c>
      <c r="C3217">
        <f t="shared" si="153"/>
        <v>5208</v>
      </c>
      <c r="D3217">
        <f t="shared" si="154"/>
        <v>3</v>
      </c>
      <c r="E3217" t="str">
        <f t="shared" ca="1" si="152"/>
        <v>shifted orders shipped</v>
      </c>
      <c r="F3217" t="s">
        <v>3539</v>
      </c>
      <c r="G3217" t="s">
        <v>335</v>
      </c>
      <c r="H3217" t="s">
        <v>8088</v>
      </c>
      <c r="I3217" s="6">
        <v>44012.613368055558</v>
      </c>
      <c r="J3217" t="s">
        <v>16</v>
      </c>
      <c r="K3217" s="6">
        <v>44013.440474537034</v>
      </c>
      <c r="M3217" t="s">
        <v>8089</v>
      </c>
      <c r="N3217" t="s">
        <v>8090</v>
      </c>
      <c r="Q3217" t="s">
        <v>405</v>
      </c>
      <c r="R3217" t="s">
        <v>365</v>
      </c>
      <c r="S3217">
        <v>94118</v>
      </c>
      <c r="T3217" t="s">
        <v>338</v>
      </c>
      <c r="U3217" t="s">
        <v>530</v>
      </c>
      <c r="W3217" t="s">
        <v>8091</v>
      </c>
      <c r="Z3217" t="s">
        <v>8089</v>
      </c>
      <c r="AA3217" t="s">
        <v>8090</v>
      </c>
      <c r="AD3217" t="s">
        <v>405</v>
      </c>
      <c r="AE3217" t="s">
        <v>365</v>
      </c>
      <c r="AF3217">
        <v>94118</v>
      </c>
      <c r="AG3217" t="s">
        <v>338</v>
      </c>
      <c r="AH3217" t="s">
        <v>530</v>
      </c>
      <c r="AJ3217" t="s">
        <v>8091</v>
      </c>
      <c r="AL3217" t="s">
        <v>339</v>
      </c>
      <c r="AM3217">
        <v>3</v>
      </c>
      <c r="AN3217">
        <v>3</v>
      </c>
      <c r="AO3217">
        <v>1406</v>
      </c>
      <c r="AQ3217">
        <v>124008</v>
      </c>
      <c r="AR3217">
        <v>5208</v>
      </c>
      <c r="AS3217" t="s">
        <v>51</v>
      </c>
      <c r="AT3217" t="s">
        <v>52</v>
      </c>
      <c r="AW3217" t="s">
        <v>340</v>
      </c>
      <c r="AX3217" t="s">
        <v>340</v>
      </c>
      <c r="AY3217" t="s">
        <v>419</v>
      </c>
      <c r="AZ3217" t="s">
        <v>420</v>
      </c>
      <c r="BY3217" t="s">
        <v>342</v>
      </c>
      <c r="EQ3217">
        <v>249094</v>
      </c>
      <c r="ER3217" t="s">
        <v>8092</v>
      </c>
      <c r="EV3217">
        <v>17287717</v>
      </c>
      <c r="EW3217">
        <v>928</v>
      </c>
      <c r="EX3217">
        <v>221015</v>
      </c>
      <c r="EY3217" t="s">
        <v>8093</v>
      </c>
      <c r="EZ3217">
        <v>1</v>
      </c>
      <c r="FC3217">
        <v>5208</v>
      </c>
      <c r="FD3217" t="s">
        <v>52</v>
      </c>
    </row>
    <row r="3218" spans="1:160" x14ac:dyDescent="0.3">
      <c r="A3218" t="str">
        <f>VLOOKUP(B3218,Table2[],3,FALSE)</f>
        <v>Digital</v>
      </c>
      <c r="B3218" t="str">
        <f>IF(OR(ISNUMBER(FIND("QVC",Z3218)),ISNUMBER(FIND("QVC",AL3218))),"QVC",IF(OR(ISNUMBER(FIND("NCO",H3218)),ISNUMBER(FIND("NCO",Y3218))), "NCO", IF(AL3218="consumer","PMD.com",VLOOKUP(LEFT(H3218,2),Tables!$E$1:$F$11,2,FALSE))))</f>
        <v>PMD.com</v>
      </c>
      <c r="C3218">
        <f t="shared" si="153"/>
        <v>5341030</v>
      </c>
      <c r="D3218">
        <f t="shared" si="154"/>
        <v>1</v>
      </c>
      <c r="E3218" t="str">
        <f t="shared" ca="1" si="152"/>
        <v>shifted orders shipped</v>
      </c>
      <c r="F3218" t="s">
        <v>3539</v>
      </c>
      <c r="G3218" t="s">
        <v>335</v>
      </c>
      <c r="H3218" t="s">
        <v>8094</v>
      </c>
      <c r="I3218" s="6">
        <v>44012.633449074077</v>
      </c>
      <c r="J3218" t="s">
        <v>16</v>
      </c>
      <c r="K3218" s="6">
        <v>44013.440694444442</v>
      </c>
      <c r="M3218" t="s">
        <v>8095</v>
      </c>
      <c r="N3218" t="s">
        <v>8096</v>
      </c>
      <c r="Q3218" t="s">
        <v>1714</v>
      </c>
      <c r="R3218" t="s">
        <v>437</v>
      </c>
      <c r="S3218">
        <v>96734</v>
      </c>
      <c r="T3218" t="s">
        <v>338</v>
      </c>
      <c r="U3218" t="s">
        <v>530</v>
      </c>
      <c r="W3218" t="s">
        <v>8097</v>
      </c>
      <c r="Z3218" t="s">
        <v>8095</v>
      </c>
      <c r="AA3218" t="s">
        <v>8096</v>
      </c>
      <c r="AD3218" t="s">
        <v>1714</v>
      </c>
      <c r="AE3218" t="s">
        <v>437</v>
      </c>
      <c r="AF3218">
        <v>96734</v>
      </c>
      <c r="AG3218" t="s">
        <v>338</v>
      </c>
      <c r="AH3218" t="s">
        <v>530</v>
      </c>
      <c r="AJ3218" t="s">
        <v>8097</v>
      </c>
      <c r="AL3218" t="s">
        <v>339</v>
      </c>
      <c r="AM3218">
        <v>1</v>
      </c>
      <c r="AN3218">
        <v>1</v>
      </c>
      <c r="AO3218">
        <v>12859</v>
      </c>
      <c r="AQ3218">
        <v>124642</v>
      </c>
      <c r="AR3218">
        <v>5341030</v>
      </c>
      <c r="AS3218" t="s">
        <v>925</v>
      </c>
      <c r="AT3218" t="s">
        <v>926</v>
      </c>
      <c r="AW3218" t="s">
        <v>366</v>
      </c>
      <c r="AX3218" t="s">
        <v>366</v>
      </c>
      <c r="AY3218" t="s">
        <v>345</v>
      </c>
      <c r="AZ3218" t="s">
        <v>346</v>
      </c>
      <c r="BY3218" t="s">
        <v>342</v>
      </c>
      <c r="EQ3218">
        <v>243275</v>
      </c>
      <c r="ER3218" t="s">
        <v>8098</v>
      </c>
      <c r="EV3218">
        <v>17287723</v>
      </c>
      <c r="EW3218">
        <v>928</v>
      </c>
      <c r="EX3218">
        <v>221022</v>
      </c>
      <c r="EY3218" t="s">
        <v>8099</v>
      </c>
      <c r="EZ3218">
        <v>1</v>
      </c>
      <c r="FC3218">
        <v>95385</v>
      </c>
      <c r="FD3218" t="s">
        <v>3531</v>
      </c>
    </row>
    <row r="3219" spans="1:160" x14ac:dyDescent="0.3">
      <c r="A3219" t="str">
        <f>VLOOKUP(B3219,Table2[],3,FALSE)</f>
        <v>Digital</v>
      </c>
      <c r="B3219" t="str">
        <f>IF(OR(ISNUMBER(FIND("QVC",Z3219)),ISNUMBER(FIND("QVC",AL3219))),"QVC",IF(OR(ISNUMBER(FIND("NCO",H3219)),ISNUMBER(FIND("NCO",Y3219))), "NCO", IF(AL3219="consumer","PMD.com",VLOOKUP(LEFT(H3219,2),Tables!$E$1:$F$11,2,FALSE))))</f>
        <v>PMD.com</v>
      </c>
      <c r="C3219">
        <f t="shared" si="153"/>
        <v>53920001</v>
      </c>
      <c r="D3219">
        <f t="shared" si="154"/>
        <v>1</v>
      </c>
      <c r="E3219" t="str">
        <f t="shared" ca="1" si="152"/>
        <v>shifted orders shipped</v>
      </c>
      <c r="F3219" t="s">
        <v>3539</v>
      </c>
      <c r="G3219" t="s">
        <v>335</v>
      </c>
      <c r="H3219" t="s">
        <v>8094</v>
      </c>
      <c r="I3219" s="6">
        <v>44012.633449074077</v>
      </c>
      <c r="J3219" t="s">
        <v>16</v>
      </c>
      <c r="K3219" s="6">
        <v>44013.440694444442</v>
      </c>
      <c r="M3219" t="s">
        <v>8095</v>
      </c>
      <c r="N3219" t="s">
        <v>8096</v>
      </c>
      <c r="Q3219" t="s">
        <v>1714</v>
      </c>
      <c r="R3219" t="s">
        <v>437</v>
      </c>
      <c r="S3219">
        <v>96734</v>
      </c>
      <c r="T3219" t="s">
        <v>338</v>
      </c>
      <c r="U3219" t="s">
        <v>530</v>
      </c>
      <c r="W3219" t="s">
        <v>8097</v>
      </c>
      <c r="Z3219" t="s">
        <v>8095</v>
      </c>
      <c r="AA3219" t="s">
        <v>8096</v>
      </c>
      <c r="AD3219" t="s">
        <v>1714</v>
      </c>
      <c r="AE3219" t="s">
        <v>437</v>
      </c>
      <c r="AF3219">
        <v>96734</v>
      </c>
      <c r="AG3219" t="s">
        <v>338</v>
      </c>
      <c r="AH3219" t="s">
        <v>530</v>
      </c>
      <c r="AJ3219" t="s">
        <v>8097</v>
      </c>
      <c r="AL3219" t="s">
        <v>339</v>
      </c>
      <c r="AM3219">
        <v>1</v>
      </c>
      <c r="AN3219">
        <v>1</v>
      </c>
      <c r="AO3219">
        <v>14899</v>
      </c>
      <c r="AQ3219">
        <v>124468</v>
      </c>
      <c r="AR3219">
        <v>53920001</v>
      </c>
      <c r="AS3219">
        <v>9000000</v>
      </c>
      <c r="AT3219" t="s">
        <v>40</v>
      </c>
      <c r="AW3219" t="s">
        <v>343</v>
      </c>
      <c r="BY3219" t="s">
        <v>342</v>
      </c>
      <c r="EQ3219">
        <v>243396</v>
      </c>
      <c r="ER3219" t="s">
        <v>8098</v>
      </c>
      <c r="EV3219">
        <v>17287723</v>
      </c>
      <c r="EW3219">
        <v>928</v>
      </c>
      <c r="EX3219">
        <v>221022</v>
      </c>
      <c r="EY3219" t="s">
        <v>8099</v>
      </c>
      <c r="EZ3219">
        <v>1</v>
      </c>
      <c r="FC3219">
        <v>95385</v>
      </c>
      <c r="FD3219" t="s">
        <v>3531</v>
      </c>
    </row>
    <row r="3220" spans="1:160" x14ac:dyDescent="0.3">
      <c r="A3220" t="str">
        <f>VLOOKUP(B3220,Table2[],3,FALSE)</f>
        <v>Digital</v>
      </c>
      <c r="B3220" t="str">
        <f>IF(OR(ISNUMBER(FIND("QVC",Z3220)),ISNUMBER(FIND("QVC",AL3220))),"QVC",IF(OR(ISNUMBER(FIND("NCO",H3220)),ISNUMBER(FIND("NCO",Y3220))), "NCO", IF(AL3220="consumer","PMD.com",VLOOKUP(LEFT(H3220,2),Tables!$E$1:$F$11,2,FALSE))))</f>
        <v>PMD.com</v>
      </c>
      <c r="C3220">
        <f t="shared" si="153"/>
        <v>52430001</v>
      </c>
      <c r="D3220">
        <f t="shared" si="154"/>
        <v>1</v>
      </c>
      <c r="E3220" t="str">
        <f t="shared" ca="1" si="152"/>
        <v>shifted orders shipped</v>
      </c>
      <c r="F3220" t="s">
        <v>3539</v>
      </c>
      <c r="G3220" t="s">
        <v>335</v>
      </c>
      <c r="H3220" t="s">
        <v>8094</v>
      </c>
      <c r="I3220" s="6">
        <v>44012.633449074077</v>
      </c>
      <c r="J3220" t="s">
        <v>16</v>
      </c>
      <c r="K3220" s="6">
        <v>44013.440694444442</v>
      </c>
      <c r="M3220" t="s">
        <v>8095</v>
      </c>
      <c r="N3220" t="s">
        <v>8096</v>
      </c>
      <c r="Q3220" t="s">
        <v>1714</v>
      </c>
      <c r="R3220" t="s">
        <v>437</v>
      </c>
      <c r="S3220">
        <v>96734</v>
      </c>
      <c r="T3220" t="s">
        <v>338</v>
      </c>
      <c r="U3220" t="s">
        <v>530</v>
      </c>
      <c r="W3220" t="s">
        <v>8097</v>
      </c>
      <c r="Z3220" t="s">
        <v>8095</v>
      </c>
      <c r="AA3220" t="s">
        <v>8096</v>
      </c>
      <c r="AD3220" t="s">
        <v>1714</v>
      </c>
      <c r="AE3220" t="s">
        <v>437</v>
      </c>
      <c r="AF3220">
        <v>96734</v>
      </c>
      <c r="AG3220" t="s">
        <v>338</v>
      </c>
      <c r="AH3220" t="s">
        <v>530</v>
      </c>
      <c r="AJ3220" t="s">
        <v>8097</v>
      </c>
      <c r="AL3220" t="s">
        <v>339</v>
      </c>
      <c r="AM3220">
        <v>1</v>
      </c>
      <c r="AN3220">
        <v>1</v>
      </c>
      <c r="AO3220">
        <v>12063</v>
      </c>
      <c r="AQ3220">
        <v>127155</v>
      </c>
      <c r="AR3220">
        <v>52430001</v>
      </c>
      <c r="AS3220" t="s">
        <v>927</v>
      </c>
      <c r="AT3220" t="s">
        <v>75</v>
      </c>
      <c r="AW3220" t="s">
        <v>340</v>
      </c>
      <c r="AX3220" t="s">
        <v>340</v>
      </c>
      <c r="AY3220" t="s">
        <v>357</v>
      </c>
      <c r="AZ3220" t="s">
        <v>363</v>
      </c>
      <c r="BY3220" t="s">
        <v>342</v>
      </c>
      <c r="EQ3220">
        <v>249990</v>
      </c>
      <c r="ER3220" t="s">
        <v>8098</v>
      </c>
      <c r="EV3220">
        <v>17287723</v>
      </c>
      <c r="EW3220">
        <v>928</v>
      </c>
      <c r="EX3220">
        <v>221022</v>
      </c>
      <c r="EY3220" t="s">
        <v>8099</v>
      </c>
      <c r="EZ3220">
        <v>1</v>
      </c>
      <c r="FC3220">
        <v>95385</v>
      </c>
      <c r="FD3220" t="s">
        <v>3531</v>
      </c>
    </row>
    <row r="3221" spans="1:160" x14ac:dyDescent="0.3">
      <c r="A3221" t="str">
        <f>VLOOKUP(B3221,Table2[],3,FALSE)</f>
        <v>Digital</v>
      </c>
      <c r="B3221" t="str">
        <f>IF(OR(ISNUMBER(FIND("QVC",Z3221)),ISNUMBER(FIND("QVC",AL3221))),"QVC",IF(OR(ISNUMBER(FIND("NCO",H3221)),ISNUMBER(FIND("NCO",Y3221))), "NCO", IF(AL3221="consumer","PMD.com",VLOOKUP(LEFT(H3221,2),Tables!$E$1:$F$11,2,FALSE))))</f>
        <v>PMD.com</v>
      </c>
      <c r="C3221">
        <f t="shared" si="153"/>
        <v>53820001</v>
      </c>
      <c r="D3221">
        <f t="shared" si="154"/>
        <v>1</v>
      </c>
      <c r="E3221" t="str">
        <f t="shared" ca="1" si="152"/>
        <v>shifted orders shipped</v>
      </c>
      <c r="F3221" t="s">
        <v>3539</v>
      </c>
      <c r="G3221" t="s">
        <v>335</v>
      </c>
      <c r="H3221" t="s">
        <v>8094</v>
      </c>
      <c r="I3221" s="6">
        <v>44012.633449074077</v>
      </c>
      <c r="J3221" t="s">
        <v>16</v>
      </c>
      <c r="K3221" s="6">
        <v>44013.440694444442</v>
      </c>
      <c r="M3221" t="s">
        <v>8095</v>
      </c>
      <c r="N3221" t="s">
        <v>8096</v>
      </c>
      <c r="Q3221" t="s">
        <v>1714</v>
      </c>
      <c r="R3221" t="s">
        <v>437</v>
      </c>
      <c r="S3221">
        <v>96734</v>
      </c>
      <c r="T3221" t="s">
        <v>338</v>
      </c>
      <c r="U3221" t="s">
        <v>530</v>
      </c>
      <c r="W3221" t="s">
        <v>8097</v>
      </c>
      <c r="Z3221" t="s">
        <v>8095</v>
      </c>
      <c r="AA3221" t="s">
        <v>8096</v>
      </c>
      <c r="AD3221" t="s">
        <v>1714</v>
      </c>
      <c r="AE3221" t="s">
        <v>437</v>
      </c>
      <c r="AF3221">
        <v>96734</v>
      </c>
      <c r="AG3221" t="s">
        <v>338</v>
      </c>
      <c r="AH3221" t="s">
        <v>530</v>
      </c>
      <c r="AJ3221" t="s">
        <v>8097</v>
      </c>
      <c r="AL3221" t="s">
        <v>339</v>
      </c>
      <c r="AM3221">
        <v>1</v>
      </c>
      <c r="AN3221">
        <v>1</v>
      </c>
      <c r="AO3221">
        <v>3106</v>
      </c>
      <c r="AQ3221">
        <v>124463</v>
      </c>
      <c r="AR3221">
        <v>53820001</v>
      </c>
      <c r="AS3221" t="s">
        <v>133</v>
      </c>
      <c r="AT3221" t="s">
        <v>134</v>
      </c>
      <c r="AW3221" t="s">
        <v>340</v>
      </c>
      <c r="AX3221">
        <v>0</v>
      </c>
      <c r="AY3221" t="s">
        <v>348</v>
      </c>
      <c r="AZ3221">
        <v>0</v>
      </c>
      <c r="BY3221" t="s">
        <v>342</v>
      </c>
      <c r="EQ3221">
        <v>244732</v>
      </c>
      <c r="ER3221" t="s">
        <v>8098</v>
      </c>
      <c r="EV3221">
        <v>17287723</v>
      </c>
      <c r="EW3221">
        <v>928</v>
      </c>
      <c r="EX3221">
        <v>221022</v>
      </c>
      <c r="EY3221" t="s">
        <v>8099</v>
      </c>
      <c r="EZ3221">
        <v>1</v>
      </c>
      <c r="FC3221">
        <v>53820001</v>
      </c>
      <c r="FD3221" t="s">
        <v>134</v>
      </c>
    </row>
    <row r="3222" spans="1:160" x14ac:dyDescent="0.3">
      <c r="A3222" t="str">
        <f>VLOOKUP(B3222,Table2[],3,FALSE)</f>
        <v>Digital</v>
      </c>
      <c r="B3222" t="str">
        <f>IF(OR(ISNUMBER(FIND("QVC",Z3222)),ISNUMBER(FIND("QVC",AL3222))),"QVC",IF(OR(ISNUMBER(FIND("NCO",H3222)),ISNUMBER(FIND("NCO",Y3222))), "NCO", IF(AL3222="consumer","PMD.com",VLOOKUP(LEFT(H3222,2),Tables!$E$1:$F$11,2,FALSE))))</f>
        <v>PMD.com</v>
      </c>
      <c r="C3222">
        <f t="shared" si="153"/>
        <v>53980001</v>
      </c>
      <c r="D3222">
        <f t="shared" si="154"/>
        <v>1</v>
      </c>
      <c r="E3222" t="str">
        <f t="shared" ca="1" si="152"/>
        <v>shifted orders shipped</v>
      </c>
      <c r="F3222" t="s">
        <v>3539</v>
      </c>
      <c r="G3222" t="s">
        <v>335</v>
      </c>
      <c r="H3222" t="s">
        <v>8094</v>
      </c>
      <c r="I3222" s="6">
        <v>44012.633449074077</v>
      </c>
      <c r="J3222" t="s">
        <v>16</v>
      </c>
      <c r="K3222" s="6">
        <v>44013.440694444442</v>
      </c>
      <c r="M3222" t="s">
        <v>8095</v>
      </c>
      <c r="N3222" t="s">
        <v>8096</v>
      </c>
      <c r="Q3222" t="s">
        <v>1714</v>
      </c>
      <c r="R3222" t="s">
        <v>437</v>
      </c>
      <c r="S3222">
        <v>96734</v>
      </c>
      <c r="T3222" t="s">
        <v>338</v>
      </c>
      <c r="U3222" t="s">
        <v>530</v>
      </c>
      <c r="W3222" t="s">
        <v>8097</v>
      </c>
      <c r="Z3222" t="s">
        <v>8095</v>
      </c>
      <c r="AA3222" t="s">
        <v>8096</v>
      </c>
      <c r="AD3222" t="s">
        <v>1714</v>
      </c>
      <c r="AE3222" t="s">
        <v>437</v>
      </c>
      <c r="AF3222">
        <v>96734</v>
      </c>
      <c r="AG3222" t="s">
        <v>338</v>
      </c>
      <c r="AH3222" t="s">
        <v>530</v>
      </c>
      <c r="AJ3222" t="s">
        <v>8097</v>
      </c>
      <c r="AL3222" t="s">
        <v>339</v>
      </c>
      <c r="AM3222">
        <v>1</v>
      </c>
      <c r="AN3222">
        <v>1</v>
      </c>
      <c r="AO3222">
        <v>5816</v>
      </c>
      <c r="AQ3222">
        <v>124473</v>
      </c>
      <c r="AR3222">
        <v>53980001</v>
      </c>
      <c r="AS3222" t="s">
        <v>1735</v>
      </c>
      <c r="AT3222" t="s">
        <v>43</v>
      </c>
      <c r="AW3222" t="s">
        <v>340</v>
      </c>
      <c r="AX3222">
        <v>0</v>
      </c>
      <c r="AY3222" t="s">
        <v>348</v>
      </c>
      <c r="AZ3222">
        <v>0</v>
      </c>
      <c r="BY3222" t="s">
        <v>342</v>
      </c>
      <c r="EQ3222">
        <v>253177</v>
      </c>
      <c r="ER3222" t="s">
        <v>8098</v>
      </c>
      <c r="EV3222">
        <v>17287723</v>
      </c>
      <c r="EW3222">
        <v>928</v>
      </c>
      <c r="EX3222">
        <v>221022</v>
      </c>
      <c r="EY3222" t="s">
        <v>8099</v>
      </c>
      <c r="EZ3222">
        <v>1</v>
      </c>
      <c r="FC3222">
        <v>53980001</v>
      </c>
      <c r="FD3222" t="s">
        <v>43</v>
      </c>
    </row>
    <row r="3223" spans="1:160" x14ac:dyDescent="0.3">
      <c r="A3223" t="str">
        <f>VLOOKUP(B3223,Table2[],3,FALSE)</f>
        <v>Digital</v>
      </c>
      <c r="B3223" t="str">
        <f>IF(OR(ISNUMBER(FIND("QVC",Z3223)),ISNUMBER(FIND("QVC",AL3223))),"QVC",IF(OR(ISNUMBER(FIND("NCO",H3223)),ISNUMBER(FIND("NCO",Y3223))), "NCO", IF(AL3223="consumer","PMD.com",VLOOKUP(LEFT(H3223,2),Tables!$E$1:$F$11,2,FALSE))))</f>
        <v>PMD.com</v>
      </c>
      <c r="C3223">
        <f t="shared" si="153"/>
        <v>53620001</v>
      </c>
      <c r="D3223">
        <f t="shared" si="154"/>
        <v>1</v>
      </c>
      <c r="E3223" t="str">
        <f t="shared" ca="1" si="152"/>
        <v>shifted orders shipped</v>
      </c>
      <c r="F3223" t="s">
        <v>3539</v>
      </c>
      <c r="G3223" t="s">
        <v>335</v>
      </c>
      <c r="H3223" t="s">
        <v>8094</v>
      </c>
      <c r="I3223" s="6">
        <v>44012.633449074077</v>
      </c>
      <c r="J3223" t="s">
        <v>16</v>
      </c>
      <c r="K3223" s="6">
        <v>44013.440694444442</v>
      </c>
      <c r="M3223" t="s">
        <v>8095</v>
      </c>
      <c r="N3223" t="s">
        <v>8096</v>
      </c>
      <c r="Q3223" t="s">
        <v>1714</v>
      </c>
      <c r="R3223" t="s">
        <v>437</v>
      </c>
      <c r="S3223">
        <v>96734</v>
      </c>
      <c r="T3223" t="s">
        <v>338</v>
      </c>
      <c r="U3223" t="s">
        <v>530</v>
      </c>
      <c r="W3223" t="s">
        <v>8097</v>
      </c>
      <c r="Z3223" t="s">
        <v>8095</v>
      </c>
      <c r="AA3223" t="s">
        <v>8096</v>
      </c>
      <c r="AD3223" t="s">
        <v>1714</v>
      </c>
      <c r="AE3223" t="s">
        <v>437</v>
      </c>
      <c r="AF3223">
        <v>96734</v>
      </c>
      <c r="AG3223" t="s">
        <v>338</v>
      </c>
      <c r="AH3223" t="s">
        <v>530</v>
      </c>
      <c r="AJ3223" t="s">
        <v>8097</v>
      </c>
      <c r="AL3223" t="s">
        <v>339</v>
      </c>
      <c r="AM3223">
        <v>1</v>
      </c>
      <c r="AN3223">
        <v>1</v>
      </c>
      <c r="AO3223">
        <v>11480</v>
      </c>
      <c r="AQ3223">
        <v>124447</v>
      </c>
      <c r="AR3223">
        <v>53620001</v>
      </c>
      <c r="AS3223" t="s">
        <v>85</v>
      </c>
      <c r="AT3223" t="s">
        <v>86</v>
      </c>
      <c r="AW3223" t="s">
        <v>343</v>
      </c>
      <c r="BY3223" t="s">
        <v>342</v>
      </c>
      <c r="EQ3223">
        <v>243446</v>
      </c>
      <c r="ER3223" t="s">
        <v>8098</v>
      </c>
      <c r="EV3223">
        <v>17287723</v>
      </c>
      <c r="EW3223">
        <v>928</v>
      </c>
      <c r="EX3223">
        <v>221022</v>
      </c>
      <c r="EY3223" t="s">
        <v>8099</v>
      </c>
      <c r="EZ3223">
        <v>1</v>
      </c>
      <c r="FC3223">
        <v>53620001</v>
      </c>
      <c r="FD3223" t="s">
        <v>86</v>
      </c>
    </row>
    <row r="3224" spans="1:160" x14ac:dyDescent="0.3">
      <c r="A3224" t="str">
        <f>VLOOKUP(B3224,Table2[],3,FALSE)</f>
        <v>Digital</v>
      </c>
      <c r="B3224" t="str">
        <f>IF(OR(ISNUMBER(FIND("QVC",Z3224)),ISNUMBER(FIND("QVC",AL3224))),"QVC",IF(OR(ISNUMBER(FIND("NCO",H3224)),ISNUMBER(FIND("NCO",Y3224))), "NCO", IF(AL3224="consumer","PMD.com",VLOOKUP(LEFT(H3224,2),Tables!$E$1:$F$11,2,FALSE))))</f>
        <v>PMD.com</v>
      </c>
      <c r="C3224">
        <f t="shared" si="153"/>
        <v>51090030</v>
      </c>
      <c r="D3224">
        <f t="shared" si="154"/>
        <v>1</v>
      </c>
      <c r="E3224" t="str">
        <f t="shared" ca="1" si="152"/>
        <v>shifted orders shipped</v>
      </c>
      <c r="F3224" t="s">
        <v>3539</v>
      </c>
      <c r="G3224" t="s">
        <v>335</v>
      </c>
      <c r="H3224" t="s">
        <v>8094</v>
      </c>
      <c r="I3224" s="6">
        <v>44012.633449074077</v>
      </c>
      <c r="J3224" t="s">
        <v>16</v>
      </c>
      <c r="K3224" s="6">
        <v>44013.440694444442</v>
      </c>
      <c r="M3224" t="s">
        <v>8095</v>
      </c>
      <c r="N3224" t="s">
        <v>8096</v>
      </c>
      <c r="Q3224" t="s">
        <v>1714</v>
      </c>
      <c r="R3224" t="s">
        <v>437</v>
      </c>
      <c r="S3224">
        <v>96734</v>
      </c>
      <c r="T3224" t="s">
        <v>338</v>
      </c>
      <c r="U3224" t="s">
        <v>530</v>
      </c>
      <c r="W3224" t="s">
        <v>8097</v>
      </c>
      <c r="Z3224" t="s">
        <v>8095</v>
      </c>
      <c r="AA3224" t="s">
        <v>8096</v>
      </c>
      <c r="AD3224" t="s">
        <v>1714</v>
      </c>
      <c r="AE3224" t="s">
        <v>437</v>
      </c>
      <c r="AF3224">
        <v>96734</v>
      </c>
      <c r="AG3224" t="s">
        <v>338</v>
      </c>
      <c r="AH3224" t="s">
        <v>530</v>
      </c>
      <c r="AJ3224" t="s">
        <v>8097</v>
      </c>
      <c r="AL3224" t="s">
        <v>339</v>
      </c>
      <c r="AM3224">
        <v>1</v>
      </c>
      <c r="AN3224">
        <v>1</v>
      </c>
      <c r="AO3224">
        <v>6688</v>
      </c>
      <c r="AQ3224">
        <v>125960</v>
      </c>
      <c r="AR3224">
        <v>51090030</v>
      </c>
      <c r="AS3224" t="s">
        <v>3043</v>
      </c>
      <c r="AT3224" t="s">
        <v>628</v>
      </c>
      <c r="AW3224" t="s">
        <v>343</v>
      </c>
      <c r="BY3224" t="s">
        <v>342</v>
      </c>
      <c r="BZ3224" t="b">
        <v>0</v>
      </c>
      <c r="EQ3224">
        <v>243047</v>
      </c>
      <c r="ER3224" t="s">
        <v>8098</v>
      </c>
      <c r="EV3224">
        <v>17287723</v>
      </c>
      <c r="EW3224">
        <v>928</v>
      </c>
      <c r="EX3224">
        <v>221022</v>
      </c>
      <c r="EY3224" t="s">
        <v>8099</v>
      </c>
      <c r="EZ3224">
        <v>1</v>
      </c>
      <c r="FC3224">
        <v>95385</v>
      </c>
      <c r="FD3224" t="s">
        <v>3531</v>
      </c>
    </row>
    <row r="3225" spans="1:160" x14ac:dyDescent="0.3">
      <c r="A3225" t="str">
        <f>VLOOKUP(B3225,Table2[],3,FALSE)</f>
        <v>Digital</v>
      </c>
      <c r="B3225" t="str">
        <f>IF(OR(ISNUMBER(FIND("QVC",Z3225)),ISNUMBER(FIND("QVC",AL3225))),"QVC",IF(OR(ISNUMBER(FIND("NCO",H3225)),ISNUMBER(FIND("NCO",Y3225))), "NCO", IF(AL3225="consumer","PMD.com",VLOOKUP(LEFT(H3225,2),Tables!$E$1:$F$11,2,FALSE))))</f>
        <v>PMD.com</v>
      </c>
      <c r="C3225">
        <f t="shared" si="153"/>
        <v>54010001</v>
      </c>
      <c r="D3225">
        <f t="shared" si="154"/>
        <v>2</v>
      </c>
      <c r="E3225" t="str">
        <f t="shared" ca="1" si="152"/>
        <v>shifted orders shipped</v>
      </c>
      <c r="F3225" t="s">
        <v>3539</v>
      </c>
      <c r="G3225" t="s">
        <v>335</v>
      </c>
      <c r="H3225" t="s">
        <v>8094</v>
      </c>
      <c r="I3225" s="6">
        <v>44012.633449074077</v>
      </c>
      <c r="J3225" t="s">
        <v>16</v>
      </c>
      <c r="K3225" s="6">
        <v>44013.440694444442</v>
      </c>
      <c r="M3225" t="s">
        <v>8095</v>
      </c>
      <c r="N3225" t="s">
        <v>8096</v>
      </c>
      <c r="Q3225" t="s">
        <v>1714</v>
      </c>
      <c r="R3225" t="s">
        <v>437</v>
      </c>
      <c r="S3225">
        <v>96734</v>
      </c>
      <c r="T3225" t="s">
        <v>338</v>
      </c>
      <c r="U3225" t="s">
        <v>530</v>
      </c>
      <c r="W3225" t="s">
        <v>8097</v>
      </c>
      <c r="Z3225" t="s">
        <v>8095</v>
      </c>
      <c r="AA3225" t="s">
        <v>8096</v>
      </c>
      <c r="AD3225" t="s">
        <v>1714</v>
      </c>
      <c r="AE3225" t="s">
        <v>437</v>
      </c>
      <c r="AF3225">
        <v>96734</v>
      </c>
      <c r="AG3225" t="s">
        <v>338</v>
      </c>
      <c r="AH3225" t="s">
        <v>530</v>
      </c>
      <c r="AJ3225" t="s">
        <v>8097</v>
      </c>
      <c r="AL3225" t="s">
        <v>339</v>
      </c>
      <c r="AM3225">
        <v>2</v>
      </c>
      <c r="AN3225">
        <v>2</v>
      </c>
      <c r="AO3225">
        <v>6300</v>
      </c>
      <c r="AQ3225">
        <v>124476</v>
      </c>
      <c r="AR3225">
        <v>54010001</v>
      </c>
      <c r="AS3225" t="s">
        <v>577</v>
      </c>
      <c r="AT3225" t="s">
        <v>35</v>
      </c>
      <c r="AW3225" t="s">
        <v>340</v>
      </c>
      <c r="AX3225">
        <v>0</v>
      </c>
      <c r="AY3225" t="s">
        <v>348</v>
      </c>
      <c r="AZ3225">
        <v>0</v>
      </c>
      <c r="BY3225" t="s">
        <v>342</v>
      </c>
      <c r="EQ3225">
        <v>252076</v>
      </c>
      <c r="ER3225" t="s">
        <v>8098</v>
      </c>
      <c r="EV3225">
        <v>17287723</v>
      </c>
      <c r="EW3225">
        <v>928</v>
      </c>
      <c r="EX3225">
        <v>221022</v>
      </c>
      <c r="EY3225" t="s">
        <v>8099</v>
      </c>
      <c r="EZ3225">
        <v>1</v>
      </c>
      <c r="FC3225">
        <v>54010001</v>
      </c>
      <c r="FD3225" t="s">
        <v>35</v>
      </c>
    </row>
    <row r="3226" spans="1:160" x14ac:dyDescent="0.3">
      <c r="A3226" t="str">
        <f>VLOOKUP(B3226,Table2[],3,FALSE)</f>
        <v>Digital</v>
      </c>
      <c r="B3226" t="str">
        <f>IF(OR(ISNUMBER(FIND("QVC",Z3226)),ISNUMBER(FIND("QVC",AL3226))),"QVC",IF(OR(ISNUMBER(FIND("NCO",H3226)),ISNUMBER(FIND("NCO",Y3226))), "NCO", IF(AL3226="consumer","PMD.com",VLOOKUP(LEFT(H3226,2),Tables!$E$1:$F$11,2,FALSE))))</f>
        <v>PMD.com</v>
      </c>
      <c r="C3226">
        <f t="shared" si="153"/>
        <v>53990001</v>
      </c>
      <c r="D3226">
        <f t="shared" si="154"/>
        <v>1</v>
      </c>
      <c r="E3226" t="str">
        <f t="shared" ca="1" si="152"/>
        <v>shifted orders shipped</v>
      </c>
      <c r="F3226" t="s">
        <v>3539</v>
      </c>
      <c r="G3226" t="s">
        <v>335</v>
      </c>
      <c r="H3226" t="s">
        <v>8100</v>
      </c>
      <c r="I3226" s="6">
        <v>44012.522118055553</v>
      </c>
      <c r="J3226" t="s">
        <v>16</v>
      </c>
      <c r="K3226" s="6">
        <v>44013.440891203703</v>
      </c>
      <c r="M3226" t="s">
        <v>8101</v>
      </c>
      <c r="N3226" t="s">
        <v>8102</v>
      </c>
      <c r="Q3226" t="s">
        <v>1711</v>
      </c>
      <c r="R3226" t="s">
        <v>377</v>
      </c>
      <c r="S3226">
        <v>21801</v>
      </c>
      <c r="T3226" t="s">
        <v>338</v>
      </c>
      <c r="U3226" t="s">
        <v>530</v>
      </c>
      <c r="W3226" t="s">
        <v>8103</v>
      </c>
      <c r="Z3226" t="s">
        <v>8101</v>
      </c>
      <c r="AA3226" t="s">
        <v>8102</v>
      </c>
      <c r="AD3226" t="s">
        <v>1711</v>
      </c>
      <c r="AE3226" t="s">
        <v>377</v>
      </c>
      <c r="AF3226">
        <v>21801</v>
      </c>
      <c r="AG3226" t="s">
        <v>338</v>
      </c>
      <c r="AH3226" t="s">
        <v>530</v>
      </c>
      <c r="AJ3226" t="s">
        <v>8103</v>
      </c>
      <c r="AL3226" t="s">
        <v>339</v>
      </c>
      <c r="AM3226">
        <v>1</v>
      </c>
      <c r="AN3226">
        <v>1</v>
      </c>
      <c r="AO3226">
        <v>14448</v>
      </c>
      <c r="AQ3226">
        <v>124474</v>
      </c>
      <c r="AR3226">
        <v>53990001</v>
      </c>
      <c r="AS3226" t="s">
        <v>1735</v>
      </c>
      <c r="AT3226" t="s">
        <v>111</v>
      </c>
      <c r="AW3226" t="s">
        <v>343</v>
      </c>
      <c r="BY3226" t="s">
        <v>342</v>
      </c>
      <c r="EQ3226">
        <v>253300</v>
      </c>
      <c r="ER3226" t="s">
        <v>8104</v>
      </c>
      <c r="EV3226">
        <v>17287668</v>
      </c>
      <c r="EW3226">
        <v>928</v>
      </c>
      <c r="EX3226">
        <v>220967</v>
      </c>
      <c r="EY3226">
        <v>9.2748999964335493E+25</v>
      </c>
      <c r="EZ3226">
        <v>1</v>
      </c>
      <c r="FC3226">
        <v>53990001</v>
      </c>
      <c r="FD3226" t="s">
        <v>111</v>
      </c>
    </row>
    <row r="3227" spans="1:160" x14ac:dyDescent="0.3">
      <c r="A3227" t="str">
        <f>VLOOKUP(B3227,Table2[],3,FALSE)</f>
        <v>Digital</v>
      </c>
      <c r="B3227" t="str">
        <f>IF(OR(ISNUMBER(FIND("QVC",Z3227)),ISNUMBER(FIND("QVC",AL3227))),"QVC",IF(OR(ISNUMBER(FIND("NCO",H3227)),ISNUMBER(FIND("NCO",Y3227))), "NCO", IF(AL3227="consumer","PMD.com",VLOOKUP(LEFT(H3227,2),Tables!$E$1:$F$11,2,FALSE))))</f>
        <v>PMD.com</v>
      </c>
      <c r="C3227">
        <f t="shared" si="153"/>
        <v>51070001</v>
      </c>
      <c r="D3227">
        <f t="shared" si="154"/>
        <v>1</v>
      </c>
      <c r="E3227" t="str">
        <f t="shared" ca="1" si="152"/>
        <v>shifted orders shipped</v>
      </c>
      <c r="F3227" t="s">
        <v>3539</v>
      </c>
      <c r="G3227" t="s">
        <v>335</v>
      </c>
      <c r="H3227" t="s">
        <v>8105</v>
      </c>
      <c r="I3227" s="6">
        <v>44012.52621527778</v>
      </c>
      <c r="J3227" t="s">
        <v>16</v>
      </c>
      <c r="K3227" s="6">
        <v>44013.442916666667</v>
      </c>
      <c r="M3227" t="s">
        <v>1920</v>
      </c>
      <c r="N3227" t="s">
        <v>1921</v>
      </c>
      <c r="Q3227" t="s">
        <v>789</v>
      </c>
      <c r="R3227" t="s">
        <v>359</v>
      </c>
      <c r="S3227" t="s">
        <v>1922</v>
      </c>
      <c r="T3227" t="s">
        <v>338</v>
      </c>
      <c r="U3227" t="s">
        <v>530</v>
      </c>
      <c r="W3227" t="s">
        <v>1923</v>
      </c>
      <c r="Z3227" t="s">
        <v>1920</v>
      </c>
      <c r="AA3227" t="s">
        <v>1921</v>
      </c>
      <c r="AD3227" t="s">
        <v>789</v>
      </c>
      <c r="AE3227" t="s">
        <v>359</v>
      </c>
      <c r="AF3227" t="s">
        <v>1922</v>
      </c>
      <c r="AG3227" t="s">
        <v>338</v>
      </c>
      <c r="AH3227" t="s">
        <v>530</v>
      </c>
      <c r="AJ3227" t="s">
        <v>1923</v>
      </c>
      <c r="AL3227" t="s">
        <v>339</v>
      </c>
      <c r="AM3227">
        <v>1</v>
      </c>
      <c r="AN3227">
        <v>1</v>
      </c>
      <c r="AO3227">
        <v>10147</v>
      </c>
      <c r="AQ3227">
        <v>124429</v>
      </c>
      <c r="AR3227">
        <v>51070001</v>
      </c>
      <c r="AS3227" t="s">
        <v>1886</v>
      </c>
      <c r="AT3227" t="s">
        <v>45</v>
      </c>
      <c r="AW3227" t="s">
        <v>343</v>
      </c>
      <c r="BY3227" t="s">
        <v>342</v>
      </c>
      <c r="EQ3227">
        <v>251956</v>
      </c>
      <c r="ER3227" t="s">
        <v>8106</v>
      </c>
      <c r="EV3227">
        <v>17287670</v>
      </c>
      <c r="EW3227">
        <v>928</v>
      </c>
      <c r="EX3227">
        <v>220969</v>
      </c>
      <c r="EY3227" t="s">
        <v>8107</v>
      </c>
      <c r="EZ3227">
        <v>1</v>
      </c>
      <c r="FC3227">
        <v>51070001</v>
      </c>
      <c r="FD3227" t="s">
        <v>45</v>
      </c>
    </row>
    <row r="3228" spans="1:160" x14ac:dyDescent="0.3">
      <c r="A3228" t="str">
        <f>VLOOKUP(B3228,Table2[],3,FALSE)</f>
        <v>Digital</v>
      </c>
      <c r="B3228" t="str">
        <f>IF(OR(ISNUMBER(FIND("QVC",Z3228)),ISNUMBER(FIND("QVC",AL3228))),"QVC",IF(OR(ISNUMBER(FIND("NCO",H3228)),ISNUMBER(FIND("NCO",Y3228))), "NCO", IF(AL3228="consumer","PMD.com",VLOOKUP(LEFT(H3228,2),Tables!$E$1:$F$11,2,FALSE))))</f>
        <v>PMD.com</v>
      </c>
      <c r="C3228">
        <f t="shared" si="153"/>
        <v>52030001</v>
      </c>
      <c r="D3228">
        <f t="shared" si="154"/>
        <v>1</v>
      </c>
      <c r="E3228" t="str">
        <f t="shared" ca="1" si="152"/>
        <v>shifted orders shipped</v>
      </c>
      <c r="F3228" t="s">
        <v>3539</v>
      </c>
      <c r="G3228" t="s">
        <v>335</v>
      </c>
      <c r="H3228" t="s">
        <v>8108</v>
      </c>
      <c r="I3228" s="6">
        <v>44012.63658564815</v>
      </c>
      <c r="J3228" t="s">
        <v>16</v>
      </c>
      <c r="K3228" s="6">
        <v>44013.443460648145</v>
      </c>
      <c r="M3228" t="s">
        <v>8109</v>
      </c>
      <c r="N3228" t="s">
        <v>8110</v>
      </c>
      <c r="Q3228" t="s">
        <v>8111</v>
      </c>
      <c r="R3228" t="s">
        <v>376</v>
      </c>
      <c r="S3228">
        <v>75503</v>
      </c>
      <c r="T3228" t="s">
        <v>338</v>
      </c>
      <c r="U3228" t="s">
        <v>530</v>
      </c>
      <c r="W3228" t="s">
        <v>8112</v>
      </c>
      <c r="Z3228" t="s">
        <v>8109</v>
      </c>
      <c r="AA3228" t="s">
        <v>8110</v>
      </c>
      <c r="AD3228" t="s">
        <v>8111</v>
      </c>
      <c r="AE3228" t="s">
        <v>376</v>
      </c>
      <c r="AF3228">
        <v>75503</v>
      </c>
      <c r="AG3228" t="s">
        <v>338</v>
      </c>
      <c r="AH3228" t="s">
        <v>530</v>
      </c>
      <c r="AJ3228" t="s">
        <v>8112</v>
      </c>
      <c r="AL3228" t="s">
        <v>339</v>
      </c>
      <c r="AM3228">
        <v>1</v>
      </c>
      <c r="AN3228">
        <v>1</v>
      </c>
      <c r="AO3228">
        <v>5763</v>
      </c>
      <c r="AQ3228">
        <v>124432</v>
      </c>
      <c r="AR3228">
        <v>52030001</v>
      </c>
      <c r="AS3228" t="s">
        <v>147</v>
      </c>
      <c r="AT3228" t="s">
        <v>148</v>
      </c>
      <c r="AW3228" t="s">
        <v>340</v>
      </c>
      <c r="AX3228" t="s">
        <v>340</v>
      </c>
      <c r="AY3228" t="s">
        <v>423</v>
      </c>
      <c r="AZ3228">
        <v>0</v>
      </c>
      <c r="BY3228" t="s">
        <v>342</v>
      </c>
      <c r="EQ3228">
        <v>242566</v>
      </c>
      <c r="ER3228" t="s">
        <v>8113</v>
      </c>
      <c r="EV3228">
        <v>17287727</v>
      </c>
      <c r="EW3228">
        <v>928</v>
      </c>
      <c r="EX3228">
        <v>221026</v>
      </c>
      <c r="EY3228">
        <v>9.2748999964335493E+25</v>
      </c>
      <c r="EZ3228">
        <v>1</v>
      </c>
      <c r="FC3228">
        <v>52030001</v>
      </c>
      <c r="FD3228" t="s">
        <v>148</v>
      </c>
    </row>
    <row r="3229" spans="1:160" x14ac:dyDescent="0.3">
      <c r="A3229" t="str">
        <f>VLOOKUP(B3229,Table2[],3,FALSE)</f>
        <v>Digital</v>
      </c>
      <c r="B3229" t="str">
        <f>IF(OR(ISNUMBER(FIND("QVC",Z3229)),ISNUMBER(FIND("QVC",AL3229))),"QVC",IF(OR(ISNUMBER(FIND("NCO",H3229)),ISNUMBER(FIND("NCO",Y3229))), "NCO", IF(AL3229="consumer","PMD.com",VLOOKUP(LEFT(H3229,2),Tables!$E$1:$F$11,2,FALSE))))</f>
        <v>PMD.com</v>
      </c>
      <c r="C3229">
        <f t="shared" si="153"/>
        <v>5254</v>
      </c>
      <c r="D3229">
        <f t="shared" si="154"/>
        <v>2</v>
      </c>
      <c r="E3229" t="str">
        <f t="shared" ca="1" si="152"/>
        <v>shifted orders shipped</v>
      </c>
      <c r="F3229" t="s">
        <v>3539</v>
      </c>
      <c r="G3229" t="s">
        <v>335</v>
      </c>
      <c r="H3229" t="s">
        <v>8114</v>
      </c>
      <c r="I3229" s="6">
        <v>44012.526956018519</v>
      </c>
      <c r="J3229" t="s">
        <v>16</v>
      </c>
      <c r="K3229" s="6">
        <v>44013.444131944445</v>
      </c>
      <c r="M3229" t="s">
        <v>8115</v>
      </c>
      <c r="N3229" t="s">
        <v>8116</v>
      </c>
      <c r="Q3229" t="s">
        <v>2292</v>
      </c>
      <c r="R3229" t="s">
        <v>463</v>
      </c>
      <c r="S3229">
        <v>55105</v>
      </c>
      <c r="T3229" t="s">
        <v>338</v>
      </c>
      <c r="U3229" t="s">
        <v>530</v>
      </c>
      <c r="W3229" t="s">
        <v>8117</v>
      </c>
      <c r="Z3229" t="s">
        <v>8115</v>
      </c>
      <c r="AA3229" t="s">
        <v>8116</v>
      </c>
      <c r="AD3229" t="s">
        <v>2292</v>
      </c>
      <c r="AE3229" t="s">
        <v>463</v>
      </c>
      <c r="AF3229">
        <v>55105</v>
      </c>
      <c r="AG3229" t="s">
        <v>338</v>
      </c>
      <c r="AH3229" t="s">
        <v>530</v>
      </c>
      <c r="AJ3229" t="s">
        <v>8117</v>
      </c>
      <c r="AL3229" t="s">
        <v>339</v>
      </c>
      <c r="AM3229">
        <v>2</v>
      </c>
      <c r="AN3229">
        <v>2</v>
      </c>
      <c r="AO3229">
        <v>363</v>
      </c>
      <c r="AQ3229">
        <v>124398</v>
      </c>
      <c r="AR3229">
        <v>5254</v>
      </c>
      <c r="AS3229" t="s">
        <v>23</v>
      </c>
      <c r="AT3229" t="s">
        <v>24</v>
      </c>
      <c r="AW3229" t="s">
        <v>352</v>
      </c>
      <c r="AX3229" t="s">
        <v>352</v>
      </c>
      <c r="AY3229" t="s">
        <v>353</v>
      </c>
      <c r="AZ3229" t="s">
        <v>394</v>
      </c>
      <c r="BY3229" t="s">
        <v>342</v>
      </c>
      <c r="EQ3229">
        <v>248463</v>
      </c>
      <c r="ER3229" t="s">
        <v>8118</v>
      </c>
      <c r="EV3229">
        <v>17287672</v>
      </c>
      <c r="EW3229">
        <v>928</v>
      </c>
      <c r="EX3229">
        <v>220971</v>
      </c>
      <c r="EY3229" t="s">
        <v>8119</v>
      </c>
      <c r="EZ3229">
        <v>1</v>
      </c>
      <c r="FC3229">
        <v>5254</v>
      </c>
      <c r="FD3229" t="s">
        <v>24</v>
      </c>
    </row>
    <row r="3230" spans="1:160" x14ac:dyDescent="0.3">
      <c r="A3230" t="str">
        <f>VLOOKUP(B3230,Table2[],3,FALSE)</f>
        <v>Digital</v>
      </c>
      <c r="B3230" t="str">
        <f>IF(OR(ISNUMBER(FIND("QVC",Z3230)),ISNUMBER(FIND("QVC",AL3230))),"QVC",IF(OR(ISNUMBER(FIND("NCO",H3230)),ISNUMBER(FIND("NCO",Y3230))), "NCO", IF(AL3230="consumer","PMD.com",VLOOKUP(LEFT(H3230,2),Tables!$E$1:$F$11,2,FALSE))))</f>
        <v>PMD.com</v>
      </c>
      <c r="C3230">
        <f t="shared" si="153"/>
        <v>52430001</v>
      </c>
      <c r="D3230">
        <f t="shared" si="154"/>
        <v>1</v>
      </c>
      <c r="E3230" t="str">
        <f t="shared" ca="1" si="152"/>
        <v>shifted orders shipped</v>
      </c>
      <c r="F3230" t="s">
        <v>3539</v>
      </c>
      <c r="G3230" t="s">
        <v>335</v>
      </c>
      <c r="H3230" t="s">
        <v>8114</v>
      </c>
      <c r="I3230" s="6">
        <v>44012.526956018519</v>
      </c>
      <c r="J3230" t="s">
        <v>16</v>
      </c>
      <c r="K3230" s="6">
        <v>44013.444131944445</v>
      </c>
      <c r="M3230" t="s">
        <v>8115</v>
      </c>
      <c r="N3230" t="s">
        <v>8116</v>
      </c>
      <c r="Q3230" t="s">
        <v>2292</v>
      </c>
      <c r="R3230" t="s">
        <v>463</v>
      </c>
      <c r="S3230">
        <v>55105</v>
      </c>
      <c r="T3230" t="s">
        <v>338</v>
      </c>
      <c r="U3230" t="s">
        <v>530</v>
      </c>
      <c r="W3230" t="s">
        <v>8117</v>
      </c>
      <c r="Z3230" t="s">
        <v>8115</v>
      </c>
      <c r="AA3230" t="s">
        <v>8116</v>
      </c>
      <c r="AD3230" t="s">
        <v>2292</v>
      </c>
      <c r="AE3230" t="s">
        <v>463</v>
      </c>
      <c r="AF3230">
        <v>55105</v>
      </c>
      <c r="AG3230" t="s">
        <v>338</v>
      </c>
      <c r="AH3230" t="s">
        <v>530</v>
      </c>
      <c r="AJ3230" t="s">
        <v>8117</v>
      </c>
      <c r="AL3230" t="s">
        <v>339</v>
      </c>
      <c r="AM3230">
        <v>1</v>
      </c>
      <c r="AN3230">
        <v>1</v>
      </c>
      <c r="AO3230">
        <v>12063</v>
      </c>
      <c r="AQ3230">
        <v>127155</v>
      </c>
      <c r="AR3230">
        <v>52430001</v>
      </c>
      <c r="AS3230" t="s">
        <v>927</v>
      </c>
      <c r="AT3230" t="s">
        <v>75</v>
      </c>
      <c r="AW3230" t="s">
        <v>340</v>
      </c>
      <c r="AX3230" t="s">
        <v>340</v>
      </c>
      <c r="AY3230" t="s">
        <v>357</v>
      </c>
      <c r="AZ3230" t="s">
        <v>363</v>
      </c>
      <c r="BY3230" t="s">
        <v>342</v>
      </c>
      <c r="EQ3230">
        <v>249990</v>
      </c>
      <c r="ER3230" t="s">
        <v>8118</v>
      </c>
      <c r="EV3230">
        <v>17287672</v>
      </c>
      <c r="EW3230">
        <v>928</v>
      </c>
      <c r="EX3230">
        <v>220971</v>
      </c>
      <c r="EY3230" t="s">
        <v>8119</v>
      </c>
      <c r="EZ3230">
        <v>1</v>
      </c>
      <c r="FC3230">
        <v>95384</v>
      </c>
      <c r="FD3230" t="s">
        <v>3530</v>
      </c>
    </row>
    <row r="3231" spans="1:160" x14ac:dyDescent="0.3">
      <c r="A3231" t="str">
        <f>VLOOKUP(B3231,Table2[],3,FALSE)</f>
        <v>Digital</v>
      </c>
      <c r="B3231" t="str">
        <f>IF(OR(ISNUMBER(FIND("QVC",Z3231)),ISNUMBER(FIND("QVC",AL3231))),"QVC",IF(OR(ISNUMBER(FIND("NCO",H3231)),ISNUMBER(FIND("NCO",Y3231))), "NCO", IF(AL3231="consumer","PMD.com",VLOOKUP(LEFT(H3231,2),Tables!$E$1:$F$11,2,FALSE))))</f>
        <v>PMD.com</v>
      </c>
      <c r="C3231">
        <f t="shared" si="153"/>
        <v>51090061</v>
      </c>
      <c r="D3231">
        <f t="shared" si="154"/>
        <v>1</v>
      </c>
      <c r="E3231" t="str">
        <f t="shared" ca="1" si="152"/>
        <v>shifted orders shipped</v>
      </c>
      <c r="F3231" t="s">
        <v>3539</v>
      </c>
      <c r="G3231" t="s">
        <v>335</v>
      </c>
      <c r="H3231" t="s">
        <v>2719</v>
      </c>
      <c r="I3231" s="6">
        <v>44008.898125</v>
      </c>
      <c r="J3231" t="s">
        <v>16</v>
      </c>
      <c r="K3231" s="6">
        <v>44013.444131944445</v>
      </c>
      <c r="M3231" t="s">
        <v>3495</v>
      </c>
      <c r="N3231" t="s">
        <v>3496</v>
      </c>
      <c r="Q3231" t="s">
        <v>1357</v>
      </c>
      <c r="R3231" t="s">
        <v>347</v>
      </c>
      <c r="S3231">
        <v>20170</v>
      </c>
      <c r="T3231" t="s">
        <v>338</v>
      </c>
      <c r="U3231" t="s">
        <v>530</v>
      </c>
      <c r="W3231" t="s">
        <v>3497</v>
      </c>
      <c r="Z3231" t="s">
        <v>3495</v>
      </c>
      <c r="AA3231" t="s">
        <v>3496</v>
      </c>
      <c r="AD3231" t="s">
        <v>1357</v>
      </c>
      <c r="AE3231" t="s">
        <v>347</v>
      </c>
      <c r="AF3231">
        <v>20170</v>
      </c>
      <c r="AG3231" t="s">
        <v>338</v>
      </c>
      <c r="AH3231" t="s">
        <v>530</v>
      </c>
      <c r="AJ3231" t="s">
        <v>3497</v>
      </c>
      <c r="AL3231" t="s">
        <v>339</v>
      </c>
      <c r="AM3231">
        <v>1</v>
      </c>
      <c r="AN3231">
        <v>1</v>
      </c>
      <c r="AO3231">
        <v>8078</v>
      </c>
      <c r="AQ3231">
        <v>124010</v>
      </c>
      <c r="AR3231">
        <v>51090061</v>
      </c>
      <c r="AS3231" t="s">
        <v>2688</v>
      </c>
      <c r="AT3231" t="s">
        <v>122</v>
      </c>
      <c r="AW3231" t="s">
        <v>340</v>
      </c>
      <c r="AX3231" t="s">
        <v>340</v>
      </c>
      <c r="AY3231" t="s">
        <v>357</v>
      </c>
      <c r="AZ3231" t="s">
        <v>363</v>
      </c>
      <c r="BY3231" t="s">
        <v>342</v>
      </c>
      <c r="EQ3231">
        <v>252774</v>
      </c>
      <c r="ER3231" t="s">
        <v>2720</v>
      </c>
      <c r="EV3231">
        <v>17284927</v>
      </c>
      <c r="EW3231">
        <v>928</v>
      </c>
      <c r="EX3231">
        <v>219403</v>
      </c>
      <c r="EY3231" t="s">
        <v>8120</v>
      </c>
      <c r="EZ3231">
        <v>1</v>
      </c>
      <c r="FC3231">
        <v>51090061</v>
      </c>
      <c r="FD3231" t="s">
        <v>122</v>
      </c>
    </row>
    <row r="3232" spans="1:160" x14ac:dyDescent="0.3">
      <c r="A3232" t="str">
        <f>VLOOKUP(B3232,Table2[],3,FALSE)</f>
        <v>Digital</v>
      </c>
      <c r="B3232" t="str">
        <f>IF(OR(ISNUMBER(FIND("QVC",Z3232)),ISNUMBER(FIND("QVC",AL3232))),"QVC",IF(OR(ISNUMBER(FIND("NCO",H3232)),ISNUMBER(FIND("NCO",Y3232))), "NCO", IF(AL3232="consumer","PMD.com",VLOOKUP(LEFT(H3232,2),Tables!$E$1:$F$11,2,FALSE))))</f>
        <v>PMD.com</v>
      </c>
      <c r="C3232">
        <f t="shared" si="153"/>
        <v>53500001</v>
      </c>
      <c r="D3232">
        <f t="shared" si="154"/>
        <v>3</v>
      </c>
      <c r="E3232" t="str">
        <f t="shared" ca="1" si="152"/>
        <v>shifted orders shipped</v>
      </c>
      <c r="F3232" t="s">
        <v>3539</v>
      </c>
      <c r="G3232" t="s">
        <v>335</v>
      </c>
      <c r="H3232" t="s">
        <v>8114</v>
      </c>
      <c r="I3232" s="6">
        <v>44012.526956018519</v>
      </c>
      <c r="J3232" t="s">
        <v>16</v>
      </c>
      <c r="K3232" s="6">
        <v>44013.444131944445</v>
      </c>
      <c r="M3232" t="s">
        <v>8115</v>
      </c>
      <c r="N3232" t="s">
        <v>8116</v>
      </c>
      <c r="Q3232" t="s">
        <v>2292</v>
      </c>
      <c r="R3232" t="s">
        <v>463</v>
      </c>
      <c r="S3232">
        <v>55105</v>
      </c>
      <c r="T3232" t="s">
        <v>338</v>
      </c>
      <c r="U3232" t="s">
        <v>530</v>
      </c>
      <c r="W3232" t="s">
        <v>8117</v>
      </c>
      <c r="Z3232" t="s">
        <v>8115</v>
      </c>
      <c r="AA3232" t="s">
        <v>8116</v>
      </c>
      <c r="AD3232" t="s">
        <v>2292</v>
      </c>
      <c r="AE3232" t="s">
        <v>463</v>
      </c>
      <c r="AF3232">
        <v>55105</v>
      </c>
      <c r="AG3232" t="s">
        <v>338</v>
      </c>
      <c r="AH3232" t="s">
        <v>530</v>
      </c>
      <c r="AJ3232" t="s">
        <v>8117</v>
      </c>
      <c r="AL3232" t="s">
        <v>339</v>
      </c>
      <c r="AM3232">
        <v>3</v>
      </c>
      <c r="AN3232">
        <v>3</v>
      </c>
      <c r="AO3232">
        <v>4244</v>
      </c>
      <c r="AQ3232">
        <v>123789</v>
      </c>
      <c r="AR3232">
        <v>53500001</v>
      </c>
      <c r="AS3232" t="s">
        <v>913</v>
      </c>
      <c r="AT3232" t="s">
        <v>83</v>
      </c>
      <c r="AW3232" t="s">
        <v>340</v>
      </c>
      <c r="AX3232" t="s">
        <v>340</v>
      </c>
      <c r="AY3232" t="s">
        <v>345</v>
      </c>
      <c r="AZ3232">
        <v>0</v>
      </c>
      <c r="BY3232" t="s">
        <v>342</v>
      </c>
      <c r="EQ3232">
        <v>243489</v>
      </c>
      <c r="ER3232" t="s">
        <v>8118</v>
      </c>
      <c r="EV3232">
        <v>17287672</v>
      </c>
      <c r="EW3232">
        <v>928</v>
      </c>
      <c r="EX3232">
        <v>220971</v>
      </c>
      <c r="EY3232" t="s">
        <v>8119</v>
      </c>
      <c r="EZ3232">
        <v>1</v>
      </c>
      <c r="FC3232">
        <v>53500001</v>
      </c>
      <c r="FD3232" t="s">
        <v>83</v>
      </c>
    </row>
    <row r="3233" spans="1:160" x14ac:dyDescent="0.3">
      <c r="A3233" t="str">
        <f>VLOOKUP(B3233,Table2[],3,FALSE)</f>
        <v>Digital</v>
      </c>
      <c r="B3233" t="str">
        <f>IF(OR(ISNUMBER(FIND("QVC",Z3233)),ISNUMBER(FIND("QVC",AL3233))),"QVC",IF(OR(ISNUMBER(FIND("NCO",H3233)),ISNUMBER(FIND("NCO",Y3233))), "NCO", IF(AL3233="consumer","PMD.com",VLOOKUP(LEFT(H3233,2),Tables!$E$1:$F$11,2,FALSE))))</f>
        <v>PMD.com</v>
      </c>
      <c r="C3233">
        <f t="shared" si="153"/>
        <v>53920001</v>
      </c>
      <c r="D3233">
        <f t="shared" si="154"/>
        <v>1</v>
      </c>
      <c r="E3233" t="str">
        <f t="shared" ca="1" si="152"/>
        <v>shifted orders shipped</v>
      </c>
      <c r="F3233" t="s">
        <v>3539</v>
      </c>
      <c r="G3233" t="s">
        <v>335</v>
      </c>
      <c r="H3233" t="s">
        <v>8114</v>
      </c>
      <c r="I3233" s="6">
        <v>44012.526956018519</v>
      </c>
      <c r="J3233" t="s">
        <v>16</v>
      </c>
      <c r="K3233" s="6">
        <v>44013.444131944445</v>
      </c>
      <c r="M3233" t="s">
        <v>8115</v>
      </c>
      <c r="N3233" t="s">
        <v>8116</v>
      </c>
      <c r="Q3233" t="s">
        <v>2292</v>
      </c>
      <c r="R3233" t="s">
        <v>463</v>
      </c>
      <c r="S3233">
        <v>55105</v>
      </c>
      <c r="T3233" t="s">
        <v>338</v>
      </c>
      <c r="U3233" t="s">
        <v>530</v>
      </c>
      <c r="W3233" t="s">
        <v>8117</v>
      </c>
      <c r="Z3233" t="s">
        <v>8115</v>
      </c>
      <c r="AA3233" t="s">
        <v>8116</v>
      </c>
      <c r="AD3233" t="s">
        <v>2292</v>
      </c>
      <c r="AE3233" t="s">
        <v>463</v>
      </c>
      <c r="AF3233">
        <v>55105</v>
      </c>
      <c r="AG3233" t="s">
        <v>338</v>
      </c>
      <c r="AH3233" t="s">
        <v>530</v>
      </c>
      <c r="AJ3233" t="s">
        <v>8117</v>
      </c>
      <c r="AL3233" t="s">
        <v>339</v>
      </c>
      <c r="AM3233">
        <v>1</v>
      </c>
      <c r="AN3233">
        <v>1</v>
      </c>
      <c r="AO3233">
        <v>14899</v>
      </c>
      <c r="AQ3233">
        <v>124468</v>
      </c>
      <c r="AR3233">
        <v>53920001</v>
      </c>
      <c r="AS3233">
        <v>9000000</v>
      </c>
      <c r="AT3233" t="s">
        <v>40</v>
      </c>
      <c r="AW3233" t="s">
        <v>343</v>
      </c>
      <c r="BY3233" t="s">
        <v>342</v>
      </c>
      <c r="EQ3233">
        <v>243396</v>
      </c>
      <c r="ER3233" t="s">
        <v>8118</v>
      </c>
      <c r="EV3233">
        <v>17287672</v>
      </c>
      <c r="EW3233">
        <v>928</v>
      </c>
      <c r="EX3233">
        <v>220971</v>
      </c>
      <c r="EY3233" t="s">
        <v>8119</v>
      </c>
      <c r="EZ3233">
        <v>1</v>
      </c>
      <c r="FC3233">
        <v>95384</v>
      </c>
      <c r="FD3233" t="s">
        <v>3530</v>
      </c>
    </row>
    <row r="3234" spans="1:160" x14ac:dyDescent="0.3">
      <c r="A3234" t="str">
        <f>VLOOKUP(B3234,Table2[],3,FALSE)</f>
        <v>Digital</v>
      </c>
      <c r="B3234" t="str">
        <f>IF(OR(ISNUMBER(FIND("QVC",Z3234)),ISNUMBER(FIND("QVC",AL3234))),"QVC",IF(OR(ISNUMBER(FIND("NCO",H3234)),ISNUMBER(FIND("NCO",Y3234))), "NCO", IF(AL3234="consumer","PMD.com",VLOOKUP(LEFT(H3234,2),Tables!$E$1:$F$11,2,FALSE))))</f>
        <v>PMD.com</v>
      </c>
      <c r="C3234">
        <f t="shared" si="153"/>
        <v>51090030</v>
      </c>
      <c r="D3234">
        <f t="shared" si="154"/>
        <v>1</v>
      </c>
      <c r="E3234" t="str">
        <f t="shared" ca="1" si="152"/>
        <v>shifted orders shipped</v>
      </c>
      <c r="F3234" t="s">
        <v>3539</v>
      </c>
      <c r="G3234" t="s">
        <v>335</v>
      </c>
      <c r="H3234" t="s">
        <v>8114</v>
      </c>
      <c r="I3234" s="6">
        <v>44012.526956018519</v>
      </c>
      <c r="J3234" t="s">
        <v>16</v>
      </c>
      <c r="K3234" s="6">
        <v>44013.444131944445</v>
      </c>
      <c r="M3234" t="s">
        <v>8115</v>
      </c>
      <c r="N3234" t="s">
        <v>8116</v>
      </c>
      <c r="Q3234" t="s">
        <v>2292</v>
      </c>
      <c r="R3234" t="s">
        <v>463</v>
      </c>
      <c r="S3234">
        <v>55105</v>
      </c>
      <c r="T3234" t="s">
        <v>338</v>
      </c>
      <c r="U3234" t="s">
        <v>530</v>
      </c>
      <c r="W3234" t="s">
        <v>8117</v>
      </c>
      <c r="Z3234" t="s">
        <v>8115</v>
      </c>
      <c r="AA3234" t="s">
        <v>8116</v>
      </c>
      <c r="AD3234" t="s">
        <v>2292</v>
      </c>
      <c r="AE3234" t="s">
        <v>463</v>
      </c>
      <c r="AF3234">
        <v>55105</v>
      </c>
      <c r="AG3234" t="s">
        <v>338</v>
      </c>
      <c r="AH3234" t="s">
        <v>530</v>
      </c>
      <c r="AJ3234" t="s">
        <v>8117</v>
      </c>
      <c r="AL3234" t="s">
        <v>339</v>
      </c>
      <c r="AM3234">
        <v>1</v>
      </c>
      <c r="AN3234">
        <v>1</v>
      </c>
      <c r="AO3234">
        <v>6688</v>
      </c>
      <c r="AQ3234">
        <v>125960</v>
      </c>
      <c r="AR3234">
        <v>51090030</v>
      </c>
      <c r="AS3234" t="s">
        <v>3043</v>
      </c>
      <c r="AT3234" t="s">
        <v>628</v>
      </c>
      <c r="AW3234" t="s">
        <v>343</v>
      </c>
      <c r="BY3234" t="s">
        <v>342</v>
      </c>
      <c r="BZ3234" t="b">
        <v>0</v>
      </c>
      <c r="EQ3234">
        <v>243047</v>
      </c>
      <c r="ER3234" t="s">
        <v>8118</v>
      </c>
      <c r="EV3234">
        <v>17287672</v>
      </c>
      <c r="EW3234">
        <v>928</v>
      </c>
      <c r="EX3234">
        <v>220971</v>
      </c>
      <c r="EY3234" t="s">
        <v>8119</v>
      </c>
      <c r="EZ3234">
        <v>1</v>
      </c>
      <c r="FC3234">
        <v>95384</v>
      </c>
      <c r="FD3234" t="s">
        <v>3530</v>
      </c>
    </row>
    <row r="3235" spans="1:160" x14ac:dyDescent="0.3">
      <c r="A3235" t="str">
        <f>VLOOKUP(B3235,Table2[],3,FALSE)</f>
        <v>Digital</v>
      </c>
      <c r="B3235" t="str">
        <f>IF(OR(ISNUMBER(FIND("QVC",Z3235)),ISNUMBER(FIND("QVC",AL3235))),"QVC",IF(OR(ISNUMBER(FIND("NCO",H3235)),ISNUMBER(FIND("NCO",Y3235))), "NCO", IF(AL3235="consumer","PMD.com",VLOOKUP(LEFT(H3235,2),Tables!$E$1:$F$11,2,FALSE))))</f>
        <v>PMD.com</v>
      </c>
      <c r="C3235">
        <f t="shared" si="153"/>
        <v>51410001</v>
      </c>
      <c r="D3235">
        <f t="shared" si="154"/>
        <v>1</v>
      </c>
      <c r="E3235" t="str">
        <f t="shared" ca="1" si="152"/>
        <v>shifted orders shipped</v>
      </c>
      <c r="F3235" t="s">
        <v>3539</v>
      </c>
      <c r="G3235" t="s">
        <v>335</v>
      </c>
      <c r="H3235" t="s">
        <v>8121</v>
      </c>
      <c r="I3235" s="6">
        <v>44012.926006944443</v>
      </c>
      <c r="J3235" t="s">
        <v>16</v>
      </c>
      <c r="K3235" s="6">
        <v>44013.444421296299</v>
      </c>
      <c r="M3235" t="s">
        <v>8122</v>
      </c>
      <c r="N3235" t="s">
        <v>8123</v>
      </c>
      <c r="Q3235" t="s">
        <v>563</v>
      </c>
      <c r="R3235" t="s">
        <v>378</v>
      </c>
      <c r="S3235" t="s">
        <v>8124</v>
      </c>
      <c r="T3235" t="s">
        <v>338</v>
      </c>
      <c r="U3235" t="s">
        <v>530</v>
      </c>
      <c r="W3235" t="s">
        <v>8125</v>
      </c>
      <c r="Z3235" t="s">
        <v>8122</v>
      </c>
      <c r="AA3235" t="s">
        <v>8123</v>
      </c>
      <c r="AD3235" t="s">
        <v>563</v>
      </c>
      <c r="AE3235" t="s">
        <v>378</v>
      </c>
      <c r="AF3235" t="s">
        <v>8124</v>
      </c>
      <c r="AG3235" t="s">
        <v>338</v>
      </c>
      <c r="AH3235" t="s">
        <v>530</v>
      </c>
      <c r="AJ3235" t="s">
        <v>8125</v>
      </c>
      <c r="AL3235" t="s">
        <v>339</v>
      </c>
      <c r="AM3235">
        <v>1</v>
      </c>
      <c r="AN3235">
        <v>1</v>
      </c>
      <c r="AO3235">
        <v>10146</v>
      </c>
      <c r="AQ3235">
        <v>124431</v>
      </c>
      <c r="AR3235">
        <v>51410001</v>
      </c>
      <c r="AS3235" t="s">
        <v>2386</v>
      </c>
      <c r="AT3235" t="s">
        <v>81</v>
      </c>
      <c r="AW3235" t="s">
        <v>340</v>
      </c>
      <c r="AX3235" t="s">
        <v>340</v>
      </c>
      <c r="AY3235" t="s">
        <v>432</v>
      </c>
      <c r="AZ3235">
        <v>0</v>
      </c>
      <c r="BY3235" t="s">
        <v>342</v>
      </c>
      <c r="EQ3235">
        <v>253369</v>
      </c>
      <c r="ER3235" t="s">
        <v>8126</v>
      </c>
      <c r="EV3235">
        <v>17287856</v>
      </c>
      <c r="EW3235">
        <v>928</v>
      </c>
      <c r="EX3235">
        <v>221152</v>
      </c>
      <c r="EY3235" t="s">
        <v>8127</v>
      </c>
      <c r="EZ3235">
        <v>1</v>
      </c>
      <c r="FC3235">
        <v>51410001</v>
      </c>
      <c r="FD3235" t="s">
        <v>81</v>
      </c>
    </row>
    <row r="3236" spans="1:160" x14ac:dyDescent="0.3">
      <c r="A3236" t="str">
        <f>VLOOKUP(B3236,Table2[],3,FALSE)</f>
        <v>Digital</v>
      </c>
      <c r="B3236" t="str">
        <f>IF(OR(ISNUMBER(FIND("QVC",Z3236)),ISNUMBER(FIND("QVC",AL3236))),"QVC",IF(OR(ISNUMBER(FIND("NCO",H3236)),ISNUMBER(FIND("NCO",Y3236))), "NCO", IF(AL3236="consumer","PMD.com",VLOOKUP(LEFT(H3236,2),Tables!$E$1:$F$11,2,FALSE))))</f>
        <v>PMD.com</v>
      </c>
      <c r="C3236">
        <f t="shared" si="153"/>
        <v>5354</v>
      </c>
      <c r="D3236">
        <f t="shared" si="154"/>
        <v>1</v>
      </c>
      <c r="E3236" t="str">
        <f t="shared" ca="1" si="152"/>
        <v>shifted orders shipped</v>
      </c>
      <c r="F3236" t="s">
        <v>3539</v>
      </c>
      <c r="G3236" t="s">
        <v>335</v>
      </c>
      <c r="H3236" t="s">
        <v>8121</v>
      </c>
      <c r="I3236" s="6">
        <v>44012.926006944443</v>
      </c>
      <c r="J3236" t="s">
        <v>16</v>
      </c>
      <c r="K3236" s="6">
        <v>44013.444421296299</v>
      </c>
      <c r="M3236" t="s">
        <v>8122</v>
      </c>
      <c r="N3236" t="s">
        <v>8123</v>
      </c>
      <c r="Q3236" t="s">
        <v>563</v>
      </c>
      <c r="R3236" t="s">
        <v>378</v>
      </c>
      <c r="S3236" t="s">
        <v>8124</v>
      </c>
      <c r="T3236" t="s">
        <v>338</v>
      </c>
      <c r="U3236" t="s">
        <v>530</v>
      </c>
      <c r="W3236" t="s">
        <v>8125</v>
      </c>
      <c r="Z3236" t="s">
        <v>8122</v>
      </c>
      <c r="AA3236" t="s">
        <v>8123</v>
      </c>
      <c r="AD3236" t="s">
        <v>563</v>
      </c>
      <c r="AE3236" t="s">
        <v>378</v>
      </c>
      <c r="AF3236" t="s">
        <v>8124</v>
      </c>
      <c r="AG3236" t="s">
        <v>338</v>
      </c>
      <c r="AH3236" t="s">
        <v>530</v>
      </c>
      <c r="AJ3236" t="s">
        <v>8125</v>
      </c>
      <c r="AL3236" t="s">
        <v>339</v>
      </c>
      <c r="AM3236">
        <v>1</v>
      </c>
      <c r="AN3236">
        <v>1</v>
      </c>
      <c r="AO3236">
        <v>5214</v>
      </c>
      <c r="AQ3236">
        <v>124518</v>
      </c>
      <c r="AR3236">
        <v>5354</v>
      </c>
      <c r="AS3236" t="s">
        <v>1753</v>
      </c>
      <c r="AT3236" t="s">
        <v>103</v>
      </c>
      <c r="AW3236" t="s">
        <v>340</v>
      </c>
      <c r="AX3236" t="s">
        <v>340</v>
      </c>
      <c r="AY3236" t="s">
        <v>351</v>
      </c>
      <c r="AZ3236" t="s">
        <v>415</v>
      </c>
      <c r="BY3236" t="s">
        <v>342</v>
      </c>
      <c r="EQ3236">
        <v>249176</v>
      </c>
      <c r="ER3236" t="s">
        <v>8126</v>
      </c>
      <c r="EV3236">
        <v>17287856</v>
      </c>
      <c r="EW3236">
        <v>928</v>
      </c>
      <c r="EX3236">
        <v>221152</v>
      </c>
      <c r="EY3236" t="s">
        <v>8127</v>
      </c>
      <c r="EZ3236">
        <v>1</v>
      </c>
      <c r="FC3236">
        <v>5354</v>
      </c>
      <c r="FD3236" t="s">
        <v>103</v>
      </c>
    </row>
    <row r="3237" spans="1:160" x14ac:dyDescent="0.3">
      <c r="A3237" t="str">
        <f>VLOOKUP(B3237,Table2[],3,FALSE)</f>
        <v>Digital</v>
      </c>
      <c r="B3237" t="str">
        <f>IF(OR(ISNUMBER(FIND("QVC",Z3237)),ISNUMBER(FIND("QVC",AL3237))),"QVC",IF(OR(ISNUMBER(FIND("NCO",H3237)),ISNUMBER(FIND("NCO",Y3237))), "NCO", IF(AL3237="consumer","PMD.com",VLOOKUP(LEFT(H3237,2),Tables!$E$1:$F$11,2,FALSE))))</f>
        <v>PMD.com</v>
      </c>
      <c r="C3237">
        <f t="shared" si="153"/>
        <v>5357</v>
      </c>
      <c r="D3237">
        <f t="shared" si="154"/>
        <v>1</v>
      </c>
      <c r="E3237" t="str">
        <f t="shared" ca="1" si="152"/>
        <v>shifted orders shipped</v>
      </c>
      <c r="F3237" t="s">
        <v>3539</v>
      </c>
      <c r="G3237" t="s">
        <v>335</v>
      </c>
      <c r="H3237" t="s">
        <v>8121</v>
      </c>
      <c r="I3237" s="6">
        <v>44012.926006944443</v>
      </c>
      <c r="J3237" t="s">
        <v>16</v>
      </c>
      <c r="K3237" s="6">
        <v>44013.444421296299</v>
      </c>
      <c r="M3237" t="s">
        <v>8122</v>
      </c>
      <c r="N3237" t="s">
        <v>8123</v>
      </c>
      <c r="Q3237" t="s">
        <v>563</v>
      </c>
      <c r="R3237" t="s">
        <v>378</v>
      </c>
      <c r="S3237" t="s">
        <v>8124</v>
      </c>
      <c r="T3237" t="s">
        <v>338</v>
      </c>
      <c r="U3237" t="s">
        <v>530</v>
      </c>
      <c r="W3237" t="s">
        <v>8125</v>
      </c>
      <c r="Z3237" t="s">
        <v>8122</v>
      </c>
      <c r="AA3237" t="s">
        <v>8123</v>
      </c>
      <c r="AD3237" t="s">
        <v>563</v>
      </c>
      <c r="AE3237" t="s">
        <v>378</v>
      </c>
      <c r="AF3237" t="s">
        <v>8124</v>
      </c>
      <c r="AG3237" t="s">
        <v>338</v>
      </c>
      <c r="AH3237" t="s">
        <v>530</v>
      </c>
      <c r="AJ3237" t="s">
        <v>8125</v>
      </c>
      <c r="AL3237" t="s">
        <v>339</v>
      </c>
      <c r="AM3237">
        <v>1</v>
      </c>
      <c r="AN3237">
        <v>1</v>
      </c>
      <c r="AO3237">
        <v>15182</v>
      </c>
      <c r="AQ3237">
        <v>124521</v>
      </c>
      <c r="AR3237">
        <v>5357</v>
      </c>
      <c r="AS3237" t="s">
        <v>87</v>
      </c>
      <c r="AT3237" t="s">
        <v>88</v>
      </c>
      <c r="AW3237" t="s">
        <v>340</v>
      </c>
      <c r="AX3237" t="s">
        <v>340</v>
      </c>
      <c r="AY3237" t="s">
        <v>351</v>
      </c>
      <c r="AZ3237" t="s">
        <v>379</v>
      </c>
      <c r="BY3237" t="s">
        <v>342</v>
      </c>
      <c r="EQ3237">
        <v>249142</v>
      </c>
      <c r="ER3237" t="s">
        <v>8126</v>
      </c>
      <c r="EV3237">
        <v>17287856</v>
      </c>
      <c r="EW3237">
        <v>928</v>
      </c>
      <c r="EX3237">
        <v>221152</v>
      </c>
      <c r="EY3237" t="s">
        <v>8127</v>
      </c>
      <c r="EZ3237">
        <v>1</v>
      </c>
      <c r="FC3237">
        <v>5357</v>
      </c>
      <c r="FD3237" t="s">
        <v>88</v>
      </c>
    </row>
    <row r="3238" spans="1:160" x14ac:dyDescent="0.3">
      <c r="A3238" t="str">
        <f>VLOOKUP(B3238,Table2[],3,FALSE)</f>
        <v>Digital</v>
      </c>
      <c r="B3238" t="str">
        <f>IF(OR(ISNUMBER(FIND("QVC",Z3238)),ISNUMBER(FIND("QVC",AL3238))),"QVC",IF(OR(ISNUMBER(FIND("NCO",H3238)),ISNUMBER(FIND("NCO",Y3238))), "NCO", IF(AL3238="consumer","PMD.com",VLOOKUP(LEFT(H3238,2),Tables!$E$1:$F$11,2,FALSE))))</f>
        <v>PMD.com</v>
      </c>
      <c r="C3238">
        <f t="shared" si="153"/>
        <v>5208</v>
      </c>
      <c r="D3238">
        <f t="shared" si="154"/>
        <v>1</v>
      </c>
      <c r="E3238" t="str">
        <f t="shared" ca="1" si="152"/>
        <v>shifted orders shipped</v>
      </c>
      <c r="F3238" t="s">
        <v>3539</v>
      </c>
      <c r="G3238" t="s">
        <v>335</v>
      </c>
      <c r="H3238" t="s">
        <v>8128</v>
      </c>
      <c r="I3238" s="6">
        <v>44012.820381944446</v>
      </c>
      <c r="J3238" t="s">
        <v>16</v>
      </c>
      <c r="K3238" s="6">
        <v>44013.444594907407</v>
      </c>
      <c r="M3238" t="s">
        <v>8129</v>
      </c>
      <c r="N3238" t="s">
        <v>8130</v>
      </c>
      <c r="Q3238" t="s">
        <v>476</v>
      </c>
      <c r="R3238" t="s">
        <v>376</v>
      </c>
      <c r="S3238" t="s">
        <v>8131</v>
      </c>
      <c r="T3238" t="s">
        <v>338</v>
      </c>
      <c r="U3238" t="s">
        <v>530</v>
      </c>
      <c r="W3238" t="s">
        <v>8132</v>
      </c>
      <c r="Z3238" t="s">
        <v>8129</v>
      </c>
      <c r="AA3238" t="s">
        <v>8130</v>
      </c>
      <c r="AD3238" t="s">
        <v>476</v>
      </c>
      <c r="AE3238" t="s">
        <v>376</v>
      </c>
      <c r="AF3238" t="s">
        <v>8131</v>
      </c>
      <c r="AG3238" t="s">
        <v>338</v>
      </c>
      <c r="AH3238" t="s">
        <v>530</v>
      </c>
      <c r="AJ3238" t="s">
        <v>8132</v>
      </c>
      <c r="AL3238" t="s">
        <v>339</v>
      </c>
      <c r="AM3238">
        <v>1</v>
      </c>
      <c r="AN3238">
        <v>1</v>
      </c>
      <c r="AO3238">
        <v>1406</v>
      </c>
      <c r="AQ3238">
        <v>124008</v>
      </c>
      <c r="AR3238">
        <v>5208</v>
      </c>
      <c r="AS3238" t="s">
        <v>51</v>
      </c>
      <c r="AT3238" t="s">
        <v>52</v>
      </c>
      <c r="AW3238" t="s">
        <v>340</v>
      </c>
      <c r="AX3238" t="s">
        <v>340</v>
      </c>
      <c r="AY3238" t="s">
        <v>419</v>
      </c>
      <c r="AZ3238" t="s">
        <v>420</v>
      </c>
      <c r="BY3238" t="s">
        <v>342</v>
      </c>
      <c r="EQ3238">
        <v>249094</v>
      </c>
      <c r="ER3238" t="s">
        <v>8133</v>
      </c>
      <c r="EV3238">
        <v>17287807</v>
      </c>
      <c r="EW3238">
        <v>928</v>
      </c>
      <c r="EX3238">
        <v>221105</v>
      </c>
      <c r="EY3238" t="s">
        <v>8134</v>
      </c>
      <c r="EZ3238">
        <v>1</v>
      </c>
      <c r="FC3238">
        <v>5208</v>
      </c>
      <c r="FD3238" t="s">
        <v>52</v>
      </c>
    </row>
    <row r="3239" spans="1:160" x14ac:dyDescent="0.3">
      <c r="A3239" t="str">
        <f>VLOOKUP(B3239,Table2[],3,FALSE)</f>
        <v>Digital</v>
      </c>
      <c r="B3239" t="str">
        <f>IF(OR(ISNUMBER(FIND("QVC",Z3239)),ISNUMBER(FIND("QVC",AL3239))),"QVC",IF(OR(ISNUMBER(FIND("NCO",H3239)),ISNUMBER(FIND("NCO",Y3239))), "NCO", IF(AL3239="consumer","PMD.com",VLOOKUP(LEFT(H3239,2),Tables!$E$1:$F$11,2,FALSE))))</f>
        <v>PMD.com</v>
      </c>
      <c r="C3239">
        <f t="shared" si="153"/>
        <v>53970001</v>
      </c>
      <c r="D3239">
        <f t="shared" si="154"/>
        <v>1</v>
      </c>
      <c r="E3239" t="str">
        <f t="shared" ca="1" si="152"/>
        <v>shifted orders shipped</v>
      </c>
      <c r="F3239" t="s">
        <v>3539</v>
      </c>
      <c r="G3239" t="s">
        <v>335</v>
      </c>
      <c r="H3239" t="s">
        <v>8135</v>
      </c>
      <c r="I3239" s="6">
        <v>44012.97347222222</v>
      </c>
      <c r="J3239" t="s">
        <v>16</v>
      </c>
      <c r="K3239" s="6">
        <v>44013.444664351853</v>
      </c>
      <c r="M3239" t="s">
        <v>8136</v>
      </c>
      <c r="N3239" t="s">
        <v>8137</v>
      </c>
      <c r="O3239" t="s">
        <v>1655</v>
      </c>
      <c r="Q3239" t="s">
        <v>701</v>
      </c>
      <c r="R3239" t="s">
        <v>365</v>
      </c>
      <c r="S3239" t="s">
        <v>8138</v>
      </c>
      <c r="T3239" t="s">
        <v>338</v>
      </c>
      <c r="U3239" t="s">
        <v>530</v>
      </c>
      <c r="W3239" t="s">
        <v>8139</v>
      </c>
      <c r="Z3239" t="s">
        <v>8136</v>
      </c>
      <c r="AA3239" t="s">
        <v>8137</v>
      </c>
      <c r="AB3239" t="s">
        <v>1655</v>
      </c>
      <c r="AD3239" t="s">
        <v>701</v>
      </c>
      <c r="AE3239" t="s">
        <v>365</v>
      </c>
      <c r="AF3239" t="s">
        <v>8138</v>
      </c>
      <c r="AG3239" t="s">
        <v>338</v>
      </c>
      <c r="AH3239" t="s">
        <v>530</v>
      </c>
      <c r="AJ3239" t="s">
        <v>8139</v>
      </c>
      <c r="AL3239" t="s">
        <v>339</v>
      </c>
      <c r="AM3239">
        <v>1</v>
      </c>
      <c r="AN3239">
        <v>1</v>
      </c>
      <c r="AO3239">
        <v>392</v>
      </c>
      <c r="AQ3239">
        <v>124472</v>
      </c>
      <c r="AR3239">
        <v>53970001</v>
      </c>
      <c r="AS3239" t="s">
        <v>577</v>
      </c>
      <c r="AT3239" t="s">
        <v>41</v>
      </c>
      <c r="AW3239" t="s">
        <v>343</v>
      </c>
      <c r="BY3239" t="s">
        <v>342</v>
      </c>
      <c r="EQ3239">
        <v>251826</v>
      </c>
      <c r="ER3239" t="s">
        <v>8140</v>
      </c>
      <c r="EV3239">
        <v>17287868</v>
      </c>
      <c r="EW3239">
        <v>928</v>
      </c>
      <c r="EX3239">
        <v>221164</v>
      </c>
      <c r="EY3239">
        <v>9.2748999964335493E+25</v>
      </c>
      <c r="EZ3239">
        <v>1</v>
      </c>
      <c r="FC3239">
        <v>53970001</v>
      </c>
      <c r="FD3239" t="s">
        <v>41</v>
      </c>
    </row>
    <row r="3240" spans="1:160" x14ac:dyDescent="0.3">
      <c r="A3240" t="str">
        <f>VLOOKUP(B3240,Table2[],3,FALSE)</f>
        <v>Digital</v>
      </c>
      <c r="B3240" t="str">
        <f>IF(OR(ISNUMBER(FIND("QVC",Z3240)),ISNUMBER(FIND("QVC",AL3240))),"QVC",IF(OR(ISNUMBER(FIND("NCO",H3240)),ISNUMBER(FIND("NCO",Y3240))), "NCO", IF(AL3240="consumer","PMD.com",VLOOKUP(LEFT(H3240,2),Tables!$E$1:$F$11,2,FALSE))))</f>
        <v>PMD.com</v>
      </c>
      <c r="C3240">
        <f t="shared" si="153"/>
        <v>53710001</v>
      </c>
      <c r="D3240">
        <f t="shared" si="154"/>
        <v>1</v>
      </c>
      <c r="E3240" t="str">
        <f t="shared" ca="1" si="152"/>
        <v>shifted orders shipped</v>
      </c>
      <c r="F3240" t="s">
        <v>3539</v>
      </c>
      <c r="G3240" t="s">
        <v>335</v>
      </c>
      <c r="H3240" t="s">
        <v>8135</v>
      </c>
      <c r="I3240" s="6">
        <v>44012.97347222222</v>
      </c>
      <c r="J3240" t="s">
        <v>16</v>
      </c>
      <c r="K3240" s="6">
        <v>44013.444664351853</v>
      </c>
      <c r="M3240" t="s">
        <v>8136</v>
      </c>
      <c r="N3240" t="s">
        <v>8137</v>
      </c>
      <c r="O3240" t="s">
        <v>1655</v>
      </c>
      <c r="Q3240" t="s">
        <v>701</v>
      </c>
      <c r="R3240" t="s">
        <v>365</v>
      </c>
      <c r="S3240" t="s">
        <v>8138</v>
      </c>
      <c r="T3240" t="s">
        <v>338</v>
      </c>
      <c r="U3240" t="s">
        <v>530</v>
      </c>
      <c r="W3240" t="s">
        <v>8139</v>
      </c>
      <c r="Z3240" t="s">
        <v>8136</v>
      </c>
      <c r="AA3240" t="s">
        <v>8137</v>
      </c>
      <c r="AB3240" t="s">
        <v>1655</v>
      </c>
      <c r="AD3240" t="s">
        <v>701</v>
      </c>
      <c r="AE3240" t="s">
        <v>365</v>
      </c>
      <c r="AF3240" t="s">
        <v>8138</v>
      </c>
      <c r="AG3240" t="s">
        <v>338</v>
      </c>
      <c r="AH3240" t="s">
        <v>530</v>
      </c>
      <c r="AJ3240" t="s">
        <v>8139</v>
      </c>
      <c r="AL3240" t="s">
        <v>339</v>
      </c>
      <c r="AM3240">
        <v>1</v>
      </c>
      <c r="AN3240">
        <v>1</v>
      </c>
      <c r="AO3240">
        <v>4902</v>
      </c>
      <c r="AQ3240">
        <v>124454</v>
      </c>
      <c r="AR3240">
        <v>53710001</v>
      </c>
      <c r="AS3240" t="s">
        <v>1873</v>
      </c>
      <c r="AT3240" t="s">
        <v>66</v>
      </c>
      <c r="AW3240" t="s">
        <v>343</v>
      </c>
      <c r="EQ3240">
        <v>248267</v>
      </c>
      <c r="ER3240" t="s">
        <v>8140</v>
      </c>
      <c r="EV3240">
        <v>17287868</v>
      </c>
      <c r="EW3240">
        <v>928</v>
      </c>
      <c r="EX3240">
        <v>221164</v>
      </c>
      <c r="EY3240">
        <v>9.2748999964335493E+25</v>
      </c>
      <c r="EZ3240">
        <v>1</v>
      </c>
      <c r="FC3240">
        <v>53710001</v>
      </c>
      <c r="FD3240" t="s">
        <v>66</v>
      </c>
    </row>
    <row r="3241" spans="1:160" x14ac:dyDescent="0.3">
      <c r="A3241" t="str">
        <f>VLOOKUP(B3241,Table2[],3,FALSE)</f>
        <v>Digital</v>
      </c>
      <c r="B3241" t="str">
        <f>IF(OR(ISNUMBER(FIND("QVC",Z3241)),ISNUMBER(FIND("QVC",AL3241))),"QVC",IF(OR(ISNUMBER(FIND("NCO",H3241)),ISNUMBER(FIND("NCO",Y3241))), "NCO", IF(AL3241="consumer","PMD.com",VLOOKUP(LEFT(H3241,2),Tables!$E$1:$F$11,2,FALSE))))</f>
        <v>PMD.com</v>
      </c>
      <c r="C3241">
        <f t="shared" si="153"/>
        <v>53980001</v>
      </c>
      <c r="D3241">
        <f t="shared" si="154"/>
        <v>1</v>
      </c>
      <c r="E3241" t="str">
        <f t="shared" ca="1" si="152"/>
        <v>shifted orders shipped</v>
      </c>
      <c r="F3241" t="s">
        <v>3539</v>
      </c>
      <c r="G3241" t="s">
        <v>335</v>
      </c>
      <c r="H3241" t="s">
        <v>8135</v>
      </c>
      <c r="I3241" s="6">
        <v>44012.97347222222</v>
      </c>
      <c r="J3241" t="s">
        <v>16</v>
      </c>
      <c r="K3241" s="6">
        <v>44013.444664351853</v>
      </c>
      <c r="M3241" t="s">
        <v>8136</v>
      </c>
      <c r="N3241" t="s">
        <v>8137</v>
      </c>
      <c r="O3241" t="s">
        <v>1655</v>
      </c>
      <c r="Q3241" t="s">
        <v>701</v>
      </c>
      <c r="R3241" t="s">
        <v>365</v>
      </c>
      <c r="S3241" t="s">
        <v>8138</v>
      </c>
      <c r="T3241" t="s">
        <v>338</v>
      </c>
      <c r="U3241" t="s">
        <v>530</v>
      </c>
      <c r="W3241" t="s">
        <v>8139</v>
      </c>
      <c r="Z3241" t="s">
        <v>8136</v>
      </c>
      <c r="AA3241" t="s">
        <v>8137</v>
      </c>
      <c r="AB3241" t="s">
        <v>1655</v>
      </c>
      <c r="AD3241" t="s">
        <v>701</v>
      </c>
      <c r="AE3241" t="s">
        <v>365</v>
      </c>
      <c r="AF3241" t="s">
        <v>8138</v>
      </c>
      <c r="AG3241" t="s">
        <v>338</v>
      </c>
      <c r="AH3241" t="s">
        <v>530</v>
      </c>
      <c r="AJ3241" t="s">
        <v>8139</v>
      </c>
      <c r="AL3241" t="s">
        <v>339</v>
      </c>
      <c r="AM3241">
        <v>1</v>
      </c>
      <c r="AN3241">
        <v>1</v>
      </c>
      <c r="AO3241">
        <v>5816</v>
      </c>
      <c r="AQ3241">
        <v>124473</v>
      </c>
      <c r="AR3241">
        <v>53980001</v>
      </c>
      <c r="AS3241" t="s">
        <v>1735</v>
      </c>
      <c r="AT3241" t="s">
        <v>43</v>
      </c>
      <c r="AW3241" t="s">
        <v>340</v>
      </c>
      <c r="AX3241">
        <v>0</v>
      </c>
      <c r="AY3241" t="s">
        <v>348</v>
      </c>
      <c r="AZ3241">
        <v>0</v>
      </c>
      <c r="BY3241" t="s">
        <v>342</v>
      </c>
      <c r="EQ3241">
        <v>253177</v>
      </c>
      <c r="ER3241" t="s">
        <v>8140</v>
      </c>
      <c r="EV3241">
        <v>17287868</v>
      </c>
      <c r="EW3241">
        <v>928</v>
      </c>
      <c r="EX3241">
        <v>221164</v>
      </c>
      <c r="EY3241">
        <v>9.2748999964335493E+25</v>
      </c>
      <c r="EZ3241">
        <v>1</v>
      </c>
      <c r="FC3241">
        <v>53980001</v>
      </c>
      <c r="FD3241" t="s">
        <v>43</v>
      </c>
    </row>
    <row r="3242" spans="1:160" x14ac:dyDescent="0.3">
      <c r="A3242" t="str">
        <f>VLOOKUP(B3242,Table2[],3,FALSE)</f>
        <v>Digital</v>
      </c>
      <c r="B3242" t="str">
        <f>IF(OR(ISNUMBER(FIND("QVC",Z3242)),ISNUMBER(FIND("QVC",AL3242))),"QVC",IF(OR(ISNUMBER(FIND("NCO",H3242)),ISNUMBER(FIND("NCO",Y3242))), "NCO", IF(AL3242="consumer","PMD.com",VLOOKUP(LEFT(H3242,2),Tables!$E$1:$F$11,2,FALSE))))</f>
        <v>PMD.com</v>
      </c>
      <c r="C3242">
        <f t="shared" si="153"/>
        <v>54010001</v>
      </c>
      <c r="D3242">
        <f t="shared" si="154"/>
        <v>1</v>
      </c>
      <c r="E3242" t="str">
        <f t="shared" ca="1" si="152"/>
        <v>shifted orders shipped</v>
      </c>
      <c r="F3242" t="s">
        <v>3539</v>
      </c>
      <c r="G3242" t="s">
        <v>335</v>
      </c>
      <c r="H3242" t="s">
        <v>8135</v>
      </c>
      <c r="I3242" s="6">
        <v>44012.97347222222</v>
      </c>
      <c r="J3242" t="s">
        <v>16</v>
      </c>
      <c r="K3242" s="6">
        <v>44013.444664351853</v>
      </c>
      <c r="M3242" t="s">
        <v>8136</v>
      </c>
      <c r="N3242" t="s">
        <v>8137</v>
      </c>
      <c r="O3242" t="s">
        <v>1655</v>
      </c>
      <c r="Q3242" t="s">
        <v>701</v>
      </c>
      <c r="R3242" t="s">
        <v>365</v>
      </c>
      <c r="S3242" t="s">
        <v>8138</v>
      </c>
      <c r="T3242" t="s">
        <v>338</v>
      </c>
      <c r="U3242" t="s">
        <v>530</v>
      </c>
      <c r="W3242" t="s">
        <v>8139</v>
      </c>
      <c r="Z3242" t="s">
        <v>8136</v>
      </c>
      <c r="AA3242" t="s">
        <v>8137</v>
      </c>
      <c r="AB3242" t="s">
        <v>1655</v>
      </c>
      <c r="AD3242" t="s">
        <v>701</v>
      </c>
      <c r="AE3242" t="s">
        <v>365</v>
      </c>
      <c r="AF3242" t="s">
        <v>8138</v>
      </c>
      <c r="AG3242" t="s">
        <v>338</v>
      </c>
      <c r="AH3242" t="s">
        <v>530</v>
      </c>
      <c r="AJ3242" t="s">
        <v>8139</v>
      </c>
      <c r="AL3242" t="s">
        <v>339</v>
      </c>
      <c r="AM3242">
        <v>1</v>
      </c>
      <c r="AN3242">
        <v>1</v>
      </c>
      <c r="AO3242">
        <v>6300</v>
      </c>
      <c r="AQ3242">
        <v>124476</v>
      </c>
      <c r="AR3242">
        <v>54010001</v>
      </c>
      <c r="AS3242" t="s">
        <v>577</v>
      </c>
      <c r="AT3242" t="s">
        <v>35</v>
      </c>
      <c r="AW3242" t="s">
        <v>340</v>
      </c>
      <c r="AX3242">
        <v>0</v>
      </c>
      <c r="AY3242" t="s">
        <v>348</v>
      </c>
      <c r="AZ3242">
        <v>0</v>
      </c>
      <c r="BY3242" t="s">
        <v>342</v>
      </c>
      <c r="EQ3242">
        <v>252076</v>
      </c>
      <c r="ER3242" t="s">
        <v>8140</v>
      </c>
      <c r="EV3242">
        <v>17287868</v>
      </c>
      <c r="EW3242">
        <v>928</v>
      </c>
      <c r="EX3242">
        <v>221164</v>
      </c>
      <c r="EY3242">
        <v>9.2748999964335493E+25</v>
      </c>
      <c r="EZ3242">
        <v>1</v>
      </c>
      <c r="FC3242">
        <v>54010001</v>
      </c>
      <c r="FD3242" t="s">
        <v>35</v>
      </c>
    </row>
    <row r="3243" spans="1:160" x14ac:dyDescent="0.3">
      <c r="A3243" t="str">
        <f>VLOOKUP(B3243,Table2[],3,FALSE)</f>
        <v>Digital</v>
      </c>
      <c r="B3243" t="str">
        <f>IF(OR(ISNUMBER(FIND("QVC",Z3243)),ISNUMBER(FIND("QVC",AL3243))),"QVC",IF(OR(ISNUMBER(FIND("NCO",H3243)),ISNUMBER(FIND("NCO",Y3243))), "NCO", IF(AL3243="consumer","PMD.com",VLOOKUP(LEFT(H3243,2),Tables!$E$1:$F$11,2,FALSE))))</f>
        <v>PMD.com</v>
      </c>
      <c r="C3243">
        <f t="shared" si="153"/>
        <v>55090001</v>
      </c>
      <c r="D3243">
        <f t="shared" si="154"/>
        <v>1</v>
      </c>
      <c r="E3243" t="str">
        <f t="shared" ca="1" si="152"/>
        <v>shifted orders shipped</v>
      </c>
      <c r="F3243" t="s">
        <v>3539</v>
      </c>
      <c r="G3243" t="s">
        <v>335</v>
      </c>
      <c r="H3243" t="s">
        <v>8141</v>
      </c>
      <c r="I3243" s="6">
        <v>44012.683611111112</v>
      </c>
      <c r="J3243" t="s">
        <v>16</v>
      </c>
      <c r="K3243" s="6">
        <v>44013.444918981484</v>
      </c>
      <c r="M3243" t="s">
        <v>8142</v>
      </c>
      <c r="N3243" t="s">
        <v>8143</v>
      </c>
      <c r="Q3243" t="s">
        <v>8144</v>
      </c>
      <c r="R3243" t="s">
        <v>365</v>
      </c>
      <c r="S3243" t="s">
        <v>8145</v>
      </c>
      <c r="T3243" t="s">
        <v>338</v>
      </c>
      <c r="U3243" t="s">
        <v>530</v>
      </c>
      <c r="W3243" t="s">
        <v>8146</v>
      </c>
      <c r="Z3243" t="s">
        <v>8142</v>
      </c>
      <c r="AA3243" t="s">
        <v>8143</v>
      </c>
      <c r="AD3243" t="s">
        <v>8144</v>
      </c>
      <c r="AE3243" t="s">
        <v>365</v>
      </c>
      <c r="AF3243" t="s">
        <v>8145</v>
      </c>
      <c r="AG3243" t="s">
        <v>338</v>
      </c>
      <c r="AH3243" t="s">
        <v>530</v>
      </c>
      <c r="AJ3243" t="s">
        <v>8146</v>
      </c>
      <c r="AL3243" t="s">
        <v>339</v>
      </c>
      <c r="AM3243">
        <v>1</v>
      </c>
      <c r="AN3243">
        <v>1</v>
      </c>
      <c r="AO3243">
        <v>5013</v>
      </c>
      <c r="AQ3243">
        <v>124478</v>
      </c>
      <c r="AR3243">
        <v>55090001</v>
      </c>
      <c r="AS3243" t="s">
        <v>995</v>
      </c>
      <c r="AT3243" t="s">
        <v>165</v>
      </c>
      <c r="AW3243" t="s">
        <v>340</v>
      </c>
      <c r="AX3243" t="s">
        <v>340</v>
      </c>
      <c r="AY3243" t="s">
        <v>382</v>
      </c>
      <c r="AZ3243">
        <v>0</v>
      </c>
      <c r="BY3243" t="s">
        <v>342</v>
      </c>
      <c r="EQ3243">
        <v>251219</v>
      </c>
      <c r="ER3243" t="s">
        <v>8147</v>
      </c>
      <c r="EV3243">
        <v>17287750</v>
      </c>
      <c r="EW3243">
        <v>928</v>
      </c>
      <c r="EX3243">
        <v>221048</v>
      </c>
      <c r="EY3243">
        <v>9.2748999964335493E+25</v>
      </c>
      <c r="EZ3243">
        <v>1</v>
      </c>
      <c r="FC3243">
        <v>55090001</v>
      </c>
      <c r="FD3243" t="s">
        <v>165</v>
      </c>
    </row>
    <row r="3244" spans="1:160" x14ac:dyDescent="0.3">
      <c r="A3244" t="str">
        <f>VLOOKUP(B3244,Table2[],3,FALSE)</f>
        <v>Digital</v>
      </c>
      <c r="B3244" t="str">
        <f>IF(OR(ISNUMBER(FIND("QVC",Z3244)),ISNUMBER(FIND("QVC",AL3244))),"QVC",IF(OR(ISNUMBER(FIND("NCO",H3244)),ISNUMBER(FIND("NCO",Y3244))), "NCO", IF(AL3244="consumer","PMD.com",VLOOKUP(LEFT(H3244,2),Tables!$E$1:$F$11,2,FALSE))))</f>
        <v>PMD.com</v>
      </c>
      <c r="C3244">
        <f t="shared" si="153"/>
        <v>5341030</v>
      </c>
      <c r="D3244">
        <f t="shared" si="154"/>
        <v>1</v>
      </c>
      <c r="E3244" t="str">
        <f t="shared" ca="1" si="152"/>
        <v>shifted orders shipped</v>
      </c>
      <c r="F3244" t="s">
        <v>3539</v>
      </c>
      <c r="G3244" t="s">
        <v>335</v>
      </c>
      <c r="H3244" t="s">
        <v>8148</v>
      </c>
      <c r="I3244" s="6">
        <v>44012.709722222222</v>
      </c>
      <c r="J3244" t="s">
        <v>16</v>
      </c>
      <c r="K3244" s="6">
        <v>44013.445</v>
      </c>
      <c r="M3244" t="s">
        <v>8149</v>
      </c>
      <c r="N3244" t="s">
        <v>8150</v>
      </c>
      <c r="Q3244" t="s">
        <v>478</v>
      </c>
      <c r="R3244" t="s">
        <v>365</v>
      </c>
      <c r="S3244" t="s">
        <v>8151</v>
      </c>
      <c r="T3244" t="s">
        <v>338</v>
      </c>
      <c r="U3244" t="s">
        <v>530</v>
      </c>
      <c r="W3244" t="s">
        <v>8152</v>
      </c>
      <c r="Z3244" t="s">
        <v>8149</v>
      </c>
      <c r="AA3244" t="s">
        <v>8150</v>
      </c>
      <c r="AD3244" t="s">
        <v>478</v>
      </c>
      <c r="AE3244" t="s">
        <v>365</v>
      </c>
      <c r="AF3244" t="s">
        <v>8151</v>
      </c>
      <c r="AG3244" t="s">
        <v>338</v>
      </c>
      <c r="AH3244" t="s">
        <v>530</v>
      </c>
      <c r="AJ3244" t="s">
        <v>8152</v>
      </c>
      <c r="AL3244" t="s">
        <v>339</v>
      </c>
      <c r="AM3244">
        <v>1</v>
      </c>
      <c r="AN3244">
        <v>1</v>
      </c>
      <c r="AO3244">
        <v>12859</v>
      </c>
      <c r="AQ3244">
        <v>124642</v>
      </c>
      <c r="AR3244">
        <v>5341030</v>
      </c>
      <c r="AS3244" t="s">
        <v>925</v>
      </c>
      <c r="AT3244" t="s">
        <v>926</v>
      </c>
      <c r="AW3244" t="s">
        <v>366</v>
      </c>
      <c r="AX3244" t="s">
        <v>366</v>
      </c>
      <c r="AY3244" t="s">
        <v>345</v>
      </c>
      <c r="AZ3244" t="s">
        <v>346</v>
      </c>
      <c r="BY3244" t="s">
        <v>342</v>
      </c>
      <c r="EQ3244">
        <v>243275</v>
      </c>
      <c r="ER3244" t="s">
        <v>8153</v>
      </c>
      <c r="EV3244">
        <v>17287762</v>
      </c>
      <c r="EW3244">
        <v>928</v>
      </c>
      <c r="EX3244">
        <v>221060</v>
      </c>
      <c r="EY3244" t="s">
        <v>8154</v>
      </c>
      <c r="EZ3244">
        <v>1</v>
      </c>
      <c r="FC3244">
        <v>95385</v>
      </c>
      <c r="FD3244" t="s">
        <v>3531</v>
      </c>
    </row>
    <row r="3245" spans="1:160" x14ac:dyDescent="0.3">
      <c r="A3245" t="str">
        <f>VLOOKUP(B3245,Table2[],3,FALSE)</f>
        <v>Digital</v>
      </c>
      <c r="B3245" t="str">
        <f>IF(OR(ISNUMBER(FIND("QVC",Z3245)),ISNUMBER(FIND("QVC",AL3245))),"QVC",IF(OR(ISNUMBER(FIND("NCO",H3245)),ISNUMBER(FIND("NCO",Y3245))), "NCO", IF(AL3245="consumer","PMD.com",VLOOKUP(LEFT(H3245,2),Tables!$E$1:$F$11,2,FALSE))))</f>
        <v>PMD.com</v>
      </c>
      <c r="C3245">
        <f t="shared" si="153"/>
        <v>55090001</v>
      </c>
      <c r="D3245">
        <f t="shared" si="154"/>
        <v>1</v>
      </c>
      <c r="E3245" t="str">
        <f t="shared" ca="1" si="152"/>
        <v>shifted orders shipped</v>
      </c>
      <c r="F3245" t="s">
        <v>3539</v>
      </c>
      <c r="G3245" t="s">
        <v>335</v>
      </c>
      <c r="H3245" t="s">
        <v>8148</v>
      </c>
      <c r="I3245" s="6">
        <v>44012.709722222222</v>
      </c>
      <c r="J3245" t="s">
        <v>16</v>
      </c>
      <c r="K3245" s="6">
        <v>44013.445</v>
      </c>
      <c r="M3245" t="s">
        <v>8149</v>
      </c>
      <c r="N3245" t="s">
        <v>8150</v>
      </c>
      <c r="Q3245" t="s">
        <v>478</v>
      </c>
      <c r="R3245" t="s">
        <v>365</v>
      </c>
      <c r="S3245" t="s">
        <v>8151</v>
      </c>
      <c r="T3245" t="s">
        <v>338</v>
      </c>
      <c r="U3245" t="s">
        <v>530</v>
      </c>
      <c r="W3245" t="s">
        <v>8152</v>
      </c>
      <c r="Z3245" t="s">
        <v>8149</v>
      </c>
      <c r="AA3245" t="s">
        <v>8150</v>
      </c>
      <c r="AD3245" t="s">
        <v>478</v>
      </c>
      <c r="AE3245" t="s">
        <v>365</v>
      </c>
      <c r="AF3245" t="s">
        <v>8151</v>
      </c>
      <c r="AG3245" t="s">
        <v>338</v>
      </c>
      <c r="AH3245" t="s">
        <v>530</v>
      </c>
      <c r="AJ3245" t="s">
        <v>8152</v>
      </c>
      <c r="AL3245" t="s">
        <v>339</v>
      </c>
      <c r="AM3245">
        <v>1</v>
      </c>
      <c r="AN3245">
        <v>1</v>
      </c>
      <c r="AO3245">
        <v>5013</v>
      </c>
      <c r="AQ3245">
        <v>124478</v>
      </c>
      <c r="AR3245">
        <v>55090001</v>
      </c>
      <c r="AS3245" t="s">
        <v>995</v>
      </c>
      <c r="AT3245" t="s">
        <v>165</v>
      </c>
      <c r="AW3245" t="s">
        <v>340</v>
      </c>
      <c r="AX3245" t="s">
        <v>340</v>
      </c>
      <c r="AY3245" t="s">
        <v>382</v>
      </c>
      <c r="AZ3245">
        <v>0</v>
      </c>
      <c r="BY3245" t="s">
        <v>342</v>
      </c>
      <c r="EQ3245">
        <v>251219</v>
      </c>
      <c r="ER3245" t="s">
        <v>8153</v>
      </c>
      <c r="EV3245">
        <v>17287762</v>
      </c>
      <c r="EW3245">
        <v>928</v>
      </c>
      <c r="EX3245">
        <v>221060</v>
      </c>
      <c r="EY3245" t="s">
        <v>8154</v>
      </c>
      <c r="EZ3245">
        <v>1</v>
      </c>
      <c r="FC3245">
        <v>55090001</v>
      </c>
      <c r="FD3245" t="s">
        <v>165</v>
      </c>
    </row>
    <row r="3246" spans="1:160" x14ac:dyDescent="0.3">
      <c r="A3246" t="str">
        <f>VLOOKUP(B3246,Table2[],3,FALSE)</f>
        <v>Digital</v>
      </c>
      <c r="B3246" t="str">
        <f>IF(OR(ISNUMBER(FIND("QVC",Z3246)),ISNUMBER(FIND("QVC",AL3246))),"QVC",IF(OR(ISNUMBER(FIND("NCO",H3246)),ISNUMBER(FIND("NCO",Y3246))), "NCO", IF(AL3246="consumer","PMD.com",VLOOKUP(LEFT(H3246,2),Tables!$E$1:$F$11,2,FALSE))))</f>
        <v>PMD.com</v>
      </c>
      <c r="C3246">
        <f t="shared" si="153"/>
        <v>51090030</v>
      </c>
      <c r="D3246">
        <f t="shared" si="154"/>
        <v>1</v>
      </c>
      <c r="E3246" t="str">
        <f t="shared" ca="1" si="152"/>
        <v>shifted orders shipped</v>
      </c>
      <c r="F3246" t="s">
        <v>3539</v>
      </c>
      <c r="G3246" t="s">
        <v>335</v>
      </c>
      <c r="H3246" t="s">
        <v>8148</v>
      </c>
      <c r="I3246" s="6">
        <v>44012.709722222222</v>
      </c>
      <c r="J3246" t="s">
        <v>16</v>
      </c>
      <c r="K3246" s="6">
        <v>44013.445</v>
      </c>
      <c r="M3246" t="s">
        <v>8149</v>
      </c>
      <c r="N3246" t="s">
        <v>8150</v>
      </c>
      <c r="Q3246" t="s">
        <v>478</v>
      </c>
      <c r="R3246" t="s">
        <v>365</v>
      </c>
      <c r="S3246" t="s">
        <v>8151</v>
      </c>
      <c r="T3246" t="s">
        <v>338</v>
      </c>
      <c r="U3246" t="s">
        <v>530</v>
      </c>
      <c r="W3246" t="s">
        <v>8152</v>
      </c>
      <c r="Z3246" t="s">
        <v>8149</v>
      </c>
      <c r="AA3246" t="s">
        <v>8150</v>
      </c>
      <c r="AD3246" t="s">
        <v>478</v>
      </c>
      <c r="AE3246" t="s">
        <v>365</v>
      </c>
      <c r="AF3246" t="s">
        <v>8151</v>
      </c>
      <c r="AG3246" t="s">
        <v>338</v>
      </c>
      <c r="AH3246" t="s">
        <v>530</v>
      </c>
      <c r="AJ3246" t="s">
        <v>8152</v>
      </c>
      <c r="AL3246" t="s">
        <v>339</v>
      </c>
      <c r="AM3246">
        <v>1</v>
      </c>
      <c r="AN3246">
        <v>1</v>
      </c>
      <c r="AO3246">
        <v>6688</v>
      </c>
      <c r="AQ3246">
        <v>125960</v>
      </c>
      <c r="AR3246">
        <v>51090030</v>
      </c>
      <c r="AS3246" t="s">
        <v>3043</v>
      </c>
      <c r="AT3246" t="s">
        <v>628</v>
      </c>
      <c r="AW3246" t="s">
        <v>343</v>
      </c>
      <c r="BY3246" t="s">
        <v>342</v>
      </c>
      <c r="BZ3246" t="b">
        <v>0</v>
      </c>
      <c r="EQ3246">
        <v>243047</v>
      </c>
      <c r="ER3246" t="s">
        <v>8153</v>
      </c>
      <c r="EV3246">
        <v>17287762</v>
      </c>
      <c r="EW3246">
        <v>928</v>
      </c>
      <c r="EX3246">
        <v>221060</v>
      </c>
      <c r="EY3246" t="s">
        <v>8154</v>
      </c>
      <c r="EZ3246">
        <v>1</v>
      </c>
      <c r="FC3246">
        <v>95385</v>
      </c>
      <c r="FD3246" t="s">
        <v>3531</v>
      </c>
    </row>
    <row r="3247" spans="1:160" x14ac:dyDescent="0.3">
      <c r="A3247" t="str">
        <f>VLOOKUP(B3247,Table2[],3,FALSE)</f>
        <v>Digital</v>
      </c>
      <c r="B3247" t="str">
        <f>IF(OR(ISNUMBER(FIND("QVC",Z3247)),ISNUMBER(FIND("QVC",AL3247))),"QVC",IF(OR(ISNUMBER(FIND("NCO",H3247)),ISNUMBER(FIND("NCO",Y3247))), "NCO", IF(AL3247="consumer","PMD.com",VLOOKUP(LEFT(H3247,2),Tables!$E$1:$F$11,2,FALSE))))</f>
        <v>PMD.com</v>
      </c>
      <c r="C3247">
        <f t="shared" si="153"/>
        <v>5355</v>
      </c>
      <c r="D3247">
        <f t="shared" si="154"/>
        <v>1</v>
      </c>
      <c r="E3247" t="str">
        <f t="shared" ca="1" si="152"/>
        <v>shifted orders shipped</v>
      </c>
      <c r="F3247" t="s">
        <v>3539</v>
      </c>
      <c r="G3247" t="s">
        <v>335</v>
      </c>
      <c r="H3247" t="s">
        <v>8148</v>
      </c>
      <c r="I3247" s="6">
        <v>44012.709722222222</v>
      </c>
      <c r="J3247" t="s">
        <v>16</v>
      </c>
      <c r="K3247" s="6">
        <v>44013.445</v>
      </c>
      <c r="M3247" t="s">
        <v>8149</v>
      </c>
      <c r="N3247" t="s">
        <v>8150</v>
      </c>
      <c r="Q3247" t="s">
        <v>478</v>
      </c>
      <c r="R3247" t="s">
        <v>365</v>
      </c>
      <c r="S3247" t="s">
        <v>8151</v>
      </c>
      <c r="T3247" t="s">
        <v>338</v>
      </c>
      <c r="U3247" t="s">
        <v>530</v>
      </c>
      <c r="W3247" t="s">
        <v>8152</v>
      </c>
      <c r="Z3247" t="s">
        <v>8149</v>
      </c>
      <c r="AA3247" t="s">
        <v>8150</v>
      </c>
      <c r="AD3247" t="s">
        <v>478</v>
      </c>
      <c r="AE3247" t="s">
        <v>365</v>
      </c>
      <c r="AF3247" t="s">
        <v>8151</v>
      </c>
      <c r="AG3247" t="s">
        <v>338</v>
      </c>
      <c r="AH3247" t="s">
        <v>530</v>
      </c>
      <c r="AJ3247" t="s">
        <v>8152</v>
      </c>
      <c r="AL3247" t="s">
        <v>339</v>
      </c>
      <c r="AM3247">
        <v>1</v>
      </c>
      <c r="AN3247">
        <v>1</v>
      </c>
      <c r="AO3247">
        <v>9197</v>
      </c>
      <c r="AQ3247">
        <v>124519</v>
      </c>
      <c r="AR3247">
        <v>5355</v>
      </c>
      <c r="AS3247" t="s">
        <v>841</v>
      </c>
      <c r="AT3247" t="s">
        <v>74</v>
      </c>
      <c r="AW3247" t="s">
        <v>340</v>
      </c>
      <c r="AX3247" t="s">
        <v>340</v>
      </c>
      <c r="AY3247" t="s">
        <v>351</v>
      </c>
      <c r="AZ3247" t="s">
        <v>441</v>
      </c>
      <c r="BY3247" t="s">
        <v>342</v>
      </c>
      <c r="EQ3247">
        <v>246789</v>
      </c>
      <c r="ER3247" t="s">
        <v>8153</v>
      </c>
      <c r="EV3247">
        <v>17287762</v>
      </c>
      <c r="EW3247">
        <v>928</v>
      </c>
      <c r="EX3247">
        <v>221060</v>
      </c>
      <c r="EY3247" t="s">
        <v>8154</v>
      </c>
      <c r="EZ3247">
        <v>1</v>
      </c>
      <c r="FC3247">
        <v>5355</v>
      </c>
      <c r="FD3247" t="s">
        <v>74</v>
      </c>
    </row>
    <row r="3248" spans="1:160" x14ac:dyDescent="0.3">
      <c r="A3248" t="str">
        <f>VLOOKUP(B3248,Table2[],3,FALSE)</f>
        <v>Digital</v>
      </c>
      <c r="B3248" t="str">
        <f>IF(OR(ISNUMBER(FIND("QVC",Z3248)),ISNUMBER(FIND("QVC",AL3248))),"QVC",IF(OR(ISNUMBER(FIND("NCO",H3248)),ISNUMBER(FIND("NCO",Y3248))), "NCO", IF(AL3248="consumer","PMD.com",VLOOKUP(LEFT(H3248,2),Tables!$E$1:$F$11,2,FALSE))))</f>
        <v>PMD.com</v>
      </c>
      <c r="C3248">
        <f t="shared" si="153"/>
        <v>53920001</v>
      </c>
      <c r="D3248">
        <f t="shared" si="154"/>
        <v>1</v>
      </c>
      <c r="E3248" t="str">
        <f t="shared" ca="1" si="152"/>
        <v>shifted orders shipped</v>
      </c>
      <c r="F3248" t="s">
        <v>3539</v>
      </c>
      <c r="G3248" t="s">
        <v>335</v>
      </c>
      <c r="H3248" t="s">
        <v>8148</v>
      </c>
      <c r="I3248" s="6">
        <v>44012.709722222222</v>
      </c>
      <c r="J3248" t="s">
        <v>16</v>
      </c>
      <c r="K3248" s="6">
        <v>44013.445</v>
      </c>
      <c r="M3248" t="s">
        <v>8149</v>
      </c>
      <c r="N3248" t="s">
        <v>8150</v>
      </c>
      <c r="Q3248" t="s">
        <v>478</v>
      </c>
      <c r="R3248" t="s">
        <v>365</v>
      </c>
      <c r="S3248" t="s">
        <v>8151</v>
      </c>
      <c r="T3248" t="s">
        <v>338</v>
      </c>
      <c r="U3248" t="s">
        <v>530</v>
      </c>
      <c r="W3248" t="s">
        <v>8152</v>
      </c>
      <c r="Z3248" t="s">
        <v>8149</v>
      </c>
      <c r="AA3248" t="s">
        <v>8150</v>
      </c>
      <c r="AD3248" t="s">
        <v>478</v>
      </c>
      <c r="AE3248" t="s">
        <v>365</v>
      </c>
      <c r="AF3248" t="s">
        <v>8151</v>
      </c>
      <c r="AG3248" t="s">
        <v>338</v>
      </c>
      <c r="AH3248" t="s">
        <v>530</v>
      </c>
      <c r="AJ3248" t="s">
        <v>8152</v>
      </c>
      <c r="AL3248" t="s">
        <v>339</v>
      </c>
      <c r="AM3248">
        <v>1</v>
      </c>
      <c r="AN3248">
        <v>1</v>
      </c>
      <c r="AO3248">
        <v>14899</v>
      </c>
      <c r="AQ3248">
        <v>124468</v>
      </c>
      <c r="AR3248">
        <v>53920001</v>
      </c>
      <c r="AS3248">
        <v>9000000</v>
      </c>
      <c r="AT3248" t="s">
        <v>40</v>
      </c>
      <c r="AW3248" t="s">
        <v>343</v>
      </c>
      <c r="BY3248" t="s">
        <v>342</v>
      </c>
      <c r="EQ3248">
        <v>243396</v>
      </c>
      <c r="ER3248" t="s">
        <v>8153</v>
      </c>
      <c r="EV3248">
        <v>17287762</v>
      </c>
      <c r="EW3248">
        <v>928</v>
      </c>
      <c r="EX3248">
        <v>221060</v>
      </c>
      <c r="EY3248" t="s">
        <v>8154</v>
      </c>
      <c r="EZ3248">
        <v>1</v>
      </c>
      <c r="FC3248">
        <v>95385</v>
      </c>
      <c r="FD3248" t="s">
        <v>3531</v>
      </c>
    </row>
    <row r="3249" spans="1:160" x14ac:dyDescent="0.3">
      <c r="A3249" t="str">
        <f>VLOOKUP(B3249,Table2[],3,FALSE)</f>
        <v>Digital</v>
      </c>
      <c r="B3249" t="str">
        <f>IF(OR(ISNUMBER(FIND("QVC",Z3249)),ISNUMBER(FIND("QVC",AL3249))),"QVC",IF(OR(ISNUMBER(FIND("NCO",H3249)),ISNUMBER(FIND("NCO",Y3249))), "NCO", IF(AL3249="consumer","PMD.com",VLOOKUP(LEFT(H3249,2),Tables!$E$1:$F$11,2,FALSE))))</f>
        <v>PMD.com</v>
      </c>
      <c r="C3249">
        <f t="shared" si="153"/>
        <v>52430001</v>
      </c>
      <c r="D3249">
        <f t="shared" si="154"/>
        <v>1</v>
      </c>
      <c r="E3249" t="str">
        <f t="shared" ca="1" si="152"/>
        <v>shifted orders shipped</v>
      </c>
      <c r="F3249" t="s">
        <v>3539</v>
      </c>
      <c r="G3249" t="s">
        <v>335</v>
      </c>
      <c r="H3249" t="s">
        <v>8148</v>
      </c>
      <c r="I3249" s="6">
        <v>44012.709722222222</v>
      </c>
      <c r="J3249" t="s">
        <v>16</v>
      </c>
      <c r="K3249" s="6">
        <v>44013.445</v>
      </c>
      <c r="M3249" t="s">
        <v>8149</v>
      </c>
      <c r="N3249" t="s">
        <v>8150</v>
      </c>
      <c r="Q3249" t="s">
        <v>478</v>
      </c>
      <c r="R3249" t="s">
        <v>365</v>
      </c>
      <c r="S3249" t="s">
        <v>8151</v>
      </c>
      <c r="T3249" t="s">
        <v>338</v>
      </c>
      <c r="U3249" t="s">
        <v>530</v>
      </c>
      <c r="W3249" t="s">
        <v>8152</v>
      </c>
      <c r="Z3249" t="s">
        <v>8149</v>
      </c>
      <c r="AA3249" t="s">
        <v>8150</v>
      </c>
      <c r="AD3249" t="s">
        <v>478</v>
      </c>
      <c r="AE3249" t="s">
        <v>365</v>
      </c>
      <c r="AF3249" t="s">
        <v>8151</v>
      </c>
      <c r="AG3249" t="s">
        <v>338</v>
      </c>
      <c r="AH3249" t="s">
        <v>530</v>
      </c>
      <c r="AJ3249" t="s">
        <v>8152</v>
      </c>
      <c r="AL3249" t="s">
        <v>339</v>
      </c>
      <c r="AM3249">
        <v>1</v>
      </c>
      <c r="AN3249">
        <v>1</v>
      </c>
      <c r="AO3249">
        <v>12063</v>
      </c>
      <c r="AQ3249">
        <v>127155</v>
      </c>
      <c r="AR3249">
        <v>52430001</v>
      </c>
      <c r="AS3249" t="s">
        <v>927</v>
      </c>
      <c r="AT3249" t="s">
        <v>75</v>
      </c>
      <c r="AW3249" t="s">
        <v>340</v>
      </c>
      <c r="AX3249" t="s">
        <v>340</v>
      </c>
      <c r="AY3249" t="s">
        <v>357</v>
      </c>
      <c r="AZ3249" t="s">
        <v>363</v>
      </c>
      <c r="BY3249" t="s">
        <v>342</v>
      </c>
      <c r="EQ3249">
        <v>249990</v>
      </c>
      <c r="ER3249" t="s">
        <v>8153</v>
      </c>
      <c r="EV3249">
        <v>17287762</v>
      </c>
      <c r="EW3249">
        <v>928</v>
      </c>
      <c r="EX3249">
        <v>221060</v>
      </c>
      <c r="EY3249" t="s">
        <v>8154</v>
      </c>
      <c r="EZ3249">
        <v>1</v>
      </c>
      <c r="FC3249">
        <v>95385</v>
      </c>
      <c r="FD3249" t="s">
        <v>3531</v>
      </c>
    </row>
    <row r="3250" spans="1:160" x14ac:dyDescent="0.3">
      <c r="A3250" t="str">
        <f>VLOOKUP(B3250,Table2[],3,FALSE)</f>
        <v>Digital</v>
      </c>
      <c r="B3250" t="str">
        <f>IF(OR(ISNUMBER(FIND("QVC",Z3250)),ISNUMBER(FIND("QVC",AL3250))),"QVC",IF(OR(ISNUMBER(FIND("NCO",H3250)),ISNUMBER(FIND("NCO",Y3250))), "NCO", IF(AL3250="consumer","PMD.com",VLOOKUP(LEFT(H3250,2),Tables!$E$1:$F$11,2,FALSE))))</f>
        <v>PMD.com</v>
      </c>
      <c r="C3250">
        <f t="shared" si="153"/>
        <v>53480001</v>
      </c>
      <c r="D3250">
        <f t="shared" si="154"/>
        <v>1</v>
      </c>
      <c r="E3250" t="str">
        <f t="shared" ca="1" si="152"/>
        <v>shifted orders shipped</v>
      </c>
      <c r="F3250" t="s">
        <v>3539</v>
      </c>
      <c r="G3250" t="s">
        <v>335</v>
      </c>
      <c r="H3250" t="s">
        <v>8155</v>
      </c>
      <c r="I3250" s="6">
        <v>44012.741087962961</v>
      </c>
      <c r="J3250" t="s">
        <v>16</v>
      </c>
      <c r="K3250" s="6">
        <v>44013.445023148146</v>
      </c>
      <c r="M3250" t="s">
        <v>8156</v>
      </c>
      <c r="N3250" t="s">
        <v>8157</v>
      </c>
      <c r="Q3250" t="s">
        <v>859</v>
      </c>
      <c r="R3250" t="s">
        <v>412</v>
      </c>
      <c r="S3250">
        <v>45040</v>
      </c>
      <c r="T3250" t="s">
        <v>338</v>
      </c>
      <c r="U3250" t="s">
        <v>530</v>
      </c>
      <c r="W3250" t="s">
        <v>8158</v>
      </c>
      <c r="Z3250" t="s">
        <v>8156</v>
      </c>
      <c r="AA3250" t="s">
        <v>8157</v>
      </c>
      <c r="AD3250" t="s">
        <v>859</v>
      </c>
      <c r="AE3250" t="s">
        <v>412</v>
      </c>
      <c r="AF3250">
        <v>45040</v>
      </c>
      <c r="AG3250" t="s">
        <v>338</v>
      </c>
      <c r="AH3250" t="s">
        <v>530</v>
      </c>
      <c r="AJ3250" t="s">
        <v>8158</v>
      </c>
      <c r="AL3250" t="s">
        <v>339</v>
      </c>
      <c r="AM3250">
        <v>1</v>
      </c>
      <c r="AN3250">
        <v>1</v>
      </c>
      <c r="AO3250">
        <v>1970</v>
      </c>
      <c r="AQ3250">
        <v>127792</v>
      </c>
      <c r="AR3250">
        <v>53480001</v>
      </c>
      <c r="AS3250" t="s">
        <v>1090</v>
      </c>
      <c r="AT3250" t="s">
        <v>1091</v>
      </c>
      <c r="BY3250" t="s">
        <v>342</v>
      </c>
      <c r="EQ3250">
        <v>252783</v>
      </c>
      <c r="ER3250" t="s">
        <v>8159</v>
      </c>
      <c r="EV3250">
        <v>17287778</v>
      </c>
      <c r="EW3250">
        <v>928</v>
      </c>
      <c r="EX3250">
        <v>221075</v>
      </c>
      <c r="EY3250" t="s">
        <v>8160</v>
      </c>
      <c r="EZ3250">
        <v>1</v>
      </c>
      <c r="FC3250">
        <v>53480001</v>
      </c>
      <c r="FD3250" t="s">
        <v>1091</v>
      </c>
    </row>
    <row r="3251" spans="1:160" x14ac:dyDescent="0.3">
      <c r="A3251" t="str">
        <f>VLOOKUP(B3251,Table2[],3,FALSE)</f>
        <v>Digital</v>
      </c>
      <c r="B3251" t="str">
        <f>IF(OR(ISNUMBER(FIND("QVC",Z3251)),ISNUMBER(FIND("QVC",AL3251))),"QVC",IF(OR(ISNUMBER(FIND("NCO",H3251)),ISNUMBER(FIND("NCO",Y3251))), "NCO", IF(AL3251="consumer","PMD.com",VLOOKUP(LEFT(H3251,2),Tables!$E$1:$F$11,2,FALSE))))</f>
        <v>PMD.com</v>
      </c>
      <c r="C3251">
        <f t="shared" si="153"/>
        <v>53440001</v>
      </c>
      <c r="D3251">
        <f t="shared" si="154"/>
        <v>1</v>
      </c>
      <c r="E3251" t="str">
        <f t="shared" ca="1" si="152"/>
        <v>shifted orders shipped</v>
      </c>
      <c r="F3251" t="s">
        <v>3539</v>
      </c>
      <c r="G3251" t="s">
        <v>335</v>
      </c>
      <c r="H3251" t="s">
        <v>8161</v>
      </c>
      <c r="I3251" s="6">
        <v>44012.681689814817</v>
      </c>
      <c r="J3251" t="s">
        <v>16</v>
      </c>
      <c r="K3251" s="6">
        <v>44013.445196759261</v>
      </c>
      <c r="M3251" t="s">
        <v>8162</v>
      </c>
      <c r="N3251" t="s">
        <v>8163</v>
      </c>
      <c r="Q3251" t="s">
        <v>1680</v>
      </c>
      <c r="R3251" t="s">
        <v>414</v>
      </c>
      <c r="S3251" t="s">
        <v>8164</v>
      </c>
      <c r="T3251" t="s">
        <v>338</v>
      </c>
      <c r="U3251" t="s">
        <v>530</v>
      </c>
      <c r="W3251" t="s">
        <v>8165</v>
      </c>
      <c r="Z3251" t="s">
        <v>8162</v>
      </c>
      <c r="AA3251" t="s">
        <v>8163</v>
      </c>
      <c r="AD3251" t="s">
        <v>1680</v>
      </c>
      <c r="AE3251" t="s">
        <v>414</v>
      </c>
      <c r="AF3251" t="s">
        <v>8164</v>
      </c>
      <c r="AG3251" t="s">
        <v>338</v>
      </c>
      <c r="AH3251" t="s">
        <v>530</v>
      </c>
      <c r="AJ3251" t="s">
        <v>8165</v>
      </c>
      <c r="AL3251" t="s">
        <v>339</v>
      </c>
      <c r="AM3251">
        <v>1</v>
      </c>
      <c r="AN3251">
        <v>1</v>
      </c>
      <c r="AO3251">
        <v>7642</v>
      </c>
      <c r="AQ3251">
        <v>124700</v>
      </c>
      <c r="AR3251">
        <v>53440001</v>
      </c>
      <c r="AS3251" t="s">
        <v>1240</v>
      </c>
      <c r="AT3251" t="s">
        <v>116</v>
      </c>
      <c r="AW3251" t="s">
        <v>340</v>
      </c>
      <c r="AX3251" t="s">
        <v>340</v>
      </c>
      <c r="AY3251" t="s">
        <v>345</v>
      </c>
      <c r="AZ3251" t="s">
        <v>345</v>
      </c>
      <c r="BY3251" t="s">
        <v>342</v>
      </c>
      <c r="EQ3251">
        <v>252960</v>
      </c>
      <c r="ER3251" t="s">
        <v>8166</v>
      </c>
      <c r="EV3251">
        <v>17287749</v>
      </c>
      <c r="EW3251">
        <v>928</v>
      </c>
      <c r="EX3251">
        <v>221047</v>
      </c>
      <c r="EY3251" t="s">
        <v>8167</v>
      </c>
      <c r="EZ3251">
        <v>1</v>
      </c>
      <c r="FC3251">
        <v>53440001</v>
      </c>
      <c r="FD3251" t="s">
        <v>116</v>
      </c>
    </row>
    <row r="3252" spans="1:160" x14ac:dyDescent="0.3">
      <c r="A3252" t="str">
        <f>VLOOKUP(B3252,Table2[],3,FALSE)</f>
        <v>Digital</v>
      </c>
      <c r="B3252" t="str">
        <f>IF(OR(ISNUMBER(FIND("QVC",Z3252)),ISNUMBER(FIND("QVC",AL3252))),"QVC",IF(OR(ISNUMBER(FIND("NCO",H3252)),ISNUMBER(FIND("NCO",Y3252))), "NCO", IF(AL3252="consumer","PMD.com",VLOOKUP(LEFT(H3252,2),Tables!$E$1:$F$11,2,FALSE))))</f>
        <v>PMD.com</v>
      </c>
      <c r="C3252">
        <f t="shared" si="153"/>
        <v>57110001</v>
      </c>
      <c r="D3252">
        <f t="shared" si="154"/>
        <v>1</v>
      </c>
      <c r="E3252" t="str">
        <f t="shared" ca="1" si="152"/>
        <v>shifted orders shipped</v>
      </c>
      <c r="F3252" t="s">
        <v>3539</v>
      </c>
      <c r="G3252" t="s">
        <v>335</v>
      </c>
      <c r="H3252" t="s">
        <v>8161</v>
      </c>
      <c r="I3252" s="6">
        <v>44012.681689814817</v>
      </c>
      <c r="J3252" t="s">
        <v>16</v>
      </c>
      <c r="K3252" s="6">
        <v>44013.445196759261</v>
      </c>
      <c r="M3252" t="s">
        <v>8162</v>
      </c>
      <c r="N3252" t="s">
        <v>8163</v>
      </c>
      <c r="Q3252" t="s">
        <v>1680</v>
      </c>
      <c r="R3252" t="s">
        <v>414</v>
      </c>
      <c r="S3252" t="s">
        <v>8164</v>
      </c>
      <c r="T3252" t="s">
        <v>338</v>
      </c>
      <c r="U3252" t="s">
        <v>530</v>
      </c>
      <c r="W3252" t="s">
        <v>8165</v>
      </c>
      <c r="Z3252" t="s">
        <v>8162</v>
      </c>
      <c r="AA3252" t="s">
        <v>8163</v>
      </c>
      <c r="AD3252" t="s">
        <v>1680</v>
      </c>
      <c r="AE3252" t="s">
        <v>414</v>
      </c>
      <c r="AF3252" t="s">
        <v>8164</v>
      </c>
      <c r="AG3252" t="s">
        <v>338</v>
      </c>
      <c r="AH3252" t="s">
        <v>530</v>
      </c>
      <c r="AJ3252" t="s">
        <v>8165</v>
      </c>
      <c r="AL3252" t="s">
        <v>339</v>
      </c>
      <c r="AM3252">
        <v>1</v>
      </c>
      <c r="AN3252">
        <v>1</v>
      </c>
      <c r="AO3252">
        <v>2258</v>
      </c>
      <c r="AQ3252">
        <v>127091</v>
      </c>
      <c r="AR3252">
        <v>57110001</v>
      </c>
      <c r="AT3252" t="s">
        <v>1332</v>
      </c>
      <c r="AW3252" t="s">
        <v>340</v>
      </c>
      <c r="AX3252" t="s">
        <v>340</v>
      </c>
      <c r="AY3252" t="s">
        <v>348</v>
      </c>
      <c r="AZ3252" t="s">
        <v>1418</v>
      </c>
      <c r="BY3252" t="s">
        <v>342</v>
      </c>
      <c r="EQ3252">
        <v>248023</v>
      </c>
      <c r="ER3252" t="s">
        <v>8166</v>
      </c>
      <c r="EV3252">
        <v>17287749</v>
      </c>
      <c r="EW3252">
        <v>928</v>
      </c>
      <c r="EX3252">
        <v>221047</v>
      </c>
      <c r="EY3252" t="s">
        <v>8167</v>
      </c>
      <c r="EZ3252">
        <v>1</v>
      </c>
      <c r="FC3252">
        <v>95383</v>
      </c>
      <c r="FD3252" t="s">
        <v>1417</v>
      </c>
    </row>
    <row r="3253" spans="1:160" x14ac:dyDescent="0.3">
      <c r="A3253" t="str">
        <f>VLOOKUP(B3253,Table2[],3,FALSE)</f>
        <v>Digital</v>
      </c>
      <c r="B3253" t="str">
        <f>IF(OR(ISNUMBER(FIND("QVC",Z3253)),ISNUMBER(FIND("QVC",AL3253))),"QVC",IF(OR(ISNUMBER(FIND("NCO",H3253)),ISNUMBER(FIND("NCO",Y3253))), "NCO", IF(AL3253="consumer","PMD.com",VLOOKUP(LEFT(H3253,2),Tables!$E$1:$F$11,2,FALSE))))</f>
        <v>PMD.com</v>
      </c>
      <c r="C3253">
        <f t="shared" si="153"/>
        <v>57090001</v>
      </c>
      <c r="D3253">
        <f t="shared" si="154"/>
        <v>1</v>
      </c>
      <c r="E3253" t="str">
        <f t="shared" ca="1" si="152"/>
        <v>shifted orders shipped</v>
      </c>
      <c r="F3253" t="s">
        <v>3539</v>
      </c>
      <c r="G3253" t="s">
        <v>335</v>
      </c>
      <c r="H3253" t="s">
        <v>8161</v>
      </c>
      <c r="I3253" s="6">
        <v>44012.681689814817</v>
      </c>
      <c r="J3253" t="s">
        <v>16</v>
      </c>
      <c r="K3253" s="6">
        <v>44013.445196759261</v>
      </c>
      <c r="M3253" t="s">
        <v>8162</v>
      </c>
      <c r="N3253" t="s">
        <v>8163</v>
      </c>
      <c r="Q3253" t="s">
        <v>1680</v>
      </c>
      <c r="R3253" t="s">
        <v>414</v>
      </c>
      <c r="S3253" t="s">
        <v>8164</v>
      </c>
      <c r="T3253" t="s">
        <v>338</v>
      </c>
      <c r="U3253" t="s">
        <v>530</v>
      </c>
      <c r="W3253" t="s">
        <v>8165</v>
      </c>
      <c r="Z3253" t="s">
        <v>8162</v>
      </c>
      <c r="AA3253" t="s">
        <v>8163</v>
      </c>
      <c r="AD3253" t="s">
        <v>1680</v>
      </c>
      <c r="AE3253" t="s">
        <v>414</v>
      </c>
      <c r="AF3253" t="s">
        <v>8164</v>
      </c>
      <c r="AG3253" t="s">
        <v>338</v>
      </c>
      <c r="AH3253" t="s">
        <v>530</v>
      </c>
      <c r="AJ3253" t="s">
        <v>8165</v>
      </c>
      <c r="AL3253" t="s">
        <v>339</v>
      </c>
      <c r="AM3253">
        <v>1</v>
      </c>
      <c r="AN3253">
        <v>1</v>
      </c>
      <c r="AO3253">
        <v>2258</v>
      </c>
      <c r="AQ3253">
        <v>127089</v>
      </c>
      <c r="AR3253">
        <v>57090001</v>
      </c>
      <c r="AT3253" t="s">
        <v>1419</v>
      </c>
      <c r="AW3253" t="s">
        <v>340</v>
      </c>
      <c r="AX3253" t="s">
        <v>340</v>
      </c>
      <c r="AY3253" t="s">
        <v>348</v>
      </c>
      <c r="AZ3253" t="s">
        <v>1418</v>
      </c>
      <c r="BY3253" t="s">
        <v>342</v>
      </c>
      <c r="EQ3253">
        <v>248021</v>
      </c>
      <c r="ER3253" t="s">
        <v>8166</v>
      </c>
      <c r="EV3253">
        <v>17287749</v>
      </c>
      <c r="EW3253">
        <v>928</v>
      </c>
      <c r="EX3253">
        <v>221047</v>
      </c>
      <c r="EY3253" t="s">
        <v>8167</v>
      </c>
      <c r="EZ3253">
        <v>1</v>
      </c>
      <c r="FC3253">
        <v>95383</v>
      </c>
      <c r="FD3253" t="s">
        <v>1417</v>
      </c>
    </row>
    <row r="3254" spans="1:160" x14ac:dyDescent="0.3">
      <c r="A3254" t="str">
        <f>VLOOKUP(B3254,Table2[],3,FALSE)</f>
        <v>Digital</v>
      </c>
      <c r="B3254" t="str">
        <f>IF(OR(ISNUMBER(FIND("QVC",Z3254)),ISNUMBER(FIND("QVC",AL3254))),"QVC",IF(OR(ISNUMBER(FIND("NCO",H3254)),ISNUMBER(FIND("NCO",Y3254))), "NCO", IF(AL3254="consumer","PMD.com",VLOOKUP(LEFT(H3254,2),Tables!$E$1:$F$11,2,FALSE))))</f>
        <v>PMD.com</v>
      </c>
      <c r="C3254">
        <f t="shared" si="153"/>
        <v>53900001</v>
      </c>
      <c r="D3254">
        <f t="shared" si="154"/>
        <v>1</v>
      </c>
      <c r="E3254" t="str">
        <f t="shared" ca="1" si="152"/>
        <v>shifted orders shipped</v>
      </c>
      <c r="F3254" t="s">
        <v>3539</v>
      </c>
      <c r="G3254" t="s">
        <v>335</v>
      </c>
      <c r="H3254" t="s">
        <v>8161</v>
      </c>
      <c r="I3254" s="6">
        <v>44012.681689814817</v>
      </c>
      <c r="J3254" t="s">
        <v>16</v>
      </c>
      <c r="K3254" s="6">
        <v>44013.445196759261</v>
      </c>
      <c r="M3254" t="s">
        <v>8162</v>
      </c>
      <c r="N3254" t="s">
        <v>8163</v>
      </c>
      <c r="Q3254" t="s">
        <v>1680</v>
      </c>
      <c r="R3254" t="s">
        <v>414</v>
      </c>
      <c r="S3254" t="s">
        <v>8164</v>
      </c>
      <c r="T3254" t="s">
        <v>338</v>
      </c>
      <c r="U3254" t="s">
        <v>530</v>
      </c>
      <c r="W3254" t="s">
        <v>8165</v>
      </c>
      <c r="Z3254" t="s">
        <v>8162</v>
      </c>
      <c r="AA3254" t="s">
        <v>8163</v>
      </c>
      <c r="AD3254" t="s">
        <v>1680</v>
      </c>
      <c r="AE3254" t="s">
        <v>414</v>
      </c>
      <c r="AF3254" t="s">
        <v>8164</v>
      </c>
      <c r="AG3254" t="s">
        <v>338</v>
      </c>
      <c r="AH3254" t="s">
        <v>530</v>
      </c>
      <c r="AJ3254" t="s">
        <v>8165</v>
      </c>
      <c r="AL3254" t="s">
        <v>339</v>
      </c>
      <c r="AM3254">
        <v>1</v>
      </c>
      <c r="AN3254">
        <v>1</v>
      </c>
      <c r="AO3254">
        <v>31217</v>
      </c>
      <c r="AQ3254">
        <v>124466</v>
      </c>
      <c r="AR3254">
        <v>53900001</v>
      </c>
      <c r="AS3254" t="s">
        <v>1697</v>
      </c>
      <c r="AT3254" t="s">
        <v>104</v>
      </c>
      <c r="AW3254" t="s">
        <v>343</v>
      </c>
      <c r="BY3254" t="s">
        <v>342</v>
      </c>
      <c r="EQ3254">
        <v>247378</v>
      </c>
      <c r="ER3254" t="s">
        <v>8166</v>
      </c>
      <c r="EV3254">
        <v>17287749</v>
      </c>
      <c r="EW3254">
        <v>928</v>
      </c>
      <c r="EX3254">
        <v>221047</v>
      </c>
      <c r="EY3254" t="s">
        <v>8167</v>
      </c>
      <c r="EZ3254">
        <v>1</v>
      </c>
      <c r="FC3254">
        <v>95383</v>
      </c>
      <c r="FD3254" t="s">
        <v>1417</v>
      </c>
    </row>
    <row r="3255" spans="1:160" x14ac:dyDescent="0.3">
      <c r="A3255" t="str">
        <f>VLOOKUP(B3255,Table2[],3,FALSE)</f>
        <v>Digital</v>
      </c>
      <c r="B3255" t="str">
        <f>IF(OR(ISNUMBER(FIND("QVC",Z3255)),ISNUMBER(FIND("QVC",AL3255))),"QVC",IF(OR(ISNUMBER(FIND("NCO",H3255)),ISNUMBER(FIND("NCO",Y3255))), "NCO", IF(AL3255="consumer","PMD.com",VLOOKUP(LEFT(H3255,2),Tables!$E$1:$F$11,2,FALSE))))</f>
        <v>PMD.com</v>
      </c>
      <c r="C3255">
        <f t="shared" si="153"/>
        <v>51070001</v>
      </c>
      <c r="D3255">
        <f t="shared" si="154"/>
        <v>1</v>
      </c>
      <c r="E3255" t="str">
        <f t="shared" ca="1" si="152"/>
        <v>shifted orders shipped</v>
      </c>
      <c r="F3255" t="s">
        <v>3539</v>
      </c>
      <c r="G3255" t="s">
        <v>335</v>
      </c>
      <c r="H3255" t="s">
        <v>8161</v>
      </c>
      <c r="I3255" s="6">
        <v>44012.681689814817</v>
      </c>
      <c r="J3255" t="s">
        <v>16</v>
      </c>
      <c r="K3255" s="6">
        <v>44013.445196759261</v>
      </c>
      <c r="M3255" t="s">
        <v>8162</v>
      </c>
      <c r="N3255" t="s">
        <v>8163</v>
      </c>
      <c r="Q3255" t="s">
        <v>1680</v>
      </c>
      <c r="R3255" t="s">
        <v>414</v>
      </c>
      <c r="S3255" t="s">
        <v>8164</v>
      </c>
      <c r="T3255" t="s">
        <v>338</v>
      </c>
      <c r="U3255" t="s">
        <v>530</v>
      </c>
      <c r="W3255" t="s">
        <v>8165</v>
      </c>
      <c r="Z3255" t="s">
        <v>8162</v>
      </c>
      <c r="AA3255" t="s">
        <v>8163</v>
      </c>
      <c r="AD3255" t="s">
        <v>1680</v>
      </c>
      <c r="AE3255" t="s">
        <v>414</v>
      </c>
      <c r="AF3255" t="s">
        <v>8164</v>
      </c>
      <c r="AG3255" t="s">
        <v>338</v>
      </c>
      <c r="AH3255" t="s">
        <v>530</v>
      </c>
      <c r="AJ3255" t="s">
        <v>8165</v>
      </c>
      <c r="AL3255" t="s">
        <v>339</v>
      </c>
      <c r="AM3255">
        <v>1</v>
      </c>
      <c r="AN3255">
        <v>1</v>
      </c>
      <c r="AO3255">
        <v>10147</v>
      </c>
      <c r="AQ3255">
        <v>124429</v>
      </c>
      <c r="AR3255">
        <v>51070001</v>
      </c>
      <c r="AS3255" t="s">
        <v>1886</v>
      </c>
      <c r="AT3255" t="s">
        <v>45</v>
      </c>
      <c r="AW3255" t="s">
        <v>343</v>
      </c>
      <c r="BY3255" t="s">
        <v>342</v>
      </c>
      <c r="EQ3255">
        <v>251956</v>
      </c>
      <c r="ER3255" t="s">
        <v>8166</v>
      </c>
      <c r="EV3255">
        <v>17287749</v>
      </c>
      <c r="EW3255">
        <v>928</v>
      </c>
      <c r="EX3255">
        <v>221047</v>
      </c>
      <c r="EY3255" t="s">
        <v>8167</v>
      </c>
      <c r="EZ3255">
        <v>1</v>
      </c>
      <c r="FC3255">
        <v>51070001</v>
      </c>
      <c r="FD3255" t="s">
        <v>45</v>
      </c>
    </row>
    <row r="3256" spans="1:160" x14ac:dyDescent="0.3">
      <c r="A3256" t="str">
        <f>VLOOKUP(B3256,Table2[],3,FALSE)</f>
        <v>Digital</v>
      </c>
      <c r="B3256" t="str">
        <f>IF(OR(ISNUMBER(FIND("QVC",Z3256)),ISNUMBER(FIND("QVC",AL3256))),"QVC",IF(OR(ISNUMBER(FIND("NCO",H3256)),ISNUMBER(FIND("NCO",Y3256))), "NCO", IF(AL3256="consumer","PMD.com",VLOOKUP(LEFT(H3256,2),Tables!$E$1:$F$11,2,FALSE))))</f>
        <v>PMD.com</v>
      </c>
      <c r="C3256">
        <f t="shared" si="153"/>
        <v>52240001</v>
      </c>
      <c r="D3256">
        <f t="shared" si="154"/>
        <v>1</v>
      </c>
      <c r="E3256" t="str">
        <f t="shared" ca="1" si="152"/>
        <v>shifted orders shipped</v>
      </c>
      <c r="F3256" t="s">
        <v>3539</v>
      </c>
      <c r="G3256" t="s">
        <v>335</v>
      </c>
      <c r="H3256" t="s">
        <v>8161</v>
      </c>
      <c r="I3256" s="6">
        <v>44012.681689814817</v>
      </c>
      <c r="J3256" t="s">
        <v>16</v>
      </c>
      <c r="K3256" s="6">
        <v>44013.445196759261</v>
      </c>
      <c r="M3256" t="s">
        <v>8162</v>
      </c>
      <c r="N3256" t="s">
        <v>8163</v>
      </c>
      <c r="Q3256" t="s">
        <v>1680</v>
      </c>
      <c r="R3256" t="s">
        <v>414</v>
      </c>
      <c r="S3256" t="s">
        <v>8164</v>
      </c>
      <c r="T3256" t="s">
        <v>338</v>
      </c>
      <c r="U3256" t="s">
        <v>530</v>
      </c>
      <c r="W3256" t="s">
        <v>8165</v>
      </c>
      <c r="Z3256" t="s">
        <v>8162</v>
      </c>
      <c r="AA3256" t="s">
        <v>8163</v>
      </c>
      <c r="AD3256" t="s">
        <v>1680</v>
      </c>
      <c r="AE3256" t="s">
        <v>414</v>
      </c>
      <c r="AF3256" t="s">
        <v>8164</v>
      </c>
      <c r="AG3256" t="s">
        <v>338</v>
      </c>
      <c r="AH3256" t="s">
        <v>530</v>
      </c>
      <c r="AJ3256" t="s">
        <v>8165</v>
      </c>
      <c r="AL3256" t="s">
        <v>339</v>
      </c>
      <c r="AM3256">
        <v>1</v>
      </c>
      <c r="AN3256">
        <v>1</v>
      </c>
      <c r="AO3256">
        <v>5995</v>
      </c>
      <c r="AQ3256">
        <v>124435</v>
      </c>
      <c r="AR3256">
        <v>52240001</v>
      </c>
      <c r="AS3256" t="s">
        <v>2387</v>
      </c>
      <c r="AT3256" t="s">
        <v>108</v>
      </c>
      <c r="AW3256" t="s">
        <v>340</v>
      </c>
      <c r="AX3256" t="s">
        <v>340</v>
      </c>
      <c r="AY3256" t="s">
        <v>341</v>
      </c>
      <c r="AZ3256">
        <v>0</v>
      </c>
      <c r="BY3256" t="s">
        <v>342</v>
      </c>
      <c r="EQ3256">
        <v>253361</v>
      </c>
      <c r="ER3256" t="s">
        <v>8166</v>
      </c>
      <c r="EV3256">
        <v>17287749</v>
      </c>
      <c r="EW3256">
        <v>928</v>
      </c>
      <c r="EX3256">
        <v>221047</v>
      </c>
      <c r="EY3256" t="s">
        <v>8167</v>
      </c>
      <c r="EZ3256">
        <v>1</v>
      </c>
      <c r="FC3256">
        <v>52240001</v>
      </c>
      <c r="FD3256" t="s">
        <v>108</v>
      </c>
    </row>
    <row r="3257" spans="1:160" x14ac:dyDescent="0.3">
      <c r="A3257" t="str">
        <f>VLOOKUP(B3257,Table2[],3,FALSE)</f>
        <v>Digital</v>
      </c>
      <c r="B3257" t="str">
        <f>IF(OR(ISNUMBER(FIND("QVC",Z3257)),ISNUMBER(FIND("QVC",AL3257))),"QVC",IF(OR(ISNUMBER(FIND("NCO",H3257)),ISNUMBER(FIND("NCO",Y3257))), "NCO", IF(AL3257="consumer","PMD.com",VLOOKUP(LEFT(H3257,2),Tables!$E$1:$F$11,2,FALSE))))</f>
        <v>PMD.com</v>
      </c>
      <c r="C3257">
        <f t="shared" si="153"/>
        <v>54010001</v>
      </c>
      <c r="D3257">
        <f t="shared" si="154"/>
        <v>1</v>
      </c>
      <c r="E3257" t="str">
        <f t="shared" ca="1" si="152"/>
        <v>shifted orders shipped</v>
      </c>
      <c r="F3257" t="s">
        <v>3539</v>
      </c>
      <c r="G3257" t="s">
        <v>335</v>
      </c>
      <c r="H3257" t="s">
        <v>8161</v>
      </c>
      <c r="I3257" s="6">
        <v>44012.681689814817</v>
      </c>
      <c r="J3257" t="s">
        <v>16</v>
      </c>
      <c r="K3257" s="6">
        <v>44013.445196759261</v>
      </c>
      <c r="M3257" t="s">
        <v>8162</v>
      </c>
      <c r="N3257" t="s">
        <v>8163</v>
      </c>
      <c r="Q3257" t="s">
        <v>1680</v>
      </c>
      <c r="R3257" t="s">
        <v>414</v>
      </c>
      <c r="S3257" t="s">
        <v>8164</v>
      </c>
      <c r="T3257" t="s">
        <v>338</v>
      </c>
      <c r="U3257" t="s">
        <v>530</v>
      </c>
      <c r="W3257" t="s">
        <v>8165</v>
      </c>
      <c r="Z3257" t="s">
        <v>8162</v>
      </c>
      <c r="AA3257" t="s">
        <v>8163</v>
      </c>
      <c r="AD3257" t="s">
        <v>1680</v>
      </c>
      <c r="AE3257" t="s">
        <v>414</v>
      </c>
      <c r="AF3257" t="s">
        <v>8164</v>
      </c>
      <c r="AG3257" t="s">
        <v>338</v>
      </c>
      <c r="AH3257" t="s">
        <v>530</v>
      </c>
      <c r="AJ3257" t="s">
        <v>8165</v>
      </c>
      <c r="AL3257" t="s">
        <v>339</v>
      </c>
      <c r="AM3257">
        <v>1</v>
      </c>
      <c r="AN3257">
        <v>1</v>
      </c>
      <c r="AO3257">
        <v>6300</v>
      </c>
      <c r="AQ3257">
        <v>124476</v>
      </c>
      <c r="AR3257">
        <v>54010001</v>
      </c>
      <c r="AS3257" t="s">
        <v>577</v>
      </c>
      <c r="AT3257" t="s">
        <v>35</v>
      </c>
      <c r="AW3257" t="s">
        <v>340</v>
      </c>
      <c r="AX3257">
        <v>0</v>
      </c>
      <c r="AY3257" t="s">
        <v>348</v>
      </c>
      <c r="AZ3257">
        <v>0</v>
      </c>
      <c r="BY3257" t="s">
        <v>342</v>
      </c>
      <c r="EQ3257">
        <v>252076</v>
      </c>
      <c r="ER3257" t="s">
        <v>8166</v>
      </c>
      <c r="EV3257">
        <v>17287749</v>
      </c>
      <c r="EW3257">
        <v>928</v>
      </c>
      <c r="EX3257">
        <v>221047</v>
      </c>
      <c r="EY3257" t="s">
        <v>8167</v>
      </c>
      <c r="EZ3257">
        <v>1</v>
      </c>
      <c r="FC3257">
        <v>95383</v>
      </c>
      <c r="FD3257" t="s">
        <v>1417</v>
      </c>
    </row>
    <row r="3258" spans="1:160" x14ac:dyDescent="0.3">
      <c r="A3258" t="str">
        <f>VLOOKUP(B3258,Table2[],3,FALSE)</f>
        <v>Digital</v>
      </c>
      <c r="B3258" t="str">
        <f>IF(OR(ISNUMBER(FIND("QVC",Z3258)),ISNUMBER(FIND("QVC",AL3258))),"QVC",IF(OR(ISNUMBER(FIND("NCO",H3258)),ISNUMBER(FIND("NCO",Y3258))), "NCO", IF(AL3258="consumer","PMD.com",VLOOKUP(LEFT(H3258,2),Tables!$E$1:$F$11,2,FALSE))))</f>
        <v>PMD.com</v>
      </c>
      <c r="C3258">
        <f t="shared" si="153"/>
        <v>57100001</v>
      </c>
      <c r="D3258">
        <f t="shared" si="154"/>
        <v>1</v>
      </c>
      <c r="E3258" t="str">
        <f t="shared" ca="1" si="152"/>
        <v>shifted orders shipped</v>
      </c>
      <c r="F3258" t="s">
        <v>3539</v>
      </c>
      <c r="G3258" t="s">
        <v>335</v>
      </c>
      <c r="H3258" t="s">
        <v>8161</v>
      </c>
      <c r="I3258" s="6">
        <v>44012.681689814817</v>
      </c>
      <c r="J3258" t="s">
        <v>16</v>
      </c>
      <c r="K3258" s="6">
        <v>44013.445196759261</v>
      </c>
      <c r="M3258" t="s">
        <v>8162</v>
      </c>
      <c r="N3258" t="s">
        <v>8163</v>
      </c>
      <c r="Q3258" t="s">
        <v>1680</v>
      </c>
      <c r="R3258" t="s">
        <v>414</v>
      </c>
      <c r="S3258" t="s">
        <v>8164</v>
      </c>
      <c r="T3258" t="s">
        <v>338</v>
      </c>
      <c r="U3258" t="s">
        <v>530</v>
      </c>
      <c r="W3258" t="s">
        <v>8165</v>
      </c>
      <c r="Z3258" t="s">
        <v>8162</v>
      </c>
      <c r="AA3258" t="s">
        <v>8163</v>
      </c>
      <c r="AD3258" t="s">
        <v>1680</v>
      </c>
      <c r="AE3258" t="s">
        <v>414</v>
      </c>
      <c r="AF3258" t="s">
        <v>8164</v>
      </c>
      <c r="AG3258" t="s">
        <v>338</v>
      </c>
      <c r="AH3258" t="s">
        <v>530</v>
      </c>
      <c r="AJ3258" t="s">
        <v>8165</v>
      </c>
      <c r="AL3258" t="s">
        <v>339</v>
      </c>
      <c r="AM3258">
        <v>1</v>
      </c>
      <c r="AN3258">
        <v>1</v>
      </c>
      <c r="AO3258">
        <v>2241</v>
      </c>
      <c r="AQ3258">
        <v>127090</v>
      </c>
      <c r="AR3258">
        <v>57100001</v>
      </c>
      <c r="AT3258" t="s">
        <v>1420</v>
      </c>
      <c r="AW3258" t="s">
        <v>340</v>
      </c>
      <c r="AX3258" t="s">
        <v>340</v>
      </c>
      <c r="AY3258" t="s">
        <v>348</v>
      </c>
      <c r="AZ3258" t="s">
        <v>1064</v>
      </c>
      <c r="BY3258" t="s">
        <v>342</v>
      </c>
      <c r="BZ3258" t="b">
        <v>0</v>
      </c>
      <c r="EQ3258">
        <v>248022</v>
      </c>
      <c r="ER3258" t="s">
        <v>8166</v>
      </c>
      <c r="EV3258">
        <v>17287749</v>
      </c>
      <c r="EW3258">
        <v>928</v>
      </c>
      <c r="EX3258">
        <v>221047</v>
      </c>
      <c r="EY3258" t="s">
        <v>8167</v>
      </c>
      <c r="EZ3258">
        <v>1</v>
      </c>
      <c r="FC3258">
        <v>95383</v>
      </c>
      <c r="FD3258" t="s">
        <v>1417</v>
      </c>
    </row>
    <row r="3259" spans="1:160" x14ac:dyDescent="0.3">
      <c r="A3259" t="str">
        <f>VLOOKUP(B3259,Table2[],3,FALSE)</f>
        <v>Digital</v>
      </c>
      <c r="B3259" t="str">
        <f>IF(OR(ISNUMBER(FIND("QVC",Z3259)),ISNUMBER(FIND("QVC",AL3259))),"QVC",IF(OR(ISNUMBER(FIND("NCO",H3259)),ISNUMBER(FIND("NCO",Y3259))), "NCO", IF(AL3259="consumer","PMD.com",VLOOKUP(LEFT(H3259,2),Tables!$E$1:$F$11,2,FALSE))))</f>
        <v>PMD.com</v>
      </c>
      <c r="C3259">
        <f t="shared" si="153"/>
        <v>51090030</v>
      </c>
      <c r="D3259">
        <f t="shared" si="154"/>
        <v>1</v>
      </c>
      <c r="E3259" t="str">
        <f t="shared" ca="1" si="152"/>
        <v>shifted orders shipped</v>
      </c>
      <c r="F3259" t="s">
        <v>3539</v>
      </c>
      <c r="G3259" t="s">
        <v>335</v>
      </c>
      <c r="H3259" t="s">
        <v>8161</v>
      </c>
      <c r="I3259" s="6">
        <v>44012.681689814817</v>
      </c>
      <c r="J3259" t="s">
        <v>16</v>
      </c>
      <c r="K3259" s="6">
        <v>44013.445196759261</v>
      </c>
      <c r="M3259" t="s">
        <v>8162</v>
      </c>
      <c r="N3259" t="s">
        <v>8163</v>
      </c>
      <c r="Q3259" t="s">
        <v>1680</v>
      </c>
      <c r="R3259" t="s">
        <v>414</v>
      </c>
      <c r="S3259" t="s">
        <v>8164</v>
      </c>
      <c r="T3259" t="s">
        <v>338</v>
      </c>
      <c r="U3259" t="s">
        <v>530</v>
      </c>
      <c r="W3259" t="s">
        <v>8165</v>
      </c>
      <c r="Z3259" t="s">
        <v>8162</v>
      </c>
      <c r="AA3259" t="s">
        <v>8163</v>
      </c>
      <c r="AD3259" t="s">
        <v>1680</v>
      </c>
      <c r="AE3259" t="s">
        <v>414</v>
      </c>
      <c r="AF3259" t="s">
        <v>8164</v>
      </c>
      <c r="AG3259" t="s">
        <v>338</v>
      </c>
      <c r="AH3259" t="s">
        <v>530</v>
      </c>
      <c r="AJ3259" t="s">
        <v>8165</v>
      </c>
      <c r="AL3259" t="s">
        <v>339</v>
      </c>
      <c r="AM3259">
        <v>1</v>
      </c>
      <c r="AN3259">
        <v>1</v>
      </c>
      <c r="AO3259">
        <v>6688</v>
      </c>
      <c r="AQ3259">
        <v>125960</v>
      </c>
      <c r="AR3259">
        <v>51090030</v>
      </c>
      <c r="AS3259" t="s">
        <v>3043</v>
      </c>
      <c r="AT3259" t="s">
        <v>628</v>
      </c>
      <c r="AW3259" t="s">
        <v>343</v>
      </c>
      <c r="BY3259" t="s">
        <v>342</v>
      </c>
      <c r="BZ3259" t="b">
        <v>0</v>
      </c>
      <c r="EQ3259">
        <v>243047</v>
      </c>
      <c r="ER3259" t="s">
        <v>8166</v>
      </c>
      <c r="EV3259">
        <v>17287749</v>
      </c>
      <c r="EW3259">
        <v>928</v>
      </c>
      <c r="EX3259">
        <v>221047</v>
      </c>
      <c r="EY3259" t="s">
        <v>8167</v>
      </c>
      <c r="EZ3259">
        <v>1</v>
      </c>
      <c r="FC3259">
        <v>95383</v>
      </c>
      <c r="FD3259" t="s">
        <v>1417</v>
      </c>
    </row>
    <row r="3260" spans="1:160" x14ac:dyDescent="0.3">
      <c r="A3260" t="str">
        <f>VLOOKUP(B3260,Table2[],3,FALSE)</f>
        <v>Digital</v>
      </c>
      <c r="B3260" t="str">
        <f>IF(OR(ISNUMBER(FIND("QVC",Z3260)),ISNUMBER(FIND("QVC",AL3260))),"QVC",IF(OR(ISNUMBER(FIND("NCO",H3260)),ISNUMBER(FIND("NCO",Y3260))), "NCO", IF(AL3260="consumer","PMD.com",VLOOKUP(LEFT(H3260,2),Tables!$E$1:$F$11,2,FALSE))))</f>
        <v>PMD.com</v>
      </c>
      <c r="C3260">
        <f t="shared" si="153"/>
        <v>5357</v>
      </c>
      <c r="D3260">
        <f t="shared" si="154"/>
        <v>1</v>
      </c>
      <c r="E3260" t="str">
        <f t="shared" ca="1" si="152"/>
        <v>shifted orders shipped</v>
      </c>
      <c r="F3260" t="s">
        <v>3539</v>
      </c>
      <c r="G3260" t="s">
        <v>335</v>
      </c>
      <c r="H3260" t="s">
        <v>8161</v>
      </c>
      <c r="I3260" s="6">
        <v>44012.681689814817</v>
      </c>
      <c r="J3260" t="s">
        <v>16</v>
      </c>
      <c r="K3260" s="6">
        <v>44013.445196759261</v>
      </c>
      <c r="M3260" t="s">
        <v>8162</v>
      </c>
      <c r="N3260" t="s">
        <v>8163</v>
      </c>
      <c r="Q3260" t="s">
        <v>1680</v>
      </c>
      <c r="R3260" t="s">
        <v>414</v>
      </c>
      <c r="S3260" t="s">
        <v>8164</v>
      </c>
      <c r="T3260" t="s">
        <v>338</v>
      </c>
      <c r="U3260" t="s">
        <v>530</v>
      </c>
      <c r="W3260" t="s">
        <v>8165</v>
      </c>
      <c r="Z3260" t="s">
        <v>8162</v>
      </c>
      <c r="AA3260" t="s">
        <v>8163</v>
      </c>
      <c r="AD3260" t="s">
        <v>1680</v>
      </c>
      <c r="AE3260" t="s">
        <v>414</v>
      </c>
      <c r="AF3260" t="s">
        <v>8164</v>
      </c>
      <c r="AG3260" t="s">
        <v>338</v>
      </c>
      <c r="AH3260" t="s">
        <v>530</v>
      </c>
      <c r="AJ3260" t="s">
        <v>8165</v>
      </c>
      <c r="AL3260" t="s">
        <v>339</v>
      </c>
      <c r="AM3260">
        <v>1</v>
      </c>
      <c r="AN3260">
        <v>1</v>
      </c>
      <c r="AO3260">
        <v>15182</v>
      </c>
      <c r="AQ3260">
        <v>124521</v>
      </c>
      <c r="AR3260">
        <v>5357</v>
      </c>
      <c r="AS3260" t="s">
        <v>87</v>
      </c>
      <c r="AT3260" t="s">
        <v>88</v>
      </c>
      <c r="AW3260" t="s">
        <v>340</v>
      </c>
      <c r="AX3260" t="s">
        <v>340</v>
      </c>
      <c r="AY3260" t="s">
        <v>351</v>
      </c>
      <c r="AZ3260" t="s">
        <v>379</v>
      </c>
      <c r="BY3260" t="s">
        <v>342</v>
      </c>
      <c r="EQ3260">
        <v>249142</v>
      </c>
      <c r="ER3260" t="s">
        <v>8166</v>
      </c>
      <c r="EV3260">
        <v>17287749</v>
      </c>
      <c r="EW3260">
        <v>928</v>
      </c>
      <c r="EX3260">
        <v>221047</v>
      </c>
      <c r="EY3260" t="s">
        <v>8167</v>
      </c>
      <c r="EZ3260">
        <v>1</v>
      </c>
      <c r="FC3260">
        <v>5357</v>
      </c>
      <c r="FD3260" t="s">
        <v>88</v>
      </c>
    </row>
    <row r="3261" spans="1:160" x14ac:dyDescent="0.3">
      <c r="A3261" t="str">
        <f>VLOOKUP(B3261,Table2[],3,FALSE)</f>
        <v>Digital</v>
      </c>
      <c r="B3261" t="str">
        <f>IF(OR(ISNUMBER(FIND("QVC",Z3261)),ISNUMBER(FIND("QVC",AL3261))),"QVC",IF(OR(ISNUMBER(FIND("NCO",H3261)),ISNUMBER(FIND("NCO",Y3261))), "NCO", IF(AL3261="consumer","PMD.com",VLOOKUP(LEFT(H3261,2),Tables!$E$1:$F$11,2,FALSE))))</f>
        <v>PMD.com</v>
      </c>
      <c r="C3261">
        <f t="shared" si="153"/>
        <v>53600001</v>
      </c>
      <c r="D3261">
        <f t="shared" si="154"/>
        <v>1</v>
      </c>
      <c r="E3261" t="str">
        <f t="shared" ca="1" si="152"/>
        <v>shifted orders shipped</v>
      </c>
      <c r="F3261" t="s">
        <v>3539</v>
      </c>
      <c r="G3261" t="s">
        <v>335</v>
      </c>
      <c r="H3261" t="s">
        <v>8161</v>
      </c>
      <c r="I3261" s="6">
        <v>44012.681689814817</v>
      </c>
      <c r="J3261" t="s">
        <v>16</v>
      </c>
      <c r="K3261" s="6">
        <v>44013.445196759261</v>
      </c>
      <c r="M3261" t="s">
        <v>8162</v>
      </c>
      <c r="N3261" t="s">
        <v>8163</v>
      </c>
      <c r="Q3261" t="s">
        <v>1680</v>
      </c>
      <c r="R3261" t="s">
        <v>414</v>
      </c>
      <c r="S3261" t="s">
        <v>8164</v>
      </c>
      <c r="T3261" t="s">
        <v>338</v>
      </c>
      <c r="U3261" t="s">
        <v>530</v>
      </c>
      <c r="W3261" t="s">
        <v>8165</v>
      </c>
      <c r="Z3261" t="s">
        <v>8162</v>
      </c>
      <c r="AA3261" t="s">
        <v>8163</v>
      </c>
      <c r="AD3261" t="s">
        <v>1680</v>
      </c>
      <c r="AE3261" t="s">
        <v>414</v>
      </c>
      <c r="AF3261" t="s">
        <v>8164</v>
      </c>
      <c r="AG3261" t="s">
        <v>338</v>
      </c>
      <c r="AH3261" t="s">
        <v>530</v>
      </c>
      <c r="AJ3261" t="s">
        <v>8165</v>
      </c>
      <c r="AL3261" t="s">
        <v>339</v>
      </c>
      <c r="AM3261">
        <v>1</v>
      </c>
      <c r="AN3261">
        <v>1</v>
      </c>
      <c r="AO3261">
        <v>10451</v>
      </c>
      <c r="AQ3261">
        <v>124445</v>
      </c>
      <c r="AR3261">
        <v>53600001</v>
      </c>
      <c r="AS3261" t="s">
        <v>131</v>
      </c>
      <c r="AT3261" t="s">
        <v>32</v>
      </c>
      <c r="AW3261" t="s">
        <v>343</v>
      </c>
      <c r="BY3261" t="s">
        <v>342</v>
      </c>
      <c r="EQ3261">
        <v>243541</v>
      </c>
      <c r="ER3261" t="s">
        <v>8166</v>
      </c>
      <c r="EV3261">
        <v>17287749</v>
      </c>
      <c r="EW3261">
        <v>928</v>
      </c>
      <c r="EX3261">
        <v>221047</v>
      </c>
      <c r="EY3261" t="s">
        <v>8167</v>
      </c>
      <c r="EZ3261">
        <v>1</v>
      </c>
      <c r="FC3261">
        <v>53600001</v>
      </c>
      <c r="FD3261" t="s">
        <v>32</v>
      </c>
    </row>
    <row r="3262" spans="1:160" x14ac:dyDescent="0.3">
      <c r="A3262" t="str">
        <f>VLOOKUP(B3262,Table2[],3,FALSE)</f>
        <v>Digital</v>
      </c>
      <c r="B3262" t="str">
        <f>IF(OR(ISNUMBER(FIND("QVC",Z3262)),ISNUMBER(FIND("QVC",AL3262))),"QVC",IF(OR(ISNUMBER(FIND("NCO",H3262)),ISNUMBER(FIND("NCO",Y3262))), "NCO", IF(AL3262="consumer","PMD.com",VLOOKUP(LEFT(H3262,2),Tables!$E$1:$F$11,2,FALSE))))</f>
        <v>PMD.com</v>
      </c>
      <c r="C3262">
        <f t="shared" si="153"/>
        <v>53900001</v>
      </c>
      <c r="D3262">
        <f t="shared" si="154"/>
        <v>1</v>
      </c>
      <c r="E3262" t="str">
        <f t="shared" ca="1" si="152"/>
        <v>shifted orders shipped</v>
      </c>
      <c r="F3262" t="s">
        <v>3539</v>
      </c>
      <c r="G3262" t="s">
        <v>335</v>
      </c>
      <c r="H3262" t="s">
        <v>8168</v>
      </c>
      <c r="I3262" s="6">
        <v>44012.724479166667</v>
      </c>
      <c r="J3262" t="s">
        <v>16</v>
      </c>
      <c r="K3262" s="6">
        <v>44013.4453587963</v>
      </c>
      <c r="M3262" t="s">
        <v>8169</v>
      </c>
      <c r="N3262" t="s">
        <v>8170</v>
      </c>
      <c r="O3262" t="s">
        <v>1215</v>
      </c>
      <c r="Q3262" t="s">
        <v>408</v>
      </c>
      <c r="R3262" t="s">
        <v>389</v>
      </c>
      <c r="S3262" t="s">
        <v>8171</v>
      </c>
      <c r="T3262" t="s">
        <v>338</v>
      </c>
      <c r="U3262" t="s">
        <v>530</v>
      </c>
      <c r="W3262" t="s">
        <v>8172</v>
      </c>
      <c r="Z3262" t="s">
        <v>8169</v>
      </c>
      <c r="AA3262" t="s">
        <v>8170</v>
      </c>
      <c r="AB3262" t="s">
        <v>1215</v>
      </c>
      <c r="AD3262" t="s">
        <v>408</v>
      </c>
      <c r="AE3262" t="s">
        <v>389</v>
      </c>
      <c r="AF3262" t="s">
        <v>8171</v>
      </c>
      <c r="AG3262" t="s">
        <v>338</v>
      </c>
      <c r="AH3262" t="s">
        <v>530</v>
      </c>
      <c r="AJ3262" t="s">
        <v>8172</v>
      </c>
      <c r="AL3262" t="s">
        <v>339</v>
      </c>
      <c r="AM3262">
        <v>1</v>
      </c>
      <c r="AN3262">
        <v>1</v>
      </c>
      <c r="AO3262">
        <v>31217</v>
      </c>
      <c r="AQ3262">
        <v>124466</v>
      </c>
      <c r="AR3262">
        <v>53900001</v>
      </c>
      <c r="AS3262" t="s">
        <v>1697</v>
      </c>
      <c r="AT3262" t="s">
        <v>104</v>
      </c>
      <c r="AW3262" t="s">
        <v>343</v>
      </c>
      <c r="BY3262" t="s">
        <v>342</v>
      </c>
      <c r="EQ3262">
        <v>247378</v>
      </c>
      <c r="ER3262" t="s">
        <v>8173</v>
      </c>
      <c r="EV3262">
        <v>17287772</v>
      </c>
      <c r="EW3262">
        <v>928</v>
      </c>
      <c r="EX3262">
        <v>221069</v>
      </c>
      <c r="EY3262" t="s">
        <v>8174</v>
      </c>
      <c r="EZ3262">
        <v>1</v>
      </c>
      <c r="FC3262">
        <v>53900001</v>
      </c>
      <c r="FD3262" t="s">
        <v>104</v>
      </c>
    </row>
    <row r="3263" spans="1:160" x14ac:dyDescent="0.3">
      <c r="A3263" t="str">
        <f>VLOOKUP(B3263,Table2[],3,FALSE)</f>
        <v>Digital</v>
      </c>
      <c r="B3263" t="str">
        <f>IF(OR(ISNUMBER(FIND("QVC",Z3263)),ISNUMBER(FIND("QVC",AL3263))),"QVC",IF(OR(ISNUMBER(FIND("NCO",H3263)),ISNUMBER(FIND("NCO",Y3263))), "NCO", IF(AL3263="consumer","PMD.com",VLOOKUP(LEFT(H3263,2),Tables!$E$1:$F$11,2,FALSE))))</f>
        <v>PMD.com</v>
      </c>
      <c r="C3263">
        <f t="shared" si="153"/>
        <v>53990001</v>
      </c>
      <c r="D3263">
        <f t="shared" si="154"/>
        <v>1</v>
      </c>
      <c r="E3263" t="str">
        <f t="shared" ca="1" si="152"/>
        <v>shifted orders shipped</v>
      </c>
      <c r="F3263" t="s">
        <v>3539</v>
      </c>
      <c r="G3263" t="s">
        <v>335</v>
      </c>
      <c r="H3263" t="s">
        <v>8168</v>
      </c>
      <c r="I3263" s="6">
        <v>44012.724479166667</v>
      </c>
      <c r="J3263" t="s">
        <v>16</v>
      </c>
      <c r="K3263" s="6">
        <v>44013.4453587963</v>
      </c>
      <c r="M3263" t="s">
        <v>8169</v>
      </c>
      <c r="N3263" t="s">
        <v>8170</v>
      </c>
      <c r="O3263" t="s">
        <v>1215</v>
      </c>
      <c r="Q3263" t="s">
        <v>408</v>
      </c>
      <c r="R3263" t="s">
        <v>389</v>
      </c>
      <c r="S3263" t="s">
        <v>8171</v>
      </c>
      <c r="T3263" t="s">
        <v>338</v>
      </c>
      <c r="U3263" t="s">
        <v>530</v>
      </c>
      <c r="W3263" t="s">
        <v>8172</v>
      </c>
      <c r="Z3263" t="s">
        <v>8169</v>
      </c>
      <c r="AA3263" t="s">
        <v>8170</v>
      </c>
      <c r="AB3263" t="s">
        <v>1215</v>
      </c>
      <c r="AD3263" t="s">
        <v>408</v>
      </c>
      <c r="AE3263" t="s">
        <v>389</v>
      </c>
      <c r="AF3263" t="s">
        <v>8171</v>
      </c>
      <c r="AG3263" t="s">
        <v>338</v>
      </c>
      <c r="AH3263" t="s">
        <v>530</v>
      </c>
      <c r="AJ3263" t="s">
        <v>8172</v>
      </c>
      <c r="AL3263" t="s">
        <v>339</v>
      </c>
      <c r="AM3263">
        <v>1</v>
      </c>
      <c r="AN3263">
        <v>1</v>
      </c>
      <c r="AO3263">
        <v>14448</v>
      </c>
      <c r="AQ3263">
        <v>124474</v>
      </c>
      <c r="AR3263">
        <v>53990001</v>
      </c>
      <c r="AS3263" t="s">
        <v>1735</v>
      </c>
      <c r="AT3263" t="s">
        <v>111</v>
      </c>
      <c r="AW3263" t="s">
        <v>343</v>
      </c>
      <c r="BY3263" t="s">
        <v>342</v>
      </c>
      <c r="EQ3263">
        <v>253300</v>
      </c>
      <c r="ER3263" t="s">
        <v>8173</v>
      </c>
      <c r="EV3263">
        <v>17287772</v>
      </c>
      <c r="EW3263">
        <v>928</v>
      </c>
      <c r="EX3263">
        <v>221069</v>
      </c>
      <c r="EY3263" t="s">
        <v>8174</v>
      </c>
      <c r="EZ3263">
        <v>1</v>
      </c>
      <c r="FC3263">
        <v>53990001</v>
      </c>
      <c r="FD3263" t="s">
        <v>111</v>
      </c>
    </row>
    <row r="3264" spans="1:160" x14ac:dyDescent="0.3">
      <c r="A3264" t="str">
        <f>VLOOKUP(B3264,Table2[],3,FALSE)</f>
        <v>Digital</v>
      </c>
      <c r="B3264" t="str">
        <f>IF(OR(ISNUMBER(FIND("QVC",Z3264)),ISNUMBER(FIND("QVC",AL3264))),"QVC",IF(OR(ISNUMBER(FIND("NCO",H3264)),ISNUMBER(FIND("NCO",Y3264))), "NCO", IF(AL3264="consumer","PMD.com",VLOOKUP(LEFT(H3264,2),Tables!$E$1:$F$11,2,FALSE))))</f>
        <v>PMD.com</v>
      </c>
      <c r="C3264">
        <f t="shared" si="153"/>
        <v>53700001</v>
      </c>
      <c r="D3264">
        <f t="shared" si="154"/>
        <v>1</v>
      </c>
      <c r="E3264" t="str">
        <f t="shared" ca="1" si="152"/>
        <v>shifted orders shipped</v>
      </c>
      <c r="F3264" t="s">
        <v>3539</v>
      </c>
      <c r="G3264" t="s">
        <v>335</v>
      </c>
      <c r="H3264" t="s">
        <v>8168</v>
      </c>
      <c r="I3264" s="6">
        <v>44012.724479166667</v>
      </c>
      <c r="J3264" t="s">
        <v>16</v>
      </c>
      <c r="K3264" s="6">
        <v>44013.4453587963</v>
      </c>
      <c r="M3264" t="s">
        <v>8169</v>
      </c>
      <c r="N3264" t="s">
        <v>8170</v>
      </c>
      <c r="O3264" t="s">
        <v>1215</v>
      </c>
      <c r="Q3264" t="s">
        <v>408</v>
      </c>
      <c r="R3264" t="s">
        <v>389</v>
      </c>
      <c r="S3264" t="s">
        <v>8171</v>
      </c>
      <c r="T3264" t="s">
        <v>338</v>
      </c>
      <c r="U3264" t="s">
        <v>530</v>
      </c>
      <c r="W3264" t="s">
        <v>8172</v>
      </c>
      <c r="Z3264" t="s">
        <v>8169</v>
      </c>
      <c r="AA3264" t="s">
        <v>8170</v>
      </c>
      <c r="AB3264" t="s">
        <v>1215</v>
      </c>
      <c r="AD3264" t="s">
        <v>408</v>
      </c>
      <c r="AE3264" t="s">
        <v>389</v>
      </c>
      <c r="AF3264" t="s">
        <v>8171</v>
      </c>
      <c r="AG3264" t="s">
        <v>338</v>
      </c>
      <c r="AH3264" t="s">
        <v>530</v>
      </c>
      <c r="AJ3264" t="s">
        <v>8172</v>
      </c>
      <c r="AL3264" t="s">
        <v>339</v>
      </c>
      <c r="AM3264">
        <v>1</v>
      </c>
      <c r="AN3264">
        <v>1</v>
      </c>
      <c r="AO3264">
        <v>1910</v>
      </c>
      <c r="AQ3264">
        <v>124453</v>
      </c>
      <c r="AR3264">
        <v>53700001</v>
      </c>
      <c r="AS3264" t="s">
        <v>67</v>
      </c>
      <c r="AT3264" t="s">
        <v>68</v>
      </c>
      <c r="AW3264" t="s">
        <v>343</v>
      </c>
      <c r="BY3264" t="s">
        <v>342</v>
      </c>
      <c r="EQ3264">
        <v>245106</v>
      </c>
      <c r="ER3264" t="s">
        <v>8173</v>
      </c>
      <c r="EV3264">
        <v>17287772</v>
      </c>
      <c r="EW3264">
        <v>928</v>
      </c>
      <c r="EX3264">
        <v>221069</v>
      </c>
      <c r="EY3264" t="s">
        <v>8174</v>
      </c>
      <c r="EZ3264">
        <v>1</v>
      </c>
      <c r="FC3264">
        <v>53700001</v>
      </c>
      <c r="FD3264" t="s">
        <v>68</v>
      </c>
    </row>
    <row r="3265" spans="1:160" x14ac:dyDescent="0.3">
      <c r="A3265" t="str">
        <f>VLOOKUP(B3265,Table2[],3,FALSE)</f>
        <v>Digital</v>
      </c>
      <c r="B3265" t="str">
        <f>IF(OR(ISNUMBER(FIND("QVC",Z3265)),ISNUMBER(FIND("QVC",AL3265))),"QVC",IF(OR(ISNUMBER(FIND("NCO",H3265)),ISNUMBER(FIND("NCO",Y3265))), "NCO", IF(AL3265="consumer","PMD.com",VLOOKUP(LEFT(H3265,2),Tables!$E$1:$F$11,2,FALSE))))</f>
        <v>PMD.com</v>
      </c>
      <c r="C3265">
        <f t="shared" si="153"/>
        <v>53980001</v>
      </c>
      <c r="D3265">
        <f t="shared" si="154"/>
        <v>1</v>
      </c>
      <c r="E3265" t="str">
        <f t="shared" ca="1" si="152"/>
        <v>shifted orders shipped</v>
      </c>
      <c r="F3265" t="s">
        <v>3539</v>
      </c>
      <c r="G3265" t="s">
        <v>335</v>
      </c>
      <c r="H3265" t="s">
        <v>8168</v>
      </c>
      <c r="I3265" s="6">
        <v>44012.724479166667</v>
      </c>
      <c r="J3265" t="s">
        <v>16</v>
      </c>
      <c r="K3265" s="6">
        <v>44013.4453587963</v>
      </c>
      <c r="M3265" t="s">
        <v>8169</v>
      </c>
      <c r="N3265" t="s">
        <v>8170</v>
      </c>
      <c r="O3265" t="s">
        <v>1215</v>
      </c>
      <c r="Q3265" t="s">
        <v>408</v>
      </c>
      <c r="R3265" t="s">
        <v>389</v>
      </c>
      <c r="S3265" t="s">
        <v>8171</v>
      </c>
      <c r="T3265" t="s">
        <v>338</v>
      </c>
      <c r="U3265" t="s">
        <v>530</v>
      </c>
      <c r="W3265" t="s">
        <v>8172</v>
      </c>
      <c r="Z3265" t="s">
        <v>8169</v>
      </c>
      <c r="AA3265" t="s">
        <v>8170</v>
      </c>
      <c r="AB3265" t="s">
        <v>1215</v>
      </c>
      <c r="AD3265" t="s">
        <v>408</v>
      </c>
      <c r="AE3265" t="s">
        <v>389</v>
      </c>
      <c r="AF3265" t="s">
        <v>8171</v>
      </c>
      <c r="AG3265" t="s">
        <v>338</v>
      </c>
      <c r="AH3265" t="s">
        <v>530</v>
      </c>
      <c r="AJ3265" t="s">
        <v>8172</v>
      </c>
      <c r="AL3265" t="s">
        <v>339</v>
      </c>
      <c r="AM3265">
        <v>1</v>
      </c>
      <c r="AN3265">
        <v>1</v>
      </c>
      <c r="AO3265">
        <v>5816</v>
      </c>
      <c r="AQ3265">
        <v>124473</v>
      </c>
      <c r="AR3265">
        <v>53980001</v>
      </c>
      <c r="AS3265" t="s">
        <v>1735</v>
      </c>
      <c r="AT3265" t="s">
        <v>43</v>
      </c>
      <c r="AW3265" t="s">
        <v>340</v>
      </c>
      <c r="AX3265">
        <v>0</v>
      </c>
      <c r="AY3265" t="s">
        <v>348</v>
      </c>
      <c r="AZ3265">
        <v>0</v>
      </c>
      <c r="BY3265" t="s">
        <v>342</v>
      </c>
      <c r="EQ3265">
        <v>253177</v>
      </c>
      <c r="ER3265" t="s">
        <v>8173</v>
      </c>
      <c r="EV3265">
        <v>17287772</v>
      </c>
      <c r="EW3265">
        <v>928</v>
      </c>
      <c r="EX3265">
        <v>221069</v>
      </c>
      <c r="EY3265" t="s">
        <v>8174</v>
      </c>
      <c r="EZ3265">
        <v>1</v>
      </c>
      <c r="FC3265">
        <v>53980001</v>
      </c>
      <c r="FD3265" t="s">
        <v>43</v>
      </c>
    </row>
    <row r="3266" spans="1:160" x14ac:dyDescent="0.3">
      <c r="A3266" t="str">
        <f>VLOOKUP(B3266,Table2[],3,FALSE)</f>
        <v>Digital</v>
      </c>
      <c r="B3266" t="str">
        <f>IF(OR(ISNUMBER(FIND("QVC",Z3266)),ISNUMBER(FIND("QVC",AL3266))),"QVC",IF(OR(ISNUMBER(FIND("NCO",H3266)),ISNUMBER(FIND("NCO",Y3266))), "NCO", IF(AL3266="consumer","PMD.com",VLOOKUP(LEFT(H3266,2),Tables!$E$1:$F$11,2,FALSE))))</f>
        <v>PMD.com</v>
      </c>
      <c r="C3266">
        <f t="shared" si="153"/>
        <v>53800001</v>
      </c>
      <c r="D3266">
        <f t="shared" si="154"/>
        <v>1</v>
      </c>
      <c r="E3266" t="str">
        <f t="shared" ca="1" si="152"/>
        <v>shifted orders shipped</v>
      </c>
      <c r="F3266" t="s">
        <v>3539</v>
      </c>
      <c r="G3266" t="s">
        <v>335</v>
      </c>
      <c r="H3266" t="s">
        <v>8168</v>
      </c>
      <c r="I3266" s="6">
        <v>44012.724479166667</v>
      </c>
      <c r="J3266" t="s">
        <v>16</v>
      </c>
      <c r="K3266" s="6">
        <v>44013.4453587963</v>
      </c>
      <c r="M3266" t="s">
        <v>8169</v>
      </c>
      <c r="N3266" t="s">
        <v>8170</v>
      </c>
      <c r="O3266" t="s">
        <v>1215</v>
      </c>
      <c r="Q3266" t="s">
        <v>408</v>
      </c>
      <c r="R3266" t="s">
        <v>389</v>
      </c>
      <c r="S3266" t="s">
        <v>8171</v>
      </c>
      <c r="T3266" t="s">
        <v>338</v>
      </c>
      <c r="U3266" t="s">
        <v>530</v>
      </c>
      <c r="W3266" t="s">
        <v>8172</v>
      </c>
      <c r="Z3266" t="s">
        <v>8169</v>
      </c>
      <c r="AA3266" t="s">
        <v>8170</v>
      </c>
      <c r="AB3266" t="s">
        <v>1215</v>
      </c>
      <c r="AD3266" t="s">
        <v>408</v>
      </c>
      <c r="AE3266" t="s">
        <v>389</v>
      </c>
      <c r="AF3266" t="s">
        <v>8171</v>
      </c>
      <c r="AG3266" t="s">
        <v>338</v>
      </c>
      <c r="AH3266" t="s">
        <v>530</v>
      </c>
      <c r="AJ3266" t="s">
        <v>8172</v>
      </c>
      <c r="AL3266" t="s">
        <v>339</v>
      </c>
      <c r="AM3266">
        <v>1</v>
      </c>
      <c r="AN3266">
        <v>1</v>
      </c>
      <c r="AO3266">
        <v>7272</v>
      </c>
      <c r="AQ3266">
        <v>124461</v>
      </c>
      <c r="AR3266">
        <v>53800001</v>
      </c>
      <c r="AS3266" t="s">
        <v>135</v>
      </c>
      <c r="AT3266" t="s">
        <v>172</v>
      </c>
      <c r="AW3266" t="s">
        <v>340</v>
      </c>
      <c r="AX3266">
        <v>0</v>
      </c>
      <c r="AY3266" t="s">
        <v>348</v>
      </c>
      <c r="AZ3266">
        <v>0</v>
      </c>
      <c r="BY3266" t="s">
        <v>342</v>
      </c>
      <c r="EQ3266">
        <v>243225</v>
      </c>
      <c r="ER3266" t="s">
        <v>8173</v>
      </c>
      <c r="EV3266">
        <v>17287772</v>
      </c>
      <c r="EW3266">
        <v>928</v>
      </c>
      <c r="EX3266">
        <v>221069</v>
      </c>
      <c r="EY3266" t="s">
        <v>8174</v>
      </c>
      <c r="EZ3266">
        <v>1</v>
      </c>
      <c r="FC3266">
        <v>53800001</v>
      </c>
      <c r="FD3266" t="s">
        <v>172</v>
      </c>
    </row>
    <row r="3267" spans="1:160" x14ac:dyDescent="0.3">
      <c r="A3267" t="str">
        <f>VLOOKUP(B3267,Table2[],3,FALSE)</f>
        <v>Digital</v>
      </c>
      <c r="B3267" t="str">
        <f>IF(OR(ISNUMBER(FIND("QVC",Z3267)),ISNUMBER(FIND("QVC",AL3267))),"QVC",IF(OR(ISNUMBER(FIND("NCO",H3267)),ISNUMBER(FIND("NCO",Y3267))), "NCO", IF(AL3267="consumer","PMD.com",VLOOKUP(LEFT(H3267,2),Tables!$E$1:$F$11,2,FALSE))))</f>
        <v>PMD.com</v>
      </c>
      <c r="C3267" t="str">
        <f t="shared" si="153"/>
        <v>53500001A</v>
      </c>
      <c r="D3267">
        <f t="shared" si="154"/>
        <v>1</v>
      </c>
      <c r="E3267" t="str">
        <f t="shared" ref="E3267:E3330" ca="1" si="155">IF(MONTH(TODAY())-MONTH(I3267)&gt;0,"shifted orders shipped","MTD orders shipped")</f>
        <v>shifted orders shipped</v>
      </c>
      <c r="F3267" t="s">
        <v>3539</v>
      </c>
      <c r="G3267" t="s">
        <v>335</v>
      </c>
      <c r="H3267" t="s">
        <v>8175</v>
      </c>
      <c r="I3267" s="6">
        <v>44012.938969907409</v>
      </c>
      <c r="J3267" t="s">
        <v>16</v>
      </c>
      <c r="K3267" s="6">
        <v>44013.445474537039</v>
      </c>
      <c r="M3267" t="s">
        <v>8176</v>
      </c>
      <c r="N3267" t="s">
        <v>8177</v>
      </c>
      <c r="Q3267" t="s">
        <v>1397</v>
      </c>
      <c r="R3267" t="s">
        <v>389</v>
      </c>
      <c r="S3267" t="s">
        <v>8178</v>
      </c>
      <c r="T3267" t="s">
        <v>338</v>
      </c>
      <c r="U3267" t="s">
        <v>530</v>
      </c>
      <c r="W3267" t="s">
        <v>8179</v>
      </c>
      <c r="Z3267" t="s">
        <v>8176</v>
      </c>
      <c r="AA3267" t="s">
        <v>8177</v>
      </c>
      <c r="AD3267" t="s">
        <v>1397</v>
      </c>
      <c r="AE3267" t="s">
        <v>389</v>
      </c>
      <c r="AF3267" t="s">
        <v>8178</v>
      </c>
      <c r="AG3267" t="s">
        <v>338</v>
      </c>
      <c r="AH3267" t="s">
        <v>530</v>
      </c>
      <c r="AJ3267" t="s">
        <v>8179</v>
      </c>
      <c r="AL3267" t="s">
        <v>339</v>
      </c>
      <c r="AM3267">
        <v>1</v>
      </c>
      <c r="AN3267">
        <v>1</v>
      </c>
      <c r="AO3267">
        <v>1690</v>
      </c>
      <c r="AQ3267">
        <v>125277</v>
      </c>
      <c r="AR3267" t="s">
        <v>1242</v>
      </c>
      <c r="AS3267" t="s">
        <v>1243</v>
      </c>
      <c r="AT3267" t="s">
        <v>1244</v>
      </c>
      <c r="AW3267" t="s">
        <v>349</v>
      </c>
      <c r="AX3267" t="s">
        <v>553</v>
      </c>
      <c r="AY3267" t="s">
        <v>345</v>
      </c>
      <c r="AZ3267">
        <v>0</v>
      </c>
      <c r="EQ3267">
        <v>251914</v>
      </c>
      <c r="ER3267" t="s">
        <v>8180</v>
      </c>
      <c r="EV3267">
        <v>17287860</v>
      </c>
      <c r="EW3267">
        <v>928</v>
      </c>
      <c r="EX3267">
        <v>221156</v>
      </c>
      <c r="EY3267" t="s">
        <v>8181</v>
      </c>
      <c r="EZ3267">
        <v>1</v>
      </c>
      <c r="FC3267" t="s">
        <v>1242</v>
      </c>
      <c r="FD3267" t="s">
        <v>1244</v>
      </c>
    </row>
    <row r="3268" spans="1:160" x14ac:dyDescent="0.3">
      <c r="A3268" t="str">
        <f>VLOOKUP(B3268,Table2[],3,FALSE)</f>
        <v>Digital</v>
      </c>
      <c r="B3268" t="str">
        <f>IF(OR(ISNUMBER(FIND("QVC",Z3268)),ISNUMBER(FIND("QVC",AL3268))),"QVC",IF(OR(ISNUMBER(FIND("NCO",H3268)),ISNUMBER(FIND("NCO",Y3268))), "NCO", IF(AL3268="consumer","PMD.com",VLOOKUP(LEFT(H3268,2),Tables!$E$1:$F$11,2,FALSE))))</f>
        <v>PMD.com</v>
      </c>
      <c r="C3268">
        <f t="shared" si="153"/>
        <v>52230001</v>
      </c>
      <c r="D3268">
        <f t="shared" si="154"/>
        <v>1</v>
      </c>
      <c r="E3268" t="str">
        <f t="shared" ca="1" si="155"/>
        <v>shifted orders shipped</v>
      </c>
      <c r="F3268" t="s">
        <v>3539</v>
      </c>
      <c r="G3268" t="s">
        <v>335</v>
      </c>
      <c r="H3268" t="s">
        <v>8182</v>
      </c>
      <c r="I3268" s="6">
        <v>44012.798680555556</v>
      </c>
      <c r="J3268" t="s">
        <v>16</v>
      </c>
      <c r="K3268" s="6">
        <v>44013.445671296293</v>
      </c>
      <c r="M3268" t="s">
        <v>8183</v>
      </c>
      <c r="N3268" t="s">
        <v>8184</v>
      </c>
      <c r="Q3268" t="s">
        <v>742</v>
      </c>
      <c r="R3268" t="s">
        <v>376</v>
      </c>
      <c r="S3268" t="s">
        <v>8185</v>
      </c>
      <c r="T3268" t="s">
        <v>338</v>
      </c>
      <c r="U3268" t="s">
        <v>530</v>
      </c>
      <c r="W3268" t="s">
        <v>8186</v>
      </c>
      <c r="Z3268" t="s">
        <v>8183</v>
      </c>
      <c r="AA3268" t="s">
        <v>8184</v>
      </c>
      <c r="AD3268" t="s">
        <v>742</v>
      </c>
      <c r="AE3268" t="s">
        <v>376</v>
      </c>
      <c r="AF3268" t="s">
        <v>8185</v>
      </c>
      <c r="AG3268" t="s">
        <v>338</v>
      </c>
      <c r="AH3268" t="s">
        <v>530</v>
      </c>
      <c r="AJ3268" t="s">
        <v>8186</v>
      </c>
      <c r="AL3268" t="s">
        <v>339</v>
      </c>
      <c r="AM3268">
        <v>1</v>
      </c>
      <c r="AN3268">
        <v>1</v>
      </c>
      <c r="AO3268">
        <v>1194</v>
      </c>
      <c r="AQ3268">
        <v>124434</v>
      </c>
      <c r="AR3268">
        <v>52230001</v>
      </c>
      <c r="AS3268" t="s">
        <v>105</v>
      </c>
      <c r="AT3268" t="s">
        <v>106</v>
      </c>
      <c r="AW3268" t="s">
        <v>340</v>
      </c>
      <c r="AX3268" t="s">
        <v>340</v>
      </c>
      <c r="AY3268" t="s">
        <v>341</v>
      </c>
      <c r="AZ3268">
        <v>0</v>
      </c>
      <c r="BY3268" t="s">
        <v>342</v>
      </c>
      <c r="EQ3268">
        <v>247324</v>
      </c>
      <c r="ER3268" t="s">
        <v>8187</v>
      </c>
      <c r="EV3268">
        <v>17287797</v>
      </c>
      <c r="EW3268">
        <v>928</v>
      </c>
      <c r="EX3268">
        <v>221095</v>
      </c>
      <c r="EY3268">
        <v>9.2748999964335493E+25</v>
      </c>
      <c r="EZ3268">
        <v>1</v>
      </c>
      <c r="FC3268">
        <v>52230001</v>
      </c>
      <c r="FD3268" t="s">
        <v>106</v>
      </c>
    </row>
    <row r="3269" spans="1:160" x14ac:dyDescent="0.3">
      <c r="A3269" t="str">
        <f>VLOOKUP(B3269,Table2[],3,FALSE)</f>
        <v>Digital</v>
      </c>
      <c r="B3269" t="str">
        <f>IF(OR(ISNUMBER(FIND("QVC",Z3269)),ISNUMBER(FIND("QVC",AL3269))),"QVC",IF(OR(ISNUMBER(FIND("NCO",H3269)),ISNUMBER(FIND("NCO",Y3269))), "NCO", IF(AL3269="consumer","PMD.com",VLOOKUP(LEFT(H3269,2),Tables!$E$1:$F$11,2,FALSE))))</f>
        <v>PMD.com</v>
      </c>
      <c r="C3269">
        <f t="shared" si="153"/>
        <v>55110001</v>
      </c>
      <c r="D3269">
        <f t="shared" si="154"/>
        <v>1</v>
      </c>
      <c r="E3269" t="str">
        <f t="shared" ca="1" si="155"/>
        <v>shifted orders shipped</v>
      </c>
      <c r="F3269" t="s">
        <v>3539</v>
      </c>
      <c r="G3269" t="s">
        <v>335</v>
      </c>
      <c r="H3269" t="s">
        <v>8188</v>
      </c>
      <c r="I3269" s="6">
        <v>44012.685370370367</v>
      </c>
      <c r="J3269" t="s">
        <v>16</v>
      </c>
      <c r="K3269" s="6">
        <v>44013.445844907408</v>
      </c>
      <c r="M3269" t="s">
        <v>8189</v>
      </c>
      <c r="N3269" t="s">
        <v>8190</v>
      </c>
      <c r="Q3269" t="s">
        <v>478</v>
      </c>
      <c r="R3269" t="s">
        <v>365</v>
      </c>
      <c r="S3269" t="s">
        <v>8191</v>
      </c>
      <c r="T3269" t="s">
        <v>338</v>
      </c>
      <c r="U3269" t="s">
        <v>530</v>
      </c>
      <c r="W3269" t="s">
        <v>8192</v>
      </c>
      <c r="Z3269" t="s">
        <v>8189</v>
      </c>
      <c r="AA3269" t="s">
        <v>8190</v>
      </c>
      <c r="AD3269" t="s">
        <v>478</v>
      </c>
      <c r="AE3269" t="s">
        <v>365</v>
      </c>
      <c r="AF3269" t="s">
        <v>8191</v>
      </c>
      <c r="AG3269" t="s">
        <v>338</v>
      </c>
      <c r="AH3269" t="s">
        <v>530</v>
      </c>
      <c r="AJ3269" t="s">
        <v>8192</v>
      </c>
      <c r="AL3269" t="s">
        <v>339</v>
      </c>
      <c r="AM3269">
        <v>1</v>
      </c>
      <c r="AN3269">
        <v>1</v>
      </c>
      <c r="AO3269">
        <v>6371</v>
      </c>
      <c r="AQ3269">
        <v>124056</v>
      </c>
      <c r="AR3269">
        <v>55110001</v>
      </c>
      <c r="AS3269" t="s">
        <v>127</v>
      </c>
      <c r="AT3269" t="s">
        <v>128</v>
      </c>
      <c r="AW3269" t="s">
        <v>340</v>
      </c>
      <c r="AX3269" t="s">
        <v>340</v>
      </c>
      <c r="AY3269" t="s">
        <v>382</v>
      </c>
      <c r="AZ3269">
        <v>0</v>
      </c>
      <c r="BY3269" t="s">
        <v>342</v>
      </c>
      <c r="EQ3269">
        <v>238807</v>
      </c>
      <c r="ER3269" t="s">
        <v>8193</v>
      </c>
      <c r="EV3269">
        <v>17287751</v>
      </c>
      <c r="EW3269">
        <v>928</v>
      </c>
      <c r="EX3269">
        <v>221049</v>
      </c>
      <c r="EY3269" t="s">
        <v>8194</v>
      </c>
      <c r="EZ3269">
        <v>1</v>
      </c>
      <c r="FC3269">
        <v>95282</v>
      </c>
      <c r="FD3269" t="s">
        <v>1594</v>
      </c>
    </row>
    <row r="3270" spans="1:160" x14ac:dyDescent="0.3">
      <c r="A3270" t="str">
        <f>VLOOKUP(B3270,Table2[],3,FALSE)</f>
        <v>Digital</v>
      </c>
      <c r="B3270" t="str">
        <f>IF(OR(ISNUMBER(FIND("QVC",Z3270)),ISNUMBER(FIND("QVC",AL3270))),"QVC",IF(OR(ISNUMBER(FIND("NCO",H3270)),ISNUMBER(FIND("NCO",Y3270))), "NCO", IF(AL3270="consumer","PMD.com",VLOOKUP(LEFT(H3270,2),Tables!$E$1:$F$11,2,FALSE))))</f>
        <v>PMD.com</v>
      </c>
      <c r="C3270">
        <f t="shared" si="153"/>
        <v>534101</v>
      </c>
      <c r="D3270">
        <f t="shared" si="154"/>
        <v>1</v>
      </c>
      <c r="E3270" t="str">
        <f t="shared" ca="1" si="155"/>
        <v>shifted orders shipped</v>
      </c>
      <c r="F3270" t="s">
        <v>3539</v>
      </c>
      <c r="G3270" t="s">
        <v>335</v>
      </c>
      <c r="H3270" t="s">
        <v>8188</v>
      </c>
      <c r="I3270" s="6">
        <v>44012.685370370367</v>
      </c>
      <c r="J3270" t="s">
        <v>16</v>
      </c>
      <c r="K3270" s="6">
        <v>44013.445844907408</v>
      </c>
      <c r="M3270" t="s">
        <v>8189</v>
      </c>
      <c r="N3270" t="s">
        <v>8190</v>
      </c>
      <c r="Q3270" t="s">
        <v>478</v>
      </c>
      <c r="R3270" t="s">
        <v>365</v>
      </c>
      <c r="S3270" t="s">
        <v>8191</v>
      </c>
      <c r="T3270" t="s">
        <v>338</v>
      </c>
      <c r="U3270" t="s">
        <v>530</v>
      </c>
      <c r="W3270" t="s">
        <v>8192</v>
      </c>
      <c r="Z3270" t="s">
        <v>8189</v>
      </c>
      <c r="AA3270" t="s">
        <v>8190</v>
      </c>
      <c r="AD3270" t="s">
        <v>478</v>
      </c>
      <c r="AE3270" t="s">
        <v>365</v>
      </c>
      <c r="AF3270" t="s">
        <v>8191</v>
      </c>
      <c r="AG3270" t="s">
        <v>338</v>
      </c>
      <c r="AH3270" t="s">
        <v>530</v>
      </c>
      <c r="AJ3270" t="s">
        <v>8192</v>
      </c>
      <c r="AL3270" t="s">
        <v>339</v>
      </c>
      <c r="AM3270">
        <v>1</v>
      </c>
      <c r="AN3270">
        <v>1</v>
      </c>
      <c r="AO3270">
        <v>8486</v>
      </c>
      <c r="AQ3270">
        <v>124619</v>
      </c>
      <c r="AR3270">
        <v>534101</v>
      </c>
      <c r="AS3270" t="s">
        <v>102</v>
      </c>
      <c r="AT3270" t="s">
        <v>101</v>
      </c>
      <c r="AW3270" t="s">
        <v>340</v>
      </c>
      <c r="AX3270" t="s">
        <v>340</v>
      </c>
      <c r="AY3270" t="s">
        <v>345</v>
      </c>
      <c r="AZ3270" t="s">
        <v>346</v>
      </c>
      <c r="BY3270" t="s">
        <v>342</v>
      </c>
      <c r="EQ3270">
        <v>250689</v>
      </c>
      <c r="ER3270" t="s">
        <v>8193</v>
      </c>
      <c r="EV3270">
        <v>17287751</v>
      </c>
      <c r="EW3270">
        <v>928</v>
      </c>
      <c r="EX3270">
        <v>221049</v>
      </c>
      <c r="EY3270" t="s">
        <v>8194</v>
      </c>
      <c r="EZ3270">
        <v>1</v>
      </c>
      <c r="FC3270">
        <v>95282</v>
      </c>
      <c r="FD3270" t="s">
        <v>1594</v>
      </c>
    </row>
    <row r="3271" spans="1:160" x14ac:dyDescent="0.3">
      <c r="A3271" t="str">
        <f>VLOOKUP(B3271,Table2[],3,FALSE)</f>
        <v>Digital</v>
      </c>
      <c r="B3271" t="str">
        <f>IF(OR(ISNUMBER(FIND("QVC",Z3271)),ISNUMBER(FIND("QVC",AL3271))),"QVC",IF(OR(ISNUMBER(FIND("NCO",H3271)),ISNUMBER(FIND("NCO",Y3271))), "NCO", IF(AL3271="consumer","PMD.com",VLOOKUP(LEFT(H3271,2),Tables!$E$1:$F$11,2,FALSE))))</f>
        <v>PMD.com</v>
      </c>
      <c r="C3271">
        <f t="shared" si="153"/>
        <v>51090061</v>
      </c>
      <c r="D3271">
        <f t="shared" si="154"/>
        <v>1</v>
      </c>
      <c r="E3271" t="str">
        <f t="shared" ca="1" si="155"/>
        <v>shifted orders shipped</v>
      </c>
      <c r="F3271" t="s">
        <v>3539</v>
      </c>
      <c r="G3271" t="s">
        <v>335</v>
      </c>
      <c r="H3271" t="s">
        <v>8188</v>
      </c>
      <c r="I3271" s="6">
        <v>44012.685370370367</v>
      </c>
      <c r="J3271" t="s">
        <v>16</v>
      </c>
      <c r="K3271" s="6">
        <v>44013.445844907408</v>
      </c>
      <c r="M3271" t="s">
        <v>8189</v>
      </c>
      <c r="N3271" t="s">
        <v>8190</v>
      </c>
      <c r="Q3271" t="s">
        <v>478</v>
      </c>
      <c r="R3271" t="s">
        <v>365</v>
      </c>
      <c r="S3271" t="s">
        <v>8191</v>
      </c>
      <c r="T3271" t="s">
        <v>338</v>
      </c>
      <c r="U3271" t="s">
        <v>530</v>
      </c>
      <c r="W3271" t="s">
        <v>8192</v>
      </c>
      <c r="Z3271" t="s">
        <v>8189</v>
      </c>
      <c r="AA3271" t="s">
        <v>8190</v>
      </c>
      <c r="AD3271" t="s">
        <v>478</v>
      </c>
      <c r="AE3271" t="s">
        <v>365</v>
      </c>
      <c r="AF3271" t="s">
        <v>8191</v>
      </c>
      <c r="AG3271" t="s">
        <v>338</v>
      </c>
      <c r="AH3271" t="s">
        <v>530</v>
      </c>
      <c r="AJ3271" t="s">
        <v>8192</v>
      </c>
      <c r="AL3271" t="s">
        <v>339</v>
      </c>
      <c r="AM3271">
        <v>1</v>
      </c>
      <c r="AN3271">
        <v>1</v>
      </c>
      <c r="AO3271">
        <v>8078</v>
      </c>
      <c r="AQ3271">
        <v>124010</v>
      </c>
      <c r="AR3271">
        <v>51090061</v>
      </c>
      <c r="AS3271" t="s">
        <v>2688</v>
      </c>
      <c r="AT3271" t="s">
        <v>122</v>
      </c>
      <c r="AW3271" t="s">
        <v>340</v>
      </c>
      <c r="AX3271" t="s">
        <v>340</v>
      </c>
      <c r="AY3271" t="s">
        <v>357</v>
      </c>
      <c r="AZ3271" t="s">
        <v>363</v>
      </c>
      <c r="BY3271" t="s">
        <v>342</v>
      </c>
      <c r="EQ3271">
        <v>252774</v>
      </c>
      <c r="ER3271" t="s">
        <v>8193</v>
      </c>
      <c r="EV3271">
        <v>17287751</v>
      </c>
      <c r="EW3271">
        <v>928</v>
      </c>
      <c r="EX3271">
        <v>221049</v>
      </c>
      <c r="EY3271" t="s">
        <v>8194</v>
      </c>
      <c r="EZ3271">
        <v>1</v>
      </c>
      <c r="FC3271">
        <v>95282</v>
      </c>
      <c r="FD3271" t="s">
        <v>1594</v>
      </c>
    </row>
    <row r="3272" spans="1:160" x14ac:dyDescent="0.3">
      <c r="A3272" t="str">
        <f>VLOOKUP(B3272,Table2[],3,FALSE)</f>
        <v>Digital</v>
      </c>
      <c r="B3272" t="str">
        <f>IF(OR(ISNUMBER(FIND("QVC",Z3272)),ISNUMBER(FIND("QVC",AL3272))),"QVC",IF(OR(ISNUMBER(FIND("NCO",H3272)),ISNUMBER(FIND("NCO",Y3272))), "NCO", IF(AL3272="consumer","PMD.com",VLOOKUP(LEFT(H3272,2),Tables!$E$1:$F$11,2,FALSE))))</f>
        <v>PMD.com</v>
      </c>
      <c r="C3272">
        <f t="shared" si="153"/>
        <v>52430001</v>
      </c>
      <c r="D3272">
        <f t="shared" si="154"/>
        <v>1</v>
      </c>
      <c r="E3272" t="str">
        <f t="shared" ca="1" si="155"/>
        <v>shifted orders shipped</v>
      </c>
      <c r="F3272" t="s">
        <v>3539</v>
      </c>
      <c r="G3272" t="s">
        <v>335</v>
      </c>
      <c r="H3272" t="s">
        <v>8188</v>
      </c>
      <c r="I3272" s="6">
        <v>44012.685370370367</v>
      </c>
      <c r="J3272" t="s">
        <v>16</v>
      </c>
      <c r="K3272" s="6">
        <v>44013.445844907408</v>
      </c>
      <c r="M3272" t="s">
        <v>8189</v>
      </c>
      <c r="N3272" t="s">
        <v>8190</v>
      </c>
      <c r="Q3272" t="s">
        <v>478</v>
      </c>
      <c r="R3272" t="s">
        <v>365</v>
      </c>
      <c r="S3272" t="s">
        <v>8191</v>
      </c>
      <c r="T3272" t="s">
        <v>338</v>
      </c>
      <c r="U3272" t="s">
        <v>530</v>
      </c>
      <c r="W3272" t="s">
        <v>8192</v>
      </c>
      <c r="Z3272" t="s">
        <v>8189</v>
      </c>
      <c r="AA3272" t="s">
        <v>8190</v>
      </c>
      <c r="AD3272" t="s">
        <v>478</v>
      </c>
      <c r="AE3272" t="s">
        <v>365</v>
      </c>
      <c r="AF3272" t="s">
        <v>8191</v>
      </c>
      <c r="AG3272" t="s">
        <v>338</v>
      </c>
      <c r="AH3272" t="s">
        <v>530</v>
      </c>
      <c r="AJ3272" t="s">
        <v>8192</v>
      </c>
      <c r="AL3272" t="s">
        <v>339</v>
      </c>
      <c r="AM3272">
        <v>1</v>
      </c>
      <c r="AN3272">
        <v>1</v>
      </c>
      <c r="AO3272">
        <v>12063</v>
      </c>
      <c r="AQ3272">
        <v>127155</v>
      </c>
      <c r="AR3272">
        <v>52430001</v>
      </c>
      <c r="AS3272" t="s">
        <v>927</v>
      </c>
      <c r="AT3272" t="s">
        <v>75</v>
      </c>
      <c r="AW3272" t="s">
        <v>340</v>
      </c>
      <c r="AX3272" t="s">
        <v>340</v>
      </c>
      <c r="AY3272" t="s">
        <v>357</v>
      </c>
      <c r="AZ3272" t="s">
        <v>363</v>
      </c>
      <c r="BY3272" t="s">
        <v>342</v>
      </c>
      <c r="EQ3272">
        <v>249990</v>
      </c>
      <c r="ER3272" t="s">
        <v>8193</v>
      </c>
      <c r="EV3272">
        <v>17287751</v>
      </c>
      <c r="EW3272">
        <v>928</v>
      </c>
      <c r="EX3272">
        <v>221049</v>
      </c>
      <c r="EY3272" t="s">
        <v>8194</v>
      </c>
      <c r="EZ3272">
        <v>1</v>
      </c>
      <c r="FC3272">
        <v>95385</v>
      </c>
      <c r="FD3272" t="s">
        <v>3531</v>
      </c>
    </row>
    <row r="3273" spans="1:160" x14ac:dyDescent="0.3">
      <c r="A3273" t="str">
        <f>VLOOKUP(B3273,Table2[],3,FALSE)</f>
        <v>Digital</v>
      </c>
      <c r="B3273" t="str">
        <f>IF(OR(ISNUMBER(FIND("QVC",Z3273)),ISNUMBER(FIND("QVC",AL3273))),"QVC",IF(OR(ISNUMBER(FIND("NCO",H3273)),ISNUMBER(FIND("NCO",Y3273))), "NCO", IF(AL3273="consumer","PMD.com",VLOOKUP(LEFT(H3273,2),Tables!$E$1:$F$11,2,FALSE))))</f>
        <v>PMD.com</v>
      </c>
      <c r="C3273">
        <f t="shared" si="153"/>
        <v>53920001</v>
      </c>
      <c r="D3273">
        <f t="shared" si="154"/>
        <v>1</v>
      </c>
      <c r="E3273" t="str">
        <f t="shared" ca="1" si="155"/>
        <v>shifted orders shipped</v>
      </c>
      <c r="F3273" t="s">
        <v>3539</v>
      </c>
      <c r="G3273" t="s">
        <v>335</v>
      </c>
      <c r="H3273" t="s">
        <v>8188</v>
      </c>
      <c r="I3273" s="6">
        <v>44012.685370370367</v>
      </c>
      <c r="J3273" t="s">
        <v>16</v>
      </c>
      <c r="K3273" s="6">
        <v>44013.445844907408</v>
      </c>
      <c r="M3273" t="s">
        <v>8189</v>
      </c>
      <c r="N3273" t="s">
        <v>8190</v>
      </c>
      <c r="Q3273" t="s">
        <v>478</v>
      </c>
      <c r="R3273" t="s">
        <v>365</v>
      </c>
      <c r="S3273" t="s">
        <v>8191</v>
      </c>
      <c r="T3273" t="s">
        <v>338</v>
      </c>
      <c r="U3273" t="s">
        <v>530</v>
      </c>
      <c r="W3273" t="s">
        <v>8192</v>
      </c>
      <c r="Z3273" t="s">
        <v>8189</v>
      </c>
      <c r="AA3273" t="s">
        <v>8190</v>
      </c>
      <c r="AD3273" t="s">
        <v>478</v>
      </c>
      <c r="AE3273" t="s">
        <v>365</v>
      </c>
      <c r="AF3273" t="s">
        <v>8191</v>
      </c>
      <c r="AG3273" t="s">
        <v>338</v>
      </c>
      <c r="AH3273" t="s">
        <v>530</v>
      </c>
      <c r="AJ3273" t="s">
        <v>8192</v>
      </c>
      <c r="AL3273" t="s">
        <v>339</v>
      </c>
      <c r="AM3273">
        <v>1</v>
      </c>
      <c r="AN3273">
        <v>1</v>
      </c>
      <c r="AO3273">
        <v>14899</v>
      </c>
      <c r="AQ3273">
        <v>124468</v>
      </c>
      <c r="AR3273">
        <v>53920001</v>
      </c>
      <c r="AS3273">
        <v>9000000</v>
      </c>
      <c r="AT3273" t="s">
        <v>40</v>
      </c>
      <c r="AW3273" t="s">
        <v>343</v>
      </c>
      <c r="BY3273" t="s">
        <v>342</v>
      </c>
      <c r="EQ3273">
        <v>243396</v>
      </c>
      <c r="ER3273" t="s">
        <v>8193</v>
      </c>
      <c r="EV3273">
        <v>17287751</v>
      </c>
      <c r="EW3273">
        <v>928</v>
      </c>
      <c r="EX3273">
        <v>221049</v>
      </c>
      <c r="EY3273" t="s">
        <v>8194</v>
      </c>
      <c r="EZ3273">
        <v>1</v>
      </c>
      <c r="FC3273">
        <v>95385</v>
      </c>
      <c r="FD3273" t="s">
        <v>3531</v>
      </c>
    </row>
    <row r="3274" spans="1:160" x14ac:dyDescent="0.3">
      <c r="A3274" t="str">
        <f>VLOOKUP(B3274,Table2[],3,FALSE)</f>
        <v>Digital</v>
      </c>
      <c r="B3274" t="str">
        <f>IF(OR(ISNUMBER(FIND("QVC",Z3274)),ISNUMBER(FIND("QVC",AL3274))),"QVC",IF(OR(ISNUMBER(FIND("NCO",H3274)),ISNUMBER(FIND("NCO",Y3274))), "NCO", IF(AL3274="consumer","PMD.com",VLOOKUP(LEFT(H3274,2),Tables!$E$1:$F$11,2,FALSE))))</f>
        <v>PMD.com</v>
      </c>
      <c r="C3274">
        <f t="shared" si="153"/>
        <v>51010001</v>
      </c>
      <c r="D3274">
        <f t="shared" si="154"/>
        <v>2</v>
      </c>
      <c r="E3274" t="str">
        <f t="shared" ca="1" si="155"/>
        <v>shifted orders shipped</v>
      </c>
      <c r="F3274" t="s">
        <v>3539</v>
      </c>
      <c r="G3274" t="s">
        <v>335</v>
      </c>
      <c r="H3274" t="s">
        <v>8188</v>
      </c>
      <c r="I3274" s="6">
        <v>44012.685370370367</v>
      </c>
      <c r="J3274" t="s">
        <v>16</v>
      </c>
      <c r="K3274" s="6">
        <v>44013.445844907408</v>
      </c>
      <c r="M3274" t="s">
        <v>8189</v>
      </c>
      <c r="N3274" t="s">
        <v>8190</v>
      </c>
      <c r="Q3274" t="s">
        <v>478</v>
      </c>
      <c r="R3274" t="s">
        <v>365</v>
      </c>
      <c r="S3274" t="s">
        <v>8191</v>
      </c>
      <c r="T3274" t="s">
        <v>338</v>
      </c>
      <c r="U3274" t="s">
        <v>530</v>
      </c>
      <c r="W3274" t="s">
        <v>8192</v>
      </c>
      <c r="Z3274" t="s">
        <v>8189</v>
      </c>
      <c r="AA3274" t="s">
        <v>8190</v>
      </c>
      <c r="AD3274" t="s">
        <v>478</v>
      </c>
      <c r="AE3274" t="s">
        <v>365</v>
      </c>
      <c r="AF3274" t="s">
        <v>8191</v>
      </c>
      <c r="AG3274" t="s">
        <v>338</v>
      </c>
      <c r="AH3274" t="s">
        <v>530</v>
      </c>
      <c r="AJ3274" t="s">
        <v>8192</v>
      </c>
      <c r="AL3274" t="s">
        <v>339</v>
      </c>
      <c r="AM3274">
        <v>2</v>
      </c>
      <c r="AN3274">
        <v>2</v>
      </c>
      <c r="AO3274">
        <v>8743</v>
      </c>
      <c r="AQ3274">
        <v>123868</v>
      </c>
      <c r="AR3274">
        <v>51010001</v>
      </c>
      <c r="AS3274" t="s">
        <v>48</v>
      </c>
      <c r="AT3274" t="s">
        <v>49</v>
      </c>
      <c r="AW3274" t="s">
        <v>340</v>
      </c>
      <c r="AX3274" t="s">
        <v>340</v>
      </c>
      <c r="AY3274" t="s">
        <v>357</v>
      </c>
      <c r="AZ3274" t="s">
        <v>363</v>
      </c>
      <c r="BY3274" t="s">
        <v>342</v>
      </c>
      <c r="EQ3274">
        <v>251450</v>
      </c>
      <c r="ER3274" t="s">
        <v>8193</v>
      </c>
      <c r="EV3274">
        <v>17287751</v>
      </c>
      <c r="EW3274">
        <v>928</v>
      </c>
      <c r="EX3274">
        <v>221049</v>
      </c>
      <c r="EY3274" t="s">
        <v>8194</v>
      </c>
      <c r="EZ3274">
        <v>1</v>
      </c>
      <c r="FC3274">
        <v>95282</v>
      </c>
      <c r="FD3274" t="s">
        <v>1594</v>
      </c>
    </row>
    <row r="3275" spans="1:160" x14ac:dyDescent="0.3">
      <c r="A3275" t="str">
        <f>VLOOKUP(B3275,Table2[],3,FALSE)</f>
        <v>Digital</v>
      </c>
      <c r="B3275" t="str">
        <f>IF(OR(ISNUMBER(FIND("QVC",Z3275)),ISNUMBER(FIND("QVC",AL3275))),"QVC",IF(OR(ISNUMBER(FIND("NCO",H3275)),ISNUMBER(FIND("NCO",Y3275))), "NCO", IF(AL3275="consumer","PMD.com",VLOOKUP(LEFT(H3275,2),Tables!$E$1:$F$11,2,FALSE))))</f>
        <v>PMD.com</v>
      </c>
      <c r="C3275">
        <f t="shared" si="153"/>
        <v>5341030</v>
      </c>
      <c r="D3275">
        <f t="shared" si="154"/>
        <v>1</v>
      </c>
      <c r="E3275" t="str">
        <f t="shared" ca="1" si="155"/>
        <v>shifted orders shipped</v>
      </c>
      <c r="F3275" t="s">
        <v>3539</v>
      </c>
      <c r="G3275" t="s">
        <v>335</v>
      </c>
      <c r="H3275" t="s">
        <v>8188</v>
      </c>
      <c r="I3275" s="6">
        <v>44012.685370370367</v>
      </c>
      <c r="J3275" t="s">
        <v>16</v>
      </c>
      <c r="K3275" s="6">
        <v>44013.445844907408</v>
      </c>
      <c r="M3275" t="s">
        <v>8189</v>
      </c>
      <c r="N3275" t="s">
        <v>8190</v>
      </c>
      <c r="Q3275" t="s">
        <v>478</v>
      </c>
      <c r="R3275" t="s">
        <v>365</v>
      </c>
      <c r="S3275" t="s">
        <v>8191</v>
      </c>
      <c r="T3275" t="s">
        <v>338</v>
      </c>
      <c r="U3275" t="s">
        <v>530</v>
      </c>
      <c r="W3275" t="s">
        <v>8192</v>
      </c>
      <c r="Z3275" t="s">
        <v>8189</v>
      </c>
      <c r="AA3275" t="s">
        <v>8190</v>
      </c>
      <c r="AD3275" t="s">
        <v>478</v>
      </c>
      <c r="AE3275" t="s">
        <v>365</v>
      </c>
      <c r="AF3275" t="s">
        <v>8191</v>
      </c>
      <c r="AG3275" t="s">
        <v>338</v>
      </c>
      <c r="AH3275" t="s">
        <v>530</v>
      </c>
      <c r="AJ3275" t="s">
        <v>8192</v>
      </c>
      <c r="AL3275" t="s">
        <v>339</v>
      </c>
      <c r="AM3275">
        <v>1</v>
      </c>
      <c r="AN3275">
        <v>1</v>
      </c>
      <c r="AO3275">
        <v>12859</v>
      </c>
      <c r="AQ3275">
        <v>124642</v>
      </c>
      <c r="AR3275">
        <v>5341030</v>
      </c>
      <c r="AS3275" t="s">
        <v>925</v>
      </c>
      <c r="AT3275" t="s">
        <v>926</v>
      </c>
      <c r="AW3275" t="s">
        <v>366</v>
      </c>
      <c r="AX3275" t="s">
        <v>366</v>
      </c>
      <c r="AY3275" t="s">
        <v>345</v>
      </c>
      <c r="AZ3275" t="s">
        <v>346</v>
      </c>
      <c r="BY3275" t="s">
        <v>342</v>
      </c>
      <c r="EQ3275">
        <v>243275</v>
      </c>
      <c r="ER3275" t="s">
        <v>8193</v>
      </c>
      <c r="EV3275">
        <v>17287751</v>
      </c>
      <c r="EW3275">
        <v>928</v>
      </c>
      <c r="EX3275">
        <v>221049</v>
      </c>
      <c r="EY3275" t="s">
        <v>8194</v>
      </c>
      <c r="EZ3275">
        <v>1</v>
      </c>
      <c r="FC3275">
        <v>95385</v>
      </c>
      <c r="FD3275" t="s">
        <v>3531</v>
      </c>
    </row>
    <row r="3276" spans="1:160" x14ac:dyDescent="0.3">
      <c r="A3276" t="str">
        <f>VLOOKUP(B3276,Table2[],3,FALSE)</f>
        <v>Digital</v>
      </c>
      <c r="B3276" t="str">
        <f>IF(OR(ISNUMBER(FIND("QVC",Z3276)),ISNUMBER(FIND("QVC",AL3276))),"QVC",IF(OR(ISNUMBER(FIND("NCO",H3276)),ISNUMBER(FIND("NCO",Y3276))), "NCO", IF(AL3276="consumer","PMD.com",VLOOKUP(LEFT(H3276,2),Tables!$E$1:$F$11,2,FALSE))))</f>
        <v>PMD.com</v>
      </c>
      <c r="C3276">
        <f t="shared" ref="C3276:C3339" si="156">AR3276</f>
        <v>51090030</v>
      </c>
      <c r="D3276">
        <f t="shared" ref="D3276:D3339" si="157">AN3276</f>
        <v>1</v>
      </c>
      <c r="E3276" t="str">
        <f t="shared" ca="1" si="155"/>
        <v>shifted orders shipped</v>
      </c>
      <c r="F3276" t="s">
        <v>3539</v>
      </c>
      <c r="G3276" t="s">
        <v>335</v>
      </c>
      <c r="H3276" t="s">
        <v>8188</v>
      </c>
      <c r="I3276" s="6">
        <v>44012.685370370367</v>
      </c>
      <c r="J3276" t="s">
        <v>16</v>
      </c>
      <c r="K3276" s="6">
        <v>44013.445844907408</v>
      </c>
      <c r="M3276" t="s">
        <v>8189</v>
      </c>
      <c r="N3276" t="s">
        <v>8190</v>
      </c>
      <c r="Q3276" t="s">
        <v>478</v>
      </c>
      <c r="R3276" t="s">
        <v>365</v>
      </c>
      <c r="S3276" t="s">
        <v>8191</v>
      </c>
      <c r="T3276" t="s">
        <v>338</v>
      </c>
      <c r="U3276" t="s">
        <v>530</v>
      </c>
      <c r="W3276" t="s">
        <v>8192</v>
      </c>
      <c r="Z3276" t="s">
        <v>8189</v>
      </c>
      <c r="AA3276" t="s">
        <v>8190</v>
      </c>
      <c r="AD3276" t="s">
        <v>478</v>
      </c>
      <c r="AE3276" t="s">
        <v>365</v>
      </c>
      <c r="AF3276" t="s">
        <v>8191</v>
      </c>
      <c r="AG3276" t="s">
        <v>338</v>
      </c>
      <c r="AH3276" t="s">
        <v>530</v>
      </c>
      <c r="AJ3276" t="s">
        <v>8192</v>
      </c>
      <c r="AL3276" t="s">
        <v>339</v>
      </c>
      <c r="AM3276">
        <v>1</v>
      </c>
      <c r="AN3276">
        <v>1</v>
      </c>
      <c r="AO3276">
        <v>6688</v>
      </c>
      <c r="AQ3276">
        <v>125960</v>
      </c>
      <c r="AR3276">
        <v>51090030</v>
      </c>
      <c r="AS3276" t="s">
        <v>3043</v>
      </c>
      <c r="AT3276" t="s">
        <v>628</v>
      </c>
      <c r="AW3276" t="s">
        <v>343</v>
      </c>
      <c r="BY3276" t="s">
        <v>342</v>
      </c>
      <c r="BZ3276" t="b">
        <v>0</v>
      </c>
      <c r="EQ3276">
        <v>243047</v>
      </c>
      <c r="ER3276" t="s">
        <v>8193</v>
      </c>
      <c r="EV3276">
        <v>17287751</v>
      </c>
      <c r="EW3276">
        <v>928</v>
      </c>
      <c r="EX3276">
        <v>221049</v>
      </c>
      <c r="EY3276" t="s">
        <v>8194</v>
      </c>
      <c r="EZ3276">
        <v>1</v>
      </c>
      <c r="FC3276">
        <v>95385</v>
      </c>
      <c r="FD3276" t="s">
        <v>3531</v>
      </c>
    </row>
    <row r="3277" spans="1:160" x14ac:dyDescent="0.3">
      <c r="A3277" t="str">
        <f>VLOOKUP(B3277,Table2[],3,FALSE)</f>
        <v>Digital</v>
      </c>
      <c r="B3277" t="str">
        <f>IF(OR(ISNUMBER(FIND("QVC",Z3277)),ISNUMBER(FIND("QVC",AL3277))),"QVC",IF(OR(ISNUMBER(FIND("NCO",H3277)),ISNUMBER(FIND("NCO",Y3277))), "NCO", IF(AL3277="consumer","PMD.com",VLOOKUP(LEFT(H3277,2),Tables!$E$1:$F$11,2,FALSE))))</f>
        <v>PMD.com</v>
      </c>
      <c r="C3277">
        <f t="shared" si="156"/>
        <v>51090001</v>
      </c>
      <c r="D3277">
        <f t="shared" si="157"/>
        <v>2</v>
      </c>
      <c r="E3277" t="str">
        <f t="shared" ca="1" si="155"/>
        <v>shifted orders shipped</v>
      </c>
      <c r="F3277" t="s">
        <v>3539</v>
      </c>
      <c r="G3277" t="s">
        <v>335</v>
      </c>
      <c r="H3277" t="s">
        <v>8195</v>
      </c>
      <c r="I3277" s="6">
        <v>44012.702488425923</v>
      </c>
      <c r="J3277" t="s">
        <v>16</v>
      </c>
      <c r="K3277" s="6">
        <v>44013.445902777778</v>
      </c>
      <c r="M3277" t="s">
        <v>8196</v>
      </c>
      <c r="N3277" t="s">
        <v>8197</v>
      </c>
      <c r="Q3277" t="s">
        <v>8198</v>
      </c>
      <c r="R3277" t="s">
        <v>412</v>
      </c>
      <c r="S3277" t="s">
        <v>8199</v>
      </c>
      <c r="T3277" t="s">
        <v>338</v>
      </c>
      <c r="U3277" t="s">
        <v>530</v>
      </c>
      <c r="W3277" t="s">
        <v>8200</v>
      </c>
      <c r="Z3277" t="s">
        <v>8196</v>
      </c>
      <c r="AA3277" t="s">
        <v>8197</v>
      </c>
      <c r="AD3277" t="s">
        <v>8198</v>
      </c>
      <c r="AE3277" t="s">
        <v>412</v>
      </c>
      <c r="AF3277" t="s">
        <v>8199</v>
      </c>
      <c r="AG3277" t="s">
        <v>338</v>
      </c>
      <c r="AH3277" t="s">
        <v>530</v>
      </c>
      <c r="AJ3277" t="s">
        <v>8200</v>
      </c>
      <c r="AL3277" t="s">
        <v>339</v>
      </c>
      <c r="AM3277">
        <v>2</v>
      </c>
      <c r="AN3277">
        <v>2</v>
      </c>
      <c r="AO3277">
        <v>4885</v>
      </c>
      <c r="AQ3277">
        <v>124202</v>
      </c>
      <c r="AR3277">
        <v>51090001</v>
      </c>
      <c r="AS3277" t="s">
        <v>1986</v>
      </c>
      <c r="AT3277" t="s">
        <v>60</v>
      </c>
      <c r="AW3277" t="s">
        <v>340</v>
      </c>
      <c r="AX3277" t="s">
        <v>340</v>
      </c>
      <c r="AY3277" t="s">
        <v>357</v>
      </c>
      <c r="AZ3277" t="s">
        <v>361</v>
      </c>
      <c r="BY3277" t="s">
        <v>342</v>
      </c>
      <c r="EQ3277">
        <v>250831</v>
      </c>
      <c r="ER3277" t="s">
        <v>8201</v>
      </c>
      <c r="EV3277">
        <v>17287759</v>
      </c>
      <c r="EW3277">
        <v>928</v>
      </c>
      <c r="EX3277">
        <v>221057</v>
      </c>
      <c r="EY3277" t="s">
        <v>8202</v>
      </c>
      <c r="EZ3277">
        <v>1</v>
      </c>
      <c r="FC3277">
        <v>51090001</v>
      </c>
      <c r="FD3277" t="s">
        <v>60</v>
      </c>
    </row>
    <row r="3278" spans="1:160" x14ac:dyDescent="0.3">
      <c r="A3278" t="str">
        <f>VLOOKUP(B3278,Table2[],3,FALSE)</f>
        <v>Digital</v>
      </c>
      <c r="B3278" t="str">
        <f>IF(OR(ISNUMBER(FIND("QVC",Z3278)),ISNUMBER(FIND("QVC",AL3278))),"QVC",IF(OR(ISNUMBER(FIND("NCO",H3278)),ISNUMBER(FIND("NCO",Y3278))), "NCO", IF(AL3278="consumer","PMD.com",VLOOKUP(LEFT(H3278,2),Tables!$E$1:$F$11,2,FALSE))))</f>
        <v>PMD.com</v>
      </c>
      <c r="C3278">
        <f t="shared" si="156"/>
        <v>53920001</v>
      </c>
      <c r="D3278">
        <f t="shared" si="157"/>
        <v>1</v>
      </c>
      <c r="E3278" t="str">
        <f t="shared" ca="1" si="155"/>
        <v>shifted orders shipped</v>
      </c>
      <c r="F3278" t="s">
        <v>3539</v>
      </c>
      <c r="G3278" t="s">
        <v>335</v>
      </c>
      <c r="H3278" t="s">
        <v>8203</v>
      </c>
      <c r="I3278" s="6">
        <v>44012.953715277778</v>
      </c>
      <c r="J3278" t="s">
        <v>16</v>
      </c>
      <c r="K3278" s="6">
        <v>44013.446053240739</v>
      </c>
      <c r="M3278" t="s">
        <v>8204</v>
      </c>
      <c r="N3278" t="s">
        <v>1962</v>
      </c>
      <c r="O3278" t="s">
        <v>1963</v>
      </c>
      <c r="Q3278" t="s">
        <v>461</v>
      </c>
      <c r="R3278" t="s">
        <v>347</v>
      </c>
      <c r="S3278" t="s">
        <v>1964</v>
      </c>
      <c r="T3278" t="s">
        <v>338</v>
      </c>
      <c r="U3278" t="s">
        <v>530</v>
      </c>
      <c r="W3278" t="s">
        <v>1965</v>
      </c>
      <c r="Z3278" t="s">
        <v>8204</v>
      </c>
      <c r="AA3278" t="s">
        <v>1962</v>
      </c>
      <c r="AB3278" t="s">
        <v>1963</v>
      </c>
      <c r="AD3278" t="s">
        <v>461</v>
      </c>
      <c r="AE3278" t="s">
        <v>347</v>
      </c>
      <c r="AF3278" t="s">
        <v>1964</v>
      </c>
      <c r="AG3278" t="s">
        <v>338</v>
      </c>
      <c r="AH3278" t="s">
        <v>530</v>
      </c>
      <c r="AJ3278" t="s">
        <v>1965</v>
      </c>
      <c r="AL3278" t="s">
        <v>339</v>
      </c>
      <c r="AM3278">
        <v>1</v>
      </c>
      <c r="AN3278">
        <v>1</v>
      </c>
      <c r="AO3278">
        <v>14899</v>
      </c>
      <c r="AQ3278">
        <v>124468</v>
      </c>
      <c r="AR3278">
        <v>53920001</v>
      </c>
      <c r="AS3278">
        <v>9000000</v>
      </c>
      <c r="AT3278" t="s">
        <v>40</v>
      </c>
      <c r="AW3278" t="s">
        <v>343</v>
      </c>
      <c r="BY3278" t="s">
        <v>342</v>
      </c>
      <c r="EQ3278">
        <v>243396</v>
      </c>
      <c r="ER3278" t="s">
        <v>8205</v>
      </c>
      <c r="EV3278">
        <v>17287864</v>
      </c>
      <c r="EW3278">
        <v>928</v>
      </c>
      <c r="EX3278">
        <v>221160</v>
      </c>
      <c r="EY3278" t="s">
        <v>8206</v>
      </c>
      <c r="EZ3278">
        <v>1</v>
      </c>
      <c r="FC3278">
        <v>95385</v>
      </c>
      <c r="FD3278" t="s">
        <v>3531</v>
      </c>
    </row>
    <row r="3279" spans="1:160" x14ac:dyDescent="0.3">
      <c r="A3279" t="str">
        <f>VLOOKUP(B3279,Table2[],3,FALSE)</f>
        <v>Digital</v>
      </c>
      <c r="B3279" t="str">
        <f>IF(OR(ISNUMBER(FIND("QVC",Z3279)),ISNUMBER(FIND("QVC",AL3279))),"QVC",IF(OR(ISNUMBER(FIND("NCO",H3279)),ISNUMBER(FIND("NCO",Y3279))), "NCO", IF(AL3279="consumer","PMD.com",VLOOKUP(LEFT(H3279,2),Tables!$E$1:$F$11,2,FALSE))))</f>
        <v>PMD.com</v>
      </c>
      <c r="C3279">
        <f t="shared" si="156"/>
        <v>7660</v>
      </c>
      <c r="D3279">
        <f t="shared" si="157"/>
        <v>1</v>
      </c>
      <c r="E3279" t="str">
        <f t="shared" ca="1" si="155"/>
        <v>shifted orders shipped</v>
      </c>
      <c r="F3279" t="s">
        <v>3539</v>
      </c>
      <c r="G3279" t="s">
        <v>335</v>
      </c>
      <c r="H3279" t="s">
        <v>8203</v>
      </c>
      <c r="I3279" s="6">
        <v>44012.953715277778</v>
      </c>
      <c r="J3279" t="s">
        <v>16</v>
      </c>
      <c r="K3279" s="6">
        <v>44013.446053240739</v>
      </c>
      <c r="M3279" t="s">
        <v>8204</v>
      </c>
      <c r="N3279" t="s">
        <v>1962</v>
      </c>
      <c r="O3279" t="s">
        <v>1963</v>
      </c>
      <c r="Q3279" t="s">
        <v>461</v>
      </c>
      <c r="R3279" t="s">
        <v>347</v>
      </c>
      <c r="S3279" t="s">
        <v>1964</v>
      </c>
      <c r="T3279" t="s">
        <v>338</v>
      </c>
      <c r="U3279" t="s">
        <v>530</v>
      </c>
      <c r="W3279" t="s">
        <v>1965</v>
      </c>
      <c r="Z3279" t="s">
        <v>8204</v>
      </c>
      <c r="AA3279" t="s">
        <v>1962</v>
      </c>
      <c r="AB3279" t="s">
        <v>1963</v>
      </c>
      <c r="AD3279" t="s">
        <v>461</v>
      </c>
      <c r="AE3279" t="s">
        <v>347</v>
      </c>
      <c r="AF3279" t="s">
        <v>1964</v>
      </c>
      <c r="AG3279" t="s">
        <v>338</v>
      </c>
      <c r="AH3279" t="s">
        <v>530</v>
      </c>
      <c r="AJ3279" t="s">
        <v>1965</v>
      </c>
      <c r="AL3279" t="s">
        <v>339</v>
      </c>
      <c r="AM3279">
        <v>1</v>
      </c>
      <c r="AN3279">
        <v>1</v>
      </c>
      <c r="AO3279">
        <v>11858</v>
      </c>
      <c r="AQ3279">
        <v>124798</v>
      </c>
      <c r="AR3279">
        <v>7660</v>
      </c>
      <c r="AS3279" t="s">
        <v>2085</v>
      </c>
      <c r="AT3279" t="s">
        <v>38</v>
      </c>
      <c r="AW3279" t="s">
        <v>343</v>
      </c>
      <c r="BY3279" t="s">
        <v>342</v>
      </c>
      <c r="EQ3279">
        <v>251455</v>
      </c>
      <c r="ER3279" t="s">
        <v>8205</v>
      </c>
      <c r="EV3279">
        <v>17287864</v>
      </c>
      <c r="EW3279">
        <v>928</v>
      </c>
      <c r="EX3279">
        <v>221160</v>
      </c>
      <c r="EY3279" t="s">
        <v>8206</v>
      </c>
      <c r="EZ3279">
        <v>1</v>
      </c>
      <c r="FC3279">
        <v>7660</v>
      </c>
      <c r="FD3279" t="s">
        <v>38</v>
      </c>
    </row>
    <row r="3280" spans="1:160" x14ac:dyDescent="0.3">
      <c r="A3280" t="str">
        <f>VLOOKUP(B3280,Table2[],3,FALSE)</f>
        <v>Digital</v>
      </c>
      <c r="B3280" t="str">
        <f>IF(OR(ISNUMBER(FIND("QVC",Z3280)),ISNUMBER(FIND("QVC",AL3280))),"QVC",IF(OR(ISNUMBER(FIND("NCO",H3280)),ISNUMBER(FIND("NCO",Y3280))), "NCO", IF(AL3280="consumer","PMD.com",VLOOKUP(LEFT(H3280,2),Tables!$E$1:$F$11,2,FALSE))))</f>
        <v>PMD.com</v>
      </c>
      <c r="C3280">
        <f t="shared" si="156"/>
        <v>5341030</v>
      </c>
      <c r="D3280">
        <f t="shared" si="157"/>
        <v>1</v>
      </c>
      <c r="E3280" t="str">
        <f t="shared" ca="1" si="155"/>
        <v>shifted orders shipped</v>
      </c>
      <c r="F3280" t="s">
        <v>3539</v>
      </c>
      <c r="G3280" t="s">
        <v>335</v>
      </c>
      <c r="H3280" t="s">
        <v>8203</v>
      </c>
      <c r="I3280" s="6">
        <v>44012.953715277778</v>
      </c>
      <c r="J3280" t="s">
        <v>16</v>
      </c>
      <c r="K3280" s="6">
        <v>44013.446053240739</v>
      </c>
      <c r="M3280" t="s">
        <v>8204</v>
      </c>
      <c r="N3280" t="s">
        <v>1962</v>
      </c>
      <c r="O3280" t="s">
        <v>1963</v>
      </c>
      <c r="Q3280" t="s">
        <v>461</v>
      </c>
      <c r="R3280" t="s">
        <v>347</v>
      </c>
      <c r="S3280" t="s">
        <v>1964</v>
      </c>
      <c r="T3280" t="s">
        <v>338</v>
      </c>
      <c r="U3280" t="s">
        <v>530</v>
      </c>
      <c r="W3280" t="s">
        <v>1965</v>
      </c>
      <c r="Z3280" t="s">
        <v>8204</v>
      </c>
      <c r="AA3280" t="s">
        <v>1962</v>
      </c>
      <c r="AB3280" t="s">
        <v>1963</v>
      </c>
      <c r="AD3280" t="s">
        <v>461</v>
      </c>
      <c r="AE3280" t="s">
        <v>347</v>
      </c>
      <c r="AF3280" t="s">
        <v>1964</v>
      </c>
      <c r="AG3280" t="s">
        <v>338</v>
      </c>
      <c r="AH3280" t="s">
        <v>530</v>
      </c>
      <c r="AJ3280" t="s">
        <v>1965</v>
      </c>
      <c r="AL3280" t="s">
        <v>339</v>
      </c>
      <c r="AM3280">
        <v>1</v>
      </c>
      <c r="AN3280">
        <v>1</v>
      </c>
      <c r="AO3280">
        <v>12859</v>
      </c>
      <c r="AQ3280">
        <v>124642</v>
      </c>
      <c r="AR3280">
        <v>5341030</v>
      </c>
      <c r="AS3280" t="s">
        <v>925</v>
      </c>
      <c r="AT3280" t="s">
        <v>926</v>
      </c>
      <c r="AW3280" t="s">
        <v>366</v>
      </c>
      <c r="AX3280" t="s">
        <v>366</v>
      </c>
      <c r="AY3280" t="s">
        <v>345</v>
      </c>
      <c r="AZ3280" t="s">
        <v>346</v>
      </c>
      <c r="BY3280" t="s">
        <v>342</v>
      </c>
      <c r="EQ3280">
        <v>243275</v>
      </c>
      <c r="ER3280" t="s">
        <v>8205</v>
      </c>
      <c r="EV3280">
        <v>17287864</v>
      </c>
      <c r="EW3280">
        <v>928</v>
      </c>
      <c r="EX3280">
        <v>221160</v>
      </c>
      <c r="EY3280" t="s">
        <v>8206</v>
      </c>
      <c r="EZ3280">
        <v>1</v>
      </c>
      <c r="FC3280">
        <v>95385</v>
      </c>
      <c r="FD3280" t="s">
        <v>3531</v>
      </c>
    </row>
    <row r="3281" spans="1:160" x14ac:dyDescent="0.3">
      <c r="A3281" t="str">
        <f>VLOOKUP(B3281,Table2[],3,FALSE)</f>
        <v>Digital</v>
      </c>
      <c r="B3281" t="str">
        <f>IF(OR(ISNUMBER(FIND("QVC",Z3281)),ISNUMBER(FIND("QVC",AL3281))),"QVC",IF(OR(ISNUMBER(FIND("NCO",H3281)),ISNUMBER(FIND("NCO",Y3281))), "NCO", IF(AL3281="consumer","PMD.com",VLOOKUP(LEFT(H3281,2),Tables!$E$1:$F$11,2,FALSE))))</f>
        <v>PMD.com</v>
      </c>
      <c r="C3281">
        <f t="shared" si="156"/>
        <v>52430001</v>
      </c>
      <c r="D3281">
        <f t="shared" si="157"/>
        <v>1</v>
      </c>
      <c r="E3281" t="str">
        <f t="shared" ca="1" si="155"/>
        <v>shifted orders shipped</v>
      </c>
      <c r="F3281" t="s">
        <v>3539</v>
      </c>
      <c r="G3281" t="s">
        <v>335</v>
      </c>
      <c r="H3281" t="s">
        <v>8203</v>
      </c>
      <c r="I3281" s="6">
        <v>44012.953715277778</v>
      </c>
      <c r="J3281" t="s">
        <v>16</v>
      </c>
      <c r="K3281" s="6">
        <v>44013.446053240739</v>
      </c>
      <c r="M3281" t="s">
        <v>8204</v>
      </c>
      <c r="N3281" t="s">
        <v>1962</v>
      </c>
      <c r="O3281" t="s">
        <v>1963</v>
      </c>
      <c r="Q3281" t="s">
        <v>461</v>
      </c>
      <c r="R3281" t="s">
        <v>347</v>
      </c>
      <c r="S3281" t="s">
        <v>1964</v>
      </c>
      <c r="T3281" t="s">
        <v>338</v>
      </c>
      <c r="U3281" t="s">
        <v>530</v>
      </c>
      <c r="W3281" t="s">
        <v>1965</v>
      </c>
      <c r="Z3281" t="s">
        <v>8204</v>
      </c>
      <c r="AA3281" t="s">
        <v>1962</v>
      </c>
      <c r="AB3281" t="s">
        <v>1963</v>
      </c>
      <c r="AD3281" t="s">
        <v>461</v>
      </c>
      <c r="AE3281" t="s">
        <v>347</v>
      </c>
      <c r="AF3281" t="s">
        <v>1964</v>
      </c>
      <c r="AG3281" t="s">
        <v>338</v>
      </c>
      <c r="AH3281" t="s">
        <v>530</v>
      </c>
      <c r="AJ3281" t="s">
        <v>1965</v>
      </c>
      <c r="AL3281" t="s">
        <v>339</v>
      </c>
      <c r="AM3281">
        <v>1</v>
      </c>
      <c r="AN3281">
        <v>1</v>
      </c>
      <c r="AO3281">
        <v>12063</v>
      </c>
      <c r="AQ3281">
        <v>127155</v>
      </c>
      <c r="AR3281">
        <v>52430001</v>
      </c>
      <c r="AS3281" t="s">
        <v>927</v>
      </c>
      <c r="AT3281" t="s">
        <v>75</v>
      </c>
      <c r="AW3281" t="s">
        <v>340</v>
      </c>
      <c r="AX3281" t="s">
        <v>340</v>
      </c>
      <c r="AY3281" t="s">
        <v>357</v>
      </c>
      <c r="AZ3281" t="s">
        <v>363</v>
      </c>
      <c r="BY3281" t="s">
        <v>342</v>
      </c>
      <c r="EQ3281">
        <v>249990</v>
      </c>
      <c r="ER3281" t="s">
        <v>8205</v>
      </c>
      <c r="EV3281">
        <v>17287864</v>
      </c>
      <c r="EW3281">
        <v>928</v>
      </c>
      <c r="EX3281">
        <v>221160</v>
      </c>
      <c r="EY3281" t="s">
        <v>8206</v>
      </c>
      <c r="EZ3281">
        <v>1</v>
      </c>
      <c r="FC3281">
        <v>95385</v>
      </c>
      <c r="FD3281" t="s">
        <v>3531</v>
      </c>
    </row>
    <row r="3282" spans="1:160" x14ac:dyDescent="0.3">
      <c r="A3282" t="str">
        <f>VLOOKUP(B3282,Table2[],3,FALSE)</f>
        <v>Digital</v>
      </c>
      <c r="B3282" t="str">
        <f>IF(OR(ISNUMBER(FIND("QVC",Z3282)),ISNUMBER(FIND("QVC",AL3282))),"QVC",IF(OR(ISNUMBER(FIND("NCO",H3282)),ISNUMBER(FIND("NCO",Y3282))), "NCO", IF(AL3282="consumer","PMD.com",VLOOKUP(LEFT(H3282,2),Tables!$E$1:$F$11,2,FALSE))))</f>
        <v>PMD.com</v>
      </c>
      <c r="C3282">
        <f t="shared" si="156"/>
        <v>58040001</v>
      </c>
      <c r="D3282">
        <f t="shared" si="157"/>
        <v>1</v>
      </c>
      <c r="E3282" t="str">
        <f t="shared" ca="1" si="155"/>
        <v>shifted orders shipped</v>
      </c>
      <c r="F3282" t="s">
        <v>3539</v>
      </c>
      <c r="G3282" t="s">
        <v>335</v>
      </c>
      <c r="H3282" t="s">
        <v>8203</v>
      </c>
      <c r="I3282" s="6">
        <v>44012.953715277778</v>
      </c>
      <c r="J3282" t="s">
        <v>16</v>
      </c>
      <c r="K3282" s="6">
        <v>44013.446053240739</v>
      </c>
      <c r="M3282" t="s">
        <v>8204</v>
      </c>
      <c r="N3282" t="s">
        <v>1962</v>
      </c>
      <c r="O3282" t="s">
        <v>1963</v>
      </c>
      <c r="Q3282" t="s">
        <v>461</v>
      </c>
      <c r="R3282" t="s">
        <v>347</v>
      </c>
      <c r="S3282" t="s">
        <v>1964</v>
      </c>
      <c r="T3282" t="s">
        <v>338</v>
      </c>
      <c r="U3282" t="s">
        <v>530</v>
      </c>
      <c r="W3282" t="s">
        <v>1965</v>
      </c>
      <c r="Z3282" t="s">
        <v>8204</v>
      </c>
      <c r="AA3282" t="s">
        <v>1962</v>
      </c>
      <c r="AB3282" t="s">
        <v>1963</v>
      </c>
      <c r="AD3282" t="s">
        <v>461</v>
      </c>
      <c r="AE3282" t="s">
        <v>347</v>
      </c>
      <c r="AF3282" t="s">
        <v>1964</v>
      </c>
      <c r="AG3282" t="s">
        <v>338</v>
      </c>
      <c r="AH3282" t="s">
        <v>530</v>
      </c>
      <c r="AJ3282" t="s">
        <v>1965</v>
      </c>
      <c r="AL3282" t="s">
        <v>339</v>
      </c>
      <c r="AM3282">
        <v>1</v>
      </c>
      <c r="AN3282">
        <v>1</v>
      </c>
      <c r="AO3282">
        <v>12788</v>
      </c>
      <c r="AQ3282">
        <v>124484</v>
      </c>
      <c r="AR3282">
        <v>58040001</v>
      </c>
      <c r="AS3282" t="s">
        <v>54</v>
      </c>
      <c r="AT3282" t="s">
        <v>55</v>
      </c>
      <c r="AW3282" t="s">
        <v>340</v>
      </c>
      <c r="AX3282" t="s">
        <v>340</v>
      </c>
      <c r="AY3282" t="s">
        <v>357</v>
      </c>
      <c r="AZ3282" t="s">
        <v>363</v>
      </c>
      <c r="BY3282" t="s">
        <v>342</v>
      </c>
      <c r="EQ3282">
        <v>251707</v>
      </c>
      <c r="ER3282" t="s">
        <v>8205</v>
      </c>
      <c r="EV3282">
        <v>17287864</v>
      </c>
      <c r="EW3282">
        <v>928</v>
      </c>
      <c r="EX3282">
        <v>221160</v>
      </c>
      <c r="EY3282" t="s">
        <v>8206</v>
      </c>
      <c r="EZ3282">
        <v>1</v>
      </c>
      <c r="FC3282">
        <v>58040001</v>
      </c>
      <c r="FD3282" t="s">
        <v>55</v>
      </c>
    </row>
    <row r="3283" spans="1:160" x14ac:dyDescent="0.3">
      <c r="A3283" t="str">
        <f>VLOOKUP(B3283,Table2[],3,FALSE)</f>
        <v>Digital</v>
      </c>
      <c r="B3283" t="str">
        <f>IF(OR(ISNUMBER(FIND("QVC",Z3283)),ISNUMBER(FIND("QVC",AL3283))),"QVC",IF(OR(ISNUMBER(FIND("NCO",H3283)),ISNUMBER(FIND("NCO",Y3283))), "NCO", IF(AL3283="consumer","PMD.com",VLOOKUP(LEFT(H3283,2),Tables!$E$1:$F$11,2,FALSE))))</f>
        <v>PMD.com</v>
      </c>
      <c r="C3283">
        <f t="shared" si="156"/>
        <v>53970001</v>
      </c>
      <c r="D3283">
        <f t="shared" si="157"/>
        <v>1</v>
      </c>
      <c r="E3283" t="str">
        <f t="shared" ca="1" si="155"/>
        <v>shifted orders shipped</v>
      </c>
      <c r="F3283" t="s">
        <v>3539</v>
      </c>
      <c r="G3283" t="s">
        <v>335</v>
      </c>
      <c r="H3283" t="s">
        <v>8203</v>
      </c>
      <c r="I3283" s="6">
        <v>44012.953715277778</v>
      </c>
      <c r="J3283" t="s">
        <v>16</v>
      </c>
      <c r="K3283" s="6">
        <v>44013.446053240739</v>
      </c>
      <c r="M3283" t="s">
        <v>8204</v>
      </c>
      <c r="N3283" t="s">
        <v>1962</v>
      </c>
      <c r="O3283" t="s">
        <v>1963</v>
      </c>
      <c r="Q3283" t="s">
        <v>461</v>
      </c>
      <c r="R3283" t="s">
        <v>347</v>
      </c>
      <c r="S3283" t="s">
        <v>1964</v>
      </c>
      <c r="T3283" t="s">
        <v>338</v>
      </c>
      <c r="U3283" t="s">
        <v>530</v>
      </c>
      <c r="W3283" t="s">
        <v>1965</v>
      </c>
      <c r="Z3283" t="s">
        <v>8204</v>
      </c>
      <c r="AA3283" t="s">
        <v>1962</v>
      </c>
      <c r="AB3283" t="s">
        <v>1963</v>
      </c>
      <c r="AD3283" t="s">
        <v>461</v>
      </c>
      <c r="AE3283" t="s">
        <v>347</v>
      </c>
      <c r="AF3283" t="s">
        <v>1964</v>
      </c>
      <c r="AG3283" t="s">
        <v>338</v>
      </c>
      <c r="AH3283" t="s">
        <v>530</v>
      </c>
      <c r="AJ3283" t="s">
        <v>1965</v>
      </c>
      <c r="AL3283" t="s">
        <v>339</v>
      </c>
      <c r="AM3283">
        <v>1</v>
      </c>
      <c r="AN3283">
        <v>1</v>
      </c>
      <c r="AO3283">
        <v>392</v>
      </c>
      <c r="AQ3283">
        <v>124472</v>
      </c>
      <c r="AR3283">
        <v>53970001</v>
      </c>
      <c r="AS3283" t="s">
        <v>577</v>
      </c>
      <c r="AT3283" t="s">
        <v>41</v>
      </c>
      <c r="AW3283" t="s">
        <v>343</v>
      </c>
      <c r="BY3283" t="s">
        <v>342</v>
      </c>
      <c r="EQ3283">
        <v>251826</v>
      </c>
      <c r="ER3283" t="s">
        <v>8205</v>
      </c>
      <c r="EV3283">
        <v>17287864</v>
      </c>
      <c r="EW3283">
        <v>928</v>
      </c>
      <c r="EX3283">
        <v>221160</v>
      </c>
      <c r="EY3283" t="s">
        <v>8206</v>
      </c>
      <c r="EZ3283">
        <v>1</v>
      </c>
      <c r="FC3283">
        <v>53970001</v>
      </c>
      <c r="FD3283" t="s">
        <v>41</v>
      </c>
    </row>
    <row r="3284" spans="1:160" x14ac:dyDescent="0.3">
      <c r="A3284" t="str">
        <f>VLOOKUP(B3284,Table2[],3,FALSE)</f>
        <v>Digital</v>
      </c>
      <c r="B3284" t="str">
        <f>IF(OR(ISNUMBER(FIND("QVC",Z3284)),ISNUMBER(FIND("QVC",AL3284))),"QVC",IF(OR(ISNUMBER(FIND("NCO",H3284)),ISNUMBER(FIND("NCO",Y3284))), "NCO", IF(AL3284="consumer","PMD.com",VLOOKUP(LEFT(H3284,2),Tables!$E$1:$F$11,2,FALSE))))</f>
        <v>PMD.com</v>
      </c>
      <c r="C3284">
        <f t="shared" si="156"/>
        <v>53990001</v>
      </c>
      <c r="D3284">
        <f t="shared" si="157"/>
        <v>1</v>
      </c>
      <c r="E3284" t="str">
        <f t="shared" ca="1" si="155"/>
        <v>shifted orders shipped</v>
      </c>
      <c r="F3284" t="s">
        <v>3539</v>
      </c>
      <c r="G3284" t="s">
        <v>335</v>
      </c>
      <c r="H3284" t="s">
        <v>8203</v>
      </c>
      <c r="I3284" s="6">
        <v>44012.953715277778</v>
      </c>
      <c r="J3284" t="s">
        <v>16</v>
      </c>
      <c r="K3284" s="6">
        <v>44013.446053240739</v>
      </c>
      <c r="M3284" t="s">
        <v>8204</v>
      </c>
      <c r="N3284" t="s">
        <v>1962</v>
      </c>
      <c r="O3284" t="s">
        <v>1963</v>
      </c>
      <c r="Q3284" t="s">
        <v>461</v>
      </c>
      <c r="R3284" t="s">
        <v>347</v>
      </c>
      <c r="S3284" t="s">
        <v>1964</v>
      </c>
      <c r="T3284" t="s">
        <v>338</v>
      </c>
      <c r="U3284" t="s">
        <v>530</v>
      </c>
      <c r="W3284" t="s">
        <v>1965</v>
      </c>
      <c r="Z3284" t="s">
        <v>8204</v>
      </c>
      <c r="AA3284" t="s">
        <v>1962</v>
      </c>
      <c r="AB3284" t="s">
        <v>1963</v>
      </c>
      <c r="AD3284" t="s">
        <v>461</v>
      </c>
      <c r="AE3284" t="s">
        <v>347</v>
      </c>
      <c r="AF3284" t="s">
        <v>1964</v>
      </c>
      <c r="AG3284" t="s">
        <v>338</v>
      </c>
      <c r="AH3284" t="s">
        <v>530</v>
      </c>
      <c r="AJ3284" t="s">
        <v>1965</v>
      </c>
      <c r="AL3284" t="s">
        <v>339</v>
      </c>
      <c r="AM3284">
        <v>1</v>
      </c>
      <c r="AN3284">
        <v>1</v>
      </c>
      <c r="AO3284">
        <v>14448</v>
      </c>
      <c r="AQ3284">
        <v>124474</v>
      </c>
      <c r="AR3284">
        <v>53990001</v>
      </c>
      <c r="AS3284" t="s">
        <v>1735</v>
      </c>
      <c r="AT3284" t="s">
        <v>111</v>
      </c>
      <c r="AW3284" t="s">
        <v>343</v>
      </c>
      <c r="BY3284" t="s">
        <v>342</v>
      </c>
      <c r="EQ3284">
        <v>253300</v>
      </c>
      <c r="ER3284" t="s">
        <v>8205</v>
      </c>
      <c r="EV3284">
        <v>17287864</v>
      </c>
      <c r="EW3284">
        <v>928</v>
      </c>
      <c r="EX3284">
        <v>221160</v>
      </c>
      <c r="EY3284" t="s">
        <v>8206</v>
      </c>
      <c r="EZ3284">
        <v>1</v>
      </c>
      <c r="FC3284">
        <v>53990001</v>
      </c>
      <c r="FD3284" t="s">
        <v>111</v>
      </c>
    </row>
    <row r="3285" spans="1:160" x14ac:dyDescent="0.3">
      <c r="A3285" t="str">
        <f>VLOOKUP(B3285,Table2[],3,FALSE)</f>
        <v>Digital</v>
      </c>
      <c r="B3285" t="str">
        <f>IF(OR(ISNUMBER(FIND("QVC",Z3285)),ISNUMBER(FIND("QVC",AL3285))),"QVC",IF(OR(ISNUMBER(FIND("NCO",H3285)),ISNUMBER(FIND("NCO",Y3285))), "NCO", IF(AL3285="consumer","PMD.com",VLOOKUP(LEFT(H3285,2),Tables!$E$1:$F$11,2,FALSE))))</f>
        <v>PMD.com</v>
      </c>
      <c r="C3285">
        <f t="shared" si="156"/>
        <v>53900001</v>
      </c>
      <c r="D3285">
        <f t="shared" si="157"/>
        <v>1</v>
      </c>
      <c r="E3285" t="str">
        <f t="shared" ca="1" si="155"/>
        <v>shifted orders shipped</v>
      </c>
      <c r="F3285" t="s">
        <v>3539</v>
      </c>
      <c r="G3285" t="s">
        <v>335</v>
      </c>
      <c r="H3285" t="s">
        <v>8203</v>
      </c>
      <c r="I3285" s="6">
        <v>44012.953715277778</v>
      </c>
      <c r="J3285" t="s">
        <v>16</v>
      </c>
      <c r="K3285" s="6">
        <v>44013.446053240739</v>
      </c>
      <c r="M3285" t="s">
        <v>8204</v>
      </c>
      <c r="N3285" t="s">
        <v>1962</v>
      </c>
      <c r="O3285" t="s">
        <v>1963</v>
      </c>
      <c r="Q3285" t="s">
        <v>461</v>
      </c>
      <c r="R3285" t="s">
        <v>347</v>
      </c>
      <c r="S3285" t="s">
        <v>1964</v>
      </c>
      <c r="T3285" t="s">
        <v>338</v>
      </c>
      <c r="U3285" t="s">
        <v>530</v>
      </c>
      <c r="W3285" t="s">
        <v>1965</v>
      </c>
      <c r="Z3285" t="s">
        <v>8204</v>
      </c>
      <c r="AA3285" t="s">
        <v>1962</v>
      </c>
      <c r="AB3285" t="s">
        <v>1963</v>
      </c>
      <c r="AD3285" t="s">
        <v>461</v>
      </c>
      <c r="AE3285" t="s">
        <v>347</v>
      </c>
      <c r="AF3285" t="s">
        <v>1964</v>
      </c>
      <c r="AG3285" t="s">
        <v>338</v>
      </c>
      <c r="AH3285" t="s">
        <v>530</v>
      </c>
      <c r="AJ3285" t="s">
        <v>1965</v>
      </c>
      <c r="AL3285" t="s">
        <v>339</v>
      </c>
      <c r="AM3285">
        <v>1</v>
      </c>
      <c r="AN3285">
        <v>1</v>
      </c>
      <c r="AO3285">
        <v>31217</v>
      </c>
      <c r="AQ3285">
        <v>124466</v>
      </c>
      <c r="AR3285">
        <v>53900001</v>
      </c>
      <c r="AS3285" t="s">
        <v>1697</v>
      </c>
      <c r="AT3285" t="s">
        <v>104</v>
      </c>
      <c r="AW3285" t="s">
        <v>343</v>
      </c>
      <c r="BY3285" t="s">
        <v>342</v>
      </c>
      <c r="EQ3285">
        <v>247378</v>
      </c>
      <c r="ER3285" t="s">
        <v>8205</v>
      </c>
      <c r="EV3285">
        <v>17287864</v>
      </c>
      <c r="EW3285">
        <v>928</v>
      </c>
      <c r="EX3285">
        <v>221160</v>
      </c>
      <c r="EY3285" t="s">
        <v>8206</v>
      </c>
      <c r="EZ3285">
        <v>1</v>
      </c>
      <c r="FC3285">
        <v>95382</v>
      </c>
      <c r="FD3285" t="s">
        <v>1412</v>
      </c>
    </row>
    <row r="3286" spans="1:160" x14ac:dyDescent="0.3">
      <c r="A3286" t="str">
        <f>VLOOKUP(B3286,Table2[],3,FALSE)</f>
        <v>Digital</v>
      </c>
      <c r="B3286" t="str">
        <f>IF(OR(ISNUMBER(FIND("QVC",Z3286)),ISNUMBER(FIND("QVC",AL3286))),"QVC",IF(OR(ISNUMBER(FIND("NCO",H3286)),ISNUMBER(FIND("NCO",Y3286))), "NCO", IF(AL3286="consumer","PMD.com",VLOOKUP(LEFT(H3286,2),Tables!$E$1:$F$11,2,FALSE))))</f>
        <v>PMD.com</v>
      </c>
      <c r="C3286">
        <f t="shared" si="156"/>
        <v>53810001</v>
      </c>
      <c r="D3286">
        <f t="shared" si="157"/>
        <v>1</v>
      </c>
      <c r="E3286" t="str">
        <f t="shared" ca="1" si="155"/>
        <v>shifted orders shipped</v>
      </c>
      <c r="F3286" t="s">
        <v>3539</v>
      </c>
      <c r="G3286" t="s">
        <v>335</v>
      </c>
      <c r="H3286" t="s">
        <v>8203</v>
      </c>
      <c r="I3286" s="6">
        <v>44012.953715277778</v>
      </c>
      <c r="J3286" t="s">
        <v>16</v>
      </c>
      <c r="K3286" s="6">
        <v>44013.446053240739</v>
      </c>
      <c r="M3286" t="s">
        <v>8204</v>
      </c>
      <c r="N3286" t="s">
        <v>1962</v>
      </c>
      <c r="O3286" t="s">
        <v>1963</v>
      </c>
      <c r="Q3286" t="s">
        <v>461</v>
      </c>
      <c r="R3286" t="s">
        <v>347</v>
      </c>
      <c r="S3286" t="s">
        <v>1964</v>
      </c>
      <c r="T3286" t="s">
        <v>338</v>
      </c>
      <c r="U3286" t="s">
        <v>530</v>
      </c>
      <c r="W3286" t="s">
        <v>1965</v>
      </c>
      <c r="Z3286" t="s">
        <v>8204</v>
      </c>
      <c r="AA3286" t="s">
        <v>1962</v>
      </c>
      <c r="AB3286" t="s">
        <v>1963</v>
      </c>
      <c r="AD3286" t="s">
        <v>461</v>
      </c>
      <c r="AE3286" t="s">
        <v>347</v>
      </c>
      <c r="AF3286" t="s">
        <v>1964</v>
      </c>
      <c r="AG3286" t="s">
        <v>338</v>
      </c>
      <c r="AH3286" t="s">
        <v>530</v>
      </c>
      <c r="AJ3286" t="s">
        <v>1965</v>
      </c>
      <c r="AL3286" t="s">
        <v>339</v>
      </c>
      <c r="AM3286">
        <v>1</v>
      </c>
      <c r="AN3286">
        <v>1</v>
      </c>
      <c r="AO3286">
        <v>5409</v>
      </c>
      <c r="AQ3286">
        <v>124462</v>
      </c>
      <c r="AR3286">
        <v>53810001</v>
      </c>
      <c r="AS3286" t="s">
        <v>133</v>
      </c>
      <c r="AT3286" t="s">
        <v>132</v>
      </c>
      <c r="AW3286" t="s">
        <v>340</v>
      </c>
      <c r="AX3286">
        <v>0</v>
      </c>
      <c r="AY3286" t="s">
        <v>348</v>
      </c>
      <c r="AZ3286">
        <v>0</v>
      </c>
      <c r="BY3286" t="s">
        <v>342</v>
      </c>
      <c r="EQ3286">
        <v>245175</v>
      </c>
      <c r="ER3286" t="s">
        <v>8205</v>
      </c>
      <c r="EV3286">
        <v>17287864</v>
      </c>
      <c r="EW3286">
        <v>928</v>
      </c>
      <c r="EX3286">
        <v>221160</v>
      </c>
      <c r="EY3286" t="s">
        <v>8206</v>
      </c>
      <c r="EZ3286">
        <v>1</v>
      </c>
      <c r="FC3286">
        <v>53810001</v>
      </c>
      <c r="FD3286" t="s">
        <v>132</v>
      </c>
    </row>
    <row r="3287" spans="1:160" x14ac:dyDescent="0.3">
      <c r="A3287" t="str">
        <f>VLOOKUP(B3287,Table2[],3,FALSE)</f>
        <v>Digital</v>
      </c>
      <c r="B3287" t="str">
        <f>IF(OR(ISNUMBER(FIND("QVC",Z3287)),ISNUMBER(FIND("QVC",AL3287))),"QVC",IF(OR(ISNUMBER(FIND("NCO",H3287)),ISNUMBER(FIND("NCO",Y3287))), "NCO", IF(AL3287="consumer","PMD.com",VLOOKUP(LEFT(H3287,2),Tables!$E$1:$F$11,2,FALSE))))</f>
        <v>PMD.com</v>
      </c>
      <c r="C3287">
        <f t="shared" si="156"/>
        <v>53490001</v>
      </c>
      <c r="D3287">
        <f t="shared" si="157"/>
        <v>2</v>
      </c>
      <c r="E3287" t="str">
        <f t="shared" ca="1" si="155"/>
        <v>shifted orders shipped</v>
      </c>
      <c r="F3287" t="s">
        <v>3539</v>
      </c>
      <c r="G3287" t="s">
        <v>335</v>
      </c>
      <c r="H3287" t="s">
        <v>8203</v>
      </c>
      <c r="I3287" s="6">
        <v>44012.953715277778</v>
      </c>
      <c r="J3287" t="s">
        <v>16</v>
      </c>
      <c r="K3287" s="6">
        <v>44013.446053240739</v>
      </c>
      <c r="M3287" t="s">
        <v>8204</v>
      </c>
      <c r="N3287" t="s">
        <v>1962</v>
      </c>
      <c r="O3287" t="s">
        <v>1963</v>
      </c>
      <c r="Q3287" t="s">
        <v>461</v>
      </c>
      <c r="R3287" t="s">
        <v>347</v>
      </c>
      <c r="S3287" t="s">
        <v>1964</v>
      </c>
      <c r="T3287" t="s">
        <v>338</v>
      </c>
      <c r="U3287" t="s">
        <v>530</v>
      </c>
      <c r="W3287" t="s">
        <v>1965</v>
      </c>
      <c r="Z3287" t="s">
        <v>8204</v>
      </c>
      <c r="AA3287" t="s">
        <v>1962</v>
      </c>
      <c r="AB3287" t="s">
        <v>1963</v>
      </c>
      <c r="AD3287" t="s">
        <v>461</v>
      </c>
      <c r="AE3287" t="s">
        <v>347</v>
      </c>
      <c r="AF3287" t="s">
        <v>1964</v>
      </c>
      <c r="AG3287" t="s">
        <v>338</v>
      </c>
      <c r="AH3287" t="s">
        <v>530</v>
      </c>
      <c r="AJ3287" t="s">
        <v>1965</v>
      </c>
      <c r="AL3287" t="s">
        <v>339</v>
      </c>
      <c r="AM3287">
        <v>2</v>
      </c>
      <c r="AN3287">
        <v>2</v>
      </c>
      <c r="AO3287">
        <v>15533</v>
      </c>
      <c r="AQ3287">
        <v>126899</v>
      </c>
      <c r="AR3287">
        <v>53490001</v>
      </c>
      <c r="AS3287" t="s">
        <v>1709</v>
      </c>
      <c r="AT3287" t="s">
        <v>56</v>
      </c>
      <c r="AW3287" t="s">
        <v>343</v>
      </c>
      <c r="BY3287" t="s">
        <v>342</v>
      </c>
      <c r="EQ3287">
        <v>253176</v>
      </c>
      <c r="ER3287" t="s">
        <v>8205</v>
      </c>
      <c r="EV3287">
        <v>17287864</v>
      </c>
      <c r="EW3287">
        <v>928</v>
      </c>
      <c r="EX3287">
        <v>221160</v>
      </c>
      <c r="EY3287" t="s">
        <v>8206</v>
      </c>
      <c r="EZ3287">
        <v>1</v>
      </c>
      <c r="FC3287">
        <v>53490001</v>
      </c>
      <c r="FD3287" t="s">
        <v>56</v>
      </c>
    </row>
    <row r="3288" spans="1:160" x14ac:dyDescent="0.3">
      <c r="A3288" t="str">
        <f>VLOOKUP(B3288,Table2[],3,FALSE)</f>
        <v>Digital</v>
      </c>
      <c r="B3288" t="str">
        <f>IF(OR(ISNUMBER(FIND("QVC",Z3288)),ISNUMBER(FIND("QVC",AL3288))),"QVC",IF(OR(ISNUMBER(FIND("NCO",H3288)),ISNUMBER(FIND("NCO",Y3288))), "NCO", IF(AL3288="consumer","PMD.com",VLOOKUP(LEFT(H3288,2),Tables!$E$1:$F$11,2,FALSE))))</f>
        <v>PMD.com</v>
      </c>
      <c r="C3288">
        <f t="shared" si="156"/>
        <v>51090030</v>
      </c>
      <c r="D3288">
        <f t="shared" si="157"/>
        <v>1</v>
      </c>
      <c r="E3288" t="str">
        <f t="shared" ca="1" si="155"/>
        <v>shifted orders shipped</v>
      </c>
      <c r="F3288" t="s">
        <v>3539</v>
      </c>
      <c r="G3288" t="s">
        <v>335</v>
      </c>
      <c r="H3288" t="s">
        <v>8203</v>
      </c>
      <c r="I3288" s="6">
        <v>44012.953715277778</v>
      </c>
      <c r="J3288" t="s">
        <v>16</v>
      </c>
      <c r="K3288" s="6">
        <v>44013.446053240739</v>
      </c>
      <c r="M3288" t="s">
        <v>8204</v>
      </c>
      <c r="N3288" t="s">
        <v>1962</v>
      </c>
      <c r="O3288" t="s">
        <v>1963</v>
      </c>
      <c r="Q3288" t="s">
        <v>461</v>
      </c>
      <c r="R3288" t="s">
        <v>347</v>
      </c>
      <c r="S3288" t="s">
        <v>1964</v>
      </c>
      <c r="T3288" t="s">
        <v>338</v>
      </c>
      <c r="U3288" t="s">
        <v>530</v>
      </c>
      <c r="W3288" t="s">
        <v>1965</v>
      </c>
      <c r="Z3288" t="s">
        <v>8204</v>
      </c>
      <c r="AA3288" t="s">
        <v>1962</v>
      </c>
      <c r="AB3288" t="s">
        <v>1963</v>
      </c>
      <c r="AD3288" t="s">
        <v>461</v>
      </c>
      <c r="AE3288" t="s">
        <v>347</v>
      </c>
      <c r="AF3288" t="s">
        <v>1964</v>
      </c>
      <c r="AG3288" t="s">
        <v>338</v>
      </c>
      <c r="AH3288" t="s">
        <v>530</v>
      </c>
      <c r="AJ3288" t="s">
        <v>1965</v>
      </c>
      <c r="AL3288" t="s">
        <v>339</v>
      </c>
      <c r="AM3288">
        <v>1</v>
      </c>
      <c r="AN3288">
        <v>1</v>
      </c>
      <c r="AO3288">
        <v>6688</v>
      </c>
      <c r="AQ3288">
        <v>125960</v>
      </c>
      <c r="AR3288">
        <v>51090030</v>
      </c>
      <c r="AS3288" t="s">
        <v>3043</v>
      </c>
      <c r="AT3288" t="s">
        <v>628</v>
      </c>
      <c r="AW3288" t="s">
        <v>343</v>
      </c>
      <c r="BY3288" t="s">
        <v>342</v>
      </c>
      <c r="BZ3288" t="b">
        <v>0</v>
      </c>
      <c r="EQ3288">
        <v>243047</v>
      </c>
      <c r="ER3288" t="s">
        <v>8205</v>
      </c>
      <c r="EV3288">
        <v>17287864</v>
      </c>
      <c r="EW3288">
        <v>928</v>
      </c>
      <c r="EX3288">
        <v>221160</v>
      </c>
      <c r="EY3288" t="s">
        <v>8206</v>
      </c>
      <c r="EZ3288">
        <v>1</v>
      </c>
      <c r="FC3288">
        <v>95385</v>
      </c>
      <c r="FD3288" t="s">
        <v>3531</v>
      </c>
    </row>
    <row r="3289" spans="1:160" x14ac:dyDescent="0.3">
      <c r="A3289" t="str">
        <f>VLOOKUP(B3289,Table2[],3,FALSE)</f>
        <v>Digital</v>
      </c>
      <c r="B3289" t="str">
        <f>IF(OR(ISNUMBER(FIND("QVC",Z3289)),ISNUMBER(FIND("QVC",AL3289))),"QVC",IF(OR(ISNUMBER(FIND("NCO",H3289)),ISNUMBER(FIND("NCO",Y3289))), "NCO", IF(AL3289="consumer","PMD.com",VLOOKUP(LEFT(H3289,2),Tables!$E$1:$F$11,2,FALSE))))</f>
        <v>PMD.com</v>
      </c>
      <c r="C3289">
        <f t="shared" si="156"/>
        <v>51090030</v>
      </c>
      <c r="D3289">
        <f t="shared" si="157"/>
        <v>1</v>
      </c>
      <c r="E3289" t="str">
        <f t="shared" ca="1" si="155"/>
        <v>shifted orders shipped</v>
      </c>
      <c r="F3289" t="s">
        <v>3539</v>
      </c>
      <c r="G3289" t="s">
        <v>335</v>
      </c>
      <c r="H3289" t="s">
        <v>8203</v>
      </c>
      <c r="I3289" s="6">
        <v>44012.953715277778</v>
      </c>
      <c r="J3289" t="s">
        <v>16</v>
      </c>
      <c r="K3289" s="6">
        <v>44013.446053240739</v>
      </c>
      <c r="M3289" t="s">
        <v>8204</v>
      </c>
      <c r="N3289" t="s">
        <v>1962</v>
      </c>
      <c r="O3289" t="s">
        <v>1963</v>
      </c>
      <c r="Q3289" t="s">
        <v>461</v>
      </c>
      <c r="R3289" t="s">
        <v>347</v>
      </c>
      <c r="S3289" t="s">
        <v>1964</v>
      </c>
      <c r="T3289" t="s">
        <v>338</v>
      </c>
      <c r="U3289" t="s">
        <v>530</v>
      </c>
      <c r="W3289" t="s">
        <v>1965</v>
      </c>
      <c r="Z3289" t="s">
        <v>8204</v>
      </c>
      <c r="AA3289" t="s">
        <v>1962</v>
      </c>
      <c r="AB3289" t="s">
        <v>1963</v>
      </c>
      <c r="AD3289" t="s">
        <v>461</v>
      </c>
      <c r="AE3289" t="s">
        <v>347</v>
      </c>
      <c r="AF3289" t="s">
        <v>1964</v>
      </c>
      <c r="AG3289" t="s">
        <v>338</v>
      </c>
      <c r="AH3289" t="s">
        <v>530</v>
      </c>
      <c r="AJ3289" t="s">
        <v>1965</v>
      </c>
      <c r="AL3289" t="s">
        <v>339</v>
      </c>
      <c r="AM3289">
        <v>1</v>
      </c>
      <c r="AN3289">
        <v>1</v>
      </c>
      <c r="AO3289">
        <v>6688</v>
      </c>
      <c r="AQ3289">
        <v>125960</v>
      </c>
      <c r="AR3289">
        <v>51090030</v>
      </c>
      <c r="AS3289" t="s">
        <v>3043</v>
      </c>
      <c r="AT3289" t="s">
        <v>628</v>
      </c>
      <c r="AW3289" t="s">
        <v>343</v>
      </c>
      <c r="BY3289" t="s">
        <v>342</v>
      </c>
      <c r="BZ3289" t="b">
        <v>0</v>
      </c>
      <c r="EQ3289">
        <v>243047</v>
      </c>
      <c r="ER3289" t="s">
        <v>8205</v>
      </c>
      <c r="EV3289">
        <v>17287864</v>
      </c>
      <c r="EW3289">
        <v>928</v>
      </c>
      <c r="EX3289">
        <v>221160</v>
      </c>
      <c r="EY3289" t="s">
        <v>8206</v>
      </c>
      <c r="EZ3289">
        <v>1</v>
      </c>
      <c r="FC3289">
        <v>95382</v>
      </c>
      <c r="FD3289" t="s">
        <v>1412</v>
      </c>
    </row>
    <row r="3290" spans="1:160" x14ac:dyDescent="0.3">
      <c r="A3290" t="str">
        <f>VLOOKUP(B3290,Table2[],3,FALSE)</f>
        <v>Digital</v>
      </c>
      <c r="B3290" t="str">
        <f>IF(OR(ISNUMBER(FIND("QVC",Z3290)),ISNUMBER(FIND("QVC",AL3290))),"QVC",IF(OR(ISNUMBER(FIND("NCO",H3290)),ISNUMBER(FIND("NCO",Y3290))), "NCO", IF(AL3290="consumer","PMD.com",VLOOKUP(LEFT(H3290,2),Tables!$E$1:$F$11,2,FALSE))))</f>
        <v>PMD.com</v>
      </c>
      <c r="C3290">
        <f t="shared" si="156"/>
        <v>54010001</v>
      </c>
      <c r="D3290">
        <f t="shared" si="157"/>
        <v>1</v>
      </c>
      <c r="E3290" t="str">
        <f t="shared" ca="1" si="155"/>
        <v>shifted orders shipped</v>
      </c>
      <c r="F3290" t="s">
        <v>3539</v>
      </c>
      <c r="G3290" t="s">
        <v>335</v>
      </c>
      <c r="H3290" t="s">
        <v>8203</v>
      </c>
      <c r="I3290" s="6">
        <v>44012.953715277778</v>
      </c>
      <c r="J3290" t="s">
        <v>16</v>
      </c>
      <c r="K3290" s="6">
        <v>44013.446053240739</v>
      </c>
      <c r="M3290" t="s">
        <v>8204</v>
      </c>
      <c r="N3290" t="s">
        <v>1962</v>
      </c>
      <c r="O3290" t="s">
        <v>1963</v>
      </c>
      <c r="Q3290" t="s">
        <v>461</v>
      </c>
      <c r="R3290" t="s">
        <v>347</v>
      </c>
      <c r="S3290" t="s">
        <v>1964</v>
      </c>
      <c r="T3290" t="s">
        <v>338</v>
      </c>
      <c r="U3290" t="s">
        <v>530</v>
      </c>
      <c r="W3290" t="s">
        <v>1965</v>
      </c>
      <c r="Z3290" t="s">
        <v>8204</v>
      </c>
      <c r="AA3290" t="s">
        <v>1962</v>
      </c>
      <c r="AB3290" t="s">
        <v>1963</v>
      </c>
      <c r="AD3290" t="s">
        <v>461</v>
      </c>
      <c r="AE3290" t="s">
        <v>347</v>
      </c>
      <c r="AF3290" t="s">
        <v>1964</v>
      </c>
      <c r="AG3290" t="s">
        <v>338</v>
      </c>
      <c r="AH3290" t="s">
        <v>530</v>
      </c>
      <c r="AJ3290" t="s">
        <v>1965</v>
      </c>
      <c r="AL3290" t="s">
        <v>339</v>
      </c>
      <c r="AM3290">
        <v>1</v>
      </c>
      <c r="AN3290">
        <v>1</v>
      </c>
      <c r="AO3290">
        <v>6300</v>
      </c>
      <c r="AQ3290">
        <v>124476</v>
      </c>
      <c r="AR3290">
        <v>54010001</v>
      </c>
      <c r="AS3290" t="s">
        <v>577</v>
      </c>
      <c r="AT3290" t="s">
        <v>35</v>
      </c>
      <c r="AW3290" t="s">
        <v>340</v>
      </c>
      <c r="AX3290">
        <v>0</v>
      </c>
      <c r="AY3290" t="s">
        <v>348</v>
      </c>
      <c r="AZ3290">
        <v>0</v>
      </c>
      <c r="BY3290" t="s">
        <v>342</v>
      </c>
      <c r="EQ3290">
        <v>252076</v>
      </c>
      <c r="ER3290" t="s">
        <v>8205</v>
      </c>
      <c r="EV3290">
        <v>17287864</v>
      </c>
      <c r="EW3290">
        <v>928</v>
      </c>
      <c r="EX3290">
        <v>221160</v>
      </c>
      <c r="EY3290" t="s">
        <v>8206</v>
      </c>
      <c r="EZ3290">
        <v>1</v>
      </c>
      <c r="FC3290">
        <v>95382</v>
      </c>
      <c r="FD3290" t="s">
        <v>1412</v>
      </c>
    </row>
    <row r="3291" spans="1:160" x14ac:dyDescent="0.3">
      <c r="A3291" t="str">
        <f>VLOOKUP(B3291,Table2[],3,FALSE)</f>
        <v>Digital</v>
      </c>
      <c r="B3291" t="str">
        <f>IF(OR(ISNUMBER(FIND("QVC",Z3291)),ISNUMBER(FIND("QVC",AL3291))),"QVC",IF(OR(ISNUMBER(FIND("NCO",H3291)),ISNUMBER(FIND("NCO",Y3291))), "NCO", IF(AL3291="consumer","PMD.com",VLOOKUP(LEFT(H3291,2),Tables!$E$1:$F$11,2,FALSE))))</f>
        <v>PMD.com</v>
      </c>
      <c r="C3291">
        <f t="shared" si="156"/>
        <v>54010001</v>
      </c>
      <c r="D3291">
        <f t="shared" si="157"/>
        <v>1</v>
      </c>
      <c r="E3291" t="str">
        <f t="shared" ca="1" si="155"/>
        <v>shifted orders shipped</v>
      </c>
      <c r="F3291" t="s">
        <v>3539</v>
      </c>
      <c r="G3291" t="s">
        <v>335</v>
      </c>
      <c r="H3291" t="s">
        <v>8207</v>
      </c>
      <c r="I3291" s="6">
        <v>44012.970983796295</v>
      </c>
      <c r="J3291" t="s">
        <v>16</v>
      </c>
      <c r="K3291" s="6">
        <v>44013.446122685185</v>
      </c>
      <c r="M3291" t="s">
        <v>8208</v>
      </c>
      <c r="N3291" t="s">
        <v>8209</v>
      </c>
      <c r="Q3291" t="s">
        <v>815</v>
      </c>
      <c r="R3291" t="s">
        <v>365</v>
      </c>
      <c r="S3291" t="s">
        <v>8210</v>
      </c>
      <c r="T3291" t="s">
        <v>338</v>
      </c>
      <c r="U3291" t="s">
        <v>530</v>
      </c>
      <c r="W3291" t="s">
        <v>8211</v>
      </c>
      <c r="Z3291" t="s">
        <v>8208</v>
      </c>
      <c r="AA3291" t="s">
        <v>8209</v>
      </c>
      <c r="AD3291" t="s">
        <v>815</v>
      </c>
      <c r="AE3291" t="s">
        <v>365</v>
      </c>
      <c r="AF3291" t="s">
        <v>8210</v>
      </c>
      <c r="AG3291" t="s">
        <v>338</v>
      </c>
      <c r="AH3291" t="s">
        <v>530</v>
      </c>
      <c r="AJ3291" t="s">
        <v>8211</v>
      </c>
      <c r="AL3291" t="s">
        <v>339</v>
      </c>
      <c r="AM3291">
        <v>1</v>
      </c>
      <c r="AN3291">
        <v>1</v>
      </c>
      <c r="AO3291">
        <v>6300</v>
      </c>
      <c r="AQ3291">
        <v>124476</v>
      </c>
      <c r="AR3291">
        <v>54010001</v>
      </c>
      <c r="AS3291" t="s">
        <v>577</v>
      </c>
      <c r="AT3291" t="s">
        <v>35</v>
      </c>
      <c r="AW3291" t="s">
        <v>340</v>
      </c>
      <c r="AX3291">
        <v>0</v>
      </c>
      <c r="AY3291" t="s">
        <v>348</v>
      </c>
      <c r="AZ3291">
        <v>0</v>
      </c>
      <c r="BY3291" t="s">
        <v>342</v>
      </c>
      <c r="EQ3291">
        <v>252076</v>
      </c>
      <c r="ER3291" t="s">
        <v>8212</v>
      </c>
      <c r="EV3291">
        <v>17287867</v>
      </c>
      <c r="EW3291">
        <v>928</v>
      </c>
      <c r="EX3291">
        <v>221163</v>
      </c>
      <c r="EY3291" t="s">
        <v>8213</v>
      </c>
      <c r="EZ3291">
        <v>1</v>
      </c>
      <c r="FC3291">
        <v>54010001</v>
      </c>
      <c r="FD3291" t="s">
        <v>35</v>
      </c>
    </row>
    <row r="3292" spans="1:160" x14ac:dyDescent="0.3">
      <c r="A3292" t="str">
        <f>VLOOKUP(B3292,Table2[],3,FALSE)</f>
        <v>Digital</v>
      </c>
      <c r="B3292" t="str">
        <f>IF(OR(ISNUMBER(FIND("QVC",Z3292)),ISNUMBER(FIND("QVC",AL3292))),"QVC",IF(OR(ISNUMBER(FIND("NCO",H3292)),ISNUMBER(FIND("NCO",Y3292))), "NCO", IF(AL3292="consumer","PMD.com",VLOOKUP(LEFT(H3292,2),Tables!$E$1:$F$11,2,FALSE))))</f>
        <v>PMD.com</v>
      </c>
      <c r="C3292">
        <f t="shared" si="156"/>
        <v>53810001</v>
      </c>
      <c r="D3292">
        <f t="shared" si="157"/>
        <v>1</v>
      </c>
      <c r="E3292" t="str">
        <f t="shared" ca="1" si="155"/>
        <v>shifted orders shipped</v>
      </c>
      <c r="F3292" t="s">
        <v>3539</v>
      </c>
      <c r="G3292" t="s">
        <v>335</v>
      </c>
      <c r="H3292" t="s">
        <v>8207</v>
      </c>
      <c r="I3292" s="6">
        <v>44012.970983796295</v>
      </c>
      <c r="J3292" t="s">
        <v>16</v>
      </c>
      <c r="K3292" s="6">
        <v>44013.446122685185</v>
      </c>
      <c r="M3292" t="s">
        <v>8208</v>
      </c>
      <c r="N3292" t="s">
        <v>8209</v>
      </c>
      <c r="Q3292" t="s">
        <v>815</v>
      </c>
      <c r="R3292" t="s">
        <v>365</v>
      </c>
      <c r="S3292" t="s">
        <v>8210</v>
      </c>
      <c r="T3292" t="s">
        <v>338</v>
      </c>
      <c r="U3292" t="s">
        <v>530</v>
      </c>
      <c r="W3292" t="s">
        <v>8211</v>
      </c>
      <c r="Z3292" t="s">
        <v>8208</v>
      </c>
      <c r="AA3292" t="s">
        <v>8209</v>
      </c>
      <c r="AD3292" t="s">
        <v>815</v>
      </c>
      <c r="AE3292" t="s">
        <v>365</v>
      </c>
      <c r="AF3292" t="s">
        <v>8210</v>
      </c>
      <c r="AG3292" t="s">
        <v>338</v>
      </c>
      <c r="AH3292" t="s">
        <v>530</v>
      </c>
      <c r="AJ3292" t="s">
        <v>8211</v>
      </c>
      <c r="AL3292" t="s">
        <v>339</v>
      </c>
      <c r="AM3292">
        <v>1</v>
      </c>
      <c r="AN3292">
        <v>1</v>
      </c>
      <c r="AO3292">
        <v>5409</v>
      </c>
      <c r="AQ3292">
        <v>124462</v>
      </c>
      <c r="AR3292">
        <v>53810001</v>
      </c>
      <c r="AS3292" t="s">
        <v>133</v>
      </c>
      <c r="AT3292" t="s">
        <v>132</v>
      </c>
      <c r="AW3292" t="s">
        <v>340</v>
      </c>
      <c r="AX3292">
        <v>0</v>
      </c>
      <c r="AY3292" t="s">
        <v>348</v>
      </c>
      <c r="AZ3292">
        <v>0</v>
      </c>
      <c r="BY3292" t="s">
        <v>342</v>
      </c>
      <c r="EQ3292">
        <v>245175</v>
      </c>
      <c r="ER3292" t="s">
        <v>8212</v>
      </c>
      <c r="EV3292">
        <v>17287867</v>
      </c>
      <c r="EW3292">
        <v>928</v>
      </c>
      <c r="EX3292">
        <v>221163</v>
      </c>
      <c r="EY3292" t="s">
        <v>8213</v>
      </c>
      <c r="EZ3292">
        <v>1</v>
      </c>
      <c r="FC3292">
        <v>53810001</v>
      </c>
      <c r="FD3292" t="s">
        <v>132</v>
      </c>
    </row>
    <row r="3293" spans="1:160" x14ac:dyDescent="0.3">
      <c r="A3293" t="str">
        <f>VLOOKUP(B3293,Table2[],3,FALSE)</f>
        <v>Digital</v>
      </c>
      <c r="B3293" t="str">
        <f>IF(OR(ISNUMBER(FIND("QVC",Z3293)),ISNUMBER(FIND("QVC",AL3293))),"QVC",IF(OR(ISNUMBER(FIND("NCO",H3293)),ISNUMBER(FIND("NCO",Y3293))), "NCO", IF(AL3293="consumer","PMD.com",VLOOKUP(LEFT(H3293,2),Tables!$E$1:$F$11,2,FALSE))))</f>
        <v>PMD.com</v>
      </c>
      <c r="C3293">
        <f t="shared" si="156"/>
        <v>53900001</v>
      </c>
      <c r="D3293">
        <f t="shared" si="157"/>
        <v>1</v>
      </c>
      <c r="E3293" t="str">
        <f t="shared" ca="1" si="155"/>
        <v>shifted orders shipped</v>
      </c>
      <c r="F3293" t="s">
        <v>3539</v>
      </c>
      <c r="G3293" t="s">
        <v>335</v>
      </c>
      <c r="H3293" t="s">
        <v>8207</v>
      </c>
      <c r="I3293" s="6">
        <v>44012.970983796295</v>
      </c>
      <c r="J3293" t="s">
        <v>16</v>
      </c>
      <c r="K3293" s="6">
        <v>44013.446122685185</v>
      </c>
      <c r="M3293" t="s">
        <v>8208</v>
      </c>
      <c r="N3293" t="s">
        <v>8209</v>
      </c>
      <c r="Q3293" t="s">
        <v>815</v>
      </c>
      <c r="R3293" t="s">
        <v>365</v>
      </c>
      <c r="S3293" t="s">
        <v>8210</v>
      </c>
      <c r="T3293" t="s">
        <v>338</v>
      </c>
      <c r="U3293" t="s">
        <v>530</v>
      </c>
      <c r="W3293" t="s">
        <v>8211</v>
      </c>
      <c r="Z3293" t="s">
        <v>8208</v>
      </c>
      <c r="AA3293" t="s">
        <v>8209</v>
      </c>
      <c r="AD3293" t="s">
        <v>815</v>
      </c>
      <c r="AE3293" t="s">
        <v>365</v>
      </c>
      <c r="AF3293" t="s">
        <v>8210</v>
      </c>
      <c r="AG3293" t="s">
        <v>338</v>
      </c>
      <c r="AH3293" t="s">
        <v>530</v>
      </c>
      <c r="AJ3293" t="s">
        <v>8211</v>
      </c>
      <c r="AL3293" t="s">
        <v>339</v>
      </c>
      <c r="AM3293">
        <v>1</v>
      </c>
      <c r="AN3293">
        <v>1</v>
      </c>
      <c r="AO3293">
        <v>31217</v>
      </c>
      <c r="AQ3293">
        <v>124466</v>
      </c>
      <c r="AR3293">
        <v>53900001</v>
      </c>
      <c r="AS3293" t="s">
        <v>1697</v>
      </c>
      <c r="AT3293" t="s">
        <v>104</v>
      </c>
      <c r="AW3293" t="s">
        <v>343</v>
      </c>
      <c r="BY3293" t="s">
        <v>342</v>
      </c>
      <c r="EQ3293">
        <v>247378</v>
      </c>
      <c r="ER3293" t="s">
        <v>8212</v>
      </c>
      <c r="EV3293">
        <v>17287867</v>
      </c>
      <c r="EW3293">
        <v>928</v>
      </c>
      <c r="EX3293">
        <v>221163</v>
      </c>
      <c r="EY3293" t="s">
        <v>8213</v>
      </c>
      <c r="EZ3293">
        <v>1</v>
      </c>
      <c r="FC3293">
        <v>53900001</v>
      </c>
      <c r="FD3293" t="s">
        <v>104</v>
      </c>
    </row>
    <row r="3294" spans="1:160" x14ac:dyDescent="0.3">
      <c r="A3294" t="str">
        <f>VLOOKUP(B3294,Table2[],3,FALSE)</f>
        <v>Digital</v>
      </c>
      <c r="B3294" t="str">
        <f>IF(OR(ISNUMBER(FIND("QVC",Z3294)),ISNUMBER(FIND("QVC",AL3294))),"QVC",IF(OR(ISNUMBER(FIND("NCO",H3294)),ISNUMBER(FIND("NCO",Y3294))), "NCO", IF(AL3294="consumer","PMD.com",VLOOKUP(LEFT(H3294,2),Tables!$E$1:$F$11,2,FALSE))))</f>
        <v>PMD.com</v>
      </c>
      <c r="C3294">
        <f t="shared" si="156"/>
        <v>53970001</v>
      </c>
      <c r="D3294">
        <f t="shared" si="157"/>
        <v>1</v>
      </c>
      <c r="E3294" t="str">
        <f t="shared" ca="1" si="155"/>
        <v>shifted orders shipped</v>
      </c>
      <c r="F3294" t="s">
        <v>3539</v>
      </c>
      <c r="G3294" t="s">
        <v>335</v>
      </c>
      <c r="H3294" t="s">
        <v>8207</v>
      </c>
      <c r="I3294" s="6">
        <v>44012.970983796295</v>
      </c>
      <c r="J3294" t="s">
        <v>16</v>
      </c>
      <c r="K3294" s="6">
        <v>44013.446122685185</v>
      </c>
      <c r="M3294" t="s">
        <v>8208</v>
      </c>
      <c r="N3294" t="s">
        <v>8209</v>
      </c>
      <c r="Q3294" t="s">
        <v>815</v>
      </c>
      <c r="R3294" t="s">
        <v>365</v>
      </c>
      <c r="S3294" t="s">
        <v>8210</v>
      </c>
      <c r="T3294" t="s">
        <v>338</v>
      </c>
      <c r="U3294" t="s">
        <v>530</v>
      </c>
      <c r="W3294" t="s">
        <v>8211</v>
      </c>
      <c r="Z3294" t="s">
        <v>8208</v>
      </c>
      <c r="AA3294" t="s">
        <v>8209</v>
      </c>
      <c r="AD3294" t="s">
        <v>815</v>
      </c>
      <c r="AE3294" t="s">
        <v>365</v>
      </c>
      <c r="AF3294" t="s">
        <v>8210</v>
      </c>
      <c r="AG3294" t="s">
        <v>338</v>
      </c>
      <c r="AH3294" t="s">
        <v>530</v>
      </c>
      <c r="AJ3294" t="s">
        <v>8211</v>
      </c>
      <c r="AL3294" t="s">
        <v>339</v>
      </c>
      <c r="AM3294">
        <v>1</v>
      </c>
      <c r="AN3294">
        <v>1</v>
      </c>
      <c r="AO3294">
        <v>392</v>
      </c>
      <c r="AQ3294">
        <v>124472</v>
      </c>
      <c r="AR3294">
        <v>53970001</v>
      </c>
      <c r="AS3294" t="s">
        <v>577</v>
      </c>
      <c r="AT3294" t="s">
        <v>41</v>
      </c>
      <c r="AW3294" t="s">
        <v>343</v>
      </c>
      <c r="BY3294" t="s">
        <v>342</v>
      </c>
      <c r="EQ3294">
        <v>251826</v>
      </c>
      <c r="ER3294" t="s">
        <v>8212</v>
      </c>
      <c r="EV3294">
        <v>17287867</v>
      </c>
      <c r="EW3294">
        <v>928</v>
      </c>
      <c r="EX3294">
        <v>221163</v>
      </c>
      <c r="EY3294" t="s">
        <v>8213</v>
      </c>
      <c r="EZ3294">
        <v>1</v>
      </c>
      <c r="FC3294">
        <v>53970001</v>
      </c>
      <c r="FD3294" t="s">
        <v>41</v>
      </c>
    </row>
    <row r="3295" spans="1:160" x14ac:dyDescent="0.3">
      <c r="A3295" t="str">
        <f>VLOOKUP(B3295,Table2[],3,FALSE)</f>
        <v>Digital</v>
      </c>
      <c r="B3295" t="str">
        <f>IF(OR(ISNUMBER(FIND("QVC",Z3295)),ISNUMBER(FIND("QVC",AL3295))),"QVC",IF(OR(ISNUMBER(FIND("NCO",H3295)),ISNUMBER(FIND("NCO",Y3295))), "NCO", IF(AL3295="consumer","PMD.com",VLOOKUP(LEFT(H3295,2),Tables!$E$1:$F$11,2,FALSE))))</f>
        <v>PMD.com</v>
      </c>
      <c r="C3295">
        <f t="shared" si="156"/>
        <v>53730001</v>
      </c>
      <c r="D3295">
        <f t="shared" si="157"/>
        <v>1</v>
      </c>
      <c r="E3295" t="str">
        <f t="shared" ca="1" si="155"/>
        <v>shifted orders shipped</v>
      </c>
      <c r="F3295" t="s">
        <v>3539</v>
      </c>
      <c r="G3295" t="s">
        <v>335</v>
      </c>
      <c r="H3295" t="s">
        <v>8207</v>
      </c>
      <c r="I3295" s="6">
        <v>44012.970983796295</v>
      </c>
      <c r="J3295" t="s">
        <v>16</v>
      </c>
      <c r="K3295" s="6">
        <v>44013.446122685185</v>
      </c>
      <c r="M3295" t="s">
        <v>8208</v>
      </c>
      <c r="N3295" t="s">
        <v>8209</v>
      </c>
      <c r="Q3295" t="s">
        <v>815</v>
      </c>
      <c r="R3295" t="s">
        <v>365</v>
      </c>
      <c r="S3295" t="s">
        <v>8210</v>
      </c>
      <c r="T3295" t="s">
        <v>338</v>
      </c>
      <c r="U3295" t="s">
        <v>530</v>
      </c>
      <c r="W3295" t="s">
        <v>8211</v>
      </c>
      <c r="Z3295" t="s">
        <v>8208</v>
      </c>
      <c r="AA3295" t="s">
        <v>8209</v>
      </c>
      <c r="AD3295" t="s">
        <v>815</v>
      </c>
      <c r="AE3295" t="s">
        <v>365</v>
      </c>
      <c r="AF3295" t="s">
        <v>8210</v>
      </c>
      <c r="AG3295" t="s">
        <v>338</v>
      </c>
      <c r="AH3295" t="s">
        <v>530</v>
      </c>
      <c r="AJ3295" t="s">
        <v>8211</v>
      </c>
      <c r="AL3295" t="s">
        <v>339</v>
      </c>
      <c r="AM3295">
        <v>1</v>
      </c>
      <c r="AN3295">
        <v>1</v>
      </c>
      <c r="AO3295">
        <v>1366</v>
      </c>
      <c r="AQ3295">
        <v>124456</v>
      </c>
      <c r="AR3295">
        <v>53730001</v>
      </c>
      <c r="AS3295" t="s">
        <v>61</v>
      </c>
      <c r="AT3295" t="s">
        <v>62</v>
      </c>
      <c r="AW3295" t="s">
        <v>343</v>
      </c>
      <c r="BY3295" t="s">
        <v>342</v>
      </c>
      <c r="EQ3295">
        <v>245237</v>
      </c>
      <c r="ER3295" t="s">
        <v>8212</v>
      </c>
      <c r="EV3295">
        <v>17287867</v>
      </c>
      <c r="EW3295">
        <v>928</v>
      </c>
      <c r="EX3295">
        <v>221163</v>
      </c>
      <c r="EY3295" t="s">
        <v>8213</v>
      </c>
      <c r="EZ3295">
        <v>1</v>
      </c>
      <c r="FC3295">
        <v>53730001</v>
      </c>
      <c r="FD3295" t="s">
        <v>62</v>
      </c>
    </row>
    <row r="3296" spans="1:160" x14ac:dyDescent="0.3">
      <c r="A3296" t="str">
        <f>VLOOKUP(B3296,Table2[],3,FALSE)</f>
        <v>Digital</v>
      </c>
      <c r="B3296" t="str">
        <f>IF(OR(ISNUMBER(FIND("QVC",Z3296)),ISNUMBER(FIND("QVC",AL3296))),"QVC",IF(OR(ISNUMBER(FIND("NCO",H3296)),ISNUMBER(FIND("NCO",Y3296))), "NCO", IF(AL3296="consumer","PMD.com",VLOOKUP(LEFT(H3296,2),Tables!$E$1:$F$11,2,FALSE))))</f>
        <v>PMD.com</v>
      </c>
      <c r="C3296">
        <f t="shared" si="156"/>
        <v>53610001</v>
      </c>
      <c r="D3296">
        <f t="shared" si="157"/>
        <v>1</v>
      </c>
      <c r="E3296" t="str">
        <f t="shared" ca="1" si="155"/>
        <v>shifted orders shipped</v>
      </c>
      <c r="F3296" t="s">
        <v>3539</v>
      </c>
      <c r="G3296" t="s">
        <v>335</v>
      </c>
      <c r="H3296" t="s">
        <v>8207</v>
      </c>
      <c r="I3296" s="6">
        <v>44012.970983796295</v>
      </c>
      <c r="J3296" t="s">
        <v>16</v>
      </c>
      <c r="K3296" s="6">
        <v>44013.446122685185</v>
      </c>
      <c r="M3296" t="s">
        <v>8208</v>
      </c>
      <c r="N3296" t="s">
        <v>8209</v>
      </c>
      <c r="Q3296" t="s">
        <v>815</v>
      </c>
      <c r="R3296" t="s">
        <v>365</v>
      </c>
      <c r="S3296" t="s">
        <v>8210</v>
      </c>
      <c r="T3296" t="s">
        <v>338</v>
      </c>
      <c r="U3296" t="s">
        <v>530</v>
      </c>
      <c r="W3296" t="s">
        <v>8211</v>
      </c>
      <c r="Z3296" t="s">
        <v>8208</v>
      </c>
      <c r="AA3296" t="s">
        <v>8209</v>
      </c>
      <c r="AD3296" t="s">
        <v>815</v>
      </c>
      <c r="AE3296" t="s">
        <v>365</v>
      </c>
      <c r="AF3296" t="s">
        <v>8210</v>
      </c>
      <c r="AG3296" t="s">
        <v>338</v>
      </c>
      <c r="AH3296" t="s">
        <v>530</v>
      </c>
      <c r="AJ3296" t="s">
        <v>8211</v>
      </c>
      <c r="AL3296" t="s">
        <v>339</v>
      </c>
      <c r="AM3296">
        <v>1</v>
      </c>
      <c r="AN3296">
        <v>1</v>
      </c>
      <c r="AO3296">
        <v>9364</v>
      </c>
      <c r="AQ3296">
        <v>124446</v>
      </c>
      <c r="AR3296">
        <v>53610001</v>
      </c>
      <c r="AS3296" t="s">
        <v>63</v>
      </c>
      <c r="AT3296" t="s">
        <v>425</v>
      </c>
      <c r="AW3296" t="s">
        <v>343</v>
      </c>
      <c r="BY3296" t="s">
        <v>342</v>
      </c>
      <c r="EQ3296">
        <v>243444</v>
      </c>
      <c r="ER3296" t="s">
        <v>8212</v>
      </c>
      <c r="EV3296">
        <v>17287867</v>
      </c>
      <c r="EW3296">
        <v>928</v>
      </c>
      <c r="EX3296">
        <v>221163</v>
      </c>
      <c r="EY3296" t="s">
        <v>8213</v>
      </c>
      <c r="EZ3296">
        <v>1</v>
      </c>
      <c r="FC3296">
        <v>53610001</v>
      </c>
      <c r="FD3296" t="s">
        <v>425</v>
      </c>
    </row>
    <row r="3297" spans="1:160" x14ac:dyDescent="0.3">
      <c r="A3297" t="str">
        <f>VLOOKUP(B3297,Table2[],3,FALSE)</f>
        <v>Digital</v>
      </c>
      <c r="B3297" t="str">
        <f>IF(OR(ISNUMBER(FIND("QVC",Z3297)),ISNUMBER(FIND("QVC",AL3297))),"QVC",IF(OR(ISNUMBER(FIND("NCO",H3297)),ISNUMBER(FIND("NCO",Y3297))), "NCO", IF(AL3297="consumer","PMD.com",VLOOKUP(LEFT(H3297,2),Tables!$E$1:$F$11,2,FALSE))))</f>
        <v>PMD.com</v>
      </c>
      <c r="C3297">
        <f t="shared" si="156"/>
        <v>55090001</v>
      </c>
      <c r="D3297">
        <f t="shared" si="157"/>
        <v>1</v>
      </c>
      <c r="E3297" t="str">
        <f t="shared" ca="1" si="155"/>
        <v>shifted orders shipped</v>
      </c>
      <c r="F3297" t="s">
        <v>3539</v>
      </c>
      <c r="G3297" t="s">
        <v>335</v>
      </c>
      <c r="H3297" t="s">
        <v>8214</v>
      </c>
      <c r="I3297" s="6">
        <v>44012.796898148146</v>
      </c>
      <c r="J3297" t="s">
        <v>16</v>
      </c>
      <c r="K3297" s="6">
        <v>44013.446157407408</v>
      </c>
      <c r="M3297" t="s">
        <v>8215</v>
      </c>
      <c r="N3297" t="s">
        <v>8216</v>
      </c>
      <c r="Q3297" t="s">
        <v>2258</v>
      </c>
      <c r="R3297" t="s">
        <v>375</v>
      </c>
      <c r="S3297">
        <v>60067</v>
      </c>
      <c r="T3297" t="s">
        <v>338</v>
      </c>
      <c r="U3297" t="s">
        <v>530</v>
      </c>
      <c r="W3297" t="s">
        <v>8217</v>
      </c>
      <c r="Z3297" t="s">
        <v>8215</v>
      </c>
      <c r="AA3297" t="s">
        <v>8216</v>
      </c>
      <c r="AD3297" t="s">
        <v>2258</v>
      </c>
      <c r="AE3297" t="s">
        <v>375</v>
      </c>
      <c r="AF3297">
        <v>60067</v>
      </c>
      <c r="AG3297" t="s">
        <v>338</v>
      </c>
      <c r="AH3297" t="s">
        <v>530</v>
      </c>
      <c r="AJ3297" t="s">
        <v>8217</v>
      </c>
      <c r="AL3297" t="s">
        <v>339</v>
      </c>
      <c r="AM3297">
        <v>1</v>
      </c>
      <c r="AN3297">
        <v>1</v>
      </c>
      <c r="AO3297">
        <v>5013</v>
      </c>
      <c r="AQ3297">
        <v>124478</v>
      </c>
      <c r="AR3297">
        <v>55090001</v>
      </c>
      <c r="AS3297" t="s">
        <v>995</v>
      </c>
      <c r="AT3297" t="s">
        <v>165</v>
      </c>
      <c r="AW3297" t="s">
        <v>340</v>
      </c>
      <c r="AX3297" t="s">
        <v>340</v>
      </c>
      <c r="AY3297" t="s">
        <v>382</v>
      </c>
      <c r="AZ3297">
        <v>0</v>
      </c>
      <c r="BY3297" t="s">
        <v>342</v>
      </c>
      <c r="EQ3297">
        <v>251219</v>
      </c>
      <c r="ER3297" t="s">
        <v>8218</v>
      </c>
      <c r="EV3297">
        <v>17287796</v>
      </c>
      <c r="EW3297">
        <v>928</v>
      </c>
      <c r="EX3297">
        <v>221094</v>
      </c>
      <c r="EY3297">
        <v>9.2748999964335493E+25</v>
      </c>
      <c r="EZ3297">
        <v>1</v>
      </c>
      <c r="FC3297">
        <v>55090001</v>
      </c>
      <c r="FD3297" t="s">
        <v>165</v>
      </c>
    </row>
    <row r="3298" spans="1:160" x14ac:dyDescent="0.3">
      <c r="A3298" t="str">
        <f>VLOOKUP(B3298,Table2[],3,FALSE)</f>
        <v>Digital</v>
      </c>
      <c r="B3298" t="str">
        <f>IF(OR(ISNUMBER(FIND("QVC",Z3298)),ISNUMBER(FIND("QVC",AL3298))),"QVC",IF(OR(ISNUMBER(FIND("NCO",H3298)),ISNUMBER(FIND("NCO",Y3298))), "NCO", IF(AL3298="consumer","PMD.com",VLOOKUP(LEFT(H3298,2),Tables!$E$1:$F$11,2,FALSE))))</f>
        <v>PMD.com</v>
      </c>
      <c r="C3298">
        <f t="shared" si="156"/>
        <v>53920001</v>
      </c>
      <c r="D3298">
        <f t="shared" si="157"/>
        <v>1</v>
      </c>
      <c r="E3298" t="str">
        <f t="shared" ca="1" si="155"/>
        <v>shifted orders shipped</v>
      </c>
      <c r="F3298" t="s">
        <v>3539</v>
      </c>
      <c r="G3298" t="s">
        <v>335</v>
      </c>
      <c r="H3298" t="s">
        <v>8219</v>
      </c>
      <c r="I3298" s="6">
        <v>44012.708402777775</v>
      </c>
      <c r="J3298" t="s">
        <v>16</v>
      </c>
      <c r="K3298" s="6">
        <v>44013.446203703701</v>
      </c>
      <c r="M3298" t="s">
        <v>8220</v>
      </c>
      <c r="N3298" t="s">
        <v>8221</v>
      </c>
      <c r="Q3298" t="s">
        <v>2210</v>
      </c>
      <c r="R3298" t="s">
        <v>362</v>
      </c>
      <c r="S3298">
        <v>2152</v>
      </c>
      <c r="T3298" t="s">
        <v>338</v>
      </c>
      <c r="U3298" t="s">
        <v>530</v>
      </c>
      <c r="W3298" t="s">
        <v>8222</v>
      </c>
      <c r="Z3298" t="s">
        <v>8220</v>
      </c>
      <c r="AA3298" t="s">
        <v>8221</v>
      </c>
      <c r="AD3298" t="s">
        <v>2210</v>
      </c>
      <c r="AE3298" t="s">
        <v>362</v>
      </c>
      <c r="AF3298">
        <v>2152</v>
      </c>
      <c r="AG3298" t="s">
        <v>338</v>
      </c>
      <c r="AH3298" t="s">
        <v>530</v>
      </c>
      <c r="AJ3298" t="s">
        <v>8222</v>
      </c>
      <c r="AL3298" t="s">
        <v>339</v>
      </c>
      <c r="AM3298">
        <v>1</v>
      </c>
      <c r="AN3298">
        <v>1</v>
      </c>
      <c r="AO3298">
        <v>14899</v>
      </c>
      <c r="AQ3298">
        <v>124468</v>
      </c>
      <c r="AR3298">
        <v>53920001</v>
      </c>
      <c r="AS3298">
        <v>9000000</v>
      </c>
      <c r="AT3298" t="s">
        <v>40</v>
      </c>
      <c r="AW3298" t="s">
        <v>343</v>
      </c>
      <c r="BY3298" t="s">
        <v>342</v>
      </c>
      <c r="EQ3298">
        <v>243396</v>
      </c>
      <c r="ER3298" t="s">
        <v>8223</v>
      </c>
      <c r="EV3298">
        <v>17287761</v>
      </c>
      <c r="EW3298">
        <v>928</v>
      </c>
      <c r="EX3298">
        <v>221059</v>
      </c>
      <c r="EY3298" t="s">
        <v>8224</v>
      </c>
      <c r="EZ3298">
        <v>1</v>
      </c>
      <c r="FC3298">
        <v>95384</v>
      </c>
      <c r="FD3298" t="s">
        <v>3530</v>
      </c>
    </row>
    <row r="3299" spans="1:160" x14ac:dyDescent="0.3">
      <c r="A3299" t="str">
        <f>VLOOKUP(B3299,Table2[],3,FALSE)</f>
        <v>Digital</v>
      </c>
      <c r="B3299" t="str">
        <f>IF(OR(ISNUMBER(FIND("QVC",Z3299)),ISNUMBER(FIND("QVC",AL3299))),"QVC",IF(OR(ISNUMBER(FIND("NCO",H3299)),ISNUMBER(FIND("NCO",Y3299))), "NCO", IF(AL3299="consumer","PMD.com",VLOOKUP(LEFT(H3299,2),Tables!$E$1:$F$11,2,FALSE))))</f>
        <v>PMD.com</v>
      </c>
      <c r="C3299">
        <f t="shared" si="156"/>
        <v>52430001</v>
      </c>
      <c r="D3299">
        <f t="shared" si="157"/>
        <v>1</v>
      </c>
      <c r="E3299" t="str">
        <f t="shared" ca="1" si="155"/>
        <v>shifted orders shipped</v>
      </c>
      <c r="F3299" t="s">
        <v>3539</v>
      </c>
      <c r="G3299" t="s">
        <v>335</v>
      </c>
      <c r="H3299" t="s">
        <v>8219</v>
      </c>
      <c r="I3299" s="6">
        <v>44012.708402777775</v>
      </c>
      <c r="J3299" t="s">
        <v>16</v>
      </c>
      <c r="K3299" s="6">
        <v>44013.446203703701</v>
      </c>
      <c r="M3299" t="s">
        <v>8220</v>
      </c>
      <c r="N3299" t="s">
        <v>8221</v>
      </c>
      <c r="Q3299" t="s">
        <v>2210</v>
      </c>
      <c r="R3299" t="s">
        <v>362</v>
      </c>
      <c r="S3299">
        <v>2152</v>
      </c>
      <c r="T3299" t="s">
        <v>338</v>
      </c>
      <c r="U3299" t="s">
        <v>530</v>
      </c>
      <c r="W3299" t="s">
        <v>8222</v>
      </c>
      <c r="Z3299" t="s">
        <v>8220</v>
      </c>
      <c r="AA3299" t="s">
        <v>8221</v>
      </c>
      <c r="AD3299" t="s">
        <v>2210</v>
      </c>
      <c r="AE3299" t="s">
        <v>362</v>
      </c>
      <c r="AF3299">
        <v>2152</v>
      </c>
      <c r="AG3299" t="s">
        <v>338</v>
      </c>
      <c r="AH3299" t="s">
        <v>530</v>
      </c>
      <c r="AJ3299" t="s">
        <v>8222</v>
      </c>
      <c r="AL3299" t="s">
        <v>339</v>
      </c>
      <c r="AM3299">
        <v>1</v>
      </c>
      <c r="AN3299">
        <v>1</v>
      </c>
      <c r="AO3299">
        <v>12063</v>
      </c>
      <c r="AQ3299">
        <v>127155</v>
      </c>
      <c r="AR3299">
        <v>52430001</v>
      </c>
      <c r="AS3299" t="s">
        <v>927</v>
      </c>
      <c r="AT3299" t="s">
        <v>75</v>
      </c>
      <c r="AW3299" t="s">
        <v>340</v>
      </c>
      <c r="AX3299" t="s">
        <v>340</v>
      </c>
      <c r="AY3299" t="s">
        <v>357</v>
      </c>
      <c r="AZ3299" t="s">
        <v>363</v>
      </c>
      <c r="BY3299" t="s">
        <v>342</v>
      </c>
      <c r="EQ3299">
        <v>249990</v>
      </c>
      <c r="ER3299" t="s">
        <v>8223</v>
      </c>
      <c r="EV3299">
        <v>17287761</v>
      </c>
      <c r="EW3299">
        <v>928</v>
      </c>
      <c r="EX3299">
        <v>221059</v>
      </c>
      <c r="EY3299" t="s">
        <v>8224</v>
      </c>
      <c r="EZ3299">
        <v>1</v>
      </c>
      <c r="FC3299">
        <v>95384</v>
      </c>
      <c r="FD3299" t="s">
        <v>3530</v>
      </c>
    </row>
    <row r="3300" spans="1:160" x14ac:dyDescent="0.3">
      <c r="A3300" t="str">
        <f>VLOOKUP(B3300,Table2[],3,FALSE)</f>
        <v>Digital</v>
      </c>
      <c r="B3300" t="str">
        <f>IF(OR(ISNUMBER(FIND("QVC",Z3300)),ISNUMBER(FIND("QVC",AL3300))),"QVC",IF(OR(ISNUMBER(FIND("NCO",H3300)),ISNUMBER(FIND("NCO",Y3300))), "NCO", IF(AL3300="consumer","PMD.com",VLOOKUP(LEFT(H3300,2),Tables!$E$1:$F$11,2,FALSE))))</f>
        <v>PMD.com</v>
      </c>
      <c r="C3300">
        <f t="shared" si="156"/>
        <v>51070001</v>
      </c>
      <c r="D3300">
        <f t="shared" si="157"/>
        <v>1</v>
      </c>
      <c r="E3300" t="str">
        <f t="shared" ca="1" si="155"/>
        <v>shifted orders shipped</v>
      </c>
      <c r="F3300" t="s">
        <v>3539</v>
      </c>
      <c r="G3300" t="s">
        <v>335</v>
      </c>
      <c r="H3300" t="s">
        <v>8219</v>
      </c>
      <c r="I3300" s="6">
        <v>44012.708402777775</v>
      </c>
      <c r="J3300" t="s">
        <v>16</v>
      </c>
      <c r="K3300" s="6">
        <v>44013.446203703701</v>
      </c>
      <c r="M3300" t="s">
        <v>8220</v>
      </c>
      <c r="N3300" t="s">
        <v>8221</v>
      </c>
      <c r="Q3300" t="s">
        <v>2210</v>
      </c>
      <c r="R3300" t="s">
        <v>362</v>
      </c>
      <c r="S3300">
        <v>2152</v>
      </c>
      <c r="T3300" t="s">
        <v>338</v>
      </c>
      <c r="U3300" t="s">
        <v>530</v>
      </c>
      <c r="W3300" t="s">
        <v>8222</v>
      </c>
      <c r="Z3300" t="s">
        <v>8220</v>
      </c>
      <c r="AA3300" t="s">
        <v>8221</v>
      </c>
      <c r="AD3300" t="s">
        <v>2210</v>
      </c>
      <c r="AE3300" t="s">
        <v>362</v>
      </c>
      <c r="AF3300">
        <v>2152</v>
      </c>
      <c r="AG3300" t="s">
        <v>338</v>
      </c>
      <c r="AH3300" t="s">
        <v>530</v>
      </c>
      <c r="AJ3300" t="s">
        <v>8222</v>
      </c>
      <c r="AL3300" t="s">
        <v>339</v>
      </c>
      <c r="AM3300">
        <v>1</v>
      </c>
      <c r="AN3300">
        <v>1</v>
      </c>
      <c r="AO3300">
        <v>10147</v>
      </c>
      <c r="AQ3300">
        <v>124429</v>
      </c>
      <c r="AR3300">
        <v>51070001</v>
      </c>
      <c r="AS3300" t="s">
        <v>1886</v>
      </c>
      <c r="AT3300" t="s">
        <v>45</v>
      </c>
      <c r="AW3300" t="s">
        <v>343</v>
      </c>
      <c r="BY3300" t="s">
        <v>342</v>
      </c>
      <c r="EQ3300">
        <v>251956</v>
      </c>
      <c r="ER3300" t="s">
        <v>8223</v>
      </c>
      <c r="EV3300">
        <v>17287761</v>
      </c>
      <c r="EW3300">
        <v>928</v>
      </c>
      <c r="EX3300">
        <v>221059</v>
      </c>
      <c r="EY3300" t="s">
        <v>8224</v>
      </c>
      <c r="EZ3300">
        <v>1</v>
      </c>
      <c r="FC3300">
        <v>51070001</v>
      </c>
      <c r="FD3300" t="s">
        <v>45</v>
      </c>
    </row>
    <row r="3301" spans="1:160" x14ac:dyDescent="0.3">
      <c r="A3301" t="str">
        <f>VLOOKUP(B3301,Table2[],3,FALSE)</f>
        <v>Digital</v>
      </c>
      <c r="B3301" t="str">
        <f>IF(OR(ISNUMBER(FIND("QVC",Z3301)),ISNUMBER(FIND("QVC",AL3301))),"QVC",IF(OR(ISNUMBER(FIND("NCO",H3301)),ISNUMBER(FIND("NCO",Y3301))), "NCO", IF(AL3301="consumer","PMD.com",VLOOKUP(LEFT(H3301,2),Tables!$E$1:$F$11,2,FALSE))))</f>
        <v>PMD.com</v>
      </c>
      <c r="C3301">
        <f t="shared" si="156"/>
        <v>53160001</v>
      </c>
      <c r="D3301">
        <f t="shared" si="157"/>
        <v>1</v>
      </c>
      <c r="E3301" t="str">
        <f t="shared" ca="1" si="155"/>
        <v>shifted orders shipped</v>
      </c>
      <c r="F3301" t="s">
        <v>3539</v>
      </c>
      <c r="G3301" t="s">
        <v>335</v>
      </c>
      <c r="H3301" t="s">
        <v>8219</v>
      </c>
      <c r="I3301" s="6">
        <v>44012.708402777775</v>
      </c>
      <c r="J3301" t="s">
        <v>16</v>
      </c>
      <c r="K3301" s="6">
        <v>44013.446203703701</v>
      </c>
      <c r="M3301" t="s">
        <v>8220</v>
      </c>
      <c r="N3301" t="s">
        <v>8221</v>
      </c>
      <c r="Q3301" t="s">
        <v>2210</v>
      </c>
      <c r="R3301" t="s">
        <v>362</v>
      </c>
      <c r="S3301">
        <v>2152</v>
      </c>
      <c r="T3301" t="s">
        <v>338</v>
      </c>
      <c r="U3301" t="s">
        <v>530</v>
      </c>
      <c r="W3301" t="s">
        <v>8222</v>
      </c>
      <c r="Z3301" t="s">
        <v>8220</v>
      </c>
      <c r="AA3301" t="s">
        <v>8221</v>
      </c>
      <c r="AD3301" t="s">
        <v>2210</v>
      </c>
      <c r="AE3301" t="s">
        <v>362</v>
      </c>
      <c r="AF3301">
        <v>2152</v>
      </c>
      <c r="AG3301" t="s">
        <v>338</v>
      </c>
      <c r="AH3301" t="s">
        <v>530</v>
      </c>
      <c r="AJ3301" t="s">
        <v>8222</v>
      </c>
      <c r="AL3301" t="s">
        <v>339</v>
      </c>
      <c r="AM3301">
        <v>1</v>
      </c>
      <c r="AN3301">
        <v>1</v>
      </c>
      <c r="AO3301">
        <v>4322</v>
      </c>
      <c r="AQ3301">
        <v>124007</v>
      </c>
      <c r="AR3301">
        <v>53160001</v>
      </c>
      <c r="AS3301" t="s">
        <v>1895</v>
      </c>
      <c r="AT3301" t="s">
        <v>119</v>
      </c>
      <c r="AW3301" t="s">
        <v>340</v>
      </c>
      <c r="AX3301" t="s">
        <v>340</v>
      </c>
      <c r="AY3301" t="s">
        <v>341</v>
      </c>
      <c r="AZ3301">
        <v>0</v>
      </c>
      <c r="BY3301" t="s">
        <v>342</v>
      </c>
      <c r="EQ3301">
        <v>252959</v>
      </c>
      <c r="ER3301" t="s">
        <v>8223</v>
      </c>
      <c r="EV3301">
        <v>17287761</v>
      </c>
      <c r="EW3301">
        <v>928</v>
      </c>
      <c r="EX3301">
        <v>221059</v>
      </c>
      <c r="EY3301" t="s">
        <v>8224</v>
      </c>
      <c r="EZ3301">
        <v>1</v>
      </c>
      <c r="FC3301">
        <v>53160001</v>
      </c>
      <c r="FD3301" t="s">
        <v>119</v>
      </c>
    </row>
    <row r="3302" spans="1:160" x14ac:dyDescent="0.3">
      <c r="A3302" t="str">
        <f>VLOOKUP(B3302,Table2[],3,FALSE)</f>
        <v>Digital</v>
      </c>
      <c r="B3302" t="str">
        <f>IF(OR(ISNUMBER(FIND("QVC",Z3302)),ISNUMBER(FIND("QVC",AL3302))),"QVC",IF(OR(ISNUMBER(FIND("NCO",H3302)),ISNUMBER(FIND("NCO",Y3302))), "NCO", IF(AL3302="consumer","PMD.com",VLOOKUP(LEFT(H3302,2),Tables!$E$1:$F$11,2,FALSE))))</f>
        <v>PMD.com</v>
      </c>
      <c r="C3302">
        <f t="shared" si="156"/>
        <v>51090030</v>
      </c>
      <c r="D3302">
        <f t="shared" si="157"/>
        <v>1</v>
      </c>
      <c r="E3302" t="str">
        <f t="shared" ca="1" si="155"/>
        <v>shifted orders shipped</v>
      </c>
      <c r="F3302" t="s">
        <v>3539</v>
      </c>
      <c r="G3302" t="s">
        <v>335</v>
      </c>
      <c r="H3302" t="s">
        <v>8219</v>
      </c>
      <c r="I3302" s="6">
        <v>44012.708402777775</v>
      </c>
      <c r="J3302" t="s">
        <v>16</v>
      </c>
      <c r="K3302" s="6">
        <v>44013.446203703701</v>
      </c>
      <c r="M3302" t="s">
        <v>8220</v>
      </c>
      <c r="N3302" t="s">
        <v>8221</v>
      </c>
      <c r="Q3302" t="s">
        <v>2210</v>
      </c>
      <c r="R3302" t="s">
        <v>362</v>
      </c>
      <c r="S3302">
        <v>2152</v>
      </c>
      <c r="T3302" t="s">
        <v>338</v>
      </c>
      <c r="U3302" t="s">
        <v>530</v>
      </c>
      <c r="W3302" t="s">
        <v>8222</v>
      </c>
      <c r="Z3302" t="s">
        <v>8220</v>
      </c>
      <c r="AA3302" t="s">
        <v>8221</v>
      </c>
      <c r="AD3302" t="s">
        <v>2210</v>
      </c>
      <c r="AE3302" t="s">
        <v>362</v>
      </c>
      <c r="AF3302">
        <v>2152</v>
      </c>
      <c r="AG3302" t="s">
        <v>338</v>
      </c>
      <c r="AH3302" t="s">
        <v>530</v>
      </c>
      <c r="AJ3302" t="s">
        <v>8222</v>
      </c>
      <c r="AL3302" t="s">
        <v>339</v>
      </c>
      <c r="AM3302">
        <v>1</v>
      </c>
      <c r="AN3302">
        <v>1</v>
      </c>
      <c r="AO3302">
        <v>6688</v>
      </c>
      <c r="AQ3302">
        <v>125960</v>
      </c>
      <c r="AR3302">
        <v>51090030</v>
      </c>
      <c r="AS3302" t="s">
        <v>3043</v>
      </c>
      <c r="AT3302" t="s">
        <v>628</v>
      </c>
      <c r="AW3302" t="s">
        <v>343</v>
      </c>
      <c r="BY3302" t="s">
        <v>342</v>
      </c>
      <c r="BZ3302" t="b">
        <v>0</v>
      </c>
      <c r="EQ3302">
        <v>243047</v>
      </c>
      <c r="ER3302" t="s">
        <v>8223</v>
      </c>
      <c r="EV3302">
        <v>17287761</v>
      </c>
      <c r="EW3302">
        <v>928</v>
      </c>
      <c r="EX3302">
        <v>221059</v>
      </c>
      <c r="EY3302" t="s">
        <v>8224</v>
      </c>
      <c r="EZ3302">
        <v>1</v>
      </c>
      <c r="FC3302">
        <v>95384</v>
      </c>
      <c r="FD3302" t="s">
        <v>3530</v>
      </c>
    </row>
    <row r="3303" spans="1:160" x14ac:dyDescent="0.3">
      <c r="A3303" t="str">
        <f>VLOOKUP(B3303,Table2[],3,FALSE)</f>
        <v>Digital</v>
      </c>
      <c r="B3303" t="str">
        <f>IF(OR(ISNUMBER(FIND("QVC",Z3303)),ISNUMBER(FIND("QVC",AL3303))),"QVC",IF(OR(ISNUMBER(FIND("NCO",H3303)),ISNUMBER(FIND("NCO",Y3303))), "NCO", IF(AL3303="consumer","PMD.com",VLOOKUP(LEFT(H3303,2),Tables!$E$1:$F$11,2,FALSE))))</f>
        <v>PMD.com</v>
      </c>
      <c r="C3303" t="str">
        <f t="shared" si="156"/>
        <v>53500001A</v>
      </c>
      <c r="D3303">
        <f t="shared" si="157"/>
        <v>1</v>
      </c>
      <c r="E3303" t="str">
        <f t="shared" ca="1" si="155"/>
        <v>shifted orders shipped</v>
      </c>
      <c r="F3303" t="s">
        <v>3539</v>
      </c>
      <c r="G3303" t="s">
        <v>335</v>
      </c>
      <c r="H3303" t="s">
        <v>8225</v>
      </c>
      <c r="I3303" s="6">
        <v>44012.984525462962</v>
      </c>
      <c r="J3303" t="s">
        <v>16</v>
      </c>
      <c r="K3303" s="6">
        <v>44013.446516203701</v>
      </c>
      <c r="M3303" t="s">
        <v>8226</v>
      </c>
      <c r="N3303" t="s">
        <v>8227</v>
      </c>
      <c r="Q3303" t="s">
        <v>891</v>
      </c>
      <c r="R3303" t="s">
        <v>389</v>
      </c>
      <c r="S3303">
        <v>11040</v>
      </c>
      <c r="T3303" t="s">
        <v>338</v>
      </c>
      <c r="U3303" t="s">
        <v>530</v>
      </c>
      <c r="W3303" t="s">
        <v>8228</v>
      </c>
      <c r="Z3303" t="s">
        <v>8226</v>
      </c>
      <c r="AA3303" t="s">
        <v>8227</v>
      </c>
      <c r="AD3303" t="s">
        <v>891</v>
      </c>
      <c r="AE3303" t="s">
        <v>389</v>
      </c>
      <c r="AF3303">
        <v>11040</v>
      </c>
      <c r="AG3303" t="s">
        <v>338</v>
      </c>
      <c r="AH3303" t="s">
        <v>530</v>
      </c>
      <c r="AJ3303" t="s">
        <v>8228</v>
      </c>
      <c r="AL3303" t="s">
        <v>339</v>
      </c>
      <c r="AM3303">
        <v>1</v>
      </c>
      <c r="AN3303">
        <v>1</v>
      </c>
      <c r="AO3303">
        <v>1690</v>
      </c>
      <c r="AQ3303">
        <v>125277</v>
      </c>
      <c r="AR3303" t="s">
        <v>1242</v>
      </c>
      <c r="AS3303" t="s">
        <v>1243</v>
      </c>
      <c r="AT3303" t="s">
        <v>1244</v>
      </c>
      <c r="AW3303" t="s">
        <v>349</v>
      </c>
      <c r="AX3303" t="s">
        <v>553</v>
      </c>
      <c r="AY3303" t="s">
        <v>345</v>
      </c>
      <c r="AZ3303">
        <v>0</v>
      </c>
      <c r="EQ3303">
        <v>251914</v>
      </c>
      <c r="ER3303" t="s">
        <v>8229</v>
      </c>
      <c r="EV3303">
        <v>17287870</v>
      </c>
      <c r="EW3303">
        <v>928</v>
      </c>
      <c r="EX3303">
        <v>221166</v>
      </c>
      <c r="EY3303" t="s">
        <v>8230</v>
      </c>
      <c r="EZ3303">
        <v>1</v>
      </c>
      <c r="FC3303" t="s">
        <v>1242</v>
      </c>
      <c r="FD3303" t="s">
        <v>1244</v>
      </c>
    </row>
    <row r="3304" spans="1:160" x14ac:dyDescent="0.3">
      <c r="A3304" t="str">
        <f>VLOOKUP(B3304,Table2[],3,FALSE)</f>
        <v>Digital</v>
      </c>
      <c r="B3304" t="str">
        <f>IF(OR(ISNUMBER(FIND("QVC",Z3304)),ISNUMBER(FIND("QVC",AL3304))),"QVC",IF(OR(ISNUMBER(FIND("NCO",H3304)),ISNUMBER(FIND("NCO",Y3304))), "NCO", IF(AL3304="consumer","PMD.com",VLOOKUP(LEFT(H3304,2),Tables!$E$1:$F$11,2,FALSE))))</f>
        <v>PMD.com</v>
      </c>
      <c r="C3304">
        <f t="shared" si="156"/>
        <v>51080001</v>
      </c>
      <c r="D3304">
        <f t="shared" si="157"/>
        <v>1</v>
      </c>
      <c r="E3304" t="str">
        <f t="shared" ca="1" si="155"/>
        <v>shifted orders shipped</v>
      </c>
      <c r="F3304" t="s">
        <v>3539</v>
      </c>
      <c r="G3304" t="s">
        <v>335</v>
      </c>
      <c r="H3304" t="s">
        <v>8231</v>
      </c>
      <c r="I3304" s="6">
        <v>44012.939756944441</v>
      </c>
      <c r="J3304" t="s">
        <v>16</v>
      </c>
      <c r="K3304" s="6">
        <v>44013.446608796294</v>
      </c>
      <c r="M3304" t="s">
        <v>3902</v>
      </c>
      <c r="N3304" t="s">
        <v>3903</v>
      </c>
      <c r="Q3304" t="s">
        <v>1609</v>
      </c>
      <c r="R3304" t="s">
        <v>378</v>
      </c>
      <c r="S3304" t="s">
        <v>3904</v>
      </c>
      <c r="T3304" t="s">
        <v>338</v>
      </c>
      <c r="U3304" t="s">
        <v>530</v>
      </c>
      <c r="W3304" t="s">
        <v>3905</v>
      </c>
      <c r="Z3304" t="s">
        <v>3902</v>
      </c>
      <c r="AA3304" t="s">
        <v>3903</v>
      </c>
      <c r="AD3304" t="s">
        <v>1609</v>
      </c>
      <c r="AE3304" t="s">
        <v>378</v>
      </c>
      <c r="AF3304" t="s">
        <v>3904</v>
      </c>
      <c r="AG3304" t="s">
        <v>338</v>
      </c>
      <c r="AH3304" t="s">
        <v>530</v>
      </c>
      <c r="AJ3304" t="s">
        <v>3905</v>
      </c>
      <c r="AL3304" t="s">
        <v>339</v>
      </c>
      <c r="AM3304">
        <v>1</v>
      </c>
      <c r="AN3304">
        <v>1</v>
      </c>
      <c r="AO3304">
        <v>19656</v>
      </c>
      <c r="AQ3304">
        <v>124645</v>
      </c>
      <c r="AR3304">
        <v>51080001</v>
      </c>
      <c r="AS3304" t="s">
        <v>988</v>
      </c>
      <c r="AT3304" t="s">
        <v>57</v>
      </c>
      <c r="AW3304" t="s">
        <v>343</v>
      </c>
      <c r="BY3304" t="s">
        <v>342</v>
      </c>
      <c r="EQ3304">
        <v>251119</v>
      </c>
      <c r="ER3304" t="s">
        <v>8232</v>
      </c>
      <c r="EV3304">
        <v>17287861</v>
      </c>
      <c r="EW3304">
        <v>928</v>
      </c>
      <c r="EX3304">
        <v>221157</v>
      </c>
      <c r="EY3304" t="s">
        <v>8233</v>
      </c>
      <c r="EZ3304">
        <v>1</v>
      </c>
      <c r="FC3304">
        <v>51080001</v>
      </c>
      <c r="FD3304" t="s">
        <v>57</v>
      </c>
    </row>
    <row r="3305" spans="1:160" x14ac:dyDescent="0.3">
      <c r="A3305" t="str">
        <f>VLOOKUP(B3305,Table2[],3,FALSE)</f>
        <v>Digital</v>
      </c>
      <c r="B3305" t="str">
        <f>IF(OR(ISNUMBER(FIND("QVC",Z3305)),ISNUMBER(FIND("QVC",AL3305))),"QVC",IF(OR(ISNUMBER(FIND("NCO",H3305)),ISNUMBER(FIND("NCO",Y3305))), "NCO", IF(AL3305="consumer","PMD.com",VLOOKUP(LEFT(H3305,2),Tables!$E$1:$F$11,2,FALSE))))</f>
        <v>PMD.com</v>
      </c>
      <c r="C3305" t="str">
        <f t="shared" si="156"/>
        <v>53500001A</v>
      </c>
      <c r="D3305">
        <f t="shared" si="157"/>
        <v>4</v>
      </c>
      <c r="E3305" t="str">
        <f t="shared" ca="1" si="155"/>
        <v>shifted orders shipped</v>
      </c>
      <c r="F3305" t="s">
        <v>3539</v>
      </c>
      <c r="G3305" t="s">
        <v>335</v>
      </c>
      <c r="H3305" t="s">
        <v>8234</v>
      </c>
      <c r="I3305" s="6">
        <v>44011.729131944441</v>
      </c>
      <c r="J3305" t="s">
        <v>16</v>
      </c>
      <c r="K3305" s="6">
        <v>44013.44667824074</v>
      </c>
      <c r="M3305" t="s">
        <v>8235</v>
      </c>
      <c r="N3305" t="s">
        <v>8236</v>
      </c>
      <c r="Q3305" t="s">
        <v>729</v>
      </c>
      <c r="R3305" t="s">
        <v>365</v>
      </c>
      <c r="S3305" t="s">
        <v>8237</v>
      </c>
      <c r="T3305" t="s">
        <v>338</v>
      </c>
      <c r="U3305" t="s">
        <v>530</v>
      </c>
      <c r="W3305" t="s">
        <v>8238</v>
      </c>
      <c r="Z3305" t="s">
        <v>8235</v>
      </c>
      <c r="AA3305" t="s">
        <v>8236</v>
      </c>
      <c r="AD3305" t="s">
        <v>729</v>
      </c>
      <c r="AE3305" t="s">
        <v>365</v>
      </c>
      <c r="AF3305" t="s">
        <v>8237</v>
      </c>
      <c r="AG3305" t="s">
        <v>338</v>
      </c>
      <c r="AH3305" t="s">
        <v>530</v>
      </c>
      <c r="AJ3305" t="s">
        <v>8238</v>
      </c>
      <c r="AL3305" t="s">
        <v>339</v>
      </c>
      <c r="AM3305">
        <v>4</v>
      </c>
      <c r="AN3305">
        <v>4</v>
      </c>
      <c r="AO3305">
        <v>1690</v>
      </c>
      <c r="AQ3305">
        <v>125277</v>
      </c>
      <c r="AR3305" t="s">
        <v>1242</v>
      </c>
      <c r="AS3305" t="s">
        <v>1243</v>
      </c>
      <c r="AT3305" t="s">
        <v>1244</v>
      </c>
      <c r="AW3305" t="s">
        <v>349</v>
      </c>
      <c r="AX3305" t="s">
        <v>553</v>
      </c>
      <c r="AY3305" t="s">
        <v>345</v>
      </c>
      <c r="AZ3305">
        <v>0</v>
      </c>
      <c r="EQ3305">
        <v>251914</v>
      </c>
      <c r="ER3305" t="s">
        <v>8239</v>
      </c>
      <c r="EV3305">
        <v>17286889</v>
      </c>
      <c r="EW3305">
        <v>928</v>
      </c>
      <c r="EX3305">
        <v>220648</v>
      </c>
      <c r="EY3305" t="s">
        <v>8240</v>
      </c>
      <c r="EZ3305">
        <v>1</v>
      </c>
      <c r="FC3305" t="s">
        <v>1242</v>
      </c>
      <c r="FD3305" t="s">
        <v>1244</v>
      </c>
    </row>
    <row r="3306" spans="1:160" x14ac:dyDescent="0.3">
      <c r="A3306" t="str">
        <f>VLOOKUP(B3306,Table2[],3,FALSE)</f>
        <v>Digital</v>
      </c>
      <c r="B3306" t="str">
        <f>IF(OR(ISNUMBER(FIND("QVC",Z3306)),ISNUMBER(FIND("QVC",AL3306))),"QVC",IF(OR(ISNUMBER(FIND("NCO",H3306)),ISNUMBER(FIND("NCO",Y3306))), "NCO", IF(AL3306="consumer","PMD.com",VLOOKUP(LEFT(H3306,2),Tables!$E$1:$F$11,2,FALSE))))</f>
        <v>PMD.com</v>
      </c>
      <c r="C3306">
        <f t="shared" si="156"/>
        <v>51070001</v>
      </c>
      <c r="D3306">
        <f t="shared" si="157"/>
        <v>1</v>
      </c>
      <c r="E3306" t="str">
        <f t="shared" ca="1" si="155"/>
        <v>shifted orders shipped</v>
      </c>
      <c r="F3306" t="s">
        <v>3539</v>
      </c>
      <c r="G3306" t="s">
        <v>335</v>
      </c>
      <c r="H3306" t="s">
        <v>8241</v>
      </c>
      <c r="I3306" s="6">
        <v>44012.637291666666</v>
      </c>
      <c r="J3306" t="s">
        <v>16</v>
      </c>
      <c r="K3306" s="6">
        <v>44013.446747685186</v>
      </c>
      <c r="M3306" t="s">
        <v>8242</v>
      </c>
      <c r="N3306" t="s">
        <v>8243</v>
      </c>
      <c r="Q3306" t="s">
        <v>752</v>
      </c>
      <c r="R3306" t="s">
        <v>375</v>
      </c>
      <c r="S3306">
        <v>60091</v>
      </c>
      <c r="T3306" t="s">
        <v>338</v>
      </c>
      <c r="U3306" t="s">
        <v>530</v>
      </c>
      <c r="W3306" t="s">
        <v>8244</v>
      </c>
      <c r="Z3306" t="s">
        <v>8242</v>
      </c>
      <c r="AA3306" t="s">
        <v>8243</v>
      </c>
      <c r="AD3306" t="s">
        <v>752</v>
      </c>
      <c r="AE3306" t="s">
        <v>375</v>
      </c>
      <c r="AF3306">
        <v>60091</v>
      </c>
      <c r="AG3306" t="s">
        <v>338</v>
      </c>
      <c r="AH3306" t="s">
        <v>530</v>
      </c>
      <c r="AJ3306" t="s">
        <v>8244</v>
      </c>
      <c r="AL3306" t="s">
        <v>339</v>
      </c>
      <c r="AM3306">
        <v>1</v>
      </c>
      <c r="AN3306">
        <v>1</v>
      </c>
      <c r="AO3306">
        <v>10147</v>
      </c>
      <c r="AQ3306">
        <v>124429</v>
      </c>
      <c r="AR3306">
        <v>51070001</v>
      </c>
      <c r="AS3306" t="s">
        <v>1886</v>
      </c>
      <c r="AT3306" t="s">
        <v>45</v>
      </c>
      <c r="AW3306" t="s">
        <v>343</v>
      </c>
      <c r="BY3306" t="s">
        <v>342</v>
      </c>
      <c r="EQ3306">
        <v>251956</v>
      </c>
      <c r="ER3306" t="s">
        <v>8245</v>
      </c>
      <c r="EV3306">
        <v>17287728</v>
      </c>
      <c r="EW3306">
        <v>928</v>
      </c>
      <c r="EX3306">
        <v>221027</v>
      </c>
      <c r="EY3306" t="s">
        <v>8246</v>
      </c>
      <c r="EZ3306">
        <v>1</v>
      </c>
      <c r="FC3306">
        <v>51070001</v>
      </c>
      <c r="FD3306" t="s">
        <v>45</v>
      </c>
    </row>
    <row r="3307" spans="1:160" x14ac:dyDescent="0.3">
      <c r="A3307" t="str">
        <f>VLOOKUP(B3307,Table2[],3,FALSE)</f>
        <v>Digital</v>
      </c>
      <c r="B3307" t="str">
        <f>IF(OR(ISNUMBER(FIND("QVC",Z3307)),ISNUMBER(FIND("QVC",AL3307))),"QVC",IF(OR(ISNUMBER(FIND("NCO",H3307)),ISNUMBER(FIND("NCO",Y3307))), "NCO", IF(AL3307="consumer","PMD.com",VLOOKUP(LEFT(H3307,2),Tables!$E$1:$F$11,2,FALSE))))</f>
        <v>PMD.com</v>
      </c>
      <c r="C3307">
        <f t="shared" si="156"/>
        <v>51090061</v>
      </c>
      <c r="D3307">
        <f t="shared" si="157"/>
        <v>1</v>
      </c>
      <c r="E3307" t="str">
        <f t="shared" ca="1" si="155"/>
        <v>shifted orders shipped</v>
      </c>
      <c r="F3307" t="s">
        <v>3539</v>
      </c>
      <c r="G3307" t="s">
        <v>335</v>
      </c>
      <c r="H3307" t="s">
        <v>8241</v>
      </c>
      <c r="I3307" s="6">
        <v>44012.637291666666</v>
      </c>
      <c r="J3307" t="s">
        <v>16</v>
      </c>
      <c r="K3307" s="6">
        <v>44013.446747685186</v>
      </c>
      <c r="M3307" t="s">
        <v>8242</v>
      </c>
      <c r="N3307" t="s">
        <v>8243</v>
      </c>
      <c r="Q3307" t="s">
        <v>752</v>
      </c>
      <c r="R3307" t="s">
        <v>375</v>
      </c>
      <c r="S3307">
        <v>60091</v>
      </c>
      <c r="T3307" t="s">
        <v>338</v>
      </c>
      <c r="U3307" t="s">
        <v>530</v>
      </c>
      <c r="W3307" t="s">
        <v>8244</v>
      </c>
      <c r="Z3307" t="s">
        <v>8242</v>
      </c>
      <c r="AA3307" t="s">
        <v>8243</v>
      </c>
      <c r="AD3307" t="s">
        <v>752</v>
      </c>
      <c r="AE3307" t="s">
        <v>375</v>
      </c>
      <c r="AF3307">
        <v>60091</v>
      </c>
      <c r="AG3307" t="s">
        <v>338</v>
      </c>
      <c r="AH3307" t="s">
        <v>530</v>
      </c>
      <c r="AJ3307" t="s">
        <v>8244</v>
      </c>
      <c r="AL3307" t="s">
        <v>339</v>
      </c>
      <c r="AM3307">
        <v>1</v>
      </c>
      <c r="AN3307">
        <v>1</v>
      </c>
      <c r="AO3307">
        <v>8078</v>
      </c>
      <c r="AQ3307">
        <v>124010</v>
      </c>
      <c r="AR3307">
        <v>51090061</v>
      </c>
      <c r="AS3307" t="s">
        <v>2688</v>
      </c>
      <c r="AT3307" t="s">
        <v>122</v>
      </c>
      <c r="AW3307" t="s">
        <v>340</v>
      </c>
      <c r="AX3307" t="s">
        <v>340</v>
      </c>
      <c r="AY3307" t="s">
        <v>357</v>
      </c>
      <c r="AZ3307" t="s">
        <v>363</v>
      </c>
      <c r="BY3307" t="s">
        <v>342</v>
      </c>
      <c r="EQ3307">
        <v>252774</v>
      </c>
      <c r="ER3307" t="s">
        <v>8245</v>
      </c>
      <c r="EV3307">
        <v>17287728</v>
      </c>
      <c r="EW3307">
        <v>928</v>
      </c>
      <c r="EX3307">
        <v>221027</v>
      </c>
      <c r="EY3307" t="s">
        <v>8246</v>
      </c>
      <c r="EZ3307">
        <v>1</v>
      </c>
      <c r="FC3307">
        <v>51090061</v>
      </c>
      <c r="FD3307" t="s">
        <v>122</v>
      </c>
    </row>
    <row r="3308" spans="1:160" x14ac:dyDescent="0.3">
      <c r="A3308" t="str">
        <f>VLOOKUP(B3308,Table2[],3,FALSE)</f>
        <v>Digital</v>
      </c>
      <c r="B3308" t="str">
        <f>IF(OR(ISNUMBER(FIND("QVC",Z3308)),ISNUMBER(FIND("QVC",AL3308))),"QVC",IF(OR(ISNUMBER(FIND("NCO",H3308)),ISNUMBER(FIND("NCO",Y3308))), "NCO", IF(AL3308="consumer","PMD.com",VLOOKUP(LEFT(H3308,2),Tables!$E$1:$F$11,2,FALSE))))</f>
        <v>PMD.com</v>
      </c>
      <c r="C3308">
        <f t="shared" si="156"/>
        <v>51080001</v>
      </c>
      <c r="D3308">
        <f t="shared" si="157"/>
        <v>1</v>
      </c>
      <c r="E3308" t="str">
        <f t="shared" ca="1" si="155"/>
        <v>shifted orders shipped</v>
      </c>
      <c r="F3308" t="s">
        <v>3539</v>
      </c>
      <c r="G3308" t="s">
        <v>335</v>
      </c>
      <c r="H3308" t="s">
        <v>8241</v>
      </c>
      <c r="I3308" s="6">
        <v>44012.637291666666</v>
      </c>
      <c r="J3308" t="s">
        <v>16</v>
      </c>
      <c r="K3308" s="6">
        <v>44013.446747685186</v>
      </c>
      <c r="M3308" t="s">
        <v>8242</v>
      </c>
      <c r="N3308" t="s">
        <v>8243</v>
      </c>
      <c r="Q3308" t="s">
        <v>752</v>
      </c>
      <c r="R3308" t="s">
        <v>375</v>
      </c>
      <c r="S3308">
        <v>60091</v>
      </c>
      <c r="T3308" t="s">
        <v>338</v>
      </c>
      <c r="U3308" t="s">
        <v>530</v>
      </c>
      <c r="W3308" t="s">
        <v>8244</v>
      </c>
      <c r="Z3308" t="s">
        <v>8242</v>
      </c>
      <c r="AA3308" t="s">
        <v>8243</v>
      </c>
      <c r="AD3308" t="s">
        <v>752</v>
      </c>
      <c r="AE3308" t="s">
        <v>375</v>
      </c>
      <c r="AF3308">
        <v>60091</v>
      </c>
      <c r="AG3308" t="s">
        <v>338</v>
      </c>
      <c r="AH3308" t="s">
        <v>530</v>
      </c>
      <c r="AJ3308" t="s">
        <v>8244</v>
      </c>
      <c r="AL3308" t="s">
        <v>339</v>
      </c>
      <c r="AM3308">
        <v>1</v>
      </c>
      <c r="AN3308">
        <v>1</v>
      </c>
      <c r="AO3308">
        <v>19656</v>
      </c>
      <c r="AQ3308">
        <v>124645</v>
      </c>
      <c r="AR3308">
        <v>51080001</v>
      </c>
      <c r="AS3308" t="s">
        <v>988</v>
      </c>
      <c r="AT3308" t="s">
        <v>57</v>
      </c>
      <c r="AW3308" t="s">
        <v>343</v>
      </c>
      <c r="BY3308" t="s">
        <v>342</v>
      </c>
      <c r="EQ3308">
        <v>251119</v>
      </c>
      <c r="ER3308" t="s">
        <v>8245</v>
      </c>
      <c r="EV3308">
        <v>17287728</v>
      </c>
      <c r="EW3308">
        <v>928</v>
      </c>
      <c r="EX3308">
        <v>221027</v>
      </c>
      <c r="EY3308" t="s">
        <v>8246</v>
      </c>
      <c r="EZ3308">
        <v>1</v>
      </c>
      <c r="FC3308">
        <v>51080001</v>
      </c>
      <c r="FD3308" t="s">
        <v>57</v>
      </c>
    </row>
    <row r="3309" spans="1:160" x14ac:dyDescent="0.3">
      <c r="A3309" t="str">
        <f>VLOOKUP(B3309,Table2[],3,FALSE)</f>
        <v>Digital</v>
      </c>
      <c r="B3309" t="str">
        <f>IF(OR(ISNUMBER(FIND("QVC",Z3309)),ISNUMBER(FIND("QVC",AL3309))),"QVC",IF(OR(ISNUMBER(FIND("NCO",H3309)),ISNUMBER(FIND("NCO",Y3309))), "NCO", IF(AL3309="consumer","PMD.com",VLOOKUP(LEFT(H3309,2),Tables!$E$1:$F$11,2,FALSE))))</f>
        <v>PMD.com</v>
      </c>
      <c r="C3309">
        <f t="shared" si="156"/>
        <v>5356</v>
      </c>
      <c r="D3309">
        <f t="shared" si="157"/>
        <v>1</v>
      </c>
      <c r="E3309" t="str">
        <f t="shared" ca="1" si="155"/>
        <v>shifted orders shipped</v>
      </c>
      <c r="F3309" t="s">
        <v>3539</v>
      </c>
      <c r="G3309" t="s">
        <v>335</v>
      </c>
      <c r="H3309" t="s">
        <v>8241</v>
      </c>
      <c r="I3309" s="6">
        <v>44012.637291666666</v>
      </c>
      <c r="J3309" t="s">
        <v>16</v>
      </c>
      <c r="K3309" s="6">
        <v>44013.446747685186</v>
      </c>
      <c r="M3309" t="s">
        <v>8242</v>
      </c>
      <c r="N3309" t="s">
        <v>8243</v>
      </c>
      <c r="Q3309" t="s">
        <v>752</v>
      </c>
      <c r="R3309" t="s">
        <v>375</v>
      </c>
      <c r="S3309">
        <v>60091</v>
      </c>
      <c r="T3309" t="s">
        <v>338</v>
      </c>
      <c r="U3309" t="s">
        <v>530</v>
      </c>
      <c r="W3309" t="s">
        <v>8244</v>
      </c>
      <c r="Z3309" t="s">
        <v>8242</v>
      </c>
      <c r="AA3309" t="s">
        <v>8243</v>
      </c>
      <c r="AD3309" t="s">
        <v>752</v>
      </c>
      <c r="AE3309" t="s">
        <v>375</v>
      </c>
      <c r="AF3309">
        <v>60091</v>
      </c>
      <c r="AG3309" t="s">
        <v>338</v>
      </c>
      <c r="AH3309" t="s">
        <v>530</v>
      </c>
      <c r="AJ3309" t="s">
        <v>8244</v>
      </c>
      <c r="AL3309" t="s">
        <v>339</v>
      </c>
      <c r="AM3309">
        <v>1</v>
      </c>
      <c r="AN3309">
        <v>1</v>
      </c>
      <c r="AO3309">
        <v>8738</v>
      </c>
      <c r="AQ3309">
        <v>124520</v>
      </c>
      <c r="AR3309">
        <v>5356</v>
      </c>
      <c r="AS3309" t="s">
        <v>747</v>
      </c>
      <c r="AT3309" t="s">
        <v>118</v>
      </c>
      <c r="AW3309" t="s">
        <v>340</v>
      </c>
      <c r="AX3309" t="s">
        <v>340</v>
      </c>
      <c r="AY3309" t="s">
        <v>351</v>
      </c>
      <c r="AZ3309" t="s">
        <v>424</v>
      </c>
      <c r="BY3309" t="s">
        <v>342</v>
      </c>
      <c r="EQ3309">
        <v>252059</v>
      </c>
      <c r="ER3309" t="s">
        <v>8245</v>
      </c>
      <c r="EV3309">
        <v>17287728</v>
      </c>
      <c r="EW3309">
        <v>928</v>
      </c>
      <c r="EX3309">
        <v>221027</v>
      </c>
      <c r="EY3309" t="s">
        <v>8246</v>
      </c>
      <c r="EZ3309">
        <v>1</v>
      </c>
      <c r="FC3309">
        <v>5356</v>
      </c>
      <c r="FD3309" t="s">
        <v>118</v>
      </c>
    </row>
    <row r="3310" spans="1:160" x14ac:dyDescent="0.3">
      <c r="A3310" t="str">
        <f>VLOOKUP(B3310,Table2[],3,FALSE)</f>
        <v>Digital</v>
      </c>
      <c r="B3310" t="str">
        <f>IF(OR(ISNUMBER(FIND("QVC",Z3310)),ISNUMBER(FIND("QVC",AL3310))),"QVC",IF(OR(ISNUMBER(FIND("NCO",H3310)),ISNUMBER(FIND("NCO",Y3310))), "NCO", IF(AL3310="consumer","PMD.com",VLOOKUP(LEFT(H3310,2),Tables!$E$1:$F$11,2,FALSE))))</f>
        <v>PMD.com</v>
      </c>
      <c r="C3310">
        <f t="shared" si="156"/>
        <v>5355</v>
      </c>
      <c r="D3310">
        <f t="shared" si="157"/>
        <v>1</v>
      </c>
      <c r="E3310" t="str">
        <f t="shared" ca="1" si="155"/>
        <v>shifted orders shipped</v>
      </c>
      <c r="F3310" t="s">
        <v>3539</v>
      </c>
      <c r="G3310" t="s">
        <v>335</v>
      </c>
      <c r="H3310" t="s">
        <v>8241</v>
      </c>
      <c r="I3310" s="6">
        <v>44012.637291666666</v>
      </c>
      <c r="J3310" t="s">
        <v>16</v>
      </c>
      <c r="K3310" s="6">
        <v>44013.446747685186</v>
      </c>
      <c r="M3310" t="s">
        <v>8242</v>
      </c>
      <c r="N3310" t="s">
        <v>8243</v>
      </c>
      <c r="Q3310" t="s">
        <v>752</v>
      </c>
      <c r="R3310" t="s">
        <v>375</v>
      </c>
      <c r="S3310">
        <v>60091</v>
      </c>
      <c r="T3310" t="s">
        <v>338</v>
      </c>
      <c r="U3310" t="s">
        <v>530</v>
      </c>
      <c r="W3310" t="s">
        <v>8244</v>
      </c>
      <c r="Z3310" t="s">
        <v>8242</v>
      </c>
      <c r="AA3310" t="s">
        <v>8243</v>
      </c>
      <c r="AD3310" t="s">
        <v>752</v>
      </c>
      <c r="AE3310" t="s">
        <v>375</v>
      </c>
      <c r="AF3310">
        <v>60091</v>
      </c>
      <c r="AG3310" t="s">
        <v>338</v>
      </c>
      <c r="AH3310" t="s">
        <v>530</v>
      </c>
      <c r="AJ3310" t="s">
        <v>8244</v>
      </c>
      <c r="AL3310" t="s">
        <v>339</v>
      </c>
      <c r="AM3310">
        <v>1</v>
      </c>
      <c r="AN3310">
        <v>1</v>
      </c>
      <c r="AO3310">
        <v>9197</v>
      </c>
      <c r="AQ3310">
        <v>124519</v>
      </c>
      <c r="AR3310">
        <v>5355</v>
      </c>
      <c r="AS3310" t="s">
        <v>841</v>
      </c>
      <c r="AT3310" t="s">
        <v>74</v>
      </c>
      <c r="AW3310" t="s">
        <v>340</v>
      </c>
      <c r="AX3310" t="s">
        <v>340</v>
      </c>
      <c r="AY3310" t="s">
        <v>351</v>
      </c>
      <c r="AZ3310" t="s">
        <v>441</v>
      </c>
      <c r="BY3310" t="s">
        <v>342</v>
      </c>
      <c r="EQ3310">
        <v>246789</v>
      </c>
      <c r="ER3310" t="s">
        <v>8245</v>
      </c>
      <c r="EV3310">
        <v>17287728</v>
      </c>
      <c r="EW3310">
        <v>928</v>
      </c>
      <c r="EX3310">
        <v>221027</v>
      </c>
      <c r="EY3310" t="s">
        <v>8246</v>
      </c>
      <c r="EZ3310">
        <v>1</v>
      </c>
      <c r="FC3310">
        <v>5355</v>
      </c>
      <c r="FD3310" t="s">
        <v>74</v>
      </c>
    </row>
    <row r="3311" spans="1:160" x14ac:dyDescent="0.3">
      <c r="A3311" t="str">
        <f>VLOOKUP(B3311,Table2[],3,FALSE)</f>
        <v>Digital</v>
      </c>
      <c r="B3311" t="str">
        <f>IF(OR(ISNUMBER(FIND("QVC",Z3311)),ISNUMBER(FIND("QVC",AL3311))),"QVC",IF(OR(ISNUMBER(FIND("NCO",H3311)),ISNUMBER(FIND("NCO",Y3311))), "NCO", IF(AL3311="consumer","PMD.com",VLOOKUP(LEFT(H3311,2),Tables!$E$1:$F$11,2,FALSE))))</f>
        <v>PMD.com</v>
      </c>
      <c r="C3311">
        <f t="shared" si="156"/>
        <v>52430001</v>
      </c>
      <c r="D3311">
        <f t="shared" si="157"/>
        <v>1</v>
      </c>
      <c r="E3311" t="str">
        <f t="shared" ca="1" si="155"/>
        <v>shifted orders shipped</v>
      </c>
      <c r="F3311" t="s">
        <v>3539</v>
      </c>
      <c r="G3311" t="s">
        <v>335</v>
      </c>
      <c r="H3311" t="s">
        <v>8241</v>
      </c>
      <c r="I3311" s="6">
        <v>44012.637291666666</v>
      </c>
      <c r="J3311" t="s">
        <v>16</v>
      </c>
      <c r="K3311" s="6">
        <v>44013.446747685186</v>
      </c>
      <c r="M3311" t="s">
        <v>8242</v>
      </c>
      <c r="N3311" t="s">
        <v>8243</v>
      </c>
      <c r="Q3311" t="s">
        <v>752</v>
      </c>
      <c r="R3311" t="s">
        <v>375</v>
      </c>
      <c r="S3311">
        <v>60091</v>
      </c>
      <c r="T3311" t="s">
        <v>338</v>
      </c>
      <c r="U3311" t="s">
        <v>530</v>
      </c>
      <c r="W3311" t="s">
        <v>8244</v>
      </c>
      <c r="Z3311" t="s">
        <v>8242</v>
      </c>
      <c r="AA3311" t="s">
        <v>8243</v>
      </c>
      <c r="AD3311" t="s">
        <v>752</v>
      </c>
      <c r="AE3311" t="s">
        <v>375</v>
      </c>
      <c r="AF3311">
        <v>60091</v>
      </c>
      <c r="AG3311" t="s">
        <v>338</v>
      </c>
      <c r="AH3311" t="s">
        <v>530</v>
      </c>
      <c r="AJ3311" t="s">
        <v>8244</v>
      </c>
      <c r="AL3311" t="s">
        <v>339</v>
      </c>
      <c r="AM3311">
        <v>1</v>
      </c>
      <c r="AN3311">
        <v>1</v>
      </c>
      <c r="AO3311">
        <v>12063</v>
      </c>
      <c r="AQ3311">
        <v>127155</v>
      </c>
      <c r="AR3311">
        <v>52430001</v>
      </c>
      <c r="AS3311" t="s">
        <v>927</v>
      </c>
      <c r="AT3311" t="s">
        <v>75</v>
      </c>
      <c r="AW3311" t="s">
        <v>340</v>
      </c>
      <c r="AX3311" t="s">
        <v>340</v>
      </c>
      <c r="AY3311" t="s">
        <v>357</v>
      </c>
      <c r="AZ3311" t="s">
        <v>363</v>
      </c>
      <c r="BY3311" t="s">
        <v>342</v>
      </c>
      <c r="EQ3311">
        <v>249990</v>
      </c>
      <c r="ER3311" t="s">
        <v>8245</v>
      </c>
      <c r="EV3311">
        <v>17287728</v>
      </c>
      <c r="EW3311">
        <v>928</v>
      </c>
      <c r="EX3311">
        <v>221027</v>
      </c>
      <c r="EY3311" t="s">
        <v>8246</v>
      </c>
      <c r="EZ3311">
        <v>1</v>
      </c>
      <c r="FC3311">
        <v>95385</v>
      </c>
      <c r="FD3311" t="s">
        <v>3531</v>
      </c>
    </row>
    <row r="3312" spans="1:160" x14ac:dyDescent="0.3">
      <c r="A3312" t="str">
        <f>VLOOKUP(B3312,Table2[],3,FALSE)</f>
        <v>Digital</v>
      </c>
      <c r="B3312" t="str">
        <f>IF(OR(ISNUMBER(FIND("QVC",Z3312)),ISNUMBER(FIND("QVC",AL3312))),"QVC",IF(OR(ISNUMBER(FIND("NCO",H3312)),ISNUMBER(FIND("NCO",Y3312))), "NCO", IF(AL3312="consumer","PMD.com",VLOOKUP(LEFT(H3312,2),Tables!$E$1:$F$11,2,FALSE))))</f>
        <v>PMD.com</v>
      </c>
      <c r="C3312">
        <f t="shared" si="156"/>
        <v>53610001</v>
      </c>
      <c r="D3312">
        <f t="shared" si="157"/>
        <v>1</v>
      </c>
      <c r="E3312" t="str">
        <f t="shared" ca="1" si="155"/>
        <v>shifted orders shipped</v>
      </c>
      <c r="F3312" t="s">
        <v>3539</v>
      </c>
      <c r="G3312" t="s">
        <v>335</v>
      </c>
      <c r="H3312" t="s">
        <v>8241</v>
      </c>
      <c r="I3312" s="6">
        <v>44012.637291666666</v>
      </c>
      <c r="J3312" t="s">
        <v>16</v>
      </c>
      <c r="K3312" s="6">
        <v>44013.446747685186</v>
      </c>
      <c r="M3312" t="s">
        <v>8242</v>
      </c>
      <c r="N3312" t="s">
        <v>8243</v>
      </c>
      <c r="Q3312" t="s">
        <v>752</v>
      </c>
      <c r="R3312" t="s">
        <v>375</v>
      </c>
      <c r="S3312">
        <v>60091</v>
      </c>
      <c r="T3312" t="s">
        <v>338</v>
      </c>
      <c r="U3312" t="s">
        <v>530</v>
      </c>
      <c r="W3312" t="s">
        <v>8244</v>
      </c>
      <c r="Z3312" t="s">
        <v>8242</v>
      </c>
      <c r="AA3312" t="s">
        <v>8243</v>
      </c>
      <c r="AD3312" t="s">
        <v>752</v>
      </c>
      <c r="AE3312" t="s">
        <v>375</v>
      </c>
      <c r="AF3312">
        <v>60091</v>
      </c>
      <c r="AG3312" t="s">
        <v>338</v>
      </c>
      <c r="AH3312" t="s">
        <v>530</v>
      </c>
      <c r="AJ3312" t="s">
        <v>8244</v>
      </c>
      <c r="AL3312" t="s">
        <v>339</v>
      </c>
      <c r="AM3312">
        <v>1</v>
      </c>
      <c r="AN3312">
        <v>1</v>
      </c>
      <c r="AO3312">
        <v>9364</v>
      </c>
      <c r="AQ3312">
        <v>124446</v>
      </c>
      <c r="AR3312">
        <v>53610001</v>
      </c>
      <c r="AS3312" t="s">
        <v>63</v>
      </c>
      <c r="AT3312" t="s">
        <v>425</v>
      </c>
      <c r="AW3312" t="s">
        <v>343</v>
      </c>
      <c r="BY3312" t="s">
        <v>342</v>
      </c>
      <c r="EQ3312">
        <v>243444</v>
      </c>
      <c r="ER3312" t="s">
        <v>8245</v>
      </c>
      <c r="EV3312">
        <v>17287728</v>
      </c>
      <c r="EW3312">
        <v>928</v>
      </c>
      <c r="EX3312">
        <v>221027</v>
      </c>
      <c r="EY3312" t="s">
        <v>8246</v>
      </c>
      <c r="EZ3312">
        <v>1</v>
      </c>
      <c r="FC3312">
        <v>53610001</v>
      </c>
      <c r="FD3312" t="s">
        <v>425</v>
      </c>
    </row>
    <row r="3313" spans="1:160" x14ac:dyDescent="0.3">
      <c r="A3313" t="str">
        <f>VLOOKUP(B3313,Table2[],3,FALSE)</f>
        <v>Digital</v>
      </c>
      <c r="B3313" t="str">
        <f>IF(OR(ISNUMBER(FIND("QVC",Z3313)),ISNUMBER(FIND("QVC",AL3313))),"QVC",IF(OR(ISNUMBER(FIND("NCO",H3313)),ISNUMBER(FIND("NCO",Y3313))), "NCO", IF(AL3313="consumer","PMD.com",VLOOKUP(LEFT(H3313,2),Tables!$E$1:$F$11,2,FALSE))))</f>
        <v>PMD.com</v>
      </c>
      <c r="C3313">
        <f t="shared" si="156"/>
        <v>53920001</v>
      </c>
      <c r="D3313">
        <f t="shared" si="157"/>
        <v>1</v>
      </c>
      <c r="E3313" t="str">
        <f t="shared" ca="1" si="155"/>
        <v>shifted orders shipped</v>
      </c>
      <c r="F3313" t="s">
        <v>3539</v>
      </c>
      <c r="G3313" t="s">
        <v>335</v>
      </c>
      <c r="H3313" t="s">
        <v>8241</v>
      </c>
      <c r="I3313" s="6">
        <v>44012.637291666666</v>
      </c>
      <c r="J3313" t="s">
        <v>16</v>
      </c>
      <c r="K3313" s="6">
        <v>44013.446747685186</v>
      </c>
      <c r="M3313" t="s">
        <v>8242</v>
      </c>
      <c r="N3313" t="s">
        <v>8243</v>
      </c>
      <c r="Q3313" t="s">
        <v>752</v>
      </c>
      <c r="R3313" t="s">
        <v>375</v>
      </c>
      <c r="S3313">
        <v>60091</v>
      </c>
      <c r="T3313" t="s">
        <v>338</v>
      </c>
      <c r="U3313" t="s">
        <v>530</v>
      </c>
      <c r="W3313" t="s">
        <v>8244</v>
      </c>
      <c r="Z3313" t="s">
        <v>8242</v>
      </c>
      <c r="AA3313" t="s">
        <v>8243</v>
      </c>
      <c r="AD3313" t="s">
        <v>752</v>
      </c>
      <c r="AE3313" t="s">
        <v>375</v>
      </c>
      <c r="AF3313">
        <v>60091</v>
      </c>
      <c r="AG3313" t="s">
        <v>338</v>
      </c>
      <c r="AH3313" t="s">
        <v>530</v>
      </c>
      <c r="AJ3313" t="s">
        <v>8244</v>
      </c>
      <c r="AL3313" t="s">
        <v>339</v>
      </c>
      <c r="AM3313">
        <v>1</v>
      </c>
      <c r="AN3313">
        <v>1</v>
      </c>
      <c r="AO3313">
        <v>14899</v>
      </c>
      <c r="AQ3313">
        <v>124468</v>
      </c>
      <c r="AR3313">
        <v>53920001</v>
      </c>
      <c r="AS3313">
        <v>9000000</v>
      </c>
      <c r="AT3313" t="s">
        <v>40</v>
      </c>
      <c r="AW3313" t="s">
        <v>343</v>
      </c>
      <c r="BY3313" t="s">
        <v>342</v>
      </c>
      <c r="EQ3313">
        <v>243396</v>
      </c>
      <c r="ER3313" t="s">
        <v>8245</v>
      </c>
      <c r="EV3313">
        <v>17287728</v>
      </c>
      <c r="EW3313">
        <v>928</v>
      </c>
      <c r="EX3313">
        <v>221027</v>
      </c>
      <c r="EY3313" t="s">
        <v>8246</v>
      </c>
      <c r="EZ3313">
        <v>1</v>
      </c>
      <c r="FC3313">
        <v>95385</v>
      </c>
      <c r="FD3313" t="s">
        <v>3531</v>
      </c>
    </row>
    <row r="3314" spans="1:160" x14ac:dyDescent="0.3">
      <c r="A3314" t="str">
        <f>VLOOKUP(B3314,Table2[],3,FALSE)</f>
        <v>Digital</v>
      </c>
      <c r="B3314" t="str">
        <f>IF(OR(ISNUMBER(FIND("QVC",Z3314)),ISNUMBER(FIND("QVC",AL3314))),"QVC",IF(OR(ISNUMBER(FIND("NCO",H3314)),ISNUMBER(FIND("NCO",Y3314))), "NCO", IF(AL3314="consumer","PMD.com",VLOOKUP(LEFT(H3314,2),Tables!$E$1:$F$11,2,FALSE))))</f>
        <v>PMD.com</v>
      </c>
      <c r="C3314">
        <f t="shared" si="156"/>
        <v>5341030</v>
      </c>
      <c r="D3314">
        <f t="shared" si="157"/>
        <v>1</v>
      </c>
      <c r="E3314" t="str">
        <f t="shared" ca="1" si="155"/>
        <v>shifted orders shipped</v>
      </c>
      <c r="F3314" t="s">
        <v>3539</v>
      </c>
      <c r="G3314" t="s">
        <v>335</v>
      </c>
      <c r="H3314" t="s">
        <v>8241</v>
      </c>
      <c r="I3314" s="6">
        <v>44012.637291666666</v>
      </c>
      <c r="J3314" t="s">
        <v>16</v>
      </c>
      <c r="K3314" s="6">
        <v>44013.446747685186</v>
      </c>
      <c r="M3314" t="s">
        <v>8242</v>
      </c>
      <c r="N3314" t="s">
        <v>8243</v>
      </c>
      <c r="Q3314" t="s">
        <v>752</v>
      </c>
      <c r="R3314" t="s">
        <v>375</v>
      </c>
      <c r="S3314">
        <v>60091</v>
      </c>
      <c r="T3314" t="s">
        <v>338</v>
      </c>
      <c r="U3314" t="s">
        <v>530</v>
      </c>
      <c r="W3314" t="s">
        <v>8244</v>
      </c>
      <c r="Z3314" t="s">
        <v>8242</v>
      </c>
      <c r="AA3314" t="s">
        <v>8243</v>
      </c>
      <c r="AD3314" t="s">
        <v>752</v>
      </c>
      <c r="AE3314" t="s">
        <v>375</v>
      </c>
      <c r="AF3314">
        <v>60091</v>
      </c>
      <c r="AG3314" t="s">
        <v>338</v>
      </c>
      <c r="AH3314" t="s">
        <v>530</v>
      </c>
      <c r="AJ3314" t="s">
        <v>8244</v>
      </c>
      <c r="AL3314" t="s">
        <v>339</v>
      </c>
      <c r="AM3314">
        <v>1</v>
      </c>
      <c r="AN3314">
        <v>1</v>
      </c>
      <c r="AO3314">
        <v>12859</v>
      </c>
      <c r="AQ3314">
        <v>124642</v>
      </c>
      <c r="AR3314">
        <v>5341030</v>
      </c>
      <c r="AS3314" t="s">
        <v>925</v>
      </c>
      <c r="AT3314" t="s">
        <v>926</v>
      </c>
      <c r="AW3314" t="s">
        <v>366</v>
      </c>
      <c r="AX3314" t="s">
        <v>366</v>
      </c>
      <c r="AY3314" t="s">
        <v>345</v>
      </c>
      <c r="AZ3314" t="s">
        <v>346</v>
      </c>
      <c r="BY3314" t="s">
        <v>342</v>
      </c>
      <c r="EQ3314">
        <v>243275</v>
      </c>
      <c r="ER3314" t="s">
        <v>8245</v>
      </c>
      <c r="EV3314">
        <v>17287728</v>
      </c>
      <c r="EW3314">
        <v>928</v>
      </c>
      <c r="EX3314">
        <v>221027</v>
      </c>
      <c r="EY3314" t="s">
        <v>8246</v>
      </c>
      <c r="EZ3314">
        <v>1</v>
      </c>
      <c r="FC3314">
        <v>95385</v>
      </c>
      <c r="FD3314" t="s">
        <v>3531</v>
      </c>
    </row>
    <row r="3315" spans="1:160" x14ac:dyDescent="0.3">
      <c r="A3315" t="str">
        <f>VLOOKUP(B3315,Table2[],3,FALSE)</f>
        <v>Digital</v>
      </c>
      <c r="B3315" t="str">
        <f>IF(OR(ISNUMBER(FIND("QVC",Z3315)),ISNUMBER(FIND("QVC",AL3315))),"QVC",IF(OR(ISNUMBER(FIND("NCO",H3315)),ISNUMBER(FIND("NCO",Y3315))), "NCO", IF(AL3315="consumer","PMD.com",VLOOKUP(LEFT(H3315,2),Tables!$E$1:$F$11,2,FALSE))))</f>
        <v>PMD.com</v>
      </c>
      <c r="C3315">
        <f t="shared" si="156"/>
        <v>53600001</v>
      </c>
      <c r="D3315">
        <f t="shared" si="157"/>
        <v>1</v>
      </c>
      <c r="E3315" t="str">
        <f t="shared" ca="1" si="155"/>
        <v>shifted orders shipped</v>
      </c>
      <c r="F3315" t="s">
        <v>3539</v>
      </c>
      <c r="G3315" t="s">
        <v>335</v>
      </c>
      <c r="H3315" t="s">
        <v>8241</v>
      </c>
      <c r="I3315" s="6">
        <v>44012.637291666666</v>
      </c>
      <c r="J3315" t="s">
        <v>16</v>
      </c>
      <c r="K3315" s="6">
        <v>44013.446747685186</v>
      </c>
      <c r="M3315" t="s">
        <v>8242</v>
      </c>
      <c r="N3315" t="s">
        <v>8243</v>
      </c>
      <c r="Q3315" t="s">
        <v>752</v>
      </c>
      <c r="R3315" t="s">
        <v>375</v>
      </c>
      <c r="S3315">
        <v>60091</v>
      </c>
      <c r="T3315" t="s">
        <v>338</v>
      </c>
      <c r="U3315" t="s">
        <v>530</v>
      </c>
      <c r="W3315" t="s">
        <v>8244</v>
      </c>
      <c r="Z3315" t="s">
        <v>8242</v>
      </c>
      <c r="AA3315" t="s">
        <v>8243</v>
      </c>
      <c r="AD3315" t="s">
        <v>752</v>
      </c>
      <c r="AE3315" t="s">
        <v>375</v>
      </c>
      <c r="AF3315">
        <v>60091</v>
      </c>
      <c r="AG3315" t="s">
        <v>338</v>
      </c>
      <c r="AH3315" t="s">
        <v>530</v>
      </c>
      <c r="AJ3315" t="s">
        <v>8244</v>
      </c>
      <c r="AL3315" t="s">
        <v>339</v>
      </c>
      <c r="AM3315">
        <v>1</v>
      </c>
      <c r="AN3315">
        <v>1</v>
      </c>
      <c r="AO3315">
        <v>10451</v>
      </c>
      <c r="AQ3315">
        <v>124445</v>
      </c>
      <c r="AR3315">
        <v>53600001</v>
      </c>
      <c r="AS3315" t="s">
        <v>131</v>
      </c>
      <c r="AT3315" t="s">
        <v>32</v>
      </c>
      <c r="AW3315" t="s">
        <v>343</v>
      </c>
      <c r="BY3315" t="s">
        <v>342</v>
      </c>
      <c r="EQ3315">
        <v>243541</v>
      </c>
      <c r="ER3315" t="s">
        <v>8245</v>
      </c>
      <c r="EV3315">
        <v>17287728</v>
      </c>
      <c r="EW3315">
        <v>928</v>
      </c>
      <c r="EX3315">
        <v>221027</v>
      </c>
      <c r="EY3315" t="s">
        <v>8246</v>
      </c>
      <c r="EZ3315">
        <v>1</v>
      </c>
      <c r="FC3315">
        <v>53600001</v>
      </c>
      <c r="FD3315" t="s">
        <v>32</v>
      </c>
    </row>
    <row r="3316" spans="1:160" x14ac:dyDescent="0.3">
      <c r="A3316" t="str">
        <f>VLOOKUP(B3316,Table2[],3,FALSE)</f>
        <v>Digital</v>
      </c>
      <c r="B3316" t="str">
        <f>IF(OR(ISNUMBER(FIND("QVC",Z3316)),ISNUMBER(FIND("QVC",AL3316))),"QVC",IF(OR(ISNUMBER(FIND("NCO",H3316)),ISNUMBER(FIND("NCO",Y3316))), "NCO", IF(AL3316="consumer","PMD.com",VLOOKUP(LEFT(H3316,2),Tables!$E$1:$F$11,2,FALSE))))</f>
        <v>PMD.com</v>
      </c>
      <c r="C3316">
        <f t="shared" si="156"/>
        <v>51090030</v>
      </c>
      <c r="D3316">
        <f t="shared" si="157"/>
        <v>1</v>
      </c>
      <c r="E3316" t="str">
        <f t="shared" ca="1" si="155"/>
        <v>shifted orders shipped</v>
      </c>
      <c r="F3316" t="s">
        <v>3539</v>
      </c>
      <c r="G3316" t="s">
        <v>335</v>
      </c>
      <c r="H3316" t="s">
        <v>8241</v>
      </c>
      <c r="I3316" s="6">
        <v>44012.637291666666</v>
      </c>
      <c r="J3316" t="s">
        <v>16</v>
      </c>
      <c r="K3316" s="6">
        <v>44013.446747685186</v>
      </c>
      <c r="M3316" t="s">
        <v>8242</v>
      </c>
      <c r="N3316" t="s">
        <v>8243</v>
      </c>
      <c r="Q3316" t="s">
        <v>752</v>
      </c>
      <c r="R3316" t="s">
        <v>375</v>
      </c>
      <c r="S3316">
        <v>60091</v>
      </c>
      <c r="T3316" t="s">
        <v>338</v>
      </c>
      <c r="U3316" t="s">
        <v>530</v>
      </c>
      <c r="W3316" t="s">
        <v>8244</v>
      </c>
      <c r="Z3316" t="s">
        <v>8242</v>
      </c>
      <c r="AA3316" t="s">
        <v>8243</v>
      </c>
      <c r="AD3316" t="s">
        <v>752</v>
      </c>
      <c r="AE3316" t="s">
        <v>375</v>
      </c>
      <c r="AF3316">
        <v>60091</v>
      </c>
      <c r="AG3316" t="s">
        <v>338</v>
      </c>
      <c r="AH3316" t="s">
        <v>530</v>
      </c>
      <c r="AJ3316" t="s">
        <v>8244</v>
      </c>
      <c r="AL3316" t="s">
        <v>339</v>
      </c>
      <c r="AM3316">
        <v>1</v>
      </c>
      <c r="AN3316">
        <v>1</v>
      </c>
      <c r="AO3316">
        <v>6688</v>
      </c>
      <c r="AQ3316">
        <v>125960</v>
      </c>
      <c r="AR3316">
        <v>51090030</v>
      </c>
      <c r="AS3316" t="s">
        <v>3043</v>
      </c>
      <c r="AT3316" t="s">
        <v>628</v>
      </c>
      <c r="AW3316" t="s">
        <v>343</v>
      </c>
      <c r="BY3316" t="s">
        <v>342</v>
      </c>
      <c r="BZ3316" t="b">
        <v>0</v>
      </c>
      <c r="EQ3316">
        <v>243047</v>
      </c>
      <c r="ER3316" t="s">
        <v>8245</v>
      </c>
      <c r="EV3316">
        <v>17287728</v>
      </c>
      <c r="EW3316">
        <v>928</v>
      </c>
      <c r="EX3316">
        <v>221027</v>
      </c>
      <c r="EY3316" t="s">
        <v>8246</v>
      </c>
      <c r="EZ3316">
        <v>1</v>
      </c>
      <c r="FC3316">
        <v>95385</v>
      </c>
      <c r="FD3316" t="s">
        <v>3531</v>
      </c>
    </row>
    <row r="3317" spans="1:160" x14ac:dyDescent="0.3">
      <c r="A3317" t="str">
        <f>VLOOKUP(B3317,Table2[],3,FALSE)</f>
        <v>Digital</v>
      </c>
      <c r="B3317" t="str">
        <f>IF(OR(ISNUMBER(FIND("QVC",Z3317)),ISNUMBER(FIND("QVC",AL3317))),"QVC",IF(OR(ISNUMBER(FIND("NCO",H3317)),ISNUMBER(FIND("NCO",Y3317))), "NCO", IF(AL3317="consumer","PMD.com",VLOOKUP(LEFT(H3317,2),Tables!$E$1:$F$11,2,FALSE))))</f>
        <v>PMD.com</v>
      </c>
      <c r="C3317">
        <f t="shared" si="156"/>
        <v>52460001</v>
      </c>
      <c r="D3317">
        <f t="shared" si="157"/>
        <v>1</v>
      </c>
      <c r="E3317" t="str">
        <f t="shared" ca="1" si="155"/>
        <v>shifted orders shipped</v>
      </c>
      <c r="F3317" t="s">
        <v>3539</v>
      </c>
      <c r="G3317" t="s">
        <v>335</v>
      </c>
      <c r="H3317" t="s">
        <v>8247</v>
      </c>
      <c r="I3317" s="6">
        <v>44012.533020833333</v>
      </c>
      <c r="J3317" t="s">
        <v>16</v>
      </c>
      <c r="K3317" s="6">
        <v>44013.446863425925</v>
      </c>
      <c r="M3317" t="s">
        <v>8248</v>
      </c>
      <c r="N3317" t="s">
        <v>8249</v>
      </c>
      <c r="Q3317" t="s">
        <v>1590</v>
      </c>
      <c r="R3317" t="s">
        <v>360</v>
      </c>
      <c r="S3317" t="s">
        <v>8250</v>
      </c>
      <c r="T3317" t="s">
        <v>338</v>
      </c>
      <c r="U3317" t="s">
        <v>530</v>
      </c>
      <c r="W3317" t="s">
        <v>8251</v>
      </c>
      <c r="Z3317" t="s">
        <v>8248</v>
      </c>
      <c r="AA3317" t="s">
        <v>8249</v>
      </c>
      <c r="AD3317" t="s">
        <v>1590</v>
      </c>
      <c r="AE3317" t="s">
        <v>360</v>
      </c>
      <c r="AF3317" t="s">
        <v>8250</v>
      </c>
      <c r="AG3317" t="s">
        <v>338</v>
      </c>
      <c r="AH3317" t="s">
        <v>530</v>
      </c>
      <c r="AJ3317" t="s">
        <v>8251</v>
      </c>
      <c r="AL3317" t="s">
        <v>339</v>
      </c>
      <c r="AM3317">
        <v>1</v>
      </c>
      <c r="AN3317">
        <v>1</v>
      </c>
      <c r="AO3317">
        <v>14007</v>
      </c>
      <c r="AQ3317">
        <v>127157</v>
      </c>
      <c r="AR3317">
        <v>52460001</v>
      </c>
      <c r="AS3317" t="s">
        <v>972</v>
      </c>
      <c r="AT3317" t="s">
        <v>76</v>
      </c>
      <c r="AW3317" t="s">
        <v>340</v>
      </c>
      <c r="AX3317" t="s">
        <v>340</v>
      </c>
      <c r="AY3317" t="s">
        <v>341</v>
      </c>
      <c r="AZ3317">
        <v>0</v>
      </c>
      <c r="BY3317" t="s">
        <v>342</v>
      </c>
      <c r="EQ3317">
        <v>252044</v>
      </c>
      <c r="ER3317" t="s">
        <v>8252</v>
      </c>
      <c r="EV3317">
        <v>17287677</v>
      </c>
      <c r="EW3317">
        <v>928</v>
      </c>
      <c r="EX3317">
        <v>220976</v>
      </c>
      <c r="EY3317">
        <v>9.2748999964335493E+25</v>
      </c>
      <c r="EZ3317">
        <v>1</v>
      </c>
      <c r="FC3317">
        <v>52460001</v>
      </c>
      <c r="FD3317" t="s">
        <v>76</v>
      </c>
    </row>
    <row r="3318" spans="1:160" x14ac:dyDescent="0.3">
      <c r="A3318" t="str">
        <f>VLOOKUP(B3318,Table2[],3,FALSE)</f>
        <v>Digital</v>
      </c>
      <c r="B3318" t="str">
        <f>IF(OR(ISNUMBER(FIND("QVC",Z3318)),ISNUMBER(FIND("QVC",AL3318))),"QVC",IF(OR(ISNUMBER(FIND("NCO",H3318)),ISNUMBER(FIND("NCO",Y3318))), "NCO", IF(AL3318="consumer","PMD.com",VLOOKUP(LEFT(H3318,2),Tables!$E$1:$F$11,2,FALSE))))</f>
        <v>PMD.com</v>
      </c>
      <c r="C3318">
        <f t="shared" si="156"/>
        <v>5357</v>
      </c>
      <c r="D3318">
        <f t="shared" si="157"/>
        <v>1</v>
      </c>
      <c r="E3318" t="str">
        <f t="shared" ca="1" si="155"/>
        <v>shifted orders shipped</v>
      </c>
      <c r="F3318" t="s">
        <v>3539</v>
      </c>
      <c r="G3318" t="s">
        <v>335</v>
      </c>
      <c r="H3318" t="s">
        <v>8253</v>
      </c>
      <c r="I3318" s="6">
        <v>44012.533518518518</v>
      </c>
      <c r="J3318" t="s">
        <v>16</v>
      </c>
      <c r="K3318" s="6">
        <v>44013.447256944448</v>
      </c>
      <c r="M3318" t="s">
        <v>8254</v>
      </c>
      <c r="N3318" t="s">
        <v>8255</v>
      </c>
      <c r="Q3318" t="s">
        <v>478</v>
      </c>
      <c r="R3318" t="s">
        <v>365</v>
      </c>
      <c r="S3318" t="s">
        <v>8256</v>
      </c>
      <c r="T3318" t="s">
        <v>338</v>
      </c>
      <c r="U3318" t="s">
        <v>530</v>
      </c>
      <c r="W3318" t="s">
        <v>8257</v>
      </c>
      <c r="Z3318" t="s">
        <v>8254</v>
      </c>
      <c r="AA3318" t="s">
        <v>8255</v>
      </c>
      <c r="AD3318" t="s">
        <v>478</v>
      </c>
      <c r="AE3318" t="s">
        <v>365</v>
      </c>
      <c r="AF3318" t="s">
        <v>8256</v>
      </c>
      <c r="AG3318" t="s">
        <v>338</v>
      </c>
      <c r="AH3318" t="s">
        <v>530</v>
      </c>
      <c r="AJ3318" t="s">
        <v>8257</v>
      </c>
      <c r="AL3318" t="s">
        <v>339</v>
      </c>
      <c r="AM3318">
        <v>1</v>
      </c>
      <c r="AN3318">
        <v>1</v>
      </c>
      <c r="AO3318">
        <v>15182</v>
      </c>
      <c r="AQ3318">
        <v>124521</v>
      </c>
      <c r="AR3318">
        <v>5357</v>
      </c>
      <c r="AS3318" t="s">
        <v>87</v>
      </c>
      <c r="AT3318" t="s">
        <v>88</v>
      </c>
      <c r="AW3318" t="s">
        <v>340</v>
      </c>
      <c r="AX3318" t="s">
        <v>340</v>
      </c>
      <c r="AY3318" t="s">
        <v>351</v>
      </c>
      <c r="AZ3318" t="s">
        <v>379</v>
      </c>
      <c r="BY3318" t="s">
        <v>342</v>
      </c>
      <c r="EQ3318">
        <v>249142</v>
      </c>
      <c r="ER3318" t="s">
        <v>8258</v>
      </c>
      <c r="EV3318">
        <v>17287679</v>
      </c>
      <c r="EW3318">
        <v>928</v>
      </c>
      <c r="EX3318">
        <v>220978</v>
      </c>
      <c r="EY3318">
        <v>9.2748999964335493E+25</v>
      </c>
      <c r="EZ3318">
        <v>1</v>
      </c>
      <c r="FC3318">
        <v>5357</v>
      </c>
      <c r="FD3318" t="s">
        <v>88</v>
      </c>
    </row>
    <row r="3319" spans="1:160" x14ac:dyDescent="0.3">
      <c r="A3319" t="str">
        <f>VLOOKUP(B3319,Table2[],3,FALSE)</f>
        <v>Digital</v>
      </c>
      <c r="B3319" t="str">
        <f>IF(OR(ISNUMBER(FIND("QVC",Z3319)),ISNUMBER(FIND("QVC",AL3319))),"QVC",IF(OR(ISNUMBER(FIND("NCO",H3319)),ISNUMBER(FIND("NCO",Y3319))), "NCO", IF(AL3319="consumer","PMD.com",VLOOKUP(LEFT(H3319,2),Tables!$E$1:$F$11,2,FALSE))))</f>
        <v>PMD.com</v>
      </c>
      <c r="C3319">
        <f t="shared" si="156"/>
        <v>53740001</v>
      </c>
      <c r="D3319">
        <f t="shared" si="157"/>
        <v>2</v>
      </c>
      <c r="E3319" t="str">
        <f t="shared" ca="1" si="155"/>
        <v>shifted orders shipped</v>
      </c>
      <c r="F3319" t="s">
        <v>3539</v>
      </c>
      <c r="G3319" t="s">
        <v>335</v>
      </c>
      <c r="H3319" t="s">
        <v>8259</v>
      </c>
      <c r="I3319" s="6">
        <v>44012.718958333331</v>
      </c>
      <c r="J3319" t="s">
        <v>16</v>
      </c>
      <c r="K3319" s="6">
        <v>44013.447314814817</v>
      </c>
      <c r="M3319" t="s">
        <v>8260</v>
      </c>
      <c r="N3319" t="s">
        <v>8261</v>
      </c>
      <c r="Q3319" t="s">
        <v>8262</v>
      </c>
      <c r="R3319" t="s">
        <v>381</v>
      </c>
      <c r="S3319">
        <v>81632</v>
      </c>
      <c r="T3319" t="s">
        <v>338</v>
      </c>
      <c r="U3319" t="s">
        <v>530</v>
      </c>
      <c r="W3319" t="s">
        <v>8263</v>
      </c>
      <c r="Z3319" t="s">
        <v>8260</v>
      </c>
      <c r="AA3319" t="s">
        <v>8261</v>
      </c>
      <c r="AD3319" t="s">
        <v>8262</v>
      </c>
      <c r="AE3319" t="s">
        <v>381</v>
      </c>
      <c r="AF3319">
        <v>81632</v>
      </c>
      <c r="AG3319" t="s">
        <v>338</v>
      </c>
      <c r="AH3319" t="s">
        <v>530</v>
      </c>
      <c r="AJ3319" t="s">
        <v>8263</v>
      </c>
      <c r="AL3319" t="s">
        <v>339</v>
      </c>
      <c r="AM3319">
        <v>2</v>
      </c>
      <c r="AN3319">
        <v>2</v>
      </c>
      <c r="AO3319">
        <v>6057</v>
      </c>
      <c r="AQ3319">
        <v>124457</v>
      </c>
      <c r="AR3319">
        <v>53740001</v>
      </c>
      <c r="AS3319" t="s">
        <v>578</v>
      </c>
      <c r="AT3319" t="s">
        <v>70</v>
      </c>
      <c r="AW3319" t="s">
        <v>343</v>
      </c>
      <c r="BY3319" t="s">
        <v>342</v>
      </c>
      <c r="EQ3319">
        <v>244002</v>
      </c>
      <c r="ER3319" t="s">
        <v>8264</v>
      </c>
      <c r="EV3319">
        <v>17287766</v>
      </c>
      <c r="EW3319">
        <v>928</v>
      </c>
      <c r="EX3319">
        <v>221063</v>
      </c>
      <c r="EY3319">
        <v>9.2748999964335493E+25</v>
      </c>
      <c r="EZ3319">
        <v>1</v>
      </c>
      <c r="FC3319">
        <v>53740001</v>
      </c>
      <c r="FD3319" t="s">
        <v>70</v>
      </c>
    </row>
    <row r="3320" spans="1:160" x14ac:dyDescent="0.3">
      <c r="A3320" t="str">
        <f>VLOOKUP(B3320,Table2[],3,FALSE)</f>
        <v>Digital</v>
      </c>
      <c r="B3320" t="str">
        <f>IF(OR(ISNUMBER(FIND("QVC",Z3320)),ISNUMBER(FIND("QVC",AL3320))),"QVC",IF(OR(ISNUMBER(FIND("NCO",H3320)),ISNUMBER(FIND("NCO",Y3320))), "NCO", IF(AL3320="consumer","PMD.com",VLOOKUP(LEFT(H3320,2),Tables!$E$1:$F$11,2,FALSE))))</f>
        <v>PMD.com</v>
      </c>
      <c r="C3320">
        <f t="shared" si="156"/>
        <v>5901</v>
      </c>
      <c r="D3320">
        <f t="shared" si="157"/>
        <v>1</v>
      </c>
      <c r="E3320" t="str">
        <f t="shared" ca="1" si="155"/>
        <v>shifted orders shipped</v>
      </c>
      <c r="F3320" t="s">
        <v>3539</v>
      </c>
      <c r="G3320" t="s">
        <v>335</v>
      </c>
      <c r="H3320" t="s">
        <v>8265</v>
      </c>
      <c r="I3320" s="6">
        <v>44012.633819444447</v>
      </c>
      <c r="J3320" t="s">
        <v>16</v>
      </c>
      <c r="K3320" s="6">
        <v>44013.447326388887</v>
      </c>
      <c r="M3320" t="s">
        <v>8266</v>
      </c>
      <c r="N3320" t="s">
        <v>8267</v>
      </c>
      <c r="Q3320" t="s">
        <v>2301</v>
      </c>
      <c r="R3320" t="s">
        <v>365</v>
      </c>
      <c r="S3320">
        <v>92808</v>
      </c>
      <c r="T3320" t="s">
        <v>338</v>
      </c>
      <c r="U3320" t="s">
        <v>530</v>
      </c>
      <c r="W3320" t="s">
        <v>8268</v>
      </c>
      <c r="Z3320" t="s">
        <v>8266</v>
      </c>
      <c r="AA3320" t="s">
        <v>8267</v>
      </c>
      <c r="AD3320" t="s">
        <v>2301</v>
      </c>
      <c r="AE3320" t="s">
        <v>365</v>
      </c>
      <c r="AF3320">
        <v>92808</v>
      </c>
      <c r="AG3320" t="s">
        <v>338</v>
      </c>
      <c r="AH3320" t="s">
        <v>530</v>
      </c>
      <c r="AJ3320" t="s">
        <v>8268</v>
      </c>
      <c r="AL3320" t="s">
        <v>339</v>
      </c>
      <c r="AM3320">
        <v>1</v>
      </c>
      <c r="AN3320">
        <v>1</v>
      </c>
      <c r="AO3320">
        <v>1428</v>
      </c>
      <c r="AQ3320">
        <v>123804</v>
      </c>
      <c r="AR3320">
        <v>5901</v>
      </c>
      <c r="AS3320" t="s">
        <v>1300</v>
      </c>
      <c r="AT3320" t="s">
        <v>17</v>
      </c>
      <c r="AW3320" t="s">
        <v>352</v>
      </c>
      <c r="AX3320" t="s">
        <v>352</v>
      </c>
      <c r="AY3320" t="s">
        <v>353</v>
      </c>
      <c r="AZ3320" t="s">
        <v>358</v>
      </c>
      <c r="BY3320" t="s">
        <v>342</v>
      </c>
      <c r="EQ3320">
        <v>250322</v>
      </c>
      <c r="ER3320" t="s">
        <v>8269</v>
      </c>
      <c r="EV3320">
        <v>17287724</v>
      </c>
      <c r="EW3320">
        <v>928</v>
      </c>
      <c r="EX3320">
        <v>221023</v>
      </c>
      <c r="EY3320" t="s">
        <v>8270</v>
      </c>
      <c r="EZ3320">
        <v>1</v>
      </c>
      <c r="FC3320">
        <v>5901</v>
      </c>
      <c r="FD3320" t="s">
        <v>17</v>
      </c>
    </row>
    <row r="3321" spans="1:160" x14ac:dyDescent="0.3">
      <c r="A3321" t="str">
        <f>VLOOKUP(B3321,Table2[],3,FALSE)</f>
        <v>Digital</v>
      </c>
      <c r="B3321" t="str">
        <f>IF(OR(ISNUMBER(FIND("QVC",Z3321)),ISNUMBER(FIND("QVC",AL3321))),"QVC",IF(OR(ISNUMBER(FIND("NCO",H3321)),ISNUMBER(FIND("NCO",Y3321))), "NCO", IF(AL3321="consumer","PMD.com",VLOOKUP(LEFT(H3321,2),Tables!$E$1:$F$11,2,FALSE))))</f>
        <v>PMD.com</v>
      </c>
      <c r="C3321">
        <f t="shared" si="156"/>
        <v>51090030</v>
      </c>
      <c r="D3321">
        <f t="shared" si="157"/>
        <v>1</v>
      </c>
      <c r="E3321" t="str">
        <f t="shared" ca="1" si="155"/>
        <v>shifted orders shipped</v>
      </c>
      <c r="F3321" t="s">
        <v>3539</v>
      </c>
      <c r="G3321" t="s">
        <v>335</v>
      </c>
      <c r="H3321" t="s">
        <v>8265</v>
      </c>
      <c r="I3321" s="6">
        <v>44012.633819444447</v>
      </c>
      <c r="J3321" t="s">
        <v>16</v>
      </c>
      <c r="K3321" s="6">
        <v>44013.447326388887</v>
      </c>
      <c r="M3321" t="s">
        <v>8266</v>
      </c>
      <c r="N3321" t="s">
        <v>8267</v>
      </c>
      <c r="Q3321" t="s">
        <v>2301</v>
      </c>
      <c r="R3321" t="s">
        <v>365</v>
      </c>
      <c r="S3321">
        <v>92808</v>
      </c>
      <c r="T3321" t="s">
        <v>338</v>
      </c>
      <c r="U3321" t="s">
        <v>530</v>
      </c>
      <c r="W3321" t="s">
        <v>8268</v>
      </c>
      <c r="Z3321" t="s">
        <v>8266</v>
      </c>
      <c r="AA3321" t="s">
        <v>8267</v>
      </c>
      <c r="AD3321" t="s">
        <v>2301</v>
      </c>
      <c r="AE3321" t="s">
        <v>365</v>
      </c>
      <c r="AF3321">
        <v>92808</v>
      </c>
      <c r="AG3321" t="s">
        <v>338</v>
      </c>
      <c r="AH3321" t="s">
        <v>530</v>
      </c>
      <c r="AJ3321" t="s">
        <v>8268</v>
      </c>
      <c r="AL3321" t="s">
        <v>339</v>
      </c>
      <c r="AM3321">
        <v>1</v>
      </c>
      <c r="AN3321">
        <v>1</v>
      </c>
      <c r="AO3321">
        <v>6688</v>
      </c>
      <c r="AQ3321">
        <v>125960</v>
      </c>
      <c r="AR3321">
        <v>51090030</v>
      </c>
      <c r="AS3321" t="s">
        <v>3043</v>
      </c>
      <c r="AT3321" t="s">
        <v>628</v>
      </c>
      <c r="AW3321" t="s">
        <v>343</v>
      </c>
      <c r="BY3321" t="s">
        <v>342</v>
      </c>
      <c r="BZ3321" t="b">
        <v>0</v>
      </c>
      <c r="EQ3321">
        <v>243047</v>
      </c>
      <c r="ER3321" t="s">
        <v>8269</v>
      </c>
      <c r="EV3321">
        <v>17287724</v>
      </c>
      <c r="EW3321">
        <v>928</v>
      </c>
      <c r="EX3321">
        <v>221023</v>
      </c>
      <c r="EY3321" t="s">
        <v>8270</v>
      </c>
      <c r="EZ3321">
        <v>1</v>
      </c>
      <c r="FC3321">
        <v>95378</v>
      </c>
      <c r="FD3321" t="s">
        <v>1045</v>
      </c>
    </row>
    <row r="3322" spans="1:160" x14ac:dyDescent="0.3">
      <c r="A3322" t="str">
        <f>VLOOKUP(B3322,Table2[],3,FALSE)</f>
        <v>Digital</v>
      </c>
      <c r="B3322" t="str">
        <f>IF(OR(ISNUMBER(FIND("QVC",Z3322)),ISNUMBER(FIND("QVC",AL3322))),"QVC",IF(OR(ISNUMBER(FIND("NCO",H3322)),ISNUMBER(FIND("NCO",Y3322))), "NCO", IF(AL3322="consumer","PMD.com",VLOOKUP(LEFT(H3322,2),Tables!$E$1:$F$11,2,FALSE))))</f>
        <v>PMD.com</v>
      </c>
      <c r="C3322">
        <f t="shared" si="156"/>
        <v>5341030</v>
      </c>
      <c r="D3322">
        <f t="shared" si="157"/>
        <v>1</v>
      </c>
      <c r="E3322" t="str">
        <f t="shared" ca="1" si="155"/>
        <v>shifted orders shipped</v>
      </c>
      <c r="F3322" t="s">
        <v>3539</v>
      </c>
      <c r="G3322" t="s">
        <v>335</v>
      </c>
      <c r="H3322" t="s">
        <v>8265</v>
      </c>
      <c r="I3322" s="6">
        <v>44012.633819444447</v>
      </c>
      <c r="J3322" t="s">
        <v>16</v>
      </c>
      <c r="K3322" s="6">
        <v>44013.447326388887</v>
      </c>
      <c r="M3322" t="s">
        <v>8266</v>
      </c>
      <c r="N3322" t="s">
        <v>8267</v>
      </c>
      <c r="Q3322" t="s">
        <v>2301</v>
      </c>
      <c r="R3322" t="s">
        <v>365</v>
      </c>
      <c r="S3322">
        <v>92808</v>
      </c>
      <c r="T3322" t="s">
        <v>338</v>
      </c>
      <c r="U3322" t="s">
        <v>530</v>
      </c>
      <c r="W3322" t="s">
        <v>8268</v>
      </c>
      <c r="Z3322" t="s">
        <v>8266</v>
      </c>
      <c r="AA3322" t="s">
        <v>8267</v>
      </c>
      <c r="AD3322" t="s">
        <v>2301</v>
      </c>
      <c r="AE3322" t="s">
        <v>365</v>
      </c>
      <c r="AF3322">
        <v>92808</v>
      </c>
      <c r="AG3322" t="s">
        <v>338</v>
      </c>
      <c r="AH3322" t="s">
        <v>530</v>
      </c>
      <c r="AJ3322" t="s">
        <v>8268</v>
      </c>
      <c r="AL3322" t="s">
        <v>339</v>
      </c>
      <c r="AM3322">
        <v>1</v>
      </c>
      <c r="AN3322">
        <v>1</v>
      </c>
      <c r="AO3322">
        <v>12859</v>
      </c>
      <c r="AQ3322">
        <v>124642</v>
      </c>
      <c r="AR3322">
        <v>5341030</v>
      </c>
      <c r="AS3322" t="s">
        <v>925</v>
      </c>
      <c r="AT3322" t="s">
        <v>926</v>
      </c>
      <c r="AW3322" t="s">
        <v>366</v>
      </c>
      <c r="AX3322" t="s">
        <v>366</v>
      </c>
      <c r="AY3322" t="s">
        <v>345</v>
      </c>
      <c r="AZ3322" t="s">
        <v>346</v>
      </c>
      <c r="BY3322" t="s">
        <v>342</v>
      </c>
      <c r="EQ3322">
        <v>243275</v>
      </c>
      <c r="ER3322" t="s">
        <v>8269</v>
      </c>
      <c r="EV3322">
        <v>17287724</v>
      </c>
      <c r="EW3322">
        <v>928</v>
      </c>
      <c r="EX3322">
        <v>221023</v>
      </c>
      <c r="EY3322" t="s">
        <v>8270</v>
      </c>
      <c r="EZ3322">
        <v>1</v>
      </c>
      <c r="FC3322">
        <v>95378</v>
      </c>
      <c r="FD3322" t="s">
        <v>1045</v>
      </c>
    </row>
    <row r="3323" spans="1:160" x14ac:dyDescent="0.3">
      <c r="A3323" t="str">
        <f>VLOOKUP(B3323,Table2[],3,FALSE)</f>
        <v>Digital</v>
      </c>
      <c r="B3323" t="str">
        <f>IF(OR(ISNUMBER(FIND("QVC",Z3323)),ISNUMBER(FIND("QVC",AL3323))),"QVC",IF(OR(ISNUMBER(FIND("NCO",H3323)),ISNUMBER(FIND("NCO",Y3323))), "NCO", IF(AL3323="consumer","PMD.com",VLOOKUP(LEFT(H3323,2),Tables!$E$1:$F$11,2,FALSE))))</f>
        <v>PMD.com</v>
      </c>
      <c r="C3323">
        <f t="shared" si="156"/>
        <v>55340001</v>
      </c>
      <c r="D3323">
        <f t="shared" si="157"/>
        <v>1</v>
      </c>
      <c r="E3323" t="str">
        <f t="shared" ca="1" si="155"/>
        <v>shifted orders shipped</v>
      </c>
      <c r="F3323" t="s">
        <v>3539</v>
      </c>
      <c r="G3323" t="s">
        <v>335</v>
      </c>
      <c r="H3323" t="s">
        <v>8265</v>
      </c>
      <c r="I3323" s="6">
        <v>44012.633819444447</v>
      </c>
      <c r="J3323" t="s">
        <v>16</v>
      </c>
      <c r="K3323" s="6">
        <v>44013.447326388887</v>
      </c>
      <c r="M3323" t="s">
        <v>8266</v>
      </c>
      <c r="N3323" t="s">
        <v>8267</v>
      </c>
      <c r="Q3323" t="s">
        <v>2301</v>
      </c>
      <c r="R3323" t="s">
        <v>365</v>
      </c>
      <c r="S3323">
        <v>92808</v>
      </c>
      <c r="T3323" t="s">
        <v>338</v>
      </c>
      <c r="U3323" t="s">
        <v>530</v>
      </c>
      <c r="W3323" t="s">
        <v>8268</v>
      </c>
      <c r="Z3323" t="s">
        <v>8266</v>
      </c>
      <c r="AA3323" t="s">
        <v>8267</v>
      </c>
      <c r="AD3323" t="s">
        <v>2301</v>
      </c>
      <c r="AE3323" t="s">
        <v>365</v>
      </c>
      <c r="AF3323">
        <v>92808</v>
      </c>
      <c r="AG3323" t="s">
        <v>338</v>
      </c>
      <c r="AH3323" t="s">
        <v>530</v>
      </c>
      <c r="AJ3323" t="s">
        <v>8268</v>
      </c>
      <c r="AL3323" t="s">
        <v>339</v>
      </c>
      <c r="AM3323">
        <v>1</v>
      </c>
      <c r="AN3323">
        <v>1</v>
      </c>
      <c r="AO3323">
        <v>8241</v>
      </c>
      <c r="AQ3323">
        <v>124480</v>
      </c>
      <c r="AR3323">
        <v>55340001</v>
      </c>
      <c r="AS3323" t="s">
        <v>1955</v>
      </c>
      <c r="AT3323" t="s">
        <v>71</v>
      </c>
      <c r="AW3323" t="s">
        <v>343</v>
      </c>
      <c r="BY3323" t="s">
        <v>342</v>
      </c>
      <c r="EQ3323">
        <v>249139</v>
      </c>
      <c r="ER3323" t="s">
        <v>8269</v>
      </c>
      <c r="EV3323">
        <v>17287724</v>
      </c>
      <c r="EW3323">
        <v>928</v>
      </c>
      <c r="EX3323">
        <v>221023</v>
      </c>
      <c r="EY3323" t="s">
        <v>8270</v>
      </c>
      <c r="EZ3323">
        <v>1</v>
      </c>
      <c r="FC3323">
        <v>55340001</v>
      </c>
      <c r="FD3323" t="s">
        <v>71</v>
      </c>
    </row>
    <row r="3324" spans="1:160" x14ac:dyDescent="0.3">
      <c r="A3324" t="str">
        <f>VLOOKUP(B3324,Table2[],3,FALSE)</f>
        <v>Digital</v>
      </c>
      <c r="B3324" t="str">
        <f>IF(OR(ISNUMBER(FIND("QVC",Z3324)),ISNUMBER(FIND("QVC",AL3324))),"QVC",IF(OR(ISNUMBER(FIND("NCO",H3324)),ISNUMBER(FIND("NCO",Y3324))), "NCO", IF(AL3324="consumer","PMD.com",VLOOKUP(LEFT(H3324,2),Tables!$E$1:$F$11,2,FALSE))))</f>
        <v>PMD.com</v>
      </c>
      <c r="C3324">
        <f t="shared" si="156"/>
        <v>51010010</v>
      </c>
      <c r="D3324">
        <f t="shared" si="157"/>
        <v>1</v>
      </c>
      <c r="E3324" t="str">
        <f t="shared" ca="1" si="155"/>
        <v>shifted orders shipped</v>
      </c>
      <c r="F3324" t="s">
        <v>3539</v>
      </c>
      <c r="G3324" t="s">
        <v>335</v>
      </c>
      <c r="H3324" t="s">
        <v>8265</v>
      </c>
      <c r="I3324" s="6">
        <v>44012.633819444447</v>
      </c>
      <c r="J3324" t="s">
        <v>16</v>
      </c>
      <c r="K3324" s="6">
        <v>44013.447326388887</v>
      </c>
      <c r="M3324" t="s">
        <v>8266</v>
      </c>
      <c r="N3324" t="s">
        <v>8267</v>
      </c>
      <c r="Q3324" t="s">
        <v>2301</v>
      </c>
      <c r="R3324" t="s">
        <v>365</v>
      </c>
      <c r="S3324">
        <v>92808</v>
      </c>
      <c r="T3324" t="s">
        <v>338</v>
      </c>
      <c r="U3324" t="s">
        <v>530</v>
      </c>
      <c r="W3324" t="s">
        <v>8268</v>
      </c>
      <c r="Z3324" t="s">
        <v>8266</v>
      </c>
      <c r="AA3324" t="s">
        <v>8267</v>
      </c>
      <c r="AD3324" t="s">
        <v>2301</v>
      </c>
      <c r="AE3324" t="s">
        <v>365</v>
      </c>
      <c r="AF3324">
        <v>92808</v>
      </c>
      <c r="AG3324" t="s">
        <v>338</v>
      </c>
      <c r="AH3324" t="s">
        <v>530</v>
      </c>
      <c r="AJ3324" t="s">
        <v>8268</v>
      </c>
      <c r="AL3324" t="s">
        <v>339</v>
      </c>
      <c r="AM3324">
        <v>1</v>
      </c>
      <c r="AN3324">
        <v>1</v>
      </c>
      <c r="AO3324">
        <v>11922</v>
      </c>
      <c r="AQ3324">
        <v>125659</v>
      </c>
      <c r="AR3324">
        <v>51010010</v>
      </c>
      <c r="AS3324" t="s">
        <v>1060</v>
      </c>
      <c r="AT3324" t="s">
        <v>170</v>
      </c>
      <c r="AW3324" t="s">
        <v>343</v>
      </c>
      <c r="BY3324" t="s">
        <v>342</v>
      </c>
      <c r="EQ3324">
        <v>247972</v>
      </c>
      <c r="ER3324" t="s">
        <v>8269</v>
      </c>
      <c r="EV3324">
        <v>17287724</v>
      </c>
      <c r="EW3324">
        <v>928</v>
      </c>
      <c r="EX3324">
        <v>221023</v>
      </c>
      <c r="EY3324" t="s">
        <v>8270</v>
      </c>
      <c r="EZ3324">
        <v>1</v>
      </c>
      <c r="FC3324">
        <v>95378</v>
      </c>
      <c r="FD3324" t="s">
        <v>1045</v>
      </c>
    </row>
    <row r="3325" spans="1:160" x14ac:dyDescent="0.3">
      <c r="A3325" t="str">
        <f>VLOOKUP(B3325,Table2[],3,FALSE)</f>
        <v>Digital</v>
      </c>
      <c r="B3325" t="str">
        <f>IF(OR(ISNUMBER(FIND("QVC",Z3325)),ISNUMBER(FIND("QVC",AL3325))),"QVC",IF(OR(ISNUMBER(FIND("NCO",H3325)),ISNUMBER(FIND("NCO",Y3325))), "NCO", IF(AL3325="consumer","PMD.com",VLOOKUP(LEFT(H3325,2),Tables!$E$1:$F$11,2,FALSE))))</f>
        <v>PMD.com</v>
      </c>
      <c r="C3325">
        <f t="shared" si="156"/>
        <v>53910001</v>
      </c>
      <c r="D3325">
        <f t="shared" si="157"/>
        <v>1</v>
      </c>
      <c r="E3325" t="str">
        <f t="shared" ca="1" si="155"/>
        <v>shifted orders shipped</v>
      </c>
      <c r="F3325" t="s">
        <v>3539</v>
      </c>
      <c r="G3325" t="s">
        <v>335</v>
      </c>
      <c r="H3325" t="s">
        <v>8271</v>
      </c>
      <c r="I3325" s="6">
        <v>44012.717638888891</v>
      </c>
      <c r="J3325" t="s">
        <v>16</v>
      </c>
      <c r="K3325" s="6">
        <v>44013.447476851848</v>
      </c>
      <c r="M3325" t="s">
        <v>1145</v>
      </c>
      <c r="N3325" t="s">
        <v>1146</v>
      </c>
      <c r="Q3325" t="s">
        <v>1147</v>
      </c>
      <c r="R3325" t="s">
        <v>407</v>
      </c>
      <c r="S3325" t="s">
        <v>1148</v>
      </c>
      <c r="T3325" t="s">
        <v>338</v>
      </c>
      <c r="U3325" t="s">
        <v>530</v>
      </c>
      <c r="W3325" t="s">
        <v>8272</v>
      </c>
      <c r="Z3325" t="s">
        <v>1145</v>
      </c>
      <c r="AA3325" t="s">
        <v>1146</v>
      </c>
      <c r="AD3325" t="s">
        <v>1147</v>
      </c>
      <c r="AE3325" t="s">
        <v>407</v>
      </c>
      <c r="AF3325" t="s">
        <v>1148</v>
      </c>
      <c r="AG3325" t="s">
        <v>338</v>
      </c>
      <c r="AH3325" t="s">
        <v>530</v>
      </c>
      <c r="AJ3325" t="s">
        <v>8272</v>
      </c>
      <c r="AL3325" t="s">
        <v>339</v>
      </c>
      <c r="AM3325">
        <v>1</v>
      </c>
      <c r="AN3325">
        <v>1</v>
      </c>
      <c r="AO3325">
        <v>12050</v>
      </c>
      <c r="AQ3325">
        <v>124467</v>
      </c>
      <c r="AR3325">
        <v>53910001</v>
      </c>
      <c r="AS3325" t="s">
        <v>629</v>
      </c>
      <c r="AT3325" t="s">
        <v>34</v>
      </c>
      <c r="AW3325" t="s">
        <v>343</v>
      </c>
      <c r="BY3325" t="s">
        <v>342</v>
      </c>
      <c r="EQ3325">
        <v>251451</v>
      </c>
      <c r="ER3325" t="s">
        <v>8273</v>
      </c>
      <c r="EV3325">
        <v>17287765</v>
      </c>
      <c r="EW3325">
        <v>928</v>
      </c>
      <c r="EX3325">
        <v>221062</v>
      </c>
      <c r="EY3325">
        <v>9.2748999964335493E+25</v>
      </c>
      <c r="EZ3325">
        <v>1</v>
      </c>
      <c r="FC3325">
        <v>53910001</v>
      </c>
      <c r="FD3325" t="s">
        <v>34</v>
      </c>
    </row>
    <row r="3326" spans="1:160" x14ac:dyDescent="0.3">
      <c r="A3326" t="str">
        <f>VLOOKUP(B3326,Table2[],3,FALSE)</f>
        <v>Digital</v>
      </c>
      <c r="B3326" t="str">
        <f>IF(OR(ISNUMBER(FIND("QVC",Z3326)),ISNUMBER(FIND("QVC",AL3326))),"QVC",IF(OR(ISNUMBER(FIND("NCO",H3326)),ISNUMBER(FIND("NCO",Y3326))), "NCO", IF(AL3326="consumer","PMD.com",VLOOKUP(LEFT(H3326,2),Tables!$E$1:$F$11,2,FALSE))))</f>
        <v>PMD.com</v>
      </c>
      <c r="C3326">
        <f t="shared" si="156"/>
        <v>53710001</v>
      </c>
      <c r="D3326">
        <f t="shared" si="157"/>
        <v>1</v>
      </c>
      <c r="E3326" t="str">
        <f t="shared" ca="1" si="155"/>
        <v>shifted orders shipped</v>
      </c>
      <c r="F3326" t="s">
        <v>3539</v>
      </c>
      <c r="G3326" t="s">
        <v>335</v>
      </c>
      <c r="H3326" t="s">
        <v>8271</v>
      </c>
      <c r="I3326" s="6">
        <v>44012.717638888891</v>
      </c>
      <c r="J3326" t="s">
        <v>16</v>
      </c>
      <c r="K3326" s="6">
        <v>44013.447476851848</v>
      </c>
      <c r="M3326" t="s">
        <v>1145</v>
      </c>
      <c r="N3326" t="s">
        <v>1146</v>
      </c>
      <c r="Q3326" t="s">
        <v>1147</v>
      </c>
      <c r="R3326" t="s">
        <v>407</v>
      </c>
      <c r="S3326" t="s">
        <v>1148</v>
      </c>
      <c r="T3326" t="s">
        <v>338</v>
      </c>
      <c r="U3326" t="s">
        <v>530</v>
      </c>
      <c r="W3326" t="s">
        <v>8272</v>
      </c>
      <c r="Z3326" t="s">
        <v>1145</v>
      </c>
      <c r="AA3326" t="s">
        <v>1146</v>
      </c>
      <c r="AD3326" t="s">
        <v>1147</v>
      </c>
      <c r="AE3326" t="s">
        <v>407</v>
      </c>
      <c r="AF3326" t="s">
        <v>1148</v>
      </c>
      <c r="AG3326" t="s">
        <v>338</v>
      </c>
      <c r="AH3326" t="s">
        <v>530</v>
      </c>
      <c r="AJ3326" t="s">
        <v>8272</v>
      </c>
      <c r="AL3326" t="s">
        <v>339</v>
      </c>
      <c r="AM3326">
        <v>1</v>
      </c>
      <c r="AN3326">
        <v>1</v>
      </c>
      <c r="AO3326">
        <v>4902</v>
      </c>
      <c r="AQ3326">
        <v>124454</v>
      </c>
      <c r="AR3326">
        <v>53710001</v>
      </c>
      <c r="AS3326" t="s">
        <v>1873</v>
      </c>
      <c r="AT3326" t="s">
        <v>66</v>
      </c>
      <c r="AW3326" t="s">
        <v>343</v>
      </c>
      <c r="EQ3326">
        <v>248267</v>
      </c>
      <c r="ER3326" t="s">
        <v>8273</v>
      </c>
      <c r="EV3326">
        <v>17287765</v>
      </c>
      <c r="EW3326">
        <v>928</v>
      </c>
      <c r="EX3326">
        <v>221062</v>
      </c>
      <c r="EY3326">
        <v>9.2748999964335493E+25</v>
      </c>
      <c r="EZ3326">
        <v>1</v>
      </c>
      <c r="FC3326">
        <v>53710001</v>
      </c>
      <c r="FD3326" t="s">
        <v>66</v>
      </c>
    </row>
    <row r="3327" spans="1:160" x14ac:dyDescent="0.3">
      <c r="A3327" t="str">
        <f>VLOOKUP(B3327,Table2[],3,FALSE)</f>
        <v>Digital</v>
      </c>
      <c r="B3327" t="str">
        <f>IF(OR(ISNUMBER(FIND("QVC",Z3327)),ISNUMBER(FIND("QVC",AL3327))),"QVC",IF(OR(ISNUMBER(FIND("NCO",H3327)),ISNUMBER(FIND("NCO",Y3327))), "NCO", IF(AL3327="consumer","PMD.com",VLOOKUP(LEFT(H3327,2),Tables!$E$1:$F$11,2,FALSE))))</f>
        <v>PMD.com</v>
      </c>
      <c r="C3327">
        <f t="shared" si="156"/>
        <v>54010001</v>
      </c>
      <c r="D3327">
        <f t="shared" si="157"/>
        <v>1</v>
      </c>
      <c r="E3327" t="str">
        <f t="shared" ca="1" si="155"/>
        <v>shifted orders shipped</v>
      </c>
      <c r="F3327" t="s">
        <v>3539</v>
      </c>
      <c r="G3327" t="s">
        <v>335</v>
      </c>
      <c r="H3327" t="s">
        <v>8271</v>
      </c>
      <c r="I3327" s="6">
        <v>44012.717638888891</v>
      </c>
      <c r="J3327" t="s">
        <v>16</v>
      </c>
      <c r="K3327" s="6">
        <v>44013.447476851848</v>
      </c>
      <c r="M3327" t="s">
        <v>1145</v>
      </c>
      <c r="N3327" t="s">
        <v>1146</v>
      </c>
      <c r="Q3327" t="s">
        <v>1147</v>
      </c>
      <c r="R3327" t="s">
        <v>407</v>
      </c>
      <c r="S3327" t="s">
        <v>1148</v>
      </c>
      <c r="T3327" t="s">
        <v>338</v>
      </c>
      <c r="U3327" t="s">
        <v>530</v>
      </c>
      <c r="W3327" t="s">
        <v>8272</v>
      </c>
      <c r="Z3327" t="s">
        <v>1145</v>
      </c>
      <c r="AA3327" t="s">
        <v>1146</v>
      </c>
      <c r="AD3327" t="s">
        <v>1147</v>
      </c>
      <c r="AE3327" t="s">
        <v>407</v>
      </c>
      <c r="AF3327" t="s">
        <v>1148</v>
      </c>
      <c r="AG3327" t="s">
        <v>338</v>
      </c>
      <c r="AH3327" t="s">
        <v>530</v>
      </c>
      <c r="AJ3327" t="s">
        <v>8272</v>
      </c>
      <c r="AL3327" t="s">
        <v>339</v>
      </c>
      <c r="AM3327">
        <v>1</v>
      </c>
      <c r="AN3327">
        <v>1</v>
      </c>
      <c r="AO3327">
        <v>6300</v>
      </c>
      <c r="AQ3327">
        <v>124476</v>
      </c>
      <c r="AR3327">
        <v>54010001</v>
      </c>
      <c r="AS3327" t="s">
        <v>577</v>
      </c>
      <c r="AT3327" t="s">
        <v>35</v>
      </c>
      <c r="AW3327" t="s">
        <v>340</v>
      </c>
      <c r="AX3327">
        <v>0</v>
      </c>
      <c r="AY3327" t="s">
        <v>348</v>
      </c>
      <c r="AZ3327">
        <v>0</v>
      </c>
      <c r="BY3327" t="s">
        <v>342</v>
      </c>
      <c r="EQ3327">
        <v>252076</v>
      </c>
      <c r="ER3327" t="s">
        <v>8273</v>
      </c>
      <c r="EV3327">
        <v>17287765</v>
      </c>
      <c r="EW3327">
        <v>928</v>
      </c>
      <c r="EX3327">
        <v>221062</v>
      </c>
      <c r="EY3327">
        <v>9.2748999964335493E+25</v>
      </c>
      <c r="EZ3327">
        <v>1</v>
      </c>
      <c r="FC3327">
        <v>54010001</v>
      </c>
      <c r="FD3327" t="s">
        <v>35</v>
      </c>
    </row>
    <row r="3328" spans="1:160" x14ac:dyDescent="0.3">
      <c r="A3328" t="str">
        <f>VLOOKUP(B3328,Table2[],3,FALSE)</f>
        <v>Digital</v>
      </c>
      <c r="B3328" t="str">
        <f>IF(OR(ISNUMBER(FIND("QVC",Z3328)),ISNUMBER(FIND("QVC",AL3328))),"QVC",IF(OR(ISNUMBER(FIND("NCO",H3328)),ISNUMBER(FIND("NCO",Y3328))), "NCO", IF(AL3328="consumer","PMD.com",VLOOKUP(LEFT(H3328,2),Tables!$E$1:$F$11,2,FALSE))))</f>
        <v>PMD.com</v>
      </c>
      <c r="C3328">
        <f t="shared" si="156"/>
        <v>53970001</v>
      </c>
      <c r="D3328">
        <f t="shared" si="157"/>
        <v>1</v>
      </c>
      <c r="E3328" t="str">
        <f t="shared" ca="1" si="155"/>
        <v>shifted orders shipped</v>
      </c>
      <c r="F3328" t="s">
        <v>3539</v>
      </c>
      <c r="G3328" t="s">
        <v>335</v>
      </c>
      <c r="H3328" t="s">
        <v>8274</v>
      </c>
      <c r="I3328" s="6">
        <v>44012.730370370373</v>
      </c>
      <c r="J3328" t="s">
        <v>16</v>
      </c>
      <c r="K3328" s="6">
        <v>44013.447581018518</v>
      </c>
      <c r="M3328" t="s">
        <v>8275</v>
      </c>
      <c r="N3328" t="s">
        <v>8276</v>
      </c>
      <c r="Q3328" t="s">
        <v>8277</v>
      </c>
      <c r="R3328" t="s">
        <v>522</v>
      </c>
      <c r="S3328" t="s">
        <v>8278</v>
      </c>
      <c r="T3328" t="s">
        <v>338</v>
      </c>
      <c r="U3328" t="s">
        <v>530</v>
      </c>
      <c r="W3328" t="s">
        <v>8279</v>
      </c>
      <c r="Z3328" t="s">
        <v>8275</v>
      </c>
      <c r="AA3328" t="s">
        <v>8276</v>
      </c>
      <c r="AD3328" t="s">
        <v>8277</v>
      </c>
      <c r="AE3328" t="s">
        <v>522</v>
      </c>
      <c r="AF3328" t="s">
        <v>8278</v>
      </c>
      <c r="AG3328" t="s">
        <v>338</v>
      </c>
      <c r="AH3328" t="s">
        <v>530</v>
      </c>
      <c r="AJ3328" t="s">
        <v>8279</v>
      </c>
      <c r="AL3328" t="s">
        <v>339</v>
      </c>
      <c r="AM3328">
        <v>1</v>
      </c>
      <c r="AN3328">
        <v>1</v>
      </c>
      <c r="AO3328">
        <v>392</v>
      </c>
      <c r="AQ3328">
        <v>124472</v>
      </c>
      <c r="AR3328">
        <v>53970001</v>
      </c>
      <c r="AS3328" t="s">
        <v>577</v>
      </c>
      <c r="AT3328" t="s">
        <v>41</v>
      </c>
      <c r="AW3328" t="s">
        <v>343</v>
      </c>
      <c r="BY3328" t="s">
        <v>342</v>
      </c>
      <c r="EQ3328">
        <v>251826</v>
      </c>
      <c r="ER3328" t="s">
        <v>8280</v>
      </c>
      <c r="EV3328">
        <v>17287775</v>
      </c>
      <c r="EW3328">
        <v>928</v>
      </c>
      <c r="EX3328">
        <v>221072</v>
      </c>
      <c r="EY3328">
        <v>9.2748999964335493E+25</v>
      </c>
      <c r="EZ3328">
        <v>1</v>
      </c>
      <c r="FC3328">
        <v>53970001</v>
      </c>
      <c r="FD3328" t="s">
        <v>41</v>
      </c>
    </row>
    <row r="3329" spans="1:160" x14ac:dyDescent="0.3">
      <c r="A3329" t="str">
        <f>VLOOKUP(B3329,Table2[],3,FALSE)</f>
        <v>Digital</v>
      </c>
      <c r="B3329" t="str">
        <f>IF(OR(ISNUMBER(FIND("QVC",Z3329)),ISNUMBER(FIND("QVC",AL3329))),"QVC",IF(OR(ISNUMBER(FIND("NCO",H3329)),ISNUMBER(FIND("NCO",Y3329))), "NCO", IF(AL3329="consumer","PMD.com",VLOOKUP(LEFT(H3329,2),Tables!$E$1:$F$11,2,FALSE))))</f>
        <v>PMD.com</v>
      </c>
      <c r="C3329">
        <f t="shared" si="156"/>
        <v>54020001</v>
      </c>
      <c r="D3329">
        <f t="shared" si="157"/>
        <v>1</v>
      </c>
      <c r="E3329" t="str">
        <f t="shared" ca="1" si="155"/>
        <v>shifted orders shipped</v>
      </c>
      <c r="F3329" t="s">
        <v>3539</v>
      </c>
      <c r="G3329" t="s">
        <v>335</v>
      </c>
      <c r="H3329" t="s">
        <v>8274</v>
      </c>
      <c r="I3329" s="6">
        <v>44012.730370370373</v>
      </c>
      <c r="J3329" t="s">
        <v>16</v>
      </c>
      <c r="K3329" s="6">
        <v>44013.447581018518</v>
      </c>
      <c r="M3329" t="s">
        <v>8275</v>
      </c>
      <c r="N3329" t="s">
        <v>8276</v>
      </c>
      <c r="Q3329" t="s">
        <v>8277</v>
      </c>
      <c r="R3329" t="s">
        <v>522</v>
      </c>
      <c r="S3329" t="s">
        <v>8278</v>
      </c>
      <c r="T3329" t="s">
        <v>338</v>
      </c>
      <c r="U3329" t="s">
        <v>530</v>
      </c>
      <c r="W3329" t="s">
        <v>8279</v>
      </c>
      <c r="Z3329" t="s">
        <v>8275</v>
      </c>
      <c r="AA3329" t="s">
        <v>8276</v>
      </c>
      <c r="AD3329" t="s">
        <v>8277</v>
      </c>
      <c r="AE3329" t="s">
        <v>522</v>
      </c>
      <c r="AF3329" t="s">
        <v>8278</v>
      </c>
      <c r="AG3329" t="s">
        <v>338</v>
      </c>
      <c r="AH3329" t="s">
        <v>530</v>
      </c>
      <c r="AJ3329" t="s">
        <v>8279</v>
      </c>
      <c r="AL3329" t="s">
        <v>339</v>
      </c>
      <c r="AM3329">
        <v>1</v>
      </c>
      <c r="AN3329">
        <v>1</v>
      </c>
      <c r="AO3329">
        <v>3692</v>
      </c>
      <c r="AQ3329">
        <v>124477</v>
      </c>
      <c r="AR3329">
        <v>54020001</v>
      </c>
      <c r="AS3329" t="s">
        <v>484</v>
      </c>
      <c r="AT3329" t="s">
        <v>93</v>
      </c>
      <c r="AW3329" t="s">
        <v>340</v>
      </c>
      <c r="AX3329">
        <v>0</v>
      </c>
      <c r="AY3329" t="s">
        <v>348</v>
      </c>
      <c r="AZ3329">
        <v>0</v>
      </c>
      <c r="BY3329" t="s">
        <v>342</v>
      </c>
      <c r="EQ3329">
        <v>251671</v>
      </c>
      <c r="ER3329" t="s">
        <v>8280</v>
      </c>
      <c r="EV3329">
        <v>17287775</v>
      </c>
      <c r="EW3329">
        <v>928</v>
      </c>
      <c r="EX3329">
        <v>221072</v>
      </c>
      <c r="EY3329">
        <v>9.2748999964335493E+25</v>
      </c>
      <c r="EZ3329">
        <v>1</v>
      </c>
      <c r="FC3329">
        <v>54020001</v>
      </c>
      <c r="FD3329" t="s">
        <v>93</v>
      </c>
    </row>
    <row r="3330" spans="1:160" x14ac:dyDescent="0.3">
      <c r="A3330" t="str">
        <f>VLOOKUP(B3330,Table2[],3,FALSE)</f>
        <v>Digital</v>
      </c>
      <c r="B3330" t="str">
        <f>IF(OR(ISNUMBER(FIND("QVC",Z3330)),ISNUMBER(FIND("QVC",AL3330))),"QVC",IF(OR(ISNUMBER(FIND("NCO",H3330)),ISNUMBER(FIND("NCO",Y3330))), "NCO", IF(AL3330="consumer","PMD.com",VLOOKUP(LEFT(H3330,2),Tables!$E$1:$F$11,2,FALSE))))</f>
        <v>PMD.com</v>
      </c>
      <c r="C3330">
        <f t="shared" si="156"/>
        <v>51070001</v>
      </c>
      <c r="D3330">
        <f t="shared" si="157"/>
        <v>1</v>
      </c>
      <c r="E3330" t="str">
        <f t="shared" ca="1" si="155"/>
        <v>shifted orders shipped</v>
      </c>
      <c r="F3330" t="s">
        <v>3539</v>
      </c>
      <c r="G3330" t="s">
        <v>335</v>
      </c>
      <c r="H3330" t="s">
        <v>8281</v>
      </c>
      <c r="I3330" s="6">
        <v>44012.532893518517</v>
      </c>
      <c r="J3330" t="s">
        <v>16</v>
      </c>
      <c r="K3330" s="6">
        <v>44013.447638888887</v>
      </c>
      <c r="M3330" t="s">
        <v>8282</v>
      </c>
      <c r="N3330" t="s">
        <v>8283</v>
      </c>
      <c r="Q3330" t="s">
        <v>866</v>
      </c>
      <c r="R3330" t="s">
        <v>409</v>
      </c>
      <c r="S3330" t="s">
        <v>8284</v>
      </c>
      <c r="T3330" t="s">
        <v>338</v>
      </c>
      <c r="U3330" t="s">
        <v>530</v>
      </c>
      <c r="W3330" t="s">
        <v>8285</v>
      </c>
      <c r="Z3330" t="s">
        <v>8282</v>
      </c>
      <c r="AA3330" t="s">
        <v>8283</v>
      </c>
      <c r="AD3330" t="s">
        <v>866</v>
      </c>
      <c r="AE3330" t="s">
        <v>409</v>
      </c>
      <c r="AF3330" t="s">
        <v>8284</v>
      </c>
      <c r="AG3330" t="s">
        <v>338</v>
      </c>
      <c r="AH3330" t="s">
        <v>530</v>
      </c>
      <c r="AJ3330" t="s">
        <v>8285</v>
      </c>
      <c r="AL3330" t="s">
        <v>339</v>
      </c>
      <c r="AM3330">
        <v>1</v>
      </c>
      <c r="AN3330">
        <v>1</v>
      </c>
      <c r="AO3330">
        <v>10147</v>
      </c>
      <c r="AQ3330">
        <v>124429</v>
      </c>
      <c r="AR3330">
        <v>51070001</v>
      </c>
      <c r="AS3330" t="s">
        <v>1886</v>
      </c>
      <c r="AT3330" t="s">
        <v>45</v>
      </c>
      <c r="AW3330" t="s">
        <v>343</v>
      </c>
      <c r="BY3330" t="s">
        <v>342</v>
      </c>
      <c r="EQ3330">
        <v>251956</v>
      </c>
      <c r="ER3330" t="s">
        <v>8286</v>
      </c>
      <c r="EV3330">
        <v>17287676</v>
      </c>
      <c r="EW3330">
        <v>928</v>
      </c>
      <c r="EX3330">
        <v>220975</v>
      </c>
      <c r="EY3330">
        <v>9.2748999964335493E+25</v>
      </c>
      <c r="EZ3330">
        <v>1</v>
      </c>
      <c r="FC3330">
        <v>51070001</v>
      </c>
      <c r="FD3330" t="s">
        <v>45</v>
      </c>
    </row>
    <row r="3331" spans="1:160" x14ac:dyDescent="0.3">
      <c r="A3331" t="str">
        <f>VLOOKUP(B3331,Table2[],3,FALSE)</f>
        <v>Digital</v>
      </c>
      <c r="B3331" t="str">
        <f>IF(OR(ISNUMBER(FIND("QVC",Z3331)),ISNUMBER(FIND("QVC",AL3331))),"QVC",IF(OR(ISNUMBER(FIND("NCO",H3331)),ISNUMBER(FIND("NCO",Y3331))), "NCO", IF(AL3331="consumer","PMD.com",VLOOKUP(LEFT(H3331,2),Tables!$E$1:$F$11,2,FALSE))))</f>
        <v>PMD.com</v>
      </c>
      <c r="C3331">
        <f t="shared" si="156"/>
        <v>52230001</v>
      </c>
      <c r="D3331">
        <f t="shared" si="157"/>
        <v>1</v>
      </c>
      <c r="E3331" t="str">
        <f t="shared" ref="E3331:E3394" ca="1" si="158">IF(MONTH(TODAY())-MONTH(I3331)&gt;0,"shifted orders shipped","MTD orders shipped")</f>
        <v>shifted orders shipped</v>
      </c>
      <c r="F3331" t="s">
        <v>3539</v>
      </c>
      <c r="G3331" t="s">
        <v>335</v>
      </c>
      <c r="H3331" t="s">
        <v>8287</v>
      </c>
      <c r="I3331" s="6">
        <v>44012.687928240739</v>
      </c>
      <c r="J3331" t="s">
        <v>16</v>
      </c>
      <c r="K3331" s="6">
        <v>44013.447800925926</v>
      </c>
      <c r="M3331" t="s">
        <v>8288</v>
      </c>
      <c r="N3331" t="s">
        <v>8289</v>
      </c>
      <c r="O3331" t="s">
        <v>905</v>
      </c>
      <c r="Q3331" t="s">
        <v>750</v>
      </c>
      <c r="R3331" t="s">
        <v>362</v>
      </c>
      <c r="S3331" t="s">
        <v>8290</v>
      </c>
      <c r="T3331" t="s">
        <v>338</v>
      </c>
      <c r="U3331" t="s">
        <v>530</v>
      </c>
      <c r="W3331" t="s">
        <v>8291</v>
      </c>
      <c r="Z3331" t="s">
        <v>8288</v>
      </c>
      <c r="AA3331" t="s">
        <v>8289</v>
      </c>
      <c r="AB3331" t="s">
        <v>905</v>
      </c>
      <c r="AD3331" t="s">
        <v>750</v>
      </c>
      <c r="AE3331" t="s">
        <v>362</v>
      </c>
      <c r="AF3331" t="s">
        <v>8290</v>
      </c>
      <c r="AG3331" t="s">
        <v>338</v>
      </c>
      <c r="AH3331" t="s">
        <v>530</v>
      </c>
      <c r="AJ3331" t="s">
        <v>8291</v>
      </c>
      <c r="AL3331" t="s">
        <v>339</v>
      </c>
      <c r="AM3331">
        <v>1</v>
      </c>
      <c r="AN3331">
        <v>1</v>
      </c>
      <c r="AO3331">
        <v>1194</v>
      </c>
      <c r="AQ3331">
        <v>124434</v>
      </c>
      <c r="AR3331">
        <v>52230001</v>
      </c>
      <c r="AS3331" t="s">
        <v>105</v>
      </c>
      <c r="AT3331" t="s">
        <v>106</v>
      </c>
      <c r="AW3331" t="s">
        <v>340</v>
      </c>
      <c r="AX3331" t="s">
        <v>340</v>
      </c>
      <c r="AY3331" t="s">
        <v>341</v>
      </c>
      <c r="AZ3331">
        <v>0</v>
      </c>
      <c r="BY3331" t="s">
        <v>342</v>
      </c>
      <c r="EQ3331">
        <v>247324</v>
      </c>
      <c r="ER3331" t="s">
        <v>8292</v>
      </c>
      <c r="EV3331">
        <v>17287753</v>
      </c>
      <c r="EW3331">
        <v>928</v>
      </c>
      <c r="EX3331">
        <v>221051</v>
      </c>
      <c r="EY3331" t="s">
        <v>8293</v>
      </c>
      <c r="EZ3331">
        <v>1</v>
      </c>
      <c r="FC3331">
        <v>52230001</v>
      </c>
      <c r="FD3331" t="s">
        <v>106</v>
      </c>
    </row>
    <row r="3332" spans="1:160" x14ac:dyDescent="0.3">
      <c r="A3332" t="str">
        <f>VLOOKUP(B3332,Table2[],3,FALSE)</f>
        <v>Digital</v>
      </c>
      <c r="B3332" t="str">
        <f>IF(OR(ISNUMBER(FIND("QVC",Z3332)),ISNUMBER(FIND("QVC",AL3332))),"QVC",IF(OR(ISNUMBER(FIND("NCO",H3332)),ISNUMBER(FIND("NCO",Y3332))), "NCO", IF(AL3332="consumer","PMD.com",VLOOKUP(LEFT(H3332,2),Tables!$E$1:$F$11,2,FALSE))))</f>
        <v>PMD.com</v>
      </c>
      <c r="C3332">
        <f t="shared" si="156"/>
        <v>5208</v>
      </c>
      <c r="D3332">
        <f t="shared" si="157"/>
        <v>1</v>
      </c>
      <c r="E3332" t="str">
        <f t="shared" ca="1" si="158"/>
        <v>shifted orders shipped</v>
      </c>
      <c r="F3332" t="s">
        <v>3539</v>
      </c>
      <c r="G3332" t="s">
        <v>335</v>
      </c>
      <c r="H3332" t="s">
        <v>8287</v>
      </c>
      <c r="I3332" s="6">
        <v>44012.687928240739</v>
      </c>
      <c r="J3332" t="s">
        <v>16</v>
      </c>
      <c r="K3332" s="6">
        <v>44013.447800925926</v>
      </c>
      <c r="M3332" t="s">
        <v>8288</v>
      </c>
      <c r="N3332" t="s">
        <v>8289</v>
      </c>
      <c r="O3332" t="s">
        <v>905</v>
      </c>
      <c r="Q3332" t="s">
        <v>750</v>
      </c>
      <c r="R3332" t="s">
        <v>362</v>
      </c>
      <c r="S3332" t="s">
        <v>8290</v>
      </c>
      <c r="T3332" t="s">
        <v>338</v>
      </c>
      <c r="U3332" t="s">
        <v>530</v>
      </c>
      <c r="W3332" t="s">
        <v>8291</v>
      </c>
      <c r="Z3332" t="s">
        <v>8288</v>
      </c>
      <c r="AA3332" t="s">
        <v>8289</v>
      </c>
      <c r="AB3332" t="s">
        <v>905</v>
      </c>
      <c r="AD3332" t="s">
        <v>750</v>
      </c>
      <c r="AE3332" t="s">
        <v>362</v>
      </c>
      <c r="AF3332" t="s">
        <v>8290</v>
      </c>
      <c r="AG3332" t="s">
        <v>338</v>
      </c>
      <c r="AH3332" t="s">
        <v>530</v>
      </c>
      <c r="AJ3332" t="s">
        <v>8291</v>
      </c>
      <c r="AL3332" t="s">
        <v>339</v>
      </c>
      <c r="AM3332">
        <v>1</v>
      </c>
      <c r="AN3332">
        <v>1</v>
      </c>
      <c r="AO3332">
        <v>1406</v>
      </c>
      <c r="AQ3332">
        <v>124008</v>
      </c>
      <c r="AR3332">
        <v>5208</v>
      </c>
      <c r="AS3332" t="s">
        <v>51</v>
      </c>
      <c r="AT3332" t="s">
        <v>52</v>
      </c>
      <c r="AW3332" t="s">
        <v>340</v>
      </c>
      <c r="AX3332" t="s">
        <v>340</v>
      </c>
      <c r="AY3332" t="s">
        <v>419</v>
      </c>
      <c r="AZ3332" t="s">
        <v>420</v>
      </c>
      <c r="BY3332" t="s">
        <v>342</v>
      </c>
      <c r="EQ3332">
        <v>249094</v>
      </c>
      <c r="ER3332" t="s">
        <v>8292</v>
      </c>
      <c r="EV3332">
        <v>17287753</v>
      </c>
      <c r="EW3332">
        <v>928</v>
      </c>
      <c r="EX3332">
        <v>221051</v>
      </c>
      <c r="EY3332" t="s">
        <v>8293</v>
      </c>
      <c r="EZ3332">
        <v>1</v>
      </c>
      <c r="FC3332">
        <v>5208</v>
      </c>
      <c r="FD3332" t="s">
        <v>52</v>
      </c>
    </row>
    <row r="3333" spans="1:160" x14ac:dyDescent="0.3">
      <c r="A3333" t="str">
        <f>VLOOKUP(B3333,Table2[],3,FALSE)</f>
        <v>Digital</v>
      </c>
      <c r="B3333" t="str">
        <f>IF(OR(ISNUMBER(FIND("QVC",Z3333)),ISNUMBER(FIND("QVC",AL3333))),"QVC",IF(OR(ISNUMBER(FIND("NCO",H3333)),ISNUMBER(FIND("NCO",Y3333))), "NCO", IF(AL3333="consumer","PMD.com",VLOOKUP(LEFT(H3333,2),Tables!$E$1:$F$11,2,FALSE))))</f>
        <v>PMD.com</v>
      </c>
      <c r="C3333">
        <f t="shared" si="156"/>
        <v>53200001</v>
      </c>
      <c r="D3333">
        <f t="shared" si="157"/>
        <v>1</v>
      </c>
      <c r="E3333" t="str">
        <f t="shared" ca="1" si="158"/>
        <v>shifted orders shipped</v>
      </c>
      <c r="F3333" t="s">
        <v>3539</v>
      </c>
      <c r="G3333" t="s">
        <v>335</v>
      </c>
      <c r="H3333" t="s">
        <v>8287</v>
      </c>
      <c r="I3333" s="6">
        <v>44012.687928240739</v>
      </c>
      <c r="J3333" t="s">
        <v>16</v>
      </c>
      <c r="K3333" s="6">
        <v>44013.447800925926</v>
      </c>
      <c r="M3333" t="s">
        <v>8288</v>
      </c>
      <c r="N3333" t="s">
        <v>8289</v>
      </c>
      <c r="O3333" t="s">
        <v>905</v>
      </c>
      <c r="Q3333" t="s">
        <v>750</v>
      </c>
      <c r="R3333" t="s">
        <v>362</v>
      </c>
      <c r="S3333" t="s">
        <v>8290</v>
      </c>
      <c r="T3333" t="s">
        <v>338</v>
      </c>
      <c r="U3333" t="s">
        <v>530</v>
      </c>
      <c r="W3333" t="s">
        <v>8291</v>
      </c>
      <c r="Z3333" t="s">
        <v>8288</v>
      </c>
      <c r="AA3333" t="s">
        <v>8289</v>
      </c>
      <c r="AB3333" t="s">
        <v>905</v>
      </c>
      <c r="AD3333" t="s">
        <v>750</v>
      </c>
      <c r="AE3333" t="s">
        <v>362</v>
      </c>
      <c r="AF3333" t="s">
        <v>8290</v>
      </c>
      <c r="AG3333" t="s">
        <v>338</v>
      </c>
      <c r="AH3333" t="s">
        <v>530</v>
      </c>
      <c r="AJ3333" t="s">
        <v>8291</v>
      </c>
      <c r="AL3333" t="s">
        <v>339</v>
      </c>
      <c r="AM3333">
        <v>1</v>
      </c>
      <c r="AN3333">
        <v>1</v>
      </c>
      <c r="AO3333">
        <v>15189</v>
      </c>
      <c r="AQ3333">
        <v>123906</v>
      </c>
      <c r="AR3333">
        <v>53200001</v>
      </c>
      <c r="AS3333" t="s">
        <v>973</v>
      </c>
      <c r="AT3333" t="s">
        <v>50</v>
      </c>
      <c r="AW3333" t="s">
        <v>340</v>
      </c>
      <c r="AX3333" t="s">
        <v>340</v>
      </c>
      <c r="AY3333" t="s">
        <v>357</v>
      </c>
      <c r="AZ3333" t="s">
        <v>363</v>
      </c>
      <c r="BY3333" t="s">
        <v>342</v>
      </c>
      <c r="EQ3333">
        <v>252156</v>
      </c>
      <c r="ER3333" t="s">
        <v>8292</v>
      </c>
      <c r="EV3333">
        <v>17287753</v>
      </c>
      <c r="EW3333">
        <v>928</v>
      </c>
      <c r="EX3333">
        <v>221051</v>
      </c>
      <c r="EY3333" t="s">
        <v>8293</v>
      </c>
      <c r="EZ3333">
        <v>1</v>
      </c>
      <c r="FC3333">
        <v>53200001</v>
      </c>
      <c r="FD3333" t="s">
        <v>50</v>
      </c>
    </row>
    <row r="3334" spans="1:160" x14ac:dyDescent="0.3">
      <c r="A3334" t="str">
        <f>VLOOKUP(B3334,Table2[],3,FALSE)</f>
        <v>Digital</v>
      </c>
      <c r="B3334" t="str">
        <f>IF(OR(ISNUMBER(FIND("QVC",Z3334)),ISNUMBER(FIND("QVC",AL3334))),"QVC",IF(OR(ISNUMBER(FIND("NCO",H3334)),ISNUMBER(FIND("NCO",Y3334))), "NCO", IF(AL3334="consumer","PMD.com",VLOOKUP(LEFT(H3334,2),Tables!$E$1:$F$11,2,FALSE))))</f>
        <v>PMD.com</v>
      </c>
      <c r="C3334">
        <f t="shared" si="156"/>
        <v>53450011</v>
      </c>
      <c r="D3334">
        <f t="shared" si="157"/>
        <v>1</v>
      </c>
      <c r="E3334" t="str">
        <f t="shared" ca="1" si="158"/>
        <v>shifted orders shipped</v>
      </c>
      <c r="F3334" t="s">
        <v>3539</v>
      </c>
      <c r="G3334" t="s">
        <v>335</v>
      </c>
      <c r="H3334" t="s">
        <v>8294</v>
      </c>
      <c r="I3334" s="6">
        <v>44012.720821759256</v>
      </c>
      <c r="J3334" t="s">
        <v>16</v>
      </c>
      <c r="K3334" s="6">
        <v>44013.447835648149</v>
      </c>
      <c r="M3334" t="s">
        <v>8295</v>
      </c>
      <c r="N3334" t="s">
        <v>8296</v>
      </c>
      <c r="Q3334" t="s">
        <v>8297</v>
      </c>
      <c r="R3334" t="s">
        <v>376</v>
      </c>
      <c r="S3334">
        <v>75148</v>
      </c>
      <c r="T3334" t="s">
        <v>338</v>
      </c>
      <c r="U3334" t="s">
        <v>530</v>
      </c>
      <c r="W3334" t="s">
        <v>8298</v>
      </c>
      <c r="Z3334" t="s">
        <v>8295</v>
      </c>
      <c r="AA3334" t="s">
        <v>8296</v>
      </c>
      <c r="AD3334" t="s">
        <v>8297</v>
      </c>
      <c r="AE3334" t="s">
        <v>376</v>
      </c>
      <c r="AF3334">
        <v>75148</v>
      </c>
      <c r="AG3334" t="s">
        <v>338</v>
      </c>
      <c r="AH3334" t="s">
        <v>530</v>
      </c>
      <c r="AJ3334" t="s">
        <v>8298</v>
      </c>
      <c r="AL3334" t="s">
        <v>339</v>
      </c>
      <c r="AM3334">
        <v>1</v>
      </c>
      <c r="AN3334">
        <v>1</v>
      </c>
      <c r="AO3334">
        <v>15200</v>
      </c>
      <c r="AQ3334">
        <v>124724</v>
      </c>
      <c r="AR3334">
        <v>53450011</v>
      </c>
      <c r="AS3334" t="s">
        <v>2807</v>
      </c>
      <c r="AT3334" t="s">
        <v>96</v>
      </c>
      <c r="AW3334" t="s">
        <v>340</v>
      </c>
      <c r="AX3334" t="s">
        <v>340</v>
      </c>
      <c r="AY3334" t="s">
        <v>345</v>
      </c>
      <c r="AZ3334">
        <v>0</v>
      </c>
      <c r="BY3334" t="s">
        <v>342</v>
      </c>
      <c r="EQ3334">
        <v>253372</v>
      </c>
      <c r="ER3334" t="s">
        <v>8299</v>
      </c>
      <c r="EV3334">
        <v>17287769</v>
      </c>
      <c r="EW3334">
        <v>928</v>
      </c>
      <c r="EX3334">
        <v>221066</v>
      </c>
      <c r="EY3334">
        <v>9.2748999964335493E+25</v>
      </c>
      <c r="EZ3334">
        <v>1</v>
      </c>
      <c r="FC3334">
        <v>53450011</v>
      </c>
      <c r="FD3334" t="s">
        <v>96</v>
      </c>
    </row>
    <row r="3335" spans="1:160" x14ac:dyDescent="0.3">
      <c r="A3335" t="str">
        <f>VLOOKUP(B3335,Table2[],3,FALSE)</f>
        <v>Digital</v>
      </c>
      <c r="B3335" t="str">
        <f>IF(OR(ISNUMBER(FIND("QVC",Z3335)),ISNUMBER(FIND("QVC",AL3335))),"QVC",IF(OR(ISNUMBER(FIND("NCO",H3335)),ISNUMBER(FIND("NCO",Y3335))), "NCO", IF(AL3335="consumer","PMD.com",VLOOKUP(LEFT(H3335,2),Tables!$E$1:$F$11,2,FALSE))))</f>
        <v>PMD.com</v>
      </c>
      <c r="C3335">
        <f t="shared" si="156"/>
        <v>7660</v>
      </c>
      <c r="D3335">
        <f t="shared" si="157"/>
        <v>1</v>
      </c>
      <c r="E3335" t="str">
        <f t="shared" ca="1" si="158"/>
        <v>shifted orders shipped</v>
      </c>
      <c r="F3335" t="s">
        <v>3539</v>
      </c>
      <c r="G3335" t="s">
        <v>335</v>
      </c>
      <c r="H3335" t="s">
        <v>8300</v>
      </c>
      <c r="I3335" s="6">
        <v>44012.635868055557</v>
      </c>
      <c r="J3335" t="s">
        <v>16</v>
      </c>
      <c r="K3335" s="6">
        <v>44013.447916666664</v>
      </c>
      <c r="M3335" t="s">
        <v>8301</v>
      </c>
      <c r="N3335" t="s">
        <v>8302</v>
      </c>
      <c r="Q3335" t="s">
        <v>2223</v>
      </c>
      <c r="R3335" t="s">
        <v>347</v>
      </c>
      <c r="S3335">
        <v>22827</v>
      </c>
      <c r="T3335" t="s">
        <v>338</v>
      </c>
      <c r="U3335" t="s">
        <v>530</v>
      </c>
      <c r="W3335" t="s">
        <v>8303</v>
      </c>
      <c r="Z3335" t="s">
        <v>8301</v>
      </c>
      <c r="AA3335" t="s">
        <v>8302</v>
      </c>
      <c r="AD3335" t="s">
        <v>2223</v>
      </c>
      <c r="AE3335" t="s">
        <v>347</v>
      </c>
      <c r="AF3335">
        <v>22827</v>
      </c>
      <c r="AG3335" t="s">
        <v>338</v>
      </c>
      <c r="AH3335" t="s">
        <v>530</v>
      </c>
      <c r="AJ3335" t="s">
        <v>8303</v>
      </c>
      <c r="AL3335" t="s">
        <v>339</v>
      </c>
      <c r="AM3335">
        <v>1</v>
      </c>
      <c r="AN3335">
        <v>1</v>
      </c>
      <c r="AO3335">
        <v>11858</v>
      </c>
      <c r="AQ3335">
        <v>124798</v>
      </c>
      <c r="AR3335">
        <v>7660</v>
      </c>
      <c r="AS3335" t="s">
        <v>2085</v>
      </c>
      <c r="AT3335" t="s">
        <v>38</v>
      </c>
      <c r="AW3335" t="s">
        <v>343</v>
      </c>
      <c r="BY3335" t="s">
        <v>342</v>
      </c>
      <c r="EQ3335">
        <v>251455</v>
      </c>
      <c r="ER3335" t="s">
        <v>8304</v>
      </c>
      <c r="EV3335">
        <v>17287725</v>
      </c>
      <c r="EW3335">
        <v>928</v>
      </c>
      <c r="EX3335">
        <v>221024</v>
      </c>
      <c r="EY3335" t="s">
        <v>8305</v>
      </c>
      <c r="EZ3335">
        <v>1</v>
      </c>
      <c r="FC3335">
        <v>7660</v>
      </c>
      <c r="FD3335" t="s">
        <v>38</v>
      </c>
    </row>
    <row r="3336" spans="1:160" x14ac:dyDescent="0.3">
      <c r="A3336" t="str">
        <f>VLOOKUP(B3336,Table2[],3,FALSE)</f>
        <v>Digital</v>
      </c>
      <c r="B3336" t="str">
        <f>IF(OR(ISNUMBER(FIND("QVC",Z3336)),ISNUMBER(FIND("QVC",AL3336))),"QVC",IF(OR(ISNUMBER(FIND("NCO",H3336)),ISNUMBER(FIND("NCO",Y3336))), "NCO", IF(AL3336="consumer","PMD.com",VLOOKUP(LEFT(H3336,2),Tables!$E$1:$F$11,2,FALSE))))</f>
        <v>PMD.com</v>
      </c>
      <c r="C3336">
        <f t="shared" si="156"/>
        <v>53810001</v>
      </c>
      <c r="D3336">
        <f t="shared" si="157"/>
        <v>1</v>
      </c>
      <c r="E3336" t="str">
        <f t="shared" ca="1" si="158"/>
        <v>shifted orders shipped</v>
      </c>
      <c r="F3336" t="s">
        <v>3539</v>
      </c>
      <c r="G3336" t="s">
        <v>335</v>
      </c>
      <c r="H3336" t="s">
        <v>8306</v>
      </c>
      <c r="I3336" s="6">
        <v>44012.533182870371</v>
      </c>
      <c r="J3336" t="s">
        <v>16</v>
      </c>
      <c r="K3336" s="6">
        <v>44013.448020833333</v>
      </c>
      <c r="M3336" t="s">
        <v>5058</v>
      </c>
      <c r="N3336" t="s">
        <v>8307</v>
      </c>
      <c r="O3336" t="s">
        <v>8308</v>
      </c>
      <c r="Q3336" t="s">
        <v>636</v>
      </c>
      <c r="R3336" t="s">
        <v>359</v>
      </c>
      <c r="S3336">
        <v>34231</v>
      </c>
      <c r="T3336" t="s">
        <v>338</v>
      </c>
      <c r="U3336" t="s">
        <v>530</v>
      </c>
      <c r="W3336" t="s">
        <v>8309</v>
      </c>
      <c r="Z3336" t="s">
        <v>5058</v>
      </c>
      <c r="AA3336" t="s">
        <v>8307</v>
      </c>
      <c r="AB3336" t="s">
        <v>8308</v>
      </c>
      <c r="AD3336" t="s">
        <v>636</v>
      </c>
      <c r="AE3336" t="s">
        <v>359</v>
      </c>
      <c r="AF3336">
        <v>34231</v>
      </c>
      <c r="AG3336" t="s">
        <v>338</v>
      </c>
      <c r="AH3336" t="s">
        <v>530</v>
      </c>
      <c r="AJ3336" t="s">
        <v>8309</v>
      </c>
      <c r="AL3336" t="s">
        <v>339</v>
      </c>
      <c r="AM3336">
        <v>1</v>
      </c>
      <c r="AN3336">
        <v>1</v>
      </c>
      <c r="AO3336">
        <v>5409</v>
      </c>
      <c r="AQ3336">
        <v>124462</v>
      </c>
      <c r="AR3336">
        <v>53810001</v>
      </c>
      <c r="AS3336" t="s">
        <v>133</v>
      </c>
      <c r="AT3336" t="s">
        <v>132</v>
      </c>
      <c r="AW3336" t="s">
        <v>340</v>
      </c>
      <c r="AX3336">
        <v>0</v>
      </c>
      <c r="AY3336" t="s">
        <v>348</v>
      </c>
      <c r="AZ3336">
        <v>0</v>
      </c>
      <c r="BY3336" t="s">
        <v>342</v>
      </c>
      <c r="EQ3336">
        <v>245175</v>
      </c>
      <c r="ER3336" t="s">
        <v>8310</v>
      </c>
      <c r="EV3336">
        <v>17287678</v>
      </c>
      <c r="EW3336">
        <v>928</v>
      </c>
      <c r="EX3336">
        <v>220977</v>
      </c>
      <c r="EY3336" t="s">
        <v>8311</v>
      </c>
      <c r="EZ3336">
        <v>1</v>
      </c>
      <c r="FC3336">
        <v>53810001</v>
      </c>
      <c r="FD3336" t="s">
        <v>132</v>
      </c>
    </row>
    <row r="3337" spans="1:160" x14ac:dyDescent="0.3">
      <c r="A3337" t="str">
        <f>VLOOKUP(B3337,Table2[],3,FALSE)</f>
        <v>Digital</v>
      </c>
      <c r="B3337" t="str">
        <f>IF(OR(ISNUMBER(FIND("QVC",Z3337)),ISNUMBER(FIND("QVC",AL3337))),"QVC",IF(OR(ISNUMBER(FIND("NCO",H3337)),ISNUMBER(FIND("NCO",Y3337))), "NCO", IF(AL3337="consumer","PMD.com",VLOOKUP(LEFT(H3337,2),Tables!$E$1:$F$11,2,FALSE))))</f>
        <v>PMD.com</v>
      </c>
      <c r="C3337">
        <f t="shared" si="156"/>
        <v>57090001</v>
      </c>
      <c r="D3337">
        <f t="shared" si="157"/>
        <v>1</v>
      </c>
      <c r="E3337" t="str">
        <f t="shared" ca="1" si="158"/>
        <v>shifted orders shipped</v>
      </c>
      <c r="F3337" t="s">
        <v>3539</v>
      </c>
      <c r="G3337" t="s">
        <v>335</v>
      </c>
      <c r="H3337" t="s">
        <v>8306</v>
      </c>
      <c r="I3337" s="6">
        <v>44012.533182870371</v>
      </c>
      <c r="J3337" t="s">
        <v>16</v>
      </c>
      <c r="K3337" s="6">
        <v>44013.448020833333</v>
      </c>
      <c r="M3337" t="s">
        <v>5058</v>
      </c>
      <c r="N3337" t="s">
        <v>8307</v>
      </c>
      <c r="O3337" t="s">
        <v>8308</v>
      </c>
      <c r="Q3337" t="s">
        <v>636</v>
      </c>
      <c r="R3337" t="s">
        <v>359</v>
      </c>
      <c r="S3337">
        <v>34231</v>
      </c>
      <c r="T3337" t="s">
        <v>338</v>
      </c>
      <c r="U3337" t="s">
        <v>530</v>
      </c>
      <c r="W3337" t="s">
        <v>8309</v>
      </c>
      <c r="Z3337" t="s">
        <v>5058</v>
      </c>
      <c r="AA3337" t="s">
        <v>8307</v>
      </c>
      <c r="AB3337" t="s">
        <v>8308</v>
      </c>
      <c r="AD3337" t="s">
        <v>636</v>
      </c>
      <c r="AE3337" t="s">
        <v>359</v>
      </c>
      <c r="AF3337">
        <v>34231</v>
      </c>
      <c r="AG3337" t="s">
        <v>338</v>
      </c>
      <c r="AH3337" t="s">
        <v>530</v>
      </c>
      <c r="AJ3337" t="s">
        <v>8309</v>
      </c>
      <c r="AL3337" t="s">
        <v>339</v>
      </c>
      <c r="AM3337">
        <v>1</v>
      </c>
      <c r="AN3337">
        <v>1</v>
      </c>
      <c r="AO3337">
        <v>2258</v>
      </c>
      <c r="AQ3337">
        <v>127089</v>
      </c>
      <c r="AR3337">
        <v>57090001</v>
      </c>
      <c r="AT3337" t="s">
        <v>1419</v>
      </c>
      <c r="AW3337" t="s">
        <v>340</v>
      </c>
      <c r="AX3337" t="s">
        <v>340</v>
      </c>
      <c r="AY3337" t="s">
        <v>348</v>
      </c>
      <c r="AZ3337" t="s">
        <v>1418</v>
      </c>
      <c r="BY3337" t="s">
        <v>342</v>
      </c>
      <c r="EQ3337">
        <v>248021</v>
      </c>
      <c r="ER3337" t="s">
        <v>8310</v>
      </c>
      <c r="EV3337">
        <v>17287678</v>
      </c>
      <c r="EW3337">
        <v>928</v>
      </c>
      <c r="EX3337">
        <v>220977</v>
      </c>
      <c r="EY3337" t="s">
        <v>8311</v>
      </c>
      <c r="EZ3337">
        <v>1</v>
      </c>
      <c r="FC3337">
        <v>95383</v>
      </c>
      <c r="FD3337" t="s">
        <v>1417</v>
      </c>
    </row>
    <row r="3338" spans="1:160" x14ac:dyDescent="0.3">
      <c r="A3338" t="str">
        <f>VLOOKUP(B3338,Table2[],3,FALSE)</f>
        <v>Digital</v>
      </c>
      <c r="B3338" t="str">
        <f>IF(OR(ISNUMBER(FIND("QVC",Z3338)),ISNUMBER(FIND("QVC",AL3338))),"QVC",IF(OR(ISNUMBER(FIND("NCO",H3338)),ISNUMBER(FIND("NCO",Y3338))), "NCO", IF(AL3338="consumer","PMD.com",VLOOKUP(LEFT(H3338,2),Tables!$E$1:$F$11,2,FALSE))))</f>
        <v>PMD.com</v>
      </c>
      <c r="C3338">
        <f t="shared" si="156"/>
        <v>53900001</v>
      </c>
      <c r="D3338">
        <f t="shared" si="157"/>
        <v>1</v>
      </c>
      <c r="E3338" t="str">
        <f t="shared" ca="1" si="158"/>
        <v>shifted orders shipped</v>
      </c>
      <c r="F3338" t="s">
        <v>3539</v>
      </c>
      <c r="G3338" t="s">
        <v>335</v>
      </c>
      <c r="H3338" t="s">
        <v>8306</v>
      </c>
      <c r="I3338" s="6">
        <v>44012.533182870371</v>
      </c>
      <c r="J3338" t="s">
        <v>16</v>
      </c>
      <c r="K3338" s="6">
        <v>44013.448020833333</v>
      </c>
      <c r="M3338" t="s">
        <v>5058</v>
      </c>
      <c r="N3338" t="s">
        <v>8307</v>
      </c>
      <c r="O3338" t="s">
        <v>8308</v>
      </c>
      <c r="Q3338" t="s">
        <v>636</v>
      </c>
      <c r="R3338" t="s">
        <v>359</v>
      </c>
      <c r="S3338">
        <v>34231</v>
      </c>
      <c r="T3338" t="s">
        <v>338</v>
      </c>
      <c r="U3338" t="s">
        <v>530</v>
      </c>
      <c r="W3338" t="s">
        <v>8309</v>
      </c>
      <c r="Z3338" t="s">
        <v>5058</v>
      </c>
      <c r="AA3338" t="s">
        <v>8307</v>
      </c>
      <c r="AB3338" t="s">
        <v>8308</v>
      </c>
      <c r="AD3338" t="s">
        <v>636</v>
      </c>
      <c r="AE3338" t="s">
        <v>359</v>
      </c>
      <c r="AF3338">
        <v>34231</v>
      </c>
      <c r="AG3338" t="s">
        <v>338</v>
      </c>
      <c r="AH3338" t="s">
        <v>530</v>
      </c>
      <c r="AJ3338" t="s">
        <v>8309</v>
      </c>
      <c r="AL3338" t="s">
        <v>339</v>
      </c>
      <c r="AM3338">
        <v>1</v>
      </c>
      <c r="AN3338">
        <v>1</v>
      </c>
      <c r="AO3338">
        <v>31217</v>
      </c>
      <c r="AQ3338">
        <v>124466</v>
      </c>
      <c r="AR3338">
        <v>53900001</v>
      </c>
      <c r="AS3338" t="s">
        <v>1697</v>
      </c>
      <c r="AT3338" t="s">
        <v>104</v>
      </c>
      <c r="AW3338" t="s">
        <v>343</v>
      </c>
      <c r="BY3338" t="s">
        <v>342</v>
      </c>
      <c r="EQ3338">
        <v>247378</v>
      </c>
      <c r="ER3338" t="s">
        <v>8310</v>
      </c>
      <c r="EV3338">
        <v>17287678</v>
      </c>
      <c r="EW3338">
        <v>928</v>
      </c>
      <c r="EX3338">
        <v>220977</v>
      </c>
      <c r="EY3338" t="s">
        <v>8311</v>
      </c>
      <c r="EZ3338">
        <v>1</v>
      </c>
      <c r="FC3338">
        <v>95383</v>
      </c>
      <c r="FD3338" t="s">
        <v>1417</v>
      </c>
    </row>
    <row r="3339" spans="1:160" x14ac:dyDescent="0.3">
      <c r="A3339" t="str">
        <f>VLOOKUP(B3339,Table2[],3,FALSE)</f>
        <v>Digital</v>
      </c>
      <c r="B3339" t="str">
        <f>IF(OR(ISNUMBER(FIND("QVC",Z3339)),ISNUMBER(FIND("QVC",AL3339))),"QVC",IF(OR(ISNUMBER(FIND("NCO",H3339)),ISNUMBER(FIND("NCO",Y3339))), "NCO", IF(AL3339="consumer","PMD.com",VLOOKUP(LEFT(H3339,2),Tables!$E$1:$F$11,2,FALSE))))</f>
        <v>PMD.com</v>
      </c>
      <c r="C3339">
        <f t="shared" si="156"/>
        <v>51090061</v>
      </c>
      <c r="D3339">
        <f t="shared" si="157"/>
        <v>1</v>
      </c>
      <c r="E3339" t="str">
        <f t="shared" ca="1" si="158"/>
        <v>shifted orders shipped</v>
      </c>
      <c r="F3339" t="s">
        <v>3539</v>
      </c>
      <c r="G3339" t="s">
        <v>335</v>
      </c>
      <c r="H3339" t="s">
        <v>8306</v>
      </c>
      <c r="I3339" s="6">
        <v>44012.533182870371</v>
      </c>
      <c r="J3339" t="s">
        <v>16</v>
      </c>
      <c r="K3339" s="6">
        <v>44013.448020833333</v>
      </c>
      <c r="M3339" t="s">
        <v>5058</v>
      </c>
      <c r="N3339" t="s">
        <v>8307</v>
      </c>
      <c r="O3339" t="s">
        <v>8308</v>
      </c>
      <c r="Q3339" t="s">
        <v>636</v>
      </c>
      <c r="R3339" t="s">
        <v>359</v>
      </c>
      <c r="S3339">
        <v>34231</v>
      </c>
      <c r="T3339" t="s">
        <v>338</v>
      </c>
      <c r="U3339" t="s">
        <v>530</v>
      </c>
      <c r="W3339" t="s">
        <v>8309</v>
      </c>
      <c r="Z3339" t="s">
        <v>5058</v>
      </c>
      <c r="AA3339" t="s">
        <v>8307</v>
      </c>
      <c r="AB3339" t="s">
        <v>8308</v>
      </c>
      <c r="AD3339" t="s">
        <v>636</v>
      </c>
      <c r="AE3339" t="s">
        <v>359</v>
      </c>
      <c r="AF3339">
        <v>34231</v>
      </c>
      <c r="AG3339" t="s">
        <v>338</v>
      </c>
      <c r="AH3339" t="s">
        <v>530</v>
      </c>
      <c r="AJ3339" t="s">
        <v>8309</v>
      </c>
      <c r="AL3339" t="s">
        <v>339</v>
      </c>
      <c r="AM3339">
        <v>1</v>
      </c>
      <c r="AN3339">
        <v>1</v>
      </c>
      <c r="AO3339">
        <v>8078</v>
      </c>
      <c r="AQ3339">
        <v>124010</v>
      </c>
      <c r="AR3339">
        <v>51090061</v>
      </c>
      <c r="AS3339" t="s">
        <v>2688</v>
      </c>
      <c r="AT3339" t="s">
        <v>122</v>
      </c>
      <c r="AW3339" t="s">
        <v>340</v>
      </c>
      <c r="AX3339" t="s">
        <v>340</v>
      </c>
      <c r="AY3339" t="s">
        <v>357</v>
      </c>
      <c r="AZ3339" t="s">
        <v>363</v>
      </c>
      <c r="BY3339" t="s">
        <v>342</v>
      </c>
      <c r="EQ3339">
        <v>252774</v>
      </c>
      <c r="ER3339" t="s">
        <v>8310</v>
      </c>
      <c r="EV3339">
        <v>17287678</v>
      </c>
      <c r="EW3339">
        <v>928</v>
      </c>
      <c r="EX3339">
        <v>220977</v>
      </c>
      <c r="EY3339" t="s">
        <v>8311</v>
      </c>
      <c r="EZ3339">
        <v>1</v>
      </c>
      <c r="FC3339">
        <v>51090061</v>
      </c>
      <c r="FD3339" t="s">
        <v>122</v>
      </c>
    </row>
    <row r="3340" spans="1:160" x14ac:dyDescent="0.3">
      <c r="A3340" t="str">
        <f>VLOOKUP(B3340,Table2[],3,FALSE)</f>
        <v>Digital</v>
      </c>
      <c r="B3340" t="str">
        <f>IF(OR(ISNUMBER(FIND("QVC",Z3340)),ISNUMBER(FIND("QVC",AL3340))),"QVC",IF(OR(ISNUMBER(FIND("NCO",H3340)),ISNUMBER(FIND("NCO",Y3340))), "NCO", IF(AL3340="consumer","PMD.com",VLOOKUP(LEFT(H3340,2),Tables!$E$1:$F$11,2,FALSE))))</f>
        <v>PMD.com</v>
      </c>
      <c r="C3340">
        <f t="shared" ref="C3340:C3403" si="159">AR3340</f>
        <v>54020001</v>
      </c>
      <c r="D3340">
        <f t="shared" ref="D3340:D3403" si="160">AN3340</f>
        <v>1</v>
      </c>
      <c r="E3340" t="str">
        <f t="shared" ca="1" si="158"/>
        <v>shifted orders shipped</v>
      </c>
      <c r="F3340" t="s">
        <v>3539</v>
      </c>
      <c r="G3340" t="s">
        <v>335</v>
      </c>
      <c r="H3340" t="s">
        <v>8306</v>
      </c>
      <c r="I3340" s="6">
        <v>44012.533182870371</v>
      </c>
      <c r="J3340" t="s">
        <v>16</v>
      </c>
      <c r="K3340" s="6">
        <v>44013.448020833333</v>
      </c>
      <c r="M3340" t="s">
        <v>5058</v>
      </c>
      <c r="N3340" t="s">
        <v>8307</v>
      </c>
      <c r="O3340" t="s">
        <v>8308</v>
      </c>
      <c r="Q3340" t="s">
        <v>636</v>
      </c>
      <c r="R3340" t="s">
        <v>359</v>
      </c>
      <c r="S3340">
        <v>34231</v>
      </c>
      <c r="T3340" t="s">
        <v>338</v>
      </c>
      <c r="U3340" t="s">
        <v>530</v>
      </c>
      <c r="W3340" t="s">
        <v>8309</v>
      </c>
      <c r="Z3340" t="s">
        <v>5058</v>
      </c>
      <c r="AA3340" t="s">
        <v>8307</v>
      </c>
      <c r="AB3340" t="s">
        <v>8308</v>
      </c>
      <c r="AD3340" t="s">
        <v>636</v>
      </c>
      <c r="AE3340" t="s">
        <v>359</v>
      </c>
      <c r="AF3340">
        <v>34231</v>
      </c>
      <c r="AG3340" t="s">
        <v>338</v>
      </c>
      <c r="AH3340" t="s">
        <v>530</v>
      </c>
      <c r="AJ3340" t="s">
        <v>8309</v>
      </c>
      <c r="AL3340" t="s">
        <v>339</v>
      </c>
      <c r="AM3340">
        <v>1</v>
      </c>
      <c r="AN3340">
        <v>1</v>
      </c>
      <c r="AO3340">
        <v>3692</v>
      </c>
      <c r="AQ3340">
        <v>124477</v>
      </c>
      <c r="AR3340">
        <v>54020001</v>
      </c>
      <c r="AS3340" t="s">
        <v>484</v>
      </c>
      <c r="AT3340" t="s">
        <v>93</v>
      </c>
      <c r="AW3340" t="s">
        <v>340</v>
      </c>
      <c r="AX3340">
        <v>0</v>
      </c>
      <c r="AY3340" t="s">
        <v>348</v>
      </c>
      <c r="AZ3340">
        <v>0</v>
      </c>
      <c r="BY3340" t="s">
        <v>342</v>
      </c>
      <c r="EQ3340">
        <v>251671</v>
      </c>
      <c r="ER3340" t="s">
        <v>8310</v>
      </c>
      <c r="EV3340">
        <v>17287678</v>
      </c>
      <c r="EW3340">
        <v>928</v>
      </c>
      <c r="EX3340">
        <v>220977</v>
      </c>
      <c r="EY3340" t="s">
        <v>8311</v>
      </c>
      <c r="EZ3340">
        <v>1</v>
      </c>
      <c r="FC3340">
        <v>54020001</v>
      </c>
      <c r="FD3340" t="s">
        <v>93</v>
      </c>
    </row>
    <row r="3341" spans="1:160" x14ac:dyDescent="0.3">
      <c r="A3341" t="str">
        <f>VLOOKUP(B3341,Table2[],3,FALSE)</f>
        <v>Digital</v>
      </c>
      <c r="B3341" t="str">
        <f>IF(OR(ISNUMBER(FIND("QVC",Z3341)),ISNUMBER(FIND("QVC",AL3341))),"QVC",IF(OR(ISNUMBER(FIND("NCO",H3341)),ISNUMBER(FIND("NCO",Y3341))), "NCO", IF(AL3341="consumer","PMD.com",VLOOKUP(LEFT(H3341,2),Tables!$E$1:$F$11,2,FALSE))))</f>
        <v>PMD.com</v>
      </c>
      <c r="C3341">
        <f t="shared" si="159"/>
        <v>57110001</v>
      </c>
      <c r="D3341">
        <f t="shared" si="160"/>
        <v>1</v>
      </c>
      <c r="E3341" t="str">
        <f t="shared" ca="1" si="158"/>
        <v>shifted orders shipped</v>
      </c>
      <c r="F3341" t="s">
        <v>3539</v>
      </c>
      <c r="G3341" t="s">
        <v>335</v>
      </c>
      <c r="H3341" t="s">
        <v>8306</v>
      </c>
      <c r="I3341" s="6">
        <v>44012.533182870371</v>
      </c>
      <c r="J3341" t="s">
        <v>16</v>
      </c>
      <c r="K3341" s="6">
        <v>44013.448020833333</v>
      </c>
      <c r="M3341" t="s">
        <v>5058</v>
      </c>
      <c r="N3341" t="s">
        <v>8307</v>
      </c>
      <c r="O3341" t="s">
        <v>8308</v>
      </c>
      <c r="Q3341" t="s">
        <v>636</v>
      </c>
      <c r="R3341" t="s">
        <v>359</v>
      </c>
      <c r="S3341">
        <v>34231</v>
      </c>
      <c r="T3341" t="s">
        <v>338</v>
      </c>
      <c r="U3341" t="s">
        <v>530</v>
      </c>
      <c r="W3341" t="s">
        <v>8309</v>
      </c>
      <c r="Z3341" t="s">
        <v>5058</v>
      </c>
      <c r="AA3341" t="s">
        <v>8307</v>
      </c>
      <c r="AB3341" t="s">
        <v>8308</v>
      </c>
      <c r="AD3341" t="s">
        <v>636</v>
      </c>
      <c r="AE3341" t="s">
        <v>359</v>
      </c>
      <c r="AF3341">
        <v>34231</v>
      </c>
      <c r="AG3341" t="s">
        <v>338</v>
      </c>
      <c r="AH3341" t="s">
        <v>530</v>
      </c>
      <c r="AJ3341" t="s">
        <v>8309</v>
      </c>
      <c r="AL3341" t="s">
        <v>339</v>
      </c>
      <c r="AM3341">
        <v>1</v>
      </c>
      <c r="AN3341">
        <v>1</v>
      </c>
      <c r="AO3341">
        <v>2258</v>
      </c>
      <c r="AQ3341">
        <v>127091</v>
      </c>
      <c r="AR3341">
        <v>57110001</v>
      </c>
      <c r="AT3341" t="s">
        <v>1332</v>
      </c>
      <c r="AW3341" t="s">
        <v>340</v>
      </c>
      <c r="AX3341" t="s">
        <v>340</v>
      </c>
      <c r="AY3341" t="s">
        <v>348</v>
      </c>
      <c r="AZ3341" t="s">
        <v>1418</v>
      </c>
      <c r="BY3341" t="s">
        <v>342</v>
      </c>
      <c r="EQ3341">
        <v>248023</v>
      </c>
      <c r="ER3341" t="s">
        <v>8310</v>
      </c>
      <c r="EV3341">
        <v>17287678</v>
      </c>
      <c r="EW3341">
        <v>928</v>
      </c>
      <c r="EX3341">
        <v>220977</v>
      </c>
      <c r="EY3341" t="s">
        <v>8311</v>
      </c>
      <c r="EZ3341">
        <v>1</v>
      </c>
      <c r="FC3341">
        <v>95383</v>
      </c>
      <c r="FD3341" t="s">
        <v>1417</v>
      </c>
    </row>
    <row r="3342" spans="1:160" x14ac:dyDescent="0.3">
      <c r="A3342" t="str">
        <f>VLOOKUP(B3342,Table2[],3,FALSE)</f>
        <v>Digital</v>
      </c>
      <c r="B3342" t="str">
        <f>IF(OR(ISNUMBER(FIND("QVC",Z3342)),ISNUMBER(FIND("QVC",AL3342))),"QVC",IF(OR(ISNUMBER(FIND("NCO",H3342)),ISNUMBER(FIND("NCO",Y3342))), "NCO", IF(AL3342="consumer","PMD.com",VLOOKUP(LEFT(H3342,2),Tables!$E$1:$F$11,2,FALSE))))</f>
        <v>PMD.com</v>
      </c>
      <c r="C3342">
        <f t="shared" si="159"/>
        <v>53730001</v>
      </c>
      <c r="D3342">
        <f t="shared" si="160"/>
        <v>2</v>
      </c>
      <c r="E3342" t="str">
        <f t="shared" ca="1" si="158"/>
        <v>shifted orders shipped</v>
      </c>
      <c r="F3342" t="s">
        <v>3539</v>
      </c>
      <c r="G3342" t="s">
        <v>335</v>
      </c>
      <c r="H3342" t="s">
        <v>8306</v>
      </c>
      <c r="I3342" s="6">
        <v>44012.533182870371</v>
      </c>
      <c r="J3342" t="s">
        <v>16</v>
      </c>
      <c r="K3342" s="6">
        <v>44013.448020833333</v>
      </c>
      <c r="M3342" t="s">
        <v>5058</v>
      </c>
      <c r="N3342" t="s">
        <v>8307</v>
      </c>
      <c r="O3342" t="s">
        <v>8308</v>
      </c>
      <c r="Q3342" t="s">
        <v>636</v>
      </c>
      <c r="R3342" t="s">
        <v>359</v>
      </c>
      <c r="S3342">
        <v>34231</v>
      </c>
      <c r="T3342" t="s">
        <v>338</v>
      </c>
      <c r="U3342" t="s">
        <v>530</v>
      </c>
      <c r="W3342" t="s">
        <v>8309</v>
      </c>
      <c r="Z3342" t="s">
        <v>5058</v>
      </c>
      <c r="AA3342" t="s">
        <v>8307</v>
      </c>
      <c r="AB3342" t="s">
        <v>8308</v>
      </c>
      <c r="AD3342" t="s">
        <v>636</v>
      </c>
      <c r="AE3342" t="s">
        <v>359</v>
      </c>
      <c r="AF3342">
        <v>34231</v>
      </c>
      <c r="AG3342" t="s">
        <v>338</v>
      </c>
      <c r="AH3342" t="s">
        <v>530</v>
      </c>
      <c r="AJ3342" t="s">
        <v>8309</v>
      </c>
      <c r="AL3342" t="s">
        <v>339</v>
      </c>
      <c r="AM3342">
        <v>2</v>
      </c>
      <c r="AN3342">
        <v>2</v>
      </c>
      <c r="AO3342">
        <v>1366</v>
      </c>
      <c r="AQ3342">
        <v>124456</v>
      </c>
      <c r="AR3342">
        <v>53730001</v>
      </c>
      <c r="AS3342" t="s">
        <v>61</v>
      </c>
      <c r="AT3342" t="s">
        <v>62</v>
      </c>
      <c r="AW3342" t="s">
        <v>343</v>
      </c>
      <c r="BY3342" t="s">
        <v>342</v>
      </c>
      <c r="EQ3342">
        <v>245237</v>
      </c>
      <c r="ER3342" t="s">
        <v>8310</v>
      </c>
      <c r="EV3342">
        <v>17287678</v>
      </c>
      <c r="EW3342">
        <v>928</v>
      </c>
      <c r="EX3342">
        <v>220977</v>
      </c>
      <c r="EY3342" t="s">
        <v>8311</v>
      </c>
      <c r="EZ3342">
        <v>1</v>
      </c>
      <c r="FC3342">
        <v>53730001</v>
      </c>
      <c r="FD3342" t="s">
        <v>62</v>
      </c>
    </row>
    <row r="3343" spans="1:160" x14ac:dyDescent="0.3">
      <c r="A3343" t="str">
        <f>VLOOKUP(B3343,Table2[],3,FALSE)</f>
        <v>Digital</v>
      </c>
      <c r="B3343" t="str">
        <f>IF(OR(ISNUMBER(FIND("QVC",Z3343)),ISNUMBER(FIND("QVC",AL3343))),"QVC",IF(OR(ISNUMBER(FIND("NCO",H3343)),ISNUMBER(FIND("NCO",Y3343))), "NCO", IF(AL3343="consumer","PMD.com",VLOOKUP(LEFT(H3343,2),Tables!$E$1:$F$11,2,FALSE))))</f>
        <v>PMD.com</v>
      </c>
      <c r="C3343">
        <f t="shared" si="159"/>
        <v>57100001</v>
      </c>
      <c r="D3343">
        <f t="shared" si="160"/>
        <v>1</v>
      </c>
      <c r="E3343" t="str">
        <f t="shared" ca="1" si="158"/>
        <v>shifted orders shipped</v>
      </c>
      <c r="F3343" t="s">
        <v>3539</v>
      </c>
      <c r="G3343" t="s">
        <v>335</v>
      </c>
      <c r="H3343" t="s">
        <v>8306</v>
      </c>
      <c r="I3343" s="6">
        <v>44012.533182870371</v>
      </c>
      <c r="J3343" t="s">
        <v>16</v>
      </c>
      <c r="K3343" s="6">
        <v>44013.448020833333</v>
      </c>
      <c r="M3343" t="s">
        <v>5058</v>
      </c>
      <c r="N3343" t="s">
        <v>8307</v>
      </c>
      <c r="O3343" t="s">
        <v>8308</v>
      </c>
      <c r="Q3343" t="s">
        <v>636</v>
      </c>
      <c r="R3343" t="s">
        <v>359</v>
      </c>
      <c r="S3343">
        <v>34231</v>
      </c>
      <c r="T3343" t="s">
        <v>338</v>
      </c>
      <c r="U3343" t="s">
        <v>530</v>
      </c>
      <c r="W3343" t="s">
        <v>8309</v>
      </c>
      <c r="Z3343" t="s">
        <v>5058</v>
      </c>
      <c r="AA3343" t="s">
        <v>8307</v>
      </c>
      <c r="AB3343" t="s">
        <v>8308</v>
      </c>
      <c r="AD3343" t="s">
        <v>636</v>
      </c>
      <c r="AE3343" t="s">
        <v>359</v>
      </c>
      <c r="AF3343">
        <v>34231</v>
      </c>
      <c r="AG3343" t="s">
        <v>338</v>
      </c>
      <c r="AH3343" t="s">
        <v>530</v>
      </c>
      <c r="AJ3343" t="s">
        <v>8309</v>
      </c>
      <c r="AL3343" t="s">
        <v>339</v>
      </c>
      <c r="AM3343">
        <v>1</v>
      </c>
      <c r="AN3343">
        <v>1</v>
      </c>
      <c r="AO3343">
        <v>2241</v>
      </c>
      <c r="AQ3343">
        <v>127090</v>
      </c>
      <c r="AR3343">
        <v>57100001</v>
      </c>
      <c r="AT3343" t="s">
        <v>1420</v>
      </c>
      <c r="AW3343" t="s">
        <v>340</v>
      </c>
      <c r="AX3343" t="s">
        <v>340</v>
      </c>
      <c r="AY3343" t="s">
        <v>348</v>
      </c>
      <c r="AZ3343" t="s">
        <v>1064</v>
      </c>
      <c r="BY3343" t="s">
        <v>342</v>
      </c>
      <c r="BZ3343" t="b">
        <v>0</v>
      </c>
      <c r="EQ3343">
        <v>248022</v>
      </c>
      <c r="ER3343" t="s">
        <v>8310</v>
      </c>
      <c r="EV3343">
        <v>17287678</v>
      </c>
      <c r="EW3343">
        <v>928</v>
      </c>
      <c r="EX3343">
        <v>220977</v>
      </c>
      <c r="EY3343" t="s">
        <v>8311</v>
      </c>
      <c r="EZ3343">
        <v>1</v>
      </c>
      <c r="FC3343">
        <v>95383</v>
      </c>
      <c r="FD3343" t="s">
        <v>1417</v>
      </c>
    </row>
    <row r="3344" spans="1:160" x14ac:dyDescent="0.3">
      <c r="A3344" t="str">
        <f>VLOOKUP(B3344,Table2[],3,FALSE)</f>
        <v>Digital</v>
      </c>
      <c r="B3344" t="str">
        <f>IF(OR(ISNUMBER(FIND("QVC",Z3344)),ISNUMBER(FIND("QVC",AL3344))),"QVC",IF(OR(ISNUMBER(FIND("NCO",H3344)),ISNUMBER(FIND("NCO",Y3344))), "NCO", IF(AL3344="consumer","PMD.com",VLOOKUP(LEFT(H3344,2),Tables!$E$1:$F$11,2,FALSE))))</f>
        <v>PMD.com</v>
      </c>
      <c r="C3344">
        <f t="shared" si="159"/>
        <v>51090030</v>
      </c>
      <c r="D3344">
        <f t="shared" si="160"/>
        <v>1</v>
      </c>
      <c r="E3344" t="str">
        <f t="shared" ca="1" si="158"/>
        <v>shifted orders shipped</v>
      </c>
      <c r="F3344" t="s">
        <v>3539</v>
      </c>
      <c r="G3344" t="s">
        <v>335</v>
      </c>
      <c r="H3344" t="s">
        <v>8306</v>
      </c>
      <c r="I3344" s="6">
        <v>44012.533182870371</v>
      </c>
      <c r="J3344" t="s">
        <v>16</v>
      </c>
      <c r="K3344" s="6">
        <v>44013.448020833333</v>
      </c>
      <c r="M3344" t="s">
        <v>5058</v>
      </c>
      <c r="N3344" t="s">
        <v>8307</v>
      </c>
      <c r="O3344" t="s">
        <v>8308</v>
      </c>
      <c r="Q3344" t="s">
        <v>636</v>
      </c>
      <c r="R3344" t="s">
        <v>359</v>
      </c>
      <c r="S3344">
        <v>34231</v>
      </c>
      <c r="T3344" t="s">
        <v>338</v>
      </c>
      <c r="U3344" t="s">
        <v>530</v>
      </c>
      <c r="W3344" t="s">
        <v>8309</v>
      </c>
      <c r="Z3344" t="s">
        <v>5058</v>
      </c>
      <c r="AA3344" t="s">
        <v>8307</v>
      </c>
      <c r="AB3344" t="s">
        <v>8308</v>
      </c>
      <c r="AD3344" t="s">
        <v>636</v>
      </c>
      <c r="AE3344" t="s">
        <v>359</v>
      </c>
      <c r="AF3344">
        <v>34231</v>
      </c>
      <c r="AG3344" t="s">
        <v>338</v>
      </c>
      <c r="AH3344" t="s">
        <v>530</v>
      </c>
      <c r="AJ3344" t="s">
        <v>8309</v>
      </c>
      <c r="AL3344" t="s">
        <v>339</v>
      </c>
      <c r="AM3344">
        <v>1</v>
      </c>
      <c r="AN3344">
        <v>1</v>
      </c>
      <c r="AO3344">
        <v>6688</v>
      </c>
      <c r="AQ3344">
        <v>125960</v>
      </c>
      <c r="AR3344">
        <v>51090030</v>
      </c>
      <c r="AS3344" t="s">
        <v>3043</v>
      </c>
      <c r="AT3344" t="s">
        <v>628</v>
      </c>
      <c r="AW3344" t="s">
        <v>343</v>
      </c>
      <c r="BY3344" t="s">
        <v>342</v>
      </c>
      <c r="BZ3344" t="b">
        <v>0</v>
      </c>
      <c r="EQ3344">
        <v>243047</v>
      </c>
      <c r="ER3344" t="s">
        <v>8310</v>
      </c>
      <c r="EV3344">
        <v>17287678</v>
      </c>
      <c r="EW3344">
        <v>928</v>
      </c>
      <c r="EX3344">
        <v>220977</v>
      </c>
      <c r="EY3344" t="s">
        <v>8311</v>
      </c>
      <c r="EZ3344">
        <v>1</v>
      </c>
      <c r="FC3344">
        <v>95383</v>
      </c>
      <c r="FD3344" t="s">
        <v>1417</v>
      </c>
    </row>
    <row r="3345" spans="1:160" x14ac:dyDescent="0.3">
      <c r="A3345" t="str">
        <f>VLOOKUP(B3345,Table2[],3,FALSE)</f>
        <v>Digital</v>
      </c>
      <c r="B3345" t="str">
        <f>IF(OR(ISNUMBER(FIND("QVC",Z3345)),ISNUMBER(FIND("QVC",AL3345))),"QVC",IF(OR(ISNUMBER(FIND("NCO",H3345)),ISNUMBER(FIND("NCO",Y3345))), "NCO", IF(AL3345="consumer","PMD.com",VLOOKUP(LEFT(H3345,2),Tables!$E$1:$F$11,2,FALSE))))</f>
        <v>PMD.com</v>
      </c>
      <c r="C3345">
        <f t="shared" si="159"/>
        <v>54010001</v>
      </c>
      <c r="D3345">
        <f t="shared" si="160"/>
        <v>1</v>
      </c>
      <c r="E3345" t="str">
        <f t="shared" ca="1" si="158"/>
        <v>shifted orders shipped</v>
      </c>
      <c r="F3345" t="s">
        <v>3539</v>
      </c>
      <c r="G3345" t="s">
        <v>335</v>
      </c>
      <c r="H3345" t="s">
        <v>8306</v>
      </c>
      <c r="I3345" s="6">
        <v>44012.533182870371</v>
      </c>
      <c r="J3345" t="s">
        <v>16</v>
      </c>
      <c r="K3345" s="6">
        <v>44013.448020833333</v>
      </c>
      <c r="M3345" t="s">
        <v>5058</v>
      </c>
      <c r="N3345" t="s">
        <v>8307</v>
      </c>
      <c r="O3345" t="s">
        <v>8308</v>
      </c>
      <c r="Q3345" t="s">
        <v>636</v>
      </c>
      <c r="R3345" t="s">
        <v>359</v>
      </c>
      <c r="S3345">
        <v>34231</v>
      </c>
      <c r="T3345" t="s">
        <v>338</v>
      </c>
      <c r="U3345" t="s">
        <v>530</v>
      </c>
      <c r="W3345" t="s">
        <v>8309</v>
      </c>
      <c r="Z3345" t="s">
        <v>5058</v>
      </c>
      <c r="AA3345" t="s">
        <v>8307</v>
      </c>
      <c r="AB3345" t="s">
        <v>8308</v>
      </c>
      <c r="AD3345" t="s">
        <v>636</v>
      </c>
      <c r="AE3345" t="s">
        <v>359</v>
      </c>
      <c r="AF3345">
        <v>34231</v>
      </c>
      <c r="AG3345" t="s">
        <v>338</v>
      </c>
      <c r="AH3345" t="s">
        <v>530</v>
      </c>
      <c r="AJ3345" t="s">
        <v>8309</v>
      </c>
      <c r="AL3345" t="s">
        <v>339</v>
      </c>
      <c r="AM3345">
        <v>1</v>
      </c>
      <c r="AN3345">
        <v>1</v>
      </c>
      <c r="AO3345">
        <v>6300</v>
      </c>
      <c r="AQ3345">
        <v>124476</v>
      </c>
      <c r="AR3345">
        <v>54010001</v>
      </c>
      <c r="AS3345" t="s">
        <v>577</v>
      </c>
      <c r="AT3345" t="s">
        <v>35</v>
      </c>
      <c r="AW3345" t="s">
        <v>340</v>
      </c>
      <c r="AX3345">
        <v>0</v>
      </c>
      <c r="AY3345" t="s">
        <v>348</v>
      </c>
      <c r="AZ3345">
        <v>0</v>
      </c>
      <c r="BY3345" t="s">
        <v>342</v>
      </c>
      <c r="EQ3345">
        <v>252076</v>
      </c>
      <c r="ER3345" t="s">
        <v>8310</v>
      </c>
      <c r="EV3345">
        <v>17287678</v>
      </c>
      <c r="EW3345">
        <v>928</v>
      </c>
      <c r="EX3345">
        <v>220977</v>
      </c>
      <c r="EY3345" t="s">
        <v>8311</v>
      </c>
      <c r="EZ3345">
        <v>1</v>
      </c>
      <c r="FC3345">
        <v>95383</v>
      </c>
      <c r="FD3345" t="s">
        <v>1417</v>
      </c>
    </row>
    <row r="3346" spans="1:160" x14ac:dyDescent="0.3">
      <c r="A3346" t="str">
        <f>VLOOKUP(B3346,Table2[],3,FALSE)</f>
        <v>Digital</v>
      </c>
      <c r="B3346" t="str">
        <f>IF(OR(ISNUMBER(FIND("QVC",Z3346)),ISNUMBER(FIND("QVC",AL3346))),"QVC",IF(OR(ISNUMBER(FIND("NCO",H3346)),ISNUMBER(FIND("NCO",Y3346))), "NCO", IF(AL3346="consumer","PMD.com",VLOOKUP(LEFT(H3346,2),Tables!$E$1:$F$11,2,FALSE))))</f>
        <v>PMD.com</v>
      </c>
      <c r="C3346">
        <f t="shared" si="159"/>
        <v>51090001</v>
      </c>
      <c r="D3346">
        <f t="shared" si="160"/>
        <v>1</v>
      </c>
      <c r="E3346" t="str">
        <f t="shared" ca="1" si="158"/>
        <v>shifted orders shipped</v>
      </c>
      <c r="F3346" t="s">
        <v>3539</v>
      </c>
      <c r="G3346" t="s">
        <v>335</v>
      </c>
      <c r="H3346" t="s">
        <v>8312</v>
      </c>
      <c r="I3346" s="6">
        <v>44012.728090277778</v>
      </c>
      <c r="J3346" t="s">
        <v>16</v>
      </c>
      <c r="K3346" s="6">
        <v>44013.448125000003</v>
      </c>
      <c r="M3346" t="s">
        <v>8313</v>
      </c>
      <c r="N3346" t="s">
        <v>8314</v>
      </c>
      <c r="Q3346" t="s">
        <v>478</v>
      </c>
      <c r="R3346" t="s">
        <v>365</v>
      </c>
      <c r="S3346" t="s">
        <v>8315</v>
      </c>
      <c r="T3346" t="s">
        <v>338</v>
      </c>
      <c r="U3346" t="s">
        <v>530</v>
      </c>
      <c r="W3346" t="s">
        <v>8316</v>
      </c>
      <c r="Z3346" t="s">
        <v>8313</v>
      </c>
      <c r="AA3346" t="s">
        <v>8314</v>
      </c>
      <c r="AD3346" t="s">
        <v>478</v>
      </c>
      <c r="AE3346" t="s">
        <v>365</v>
      </c>
      <c r="AF3346" t="s">
        <v>8315</v>
      </c>
      <c r="AG3346" t="s">
        <v>338</v>
      </c>
      <c r="AH3346" t="s">
        <v>530</v>
      </c>
      <c r="AJ3346" t="s">
        <v>8316</v>
      </c>
      <c r="AL3346" t="s">
        <v>339</v>
      </c>
      <c r="AM3346">
        <v>1</v>
      </c>
      <c r="AN3346">
        <v>1</v>
      </c>
      <c r="AO3346">
        <v>4885</v>
      </c>
      <c r="AQ3346">
        <v>124202</v>
      </c>
      <c r="AR3346">
        <v>51090001</v>
      </c>
      <c r="AS3346" t="s">
        <v>1986</v>
      </c>
      <c r="AT3346" t="s">
        <v>60</v>
      </c>
      <c r="AW3346" t="s">
        <v>340</v>
      </c>
      <c r="AX3346" t="s">
        <v>340</v>
      </c>
      <c r="AY3346" t="s">
        <v>357</v>
      </c>
      <c r="AZ3346" t="s">
        <v>361</v>
      </c>
      <c r="BY3346" t="s">
        <v>342</v>
      </c>
      <c r="EQ3346">
        <v>250831</v>
      </c>
      <c r="ER3346" t="s">
        <v>8317</v>
      </c>
      <c r="EV3346">
        <v>17287774</v>
      </c>
      <c r="EW3346">
        <v>928</v>
      </c>
      <c r="EX3346">
        <v>221071</v>
      </c>
      <c r="EY3346">
        <v>9.2748999964335493E+25</v>
      </c>
      <c r="EZ3346">
        <v>1</v>
      </c>
      <c r="FC3346">
        <v>51090001</v>
      </c>
      <c r="FD3346" t="s">
        <v>60</v>
      </c>
    </row>
    <row r="3347" spans="1:160" x14ac:dyDescent="0.3">
      <c r="A3347" t="str">
        <f>VLOOKUP(B3347,Table2[],3,FALSE)</f>
        <v>Digital</v>
      </c>
      <c r="B3347" t="str">
        <f>IF(OR(ISNUMBER(FIND("QVC",Z3347)),ISNUMBER(FIND("QVC",AL3347))),"QVC",IF(OR(ISNUMBER(FIND("NCO",H3347)),ISNUMBER(FIND("NCO",Y3347))), "NCO", IF(AL3347="consumer","PMD.com",VLOOKUP(LEFT(H3347,2),Tables!$E$1:$F$11,2,FALSE))))</f>
        <v>PMD.com</v>
      </c>
      <c r="C3347">
        <f t="shared" si="159"/>
        <v>51090001</v>
      </c>
      <c r="D3347">
        <f t="shared" si="160"/>
        <v>1</v>
      </c>
      <c r="E3347" t="str">
        <f t="shared" ca="1" si="158"/>
        <v>shifted orders shipped</v>
      </c>
      <c r="F3347" t="s">
        <v>3539</v>
      </c>
      <c r="G3347" t="s">
        <v>335</v>
      </c>
      <c r="H3347" t="s">
        <v>8318</v>
      </c>
      <c r="I3347" s="6">
        <v>44012.720300925925</v>
      </c>
      <c r="J3347" t="s">
        <v>16</v>
      </c>
      <c r="K3347" s="6">
        <v>44013.448449074072</v>
      </c>
      <c r="M3347" t="s">
        <v>8319</v>
      </c>
      <c r="N3347" t="s">
        <v>8320</v>
      </c>
      <c r="Q3347" t="s">
        <v>726</v>
      </c>
      <c r="R3347" t="s">
        <v>365</v>
      </c>
      <c r="S3347" t="s">
        <v>8321</v>
      </c>
      <c r="T3347" t="s">
        <v>338</v>
      </c>
      <c r="U3347" t="s">
        <v>530</v>
      </c>
      <c r="W3347" t="s">
        <v>8322</v>
      </c>
      <c r="Z3347" t="s">
        <v>8319</v>
      </c>
      <c r="AA3347" t="s">
        <v>8320</v>
      </c>
      <c r="AD3347" t="s">
        <v>726</v>
      </c>
      <c r="AE3347" t="s">
        <v>365</v>
      </c>
      <c r="AF3347" t="s">
        <v>8321</v>
      </c>
      <c r="AG3347" t="s">
        <v>338</v>
      </c>
      <c r="AH3347" t="s">
        <v>530</v>
      </c>
      <c r="AJ3347" t="s">
        <v>8322</v>
      </c>
      <c r="AL3347" t="s">
        <v>339</v>
      </c>
      <c r="AM3347">
        <v>1</v>
      </c>
      <c r="AN3347">
        <v>1</v>
      </c>
      <c r="AO3347">
        <v>4885</v>
      </c>
      <c r="AQ3347">
        <v>124202</v>
      </c>
      <c r="AR3347">
        <v>51090001</v>
      </c>
      <c r="AS3347" t="s">
        <v>1986</v>
      </c>
      <c r="AT3347" t="s">
        <v>60</v>
      </c>
      <c r="AW3347" t="s">
        <v>340</v>
      </c>
      <c r="AX3347" t="s">
        <v>340</v>
      </c>
      <c r="AY3347" t="s">
        <v>357</v>
      </c>
      <c r="AZ3347" t="s">
        <v>361</v>
      </c>
      <c r="BY3347" t="s">
        <v>342</v>
      </c>
      <c r="EQ3347">
        <v>250831</v>
      </c>
      <c r="ER3347" t="s">
        <v>8323</v>
      </c>
      <c r="EV3347">
        <v>17287768</v>
      </c>
      <c r="EW3347">
        <v>928</v>
      </c>
      <c r="EX3347">
        <v>221065</v>
      </c>
      <c r="EY3347">
        <v>9.2748999964335493E+25</v>
      </c>
      <c r="EZ3347">
        <v>1</v>
      </c>
      <c r="FC3347">
        <v>51090001</v>
      </c>
      <c r="FD3347" t="s">
        <v>60</v>
      </c>
    </row>
    <row r="3348" spans="1:160" x14ac:dyDescent="0.3">
      <c r="A3348" t="str">
        <f>VLOOKUP(B3348,Table2[],3,FALSE)</f>
        <v>Digital</v>
      </c>
      <c r="B3348" t="str">
        <f>IF(OR(ISNUMBER(FIND("QVC",Z3348)),ISNUMBER(FIND("QVC",AL3348))),"QVC",IF(OR(ISNUMBER(FIND("NCO",H3348)),ISNUMBER(FIND("NCO",Y3348))), "NCO", IF(AL3348="consumer","PMD.com",VLOOKUP(LEFT(H3348,2),Tables!$E$1:$F$11,2,FALSE))))</f>
        <v>PMD.com</v>
      </c>
      <c r="C3348">
        <f t="shared" si="159"/>
        <v>53920001</v>
      </c>
      <c r="D3348">
        <f t="shared" si="160"/>
        <v>1</v>
      </c>
      <c r="E3348" t="str">
        <f t="shared" ca="1" si="158"/>
        <v>shifted orders shipped</v>
      </c>
      <c r="F3348" t="s">
        <v>3539</v>
      </c>
      <c r="G3348" t="s">
        <v>335</v>
      </c>
      <c r="H3348" t="s">
        <v>8324</v>
      </c>
      <c r="I3348" s="6">
        <v>44012.623576388891</v>
      </c>
      <c r="J3348" t="s">
        <v>16</v>
      </c>
      <c r="K3348" s="6">
        <v>44013.448483796295</v>
      </c>
      <c r="M3348" t="s">
        <v>8325</v>
      </c>
      <c r="N3348" t="s">
        <v>8326</v>
      </c>
      <c r="Q3348" t="s">
        <v>1438</v>
      </c>
      <c r="R3348" t="s">
        <v>479</v>
      </c>
      <c r="S3348" t="s">
        <v>8327</v>
      </c>
      <c r="T3348" t="s">
        <v>338</v>
      </c>
      <c r="U3348" t="s">
        <v>530</v>
      </c>
      <c r="W3348" t="s">
        <v>8328</v>
      </c>
      <c r="Z3348" t="s">
        <v>8325</v>
      </c>
      <c r="AA3348" t="s">
        <v>8326</v>
      </c>
      <c r="AD3348" t="s">
        <v>1438</v>
      </c>
      <c r="AE3348" t="s">
        <v>479</v>
      </c>
      <c r="AF3348" t="s">
        <v>8327</v>
      </c>
      <c r="AG3348" t="s">
        <v>338</v>
      </c>
      <c r="AH3348" t="s">
        <v>530</v>
      </c>
      <c r="AJ3348" t="s">
        <v>8328</v>
      </c>
      <c r="AL3348" t="s">
        <v>339</v>
      </c>
      <c r="AM3348">
        <v>1</v>
      </c>
      <c r="AN3348">
        <v>1</v>
      </c>
      <c r="AO3348">
        <v>14899</v>
      </c>
      <c r="AQ3348">
        <v>124468</v>
      </c>
      <c r="AR3348">
        <v>53920001</v>
      </c>
      <c r="AS3348">
        <v>9000000</v>
      </c>
      <c r="AT3348" t="s">
        <v>40</v>
      </c>
      <c r="AW3348" t="s">
        <v>343</v>
      </c>
      <c r="BY3348" t="s">
        <v>342</v>
      </c>
      <c r="EQ3348">
        <v>243396</v>
      </c>
      <c r="ER3348" t="s">
        <v>8329</v>
      </c>
      <c r="EV3348">
        <v>17287720</v>
      </c>
      <c r="EW3348">
        <v>928</v>
      </c>
      <c r="EX3348">
        <v>221019</v>
      </c>
      <c r="EY3348">
        <v>9.2748999964335493E+25</v>
      </c>
      <c r="EZ3348">
        <v>1</v>
      </c>
      <c r="FC3348">
        <v>53920001</v>
      </c>
      <c r="FD3348" t="s">
        <v>40</v>
      </c>
    </row>
    <row r="3349" spans="1:160" x14ac:dyDescent="0.3">
      <c r="A3349" t="str">
        <f>VLOOKUP(B3349,Table2[],3,FALSE)</f>
        <v>Digital</v>
      </c>
      <c r="B3349" t="str">
        <f>IF(OR(ISNUMBER(FIND("QVC",Z3349)),ISNUMBER(FIND("QVC",AL3349))),"QVC",IF(OR(ISNUMBER(FIND("NCO",H3349)),ISNUMBER(FIND("NCO",Y3349))), "NCO", IF(AL3349="consumer","PMD.com",VLOOKUP(LEFT(H3349,2),Tables!$E$1:$F$11,2,FALSE))))</f>
        <v>PMD.com</v>
      </c>
      <c r="C3349">
        <f t="shared" si="159"/>
        <v>53900001</v>
      </c>
      <c r="D3349">
        <f t="shared" si="160"/>
        <v>1</v>
      </c>
      <c r="E3349" t="str">
        <f t="shared" ca="1" si="158"/>
        <v>shifted orders shipped</v>
      </c>
      <c r="F3349" t="s">
        <v>3539</v>
      </c>
      <c r="G3349" t="s">
        <v>335</v>
      </c>
      <c r="H3349" t="s">
        <v>8324</v>
      </c>
      <c r="I3349" s="6">
        <v>44012.623576388891</v>
      </c>
      <c r="J3349" t="s">
        <v>16</v>
      </c>
      <c r="K3349" s="6">
        <v>44013.448483796295</v>
      </c>
      <c r="M3349" t="s">
        <v>8325</v>
      </c>
      <c r="N3349" t="s">
        <v>8326</v>
      </c>
      <c r="Q3349" t="s">
        <v>1438</v>
      </c>
      <c r="R3349" t="s">
        <v>479</v>
      </c>
      <c r="S3349" t="s">
        <v>8327</v>
      </c>
      <c r="T3349" t="s">
        <v>338</v>
      </c>
      <c r="U3349" t="s">
        <v>530</v>
      </c>
      <c r="W3349" t="s">
        <v>8328</v>
      </c>
      <c r="Z3349" t="s">
        <v>8325</v>
      </c>
      <c r="AA3349" t="s">
        <v>8326</v>
      </c>
      <c r="AD3349" t="s">
        <v>1438</v>
      </c>
      <c r="AE3349" t="s">
        <v>479</v>
      </c>
      <c r="AF3349" t="s">
        <v>8327</v>
      </c>
      <c r="AG3349" t="s">
        <v>338</v>
      </c>
      <c r="AH3349" t="s">
        <v>530</v>
      </c>
      <c r="AJ3349" t="s">
        <v>8328</v>
      </c>
      <c r="AL3349" t="s">
        <v>339</v>
      </c>
      <c r="AM3349">
        <v>1</v>
      </c>
      <c r="AN3349">
        <v>1</v>
      </c>
      <c r="AO3349">
        <v>31217</v>
      </c>
      <c r="AQ3349">
        <v>124466</v>
      </c>
      <c r="AR3349">
        <v>53900001</v>
      </c>
      <c r="AS3349" t="s">
        <v>1697</v>
      </c>
      <c r="AT3349" t="s">
        <v>104</v>
      </c>
      <c r="AW3349" t="s">
        <v>343</v>
      </c>
      <c r="BY3349" t="s">
        <v>342</v>
      </c>
      <c r="EQ3349">
        <v>247378</v>
      </c>
      <c r="ER3349" t="s">
        <v>8329</v>
      </c>
      <c r="EV3349">
        <v>17287720</v>
      </c>
      <c r="EW3349">
        <v>928</v>
      </c>
      <c r="EX3349">
        <v>221019</v>
      </c>
      <c r="EY3349">
        <v>9.2748999964335493E+25</v>
      </c>
      <c r="EZ3349">
        <v>1</v>
      </c>
      <c r="FC3349">
        <v>53900001</v>
      </c>
      <c r="FD3349" t="s">
        <v>104</v>
      </c>
    </row>
    <row r="3350" spans="1:160" x14ac:dyDescent="0.3">
      <c r="A3350" t="str">
        <f>VLOOKUP(B3350,Table2[],3,FALSE)</f>
        <v>Digital</v>
      </c>
      <c r="B3350" t="str">
        <f>IF(OR(ISNUMBER(FIND("QVC",Z3350)),ISNUMBER(FIND("QVC",AL3350))),"QVC",IF(OR(ISNUMBER(FIND("NCO",H3350)),ISNUMBER(FIND("NCO",Y3350))), "NCO", IF(AL3350="consumer","PMD.com",VLOOKUP(LEFT(H3350,2),Tables!$E$1:$F$11,2,FALSE))))</f>
        <v>PMD.com</v>
      </c>
      <c r="C3350">
        <f t="shared" si="159"/>
        <v>53950001</v>
      </c>
      <c r="D3350">
        <f t="shared" si="160"/>
        <v>1</v>
      </c>
      <c r="E3350" t="str">
        <f t="shared" ca="1" si="158"/>
        <v>shifted orders shipped</v>
      </c>
      <c r="F3350" t="s">
        <v>3539</v>
      </c>
      <c r="G3350" t="s">
        <v>335</v>
      </c>
      <c r="H3350" t="s">
        <v>8324</v>
      </c>
      <c r="I3350" s="6">
        <v>44012.623576388891</v>
      </c>
      <c r="J3350" t="s">
        <v>16</v>
      </c>
      <c r="K3350" s="6">
        <v>44013.448483796295</v>
      </c>
      <c r="M3350" t="s">
        <v>8325</v>
      </c>
      <c r="N3350" t="s">
        <v>8326</v>
      </c>
      <c r="Q3350" t="s">
        <v>1438</v>
      </c>
      <c r="R3350" t="s">
        <v>479</v>
      </c>
      <c r="S3350" t="s">
        <v>8327</v>
      </c>
      <c r="T3350" t="s">
        <v>338</v>
      </c>
      <c r="U3350" t="s">
        <v>530</v>
      </c>
      <c r="W3350" t="s">
        <v>8328</v>
      </c>
      <c r="Z3350" t="s">
        <v>8325</v>
      </c>
      <c r="AA3350" t="s">
        <v>8326</v>
      </c>
      <c r="AD3350" t="s">
        <v>1438</v>
      </c>
      <c r="AE3350" t="s">
        <v>479</v>
      </c>
      <c r="AF3350" t="s">
        <v>8327</v>
      </c>
      <c r="AG3350" t="s">
        <v>338</v>
      </c>
      <c r="AH3350" t="s">
        <v>530</v>
      </c>
      <c r="AJ3350" t="s">
        <v>8328</v>
      </c>
      <c r="AL3350" t="s">
        <v>339</v>
      </c>
      <c r="AM3350">
        <v>1</v>
      </c>
      <c r="AN3350">
        <v>1</v>
      </c>
      <c r="AO3350">
        <v>4566</v>
      </c>
      <c r="AQ3350">
        <v>124471</v>
      </c>
      <c r="AR3350">
        <v>53950001</v>
      </c>
      <c r="AS3350">
        <v>90000</v>
      </c>
      <c r="AT3350" t="s">
        <v>64</v>
      </c>
      <c r="AW3350" t="s">
        <v>343</v>
      </c>
      <c r="BY3350" t="s">
        <v>342</v>
      </c>
      <c r="EQ3350">
        <v>243768</v>
      </c>
      <c r="ER3350" t="s">
        <v>8329</v>
      </c>
      <c r="EV3350">
        <v>17287720</v>
      </c>
      <c r="EW3350">
        <v>928</v>
      </c>
      <c r="EX3350">
        <v>221019</v>
      </c>
      <c r="EY3350">
        <v>9.2748999964335493E+25</v>
      </c>
      <c r="EZ3350">
        <v>1</v>
      </c>
      <c r="FC3350">
        <v>53950001</v>
      </c>
      <c r="FD3350" t="s">
        <v>64</v>
      </c>
    </row>
    <row r="3351" spans="1:160" x14ac:dyDescent="0.3">
      <c r="A3351" t="str">
        <f>VLOOKUP(B3351,Table2[],3,FALSE)</f>
        <v>Digital</v>
      </c>
      <c r="B3351" t="str">
        <f>IF(OR(ISNUMBER(FIND("QVC",Z3351)),ISNUMBER(FIND("QVC",AL3351))),"QVC",IF(OR(ISNUMBER(FIND("NCO",H3351)),ISNUMBER(FIND("NCO",Y3351))), "NCO", IF(AL3351="consumer","PMD.com",VLOOKUP(LEFT(H3351,2),Tables!$E$1:$F$11,2,FALSE))))</f>
        <v>PMD.com</v>
      </c>
      <c r="C3351">
        <f t="shared" si="159"/>
        <v>58040011</v>
      </c>
      <c r="D3351">
        <f t="shared" si="160"/>
        <v>3</v>
      </c>
      <c r="E3351" t="str">
        <f t="shared" ca="1" si="158"/>
        <v>shifted orders shipped</v>
      </c>
      <c r="F3351" t="s">
        <v>3539</v>
      </c>
      <c r="G3351" t="s">
        <v>335</v>
      </c>
      <c r="H3351" t="s">
        <v>8330</v>
      </c>
      <c r="I3351" s="6">
        <v>44012.540625000001</v>
      </c>
      <c r="J3351" t="s">
        <v>16</v>
      </c>
      <c r="K3351" s="6">
        <v>44013.448703703703</v>
      </c>
      <c r="M3351" t="s">
        <v>8331</v>
      </c>
      <c r="N3351" t="s">
        <v>8332</v>
      </c>
      <c r="Q3351" t="s">
        <v>762</v>
      </c>
      <c r="R3351" t="s">
        <v>409</v>
      </c>
      <c r="S3351">
        <v>6478</v>
      </c>
      <c r="T3351" t="s">
        <v>338</v>
      </c>
      <c r="U3351" t="s">
        <v>530</v>
      </c>
      <c r="W3351" t="s">
        <v>8333</v>
      </c>
      <c r="Z3351" t="s">
        <v>8331</v>
      </c>
      <c r="AA3351" t="s">
        <v>8332</v>
      </c>
      <c r="AD3351" t="s">
        <v>762</v>
      </c>
      <c r="AE3351" t="s">
        <v>409</v>
      </c>
      <c r="AF3351">
        <v>6478</v>
      </c>
      <c r="AG3351" t="s">
        <v>338</v>
      </c>
      <c r="AH3351" t="s">
        <v>530</v>
      </c>
      <c r="AJ3351" t="s">
        <v>8333</v>
      </c>
      <c r="AL3351" t="s">
        <v>339</v>
      </c>
      <c r="AM3351">
        <v>3</v>
      </c>
      <c r="AN3351">
        <v>3</v>
      </c>
      <c r="AO3351">
        <v>28725</v>
      </c>
      <c r="AQ3351">
        <v>125345</v>
      </c>
      <c r="AR3351">
        <v>58040011</v>
      </c>
      <c r="AS3351" t="s">
        <v>91</v>
      </c>
      <c r="AT3351" t="s">
        <v>92</v>
      </c>
      <c r="AW3351" t="s">
        <v>344</v>
      </c>
      <c r="AX3351" t="s">
        <v>356</v>
      </c>
      <c r="AY3351" t="s">
        <v>367</v>
      </c>
      <c r="AZ3351">
        <v>0</v>
      </c>
      <c r="BY3351" t="s">
        <v>342</v>
      </c>
      <c r="EQ3351">
        <v>244342</v>
      </c>
      <c r="ER3351" t="s">
        <v>8334</v>
      </c>
      <c r="EV3351">
        <v>17287682</v>
      </c>
      <c r="EW3351">
        <v>928</v>
      </c>
      <c r="EX3351">
        <v>220981</v>
      </c>
      <c r="EY3351">
        <v>9.2748999964335493E+25</v>
      </c>
      <c r="EZ3351">
        <v>1</v>
      </c>
      <c r="FC3351">
        <v>58040011</v>
      </c>
      <c r="FD3351" t="s">
        <v>92</v>
      </c>
    </row>
    <row r="3352" spans="1:160" x14ac:dyDescent="0.3">
      <c r="A3352" t="str">
        <f>VLOOKUP(B3352,Table2[],3,FALSE)</f>
        <v>Digital</v>
      </c>
      <c r="B3352" t="str">
        <f>IF(OR(ISNUMBER(FIND("QVC",Z3352)),ISNUMBER(FIND("QVC",AL3352))),"QVC",IF(OR(ISNUMBER(FIND("NCO",H3352)),ISNUMBER(FIND("NCO",Y3352))), "NCO", IF(AL3352="consumer","PMD.com",VLOOKUP(LEFT(H3352,2),Tables!$E$1:$F$11,2,FALSE))))</f>
        <v>PMD.com</v>
      </c>
      <c r="C3352">
        <f t="shared" si="159"/>
        <v>55340001</v>
      </c>
      <c r="D3352">
        <f t="shared" si="160"/>
        <v>1</v>
      </c>
      <c r="E3352" t="str">
        <f t="shared" ca="1" si="158"/>
        <v>shifted orders shipped</v>
      </c>
      <c r="F3352" t="s">
        <v>3539</v>
      </c>
      <c r="G3352" t="s">
        <v>335</v>
      </c>
      <c r="H3352" t="s">
        <v>8330</v>
      </c>
      <c r="I3352" s="6">
        <v>44012.540625000001</v>
      </c>
      <c r="J3352" t="s">
        <v>16</v>
      </c>
      <c r="K3352" s="6">
        <v>44013.448703703703</v>
      </c>
      <c r="M3352" t="s">
        <v>8331</v>
      </c>
      <c r="N3352" t="s">
        <v>8332</v>
      </c>
      <c r="Q3352" t="s">
        <v>762</v>
      </c>
      <c r="R3352" t="s">
        <v>409</v>
      </c>
      <c r="S3352">
        <v>6478</v>
      </c>
      <c r="T3352" t="s">
        <v>338</v>
      </c>
      <c r="U3352" t="s">
        <v>530</v>
      </c>
      <c r="W3352" t="s">
        <v>8333</v>
      </c>
      <c r="Z3352" t="s">
        <v>8331</v>
      </c>
      <c r="AA3352" t="s">
        <v>8332</v>
      </c>
      <c r="AD3352" t="s">
        <v>762</v>
      </c>
      <c r="AE3352" t="s">
        <v>409</v>
      </c>
      <c r="AF3352">
        <v>6478</v>
      </c>
      <c r="AG3352" t="s">
        <v>338</v>
      </c>
      <c r="AH3352" t="s">
        <v>530</v>
      </c>
      <c r="AJ3352" t="s">
        <v>8333</v>
      </c>
      <c r="AL3352" t="s">
        <v>339</v>
      </c>
      <c r="AM3352">
        <v>1</v>
      </c>
      <c r="AN3352">
        <v>1</v>
      </c>
      <c r="AO3352">
        <v>8241</v>
      </c>
      <c r="AQ3352">
        <v>124480</v>
      </c>
      <c r="AR3352">
        <v>55340001</v>
      </c>
      <c r="AS3352" t="s">
        <v>1955</v>
      </c>
      <c r="AT3352" t="s">
        <v>71</v>
      </c>
      <c r="AW3352" t="s">
        <v>343</v>
      </c>
      <c r="BY3352" t="s">
        <v>342</v>
      </c>
      <c r="EQ3352">
        <v>249139</v>
      </c>
      <c r="ER3352" t="s">
        <v>8334</v>
      </c>
      <c r="EV3352">
        <v>17287682</v>
      </c>
      <c r="EW3352">
        <v>928</v>
      </c>
      <c r="EX3352">
        <v>220981</v>
      </c>
      <c r="EY3352">
        <v>9.2748999964335493E+25</v>
      </c>
      <c r="EZ3352">
        <v>1</v>
      </c>
      <c r="FC3352">
        <v>55340001</v>
      </c>
      <c r="FD3352" t="s">
        <v>71</v>
      </c>
    </row>
    <row r="3353" spans="1:160" x14ac:dyDescent="0.3">
      <c r="A3353" t="str">
        <f>VLOOKUP(B3353,Table2[],3,FALSE)</f>
        <v>Digital</v>
      </c>
      <c r="B3353" t="str">
        <f>IF(OR(ISNUMBER(FIND("QVC",Z3353)),ISNUMBER(FIND("QVC",AL3353))),"QVC",IF(OR(ISNUMBER(FIND("NCO",H3353)),ISNUMBER(FIND("NCO",Y3353))), "NCO", IF(AL3353="consumer","PMD.com",VLOOKUP(LEFT(H3353,2),Tables!$E$1:$F$11,2,FALSE))))</f>
        <v>PMD.com</v>
      </c>
      <c r="C3353">
        <f t="shared" si="159"/>
        <v>53200001</v>
      </c>
      <c r="D3353">
        <f t="shared" si="160"/>
        <v>1</v>
      </c>
      <c r="E3353" t="str">
        <f t="shared" ca="1" si="158"/>
        <v>shifted orders shipped</v>
      </c>
      <c r="F3353" t="s">
        <v>3539</v>
      </c>
      <c r="G3353" t="s">
        <v>335</v>
      </c>
      <c r="H3353" t="s">
        <v>8330</v>
      </c>
      <c r="I3353" s="6">
        <v>44012.540625000001</v>
      </c>
      <c r="J3353" t="s">
        <v>16</v>
      </c>
      <c r="K3353" s="6">
        <v>44013.448703703703</v>
      </c>
      <c r="M3353" t="s">
        <v>8331</v>
      </c>
      <c r="N3353" t="s">
        <v>8332</v>
      </c>
      <c r="Q3353" t="s">
        <v>762</v>
      </c>
      <c r="R3353" t="s">
        <v>409</v>
      </c>
      <c r="S3353">
        <v>6478</v>
      </c>
      <c r="T3353" t="s">
        <v>338</v>
      </c>
      <c r="U3353" t="s">
        <v>530</v>
      </c>
      <c r="W3353" t="s">
        <v>8333</v>
      </c>
      <c r="Z3353" t="s">
        <v>8331</v>
      </c>
      <c r="AA3353" t="s">
        <v>8332</v>
      </c>
      <c r="AD3353" t="s">
        <v>762</v>
      </c>
      <c r="AE3353" t="s">
        <v>409</v>
      </c>
      <c r="AF3353">
        <v>6478</v>
      </c>
      <c r="AG3353" t="s">
        <v>338</v>
      </c>
      <c r="AH3353" t="s">
        <v>530</v>
      </c>
      <c r="AJ3353" t="s">
        <v>8333</v>
      </c>
      <c r="AL3353" t="s">
        <v>339</v>
      </c>
      <c r="AM3353">
        <v>1</v>
      </c>
      <c r="AN3353">
        <v>1</v>
      </c>
      <c r="AO3353">
        <v>15189</v>
      </c>
      <c r="AQ3353">
        <v>123906</v>
      </c>
      <c r="AR3353">
        <v>53200001</v>
      </c>
      <c r="AS3353" t="s">
        <v>973</v>
      </c>
      <c r="AT3353" t="s">
        <v>50</v>
      </c>
      <c r="AW3353" t="s">
        <v>340</v>
      </c>
      <c r="AX3353" t="s">
        <v>340</v>
      </c>
      <c r="AY3353" t="s">
        <v>357</v>
      </c>
      <c r="AZ3353" t="s">
        <v>363</v>
      </c>
      <c r="BY3353" t="s">
        <v>342</v>
      </c>
      <c r="EQ3353">
        <v>252156</v>
      </c>
      <c r="ER3353" t="s">
        <v>8334</v>
      </c>
      <c r="EV3353">
        <v>17287682</v>
      </c>
      <c r="EW3353">
        <v>928</v>
      </c>
      <c r="EX3353">
        <v>220981</v>
      </c>
      <c r="EY3353">
        <v>9.2748999964335493E+25</v>
      </c>
      <c r="EZ3353">
        <v>1</v>
      </c>
      <c r="FC3353">
        <v>53200001</v>
      </c>
      <c r="FD3353" t="s">
        <v>50</v>
      </c>
    </row>
    <row r="3354" spans="1:160" x14ac:dyDescent="0.3">
      <c r="A3354" t="str">
        <f>VLOOKUP(B3354,Table2[],3,FALSE)</f>
        <v>Digital</v>
      </c>
      <c r="B3354" t="str">
        <f>IF(OR(ISNUMBER(FIND("QVC",Z3354)),ISNUMBER(FIND("QVC",AL3354))),"QVC",IF(OR(ISNUMBER(FIND("NCO",H3354)),ISNUMBER(FIND("NCO",Y3354))), "NCO", IF(AL3354="consumer","PMD.com",VLOOKUP(LEFT(H3354,2),Tables!$E$1:$F$11,2,FALSE))))</f>
        <v>PMD.com</v>
      </c>
      <c r="C3354">
        <f t="shared" si="159"/>
        <v>52230001</v>
      </c>
      <c r="D3354">
        <f t="shared" si="160"/>
        <v>1</v>
      </c>
      <c r="E3354" t="str">
        <f t="shared" ca="1" si="158"/>
        <v>shifted orders shipped</v>
      </c>
      <c r="F3354" t="s">
        <v>3539</v>
      </c>
      <c r="G3354" t="s">
        <v>335</v>
      </c>
      <c r="H3354" t="s">
        <v>8335</v>
      </c>
      <c r="I3354" s="6">
        <v>44012.984444444446</v>
      </c>
      <c r="J3354" t="s">
        <v>16</v>
      </c>
      <c r="K3354" s="6">
        <v>44013.448877314811</v>
      </c>
      <c r="M3354" t="s">
        <v>8336</v>
      </c>
      <c r="N3354" t="s">
        <v>8337</v>
      </c>
      <c r="Q3354" t="s">
        <v>408</v>
      </c>
      <c r="R3354" t="s">
        <v>389</v>
      </c>
      <c r="S3354" t="s">
        <v>8338</v>
      </c>
      <c r="T3354" t="s">
        <v>338</v>
      </c>
      <c r="U3354" t="s">
        <v>530</v>
      </c>
      <c r="W3354" t="s">
        <v>8339</v>
      </c>
      <c r="Z3354" t="s">
        <v>8336</v>
      </c>
      <c r="AA3354" t="s">
        <v>8337</v>
      </c>
      <c r="AD3354" t="s">
        <v>408</v>
      </c>
      <c r="AE3354" t="s">
        <v>389</v>
      </c>
      <c r="AF3354" t="s">
        <v>8338</v>
      </c>
      <c r="AG3354" t="s">
        <v>338</v>
      </c>
      <c r="AH3354" t="s">
        <v>530</v>
      </c>
      <c r="AJ3354" t="s">
        <v>8339</v>
      </c>
      <c r="AL3354" t="s">
        <v>339</v>
      </c>
      <c r="AM3354">
        <v>1</v>
      </c>
      <c r="AN3354">
        <v>1</v>
      </c>
      <c r="AO3354">
        <v>1194</v>
      </c>
      <c r="AQ3354">
        <v>124434</v>
      </c>
      <c r="AR3354">
        <v>52230001</v>
      </c>
      <c r="AS3354" t="s">
        <v>105</v>
      </c>
      <c r="AT3354" t="s">
        <v>106</v>
      </c>
      <c r="AW3354" t="s">
        <v>340</v>
      </c>
      <c r="AX3354" t="s">
        <v>340</v>
      </c>
      <c r="AY3354" t="s">
        <v>341</v>
      </c>
      <c r="AZ3354">
        <v>0</v>
      </c>
      <c r="BY3354" t="s">
        <v>342</v>
      </c>
      <c r="EQ3354">
        <v>247324</v>
      </c>
      <c r="ER3354" t="s">
        <v>8340</v>
      </c>
      <c r="EV3354">
        <v>17287869</v>
      </c>
      <c r="EW3354">
        <v>928</v>
      </c>
      <c r="EX3354">
        <v>221165</v>
      </c>
      <c r="EY3354">
        <v>9.2748999964335493E+25</v>
      </c>
      <c r="EZ3354">
        <v>1</v>
      </c>
      <c r="FC3354">
        <v>52230001</v>
      </c>
      <c r="FD3354" t="s">
        <v>106</v>
      </c>
    </row>
    <row r="3355" spans="1:160" x14ac:dyDescent="0.3">
      <c r="A3355" t="str">
        <f>VLOOKUP(B3355,Table2[],3,FALSE)</f>
        <v>Digital</v>
      </c>
      <c r="B3355" t="str">
        <f>IF(OR(ISNUMBER(FIND("QVC",Z3355)),ISNUMBER(FIND("QVC",AL3355))),"QVC",IF(OR(ISNUMBER(FIND("NCO",H3355)),ISNUMBER(FIND("NCO",Y3355))), "NCO", IF(AL3355="consumer","PMD.com",VLOOKUP(LEFT(H3355,2),Tables!$E$1:$F$11,2,FALSE))))</f>
        <v>PMD.com</v>
      </c>
      <c r="C3355">
        <f t="shared" si="159"/>
        <v>58040001</v>
      </c>
      <c r="D3355">
        <f t="shared" si="160"/>
        <v>1</v>
      </c>
      <c r="E3355" t="str">
        <f t="shared" ca="1" si="158"/>
        <v>shifted orders shipped</v>
      </c>
      <c r="F3355" t="s">
        <v>3539</v>
      </c>
      <c r="G3355" t="s">
        <v>335</v>
      </c>
      <c r="H3355" t="s">
        <v>8341</v>
      </c>
      <c r="I3355" s="6">
        <v>44012.632731481484</v>
      </c>
      <c r="J3355" t="s">
        <v>16</v>
      </c>
      <c r="K3355" s="6">
        <v>44013.449016203704</v>
      </c>
      <c r="M3355" t="s">
        <v>8342</v>
      </c>
      <c r="N3355" t="s">
        <v>8343</v>
      </c>
      <c r="O3355" t="s">
        <v>887</v>
      </c>
      <c r="Q3355" t="s">
        <v>433</v>
      </c>
      <c r="R3355" t="s">
        <v>376</v>
      </c>
      <c r="S3355" t="s">
        <v>8344</v>
      </c>
      <c r="T3355" t="s">
        <v>338</v>
      </c>
      <c r="U3355" t="s">
        <v>530</v>
      </c>
      <c r="W3355" t="s">
        <v>8345</v>
      </c>
      <c r="Z3355" t="s">
        <v>8342</v>
      </c>
      <c r="AA3355" t="s">
        <v>8343</v>
      </c>
      <c r="AB3355" t="s">
        <v>887</v>
      </c>
      <c r="AD3355" t="s">
        <v>433</v>
      </c>
      <c r="AE3355" t="s">
        <v>376</v>
      </c>
      <c r="AF3355" t="s">
        <v>8344</v>
      </c>
      <c r="AG3355" t="s">
        <v>338</v>
      </c>
      <c r="AH3355" t="s">
        <v>530</v>
      </c>
      <c r="AJ3355" t="s">
        <v>8345</v>
      </c>
      <c r="AL3355" t="s">
        <v>339</v>
      </c>
      <c r="AM3355">
        <v>1</v>
      </c>
      <c r="AN3355">
        <v>1</v>
      </c>
      <c r="AO3355">
        <v>12788</v>
      </c>
      <c r="AQ3355">
        <v>124484</v>
      </c>
      <c r="AR3355">
        <v>58040001</v>
      </c>
      <c r="AS3355" t="s">
        <v>54</v>
      </c>
      <c r="AT3355" t="s">
        <v>55</v>
      </c>
      <c r="AW3355" t="s">
        <v>340</v>
      </c>
      <c r="AX3355" t="s">
        <v>340</v>
      </c>
      <c r="AY3355" t="s">
        <v>357</v>
      </c>
      <c r="AZ3355" t="s">
        <v>363</v>
      </c>
      <c r="BY3355" t="s">
        <v>342</v>
      </c>
      <c r="EQ3355">
        <v>251707</v>
      </c>
      <c r="ER3355" t="s">
        <v>8346</v>
      </c>
      <c r="EV3355">
        <v>17287722</v>
      </c>
      <c r="EW3355">
        <v>928</v>
      </c>
      <c r="EX3355">
        <v>221021</v>
      </c>
      <c r="EY3355" t="s">
        <v>8347</v>
      </c>
      <c r="EZ3355">
        <v>1</v>
      </c>
      <c r="FC3355">
        <v>58040001</v>
      </c>
      <c r="FD3355" t="s">
        <v>55</v>
      </c>
    </row>
    <row r="3356" spans="1:160" x14ac:dyDescent="0.3">
      <c r="A3356" t="str">
        <f>VLOOKUP(B3356,Table2[],3,FALSE)</f>
        <v>Digital</v>
      </c>
      <c r="B3356" t="str">
        <f>IF(OR(ISNUMBER(FIND("QVC",Z3356)),ISNUMBER(FIND("QVC",AL3356))),"QVC",IF(OR(ISNUMBER(FIND("NCO",H3356)),ISNUMBER(FIND("NCO",Y3356))), "NCO", IF(AL3356="consumer","PMD.com",VLOOKUP(LEFT(H3356,2),Tables!$E$1:$F$11,2,FALSE))))</f>
        <v>PMD.com</v>
      </c>
      <c r="C3356">
        <f t="shared" si="159"/>
        <v>51090001</v>
      </c>
      <c r="D3356">
        <f t="shared" si="160"/>
        <v>1</v>
      </c>
      <c r="E3356" t="str">
        <f t="shared" ca="1" si="158"/>
        <v>shifted orders shipped</v>
      </c>
      <c r="F3356" t="s">
        <v>3539</v>
      </c>
      <c r="G3356" t="s">
        <v>335</v>
      </c>
      <c r="H3356" t="s">
        <v>8348</v>
      </c>
      <c r="I3356" s="6">
        <v>44012.55128472222</v>
      </c>
      <c r="J3356" t="s">
        <v>16</v>
      </c>
      <c r="K3356" s="6">
        <v>44013.449131944442</v>
      </c>
      <c r="M3356" t="s">
        <v>8349</v>
      </c>
      <c r="N3356" t="s">
        <v>8350</v>
      </c>
      <c r="O3356" t="s">
        <v>680</v>
      </c>
      <c r="Q3356" t="s">
        <v>659</v>
      </c>
      <c r="R3356" t="s">
        <v>365</v>
      </c>
      <c r="S3356" t="s">
        <v>8351</v>
      </c>
      <c r="T3356" t="s">
        <v>338</v>
      </c>
      <c r="U3356" t="s">
        <v>530</v>
      </c>
      <c r="W3356" t="s">
        <v>8352</v>
      </c>
      <c r="Z3356" t="s">
        <v>8349</v>
      </c>
      <c r="AA3356" t="s">
        <v>8350</v>
      </c>
      <c r="AB3356" t="s">
        <v>680</v>
      </c>
      <c r="AD3356" t="s">
        <v>659</v>
      </c>
      <c r="AE3356" t="s">
        <v>365</v>
      </c>
      <c r="AF3356" t="s">
        <v>8351</v>
      </c>
      <c r="AG3356" t="s">
        <v>338</v>
      </c>
      <c r="AH3356" t="s">
        <v>530</v>
      </c>
      <c r="AJ3356" t="s">
        <v>8352</v>
      </c>
      <c r="AL3356" t="s">
        <v>339</v>
      </c>
      <c r="AM3356">
        <v>1</v>
      </c>
      <c r="AN3356">
        <v>1</v>
      </c>
      <c r="AO3356">
        <v>4885</v>
      </c>
      <c r="AQ3356">
        <v>124202</v>
      </c>
      <c r="AR3356">
        <v>51090001</v>
      </c>
      <c r="AS3356" t="s">
        <v>1986</v>
      </c>
      <c r="AT3356" t="s">
        <v>60</v>
      </c>
      <c r="AW3356" t="s">
        <v>340</v>
      </c>
      <c r="AX3356" t="s">
        <v>340</v>
      </c>
      <c r="AY3356" t="s">
        <v>357</v>
      </c>
      <c r="AZ3356" t="s">
        <v>361</v>
      </c>
      <c r="BY3356" t="s">
        <v>342</v>
      </c>
      <c r="EQ3356">
        <v>250831</v>
      </c>
      <c r="ER3356" t="s">
        <v>8353</v>
      </c>
      <c r="EV3356">
        <v>17287685</v>
      </c>
      <c r="EW3356">
        <v>928</v>
      </c>
      <c r="EX3356">
        <v>220984</v>
      </c>
      <c r="EY3356">
        <v>9.2748999964335493E+25</v>
      </c>
      <c r="EZ3356">
        <v>1</v>
      </c>
      <c r="FC3356">
        <v>51090001</v>
      </c>
      <c r="FD3356" t="s">
        <v>60</v>
      </c>
    </row>
    <row r="3357" spans="1:160" x14ac:dyDescent="0.3">
      <c r="A3357" t="str">
        <f>VLOOKUP(B3357,Table2[],3,FALSE)</f>
        <v>Digital</v>
      </c>
      <c r="B3357" t="str">
        <f>IF(OR(ISNUMBER(FIND("QVC",Z3357)),ISNUMBER(FIND("QVC",AL3357))),"QVC",IF(OR(ISNUMBER(FIND("NCO",H3357)),ISNUMBER(FIND("NCO",Y3357))), "NCO", IF(AL3357="consumer","PMD.com",VLOOKUP(LEFT(H3357,2),Tables!$E$1:$F$11,2,FALSE))))</f>
        <v>PMD.com</v>
      </c>
      <c r="C3357">
        <f t="shared" si="159"/>
        <v>54020001</v>
      </c>
      <c r="D3357">
        <f t="shared" si="160"/>
        <v>1</v>
      </c>
      <c r="E3357" t="str">
        <f t="shared" ca="1" si="158"/>
        <v>shifted orders shipped</v>
      </c>
      <c r="F3357" t="s">
        <v>3539</v>
      </c>
      <c r="G3357" t="s">
        <v>335</v>
      </c>
      <c r="H3357" t="s">
        <v>8354</v>
      </c>
      <c r="I3357" s="6">
        <v>44012.933541666665</v>
      </c>
      <c r="J3357" t="s">
        <v>16</v>
      </c>
      <c r="K3357" s="6">
        <v>44013.449212962965</v>
      </c>
      <c r="M3357" t="s">
        <v>8355</v>
      </c>
      <c r="N3357" t="s">
        <v>8356</v>
      </c>
      <c r="O3357" t="s">
        <v>8357</v>
      </c>
      <c r="Q3357" t="s">
        <v>8358</v>
      </c>
      <c r="R3357" t="s">
        <v>376</v>
      </c>
      <c r="S3357" t="s">
        <v>8359</v>
      </c>
      <c r="T3357" t="s">
        <v>338</v>
      </c>
      <c r="U3357" t="s">
        <v>530</v>
      </c>
      <c r="W3357" t="s">
        <v>8360</v>
      </c>
      <c r="Z3357" t="s">
        <v>8355</v>
      </c>
      <c r="AA3357" t="s">
        <v>8356</v>
      </c>
      <c r="AB3357" t="s">
        <v>8357</v>
      </c>
      <c r="AD3357" t="s">
        <v>8358</v>
      </c>
      <c r="AE3357" t="s">
        <v>376</v>
      </c>
      <c r="AF3357" t="s">
        <v>8359</v>
      </c>
      <c r="AG3357" t="s">
        <v>338</v>
      </c>
      <c r="AH3357" t="s">
        <v>530</v>
      </c>
      <c r="AJ3357" t="s">
        <v>8360</v>
      </c>
      <c r="AL3357" t="s">
        <v>339</v>
      </c>
      <c r="AM3357">
        <v>1</v>
      </c>
      <c r="AN3357">
        <v>1</v>
      </c>
      <c r="AO3357">
        <v>3692</v>
      </c>
      <c r="AQ3357">
        <v>124477</v>
      </c>
      <c r="AR3357">
        <v>54020001</v>
      </c>
      <c r="AS3357" t="s">
        <v>484</v>
      </c>
      <c r="AT3357" t="s">
        <v>93</v>
      </c>
      <c r="AW3357" t="s">
        <v>340</v>
      </c>
      <c r="AX3357">
        <v>0</v>
      </c>
      <c r="AY3357" t="s">
        <v>348</v>
      </c>
      <c r="AZ3357">
        <v>0</v>
      </c>
      <c r="BY3357" t="s">
        <v>342</v>
      </c>
      <c r="EQ3357">
        <v>251671</v>
      </c>
      <c r="ER3357" t="s">
        <v>8361</v>
      </c>
      <c r="EV3357">
        <v>17287859</v>
      </c>
      <c r="EW3357">
        <v>928</v>
      </c>
      <c r="EX3357">
        <v>221155</v>
      </c>
      <c r="EY3357">
        <v>9.2748999964335493E+25</v>
      </c>
      <c r="EZ3357">
        <v>1</v>
      </c>
      <c r="FC3357">
        <v>54020001</v>
      </c>
      <c r="FD3357" t="s">
        <v>93</v>
      </c>
    </row>
    <row r="3358" spans="1:160" x14ac:dyDescent="0.3">
      <c r="A3358" t="str">
        <f>VLOOKUP(B3358,Table2[],3,FALSE)</f>
        <v>Digital</v>
      </c>
      <c r="B3358" t="str">
        <f>IF(OR(ISNUMBER(FIND("QVC",Z3358)),ISNUMBER(FIND("QVC",AL3358))),"QVC",IF(OR(ISNUMBER(FIND("NCO",H3358)),ISNUMBER(FIND("NCO",Y3358))), "NCO", IF(AL3358="consumer","PMD.com",VLOOKUP(LEFT(H3358,2),Tables!$E$1:$F$11,2,FALSE))))</f>
        <v>PMD.com</v>
      </c>
      <c r="C3358">
        <f t="shared" si="159"/>
        <v>52430001</v>
      </c>
      <c r="D3358">
        <f t="shared" si="160"/>
        <v>1</v>
      </c>
      <c r="E3358" t="str">
        <f t="shared" ca="1" si="158"/>
        <v>shifted orders shipped</v>
      </c>
      <c r="F3358" t="s">
        <v>3539</v>
      </c>
      <c r="G3358" t="s">
        <v>335</v>
      </c>
      <c r="H3358" t="s">
        <v>8362</v>
      </c>
      <c r="I3358" s="6">
        <v>44012.671365740738</v>
      </c>
      <c r="J3358" t="s">
        <v>16</v>
      </c>
      <c r="K3358" s="6">
        <v>44013.449421296296</v>
      </c>
      <c r="M3358" t="s">
        <v>8363</v>
      </c>
      <c r="N3358" t="s">
        <v>8364</v>
      </c>
      <c r="Q3358" t="s">
        <v>8365</v>
      </c>
      <c r="R3358" t="s">
        <v>378</v>
      </c>
      <c r="S3358">
        <v>49445</v>
      </c>
      <c r="T3358" t="s">
        <v>338</v>
      </c>
      <c r="U3358" t="s">
        <v>530</v>
      </c>
      <c r="Z3358" t="s">
        <v>8363</v>
      </c>
      <c r="AA3358" t="s">
        <v>8364</v>
      </c>
      <c r="AD3358" t="s">
        <v>8365</v>
      </c>
      <c r="AE3358" t="s">
        <v>378</v>
      </c>
      <c r="AF3358">
        <v>49445</v>
      </c>
      <c r="AG3358" t="s">
        <v>338</v>
      </c>
      <c r="AH3358" t="s">
        <v>530</v>
      </c>
      <c r="AL3358" t="s">
        <v>339</v>
      </c>
      <c r="AM3358">
        <v>1</v>
      </c>
      <c r="AN3358">
        <v>1</v>
      </c>
      <c r="AO3358">
        <v>12063</v>
      </c>
      <c r="AQ3358">
        <v>127155</v>
      </c>
      <c r="AR3358">
        <v>52430001</v>
      </c>
      <c r="AS3358" t="s">
        <v>927</v>
      </c>
      <c r="AT3358" t="s">
        <v>75</v>
      </c>
      <c r="AW3358" t="s">
        <v>340</v>
      </c>
      <c r="AX3358" t="s">
        <v>340</v>
      </c>
      <c r="AY3358" t="s">
        <v>357</v>
      </c>
      <c r="AZ3358" t="s">
        <v>363</v>
      </c>
      <c r="BY3358" t="s">
        <v>342</v>
      </c>
      <c r="EQ3358">
        <v>249990</v>
      </c>
      <c r="ER3358" t="s">
        <v>8366</v>
      </c>
      <c r="EV3358">
        <v>17287748</v>
      </c>
      <c r="EW3358">
        <v>928</v>
      </c>
      <c r="EX3358">
        <v>221046</v>
      </c>
      <c r="EY3358" t="s">
        <v>8367</v>
      </c>
      <c r="EZ3358">
        <v>1</v>
      </c>
      <c r="FC3358">
        <v>95384</v>
      </c>
      <c r="FD3358" t="s">
        <v>3530</v>
      </c>
    </row>
    <row r="3359" spans="1:160" x14ac:dyDescent="0.3">
      <c r="A3359" t="str">
        <f>VLOOKUP(B3359,Table2[],3,FALSE)</f>
        <v>Digital</v>
      </c>
      <c r="B3359" t="str">
        <f>IF(OR(ISNUMBER(FIND("QVC",Z3359)),ISNUMBER(FIND("QVC",AL3359))),"QVC",IF(OR(ISNUMBER(FIND("NCO",H3359)),ISNUMBER(FIND("NCO",Y3359))), "NCO", IF(AL3359="consumer","PMD.com",VLOOKUP(LEFT(H3359,2),Tables!$E$1:$F$11,2,FALSE))))</f>
        <v>PMD.com</v>
      </c>
      <c r="C3359">
        <f t="shared" si="159"/>
        <v>53920001</v>
      </c>
      <c r="D3359">
        <f t="shared" si="160"/>
        <v>1</v>
      </c>
      <c r="E3359" t="str">
        <f t="shared" ca="1" si="158"/>
        <v>shifted orders shipped</v>
      </c>
      <c r="F3359" t="s">
        <v>3539</v>
      </c>
      <c r="G3359" t="s">
        <v>335</v>
      </c>
      <c r="H3359" t="s">
        <v>8362</v>
      </c>
      <c r="I3359" s="6">
        <v>44012.671365740738</v>
      </c>
      <c r="J3359" t="s">
        <v>16</v>
      </c>
      <c r="K3359" s="6">
        <v>44013.449421296296</v>
      </c>
      <c r="M3359" t="s">
        <v>8363</v>
      </c>
      <c r="N3359" t="s">
        <v>8364</v>
      </c>
      <c r="Q3359" t="s">
        <v>8365</v>
      </c>
      <c r="R3359" t="s">
        <v>378</v>
      </c>
      <c r="S3359">
        <v>49445</v>
      </c>
      <c r="T3359" t="s">
        <v>338</v>
      </c>
      <c r="U3359" t="s">
        <v>530</v>
      </c>
      <c r="Z3359" t="s">
        <v>8363</v>
      </c>
      <c r="AA3359" t="s">
        <v>8364</v>
      </c>
      <c r="AD3359" t="s">
        <v>8365</v>
      </c>
      <c r="AE3359" t="s">
        <v>378</v>
      </c>
      <c r="AF3359">
        <v>49445</v>
      </c>
      <c r="AG3359" t="s">
        <v>338</v>
      </c>
      <c r="AH3359" t="s">
        <v>530</v>
      </c>
      <c r="AL3359" t="s">
        <v>339</v>
      </c>
      <c r="AM3359">
        <v>1</v>
      </c>
      <c r="AN3359">
        <v>1</v>
      </c>
      <c r="AO3359">
        <v>14899</v>
      </c>
      <c r="AQ3359">
        <v>124468</v>
      </c>
      <c r="AR3359">
        <v>53920001</v>
      </c>
      <c r="AS3359">
        <v>9000000</v>
      </c>
      <c r="AT3359" t="s">
        <v>40</v>
      </c>
      <c r="AW3359" t="s">
        <v>343</v>
      </c>
      <c r="BY3359" t="s">
        <v>342</v>
      </c>
      <c r="EQ3359">
        <v>243396</v>
      </c>
      <c r="ER3359" t="s">
        <v>8366</v>
      </c>
      <c r="EV3359">
        <v>17287748</v>
      </c>
      <c r="EW3359">
        <v>928</v>
      </c>
      <c r="EX3359">
        <v>221046</v>
      </c>
      <c r="EY3359" t="s">
        <v>8367</v>
      </c>
      <c r="EZ3359">
        <v>1</v>
      </c>
      <c r="FC3359">
        <v>95384</v>
      </c>
      <c r="FD3359" t="s">
        <v>3530</v>
      </c>
    </row>
    <row r="3360" spans="1:160" x14ac:dyDescent="0.3">
      <c r="A3360" t="str">
        <f>VLOOKUP(B3360,Table2[],3,FALSE)</f>
        <v>Digital</v>
      </c>
      <c r="B3360" t="str">
        <f>IF(OR(ISNUMBER(FIND("QVC",Z3360)),ISNUMBER(FIND("QVC",AL3360))),"QVC",IF(OR(ISNUMBER(FIND("NCO",H3360)),ISNUMBER(FIND("NCO",Y3360))), "NCO", IF(AL3360="consumer","PMD.com",VLOOKUP(LEFT(H3360,2),Tables!$E$1:$F$11,2,FALSE))))</f>
        <v>PMD.com</v>
      </c>
      <c r="C3360">
        <f t="shared" si="159"/>
        <v>5901</v>
      </c>
      <c r="D3360">
        <f t="shared" si="160"/>
        <v>2</v>
      </c>
      <c r="E3360" t="str">
        <f t="shared" ca="1" si="158"/>
        <v>shifted orders shipped</v>
      </c>
      <c r="F3360" t="s">
        <v>3539</v>
      </c>
      <c r="G3360" t="s">
        <v>335</v>
      </c>
      <c r="H3360" t="s">
        <v>8362</v>
      </c>
      <c r="I3360" s="6">
        <v>44012.671365740738</v>
      </c>
      <c r="J3360" t="s">
        <v>16</v>
      </c>
      <c r="K3360" s="6">
        <v>44013.449421296296</v>
      </c>
      <c r="M3360" t="s">
        <v>8363</v>
      </c>
      <c r="N3360" t="s">
        <v>8364</v>
      </c>
      <c r="Q3360" t="s">
        <v>8365</v>
      </c>
      <c r="R3360" t="s">
        <v>378</v>
      </c>
      <c r="S3360">
        <v>49445</v>
      </c>
      <c r="T3360" t="s">
        <v>338</v>
      </c>
      <c r="U3360" t="s">
        <v>530</v>
      </c>
      <c r="Z3360" t="s">
        <v>8363</v>
      </c>
      <c r="AA3360" t="s">
        <v>8364</v>
      </c>
      <c r="AD3360" t="s">
        <v>8365</v>
      </c>
      <c r="AE3360" t="s">
        <v>378</v>
      </c>
      <c r="AF3360">
        <v>49445</v>
      </c>
      <c r="AG3360" t="s">
        <v>338</v>
      </c>
      <c r="AH3360" t="s">
        <v>530</v>
      </c>
      <c r="AL3360" t="s">
        <v>339</v>
      </c>
      <c r="AM3360">
        <v>2</v>
      </c>
      <c r="AN3360">
        <v>2</v>
      </c>
      <c r="AO3360">
        <v>1428</v>
      </c>
      <c r="AQ3360">
        <v>123804</v>
      </c>
      <c r="AR3360">
        <v>5901</v>
      </c>
      <c r="AS3360" t="s">
        <v>1300</v>
      </c>
      <c r="AT3360" t="s">
        <v>17</v>
      </c>
      <c r="AW3360" t="s">
        <v>352</v>
      </c>
      <c r="AX3360" t="s">
        <v>352</v>
      </c>
      <c r="AY3360" t="s">
        <v>353</v>
      </c>
      <c r="AZ3360" t="s">
        <v>358</v>
      </c>
      <c r="BY3360" t="s">
        <v>342</v>
      </c>
      <c r="EQ3360">
        <v>250322</v>
      </c>
      <c r="ER3360" t="s">
        <v>8366</v>
      </c>
      <c r="EV3360">
        <v>17287748</v>
      </c>
      <c r="EW3360">
        <v>928</v>
      </c>
      <c r="EX3360">
        <v>221046</v>
      </c>
      <c r="EY3360" t="s">
        <v>8367</v>
      </c>
      <c r="EZ3360">
        <v>1</v>
      </c>
      <c r="FC3360">
        <v>5901</v>
      </c>
      <c r="FD3360" t="s">
        <v>17</v>
      </c>
    </row>
    <row r="3361" spans="1:160" x14ac:dyDescent="0.3">
      <c r="A3361" t="str">
        <f>VLOOKUP(B3361,Table2[],3,FALSE)</f>
        <v>Digital</v>
      </c>
      <c r="B3361" t="str">
        <f>IF(OR(ISNUMBER(FIND("QVC",Z3361)),ISNUMBER(FIND("QVC",AL3361))),"QVC",IF(OR(ISNUMBER(FIND("NCO",H3361)),ISNUMBER(FIND("NCO",Y3361))), "NCO", IF(AL3361="consumer","PMD.com",VLOOKUP(LEFT(H3361,2),Tables!$E$1:$F$11,2,FALSE))))</f>
        <v>PMD.com</v>
      </c>
      <c r="C3361">
        <f t="shared" si="159"/>
        <v>51090030</v>
      </c>
      <c r="D3361">
        <f t="shared" si="160"/>
        <v>1</v>
      </c>
      <c r="E3361" t="str">
        <f t="shared" ca="1" si="158"/>
        <v>shifted orders shipped</v>
      </c>
      <c r="F3361" t="s">
        <v>3539</v>
      </c>
      <c r="G3361" t="s">
        <v>335</v>
      </c>
      <c r="H3361" t="s">
        <v>8362</v>
      </c>
      <c r="I3361" s="6">
        <v>44012.671365740738</v>
      </c>
      <c r="J3361" t="s">
        <v>16</v>
      </c>
      <c r="K3361" s="6">
        <v>44013.449421296296</v>
      </c>
      <c r="M3361" t="s">
        <v>8363</v>
      </c>
      <c r="N3361" t="s">
        <v>8364</v>
      </c>
      <c r="Q3361" t="s">
        <v>8365</v>
      </c>
      <c r="R3361" t="s">
        <v>378</v>
      </c>
      <c r="S3361">
        <v>49445</v>
      </c>
      <c r="T3361" t="s">
        <v>338</v>
      </c>
      <c r="U3361" t="s">
        <v>530</v>
      </c>
      <c r="Z3361" t="s">
        <v>8363</v>
      </c>
      <c r="AA3361" t="s">
        <v>8364</v>
      </c>
      <c r="AD3361" t="s">
        <v>8365</v>
      </c>
      <c r="AE3361" t="s">
        <v>378</v>
      </c>
      <c r="AF3361">
        <v>49445</v>
      </c>
      <c r="AG3361" t="s">
        <v>338</v>
      </c>
      <c r="AH3361" t="s">
        <v>530</v>
      </c>
      <c r="AL3361" t="s">
        <v>339</v>
      </c>
      <c r="AM3361">
        <v>1</v>
      </c>
      <c r="AN3361">
        <v>1</v>
      </c>
      <c r="AO3361">
        <v>6688</v>
      </c>
      <c r="AQ3361">
        <v>125960</v>
      </c>
      <c r="AR3361">
        <v>51090030</v>
      </c>
      <c r="AS3361" t="s">
        <v>3043</v>
      </c>
      <c r="AT3361" t="s">
        <v>628</v>
      </c>
      <c r="AW3361" t="s">
        <v>343</v>
      </c>
      <c r="BY3361" t="s">
        <v>342</v>
      </c>
      <c r="BZ3361" t="b">
        <v>0</v>
      </c>
      <c r="EQ3361">
        <v>243047</v>
      </c>
      <c r="ER3361" t="s">
        <v>8366</v>
      </c>
      <c r="EV3361">
        <v>17287748</v>
      </c>
      <c r="EW3361">
        <v>928</v>
      </c>
      <c r="EX3361">
        <v>221046</v>
      </c>
      <c r="EY3361" t="s">
        <v>8367</v>
      </c>
      <c r="EZ3361">
        <v>1</v>
      </c>
      <c r="FC3361">
        <v>95384</v>
      </c>
      <c r="FD3361" t="s">
        <v>3530</v>
      </c>
    </row>
    <row r="3362" spans="1:160" x14ac:dyDescent="0.3">
      <c r="A3362" t="str">
        <f>VLOOKUP(B3362,Table2[],3,FALSE)</f>
        <v>Digital</v>
      </c>
      <c r="B3362" t="str">
        <f>IF(OR(ISNUMBER(FIND("QVC",Z3362)),ISNUMBER(FIND("QVC",AL3362))),"QVC",IF(OR(ISNUMBER(FIND("NCO",H3362)),ISNUMBER(FIND("NCO",Y3362))), "NCO", IF(AL3362="consumer","PMD.com",VLOOKUP(LEFT(H3362,2),Tables!$E$1:$F$11,2,FALSE))))</f>
        <v>PMD.com</v>
      </c>
      <c r="C3362">
        <f t="shared" si="159"/>
        <v>51090030</v>
      </c>
      <c r="D3362">
        <f t="shared" si="160"/>
        <v>1</v>
      </c>
      <c r="E3362" t="str">
        <f t="shared" ca="1" si="158"/>
        <v>shifted orders shipped</v>
      </c>
      <c r="F3362" t="s">
        <v>3539</v>
      </c>
      <c r="G3362" t="s">
        <v>335</v>
      </c>
      <c r="H3362" t="s">
        <v>8368</v>
      </c>
      <c r="I3362" s="6">
        <v>44012.528541666667</v>
      </c>
      <c r="J3362" t="s">
        <v>16</v>
      </c>
      <c r="K3362" s="6">
        <v>44013.449432870373</v>
      </c>
      <c r="M3362" t="s">
        <v>8369</v>
      </c>
      <c r="N3362" t="s">
        <v>8370</v>
      </c>
      <c r="Q3362" t="s">
        <v>2252</v>
      </c>
      <c r="R3362" t="s">
        <v>365</v>
      </c>
      <c r="S3362" t="s">
        <v>8371</v>
      </c>
      <c r="T3362" t="s">
        <v>338</v>
      </c>
      <c r="U3362" t="s">
        <v>530</v>
      </c>
      <c r="W3362" t="s">
        <v>8372</v>
      </c>
      <c r="Z3362" t="s">
        <v>8369</v>
      </c>
      <c r="AA3362" t="s">
        <v>8370</v>
      </c>
      <c r="AD3362" t="s">
        <v>2252</v>
      </c>
      <c r="AE3362" t="s">
        <v>365</v>
      </c>
      <c r="AF3362" t="s">
        <v>8371</v>
      </c>
      <c r="AG3362" t="s">
        <v>338</v>
      </c>
      <c r="AH3362" t="s">
        <v>530</v>
      </c>
      <c r="AJ3362" t="s">
        <v>8372</v>
      </c>
      <c r="AL3362" t="s">
        <v>339</v>
      </c>
      <c r="AM3362">
        <v>1</v>
      </c>
      <c r="AN3362">
        <v>1</v>
      </c>
      <c r="AO3362">
        <v>6688</v>
      </c>
      <c r="AQ3362">
        <v>125960</v>
      </c>
      <c r="AR3362">
        <v>51090030</v>
      </c>
      <c r="AS3362" t="s">
        <v>3043</v>
      </c>
      <c r="AT3362" t="s">
        <v>628</v>
      </c>
      <c r="AW3362" t="s">
        <v>343</v>
      </c>
      <c r="BY3362" t="s">
        <v>342</v>
      </c>
      <c r="BZ3362" t="b">
        <v>0</v>
      </c>
      <c r="EQ3362">
        <v>243047</v>
      </c>
      <c r="ER3362" t="s">
        <v>8373</v>
      </c>
      <c r="EV3362">
        <v>17287673</v>
      </c>
      <c r="EW3362">
        <v>928</v>
      </c>
      <c r="EX3362">
        <v>220972</v>
      </c>
      <c r="EY3362" t="s">
        <v>8374</v>
      </c>
      <c r="EZ3362">
        <v>1</v>
      </c>
      <c r="FC3362">
        <v>95385</v>
      </c>
      <c r="FD3362" t="s">
        <v>3531</v>
      </c>
    </row>
    <row r="3363" spans="1:160" x14ac:dyDescent="0.3">
      <c r="A3363" t="str">
        <f>VLOOKUP(B3363,Table2[],3,FALSE)</f>
        <v>Digital</v>
      </c>
      <c r="B3363" t="str">
        <f>IF(OR(ISNUMBER(FIND("QVC",Z3363)),ISNUMBER(FIND("QVC",AL3363))),"QVC",IF(OR(ISNUMBER(FIND("NCO",H3363)),ISNUMBER(FIND("NCO",Y3363))), "NCO", IF(AL3363="consumer","PMD.com",VLOOKUP(LEFT(H3363,2),Tables!$E$1:$F$11,2,FALSE))))</f>
        <v>PMD.com</v>
      </c>
      <c r="C3363">
        <f t="shared" si="159"/>
        <v>53920001</v>
      </c>
      <c r="D3363">
        <f t="shared" si="160"/>
        <v>1</v>
      </c>
      <c r="E3363" t="str">
        <f t="shared" ca="1" si="158"/>
        <v>shifted orders shipped</v>
      </c>
      <c r="F3363" t="s">
        <v>3539</v>
      </c>
      <c r="G3363" t="s">
        <v>335</v>
      </c>
      <c r="H3363" t="s">
        <v>8368</v>
      </c>
      <c r="I3363" s="6">
        <v>44012.528541666667</v>
      </c>
      <c r="J3363" t="s">
        <v>16</v>
      </c>
      <c r="K3363" s="6">
        <v>44013.449432870373</v>
      </c>
      <c r="M3363" t="s">
        <v>8369</v>
      </c>
      <c r="N3363" t="s">
        <v>8370</v>
      </c>
      <c r="Q3363" t="s">
        <v>2252</v>
      </c>
      <c r="R3363" t="s">
        <v>365</v>
      </c>
      <c r="S3363" t="s">
        <v>8371</v>
      </c>
      <c r="T3363" t="s">
        <v>338</v>
      </c>
      <c r="U3363" t="s">
        <v>530</v>
      </c>
      <c r="W3363" t="s">
        <v>8372</v>
      </c>
      <c r="Z3363" t="s">
        <v>8369</v>
      </c>
      <c r="AA3363" t="s">
        <v>8370</v>
      </c>
      <c r="AD3363" t="s">
        <v>2252</v>
      </c>
      <c r="AE3363" t="s">
        <v>365</v>
      </c>
      <c r="AF3363" t="s">
        <v>8371</v>
      </c>
      <c r="AG3363" t="s">
        <v>338</v>
      </c>
      <c r="AH3363" t="s">
        <v>530</v>
      </c>
      <c r="AJ3363" t="s">
        <v>8372</v>
      </c>
      <c r="AL3363" t="s">
        <v>339</v>
      </c>
      <c r="AM3363">
        <v>1</v>
      </c>
      <c r="AN3363">
        <v>1</v>
      </c>
      <c r="AO3363">
        <v>14899</v>
      </c>
      <c r="AQ3363">
        <v>124468</v>
      </c>
      <c r="AR3363">
        <v>53920001</v>
      </c>
      <c r="AS3363">
        <v>9000000</v>
      </c>
      <c r="AT3363" t="s">
        <v>40</v>
      </c>
      <c r="AW3363" t="s">
        <v>343</v>
      </c>
      <c r="BY3363" t="s">
        <v>342</v>
      </c>
      <c r="EQ3363">
        <v>243396</v>
      </c>
      <c r="ER3363" t="s">
        <v>8373</v>
      </c>
      <c r="EV3363">
        <v>17287673</v>
      </c>
      <c r="EW3363">
        <v>928</v>
      </c>
      <c r="EX3363">
        <v>220972</v>
      </c>
      <c r="EY3363" t="s">
        <v>8374</v>
      </c>
      <c r="EZ3363">
        <v>1</v>
      </c>
      <c r="FC3363">
        <v>95385</v>
      </c>
      <c r="FD3363" t="s">
        <v>3531</v>
      </c>
    </row>
    <row r="3364" spans="1:160" x14ac:dyDescent="0.3">
      <c r="A3364" t="str">
        <f>VLOOKUP(B3364,Table2[],3,FALSE)</f>
        <v>Digital</v>
      </c>
      <c r="B3364" t="str">
        <f>IF(OR(ISNUMBER(FIND("QVC",Z3364)),ISNUMBER(FIND("QVC",AL3364))),"QVC",IF(OR(ISNUMBER(FIND("NCO",H3364)),ISNUMBER(FIND("NCO",Y3364))), "NCO", IF(AL3364="consumer","PMD.com",VLOOKUP(LEFT(H3364,2),Tables!$E$1:$F$11,2,FALSE))))</f>
        <v>PMD.com</v>
      </c>
      <c r="C3364">
        <f t="shared" si="159"/>
        <v>55340001</v>
      </c>
      <c r="D3364">
        <f t="shared" si="160"/>
        <v>1</v>
      </c>
      <c r="E3364" t="str">
        <f t="shared" ca="1" si="158"/>
        <v>shifted orders shipped</v>
      </c>
      <c r="F3364" t="s">
        <v>3539</v>
      </c>
      <c r="G3364" t="s">
        <v>335</v>
      </c>
      <c r="H3364" t="s">
        <v>8368</v>
      </c>
      <c r="I3364" s="6">
        <v>44012.528541666667</v>
      </c>
      <c r="J3364" t="s">
        <v>16</v>
      </c>
      <c r="K3364" s="6">
        <v>44013.449432870373</v>
      </c>
      <c r="M3364" t="s">
        <v>8369</v>
      </c>
      <c r="N3364" t="s">
        <v>8370</v>
      </c>
      <c r="Q3364" t="s">
        <v>2252</v>
      </c>
      <c r="R3364" t="s">
        <v>365</v>
      </c>
      <c r="S3364" t="s">
        <v>8371</v>
      </c>
      <c r="T3364" t="s">
        <v>338</v>
      </c>
      <c r="U3364" t="s">
        <v>530</v>
      </c>
      <c r="W3364" t="s">
        <v>8372</v>
      </c>
      <c r="Z3364" t="s">
        <v>8369</v>
      </c>
      <c r="AA3364" t="s">
        <v>8370</v>
      </c>
      <c r="AD3364" t="s">
        <v>2252</v>
      </c>
      <c r="AE3364" t="s">
        <v>365</v>
      </c>
      <c r="AF3364" t="s">
        <v>8371</v>
      </c>
      <c r="AG3364" t="s">
        <v>338</v>
      </c>
      <c r="AH3364" t="s">
        <v>530</v>
      </c>
      <c r="AJ3364" t="s">
        <v>8372</v>
      </c>
      <c r="AL3364" t="s">
        <v>339</v>
      </c>
      <c r="AM3364">
        <v>1</v>
      </c>
      <c r="AN3364">
        <v>1</v>
      </c>
      <c r="AO3364">
        <v>8241</v>
      </c>
      <c r="AQ3364">
        <v>124480</v>
      </c>
      <c r="AR3364">
        <v>55340001</v>
      </c>
      <c r="AS3364" t="s">
        <v>1955</v>
      </c>
      <c r="AT3364" t="s">
        <v>71</v>
      </c>
      <c r="AW3364" t="s">
        <v>343</v>
      </c>
      <c r="BY3364" t="s">
        <v>342</v>
      </c>
      <c r="EQ3364">
        <v>249139</v>
      </c>
      <c r="ER3364" t="s">
        <v>8373</v>
      </c>
      <c r="EV3364">
        <v>17287673</v>
      </c>
      <c r="EW3364">
        <v>928</v>
      </c>
      <c r="EX3364">
        <v>220972</v>
      </c>
      <c r="EY3364" t="s">
        <v>8374</v>
      </c>
      <c r="EZ3364">
        <v>1</v>
      </c>
      <c r="FC3364">
        <v>55340001</v>
      </c>
      <c r="FD3364" t="s">
        <v>71</v>
      </c>
    </row>
    <row r="3365" spans="1:160" x14ac:dyDescent="0.3">
      <c r="A3365" t="str">
        <f>VLOOKUP(B3365,Table2[],3,FALSE)</f>
        <v>Digital</v>
      </c>
      <c r="B3365" t="str">
        <f>IF(OR(ISNUMBER(FIND("QVC",Z3365)),ISNUMBER(FIND("QVC",AL3365))),"QVC",IF(OR(ISNUMBER(FIND("NCO",H3365)),ISNUMBER(FIND("NCO",Y3365))), "NCO", IF(AL3365="consumer","PMD.com",VLOOKUP(LEFT(H3365,2),Tables!$E$1:$F$11,2,FALSE))))</f>
        <v>PMD.com</v>
      </c>
      <c r="C3365">
        <f t="shared" si="159"/>
        <v>5341030</v>
      </c>
      <c r="D3365">
        <f t="shared" si="160"/>
        <v>1</v>
      </c>
      <c r="E3365" t="str">
        <f t="shared" ca="1" si="158"/>
        <v>shifted orders shipped</v>
      </c>
      <c r="F3365" t="s">
        <v>3539</v>
      </c>
      <c r="G3365" t="s">
        <v>335</v>
      </c>
      <c r="H3365" t="s">
        <v>8368</v>
      </c>
      <c r="I3365" s="6">
        <v>44012.528541666667</v>
      </c>
      <c r="J3365" t="s">
        <v>16</v>
      </c>
      <c r="K3365" s="6">
        <v>44013.449432870373</v>
      </c>
      <c r="M3365" t="s">
        <v>8369</v>
      </c>
      <c r="N3365" t="s">
        <v>8370</v>
      </c>
      <c r="Q3365" t="s">
        <v>2252</v>
      </c>
      <c r="R3365" t="s">
        <v>365</v>
      </c>
      <c r="S3365" t="s">
        <v>8371</v>
      </c>
      <c r="T3365" t="s">
        <v>338</v>
      </c>
      <c r="U3365" t="s">
        <v>530</v>
      </c>
      <c r="W3365" t="s">
        <v>8372</v>
      </c>
      <c r="Z3365" t="s">
        <v>8369</v>
      </c>
      <c r="AA3365" t="s">
        <v>8370</v>
      </c>
      <c r="AD3365" t="s">
        <v>2252</v>
      </c>
      <c r="AE3365" t="s">
        <v>365</v>
      </c>
      <c r="AF3365" t="s">
        <v>8371</v>
      </c>
      <c r="AG3365" t="s">
        <v>338</v>
      </c>
      <c r="AH3365" t="s">
        <v>530</v>
      </c>
      <c r="AJ3365" t="s">
        <v>8372</v>
      </c>
      <c r="AL3365" t="s">
        <v>339</v>
      </c>
      <c r="AM3365">
        <v>1</v>
      </c>
      <c r="AN3365">
        <v>1</v>
      </c>
      <c r="AO3365">
        <v>12859</v>
      </c>
      <c r="AQ3365">
        <v>124642</v>
      </c>
      <c r="AR3365">
        <v>5341030</v>
      </c>
      <c r="AS3365" t="s">
        <v>925</v>
      </c>
      <c r="AT3365" t="s">
        <v>926</v>
      </c>
      <c r="AW3365" t="s">
        <v>366</v>
      </c>
      <c r="AX3365" t="s">
        <v>366</v>
      </c>
      <c r="AY3365" t="s">
        <v>345</v>
      </c>
      <c r="AZ3365" t="s">
        <v>346</v>
      </c>
      <c r="BY3365" t="s">
        <v>342</v>
      </c>
      <c r="EQ3365">
        <v>243275</v>
      </c>
      <c r="ER3365" t="s">
        <v>8373</v>
      </c>
      <c r="EV3365">
        <v>17287673</v>
      </c>
      <c r="EW3365">
        <v>928</v>
      </c>
      <c r="EX3365">
        <v>220972</v>
      </c>
      <c r="EY3365" t="s">
        <v>8374</v>
      </c>
      <c r="EZ3365">
        <v>1</v>
      </c>
      <c r="FC3365">
        <v>95385</v>
      </c>
      <c r="FD3365" t="s">
        <v>3531</v>
      </c>
    </row>
    <row r="3366" spans="1:160" x14ac:dyDescent="0.3">
      <c r="A3366" t="str">
        <f>VLOOKUP(B3366,Table2[],3,FALSE)</f>
        <v>Digital</v>
      </c>
      <c r="B3366" t="str">
        <f>IF(OR(ISNUMBER(FIND("QVC",Z3366)),ISNUMBER(FIND("QVC",AL3366))),"QVC",IF(OR(ISNUMBER(FIND("NCO",H3366)),ISNUMBER(FIND("NCO",Y3366))), "NCO", IF(AL3366="consumer","PMD.com",VLOOKUP(LEFT(H3366,2),Tables!$E$1:$F$11,2,FALSE))))</f>
        <v>PMD.com</v>
      </c>
      <c r="C3366">
        <f t="shared" si="159"/>
        <v>55090001</v>
      </c>
      <c r="D3366">
        <f t="shared" si="160"/>
        <v>1</v>
      </c>
      <c r="E3366" t="str">
        <f t="shared" ca="1" si="158"/>
        <v>shifted orders shipped</v>
      </c>
      <c r="F3366" t="s">
        <v>3539</v>
      </c>
      <c r="G3366" t="s">
        <v>335</v>
      </c>
      <c r="H3366" t="s">
        <v>8368</v>
      </c>
      <c r="I3366" s="6">
        <v>44012.528541666667</v>
      </c>
      <c r="J3366" t="s">
        <v>16</v>
      </c>
      <c r="K3366" s="6">
        <v>44013.449432870373</v>
      </c>
      <c r="M3366" t="s">
        <v>8369</v>
      </c>
      <c r="N3366" t="s">
        <v>8370</v>
      </c>
      <c r="Q3366" t="s">
        <v>2252</v>
      </c>
      <c r="R3366" t="s">
        <v>365</v>
      </c>
      <c r="S3366" t="s">
        <v>8371</v>
      </c>
      <c r="T3366" t="s">
        <v>338</v>
      </c>
      <c r="U3366" t="s">
        <v>530</v>
      </c>
      <c r="W3366" t="s">
        <v>8372</v>
      </c>
      <c r="Z3366" t="s">
        <v>8369</v>
      </c>
      <c r="AA3366" t="s">
        <v>8370</v>
      </c>
      <c r="AD3366" t="s">
        <v>2252</v>
      </c>
      <c r="AE3366" t="s">
        <v>365</v>
      </c>
      <c r="AF3366" t="s">
        <v>8371</v>
      </c>
      <c r="AG3366" t="s">
        <v>338</v>
      </c>
      <c r="AH3366" t="s">
        <v>530</v>
      </c>
      <c r="AJ3366" t="s">
        <v>8372</v>
      </c>
      <c r="AL3366" t="s">
        <v>339</v>
      </c>
      <c r="AM3366">
        <v>1</v>
      </c>
      <c r="AN3366">
        <v>1</v>
      </c>
      <c r="AO3366">
        <v>5013</v>
      </c>
      <c r="AQ3366">
        <v>124478</v>
      </c>
      <c r="AR3366">
        <v>55090001</v>
      </c>
      <c r="AS3366" t="s">
        <v>995</v>
      </c>
      <c r="AT3366" t="s">
        <v>165</v>
      </c>
      <c r="AW3366" t="s">
        <v>340</v>
      </c>
      <c r="AX3366" t="s">
        <v>340</v>
      </c>
      <c r="AY3366" t="s">
        <v>382</v>
      </c>
      <c r="AZ3366">
        <v>0</v>
      </c>
      <c r="BY3366" t="s">
        <v>342</v>
      </c>
      <c r="EQ3366">
        <v>251219</v>
      </c>
      <c r="ER3366" t="s">
        <v>8373</v>
      </c>
      <c r="EV3366">
        <v>17287673</v>
      </c>
      <c r="EW3366">
        <v>928</v>
      </c>
      <c r="EX3366">
        <v>220972</v>
      </c>
      <c r="EY3366" t="s">
        <v>8374</v>
      </c>
      <c r="EZ3366">
        <v>1</v>
      </c>
      <c r="FC3366">
        <v>55090001</v>
      </c>
      <c r="FD3366" t="s">
        <v>165</v>
      </c>
    </row>
    <row r="3367" spans="1:160" x14ac:dyDescent="0.3">
      <c r="A3367" t="str">
        <f>VLOOKUP(B3367,Table2[],3,FALSE)</f>
        <v>Digital</v>
      </c>
      <c r="B3367" t="str">
        <f>IF(OR(ISNUMBER(FIND("QVC",Z3367)),ISNUMBER(FIND("QVC",AL3367))),"QVC",IF(OR(ISNUMBER(FIND("NCO",H3367)),ISNUMBER(FIND("NCO",Y3367))), "NCO", IF(AL3367="consumer","PMD.com",VLOOKUP(LEFT(H3367,2),Tables!$E$1:$F$11,2,FALSE))))</f>
        <v>PMD.com</v>
      </c>
      <c r="C3367">
        <f t="shared" si="159"/>
        <v>53200001</v>
      </c>
      <c r="D3367">
        <f t="shared" si="160"/>
        <v>1</v>
      </c>
      <c r="E3367" t="str">
        <f t="shared" ca="1" si="158"/>
        <v>shifted orders shipped</v>
      </c>
      <c r="F3367" t="s">
        <v>3539</v>
      </c>
      <c r="G3367" t="s">
        <v>335</v>
      </c>
      <c r="H3367" t="s">
        <v>8375</v>
      </c>
      <c r="I3367" s="6">
        <v>44012.621192129627</v>
      </c>
      <c r="J3367" t="s">
        <v>16</v>
      </c>
      <c r="K3367" s="6">
        <v>44013.449432870373</v>
      </c>
      <c r="M3367" t="s">
        <v>8376</v>
      </c>
      <c r="N3367" t="s">
        <v>8377</v>
      </c>
      <c r="Q3367" t="s">
        <v>1186</v>
      </c>
      <c r="R3367" t="s">
        <v>460</v>
      </c>
      <c r="S3367" t="s">
        <v>8378</v>
      </c>
      <c r="T3367" t="s">
        <v>338</v>
      </c>
      <c r="U3367" t="s">
        <v>530</v>
      </c>
      <c r="W3367" t="s">
        <v>8379</v>
      </c>
      <c r="Z3367" t="s">
        <v>8376</v>
      </c>
      <c r="AA3367" t="s">
        <v>8377</v>
      </c>
      <c r="AD3367" t="s">
        <v>1186</v>
      </c>
      <c r="AE3367" t="s">
        <v>460</v>
      </c>
      <c r="AF3367" t="s">
        <v>8378</v>
      </c>
      <c r="AG3367" t="s">
        <v>338</v>
      </c>
      <c r="AH3367" t="s">
        <v>530</v>
      </c>
      <c r="AJ3367" t="s">
        <v>8379</v>
      </c>
      <c r="AL3367" t="s">
        <v>339</v>
      </c>
      <c r="AM3367">
        <v>1</v>
      </c>
      <c r="AN3367">
        <v>1</v>
      </c>
      <c r="AO3367">
        <v>15189</v>
      </c>
      <c r="AQ3367">
        <v>123906</v>
      </c>
      <c r="AR3367">
        <v>53200001</v>
      </c>
      <c r="AS3367" t="s">
        <v>973</v>
      </c>
      <c r="AT3367" t="s">
        <v>50</v>
      </c>
      <c r="AW3367" t="s">
        <v>340</v>
      </c>
      <c r="AX3367" t="s">
        <v>340</v>
      </c>
      <c r="AY3367" t="s">
        <v>357</v>
      </c>
      <c r="AZ3367" t="s">
        <v>363</v>
      </c>
      <c r="BY3367" t="s">
        <v>342</v>
      </c>
      <c r="EQ3367">
        <v>252156</v>
      </c>
      <c r="ER3367" t="s">
        <v>8380</v>
      </c>
      <c r="EV3367">
        <v>17287719</v>
      </c>
      <c r="EW3367">
        <v>928</v>
      </c>
      <c r="EX3367">
        <v>221018</v>
      </c>
      <c r="EY3367">
        <v>9.2748999964335493E+25</v>
      </c>
      <c r="EZ3367">
        <v>1</v>
      </c>
      <c r="FC3367">
        <v>53200001</v>
      </c>
      <c r="FD3367" t="s">
        <v>50</v>
      </c>
    </row>
    <row r="3368" spans="1:160" x14ac:dyDescent="0.3">
      <c r="A3368" t="str">
        <f>VLOOKUP(B3368,Table2[],3,FALSE)</f>
        <v>Digital</v>
      </c>
      <c r="B3368" t="str">
        <f>IF(OR(ISNUMBER(FIND("QVC",Z3368)),ISNUMBER(FIND("QVC",AL3368))),"QVC",IF(OR(ISNUMBER(FIND("NCO",H3368)),ISNUMBER(FIND("NCO",Y3368))), "NCO", IF(AL3368="consumer","PMD.com",VLOOKUP(LEFT(H3368,2),Tables!$E$1:$F$11,2,FALSE))))</f>
        <v>PMD.com</v>
      </c>
      <c r="C3368">
        <f t="shared" si="159"/>
        <v>52230001</v>
      </c>
      <c r="D3368">
        <f t="shared" si="160"/>
        <v>1</v>
      </c>
      <c r="E3368" t="str">
        <f t="shared" ca="1" si="158"/>
        <v>shifted orders shipped</v>
      </c>
      <c r="F3368" t="s">
        <v>3539</v>
      </c>
      <c r="G3368" t="s">
        <v>335</v>
      </c>
      <c r="H3368" t="s">
        <v>8368</v>
      </c>
      <c r="I3368" s="6">
        <v>44012.528541666667</v>
      </c>
      <c r="J3368" t="s">
        <v>16</v>
      </c>
      <c r="K3368" s="6">
        <v>44013.449432870373</v>
      </c>
      <c r="M3368" t="s">
        <v>8369</v>
      </c>
      <c r="N3368" t="s">
        <v>8370</v>
      </c>
      <c r="Q3368" t="s">
        <v>2252</v>
      </c>
      <c r="R3368" t="s">
        <v>365</v>
      </c>
      <c r="S3368" t="s">
        <v>8371</v>
      </c>
      <c r="T3368" t="s">
        <v>338</v>
      </c>
      <c r="U3368" t="s">
        <v>530</v>
      </c>
      <c r="W3368" t="s">
        <v>8372</v>
      </c>
      <c r="Z3368" t="s">
        <v>8369</v>
      </c>
      <c r="AA3368" t="s">
        <v>8370</v>
      </c>
      <c r="AD3368" t="s">
        <v>2252</v>
      </c>
      <c r="AE3368" t="s">
        <v>365</v>
      </c>
      <c r="AF3368" t="s">
        <v>8371</v>
      </c>
      <c r="AG3368" t="s">
        <v>338</v>
      </c>
      <c r="AH3368" t="s">
        <v>530</v>
      </c>
      <c r="AJ3368" t="s">
        <v>8372</v>
      </c>
      <c r="AL3368" t="s">
        <v>339</v>
      </c>
      <c r="AM3368">
        <v>1</v>
      </c>
      <c r="AN3368">
        <v>1</v>
      </c>
      <c r="AO3368">
        <v>1194</v>
      </c>
      <c r="AQ3368">
        <v>124434</v>
      </c>
      <c r="AR3368">
        <v>52230001</v>
      </c>
      <c r="AS3368" t="s">
        <v>105</v>
      </c>
      <c r="AT3368" t="s">
        <v>106</v>
      </c>
      <c r="AW3368" t="s">
        <v>340</v>
      </c>
      <c r="AX3368" t="s">
        <v>340</v>
      </c>
      <c r="AY3368" t="s">
        <v>341</v>
      </c>
      <c r="AZ3368">
        <v>0</v>
      </c>
      <c r="BY3368" t="s">
        <v>342</v>
      </c>
      <c r="EQ3368">
        <v>247324</v>
      </c>
      <c r="ER3368" t="s">
        <v>8373</v>
      </c>
      <c r="EV3368">
        <v>17287673</v>
      </c>
      <c r="EW3368">
        <v>928</v>
      </c>
      <c r="EX3368">
        <v>220972</v>
      </c>
      <c r="EY3368" t="s">
        <v>8374</v>
      </c>
      <c r="EZ3368">
        <v>1</v>
      </c>
      <c r="FC3368">
        <v>52230001</v>
      </c>
      <c r="FD3368" t="s">
        <v>106</v>
      </c>
    </row>
    <row r="3369" spans="1:160" x14ac:dyDescent="0.3">
      <c r="A3369" t="str">
        <f>VLOOKUP(B3369,Table2[],3,FALSE)</f>
        <v>Digital</v>
      </c>
      <c r="B3369" t="str">
        <f>IF(OR(ISNUMBER(FIND("QVC",Z3369)),ISNUMBER(FIND("QVC",AL3369))),"QVC",IF(OR(ISNUMBER(FIND("NCO",H3369)),ISNUMBER(FIND("NCO",Y3369))), "NCO", IF(AL3369="consumer","PMD.com",VLOOKUP(LEFT(H3369,2),Tables!$E$1:$F$11,2,FALSE))))</f>
        <v>PMD.com</v>
      </c>
      <c r="C3369">
        <f t="shared" si="159"/>
        <v>52430001</v>
      </c>
      <c r="D3369">
        <f t="shared" si="160"/>
        <v>1</v>
      </c>
      <c r="E3369" t="str">
        <f t="shared" ca="1" si="158"/>
        <v>shifted orders shipped</v>
      </c>
      <c r="F3369" t="s">
        <v>3539</v>
      </c>
      <c r="G3369" t="s">
        <v>335</v>
      </c>
      <c r="H3369" t="s">
        <v>8368</v>
      </c>
      <c r="I3369" s="6">
        <v>44012.528541666667</v>
      </c>
      <c r="J3369" t="s">
        <v>16</v>
      </c>
      <c r="K3369" s="6">
        <v>44013.449432870373</v>
      </c>
      <c r="M3369" t="s">
        <v>8369</v>
      </c>
      <c r="N3369" t="s">
        <v>8370</v>
      </c>
      <c r="Q3369" t="s">
        <v>2252</v>
      </c>
      <c r="R3369" t="s">
        <v>365</v>
      </c>
      <c r="S3369" t="s">
        <v>8371</v>
      </c>
      <c r="T3369" t="s">
        <v>338</v>
      </c>
      <c r="U3369" t="s">
        <v>530</v>
      </c>
      <c r="W3369" t="s">
        <v>8372</v>
      </c>
      <c r="Z3369" t="s">
        <v>8369</v>
      </c>
      <c r="AA3369" t="s">
        <v>8370</v>
      </c>
      <c r="AD3369" t="s">
        <v>2252</v>
      </c>
      <c r="AE3369" t="s">
        <v>365</v>
      </c>
      <c r="AF3369" t="s">
        <v>8371</v>
      </c>
      <c r="AG3369" t="s">
        <v>338</v>
      </c>
      <c r="AH3369" t="s">
        <v>530</v>
      </c>
      <c r="AJ3369" t="s">
        <v>8372</v>
      </c>
      <c r="AL3369" t="s">
        <v>339</v>
      </c>
      <c r="AM3369">
        <v>1</v>
      </c>
      <c r="AN3369">
        <v>1</v>
      </c>
      <c r="AO3369">
        <v>12063</v>
      </c>
      <c r="AQ3369">
        <v>127155</v>
      </c>
      <c r="AR3369">
        <v>52430001</v>
      </c>
      <c r="AS3369" t="s">
        <v>927</v>
      </c>
      <c r="AT3369" t="s">
        <v>75</v>
      </c>
      <c r="AW3369" t="s">
        <v>340</v>
      </c>
      <c r="AX3369" t="s">
        <v>340</v>
      </c>
      <c r="AY3369" t="s">
        <v>357</v>
      </c>
      <c r="AZ3369" t="s">
        <v>363</v>
      </c>
      <c r="BY3369" t="s">
        <v>342</v>
      </c>
      <c r="EQ3369">
        <v>249990</v>
      </c>
      <c r="ER3369" t="s">
        <v>8373</v>
      </c>
      <c r="EV3369">
        <v>17287673</v>
      </c>
      <c r="EW3369">
        <v>928</v>
      </c>
      <c r="EX3369">
        <v>220972</v>
      </c>
      <c r="EY3369" t="s">
        <v>8374</v>
      </c>
      <c r="EZ3369">
        <v>1</v>
      </c>
      <c r="FC3369">
        <v>95385</v>
      </c>
      <c r="FD3369" t="s">
        <v>3531</v>
      </c>
    </row>
    <row r="3370" spans="1:160" x14ac:dyDescent="0.3">
      <c r="A3370" t="str">
        <f>VLOOKUP(B3370,Table2[],3,FALSE)</f>
        <v>Digital</v>
      </c>
      <c r="B3370" t="str">
        <f>IF(OR(ISNUMBER(FIND("QVC",Z3370)),ISNUMBER(FIND("QVC",AL3370))),"QVC",IF(OR(ISNUMBER(FIND("NCO",H3370)),ISNUMBER(FIND("NCO",Y3370))), "NCO", IF(AL3370="consumer","PMD.com",VLOOKUP(LEFT(H3370,2),Tables!$E$1:$F$11,2,FALSE))))</f>
        <v>PMD.com</v>
      </c>
      <c r="C3370">
        <f t="shared" si="159"/>
        <v>53970001</v>
      </c>
      <c r="D3370">
        <f t="shared" si="160"/>
        <v>1</v>
      </c>
      <c r="E3370" t="str">
        <f t="shared" ca="1" si="158"/>
        <v>shifted orders shipped</v>
      </c>
      <c r="F3370" t="s">
        <v>3539</v>
      </c>
      <c r="G3370" t="s">
        <v>335</v>
      </c>
      <c r="H3370" t="s">
        <v>8381</v>
      </c>
      <c r="I3370" s="6">
        <v>44012.966898148145</v>
      </c>
      <c r="J3370" t="s">
        <v>16</v>
      </c>
      <c r="K3370" s="6">
        <v>44013.449525462966</v>
      </c>
      <c r="M3370" t="s">
        <v>8382</v>
      </c>
      <c r="N3370" t="s">
        <v>8383</v>
      </c>
      <c r="Q3370" t="s">
        <v>2203</v>
      </c>
      <c r="R3370" t="s">
        <v>359</v>
      </c>
      <c r="S3370" t="s">
        <v>8384</v>
      </c>
      <c r="T3370" t="s">
        <v>338</v>
      </c>
      <c r="U3370" t="s">
        <v>530</v>
      </c>
      <c r="W3370" t="s">
        <v>8385</v>
      </c>
      <c r="Z3370" t="s">
        <v>8382</v>
      </c>
      <c r="AA3370" t="s">
        <v>8383</v>
      </c>
      <c r="AD3370" t="s">
        <v>2203</v>
      </c>
      <c r="AE3370" t="s">
        <v>359</v>
      </c>
      <c r="AF3370" t="s">
        <v>8384</v>
      </c>
      <c r="AG3370" t="s">
        <v>338</v>
      </c>
      <c r="AH3370" t="s">
        <v>530</v>
      </c>
      <c r="AJ3370" t="s">
        <v>8385</v>
      </c>
      <c r="AL3370" t="s">
        <v>339</v>
      </c>
      <c r="AM3370">
        <v>1</v>
      </c>
      <c r="AN3370">
        <v>1</v>
      </c>
      <c r="AO3370">
        <v>392</v>
      </c>
      <c r="AQ3370">
        <v>124472</v>
      </c>
      <c r="AR3370">
        <v>53970001</v>
      </c>
      <c r="AS3370" t="s">
        <v>577</v>
      </c>
      <c r="AT3370" t="s">
        <v>41</v>
      </c>
      <c r="AW3370" t="s">
        <v>343</v>
      </c>
      <c r="BY3370" t="s">
        <v>342</v>
      </c>
      <c r="EQ3370">
        <v>251826</v>
      </c>
      <c r="ER3370" t="s">
        <v>8386</v>
      </c>
      <c r="EV3370">
        <v>17287866</v>
      </c>
      <c r="EW3370">
        <v>928</v>
      </c>
      <c r="EX3370">
        <v>221162</v>
      </c>
      <c r="EY3370">
        <v>9.2748999964335493E+25</v>
      </c>
      <c r="EZ3370">
        <v>1</v>
      </c>
      <c r="FC3370">
        <v>53970001</v>
      </c>
      <c r="FD3370" t="s">
        <v>41</v>
      </c>
    </row>
    <row r="3371" spans="1:160" x14ac:dyDescent="0.3">
      <c r="A3371" t="str">
        <f>VLOOKUP(B3371,Table2[],3,FALSE)</f>
        <v>Digital</v>
      </c>
      <c r="B3371" t="str">
        <f>IF(OR(ISNUMBER(FIND("QVC",Z3371)),ISNUMBER(FIND("QVC",AL3371))),"QVC",IF(OR(ISNUMBER(FIND("NCO",H3371)),ISNUMBER(FIND("NCO",Y3371))), "NCO", IF(AL3371="consumer","PMD.com",VLOOKUP(LEFT(H3371,2),Tables!$E$1:$F$11,2,FALSE))))</f>
        <v>PMD.com</v>
      </c>
      <c r="C3371">
        <f t="shared" si="159"/>
        <v>53920001</v>
      </c>
      <c r="D3371">
        <f t="shared" si="160"/>
        <v>1</v>
      </c>
      <c r="E3371" t="str">
        <f t="shared" ca="1" si="158"/>
        <v>shifted orders shipped</v>
      </c>
      <c r="F3371" t="s">
        <v>3539</v>
      </c>
      <c r="G3371" t="s">
        <v>335</v>
      </c>
      <c r="H3371" t="s">
        <v>8381</v>
      </c>
      <c r="I3371" s="6">
        <v>44012.966898148145</v>
      </c>
      <c r="J3371" t="s">
        <v>16</v>
      </c>
      <c r="K3371" s="6">
        <v>44013.449525462966</v>
      </c>
      <c r="M3371" t="s">
        <v>8382</v>
      </c>
      <c r="N3371" t="s">
        <v>8383</v>
      </c>
      <c r="Q3371" t="s">
        <v>2203</v>
      </c>
      <c r="R3371" t="s">
        <v>359</v>
      </c>
      <c r="S3371" t="s">
        <v>8384</v>
      </c>
      <c r="T3371" t="s">
        <v>338</v>
      </c>
      <c r="U3371" t="s">
        <v>530</v>
      </c>
      <c r="W3371" t="s">
        <v>8385</v>
      </c>
      <c r="Z3371" t="s">
        <v>8382</v>
      </c>
      <c r="AA3371" t="s">
        <v>8383</v>
      </c>
      <c r="AD3371" t="s">
        <v>2203</v>
      </c>
      <c r="AE3371" t="s">
        <v>359</v>
      </c>
      <c r="AF3371" t="s">
        <v>8384</v>
      </c>
      <c r="AG3371" t="s">
        <v>338</v>
      </c>
      <c r="AH3371" t="s">
        <v>530</v>
      </c>
      <c r="AJ3371" t="s">
        <v>8385</v>
      </c>
      <c r="AL3371" t="s">
        <v>339</v>
      </c>
      <c r="AM3371">
        <v>1</v>
      </c>
      <c r="AN3371">
        <v>1</v>
      </c>
      <c r="AO3371">
        <v>14899</v>
      </c>
      <c r="AQ3371">
        <v>124468</v>
      </c>
      <c r="AR3371">
        <v>53920001</v>
      </c>
      <c r="AS3371">
        <v>9000000</v>
      </c>
      <c r="AT3371" t="s">
        <v>40</v>
      </c>
      <c r="AW3371" t="s">
        <v>343</v>
      </c>
      <c r="BY3371" t="s">
        <v>342</v>
      </c>
      <c r="EQ3371">
        <v>243396</v>
      </c>
      <c r="ER3371" t="s">
        <v>8386</v>
      </c>
      <c r="EV3371">
        <v>17287866</v>
      </c>
      <c r="EW3371">
        <v>928</v>
      </c>
      <c r="EX3371">
        <v>221162</v>
      </c>
      <c r="EY3371">
        <v>9.2748999964335493E+25</v>
      </c>
      <c r="EZ3371">
        <v>1</v>
      </c>
      <c r="FC3371">
        <v>53920001</v>
      </c>
      <c r="FD3371" t="s">
        <v>40</v>
      </c>
    </row>
    <row r="3372" spans="1:160" x14ac:dyDescent="0.3">
      <c r="A3372" t="str">
        <f>VLOOKUP(B3372,Table2[],3,FALSE)</f>
        <v>Digital</v>
      </c>
      <c r="B3372" t="str">
        <f>IF(OR(ISNUMBER(FIND("QVC",Z3372)),ISNUMBER(FIND("QVC",AL3372))),"QVC",IF(OR(ISNUMBER(FIND("NCO",H3372)),ISNUMBER(FIND("NCO",Y3372))), "NCO", IF(AL3372="consumer","PMD.com",VLOOKUP(LEFT(H3372,2),Tables!$E$1:$F$11,2,FALSE))))</f>
        <v>PMD.com</v>
      </c>
      <c r="C3372">
        <f t="shared" si="159"/>
        <v>53920001</v>
      </c>
      <c r="D3372">
        <f t="shared" si="160"/>
        <v>1</v>
      </c>
      <c r="E3372" t="str">
        <f t="shared" ca="1" si="158"/>
        <v>shifted orders shipped</v>
      </c>
      <c r="F3372" t="s">
        <v>3539</v>
      </c>
      <c r="G3372" t="s">
        <v>335</v>
      </c>
      <c r="H3372" t="s">
        <v>8387</v>
      </c>
      <c r="I3372" s="6">
        <v>44012.549942129626</v>
      </c>
      <c r="J3372" t="s">
        <v>16</v>
      </c>
      <c r="K3372" s="6">
        <v>44013.449780092589</v>
      </c>
      <c r="M3372" t="s">
        <v>8388</v>
      </c>
      <c r="N3372" t="s">
        <v>8389</v>
      </c>
      <c r="Q3372" t="s">
        <v>3471</v>
      </c>
      <c r="R3372" t="s">
        <v>376</v>
      </c>
      <c r="S3372" t="s">
        <v>8390</v>
      </c>
      <c r="T3372" t="s">
        <v>338</v>
      </c>
      <c r="U3372" t="s">
        <v>530</v>
      </c>
      <c r="W3372" t="s">
        <v>8391</v>
      </c>
      <c r="Z3372" t="s">
        <v>8388</v>
      </c>
      <c r="AA3372" t="s">
        <v>8389</v>
      </c>
      <c r="AD3372" t="s">
        <v>3471</v>
      </c>
      <c r="AE3372" t="s">
        <v>376</v>
      </c>
      <c r="AF3372" t="s">
        <v>8390</v>
      </c>
      <c r="AG3372" t="s">
        <v>338</v>
      </c>
      <c r="AH3372" t="s">
        <v>530</v>
      </c>
      <c r="AJ3372" t="s">
        <v>8391</v>
      </c>
      <c r="AL3372" t="s">
        <v>339</v>
      </c>
      <c r="AM3372">
        <v>1</v>
      </c>
      <c r="AN3372">
        <v>1</v>
      </c>
      <c r="AO3372">
        <v>14899</v>
      </c>
      <c r="AQ3372">
        <v>124468</v>
      </c>
      <c r="AR3372">
        <v>53920001</v>
      </c>
      <c r="AS3372">
        <v>9000000</v>
      </c>
      <c r="AT3372" t="s">
        <v>40</v>
      </c>
      <c r="AW3372" t="s">
        <v>343</v>
      </c>
      <c r="BY3372" t="s">
        <v>342</v>
      </c>
      <c r="EQ3372">
        <v>243396</v>
      </c>
      <c r="ER3372" t="s">
        <v>8392</v>
      </c>
      <c r="EV3372">
        <v>17287684</v>
      </c>
      <c r="EW3372">
        <v>928</v>
      </c>
      <c r="EX3372">
        <v>220983</v>
      </c>
      <c r="EY3372" t="s">
        <v>8393</v>
      </c>
      <c r="EZ3372">
        <v>1</v>
      </c>
      <c r="FC3372">
        <v>95385</v>
      </c>
      <c r="FD3372" t="s">
        <v>3531</v>
      </c>
    </row>
    <row r="3373" spans="1:160" x14ac:dyDescent="0.3">
      <c r="A3373" t="str">
        <f>VLOOKUP(B3373,Table2[],3,FALSE)</f>
        <v>Digital</v>
      </c>
      <c r="B3373" t="str">
        <f>IF(OR(ISNUMBER(FIND("QVC",Z3373)),ISNUMBER(FIND("QVC",AL3373))),"QVC",IF(OR(ISNUMBER(FIND("NCO",H3373)),ISNUMBER(FIND("NCO",Y3373))), "NCO", IF(AL3373="consumer","PMD.com",VLOOKUP(LEFT(H3373,2),Tables!$E$1:$F$11,2,FALSE))))</f>
        <v>PMD.com</v>
      </c>
      <c r="C3373">
        <f t="shared" si="159"/>
        <v>55110011</v>
      </c>
      <c r="D3373">
        <f t="shared" si="160"/>
        <v>1</v>
      </c>
      <c r="E3373" t="str">
        <f t="shared" ca="1" si="158"/>
        <v>shifted orders shipped</v>
      </c>
      <c r="F3373" t="s">
        <v>3539</v>
      </c>
      <c r="G3373" t="s">
        <v>335</v>
      </c>
      <c r="H3373" t="s">
        <v>8387</v>
      </c>
      <c r="I3373" s="6">
        <v>44012.549942129626</v>
      </c>
      <c r="J3373" t="s">
        <v>16</v>
      </c>
      <c r="K3373" s="6">
        <v>44013.449780092589</v>
      </c>
      <c r="M3373" t="s">
        <v>8388</v>
      </c>
      <c r="N3373" t="s">
        <v>8389</v>
      </c>
      <c r="Q3373" t="s">
        <v>3471</v>
      </c>
      <c r="R3373" t="s">
        <v>376</v>
      </c>
      <c r="S3373" t="s">
        <v>8390</v>
      </c>
      <c r="T3373" t="s">
        <v>338</v>
      </c>
      <c r="U3373" t="s">
        <v>530</v>
      </c>
      <c r="W3373" t="s">
        <v>8391</v>
      </c>
      <c r="Z3373" t="s">
        <v>8388</v>
      </c>
      <c r="AA3373" t="s">
        <v>8389</v>
      </c>
      <c r="AD3373" t="s">
        <v>3471</v>
      </c>
      <c r="AE3373" t="s">
        <v>376</v>
      </c>
      <c r="AF3373" t="s">
        <v>8390</v>
      </c>
      <c r="AG3373" t="s">
        <v>338</v>
      </c>
      <c r="AH3373" t="s">
        <v>530</v>
      </c>
      <c r="AJ3373" t="s">
        <v>8391</v>
      </c>
      <c r="AL3373" t="s">
        <v>339</v>
      </c>
      <c r="AM3373">
        <v>1</v>
      </c>
      <c r="AN3373">
        <v>1</v>
      </c>
      <c r="AO3373">
        <v>2688</v>
      </c>
      <c r="AQ3373">
        <v>123763</v>
      </c>
      <c r="AR3373">
        <v>55110011</v>
      </c>
      <c r="AS3373" t="s">
        <v>120</v>
      </c>
      <c r="AT3373" t="s">
        <v>121</v>
      </c>
      <c r="AW3373" t="s">
        <v>340</v>
      </c>
      <c r="AX3373" t="s">
        <v>340</v>
      </c>
      <c r="AY3373" t="s">
        <v>382</v>
      </c>
      <c r="AZ3373">
        <v>0</v>
      </c>
      <c r="BY3373" t="s">
        <v>342</v>
      </c>
      <c r="EQ3373">
        <v>248980</v>
      </c>
      <c r="ER3373" t="s">
        <v>8392</v>
      </c>
      <c r="EV3373">
        <v>17287684</v>
      </c>
      <c r="EW3373">
        <v>928</v>
      </c>
      <c r="EX3373">
        <v>220983</v>
      </c>
      <c r="EY3373" t="s">
        <v>8393</v>
      </c>
      <c r="EZ3373">
        <v>1</v>
      </c>
      <c r="FC3373">
        <v>55110011</v>
      </c>
      <c r="FD3373" t="s">
        <v>121</v>
      </c>
    </row>
    <row r="3374" spans="1:160" x14ac:dyDescent="0.3">
      <c r="A3374" t="str">
        <f>VLOOKUP(B3374,Table2[],3,FALSE)</f>
        <v>Digital</v>
      </c>
      <c r="B3374" t="str">
        <f>IF(OR(ISNUMBER(FIND("QVC",Z3374)),ISNUMBER(FIND("QVC",AL3374))),"QVC",IF(OR(ISNUMBER(FIND("NCO",H3374)),ISNUMBER(FIND("NCO",Y3374))), "NCO", IF(AL3374="consumer","PMD.com",VLOOKUP(LEFT(H3374,2),Tables!$E$1:$F$11,2,FALSE))))</f>
        <v>PMD.com</v>
      </c>
      <c r="C3374">
        <f t="shared" si="159"/>
        <v>5341030</v>
      </c>
      <c r="D3374">
        <f t="shared" si="160"/>
        <v>1</v>
      </c>
      <c r="E3374" t="str">
        <f t="shared" ca="1" si="158"/>
        <v>shifted orders shipped</v>
      </c>
      <c r="F3374" t="s">
        <v>3539</v>
      </c>
      <c r="G3374" t="s">
        <v>335</v>
      </c>
      <c r="H3374" t="s">
        <v>8387</v>
      </c>
      <c r="I3374" s="6">
        <v>44012.549942129626</v>
      </c>
      <c r="J3374" t="s">
        <v>16</v>
      </c>
      <c r="K3374" s="6">
        <v>44013.449780092589</v>
      </c>
      <c r="M3374" t="s">
        <v>8388</v>
      </c>
      <c r="N3374" t="s">
        <v>8389</v>
      </c>
      <c r="Q3374" t="s">
        <v>3471</v>
      </c>
      <c r="R3374" t="s">
        <v>376</v>
      </c>
      <c r="S3374" t="s">
        <v>8390</v>
      </c>
      <c r="T3374" t="s">
        <v>338</v>
      </c>
      <c r="U3374" t="s">
        <v>530</v>
      </c>
      <c r="W3374" t="s">
        <v>8391</v>
      </c>
      <c r="Z3374" t="s">
        <v>8388</v>
      </c>
      <c r="AA3374" t="s">
        <v>8389</v>
      </c>
      <c r="AD3374" t="s">
        <v>3471</v>
      </c>
      <c r="AE3374" t="s">
        <v>376</v>
      </c>
      <c r="AF3374" t="s">
        <v>8390</v>
      </c>
      <c r="AG3374" t="s">
        <v>338</v>
      </c>
      <c r="AH3374" t="s">
        <v>530</v>
      </c>
      <c r="AJ3374" t="s">
        <v>8391</v>
      </c>
      <c r="AL3374" t="s">
        <v>339</v>
      </c>
      <c r="AM3374">
        <v>1</v>
      </c>
      <c r="AN3374">
        <v>1</v>
      </c>
      <c r="AO3374">
        <v>12859</v>
      </c>
      <c r="AQ3374">
        <v>124642</v>
      </c>
      <c r="AR3374">
        <v>5341030</v>
      </c>
      <c r="AS3374" t="s">
        <v>925</v>
      </c>
      <c r="AT3374" t="s">
        <v>926</v>
      </c>
      <c r="AW3374" t="s">
        <v>366</v>
      </c>
      <c r="AX3374" t="s">
        <v>366</v>
      </c>
      <c r="AY3374" t="s">
        <v>345</v>
      </c>
      <c r="AZ3374" t="s">
        <v>346</v>
      </c>
      <c r="BY3374" t="s">
        <v>342</v>
      </c>
      <c r="EQ3374">
        <v>243275</v>
      </c>
      <c r="ER3374" t="s">
        <v>8392</v>
      </c>
      <c r="EV3374">
        <v>17287684</v>
      </c>
      <c r="EW3374">
        <v>928</v>
      </c>
      <c r="EX3374">
        <v>220983</v>
      </c>
      <c r="EY3374" t="s">
        <v>8393</v>
      </c>
      <c r="EZ3374">
        <v>1</v>
      </c>
      <c r="FC3374">
        <v>95385</v>
      </c>
      <c r="FD3374" t="s">
        <v>3531</v>
      </c>
    </row>
    <row r="3375" spans="1:160" x14ac:dyDescent="0.3">
      <c r="A3375" t="str">
        <f>VLOOKUP(B3375,Table2[],3,FALSE)</f>
        <v>Digital</v>
      </c>
      <c r="B3375" t="str">
        <f>IF(OR(ISNUMBER(FIND("QVC",Z3375)),ISNUMBER(FIND("QVC",AL3375))),"QVC",IF(OR(ISNUMBER(FIND("NCO",H3375)),ISNUMBER(FIND("NCO",Y3375))), "NCO", IF(AL3375="consumer","PMD.com",VLOOKUP(LEFT(H3375,2),Tables!$E$1:$F$11,2,FALSE))))</f>
        <v>PMD.com</v>
      </c>
      <c r="C3375">
        <f t="shared" si="159"/>
        <v>55090001</v>
      </c>
      <c r="D3375">
        <f t="shared" si="160"/>
        <v>1</v>
      </c>
      <c r="E3375" t="str">
        <f t="shared" ca="1" si="158"/>
        <v>shifted orders shipped</v>
      </c>
      <c r="F3375" t="s">
        <v>3539</v>
      </c>
      <c r="G3375" t="s">
        <v>335</v>
      </c>
      <c r="H3375" t="s">
        <v>8387</v>
      </c>
      <c r="I3375" s="6">
        <v>44012.549942129626</v>
      </c>
      <c r="J3375" t="s">
        <v>16</v>
      </c>
      <c r="K3375" s="6">
        <v>44013.449780092589</v>
      </c>
      <c r="M3375" t="s">
        <v>8388</v>
      </c>
      <c r="N3375" t="s">
        <v>8389</v>
      </c>
      <c r="Q3375" t="s">
        <v>3471</v>
      </c>
      <c r="R3375" t="s">
        <v>376</v>
      </c>
      <c r="S3375" t="s">
        <v>8390</v>
      </c>
      <c r="T3375" t="s">
        <v>338</v>
      </c>
      <c r="U3375" t="s">
        <v>530</v>
      </c>
      <c r="W3375" t="s">
        <v>8391</v>
      </c>
      <c r="Z3375" t="s">
        <v>8388</v>
      </c>
      <c r="AA3375" t="s">
        <v>8389</v>
      </c>
      <c r="AD3375" t="s">
        <v>3471</v>
      </c>
      <c r="AE3375" t="s">
        <v>376</v>
      </c>
      <c r="AF3375" t="s">
        <v>8390</v>
      </c>
      <c r="AG3375" t="s">
        <v>338</v>
      </c>
      <c r="AH3375" t="s">
        <v>530</v>
      </c>
      <c r="AJ3375" t="s">
        <v>8391</v>
      </c>
      <c r="AL3375" t="s">
        <v>339</v>
      </c>
      <c r="AM3375">
        <v>1</v>
      </c>
      <c r="AN3375">
        <v>1</v>
      </c>
      <c r="AO3375">
        <v>5013</v>
      </c>
      <c r="AQ3375">
        <v>124478</v>
      </c>
      <c r="AR3375">
        <v>55090001</v>
      </c>
      <c r="AS3375" t="s">
        <v>995</v>
      </c>
      <c r="AT3375" t="s">
        <v>165</v>
      </c>
      <c r="AW3375" t="s">
        <v>340</v>
      </c>
      <c r="AX3375" t="s">
        <v>340</v>
      </c>
      <c r="AY3375" t="s">
        <v>382</v>
      </c>
      <c r="AZ3375">
        <v>0</v>
      </c>
      <c r="BY3375" t="s">
        <v>342</v>
      </c>
      <c r="EQ3375">
        <v>251219</v>
      </c>
      <c r="ER3375" t="s">
        <v>8392</v>
      </c>
      <c r="EV3375">
        <v>17287684</v>
      </c>
      <c r="EW3375">
        <v>928</v>
      </c>
      <c r="EX3375">
        <v>220983</v>
      </c>
      <c r="EY3375" t="s">
        <v>8393</v>
      </c>
      <c r="EZ3375">
        <v>1</v>
      </c>
      <c r="FC3375">
        <v>55090001</v>
      </c>
      <c r="FD3375" t="s">
        <v>165</v>
      </c>
    </row>
    <row r="3376" spans="1:160" x14ac:dyDescent="0.3">
      <c r="A3376" t="str">
        <f>VLOOKUP(B3376,Table2[],3,FALSE)</f>
        <v>Digital</v>
      </c>
      <c r="B3376" t="str">
        <f>IF(OR(ISNUMBER(FIND("QVC",Z3376)),ISNUMBER(FIND("QVC",AL3376))),"QVC",IF(OR(ISNUMBER(FIND("NCO",H3376)),ISNUMBER(FIND("NCO",Y3376))), "NCO", IF(AL3376="consumer","PMD.com",VLOOKUP(LEFT(H3376,2),Tables!$E$1:$F$11,2,FALSE))))</f>
        <v>PMD.com</v>
      </c>
      <c r="C3376">
        <f t="shared" si="159"/>
        <v>52430001</v>
      </c>
      <c r="D3376">
        <f t="shared" si="160"/>
        <v>1</v>
      </c>
      <c r="E3376" t="str">
        <f t="shared" ca="1" si="158"/>
        <v>shifted orders shipped</v>
      </c>
      <c r="F3376" t="s">
        <v>3539</v>
      </c>
      <c r="G3376" t="s">
        <v>335</v>
      </c>
      <c r="H3376" t="s">
        <v>8387</v>
      </c>
      <c r="I3376" s="6">
        <v>44012.549942129626</v>
      </c>
      <c r="J3376" t="s">
        <v>16</v>
      </c>
      <c r="K3376" s="6">
        <v>44013.449780092589</v>
      </c>
      <c r="M3376" t="s">
        <v>8388</v>
      </c>
      <c r="N3376" t="s">
        <v>8389</v>
      </c>
      <c r="Q3376" t="s">
        <v>3471</v>
      </c>
      <c r="R3376" t="s">
        <v>376</v>
      </c>
      <c r="S3376" t="s">
        <v>8390</v>
      </c>
      <c r="T3376" t="s">
        <v>338</v>
      </c>
      <c r="U3376" t="s">
        <v>530</v>
      </c>
      <c r="W3376" t="s">
        <v>8391</v>
      </c>
      <c r="Z3376" t="s">
        <v>8388</v>
      </c>
      <c r="AA3376" t="s">
        <v>8389</v>
      </c>
      <c r="AD3376" t="s">
        <v>3471</v>
      </c>
      <c r="AE3376" t="s">
        <v>376</v>
      </c>
      <c r="AF3376" t="s">
        <v>8390</v>
      </c>
      <c r="AG3376" t="s">
        <v>338</v>
      </c>
      <c r="AH3376" t="s">
        <v>530</v>
      </c>
      <c r="AJ3376" t="s">
        <v>8391</v>
      </c>
      <c r="AL3376" t="s">
        <v>339</v>
      </c>
      <c r="AM3376">
        <v>1</v>
      </c>
      <c r="AN3376">
        <v>1</v>
      </c>
      <c r="AO3376">
        <v>12063</v>
      </c>
      <c r="AQ3376">
        <v>127155</v>
      </c>
      <c r="AR3376">
        <v>52430001</v>
      </c>
      <c r="AS3376" t="s">
        <v>927</v>
      </c>
      <c r="AT3376" t="s">
        <v>75</v>
      </c>
      <c r="AW3376" t="s">
        <v>340</v>
      </c>
      <c r="AX3376" t="s">
        <v>340</v>
      </c>
      <c r="AY3376" t="s">
        <v>357</v>
      </c>
      <c r="AZ3376" t="s">
        <v>363</v>
      </c>
      <c r="BY3376" t="s">
        <v>342</v>
      </c>
      <c r="EQ3376">
        <v>249990</v>
      </c>
      <c r="ER3376" t="s">
        <v>8392</v>
      </c>
      <c r="EV3376">
        <v>17287684</v>
      </c>
      <c r="EW3376">
        <v>928</v>
      </c>
      <c r="EX3376">
        <v>220983</v>
      </c>
      <c r="EY3376" t="s">
        <v>8393</v>
      </c>
      <c r="EZ3376">
        <v>1</v>
      </c>
      <c r="FC3376">
        <v>95385</v>
      </c>
      <c r="FD3376" t="s">
        <v>3531</v>
      </c>
    </row>
    <row r="3377" spans="1:160" x14ac:dyDescent="0.3">
      <c r="A3377" t="str">
        <f>VLOOKUP(B3377,Table2[],3,FALSE)</f>
        <v>Digital</v>
      </c>
      <c r="B3377" t="str">
        <f>IF(OR(ISNUMBER(FIND("QVC",Z3377)),ISNUMBER(FIND("QVC",AL3377))),"QVC",IF(OR(ISNUMBER(FIND("NCO",H3377)),ISNUMBER(FIND("NCO",Y3377))), "NCO", IF(AL3377="consumer","PMD.com",VLOOKUP(LEFT(H3377,2),Tables!$E$1:$F$11,2,FALSE))))</f>
        <v>PMD.com</v>
      </c>
      <c r="C3377">
        <f t="shared" si="159"/>
        <v>51090030</v>
      </c>
      <c r="D3377">
        <f t="shared" si="160"/>
        <v>1</v>
      </c>
      <c r="E3377" t="str">
        <f t="shared" ca="1" si="158"/>
        <v>shifted orders shipped</v>
      </c>
      <c r="F3377" t="s">
        <v>3539</v>
      </c>
      <c r="G3377" t="s">
        <v>335</v>
      </c>
      <c r="H3377" t="s">
        <v>8387</v>
      </c>
      <c r="I3377" s="6">
        <v>44012.549942129626</v>
      </c>
      <c r="J3377" t="s">
        <v>16</v>
      </c>
      <c r="K3377" s="6">
        <v>44013.449780092589</v>
      </c>
      <c r="M3377" t="s">
        <v>8388</v>
      </c>
      <c r="N3377" t="s">
        <v>8389</v>
      </c>
      <c r="Q3377" t="s">
        <v>3471</v>
      </c>
      <c r="R3377" t="s">
        <v>376</v>
      </c>
      <c r="S3377" t="s">
        <v>8390</v>
      </c>
      <c r="T3377" t="s">
        <v>338</v>
      </c>
      <c r="U3377" t="s">
        <v>530</v>
      </c>
      <c r="W3377" t="s">
        <v>8391</v>
      </c>
      <c r="Z3377" t="s">
        <v>8388</v>
      </c>
      <c r="AA3377" t="s">
        <v>8389</v>
      </c>
      <c r="AD3377" t="s">
        <v>3471</v>
      </c>
      <c r="AE3377" t="s">
        <v>376</v>
      </c>
      <c r="AF3377" t="s">
        <v>8390</v>
      </c>
      <c r="AG3377" t="s">
        <v>338</v>
      </c>
      <c r="AH3377" t="s">
        <v>530</v>
      </c>
      <c r="AJ3377" t="s">
        <v>8391</v>
      </c>
      <c r="AL3377" t="s">
        <v>339</v>
      </c>
      <c r="AM3377">
        <v>1</v>
      </c>
      <c r="AN3377">
        <v>1</v>
      </c>
      <c r="AO3377">
        <v>6688</v>
      </c>
      <c r="AQ3377">
        <v>125960</v>
      </c>
      <c r="AR3377">
        <v>51090030</v>
      </c>
      <c r="AS3377" t="s">
        <v>3043</v>
      </c>
      <c r="AT3377" t="s">
        <v>628</v>
      </c>
      <c r="AW3377" t="s">
        <v>343</v>
      </c>
      <c r="BY3377" t="s">
        <v>342</v>
      </c>
      <c r="BZ3377" t="b">
        <v>0</v>
      </c>
      <c r="EQ3377">
        <v>243047</v>
      </c>
      <c r="ER3377" t="s">
        <v>8392</v>
      </c>
      <c r="EV3377">
        <v>17287684</v>
      </c>
      <c r="EW3377">
        <v>928</v>
      </c>
      <c r="EX3377">
        <v>220983</v>
      </c>
      <c r="EY3377" t="s">
        <v>8393</v>
      </c>
      <c r="EZ3377">
        <v>1</v>
      </c>
      <c r="FC3377">
        <v>95385</v>
      </c>
      <c r="FD3377" t="s">
        <v>3531</v>
      </c>
    </row>
    <row r="3378" spans="1:160" x14ac:dyDescent="0.3">
      <c r="A3378" t="str">
        <f>VLOOKUP(B3378,Table2[],3,FALSE)</f>
        <v>Digital</v>
      </c>
      <c r="B3378" t="str">
        <f>IF(OR(ISNUMBER(FIND("QVC",Z3378)),ISNUMBER(FIND("QVC",AL3378))),"QVC",IF(OR(ISNUMBER(FIND("NCO",H3378)),ISNUMBER(FIND("NCO",Y3378))), "NCO", IF(AL3378="consumer","PMD.com",VLOOKUP(LEFT(H3378,2),Tables!$E$1:$F$11,2,FALSE))))</f>
        <v>PMD.com</v>
      </c>
      <c r="C3378">
        <f t="shared" si="159"/>
        <v>52230001</v>
      </c>
      <c r="D3378">
        <f t="shared" si="160"/>
        <v>1</v>
      </c>
      <c r="E3378" t="str">
        <f t="shared" ca="1" si="158"/>
        <v>shifted orders shipped</v>
      </c>
      <c r="F3378" t="s">
        <v>3539</v>
      </c>
      <c r="G3378" t="s">
        <v>335</v>
      </c>
      <c r="H3378" t="s">
        <v>8394</v>
      </c>
      <c r="I3378" s="6">
        <v>44012.946192129632</v>
      </c>
      <c r="J3378" t="s">
        <v>16</v>
      </c>
      <c r="K3378" s="6">
        <v>44013.449826388889</v>
      </c>
      <c r="M3378" t="s">
        <v>8395</v>
      </c>
      <c r="N3378" t="s">
        <v>8396</v>
      </c>
      <c r="Q3378" t="s">
        <v>695</v>
      </c>
      <c r="R3378" t="s">
        <v>372</v>
      </c>
      <c r="S3378">
        <v>85020</v>
      </c>
      <c r="T3378" t="s">
        <v>338</v>
      </c>
      <c r="U3378" t="s">
        <v>530</v>
      </c>
      <c r="W3378" t="s">
        <v>8397</v>
      </c>
      <c r="Z3378" t="s">
        <v>8395</v>
      </c>
      <c r="AA3378" t="s">
        <v>8396</v>
      </c>
      <c r="AD3378" t="s">
        <v>695</v>
      </c>
      <c r="AE3378" t="s">
        <v>372</v>
      </c>
      <c r="AF3378">
        <v>85020</v>
      </c>
      <c r="AG3378" t="s">
        <v>338</v>
      </c>
      <c r="AH3378" t="s">
        <v>530</v>
      </c>
      <c r="AJ3378" t="s">
        <v>8397</v>
      </c>
      <c r="AL3378" t="s">
        <v>339</v>
      </c>
      <c r="AM3378">
        <v>1</v>
      </c>
      <c r="AN3378">
        <v>1</v>
      </c>
      <c r="AO3378">
        <v>1194</v>
      </c>
      <c r="AQ3378">
        <v>124434</v>
      </c>
      <c r="AR3378">
        <v>52230001</v>
      </c>
      <c r="AS3378" t="s">
        <v>105</v>
      </c>
      <c r="AT3378" t="s">
        <v>106</v>
      </c>
      <c r="AW3378" t="s">
        <v>340</v>
      </c>
      <c r="AX3378" t="s">
        <v>340</v>
      </c>
      <c r="AY3378" t="s">
        <v>341</v>
      </c>
      <c r="AZ3378">
        <v>0</v>
      </c>
      <c r="BY3378" t="s">
        <v>342</v>
      </c>
      <c r="EQ3378">
        <v>247324</v>
      </c>
      <c r="ER3378" t="s">
        <v>8398</v>
      </c>
      <c r="EV3378">
        <v>17287863</v>
      </c>
      <c r="EW3378">
        <v>928</v>
      </c>
      <c r="EX3378">
        <v>221159</v>
      </c>
      <c r="EY3378">
        <v>9.2748999964335493E+25</v>
      </c>
      <c r="EZ3378">
        <v>1</v>
      </c>
      <c r="FC3378">
        <v>52230001</v>
      </c>
      <c r="FD3378" t="s">
        <v>106</v>
      </c>
    </row>
    <row r="3379" spans="1:160" x14ac:dyDescent="0.3">
      <c r="A3379" t="str">
        <f>VLOOKUP(B3379,Table2[],3,FALSE)</f>
        <v>Digital</v>
      </c>
      <c r="B3379" t="str">
        <f>IF(OR(ISNUMBER(FIND("QVC",Z3379)),ISNUMBER(FIND("QVC",AL3379))),"QVC",IF(OR(ISNUMBER(FIND("NCO",H3379)),ISNUMBER(FIND("NCO",Y3379))), "NCO", IF(AL3379="consumer","PMD.com",VLOOKUP(LEFT(H3379,2),Tables!$E$1:$F$11,2,FALSE))))</f>
        <v>PMD.com</v>
      </c>
      <c r="C3379">
        <f t="shared" si="159"/>
        <v>53900001</v>
      </c>
      <c r="D3379">
        <f t="shared" si="160"/>
        <v>1</v>
      </c>
      <c r="E3379" t="str">
        <f t="shared" ca="1" si="158"/>
        <v>shifted orders shipped</v>
      </c>
      <c r="F3379" t="s">
        <v>3539</v>
      </c>
      <c r="G3379" t="s">
        <v>335</v>
      </c>
      <c r="H3379" t="s">
        <v>8399</v>
      </c>
      <c r="I3379" s="6">
        <v>44012.698553240742</v>
      </c>
      <c r="J3379" t="s">
        <v>16</v>
      </c>
      <c r="K3379" s="6">
        <v>44013.45</v>
      </c>
      <c r="M3379" t="s">
        <v>1750</v>
      </c>
      <c r="N3379" t="s">
        <v>8400</v>
      </c>
      <c r="Q3379" t="s">
        <v>1252</v>
      </c>
      <c r="R3379" t="s">
        <v>347</v>
      </c>
      <c r="S3379">
        <v>23831</v>
      </c>
      <c r="T3379" t="s">
        <v>338</v>
      </c>
      <c r="U3379" t="s">
        <v>530</v>
      </c>
      <c r="W3379" t="s">
        <v>1751</v>
      </c>
      <c r="Z3379" t="s">
        <v>1750</v>
      </c>
      <c r="AA3379" t="s">
        <v>8400</v>
      </c>
      <c r="AD3379" t="s">
        <v>1252</v>
      </c>
      <c r="AE3379" t="s">
        <v>347</v>
      </c>
      <c r="AF3379">
        <v>23831</v>
      </c>
      <c r="AG3379" t="s">
        <v>338</v>
      </c>
      <c r="AH3379" t="s">
        <v>530</v>
      </c>
      <c r="AJ3379" t="s">
        <v>1751</v>
      </c>
      <c r="AL3379" t="s">
        <v>339</v>
      </c>
      <c r="AM3379">
        <v>1</v>
      </c>
      <c r="AN3379">
        <v>1</v>
      </c>
      <c r="AO3379">
        <v>31217</v>
      </c>
      <c r="AQ3379">
        <v>124466</v>
      </c>
      <c r="AR3379">
        <v>53900001</v>
      </c>
      <c r="AS3379" t="s">
        <v>1697</v>
      </c>
      <c r="AT3379" t="s">
        <v>104</v>
      </c>
      <c r="AW3379" t="s">
        <v>343</v>
      </c>
      <c r="BY3379" t="s">
        <v>342</v>
      </c>
      <c r="EQ3379">
        <v>247378</v>
      </c>
      <c r="ER3379" t="s">
        <v>8401</v>
      </c>
      <c r="EV3379">
        <v>17287758</v>
      </c>
      <c r="EW3379">
        <v>928</v>
      </c>
      <c r="EX3379">
        <v>221056</v>
      </c>
      <c r="EY3379" t="s">
        <v>8402</v>
      </c>
      <c r="EZ3379">
        <v>1</v>
      </c>
      <c r="FC3379" t="s">
        <v>632</v>
      </c>
      <c r="FD3379" t="s">
        <v>633</v>
      </c>
    </row>
    <row r="3380" spans="1:160" x14ac:dyDescent="0.3">
      <c r="A3380" t="str">
        <f>VLOOKUP(B3380,Table2[],3,FALSE)</f>
        <v>Digital</v>
      </c>
      <c r="B3380" t="str">
        <f>IF(OR(ISNUMBER(FIND("QVC",Z3380)),ISNUMBER(FIND("QVC",AL3380))),"QVC",IF(OR(ISNUMBER(FIND("NCO",H3380)),ISNUMBER(FIND("NCO",Y3380))), "NCO", IF(AL3380="consumer","PMD.com",VLOOKUP(LEFT(H3380,2),Tables!$E$1:$F$11,2,FALSE))))</f>
        <v>PMD.com</v>
      </c>
      <c r="C3380">
        <f t="shared" si="159"/>
        <v>5331</v>
      </c>
      <c r="D3380">
        <f t="shared" si="160"/>
        <v>1</v>
      </c>
      <c r="E3380" t="str">
        <f t="shared" ca="1" si="158"/>
        <v>shifted orders shipped</v>
      </c>
      <c r="F3380" t="s">
        <v>3539</v>
      </c>
      <c r="G3380" t="s">
        <v>335</v>
      </c>
      <c r="H3380" t="s">
        <v>8399</v>
      </c>
      <c r="I3380" s="6">
        <v>44012.698553240742</v>
      </c>
      <c r="J3380" t="s">
        <v>16</v>
      </c>
      <c r="K3380" s="6">
        <v>44013.45</v>
      </c>
      <c r="M3380" t="s">
        <v>1750</v>
      </c>
      <c r="N3380" t="s">
        <v>8400</v>
      </c>
      <c r="Q3380" t="s">
        <v>1252</v>
      </c>
      <c r="R3380" t="s">
        <v>347</v>
      </c>
      <c r="S3380">
        <v>23831</v>
      </c>
      <c r="T3380" t="s">
        <v>338</v>
      </c>
      <c r="U3380" t="s">
        <v>530</v>
      </c>
      <c r="W3380" t="s">
        <v>1751</v>
      </c>
      <c r="Z3380" t="s">
        <v>1750</v>
      </c>
      <c r="AA3380" t="s">
        <v>8400</v>
      </c>
      <c r="AD3380" t="s">
        <v>1252</v>
      </c>
      <c r="AE3380" t="s">
        <v>347</v>
      </c>
      <c r="AF3380">
        <v>23831</v>
      </c>
      <c r="AG3380" t="s">
        <v>338</v>
      </c>
      <c r="AH3380" t="s">
        <v>530</v>
      </c>
      <c r="AJ3380" t="s">
        <v>1751</v>
      </c>
      <c r="AL3380" t="s">
        <v>339</v>
      </c>
      <c r="AM3380">
        <v>1</v>
      </c>
      <c r="AN3380">
        <v>1</v>
      </c>
      <c r="AO3380">
        <v>19662</v>
      </c>
      <c r="AQ3380">
        <v>123796</v>
      </c>
      <c r="AR3380">
        <v>5331</v>
      </c>
      <c r="AS3380" t="s">
        <v>746</v>
      </c>
      <c r="AT3380" t="s">
        <v>129</v>
      </c>
      <c r="AW3380" t="s">
        <v>340</v>
      </c>
      <c r="AX3380" t="s">
        <v>352</v>
      </c>
      <c r="AY3380" t="s">
        <v>353</v>
      </c>
      <c r="AZ3380" t="s">
        <v>354</v>
      </c>
      <c r="BY3380" t="s">
        <v>342</v>
      </c>
      <c r="EQ3380">
        <v>247800</v>
      </c>
      <c r="ER3380" t="s">
        <v>8401</v>
      </c>
      <c r="EV3380">
        <v>17287758</v>
      </c>
      <c r="EW3380">
        <v>928</v>
      </c>
      <c r="EX3380">
        <v>221056</v>
      </c>
      <c r="EY3380" t="s">
        <v>8402</v>
      </c>
      <c r="EZ3380">
        <v>1</v>
      </c>
      <c r="FC3380">
        <v>90402</v>
      </c>
      <c r="FD3380" t="s">
        <v>393</v>
      </c>
    </row>
    <row r="3381" spans="1:160" x14ac:dyDescent="0.3">
      <c r="A3381" t="str">
        <f>VLOOKUP(B3381,Table2[],3,FALSE)</f>
        <v>Digital</v>
      </c>
      <c r="B3381" t="str">
        <f>IF(OR(ISNUMBER(FIND("QVC",Z3381)),ISNUMBER(FIND("QVC",AL3381))),"QVC",IF(OR(ISNUMBER(FIND("NCO",H3381)),ISNUMBER(FIND("NCO",Y3381))), "NCO", IF(AL3381="consumer","PMD.com",VLOOKUP(LEFT(H3381,2),Tables!$E$1:$F$11,2,FALSE))))</f>
        <v>PMD.com</v>
      </c>
      <c r="C3381">
        <f t="shared" si="159"/>
        <v>54010001</v>
      </c>
      <c r="D3381">
        <f t="shared" si="160"/>
        <v>1</v>
      </c>
      <c r="E3381" t="str">
        <f t="shared" ca="1" si="158"/>
        <v>shifted orders shipped</v>
      </c>
      <c r="F3381" t="s">
        <v>3539</v>
      </c>
      <c r="G3381" t="s">
        <v>335</v>
      </c>
      <c r="H3381" t="s">
        <v>8399</v>
      </c>
      <c r="I3381" s="6">
        <v>44012.698553240742</v>
      </c>
      <c r="J3381" t="s">
        <v>16</v>
      </c>
      <c r="K3381" s="6">
        <v>44013.45</v>
      </c>
      <c r="M3381" t="s">
        <v>1750</v>
      </c>
      <c r="N3381" t="s">
        <v>8400</v>
      </c>
      <c r="Q3381" t="s">
        <v>1252</v>
      </c>
      <c r="R3381" t="s">
        <v>347</v>
      </c>
      <c r="S3381">
        <v>23831</v>
      </c>
      <c r="T3381" t="s">
        <v>338</v>
      </c>
      <c r="U3381" t="s">
        <v>530</v>
      </c>
      <c r="W3381" t="s">
        <v>1751</v>
      </c>
      <c r="Z3381" t="s">
        <v>1750</v>
      </c>
      <c r="AA3381" t="s">
        <v>8400</v>
      </c>
      <c r="AD3381" t="s">
        <v>1252</v>
      </c>
      <c r="AE3381" t="s">
        <v>347</v>
      </c>
      <c r="AF3381">
        <v>23831</v>
      </c>
      <c r="AG3381" t="s">
        <v>338</v>
      </c>
      <c r="AH3381" t="s">
        <v>530</v>
      </c>
      <c r="AJ3381" t="s">
        <v>1751</v>
      </c>
      <c r="AL3381" t="s">
        <v>339</v>
      </c>
      <c r="AM3381">
        <v>1</v>
      </c>
      <c r="AN3381">
        <v>1</v>
      </c>
      <c r="AO3381">
        <v>6300</v>
      </c>
      <c r="AQ3381">
        <v>124476</v>
      </c>
      <c r="AR3381">
        <v>54010001</v>
      </c>
      <c r="AS3381" t="s">
        <v>577</v>
      </c>
      <c r="AT3381" t="s">
        <v>35</v>
      </c>
      <c r="AW3381" t="s">
        <v>340</v>
      </c>
      <c r="AX3381">
        <v>0</v>
      </c>
      <c r="AY3381" t="s">
        <v>348</v>
      </c>
      <c r="AZ3381">
        <v>0</v>
      </c>
      <c r="BY3381" t="s">
        <v>342</v>
      </c>
      <c r="EQ3381">
        <v>252076</v>
      </c>
      <c r="ER3381" t="s">
        <v>8401</v>
      </c>
      <c r="EV3381">
        <v>17287758</v>
      </c>
      <c r="EW3381">
        <v>928</v>
      </c>
      <c r="EX3381">
        <v>221056</v>
      </c>
      <c r="EY3381" t="s">
        <v>8402</v>
      </c>
      <c r="EZ3381">
        <v>1</v>
      </c>
      <c r="FC3381" t="s">
        <v>632</v>
      </c>
      <c r="FD3381" t="s">
        <v>633</v>
      </c>
    </row>
    <row r="3382" spans="1:160" x14ac:dyDescent="0.3">
      <c r="A3382" t="str">
        <f>VLOOKUP(B3382,Table2[],3,FALSE)</f>
        <v>Digital</v>
      </c>
      <c r="B3382" t="str">
        <f>IF(OR(ISNUMBER(FIND("QVC",Z3382)),ISNUMBER(FIND("QVC",AL3382))),"QVC",IF(OR(ISNUMBER(FIND("NCO",H3382)),ISNUMBER(FIND("NCO",Y3382))), "NCO", IF(AL3382="consumer","PMD.com",VLOOKUP(LEFT(H3382,2),Tables!$E$1:$F$11,2,FALSE))))</f>
        <v>PMD.com</v>
      </c>
      <c r="C3382">
        <f t="shared" si="159"/>
        <v>5260</v>
      </c>
      <c r="D3382">
        <f t="shared" si="160"/>
        <v>1</v>
      </c>
      <c r="E3382" t="str">
        <f t="shared" ca="1" si="158"/>
        <v>shifted orders shipped</v>
      </c>
      <c r="F3382" t="s">
        <v>3539</v>
      </c>
      <c r="G3382" t="s">
        <v>335</v>
      </c>
      <c r="H3382" t="s">
        <v>8399</v>
      </c>
      <c r="I3382" s="6">
        <v>44012.698553240742</v>
      </c>
      <c r="J3382" t="s">
        <v>16</v>
      </c>
      <c r="K3382" s="6">
        <v>44013.45</v>
      </c>
      <c r="M3382" t="s">
        <v>1750</v>
      </c>
      <c r="N3382" t="s">
        <v>8400</v>
      </c>
      <c r="Q3382" t="s">
        <v>1252</v>
      </c>
      <c r="R3382" t="s">
        <v>347</v>
      </c>
      <c r="S3382">
        <v>23831</v>
      </c>
      <c r="T3382" t="s">
        <v>338</v>
      </c>
      <c r="U3382" t="s">
        <v>530</v>
      </c>
      <c r="W3382" t="s">
        <v>1751</v>
      </c>
      <c r="Z3382" t="s">
        <v>1750</v>
      </c>
      <c r="AA3382" t="s">
        <v>8400</v>
      </c>
      <c r="AD3382" t="s">
        <v>1252</v>
      </c>
      <c r="AE3382" t="s">
        <v>347</v>
      </c>
      <c r="AF3382">
        <v>23831</v>
      </c>
      <c r="AG3382" t="s">
        <v>338</v>
      </c>
      <c r="AH3382" t="s">
        <v>530</v>
      </c>
      <c r="AJ3382" t="s">
        <v>1751</v>
      </c>
      <c r="AL3382" t="s">
        <v>339</v>
      </c>
      <c r="AM3382">
        <v>1</v>
      </c>
      <c r="AN3382">
        <v>1</v>
      </c>
      <c r="AO3382">
        <v>6390</v>
      </c>
      <c r="AQ3382">
        <v>124400</v>
      </c>
      <c r="AR3382">
        <v>5260</v>
      </c>
      <c r="AS3382" t="s">
        <v>1228</v>
      </c>
      <c r="AT3382" t="s">
        <v>173</v>
      </c>
      <c r="AW3382" t="s">
        <v>352</v>
      </c>
      <c r="AX3382" t="s">
        <v>352</v>
      </c>
      <c r="AY3382" t="s">
        <v>353</v>
      </c>
      <c r="AZ3382" t="s">
        <v>384</v>
      </c>
      <c r="BY3382" t="s">
        <v>342</v>
      </c>
      <c r="EQ3382">
        <v>250591</v>
      </c>
      <c r="ER3382" t="s">
        <v>8401</v>
      </c>
      <c r="EV3382">
        <v>17287758</v>
      </c>
      <c r="EW3382">
        <v>928</v>
      </c>
      <c r="EX3382">
        <v>221056</v>
      </c>
      <c r="EY3382" t="s">
        <v>8402</v>
      </c>
      <c r="EZ3382">
        <v>1</v>
      </c>
      <c r="FC3382">
        <v>90402</v>
      </c>
      <c r="FD3382" t="s">
        <v>393</v>
      </c>
    </row>
    <row r="3383" spans="1:160" x14ac:dyDescent="0.3">
      <c r="A3383" t="str">
        <f>VLOOKUP(B3383,Table2[],3,FALSE)</f>
        <v>Digital</v>
      </c>
      <c r="B3383" t="str">
        <f>IF(OR(ISNUMBER(FIND("QVC",Z3383)),ISNUMBER(FIND("QVC",AL3383))),"QVC",IF(OR(ISNUMBER(FIND("NCO",H3383)),ISNUMBER(FIND("NCO",Y3383))), "NCO", IF(AL3383="consumer","PMD.com",VLOOKUP(LEFT(H3383,2),Tables!$E$1:$F$11,2,FALSE))))</f>
        <v>PMD.com</v>
      </c>
      <c r="C3383">
        <f t="shared" si="159"/>
        <v>513302</v>
      </c>
      <c r="D3383">
        <f t="shared" si="160"/>
        <v>1</v>
      </c>
      <c r="E3383" t="str">
        <f t="shared" ca="1" si="158"/>
        <v>shifted orders shipped</v>
      </c>
      <c r="F3383" t="s">
        <v>3539</v>
      </c>
      <c r="G3383" t="s">
        <v>335</v>
      </c>
      <c r="H3383" t="s">
        <v>8403</v>
      </c>
      <c r="I3383" s="6">
        <v>44012.955266203702</v>
      </c>
      <c r="J3383" t="s">
        <v>16</v>
      </c>
      <c r="K3383" s="6">
        <v>44013.450092592589</v>
      </c>
      <c r="M3383" t="s">
        <v>8404</v>
      </c>
      <c r="N3383" t="s">
        <v>8405</v>
      </c>
      <c r="Q3383" t="s">
        <v>449</v>
      </c>
      <c r="R3383" t="s">
        <v>389</v>
      </c>
      <c r="S3383" t="s">
        <v>8406</v>
      </c>
      <c r="T3383" t="s">
        <v>338</v>
      </c>
      <c r="U3383" t="s">
        <v>530</v>
      </c>
      <c r="W3383" t="s">
        <v>8407</v>
      </c>
      <c r="Z3383" t="s">
        <v>8404</v>
      </c>
      <c r="AA3383" t="s">
        <v>8405</v>
      </c>
      <c r="AD3383" t="s">
        <v>449</v>
      </c>
      <c r="AE3383" t="s">
        <v>389</v>
      </c>
      <c r="AF3383" t="s">
        <v>8406</v>
      </c>
      <c r="AG3383" t="s">
        <v>338</v>
      </c>
      <c r="AH3383" t="s">
        <v>530</v>
      </c>
      <c r="AJ3383" t="s">
        <v>8407</v>
      </c>
      <c r="AL3383" t="s">
        <v>339</v>
      </c>
      <c r="AM3383">
        <v>1</v>
      </c>
      <c r="AN3383">
        <v>1</v>
      </c>
      <c r="AO3383">
        <v>25807</v>
      </c>
      <c r="AQ3383">
        <v>127004</v>
      </c>
      <c r="AR3383">
        <v>513302</v>
      </c>
      <c r="AS3383" t="s">
        <v>145</v>
      </c>
      <c r="AT3383" t="s">
        <v>146</v>
      </c>
      <c r="BY3383" t="s">
        <v>342</v>
      </c>
      <c r="EQ3383">
        <v>247783</v>
      </c>
      <c r="ER3383" t="s">
        <v>8408</v>
      </c>
      <c r="EV3383">
        <v>17287865</v>
      </c>
      <c r="EW3383">
        <v>928</v>
      </c>
      <c r="EX3383">
        <v>221161</v>
      </c>
      <c r="EY3383">
        <v>9.2748999964335493E+25</v>
      </c>
      <c r="EZ3383">
        <v>1</v>
      </c>
      <c r="FC3383">
        <v>513302</v>
      </c>
      <c r="FD3383" t="s">
        <v>146</v>
      </c>
    </row>
    <row r="3384" spans="1:160" x14ac:dyDescent="0.3">
      <c r="A3384" t="str">
        <f>VLOOKUP(B3384,Table2[],3,FALSE)</f>
        <v>Digital</v>
      </c>
      <c r="B3384" t="str">
        <f>IF(OR(ISNUMBER(FIND("QVC",Z3384)),ISNUMBER(FIND("QVC",AL3384))),"QVC",IF(OR(ISNUMBER(FIND("NCO",H3384)),ISNUMBER(FIND("NCO",Y3384))), "NCO", IF(AL3384="consumer","PMD.com",VLOOKUP(LEFT(H3384,2),Tables!$E$1:$F$11,2,FALSE))))</f>
        <v>PMD.com</v>
      </c>
      <c r="C3384">
        <f t="shared" si="159"/>
        <v>53920001</v>
      </c>
      <c r="D3384">
        <f t="shared" si="160"/>
        <v>1</v>
      </c>
      <c r="E3384" t="str">
        <f t="shared" ca="1" si="158"/>
        <v>shifted orders shipped</v>
      </c>
      <c r="F3384" t="s">
        <v>3539</v>
      </c>
      <c r="G3384" t="s">
        <v>335</v>
      </c>
      <c r="H3384" t="s">
        <v>8409</v>
      </c>
      <c r="I3384" s="6">
        <v>44012.931562500002</v>
      </c>
      <c r="J3384" t="s">
        <v>16</v>
      </c>
      <c r="K3384" s="6">
        <v>44013.45045138889</v>
      </c>
      <c r="M3384" t="s">
        <v>8410</v>
      </c>
      <c r="N3384" t="s">
        <v>8411</v>
      </c>
      <c r="Q3384" t="s">
        <v>1614</v>
      </c>
      <c r="R3384" t="s">
        <v>414</v>
      </c>
      <c r="S3384" t="s">
        <v>8412</v>
      </c>
      <c r="T3384" t="s">
        <v>338</v>
      </c>
      <c r="U3384" t="s">
        <v>530</v>
      </c>
      <c r="W3384" t="s">
        <v>8413</v>
      </c>
      <c r="Z3384" t="s">
        <v>8410</v>
      </c>
      <c r="AA3384" t="s">
        <v>8411</v>
      </c>
      <c r="AD3384" t="s">
        <v>1614</v>
      </c>
      <c r="AE3384" t="s">
        <v>414</v>
      </c>
      <c r="AF3384" t="s">
        <v>8412</v>
      </c>
      <c r="AG3384" t="s">
        <v>338</v>
      </c>
      <c r="AH3384" t="s">
        <v>530</v>
      </c>
      <c r="AJ3384" t="s">
        <v>8413</v>
      </c>
      <c r="AL3384" t="s">
        <v>339</v>
      </c>
      <c r="AM3384">
        <v>1</v>
      </c>
      <c r="AN3384">
        <v>1</v>
      </c>
      <c r="AO3384">
        <v>14899</v>
      </c>
      <c r="AQ3384">
        <v>124468</v>
      </c>
      <c r="AR3384">
        <v>53920001</v>
      </c>
      <c r="AS3384">
        <v>9000000</v>
      </c>
      <c r="AT3384" t="s">
        <v>40</v>
      </c>
      <c r="AW3384" t="s">
        <v>343</v>
      </c>
      <c r="BY3384" t="s">
        <v>342</v>
      </c>
      <c r="EQ3384">
        <v>243396</v>
      </c>
      <c r="ER3384" t="s">
        <v>8414</v>
      </c>
      <c r="EV3384">
        <v>17287858</v>
      </c>
      <c r="EW3384">
        <v>928</v>
      </c>
      <c r="EX3384">
        <v>221154</v>
      </c>
      <c r="EY3384" t="s">
        <v>8415</v>
      </c>
      <c r="EZ3384">
        <v>1</v>
      </c>
      <c r="FC3384">
        <v>95385</v>
      </c>
      <c r="FD3384" t="s">
        <v>3531</v>
      </c>
    </row>
    <row r="3385" spans="1:160" x14ac:dyDescent="0.3">
      <c r="A3385" t="str">
        <f>VLOOKUP(B3385,Table2[],3,FALSE)</f>
        <v>Digital</v>
      </c>
      <c r="B3385" t="str">
        <f>IF(OR(ISNUMBER(FIND("QVC",Z3385)),ISNUMBER(FIND("QVC",AL3385))),"QVC",IF(OR(ISNUMBER(FIND("NCO",H3385)),ISNUMBER(FIND("NCO",Y3385))), "NCO", IF(AL3385="consumer","PMD.com",VLOOKUP(LEFT(H3385,2),Tables!$E$1:$F$11,2,FALSE))))</f>
        <v>PMD.com</v>
      </c>
      <c r="C3385">
        <f t="shared" si="159"/>
        <v>5341030</v>
      </c>
      <c r="D3385">
        <f t="shared" si="160"/>
        <v>1</v>
      </c>
      <c r="E3385" t="str">
        <f t="shared" ca="1" si="158"/>
        <v>shifted orders shipped</v>
      </c>
      <c r="F3385" t="s">
        <v>3539</v>
      </c>
      <c r="G3385" t="s">
        <v>335</v>
      </c>
      <c r="H3385" t="s">
        <v>8409</v>
      </c>
      <c r="I3385" s="6">
        <v>44012.931562500002</v>
      </c>
      <c r="J3385" t="s">
        <v>16</v>
      </c>
      <c r="K3385" s="6">
        <v>44013.45045138889</v>
      </c>
      <c r="M3385" t="s">
        <v>8410</v>
      </c>
      <c r="N3385" t="s">
        <v>8411</v>
      </c>
      <c r="Q3385" t="s">
        <v>1614</v>
      </c>
      <c r="R3385" t="s">
        <v>414</v>
      </c>
      <c r="S3385" t="s">
        <v>8412</v>
      </c>
      <c r="T3385" t="s">
        <v>338</v>
      </c>
      <c r="U3385" t="s">
        <v>530</v>
      </c>
      <c r="W3385" t="s">
        <v>8413</v>
      </c>
      <c r="Z3385" t="s">
        <v>8410</v>
      </c>
      <c r="AA3385" t="s">
        <v>8411</v>
      </c>
      <c r="AD3385" t="s">
        <v>1614</v>
      </c>
      <c r="AE3385" t="s">
        <v>414</v>
      </c>
      <c r="AF3385" t="s">
        <v>8412</v>
      </c>
      <c r="AG3385" t="s">
        <v>338</v>
      </c>
      <c r="AH3385" t="s">
        <v>530</v>
      </c>
      <c r="AJ3385" t="s">
        <v>8413</v>
      </c>
      <c r="AL3385" t="s">
        <v>339</v>
      </c>
      <c r="AM3385">
        <v>1</v>
      </c>
      <c r="AN3385">
        <v>1</v>
      </c>
      <c r="AO3385">
        <v>12859</v>
      </c>
      <c r="AQ3385">
        <v>124642</v>
      </c>
      <c r="AR3385">
        <v>5341030</v>
      </c>
      <c r="AS3385" t="s">
        <v>925</v>
      </c>
      <c r="AT3385" t="s">
        <v>926</v>
      </c>
      <c r="AW3385" t="s">
        <v>366</v>
      </c>
      <c r="AX3385" t="s">
        <v>366</v>
      </c>
      <c r="AY3385" t="s">
        <v>345</v>
      </c>
      <c r="AZ3385" t="s">
        <v>346</v>
      </c>
      <c r="BY3385" t="s">
        <v>342</v>
      </c>
      <c r="EQ3385">
        <v>243275</v>
      </c>
      <c r="ER3385" t="s">
        <v>8414</v>
      </c>
      <c r="EV3385">
        <v>17287858</v>
      </c>
      <c r="EW3385">
        <v>928</v>
      </c>
      <c r="EX3385">
        <v>221154</v>
      </c>
      <c r="EY3385" t="s">
        <v>8415</v>
      </c>
      <c r="EZ3385">
        <v>1</v>
      </c>
      <c r="FC3385">
        <v>95385</v>
      </c>
      <c r="FD3385" t="s">
        <v>3531</v>
      </c>
    </row>
    <row r="3386" spans="1:160" x14ac:dyDescent="0.3">
      <c r="A3386" t="str">
        <f>VLOOKUP(B3386,Table2[],3,FALSE)</f>
        <v>Digital</v>
      </c>
      <c r="B3386" t="str">
        <f>IF(OR(ISNUMBER(FIND("QVC",Z3386)),ISNUMBER(FIND("QVC",AL3386))),"QVC",IF(OR(ISNUMBER(FIND("NCO",H3386)),ISNUMBER(FIND("NCO",Y3386))), "NCO", IF(AL3386="consumer","PMD.com",VLOOKUP(LEFT(H3386,2),Tables!$E$1:$F$11,2,FALSE))))</f>
        <v>PMD.com</v>
      </c>
      <c r="C3386">
        <f t="shared" si="159"/>
        <v>55090001</v>
      </c>
      <c r="D3386">
        <f t="shared" si="160"/>
        <v>1</v>
      </c>
      <c r="E3386" t="str">
        <f t="shared" ca="1" si="158"/>
        <v>shifted orders shipped</v>
      </c>
      <c r="F3386" t="s">
        <v>3539</v>
      </c>
      <c r="G3386" t="s">
        <v>335</v>
      </c>
      <c r="H3386" t="s">
        <v>8409</v>
      </c>
      <c r="I3386" s="6">
        <v>44012.931562500002</v>
      </c>
      <c r="J3386" t="s">
        <v>16</v>
      </c>
      <c r="K3386" s="6">
        <v>44013.45045138889</v>
      </c>
      <c r="M3386" t="s">
        <v>8410</v>
      </c>
      <c r="N3386" t="s">
        <v>8411</v>
      </c>
      <c r="Q3386" t="s">
        <v>1614</v>
      </c>
      <c r="R3386" t="s">
        <v>414</v>
      </c>
      <c r="S3386" t="s">
        <v>8412</v>
      </c>
      <c r="T3386" t="s">
        <v>338</v>
      </c>
      <c r="U3386" t="s">
        <v>530</v>
      </c>
      <c r="W3386" t="s">
        <v>8413</v>
      </c>
      <c r="Z3386" t="s">
        <v>8410</v>
      </c>
      <c r="AA3386" t="s">
        <v>8411</v>
      </c>
      <c r="AD3386" t="s">
        <v>1614</v>
      </c>
      <c r="AE3386" t="s">
        <v>414</v>
      </c>
      <c r="AF3386" t="s">
        <v>8412</v>
      </c>
      <c r="AG3386" t="s">
        <v>338</v>
      </c>
      <c r="AH3386" t="s">
        <v>530</v>
      </c>
      <c r="AJ3386" t="s">
        <v>8413</v>
      </c>
      <c r="AL3386" t="s">
        <v>339</v>
      </c>
      <c r="AM3386">
        <v>1</v>
      </c>
      <c r="AN3386">
        <v>1</v>
      </c>
      <c r="AO3386">
        <v>5013</v>
      </c>
      <c r="AQ3386">
        <v>124478</v>
      </c>
      <c r="AR3386">
        <v>55090001</v>
      </c>
      <c r="AS3386" t="s">
        <v>995</v>
      </c>
      <c r="AT3386" t="s">
        <v>165</v>
      </c>
      <c r="AW3386" t="s">
        <v>340</v>
      </c>
      <c r="AX3386" t="s">
        <v>340</v>
      </c>
      <c r="AY3386" t="s">
        <v>382</v>
      </c>
      <c r="AZ3386">
        <v>0</v>
      </c>
      <c r="BY3386" t="s">
        <v>342</v>
      </c>
      <c r="EQ3386">
        <v>251219</v>
      </c>
      <c r="ER3386" t="s">
        <v>8414</v>
      </c>
      <c r="EV3386">
        <v>17287858</v>
      </c>
      <c r="EW3386">
        <v>928</v>
      </c>
      <c r="EX3386">
        <v>221154</v>
      </c>
      <c r="EY3386" t="s">
        <v>8415</v>
      </c>
      <c r="EZ3386">
        <v>1</v>
      </c>
      <c r="FC3386">
        <v>55090001</v>
      </c>
      <c r="FD3386" t="s">
        <v>165</v>
      </c>
    </row>
    <row r="3387" spans="1:160" x14ac:dyDescent="0.3">
      <c r="A3387" t="str">
        <f>VLOOKUP(B3387,Table2[],3,FALSE)</f>
        <v>Digital</v>
      </c>
      <c r="B3387" t="str">
        <f>IF(OR(ISNUMBER(FIND("QVC",Z3387)),ISNUMBER(FIND("QVC",AL3387))),"QVC",IF(OR(ISNUMBER(FIND("NCO",H3387)),ISNUMBER(FIND("NCO",Y3387))), "NCO", IF(AL3387="consumer","PMD.com",VLOOKUP(LEFT(H3387,2),Tables!$E$1:$F$11,2,FALSE))))</f>
        <v>PMD.com</v>
      </c>
      <c r="C3387">
        <f t="shared" si="159"/>
        <v>552101</v>
      </c>
      <c r="D3387">
        <f t="shared" si="160"/>
        <v>1</v>
      </c>
      <c r="E3387" t="str">
        <f t="shared" ca="1" si="158"/>
        <v>shifted orders shipped</v>
      </c>
      <c r="F3387" t="s">
        <v>3539</v>
      </c>
      <c r="G3387" t="s">
        <v>335</v>
      </c>
      <c r="H3387" t="s">
        <v>8409</v>
      </c>
      <c r="I3387" s="6">
        <v>44012.931562500002</v>
      </c>
      <c r="J3387" t="s">
        <v>16</v>
      </c>
      <c r="K3387" s="6">
        <v>44013.45045138889</v>
      </c>
      <c r="M3387" t="s">
        <v>8410</v>
      </c>
      <c r="N3387" t="s">
        <v>8411</v>
      </c>
      <c r="Q3387" t="s">
        <v>1614</v>
      </c>
      <c r="R3387" t="s">
        <v>414</v>
      </c>
      <c r="S3387" t="s">
        <v>8412</v>
      </c>
      <c r="T3387" t="s">
        <v>338</v>
      </c>
      <c r="U3387" t="s">
        <v>530</v>
      </c>
      <c r="W3387" t="s">
        <v>8413</v>
      </c>
      <c r="Z3387" t="s">
        <v>8410</v>
      </c>
      <c r="AA3387" t="s">
        <v>8411</v>
      </c>
      <c r="AD3387" t="s">
        <v>1614</v>
      </c>
      <c r="AE3387" t="s">
        <v>414</v>
      </c>
      <c r="AF3387" t="s">
        <v>8412</v>
      </c>
      <c r="AG3387" t="s">
        <v>338</v>
      </c>
      <c r="AH3387" t="s">
        <v>530</v>
      </c>
      <c r="AJ3387" t="s">
        <v>8413</v>
      </c>
      <c r="AL3387" t="s">
        <v>339</v>
      </c>
      <c r="AM3387">
        <v>1</v>
      </c>
      <c r="AN3387">
        <v>1</v>
      </c>
      <c r="AO3387">
        <v>3241</v>
      </c>
      <c r="AQ3387">
        <v>124623</v>
      </c>
      <c r="AR3387">
        <v>552101</v>
      </c>
      <c r="AS3387" t="s">
        <v>166</v>
      </c>
      <c r="AT3387" t="s">
        <v>167</v>
      </c>
      <c r="AW3387" t="s">
        <v>340</v>
      </c>
      <c r="AX3387" t="s">
        <v>340</v>
      </c>
      <c r="AY3387" t="s">
        <v>382</v>
      </c>
      <c r="AZ3387" t="s">
        <v>471</v>
      </c>
      <c r="BY3387" t="s">
        <v>342</v>
      </c>
      <c r="EQ3387">
        <v>240933</v>
      </c>
      <c r="ER3387" t="s">
        <v>8414</v>
      </c>
      <c r="EV3387">
        <v>17287858</v>
      </c>
      <c r="EW3387">
        <v>928</v>
      </c>
      <c r="EX3387">
        <v>221154</v>
      </c>
      <c r="EY3387" t="s">
        <v>8415</v>
      </c>
      <c r="EZ3387">
        <v>1</v>
      </c>
      <c r="FC3387">
        <v>552101</v>
      </c>
      <c r="FD3387" t="s">
        <v>167</v>
      </c>
    </row>
    <row r="3388" spans="1:160" x14ac:dyDescent="0.3">
      <c r="A3388" t="str">
        <f>VLOOKUP(B3388,Table2[],3,FALSE)</f>
        <v>Digital</v>
      </c>
      <c r="B3388" t="str">
        <f>IF(OR(ISNUMBER(FIND("QVC",Z3388)),ISNUMBER(FIND("QVC",AL3388))),"QVC",IF(OR(ISNUMBER(FIND("NCO",H3388)),ISNUMBER(FIND("NCO",Y3388))), "NCO", IF(AL3388="consumer","PMD.com",VLOOKUP(LEFT(H3388,2),Tables!$E$1:$F$11,2,FALSE))))</f>
        <v>PMD.com</v>
      </c>
      <c r="C3388">
        <f t="shared" si="159"/>
        <v>52430001</v>
      </c>
      <c r="D3388">
        <f t="shared" si="160"/>
        <v>1</v>
      </c>
      <c r="E3388" t="str">
        <f t="shared" ca="1" si="158"/>
        <v>shifted orders shipped</v>
      </c>
      <c r="F3388" t="s">
        <v>3539</v>
      </c>
      <c r="G3388" t="s">
        <v>335</v>
      </c>
      <c r="H3388" t="s">
        <v>8409</v>
      </c>
      <c r="I3388" s="6">
        <v>44012.931562500002</v>
      </c>
      <c r="J3388" t="s">
        <v>16</v>
      </c>
      <c r="K3388" s="6">
        <v>44013.45045138889</v>
      </c>
      <c r="M3388" t="s">
        <v>8410</v>
      </c>
      <c r="N3388" t="s">
        <v>8411</v>
      </c>
      <c r="Q3388" t="s">
        <v>1614</v>
      </c>
      <c r="R3388" t="s">
        <v>414</v>
      </c>
      <c r="S3388" t="s">
        <v>8412</v>
      </c>
      <c r="T3388" t="s">
        <v>338</v>
      </c>
      <c r="U3388" t="s">
        <v>530</v>
      </c>
      <c r="W3388" t="s">
        <v>8413</v>
      </c>
      <c r="Z3388" t="s">
        <v>8410</v>
      </c>
      <c r="AA3388" t="s">
        <v>8411</v>
      </c>
      <c r="AD3388" t="s">
        <v>1614</v>
      </c>
      <c r="AE3388" t="s">
        <v>414</v>
      </c>
      <c r="AF3388" t="s">
        <v>8412</v>
      </c>
      <c r="AG3388" t="s">
        <v>338</v>
      </c>
      <c r="AH3388" t="s">
        <v>530</v>
      </c>
      <c r="AJ3388" t="s">
        <v>8413</v>
      </c>
      <c r="AL3388" t="s">
        <v>339</v>
      </c>
      <c r="AM3388">
        <v>1</v>
      </c>
      <c r="AN3388">
        <v>1</v>
      </c>
      <c r="AO3388">
        <v>12063</v>
      </c>
      <c r="AQ3388">
        <v>127155</v>
      </c>
      <c r="AR3388">
        <v>52430001</v>
      </c>
      <c r="AS3388" t="s">
        <v>927</v>
      </c>
      <c r="AT3388" t="s">
        <v>75</v>
      </c>
      <c r="AW3388" t="s">
        <v>340</v>
      </c>
      <c r="AX3388" t="s">
        <v>340</v>
      </c>
      <c r="AY3388" t="s">
        <v>357</v>
      </c>
      <c r="AZ3388" t="s">
        <v>363</v>
      </c>
      <c r="BY3388" t="s">
        <v>342</v>
      </c>
      <c r="EQ3388">
        <v>249990</v>
      </c>
      <c r="ER3388" t="s">
        <v>8414</v>
      </c>
      <c r="EV3388">
        <v>17287858</v>
      </c>
      <c r="EW3388">
        <v>928</v>
      </c>
      <c r="EX3388">
        <v>221154</v>
      </c>
      <c r="EY3388" t="s">
        <v>8415</v>
      </c>
      <c r="EZ3388">
        <v>1</v>
      </c>
      <c r="FC3388">
        <v>95385</v>
      </c>
      <c r="FD3388" t="s">
        <v>3531</v>
      </c>
    </row>
    <row r="3389" spans="1:160" x14ac:dyDescent="0.3">
      <c r="A3389" t="str">
        <f>VLOOKUP(B3389,Table2[],3,FALSE)</f>
        <v>Digital</v>
      </c>
      <c r="B3389" t="str">
        <f>IF(OR(ISNUMBER(FIND("QVC",Z3389)),ISNUMBER(FIND("QVC",AL3389))),"QVC",IF(OR(ISNUMBER(FIND("NCO",H3389)),ISNUMBER(FIND("NCO",Y3389))), "NCO", IF(AL3389="consumer","PMD.com",VLOOKUP(LEFT(H3389,2),Tables!$E$1:$F$11,2,FALSE))))</f>
        <v>PMD.com</v>
      </c>
      <c r="C3389">
        <f t="shared" si="159"/>
        <v>51090030</v>
      </c>
      <c r="D3389">
        <f t="shared" si="160"/>
        <v>1</v>
      </c>
      <c r="E3389" t="str">
        <f t="shared" ca="1" si="158"/>
        <v>shifted orders shipped</v>
      </c>
      <c r="F3389" t="s">
        <v>3539</v>
      </c>
      <c r="G3389" t="s">
        <v>335</v>
      </c>
      <c r="H3389" t="s">
        <v>8409</v>
      </c>
      <c r="I3389" s="6">
        <v>44012.931562500002</v>
      </c>
      <c r="J3389" t="s">
        <v>16</v>
      </c>
      <c r="K3389" s="6">
        <v>44013.45045138889</v>
      </c>
      <c r="M3389" t="s">
        <v>8410</v>
      </c>
      <c r="N3389" t="s">
        <v>8411</v>
      </c>
      <c r="Q3389" t="s">
        <v>1614</v>
      </c>
      <c r="R3389" t="s">
        <v>414</v>
      </c>
      <c r="S3389" t="s">
        <v>8412</v>
      </c>
      <c r="T3389" t="s">
        <v>338</v>
      </c>
      <c r="U3389" t="s">
        <v>530</v>
      </c>
      <c r="W3389" t="s">
        <v>8413</v>
      </c>
      <c r="Z3389" t="s">
        <v>8410</v>
      </c>
      <c r="AA3389" t="s">
        <v>8411</v>
      </c>
      <c r="AD3389" t="s">
        <v>1614</v>
      </c>
      <c r="AE3389" t="s">
        <v>414</v>
      </c>
      <c r="AF3389" t="s">
        <v>8412</v>
      </c>
      <c r="AG3389" t="s">
        <v>338</v>
      </c>
      <c r="AH3389" t="s">
        <v>530</v>
      </c>
      <c r="AJ3389" t="s">
        <v>8413</v>
      </c>
      <c r="AL3389" t="s">
        <v>339</v>
      </c>
      <c r="AM3389">
        <v>1</v>
      </c>
      <c r="AN3389">
        <v>1</v>
      </c>
      <c r="AO3389">
        <v>6688</v>
      </c>
      <c r="AQ3389">
        <v>125960</v>
      </c>
      <c r="AR3389">
        <v>51090030</v>
      </c>
      <c r="AS3389" t="s">
        <v>3043</v>
      </c>
      <c r="AT3389" t="s">
        <v>628</v>
      </c>
      <c r="AW3389" t="s">
        <v>343</v>
      </c>
      <c r="BY3389" t="s">
        <v>342</v>
      </c>
      <c r="BZ3389" t="b">
        <v>0</v>
      </c>
      <c r="EQ3389">
        <v>243047</v>
      </c>
      <c r="ER3389" t="s">
        <v>8414</v>
      </c>
      <c r="EV3389">
        <v>17287858</v>
      </c>
      <c r="EW3389">
        <v>928</v>
      </c>
      <c r="EX3389">
        <v>221154</v>
      </c>
      <c r="EY3389" t="s">
        <v>8415</v>
      </c>
      <c r="EZ3389">
        <v>1</v>
      </c>
      <c r="FC3389">
        <v>95385</v>
      </c>
      <c r="FD3389" t="s">
        <v>3531</v>
      </c>
    </row>
    <row r="3390" spans="1:160" x14ac:dyDescent="0.3">
      <c r="A3390" t="str">
        <f>VLOOKUP(B3390,Table2[],3,FALSE)</f>
        <v>Digital</v>
      </c>
      <c r="B3390" t="str">
        <f>IF(OR(ISNUMBER(FIND("QVC",Z3390)),ISNUMBER(FIND("QVC",AL3390))),"QVC",IF(OR(ISNUMBER(FIND("NCO",H3390)),ISNUMBER(FIND("NCO",Y3390))), "NCO", IF(AL3390="consumer","PMD.com",VLOOKUP(LEFT(H3390,2),Tables!$E$1:$F$11,2,FALSE))))</f>
        <v>PMD.com</v>
      </c>
      <c r="C3390">
        <f t="shared" si="159"/>
        <v>7837</v>
      </c>
      <c r="D3390">
        <f t="shared" si="160"/>
        <v>1</v>
      </c>
      <c r="E3390" t="str">
        <f t="shared" ca="1" si="158"/>
        <v>shifted orders shipped</v>
      </c>
      <c r="F3390" t="s">
        <v>3539</v>
      </c>
      <c r="G3390" t="s">
        <v>335</v>
      </c>
      <c r="H3390" t="s">
        <v>8409</v>
      </c>
      <c r="I3390" s="6">
        <v>44012.931562500002</v>
      </c>
      <c r="J3390" t="s">
        <v>16</v>
      </c>
      <c r="K3390" s="6">
        <v>44013.45045138889</v>
      </c>
      <c r="M3390" t="s">
        <v>8410</v>
      </c>
      <c r="N3390" t="s">
        <v>8411</v>
      </c>
      <c r="Q3390" t="s">
        <v>1614</v>
      </c>
      <c r="R3390" t="s">
        <v>414</v>
      </c>
      <c r="S3390" t="s">
        <v>8412</v>
      </c>
      <c r="T3390" t="s">
        <v>338</v>
      </c>
      <c r="U3390" t="s">
        <v>530</v>
      </c>
      <c r="W3390" t="s">
        <v>8413</v>
      </c>
      <c r="Z3390" t="s">
        <v>8410</v>
      </c>
      <c r="AA3390" t="s">
        <v>8411</v>
      </c>
      <c r="AD3390" t="s">
        <v>1614</v>
      </c>
      <c r="AE3390" t="s">
        <v>414</v>
      </c>
      <c r="AF3390" t="s">
        <v>8412</v>
      </c>
      <c r="AG3390" t="s">
        <v>338</v>
      </c>
      <c r="AH3390" t="s">
        <v>530</v>
      </c>
      <c r="AJ3390" t="s">
        <v>8413</v>
      </c>
      <c r="AL3390" t="s">
        <v>339</v>
      </c>
      <c r="AM3390">
        <v>1</v>
      </c>
      <c r="AN3390">
        <v>1</v>
      </c>
      <c r="AO3390">
        <v>456</v>
      </c>
      <c r="AQ3390">
        <v>126760</v>
      </c>
      <c r="AR3390">
        <v>7837</v>
      </c>
      <c r="AS3390" t="s">
        <v>156</v>
      </c>
      <c r="AT3390" t="s">
        <v>157</v>
      </c>
      <c r="AW3390" t="s">
        <v>349</v>
      </c>
      <c r="AX3390" t="s">
        <v>489</v>
      </c>
      <c r="AY3390" t="s">
        <v>345</v>
      </c>
      <c r="AZ3390">
        <v>0</v>
      </c>
      <c r="BY3390" t="s">
        <v>342</v>
      </c>
      <c r="BZ3390" t="b">
        <v>0</v>
      </c>
      <c r="EQ3390">
        <v>246635</v>
      </c>
      <c r="ER3390" t="s">
        <v>8414</v>
      </c>
      <c r="EV3390">
        <v>17287858</v>
      </c>
      <c r="EW3390">
        <v>928</v>
      </c>
      <c r="EX3390">
        <v>221154</v>
      </c>
      <c r="EY3390" t="s">
        <v>8415</v>
      </c>
      <c r="EZ3390">
        <v>1</v>
      </c>
      <c r="FC3390">
        <v>7837</v>
      </c>
      <c r="FD3390" t="s">
        <v>157</v>
      </c>
    </row>
    <row r="3391" spans="1:160" x14ac:dyDescent="0.3">
      <c r="A3391" t="str">
        <f>VLOOKUP(B3391,Table2[],3,FALSE)</f>
        <v>Digital</v>
      </c>
      <c r="B3391" t="str">
        <f>IF(OR(ISNUMBER(FIND("QVC",Z3391)),ISNUMBER(FIND("QVC",AL3391))),"QVC",IF(OR(ISNUMBER(FIND("NCO",H3391)),ISNUMBER(FIND("NCO",Y3391))), "NCO", IF(AL3391="consumer","PMD.com",VLOOKUP(LEFT(H3391,2),Tables!$E$1:$F$11,2,FALSE))))</f>
        <v>PMD.com</v>
      </c>
      <c r="C3391">
        <f t="shared" si="159"/>
        <v>5208</v>
      </c>
      <c r="D3391">
        <f t="shared" si="160"/>
        <v>1</v>
      </c>
      <c r="E3391" t="str">
        <f t="shared" ca="1" si="158"/>
        <v>shifted orders shipped</v>
      </c>
      <c r="F3391" t="s">
        <v>3539</v>
      </c>
      <c r="G3391" t="s">
        <v>335</v>
      </c>
      <c r="H3391" t="s">
        <v>8416</v>
      </c>
      <c r="I3391" s="6">
        <v>44012.69767361111</v>
      </c>
      <c r="J3391" t="s">
        <v>16</v>
      </c>
      <c r="K3391" s="6">
        <v>44013.450659722221</v>
      </c>
      <c r="M3391" t="s">
        <v>8417</v>
      </c>
      <c r="N3391" t="s">
        <v>8418</v>
      </c>
      <c r="Q3391" t="s">
        <v>558</v>
      </c>
      <c r="R3391" t="s">
        <v>359</v>
      </c>
      <c r="S3391" t="s">
        <v>8419</v>
      </c>
      <c r="T3391" t="s">
        <v>338</v>
      </c>
      <c r="U3391" t="s">
        <v>530</v>
      </c>
      <c r="W3391" t="s">
        <v>8420</v>
      </c>
      <c r="Z3391" t="s">
        <v>8417</v>
      </c>
      <c r="AA3391" t="s">
        <v>8418</v>
      </c>
      <c r="AD3391" t="s">
        <v>558</v>
      </c>
      <c r="AE3391" t="s">
        <v>359</v>
      </c>
      <c r="AF3391" t="s">
        <v>8419</v>
      </c>
      <c r="AG3391" t="s">
        <v>338</v>
      </c>
      <c r="AH3391" t="s">
        <v>530</v>
      </c>
      <c r="AJ3391" t="s">
        <v>8420</v>
      </c>
      <c r="AL3391" t="s">
        <v>339</v>
      </c>
      <c r="AM3391">
        <v>1</v>
      </c>
      <c r="AN3391">
        <v>1</v>
      </c>
      <c r="AO3391">
        <v>1406</v>
      </c>
      <c r="AQ3391">
        <v>124008</v>
      </c>
      <c r="AR3391">
        <v>5208</v>
      </c>
      <c r="AS3391" t="s">
        <v>51</v>
      </c>
      <c r="AT3391" t="s">
        <v>52</v>
      </c>
      <c r="AW3391" t="s">
        <v>340</v>
      </c>
      <c r="AX3391" t="s">
        <v>340</v>
      </c>
      <c r="AY3391" t="s">
        <v>419</v>
      </c>
      <c r="AZ3391" t="s">
        <v>420</v>
      </c>
      <c r="BY3391" t="s">
        <v>342</v>
      </c>
      <c r="EQ3391">
        <v>249094</v>
      </c>
      <c r="ER3391" t="s">
        <v>8421</v>
      </c>
      <c r="EV3391">
        <v>17287757</v>
      </c>
      <c r="EW3391">
        <v>928</v>
      </c>
      <c r="EX3391">
        <v>221055</v>
      </c>
      <c r="EY3391" t="s">
        <v>8422</v>
      </c>
      <c r="EZ3391">
        <v>1</v>
      </c>
      <c r="FC3391">
        <v>5208</v>
      </c>
      <c r="FD3391" t="s">
        <v>52</v>
      </c>
    </row>
    <row r="3392" spans="1:160" x14ac:dyDescent="0.3">
      <c r="A3392" t="str">
        <f>VLOOKUP(B3392,Table2[],3,FALSE)</f>
        <v>Digital</v>
      </c>
      <c r="B3392" t="str">
        <f>IF(OR(ISNUMBER(FIND("QVC",Z3392)),ISNUMBER(FIND("QVC",AL3392))),"QVC",IF(OR(ISNUMBER(FIND("NCO",H3392)),ISNUMBER(FIND("NCO",Y3392))), "NCO", IF(AL3392="consumer","PMD.com",VLOOKUP(LEFT(H3392,2),Tables!$E$1:$F$11,2,FALSE))))</f>
        <v>PMD.com</v>
      </c>
      <c r="C3392">
        <f t="shared" si="159"/>
        <v>5331</v>
      </c>
      <c r="D3392">
        <f t="shared" si="160"/>
        <v>1</v>
      </c>
      <c r="E3392" t="str">
        <f t="shared" ca="1" si="158"/>
        <v>shifted orders shipped</v>
      </c>
      <c r="F3392" t="s">
        <v>3539</v>
      </c>
      <c r="G3392" t="s">
        <v>335</v>
      </c>
      <c r="H3392" t="s">
        <v>8423</v>
      </c>
      <c r="I3392" s="6">
        <v>44012.688113425924</v>
      </c>
      <c r="J3392" t="s">
        <v>16</v>
      </c>
      <c r="K3392" s="6">
        <v>44013.450659722221</v>
      </c>
      <c r="M3392" t="s">
        <v>8424</v>
      </c>
      <c r="N3392" t="s">
        <v>8425</v>
      </c>
      <c r="Q3392" t="s">
        <v>673</v>
      </c>
      <c r="R3392" t="s">
        <v>414</v>
      </c>
      <c r="S3392">
        <v>7506</v>
      </c>
      <c r="T3392" t="s">
        <v>338</v>
      </c>
      <c r="U3392" t="s">
        <v>530</v>
      </c>
      <c r="W3392" t="s">
        <v>8426</v>
      </c>
      <c r="Z3392" t="s">
        <v>8424</v>
      </c>
      <c r="AA3392" t="s">
        <v>8425</v>
      </c>
      <c r="AD3392" t="s">
        <v>673</v>
      </c>
      <c r="AE3392" t="s">
        <v>414</v>
      </c>
      <c r="AF3392">
        <v>7506</v>
      </c>
      <c r="AG3392" t="s">
        <v>338</v>
      </c>
      <c r="AH3392" t="s">
        <v>530</v>
      </c>
      <c r="AJ3392" t="s">
        <v>8426</v>
      </c>
      <c r="AL3392" t="s">
        <v>339</v>
      </c>
      <c r="AM3392">
        <v>1</v>
      </c>
      <c r="AN3392">
        <v>1</v>
      </c>
      <c r="AO3392">
        <v>19662</v>
      </c>
      <c r="AQ3392">
        <v>123796</v>
      </c>
      <c r="AR3392">
        <v>5331</v>
      </c>
      <c r="AS3392" t="s">
        <v>746</v>
      </c>
      <c r="AT3392" t="s">
        <v>129</v>
      </c>
      <c r="AW3392" t="s">
        <v>340</v>
      </c>
      <c r="AX3392" t="s">
        <v>352</v>
      </c>
      <c r="AY3392" t="s">
        <v>353</v>
      </c>
      <c r="AZ3392" t="s">
        <v>354</v>
      </c>
      <c r="BY3392" t="s">
        <v>342</v>
      </c>
      <c r="EQ3392">
        <v>247800</v>
      </c>
      <c r="ER3392" t="s">
        <v>8427</v>
      </c>
      <c r="EV3392">
        <v>17287754</v>
      </c>
      <c r="EW3392">
        <v>928</v>
      </c>
      <c r="EX3392">
        <v>221052</v>
      </c>
      <c r="EY3392" t="s">
        <v>8428</v>
      </c>
      <c r="EZ3392">
        <v>1</v>
      </c>
      <c r="FC3392">
        <v>5331</v>
      </c>
      <c r="FD3392" t="s">
        <v>129</v>
      </c>
    </row>
    <row r="3393" spans="1:160" x14ac:dyDescent="0.3">
      <c r="A3393" t="str">
        <f>VLOOKUP(B3393,Table2[],3,FALSE)</f>
        <v>Digital</v>
      </c>
      <c r="B3393" t="str">
        <f>IF(OR(ISNUMBER(FIND("QVC",Z3393)),ISNUMBER(FIND("QVC",AL3393))),"QVC",IF(OR(ISNUMBER(FIND("NCO",H3393)),ISNUMBER(FIND("NCO",Y3393))), "NCO", IF(AL3393="consumer","PMD.com",VLOOKUP(LEFT(H3393,2),Tables!$E$1:$F$11,2,FALSE))))</f>
        <v>PMD.com</v>
      </c>
      <c r="C3393">
        <f t="shared" si="159"/>
        <v>51070001</v>
      </c>
      <c r="D3393">
        <f t="shared" si="160"/>
        <v>1</v>
      </c>
      <c r="E3393" t="str">
        <f t="shared" ca="1" si="158"/>
        <v>shifted orders shipped</v>
      </c>
      <c r="F3393" t="s">
        <v>3539</v>
      </c>
      <c r="G3393" t="s">
        <v>335</v>
      </c>
      <c r="H3393" t="s">
        <v>8423</v>
      </c>
      <c r="I3393" s="6">
        <v>44012.688113425924</v>
      </c>
      <c r="J3393" t="s">
        <v>16</v>
      </c>
      <c r="K3393" s="6">
        <v>44013.450659722221</v>
      </c>
      <c r="M3393" t="s">
        <v>8424</v>
      </c>
      <c r="N3393" t="s">
        <v>8425</v>
      </c>
      <c r="Q3393" t="s">
        <v>673</v>
      </c>
      <c r="R3393" t="s">
        <v>414</v>
      </c>
      <c r="S3393">
        <v>7506</v>
      </c>
      <c r="T3393" t="s">
        <v>338</v>
      </c>
      <c r="U3393" t="s">
        <v>530</v>
      </c>
      <c r="W3393" t="s">
        <v>8426</v>
      </c>
      <c r="Z3393" t="s">
        <v>8424</v>
      </c>
      <c r="AA3393" t="s">
        <v>8425</v>
      </c>
      <c r="AD3393" t="s">
        <v>673</v>
      </c>
      <c r="AE3393" t="s">
        <v>414</v>
      </c>
      <c r="AF3393">
        <v>7506</v>
      </c>
      <c r="AG3393" t="s">
        <v>338</v>
      </c>
      <c r="AH3393" t="s">
        <v>530</v>
      </c>
      <c r="AJ3393" t="s">
        <v>8426</v>
      </c>
      <c r="AL3393" t="s">
        <v>339</v>
      </c>
      <c r="AM3393">
        <v>1</v>
      </c>
      <c r="AN3393">
        <v>1</v>
      </c>
      <c r="AO3393">
        <v>10147</v>
      </c>
      <c r="AQ3393">
        <v>124429</v>
      </c>
      <c r="AR3393">
        <v>51070001</v>
      </c>
      <c r="AS3393" t="s">
        <v>1886</v>
      </c>
      <c r="AT3393" t="s">
        <v>45</v>
      </c>
      <c r="AW3393" t="s">
        <v>343</v>
      </c>
      <c r="BY3393" t="s">
        <v>342</v>
      </c>
      <c r="EQ3393">
        <v>251956</v>
      </c>
      <c r="ER3393" t="s">
        <v>8427</v>
      </c>
      <c r="EV3393">
        <v>17287754</v>
      </c>
      <c r="EW3393">
        <v>928</v>
      </c>
      <c r="EX3393">
        <v>221052</v>
      </c>
      <c r="EY3393" t="s">
        <v>8428</v>
      </c>
      <c r="EZ3393">
        <v>1</v>
      </c>
      <c r="FC3393">
        <v>51070001</v>
      </c>
      <c r="FD3393" t="s">
        <v>45</v>
      </c>
    </row>
    <row r="3394" spans="1:160" x14ac:dyDescent="0.3">
      <c r="A3394" t="str">
        <f>VLOOKUP(B3394,Table2[],3,FALSE)</f>
        <v>Digital</v>
      </c>
      <c r="B3394" t="str">
        <f>IF(OR(ISNUMBER(FIND("QVC",Z3394)),ISNUMBER(FIND("QVC",AL3394))),"QVC",IF(OR(ISNUMBER(FIND("NCO",H3394)),ISNUMBER(FIND("NCO",Y3394))), "NCO", IF(AL3394="consumer","PMD.com",VLOOKUP(LEFT(H3394,2),Tables!$E$1:$F$11,2,FALSE))))</f>
        <v>PMD.com</v>
      </c>
      <c r="C3394">
        <f t="shared" si="159"/>
        <v>52460001</v>
      </c>
      <c r="D3394">
        <f t="shared" si="160"/>
        <v>1</v>
      </c>
      <c r="E3394" t="str">
        <f t="shared" ca="1" si="158"/>
        <v>shifted orders shipped</v>
      </c>
      <c r="F3394" t="s">
        <v>3539</v>
      </c>
      <c r="G3394" t="s">
        <v>335</v>
      </c>
      <c r="H3394" t="s">
        <v>8416</v>
      </c>
      <c r="I3394" s="6">
        <v>44012.69767361111</v>
      </c>
      <c r="J3394" t="s">
        <v>16</v>
      </c>
      <c r="K3394" s="6">
        <v>44013.450659722221</v>
      </c>
      <c r="M3394" t="s">
        <v>8417</v>
      </c>
      <c r="N3394" t="s">
        <v>8418</v>
      </c>
      <c r="Q3394" t="s">
        <v>558</v>
      </c>
      <c r="R3394" t="s">
        <v>359</v>
      </c>
      <c r="S3394" t="s">
        <v>8419</v>
      </c>
      <c r="T3394" t="s">
        <v>338</v>
      </c>
      <c r="U3394" t="s">
        <v>530</v>
      </c>
      <c r="W3394" t="s">
        <v>8420</v>
      </c>
      <c r="Z3394" t="s">
        <v>8417</v>
      </c>
      <c r="AA3394" t="s">
        <v>8418</v>
      </c>
      <c r="AD3394" t="s">
        <v>558</v>
      </c>
      <c r="AE3394" t="s">
        <v>359</v>
      </c>
      <c r="AF3394" t="s">
        <v>8419</v>
      </c>
      <c r="AG3394" t="s">
        <v>338</v>
      </c>
      <c r="AH3394" t="s">
        <v>530</v>
      </c>
      <c r="AJ3394" t="s">
        <v>8420</v>
      </c>
      <c r="AL3394" t="s">
        <v>339</v>
      </c>
      <c r="AM3394">
        <v>1</v>
      </c>
      <c r="AN3394">
        <v>1</v>
      </c>
      <c r="AO3394">
        <v>14007</v>
      </c>
      <c r="AQ3394">
        <v>127157</v>
      </c>
      <c r="AR3394">
        <v>52460001</v>
      </c>
      <c r="AS3394" t="s">
        <v>972</v>
      </c>
      <c r="AT3394" t="s">
        <v>76</v>
      </c>
      <c r="AW3394" t="s">
        <v>340</v>
      </c>
      <c r="AX3394" t="s">
        <v>340</v>
      </c>
      <c r="AY3394" t="s">
        <v>341</v>
      </c>
      <c r="AZ3394">
        <v>0</v>
      </c>
      <c r="BY3394" t="s">
        <v>342</v>
      </c>
      <c r="EQ3394">
        <v>252044</v>
      </c>
      <c r="ER3394" t="s">
        <v>8421</v>
      </c>
      <c r="EV3394">
        <v>17287757</v>
      </c>
      <c r="EW3394">
        <v>928</v>
      </c>
      <c r="EX3394">
        <v>221055</v>
      </c>
      <c r="EY3394" t="s">
        <v>8422</v>
      </c>
      <c r="EZ3394">
        <v>1</v>
      </c>
      <c r="FC3394">
        <v>52460001</v>
      </c>
      <c r="FD3394" t="s">
        <v>76</v>
      </c>
    </row>
    <row r="3395" spans="1:160" x14ac:dyDescent="0.3">
      <c r="A3395" t="str">
        <f>VLOOKUP(B3395,Table2[],3,FALSE)</f>
        <v>Digital</v>
      </c>
      <c r="B3395" t="str">
        <f>IF(OR(ISNUMBER(FIND("QVC",Z3395)),ISNUMBER(FIND("QVC",AL3395))),"QVC",IF(OR(ISNUMBER(FIND("NCO",H3395)),ISNUMBER(FIND("NCO",Y3395))), "NCO", IF(AL3395="consumer","PMD.com",VLOOKUP(LEFT(H3395,2),Tables!$E$1:$F$11,2,FALSE))))</f>
        <v>PMD.com</v>
      </c>
      <c r="C3395">
        <f t="shared" si="159"/>
        <v>5341</v>
      </c>
      <c r="D3395">
        <f t="shared" si="160"/>
        <v>1</v>
      </c>
      <c r="E3395" t="str">
        <f t="shared" ref="E3395:E3458" ca="1" si="161">IF(MONTH(TODAY())-MONTH(I3395)&gt;0,"shifted orders shipped","MTD orders shipped")</f>
        <v>shifted orders shipped</v>
      </c>
      <c r="F3395" t="s">
        <v>3539</v>
      </c>
      <c r="G3395" t="s">
        <v>335</v>
      </c>
      <c r="H3395" t="s">
        <v>8429</v>
      </c>
      <c r="I3395" s="6">
        <v>44012.837650462963</v>
      </c>
      <c r="J3395" t="s">
        <v>16</v>
      </c>
      <c r="K3395" s="6">
        <v>44013.451724537037</v>
      </c>
      <c r="M3395" t="s">
        <v>8430</v>
      </c>
      <c r="N3395" t="s">
        <v>8431</v>
      </c>
      <c r="Q3395" t="s">
        <v>457</v>
      </c>
      <c r="R3395" t="s">
        <v>458</v>
      </c>
      <c r="S3395" t="s">
        <v>8432</v>
      </c>
      <c r="T3395" t="s">
        <v>338</v>
      </c>
      <c r="U3395" t="s">
        <v>530</v>
      </c>
      <c r="W3395" t="s">
        <v>8433</v>
      </c>
      <c r="Z3395" t="s">
        <v>8430</v>
      </c>
      <c r="AA3395" t="s">
        <v>8431</v>
      </c>
      <c r="AD3395" t="s">
        <v>457</v>
      </c>
      <c r="AE3395" t="s">
        <v>458</v>
      </c>
      <c r="AF3395" t="s">
        <v>8432</v>
      </c>
      <c r="AG3395" t="s">
        <v>338</v>
      </c>
      <c r="AH3395" t="s">
        <v>530</v>
      </c>
      <c r="AJ3395" t="s">
        <v>8433</v>
      </c>
      <c r="AL3395" t="s">
        <v>339</v>
      </c>
      <c r="AM3395">
        <v>1</v>
      </c>
      <c r="AN3395">
        <v>1</v>
      </c>
      <c r="AO3395">
        <v>15156</v>
      </c>
      <c r="AQ3395">
        <v>124187</v>
      </c>
      <c r="AR3395">
        <v>5341</v>
      </c>
      <c r="AS3395" t="s">
        <v>1851</v>
      </c>
      <c r="AT3395" t="s">
        <v>82</v>
      </c>
      <c r="AW3395" t="s">
        <v>340</v>
      </c>
      <c r="AX3395" t="s">
        <v>340</v>
      </c>
      <c r="AY3395" t="s">
        <v>345</v>
      </c>
      <c r="AZ3395" t="s">
        <v>346</v>
      </c>
      <c r="BY3395" t="s">
        <v>342</v>
      </c>
      <c r="EQ3395">
        <v>243643</v>
      </c>
      <c r="ER3395" t="s">
        <v>8434</v>
      </c>
      <c r="EV3395">
        <v>17287816</v>
      </c>
      <c r="EW3395">
        <v>928</v>
      </c>
      <c r="EX3395">
        <v>221113</v>
      </c>
      <c r="EY3395" t="s">
        <v>8435</v>
      </c>
      <c r="EZ3395">
        <v>1</v>
      </c>
      <c r="FC3395">
        <v>90444</v>
      </c>
      <c r="FD3395" t="s">
        <v>1282</v>
      </c>
    </row>
    <row r="3396" spans="1:160" x14ac:dyDescent="0.3">
      <c r="A3396" t="str">
        <f>VLOOKUP(B3396,Table2[],3,FALSE)</f>
        <v>Digital</v>
      </c>
      <c r="B3396" t="str">
        <f>IF(OR(ISNUMBER(FIND("QVC",Z3396)),ISNUMBER(FIND("QVC",AL3396))),"QVC",IF(OR(ISNUMBER(FIND("NCO",H3396)),ISNUMBER(FIND("NCO",Y3396))), "NCO", IF(AL3396="consumer","PMD.com",VLOOKUP(LEFT(H3396,2),Tables!$E$1:$F$11,2,FALSE))))</f>
        <v>PMD.com</v>
      </c>
      <c r="C3396">
        <f t="shared" si="159"/>
        <v>53920001</v>
      </c>
      <c r="D3396">
        <f t="shared" si="160"/>
        <v>1</v>
      </c>
      <c r="E3396" t="str">
        <f t="shared" ca="1" si="161"/>
        <v>shifted orders shipped</v>
      </c>
      <c r="F3396" t="s">
        <v>3539</v>
      </c>
      <c r="G3396" t="s">
        <v>335</v>
      </c>
      <c r="H3396" t="s">
        <v>8429</v>
      </c>
      <c r="I3396" s="6">
        <v>44012.837650462963</v>
      </c>
      <c r="J3396" t="s">
        <v>16</v>
      </c>
      <c r="K3396" s="6">
        <v>44013.451724537037</v>
      </c>
      <c r="M3396" t="s">
        <v>8430</v>
      </c>
      <c r="N3396" t="s">
        <v>8431</v>
      </c>
      <c r="Q3396" t="s">
        <v>457</v>
      </c>
      <c r="R3396" t="s">
        <v>458</v>
      </c>
      <c r="S3396" t="s">
        <v>8432</v>
      </c>
      <c r="T3396" t="s">
        <v>338</v>
      </c>
      <c r="U3396" t="s">
        <v>530</v>
      </c>
      <c r="W3396" t="s">
        <v>8433</v>
      </c>
      <c r="Z3396" t="s">
        <v>8430</v>
      </c>
      <c r="AA3396" t="s">
        <v>8431</v>
      </c>
      <c r="AD3396" t="s">
        <v>457</v>
      </c>
      <c r="AE3396" t="s">
        <v>458</v>
      </c>
      <c r="AF3396" t="s">
        <v>8432</v>
      </c>
      <c r="AG3396" t="s">
        <v>338</v>
      </c>
      <c r="AH3396" t="s">
        <v>530</v>
      </c>
      <c r="AJ3396" t="s">
        <v>8433</v>
      </c>
      <c r="AL3396" t="s">
        <v>339</v>
      </c>
      <c r="AM3396">
        <v>1</v>
      </c>
      <c r="AN3396">
        <v>1</v>
      </c>
      <c r="AO3396">
        <v>14899</v>
      </c>
      <c r="AQ3396">
        <v>124468</v>
      </c>
      <c r="AR3396">
        <v>53920001</v>
      </c>
      <c r="AS3396">
        <v>9000000</v>
      </c>
      <c r="AT3396" t="s">
        <v>40</v>
      </c>
      <c r="AW3396" t="s">
        <v>343</v>
      </c>
      <c r="BY3396" t="s">
        <v>342</v>
      </c>
      <c r="EQ3396">
        <v>243396</v>
      </c>
      <c r="ER3396" t="s">
        <v>8434</v>
      </c>
      <c r="EV3396">
        <v>17287816</v>
      </c>
      <c r="EW3396">
        <v>928</v>
      </c>
      <c r="EX3396">
        <v>221113</v>
      </c>
      <c r="EY3396" t="s">
        <v>8435</v>
      </c>
      <c r="EZ3396">
        <v>1</v>
      </c>
      <c r="FC3396">
        <v>95385</v>
      </c>
      <c r="FD3396" t="s">
        <v>3531</v>
      </c>
    </row>
    <row r="3397" spans="1:160" x14ac:dyDescent="0.3">
      <c r="A3397" t="str">
        <f>VLOOKUP(B3397,Table2[],3,FALSE)</f>
        <v>Digital</v>
      </c>
      <c r="B3397" t="str">
        <f>IF(OR(ISNUMBER(FIND("QVC",Z3397)),ISNUMBER(FIND("QVC",AL3397))),"QVC",IF(OR(ISNUMBER(FIND("NCO",H3397)),ISNUMBER(FIND("NCO",Y3397))), "NCO", IF(AL3397="consumer","PMD.com",VLOOKUP(LEFT(H3397,2),Tables!$E$1:$F$11,2,FALSE))))</f>
        <v>PMD.com</v>
      </c>
      <c r="C3397">
        <f t="shared" si="159"/>
        <v>5341030</v>
      </c>
      <c r="D3397">
        <f t="shared" si="160"/>
        <v>1</v>
      </c>
      <c r="E3397" t="str">
        <f t="shared" ca="1" si="161"/>
        <v>shifted orders shipped</v>
      </c>
      <c r="F3397" t="s">
        <v>3539</v>
      </c>
      <c r="G3397" t="s">
        <v>335</v>
      </c>
      <c r="H3397" t="s">
        <v>8429</v>
      </c>
      <c r="I3397" s="6">
        <v>44012.837650462963</v>
      </c>
      <c r="J3397" t="s">
        <v>16</v>
      </c>
      <c r="K3397" s="6">
        <v>44013.451724537037</v>
      </c>
      <c r="M3397" t="s">
        <v>8430</v>
      </c>
      <c r="N3397" t="s">
        <v>8431</v>
      </c>
      <c r="Q3397" t="s">
        <v>457</v>
      </c>
      <c r="R3397" t="s">
        <v>458</v>
      </c>
      <c r="S3397" t="s">
        <v>8432</v>
      </c>
      <c r="T3397" t="s">
        <v>338</v>
      </c>
      <c r="U3397" t="s">
        <v>530</v>
      </c>
      <c r="W3397" t="s">
        <v>8433</v>
      </c>
      <c r="Z3397" t="s">
        <v>8430</v>
      </c>
      <c r="AA3397" t="s">
        <v>8431</v>
      </c>
      <c r="AD3397" t="s">
        <v>457</v>
      </c>
      <c r="AE3397" t="s">
        <v>458</v>
      </c>
      <c r="AF3397" t="s">
        <v>8432</v>
      </c>
      <c r="AG3397" t="s">
        <v>338</v>
      </c>
      <c r="AH3397" t="s">
        <v>530</v>
      </c>
      <c r="AJ3397" t="s">
        <v>8433</v>
      </c>
      <c r="AL3397" t="s">
        <v>339</v>
      </c>
      <c r="AM3397">
        <v>1</v>
      </c>
      <c r="AN3397">
        <v>1</v>
      </c>
      <c r="AO3397">
        <v>12859</v>
      </c>
      <c r="AQ3397">
        <v>124642</v>
      </c>
      <c r="AR3397">
        <v>5341030</v>
      </c>
      <c r="AS3397" t="s">
        <v>925</v>
      </c>
      <c r="AT3397" t="s">
        <v>926</v>
      </c>
      <c r="AW3397" t="s">
        <v>366</v>
      </c>
      <c r="AX3397" t="s">
        <v>366</v>
      </c>
      <c r="AY3397" t="s">
        <v>345</v>
      </c>
      <c r="AZ3397" t="s">
        <v>346</v>
      </c>
      <c r="BY3397" t="s">
        <v>342</v>
      </c>
      <c r="EQ3397">
        <v>243275</v>
      </c>
      <c r="ER3397" t="s">
        <v>8434</v>
      </c>
      <c r="EV3397">
        <v>17287816</v>
      </c>
      <c r="EW3397">
        <v>928</v>
      </c>
      <c r="EX3397">
        <v>221113</v>
      </c>
      <c r="EY3397" t="s">
        <v>8435</v>
      </c>
      <c r="EZ3397">
        <v>1</v>
      </c>
      <c r="FC3397">
        <v>95385</v>
      </c>
      <c r="FD3397" t="s">
        <v>3531</v>
      </c>
    </row>
    <row r="3398" spans="1:160" x14ac:dyDescent="0.3">
      <c r="A3398" t="str">
        <f>VLOOKUP(B3398,Table2[],3,FALSE)</f>
        <v>Digital</v>
      </c>
      <c r="B3398" t="str">
        <f>IF(OR(ISNUMBER(FIND("QVC",Z3398)),ISNUMBER(FIND("QVC",AL3398))),"QVC",IF(OR(ISNUMBER(FIND("NCO",H3398)),ISNUMBER(FIND("NCO",Y3398))), "NCO", IF(AL3398="consumer","PMD.com",VLOOKUP(LEFT(H3398,2),Tables!$E$1:$F$11,2,FALSE))))</f>
        <v>PMD.com</v>
      </c>
      <c r="C3398">
        <f t="shared" si="159"/>
        <v>5342</v>
      </c>
      <c r="D3398">
        <f t="shared" si="160"/>
        <v>1</v>
      </c>
      <c r="E3398" t="str">
        <f t="shared" ca="1" si="161"/>
        <v>shifted orders shipped</v>
      </c>
      <c r="F3398" t="s">
        <v>3539</v>
      </c>
      <c r="G3398" t="s">
        <v>335</v>
      </c>
      <c r="H3398" t="s">
        <v>8429</v>
      </c>
      <c r="I3398" s="6">
        <v>44012.837650462963</v>
      </c>
      <c r="J3398" t="s">
        <v>16</v>
      </c>
      <c r="K3398" s="6">
        <v>44013.451724537037</v>
      </c>
      <c r="M3398" t="s">
        <v>8430</v>
      </c>
      <c r="N3398" t="s">
        <v>8431</v>
      </c>
      <c r="Q3398" t="s">
        <v>457</v>
      </c>
      <c r="R3398" t="s">
        <v>458</v>
      </c>
      <c r="S3398" t="s">
        <v>8432</v>
      </c>
      <c r="T3398" t="s">
        <v>338</v>
      </c>
      <c r="U3398" t="s">
        <v>530</v>
      </c>
      <c r="W3398" t="s">
        <v>8433</v>
      </c>
      <c r="Z3398" t="s">
        <v>8430</v>
      </c>
      <c r="AA3398" t="s">
        <v>8431</v>
      </c>
      <c r="AD3398" t="s">
        <v>457</v>
      </c>
      <c r="AE3398" t="s">
        <v>458</v>
      </c>
      <c r="AF3398" t="s">
        <v>8432</v>
      </c>
      <c r="AG3398" t="s">
        <v>338</v>
      </c>
      <c r="AH3398" t="s">
        <v>530</v>
      </c>
      <c r="AJ3398" t="s">
        <v>8433</v>
      </c>
      <c r="AL3398" t="s">
        <v>339</v>
      </c>
      <c r="AM3398">
        <v>1</v>
      </c>
      <c r="AN3398">
        <v>1</v>
      </c>
      <c r="AO3398">
        <v>13280</v>
      </c>
      <c r="AQ3398">
        <v>123849</v>
      </c>
      <c r="AR3398">
        <v>5342</v>
      </c>
      <c r="AS3398" t="s">
        <v>1867</v>
      </c>
      <c r="AT3398" t="s">
        <v>149</v>
      </c>
      <c r="AW3398" t="s">
        <v>340</v>
      </c>
      <c r="AX3398" t="s">
        <v>340</v>
      </c>
      <c r="AY3398" t="s">
        <v>345</v>
      </c>
      <c r="AZ3398" t="s">
        <v>346</v>
      </c>
      <c r="BY3398" t="s">
        <v>342</v>
      </c>
      <c r="EQ3398">
        <v>244853</v>
      </c>
      <c r="ER3398" t="s">
        <v>8434</v>
      </c>
      <c r="EV3398">
        <v>17287816</v>
      </c>
      <c r="EW3398">
        <v>928</v>
      </c>
      <c r="EX3398">
        <v>221113</v>
      </c>
      <c r="EY3398" t="s">
        <v>8435</v>
      </c>
      <c r="EZ3398">
        <v>1</v>
      </c>
      <c r="FC3398">
        <v>90444</v>
      </c>
      <c r="FD3398" t="s">
        <v>1282</v>
      </c>
    </row>
    <row r="3399" spans="1:160" x14ac:dyDescent="0.3">
      <c r="A3399" t="str">
        <f>VLOOKUP(B3399,Table2[],3,FALSE)</f>
        <v>Digital</v>
      </c>
      <c r="B3399" t="str">
        <f>IF(OR(ISNUMBER(FIND("QVC",Z3399)),ISNUMBER(FIND("QVC",AL3399))),"QVC",IF(OR(ISNUMBER(FIND("NCO",H3399)),ISNUMBER(FIND("NCO",Y3399))), "NCO", IF(AL3399="consumer","PMD.com",VLOOKUP(LEFT(H3399,2),Tables!$E$1:$F$11,2,FALSE))))</f>
        <v>PMD.com</v>
      </c>
      <c r="C3399">
        <f t="shared" si="159"/>
        <v>52430001</v>
      </c>
      <c r="D3399">
        <f t="shared" si="160"/>
        <v>1</v>
      </c>
      <c r="E3399" t="str">
        <f t="shared" ca="1" si="161"/>
        <v>shifted orders shipped</v>
      </c>
      <c r="F3399" t="s">
        <v>3539</v>
      </c>
      <c r="G3399" t="s">
        <v>335</v>
      </c>
      <c r="H3399" t="s">
        <v>8429</v>
      </c>
      <c r="I3399" s="6">
        <v>44012.837650462963</v>
      </c>
      <c r="J3399" t="s">
        <v>16</v>
      </c>
      <c r="K3399" s="6">
        <v>44013.451724537037</v>
      </c>
      <c r="M3399" t="s">
        <v>8430</v>
      </c>
      <c r="N3399" t="s">
        <v>8431</v>
      </c>
      <c r="Q3399" t="s">
        <v>457</v>
      </c>
      <c r="R3399" t="s">
        <v>458</v>
      </c>
      <c r="S3399" t="s">
        <v>8432</v>
      </c>
      <c r="T3399" t="s">
        <v>338</v>
      </c>
      <c r="U3399" t="s">
        <v>530</v>
      </c>
      <c r="W3399" t="s">
        <v>8433</v>
      </c>
      <c r="Z3399" t="s">
        <v>8430</v>
      </c>
      <c r="AA3399" t="s">
        <v>8431</v>
      </c>
      <c r="AD3399" t="s">
        <v>457</v>
      </c>
      <c r="AE3399" t="s">
        <v>458</v>
      </c>
      <c r="AF3399" t="s">
        <v>8432</v>
      </c>
      <c r="AG3399" t="s">
        <v>338</v>
      </c>
      <c r="AH3399" t="s">
        <v>530</v>
      </c>
      <c r="AJ3399" t="s">
        <v>8433</v>
      </c>
      <c r="AL3399" t="s">
        <v>339</v>
      </c>
      <c r="AM3399">
        <v>1</v>
      </c>
      <c r="AN3399">
        <v>1</v>
      </c>
      <c r="AO3399">
        <v>12063</v>
      </c>
      <c r="AQ3399">
        <v>127155</v>
      </c>
      <c r="AR3399">
        <v>52430001</v>
      </c>
      <c r="AS3399" t="s">
        <v>927</v>
      </c>
      <c r="AT3399" t="s">
        <v>75</v>
      </c>
      <c r="AW3399" t="s">
        <v>340</v>
      </c>
      <c r="AX3399" t="s">
        <v>340</v>
      </c>
      <c r="AY3399" t="s">
        <v>357</v>
      </c>
      <c r="AZ3399" t="s">
        <v>363</v>
      </c>
      <c r="BY3399" t="s">
        <v>342</v>
      </c>
      <c r="EQ3399">
        <v>249990</v>
      </c>
      <c r="ER3399" t="s">
        <v>8434</v>
      </c>
      <c r="EV3399">
        <v>17287816</v>
      </c>
      <c r="EW3399">
        <v>928</v>
      </c>
      <c r="EX3399">
        <v>221113</v>
      </c>
      <c r="EY3399" t="s">
        <v>8435</v>
      </c>
      <c r="EZ3399">
        <v>1</v>
      </c>
      <c r="FC3399">
        <v>95385</v>
      </c>
      <c r="FD3399" t="s">
        <v>3531</v>
      </c>
    </row>
    <row r="3400" spans="1:160" x14ac:dyDescent="0.3">
      <c r="A3400" t="str">
        <f>VLOOKUP(B3400,Table2[],3,FALSE)</f>
        <v>Digital</v>
      </c>
      <c r="B3400" t="str">
        <f>IF(OR(ISNUMBER(FIND("QVC",Z3400)),ISNUMBER(FIND("QVC",AL3400))),"QVC",IF(OR(ISNUMBER(FIND("NCO",H3400)),ISNUMBER(FIND("NCO",Y3400))), "NCO", IF(AL3400="consumer","PMD.com",VLOOKUP(LEFT(H3400,2),Tables!$E$1:$F$11,2,FALSE))))</f>
        <v>PMD.com</v>
      </c>
      <c r="C3400">
        <f t="shared" si="159"/>
        <v>53440001</v>
      </c>
      <c r="D3400">
        <f t="shared" si="160"/>
        <v>1</v>
      </c>
      <c r="E3400" t="str">
        <f t="shared" ca="1" si="161"/>
        <v>shifted orders shipped</v>
      </c>
      <c r="F3400" t="s">
        <v>3539</v>
      </c>
      <c r="G3400" t="s">
        <v>335</v>
      </c>
      <c r="H3400" t="s">
        <v>8429</v>
      </c>
      <c r="I3400" s="6">
        <v>44012.837650462963</v>
      </c>
      <c r="J3400" t="s">
        <v>16</v>
      </c>
      <c r="K3400" s="6">
        <v>44013.451724537037</v>
      </c>
      <c r="M3400" t="s">
        <v>8430</v>
      </c>
      <c r="N3400" t="s">
        <v>8431</v>
      </c>
      <c r="Q3400" t="s">
        <v>457</v>
      </c>
      <c r="R3400" t="s">
        <v>458</v>
      </c>
      <c r="S3400" t="s">
        <v>8432</v>
      </c>
      <c r="T3400" t="s">
        <v>338</v>
      </c>
      <c r="U3400" t="s">
        <v>530</v>
      </c>
      <c r="W3400" t="s">
        <v>8433</v>
      </c>
      <c r="Z3400" t="s">
        <v>8430</v>
      </c>
      <c r="AA3400" t="s">
        <v>8431</v>
      </c>
      <c r="AD3400" t="s">
        <v>457</v>
      </c>
      <c r="AE3400" t="s">
        <v>458</v>
      </c>
      <c r="AF3400" t="s">
        <v>8432</v>
      </c>
      <c r="AG3400" t="s">
        <v>338</v>
      </c>
      <c r="AH3400" t="s">
        <v>530</v>
      </c>
      <c r="AJ3400" t="s">
        <v>8433</v>
      </c>
      <c r="AL3400" t="s">
        <v>339</v>
      </c>
      <c r="AM3400">
        <v>1</v>
      </c>
      <c r="AN3400">
        <v>1</v>
      </c>
      <c r="AO3400">
        <v>7642</v>
      </c>
      <c r="AQ3400">
        <v>124700</v>
      </c>
      <c r="AR3400">
        <v>53440001</v>
      </c>
      <c r="AS3400" t="s">
        <v>1240</v>
      </c>
      <c r="AT3400" t="s">
        <v>116</v>
      </c>
      <c r="AW3400" t="s">
        <v>340</v>
      </c>
      <c r="AX3400" t="s">
        <v>340</v>
      </c>
      <c r="AY3400" t="s">
        <v>345</v>
      </c>
      <c r="AZ3400" t="s">
        <v>345</v>
      </c>
      <c r="BY3400" t="s">
        <v>342</v>
      </c>
      <c r="EQ3400">
        <v>252960</v>
      </c>
      <c r="ER3400" t="s">
        <v>8434</v>
      </c>
      <c r="EV3400">
        <v>17287816</v>
      </c>
      <c r="EW3400">
        <v>928</v>
      </c>
      <c r="EX3400">
        <v>221113</v>
      </c>
      <c r="EY3400" t="s">
        <v>8435</v>
      </c>
      <c r="EZ3400">
        <v>1</v>
      </c>
      <c r="FC3400">
        <v>90444</v>
      </c>
      <c r="FD3400" t="s">
        <v>1282</v>
      </c>
    </row>
    <row r="3401" spans="1:160" x14ac:dyDescent="0.3">
      <c r="A3401" t="str">
        <f>VLOOKUP(B3401,Table2[],3,FALSE)</f>
        <v>Digital</v>
      </c>
      <c r="B3401" t="str">
        <f>IF(OR(ISNUMBER(FIND("QVC",Z3401)),ISNUMBER(FIND("QVC",AL3401))),"QVC",IF(OR(ISNUMBER(FIND("NCO",H3401)),ISNUMBER(FIND("NCO",Y3401))), "NCO", IF(AL3401="consumer","PMD.com",VLOOKUP(LEFT(H3401,2),Tables!$E$1:$F$11,2,FALSE))))</f>
        <v>PMD.com</v>
      </c>
      <c r="C3401">
        <f t="shared" si="159"/>
        <v>51090030</v>
      </c>
      <c r="D3401">
        <f t="shared" si="160"/>
        <v>1</v>
      </c>
      <c r="E3401" t="str">
        <f t="shared" ca="1" si="161"/>
        <v>shifted orders shipped</v>
      </c>
      <c r="F3401" t="s">
        <v>3539</v>
      </c>
      <c r="G3401" t="s">
        <v>335</v>
      </c>
      <c r="H3401" t="s">
        <v>8429</v>
      </c>
      <c r="I3401" s="6">
        <v>44012.837650462963</v>
      </c>
      <c r="J3401" t="s">
        <v>16</v>
      </c>
      <c r="K3401" s="6">
        <v>44013.451724537037</v>
      </c>
      <c r="M3401" t="s">
        <v>8430</v>
      </c>
      <c r="N3401" t="s">
        <v>8431</v>
      </c>
      <c r="Q3401" t="s">
        <v>457</v>
      </c>
      <c r="R3401" t="s">
        <v>458</v>
      </c>
      <c r="S3401" t="s">
        <v>8432</v>
      </c>
      <c r="T3401" t="s">
        <v>338</v>
      </c>
      <c r="U3401" t="s">
        <v>530</v>
      </c>
      <c r="W3401" t="s">
        <v>8433</v>
      </c>
      <c r="Z3401" t="s">
        <v>8430</v>
      </c>
      <c r="AA3401" t="s">
        <v>8431</v>
      </c>
      <c r="AD3401" t="s">
        <v>457</v>
      </c>
      <c r="AE3401" t="s">
        <v>458</v>
      </c>
      <c r="AF3401" t="s">
        <v>8432</v>
      </c>
      <c r="AG3401" t="s">
        <v>338</v>
      </c>
      <c r="AH3401" t="s">
        <v>530</v>
      </c>
      <c r="AJ3401" t="s">
        <v>8433</v>
      </c>
      <c r="AL3401" t="s">
        <v>339</v>
      </c>
      <c r="AM3401">
        <v>1</v>
      </c>
      <c r="AN3401">
        <v>1</v>
      </c>
      <c r="AO3401">
        <v>6688</v>
      </c>
      <c r="AQ3401">
        <v>125960</v>
      </c>
      <c r="AR3401">
        <v>51090030</v>
      </c>
      <c r="AS3401" t="s">
        <v>3043</v>
      </c>
      <c r="AT3401" t="s">
        <v>628</v>
      </c>
      <c r="AW3401" t="s">
        <v>343</v>
      </c>
      <c r="BY3401" t="s">
        <v>342</v>
      </c>
      <c r="BZ3401" t="b">
        <v>0</v>
      </c>
      <c r="EQ3401">
        <v>243047</v>
      </c>
      <c r="ER3401" t="s">
        <v>8434</v>
      </c>
      <c r="EV3401">
        <v>17287816</v>
      </c>
      <c r="EW3401">
        <v>928</v>
      </c>
      <c r="EX3401">
        <v>221113</v>
      </c>
      <c r="EY3401" t="s">
        <v>8435</v>
      </c>
      <c r="EZ3401">
        <v>1</v>
      </c>
      <c r="FC3401">
        <v>95385</v>
      </c>
      <c r="FD3401" t="s">
        <v>3531</v>
      </c>
    </row>
    <row r="3402" spans="1:160" x14ac:dyDescent="0.3">
      <c r="A3402" t="str">
        <f>VLOOKUP(B3402,Table2[],3,FALSE)</f>
        <v>Digital</v>
      </c>
      <c r="B3402" t="str">
        <f>IF(OR(ISNUMBER(FIND("QVC",Z3402)),ISNUMBER(FIND("QVC",AL3402))),"QVC",IF(OR(ISNUMBER(FIND("NCO",H3402)),ISNUMBER(FIND("NCO",Y3402))), "NCO", IF(AL3402="consumer","PMD.com",VLOOKUP(LEFT(H3402,2),Tables!$E$1:$F$11,2,FALSE))))</f>
        <v>PMD.com</v>
      </c>
      <c r="C3402">
        <f t="shared" si="159"/>
        <v>51090061</v>
      </c>
      <c r="D3402">
        <f t="shared" si="160"/>
        <v>1</v>
      </c>
      <c r="E3402" t="str">
        <f t="shared" ca="1" si="161"/>
        <v>shifted orders shipped</v>
      </c>
      <c r="F3402" t="s">
        <v>3539</v>
      </c>
      <c r="G3402" t="s">
        <v>335</v>
      </c>
      <c r="H3402" t="s">
        <v>8436</v>
      </c>
      <c r="I3402" s="6">
        <v>44012.816979166666</v>
      </c>
      <c r="J3402" t="s">
        <v>16</v>
      </c>
      <c r="K3402" s="6">
        <v>44013.452256944445</v>
      </c>
      <c r="M3402" t="s">
        <v>8437</v>
      </c>
      <c r="N3402" t="s">
        <v>8438</v>
      </c>
      <c r="Q3402" t="s">
        <v>8439</v>
      </c>
      <c r="R3402" t="s">
        <v>347</v>
      </c>
      <c r="S3402" t="s">
        <v>8440</v>
      </c>
      <c r="T3402" t="s">
        <v>338</v>
      </c>
      <c r="U3402" t="s">
        <v>530</v>
      </c>
      <c r="W3402" t="s">
        <v>8441</v>
      </c>
      <c r="Z3402" t="s">
        <v>8437</v>
      </c>
      <c r="AA3402" t="s">
        <v>8438</v>
      </c>
      <c r="AD3402" t="s">
        <v>8439</v>
      </c>
      <c r="AE3402" t="s">
        <v>347</v>
      </c>
      <c r="AF3402" t="s">
        <v>8440</v>
      </c>
      <c r="AG3402" t="s">
        <v>338</v>
      </c>
      <c r="AH3402" t="s">
        <v>530</v>
      </c>
      <c r="AJ3402" t="s">
        <v>8441</v>
      </c>
      <c r="AL3402" t="s">
        <v>339</v>
      </c>
      <c r="AM3402">
        <v>1</v>
      </c>
      <c r="AN3402">
        <v>1</v>
      </c>
      <c r="AO3402">
        <v>8078</v>
      </c>
      <c r="AQ3402">
        <v>124010</v>
      </c>
      <c r="AR3402">
        <v>51090061</v>
      </c>
      <c r="AS3402" t="s">
        <v>2688</v>
      </c>
      <c r="AT3402" t="s">
        <v>122</v>
      </c>
      <c r="AW3402" t="s">
        <v>340</v>
      </c>
      <c r="AX3402" t="s">
        <v>340</v>
      </c>
      <c r="AY3402" t="s">
        <v>357</v>
      </c>
      <c r="AZ3402" t="s">
        <v>363</v>
      </c>
      <c r="BY3402" t="s">
        <v>342</v>
      </c>
      <c r="EQ3402">
        <v>252774</v>
      </c>
      <c r="ER3402" t="s">
        <v>8442</v>
      </c>
      <c r="EV3402">
        <v>17287805</v>
      </c>
      <c r="EW3402">
        <v>928</v>
      </c>
      <c r="EX3402">
        <v>221103</v>
      </c>
      <c r="EY3402" t="s">
        <v>8443</v>
      </c>
      <c r="EZ3402">
        <v>1</v>
      </c>
      <c r="FC3402">
        <v>51090061</v>
      </c>
      <c r="FD3402" t="s">
        <v>122</v>
      </c>
    </row>
    <row r="3403" spans="1:160" x14ac:dyDescent="0.3">
      <c r="A3403" t="str">
        <f>VLOOKUP(B3403,Table2[],3,FALSE)</f>
        <v>Digital</v>
      </c>
      <c r="B3403" t="str">
        <f>IF(OR(ISNUMBER(FIND("QVC",Z3403)),ISNUMBER(FIND("QVC",AL3403))),"QVC",IF(OR(ISNUMBER(FIND("NCO",H3403)),ISNUMBER(FIND("NCO",Y3403))), "NCO", IF(AL3403="consumer","PMD.com",VLOOKUP(LEFT(H3403,2),Tables!$E$1:$F$11,2,FALSE))))</f>
        <v>PMD.com</v>
      </c>
      <c r="C3403">
        <f t="shared" si="159"/>
        <v>534101</v>
      </c>
      <c r="D3403">
        <f t="shared" si="160"/>
        <v>1</v>
      </c>
      <c r="E3403" t="str">
        <f t="shared" ca="1" si="161"/>
        <v>shifted orders shipped</v>
      </c>
      <c r="F3403" t="s">
        <v>3539</v>
      </c>
      <c r="G3403" t="s">
        <v>335</v>
      </c>
      <c r="H3403" t="s">
        <v>8444</v>
      </c>
      <c r="I3403" s="6">
        <v>44012.800613425927</v>
      </c>
      <c r="J3403" t="s">
        <v>16</v>
      </c>
      <c r="K3403" s="6">
        <v>44013.452789351853</v>
      </c>
      <c r="M3403" t="s">
        <v>8445</v>
      </c>
      <c r="N3403" t="s">
        <v>8446</v>
      </c>
      <c r="Q3403" t="s">
        <v>761</v>
      </c>
      <c r="R3403" t="s">
        <v>365</v>
      </c>
      <c r="S3403" t="s">
        <v>8447</v>
      </c>
      <c r="T3403" t="s">
        <v>338</v>
      </c>
      <c r="U3403" t="s">
        <v>530</v>
      </c>
      <c r="W3403" t="s">
        <v>8448</v>
      </c>
      <c r="Z3403" t="s">
        <v>8445</v>
      </c>
      <c r="AA3403" t="s">
        <v>8446</v>
      </c>
      <c r="AD3403" t="s">
        <v>761</v>
      </c>
      <c r="AE3403" t="s">
        <v>365</v>
      </c>
      <c r="AF3403" t="s">
        <v>8447</v>
      </c>
      <c r="AG3403" t="s">
        <v>338</v>
      </c>
      <c r="AH3403" t="s">
        <v>530</v>
      </c>
      <c r="AJ3403" t="s">
        <v>8448</v>
      </c>
      <c r="AL3403" t="s">
        <v>339</v>
      </c>
      <c r="AM3403">
        <v>1</v>
      </c>
      <c r="AN3403">
        <v>1</v>
      </c>
      <c r="AO3403">
        <v>8486</v>
      </c>
      <c r="AQ3403">
        <v>124619</v>
      </c>
      <c r="AR3403">
        <v>534101</v>
      </c>
      <c r="AS3403" t="s">
        <v>102</v>
      </c>
      <c r="AT3403" t="s">
        <v>101</v>
      </c>
      <c r="AW3403" t="s">
        <v>340</v>
      </c>
      <c r="AX3403" t="s">
        <v>340</v>
      </c>
      <c r="AY3403" t="s">
        <v>345</v>
      </c>
      <c r="AZ3403" t="s">
        <v>346</v>
      </c>
      <c r="BY3403" t="s">
        <v>342</v>
      </c>
      <c r="EQ3403">
        <v>250689</v>
      </c>
      <c r="ER3403" t="s">
        <v>8449</v>
      </c>
      <c r="EV3403">
        <v>17287800</v>
      </c>
      <c r="EW3403">
        <v>928</v>
      </c>
      <c r="EX3403">
        <v>221098</v>
      </c>
      <c r="EY3403" t="s">
        <v>8450</v>
      </c>
      <c r="EZ3403">
        <v>1</v>
      </c>
      <c r="FC3403">
        <v>534101</v>
      </c>
      <c r="FD3403" t="s">
        <v>101</v>
      </c>
    </row>
    <row r="3404" spans="1:160" x14ac:dyDescent="0.3">
      <c r="A3404" t="str">
        <f>VLOOKUP(B3404,Table2[],3,FALSE)</f>
        <v>Digital</v>
      </c>
      <c r="B3404" t="str">
        <f>IF(OR(ISNUMBER(FIND("QVC",Z3404)),ISNUMBER(FIND("QVC",AL3404))),"QVC",IF(OR(ISNUMBER(FIND("NCO",H3404)),ISNUMBER(FIND("NCO",Y3404))), "NCO", IF(AL3404="consumer","PMD.com",VLOOKUP(LEFT(H3404,2),Tables!$E$1:$F$11,2,FALSE))))</f>
        <v>PMD.com</v>
      </c>
      <c r="C3404">
        <f t="shared" ref="C3404:C3467" si="162">AR3404</f>
        <v>52430001</v>
      </c>
      <c r="D3404">
        <f t="shared" ref="D3404:D3467" si="163">AN3404</f>
        <v>1</v>
      </c>
      <c r="E3404" t="str">
        <f t="shared" ca="1" si="161"/>
        <v>shifted orders shipped</v>
      </c>
      <c r="F3404" t="s">
        <v>3539</v>
      </c>
      <c r="G3404" t="s">
        <v>335</v>
      </c>
      <c r="H3404" t="s">
        <v>8444</v>
      </c>
      <c r="I3404" s="6">
        <v>44012.800613425927</v>
      </c>
      <c r="J3404" t="s">
        <v>16</v>
      </c>
      <c r="K3404" s="6">
        <v>44013.452789351853</v>
      </c>
      <c r="M3404" t="s">
        <v>8445</v>
      </c>
      <c r="N3404" t="s">
        <v>8446</v>
      </c>
      <c r="Q3404" t="s">
        <v>761</v>
      </c>
      <c r="R3404" t="s">
        <v>365</v>
      </c>
      <c r="S3404" t="s">
        <v>8447</v>
      </c>
      <c r="T3404" t="s">
        <v>338</v>
      </c>
      <c r="U3404" t="s">
        <v>530</v>
      </c>
      <c r="W3404" t="s">
        <v>8448</v>
      </c>
      <c r="Z3404" t="s">
        <v>8445</v>
      </c>
      <c r="AA3404" t="s">
        <v>8446</v>
      </c>
      <c r="AD3404" t="s">
        <v>761</v>
      </c>
      <c r="AE3404" t="s">
        <v>365</v>
      </c>
      <c r="AF3404" t="s">
        <v>8447</v>
      </c>
      <c r="AG3404" t="s">
        <v>338</v>
      </c>
      <c r="AH3404" t="s">
        <v>530</v>
      </c>
      <c r="AJ3404" t="s">
        <v>8448</v>
      </c>
      <c r="AL3404" t="s">
        <v>339</v>
      </c>
      <c r="AM3404">
        <v>1</v>
      </c>
      <c r="AN3404">
        <v>1</v>
      </c>
      <c r="AO3404">
        <v>12063</v>
      </c>
      <c r="AQ3404">
        <v>127155</v>
      </c>
      <c r="AR3404">
        <v>52430001</v>
      </c>
      <c r="AS3404" t="s">
        <v>927</v>
      </c>
      <c r="AT3404" t="s">
        <v>75</v>
      </c>
      <c r="AW3404" t="s">
        <v>340</v>
      </c>
      <c r="AX3404" t="s">
        <v>340</v>
      </c>
      <c r="AY3404" t="s">
        <v>357</v>
      </c>
      <c r="AZ3404" t="s">
        <v>363</v>
      </c>
      <c r="BY3404" t="s">
        <v>342</v>
      </c>
      <c r="EQ3404">
        <v>249990</v>
      </c>
      <c r="ER3404" t="s">
        <v>8449</v>
      </c>
      <c r="EV3404">
        <v>17287800</v>
      </c>
      <c r="EW3404">
        <v>928</v>
      </c>
      <c r="EX3404">
        <v>221098</v>
      </c>
      <c r="EY3404" t="s">
        <v>8450</v>
      </c>
      <c r="EZ3404">
        <v>1</v>
      </c>
      <c r="FC3404">
        <v>95385</v>
      </c>
      <c r="FD3404" t="s">
        <v>3531</v>
      </c>
    </row>
    <row r="3405" spans="1:160" x14ac:dyDescent="0.3">
      <c r="A3405" t="str">
        <f>VLOOKUP(B3405,Table2[],3,FALSE)</f>
        <v>Digital</v>
      </c>
      <c r="B3405" t="str">
        <f>IF(OR(ISNUMBER(FIND("QVC",Z3405)),ISNUMBER(FIND("QVC",AL3405))),"QVC",IF(OR(ISNUMBER(FIND("NCO",H3405)),ISNUMBER(FIND("NCO",Y3405))), "NCO", IF(AL3405="consumer","PMD.com",VLOOKUP(LEFT(H3405,2),Tables!$E$1:$F$11,2,FALSE))))</f>
        <v>PMD.com</v>
      </c>
      <c r="C3405">
        <f t="shared" si="162"/>
        <v>5341030</v>
      </c>
      <c r="D3405">
        <f t="shared" si="163"/>
        <v>1</v>
      </c>
      <c r="E3405" t="str">
        <f t="shared" ca="1" si="161"/>
        <v>shifted orders shipped</v>
      </c>
      <c r="F3405" t="s">
        <v>3539</v>
      </c>
      <c r="G3405" t="s">
        <v>335</v>
      </c>
      <c r="H3405" t="s">
        <v>8444</v>
      </c>
      <c r="I3405" s="6">
        <v>44012.800613425927</v>
      </c>
      <c r="J3405" t="s">
        <v>16</v>
      </c>
      <c r="K3405" s="6">
        <v>44013.452789351853</v>
      </c>
      <c r="M3405" t="s">
        <v>8445</v>
      </c>
      <c r="N3405" t="s">
        <v>8446</v>
      </c>
      <c r="Q3405" t="s">
        <v>761</v>
      </c>
      <c r="R3405" t="s">
        <v>365</v>
      </c>
      <c r="S3405" t="s">
        <v>8447</v>
      </c>
      <c r="T3405" t="s">
        <v>338</v>
      </c>
      <c r="U3405" t="s">
        <v>530</v>
      </c>
      <c r="W3405" t="s">
        <v>8448</v>
      </c>
      <c r="Z3405" t="s">
        <v>8445</v>
      </c>
      <c r="AA3405" t="s">
        <v>8446</v>
      </c>
      <c r="AD3405" t="s">
        <v>761</v>
      </c>
      <c r="AE3405" t="s">
        <v>365</v>
      </c>
      <c r="AF3405" t="s">
        <v>8447</v>
      </c>
      <c r="AG3405" t="s">
        <v>338</v>
      </c>
      <c r="AH3405" t="s">
        <v>530</v>
      </c>
      <c r="AJ3405" t="s">
        <v>8448</v>
      </c>
      <c r="AL3405" t="s">
        <v>339</v>
      </c>
      <c r="AM3405">
        <v>1</v>
      </c>
      <c r="AN3405">
        <v>1</v>
      </c>
      <c r="AO3405">
        <v>12859</v>
      </c>
      <c r="AQ3405">
        <v>124642</v>
      </c>
      <c r="AR3405">
        <v>5341030</v>
      </c>
      <c r="AS3405" t="s">
        <v>925</v>
      </c>
      <c r="AT3405" t="s">
        <v>926</v>
      </c>
      <c r="AW3405" t="s">
        <v>366</v>
      </c>
      <c r="AX3405" t="s">
        <v>366</v>
      </c>
      <c r="AY3405" t="s">
        <v>345</v>
      </c>
      <c r="AZ3405" t="s">
        <v>346</v>
      </c>
      <c r="BY3405" t="s">
        <v>342</v>
      </c>
      <c r="EQ3405">
        <v>243275</v>
      </c>
      <c r="ER3405" t="s">
        <v>8449</v>
      </c>
      <c r="EV3405">
        <v>17287800</v>
      </c>
      <c r="EW3405">
        <v>928</v>
      </c>
      <c r="EX3405">
        <v>221098</v>
      </c>
      <c r="EY3405" t="s">
        <v>8450</v>
      </c>
      <c r="EZ3405">
        <v>1</v>
      </c>
      <c r="FC3405">
        <v>95385</v>
      </c>
      <c r="FD3405" t="s">
        <v>3531</v>
      </c>
    </row>
    <row r="3406" spans="1:160" x14ac:dyDescent="0.3">
      <c r="A3406" t="str">
        <f>VLOOKUP(B3406,Table2[],3,FALSE)</f>
        <v>Digital</v>
      </c>
      <c r="B3406" t="str">
        <f>IF(OR(ISNUMBER(FIND("QVC",Z3406)),ISNUMBER(FIND("QVC",AL3406))),"QVC",IF(OR(ISNUMBER(FIND("NCO",H3406)),ISNUMBER(FIND("NCO",Y3406))), "NCO", IF(AL3406="consumer","PMD.com",VLOOKUP(LEFT(H3406,2),Tables!$E$1:$F$11,2,FALSE))))</f>
        <v>PMD.com</v>
      </c>
      <c r="C3406">
        <f t="shared" si="162"/>
        <v>53920001</v>
      </c>
      <c r="D3406">
        <f t="shared" si="163"/>
        <v>1</v>
      </c>
      <c r="E3406" t="str">
        <f t="shared" ca="1" si="161"/>
        <v>shifted orders shipped</v>
      </c>
      <c r="F3406" t="s">
        <v>3539</v>
      </c>
      <c r="G3406" t="s">
        <v>335</v>
      </c>
      <c r="H3406" t="s">
        <v>8444</v>
      </c>
      <c r="I3406" s="6">
        <v>44012.800613425927</v>
      </c>
      <c r="J3406" t="s">
        <v>16</v>
      </c>
      <c r="K3406" s="6">
        <v>44013.452789351853</v>
      </c>
      <c r="M3406" t="s">
        <v>8445</v>
      </c>
      <c r="N3406" t="s">
        <v>8446</v>
      </c>
      <c r="Q3406" t="s">
        <v>761</v>
      </c>
      <c r="R3406" t="s">
        <v>365</v>
      </c>
      <c r="S3406" t="s">
        <v>8447</v>
      </c>
      <c r="T3406" t="s">
        <v>338</v>
      </c>
      <c r="U3406" t="s">
        <v>530</v>
      </c>
      <c r="W3406" t="s">
        <v>8448</v>
      </c>
      <c r="Z3406" t="s">
        <v>8445</v>
      </c>
      <c r="AA3406" t="s">
        <v>8446</v>
      </c>
      <c r="AD3406" t="s">
        <v>761</v>
      </c>
      <c r="AE3406" t="s">
        <v>365</v>
      </c>
      <c r="AF3406" t="s">
        <v>8447</v>
      </c>
      <c r="AG3406" t="s">
        <v>338</v>
      </c>
      <c r="AH3406" t="s">
        <v>530</v>
      </c>
      <c r="AJ3406" t="s">
        <v>8448</v>
      </c>
      <c r="AL3406" t="s">
        <v>339</v>
      </c>
      <c r="AM3406">
        <v>1</v>
      </c>
      <c r="AN3406">
        <v>1</v>
      </c>
      <c r="AO3406">
        <v>14899</v>
      </c>
      <c r="AQ3406">
        <v>124468</v>
      </c>
      <c r="AR3406">
        <v>53920001</v>
      </c>
      <c r="AS3406">
        <v>9000000</v>
      </c>
      <c r="AT3406" t="s">
        <v>40</v>
      </c>
      <c r="AW3406" t="s">
        <v>343</v>
      </c>
      <c r="BY3406" t="s">
        <v>342</v>
      </c>
      <c r="EQ3406">
        <v>243396</v>
      </c>
      <c r="ER3406" t="s">
        <v>8449</v>
      </c>
      <c r="EV3406">
        <v>17287800</v>
      </c>
      <c r="EW3406">
        <v>928</v>
      </c>
      <c r="EX3406">
        <v>221098</v>
      </c>
      <c r="EY3406" t="s">
        <v>8450</v>
      </c>
      <c r="EZ3406">
        <v>1</v>
      </c>
      <c r="FC3406">
        <v>95385</v>
      </c>
      <c r="FD3406" t="s">
        <v>3531</v>
      </c>
    </row>
    <row r="3407" spans="1:160" x14ac:dyDescent="0.3">
      <c r="A3407" t="str">
        <f>VLOOKUP(B3407,Table2[],3,FALSE)</f>
        <v>Digital</v>
      </c>
      <c r="B3407" t="str">
        <f>IF(OR(ISNUMBER(FIND("QVC",Z3407)),ISNUMBER(FIND("QVC",AL3407))),"QVC",IF(OR(ISNUMBER(FIND("NCO",H3407)),ISNUMBER(FIND("NCO",Y3407))), "NCO", IF(AL3407="consumer","PMD.com",VLOOKUP(LEFT(H3407,2),Tables!$E$1:$F$11,2,FALSE))))</f>
        <v>PMD.com</v>
      </c>
      <c r="C3407">
        <f t="shared" si="162"/>
        <v>5354</v>
      </c>
      <c r="D3407">
        <f t="shared" si="163"/>
        <v>1</v>
      </c>
      <c r="E3407" t="str">
        <f t="shared" ca="1" si="161"/>
        <v>shifted orders shipped</v>
      </c>
      <c r="F3407" t="s">
        <v>3539</v>
      </c>
      <c r="G3407" t="s">
        <v>335</v>
      </c>
      <c r="H3407" t="s">
        <v>8444</v>
      </c>
      <c r="I3407" s="6">
        <v>44012.800613425927</v>
      </c>
      <c r="J3407" t="s">
        <v>16</v>
      </c>
      <c r="K3407" s="6">
        <v>44013.452789351853</v>
      </c>
      <c r="M3407" t="s">
        <v>8445</v>
      </c>
      <c r="N3407" t="s">
        <v>8446</v>
      </c>
      <c r="Q3407" t="s">
        <v>761</v>
      </c>
      <c r="R3407" t="s">
        <v>365</v>
      </c>
      <c r="S3407" t="s">
        <v>8447</v>
      </c>
      <c r="T3407" t="s">
        <v>338</v>
      </c>
      <c r="U3407" t="s">
        <v>530</v>
      </c>
      <c r="W3407" t="s">
        <v>8448</v>
      </c>
      <c r="Z3407" t="s">
        <v>8445</v>
      </c>
      <c r="AA3407" t="s">
        <v>8446</v>
      </c>
      <c r="AD3407" t="s">
        <v>761</v>
      </c>
      <c r="AE3407" t="s">
        <v>365</v>
      </c>
      <c r="AF3407" t="s">
        <v>8447</v>
      </c>
      <c r="AG3407" t="s">
        <v>338</v>
      </c>
      <c r="AH3407" t="s">
        <v>530</v>
      </c>
      <c r="AJ3407" t="s">
        <v>8448</v>
      </c>
      <c r="AL3407" t="s">
        <v>339</v>
      </c>
      <c r="AM3407">
        <v>1</v>
      </c>
      <c r="AN3407">
        <v>1</v>
      </c>
      <c r="AO3407">
        <v>5214</v>
      </c>
      <c r="AQ3407">
        <v>124518</v>
      </c>
      <c r="AR3407">
        <v>5354</v>
      </c>
      <c r="AS3407" t="s">
        <v>1753</v>
      </c>
      <c r="AT3407" t="s">
        <v>103</v>
      </c>
      <c r="AW3407" t="s">
        <v>340</v>
      </c>
      <c r="AX3407" t="s">
        <v>340</v>
      </c>
      <c r="AY3407" t="s">
        <v>351</v>
      </c>
      <c r="AZ3407" t="s">
        <v>415</v>
      </c>
      <c r="BY3407" t="s">
        <v>342</v>
      </c>
      <c r="EQ3407">
        <v>249176</v>
      </c>
      <c r="ER3407" t="s">
        <v>8449</v>
      </c>
      <c r="EV3407">
        <v>17287800</v>
      </c>
      <c r="EW3407">
        <v>928</v>
      </c>
      <c r="EX3407">
        <v>221098</v>
      </c>
      <c r="EY3407" t="s">
        <v>8450</v>
      </c>
      <c r="EZ3407">
        <v>1</v>
      </c>
      <c r="FC3407">
        <v>5354</v>
      </c>
      <c r="FD3407" t="s">
        <v>103</v>
      </c>
    </row>
    <row r="3408" spans="1:160" x14ac:dyDescent="0.3">
      <c r="A3408" t="str">
        <f>VLOOKUP(B3408,Table2[],3,FALSE)</f>
        <v>Digital</v>
      </c>
      <c r="B3408" t="str">
        <f>IF(OR(ISNUMBER(FIND("QVC",Z3408)),ISNUMBER(FIND("QVC",AL3408))),"QVC",IF(OR(ISNUMBER(FIND("NCO",H3408)),ISNUMBER(FIND("NCO",Y3408))), "NCO", IF(AL3408="consumer","PMD.com",VLOOKUP(LEFT(H3408,2),Tables!$E$1:$F$11,2,FALSE))))</f>
        <v>PMD.com</v>
      </c>
      <c r="C3408">
        <f t="shared" si="162"/>
        <v>51090030</v>
      </c>
      <c r="D3408">
        <f t="shared" si="163"/>
        <v>1</v>
      </c>
      <c r="E3408" t="str">
        <f t="shared" ca="1" si="161"/>
        <v>shifted orders shipped</v>
      </c>
      <c r="F3408" t="s">
        <v>3539</v>
      </c>
      <c r="G3408" t="s">
        <v>335</v>
      </c>
      <c r="H3408" t="s">
        <v>8444</v>
      </c>
      <c r="I3408" s="6">
        <v>44012.800613425927</v>
      </c>
      <c r="J3408" t="s">
        <v>16</v>
      </c>
      <c r="K3408" s="6">
        <v>44013.452789351853</v>
      </c>
      <c r="M3408" t="s">
        <v>8445</v>
      </c>
      <c r="N3408" t="s">
        <v>8446</v>
      </c>
      <c r="Q3408" t="s">
        <v>761</v>
      </c>
      <c r="R3408" t="s">
        <v>365</v>
      </c>
      <c r="S3408" t="s">
        <v>8447</v>
      </c>
      <c r="T3408" t="s">
        <v>338</v>
      </c>
      <c r="U3408" t="s">
        <v>530</v>
      </c>
      <c r="W3408" t="s">
        <v>8448</v>
      </c>
      <c r="Z3408" t="s">
        <v>8445</v>
      </c>
      <c r="AA3408" t="s">
        <v>8446</v>
      </c>
      <c r="AD3408" t="s">
        <v>761</v>
      </c>
      <c r="AE3408" t="s">
        <v>365</v>
      </c>
      <c r="AF3408" t="s">
        <v>8447</v>
      </c>
      <c r="AG3408" t="s">
        <v>338</v>
      </c>
      <c r="AH3408" t="s">
        <v>530</v>
      </c>
      <c r="AJ3408" t="s">
        <v>8448</v>
      </c>
      <c r="AL3408" t="s">
        <v>339</v>
      </c>
      <c r="AM3408">
        <v>1</v>
      </c>
      <c r="AN3408">
        <v>1</v>
      </c>
      <c r="AO3408">
        <v>6688</v>
      </c>
      <c r="AQ3408">
        <v>125960</v>
      </c>
      <c r="AR3408">
        <v>51090030</v>
      </c>
      <c r="AS3408" t="s">
        <v>3043</v>
      </c>
      <c r="AT3408" t="s">
        <v>628</v>
      </c>
      <c r="AW3408" t="s">
        <v>343</v>
      </c>
      <c r="BY3408" t="s">
        <v>342</v>
      </c>
      <c r="BZ3408" t="b">
        <v>0</v>
      </c>
      <c r="EQ3408">
        <v>243047</v>
      </c>
      <c r="ER3408" t="s">
        <v>8449</v>
      </c>
      <c r="EV3408">
        <v>17287800</v>
      </c>
      <c r="EW3408">
        <v>928</v>
      </c>
      <c r="EX3408">
        <v>221098</v>
      </c>
      <c r="EY3408" t="s">
        <v>8450</v>
      </c>
      <c r="EZ3408">
        <v>1</v>
      </c>
      <c r="FC3408">
        <v>95385</v>
      </c>
      <c r="FD3408" t="s">
        <v>3531</v>
      </c>
    </row>
    <row r="3409" spans="1:160" x14ac:dyDescent="0.3">
      <c r="A3409" t="str">
        <f>VLOOKUP(B3409,Table2[],3,FALSE)</f>
        <v>Digital</v>
      </c>
      <c r="B3409" t="str">
        <f>IF(OR(ISNUMBER(FIND("QVC",Z3409)),ISNUMBER(FIND("QVC",AL3409))),"QVC",IF(OR(ISNUMBER(FIND("NCO",H3409)),ISNUMBER(FIND("NCO",Y3409))), "NCO", IF(AL3409="consumer","PMD.com",VLOOKUP(LEFT(H3409,2),Tables!$E$1:$F$11,2,FALSE))))</f>
        <v>PMD.com</v>
      </c>
      <c r="C3409">
        <f t="shared" si="162"/>
        <v>53450001</v>
      </c>
      <c r="D3409">
        <f t="shared" si="163"/>
        <v>1</v>
      </c>
      <c r="E3409" t="str">
        <f t="shared" ca="1" si="161"/>
        <v>shifted orders shipped</v>
      </c>
      <c r="F3409" t="s">
        <v>3539</v>
      </c>
      <c r="G3409" t="s">
        <v>335</v>
      </c>
      <c r="H3409" t="s">
        <v>8444</v>
      </c>
      <c r="I3409" s="6">
        <v>44012.800613425927</v>
      </c>
      <c r="J3409" t="s">
        <v>16</v>
      </c>
      <c r="K3409" s="6">
        <v>44013.452789351853</v>
      </c>
      <c r="M3409" t="s">
        <v>8445</v>
      </c>
      <c r="N3409" t="s">
        <v>8446</v>
      </c>
      <c r="Q3409" t="s">
        <v>761</v>
      </c>
      <c r="R3409" t="s">
        <v>365</v>
      </c>
      <c r="S3409" t="s">
        <v>8447</v>
      </c>
      <c r="T3409" t="s">
        <v>338</v>
      </c>
      <c r="U3409" t="s">
        <v>530</v>
      </c>
      <c r="W3409" t="s">
        <v>8448</v>
      </c>
      <c r="Z3409" t="s">
        <v>8445</v>
      </c>
      <c r="AA3409" t="s">
        <v>8446</v>
      </c>
      <c r="AD3409" t="s">
        <v>761</v>
      </c>
      <c r="AE3409" t="s">
        <v>365</v>
      </c>
      <c r="AF3409" t="s">
        <v>8447</v>
      </c>
      <c r="AG3409" t="s">
        <v>338</v>
      </c>
      <c r="AH3409" t="s">
        <v>530</v>
      </c>
      <c r="AJ3409" t="s">
        <v>8448</v>
      </c>
      <c r="AL3409" t="s">
        <v>339</v>
      </c>
      <c r="AM3409">
        <v>1</v>
      </c>
      <c r="AN3409">
        <v>1</v>
      </c>
      <c r="AO3409">
        <v>6117</v>
      </c>
      <c r="AQ3409">
        <v>124723</v>
      </c>
      <c r="AR3409">
        <v>53450001</v>
      </c>
      <c r="AS3409" t="s">
        <v>89</v>
      </c>
      <c r="AT3409" t="s">
        <v>144</v>
      </c>
      <c r="AW3409" t="s">
        <v>340</v>
      </c>
      <c r="AX3409" t="s">
        <v>340</v>
      </c>
      <c r="AY3409" t="s">
        <v>345</v>
      </c>
      <c r="AZ3409">
        <v>0</v>
      </c>
      <c r="EQ3409">
        <v>252730</v>
      </c>
      <c r="ER3409" t="s">
        <v>8449</v>
      </c>
      <c r="EV3409">
        <v>17287800</v>
      </c>
      <c r="EW3409">
        <v>928</v>
      </c>
      <c r="EX3409">
        <v>221098</v>
      </c>
      <c r="EY3409" t="s">
        <v>8450</v>
      </c>
      <c r="EZ3409">
        <v>1</v>
      </c>
      <c r="FC3409">
        <v>53450001</v>
      </c>
      <c r="FD3409" t="s">
        <v>144</v>
      </c>
    </row>
    <row r="3410" spans="1:160" x14ac:dyDescent="0.3">
      <c r="A3410" t="str">
        <f>VLOOKUP(B3410,Table2[],3,FALSE)</f>
        <v>Digital</v>
      </c>
      <c r="B3410" t="str">
        <f>IF(OR(ISNUMBER(FIND("QVC",Z3410)),ISNUMBER(FIND("QVC",AL3410))),"QVC",IF(OR(ISNUMBER(FIND("NCO",H3410)),ISNUMBER(FIND("NCO",Y3410))), "NCO", IF(AL3410="consumer","PMD.com",VLOOKUP(LEFT(H3410,2),Tables!$E$1:$F$11,2,FALSE))))</f>
        <v>PMD.com</v>
      </c>
      <c r="C3410">
        <f t="shared" si="162"/>
        <v>51090030</v>
      </c>
      <c r="D3410">
        <f t="shared" si="163"/>
        <v>1</v>
      </c>
      <c r="E3410" t="str">
        <f t="shared" ca="1" si="161"/>
        <v>shifted orders shipped</v>
      </c>
      <c r="F3410" t="s">
        <v>3539</v>
      </c>
      <c r="G3410" t="s">
        <v>335</v>
      </c>
      <c r="H3410" t="s">
        <v>8451</v>
      </c>
      <c r="I3410" s="6">
        <v>44012.800358796296</v>
      </c>
      <c r="J3410" t="s">
        <v>16</v>
      </c>
      <c r="K3410" s="6">
        <v>44013.453217592592</v>
      </c>
      <c r="M3410" t="s">
        <v>8452</v>
      </c>
      <c r="N3410" t="s">
        <v>8453</v>
      </c>
      <c r="Q3410" t="s">
        <v>662</v>
      </c>
      <c r="R3410" t="s">
        <v>414</v>
      </c>
      <c r="S3410" t="s">
        <v>8454</v>
      </c>
      <c r="T3410" t="s">
        <v>338</v>
      </c>
      <c r="U3410" t="s">
        <v>530</v>
      </c>
      <c r="W3410" t="s">
        <v>8455</v>
      </c>
      <c r="Z3410" t="s">
        <v>8452</v>
      </c>
      <c r="AA3410" t="s">
        <v>8453</v>
      </c>
      <c r="AD3410" t="s">
        <v>662</v>
      </c>
      <c r="AE3410" t="s">
        <v>414</v>
      </c>
      <c r="AF3410" t="s">
        <v>8454</v>
      </c>
      <c r="AG3410" t="s">
        <v>338</v>
      </c>
      <c r="AH3410" t="s">
        <v>530</v>
      </c>
      <c r="AJ3410" t="s">
        <v>8455</v>
      </c>
      <c r="AL3410" t="s">
        <v>339</v>
      </c>
      <c r="AM3410">
        <v>1</v>
      </c>
      <c r="AN3410">
        <v>1</v>
      </c>
      <c r="AO3410">
        <v>6688</v>
      </c>
      <c r="AQ3410">
        <v>125960</v>
      </c>
      <c r="AR3410">
        <v>51090030</v>
      </c>
      <c r="AS3410" t="s">
        <v>3043</v>
      </c>
      <c r="AT3410" t="s">
        <v>628</v>
      </c>
      <c r="AW3410" t="s">
        <v>343</v>
      </c>
      <c r="BY3410" t="s">
        <v>342</v>
      </c>
      <c r="BZ3410" t="b">
        <v>0</v>
      </c>
      <c r="EQ3410">
        <v>243047</v>
      </c>
      <c r="ER3410" t="s">
        <v>8456</v>
      </c>
      <c r="EV3410">
        <v>17287798</v>
      </c>
      <c r="EW3410">
        <v>928</v>
      </c>
      <c r="EX3410">
        <v>221096</v>
      </c>
      <c r="EY3410" t="s">
        <v>8457</v>
      </c>
      <c r="EZ3410">
        <v>1</v>
      </c>
      <c r="FC3410">
        <v>95385</v>
      </c>
      <c r="FD3410" t="s">
        <v>3531</v>
      </c>
    </row>
    <row r="3411" spans="1:160" x14ac:dyDescent="0.3">
      <c r="A3411" t="str">
        <f>VLOOKUP(B3411,Table2[],3,FALSE)</f>
        <v>Digital</v>
      </c>
      <c r="B3411" t="str">
        <f>IF(OR(ISNUMBER(FIND("QVC",Z3411)),ISNUMBER(FIND("QVC",AL3411))),"QVC",IF(OR(ISNUMBER(FIND("NCO",H3411)),ISNUMBER(FIND("NCO",Y3411))), "NCO", IF(AL3411="consumer","PMD.com",VLOOKUP(LEFT(H3411,2),Tables!$E$1:$F$11,2,FALSE))))</f>
        <v>PMD.com</v>
      </c>
      <c r="C3411">
        <f t="shared" si="162"/>
        <v>51410001</v>
      </c>
      <c r="D3411">
        <f t="shared" si="163"/>
        <v>1</v>
      </c>
      <c r="E3411" t="str">
        <f t="shared" ca="1" si="161"/>
        <v>shifted orders shipped</v>
      </c>
      <c r="F3411" t="s">
        <v>3539</v>
      </c>
      <c r="G3411" t="s">
        <v>335</v>
      </c>
      <c r="H3411" t="s">
        <v>8451</v>
      </c>
      <c r="I3411" s="6">
        <v>44012.800358796296</v>
      </c>
      <c r="J3411" t="s">
        <v>16</v>
      </c>
      <c r="K3411" s="6">
        <v>44013.453217592592</v>
      </c>
      <c r="M3411" t="s">
        <v>8452</v>
      </c>
      <c r="N3411" t="s">
        <v>8453</v>
      </c>
      <c r="Q3411" t="s">
        <v>662</v>
      </c>
      <c r="R3411" t="s">
        <v>414</v>
      </c>
      <c r="S3411" t="s">
        <v>8454</v>
      </c>
      <c r="T3411" t="s">
        <v>338</v>
      </c>
      <c r="U3411" t="s">
        <v>530</v>
      </c>
      <c r="W3411" t="s">
        <v>8455</v>
      </c>
      <c r="Z3411" t="s">
        <v>8452</v>
      </c>
      <c r="AA3411" t="s">
        <v>8453</v>
      </c>
      <c r="AD3411" t="s">
        <v>662</v>
      </c>
      <c r="AE3411" t="s">
        <v>414</v>
      </c>
      <c r="AF3411" t="s">
        <v>8454</v>
      </c>
      <c r="AG3411" t="s">
        <v>338</v>
      </c>
      <c r="AH3411" t="s">
        <v>530</v>
      </c>
      <c r="AJ3411" t="s">
        <v>8455</v>
      </c>
      <c r="AL3411" t="s">
        <v>339</v>
      </c>
      <c r="AM3411">
        <v>1</v>
      </c>
      <c r="AN3411">
        <v>1</v>
      </c>
      <c r="AO3411">
        <v>10146</v>
      </c>
      <c r="AQ3411">
        <v>124431</v>
      </c>
      <c r="AR3411">
        <v>51410001</v>
      </c>
      <c r="AS3411" t="s">
        <v>2386</v>
      </c>
      <c r="AT3411" t="s">
        <v>81</v>
      </c>
      <c r="AW3411" t="s">
        <v>340</v>
      </c>
      <c r="AX3411" t="s">
        <v>340</v>
      </c>
      <c r="AY3411" t="s">
        <v>432</v>
      </c>
      <c r="AZ3411">
        <v>0</v>
      </c>
      <c r="BY3411" t="s">
        <v>342</v>
      </c>
      <c r="EQ3411">
        <v>253369</v>
      </c>
      <c r="ER3411" t="s">
        <v>8456</v>
      </c>
      <c r="EV3411">
        <v>17287798</v>
      </c>
      <c r="EW3411">
        <v>928</v>
      </c>
      <c r="EX3411">
        <v>221096</v>
      </c>
      <c r="EY3411" t="s">
        <v>8457</v>
      </c>
      <c r="EZ3411">
        <v>1</v>
      </c>
      <c r="FC3411">
        <v>51410001</v>
      </c>
      <c r="FD3411" t="s">
        <v>81</v>
      </c>
    </row>
    <row r="3412" spans="1:160" x14ac:dyDescent="0.3">
      <c r="A3412" t="str">
        <f>VLOOKUP(B3412,Table2[],3,FALSE)</f>
        <v>Digital</v>
      </c>
      <c r="B3412" t="str">
        <f>IF(OR(ISNUMBER(FIND("QVC",Z3412)),ISNUMBER(FIND("QVC",AL3412))),"QVC",IF(OR(ISNUMBER(FIND("NCO",H3412)),ISNUMBER(FIND("NCO",Y3412))), "NCO", IF(AL3412="consumer","PMD.com",VLOOKUP(LEFT(H3412,2),Tables!$E$1:$F$11,2,FALSE))))</f>
        <v>PMD.com</v>
      </c>
      <c r="C3412">
        <f t="shared" si="162"/>
        <v>53920001</v>
      </c>
      <c r="D3412">
        <f t="shared" si="163"/>
        <v>1</v>
      </c>
      <c r="E3412" t="str">
        <f t="shared" ca="1" si="161"/>
        <v>shifted orders shipped</v>
      </c>
      <c r="F3412" t="s">
        <v>3539</v>
      </c>
      <c r="G3412" t="s">
        <v>335</v>
      </c>
      <c r="H3412" t="s">
        <v>8451</v>
      </c>
      <c r="I3412" s="6">
        <v>44012.800358796296</v>
      </c>
      <c r="J3412" t="s">
        <v>16</v>
      </c>
      <c r="K3412" s="6">
        <v>44013.453217592592</v>
      </c>
      <c r="M3412" t="s">
        <v>8452</v>
      </c>
      <c r="N3412" t="s">
        <v>8453</v>
      </c>
      <c r="Q3412" t="s">
        <v>662</v>
      </c>
      <c r="R3412" t="s">
        <v>414</v>
      </c>
      <c r="S3412" t="s">
        <v>8454</v>
      </c>
      <c r="T3412" t="s">
        <v>338</v>
      </c>
      <c r="U3412" t="s">
        <v>530</v>
      </c>
      <c r="W3412" t="s">
        <v>8455</v>
      </c>
      <c r="Z3412" t="s">
        <v>8452</v>
      </c>
      <c r="AA3412" t="s">
        <v>8453</v>
      </c>
      <c r="AD3412" t="s">
        <v>662</v>
      </c>
      <c r="AE3412" t="s">
        <v>414</v>
      </c>
      <c r="AF3412" t="s">
        <v>8454</v>
      </c>
      <c r="AG3412" t="s">
        <v>338</v>
      </c>
      <c r="AH3412" t="s">
        <v>530</v>
      </c>
      <c r="AJ3412" t="s">
        <v>8455</v>
      </c>
      <c r="AL3412" t="s">
        <v>339</v>
      </c>
      <c r="AM3412">
        <v>1</v>
      </c>
      <c r="AN3412">
        <v>1</v>
      </c>
      <c r="AO3412">
        <v>14899</v>
      </c>
      <c r="AQ3412">
        <v>124468</v>
      </c>
      <c r="AR3412">
        <v>53920001</v>
      </c>
      <c r="AS3412">
        <v>9000000</v>
      </c>
      <c r="AT3412" t="s">
        <v>40</v>
      </c>
      <c r="AW3412" t="s">
        <v>343</v>
      </c>
      <c r="BY3412" t="s">
        <v>342</v>
      </c>
      <c r="EQ3412">
        <v>243396</v>
      </c>
      <c r="ER3412" t="s">
        <v>8456</v>
      </c>
      <c r="EV3412">
        <v>17287798</v>
      </c>
      <c r="EW3412">
        <v>928</v>
      </c>
      <c r="EX3412">
        <v>221096</v>
      </c>
      <c r="EY3412" t="s">
        <v>8457</v>
      </c>
      <c r="EZ3412">
        <v>1</v>
      </c>
      <c r="FC3412">
        <v>95385</v>
      </c>
      <c r="FD3412" t="s">
        <v>3531</v>
      </c>
    </row>
    <row r="3413" spans="1:160" x14ac:dyDescent="0.3">
      <c r="A3413" t="str">
        <f>VLOOKUP(B3413,Table2[],3,FALSE)</f>
        <v>Digital</v>
      </c>
      <c r="B3413" t="str">
        <f>IF(OR(ISNUMBER(FIND("QVC",Z3413)),ISNUMBER(FIND("QVC",AL3413))),"QVC",IF(OR(ISNUMBER(FIND("NCO",H3413)),ISNUMBER(FIND("NCO",Y3413))), "NCO", IF(AL3413="consumer","PMD.com",VLOOKUP(LEFT(H3413,2),Tables!$E$1:$F$11,2,FALSE))))</f>
        <v>PMD.com</v>
      </c>
      <c r="C3413">
        <f t="shared" si="162"/>
        <v>55340001</v>
      </c>
      <c r="D3413">
        <f t="shared" si="163"/>
        <v>1</v>
      </c>
      <c r="E3413" t="str">
        <f t="shared" ca="1" si="161"/>
        <v>shifted orders shipped</v>
      </c>
      <c r="F3413" t="s">
        <v>3539</v>
      </c>
      <c r="G3413" t="s">
        <v>335</v>
      </c>
      <c r="H3413" t="s">
        <v>8451</v>
      </c>
      <c r="I3413" s="6">
        <v>44012.800358796296</v>
      </c>
      <c r="J3413" t="s">
        <v>16</v>
      </c>
      <c r="K3413" s="6">
        <v>44013.453217592592</v>
      </c>
      <c r="M3413" t="s">
        <v>8452</v>
      </c>
      <c r="N3413" t="s">
        <v>8453</v>
      </c>
      <c r="Q3413" t="s">
        <v>662</v>
      </c>
      <c r="R3413" t="s">
        <v>414</v>
      </c>
      <c r="S3413" t="s">
        <v>8454</v>
      </c>
      <c r="T3413" t="s">
        <v>338</v>
      </c>
      <c r="U3413" t="s">
        <v>530</v>
      </c>
      <c r="W3413" t="s">
        <v>8455</v>
      </c>
      <c r="Z3413" t="s">
        <v>8452</v>
      </c>
      <c r="AA3413" t="s">
        <v>8453</v>
      </c>
      <c r="AD3413" t="s">
        <v>662</v>
      </c>
      <c r="AE3413" t="s">
        <v>414</v>
      </c>
      <c r="AF3413" t="s">
        <v>8454</v>
      </c>
      <c r="AG3413" t="s">
        <v>338</v>
      </c>
      <c r="AH3413" t="s">
        <v>530</v>
      </c>
      <c r="AJ3413" t="s">
        <v>8455</v>
      </c>
      <c r="AL3413" t="s">
        <v>339</v>
      </c>
      <c r="AM3413">
        <v>1</v>
      </c>
      <c r="AN3413">
        <v>1</v>
      </c>
      <c r="AO3413">
        <v>8241</v>
      </c>
      <c r="AQ3413">
        <v>124480</v>
      </c>
      <c r="AR3413">
        <v>55340001</v>
      </c>
      <c r="AS3413" t="s">
        <v>1955</v>
      </c>
      <c r="AT3413" t="s">
        <v>71</v>
      </c>
      <c r="AW3413" t="s">
        <v>343</v>
      </c>
      <c r="BY3413" t="s">
        <v>342</v>
      </c>
      <c r="EQ3413">
        <v>249139</v>
      </c>
      <c r="ER3413" t="s">
        <v>8456</v>
      </c>
      <c r="EV3413">
        <v>17287798</v>
      </c>
      <c r="EW3413">
        <v>928</v>
      </c>
      <c r="EX3413">
        <v>221096</v>
      </c>
      <c r="EY3413" t="s">
        <v>8457</v>
      </c>
      <c r="EZ3413">
        <v>1</v>
      </c>
      <c r="FC3413">
        <v>95298</v>
      </c>
      <c r="FD3413" t="s">
        <v>674</v>
      </c>
    </row>
    <row r="3414" spans="1:160" x14ac:dyDescent="0.3">
      <c r="A3414" t="str">
        <f>VLOOKUP(B3414,Table2[],3,FALSE)</f>
        <v>Digital</v>
      </c>
      <c r="B3414" t="str">
        <f>IF(OR(ISNUMBER(FIND("QVC",Z3414)),ISNUMBER(FIND("QVC",AL3414))),"QVC",IF(OR(ISNUMBER(FIND("NCO",H3414)),ISNUMBER(FIND("NCO",Y3414))), "NCO", IF(AL3414="consumer","PMD.com",VLOOKUP(LEFT(H3414,2),Tables!$E$1:$F$11,2,FALSE))))</f>
        <v>PMD.com</v>
      </c>
      <c r="C3414">
        <f t="shared" si="162"/>
        <v>51090001</v>
      </c>
      <c r="D3414">
        <f t="shared" si="163"/>
        <v>1</v>
      </c>
      <c r="E3414" t="str">
        <f t="shared" ca="1" si="161"/>
        <v>shifted orders shipped</v>
      </c>
      <c r="F3414" t="s">
        <v>3539</v>
      </c>
      <c r="G3414" t="s">
        <v>335</v>
      </c>
      <c r="H3414" t="s">
        <v>8451</v>
      </c>
      <c r="I3414" s="6">
        <v>44012.800358796296</v>
      </c>
      <c r="J3414" t="s">
        <v>16</v>
      </c>
      <c r="K3414" s="6">
        <v>44013.453217592592</v>
      </c>
      <c r="M3414" t="s">
        <v>8452</v>
      </c>
      <c r="N3414" t="s">
        <v>8453</v>
      </c>
      <c r="Q3414" t="s">
        <v>662</v>
      </c>
      <c r="R3414" t="s">
        <v>414</v>
      </c>
      <c r="S3414" t="s">
        <v>8454</v>
      </c>
      <c r="T3414" t="s">
        <v>338</v>
      </c>
      <c r="U3414" t="s">
        <v>530</v>
      </c>
      <c r="W3414" t="s">
        <v>8455</v>
      </c>
      <c r="Z3414" t="s">
        <v>8452</v>
      </c>
      <c r="AA3414" t="s">
        <v>8453</v>
      </c>
      <c r="AD3414" t="s">
        <v>662</v>
      </c>
      <c r="AE3414" t="s">
        <v>414</v>
      </c>
      <c r="AF3414" t="s">
        <v>8454</v>
      </c>
      <c r="AG3414" t="s">
        <v>338</v>
      </c>
      <c r="AH3414" t="s">
        <v>530</v>
      </c>
      <c r="AJ3414" t="s">
        <v>8455</v>
      </c>
      <c r="AL3414" t="s">
        <v>339</v>
      </c>
      <c r="AM3414">
        <v>1</v>
      </c>
      <c r="AN3414">
        <v>1</v>
      </c>
      <c r="AO3414">
        <v>4885</v>
      </c>
      <c r="AQ3414">
        <v>124202</v>
      </c>
      <c r="AR3414">
        <v>51090001</v>
      </c>
      <c r="AS3414" t="s">
        <v>1986</v>
      </c>
      <c r="AT3414" t="s">
        <v>60</v>
      </c>
      <c r="AW3414" t="s">
        <v>340</v>
      </c>
      <c r="AX3414" t="s">
        <v>340</v>
      </c>
      <c r="AY3414" t="s">
        <v>357</v>
      </c>
      <c r="AZ3414" t="s">
        <v>361</v>
      </c>
      <c r="BY3414" t="s">
        <v>342</v>
      </c>
      <c r="EQ3414">
        <v>250831</v>
      </c>
      <c r="ER3414" t="s">
        <v>8456</v>
      </c>
      <c r="EV3414">
        <v>17287798</v>
      </c>
      <c r="EW3414">
        <v>928</v>
      </c>
      <c r="EX3414">
        <v>221096</v>
      </c>
      <c r="EY3414" t="s">
        <v>8457</v>
      </c>
      <c r="EZ3414">
        <v>1</v>
      </c>
      <c r="FC3414">
        <v>95298</v>
      </c>
      <c r="FD3414" t="s">
        <v>674</v>
      </c>
    </row>
    <row r="3415" spans="1:160" x14ac:dyDescent="0.3">
      <c r="A3415" t="str">
        <f>VLOOKUP(B3415,Table2[],3,FALSE)</f>
        <v>Digital</v>
      </c>
      <c r="B3415" t="str">
        <f>IF(OR(ISNUMBER(FIND("QVC",Z3415)),ISNUMBER(FIND("QVC",AL3415))),"QVC",IF(OR(ISNUMBER(FIND("NCO",H3415)),ISNUMBER(FIND("NCO",Y3415))), "NCO", IF(AL3415="consumer","PMD.com",VLOOKUP(LEFT(H3415,2),Tables!$E$1:$F$11,2,FALSE))))</f>
        <v>PMD.com</v>
      </c>
      <c r="C3415">
        <f t="shared" si="162"/>
        <v>5341030</v>
      </c>
      <c r="D3415">
        <f t="shared" si="163"/>
        <v>1</v>
      </c>
      <c r="E3415" t="str">
        <f t="shared" ca="1" si="161"/>
        <v>shifted orders shipped</v>
      </c>
      <c r="F3415" t="s">
        <v>3539</v>
      </c>
      <c r="G3415" t="s">
        <v>335</v>
      </c>
      <c r="H3415" t="s">
        <v>8451</v>
      </c>
      <c r="I3415" s="6">
        <v>44012.800358796296</v>
      </c>
      <c r="J3415" t="s">
        <v>16</v>
      </c>
      <c r="K3415" s="6">
        <v>44013.453217592592</v>
      </c>
      <c r="M3415" t="s">
        <v>8452</v>
      </c>
      <c r="N3415" t="s">
        <v>8453</v>
      </c>
      <c r="Q3415" t="s">
        <v>662</v>
      </c>
      <c r="R3415" t="s">
        <v>414</v>
      </c>
      <c r="S3415" t="s">
        <v>8454</v>
      </c>
      <c r="T3415" t="s">
        <v>338</v>
      </c>
      <c r="U3415" t="s">
        <v>530</v>
      </c>
      <c r="W3415" t="s">
        <v>8455</v>
      </c>
      <c r="Z3415" t="s">
        <v>8452</v>
      </c>
      <c r="AA3415" t="s">
        <v>8453</v>
      </c>
      <c r="AD3415" t="s">
        <v>662</v>
      </c>
      <c r="AE3415" t="s">
        <v>414</v>
      </c>
      <c r="AF3415" t="s">
        <v>8454</v>
      </c>
      <c r="AG3415" t="s">
        <v>338</v>
      </c>
      <c r="AH3415" t="s">
        <v>530</v>
      </c>
      <c r="AJ3415" t="s">
        <v>8455</v>
      </c>
      <c r="AL3415" t="s">
        <v>339</v>
      </c>
      <c r="AM3415">
        <v>1</v>
      </c>
      <c r="AN3415">
        <v>1</v>
      </c>
      <c r="AO3415">
        <v>12859</v>
      </c>
      <c r="AQ3415">
        <v>124642</v>
      </c>
      <c r="AR3415">
        <v>5341030</v>
      </c>
      <c r="AS3415" t="s">
        <v>925</v>
      </c>
      <c r="AT3415" t="s">
        <v>926</v>
      </c>
      <c r="AW3415" t="s">
        <v>366</v>
      </c>
      <c r="AX3415" t="s">
        <v>366</v>
      </c>
      <c r="AY3415" t="s">
        <v>345</v>
      </c>
      <c r="AZ3415" t="s">
        <v>346</v>
      </c>
      <c r="BY3415" t="s">
        <v>342</v>
      </c>
      <c r="EQ3415">
        <v>243275</v>
      </c>
      <c r="ER3415" t="s">
        <v>8456</v>
      </c>
      <c r="EV3415">
        <v>17287798</v>
      </c>
      <c r="EW3415">
        <v>928</v>
      </c>
      <c r="EX3415">
        <v>221096</v>
      </c>
      <c r="EY3415" t="s">
        <v>8457</v>
      </c>
      <c r="EZ3415">
        <v>1</v>
      </c>
      <c r="FC3415">
        <v>95385</v>
      </c>
      <c r="FD3415" t="s">
        <v>3531</v>
      </c>
    </row>
    <row r="3416" spans="1:160" x14ac:dyDescent="0.3">
      <c r="A3416" t="str">
        <f>VLOOKUP(B3416,Table2[],3,FALSE)</f>
        <v>Digital</v>
      </c>
      <c r="B3416" t="str">
        <f>IF(OR(ISNUMBER(FIND("QVC",Z3416)),ISNUMBER(FIND("QVC",AL3416))),"QVC",IF(OR(ISNUMBER(FIND("NCO",H3416)),ISNUMBER(FIND("NCO",Y3416))), "NCO", IF(AL3416="consumer","PMD.com",VLOOKUP(LEFT(H3416,2),Tables!$E$1:$F$11,2,FALSE))))</f>
        <v>PMD.com</v>
      </c>
      <c r="C3416">
        <f t="shared" si="162"/>
        <v>52430001</v>
      </c>
      <c r="D3416">
        <f t="shared" si="163"/>
        <v>1</v>
      </c>
      <c r="E3416" t="str">
        <f t="shared" ca="1" si="161"/>
        <v>shifted orders shipped</v>
      </c>
      <c r="F3416" t="s">
        <v>3539</v>
      </c>
      <c r="G3416" t="s">
        <v>335</v>
      </c>
      <c r="H3416" t="s">
        <v>8451</v>
      </c>
      <c r="I3416" s="6">
        <v>44012.800358796296</v>
      </c>
      <c r="J3416" t="s">
        <v>16</v>
      </c>
      <c r="K3416" s="6">
        <v>44013.453217592592</v>
      </c>
      <c r="M3416" t="s">
        <v>8452</v>
      </c>
      <c r="N3416" t="s">
        <v>8453</v>
      </c>
      <c r="Q3416" t="s">
        <v>662</v>
      </c>
      <c r="R3416" t="s">
        <v>414</v>
      </c>
      <c r="S3416" t="s">
        <v>8454</v>
      </c>
      <c r="T3416" t="s">
        <v>338</v>
      </c>
      <c r="U3416" t="s">
        <v>530</v>
      </c>
      <c r="W3416" t="s">
        <v>8455</v>
      </c>
      <c r="Z3416" t="s">
        <v>8452</v>
      </c>
      <c r="AA3416" t="s">
        <v>8453</v>
      </c>
      <c r="AD3416" t="s">
        <v>662</v>
      </c>
      <c r="AE3416" t="s">
        <v>414</v>
      </c>
      <c r="AF3416" t="s">
        <v>8454</v>
      </c>
      <c r="AG3416" t="s">
        <v>338</v>
      </c>
      <c r="AH3416" t="s">
        <v>530</v>
      </c>
      <c r="AJ3416" t="s">
        <v>8455</v>
      </c>
      <c r="AL3416" t="s">
        <v>339</v>
      </c>
      <c r="AM3416">
        <v>1</v>
      </c>
      <c r="AN3416">
        <v>1</v>
      </c>
      <c r="AO3416">
        <v>12063</v>
      </c>
      <c r="AQ3416">
        <v>127155</v>
      </c>
      <c r="AR3416">
        <v>52430001</v>
      </c>
      <c r="AS3416" t="s">
        <v>927</v>
      </c>
      <c r="AT3416" t="s">
        <v>75</v>
      </c>
      <c r="AW3416" t="s">
        <v>340</v>
      </c>
      <c r="AX3416" t="s">
        <v>340</v>
      </c>
      <c r="AY3416" t="s">
        <v>357</v>
      </c>
      <c r="AZ3416" t="s">
        <v>363</v>
      </c>
      <c r="BY3416" t="s">
        <v>342</v>
      </c>
      <c r="EQ3416">
        <v>249990</v>
      </c>
      <c r="ER3416" t="s">
        <v>8456</v>
      </c>
      <c r="EV3416">
        <v>17287798</v>
      </c>
      <c r="EW3416">
        <v>928</v>
      </c>
      <c r="EX3416">
        <v>221096</v>
      </c>
      <c r="EY3416" t="s">
        <v>8457</v>
      </c>
      <c r="EZ3416">
        <v>1</v>
      </c>
      <c r="FC3416">
        <v>95385</v>
      </c>
      <c r="FD3416" t="s">
        <v>3531</v>
      </c>
    </row>
    <row r="3417" spans="1:160" x14ac:dyDescent="0.3">
      <c r="A3417" t="str">
        <f>VLOOKUP(B3417,Table2[],3,FALSE)</f>
        <v>Digital</v>
      </c>
      <c r="B3417" t="str">
        <f>IF(OR(ISNUMBER(FIND("QVC",Z3417)),ISNUMBER(FIND("QVC",AL3417))),"QVC",IF(OR(ISNUMBER(FIND("NCO",H3417)),ISNUMBER(FIND("NCO",Y3417))), "NCO", IF(AL3417="consumer","PMD.com",VLOOKUP(LEFT(H3417,2),Tables!$E$1:$F$11,2,FALSE))))</f>
        <v>PMD.com</v>
      </c>
      <c r="C3417">
        <f t="shared" si="162"/>
        <v>52430001</v>
      </c>
      <c r="D3417">
        <f t="shared" si="163"/>
        <v>1</v>
      </c>
      <c r="E3417" t="str">
        <f t="shared" ca="1" si="161"/>
        <v>shifted orders shipped</v>
      </c>
      <c r="F3417" t="s">
        <v>3539</v>
      </c>
      <c r="G3417" t="s">
        <v>335</v>
      </c>
      <c r="H3417" t="s">
        <v>8451</v>
      </c>
      <c r="I3417" s="6">
        <v>44012.800358796296</v>
      </c>
      <c r="J3417" t="s">
        <v>16</v>
      </c>
      <c r="K3417" s="6">
        <v>44013.453217592592</v>
      </c>
      <c r="M3417" t="s">
        <v>8452</v>
      </c>
      <c r="N3417" t="s">
        <v>8453</v>
      </c>
      <c r="Q3417" t="s">
        <v>662</v>
      </c>
      <c r="R3417" t="s">
        <v>414</v>
      </c>
      <c r="S3417" t="s">
        <v>8454</v>
      </c>
      <c r="T3417" t="s">
        <v>338</v>
      </c>
      <c r="U3417" t="s">
        <v>530</v>
      </c>
      <c r="W3417" t="s">
        <v>8455</v>
      </c>
      <c r="Z3417" t="s">
        <v>8452</v>
      </c>
      <c r="AA3417" t="s">
        <v>8453</v>
      </c>
      <c r="AD3417" t="s">
        <v>662</v>
      </c>
      <c r="AE3417" t="s">
        <v>414</v>
      </c>
      <c r="AF3417" t="s">
        <v>8454</v>
      </c>
      <c r="AG3417" t="s">
        <v>338</v>
      </c>
      <c r="AH3417" t="s">
        <v>530</v>
      </c>
      <c r="AJ3417" t="s">
        <v>8455</v>
      </c>
      <c r="AL3417" t="s">
        <v>339</v>
      </c>
      <c r="AM3417">
        <v>1</v>
      </c>
      <c r="AN3417">
        <v>1</v>
      </c>
      <c r="AO3417">
        <v>12063</v>
      </c>
      <c r="AQ3417">
        <v>127155</v>
      </c>
      <c r="AR3417">
        <v>52430001</v>
      </c>
      <c r="AS3417" t="s">
        <v>927</v>
      </c>
      <c r="AT3417" t="s">
        <v>75</v>
      </c>
      <c r="AW3417" t="s">
        <v>340</v>
      </c>
      <c r="AX3417" t="s">
        <v>340</v>
      </c>
      <c r="AY3417" t="s">
        <v>357</v>
      </c>
      <c r="AZ3417" t="s">
        <v>363</v>
      </c>
      <c r="BY3417" t="s">
        <v>342</v>
      </c>
      <c r="EQ3417">
        <v>249990</v>
      </c>
      <c r="ER3417" t="s">
        <v>8456</v>
      </c>
      <c r="EV3417">
        <v>17287798</v>
      </c>
      <c r="EW3417">
        <v>928</v>
      </c>
      <c r="EX3417">
        <v>221096</v>
      </c>
      <c r="EY3417" t="s">
        <v>8457</v>
      </c>
      <c r="EZ3417">
        <v>1</v>
      </c>
      <c r="FC3417">
        <v>95298</v>
      </c>
      <c r="FD3417" t="s">
        <v>674</v>
      </c>
    </row>
    <row r="3418" spans="1:160" x14ac:dyDescent="0.3">
      <c r="A3418" t="str">
        <f>VLOOKUP(B3418,Table2[],3,FALSE)</f>
        <v>Digital</v>
      </c>
      <c r="B3418" t="str">
        <f>IF(OR(ISNUMBER(FIND("QVC",Z3418)),ISNUMBER(FIND("QVC",AL3418))),"QVC",IF(OR(ISNUMBER(FIND("NCO",H3418)),ISNUMBER(FIND("NCO",Y3418))), "NCO", IF(AL3418="consumer","PMD.com",VLOOKUP(LEFT(H3418,2),Tables!$E$1:$F$11,2,FALSE))))</f>
        <v>PMD.com</v>
      </c>
      <c r="C3418">
        <f t="shared" si="162"/>
        <v>5208</v>
      </c>
      <c r="D3418">
        <f t="shared" si="163"/>
        <v>1</v>
      </c>
      <c r="E3418" t="str">
        <f t="shared" ca="1" si="161"/>
        <v>shifted orders shipped</v>
      </c>
      <c r="F3418" t="s">
        <v>3539</v>
      </c>
      <c r="G3418" t="s">
        <v>335</v>
      </c>
      <c r="H3418" t="s">
        <v>8458</v>
      </c>
      <c r="I3418" s="6">
        <v>44012.789131944446</v>
      </c>
      <c r="J3418" t="s">
        <v>16</v>
      </c>
      <c r="K3418" s="6">
        <v>44013.453611111108</v>
      </c>
      <c r="M3418" t="s">
        <v>8459</v>
      </c>
      <c r="N3418" t="s">
        <v>8460</v>
      </c>
      <c r="O3418" t="s">
        <v>8461</v>
      </c>
      <c r="Q3418" t="s">
        <v>474</v>
      </c>
      <c r="R3418" t="s">
        <v>389</v>
      </c>
      <c r="S3418" t="s">
        <v>8462</v>
      </c>
      <c r="T3418" t="s">
        <v>338</v>
      </c>
      <c r="U3418" t="s">
        <v>530</v>
      </c>
      <c r="W3418" t="s">
        <v>8463</v>
      </c>
      <c r="Z3418" t="s">
        <v>8459</v>
      </c>
      <c r="AA3418" t="s">
        <v>8460</v>
      </c>
      <c r="AB3418" t="s">
        <v>8461</v>
      </c>
      <c r="AD3418" t="s">
        <v>474</v>
      </c>
      <c r="AE3418" t="s">
        <v>389</v>
      </c>
      <c r="AF3418" t="s">
        <v>8462</v>
      </c>
      <c r="AG3418" t="s">
        <v>338</v>
      </c>
      <c r="AH3418" t="s">
        <v>530</v>
      </c>
      <c r="AJ3418" t="s">
        <v>8463</v>
      </c>
      <c r="AL3418" t="s">
        <v>339</v>
      </c>
      <c r="AM3418">
        <v>1</v>
      </c>
      <c r="AN3418">
        <v>1</v>
      </c>
      <c r="AO3418">
        <v>1406</v>
      </c>
      <c r="AQ3418">
        <v>124008</v>
      </c>
      <c r="AR3418">
        <v>5208</v>
      </c>
      <c r="AS3418" t="s">
        <v>51</v>
      </c>
      <c r="AT3418" t="s">
        <v>52</v>
      </c>
      <c r="AW3418" t="s">
        <v>340</v>
      </c>
      <c r="AX3418" t="s">
        <v>340</v>
      </c>
      <c r="AY3418" t="s">
        <v>419</v>
      </c>
      <c r="AZ3418" t="s">
        <v>420</v>
      </c>
      <c r="BY3418" t="s">
        <v>342</v>
      </c>
      <c r="EQ3418">
        <v>249094</v>
      </c>
      <c r="ER3418" t="s">
        <v>8464</v>
      </c>
      <c r="EV3418">
        <v>17287794</v>
      </c>
      <c r="EW3418">
        <v>928</v>
      </c>
      <c r="EX3418">
        <v>221092</v>
      </c>
      <c r="EY3418" t="s">
        <v>8465</v>
      </c>
      <c r="EZ3418">
        <v>1</v>
      </c>
      <c r="FC3418">
        <v>5208</v>
      </c>
      <c r="FD3418" t="s">
        <v>52</v>
      </c>
    </row>
    <row r="3419" spans="1:160" x14ac:dyDescent="0.3">
      <c r="A3419" t="str">
        <f>VLOOKUP(B3419,Table2[],3,FALSE)</f>
        <v>Digital</v>
      </c>
      <c r="B3419" t="str">
        <f>IF(OR(ISNUMBER(FIND("QVC",Z3419)),ISNUMBER(FIND("QVC",AL3419))),"QVC",IF(OR(ISNUMBER(FIND("NCO",H3419)),ISNUMBER(FIND("NCO",Y3419))), "NCO", IF(AL3419="consumer","PMD.com",VLOOKUP(LEFT(H3419,2),Tables!$E$1:$F$11,2,FALSE))))</f>
        <v>PMD.com</v>
      </c>
      <c r="C3419">
        <f t="shared" si="162"/>
        <v>51010001</v>
      </c>
      <c r="D3419">
        <f t="shared" si="163"/>
        <v>1</v>
      </c>
      <c r="E3419" t="str">
        <f t="shared" ca="1" si="161"/>
        <v>shifted orders shipped</v>
      </c>
      <c r="F3419" t="s">
        <v>3539</v>
      </c>
      <c r="G3419" t="s">
        <v>335</v>
      </c>
      <c r="H3419" t="s">
        <v>8458</v>
      </c>
      <c r="I3419" s="6">
        <v>44012.789131944446</v>
      </c>
      <c r="J3419" t="s">
        <v>16</v>
      </c>
      <c r="K3419" s="6">
        <v>44013.453611111108</v>
      </c>
      <c r="M3419" t="s">
        <v>8459</v>
      </c>
      <c r="N3419" t="s">
        <v>8460</v>
      </c>
      <c r="O3419" t="s">
        <v>8461</v>
      </c>
      <c r="Q3419" t="s">
        <v>474</v>
      </c>
      <c r="R3419" t="s">
        <v>389</v>
      </c>
      <c r="S3419" t="s">
        <v>8462</v>
      </c>
      <c r="T3419" t="s">
        <v>338</v>
      </c>
      <c r="U3419" t="s">
        <v>530</v>
      </c>
      <c r="W3419" t="s">
        <v>8463</v>
      </c>
      <c r="Z3419" t="s">
        <v>8459</v>
      </c>
      <c r="AA3419" t="s">
        <v>8460</v>
      </c>
      <c r="AB3419" t="s">
        <v>8461</v>
      </c>
      <c r="AD3419" t="s">
        <v>474</v>
      </c>
      <c r="AE3419" t="s">
        <v>389</v>
      </c>
      <c r="AF3419" t="s">
        <v>8462</v>
      </c>
      <c r="AG3419" t="s">
        <v>338</v>
      </c>
      <c r="AH3419" t="s">
        <v>530</v>
      </c>
      <c r="AJ3419" t="s">
        <v>8463</v>
      </c>
      <c r="AL3419" t="s">
        <v>339</v>
      </c>
      <c r="AM3419">
        <v>1</v>
      </c>
      <c r="AN3419">
        <v>1</v>
      </c>
      <c r="AO3419">
        <v>8743</v>
      </c>
      <c r="AQ3419">
        <v>123868</v>
      </c>
      <c r="AR3419">
        <v>51010001</v>
      </c>
      <c r="AS3419" t="s">
        <v>48</v>
      </c>
      <c r="AT3419" t="s">
        <v>49</v>
      </c>
      <c r="AW3419" t="s">
        <v>340</v>
      </c>
      <c r="AX3419" t="s">
        <v>340</v>
      </c>
      <c r="AY3419" t="s">
        <v>357</v>
      </c>
      <c r="AZ3419" t="s">
        <v>363</v>
      </c>
      <c r="BY3419" t="s">
        <v>342</v>
      </c>
      <c r="EQ3419">
        <v>251450</v>
      </c>
      <c r="ER3419" t="s">
        <v>8464</v>
      </c>
      <c r="EV3419">
        <v>17287794</v>
      </c>
      <c r="EW3419">
        <v>928</v>
      </c>
      <c r="EX3419">
        <v>221092</v>
      </c>
      <c r="EY3419" t="s">
        <v>8465</v>
      </c>
      <c r="EZ3419">
        <v>1</v>
      </c>
      <c r="FC3419">
        <v>51010001</v>
      </c>
      <c r="FD3419" t="s">
        <v>49</v>
      </c>
    </row>
    <row r="3420" spans="1:160" x14ac:dyDescent="0.3">
      <c r="A3420" t="str">
        <f>VLOOKUP(B3420,Table2[],3,FALSE)</f>
        <v>Digital</v>
      </c>
      <c r="B3420" t="str">
        <f>IF(OR(ISNUMBER(FIND("QVC",Z3420)),ISNUMBER(FIND("QVC",AL3420))),"QVC",IF(OR(ISNUMBER(FIND("NCO",H3420)),ISNUMBER(FIND("NCO",Y3420))), "NCO", IF(AL3420="consumer","PMD.com",VLOOKUP(LEFT(H3420,2),Tables!$E$1:$F$11,2,FALSE))))</f>
        <v>PMD.com</v>
      </c>
      <c r="C3420">
        <f t="shared" si="162"/>
        <v>52460011</v>
      </c>
      <c r="D3420">
        <f t="shared" si="163"/>
        <v>1</v>
      </c>
      <c r="E3420" t="str">
        <f t="shared" ca="1" si="161"/>
        <v>shifted orders shipped</v>
      </c>
      <c r="F3420" t="s">
        <v>3539</v>
      </c>
      <c r="G3420" t="s">
        <v>335</v>
      </c>
      <c r="H3420" t="s">
        <v>8458</v>
      </c>
      <c r="I3420" s="6">
        <v>44012.789131944446</v>
      </c>
      <c r="J3420" t="s">
        <v>16</v>
      </c>
      <c r="K3420" s="6">
        <v>44013.453611111108</v>
      </c>
      <c r="M3420" t="s">
        <v>8459</v>
      </c>
      <c r="N3420" t="s">
        <v>8460</v>
      </c>
      <c r="O3420" t="s">
        <v>8461</v>
      </c>
      <c r="Q3420" t="s">
        <v>474</v>
      </c>
      <c r="R3420" t="s">
        <v>389</v>
      </c>
      <c r="S3420" t="s">
        <v>8462</v>
      </c>
      <c r="T3420" t="s">
        <v>338</v>
      </c>
      <c r="U3420" t="s">
        <v>530</v>
      </c>
      <c r="W3420" t="s">
        <v>8463</v>
      </c>
      <c r="Z3420" t="s">
        <v>8459</v>
      </c>
      <c r="AA3420" t="s">
        <v>8460</v>
      </c>
      <c r="AB3420" t="s">
        <v>8461</v>
      </c>
      <c r="AD3420" t="s">
        <v>474</v>
      </c>
      <c r="AE3420" t="s">
        <v>389</v>
      </c>
      <c r="AF3420" t="s">
        <v>8462</v>
      </c>
      <c r="AG3420" t="s">
        <v>338</v>
      </c>
      <c r="AH3420" t="s">
        <v>530</v>
      </c>
      <c r="AJ3420" t="s">
        <v>8463</v>
      </c>
      <c r="AL3420" t="s">
        <v>339</v>
      </c>
      <c r="AM3420">
        <v>1</v>
      </c>
      <c r="AN3420">
        <v>1</v>
      </c>
      <c r="AO3420">
        <v>7278</v>
      </c>
      <c r="AQ3420">
        <v>127158</v>
      </c>
      <c r="AR3420">
        <v>52460011</v>
      </c>
      <c r="AS3420" t="s">
        <v>621</v>
      </c>
      <c r="AT3420" t="s">
        <v>171</v>
      </c>
      <c r="AW3420" t="s">
        <v>366</v>
      </c>
      <c r="AX3420" t="s">
        <v>366</v>
      </c>
      <c r="AY3420" t="s">
        <v>341</v>
      </c>
      <c r="AZ3420" t="s">
        <v>493</v>
      </c>
      <c r="BY3420" t="s">
        <v>342</v>
      </c>
      <c r="EQ3420">
        <v>251551</v>
      </c>
      <c r="ER3420" t="s">
        <v>8464</v>
      </c>
      <c r="EV3420">
        <v>17287794</v>
      </c>
      <c r="EW3420">
        <v>928</v>
      </c>
      <c r="EX3420">
        <v>221092</v>
      </c>
      <c r="EY3420" t="s">
        <v>8465</v>
      </c>
      <c r="EZ3420">
        <v>1</v>
      </c>
      <c r="FC3420">
        <v>52460011</v>
      </c>
      <c r="FD3420" t="s">
        <v>171</v>
      </c>
    </row>
    <row r="3421" spans="1:160" x14ac:dyDescent="0.3">
      <c r="A3421" t="str">
        <f>VLOOKUP(B3421,Table2[],3,FALSE)</f>
        <v>Digital</v>
      </c>
      <c r="B3421" t="str">
        <f>IF(OR(ISNUMBER(FIND("QVC",Z3421)),ISNUMBER(FIND("QVC",AL3421))),"QVC",IF(OR(ISNUMBER(FIND("NCO",H3421)),ISNUMBER(FIND("NCO",Y3421))), "NCO", IF(AL3421="consumer","PMD.com",VLOOKUP(LEFT(H3421,2),Tables!$E$1:$F$11,2,FALSE))))</f>
        <v>PMD.com</v>
      </c>
      <c r="C3421">
        <f t="shared" si="162"/>
        <v>51070001</v>
      </c>
      <c r="D3421">
        <f t="shared" si="163"/>
        <v>1</v>
      </c>
      <c r="E3421" t="str">
        <f t="shared" ca="1" si="161"/>
        <v>shifted orders shipped</v>
      </c>
      <c r="F3421" t="s">
        <v>3539</v>
      </c>
      <c r="G3421" t="s">
        <v>335</v>
      </c>
      <c r="H3421" t="s">
        <v>8458</v>
      </c>
      <c r="I3421" s="6">
        <v>44012.789131944446</v>
      </c>
      <c r="J3421" t="s">
        <v>16</v>
      </c>
      <c r="K3421" s="6">
        <v>44013.453611111108</v>
      </c>
      <c r="M3421" t="s">
        <v>8459</v>
      </c>
      <c r="N3421" t="s">
        <v>8460</v>
      </c>
      <c r="O3421" t="s">
        <v>8461</v>
      </c>
      <c r="Q3421" t="s">
        <v>474</v>
      </c>
      <c r="R3421" t="s">
        <v>389</v>
      </c>
      <c r="S3421" t="s">
        <v>8462</v>
      </c>
      <c r="T3421" t="s">
        <v>338</v>
      </c>
      <c r="U3421" t="s">
        <v>530</v>
      </c>
      <c r="W3421" t="s">
        <v>8463</v>
      </c>
      <c r="Z3421" t="s">
        <v>8459</v>
      </c>
      <c r="AA3421" t="s">
        <v>8460</v>
      </c>
      <c r="AB3421" t="s">
        <v>8461</v>
      </c>
      <c r="AD3421" t="s">
        <v>474</v>
      </c>
      <c r="AE3421" t="s">
        <v>389</v>
      </c>
      <c r="AF3421" t="s">
        <v>8462</v>
      </c>
      <c r="AG3421" t="s">
        <v>338</v>
      </c>
      <c r="AH3421" t="s">
        <v>530</v>
      </c>
      <c r="AJ3421" t="s">
        <v>8463</v>
      </c>
      <c r="AL3421" t="s">
        <v>339</v>
      </c>
      <c r="AM3421">
        <v>1</v>
      </c>
      <c r="AN3421">
        <v>1</v>
      </c>
      <c r="AO3421">
        <v>10147</v>
      </c>
      <c r="AQ3421">
        <v>124429</v>
      </c>
      <c r="AR3421">
        <v>51070001</v>
      </c>
      <c r="AS3421" t="s">
        <v>1886</v>
      </c>
      <c r="AT3421" t="s">
        <v>45</v>
      </c>
      <c r="AW3421" t="s">
        <v>343</v>
      </c>
      <c r="BY3421" t="s">
        <v>342</v>
      </c>
      <c r="EQ3421">
        <v>251956</v>
      </c>
      <c r="ER3421" t="s">
        <v>8464</v>
      </c>
      <c r="EV3421">
        <v>17287794</v>
      </c>
      <c r="EW3421">
        <v>928</v>
      </c>
      <c r="EX3421">
        <v>221092</v>
      </c>
      <c r="EY3421" t="s">
        <v>8465</v>
      </c>
      <c r="EZ3421">
        <v>1</v>
      </c>
      <c r="FC3421">
        <v>51070001</v>
      </c>
      <c r="FD3421" t="s">
        <v>45</v>
      </c>
    </row>
    <row r="3422" spans="1:160" x14ac:dyDescent="0.3">
      <c r="A3422" t="str">
        <f>VLOOKUP(B3422,Table2[],3,FALSE)</f>
        <v>Digital</v>
      </c>
      <c r="B3422" t="str">
        <f>IF(OR(ISNUMBER(FIND("QVC",Z3422)),ISNUMBER(FIND("QVC",AL3422))),"QVC",IF(OR(ISNUMBER(FIND("NCO",H3422)),ISNUMBER(FIND("NCO",Y3422))), "NCO", IF(AL3422="consumer","PMD.com",VLOOKUP(LEFT(H3422,2),Tables!$E$1:$F$11,2,FALSE))))</f>
        <v>PMD.com</v>
      </c>
      <c r="C3422">
        <f t="shared" si="162"/>
        <v>54000001</v>
      </c>
      <c r="D3422">
        <f t="shared" si="163"/>
        <v>1</v>
      </c>
      <c r="E3422" t="str">
        <f t="shared" ca="1" si="161"/>
        <v>shifted orders shipped</v>
      </c>
      <c r="F3422" t="s">
        <v>3539</v>
      </c>
      <c r="G3422" t="s">
        <v>335</v>
      </c>
      <c r="H3422" t="s">
        <v>8466</v>
      </c>
      <c r="I3422" s="6">
        <v>44012.450752314813</v>
      </c>
      <c r="J3422" t="s">
        <v>16</v>
      </c>
      <c r="K3422" s="6">
        <v>44013.454027777778</v>
      </c>
      <c r="M3422" t="s">
        <v>8467</v>
      </c>
      <c r="N3422" t="s">
        <v>8468</v>
      </c>
      <c r="Q3422" t="s">
        <v>1473</v>
      </c>
      <c r="R3422" t="s">
        <v>381</v>
      </c>
      <c r="S3422" t="s">
        <v>8469</v>
      </c>
      <c r="T3422" t="s">
        <v>338</v>
      </c>
      <c r="U3422" t="s">
        <v>530</v>
      </c>
      <c r="W3422" t="s">
        <v>2949</v>
      </c>
      <c r="Z3422" t="s">
        <v>8467</v>
      </c>
      <c r="AA3422" t="s">
        <v>8468</v>
      </c>
      <c r="AD3422" t="s">
        <v>1473</v>
      </c>
      <c r="AE3422" t="s">
        <v>381</v>
      </c>
      <c r="AF3422" t="s">
        <v>8469</v>
      </c>
      <c r="AG3422" t="s">
        <v>338</v>
      </c>
      <c r="AH3422" t="s">
        <v>530</v>
      </c>
      <c r="AJ3422" t="s">
        <v>2949</v>
      </c>
      <c r="AL3422" t="s">
        <v>339</v>
      </c>
      <c r="AM3422">
        <v>1</v>
      </c>
      <c r="AN3422">
        <v>1</v>
      </c>
      <c r="AO3422">
        <v>8182</v>
      </c>
      <c r="AQ3422">
        <v>124475</v>
      </c>
      <c r="AR3422">
        <v>54000001</v>
      </c>
      <c r="AS3422" t="s">
        <v>1251</v>
      </c>
      <c r="AT3422" t="s">
        <v>84</v>
      </c>
      <c r="AW3422" t="s">
        <v>343</v>
      </c>
      <c r="BY3422" t="s">
        <v>342</v>
      </c>
      <c r="EQ3422">
        <v>247294</v>
      </c>
      <c r="ER3422" t="s">
        <v>8470</v>
      </c>
      <c r="EV3422">
        <v>17287486</v>
      </c>
      <c r="EW3422">
        <v>928</v>
      </c>
      <c r="EX3422">
        <v>220928</v>
      </c>
      <c r="EY3422" t="s">
        <v>8471</v>
      </c>
      <c r="EZ3422">
        <v>1</v>
      </c>
      <c r="FC3422">
        <v>95326</v>
      </c>
      <c r="FD3422" t="s">
        <v>391</v>
      </c>
    </row>
    <row r="3423" spans="1:160" x14ac:dyDescent="0.3">
      <c r="A3423" t="str">
        <f>VLOOKUP(B3423,Table2[],3,FALSE)</f>
        <v>Digital</v>
      </c>
      <c r="B3423" t="str">
        <f>IF(OR(ISNUMBER(FIND("QVC",Z3423)),ISNUMBER(FIND("QVC",AL3423))),"QVC",IF(OR(ISNUMBER(FIND("NCO",H3423)),ISNUMBER(FIND("NCO",Y3423))), "NCO", IF(AL3423="consumer","PMD.com",VLOOKUP(LEFT(H3423,2),Tables!$E$1:$F$11,2,FALSE))))</f>
        <v>PMD.com</v>
      </c>
      <c r="C3423">
        <f t="shared" si="162"/>
        <v>950012</v>
      </c>
      <c r="D3423">
        <f t="shared" si="163"/>
        <v>1</v>
      </c>
      <c r="E3423" t="str">
        <f t="shared" ca="1" si="161"/>
        <v>shifted orders shipped</v>
      </c>
      <c r="F3423" t="s">
        <v>3539</v>
      </c>
      <c r="G3423" t="s">
        <v>335</v>
      </c>
      <c r="H3423" t="s">
        <v>8466</v>
      </c>
      <c r="I3423" s="6">
        <v>44012.450752314813</v>
      </c>
      <c r="J3423" t="s">
        <v>16</v>
      </c>
      <c r="K3423" s="6">
        <v>44013.454027777778</v>
      </c>
      <c r="M3423" t="s">
        <v>8467</v>
      </c>
      <c r="N3423" t="s">
        <v>8468</v>
      </c>
      <c r="Q3423" t="s">
        <v>1473</v>
      </c>
      <c r="R3423" t="s">
        <v>381</v>
      </c>
      <c r="S3423" t="s">
        <v>8469</v>
      </c>
      <c r="T3423" t="s">
        <v>338</v>
      </c>
      <c r="U3423" t="s">
        <v>530</v>
      </c>
      <c r="W3423" t="s">
        <v>2949</v>
      </c>
      <c r="Z3423" t="s">
        <v>8467</v>
      </c>
      <c r="AA3423" t="s">
        <v>8468</v>
      </c>
      <c r="AD3423" t="s">
        <v>1473</v>
      </c>
      <c r="AE3423" t="s">
        <v>381</v>
      </c>
      <c r="AF3423" t="s">
        <v>8469</v>
      </c>
      <c r="AG3423" t="s">
        <v>338</v>
      </c>
      <c r="AH3423" t="s">
        <v>530</v>
      </c>
      <c r="AJ3423" t="s">
        <v>2949</v>
      </c>
      <c r="AL3423" t="s">
        <v>339</v>
      </c>
      <c r="AM3423">
        <v>1</v>
      </c>
      <c r="AN3423">
        <v>1</v>
      </c>
      <c r="AO3423">
        <v>25922</v>
      </c>
      <c r="AQ3423">
        <v>127752</v>
      </c>
      <c r="AR3423">
        <v>950012</v>
      </c>
      <c r="AT3423" t="s">
        <v>1235</v>
      </c>
      <c r="AW3423" t="s">
        <v>340</v>
      </c>
      <c r="AX3423">
        <v>0</v>
      </c>
      <c r="AY3423" t="s">
        <v>348</v>
      </c>
      <c r="AZ3423">
        <v>0</v>
      </c>
      <c r="BY3423" t="s">
        <v>342</v>
      </c>
      <c r="EQ3423">
        <v>251002</v>
      </c>
      <c r="ER3423" t="s">
        <v>8470</v>
      </c>
      <c r="EV3423">
        <v>17287486</v>
      </c>
      <c r="EW3423">
        <v>928</v>
      </c>
      <c r="EX3423">
        <v>220928</v>
      </c>
      <c r="EY3423" t="s">
        <v>8471</v>
      </c>
      <c r="EZ3423">
        <v>1</v>
      </c>
      <c r="FC3423">
        <v>95374</v>
      </c>
      <c r="FD3423" t="s">
        <v>1234</v>
      </c>
    </row>
    <row r="3424" spans="1:160" x14ac:dyDescent="0.3">
      <c r="A3424" t="str">
        <f>VLOOKUP(B3424,Table2[],3,FALSE)</f>
        <v>Digital</v>
      </c>
      <c r="B3424" t="str">
        <f>IF(OR(ISNUMBER(FIND("QVC",Z3424)),ISNUMBER(FIND("QVC",AL3424))),"QVC",IF(OR(ISNUMBER(FIND("NCO",H3424)),ISNUMBER(FIND("NCO",Y3424))), "NCO", IF(AL3424="consumer","PMD.com",VLOOKUP(LEFT(H3424,2),Tables!$E$1:$F$11,2,FALSE))))</f>
        <v>PMD.com</v>
      </c>
      <c r="C3424">
        <f t="shared" si="162"/>
        <v>53490001</v>
      </c>
      <c r="D3424">
        <f t="shared" si="163"/>
        <v>1</v>
      </c>
      <c r="E3424" t="str">
        <f t="shared" ca="1" si="161"/>
        <v>shifted orders shipped</v>
      </c>
      <c r="F3424" t="s">
        <v>3539</v>
      </c>
      <c r="G3424" t="s">
        <v>335</v>
      </c>
      <c r="H3424" t="s">
        <v>8466</v>
      </c>
      <c r="I3424" s="6">
        <v>44012.450752314813</v>
      </c>
      <c r="J3424" t="s">
        <v>16</v>
      </c>
      <c r="K3424" s="6">
        <v>44013.454027777778</v>
      </c>
      <c r="M3424" t="s">
        <v>8467</v>
      </c>
      <c r="N3424" t="s">
        <v>8468</v>
      </c>
      <c r="Q3424" t="s">
        <v>1473</v>
      </c>
      <c r="R3424" t="s">
        <v>381</v>
      </c>
      <c r="S3424" t="s">
        <v>8469</v>
      </c>
      <c r="T3424" t="s">
        <v>338</v>
      </c>
      <c r="U3424" t="s">
        <v>530</v>
      </c>
      <c r="W3424" t="s">
        <v>2949</v>
      </c>
      <c r="Z3424" t="s">
        <v>8467</v>
      </c>
      <c r="AA3424" t="s">
        <v>8468</v>
      </c>
      <c r="AD3424" t="s">
        <v>1473</v>
      </c>
      <c r="AE3424" t="s">
        <v>381</v>
      </c>
      <c r="AF3424" t="s">
        <v>8469</v>
      </c>
      <c r="AG3424" t="s">
        <v>338</v>
      </c>
      <c r="AH3424" t="s">
        <v>530</v>
      </c>
      <c r="AJ3424" t="s">
        <v>2949</v>
      </c>
      <c r="AL3424" t="s">
        <v>339</v>
      </c>
      <c r="AM3424">
        <v>1</v>
      </c>
      <c r="AN3424">
        <v>1</v>
      </c>
      <c r="AO3424">
        <v>15533</v>
      </c>
      <c r="AQ3424">
        <v>126899</v>
      </c>
      <c r="AR3424">
        <v>53490001</v>
      </c>
      <c r="AS3424" t="s">
        <v>1709</v>
      </c>
      <c r="AT3424" t="s">
        <v>56</v>
      </c>
      <c r="AW3424" t="s">
        <v>343</v>
      </c>
      <c r="BY3424" t="s">
        <v>342</v>
      </c>
      <c r="EQ3424">
        <v>253176</v>
      </c>
      <c r="ER3424" t="s">
        <v>8470</v>
      </c>
      <c r="EV3424">
        <v>17287486</v>
      </c>
      <c r="EW3424">
        <v>928</v>
      </c>
      <c r="EX3424">
        <v>220928</v>
      </c>
      <c r="EY3424" t="s">
        <v>8471</v>
      </c>
      <c r="EZ3424">
        <v>1</v>
      </c>
      <c r="FC3424">
        <v>95326</v>
      </c>
      <c r="FD3424" t="s">
        <v>391</v>
      </c>
    </row>
    <row r="3425" spans="1:160" x14ac:dyDescent="0.3">
      <c r="A3425" t="str">
        <f>VLOOKUP(B3425,Table2[],3,FALSE)</f>
        <v>Digital</v>
      </c>
      <c r="B3425" t="str">
        <f>IF(OR(ISNUMBER(FIND("QVC",Z3425)),ISNUMBER(FIND("QVC",AL3425))),"QVC",IF(OR(ISNUMBER(FIND("NCO",H3425)),ISNUMBER(FIND("NCO",Y3425))), "NCO", IF(AL3425="consumer","PMD.com",VLOOKUP(LEFT(H3425,2),Tables!$E$1:$F$11,2,FALSE))))</f>
        <v>PMD.com</v>
      </c>
      <c r="C3425">
        <f t="shared" si="162"/>
        <v>53490001</v>
      </c>
      <c r="D3425">
        <f t="shared" si="163"/>
        <v>1</v>
      </c>
      <c r="E3425" t="str">
        <f t="shared" ca="1" si="161"/>
        <v>shifted orders shipped</v>
      </c>
      <c r="F3425" t="s">
        <v>3539</v>
      </c>
      <c r="G3425" t="s">
        <v>335</v>
      </c>
      <c r="H3425" t="s">
        <v>8466</v>
      </c>
      <c r="I3425" s="6">
        <v>44012.450752314813</v>
      </c>
      <c r="J3425" t="s">
        <v>16</v>
      </c>
      <c r="K3425" s="6">
        <v>44013.454027777778</v>
      </c>
      <c r="M3425" t="s">
        <v>8467</v>
      </c>
      <c r="N3425" t="s">
        <v>8468</v>
      </c>
      <c r="Q3425" t="s">
        <v>1473</v>
      </c>
      <c r="R3425" t="s">
        <v>381</v>
      </c>
      <c r="S3425" t="s">
        <v>8469</v>
      </c>
      <c r="T3425" t="s">
        <v>338</v>
      </c>
      <c r="U3425" t="s">
        <v>530</v>
      </c>
      <c r="W3425" t="s">
        <v>2949</v>
      </c>
      <c r="Z3425" t="s">
        <v>8467</v>
      </c>
      <c r="AA3425" t="s">
        <v>8468</v>
      </c>
      <c r="AD3425" t="s">
        <v>1473</v>
      </c>
      <c r="AE3425" t="s">
        <v>381</v>
      </c>
      <c r="AF3425" t="s">
        <v>8469</v>
      </c>
      <c r="AG3425" t="s">
        <v>338</v>
      </c>
      <c r="AH3425" t="s">
        <v>530</v>
      </c>
      <c r="AJ3425" t="s">
        <v>2949</v>
      </c>
      <c r="AL3425" t="s">
        <v>339</v>
      </c>
      <c r="AM3425">
        <v>1</v>
      </c>
      <c r="AN3425">
        <v>1</v>
      </c>
      <c r="AO3425">
        <v>15533</v>
      </c>
      <c r="AQ3425">
        <v>126899</v>
      </c>
      <c r="AR3425">
        <v>53490001</v>
      </c>
      <c r="AS3425" t="s">
        <v>1709</v>
      </c>
      <c r="AT3425" t="s">
        <v>56</v>
      </c>
      <c r="AW3425" t="s">
        <v>343</v>
      </c>
      <c r="BY3425" t="s">
        <v>342</v>
      </c>
      <c r="EQ3425">
        <v>253176</v>
      </c>
      <c r="ER3425" t="s">
        <v>8470</v>
      </c>
      <c r="EV3425">
        <v>17287486</v>
      </c>
      <c r="EW3425">
        <v>928</v>
      </c>
      <c r="EX3425">
        <v>220928</v>
      </c>
      <c r="EY3425" t="s">
        <v>8471</v>
      </c>
      <c r="EZ3425">
        <v>1</v>
      </c>
      <c r="FC3425">
        <v>95374</v>
      </c>
      <c r="FD3425" t="s">
        <v>1234</v>
      </c>
    </row>
    <row r="3426" spans="1:160" x14ac:dyDescent="0.3">
      <c r="A3426" t="str">
        <f>VLOOKUP(B3426,Table2[],3,FALSE)</f>
        <v>Digital</v>
      </c>
      <c r="B3426" t="str">
        <f>IF(OR(ISNUMBER(FIND("QVC",Z3426)),ISNUMBER(FIND("QVC",AL3426))),"QVC",IF(OR(ISNUMBER(FIND("NCO",H3426)),ISNUMBER(FIND("NCO",Y3426))), "NCO", IF(AL3426="consumer","PMD.com",VLOOKUP(LEFT(H3426,2),Tables!$E$1:$F$11,2,FALSE))))</f>
        <v>PMD.com</v>
      </c>
      <c r="C3426">
        <f t="shared" si="162"/>
        <v>52430001</v>
      </c>
      <c r="D3426">
        <f t="shared" si="163"/>
        <v>1</v>
      </c>
      <c r="E3426" t="str">
        <f t="shared" ca="1" si="161"/>
        <v>shifted orders shipped</v>
      </c>
      <c r="F3426" t="s">
        <v>3539</v>
      </c>
      <c r="G3426" t="s">
        <v>335</v>
      </c>
      <c r="H3426" t="s">
        <v>8466</v>
      </c>
      <c r="I3426" s="6">
        <v>44012.450752314813</v>
      </c>
      <c r="J3426" t="s">
        <v>16</v>
      </c>
      <c r="K3426" s="6">
        <v>44013.454027777778</v>
      </c>
      <c r="M3426" t="s">
        <v>8467</v>
      </c>
      <c r="N3426" t="s">
        <v>8468</v>
      </c>
      <c r="Q3426" t="s">
        <v>1473</v>
      </c>
      <c r="R3426" t="s">
        <v>381</v>
      </c>
      <c r="S3426" t="s">
        <v>8469</v>
      </c>
      <c r="T3426" t="s">
        <v>338</v>
      </c>
      <c r="U3426" t="s">
        <v>530</v>
      </c>
      <c r="W3426" t="s">
        <v>2949</v>
      </c>
      <c r="Z3426" t="s">
        <v>8467</v>
      </c>
      <c r="AA3426" t="s">
        <v>8468</v>
      </c>
      <c r="AD3426" t="s">
        <v>1473</v>
      </c>
      <c r="AE3426" t="s">
        <v>381</v>
      </c>
      <c r="AF3426" t="s">
        <v>8469</v>
      </c>
      <c r="AG3426" t="s">
        <v>338</v>
      </c>
      <c r="AH3426" t="s">
        <v>530</v>
      </c>
      <c r="AJ3426" t="s">
        <v>2949</v>
      </c>
      <c r="AL3426" t="s">
        <v>339</v>
      </c>
      <c r="AM3426">
        <v>1</v>
      </c>
      <c r="AN3426">
        <v>1</v>
      </c>
      <c r="AO3426">
        <v>12063</v>
      </c>
      <c r="AQ3426">
        <v>127155</v>
      </c>
      <c r="AR3426">
        <v>52430001</v>
      </c>
      <c r="AS3426" t="s">
        <v>927</v>
      </c>
      <c r="AT3426" t="s">
        <v>75</v>
      </c>
      <c r="AW3426" t="s">
        <v>340</v>
      </c>
      <c r="AX3426" t="s">
        <v>340</v>
      </c>
      <c r="AY3426" t="s">
        <v>357</v>
      </c>
      <c r="AZ3426" t="s">
        <v>363</v>
      </c>
      <c r="BY3426" t="s">
        <v>342</v>
      </c>
      <c r="EQ3426">
        <v>249990</v>
      </c>
      <c r="ER3426" t="s">
        <v>8470</v>
      </c>
      <c r="EV3426">
        <v>17287486</v>
      </c>
      <c r="EW3426">
        <v>928</v>
      </c>
      <c r="EX3426">
        <v>220928</v>
      </c>
      <c r="EY3426" t="s">
        <v>8471</v>
      </c>
      <c r="EZ3426">
        <v>1</v>
      </c>
      <c r="FC3426">
        <v>95384</v>
      </c>
      <c r="FD3426" t="s">
        <v>3530</v>
      </c>
    </row>
    <row r="3427" spans="1:160" x14ac:dyDescent="0.3">
      <c r="A3427" t="str">
        <f>VLOOKUP(B3427,Table2[],3,FALSE)</f>
        <v>Digital</v>
      </c>
      <c r="B3427" t="str">
        <f>IF(OR(ISNUMBER(FIND("QVC",Z3427)),ISNUMBER(FIND("QVC",AL3427))),"QVC",IF(OR(ISNUMBER(FIND("NCO",H3427)),ISNUMBER(FIND("NCO",Y3427))), "NCO", IF(AL3427="consumer","PMD.com",VLOOKUP(LEFT(H3427,2),Tables!$E$1:$F$11,2,FALSE))))</f>
        <v>PMD.com</v>
      </c>
      <c r="C3427">
        <f t="shared" si="162"/>
        <v>7659</v>
      </c>
      <c r="D3427">
        <f t="shared" si="163"/>
        <v>1</v>
      </c>
      <c r="E3427" t="str">
        <f t="shared" ca="1" si="161"/>
        <v>shifted orders shipped</v>
      </c>
      <c r="F3427" t="s">
        <v>3539</v>
      </c>
      <c r="G3427" t="s">
        <v>335</v>
      </c>
      <c r="H3427" t="s">
        <v>8466</v>
      </c>
      <c r="I3427" s="6">
        <v>44012.450752314813</v>
      </c>
      <c r="J3427" t="s">
        <v>16</v>
      </c>
      <c r="K3427" s="6">
        <v>44013.454027777778</v>
      </c>
      <c r="M3427" t="s">
        <v>8467</v>
      </c>
      <c r="N3427" t="s">
        <v>8468</v>
      </c>
      <c r="Q3427" t="s">
        <v>1473</v>
      </c>
      <c r="R3427" t="s">
        <v>381</v>
      </c>
      <c r="S3427" t="s">
        <v>8469</v>
      </c>
      <c r="T3427" t="s">
        <v>338</v>
      </c>
      <c r="U3427" t="s">
        <v>530</v>
      </c>
      <c r="W3427" t="s">
        <v>2949</v>
      </c>
      <c r="Z3427" t="s">
        <v>8467</v>
      </c>
      <c r="AA3427" t="s">
        <v>8468</v>
      </c>
      <c r="AD3427" t="s">
        <v>1473</v>
      </c>
      <c r="AE3427" t="s">
        <v>381</v>
      </c>
      <c r="AF3427" t="s">
        <v>8469</v>
      </c>
      <c r="AG3427" t="s">
        <v>338</v>
      </c>
      <c r="AH3427" t="s">
        <v>530</v>
      </c>
      <c r="AJ3427" t="s">
        <v>2949</v>
      </c>
      <c r="AL3427" t="s">
        <v>339</v>
      </c>
      <c r="AM3427">
        <v>1</v>
      </c>
      <c r="AN3427">
        <v>1</v>
      </c>
      <c r="AO3427">
        <v>4325</v>
      </c>
      <c r="AQ3427">
        <v>127796</v>
      </c>
      <c r="AR3427">
        <v>7659</v>
      </c>
      <c r="AS3427" t="s">
        <v>1085</v>
      </c>
      <c r="AT3427" t="s">
        <v>1086</v>
      </c>
      <c r="BY3427" t="s">
        <v>342</v>
      </c>
      <c r="EQ3427">
        <v>252890</v>
      </c>
      <c r="ER3427" t="s">
        <v>8470</v>
      </c>
      <c r="EV3427">
        <v>17287486</v>
      </c>
      <c r="EW3427">
        <v>928</v>
      </c>
      <c r="EX3427">
        <v>220928</v>
      </c>
      <c r="EY3427" t="s">
        <v>8471</v>
      </c>
      <c r="EZ3427">
        <v>1</v>
      </c>
      <c r="FC3427">
        <v>95374</v>
      </c>
      <c r="FD3427" t="s">
        <v>1234</v>
      </c>
    </row>
    <row r="3428" spans="1:160" x14ac:dyDescent="0.3">
      <c r="A3428" t="str">
        <f>VLOOKUP(B3428,Table2[],3,FALSE)</f>
        <v>Digital</v>
      </c>
      <c r="B3428" t="str">
        <f>IF(OR(ISNUMBER(FIND("QVC",Z3428)),ISNUMBER(FIND("QVC",AL3428))),"QVC",IF(OR(ISNUMBER(FIND("NCO",H3428)),ISNUMBER(FIND("NCO",Y3428))), "NCO", IF(AL3428="consumer","PMD.com",VLOOKUP(LEFT(H3428,2),Tables!$E$1:$F$11,2,FALSE))))</f>
        <v>PMD.com</v>
      </c>
      <c r="C3428">
        <f t="shared" si="162"/>
        <v>53920001</v>
      </c>
      <c r="D3428">
        <f t="shared" si="163"/>
        <v>1</v>
      </c>
      <c r="E3428" t="str">
        <f t="shared" ca="1" si="161"/>
        <v>shifted orders shipped</v>
      </c>
      <c r="F3428" t="s">
        <v>3539</v>
      </c>
      <c r="G3428" t="s">
        <v>335</v>
      </c>
      <c r="H3428" t="s">
        <v>8466</v>
      </c>
      <c r="I3428" s="6">
        <v>44012.450752314813</v>
      </c>
      <c r="J3428" t="s">
        <v>16</v>
      </c>
      <c r="K3428" s="6">
        <v>44013.454027777778</v>
      </c>
      <c r="M3428" t="s">
        <v>8467</v>
      </c>
      <c r="N3428" t="s">
        <v>8468</v>
      </c>
      <c r="Q3428" t="s">
        <v>1473</v>
      </c>
      <c r="R3428" t="s">
        <v>381</v>
      </c>
      <c r="S3428" t="s">
        <v>8469</v>
      </c>
      <c r="T3428" t="s">
        <v>338</v>
      </c>
      <c r="U3428" t="s">
        <v>530</v>
      </c>
      <c r="W3428" t="s">
        <v>2949</v>
      </c>
      <c r="Z3428" t="s">
        <v>8467</v>
      </c>
      <c r="AA3428" t="s">
        <v>8468</v>
      </c>
      <c r="AD3428" t="s">
        <v>1473</v>
      </c>
      <c r="AE3428" t="s">
        <v>381</v>
      </c>
      <c r="AF3428" t="s">
        <v>8469</v>
      </c>
      <c r="AG3428" t="s">
        <v>338</v>
      </c>
      <c r="AH3428" t="s">
        <v>530</v>
      </c>
      <c r="AJ3428" t="s">
        <v>2949</v>
      </c>
      <c r="AL3428" t="s">
        <v>339</v>
      </c>
      <c r="AM3428">
        <v>1</v>
      </c>
      <c r="AN3428">
        <v>1</v>
      </c>
      <c r="AO3428">
        <v>14899</v>
      </c>
      <c r="AQ3428">
        <v>124468</v>
      </c>
      <c r="AR3428">
        <v>53920001</v>
      </c>
      <c r="AS3428">
        <v>9000000</v>
      </c>
      <c r="AT3428" t="s">
        <v>40</v>
      </c>
      <c r="AW3428" t="s">
        <v>343</v>
      </c>
      <c r="BY3428" t="s">
        <v>342</v>
      </c>
      <c r="EQ3428">
        <v>243396</v>
      </c>
      <c r="ER3428" t="s">
        <v>8470</v>
      </c>
      <c r="EV3428">
        <v>17287486</v>
      </c>
      <c r="EW3428">
        <v>928</v>
      </c>
      <c r="EX3428">
        <v>220928</v>
      </c>
      <c r="EY3428" t="s">
        <v>8471</v>
      </c>
      <c r="EZ3428">
        <v>1</v>
      </c>
      <c r="FC3428">
        <v>95384</v>
      </c>
      <c r="FD3428" t="s">
        <v>3530</v>
      </c>
    </row>
    <row r="3429" spans="1:160" x14ac:dyDescent="0.3">
      <c r="A3429" t="str">
        <f>VLOOKUP(B3429,Table2[],3,FALSE)</f>
        <v>Digital</v>
      </c>
      <c r="B3429" t="str">
        <f>IF(OR(ISNUMBER(FIND("QVC",Z3429)),ISNUMBER(FIND("QVC",AL3429))),"QVC",IF(OR(ISNUMBER(FIND("NCO",H3429)),ISNUMBER(FIND("NCO",Y3429))), "NCO", IF(AL3429="consumer","PMD.com",VLOOKUP(LEFT(H3429,2),Tables!$E$1:$F$11,2,FALSE))))</f>
        <v>PMD.com</v>
      </c>
      <c r="C3429">
        <f t="shared" si="162"/>
        <v>7660</v>
      </c>
      <c r="D3429">
        <f t="shared" si="163"/>
        <v>1</v>
      </c>
      <c r="E3429" t="str">
        <f t="shared" ca="1" si="161"/>
        <v>shifted orders shipped</v>
      </c>
      <c r="F3429" t="s">
        <v>3539</v>
      </c>
      <c r="G3429" t="s">
        <v>335</v>
      </c>
      <c r="H3429" t="s">
        <v>8466</v>
      </c>
      <c r="I3429" s="6">
        <v>44012.450752314813</v>
      </c>
      <c r="J3429" t="s">
        <v>16</v>
      </c>
      <c r="K3429" s="6">
        <v>44013.454027777778</v>
      </c>
      <c r="M3429" t="s">
        <v>8467</v>
      </c>
      <c r="N3429" t="s">
        <v>8468</v>
      </c>
      <c r="Q3429" t="s">
        <v>1473</v>
      </c>
      <c r="R3429" t="s">
        <v>381</v>
      </c>
      <c r="S3429" t="s">
        <v>8469</v>
      </c>
      <c r="T3429" t="s">
        <v>338</v>
      </c>
      <c r="U3429" t="s">
        <v>530</v>
      </c>
      <c r="W3429" t="s">
        <v>2949</v>
      </c>
      <c r="Z3429" t="s">
        <v>8467</v>
      </c>
      <c r="AA3429" t="s">
        <v>8468</v>
      </c>
      <c r="AD3429" t="s">
        <v>1473</v>
      </c>
      <c r="AE3429" t="s">
        <v>381</v>
      </c>
      <c r="AF3429" t="s">
        <v>8469</v>
      </c>
      <c r="AG3429" t="s">
        <v>338</v>
      </c>
      <c r="AH3429" t="s">
        <v>530</v>
      </c>
      <c r="AJ3429" t="s">
        <v>2949</v>
      </c>
      <c r="AL3429" t="s">
        <v>339</v>
      </c>
      <c r="AM3429">
        <v>1</v>
      </c>
      <c r="AN3429">
        <v>1</v>
      </c>
      <c r="AO3429">
        <v>11858</v>
      </c>
      <c r="AQ3429">
        <v>124798</v>
      </c>
      <c r="AR3429">
        <v>7660</v>
      </c>
      <c r="AS3429" t="s">
        <v>2085</v>
      </c>
      <c r="AT3429" t="s">
        <v>38</v>
      </c>
      <c r="AW3429" t="s">
        <v>343</v>
      </c>
      <c r="BY3429" t="s">
        <v>342</v>
      </c>
      <c r="EQ3429">
        <v>251455</v>
      </c>
      <c r="ER3429" t="s">
        <v>8470</v>
      </c>
      <c r="EV3429">
        <v>17287486</v>
      </c>
      <c r="EW3429">
        <v>928</v>
      </c>
      <c r="EX3429">
        <v>220928</v>
      </c>
      <c r="EY3429" t="s">
        <v>8471</v>
      </c>
      <c r="EZ3429">
        <v>1</v>
      </c>
      <c r="FC3429">
        <v>95326</v>
      </c>
      <c r="FD3429" t="s">
        <v>391</v>
      </c>
    </row>
    <row r="3430" spans="1:160" x14ac:dyDescent="0.3">
      <c r="A3430" t="str">
        <f>VLOOKUP(B3430,Table2[],3,FALSE)</f>
        <v>Digital</v>
      </c>
      <c r="B3430" t="str">
        <f>IF(OR(ISNUMBER(FIND("QVC",Z3430)),ISNUMBER(FIND("QVC",AL3430))),"QVC",IF(OR(ISNUMBER(FIND("NCO",H3430)),ISNUMBER(FIND("NCO",Y3430))), "NCO", IF(AL3430="consumer","PMD.com",VLOOKUP(LEFT(H3430,2),Tables!$E$1:$F$11,2,FALSE))))</f>
        <v>PMD.com</v>
      </c>
      <c r="C3430">
        <f t="shared" si="162"/>
        <v>51090030</v>
      </c>
      <c r="D3430">
        <f t="shared" si="163"/>
        <v>1</v>
      </c>
      <c r="E3430" t="str">
        <f t="shared" ca="1" si="161"/>
        <v>shifted orders shipped</v>
      </c>
      <c r="F3430" t="s">
        <v>3539</v>
      </c>
      <c r="G3430" t="s">
        <v>335</v>
      </c>
      <c r="H3430" t="s">
        <v>8466</v>
      </c>
      <c r="I3430" s="6">
        <v>44012.450752314813</v>
      </c>
      <c r="J3430" t="s">
        <v>16</v>
      </c>
      <c r="K3430" s="6">
        <v>44013.454027777778</v>
      </c>
      <c r="M3430" t="s">
        <v>8467</v>
      </c>
      <c r="N3430" t="s">
        <v>8468</v>
      </c>
      <c r="Q3430" t="s">
        <v>1473</v>
      </c>
      <c r="R3430" t="s">
        <v>381</v>
      </c>
      <c r="S3430" t="s">
        <v>8469</v>
      </c>
      <c r="T3430" t="s">
        <v>338</v>
      </c>
      <c r="U3430" t="s">
        <v>530</v>
      </c>
      <c r="W3430" t="s">
        <v>2949</v>
      </c>
      <c r="Z3430" t="s">
        <v>8467</v>
      </c>
      <c r="AA3430" t="s">
        <v>8468</v>
      </c>
      <c r="AD3430" t="s">
        <v>1473</v>
      </c>
      <c r="AE3430" t="s">
        <v>381</v>
      </c>
      <c r="AF3430" t="s">
        <v>8469</v>
      </c>
      <c r="AG3430" t="s">
        <v>338</v>
      </c>
      <c r="AH3430" t="s">
        <v>530</v>
      </c>
      <c r="AJ3430" t="s">
        <v>2949</v>
      </c>
      <c r="AL3430" t="s">
        <v>339</v>
      </c>
      <c r="AM3430">
        <v>1</v>
      </c>
      <c r="AN3430">
        <v>1</v>
      </c>
      <c r="AO3430">
        <v>6688</v>
      </c>
      <c r="AQ3430">
        <v>125960</v>
      </c>
      <c r="AR3430">
        <v>51090030</v>
      </c>
      <c r="AS3430" t="s">
        <v>3043</v>
      </c>
      <c r="AT3430" t="s">
        <v>628</v>
      </c>
      <c r="AW3430" t="s">
        <v>343</v>
      </c>
      <c r="BY3430" t="s">
        <v>342</v>
      </c>
      <c r="BZ3430" t="b">
        <v>0</v>
      </c>
      <c r="EQ3430">
        <v>243047</v>
      </c>
      <c r="ER3430" t="s">
        <v>8470</v>
      </c>
      <c r="EV3430">
        <v>17287486</v>
      </c>
      <c r="EW3430">
        <v>928</v>
      </c>
      <c r="EX3430">
        <v>220928</v>
      </c>
      <c r="EY3430" t="s">
        <v>8471</v>
      </c>
      <c r="EZ3430">
        <v>1</v>
      </c>
      <c r="FC3430">
        <v>95384</v>
      </c>
      <c r="FD3430" t="s">
        <v>3530</v>
      </c>
    </row>
    <row r="3431" spans="1:160" x14ac:dyDescent="0.3">
      <c r="A3431" t="str">
        <f>VLOOKUP(B3431,Table2[],3,FALSE)</f>
        <v>Digital</v>
      </c>
      <c r="B3431" t="str">
        <f>IF(OR(ISNUMBER(FIND("QVC",Z3431)),ISNUMBER(FIND("QVC",AL3431))),"QVC",IF(OR(ISNUMBER(FIND("NCO",H3431)),ISNUMBER(FIND("NCO",Y3431))), "NCO", IF(AL3431="consumer","PMD.com",VLOOKUP(LEFT(H3431,2),Tables!$E$1:$F$11,2,FALSE))))</f>
        <v>PMD.com</v>
      </c>
      <c r="C3431">
        <f t="shared" si="162"/>
        <v>51090030</v>
      </c>
      <c r="D3431">
        <f t="shared" si="163"/>
        <v>1</v>
      </c>
      <c r="E3431" t="str">
        <f t="shared" ca="1" si="161"/>
        <v>shifted orders shipped</v>
      </c>
      <c r="F3431" t="s">
        <v>3539</v>
      </c>
      <c r="G3431" t="s">
        <v>335</v>
      </c>
      <c r="H3431" t="s">
        <v>8472</v>
      </c>
      <c r="I3431" s="6">
        <v>44012.791817129626</v>
      </c>
      <c r="J3431" t="s">
        <v>16</v>
      </c>
      <c r="K3431" s="6">
        <v>44013.454085648147</v>
      </c>
      <c r="M3431" t="s">
        <v>8473</v>
      </c>
      <c r="N3431" t="s">
        <v>8474</v>
      </c>
      <c r="Q3431" t="s">
        <v>541</v>
      </c>
      <c r="R3431" t="s">
        <v>403</v>
      </c>
      <c r="S3431" t="s">
        <v>8475</v>
      </c>
      <c r="T3431" t="s">
        <v>338</v>
      </c>
      <c r="U3431" t="s">
        <v>530</v>
      </c>
      <c r="W3431" t="s">
        <v>8476</v>
      </c>
      <c r="Z3431" t="s">
        <v>8473</v>
      </c>
      <c r="AA3431" t="s">
        <v>8474</v>
      </c>
      <c r="AD3431" t="s">
        <v>541</v>
      </c>
      <c r="AE3431" t="s">
        <v>403</v>
      </c>
      <c r="AF3431" t="s">
        <v>8475</v>
      </c>
      <c r="AG3431" t="s">
        <v>338</v>
      </c>
      <c r="AH3431" t="s">
        <v>530</v>
      </c>
      <c r="AJ3431" t="s">
        <v>8476</v>
      </c>
      <c r="AL3431" t="s">
        <v>339</v>
      </c>
      <c r="AM3431">
        <v>1</v>
      </c>
      <c r="AN3431">
        <v>1</v>
      </c>
      <c r="AO3431">
        <v>6688</v>
      </c>
      <c r="AQ3431">
        <v>125960</v>
      </c>
      <c r="AR3431">
        <v>51090030</v>
      </c>
      <c r="AS3431" t="s">
        <v>3043</v>
      </c>
      <c r="AT3431" t="s">
        <v>628</v>
      </c>
      <c r="AW3431" t="s">
        <v>343</v>
      </c>
      <c r="BY3431" t="s">
        <v>342</v>
      </c>
      <c r="BZ3431" t="b">
        <v>0</v>
      </c>
      <c r="EQ3431">
        <v>243047</v>
      </c>
      <c r="ER3431" t="s">
        <v>8477</v>
      </c>
      <c r="EV3431">
        <v>17287795</v>
      </c>
      <c r="EW3431">
        <v>928</v>
      </c>
      <c r="EX3431">
        <v>221093</v>
      </c>
      <c r="EY3431" t="s">
        <v>8478</v>
      </c>
      <c r="EZ3431">
        <v>1</v>
      </c>
      <c r="FC3431">
        <v>95385</v>
      </c>
      <c r="FD3431" t="s">
        <v>3531</v>
      </c>
    </row>
    <row r="3432" spans="1:160" x14ac:dyDescent="0.3">
      <c r="A3432" t="str">
        <f>VLOOKUP(B3432,Table2[],3,FALSE)</f>
        <v>Digital</v>
      </c>
      <c r="B3432" t="str">
        <f>IF(OR(ISNUMBER(FIND("QVC",Z3432)),ISNUMBER(FIND("QVC",AL3432))),"QVC",IF(OR(ISNUMBER(FIND("NCO",H3432)),ISNUMBER(FIND("NCO",Y3432))), "NCO", IF(AL3432="consumer","PMD.com",VLOOKUP(LEFT(H3432,2),Tables!$E$1:$F$11,2,FALSE))))</f>
        <v>PMD.com</v>
      </c>
      <c r="C3432">
        <f t="shared" si="162"/>
        <v>54010001</v>
      </c>
      <c r="D3432">
        <f t="shared" si="163"/>
        <v>3</v>
      </c>
      <c r="E3432" t="str">
        <f t="shared" ca="1" si="161"/>
        <v>shifted orders shipped</v>
      </c>
      <c r="F3432" t="s">
        <v>3539</v>
      </c>
      <c r="G3432" t="s">
        <v>335</v>
      </c>
      <c r="H3432" t="s">
        <v>8472</v>
      </c>
      <c r="I3432" s="6">
        <v>44012.791817129626</v>
      </c>
      <c r="J3432" t="s">
        <v>16</v>
      </c>
      <c r="K3432" s="6">
        <v>44013.454085648147</v>
      </c>
      <c r="M3432" t="s">
        <v>8473</v>
      </c>
      <c r="N3432" t="s">
        <v>8474</v>
      </c>
      <c r="Q3432" t="s">
        <v>541</v>
      </c>
      <c r="R3432" t="s">
        <v>403</v>
      </c>
      <c r="S3432" t="s">
        <v>8475</v>
      </c>
      <c r="T3432" t="s">
        <v>338</v>
      </c>
      <c r="U3432" t="s">
        <v>530</v>
      </c>
      <c r="W3432" t="s">
        <v>8476</v>
      </c>
      <c r="Z3432" t="s">
        <v>8473</v>
      </c>
      <c r="AA3432" t="s">
        <v>8474</v>
      </c>
      <c r="AD3432" t="s">
        <v>541</v>
      </c>
      <c r="AE3432" t="s">
        <v>403</v>
      </c>
      <c r="AF3432" t="s">
        <v>8475</v>
      </c>
      <c r="AG3432" t="s">
        <v>338</v>
      </c>
      <c r="AH3432" t="s">
        <v>530</v>
      </c>
      <c r="AJ3432" t="s">
        <v>8476</v>
      </c>
      <c r="AL3432" t="s">
        <v>339</v>
      </c>
      <c r="AM3432">
        <v>3</v>
      </c>
      <c r="AN3432">
        <v>3</v>
      </c>
      <c r="AO3432">
        <v>6300</v>
      </c>
      <c r="AQ3432">
        <v>124476</v>
      </c>
      <c r="AR3432">
        <v>54010001</v>
      </c>
      <c r="AS3432" t="s">
        <v>577</v>
      </c>
      <c r="AT3432" t="s">
        <v>35</v>
      </c>
      <c r="AW3432" t="s">
        <v>340</v>
      </c>
      <c r="AX3432">
        <v>0</v>
      </c>
      <c r="AY3432" t="s">
        <v>348</v>
      </c>
      <c r="AZ3432">
        <v>0</v>
      </c>
      <c r="BY3432" t="s">
        <v>342</v>
      </c>
      <c r="EQ3432">
        <v>252076</v>
      </c>
      <c r="ER3432" t="s">
        <v>8477</v>
      </c>
      <c r="EV3432">
        <v>17287795</v>
      </c>
      <c r="EW3432">
        <v>928</v>
      </c>
      <c r="EX3432">
        <v>221093</v>
      </c>
      <c r="EY3432" t="s">
        <v>8478</v>
      </c>
      <c r="EZ3432">
        <v>1</v>
      </c>
      <c r="FC3432">
        <v>54010001</v>
      </c>
      <c r="FD3432" t="s">
        <v>35</v>
      </c>
    </row>
    <row r="3433" spans="1:160" x14ac:dyDescent="0.3">
      <c r="A3433" t="str">
        <f>VLOOKUP(B3433,Table2[],3,FALSE)</f>
        <v>Digital</v>
      </c>
      <c r="B3433" t="str">
        <f>IF(OR(ISNUMBER(FIND("QVC",Z3433)),ISNUMBER(FIND("QVC",AL3433))),"QVC",IF(OR(ISNUMBER(FIND("NCO",H3433)),ISNUMBER(FIND("NCO",Y3433))), "NCO", IF(AL3433="consumer","PMD.com",VLOOKUP(LEFT(H3433,2),Tables!$E$1:$F$11,2,FALSE))))</f>
        <v>PMD.com</v>
      </c>
      <c r="C3433">
        <f t="shared" si="162"/>
        <v>53920001</v>
      </c>
      <c r="D3433">
        <f t="shared" si="163"/>
        <v>1</v>
      </c>
      <c r="E3433" t="str">
        <f t="shared" ca="1" si="161"/>
        <v>shifted orders shipped</v>
      </c>
      <c r="F3433" t="s">
        <v>3539</v>
      </c>
      <c r="G3433" t="s">
        <v>335</v>
      </c>
      <c r="H3433" t="s">
        <v>8472</v>
      </c>
      <c r="I3433" s="6">
        <v>44012.791817129626</v>
      </c>
      <c r="J3433" t="s">
        <v>16</v>
      </c>
      <c r="K3433" s="6">
        <v>44013.454085648147</v>
      </c>
      <c r="M3433" t="s">
        <v>8473</v>
      </c>
      <c r="N3433" t="s">
        <v>8474</v>
      </c>
      <c r="Q3433" t="s">
        <v>541</v>
      </c>
      <c r="R3433" t="s">
        <v>403</v>
      </c>
      <c r="S3433" t="s">
        <v>8475</v>
      </c>
      <c r="T3433" t="s">
        <v>338</v>
      </c>
      <c r="U3433" t="s">
        <v>530</v>
      </c>
      <c r="W3433" t="s">
        <v>8476</v>
      </c>
      <c r="Z3433" t="s">
        <v>8473</v>
      </c>
      <c r="AA3433" t="s">
        <v>8474</v>
      </c>
      <c r="AD3433" t="s">
        <v>541</v>
      </c>
      <c r="AE3433" t="s">
        <v>403</v>
      </c>
      <c r="AF3433" t="s">
        <v>8475</v>
      </c>
      <c r="AG3433" t="s">
        <v>338</v>
      </c>
      <c r="AH3433" t="s">
        <v>530</v>
      </c>
      <c r="AJ3433" t="s">
        <v>8476</v>
      </c>
      <c r="AL3433" t="s">
        <v>339</v>
      </c>
      <c r="AM3433">
        <v>1</v>
      </c>
      <c r="AN3433">
        <v>1</v>
      </c>
      <c r="AO3433">
        <v>14899</v>
      </c>
      <c r="AQ3433">
        <v>124468</v>
      </c>
      <c r="AR3433">
        <v>53920001</v>
      </c>
      <c r="AS3433">
        <v>9000000</v>
      </c>
      <c r="AT3433" t="s">
        <v>40</v>
      </c>
      <c r="AW3433" t="s">
        <v>343</v>
      </c>
      <c r="BY3433" t="s">
        <v>342</v>
      </c>
      <c r="EQ3433">
        <v>243396</v>
      </c>
      <c r="ER3433" t="s">
        <v>8477</v>
      </c>
      <c r="EV3433">
        <v>17287795</v>
      </c>
      <c r="EW3433">
        <v>928</v>
      </c>
      <c r="EX3433">
        <v>221093</v>
      </c>
      <c r="EY3433" t="s">
        <v>8478</v>
      </c>
      <c r="EZ3433">
        <v>1</v>
      </c>
      <c r="FC3433">
        <v>95385</v>
      </c>
      <c r="FD3433" t="s">
        <v>3531</v>
      </c>
    </row>
    <row r="3434" spans="1:160" x14ac:dyDescent="0.3">
      <c r="A3434" t="str">
        <f>VLOOKUP(B3434,Table2[],3,FALSE)</f>
        <v>Digital</v>
      </c>
      <c r="B3434" t="str">
        <f>IF(OR(ISNUMBER(FIND("QVC",Z3434)),ISNUMBER(FIND("QVC",AL3434))),"QVC",IF(OR(ISNUMBER(FIND("NCO",H3434)),ISNUMBER(FIND("NCO",Y3434))), "NCO", IF(AL3434="consumer","PMD.com",VLOOKUP(LEFT(H3434,2),Tables!$E$1:$F$11,2,FALSE))))</f>
        <v>PMD.com</v>
      </c>
      <c r="C3434">
        <f t="shared" si="162"/>
        <v>5341030</v>
      </c>
      <c r="D3434">
        <f t="shared" si="163"/>
        <v>1</v>
      </c>
      <c r="E3434" t="str">
        <f t="shared" ca="1" si="161"/>
        <v>shifted orders shipped</v>
      </c>
      <c r="F3434" t="s">
        <v>3539</v>
      </c>
      <c r="G3434" t="s">
        <v>335</v>
      </c>
      <c r="H3434" t="s">
        <v>8472</v>
      </c>
      <c r="I3434" s="6">
        <v>44012.791817129626</v>
      </c>
      <c r="J3434" t="s">
        <v>16</v>
      </c>
      <c r="K3434" s="6">
        <v>44013.454085648147</v>
      </c>
      <c r="M3434" t="s">
        <v>8473</v>
      </c>
      <c r="N3434" t="s">
        <v>8474</v>
      </c>
      <c r="Q3434" t="s">
        <v>541</v>
      </c>
      <c r="R3434" t="s">
        <v>403</v>
      </c>
      <c r="S3434" t="s">
        <v>8475</v>
      </c>
      <c r="T3434" t="s">
        <v>338</v>
      </c>
      <c r="U3434" t="s">
        <v>530</v>
      </c>
      <c r="W3434" t="s">
        <v>8476</v>
      </c>
      <c r="Z3434" t="s">
        <v>8473</v>
      </c>
      <c r="AA3434" t="s">
        <v>8474</v>
      </c>
      <c r="AD3434" t="s">
        <v>541</v>
      </c>
      <c r="AE3434" t="s">
        <v>403</v>
      </c>
      <c r="AF3434" t="s">
        <v>8475</v>
      </c>
      <c r="AG3434" t="s">
        <v>338</v>
      </c>
      <c r="AH3434" t="s">
        <v>530</v>
      </c>
      <c r="AJ3434" t="s">
        <v>8476</v>
      </c>
      <c r="AL3434" t="s">
        <v>339</v>
      </c>
      <c r="AM3434">
        <v>1</v>
      </c>
      <c r="AN3434">
        <v>1</v>
      </c>
      <c r="AO3434">
        <v>12859</v>
      </c>
      <c r="AQ3434">
        <v>124642</v>
      </c>
      <c r="AR3434">
        <v>5341030</v>
      </c>
      <c r="AS3434" t="s">
        <v>925</v>
      </c>
      <c r="AT3434" t="s">
        <v>926</v>
      </c>
      <c r="AW3434" t="s">
        <v>366</v>
      </c>
      <c r="AX3434" t="s">
        <v>366</v>
      </c>
      <c r="AY3434" t="s">
        <v>345</v>
      </c>
      <c r="AZ3434" t="s">
        <v>346</v>
      </c>
      <c r="BY3434" t="s">
        <v>342</v>
      </c>
      <c r="EQ3434">
        <v>243275</v>
      </c>
      <c r="ER3434" t="s">
        <v>8477</v>
      </c>
      <c r="EV3434">
        <v>17287795</v>
      </c>
      <c r="EW3434">
        <v>928</v>
      </c>
      <c r="EX3434">
        <v>221093</v>
      </c>
      <c r="EY3434" t="s">
        <v>8478</v>
      </c>
      <c r="EZ3434">
        <v>1</v>
      </c>
      <c r="FC3434">
        <v>95385</v>
      </c>
      <c r="FD3434" t="s">
        <v>3531</v>
      </c>
    </row>
    <row r="3435" spans="1:160" x14ac:dyDescent="0.3">
      <c r="A3435" t="str">
        <f>VLOOKUP(B3435,Table2[],3,FALSE)</f>
        <v>Digital</v>
      </c>
      <c r="B3435" t="str">
        <f>IF(OR(ISNUMBER(FIND("QVC",Z3435)),ISNUMBER(FIND("QVC",AL3435))),"QVC",IF(OR(ISNUMBER(FIND("NCO",H3435)),ISNUMBER(FIND("NCO",Y3435))), "NCO", IF(AL3435="consumer","PMD.com",VLOOKUP(LEFT(H3435,2),Tables!$E$1:$F$11,2,FALSE))))</f>
        <v>PMD.com</v>
      </c>
      <c r="C3435">
        <f t="shared" si="162"/>
        <v>52430001</v>
      </c>
      <c r="D3435">
        <f t="shared" si="163"/>
        <v>1</v>
      </c>
      <c r="E3435" t="str">
        <f t="shared" ca="1" si="161"/>
        <v>shifted orders shipped</v>
      </c>
      <c r="F3435" t="s">
        <v>3539</v>
      </c>
      <c r="G3435" t="s">
        <v>335</v>
      </c>
      <c r="H3435" t="s">
        <v>8472</v>
      </c>
      <c r="I3435" s="6">
        <v>44012.791817129626</v>
      </c>
      <c r="J3435" t="s">
        <v>16</v>
      </c>
      <c r="K3435" s="6">
        <v>44013.454085648147</v>
      </c>
      <c r="M3435" t="s">
        <v>8473</v>
      </c>
      <c r="N3435" t="s">
        <v>8474</v>
      </c>
      <c r="Q3435" t="s">
        <v>541</v>
      </c>
      <c r="R3435" t="s">
        <v>403</v>
      </c>
      <c r="S3435" t="s">
        <v>8475</v>
      </c>
      <c r="T3435" t="s">
        <v>338</v>
      </c>
      <c r="U3435" t="s">
        <v>530</v>
      </c>
      <c r="W3435" t="s">
        <v>8476</v>
      </c>
      <c r="Z3435" t="s">
        <v>8473</v>
      </c>
      <c r="AA3435" t="s">
        <v>8474</v>
      </c>
      <c r="AD3435" t="s">
        <v>541</v>
      </c>
      <c r="AE3435" t="s">
        <v>403</v>
      </c>
      <c r="AF3435" t="s">
        <v>8475</v>
      </c>
      <c r="AG3435" t="s">
        <v>338</v>
      </c>
      <c r="AH3435" t="s">
        <v>530</v>
      </c>
      <c r="AJ3435" t="s">
        <v>8476</v>
      </c>
      <c r="AL3435" t="s">
        <v>339</v>
      </c>
      <c r="AM3435">
        <v>1</v>
      </c>
      <c r="AN3435">
        <v>1</v>
      </c>
      <c r="AO3435">
        <v>12063</v>
      </c>
      <c r="AQ3435">
        <v>127155</v>
      </c>
      <c r="AR3435">
        <v>52430001</v>
      </c>
      <c r="AS3435" t="s">
        <v>927</v>
      </c>
      <c r="AT3435" t="s">
        <v>75</v>
      </c>
      <c r="AW3435" t="s">
        <v>340</v>
      </c>
      <c r="AX3435" t="s">
        <v>340</v>
      </c>
      <c r="AY3435" t="s">
        <v>357</v>
      </c>
      <c r="AZ3435" t="s">
        <v>363</v>
      </c>
      <c r="BY3435" t="s">
        <v>342</v>
      </c>
      <c r="EQ3435">
        <v>249990</v>
      </c>
      <c r="ER3435" t="s">
        <v>8477</v>
      </c>
      <c r="EV3435">
        <v>17287795</v>
      </c>
      <c r="EW3435">
        <v>928</v>
      </c>
      <c r="EX3435">
        <v>221093</v>
      </c>
      <c r="EY3435" t="s">
        <v>8478</v>
      </c>
      <c r="EZ3435">
        <v>1</v>
      </c>
      <c r="FC3435">
        <v>95385</v>
      </c>
      <c r="FD3435" t="s">
        <v>3531</v>
      </c>
    </row>
    <row r="3436" spans="1:160" x14ac:dyDescent="0.3">
      <c r="A3436" t="str">
        <f>VLOOKUP(B3436,Table2[],3,FALSE)</f>
        <v>Digital</v>
      </c>
      <c r="B3436" t="str">
        <f>IF(OR(ISNUMBER(FIND("QVC",Z3436)),ISNUMBER(FIND("QVC",AL3436))),"QVC",IF(OR(ISNUMBER(FIND("NCO",H3436)),ISNUMBER(FIND("NCO",Y3436))), "NCO", IF(AL3436="consumer","PMD.com",VLOOKUP(LEFT(H3436,2),Tables!$E$1:$F$11,2,FALSE))))</f>
        <v>PMD.com</v>
      </c>
      <c r="C3436">
        <f t="shared" si="162"/>
        <v>53980001</v>
      </c>
      <c r="D3436">
        <f t="shared" si="163"/>
        <v>2</v>
      </c>
      <c r="E3436" t="str">
        <f t="shared" ca="1" si="161"/>
        <v>shifted orders shipped</v>
      </c>
      <c r="F3436" t="s">
        <v>3539</v>
      </c>
      <c r="G3436" t="s">
        <v>335</v>
      </c>
      <c r="H3436" t="s">
        <v>8472</v>
      </c>
      <c r="I3436" s="6">
        <v>44012.791817129626</v>
      </c>
      <c r="J3436" t="s">
        <v>16</v>
      </c>
      <c r="K3436" s="6">
        <v>44013.454085648147</v>
      </c>
      <c r="M3436" t="s">
        <v>8473</v>
      </c>
      <c r="N3436" t="s">
        <v>8474</v>
      </c>
      <c r="Q3436" t="s">
        <v>541</v>
      </c>
      <c r="R3436" t="s">
        <v>403</v>
      </c>
      <c r="S3436" t="s">
        <v>8475</v>
      </c>
      <c r="T3436" t="s">
        <v>338</v>
      </c>
      <c r="U3436" t="s">
        <v>530</v>
      </c>
      <c r="W3436" t="s">
        <v>8476</v>
      </c>
      <c r="Z3436" t="s">
        <v>8473</v>
      </c>
      <c r="AA3436" t="s">
        <v>8474</v>
      </c>
      <c r="AD3436" t="s">
        <v>541</v>
      </c>
      <c r="AE3436" t="s">
        <v>403</v>
      </c>
      <c r="AF3436" t="s">
        <v>8475</v>
      </c>
      <c r="AG3436" t="s">
        <v>338</v>
      </c>
      <c r="AH3436" t="s">
        <v>530</v>
      </c>
      <c r="AJ3436" t="s">
        <v>8476</v>
      </c>
      <c r="AL3436" t="s">
        <v>339</v>
      </c>
      <c r="AM3436">
        <v>2</v>
      </c>
      <c r="AN3436">
        <v>2</v>
      </c>
      <c r="AO3436">
        <v>5816</v>
      </c>
      <c r="AQ3436">
        <v>124473</v>
      </c>
      <c r="AR3436">
        <v>53980001</v>
      </c>
      <c r="AS3436" t="s">
        <v>1735</v>
      </c>
      <c r="AT3436" t="s">
        <v>43</v>
      </c>
      <c r="AW3436" t="s">
        <v>340</v>
      </c>
      <c r="AX3436">
        <v>0</v>
      </c>
      <c r="AY3436" t="s">
        <v>348</v>
      </c>
      <c r="AZ3436">
        <v>0</v>
      </c>
      <c r="BY3436" t="s">
        <v>342</v>
      </c>
      <c r="EQ3436">
        <v>253177</v>
      </c>
      <c r="ER3436" t="s">
        <v>8477</v>
      </c>
      <c r="EV3436">
        <v>17287795</v>
      </c>
      <c r="EW3436">
        <v>928</v>
      </c>
      <c r="EX3436">
        <v>221093</v>
      </c>
      <c r="EY3436" t="s">
        <v>8478</v>
      </c>
      <c r="EZ3436">
        <v>1</v>
      </c>
      <c r="FC3436">
        <v>53980001</v>
      </c>
      <c r="FD3436" t="s">
        <v>43</v>
      </c>
    </row>
    <row r="3437" spans="1:160" x14ac:dyDescent="0.3">
      <c r="A3437" t="str">
        <f>VLOOKUP(B3437,Table2[],3,FALSE)</f>
        <v>Digital</v>
      </c>
      <c r="B3437" t="str">
        <f>IF(OR(ISNUMBER(FIND("QVC",Z3437)),ISNUMBER(FIND("QVC",AL3437))),"QVC",IF(OR(ISNUMBER(FIND("NCO",H3437)),ISNUMBER(FIND("NCO",Y3437))), "NCO", IF(AL3437="consumer","PMD.com",VLOOKUP(LEFT(H3437,2),Tables!$E$1:$F$11,2,FALSE))))</f>
        <v>PMD.com</v>
      </c>
      <c r="C3437">
        <f t="shared" si="162"/>
        <v>53990001</v>
      </c>
      <c r="D3437">
        <f t="shared" si="163"/>
        <v>4</v>
      </c>
      <c r="E3437" t="str">
        <f t="shared" ca="1" si="161"/>
        <v>shifted orders shipped</v>
      </c>
      <c r="F3437" t="s">
        <v>3539</v>
      </c>
      <c r="G3437" t="s">
        <v>335</v>
      </c>
      <c r="H3437" t="s">
        <v>8472</v>
      </c>
      <c r="I3437" s="6">
        <v>44012.791817129626</v>
      </c>
      <c r="J3437" t="s">
        <v>16</v>
      </c>
      <c r="K3437" s="6">
        <v>44013.454085648147</v>
      </c>
      <c r="M3437" t="s">
        <v>8473</v>
      </c>
      <c r="N3437" t="s">
        <v>8474</v>
      </c>
      <c r="Q3437" t="s">
        <v>541</v>
      </c>
      <c r="R3437" t="s">
        <v>403</v>
      </c>
      <c r="S3437" t="s">
        <v>8475</v>
      </c>
      <c r="T3437" t="s">
        <v>338</v>
      </c>
      <c r="U3437" t="s">
        <v>530</v>
      </c>
      <c r="W3437" t="s">
        <v>8476</v>
      </c>
      <c r="Z3437" t="s">
        <v>8473</v>
      </c>
      <c r="AA3437" t="s">
        <v>8474</v>
      </c>
      <c r="AD3437" t="s">
        <v>541</v>
      </c>
      <c r="AE3437" t="s">
        <v>403</v>
      </c>
      <c r="AF3437" t="s">
        <v>8475</v>
      </c>
      <c r="AG3437" t="s">
        <v>338</v>
      </c>
      <c r="AH3437" t="s">
        <v>530</v>
      </c>
      <c r="AJ3437" t="s">
        <v>8476</v>
      </c>
      <c r="AL3437" t="s">
        <v>339</v>
      </c>
      <c r="AM3437">
        <v>4</v>
      </c>
      <c r="AN3437">
        <v>4</v>
      </c>
      <c r="AO3437">
        <v>14448</v>
      </c>
      <c r="AQ3437">
        <v>124474</v>
      </c>
      <c r="AR3437">
        <v>53990001</v>
      </c>
      <c r="AS3437" t="s">
        <v>1735</v>
      </c>
      <c r="AT3437" t="s">
        <v>111</v>
      </c>
      <c r="AW3437" t="s">
        <v>343</v>
      </c>
      <c r="BY3437" t="s">
        <v>342</v>
      </c>
      <c r="EQ3437">
        <v>253300</v>
      </c>
      <c r="ER3437" t="s">
        <v>8477</v>
      </c>
      <c r="EV3437">
        <v>17287795</v>
      </c>
      <c r="EW3437">
        <v>928</v>
      </c>
      <c r="EX3437">
        <v>221093</v>
      </c>
      <c r="EY3437" t="s">
        <v>8478</v>
      </c>
      <c r="EZ3437">
        <v>1</v>
      </c>
      <c r="FC3437">
        <v>53990001</v>
      </c>
      <c r="FD3437" t="s">
        <v>111</v>
      </c>
    </row>
    <row r="3438" spans="1:160" x14ac:dyDescent="0.3">
      <c r="A3438" t="str">
        <f>VLOOKUP(B3438,Table2[],3,FALSE)</f>
        <v>Digital</v>
      </c>
      <c r="B3438" t="str">
        <f>IF(OR(ISNUMBER(FIND("QVC",Z3438)),ISNUMBER(FIND("QVC",AL3438))),"QVC",IF(OR(ISNUMBER(FIND("NCO",H3438)),ISNUMBER(FIND("NCO",Y3438))), "NCO", IF(AL3438="consumer","PMD.com",VLOOKUP(LEFT(H3438,2),Tables!$E$1:$F$11,2,FALSE))))</f>
        <v>PMD.com</v>
      </c>
      <c r="C3438">
        <f t="shared" si="162"/>
        <v>55110001</v>
      </c>
      <c r="D3438">
        <f t="shared" si="163"/>
        <v>1</v>
      </c>
      <c r="E3438" t="str">
        <f t="shared" ca="1" si="161"/>
        <v>shifted orders shipped</v>
      </c>
      <c r="F3438" t="s">
        <v>3539</v>
      </c>
      <c r="G3438" t="s">
        <v>335</v>
      </c>
      <c r="H3438" t="s">
        <v>8479</v>
      </c>
      <c r="I3438" s="6">
        <v>44012.813252314816</v>
      </c>
      <c r="J3438" t="s">
        <v>16</v>
      </c>
      <c r="K3438" s="6">
        <v>44013.45453703704</v>
      </c>
      <c r="M3438" t="s">
        <v>7343</v>
      </c>
      <c r="N3438" t="s">
        <v>7344</v>
      </c>
      <c r="Q3438" t="s">
        <v>417</v>
      </c>
      <c r="R3438" t="s">
        <v>376</v>
      </c>
      <c r="S3438">
        <v>78737</v>
      </c>
      <c r="T3438" t="s">
        <v>338</v>
      </c>
      <c r="U3438" t="s">
        <v>530</v>
      </c>
      <c r="W3438" t="s">
        <v>7345</v>
      </c>
      <c r="Z3438" t="s">
        <v>7343</v>
      </c>
      <c r="AA3438" t="s">
        <v>7344</v>
      </c>
      <c r="AD3438" t="s">
        <v>417</v>
      </c>
      <c r="AE3438" t="s">
        <v>376</v>
      </c>
      <c r="AF3438">
        <v>78737</v>
      </c>
      <c r="AG3438" t="s">
        <v>338</v>
      </c>
      <c r="AH3438" t="s">
        <v>530</v>
      </c>
      <c r="AJ3438" t="s">
        <v>7345</v>
      </c>
      <c r="AL3438" t="s">
        <v>339</v>
      </c>
      <c r="AM3438">
        <v>1</v>
      </c>
      <c r="AN3438">
        <v>1</v>
      </c>
      <c r="AO3438">
        <v>6371</v>
      </c>
      <c r="AQ3438">
        <v>124056</v>
      </c>
      <c r="AR3438">
        <v>55110001</v>
      </c>
      <c r="AS3438" t="s">
        <v>127</v>
      </c>
      <c r="AT3438" t="s">
        <v>128</v>
      </c>
      <c r="AW3438" t="s">
        <v>340</v>
      </c>
      <c r="AX3438" t="s">
        <v>340</v>
      </c>
      <c r="AY3438" t="s">
        <v>382</v>
      </c>
      <c r="AZ3438">
        <v>0</v>
      </c>
      <c r="BY3438" t="s">
        <v>342</v>
      </c>
      <c r="EQ3438">
        <v>238807</v>
      </c>
      <c r="ER3438" t="s">
        <v>8480</v>
      </c>
      <c r="EV3438">
        <v>17287803</v>
      </c>
      <c r="EW3438">
        <v>928</v>
      </c>
      <c r="EX3438">
        <v>221101</v>
      </c>
      <c r="EY3438" t="s">
        <v>8481</v>
      </c>
      <c r="EZ3438">
        <v>1</v>
      </c>
      <c r="FC3438">
        <v>55110001</v>
      </c>
      <c r="FD3438" t="s">
        <v>128</v>
      </c>
    </row>
    <row r="3439" spans="1:160" x14ac:dyDescent="0.3">
      <c r="A3439" t="str">
        <f>VLOOKUP(B3439,Table2[],3,FALSE)</f>
        <v>Digital</v>
      </c>
      <c r="B3439" t="str">
        <f>IF(OR(ISNUMBER(FIND("QVC",Z3439)),ISNUMBER(FIND("QVC",AL3439))),"QVC",IF(OR(ISNUMBER(FIND("NCO",H3439)),ISNUMBER(FIND("NCO",Y3439))), "NCO", IF(AL3439="consumer","PMD.com",VLOOKUP(LEFT(H3439,2),Tables!$E$1:$F$11,2,FALSE))))</f>
        <v>PMD.com</v>
      </c>
      <c r="C3439">
        <f t="shared" si="162"/>
        <v>52430001</v>
      </c>
      <c r="D3439">
        <f t="shared" si="163"/>
        <v>1</v>
      </c>
      <c r="E3439" t="str">
        <f t="shared" ca="1" si="161"/>
        <v>shifted orders shipped</v>
      </c>
      <c r="F3439" t="s">
        <v>3539</v>
      </c>
      <c r="G3439" t="s">
        <v>335</v>
      </c>
      <c r="H3439" t="s">
        <v>8479</v>
      </c>
      <c r="I3439" s="6">
        <v>44012.813252314816</v>
      </c>
      <c r="J3439" t="s">
        <v>16</v>
      </c>
      <c r="K3439" s="6">
        <v>44013.45453703704</v>
      </c>
      <c r="M3439" t="s">
        <v>7343</v>
      </c>
      <c r="N3439" t="s">
        <v>7344</v>
      </c>
      <c r="Q3439" t="s">
        <v>417</v>
      </c>
      <c r="R3439" t="s">
        <v>376</v>
      </c>
      <c r="S3439">
        <v>78737</v>
      </c>
      <c r="T3439" t="s">
        <v>338</v>
      </c>
      <c r="U3439" t="s">
        <v>530</v>
      </c>
      <c r="W3439" t="s">
        <v>7345</v>
      </c>
      <c r="Z3439" t="s">
        <v>7343</v>
      </c>
      <c r="AA3439" t="s">
        <v>7344</v>
      </c>
      <c r="AD3439" t="s">
        <v>417</v>
      </c>
      <c r="AE3439" t="s">
        <v>376</v>
      </c>
      <c r="AF3439">
        <v>78737</v>
      </c>
      <c r="AG3439" t="s">
        <v>338</v>
      </c>
      <c r="AH3439" t="s">
        <v>530</v>
      </c>
      <c r="AJ3439" t="s">
        <v>7345</v>
      </c>
      <c r="AL3439" t="s">
        <v>339</v>
      </c>
      <c r="AM3439">
        <v>1</v>
      </c>
      <c r="AN3439">
        <v>1</v>
      </c>
      <c r="AO3439">
        <v>12063</v>
      </c>
      <c r="AQ3439">
        <v>127155</v>
      </c>
      <c r="AR3439">
        <v>52430001</v>
      </c>
      <c r="AS3439" t="s">
        <v>927</v>
      </c>
      <c r="AT3439" t="s">
        <v>75</v>
      </c>
      <c r="AW3439" t="s">
        <v>340</v>
      </c>
      <c r="AX3439" t="s">
        <v>340</v>
      </c>
      <c r="AY3439" t="s">
        <v>357</v>
      </c>
      <c r="AZ3439" t="s">
        <v>363</v>
      </c>
      <c r="BY3439" t="s">
        <v>342</v>
      </c>
      <c r="EQ3439">
        <v>249990</v>
      </c>
      <c r="ER3439" t="s">
        <v>8480</v>
      </c>
      <c r="EV3439">
        <v>17287803</v>
      </c>
      <c r="EW3439">
        <v>928</v>
      </c>
      <c r="EX3439">
        <v>221101</v>
      </c>
      <c r="EY3439" t="s">
        <v>8481</v>
      </c>
      <c r="EZ3439">
        <v>1</v>
      </c>
      <c r="FC3439">
        <v>95385</v>
      </c>
      <c r="FD3439" t="s">
        <v>3531</v>
      </c>
    </row>
    <row r="3440" spans="1:160" x14ac:dyDescent="0.3">
      <c r="A3440" t="str">
        <f>VLOOKUP(B3440,Table2[],3,FALSE)</f>
        <v>Digital</v>
      </c>
      <c r="B3440" t="str">
        <f>IF(OR(ISNUMBER(FIND("QVC",Z3440)),ISNUMBER(FIND("QVC",AL3440))),"QVC",IF(OR(ISNUMBER(FIND("NCO",H3440)),ISNUMBER(FIND("NCO",Y3440))), "NCO", IF(AL3440="consumer","PMD.com",VLOOKUP(LEFT(H3440,2),Tables!$E$1:$F$11,2,FALSE))))</f>
        <v>PMD.com</v>
      </c>
      <c r="C3440">
        <f t="shared" si="162"/>
        <v>5341030</v>
      </c>
      <c r="D3440">
        <f t="shared" si="163"/>
        <v>1</v>
      </c>
      <c r="E3440" t="str">
        <f t="shared" ca="1" si="161"/>
        <v>shifted orders shipped</v>
      </c>
      <c r="F3440" t="s">
        <v>3539</v>
      </c>
      <c r="G3440" t="s">
        <v>335</v>
      </c>
      <c r="H3440" t="s">
        <v>8479</v>
      </c>
      <c r="I3440" s="6">
        <v>44012.813252314816</v>
      </c>
      <c r="J3440" t="s">
        <v>16</v>
      </c>
      <c r="K3440" s="6">
        <v>44013.45453703704</v>
      </c>
      <c r="M3440" t="s">
        <v>7343</v>
      </c>
      <c r="N3440" t="s">
        <v>7344</v>
      </c>
      <c r="Q3440" t="s">
        <v>417</v>
      </c>
      <c r="R3440" t="s">
        <v>376</v>
      </c>
      <c r="S3440">
        <v>78737</v>
      </c>
      <c r="T3440" t="s">
        <v>338</v>
      </c>
      <c r="U3440" t="s">
        <v>530</v>
      </c>
      <c r="W3440" t="s">
        <v>7345</v>
      </c>
      <c r="Z3440" t="s">
        <v>7343</v>
      </c>
      <c r="AA3440" t="s">
        <v>7344</v>
      </c>
      <c r="AD3440" t="s">
        <v>417</v>
      </c>
      <c r="AE3440" t="s">
        <v>376</v>
      </c>
      <c r="AF3440">
        <v>78737</v>
      </c>
      <c r="AG3440" t="s">
        <v>338</v>
      </c>
      <c r="AH3440" t="s">
        <v>530</v>
      </c>
      <c r="AJ3440" t="s">
        <v>7345</v>
      </c>
      <c r="AL3440" t="s">
        <v>339</v>
      </c>
      <c r="AM3440">
        <v>1</v>
      </c>
      <c r="AN3440">
        <v>1</v>
      </c>
      <c r="AO3440">
        <v>12859</v>
      </c>
      <c r="AQ3440">
        <v>124642</v>
      </c>
      <c r="AR3440">
        <v>5341030</v>
      </c>
      <c r="AS3440" t="s">
        <v>925</v>
      </c>
      <c r="AT3440" t="s">
        <v>926</v>
      </c>
      <c r="AW3440" t="s">
        <v>366</v>
      </c>
      <c r="AX3440" t="s">
        <v>366</v>
      </c>
      <c r="AY3440" t="s">
        <v>345</v>
      </c>
      <c r="AZ3440" t="s">
        <v>346</v>
      </c>
      <c r="BY3440" t="s">
        <v>342</v>
      </c>
      <c r="EQ3440">
        <v>243275</v>
      </c>
      <c r="ER3440" t="s">
        <v>8480</v>
      </c>
      <c r="EV3440">
        <v>17287803</v>
      </c>
      <c r="EW3440">
        <v>928</v>
      </c>
      <c r="EX3440">
        <v>221101</v>
      </c>
      <c r="EY3440" t="s">
        <v>8481</v>
      </c>
      <c r="EZ3440">
        <v>1</v>
      </c>
      <c r="FC3440">
        <v>95385</v>
      </c>
      <c r="FD3440" t="s">
        <v>3531</v>
      </c>
    </row>
    <row r="3441" spans="1:160" x14ac:dyDescent="0.3">
      <c r="A3441" t="str">
        <f>VLOOKUP(B3441,Table2[],3,FALSE)</f>
        <v>Digital</v>
      </c>
      <c r="B3441" t="str">
        <f>IF(OR(ISNUMBER(FIND("QVC",Z3441)),ISNUMBER(FIND("QVC",AL3441))),"QVC",IF(OR(ISNUMBER(FIND("NCO",H3441)),ISNUMBER(FIND("NCO",Y3441))), "NCO", IF(AL3441="consumer","PMD.com",VLOOKUP(LEFT(H3441,2),Tables!$E$1:$F$11,2,FALSE))))</f>
        <v>PMD.com</v>
      </c>
      <c r="C3441">
        <f t="shared" si="162"/>
        <v>55340001</v>
      </c>
      <c r="D3441">
        <f t="shared" si="163"/>
        <v>1</v>
      </c>
      <c r="E3441" t="str">
        <f t="shared" ca="1" si="161"/>
        <v>shifted orders shipped</v>
      </c>
      <c r="F3441" t="s">
        <v>3539</v>
      </c>
      <c r="G3441" t="s">
        <v>335</v>
      </c>
      <c r="H3441" t="s">
        <v>8479</v>
      </c>
      <c r="I3441" s="6">
        <v>44012.813252314816</v>
      </c>
      <c r="J3441" t="s">
        <v>16</v>
      </c>
      <c r="K3441" s="6">
        <v>44013.45453703704</v>
      </c>
      <c r="M3441" t="s">
        <v>7343</v>
      </c>
      <c r="N3441" t="s">
        <v>7344</v>
      </c>
      <c r="Q3441" t="s">
        <v>417</v>
      </c>
      <c r="R3441" t="s">
        <v>376</v>
      </c>
      <c r="S3441">
        <v>78737</v>
      </c>
      <c r="T3441" t="s">
        <v>338</v>
      </c>
      <c r="U3441" t="s">
        <v>530</v>
      </c>
      <c r="W3441" t="s">
        <v>7345</v>
      </c>
      <c r="Z3441" t="s">
        <v>7343</v>
      </c>
      <c r="AA3441" t="s">
        <v>7344</v>
      </c>
      <c r="AD3441" t="s">
        <v>417</v>
      </c>
      <c r="AE3441" t="s">
        <v>376</v>
      </c>
      <c r="AF3441">
        <v>78737</v>
      </c>
      <c r="AG3441" t="s">
        <v>338</v>
      </c>
      <c r="AH3441" t="s">
        <v>530</v>
      </c>
      <c r="AJ3441" t="s">
        <v>7345</v>
      </c>
      <c r="AL3441" t="s">
        <v>339</v>
      </c>
      <c r="AM3441">
        <v>1</v>
      </c>
      <c r="AN3441">
        <v>1</v>
      </c>
      <c r="AO3441">
        <v>8241</v>
      </c>
      <c r="AQ3441">
        <v>124480</v>
      </c>
      <c r="AR3441">
        <v>55340001</v>
      </c>
      <c r="AS3441" t="s">
        <v>1955</v>
      </c>
      <c r="AT3441" t="s">
        <v>71</v>
      </c>
      <c r="AW3441" t="s">
        <v>343</v>
      </c>
      <c r="BY3441" t="s">
        <v>342</v>
      </c>
      <c r="EQ3441">
        <v>249139</v>
      </c>
      <c r="ER3441" t="s">
        <v>8480</v>
      </c>
      <c r="EV3441">
        <v>17287803</v>
      </c>
      <c r="EW3441">
        <v>928</v>
      </c>
      <c r="EX3441">
        <v>221101</v>
      </c>
      <c r="EY3441" t="s">
        <v>8481</v>
      </c>
      <c r="EZ3441">
        <v>1</v>
      </c>
      <c r="FC3441">
        <v>55340001</v>
      </c>
      <c r="FD3441" t="s">
        <v>71</v>
      </c>
    </row>
    <row r="3442" spans="1:160" x14ac:dyDescent="0.3">
      <c r="A3442" t="str">
        <f>VLOOKUP(B3442,Table2[],3,FALSE)</f>
        <v>Digital</v>
      </c>
      <c r="B3442" t="str">
        <f>IF(OR(ISNUMBER(FIND("QVC",Z3442)),ISNUMBER(FIND("QVC",AL3442))),"QVC",IF(OR(ISNUMBER(FIND("NCO",H3442)),ISNUMBER(FIND("NCO",Y3442))), "NCO", IF(AL3442="consumer","PMD.com",VLOOKUP(LEFT(H3442,2),Tables!$E$1:$F$11,2,FALSE))))</f>
        <v>PMD.com</v>
      </c>
      <c r="C3442">
        <f t="shared" si="162"/>
        <v>53920001</v>
      </c>
      <c r="D3442">
        <f t="shared" si="163"/>
        <v>1</v>
      </c>
      <c r="E3442" t="str">
        <f t="shared" ca="1" si="161"/>
        <v>shifted orders shipped</v>
      </c>
      <c r="F3442" t="s">
        <v>3539</v>
      </c>
      <c r="G3442" t="s">
        <v>335</v>
      </c>
      <c r="H3442" t="s">
        <v>8479</v>
      </c>
      <c r="I3442" s="6">
        <v>44012.813252314816</v>
      </c>
      <c r="J3442" t="s">
        <v>16</v>
      </c>
      <c r="K3442" s="6">
        <v>44013.45453703704</v>
      </c>
      <c r="M3442" t="s">
        <v>7343</v>
      </c>
      <c r="N3442" t="s">
        <v>7344</v>
      </c>
      <c r="Q3442" t="s">
        <v>417</v>
      </c>
      <c r="R3442" t="s">
        <v>376</v>
      </c>
      <c r="S3442">
        <v>78737</v>
      </c>
      <c r="T3442" t="s">
        <v>338</v>
      </c>
      <c r="U3442" t="s">
        <v>530</v>
      </c>
      <c r="W3442" t="s">
        <v>7345</v>
      </c>
      <c r="Z3442" t="s">
        <v>7343</v>
      </c>
      <c r="AA3442" t="s">
        <v>7344</v>
      </c>
      <c r="AD3442" t="s">
        <v>417</v>
      </c>
      <c r="AE3442" t="s">
        <v>376</v>
      </c>
      <c r="AF3442">
        <v>78737</v>
      </c>
      <c r="AG3442" t="s">
        <v>338</v>
      </c>
      <c r="AH3442" t="s">
        <v>530</v>
      </c>
      <c r="AJ3442" t="s">
        <v>7345</v>
      </c>
      <c r="AL3442" t="s">
        <v>339</v>
      </c>
      <c r="AM3442">
        <v>1</v>
      </c>
      <c r="AN3442">
        <v>1</v>
      </c>
      <c r="AO3442">
        <v>14899</v>
      </c>
      <c r="AQ3442">
        <v>124468</v>
      </c>
      <c r="AR3442">
        <v>53920001</v>
      </c>
      <c r="AS3442">
        <v>9000000</v>
      </c>
      <c r="AT3442" t="s">
        <v>40</v>
      </c>
      <c r="AW3442" t="s">
        <v>343</v>
      </c>
      <c r="BY3442" t="s">
        <v>342</v>
      </c>
      <c r="EQ3442">
        <v>243396</v>
      </c>
      <c r="ER3442" t="s">
        <v>8480</v>
      </c>
      <c r="EV3442">
        <v>17287803</v>
      </c>
      <c r="EW3442">
        <v>928</v>
      </c>
      <c r="EX3442">
        <v>221101</v>
      </c>
      <c r="EY3442" t="s">
        <v>8481</v>
      </c>
      <c r="EZ3442">
        <v>1</v>
      </c>
      <c r="FC3442">
        <v>95385</v>
      </c>
      <c r="FD3442" t="s">
        <v>3531</v>
      </c>
    </row>
    <row r="3443" spans="1:160" x14ac:dyDescent="0.3">
      <c r="A3443" t="str">
        <f>VLOOKUP(B3443,Table2[],3,FALSE)</f>
        <v>Digital</v>
      </c>
      <c r="B3443" t="str">
        <f>IF(OR(ISNUMBER(FIND("QVC",Z3443)),ISNUMBER(FIND("QVC",AL3443))),"QVC",IF(OR(ISNUMBER(FIND("NCO",H3443)),ISNUMBER(FIND("NCO",Y3443))), "NCO", IF(AL3443="consumer","PMD.com",VLOOKUP(LEFT(H3443,2),Tables!$E$1:$F$11,2,FALSE))))</f>
        <v>PMD.com</v>
      </c>
      <c r="C3443">
        <f t="shared" si="162"/>
        <v>51090030</v>
      </c>
      <c r="D3443">
        <f t="shared" si="163"/>
        <v>1</v>
      </c>
      <c r="E3443" t="str">
        <f t="shared" ca="1" si="161"/>
        <v>shifted orders shipped</v>
      </c>
      <c r="F3443" t="s">
        <v>3539</v>
      </c>
      <c r="G3443" t="s">
        <v>335</v>
      </c>
      <c r="H3443" t="s">
        <v>8479</v>
      </c>
      <c r="I3443" s="6">
        <v>44012.813252314816</v>
      </c>
      <c r="J3443" t="s">
        <v>16</v>
      </c>
      <c r="K3443" s="6">
        <v>44013.45453703704</v>
      </c>
      <c r="M3443" t="s">
        <v>7343</v>
      </c>
      <c r="N3443" t="s">
        <v>7344</v>
      </c>
      <c r="Q3443" t="s">
        <v>417</v>
      </c>
      <c r="R3443" t="s">
        <v>376</v>
      </c>
      <c r="S3443">
        <v>78737</v>
      </c>
      <c r="T3443" t="s">
        <v>338</v>
      </c>
      <c r="U3443" t="s">
        <v>530</v>
      </c>
      <c r="W3443" t="s">
        <v>7345</v>
      </c>
      <c r="Z3443" t="s">
        <v>7343</v>
      </c>
      <c r="AA3443" t="s">
        <v>7344</v>
      </c>
      <c r="AD3443" t="s">
        <v>417</v>
      </c>
      <c r="AE3443" t="s">
        <v>376</v>
      </c>
      <c r="AF3443">
        <v>78737</v>
      </c>
      <c r="AG3443" t="s">
        <v>338</v>
      </c>
      <c r="AH3443" t="s">
        <v>530</v>
      </c>
      <c r="AJ3443" t="s">
        <v>7345</v>
      </c>
      <c r="AL3443" t="s">
        <v>339</v>
      </c>
      <c r="AM3443">
        <v>1</v>
      </c>
      <c r="AN3443">
        <v>1</v>
      </c>
      <c r="AO3443">
        <v>6688</v>
      </c>
      <c r="AQ3443">
        <v>125960</v>
      </c>
      <c r="AR3443">
        <v>51090030</v>
      </c>
      <c r="AS3443" t="s">
        <v>3043</v>
      </c>
      <c r="AT3443" t="s">
        <v>628</v>
      </c>
      <c r="AW3443" t="s">
        <v>343</v>
      </c>
      <c r="BY3443" t="s">
        <v>342</v>
      </c>
      <c r="BZ3443" t="b">
        <v>0</v>
      </c>
      <c r="EQ3443">
        <v>243047</v>
      </c>
      <c r="ER3443" t="s">
        <v>8480</v>
      </c>
      <c r="EV3443">
        <v>17287803</v>
      </c>
      <c r="EW3443">
        <v>928</v>
      </c>
      <c r="EX3443">
        <v>221101</v>
      </c>
      <c r="EY3443" t="s">
        <v>8481</v>
      </c>
      <c r="EZ3443">
        <v>1</v>
      </c>
      <c r="FC3443">
        <v>95385</v>
      </c>
      <c r="FD3443" t="s">
        <v>3531</v>
      </c>
    </row>
    <row r="3444" spans="1:160" x14ac:dyDescent="0.3">
      <c r="A3444" t="str">
        <f>VLOOKUP(B3444,Table2[],3,FALSE)</f>
        <v>Digital</v>
      </c>
      <c r="B3444" t="str">
        <f>IF(OR(ISNUMBER(FIND("QVC",Z3444)),ISNUMBER(FIND("QVC",AL3444))),"QVC",IF(OR(ISNUMBER(FIND("NCO",H3444)),ISNUMBER(FIND("NCO",Y3444))), "NCO", IF(AL3444="consumer","PMD.com",VLOOKUP(LEFT(H3444,2),Tables!$E$1:$F$11,2,FALSE))))</f>
        <v>PMD.com</v>
      </c>
      <c r="C3444">
        <f t="shared" si="162"/>
        <v>7659</v>
      </c>
      <c r="D3444">
        <f t="shared" si="163"/>
        <v>1</v>
      </c>
      <c r="E3444" t="str">
        <f t="shared" ca="1" si="161"/>
        <v>shifted orders shipped</v>
      </c>
      <c r="F3444" t="s">
        <v>3539</v>
      </c>
      <c r="G3444" t="s">
        <v>335</v>
      </c>
      <c r="H3444" t="s">
        <v>8482</v>
      </c>
      <c r="I3444" s="6">
        <v>44012.761192129627</v>
      </c>
      <c r="J3444" t="s">
        <v>16</v>
      </c>
      <c r="K3444" s="6">
        <v>44013.454895833333</v>
      </c>
      <c r="M3444" t="s">
        <v>8483</v>
      </c>
      <c r="N3444" t="s">
        <v>8484</v>
      </c>
      <c r="Q3444" t="s">
        <v>2232</v>
      </c>
      <c r="R3444" t="s">
        <v>414</v>
      </c>
      <c r="S3444" t="s">
        <v>8485</v>
      </c>
      <c r="T3444" t="s">
        <v>338</v>
      </c>
      <c r="U3444" t="s">
        <v>530</v>
      </c>
      <c r="W3444" t="s">
        <v>8486</v>
      </c>
      <c r="Z3444" t="s">
        <v>8483</v>
      </c>
      <c r="AA3444" t="s">
        <v>8484</v>
      </c>
      <c r="AD3444" t="s">
        <v>2232</v>
      </c>
      <c r="AE3444" t="s">
        <v>414</v>
      </c>
      <c r="AF3444" t="s">
        <v>8485</v>
      </c>
      <c r="AG3444" t="s">
        <v>338</v>
      </c>
      <c r="AH3444" t="s">
        <v>530</v>
      </c>
      <c r="AJ3444" t="s">
        <v>8486</v>
      </c>
      <c r="AL3444" t="s">
        <v>339</v>
      </c>
      <c r="AM3444">
        <v>1</v>
      </c>
      <c r="AN3444">
        <v>1</v>
      </c>
      <c r="AO3444">
        <v>4325</v>
      </c>
      <c r="AQ3444">
        <v>127796</v>
      </c>
      <c r="AR3444">
        <v>7659</v>
      </c>
      <c r="AS3444" t="s">
        <v>1085</v>
      </c>
      <c r="AT3444" t="s">
        <v>1086</v>
      </c>
      <c r="BY3444" t="s">
        <v>342</v>
      </c>
      <c r="EQ3444">
        <v>252890</v>
      </c>
      <c r="ER3444" t="s">
        <v>8487</v>
      </c>
      <c r="EV3444">
        <v>17287787</v>
      </c>
      <c r="EW3444">
        <v>928</v>
      </c>
      <c r="EX3444">
        <v>221085</v>
      </c>
      <c r="EY3444" t="s">
        <v>8488</v>
      </c>
      <c r="EZ3444">
        <v>1</v>
      </c>
      <c r="FC3444">
        <v>7659</v>
      </c>
      <c r="FD3444" t="s">
        <v>1086</v>
      </c>
    </row>
    <row r="3445" spans="1:160" x14ac:dyDescent="0.3">
      <c r="A3445" t="str">
        <f>VLOOKUP(B3445,Table2[],3,FALSE)</f>
        <v>Digital</v>
      </c>
      <c r="B3445" t="str">
        <f>IF(OR(ISNUMBER(FIND("QVC",Z3445)),ISNUMBER(FIND("QVC",AL3445))),"QVC",IF(OR(ISNUMBER(FIND("NCO",H3445)),ISNUMBER(FIND("NCO",Y3445))), "NCO", IF(AL3445="consumer","PMD.com",VLOOKUP(LEFT(H3445,2),Tables!$E$1:$F$11,2,FALSE))))</f>
        <v>PMD.com</v>
      </c>
      <c r="C3445">
        <f t="shared" si="162"/>
        <v>53490001</v>
      </c>
      <c r="D3445">
        <f t="shared" si="163"/>
        <v>2</v>
      </c>
      <c r="E3445" t="str">
        <f t="shared" ca="1" si="161"/>
        <v>shifted orders shipped</v>
      </c>
      <c r="F3445" t="s">
        <v>3539</v>
      </c>
      <c r="G3445" t="s">
        <v>335</v>
      </c>
      <c r="H3445" t="s">
        <v>8482</v>
      </c>
      <c r="I3445" s="6">
        <v>44012.761192129627</v>
      </c>
      <c r="J3445" t="s">
        <v>16</v>
      </c>
      <c r="K3445" s="6">
        <v>44013.454895833333</v>
      </c>
      <c r="M3445" t="s">
        <v>8483</v>
      </c>
      <c r="N3445" t="s">
        <v>8484</v>
      </c>
      <c r="Q3445" t="s">
        <v>2232</v>
      </c>
      <c r="R3445" t="s">
        <v>414</v>
      </c>
      <c r="S3445" t="s">
        <v>8485</v>
      </c>
      <c r="T3445" t="s">
        <v>338</v>
      </c>
      <c r="U3445" t="s">
        <v>530</v>
      </c>
      <c r="W3445" t="s">
        <v>8486</v>
      </c>
      <c r="Z3445" t="s">
        <v>8483</v>
      </c>
      <c r="AA3445" t="s">
        <v>8484</v>
      </c>
      <c r="AD3445" t="s">
        <v>2232</v>
      </c>
      <c r="AE3445" t="s">
        <v>414</v>
      </c>
      <c r="AF3445" t="s">
        <v>8485</v>
      </c>
      <c r="AG3445" t="s">
        <v>338</v>
      </c>
      <c r="AH3445" t="s">
        <v>530</v>
      </c>
      <c r="AJ3445" t="s">
        <v>8486</v>
      </c>
      <c r="AL3445" t="s">
        <v>339</v>
      </c>
      <c r="AM3445">
        <v>2</v>
      </c>
      <c r="AN3445">
        <v>2</v>
      </c>
      <c r="AO3445">
        <v>15533</v>
      </c>
      <c r="AQ3445">
        <v>126899</v>
      </c>
      <c r="AR3445">
        <v>53490001</v>
      </c>
      <c r="AS3445" t="s">
        <v>1709</v>
      </c>
      <c r="AT3445" t="s">
        <v>56</v>
      </c>
      <c r="AW3445" t="s">
        <v>343</v>
      </c>
      <c r="BY3445" t="s">
        <v>342</v>
      </c>
      <c r="EQ3445">
        <v>253176</v>
      </c>
      <c r="ER3445" t="s">
        <v>8487</v>
      </c>
      <c r="EV3445">
        <v>17287787</v>
      </c>
      <c r="EW3445">
        <v>928</v>
      </c>
      <c r="EX3445">
        <v>221085</v>
      </c>
      <c r="EY3445" t="s">
        <v>8488</v>
      </c>
      <c r="EZ3445">
        <v>1</v>
      </c>
      <c r="FC3445">
        <v>53490001</v>
      </c>
      <c r="FD3445" t="s">
        <v>56</v>
      </c>
    </row>
    <row r="3446" spans="1:160" x14ac:dyDescent="0.3">
      <c r="A3446" t="str">
        <f>VLOOKUP(B3446,Table2[],3,FALSE)</f>
        <v>Digital</v>
      </c>
      <c r="B3446" t="str">
        <f>IF(OR(ISNUMBER(FIND("QVC",Z3446)),ISNUMBER(FIND("QVC",AL3446))),"QVC",IF(OR(ISNUMBER(FIND("NCO",H3446)),ISNUMBER(FIND("NCO",Y3446))), "NCO", IF(AL3446="consumer","PMD.com",VLOOKUP(LEFT(H3446,2),Tables!$E$1:$F$11,2,FALSE))))</f>
        <v>PMD.com</v>
      </c>
      <c r="C3446">
        <f t="shared" si="162"/>
        <v>5356</v>
      </c>
      <c r="D3446">
        <f t="shared" si="163"/>
        <v>1</v>
      </c>
      <c r="E3446" t="str">
        <f t="shared" ca="1" si="161"/>
        <v>shifted orders shipped</v>
      </c>
      <c r="F3446" t="s">
        <v>3539</v>
      </c>
      <c r="G3446" t="s">
        <v>335</v>
      </c>
      <c r="H3446" t="s">
        <v>8489</v>
      </c>
      <c r="I3446" s="6">
        <v>44012.526909722219</v>
      </c>
      <c r="J3446" t="s">
        <v>16</v>
      </c>
      <c r="K3446" s="6">
        <v>44013.455023148148</v>
      </c>
      <c r="M3446" t="s">
        <v>860</v>
      </c>
      <c r="N3446" t="s">
        <v>876</v>
      </c>
      <c r="O3446" t="s">
        <v>901</v>
      </c>
      <c r="Q3446" t="s">
        <v>369</v>
      </c>
      <c r="R3446" t="s">
        <v>370</v>
      </c>
      <c r="S3446" t="s">
        <v>877</v>
      </c>
      <c r="T3446" t="s">
        <v>338</v>
      </c>
      <c r="U3446" t="s">
        <v>530</v>
      </c>
      <c r="W3446" t="s">
        <v>861</v>
      </c>
      <c r="Z3446" t="s">
        <v>860</v>
      </c>
      <c r="AA3446" t="s">
        <v>876</v>
      </c>
      <c r="AB3446" t="s">
        <v>901</v>
      </c>
      <c r="AD3446" t="s">
        <v>369</v>
      </c>
      <c r="AE3446" t="s">
        <v>370</v>
      </c>
      <c r="AF3446" t="s">
        <v>877</v>
      </c>
      <c r="AG3446" t="s">
        <v>338</v>
      </c>
      <c r="AH3446" t="s">
        <v>530</v>
      </c>
      <c r="AJ3446" t="s">
        <v>861</v>
      </c>
      <c r="AL3446" t="s">
        <v>339</v>
      </c>
      <c r="AM3446">
        <v>1</v>
      </c>
      <c r="AN3446">
        <v>1</v>
      </c>
      <c r="AO3446">
        <v>8738</v>
      </c>
      <c r="AQ3446">
        <v>124520</v>
      </c>
      <c r="AR3446">
        <v>5356</v>
      </c>
      <c r="AS3446" t="s">
        <v>747</v>
      </c>
      <c r="AT3446" t="s">
        <v>118</v>
      </c>
      <c r="AW3446" t="s">
        <v>340</v>
      </c>
      <c r="AX3446" t="s">
        <v>340</v>
      </c>
      <c r="AY3446" t="s">
        <v>351</v>
      </c>
      <c r="AZ3446" t="s">
        <v>424</v>
      </c>
      <c r="BY3446" t="s">
        <v>342</v>
      </c>
      <c r="EQ3446">
        <v>252059</v>
      </c>
      <c r="ER3446" t="s">
        <v>8490</v>
      </c>
      <c r="EV3446">
        <v>17287671</v>
      </c>
      <c r="EW3446">
        <v>928</v>
      </c>
      <c r="EX3446">
        <v>220970</v>
      </c>
      <c r="EY3446" t="s">
        <v>8491</v>
      </c>
      <c r="EZ3446">
        <v>1</v>
      </c>
      <c r="FC3446">
        <v>95060</v>
      </c>
      <c r="FD3446" t="s">
        <v>773</v>
      </c>
    </row>
    <row r="3447" spans="1:160" x14ac:dyDescent="0.3">
      <c r="A3447" t="str">
        <f>VLOOKUP(B3447,Table2[],3,FALSE)</f>
        <v>Digital</v>
      </c>
      <c r="B3447" t="str">
        <f>IF(OR(ISNUMBER(FIND("QVC",Z3447)),ISNUMBER(FIND("QVC",AL3447))),"QVC",IF(OR(ISNUMBER(FIND("NCO",H3447)),ISNUMBER(FIND("NCO",Y3447))), "NCO", IF(AL3447="consumer","PMD.com",VLOOKUP(LEFT(H3447,2),Tables!$E$1:$F$11,2,FALSE))))</f>
        <v>PMD.com</v>
      </c>
      <c r="C3447">
        <f t="shared" si="162"/>
        <v>52430001</v>
      </c>
      <c r="D3447">
        <f t="shared" si="163"/>
        <v>1</v>
      </c>
      <c r="E3447" t="str">
        <f t="shared" ca="1" si="161"/>
        <v>shifted orders shipped</v>
      </c>
      <c r="F3447" t="s">
        <v>3539</v>
      </c>
      <c r="G3447" t="s">
        <v>335</v>
      </c>
      <c r="H3447" t="s">
        <v>8489</v>
      </c>
      <c r="I3447" s="6">
        <v>44012.526909722219</v>
      </c>
      <c r="J3447" t="s">
        <v>16</v>
      </c>
      <c r="K3447" s="6">
        <v>44013.455023148148</v>
      </c>
      <c r="M3447" t="s">
        <v>860</v>
      </c>
      <c r="N3447" t="s">
        <v>876</v>
      </c>
      <c r="O3447" t="s">
        <v>901</v>
      </c>
      <c r="Q3447" t="s">
        <v>369</v>
      </c>
      <c r="R3447" t="s">
        <v>370</v>
      </c>
      <c r="S3447" t="s">
        <v>877</v>
      </c>
      <c r="T3447" t="s">
        <v>338</v>
      </c>
      <c r="U3447" t="s">
        <v>530</v>
      </c>
      <c r="W3447" t="s">
        <v>861</v>
      </c>
      <c r="Z3447" t="s">
        <v>860</v>
      </c>
      <c r="AA3447" t="s">
        <v>876</v>
      </c>
      <c r="AB3447" t="s">
        <v>901</v>
      </c>
      <c r="AD3447" t="s">
        <v>369</v>
      </c>
      <c r="AE3447" t="s">
        <v>370</v>
      </c>
      <c r="AF3447" t="s">
        <v>877</v>
      </c>
      <c r="AG3447" t="s">
        <v>338</v>
      </c>
      <c r="AH3447" t="s">
        <v>530</v>
      </c>
      <c r="AJ3447" t="s">
        <v>861</v>
      </c>
      <c r="AL3447" t="s">
        <v>339</v>
      </c>
      <c r="AM3447">
        <v>1</v>
      </c>
      <c r="AN3447">
        <v>1</v>
      </c>
      <c r="AO3447">
        <v>12063</v>
      </c>
      <c r="AQ3447">
        <v>127155</v>
      </c>
      <c r="AR3447">
        <v>52430001</v>
      </c>
      <c r="AS3447" t="s">
        <v>927</v>
      </c>
      <c r="AT3447" t="s">
        <v>75</v>
      </c>
      <c r="AW3447" t="s">
        <v>340</v>
      </c>
      <c r="AX3447" t="s">
        <v>340</v>
      </c>
      <c r="AY3447" t="s">
        <v>357</v>
      </c>
      <c r="AZ3447" t="s">
        <v>363</v>
      </c>
      <c r="BY3447" t="s">
        <v>342</v>
      </c>
      <c r="EQ3447">
        <v>249990</v>
      </c>
      <c r="ER3447" t="s">
        <v>8490</v>
      </c>
      <c r="EV3447">
        <v>17287671</v>
      </c>
      <c r="EW3447">
        <v>928</v>
      </c>
      <c r="EX3447">
        <v>220970</v>
      </c>
      <c r="EY3447" t="s">
        <v>8491</v>
      </c>
      <c r="EZ3447">
        <v>1</v>
      </c>
      <c r="FC3447">
        <v>95385</v>
      </c>
      <c r="FD3447" t="s">
        <v>3531</v>
      </c>
    </row>
    <row r="3448" spans="1:160" x14ac:dyDescent="0.3">
      <c r="A3448" t="str">
        <f>VLOOKUP(B3448,Table2[],3,FALSE)</f>
        <v>Digital</v>
      </c>
      <c r="B3448" t="str">
        <f>IF(OR(ISNUMBER(FIND("QVC",Z3448)),ISNUMBER(FIND("QVC",AL3448))),"QVC",IF(OR(ISNUMBER(FIND("NCO",H3448)),ISNUMBER(FIND("NCO",Y3448))), "NCO", IF(AL3448="consumer","PMD.com",VLOOKUP(LEFT(H3448,2),Tables!$E$1:$F$11,2,FALSE))))</f>
        <v>PMD.com</v>
      </c>
      <c r="C3448">
        <f t="shared" si="162"/>
        <v>7873</v>
      </c>
      <c r="D3448">
        <f t="shared" si="163"/>
        <v>1</v>
      </c>
      <c r="E3448" t="str">
        <f t="shared" ca="1" si="161"/>
        <v>shifted orders shipped</v>
      </c>
      <c r="F3448" t="s">
        <v>3539</v>
      </c>
      <c r="G3448" t="s">
        <v>335</v>
      </c>
      <c r="H3448" t="s">
        <v>8489</v>
      </c>
      <c r="I3448" s="6">
        <v>44012.526909722219</v>
      </c>
      <c r="J3448" t="s">
        <v>16</v>
      </c>
      <c r="K3448" s="6">
        <v>44013.455023148148</v>
      </c>
      <c r="M3448" t="s">
        <v>860</v>
      </c>
      <c r="N3448" t="s">
        <v>876</v>
      </c>
      <c r="O3448" t="s">
        <v>901</v>
      </c>
      <c r="Q3448" t="s">
        <v>369</v>
      </c>
      <c r="R3448" t="s">
        <v>370</v>
      </c>
      <c r="S3448" t="s">
        <v>877</v>
      </c>
      <c r="T3448" t="s">
        <v>338</v>
      </c>
      <c r="U3448" t="s">
        <v>530</v>
      </c>
      <c r="W3448" t="s">
        <v>861</v>
      </c>
      <c r="Z3448" t="s">
        <v>860</v>
      </c>
      <c r="AA3448" t="s">
        <v>876</v>
      </c>
      <c r="AB3448" t="s">
        <v>901</v>
      </c>
      <c r="AD3448" t="s">
        <v>369</v>
      </c>
      <c r="AE3448" t="s">
        <v>370</v>
      </c>
      <c r="AF3448" t="s">
        <v>877</v>
      </c>
      <c r="AG3448" t="s">
        <v>338</v>
      </c>
      <c r="AH3448" t="s">
        <v>530</v>
      </c>
      <c r="AJ3448" t="s">
        <v>861</v>
      </c>
      <c r="AL3448" t="s">
        <v>339</v>
      </c>
      <c r="AM3448">
        <v>1</v>
      </c>
      <c r="AN3448">
        <v>1</v>
      </c>
      <c r="AO3448">
        <v>93</v>
      </c>
      <c r="AQ3448">
        <v>127920</v>
      </c>
      <c r="AR3448">
        <v>7873</v>
      </c>
      <c r="AS3448" t="s">
        <v>1470</v>
      </c>
      <c r="AT3448" t="s">
        <v>1471</v>
      </c>
      <c r="AW3448" t="s">
        <v>349</v>
      </c>
      <c r="AX3448" t="s">
        <v>350</v>
      </c>
      <c r="AY3448" t="s">
        <v>345</v>
      </c>
      <c r="AZ3448" t="s">
        <v>346</v>
      </c>
      <c r="BY3448" t="s">
        <v>342</v>
      </c>
      <c r="EQ3448">
        <v>251347</v>
      </c>
      <c r="ER3448" t="s">
        <v>8490</v>
      </c>
      <c r="EV3448">
        <v>17287671</v>
      </c>
      <c r="EW3448">
        <v>928</v>
      </c>
      <c r="EX3448">
        <v>220970</v>
      </c>
      <c r="EY3448" t="s">
        <v>8491</v>
      </c>
      <c r="EZ3448">
        <v>1</v>
      </c>
      <c r="FC3448">
        <v>7873</v>
      </c>
      <c r="FD3448" t="s">
        <v>1471</v>
      </c>
    </row>
    <row r="3449" spans="1:160" x14ac:dyDescent="0.3">
      <c r="A3449" t="str">
        <f>VLOOKUP(B3449,Table2[],3,FALSE)</f>
        <v>Digital</v>
      </c>
      <c r="B3449" t="str">
        <f>IF(OR(ISNUMBER(FIND("QVC",Z3449)),ISNUMBER(FIND("QVC",AL3449))),"QVC",IF(OR(ISNUMBER(FIND("NCO",H3449)),ISNUMBER(FIND("NCO",Y3449))), "NCO", IF(AL3449="consumer","PMD.com",VLOOKUP(LEFT(H3449,2),Tables!$E$1:$F$11,2,FALSE))))</f>
        <v>PMD.com</v>
      </c>
      <c r="C3449">
        <f t="shared" si="162"/>
        <v>53920001</v>
      </c>
      <c r="D3449">
        <f t="shared" si="163"/>
        <v>1</v>
      </c>
      <c r="E3449" t="str">
        <f t="shared" ca="1" si="161"/>
        <v>shifted orders shipped</v>
      </c>
      <c r="F3449" t="s">
        <v>3539</v>
      </c>
      <c r="G3449" t="s">
        <v>335</v>
      </c>
      <c r="H3449" t="s">
        <v>8489</v>
      </c>
      <c r="I3449" s="6">
        <v>44012.526909722219</v>
      </c>
      <c r="J3449" t="s">
        <v>16</v>
      </c>
      <c r="K3449" s="6">
        <v>44013.455023148148</v>
      </c>
      <c r="M3449" t="s">
        <v>860</v>
      </c>
      <c r="N3449" t="s">
        <v>876</v>
      </c>
      <c r="O3449" t="s">
        <v>901</v>
      </c>
      <c r="Q3449" t="s">
        <v>369</v>
      </c>
      <c r="R3449" t="s">
        <v>370</v>
      </c>
      <c r="S3449" t="s">
        <v>877</v>
      </c>
      <c r="T3449" t="s">
        <v>338</v>
      </c>
      <c r="U3449" t="s">
        <v>530</v>
      </c>
      <c r="W3449" t="s">
        <v>861</v>
      </c>
      <c r="Z3449" t="s">
        <v>860</v>
      </c>
      <c r="AA3449" t="s">
        <v>876</v>
      </c>
      <c r="AB3449" t="s">
        <v>901</v>
      </c>
      <c r="AD3449" t="s">
        <v>369</v>
      </c>
      <c r="AE3449" t="s">
        <v>370</v>
      </c>
      <c r="AF3449" t="s">
        <v>877</v>
      </c>
      <c r="AG3449" t="s">
        <v>338</v>
      </c>
      <c r="AH3449" t="s">
        <v>530</v>
      </c>
      <c r="AJ3449" t="s">
        <v>861</v>
      </c>
      <c r="AL3449" t="s">
        <v>339</v>
      </c>
      <c r="AM3449">
        <v>1</v>
      </c>
      <c r="AN3449">
        <v>1</v>
      </c>
      <c r="AO3449">
        <v>14899</v>
      </c>
      <c r="AQ3449">
        <v>124468</v>
      </c>
      <c r="AR3449">
        <v>53920001</v>
      </c>
      <c r="AS3449">
        <v>9000000</v>
      </c>
      <c r="AT3449" t="s">
        <v>40</v>
      </c>
      <c r="AW3449" t="s">
        <v>343</v>
      </c>
      <c r="BY3449" t="s">
        <v>342</v>
      </c>
      <c r="EQ3449">
        <v>243396</v>
      </c>
      <c r="ER3449" t="s">
        <v>8490</v>
      </c>
      <c r="EV3449">
        <v>17287671</v>
      </c>
      <c r="EW3449">
        <v>928</v>
      </c>
      <c r="EX3449">
        <v>220970</v>
      </c>
      <c r="EY3449" t="s">
        <v>8491</v>
      </c>
      <c r="EZ3449">
        <v>1</v>
      </c>
      <c r="FC3449">
        <v>95385</v>
      </c>
      <c r="FD3449" t="s">
        <v>3531</v>
      </c>
    </row>
    <row r="3450" spans="1:160" x14ac:dyDescent="0.3">
      <c r="A3450" t="str">
        <f>VLOOKUP(B3450,Table2[],3,FALSE)</f>
        <v>Digital</v>
      </c>
      <c r="B3450" t="str">
        <f>IF(OR(ISNUMBER(FIND("QVC",Z3450)),ISNUMBER(FIND("QVC",AL3450))),"QVC",IF(OR(ISNUMBER(FIND("NCO",H3450)),ISNUMBER(FIND("NCO",Y3450))), "NCO", IF(AL3450="consumer","PMD.com",VLOOKUP(LEFT(H3450,2),Tables!$E$1:$F$11,2,FALSE))))</f>
        <v>PMD.com</v>
      </c>
      <c r="C3450">
        <f t="shared" si="162"/>
        <v>5341030</v>
      </c>
      <c r="D3450">
        <f t="shared" si="163"/>
        <v>1</v>
      </c>
      <c r="E3450" t="str">
        <f t="shared" ca="1" si="161"/>
        <v>shifted orders shipped</v>
      </c>
      <c r="F3450" t="s">
        <v>3539</v>
      </c>
      <c r="G3450" t="s">
        <v>335</v>
      </c>
      <c r="H3450" t="s">
        <v>8489</v>
      </c>
      <c r="I3450" s="6">
        <v>44012.526909722219</v>
      </c>
      <c r="J3450" t="s">
        <v>16</v>
      </c>
      <c r="K3450" s="6">
        <v>44013.455023148148</v>
      </c>
      <c r="M3450" t="s">
        <v>860</v>
      </c>
      <c r="N3450" t="s">
        <v>876</v>
      </c>
      <c r="O3450" t="s">
        <v>901</v>
      </c>
      <c r="Q3450" t="s">
        <v>369</v>
      </c>
      <c r="R3450" t="s">
        <v>370</v>
      </c>
      <c r="S3450" t="s">
        <v>877</v>
      </c>
      <c r="T3450" t="s">
        <v>338</v>
      </c>
      <c r="U3450" t="s">
        <v>530</v>
      </c>
      <c r="W3450" t="s">
        <v>861</v>
      </c>
      <c r="Z3450" t="s">
        <v>860</v>
      </c>
      <c r="AA3450" t="s">
        <v>876</v>
      </c>
      <c r="AB3450" t="s">
        <v>901</v>
      </c>
      <c r="AD3450" t="s">
        <v>369</v>
      </c>
      <c r="AE3450" t="s">
        <v>370</v>
      </c>
      <c r="AF3450" t="s">
        <v>877</v>
      </c>
      <c r="AG3450" t="s">
        <v>338</v>
      </c>
      <c r="AH3450" t="s">
        <v>530</v>
      </c>
      <c r="AJ3450" t="s">
        <v>861</v>
      </c>
      <c r="AL3450" t="s">
        <v>339</v>
      </c>
      <c r="AM3450">
        <v>1</v>
      </c>
      <c r="AN3450">
        <v>1</v>
      </c>
      <c r="AO3450">
        <v>12859</v>
      </c>
      <c r="AQ3450">
        <v>124642</v>
      </c>
      <c r="AR3450">
        <v>5341030</v>
      </c>
      <c r="AS3450" t="s">
        <v>925</v>
      </c>
      <c r="AT3450" t="s">
        <v>926</v>
      </c>
      <c r="AW3450" t="s">
        <v>366</v>
      </c>
      <c r="AX3450" t="s">
        <v>366</v>
      </c>
      <c r="AY3450" t="s">
        <v>345</v>
      </c>
      <c r="AZ3450" t="s">
        <v>346</v>
      </c>
      <c r="BY3450" t="s">
        <v>342</v>
      </c>
      <c r="EQ3450">
        <v>243275</v>
      </c>
      <c r="ER3450" t="s">
        <v>8490</v>
      </c>
      <c r="EV3450">
        <v>17287671</v>
      </c>
      <c r="EW3450">
        <v>928</v>
      </c>
      <c r="EX3450">
        <v>220970</v>
      </c>
      <c r="EY3450" t="s">
        <v>8491</v>
      </c>
      <c r="EZ3450">
        <v>1</v>
      </c>
      <c r="FC3450">
        <v>95385</v>
      </c>
      <c r="FD3450" t="s">
        <v>3531</v>
      </c>
    </row>
    <row r="3451" spans="1:160" x14ac:dyDescent="0.3">
      <c r="A3451" t="str">
        <f>VLOOKUP(B3451,Table2[],3,FALSE)</f>
        <v>Digital</v>
      </c>
      <c r="B3451" t="str">
        <f>IF(OR(ISNUMBER(FIND("QVC",Z3451)),ISNUMBER(FIND("QVC",AL3451))),"QVC",IF(OR(ISNUMBER(FIND("NCO",H3451)),ISNUMBER(FIND("NCO",Y3451))), "NCO", IF(AL3451="consumer","PMD.com",VLOOKUP(LEFT(H3451,2),Tables!$E$1:$F$11,2,FALSE))))</f>
        <v>PMD.com</v>
      </c>
      <c r="C3451">
        <f t="shared" si="162"/>
        <v>51090030</v>
      </c>
      <c r="D3451">
        <f t="shared" si="163"/>
        <v>1</v>
      </c>
      <c r="E3451" t="str">
        <f t="shared" ca="1" si="161"/>
        <v>shifted orders shipped</v>
      </c>
      <c r="F3451" t="s">
        <v>3539</v>
      </c>
      <c r="G3451" t="s">
        <v>335</v>
      </c>
      <c r="H3451" t="s">
        <v>8489</v>
      </c>
      <c r="I3451" s="6">
        <v>44012.526909722219</v>
      </c>
      <c r="J3451" t="s">
        <v>16</v>
      </c>
      <c r="K3451" s="6">
        <v>44013.455023148148</v>
      </c>
      <c r="M3451" t="s">
        <v>860</v>
      </c>
      <c r="N3451" t="s">
        <v>876</v>
      </c>
      <c r="O3451" t="s">
        <v>901</v>
      </c>
      <c r="Q3451" t="s">
        <v>369</v>
      </c>
      <c r="R3451" t="s">
        <v>370</v>
      </c>
      <c r="S3451" t="s">
        <v>877</v>
      </c>
      <c r="T3451" t="s">
        <v>338</v>
      </c>
      <c r="U3451" t="s">
        <v>530</v>
      </c>
      <c r="W3451" t="s">
        <v>861</v>
      </c>
      <c r="Z3451" t="s">
        <v>860</v>
      </c>
      <c r="AA3451" t="s">
        <v>876</v>
      </c>
      <c r="AB3451" t="s">
        <v>901</v>
      </c>
      <c r="AD3451" t="s">
        <v>369</v>
      </c>
      <c r="AE3451" t="s">
        <v>370</v>
      </c>
      <c r="AF3451" t="s">
        <v>877</v>
      </c>
      <c r="AG3451" t="s">
        <v>338</v>
      </c>
      <c r="AH3451" t="s">
        <v>530</v>
      </c>
      <c r="AJ3451" t="s">
        <v>861</v>
      </c>
      <c r="AL3451" t="s">
        <v>339</v>
      </c>
      <c r="AM3451">
        <v>1</v>
      </c>
      <c r="AN3451">
        <v>1</v>
      </c>
      <c r="AO3451">
        <v>6688</v>
      </c>
      <c r="AQ3451">
        <v>125960</v>
      </c>
      <c r="AR3451">
        <v>51090030</v>
      </c>
      <c r="AS3451" t="s">
        <v>3043</v>
      </c>
      <c r="AT3451" t="s">
        <v>628</v>
      </c>
      <c r="AW3451" t="s">
        <v>343</v>
      </c>
      <c r="BY3451" t="s">
        <v>342</v>
      </c>
      <c r="BZ3451" t="b">
        <v>0</v>
      </c>
      <c r="EQ3451">
        <v>243047</v>
      </c>
      <c r="ER3451" t="s">
        <v>8490</v>
      </c>
      <c r="EV3451">
        <v>17287671</v>
      </c>
      <c r="EW3451">
        <v>928</v>
      </c>
      <c r="EX3451">
        <v>220970</v>
      </c>
      <c r="EY3451" t="s">
        <v>8491</v>
      </c>
      <c r="EZ3451">
        <v>1</v>
      </c>
      <c r="FC3451">
        <v>95385</v>
      </c>
      <c r="FD3451" t="s">
        <v>3531</v>
      </c>
    </row>
    <row r="3452" spans="1:160" x14ac:dyDescent="0.3">
      <c r="A3452" t="str">
        <f>VLOOKUP(B3452,Table2[],3,FALSE)</f>
        <v>Digital</v>
      </c>
      <c r="B3452" t="str">
        <f>IF(OR(ISNUMBER(FIND("QVC",Z3452)),ISNUMBER(FIND("QVC",AL3452))),"QVC",IF(OR(ISNUMBER(FIND("NCO",H3452)),ISNUMBER(FIND("NCO",Y3452))), "NCO", IF(AL3452="consumer","PMD.com",VLOOKUP(LEFT(H3452,2),Tables!$E$1:$F$11,2,FALSE))))</f>
        <v>PMD.com</v>
      </c>
      <c r="C3452">
        <f t="shared" si="162"/>
        <v>535501</v>
      </c>
      <c r="D3452">
        <f t="shared" si="163"/>
        <v>1</v>
      </c>
      <c r="E3452" t="str">
        <f t="shared" ca="1" si="161"/>
        <v>shifted orders shipped</v>
      </c>
      <c r="F3452" t="s">
        <v>3539</v>
      </c>
      <c r="G3452" t="s">
        <v>335</v>
      </c>
      <c r="H3452" t="s">
        <v>8489</v>
      </c>
      <c r="I3452" s="6">
        <v>44012.526909722219</v>
      </c>
      <c r="J3452" t="s">
        <v>16</v>
      </c>
      <c r="K3452" s="6">
        <v>44013.455023148148</v>
      </c>
      <c r="M3452" t="s">
        <v>860</v>
      </c>
      <c r="N3452" t="s">
        <v>876</v>
      </c>
      <c r="O3452" t="s">
        <v>901</v>
      </c>
      <c r="Q3452" t="s">
        <v>369</v>
      </c>
      <c r="R3452" t="s">
        <v>370</v>
      </c>
      <c r="S3452" t="s">
        <v>877</v>
      </c>
      <c r="T3452" t="s">
        <v>338</v>
      </c>
      <c r="U3452" t="s">
        <v>530</v>
      </c>
      <c r="W3452" t="s">
        <v>861</v>
      </c>
      <c r="Z3452" t="s">
        <v>860</v>
      </c>
      <c r="AA3452" t="s">
        <v>876</v>
      </c>
      <c r="AB3452" t="s">
        <v>901</v>
      </c>
      <c r="AD3452" t="s">
        <v>369</v>
      </c>
      <c r="AE3452" t="s">
        <v>370</v>
      </c>
      <c r="AF3452" t="s">
        <v>877</v>
      </c>
      <c r="AG3452" t="s">
        <v>338</v>
      </c>
      <c r="AH3452" t="s">
        <v>530</v>
      </c>
      <c r="AJ3452" t="s">
        <v>861</v>
      </c>
      <c r="AL3452" t="s">
        <v>339</v>
      </c>
      <c r="AM3452">
        <v>1</v>
      </c>
      <c r="AN3452">
        <v>1</v>
      </c>
      <c r="AO3452">
        <v>5715</v>
      </c>
      <c r="AQ3452">
        <v>124621</v>
      </c>
      <c r="AR3452">
        <v>535501</v>
      </c>
      <c r="AS3452" t="s">
        <v>158</v>
      </c>
      <c r="AT3452" t="s">
        <v>159</v>
      </c>
      <c r="AW3452" t="s">
        <v>340</v>
      </c>
      <c r="AX3452" t="s">
        <v>340</v>
      </c>
      <c r="AY3452" t="s">
        <v>351</v>
      </c>
      <c r="AZ3452" t="s">
        <v>441</v>
      </c>
      <c r="BY3452" t="s">
        <v>342</v>
      </c>
      <c r="EQ3452">
        <v>245276</v>
      </c>
      <c r="ER3452" t="s">
        <v>8490</v>
      </c>
      <c r="EV3452">
        <v>17287671</v>
      </c>
      <c r="EW3452">
        <v>928</v>
      </c>
      <c r="EX3452">
        <v>220970</v>
      </c>
      <c r="EY3452" t="s">
        <v>8491</v>
      </c>
      <c r="EZ3452">
        <v>1</v>
      </c>
      <c r="FC3452">
        <v>95060</v>
      </c>
      <c r="FD3452" t="s">
        <v>773</v>
      </c>
    </row>
    <row r="3453" spans="1:160" x14ac:dyDescent="0.3">
      <c r="A3453" t="str">
        <f>VLOOKUP(B3453,Table2[],3,FALSE)</f>
        <v>Digital</v>
      </c>
      <c r="B3453" t="str">
        <f>IF(OR(ISNUMBER(FIND("QVC",Z3453)),ISNUMBER(FIND("QVC",AL3453))),"QVC",IF(OR(ISNUMBER(FIND("NCO",H3453)),ISNUMBER(FIND("NCO",Y3453))), "NCO", IF(AL3453="consumer","PMD.com",VLOOKUP(LEFT(H3453,2),Tables!$E$1:$F$11,2,FALSE))))</f>
        <v>PMD.com</v>
      </c>
      <c r="C3453">
        <f t="shared" si="162"/>
        <v>53710001</v>
      </c>
      <c r="D3453">
        <f t="shared" si="163"/>
        <v>1</v>
      </c>
      <c r="E3453" t="str">
        <f t="shared" ca="1" si="161"/>
        <v>shifted orders shipped</v>
      </c>
      <c r="F3453" t="s">
        <v>3539</v>
      </c>
      <c r="G3453" t="s">
        <v>335</v>
      </c>
      <c r="H3453" t="s">
        <v>8492</v>
      </c>
      <c r="I3453" s="6">
        <v>44012.821712962963</v>
      </c>
      <c r="J3453" t="s">
        <v>16</v>
      </c>
      <c r="K3453" s="6">
        <v>44013.455289351848</v>
      </c>
      <c r="M3453" t="s">
        <v>8493</v>
      </c>
      <c r="N3453" t="s">
        <v>8494</v>
      </c>
      <c r="Q3453" t="s">
        <v>2205</v>
      </c>
      <c r="R3453" t="s">
        <v>373</v>
      </c>
      <c r="S3453" t="s">
        <v>8495</v>
      </c>
      <c r="T3453" t="s">
        <v>338</v>
      </c>
      <c r="U3453" t="s">
        <v>530</v>
      </c>
      <c r="W3453" t="s">
        <v>8496</v>
      </c>
      <c r="Z3453" t="s">
        <v>8493</v>
      </c>
      <c r="AA3453" t="s">
        <v>8494</v>
      </c>
      <c r="AD3453" t="s">
        <v>2205</v>
      </c>
      <c r="AE3453" t="s">
        <v>373</v>
      </c>
      <c r="AF3453" t="s">
        <v>8495</v>
      </c>
      <c r="AG3453" t="s">
        <v>338</v>
      </c>
      <c r="AH3453" t="s">
        <v>530</v>
      </c>
      <c r="AJ3453" t="s">
        <v>8496</v>
      </c>
      <c r="AL3453" t="s">
        <v>339</v>
      </c>
      <c r="AM3453">
        <v>1</v>
      </c>
      <c r="AN3453">
        <v>1</v>
      </c>
      <c r="AO3453">
        <v>4902</v>
      </c>
      <c r="AQ3453">
        <v>124454</v>
      </c>
      <c r="AR3453">
        <v>53710001</v>
      </c>
      <c r="AS3453" t="s">
        <v>1873</v>
      </c>
      <c r="AT3453" t="s">
        <v>66</v>
      </c>
      <c r="AW3453" t="s">
        <v>343</v>
      </c>
      <c r="EQ3453">
        <v>248267</v>
      </c>
      <c r="ER3453" t="s">
        <v>8497</v>
      </c>
      <c r="EV3453">
        <v>17287808</v>
      </c>
      <c r="EW3453">
        <v>928</v>
      </c>
      <c r="EX3453">
        <v>221106</v>
      </c>
      <c r="EY3453">
        <v>9.2748999964335493E+25</v>
      </c>
      <c r="EZ3453">
        <v>1</v>
      </c>
      <c r="FC3453">
        <v>53710001</v>
      </c>
      <c r="FD3453" t="s">
        <v>66</v>
      </c>
    </row>
    <row r="3454" spans="1:160" x14ac:dyDescent="0.3">
      <c r="A3454" t="str">
        <f>VLOOKUP(B3454,Table2[],3,FALSE)</f>
        <v>Digital</v>
      </c>
      <c r="B3454" t="str">
        <f>IF(OR(ISNUMBER(FIND("QVC",Z3454)),ISNUMBER(FIND("QVC",AL3454))),"QVC",IF(OR(ISNUMBER(FIND("NCO",H3454)),ISNUMBER(FIND("NCO",Y3454))), "NCO", IF(AL3454="consumer","PMD.com",VLOOKUP(LEFT(H3454,2),Tables!$E$1:$F$11,2,FALSE))))</f>
        <v>PMD.com</v>
      </c>
      <c r="C3454">
        <f t="shared" si="162"/>
        <v>53710001</v>
      </c>
      <c r="D3454">
        <f t="shared" si="163"/>
        <v>1</v>
      </c>
      <c r="E3454" t="str">
        <f t="shared" ca="1" si="161"/>
        <v>shifted orders shipped</v>
      </c>
      <c r="F3454" t="s">
        <v>3539</v>
      </c>
      <c r="G3454" t="s">
        <v>335</v>
      </c>
      <c r="H3454" t="s">
        <v>8498</v>
      </c>
      <c r="I3454" s="6">
        <v>44012.81591435185</v>
      </c>
      <c r="J3454" t="s">
        <v>16</v>
      </c>
      <c r="K3454" s="6">
        <v>44013.455625000002</v>
      </c>
      <c r="M3454" t="s">
        <v>8499</v>
      </c>
      <c r="N3454" t="s">
        <v>8500</v>
      </c>
      <c r="Q3454" t="s">
        <v>1427</v>
      </c>
      <c r="R3454" t="s">
        <v>414</v>
      </c>
      <c r="S3454" t="s">
        <v>8501</v>
      </c>
      <c r="T3454" t="s">
        <v>338</v>
      </c>
      <c r="U3454" t="s">
        <v>530</v>
      </c>
      <c r="W3454" t="s">
        <v>8502</v>
      </c>
      <c r="Z3454" t="s">
        <v>8499</v>
      </c>
      <c r="AA3454" t="s">
        <v>8500</v>
      </c>
      <c r="AD3454" t="s">
        <v>1427</v>
      </c>
      <c r="AE3454" t="s">
        <v>414</v>
      </c>
      <c r="AF3454" t="s">
        <v>8501</v>
      </c>
      <c r="AG3454" t="s">
        <v>338</v>
      </c>
      <c r="AH3454" t="s">
        <v>530</v>
      </c>
      <c r="AJ3454" t="s">
        <v>8502</v>
      </c>
      <c r="AL3454" t="s">
        <v>339</v>
      </c>
      <c r="AM3454">
        <v>1</v>
      </c>
      <c r="AN3454">
        <v>1</v>
      </c>
      <c r="AO3454">
        <v>4902</v>
      </c>
      <c r="AQ3454">
        <v>124454</v>
      </c>
      <c r="AR3454">
        <v>53710001</v>
      </c>
      <c r="AS3454" t="s">
        <v>1873</v>
      </c>
      <c r="AT3454" t="s">
        <v>66</v>
      </c>
      <c r="AW3454" t="s">
        <v>343</v>
      </c>
      <c r="EQ3454">
        <v>248267</v>
      </c>
      <c r="ER3454" t="s">
        <v>8503</v>
      </c>
      <c r="EV3454">
        <v>17287804</v>
      </c>
      <c r="EW3454">
        <v>928</v>
      </c>
      <c r="EX3454">
        <v>221102</v>
      </c>
      <c r="EY3454" t="s">
        <v>8504</v>
      </c>
      <c r="EZ3454">
        <v>1</v>
      </c>
      <c r="FC3454">
        <v>53710001</v>
      </c>
      <c r="FD3454" t="s">
        <v>66</v>
      </c>
    </row>
    <row r="3455" spans="1:160" x14ac:dyDescent="0.3">
      <c r="A3455" t="str">
        <f>VLOOKUP(B3455,Table2[],3,FALSE)</f>
        <v>Digital</v>
      </c>
      <c r="B3455" t="str">
        <f>IF(OR(ISNUMBER(FIND("QVC",Z3455)),ISNUMBER(FIND("QVC",AL3455))),"QVC",IF(OR(ISNUMBER(FIND("NCO",H3455)),ISNUMBER(FIND("NCO",Y3455))), "NCO", IF(AL3455="consumer","PMD.com",VLOOKUP(LEFT(H3455,2),Tables!$E$1:$F$11,2,FALSE))))</f>
        <v>PMD.com</v>
      </c>
      <c r="C3455">
        <f t="shared" si="162"/>
        <v>5237</v>
      </c>
      <c r="D3455">
        <f t="shared" si="163"/>
        <v>1</v>
      </c>
      <c r="E3455" t="str">
        <f t="shared" ca="1" si="161"/>
        <v>shifted orders shipped</v>
      </c>
      <c r="F3455" t="s">
        <v>3539</v>
      </c>
      <c r="G3455" t="s">
        <v>335</v>
      </c>
      <c r="H3455" t="s">
        <v>8498</v>
      </c>
      <c r="I3455" s="6">
        <v>44012.81591435185</v>
      </c>
      <c r="J3455" t="s">
        <v>16</v>
      </c>
      <c r="K3455" s="6">
        <v>44013.455625000002</v>
      </c>
      <c r="M3455" t="s">
        <v>8499</v>
      </c>
      <c r="N3455" t="s">
        <v>8500</v>
      </c>
      <c r="Q3455" t="s">
        <v>1427</v>
      </c>
      <c r="R3455" t="s">
        <v>414</v>
      </c>
      <c r="S3455" t="s">
        <v>8501</v>
      </c>
      <c r="T3455" t="s">
        <v>338</v>
      </c>
      <c r="U3455" t="s">
        <v>530</v>
      </c>
      <c r="W3455" t="s">
        <v>8502</v>
      </c>
      <c r="Z3455" t="s">
        <v>8499</v>
      </c>
      <c r="AA3455" t="s">
        <v>8500</v>
      </c>
      <c r="AD3455" t="s">
        <v>1427</v>
      </c>
      <c r="AE3455" t="s">
        <v>414</v>
      </c>
      <c r="AF3455" t="s">
        <v>8501</v>
      </c>
      <c r="AG3455" t="s">
        <v>338</v>
      </c>
      <c r="AH3455" t="s">
        <v>530</v>
      </c>
      <c r="AJ3455" t="s">
        <v>8502</v>
      </c>
      <c r="AL3455" t="s">
        <v>339</v>
      </c>
      <c r="AM3455">
        <v>1</v>
      </c>
      <c r="AN3455">
        <v>1</v>
      </c>
      <c r="AO3455">
        <v>6549</v>
      </c>
      <c r="AQ3455">
        <v>124397</v>
      </c>
      <c r="AR3455">
        <v>5237</v>
      </c>
      <c r="AS3455" t="s">
        <v>21</v>
      </c>
      <c r="AT3455" t="s">
        <v>22</v>
      </c>
      <c r="AW3455" t="s">
        <v>352</v>
      </c>
      <c r="AX3455" t="s">
        <v>352</v>
      </c>
      <c r="AY3455" t="s">
        <v>353</v>
      </c>
      <c r="AZ3455" t="s">
        <v>355</v>
      </c>
      <c r="BY3455" t="s">
        <v>342</v>
      </c>
      <c r="EQ3455">
        <v>247509</v>
      </c>
      <c r="ER3455" t="s">
        <v>8503</v>
      </c>
      <c r="EV3455">
        <v>17287804</v>
      </c>
      <c r="EW3455">
        <v>928</v>
      </c>
      <c r="EX3455">
        <v>221102</v>
      </c>
      <c r="EY3455" t="s">
        <v>8504</v>
      </c>
      <c r="EZ3455">
        <v>1</v>
      </c>
      <c r="FC3455">
        <v>5237</v>
      </c>
      <c r="FD3455" t="s">
        <v>22</v>
      </c>
    </row>
    <row r="3456" spans="1:160" x14ac:dyDescent="0.3">
      <c r="A3456" t="str">
        <f>VLOOKUP(B3456,Table2[],3,FALSE)</f>
        <v>Digital</v>
      </c>
      <c r="B3456" t="str">
        <f>IF(OR(ISNUMBER(FIND("QVC",Z3456)),ISNUMBER(FIND("QVC",AL3456))),"QVC",IF(OR(ISNUMBER(FIND("NCO",H3456)),ISNUMBER(FIND("NCO",Y3456))), "NCO", IF(AL3456="consumer","PMD.com",VLOOKUP(LEFT(H3456,2),Tables!$E$1:$F$11,2,FALSE))))</f>
        <v>PMD.com</v>
      </c>
      <c r="C3456">
        <f t="shared" si="162"/>
        <v>53970001</v>
      </c>
      <c r="D3456">
        <f t="shared" si="163"/>
        <v>1</v>
      </c>
      <c r="E3456" t="str">
        <f t="shared" ca="1" si="161"/>
        <v>shifted orders shipped</v>
      </c>
      <c r="F3456" t="s">
        <v>3539</v>
      </c>
      <c r="G3456" t="s">
        <v>335</v>
      </c>
      <c r="H3456" t="s">
        <v>8498</v>
      </c>
      <c r="I3456" s="6">
        <v>44012.81591435185</v>
      </c>
      <c r="J3456" t="s">
        <v>16</v>
      </c>
      <c r="K3456" s="6">
        <v>44013.455625000002</v>
      </c>
      <c r="M3456" t="s">
        <v>8499</v>
      </c>
      <c r="N3456" t="s">
        <v>8500</v>
      </c>
      <c r="Q3456" t="s">
        <v>1427</v>
      </c>
      <c r="R3456" t="s">
        <v>414</v>
      </c>
      <c r="S3456" t="s">
        <v>8501</v>
      </c>
      <c r="T3456" t="s">
        <v>338</v>
      </c>
      <c r="U3456" t="s">
        <v>530</v>
      </c>
      <c r="W3456" t="s">
        <v>8502</v>
      </c>
      <c r="Z3456" t="s">
        <v>8499</v>
      </c>
      <c r="AA3456" t="s">
        <v>8500</v>
      </c>
      <c r="AD3456" t="s">
        <v>1427</v>
      </c>
      <c r="AE3456" t="s">
        <v>414</v>
      </c>
      <c r="AF3456" t="s">
        <v>8501</v>
      </c>
      <c r="AG3456" t="s">
        <v>338</v>
      </c>
      <c r="AH3456" t="s">
        <v>530</v>
      </c>
      <c r="AJ3456" t="s">
        <v>8502</v>
      </c>
      <c r="AL3456" t="s">
        <v>339</v>
      </c>
      <c r="AM3456">
        <v>1</v>
      </c>
      <c r="AN3456">
        <v>1</v>
      </c>
      <c r="AO3456">
        <v>392</v>
      </c>
      <c r="AQ3456">
        <v>124472</v>
      </c>
      <c r="AR3456">
        <v>53970001</v>
      </c>
      <c r="AS3456" t="s">
        <v>577</v>
      </c>
      <c r="AT3456" t="s">
        <v>41</v>
      </c>
      <c r="AW3456" t="s">
        <v>343</v>
      </c>
      <c r="BY3456" t="s">
        <v>342</v>
      </c>
      <c r="EQ3456">
        <v>251826</v>
      </c>
      <c r="ER3456" t="s">
        <v>8503</v>
      </c>
      <c r="EV3456">
        <v>17287804</v>
      </c>
      <c r="EW3456">
        <v>928</v>
      </c>
      <c r="EX3456">
        <v>221102</v>
      </c>
      <c r="EY3456" t="s">
        <v>8504</v>
      </c>
      <c r="EZ3456">
        <v>1</v>
      </c>
      <c r="FC3456">
        <v>53970001</v>
      </c>
      <c r="FD3456" t="s">
        <v>41</v>
      </c>
    </row>
    <row r="3457" spans="1:160" x14ac:dyDescent="0.3">
      <c r="A3457" t="str">
        <f>VLOOKUP(B3457,Table2[],3,FALSE)</f>
        <v>Digital</v>
      </c>
      <c r="B3457" t="str">
        <f>IF(OR(ISNUMBER(FIND("QVC",Z3457)),ISNUMBER(FIND("QVC",AL3457))),"QVC",IF(OR(ISNUMBER(FIND("NCO",H3457)),ISNUMBER(FIND("NCO",Y3457))), "NCO", IF(AL3457="consumer","PMD.com",VLOOKUP(LEFT(H3457,2),Tables!$E$1:$F$11,2,FALSE))))</f>
        <v>PMD.com</v>
      </c>
      <c r="C3457">
        <f t="shared" si="162"/>
        <v>51070001</v>
      </c>
      <c r="D3457">
        <f t="shared" si="163"/>
        <v>1</v>
      </c>
      <c r="E3457" t="str">
        <f t="shared" ca="1" si="161"/>
        <v>shifted orders shipped</v>
      </c>
      <c r="F3457" t="s">
        <v>3539</v>
      </c>
      <c r="G3457" t="s">
        <v>335</v>
      </c>
      <c r="H3457" t="s">
        <v>8505</v>
      </c>
      <c r="I3457" s="6">
        <v>44012.849606481483</v>
      </c>
      <c r="J3457" t="s">
        <v>16</v>
      </c>
      <c r="K3457" s="6">
        <v>44013.45584490741</v>
      </c>
      <c r="M3457" t="s">
        <v>8506</v>
      </c>
      <c r="N3457" t="s">
        <v>8507</v>
      </c>
      <c r="Q3457" t="s">
        <v>2974</v>
      </c>
      <c r="R3457" t="s">
        <v>414</v>
      </c>
      <c r="S3457">
        <v>8807</v>
      </c>
      <c r="T3457" t="s">
        <v>338</v>
      </c>
      <c r="U3457" t="s">
        <v>530</v>
      </c>
      <c r="W3457" t="s">
        <v>8508</v>
      </c>
      <c r="Z3457" t="s">
        <v>8506</v>
      </c>
      <c r="AA3457" t="s">
        <v>8507</v>
      </c>
      <c r="AD3457" t="s">
        <v>2974</v>
      </c>
      <c r="AE3457" t="s">
        <v>414</v>
      </c>
      <c r="AF3457">
        <v>8807</v>
      </c>
      <c r="AG3457" t="s">
        <v>338</v>
      </c>
      <c r="AH3457" t="s">
        <v>530</v>
      </c>
      <c r="AJ3457" t="s">
        <v>8508</v>
      </c>
      <c r="AL3457" t="s">
        <v>339</v>
      </c>
      <c r="AM3457">
        <v>1</v>
      </c>
      <c r="AN3457">
        <v>1</v>
      </c>
      <c r="AO3457">
        <v>10147</v>
      </c>
      <c r="AQ3457">
        <v>124429</v>
      </c>
      <c r="AR3457">
        <v>51070001</v>
      </c>
      <c r="AS3457" t="s">
        <v>1886</v>
      </c>
      <c r="AT3457" t="s">
        <v>45</v>
      </c>
      <c r="AW3457" t="s">
        <v>343</v>
      </c>
      <c r="BY3457" t="s">
        <v>342</v>
      </c>
      <c r="EQ3457">
        <v>251956</v>
      </c>
      <c r="ER3457" t="s">
        <v>8509</v>
      </c>
      <c r="EV3457">
        <v>17287821</v>
      </c>
      <c r="EW3457">
        <v>928</v>
      </c>
      <c r="EX3457">
        <v>221118</v>
      </c>
      <c r="EY3457" t="s">
        <v>8510</v>
      </c>
      <c r="EZ3457">
        <v>1</v>
      </c>
      <c r="FC3457">
        <v>51070001</v>
      </c>
      <c r="FD3457" t="s">
        <v>45</v>
      </c>
    </row>
    <row r="3458" spans="1:160" x14ac:dyDescent="0.3">
      <c r="A3458" t="str">
        <f>VLOOKUP(B3458,Table2[],3,FALSE)</f>
        <v>Digital</v>
      </c>
      <c r="B3458" t="str">
        <f>IF(OR(ISNUMBER(FIND("QVC",Z3458)),ISNUMBER(FIND("QVC",AL3458))),"QVC",IF(OR(ISNUMBER(FIND("NCO",H3458)),ISNUMBER(FIND("NCO",Y3458))), "NCO", IF(AL3458="consumer","PMD.com",VLOOKUP(LEFT(H3458,2),Tables!$E$1:$F$11,2,FALSE))))</f>
        <v>PMD.com</v>
      </c>
      <c r="C3458">
        <f t="shared" si="162"/>
        <v>51010010</v>
      </c>
      <c r="D3458">
        <f t="shared" si="163"/>
        <v>1</v>
      </c>
      <c r="E3458" t="str">
        <f t="shared" ca="1" si="161"/>
        <v>shifted orders shipped</v>
      </c>
      <c r="F3458" t="s">
        <v>3539</v>
      </c>
      <c r="G3458" t="s">
        <v>335</v>
      </c>
      <c r="H3458" t="s">
        <v>8505</v>
      </c>
      <c r="I3458" s="6">
        <v>44012.849606481483</v>
      </c>
      <c r="J3458" t="s">
        <v>16</v>
      </c>
      <c r="K3458" s="6">
        <v>44013.45584490741</v>
      </c>
      <c r="M3458" t="s">
        <v>8506</v>
      </c>
      <c r="N3458" t="s">
        <v>8507</v>
      </c>
      <c r="Q3458" t="s">
        <v>2974</v>
      </c>
      <c r="R3458" t="s">
        <v>414</v>
      </c>
      <c r="S3458">
        <v>8807</v>
      </c>
      <c r="T3458" t="s">
        <v>338</v>
      </c>
      <c r="U3458" t="s">
        <v>530</v>
      </c>
      <c r="W3458" t="s">
        <v>8508</v>
      </c>
      <c r="Z3458" t="s">
        <v>8506</v>
      </c>
      <c r="AA3458" t="s">
        <v>8507</v>
      </c>
      <c r="AD3458" t="s">
        <v>2974</v>
      </c>
      <c r="AE3458" t="s">
        <v>414</v>
      </c>
      <c r="AF3458">
        <v>8807</v>
      </c>
      <c r="AG3458" t="s">
        <v>338</v>
      </c>
      <c r="AH3458" t="s">
        <v>530</v>
      </c>
      <c r="AJ3458" t="s">
        <v>8508</v>
      </c>
      <c r="AL3458" t="s">
        <v>339</v>
      </c>
      <c r="AM3458">
        <v>1</v>
      </c>
      <c r="AN3458">
        <v>1</v>
      </c>
      <c r="AO3458">
        <v>11922</v>
      </c>
      <c r="AQ3458">
        <v>125659</v>
      </c>
      <c r="AR3458">
        <v>51010010</v>
      </c>
      <c r="AS3458" t="s">
        <v>1060</v>
      </c>
      <c r="AT3458" t="s">
        <v>170</v>
      </c>
      <c r="AW3458" t="s">
        <v>343</v>
      </c>
      <c r="BY3458" t="s">
        <v>342</v>
      </c>
      <c r="EQ3458">
        <v>247972</v>
      </c>
      <c r="ER3458" t="s">
        <v>8509</v>
      </c>
      <c r="EV3458">
        <v>17287821</v>
      </c>
      <c r="EW3458">
        <v>928</v>
      </c>
      <c r="EX3458">
        <v>221118</v>
      </c>
      <c r="EY3458" t="s">
        <v>8510</v>
      </c>
      <c r="EZ3458">
        <v>1</v>
      </c>
      <c r="FC3458">
        <v>95378</v>
      </c>
      <c r="FD3458" t="s">
        <v>1045</v>
      </c>
    </row>
    <row r="3459" spans="1:160" x14ac:dyDescent="0.3">
      <c r="A3459" t="str">
        <f>VLOOKUP(B3459,Table2[],3,FALSE)</f>
        <v>Digital</v>
      </c>
      <c r="B3459" t="str">
        <f>IF(OR(ISNUMBER(FIND("QVC",Z3459)),ISNUMBER(FIND("QVC",AL3459))),"QVC",IF(OR(ISNUMBER(FIND("NCO",H3459)),ISNUMBER(FIND("NCO",Y3459))), "NCO", IF(AL3459="consumer","PMD.com",VLOOKUP(LEFT(H3459,2),Tables!$E$1:$F$11,2,FALSE))))</f>
        <v>PMD.com</v>
      </c>
      <c r="C3459">
        <f t="shared" si="162"/>
        <v>51080001</v>
      </c>
      <c r="D3459">
        <f t="shared" si="163"/>
        <v>1</v>
      </c>
      <c r="E3459" t="str">
        <f t="shared" ref="E3459:E3522" ca="1" si="164">IF(MONTH(TODAY())-MONTH(I3459)&gt;0,"shifted orders shipped","MTD orders shipped")</f>
        <v>shifted orders shipped</v>
      </c>
      <c r="F3459" t="s">
        <v>3539</v>
      </c>
      <c r="G3459" t="s">
        <v>335</v>
      </c>
      <c r="H3459" t="s">
        <v>8505</v>
      </c>
      <c r="I3459" s="6">
        <v>44012.849606481483</v>
      </c>
      <c r="J3459" t="s">
        <v>16</v>
      </c>
      <c r="K3459" s="6">
        <v>44013.45584490741</v>
      </c>
      <c r="M3459" t="s">
        <v>8506</v>
      </c>
      <c r="N3459" t="s">
        <v>8507</v>
      </c>
      <c r="Q3459" t="s">
        <v>2974</v>
      </c>
      <c r="R3459" t="s">
        <v>414</v>
      </c>
      <c r="S3459">
        <v>8807</v>
      </c>
      <c r="T3459" t="s">
        <v>338</v>
      </c>
      <c r="U3459" t="s">
        <v>530</v>
      </c>
      <c r="W3459" t="s">
        <v>8508</v>
      </c>
      <c r="Z3459" t="s">
        <v>8506</v>
      </c>
      <c r="AA3459" t="s">
        <v>8507</v>
      </c>
      <c r="AD3459" t="s">
        <v>2974</v>
      </c>
      <c r="AE3459" t="s">
        <v>414</v>
      </c>
      <c r="AF3459">
        <v>8807</v>
      </c>
      <c r="AG3459" t="s">
        <v>338</v>
      </c>
      <c r="AH3459" t="s">
        <v>530</v>
      </c>
      <c r="AJ3459" t="s">
        <v>8508</v>
      </c>
      <c r="AL3459" t="s">
        <v>339</v>
      </c>
      <c r="AM3459">
        <v>1</v>
      </c>
      <c r="AN3459">
        <v>1</v>
      </c>
      <c r="AO3459">
        <v>19656</v>
      </c>
      <c r="AQ3459">
        <v>124645</v>
      </c>
      <c r="AR3459">
        <v>51080001</v>
      </c>
      <c r="AS3459" t="s">
        <v>988</v>
      </c>
      <c r="AT3459" t="s">
        <v>57</v>
      </c>
      <c r="AW3459" t="s">
        <v>343</v>
      </c>
      <c r="BY3459" t="s">
        <v>342</v>
      </c>
      <c r="EQ3459">
        <v>251119</v>
      </c>
      <c r="ER3459" t="s">
        <v>8509</v>
      </c>
      <c r="EV3459">
        <v>17287821</v>
      </c>
      <c r="EW3459">
        <v>928</v>
      </c>
      <c r="EX3459">
        <v>221118</v>
      </c>
      <c r="EY3459" t="s">
        <v>8510</v>
      </c>
      <c r="EZ3459">
        <v>1</v>
      </c>
      <c r="FC3459">
        <v>51080001</v>
      </c>
      <c r="FD3459" t="s">
        <v>57</v>
      </c>
    </row>
    <row r="3460" spans="1:160" x14ac:dyDescent="0.3">
      <c r="A3460" t="str">
        <f>VLOOKUP(B3460,Table2[],3,FALSE)</f>
        <v>Digital</v>
      </c>
      <c r="B3460" t="str">
        <f>IF(OR(ISNUMBER(FIND("QVC",Z3460)),ISNUMBER(FIND("QVC",AL3460))),"QVC",IF(OR(ISNUMBER(FIND("NCO",H3460)),ISNUMBER(FIND("NCO",Y3460))), "NCO", IF(AL3460="consumer","PMD.com",VLOOKUP(LEFT(H3460,2),Tables!$E$1:$F$11,2,FALSE))))</f>
        <v>PMD.com</v>
      </c>
      <c r="C3460">
        <f t="shared" si="162"/>
        <v>5341030</v>
      </c>
      <c r="D3460">
        <f t="shared" si="163"/>
        <v>1</v>
      </c>
      <c r="E3460" t="str">
        <f t="shared" ca="1" si="164"/>
        <v>shifted orders shipped</v>
      </c>
      <c r="F3460" t="s">
        <v>3539</v>
      </c>
      <c r="G3460" t="s">
        <v>335</v>
      </c>
      <c r="H3460" t="s">
        <v>8505</v>
      </c>
      <c r="I3460" s="6">
        <v>44012.849606481483</v>
      </c>
      <c r="J3460" t="s">
        <v>16</v>
      </c>
      <c r="K3460" s="6">
        <v>44013.45584490741</v>
      </c>
      <c r="M3460" t="s">
        <v>8506</v>
      </c>
      <c r="N3460" t="s">
        <v>8507</v>
      </c>
      <c r="Q3460" t="s">
        <v>2974</v>
      </c>
      <c r="R3460" t="s">
        <v>414</v>
      </c>
      <c r="S3460">
        <v>8807</v>
      </c>
      <c r="T3460" t="s">
        <v>338</v>
      </c>
      <c r="U3460" t="s">
        <v>530</v>
      </c>
      <c r="W3460" t="s">
        <v>8508</v>
      </c>
      <c r="Z3460" t="s">
        <v>8506</v>
      </c>
      <c r="AA3460" t="s">
        <v>8507</v>
      </c>
      <c r="AD3460" t="s">
        <v>2974</v>
      </c>
      <c r="AE3460" t="s">
        <v>414</v>
      </c>
      <c r="AF3460">
        <v>8807</v>
      </c>
      <c r="AG3460" t="s">
        <v>338</v>
      </c>
      <c r="AH3460" t="s">
        <v>530</v>
      </c>
      <c r="AJ3460" t="s">
        <v>8508</v>
      </c>
      <c r="AL3460" t="s">
        <v>339</v>
      </c>
      <c r="AM3460">
        <v>1</v>
      </c>
      <c r="AN3460">
        <v>1</v>
      </c>
      <c r="AO3460">
        <v>12859</v>
      </c>
      <c r="AQ3460">
        <v>124642</v>
      </c>
      <c r="AR3460">
        <v>5341030</v>
      </c>
      <c r="AS3460" t="s">
        <v>925</v>
      </c>
      <c r="AT3460" t="s">
        <v>926</v>
      </c>
      <c r="AW3460" t="s">
        <v>366</v>
      </c>
      <c r="AX3460" t="s">
        <v>366</v>
      </c>
      <c r="AY3460" t="s">
        <v>345</v>
      </c>
      <c r="AZ3460" t="s">
        <v>346</v>
      </c>
      <c r="BY3460" t="s">
        <v>342</v>
      </c>
      <c r="EQ3460">
        <v>243275</v>
      </c>
      <c r="ER3460" t="s">
        <v>8509</v>
      </c>
      <c r="EV3460">
        <v>17287821</v>
      </c>
      <c r="EW3460">
        <v>928</v>
      </c>
      <c r="EX3460">
        <v>221118</v>
      </c>
      <c r="EY3460" t="s">
        <v>8510</v>
      </c>
      <c r="EZ3460">
        <v>1</v>
      </c>
      <c r="FC3460">
        <v>95378</v>
      </c>
      <c r="FD3460" t="s">
        <v>1045</v>
      </c>
    </row>
    <row r="3461" spans="1:160" x14ac:dyDescent="0.3">
      <c r="A3461" t="str">
        <f>VLOOKUP(B3461,Table2[],3,FALSE)</f>
        <v>Digital</v>
      </c>
      <c r="B3461" t="str">
        <f>IF(OR(ISNUMBER(FIND("QVC",Z3461)),ISNUMBER(FIND("QVC",AL3461))),"QVC",IF(OR(ISNUMBER(FIND("NCO",H3461)),ISNUMBER(FIND("NCO",Y3461))), "NCO", IF(AL3461="consumer","PMD.com",VLOOKUP(LEFT(H3461,2),Tables!$E$1:$F$11,2,FALSE))))</f>
        <v>PMD.com</v>
      </c>
      <c r="C3461">
        <f t="shared" si="162"/>
        <v>51090030</v>
      </c>
      <c r="D3461">
        <f t="shared" si="163"/>
        <v>1</v>
      </c>
      <c r="E3461" t="str">
        <f t="shared" ca="1" si="164"/>
        <v>shifted orders shipped</v>
      </c>
      <c r="F3461" t="s">
        <v>3539</v>
      </c>
      <c r="G3461" t="s">
        <v>335</v>
      </c>
      <c r="H3461" t="s">
        <v>8505</v>
      </c>
      <c r="I3461" s="6">
        <v>44012.849606481483</v>
      </c>
      <c r="J3461" t="s">
        <v>16</v>
      </c>
      <c r="K3461" s="6">
        <v>44013.45584490741</v>
      </c>
      <c r="M3461" t="s">
        <v>8506</v>
      </c>
      <c r="N3461" t="s">
        <v>8507</v>
      </c>
      <c r="Q3461" t="s">
        <v>2974</v>
      </c>
      <c r="R3461" t="s">
        <v>414</v>
      </c>
      <c r="S3461">
        <v>8807</v>
      </c>
      <c r="T3461" t="s">
        <v>338</v>
      </c>
      <c r="U3461" t="s">
        <v>530</v>
      </c>
      <c r="W3461" t="s">
        <v>8508</v>
      </c>
      <c r="Z3461" t="s">
        <v>8506</v>
      </c>
      <c r="AA3461" t="s">
        <v>8507</v>
      </c>
      <c r="AD3461" t="s">
        <v>2974</v>
      </c>
      <c r="AE3461" t="s">
        <v>414</v>
      </c>
      <c r="AF3461">
        <v>8807</v>
      </c>
      <c r="AG3461" t="s">
        <v>338</v>
      </c>
      <c r="AH3461" t="s">
        <v>530</v>
      </c>
      <c r="AJ3461" t="s">
        <v>8508</v>
      </c>
      <c r="AL3461" t="s">
        <v>339</v>
      </c>
      <c r="AM3461">
        <v>1</v>
      </c>
      <c r="AN3461">
        <v>1</v>
      </c>
      <c r="AO3461">
        <v>6688</v>
      </c>
      <c r="AQ3461">
        <v>125960</v>
      </c>
      <c r="AR3461">
        <v>51090030</v>
      </c>
      <c r="AS3461" t="s">
        <v>3043</v>
      </c>
      <c r="AT3461" t="s">
        <v>628</v>
      </c>
      <c r="AW3461" t="s">
        <v>343</v>
      </c>
      <c r="BY3461" t="s">
        <v>342</v>
      </c>
      <c r="BZ3461" t="b">
        <v>0</v>
      </c>
      <c r="EQ3461">
        <v>243047</v>
      </c>
      <c r="ER3461" t="s">
        <v>8509</v>
      </c>
      <c r="EV3461">
        <v>17287821</v>
      </c>
      <c r="EW3461">
        <v>928</v>
      </c>
      <c r="EX3461">
        <v>221118</v>
      </c>
      <c r="EY3461" t="s">
        <v>8510</v>
      </c>
      <c r="EZ3461">
        <v>1</v>
      </c>
      <c r="FC3461">
        <v>95378</v>
      </c>
      <c r="FD3461" t="s">
        <v>1045</v>
      </c>
    </row>
    <row r="3462" spans="1:160" x14ac:dyDescent="0.3">
      <c r="A3462" t="str">
        <f>VLOOKUP(B3462,Table2[],3,FALSE)</f>
        <v>Digital</v>
      </c>
      <c r="B3462" t="str">
        <f>IF(OR(ISNUMBER(FIND("QVC",Z3462)),ISNUMBER(FIND("QVC",AL3462))),"QVC",IF(OR(ISNUMBER(FIND("NCO",H3462)),ISNUMBER(FIND("NCO",Y3462))), "NCO", IF(AL3462="consumer","PMD.com",VLOOKUP(LEFT(H3462,2),Tables!$E$1:$F$11,2,FALSE))))</f>
        <v>PMD.com</v>
      </c>
      <c r="C3462">
        <f t="shared" si="162"/>
        <v>7660</v>
      </c>
      <c r="D3462">
        <f t="shared" si="163"/>
        <v>1</v>
      </c>
      <c r="E3462" t="str">
        <f t="shared" ca="1" si="164"/>
        <v>shifted orders shipped</v>
      </c>
      <c r="F3462" t="s">
        <v>3539</v>
      </c>
      <c r="G3462" t="s">
        <v>335</v>
      </c>
      <c r="H3462" t="s">
        <v>8511</v>
      </c>
      <c r="I3462" s="6">
        <v>44012.534305555557</v>
      </c>
      <c r="J3462" t="s">
        <v>16</v>
      </c>
      <c r="K3462" s="6">
        <v>44013.45585648148</v>
      </c>
      <c r="M3462" t="s">
        <v>8512</v>
      </c>
      <c r="N3462" t="s">
        <v>8513</v>
      </c>
      <c r="Q3462" t="s">
        <v>3461</v>
      </c>
      <c r="R3462" t="s">
        <v>710</v>
      </c>
      <c r="S3462" t="s">
        <v>8514</v>
      </c>
      <c r="T3462" t="s">
        <v>338</v>
      </c>
      <c r="U3462" t="s">
        <v>530</v>
      </c>
      <c r="W3462" t="s">
        <v>8515</v>
      </c>
      <c r="Z3462" t="s">
        <v>8512</v>
      </c>
      <c r="AA3462" t="s">
        <v>8513</v>
      </c>
      <c r="AD3462" t="s">
        <v>3461</v>
      </c>
      <c r="AE3462" t="s">
        <v>710</v>
      </c>
      <c r="AF3462" t="s">
        <v>8514</v>
      </c>
      <c r="AG3462" t="s">
        <v>338</v>
      </c>
      <c r="AH3462" t="s">
        <v>530</v>
      </c>
      <c r="AJ3462" t="s">
        <v>8515</v>
      </c>
      <c r="AL3462" t="s">
        <v>339</v>
      </c>
      <c r="AM3462">
        <v>1</v>
      </c>
      <c r="AN3462">
        <v>1</v>
      </c>
      <c r="AO3462">
        <v>11858</v>
      </c>
      <c r="AQ3462">
        <v>124798</v>
      </c>
      <c r="AR3462">
        <v>7660</v>
      </c>
      <c r="AS3462" t="s">
        <v>2085</v>
      </c>
      <c r="AT3462" t="s">
        <v>38</v>
      </c>
      <c r="AW3462" t="s">
        <v>343</v>
      </c>
      <c r="BY3462" t="s">
        <v>342</v>
      </c>
      <c r="EQ3462">
        <v>251455</v>
      </c>
      <c r="ER3462" t="s">
        <v>8516</v>
      </c>
      <c r="EV3462">
        <v>17287680</v>
      </c>
      <c r="EW3462">
        <v>928</v>
      </c>
      <c r="EX3462">
        <v>220979</v>
      </c>
      <c r="EY3462" t="s">
        <v>8517</v>
      </c>
      <c r="EZ3462">
        <v>1</v>
      </c>
      <c r="FC3462">
        <v>7660</v>
      </c>
      <c r="FD3462" t="s">
        <v>38</v>
      </c>
    </row>
    <row r="3463" spans="1:160" x14ac:dyDescent="0.3">
      <c r="A3463" t="str">
        <f>VLOOKUP(B3463,Table2[],3,FALSE)</f>
        <v>Digital</v>
      </c>
      <c r="B3463" t="str">
        <f>IF(OR(ISNUMBER(FIND("QVC",Z3463)),ISNUMBER(FIND("QVC",AL3463))),"QVC",IF(OR(ISNUMBER(FIND("NCO",H3463)),ISNUMBER(FIND("NCO",Y3463))), "NCO", IF(AL3463="consumer","PMD.com",VLOOKUP(LEFT(H3463,2),Tables!$E$1:$F$11,2,FALSE))))</f>
        <v>PMD.com</v>
      </c>
      <c r="C3463">
        <f t="shared" si="162"/>
        <v>5341030</v>
      </c>
      <c r="D3463">
        <f t="shared" si="163"/>
        <v>1</v>
      </c>
      <c r="E3463" t="str">
        <f t="shared" ca="1" si="164"/>
        <v>shifted orders shipped</v>
      </c>
      <c r="F3463" t="s">
        <v>3539</v>
      </c>
      <c r="G3463" t="s">
        <v>335</v>
      </c>
      <c r="H3463" t="s">
        <v>8518</v>
      </c>
      <c r="I3463" s="6">
        <v>44012.058344907404</v>
      </c>
      <c r="J3463" t="s">
        <v>16</v>
      </c>
      <c r="K3463" s="6">
        <v>44013.456192129626</v>
      </c>
      <c r="M3463" t="s">
        <v>8519</v>
      </c>
      <c r="N3463" t="s">
        <v>8520</v>
      </c>
      <c r="O3463" t="s">
        <v>1941</v>
      </c>
      <c r="Q3463" t="s">
        <v>706</v>
      </c>
      <c r="R3463" t="s">
        <v>365</v>
      </c>
      <c r="S3463">
        <v>92624</v>
      </c>
      <c r="T3463" t="s">
        <v>338</v>
      </c>
      <c r="U3463" t="s">
        <v>530</v>
      </c>
      <c r="W3463" t="s">
        <v>8521</v>
      </c>
      <c r="Z3463" t="s">
        <v>8519</v>
      </c>
      <c r="AA3463" t="s">
        <v>8520</v>
      </c>
      <c r="AB3463" t="s">
        <v>1941</v>
      </c>
      <c r="AD3463" t="s">
        <v>706</v>
      </c>
      <c r="AE3463" t="s">
        <v>365</v>
      </c>
      <c r="AF3463">
        <v>92624</v>
      </c>
      <c r="AG3463" t="s">
        <v>338</v>
      </c>
      <c r="AH3463" t="s">
        <v>530</v>
      </c>
      <c r="AJ3463" t="s">
        <v>8521</v>
      </c>
      <c r="AL3463" t="s">
        <v>339</v>
      </c>
      <c r="AM3463">
        <v>1</v>
      </c>
      <c r="AN3463">
        <v>1</v>
      </c>
      <c r="AO3463">
        <v>12859</v>
      </c>
      <c r="AQ3463">
        <v>124642</v>
      </c>
      <c r="AR3463">
        <v>5341030</v>
      </c>
      <c r="AS3463" t="s">
        <v>925</v>
      </c>
      <c r="AT3463" t="s">
        <v>926</v>
      </c>
      <c r="AW3463" t="s">
        <v>366</v>
      </c>
      <c r="AX3463" t="s">
        <v>366</v>
      </c>
      <c r="AY3463" t="s">
        <v>345</v>
      </c>
      <c r="AZ3463" t="s">
        <v>346</v>
      </c>
      <c r="BY3463" t="s">
        <v>342</v>
      </c>
      <c r="EQ3463">
        <v>243275</v>
      </c>
      <c r="ER3463" t="s">
        <v>8522</v>
      </c>
      <c r="EV3463">
        <v>17287163</v>
      </c>
      <c r="EW3463">
        <v>928</v>
      </c>
      <c r="EX3463">
        <v>220761</v>
      </c>
      <c r="EY3463" t="s">
        <v>8523</v>
      </c>
      <c r="EZ3463">
        <v>1</v>
      </c>
      <c r="FC3463">
        <v>95385</v>
      </c>
      <c r="FD3463" t="s">
        <v>3531</v>
      </c>
    </row>
    <row r="3464" spans="1:160" x14ac:dyDescent="0.3">
      <c r="A3464" t="str">
        <f>VLOOKUP(B3464,Table2[],3,FALSE)</f>
        <v>Digital</v>
      </c>
      <c r="B3464" t="str">
        <f>IF(OR(ISNUMBER(FIND("QVC",Z3464)),ISNUMBER(FIND("QVC",AL3464))),"QVC",IF(OR(ISNUMBER(FIND("NCO",H3464)),ISNUMBER(FIND("NCO",Y3464))), "NCO", IF(AL3464="consumer","PMD.com",VLOOKUP(LEFT(H3464,2),Tables!$E$1:$F$11,2,FALSE))))</f>
        <v>PMD.com</v>
      </c>
      <c r="C3464">
        <f t="shared" si="162"/>
        <v>58030001</v>
      </c>
      <c r="D3464">
        <f t="shared" si="163"/>
        <v>1</v>
      </c>
      <c r="E3464" t="str">
        <f t="shared" ca="1" si="164"/>
        <v>shifted orders shipped</v>
      </c>
      <c r="F3464" t="s">
        <v>3539</v>
      </c>
      <c r="G3464" t="s">
        <v>335</v>
      </c>
      <c r="H3464" t="s">
        <v>8518</v>
      </c>
      <c r="I3464" s="6">
        <v>44012.058344907404</v>
      </c>
      <c r="J3464" t="s">
        <v>16</v>
      </c>
      <c r="K3464" s="6">
        <v>44013.456192129626</v>
      </c>
      <c r="M3464" t="s">
        <v>8519</v>
      </c>
      <c r="N3464" t="s">
        <v>8520</v>
      </c>
      <c r="O3464" t="s">
        <v>1941</v>
      </c>
      <c r="Q3464" t="s">
        <v>706</v>
      </c>
      <c r="R3464" t="s">
        <v>365</v>
      </c>
      <c r="S3464">
        <v>92624</v>
      </c>
      <c r="T3464" t="s">
        <v>338</v>
      </c>
      <c r="U3464" t="s">
        <v>530</v>
      </c>
      <c r="W3464" t="s">
        <v>8521</v>
      </c>
      <c r="Z3464" t="s">
        <v>8519</v>
      </c>
      <c r="AA3464" t="s">
        <v>8520</v>
      </c>
      <c r="AB3464" t="s">
        <v>1941</v>
      </c>
      <c r="AD3464" t="s">
        <v>706</v>
      </c>
      <c r="AE3464" t="s">
        <v>365</v>
      </c>
      <c r="AF3464">
        <v>92624</v>
      </c>
      <c r="AG3464" t="s">
        <v>338</v>
      </c>
      <c r="AH3464" t="s">
        <v>530</v>
      </c>
      <c r="AJ3464" t="s">
        <v>8521</v>
      </c>
      <c r="AL3464" t="s">
        <v>339</v>
      </c>
      <c r="AM3464">
        <v>1</v>
      </c>
      <c r="AN3464">
        <v>1</v>
      </c>
      <c r="AO3464">
        <v>9621</v>
      </c>
      <c r="AQ3464">
        <v>124483</v>
      </c>
      <c r="AR3464">
        <v>58030001</v>
      </c>
      <c r="AS3464" t="s">
        <v>1761</v>
      </c>
      <c r="AT3464" t="s">
        <v>36</v>
      </c>
      <c r="AW3464" t="s">
        <v>340</v>
      </c>
      <c r="AX3464" t="s">
        <v>340</v>
      </c>
      <c r="AY3464" t="s">
        <v>382</v>
      </c>
      <c r="AZ3464" t="s">
        <v>383</v>
      </c>
      <c r="BY3464" t="s">
        <v>342</v>
      </c>
      <c r="EQ3464">
        <v>243289</v>
      </c>
      <c r="ER3464" t="s">
        <v>8522</v>
      </c>
      <c r="EV3464">
        <v>17287163</v>
      </c>
      <c r="EW3464">
        <v>928</v>
      </c>
      <c r="EX3464">
        <v>220761</v>
      </c>
      <c r="EY3464" t="s">
        <v>8523</v>
      </c>
      <c r="EZ3464">
        <v>1</v>
      </c>
      <c r="FC3464">
        <v>95321</v>
      </c>
      <c r="FD3464" t="s">
        <v>395</v>
      </c>
    </row>
    <row r="3465" spans="1:160" x14ac:dyDescent="0.3">
      <c r="A3465" t="str">
        <f>VLOOKUP(B3465,Table2[],3,FALSE)</f>
        <v>Digital</v>
      </c>
      <c r="B3465" t="str">
        <f>IF(OR(ISNUMBER(FIND("QVC",Z3465)),ISNUMBER(FIND("QVC",AL3465))),"QVC",IF(OR(ISNUMBER(FIND("NCO",H3465)),ISNUMBER(FIND("NCO",Y3465))), "NCO", IF(AL3465="consumer","PMD.com",VLOOKUP(LEFT(H3465,2),Tables!$E$1:$F$11,2,FALSE))))</f>
        <v>PMD.com</v>
      </c>
      <c r="C3465">
        <f t="shared" si="162"/>
        <v>53920001</v>
      </c>
      <c r="D3465">
        <f t="shared" si="163"/>
        <v>1</v>
      </c>
      <c r="E3465" t="str">
        <f t="shared" ca="1" si="164"/>
        <v>shifted orders shipped</v>
      </c>
      <c r="F3465" t="s">
        <v>3539</v>
      </c>
      <c r="G3465" t="s">
        <v>335</v>
      </c>
      <c r="H3465" t="s">
        <v>8518</v>
      </c>
      <c r="I3465" s="6">
        <v>44012.058344907404</v>
      </c>
      <c r="J3465" t="s">
        <v>16</v>
      </c>
      <c r="K3465" s="6">
        <v>44013.456192129626</v>
      </c>
      <c r="M3465" t="s">
        <v>8519</v>
      </c>
      <c r="N3465" t="s">
        <v>8520</v>
      </c>
      <c r="O3465" t="s">
        <v>1941</v>
      </c>
      <c r="Q3465" t="s">
        <v>706</v>
      </c>
      <c r="R3465" t="s">
        <v>365</v>
      </c>
      <c r="S3465">
        <v>92624</v>
      </c>
      <c r="T3465" t="s">
        <v>338</v>
      </c>
      <c r="U3465" t="s">
        <v>530</v>
      </c>
      <c r="W3465" t="s">
        <v>8521</v>
      </c>
      <c r="Z3465" t="s">
        <v>8519</v>
      </c>
      <c r="AA3465" t="s">
        <v>8520</v>
      </c>
      <c r="AB3465" t="s">
        <v>1941</v>
      </c>
      <c r="AD3465" t="s">
        <v>706</v>
      </c>
      <c r="AE3465" t="s">
        <v>365</v>
      </c>
      <c r="AF3465">
        <v>92624</v>
      </c>
      <c r="AG3465" t="s">
        <v>338</v>
      </c>
      <c r="AH3465" t="s">
        <v>530</v>
      </c>
      <c r="AJ3465" t="s">
        <v>8521</v>
      </c>
      <c r="AL3465" t="s">
        <v>339</v>
      </c>
      <c r="AM3465">
        <v>1</v>
      </c>
      <c r="AN3465">
        <v>1</v>
      </c>
      <c r="AO3465">
        <v>14899</v>
      </c>
      <c r="AQ3465">
        <v>124468</v>
      </c>
      <c r="AR3465">
        <v>53920001</v>
      </c>
      <c r="AS3465">
        <v>9000000</v>
      </c>
      <c r="AT3465" t="s">
        <v>40</v>
      </c>
      <c r="AW3465" t="s">
        <v>343</v>
      </c>
      <c r="BY3465" t="s">
        <v>342</v>
      </c>
      <c r="EQ3465">
        <v>243396</v>
      </c>
      <c r="ER3465" t="s">
        <v>8522</v>
      </c>
      <c r="EV3465">
        <v>17287163</v>
      </c>
      <c r="EW3465">
        <v>928</v>
      </c>
      <c r="EX3465">
        <v>220761</v>
      </c>
      <c r="EY3465" t="s">
        <v>8523</v>
      </c>
      <c r="EZ3465">
        <v>1</v>
      </c>
      <c r="FC3465">
        <v>95385</v>
      </c>
      <c r="FD3465" t="s">
        <v>3531</v>
      </c>
    </row>
    <row r="3466" spans="1:160" x14ac:dyDescent="0.3">
      <c r="A3466" t="str">
        <f>VLOOKUP(B3466,Table2[],3,FALSE)</f>
        <v>Digital</v>
      </c>
      <c r="B3466" t="str">
        <f>IF(OR(ISNUMBER(FIND("QVC",Z3466)),ISNUMBER(FIND("QVC",AL3466))),"QVC",IF(OR(ISNUMBER(FIND("NCO",H3466)),ISNUMBER(FIND("NCO",Y3466))), "NCO", IF(AL3466="consumer","PMD.com",VLOOKUP(LEFT(H3466,2),Tables!$E$1:$F$11,2,FALSE))))</f>
        <v>PMD.com</v>
      </c>
      <c r="C3466">
        <f t="shared" si="162"/>
        <v>7660</v>
      </c>
      <c r="D3466">
        <f t="shared" si="163"/>
        <v>1</v>
      </c>
      <c r="E3466" t="str">
        <f t="shared" ca="1" si="164"/>
        <v>shifted orders shipped</v>
      </c>
      <c r="F3466" t="s">
        <v>3539</v>
      </c>
      <c r="G3466" t="s">
        <v>335</v>
      </c>
      <c r="H3466" t="s">
        <v>8518</v>
      </c>
      <c r="I3466" s="6">
        <v>44012.058344907404</v>
      </c>
      <c r="J3466" t="s">
        <v>16</v>
      </c>
      <c r="K3466" s="6">
        <v>44013.456192129626</v>
      </c>
      <c r="M3466" t="s">
        <v>8519</v>
      </c>
      <c r="N3466" t="s">
        <v>8520</v>
      </c>
      <c r="O3466" t="s">
        <v>1941</v>
      </c>
      <c r="Q3466" t="s">
        <v>706</v>
      </c>
      <c r="R3466" t="s">
        <v>365</v>
      </c>
      <c r="S3466">
        <v>92624</v>
      </c>
      <c r="T3466" t="s">
        <v>338</v>
      </c>
      <c r="U3466" t="s">
        <v>530</v>
      </c>
      <c r="W3466" t="s">
        <v>8521</v>
      </c>
      <c r="Z3466" t="s">
        <v>8519</v>
      </c>
      <c r="AA3466" t="s">
        <v>8520</v>
      </c>
      <c r="AB3466" t="s">
        <v>1941</v>
      </c>
      <c r="AD3466" t="s">
        <v>706</v>
      </c>
      <c r="AE3466" t="s">
        <v>365</v>
      </c>
      <c r="AF3466">
        <v>92624</v>
      </c>
      <c r="AG3466" t="s">
        <v>338</v>
      </c>
      <c r="AH3466" t="s">
        <v>530</v>
      </c>
      <c r="AJ3466" t="s">
        <v>8521</v>
      </c>
      <c r="AL3466" t="s">
        <v>339</v>
      </c>
      <c r="AM3466">
        <v>1</v>
      </c>
      <c r="AN3466">
        <v>1</v>
      </c>
      <c r="AO3466">
        <v>11858</v>
      </c>
      <c r="AQ3466">
        <v>124798</v>
      </c>
      <c r="AR3466">
        <v>7660</v>
      </c>
      <c r="AS3466" t="s">
        <v>2085</v>
      </c>
      <c r="AT3466" t="s">
        <v>38</v>
      </c>
      <c r="AW3466" t="s">
        <v>343</v>
      </c>
      <c r="BY3466" t="s">
        <v>342</v>
      </c>
      <c r="EQ3466">
        <v>251455</v>
      </c>
      <c r="ER3466" t="s">
        <v>8522</v>
      </c>
      <c r="EV3466">
        <v>17287163</v>
      </c>
      <c r="EW3466">
        <v>928</v>
      </c>
      <c r="EX3466">
        <v>220761</v>
      </c>
      <c r="EY3466" t="s">
        <v>8523</v>
      </c>
      <c r="EZ3466">
        <v>1</v>
      </c>
      <c r="FC3466">
        <v>95321</v>
      </c>
      <c r="FD3466" t="s">
        <v>395</v>
      </c>
    </row>
    <row r="3467" spans="1:160" x14ac:dyDescent="0.3">
      <c r="A3467" t="str">
        <f>VLOOKUP(B3467,Table2[],3,FALSE)</f>
        <v>Digital</v>
      </c>
      <c r="B3467" t="str">
        <f>IF(OR(ISNUMBER(FIND("QVC",Z3467)),ISNUMBER(FIND("QVC",AL3467))),"QVC",IF(OR(ISNUMBER(FIND("NCO",H3467)),ISNUMBER(FIND("NCO",Y3467))), "NCO", IF(AL3467="consumer","PMD.com",VLOOKUP(LEFT(H3467,2),Tables!$E$1:$F$11,2,FALSE))))</f>
        <v>PMD.com</v>
      </c>
      <c r="C3467">
        <f t="shared" si="162"/>
        <v>52230001</v>
      </c>
      <c r="D3467">
        <f t="shared" si="163"/>
        <v>1</v>
      </c>
      <c r="E3467" t="str">
        <f t="shared" ca="1" si="164"/>
        <v>shifted orders shipped</v>
      </c>
      <c r="F3467" t="s">
        <v>3539</v>
      </c>
      <c r="G3467" t="s">
        <v>335</v>
      </c>
      <c r="H3467" t="s">
        <v>8518</v>
      </c>
      <c r="I3467" s="6">
        <v>44012.058344907404</v>
      </c>
      <c r="J3467" t="s">
        <v>16</v>
      </c>
      <c r="K3467" s="6">
        <v>44013.456192129626</v>
      </c>
      <c r="M3467" t="s">
        <v>8519</v>
      </c>
      <c r="N3467" t="s">
        <v>8520</v>
      </c>
      <c r="O3467" t="s">
        <v>1941</v>
      </c>
      <c r="Q3467" t="s">
        <v>706</v>
      </c>
      <c r="R3467" t="s">
        <v>365</v>
      </c>
      <c r="S3467">
        <v>92624</v>
      </c>
      <c r="T3467" t="s">
        <v>338</v>
      </c>
      <c r="U3467" t="s">
        <v>530</v>
      </c>
      <c r="W3467" t="s">
        <v>8521</v>
      </c>
      <c r="Z3467" t="s">
        <v>8519</v>
      </c>
      <c r="AA3467" t="s">
        <v>8520</v>
      </c>
      <c r="AB3467" t="s">
        <v>1941</v>
      </c>
      <c r="AD3467" t="s">
        <v>706</v>
      </c>
      <c r="AE3467" t="s">
        <v>365</v>
      </c>
      <c r="AF3467">
        <v>92624</v>
      </c>
      <c r="AG3467" t="s">
        <v>338</v>
      </c>
      <c r="AH3467" t="s">
        <v>530</v>
      </c>
      <c r="AJ3467" t="s">
        <v>8521</v>
      </c>
      <c r="AL3467" t="s">
        <v>339</v>
      </c>
      <c r="AM3467">
        <v>1</v>
      </c>
      <c r="AN3467">
        <v>1</v>
      </c>
      <c r="AO3467">
        <v>1194</v>
      </c>
      <c r="AQ3467">
        <v>124434</v>
      </c>
      <c r="AR3467">
        <v>52230001</v>
      </c>
      <c r="AS3467" t="s">
        <v>105</v>
      </c>
      <c r="AT3467" t="s">
        <v>106</v>
      </c>
      <c r="AW3467" t="s">
        <v>340</v>
      </c>
      <c r="AX3467" t="s">
        <v>340</v>
      </c>
      <c r="AY3467" t="s">
        <v>341</v>
      </c>
      <c r="AZ3467">
        <v>0</v>
      </c>
      <c r="BY3467" t="s">
        <v>342</v>
      </c>
      <c r="EQ3467">
        <v>247324</v>
      </c>
      <c r="ER3467" t="s">
        <v>8522</v>
      </c>
      <c r="EV3467">
        <v>17287163</v>
      </c>
      <c r="EW3467">
        <v>928</v>
      </c>
      <c r="EX3467">
        <v>220761</v>
      </c>
      <c r="EY3467" t="s">
        <v>8523</v>
      </c>
      <c r="EZ3467">
        <v>1</v>
      </c>
      <c r="FC3467">
        <v>52230001</v>
      </c>
      <c r="FD3467" t="s">
        <v>106</v>
      </c>
    </row>
    <row r="3468" spans="1:160" x14ac:dyDescent="0.3">
      <c r="A3468" t="str">
        <f>VLOOKUP(B3468,Table2[],3,FALSE)</f>
        <v>Digital</v>
      </c>
      <c r="B3468" t="str">
        <f>IF(OR(ISNUMBER(FIND("QVC",Z3468)),ISNUMBER(FIND("QVC",AL3468))),"QVC",IF(OR(ISNUMBER(FIND("NCO",H3468)),ISNUMBER(FIND("NCO",Y3468))), "NCO", IF(AL3468="consumer","PMD.com",VLOOKUP(LEFT(H3468,2),Tables!$E$1:$F$11,2,FALSE))))</f>
        <v>PMD.com</v>
      </c>
      <c r="C3468">
        <f t="shared" ref="C3468:C3531" si="165">AR3468</f>
        <v>7659</v>
      </c>
      <c r="D3468">
        <f t="shared" ref="D3468:D3531" si="166">AN3468</f>
        <v>1</v>
      </c>
      <c r="E3468" t="str">
        <f t="shared" ca="1" si="164"/>
        <v>shifted orders shipped</v>
      </c>
      <c r="F3468" t="s">
        <v>3539</v>
      </c>
      <c r="G3468" t="s">
        <v>335</v>
      </c>
      <c r="H3468" t="s">
        <v>8518</v>
      </c>
      <c r="I3468" s="6">
        <v>44012.058344907404</v>
      </c>
      <c r="J3468" t="s">
        <v>16</v>
      </c>
      <c r="K3468" s="6">
        <v>44013.456192129626</v>
      </c>
      <c r="M3468" t="s">
        <v>8519</v>
      </c>
      <c r="N3468" t="s">
        <v>8520</v>
      </c>
      <c r="O3468" t="s">
        <v>1941</v>
      </c>
      <c r="Q3468" t="s">
        <v>706</v>
      </c>
      <c r="R3468" t="s">
        <v>365</v>
      </c>
      <c r="S3468">
        <v>92624</v>
      </c>
      <c r="T3468" t="s">
        <v>338</v>
      </c>
      <c r="U3468" t="s">
        <v>530</v>
      </c>
      <c r="W3468" t="s">
        <v>8521</v>
      </c>
      <c r="Z3468" t="s">
        <v>8519</v>
      </c>
      <c r="AA3468" t="s">
        <v>8520</v>
      </c>
      <c r="AB3468" t="s">
        <v>1941</v>
      </c>
      <c r="AD3468" t="s">
        <v>706</v>
      </c>
      <c r="AE3468" t="s">
        <v>365</v>
      </c>
      <c r="AF3468">
        <v>92624</v>
      </c>
      <c r="AG3468" t="s">
        <v>338</v>
      </c>
      <c r="AH3468" t="s">
        <v>530</v>
      </c>
      <c r="AJ3468" t="s">
        <v>8521</v>
      </c>
      <c r="AL3468" t="s">
        <v>339</v>
      </c>
      <c r="AM3468">
        <v>1</v>
      </c>
      <c r="AN3468">
        <v>1</v>
      </c>
      <c r="AO3468">
        <v>4325</v>
      </c>
      <c r="AQ3468">
        <v>127796</v>
      </c>
      <c r="AR3468">
        <v>7659</v>
      </c>
      <c r="AS3468" t="s">
        <v>1085</v>
      </c>
      <c r="AT3468" t="s">
        <v>1086</v>
      </c>
      <c r="BY3468" t="s">
        <v>342</v>
      </c>
      <c r="EQ3468">
        <v>252890</v>
      </c>
      <c r="ER3468" t="s">
        <v>8522</v>
      </c>
      <c r="EV3468">
        <v>17287163</v>
      </c>
      <c r="EW3468">
        <v>928</v>
      </c>
      <c r="EX3468">
        <v>220761</v>
      </c>
      <c r="EY3468" t="s">
        <v>8523</v>
      </c>
      <c r="EZ3468">
        <v>1</v>
      </c>
      <c r="FC3468">
        <v>7659</v>
      </c>
      <c r="FD3468" t="s">
        <v>1086</v>
      </c>
    </row>
    <row r="3469" spans="1:160" x14ac:dyDescent="0.3">
      <c r="A3469" t="str">
        <f>VLOOKUP(B3469,Table2[],3,FALSE)</f>
        <v>Digital</v>
      </c>
      <c r="B3469" t="str">
        <f>IF(OR(ISNUMBER(FIND("QVC",Z3469)),ISNUMBER(FIND("QVC",AL3469))),"QVC",IF(OR(ISNUMBER(FIND("NCO",H3469)),ISNUMBER(FIND("NCO",Y3469))), "NCO", IF(AL3469="consumer","PMD.com",VLOOKUP(LEFT(H3469,2),Tables!$E$1:$F$11,2,FALSE))))</f>
        <v>PMD.com</v>
      </c>
      <c r="C3469">
        <f t="shared" si="165"/>
        <v>52430001</v>
      </c>
      <c r="D3469">
        <f t="shared" si="166"/>
        <v>1</v>
      </c>
      <c r="E3469" t="str">
        <f t="shared" ca="1" si="164"/>
        <v>shifted orders shipped</v>
      </c>
      <c r="F3469" t="s">
        <v>3539</v>
      </c>
      <c r="G3469" t="s">
        <v>335</v>
      </c>
      <c r="H3469" t="s">
        <v>8518</v>
      </c>
      <c r="I3469" s="6">
        <v>44012.058344907404</v>
      </c>
      <c r="J3469" t="s">
        <v>16</v>
      </c>
      <c r="K3469" s="6">
        <v>44013.456192129626</v>
      </c>
      <c r="M3469" t="s">
        <v>8519</v>
      </c>
      <c r="N3469" t="s">
        <v>8520</v>
      </c>
      <c r="O3469" t="s">
        <v>1941</v>
      </c>
      <c r="Q3469" t="s">
        <v>706</v>
      </c>
      <c r="R3469" t="s">
        <v>365</v>
      </c>
      <c r="S3469">
        <v>92624</v>
      </c>
      <c r="T3469" t="s">
        <v>338</v>
      </c>
      <c r="U3469" t="s">
        <v>530</v>
      </c>
      <c r="W3469" t="s">
        <v>8521</v>
      </c>
      <c r="Z3469" t="s">
        <v>8519</v>
      </c>
      <c r="AA3469" t="s">
        <v>8520</v>
      </c>
      <c r="AB3469" t="s">
        <v>1941</v>
      </c>
      <c r="AD3469" t="s">
        <v>706</v>
      </c>
      <c r="AE3469" t="s">
        <v>365</v>
      </c>
      <c r="AF3469">
        <v>92624</v>
      </c>
      <c r="AG3469" t="s">
        <v>338</v>
      </c>
      <c r="AH3469" t="s">
        <v>530</v>
      </c>
      <c r="AJ3469" t="s">
        <v>8521</v>
      </c>
      <c r="AL3469" t="s">
        <v>339</v>
      </c>
      <c r="AM3469">
        <v>1</v>
      </c>
      <c r="AN3469">
        <v>1</v>
      </c>
      <c r="AO3469">
        <v>12063</v>
      </c>
      <c r="AQ3469">
        <v>127155</v>
      </c>
      <c r="AR3469">
        <v>52430001</v>
      </c>
      <c r="AS3469" t="s">
        <v>927</v>
      </c>
      <c r="AT3469" t="s">
        <v>75</v>
      </c>
      <c r="AW3469" t="s">
        <v>340</v>
      </c>
      <c r="AX3469" t="s">
        <v>340</v>
      </c>
      <c r="AY3469" t="s">
        <v>357</v>
      </c>
      <c r="AZ3469" t="s">
        <v>363</v>
      </c>
      <c r="BY3469" t="s">
        <v>342</v>
      </c>
      <c r="EQ3469">
        <v>249990</v>
      </c>
      <c r="ER3469" t="s">
        <v>8522</v>
      </c>
      <c r="EV3469">
        <v>17287163</v>
      </c>
      <c r="EW3469">
        <v>928</v>
      </c>
      <c r="EX3469">
        <v>220761</v>
      </c>
      <c r="EY3469" t="s">
        <v>8523</v>
      </c>
      <c r="EZ3469">
        <v>1</v>
      </c>
      <c r="FC3469">
        <v>95385</v>
      </c>
      <c r="FD3469" t="s">
        <v>3531</v>
      </c>
    </row>
    <row r="3470" spans="1:160" x14ac:dyDescent="0.3">
      <c r="A3470" t="str">
        <f>VLOOKUP(B3470,Table2[],3,FALSE)</f>
        <v>Digital</v>
      </c>
      <c r="B3470" t="str">
        <f>IF(OR(ISNUMBER(FIND("QVC",Z3470)),ISNUMBER(FIND("QVC",AL3470))),"QVC",IF(OR(ISNUMBER(FIND("NCO",H3470)),ISNUMBER(FIND("NCO",Y3470))), "NCO", IF(AL3470="consumer","PMD.com",VLOOKUP(LEFT(H3470,2),Tables!$E$1:$F$11,2,FALSE))))</f>
        <v>PMD.com</v>
      </c>
      <c r="C3470">
        <f t="shared" si="165"/>
        <v>58040001</v>
      </c>
      <c r="D3470">
        <f t="shared" si="166"/>
        <v>1</v>
      </c>
      <c r="E3470" t="str">
        <f t="shared" ca="1" si="164"/>
        <v>shifted orders shipped</v>
      </c>
      <c r="F3470" t="s">
        <v>3539</v>
      </c>
      <c r="G3470" t="s">
        <v>335</v>
      </c>
      <c r="H3470" t="s">
        <v>8518</v>
      </c>
      <c r="I3470" s="6">
        <v>44012.058344907404</v>
      </c>
      <c r="J3470" t="s">
        <v>16</v>
      </c>
      <c r="K3470" s="6">
        <v>44013.456192129626</v>
      </c>
      <c r="M3470" t="s">
        <v>8519</v>
      </c>
      <c r="N3470" t="s">
        <v>8520</v>
      </c>
      <c r="O3470" t="s">
        <v>1941</v>
      </c>
      <c r="Q3470" t="s">
        <v>706</v>
      </c>
      <c r="R3470" t="s">
        <v>365</v>
      </c>
      <c r="S3470">
        <v>92624</v>
      </c>
      <c r="T3470" t="s">
        <v>338</v>
      </c>
      <c r="U3470" t="s">
        <v>530</v>
      </c>
      <c r="W3470" t="s">
        <v>8521</v>
      </c>
      <c r="Z3470" t="s">
        <v>8519</v>
      </c>
      <c r="AA3470" t="s">
        <v>8520</v>
      </c>
      <c r="AB3470" t="s">
        <v>1941</v>
      </c>
      <c r="AD3470" t="s">
        <v>706</v>
      </c>
      <c r="AE3470" t="s">
        <v>365</v>
      </c>
      <c r="AF3470">
        <v>92624</v>
      </c>
      <c r="AG3470" t="s">
        <v>338</v>
      </c>
      <c r="AH3470" t="s">
        <v>530</v>
      </c>
      <c r="AJ3470" t="s">
        <v>8521</v>
      </c>
      <c r="AL3470" t="s">
        <v>339</v>
      </c>
      <c r="AM3470">
        <v>1</v>
      </c>
      <c r="AN3470">
        <v>1</v>
      </c>
      <c r="AO3470">
        <v>12788</v>
      </c>
      <c r="AQ3470">
        <v>124484</v>
      </c>
      <c r="AR3470">
        <v>58040001</v>
      </c>
      <c r="AS3470" t="s">
        <v>54</v>
      </c>
      <c r="AT3470" t="s">
        <v>55</v>
      </c>
      <c r="AW3470" t="s">
        <v>340</v>
      </c>
      <c r="AX3470" t="s">
        <v>340</v>
      </c>
      <c r="AY3470" t="s">
        <v>357</v>
      </c>
      <c r="AZ3470" t="s">
        <v>363</v>
      </c>
      <c r="BY3470" t="s">
        <v>342</v>
      </c>
      <c r="EQ3470">
        <v>251707</v>
      </c>
      <c r="ER3470" t="s">
        <v>8522</v>
      </c>
      <c r="EV3470">
        <v>17287163</v>
      </c>
      <c r="EW3470">
        <v>928</v>
      </c>
      <c r="EX3470">
        <v>220761</v>
      </c>
      <c r="EY3470" t="s">
        <v>8523</v>
      </c>
      <c r="EZ3470">
        <v>1</v>
      </c>
      <c r="FC3470">
        <v>95321</v>
      </c>
      <c r="FD3470" t="s">
        <v>395</v>
      </c>
    </row>
    <row r="3471" spans="1:160" x14ac:dyDescent="0.3">
      <c r="A3471" t="str">
        <f>VLOOKUP(B3471,Table2[],3,FALSE)</f>
        <v>Digital</v>
      </c>
      <c r="B3471" t="str">
        <f>IF(OR(ISNUMBER(FIND("QVC",Z3471)),ISNUMBER(FIND("QVC",AL3471))),"QVC",IF(OR(ISNUMBER(FIND("NCO",H3471)),ISNUMBER(FIND("NCO",Y3471))), "NCO", IF(AL3471="consumer","PMD.com",VLOOKUP(LEFT(H3471,2),Tables!$E$1:$F$11,2,FALSE))))</f>
        <v>PMD.com</v>
      </c>
      <c r="C3471">
        <f t="shared" si="165"/>
        <v>51090030</v>
      </c>
      <c r="D3471">
        <f t="shared" si="166"/>
        <v>1</v>
      </c>
      <c r="E3471" t="str">
        <f t="shared" ca="1" si="164"/>
        <v>shifted orders shipped</v>
      </c>
      <c r="F3471" t="s">
        <v>3539</v>
      </c>
      <c r="G3471" t="s">
        <v>335</v>
      </c>
      <c r="H3471" t="s">
        <v>8518</v>
      </c>
      <c r="I3471" s="6">
        <v>44012.058344907404</v>
      </c>
      <c r="J3471" t="s">
        <v>16</v>
      </c>
      <c r="K3471" s="6">
        <v>44013.456192129626</v>
      </c>
      <c r="M3471" t="s">
        <v>8519</v>
      </c>
      <c r="N3471" t="s">
        <v>8520</v>
      </c>
      <c r="O3471" t="s">
        <v>1941</v>
      </c>
      <c r="Q3471" t="s">
        <v>706</v>
      </c>
      <c r="R3471" t="s">
        <v>365</v>
      </c>
      <c r="S3471">
        <v>92624</v>
      </c>
      <c r="T3471" t="s">
        <v>338</v>
      </c>
      <c r="U3471" t="s">
        <v>530</v>
      </c>
      <c r="W3471" t="s">
        <v>8521</v>
      </c>
      <c r="Z3471" t="s">
        <v>8519</v>
      </c>
      <c r="AA3471" t="s">
        <v>8520</v>
      </c>
      <c r="AB3471" t="s">
        <v>1941</v>
      </c>
      <c r="AD3471" t="s">
        <v>706</v>
      </c>
      <c r="AE3471" t="s">
        <v>365</v>
      </c>
      <c r="AF3471">
        <v>92624</v>
      </c>
      <c r="AG3471" t="s">
        <v>338</v>
      </c>
      <c r="AH3471" t="s">
        <v>530</v>
      </c>
      <c r="AJ3471" t="s">
        <v>8521</v>
      </c>
      <c r="AL3471" t="s">
        <v>339</v>
      </c>
      <c r="AM3471">
        <v>1</v>
      </c>
      <c r="AN3471">
        <v>1</v>
      </c>
      <c r="AO3471">
        <v>6688</v>
      </c>
      <c r="AQ3471">
        <v>125960</v>
      </c>
      <c r="AR3471">
        <v>51090030</v>
      </c>
      <c r="AS3471" t="s">
        <v>3043</v>
      </c>
      <c r="AT3471" t="s">
        <v>628</v>
      </c>
      <c r="AW3471" t="s">
        <v>343</v>
      </c>
      <c r="BY3471" t="s">
        <v>342</v>
      </c>
      <c r="BZ3471" t="b">
        <v>0</v>
      </c>
      <c r="EQ3471">
        <v>243047</v>
      </c>
      <c r="ER3471" t="s">
        <v>8522</v>
      </c>
      <c r="EV3471">
        <v>17287163</v>
      </c>
      <c r="EW3471">
        <v>928</v>
      </c>
      <c r="EX3471">
        <v>220761</v>
      </c>
      <c r="EY3471" t="s">
        <v>8523</v>
      </c>
      <c r="EZ3471">
        <v>1</v>
      </c>
      <c r="FC3471">
        <v>95385</v>
      </c>
      <c r="FD3471" t="s">
        <v>3531</v>
      </c>
    </row>
    <row r="3472" spans="1:160" x14ac:dyDescent="0.3">
      <c r="A3472" t="str">
        <f>VLOOKUP(B3472,Table2[],3,FALSE)</f>
        <v>Digital</v>
      </c>
      <c r="B3472" t="str">
        <f>IF(OR(ISNUMBER(FIND("QVC",Z3472)),ISNUMBER(FIND("QVC",AL3472))),"QVC",IF(OR(ISNUMBER(FIND("NCO",H3472)),ISNUMBER(FIND("NCO",Y3472))), "NCO", IF(AL3472="consumer","PMD.com",VLOOKUP(LEFT(H3472,2),Tables!$E$1:$F$11,2,FALSE))))</f>
        <v>PMD.com</v>
      </c>
      <c r="C3472">
        <f t="shared" si="165"/>
        <v>51090030</v>
      </c>
      <c r="D3472">
        <f t="shared" si="166"/>
        <v>1</v>
      </c>
      <c r="E3472" t="str">
        <f t="shared" ca="1" si="164"/>
        <v>shifted orders shipped</v>
      </c>
      <c r="F3472" t="s">
        <v>3539</v>
      </c>
      <c r="G3472" t="s">
        <v>335</v>
      </c>
      <c r="H3472" t="s">
        <v>8524</v>
      </c>
      <c r="I3472" s="6">
        <v>44012.838726851849</v>
      </c>
      <c r="J3472" t="s">
        <v>16</v>
      </c>
      <c r="K3472" s="6">
        <v>44013.456226851849</v>
      </c>
      <c r="M3472" t="s">
        <v>8525</v>
      </c>
      <c r="N3472" t="s">
        <v>8526</v>
      </c>
      <c r="Q3472" t="s">
        <v>660</v>
      </c>
      <c r="R3472" t="s">
        <v>397</v>
      </c>
      <c r="S3472" t="s">
        <v>8527</v>
      </c>
      <c r="T3472" t="s">
        <v>338</v>
      </c>
      <c r="U3472" t="s">
        <v>530</v>
      </c>
      <c r="W3472" t="s">
        <v>8528</v>
      </c>
      <c r="Z3472" t="s">
        <v>8525</v>
      </c>
      <c r="AA3472" t="s">
        <v>8526</v>
      </c>
      <c r="AD3472" t="s">
        <v>660</v>
      </c>
      <c r="AE3472" t="s">
        <v>397</v>
      </c>
      <c r="AF3472" t="s">
        <v>8527</v>
      </c>
      <c r="AG3472" t="s">
        <v>338</v>
      </c>
      <c r="AH3472" t="s">
        <v>530</v>
      </c>
      <c r="AJ3472" t="s">
        <v>8528</v>
      </c>
      <c r="AL3472" t="s">
        <v>339</v>
      </c>
      <c r="AM3472">
        <v>1</v>
      </c>
      <c r="AN3472">
        <v>1</v>
      </c>
      <c r="AO3472">
        <v>6688</v>
      </c>
      <c r="AQ3472">
        <v>125960</v>
      </c>
      <c r="AR3472">
        <v>51090030</v>
      </c>
      <c r="AS3472" t="s">
        <v>3043</v>
      </c>
      <c r="AT3472" t="s">
        <v>628</v>
      </c>
      <c r="AW3472" t="s">
        <v>343</v>
      </c>
      <c r="BY3472" t="s">
        <v>342</v>
      </c>
      <c r="BZ3472" t="b">
        <v>0</v>
      </c>
      <c r="EQ3472">
        <v>243047</v>
      </c>
      <c r="ER3472" t="s">
        <v>8529</v>
      </c>
      <c r="EV3472">
        <v>17287817</v>
      </c>
      <c r="EW3472">
        <v>928</v>
      </c>
      <c r="EX3472">
        <v>221114</v>
      </c>
      <c r="EY3472" t="s">
        <v>8530</v>
      </c>
      <c r="EZ3472">
        <v>1</v>
      </c>
      <c r="FC3472">
        <v>95385</v>
      </c>
      <c r="FD3472" t="s">
        <v>3531</v>
      </c>
    </row>
    <row r="3473" spans="1:160" x14ac:dyDescent="0.3">
      <c r="A3473" t="str">
        <f>VLOOKUP(B3473,Table2[],3,FALSE)</f>
        <v>Digital</v>
      </c>
      <c r="B3473" t="str">
        <f>IF(OR(ISNUMBER(FIND("QVC",Z3473)),ISNUMBER(FIND("QVC",AL3473))),"QVC",IF(OR(ISNUMBER(FIND("NCO",H3473)),ISNUMBER(FIND("NCO",Y3473))), "NCO", IF(AL3473="consumer","PMD.com",VLOOKUP(LEFT(H3473,2),Tables!$E$1:$F$11,2,FALSE))))</f>
        <v>PMD.com</v>
      </c>
      <c r="C3473">
        <f t="shared" si="165"/>
        <v>52430001</v>
      </c>
      <c r="D3473">
        <f t="shared" si="166"/>
        <v>1</v>
      </c>
      <c r="E3473" t="str">
        <f t="shared" ca="1" si="164"/>
        <v>shifted orders shipped</v>
      </c>
      <c r="F3473" t="s">
        <v>3539</v>
      </c>
      <c r="G3473" t="s">
        <v>335</v>
      </c>
      <c r="H3473" t="s">
        <v>8524</v>
      </c>
      <c r="I3473" s="6">
        <v>44012.838726851849</v>
      </c>
      <c r="J3473" t="s">
        <v>16</v>
      </c>
      <c r="K3473" s="6">
        <v>44013.456226851849</v>
      </c>
      <c r="M3473" t="s">
        <v>8525</v>
      </c>
      <c r="N3473" t="s">
        <v>8526</v>
      </c>
      <c r="Q3473" t="s">
        <v>660</v>
      </c>
      <c r="R3473" t="s">
        <v>397</v>
      </c>
      <c r="S3473" t="s">
        <v>8527</v>
      </c>
      <c r="T3473" t="s">
        <v>338</v>
      </c>
      <c r="U3473" t="s">
        <v>530</v>
      </c>
      <c r="W3473" t="s">
        <v>8528</v>
      </c>
      <c r="Z3473" t="s">
        <v>8525</v>
      </c>
      <c r="AA3473" t="s">
        <v>8526</v>
      </c>
      <c r="AD3473" t="s">
        <v>660</v>
      </c>
      <c r="AE3473" t="s">
        <v>397</v>
      </c>
      <c r="AF3473" t="s">
        <v>8527</v>
      </c>
      <c r="AG3473" t="s">
        <v>338</v>
      </c>
      <c r="AH3473" t="s">
        <v>530</v>
      </c>
      <c r="AJ3473" t="s">
        <v>8528</v>
      </c>
      <c r="AL3473" t="s">
        <v>339</v>
      </c>
      <c r="AM3473">
        <v>1</v>
      </c>
      <c r="AN3473">
        <v>1</v>
      </c>
      <c r="AO3473">
        <v>12063</v>
      </c>
      <c r="AQ3473">
        <v>127155</v>
      </c>
      <c r="AR3473">
        <v>52430001</v>
      </c>
      <c r="AS3473" t="s">
        <v>927</v>
      </c>
      <c r="AT3473" t="s">
        <v>75</v>
      </c>
      <c r="AW3473" t="s">
        <v>340</v>
      </c>
      <c r="AX3473" t="s">
        <v>340</v>
      </c>
      <c r="AY3473" t="s">
        <v>357</v>
      </c>
      <c r="AZ3473" t="s">
        <v>363</v>
      </c>
      <c r="BY3473" t="s">
        <v>342</v>
      </c>
      <c r="EQ3473">
        <v>249990</v>
      </c>
      <c r="ER3473" t="s">
        <v>8529</v>
      </c>
      <c r="EV3473">
        <v>17287817</v>
      </c>
      <c r="EW3473">
        <v>928</v>
      </c>
      <c r="EX3473">
        <v>221114</v>
      </c>
      <c r="EY3473" t="s">
        <v>8530</v>
      </c>
      <c r="EZ3473">
        <v>1</v>
      </c>
      <c r="FC3473">
        <v>95385</v>
      </c>
      <c r="FD3473" t="s">
        <v>3531</v>
      </c>
    </row>
    <row r="3474" spans="1:160" x14ac:dyDescent="0.3">
      <c r="A3474" t="str">
        <f>VLOOKUP(B3474,Table2[],3,FALSE)</f>
        <v>Digital</v>
      </c>
      <c r="B3474" t="str">
        <f>IF(OR(ISNUMBER(FIND("QVC",Z3474)),ISNUMBER(FIND("QVC",AL3474))),"QVC",IF(OR(ISNUMBER(FIND("NCO",H3474)),ISNUMBER(FIND("NCO",Y3474))), "NCO", IF(AL3474="consumer","PMD.com",VLOOKUP(LEFT(H3474,2),Tables!$E$1:$F$11,2,FALSE))))</f>
        <v>PMD.com</v>
      </c>
      <c r="C3474">
        <f t="shared" si="165"/>
        <v>53920001</v>
      </c>
      <c r="D3474">
        <f t="shared" si="166"/>
        <v>1</v>
      </c>
      <c r="E3474" t="str">
        <f t="shared" ca="1" si="164"/>
        <v>shifted orders shipped</v>
      </c>
      <c r="F3474" t="s">
        <v>3539</v>
      </c>
      <c r="G3474" t="s">
        <v>335</v>
      </c>
      <c r="H3474" t="s">
        <v>8524</v>
      </c>
      <c r="I3474" s="6">
        <v>44012.838726851849</v>
      </c>
      <c r="J3474" t="s">
        <v>16</v>
      </c>
      <c r="K3474" s="6">
        <v>44013.456226851849</v>
      </c>
      <c r="M3474" t="s">
        <v>8525</v>
      </c>
      <c r="N3474" t="s">
        <v>8526</v>
      </c>
      <c r="Q3474" t="s">
        <v>660</v>
      </c>
      <c r="R3474" t="s">
        <v>397</v>
      </c>
      <c r="S3474" t="s">
        <v>8527</v>
      </c>
      <c r="T3474" t="s">
        <v>338</v>
      </c>
      <c r="U3474" t="s">
        <v>530</v>
      </c>
      <c r="W3474" t="s">
        <v>8528</v>
      </c>
      <c r="Z3474" t="s">
        <v>8525</v>
      </c>
      <c r="AA3474" t="s">
        <v>8526</v>
      </c>
      <c r="AD3474" t="s">
        <v>660</v>
      </c>
      <c r="AE3474" t="s">
        <v>397</v>
      </c>
      <c r="AF3474" t="s">
        <v>8527</v>
      </c>
      <c r="AG3474" t="s">
        <v>338</v>
      </c>
      <c r="AH3474" t="s">
        <v>530</v>
      </c>
      <c r="AJ3474" t="s">
        <v>8528</v>
      </c>
      <c r="AL3474" t="s">
        <v>339</v>
      </c>
      <c r="AM3474">
        <v>1</v>
      </c>
      <c r="AN3474">
        <v>1</v>
      </c>
      <c r="AO3474">
        <v>14899</v>
      </c>
      <c r="AQ3474">
        <v>124468</v>
      </c>
      <c r="AR3474">
        <v>53920001</v>
      </c>
      <c r="AS3474">
        <v>9000000</v>
      </c>
      <c r="AT3474" t="s">
        <v>40</v>
      </c>
      <c r="AW3474" t="s">
        <v>343</v>
      </c>
      <c r="BY3474" t="s">
        <v>342</v>
      </c>
      <c r="EQ3474">
        <v>243396</v>
      </c>
      <c r="ER3474" t="s">
        <v>8529</v>
      </c>
      <c r="EV3474">
        <v>17287817</v>
      </c>
      <c r="EW3474">
        <v>928</v>
      </c>
      <c r="EX3474">
        <v>221114</v>
      </c>
      <c r="EY3474" t="s">
        <v>8530</v>
      </c>
      <c r="EZ3474">
        <v>1</v>
      </c>
      <c r="FC3474">
        <v>95385</v>
      </c>
      <c r="FD3474" t="s">
        <v>3531</v>
      </c>
    </row>
    <row r="3475" spans="1:160" x14ac:dyDescent="0.3">
      <c r="A3475" t="str">
        <f>VLOOKUP(B3475,Table2[],3,FALSE)</f>
        <v>Digital</v>
      </c>
      <c r="B3475" t="str">
        <f>IF(OR(ISNUMBER(FIND("QVC",Z3475)),ISNUMBER(FIND("QVC",AL3475))),"QVC",IF(OR(ISNUMBER(FIND("NCO",H3475)),ISNUMBER(FIND("NCO",Y3475))), "NCO", IF(AL3475="consumer","PMD.com",VLOOKUP(LEFT(H3475,2),Tables!$E$1:$F$11,2,FALSE))))</f>
        <v>PMD.com</v>
      </c>
      <c r="C3475">
        <f t="shared" si="165"/>
        <v>5354</v>
      </c>
      <c r="D3475">
        <f t="shared" si="166"/>
        <v>1</v>
      </c>
      <c r="E3475" t="str">
        <f t="shared" ca="1" si="164"/>
        <v>shifted orders shipped</v>
      </c>
      <c r="F3475" t="s">
        <v>3539</v>
      </c>
      <c r="G3475" t="s">
        <v>335</v>
      </c>
      <c r="H3475" t="s">
        <v>8524</v>
      </c>
      <c r="I3475" s="6">
        <v>44012.838726851849</v>
      </c>
      <c r="J3475" t="s">
        <v>16</v>
      </c>
      <c r="K3475" s="6">
        <v>44013.456226851849</v>
      </c>
      <c r="M3475" t="s">
        <v>8525</v>
      </c>
      <c r="N3475" t="s">
        <v>8526</v>
      </c>
      <c r="Q3475" t="s">
        <v>660</v>
      </c>
      <c r="R3475" t="s">
        <v>397</v>
      </c>
      <c r="S3475" t="s">
        <v>8527</v>
      </c>
      <c r="T3475" t="s">
        <v>338</v>
      </c>
      <c r="U3475" t="s">
        <v>530</v>
      </c>
      <c r="W3475" t="s">
        <v>8528</v>
      </c>
      <c r="Z3475" t="s">
        <v>8525</v>
      </c>
      <c r="AA3475" t="s">
        <v>8526</v>
      </c>
      <c r="AD3475" t="s">
        <v>660</v>
      </c>
      <c r="AE3475" t="s">
        <v>397</v>
      </c>
      <c r="AF3475" t="s">
        <v>8527</v>
      </c>
      <c r="AG3475" t="s">
        <v>338</v>
      </c>
      <c r="AH3475" t="s">
        <v>530</v>
      </c>
      <c r="AJ3475" t="s">
        <v>8528</v>
      </c>
      <c r="AL3475" t="s">
        <v>339</v>
      </c>
      <c r="AM3475">
        <v>1</v>
      </c>
      <c r="AN3475">
        <v>1</v>
      </c>
      <c r="AO3475">
        <v>5214</v>
      </c>
      <c r="AQ3475">
        <v>124518</v>
      </c>
      <c r="AR3475">
        <v>5354</v>
      </c>
      <c r="AS3475" t="s">
        <v>1753</v>
      </c>
      <c r="AT3475" t="s">
        <v>103</v>
      </c>
      <c r="AW3475" t="s">
        <v>340</v>
      </c>
      <c r="AX3475" t="s">
        <v>340</v>
      </c>
      <c r="AY3475" t="s">
        <v>351</v>
      </c>
      <c r="AZ3475" t="s">
        <v>415</v>
      </c>
      <c r="BY3475" t="s">
        <v>342</v>
      </c>
      <c r="EQ3475">
        <v>249176</v>
      </c>
      <c r="ER3475" t="s">
        <v>8529</v>
      </c>
      <c r="EV3475">
        <v>17287817</v>
      </c>
      <c r="EW3475">
        <v>928</v>
      </c>
      <c r="EX3475">
        <v>221114</v>
      </c>
      <c r="EY3475" t="s">
        <v>8530</v>
      </c>
      <c r="EZ3475">
        <v>1</v>
      </c>
      <c r="FC3475">
        <v>95027</v>
      </c>
      <c r="FD3475" t="s">
        <v>499</v>
      </c>
    </row>
    <row r="3476" spans="1:160" x14ac:dyDescent="0.3">
      <c r="A3476" t="str">
        <f>VLOOKUP(B3476,Table2[],3,FALSE)</f>
        <v>Digital</v>
      </c>
      <c r="B3476" t="str">
        <f>IF(OR(ISNUMBER(FIND("QVC",Z3476)),ISNUMBER(FIND("QVC",AL3476))),"QVC",IF(OR(ISNUMBER(FIND("NCO",H3476)),ISNUMBER(FIND("NCO",Y3476))), "NCO", IF(AL3476="consumer","PMD.com",VLOOKUP(LEFT(H3476,2),Tables!$E$1:$F$11,2,FALSE))))</f>
        <v>PMD.com</v>
      </c>
      <c r="C3476">
        <f t="shared" si="165"/>
        <v>5341030</v>
      </c>
      <c r="D3476">
        <f t="shared" si="166"/>
        <v>1</v>
      </c>
      <c r="E3476" t="str">
        <f t="shared" ca="1" si="164"/>
        <v>shifted orders shipped</v>
      </c>
      <c r="F3476" t="s">
        <v>3539</v>
      </c>
      <c r="G3476" t="s">
        <v>335</v>
      </c>
      <c r="H3476" t="s">
        <v>8524</v>
      </c>
      <c r="I3476" s="6">
        <v>44012.838726851849</v>
      </c>
      <c r="J3476" t="s">
        <v>16</v>
      </c>
      <c r="K3476" s="6">
        <v>44013.456226851849</v>
      </c>
      <c r="M3476" t="s">
        <v>8525</v>
      </c>
      <c r="N3476" t="s">
        <v>8526</v>
      </c>
      <c r="Q3476" t="s">
        <v>660</v>
      </c>
      <c r="R3476" t="s">
        <v>397</v>
      </c>
      <c r="S3476" t="s">
        <v>8527</v>
      </c>
      <c r="T3476" t="s">
        <v>338</v>
      </c>
      <c r="U3476" t="s">
        <v>530</v>
      </c>
      <c r="W3476" t="s">
        <v>8528</v>
      </c>
      <c r="Z3476" t="s">
        <v>8525</v>
      </c>
      <c r="AA3476" t="s">
        <v>8526</v>
      </c>
      <c r="AD3476" t="s">
        <v>660</v>
      </c>
      <c r="AE3476" t="s">
        <v>397</v>
      </c>
      <c r="AF3476" t="s">
        <v>8527</v>
      </c>
      <c r="AG3476" t="s">
        <v>338</v>
      </c>
      <c r="AH3476" t="s">
        <v>530</v>
      </c>
      <c r="AJ3476" t="s">
        <v>8528</v>
      </c>
      <c r="AL3476" t="s">
        <v>339</v>
      </c>
      <c r="AM3476">
        <v>1</v>
      </c>
      <c r="AN3476">
        <v>1</v>
      </c>
      <c r="AO3476">
        <v>12859</v>
      </c>
      <c r="AQ3476">
        <v>124642</v>
      </c>
      <c r="AR3476">
        <v>5341030</v>
      </c>
      <c r="AS3476" t="s">
        <v>925</v>
      </c>
      <c r="AT3476" t="s">
        <v>926</v>
      </c>
      <c r="AW3476" t="s">
        <v>366</v>
      </c>
      <c r="AX3476" t="s">
        <v>366</v>
      </c>
      <c r="AY3476" t="s">
        <v>345</v>
      </c>
      <c r="AZ3476" t="s">
        <v>346</v>
      </c>
      <c r="BY3476" t="s">
        <v>342</v>
      </c>
      <c r="EQ3476">
        <v>243275</v>
      </c>
      <c r="ER3476" t="s">
        <v>8529</v>
      </c>
      <c r="EV3476">
        <v>17287817</v>
      </c>
      <c r="EW3476">
        <v>928</v>
      </c>
      <c r="EX3476">
        <v>221114</v>
      </c>
      <c r="EY3476" t="s">
        <v>8530</v>
      </c>
      <c r="EZ3476">
        <v>1</v>
      </c>
      <c r="FC3476">
        <v>95385</v>
      </c>
      <c r="FD3476" t="s">
        <v>3531</v>
      </c>
    </row>
    <row r="3477" spans="1:160" x14ac:dyDescent="0.3">
      <c r="A3477" t="str">
        <f>VLOOKUP(B3477,Table2[],3,FALSE)</f>
        <v>Digital</v>
      </c>
      <c r="B3477" t="str">
        <f>IF(OR(ISNUMBER(FIND("QVC",Z3477)),ISNUMBER(FIND("QVC",AL3477))),"QVC",IF(OR(ISNUMBER(FIND("NCO",H3477)),ISNUMBER(FIND("NCO",Y3477))), "NCO", IF(AL3477="consumer","PMD.com",VLOOKUP(LEFT(H3477,2),Tables!$E$1:$F$11,2,FALSE))))</f>
        <v>PMD.com</v>
      </c>
      <c r="C3477">
        <f t="shared" si="165"/>
        <v>5357</v>
      </c>
      <c r="D3477">
        <f t="shared" si="166"/>
        <v>1</v>
      </c>
      <c r="E3477" t="str">
        <f t="shared" ca="1" si="164"/>
        <v>shifted orders shipped</v>
      </c>
      <c r="F3477" t="s">
        <v>3539</v>
      </c>
      <c r="G3477" t="s">
        <v>335</v>
      </c>
      <c r="H3477" t="s">
        <v>8524</v>
      </c>
      <c r="I3477" s="6">
        <v>44012.838726851849</v>
      </c>
      <c r="J3477" t="s">
        <v>16</v>
      </c>
      <c r="K3477" s="6">
        <v>44013.456226851849</v>
      </c>
      <c r="M3477" t="s">
        <v>8525</v>
      </c>
      <c r="N3477" t="s">
        <v>8526</v>
      </c>
      <c r="Q3477" t="s">
        <v>660</v>
      </c>
      <c r="R3477" t="s">
        <v>397</v>
      </c>
      <c r="S3477" t="s">
        <v>8527</v>
      </c>
      <c r="T3477" t="s">
        <v>338</v>
      </c>
      <c r="U3477" t="s">
        <v>530</v>
      </c>
      <c r="W3477" t="s">
        <v>8528</v>
      </c>
      <c r="Z3477" t="s">
        <v>8525</v>
      </c>
      <c r="AA3477" t="s">
        <v>8526</v>
      </c>
      <c r="AD3477" t="s">
        <v>660</v>
      </c>
      <c r="AE3477" t="s">
        <v>397</v>
      </c>
      <c r="AF3477" t="s">
        <v>8527</v>
      </c>
      <c r="AG3477" t="s">
        <v>338</v>
      </c>
      <c r="AH3477" t="s">
        <v>530</v>
      </c>
      <c r="AJ3477" t="s">
        <v>8528</v>
      </c>
      <c r="AL3477" t="s">
        <v>339</v>
      </c>
      <c r="AM3477">
        <v>1</v>
      </c>
      <c r="AN3477">
        <v>1</v>
      </c>
      <c r="AO3477">
        <v>15182</v>
      </c>
      <c r="AQ3477">
        <v>124521</v>
      </c>
      <c r="AR3477">
        <v>5357</v>
      </c>
      <c r="AS3477" t="s">
        <v>87</v>
      </c>
      <c r="AT3477" t="s">
        <v>88</v>
      </c>
      <c r="AW3477" t="s">
        <v>340</v>
      </c>
      <c r="AX3477" t="s">
        <v>340</v>
      </c>
      <c r="AY3477" t="s">
        <v>351</v>
      </c>
      <c r="AZ3477" t="s">
        <v>379</v>
      </c>
      <c r="BY3477" t="s">
        <v>342</v>
      </c>
      <c r="EQ3477">
        <v>249142</v>
      </c>
      <c r="ER3477" t="s">
        <v>8529</v>
      </c>
      <c r="EV3477">
        <v>17287817</v>
      </c>
      <c r="EW3477">
        <v>928</v>
      </c>
      <c r="EX3477">
        <v>221114</v>
      </c>
      <c r="EY3477" t="s">
        <v>8530</v>
      </c>
      <c r="EZ3477">
        <v>1</v>
      </c>
      <c r="FC3477">
        <v>95027</v>
      </c>
      <c r="FD3477" t="s">
        <v>499</v>
      </c>
    </row>
    <row r="3478" spans="1:160" x14ac:dyDescent="0.3">
      <c r="A3478" t="str">
        <f>VLOOKUP(B3478,Table2[],3,FALSE)</f>
        <v>Digital</v>
      </c>
      <c r="B3478" t="str">
        <f>IF(OR(ISNUMBER(FIND("QVC",Z3478)),ISNUMBER(FIND("QVC",AL3478))),"QVC",IF(OR(ISNUMBER(FIND("NCO",H3478)),ISNUMBER(FIND("NCO",Y3478))), "NCO", IF(AL3478="consumer","PMD.com",VLOOKUP(LEFT(H3478,2),Tables!$E$1:$F$11,2,FALSE))))</f>
        <v>PMD.com</v>
      </c>
      <c r="C3478">
        <f t="shared" si="165"/>
        <v>53920001</v>
      </c>
      <c r="D3478">
        <f t="shared" si="166"/>
        <v>1</v>
      </c>
      <c r="E3478" t="str">
        <f t="shared" ca="1" si="164"/>
        <v>shifted orders shipped</v>
      </c>
      <c r="F3478" t="s">
        <v>3539</v>
      </c>
      <c r="G3478" t="s">
        <v>335</v>
      </c>
      <c r="H3478" t="s">
        <v>8531</v>
      </c>
      <c r="I3478" s="6">
        <v>44012.840243055558</v>
      </c>
      <c r="J3478" t="s">
        <v>16</v>
      </c>
      <c r="K3478" s="6">
        <v>44013.456504629627</v>
      </c>
      <c r="M3478" t="s">
        <v>8532</v>
      </c>
      <c r="N3478" t="s">
        <v>8533</v>
      </c>
      <c r="O3478" t="s">
        <v>8534</v>
      </c>
      <c r="Q3478" t="s">
        <v>433</v>
      </c>
      <c r="R3478" t="s">
        <v>376</v>
      </c>
      <c r="S3478">
        <v>75231</v>
      </c>
      <c r="T3478" t="s">
        <v>338</v>
      </c>
      <c r="U3478" t="s">
        <v>530</v>
      </c>
      <c r="W3478" t="s">
        <v>8535</v>
      </c>
      <c r="Z3478" t="s">
        <v>8532</v>
      </c>
      <c r="AA3478" t="s">
        <v>8533</v>
      </c>
      <c r="AB3478" t="s">
        <v>8534</v>
      </c>
      <c r="AD3478" t="s">
        <v>433</v>
      </c>
      <c r="AE3478" t="s">
        <v>376</v>
      </c>
      <c r="AF3478">
        <v>75231</v>
      </c>
      <c r="AG3478" t="s">
        <v>338</v>
      </c>
      <c r="AH3478" t="s">
        <v>530</v>
      </c>
      <c r="AJ3478" t="s">
        <v>8535</v>
      </c>
      <c r="AL3478" t="s">
        <v>339</v>
      </c>
      <c r="AM3478">
        <v>1</v>
      </c>
      <c r="AN3478">
        <v>1</v>
      </c>
      <c r="AO3478">
        <v>14899</v>
      </c>
      <c r="AQ3478">
        <v>124468</v>
      </c>
      <c r="AR3478">
        <v>53920001</v>
      </c>
      <c r="AS3478">
        <v>9000000</v>
      </c>
      <c r="AT3478" t="s">
        <v>40</v>
      </c>
      <c r="AW3478" t="s">
        <v>343</v>
      </c>
      <c r="BY3478" t="s">
        <v>342</v>
      </c>
      <c r="EQ3478">
        <v>243396</v>
      </c>
      <c r="ER3478" t="s">
        <v>8536</v>
      </c>
      <c r="EV3478">
        <v>17287818</v>
      </c>
      <c r="EW3478">
        <v>928</v>
      </c>
      <c r="EX3478">
        <v>221115</v>
      </c>
      <c r="EY3478" t="s">
        <v>8537</v>
      </c>
      <c r="EZ3478">
        <v>1</v>
      </c>
      <c r="FC3478">
        <v>95384</v>
      </c>
      <c r="FD3478" t="s">
        <v>3530</v>
      </c>
    </row>
    <row r="3479" spans="1:160" x14ac:dyDescent="0.3">
      <c r="A3479" t="str">
        <f>VLOOKUP(B3479,Table2[],3,FALSE)</f>
        <v>Digital</v>
      </c>
      <c r="B3479" t="str">
        <f>IF(OR(ISNUMBER(FIND("QVC",Z3479)),ISNUMBER(FIND("QVC",AL3479))),"QVC",IF(OR(ISNUMBER(FIND("NCO",H3479)),ISNUMBER(FIND("NCO",Y3479))), "NCO", IF(AL3479="consumer","PMD.com",VLOOKUP(LEFT(H3479,2),Tables!$E$1:$F$11,2,FALSE))))</f>
        <v>PMD.com</v>
      </c>
      <c r="C3479">
        <f t="shared" si="165"/>
        <v>52430001</v>
      </c>
      <c r="D3479">
        <f t="shared" si="166"/>
        <v>1</v>
      </c>
      <c r="E3479" t="str">
        <f t="shared" ca="1" si="164"/>
        <v>shifted orders shipped</v>
      </c>
      <c r="F3479" t="s">
        <v>3539</v>
      </c>
      <c r="G3479" t="s">
        <v>335</v>
      </c>
      <c r="H3479" t="s">
        <v>8531</v>
      </c>
      <c r="I3479" s="6">
        <v>44012.840243055558</v>
      </c>
      <c r="J3479" t="s">
        <v>16</v>
      </c>
      <c r="K3479" s="6">
        <v>44013.456504629627</v>
      </c>
      <c r="M3479" t="s">
        <v>8532</v>
      </c>
      <c r="N3479" t="s">
        <v>8533</v>
      </c>
      <c r="O3479" t="s">
        <v>8534</v>
      </c>
      <c r="Q3479" t="s">
        <v>433</v>
      </c>
      <c r="R3479" t="s">
        <v>376</v>
      </c>
      <c r="S3479">
        <v>75231</v>
      </c>
      <c r="T3479" t="s">
        <v>338</v>
      </c>
      <c r="U3479" t="s">
        <v>530</v>
      </c>
      <c r="W3479" t="s">
        <v>8535</v>
      </c>
      <c r="Z3479" t="s">
        <v>8532</v>
      </c>
      <c r="AA3479" t="s">
        <v>8533</v>
      </c>
      <c r="AB3479" t="s">
        <v>8534</v>
      </c>
      <c r="AD3479" t="s">
        <v>433</v>
      </c>
      <c r="AE3479" t="s">
        <v>376</v>
      </c>
      <c r="AF3479">
        <v>75231</v>
      </c>
      <c r="AG3479" t="s">
        <v>338</v>
      </c>
      <c r="AH3479" t="s">
        <v>530</v>
      </c>
      <c r="AJ3479" t="s">
        <v>8535</v>
      </c>
      <c r="AL3479" t="s">
        <v>339</v>
      </c>
      <c r="AM3479">
        <v>1</v>
      </c>
      <c r="AN3479">
        <v>1</v>
      </c>
      <c r="AO3479">
        <v>12063</v>
      </c>
      <c r="AQ3479">
        <v>127155</v>
      </c>
      <c r="AR3479">
        <v>52430001</v>
      </c>
      <c r="AS3479" t="s">
        <v>927</v>
      </c>
      <c r="AT3479" t="s">
        <v>75</v>
      </c>
      <c r="AW3479" t="s">
        <v>340</v>
      </c>
      <c r="AX3479" t="s">
        <v>340</v>
      </c>
      <c r="AY3479" t="s">
        <v>357</v>
      </c>
      <c r="AZ3479" t="s">
        <v>363</v>
      </c>
      <c r="BY3479" t="s">
        <v>342</v>
      </c>
      <c r="EQ3479">
        <v>249990</v>
      </c>
      <c r="ER3479" t="s">
        <v>8536</v>
      </c>
      <c r="EV3479">
        <v>17287818</v>
      </c>
      <c r="EW3479">
        <v>928</v>
      </c>
      <c r="EX3479">
        <v>221115</v>
      </c>
      <c r="EY3479" t="s">
        <v>8537</v>
      </c>
      <c r="EZ3479">
        <v>1</v>
      </c>
      <c r="FC3479">
        <v>95384</v>
      </c>
      <c r="FD3479" t="s">
        <v>3530</v>
      </c>
    </row>
    <row r="3480" spans="1:160" x14ac:dyDescent="0.3">
      <c r="A3480" t="str">
        <f>VLOOKUP(B3480,Table2[],3,FALSE)</f>
        <v>Digital</v>
      </c>
      <c r="B3480" t="str">
        <f>IF(OR(ISNUMBER(FIND("QVC",Z3480)),ISNUMBER(FIND("QVC",AL3480))),"QVC",IF(OR(ISNUMBER(FIND("NCO",H3480)),ISNUMBER(FIND("NCO",Y3480))), "NCO", IF(AL3480="consumer","PMD.com",VLOOKUP(LEFT(H3480,2),Tables!$E$1:$F$11,2,FALSE))))</f>
        <v>PMD.com</v>
      </c>
      <c r="C3480">
        <f t="shared" si="165"/>
        <v>52240001</v>
      </c>
      <c r="D3480">
        <f t="shared" si="166"/>
        <v>1</v>
      </c>
      <c r="E3480" t="str">
        <f t="shared" ca="1" si="164"/>
        <v>shifted orders shipped</v>
      </c>
      <c r="F3480" t="s">
        <v>3539</v>
      </c>
      <c r="G3480" t="s">
        <v>335</v>
      </c>
      <c r="H3480" t="s">
        <v>8531</v>
      </c>
      <c r="I3480" s="6">
        <v>44012.840243055558</v>
      </c>
      <c r="J3480" t="s">
        <v>16</v>
      </c>
      <c r="K3480" s="6">
        <v>44013.456504629627</v>
      </c>
      <c r="M3480" t="s">
        <v>8532</v>
      </c>
      <c r="N3480" t="s">
        <v>8533</v>
      </c>
      <c r="O3480" t="s">
        <v>8534</v>
      </c>
      <c r="Q3480" t="s">
        <v>433</v>
      </c>
      <c r="R3480" t="s">
        <v>376</v>
      </c>
      <c r="S3480">
        <v>75231</v>
      </c>
      <c r="T3480" t="s">
        <v>338</v>
      </c>
      <c r="U3480" t="s">
        <v>530</v>
      </c>
      <c r="W3480" t="s">
        <v>8535</v>
      </c>
      <c r="Z3480" t="s">
        <v>8532</v>
      </c>
      <c r="AA3480" t="s">
        <v>8533</v>
      </c>
      <c r="AB3480" t="s">
        <v>8534</v>
      </c>
      <c r="AD3480" t="s">
        <v>433</v>
      </c>
      <c r="AE3480" t="s">
        <v>376</v>
      </c>
      <c r="AF3480">
        <v>75231</v>
      </c>
      <c r="AG3480" t="s">
        <v>338</v>
      </c>
      <c r="AH3480" t="s">
        <v>530</v>
      </c>
      <c r="AJ3480" t="s">
        <v>8535</v>
      </c>
      <c r="AL3480" t="s">
        <v>339</v>
      </c>
      <c r="AM3480">
        <v>1</v>
      </c>
      <c r="AN3480">
        <v>1</v>
      </c>
      <c r="AO3480">
        <v>5995</v>
      </c>
      <c r="AQ3480">
        <v>124435</v>
      </c>
      <c r="AR3480">
        <v>52240001</v>
      </c>
      <c r="AS3480" t="s">
        <v>2387</v>
      </c>
      <c r="AT3480" t="s">
        <v>108</v>
      </c>
      <c r="AW3480" t="s">
        <v>340</v>
      </c>
      <c r="AX3480" t="s">
        <v>340</v>
      </c>
      <c r="AY3480" t="s">
        <v>341</v>
      </c>
      <c r="AZ3480">
        <v>0</v>
      </c>
      <c r="BY3480" t="s">
        <v>342</v>
      </c>
      <c r="EQ3480">
        <v>253361</v>
      </c>
      <c r="ER3480" t="s">
        <v>8536</v>
      </c>
      <c r="EV3480">
        <v>17287818</v>
      </c>
      <c r="EW3480">
        <v>928</v>
      </c>
      <c r="EX3480">
        <v>221115</v>
      </c>
      <c r="EY3480" t="s">
        <v>8537</v>
      </c>
      <c r="EZ3480">
        <v>1</v>
      </c>
      <c r="FC3480">
        <v>52240001</v>
      </c>
      <c r="FD3480" t="s">
        <v>108</v>
      </c>
    </row>
    <row r="3481" spans="1:160" x14ac:dyDescent="0.3">
      <c r="A3481" t="str">
        <f>VLOOKUP(B3481,Table2[],3,FALSE)</f>
        <v>Digital</v>
      </c>
      <c r="B3481" t="str">
        <f>IF(OR(ISNUMBER(FIND("QVC",Z3481)),ISNUMBER(FIND("QVC",AL3481))),"QVC",IF(OR(ISNUMBER(FIND("NCO",H3481)),ISNUMBER(FIND("NCO",Y3481))), "NCO", IF(AL3481="consumer","PMD.com",VLOOKUP(LEFT(H3481,2),Tables!$E$1:$F$11,2,FALSE))))</f>
        <v>PMD.com</v>
      </c>
      <c r="C3481">
        <f t="shared" si="165"/>
        <v>5356</v>
      </c>
      <c r="D3481">
        <f t="shared" si="166"/>
        <v>1</v>
      </c>
      <c r="E3481" t="str">
        <f t="shared" ca="1" si="164"/>
        <v>shifted orders shipped</v>
      </c>
      <c r="F3481" t="s">
        <v>3539</v>
      </c>
      <c r="G3481" t="s">
        <v>335</v>
      </c>
      <c r="H3481" t="s">
        <v>8531</v>
      </c>
      <c r="I3481" s="6">
        <v>44012.840243055558</v>
      </c>
      <c r="J3481" t="s">
        <v>16</v>
      </c>
      <c r="K3481" s="6">
        <v>44013.456504629627</v>
      </c>
      <c r="M3481" t="s">
        <v>8532</v>
      </c>
      <c r="N3481" t="s">
        <v>8533</v>
      </c>
      <c r="O3481" t="s">
        <v>8534</v>
      </c>
      <c r="Q3481" t="s">
        <v>433</v>
      </c>
      <c r="R3481" t="s">
        <v>376</v>
      </c>
      <c r="S3481">
        <v>75231</v>
      </c>
      <c r="T3481" t="s">
        <v>338</v>
      </c>
      <c r="U3481" t="s">
        <v>530</v>
      </c>
      <c r="W3481" t="s">
        <v>8535</v>
      </c>
      <c r="Z3481" t="s">
        <v>8532</v>
      </c>
      <c r="AA3481" t="s">
        <v>8533</v>
      </c>
      <c r="AB3481" t="s">
        <v>8534</v>
      </c>
      <c r="AD3481" t="s">
        <v>433</v>
      </c>
      <c r="AE3481" t="s">
        <v>376</v>
      </c>
      <c r="AF3481">
        <v>75231</v>
      </c>
      <c r="AG3481" t="s">
        <v>338</v>
      </c>
      <c r="AH3481" t="s">
        <v>530</v>
      </c>
      <c r="AJ3481" t="s">
        <v>8535</v>
      </c>
      <c r="AL3481" t="s">
        <v>339</v>
      </c>
      <c r="AM3481">
        <v>1</v>
      </c>
      <c r="AN3481">
        <v>1</v>
      </c>
      <c r="AO3481">
        <v>8738</v>
      </c>
      <c r="AQ3481">
        <v>124520</v>
      </c>
      <c r="AR3481">
        <v>5356</v>
      </c>
      <c r="AS3481" t="s">
        <v>747</v>
      </c>
      <c r="AT3481" t="s">
        <v>118</v>
      </c>
      <c r="AW3481" t="s">
        <v>340</v>
      </c>
      <c r="AX3481" t="s">
        <v>340</v>
      </c>
      <c r="AY3481" t="s">
        <v>351</v>
      </c>
      <c r="AZ3481" t="s">
        <v>424</v>
      </c>
      <c r="BY3481" t="s">
        <v>342</v>
      </c>
      <c r="EQ3481">
        <v>252059</v>
      </c>
      <c r="ER3481" t="s">
        <v>8536</v>
      </c>
      <c r="EV3481">
        <v>17287818</v>
      </c>
      <c r="EW3481">
        <v>928</v>
      </c>
      <c r="EX3481">
        <v>221115</v>
      </c>
      <c r="EY3481" t="s">
        <v>8537</v>
      </c>
      <c r="EZ3481">
        <v>1</v>
      </c>
      <c r="FC3481">
        <v>5356</v>
      </c>
      <c r="FD3481" t="s">
        <v>118</v>
      </c>
    </row>
    <row r="3482" spans="1:160" x14ac:dyDescent="0.3">
      <c r="A3482" t="str">
        <f>VLOOKUP(B3482,Table2[],3,FALSE)</f>
        <v>Digital</v>
      </c>
      <c r="B3482" t="str">
        <f>IF(OR(ISNUMBER(FIND("QVC",Z3482)),ISNUMBER(FIND("QVC",AL3482))),"QVC",IF(OR(ISNUMBER(FIND("NCO",H3482)),ISNUMBER(FIND("NCO",Y3482))), "NCO", IF(AL3482="consumer","PMD.com",VLOOKUP(LEFT(H3482,2),Tables!$E$1:$F$11,2,FALSE))))</f>
        <v>PMD.com</v>
      </c>
      <c r="C3482">
        <f t="shared" si="165"/>
        <v>5355</v>
      </c>
      <c r="D3482">
        <f t="shared" si="166"/>
        <v>1</v>
      </c>
      <c r="E3482" t="str">
        <f t="shared" ca="1" si="164"/>
        <v>shifted orders shipped</v>
      </c>
      <c r="F3482" t="s">
        <v>3539</v>
      </c>
      <c r="G3482" t="s">
        <v>335</v>
      </c>
      <c r="H3482" t="s">
        <v>8531</v>
      </c>
      <c r="I3482" s="6">
        <v>44012.840243055558</v>
      </c>
      <c r="J3482" t="s">
        <v>16</v>
      </c>
      <c r="K3482" s="6">
        <v>44013.456504629627</v>
      </c>
      <c r="M3482" t="s">
        <v>8532</v>
      </c>
      <c r="N3482" t="s">
        <v>8533</v>
      </c>
      <c r="O3482" t="s">
        <v>8534</v>
      </c>
      <c r="Q3482" t="s">
        <v>433</v>
      </c>
      <c r="R3482" t="s">
        <v>376</v>
      </c>
      <c r="S3482">
        <v>75231</v>
      </c>
      <c r="T3482" t="s">
        <v>338</v>
      </c>
      <c r="U3482" t="s">
        <v>530</v>
      </c>
      <c r="W3482" t="s">
        <v>8535</v>
      </c>
      <c r="Z3482" t="s">
        <v>8532</v>
      </c>
      <c r="AA3482" t="s">
        <v>8533</v>
      </c>
      <c r="AB3482" t="s">
        <v>8534</v>
      </c>
      <c r="AD3482" t="s">
        <v>433</v>
      </c>
      <c r="AE3482" t="s">
        <v>376</v>
      </c>
      <c r="AF3482">
        <v>75231</v>
      </c>
      <c r="AG3482" t="s">
        <v>338</v>
      </c>
      <c r="AH3482" t="s">
        <v>530</v>
      </c>
      <c r="AJ3482" t="s">
        <v>8535</v>
      </c>
      <c r="AL3482" t="s">
        <v>339</v>
      </c>
      <c r="AM3482">
        <v>1</v>
      </c>
      <c r="AN3482">
        <v>1</v>
      </c>
      <c r="AO3482">
        <v>9197</v>
      </c>
      <c r="AQ3482">
        <v>124519</v>
      </c>
      <c r="AR3482">
        <v>5355</v>
      </c>
      <c r="AS3482" t="s">
        <v>841</v>
      </c>
      <c r="AT3482" t="s">
        <v>74</v>
      </c>
      <c r="AW3482" t="s">
        <v>340</v>
      </c>
      <c r="AX3482" t="s">
        <v>340</v>
      </c>
      <c r="AY3482" t="s">
        <v>351</v>
      </c>
      <c r="AZ3482" t="s">
        <v>441</v>
      </c>
      <c r="BY3482" t="s">
        <v>342</v>
      </c>
      <c r="EQ3482">
        <v>246789</v>
      </c>
      <c r="ER3482" t="s">
        <v>8536</v>
      </c>
      <c r="EV3482">
        <v>17287818</v>
      </c>
      <c r="EW3482">
        <v>928</v>
      </c>
      <c r="EX3482">
        <v>221115</v>
      </c>
      <c r="EY3482" t="s">
        <v>8537</v>
      </c>
      <c r="EZ3482">
        <v>1</v>
      </c>
      <c r="FC3482">
        <v>5355</v>
      </c>
      <c r="FD3482" t="s">
        <v>74</v>
      </c>
    </row>
    <row r="3483" spans="1:160" x14ac:dyDescent="0.3">
      <c r="A3483" t="str">
        <f>VLOOKUP(B3483,Table2[],3,FALSE)</f>
        <v>Digital</v>
      </c>
      <c r="B3483" t="str">
        <f>IF(OR(ISNUMBER(FIND("QVC",Z3483)),ISNUMBER(FIND("QVC",AL3483))),"QVC",IF(OR(ISNUMBER(FIND("NCO",H3483)),ISNUMBER(FIND("NCO",Y3483))), "NCO", IF(AL3483="consumer","PMD.com",VLOOKUP(LEFT(H3483,2),Tables!$E$1:$F$11,2,FALSE))))</f>
        <v>PMD.com</v>
      </c>
      <c r="C3483">
        <f t="shared" si="165"/>
        <v>51090030</v>
      </c>
      <c r="D3483">
        <f t="shared" si="166"/>
        <v>1</v>
      </c>
      <c r="E3483" t="str">
        <f t="shared" ca="1" si="164"/>
        <v>shifted orders shipped</v>
      </c>
      <c r="F3483" t="s">
        <v>3539</v>
      </c>
      <c r="G3483" t="s">
        <v>335</v>
      </c>
      <c r="H3483" t="s">
        <v>8531</v>
      </c>
      <c r="I3483" s="6">
        <v>44012.840243055558</v>
      </c>
      <c r="J3483" t="s">
        <v>16</v>
      </c>
      <c r="K3483" s="6">
        <v>44013.456504629627</v>
      </c>
      <c r="M3483" t="s">
        <v>8532</v>
      </c>
      <c r="N3483" t="s">
        <v>8533</v>
      </c>
      <c r="O3483" t="s">
        <v>8534</v>
      </c>
      <c r="Q3483" t="s">
        <v>433</v>
      </c>
      <c r="R3483" t="s">
        <v>376</v>
      </c>
      <c r="S3483">
        <v>75231</v>
      </c>
      <c r="T3483" t="s">
        <v>338</v>
      </c>
      <c r="U3483" t="s">
        <v>530</v>
      </c>
      <c r="W3483" t="s">
        <v>8535</v>
      </c>
      <c r="Z3483" t="s">
        <v>8532</v>
      </c>
      <c r="AA3483" t="s">
        <v>8533</v>
      </c>
      <c r="AB3483" t="s">
        <v>8534</v>
      </c>
      <c r="AD3483" t="s">
        <v>433</v>
      </c>
      <c r="AE3483" t="s">
        <v>376</v>
      </c>
      <c r="AF3483">
        <v>75231</v>
      </c>
      <c r="AG3483" t="s">
        <v>338</v>
      </c>
      <c r="AH3483" t="s">
        <v>530</v>
      </c>
      <c r="AJ3483" t="s">
        <v>8535</v>
      </c>
      <c r="AL3483" t="s">
        <v>339</v>
      </c>
      <c r="AM3483">
        <v>1</v>
      </c>
      <c r="AN3483">
        <v>1</v>
      </c>
      <c r="AO3483">
        <v>6688</v>
      </c>
      <c r="AQ3483">
        <v>125960</v>
      </c>
      <c r="AR3483">
        <v>51090030</v>
      </c>
      <c r="AS3483" t="s">
        <v>3043</v>
      </c>
      <c r="AT3483" t="s">
        <v>628</v>
      </c>
      <c r="AW3483" t="s">
        <v>343</v>
      </c>
      <c r="BY3483" t="s">
        <v>342</v>
      </c>
      <c r="BZ3483" t="b">
        <v>0</v>
      </c>
      <c r="EQ3483">
        <v>243047</v>
      </c>
      <c r="ER3483" t="s">
        <v>8536</v>
      </c>
      <c r="EV3483">
        <v>17287818</v>
      </c>
      <c r="EW3483">
        <v>928</v>
      </c>
      <c r="EX3483">
        <v>221115</v>
      </c>
      <c r="EY3483" t="s">
        <v>8537</v>
      </c>
      <c r="EZ3483">
        <v>1</v>
      </c>
      <c r="FC3483">
        <v>95384</v>
      </c>
      <c r="FD3483" t="s">
        <v>3530</v>
      </c>
    </row>
    <row r="3484" spans="1:160" x14ac:dyDescent="0.3">
      <c r="A3484" t="str">
        <f>VLOOKUP(B3484,Table2[],3,FALSE)</f>
        <v>Digital</v>
      </c>
      <c r="B3484" t="str">
        <f>IF(OR(ISNUMBER(FIND("QVC",Z3484)),ISNUMBER(FIND("QVC",AL3484))),"QVC",IF(OR(ISNUMBER(FIND("NCO",H3484)),ISNUMBER(FIND("NCO",Y3484))), "NCO", IF(AL3484="consumer","PMD.com",VLOOKUP(LEFT(H3484,2),Tables!$E$1:$F$11,2,FALSE))))</f>
        <v>PMD.com</v>
      </c>
      <c r="C3484">
        <f t="shared" si="165"/>
        <v>53760001</v>
      </c>
      <c r="D3484">
        <f t="shared" si="166"/>
        <v>1</v>
      </c>
      <c r="E3484" t="str">
        <f t="shared" ca="1" si="164"/>
        <v>shifted orders shipped</v>
      </c>
      <c r="F3484" t="s">
        <v>3539</v>
      </c>
      <c r="G3484" t="s">
        <v>335</v>
      </c>
      <c r="H3484" t="s">
        <v>8538</v>
      </c>
      <c r="I3484" s="6">
        <v>44012.941388888888</v>
      </c>
      <c r="J3484" t="s">
        <v>16</v>
      </c>
      <c r="K3484" s="6">
        <v>44013.456793981481</v>
      </c>
      <c r="M3484" t="s">
        <v>8539</v>
      </c>
      <c r="N3484" t="s">
        <v>8540</v>
      </c>
      <c r="Q3484" t="s">
        <v>422</v>
      </c>
      <c r="R3484" t="s">
        <v>368</v>
      </c>
      <c r="S3484" t="s">
        <v>8541</v>
      </c>
      <c r="T3484" t="s">
        <v>338</v>
      </c>
      <c r="U3484" t="s">
        <v>530</v>
      </c>
      <c r="W3484" t="s">
        <v>8542</v>
      </c>
      <c r="Z3484" t="s">
        <v>8539</v>
      </c>
      <c r="AA3484" t="s">
        <v>8540</v>
      </c>
      <c r="AD3484" t="s">
        <v>422</v>
      </c>
      <c r="AE3484" t="s">
        <v>368</v>
      </c>
      <c r="AF3484" t="s">
        <v>8541</v>
      </c>
      <c r="AG3484" t="s">
        <v>338</v>
      </c>
      <c r="AH3484" t="s">
        <v>530</v>
      </c>
      <c r="AJ3484" t="s">
        <v>8542</v>
      </c>
      <c r="AL3484" t="s">
        <v>339</v>
      </c>
      <c r="AM3484">
        <v>1</v>
      </c>
      <c r="AN3484">
        <v>1</v>
      </c>
      <c r="AO3484">
        <v>6822</v>
      </c>
      <c r="AQ3484">
        <v>124459</v>
      </c>
      <c r="AR3484">
        <v>53760001</v>
      </c>
      <c r="AS3484" t="s">
        <v>42</v>
      </c>
      <c r="AT3484" t="s">
        <v>848</v>
      </c>
      <c r="AW3484" t="s">
        <v>343</v>
      </c>
      <c r="BY3484" t="s">
        <v>342</v>
      </c>
      <c r="EQ3484">
        <v>244524</v>
      </c>
      <c r="ER3484" t="s">
        <v>8543</v>
      </c>
      <c r="EV3484">
        <v>17287862</v>
      </c>
      <c r="EW3484">
        <v>928</v>
      </c>
      <c r="EX3484">
        <v>221158</v>
      </c>
      <c r="EY3484" t="s">
        <v>8544</v>
      </c>
      <c r="EZ3484">
        <v>1</v>
      </c>
      <c r="FC3484">
        <v>53760001</v>
      </c>
      <c r="FD3484" t="s">
        <v>848</v>
      </c>
    </row>
    <row r="3485" spans="1:160" x14ac:dyDescent="0.3">
      <c r="A3485" t="str">
        <f>VLOOKUP(B3485,Table2[],3,FALSE)</f>
        <v>Digital</v>
      </c>
      <c r="B3485" t="str">
        <f>IF(OR(ISNUMBER(FIND("QVC",Z3485)),ISNUMBER(FIND("QVC",AL3485))),"QVC",IF(OR(ISNUMBER(FIND("NCO",H3485)),ISNUMBER(FIND("NCO",Y3485))), "NCO", IF(AL3485="consumer","PMD.com",VLOOKUP(LEFT(H3485,2),Tables!$E$1:$F$11,2,FALSE))))</f>
        <v>PMD.com</v>
      </c>
      <c r="C3485">
        <f t="shared" si="165"/>
        <v>51010001</v>
      </c>
      <c r="D3485">
        <f t="shared" si="166"/>
        <v>2</v>
      </c>
      <c r="E3485" t="str">
        <f t="shared" ca="1" si="164"/>
        <v>shifted orders shipped</v>
      </c>
      <c r="F3485" t="s">
        <v>3539</v>
      </c>
      <c r="G3485" t="s">
        <v>335</v>
      </c>
      <c r="H3485" t="s">
        <v>8538</v>
      </c>
      <c r="I3485" s="6">
        <v>44012.941388888888</v>
      </c>
      <c r="J3485" t="s">
        <v>16</v>
      </c>
      <c r="K3485" s="6">
        <v>44013.456793981481</v>
      </c>
      <c r="M3485" t="s">
        <v>8539</v>
      </c>
      <c r="N3485" t="s">
        <v>8540</v>
      </c>
      <c r="Q3485" t="s">
        <v>422</v>
      </c>
      <c r="R3485" t="s">
        <v>368</v>
      </c>
      <c r="S3485" t="s">
        <v>8541</v>
      </c>
      <c r="T3485" t="s">
        <v>338</v>
      </c>
      <c r="U3485" t="s">
        <v>530</v>
      </c>
      <c r="W3485" t="s">
        <v>8542</v>
      </c>
      <c r="Z3485" t="s">
        <v>8539</v>
      </c>
      <c r="AA3485" t="s">
        <v>8540</v>
      </c>
      <c r="AD3485" t="s">
        <v>422</v>
      </c>
      <c r="AE3485" t="s">
        <v>368</v>
      </c>
      <c r="AF3485" t="s">
        <v>8541</v>
      </c>
      <c r="AG3485" t="s">
        <v>338</v>
      </c>
      <c r="AH3485" t="s">
        <v>530</v>
      </c>
      <c r="AJ3485" t="s">
        <v>8542</v>
      </c>
      <c r="AL3485" t="s">
        <v>339</v>
      </c>
      <c r="AM3485">
        <v>2</v>
      </c>
      <c r="AN3485">
        <v>2</v>
      </c>
      <c r="AO3485">
        <v>8743</v>
      </c>
      <c r="AQ3485">
        <v>123868</v>
      </c>
      <c r="AR3485">
        <v>51010001</v>
      </c>
      <c r="AS3485" t="s">
        <v>48</v>
      </c>
      <c r="AT3485" t="s">
        <v>49</v>
      </c>
      <c r="AW3485" t="s">
        <v>340</v>
      </c>
      <c r="AX3485" t="s">
        <v>340</v>
      </c>
      <c r="AY3485" t="s">
        <v>357</v>
      </c>
      <c r="AZ3485" t="s">
        <v>363</v>
      </c>
      <c r="BY3485" t="s">
        <v>342</v>
      </c>
      <c r="EQ3485">
        <v>251450</v>
      </c>
      <c r="ER3485" t="s">
        <v>8543</v>
      </c>
      <c r="EV3485">
        <v>17287862</v>
      </c>
      <c r="EW3485">
        <v>928</v>
      </c>
      <c r="EX3485">
        <v>221158</v>
      </c>
      <c r="EY3485" t="s">
        <v>8544</v>
      </c>
      <c r="EZ3485">
        <v>1</v>
      </c>
      <c r="FC3485">
        <v>51010001</v>
      </c>
      <c r="FD3485" t="s">
        <v>49</v>
      </c>
    </row>
    <row r="3486" spans="1:160" x14ac:dyDescent="0.3">
      <c r="A3486" t="str">
        <f>VLOOKUP(B3486,Table2[],3,FALSE)</f>
        <v>Digital</v>
      </c>
      <c r="B3486" t="str">
        <f>IF(OR(ISNUMBER(FIND("QVC",Z3486)),ISNUMBER(FIND("QVC",AL3486))),"QVC",IF(OR(ISNUMBER(FIND("NCO",H3486)),ISNUMBER(FIND("NCO",Y3486))), "NCO", IF(AL3486="consumer","PMD.com",VLOOKUP(LEFT(H3486,2),Tables!$E$1:$F$11,2,FALSE))))</f>
        <v>PMD.com</v>
      </c>
      <c r="C3486">
        <f t="shared" si="165"/>
        <v>53920001</v>
      </c>
      <c r="D3486">
        <f t="shared" si="166"/>
        <v>4</v>
      </c>
      <c r="E3486" t="str">
        <f t="shared" ca="1" si="164"/>
        <v>shifted orders shipped</v>
      </c>
      <c r="F3486" t="s">
        <v>3539</v>
      </c>
      <c r="G3486" t="s">
        <v>335</v>
      </c>
      <c r="H3486" t="s">
        <v>8545</v>
      </c>
      <c r="I3486" s="6">
        <v>44012.531157407408</v>
      </c>
      <c r="J3486" t="s">
        <v>16</v>
      </c>
      <c r="K3486" s="6">
        <v>44013.457256944443</v>
      </c>
      <c r="M3486" t="s">
        <v>1865</v>
      </c>
      <c r="N3486" t="s">
        <v>1866</v>
      </c>
      <c r="Q3486" t="s">
        <v>443</v>
      </c>
      <c r="R3486" t="s">
        <v>337</v>
      </c>
      <c r="S3486">
        <v>97220</v>
      </c>
      <c r="T3486" t="s">
        <v>338</v>
      </c>
      <c r="U3486" t="s">
        <v>530</v>
      </c>
      <c r="W3486" t="s">
        <v>1258</v>
      </c>
      <c r="Z3486" t="s">
        <v>1865</v>
      </c>
      <c r="AA3486" t="s">
        <v>1866</v>
      </c>
      <c r="AD3486" t="s">
        <v>443</v>
      </c>
      <c r="AE3486" t="s">
        <v>337</v>
      </c>
      <c r="AF3486">
        <v>97220</v>
      </c>
      <c r="AG3486" t="s">
        <v>338</v>
      </c>
      <c r="AH3486" t="s">
        <v>530</v>
      </c>
      <c r="AJ3486" t="s">
        <v>1258</v>
      </c>
      <c r="AL3486" t="s">
        <v>339</v>
      </c>
      <c r="AM3486">
        <v>4</v>
      </c>
      <c r="AN3486">
        <v>4</v>
      </c>
      <c r="AO3486">
        <v>14899</v>
      </c>
      <c r="AQ3486">
        <v>124468</v>
      </c>
      <c r="AR3486">
        <v>53920001</v>
      </c>
      <c r="AS3486">
        <v>9000000</v>
      </c>
      <c r="AT3486" t="s">
        <v>40</v>
      </c>
      <c r="AW3486" t="s">
        <v>343</v>
      </c>
      <c r="BY3486" t="s">
        <v>342</v>
      </c>
      <c r="EQ3486">
        <v>243396</v>
      </c>
      <c r="ER3486" t="s">
        <v>8546</v>
      </c>
      <c r="EV3486">
        <v>17287674</v>
      </c>
      <c r="EW3486">
        <v>928</v>
      </c>
      <c r="EX3486">
        <v>220973</v>
      </c>
      <c r="EY3486" t="s">
        <v>8547</v>
      </c>
      <c r="EZ3486">
        <v>1</v>
      </c>
      <c r="FC3486">
        <v>95385</v>
      </c>
      <c r="FD3486" t="s">
        <v>3531</v>
      </c>
    </row>
    <row r="3487" spans="1:160" x14ac:dyDescent="0.3">
      <c r="A3487" t="str">
        <f>VLOOKUP(B3487,Table2[],3,FALSE)</f>
        <v>Digital</v>
      </c>
      <c r="B3487" t="str">
        <f>IF(OR(ISNUMBER(FIND("QVC",Z3487)),ISNUMBER(FIND("QVC",AL3487))),"QVC",IF(OR(ISNUMBER(FIND("NCO",H3487)),ISNUMBER(FIND("NCO",Y3487))), "NCO", IF(AL3487="consumer","PMD.com",VLOOKUP(LEFT(H3487,2),Tables!$E$1:$F$11,2,FALSE))))</f>
        <v>PMD.com</v>
      </c>
      <c r="C3487">
        <f t="shared" si="165"/>
        <v>5341030</v>
      </c>
      <c r="D3487">
        <f t="shared" si="166"/>
        <v>4</v>
      </c>
      <c r="E3487" t="str">
        <f t="shared" ca="1" si="164"/>
        <v>shifted orders shipped</v>
      </c>
      <c r="F3487" t="s">
        <v>3539</v>
      </c>
      <c r="G3487" t="s">
        <v>335</v>
      </c>
      <c r="H3487" t="s">
        <v>8545</v>
      </c>
      <c r="I3487" s="6">
        <v>44012.531157407408</v>
      </c>
      <c r="J3487" t="s">
        <v>16</v>
      </c>
      <c r="K3487" s="6">
        <v>44013.457256944443</v>
      </c>
      <c r="M3487" t="s">
        <v>1865</v>
      </c>
      <c r="N3487" t="s">
        <v>1866</v>
      </c>
      <c r="Q3487" t="s">
        <v>443</v>
      </c>
      <c r="R3487" t="s">
        <v>337</v>
      </c>
      <c r="S3487">
        <v>97220</v>
      </c>
      <c r="T3487" t="s">
        <v>338</v>
      </c>
      <c r="U3487" t="s">
        <v>530</v>
      </c>
      <c r="W3487" t="s">
        <v>1258</v>
      </c>
      <c r="Z3487" t="s">
        <v>1865</v>
      </c>
      <c r="AA3487" t="s">
        <v>1866</v>
      </c>
      <c r="AD3487" t="s">
        <v>443</v>
      </c>
      <c r="AE3487" t="s">
        <v>337</v>
      </c>
      <c r="AF3487">
        <v>97220</v>
      </c>
      <c r="AG3487" t="s">
        <v>338</v>
      </c>
      <c r="AH3487" t="s">
        <v>530</v>
      </c>
      <c r="AJ3487" t="s">
        <v>1258</v>
      </c>
      <c r="AL3487" t="s">
        <v>339</v>
      </c>
      <c r="AM3487">
        <v>4</v>
      </c>
      <c r="AN3487">
        <v>4</v>
      </c>
      <c r="AO3487">
        <v>12859</v>
      </c>
      <c r="AQ3487">
        <v>124642</v>
      </c>
      <c r="AR3487">
        <v>5341030</v>
      </c>
      <c r="AS3487" t="s">
        <v>925</v>
      </c>
      <c r="AT3487" t="s">
        <v>926</v>
      </c>
      <c r="AW3487" t="s">
        <v>366</v>
      </c>
      <c r="AX3487" t="s">
        <v>366</v>
      </c>
      <c r="AY3487" t="s">
        <v>345</v>
      </c>
      <c r="AZ3487" t="s">
        <v>346</v>
      </c>
      <c r="BY3487" t="s">
        <v>342</v>
      </c>
      <c r="EQ3487">
        <v>243275</v>
      </c>
      <c r="ER3487" t="s">
        <v>8546</v>
      </c>
      <c r="EV3487">
        <v>17287674</v>
      </c>
      <c r="EW3487">
        <v>928</v>
      </c>
      <c r="EX3487">
        <v>220973</v>
      </c>
      <c r="EY3487" t="s">
        <v>8547</v>
      </c>
      <c r="EZ3487">
        <v>1</v>
      </c>
      <c r="FC3487">
        <v>95385</v>
      </c>
      <c r="FD3487" t="s">
        <v>3531</v>
      </c>
    </row>
    <row r="3488" spans="1:160" x14ac:dyDescent="0.3">
      <c r="A3488" t="str">
        <f>VLOOKUP(B3488,Table2[],3,FALSE)</f>
        <v>Digital</v>
      </c>
      <c r="B3488" t="str">
        <f>IF(OR(ISNUMBER(FIND("QVC",Z3488)),ISNUMBER(FIND("QVC",AL3488))),"QVC",IF(OR(ISNUMBER(FIND("NCO",H3488)),ISNUMBER(FIND("NCO",Y3488))), "NCO", IF(AL3488="consumer","PMD.com",VLOOKUP(LEFT(H3488,2),Tables!$E$1:$F$11,2,FALSE))))</f>
        <v>PMD.com</v>
      </c>
      <c r="C3488">
        <f t="shared" si="165"/>
        <v>52430001</v>
      </c>
      <c r="D3488">
        <f t="shared" si="166"/>
        <v>4</v>
      </c>
      <c r="E3488" t="str">
        <f t="shared" ca="1" si="164"/>
        <v>shifted orders shipped</v>
      </c>
      <c r="F3488" t="s">
        <v>3539</v>
      </c>
      <c r="G3488" t="s">
        <v>335</v>
      </c>
      <c r="H3488" t="s">
        <v>8545</v>
      </c>
      <c r="I3488" s="6">
        <v>44012.531157407408</v>
      </c>
      <c r="J3488" t="s">
        <v>16</v>
      </c>
      <c r="K3488" s="6">
        <v>44013.457256944443</v>
      </c>
      <c r="M3488" t="s">
        <v>1865</v>
      </c>
      <c r="N3488" t="s">
        <v>1866</v>
      </c>
      <c r="Q3488" t="s">
        <v>443</v>
      </c>
      <c r="R3488" t="s">
        <v>337</v>
      </c>
      <c r="S3488">
        <v>97220</v>
      </c>
      <c r="T3488" t="s">
        <v>338</v>
      </c>
      <c r="U3488" t="s">
        <v>530</v>
      </c>
      <c r="W3488" t="s">
        <v>1258</v>
      </c>
      <c r="Z3488" t="s">
        <v>1865</v>
      </c>
      <c r="AA3488" t="s">
        <v>1866</v>
      </c>
      <c r="AD3488" t="s">
        <v>443</v>
      </c>
      <c r="AE3488" t="s">
        <v>337</v>
      </c>
      <c r="AF3488">
        <v>97220</v>
      </c>
      <c r="AG3488" t="s">
        <v>338</v>
      </c>
      <c r="AH3488" t="s">
        <v>530</v>
      </c>
      <c r="AJ3488" t="s">
        <v>1258</v>
      </c>
      <c r="AL3488" t="s">
        <v>339</v>
      </c>
      <c r="AM3488">
        <v>4</v>
      </c>
      <c r="AN3488">
        <v>4</v>
      </c>
      <c r="AO3488">
        <v>12063</v>
      </c>
      <c r="AQ3488">
        <v>127155</v>
      </c>
      <c r="AR3488">
        <v>52430001</v>
      </c>
      <c r="AS3488" t="s">
        <v>927</v>
      </c>
      <c r="AT3488" t="s">
        <v>75</v>
      </c>
      <c r="AW3488" t="s">
        <v>340</v>
      </c>
      <c r="AX3488" t="s">
        <v>340</v>
      </c>
      <c r="AY3488" t="s">
        <v>357</v>
      </c>
      <c r="AZ3488" t="s">
        <v>363</v>
      </c>
      <c r="BY3488" t="s">
        <v>342</v>
      </c>
      <c r="EQ3488">
        <v>249990</v>
      </c>
      <c r="ER3488" t="s">
        <v>8546</v>
      </c>
      <c r="EV3488">
        <v>17287674</v>
      </c>
      <c r="EW3488">
        <v>928</v>
      </c>
      <c r="EX3488">
        <v>220973</v>
      </c>
      <c r="EY3488" t="s">
        <v>8547</v>
      </c>
      <c r="EZ3488">
        <v>1</v>
      </c>
      <c r="FC3488">
        <v>95385</v>
      </c>
      <c r="FD3488" t="s">
        <v>3531</v>
      </c>
    </row>
    <row r="3489" spans="1:160" x14ac:dyDescent="0.3">
      <c r="A3489" t="str">
        <f>VLOOKUP(B3489,Table2[],3,FALSE)</f>
        <v>Digital</v>
      </c>
      <c r="B3489" t="str">
        <f>IF(OR(ISNUMBER(FIND("QVC",Z3489)),ISNUMBER(FIND("QVC",AL3489))),"QVC",IF(OR(ISNUMBER(FIND("NCO",H3489)),ISNUMBER(FIND("NCO",Y3489))), "NCO", IF(AL3489="consumer","PMD.com",VLOOKUP(LEFT(H3489,2),Tables!$E$1:$F$11,2,FALSE))))</f>
        <v>PMD.com</v>
      </c>
      <c r="C3489">
        <f t="shared" si="165"/>
        <v>51410001</v>
      </c>
      <c r="D3489">
        <f t="shared" si="166"/>
        <v>48</v>
      </c>
      <c r="E3489" t="str">
        <f t="shared" ca="1" si="164"/>
        <v>shifted orders shipped</v>
      </c>
      <c r="F3489" t="s">
        <v>3539</v>
      </c>
      <c r="G3489" t="s">
        <v>335</v>
      </c>
      <c r="H3489" t="s">
        <v>8545</v>
      </c>
      <c r="I3489" s="6">
        <v>44012.531157407408</v>
      </c>
      <c r="J3489" t="s">
        <v>16</v>
      </c>
      <c r="K3489" s="6">
        <v>44013.457256944443</v>
      </c>
      <c r="M3489" t="s">
        <v>1865</v>
      </c>
      <c r="N3489" t="s">
        <v>1866</v>
      </c>
      <c r="Q3489" t="s">
        <v>443</v>
      </c>
      <c r="R3489" t="s">
        <v>337</v>
      </c>
      <c r="S3489">
        <v>97220</v>
      </c>
      <c r="T3489" t="s">
        <v>338</v>
      </c>
      <c r="U3489" t="s">
        <v>530</v>
      </c>
      <c r="W3489" t="s">
        <v>1258</v>
      </c>
      <c r="Z3489" t="s">
        <v>1865</v>
      </c>
      <c r="AA3489" t="s">
        <v>1866</v>
      </c>
      <c r="AD3489" t="s">
        <v>443</v>
      </c>
      <c r="AE3489" t="s">
        <v>337</v>
      </c>
      <c r="AF3489">
        <v>97220</v>
      </c>
      <c r="AG3489" t="s">
        <v>338</v>
      </c>
      <c r="AH3489" t="s">
        <v>530</v>
      </c>
      <c r="AJ3489" t="s">
        <v>1258</v>
      </c>
      <c r="AL3489" t="s">
        <v>339</v>
      </c>
      <c r="AM3489">
        <v>48</v>
      </c>
      <c r="AN3489">
        <v>48</v>
      </c>
      <c r="AO3489">
        <v>10146</v>
      </c>
      <c r="AQ3489">
        <v>124431</v>
      </c>
      <c r="AR3489">
        <v>51410001</v>
      </c>
      <c r="AS3489" t="s">
        <v>2386</v>
      </c>
      <c r="AT3489" t="s">
        <v>81</v>
      </c>
      <c r="AW3489" t="s">
        <v>340</v>
      </c>
      <c r="AX3489" t="s">
        <v>340</v>
      </c>
      <c r="AY3489" t="s">
        <v>432</v>
      </c>
      <c r="AZ3489">
        <v>0</v>
      </c>
      <c r="BY3489" t="s">
        <v>342</v>
      </c>
      <c r="EQ3489">
        <v>253369</v>
      </c>
      <c r="ER3489" t="s">
        <v>8546</v>
      </c>
      <c r="EV3489">
        <v>17287674</v>
      </c>
      <c r="EW3489">
        <v>928</v>
      </c>
      <c r="EX3489">
        <v>220973</v>
      </c>
      <c r="EY3489" t="s">
        <v>8547</v>
      </c>
      <c r="EZ3489">
        <v>1</v>
      </c>
      <c r="FC3489">
        <v>51410001</v>
      </c>
      <c r="FD3489" t="s">
        <v>81</v>
      </c>
    </row>
    <row r="3490" spans="1:160" x14ac:dyDescent="0.3">
      <c r="A3490" t="str">
        <f>VLOOKUP(B3490,Table2[],3,FALSE)</f>
        <v>Digital</v>
      </c>
      <c r="B3490" t="str">
        <f>IF(OR(ISNUMBER(FIND("QVC",Z3490)),ISNUMBER(FIND("QVC",AL3490))),"QVC",IF(OR(ISNUMBER(FIND("NCO",H3490)),ISNUMBER(FIND("NCO",Y3490))), "NCO", IF(AL3490="consumer","PMD.com",VLOOKUP(LEFT(H3490,2),Tables!$E$1:$F$11,2,FALSE))))</f>
        <v>PMD.com</v>
      </c>
      <c r="C3490">
        <f t="shared" si="165"/>
        <v>51090030</v>
      </c>
      <c r="D3490">
        <f t="shared" si="166"/>
        <v>4</v>
      </c>
      <c r="E3490" t="str">
        <f t="shared" ca="1" si="164"/>
        <v>shifted orders shipped</v>
      </c>
      <c r="F3490" t="s">
        <v>3539</v>
      </c>
      <c r="G3490" t="s">
        <v>335</v>
      </c>
      <c r="H3490" t="s">
        <v>8545</v>
      </c>
      <c r="I3490" s="6">
        <v>44012.531157407408</v>
      </c>
      <c r="J3490" t="s">
        <v>16</v>
      </c>
      <c r="K3490" s="6">
        <v>44013.457256944443</v>
      </c>
      <c r="M3490" t="s">
        <v>1865</v>
      </c>
      <c r="N3490" t="s">
        <v>1866</v>
      </c>
      <c r="Q3490" t="s">
        <v>443</v>
      </c>
      <c r="R3490" t="s">
        <v>337</v>
      </c>
      <c r="S3490">
        <v>97220</v>
      </c>
      <c r="T3490" t="s">
        <v>338</v>
      </c>
      <c r="U3490" t="s">
        <v>530</v>
      </c>
      <c r="W3490" t="s">
        <v>1258</v>
      </c>
      <c r="Z3490" t="s">
        <v>1865</v>
      </c>
      <c r="AA3490" t="s">
        <v>1866</v>
      </c>
      <c r="AD3490" t="s">
        <v>443</v>
      </c>
      <c r="AE3490" t="s">
        <v>337</v>
      </c>
      <c r="AF3490">
        <v>97220</v>
      </c>
      <c r="AG3490" t="s">
        <v>338</v>
      </c>
      <c r="AH3490" t="s">
        <v>530</v>
      </c>
      <c r="AJ3490" t="s">
        <v>1258</v>
      </c>
      <c r="AL3490" t="s">
        <v>339</v>
      </c>
      <c r="AM3490">
        <v>4</v>
      </c>
      <c r="AN3490">
        <v>4</v>
      </c>
      <c r="AO3490">
        <v>6688</v>
      </c>
      <c r="AQ3490">
        <v>125960</v>
      </c>
      <c r="AR3490">
        <v>51090030</v>
      </c>
      <c r="AS3490" t="s">
        <v>3043</v>
      </c>
      <c r="AT3490" t="s">
        <v>628</v>
      </c>
      <c r="AW3490" t="s">
        <v>343</v>
      </c>
      <c r="BY3490" t="s">
        <v>342</v>
      </c>
      <c r="BZ3490" t="b">
        <v>0</v>
      </c>
      <c r="EQ3490">
        <v>243047</v>
      </c>
      <c r="ER3490" t="s">
        <v>8546</v>
      </c>
      <c r="EV3490">
        <v>17287674</v>
      </c>
      <c r="EW3490">
        <v>928</v>
      </c>
      <c r="EX3490">
        <v>220973</v>
      </c>
      <c r="EY3490" t="s">
        <v>8547</v>
      </c>
      <c r="EZ3490">
        <v>1</v>
      </c>
      <c r="FC3490">
        <v>95385</v>
      </c>
      <c r="FD3490" t="s">
        <v>3531</v>
      </c>
    </row>
    <row r="3491" spans="1:160" x14ac:dyDescent="0.3">
      <c r="A3491" t="str">
        <f>VLOOKUP(B3491,Table2[],3,FALSE)</f>
        <v>Digital</v>
      </c>
      <c r="B3491" t="str">
        <f>IF(OR(ISNUMBER(FIND("QVC",Z3491)),ISNUMBER(FIND("QVC",AL3491))),"QVC",IF(OR(ISNUMBER(FIND("NCO",H3491)),ISNUMBER(FIND("NCO",Y3491))), "NCO", IF(AL3491="consumer","PMD.com",VLOOKUP(LEFT(H3491,2),Tables!$E$1:$F$11,2,FALSE))))</f>
        <v>PMD.com</v>
      </c>
      <c r="C3491">
        <f t="shared" si="165"/>
        <v>57100001</v>
      </c>
      <c r="D3491">
        <f t="shared" si="166"/>
        <v>1</v>
      </c>
      <c r="E3491" t="str">
        <f t="shared" ca="1" si="164"/>
        <v>shifted orders shipped</v>
      </c>
      <c r="F3491" t="s">
        <v>3539</v>
      </c>
      <c r="G3491" t="s">
        <v>335</v>
      </c>
      <c r="H3491" t="s">
        <v>8548</v>
      </c>
      <c r="I3491" s="6">
        <v>44012.811319444445</v>
      </c>
      <c r="J3491" t="s">
        <v>16</v>
      </c>
      <c r="K3491" s="6">
        <v>44013.457384259258</v>
      </c>
      <c r="M3491" t="s">
        <v>8549</v>
      </c>
      <c r="N3491" t="s">
        <v>8550</v>
      </c>
      <c r="O3491" t="s">
        <v>8551</v>
      </c>
      <c r="Q3491" t="s">
        <v>8552</v>
      </c>
      <c r="R3491" t="s">
        <v>365</v>
      </c>
      <c r="S3491">
        <v>90049</v>
      </c>
      <c r="T3491" t="s">
        <v>338</v>
      </c>
      <c r="U3491" t="s">
        <v>530</v>
      </c>
      <c r="W3491" t="s">
        <v>8553</v>
      </c>
      <c r="Z3491" t="s">
        <v>8549</v>
      </c>
      <c r="AA3491" t="s">
        <v>8550</v>
      </c>
      <c r="AB3491" t="s">
        <v>8551</v>
      </c>
      <c r="AD3491" t="s">
        <v>8552</v>
      </c>
      <c r="AE3491" t="s">
        <v>365</v>
      </c>
      <c r="AF3491">
        <v>90049</v>
      </c>
      <c r="AG3491" t="s">
        <v>338</v>
      </c>
      <c r="AH3491" t="s">
        <v>530</v>
      </c>
      <c r="AJ3491" t="s">
        <v>8553</v>
      </c>
      <c r="AL3491" t="s">
        <v>339</v>
      </c>
      <c r="AM3491">
        <v>1</v>
      </c>
      <c r="AN3491">
        <v>1</v>
      </c>
      <c r="AO3491">
        <v>2241</v>
      </c>
      <c r="AQ3491">
        <v>127090</v>
      </c>
      <c r="AR3491">
        <v>57100001</v>
      </c>
      <c r="AT3491" t="s">
        <v>1420</v>
      </c>
      <c r="AW3491" t="s">
        <v>340</v>
      </c>
      <c r="AX3491" t="s">
        <v>340</v>
      </c>
      <c r="AY3491" t="s">
        <v>348</v>
      </c>
      <c r="AZ3491" t="s">
        <v>1064</v>
      </c>
      <c r="BY3491" t="s">
        <v>342</v>
      </c>
      <c r="BZ3491" t="b">
        <v>0</v>
      </c>
      <c r="EQ3491">
        <v>248022</v>
      </c>
      <c r="ER3491" t="s">
        <v>8554</v>
      </c>
      <c r="EV3491">
        <v>17287802</v>
      </c>
      <c r="EW3491">
        <v>928</v>
      </c>
      <c r="EX3491">
        <v>221100</v>
      </c>
      <c r="EY3491" t="s">
        <v>8555</v>
      </c>
      <c r="EZ3491">
        <v>1</v>
      </c>
      <c r="FC3491">
        <v>95383</v>
      </c>
      <c r="FD3491" t="s">
        <v>1417</v>
      </c>
    </row>
    <row r="3492" spans="1:160" x14ac:dyDescent="0.3">
      <c r="A3492" t="str">
        <f>VLOOKUP(B3492,Table2[],3,FALSE)</f>
        <v>Digital</v>
      </c>
      <c r="B3492" t="str">
        <f>IF(OR(ISNUMBER(FIND("QVC",Z3492)),ISNUMBER(FIND("QVC",AL3492))),"QVC",IF(OR(ISNUMBER(FIND("NCO",H3492)),ISNUMBER(FIND("NCO",Y3492))), "NCO", IF(AL3492="consumer","PMD.com",VLOOKUP(LEFT(H3492,2),Tables!$E$1:$F$11,2,FALSE))))</f>
        <v>PMD.com</v>
      </c>
      <c r="C3492">
        <f t="shared" si="165"/>
        <v>51090030</v>
      </c>
      <c r="D3492">
        <f t="shared" si="166"/>
        <v>1</v>
      </c>
      <c r="E3492" t="str">
        <f t="shared" ca="1" si="164"/>
        <v>shifted orders shipped</v>
      </c>
      <c r="F3492" t="s">
        <v>3539</v>
      </c>
      <c r="G3492" t="s">
        <v>335</v>
      </c>
      <c r="H3492" t="s">
        <v>8548</v>
      </c>
      <c r="I3492" s="6">
        <v>44012.811319444445</v>
      </c>
      <c r="J3492" t="s">
        <v>16</v>
      </c>
      <c r="K3492" s="6">
        <v>44013.457384259258</v>
      </c>
      <c r="M3492" t="s">
        <v>8549</v>
      </c>
      <c r="N3492" t="s">
        <v>8550</v>
      </c>
      <c r="O3492" t="s">
        <v>8551</v>
      </c>
      <c r="Q3492" t="s">
        <v>8552</v>
      </c>
      <c r="R3492" t="s">
        <v>365</v>
      </c>
      <c r="S3492">
        <v>90049</v>
      </c>
      <c r="T3492" t="s">
        <v>338</v>
      </c>
      <c r="U3492" t="s">
        <v>530</v>
      </c>
      <c r="W3492" t="s">
        <v>8553</v>
      </c>
      <c r="Z3492" t="s">
        <v>8549</v>
      </c>
      <c r="AA3492" t="s">
        <v>8550</v>
      </c>
      <c r="AB3492" t="s">
        <v>8551</v>
      </c>
      <c r="AD3492" t="s">
        <v>8552</v>
      </c>
      <c r="AE3492" t="s">
        <v>365</v>
      </c>
      <c r="AF3492">
        <v>90049</v>
      </c>
      <c r="AG3492" t="s">
        <v>338</v>
      </c>
      <c r="AH3492" t="s">
        <v>530</v>
      </c>
      <c r="AJ3492" t="s">
        <v>8553</v>
      </c>
      <c r="AL3492" t="s">
        <v>339</v>
      </c>
      <c r="AM3492">
        <v>1</v>
      </c>
      <c r="AN3492">
        <v>1</v>
      </c>
      <c r="AO3492">
        <v>6688</v>
      </c>
      <c r="AQ3492">
        <v>125960</v>
      </c>
      <c r="AR3492">
        <v>51090030</v>
      </c>
      <c r="AS3492" t="s">
        <v>3043</v>
      </c>
      <c r="AT3492" t="s">
        <v>628</v>
      </c>
      <c r="AW3492" t="s">
        <v>343</v>
      </c>
      <c r="BY3492" t="s">
        <v>342</v>
      </c>
      <c r="BZ3492" t="b">
        <v>0</v>
      </c>
      <c r="EQ3492">
        <v>243047</v>
      </c>
      <c r="ER3492" t="s">
        <v>8554</v>
      </c>
      <c r="EV3492">
        <v>17287802</v>
      </c>
      <c r="EW3492">
        <v>928</v>
      </c>
      <c r="EX3492">
        <v>221100</v>
      </c>
      <c r="EY3492" t="s">
        <v>8555</v>
      </c>
      <c r="EZ3492">
        <v>1</v>
      </c>
      <c r="FC3492">
        <v>95383</v>
      </c>
      <c r="FD3492" t="s">
        <v>1417</v>
      </c>
    </row>
    <row r="3493" spans="1:160" x14ac:dyDescent="0.3">
      <c r="A3493" t="str">
        <f>VLOOKUP(B3493,Table2[],3,FALSE)</f>
        <v>Digital</v>
      </c>
      <c r="B3493" t="str">
        <f>IF(OR(ISNUMBER(FIND("QVC",Z3493)),ISNUMBER(FIND("QVC",AL3493))),"QVC",IF(OR(ISNUMBER(FIND("NCO",H3493)),ISNUMBER(FIND("NCO",Y3493))), "NCO", IF(AL3493="consumer","PMD.com",VLOOKUP(LEFT(H3493,2),Tables!$E$1:$F$11,2,FALSE))))</f>
        <v>PMD.com</v>
      </c>
      <c r="C3493">
        <f t="shared" si="165"/>
        <v>54010001</v>
      </c>
      <c r="D3493">
        <f t="shared" si="166"/>
        <v>1</v>
      </c>
      <c r="E3493" t="str">
        <f t="shared" ca="1" si="164"/>
        <v>shifted orders shipped</v>
      </c>
      <c r="F3493" t="s">
        <v>3539</v>
      </c>
      <c r="G3493" t="s">
        <v>335</v>
      </c>
      <c r="H3493" t="s">
        <v>8548</v>
      </c>
      <c r="I3493" s="6">
        <v>44012.811319444445</v>
      </c>
      <c r="J3493" t="s">
        <v>16</v>
      </c>
      <c r="K3493" s="6">
        <v>44013.457384259258</v>
      </c>
      <c r="M3493" t="s">
        <v>8549</v>
      </c>
      <c r="N3493" t="s">
        <v>8550</v>
      </c>
      <c r="O3493" t="s">
        <v>8551</v>
      </c>
      <c r="Q3493" t="s">
        <v>8552</v>
      </c>
      <c r="R3493" t="s">
        <v>365</v>
      </c>
      <c r="S3493">
        <v>90049</v>
      </c>
      <c r="T3493" t="s">
        <v>338</v>
      </c>
      <c r="U3493" t="s">
        <v>530</v>
      </c>
      <c r="W3493" t="s">
        <v>8553</v>
      </c>
      <c r="Z3493" t="s">
        <v>8549</v>
      </c>
      <c r="AA3493" t="s">
        <v>8550</v>
      </c>
      <c r="AB3493" t="s">
        <v>8551</v>
      </c>
      <c r="AD3493" t="s">
        <v>8552</v>
      </c>
      <c r="AE3493" t="s">
        <v>365</v>
      </c>
      <c r="AF3493">
        <v>90049</v>
      </c>
      <c r="AG3493" t="s">
        <v>338</v>
      </c>
      <c r="AH3493" t="s">
        <v>530</v>
      </c>
      <c r="AJ3493" t="s">
        <v>8553</v>
      </c>
      <c r="AL3493" t="s">
        <v>339</v>
      </c>
      <c r="AM3493">
        <v>1</v>
      </c>
      <c r="AN3493">
        <v>1</v>
      </c>
      <c r="AO3493">
        <v>6300</v>
      </c>
      <c r="AQ3493">
        <v>124476</v>
      </c>
      <c r="AR3493">
        <v>54010001</v>
      </c>
      <c r="AS3493" t="s">
        <v>577</v>
      </c>
      <c r="AT3493" t="s">
        <v>35</v>
      </c>
      <c r="AW3493" t="s">
        <v>340</v>
      </c>
      <c r="AX3493">
        <v>0</v>
      </c>
      <c r="AY3493" t="s">
        <v>348</v>
      </c>
      <c r="AZ3493">
        <v>0</v>
      </c>
      <c r="BY3493" t="s">
        <v>342</v>
      </c>
      <c r="EQ3493">
        <v>252076</v>
      </c>
      <c r="ER3493" t="s">
        <v>8554</v>
      </c>
      <c r="EV3493">
        <v>17287802</v>
      </c>
      <c r="EW3493">
        <v>928</v>
      </c>
      <c r="EX3493">
        <v>221100</v>
      </c>
      <c r="EY3493" t="s">
        <v>8555</v>
      </c>
      <c r="EZ3493">
        <v>1</v>
      </c>
      <c r="FC3493">
        <v>95383</v>
      </c>
      <c r="FD3493" t="s">
        <v>1417</v>
      </c>
    </row>
    <row r="3494" spans="1:160" x14ac:dyDescent="0.3">
      <c r="A3494" t="str">
        <f>VLOOKUP(B3494,Table2[],3,FALSE)</f>
        <v>Digital</v>
      </c>
      <c r="B3494" t="str">
        <f>IF(OR(ISNUMBER(FIND("QVC",Z3494)),ISNUMBER(FIND("QVC",AL3494))),"QVC",IF(OR(ISNUMBER(FIND("NCO",H3494)),ISNUMBER(FIND("NCO",Y3494))), "NCO", IF(AL3494="consumer","PMD.com",VLOOKUP(LEFT(H3494,2),Tables!$E$1:$F$11,2,FALSE))))</f>
        <v>PMD.com</v>
      </c>
      <c r="C3494">
        <f t="shared" si="165"/>
        <v>57090001</v>
      </c>
      <c r="D3494">
        <f t="shared" si="166"/>
        <v>1</v>
      </c>
      <c r="E3494" t="str">
        <f t="shared" ca="1" si="164"/>
        <v>shifted orders shipped</v>
      </c>
      <c r="F3494" t="s">
        <v>3539</v>
      </c>
      <c r="G3494" t="s">
        <v>335</v>
      </c>
      <c r="H3494" t="s">
        <v>8548</v>
      </c>
      <c r="I3494" s="6">
        <v>44012.811319444445</v>
      </c>
      <c r="J3494" t="s">
        <v>16</v>
      </c>
      <c r="K3494" s="6">
        <v>44013.457384259258</v>
      </c>
      <c r="M3494" t="s">
        <v>8549</v>
      </c>
      <c r="N3494" t="s">
        <v>8550</v>
      </c>
      <c r="O3494" t="s">
        <v>8551</v>
      </c>
      <c r="Q3494" t="s">
        <v>8552</v>
      </c>
      <c r="R3494" t="s">
        <v>365</v>
      </c>
      <c r="S3494">
        <v>90049</v>
      </c>
      <c r="T3494" t="s">
        <v>338</v>
      </c>
      <c r="U3494" t="s">
        <v>530</v>
      </c>
      <c r="W3494" t="s">
        <v>8553</v>
      </c>
      <c r="Z3494" t="s">
        <v>8549</v>
      </c>
      <c r="AA3494" t="s">
        <v>8550</v>
      </c>
      <c r="AB3494" t="s">
        <v>8551</v>
      </c>
      <c r="AD3494" t="s">
        <v>8552</v>
      </c>
      <c r="AE3494" t="s">
        <v>365</v>
      </c>
      <c r="AF3494">
        <v>90049</v>
      </c>
      <c r="AG3494" t="s">
        <v>338</v>
      </c>
      <c r="AH3494" t="s">
        <v>530</v>
      </c>
      <c r="AJ3494" t="s">
        <v>8553</v>
      </c>
      <c r="AL3494" t="s">
        <v>339</v>
      </c>
      <c r="AM3494">
        <v>1</v>
      </c>
      <c r="AN3494">
        <v>1</v>
      </c>
      <c r="AO3494">
        <v>2258</v>
      </c>
      <c r="AQ3494">
        <v>127089</v>
      </c>
      <c r="AR3494">
        <v>57090001</v>
      </c>
      <c r="AT3494" t="s">
        <v>1419</v>
      </c>
      <c r="AW3494" t="s">
        <v>340</v>
      </c>
      <c r="AX3494" t="s">
        <v>340</v>
      </c>
      <c r="AY3494" t="s">
        <v>348</v>
      </c>
      <c r="AZ3494" t="s">
        <v>1418</v>
      </c>
      <c r="BY3494" t="s">
        <v>342</v>
      </c>
      <c r="EQ3494">
        <v>248021</v>
      </c>
      <c r="ER3494" t="s">
        <v>8554</v>
      </c>
      <c r="EV3494">
        <v>17287802</v>
      </c>
      <c r="EW3494">
        <v>928</v>
      </c>
      <c r="EX3494">
        <v>221100</v>
      </c>
      <c r="EY3494" t="s">
        <v>8555</v>
      </c>
      <c r="EZ3494">
        <v>1</v>
      </c>
      <c r="FC3494">
        <v>95383</v>
      </c>
      <c r="FD3494" t="s">
        <v>1417</v>
      </c>
    </row>
    <row r="3495" spans="1:160" x14ac:dyDescent="0.3">
      <c r="A3495" t="str">
        <f>VLOOKUP(B3495,Table2[],3,FALSE)</f>
        <v>Digital</v>
      </c>
      <c r="B3495" t="str">
        <f>IF(OR(ISNUMBER(FIND("QVC",Z3495)),ISNUMBER(FIND("QVC",AL3495))),"QVC",IF(OR(ISNUMBER(FIND("NCO",H3495)),ISNUMBER(FIND("NCO",Y3495))), "NCO", IF(AL3495="consumer","PMD.com",VLOOKUP(LEFT(H3495,2),Tables!$E$1:$F$11,2,FALSE))))</f>
        <v>PMD.com</v>
      </c>
      <c r="C3495">
        <f t="shared" si="165"/>
        <v>53900001</v>
      </c>
      <c r="D3495">
        <f t="shared" si="166"/>
        <v>1</v>
      </c>
      <c r="E3495" t="str">
        <f t="shared" ca="1" si="164"/>
        <v>shifted orders shipped</v>
      </c>
      <c r="F3495" t="s">
        <v>3539</v>
      </c>
      <c r="G3495" t="s">
        <v>335</v>
      </c>
      <c r="H3495" t="s">
        <v>8548</v>
      </c>
      <c r="I3495" s="6">
        <v>44012.811319444445</v>
      </c>
      <c r="J3495" t="s">
        <v>16</v>
      </c>
      <c r="K3495" s="6">
        <v>44013.457384259258</v>
      </c>
      <c r="M3495" t="s">
        <v>8549</v>
      </c>
      <c r="N3495" t="s">
        <v>8550</v>
      </c>
      <c r="O3495" t="s">
        <v>8551</v>
      </c>
      <c r="Q3495" t="s">
        <v>8552</v>
      </c>
      <c r="R3495" t="s">
        <v>365</v>
      </c>
      <c r="S3495">
        <v>90049</v>
      </c>
      <c r="T3495" t="s">
        <v>338</v>
      </c>
      <c r="U3495" t="s">
        <v>530</v>
      </c>
      <c r="W3495" t="s">
        <v>8553</v>
      </c>
      <c r="Z3495" t="s">
        <v>8549</v>
      </c>
      <c r="AA3495" t="s">
        <v>8550</v>
      </c>
      <c r="AB3495" t="s">
        <v>8551</v>
      </c>
      <c r="AD3495" t="s">
        <v>8552</v>
      </c>
      <c r="AE3495" t="s">
        <v>365</v>
      </c>
      <c r="AF3495">
        <v>90049</v>
      </c>
      <c r="AG3495" t="s">
        <v>338</v>
      </c>
      <c r="AH3495" t="s">
        <v>530</v>
      </c>
      <c r="AJ3495" t="s">
        <v>8553</v>
      </c>
      <c r="AL3495" t="s">
        <v>339</v>
      </c>
      <c r="AM3495">
        <v>1</v>
      </c>
      <c r="AN3495">
        <v>1</v>
      </c>
      <c r="AO3495">
        <v>31217</v>
      </c>
      <c r="AQ3495">
        <v>124466</v>
      </c>
      <c r="AR3495">
        <v>53900001</v>
      </c>
      <c r="AS3495" t="s">
        <v>1697</v>
      </c>
      <c r="AT3495" t="s">
        <v>104</v>
      </c>
      <c r="AW3495" t="s">
        <v>343</v>
      </c>
      <c r="BY3495" t="s">
        <v>342</v>
      </c>
      <c r="EQ3495">
        <v>247378</v>
      </c>
      <c r="ER3495" t="s">
        <v>8554</v>
      </c>
      <c r="EV3495">
        <v>17287802</v>
      </c>
      <c r="EW3495">
        <v>928</v>
      </c>
      <c r="EX3495">
        <v>221100</v>
      </c>
      <c r="EY3495" t="s">
        <v>8555</v>
      </c>
      <c r="EZ3495">
        <v>1</v>
      </c>
      <c r="FC3495">
        <v>95383</v>
      </c>
      <c r="FD3495" t="s">
        <v>1417</v>
      </c>
    </row>
    <row r="3496" spans="1:160" x14ac:dyDescent="0.3">
      <c r="A3496" t="str">
        <f>VLOOKUP(B3496,Table2[],3,FALSE)</f>
        <v>Digital</v>
      </c>
      <c r="B3496" t="str">
        <f>IF(OR(ISNUMBER(FIND("QVC",Z3496)),ISNUMBER(FIND("QVC",AL3496))),"QVC",IF(OR(ISNUMBER(FIND("NCO",H3496)),ISNUMBER(FIND("NCO",Y3496))), "NCO", IF(AL3496="consumer","PMD.com",VLOOKUP(LEFT(H3496,2),Tables!$E$1:$F$11,2,FALSE))))</f>
        <v>PMD.com</v>
      </c>
      <c r="C3496">
        <f t="shared" si="165"/>
        <v>7660</v>
      </c>
      <c r="D3496">
        <f t="shared" si="166"/>
        <v>1</v>
      </c>
      <c r="E3496" t="str">
        <f t="shared" ca="1" si="164"/>
        <v>shifted orders shipped</v>
      </c>
      <c r="F3496" t="s">
        <v>3539</v>
      </c>
      <c r="G3496" t="s">
        <v>335</v>
      </c>
      <c r="H3496" t="s">
        <v>8548</v>
      </c>
      <c r="I3496" s="6">
        <v>44012.811319444445</v>
      </c>
      <c r="J3496" t="s">
        <v>16</v>
      </c>
      <c r="K3496" s="6">
        <v>44013.457384259258</v>
      </c>
      <c r="M3496" t="s">
        <v>8549</v>
      </c>
      <c r="N3496" t="s">
        <v>8550</v>
      </c>
      <c r="O3496" t="s">
        <v>8551</v>
      </c>
      <c r="Q3496" t="s">
        <v>8552</v>
      </c>
      <c r="R3496" t="s">
        <v>365</v>
      </c>
      <c r="S3496">
        <v>90049</v>
      </c>
      <c r="T3496" t="s">
        <v>338</v>
      </c>
      <c r="U3496" t="s">
        <v>530</v>
      </c>
      <c r="W3496" t="s">
        <v>8553</v>
      </c>
      <c r="Z3496" t="s">
        <v>8549</v>
      </c>
      <c r="AA3496" t="s">
        <v>8550</v>
      </c>
      <c r="AB3496" t="s">
        <v>8551</v>
      </c>
      <c r="AD3496" t="s">
        <v>8552</v>
      </c>
      <c r="AE3496" t="s">
        <v>365</v>
      </c>
      <c r="AF3496">
        <v>90049</v>
      </c>
      <c r="AG3496" t="s">
        <v>338</v>
      </c>
      <c r="AH3496" t="s">
        <v>530</v>
      </c>
      <c r="AJ3496" t="s">
        <v>8553</v>
      </c>
      <c r="AL3496" t="s">
        <v>339</v>
      </c>
      <c r="AM3496">
        <v>1</v>
      </c>
      <c r="AN3496">
        <v>1</v>
      </c>
      <c r="AO3496">
        <v>11858</v>
      </c>
      <c r="AQ3496">
        <v>124798</v>
      </c>
      <c r="AR3496">
        <v>7660</v>
      </c>
      <c r="AS3496" t="s">
        <v>2085</v>
      </c>
      <c r="AT3496" t="s">
        <v>38</v>
      </c>
      <c r="AW3496" t="s">
        <v>343</v>
      </c>
      <c r="BY3496" t="s">
        <v>342</v>
      </c>
      <c r="EQ3496">
        <v>251455</v>
      </c>
      <c r="ER3496" t="s">
        <v>8554</v>
      </c>
      <c r="EV3496">
        <v>17287802</v>
      </c>
      <c r="EW3496">
        <v>928</v>
      </c>
      <c r="EX3496">
        <v>221100</v>
      </c>
      <c r="EY3496" t="s">
        <v>8555</v>
      </c>
      <c r="EZ3496">
        <v>1</v>
      </c>
      <c r="FC3496">
        <v>95371</v>
      </c>
      <c r="FD3496" t="s">
        <v>1135</v>
      </c>
    </row>
    <row r="3497" spans="1:160" x14ac:dyDescent="0.3">
      <c r="A3497" t="str">
        <f>VLOOKUP(B3497,Table2[],3,FALSE)</f>
        <v>Digital</v>
      </c>
      <c r="B3497" t="str">
        <f>IF(OR(ISNUMBER(FIND("QVC",Z3497)),ISNUMBER(FIND("QVC",AL3497))),"QVC",IF(OR(ISNUMBER(FIND("NCO",H3497)),ISNUMBER(FIND("NCO",Y3497))), "NCO", IF(AL3497="consumer","PMD.com",VLOOKUP(LEFT(H3497,2),Tables!$E$1:$F$11,2,FALSE))))</f>
        <v>PMD.com</v>
      </c>
      <c r="C3497">
        <f t="shared" si="165"/>
        <v>53480001</v>
      </c>
      <c r="D3497">
        <f t="shared" si="166"/>
        <v>1</v>
      </c>
      <c r="E3497" t="str">
        <f t="shared" ca="1" si="164"/>
        <v>shifted orders shipped</v>
      </c>
      <c r="F3497" t="s">
        <v>3539</v>
      </c>
      <c r="G3497" t="s">
        <v>335</v>
      </c>
      <c r="H3497" t="s">
        <v>8548</v>
      </c>
      <c r="I3497" s="6">
        <v>44012.811319444445</v>
      </c>
      <c r="J3497" t="s">
        <v>16</v>
      </c>
      <c r="K3497" s="6">
        <v>44013.457384259258</v>
      </c>
      <c r="M3497" t="s">
        <v>8549</v>
      </c>
      <c r="N3497" t="s">
        <v>8550</v>
      </c>
      <c r="O3497" t="s">
        <v>8551</v>
      </c>
      <c r="Q3497" t="s">
        <v>8552</v>
      </c>
      <c r="R3497" t="s">
        <v>365</v>
      </c>
      <c r="S3497">
        <v>90049</v>
      </c>
      <c r="T3497" t="s">
        <v>338</v>
      </c>
      <c r="U3497" t="s">
        <v>530</v>
      </c>
      <c r="W3497" t="s">
        <v>8553</v>
      </c>
      <c r="Z3497" t="s">
        <v>8549</v>
      </c>
      <c r="AA3497" t="s">
        <v>8550</v>
      </c>
      <c r="AB3497" t="s">
        <v>8551</v>
      </c>
      <c r="AD3497" t="s">
        <v>8552</v>
      </c>
      <c r="AE3497" t="s">
        <v>365</v>
      </c>
      <c r="AF3497">
        <v>90049</v>
      </c>
      <c r="AG3497" t="s">
        <v>338</v>
      </c>
      <c r="AH3497" t="s">
        <v>530</v>
      </c>
      <c r="AJ3497" t="s">
        <v>8553</v>
      </c>
      <c r="AL3497" t="s">
        <v>339</v>
      </c>
      <c r="AM3497">
        <v>1</v>
      </c>
      <c r="AN3497">
        <v>1</v>
      </c>
      <c r="AO3497">
        <v>1970</v>
      </c>
      <c r="AQ3497">
        <v>127792</v>
      </c>
      <c r="AR3497">
        <v>53480001</v>
      </c>
      <c r="AS3497" t="s">
        <v>1090</v>
      </c>
      <c r="AT3497" t="s">
        <v>1091</v>
      </c>
      <c r="BY3497" t="s">
        <v>342</v>
      </c>
      <c r="EQ3497">
        <v>252783</v>
      </c>
      <c r="ER3497" t="s">
        <v>8554</v>
      </c>
      <c r="EV3497">
        <v>17287802</v>
      </c>
      <c r="EW3497">
        <v>928</v>
      </c>
      <c r="EX3497">
        <v>221100</v>
      </c>
      <c r="EY3497" t="s">
        <v>8555</v>
      </c>
      <c r="EZ3497">
        <v>1</v>
      </c>
      <c r="FC3497">
        <v>95371</v>
      </c>
      <c r="FD3497" t="s">
        <v>1135</v>
      </c>
    </row>
    <row r="3498" spans="1:160" x14ac:dyDescent="0.3">
      <c r="A3498" t="str">
        <f>VLOOKUP(B3498,Table2[],3,FALSE)</f>
        <v>Digital</v>
      </c>
      <c r="B3498" t="str">
        <f>IF(OR(ISNUMBER(FIND("QVC",Z3498)),ISNUMBER(FIND("QVC",AL3498))),"QVC",IF(OR(ISNUMBER(FIND("NCO",H3498)),ISNUMBER(FIND("NCO",Y3498))), "NCO", IF(AL3498="consumer","PMD.com",VLOOKUP(LEFT(H3498,2),Tables!$E$1:$F$11,2,FALSE))))</f>
        <v>PMD.com</v>
      </c>
      <c r="C3498">
        <f t="shared" si="165"/>
        <v>5342</v>
      </c>
      <c r="D3498">
        <f t="shared" si="166"/>
        <v>1</v>
      </c>
      <c r="E3498" t="str">
        <f t="shared" ca="1" si="164"/>
        <v>shifted orders shipped</v>
      </c>
      <c r="F3498" t="s">
        <v>3539</v>
      </c>
      <c r="G3498" t="s">
        <v>335</v>
      </c>
      <c r="H3498" t="s">
        <v>8548</v>
      </c>
      <c r="I3498" s="6">
        <v>44012.811319444445</v>
      </c>
      <c r="J3498" t="s">
        <v>16</v>
      </c>
      <c r="K3498" s="6">
        <v>44013.457384259258</v>
      </c>
      <c r="M3498" t="s">
        <v>8549</v>
      </c>
      <c r="N3498" t="s">
        <v>8550</v>
      </c>
      <c r="O3498" t="s">
        <v>8551</v>
      </c>
      <c r="Q3498" t="s">
        <v>8552</v>
      </c>
      <c r="R3498" t="s">
        <v>365</v>
      </c>
      <c r="S3498">
        <v>90049</v>
      </c>
      <c r="T3498" t="s">
        <v>338</v>
      </c>
      <c r="U3498" t="s">
        <v>530</v>
      </c>
      <c r="W3498" t="s">
        <v>8553</v>
      </c>
      <c r="Z3498" t="s">
        <v>8549</v>
      </c>
      <c r="AA3498" t="s">
        <v>8550</v>
      </c>
      <c r="AB3498" t="s">
        <v>8551</v>
      </c>
      <c r="AD3498" t="s">
        <v>8552</v>
      </c>
      <c r="AE3498" t="s">
        <v>365</v>
      </c>
      <c r="AF3498">
        <v>90049</v>
      </c>
      <c r="AG3498" t="s">
        <v>338</v>
      </c>
      <c r="AH3498" t="s">
        <v>530</v>
      </c>
      <c r="AJ3498" t="s">
        <v>8553</v>
      </c>
      <c r="AL3498" t="s">
        <v>339</v>
      </c>
      <c r="AM3498">
        <v>1</v>
      </c>
      <c r="AN3498">
        <v>1</v>
      </c>
      <c r="AO3498">
        <v>13280</v>
      </c>
      <c r="AQ3498">
        <v>123849</v>
      </c>
      <c r="AR3498">
        <v>5342</v>
      </c>
      <c r="AS3498" t="s">
        <v>1867</v>
      </c>
      <c r="AT3498" t="s">
        <v>149</v>
      </c>
      <c r="AW3498" t="s">
        <v>340</v>
      </c>
      <c r="AX3498" t="s">
        <v>340</v>
      </c>
      <c r="AY3498" t="s">
        <v>345</v>
      </c>
      <c r="AZ3498" t="s">
        <v>346</v>
      </c>
      <c r="BY3498" t="s">
        <v>342</v>
      </c>
      <c r="EQ3498">
        <v>244853</v>
      </c>
      <c r="ER3498" t="s">
        <v>8554</v>
      </c>
      <c r="EV3498">
        <v>17287802</v>
      </c>
      <c r="EW3498">
        <v>928</v>
      </c>
      <c r="EX3498">
        <v>221100</v>
      </c>
      <c r="EY3498" t="s">
        <v>8555</v>
      </c>
      <c r="EZ3498">
        <v>1</v>
      </c>
      <c r="FC3498">
        <v>5342</v>
      </c>
      <c r="FD3498" t="s">
        <v>149</v>
      </c>
    </row>
    <row r="3499" spans="1:160" x14ac:dyDescent="0.3">
      <c r="A3499" t="str">
        <f>VLOOKUP(B3499,Table2[],3,FALSE)</f>
        <v>Digital</v>
      </c>
      <c r="B3499" t="str">
        <f>IF(OR(ISNUMBER(FIND("QVC",Z3499)),ISNUMBER(FIND("QVC",AL3499))),"QVC",IF(OR(ISNUMBER(FIND("NCO",H3499)),ISNUMBER(FIND("NCO",Y3499))), "NCO", IF(AL3499="consumer","PMD.com",VLOOKUP(LEFT(H3499,2),Tables!$E$1:$F$11,2,FALSE))))</f>
        <v>PMD.com</v>
      </c>
      <c r="C3499">
        <f t="shared" si="165"/>
        <v>57110001</v>
      </c>
      <c r="D3499">
        <f t="shared" si="166"/>
        <v>1</v>
      </c>
      <c r="E3499" t="str">
        <f t="shared" ca="1" si="164"/>
        <v>shifted orders shipped</v>
      </c>
      <c r="F3499" t="s">
        <v>3539</v>
      </c>
      <c r="G3499" t="s">
        <v>335</v>
      </c>
      <c r="H3499" t="s">
        <v>8548</v>
      </c>
      <c r="I3499" s="6">
        <v>44012.811319444445</v>
      </c>
      <c r="J3499" t="s">
        <v>16</v>
      </c>
      <c r="K3499" s="6">
        <v>44013.457384259258</v>
      </c>
      <c r="M3499" t="s">
        <v>8549</v>
      </c>
      <c r="N3499" t="s">
        <v>8550</v>
      </c>
      <c r="O3499" t="s">
        <v>8551</v>
      </c>
      <c r="Q3499" t="s">
        <v>8552</v>
      </c>
      <c r="R3499" t="s">
        <v>365</v>
      </c>
      <c r="S3499">
        <v>90049</v>
      </c>
      <c r="T3499" t="s">
        <v>338</v>
      </c>
      <c r="U3499" t="s">
        <v>530</v>
      </c>
      <c r="W3499" t="s">
        <v>8553</v>
      </c>
      <c r="Z3499" t="s">
        <v>8549</v>
      </c>
      <c r="AA3499" t="s">
        <v>8550</v>
      </c>
      <c r="AB3499" t="s">
        <v>8551</v>
      </c>
      <c r="AD3499" t="s">
        <v>8552</v>
      </c>
      <c r="AE3499" t="s">
        <v>365</v>
      </c>
      <c r="AF3499">
        <v>90049</v>
      </c>
      <c r="AG3499" t="s">
        <v>338</v>
      </c>
      <c r="AH3499" t="s">
        <v>530</v>
      </c>
      <c r="AJ3499" t="s">
        <v>8553</v>
      </c>
      <c r="AL3499" t="s">
        <v>339</v>
      </c>
      <c r="AM3499">
        <v>1</v>
      </c>
      <c r="AN3499">
        <v>1</v>
      </c>
      <c r="AO3499">
        <v>2258</v>
      </c>
      <c r="AQ3499">
        <v>127091</v>
      </c>
      <c r="AR3499">
        <v>57110001</v>
      </c>
      <c r="AT3499" t="s">
        <v>1332</v>
      </c>
      <c r="AW3499" t="s">
        <v>340</v>
      </c>
      <c r="AX3499" t="s">
        <v>340</v>
      </c>
      <c r="AY3499" t="s">
        <v>348</v>
      </c>
      <c r="AZ3499" t="s">
        <v>1418</v>
      </c>
      <c r="BY3499" t="s">
        <v>342</v>
      </c>
      <c r="EQ3499">
        <v>248023</v>
      </c>
      <c r="ER3499" t="s">
        <v>8554</v>
      </c>
      <c r="EV3499">
        <v>17287802</v>
      </c>
      <c r="EW3499">
        <v>928</v>
      </c>
      <c r="EX3499">
        <v>221100</v>
      </c>
      <c r="EY3499" t="s">
        <v>8555</v>
      </c>
      <c r="EZ3499">
        <v>1</v>
      </c>
      <c r="FC3499">
        <v>95383</v>
      </c>
      <c r="FD3499" t="s">
        <v>1417</v>
      </c>
    </row>
    <row r="3500" spans="1:160" x14ac:dyDescent="0.3">
      <c r="A3500" t="str">
        <f>VLOOKUP(B3500,Table2[],3,FALSE)</f>
        <v>Digital</v>
      </c>
      <c r="B3500" t="str">
        <f>IF(OR(ISNUMBER(FIND("QVC",Z3500)),ISNUMBER(FIND("QVC",AL3500))),"QVC",IF(OR(ISNUMBER(FIND("NCO",H3500)),ISNUMBER(FIND("NCO",Y3500))), "NCO", IF(AL3500="consumer","PMD.com",VLOOKUP(LEFT(H3500,2),Tables!$E$1:$F$11,2,FALSE))))</f>
        <v>PMD.com</v>
      </c>
      <c r="C3500">
        <f t="shared" si="165"/>
        <v>52430001</v>
      </c>
      <c r="D3500">
        <f t="shared" si="166"/>
        <v>1</v>
      </c>
      <c r="E3500" t="str">
        <f t="shared" ca="1" si="164"/>
        <v>shifted orders shipped</v>
      </c>
      <c r="F3500" t="s">
        <v>3539</v>
      </c>
      <c r="G3500" t="s">
        <v>335</v>
      </c>
      <c r="H3500" t="s">
        <v>8556</v>
      </c>
      <c r="I3500" s="6">
        <v>44012.800451388888</v>
      </c>
      <c r="J3500" t="s">
        <v>16</v>
      </c>
      <c r="K3500" s="6">
        <v>44013.457858796297</v>
      </c>
      <c r="M3500" t="s">
        <v>8557</v>
      </c>
      <c r="N3500" t="s">
        <v>8558</v>
      </c>
      <c r="Q3500" t="s">
        <v>2984</v>
      </c>
      <c r="R3500" t="s">
        <v>362</v>
      </c>
      <c r="S3500" t="s">
        <v>8559</v>
      </c>
      <c r="T3500" t="s">
        <v>338</v>
      </c>
      <c r="U3500" t="s">
        <v>530</v>
      </c>
      <c r="W3500" t="s">
        <v>8560</v>
      </c>
      <c r="Z3500" t="s">
        <v>8557</v>
      </c>
      <c r="AA3500" t="s">
        <v>8558</v>
      </c>
      <c r="AD3500" t="s">
        <v>2984</v>
      </c>
      <c r="AE3500" t="s">
        <v>362</v>
      </c>
      <c r="AF3500" t="s">
        <v>8559</v>
      </c>
      <c r="AG3500" t="s">
        <v>338</v>
      </c>
      <c r="AH3500" t="s">
        <v>530</v>
      </c>
      <c r="AJ3500" t="s">
        <v>8560</v>
      </c>
      <c r="AL3500" t="s">
        <v>339</v>
      </c>
      <c r="AM3500">
        <v>1</v>
      </c>
      <c r="AN3500">
        <v>1</v>
      </c>
      <c r="AO3500">
        <v>12063</v>
      </c>
      <c r="AQ3500">
        <v>127155</v>
      </c>
      <c r="AR3500">
        <v>52430001</v>
      </c>
      <c r="AS3500" t="s">
        <v>927</v>
      </c>
      <c r="AT3500" t="s">
        <v>75</v>
      </c>
      <c r="AW3500" t="s">
        <v>340</v>
      </c>
      <c r="AX3500" t="s">
        <v>340</v>
      </c>
      <c r="AY3500" t="s">
        <v>357</v>
      </c>
      <c r="AZ3500" t="s">
        <v>363</v>
      </c>
      <c r="BY3500" t="s">
        <v>342</v>
      </c>
      <c r="EQ3500">
        <v>249990</v>
      </c>
      <c r="ER3500" t="s">
        <v>8561</v>
      </c>
      <c r="EV3500">
        <v>17287799</v>
      </c>
      <c r="EW3500">
        <v>928</v>
      </c>
      <c r="EX3500">
        <v>221097</v>
      </c>
      <c r="EY3500" t="s">
        <v>8562</v>
      </c>
      <c r="EZ3500">
        <v>1</v>
      </c>
      <c r="FC3500">
        <v>95384</v>
      </c>
      <c r="FD3500" t="s">
        <v>3530</v>
      </c>
    </row>
    <row r="3501" spans="1:160" x14ac:dyDescent="0.3">
      <c r="A3501" t="str">
        <f>VLOOKUP(B3501,Table2[],3,FALSE)</f>
        <v>Digital</v>
      </c>
      <c r="B3501" t="str">
        <f>IF(OR(ISNUMBER(FIND("QVC",Z3501)),ISNUMBER(FIND("QVC",AL3501))),"QVC",IF(OR(ISNUMBER(FIND("NCO",H3501)),ISNUMBER(FIND("NCO",Y3501))), "NCO", IF(AL3501="consumer","PMD.com",VLOOKUP(LEFT(H3501,2),Tables!$E$1:$F$11,2,FALSE))))</f>
        <v>PMD.com</v>
      </c>
      <c r="C3501">
        <f t="shared" si="165"/>
        <v>53920001</v>
      </c>
      <c r="D3501">
        <f t="shared" si="166"/>
        <v>1</v>
      </c>
      <c r="E3501" t="str">
        <f t="shared" ca="1" si="164"/>
        <v>shifted orders shipped</v>
      </c>
      <c r="F3501" t="s">
        <v>3539</v>
      </c>
      <c r="G3501" t="s">
        <v>335</v>
      </c>
      <c r="H3501" t="s">
        <v>8556</v>
      </c>
      <c r="I3501" s="6">
        <v>44012.800451388888</v>
      </c>
      <c r="J3501" t="s">
        <v>16</v>
      </c>
      <c r="K3501" s="6">
        <v>44013.457858796297</v>
      </c>
      <c r="M3501" t="s">
        <v>8557</v>
      </c>
      <c r="N3501" t="s">
        <v>8558</v>
      </c>
      <c r="Q3501" t="s">
        <v>2984</v>
      </c>
      <c r="R3501" t="s">
        <v>362</v>
      </c>
      <c r="S3501" t="s">
        <v>8559</v>
      </c>
      <c r="T3501" t="s">
        <v>338</v>
      </c>
      <c r="U3501" t="s">
        <v>530</v>
      </c>
      <c r="W3501" t="s">
        <v>8560</v>
      </c>
      <c r="Z3501" t="s">
        <v>8557</v>
      </c>
      <c r="AA3501" t="s">
        <v>8558</v>
      </c>
      <c r="AD3501" t="s">
        <v>2984</v>
      </c>
      <c r="AE3501" t="s">
        <v>362</v>
      </c>
      <c r="AF3501" t="s">
        <v>8559</v>
      </c>
      <c r="AG3501" t="s">
        <v>338</v>
      </c>
      <c r="AH3501" t="s">
        <v>530</v>
      </c>
      <c r="AJ3501" t="s">
        <v>8560</v>
      </c>
      <c r="AL3501" t="s">
        <v>339</v>
      </c>
      <c r="AM3501">
        <v>1</v>
      </c>
      <c r="AN3501">
        <v>1</v>
      </c>
      <c r="AO3501">
        <v>14899</v>
      </c>
      <c r="AQ3501">
        <v>124468</v>
      </c>
      <c r="AR3501">
        <v>53920001</v>
      </c>
      <c r="AS3501">
        <v>9000000</v>
      </c>
      <c r="AT3501" t="s">
        <v>40</v>
      </c>
      <c r="AW3501" t="s">
        <v>343</v>
      </c>
      <c r="BY3501" t="s">
        <v>342</v>
      </c>
      <c r="EQ3501">
        <v>243396</v>
      </c>
      <c r="ER3501" t="s">
        <v>8561</v>
      </c>
      <c r="EV3501">
        <v>17287799</v>
      </c>
      <c r="EW3501">
        <v>928</v>
      </c>
      <c r="EX3501">
        <v>221097</v>
      </c>
      <c r="EY3501" t="s">
        <v>8562</v>
      </c>
      <c r="EZ3501">
        <v>1</v>
      </c>
      <c r="FC3501">
        <v>95384</v>
      </c>
      <c r="FD3501" t="s">
        <v>3530</v>
      </c>
    </row>
    <row r="3502" spans="1:160" x14ac:dyDescent="0.3">
      <c r="A3502" t="str">
        <f>VLOOKUP(B3502,Table2[],3,FALSE)</f>
        <v>Digital</v>
      </c>
      <c r="B3502" t="str">
        <f>IF(OR(ISNUMBER(FIND("QVC",Z3502)),ISNUMBER(FIND("QVC",AL3502))),"QVC",IF(OR(ISNUMBER(FIND("NCO",H3502)),ISNUMBER(FIND("NCO",Y3502))), "NCO", IF(AL3502="consumer","PMD.com",VLOOKUP(LEFT(H3502,2),Tables!$E$1:$F$11,2,FALSE))))</f>
        <v>PMD.com</v>
      </c>
      <c r="C3502">
        <f t="shared" si="165"/>
        <v>51090030</v>
      </c>
      <c r="D3502">
        <f t="shared" si="166"/>
        <v>1</v>
      </c>
      <c r="E3502" t="str">
        <f t="shared" ca="1" si="164"/>
        <v>shifted orders shipped</v>
      </c>
      <c r="F3502" t="s">
        <v>3539</v>
      </c>
      <c r="G3502" t="s">
        <v>335</v>
      </c>
      <c r="H3502" t="s">
        <v>8556</v>
      </c>
      <c r="I3502" s="6">
        <v>44012.800451388888</v>
      </c>
      <c r="J3502" t="s">
        <v>16</v>
      </c>
      <c r="K3502" s="6">
        <v>44013.457858796297</v>
      </c>
      <c r="M3502" t="s">
        <v>8557</v>
      </c>
      <c r="N3502" t="s">
        <v>8558</v>
      </c>
      <c r="Q3502" t="s">
        <v>2984</v>
      </c>
      <c r="R3502" t="s">
        <v>362</v>
      </c>
      <c r="S3502" t="s">
        <v>8559</v>
      </c>
      <c r="T3502" t="s">
        <v>338</v>
      </c>
      <c r="U3502" t="s">
        <v>530</v>
      </c>
      <c r="W3502" t="s">
        <v>8560</v>
      </c>
      <c r="Z3502" t="s">
        <v>8557</v>
      </c>
      <c r="AA3502" t="s">
        <v>8558</v>
      </c>
      <c r="AD3502" t="s">
        <v>2984</v>
      </c>
      <c r="AE3502" t="s">
        <v>362</v>
      </c>
      <c r="AF3502" t="s">
        <v>8559</v>
      </c>
      <c r="AG3502" t="s">
        <v>338</v>
      </c>
      <c r="AH3502" t="s">
        <v>530</v>
      </c>
      <c r="AJ3502" t="s">
        <v>8560</v>
      </c>
      <c r="AL3502" t="s">
        <v>339</v>
      </c>
      <c r="AM3502">
        <v>1</v>
      </c>
      <c r="AN3502">
        <v>1</v>
      </c>
      <c r="AO3502">
        <v>6688</v>
      </c>
      <c r="AQ3502">
        <v>125960</v>
      </c>
      <c r="AR3502">
        <v>51090030</v>
      </c>
      <c r="AS3502" t="s">
        <v>3043</v>
      </c>
      <c r="AT3502" t="s">
        <v>628</v>
      </c>
      <c r="AW3502" t="s">
        <v>343</v>
      </c>
      <c r="BY3502" t="s">
        <v>342</v>
      </c>
      <c r="BZ3502" t="b">
        <v>0</v>
      </c>
      <c r="EQ3502">
        <v>243047</v>
      </c>
      <c r="ER3502" t="s">
        <v>8561</v>
      </c>
      <c r="EV3502">
        <v>17287799</v>
      </c>
      <c r="EW3502">
        <v>928</v>
      </c>
      <c r="EX3502">
        <v>221097</v>
      </c>
      <c r="EY3502" t="s">
        <v>8562</v>
      </c>
      <c r="EZ3502">
        <v>1</v>
      </c>
      <c r="FC3502">
        <v>95384</v>
      </c>
      <c r="FD3502" t="s">
        <v>3530</v>
      </c>
    </row>
    <row r="3503" spans="1:160" x14ac:dyDescent="0.3">
      <c r="A3503" t="str">
        <f>VLOOKUP(B3503,Table2[],3,FALSE)</f>
        <v>Digital</v>
      </c>
      <c r="B3503" t="str">
        <f>IF(OR(ISNUMBER(FIND("QVC",Z3503)),ISNUMBER(FIND("QVC",AL3503))),"QVC",IF(OR(ISNUMBER(FIND("NCO",H3503)),ISNUMBER(FIND("NCO",Y3503))), "NCO", IF(AL3503="consumer","PMD.com",VLOOKUP(LEFT(H3503,2),Tables!$E$1:$F$11,2,FALSE))))</f>
        <v>PMD.com</v>
      </c>
      <c r="C3503">
        <f t="shared" si="165"/>
        <v>7837</v>
      </c>
      <c r="D3503">
        <f t="shared" si="166"/>
        <v>1</v>
      </c>
      <c r="E3503" t="str">
        <f t="shared" ca="1" si="164"/>
        <v>shifted orders shipped</v>
      </c>
      <c r="F3503" t="s">
        <v>3539</v>
      </c>
      <c r="G3503" t="s">
        <v>335</v>
      </c>
      <c r="H3503" t="s">
        <v>8556</v>
      </c>
      <c r="I3503" s="6">
        <v>44012.800451388888</v>
      </c>
      <c r="J3503" t="s">
        <v>16</v>
      </c>
      <c r="K3503" s="6">
        <v>44013.457858796297</v>
      </c>
      <c r="M3503" t="s">
        <v>8557</v>
      </c>
      <c r="N3503" t="s">
        <v>8558</v>
      </c>
      <c r="Q3503" t="s">
        <v>2984</v>
      </c>
      <c r="R3503" t="s">
        <v>362</v>
      </c>
      <c r="S3503" t="s">
        <v>8559</v>
      </c>
      <c r="T3503" t="s">
        <v>338</v>
      </c>
      <c r="U3503" t="s">
        <v>530</v>
      </c>
      <c r="W3503" t="s">
        <v>8560</v>
      </c>
      <c r="Z3503" t="s">
        <v>8557</v>
      </c>
      <c r="AA3503" t="s">
        <v>8558</v>
      </c>
      <c r="AD3503" t="s">
        <v>2984</v>
      </c>
      <c r="AE3503" t="s">
        <v>362</v>
      </c>
      <c r="AF3503" t="s">
        <v>8559</v>
      </c>
      <c r="AG3503" t="s">
        <v>338</v>
      </c>
      <c r="AH3503" t="s">
        <v>530</v>
      </c>
      <c r="AJ3503" t="s">
        <v>8560</v>
      </c>
      <c r="AL3503" t="s">
        <v>339</v>
      </c>
      <c r="AM3503">
        <v>1</v>
      </c>
      <c r="AN3503">
        <v>1</v>
      </c>
      <c r="AO3503">
        <v>456</v>
      </c>
      <c r="AQ3503">
        <v>126760</v>
      </c>
      <c r="AR3503">
        <v>7837</v>
      </c>
      <c r="AS3503" t="s">
        <v>156</v>
      </c>
      <c r="AT3503" t="s">
        <v>157</v>
      </c>
      <c r="AW3503" t="s">
        <v>349</v>
      </c>
      <c r="AX3503" t="s">
        <v>489</v>
      </c>
      <c r="AY3503" t="s">
        <v>345</v>
      </c>
      <c r="AZ3503">
        <v>0</v>
      </c>
      <c r="BY3503" t="s">
        <v>342</v>
      </c>
      <c r="BZ3503" t="b">
        <v>0</v>
      </c>
      <c r="EQ3503">
        <v>246635</v>
      </c>
      <c r="ER3503" t="s">
        <v>8561</v>
      </c>
      <c r="EV3503">
        <v>17287799</v>
      </c>
      <c r="EW3503">
        <v>928</v>
      </c>
      <c r="EX3503">
        <v>221097</v>
      </c>
      <c r="EY3503" t="s">
        <v>8562</v>
      </c>
      <c r="EZ3503">
        <v>1</v>
      </c>
      <c r="FC3503">
        <v>7837</v>
      </c>
      <c r="FD3503" t="s">
        <v>157</v>
      </c>
    </row>
    <row r="3504" spans="1:160" x14ac:dyDescent="0.3">
      <c r="A3504" t="str">
        <f>VLOOKUP(B3504,Table2[],3,FALSE)</f>
        <v>Digital</v>
      </c>
      <c r="B3504" t="str">
        <f>IF(OR(ISNUMBER(FIND("QVC",Z3504)),ISNUMBER(FIND("QVC",AL3504))),"QVC",IF(OR(ISNUMBER(FIND("NCO",H3504)),ISNUMBER(FIND("NCO",Y3504))), "NCO", IF(AL3504="consumer","PMD.com",VLOOKUP(LEFT(H3504,2),Tables!$E$1:$F$11,2,FALSE))))</f>
        <v>PMD.com</v>
      </c>
      <c r="C3504">
        <f t="shared" si="165"/>
        <v>51410001</v>
      </c>
      <c r="D3504">
        <f t="shared" si="166"/>
        <v>1</v>
      </c>
      <c r="E3504" t="str">
        <f t="shared" ca="1" si="164"/>
        <v>shifted orders shipped</v>
      </c>
      <c r="F3504" t="s">
        <v>3539</v>
      </c>
      <c r="G3504" t="s">
        <v>335</v>
      </c>
      <c r="H3504" t="s">
        <v>8563</v>
      </c>
      <c r="I3504" s="6">
        <v>44012.48773148148</v>
      </c>
      <c r="J3504" t="s">
        <v>16</v>
      </c>
      <c r="K3504" s="6">
        <v>44013.459317129629</v>
      </c>
      <c r="M3504" t="s">
        <v>8564</v>
      </c>
      <c r="N3504" t="s">
        <v>8565</v>
      </c>
      <c r="O3504" t="s">
        <v>1911</v>
      </c>
      <c r="Q3504" t="s">
        <v>405</v>
      </c>
      <c r="R3504" t="s">
        <v>365</v>
      </c>
      <c r="S3504" t="s">
        <v>8566</v>
      </c>
      <c r="T3504" t="s">
        <v>338</v>
      </c>
      <c r="U3504" t="s">
        <v>530</v>
      </c>
      <c r="W3504" t="s">
        <v>8567</v>
      </c>
      <c r="Z3504" t="s">
        <v>8564</v>
      </c>
      <c r="AA3504" t="s">
        <v>8565</v>
      </c>
      <c r="AB3504" t="s">
        <v>1911</v>
      </c>
      <c r="AD3504" t="s">
        <v>405</v>
      </c>
      <c r="AE3504" t="s">
        <v>365</v>
      </c>
      <c r="AF3504" t="s">
        <v>8566</v>
      </c>
      <c r="AG3504" t="s">
        <v>338</v>
      </c>
      <c r="AH3504" t="s">
        <v>530</v>
      </c>
      <c r="AJ3504" t="s">
        <v>8567</v>
      </c>
      <c r="AL3504" t="s">
        <v>339</v>
      </c>
      <c r="AM3504">
        <v>1</v>
      </c>
      <c r="AN3504">
        <v>1</v>
      </c>
      <c r="AO3504">
        <v>10146</v>
      </c>
      <c r="AQ3504">
        <v>124431</v>
      </c>
      <c r="AR3504">
        <v>51410001</v>
      </c>
      <c r="AS3504" t="s">
        <v>2386</v>
      </c>
      <c r="AT3504" t="s">
        <v>81</v>
      </c>
      <c r="AW3504" t="s">
        <v>340</v>
      </c>
      <c r="AX3504" t="s">
        <v>340</v>
      </c>
      <c r="AY3504" t="s">
        <v>432</v>
      </c>
      <c r="AZ3504">
        <v>0</v>
      </c>
      <c r="BY3504" t="s">
        <v>342</v>
      </c>
      <c r="EQ3504">
        <v>253369</v>
      </c>
      <c r="ER3504" t="s">
        <v>8568</v>
      </c>
      <c r="EV3504">
        <v>17287504</v>
      </c>
      <c r="EW3504">
        <v>928</v>
      </c>
      <c r="EX3504">
        <v>220947</v>
      </c>
      <c r="EY3504" t="s">
        <v>8569</v>
      </c>
      <c r="EZ3504">
        <v>1</v>
      </c>
      <c r="FC3504">
        <v>51410001</v>
      </c>
      <c r="FD3504" t="s">
        <v>81</v>
      </c>
    </row>
    <row r="3505" spans="1:160" x14ac:dyDescent="0.3">
      <c r="A3505" t="str">
        <f>VLOOKUP(B3505,Table2[],3,FALSE)</f>
        <v>Digital</v>
      </c>
      <c r="B3505" t="str">
        <f>IF(OR(ISNUMBER(FIND("QVC",Z3505)),ISNUMBER(FIND("QVC",AL3505))),"QVC",IF(OR(ISNUMBER(FIND("NCO",H3505)),ISNUMBER(FIND("NCO",Y3505))), "NCO", IF(AL3505="consumer","PMD.com",VLOOKUP(LEFT(H3505,2),Tables!$E$1:$F$11,2,FALSE))))</f>
        <v>PMD.com</v>
      </c>
      <c r="C3505">
        <f t="shared" si="165"/>
        <v>52460001</v>
      </c>
      <c r="D3505">
        <f t="shared" si="166"/>
        <v>1</v>
      </c>
      <c r="E3505" t="str">
        <f t="shared" ca="1" si="164"/>
        <v>shifted orders shipped</v>
      </c>
      <c r="F3505" t="s">
        <v>3539</v>
      </c>
      <c r="G3505" t="s">
        <v>335</v>
      </c>
      <c r="H3505" t="s">
        <v>8563</v>
      </c>
      <c r="I3505" s="6">
        <v>44012.48773148148</v>
      </c>
      <c r="J3505" t="s">
        <v>16</v>
      </c>
      <c r="K3505" s="6">
        <v>44013.459317129629</v>
      </c>
      <c r="M3505" t="s">
        <v>8564</v>
      </c>
      <c r="N3505" t="s">
        <v>8565</v>
      </c>
      <c r="O3505" t="s">
        <v>1911</v>
      </c>
      <c r="Q3505" t="s">
        <v>405</v>
      </c>
      <c r="R3505" t="s">
        <v>365</v>
      </c>
      <c r="S3505" t="s">
        <v>8566</v>
      </c>
      <c r="T3505" t="s">
        <v>338</v>
      </c>
      <c r="U3505" t="s">
        <v>530</v>
      </c>
      <c r="W3505" t="s">
        <v>8567</v>
      </c>
      <c r="Z3505" t="s">
        <v>8564</v>
      </c>
      <c r="AA3505" t="s">
        <v>8565</v>
      </c>
      <c r="AB3505" t="s">
        <v>1911</v>
      </c>
      <c r="AD3505" t="s">
        <v>405</v>
      </c>
      <c r="AE3505" t="s">
        <v>365</v>
      </c>
      <c r="AF3505" t="s">
        <v>8566</v>
      </c>
      <c r="AG3505" t="s">
        <v>338</v>
      </c>
      <c r="AH3505" t="s">
        <v>530</v>
      </c>
      <c r="AJ3505" t="s">
        <v>8567</v>
      </c>
      <c r="AL3505" t="s">
        <v>339</v>
      </c>
      <c r="AM3505">
        <v>1</v>
      </c>
      <c r="AN3505">
        <v>1</v>
      </c>
      <c r="AO3505">
        <v>14007</v>
      </c>
      <c r="AQ3505">
        <v>127157</v>
      </c>
      <c r="AR3505">
        <v>52460001</v>
      </c>
      <c r="AS3505" t="s">
        <v>972</v>
      </c>
      <c r="AT3505" t="s">
        <v>76</v>
      </c>
      <c r="AW3505" t="s">
        <v>340</v>
      </c>
      <c r="AX3505" t="s">
        <v>340</v>
      </c>
      <c r="AY3505" t="s">
        <v>341</v>
      </c>
      <c r="AZ3505">
        <v>0</v>
      </c>
      <c r="BY3505" t="s">
        <v>342</v>
      </c>
      <c r="EQ3505">
        <v>252044</v>
      </c>
      <c r="ER3505" t="s">
        <v>8568</v>
      </c>
      <c r="EV3505">
        <v>17287504</v>
      </c>
      <c r="EW3505">
        <v>928</v>
      </c>
      <c r="EX3505">
        <v>220947</v>
      </c>
      <c r="EY3505" t="s">
        <v>8569</v>
      </c>
      <c r="EZ3505">
        <v>1</v>
      </c>
      <c r="FC3505">
        <v>52460001</v>
      </c>
      <c r="FD3505" t="s">
        <v>76</v>
      </c>
    </row>
    <row r="3506" spans="1:160" x14ac:dyDescent="0.3">
      <c r="A3506" t="str">
        <f>VLOOKUP(B3506,Table2[],3,FALSE)</f>
        <v>Digital</v>
      </c>
      <c r="B3506" t="str">
        <f>IF(OR(ISNUMBER(FIND("QVC",Z3506)),ISNUMBER(FIND("QVC",AL3506))),"QVC",IF(OR(ISNUMBER(FIND("NCO",H3506)),ISNUMBER(FIND("NCO",Y3506))), "NCO", IF(AL3506="consumer","PMD.com",VLOOKUP(LEFT(H3506,2),Tables!$E$1:$F$11,2,FALSE))))</f>
        <v>PMD.com</v>
      </c>
      <c r="C3506">
        <f t="shared" si="165"/>
        <v>53160001</v>
      </c>
      <c r="D3506">
        <f t="shared" si="166"/>
        <v>1</v>
      </c>
      <c r="E3506" t="str">
        <f t="shared" ca="1" si="164"/>
        <v>shifted orders shipped</v>
      </c>
      <c r="F3506" t="s">
        <v>3539</v>
      </c>
      <c r="G3506" t="s">
        <v>335</v>
      </c>
      <c r="H3506" t="s">
        <v>8563</v>
      </c>
      <c r="I3506" s="6">
        <v>44012.48773148148</v>
      </c>
      <c r="J3506" t="s">
        <v>16</v>
      </c>
      <c r="K3506" s="6">
        <v>44013.459317129629</v>
      </c>
      <c r="M3506" t="s">
        <v>8564</v>
      </c>
      <c r="N3506" t="s">
        <v>8565</v>
      </c>
      <c r="O3506" t="s">
        <v>1911</v>
      </c>
      <c r="Q3506" t="s">
        <v>405</v>
      </c>
      <c r="R3506" t="s">
        <v>365</v>
      </c>
      <c r="S3506" t="s">
        <v>8566</v>
      </c>
      <c r="T3506" t="s">
        <v>338</v>
      </c>
      <c r="U3506" t="s">
        <v>530</v>
      </c>
      <c r="W3506" t="s">
        <v>8567</v>
      </c>
      <c r="Z3506" t="s">
        <v>8564</v>
      </c>
      <c r="AA3506" t="s">
        <v>8565</v>
      </c>
      <c r="AB3506" t="s">
        <v>1911</v>
      </c>
      <c r="AD3506" t="s">
        <v>405</v>
      </c>
      <c r="AE3506" t="s">
        <v>365</v>
      </c>
      <c r="AF3506" t="s">
        <v>8566</v>
      </c>
      <c r="AG3506" t="s">
        <v>338</v>
      </c>
      <c r="AH3506" t="s">
        <v>530</v>
      </c>
      <c r="AJ3506" t="s">
        <v>8567</v>
      </c>
      <c r="AL3506" t="s">
        <v>339</v>
      </c>
      <c r="AM3506">
        <v>1</v>
      </c>
      <c r="AN3506">
        <v>1</v>
      </c>
      <c r="AO3506">
        <v>4322</v>
      </c>
      <c r="AQ3506">
        <v>124007</v>
      </c>
      <c r="AR3506">
        <v>53160001</v>
      </c>
      <c r="AS3506" t="s">
        <v>1895</v>
      </c>
      <c r="AT3506" t="s">
        <v>119</v>
      </c>
      <c r="AW3506" t="s">
        <v>340</v>
      </c>
      <c r="AX3506" t="s">
        <v>340</v>
      </c>
      <c r="AY3506" t="s">
        <v>341</v>
      </c>
      <c r="AZ3506">
        <v>0</v>
      </c>
      <c r="BY3506" t="s">
        <v>342</v>
      </c>
      <c r="EQ3506">
        <v>252959</v>
      </c>
      <c r="ER3506" t="s">
        <v>8568</v>
      </c>
      <c r="EV3506">
        <v>17287504</v>
      </c>
      <c r="EW3506">
        <v>928</v>
      </c>
      <c r="EX3506">
        <v>220947</v>
      </c>
      <c r="EY3506" t="s">
        <v>8569</v>
      </c>
      <c r="EZ3506">
        <v>1</v>
      </c>
      <c r="FC3506">
        <v>53160001</v>
      </c>
      <c r="FD3506" t="s">
        <v>119</v>
      </c>
    </row>
    <row r="3507" spans="1:160" x14ac:dyDescent="0.3">
      <c r="A3507" t="str">
        <f>VLOOKUP(B3507,Table2[],3,FALSE)</f>
        <v>Digital</v>
      </c>
      <c r="B3507" t="str">
        <f>IF(OR(ISNUMBER(FIND("QVC",Z3507)),ISNUMBER(FIND("QVC",AL3507))),"QVC",IF(OR(ISNUMBER(FIND("NCO",H3507)),ISNUMBER(FIND("NCO",Y3507))), "NCO", IF(AL3507="consumer","PMD.com",VLOOKUP(LEFT(H3507,2),Tables!$E$1:$F$11,2,FALSE))))</f>
        <v>PMD.com</v>
      </c>
      <c r="C3507">
        <f t="shared" si="165"/>
        <v>52240001</v>
      </c>
      <c r="D3507">
        <f t="shared" si="166"/>
        <v>1</v>
      </c>
      <c r="E3507" t="str">
        <f t="shared" ca="1" si="164"/>
        <v>shifted orders shipped</v>
      </c>
      <c r="F3507" t="s">
        <v>3539</v>
      </c>
      <c r="G3507" t="s">
        <v>335</v>
      </c>
      <c r="H3507" t="s">
        <v>8563</v>
      </c>
      <c r="I3507" s="6">
        <v>44012.48773148148</v>
      </c>
      <c r="J3507" t="s">
        <v>16</v>
      </c>
      <c r="K3507" s="6">
        <v>44013.459317129629</v>
      </c>
      <c r="M3507" t="s">
        <v>8564</v>
      </c>
      <c r="N3507" t="s">
        <v>8565</v>
      </c>
      <c r="O3507" t="s">
        <v>1911</v>
      </c>
      <c r="Q3507" t="s">
        <v>405</v>
      </c>
      <c r="R3507" t="s">
        <v>365</v>
      </c>
      <c r="S3507" t="s">
        <v>8566</v>
      </c>
      <c r="T3507" t="s">
        <v>338</v>
      </c>
      <c r="U3507" t="s">
        <v>530</v>
      </c>
      <c r="W3507" t="s">
        <v>8567</v>
      </c>
      <c r="Z3507" t="s">
        <v>8564</v>
      </c>
      <c r="AA3507" t="s">
        <v>8565</v>
      </c>
      <c r="AB3507" t="s">
        <v>1911</v>
      </c>
      <c r="AD3507" t="s">
        <v>405</v>
      </c>
      <c r="AE3507" t="s">
        <v>365</v>
      </c>
      <c r="AF3507" t="s">
        <v>8566</v>
      </c>
      <c r="AG3507" t="s">
        <v>338</v>
      </c>
      <c r="AH3507" t="s">
        <v>530</v>
      </c>
      <c r="AJ3507" t="s">
        <v>8567</v>
      </c>
      <c r="AL3507" t="s">
        <v>339</v>
      </c>
      <c r="AM3507">
        <v>1</v>
      </c>
      <c r="AN3507">
        <v>1</v>
      </c>
      <c r="AO3507">
        <v>5995</v>
      </c>
      <c r="AQ3507">
        <v>124435</v>
      </c>
      <c r="AR3507">
        <v>52240001</v>
      </c>
      <c r="AS3507" t="s">
        <v>2387</v>
      </c>
      <c r="AT3507" t="s">
        <v>108</v>
      </c>
      <c r="AW3507" t="s">
        <v>340</v>
      </c>
      <c r="AX3507" t="s">
        <v>340</v>
      </c>
      <c r="AY3507" t="s">
        <v>341</v>
      </c>
      <c r="AZ3507">
        <v>0</v>
      </c>
      <c r="BY3507" t="s">
        <v>342</v>
      </c>
      <c r="EQ3507">
        <v>253361</v>
      </c>
      <c r="ER3507" t="s">
        <v>8568</v>
      </c>
      <c r="EV3507">
        <v>17287504</v>
      </c>
      <c r="EW3507">
        <v>928</v>
      </c>
      <c r="EX3507">
        <v>220947</v>
      </c>
      <c r="EY3507" t="s">
        <v>8569</v>
      </c>
      <c r="EZ3507">
        <v>1</v>
      </c>
      <c r="FC3507">
        <v>52240001</v>
      </c>
      <c r="FD3507" t="s">
        <v>108</v>
      </c>
    </row>
    <row r="3508" spans="1:160" x14ac:dyDescent="0.3">
      <c r="A3508" t="str">
        <f>VLOOKUP(B3508,Table2[],3,FALSE)</f>
        <v>Digital</v>
      </c>
      <c r="B3508" t="str">
        <f>IF(OR(ISNUMBER(FIND("QVC",Z3508)),ISNUMBER(FIND("QVC",AL3508))),"QVC",IF(OR(ISNUMBER(FIND("NCO",H3508)),ISNUMBER(FIND("NCO",Y3508))), "NCO", IF(AL3508="consumer","PMD.com",VLOOKUP(LEFT(H3508,2),Tables!$E$1:$F$11,2,FALSE))))</f>
        <v>PMD.com</v>
      </c>
      <c r="C3508">
        <f t="shared" si="165"/>
        <v>52240001</v>
      </c>
      <c r="D3508">
        <f t="shared" si="166"/>
        <v>1</v>
      </c>
      <c r="E3508" t="str">
        <f t="shared" ca="1" si="164"/>
        <v>shifted orders shipped</v>
      </c>
      <c r="F3508" t="s">
        <v>3539</v>
      </c>
      <c r="G3508" t="s">
        <v>335</v>
      </c>
      <c r="H3508" t="s">
        <v>8570</v>
      </c>
      <c r="I3508" s="6">
        <v>44012.479756944442</v>
      </c>
      <c r="J3508" t="s">
        <v>16</v>
      </c>
      <c r="K3508" s="6">
        <v>44013.459490740737</v>
      </c>
      <c r="M3508" t="s">
        <v>8571</v>
      </c>
      <c r="N3508" t="s">
        <v>8572</v>
      </c>
      <c r="Q3508" t="s">
        <v>478</v>
      </c>
      <c r="R3508" t="s">
        <v>365</v>
      </c>
      <c r="S3508">
        <v>95128</v>
      </c>
      <c r="T3508" t="s">
        <v>338</v>
      </c>
      <c r="U3508" t="s">
        <v>530</v>
      </c>
      <c r="W3508" t="s">
        <v>8573</v>
      </c>
      <c r="Z3508" t="s">
        <v>8571</v>
      </c>
      <c r="AA3508" t="s">
        <v>8572</v>
      </c>
      <c r="AD3508" t="s">
        <v>478</v>
      </c>
      <c r="AE3508" t="s">
        <v>365</v>
      </c>
      <c r="AF3508">
        <v>95128</v>
      </c>
      <c r="AG3508" t="s">
        <v>338</v>
      </c>
      <c r="AH3508" t="s">
        <v>530</v>
      </c>
      <c r="AJ3508" t="s">
        <v>8573</v>
      </c>
      <c r="AL3508" t="s">
        <v>339</v>
      </c>
      <c r="AM3508">
        <v>1</v>
      </c>
      <c r="AN3508">
        <v>1</v>
      </c>
      <c r="AO3508">
        <v>5995</v>
      </c>
      <c r="AQ3508">
        <v>124435</v>
      </c>
      <c r="AR3508">
        <v>52240001</v>
      </c>
      <c r="AS3508" t="s">
        <v>2387</v>
      </c>
      <c r="AT3508" t="s">
        <v>108</v>
      </c>
      <c r="AW3508" t="s">
        <v>340</v>
      </c>
      <c r="AX3508" t="s">
        <v>340</v>
      </c>
      <c r="AY3508" t="s">
        <v>341</v>
      </c>
      <c r="AZ3508">
        <v>0</v>
      </c>
      <c r="BY3508" t="s">
        <v>342</v>
      </c>
      <c r="EQ3508">
        <v>253361</v>
      </c>
      <c r="ER3508" t="s">
        <v>8574</v>
      </c>
      <c r="EV3508">
        <v>17287500</v>
      </c>
      <c r="EW3508">
        <v>928</v>
      </c>
      <c r="EX3508">
        <v>220943</v>
      </c>
      <c r="EY3508" t="s">
        <v>8575</v>
      </c>
      <c r="EZ3508">
        <v>1</v>
      </c>
      <c r="FC3508">
        <v>52240001</v>
      </c>
      <c r="FD3508" t="s">
        <v>108</v>
      </c>
    </row>
    <row r="3509" spans="1:160" x14ac:dyDescent="0.3">
      <c r="A3509" t="str">
        <f>VLOOKUP(B3509,Table2[],3,FALSE)</f>
        <v>Digital</v>
      </c>
      <c r="B3509" t="str">
        <f>IF(OR(ISNUMBER(FIND("QVC",Z3509)),ISNUMBER(FIND("QVC",AL3509))),"QVC",IF(OR(ISNUMBER(FIND("NCO",H3509)),ISNUMBER(FIND("NCO",Y3509))), "NCO", IF(AL3509="consumer","PMD.com",VLOOKUP(LEFT(H3509,2),Tables!$E$1:$F$11,2,FALSE))))</f>
        <v>PMD.com</v>
      </c>
      <c r="C3509">
        <f t="shared" si="165"/>
        <v>51070001</v>
      </c>
      <c r="D3509">
        <f t="shared" si="166"/>
        <v>1</v>
      </c>
      <c r="E3509" t="str">
        <f t="shared" ca="1" si="164"/>
        <v>shifted orders shipped</v>
      </c>
      <c r="F3509" t="s">
        <v>3539</v>
      </c>
      <c r="G3509" t="s">
        <v>335</v>
      </c>
      <c r="H3509" t="s">
        <v>8570</v>
      </c>
      <c r="I3509" s="6">
        <v>44012.479756944442</v>
      </c>
      <c r="J3509" t="s">
        <v>16</v>
      </c>
      <c r="K3509" s="6">
        <v>44013.459490740737</v>
      </c>
      <c r="M3509" t="s">
        <v>8571</v>
      </c>
      <c r="N3509" t="s">
        <v>8572</v>
      </c>
      <c r="Q3509" t="s">
        <v>478</v>
      </c>
      <c r="R3509" t="s">
        <v>365</v>
      </c>
      <c r="S3509">
        <v>95128</v>
      </c>
      <c r="T3509" t="s">
        <v>338</v>
      </c>
      <c r="U3509" t="s">
        <v>530</v>
      </c>
      <c r="W3509" t="s">
        <v>8573</v>
      </c>
      <c r="Z3509" t="s">
        <v>8571</v>
      </c>
      <c r="AA3509" t="s">
        <v>8572</v>
      </c>
      <c r="AD3509" t="s">
        <v>478</v>
      </c>
      <c r="AE3509" t="s">
        <v>365</v>
      </c>
      <c r="AF3509">
        <v>95128</v>
      </c>
      <c r="AG3509" t="s">
        <v>338</v>
      </c>
      <c r="AH3509" t="s">
        <v>530</v>
      </c>
      <c r="AJ3509" t="s">
        <v>8573</v>
      </c>
      <c r="AL3509" t="s">
        <v>339</v>
      </c>
      <c r="AM3509">
        <v>1</v>
      </c>
      <c r="AN3509">
        <v>1</v>
      </c>
      <c r="AO3509">
        <v>10147</v>
      </c>
      <c r="AQ3509">
        <v>124429</v>
      </c>
      <c r="AR3509">
        <v>51070001</v>
      </c>
      <c r="AS3509" t="s">
        <v>1886</v>
      </c>
      <c r="AT3509" t="s">
        <v>45</v>
      </c>
      <c r="AW3509" t="s">
        <v>343</v>
      </c>
      <c r="BY3509" t="s">
        <v>342</v>
      </c>
      <c r="EQ3509">
        <v>251956</v>
      </c>
      <c r="ER3509" t="s">
        <v>8574</v>
      </c>
      <c r="EV3509">
        <v>17287500</v>
      </c>
      <c r="EW3509">
        <v>928</v>
      </c>
      <c r="EX3509">
        <v>220943</v>
      </c>
      <c r="EY3509" t="s">
        <v>8575</v>
      </c>
      <c r="EZ3509">
        <v>1</v>
      </c>
      <c r="FC3509">
        <v>51070001</v>
      </c>
      <c r="FD3509" t="s">
        <v>45</v>
      </c>
    </row>
    <row r="3510" spans="1:160" x14ac:dyDescent="0.3">
      <c r="A3510" t="str">
        <f>VLOOKUP(B3510,Table2[],3,FALSE)</f>
        <v>Digital</v>
      </c>
      <c r="B3510" t="str">
        <f>IF(OR(ISNUMBER(FIND("QVC",Z3510)),ISNUMBER(FIND("QVC",AL3510))),"QVC",IF(OR(ISNUMBER(FIND("NCO",H3510)),ISNUMBER(FIND("NCO",Y3510))), "NCO", IF(AL3510="consumer","PMD.com",VLOOKUP(LEFT(H3510,2),Tables!$E$1:$F$11,2,FALSE))))</f>
        <v>PMD.com</v>
      </c>
      <c r="C3510">
        <f t="shared" si="165"/>
        <v>5341</v>
      </c>
      <c r="D3510">
        <f t="shared" si="166"/>
        <v>1</v>
      </c>
      <c r="E3510" t="str">
        <f t="shared" ca="1" si="164"/>
        <v>shifted orders shipped</v>
      </c>
      <c r="F3510" t="s">
        <v>3539</v>
      </c>
      <c r="G3510" t="s">
        <v>335</v>
      </c>
      <c r="H3510" t="s">
        <v>8570</v>
      </c>
      <c r="I3510" s="6">
        <v>44012.479756944442</v>
      </c>
      <c r="J3510" t="s">
        <v>16</v>
      </c>
      <c r="K3510" s="6">
        <v>44013.459490740737</v>
      </c>
      <c r="M3510" t="s">
        <v>8571</v>
      </c>
      <c r="N3510" t="s">
        <v>8572</v>
      </c>
      <c r="Q3510" t="s">
        <v>478</v>
      </c>
      <c r="R3510" t="s">
        <v>365</v>
      </c>
      <c r="S3510">
        <v>95128</v>
      </c>
      <c r="T3510" t="s">
        <v>338</v>
      </c>
      <c r="U3510" t="s">
        <v>530</v>
      </c>
      <c r="W3510" t="s">
        <v>8573</v>
      </c>
      <c r="Z3510" t="s">
        <v>8571</v>
      </c>
      <c r="AA3510" t="s">
        <v>8572</v>
      </c>
      <c r="AD3510" t="s">
        <v>478</v>
      </c>
      <c r="AE3510" t="s">
        <v>365</v>
      </c>
      <c r="AF3510">
        <v>95128</v>
      </c>
      <c r="AG3510" t="s">
        <v>338</v>
      </c>
      <c r="AH3510" t="s">
        <v>530</v>
      </c>
      <c r="AJ3510" t="s">
        <v>8573</v>
      </c>
      <c r="AL3510" t="s">
        <v>339</v>
      </c>
      <c r="AM3510">
        <v>1</v>
      </c>
      <c r="AN3510">
        <v>1</v>
      </c>
      <c r="AO3510">
        <v>15156</v>
      </c>
      <c r="AQ3510">
        <v>124187</v>
      </c>
      <c r="AR3510">
        <v>5341</v>
      </c>
      <c r="AS3510" t="s">
        <v>1851</v>
      </c>
      <c r="AT3510" t="s">
        <v>82</v>
      </c>
      <c r="AW3510" t="s">
        <v>340</v>
      </c>
      <c r="AX3510" t="s">
        <v>340</v>
      </c>
      <c r="AY3510" t="s">
        <v>345</v>
      </c>
      <c r="AZ3510" t="s">
        <v>346</v>
      </c>
      <c r="BY3510" t="s">
        <v>342</v>
      </c>
      <c r="EQ3510">
        <v>243643</v>
      </c>
      <c r="ER3510" t="s">
        <v>8574</v>
      </c>
      <c r="EV3510">
        <v>17287500</v>
      </c>
      <c r="EW3510">
        <v>928</v>
      </c>
      <c r="EX3510">
        <v>220943</v>
      </c>
      <c r="EY3510" t="s">
        <v>8575</v>
      </c>
      <c r="EZ3510">
        <v>1</v>
      </c>
      <c r="FC3510">
        <v>95071</v>
      </c>
      <c r="FD3510" t="s">
        <v>1477</v>
      </c>
    </row>
    <row r="3511" spans="1:160" x14ac:dyDescent="0.3">
      <c r="A3511" t="str">
        <f>VLOOKUP(B3511,Table2[],3,FALSE)</f>
        <v>Digital</v>
      </c>
      <c r="B3511" t="str">
        <f>IF(OR(ISNUMBER(FIND("QVC",Z3511)),ISNUMBER(FIND("QVC",AL3511))),"QVC",IF(OR(ISNUMBER(FIND("NCO",H3511)),ISNUMBER(FIND("NCO",Y3511))), "NCO", IF(AL3511="consumer","PMD.com",VLOOKUP(LEFT(H3511,2),Tables!$E$1:$F$11,2,FALSE))))</f>
        <v>PMD.com</v>
      </c>
      <c r="C3511">
        <f t="shared" si="165"/>
        <v>57110001</v>
      </c>
      <c r="D3511">
        <f t="shared" si="166"/>
        <v>1</v>
      </c>
      <c r="E3511" t="str">
        <f t="shared" ca="1" si="164"/>
        <v>shifted orders shipped</v>
      </c>
      <c r="F3511" t="s">
        <v>3539</v>
      </c>
      <c r="G3511" t="s">
        <v>335</v>
      </c>
      <c r="H3511" t="s">
        <v>8570</v>
      </c>
      <c r="I3511" s="6">
        <v>44012.479756944442</v>
      </c>
      <c r="J3511" t="s">
        <v>16</v>
      </c>
      <c r="K3511" s="6">
        <v>44013.459490740737</v>
      </c>
      <c r="M3511" t="s">
        <v>8571</v>
      </c>
      <c r="N3511" t="s">
        <v>8572</v>
      </c>
      <c r="Q3511" t="s">
        <v>478</v>
      </c>
      <c r="R3511" t="s">
        <v>365</v>
      </c>
      <c r="S3511">
        <v>95128</v>
      </c>
      <c r="T3511" t="s">
        <v>338</v>
      </c>
      <c r="U3511" t="s">
        <v>530</v>
      </c>
      <c r="W3511" t="s">
        <v>8573</v>
      </c>
      <c r="Z3511" t="s">
        <v>8571</v>
      </c>
      <c r="AA3511" t="s">
        <v>8572</v>
      </c>
      <c r="AD3511" t="s">
        <v>478</v>
      </c>
      <c r="AE3511" t="s">
        <v>365</v>
      </c>
      <c r="AF3511">
        <v>95128</v>
      </c>
      <c r="AG3511" t="s">
        <v>338</v>
      </c>
      <c r="AH3511" t="s">
        <v>530</v>
      </c>
      <c r="AJ3511" t="s">
        <v>8573</v>
      </c>
      <c r="AL3511" t="s">
        <v>339</v>
      </c>
      <c r="AM3511">
        <v>1</v>
      </c>
      <c r="AN3511">
        <v>1</v>
      </c>
      <c r="AO3511">
        <v>2258</v>
      </c>
      <c r="AQ3511">
        <v>127091</v>
      </c>
      <c r="AR3511">
        <v>57110001</v>
      </c>
      <c r="AT3511" t="s">
        <v>1332</v>
      </c>
      <c r="AW3511" t="s">
        <v>340</v>
      </c>
      <c r="AX3511" t="s">
        <v>340</v>
      </c>
      <c r="AY3511" t="s">
        <v>348</v>
      </c>
      <c r="AZ3511" t="s">
        <v>1418</v>
      </c>
      <c r="BY3511" t="s">
        <v>342</v>
      </c>
      <c r="EQ3511">
        <v>248023</v>
      </c>
      <c r="ER3511" t="s">
        <v>8574</v>
      </c>
      <c r="EV3511">
        <v>17287500</v>
      </c>
      <c r="EW3511">
        <v>928</v>
      </c>
      <c r="EX3511">
        <v>220943</v>
      </c>
      <c r="EY3511" t="s">
        <v>8575</v>
      </c>
      <c r="EZ3511">
        <v>1</v>
      </c>
      <c r="FC3511">
        <v>95383</v>
      </c>
      <c r="FD3511" t="s">
        <v>1417</v>
      </c>
    </row>
    <row r="3512" spans="1:160" x14ac:dyDescent="0.3">
      <c r="A3512" t="str">
        <f>VLOOKUP(B3512,Table2[],3,FALSE)</f>
        <v>Digital</v>
      </c>
      <c r="B3512" t="str">
        <f>IF(OR(ISNUMBER(FIND("QVC",Z3512)),ISNUMBER(FIND("QVC",AL3512))),"QVC",IF(OR(ISNUMBER(FIND("NCO",H3512)),ISNUMBER(FIND("NCO",Y3512))), "NCO", IF(AL3512="consumer","PMD.com",VLOOKUP(LEFT(H3512,2),Tables!$E$1:$F$11,2,FALSE))))</f>
        <v>PMD.com</v>
      </c>
      <c r="C3512">
        <f t="shared" si="165"/>
        <v>57090001</v>
      </c>
      <c r="D3512">
        <f t="shared" si="166"/>
        <v>1</v>
      </c>
      <c r="E3512" t="str">
        <f t="shared" ca="1" si="164"/>
        <v>shifted orders shipped</v>
      </c>
      <c r="F3512" t="s">
        <v>3539</v>
      </c>
      <c r="G3512" t="s">
        <v>335</v>
      </c>
      <c r="H3512" t="s">
        <v>8570</v>
      </c>
      <c r="I3512" s="6">
        <v>44012.479756944442</v>
      </c>
      <c r="J3512" t="s">
        <v>16</v>
      </c>
      <c r="K3512" s="6">
        <v>44013.459490740737</v>
      </c>
      <c r="M3512" t="s">
        <v>8571</v>
      </c>
      <c r="N3512" t="s">
        <v>8572</v>
      </c>
      <c r="Q3512" t="s">
        <v>478</v>
      </c>
      <c r="R3512" t="s">
        <v>365</v>
      </c>
      <c r="S3512">
        <v>95128</v>
      </c>
      <c r="T3512" t="s">
        <v>338</v>
      </c>
      <c r="U3512" t="s">
        <v>530</v>
      </c>
      <c r="W3512" t="s">
        <v>8573</v>
      </c>
      <c r="Z3512" t="s">
        <v>8571</v>
      </c>
      <c r="AA3512" t="s">
        <v>8572</v>
      </c>
      <c r="AD3512" t="s">
        <v>478</v>
      </c>
      <c r="AE3512" t="s">
        <v>365</v>
      </c>
      <c r="AF3512">
        <v>95128</v>
      </c>
      <c r="AG3512" t="s">
        <v>338</v>
      </c>
      <c r="AH3512" t="s">
        <v>530</v>
      </c>
      <c r="AJ3512" t="s">
        <v>8573</v>
      </c>
      <c r="AL3512" t="s">
        <v>339</v>
      </c>
      <c r="AM3512">
        <v>1</v>
      </c>
      <c r="AN3512">
        <v>1</v>
      </c>
      <c r="AO3512">
        <v>2258</v>
      </c>
      <c r="AQ3512">
        <v>127089</v>
      </c>
      <c r="AR3512">
        <v>57090001</v>
      </c>
      <c r="AT3512" t="s">
        <v>1419</v>
      </c>
      <c r="AW3512" t="s">
        <v>340</v>
      </c>
      <c r="AX3512" t="s">
        <v>340</v>
      </c>
      <c r="AY3512" t="s">
        <v>348</v>
      </c>
      <c r="AZ3512" t="s">
        <v>1418</v>
      </c>
      <c r="BY3512" t="s">
        <v>342</v>
      </c>
      <c r="EQ3512">
        <v>248021</v>
      </c>
      <c r="ER3512" t="s">
        <v>8574</v>
      </c>
      <c r="EV3512">
        <v>17287500</v>
      </c>
      <c r="EW3512">
        <v>928</v>
      </c>
      <c r="EX3512">
        <v>220943</v>
      </c>
      <c r="EY3512" t="s">
        <v>8575</v>
      </c>
      <c r="EZ3512">
        <v>1</v>
      </c>
      <c r="FC3512">
        <v>95383</v>
      </c>
      <c r="FD3512" t="s">
        <v>1417</v>
      </c>
    </row>
    <row r="3513" spans="1:160" x14ac:dyDescent="0.3">
      <c r="A3513" t="str">
        <f>VLOOKUP(B3513,Table2[],3,FALSE)</f>
        <v>Digital</v>
      </c>
      <c r="B3513" t="str">
        <f>IF(OR(ISNUMBER(FIND("QVC",Z3513)),ISNUMBER(FIND("QVC",AL3513))),"QVC",IF(OR(ISNUMBER(FIND("NCO",H3513)),ISNUMBER(FIND("NCO",Y3513))), "NCO", IF(AL3513="consumer","PMD.com",VLOOKUP(LEFT(H3513,2),Tables!$E$1:$F$11,2,FALSE))))</f>
        <v>PMD.com</v>
      </c>
      <c r="C3513">
        <f t="shared" si="165"/>
        <v>53900001</v>
      </c>
      <c r="D3513">
        <f t="shared" si="166"/>
        <v>1</v>
      </c>
      <c r="E3513" t="str">
        <f t="shared" ca="1" si="164"/>
        <v>shifted orders shipped</v>
      </c>
      <c r="F3513" t="s">
        <v>3539</v>
      </c>
      <c r="G3513" t="s">
        <v>335</v>
      </c>
      <c r="H3513" t="s">
        <v>8570</v>
      </c>
      <c r="I3513" s="6">
        <v>44012.479756944442</v>
      </c>
      <c r="J3513" t="s">
        <v>16</v>
      </c>
      <c r="K3513" s="6">
        <v>44013.459490740737</v>
      </c>
      <c r="M3513" t="s">
        <v>8571</v>
      </c>
      <c r="N3513" t="s">
        <v>8572</v>
      </c>
      <c r="Q3513" t="s">
        <v>478</v>
      </c>
      <c r="R3513" t="s">
        <v>365</v>
      </c>
      <c r="S3513">
        <v>95128</v>
      </c>
      <c r="T3513" t="s">
        <v>338</v>
      </c>
      <c r="U3513" t="s">
        <v>530</v>
      </c>
      <c r="W3513" t="s">
        <v>8573</v>
      </c>
      <c r="Z3513" t="s">
        <v>8571</v>
      </c>
      <c r="AA3513" t="s">
        <v>8572</v>
      </c>
      <c r="AD3513" t="s">
        <v>478</v>
      </c>
      <c r="AE3513" t="s">
        <v>365</v>
      </c>
      <c r="AF3513">
        <v>95128</v>
      </c>
      <c r="AG3513" t="s">
        <v>338</v>
      </c>
      <c r="AH3513" t="s">
        <v>530</v>
      </c>
      <c r="AJ3513" t="s">
        <v>8573</v>
      </c>
      <c r="AL3513" t="s">
        <v>339</v>
      </c>
      <c r="AM3513">
        <v>1</v>
      </c>
      <c r="AN3513">
        <v>1</v>
      </c>
      <c r="AO3513">
        <v>31217</v>
      </c>
      <c r="AQ3513">
        <v>124466</v>
      </c>
      <c r="AR3513">
        <v>53900001</v>
      </c>
      <c r="AS3513" t="s">
        <v>1697</v>
      </c>
      <c r="AT3513" t="s">
        <v>104</v>
      </c>
      <c r="AW3513" t="s">
        <v>343</v>
      </c>
      <c r="BY3513" t="s">
        <v>342</v>
      </c>
      <c r="EQ3513">
        <v>247378</v>
      </c>
      <c r="ER3513" t="s">
        <v>8574</v>
      </c>
      <c r="EV3513">
        <v>17287500</v>
      </c>
      <c r="EW3513">
        <v>928</v>
      </c>
      <c r="EX3513">
        <v>220943</v>
      </c>
      <c r="EY3513" t="s">
        <v>8575</v>
      </c>
      <c r="EZ3513">
        <v>1</v>
      </c>
      <c r="FC3513">
        <v>95383</v>
      </c>
      <c r="FD3513" t="s">
        <v>1417</v>
      </c>
    </row>
    <row r="3514" spans="1:160" x14ac:dyDescent="0.3">
      <c r="A3514" t="str">
        <f>VLOOKUP(B3514,Table2[],3,FALSE)</f>
        <v>Digital</v>
      </c>
      <c r="B3514" t="str">
        <f>IF(OR(ISNUMBER(FIND("QVC",Z3514)),ISNUMBER(FIND("QVC",AL3514))),"QVC",IF(OR(ISNUMBER(FIND("NCO",H3514)),ISNUMBER(FIND("NCO",Y3514))), "NCO", IF(AL3514="consumer","PMD.com",VLOOKUP(LEFT(H3514,2),Tables!$E$1:$F$11,2,FALSE))))</f>
        <v>PMD.com</v>
      </c>
      <c r="C3514">
        <f t="shared" si="165"/>
        <v>5331</v>
      </c>
      <c r="D3514">
        <f t="shared" si="166"/>
        <v>1</v>
      </c>
      <c r="E3514" t="str">
        <f t="shared" ca="1" si="164"/>
        <v>shifted orders shipped</v>
      </c>
      <c r="F3514" t="s">
        <v>3539</v>
      </c>
      <c r="G3514" t="s">
        <v>335</v>
      </c>
      <c r="H3514" t="s">
        <v>8570</v>
      </c>
      <c r="I3514" s="6">
        <v>44012.479756944442</v>
      </c>
      <c r="J3514" t="s">
        <v>16</v>
      </c>
      <c r="K3514" s="6">
        <v>44013.459490740737</v>
      </c>
      <c r="M3514" t="s">
        <v>8571</v>
      </c>
      <c r="N3514" t="s">
        <v>8572</v>
      </c>
      <c r="Q3514" t="s">
        <v>478</v>
      </c>
      <c r="R3514" t="s">
        <v>365</v>
      </c>
      <c r="S3514">
        <v>95128</v>
      </c>
      <c r="T3514" t="s">
        <v>338</v>
      </c>
      <c r="U3514" t="s">
        <v>530</v>
      </c>
      <c r="W3514" t="s">
        <v>8573</v>
      </c>
      <c r="Z3514" t="s">
        <v>8571</v>
      </c>
      <c r="AA3514" t="s">
        <v>8572</v>
      </c>
      <c r="AD3514" t="s">
        <v>478</v>
      </c>
      <c r="AE3514" t="s">
        <v>365</v>
      </c>
      <c r="AF3514">
        <v>95128</v>
      </c>
      <c r="AG3514" t="s">
        <v>338</v>
      </c>
      <c r="AH3514" t="s">
        <v>530</v>
      </c>
      <c r="AJ3514" t="s">
        <v>8573</v>
      </c>
      <c r="AL3514" t="s">
        <v>339</v>
      </c>
      <c r="AM3514">
        <v>1</v>
      </c>
      <c r="AN3514">
        <v>1</v>
      </c>
      <c r="AO3514">
        <v>19662</v>
      </c>
      <c r="AQ3514">
        <v>123796</v>
      </c>
      <c r="AR3514">
        <v>5331</v>
      </c>
      <c r="AS3514" t="s">
        <v>746</v>
      </c>
      <c r="AT3514" t="s">
        <v>129</v>
      </c>
      <c r="AW3514" t="s">
        <v>340</v>
      </c>
      <c r="AX3514" t="s">
        <v>352</v>
      </c>
      <c r="AY3514" t="s">
        <v>353</v>
      </c>
      <c r="AZ3514" t="s">
        <v>354</v>
      </c>
      <c r="BY3514" t="s">
        <v>342</v>
      </c>
      <c r="EQ3514">
        <v>247800</v>
      </c>
      <c r="ER3514" t="s">
        <v>8574</v>
      </c>
      <c r="EV3514">
        <v>17287500</v>
      </c>
      <c r="EW3514">
        <v>928</v>
      </c>
      <c r="EX3514">
        <v>220943</v>
      </c>
      <c r="EY3514" t="s">
        <v>8575</v>
      </c>
      <c r="EZ3514">
        <v>1</v>
      </c>
      <c r="FC3514">
        <v>90402</v>
      </c>
      <c r="FD3514" t="s">
        <v>393</v>
      </c>
    </row>
    <row r="3515" spans="1:160" x14ac:dyDescent="0.3">
      <c r="A3515" t="str">
        <f>VLOOKUP(B3515,Table2[],3,FALSE)</f>
        <v>Digital</v>
      </c>
      <c r="B3515" t="str">
        <f>IF(OR(ISNUMBER(FIND("QVC",Z3515)),ISNUMBER(FIND("QVC",AL3515))),"QVC",IF(OR(ISNUMBER(FIND("NCO",H3515)),ISNUMBER(FIND("NCO",Y3515))), "NCO", IF(AL3515="consumer","PMD.com",VLOOKUP(LEFT(H3515,2),Tables!$E$1:$F$11,2,FALSE))))</f>
        <v>PMD.com</v>
      </c>
      <c r="C3515">
        <f t="shared" si="165"/>
        <v>53200001</v>
      </c>
      <c r="D3515">
        <f t="shared" si="166"/>
        <v>1</v>
      </c>
      <c r="E3515" t="str">
        <f t="shared" ca="1" si="164"/>
        <v>shifted orders shipped</v>
      </c>
      <c r="F3515" t="s">
        <v>3539</v>
      </c>
      <c r="G3515" t="s">
        <v>335</v>
      </c>
      <c r="H3515" t="s">
        <v>8570</v>
      </c>
      <c r="I3515" s="6">
        <v>44012.479756944442</v>
      </c>
      <c r="J3515" t="s">
        <v>16</v>
      </c>
      <c r="K3515" s="6">
        <v>44013.459490740737</v>
      </c>
      <c r="M3515" t="s">
        <v>8571</v>
      </c>
      <c r="N3515" t="s">
        <v>8572</v>
      </c>
      <c r="Q3515" t="s">
        <v>478</v>
      </c>
      <c r="R3515" t="s">
        <v>365</v>
      </c>
      <c r="S3515">
        <v>95128</v>
      </c>
      <c r="T3515" t="s">
        <v>338</v>
      </c>
      <c r="U3515" t="s">
        <v>530</v>
      </c>
      <c r="W3515" t="s">
        <v>8573</v>
      </c>
      <c r="Z3515" t="s">
        <v>8571</v>
      </c>
      <c r="AA3515" t="s">
        <v>8572</v>
      </c>
      <c r="AD3515" t="s">
        <v>478</v>
      </c>
      <c r="AE3515" t="s">
        <v>365</v>
      </c>
      <c r="AF3515">
        <v>95128</v>
      </c>
      <c r="AG3515" t="s">
        <v>338</v>
      </c>
      <c r="AH3515" t="s">
        <v>530</v>
      </c>
      <c r="AJ3515" t="s">
        <v>8573</v>
      </c>
      <c r="AL3515" t="s">
        <v>339</v>
      </c>
      <c r="AM3515">
        <v>1</v>
      </c>
      <c r="AN3515">
        <v>1</v>
      </c>
      <c r="AO3515">
        <v>15189</v>
      </c>
      <c r="AQ3515">
        <v>123906</v>
      </c>
      <c r="AR3515">
        <v>53200001</v>
      </c>
      <c r="AS3515" t="s">
        <v>973</v>
      </c>
      <c r="AT3515" t="s">
        <v>50</v>
      </c>
      <c r="AW3515" t="s">
        <v>340</v>
      </c>
      <c r="AX3515" t="s">
        <v>340</v>
      </c>
      <c r="AY3515" t="s">
        <v>357</v>
      </c>
      <c r="AZ3515" t="s">
        <v>363</v>
      </c>
      <c r="BY3515" t="s">
        <v>342</v>
      </c>
      <c r="EQ3515">
        <v>252156</v>
      </c>
      <c r="ER3515" t="s">
        <v>8574</v>
      </c>
      <c r="EV3515">
        <v>17287500</v>
      </c>
      <c r="EW3515">
        <v>928</v>
      </c>
      <c r="EX3515">
        <v>220943</v>
      </c>
      <c r="EY3515" t="s">
        <v>8575</v>
      </c>
      <c r="EZ3515">
        <v>1</v>
      </c>
      <c r="FC3515">
        <v>95071</v>
      </c>
      <c r="FD3515" t="s">
        <v>1477</v>
      </c>
    </row>
    <row r="3516" spans="1:160" x14ac:dyDescent="0.3">
      <c r="A3516" t="str">
        <f>VLOOKUP(B3516,Table2[],3,FALSE)</f>
        <v>Digital</v>
      </c>
      <c r="B3516" t="str">
        <f>IF(OR(ISNUMBER(FIND("QVC",Z3516)),ISNUMBER(FIND("QVC",AL3516))),"QVC",IF(OR(ISNUMBER(FIND("NCO",H3516)),ISNUMBER(FIND("NCO",Y3516))), "NCO", IF(AL3516="consumer","PMD.com",VLOOKUP(LEFT(H3516,2),Tables!$E$1:$F$11,2,FALSE))))</f>
        <v>PMD.com</v>
      </c>
      <c r="C3516">
        <f t="shared" si="165"/>
        <v>52480001</v>
      </c>
      <c r="D3516">
        <f t="shared" si="166"/>
        <v>1</v>
      </c>
      <c r="E3516" t="str">
        <f t="shared" ca="1" si="164"/>
        <v>shifted orders shipped</v>
      </c>
      <c r="F3516" t="s">
        <v>3539</v>
      </c>
      <c r="G3516" t="s">
        <v>335</v>
      </c>
      <c r="H3516" t="s">
        <v>8570</v>
      </c>
      <c r="I3516" s="6">
        <v>44012.479756944442</v>
      </c>
      <c r="J3516" t="s">
        <v>16</v>
      </c>
      <c r="K3516" s="6">
        <v>44013.459490740737</v>
      </c>
      <c r="M3516" t="s">
        <v>8571</v>
      </c>
      <c r="N3516" t="s">
        <v>8572</v>
      </c>
      <c r="Q3516" t="s">
        <v>478</v>
      </c>
      <c r="R3516" t="s">
        <v>365</v>
      </c>
      <c r="S3516">
        <v>95128</v>
      </c>
      <c r="T3516" t="s">
        <v>338</v>
      </c>
      <c r="U3516" t="s">
        <v>530</v>
      </c>
      <c r="W3516" t="s">
        <v>8573</v>
      </c>
      <c r="Z3516" t="s">
        <v>8571</v>
      </c>
      <c r="AA3516" t="s">
        <v>8572</v>
      </c>
      <c r="AD3516" t="s">
        <v>478</v>
      </c>
      <c r="AE3516" t="s">
        <v>365</v>
      </c>
      <c r="AF3516">
        <v>95128</v>
      </c>
      <c r="AG3516" t="s">
        <v>338</v>
      </c>
      <c r="AH3516" t="s">
        <v>530</v>
      </c>
      <c r="AJ3516" t="s">
        <v>8573</v>
      </c>
      <c r="AL3516" t="s">
        <v>339</v>
      </c>
      <c r="AM3516">
        <v>1</v>
      </c>
      <c r="AN3516">
        <v>1</v>
      </c>
      <c r="AO3516">
        <v>15799</v>
      </c>
      <c r="AQ3516">
        <v>127159</v>
      </c>
      <c r="AR3516">
        <v>52480001</v>
      </c>
      <c r="AS3516" t="s">
        <v>125</v>
      </c>
      <c r="AT3516" t="s">
        <v>126</v>
      </c>
      <c r="AW3516" t="s">
        <v>343</v>
      </c>
      <c r="BY3516" t="s">
        <v>342</v>
      </c>
      <c r="EQ3516">
        <v>250262</v>
      </c>
      <c r="ER3516" t="s">
        <v>8574</v>
      </c>
      <c r="EV3516">
        <v>17287500</v>
      </c>
      <c r="EW3516">
        <v>928</v>
      </c>
      <c r="EX3516">
        <v>220943</v>
      </c>
      <c r="EY3516" t="s">
        <v>8575</v>
      </c>
      <c r="EZ3516">
        <v>1</v>
      </c>
      <c r="FC3516">
        <v>52480001</v>
      </c>
      <c r="FD3516" t="s">
        <v>126</v>
      </c>
    </row>
    <row r="3517" spans="1:160" x14ac:dyDescent="0.3">
      <c r="A3517" t="str">
        <f>VLOOKUP(B3517,Table2[],3,FALSE)</f>
        <v>Digital</v>
      </c>
      <c r="B3517" t="str">
        <f>IF(OR(ISNUMBER(FIND("QVC",Z3517)),ISNUMBER(FIND("QVC",AL3517))),"QVC",IF(OR(ISNUMBER(FIND("NCO",H3517)),ISNUMBER(FIND("NCO",Y3517))), "NCO", IF(AL3517="consumer","PMD.com",VLOOKUP(LEFT(H3517,2),Tables!$E$1:$F$11,2,FALSE))))</f>
        <v>PMD.com</v>
      </c>
      <c r="C3517">
        <f t="shared" si="165"/>
        <v>5260</v>
      </c>
      <c r="D3517">
        <f t="shared" si="166"/>
        <v>1</v>
      </c>
      <c r="E3517" t="str">
        <f t="shared" ca="1" si="164"/>
        <v>shifted orders shipped</v>
      </c>
      <c r="F3517" t="s">
        <v>3539</v>
      </c>
      <c r="G3517" t="s">
        <v>335</v>
      </c>
      <c r="H3517" t="s">
        <v>8570</v>
      </c>
      <c r="I3517" s="6">
        <v>44012.479756944442</v>
      </c>
      <c r="J3517" t="s">
        <v>16</v>
      </c>
      <c r="K3517" s="6">
        <v>44013.459490740737</v>
      </c>
      <c r="M3517" t="s">
        <v>8571</v>
      </c>
      <c r="N3517" t="s">
        <v>8572</v>
      </c>
      <c r="Q3517" t="s">
        <v>478</v>
      </c>
      <c r="R3517" t="s">
        <v>365</v>
      </c>
      <c r="S3517">
        <v>95128</v>
      </c>
      <c r="T3517" t="s">
        <v>338</v>
      </c>
      <c r="U3517" t="s">
        <v>530</v>
      </c>
      <c r="W3517" t="s">
        <v>8573</v>
      </c>
      <c r="Z3517" t="s">
        <v>8571</v>
      </c>
      <c r="AA3517" t="s">
        <v>8572</v>
      </c>
      <c r="AD3517" t="s">
        <v>478</v>
      </c>
      <c r="AE3517" t="s">
        <v>365</v>
      </c>
      <c r="AF3517">
        <v>95128</v>
      </c>
      <c r="AG3517" t="s">
        <v>338</v>
      </c>
      <c r="AH3517" t="s">
        <v>530</v>
      </c>
      <c r="AJ3517" t="s">
        <v>8573</v>
      </c>
      <c r="AL3517" t="s">
        <v>339</v>
      </c>
      <c r="AM3517">
        <v>1</v>
      </c>
      <c r="AN3517">
        <v>1</v>
      </c>
      <c r="AO3517">
        <v>6390</v>
      </c>
      <c r="AQ3517">
        <v>124400</v>
      </c>
      <c r="AR3517">
        <v>5260</v>
      </c>
      <c r="AS3517" t="s">
        <v>1228</v>
      </c>
      <c r="AT3517" t="s">
        <v>173</v>
      </c>
      <c r="AW3517" t="s">
        <v>352</v>
      </c>
      <c r="AX3517" t="s">
        <v>352</v>
      </c>
      <c r="AY3517" t="s">
        <v>353</v>
      </c>
      <c r="AZ3517" t="s">
        <v>384</v>
      </c>
      <c r="BY3517" t="s">
        <v>342</v>
      </c>
      <c r="EQ3517">
        <v>250591</v>
      </c>
      <c r="ER3517" t="s">
        <v>8574</v>
      </c>
      <c r="EV3517">
        <v>17287500</v>
      </c>
      <c r="EW3517">
        <v>928</v>
      </c>
      <c r="EX3517">
        <v>220943</v>
      </c>
      <c r="EY3517" t="s">
        <v>8575</v>
      </c>
      <c r="EZ3517">
        <v>1</v>
      </c>
      <c r="FC3517">
        <v>90402</v>
      </c>
      <c r="FD3517" t="s">
        <v>393</v>
      </c>
    </row>
    <row r="3518" spans="1:160" x14ac:dyDescent="0.3">
      <c r="A3518" t="str">
        <f>VLOOKUP(B3518,Table2[],3,FALSE)</f>
        <v>Digital</v>
      </c>
      <c r="B3518" t="str">
        <f>IF(OR(ISNUMBER(FIND("QVC",Z3518)),ISNUMBER(FIND("QVC",AL3518))),"QVC",IF(OR(ISNUMBER(FIND("NCO",H3518)),ISNUMBER(FIND("NCO",Y3518))), "NCO", IF(AL3518="consumer","PMD.com",VLOOKUP(LEFT(H3518,2),Tables!$E$1:$F$11,2,FALSE))))</f>
        <v>PMD.com</v>
      </c>
      <c r="C3518">
        <f t="shared" si="165"/>
        <v>57100001</v>
      </c>
      <c r="D3518">
        <f t="shared" si="166"/>
        <v>1</v>
      </c>
      <c r="E3518" t="str">
        <f t="shared" ca="1" si="164"/>
        <v>shifted orders shipped</v>
      </c>
      <c r="F3518" t="s">
        <v>3539</v>
      </c>
      <c r="G3518" t="s">
        <v>335</v>
      </c>
      <c r="H3518" t="s">
        <v>8570</v>
      </c>
      <c r="I3518" s="6">
        <v>44012.479756944442</v>
      </c>
      <c r="J3518" t="s">
        <v>16</v>
      </c>
      <c r="K3518" s="6">
        <v>44013.459490740737</v>
      </c>
      <c r="M3518" t="s">
        <v>8571</v>
      </c>
      <c r="N3518" t="s">
        <v>8572</v>
      </c>
      <c r="Q3518" t="s">
        <v>478</v>
      </c>
      <c r="R3518" t="s">
        <v>365</v>
      </c>
      <c r="S3518">
        <v>95128</v>
      </c>
      <c r="T3518" t="s">
        <v>338</v>
      </c>
      <c r="U3518" t="s">
        <v>530</v>
      </c>
      <c r="W3518" t="s">
        <v>8573</v>
      </c>
      <c r="Z3518" t="s">
        <v>8571</v>
      </c>
      <c r="AA3518" t="s">
        <v>8572</v>
      </c>
      <c r="AD3518" t="s">
        <v>478</v>
      </c>
      <c r="AE3518" t="s">
        <v>365</v>
      </c>
      <c r="AF3518">
        <v>95128</v>
      </c>
      <c r="AG3518" t="s">
        <v>338</v>
      </c>
      <c r="AH3518" t="s">
        <v>530</v>
      </c>
      <c r="AJ3518" t="s">
        <v>8573</v>
      </c>
      <c r="AL3518" t="s">
        <v>339</v>
      </c>
      <c r="AM3518">
        <v>1</v>
      </c>
      <c r="AN3518">
        <v>1</v>
      </c>
      <c r="AO3518">
        <v>2241</v>
      </c>
      <c r="AQ3518">
        <v>127090</v>
      </c>
      <c r="AR3518">
        <v>57100001</v>
      </c>
      <c r="AT3518" t="s">
        <v>1420</v>
      </c>
      <c r="AW3518" t="s">
        <v>340</v>
      </c>
      <c r="AX3518" t="s">
        <v>340</v>
      </c>
      <c r="AY3518" t="s">
        <v>348</v>
      </c>
      <c r="AZ3518" t="s">
        <v>1064</v>
      </c>
      <c r="BY3518" t="s">
        <v>342</v>
      </c>
      <c r="BZ3518" t="b">
        <v>0</v>
      </c>
      <c r="EQ3518">
        <v>248022</v>
      </c>
      <c r="ER3518" t="s">
        <v>8574</v>
      </c>
      <c r="EV3518">
        <v>17287500</v>
      </c>
      <c r="EW3518">
        <v>928</v>
      </c>
      <c r="EX3518">
        <v>220943</v>
      </c>
      <c r="EY3518" t="s">
        <v>8575</v>
      </c>
      <c r="EZ3518">
        <v>1</v>
      </c>
      <c r="FC3518">
        <v>95383</v>
      </c>
      <c r="FD3518" t="s">
        <v>1417</v>
      </c>
    </row>
    <row r="3519" spans="1:160" x14ac:dyDescent="0.3">
      <c r="A3519" t="str">
        <f>VLOOKUP(B3519,Table2[],3,FALSE)</f>
        <v>Digital</v>
      </c>
      <c r="B3519" t="str">
        <f>IF(OR(ISNUMBER(FIND("QVC",Z3519)),ISNUMBER(FIND("QVC",AL3519))),"QVC",IF(OR(ISNUMBER(FIND("NCO",H3519)),ISNUMBER(FIND("NCO",Y3519))), "NCO", IF(AL3519="consumer","PMD.com",VLOOKUP(LEFT(H3519,2),Tables!$E$1:$F$11,2,FALSE))))</f>
        <v>PMD.com</v>
      </c>
      <c r="C3519">
        <f t="shared" si="165"/>
        <v>51090030</v>
      </c>
      <c r="D3519">
        <f t="shared" si="166"/>
        <v>1</v>
      </c>
      <c r="E3519" t="str">
        <f t="shared" ca="1" si="164"/>
        <v>shifted orders shipped</v>
      </c>
      <c r="F3519" t="s">
        <v>3539</v>
      </c>
      <c r="G3519" t="s">
        <v>335</v>
      </c>
      <c r="H3519" t="s">
        <v>8570</v>
      </c>
      <c r="I3519" s="6">
        <v>44012.479756944442</v>
      </c>
      <c r="J3519" t="s">
        <v>16</v>
      </c>
      <c r="K3519" s="6">
        <v>44013.459490740737</v>
      </c>
      <c r="M3519" t="s">
        <v>8571</v>
      </c>
      <c r="N3519" t="s">
        <v>8572</v>
      </c>
      <c r="Q3519" t="s">
        <v>478</v>
      </c>
      <c r="R3519" t="s">
        <v>365</v>
      </c>
      <c r="S3519">
        <v>95128</v>
      </c>
      <c r="T3519" t="s">
        <v>338</v>
      </c>
      <c r="U3519" t="s">
        <v>530</v>
      </c>
      <c r="W3519" t="s">
        <v>8573</v>
      </c>
      <c r="Z3519" t="s">
        <v>8571</v>
      </c>
      <c r="AA3519" t="s">
        <v>8572</v>
      </c>
      <c r="AD3519" t="s">
        <v>478</v>
      </c>
      <c r="AE3519" t="s">
        <v>365</v>
      </c>
      <c r="AF3519">
        <v>95128</v>
      </c>
      <c r="AG3519" t="s">
        <v>338</v>
      </c>
      <c r="AH3519" t="s">
        <v>530</v>
      </c>
      <c r="AJ3519" t="s">
        <v>8573</v>
      </c>
      <c r="AL3519" t="s">
        <v>339</v>
      </c>
      <c r="AM3519">
        <v>1</v>
      </c>
      <c r="AN3519">
        <v>1</v>
      </c>
      <c r="AO3519">
        <v>6688</v>
      </c>
      <c r="AQ3519">
        <v>125960</v>
      </c>
      <c r="AR3519">
        <v>51090030</v>
      </c>
      <c r="AS3519" t="s">
        <v>3043</v>
      </c>
      <c r="AT3519" t="s">
        <v>628</v>
      </c>
      <c r="AW3519" t="s">
        <v>343</v>
      </c>
      <c r="BY3519" t="s">
        <v>342</v>
      </c>
      <c r="BZ3519" t="b">
        <v>0</v>
      </c>
      <c r="EQ3519">
        <v>243047</v>
      </c>
      <c r="ER3519" t="s">
        <v>8574</v>
      </c>
      <c r="EV3519">
        <v>17287500</v>
      </c>
      <c r="EW3519">
        <v>928</v>
      </c>
      <c r="EX3519">
        <v>220943</v>
      </c>
      <c r="EY3519" t="s">
        <v>8575</v>
      </c>
      <c r="EZ3519">
        <v>1</v>
      </c>
      <c r="FC3519">
        <v>95383</v>
      </c>
      <c r="FD3519" t="s">
        <v>1417</v>
      </c>
    </row>
    <row r="3520" spans="1:160" x14ac:dyDescent="0.3">
      <c r="A3520" t="str">
        <f>VLOOKUP(B3520,Table2[],3,FALSE)</f>
        <v>Digital</v>
      </c>
      <c r="B3520" t="str">
        <f>IF(OR(ISNUMBER(FIND("QVC",Z3520)),ISNUMBER(FIND("QVC",AL3520))),"QVC",IF(OR(ISNUMBER(FIND("NCO",H3520)),ISNUMBER(FIND("NCO",Y3520))), "NCO", IF(AL3520="consumer","PMD.com",VLOOKUP(LEFT(H3520,2),Tables!$E$1:$F$11,2,FALSE))))</f>
        <v>PMD.com</v>
      </c>
      <c r="C3520">
        <f t="shared" si="165"/>
        <v>54010001</v>
      </c>
      <c r="D3520">
        <f t="shared" si="166"/>
        <v>1</v>
      </c>
      <c r="E3520" t="str">
        <f t="shared" ca="1" si="164"/>
        <v>shifted orders shipped</v>
      </c>
      <c r="F3520" t="s">
        <v>3539</v>
      </c>
      <c r="G3520" t="s">
        <v>335</v>
      </c>
      <c r="H3520" t="s">
        <v>8570</v>
      </c>
      <c r="I3520" s="6">
        <v>44012.479756944442</v>
      </c>
      <c r="J3520" t="s">
        <v>16</v>
      </c>
      <c r="K3520" s="6">
        <v>44013.459490740737</v>
      </c>
      <c r="M3520" t="s">
        <v>8571</v>
      </c>
      <c r="N3520" t="s">
        <v>8572</v>
      </c>
      <c r="Q3520" t="s">
        <v>478</v>
      </c>
      <c r="R3520" t="s">
        <v>365</v>
      </c>
      <c r="S3520">
        <v>95128</v>
      </c>
      <c r="T3520" t="s">
        <v>338</v>
      </c>
      <c r="U3520" t="s">
        <v>530</v>
      </c>
      <c r="W3520" t="s">
        <v>8573</v>
      </c>
      <c r="Z3520" t="s">
        <v>8571</v>
      </c>
      <c r="AA3520" t="s">
        <v>8572</v>
      </c>
      <c r="AD3520" t="s">
        <v>478</v>
      </c>
      <c r="AE3520" t="s">
        <v>365</v>
      </c>
      <c r="AF3520">
        <v>95128</v>
      </c>
      <c r="AG3520" t="s">
        <v>338</v>
      </c>
      <c r="AH3520" t="s">
        <v>530</v>
      </c>
      <c r="AJ3520" t="s">
        <v>8573</v>
      </c>
      <c r="AL3520" t="s">
        <v>339</v>
      </c>
      <c r="AM3520">
        <v>1</v>
      </c>
      <c r="AN3520">
        <v>1</v>
      </c>
      <c r="AO3520">
        <v>6300</v>
      </c>
      <c r="AQ3520">
        <v>124476</v>
      </c>
      <c r="AR3520">
        <v>54010001</v>
      </c>
      <c r="AS3520" t="s">
        <v>577</v>
      </c>
      <c r="AT3520" t="s">
        <v>35</v>
      </c>
      <c r="AW3520" t="s">
        <v>340</v>
      </c>
      <c r="AX3520">
        <v>0</v>
      </c>
      <c r="AY3520" t="s">
        <v>348</v>
      </c>
      <c r="AZ3520">
        <v>0</v>
      </c>
      <c r="BY3520" t="s">
        <v>342</v>
      </c>
      <c r="EQ3520">
        <v>252076</v>
      </c>
      <c r="ER3520" t="s">
        <v>8574</v>
      </c>
      <c r="EV3520">
        <v>17287500</v>
      </c>
      <c r="EW3520">
        <v>928</v>
      </c>
      <c r="EX3520">
        <v>220943</v>
      </c>
      <c r="EY3520" t="s">
        <v>8575</v>
      </c>
      <c r="EZ3520">
        <v>1</v>
      </c>
      <c r="FC3520">
        <v>95383</v>
      </c>
      <c r="FD3520" t="s">
        <v>1417</v>
      </c>
    </row>
    <row r="3521" spans="1:160" x14ac:dyDescent="0.3">
      <c r="A3521" t="str">
        <f>VLOOKUP(B3521,Table2[],3,FALSE)</f>
        <v>Digital</v>
      </c>
      <c r="B3521" t="str">
        <f>IF(OR(ISNUMBER(FIND("QVC",Z3521)),ISNUMBER(FIND("QVC",AL3521))),"QVC",IF(OR(ISNUMBER(FIND("NCO",H3521)),ISNUMBER(FIND("NCO",Y3521))), "NCO", IF(AL3521="consumer","PMD.com",VLOOKUP(LEFT(H3521,2),Tables!$E$1:$F$11,2,FALSE))))</f>
        <v>PMD.com</v>
      </c>
      <c r="C3521">
        <f t="shared" si="165"/>
        <v>53720001</v>
      </c>
      <c r="D3521">
        <f t="shared" si="166"/>
        <v>1</v>
      </c>
      <c r="E3521" t="str">
        <f t="shared" ca="1" si="164"/>
        <v>shifted orders shipped</v>
      </c>
      <c r="F3521" t="s">
        <v>3539</v>
      </c>
      <c r="G3521" t="s">
        <v>335</v>
      </c>
      <c r="H3521" t="s">
        <v>8576</v>
      </c>
      <c r="I3521" s="6">
        <v>44012.918680555558</v>
      </c>
      <c r="J3521" t="s">
        <v>16</v>
      </c>
      <c r="K3521" s="6">
        <v>44013.45989583333</v>
      </c>
      <c r="M3521" t="s">
        <v>8577</v>
      </c>
      <c r="N3521" t="s">
        <v>8578</v>
      </c>
      <c r="Q3521" t="s">
        <v>8579</v>
      </c>
      <c r="R3521" t="s">
        <v>368</v>
      </c>
      <c r="S3521" t="s">
        <v>8580</v>
      </c>
      <c r="T3521" t="s">
        <v>338</v>
      </c>
      <c r="U3521" t="s">
        <v>530</v>
      </c>
      <c r="W3521" t="s">
        <v>8581</v>
      </c>
      <c r="Z3521" t="s">
        <v>8577</v>
      </c>
      <c r="AA3521" t="s">
        <v>8578</v>
      </c>
      <c r="AD3521" t="s">
        <v>8579</v>
      </c>
      <c r="AE3521" t="s">
        <v>368</v>
      </c>
      <c r="AF3521" t="s">
        <v>8580</v>
      </c>
      <c r="AG3521" t="s">
        <v>338</v>
      </c>
      <c r="AH3521" t="s">
        <v>530</v>
      </c>
      <c r="AJ3521" t="s">
        <v>8581</v>
      </c>
      <c r="AL3521" t="s">
        <v>339</v>
      </c>
      <c r="AM3521">
        <v>1</v>
      </c>
      <c r="AN3521">
        <v>1</v>
      </c>
      <c r="AO3521">
        <v>4904</v>
      </c>
      <c r="AQ3521">
        <v>124455</v>
      </c>
      <c r="AR3521">
        <v>53720001</v>
      </c>
      <c r="AS3521" t="s">
        <v>1754</v>
      </c>
      <c r="AT3521" t="s">
        <v>69</v>
      </c>
      <c r="AW3521" t="s">
        <v>343</v>
      </c>
      <c r="BY3521" t="s">
        <v>342</v>
      </c>
      <c r="EQ3521">
        <v>248482</v>
      </c>
      <c r="ER3521" t="s">
        <v>8582</v>
      </c>
      <c r="EV3521">
        <v>17287855</v>
      </c>
      <c r="EW3521">
        <v>928</v>
      </c>
      <c r="EX3521">
        <v>221151</v>
      </c>
      <c r="EY3521">
        <v>9.2612999964335502E+25</v>
      </c>
      <c r="EZ3521">
        <v>1</v>
      </c>
      <c r="FC3521">
        <v>53720001</v>
      </c>
      <c r="FD3521" t="s">
        <v>69</v>
      </c>
    </row>
    <row r="3522" spans="1:160" x14ac:dyDescent="0.3">
      <c r="A3522" t="str">
        <f>VLOOKUP(B3522,Table2[],3,FALSE)</f>
        <v>Digital</v>
      </c>
      <c r="B3522" t="str">
        <f>IF(OR(ISNUMBER(FIND("QVC",Z3522)),ISNUMBER(FIND("QVC",AL3522))),"QVC",IF(OR(ISNUMBER(FIND("NCO",H3522)),ISNUMBER(FIND("NCO",Y3522))), "NCO", IF(AL3522="consumer","PMD.com",VLOOKUP(LEFT(H3522,2),Tables!$E$1:$F$11,2,FALSE))))</f>
        <v>PMD.com</v>
      </c>
      <c r="C3522">
        <f t="shared" si="165"/>
        <v>53160001</v>
      </c>
      <c r="D3522">
        <f t="shared" si="166"/>
        <v>2</v>
      </c>
      <c r="E3522" t="str">
        <f t="shared" ca="1" si="164"/>
        <v>shifted orders shipped</v>
      </c>
      <c r="F3522" t="s">
        <v>3539</v>
      </c>
      <c r="G3522" t="s">
        <v>335</v>
      </c>
      <c r="H3522" t="s">
        <v>8583</v>
      </c>
      <c r="I3522" s="6">
        <v>44012.487881944442</v>
      </c>
      <c r="J3522" t="s">
        <v>16</v>
      </c>
      <c r="K3522" s="6">
        <v>44013.460046296299</v>
      </c>
      <c r="M3522" t="s">
        <v>1342</v>
      </c>
      <c r="N3522" t="s">
        <v>1343</v>
      </c>
      <c r="Q3522" t="s">
        <v>821</v>
      </c>
      <c r="R3522" t="s">
        <v>375</v>
      </c>
      <c r="S3522">
        <v>60098</v>
      </c>
      <c r="T3522" t="s">
        <v>338</v>
      </c>
      <c r="U3522" t="s">
        <v>530</v>
      </c>
      <c r="W3522" t="s">
        <v>1344</v>
      </c>
      <c r="Z3522" t="s">
        <v>1342</v>
      </c>
      <c r="AA3522" t="s">
        <v>1343</v>
      </c>
      <c r="AD3522" t="s">
        <v>821</v>
      </c>
      <c r="AE3522" t="s">
        <v>375</v>
      </c>
      <c r="AF3522">
        <v>60098</v>
      </c>
      <c r="AG3522" t="s">
        <v>338</v>
      </c>
      <c r="AH3522" t="s">
        <v>530</v>
      </c>
      <c r="AJ3522" t="s">
        <v>1344</v>
      </c>
      <c r="AL3522" t="s">
        <v>339</v>
      </c>
      <c r="AM3522">
        <v>2</v>
      </c>
      <c r="AN3522">
        <v>2</v>
      </c>
      <c r="AO3522">
        <v>4322</v>
      </c>
      <c r="AQ3522">
        <v>124007</v>
      </c>
      <c r="AR3522">
        <v>53160001</v>
      </c>
      <c r="AS3522" t="s">
        <v>1895</v>
      </c>
      <c r="AT3522" t="s">
        <v>119</v>
      </c>
      <c r="AW3522" t="s">
        <v>340</v>
      </c>
      <c r="AX3522" t="s">
        <v>340</v>
      </c>
      <c r="AY3522" t="s">
        <v>341</v>
      </c>
      <c r="AZ3522">
        <v>0</v>
      </c>
      <c r="BY3522" t="s">
        <v>342</v>
      </c>
      <c r="EQ3522">
        <v>252959</v>
      </c>
      <c r="ER3522" t="s">
        <v>8584</v>
      </c>
      <c r="EV3522">
        <v>17287505</v>
      </c>
      <c r="EW3522">
        <v>928</v>
      </c>
      <c r="EX3522">
        <v>220948</v>
      </c>
      <c r="EY3522" t="s">
        <v>8585</v>
      </c>
      <c r="EZ3522">
        <v>1</v>
      </c>
      <c r="FC3522">
        <v>53160001</v>
      </c>
      <c r="FD3522" t="s">
        <v>119</v>
      </c>
    </row>
    <row r="3523" spans="1:160" x14ac:dyDescent="0.3">
      <c r="A3523" t="str">
        <f>VLOOKUP(B3523,Table2[],3,FALSE)</f>
        <v>Digital</v>
      </c>
      <c r="B3523" t="str">
        <f>IF(OR(ISNUMBER(FIND("QVC",Z3523)),ISNUMBER(FIND("QVC",AL3523))),"QVC",IF(OR(ISNUMBER(FIND("NCO",H3523)),ISNUMBER(FIND("NCO",Y3523))), "NCO", IF(AL3523="consumer","PMD.com",VLOOKUP(LEFT(H3523,2),Tables!$E$1:$F$11,2,FALSE))))</f>
        <v>PMD.com</v>
      </c>
      <c r="C3523">
        <f t="shared" si="165"/>
        <v>5341</v>
      </c>
      <c r="D3523">
        <f t="shared" si="166"/>
        <v>3</v>
      </c>
      <c r="E3523" t="str">
        <f t="shared" ref="E3523:E3586" ca="1" si="167">IF(MONTH(TODAY())-MONTH(I3523)&gt;0,"shifted orders shipped","MTD orders shipped")</f>
        <v>shifted orders shipped</v>
      </c>
      <c r="F3523" t="s">
        <v>3539</v>
      </c>
      <c r="G3523" t="s">
        <v>335</v>
      </c>
      <c r="H3523" t="s">
        <v>8586</v>
      </c>
      <c r="I3523" s="6">
        <v>44012.82402777778</v>
      </c>
      <c r="J3523" t="s">
        <v>16</v>
      </c>
      <c r="K3523" s="6">
        <v>44013.460219907407</v>
      </c>
      <c r="M3523" t="s">
        <v>8587</v>
      </c>
      <c r="N3523" t="s">
        <v>8588</v>
      </c>
      <c r="Q3523" t="s">
        <v>728</v>
      </c>
      <c r="R3523" t="s">
        <v>409</v>
      </c>
      <c r="S3523">
        <v>6824</v>
      </c>
      <c r="T3523" t="s">
        <v>338</v>
      </c>
      <c r="U3523" t="s">
        <v>530</v>
      </c>
      <c r="W3523" t="s">
        <v>8589</v>
      </c>
      <c r="Z3523" t="s">
        <v>8587</v>
      </c>
      <c r="AA3523" t="s">
        <v>8588</v>
      </c>
      <c r="AD3523" t="s">
        <v>728</v>
      </c>
      <c r="AE3523" t="s">
        <v>409</v>
      </c>
      <c r="AF3523">
        <v>6824</v>
      </c>
      <c r="AG3523" t="s">
        <v>338</v>
      </c>
      <c r="AH3523" t="s">
        <v>530</v>
      </c>
      <c r="AJ3523" t="s">
        <v>8589</v>
      </c>
      <c r="AL3523" t="s">
        <v>339</v>
      </c>
      <c r="AM3523">
        <v>3</v>
      </c>
      <c r="AN3523">
        <v>3</v>
      </c>
      <c r="AO3523">
        <v>15156</v>
      </c>
      <c r="AQ3523">
        <v>124187</v>
      </c>
      <c r="AR3523">
        <v>5341</v>
      </c>
      <c r="AS3523" t="s">
        <v>1851</v>
      </c>
      <c r="AT3523" t="s">
        <v>82</v>
      </c>
      <c r="AW3523" t="s">
        <v>340</v>
      </c>
      <c r="AX3523" t="s">
        <v>340</v>
      </c>
      <c r="AY3523" t="s">
        <v>345</v>
      </c>
      <c r="AZ3523" t="s">
        <v>346</v>
      </c>
      <c r="BY3523" t="s">
        <v>342</v>
      </c>
      <c r="EQ3523">
        <v>243643</v>
      </c>
      <c r="ER3523" t="s">
        <v>8590</v>
      </c>
      <c r="EV3523">
        <v>17287810</v>
      </c>
      <c r="EW3523">
        <v>928</v>
      </c>
      <c r="EX3523">
        <v>221107</v>
      </c>
      <c r="EY3523" t="s">
        <v>8591</v>
      </c>
      <c r="EZ3523">
        <v>1</v>
      </c>
      <c r="FC3523">
        <v>90425</v>
      </c>
      <c r="FD3523" t="s">
        <v>388</v>
      </c>
    </row>
    <row r="3524" spans="1:160" x14ac:dyDescent="0.3">
      <c r="A3524" t="str">
        <f>VLOOKUP(B3524,Table2[],3,FALSE)</f>
        <v>Digital</v>
      </c>
      <c r="B3524" t="str">
        <f>IF(OR(ISNUMBER(FIND("QVC",Z3524)),ISNUMBER(FIND("QVC",AL3524))),"QVC",IF(OR(ISNUMBER(FIND("NCO",H3524)),ISNUMBER(FIND("NCO",Y3524))), "NCO", IF(AL3524="consumer","PMD.com",VLOOKUP(LEFT(H3524,2),Tables!$E$1:$F$11,2,FALSE))))</f>
        <v>PMD.com</v>
      </c>
      <c r="C3524">
        <f t="shared" si="165"/>
        <v>53920001</v>
      </c>
      <c r="D3524">
        <f t="shared" si="166"/>
        <v>2</v>
      </c>
      <c r="E3524" t="str">
        <f t="shared" ca="1" si="167"/>
        <v>shifted orders shipped</v>
      </c>
      <c r="F3524" t="s">
        <v>3539</v>
      </c>
      <c r="G3524" t="s">
        <v>335</v>
      </c>
      <c r="H3524" t="s">
        <v>8586</v>
      </c>
      <c r="I3524" s="6">
        <v>44012.82402777778</v>
      </c>
      <c r="J3524" t="s">
        <v>16</v>
      </c>
      <c r="K3524" s="6">
        <v>44013.460219907407</v>
      </c>
      <c r="M3524" t="s">
        <v>8587</v>
      </c>
      <c r="N3524" t="s">
        <v>8588</v>
      </c>
      <c r="Q3524" t="s">
        <v>728</v>
      </c>
      <c r="R3524" t="s">
        <v>409</v>
      </c>
      <c r="S3524">
        <v>6824</v>
      </c>
      <c r="T3524" t="s">
        <v>338</v>
      </c>
      <c r="U3524" t="s">
        <v>530</v>
      </c>
      <c r="W3524" t="s">
        <v>8589</v>
      </c>
      <c r="Z3524" t="s">
        <v>8587</v>
      </c>
      <c r="AA3524" t="s">
        <v>8588</v>
      </c>
      <c r="AD3524" t="s">
        <v>728</v>
      </c>
      <c r="AE3524" t="s">
        <v>409</v>
      </c>
      <c r="AF3524">
        <v>6824</v>
      </c>
      <c r="AG3524" t="s">
        <v>338</v>
      </c>
      <c r="AH3524" t="s">
        <v>530</v>
      </c>
      <c r="AJ3524" t="s">
        <v>8589</v>
      </c>
      <c r="AL3524" t="s">
        <v>339</v>
      </c>
      <c r="AM3524">
        <v>2</v>
      </c>
      <c r="AN3524">
        <v>2</v>
      </c>
      <c r="AO3524">
        <v>14899</v>
      </c>
      <c r="AQ3524">
        <v>124468</v>
      </c>
      <c r="AR3524">
        <v>53920001</v>
      </c>
      <c r="AS3524">
        <v>9000000</v>
      </c>
      <c r="AT3524" t="s">
        <v>40</v>
      </c>
      <c r="AW3524" t="s">
        <v>343</v>
      </c>
      <c r="BY3524" t="s">
        <v>342</v>
      </c>
      <c r="EQ3524">
        <v>243396</v>
      </c>
      <c r="ER3524" t="s">
        <v>8590</v>
      </c>
      <c r="EV3524">
        <v>17287810</v>
      </c>
      <c r="EW3524">
        <v>928</v>
      </c>
      <c r="EX3524">
        <v>221107</v>
      </c>
      <c r="EY3524" t="s">
        <v>8591</v>
      </c>
      <c r="EZ3524">
        <v>1</v>
      </c>
      <c r="FC3524">
        <v>95385</v>
      </c>
      <c r="FD3524" t="s">
        <v>3531</v>
      </c>
    </row>
    <row r="3525" spans="1:160" x14ac:dyDescent="0.3">
      <c r="A3525" t="str">
        <f>VLOOKUP(B3525,Table2[],3,FALSE)</f>
        <v>Digital</v>
      </c>
      <c r="B3525" t="str">
        <f>IF(OR(ISNUMBER(FIND("QVC",Z3525)),ISNUMBER(FIND("QVC",AL3525))),"QVC",IF(OR(ISNUMBER(FIND("NCO",H3525)),ISNUMBER(FIND("NCO",Y3525))), "NCO", IF(AL3525="consumer","PMD.com",VLOOKUP(LEFT(H3525,2),Tables!$E$1:$F$11,2,FALSE))))</f>
        <v>PMD.com</v>
      </c>
      <c r="C3525">
        <f t="shared" si="165"/>
        <v>5342</v>
      </c>
      <c r="D3525">
        <f t="shared" si="166"/>
        <v>3</v>
      </c>
      <c r="E3525" t="str">
        <f t="shared" ca="1" si="167"/>
        <v>shifted orders shipped</v>
      </c>
      <c r="F3525" t="s">
        <v>3539</v>
      </c>
      <c r="G3525" t="s">
        <v>335</v>
      </c>
      <c r="H3525" t="s">
        <v>8586</v>
      </c>
      <c r="I3525" s="6">
        <v>44012.82402777778</v>
      </c>
      <c r="J3525" t="s">
        <v>16</v>
      </c>
      <c r="K3525" s="6">
        <v>44013.460219907407</v>
      </c>
      <c r="M3525" t="s">
        <v>8587</v>
      </c>
      <c r="N3525" t="s">
        <v>8588</v>
      </c>
      <c r="Q3525" t="s">
        <v>728</v>
      </c>
      <c r="R3525" t="s">
        <v>409</v>
      </c>
      <c r="S3525">
        <v>6824</v>
      </c>
      <c r="T3525" t="s">
        <v>338</v>
      </c>
      <c r="U3525" t="s">
        <v>530</v>
      </c>
      <c r="W3525" t="s">
        <v>8589</v>
      </c>
      <c r="Z3525" t="s">
        <v>8587</v>
      </c>
      <c r="AA3525" t="s">
        <v>8588</v>
      </c>
      <c r="AD3525" t="s">
        <v>728</v>
      </c>
      <c r="AE3525" t="s">
        <v>409</v>
      </c>
      <c r="AF3525">
        <v>6824</v>
      </c>
      <c r="AG3525" t="s">
        <v>338</v>
      </c>
      <c r="AH3525" t="s">
        <v>530</v>
      </c>
      <c r="AJ3525" t="s">
        <v>8589</v>
      </c>
      <c r="AL3525" t="s">
        <v>339</v>
      </c>
      <c r="AM3525">
        <v>3</v>
      </c>
      <c r="AN3525">
        <v>3</v>
      </c>
      <c r="AO3525">
        <v>13280</v>
      </c>
      <c r="AQ3525">
        <v>123849</v>
      </c>
      <c r="AR3525">
        <v>5342</v>
      </c>
      <c r="AS3525" t="s">
        <v>1867</v>
      </c>
      <c r="AT3525" t="s">
        <v>149</v>
      </c>
      <c r="AW3525" t="s">
        <v>340</v>
      </c>
      <c r="AX3525" t="s">
        <v>340</v>
      </c>
      <c r="AY3525" t="s">
        <v>345</v>
      </c>
      <c r="AZ3525" t="s">
        <v>346</v>
      </c>
      <c r="BY3525" t="s">
        <v>342</v>
      </c>
      <c r="EQ3525">
        <v>244853</v>
      </c>
      <c r="ER3525" t="s">
        <v>8590</v>
      </c>
      <c r="EV3525">
        <v>17287810</v>
      </c>
      <c r="EW3525">
        <v>928</v>
      </c>
      <c r="EX3525">
        <v>221107</v>
      </c>
      <c r="EY3525" t="s">
        <v>8591</v>
      </c>
      <c r="EZ3525">
        <v>1</v>
      </c>
      <c r="FC3525">
        <v>90425</v>
      </c>
      <c r="FD3525" t="s">
        <v>388</v>
      </c>
    </row>
    <row r="3526" spans="1:160" x14ac:dyDescent="0.3">
      <c r="A3526" t="str">
        <f>VLOOKUP(B3526,Table2[],3,FALSE)</f>
        <v>Digital</v>
      </c>
      <c r="B3526" t="str">
        <f>IF(OR(ISNUMBER(FIND("QVC",Z3526)),ISNUMBER(FIND("QVC",AL3526))),"QVC",IF(OR(ISNUMBER(FIND("NCO",H3526)),ISNUMBER(FIND("NCO",Y3526))), "NCO", IF(AL3526="consumer","PMD.com",VLOOKUP(LEFT(H3526,2),Tables!$E$1:$F$11,2,FALSE))))</f>
        <v>PMD.com</v>
      </c>
      <c r="C3526">
        <f t="shared" si="165"/>
        <v>5341030</v>
      </c>
      <c r="D3526">
        <f t="shared" si="166"/>
        <v>2</v>
      </c>
      <c r="E3526" t="str">
        <f t="shared" ca="1" si="167"/>
        <v>shifted orders shipped</v>
      </c>
      <c r="F3526" t="s">
        <v>3539</v>
      </c>
      <c r="G3526" t="s">
        <v>335</v>
      </c>
      <c r="H3526" t="s">
        <v>8586</v>
      </c>
      <c r="I3526" s="6">
        <v>44012.82402777778</v>
      </c>
      <c r="J3526" t="s">
        <v>16</v>
      </c>
      <c r="K3526" s="6">
        <v>44013.460219907407</v>
      </c>
      <c r="M3526" t="s">
        <v>8587</v>
      </c>
      <c r="N3526" t="s">
        <v>8588</v>
      </c>
      <c r="Q3526" t="s">
        <v>728</v>
      </c>
      <c r="R3526" t="s">
        <v>409</v>
      </c>
      <c r="S3526">
        <v>6824</v>
      </c>
      <c r="T3526" t="s">
        <v>338</v>
      </c>
      <c r="U3526" t="s">
        <v>530</v>
      </c>
      <c r="W3526" t="s">
        <v>8589</v>
      </c>
      <c r="Z3526" t="s">
        <v>8587</v>
      </c>
      <c r="AA3526" t="s">
        <v>8588</v>
      </c>
      <c r="AD3526" t="s">
        <v>728</v>
      </c>
      <c r="AE3526" t="s">
        <v>409</v>
      </c>
      <c r="AF3526">
        <v>6824</v>
      </c>
      <c r="AG3526" t="s">
        <v>338</v>
      </c>
      <c r="AH3526" t="s">
        <v>530</v>
      </c>
      <c r="AJ3526" t="s">
        <v>8589</v>
      </c>
      <c r="AL3526" t="s">
        <v>339</v>
      </c>
      <c r="AM3526">
        <v>2</v>
      </c>
      <c r="AN3526">
        <v>2</v>
      </c>
      <c r="AO3526">
        <v>12859</v>
      </c>
      <c r="AQ3526">
        <v>124642</v>
      </c>
      <c r="AR3526">
        <v>5341030</v>
      </c>
      <c r="AS3526" t="s">
        <v>925</v>
      </c>
      <c r="AT3526" t="s">
        <v>926</v>
      </c>
      <c r="AW3526" t="s">
        <v>366</v>
      </c>
      <c r="AX3526" t="s">
        <v>366</v>
      </c>
      <c r="AY3526" t="s">
        <v>345</v>
      </c>
      <c r="AZ3526" t="s">
        <v>346</v>
      </c>
      <c r="BY3526" t="s">
        <v>342</v>
      </c>
      <c r="EQ3526">
        <v>243275</v>
      </c>
      <c r="ER3526" t="s">
        <v>8590</v>
      </c>
      <c r="EV3526">
        <v>17287810</v>
      </c>
      <c r="EW3526">
        <v>928</v>
      </c>
      <c r="EX3526">
        <v>221107</v>
      </c>
      <c r="EY3526" t="s">
        <v>8591</v>
      </c>
      <c r="EZ3526">
        <v>1</v>
      </c>
      <c r="FC3526">
        <v>95385</v>
      </c>
      <c r="FD3526" t="s">
        <v>3531</v>
      </c>
    </row>
    <row r="3527" spans="1:160" x14ac:dyDescent="0.3">
      <c r="A3527" t="str">
        <f>VLOOKUP(B3527,Table2[],3,FALSE)</f>
        <v>Digital</v>
      </c>
      <c r="B3527" t="str">
        <f>IF(OR(ISNUMBER(FIND("QVC",Z3527)),ISNUMBER(FIND("QVC",AL3527))),"QVC",IF(OR(ISNUMBER(FIND("NCO",H3527)),ISNUMBER(FIND("NCO",Y3527))), "NCO", IF(AL3527="consumer","PMD.com",VLOOKUP(LEFT(H3527,2),Tables!$E$1:$F$11,2,FALSE))))</f>
        <v>PMD.com</v>
      </c>
      <c r="C3527">
        <f t="shared" si="165"/>
        <v>52430001</v>
      </c>
      <c r="D3527">
        <f t="shared" si="166"/>
        <v>2</v>
      </c>
      <c r="E3527" t="str">
        <f t="shared" ca="1" si="167"/>
        <v>shifted orders shipped</v>
      </c>
      <c r="F3527" t="s">
        <v>3539</v>
      </c>
      <c r="G3527" t="s">
        <v>335</v>
      </c>
      <c r="H3527" t="s">
        <v>8586</v>
      </c>
      <c r="I3527" s="6">
        <v>44012.82402777778</v>
      </c>
      <c r="J3527" t="s">
        <v>16</v>
      </c>
      <c r="K3527" s="6">
        <v>44013.460219907407</v>
      </c>
      <c r="M3527" t="s">
        <v>8587</v>
      </c>
      <c r="N3527" t="s">
        <v>8588</v>
      </c>
      <c r="Q3527" t="s">
        <v>728</v>
      </c>
      <c r="R3527" t="s">
        <v>409</v>
      </c>
      <c r="S3527">
        <v>6824</v>
      </c>
      <c r="T3527" t="s">
        <v>338</v>
      </c>
      <c r="U3527" t="s">
        <v>530</v>
      </c>
      <c r="W3527" t="s">
        <v>8589</v>
      </c>
      <c r="Z3527" t="s">
        <v>8587</v>
      </c>
      <c r="AA3527" t="s">
        <v>8588</v>
      </c>
      <c r="AD3527" t="s">
        <v>728</v>
      </c>
      <c r="AE3527" t="s">
        <v>409</v>
      </c>
      <c r="AF3527">
        <v>6824</v>
      </c>
      <c r="AG3527" t="s">
        <v>338</v>
      </c>
      <c r="AH3527" t="s">
        <v>530</v>
      </c>
      <c r="AJ3527" t="s">
        <v>8589</v>
      </c>
      <c r="AL3527" t="s">
        <v>339</v>
      </c>
      <c r="AM3527">
        <v>2</v>
      </c>
      <c r="AN3527">
        <v>2</v>
      </c>
      <c r="AO3527">
        <v>12063</v>
      </c>
      <c r="AQ3527">
        <v>127155</v>
      </c>
      <c r="AR3527">
        <v>52430001</v>
      </c>
      <c r="AS3527" t="s">
        <v>927</v>
      </c>
      <c r="AT3527" t="s">
        <v>75</v>
      </c>
      <c r="AW3527" t="s">
        <v>340</v>
      </c>
      <c r="AX3527" t="s">
        <v>340</v>
      </c>
      <c r="AY3527" t="s">
        <v>357</v>
      </c>
      <c r="AZ3527" t="s">
        <v>363</v>
      </c>
      <c r="BY3527" t="s">
        <v>342</v>
      </c>
      <c r="EQ3527">
        <v>249990</v>
      </c>
      <c r="ER3527" t="s">
        <v>8590</v>
      </c>
      <c r="EV3527">
        <v>17287810</v>
      </c>
      <c r="EW3527">
        <v>928</v>
      </c>
      <c r="EX3527">
        <v>221107</v>
      </c>
      <c r="EY3527" t="s">
        <v>8591</v>
      </c>
      <c r="EZ3527">
        <v>1</v>
      </c>
      <c r="FC3527">
        <v>95385</v>
      </c>
      <c r="FD3527" t="s">
        <v>3531</v>
      </c>
    </row>
    <row r="3528" spans="1:160" x14ac:dyDescent="0.3">
      <c r="A3528" t="str">
        <f>VLOOKUP(B3528,Table2[],3,FALSE)</f>
        <v>Digital</v>
      </c>
      <c r="B3528" t="str">
        <f>IF(OR(ISNUMBER(FIND("QVC",Z3528)),ISNUMBER(FIND("QVC",AL3528))),"QVC",IF(OR(ISNUMBER(FIND("NCO",H3528)),ISNUMBER(FIND("NCO",Y3528))), "NCO", IF(AL3528="consumer","PMD.com",VLOOKUP(LEFT(H3528,2),Tables!$E$1:$F$11,2,FALSE))))</f>
        <v>PMD.com</v>
      </c>
      <c r="C3528">
        <f t="shared" si="165"/>
        <v>51090030</v>
      </c>
      <c r="D3528">
        <f t="shared" si="166"/>
        <v>2</v>
      </c>
      <c r="E3528" t="str">
        <f t="shared" ca="1" si="167"/>
        <v>shifted orders shipped</v>
      </c>
      <c r="F3528" t="s">
        <v>3539</v>
      </c>
      <c r="G3528" t="s">
        <v>335</v>
      </c>
      <c r="H3528" t="s">
        <v>8586</v>
      </c>
      <c r="I3528" s="6">
        <v>44012.82402777778</v>
      </c>
      <c r="J3528" t="s">
        <v>16</v>
      </c>
      <c r="K3528" s="6">
        <v>44013.460219907407</v>
      </c>
      <c r="M3528" t="s">
        <v>8587</v>
      </c>
      <c r="N3528" t="s">
        <v>8588</v>
      </c>
      <c r="Q3528" t="s">
        <v>728</v>
      </c>
      <c r="R3528" t="s">
        <v>409</v>
      </c>
      <c r="S3528">
        <v>6824</v>
      </c>
      <c r="T3528" t="s">
        <v>338</v>
      </c>
      <c r="U3528" t="s">
        <v>530</v>
      </c>
      <c r="W3528" t="s">
        <v>8589</v>
      </c>
      <c r="Z3528" t="s">
        <v>8587</v>
      </c>
      <c r="AA3528" t="s">
        <v>8588</v>
      </c>
      <c r="AD3528" t="s">
        <v>728</v>
      </c>
      <c r="AE3528" t="s">
        <v>409</v>
      </c>
      <c r="AF3528">
        <v>6824</v>
      </c>
      <c r="AG3528" t="s">
        <v>338</v>
      </c>
      <c r="AH3528" t="s">
        <v>530</v>
      </c>
      <c r="AJ3528" t="s">
        <v>8589</v>
      </c>
      <c r="AL3528" t="s">
        <v>339</v>
      </c>
      <c r="AM3528">
        <v>2</v>
      </c>
      <c r="AN3528">
        <v>2</v>
      </c>
      <c r="AO3528">
        <v>6688</v>
      </c>
      <c r="AQ3528">
        <v>125960</v>
      </c>
      <c r="AR3528">
        <v>51090030</v>
      </c>
      <c r="AS3528" t="s">
        <v>3043</v>
      </c>
      <c r="AT3528" t="s">
        <v>628</v>
      </c>
      <c r="AW3528" t="s">
        <v>343</v>
      </c>
      <c r="BY3528" t="s">
        <v>342</v>
      </c>
      <c r="BZ3528" t="b">
        <v>0</v>
      </c>
      <c r="EQ3528">
        <v>243047</v>
      </c>
      <c r="ER3528" t="s">
        <v>8590</v>
      </c>
      <c r="EV3528">
        <v>17287810</v>
      </c>
      <c r="EW3528">
        <v>928</v>
      </c>
      <c r="EX3528">
        <v>221107</v>
      </c>
      <c r="EY3528" t="s">
        <v>8591</v>
      </c>
      <c r="EZ3528">
        <v>1</v>
      </c>
      <c r="FC3528">
        <v>95385</v>
      </c>
      <c r="FD3528" t="s">
        <v>3531</v>
      </c>
    </row>
    <row r="3529" spans="1:160" x14ac:dyDescent="0.3">
      <c r="A3529" t="str">
        <f>VLOOKUP(B3529,Table2[],3,FALSE)</f>
        <v>Digital</v>
      </c>
      <c r="B3529" t="str">
        <f>IF(OR(ISNUMBER(FIND("QVC",Z3529)),ISNUMBER(FIND("QVC",AL3529))),"QVC",IF(OR(ISNUMBER(FIND("NCO",H3529)),ISNUMBER(FIND("NCO",Y3529))), "NCO", IF(AL3529="consumer","PMD.com",VLOOKUP(LEFT(H3529,2),Tables!$E$1:$F$11,2,FALSE))))</f>
        <v>PMD.com</v>
      </c>
      <c r="C3529">
        <f t="shared" si="165"/>
        <v>53160001</v>
      </c>
      <c r="D3529">
        <f t="shared" si="166"/>
        <v>2</v>
      </c>
      <c r="E3529" t="str">
        <f t="shared" ca="1" si="167"/>
        <v>shifted orders shipped</v>
      </c>
      <c r="F3529" t="s">
        <v>3539</v>
      </c>
      <c r="G3529" t="s">
        <v>335</v>
      </c>
      <c r="H3529" t="s">
        <v>8592</v>
      </c>
      <c r="I3529" s="6">
        <v>44012.489039351851</v>
      </c>
      <c r="J3529" t="s">
        <v>16</v>
      </c>
      <c r="K3529" s="6">
        <v>44013.460972222223</v>
      </c>
      <c r="M3529" t="s">
        <v>8593</v>
      </c>
      <c r="N3529" t="s">
        <v>8594</v>
      </c>
      <c r="O3529" t="s">
        <v>8595</v>
      </c>
      <c r="Q3529" t="s">
        <v>455</v>
      </c>
      <c r="R3529" t="s">
        <v>377</v>
      </c>
      <c r="S3529">
        <v>21210</v>
      </c>
      <c r="T3529" t="s">
        <v>338</v>
      </c>
      <c r="U3529" t="s">
        <v>530</v>
      </c>
      <c r="W3529" t="s">
        <v>8596</v>
      </c>
      <c r="Z3529" t="s">
        <v>8593</v>
      </c>
      <c r="AA3529" t="s">
        <v>8594</v>
      </c>
      <c r="AB3529" t="s">
        <v>8595</v>
      </c>
      <c r="AD3529" t="s">
        <v>455</v>
      </c>
      <c r="AE3529" t="s">
        <v>377</v>
      </c>
      <c r="AF3529">
        <v>21210</v>
      </c>
      <c r="AG3529" t="s">
        <v>338</v>
      </c>
      <c r="AH3529" t="s">
        <v>530</v>
      </c>
      <c r="AJ3529" t="s">
        <v>8596</v>
      </c>
      <c r="AL3529" t="s">
        <v>339</v>
      </c>
      <c r="AM3529">
        <v>2</v>
      </c>
      <c r="AN3529">
        <v>2</v>
      </c>
      <c r="AO3529">
        <v>4322</v>
      </c>
      <c r="AQ3529">
        <v>124007</v>
      </c>
      <c r="AR3529">
        <v>53160001</v>
      </c>
      <c r="AS3529" t="s">
        <v>1895</v>
      </c>
      <c r="AT3529" t="s">
        <v>119</v>
      </c>
      <c r="AW3529" t="s">
        <v>340</v>
      </c>
      <c r="AX3529" t="s">
        <v>340</v>
      </c>
      <c r="AY3529" t="s">
        <v>341</v>
      </c>
      <c r="AZ3529">
        <v>0</v>
      </c>
      <c r="BY3529" t="s">
        <v>342</v>
      </c>
      <c r="EQ3529">
        <v>252959</v>
      </c>
      <c r="ER3529" t="s">
        <v>8597</v>
      </c>
      <c r="EV3529">
        <v>17287507</v>
      </c>
      <c r="EW3529">
        <v>928</v>
      </c>
      <c r="EX3529">
        <v>220950</v>
      </c>
      <c r="EY3529" t="s">
        <v>8598</v>
      </c>
      <c r="EZ3529">
        <v>1</v>
      </c>
      <c r="FC3529">
        <v>53160001</v>
      </c>
      <c r="FD3529" t="s">
        <v>119</v>
      </c>
    </row>
    <row r="3530" spans="1:160" x14ac:dyDescent="0.3">
      <c r="A3530" t="str">
        <f>VLOOKUP(B3530,Table2[],3,FALSE)</f>
        <v>Digital</v>
      </c>
      <c r="B3530" t="str">
        <f>IF(OR(ISNUMBER(FIND("QVC",Z3530)),ISNUMBER(FIND("QVC",AL3530))),"QVC",IF(OR(ISNUMBER(FIND("NCO",H3530)),ISNUMBER(FIND("NCO",Y3530))), "NCO", IF(AL3530="consumer","PMD.com",VLOOKUP(LEFT(H3530,2),Tables!$E$1:$F$11,2,FALSE))))</f>
        <v>PMD.com</v>
      </c>
      <c r="C3530">
        <f t="shared" si="165"/>
        <v>5356</v>
      </c>
      <c r="D3530">
        <f t="shared" si="166"/>
        <v>1</v>
      </c>
      <c r="E3530" t="str">
        <f t="shared" ca="1" si="167"/>
        <v>shifted orders shipped</v>
      </c>
      <c r="F3530" t="s">
        <v>3539</v>
      </c>
      <c r="G3530" t="s">
        <v>335</v>
      </c>
      <c r="H3530" t="s">
        <v>8599</v>
      </c>
      <c r="I3530" s="6">
        <v>44012.489641203705</v>
      </c>
      <c r="J3530" t="s">
        <v>16</v>
      </c>
      <c r="K3530" s="6">
        <v>44013.461030092592</v>
      </c>
      <c r="M3530" t="s">
        <v>8600</v>
      </c>
      <c r="N3530" t="s">
        <v>8601</v>
      </c>
      <c r="O3530" t="s">
        <v>8602</v>
      </c>
      <c r="Q3530" t="s">
        <v>1307</v>
      </c>
      <c r="R3530" t="s">
        <v>389</v>
      </c>
      <c r="S3530">
        <v>11694</v>
      </c>
      <c r="T3530" t="s">
        <v>338</v>
      </c>
      <c r="U3530" t="s">
        <v>530</v>
      </c>
      <c r="W3530" t="s">
        <v>8603</v>
      </c>
      <c r="Z3530" t="s">
        <v>8600</v>
      </c>
      <c r="AA3530" t="s">
        <v>8601</v>
      </c>
      <c r="AB3530" t="s">
        <v>8602</v>
      </c>
      <c r="AD3530" t="s">
        <v>1307</v>
      </c>
      <c r="AE3530" t="s">
        <v>389</v>
      </c>
      <c r="AF3530">
        <v>11694</v>
      </c>
      <c r="AG3530" t="s">
        <v>338</v>
      </c>
      <c r="AH3530" t="s">
        <v>530</v>
      </c>
      <c r="AJ3530" t="s">
        <v>8603</v>
      </c>
      <c r="AL3530" t="s">
        <v>339</v>
      </c>
      <c r="AM3530">
        <v>1</v>
      </c>
      <c r="AN3530">
        <v>1</v>
      </c>
      <c r="AO3530">
        <v>8738</v>
      </c>
      <c r="AQ3530">
        <v>124520</v>
      </c>
      <c r="AR3530">
        <v>5356</v>
      </c>
      <c r="AS3530" t="s">
        <v>747</v>
      </c>
      <c r="AT3530" t="s">
        <v>118</v>
      </c>
      <c r="AW3530" t="s">
        <v>340</v>
      </c>
      <c r="AX3530" t="s">
        <v>340</v>
      </c>
      <c r="AY3530" t="s">
        <v>351</v>
      </c>
      <c r="AZ3530" t="s">
        <v>424</v>
      </c>
      <c r="BY3530" t="s">
        <v>342</v>
      </c>
      <c r="EQ3530">
        <v>252059</v>
      </c>
      <c r="ER3530" t="s">
        <v>8604</v>
      </c>
      <c r="EV3530">
        <v>17287508</v>
      </c>
      <c r="EW3530">
        <v>928</v>
      </c>
      <c r="EX3530">
        <v>220951</v>
      </c>
      <c r="EY3530" t="s">
        <v>8605</v>
      </c>
      <c r="EZ3530">
        <v>1</v>
      </c>
      <c r="FC3530">
        <v>5356</v>
      </c>
      <c r="FD3530" t="s">
        <v>118</v>
      </c>
    </row>
    <row r="3531" spans="1:160" x14ac:dyDescent="0.3">
      <c r="A3531" t="str">
        <f>VLOOKUP(B3531,Table2[],3,FALSE)</f>
        <v>Digital</v>
      </c>
      <c r="B3531" t="str">
        <f>IF(OR(ISNUMBER(FIND("QVC",Z3531)),ISNUMBER(FIND("QVC",AL3531))),"QVC",IF(OR(ISNUMBER(FIND("NCO",H3531)),ISNUMBER(FIND("NCO",Y3531))), "NCO", IF(AL3531="consumer","PMD.com",VLOOKUP(LEFT(H3531,2),Tables!$E$1:$F$11,2,FALSE))))</f>
        <v>PMD.com</v>
      </c>
      <c r="C3531">
        <f t="shared" si="165"/>
        <v>53900001</v>
      </c>
      <c r="D3531">
        <f t="shared" si="166"/>
        <v>1</v>
      </c>
      <c r="E3531" t="str">
        <f t="shared" ca="1" si="167"/>
        <v>shifted orders shipped</v>
      </c>
      <c r="F3531" t="s">
        <v>3539</v>
      </c>
      <c r="G3531" t="s">
        <v>335</v>
      </c>
      <c r="H3531" t="s">
        <v>8599</v>
      </c>
      <c r="I3531" s="6">
        <v>44012.489641203705</v>
      </c>
      <c r="J3531" t="s">
        <v>16</v>
      </c>
      <c r="K3531" s="6">
        <v>44013.461030092592</v>
      </c>
      <c r="M3531" t="s">
        <v>8600</v>
      </c>
      <c r="N3531" t="s">
        <v>8601</v>
      </c>
      <c r="O3531" t="s">
        <v>8602</v>
      </c>
      <c r="Q3531" t="s">
        <v>1307</v>
      </c>
      <c r="R3531" t="s">
        <v>389</v>
      </c>
      <c r="S3531">
        <v>11694</v>
      </c>
      <c r="T3531" t="s">
        <v>338</v>
      </c>
      <c r="U3531" t="s">
        <v>530</v>
      </c>
      <c r="W3531" t="s">
        <v>8603</v>
      </c>
      <c r="Z3531" t="s">
        <v>8600</v>
      </c>
      <c r="AA3531" t="s">
        <v>8601</v>
      </c>
      <c r="AB3531" t="s">
        <v>8602</v>
      </c>
      <c r="AD3531" t="s">
        <v>1307</v>
      </c>
      <c r="AE3531" t="s">
        <v>389</v>
      </c>
      <c r="AF3531">
        <v>11694</v>
      </c>
      <c r="AG3531" t="s">
        <v>338</v>
      </c>
      <c r="AH3531" t="s">
        <v>530</v>
      </c>
      <c r="AJ3531" t="s">
        <v>8603</v>
      </c>
      <c r="AL3531" t="s">
        <v>339</v>
      </c>
      <c r="AM3531">
        <v>1</v>
      </c>
      <c r="AN3531">
        <v>1</v>
      </c>
      <c r="AO3531">
        <v>31217</v>
      </c>
      <c r="AQ3531">
        <v>124466</v>
      </c>
      <c r="AR3531">
        <v>53900001</v>
      </c>
      <c r="AS3531" t="s">
        <v>1697</v>
      </c>
      <c r="AT3531" t="s">
        <v>104</v>
      </c>
      <c r="AW3531" t="s">
        <v>343</v>
      </c>
      <c r="BY3531" t="s">
        <v>342</v>
      </c>
      <c r="EQ3531">
        <v>247378</v>
      </c>
      <c r="ER3531" t="s">
        <v>8604</v>
      </c>
      <c r="EV3531">
        <v>17287508</v>
      </c>
      <c r="EW3531">
        <v>928</v>
      </c>
      <c r="EX3531">
        <v>220951</v>
      </c>
      <c r="EY3531" t="s">
        <v>8605</v>
      </c>
      <c r="EZ3531">
        <v>1</v>
      </c>
      <c r="FC3531">
        <v>95383</v>
      </c>
      <c r="FD3531" t="s">
        <v>1417</v>
      </c>
    </row>
    <row r="3532" spans="1:160" x14ac:dyDescent="0.3">
      <c r="A3532" t="str">
        <f>VLOOKUP(B3532,Table2[],3,FALSE)</f>
        <v>Digital</v>
      </c>
      <c r="B3532" t="str">
        <f>IF(OR(ISNUMBER(FIND("QVC",Z3532)),ISNUMBER(FIND("QVC",AL3532))),"QVC",IF(OR(ISNUMBER(FIND("NCO",H3532)),ISNUMBER(FIND("NCO",Y3532))), "NCO", IF(AL3532="consumer","PMD.com",VLOOKUP(LEFT(H3532,2),Tables!$E$1:$F$11,2,FALSE))))</f>
        <v>PMD.com</v>
      </c>
      <c r="C3532">
        <f t="shared" ref="C3532:C3595" si="168">AR3532</f>
        <v>534101</v>
      </c>
      <c r="D3532">
        <f t="shared" ref="D3532:D3595" si="169">AN3532</f>
        <v>2</v>
      </c>
      <c r="E3532" t="str">
        <f t="shared" ca="1" si="167"/>
        <v>shifted orders shipped</v>
      </c>
      <c r="F3532" t="s">
        <v>3539</v>
      </c>
      <c r="G3532" t="s">
        <v>335</v>
      </c>
      <c r="H3532" t="s">
        <v>8599</v>
      </c>
      <c r="I3532" s="6">
        <v>44012.489641203705</v>
      </c>
      <c r="J3532" t="s">
        <v>16</v>
      </c>
      <c r="K3532" s="6">
        <v>44013.461030092592</v>
      </c>
      <c r="M3532" t="s">
        <v>8600</v>
      </c>
      <c r="N3532" t="s">
        <v>8601</v>
      </c>
      <c r="O3532" t="s">
        <v>8602</v>
      </c>
      <c r="Q3532" t="s">
        <v>1307</v>
      </c>
      <c r="R3532" t="s">
        <v>389</v>
      </c>
      <c r="S3532">
        <v>11694</v>
      </c>
      <c r="T3532" t="s">
        <v>338</v>
      </c>
      <c r="U3532" t="s">
        <v>530</v>
      </c>
      <c r="W3532" t="s">
        <v>8603</v>
      </c>
      <c r="Z3532" t="s">
        <v>8600</v>
      </c>
      <c r="AA3532" t="s">
        <v>8601</v>
      </c>
      <c r="AB3532" t="s">
        <v>8602</v>
      </c>
      <c r="AD3532" t="s">
        <v>1307</v>
      </c>
      <c r="AE3532" t="s">
        <v>389</v>
      </c>
      <c r="AF3532">
        <v>11694</v>
      </c>
      <c r="AG3532" t="s">
        <v>338</v>
      </c>
      <c r="AH3532" t="s">
        <v>530</v>
      </c>
      <c r="AJ3532" t="s">
        <v>8603</v>
      </c>
      <c r="AL3532" t="s">
        <v>339</v>
      </c>
      <c r="AM3532">
        <v>2</v>
      </c>
      <c r="AN3532">
        <v>2</v>
      </c>
      <c r="AO3532">
        <v>8486</v>
      </c>
      <c r="AQ3532">
        <v>124619</v>
      </c>
      <c r="AR3532">
        <v>534101</v>
      </c>
      <c r="AS3532" t="s">
        <v>102</v>
      </c>
      <c r="AT3532" t="s">
        <v>101</v>
      </c>
      <c r="AW3532" t="s">
        <v>340</v>
      </c>
      <c r="AX3532" t="s">
        <v>340</v>
      </c>
      <c r="AY3532" t="s">
        <v>345</v>
      </c>
      <c r="AZ3532" t="s">
        <v>346</v>
      </c>
      <c r="BY3532" t="s">
        <v>342</v>
      </c>
      <c r="EQ3532">
        <v>250689</v>
      </c>
      <c r="ER3532" t="s">
        <v>8604</v>
      </c>
      <c r="EV3532">
        <v>17287508</v>
      </c>
      <c r="EW3532">
        <v>928</v>
      </c>
      <c r="EX3532">
        <v>220951</v>
      </c>
      <c r="EY3532" t="s">
        <v>8605</v>
      </c>
      <c r="EZ3532">
        <v>1</v>
      </c>
      <c r="FC3532">
        <v>534101</v>
      </c>
      <c r="FD3532" t="s">
        <v>101</v>
      </c>
    </row>
    <row r="3533" spans="1:160" x14ac:dyDescent="0.3">
      <c r="A3533" t="str">
        <f>VLOOKUP(B3533,Table2[],3,FALSE)</f>
        <v>Digital</v>
      </c>
      <c r="B3533" t="str">
        <f>IF(OR(ISNUMBER(FIND("QVC",Z3533)),ISNUMBER(FIND("QVC",AL3533))),"QVC",IF(OR(ISNUMBER(FIND("NCO",H3533)),ISNUMBER(FIND("NCO",Y3533))), "NCO", IF(AL3533="consumer","PMD.com",VLOOKUP(LEFT(H3533,2),Tables!$E$1:$F$11,2,FALSE))))</f>
        <v>PMD.com</v>
      </c>
      <c r="C3533">
        <f t="shared" si="168"/>
        <v>57090001</v>
      </c>
      <c r="D3533">
        <f t="shared" si="169"/>
        <v>1</v>
      </c>
      <c r="E3533" t="str">
        <f t="shared" ca="1" si="167"/>
        <v>shifted orders shipped</v>
      </c>
      <c r="F3533" t="s">
        <v>3539</v>
      </c>
      <c r="G3533" t="s">
        <v>335</v>
      </c>
      <c r="H3533" t="s">
        <v>8599</v>
      </c>
      <c r="I3533" s="6">
        <v>44012.489641203705</v>
      </c>
      <c r="J3533" t="s">
        <v>16</v>
      </c>
      <c r="K3533" s="6">
        <v>44013.461030092592</v>
      </c>
      <c r="M3533" t="s">
        <v>8600</v>
      </c>
      <c r="N3533" t="s">
        <v>8601</v>
      </c>
      <c r="O3533" t="s">
        <v>8602</v>
      </c>
      <c r="Q3533" t="s">
        <v>1307</v>
      </c>
      <c r="R3533" t="s">
        <v>389</v>
      </c>
      <c r="S3533">
        <v>11694</v>
      </c>
      <c r="T3533" t="s">
        <v>338</v>
      </c>
      <c r="U3533" t="s">
        <v>530</v>
      </c>
      <c r="W3533" t="s">
        <v>8603</v>
      </c>
      <c r="Z3533" t="s">
        <v>8600</v>
      </c>
      <c r="AA3533" t="s">
        <v>8601</v>
      </c>
      <c r="AB3533" t="s">
        <v>8602</v>
      </c>
      <c r="AD3533" t="s">
        <v>1307</v>
      </c>
      <c r="AE3533" t="s">
        <v>389</v>
      </c>
      <c r="AF3533">
        <v>11694</v>
      </c>
      <c r="AG3533" t="s">
        <v>338</v>
      </c>
      <c r="AH3533" t="s">
        <v>530</v>
      </c>
      <c r="AJ3533" t="s">
        <v>8603</v>
      </c>
      <c r="AL3533" t="s">
        <v>339</v>
      </c>
      <c r="AM3533">
        <v>1</v>
      </c>
      <c r="AN3533">
        <v>1</v>
      </c>
      <c r="AO3533">
        <v>2258</v>
      </c>
      <c r="AQ3533">
        <v>127089</v>
      </c>
      <c r="AR3533">
        <v>57090001</v>
      </c>
      <c r="AT3533" t="s">
        <v>1419</v>
      </c>
      <c r="AW3533" t="s">
        <v>340</v>
      </c>
      <c r="AX3533" t="s">
        <v>340</v>
      </c>
      <c r="AY3533" t="s">
        <v>348</v>
      </c>
      <c r="AZ3533" t="s">
        <v>1418</v>
      </c>
      <c r="BY3533" t="s">
        <v>342</v>
      </c>
      <c r="EQ3533">
        <v>248021</v>
      </c>
      <c r="ER3533" t="s">
        <v>8604</v>
      </c>
      <c r="EV3533">
        <v>17287508</v>
      </c>
      <c r="EW3533">
        <v>928</v>
      </c>
      <c r="EX3533">
        <v>220951</v>
      </c>
      <c r="EY3533" t="s">
        <v>8605</v>
      </c>
      <c r="EZ3533">
        <v>1</v>
      </c>
      <c r="FC3533">
        <v>95383</v>
      </c>
      <c r="FD3533" t="s">
        <v>1417</v>
      </c>
    </row>
    <row r="3534" spans="1:160" x14ac:dyDescent="0.3">
      <c r="A3534" t="str">
        <f>VLOOKUP(B3534,Table2[],3,FALSE)</f>
        <v>Digital</v>
      </c>
      <c r="B3534" t="str">
        <f>IF(OR(ISNUMBER(FIND("QVC",Z3534)),ISNUMBER(FIND("QVC",AL3534))),"QVC",IF(OR(ISNUMBER(FIND("NCO",H3534)),ISNUMBER(FIND("NCO",Y3534))), "NCO", IF(AL3534="consumer","PMD.com",VLOOKUP(LEFT(H3534,2),Tables!$E$1:$F$11,2,FALSE))))</f>
        <v>PMD.com</v>
      </c>
      <c r="C3534">
        <f t="shared" si="168"/>
        <v>57110001</v>
      </c>
      <c r="D3534">
        <f t="shared" si="169"/>
        <v>1</v>
      </c>
      <c r="E3534" t="str">
        <f t="shared" ca="1" si="167"/>
        <v>shifted orders shipped</v>
      </c>
      <c r="F3534" t="s">
        <v>3539</v>
      </c>
      <c r="G3534" t="s">
        <v>335</v>
      </c>
      <c r="H3534" t="s">
        <v>8599</v>
      </c>
      <c r="I3534" s="6">
        <v>44012.489641203705</v>
      </c>
      <c r="J3534" t="s">
        <v>16</v>
      </c>
      <c r="K3534" s="6">
        <v>44013.461030092592</v>
      </c>
      <c r="M3534" t="s">
        <v>8600</v>
      </c>
      <c r="N3534" t="s">
        <v>8601</v>
      </c>
      <c r="O3534" t="s">
        <v>8602</v>
      </c>
      <c r="Q3534" t="s">
        <v>1307</v>
      </c>
      <c r="R3534" t="s">
        <v>389</v>
      </c>
      <c r="S3534">
        <v>11694</v>
      </c>
      <c r="T3534" t="s">
        <v>338</v>
      </c>
      <c r="U3534" t="s">
        <v>530</v>
      </c>
      <c r="W3534" t="s">
        <v>8603</v>
      </c>
      <c r="Z3534" t="s">
        <v>8600</v>
      </c>
      <c r="AA3534" t="s">
        <v>8601</v>
      </c>
      <c r="AB3534" t="s">
        <v>8602</v>
      </c>
      <c r="AD3534" t="s">
        <v>1307</v>
      </c>
      <c r="AE3534" t="s">
        <v>389</v>
      </c>
      <c r="AF3534">
        <v>11694</v>
      </c>
      <c r="AG3534" t="s">
        <v>338</v>
      </c>
      <c r="AH3534" t="s">
        <v>530</v>
      </c>
      <c r="AJ3534" t="s">
        <v>8603</v>
      </c>
      <c r="AL3534" t="s">
        <v>339</v>
      </c>
      <c r="AM3534">
        <v>1</v>
      </c>
      <c r="AN3534">
        <v>1</v>
      </c>
      <c r="AO3534">
        <v>2258</v>
      </c>
      <c r="AQ3534">
        <v>127091</v>
      </c>
      <c r="AR3534">
        <v>57110001</v>
      </c>
      <c r="AT3534" t="s">
        <v>1332</v>
      </c>
      <c r="AW3534" t="s">
        <v>340</v>
      </c>
      <c r="AX3534" t="s">
        <v>340</v>
      </c>
      <c r="AY3534" t="s">
        <v>348</v>
      </c>
      <c r="AZ3534" t="s">
        <v>1418</v>
      </c>
      <c r="BY3534" t="s">
        <v>342</v>
      </c>
      <c r="EQ3534">
        <v>248023</v>
      </c>
      <c r="ER3534" t="s">
        <v>8604</v>
      </c>
      <c r="EV3534">
        <v>17287508</v>
      </c>
      <c r="EW3534">
        <v>928</v>
      </c>
      <c r="EX3534">
        <v>220951</v>
      </c>
      <c r="EY3534" t="s">
        <v>8605</v>
      </c>
      <c r="EZ3534">
        <v>1</v>
      </c>
      <c r="FC3534">
        <v>95383</v>
      </c>
      <c r="FD3534" t="s">
        <v>1417</v>
      </c>
    </row>
    <row r="3535" spans="1:160" x14ac:dyDescent="0.3">
      <c r="A3535" t="str">
        <f>VLOOKUP(B3535,Table2[],3,FALSE)</f>
        <v>Digital</v>
      </c>
      <c r="B3535" t="str">
        <f>IF(OR(ISNUMBER(FIND("QVC",Z3535)),ISNUMBER(FIND("QVC",AL3535))),"QVC",IF(OR(ISNUMBER(FIND("NCO",H3535)),ISNUMBER(FIND("NCO",Y3535))), "NCO", IF(AL3535="consumer","PMD.com",VLOOKUP(LEFT(H3535,2),Tables!$E$1:$F$11,2,FALSE))))</f>
        <v>PMD.com</v>
      </c>
      <c r="C3535">
        <f t="shared" si="168"/>
        <v>51010001</v>
      </c>
      <c r="D3535">
        <f t="shared" si="169"/>
        <v>1</v>
      </c>
      <c r="E3535" t="str">
        <f t="shared" ca="1" si="167"/>
        <v>shifted orders shipped</v>
      </c>
      <c r="F3535" t="s">
        <v>3539</v>
      </c>
      <c r="G3535" t="s">
        <v>335</v>
      </c>
      <c r="H3535" t="s">
        <v>8599</v>
      </c>
      <c r="I3535" s="6">
        <v>44012.489641203705</v>
      </c>
      <c r="J3535" t="s">
        <v>16</v>
      </c>
      <c r="K3535" s="6">
        <v>44013.461030092592</v>
      </c>
      <c r="M3535" t="s">
        <v>8600</v>
      </c>
      <c r="N3535" t="s">
        <v>8601</v>
      </c>
      <c r="O3535" t="s">
        <v>8602</v>
      </c>
      <c r="Q3535" t="s">
        <v>1307</v>
      </c>
      <c r="R3535" t="s">
        <v>389</v>
      </c>
      <c r="S3535">
        <v>11694</v>
      </c>
      <c r="T3535" t="s">
        <v>338</v>
      </c>
      <c r="U3535" t="s">
        <v>530</v>
      </c>
      <c r="W3535" t="s">
        <v>8603</v>
      </c>
      <c r="Z3535" t="s">
        <v>8600</v>
      </c>
      <c r="AA3535" t="s">
        <v>8601</v>
      </c>
      <c r="AB3535" t="s">
        <v>8602</v>
      </c>
      <c r="AD3535" t="s">
        <v>1307</v>
      </c>
      <c r="AE3535" t="s">
        <v>389</v>
      </c>
      <c r="AF3535">
        <v>11694</v>
      </c>
      <c r="AG3535" t="s">
        <v>338</v>
      </c>
      <c r="AH3535" t="s">
        <v>530</v>
      </c>
      <c r="AJ3535" t="s">
        <v>8603</v>
      </c>
      <c r="AL3535" t="s">
        <v>339</v>
      </c>
      <c r="AM3535">
        <v>1</v>
      </c>
      <c r="AN3535">
        <v>1</v>
      </c>
      <c r="AO3535">
        <v>8743</v>
      </c>
      <c r="AQ3535">
        <v>123868</v>
      </c>
      <c r="AR3535">
        <v>51010001</v>
      </c>
      <c r="AS3535" t="s">
        <v>48</v>
      </c>
      <c r="AT3535" t="s">
        <v>49</v>
      </c>
      <c r="AW3535" t="s">
        <v>340</v>
      </c>
      <c r="AX3535" t="s">
        <v>340</v>
      </c>
      <c r="AY3535" t="s">
        <v>357</v>
      </c>
      <c r="AZ3535" t="s">
        <v>363</v>
      </c>
      <c r="BY3535" t="s">
        <v>342</v>
      </c>
      <c r="EQ3535">
        <v>251450</v>
      </c>
      <c r="ER3535" t="s">
        <v>8604</v>
      </c>
      <c r="EV3535">
        <v>17287508</v>
      </c>
      <c r="EW3535">
        <v>928</v>
      </c>
      <c r="EX3535">
        <v>220951</v>
      </c>
      <c r="EY3535" t="s">
        <v>8605</v>
      </c>
      <c r="EZ3535">
        <v>1</v>
      </c>
      <c r="FC3535">
        <v>51010001</v>
      </c>
      <c r="FD3535" t="s">
        <v>49</v>
      </c>
    </row>
    <row r="3536" spans="1:160" x14ac:dyDescent="0.3">
      <c r="A3536" t="str">
        <f>VLOOKUP(B3536,Table2[],3,FALSE)</f>
        <v>Digital</v>
      </c>
      <c r="B3536" t="str">
        <f>IF(OR(ISNUMBER(FIND("QVC",Z3536)),ISNUMBER(FIND("QVC",AL3536))),"QVC",IF(OR(ISNUMBER(FIND("NCO",H3536)),ISNUMBER(FIND("NCO",Y3536))), "NCO", IF(AL3536="consumer","PMD.com",VLOOKUP(LEFT(H3536,2),Tables!$E$1:$F$11,2,FALSE))))</f>
        <v>PMD.com</v>
      </c>
      <c r="C3536">
        <f t="shared" si="168"/>
        <v>57100001</v>
      </c>
      <c r="D3536">
        <f t="shared" si="169"/>
        <v>1</v>
      </c>
      <c r="E3536" t="str">
        <f t="shared" ca="1" si="167"/>
        <v>shifted orders shipped</v>
      </c>
      <c r="F3536" t="s">
        <v>3539</v>
      </c>
      <c r="G3536" t="s">
        <v>335</v>
      </c>
      <c r="H3536" t="s">
        <v>8599</v>
      </c>
      <c r="I3536" s="6">
        <v>44012.489641203705</v>
      </c>
      <c r="J3536" t="s">
        <v>16</v>
      </c>
      <c r="K3536" s="6">
        <v>44013.461030092592</v>
      </c>
      <c r="M3536" t="s">
        <v>8600</v>
      </c>
      <c r="N3536" t="s">
        <v>8601</v>
      </c>
      <c r="O3536" t="s">
        <v>8602</v>
      </c>
      <c r="Q3536" t="s">
        <v>1307</v>
      </c>
      <c r="R3536" t="s">
        <v>389</v>
      </c>
      <c r="S3536">
        <v>11694</v>
      </c>
      <c r="T3536" t="s">
        <v>338</v>
      </c>
      <c r="U3536" t="s">
        <v>530</v>
      </c>
      <c r="W3536" t="s">
        <v>8603</v>
      </c>
      <c r="Z3536" t="s">
        <v>8600</v>
      </c>
      <c r="AA3536" t="s">
        <v>8601</v>
      </c>
      <c r="AB3536" t="s">
        <v>8602</v>
      </c>
      <c r="AD3536" t="s">
        <v>1307</v>
      </c>
      <c r="AE3536" t="s">
        <v>389</v>
      </c>
      <c r="AF3536">
        <v>11694</v>
      </c>
      <c r="AG3536" t="s">
        <v>338</v>
      </c>
      <c r="AH3536" t="s">
        <v>530</v>
      </c>
      <c r="AJ3536" t="s">
        <v>8603</v>
      </c>
      <c r="AL3536" t="s">
        <v>339</v>
      </c>
      <c r="AM3536">
        <v>1</v>
      </c>
      <c r="AN3536">
        <v>1</v>
      </c>
      <c r="AO3536">
        <v>2241</v>
      </c>
      <c r="AQ3536">
        <v>127090</v>
      </c>
      <c r="AR3536">
        <v>57100001</v>
      </c>
      <c r="AT3536" t="s">
        <v>1420</v>
      </c>
      <c r="AW3536" t="s">
        <v>340</v>
      </c>
      <c r="AX3536" t="s">
        <v>340</v>
      </c>
      <c r="AY3536" t="s">
        <v>348</v>
      </c>
      <c r="AZ3536" t="s">
        <v>1064</v>
      </c>
      <c r="BY3536" t="s">
        <v>342</v>
      </c>
      <c r="BZ3536" t="b">
        <v>0</v>
      </c>
      <c r="EQ3536">
        <v>248022</v>
      </c>
      <c r="ER3536" t="s">
        <v>8604</v>
      </c>
      <c r="EV3536">
        <v>17287508</v>
      </c>
      <c r="EW3536">
        <v>928</v>
      </c>
      <c r="EX3536">
        <v>220951</v>
      </c>
      <c r="EY3536" t="s">
        <v>8605</v>
      </c>
      <c r="EZ3536">
        <v>1</v>
      </c>
      <c r="FC3536">
        <v>95383</v>
      </c>
      <c r="FD3536" t="s">
        <v>1417</v>
      </c>
    </row>
    <row r="3537" spans="1:160" x14ac:dyDescent="0.3">
      <c r="A3537" t="str">
        <f>VLOOKUP(B3537,Table2[],3,FALSE)</f>
        <v>Digital</v>
      </c>
      <c r="B3537" t="str">
        <f>IF(OR(ISNUMBER(FIND("QVC",Z3537)),ISNUMBER(FIND("QVC",AL3537))),"QVC",IF(OR(ISNUMBER(FIND("NCO",H3537)),ISNUMBER(FIND("NCO",Y3537))), "NCO", IF(AL3537="consumer","PMD.com",VLOOKUP(LEFT(H3537,2),Tables!$E$1:$F$11,2,FALSE))))</f>
        <v>PMD.com</v>
      </c>
      <c r="C3537">
        <f t="shared" si="168"/>
        <v>51090030</v>
      </c>
      <c r="D3537">
        <f t="shared" si="169"/>
        <v>1</v>
      </c>
      <c r="E3537" t="str">
        <f t="shared" ca="1" si="167"/>
        <v>shifted orders shipped</v>
      </c>
      <c r="F3537" t="s">
        <v>3539</v>
      </c>
      <c r="G3537" t="s">
        <v>335</v>
      </c>
      <c r="H3537" t="s">
        <v>8599</v>
      </c>
      <c r="I3537" s="6">
        <v>44012.489641203705</v>
      </c>
      <c r="J3537" t="s">
        <v>16</v>
      </c>
      <c r="K3537" s="6">
        <v>44013.461030092592</v>
      </c>
      <c r="M3537" t="s">
        <v>8600</v>
      </c>
      <c r="N3537" t="s">
        <v>8601</v>
      </c>
      <c r="O3537" t="s">
        <v>8602</v>
      </c>
      <c r="Q3537" t="s">
        <v>1307</v>
      </c>
      <c r="R3537" t="s">
        <v>389</v>
      </c>
      <c r="S3537">
        <v>11694</v>
      </c>
      <c r="T3537" t="s">
        <v>338</v>
      </c>
      <c r="U3537" t="s">
        <v>530</v>
      </c>
      <c r="W3537" t="s">
        <v>8603</v>
      </c>
      <c r="Z3537" t="s">
        <v>8600</v>
      </c>
      <c r="AA3537" t="s">
        <v>8601</v>
      </c>
      <c r="AB3537" t="s">
        <v>8602</v>
      </c>
      <c r="AD3537" t="s">
        <v>1307</v>
      </c>
      <c r="AE3537" t="s">
        <v>389</v>
      </c>
      <c r="AF3537">
        <v>11694</v>
      </c>
      <c r="AG3537" t="s">
        <v>338</v>
      </c>
      <c r="AH3537" t="s">
        <v>530</v>
      </c>
      <c r="AJ3537" t="s">
        <v>8603</v>
      </c>
      <c r="AL3537" t="s">
        <v>339</v>
      </c>
      <c r="AM3537">
        <v>1</v>
      </c>
      <c r="AN3537">
        <v>1</v>
      </c>
      <c r="AO3537">
        <v>6688</v>
      </c>
      <c r="AQ3537">
        <v>125960</v>
      </c>
      <c r="AR3537">
        <v>51090030</v>
      </c>
      <c r="AS3537" t="s">
        <v>3043</v>
      </c>
      <c r="AT3537" t="s">
        <v>628</v>
      </c>
      <c r="AW3537" t="s">
        <v>343</v>
      </c>
      <c r="BY3537" t="s">
        <v>342</v>
      </c>
      <c r="BZ3537" t="b">
        <v>0</v>
      </c>
      <c r="EQ3537">
        <v>243047</v>
      </c>
      <c r="ER3537" t="s">
        <v>8604</v>
      </c>
      <c r="EV3537">
        <v>17287508</v>
      </c>
      <c r="EW3537">
        <v>928</v>
      </c>
      <c r="EX3537">
        <v>220951</v>
      </c>
      <c r="EY3537" t="s">
        <v>8605</v>
      </c>
      <c r="EZ3537">
        <v>1</v>
      </c>
      <c r="FC3537">
        <v>95383</v>
      </c>
      <c r="FD3537" t="s">
        <v>1417</v>
      </c>
    </row>
    <row r="3538" spans="1:160" x14ac:dyDescent="0.3">
      <c r="A3538" t="str">
        <f>VLOOKUP(B3538,Table2[],3,FALSE)</f>
        <v>Digital</v>
      </c>
      <c r="B3538" t="str">
        <f>IF(OR(ISNUMBER(FIND("QVC",Z3538)),ISNUMBER(FIND("QVC",AL3538))),"QVC",IF(OR(ISNUMBER(FIND("NCO",H3538)),ISNUMBER(FIND("NCO",Y3538))), "NCO", IF(AL3538="consumer","PMD.com",VLOOKUP(LEFT(H3538,2),Tables!$E$1:$F$11,2,FALSE))))</f>
        <v>PMD.com</v>
      </c>
      <c r="C3538">
        <f t="shared" si="168"/>
        <v>54010001</v>
      </c>
      <c r="D3538">
        <f t="shared" si="169"/>
        <v>1</v>
      </c>
      <c r="E3538" t="str">
        <f t="shared" ca="1" si="167"/>
        <v>shifted orders shipped</v>
      </c>
      <c r="F3538" t="s">
        <v>3539</v>
      </c>
      <c r="G3538" t="s">
        <v>335</v>
      </c>
      <c r="H3538" t="s">
        <v>8599</v>
      </c>
      <c r="I3538" s="6">
        <v>44012.489641203705</v>
      </c>
      <c r="J3538" t="s">
        <v>16</v>
      </c>
      <c r="K3538" s="6">
        <v>44013.461030092592</v>
      </c>
      <c r="M3538" t="s">
        <v>8600</v>
      </c>
      <c r="N3538" t="s">
        <v>8601</v>
      </c>
      <c r="O3538" t="s">
        <v>8602</v>
      </c>
      <c r="Q3538" t="s">
        <v>1307</v>
      </c>
      <c r="R3538" t="s">
        <v>389</v>
      </c>
      <c r="S3538">
        <v>11694</v>
      </c>
      <c r="T3538" t="s">
        <v>338</v>
      </c>
      <c r="U3538" t="s">
        <v>530</v>
      </c>
      <c r="W3538" t="s">
        <v>8603</v>
      </c>
      <c r="Z3538" t="s">
        <v>8600</v>
      </c>
      <c r="AA3538" t="s">
        <v>8601</v>
      </c>
      <c r="AB3538" t="s">
        <v>8602</v>
      </c>
      <c r="AD3538" t="s">
        <v>1307</v>
      </c>
      <c r="AE3538" t="s">
        <v>389</v>
      </c>
      <c r="AF3538">
        <v>11694</v>
      </c>
      <c r="AG3538" t="s">
        <v>338</v>
      </c>
      <c r="AH3538" t="s">
        <v>530</v>
      </c>
      <c r="AJ3538" t="s">
        <v>8603</v>
      </c>
      <c r="AL3538" t="s">
        <v>339</v>
      </c>
      <c r="AM3538">
        <v>1</v>
      </c>
      <c r="AN3538">
        <v>1</v>
      </c>
      <c r="AO3538">
        <v>6300</v>
      </c>
      <c r="AQ3538">
        <v>124476</v>
      </c>
      <c r="AR3538">
        <v>54010001</v>
      </c>
      <c r="AS3538" t="s">
        <v>577</v>
      </c>
      <c r="AT3538" t="s">
        <v>35</v>
      </c>
      <c r="AW3538" t="s">
        <v>340</v>
      </c>
      <c r="AX3538">
        <v>0</v>
      </c>
      <c r="AY3538" t="s">
        <v>348</v>
      </c>
      <c r="AZ3538">
        <v>0</v>
      </c>
      <c r="BY3538" t="s">
        <v>342</v>
      </c>
      <c r="EQ3538">
        <v>252076</v>
      </c>
      <c r="ER3538" t="s">
        <v>8604</v>
      </c>
      <c r="EV3538">
        <v>17287508</v>
      </c>
      <c r="EW3538">
        <v>928</v>
      </c>
      <c r="EX3538">
        <v>220951</v>
      </c>
      <c r="EY3538" t="s">
        <v>8605</v>
      </c>
      <c r="EZ3538">
        <v>1</v>
      </c>
      <c r="FC3538">
        <v>95383</v>
      </c>
      <c r="FD3538" t="s">
        <v>1417</v>
      </c>
    </row>
    <row r="3539" spans="1:160" x14ac:dyDescent="0.3">
      <c r="A3539" t="str">
        <f>VLOOKUP(B3539,Table2[],3,FALSE)</f>
        <v>Digital</v>
      </c>
      <c r="B3539" t="str">
        <f>IF(OR(ISNUMBER(FIND("QVC",Z3539)),ISNUMBER(FIND("QVC",AL3539))),"QVC",IF(OR(ISNUMBER(FIND("NCO",H3539)),ISNUMBER(FIND("NCO",Y3539))), "NCO", IF(AL3539="consumer","PMD.com",VLOOKUP(LEFT(H3539,2),Tables!$E$1:$F$11,2,FALSE))))</f>
        <v>PMD.com</v>
      </c>
      <c r="C3539">
        <f t="shared" si="168"/>
        <v>52480001</v>
      </c>
      <c r="D3539">
        <f t="shared" si="169"/>
        <v>2</v>
      </c>
      <c r="E3539" t="str">
        <f t="shared" ca="1" si="167"/>
        <v>shifted orders shipped</v>
      </c>
      <c r="F3539" t="s">
        <v>3539</v>
      </c>
      <c r="G3539" t="s">
        <v>335</v>
      </c>
      <c r="H3539" t="s">
        <v>8606</v>
      </c>
      <c r="I3539" s="6">
        <v>44012.487025462964</v>
      </c>
      <c r="J3539" t="s">
        <v>16</v>
      </c>
      <c r="K3539" s="6">
        <v>44013.461284722223</v>
      </c>
      <c r="M3539" t="s">
        <v>8607</v>
      </c>
      <c r="N3539" t="s">
        <v>8608</v>
      </c>
      <c r="Q3539" t="s">
        <v>1946</v>
      </c>
      <c r="R3539" t="s">
        <v>403</v>
      </c>
      <c r="S3539">
        <v>54701</v>
      </c>
      <c r="T3539" t="s">
        <v>338</v>
      </c>
      <c r="U3539" t="s">
        <v>530</v>
      </c>
      <c r="W3539" t="s">
        <v>8609</v>
      </c>
      <c r="Z3539" t="s">
        <v>8607</v>
      </c>
      <c r="AA3539" t="s">
        <v>8608</v>
      </c>
      <c r="AD3539" t="s">
        <v>1946</v>
      </c>
      <c r="AE3539" t="s">
        <v>403</v>
      </c>
      <c r="AF3539">
        <v>54701</v>
      </c>
      <c r="AG3539" t="s">
        <v>338</v>
      </c>
      <c r="AH3539" t="s">
        <v>530</v>
      </c>
      <c r="AJ3539" t="s">
        <v>8609</v>
      </c>
      <c r="AL3539" t="s">
        <v>339</v>
      </c>
      <c r="AM3539">
        <v>2</v>
      </c>
      <c r="AN3539">
        <v>2</v>
      </c>
      <c r="AO3539">
        <v>15799</v>
      </c>
      <c r="AQ3539">
        <v>127159</v>
      </c>
      <c r="AR3539">
        <v>52480001</v>
      </c>
      <c r="AS3539" t="s">
        <v>125</v>
      </c>
      <c r="AT3539" t="s">
        <v>126</v>
      </c>
      <c r="AW3539" t="s">
        <v>343</v>
      </c>
      <c r="BY3539" t="s">
        <v>342</v>
      </c>
      <c r="EQ3539">
        <v>250262</v>
      </c>
      <c r="ER3539" t="s">
        <v>8610</v>
      </c>
      <c r="EV3539">
        <v>17287503</v>
      </c>
      <c r="EW3539">
        <v>928</v>
      </c>
      <c r="EX3539">
        <v>220946</v>
      </c>
      <c r="EY3539" t="s">
        <v>8611</v>
      </c>
      <c r="EZ3539">
        <v>1</v>
      </c>
      <c r="FC3539">
        <v>52480001</v>
      </c>
      <c r="FD3539" t="s">
        <v>126</v>
      </c>
    </row>
    <row r="3540" spans="1:160" x14ac:dyDescent="0.3">
      <c r="A3540" t="str">
        <f>VLOOKUP(B3540,Table2[],3,FALSE)</f>
        <v>Digital</v>
      </c>
      <c r="B3540" t="str">
        <f>IF(OR(ISNUMBER(FIND("QVC",Z3540)),ISNUMBER(FIND("QVC",AL3540))),"QVC",IF(OR(ISNUMBER(FIND("NCO",H3540)),ISNUMBER(FIND("NCO",Y3540))), "NCO", IF(AL3540="consumer","PMD.com",VLOOKUP(LEFT(H3540,2),Tables!$E$1:$F$11,2,FALSE))))</f>
        <v>PMD.com</v>
      </c>
      <c r="C3540">
        <f t="shared" si="168"/>
        <v>53940001</v>
      </c>
      <c r="D3540">
        <f t="shared" si="169"/>
        <v>2</v>
      </c>
      <c r="E3540" t="str">
        <f t="shared" ca="1" si="167"/>
        <v>shifted orders shipped</v>
      </c>
      <c r="F3540" t="s">
        <v>3539</v>
      </c>
      <c r="G3540" t="s">
        <v>335</v>
      </c>
      <c r="H3540" t="s">
        <v>8606</v>
      </c>
      <c r="I3540" s="6">
        <v>44012.487025462964</v>
      </c>
      <c r="J3540" t="s">
        <v>16</v>
      </c>
      <c r="K3540" s="6">
        <v>44013.461284722223</v>
      </c>
      <c r="M3540" t="s">
        <v>8607</v>
      </c>
      <c r="N3540" t="s">
        <v>8608</v>
      </c>
      <c r="Q3540" t="s">
        <v>1946</v>
      </c>
      <c r="R3540" t="s">
        <v>403</v>
      </c>
      <c r="S3540">
        <v>54701</v>
      </c>
      <c r="T3540" t="s">
        <v>338</v>
      </c>
      <c r="U3540" t="s">
        <v>530</v>
      </c>
      <c r="W3540" t="s">
        <v>8609</v>
      </c>
      <c r="Z3540" t="s">
        <v>8607</v>
      </c>
      <c r="AA3540" t="s">
        <v>8608</v>
      </c>
      <c r="AD3540" t="s">
        <v>1946</v>
      </c>
      <c r="AE3540" t="s">
        <v>403</v>
      </c>
      <c r="AF3540">
        <v>54701</v>
      </c>
      <c r="AG3540" t="s">
        <v>338</v>
      </c>
      <c r="AH3540" t="s">
        <v>530</v>
      </c>
      <c r="AJ3540" t="s">
        <v>8609</v>
      </c>
      <c r="AL3540" t="s">
        <v>339</v>
      </c>
      <c r="AM3540">
        <v>2</v>
      </c>
      <c r="AN3540">
        <v>2</v>
      </c>
      <c r="AO3540">
        <v>4924</v>
      </c>
      <c r="AQ3540">
        <v>124470</v>
      </c>
      <c r="AR3540">
        <v>53940001</v>
      </c>
      <c r="AS3540">
        <v>90</v>
      </c>
      <c r="AT3540" t="s">
        <v>130</v>
      </c>
      <c r="AW3540" t="s">
        <v>343</v>
      </c>
      <c r="BY3540" t="s">
        <v>342</v>
      </c>
      <c r="EQ3540">
        <v>243398</v>
      </c>
      <c r="ER3540" t="s">
        <v>8610</v>
      </c>
      <c r="EV3540">
        <v>17287503</v>
      </c>
      <c r="EW3540">
        <v>928</v>
      </c>
      <c r="EX3540">
        <v>220946</v>
      </c>
      <c r="EY3540" t="s">
        <v>8611</v>
      </c>
      <c r="EZ3540">
        <v>1</v>
      </c>
      <c r="FC3540">
        <v>53940001</v>
      </c>
      <c r="FD3540" t="s">
        <v>130</v>
      </c>
    </row>
    <row r="3541" spans="1:160" x14ac:dyDescent="0.3">
      <c r="A3541" t="str">
        <f>VLOOKUP(B3541,Table2[],3,FALSE)</f>
        <v>Digital</v>
      </c>
      <c r="B3541" t="str">
        <f>IF(OR(ISNUMBER(FIND("QVC",Z3541)),ISNUMBER(FIND("QVC",AL3541))),"QVC",IF(OR(ISNUMBER(FIND("NCO",H3541)),ISNUMBER(FIND("NCO",Y3541))), "NCO", IF(AL3541="consumer","PMD.com",VLOOKUP(LEFT(H3541,2),Tables!$E$1:$F$11,2,FALSE))))</f>
        <v>PMD.com</v>
      </c>
      <c r="C3541">
        <f t="shared" si="168"/>
        <v>5331</v>
      </c>
      <c r="D3541">
        <f t="shared" si="169"/>
        <v>1</v>
      </c>
      <c r="E3541" t="str">
        <f t="shared" ca="1" si="167"/>
        <v>shifted orders shipped</v>
      </c>
      <c r="F3541" t="s">
        <v>3539</v>
      </c>
      <c r="G3541" t="s">
        <v>335</v>
      </c>
      <c r="H3541" t="s">
        <v>8612</v>
      </c>
      <c r="I3541" s="6">
        <v>44012.497974537036</v>
      </c>
      <c r="J3541" t="s">
        <v>16</v>
      </c>
      <c r="K3541" s="6">
        <v>44013.462175925924</v>
      </c>
      <c r="M3541" t="s">
        <v>8613</v>
      </c>
      <c r="N3541" t="s">
        <v>8614</v>
      </c>
      <c r="Q3541" t="s">
        <v>1669</v>
      </c>
      <c r="R3541" t="s">
        <v>365</v>
      </c>
      <c r="S3541" t="s">
        <v>8615</v>
      </c>
      <c r="T3541" t="s">
        <v>338</v>
      </c>
      <c r="U3541" t="s">
        <v>530</v>
      </c>
      <c r="W3541" t="s">
        <v>8616</v>
      </c>
      <c r="Z3541" t="s">
        <v>8613</v>
      </c>
      <c r="AA3541" t="s">
        <v>8614</v>
      </c>
      <c r="AD3541" t="s">
        <v>1669</v>
      </c>
      <c r="AE3541" t="s">
        <v>365</v>
      </c>
      <c r="AF3541" t="s">
        <v>8615</v>
      </c>
      <c r="AG3541" t="s">
        <v>338</v>
      </c>
      <c r="AH3541" t="s">
        <v>530</v>
      </c>
      <c r="AJ3541" t="s">
        <v>8616</v>
      </c>
      <c r="AL3541" t="s">
        <v>339</v>
      </c>
      <c r="AM3541">
        <v>1</v>
      </c>
      <c r="AN3541">
        <v>1</v>
      </c>
      <c r="AO3541">
        <v>19662</v>
      </c>
      <c r="AQ3541">
        <v>123796</v>
      </c>
      <c r="AR3541">
        <v>5331</v>
      </c>
      <c r="AS3541" t="s">
        <v>746</v>
      </c>
      <c r="AT3541" t="s">
        <v>129</v>
      </c>
      <c r="AW3541" t="s">
        <v>340</v>
      </c>
      <c r="AX3541" t="s">
        <v>352</v>
      </c>
      <c r="AY3541" t="s">
        <v>353</v>
      </c>
      <c r="AZ3541" t="s">
        <v>354</v>
      </c>
      <c r="BY3541" t="s">
        <v>342</v>
      </c>
      <c r="EQ3541">
        <v>247800</v>
      </c>
      <c r="ER3541" t="s">
        <v>8617</v>
      </c>
      <c r="EV3541">
        <v>17287510</v>
      </c>
      <c r="EW3541">
        <v>928</v>
      </c>
      <c r="EX3541">
        <v>220953</v>
      </c>
      <c r="EY3541">
        <v>9.2748999964335493E+25</v>
      </c>
      <c r="EZ3541">
        <v>1</v>
      </c>
      <c r="FC3541">
        <v>5331</v>
      </c>
      <c r="FD3541" t="s">
        <v>129</v>
      </c>
    </row>
    <row r="3542" spans="1:160" x14ac:dyDescent="0.3">
      <c r="A3542" t="str">
        <f>VLOOKUP(B3542,Table2[],3,FALSE)</f>
        <v>Digital</v>
      </c>
      <c r="B3542" t="str">
        <f>IF(OR(ISNUMBER(FIND("QVC",Z3542)),ISNUMBER(FIND("QVC",AL3542))),"QVC",IF(OR(ISNUMBER(FIND("NCO",H3542)),ISNUMBER(FIND("NCO",Y3542))), "NCO", IF(AL3542="consumer","PMD.com",VLOOKUP(LEFT(H3542,2),Tables!$E$1:$F$11,2,FALSE))))</f>
        <v>PMD.com</v>
      </c>
      <c r="C3542">
        <f t="shared" si="168"/>
        <v>53920001</v>
      </c>
      <c r="D3542">
        <f t="shared" si="169"/>
        <v>1</v>
      </c>
      <c r="E3542" t="str">
        <f t="shared" ca="1" si="167"/>
        <v>shifted orders shipped</v>
      </c>
      <c r="F3542" t="s">
        <v>3539</v>
      </c>
      <c r="G3542" t="s">
        <v>335</v>
      </c>
      <c r="H3542" t="s">
        <v>8618</v>
      </c>
      <c r="I3542" s="6">
        <v>44012.488611111112</v>
      </c>
      <c r="J3542" t="s">
        <v>16</v>
      </c>
      <c r="K3542" s="6">
        <v>44013.462233796294</v>
      </c>
      <c r="M3542" t="s">
        <v>8619</v>
      </c>
      <c r="N3542" t="s">
        <v>8620</v>
      </c>
      <c r="Q3542" t="s">
        <v>1350</v>
      </c>
      <c r="R3542" t="s">
        <v>365</v>
      </c>
      <c r="S3542" t="s">
        <v>8621</v>
      </c>
      <c r="T3542" t="s">
        <v>338</v>
      </c>
      <c r="U3542" t="s">
        <v>530</v>
      </c>
      <c r="W3542" t="s">
        <v>8622</v>
      </c>
      <c r="Z3542" t="s">
        <v>8619</v>
      </c>
      <c r="AA3542" t="s">
        <v>8620</v>
      </c>
      <c r="AD3542" t="s">
        <v>1350</v>
      </c>
      <c r="AE3542" t="s">
        <v>365</v>
      </c>
      <c r="AF3542" t="s">
        <v>8621</v>
      </c>
      <c r="AG3542" t="s">
        <v>338</v>
      </c>
      <c r="AH3542" t="s">
        <v>530</v>
      </c>
      <c r="AJ3542" t="s">
        <v>8622</v>
      </c>
      <c r="AL3542" t="s">
        <v>339</v>
      </c>
      <c r="AM3542">
        <v>1</v>
      </c>
      <c r="AN3542">
        <v>1</v>
      </c>
      <c r="AO3542">
        <v>14899</v>
      </c>
      <c r="AQ3542">
        <v>124468</v>
      </c>
      <c r="AR3542">
        <v>53920001</v>
      </c>
      <c r="AS3542">
        <v>9000000</v>
      </c>
      <c r="AT3542" t="s">
        <v>40</v>
      </c>
      <c r="AW3542" t="s">
        <v>343</v>
      </c>
      <c r="BY3542" t="s">
        <v>342</v>
      </c>
      <c r="EQ3542">
        <v>243396</v>
      </c>
      <c r="ER3542" t="s">
        <v>8623</v>
      </c>
      <c r="EV3542">
        <v>17287506</v>
      </c>
      <c r="EW3542">
        <v>928</v>
      </c>
      <c r="EX3542">
        <v>220949</v>
      </c>
      <c r="EY3542" t="s">
        <v>8624</v>
      </c>
      <c r="EZ3542">
        <v>1</v>
      </c>
      <c r="FC3542">
        <v>95385</v>
      </c>
      <c r="FD3542" t="s">
        <v>3531</v>
      </c>
    </row>
    <row r="3543" spans="1:160" x14ac:dyDescent="0.3">
      <c r="A3543" t="str">
        <f>VLOOKUP(B3543,Table2[],3,FALSE)</f>
        <v>Digital</v>
      </c>
      <c r="B3543" t="str">
        <f>IF(OR(ISNUMBER(FIND("QVC",Z3543)),ISNUMBER(FIND("QVC",AL3543))),"QVC",IF(OR(ISNUMBER(FIND("NCO",H3543)),ISNUMBER(FIND("NCO",Y3543))), "NCO", IF(AL3543="consumer","PMD.com",VLOOKUP(LEFT(H3543,2),Tables!$E$1:$F$11,2,FALSE))))</f>
        <v>PMD.com</v>
      </c>
      <c r="C3543">
        <f t="shared" si="168"/>
        <v>5341030</v>
      </c>
      <c r="D3543">
        <f t="shared" si="169"/>
        <v>1</v>
      </c>
      <c r="E3543" t="str">
        <f t="shared" ca="1" si="167"/>
        <v>shifted orders shipped</v>
      </c>
      <c r="F3543" t="s">
        <v>3539</v>
      </c>
      <c r="G3543" t="s">
        <v>335</v>
      </c>
      <c r="H3543" t="s">
        <v>8618</v>
      </c>
      <c r="I3543" s="6">
        <v>44012.488611111112</v>
      </c>
      <c r="J3543" t="s">
        <v>16</v>
      </c>
      <c r="K3543" s="6">
        <v>44013.462233796294</v>
      </c>
      <c r="M3543" t="s">
        <v>8619</v>
      </c>
      <c r="N3543" t="s">
        <v>8620</v>
      </c>
      <c r="Q3543" t="s">
        <v>1350</v>
      </c>
      <c r="R3543" t="s">
        <v>365</v>
      </c>
      <c r="S3543" t="s">
        <v>8621</v>
      </c>
      <c r="T3543" t="s">
        <v>338</v>
      </c>
      <c r="U3543" t="s">
        <v>530</v>
      </c>
      <c r="W3543" t="s">
        <v>8622</v>
      </c>
      <c r="Z3543" t="s">
        <v>8619</v>
      </c>
      <c r="AA3543" t="s">
        <v>8620</v>
      </c>
      <c r="AD3543" t="s">
        <v>1350</v>
      </c>
      <c r="AE3543" t="s">
        <v>365</v>
      </c>
      <c r="AF3543" t="s">
        <v>8621</v>
      </c>
      <c r="AG3543" t="s">
        <v>338</v>
      </c>
      <c r="AH3543" t="s">
        <v>530</v>
      </c>
      <c r="AJ3543" t="s">
        <v>8622</v>
      </c>
      <c r="AL3543" t="s">
        <v>339</v>
      </c>
      <c r="AM3543">
        <v>1</v>
      </c>
      <c r="AN3543">
        <v>1</v>
      </c>
      <c r="AO3543">
        <v>12859</v>
      </c>
      <c r="AQ3543">
        <v>124642</v>
      </c>
      <c r="AR3543">
        <v>5341030</v>
      </c>
      <c r="AS3543" t="s">
        <v>925</v>
      </c>
      <c r="AT3543" t="s">
        <v>926</v>
      </c>
      <c r="AW3543" t="s">
        <v>366</v>
      </c>
      <c r="AX3543" t="s">
        <v>366</v>
      </c>
      <c r="AY3543" t="s">
        <v>345</v>
      </c>
      <c r="AZ3543" t="s">
        <v>346</v>
      </c>
      <c r="BY3543" t="s">
        <v>342</v>
      </c>
      <c r="EQ3543">
        <v>243275</v>
      </c>
      <c r="ER3543" t="s">
        <v>8623</v>
      </c>
      <c r="EV3543">
        <v>17287506</v>
      </c>
      <c r="EW3543">
        <v>928</v>
      </c>
      <c r="EX3543">
        <v>220949</v>
      </c>
      <c r="EY3543" t="s">
        <v>8624</v>
      </c>
      <c r="EZ3543">
        <v>1</v>
      </c>
      <c r="FC3543">
        <v>95385</v>
      </c>
      <c r="FD3543" t="s">
        <v>3531</v>
      </c>
    </row>
    <row r="3544" spans="1:160" x14ac:dyDescent="0.3">
      <c r="A3544" t="str">
        <f>VLOOKUP(B3544,Table2[],3,FALSE)</f>
        <v>Digital</v>
      </c>
      <c r="B3544" t="str">
        <f>IF(OR(ISNUMBER(FIND("QVC",Z3544)),ISNUMBER(FIND("QVC",AL3544))),"QVC",IF(OR(ISNUMBER(FIND("NCO",H3544)),ISNUMBER(FIND("NCO",Y3544))), "NCO", IF(AL3544="consumer","PMD.com",VLOOKUP(LEFT(H3544,2),Tables!$E$1:$F$11,2,FALSE))))</f>
        <v>PMD.com</v>
      </c>
      <c r="C3544">
        <f t="shared" si="168"/>
        <v>5342</v>
      </c>
      <c r="D3544">
        <f t="shared" si="169"/>
        <v>1</v>
      </c>
      <c r="E3544" t="str">
        <f t="shared" ca="1" si="167"/>
        <v>shifted orders shipped</v>
      </c>
      <c r="F3544" t="s">
        <v>3539</v>
      </c>
      <c r="G3544" t="s">
        <v>335</v>
      </c>
      <c r="H3544" t="s">
        <v>8618</v>
      </c>
      <c r="I3544" s="6">
        <v>44012.488611111112</v>
      </c>
      <c r="J3544" t="s">
        <v>16</v>
      </c>
      <c r="K3544" s="6">
        <v>44013.462233796294</v>
      </c>
      <c r="M3544" t="s">
        <v>8619</v>
      </c>
      <c r="N3544" t="s">
        <v>8620</v>
      </c>
      <c r="Q3544" t="s">
        <v>1350</v>
      </c>
      <c r="R3544" t="s">
        <v>365</v>
      </c>
      <c r="S3544" t="s">
        <v>8621</v>
      </c>
      <c r="T3544" t="s">
        <v>338</v>
      </c>
      <c r="U3544" t="s">
        <v>530</v>
      </c>
      <c r="W3544" t="s">
        <v>8622</v>
      </c>
      <c r="Z3544" t="s">
        <v>8619</v>
      </c>
      <c r="AA3544" t="s">
        <v>8620</v>
      </c>
      <c r="AD3544" t="s">
        <v>1350</v>
      </c>
      <c r="AE3544" t="s">
        <v>365</v>
      </c>
      <c r="AF3544" t="s">
        <v>8621</v>
      </c>
      <c r="AG3544" t="s">
        <v>338</v>
      </c>
      <c r="AH3544" t="s">
        <v>530</v>
      </c>
      <c r="AJ3544" t="s">
        <v>8622</v>
      </c>
      <c r="AL3544" t="s">
        <v>339</v>
      </c>
      <c r="AM3544">
        <v>1</v>
      </c>
      <c r="AN3544">
        <v>1</v>
      </c>
      <c r="AO3544">
        <v>13280</v>
      </c>
      <c r="AQ3544">
        <v>123849</v>
      </c>
      <c r="AR3544">
        <v>5342</v>
      </c>
      <c r="AS3544" t="s">
        <v>1867</v>
      </c>
      <c r="AT3544" t="s">
        <v>149</v>
      </c>
      <c r="AW3544" t="s">
        <v>340</v>
      </c>
      <c r="AX3544" t="s">
        <v>340</v>
      </c>
      <c r="AY3544" t="s">
        <v>345</v>
      </c>
      <c r="AZ3544" t="s">
        <v>346</v>
      </c>
      <c r="BY3544" t="s">
        <v>342</v>
      </c>
      <c r="EQ3544">
        <v>244853</v>
      </c>
      <c r="ER3544" t="s">
        <v>8623</v>
      </c>
      <c r="EV3544">
        <v>17287506</v>
      </c>
      <c r="EW3544">
        <v>928</v>
      </c>
      <c r="EX3544">
        <v>220949</v>
      </c>
      <c r="EY3544" t="s">
        <v>8624</v>
      </c>
      <c r="EZ3544">
        <v>1</v>
      </c>
      <c r="FC3544">
        <v>90425</v>
      </c>
      <c r="FD3544" t="s">
        <v>388</v>
      </c>
    </row>
    <row r="3545" spans="1:160" x14ac:dyDescent="0.3">
      <c r="A3545" t="str">
        <f>VLOOKUP(B3545,Table2[],3,FALSE)</f>
        <v>Digital</v>
      </c>
      <c r="B3545" t="str">
        <f>IF(OR(ISNUMBER(FIND("QVC",Z3545)),ISNUMBER(FIND("QVC",AL3545))),"QVC",IF(OR(ISNUMBER(FIND("NCO",H3545)),ISNUMBER(FIND("NCO",Y3545))), "NCO", IF(AL3545="consumer","PMD.com",VLOOKUP(LEFT(H3545,2),Tables!$E$1:$F$11,2,FALSE))))</f>
        <v>PMD.com</v>
      </c>
      <c r="C3545">
        <f t="shared" si="168"/>
        <v>52430001</v>
      </c>
      <c r="D3545">
        <f t="shared" si="169"/>
        <v>1</v>
      </c>
      <c r="E3545" t="str">
        <f t="shared" ca="1" si="167"/>
        <v>shifted orders shipped</v>
      </c>
      <c r="F3545" t="s">
        <v>3539</v>
      </c>
      <c r="G3545" t="s">
        <v>335</v>
      </c>
      <c r="H3545" t="s">
        <v>8618</v>
      </c>
      <c r="I3545" s="6">
        <v>44012.488611111112</v>
      </c>
      <c r="J3545" t="s">
        <v>16</v>
      </c>
      <c r="K3545" s="6">
        <v>44013.462233796294</v>
      </c>
      <c r="M3545" t="s">
        <v>8619</v>
      </c>
      <c r="N3545" t="s">
        <v>8620</v>
      </c>
      <c r="Q3545" t="s">
        <v>1350</v>
      </c>
      <c r="R3545" t="s">
        <v>365</v>
      </c>
      <c r="S3545" t="s">
        <v>8621</v>
      </c>
      <c r="T3545" t="s">
        <v>338</v>
      </c>
      <c r="U3545" t="s">
        <v>530</v>
      </c>
      <c r="W3545" t="s">
        <v>8622</v>
      </c>
      <c r="Z3545" t="s">
        <v>8619</v>
      </c>
      <c r="AA3545" t="s">
        <v>8620</v>
      </c>
      <c r="AD3545" t="s">
        <v>1350</v>
      </c>
      <c r="AE3545" t="s">
        <v>365</v>
      </c>
      <c r="AF3545" t="s">
        <v>8621</v>
      </c>
      <c r="AG3545" t="s">
        <v>338</v>
      </c>
      <c r="AH3545" t="s">
        <v>530</v>
      </c>
      <c r="AJ3545" t="s">
        <v>8622</v>
      </c>
      <c r="AL3545" t="s">
        <v>339</v>
      </c>
      <c r="AM3545">
        <v>1</v>
      </c>
      <c r="AN3545">
        <v>1</v>
      </c>
      <c r="AO3545">
        <v>12063</v>
      </c>
      <c r="AQ3545">
        <v>127155</v>
      </c>
      <c r="AR3545">
        <v>52430001</v>
      </c>
      <c r="AS3545" t="s">
        <v>927</v>
      </c>
      <c r="AT3545" t="s">
        <v>75</v>
      </c>
      <c r="AW3545" t="s">
        <v>340</v>
      </c>
      <c r="AX3545" t="s">
        <v>340</v>
      </c>
      <c r="AY3545" t="s">
        <v>357</v>
      </c>
      <c r="AZ3545" t="s">
        <v>363</v>
      </c>
      <c r="BY3545" t="s">
        <v>342</v>
      </c>
      <c r="EQ3545">
        <v>249990</v>
      </c>
      <c r="ER3545" t="s">
        <v>8623</v>
      </c>
      <c r="EV3545">
        <v>17287506</v>
      </c>
      <c r="EW3545">
        <v>928</v>
      </c>
      <c r="EX3545">
        <v>220949</v>
      </c>
      <c r="EY3545" t="s">
        <v>8624</v>
      </c>
      <c r="EZ3545">
        <v>1</v>
      </c>
      <c r="FC3545">
        <v>95385</v>
      </c>
      <c r="FD3545" t="s">
        <v>3531</v>
      </c>
    </row>
    <row r="3546" spans="1:160" x14ac:dyDescent="0.3">
      <c r="A3546" t="str">
        <f>VLOOKUP(B3546,Table2[],3,FALSE)</f>
        <v>Digital</v>
      </c>
      <c r="B3546" t="str">
        <f>IF(OR(ISNUMBER(FIND("QVC",Z3546)),ISNUMBER(FIND("QVC",AL3546))),"QVC",IF(OR(ISNUMBER(FIND("NCO",H3546)),ISNUMBER(FIND("NCO",Y3546))), "NCO", IF(AL3546="consumer","PMD.com",VLOOKUP(LEFT(H3546,2),Tables!$E$1:$F$11,2,FALSE))))</f>
        <v>PMD.com</v>
      </c>
      <c r="C3546">
        <f t="shared" si="168"/>
        <v>5341</v>
      </c>
      <c r="D3546">
        <f t="shared" si="169"/>
        <v>1</v>
      </c>
      <c r="E3546" t="str">
        <f t="shared" ca="1" si="167"/>
        <v>shifted orders shipped</v>
      </c>
      <c r="F3546" t="s">
        <v>3539</v>
      </c>
      <c r="G3546" t="s">
        <v>335</v>
      </c>
      <c r="H3546" t="s">
        <v>8618</v>
      </c>
      <c r="I3546" s="6">
        <v>44012.488611111112</v>
      </c>
      <c r="J3546" t="s">
        <v>16</v>
      </c>
      <c r="K3546" s="6">
        <v>44013.462233796294</v>
      </c>
      <c r="M3546" t="s">
        <v>8619</v>
      </c>
      <c r="N3546" t="s">
        <v>8620</v>
      </c>
      <c r="Q3546" t="s">
        <v>1350</v>
      </c>
      <c r="R3546" t="s">
        <v>365</v>
      </c>
      <c r="S3546" t="s">
        <v>8621</v>
      </c>
      <c r="T3546" t="s">
        <v>338</v>
      </c>
      <c r="U3546" t="s">
        <v>530</v>
      </c>
      <c r="W3546" t="s">
        <v>8622</v>
      </c>
      <c r="Z3546" t="s">
        <v>8619</v>
      </c>
      <c r="AA3546" t="s">
        <v>8620</v>
      </c>
      <c r="AD3546" t="s">
        <v>1350</v>
      </c>
      <c r="AE3546" t="s">
        <v>365</v>
      </c>
      <c r="AF3546" t="s">
        <v>8621</v>
      </c>
      <c r="AG3546" t="s">
        <v>338</v>
      </c>
      <c r="AH3546" t="s">
        <v>530</v>
      </c>
      <c r="AJ3546" t="s">
        <v>8622</v>
      </c>
      <c r="AL3546" t="s">
        <v>339</v>
      </c>
      <c r="AM3546">
        <v>1</v>
      </c>
      <c r="AN3546">
        <v>1</v>
      </c>
      <c r="AO3546">
        <v>15156</v>
      </c>
      <c r="AQ3546">
        <v>124187</v>
      </c>
      <c r="AR3546">
        <v>5341</v>
      </c>
      <c r="AS3546" t="s">
        <v>1851</v>
      </c>
      <c r="AT3546" t="s">
        <v>82</v>
      </c>
      <c r="AW3546" t="s">
        <v>340</v>
      </c>
      <c r="AX3546" t="s">
        <v>340</v>
      </c>
      <c r="AY3546" t="s">
        <v>345</v>
      </c>
      <c r="AZ3546" t="s">
        <v>346</v>
      </c>
      <c r="BY3546" t="s">
        <v>342</v>
      </c>
      <c r="EQ3546">
        <v>243643</v>
      </c>
      <c r="ER3546" t="s">
        <v>8623</v>
      </c>
      <c r="EV3546">
        <v>17287506</v>
      </c>
      <c r="EW3546">
        <v>928</v>
      </c>
      <c r="EX3546">
        <v>220949</v>
      </c>
      <c r="EY3546" t="s">
        <v>8624</v>
      </c>
      <c r="EZ3546">
        <v>1</v>
      </c>
      <c r="FC3546">
        <v>90425</v>
      </c>
      <c r="FD3546" t="s">
        <v>388</v>
      </c>
    </row>
    <row r="3547" spans="1:160" x14ac:dyDescent="0.3">
      <c r="A3547" t="str">
        <f>VLOOKUP(B3547,Table2[],3,FALSE)</f>
        <v>Digital</v>
      </c>
      <c r="B3547" t="str">
        <f>IF(OR(ISNUMBER(FIND("QVC",Z3547)),ISNUMBER(FIND("QVC",AL3547))),"QVC",IF(OR(ISNUMBER(FIND("NCO",H3547)),ISNUMBER(FIND("NCO",Y3547))), "NCO", IF(AL3547="consumer","PMD.com",VLOOKUP(LEFT(H3547,2),Tables!$E$1:$F$11,2,FALSE))))</f>
        <v>PMD.com</v>
      </c>
      <c r="C3547">
        <f t="shared" si="168"/>
        <v>51090030</v>
      </c>
      <c r="D3547">
        <f t="shared" si="169"/>
        <v>1</v>
      </c>
      <c r="E3547" t="str">
        <f t="shared" ca="1" si="167"/>
        <v>shifted orders shipped</v>
      </c>
      <c r="F3547" t="s">
        <v>3539</v>
      </c>
      <c r="G3547" t="s">
        <v>335</v>
      </c>
      <c r="H3547" t="s">
        <v>8618</v>
      </c>
      <c r="I3547" s="6">
        <v>44012.488611111112</v>
      </c>
      <c r="J3547" t="s">
        <v>16</v>
      </c>
      <c r="K3547" s="6">
        <v>44013.462233796294</v>
      </c>
      <c r="M3547" t="s">
        <v>8619</v>
      </c>
      <c r="N3547" t="s">
        <v>8620</v>
      </c>
      <c r="Q3547" t="s">
        <v>1350</v>
      </c>
      <c r="R3547" t="s">
        <v>365</v>
      </c>
      <c r="S3547" t="s">
        <v>8621</v>
      </c>
      <c r="T3547" t="s">
        <v>338</v>
      </c>
      <c r="U3547" t="s">
        <v>530</v>
      </c>
      <c r="W3547" t="s">
        <v>8622</v>
      </c>
      <c r="Z3547" t="s">
        <v>8619</v>
      </c>
      <c r="AA3547" t="s">
        <v>8620</v>
      </c>
      <c r="AD3547" t="s">
        <v>1350</v>
      </c>
      <c r="AE3547" t="s">
        <v>365</v>
      </c>
      <c r="AF3547" t="s">
        <v>8621</v>
      </c>
      <c r="AG3547" t="s">
        <v>338</v>
      </c>
      <c r="AH3547" t="s">
        <v>530</v>
      </c>
      <c r="AJ3547" t="s">
        <v>8622</v>
      </c>
      <c r="AL3547" t="s">
        <v>339</v>
      </c>
      <c r="AM3547">
        <v>1</v>
      </c>
      <c r="AN3547">
        <v>1</v>
      </c>
      <c r="AO3547">
        <v>6688</v>
      </c>
      <c r="AQ3547">
        <v>125960</v>
      </c>
      <c r="AR3547">
        <v>51090030</v>
      </c>
      <c r="AS3547" t="s">
        <v>3043</v>
      </c>
      <c r="AT3547" t="s">
        <v>628</v>
      </c>
      <c r="AW3547" t="s">
        <v>343</v>
      </c>
      <c r="BY3547" t="s">
        <v>342</v>
      </c>
      <c r="BZ3547" t="b">
        <v>0</v>
      </c>
      <c r="EQ3547">
        <v>243047</v>
      </c>
      <c r="ER3547" t="s">
        <v>8623</v>
      </c>
      <c r="EV3547">
        <v>17287506</v>
      </c>
      <c r="EW3547">
        <v>928</v>
      </c>
      <c r="EX3547">
        <v>220949</v>
      </c>
      <c r="EY3547" t="s">
        <v>8624</v>
      </c>
      <c r="EZ3547">
        <v>1</v>
      </c>
      <c r="FC3547">
        <v>95385</v>
      </c>
      <c r="FD3547" t="s">
        <v>3531</v>
      </c>
    </row>
    <row r="3548" spans="1:160" x14ac:dyDescent="0.3">
      <c r="A3548" t="str">
        <f>VLOOKUP(B3548,Table2[],3,FALSE)</f>
        <v>Digital</v>
      </c>
      <c r="B3548" t="str">
        <f>IF(OR(ISNUMBER(FIND("QVC",Z3548)),ISNUMBER(FIND("QVC",AL3548))),"QVC",IF(OR(ISNUMBER(FIND("NCO",H3548)),ISNUMBER(FIND("NCO",Y3548))), "NCO", IF(AL3548="consumer","PMD.com",VLOOKUP(LEFT(H3548,2),Tables!$E$1:$F$11,2,FALSE))))</f>
        <v>PMD.com</v>
      </c>
      <c r="C3548">
        <f t="shared" si="168"/>
        <v>51090030</v>
      </c>
      <c r="D3548">
        <f t="shared" si="169"/>
        <v>1</v>
      </c>
      <c r="E3548" t="str">
        <f t="shared" ca="1" si="167"/>
        <v>MTD orders shipped</v>
      </c>
      <c r="F3548" t="s">
        <v>3539</v>
      </c>
      <c r="G3548" t="s">
        <v>335</v>
      </c>
      <c r="H3548" t="s">
        <v>8625</v>
      </c>
      <c r="I3548" s="6">
        <v>44013.053865740738</v>
      </c>
      <c r="J3548" t="s">
        <v>16</v>
      </c>
      <c r="K3548" s="6">
        <v>44013.462800925925</v>
      </c>
      <c r="M3548" t="s">
        <v>1385</v>
      </c>
      <c r="N3548" t="s">
        <v>8626</v>
      </c>
      <c r="O3548" t="s">
        <v>8627</v>
      </c>
      <c r="Q3548" t="s">
        <v>1212</v>
      </c>
      <c r="R3548" t="s">
        <v>359</v>
      </c>
      <c r="S3548" t="s">
        <v>8628</v>
      </c>
      <c r="T3548" t="s">
        <v>338</v>
      </c>
      <c r="U3548" t="s">
        <v>530</v>
      </c>
      <c r="W3548" t="s">
        <v>8629</v>
      </c>
      <c r="Z3548" t="s">
        <v>1385</v>
      </c>
      <c r="AA3548" t="s">
        <v>8626</v>
      </c>
      <c r="AB3548" t="s">
        <v>8627</v>
      </c>
      <c r="AD3548" t="s">
        <v>1212</v>
      </c>
      <c r="AE3548" t="s">
        <v>359</v>
      </c>
      <c r="AF3548" t="s">
        <v>8628</v>
      </c>
      <c r="AG3548" t="s">
        <v>338</v>
      </c>
      <c r="AH3548" t="s">
        <v>530</v>
      </c>
      <c r="AJ3548" t="s">
        <v>8629</v>
      </c>
      <c r="AL3548" t="s">
        <v>339</v>
      </c>
      <c r="AM3548">
        <v>1</v>
      </c>
      <c r="AN3548">
        <v>1</v>
      </c>
      <c r="AO3548">
        <v>6688</v>
      </c>
      <c r="AQ3548">
        <v>125960</v>
      </c>
      <c r="AR3548">
        <v>51090030</v>
      </c>
      <c r="AS3548" t="s">
        <v>3043</v>
      </c>
      <c r="AT3548" t="s">
        <v>628</v>
      </c>
      <c r="AW3548" t="s">
        <v>343</v>
      </c>
      <c r="BY3548" t="s">
        <v>342</v>
      </c>
      <c r="BZ3548" t="b">
        <v>0</v>
      </c>
      <c r="EQ3548">
        <v>243047</v>
      </c>
      <c r="ER3548" t="s">
        <v>8630</v>
      </c>
      <c r="EV3548">
        <v>17287886</v>
      </c>
      <c r="EW3548">
        <v>928</v>
      </c>
      <c r="EX3548">
        <v>221177</v>
      </c>
      <c r="EY3548" t="s">
        <v>8631</v>
      </c>
      <c r="EZ3548">
        <v>1</v>
      </c>
      <c r="FC3548">
        <v>95385</v>
      </c>
      <c r="FD3548" t="s">
        <v>3531</v>
      </c>
    </row>
    <row r="3549" spans="1:160" x14ac:dyDescent="0.3">
      <c r="A3549" t="str">
        <f>VLOOKUP(B3549,Table2[],3,FALSE)</f>
        <v>Digital</v>
      </c>
      <c r="B3549" t="str">
        <f>IF(OR(ISNUMBER(FIND("QVC",Z3549)),ISNUMBER(FIND("QVC",AL3549))),"QVC",IF(OR(ISNUMBER(FIND("NCO",H3549)),ISNUMBER(FIND("NCO",Y3549))), "NCO", IF(AL3549="consumer","PMD.com",VLOOKUP(LEFT(H3549,2),Tables!$E$1:$F$11,2,FALSE))))</f>
        <v>PMD.com</v>
      </c>
      <c r="C3549">
        <f t="shared" si="168"/>
        <v>51090061</v>
      </c>
      <c r="D3549">
        <f t="shared" si="169"/>
        <v>1</v>
      </c>
      <c r="E3549" t="str">
        <f t="shared" ca="1" si="167"/>
        <v>MTD orders shipped</v>
      </c>
      <c r="F3549" t="s">
        <v>3539</v>
      </c>
      <c r="G3549" t="s">
        <v>335</v>
      </c>
      <c r="H3549" t="s">
        <v>8625</v>
      </c>
      <c r="I3549" s="6">
        <v>44013.053865740738</v>
      </c>
      <c r="J3549" t="s">
        <v>16</v>
      </c>
      <c r="K3549" s="6">
        <v>44013.462800925925</v>
      </c>
      <c r="M3549" t="s">
        <v>1385</v>
      </c>
      <c r="N3549" t="s">
        <v>8626</v>
      </c>
      <c r="O3549" t="s">
        <v>8627</v>
      </c>
      <c r="Q3549" t="s">
        <v>1212</v>
      </c>
      <c r="R3549" t="s">
        <v>359</v>
      </c>
      <c r="S3549" t="s">
        <v>8628</v>
      </c>
      <c r="T3549" t="s">
        <v>338</v>
      </c>
      <c r="U3549" t="s">
        <v>530</v>
      </c>
      <c r="W3549" t="s">
        <v>8629</v>
      </c>
      <c r="Z3549" t="s">
        <v>1385</v>
      </c>
      <c r="AA3549" t="s">
        <v>8626</v>
      </c>
      <c r="AB3549" t="s">
        <v>8627</v>
      </c>
      <c r="AD3549" t="s">
        <v>1212</v>
      </c>
      <c r="AE3549" t="s">
        <v>359</v>
      </c>
      <c r="AF3549" t="s">
        <v>8628</v>
      </c>
      <c r="AG3549" t="s">
        <v>338</v>
      </c>
      <c r="AH3549" t="s">
        <v>530</v>
      </c>
      <c r="AJ3549" t="s">
        <v>8629</v>
      </c>
      <c r="AL3549" t="s">
        <v>339</v>
      </c>
      <c r="AM3549">
        <v>1</v>
      </c>
      <c r="AN3549">
        <v>1</v>
      </c>
      <c r="AO3549">
        <v>8078</v>
      </c>
      <c r="AQ3549">
        <v>124010</v>
      </c>
      <c r="AR3549">
        <v>51090061</v>
      </c>
      <c r="AS3549" t="s">
        <v>2688</v>
      </c>
      <c r="AT3549" t="s">
        <v>122</v>
      </c>
      <c r="AW3549" t="s">
        <v>340</v>
      </c>
      <c r="AX3549" t="s">
        <v>340</v>
      </c>
      <c r="AY3549" t="s">
        <v>357</v>
      </c>
      <c r="AZ3549" t="s">
        <v>363</v>
      </c>
      <c r="BY3549" t="s">
        <v>342</v>
      </c>
      <c r="EQ3549">
        <v>252774</v>
      </c>
      <c r="ER3549" t="s">
        <v>8630</v>
      </c>
      <c r="EV3549">
        <v>17287886</v>
      </c>
      <c r="EW3549">
        <v>928</v>
      </c>
      <c r="EX3549">
        <v>221177</v>
      </c>
      <c r="EY3549" t="s">
        <v>8631</v>
      </c>
      <c r="EZ3549">
        <v>1</v>
      </c>
      <c r="FC3549">
        <v>51090061</v>
      </c>
      <c r="FD3549" t="s">
        <v>122</v>
      </c>
    </row>
    <row r="3550" spans="1:160" x14ac:dyDescent="0.3">
      <c r="A3550" t="str">
        <f>VLOOKUP(B3550,Table2[],3,FALSE)</f>
        <v>Digital</v>
      </c>
      <c r="B3550" t="str">
        <f>IF(OR(ISNUMBER(FIND("QVC",Z3550)),ISNUMBER(FIND("QVC",AL3550))),"QVC",IF(OR(ISNUMBER(FIND("NCO",H3550)),ISNUMBER(FIND("NCO",Y3550))), "NCO", IF(AL3550="consumer","PMD.com",VLOOKUP(LEFT(H3550,2),Tables!$E$1:$F$11,2,FALSE))))</f>
        <v>PMD.com</v>
      </c>
      <c r="C3550">
        <f t="shared" si="168"/>
        <v>53920001</v>
      </c>
      <c r="D3550">
        <f t="shared" si="169"/>
        <v>1</v>
      </c>
      <c r="E3550" t="str">
        <f t="shared" ca="1" si="167"/>
        <v>MTD orders shipped</v>
      </c>
      <c r="F3550" t="s">
        <v>3539</v>
      </c>
      <c r="G3550" t="s">
        <v>335</v>
      </c>
      <c r="H3550" t="s">
        <v>8625</v>
      </c>
      <c r="I3550" s="6">
        <v>44013.053865740738</v>
      </c>
      <c r="J3550" t="s">
        <v>16</v>
      </c>
      <c r="K3550" s="6">
        <v>44013.462800925925</v>
      </c>
      <c r="M3550" t="s">
        <v>1385</v>
      </c>
      <c r="N3550" t="s">
        <v>8626</v>
      </c>
      <c r="O3550" t="s">
        <v>8627</v>
      </c>
      <c r="Q3550" t="s">
        <v>1212</v>
      </c>
      <c r="R3550" t="s">
        <v>359</v>
      </c>
      <c r="S3550" t="s">
        <v>8628</v>
      </c>
      <c r="T3550" t="s">
        <v>338</v>
      </c>
      <c r="U3550" t="s">
        <v>530</v>
      </c>
      <c r="W3550" t="s">
        <v>8629</v>
      </c>
      <c r="Z3550" t="s">
        <v>1385</v>
      </c>
      <c r="AA3550" t="s">
        <v>8626</v>
      </c>
      <c r="AB3550" t="s">
        <v>8627</v>
      </c>
      <c r="AD3550" t="s">
        <v>1212</v>
      </c>
      <c r="AE3550" t="s">
        <v>359</v>
      </c>
      <c r="AF3550" t="s">
        <v>8628</v>
      </c>
      <c r="AG3550" t="s">
        <v>338</v>
      </c>
      <c r="AH3550" t="s">
        <v>530</v>
      </c>
      <c r="AJ3550" t="s">
        <v>8629</v>
      </c>
      <c r="AL3550" t="s">
        <v>339</v>
      </c>
      <c r="AM3550">
        <v>1</v>
      </c>
      <c r="AN3550">
        <v>1</v>
      </c>
      <c r="AO3550">
        <v>14899</v>
      </c>
      <c r="AQ3550">
        <v>124468</v>
      </c>
      <c r="AR3550">
        <v>53920001</v>
      </c>
      <c r="AS3550">
        <v>9000000</v>
      </c>
      <c r="AT3550" t="s">
        <v>40</v>
      </c>
      <c r="AW3550" t="s">
        <v>343</v>
      </c>
      <c r="BY3550" t="s">
        <v>342</v>
      </c>
      <c r="EQ3550">
        <v>243396</v>
      </c>
      <c r="ER3550" t="s">
        <v>8630</v>
      </c>
      <c r="EV3550">
        <v>17287886</v>
      </c>
      <c r="EW3550">
        <v>928</v>
      </c>
      <c r="EX3550">
        <v>221177</v>
      </c>
      <c r="EY3550" t="s">
        <v>8631</v>
      </c>
      <c r="EZ3550">
        <v>1</v>
      </c>
      <c r="FC3550">
        <v>95385</v>
      </c>
      <c r="FD3550" t="s">
        <v>3531</v>
      </c>
    </row>
    <row r="3551" spans="1:160" x14ac:dyDescent="0.3">
      <c r="A3551" t="str">
        <f>VLOOKUP(B3551,Table2[],3,FALSE)</f>
        <v>Digital</v>
      </c>
      <c r="B3551" t="str">
        <f>IF(OR(ISNUMBER(FIND("QVC",Z3551)),ISNUMBER(FIND("QVC",AL3551))),"QVC",IF(OR(ISNUMBER(FIND("NCO",H3551)),ISNUMBER(FIND("NCO",Y3551))), "NCO", IF(AL3551="consumer","PMD.com",VLOOKUP(LEFT(H3551,2),Tables!$E$1:$F$11,2,FALSE))))</f>
        <v>PMD.com</v>
      </c>
      <c r="C3551">
        <f t="shared" si="168"/>
        <v>5341030</v>
      </c>
      <c r="D3551">
        <f t="shared" si="169"/>
        <v>1</v>
      </c>
      <c r="E3551" t="str">
        <f t="shared" ca="1" si="167"/>
        <v>MTD orders shipped</v>
      </c>
      <c r="F3551" t="s">
        <v>3539</v>
      </c>
      <c r="G3551" t="s">
        <v>335</v>
      </c>
      <c r="H3551" t="s">
        <v>8625</v>
      </c>
      <c r="I3551" s="6">
        <v>44013.053865740738</v>
      </c>
      <c r="J3551" t="s">
        <v>16</v>
      </c>
      <c r="K3551" s="6">
        <v>44013.462800925925</v>
      </c>
      <c r="M3551" t="s">
        <v>1385</v>
      </c>
      <c r="N3551" t="s">
        <v>8626</v>
      </c>
      <c r="O3551" t="s">
        <v>8627</v>
      </c>
      <c r="Q3551" t="s">
        <v>1212</v>
      </c>
      <c r="R3551" t="s">
        <v>359</v>
      </c>
      <c r="S3551" t="s">
        <v>8628</v>
      </c>
      <c r="T3551" t="s">
        <v>338</v>
      </c>
      <c r="U3551" t="s">
        <v>530</v>
      </c>
      <c r="W3551" t="s">
        <v>8629</v>
      </c>
      <c r="Z3551" t="s">
        <v>1385</v>
      </c>
      <c r="AA3551" t="s">
        <v>8626</v>
      </c>
      <c r="AB3551" t="s">
        <v>8627</v>
      </c>
      <c r="AD3551" t="s">
        <v>1212</v>
      </c>
      <c r="AE3551" t="s">
        <v>359</v>
      </c>
      <c r="AF3551" t="s">
        <v>8628</v>
      </c>
      <c r="AG3551" t="s">
        <v>338</v>
      </c>
      <c r="AH3551" t="s">
        <v>530</v>
      </c>
      <c r="AJ3551" t="s">
        <v>8629</v>
      </c>
      <c r="AL3551" t="s">
        <v>339</v>
      </c>
      <c r="AM3551">
        <v>1</v>
      </c>
      <c r="AN3551">
        <v>1</v>
      </c>
      <c r="AO3551">
        <v>12859</v>
      </c>
      <c r="AQ3551">
        <v>124642</v>
      </c>
      <c r="AR3551">
        <v>5341030</v>
      </c>
      <c r="AS3551" t="s">
        <v>925</v>
      </c>
      <c r="AT3551" t="s">
        <v>926</v>
      </c>
      <c r="AW3551" t="s">
        <v>366</v>
      </c>
      <c r="AX3551" t="s">
        <v>366</v>
      </c>
      <c r="AY3551" t="s">
        <v>345</v>
      </c>
      <c r="AZ3551" t="s">
        <v>346</v>
      </c>
      <c r="BY3551" t="s">
        <v>342</v>
      </c>
      <c r="EQ3551">
        <v>243275</v>
      </c>
      <c r="ER3551" t="s">
        <v>8630</v>
      </c>
      <c r="EV3551">
        <v>17287886</v>
      </c>
      <c r="EW3551">
        <v>928</v>
      </c>
      <c r="EX3551">
        <v>221177</v>
      </c>
      <c r="EY3551" t="s">
        <v>8631</v>
      </c>
      <c r="EZ3551">
        <v>1</v>
      </c>
      <c r="FC3551">
        <v>95385</v>
      </c>
      <c r="FD3551" t="s">
        <v>3531</v>
      </c>
    </row>
    <row r="3552" spans="1:160" x14ac:dyDescent="0.3">
      <c r="A3552" t="str">
        <f>VLOOKUP(B3552,Table2[],3,FALSE)</f>
        <v>Digital</v>
      </c>
      <c r="B3552" t="str">
        <f>IF(OR(ISNUMBER(FIND("QVC",Z3552)),ISNUMBER(FIND("QVC",AL3552))),"QVC",IF(OR(ISNUMBER(FIND("NCO",H3552)),ISNUMBER(FIND("NCO",Y3552))), "NCO", IF(AL3552="consumer","PMD.com",VLOOKUP(LEFT(H3552,2),Tables!$E$1:$F$11,2,FALSE))))</f>
        <v>PMD.com</v>
      </c>
      <c r="C3552">
        <f t="shared" si="168"/>
        <v>55090001</v>
      </c>
      <c r="D3552">
        <f t="shared" si="169"/>
        <v>1</v>
      </c>
      <c r="E3552" t="str">
        <f t="shared" ca="1" si="167"/>
        <v>MTD orders shipped</v>
      </c>
      <c r="F3552" t="s">
        <v>3539</v>
      </c>
      <c r="G3552" t="s">
        <v>335</v>
      </c>
      <c r="H3552" t="s">
        <v>8625</v>
      </c>
      <c r="I3552" s="6">
        <v>44013.053865740738</v>
      </c>
      <c r="J3552" t="s">
        <v>16</v>
      </c>
      <c r="K3552" s="6">
        <v>44013.462800925925</v>
      </c>
      <c r="M3552" t="s">
        <v>1385</v>
      </c>
      <c r="N3552" t="s">
        <v>8626</v>
      </c>
      <c r="O3552" t="s">
        <v>8627</v>
      </c>
      <c r="Q3552" t="s">
        <v>1212</v>
      </c>
      <c r="R3552" t="s">
        <v>359</v>
      </c>
      <c r="S3552" t="s">
        <v>8628</v>
      </c>
      <c r="T3552" t="s">
        <v>338</v>
      </c>
      <c r="U3552" t="s">
        <v>530</v>
      </c>
      <c r="W3552" t="s">
        <v>8629</v>
      </c>
      <c r="Z3552" t="s">
        <v>1385</v>
      </c>
      <c r="AA3552" t="s">
        <v>8626</v>
      </c>
      <c r="AB3552" t="s">
        <v>8627</v>
      </c>
      <c r="AD3552" t="s">
        <v>1212</v>
      </c>
      <c r="AE3552" t="s">
        <v>359</v>
      </c>
      <c r="AF3552" t="s">
        <v>8628</v>
      </c>
      <c r="AG3552" t="s">
        <v>338</v>
      </c>
      <c r="AH3552" t="s">
        <v>530</v>
      </c>
      <c r="AJ3552" t="s">
        <v>8629</v>
      </c>
      <c r="AL3552" t="s">
        <v>339</v>
      </c>
      <c r="AM3552">
        <v>1</v>
      </c>
      <c r="AN3552">
        <v>1</v>
      </c>
      <c r="AO3552">
        <v>5013</v>
      </c>
      <c r="AQ3552">
        <v>124478</v>
      </c>
      <c r="AR3552">
        <v>55090001</v>
      </c>
      <c r="AS3552" t="s">
        <v>995</v>
      </c>
      <c r="AT3552" t="s">
        <v>165</v>
      </c>
      <c r="AW3552" t="s">
        <v>340</v>
      </c>
      <c r="AX3552" t="s">
        <v>340</v>
      </c>
      <c r="AY3552" t="s">
        <v>382</v>
      </c>
      <c r="AZ3552">
        <v>0</v>
      </c>
      <c r="BY3552" t="s">
        <v>342</v>
      </c>
      <c r="EQ3552">
        <v>251219</v>
      </c>
      <c r="ER3552" t="s">
        <v>8630</v>
      </c>
      <c r="EV3552">
        <v>17287886</v>
      </c>
      <c r="EW3552">
        <v>928</v>
      </c>
      <c r="EX3552">
        <v>221177</v>
      </c>
      <c r="EY3552" t="s">
        <v>8631</v>
      </c>
      <c r="EZ3552">
        <v>1</v>
      </c>
      <c r="FC3552">
        <v>55090001</v>
      </c>
      <c r="FD3552" t="s">
        <v>165</v>
      </c>
    </row>
    <row r="3553" spans="1:160" x14ac:dyDescent="0.3">
      <c r="A3553" t="str">
        <f>VLOOKUP(B3553,Table2[],3,FALSE)</f>
        <v>Digital</v>
      </c>
      <c r="B3553" t="str">
        <f>IF(OR(ISNUMBER(FIND("QVC",Z3553)),ISNUMBER(FIND("QVC",AL3553))),"QVC",IF(OR(ISNUMBER(FIND("NCO",H3553)),ISNUMBER(FIND("NCO",Y3553))), "NCO", IF(AL3553="consumer","PMD.com",VLOOKUP(LEFT(H3553,2),Tables!$E$1:$F$11,2,FALSE))))</f>
        <v>PMD.com</v>
      </c>
      <c r="C3553">
        <f t="shared" si="168"/>
        <v>5208</v>
      </c>
      <c r="D3553">
        <f t="shared" si="169"/>
        <v>2</v>
      </c>
      <c r="E3553" t="str">
        <f t="shared" ca="1" si="167"/>
        <v>MTD orders shipped</v>
      </c>
      <c r="F3553" t="s">
        <v>3539</v>
      </c>
      <c r="G3553" t="s">
        <v>335</v>
      </c>
      <c r="H3553" t="s">
        <v>8625</v>
      </c>
      <c r="I3553" s="6">
        <v>44013.053865740738</v>
      </c>
      <c r="J3553" t="s">
        <v>16</v>
      </c>
      <c r="K3553" s="6">
        <v>44013.462800925925</v>
      </c>
      <c r="M3553" t="s">
        <v>1385</v>
      </c>
      <c r="N3553" t="s">
        <v>8626</v>
      </c>
      <c r="O3553" t="s">
        <v>8627</v>
      </c>
      <c r="Q3553" t="s">
        <v>1212</v>
      </c>
      <c r="R3553" t="s">
        <v>359</v>
      </c>
      <c r="S3553" t="s">
        <v>8628</v>
      </c>
      <c r="T3553" t="s">
        <v>338</v>
      </c>
      <c r="U3553" t="s">
        <v>530</v>
      </c>
      <c r="W3553" t="s">
        <v>8629</v>
      </c>
      <c r="Z3553" t="s">
        <v>1385</v>
      </c>
      <c r="AA3553" t="s">
        <v>8626</v>
      </c>
      <c r="AB3553" t="s">
        <v>8627</v>
      </c>
      <c r="AD3553" t="s">
        <v>1212</v>
      </c>
      <c r="AE3553" t="s">
        <v>359</v>
      </c>
      <c r="AF3553" t="s">
        <v>8628</v>
      </c>
      <c r="AG3553" t="s">
        <v>338</v>
      </c>
      <c r="AH3553" t="s">
        <v>530</v>
      </c>
      <c r="AJ3553" t="s">
        <v>8629</v>
      </c>
      <c r="AL3553" t="s">
        <v>339</v>
      </c>
      <c r="AM3553">
        <v>2</v>
      </c>
      <c r="AN3553">
        <v>2</v>
      </c>
      <c r="AO3553">
        <v>1406</v>
      </c>
      <c r="AQ3553">
        <v>124008</v>
      </c>
      <c r="AR3553">
        <v>5208</v>
      </c>
      <c r="AS3553" t="s">
        <v>51</v>
      </c>
      <c r="AT3553" t="s">
        <v>52</v>
      </c>
      <c r="AW3553" t="s">
        <v>340</v>
      </c>
      <c r="AX3553" t="s">
        <v>340</v>
      </c>
      <c r="AY3553" t="s">
        <v>419</v>
      </c>
      <c r="AZ3553" t="s">
        <v>420</v>
      </c>
      <c r="BY3553" t="s">
        <v>342</v>
      </c>
      <c r="EQ3553">
        <v>249094</v>
      </c>
      <c r="ER3553" t="s">
        <v>8630</v>
      </c>
      <c r="EV3553">
        <v>17287886</v>
      </c>
      <c r="EW3553">
        <v>928</v>
      </c>
      <c r="EX3553">
        <v>221177</v>
      </c>
      <c r="EY3553" t="s">
        <v>8631</v>
      </c>
      <c r="EZ3553">
        <v>1</v>
      </c>
      <c r="FC3553">
        <v>5208</v>
      </c>
      <c r="FD3553" t="s">
        <v>52</v>
      </c>
    </row>
    <row r="3554" spans="1:160" x14ac:dyDescent="0.3">
      <c r="A3554" t="str">
        <f>VLOOKUP(B3554,Table2[],3,FALSE)</f>
        <v>Digital</v>
      </c>
      <c r="B3554" t="str">
        <f>IF(OR(ISNUMBER(FIND("QVC",Z3554)),ISNUMBER(FIND("QVC",AL3554))),"QVC",IF(OR(ISNUMBER(FIND("NCO",H3554)),ISNUMBER(FIND("NCO",Y3554))), "NCO", IF(AL3554="consumer","PMD.com",VLOOKUP(LEFT(H3554,2),Tables!$E$1:$F$11,2,FALSE))))</f>
        <v>PMD.com</v>
      </c>
      <c r="C3554">
        <f t="shared" si="168"/>
        <v>52430001</v>
      </c>
      <c r="D3554">
        <f t="shared" si="169"/>
        <v>1</v>
      </c>
      <c r="E3554" t="str">
        <f t="shared" ca="1" si="167"/>
        <v>MTD orders shipped</v>
      </c>
      <c r="F3554" t="s">
        <v>3539</v>
      </c>
      <c r="G3554" t="s">
        <v>335</v>
      </c>
      <c r="H3554" t="s">
        <v>8625</v>
      </c>
      <c r="I3554" s="6">
        <v>44013.053865740738</v>
      </c>
      <c r="J3554" t="s">
        <v>16</v>
      </c>
      <c r="K3554" s="6">
        <v>44013.462800925925</v>
      </c>
      <c r="M3554" t="s">
        <v>1385</v>
      </c>
      <c r="N3554" t="s">
        <v>8626</v>
      </c>
      <c r="O3554" t="s">
        <v>8627</v>
      </c>
      <c r="Q3554" t="s">
        <v>1212</v>
      </c>
      <c r="R3554" t="s">
        <v>359</v>
      </c>
      <c r="S3554" t="s">
        <v>8628</v>
      </c>
      <c r="T3554" t="s">
        <v>338</v>
      </c>
      <c r="U3554" t="s">
        <v>530</v>
      </c>
      <c r="W3554" t="s">
        <v>8629</v>
      </c>
      <c r="Z3554" t="s">
        <v>1385</v>
      </c>
      <c r="AA3554" t="s">
        <v>8626</v>
      </c>
      <c r="AB3554" t="s">
        <v>8627</v>
      </c>
      <c r="AD3554" t="s">
        <v>1212</v>
      </c>
      <c r="AE3554" t="s">
        <v>359</v>
      </c>
      <c r="AF3554" t="s">
        <v>8628</v>
      </c>
      <c r="AG3554" t="s">
        <v>338</v>
      </c>
      <c r="AH3554" t="s">
        <v>530</v>
      </c>
      <c r="AJ3554" t="s">
        <v>8629</v>
      </c>
      <c r="AL3554" t="s">
        <v>339</v>
      </c>
      <c r="AM3554">
        <v>1</v>
      </c>
      <c r="AN3554">
        <v>1</v>
      </c>
      <c r="AO3554">
        <v>12063</v>
      </c>
      <c r="AQ3554">
        <v>127155</v>
      </c>
      <c r="AR3554">
        <v>52430001</v>
      </c>
      <c r="AS3554" t="s">
        <v>927</v>
      </c>
      <c r="AT3554" t="s">
        <v>75</v>
      </c>
      <c r="AW3554" t="s">
        <v>340</v>
      </c>
      <c r="AX3554" t="s">
        <v>340</v>
      </c>
      <c r="AY3554" t="s">
        <v>357</v>
      </c>
      <c r="AZ3554" t="s">
        <v>363</v>
      </c>
      <c r="BY3554" t="s">
        <v>342</v>
      </c>
      <c r="EQ3554">
        <v>249990</v>
      </c>
      <c r="ER3554" t="s">
        <v>8630</v>
      </c>
      <c r="EV3554">
        <v>17287886</v>
      </c>
      <c r="EW3554">
        <v>928</v>
      </c>
      <c r="EX3554">
        <v>221177</v>
      </c>
      <c r="EY3554" t="s">
        <v>8631</v>
      </c>
      <c r="EZ3554">
        <v>1</v>
      </c>
      <c r="FC3554">
        <v>95385</v>
      </c>
      <c r="FD3554" t="s">
        <v>3531</v>
      </c>
    </row>
    <row r="3555" spans="1:160" x14ac:dyDescent="0.3">
      <c r="A3555" t="str">
        <f>VLOOKUP(B3555,Table2[],3,FALSE)</f>
        <v>Digital</v>
      </c>
      <c r="B3555" t="str">
        <f>IF(OR(ISNUMBER(FIND("QVC",Z3555)),ISNUMBER(FIND("QVC",AL3555))),"QVC",IF(OR(ISNUMBER(FIND("NCO",H3555)),ISNUMBER(FIND("NCO",Y3555))), "NCO", IF(AL3555="consumer","PMD.com",VLOOKUP(LEFT(H3555,2),Tables!$E$1:$F$11,2,FALSE))))</f>
        <v>PMD.com</v>
      </c>
      <c r="C3555">
        <f t="shared" si="168"/>
        <v>5342</v>
      </c>
      <c r="D3555">
        <f t="shared" si="169"/>
        <v>1</v>
      </c>
      <c r="E3555" t="str">
        <f t="shared" ca="1" si="167"/>
        <v>shifted orders shipped</v>
      </c>
      <c r="F3555" t="s">
        <v>3539</v>
      </c>
      <c r="G3555" t="s">
        <v>335</v>
      </c>
      <c r="H3555" t="s">
        <v>8632</v>
      </c>
      <c r="I3555" s="6">
        <v>44012.472604166665</v>
      </c>
      <c r="J3555" t="s">
        <v>16</v>
      </c>
      <c r="K3555" s="6">
        <v>44013.463136574072</v>
      </c>
      <c r="M3555" t="s">
        <v>2169</v>
      </c>
      <c r="N3555" t="s">
        <v>2170</v>
      </c>
      <c r="Q3555" t="s">
        <v>475</v>
      </c>
      <c r="R3555" t="s">
        <v>360</v>
      </c>
      <c r="S3555" t="s">
        <v>2171</v>
      </c>
      <c r="T3555" t="s">
        <v>338</v>
      </c>
      <c r="U3555" t="s">
        <v>530</v>
      </c>
      <c r="W3555" t="s">
        <v>2172</v>
      </c>
      <c r="Z3555" t="s">
        <v>2169</v>
      </c>
      <c r="AA3555" t="s">
        <v>2170</v>
      </c>
      <c r="AD3555" t="s">
        <v>475</v>
      </c>
      <c r="AE3555" t="s">
        <v>360</v>
      </c>
      <c r="AF3555" t="s">
        <v>2171</v>
      </c>
      <c r="AG3555" t="s">
        <v>338</v>
      </c>
      <c r="AH3555" t="s">
        <v>530</v>
      </c>
      <c r="AJ3555" t="s">
        <v>2172</v>
      </c>
      <c r="AL3555" t="s">
        <v>339</v>
      </c>
      <c r="AM3555">
        <v>1</v>
      </c>
      <c r="AN3555">
        <v>1</v>
      </c>
      <c r="AO3555">
        <v>13280</v>
      </c>
      <c r="AQ3555">
        <v>123849</v>
      </c>
      <c r="AR3555">
        <v>5342</v>
      </c>
      <c r="AS3555" t="s">
        <v>1867</v>
      </c>
      <c r="AT3555" t="s">
        <v>149</v>
      </c>
      <c r="AW3555" t="s">
        <v>340</v>
      </c>
      <c r="AX3555" t="s">
        <v>340</v>
      </c>
      <c r="AY3555" t="s">
        <v>345</v>
      </c>
      <c r="AZ3555" t="s">
        <v>346</v>
      </c>
      <c r="BY3555" t="s">
        <v>342</v>
      </c>
      <c r="EQ3555">
        <v>244853</v>
      </c>
      <c r="ER3555" t="s">
        <v>8633</v>
      </c>
      <c r="EV3555">
        <v>17287498</v>
      </c>
      <c r="EW3555">
        <v>928</v>
      </c>
      <c r="EX3555">
        <v>220941</v>
      </c>
      <c r="EY3555">
        <v>9.2748999964335493E+25</v>
      </c>
      <c r="EZ3555">
        <v>1</v>
      </c>
      <c r="FC3555">
        <v>90425</v>
      </c>
      <c r="FD3555" t="s">
        <v>388</v>
      </c>
    </row>
    <row r="3556" spans="1:160" x14ac:dyDescent="0.3">
      <c r="A3556" t="str">
        <f>VLOOKUP(B3556,Table2[],3,FALSE)</f>
        <v>Digital</v>
      </c>
      <c r="B3556" t="str">
        <f>IF(OR(ISNUMBER(FIND("QVC",Z3556)),ISNUMBER(FIND("QVC",AL3556))),"QVC",IF(OR(ISNUMBER(FIND("NCO",H3556)),ISNUMBER(FIND("NCO",Y3556))), "NCO", IF(AL3556="consumer","PMD.com",VLOOKUP(LEFT(H3556,2),Tables!$E$1:$F$11,2,FALSE))))</f>
        <v>PMD.com</v>
      </c>
      <c r="C3556">
        <f t="shared" si="168"/>
        <v>5341</v>
      </c>
      <c r="D3556">
        <f t="shared" si="169"/>
        <v>1</v>
      </c>
      <c r="E3556" t="str">
        <f t="shared" ca="1" si="167"/>
        <v>shifted orders shipped</v>
      </c>
      <c r="F3556" t="s">
        <v>3539</v>
      </c>
      <c r="G3556" t="s">
        <v>335</v>
      </c>
      <c r="H3556" t="s">
        <v>8632</v>
      </c>
      <c r="I3556" s="6">
        <v>44012.472604166665</v>
      </c>
      <c r="J3556" t="s">
        <v>16</v>
      </c>
      <c r="K3556" s="6">
        <v>44013.463136574072</v>
      </c>
      <c r="M3556" t="s">
        <v>2169</v>
      </c>
      <c r="N3556" t="s">
        <v>2170</v>
      </c>
      <c r="Q3556" t="s">
        <v>475</v>
      </c>
      <c r="R3556" t="s">
        <v>360</v>
      </c>
      <c r="S3556" t="s">
        <v>2171</v>
      </c>
      <c r="T3556" t="s">
        <v>338</v>
      </c>
      <c r="U3556" t="s">
        <v>530</v>
      </c>
      <c r="W3556" t="s">
        <v>2172</v>
      </c>
      <c r="Z3556" t="s">
        <v>2169</v>
      </c>
      <c r="AA3556" t="s">
        <v>2170</v>
      </c>
      <c r="AD3556" t="s">
        <v>475</v>
      </c>
      <c r="AE3556" t="s">
        <v>360</v>
      </c>
      <c r="AF3556" t="s">
        <v>2171</v>
      </c>
      <c r="AG3556" t="s">
        <v>338</v>
      </c>
      <c r="AH3556" t="s">
        <v>530</v>
      </c>
      <c r="AJ3556" t="s">
        <v>2172</v>
      </c>
      <c r="AL3556" t="s">
        <v>339</v>
      </c>
      <c r="AM3556">
        <v>1</v>
      </c>
      <c r="AN3556">
        <v>1</v>
      </c>
      <c r="AO3556">
        <v>15156</v>
      </c>
      <c r="AQ3556">
        <v>124187</v>
      </c>
      <c r="AR3556">
        <v>5341</v>
      </c>
      <c r="AS3556" t="s">
        <v>1851</v>
      </c>
      <c r="AT3556" t="s">
        <v>82</v>
      </c>
      <c r="AW3556" t="s">
        <v>340</v>
      </c>
      <c r="AX3556" t="s">
        <v>340</v>
      </c>
      <c r="AY3556" t="s">
        <v>345</v>
      </c>
      <c r="AZ3556" t="s">
        <v>346</v>
      </c>
      <c r="BY3556" t="s">
        <v>342</v>
      </c>
      <c r="EQ3556">
        <v>243643</v>
      </c>
      <c r="ER3556" t="s">
        <v>8633</v>
      </c>
      <c r="EV3556">
        <v>17287498</v>
      </c>
      <c r="EW3556">
        <v>928</v>
      </c>
      <c r="EX3556">
        <v>220941</v>
      </c>
      <c r="EY3556">
        <v>9.2748999964335493E+25</v>
      </c>
      <c r="EZ3556">
        <v>1</v>
      </c>
      <c r="FC3556">
        <v>90425</v>
      </c>
      <c r="FD3556" t="s">
        <v>388</v>
      </c>
    </row>
    <row r="3557" spans="1:160" x14ac:dyDescent="0.3">
      <c r="A3557" t="str">
        <f>VLOOKUP(B3557,Table2[],3,FALSE)</f>
        <v>Digital</v>
      </c>
      <c r="B3557" t="str">
        <f>IF(OR(ISNUMBER(FIND("QVC",Z3557)),ISNUMBER(FIND("QVC",AL3557))),"QVC",IF(OR(ISNUMBER(FIND("NCO",H3557)),ISNUMBER(FIND("NCO",Y3557))), "NCO", IF(AL3557="consumer","PMD.com",VLOOKUP(LEFT(H3557,2),Tables!$E$1:$F$11,2,FALSE))))</f>
        <v>PMD.com</v>
      </c>
      <c r="C3557">
        <f t="shared" si="168"/>
        <v>5341030</v>
      </c>
      <c r="D3557">
        <f t="shared" si="169"/>
        <v>1</v>
      </c>
      <c r="E3557" t="str">
        <f t="shared" ca="1" si="167"/>
        <v>MTD orders shipped</v>
      </c>
      <c r="F3557" t="s">
        <v>3539</v>
      </c>
      <c r="G3557" t="s">
        <v>335</v>
      </c>
      <c r="H3557" t="s">
        <v>8634</v>
      </c>
      <c r="I3557" s="6">
        <v>44013.075868055559</v>
      </c>
      <c r="J3557" t="s">
        <v>16</v>
      </c>
      <c r="K3557" s="6">
        <v>44013.463252314818</v>
      </c>
      <c r="M3557" t="s">
        <v>8635</v>
      </c>
      <c r="N3557" t="s">
        <v>8636</v>
      </c>
      <c r="Q3557" t="s">
        <v>853</v>
      </c>
      <c r="R3557" t="s">
        <v>365</v>
      </c>
      <c r="S3557" t="s">
        <v>8637</v>
      </c>
      <c r="T3557" t="s">
        <v>338</v>
      </c>
      <c r="U3557" t="s">
        <v>530</v>
      </c>
      <c r="W3557" t="s">
        <v>8638</v>
      </c>
      <c r="Z3557" t="s">
        <v>8635</v>
      </c>
      <c r="AA3557" t="s">
        <v>8636</v>
      </c>
      <c r="AD3557" t="s">
        <v>853</v>
      </c>
      <c r="AE3557" t="s">
        <v>365</v>
      </c>
      <c r="AF3557" t="s">
        <v>8637</v>
      </c>
      <c r="AG3557" t="s">
        <v>338</v>
      </c>
      <c r="AH3557" t="s">
        <v>530</v>
      </c>
      <c r="AJ3557" t="s">
        <v>8638</v>
      </c>
      <c r="AL3557" t="s">
        <v>339</v>
      </c>
      <c r="AM3557">
        <v>1</v>
      </c>
      <c r="AN3557">
        <v>1</v>
      </c>
      <c r="AO3557">
        <v>12859</v>
      </c>
      <c r="AQ3557">
        <v>124642</v>
      </c>
      <c r="AR3557">
        <v>5341030</v>
      </c>
      <c r="AS3557" t="s">
        <v>925</v>
      </c>
      <c r="AT3557" t="s">
        <v>926</v>
      </c>
      <c r="AW3557" t="s">
        <v>366</v>
      </c>
      <c r="AX3557" t="s">
        <v>366</v>
      </c>
      <c r="AY3557" t="s">
        <v>345</v>
      </c>
      <c r="AZ3557" t="s">
        <v>346</v>
      </c>
      <c r="BY3557" t="s">
        <v>342</v>
      </c>
      <c r="EQ3557">
        <v>243275</v>
      </c>
      <c r="ER3557" t="s">
        <v>8639</v>
      </c>
      <c r="EV3557">
        <v>17287887</v>
      </c>
      <c r="EW3557">
        <v>928</v>
      </c>
      <c r="EX3557">
        <v>221178</v>
      </c>
      <c r="EY3557" t="s">
        <v>8640</v>
      </c>
      <c r="EZ3557">
        <v>1</v>
      </c>
      <c r="FC3557">
        <v>95385</v>
      </c>
      <c r="FD3557" t="s">
        <v>3531</v>
      </c>
    </row>
    <row r="3558" spans="1:160" x14ac:dyDescent="0.3">
      <c r="A3558" t="str">
        <f>VLOOKUP(B3558,Table2[],3,FALSE)</f>
        <v>Digital</v>
      </c>
      <c r="B3558" t="str">
        <f>IF(OR(ISNUMBER(FIND("QVC",Z3558)),ISNUMBER(FIND("QVC",AL3558))),"QVC",IF(OR(ISNUMBER(FIND("NCO",H3558)),ISNUMBER(FIND("NCO",Y3558))), "NCO", IF(AL3558="consumer","PMD.com",VLOOKUP(LEFT(H3558,2),Tables!$E$1:$F$11,2,FALSE))))</f>
        <v>PMD.com</v>
      </c>
      <c r="C3558">
        <f t="shared" si="168"/>
        <v>58030001</v>
      </c>
      <c r="D3558">
        <f t="shared" si="169"/>
        <v>1</v>
      </c>
      <c r="E3558" t="str">
        <f t="shared" ca="1" si="167"/>
        <v>MTD orders shipped</v>
      </c>
      <c r="F3558" t="s">
        <v>3539</v>
      </c>
      <c r="G3558" t="s">
        <v>335</v>
      </c>
      <c r="H3558" t="s">
        <v>8634</v>
      </c>
      <c r="I3558" s="6">
        <v>44013.075868055559</v>
      </c>
      <c r="J3558" t="s">
        <v>16</v>
      </c>
      <c r="K3558" s="6">
        <v>44013.463252314818</v>
      </c>
      <c r="M3558" t="s">
        <v>8635</v>
      </c>
      <c r="N3558" t="s">
        <v>8636</v>
      </c>
      <c r="Q3558" t="s">
        <v>853</v>
      </c>
      <c r="R3558" t="s">
        <v>365</v>
      </c>
      <c r="S3558" t="s">
        <v>8637</v>
      </c>
      <c r="T3558" t="s">
        <v>338</v>
      </c>
      <c r="U3558" t="s">
        <v>530</v>
      </c>
      <c r="W3558" t="s">
        <v>8638</v>
      </c>
      <c r="Z3558" t="s">
        <v>8635</v>
      </c>
      <c r="AA3558" t="s">
        <v>8636</v>
      </c>
      <c r="AD3558" t="s">
        <v>853</v>
      </c>
      <c r="AE3558" t="s">
        <v>365</v>
      </c>
      <c r="AF3558" t="s">
        <v>8637</v>
      </c>
      <c r="AG3558" t="s">
        <v>338</v>
      </c>
      <c r="AH3558" t="s">
        <v>530</v>
      </c>
      <c r="AJ3558" t="s">
        <v>8638</v>
      </c>
      <c r="AL3558" t="s">
        <v>339</v>
      </c>
      <c r="AM3558">
        <v>1</v>
      </c>
      <c r="AN3558">
        <v>1</v>
      </c>
      <c r="AO3558">
        <v>9621</v>
      </c>
      <c r="AQ3558">
        <v>124483</v>
      </c>
      <c r="AR3558">
        <v>58030001</v>
      </c>
      <c r="AS3558" t="s">
        <v>1761</v>
      </c>
      <c r="AT3558" t="s">
        <v>36</v>
      </c>
      <c r="AW3558" t="s">
        <v>340</v>
      </c>
      <c r="AX3558" t="s">
        <v>340</v>
      </c>
      <c r="AY3558" t="s">
        <v>382</v>
      </c>
      <c r="AZ3558" t="s">
        <v>383</v>
      </c>
      <c r="BY3558" t="s">
        <v>342</v>
      </c>
      <c r="EQ3558">
        <v>243289</v>
      </c>
      <c r="ER3558" t="s">
        <v>8639</v>
      </c>
      <c r="EV3558">
        <v>17287887</v>
      </c>
      <c r="EW3558">
        <v>928</v>
      </c>
      <c r="EX3558">
        <v>221178</v>
      </c>
      <c r="EY3558" t="s">
        <v>8640</v>
      </c>
      <c r="EZ3558">
        <v>1</v>
      </c>
      <c r="FC3558">
        <v>95336</v>
      </c>
      <c r="FD3558" t="s">
        <v>792</v>
      </c>
    </row>
    <row r="3559" spans="1:160" x14ac:dyDescent="0.3">
      <c r="A3559" t="str">
        <f>VLOOKUP(B3559,Table2[],3,FALSE)</f>
        <v>Digital</v>
      </c>
      <c r="B3559" t="str">
        <f>IF(OR(ISNUMBER(FIND("QVC",Z3559)),ISNUMBER(FIND("QVC",AL3559))),"QVC",IF(OR(ISNUMBER(FIND("NCO",H3559)),ISNUMBER(FIND("NCO",Y3559))), "NCO", IF(AL3559="consumer","PMD.com",VLOOKUP(LEFT(H3559,2),Tables!$E$1:$F$11,2,FALSE))))</f>
        <v>PMD.com</v>
      </c>
      <c r="C3559">
        <f t="shared" si="168"/>
        <v>55230001</v>
      </c>
      <c r="D3559">
        <f t="shared" si="169"/>
        <v>1</v>
      </c>
      <c r="E3559" t="str">
        <f t="shared" ca="1" si="167"/>
        <v>MTD orders shipped</v>
      </c>
      <c r="F3559" t="s">
        <v>3539</v>
      </c>
      <c r="G3559" t="s">
        <v>335</v>
      </c>
      <c r="H3559" t="s">
        <v>8634</v>
      </c>
      <c r="I3559" s="6">
        <v>44013.075868055559</v>
      </c>
      <c r="J3559" t="s">
        <v>16</v>
      </c>
      <c r="K3559" s="6">
        <v>44013.463252314818</v>
      </c>
      <c r="M3559" t="s">
        <v>8635</v>
      </c>
      <c r="N3559" t="s">
        <v>8636</v>
      </c>
      <c r="Q3559" t="s">
        <v>853</v>
      </c>
      <c r="R3559" t="s">
        <v>365</v>
      </c>
      <c r="S3559" t="s">
        <v>8637</v>
      </c>
      <c r="T3559" t="s">
        <v>338</v>
      </c>
      <c r="U3559" t="s">
        <v>530</v>
      </c>
      <c r="W3559" t="s">
        <v>8638</v>
      </c>
      <c r="Z3559" t="s">
        <v>8635</v>
      </c>
      <c r="AA3559" t="s">
        <v>8636</v>
      </c>
      <c r="AD3559" t="s">
        <v>853</v>
      </c>
      <c r="AE3559" t="s">
        <v>365</v>
      </c>
      <c r="AF3559" t="s">
        <v>8637</v>
      </c>
      <c r="AG3559" t="s">
        <v>338</v>
      </c>
      <c r="AH3559" t="s">
        <v>530</v>
      </c>
      <c r="AJ3559" t="s">
        <v>8638</v>
      </c>
      <c r="AL3559" t="s">
        <v>339</v>
      </c>
      <c r="AM3559">
        <v>1</v>
      </c>
      <c r="AN3559">
        <v>1</v>
      </c>
      <c r="AO3559">
        <v>5300</v>
      </c>
      <c r="AQ3559">
        <v>127154</v>
      </c>
      <c r="AR3559">
        <v>55230001</v>
      </c>
      <c r="AS3559" t="s">
        <v>154</v>
      </c>
      <c r="AT3559" t="s">
        <v>155</v>
      </c>
      <c r="AW3559" t="s">
        <v>343</v>
      </c>
      <c r="BY3559" t="s">
        <v>342</v>
      </c>
      <c r="EQ3559">
        <v>248903</v>
      </c>
      <c r="ER3559" t="s">
        <v>8639</v>
      </c>
      <c r="EV3559">
        <v>17287887</v>
      </c>
      <c r="EW3559">
        <v>928</v>
      </c>
      <c r="EX3559">
        <v>221178</v>
      </c>
      <c r="EY3559" t="s">
        <v>8640</v>
      </c>
      <c r="EZ3559">
        <v>1</v>
      </c>
      <c r="FC3559">
        <v>95336</v>
      </c>
      <c r="FD3559" t="s">
        <v>792</v>
      </c>
    </row>
    <row r="3560" spans="1:160" x14ac:dyDescent="0.3">
      <c r="A3560" t="str">
        <f>VLOOKUP(B3560,Table2[],3,FALSE)</f>
        <v>Digital</v>
      </c>
      <c r="B3560" t="str">
        <f>IF(OR(ISNUMBER(FIND("QVC",Z3560)),ISNUMBER(FIND("QVC",AL3560))),"QVC",IF(OR(ISNUMBER(FIND("NCO",H3560)),ISNUMBER(FIND("NCO",Y3560))), "NCO", IF(AL3560="consumer","PMD.com",VLOOKUP(LEFT(H3560,2),Tables!$E$1:$F$11,2,FALSE))))</f>
        <v>PMD.com</v>
      </c>
      <c r="C3560">
        <f t="shared" si="168"/>
        <v>53920001</v>
      </c>
      <c r="D3560">
        <f t="shared" si="169"/>
        <v>1</v>
      </c>
      <c r="E3560" t="str">
        <f t="shared" ca="1" si="167"/>
        <v>MTD orders shipped</v>
      </c>
      <c r="F3560" t="s">
        <v>3539</v>
      </c>
      <c r="G3560" t="s">
        <v>335</v>
      </c>
      <c r="H3560" t="s">
        <v>8634</v>
      </c>
      <c r="I3560" s="6">
        <v>44013.075868055559</v>
      </c>
      <c r="J3560" t="s">
        <v>16</v>
      </c>
      <c r="K3560" s="6">
        <v>44013.463252314818</v>
      </c>
      <c r="M3560" t="s">
        <v>8635</v>
      </c>
      <c r="N3560" t="s">
        <v>8636</v>
      </c>
      <c r="Q3560" t="s">
        <v>853</v>
      </c>
      <c r="R3560" t="s">
        <v>365</v>
      </c>
      <c r="S3560" t="s">
        <v>8637</v>
      </c>
      <c r="T3560" t="s">
        <v>338</v>
      </c>
      <c r="U3560" t="s">
        <v>530</v>
      </c>
      <c r="W3560" t="s">
        <v>8638</v>
      </c>
      <c r="Z3560" t="s">
        <v>8635</v>
      </c>
      <c r="AA3560" t="s">
        <v>8636</v>
      </c>
      <c r="AD3560" t="s">
        <v>853</v>
      </c>
      <c r="AE3560" t="s">
        <v>365</v>
      </c>
      <c r="AF3560" t="s">
        <v>8637</v>
      </c>
      <c r="AG3560" t="s">
        <v>338</v>
      </c>
      <c r="AH3560" t="s">
        <v>530</v>
      </c>
      <c r="AJ3560" t="s">
        <v>8638</v>
      </c>
      <c r="AL3560" t="s">
        <v>339</v>
      </c>
      <c r="AM3560">
        <v>1</v>
      </c>
      <c r="AN3560">
        <v>1</v>
      </c>
      <c r="AO3560">
        <v>14899</v>
      </c>
      <c r="AQ3560">
        <v>124468</v>
      </c>
      <c r="AR3560">
        <v>53920001</v>
      </c>
      <c r="AS3560">
        <v>9000000</v>
      </c>
      <c r="AT3560" t="s">
        <v>40</v>
      </c>
      <c r="AW3560" t="s">
        <v>343</v>
      </c>
      <c r="BY3560" t="s">
        <v>342</v>
      </c>
      <c r="EQ3560">
        <v>243396</v>
      </c>
      <c r="ER3560" t="s">
        <v>8639</v>
      </c>
      <c r="EV3560">
        <v>17287887</v>
      </c>
      <c r="EW3560">
        <v>928</v>
      </c>
      <c r="EX3560">
        <v>221178</v>
      </c>
      <c r="EY3560" t="s">
        <v>8640</v>
      </c>
      <c r="EZ3560">
        <v>1</v>
      </c>
      <c r="FC3560">
        <v>95385</v>
      </c>
      <c r="FD3560" t="s">
        <v>3531</v>
      </c>
    </row>
    <row r="3561" spans="1:160" x14ac:dyDescent="0.3">
      <c r="A3561" t="str">
        <f>VLOOKUP(B3561,Table2[],3,FALSE)</f>
        <v>Digital</v>
      </c>
      <c r="B3561" t="str">
        <f>IF(OR(ISNUMBER(FIND("QVC",Z3561)),ISNUMBER(FIND("QVC",AL3561))),"QVC",IF(OR(ISNUMBER(FIND("NCO",H3561)),ISNUMBER(FIND("NCO",Y3561))), "NCO", IF(AL3561="consumer","PMD.com",VLOOKUP(LEFT(H3561,2),Tables!$E$1:$F$11,2,FALSE))))</f>
        <v>PMD.com</v>
      </c>
      <c r="C3561">
        <f t="shared" si="168"/>
        <v>52430001</v>
      </c>
      <c r="D3561">
        <f t="shared" si="169"/>
        <v>1</v>
      </c>
      <c r="E3561" t="str">
        <f t="shared" ca="1" si="167"/>
        <v>MTD orders shipped</v>
      </c>
      <c r="F3561" t="s">
        <v>3539</v>
      </c>
      <c r="G3561" t="s">
        <v>335</v>
      </c>
      <c r="H3561" t="s">
        <v>8634</v>
      </c>
      <c r="I3561" s="6">
        <v>44013.075868055559</v>
      </c>
      <c r="J3561" t="s">
        <v>16</v>
      </c>
      <c r="K3561" s="6">
        <v>44013.463252314818</v>
      </c>
      <c r="M3561" t="s">
        <v>8635</v>
      </c>
      <c r="N3561" t="s">
        <v>8636</v>
      </c>
      <c r="Q3561" t="s">
        <v>853</v>
      </c>
      <c r="R3561" t="s">
        <v>365</v>
      </c>
      <c r="S3561" t="s">
        <v>8637</v>
      </c>
      <c r="T3561" t="s">
        <v>338</v>
      </c>
      <c r="U3561" t="s">
        <v>530</v>
      </c>
      <c r="W3561" t="s">
        <v>8638</v>
      </c>
      <c r="Z3561" t="s">
        <v>8635</v>
      </c>
      <c r="AA3561" t="s">
        <v>8636</v>
      </c>
      <c r="AD3561" t="s">
        <v>853</v>
      </c>
      <c r="AE3561" t="s">
        <v>365</v>
      </c>
      <c r="AF3561" t="s">
        <v>8637</v>
      </c>
      <c r="AG3561" t="s">
        <v>338</v>
      </c>
      <c r="AH3561" t="s">
        <v>530</v>
      </c>
      <c r="AJ3561" t="s">
        <v>8638</v>
      </c>
      <c r="AL3561" t="s">
        <v>339</v>
      </c>
      <c r="AM3561">
        <v>1</v>
      </c>
      <c r="AN3561">
        <v>1</v>
      </c>
      <c r="AO3561">
        <v>12063</v>
      </c>
      <c r="AQ3561">
        <v>127155</v>
      </c>
      <c r="AR3561">
        <v>52430001</v>
      </c>
      <c r="AS3561" t="s">
        <v>927</v>
      </c>
      <c r="AT3561" t="s">
        <v>75</v>
      </c>
      <c r="AW3561" t="s">
        <v>340</v>
      </c>
      <c r="AX3561" t="s">
        <v>340</v>
      </c>
      <c r="AY3561" t="s">
        <v>357</v>
      </c>
      <c r="AZ3561" t="s">
        <v>363</v>
      </c>
      <c r="BY3561" t="s">
        <v>342</v>
      </c>
      <c r="EQ3561">
        <v>249990</v>
      </c>
      <c r="ER3561" t="s">
        <v>8639</v>
      </c>
      <c r="EV3561">
        <v>17287887</v>
      </c>
      <c r="EW3561">
        <v>928</v>
      </c>
      <c r="EX3561">
        <v>221178</v>
      </c>
      <c r="EY3561" t="s">
        <v>8640</v>
      </c>
      <c r="EZ3561">
        <v>1</v>
      </c>
      <c r="FC3561">
        <v>95385</v>
      </c>
      <c r="FD3561" t="s">
        <v>3531</v>
      </c>
    </row>
    <row r="3562" spans="1:160" x14ac:dyDescent="0.3">
      <c r="A3562" t="str">
        <f>VLOOKUP(B3562,Table2[],3,FALSE)</f>
        <v>Digital</v>
      </c>
      <c r="B3562" t="str">
        <f>IF(OR(ISNUMBER(FIND("QVC",Z3562)),ISNUMBER(FIND("QVC",AL3562))),"QVC",IF(OR(ISNUMBER(FIND("NCO",H3562)),ISNUMBER(FIND("NCO",Y3562))), "NCO", IF(AL3562="consumer","PMD.com",VLOOKUP(LEFT(H3562,2),Tables!$E$1:$F$11,2,FALSE))))</f>
        <v>PMD.com</v>
      </c>
      <c r="C3562">
        <f t="shared" si="168"/>
        <v>51090030</v>
      </c>
      <c r="D3562">
        <f t="shared" si="169"/>
        <v>1</v>
      </c>
      <c r="E3562" t="str">
        <f t="shared" ca="1" si="167"/>
        <v>MTD orders shipped</v>
      </c>
      <c r="F3562" t="s">
        <v>3539</v>
      </c>
      <c r="G3562" t="s">
        <v>335</v>
      </c>
      <c r="H3562" t="s">
        <v>8634</v>
      </c>
      <c r="I3562" s="6">
        <v>44013.075868055559</v>
      </c>
      <c r="J3562" t="s">
        <v>16</v>
      </c>
      <c r="K3562" s="6">
        <v>44013.463252314818</v>
      </c>
      <c r="M3562" t="s">
        <v>8635</v>
      </c>
      <c r="N3562" t="s">
        <v>8636</v>
      </c>
      <c r="Q3562" t="s">
        <v>853</v>
      </c>
      <c r="R3562" t="s">
        <v>365</v>
      </c>
      <c r="S3562" t="s">
        <v>8637</v>
      </c>
      <c r="T3562" t="s">
        <v>338</v>
      </c>
      <c r="U3562" t="s">
        <v>530</v>
      </c>
      <c r="W3562" t="s">
        <v>8638</v>
      </c>
      <c r="Z3562" t="s">
        <v>8635</v>
      </c>
      <c r="AA3562" t="s">
        <v>8636</v>
      </c>
      <c r="AD3562" t="s">
        <v>853</v>
      </c>
      <c r="AE3562" t="s">
        <v>365</v>
      </c>
      <c r="AF3562" t="s">
        <v>8637</v>
      </c>
      <c r="AG3562" t="s">
        <v>338</v>
      </c>
      <c r="AH3562" t="s">
        <v>530</v>
      </c>
      <c r="AJ3562" t="s">
        <v>8638</v>
      </c>
      <c r="AL3562" t="s">
        <v>339</v>
      </c>
      <c r="AM3562">
        <v>1</v>
      </c>
      <c r="AN3562">
        <v>1</v>
      </c>
      <c r="AO3562">
        <v>6688</v>
      </c>
      <c r="AQ3562">
        <v>125960</v>
      </c>
      <c r="AR3562">
        <v>51090030</v>
      </c>
      <c r="AS3562" t="s">
        <v>3043</v>
      </c>
      <c r="AT3562" t="s">
        <v>628</v>
      </c>
      <c r="AW3562" t="s">
        <v>343</v>
      </c>
      <c r="BY3562" t="s">
        <v>342</v>
      </c>
      <c r="BZ3562" t="b">
        <v>0</v>
      </c>
      <c r="EQ3562">
        <v>243047</v>
      </c>
      <c r="ER3562" t="s">
        <v>8639</v>
      </c>
      <c r="EV3562">
        <v>17287887</v>
      </c>
      <c r="EW3562">
        <v>928</v>
      </c>
      <c r="EX3562">
        <v>221178</v>
      </c>
      <c r="EY3562" t="s">
        <v>8640</v>
      </c>
      <c r="EZ3562">
        <v>1</v>
      </c>
      <c r="FC3562">
        <v>95385</v>
      </c>
      <c r="FD3562" t="s">
        <v>3531</v>
      </c>
    </row>
    <row r="3563" spans="1:160" x14ac:dyDescent="0.3">
      <c r="A3563" t="str">
        <f>VLOOKUP(B3563,Table2[],3,FALSE)</f>
        <v>Digital</v>
      </c>
      <c r="B3563" t="str">
        <f>IF(OR(ISNUMBER(FIND("QVC",Z3563)),ISNUMBER(FIND("QVC",AL3563))),"QVC",IF(OR(ISNUMBER(FIND("NCO",H3563)),ISNUMBER(FIND("NCO",Y3563))), "NCO", IF(AL3563="consumer","PMD.com",VLOOKUP(LEFT(H3563,2),Tables!$E$1:$F$11,2,FALSE))))</f>
        <v>PMD.com</v>
      </c>
      <c r="C3563">
        <f t="shared" si="168"/>
        <v>53710001</v>
      </c>
      <c r="D3563">
        <f t="shared" si="169"/>
        <v>2</v>
      </c>
      <c r="E3563" t="str">
        <f t="shared" ca="1" si="167"/>
        <v>shifted orders shipped</v>
      </c>
      <c r="F3563" t="s">
        <v>3539</v>
      </c>
      <c r="G3563" t="s">
        <v>335</v>
      </c>
      <c r="H3563" t="s">
        <v>8641</v>
      </c>
      <c r="I3563" s="6">
        <v>44012.483506944445</v>
      </c>
      <c r="J3563" t="s">
        <v>16</v>
      </c>
      <c r="K3563" s="6">
        <v>44013.463437500002</v>
      </c>
      <c r="M3563" t="s">
        <v>8642</v>
      </c>
      <c r="N3563" t="s">
        <v>8643</v>
      </c>
      <c r="O3563" t="s">
        <v>8644</v>
      </c>
      <c r="Q3563" t="s">
        <v>474</v>
      </c>
      <c r="R3563" t="s">
        <v>389</v>
      </c>
      <c r="S3563" t="s">
        <v>8645</v>
      </c>
      <c r="T3563" t="s">
        <v>338</v>
      </c>
      <c r="U3563" t="s">
        <v>530</v>
      </c>
      <c r="W3563" t="s">
        <v>8646</v>
      </c>
      <c r="Z3563" t="s">
        <v>8642</v>
      </c>
      <c r="AA3563" t="s">
        <v>8643</v>
      </c>
      <c r="AB3563" t="s">
        <v>8644</v>
      </c>
      <c r="AD3563" t="s">
        <v>474</v>
      </c>
      <c r="AE3563" t="s">
        <v>389</v>
      </c>
      <c r="AF3563" t="s">
        <v>8645</v>
      </c>
      <c r="AG3563" t="s">
        <v>338</v>
      </c>
      <c r="AH3563" t="s">
        <v>530</v>
      </c>
      <c r="AJ3563" t="s">
        <v>8646</v>
      </c>
      <c r="AL3563" t="s">
        <v>339</v>
      </c>
      <c r="AM3563">
        <v>2</v>
      </c>
      <c r="AN3563">
        <v>2</v>
      </c>
      <c r="AO3563">
        <v>4902</v>
      </c>
      <c r="AQ3563">
        <v>124454</v>
      </c>
      <c r="AR3563">
        <v>53710001</v>
      </c>
      <c r="AS3563" t="s">
        <v>1873</v>
      </c>
      <c r="AT3563" t="s">
        <v>66</v>
      </c>
      <c r="AW3563" t="s">
        <v>343</v>
      </c>
      <c r="EQ3563">
        <v>248267</v>
      </c>
      <c r="ER3563" t="s">
        <v>8647</v>
      </c>
      <c r="EV3563">
        <v>17287502</v>
      </c>
      <c r="EW3563">
        <v>928</v>
      </c>
      <c r="EX3563">
        <v>220945</v>
      </c>
      <c r="EY3563" t="s">
        <v>8648</v>
      </c>
      <c r="EZ3563">
        <v>1</v>
      </c>
      <c r="FC3563">
        <v>53710001</v>
      </c>
      <c r="FD3563" t="s">
        <v>66</v>
      </c>
    </row>
    <row r="3564" spans="1:160" x14ac:dyDescent="0.3">
      <c r="A3564" t="str">
        <f>VLOOKUP(B3564,Table2[],3,FALSE)</f>
        <v>Digital</v>
      </c>
      <c r="B3564" t="str">
        <f>IF(OR(ISNUMBER(FIND("QVC",Z3564)),ISNUMBER(FIND("QVC",AL3564))),"QVC",IF(OR(ISNUMBER(FIND("NCO",H3564)),ISNUMBER(FIND("NCO",Y3564))), "NCO", IF(AL3564="consumer","PMD.com",VLOOKUP(LEFT(H3564,2),Tables!$E$1:$F$11,2,FALSE))))</f>
        <v>PMD.com</v>
      </c>
      <c r="C3564">
        <f t="shared" si="168"/>
        <v>53700001</v>
      </c>
      <c r="D3564">
        <f t="shared" si="169"/>
        <v>1</v>
      </c>
      <c r="E3564" t="str">
        <f t="shared" ca="1" si="167"/>
        <v>shifted orders shipped</v>
      </c>
      <c r="F3564" t="s">
        <v>3539</v>
      </c>
      <c r="G3564" t="s">
        <v>335</v>
      </c>
      <c r="H3564" t="s">
        <v>8641</v>
      </c>
      <c r="I3564" s="6">
        <v>44012.483506944445</v>
      </c>
      <c r="J3564" t="s">
        <v>16</v>
      </c>
      <c r="K3564" s="6">
        <v>44013.463437500002</v>
      </c>
      <c r="M3564" t="s">
        <v>8642</v>
      </c>
      <c r="N3564" t="s">
        <v>8643</v>
      </c>
      <c r="O3564" t="s">
        <v>8644</v>
      </c>
      <c r="Q3564" t="s">
        <v>474</v>
      </c>
      <c r="R3564" t="s">
        <v>389</v>
      </c>
      <c r="S3564" t="s">
        <v>8645</v>
      </c>
      <c r="T3564" t="s">
        <v>338</v>
      </c>
      <c r="U3564" t="s">
        <v>530</v>
      </c>
      <c r="W3564" t="s">
        <v>8646</v>
      </c>
      <c r="Z3564" t="s">
        <v>8642</v>
      </c>
      <c r="AA3564" t="s">
        <v>8643</v>
      </c>
      <c r="AB3564" t="s">
        <v>8644</v>
      </c>
      <c r="AD3564" t="s">
        <v>474</v>
      </c>
      <c r="AE3564" t="s">
        <v>389</v>
      </c>
      <c r="AF3564" t="s">
        <v>8645</v>
      </c>
      <c r="AG3564" t="s">
        <v>338</v>
      </c>
      <c r="AH3564" t="s">
        <v>530</v>
      </c>
      <c r="AJ3564" t="s">
        <v>8646</v>
      </c>
      <c r="AL3564" t="s">
        <v>339</v>
      </c>
      <c r="AM3564">
        <v>1</v>
      </c>
      <c r="AN3564">
        <v>1</v>
      </c>
      <c r="AO3564">
        <v>1910</v>
      </c>
      <c r="AQ3564">
        <v>124453</v>
      </c>
      <c r="AR3564">
        <v>53700001</v>
      </c>
      <c r="AS3564" t="s">
        <v>67</v>
      </c>
      <c r="AT3564" t="s">
        <v>68</v>
      </c>
      <c r="AW3564" t="s">
        <v>343</v>
      </c>
      <c r="BY3564" t="s">
        <v>342</v>
      </c>
      <c r="EQ3564">
        <v>245106</v>
      </c>
      <c r="ER3564" t="s">
        <v>8647</v>
      </c>
      <c r="EV3564">
        <v>17287502</v>
      </c>
      <c r="EW3564">
        <v>928</v>
      </c>
      <c r="EX3564">
        <v>220945</v>
      </c>
      <c r="EY3564" t="s">
        <v>8648</v>
      </c>
      <c r="EZ3564">
        <v>1</v>
      </c>
      <c r="FC3564">
        <v>53700001</v>
      </c>
      <c r="FD3564" t="s">
        <v>68</v>
      </c>
    </row>
    <row r="3565" spans="1:160" x14ac:dyDescent="0.3">
      <c r="A3565" t="str">
        <f>VLOOKUP(B3565,Table2[],3,FALSE)</f>
        <v>Digital</v>
      </c>
      <c r="B3565" t="str">
        <f>IF(OR(ISNUMBER(FIND("QVC",Z3565)),ISNUMBER(FIND("QVC",AL3565))),"QVC",IF(OR(ISNUMBER(FIND("NCO",H3565)),ISNUMBER(FIND("NCO",Y3565))), "NCO", IF(AL3565="consumer","PMD.com",VLOOKUP(LEFT(H3565,2),Tables!$E$1:$F$11,2,FALSE))))</f>
        <v>PMD.com</v>
      </c>
      <c r="C3565">
        <f t="shared" si="168"/>
        <v>53990001</v>
      </c>
      <c r="D3565">
        <f t="shared" si="169"/>
        <v>1</v>
      </c>
      <c r="E3565" t="str">
        <f t="shared" ca="1" si="167"/>
        <v>shifted orders shipped</v>
      </c>
      <c r="F3565" t="s">
        <v>3539</v>
      </c>
      <c r="G3565" t="s">
        <v>335</v>
      </c>
      <c r="H3565" t="s">
        <v>8649</v>
      </c>
      <c r="I3565" s="6">
        <v>44012.467986111114</v>
      </c>
      <c r="J3565" t="s">
        <v>16</v>
      </c>
      <c r="K3565" s="6">
        <v>44013.46366898148</v>
      </c>
      <c r="M3565" t="s">
        <v>8650</v>
      </c>
      <c r="N3565" t="s">
        <v>8651</v>
      </c>
      <c r="Q3565" t="s">
        <v>1840</v>
      </c>
      <c r="R3565" t="s">
        <v>376</v>
      </c>
      <c r="S3565" t="s">
        <v>8652</v>
      </c>
      <c r="T3565" t="s">
        <v>338</v>
      </c>
      <c r="U3565" t="s">
        <v>530</v>
      </c>
      <c r="W3565" t="s">
        <v>8653</v>
      </c>
      <c r="Z3565" t="s">
        <v>8650</v>
      </c>
      <c r="AA3565" t="s">
        <v>8651</v>
      </c>
      <c r="AD3565" t="s">
        <v>1840</v>
      </c>
      <c r="AE3565" t="s">
        <v>376</v>
      </c>
      <c r="AF3565" t="s">
        <v>8652</v>
      </c>
      <c r="AG3565" t="s">
        <v>338</v>
      </c>
      <c r="AH3565" t="s">
        <v>530</v>
      </c>
      <c r="AJ3565" t="s">
        <v>8653</v>
      </c>
      <c r="AL3565" t="s">
        <v>339</v>
      </c>
      <c r="AM3565">
        <v>1</v>
      </c>
      <c r="AN3565">
        <v>1</v>
      </c>
      <c r="AO3565">
        <v>14448</v>
      </c>
      <c r="AQ3565">
        <v>124474</v>
      </c>
      <c r="AR3565">
        <v>53990001</v>
      </c>
      <c r="AS3565" t="s">
        <v>1735</v>
      </c>
      <c r="AT3565" t="s">
        <v>111</v>
      </c>
      <c r="AW3565" t="s">
        <v>343</v>
      </c>
      <c r="BY3565" t="s">
        <v>342</v>
      </c>
      <c r="EQ3565">
        <v>253300</v>
      </c>
      <c r="ER3565" t="s">
        <v>8654</v>
      </c>
      <c r="EV3565">
        <v>17287497</v>
      </c>
      <c r="EW3565">
        <v>928</v>
      </c>
      <c r="EX3565">
        <v>220939</v>
      </c>
      <c r="EY3565" t="s">
        <v>8655</v>
      </c>
      <c r="EZ3565">
        <v>1</v>
      </c>
      <c r="FC3565">
        <v>53990001</v>
      </c>
      <c r="FD3565" t="s">
        <v>111</v>
      </c>
    </row>
    <row r="3566" spans="1:160" x14ac:dyDescent="0.3">
      <c r="A3566" t="str">
        <f>VLOOKUP(B3566,Table2[],3,FALSE)</f>
        <v>Digital</v>
      </c>
      <c r="B3566" t="str">
        <f>IF(OR(ISNUMBER(FIND("QVC",Z3566)),ISNUMBER(FIND("QVC",AL3566))),"QVC",IF(OR(ISNUMBER(FIND("NCO",H3566)),ISNUMBER(FIND("NCO",Y3566))), "NCO", IF(AL3566="consumer","PMD.com",VLOOKUP(LEFT(H3566,2),Tables!$E$1:$F$11,2,FALSE))))</f>
        <v>PMD.com</v>
      </c>
      <c r="C3566">
        <f t="shared" si="168"/>
        <v>54000001</v>
      </c>
      <c r="D3566">
        <f t="shared" si="169"/>
        <v>1</v>
      </c>
      <c r="E3566" t="str">
        <f t="shared" ca="1" si="167"/>
        <v>shifted orders shipped</v>
      </c>
      <c r="F3566" t="s">
        <v>3539</v>
      </c>
      <c r="G3566" t="s">
        <v>335</v>
      </c>
      <c r="H3566" t="s">
        <v>8649</v>
      </c>
      <c r="I3566" s="6">
        <v>44012.467986111114</v>
      </c>
      <c r="J3566" t="s">
        <v>16</v>
      </c>
      <c r="K3566" s="6">
        <v>44013.46366898148</v>
      </c>
      <c r="M3566" t="s">
        <v>8650</v>
      </c>
      <c r="N3566" t="s">
        <v>8651</v>
      </c>
      <c r="Q3566" t="s">
        <v>1840</v>
      </c>
      <c r="R3566" t="s">
        <v>376</v>
      </c>
      <c r="S3566" t="s">
        <v>8652</v>
      </c>
      <c r="T3566" t="s">
        <v>338</v>
      </c>
      <c r="U3566" t="s">
        <v>530</v>
      </c>
      <c r="W3566" t="s">
        <v>8653</v>
      </c>
      <c r="Z3566" t="s">
        <v>8650</v>
      </c>
      <c r="AA3566" t="s">
        <v>8651</v>
      </c>
      <c r="AD3566" t="s">
        <v>1840</v>
      </c>
      <c r="AE3566" t="s">
        <v>376</v>
      </c>
      <c r="AF3566" t="s">
        <v>8652</v>
      </c>
      <c r="AG3566" t="s">
        <v>338</v>
      </c>
      <c r="AH3566" t="s">
        <v>530</v>
      </c>
      <c r="AJ3566" t="s">
        <v>8653</v>
      </c>
      <c r="AL3566" t="s">
        <v>339</v>
      </c>
      <c r="AM3566">
        <v>1</v>
      </c>
      <c r="AN3566">
        <v>1</v>
      </c>
      <c r="AO3566">
        <v>8182</v>
      </c>
      <c r="AQ3566">
        <v>124475</v>
      </c>
      <c r="AR3566">
        <v>54000001</v>
      </c>
      <c r="AS3566" t="s">
        <v>1251</v>
      </c>
      <c r="AT3566" t="s">
        <v>84</v>
      </c>
      <c r="AW3566" t="s">
        <v>343</v>
      </c>
      <c r="BY3566" t="s">
        <v>342</v>
      </c>
      <c r="EQ3566">
        <v>247294</v>
      </c>
      <c r="ER3566" t="s">
        <v>8654</v>
      </c>
      <c r="EV3566">
        <v>17287497</v>
      </c>
      <c r="EW3566">
        <v>928</v>
      </c>
      <c r="EX3566">
        <v>220939</v>
      </c>
      <c r="EY3566" t="s">
        <v>8655</v>
      </c>
      <c r="EZ3566">
        <v>1</v>
      </c>
      <c r="FC3566">
        <v>54000001</v>
      </c>
      <c r="FD3566" t="s">
        <v>84</v>
      </c>
    </row>
    <row r="3567" spans="1:160" x14ac:dyDescent="0.3">
      <c r="A3567" t="str">
        <f>VLOOKUP(B3567,Table2[],3,FALSE)</f>
        <v>Digital</v>
      </c>
      <c r="B3567" t="str">
        <f>IF(OR(ISNUMBER(FIND("QVC",Z3567)),ISNUMBER(FIND("QVC",AL3567))),"QVC",IF(OR(ISNUMBER(FIND("NCO",H3567)),ISNUMBER(FIND("NCO",Y3567))), "NCO", IF(AL3567="consumer","PMD.com",VLOOKUP(LEFT(H3567,2),Tables!$E$1:$F$11,2,FALSE))))</f>
        <v>PMD.com</v>
      </c>
      <c r="C3567">
        <f t="shared" si="168"/>
        <v>52430001</v>
      </c>
      <c r="D3567">
        <f t="shared" si="169"/>
        <v>1</v>
      </c>
      <c r="E3567" t="str">
        <f t="shared" ca="1" si="167"/>
        <v>shifted orders shipped</v>
      </c>
      <c r="F3567" t="s">
        <v>3539</v>
      </c>
      <c r="G3567" t="s">
        <v>335</v>
      </c>
      <c r="H3567" t="s">
        <v>8649</v>
      </c>
      <c r="I3567" s="6">
        <v>44012.467986111114</v>
      </c>
      <c r="J3567" t="s">
        <v>16</v>
      </c>
      <c r="K3567" s="6">
        <v>44013.46366898148</v>
      </c>
      <c r="M3567" t="s">
        <v>8650</v>
      </c>
      <c r="N3567" t="s">
        <v>8651</v>
      </c>
      <c r="Q3567" t="s">
        <v>1840</v>
      </c>
      <c r="R3567" t="s">
        <v>376</v>
      </c>
      <c r="S3567" t="s">
        <v>8652</v>
      </c>
      <c r="T3567" t="s">
        <v>338</v>
      </c>
      <c r="U3567" t="s">
        <v>530</v>
      </c>
      <c r="W3567" t="s">
        <v>8653</v>
      </c>
      <c r="Z3567" t="s">
        <v>8650</v>
      </c>
      <c r="AA3567" t="s">
        <v>8651</v>
      </c>
      <c r="AD3567" t="s">
        <v>1840</v>
      </c>
      <c r="AE3567" t="s">
        <v>376</v>
      </c>
      <c r="AF3567" t="s">
        <v>8652</v>
      </c>
      <c r="AG3567" t="s">
        <v>338</v>
      </c>
      <c r="AH3567" t="s">
        <v>530</v>
      </c>
      <c r="AJ3567" t="s">
        <v>8653</v>
      </c>
      <c r="AL3567" t="s">
        <v>339</v>
      </c>
      <c r="AM3567">
        <v>1</v>
      </c>
      <c r="AN3567">
        <v>1</v>
      </c>
      <c r="AO3567">
        <v>12063</v>
      </c>
      <c r="AQ3567">
        <v>127155</v>
      </c>
      <c r="AR3567">
        <v>52430001</v>
      </c>
      <c r="AS3567" t="s">
        <v>927</v>
      </c>
      <c r="AT3567" t="s">
        <v>75</v>
      </c>
      <c r="AW3567" t="s">
        <v>340</v>
      </c>
      <c r="AX3567" t="s">
        <v>340</v>
      </c>
      <c r="AY3567" t="s">
        <v>357</v>
      </c>
      <c r="AZ3567" t="s">
        <v>363</v>
      </c>
      <c r="BY3567" t="s">
        <v>342</v>
      </c>
      <c r="EQ3567">
        <v>249990</v>
      </c>
      <c r="ER3567" t="s">
        <v>8654</v>
      </c>
      <c r="EV3567">
        <v>17287497</v>
      </c>
      <c r="EW3567">
        <v>928</v>
      </c>
      <c r="EX3567">
        <v>220939</v>
      </c>
      <c r="EY3567" t="s">
        <v>8655</v>
      </c>
      <c r="EZ3567">
        <v>1</v>
      </c>
      <c r="FC3567">
        <v>95385</v>
      </c>
      <c r="FD3567" t="s">
        <v>3531</v>
      </c>
    </row>
    <row r="3568" spans="1:160" x14ac:dyDescent="0.3">
      <c r="A3568" t="str">
        <f>VLOOKUP(B3568,Table2[],3,FALSE)</f>
        <v>Digital</v>
      </c>
      <c r="B3568" t="str">
        <f>IF(OR(ISNUMBER(FIND("QVC",Z3568)),ISNUMBER(FIND("QVC",AL3568))),"QVC",IF(OR(ISNUMBER(FIND("NCO",H3568)),ISNUMBER(FIND("NCO",Y3568))), "NCO", IF(AL3568="consumer","PMD.com",VLOOKUP(LEFT(H3568,2),Tables!$E$1:$F$11,2,FALSE))))</f>
        <v>PMD.com</v>
      </c>
      <c r="C3568">
        <f t="shared" si="168"/>
        <v>53730001</v>
      </c>
      <c r="D3568">
        <f t="shared" si="169"/>
        <v>1</v>
      </c>
      <c r="E3568" t="str">
        <f t="shared" ca="1" si="167"/>
        <v>shifted orders shipped</v>
      </c>
      <c r="F3568" t="s">
        <v>3539</v>
      </c>
      <c r="G3568" t="s">
        <v>335</v>
      </c>
      <c r="H3568" t="s">
        <v>8649</v>
      </c>
      <c r="I3568" s="6">
        <v>44012.467986111114</v>
      </c>
      <c r="J3568" t="s">
        <v>16</v>
      </c>
      <c r="K3568" s="6">
        <v>44013.46366898148</v>
      </c>
      <c r="M3568" t="s">
        <v>8650</v>
      </c>
      <c r="N3568" t="s">
        <v>8651</v>
      </c>
      <c r="Q3568" t="s">
        <v>1840</v>
      </c>
      <c r="R3568" t="s">
        <v>376</v>
      </c>
      <c r="S3568" t="s">
        <v>8652</v>
      </c>
      <c r="T3568" t="s">
        <v>338</v>
      </c>
      <c r="U3568" t="s">
        <v>530</v>
      </c>
      <c r="W3568" t="s">
        <v>8653</v>
      </c>
      <c r="Z3568" t="s">
        <v>8650</v>
      </c>
      <c r="AA3568" t="s">
        <v>8651</v>
      </c>
      <c r="AD3568" t="s">
        <v>1840</v>
      </c>
      <c r="AE3568" t="s">
        <v>376</v>
      </c>
      <c r="AF3568" t="s">
        <v>8652</v>
      </c>
      <c r="AG3568" t="s">
        <v>338</v>
      </c>
      <c r="AH3568" t="s">
        <v>530</v>
      </c>
      <c r="AJ3568" t="s">
        <v>8653</v>
      </c>
      <c r="AL3568" t="s">
        <v>339</v>
      </c>
      <c r="AM3568">
        <v>1</v>
      </c>
      <c r="AN3568">
        <v>1</v>
      </c>
      <c r="AO3568">
        <v>1366</v>
      </c>
      <c r="AQ3568">
        <v>124456</v>
      </c>
      <c r="AR3568">
        <v>53730001</v>
      </c>
      <c r="AS3568" t="s">
        <v>61</v>
      </c>
      <c r="AT3568" t="s">
        <v>62</v>
      </c>
      <c r="AW3568" t="s">
        <v>343</v>
      </c>
      <c r="BY3568" t="s">
        <v>342</v>
      </c>
      <c r="EQ3568">
        <v>245237</v>
      </c>
      <c r="ER3568" t="s">
        <v>8654</v>
      </c>
      <c r="EV3568">
        <v>17287497</v>
      </c>
      <c r="EW3568">
        <v>928</v>
      </c>
      <c r="EX3568">
        <v>220939</v>
      </c>
      <c r="EY3568" t="s">
        <v>8655</v>
      </c>
      <c r="EZ3568">
        <v>1</v>
      </c>
      <c r="FC3568">
        <v>53730001</v>
      </c>
      <c r="FD3568" t="s">
        <v>62</v>
      </c>
    </row>
    <row r="3569" spans="1:160" x14ac:dyDescent="0.3">
      <c r="A3569" t="str">
        <f>VLOOKUP(B3569,Table2[],3,FALSE)</f>
        <v>Digital</v>
      </c>
      <c r="B3569" t="str">
        <f>IF(OR(ISNUMBER(FIND("QVC",Z3569)),ISNUMBER(FIND("QVC",AL3569))),"QVC",IF(OR(ISNUMBER(FIND("NCO",H3569)),ISNUMBER(FIND("NCO",Y3569))), "NCO", IF(AL3569="consumer","PMD.com",VLOOKUP(LEFT(H3569,2),Tables!$E$1:$F$11,2,FALSE))))</f>
        <v>PMD.com</v>
      </c>
      <c r="C3569">
        <f t="shared" si="168"/>
        <v>53920001</v>
      </c>
      <c r="D3569">
        <f t="shared" si="169"/>
        <v>1</v>
      </c>
      <c r="E3569" t="str">
        <f t="shared" ca="1" si="167"/>
        <v>shifted orders shipped</v>
      </c>
      <c r="F3569" t="s">
        <v>3539</v>
      </c>
      <c r="G3569" t="s">
        <v>335</v>
      </c>
      <c r="H3569" t="s">
        <v>8649</v>
      </c>
      <c r="I3569" s="6">
        <v>44012.467986111114</v>
      </c>
      <c r="J3569" t="s">
        <v>16</v>
      </c>
      <c r="K3569" s="6">
        <v>44013.46366898148</v>
      </c>
      <c r="M3569" t="s">
        <v>8650</v>
      </c>
      <c r="N3569" t="s">
        <v>8651</v>
      </c>
      <c r="Q3569" t="s">
        <v>1840</v>
      </c>
      <c r="R3569" t="s">
        <v>376</v>
      </c>
      <c r="S3569" t="s">
        <v>8652</v>
      </c>
      <c r="T3569" t="s">
        <v>338</v>
      </c>
      <c r="U3569" t="s">
        <v>530</v>
      </c>
      <c r="W3569" t="s">
        <v>8653</v>
      </c>
      <c r="Z3569" t="s">
        <v>8650</v>
      </c>
      <c r="AA3569" t="s">
        <v>8651</v>
      </c>
      <c r="AD3569" t="s">
        <v>1840</v>
      </c>
      <c r="AE3569" t="s">
        <v>376</v>
      </c>
      <c r="AF3569" t="s">
        <v>8652</v>
      </c>
      <c r="AG3569" t="s">
        <v>338</v>
      </c>
      <c r="AH3569" t="s">
        <v>530</v>
      </c>
      <c r="AJ3569" t="s">
        <v>8653</v>
      </c>
      <c r="AL3569" t="s">
        <v>339</v>
      </c>
      <c r="AM3569">
        <v>1</v>
      </c>
      <c r="AN3569">
        <v>1</v>
      </c>
      <c r="AO3569">
        <v>14899</v>
      </c>
      <c r="AQ3569">
        <v>124468</v>
      </c>
      <c r="AR3569">
        <v>53920001</v>
      </c>
      <c r="AS3569">
        <v>9000000</v>
      </c>
      <c r="AT3569" t="s">
        <v>40</v>
      </c>
      <c r="AW3569" t="s">
        <v>343</v>
      </c>
      <c r="BY3569" t="s">
        <v>342</v>
      </c>
      <c r="EQ3569">
        <v>243396</v>
      </c>
      <c r="ER3569" t="s">
        <v>8654</v>
      </c>
      <c r="EV3569">
        <v>17287497</v>
      </c>
      <c r="EW3569">
        <v>928</v>
      </c>
      <c r="EX3569">
        <v>220939</v>
      </c>
      <c r="EY3569" t="s">
        <v>8655</v>
      </c>
      <c r="EZ3569">
        <v>1</v>
      </c>
      <c r="FC3569">
        <v>95385</v>
      </c>
      <c r="FD3569" t="s">
        <v>3531</v>
      </c>
    </row>
    <row r="3570" spans="1:160" x14ac:dyDescent="0.3">
      <c r="A3570" t="str">
        <f>VLOOKUP(B3570,Table2[],3,FALSE)</f>
        <v>Digital</v>
      </c>
      <c r="B3570" t="str">
        <f>IF(OR(ISNUMBER(FIND("QVC",Z3570)),ISNUMBER(FIND("QVC",AL3570))),"QVC",IF(OR(ISNUMBER(FIND("NCO",H3570)),ISNUMBER(FIND("NCO",Y3570))), "NCO", IF(AL3570="consumer","PMD.com",VLOOKUP(LEFT(H3570,2),Tables!$E$1:$F$11,2,FALSE))))</f>
        <v>PMD.com</v>
      </c>
      <c r="C3570">
        <f t="shared" si="168"/>
        <v>5354</v>
      </c>
      <c r="D3570">
        <f t="shared" si="169"/>
        <v>1</v>
      </c>
      <c r="E3570" t="str">
        <f t="shared" ca="1" si="167"/>
        <v>shifted orders shipped</v>
      </c>
      <c r="F3570" t="s">
        <v>3539</v>
      </c>
      <c r="G3570" t="s">
        <v>335</v>
      </c>
      <c r="H3570" t="s">
        <v>8649</v>
      </c>
      <c r="I3570" s="6">
        <v>44012.467986111114</v>
      </c>
      <c r="J3570" t="s">
        <v>16</v>
      </c>
      <c r="K3570" s="6">
        <v>44013.46366898148</v>
      </c>
      <c r="M3570" t="s">
        <v>8650</v>
      </c>
      <c r="N3570" t="s">
        <v>8651</v>
      </c>
      <c r="Q3570" t="s">
        <v>1840</v>
      </c>
      <c r="R3570" t="s">
        <v>376</v>
      </c>
      <c r="S3570" t="s">
        <v>8652</v>
      </c>
      <c r="T3570" t="s">
        <v>338</v>
      </c>
      <c r="U3570" t="s">
        <v>530</v>
      </c>
      <c r="W3570" t="s">
        <v>8653</v>
      </c>
      <c r="Z3570" t="s">
        <v>8650</v>
      </c>
      <c r="AA3570" t="s">
        <v>8651</v>
      </c>
      <c r="AD3570" t="s">
        <v>1840</v>
      </c>
      <c r="AE3570" t="s">
        <v>376</v>
      </c>
      <c r="AF3570" t="s">
        <v>8652</v>
      </c>
      <c r="AG3570" t="s">
        <v>338</v>
      </c>
      <c r="AH3570" t="s">
        <v>530</v>
      </c>
      <c r="AJ3570" t="s">
        <v>8653</v>
      </c>
      <c r="AL3570" t="s">
        <v>339</v>
      </c>
      <c r="AM3570">
        <v>1</v>
      </c>
      <c r="AN3570">
        <v>1</v>
      </c>
      <c r="AO3570">
        <v>5214</v>
      </c>
      <c r="AQ3570">
        <v>124518</v>
      </c>
      <c r="AR3570">
        <v>5354</v>
      </c>
      <c r="AS3570" t="s">
        <v>1753</v>
      </c>
      <c r="AT3570" t="s">
        <v>103</v>
      </c>
      <c r="AW3570" t="s">
        <v>340</v>
      </c>
      <c r="AX3570" t="s">
        <v>340</v>
      </c>
      <c r="AY3570" t="s">
        <v>351</v>
      </c>
      <c r="AZ3570" t="s">
        <v>415</v>
      </c>
      <c r="BY3570" t="s">
        <v>342</v>
      </c>
      <c r="EQ3570">
        <v>249176</v>
      </c>
      <c r="ER3570" t="s">
        <v>8654</v>
      </c>
      <c r="EV3570">
        <v>17287497</v>
      </c>
      <c r="EW3570">
        <v>928</v>
      </c>
      <c r="EX3570">
        <v>220939</v>
      </c>
      <c r="EY3570" t="s">
        <v>8655</v>
      </c>
      <c r="EZ3570">
        <v>1</v>
      </c>
      <c r="FC3570">
        <v>5354</v>
      </c>
      <c r="FD3570" t="s">
        <v>103</v>
      </c>
    </row>
    <row r="3571" spans="1:160" x14ac:dyDescent="0.3">
      <c r="A3571" t="str">
        <f>VLOOKUP(B3571,Table2[],3,FALSE)</f>
        <v>Digital</v>
      </c>
      <c r="B3571" t="str">
        <f>IF(OR(ISNUMBER(FIND("QVC",Z3571)),ISNUMBER(FIND("QVC",AL3571))),"QVC",IF(OR(ISNUMBER(FIND("NCO",H3571)),ISNUMBER(FIND("NCO",Y3571))), "NCO", IF(AL3571="consumer","PMD.com",VLOOKUP(LEFT(H3571,2),Tables!$E$1:$F$11,2,FALSE))))</f>
        <v>PMD.com</v>
      </c>
      <c r="C3571">
        <f t="shared" si="168"/>
        <v>5341030</v>
      </c>
      <c r="D3571">
        <f t="shared" si="169"/>
        <v>1</v>
      </c>
      <c r="E3571" t="str">
        <f t="shared" ca="1" si="167"/>
        <v>shifted orders shipped</v>
      </c>
      <c r="F3571" t="s">
        <v>3539</v>
      </c>
      <c r="G3571" t="s">
        <v>335</v>
      </c>
      <c r="H3571" t="s">
        <v>8649</v>
      </c>
      <c r="I3571" s="6">
        <v>44012.467986111114</v>
      </c>
      <c r="J3571" t="s">
        <v>16</v>
      </c>
      <c r="K3571" s="6">
        <v>44013.46366898148</v>
      </c>
      <c r="M3571" t="s">
        <v>8650</v>
      </c>
      <c r="N3571" t="s">
        <v>8651</v>
      </c>
      <c r="Q3571" t="s">
        <v>1840</v>
      </c>
      <c r="R3571" t="s">
        <v>376</v>
      </c>
      <c r="S3571" t="s">
        <v>8652</v>
      </c>
      <c r="T3571" t="s">
        <v>338</v>
      </c>
      <c r="U3571" t="s">
        <v>530</v>
      </c>
      <c r="W3571" t="s">
        <v>8653</v>
      </c>
      <c r="Z3571" t="s">
        <v>8650</v>
      </c>
      <c r="AA3571" t="s">
        <v>8651</v>
      </c>
      <c r="AD3571" t="s">
        <v>1840</v>
      </c>
      <c r="AE3571" t="s">
        <v>376</v>
      </c>
      <c r="AF3571" t="s">
        <v>8652</v>
      </c>
      <c r="AG3571" t="s">
        <v>338</v>
      </c>
      <c r="AH3571" t="s">
        <v>530</v>
      </c>
      <c r="AJ3571" t="s">
        <v>8653</v>
      </c>
      <c r="AL3571" t="s">
        <v>339</v>
      </c>
      <c r="AM3571">
        <v>1</v>
      </c>
      <c r="AN3571">
        <v>1</v>
      </c>
      <c r="AO3571">
        <v>12859</v>
      </c>
      <c r="AQ3571">
        <v>124642</v>
      </c>
      <c r="AR3571">
        <v>5341030</v>
      </c>
      <c r="AS3571" t="s">
        <v>925</v>
      </c>
      <c r="AT3571" t="s">
        <v>926</v>
      </c>
      <c r="AW3571" t="s">
        <v>366</v>
      </c>
      <c r="AX3571" t="s">
        <v>366</v>
      </c>
      <c r="AY3571" t="s">
        <v>345</v>
      </c>
      <c r="AZ3571" t="s">
        <v>346</v>
      </c>
      <c r="BY3571" t="s">
        <v>342</v>
      </c>
      <c r="EQ3571">
        <v>243275</v>
      </c>
      <c r="ER3571" t="s">
        <v>8654</v>
      </c>
      <c r="EV3571">
        <v>17287497</v>
      </c>
      <c r="EW3571">
        <v>928</v>
      </c>
      <c r="EX3571">
        <v>220939</v>
      </c>
      <c r="EY3571" t="s">
        <v>8655</v>
      </c>
      <c r="EZ3571">
        <v>1</v>
      </c>
      <c r="FC3571">
        <v>95385</v>
      </c>
      <c r="FD3571" t="s">
        <v>3531</v>
      </c>
    </row>
    <row r="3572" spans="1:160" x14ac:dyDescent="0.3">
      <c r="A3572" t="str">
        <f>VLOOKUP(B3572,Table2[],3,FALSE)</f>
        <v>Digital</v>
      </c>
      <c r="B3572" t="str">
        <f>IF(OR(ISNUMBER(FIND("QVC",Z3572)),ISNUMBER(FIND("QVC",AL3572))),"QVC",IF(OR(ISNUMBER(FIND("NCO",H3572)),ISNUMBER(FIND("NCO",Y3572))), "NCO", IF(AL3572="consumer","PMD.com",VLOOKUP(LEFT(H3572,2),Tables!$E$1:$F$11,2,FALSE))))</f>
        <v>PMD.com</v>
      </c>
      <c r="C3572">
        <f t="shared" si="168"/>
        <v>51090030</v>
      </c>
      <c r="D3572">
        <f t="shared" si="169"/>
        <v>1</v>
      </c>
      <c r="E3572" t="str">
        <f t="shared" ca="1" si="167"/>
        <v>shifted orders shipped</v>
      </c>
      <c r="F3572" t="s">
        <v>3539</v>
      </c>
      <c r="G3572" t="s">
        <v>335</v>
      </c>
      <c r="H3572" t="s">
        <v>8649</v>
      </c>
      <c r="I3572" s="6">
        <v>44012.467986111114</v>
      </c>
      <c r="J3572" t="s">
        <v>16</v>
      </c>
      <c r="K3572" s="6">
        <v>44013.46366898148</v>
      </c>
      <c r="M3572" t="s">
        <v>8650</v>
      </c>
      <c r="N3572" t="s">
        <v>8651</v>
      </c>
      <c r="Q3572" t="s">
        <v>1840</v>
      </c>
      <c r="R3572" t="s">
        <v>376</v>
      </c>
      <c r="S3572" t="s">
        <v>8652</v>
      </c>
      <c r="T3572" t="s">
        <v>338</v>
      </c>
      <c r="U3572" t="s">
        <v>530</v>
      </c>
      <c r="W3572" t="s">
        <v>8653</v>
      </c>
      <c r="Z3572" t="s">
        <v>8650</v>
      </c>
      <c r="AA3572" t="s">
        <v>8651</v>
      </c>
      <c r="AD3572" t="s">
        <v>1840</v>
      </c>
      <c r="AE3572" t="s">
        <v>376</v>
      </c>
      <c r="AF3572" t="s">
        <v>8652</v>
      </c>
      <c r="AG3572" t="s">
        <v>338</v>
      </c>
      <c r="AH3572" t="s">
        <v>530</v>
      </c>
      <c r="AJ3572" t="s">
        <v>8653</v>
      </c>
      <c r="AL3572" t="s">
        <v>339</v>
      </c>
      <c r="AM3572">
        <v>1</v>
      </c>
      <c r="AN3572">
        <v>1</v>
      </c>
      <c r="AO3572">
        <v>6688</v>
      </c>
      <c r="AQ3572">
        <v>125960</v>
      </c>
      <c r="AR3572">
        <v>51090030</v>
      </c>
      <c r="AS3572" t="s">
        <v>3043</v>
      </c>
      <c r="AT3572" t="s">
        <v>628</v>
      </c>
      <c r="AW3572" t="s">
        <v>343</v>
      </c>
      <c r="BY3572" t="s">
        <v>342</v>
      </c>
      <c r="BZ3572" t="b">
        <v>0</v>
      </c>
      <c r="EQ3572">
        <v>243047</v>
      </c>
      <c r="ER3572" t="s">
        <v>8654</v>
      </c>
      <c r="EV3572">
        <v>17287497</v>
      </c>
      <c r="EW3572">
        <v>928</v>
      </c>
      <c r="EX3572">
        <v>220939</v>
      </c>
      <c r="EY3572" t="s">
        <v>8655</v>
      </c>
      <c r="EZ3572">
        <v>1</v>
      </c>
      <c r="FC3572">
        <v>95385</v>
      </c>
      <c r="FD3572" t="s">
        <v>3531</v>
      </c>
    </row>
    <row r="3573" spans="1:160" x14ac:dyDescent="0.3">
      <c r="A3573" t="str">
        <f>VLOOKUP(B3573,Table2[],3,FALSE)</f>
        <v>Digital</v>
      </c>
      <c r="B3573" t="str">
        <f>IF(OR(ISNUMBER(FIND("QVC",Z3573)),ISNUMBER(FIND("QVC",AL3573))),"QVC",IF(OR(ISNUMBER(FIND("NCO",H3573)),ISNUMBER(FIND("NCO",Y3573))), "NCO", IF(AL3573="consumer","PMD.com",VLOOKUP(LEFT(H3573,2),Tables!$E$1:$F$11,2,FALSE))))</f>
        <v>PMD.com</v>
      </c>
      <c r="C3573">
        <f t="shared" si="168"/>
        <v>51090030</v>
      </c>
      <c r="D3573">
        <f t="shared" si="169"/>
        <v>1</v>
      </c>
      <c r="E3573" t="str">
        <f t="shared" ca="1" si="167"/>
        <v>MTD orders shipped</v>
      </c>
      <c r="F3573" t="s">
        <v>3539</v>
      </c>
      <c r="G3573" t="s">
        <v>335</v>
      </c>
      <c r="H3573" t="s">
        <v>8656</v>
      </c>
      <c r="I3573" s="6">
        <v>44013.082962962966</v>
      </c>
      <c r="J3573" t="s">
        <v>16</v>
      </c>
      <c r="K3573" s="6">
        <v>44013.463703703703</v>
      </c>
      <c r="M3573" t="s">
        <v>8657</v>
      </c>
      <c r="N3573" t="s">
        <v>8658</v>
      </c>
      <c r="Q3573" t="s">
        <v>1309</v>
      </c>
      <c r="R3573" t="s">
        <v>365</v>
      </c>
      <c r="S3573">
        <v>94952</v>
      </c>
      <c r="T3573" t="s">
        <v>338</v>
      </c>
      <c r="U3573" t="s">
        <v>530</v>
      </c>
      <c r="W3573" t="s">
        <v>8659</v>
      </c>
      <c r="Z3573" t="s">
        <v>8657</v>
      </c>
      <c r="AA3573" t="s">
        <v>8658</v>
      </c>
      <c r="AD3573" t="s">
        <v>1309</v>
      </c>
      <c r="AE3573" t="s">
        <v>365</v>
      </c>
      <c r="AF3573">
        <v>94952</v>
      </c>
      <c r="AG3573" t="s">
        <v>338</v>
      </c>
      <c r="AH3573" t="s">
        <v>530</v>
      </c>
      <c r="AJ3573" t="s">
        <v>8659</v>
      </c>
      <c r="AL3573" t="s">
        <v>339</v>
      </c>
      <c r="AM3573">
        <v>1</v>
      </c>
      <c r="AN3573">
        <v>1</v>
      </c>
      <c r="AO3573">
        <v>6688</v>
      </c>
      <c r="AQ3573">
        <v>125960</v>
      </c>
      <c r="AR3573">
        <v>51090030</v>
      </c>
      <c r="AS3573" t="s">
        <v>3043</v>
      </c>
      <c r="AT3573" t="s">
        <v>628</v>
      </c>
      <c r="AW3573" t="s">
        <v>343</v>
      </c>
      <c r="BY3573" t="s">
        <v>342</v>
      </c>
      <c r="BZ3573" t="b">
        <v>0</v>
      </c>
      <c r="EQ3573">
        <v>243047</v>
      </c>
      <c r="ER3573" t="s">
        <v>8660</v>
      </c>
      <c r="EV3573">
        <v>17287889</v>
      </c>
      <c r="EW3573">
        <v>928</v>
      </c>
      <c r="EX3573">
        <v>221180</v>
      </c>
      <c r="EY3573" t="s">
        <v>8661</v>
      </c>
      <c r="EZ3573">
        <v>1</v>
      </c>
      <c r="FC3573">
        <v>95385</v>
      </c>
      <c r="FD3573" t="s">
        <v>3531</v>
      </c>
    </row>
    <row r="3574" spans="1:160" x14ac:dyDescent="0.3">
      <c r="A3574" t="str">
        <f>VLOOKUP(B3574,Table2[],3,FALSE)</f>
        <v>Digital</v>
      </c>
      <c r="B3574" t="str">
        <f>IF(OR(ISNUMBER(FIND("QVC",Z3574)),ISNUMBER(FIND("QVC",AL3574))),"QVC",IF(OR(ISNUMBER(FIND("NCO",H3574)),ISNUMBER(FIND("NCO",Y3574))), "NCO", IF(AL3574="consumer","PMD.com",VLOOKUP(LEFT(H3574,2),Tables!$E$1:$F$11,2,FALSE))))</f>
        <v>PMD.com</v>
      </c>
      <c r="C3574">
        <f t="shared" si="168"/>
        <v>53920001</v>
      </c>
      <c r="D3574">
        <f t="shared" si="169"/>
        <v>1</v>
      </c>
      <c r="E3574" t="str">
        <f t="shared" ca="1" si="167"/>
        <v>MTD orders shipped</v>
      </c>
      <c r="F3574" t="s">
        <v>3539</v>
      </c>
      <c r="G3574" t="s">
        <v>335</v>
      </c>
      <c r="H3574" t="s">
        <v>8656</v>
      </c>
      <c r="I3574" s="6">
        <v>44013.082962962966</v>
      </c>
      <c r="J3574" t="s">
        <v>16</v>
      </c>
      <c r="K3574" s="6">
        <v>44013.463703703703</v>
      </c>
      <c r="M3574" t="s">
        <v>8657</v>
      </c>
      <c r="N3574" t="s">
        <v>8658</v>
      </c>
      <c r="Q3574" t="s">
        <v>1309</v>
      </c>
      <c r="R3574" t="s">
        <v>365</v>
      </c>
      <c r="S3574">
        <v>94952</v>
      </c>
      <c r="T3574" t="s">
        <v>338</v>
      </c>
      <c r="U3574" t="s">
        <v>530</v>
      </c>
      <c r="W3574" t="s">
        <v>8659</v>
      </c>
      <c r="Z3574" t="s">
        <v>8657</v>
      </c>
      <c r="AA3574" t="s">
        <v>8658</v>
      </c>
      <c r="AD3574" t="s">
        <v>1309</v>
      </c>
      <c r="AE3574" t="s">
        <v>365</v>
      </c>
      <c r="AF3574">
        <v>94952</v>
      </c>
      <c r="AG3574" t="s">
        <v>338</v>
      </c>
      <c r="AH3574" t="s">
        <v>530</v>
      </c>
      <c r="AJ3574" t="s">
        <v>8659</v>
      </c>
      <c r="AL3574" t="s">
        <v>339</v>
      </c>
      <c r="AM3574">
        <v>1</v>
      </c>
      <c r="AN3574">
        <v>1</v>
      </c>
      <c r="AO3574">
        <v>14899</v>
      </c>
      <c r="AQ3574">
        <v>124468</v>
      </c>
      <c r="AR3574">
        <v>53920001</v>
      </c>
      <c r="AS3574">
        <v>9000000</v>
      </c>
      <c r="AT3574" t="s">
        <v>40</v>
      </c>
      <c r="AW3574" t="s">
        <v>343</v>
      </c>
      <c r="BY3574" t="s">
        <v>342</v>
      </c>
      <c r="EQ3574">
        <v>243396</v>
      </c>
      <c r="ER3574" t="s">
        <v>8660</v>
      </c>
      <c r="EV3574">
        <v>17287889</v>
      </c>
      <c r="EW3574">
        <v>928</v>
      </c>
      <c r="EX3574">
        <v>221180</v>
      </c>
      <c r="EY3574" t="s">
        <v>8661</v>
      </c>
      <c r="EZ3574">
        <v>1</v>
      </c>
      <c r="FC3574">
        <v>95385</v>
      </c>
      <c r="FD3574" t="s">
        <v>3531</v>
      </c>
    </row>
    <row r="3575" spans="1:160" x14ac:dyDescent="0.3">
      <c r="A3575" t="str">
        <f>VLOOKUP(B3575,Table2[],3,FALSE)</f>
        <v>Digital</v>
      </c>
      <c r="B3575" t="str">
        <f>IF(OR(ISNUMBER(FIND("QVC",Z3575)),ISNUMBER(FIND("QVC",AL3575))),"QVC",IF(OR(ISNUMBER(FIND("NCO",H3575)),ISNUMBER(FIND("NCO",Y3575))), "NCO", IF(AL3575="consumer","PMD.com",VLOOKUP(LEFT(H3575,2),Tables!$E$1:$F$11,2,FALSE))))</f>
        <v>PMD.com</v>
      </c>
      <c r="C3575">
        <f t="shared" si="168"/>
        <v>5341030</v>
      </c>
      <c r="D3575">
        <f t="shared" si="169"/>
        <v>1</v>
      </c>
      <c r="E3575" t="str">
        <f t="shared" ca="1" si="167"/>
        <v>MTD orders shipped</v>
      </c>
      <c r="F3575" t="s">
        <v>3539</v>
      </c>
      <c r="G3575" t="s">
        <v>335</v>
      </c>
      <c r="H3575" t="s">
        <v>8656</v>
      </c>
      <c r="I3575" s="6">
        <v>44013.082962962966</v>
      </c>
      <c r="J3575" t="s">
        <v>16</v>
      </c>
      <c r="K3575" s="6">
        <v>44013.463703703703</v>
      </c>
      <c r="M3575" t="s">
        <v>8657</v>
      </c>
      <c r="N3575" t="s">
        <v>8658</v>
      </c>
      <c r="Q3575" t="s">
        <v>1309</v>
      </c>
      <c r="R3575" t="s">
        <v>365</v>
      </c>
      <c r="S3575">
        <v>94952</v>
      </c>
      <c r="T3575" t="s">
        <v>338</v>
      </c>
      <c r="U3575" t="s">
        <v>530</v>
      </c>
      <c r="W3575" t="s">
        <v>8659</v>
      </c>
      <c r="Z3575" t="s">
        <v>8657</v>
      </c>
      <c r="AA3575" t="s">
        <v>8658</v>
      </c>
      <c r="AD3575" t="s">
        <v>1309</v>
      </c>
      <c r="AE3575" t="s">
        <v>365</v>
      </c>
      <c r="AF3575">
        <v>94952</v>
      </c>
      <c r="AG3575" t="s">
        <v>338</v>
      </c>
      <c r="AH3575" t="s">
        <v>530</v>
      </c>
      <c r="AJ3575" t="s">
        <v>8659</v>
      </c>
      <c r="AL3575" t="s">
        <v>339</v>
      </c>
      <c r="AM3575">
        <v>1</v>
      </c>
      <c r="AN3575">
        <v>1</v>
      </c>
      <c r="AO3575">
        <v>12859</v>
      </c>
      <c r="AQ3575">
        <v>124642</v>
      </c>
      <c r="AR3575">
        <v>5341030</v>
      </c>
      <c r="AS3575" t="s">
        <v>925</v>
      </c>
      <c r="AT3575" t="s">
        <v>926</v>
      </c>
      <c r="AW3575" t="s">
        <v>366</v>
      </c>
      <c r="AX3575" t="s">
        <v>366</v>
      </c>
      <c r="AY3575" t="s">
        <v>345</v>
      </c>
      <c r="AZ3575" t="s">
        <v>346</v>
      </c>
      <c r="BY3575" t="s">
        <v>342</v>
      </c>
      <c r="EQ3575">
        <v>243275</v>
      </c>
      <c r="ER3575" t="s">
        <v>8660</v>
      </c>
      <c r="EV3575">
        <v>17287889</v>
      </c>
      <c r="EW3575">
        <v>928</v>
      </c>
      <c r="EX3575">
        <v>221180</v>
      </c>
      <c r="EY3575" t="s">
        <v>8661</v>
      </c>
      <c r="EZ3575">
        <v>1</v>
      </c>
      <c r="FC3575">
        <v>95385</v>
      </c>
      <c r="FD3575" t="s">
        <v>3531</v>
      </c>
    </row>
    <row r="3576" spans="1:160" x14ac:dyDescent="0.3">
      <c r="A3576" t="str">
        <f>VLOOKUP(B3576,Table2[],3,FALSE)</f>
        <v>Digital</v>
      </c>
      <c r="B3576" t="str">
        <f>IF(OR(ISNUMBER(FIND("QVC",Z3576)),ISNUMBER(FIND("QVC",AL3576))),"QVC",IF(OR(ISNUMBER(FIND("NCO",H3576)),ISNUMBER(FIND("NCO",Y3576))), "NCO", IF(AL3576="consumer","PMD.com",VLOOKUP(LEFT(H3576,2),Tables!$E$1:$F$11,2,FALSE))))</f>
        <v>PMD.com</v>
      </c>
      <c r="C3576">
        <f t="shared" si="168"/>
        <v>52430001</v>
      </c>
      <c r="D3576">
        <f t="shared" si="169"/>
        <v>1</v>
      </c>
      <c r="E3576" t="str">
        <f t="shared" ca="1" si="167"/>
        <v>MTD orders shipped</v>
      </c>
      <c r="F3576" t="s">
        <v>3539</v>
      </c>
      <c r="G3576" t="s">
        <v>335</v>
      </c>
      <c r="H3576" t="s">
        <v>8656</v>
      </c>
      <c r="I3576" s="6">
        <v>44013.082962962966</v>
      </c>
      <c r="J3576" t="s">
        <v>16</v>
      </c>
      <c r="K3576" s="6">
        <v>44013.463703703703</v>
      </c>
      <c r="M3576" t="s">
        <v>8657</v>
      </c>
      <c r="N3576" t="s">
        <v>8658</v>
      </c>
      <c r="Q3576" t="s">
        <v>1309</v>
      </c>
      <c r="R3576" t="s">
        <v>365</v>
      </c>
      <c r="S3576">
        <v>94952</v>
      </c>
      <c r="T3576" t="s">
        <v>338</v>
      </c>
      <c r="U3576" t="s">
        <v>530</v>
      </c>
      <c r="W3576" t="s">
        <v>8659</v>
      </c>
      <c r="Z3576" t="s">
        <v>8657</v>
      </c>
      <c r="AA3576" t="s">
        <v>8658</v>
      </c>
      <c r="AD3576" t="s">
        <v>1309</v>
      </c>
      <c r="AE3576" t="s">
        <v>365</v>
      </c>
      <c r="AF3576">
        <v>94952</v>
      </c>
      <c r="AG3576" t="s">
        <v>338</v>
      </c>
      <c r="AH3576" t="s">
        <v>530</v>
      </c>
      <c r="AJ3576" t="s">
        <v>8659</v>
      </c>
      <c r="AL3576" t="s">
        <v>339</v>
      </c>
      <c r="AM3576">
        <v>1</v>
      </c>
      <c r="AN3576">
        <v>1</v>
      </c>
      <c r="AO3576">
        <v>12063</v>
      </c>
      <c r="AQ3576">
        <v>127155</v>
      </c>
      <c r="AR3576">
        <v>52430001</v>
      </c>
      <c r="AS3576" t="s">
        <v>927</v>
      </c>
      <c r="AT3576" t="s">
        <v>75</v>
      </c>
      <c r="AW3576" t="s">
        <v>340</v>
      </c>
      <c r="AX3576" t="s">
        <v>340</v>
      </c>
      <c r="AY3576" t="s">
        <v>357</v>
      </c>
      <c r="AZ3576" t="s">
        <v>363</v>
      </c>
      <c r="BY3576" t="s">
        <v>342</v>
      </c>
      <c r="EQ3576">
        <v>249990</v>
      </c>
      <c r="ER3576" t="s">
        <v>8660</v>
      </c>
      <c r="EV3576">
        <v>17287889</v>
      </c>
      <c r="EW3576">
        <v>928</v>
      </c>
      <c r="EX3576">
        <v>221180</v>
      </c>
      <c r="EY3576" t="s">
        <v>8661</v>
      </c>
      <c r="EZ3576">
        <v>1</v>
      </c>
      <c r="FC3576">
        <v>95385</v>
      </c>
      <c r="FD3576" t="s">
        <v>3531</v>
      </c>
    </row>
    <row r="3577" spans="1:160" x14ac:dyDescent="0.3">
      <c r="A3577" t="str">
        <f>VLOOKUP(B3577,Table2[],3,FALSE)</f>
        <v>Digital</v>
      </c>
      <c r="B3577" t="str">
        <f>IF(OR(ISNUMBER(FIND("QVC",Z3577)),ISNUMBER(FIND("QVC",AL3577))),"QVC",IF(OR(ISNUMBER(FIND("NCO",H3577)),ISNUMBER(FIND("NCO",Y3577))), "NCO", IF(AL3577="consumer","PMD.com",VLOOKUP(LEFT(H3577,2),Tables!$E$1:$F$11,2,FALSE))))</f>
        <v>PMD.com</v>
      </c>
      <c r="C3577">
        <f t="shared" si="168"/>
        <v>53440001</v>
      </c>
      <c r="D3577">
        <f t="shared" si="169"/>
        <v>1</v>
      </c>
      <c r="E3577" t="str">
        <f t="shared" ca="1" si="167"/>
        <v>MTD orders shipped</v>
      </c>
      <c r="F3577" t="s">
        <v>3539</v>
      </c>
      <c r="G3577" t="s">
        <v>335</v>
      </c>
      <c r="H3577" t="s">
        <v>8656</v>
      </c>
      <c r="I3577" s="6">
        <v>44013.082962962966</v>
      </c>
      <c r="J3577" t="s">
        <v>16</v>
      </c>
      <c r="K3577" s="6">
        <v>44013.463703703703</v>
      </c>
      <c r="M3577" t="s">
        <v>8657</v>
      </c>
      <c r="N3577" t="s">
        <v>8658</v>
      </c>
      <c r="Q3577" t="s">
        <v>1309</v>
      </c>
      <c r="R3577" t="s">
        <v>365</v>
      </c>
      <c r="S3577">
        <v>94952</v>
      </c>
      <c r="T3577" t="s">
        <v>338</v>
      </c>
      <c r="U3577" t="s">
        <v>530</v>
      </c>
      <c r="W3577" t="s">
        <v>8659</v>
      </c>
      <c r="Z3577" t="s">
        <v>8657</v>
      </c>
      <c r="AA3577" t="s">
        <v>8658</v>
      </c>
      <c r="AD3577" t="s">
        <v>1309</v>
      </c>
      <c r="AE3577" t="s">
        <v>365</v>
      </c>
      <c r="AF3577">
        <v>94952</v>
      </c>
      <c r="AG3577" t="s">
        <v>338</v>
      </c>
      <c r="AH3577" t="s">
        <v>530</v>
      </c>
      <c r="AJ3577" t="s">
        <v>8659</v>
      </c>
      <c r="AL3577" t="s">
        <v>339</v>
      </c>
      <c r="AM3577">
        <v>1</v>
      </c>
      <c r="AN3577">
        <v>1</v>
      </c>
      <c r="AO3577">
        <v>7642</v>
      </c>
      <c r="AQ3577">
        <v>124700</v>
      </c>
      <c r="AR3577">
        <v>53440001</v>
      </c>
      <c r="AS3577" t="s">
        <v>1240</v>
      </c>
      <c r="AT3577" t="s">
        <v>116</v>
      </c>
      <c r="AW3577" t="s">
        <v>340</v>
      </c>
      <c r="AX3577" t="s">
        <v>340</v>
      </c>
      <c r="AY3577" t="s">
        <v>345</v>
      </c>
      <c r="AZ3577" t="s">
        <v>345</v>
      </c>
      <c r="BY3577" t="s">
        <v>342</v>
      </c>
      <c r="EQ3577">
        <v>252960</v>
      </c>
      <c r="ER3577" t="s">
        <v>8660</v>
      </c>
      <c r="EV3577">
        <v>17287889</v>
      </c>
      <c r="EW3577">
        <v>928</v>
      </c>
      <c r="EX3577">
        <v>221180</v>
      </c>
      <c r="EY3577" t="s">
        <v>8661</v>
      </c>
      <c r="EZ3577">
        <v>1</v>
      </c>
      <c r="FC3577">
        <v>95345</v>
      </c>
      <c r="FD3577" t="s">
        <v>3494</v>
      </c>
    </row>
    <row r="3578" spans="1:160" x14ac:dyDescent="0.3">
      <c r="A3578" t="str">
        <f>VLOOKUP(B3578,Table2[],3,FALSE)</f>
        <v>Digital</v>
      </c>
      <c r="B3578" t="str">
        <f>IF(OR(ISNUMBER(FIND("QVC",Z3578)),ISNUMBER(FIND("QVC",AL3578))),"QVC",IF(OR(ISNUMBER(FIND("NCO",H3578)),ISNUMBER(FIND("NCO",Y3578))), "NCO", IF(AL3578="consumer","PMD.com",VLOOKUP(LEFT(H3578,2),Tables!$E$1:$F$11,2,FALSE))))</f>
        <v>PMD.com</v>
      </c>
      <c r="C3578">
        <f t="shared" si="168"/>
        <v>53450011</v>
      </c>
      <c r="D3578">
        <f t="shared" si="169"/>
        <v>1</v>
      </c>
      <c r="E3578" t="str">
        <f t="shared" ca="1" si="167"/>
        <v>MTD orders shipped</v>
      </c>
      <c r="F3578" t="s">
        <v>3539</v>
      </c>
      <c r="G3578" t="s">
        <v>335</v>
      </c>
      <c r="H3578" t="s">
        <v>8656</v>
      </c>
      <c r="I3578" s="6">
        <v>44013.082962962966</v>
      </c>
      <c r="J3578" t="s">
        <v>16</v>
      </c>
      <c r="K3578" s="6">
        <v>44013.463703703703</v>
      </c>
      <c r="M3578" t="s">
        <v>8657</v>
      </c>
      <c r="N3578" t="s">
        <v>8658</v>
      </c>
      <c r="Q3578" t="s">
        <v>1309</v>
      </c>
      <c r="R3578" t="s">
        <v>365</v>
      </c>
      <c r="S3578">
        <v>94952</v>
      </c>
      <c r="T3578" t="s">
        <v>338</v>
      </c>
      <c r="U3578" t="s">
        <v>530</v>
      </c>
      <c r="W3578" t="s">
        <v>8659</v>
      </c>
      <c r="Z3578" t="s">
        <v>8657</v>
      </c>
      <c r="AA3578" t="s">
        <v>8658</v>
      </c>
      <c r="AD3578" t="s">
        <v>1309</v>
      </c>
      <c r="AE3578" t="s">
        <v>365</v>
      </c>
      <c r="AF3578">
        <v>94952</v>
      </c>
      <c r="AG3578" t="s">
        <v>338</v>
      </c>
      <c r="AH3578" t="s">
        <v>530</v>
      </c>
      <c r="AJ3578" t="s">
        <v>8659</v>
      </c>
      <c r="AL3578" t="s">
        <v>339</v>
      </c>
      <c r="AM3578">
        <v>1</v>
      </c>
      <c r="AN3578">
        <v>1</v>
      </c>
      <c r="AO3578">
        <v>15200</v>
      </c>
      <c r="AQ3578">
        <v>124724</v>
      </c>
      <c r="AR3578">
        <v>53450011</v>
      </c>
      <c r="AS3578" t="s">
        <v>2807</v>
      </c>
      <c r="AT3578" t="s">
        <v>96</v>
      </c>
      <c r="AW3578" t="s">
        <v>340</v>
      </c>
      <c r="AX3578" t="s">
        <v>340</v>
      </c>
      <c r="AY3578" t="s">
        <v>345</v>
      </c>
      <c r="AZ3578">
        <v>0</v>
      </c>
      <c r="BY3578" t="s">
        <v>342</v>
      </c>
      <c r="EQ3578">
        <v>253372</v>
      </c>
      <c r="ER3578" t="s">
        <v>8660</v>
      </c>
      <c r="EV3578">
        <v>17287889</v>
      </c>
      <c r="EW3578">
        <v>928</v>
      </c>
      <c r="EX3578">
        <v>221180</v>
      </c>
      <c r="EY3578" t="s">
        <v>8661</v>
      </c>
      <c r="EZ3578">
        <v>1</v>
      </c>
      <c r="FC3578">
        <v>95345</v>
      </c>
      <c r="FD3578" t="s">
        <v>3494</v>
      </c>
    </row>
    <row r="3579" spans="1:160" x14ac:dyDescent="0.3">
      <c r="A3579" t="str">
        <f>VLOOKUP(B3579,Table2[],3,FALSE)</f>
        <v>Digital</v>
      </c>
      <c r="B3579" t="str">
        <f>IF(OR(ISNUMBER(FIND("QVC",Z3579)),ISNUMBER(FIND("QVC",AL3579))),"QVC",IF(OR(ISNUMBER(FIND("NCO",H3579)),ISNUMBER(FIND("NCO",Y3579))), "NCO", IF(AL3579="consumer","PMD.com",VLOOKUP(LEFT(H3579,2),Tables!$E$1:$F$11,2,FALSE))))</f>
        <v>PMD.com</v>
      </c>
      <c r="C3579">
        <f t="shared" si="168"/>
        <v>52460001</v>
      </c>
      <c r="D3579">
        <f t="shared" si="169"/>
        <v>1</v>
      </c>
      <c r="E3579" t="str">
        <f t="shared" ca="1" si="167"/>
        <v>MTD orders shipped</v>
      </c>
      <c r="F3579" t="s">
        <v>3539</v>
      </c>
      <c r="G3579" t="s">
        <v>335</v>
      </c>
      <c r="H3579" t="s">
        <v>8656</v>
      </c>
      <c r="I3579" s="6">
        <v>44013.082962962966</v>
      </c>
      <c r="J3579" t="s">
        <v>16</v>
      </c>
      <c r="K3579" s="6">
        <v>44013.463703703703</v>
      </c>
      <c r="M3579" t="s">
        <v>8657</v>
      </c>
      <c r="N3579" t="s">
        <v>8658</v>
      </c>
      <c r="Q3579" t="s">
        <v>1309</v>
      </c>
      <c r="R3579" t="s">
        <v>365</v>
      </c>
      <c r="S3579">
        <v>94952</v>
      </c>
      <c r="T3579" t="s">
        <v>338</v>
      </c>
      <c r="U3579" t="s">
        <v>530</v>
      </c>
      <c r="W3579" t="s">
        <v>8659</v>
      </c>
      <c r="Z3579" t="s">
        <v>8657</v>
      </c>
      <c r="AA3579" t="s">
        <v>8658</v>
      </c>
      <c r="AD3579" t="s">
        <v>1309</v>
      </c>
      <c r="AE3579" t="s">
        <v>365</v>
      </c>
      <c r="AF3579">
        <v>94952</v>
      </c>
      <c r="AG3579" t="s">
        <v>338</v>
      </c>
      <c r="AH3579" t="s">
        <v>530</v>
      </c>
      <c r="AJ3579" t="s">
        <v>8659</v>
      </c>
      <c r="AL3579" t="s">
        <v>339</v>
      </c>
      <c r="AM3579">
        <v>1</v>
      </c>
      <c r="AN3579">
        <v>1</v>
      </c>
      <c r="AO3579">
        <v>14007</v>
      </c>
      <c r="AQ3579">
        <v>127157</v>
      </c>
      <c r="AR3579">
        <v>52460001</v>
      </c>
      <c r="AS3579" t="s">
        <v>972</v>
      </c>
      <c r="AT3579" t="s">
        <v>76</v>
      </c>
      <c r="AW3579" t="s">
        <v>340</v>
      </c>
      <c r="AX3579" t="s">
        <v>340</v>
      </c>
      <c r="AY3579" t="s">
        <v>341</v>
      </c>
      <c r="AZ3579">
        <v>0</v>
      </c>
      <c r="BY3579" t="s">
        <v>342</v>
      </c>
      <c r="EQ3579">
        <v>252044</v>
      </c>
      <c r="ER3579" t="s">
        <v>8660</v>
      </c>
      <c r="EV3579">
        <v>17287889</v>
      </c>
      <c r="EW3579">
        <v>928</v>
      </c>
      <c r="EX3579">
        <v>221180</v>
      </c>
      <c r="EY3579" t="s">
        <v>8661</v>
      </c>
      <c r="EZ3579">
        <v>1</v>
      </c>
      <c r="FC3579">
        <v>52460001</v>
      </c>
      <c r="FD3579" t="s">
        <v>76</v>
      </c>
    </row>
    <row r="3580" spans="1:160" x14ac:dyDescent="0.3">
      <c r="A3580" t="str">
        <f>VLOOKUP(B3580,Table2[],3,FALSE)</f>
        <v>Digital</v>
      </c>
      <c r="B3580" t="str">
        <f>IF(OR(ISNUMBER(FIND("QVC",Z3580)),ISNUMBER(FIND("QVC",AL3580))),"QVC",IF(OR(ISNUMBER(FIND("NCO",H3580)),ISNUMBER(FIND("NCO",Y3580))), "NCO", IF(AL3580="consumer","PMD.com",VLOOKUP(LEFT(H3580,2),Tables!$E$1:$F$11,2,FALSE))))</f>
        <v>PMD.com</v>
      </c>
      <c r="C3580">
        <f t="shared" si="168"/>
        <v>5354</v>
      </c>
      <c r="D3580">
        <f t="shared" si="169"/>
        <v>1</v>
      </c>
      <c r="E3580" t="str">
        <f t="shared" ca="1" si="167"/>
        <v>shifted orders shipped</v>
      </c>
      <c r="F3580" t="s">
        <v>3539</v>
      </c>
      <c r="G3580" t="s">
        <v>335</v>
      </c>
      <c r="H3580" t="s">
        <v>8662</v>
      </c>
      <c r="I3580" s="6">
        <v>44012.824895833335</v>
      </c>
      <c r="J3580" t="s">
        <v>16</v>
      </c>
      <c r="K3580" s="6">
        <v>44013.464120370372</v>
      </c>
      <c r="M3580" t="s">
        <v>8663</v>
      </c>
      <c r="N3580" t="s">
        <v>8664</v>
      </c>
      <c r="Q3580" t="s">
        <v>1601</v>
      </c>
      <c r="R3580" t="s">
        <v>401</v>
      </c>
      <c r="S3580" t="s">
        <v>8665</v>
      </c>
      <c r="T3580" t="s">
        <v>338</v>
      </c>
      <c r="U3580" t="s">
        <v>530</v>
      </c>
      <c r="W3580" t="s">
        <v>8666</v>
      </c>
      <c r="Z3580" t="s">
        <v>8663</v>
      </c>
      <c r="AA3580" t="s">
        <v>8664</v>
      </c>
      <c r="AD3580" t="s">
        <v>1601</v>
      </c>
      <c r="AE3580" t="s">
        <v>401</v>
      </c>
      <c r="AF3580" t="s">
        <v>8665</v>
      </c>
      <c r="AG3580" t="s">
        <v>338</v>
      </c>
      <c r="AH3580" t="s">
        <v>530</v>
      </c>
      <c r="AJ3580" t="s">
        <v>8666</v>
      </c>
      <c r="AL3580" t="s">
        <v>339</v>
      </c>
      <c r="AM3580">
        <v>1</v>
      </c>
      <c r="AN3580">
        <v>1</v>
      </c>
      <c r="AO3580">
        <v>5214</v>
      </c>
      <c r="AQ3580">
        <v>124518</v>
      </c>
      <c r="AR3580">
        <v>5354</v>
      </c>
      <c r="AS3580" t="s">
        <v>1753</v>
      </c>
      <c r="AT3580" t="s">
        <v>103</v>
      </c>
      <c r="AW3580" t="s">
        <v>340</v>
      </c>
      <c r="AX3580" t="s">
        <v>340</v>
      </c>
      <c r="AY3580" t="s">
        <v>351</v>
      </c>
      <c r="AZ3580" t="s">
        <v>415</v>
      </c>
      <c r="BY3580" t="s">
        <v>342</v>
      </c>
      <c r="EQ3580">
        <v>249176</v>
      </c>
      <c r="ER3580" t="s">
        <v>8667</v>
      </c>
      <c r="EV3580">
        <v>17287811</v>
      </c>
      <c r="EW3580">
        <v>928</v>
      </c>
      <c r="EX3580">
        <v>221108</v>
      </c>
      <c r="EY3580">
        <v>9.2748999964335493E+25</v>
      </c>
      <c r="EZ3580">
        <v>1</v>
      </c>
      <c r="FC3580">
        <v>5354</v>
      </c>
      <c r="FD3580" t="s">
        <v>103</v>
      </c>
    </row>
    <row r="3581" spans="1:160" x14ac:dyDescent="0.3">
      <c r="A3581" t="str">
        <f>VLOOKUP(B3581,Table2[],3,FALSE)</f>
        <v>Digital</v>
      </c>
      <c r="B3581" t="str">
        <f>IF(OR(ISNUMBER(FIND("QVC",Z3581)),ISNUMBER(FIND("QVC",AL3581))),"QVC",IF(OR(ISNUMBER(FIND("NCO",H3581)),ISNUMBER(FIND("NCO",Y3581))), "NCO", IF(AL3581="consumer","PMD.com",VLOOKUP(LEFT(H3581,2),Tables!$E$1:$F$11,2,FALSE))))</f>
        <v>PMD.com</v>
      </c>
      <c r="C3581">
        <f t="shared" si="168"/>
        <v>55110011</v>
      </c>
      <c r="D3581">
        <f t="shared" si="169"/>
        <v>1</v>
      </c>
      <c r="E3581" t="str">
        <f t="shared" ca="1" si="167"/>
        <v>shifted orders shipped</v>
      </c>
      <c r="F3581" t="s">
        <v>3539</v>
      </c>
      <c r="G3581" t="s">
        <v>335</v>
      </c>
      <c r="H3581" t="s">
        <v>8668</v>
      </c>
      <c r="I3581" s="6">
        <v>44012.493356481478</v>
      </c>
      <c r="J3581" t="s">
        <v>16</v>
      </c>
      <c r="K3581" s="6">
        <v>44013.46435185185</v>
      </c>
      <c r="M3581" t="s">
        <v>3420</v>
      </c>
      <c r="N3581" t="s">
        <v>3421</v>
      </c>
      <c r="O3581" t="s">
        <v>965</v>
      </c>
      <c r="Q3581" t="s">
        <v>509</v>
      </c>
      <c r="R3581" t="s">
        <v>365</v>
      </c>
      <c r="S3581" t="s">
        <v>3422</v>
      </c>
      <c r="T3581" t="s">
        <v>338</v>
      </c>
      <c r="U3581" t="s">
        <v>530</v>
      </c>
      <c r="W3581" t="s">
        <v>3423</v>
      </c>
      <c r="Z3581" t="s">
        <v>3420</v>
      </c>
      <c r="AA3581" t="s">
        <v>3421</v>
      </c>
      <c r="AB3581" t="s">
        <v>965</v>
      </c>
      <c r="AD3581" t="s">
        <v>509</v>
      </c>
      <c r="AE3581" t="s">
        <v>365</v>
      </c>
      <c r="AF3581" t="s">
        <v>3422</v>
      </c>
      <c r="AG3581" t="s">
        <v>338</v>
      </c>
      <c r="AH3581" t="s">
        <v>530</v>
      </c>
      <c r="AJ3581" t="s">
        <v>3423</v>
      </c>
      <c r="AL3581" t="s">
        <v>339</v>
      </c>
      <c r="AM3581">
        <v>1</v>
      </c>
      <c r="AN3581">
        <v>1</v>
      </c>
      <c r="AO3581">
        <v>2688</v>
      </c>
      <c r="AQ3581">
        <v>123763</v>
      </c>
      <c r="AR3581">
        <v>55110011</v>
      </c>
      <c r="AS3581" t="s">
        <v>120</v>
      </c>
      <c r="AT3581" t="s">
        <v>121</v>
      </c>
      <c r="AW3581" t="s">
        <v>340</v>
      </c>
      <c r="AX3581" t="s">
        <v>340</v>
      </c>
      <c r="AY3581" t="s">
        <v>382</v>
      </c>
      <c r="AZ3581">
        <v>0</v>
      </c>
      <c r="BY3581" t="s">
        <v>342</v>
      </c>
      <c r="EQ3581">
        <v>248980</v>
      </c>
      <c r="ER3581" t="s">
        <v>8669</v>
      </c>
      <c r="EV3581">
        <v>17287509</v>
      </c>
      <c r="EW3581">
        <v>928</v>
      </c>
      <c r="EX3581">
        <v>220952</v>
      </c>
      <c r="EY3581" t="s">
        <v>8670</v>
      </c>
      <c r="EZ3581">
        <v>1</v>
      </c>
      <c r="FC3581">
        <v>55110011</v>
      </c>
      <c r="FD3581" t="s">
        <v>121</v>
      </c>
    </row>
    <row r="3582" spans="1:160" x14ac:dyDescent="0.3">
      <c r="A3582" t="str">
        <f>VLOOKUP(B3582,Table2[],3,FALSE)</f>
        <v>Digital</v>
      </c>
      <c r="B3582" t="str">
        <f>IF(OR(ISNUMBER(FIND("QVC",Z3582)),ISNUMBER(FIND("QVC",AL3582))),"QVC",IF(OR(ISNUMBER(FIND("NCO",H3582)),ISNUMBER(FIND("NCO",Y3582))), "NCO", IF(AL3582="consumer","PMD.com",VLOOKUP(LEFT(H3582,2),Tables!$E$1:$F$11,2,FALSE))))</f>
        <v>PMD.com</v>
      </c>
      <c r="C3582">
        <f t="shared" si="168"/>
        <v>5341030</v>
      </c>
      <c r="D3582">
        <f t="shared" si="169"/>
        <v>1</v>
      </c>
      <c r="E3582" t="str">
        <f t="shared" ca="1" si="167"/>
        <v>shifted orders shipped</v>
      </c>
      <c r="F3582" t="s">
        <v>3539</v>
      </c>
      <c r="G3582" t="s">
        <v>335</v>
      </c>
      <c r="H3582" t="s">
        <v>8668</v>
      </c>
      <c r="I3582" s="6">
        <v>44012.493356481478</v>
      </c>
      <c r="J3582" t="s">
        <v>16</v>
      </c>
      <c r="K3582" s="6">
        <v>44013.46435185185</v>
      </c>
      <c r="M3582" t="s">
        <v>3420</v>
      </c>
      <c r="N3582" t="s">
        <v>3421</v>
      </c>
      <c r="O3582" t="s">
        <v>965</v>
      </c>
      <c r="Q3582" t="s">
        <v>509</v>
      </c>
      <c r="R3582" t="s">
        <v>365</v>
      </c>
      <c r="S3582" t="s">
        <v>3422</v>
      </c>
      <c r="T3582" t="s">
        <v>338</v>
      </c>
      <c r="U3582" t="s">
        <v>530</v>
      </c>
      <c r="W3582" t="s">
        <v>3423</v>
      </c>
      <c r="Z3582" t="s">
        <v>3420</v>
      </c>
      <c r="AA3582" t="s">
        <v>3421</v>
      </c>
      <c r="AB3582" t="s">
        <v>965</v>
      </c>
      <c r="AD3582" t="s">
        <v>509</v>
      </c>
      <c r="AE3582" t="s">
        <v>365</v>
      </c>
      <c r="AF3582" t="s">
        <v>3422</v>
      </c>
      <c r="AG3582" t="s">
        <v>338</v>
      </c>
      <c r="AH3582" t="s">
        <v>530</v>
      </c>
      <c r="AJ3582" t="s">
        <v>3423</v>
      </c>
      <c r="AL3582" t="s">
        <v>339</v>
      </c>
      <c r="AM3582">
        <v>1</v>
      </c>
      <c r="AN3582">
        <v>1</v>
      </c>
      <c r="AO3582">
        <v>12859</v>
      </c>
      <c r="AQ3582">
        <v>124642</v>
      </c>
      <c r="AR3582">
        <v>5341030</v>
      </c>
      <c r="AS3582" t="s">
        <v>925</v>
      </c>
      <c r="AT3582" t="s">
        <v>926</v>
      </c>
      <c r="AW3582" t="s">
        <v>366</v>
      </c>
      <c r="AX3582" t="s">
        <v>366</v>
      </c>
      <c r="AY3582" t="s">
        <v>345</v>
      </c>
      <c r="AZ3582" t="s">
        <v>346</v>
      </c>
      <c r="BY3582" t="s">
        <v>342</v>
      </c>
      <c r="EQ3582">
        <v>243275</v>
      </c>
      <c r="ER3582" t="s">
        <v>8669</v>
      </c>
      <c r="EV3582">
        <v>17287509</v>
      </c>
      <c r="EW3582">
        <v>928</v>
      </c>
      <c r="EX3582">
        <v>220952</v>
      </c>
      <c r="EY3582" t="s">
        <v>8670</v>
      </c>
      <c r="EZ3582">
        <v>1</v>
      </c>
      <c r="FC3582">
        <v>95379</v>
      </c>
      <c r="FD3582" t="s">
        <v>985</v>
      </c>
    </row>
    <row r="3583" spans="1:160" x14ac:dyDescent="0.3">
      <c r="A3583" t="str">
        <f>VLOOKUP(B3583,Table2[],3,FALSE)</f>
        <v>Digital</v>
      </c>
      <c r="B3583" t="str">
        <f>IF(OR(ISNUMBER(FIND("QVC",Z3583)),ISNUMBER(FIND("QVC",AL3583))),"QVC",IF(OR(ISNUMBER(FIND("NCO",H3583)),ISNUMBER(FIND("NCO",Y3583))), "NCO", IF(AL3583="consumer","PMD.com",VLOOKUP(LEFT(H3583,2),Tables!$E$1:$F$11,2,FALSE))))</f>
        <v>PMD.com</v>
      </c>
      <c r="C3583">
        <f t="shared" si="168"/>
        <v>51010010</v>
      </c>
      <c r="D3583">
        <f t="shared" si="169"/>
        <v>1</v>
      </c>
      <c r="E3583" t="str">
        <f t="shared" ca="1" si="167"/>
        <v>shifted orders shipped</v>
      </c>
      <c r="F3583" t="s">
        <v>3539</v>
      </c>
      <c r="G3583" t="s">
        <v>335</v>
      </c>
      <c r="H3583" t="s">
        <v>8668</v>
      </c>
      <c r="I3583" s="6">
        <v>44012.493356481478</v>
      </c>
      <c r="J3583" t="s">
        <v>16</v>
      </c>
      <c r="K3583" s="6">
        <v>44013.46435185185</v>
      </c>
      <c r="M3583" t="s">
        <v>3420</v>
      </c>
      <c r="N3583" t="s">
        <v>3421</v>
      </c>
      <c r="O3583" t="s">
        <v>965</v>
      </c>
      <c r="Q3583" t="s">
        <v>509</v>
      </c>
      <c r="R3583" t="s">
        <v>365</v>
      </c>
      <c r="S3583" t="s">
        <v>3422</v>
      </c>
      <c r="T3583" t="s">
        <v>338</v>
      </c>
      <c r="U3583" t="s">
        <v>530</v>
      </c>
      <c r="W3583" t="s">
        <v>3423</v>
      </c>
      <c r="Z3583" t="s">
        <v>3420</v>
      </c>
      <c r="AA3583" t="s">
        <v>3421</v>
      </c>
      <c r="AB3583" t="s">
        <v>965</v>
      </c>
      <c r="AD3583" t="s">
        <v>509</v>
      </c>
      <c r="AE3583" t="s">
        <v>365</v>
      </c>
      <c r="AF3583" t="s">
        <v>3422</v>
      </c>
      <c r="AG3583" t="s">
        <v>338</v>
      </c>
      <c r="AH3583" t="s">
        <v>530</v>
      </c>
      <c r="AJ3583" t="s">
        <v>3423</v>
      </c>
      <c r="AL3583" t="s">
        <v>339</v>
      </c>
      <c r="AM3583">
        <v>1</v>
      </c>
      <c r="AN3583">
        <v>1</v>
      </c>
      <c r="AO3583">
        <v>11922</v>
      </c>
      <c r="AQ3583">
        <v>125659</v>
      </c>
      <c r="AR3583">
        <v>51010010</v>
      </c>
      <c r="AS3583" t="s">
        <v>1060</v>
      </c>
      <c r="AT3583" t="s">
        <v>170</v>
      </c>
      <c r="AW3583" t="s">
        <v>343</v>
      </c>
      <c r="BY3583" t="s">
        <v>342</v>
      </c>
      <c r="EQ3583">
        <v>247972</v>
      </c>
      <c r="ER3583" t="s">
        <v>8669</v>
      </c>
      <c r="EV3583">
        <v>17287509</v>
      </c>
      <c r="EW3583">
        <v>928</v>
      </c>
      <c r="EX3583">
        <v>220952</v>
      </c>
      <c r="EY3583" t="s">
        <v>8670</v>
      </c>
      <c r="EZ3583">
        <v>1</v>
      </c>
      <c r="FC3583">
        <v>95379</v>
      </c>
      <c r="FD3583" t="s">
        <v>985</v>
      </c>
    </row>
    <row r="3584" spans="1:160" x14ac:dyDescent="0.3">
      <c r="A3584" t="str">
        <f>VLOOKUP(B3584,Table2[],3,FALSE)</f>
        <v>Digital</v>
      </c>
      <c r="B3584" t="str">
        <f>IF(OR(ISNUMBER(FIND("QVC",Z3584)),ISNUMBER(FIND("QVC",AL3584))),"QVC",IF(OR(ISNUMBER(FIND("NCO",H3584)),ISNUMBER(FIND("NCO",Y3584))), "NCO", IF(AL3584="consumer","PMD.com",VLOOKUP(LEFT(H3584,2),Tables!$E$1:$F$11,2,FALSE))))</f>
        <v>PMD.com</v>
      </c>
      <c r="C3584">
        <f t="shared" si="168"/>
        <v>53450011</v>
      </c>
      <c r="D3584">
        <f t="shared" si="169"/>
        <v>1</v>
      </c>
      <c r="E3584" t="str">
        <f t="shared" ca="1" si="167"/>
        <v>shifted orders shipped</v>
      </c>
      <c r="F3584" t="s">
        <v>3539</v>
      </c>
      <c r="G3584" t="s">
        <v>335</v>
      </c>
      <c r="H3584" t="s">
        <v>8668</v>
      </c>
      <c r="I3584" s="6">
        <v>44012.493356481478</v>
      </c>
      <c r="J3584" t="s">
        <v>16</v>
      </c>
      <c r="K3584" s="6">
        <v>44013.46435185185</v>
      </c>
      <c r="M3584" t="s">
        <v>3420</v>
      </c>
      <c r="N3584" t="s">
        <v>3421</v>
      </c>
      <c r="O3584" t="s">
        <v>965</v>
      </c>
      <c r="Q3584" t="s">
        <v>509</v>
      </c>
      <c r="R3584" t="s">
        <v>365</v>
      </c>
      <c r="S3584" t="s">
        <v>3422</v>
      </c>
      <c r="T3584" t="s">
        <v>338</v>
      </c>
      <c r="U3584" t="s">
        <v>530</v>
      </c>
      <c r="W3584" t="s">
        <v>3423</v>
      </c>
      <c r="Z3584" t="s">
        <v>3420</v>
      </c>
      <c r="AA3584" t="s">
        <v>3421</v>
      </c>
      <c r="AB3584" t="s">
        <v>965</v>
      </c>
      <c r="AD3584" t="s">
        <v>509</v>
      </c>
      <c r="AE3584" t="s">
        <v>365</v>
      </c>
      <c r="AF3584" t="s">
        <v>3422</v>
      </c>
      <c r="AG3584" t="s">
        <v>338</v>
      </c>
      <c r="AH3584" t="s">
        <v>530</v>
      </c>
      <c r="AJ3584" t="s">
        <v>3423</v>
      </c>
      <c r="AL3584" t="s">
        <v>339</v>
      </c>
      <c r="AM3584">
        <v>1</v>
      </c>
      <c r="AN3584">
        <v>1</v>
      </c>
      <c r="AO3584">
        <v>15200</v>
      </c>
      <c r="AQ3584">
        <v>124724</v>
      </c>
      <c r="AR3584">
        <v>53450011</v>
      </c>
      <c r="AS3584" t="s">
        <v>2807</v>
      </c>
      <c r="AT3584" t="s">
        <v>96</v>
      </c>
      <c r="AW3584" t="s">
        <v>340</v>
      </c>
      <c r="AX3584" t="s">
        <v>340</v>
      </c>
      <c r="AY3584" t="s">
        <v>345</v>
      </c>
      <c r="AZ3584">
        <v>0</v>
      </c>
      <c r="BY3584" t="s">
        <v>342</v>
      </c>
      <c r="EQ3584">
        <v>253372</v>
      </c>
      <c r="ER3584" t="s">
        <v>8669</v>
      </c>
      <c r="EV3584">
        <v>17287509</v>
      </c>
      <c r="EW3584">
        <v>928</v>
      </c>
      <c r="EX3584">
        <v>220952</v>
      </c>
      <c r="EY3584" t="s">
        <v>8670</v>
      </c>
      <c r="EZ3584">
        <v>1</v>
      </c>
      <c r="FC3584">
        <v>53450011</v>
      </c>
      <c r="FD3584" t="s">
        <v>96</v>
      </c>
    </row>
    <row r="3585" spans="1:160" x14ac:dyDescent="0.3">
      <c r="A3585" t="str">
        <f>VLOOKUP(B3585,Table2[],3,FALSE)</f>
        <v>Digital</v>
      </c>
      <c r="B3585" t="str">
        <f>IF(OR(ISNUMBER(FIND("QVC",Z3585)),ISNUMBER(FIND("QVC",AL3585))),"QVC",IF(OR(ISNUMBER(FIND("NCO",H3585)),ISNUMBER(FIND("NCO",Y3585))), "NCO", IF(AL3585="consumer","PMD.com",VLOOKUP(LEFT(H3585,2),Tables!$E$1:$F$11,2,FALSE))))</f>
        <v>PMD.com</v>
      </c>
      <c r="C3585">
        <f t="shared" si="168"/>
        <v>53450051</v>
      </c>
      <c r="D3585">
        <f t="shared" si="169"/>
        <v>1</v>
      </c>
      <c r="E3585" t="str">
        <f t="shared" ca="1" si="167"/>
        <v>shifted orders shipped</v>
      </c>
      <c r="F3585" t="s">
        <v>3539</v>
      </c>
      <c r="G3585" t="s">
        <v>335</v>
      </c>
      <c r="H3585" t="s">
        <v>8668</v>
      </c>
      <c r="I3585" s="6">
        <v>44012.493356481478</v>
      </c>
      <c r="J3585" t="s">
        <v>16</v>
      </c>
      <c r="K3585" s="6">
        <v>44013.46435185185</v>
      </c>
      <c r="M3585" t="s">
        <v>3420</v>
      </c>
      <c r="N3585" t="s">
        <v>3421</v>
      </c>
      <c r="O3585" t="s">
        <v>965</v>
      </c>
      <c r="Q3585" t="s">
        <v>509</v>
      </c>
      <c r="R3585" t="s">
        <v>365</v>
      </c>
      <c r="S3585" t="s">
        <v>3422</v>
      </c>
      <c r="T3585" t="s">
        <v>338</v>
      </c>
      <c r="U3585" t="s">
        <v>530</v>
      </c>
      <c r="W3585" t="s">
        <v>3423</v>
      </c>
      <c r="Z3585" t="s">
        <v>3420</v>
      </c>
      <c r="AA3585" t="s">
        <v>3421</v>
      </c>
      <c r="AB3585" t="s">
        <v>965</v>
      </c>
      <c r="AD3585" t="s">
        <v>509</v>
      </c>
      <c r="AE3585" t="s">
        <v>365</v>
      </c>
      <c r="AF3585" t="s">
        <v>3422</v>
      </c>
      <c r="AG3585" t="s">
        <v>338</v>
      </c>
      <c r="AH3585" t="s">
        <v>530</v>
      </c>
      <c r="AJ3585" t="s">
        <v>3423</v>
      </c>
      <c r="AL3585" t="s">
        <v>339</v>
      </c>
      <c r="AM3585">
        <v>1</v>
      </c>
      <c r="AN3585">
        <v>1</v>
      </c>
      <c r="AO3585">
        <v>59272</v>
      </c>
      <c r="AQ3585">
        <v>125624</v>
      </c>
      <c r="AR3585">
        <v>53450051</v>
      </c>
      <c r="AS3585" t="s">
        <v>865</v>
      </c>
      <c r="AT3585" t="s">
        <v>849</v>
      </c>
      <c r="AW3585" t="s">
        <v>343</v>
      </c>
      <c r="BY3585" t="s">
        <v>342</v>
      </c>
      <c r="EQ3585">
        <v>250837</v>
      </c>
      <c r="ER3585" t="s">
        <v>8669</v>
      </c>
      <c r="EV3585">
        <v>17287509</v>
      </c>
      <c r="EW3585">
        <v>928</v>
      </c>
      <c r="EX3585">
        <v>220952</v>
      </c>
      <c r="EY3585" t="s">
        <v>8670</v>
      </c>
      <c r="EZ3585">
        <v>1</v>
      </c>
      <c r="FC3585">
        <v>95379</v>
      </c>
      <c r="FD3585" t="s">
        <v>985</v>
      </c>
    </row>
    <row r="3586" spans="1:160" x14ac:dyDescent="0.3">
      <c r="A3586" t="str">
        <f>VLOOKUP(B3586,Table2[],3,FALSE)</f>
        <v>Digital</v>
      </c>
      <c r="B3586" t="str">
        <f>IF(OR(ISNUMBER(FIND("QVC",Z3586)),ISNUMBER(FIND("QVC",AL3586))),"QVC",IF(OR(ISNUMBER(FIND("NCO",H3586)),ISNUMBER(FIND("NCO",Y3586))), "NCO", IF(AL3586="consumer","PMD.com",VLOOKUP(LEFT(H3586,2),Tables!$E$1:$F$11,2,FALSE))))</f>
        <v>PMD.com</v>
      </c>
      <c r="C3586">
        <f t="shared" si="168"/>
        <v>5522</v>
      </c>
      <c r="D3586">
        <f t="shared" si="169"/>
        <v>1</v>
      </c>
      <c r="E3586" t="str">
        <f t="shared" ca="1" si="167"/>
        <v>shifted orders shipped</v>
      </c>
      <c r="F3586" t="s">
        <v>3539</v>
      </c>
      <c r="G3586" t="s">
        <v>335</v>
      </c>
      <c r="H3586" t="s">
        <v>8668</v>
      </c>
      <c r="I3586" s="6">
        <v>44012.493356481478</v>
      </c>
      <c r="J3586" t="s">
        <v>16</v>
      </c>
      <c r="K3586" s="6">
        <v>44013.46435185185</v>
      </c>
      <c r="M3586" t="s">
        <v>3420</v>
      </c>
      <c r="N3586" t="s">
        <v>3421</v>
      </c>
      <c r="O3586" t="s">
        <v>965</v>
      </c>
      <c r="Q3586" t="s">
        <v>509</v>
      </c>
      <c r="R3586" t="s">
        <v>365</v>
      </c>
      <c r="S3586" t="s">
        <v>3422</v>
      </c>
      <c r="T3586" t="s">
        <v>338</v>
      </c>
      <c r="U3586" t="s">
        <v>530</v>
      </c>
      <c r="W3586" t="s">
        <v>3423</v>
      </c>
      <c r="Z3586" t="s">
        <v>3420</v>
      </c>
      <c r="AA3586" t="s">
        <v>3421</v>
      </c>
      <c r="AB3586" t="s">
        <v>965</v>
      </c>
      <c r="AD3586" t="s">
        <v>509</v>
      </c>
      <c r="AE3586" t="s">
        <v>365</v>
      </c>
      <c r="AF3586" t="s">
        <v>3422</v>
      </c>
      <c r="AG3586" t="s">
        <v>338</v>
      </c>
      <c r="AH3586" t="s">
        <v>530</v>
      </c>
      <c r="AJ3586" t="s">
        <v>3423</v>
      </c>
      <c r="AL3586" t="s">
        <v>339</v>
      </c>
      <c r="AM3586">
        <v>1</v>
      </c>
      <c r="AN3586">
        <v>1</v>
      </c>
      <c r="AO3586">
        <v>5778</v>
      </c>
      <c r="AQ3586">
        <v>124533</v>
      </c>
      <c r="AR3586">
        <v>5522</v>
      </c>
      <c r="AS3586" t="s">
        <v>1745</v>
      </c>
      <c r="AT3586" t="s">
        <v>1256</v>
      </c>
      <c r="AW3586" t="s">
        <v>340</v>
      </c>
      <c r="AX3586" t="s">
        <v>340</v>
      </c>
      <c r="AY3586" t="s">
        <v>382</v>
      </c>
      <c r="AZ3586" t="s">
        <v>1314</v>
      </c>
      <c r="EQ3586">
        <v>252958</v>
      </c>
      <c r="ER3586" t="s">
        <v>8669</v>
      </c>
      <c r="EV3586">
        <v>17287509</v>
      </c>
      <c r="EW3586">
        <v>928</v>
      </c>
      <c r="EX3586">
        <v>220952</v>
      </c>
      <c r="EY3586" t="s">
        <v>8670</v>
      </c>
      <c r="EZ3586">
        <v>1</v>
      </c>
      <c r="FC3586">
        <v>5522</v>
      </c>
      <c r="FD3586" t="s">
        <v>1256</v>
      </c>
    </row>
    <row r="3587" spans="1:160" x14ac:dyDescent="0.3">
      <c r="A3587" t="str">
        <f>VLOOKUP(B3587,Table2[],3,FALSE)</f>
        <v>Digital</v>
      </c>
      <c r="B3587" t="str">
        <f>IF(OR(ISNUMBER(FIND("QVC",Z3587)),ISNUMBER(FIND("QVC",AL3587))),"QVC",IF(OR(ISNUMBER(FIND("NCO",H3587)),ISNUMBER(FIND("NCO",Y3587))), "NCO", IF(AL3587="consumer","PMD.com",VLOOKUP(LEFT(H3587,2),Tables!$E$1:$F$11,2,FALSE))))</f>
        <v>PMD.com</v>
      </c>
      <c r="C3587">
        <f t="shared" si="168"/>
        <v>51090030</v>
      </c>
      <c r="D3587">
        <f t="shared" si="169"/>
        <v>1</v>
      </c>
      <c r="E3587" t="str">
        <f t="shared" ref="E3587:E3650" ca="1" si="170">IF(MONTH(TODAY())-MONTH(I3587)&gt;0,"shifted orders shipped","MTD orders shipped")</f>
        <v>shifted orders shipped</v>
      </c>
      <c r="F3587" t="s">
        <v>3539</v>
      </c>
      <c r="G3587" t="s">
        <v>335</v>
      </c>
      <c r="H3587" t="s">
        <v>8668</v>
      </c>
      <c r="I3587" s="6">
        <v>44012.493356481478</v>
      </c>
      <c r="J3587" t="s">
        <v>16</v>
      </c>
      <c r="K3587" s="6">
        <v>44013.46435185185</v>
      </c>
      <c r="M3587" t="s">
        <v>3420</v>
      </c>
      <c r="N3587" t="s">
        <v>3421</v>
      </c>
      <c r="O3587" t="s">
        <v>965</v>
      </c>
      <c r="Q3587" t="s">
        <v>509</v>
      </c>
      <c r="R3587" t="s">
        <v>365</v>
      </c>
      <c r="S3587" t="s">
        <v>3422</v>
      </c>
      <c r="T3587" t="s">
        <v>338</v>
      </c>
      <c r="U3587" t="s">
        <v>530</v>
      </c>
      <c r="W3587" t="s">
        <v>3423</v>
      </c>
      <c r="Z3587" t="s">
        <v>3420</v>
      </c>
      <c r="AA3587" t="s">
        <v>3421</v>
      </c>
      <c r="AB3587" t="s">
        <v>965</v>
      </c>
      <c r="AD3587" t="s">
        <v>509</v>
      </c>
      <c r="AE3587" t="s">
        <v>365</v>
      </c>
      <c r="AF3587" t="s">
        <v>3422</v>
      </c>
      <c r="AG3587" t="s">
        <v>338</v>
      </c>
      <c r="AH3587" t="s">
        <v>530</v>
      </c>
      <c r="AJ3587" t="s">
        <v>3423</v>
      </c>
      <c r="AL3587" t="s">
        <v>339</v>
      </c>
      <c r="AM3587">
        <v>1</v>
      </c>
      <c r="AN3587">
        <v>1</v>
      </c>
      <c r="AO3587">
        <v>6688</v>
      </c>
      <c r="AQ3587">
        <v>125960</v>
      </c>
      <c r="AR3587">
        <v>51090030</v>
      </c>
      <c r="AS3587" t="s">
        <v>3043</v>
      </c>
      <c r="AT3587" t="s">
        <v>628</v>
      </c>
      <c r="AW3587" t="s">
        <v>343</v>
      </c>
      <c r="BY3587" t="s">
        <v>342</v>
      </c>
      <c r="BZ3587" t="b">
        <v>0</v>
      </c>
      <c r="EQ3587">
        <v>243047</v>
      </c>
      <c r="ER3587" t="s">
        <v>8669</v>
      </c>
      <c r="EV3587">
        <v>17287509</v>
      </c>
      <c r="EW3587">
        <v>928</v>
      </c>
      <c r="EX3587">
        <v>220952</v>
      </c>
      <c r="EY3587" t="s">
        <v>8670</v>
      </c>
      <c r="EZ3587">
        <v>1</v>
      </c>
      <c r="FC3587">
        <v>95379</v>
      </c>
      <c r="FD3587" t="s">
        <v>985</v>
      </c>
    </row>
    <row r="3588" spans="1:160" x14ac:dyDescent="0.3">
      <c r="A3588" t="str">
        <f>VLOOKUP(B3588,Table2[],3,FALSE)</f>
        <v>Digital</v>
      </c>
      <c r="B3588" t="str">
        <f>IF(OR(ISNUMBER(FIND("QVC",Z3588)),ISNUMBER(FIND("QVC",AL3588))),"QVC",IF(OR(ISNUMBER(FIND("NCO",H3588)),ISNUMBER(FIND("NCO",Y3588))), "NCO", IF(AL3588="consumer","PMD.com",VLOOKUP(LEFT(H3588,2),Tables!$E$1:$F$11,2,FALSE))))</f>
        <v>PMD.com</v>
      </c>
      <c r="C3588">
        <f t="shared" si="168"/>
        <v>51090030</v>
      </c>
      <c r="D3588">
        <f t="shared" si="169"/>
        <v>1</v>
      </c>
      <c r="E3588" t="str">
        <f t="shared" ca="1" si="170"/>
        <v>shifted orders shipped</v>
      </c>
      <c r="F3588" t="s">
        <v>3539</v>
      </c>
      <c r="G3588" t="s">
        <v>335</v>
      </c>
      <c r="H3588" t="s">
        <v>8671</v>
      </c>
      <c r="I3588" s="6">
        <v>44012.831435185188</v>
      </c>
      <c r="J3588" t="s">
        <v>16</v>
      </c>
      <c r="K3588" s="6">
        <v>44013.464745370373</v>
      </c>
      <c r="M3588" t="s">
        <v>8672</v>
      </c>
      <c r="N3588" t="s">
        <v>8673</v>
      </c>
      <c r="Q3588" t="s">
        <v>396</v>
      </c>
      <c r="R3588" t="s">
        <v>397</v>
      </c>
      <c r="S3588" t="s">
        <v>8674</v>
      </c>
      <c r="T3588" t="s">
        <v>338</v>
      </c>
      <c r="U3588" t="s">
        <v>530</v>
      </c>
      <c r="W3588" t="s">
        <v>8675</v>
      </c>
      <c r="Z3588" t="s">
        <v>8672</v>
      </c>
      <c r="AA3588" t="s">
        <v>8673</v>
      </c>
      <c r="AD3588" t="s">
        <v>396</v>
      </c>
      <c r="AE3588" t="s">
        <v>397</v>
      </c>
      <c r="AF3588" t="s">
        <v>8674</v>
      </c>
      <c r="AG3588" t="s">
        <v>338</v>
      </c>
      <c r="AH3588" t="s">
        <v>530</v>
      </c>
      <c r="AJ3588" t="s">
        <v>8675</v>
      </c>
      <c r="AL3588" t="s">
        <v>339</v>
      </c>
      <c r="AM3588">
        <v>1</v>
      </c>
      <c r="AN3588">
        <v>1</v>
      </c>
      <c r="AO3588">
        <v>6688</v>
      </c>
      <c r="AQ3588">
        <v>125960</v>
      </c>
      <c r="AR3588">
        <v>51090030</v>
      </c>
      <c r="AS3588" t="s">
        <v>3043</v>
      </c>
      <c r="AT3588" t="s">
        <v>628</v>
      </c>
      <c r="AW3588" t="s">
        <v>343</v>
      </c>
      <c r="BY3588" t="s">
        <v>342</v>
      </c>
      <c r="BZ3588" t="b">
        <v>0</v>
      </c>
      <c r="EQ3588">
        <v>243047</v>
      </c>
      <c r="ER3588" t="s">
        <v>8676</v>
      </c>
      <c r="EV3588">
        <v>17287812</v>
      </c>
      <c r="EW3588">
        <v>928</v>
      </c>
      <c r="EX3588">
        <v>221109</v>
      </c>
      <c r="EY3588" t="s">
        <v>8677</v>
      </c>
      <c r="EZ3588">
        <v>1</v>
      </c>
      <c r="FC3588">
        <v>95385</v>
      </c>
      <c r="FD3588" t="s">
        <v>3531</v>
      </c>
    </row>
    <row r="3589" spans="1:160" x14ac:dyDescent="0.3">
      <c r="A3589" t="str">
        <f>VLOOKUP(B3589,Table2[],3,FALSE)</f>
        <v>Digital</v>
      </c>
      <c r="B3589" t="str">
        <f>IF(OR(ISNUMBER(FIND("QVC",Z3589)),ISNUMBER(FIND("QVC",AL3589))),"QVC",IF(OR(ISNUMBER(FIND("NCO",H3589)),ISNUMBER(FIND("NCO",Y3589))), "NCO", IF(AL3589="consumer","PMD.com",VLOOKUP(LEFT(H3589,2),Tables!$E$1:$F$11,2,FALSE))))</f>
        <v>PMD.com</v>
      </c>
      <c r="C3589">
        <f t="shared" si="168"/>
        <v>5901</v>
      </c>
      <c r="D3589">
        <f t="shared" si="169"/>
        <v>2</v>
      </c>
      <c r="E3589" t="str">
        <f t="shared" ca="1" si="170"/>
        <v>shifted orders shipped</v>
      </c>
      <c r="F3589" t="s">
        <v>3539</v>
      </c>
      <c r="G3589" t="s">
        <v>335</v>
      </c>
      <c r="H3589" t="s">
        <v>8671</v>
      </c>
      <c r="I3589" s="6">
        <v>44012.831435185188</v>
      </c>
      <c r="J3589" t="s">
        <v>16</v>
      </c>
      <c r="K3589" s="6">
        <v>44013.464745370373</v>
      </c>
      <c r="M3589" t="s">
        <v>8672</v>
      </c>
      <c r="N3589" t="s">
        <v>8673</v>
      </c>
      <c r="Q3589" t="s">
        <v>396</v>
      </c>
      <c r="R3589" t="s">
        <v>397</v>
      </c>
      <c r="S3589" t="s">
        <v>8674</v>
      </c>
      <c r="T3589" t="s">
        <v>338</v>
      </c>
      <c r="U3589" t="s">
        <v>530</v>
      </c>
      <c r="W3589" t="s">
        <v>8675</v>
      </c>
      <c r="Z3589" t="s">
        <v>8672</v>
      </c>
      <c r="AA3589" t="s">
        <v>8673</v>
      </c>
      <c r="AD3589" t="s">
        <v>396</v>
      </c>
      <c r="AE3589" t="s">
        <v>397</v>
      </c>
      <c r="AF3589" t="s">
        <v>8674</v>
      </c>
      <c r="AG3589" t="s">
        <v>338</v>
      </c>
      <c r="AH3589" t="s">
        <v>530</v>
      </c>
      <c r="AJ3589" t="s">
        <v>8675</v>
      </c>
      <c r="AL3589" t="s">
        <v>339</v>
      </c>
      <c r="AM3589">
        <v>2</v>
      </c>
      <c r="AN3589">
        <v>2</v>
      </c>
      <c r="AO3589">
        <v>1428</v>
      </c>
      <c r="AQ3589">
        <v>123804</v>
      </c>
      <c r="AR3589">
        <v>5901</v>
      </c>
      <c r="AS3589" t="s">
        <v>1300</v>
      </c>
      <c r="AT3589" t="s">
        <v>17</v>
      </c>
      <c r="AW3589" t="s">
        <v>352</v>
      </c>
      <c r="AX3589" t="s">
        <v>352</v>
      </c>
      <c r="AY3589" t="s">
        <v>353</v>
      </c>
      <c r="AZ3589" t="s">
        <v>358</v>
      </c>
      <c r="BY3589" t="s">
        <v>342</v>
      </c>
      <c r="EQ3589">
        <v>250322</v>
      </c>
      <c r="ER3589" t="s">
        <v>8676</v>
      </c>
      <c r="EV3589">
        <v>17287812</v>
      </c>
      <c r="EW3589">
        <v>928</v>
      </c>
      <c r="EX3589">
        <v>221109</v>
      </c>
      <c r="EY3589" t="s">
        <v>8677</v>
      </c>
      <c r="EZ3589">
        <v>1</v>
      </c>
      <c r="FC3589">
        <v>5901</v>
      </c>
      <c r="FD3589" t="s">
        <v>17</v>
      </c>
    </row>
    <row r="3590" spans="1:160" x14ac:dyDescent="0.3">
      <c r="A3590" t="str">
        <f>VLOOKUP(B3590,Table2[],3,FALSE)</f>
        <v>Digital</v>
      </c>
      <c r="B3590" t="str">
        <f>IF(OR(ISNUMBER(FIND("QVC",Z3590)),ISNUMBER(FIND("QVC",AL3590))),"QVC",IF(OR(ISNUMBER(FIND("NCO",H3590)),ISNUMBER(FIND("NCO",Y3590))), "NCO", IF(AL3590="consumer","PMD.com",VLOOKUP(LEFT(H3590,2),Tables!$E$1:$F$11,2,FALSE))))</f>
        <v>PMD.com</v>
      </c>
      <c r="C3590">
        <f t="shared" si="168"/>
        <v>53920001</v>
      </c>
      <c r="D3590">
        <f t="shared" si="169"/>
        <v>1</v>
      </c>
      <c r="E3590" t="str">
        <f t="shared" ca="1" si="170"/>
        <v>shifted orders shipped</v>
      </c>
      <c r="F3590" t="s">
        <v>3539</v>
      </c>
      <c r="G3590" t="s">
        <v>335</v>
      </c>
      <c r="H3590" t="s">
        <v>8671</v>
      </c>
      <c r="I3590" s="6">
        <v>44012.831435185188</v>
      </c>
      <c r="J3590" t="s">
        <v>16</v>
      </c>
      <c r="K3590" s="6">
        <v>44013.464745370373</v>
      </c>
      <c r="M3590" t="s">
        <v>8672</v>
      </c>
      <c r="N3590" t="s">
        <v>8673</v>
      </c>
      <c r="Q3590" t="s">
        <v>396</v>
      </c>
      <c r="R3590" t="s">
        <v>397</v>
      </c>
      <c r="S3590" t="s">
        <v>8674</v>
      </c>
      <c r="T3590" t="s">
        <v>338</v>
      </c>
      <c r="U3590" t="s">
        <v>530</v>
      </c>
      <c r="W3590" t="s">
        <v>8675</v>
      </c>
      <c r="Z3590" t="s">
        <v>8672</v>
      </c>
      <c r="AA3590" t="s">
        <v>8673</v>
      </c>
      <c r="AD3590" t="s">
        <v>396</v>
      </c>
      <c r="AE3590" t="s">
        <v>397</v>
      </c>
      <c r="AF3590" t="s">
        <v>8674</v>
      </c>
      <c r="AG3590" t="s">
        <v>338</v>
      </c>
      <c r="AH3590" t="s">
        <v>530</v>
      </c>
      <c r="AJ3590" t="s">
        <v>8675</v>
      </c>
      <c r="AL3590" t="s">
        <v>339</v>
      </c>
      <c r="AM3590">
        <v>1</v>
      </c>
      <c r="AN3590">
        <v>1</v>
      </c>
      <c r="AO3590">
        <v>14899</v>
      </c>
      <c r="AQ3590">
        <v>124468</v>
      </c>
      <c r="AR3590">
        <v>53920001</v>
      </c>
      <c r="AS3590">
        <v>9000000</v>
      </c>
      <c r="AT3590" t="s">
        <v>40</v>
      </c>
      <c r="AW3590" t="s">
        <v>343</v>
      </c>
      <c r="BY3590" t="s">
        <v>342</v>
      </c>
      <c r="EQ3590">
        <v>243396</v>
      </c>
      <c r="ER3590" t="s">
        <v>8676</v>
      </c>
      <c r="EV3590">
        <v>17287812</v>
      </c>
      <c r="EW3590">
        <v>928</v>
      </c>
      <c r="EX3590">
        <v>221109</v>
      </c>
      <c r="EY3590" t="s">
        <v>8677</v>
      </c>
      <c r="EZ3590">
        <v>1</v>
      </c>
      <c r="FC3590">
        <v>95385</v>
      </c>
      <c r="FD3590" t="s">
        <v>3531</v>
      </c>
    </row>
    <row r="3591" spans="1:160" x14ac:dyDescent="0.3">
      <c r="A3591" t="str">
        <f>VLOOKUP(B3591,Table2[],3,FALSE)</f>
        <v>Digital</v>
      </c>
      <c r="B3591" t="str">
        <f>IF(OR(ISNUMBER(FIND("QVC",Z3591)),ISNUMBER(FIND("QVC",AL3591))),"QVC",IF(OR(ISNUMBER(FIND("NCO",H3591)),ISNUMBER(FIND("NCO",Y3591))), "NCO", IF(AL3591="consumer","PMD.com",VLOOKUP(LEFT(H3591,2),Tables!$E$1:$F$11,2,FALSE))))</f>
        <v>PMD.com</v>
      </c>
      <c r="C3591">
        <f t="shared" si="168"/>
        <v>5341030</v>
      </c>
      <c r="D3591">
        <f t="shared" si="169"/>
        <v>1</v>
      </c>
      <c r="E3591" t="str">
        <f t="shared" ca="1" si="170"/>
        <v>shifted orders shipped</v>
      </c>
      <c r="F3591" t="s">
        <v>3539</v>
      </c>
      <c r="G3591" t="s">
        <v>335</v>
      </c>
      <c r="H3591" t="s">
        <v>8671</v>
      </c>
      <c r="I3591" s="6">
        <v>44012.831435185188</v>
      </c>
      <c r="J3591" t="s">
        <v>16</v>
      </c>
      <c r="K3591" s="6">
        <v>44013.464745370373</v>
      </c>
      <c r="M3591" t="s">
        <v>8672</v>
      </c>
      <c r="N3591" t="s">
        <v>8673</v>
      </c>
      <c r="Q3591" t="s">
        <v>396</v>
      </c>
      <c r="R3591" t="s">
        <v>397</v>
      </c>
      <c r="S3591" t="s">
        <v>8674</v>
      </c>
      <c r="T3591" t="s">
        <v>338</v>
      </c>
      <c r="U3591" t="s">
        <v>530</v>
      </c>
      <c r="W3591" t="s">
        <v>8675</v>
      </c>
      <c r="Z3591" t="s">
        <v>8672</v>
      </c>
      <c r="AA3591" t="s">
        <v>8673</v>
      </c>
      <c r="AD3591" t="s">
        <v>396</v>
      </c>
      <c r="AE3591" t="s">
        <v>397</v>
      </c>
      <c r="AF3591" t="s">
        <v>8674</v>
      </c>
      <c r="AG3591" t="s">
        <v>338</v>
      </c>
      <c r="AH3591" t="s">
        <v>530</v>
      </c>
      <c r="AJ3591" t="s">
        <v>8675</v>
      </c>
      <c r="AL3591" t="s">
        <v>339</v>
      </c>
      <c r="AM3591">
        <v>1</v>
      </c>
      <c r="AN3591">
        <v>1</v>
      </c>
      <c r="AO3591">
        <v>12859</v>
      </c>
      <c r="AQ3591">
        <v>124642</v>
      </c>
      <c r="AR3591">
        <v>5341030</v>
      </c>
      <c r="AS3591" t="s">
        <v>925</v>
      </c>
      <c r="AT3591" t="s">
        <v>926</v>
      </c>
      <c r="AW3591" t="s">
        <v>366</v>
      </c>
      <c r="AX3591" t="s">
        <v>366</v>
      </c>
      <c r="AY3591" t="s">
        <v>345</v>
      </c>
      <c r="AZ3591" t="s">
        <v>346</v>
      </c>
      <c r="BY3591" t="s">
        <v>342</v>
      </c>
      <c r="EQ3591">
        <v>243275</v>
      </c>
      <c r="ER3591" t="s">
        <v>8676</v>
      </c>
      <c r="EV3591">
        <v>17287812</v>
      </c>
      <c r="EW3591">
        <v>928</v>
      </c>
      <c r="EX3591">
        <v>221109</v>
      </c>
      <c r="EY3591" t="s">
        <v>8677</v>
      </c>
      <c r="EZ3591">
        <v>1</v>
      </c>
      <c r="FC3591">
        <v>95385</v>
      </c>
      <c r="FD3591" t="s">
        <v>3531</v>
      </c>
    </row>
    <row r="3592" spans="1:160" x14ac:dyDescent="0.3">
      <c r="A3592" t="str">
        <f>VLOOKUP(B3592,Table2[],3,FALSE)</f>
        <v>Digital</v>
      </c>
      <c r="B3592" t="str">
        <f>IF(OR(ISNUMBER(FIND("QVC",Z3592)),ISNUMBER(FIND("QVC",AL3592))),"QVC",IF(OR(ISNUMBER(FIND("NCO",H3592)),ISNUMBER(FIND("NCO",Y3592))), "NCO", IF(AL3592="consumer","PMD.com",VLOOKUP(LEFT(H3592,2),Tables!$E$1:$F$11,2,FALSE))))</f>
        <v>PMD.com</v>
      </c>
      <c r="C3592">
        <f t="shared" si="168"/>
        <v>52430001</v>
      </c>
      <c r="D3592">
        <f t="shared" si="169"/>
        <v>1</v>
      </c>
      <c r="E3592" t="str">
        <f t="shared" ca="1" si="170"/>
        <v>shifted orders shipped</v>
      </c>
      <c r="F3592" t="s">
        <v>3539</v>
      </c>
      <c r="G3592" t="s">
        <v>335</v>
      </c>
      <c r="H3592" t="s">
        <v>8671</v>
      </c>
      <c r="I3592" s="6">
        <v>44012.831435185188</v>
      </c>
      <c r="J3592" t="s">
        <v>16</v>
      </c>
      <c r="K3592" s="6">
        <v>44013.464745370373</v>
      </c>
      <c r="M3592" t="s">
        <v>8672</v>
      </c>
      <c r="N3592" t="s">
        <v>8673</v>
      </c>
      <c r="Q3592" t="s">
        <v>396</v>
      </c>
      <c r="R3592" t="s">
        <v>397</v>
      </c>
      <c r="S3592" t="s">
        <v>8674</v>
      </c>
      <c r="T3592" t="s">
        <v>338</v>
      </c>
      <c r="U3592" t="s">
        <v>530</v>
      </c>
      <c r="W3592" t="s">
        <v>8675</v>
      </c>
      <c r="Z3592" t="s">
        <v>8672</v>
      </c>
      <c r="AA3592" t="s">
        <v>8673</v>
      </c>
      <c r="AD3592" t="s">
        <v>396</v>
      </c>
      <c r="AE3592" t="s">
        <v>397</v>
      </c>
      <c r="AF3592" t="s">
        <v>8674</v>
      </c>
      <c r="AG3592" t="s">
        <v>338</v>
      </c>
      <c r="AH3592" t="s">
        <v>530</v>
      </c>
      <c r="AJ3592" t="s">
        <v>8675</v>
      </c>
      <c r="AL3592" t="s">
        <v>339</v>
      </c>
      <c r="AM3592">
        <v>1</v>
      </c>
      <c r="AN3592">
        <v>1</v>
      </c>
      <c r="AO3592">
        <v>12063</v>
      </c>
      <c r="AQ3592">
        <v>127155</v>
      </c>
      <c r="AR3592">
        <v>52430001</v>
      </c>
      <c r="AS3592" t="s">
        <v>927</v>
      </c>
      <c r="AT3592" t="s">
        <v>75</v>
      </c>
      <c r="AW3592" t="s">
        <v>340</v>
      </c>
      <c r="AX3592" t="s">
        <v>340</v>
      </c>
      <c r="AY3592" t="s">
        <v>357</v>
      </c>
      <c r="AZ3592" t="s">
        <v>363</v>
      </c>
      <c r="BY3592" t="s">
        <v>342</v>
      </c>
      <c r="EQ3592">
        <v>249990</v>
      </c>
      <c r="ER3592" t="s">
        <v>8676</v>
      </c>
      <c r="EV3592">
        <v>17287812</v>
      </c>
      <c r="EW3592">
        <v>928</v>
      </c>
      <c r="EX3592">
        <v>221109</v>
      </c>
      <c r="EY3592" t="s">
        <v>8677</v>
      </c>
      <c r="EZ3592">
        <v>1</v>
      </c>
      <c r="FC3592">
        <v>95385</v>
      </c>
      <c r="FD3592" t="s">
        <v>3531</v>
      </c>
    </row>
    <row r="3593" spans="1:160" x14ac:dyDescent="0.3">
      <c r="A3593" t="str">
        <f>VLOOKUP(B3593,Table2[],3,FALSE)</f>
        <v>Digital</v>
      </c>
      <c r="B3593" t="str">
        <f>IF(OR(ISNUMBER(FIND("QVC",Z3593)),ISNUMBER(FIND("QVC",AL3593))),"QVC",IF(OR(ISNUMBER(FIND("NCO",H3593)),ISNUMBER(FIND("NCO",Y3593))), "NCO", IF(AL3593="consumer","PMD.com",VLOOKUP(LEFT(H3593,2),Tables!$E$1:$F$11,2,FALSE))))</f>
        <v>PMD.com</v>
      </c>
      <c r="C3593">
        <f t="shared" si="168"/>
        <v>53610001</v>
      </c>
      <c r="D3593">
        <f t="shared" si="169"/>
        <v>1</v>
      </c>
      <c r="E3593" t="str">
        <f t="shared" ca="1" si="170"/>
        <v>MTD orders shipped</v>
      </c>
      <c r="F3593" t="s">
        <v>3539</v>
      </c>
      <c r="G3593" t="s">
        <v>335</v>
      </c>
      <c r="H3593" t="s">
        <v>8678</v>
      </c>
      <c r="I3593" s="6">
        <v>44013.194166666668</v>
      </c>
      <c r="J3593" t="s">
        <v>16</v>
      </c>
      <c r="K3593" s="6">
        <v>44013.464826388888</v>
      </c>
      <c r="M3593" t="s">
        <v>8679</v>
      </c>
      <c r="N3593" t="s">
        <v>8680</v>
      </c>
      <c r="Q3593" t="s">
        <v>2231</v>
      </c>
      <c r="R3593" t="s">
        <v>401</v>
      </c>
      <c r="S3593">
        <v>66502</v>
      </c>
      <c r="T3593" t="s">
        <v>338</v>
      </c>
      <c r="U3593" t="s">
        <v>530</v>
      </c>
      <c r="W3593" t="s">
        <v>8681</v>
      </c>
      <c r="Z3593" t="s">
        <v>8679</v>
      </c>
      <c r="AA3593" t="s">
        <v>8680</v>
      </c>
      <c r="AD3593" t="s">
        <v>2231</v>
      </c>
      <c r="AE3593" t="s">
        <v>401</v>
      </c>
      <c r="AF3593">
        <v>66502</v>
      </c>
      <c r="AG3593" t="s">
        <v>338</v>
      </c>
      <c r="AH3593" t="s">
        <v>530</v>
      </c>
      <c r="AJ3593" t="s">
        <v>8681</v>
      </c>
      <c r="AL3593" t="s">
        <v>339</v>
      </c>
      <c r="AM3593">
        <v>1</v>
      </c>
      <c r="AN3593">
        <v>1</v>
      </c>
      <c r="AO3593">
        <v>9364</v>
      </c>
      <c r="AQ3593">
        <v>124446</v>
      </c>
      <c r="AR3593">
        <v>53610001</v>
      </c>
      <c r="AS3593" t="s">
        <v>63</v>
      </c>
      <c r="AT3593" t="s">
        <v>425</v>
      </c>
      <c r="AW3593" t="s">
        <v>343</v>
      </c>
      <c r="BY3593" t="s">
        <v>342</v>
      </c>
      <c r="EQ3593">
        <v>243444</v>
      </c>
      <c r="ER3593" t="s">
        <v>8682</v>
      </c>
      <c r="EV3593">
        <v>17288772</v>
      </c>
      <c r="EW3593">
        <v>928</v>
      </c>
      <c r="EX3593">
        <v>221198</v>
      </c>
      <c r="EY3593" t="s">
        <v>8683</v>
      </c>
      <c r="EZ3593">
        <v>1</v>
      </c>
      <c r="FC3593">
        <v>53610001</v>
      </c>
      <c r="FD3593" t="s">
        <v>425</v>
      </c>
    </row>
    <row r="3594" spans="1:160" x14ac:dyDescent="0.3">
      <c r="A3594" t="str">
        <f>VLOOKUP(B3594,Table2[],3,FALSE)</f>
        <v>Digital</v>
      </c>
      <c r="B3594" t="str">
        <f>IF(OR(ISNUMBER(FIND("QVC",Z3594)),ISNUMBER(FIND("QVC",AL3594))),"QVC",IF(OR(ISNUMBER(FIND("NCO",H3594)),ISNUMBER(FIND("NCO",Y3594))), "NCO", IF(AL3594="consumer","PMD.com",VLOOKUP(LEFT(H3594,2),Tables!$E$1:$F$11,2,FALSE))))</f>
        <v>PMD.com</v>
      </c>
      <c r="C3594">
        <f t="shared" si="168"/>
        <v>51090061</v>
      </c>
      <c r="D3594">
        <f t="shared" si="169"/>
        <v>1</v>
      </c>
      <c r="E3594" t="str">
        <f t="shared" ca="1" si="170"/>
        <v>MTD orders shipped</v>
      </c>
      <c r="F3594" t="s">
        <v>3539</v>
      </c>
      <c r="G3594" t="s">
        <v>335</v>
      </c>
      <c r="H3594" t="s">
        <v>8678</v>
      </c>
      <c r="I3594" s="6">
        <v>44013.194166666668</v>
      </c>
      <c r="J3594" t="s">
        <v>16</v>
      </c>
      <c r="K3594" s="6">
        <v>44013.464826388888</v>
      </c>
      <c r="M3594" t="s">
        <v>8679</v>
      </c>
      <c r="N3594" t="s">
        <v>8680</v>
      </c>
      <c r="Q3594" t="s">
        <v>2231</v>
      </c>
      <c r="R3594" t="s">
        <v>401</v>
      </c>
      <c r="S3594">
        <v>66502</v>
      </c>
      <c r="T3594" t="s">
        <v>338</v>
      </c>
      <c r="U3594" t="s">
        <v>530</v>
      </c>
      <c r="W3594" t="s">
        <v>8681</v>
      </c>
      <c r="Z3594" t="s">
        <v>8679</v>
      </c>
      <c r="AA3594" t="s">
        <v>8680</v>
      </c>
      <c r="AD3594" t="s">
        <v>2231</v>
      </c>
      <c r="AE3594" t="s">
        <v>401</v>
      </c>
      <c r="AF3594">
        <v>66502</v>
      </c>
      <c r="AG3594" t="s">
        <v>338</v>
      </c>
      <c r="AH3594" t="s">
        <v>530</v>
      </c>
      <c r="AJ3594" t="s">
        <v>8681</v>
      </c>
      <c r="AL3594" t="s">
        <v>339</v>
      </c>
      <c r="AM3594">
        <v>1</v>
      </c>
      <c r="AN3594">
        <v>1</v>
      </c>
      <c r="AO3594">
        <v>8078</v>
      </c>
      <c r="AQ3594">
        <v>124010</v>
      </c>
      <c r="AR3594">
        <v>51090061</v>
      </c>
      <c r="AS3594" t="s">
        <v>2688</v>
      </c>
      <c r="AT3594" t="s">
        <v>122</v>
      </c>
      <c r="AW3594" t="s">
        <v>340</v>
      </c>
      <c r="AX3594" t="s">
        <v>340</v>
      </c>
      <c r="AY3594" t="s">
        <v>357</v>
      </c>
      <c r="AZ3594" t="s">
        <v>363</v>
      </c>
      <c r="BY3594" t="s">
        <v>342</v>
      </c>
      <c r="EQ3594">
        <v>252774</v>
      </c>
      <c r="ER3594" t="s">
        <v>8682</v>
      </c>
      <c r="EV3594">
        <v>17288772</v>
      </c>
      <c r="EW3594">
        <v>928</v>
      </c>
      <c r="EX3594">
        <v>221198</v>
      </c>
      <c r="EY3594" t="s">
        <v>8683</v>
      </c>
      <c r="EZ3594">
        <v>1</v>
      </c>
      <c r="FC3594">
        <v>51090061</v>
      </c>
      <c r="FD3594" t="s">
        <v>122</v>
      </c>
    </row>
    <row r="3595" spans="1:160" x14ac:dyDescent="0.3">
      <c r="A3595" t="str">
        <f>VLOOKUP(B3595,Table2[],3,FALSE)</f>
        <v>Digital</v>
      </c>
      <c r="B3595" t="str">
        <f>IF(OR(ISNUMBER(FIND("QVC",Z3595)),ISNUMBER(FIND("QVC",AL3595))),"QVC",IF(OR(ISNUMBER(FIND("NCO",H3595)),ISNUMBER(FIND("NCO",Y3595))), "NCO", IF(AL3595="consumer","PMD.com",VLOOKUP(LEFT(H3595,2),Tables!$E$1:$F$11,2,FALSE))))</f>
        <v>PMD.com</v>
      </c>
      <c r="C3595">
        <f t="shared" si="168"/>
        <v>5357</v>
      </c>
      <c r="D3595">
        <f t="shared" si="169"/>
        <v>2</v>
      </c>
      <c r="E3595" t="str">
        <f t="shared" ca="1" si="170"/>
        <v>MTD orders shipped</v>
      </c>
      <c r="F3595" t="s">
        <v>3539</v>
      </c>
      <c r="G3595" t="s">
        <v>335</v>
      </c>
      <c r="H3595" t="s">
        <v>8684</v>
      </c>
      <c r="I3595" s="6">
        <v>44013.194421296299</v>
      </c>
      <c r="J3595" t="s">
        <v>16</v>
      </c>
      <c r="K3595" s="6">
        <v>44013.465104166666</v>
      </c>
      <c r="M3595" t="s">
        <v>8685</v>
      </c>
      <c r="N3595" t="s">
        <v>8686</v>
      </c>
      <c r="Q3595" t="s">
        <v>2237</v>
      </c>
      <c r="R3595" t="s">
        <v>375</v>
      </c>
      <c r="S3595">
        <v>60050</v>
      </c>
      <c r="T3595" t="s">
        <v>338</v>
      </c>
      <c r="U3595" t="s">
        <v>530</v>
      </c>
      <c r="W3595" t="s">
        <v>8687</v>
      </c>
      <c r="Z3595" t="s">
        <v>8685</v>
      </c>
      <c r="AA3595" t="s">
        <v>8686</v>
      </c>
      <c r="AD3595" t="s">
        <v>2237</v>
      </c>
      <c r="AE3595" t="s">
        <v>375</v>
      </c>
      <c r="AF3595">
        <v>60050</v>
      </c>
      <c r="AG3595" t="s">
        <v>338</v>
      </c>
      <c r="AH3595" t="s">
        <v>530</v>
      </c>
      <c r="AJ3595" t="s">
        <v>8687</v>
      </c>
      <c r="AL3595" t="s">
        <v>339</v>
      </c>
      <c r="AM3595">
        <v>2</v>
      </c>
      <c r="AN3595">
        <v>2</v>
      </c>
      <c r="AO3595">
        <v>15182</v>
      </c>
      <c r="AQ3595">
        <v>124521</v>
      </c>
      <c r="AR3595">
        <v>5357</v>
      </c>
      <c r="AS3595" t="s">
        <v>87</v>
      </c>
      <c r="AT3595" t="s">
        <v>88</v>
      </c>
      <c r="AW3595" t="s">
        <v>340</v>
      </c>
      <c r="AX3595" t="s">
        <v>340</v>
      </c>
      <c r="AY3595" t="s">
        <v>351</v>
      </c>
      <c r="AZ3595" t="s">
        <v>379</v>
      </c>
      <c r="BY3595" t="s">
        <v>342</v>
      </c>
      <c r="EQ3595">
        <v>249142</v>
      </c>
      <c r="ER3595" t="s">
        <v>8688</v>
      </c>
      <c r="EV3595">
        <v>17288774</v>
      </c>
      <c r="EW3595">
        <v>928</v>
      </c>
      <c r="EX3595">
        <v>221200</v>
      </c>
      <c r="EY3595">
        <v>9.2748999964335493E+25</v>
      </c>
      <c r="EZ3595">
        <v>1</v>
      </c>
      <c r="FC3595">
        <v>5357</v>
      </c>
      <c r="FD3595" t="s">
        <v>88</v>
      </c>
    </row>
    <row r="3596" spans="1:160" x14ac:dyDescent="0.3">
      <c r="A3596" t="str">
        <f>VLOOKUP(B3596,Table2[],3,FALSE)</f>
        <v>Digital</v>
      </c>
      <c r="B3596" t="str">
        <f>IF(OR(ISNUMBER(FIND("QVC",Z3596)),ISNUMBER(FIND("QVC",AL3596))),"QVC",IF(OR(ISNUMBER(FIND("NCO",H3596)),ISNUMBER(FIND("NCO",Y3596))), "NCO", IF(AL3596="consumer","PMD.com",VLOOKUP(LEFT(H3596,2),Tables!$E$1:$F$11,2,FALSE))))</f>
        <v>PMD.com</v>
      </c>
      <c r="C3596">
        <f t="shared" ref="C3596:C3659" si="171">AR3596</f>
        <v>5341030</v>
      </c>
      <c r="D3596">
        <f t="shared" ref="D3596:D3659" si="172">AN3596</f>
        <v>1</v>
      </c>
      <c r="E3596" t="str">
        <f t="shared" ca="1" si="170"/>
        <v>shifted orders shipped</v>
      </c>
      <c r="F3596" t="s">
        <v>3539</v>
      </c>
      <c r="G3596" t="s">
        <v>335</v>
      </c>
      <c r="H3596" t="s">
        <v>8689</v>
      </c>
      <c r="I3596" s="6">
        <v>44012.820173611108</v>
      </c>
      <c r="J3596" t="s">
        <v>16</v>
      </c>
      <c r="K3596" s="6">
        <v>44013.465763888889</v>
      </c>
      <c r="M3596" t="s">
        <v>8690</v>
      </c>
      <c r="N3596" t="s">
        <v>8691</v>
      </c>
      <c r="O3596" t="s">
        <v>8692</v>
      </c>
      <c r="Q3596" t="s">
        <v>408</v>
      </c>
      <c r="R3596" t="s">
        <v>389</v>
      </c>
      <c r="S3596" t="s">
        <v>8693</v>
      </c>
      <c r="T3596" t="s">
        <v>338</v>
      </c>
      <c r="U3596" t="s">
        <v>530</v>
      </c>
      <c r="W3596" t="s">
        <v>8694</v>
      </c>
      <c r="Z3596" t="s">
        <v>8690</v>
      </c>
      <c r="AA3596" t="s">
        <v>8691</v>
      </c>
      <c r="AB3596" t="s">
        <v>8692</v>
      </c>
      <c r="AD3596" t="s">
        <v>408</v>
      </c>
      <c r="AE3596" t="s">
        <v>389</v>
      </c>
      <c r="AF3596" t="s">
        <v>8693</v>
      </c>
      <c r="AG3596" t="s">
        <v>338</v>
      </c>
      <c r="AH3596" t="s">
        <v>530</v>
      </c>
      <c r="AJ3596" t="s">
        <v>8694</v>
      </c>
      <c r="AL3596" t="s">
        <v>339</v>
      </c>
      <c r="AM3596">
        <v>1</v>
      </c>
      <c r="AN3596">
        <v>1</v>
      </c>
      <c r="AO3596">
        <v>12859</v>
      </c>
      <c r="AQ3596">
        <v>124642</v>
      </c>
      <c r="AR3596">
        <v>5341030</v>
      </c>
      <c r="AS3596" t="s">
        <v>925</v>
      </c>
      <c r="AT3596" t="s">
        <v>926</v>
      </c>
      <c r="AW3596" t="s">
        <v>366</v>
      </c>
      <c r="AX3596" t="s">
        <v>366</v>
      </c>
      <c r="AY3596" t="s">
        <v>345</v>
      </c>
      <c r="AZ3596" t="s">
        <v>346</v>
      </c>
      <c r="BY3596" t="s">
        <v>342</v>
      </c>
      <c r="EQ3596">
        <v>243275</v>
      </c>
      <c r="ER3596" t="s">
        <v>8695</v>
      </c>
      <c r="EV3596">
        <v>17287806</v>
      </c>
      <c r="EW3596">
        <v>928</v>
      </c>
      <c r="EX3596">
        <v>221104</v>
      </c>
      <c r="EY3596" t="s">
        <v>8696</v>
      </c>
      <c r="EZ3596">
        <v>1</v>
      </c>
      <c r="FC3596">
        <v>95385</v>
      </c>
      <c r="FD3596" t="s">
        <v>3531</v>
      </c>
    </row>
    <row r="3597" spans="1:160" x14ac:dyDescent="0.3">
      <c r="A3597" t="str">
        <f>VLOOKUP(B3597,Table2[],3,FALSE)</f>
        <v>Digital</v>
      </c>
      <c r="B3597" t="str">
        <f>IF(OR(ISNUMBER(FIND("QVC",Z3597)),ISNUMBER(FIND("QVC",AL3597))),"QVC",IF(OR(ISNUMBER(FIND("NCO",H3597)),ISNUMBER(FIND("NCO",Y3597))), "NCO", IF(AL3597="consumer","PMD.com",VLOOKUP(LEFT(H3597,2),Tables!$E$1:$F$11,2,FALSE))))</f>
        <v>PMD.com</v>
      </c>
      <c r="C3597">
        <f t="shared" si="171"/>
        <v>53920001</v>
      </c>
      <c r="D3597">
        <f t="shared" si="172"/>
        <v>1</v>
      </c>
      <c r="E3597" t="str">
        <f t="shared" ca="1" si="170"/>
        <v>shifted orders shipped</v>
      </c>
      <c r="F3597" t="s">
        <v>3539</v>
      </c>
      <c r="G3597" t="s">
        <v>335</v>
      </c>
      <c r="H3597" t="s">
        <v>8689</v>
      </c>
      <c r="I3597" s="6">
        <v>44012.820173611108</v>
      </c>
      <c r="J3597" t="s">
        <v>16</v>
      </c>
      <c r="K3597" s="6">
        <v>44013.465763888889</v>
      </c>
      <c r="M3597" t="s">
        <v>8690</v>
      </c>
      <c r="N3597" t="s">
        <v>8691</v>
      </c>
      <c r="O3597" t="s">
        <v>8692</v>
      </c>
      <c r="Q3597" t="s">
        <v>408</v>
      </c>
      <c r="R3597" t="s">
        <v>389</v>
      </c>
      <c r="S3597" t="s">
        <v>8693</v>
      </c>
      <c r="T3597" t="s">
        <v>338</v>
      </c>
      <c r="U3597" t="s">
        <v>530</v>
      </c>
      <c r="W3597" t="s">
        <v>8694</v>
      </c>
      <c r="Z3597" t="s">
        <v>8690</v>
      </c>
      <c r="AA3597" t="s">
        <v>8691</v>
      </c>
      <c r="AB3597" t="s">
        <v>8692</v>
      </c>
      <c r="AD3597" t="s">
        <v>408</v>
      </c>
      <c r="AE3597" t="s">
        <v>389</v>
      </c>
      <c r="AF3597" t="s">
        <v>8693</v>
      </c>
      <c r="AG3597" t="s">
        <v>338</v>
      </c>
      <c r="AH3597" t="s">
        <v>530</v>
      </c>
      <c r="AJ3597" t="s">
        <v>8694</v>
      </c>
      <c r="AL3597" t="s">
        <v>339</v>
      </c>
      <c r="AM3597">
        <v>1</v>
      </c>
      <c r="AN3597">
        <v>1</v>
      </c>
      <c r="AO3597">
        <v>14899</v>
      </c>
      <c r="AQ3597">
        <v>124468</v>
      </c>
      <c r="AR3597">
        <v>53920001</v>
      </c>
      <c r="AS3597">
        <v>9000000</v>
      </c>
      <c r="AT3597" t="s">
        <v>40</v>
      </c>
      <c r="AW3597" t="s">
        <v>343</v>
      </c>
      <c r="BY3597" t="s">
        <v>342</v>
      </c>
      <c r="EQ3597">
        <v>243396</v>
      </c>
      <c r="ER3597" t="s">
        <v>8695</v>
      </c>
      <c r="EV3597">
        <v>17287806</v>
      </c>
      <c r="EW3597">
        <v>928</v>
      </c>
      <c r="EX3597">
        <v>221104</v>
      </c>
      <c r="EY3597" t="s">
        <v>8696</v>
      </c>
      <c r="EZ3597">
        <v>1</v>
      </c>
      <c r="FC3597">
        <v>95385</v>
      </c>
      <c r="FD3597" t="s">
        <v>3531</v>
      </c>
    </row>
    <row r="3598" spans="1:160" x14ac:dyDescent="0.3">
      <c r="A3598" t="str">
        <f>VLOOKUP(B3598,Table2[],3,FALSE)</f>
        <v>Digital</v>
      </c>
      <c r="B3598" t="str">
        <f>IF(OR(ISNUMBER(FIND("QVC",Z3598)),ISNUMBER(FIND("QVC",AL3598))),"QVC",IF(OR(ISNUMBER(FIND("NCO",H3598)),ISNUMBER(FIND("NCO",Y3598))), "NCO", IF(AL3598="consumer","PMD.com",VLOOKUP(LEFT(H3598,2),Tables!$E$1:$F$11,2,FALSE))))</f>
        <v>PMD.com</v>
      </c>
      <c r="C3598">
        <f t="shared" si="171"/>
        <v>5908</v>
      </c>
      <c r="D3598">
        <f t="shared" si="172"/>
        <v>2</v>
      </c>
      <c r="E3598" t="str">
        <f t="shared" ca="1" si="170"/>
        <v>shifted orders shipped</v>
      </c>
      <c r="F3598" t="s">
        <v>3539</v>
      </c>
      <c r="G3598" t="s">
        <v>335</v>
      </c>
      <c r="H3598" t="s">
        <v>8689</v>
      </c>
      <c r="I3598" s="6">
        <v>44012.820173611108</v>
      </c>
      <c r="J3598" t="s">
        <v>16</v>
      </c>
      <c r="K3598" s="6">
        <v>44013.465763888889</v>
      </c>
      <c r="M3598" t="s">
        <v>8690</v>
      </c>
      <c r="N3598" t="s">
        <v>8691</v>
      </c>
      <c r="O3598" t="s">
        <v>8692</v>
      </c>
      <c r="Q3598" t="s">
        <v>408</v>
      </c>
      <c r="R3598" t="s">
        <v>389</v>
      </c>
      <c r="S3598" t="s">
        <v>8693</v>
      </c>
      <c r="T3598" t="s">
        <v>338</v>
      </c>
      <c r="U3598" t="s">
        <v>530</v>
      </c>
      <c r="W3598" t="s">
        <v>8694</v>
      </c>
      <c r="Z3598" t="s">
        <v>8690</v>
      </c>
      <c r="AA3598" t="s">
        <v>8691</v>
      </c>
      <c r="AB3598" t="s">
        <v>8692</v>
      </c>
      <c r="AD3598" t="s">
        <v>408</v>
      </c>
      <c r="AE3598" t="s">
        <v>389</v>
      </c>
      <c r="AF3598" t="s">
        <v>8693</v>
      </c>
      <c r="AG3598" t="s">
        <v>338</v>
      </c>
      <c r="AH3598" t="s">
        <v>530</v>
      </c>
      <c r="AJ3598" t="s">
        <v>8694</v>
      </c>
      <c r="AL3598" t="s">
        <v>339</v>
      </c>
      <c r="AM3598">
        <v>2</v>
      </c>
      <c r="AN3598">
        <v>2</v>
      </c>
      <c r="AO3598">
        <v>2488</v>
      </c>
      <c r="AQ3598">
        <v>124420</v>
      </c>
      <c r="AR3598">
        <v>5908</v>
      </c>
      <c r="AS3598" t="s">
        <v>46</v>
      </c>
      <c r="AT3598" t="s">
        <v>47</v>
      </c>
      <c r="AW3598" t="s">
        <v>352</v>
      </c>
      <c r="AX3598" t="s">
        <v>352</v>
      </c>
      <c r="AY3598" t="s">
        <v>353</v>
      </c>
      <c r="AZ3598" t="s">
        <v>385</v>
      </c>
      <c r="BY3598" t="s">
        <v>342</v>
      </c>
      <c r="EQ3598">
        <v>243067</v>
      </c>
      <c r="ER3598" t="s">
        <v>8695</v>
      </c>
      <c r="EV3598">
        <v>17287806</v>
      </c>
      <c r="EW3598">
        <v>928</v>
      </c>
      <c r="EX3598">
        <v>221104</v>
      </c>
      <c r="EY3598" t="s">
        <v>8696</v>
      </c>
      <c r="EZ3598">
        <v>1</v>
      </c>
      <c r="FC3598">
        <v>5908</v>
      </c>
      <c r="FD3598" t="s">
        <v>47</v>
      </c>
    </row>
    <row r="3599" spans="1:160" x14ac:dyDescent="0.3">
      <c r="A3599" t="str">
        <f>VLOOKUP(B3599,Table2[],3,FALSE)</f>
        <v>Digital</v>
      </c>
      <c r="B3599" t="str">
        <f>IF(OR(ISNUMBER(FIND("QVC",Z3599)),ISNUMBER(FIND("QVC",AL3599))),"QVC",IF(OR(ISNUMBER(FIND("NCO",H3599)),ISNUMBER(FIND("NCO",Y3599))), "NCO", IF(AL3599="consumer","PMD.com",VLOOKUP(LEFT(H3599,2),Tables!$E$1:$F$11,2,FALSE))))</f>
        <v>PMD.com</v>
      </c>
      <c r="C3599">
        <f t="shared" si="171"/>
        <v>52430001</v>
      </c>
      <c r="D3599">
        <f t="shared" si="172"/>
        <v>1</v>
      </c>
      <c r="E3599" t="str">
        <f t="shared" ca="1" si="170"/>
        <v>shifted orders shipped</v>
      </c>
      <c r="F3599" t="s">
        <v>3539</v>
      </c>
      <c r="G3599" t="s">
        <v>335</v>
      </c>
      <c r="H3599" t="s">
        <v>8689</v>
      </c>
      <c r="I3599" s="6">
        <v>44012.820173611108</v>
      </c>
      <c r="J3599" t="s">
        <v>16</v>
      </c>
      <c r="K3599" s="6">
        <v>44013.465763888889</v>
      </c>
      <c r="M3599" t="s">
        <v>8690</v>
      </c>
      <c r="N3599" t="s">
        <v>8691</v>
      </c>
      <c r="O3599" t="s">
        <v>8692</v>
      </c>
      <c r="Q3599" t="s">
        <v>408</v>
      </c>
      <c r="R3599" t="s">
        <v>389</v>
      </c>
      <c r="S3599" t="s">
        <v>8693</v>
      </c>
      <c r="T3599" t="s">
        <v>338</v>
      </c>
      <c r="U3599" t="s">
        <v>530</v>
      </c>
      <c r="W3599" t="s">
        <v>8694</v>
      </c>
      <c r="Z3599" t="s">
        <v>8690</v>
      </c>
      <c r="AA3599" t="s">
        <v>8691</v>
      </c>
      <c r="AB3599" t="s">
        <v>8692</v>
      </c>
      <c r="AD3599" t="s">
        <v>408</v>
      </c>
      <c r="AE3599" t="s">
        <v>389</v>
      </c>
      <c r="AF3599" t="s">
        <v>8693</v>
      </c>
      <c r="AG3599" t="s">
        <v>338</v>
      </c>
      <c r="AH3599" t="s">
        <v>530</v>
      </c>
      <c r="AJ3599" t="s">
        <v>8694</v>
      </c>
      <c r="AL3599" t="s">
        <v>339</v>
      </c>
      <c r="AM3599">
        <v>1</v>
      </c>
      <c r="AN3599">
        <v>1</v>
      </c>
      <c r="AO3599">
        <v>12063</v>
      </c>
      <c r="AQ3599">
        <v>127155</v>
      </c>
      <c r="AR3599">
        <v>52430001</v>
      </c>
      <c r="AS3599" t="s">
        <v>927</v>
      </c>
      <c r="AT3599" t="s">
        <v>75</v>
      </c>
      <c r="AW3599" t="s">
        <v>340</v>
      </c>
      <c r="AX3599" t="s">
        <v>340</v>
      </c>
      <c r="AY3599" t="s">
        <v>357</v>
      </c>
      <c r="AZ3599" t="s">
        <v>363</v>
      </c>
      <c r="BY3599" t="s">
        <v>342</v>
      </c>
      <c r="EQ3599">
        <v>249990</v>
      </c>
      <c r="ER3599" t="s">
        <v>8695</v>
      </c>
      <c r="EV3599">
        <v>17287806</v>
      </c>
      <c r="EW3599">
        <v>928</v>
      </c>
      <c r="EX3599">
        <v>221104</v>
      </c>
      <c r="EY3599" t="s">
        <v>8696</v>
      </c>
      <c r="EZ3599">
        <v>1</v>
      </c>
      <c r="FC3599">
        <v>95385</v>
      </c>
      <c r="FD3599" t="s">
        <v>3531</v>
      </c>
    </row>
    <row r="3600" spans="1:160" x14ac:dyDescent="0.3">
      <c r="A3600" t="str">
        <f>VLOOKUP(B3600,Table2[],3,FALSE)</f>
        <v>Digital</v>
      </c>
      <c r="B3600" t="str">
        <f>IF(OR(ISNUMBER(FIND("QVC",Z3600)),ISNUMBER(FIND("QVC",AL3600))),"QVC",IF(OR(ISNUMBER(FIND("NCO",H3600)),ISNUMBER(FIND("NCO",Y3600))), "NCO", IF(AL3600="consumer","PMD.com",VLOOKUP(LEFT(H3600,2),Tables!$E$1:$F$11,2,FALSE))))</f>
        <v>PMD.com</v>
      </c>
      <c r="C3600">
        <f t="shared" si="171"/>
        <v>53440001</v>
      </c>
      <c r="D3600">
        <f t="shared" si="172"/>
        <v>1</v>
      </c>
      <c r="E3600" t="str">
        <f t="shared" ca="1" si="170"/>
        <v>shifted orders shipped</v>
      </c>
      <c r="F3600" t="s">
        <v>3539</v>
      </c>
      <c r="G3600" t="s">
        <v>335</v>
      </c>
      <c r="H3600" t="s">
        <v>8689</v>
      </c>
      <c r="I3600" s="6">
        <v>44012.820173611108</v>
      </c>
      <c r="J3600" t="s">
        <v>16</v>
      </c>
      <c r="K3600" s="6">
        <v>44013.465763888889</v>
      </c>
      <c r="M3600" t="s">
        <v>8690</v>
      </c>
      <c r="N3600" t="s">
        <v>8691</v>
      </c>
      <c r="O3600" t="s">
        <v>8692</v>
      </c>
      <c r="Q3600" t="s">
        <v>408</v>
      </c>
      <c r="R3600" t="s">
        <v>389</v>
      </c>
      <c r="S3600" t="s">
        <v>8693</v>
      </c>
      <c r="T3600" t="s">
        <v>338</v>
      </c>
      <c r="U3600" t="s">
        <v>530</v>
      </c>
      <c r="W3600" t="s">
        <v>8694</v>
      </c>
      <c r="Z3600" t="s">
        <v>8690</v>
      </c>
      <c r="AA3600" t="s">
        <v>8691</v>
      </c>
      <c r="AB3600" t="s">
        <v>8692</v>
      </c>
      <c r="AD3600" t="s">
        <v>408</v>
      </c>
      <c r="AE3600" t="s">
        <v>389</v>
      </c>
      <c r="AF3600" t="s">
        <v>8693</v>
      </c>
      <c r="AG3600" t="s">
        <v>338</v>
      </c>
      <c r="AH3600" t="s">
        <v>530</v>
      </c>
      <c r="AJ3600" t="s">
        <v>8694</v>
      </c>
      <c r="AL3600" t="s">
        <v>339</v>
      </c>
      <c r="AM3600">
        <v>1</v>
      </c>
      <c r="AN3600">
        <v>1</v>
      </c>
      <c r="AO3600">
        <v>7642</v>
      </c>
      <c r="AQ3600">
        <v>124700</v>
      </c>
      <c r="AR3600">
        <v>53440001</v>
      </c>
      <c r="AS3600" t="s">
        <v>1240</v>
      </c>
      <c r="AT3600" t="s">
        <v>116</v>
      </c>
      <c r="AW3600" t="s">
        <v>340</v>
      </c>
      <c r="AX3600" t="s">
        <v>340</v>
      </c>
      <c r="AY3600" t="s">
        <v>345</v>
      </c>
      <c r="AZ3600" t="s">
        <v>345</v>
      </c>
      <c r="BY3600" t="s">
        <v>342</v>
      </c>
      <c r="EQ3600">
        <v>252960</v>
      </c>
      <c r="ER3600" t="s">
        <v>8695</v>
      </c>
      <c r="EV3600">
        <v>17287806</v>
      </c>
      <c r="EW3600">
        <v>928</v>
      </c>
      <c r="EX3600">
        <v>221104</v>
      </c>
      <c r="EY3600" t="s">
        <v>8696</v>
      </c>
      <c r="EZ3600">
        <v>1</v>
      </c>
      <c r="FC3600">
        <v>95345</v>
      </c>
      <c r="FD3600" t="s">
        <v>3494</v>
      </c>
    </row>
    <row r="3601" spans="1:160" x14ac:dyDescent="0.3">
      <c r="A3601" t="str">
        <f>VLOOKUP(B3601,Table2[],3,FALSE)</f>
        <v>Digital</v>
      </c>
      <c r="B3601" t="str">
        <f>IF(OR(ISNUMBER(FIND("QVC",Z3601)),ISNUMBER(FIND("QVC",AL3601))),"QVC",IF(OR(ISNUMBER(FIND("NCO",H3601)),ISNUMBER(FIND("NCO",Y3601))), "NCO", IF(AL3601="consumer","PMD.com",VLOOKUP(LEFT(H3601,2),Tables!$E$1:$F$11,2,FALSE))))</f>
        <v>PMD.com</v>
      </c>
      <c r="C3601">
        <f t="shared" si="171"/>
        <v>53450011</v>
      </c>
      <c r="D3601">
        <f t="shared" si="172"/>
        <v>1</v>
      </c>
      <c r="E3601" t="str">
        <f t="shared" ca="1" si="170"/>
        <v>shifted orders shipped</v>
      </c>
      <c r="F3601" t="s">
        <v>3539</v>
      </c>
      <c r="G3601" t="s">
        <v>335</v>
      </c>
      <c r="H3601" t="s">
        <v>8689</v>
      </c>
      <c r="I3601" s="6">
        <v>44012.820173611108</v>
      </c>
      <c r="J3601" t="s">
        <v>16</v>
      </c>
      <c r="K3601" s="6">
        <v>44013.465763888889</v>
      </c>
      <c r="M3601" t="s">
        <v>8690</v>
      </c>
      <c r="N3601" t="s">
        <v>8691</v>
      </c>
      <c r="O3601" t="s">
        <v>8692</v>
      </c>
      <c r="Q3601" t="s">
        <v>408</v>
      </c>
      <c r="R3601" t="s">
        <v>389</v>
      </c>
      <c r="S3601" t="s">
        <v>8693</v>
      </c>
      <c r="T3601" t="s">
        <v>338</v>
      </c>
      <c r="U3601" t="s">
        <v>530</v>
      </c>
      <c r="W3601" t="s">
        <v>8694</v>
      </c>
      <c r="Z3601" t="s">
        <v>8690</v>
      </c>
      <c r="AA3601" t="s">
        <v>8691</v>
      </c>
      <c r="AB3601" t="s">
        <v>8692</v>
      </c>
      <c r="AD3601" t="s">
        <v>408</v>
      </c>
      <c r="AE3601" t="s">
        <v>389</v>
      </c>
      <c r="AF3601" t="s">
        <v>8693</v>
      </c>
      <c r="AG3601" t="s">
        <v>338</v>
      </c>
      <c r="AH3601" t="s">
        <v>530</v>
      </c>
      <c r="AJ3601" t="s">
        <v>8694</v>
      </c>
      <c r="AL3601" t="s">
        <v>339</v>
      </c>
      <c r="AM3601">
        <v>1</v>
      </c>
      <c r="AN3601">
        <v>1</v>
      </c>
      <c r="AO3601">
        <v>15200</v>
      </c>
      <c r="AQ3601">
        <v>124724</v>
      </c>
      <c r="AR3601">
        <v>53450011</v>
      </c>
      <c r="AS3601" t="s">
        <v>2807</v>
      </c>
      <c r="AT3601" t="s">
        <v>96</v>
      </c>
      <c r="AW3601" t="s">
        <v>340</v>
      </c>
      <c r="AX3601" t="s">
        <v>340</v>
      </c>
      <c r="AY3601" t="s">
        <v>345</v>
      </c>
      <c r="AZ3601">
        <v>0</v>
      </c>
      <c r="BY3601" t="s">
        <v>342</v>
      </c>
      <c r="EQ3601">
        <v>253372</v>
      </c>
      <c r="ER3601" t="s">
        <v>8695</v>
      </c>
      <c r="EV3601">
        <v>17287806</v>
      </c>
      <c r="EW3601">
        <v>928</v>
      </c>
      <c r="EX3601">
        <v>221104</v>
      </c>
      <c r="EY3601" t="s">
        <v>8696</v>
      </c>
      <c r="EZ3601">
        <v>1</v>
      </c>
      <c r="FC3601">
        <v>95345</v>
      </c>
      <c r="FD3601" t="s">
        <v>3494</v>
      </c>
    </row>
    <row r="3602" spans="1:160" x14ac:dyDescent="0.3">
      <c r="A3602" t="str">
        <f>VLOOKUP(B3602,Table2[],3,FALSE)</f>
        <v>Digital</v>
      </c>
      <c r="B3602" t="str">
        <f>IF(OR(ISNUMBER(FIND("QVC",Z3602)),ISNUMBER(FIND("QVC",AL3602))),"QVC",IF(OR(ISNUMBER(FIND("NCO",H3602)),ISNUMBER(FIND("NCO",Y3602))), "NCO", IF(AL3602="consumer","PMD.com",VLOOKUP(LEFT(H3602,2),Tables!$E$1:$F$11,2,FALSE))))</f>
        <v>PMD.com</v>
      </c>
      <c r="C3602">
        <f t="shared" si="171"/>
        <v>53910001</v>
      </c>
      <c r="D3602">
        <f t="shared" si="172"/>
        <v>1</v>
      </c>
      <c r="E3602" t="str">
        <f t="shared" ca="1" si="170"/>
        <v>shifted orders shipped</v>
      </c>
      <c r="F3602" t="s">
        <v>3539</v>
      </c>
      <c r="G3602" t="s">
        <v>335</v>
      </c>
      <c r="H3602" t="s">
        <v>8689</v>
      </c>
      <c r="I3602" s="6">
        <v>44012.820173611108</v>
      </c>
      <c r="J3602" t="s">
        <v>16</v>
      </c>
      <c r="K3602" s="6">
        <v>44013.465763888889</v>
      </c>
      <c r="M3602" t="s">
        <v>8690</v>
      </c>
      <c r="N3602" t="s">
        <v>8691</v>
      </c>
      <c r="O3602" t="s">
        <v>8692</v>
      </c>
      <c r="Q3602" t="s">
        <v>408</v>
      </c>
      <c r="R3602" t="s">
        <v>389</v>
      </c>
      <c r="S3602" t="s">
        <v>8693</v>
      </c>
      <c r="T3602" t="s">
        <v>338</v>
      </c>
      <c r="U3602" t="s">
        <v>530</v>
      </c>
      <c r="W3602" t="s">
        <v>8694</v>
      </c>
      <c r="Z3602" t="s">
        <v>8690</v>
      </c>
      <c r="AA3602" t="s">
        <v>8691</v>
      </c>
      <c r="AB3602" t="s">
        <v>8692</v>
      </c>
      <c r="AD3602" t="s">
        <v>408</v>
      </c>
      <c r="AE3602" t="s">
        <v>389</v>
      </c>
      <c r="AF3602" t="s">
        <v>8693</v>
      </c>
      <c r="AG3602" t="s">
        <v>338</v>
      </c>
      <c r="AH3602" t="s">
        <v>530</v>
      </c>
      <c r="AJ3602" t="s">
        <v>8694</v>
      </c>
      <c r="AL3602" t="s">
        <v>339</v>
      </c>
      <c r="AM3602">
        <v>1</v>
      </c>
      <c r="AN3602">
        <v>1</v>
      </c>
      <c r="AO3602">
        <v>12050</v>
      </c>
      <c r="AQ3602">
        <v>124467</v>
      </c>
      <c r="AR3602">
        <v>53910001</v>
      </c>
      <c r="AS3602" t="s">
        <v>629</v>
      </c>
      <c r="AT3602" t="s">
        <v>34</v>
      </c>
      <c r="AW3602" t="s">
        <v>343</v>
      </c>
      <c r="BY3602" t="s">
        <v>342</v>
      </c>
      <c r="EQ3602">
        <v>251451</v>
      </c>
      <c r="ER3602" t="s">
        <v>8695</v>
      </c>
      <c r="EV3602">
        <v>17287806</v>
      </c>
      <c r="EW3602">
        <v>928</v>
      </c>
      <c r="EX3602">
        <v>221104</v>
      </c>
      <c r="EY3602" t="s">
        <v>8696</v>
      </c>
      <c r="EZ3602">
        <v>1</v>
      </c>
      <c r="FC3602">
        <v>53910001</v>
      </c>
      <c r="FD3602" t="s">
        <v>34</v>
      </c>
    </row>
    <row r="3603" spans="1:160" x14ac:dyDescent="0.3">
      <c r="A3603" t="str">
        <f>VLOOKUP(B3603,Table2[],3,FALSE)</f>
        <v>Digital</v>
      </c>
      <c r="B3603" t="str">
        <f>IF(OR(ISNUMBER(FIND("QVC",Z3603)),ISNUMBER(FIND("QVC",AL3603))),"QVC",IF(OR(ISNUMBER(FIND("NCO",H3603)),ISNUMBER(FIND("NCO",Y3603))), "NCO", IF(AL3603="consumer","PMD.com",VLOOKUP(LEFT(H3603,2),Tables!$E$1:$F$11,2,FALSE))))</f>
        <v>PMD.com</v>
      </c>
      <c r="C3603">
        <f t="shared" si="171"/>
        <v>51090030</v>
      </c>
      <c r="D3603">
        <f t="shared" si="172"/>
        <v>1</v>
      </c>
      <c r="E3603" t="str">
        <f t="shared" ca="1" si="170"/>
        <v>shifted orders shipped</v>
      </c>
      <c r="F3603" t="s">
        <v>3539</v>
      </c>
      <c r="G3603" t="s">
        <v>335</v>
      </c>
      <c r="H3603" t="s">
        <v>8689</v>
      </c>
      <c r="I3603" s="6">
        <v>44012.820173611108</v>
      </c>
      <c r="J3603" t="s">
        <v>16</v>
      </c>
      <c r="K3603" s="6">
        <v>44013.465763888889</v>
      </c>
      <c r="M3603" t="s">
        <v>8690</v>
      </c>
      <c r="N3603" t="s">
        <v>8691</v>
      </c>
      <c r="O3603" t="s">
        <v>8692</v>
      </c>
      <c r="Q3603" t="s">
        <v>408</v>
      </c>
      <c r="R3603" t="s">
        <v>389</v>
      </c>
      <c r="S3603" t="s">
        <v>8693</v>
      </c>
      <c r="T3603" t="s">
        <v>338</v>
      </c>
      <c r="U3603" t="s">
        <v>530</v>
      </c>
      <c r="W3603" t="s">
        <v>8694</v>
      </c>
      <c r="Z3603" t="s">
        <v>8690</v>
      </c>
      <c r="AA3603" t="s">
        <v>8691</v>
      </c>
      <c r="AB3603" t="s">
        <v>8692</v>
      </c>
      <c r="AD3603" t="s">
        <v>408</v>
      </c>
      <c r="AE3603" t="s">
        <v>389</v>
      </c>
      <c r="AF3603" t="s">
        <v>8693</v>
      </c>
      <c r="AG3603" t="s">
        <v>338</v>
      </c>
      <c r="AH3603" t="s">
        <v>530</v>
      </c>
      <c r="AJ3603" t="s">
        <v>8694</v>
      </c>
      <c r="AL3603" t="s">
        <v>339</v>
      </c>
      <c r="AM3603">
        <v>1</v>
      </c>
      <c r="AN3603">
        <v>1</v>
      </c>
      <c r="AO3603">
        <v>6688</v>
      </c>
      <c r="AQ3603">
        <v>125960</v>
      </c>
      <c r="AR3603">
        <v>51090030</v>
      </c>
      <c r="AS3603" t="s">
        <v>3043</v>
      </c>
      <c r="AT3603" t="s">
        <v>628</v>
      </c>
      <c r="AW3603" t="s">
        <v>343</v>
      </c>
      <c r="BY3603" t="s">
        <v>342</v>
      </c>
      <c r="BZ3603" t="b">
        <v>0</v>
      </c>
      <c r="EQ3603">
        <v>243047</v>
      </c>
      <c r="ER3603" t="s">
        <v>8695</v>
      </c>
      <c r="EV3603">
        <v>17287806</v>
      </c>
      <c r="EW3603">
        <v>928</v>
      </c>
      <c r="EX3603">
        <v>221104</v>
      </c>
      <c r="EY3603" t="s">
        <v>8696</v>
      </c>
      <c r="EZ3603">
        <v>1</v>
      </c>
      <c r="FC3603">
        <v>95385</v>
      </c>
      <c r="FD3603" t="s">
        <v>3531</v>
      </c>
    </row>
    <row r="3604" spans="1:160" x14ac:dyDescent="0.3">
      <c r="A3604" t="str">
        <f>VLOOKUP(B3604,Table2[],3,FALSE)</f>
        <v>Digital</v>
      </c>
      <c r="B3604" t="str">
        <f>IF(OR(ISNUMBER(FIND("QVC",Z3604)),ISNUMBER(FIND("QVC",AL3604))),"QVC",IF(OR(ISNUMBER(FIND("NCO",H3604)),ISNUMBER(FIND("NCO",Y3604))), "NCO", IF(AL3604="consumer","PMD.com",VLOOKUP(LEFT(H3604,2),Tables!$E$1:$F$11,2,FALSE))))</f>
        <v>PMD.com</v>
      </c>
      <c r="C3604">
        <f t="shared" si="171"/>
        <v>51410001</v>
      </c>
      <c r="D3604">
        <f t="shared" si="172"/>
        <v>2</v>
      </c>
      <c r="E3604" t="str">
        <f t="shared" ca="1" si="170"/>
        <v>shifted orders shipped</v>
      </c>
      <c r="F3604" t="s">
        <v>3539</v>
      </c>
      <c r="G3604" t="s">
        <v>335</v>
      </c>
      <c r="H3604" t="s">
        <v>8689</v>
      </c>
      <c r="I3604" s="6">
        <v>44012.820173611108</v>
      </c>
      <c r="J3604" t="s">
        <v>16</v>
      </c>
      <c r="K3604" s="6">
        <v>44013.465763888889</v>
      </c>
      <c r="M3604" t="s">
        <v>8690</v>
      </c>
      <c r="N3604" t="s">
        <v>8691</v>
      </c>
      <c r="O3604" t="s">
        <v>8692</v>
      </c>
      <c r="Q3604" t="s">
        <v>408</v>
      </c>
      <c r="R3604" t="s">
        <v>389</v>
      </c>
      <c r="S3604" t="s">
        <v>8693</v>
      </c>
      <c r="T3604" t="s">
        <v>338</v>
      </c>
      <c r="U3604" t="s">
        <v>530</v>
      </c>
      <c r="W3604" t="s">
        <v>8694</v>
      </c>
      <c r="Z3604" t="s">
        <v>8690</v>
      </c>
      <c r="AA3604" t="s">
        <v>8691</v>
      </c>
      <c r="AB3604" t="s">
        <v>8692</v>
      </c>
      <c r="AD3604" t="s">
        <v>408</v>
      </c>
      <c r="AE3604" t="s">
        <v>389</v>
      </c>
      <c r="AF3604" t="s">
        <v>8693</v>
      </c>
      <c r="AG3604" t="s">
        <v>338</v>
      </c>
      <c r="AH3604" t="s">
        <v>530</v>
      </c>
      <c r="AJ3604" t="s">
        <v>8694</v>
      </c>
      <c r="AL3604" t="s">
        <v>339</v>
      </c>
      <c r="AM3604">
        <v>2</v>
      </c>
      <c r="AN3604">
        <v>2</v>
      </c>
      <c r="AO3604">
        <v>10146</v>
      </c>
      <c r="AQ3604">
        <v>124431</v>
      </c>
      <c r="AR3604">
        <v>51410001</v>
      </c>
      <c r="AS3604" t="s">
        <v>2386</v>
      </c>
      <c r="AT3604" t="s">
        <v>81</v>
      </c>
      <c r="AW3604" t="s">
        <v>340</v>
      </c>
      <c r="AX3604" t="s">
        <v>340</v>
      </c>
      <c r="AY3604" t="s">
        <v>432</v>
      </c>
      <c r="AZ3604">
        <v>0</v>
      </c>
      <c r="BY3604" t="s">
        <v>342</v>
      </c>
      <c r="EQ3604">
        <v>253369</v>
      </c>
      <c r="ER3604" t="s">
        <v>8695</v>
      </c>
      <c r="EV3604">
        <v>17287806</v>
      </c>
      <c r="EW3604">
        <v>928</v>
      </c>
      <c r="EX3604">
        <v>221104</v>
      </c>
      <c r="EY3604" t="s">
        <v>8696</v>
      </c>
      <c r="EZ3604">
        <v>1</v>
      </c>
      <c r="FC3604">
        <v>51410001</v>
      </c>
      <c r="FD3604" t="s">
        <v>81</v>
      </c>
    </row>
    <row r="3605" spans="1:160" x14ac:dyDescent="0.3">
      <c r="A3605" t="str">
        <f>VLOOKUP(B3605,Table2[],3,FALSE)</f>
        <v>Digital</v>
      </c>
      <c r="B3605" t="str">
        <f>IF(OR(ISNUMBER(FIND("QVC",Z3605)),ISNUMBER(FIND("QVC",AL3605))),"QVC",IF(OR(ISNUMBER(FIND("NCO",H3605)),ISNUMBER(FIND("NCO",Y3605))), "NCO", IF(AL3605="consumer","PMD.com",VLOOKUP(LEFT(H3605,2),Tables!$E$1:$F$11,2,FALSE))))</f>
        <v>PMD.com</v>
      </c>
      <c r="C3605">
        <f t="shared" si="171"/>
        <v>53160001</v>
      </c>
      <c r="D3605">
        <f t="shared" si="172"/>
        <v>1</v>
      </c>
      <c r="E3605" t="str">
        <f t="shared" ca="1" si="170"/>
        <v>MTD orders shipped</v>
      </c>
      <c r="F3605" t="s">
        <v>3539</v>
      </c>
      <c r="G3605" t="s">
        <v>335</v>
      </c>
      <c r="H3605" t="s">
        <v>8697</v>
      </c>
      <c r="I3605" s="6">
        <v>44013.19427083333</v>
      </c>
      <c r="J3605" t="s">
        <v>16</v>
      </c>
      <c r="K3605" s="6">
        <v>44013.465937499997</v>
      </c>
      <c r="M3605" t="s">
        <v>8698</v>
      </c>
      <c r="N3605" t="s">
        <v>8699</v>
      </c>
      <c r="Q3605" t="s">
        <v>8700</v>
      </c>
      <c r="R3605" t="s">
        <v>401</v>
      </c>
      <c r="S3605">
        <v>67665</v>
      </c>
      <c r="T3605" t="s">
        <v>338</v>
      </c>
      <c r="U3605" t="s">
        <v>530</v>
      </c>
      <c r="W3605" t="s">
        <v>8701</v>
      </c>
      <c r="Z3605" t="s">
        <v>8698</v>
      </c>
      <c r="AA3605" t="s">
        <v>8699</v>
      </c>
      <c r="AD3605" t="s">
        <v>8700</v>
      </c>
      <c r="AE3605" t="s">
        <v>401</v>
      </c>
      <c r="AF3605">
        <v>67665</v>
      </c>
      <c r="AG3605" t="s">
        <v>338</v>
      </c>
      <c r="AH3605" t="s">
        <v>530</v>
      </c>
      <c r="AJ3605" t="s">
        <v>8701</v>
      </c>
      <c r="AL3605" t="s">
        <v>339</v>
      </c>
      <c r="AM3605">
        <v>1</v>
      </c>
      <c r="AN3605">
        <v>1</v>
      </c>
      <c r="AO3605">
        <v>4322</v>
      </c>
      <c r="AQ3605">
        <v>124007</v>
      </c>
      <c r="AR3605">
        <v>53160001</v>
      </c>
      <c r="AS3605" t="s">
        <v>1895</v>
      </c>
      <c r="AT3605" t="s">
        <v>119</v>
      </c>
      <c r="AW3605" t="s">
        <v>340</v>
      </c>
      <c r="AX3605" t="s">
        <v>340</v>
      </c>
      <c r="AY3605" t="s">
        <v>341</v>
      </c>
      <c r="AZ3605">
        <v>0</v>
      </c>
      <c r="BY3605" t="s">
        <v>342</v>
      </c>
      <c r="EQ3605">
        <v>252959</v>
      </c>
      <c r="ER3605" t="s">
        <v>8702</v>
      </c>
      <c r="EV3605">
        <v>17288773</v>
      </c>
      <c r="EW3605">
        <v>928</v>
      </c>
      <c r="EX3605">
        <v>221199</v>
      </c>
      <c r="EY3605">
        <v>9.2748999964335493E+25</v>
      </c>
      <c r="EZ3605">
        <v>1</v>
      </c>
      <c r="FC3605">
        <v>53160001</v>
      </c>
      <c r="FD3605" t="s">
        <v>119</v>
      </c>
    </row>
    <row r="3606" spans="1:160" x14ac:dyDescent="0.3">
      <c r="A3606" t="str">
        <f>VLOOKUP(B3606,Table2[],3,FALSE)</f>
        <v>Digital</v>
      </c>
      <c r="B3606" t="str">
        <f>IF(OR(ISNUMBER(FIND("QVC",Z3606)),ISNUMBER(FIND("QVC",AL3606))),"QVC",IF(OR(ISNUMBER(FIND("NCO",H3606)),ISNUMBER(FIND("NCO",Y3606))), "NCO", IF(AL3606="consumer","PMD.com",VLOOKUP(LEFT(H3606,2),Tables!$E$1:$F$11,2,FALSE))))</f>
        <v>PMD.com</v>
      </c>
      <c r="C3606" t="str">
        <f t="shared" si="171"/>
        <v>53500001A</v>
      </c>
      <c r="D3606">
        <f t="shared" si="172"/>
        <v>3</v>
      </c>
      <c r="E3606" t="str">
        <f t="shared" ca="1" si="170"/>
        <v>shifted orders shipped</v>
      </c>
      <c r="F3606" t="s">
        <v>3539</v>
      </c>
      <c r="G3606" t="s">
        <v>335</v>
      </c>
      <c r="H3606" t="s">
        <v>8703</v>
      </c>
      <c r="I3606" s="6">
        <v>44012.8049537037</v>
      </c>
      <c r="J3606" t="s">
        <v>16</v>
      </c>
      <c r="K3606" s="6">
        <v>44013.466203703705</v>
      </c>
      <c r="M3606" t="s">
        <v>8704</v>
      </c>
      <c r="N3606" t="s">
        <v>8705</v>
      </c>
      <c r="Q3606" t="s">
        <v>2208</v>
      </c>
      <c r="R3606" t="s">
        <v>359</v>
      </c>
      <c r="S3606" t="s">
        <v>8706</v>
      </c>
      <c r="T3606" t="s">
        <v>338</v>
      </c>
      <c r="U3606" t="s">
        <v>530</v>
      </c>
      <c r="W3606" t="s">
        <v>8707</v>
      </c>
      <c r="Z3606" t="s">
        <v>8704</v>
      </c>
      <c r="AA3606" t="s">
        <v>8705</v>
      </c>
      <c r="AD3606" t="s">
        <v>2208</v>
      </c>
      <c r="AE3606" t="s">
        <v>359</v>
      </c>
      <c r="AF3606" t="s">
        <v>8706</v>
      </c>
      <c r="AG3606" t="s">
        <v>338</v>
      </c>
      <c r="AH3606" t="s">
        <v>530</v>
      </c>
      <c r="AJ3606" t="s">
        <v>8707</v>
      </c>
      <c r="AL3606" t="s">
        <v>339</v>
      </c>
      <c r="AM3606">
        <v>3</v>
      </c>
      <c r="AN3606">
        <v>3</v>
      </c>
      <c r="AO3606">
        <v>1690</v>
      </c>
      <c r="AQ3606">
        <v>125277</v>
      </c>
      <c r="AR3606" t="s">
        <v>1242</v>
      </c>
      <c r="AS3606" t="s">
        <v>1243</v>
      </c>
      <c r="AT3606" t="s">
        <v>1244</v>
      </c>
      <c r="AW3606" t="s">
        <v>349</v>
      </c>
      <c r="AX3606" t="s">
        <v>553</v>
      </c>
      <c r="AY3606" t="s">
        <v>345</v>
      </c>
      <c r="AZ3606">
        <v>0</v>
      </c>
      <c r="EQ3606">
        <v>251914</v>
      </c>
      <c r="ER3606" t="s">
        <v>8708</v>
      </c>
      <c r="EV3606">
        <v>17287801</v>
      </c>
      <c r="EW3606">
        <v>928</v>
      </c>
      <c r="EX3606">
        <v>221099</v>
      </c>
      <c r="EY3606" t="s">
        <v>8709</v>
      </c>
      <c r="EZ3606">
        <v>1</v>
      </c>
      <c r="FC3606" t="s">
        <v>1242</v>
      </c>
      <c r="FD3606" t="s">
        <v>1244</v>
      </c>
    </row>
    <row r="3607" spans="1:160" x14ac:dyDescent="0.3">
      <c r="A3607" t="str">
        <f>VLOOKUP(B3607,Table2[],3,FALSE)</f>
        <v>Digital</v>
      </c>
      <c r="B3607" t="str">
        <f>IF(OR(ISNUMBER(FIND("QVC",Z3607)),ISNUMBER(FIND("QVC",AL3607))),"QVC",IF(OR(ISNUMBER(FIND("NCO",H3607)),ISNUMBER(FIND("NCO",Y3607))), "NCO", IF(AL3607="consumer","PMD.com",VLOOKUP(LEFT(H3607,2),Tables!$E$1:$F$11,2,FALSE))))</f>
        <v>PMD.com</v>
      </c>
      <c r="C3607">
        <f t="shared" si="171"/>
        <v>53440001</v>
      </c>
      <c r="D3607">
        <f t="shared" si="172"/>
        <v>1</v>
      </c>
      <c r="E3607" t="str">
        <f t="shared" ca="1" si="170"/>
        <v>MTD orders shipped</v>
      </c>
      <c r="F3607" t="s">
        <v>3539</v>
      </c>
      <c r="G3607" t="s">
        <v>335</v>
      </c>
      <c r="H3607" t="s">
        <v>8710</v>
      </c>
      <c r="I3607" s="6">
        <v>44013.193958333337</v>
      </c>
      <c r="J3607" t="s">
        <v>16</v>
      </c>
      <c r="K3607" s="6">
        <v>44013.466307870367</v>
      </c>
      <c r="M3607" t="s">
        <v>1658</v>
      </c>
      <c r="N3607" t="s">
        <v>1659</v>
      </c>
      <c r="Q3607" t="s">
        <v>696</v>
      </c>
      <c r="R3607" t="s">
        <v>365</v>
      </c>
      <c r="S3607">
        <v>92648</v>
      </c>
      <c r="T3607" t="s">
        <v>338</v>
      </c>
      <c r="U3607" t="s">
        <v>530</v>
      </c>
      <c r="W3607" t="s">
        <v>1660</v>
      </c>
      <c r="Z3607" t="s">
        <v>1658</v>
      </c>
      <c r="AA3607" t="s">
        <v>1659</v>
      </c>
      <c r="AD3607" t="s">
        <v>696</v>
      </c>
      <c r="AE3607" t="s">
        <v>365</v>
      </c>
      <c r="AF3607">
        <v>92648</v>
      </c>
      <c r="AG3607" t="s">
        <v>338</v>
      </c>
      <c r="AH3607" t="s">
        <v>530</v>
      </c>
      <c r="AJ3607" t="s">
        <v>1660</v>
      </c>
      <c r="AL3607" t="s">
        <v>339</v>
      </c>
      <c r="AM3607">
        <v>1</v>
      </c>
      <c r="AN3607">
        <v>1</v>
      </c>
      <c r="AO3607">
        <v>7642</v>
      </c>
      <c r="AQ3607">
        <v>124700</v>
      </c>
      <c r="AR3607">
        <v>53440001</v>
      </c>
      <c r="AS3607" t="s">
        <v>1240</v>
      </c>
      <c r="AT3607" t="s">
        <v>116</v>
      </c>
      <c r="AW3607" t="s">
        <v>340</v>
      </c>
      <c r="AX3607" t="s">
        <v>340</v>
      </c>
      <c r="AY3607" t="s">
        <v>345</v>
      </c>
      <c r="AZ3607" t="s">
        <v>345</v>
      </c>
      <c r="BY3607" t="s">
        <v>342</v>
      </c>
      <c r="EQ3607">
        <v>252960</v>
      </c>
      <c r="ER3607" t="s">
        <v>8711</v>
      </c>
      <c r="EV3607">
        <v>17288771</v>
      </c>
      <c r="EW3607">
        <v>928</v>
      </c>
      <c r="EX3607">
        <v>221197</v>
      </c>
      <c r="EY3607">
        <v>9.2748999964335493E+25</v>
      </c>
      <c r="EZ3607">
        <v>1</v>
      </c>
      <c r="FC3607">
        <v>90443</v>
      </c>
      <c r="FD3607" t="s">
        <v>1274</v>
      </c>
    </row>
    <row r="3608" spans="1:160" x14ac:dyDescent="0.3">
      <c r="A3608" t="str">
        <f>VLOOKUP(B3608,Table2[],3,FALSE)</f>
        <v>Digital</v>
      </c>
      <c r="B3608" t="str">
        <f>IF(OR(ISNUMBER(FIND("QVC",Z3608)),ISNUMBER(FIND("QVC",AL3608))),"QVC",IF(OR(ISNUMBER(FIND("NCO",H3608)),ISNUMBER(FIND("NCO",Y3608))), "NCO", IF(AL3608="consumer","PMD.com",VLOOKUP(LEFT(H3608,2),Tables!$E$1:$F$11,2,FALSE))))</f>
        <v>PMD.com</v>
      </c>
      <c r="C3608">
        <f t="shared" si="171"/>
        <v>5341</v>
      </c>
      <c r="D3608">
        <f t="shared" si="172"/>
        <v>1</v>
      </c>
      <c r="E3608" t="str">
        <f t="shared" ca="1" si="170"/>
        <v>MTD orders shipped</v>
      </c>
      <c r="F3608" t="s">
        <v>3539</v>
      </c>
      <c r="G3608" t="s">
        <v>335</v>
      </c>
      <c r="H3608" t="s">
        <v>8710</v>
      </c>
      <c r="I3608" s="6">
        <v>44013.193958333337</v>
      </c>
      <c r="J3608" t="s">
        <v>16</v>
      </c>
      <c r="K3608" s="6">
        <v>44013.466307870367</v>
      </c>
      <c r="M3608" t="s">
        <v>1658</v>
      </c>
      <c r="N3608" t="s">
        <v>1659</v>
      </c>
      <c r="Q3608" t="s">
        <v>696</v>
      </c>
      <c r="R3608" t="s">
        <v>365</v>
      </c>
      <c r="S3608">
        <v>92648</v>
      </c>
      <c r="T3608" t="s">
        <v>338</v>
      </c>
      <c r="U3608" t="s">
        <v>530</v>
      </c>
      <c r="W3608" t="s">
        <v>1660</v>
      </c>
      <c r="Z3608" t="s">
        <v>1658</v>
      </c>
      <c r="AA3608" t="s">
        <v>1659</v>
      </c>
      <c r="AD3608" t="s">
        <v>696</v>
      </c>
      <c r="AE3608" t="s">
        <v>365</v>
      </c>
      <c r="AF3608">
        <v>92648</v>
      </c>
      <c r="AG3608" t="s">
        <v>338</v>
      </c>
      <c r="AH3608" t="s">
        <v>530</v>
      </c>
      <c r="AJ3608" t="s">
        <v>1660</v>
      </c>
      <c r="AL3608" t="s">
        <v>339</v>
      </c>
      <c r="AM3608">
        <v>1</v>
      </c>
      <c r="AN3608">
        <v>1</v>
      </c>
      <c r="AO3608">
        <v>15156</v>
      </c>
      <c r="AQ3608">
        <v>124187</v>
      </c>
      <c r="AR3608">
        <v>5341</v>
      </c>
      <c r="AS3608" t="s">
        <v>1851</v>
      </c>
      <c r="AT3608" t="s">
        <v>82</v>
      </c>
      <c r="AW3608" t="s">
        <v>340</v>
      </c>
      <c r="AX3608" t="s">
        <v>340</v>
      </c>
      <c r="AY3608" t="s">
        <v>345</v>
      </c>
      <c r="AZ3608" t="s">
        <v>346</v>
      </c>
      <c r="BY3608" t="s">
        <v>342</v>
      </c>
      <c r="EQ3608">
        <v>243643</v>
      </c>
      <c r="ER3608" t="s">
        <v>8711</v>
      </c>
      <c r="EV3608">
        <v>17288771</v>
      </c>
      <c r="EW3608">
        <v>928</v>
      </c>
      <c r="EX3608">
        <v>221197</v>
      </c>
      <c r="EY3608">
        <v>9.2748999964335493E+25</v>
      </c>
      <c r="EZ3608">
        <v>1</v>
      </c>
      <c r="FC3608">
        <v>90443</v>
      </c>
      <c r="FD3608" t="s">
        <v>1274</v>
      </c>
    </row>
    <row r="3609" spans="1:160" x14ac:dyDescent="0.3">
      <c r="A3609" t="str">
        <f>VLOOKUP(B3609,Table2[],3,FALSE)</f>
        <v>Digital</v>
      </c>
      <c r="B3609" t="str">
        <f>IF(OR(ISNUMBER(FIND("QVC",Z3609)),ISNUMBER(FIND("QVC",AL3609))),"QVC",IF(OR(ISNUMBER(FIND("NCO",H3609)),ISNUMBER(FIND("NCO",Y3609))), "NCO", IF(AL3609="consumer","PMD.com",VLOOKUP(LEFT(H3609,2),Tables!$E$1:$F$11,2,FALSE))))</f>
        <v>PMD.com</v>
      </c>
      <c r="C3609">
        <f t="shared" si="171"/>
        <v>51090001</v>
      </c>
      <c r="D3609">
        <f t="shared" si="172"/>
        <v>1</v>
      </c>
      <c r="E3609" t="str">
        <f t="shared" ca="1" si="170"/>
        <v>MTD orders shipped</v>
      </c>
      <c r="F3609" t="s">
        <v>3539</v>
      </c>
      <c r="G3609" t="s">
        <v>335</v>
      </c>
      <c r="H3609" t="s">
        <v>8712</v>
      </c>
      <c r="I3609" s="6">
        <v>44013.194641203707</v>
      </c>
      <c r="J3609" t="s">
        <v>16</v>
      </c>
      <c r="K3609" s="6">
        <v>44013.466793981483</v>
      </c>
      <c r="M3609" t="s">
        <v>8713</v>
      </c>
      <c r="N3609" t="s">
        <v>8714</v>
      </c>
      <c r="Q3609" t="s">
        <v>3442</v>
      </c>
      <c r="R3609" t="s">
        <v>359</v>
      </c>
      <c r="S3609">
        <v>33563</v>
      </c>
      <c r="T3609" t="s">
        <v>338</v>
      </c>
      <c r="U3609" t="s">
        <v>530</v>
      </c>
      <c r="W3609" t="s">
        <v>8715</v>
      </c>
      <c r="Z3609" t="s">
        <v>8713</v>
      </c>
      <c r="AA3609" t="s">
        <v>8714</v>
      </c>
      <c r="AD3609" t="s">
        <v>3442</v>
      </c>
      <c r="AE3609" t="s">
        <v>359</v>
      </c>
      <c r="AF3609">
        <v>33563</v>
      </c>
      <c r="AG3609" t="s">
        <v>338</v>
      </c>
      <c r="AH3609" t="s">
        <v>530</v>
      </c>
      <c r="AJ3609" t="s">
        <v>8715</v>
      </c>
      <c r="AL3609" t="s">
        <v>339</v>
      </c>
      <c r="AM3609">
        <v>1</v>
      </c>
      <c r="AN3609">
        <v>1</v>
      </c>
      <c r="AO3609">
        <v>4885</v>
      </c>
      <c r="AQ3609">
        <v>124202</v>
      </c>
      <c r="AR3609">
        <v>51090001</v>
      </c>
      <c r="AS3609" t="s">
        <v>1986</v>
      </c>
      <c r="AT3609" t="s">
        <v>60</v>
      </c>
      <c r="AW3609" t="s">
        <v>340</v>
      </c>
      <c r="AX3609" t="s">
        <v>340</v>
      </c>
      <c r="AY3609" t="s">
        <v>357</v>
      </c>
      <c r="AZ3609" t="s">
        <v>361</v>
      </c>
      <c r="BY3609" t="s">
        <v>342</v>
      </c>
      <c r="EQ3609">
        <v>250831</v>
      </c>
      <c r="ER3609" t="s">
        <v>8716</v>
      </c>
      <c r="EV3609">
        <v>17288776</v>
      </c>
      <c r="EW3609">
        <v>928</v>
      </c>
      <c r="EX3609">
        <v>221202</v>
      </c>
      <c r="EY3609">
        <v>9.2748999964335493E+25</v>
      </c>
      <c r="EZ3609">
        <v>1</v>
      </c>
      <c r="FC3609">
        <v>51090001</v>
      </c>
      <c r="FD3609" t="s">
        <v>60</v>
      </c>
    </row>
    <row r="3610" spans="1:160" x14ac:dyDescent="0.3">
      <c r="A3610" t="str">
        <f>VLOOKUP(B3610,Table2[],3,FALSE)</f>
        <v>Digital</v>
      </c>
      <c r="B3610" t="str">
        <f>IF(OR(ISNUMBER(FIND("QVC",Z3610)),ISNUMBER(FIND("QVC",AL3610))),"QVC",IF(OR(ISNUMBER(FIND("NCO",H3610)),ISNUMBER(FIND("NCO",Y3610))), "NCO", IF(AL3610="consumer","PMD.com",VLOOKUP(LEFT(H3610,2),Tables!$E$1:$F$11,2,FALSE))))</f>
        <v>PMD.com</v>
      </c>
      <c r="C3610">
        <f t="shared" si="171"/>
        <v>5208</v>
      </c>
      <c r="D3610">
        <f t="shared" si="172"/>
        <v>1</v>
      </c>
      <c r="E3610" t="str">
        <f t="shared" ca="1" si="170"/>
        <v>MTD orders shipped</v>
      </c>
      <c r="F3610" t="s">
        <v>3539</v>
      </c>
      <c r="G3610" t="s">
        <v>335</v>
      </c>
      <c r="H3610" t="s">
        <v>8717</v>
      </c>
      <c r="I3610" s="6">
        <v>44013.194560185184</v>
      </c>
      <c r="J3610" t="s">
        <v>16</v>
      </c>
      <c r="K3610" s="6">
        <v>44013.467395833337</v>
      </c>
      <c r="M3610" t="s">
        <v>8718</v>
      </c>
      <c r="N3610" t="s">
        <v>8719</v>
      </c>
      <c r="O3610" t="s">
        <v>8720</v>
      </c>
      <c r="Q3610" t="s">
        <v>408</v>
      </c>
      <c r="R3610" t="s">
        <v>389</v>
      </c>
      <c r="S3610">
        <v>10022</v>
      </c>
      <c r="T3610" t="s">
        <v>338</v>
      </c>
      <c r="U3610" t="s">
        <v>530</v>
      </c>
      <c r="W3610" t="s">
        <v>8721</v>
      </c>
      <c r="Z3610" t="s">
        <v>8718</v>
      </c>
      <c r="AA3610" t="s">
        <v>8719</v>
      </c>
      <c r="AB3610" t="s">
        <v>8720</v>
      </c>
      <c r="AD3610" t="s">
        <v>408</v>
      </c>
      <c r="AE3610" t="s">
        <v>389</v>
      </c>
      <c r="AF3610">
        <v>10022</v>
      </c>
      <c r="AG3610" t="s">
        <v>338</v>
      </c>
      <c r="AH3610" t="s">
        <v>530</v>
      </c>
      <c r="AJ3610" t="s">
        <v>8721</v>
      </c>
      <c r="AL3610" t="s">
        <v>339</v>
      </c>
      <c r="AM3610">
        <v>1</v>
      </c>
      <c r="AN3610">
        <v>1</v>
      </c>
      <c r="AO3610">
        <v>1406</v>
      </c>
      <c r="AQ3610">
        <v>124008</v>
      </c>
      <c r="AR3610">
        <v>5208</v>
      </c>
      <c r="AS3610" t="s">
        <v>51</v>
      </c>
      <c r="AT3610" t="s">
        <v>52</v>
      </c>
      <c r="AW3610" t="s">
        <v>340</v>
      </c>
      <c r="AX3610" t="s">
        <v>340</v>
      </c>
      <c r="AY3610" t="s">
        <v>419</v>
      </c>
      <c r="AZ3610" t="s">
        <v>420</v>
      </c>
      <c r="BY3610" t="s">
        <v>342</v>
      </c>
      <c r="EQ3610">
        <v>249094</v>
      </c>
      <c r="ER3610" t="s">
        <v>8722</v>
      </c>
      <c r="EV3610">
        <v>17288775</v>
      </c>
      <c r="EW3610">
        <v>928</v>
      </c>
      <c r="EX3610">
        <v>221201</v>
      </c>
      <c r="EY3610" t="s">
        <v>8723</v>
      </c>
      <c r="EZ3610">
        <v>1</v>
      </c>
      <c r="FC3610">
        <v>5208</v>
      </c>
      <c r="FD3610" t="s">
        <v>52</v>
      </c>
    </row>
    <row r="3611" spans="1:160" x14ac:dyDescent="0.3">
      <c r="A3611" t="str">
        <f>VLOOKUP(B3611,Table2[],3,FALSE)</f>
        <v>Digital</v>
      </c>
      <c r="B3611" t="str">
        <f>IF(OR(ISNUMBER(FIND("QVC",Z3611)),ISNUMBER(FIND("QVC",AL3611))),"QVC",IF(OR(ISNUMBER(FIND("NCO",H3611)),ISNUMBER(FIND("NCO",Y3611))), "NCO", IF(AL3611="consumer","PMD.com",VLOOKUP(LEFT(H3611,2),Tables!$E$1:$F$11,2,FALSE))))</f>
        <v>PMD.com</v>
      </c>
      <c r="C3611">
        <f t="shared" si="171"/>
        <v>51090061</v>
      </c>
      <c r="D3611">
        <f t="shared" si="172"/>
        <v>1</v>
      </c>
      <c r="E3611" t="str">
        <f t="shared" ca="1" si="170"/>
        <v>MTD orders shipped</v>
      </c>
      <c r="F3611" t="s">
        <v>3539</v>
      </c>
      <c r="G3611" t="s">
        <v>335</v>
      </c>
      <c r="H3611" t="s">
        <v>8717</v>
      </c>
      <c r="I3611" s="6">
        <v>44013.194560185184</v>
      </c>
      <c r="J3611" t="s">
        <v>16</v>
      </c>
      <c r="K3611" s="6">
        <v>44013.467395833337</v>
      </c>
      <c r="M3611" t="s">
        <v>8718</v>
      </c>
      <c r="N3611" t="s">
        <v>8719</v>
      </c>
      <c r="O3611" t="s">
        <v>8720</v>
      </c>
      <c r="Q3611" t="s">
        <v>408</v>
      </c>
      <c r="R3611" t="s">
        <v>389</v>
      </c>
      <c r="S3611">
        <v>10022</v>
      </c>
      <c r="T3611" t="s">
        <v>338</v>
      </c>
      <c r="U3611" t="s">
        <v>530</v>
      </c>
      <c r="W3611" t="s">
        <v>8721</v>
      </c>
      <c r="Z3611" t="s">
        <v>8718</v>
      </c>
      <c r="AA3611" t="s">
        <v>8719</v>
      </c>
      <c r="AB3611" t="s">
        <v>8720</v>
      </c>
      <c r="AD3611" t="s">
        <v>408</v>
      </c>
      <c r="AE3611" t="s">
        <v>389</v>
      </c>
      <c r="AF3611">
        <v>10022</v>
      </c>
      <c r="AG3611" t="s">
        <v>338</v>
      </c>
      <c r="AH3611" t="s">
        <v>530</v>
      </c>
      <c r="AJ3611" t="s">
        <v>8721</v>
      </c>
      <c r="AL3611" t="s">
        <v>339</v>
      </c>
      <c r="AM3611">
        <v>1</v>
      </c>
      <c r="AN3611">
        <v>1</v>
      </c>
      <c r="AO3611">
        <v>8078</v>
      </c>
      <c r="AQ3611">
        <v>124010</v>
      </c>
      <c r="AR3611">
        <v>51090061</v>
      </c>
      <c r="AS3611" t="s">
        <v>2688</v>
      </c>
      <c r="AT3611" t="s">
        <v>122</v>
      </c>
      <c r="AW3611" t="s">
        <v>340</v>
      </c>
      <c r="AX3611" t="s">
        <v>340</v>
      </c>
      <c r="AY3611" t="s">
        <v>357</v>
      </c>
      <c r="AZ3611" t="s">
        <v>363</v>
      </c>
      <c r="BY3611" t="s">
        <v>342</v>
      </c>
      <c r="EQ3611">
        <v>252774</v>
      </c>
      <c r="ER3611" t="s">
        <v>8722</v>
      </c>
      <c r="EV3611">
        <v>17288775</v>
      </c>
      <c r="EW3611">
        <v>928</v>
      </c>
      <c r="EX3611">
        <v>221201</v>
      </c>
      <c r="EY3611" t="s">
        <v>8723</v>
      </c>
      <c r="EZ3611">
        <v>1</v>
      </c>
      <c r="FC3611">
        <v>51090061</v>
      </c>
      <c r="FD3611" t="s">
        <v>122</v>
      </c>
    </row>
    <row r="3612" spans="1:160" x14ac:dyDescent="0.3">
      <c r="A3612" t="str">
        <f>VLOOKUP(B3612,Table2[],3,FALSE)</f>
        <v>Digital</v>
      </c>
      <c r="B3612" t="str">
        <f>IF(OR(ISNUMBER(FIND("QVC",Z3612)),ISNUMBER(FIND("QVC",AL3612))),"QVC",IF(OR(ISNUMBER(FIND("NCO",H3612)),ISNUMBER(FIND("NCO",Y3612))), "NCO", IF(AL3612="consumer","PMD.com",VLOOKUP(LEFT(H3612,2),Tables!$E$1:$F$11,2,FALSE))))</f>
        <v>PMD.com</v>
      </c>
      <c r="C3612">
        <f t="shared" si="171"/>
        <v>5341</v>
      </c>
      <c r="D3612">
        <f t="shared" si="172"/>
        <v>1</v>
      </c>
      <c r="E3612" t="str">
        <f t="shared" ca="1" si="170"/>
        <v>shifted orders shipped</v>
      </c>
      <c r="F3612" t="s">
        <v>3539</v>
      </c>
      <c r="G3612" t="s">
        <v>335</v>
      </c>
      <c r="H3612" t="s">
        <v>8724</v>
      </c>
      <c r="I3612" s="6">
        <v>44012.916377314818</v>
      </c>
      <c r="J3612" t="s">
        <v>16</v>
      </c>
      <c r="K3612" s="6">
        <v>44013.467465277776</v>
      </c>
      <c r="M3612" t="s">
        <v>1031</v>
      </c>
      <c r="N3612" t="s">
        <v>1032</v>
      </c>
      <c r="Q3612" t="s">
        <v>1033</v>
      </c>
      <c r="R3612" t="s">
        <v>359</v>
      </c>
      <c r="S3612">
        <v>32034</v>
      </c>
      <c r="T3612" t="s">
        <v>338</v>
      </c>
      <c r="U3612" t="s">
        <v>530</v>
      </c>
      <c r="W3612" t="s">
        <v>1034</v>
      </c>
      <c r="Z3612" t="s">
        <v>1031</v>
      </c>
      <c r="AA3612" t="s">
        <v>1032</v>
      </c>
      <c r="AD3612" t="s">
        <v>1033</v>
      </c>
      <c r="AE3612" t="s">
        <v>359</v>
      </c>
      <c r="AF3612">
        <v>32034</v>
      </c>
      <c r="AG3612" t="s">
        <v>338</v>
      </c>
      <c r="AH3612" t="s">
        <v>530</v>
      </c>
      <c r="AJ3612" t="s">
        <v>1034</v>
      </c>
      <c r="AL3612" t="s">
        <v>339</v>
      </c>
      <c r="AM3612">
        <v>1</v>
      </c>
      <c r="AN3612">
        <v>1</v>
      </c>
      <c r="AO3612">
        <v>15156</v>
      </c>
      <c r="AQ3612">
        <v>124187</v>
      </c>
      <c r="AR3612">
        <v>5341</v>
      </c>
      <c r="AS3612" t="s">
        <v>1851</v>
      </c>
      <c r="AT3612" t="s">
        <v>82</v>
      </c>
      <c r="AW3612" t="s">
        <v>340</v>
      </c>
      <c r="AX3612" t="s">
        <v>340</v>
      </c>
      <c r="AY3612" t="s">
        <v>345</v>
      </c>
      <c r="AZ3612" t="s">
        <v>346</v>
      </c>
      <c r="BY3612" t="s">
        <v>342</v>
      </c>
      <c r="EQ3612">
        <v>243643</v>
      </c>
      <c r="ER3612" t="s">
        <v>8725</v>
      </c>
      <c r="EV3612">
        <v>17287854</v>
      </c>
      <c r="EW3612">
        <v>928</v>
      </c>
      <c r="EX3612">
        <v>221150</v>
      </c>
      <c r="EY3612">
        <v>9.2748999964335493E+25</v>
      </c>
      <c r="EZ3612">
        <v>1</v>
      </c>
      <c r="FC3612">
        <v>5341</v>
      </c>
      <c r="FD3612" t="s">
        <v>82</v>
      </c>
    </row>
    <row r="3613" spans="1:160" x14ac:dyDescent="0.3">
      <c r="A3613" t="str">
        <f>VLOOKUP(B3613,Table2[],3,FALSE)</f>
        <v>Digital</v>
      </c>
      <c r="B3613" t="str">
        <f>IF(OR(ISNUMBER(FIND("QVC",Z3613)),ISNUMBER(FIND("QVC",AL3613))),"QVC",IF(OR(ISNUMBER(FIND("NCO",H3613)),ISNUMBER(FIND("NCO",Y3613))), "NCO", IF(AL3613="consumer","PMD.com",VLOOKUP(LEFT(H3613,2),Tables!$E$1:$F$11,2,FALSE))))</f>
        <v>PMD.com</v>
      </c>
      <c r="C3613">
        <f t="shared" si="171"/>
        <v>51090061</v>
      </c>
      <c r="D3613">
        <f t="shared" si="172"/>
        <v>1</v>
      </c>
      <c r="E3613" t="str">
        <f t="shared" ca="1" si="170"/>
        <v>shifted orders shipped</v>
      </c>
      <c r="F3613" t="s">
        <v>3539</v>
      </c>
      <c r="G3613" t="s">
        <v>335</v>
      </c>
      <c r="H3613" t="s">
        <v>8726</v>
      </c>
      <c r="I3613" s="6">
        <v>44012.913148148145</v>
      </c>
      <c r="J3613" t="s">
        <v>16</v>
      </c>
      <c r="K3613" s="6">
        <v>44013.467835648145</v>
      </c>
      <c r="M3613" t="s">
        <v>8727</v>
      </c>
      <c r="N3613" t="s">
        <v>8728</v>
      </c>
      <c r="Q3613" t="s">
        <v>3467</v>
      </c>
      <c r="R3613" t="s">
        <v>389</v>
      </c>
      <c r="S3613" t="s">
        <v>8729</v>
      </c>
      <c r="T3613" t="s">
        <v>338</v>
      </c>
      <c r="U3613" t="s">
        <v>530</v>
      </c>
      <c r="W3613" t="s">
        <v>8730</v>
      </c>
      <c r="Z3613" t="s">
        <v>8727</v>
      </c>
      <c r="AA3613" t="s">
        <v>8728</v>
      </c>
      <c r="AD3613" t="s">
        <v>3467</v>
      </c>
      <c r="AE3613" t="s">
        <v>389</v>
      </c>
      <c r="AF3613" t="s">
        <v>8729</v>
      </c>
      <c r="AG3613" t="s">
        <v>338</v>
      </c>
      <c r="AH3613" t="s">
        <v>530</v>
      </c>
      <c r="AJ3613" t="s">
        <v>8730</v>
      </c>
      <c r="AL3613" t="s">
        <v>339</v>
      </c>
      <c r="AM3613">
        <v>1</v>
      </c>
      <c r="AN3613">
        <v>1</v>
      </c>
      <c r="AO3613">
        <v>8078</v>
      </c>
      <c r="AQ3613">
        <v>124010</v>
      </c>
      <c r="AR3613">
        <v>51090061</v>
      </c>
      <c r="AS3613" t="s">
        <v>2688</v>
      </c>
      <c r="AT3613" t="s">
        <v>122</v>
      </c>
      <c r="AW3613" t="s">
        <v>340</v>
      </c>
      <c r="AX3613" t="s">
        <v>340</v>
      </c>
      <c r="AY3613" t="s">
        <v>357</v>
      </c>
      <c r="AZ3613" t="s">
        <v>363</v>
      </c>
      <c r="BY3613" t="s">
        <v>342</v>
      </c>
      <c r="EQ3613">
        <v>252774</v>
      </c>
      <c r="ER3613" t="s">
        <v>8731</v>
      </c>
      <c r="EV3613">
        <v>17287853</v>
      </c>
      <c r="EW3613">
        <v>928</v>
      </c>
      <c r="EX3613">
        <v>221149</v>
      </c>
      <c r="EY3613" t="s">
        <v>8732</v>
      </c>
      <c r="EZ3613">
        <v>1</v>
      </c>
      <c r="FC3613">
        <v>51090061</v>
      </c>
      <c r="FD3613" t="s">
        <v>122</v>
      </c>
    </row>
    <row r="3614" spans="1:160" x14ac:dyDescent="0.3">
      <c r="A3614" t="str">
        <f>VLOOKUP(B3614,Table2[],3,FALSE)</f>
        <v>Digital</v>
      </c>
      <c r="B3614" t="str">
        <f>IF(OR(ISNUMBER(FIND("QVC",Z3614)),ISNUMBER(FIND("QVC",AL3614))),"QVC",IF(OR(ISNUMBER(FIND("NCO",H3614)),ISNUMBER(FIND("NCO",Y3614))), "NCO", IF(AL3614="consumer","PMD.com",VLOOKUP(LEFT(H3614,2),Tables!$E$1:$F$11,2,FALSE))))</f>
        <v>PMD.com</v>
      </c>
      <c r="C3614">
        <f t="shared" si="171"/>
        <v>534101</v>
      </c>
      <c r="D3614">
        <f t="shared" si="172"/>
        <v>1</v>
      </c>
      <c r="E3614" t="str">
        <f t="shared" ca="1" si="170"/>
        <v>shifted orders shipped</v>
      </c>
      <c r="F3614" t="s">
        <v>3539</v>
      </c>
      <c r="G3614" t="s">
        <v>335</v>
      </c>
      <c r="H3614" t="s">
        <v>8726</v>
      </c>
      <c r="I3614" s="6">
        <v>44012.913148148145</v>
      </c>
      <c r="J3614" t="s">
        <v>16</v>
      </c>
      <c r="K3614" s="6">
        <v>44013.467835648145</v>
      </c>
      <c r="M3614" t="s">
        <v>8727</v>
      </c>
      <c r="N3614" t="s">
        <v>8728</v>
      </c>
      <c r="Q3614" t="s">
        <v>3467</v>
      </c>
      <c r="R3614" t="s">
        <v>389</v>
      </c>
      <c r="S3614" t="s">
        <v>8729</v>
      </c>
      <c r="T3614" t="s">
        <v>338</v>
      </c>
      <c r="U3614" t="s">
        <v>530</v>
      </c>
      <c r="W3614" t="s">
        <v>8730</v>
      </c>
      <c r="Z3614" t="s">
        <v>8727</v>
      </c>
      <c r="AA3614" t="s">
        <v>8728</v>
      </c>
      <c r="AD3614" t="s">
        <v>3467</v>
      </c>
      <c r="AE3614" t="s">
        <v>389</v>
      </c>
      <c r="AF3614" t="s">
        <v>8729</v>
      </c>
      <c r="AG3614" t="s">
        <v>338</v>
      </c>
      <c r="AH3614" t="s">
        <v>530</v>
      </c>
      <c r="AJ3614" t="s">
        <v>8730</v>
      </c>
      <c r="AL3614" t="s">
        <v>339</v>
      </c>
      <c r="AM3614">
        <v>1</v>
      </c>
      <c r="AN3614">
        <v>1</v>
      </c>
      <c r="AO3614">
        <v>8486</v>
      </c>
      <c r="AQ3614">
        <v>124619</v>
      </c>
      <c r="AR3614">
        <v>534101</v>
      </c>
      <c r="AS3614" t="s">
        <v>102</v>
      </c>
      <c r="AT3614" t="s">
        <v>101</v>
      </c>
      <c r="AW3614" t="s">
        <v>340</v>
      </c>
      <c r="AX3614" t="s">
        <v>340</v>
      </c>
      <c r="AY3614" t="s">
        <v>345</v>
      </c>
      <c r="AZ3614" t="s">
        <v>346</v>
      </c>
      <c r="BY3614" t="s">
        <v>342</v>
      </c>
      <c r="EQ3614">
        <v>250689</v>
      </c>
      <c r="ER3614" t="s">
        <v>8731</v>
      </c>
      <c r="EV3614">
        <v>17287853</v>
      </c>
      <c r="EW3614">
        <v>928</v>
      </c>
      <c r="EX3614">
        <v>221149</v>
      </c>
      <c r="EY3614" t="s">
        <v>8732</v>
      </c>
      <c r="EZ3614">
        <v>1</v>
      </c>
      <c r="FC3614">
        <v>534101</v>
      </c>
      <c r="FD3614" t="s">
        <v>101</v>
      </c>
    </row>
    <row r="3615" spans="1:160" x14ac:dyDescent="0.3">
      <c r="A3615" t="str">
        <f>VLOOKUP(B3615,Table2[],3,FALSE)</f>
        <v>Digital</v>
      </c>
      <c r="B3615" t="str">
        <f>IF(OR(ISNUMBER(FIND("QVC",Z3615)),ISNUMBER(FIND("QVC",AL3615))),"QVC",IF(OR(ISNUMBER(FIND("NCO",H3615)),ISNUMBER(FIND("NCO",Y3615))), "NCO", IF(AL3615="consumer","PMD.com",VLOOKUP(LEFT(H3615,2),Tables!$E$1:$F$11,2,FALSE))))</f>
        <v>PMD.com</v>
      </c>
      <c r="C3615">
        <f t="shared" si="171"/>
        <v>52230001</v>
      </c>
      <c r="D3615">
        <f t="shared" si="172"/>
        <v>1</v>
      </c>
      <c r="E3615" t="str">
        <f t="shared" ca="1" si="170"/>
        <v>shifted orders shipped</v>
      </c>
      <c r="F3615" t="s">
        <v>3539</v>
      </c>
      <c r="G3615" t="s">
        <v>335</v>
      </c>
      <c r="H3615" t="s">
        <v>8733</v>
      </c>
      <c r="I3615" s="6">
        <v>44012.909814814811</v>
      </c>
      <c r="J3615" t="s">
        <v>16</v>
      </c>
      <c r="K3615" s="6">
        <v>44013.468287037038</v>
      </c>
      <c r="M3615" t="s">
        <v>8734</v>
      </c>
      <c r="N3615" t="s">
        <v>8735</v>
      </c>
      <c r="Q3615" t="s">
        <v>857</v>
      </c>
      <c r="R3615" t="s">
        <v>359</v>
      </c>
      <c r="S3615" t="s">
        <v>8736</v>
      </c>
      <c r="T3615" t="s">
        <v>338</v>
      </c>
      <c r="U3615" t="s">
        <v>530</v>
      </c>
      <c r="W3615" t="s">
        <v>8737</v>
      </c>
      <c r="Z3615" t="s">
        <v>8734</v>
      </c>
      <c r="AA3615" t="s">
        <v>8735</v>
      </c>
      <c r="AD3615" t="s">
        <v>857</v>
      </c>
      <c r="AE3615" t="s">
        <v>359</v>
      </c>
      <c r="AF3615" t="s">
        <v>8736</v>
      </c>
      <c r="AG3615" t="s">
        <v>338</v>
      </c>
      <c r="AH3615" t="s">
        <v>530</v>
      </c>
      <c r="AJ3615" t="s">
        <v>8737</v>
      </c>
      <c r="AL3615" t="s">
        <v>339</v>
      </c>
      <c r="AM3615">
        <v>1</v>
      </c>
      <c r="AN3615">
        <v>1</v>
      </c>
      <c r="AO3615">
        <v>1194</v>
      </c>
      <c r="AQ3615">
        <v>124434</v>
      </c>
      <c r="AR3615">
        <v>52230001</v>
      </c>
      <c r="AS3615" t="s">
        <v>105</v>
      </c>
      <c r="AT3615" t="s">
        <v>106</v>
      </c>
      <c r="AW3615" t="s">
        <v>340</v>
      </c>
      <c r="AX3615" t="s">
        <v>340</v>
      </c>
      <c r="AY3615" t="s">
        <v>341</v>
      </c>
      <c r="AZ3615">
        <v>0</v>
      </c>
      <c r="BY3615" t="s">
        <v>342</v>
      </c>
      <c r="EQ3615">
        <v>247324</v>
      </c>
      <c r="ER3615" t="s">
        <v>8738</v>
      </c>
      <c r="EV3615">
        <v>17287850</v>
      </c>
      <c r="EW3615">
        <v>928</v>
      </c>
      <c r="EX3615">
        <v>221146</v>
      </c>
      <c r="EY3615">
        <v>9.2748999964335493E+25</v>
      </c>
      <c r="EZ3615">
        <v>1</v>
      </c>
      <c r="FC3615">
        <v>52230001</v>
      </c>
      <c r="FD3615" t="s">
        <v>106</v>
      </c>
    </row>
    <row r="3616" spans="1:160" x14ac:dyDescent="0.3">
      <c r="A3616" t="str">
        <f>VLOOKUP(B3616,Table2[],3,FALSE)</f>
        <v>Digital</v>
      </c>
      <c r="B3616" t="str">
        <f>IF(OR(ISNUMBER(FIND("QVC",Z3616)),ISNUMBER(FIND("QVC",AL3616))),"QVC",IF(OR(ISNUMBER(FIND("NCO",H3616)),ISNUMBER(FIND("NCO",Y3616))), "NCO", IF(AL3616="consumer","PMD.com",VLOOKUP(LEFT(H3616,2),Tables!$E$1:$F$11,2,FALSE))))</f>
        <v>PMD.com</v>
      </c>
      <c r="C3616">
        <f t="shared" si="171"/>
        <v>54010001</v>
      </c>
      <c r="D3616">
        <f t="shared" si="172"/>
        <v>1</v>
      </c>
      <c r="E3616" t="str">
        <f t="shared" ca="1" si="170"/>
        <v>shifted orders shipped</v>
      </c>
      <c r="F3616" t="s">
        <v>3539</v>
      </c>
      <c r="G3616" t="s">
        <v>335</v>
      </c>
      <c r="H3616" t="s">
        <v>8733</v>
      </c>
      <c r="I3616" s="6">
        <v>44012.909814814811</v>
      </c>
      <c r="J3616" t="s">
        <v>16</v>
      </c>
      <c r="K3616" s="6">
        <v>44013.468287037038</v>
      </c>
      <c r="M3616" t="s">
        <v>8734</v>
      </c>
      <c r="N3616" t="s">
        <v>8735</v>
      </c>
      <c r="Q3616" t="s">
        <v>857</v>
      </c>
      <c r="R3616" t="s">
        <v>359</v>
      </c>
      <c r="S3616" t="s">
        <v>8736</v>
      </c>
      <c r="T3616" t="s">
        <v>338</v>
      </c>
      <c r="U3616" t="s">
        <v>530</v>
      </c>
      <c r="W3616" t="s">
        <v>8737</v>
      </c>
      <c r="Z3616" t="s">
        <v>8734</v>
      </c>
      <c r="AA3616" t="s">
        <v>8735</v>
      </c>
      <c r="AD3616" t="s">
        <v>857</v>
      </c>
      <c r="AE3616" t="s">
        <v>359</v>
      </c>
      <c r="AF3616" t="s">
        <v>8736</v>
      </c>
      <c r="AG3616" t="s">
        <v>338</v>
      </c>
      <c r="AH3616" t="s">
        <v>530</v>
      </c>
      <c r="AJ3616" t="s">
        <v>8737</v>
      </c>
      <c r="AL3616" t="s">
        <v>339</v>
      </c>
      <c r="AM3616">
        <v>1</v>
      </c>
      <c r="AN3616">
        <v>1</v>
      </c>
      <c r="AO3616">
        <v>6300</v>
      </c>
      <c r="AQ3616">
        <v>124476</v>
      </c>
      <c r="AR3616">
        <v>54010001</v>
      </c>
      <c r="AS3616" t="s">
        <v>577</v>
      </c>
      <c r="AT3616" t="s">
        <v>35</v>
      </c>
      <c r="AW3616" t="s">
        <v>340</v>
      </c>
      <c r="AX3616">
        <v>0</v>
      </c>
      <c r="AY3616" t="s">
        <v>348</v>
      </c>
      <c r="AZ3616">
        <v>0</v>
      </c>
      <c r="BY3616" t="s">
        <v>342</v>
      </c>
      <c r="EQ3616">
        <v>252076</v>
      </c>
      <c r="ER3616" t="s">
        <v>8738</v>
      </c>
      <c r="EV3616">
        <v>17287850</v>
      </c>
      <c r="EW3616">
        <v>928</v>
      </c>
      <c r="EX3616">
        <v>221146</v>
      </c>
      <c r="EY3616">
        <v>9.2748999964335493E+25</v>
      </c>
      <c r="EZ3616">
        <v>1</v>
      </c>
      <c r="FC3616">
        <v>54010001</v>
      </c>
      <c r="FD3616" t="s">
        <v>35</v>
      </c>
    </row>
    <row r="3617" spans="1:160" x14ac:dyDescent="0.3">
      <c r="A3617" t="str">
        <f>VLOOKUP(B3617,Table2[],3,FALSE)</f>
        <v>Digital</v>
      </c>
      <c r="B3617" t="str">
        <f>IF(OR(ISNUMBER(FIND("QVC",Z3617)),ISNUMBER(FIND("QVC",AL3617))),"QVC",IF(OR(ISNUMBER(FIND("NCO",H3617)),ISNUMBER(FIND("NCO",Y3617))), "NCO", IF(AL3617="consumer","PMD.com",VLOOKUP(LEFT(H3617,2),Tables!$E$1:$F$11,2,FALSE))))</f>
        <v>PMD.com</v>
      </c>
      <c r="C3617">
        <f t="shared" si="171"/>
        <v>54010001</v>
      </c>
      <c r="D3617">
        <f t="shared" si="172"/>
        <v>1</v>
      </c>
      <c r="E3617" t="str">
        <f t="shared" ca="1" si="170"/>
        <v>shifted orders shipped</v>
      </c>
      <c r="F3617" t="s">
        <v>3539</v>
      </c>
      <c r="G3617" t="s">
        <v>335</v>
      </c>
      <c r="H3617" t="s">
        <v>8739</v>
      </c>
      <c r="I3617" s="6">
        <v>44012.911261574074</v>
      </c>
      <c r="J3617" t="s">
        <v>16</v>
      </c>
      <c r="K3617" s="6">
        <v>44013.468634259261</v>
      </c>
      <c r="M3617" t="s">
        <v>1703</v>
      </c>
      <c r="N3617" t="s">
        <v>1704</v>
      </c>
      <c r="Q3617" t="s">
        <v>1705</v>
      </c>
      <c r="R3617" t="s">
        <v>472</v>
      </c>
      <c r="S3617">
        <v>72802</v>
      </c>
      <c r="T3617" t="s">
        <v>338</v>
      </c>
      <c r="U3617" t="s">
        <v>530</v>
      </c>
      <c r="W3617" t="s">
        <v>1706</v>
      </c>
      <c r="Z3617" t="s">
        <v>1703</v>
      </c>
      <c r="AA3617" t="s">
        <v>1704</v>
      </c>
      <c r="AD3617" t="s">
        <v>1705</v>
      </c>
      <c r="AE3617" t="s">
        <v>472</v>
      </c>
      <c r="AF3617">
        <v>72802</v>
      </c>
      <c r="AG3617" t="s">
        <v>338</v>
      </c>
      <c r="AH3617" t="s">
        <v>530</v>
      </c>
      <c r="AJ3617" t="s">
        <v>1706</v>
      </c>
      <c r="AL3617" t="s">
        <v>339</v>
      </c>
      <c r="AM3617">
        <v>1</v>
      </c>
      <c r="AN3617">
        <v>1</v>
      </c>
      <c r="AO3617">
        <v>6300</v>
      </c>
      <c r="AQ3617">
        <v>124476</v>
      </c>
      <c r="AR3617">
        <v>54010001</v>
      </c>
      <c r="AS3617" t="s">
        <v>577</v>
      </c>
      <c r="AT3617" t="s">
        <v>35</v>
      </c>
      <c r="AW3617" t="s">
        <v>340</v>
      </c>
      <c r="AX3617">
        <v>0</v>
      </c>
      <c r="AY3617" t="s">
        <v>348</v>
      </c>
      <c r="AZ3617">
        <v>0</v>
      </c>
      <c r="BY3617" t="s">
        <v>342</v>
      </c>
      <c r="EQ3617">
        <v>252076</v>
      </c>
      <c r="ER3617" t="s">
        <v>8740</v>
      </c>
      <c r="EV3617">
        <v>17287852</v>
      </c>
      <c r="EW3617">
        <v>928</v>
      </c>
      <c r="EX3617">
        <v>221148</v>
      </c>
      <c r="EY3617" t="s">
        <v>8741</v>
      </c>
      <c r="EZ3617">
        <v>1</v>
      </c>
      <c r="FC3617">
        <v>54010001</v>
      </c>
      <c r="FD3617" t="s">
        <v>35</v>
      </c>
    </row>
    <row r="3618" spans="1:160" x14ac:dyDescent="0.3">
      <c r="A3618" t="str">
        <f>VLOOKUP(B3618,Table2[],3,FALSE)</f>
        <v>Digital</v>
      </c>
      <c r="B3618" t="str">
        <f>IF(OR(ISNUMBER(FIND("QVC",Z3618)),ISNUMBER(FIND("QVC",AL3618))),"QVC",IF(OR(ISNUMBER(FIND("NCO",H3618)),ISNUMBER(FIND("NCO",Y3618))), "NCO", IF(AL3618="consumer","PMD.com",VLOOKUP(LEFT(H3618,2),Tables!$E$1:$F$11,2,FALSE))))</f>
        <v>PMD.com</v>
      </c>
      <c r="C3618">
        <f t="shared" si="171"/>
        <v>51090061</v>
      </c>
      <c r="D3618">
        <f t="shared" si="172"/>
        <v>1</v>
      </c>
      <c r="E3618" t="str">
        <f t="shared" ca="1" si="170"/>
        <v>shifted orders shipped</v>
      </c>
      <c r="F3618" t="s">
        <v>3539</v>
      </c>
      <c r="G3618" t="s">
        <v>335</v>
      </c>
      <c r="H3618" t="s">
        <v>8739</v>
      </c>
      <c r="I3618" s="6">
        <v>44012.911261574074</v>
      </c>
      <c r="J3618" t="s">
        <v>16</v>
      </c>
      <c r="K3618" s="6">
        <v>44013.468634259261</v>
      </c>
      <c r="M3618" t="s">
        <v>1703</v>
      </c>
      <c r="N3618" t="s">
        <v>1704</v>
      </c>
      <c r="Q3618" t="s">
        <v>1705</v>
      </c>
      <c r="R3618" t="s">
        <v>472</v>
      </c>
      <c r="S3618">
        <v>72802</v>
      </c>
      <c r="T3618" t="s">
        <v>338</v>
      </c>
      <c r="U3618" t="s">
        <v>530</v>
      </c>
      <c r="W3618" t="s">
        <v>1706</v>
      </c>
      <c r="Z3618" t="s">
        <v>1703</v>
      </c>
      <c r="AA3618" t="s">
        <v>1704</v>
      </c>
      <c r="AD3618" t="s">
        <v>1705</v>
      </c>
      <c r="AE3618" t="s">
        <v>472</v>
      </c>
      <c r="AF3618">
        <v>72802</v>
      </c>
      <c r="AG3618" t="s">
        <v>338</v>
      </c>
      <c r="AH3618" t="s">
        <v>530</v>
      </c>
      <c r="AJ3618" t="s">
        <v>1706</v>
      </c>
      <c r="AL3618" t="s">
        <v>339</v>
      </c>
      <c r="AM3618">
        <v>1</v>
      </c>
      <c r="AN3618">
        <v>1</v>
      </c>
      <c r="AO3618">
        <v>8078</v>
      </c>
      <c r="AQ3618">
        <v>124010</v>
      </c>
      <c r="AR3618">
        <v>51090061</v>
      </c>
      <c r="AS3618" t="s">
        <v>2688</v>
      </c>
      <c r="AT3618" t="s">
        <v>122</v>
      </c>
      <c r="AW3618" t="s">
        <v>340</v>
      </c>
      <c r="AX3618" t="s">
        <v>340</v>
      </c>
      <c r="AY3618" t="s">
        <v>357</v>
      </c>
      <c r="AZ3618" t="s">
        <v>363</v>
      </c>
      <c r="BY3618" t="s">
        <v>342</v>
      </c>
      <c r="EQ3618">
        <v>252774</v>
      </c>
      <c r="ER3618" t="s">
        <v>8740</v>
      </c>
      <c r="EV3618">
        <v>17287852</v>
      </c>
      <c r="EW3618">
        <v>928</v>
      </c>
      <c r="EX3618">
        <v>221148</v>
      </c>
      <c r="EY3618" t="s">
        <v>8741</v>
      </c>
      <c r="EZ3618">
        <v>1</v>
      </c>
      <c r="FC3618">
        <v>51090061</v>
      </c>
      <c r="FD3618" t="s">
        <v>122</v>
      </c>
    </row>
    <row r="3619" spans="1:160" x14ac:dyDescent="0.3">
      <c r="A3619" t="str">
        <f>VLOOKUP(B3619,Table2[],3,FALSE)</f>
        <v>Digital</v>
      </c>
      <c r="B3619" t="str">
        <f>IF(OR(ISNUMBER(FIND("QVC",Z3619)),ISNUMBER(FIND("QVC",AL3619))),"QVC",IF(OR(ISNUMBER(FIND("NCO",H3619)),ISNUMBER(FIND("NCO",Y3619))), "NCO", IF(AL3619="consumer","PMD.com",VLOOKUP(LEFT(H3619,2),Tables!$E$1:$F$11,2,FALSE))))</f>
        <v>PMD.com</v>
      </c>
      <c r="C3619">
        <f t="shared" si="171"/>
        <v>53940001</v>
      </c>
      <c r="D3619">
        <f t="shared" si="172"/>
        <v>1</v>
      </c>
      <c r="E3619" t="str">
        <f t="shared" ca="1" si="170"/>
        <v>shifted orders shipped</v>
      </c>
      <c r="F3619" t="s">
        <v>3539</v>
      </c>
      <c r="G3619" t="s">
        <v>335</v>
      </c>
      <c r="H3619" t="s">
        <v>8739</v>
      </c>
      <c r="I3619" s="6">
        <v>44012.911261574074</v>
      </c>
      <c r="J3619" t="s">
        <v>16</v>
      </c>
      <c r="K3619" s="6">
        <v>44013.468634259261</v>
      </c>
      <c r="M3619" t="s">
        <v>1703</v>
      </c>
      <c r="N3619" t="s">
        <v>1704</v>
      </c>
      <c r="Q3619" t="s">
        <v>1705</v>
      </c>
      <c r="R3619" t="s">
        <v>472</v>
      </c>
      <c r="S3619">
        <v>72802</v>
      </c>
      <c r="T3619" t="s">
        <v>338</v>
      </c>
      <c r="U3619" t="s">
        <v>530</v>
      </c>
      <c r="W3619" t="s">
        <v>1706</v>
      </c>
      <c r="Z3619" t="s">
        <v>1703</v>
      </c>
      <c r="AA3619" t="s">
        <v>1704</v>
      </c>
      <c r="AD3619" t="s">
        <v>1705</v>
      </c>
      <c r="AE3619" t="s">
        <v>472</v>
      </c>
      <c r="AF3619">
        <v>72802</v>
      </c>
      <c r="AG3619" t="s">
        <v>338</v>
      </c>
      <c r="AH3619" t="s">
        <v>530</v>
      </c>
      <c r="AJ3619" t="s">
        <v>1706</v>
      </c>
      <c r="AL3619" t="s">
        <v>339</v>
      </c>
      <c r="AM3619">
        <v>1</v>
      </c>
      <c r="AN3619">
        <v>1</v>
      </c>
      <c r="AO3619">
        <v>4924</v>
      </c>
      <c r="AQ3619">
        <v>124470</v>
      </c>
      <c r="AR3619">
        <v>53940001</v>
      </c>
      <c r="AS3619">
        <v>90</v>
      </c>
      <c r="AT3619" t="s">
        <v>130</v>
      </c>
      <c r="AW3619" t="s">
        <v>343</v>
      </c>
      <c r="BY3619" t="s">
        <v>342</v>
      </c>
      <c r="EQ3619">
        <v>243398</v>
      </c>
      <c r="ER3619" t="s">
        <v>8740</v>
      </c>
      <c r="EV3619">
        <v>17287852</v>
      </c>
      <c r="EW3619">
        <v>928</v>
      </c>
      <c r="EX3619">
        <v>221148</v>
      </c>
      <c r="EY3619" t="s">
        <v>8741</v>
      </c>
      <c r="EZ3619">
        <v>1</v>
      </c>
      <c r="FC3619">
        <v>53940001</v>
      </c>
      <c r="FD3619" t="s">
        <v>130</v>
      </c>
    </row>
    <row r="3620" spans="1:160" x14ac:dyDescent="0.3">
      <c r="A3620" t="str">
        <f>VLOOKUP(B3620,Table2[],3,FALSE)</f>
        <v>Digital</v>
      </c>
      <c r="B3620" t="str">
        <f>IF(OR(ISNUMBER(FIND("QVC",Z3620)),ISNUMBER(FIND("QVC",AL3620))),"QVC",IF(OR(ISNUMBER(FIND("NCO",H3620)),ISNUMBER(FIND("NCO",Y3620))), "NCO", IF(AL3620="consumer","PMD.com",VLOOKUP(LEFT(H3620,2),Tables!$E$1:$F$11,2,FALSE))))</f>
        <v>PMD.com</v>
      </c>
      <c r="C3620">
        <f t="shared" si="171"/>
        <v>53920001</v>
      </c>
      <c r="D3620">
        <f t="shared" si="172"/>
        <v>1</v>
      </c>
      <c r="E3620" t="str">
        <f t="shared" ca="1" si="170"/>
        <v>shifted orders shipped</v>
      </c>
      <c r="F3620" t="s">
        <v>3539</v>
      </c>
      <c r="G3620" t="s">
        <v>335</v>
      </c>
      <c r="H3620" t="s">
        <v>8739</v>
      </c>
      <c r="I3620" s="6">
        <v>44012.911261574074</v>
      </c>
      <c r="J3620" t="s">
        <v>16</v>
      </c>
      <c r="K3620" s="6">
        <v>44013.468634259261</v>
      </c>
      <c r="M3620" t="s">
        <v>1703</v>
      </c>
      <c r="N3620" t="s">
        <v>1704</v>
      </c>
      <c r="Q3620" t="s">
        <v>1705</v>
      </c>
      <c r="R3620" t="s">
        <v>472</v>
      </c>
      <c r="S3620">
        <v>72802</v>
      </c>
      <c r="T3620" t="s">
        <v>338</v>
      </c>
      <c r="U3620" t="s">
        <v>530</v>
      </c>
      <c r="W3620" t="s">
        <v>1706</v>
      </c>
      <c r="Z3620" t="s">
        <v>1703</v>
      </c>
      <c r="AA3620" t="s">
        <v>1704</v>
      </c>
      <c r="AD3620" t="s">
        <v>1705</v>
      </c>
      <c r="AE3620" t="s">
        <v>472</v>
      </c>
      <c r="AF3620">
        <v>72802</v>
      </c>
      <c r="AG3620" t="s">
        <v>338</v>
      </c>
      <c r="AH3620" t="s">
        <v>530</v>
      </c>
      <c r="AJ3620" t="s">
        <v>1706</v>
      </c>
      <c r="AL3620" t="s">
        <v>339</v>
      </c>
      <c r="AM3620">
        <v>1</v>
      </c>
      <c r="AN3620">
        <v>1</v>
      </c>
      <c r="AO3620">
        <v>14899</v>
      </c>
      <c r="AQ3620">
        <v>124468</v>
      </c>
      <c r="AR3620">
        <v>53920001</v>
      </c>
      <c r="AS3620">
        <v>9000000</v>
      </c>
      <c r="AT3620" t="s">
        <v>40</v>
      </c>
      <c r="AW3620" t="s">
        <v>343</v>
      </c>
      <c r="BY3620" t="s">
        <v>342</v>
      </c>
      <c r="EQ3620">
        <v>243396</v>
      </c>
      <c r="ER3620" t="s">
        <v>8740</v>
      </c>
      <c r="EV3620">
        <v>17287852</v>
      </c>
      <c r="EW3620">
        <v>928</v>
      </c>
      <c r="EX3620">
        <v>221148</v>
      </c>
      <c r="EY3620" t="s">
        <v>8741</v>
      </c>
      <c r="EZ3620">
        <v>1</v>
      </c>
      <c r="FC3620">
        <v>53920001</v>
      </c>
      <c r="FD3620" t="s">
        <v>40</v>
      </c>
    </row>
    <row r="3621" spans="1:160" x14ac:dyDescent="0.3">
      <c r="A3621" t="str">
        <f>VLOOKUP(B3621,Table2[],3,FALSE)</f>
        <v>Digital</v>
      </c>
      <c r="B3621" t="str">
        <f>IF(OR(ISNUMBER(FIND("QVC",Z3621)),ISNUMBER(FIND("QVC",AL3621))),"QVC",IF(OR(ISNUMBER(FIND("NCO",H3621)),ISNUMBER(FIND("NCO",Y3621))), "NCO", IF(AL3621="consumer","PMD.com",VLOOKUP(LEFT(H3621,2),Tables!$E$1:$F$11,2,FALSE))))</f>
        <v>PMD.com</v>
      </c>
      <c r="C3621">
        <f t="shared" si="171"/>
        <v>53160001</v>
      </c>
      <c r="D3621">
        <f t="shared" si="172"/>
        <v>1</v>
      </c>
      <c r="E3621" t="str">
        <f t="shared" ca="1" si="170"/>
        <v>MTD orders shipped</v>
      </c>
      <c r="F3621" t="s">
        <v>3539</v>
      </c>
      <c r="G3621" t="s">
        <v>335</v>
      </c>
      <c r="H3621" t="s">
        <v>8742</v>
      </c>
      <c r="I3621" s="6">
        <v>44013.194895833331</v>
      </c>
      <c r="J3621" t="s">
        <v>16</v>
      </c>
      <c r="K3621" s="6">
        <v>44013.4687962963</v>
      </c>
      <c r="M3621" t="s">
        <v>8743</v>
      </c>
      <c r="N3621" t="s">
        <v>8744</v>
      </c>
      <c r="Q3621" t="s">
        <v>867</v>
      </c>
      <c r="R3621" t="s">
        <v>414</v>
      </c>
      <c r="S3621">
        <v>7727</v>
      </c>
      <c r="T3621" t="s">
        <v>338</v>
      </c>
      <c r="U3621" t="s">
        <v>530</v>
      </c>
      <c r="W3621" t="s">
        <v>8745</v>
      </c>
      <c r="Z3621" t="s">
        <v>8743</v>
      </c>
      <c r="AA3621" t="s">
        <v>8744</v>
      </c>
      <c r="AD3621" t="s">
        <v>867</v>
      </c>
      <c r="AE3621" t="s">
        <v>414</v>
      </c>
      <c r="AF3621">
        <v>7727</v>
      </c>
      <c r="AG3621" t="s">
        <v>338</v>
      </c>
      <c r="AH3621" t="s">
        <v>530</v>
      </c>
      <c r="AJ3621" t="s">
        <v>8745</v>
      </c>
      <c r="AL3621" t="s">
        <v>339</v>
      </c>
      <c r="AM3621">
        <v>1</v>
      </c>
      <c r="AN3621">
        <v>1</v>
      </c>
      <c r="AO3621">
        <v>4322</v>
      </c>
      <c r="AQ3621">
        <v>124007</v>
      </c>
      <c r="AR3621">
        <v>53160001</v>
      </c>
      <c r="AS3621" t="s">
        <v>1895</v>
      </c>
      <c r="AT3621" t="s">
        <v>119</v>
      </c>
      <c r="AW3621" t="s">
        <v>340</v>
      </c>
      <c r="AX3621" t="s">
        <v>340</v>
      </c>
      <c r="AY3621" t="s">
        <v>341</v>
      </c>
      <c r="AZ3621">
        <v>0</v>
      </c>
      <c r="BY3621" t="s">
        <v>342</v>
      </c>
      <c r="EQ3621">
        <v>252959</v>
      </c>
      <c r="ER3621" t="s">
        <v>8746</v>
      </c>
      <c r="EV3621">
        <v>17288778</v>
      </c>
      <c r="EW3621">
        <v>928</v>
      </c>
      <c r="EX3621">
        <v>221204</v>
      </c>
      <c r="EY3621">
        <v>9.2748999964335493E+25</v>
      </c>
      <c r="EZ3621">
        <v>1</v>
      </c>
      <c r="FC3621">
        <v>53160001</v>
      </c>
      <c r="FD3621" t="s">
        <v>119</v>
      </c>
    </row>
    <row r="3622" spans="1:160" x14ac:dyDescent="0.3">
      <c r="A3622" t="str">
        <f>VLOOKUP(B3622,Table2[],3,FALSE)</f>
        <v>Digital</v>
      </c>
      <c r="B3622" t="str">
        <f>IF(OR(ISNUMBER(FIND("QVC",Z3622)),ISNUMBER(FIND("QVC",AL3622))),"QVC",IF(OR(ISNUMBER(FIND("NCO",H3622)),ISNUMBER(FIND("NCO",Y3622))), "NCO", IF(AL3622="consumer","PMD.com",VLOOKUP(LEFT(H3622,2),Tables!$E$1:$F$11,2,FALSE))))</f>
        <v>PMD.com</v>
      </c>
      <c r="C3622">
        <f t="shared" si="171"/>
        <v>55110001</v>
      </c>
      <c r="D3622">
        <f t="shared" si="172"/>
        <v>1</v>
      </c>
      <c r="E3622" t="str">
        <f t="shared" ca="1" si="170"/>
        <v>shifted orders shipped</v>
      </c>
      <c r="F3622" t="s">
        <v>3539</v>
      </c>
      <c r="G3622" t="s">
        <v>335</v>
      </c>
      <c r="H3622" t="s">
        <v>8747</v>
      </c>
      <c r="I3622" s="6">
        <v>44012.895798611113</v>
      </c>
      <c r="J3622" t="s">
        <v>16</v>
      </c>
      <c r="K3622" s="6">
        <v>44013.468993055554</v>
      </c>
      <c r="M3622" t="s">
        <v>1005</v>
      </c>
      <c r="N3622" t="s">
        <v>1006</v>
      </c>
      <c r="Q3622" t="s">
        <v>717</v>
      </c>
      <c r="R3622" t="s">
        <v>368</v>
      </c>
      <c r="S3622" t="s">
        <v>1007</v>
      </c>
      <c r="T3622" t="s">
        <v>338</v>
      </c>
      <c r="U3622" t="s">
        <v>530</v>
      </c>
      <c r="W3622" t="s">
        <v>1008</v>
      </c>
      <c r="Z3622" t="s">
        <v>1005</v>
      </c>
      <c r="AA3622" t="s">
        <v>1006</v>
      </c>
      <c r="AD3622" t="s">
        <v>717</v>
      </c>
      <c r="AE3622" t="s">
        <v>368</v>
      </c>
      <c r="AF3622" t="s">
        <v>1007</v>
      </c>
      <c r="AG3622" t="s">
        <v>338</v>
      </c>
      <c r="AH3622" t="s">
        <v>530</v>
      </c>
      <c r="AJ3622" t="s">
        <v>1008</v>
      </c>
      <c r="AL3622" t="s">
        <v>339</v>
      </c>
      <c r="AM3622">
        <v>1</v>
      </c>
      <c r="AN3622">
        <v>1</v>
      </c>
      <c r="AO3622">
        <v>6371</v>
      </c>
      <c r="AQ3622">
        <v>124056</v>
      </c>
      <c r="AR3622">
        <v>55110001</v>
      </c>
      <c r="AS3622" t="s">
        <v>127</v>
      </c>
      <c r="AT3622" t="s">
        <v>128</v>
      </c>
      <c r="AW3622" t="s">
        <v>340</v>
      </c>
      <c r="AX3622" t="s">
        <v>340</v>
      </c>
      <c r="AY3622" t="s">
        <v>382</v>
      </c>
      <c r="AZ3622">
        <v>0</v>
      </c>
      <c r="BY3622" t="s">
        <v>342</v>
      </c>
      <c r="EQ3622">
        <v>238807</v>
      </c>
      <c r="ER3622" t="s">
        <v>8748</v>
      </c>
      <c r="EV3622">
        <v>17287844</v>
      </c>
      <c r="EW3622">
        <v>928</v>
      </c>
      <c r="EX3622">
        <v>221140</v>
      </c>
      <c r="EY3622" t="s">
        <v>8749</v>
      </c>
      <c r="EZ3622">
        <v>1</v>
      </c>
      <c r="FC3622">
        <v>55110001</v>
      </c>
      <c r="FD3622" t="s">
        <v>128</v>
      </c>
    </row>
    <row r="3623" spans="1:160" x14ac:dyDescent="0.3">
      <c r="A3623" t="str">
        <f>VLOOKUP(B3623,Table2[],3,FALSE)</f>
        <v>Digital</v>
      </c>
      <c r="B3623" t="str">
        <f>IF(OR(ISNUMBER(FIND("QVC",Z3623)),ISNUMBER(FIND("QVC",AL3623))),"QVC",IF(OR(ISNUMBER(FIND("NCO",H3623)),ISNUMBER(FIND("NCO",Y3623))), "NCO", IF(AL3623="consumer","PMD.com",VLOOKUP(LEFT(H3623,2),Tables!$E$1:$F$11,2,FALSE))))</f>
        <v>PMD.com</v>
      </c>
      <c r="C3623">
        <f t="shared" si="171"/>
        <v>55090001</v>
      </c>
      <c r="D3623">
        <f t="shared" si="172"/>
        <v>1</v>
      </c>
      <c r="E3623" t="str">
        <f t="shared" ca="1" si="170"/>
        <v>shifted orders shipped</v>
      </c>
      <c r="F3623" t="s">
        <v>3539</v>
      </c>
      <c r="G3623" t="s">
        <v>335</v>
      </c>
      <c r="H3623" t="s">
        <v>8747</v>
      </c>
      <c r="I3623" s="6">
        <v>44012.895798611113</v>
      </c>
      <c r="J3623" t="s">
        <v>16</v>
      </c>
      <c r="K3623" s="6">
        <v>44013.468993055554</v>
      </c>
      <c r="M3623" t="s">
        <v>1005</v>
      </c>
      <c r="N3623" t="s">
        <v>1006</v>
      </c>
      <c r="Q3623" t="s">
        <v>717</v>
      </c>
      <c r="R3623" t="s">
        <v>368</v>
      </c>
      <c r="S3623" t="s">
        <v>1007</v>
      </c>
      <c r="T3623" t="s">
        <v>338</v>
      </c>
      <c r="U3623" t="s">
        <v>530</v>
      </c>
      <c r="W3623" t="s">
        <v>1008</v>
      </c>
      <c r="Z3623" t="s">
        <v>1005</v>
      </c>
      <c r="AA3623" t="s">
        <v>1006</v>
      </c>
      <c r="AD3623" t="s">
        <v>717</v>
      </c>
      <c r="AE3623" t="s">
        <v>368</v>
      </c>
      <c r="AF3623" t="s">
        <v>1007</v>
      </c>
      <c r="AG3623" t="s">
        <v>338</v>
      </c>
      <c r="AH3623" t="s">
        <v>530</v>
      </c>
      <c r="AJ3623" t="s">
        <v>1008</v>
      </c>
      <c r="AL3623" t="s">
        <v>339</v>
      </c>
      <c r="AM3623">
        <v>1</v>
      </c>
      <c r="AN3623">
        <v>1</v>
      </c>
      <c r="AO3623">
        <v>5013</v>
      </c>
      <c r="AQ3623">
        <v>124478</v>
      </c>
      <c r="AR3623">
        <v>55090001</v>
      </c>
      <c r="AS3623" t="s">
        <v>995</v>
      </c>
      <c r="AT3623" t="s">
        <v>165</v>
      </c>
      <c r="AW3623" t="s">
        <v>340</v>
      </c>
      <c r="AX3623" t="s">
        <v>340</v>
      </c>
      <c r="AY3623" t="s">
        <v>382</v>
      </c>
      <c r="AZ3623">
        <v>0</v>
      </c>
      <c r="BY3623" t="s">
        <v>342</v>
      </c>
      <c r="EQ3623">
        <v>251219</v>
      </c>
      <c r="ER3623" t="s">
        <v>8748</v>
      </c>
      <c r="EV3623">
        <v>17287844</v>
      </c>
      <c r="EW3623">
        <v>928</v>
      </c>
      <c r="EX3623">
        <v>221140</v>
      </c>
      <c r="EY3623" t="s">
        <v>8749</v>
      </c>
      <c r="EZ3623">
        <v>1</v>
      </c>
      <c r="FC3623">
        <v>55090001</v>
      </c>
      <c r="FD3623" t="s">
        <v>165</v>
      </c>
    </row>
    <row r="3624" spans="1:160" x14ac:dyDescent="0.3">
      <c r="A3624" t="str">
        <f>VLOOKUP(B3624,Table2[],3,FALSE)</f>
        <v>Digital</v>
      </c>
      <c r="B3624" t="str">
        <f>IF(OR(ISNUMBER(FIND("QVC",Z3624)),ISNUMBER(FIND("QVC",AL3624))),"QVC",IF(OR(ISNUMBER(FIND("NCO",H3624)),ISNUMBER(FIND("NCO",Y3624))), "NCO", IF(AL3624="consumer","PMD.com",VLOOKUP(LEFT(H3624,2),Tables!$E$1:$F$11,2,FALSE))))</f>
        <v>PMD.com</v>
      </c>
      <c r="C3624">
        <f t="shared" si="171"/>
        <v>5341</v>
      </c>
      <c r="D3624">
        <f t="shared" si="172"/>
        <v>1</v>
      </c>
      <c r="E3624" t="str">
        <f t="shared" ca="1" si="170"/>
        <v>MTD orders shipped</v>
      </c>
      <c r="F3624" t="s">
        <v>3539</v>
      </c>
      <c r="G3624" t="s">
        <v>335</v>
      </c>
      <c r="H3624" t="s">
        <v>8750</v>
      </c>
      <c r="I3624" s="6">
        <v>44013.195636574077</v>
      </c>
      <c r="J3624" t="s">
        <v>16</v>
      </c>
      <c r="K3624" s="6">
        <v>44013.469178240739</v>
      </c>
      <c r="M3624" t="s">
        <v>8751</v>
      </c>
      <c r="N3624" t="s">
        <v>8752</v>
      </c>
      <c r="Q3624" t="s">
        <v>551</v>
      </c>
      <c r="R3624" t="s">
        <v>463</v>
      </c>
      <c r="S3624">
        <v>55420</v>
      </c>
      <c r="T3624" t="s">
        <v>338</v>
      </c>
      <c r="U3624" t="s">
        <v>530</v>
      </c>
      <c r="W3624" t="s">
        <v>8753</v>
      </c>
      <c r="Z3624" t="s">
        <v>8751</v>
      </c>
      <c r="AA3624" t="s">
        <v>8752</v>
      </c>
      <c r="AD3624" t="s">
        <v>551</v>
      </c>
      <c r="AE3624" t="s">
        <v>463</v>
      </c>
      <c r="AF3624">
        <v>55420</v>
      </c>
      <c r="AG3624" t="s">
        <v>338</v>
      </c>
      <c r="AH3624" t="s">
        <v>530</v>
      </c>
      <c r="AJ3624" t="s">
        <v>8753</v>
      </c>
      <c r="AL3624" t="s">
        <v>339</v>
      </c>
      <c r="AM3624">
        <v>1</v>
      </c>
      <c r="AN3624">
        <v>1</v>
      </c>
      <c r="AO3624">
        <v>15156</v>
      </c>
      <c r="AQ3624">
        <v>124187</v>
      </c>
      <c r="AR3624">
        <v>5341</v>
      </c>
      <c r="AS3624" t="s">
        <v>1851</v>
      </c>
      <c r="AT3624" t="s">
        <v>82</v>
      </c>
      <c r="AW3624" t="s">
        <v>340</v>
      </c>
      <c r="AX3624" t="s">
        <v>340</v>
      </c>
      <c r="AY3624" t="s">
        <v>345</v>
      </c>
      <c r="AZ3624" t="s">
        <v>346</v>
      </c>
      <c r="BY3624" t="s">
        <v>342</v>
      </c>
      <c r="EQ3624">
        <v>243643</v>
      </c>
      <c r="ER3624" t="s">
        <v>8754</v>
      </c>
      <c r="EV3624">
        <v>17288784</v>
      </c>
      <c r="EW3624">
        <v>928</v>
      </c>
      <c r="EX3624">
        <v>221210</v>
      </c>
      <c r="EY3624">
        <v>9.2748999964335493E+25</v>
      </c>
      <c r="EZ3624">
        <v>1</v>
      </c>
      <c r="FC3624">
        <v>5341</v>
      </c>
      <c r="FD3624" t="s">
        <v>82</v>
      </c>
    </row>
    <row r="3625" spans="1:160" x14ac:dyDescent="0.3">
      <c r="A3625" t="str">
        <f>VLOOKUP(B3625,Table2[],3,FALSE)</f>
        <v>Digital</v>
      </c>
      <c r="B3625" t="str">
        <f>IF(OR(ISNUMBER(FIND("QVC",Z3625)),ISNUMBER(FIND("QVC",AL3625))),"QVC",IF(OR(ISNUMBER(FIND("NCO",H3625)),ISNUMBER(FIND("NCO",Y3625))), "NCO", IF(AL3625="consumer","PMD.com",VLOOKUP(LEFT(H3625,2),Tables!$E$1:$F$11,2,FALSE))))</f>
        <v>PMD.com</v>
      </c>
      <c r="C3625">
        <f t="shared" si="171"/>
        <v>5331</v>
      </c>
      <c r="D3625">
        <f t="shared" si="172"/>
        <v>1</v>
      </c>
      <c r="E3625" t="str">
        <f t="shared" ca="1" si="170"/>
        <v>MTD orders shipped</v>
      </c>
      <c r="F3625" t="s">
        <v>3539</v>
      </c>
      <c r="G3625" t="s">
        <v>335</v>
      </c>
      <c r="H3625" t="s">
        <v>8755</v>
      </c>
      <c r="I3625" s="6">
        <v>44013.195</v>
      </c>
      <c r="J3625" t="s">
        <v>16</v>
      </c>
      <c r="K3625" s="6">
        <v>44013.469895833332</v>
      </c>
      <c r="M3625" t="s">
        <v>647</v>
      </c>
      <c r="N3625" t="s">
        <v>648</v>
      </c>
      <c r="Q3625" t="s">
        <v>649</v>
      </c>
      <c r="R3625" t="s">
        <v>386</v>
      </c>
      <c r="S3625">
        <v>70005</v>
      </c>
      <c r="T3625" t="s">
        <v>338</v>
      </c>
      <c r="U3625" t="s">
        <v>530</v>
      </c>
      <c r="W3625" t="s">
        <v>650</v>
      </c>
      <c r="Z3625" t="s">
        <v>647</v>
      </c>
      <c r="AA3625" t="s">
        <v>648</v>
      </c>
      <c r="AD3625" t="s">
        <v>649</v>
      </c>
      <c r="AE3625" t="s">
        <v>386</v>
      </c>
      <c r="AF3625">
        <v>70005</v>
      </c>
      <c r="AG3625" t="s">
        <v>338</v>
      </c>
      <c r="AH3625" t="s">
        <v>530</v>
      </c>
      <c r="AJ3625" t="s">
        <v>650</v>
      </c>
      <c r="AL3625" t="s">
        <v>339</v>
      </c>
      <c r="AM3625">
        <v>1</v>
      </c>
      <c r="AN3625">
        <v>1</v>
      </c>
      <c r="AO3625">
        <v>19662</v>
      </c>
      <c r="AQ3625">
        <v>123796</v>
      </c>
      <c r="AR3625">
        <v>5331</v>
      </c>
      <c r="AS3625" t="s">
        <v>746</v>
      </c>
      <c r="AT3625" t="s">
        <v>129</v>
      </c>
      <c r="AW3625" t="s">
        <v>340</v>
      </c>
      <c r="AX3625" t="s">
        <v>352</v>
      </c>
      <c r="AY3625" t="s">
        <v>353</v>
      </c>
      <c r="AZ3625" t="s">
        <v>354</v>
      </c>
      <c r="BY3625" t="s">
        <v>342</v>
      </c>
      <c r="EQ3625">
        <v>247800</v>
      </c>
      <c r="ER3625" t="s">
        <v>8756</v>
      </c>
      <c r="EV3625">
        <v>17288779</v>
      </c>
      <c r="EW3625">
        <v>928</v>
      </c>
      <c r="EX3625">
        <v>221205</v>
      </c>
      <c r="EY3625">
        <v>9.2748999964335493E+25</v>
      </c>
      <c r="EZ3625">
        <v>1</v>
      </c>
      <c r="FC3625">
        <v>5331</v>
      </c>
      <c r="FD3625" t="s">
        <v>129</v>
      </c>
    </row>
    <row r="3626" spans="1:160" x14ac:dyDescent="0.3">
      <c r="A3626" t="str">
        <f>VLOOKUP(B3626,Table2[],3,FALSE)</f>
        <v>Digital</v>
      </c>
      <c r="B3626" t="str">
        <f>IF(OR(ISNUMBER(FIND("QVC",Z3626)),ISNUMBER(FIND("QVC",AL3626))),"QVC",IF(OR(ISNUMBER(FIND("NCO",H3626)),ISNUMBER(FIND("NCO",Y3626))), "NCO", IF(AL3626="consumer","PMD.com",VLOOKUP(LEFT(H3626,2),Tables!$E$1:$F$11,2,FALSE))))</f>
        <v>PMD.com</v>
      </c>
      <c r="C3626">
        <f t="shared" si="171"/>
        <v>55090001</v>
      </c>
      <c r="D3626">
        <f t="shared" si="172"/>
        <v>1</v>
      </c>
      <c r="E3626" t="str">
        <f t="shared" ca="1" si="170"/>
        <v>MTD orders shipped</v>
      </c>
      <c r="F3626" t="s">
        <v>3539</v>
      </c>
      <c r="G3626" t="s">
        <v>335</v>
      </c>
      <c r="H3626" t="s">
        <v>8757</v>
      </c>
      <c r="I3626" s="6">
        <v>44013.195208333331</v>
      </c>
      <c r="J3626" t="s">
        <v>16</v>
      </c>
      <c r="K3626" s="6">
        <v>44013.470659722225</v>
      </c>
      <c r="M3626" t="s">
        <v>1693</v>
      </c>
      <c r="N3626" t="s">
        <v>1694</v>
      </c>
      <c r="Q3626" t="s">
        <v>783</v>
      </c>
      <c r="R3626" t="s">
        <v>377</v>
      </c>
      <c r="S3626">
        <v>21037</v>
      </c>
      <c r="T3626" t="s">
        <v>338</v>
      </c>
      <c r="U3626" t="s">
        <v>530</v>
      </c>
      <c r="W3626" t="s">
        <v>1695</v>
      </c>
      <c r="Z3626" t="s">
        <v>1693</v>
      </c>
      <c r="AA3626" t="s">
        <v>1694</v>
      </c>
      <c r="AD3626" t="s">
        <v>783</v>
      </c>
      <c r="AE3626" t="s">
        <v>377</v>
      </c>
      <c r="AF3626">
        <v>21037</v>
      </c>
      <c r="AG3626" t="s">
        <v>338</v>
      </c>
      <c r="AH3626" t="s">
        <v>530</v>
      </c>
      <c r="AJ3626" t="s">
        <v>1695</v>
      </c>
      <c r="AL3626" t="s">
        <v>339</v>
      </c>
      <c r="AM3626">
        <v>1</v>
      </c>
      <c r="AN3626">
        <v>1</v>
      </c>
      <c r="AO3626">
        <v>5013</v>
      </c>
      <c r="AQ3626">
        <v>124478</v>
      </c>
      <c r="AR3626">
        <v>55090001</v>
      </c>
      <c r="AS3626" t="s">
        <v>995</v>
      </c>
      <c r="AT3626" t="s">
        <v>165</v>
      </c>
      <c r="AW3626" t="s">
        <v>340</v>
      </c>
      <c r="AX3626" t="s">
        <v>340</v>
      </c>
      <c r="AY3626" t="s">
        <v>382</v>
      </c>
      <c r="AZ3626">
        <v>0</v>
      </c>
      <c r="BY3626" t="s">
        <v>342</v>
      </c>
      <c r="EQ3626">
        <v>251219</v>
      </c>
      <c r="ER3626" t="s">
        <v>8758</v>
      </c>
      <c r="EV3626">
        <v>17288781</v>
      </c>
      <c r="EW3626">
        <v>928</v>
      </c>
      <c r="EX3626">
        <v>221207</v>
      </c>
      <c r="EY3626" t="s">
        <v>8759</v>
      </c>
      <c r="EZ3626">
        <v>1</v>
      </c>
      <c r="FC3626">
        <v>95096</v>
      </c>
      <c r="FD3626" t="s">
        <v>470</v>
      </c>
    </row>
    <row r="3627" spans="1:160" x14ac:dyDescent="0.3">
      <c r="A3627" t="str">
        <f>VLOOKUP(B3627,Table2[],3,FALSE)</f>
        <v>Digital</v>
      </c>
      <c r="B3627" t="str">
        <f>IF(OR(ISNUMBER(FIND("QVC",Z3627)),ISNUMBER(FIND("QVC",AL3627))),"QVC",IF(OR(ISNUMBER(FIND("NCO",H3627)),ISNUMBER(FIND("NCO",Y3627))), "NCO", IF(AL3627="consumer","PMD.com",VLOOKUP(LEFT(H3627,2),Tables!$E$1:$F$11,2,FALSE))))</f>
        <v>PMD.com</v>
      </c>
      <c r="C3627">
        <f t="shared" si="171"/>
        <v>552101</v>
      </c>
      <c r="D3627">
        <f t="shared" si="172"/>
        <v>1</v>
      </c>
      <c r="E3627" t="str">
        <f t="shared" ca="1" si="170"/>
        <v>MTD orders shipped</v>
      </c>
      <c r="F3627" t="s">
        <v>3539</v>
      </c>
      <c r="G3627" t="s">
        <v>335</v>
      </c>
      <c r="H3627" t="s">
        <v>8757</v>
      </c>
      <c r="I3627" s="6">
        <v>44013.195208333331</v>
      </c>
      <c r="J3627" t="s">
        <v>16</v>
      </c>
      <c r="K3627" s="6">
        <v>44013.470659722225</v>
      </c>
      <c r="M3627" t="s">
        <v>1693</v>
      </c>
      <c r="N3627" t="s">
        <v>1694</v>
      </c>
      <c r="Q3627" t="s">
        <v>783</v>
      </c>
      <c r="R3627" t="s">
        <v>377</v>
      </c>
      <c r="S3627">
        <v>21037</v>
      </c>
      <c r="T3627" t="s">
        <v>338</v>
      </c>
      <c r="U3627" t="s">
        <v>530</v>
      </c>
      <c r="W3627" t="s">
        <v>1695</v>
      </c>
      <c r="Z3627" t="s">
        <v>1693</v>
      </c>
      <c r="AA3627" t="s">
        <v>1694</v>
      </c>
      <c r="AD3627" t="s">
        <v>783</v>
      </c>
      <c r="AE3627" t="s">
        <v>377</v>
      </c>
      <c r="AF3627">
        <v>21037</v>
      </c>
      <c r="AG3627" t="s">
        <v>338</v>
      </c>
      <c r="AH3627" t="s">
        <v>530</v>
      </c>
      <c r="AJ3627" t="s">
        <v>1695</v>
      </c>
      <c r="AL3627" t="s">
        <v>339</v>
      </c>
      <c r="AM3627">
        <v>1</v>
      </c>
      <c r="AN3627">
        <v>1</v>
      </c>
      <c r="AO3627">
        <v>3241</v>
      </c>
      <c r="AQ3627">
        <v>124623</v>
      </c>
      <c r="AR3627">
        <v>552101</v>
      </c>
      <c r="AS3627" t="s">
        <v>166</v>
      </c>
      <c r="AT3627" t="s">
        <v>167</v>
      </c>
      <c r="AW3627" t="s">
        <v>340</v>
      </c>
      <c r="AX3627" t="s">
        <v>340</v>
      </c>
      <c r="AY3627" t="s">
        <v>382</v>
      </c>
      <c r="AZ3627" t="s">
        <v>471</v>
      </c>
      <c r="BY3627" t="s">
        <v>342</v>
      </c>
      <c r="EQ3627">
        <v>240933</v>
      </c>
      <c r="ER3627" t="s">
        <v>8758</v>
      </c>
      <c r="EV3627">
        <v>17288781</v>
      </c>
      <c r="EW3627">
        <v>928</v>
      </c>
      <c r="EX3627">
        <v>221207</v>
      </c>
      <c r="EY3627" t="s">
        <v>8759</v>
      </c>
      <c r="EZ3627">
        <v>1</v>
      </c>
      <c r="FC3627">
        <v>95096</v>
      </c>
      <c r="FD3627" t="s">
        <v>470</v>
      </c>
    </row>
    <row r="3628" spans="1:160" x14ac:dyDescent="0.3">
      <c r="A3628" t="str">
        <f>VLOOKUP(B3628,Table2[],3,FALSE)</f>
        <v>Digital</v>
      </c>
      <c r="B3628" t="str">
        <f>IF(OR(ISNUMBER(FIND("QVC",Z3628)),ISNUMBER(FIND("QVC",AL3628))),"QVC",IF(OR(ISNUMBER(FIND("NCO",H3628)),ISNUMBER(FIND("NCO",Y3628))), "NCO", IF(AL3628="consumer","PMD.com",VLOOKUP(LEFT(H3628,2),Tables!$E$1:$F$11,2,FALSE))))</f>
        <v>PMD.com</v>
      </c>
      <c r="C3628">
        <f t="shared" si="171"/>
        <v>55300001</v>
      </c>
      <c r="D3628">
        <f t="shared" si="172"/>
        <v>1</v>
      </c>
      <c r="E3628" t="str">
        <f t="shared" ca="1" si="170"/>
        <v>MTD orders shipped</v>
      </c>
      <c r="F3628" t="s">
        <v>3539</v>
      </c>
      <c r="G3628" t="s">
        <v>335</v>
      </c>
      <c r="H3628" t="s">
        <v>8757</v>
      </c>
      <c r="I3628" s="6">
        <v>44013.195208333331</v>
      </c>
      <c r="J3628" t="s">
        <v>16</v>
      </c>
      <c r="K3628" s="6">
        <v>44013.470659722225</v>
      </c>
      <c r="M3628" t="s">
        <v>1693</v>
      </c>
      <c r="N3628" t="s">
        <v>1694</v>
      </c>
      <c r="Q3628" t="s">
        <v>783</v>
      </c>
      <c r="R3628" t="s">
        <v>377</v>
      </c>
      <c r="S3628">
        <v>21037</v>
      </c>
      <c r="T3628" t="s">
        <v>338</v>
      </c>
      <c r="U3628" t="s">
        <v>530</v>
      </c>
      <c r="W3628" t="s">
        <v>1695</v>
      </c>
      <c r="Z3628" t="s">
        <v>1693</v>
      </c>
      <c r="AA3628" t="s">
        <v>1694</v>
      </c>
      <c r="AD3628" t="s">
        <v>783</v>
      </c>
      <c r="AE3628" t="s">
        <v>377</v>
      </c>
      <c r="AF3628">
        <v>21037</v>
      </c>
      <c r="AG3628" t="s">
        <v>338</v>
      </c>
      <c r="AH3628" t="s">
        <v>530</v>
      </c>
      <c r="AJ3628" t="s">
        <v>1695</v>
      </c>
      <c r="AL3628" t="s">
        <v>339</v>
      </c>
      <c r="AM3628">
        <v>1</v>
      </c>
      <c r="AN3628">
        <v>1</v>
      </c>
      <c r="AO3628">
        <v>5039</v>
      </c>
      <c r="AQ3628">
        <v>124479</v>
      </c>
      <c r="AR3628">
        <v>55300001</v>
      </c>
      <c r="AS3628" t="s">
        <v>3008</v>
      </c>
      <c r="AT3628" t="s">
        <v>153</v>
      </c>
      <c r="AW3628" t="s">
        <v>340</v>
      </c>
      <c r="AX3628" t="s">
        <v>340</v>
      </c>
      <c r="AY3628" t="s">
        <v>382</v>
      </c>
      <c r="AZ3628">
        <v>0</v>
      </c>
      <c r="BY3628" t="s">
        <v>342</v>
      </c>
      <c r="EQ3628">
        <v>253396</v>
      </c>
      <c r="ER3628" t="s">
        <v>8758</v>
      </c>
      <c r="EV3628">
        <v>17288781</v>
      </c>
      <c r="EW3628">
        <v>928</v>
      </c>
      <c r="EX3628">
        <v>221207</v>
      </c>
      <c r="EY3628" t="s">
        <v>8759</v>
      </c>
      <c r="EZ3628">
        <v>1</v>
      </c>
      <c r="FC3628">
        <v>95096</v>
      </c>
      <c r="FD3628" t="s">
        <v>470</v>
      </c>
    </row>
    <row r="3629" spans="1:160" x14ac:dyDescent="0.3">
      <c r="A3629" t="str">
        <f>VLOOKUP(B3629,Table2[],3,FALSE)</f>
        <v>Digital</v>
      </c>
      <c r="B3629" t="str">
        <f>IF(OR(ISNUMBER(FIND("QVC",Z3629)),ISNUMBER(FIND("QVC",AL3629))),"QVC",IF(OR(ISNUMBER(FIND("NCO",H3629)),ISNUMBER(FIND("NCO",Y3629))), "NCO", IF(AL3629="consumer","PMD.com",VLOOKUP(LEFT(H3629,2),Tables!$E$1:$F$11,2,FALSE))))</f>
        <v>PMD.com</v>
      </c>
      <c r="C3629">
        <f t="shared" si="171"/>
        <v>53920001</v>
      </c>
      <c r="D3629">
        <f t="shared" si="172"/>
        <v>1</v>
      </c>
      <c r="E3629" t="str">
        <f t="shared" ca="1" si="170"/>
        <v>shifted orders shipped</v>
      </c>
      <c r="F3629" t="s">
        <v>3539</v>
      </c>
      <c r="G3629" t="s">
        <v>335</v>
      </c>
      <c r="H3629" t="s">
        <v>8760</v>
      </c>
      <c r="I3629" s="6">
        <v>44012.738599537035</v>
      </c>
      <c r="J3629" t="s">
        <v>16</v>
      </c>
      <c r="K3629" s="6">
        <v>44013.47074074074</v>
      </c>
      <c r="M3629" t="s">
        <v>2289</v>
      </c>
      <c r="N3629" t="s">
        <v>2290</v>
      </c>
      <c r="Q3629" t="s">
        <v>454</v>
      </c>
      <c r="R3629" t="s">
        <v>407</v>
      </c>
      <c r="S3629" t="s">
        <v>2297</v>
      </c>
      <c r="T3629" t="s">
        <v>338</v>
      </c>
      <c r="U3629" t="s">
        <v>530</v>
      </c>
      <c r="W3629" t="s">
        <v>2291</v>
      </c>
      <c r="Z3629" t="s">
        <v>2289</v>
      </c>
      <c r="AA3629" t="s">
        <v>2290</v>
      </c>
      <c r="AD3629" t="s">
        <v>454</v>
      </c>
      <c r="AE3629" t="s">
        <v>407</v>
      </c>
      <c r="AF3629" t="s">
        <v>2297</v>
      </c>
      <c r="AG3629" t="s">
        <v>338</v>
      </c>
      <c r="AH3629" t="s">
        <v>530</v>
      </c>
      <c r="AJ3629" t="s">
        <v>2291</v>
      </c>
      <c r="AL3629" t="s">
        <v>339</v>
      </c>
      <c r="AM3629">
        <v>1</v>
      </c>
      <c r="AN3629">
        <v>1</v>
      </c>
      <c r="AO3629">
        <v>14899</v>
      </c>
      <c r="AQ3629">
        <v>124468</v>
      </c>
      <c r="AR3629">
        <v>53920001</v>
      </c>
      <c r="AS3629">
        <v>9000000</v>
      </c>
      <c r="AT3629" t="s">
        <v>40</v>
      </c>
      <c r="AW3629" t="s">
        <v>343</v>
      </c>
      <c r="BY3629" t="s">
        <v>342</v>
      </c>
      <c r="EQ3629">
        <v>243396</v>
      </c>
      <c r="ER3629" t="s">
        <v>8761</v>
      </c>
      <c r="EV3629">
        <v>17287776</v>
      </c>
      <c r="EW3629">
        <v>928</v>
      </c>
      <c r="EX3629">
        <v>221073</v>
      </c>
      <c r="EY3629" t="s">
        <v>8762</v>
      </c>
      <c r="EZ3629">
        <v>1</v>
      </c>
      <c r="FC3629">
        <v>95385</v>
      </c>
      <c r="FD3629" t="s">
        <v>3531</v>
      </c>
    </row>
    <row r="3630" spans="1:160" x14ac:dyDescent="0.3">
      <c r="A3630" t="str">
        <f>VLOOKUP(B3630,Table2[],3,FALSE)</f>
        <v>Digital</v>
      </c>
      <c r="B3630" t="str">
        <f>IF(OR(ISNUMBER(FIND("QVC",Z3630)),ISNUMBER(FIND("QVC",AL3630))),"QVC",IF(OR(ISNUMBER(FIND("NCO",H3630)),ISNUMBER(FIND("NCO",Y3630))), "NCO", IF(AL3630="consumer","PMD.com",VLOOKUP(LEFT(H3630,2),Tables!$E$1:$F$11,2,FALSE))))</f>
        <v>PMD.com</v>
      </c>
      <c r="C3630">
        <f t="shared" si="171"/>
        <v>52430001</v>
      </c>
      <c r="D3630">
        <f t="shared" si="172"/>
        <v>1</v>
      </c>
      <c r="E3630" t="str">
        <f t="shared" ca="1" si="170"/>
        <v>shifted orders shipped</v>
      </c>
      <c r="F3630" t="s">
        <v>3539</v>
      </c>
      <c r="G3630" t="s">
        <v>335</v>
      </c>
      <c r="H3630" t="s">
        <v>8760</v>
      </c>
      <c r="I3630" s="6">
        <v>44012.738599537035</v>
      </c>
      <c r="J3630" t="s">
        <v>16</v>
      </c>
      <c r="K3630" s="6">
        <v>44013.47074074074</v>
      </c>
      <c r="M3630" t="s">
        <v>2289</v>
      </c>
      <c r="N3630" t="s">
        <v>2290</v>
      </c>
      <c r="Q3630" t="s">
        <v>454</v>
      </c>
      <c r="R3630" t="s">
        <v>407</v>
      </c>
      <c r="S3630" t="s">
        <v>2297</v>
      </c>
      <c r="T3630" t="s">
        <v>338</v>
      </c>
      <c r="U3630" t="s">
        <v>530</v>
      </c>
      <c r="W3630" t="s">
        <v>2291</v>
      </c>
      <c r="Z3630" t="s">
        <v>2289</v>
      </c>
      <c r="AA3630" t="s">
        <v>2290</v>
      </c>
      <c r="AD3630" t="s">
        <v>454</v>
      </c>
      <c r="AE3630" t="s">
        <v>407</v>
      </c>
      <c r="AF3630" t="s">
        <v>2297</v>
      </c>
      <c r="AG3630" t="s">
        <v>338</v>
      </c>
      <c r="AH3630" t="s">
        <v>530</v>
      </c>
      <c r="AJ3630" t="s">
        <v>2291</v>
      </c>
      <c r="AL3630" t="s">
        <v>339</v>
      </c>
      <c r="AM3630">
        <v>1</v>
      </c>
      <c r="AN3630">
        <v>1</v>
      </c>
      <c r="AO3630">
        <v>12063</v>
      </c>
      <c r="AQ3630">
        <v>127155</v>
      </c>
      <c r="AR3630">
        <v>52430001</v>
      </c>
      <c r="AS3630" t="s">
        <v>927</v>
      </c>
      <c r="AT3630" t="s">
        <v>75</v>
      </c>
      <c r="AW3630" t="s">
        <v>340</v>
      </c>
      <c r="AX3630" t="s">
        <v>340</v>
      </c>
      <c r="AY3630" t="s">
        <v>357</v>
      </c>
      <c r="AZ3630" t="s">
        <v>363</v>
      </c>
      <c r="BY3630" t="s">
        <v>342</v>
      </c>
      <c r="EQ3630">
        <v>249990</v>
      </c>
      <c r="ER3630" t="s">
        <v>8761</v>
      </c>
      <c r="EV3630">
        <v>17287776</v>
      </c>
      <c r="EW3630">
        <v>928</v>
      </c>
      <c r="EX3630">
        <v>221073</v>
      </c>
      <c r="EY3630" t="s">
        <v>8762</v>
      </c>
      <c r="EZ3630">
        <v>1</v>
      </c>
      <c r="FC3630">
        <v>95385</v>
      </c>
      <c r="FD3630" t="s">
        <v>3531</v>
      </c>
    </row>
    <row r="3631" spans="1:160" x14ac:dyDescent="0.3">
      <c r="A3631" t="str">
        <f>VLOOKUP(B3631,Table2[],3,FALSE)</f>
        <v>Digital</v>
      </c>
      <c r="B3631" t="str">
        <f>IF(OR(ISNUMBER(FIND("QVC",Z3631)),ISNUMBER(FIND("QVC",AL3631))),"QVC",IF(OR(ISNUMBER(FIND("NCO",H3631)),ISNUMBER(FIND("NCO",Y3631))), "NCO", IF(AL3631="consumer","PMD.com",VLOOKUP(LEFT(H3631,2),Tables!$E$1:$F$11,2,FALSE))))</f>
        <v>PMD.com</v>
      </c>
      <c r="C3631">
        <f t="shared" si="171"/>
        <v>52710001</v>
      </c>
      <c r="D3631">
        <f t="shared" si="172"/>
        <v>2</v>
      </c>
      <c r="E3631" t="str">
        <f t="shared" ca="1" si="170"/>
        <v>shifted orders shipped</v>
      </c>
      <c r="F3631" t="s">
        <v>3539</v>
      </c>
      <c r="G3631" t="s">
        <v>335</v>
      </c>
      <c r="H3631" t="s">
        <v>8760</v>
      </c>
      <c r="I3631" s="6">
        <v>44012.738599537035</v>
      </c>
      <c r="J3631" t="s">
        <v>16</v>
      </c>
      <c r="K3631" s="6">
        <v>44013.47074074074</v>
      </c>
      <c r="M3631" t="s">
        <v>2289</v>
      </c>
      <c r="N3631" t="s">
        <v>2290</v>
      </c>
      <c r="Q3631" t="s">
        <v>454</v>
      </c>
      <c r="R3631" t="s">
        <v>407</v>
      </c>
      <c r="S3631" t="s">
        <v>2297</v>
      </c>
      <c r="T3631" t="s">
        <v>338</v>
      </c>
      <c r="U3631" t="s">
        <v>530</v>
      </c>
      <c r="W3631" t="s">
        <v>2291</v>
      </c>
      <c r="Z3631" t="s">
        <v>2289</v>
      </c>
      <c r="AA3631" t="s">
        <v>2290</v>
      </c>
      <c r="AD3631" t="s">
        <v>454</v>
      </c>
      <c r="AE3631" t="s">
        <v>407</v>
      </c>
      <c r="AF3631" t="s">
        <v>2297</v>
      </c>
      <c r="AG3631" t="s">
        <v>338</v>
      </c>
      <c r="AH3631" t="s">
        <v>530</v>
      </c>
      <c r="AJ3631" t="s">
        <v>2291</v>
      </c>
      <c r="AL3631" t="s">
        <v>339</v>
      </c>
      <c r="AM3631">
        <v>2</v>
      </c>
      <c r="AN3631">
        <v>2</v>
      </c>
      <c r="AO3631">
        <v>3399</v>
      </c>
      <c r="AQ3631">
        <v>124439</v>
      </c>
      <c r="AR3631">
        <v>52710001</v>
      </c>
      <c r="AS3631" t="s">
        <v>150</v>
      </c>
      <c r="AT3631" t="s">
        <v>151</v>
      </c>
      <c r="AW3631" t="s">
        <v>340</v>
      </c>
      <c r="AX3631" t="s">
        <v>340</v>
      </c>
      <c r="AY3631" t="s">
        <v>382</v>
      </c>
      <c r="AZ3631">
        <v>0</v>
      </c>
      <c r="BY3631" t="s">
        <v>342</v>
      </c>
      <c r="EQ3631">
        <v>249198</v>
      </c>
      <c r="ER3631" t="s">
        <v>8761</v>
      </c>
      <c r="EV3631">
        <v>17287776</v>
      </c>
      <c r="EW3631">
        <v>928</v>
      </c>
      <c r="EX3631">
        <v>221073</v>
      </c>
      <c r="EY3631" t="s">
        <v>8762</v>
      </c>
      <c r="EZ3631">
        <v>1</v>
      </c>
      <c r="FC3631">
        <v>52710001</v>
      </c>
      <c r="FD3631" t="s">
        <v>151</v>
      </c>
    </row>
    <row r="3632" spans="1:160" x14ac:dyDescent="0.3">
      <c r="A3632" t="str">
        <f>VLOOKUP(B3632,Table2[],3,FALSE)</f>
        <v>Digital</v>
      </c>
      <c r="B3632" t="str">
        <f>IF(OR(ISNUMBER(FIND("QVC",Z3632)),ISNUMBER(FIND("QVC",AL3632))),"QVC",IF(OR(ISNUMBER(FIND("NCO",H3632)),ISNUMBER(FIND("NCO",Y3632))), "NCO", IF(AL3632="consumer","PMD.com",VLOOKUP(LEFT(H3632,2),Tables!$E$1:$F$11,2,FALSE))))</f>
        <v>PMD.com</v>
      </c>
      <c r="C3632">
        <f t="shared" si="171"/>
        <v>51090030</v>
      </c>
      <c r="D3632">
        <f t="shared" si="172"/>
        <v>1</v>
      </c>
      <c r="E3632" t="str">
        <f t="shared" ca="1" si="170"/>
        <v>shifted orders shipped</v>
      </c>
      <c r="F3632" t="s">
        <v>3539</v>
      </c>
      <c r="G3632" t="s">
        <v>335</v>
      </c>
      <c r="H3632" t="s">
        <v>8760</v>
      </c>
      <c r="I3632" s="6">
        <v>44012.738599537035</v>
      </c>
      <c r="J3632" t="s">
        <v>16</v>
      </c>
      <c r="K3632" s="6">
        <v>44013.47074074074</v>
      </c>
      <c r="M3632" t="s">
        <v>2289</v>
      </c>
      <c r="N3632" t="s">
        <v>2290</v>
      </c>
      <c r="Q3632" t="s">
        <v>454</v>
      </c>
      <c r="R3632" t="s">
        <v>407</v>
      </c>
      <c r="S3632" t="s">
        <v>2297</v>
      </c>
      <c r="T3632" t="s">
        <v>338</v>
      </c>
      <c r="U3632" t="s">
        <v>530</v>
      </c>
      <c r="W3632" t="s">
        <v>2291</v>
      </c>
      <c r="Z3632" t="s">
        <v>2289</v>
      </c>
      <c r="AA3632" t="s">
        <v>2290</v>
      </c>
      <c r="AD3632" t="s">
        <v>454</v>
      </c>
      <c r="AE3632" t="s">
        <v>407</v>
      </c>
      <c r="AF3632" t="s">
        <v>2297</v>
      </c>
      <c r="AG3632" t="s">
        <v>338</v>
      </c>
      <c r="AH3632" t="s">
        <v>530</v>
      </c>
      <c r="AJ3632" t="s">
        <v>2291</v>
      </c>
      <c r="AL3632" t="s">
        <v>339</v>
      </c>
      <c r="AM3632">
        <v>1</v>
      </c>
      <c r="AN3632">
        <v>1</v>
      </c>
      <c r="AO3632">
        <v>6688</v>
      </c>
      <c r="AQ3632">
        <v>125960</v>
      </c>
      <c r="AR3632">
        <v>51090030</v>
      </c>
      <c r="AS3632" t="s">
        <v>3043</v>
      </c>
      <c r="AT3632" t="s">
        <v>628</v>
      </c>
      <c r="AW3632" t="s">
        <v>343</v>
      </c>
      <c r="BY3632" t="s">
        <v>342</v>
      </c>
      <c r="BZ3632" t="b">
        <v>0</v>
      </c>
      <c r="EQ3632">
        <v>243047</v>
      </c>
      <c r="ER3632" t="s">
        <v>8761</v>
      </c>
      <c r="EV3632">
        <v>17287776</v>
      </c>
      <c r="EW3632">
        <v>928</v>
      </c>
      <c r="EX3632">
        <v>221073</v>
      </c>
      <c r="EY3632" t="s">
        <v>8762</v>
      </c>
      <c r="EZ3632">
        <v>1</v>
      </c>
      <c r="FC3632">
        <v>95385</v>
      </c>
      <c r="FD3632" t="s">
        <v>3531</v>
      </c>
    </row>
    <row r="3633" spans="1:160" x14ac:dyDescent="0.3">
      <c r="A3633" t="str">
        <f>VLOOKUP(B3633,Table2[],3,FALSE)</f>
        <v>Digital</v>
      </c>
      <c r="B3633" t="str">
        <f>IF(OR(ISNUMBER(FIND("QVC",Z3633)),ISNUMBER(FIND("QVC",AL3633))),"QVC",IF(OR(ISNUMBER(FIND("NCO",H3633)),ISNUMBER(FIND("NCO",Y3633))), "NCO", IF(AL3633="consumer","PMD.com",VLOOKUP(LEFT(H3633,2),Tables!$E$1:$F$11,2,FALSE))))</f>
        <v>PMD.com</v>
      </c>
      <c r="C3633">
        <f t="shared" si="171"/>
        <v>5341030</v>
      </c>
      <c r="D3633">
        <f t="shared" si="172"/>
        <v>1</v>
      </c>
      <c r="E3633" t="str">
        <f t="shared" ca="1" si="170"/>
        <v>shifted orders shipped</v>
      </c>
      <c r="F3633" t="s">
        <v>3539</v>
      </c>
      <c r="G3633" t="s">
        <v>335</v>
      </c>
      <c r="H3633" t="s">
        <v>8760</v>
      </c>
      <c r="I3633" s="6">
        <v>44012.738599537035</v>
      </c>
      <c r="J3633" t="s">
        <v>16</v>
      </c>
      <c r="K3633" s="6">
        <v>44013.47074074074</v>
      </c>
      <c r="M3633" t="s">
        <v>2289</v>
      </c>
      <c r="N3633" t="s">
        <v>2290</v>
      </c>
      <c r="Q3633" t="s">
        <v>454</v>
      </c>
      <c r="R3633" t="s">
        <v>407</v>
      </c>
      <c r="S3633" t="s">
        <v>2297</v>
      </c>
      <c r="T3633" t="s">
        <v>338</v>
      </c>
      <c r="U3633" t="s">
        <v>530</v>
      </c>
      <c r="W3633" t="s">
        <v>2291</v>
      </c>
      <c r="Z3633" t="s">
        <v>2289</v>
      </c>
      <c r="AA3633" t="s">
        <v>2290</v>
      </c>
      <c r="AD3633" t="s">
        <v>454</v>
      </c>
      <c r="AE3633" t="s">
        <v>407</v>
      </c>
      <c r="AF3633" t="s">
        <v>2297</v>
      </c>
      <c r="AG3633" t="s">
        <v>338</v>
      </c>
      <c r="AH3633" t="s">
        <v>530</v>
      </c>
      <c r="AJ3633" t="s">
        <v>2291</v>
      </c>
      <c r="AL3633" t="s">
        <v>339</v>
      </c>
      <c r="AM3633">
        <v>1</v>
      </c>
      <c r="AN3633">
        <v>1</v>
      </c>
      <c r="AO3633">
        <v>12859</v>
      </c>
      <c r="AQ3633">
        <v>124642</v>
      </c>
      <c r="AR3633">
        <v>5341030</v>
      </c>
      <c r="AS3633" t="s">
        <v>925</v>
      </c>
      <c r="AT3633" t="s">
        <v>926</v>
      </c>
      <c r="AW3633" t="s">
        <v>366</v>
      </c>
      <c r="AX3633" t="s">
        <v>366</v>
      </c>
      <c r="AY3633" t="s">
        <v>345</v>
      </c>
      <c r="AZ3633" t="s">
        <v>346</v>
      </c>
      <c r="BY3633" t="s">
        <v>342</v>
      </c>
      <c r="EQ3633">
        <v>243275</v>
      </c>
      <c r="ER3633" t="s">
        <v>8761</v>
      </c>
      <c r="EV3633">
        <v>17287776</v>
      </c>
      <c r="EW3633">
        <v>928</v>
      </c>
      <c r="EX3633">
        <v>221073</v>
      </c>
      <c r="EY3633" t="s">
        <v>8762</v>
      </c>
      <c r="EZ3633">
        <v>1</v>
      </c>
      <c r="FC3633">
        <v>95385</v>
      </c>
      <c r="FD3633" t="s">
        <v>3531</v>
      </c>
    </row>
    <row r="3634" spans="1:160" x14ac:dyDescent="0.3">
      <c r="A3634" t="str">
        <f>VLOOKUP(B3634,Table2[],3,FALSE)</f>
        <v>Digital</v>
      </c>
      <c r="B3634" t="str">
        <f>IF(OR(ISNUMBER(FIND("QVC",Z3634)),ISNUMBER(FIND("QVC",AL3634))),"QVC",IF(OR(ISNUMBER(FIND("NCO",H3634)),ISNUMBER(FIND("NCO",Y3634))), "NCO", IF(AL3634="consumer","PMD.com",VLOOKUP(LEFT(H3634,2),Tables!$E$1:$F$11,2,FALSE))))</f>
        <v>PMD.com</v>
      </c>
      <c r="C3634">
        <f t="shared" si="171"/>
        <v>53500001</v>
      </c>
      <c r="D3634">
        <f t="shared" si="172"/>
        <v>2</v>
      </c>
      <c r="E3634" t="str">
        <f t="shared" ca="1" si="170"/>
        <v>MTD orders shipped</v>
      </c>
      <c r="F3634" t="s">
        <v>3539</v>
      </c>
      <c r="G3634" t="s">
        <v>335</v>
      </c>
      <c r="H3634" t="s">
        <v>8763</v>
      </c>
      <c r="I3634" s="6">
        <v>44013.195740740739</v>
      </c>
      <c r="J3634" t="s">
        <v>16</v>
      </c>
      <c r="K3634" s="6">
        <v>44013.471122685187</v>
      </c>
      <c r="M3634" t="s">
        <v>8764</v>
      </c>
      <c r="N3634" t="s">
        <v>8765</v>
      </c>
      <c r="Q3634" t="s">
        <v>2213</v>
      </c>
      <c r="R3634" t="s">
        <v>359</v>
      </c>
      <c r="S3634">
        <v>32780</v>
      </c>
      <c r="T3634" t="s">
        <v>338</v>
      </c>
      <c r="U3634" t="s">
        <v>530</v>
      </c>
      <c r="W3634" t="s">
        <v>8766</v>
      </c>
      <c r="Z3634" t="s">
        <v>8764</v>
      </c>
      <c r="AA3634" t="s">
        <v>8765</v>
      </c>
      <c r="AD3634" t="s">
        <v>2213</v>
      </c>
      <c r="AE3634" t="s">
        <v>359</v>
      </c>
      <c r="AF3634">
        <v>32780</v>
      </c>
      <c r="AG3634" t="s">
        <v>338</v>
      </c>
      <c r="AH3634" t="s">
        <v>530</v>
      </c>
      <c r="AJ3634" t="s">
        <v>8766</v>
      </c>
      <c r="AL3634" t="s">
        <v>339</v>
      </c>
      <c r="AM3634">
        <v>2</v>
      </c>
      <c r="AN3634">
        <v>2</v>
      </c>
      <c r="AO3634">
        <v>4244</v>
      </c>
      <c r="AQ3634">
        <v>123789</v>
      </c>
      <c r="AR3634">
        <v>53500001</v>
      </c>
      <c r="AS3634" t="s">
        <v>913</v>
      </c>
      <c r="AT3634" t="s">
        <v>83</v>
      </c>
      <c r="AW3634" t="s">
        <v>340</v>
      </c>
      <c r="AX3634" t="s">
        <v>340</v>
      </c>
      <c r="AY3634" t="s">
        <v>345</v>
      </c>
      <c r="AZ3634">
        <v>0</v>
      </c>
      <c r="BY3634" t="s">
        <v>342</v>
      </c>
      <c r="EQ3634">
        <v>243489</v>
      </c>
      <c r="ER3634" t="s">
        <v>8767</v>
      </c>
      <c r="EV3634">
        <v>17288785</v>
      </c>
      <c r="EW3634">
        <v>928</v>
      </c>
      <c r="EX3634">
        <v>221211</v>
      </c>
      <c r="EY3634" t="s">
        <v>8768</v>
      </c>
      <c r="EZ3634">
        <v>1</v>
      </c>
      <c r="FC3634">
        <v>53500001</v>
      </c>
      <c r="FD3634" t="s">
        <v>83</v>
      </c>
    </row>
    <row r="3635" spans="1:160" x14ac:dyDescent="0.3">
      <c r="A3635" t="str">
        <f>VLOOKUP(B3635,Table2[],3,FALSE)</f>
        <v>Digital</v>
      </c>
      <c r="B3635" t="str">
        <f>IF(OR(ISNUMBER(FIND("QVC",Z3635)),ISNUMBER(FIND("QVC",AL3635))),"QVC",IF(OR(ISNUMBER(FIND("NCO",H3635)),ISNUMBER(FIND("NCO",Y3635))), "NCO", IF(AL3635="consumer","PMD.com",VLOOKUP(LEFT(H3635,2),Tables!$E$1:$F$11,2,FALSE))))</f>
        <v>PMD.com</v>
      </c>
      <c r="C3635">
        <f t="shared" si="171"/>
        <v>53920001</v>
      </c>
      <c r="D3635">
        <f t="shared" si="172"/>
        <v>1</v>
      </c>
      <c r="E3635" t="str">
        <f t="shared" ca="1" si="170"/>
        <v>shifted orders shipped</v>
      </c>
      <c r="F3635" t="s">
        <v>3539</v>
      </c>
      <c r="G3635" t="s">
        <v>335</v>
      </c>
      <c r="H3635" t="s">
        <v>8769</v>
      </c>
      <c r="I3635" s="6">
        <v>44012.724270833336</v>
      </c>
      <c r="J3635" t="s">
        <v>16</v>
      </c>
      <c r="K3635" s="6">
        <v>44013.471296296295</v>
      </c>
      <c r="M3635" t="s">
        <v>8770</v>
      </c>
      <c r="N3635" t="s">
        <v>8771</v>
      </c>
      <c r="Q3635" t="s">
        <v>8772</v>
      </c>
      <c r="R3635" t="s">
        <v>365</v>
      </c>
      <c r="S3635">
        <v>92091</v>
      </c>
      <c r="T3635" t="s">
        <v>338</v>
      </c>
      <c r="U3635" t="s">
        <v>530</v>
      </c>
      <c r="W3635" t="s">
        <v>8773</v>
      </c>
      <c r="Z3635" t="s">
        <v>8770</v>
      </c>
      <c r="AA3635" t="s">
        <v>8771</v>
      </c>
      <c r="AD3635" t="s">
        <v>8772</v>
      </c>
      <c r="AE3635" t="s">
        <v>365</v>
      </c>
      <c r="AF3635">
        <v>92091</v>
      </c>
      <c r="AG3635" t="s">
        <v>338</v>
      </c>
      <c r="AH3635" t="s">
        <v>530</v>
      </c>
      <c r="AJ3635" t="s">
        <v>8773</v>
      </c>
      <c r="AL3635" t="s">
        <v>339</v>
      </c>
      <c r="AM3635">
        <v>1</v>
      </c>
      <c r="AN3635">
        <v>1</v>
      </c>
      <c r="AO3635">
        <v>14899</v>
      </c>
      <c r="AQ3635">
        <v>124468</v>
      </c>
      <c r="AR3635">
        <v>53920001</v>
      </c>
      <c r="AS3635">
        <v>9000000</v>
      </c>
      <c r="AT3635" t="s">
        <v>40</v>
      </c>
      <c r="AW3635" t="s">
        <v>343</v>
      </c>
      <c r="BY3635" t="s">
        <v>342</v>
      </c>
      <c r="EQ3635">
        <v>243396</v>
      </c>
      <c r="ER3635" t="s">
        <v>8774</v>
      </c>
      <c r="EV3635">
        <v>17287771</v>
      </c>
      <c r="EW3635">
        <v>928</v>
      </c>
      <c r="EX3635">
        <v>221068</v>
      </c>
      <c r="EY3635" t="s">
        <v>8775</v>
      </c>
      <c r="EZ3635">
        <v>1</v>
      </c>
      <c r="FC3635">
        <v>95385</v>
      </c>
      <c r="FD3635" t="s">
        <v>3531</v>
      </c>
    </row>
    <row r="3636" spans="1:160" x14ac:dyDescent="0.3">
      <c r="A3636" t="str">
        <f>VLOOKUP(B3636,Table2[],3,FALSE)</f>
        <v>Digital</v>
      </c>
      <c r="B3636" t="str">
        <f>IF(OR(ISNUMBER(FIND("QVC",Z3636)),ISNUMBER(FIND("QVC",AL3636))),"QVC",IF(OR(ISNUMBER(FIND("NCO",H3636)),ISNUMBER(FIND("NCO",Y3636))), "NCO", IF(AL3636="consumer","PMD.com",VLOOKUP(LEFT(H3636,2),Tables!$E$1:$F$11,2,FALSE))))</f>
        <v>PMD.com</v>
      </c>
      <c r="C3636">
        <f t="shared" si="171"/>
        <v>52710001</v>
      </c>
      <c r="D3636">
        <f t="shared" si="172"/>
        <v>1</v>
      </c>
      <c r="E3636" t="str">
        <f t="shared" ca="1" si="170"/>
        <v>shifted orders shipped</v>
      </c>
      <c r="F3636" t="s">
        <v>3539</v>
      </c>
      <c r="G3636" t="s">
        <v>335</v>
      </c>
      <c r="H3636" t="s">
        <v>8769</v>
      </c>
      <c r="I3636" s="6">
        <v>44012.724270833336</v>
      </c>
      <c r="J3636" t="s">
        <v>16</v>
      </c>
      <c r="K3636" s="6">
        <v>44013.471296296295</v>
      </c>
      <c r="M3636" t="s">
        <v>8770</v>
      </c>
      <c r="N3636" t="s">
        <v>8771</v>
      </c>
      <c r="Q3636" t="s">
        <v>8772</v>
      </c>
      <c r="R3636" t="s">
        <v>365</v>
      </c>
      <c r="S3636">
        <v>92091</v>
      </c>
      <c r="T3636" t="s">
        <v>338</v>
      </c>
      <c r="U3636" t="s">
        <v>530</v>
      </c>
      <c r="W3636" t="s">
        <v>8773</v>
      </c>
      <c r="Z3636" t="s">
        <v>8770</v>
      </c>
      <c r="AA3636" t="s">
        <v>8771</v>
      </c>
      <c r="AD3636" t="s">
        <v>8772</v>
      </c>
      <c r="AE3636" t="s">
        <v>365</v>
      </c>
      <c r="AF3636">
        <v>92091</v>
      </c>
      <c r="AG3636" t="s">
        <v>338</v>
      </c>
      <c r="AH3636" t="s">
        <v>530</v>
      </c>
      <c r="AJ3636" t="s">
        <v>8773</v>
      </c>
      <c r="AL3636" t="s">
        <v>339</v>
      </c>
      <c r="AM3636">
        <v>1</v>
      </c>
      <c r="AN3636">
        <v>1</v>
      </c>
      <c r="AO3636">
        <v>3399</v>
      </c>
      <c r="AQ3636">
        <v>124439</v>
      </c>
      <c r="AR3636">
        <v>52710001</v>
      </c>
      <c r="AS3636" t="s">
        <v>150</v>
      </c>
      <c r="AT3636" t="s">
        <v>151</v>
      </c>
      <c r="AW3636" t="s">
        <v>340</v>
      </c>
      <c r="AX3636" t="s">
        <v>340</v>
      </c>
      <c r="AY3636" t="s">
        <v>382</v>
      </c>
      <c r="AZ3636">
        <v>0</v>
      </c>
      <c r="BY3636" t="s">
        <v>342</v>
      </c>
      <c r="EQ3636">
        <v>249198</v>
      </c>
      <c r="ER3636" t="s">
        <v>8774</v>
      </c>
      <c r="EV3636">
        <v>17287771</v>
      </c>
      <c r="EW3636">
        <v>928</v>
      </c>
      <c r="EX3636">
        <v>221068</v>
      </c>
      <c r="EY3636" t="s">
        <v>8775</v>
      </c>
      <c r="EZ3636">
        <v>1</v>
      </c>
      <c r="FC3636">
        <v>95314</v>
      </c>
      <c r="FD3636" t="s">
        <v>528</v>
      </c>
    </row>
    <row r="3637" spans="1:160" x14ac:dyDescent="0.3">
      <c r="A3637" t="str">
        <f>VLOOKUP(B3637,Table2[],3,FALSE)</f>
        <v>Digital</v>
      </c>
      <c r="B3637" t="str">
        <f>IF(OR(ISNUMBER(FIND("QVC",Z3637)),ISNUMBER(FIND("QVC",AL3637))),"QVC",IF(OR(ISNUMBER(FIND("NCO",H3637)),ISNUMBER(FIND("NCO",Y3637))), "NCO", IF(AL3637="consumer","PMD.com",VLOOKUP(LEFT(H3637,2),Tables!$E$1:$F$11,2,FALSE))))</f>
        <v>PMD.com</v>
      </c>
      <c r="C3637">
        <f t="shared" si="171"/>
        <v>58040001</v>
      </c>
      <c r="D3637">
        <f t="shared" si="172"/>
        <v>1</v>
      </c>
      <c r="E3637" t="str">
        <f t="shared" ca="1" si="170"/>
        <v>shifted orders shipped</v>
      </c>
      <c r="F3637" t="s">
        <v>3539</v>
      </c>
      <c r="G3637" t="s">
        <v>335</v>
      </c>
      <c r="H3637" t="s">
        <v>8769</v>
      </c>
      <c r="I3637" s="6">
        <v>44012.724270833336</v>
      </c>
      <c r="J3637" t="s">
        <v>16</v>
      </c>
      <c r="K3637" s="6">
        <v>44013.471296296295</v>
      </c>
      <c r="M3637" t="s">
        <v>8770</v>
      </c>
      <c r="N3637" t="s">
        <v>8771</v>
      </c>
      <c r="Q3637" t="s">
        <v>8772</v>
      </c>
      <c r="R3637" t="s">
        <v>365</v>
      </c>
      <c r="S3637">
        <v>92091</v>
      </c>
      <c r="T3637" t="s">
        <v>338</v>
      </c>
      <c r="U3637" t="s">
        <v>530</v>
      </c>
      <c r="W3637" t="s">
        <v>8773</v>
      </c>
      <c r="Z3637" t="s">
        <v>8770</v>
      </c>
      <c r="AA3637" t="s">
        <v>8771</v>
      </c>
      <c r="AD3637" t="s">
        <v>8772</v>
      </c>
      <c r="AE3637" t="s">
        <v>365</v>
      </c>
      <c r="AF3637">
        <v>92091</v>
      </c>
      <c r="AG3637" t="s">
        <v>338</v>
      </c>
      <c r="AH3637" t="s">
        <v>530</v>
      </c>
      <c r="AJ3637" t="s">
        <v>8773</v>
      </c>
      <c r="AL3637" t="s">
        <v>339</v>
      </c>
      <c r="AM3637">
        <v>1</v>
      </c>
      <c r="AN3637">
        <v>1</v>
      </c>
      <c r="AO3637">
        <v>12788</v>
      </c>
      <c r="AQ3637">
        <v>124484</v>
      </c>
      <c r="AR3637">
        <v>58040001</v>
      </c>
      <c r="AS3637" t="s">
        <v>54</v>
      </c>
      <c r="AT3637" t="s">
        <v>55</v>
      </c>
      <c r="AW3637" t="s">
        <v>340</v>
      </c>
      <c r="AX3637" t="s">
        <v>340</v>
      </c>
      <c r="AY3637" t="s">
        <v>357</v>
      </c>
      <c r="AZ3637" t="s">
        <v>363</v>
      </c>
      <c r="BY3637" t="s">
        <v>342</v>
      </c>
      <c r="EQ3637">
        <v>251707</v>
      </c>
      <c r="ER3637" t="s">
        <v>8774</v>
      </c>
      <c r="EV3637">
        <v>17287771</v>
      </c>
      <c r="EW3637">
        <v>928</v>
      </c>
      <c r="EX3637">
        <v>221068</v>
      </c>
      <c r="EY3637" t="s">
        <v>8775</v>
      </c>
      <c r="EZ3637">
        <v>1</v>
      </c>
      <c r="FC3637">
        <v>58040001</v>
      </c>
      <c r="FD3637" t="s">
        <v>55</v>
      </c>
    </row>
    <row r="3638" spans="1:160" x14ac:dyDescent="0.3">
      <c r="A3638" t="str">
        <f>VLOOKUP(B3638,Table2[],3,FALSE)</f>
        <v>Digital</v>
      </c>
      <c r="B3638" t="str">
        <f>IF(OR(ISNUMBER(FIND("QVC",Z3638)),ISNUMBER(FIND("QVC",AL3638))),"QVC",IF(OR(ISNUMBER(FIND("NCO",H3638)),ISNUMBER(FIND("NCO",Y3638))), "NCO", IF(AL3638="consumer","PMD.com",VLOOKUP(LEFT(H3638,2),Tables!$E$1:$F$11,2,FALSE))))</f>
        <v>PMD.com</v>
      </c>
      <c r="C3638">
        <f t="shared" si="171"/>
        <v>52430001</v>
      </c>
      <c r="D3638">
        <f t="shared" si="172"/>
        <v>1</v>
      </c>
      <c r="E3638" t="str">
        <f t="shared" ca="1" si="170"/>
        <v>shifted orders shipped</v>
      </c>
      <c r="F3638" t="s">
        <v>3539</v>
      </c>
      <c r="G3638" t="s">
        <v>335</v>
      </c>
      <c r="H3638" t="s">
        <v>8769</v>
      </c>
      <c r="I3638" s="6">
        <v>44012.724270833336</v>
      </c>
      <c r="J3638" t="s">
        <v>16</v>
      </c>
      <c r="K3638" s="6">
        <v>44013.471296296295</v>
      </c>
      <c r="M3638" t="s">
        <v>8770</v>
      </c>
      <c r="N3638" t="s">
        <v>8771</v>
      </c>
      <c r="Q3638" t="s">
        <v>8772</v>
      </c>
      <c r="R3638" t="s">
        <v>365</v>
      </c>
      <c r="S3638">
        <v>92091</v>
      </c>
      <c r="T3638" t="s">
        <v>338</v>
      </c>
      <c r="U3638" t="s">
        <v>530</v>
      </c>
      <c r="W3638" t="s">
        <v>8773</v>
      </c>
      <c r="Z3638" t="s">
        <v>8770</v>
      </c>
      <c r="AA3638" t="s">
        <v>8771</v>
      </c>
      <c r="AD3638" t="s">
        <v>8772</v>
      </c>
      <c r="AE3638" t="s">
        <v>365</v>
      </c>
      <c r="AF3638">
        <v>92091</v>
      </c>
      <c r="AG3638" t="s">
        <v>338</v>
      </c>
      <c r="AH3638" t="s">
        <v>530</v>
      </c>
      <c r="AJ3638" t="s">
        <v>8773</v>
      </c>
      <c r="AL3638" t="s">
        <v>339</v>
      </c>
      <c r="AM3638">
        <v>1</v>
      </c>
      <c r="AN3638">
        <v>1</v>
      </c>
      <c r="AO3638">
        <v>12063</v>
      </c>
      <c r="AQ3638">
        <v>127155</v>
      </c>
      <c r="AR3638">
        <v>52430001</v>
      </c>
      <c r="AS3638" t="s">
        <v>927</v>
      </c>
      <c r="AT3638" t="s">
        <v>75</v>
      </c>
      <c r="AW3638" t="s">
        <v>340</v>
      </c>
      <c r="AX3638" t="s">
        <v>340</v>
      </c>
      <c r="AY3638" t="s">
        <v>357</v>
      </c>
      <c r="AZ3638" t="s">
        <v>363</v>
      </c>
      <c r="BY3638" t="s">
        <v>342</v>
      </c>
      <c r="EQ3638">
        <v>249990</v>
      </c>
      <c r="ER3638" t="s">
        <v>8774</v>
      </c>
      <c r="EV3638">
        <v>17287771</v>
      </c>
      <c r="EW3638">
        <v>928</v>
      </c>
      <c r="EX3638">
        <v>221068</v>
      </c>
      <c r="EY3638" t="s">
        <v>8775</v>
      </c>
      <c r="EZ3638">
        <v>1</v>
      </c>
      <c r="FC3638">
        <v>95385</v>
      </c>
      <c r="FD3638" t="s">
        <v>3531</v>
      </c>
    </row>
    <row r="3639" spans="1:160" x14ac:dyDescent="0.3">
      <c r="A3639" t="str">
        <f>VLOOKUP(B3639,Table2[],3,FALSE)</f>
        <v>Digital</v>
      </c>
      <c r="B3639" t="str">
        <f>IF(OR(ISNUMBER(FIND("QVC",Z3639)),ISNUMBER(FIND("QVC",AL3639))),"QVC",IF(OR(ISNUMBER(FIND("NCO",H3639)),ISNUMBER(FIND("NCO",Y3639))), "NCO", IF(AL3639="consumer","PMD.com",VLOOKUP(LEFT(H3639,2),Tables!$E$1:$F$11,2,FALSE))))</f>
        <v>PMD.com</v>
      </c>
      <c r="C3639">
        <f t="shared" si="171"/>
        <v>55300001</v>
      </c>
      <c r="D3639">
        <f t="shared" si="172"/>
        <v>1</v>
      </c>
      <c r="E3639" t="str">
        <f t="shared" ca="1" si="170"/>
        <v>shifted orders shipped</v>
      </c>
      <c r="F3639" t="s">
        <v>3539</v>
      </c>
      <c r="G3639" t="s">
        <v>335</v>
      </c>
      <c r="H3639" t="s">
        <v>8769</v>
      </c>
      <c r="I3639" s="6">
        <v>44012.724270833336</v>
      </c>
      <c r="J3639" t="s">
        <v>16</v>
      </c>
      <c r="K3639" s="6">
        <v>44013.471296296295</v>
      </c>
      <c r="M3639" t="s">
        <v>8770</v>
      </c>
      <c r="N3639" t="s">
        <v>8771</v>
      </c>
      <c r="Q3639" t="s">
        <v>8772</v>
      </c>
      <c r="R3639" t="s">
        <v>365</v>
      </c>
      <c r="S3639">
        <v>92091</v>
      </c>
      <c r="T3639" t="s">
        <v>338</v>
      </c>
      <c r="U3639" t="s">
        <v>530</v>
      </c>
      <c r="W3639" t="s">
        <v>8773</v>
      </c>
      <c r="Z3639" t="s">
        <v>8770</v>
      </c>
      <c r="AA3639" t="s">
        <v>8771</v>
      </c>
      <c r="AD3639" t="s">
        <v>8772</v>
      </c>
      <c r="AE3639" t="s">
        <v>365</v>
      </c>
      <c r="AF3639">
        <v>92091</v>
      </c>
      <c r="AG3639" t="s">
        <v>338</v>
      </c>
      <c r="AH3639" t="s">
        <v>530</v>
      </c>
      <c r="AJ3639" t="s">
        <v>8773</v>
      </c>
      <c r="AL3639" t="s">
        <v>339</v>
      </c>
      <c r="AM3639">
        <v>1</v>
      </c>
      <c r="AN3639">
        <v>1</v>
      </c>
      <c r="AO3639">
        <v>5039</v>
      </c>
      <c r="AQ3639">
        <v>124479</v>
      </c>
      <c r="AR3639">
        <v>55300001</v>
      </c>
      <c r="AS3639" t="s">
        <v>3008</v>
      </c>
      <c r="AT3639" t="s">
        <v>153</v>
      </c>
      <c r="AW3639" t="s">
        <v>340</v>
      </c>
      <c r="AX3639" t="s">
        <v>340</v>
      </c>
      <c r="AY3639" t="s">
        <v>382</v>
      </c>
      <c r="AZ3639">
        <v>0</v>
      </c>
      <c r="BY3639" t="s">
        <v>342</v>
      </c>
      <c r="EQ3639">
        <v>253396</v>
      </c>
      <c r="ER3639" t="s">
        <v>8774</v>
      </c>
      <c r="EV3639">
        <v>17287771</v>
      </c>
      <c r="EW3639">
        <v>928</v>
      </c>
      <c r="EX3639">
        <v>221068</v>
      </c>
      <c r="EY3639" t="s">
        <v>8775</v>
      </c>
      <c r="EZ3639">
        <v>1</v>
      </c>
      <c r="FC3639">
        <v>95314</v>
      </c>
      <c r="FD3639" t="s">
        <v>528</v>
      </c>
    </row>
    <row r="3640" spans="1:160" x14ac:dyDescent="0.3">
      <c r="A3640" t="str">
        <f>VLOOKUP(B3640,Table2[],3,FALSE)</f>
        <v>Digital</v>
      </c>
      <c r="B3640" t="str">
        <f>IF(OR(ISNUMBER(FIND("QVC",Z3640)),ISNUMBER(FIND("QVC",AL3640))),"QVC",IF(OR(ISNUMBER(FIND("NCO",H3640)),ISNUMBER(FIND("NCO",Y3640))), "NCO", IF(AL3640="consumer","PMD.com",VLOOKUP(LEFT(H3640,2),Tables!$E$1:$F$11,2,FALSE))))</f>
        <v>PMD.com</v>
      </c>
      <c r="C3640">
        <f t="shared" si="171"/>
        <v>53160001</v>
      </c>
      <c r="D3640">
        <f t="shared" si="172"/>
        <v>1</v>
      </c>
      <c r="E3640" t="str">
        <f t="shared" ca="1" si="170"/>
        <v>shifted orders shipped</v>
      </c>
      <c r="F3640" t="s">
        <v>3539</v>
      </c>
      <c r="G3640" t="s">
        <v>335</v>
      </c>
      <c r="H3640" t="s">
        <v>8769</v>
      </c>
      <c r="I3640" s="6">
        <v>44012.724270833336</v>
      </c>
      <c r="J3640" t="s">
        <v>16</v>
      </c>
      <c r="K3640" s="6">
        <v>44013.471296296295</v>
      </c>
      <c r="M3640" t="s">
        <v>8770</v>
      </c>
      <c r="N3640" t="s">
        <v>8771</v>
      </c>
      <c r="Q3640" t="s">
        <v>8772</v>
      </c>
      <c r="R3640" t="s">
        <v>365</v>
      </c>
      <c r="S3640">
        <v>92091</v>
      </c>
      <c r="T3640" t="s">
        <v>338</v>
      </c>
      <c r="U3640" t="s">
        <v>530</v>
      </c>
      <c r="W3640" t="s">
        <v>8773</v>
      </c>
      <c r="Z3640" t="s">
        <v>8770</v>
      </c>
      <c r="AA3640" t="s">
        <v>8771</v>
      </c>
      <c r="AD3640" t="s">
        <v>8772</v>
      </c>
      <c r="AE3640" t="s">
        <v>365</v>
      </c>
      <c r="AF3640">
        <v>92091</v>
      </c>
      <c r="AG3640" t="s">
        <v>338</v>
      </c>
      <c r="AH3640" t="s">
        <v>530</v>
      </c>
      <c r="AJ3640" t="s">
        <v>8773</v>
      </c>
      <c r="AL3640" t="s">
        <v>339</v>
      </c>
      <c r="AM3640">
        <v>1</v>
      </c>
      <c r="AN3640">
        <v>1</v>
      </c>
      <c r="AO3640">
        <v>4322</v>
      </c>
      <c r="AQ3640">
        <v>124007</v>
      </c>
      <c r="AR3640">
        <v>53160001</v>
      </c>
      <c r="AS3640" t="s">
        <v>1895</v>
      </c>
      <c r="AT3640" t="s">
        <v>119</v>
      </c>
      <c r="AW3640" t="s">
        <v>340</v>
      </c>
      <c r="AX3640" t="s">
        <v>340</v>
      </c>
      <c r="AY3640" t="s">
        <v>341</v>
      </c>
      <c r="AZ3640">
        <v>0</v>
      </c>
      <c r="BY3640" t="s">
        <v>342</v>
      </c>
      <c r="EQ3640">
        <v>252959</v>
      </c>
      <c r="ER3640" t="s">
        <v>8774</v>
      </c>
      <c r="EV3640">
        <v>17287771</v>
      </c>
      <c r="EW3640">
        <v>928</v>
      </c>
      <c r="EX3640">
        <v>221068</v>
      </c>
      <c r="EY3640" t="s">
        <v>8775</v>
      </c>
      <c r="EZ3640">
        <v>1</v>
      </c>
      <c r="FC3640">
        <v>53160001</v>
      </c>
      <c r="FD3640" t="s">
        <v>119</v>
      </c>
    </row>
    <row r="3641" spans="1:160" x14ac:dyDescent="0.3">
      <c r="A3641" t="str">
        <f>VLOOKUP(B3641,Table2[],3,FALSE)</f>
        <v>Digital</v>
      </c>
      <c r="B3641" t="str">
        <f>IF(OR(ISNUMBER(FIND("QVC",Z3641)),ISNUMBER(FIND("QVC",AL3641))),"QVC",IF(OR(ISNUMBER(FIND("NCO",H3641)),ISNUMBER(FIND("NCO",Y3641))), "NCO", IF(AL3641="consumer","PMD.com",VLOOKUP(LEFT(H3641,2),Tables!$E$1:$F$11,2,FALSE))))</f>
        <v>PMD.com</v>
      </c>
      <c r="C3641">
        <f t="shared" si="171"/>
        <v>55090001</v>
      </c>
      <c r="D3641">
        <f t="shared" si="172"/>
        <v>1</v>
      </c>
      <c r="E3641" t="str">
        <f t="shared" ca="1" si="170"/>
        <v>shifted orders shipped</v>
      </c>
      <c r="F3641" t="s">
        <v>3539</v>
      </c>
      <c r="G3641" t="s">
        <v>335</v>
      </c>
      <c r="H3641" t="s">
        <v>8769</v>
      </c>
      <c r="I3641" s="6">
        <v>44012.724270833336</v>
      </c>
      <c r="J3641" t="s">
        <v>16</v>
      </c>
      <c r="K3641" s="6">
        <v>44013.471296296295</v>
      </c>
      <c r="M3641" t="s">
        <v>8770</v>
      </c>
      <c r="N3641" t="s">
        <v>8771</v>
      </c>
      <c r="Q3641" t="s">
        <v>8772</v>
      </c>
      <c r="R3641" t="s">
        <v>365</v>
      </c>
      <c r="S3641">
        <v>92091</v>
      </c>
      <c r="T3641" t="s">
        <v>338</v>
      </c>
      <c r="U3641" t="s">
        <v>530</v>
      </c>
      <c r="W3641" t="s">
        <v>8773</v>
      </c>
      <c r="Z3641" t="s">
        <v>8770</v>
      </c>
      <c r="AA3641" t="s">
        <v>8771</v>
      </c>
      <c r="AD3641" t="s">
        <v>8772</v>
      </c>
      <c r="AE3641" t="s">
        <v>365</v>
      </c>
      <c r="AF3641">
        <v>92091</v>
      </c>
      <c r="AG3641" t="s">
        <v>338</v>
      </c>
      <c r="AH3641" t="s">
        <v>530</v>
      </c>
      <c r="AJ3641" t="s">
        <v>8773</v>
      </c>
      <c r="AL3641" t="s">
        <v>339</v>
      </c>
      <c r="AM3641">
        <v>1</v>
      </c>
      <c r="AN3641">
        <v>1</v>
      </c>
      <c r="AO3641">
        <v>5013</v>
      </c>
      <c r="AQ3641">
        <v>124478</v>
      </c>
      <c r="AR3641">
        <v>55090001</v>
      </c>
      <c r="AS3641" t="s">
        <v>995</v>
      </c>
      <c r="AT3641" t="s">
        <v>165</v>
      </c>
      <c r="AW3641" t="s">
        <v>340</v>
      </c>
      <c r="AX3641" t="s">
        <v>340</v>
      </c>
      <c r="AY3641" t="s">
        <v>382</v>
      </c>
      <c r="AZ3641">
        <v>0</v>
      </c>
      <c r="BY3641" t="s">
        <v>342</v>
      </c>
      <c r="EQ3641">
        <v>251219</v>
      </c>
      <c r="ER3641" t="s">
        <v>8774</v>
      </c>
      <c r="EV3641">
        <v>17287771</v>
      </c>
      <c r="EW3641">
        <v>928</v>
      </c>
      <c r="EX3641">
        <v>221068</v>
      </c>
      <c r="EY3641" t="s">
        <v>8775</v>
      </c>
      <c r="EZ3641">
        <v>1</v>
      </c>
      <c r="FC3641">
        <v>55090001</v>
      </c>
      <c r="FD3641" t="s">
        <v>165</v>
      </c>
    </row>
    <row r="3642" spans="1:160" x14ac:dyDescent="0.3">
      <c r="A3642" t="str">
        <f>VLOOKUP(B3642,Table2[],3,FALSE)</f>
        <v>Digital</v>
      </c>
      <c r="B3642" t="str">
        <f>IF(OR(ISNUMBER(FIND("QVC",Z3642)),ISNUMBER(FIND("QVC",AL3642))),"QVC",IF(OR(ISNUMBER(FIND("NCO",H3642)),ISNUMBER(FIND("NCO",Y3642))), "NCO", IF(AL3642="consumer","PMD.com",VLOOKUP(LEFT(H3642,2),Tables!$E$1:$F$11,2,FALSE))))</f>
        <v>PMD.com</v>
      </c>
      <c r="C3642">
        <f t="shared" si="171"/>
        <v>5342</v>
      </c>
      <c r="D3642">
        <f t="shared" si="172"/>
        <v>1</v>
      </c>
      <c r="E3642" t="str">
        <f t="shared" ca="1" si="170"/>
        <v>shifted orders shipped</v>
      </c>
      <c r="F3642" t="s">
        <v>3539</v>
      </c>
      <c r="G3642" t="s">
        <v>335</v>
      </c>
      <c r="H3642" t="s">
        <v>8769</v>
      </c>
      <c r="I3642" s="6">
        <v>44012.724270833336</v>
      </c>
      <c r="J3642" t="s">
        <v>16</v>
      </c>
      <c r="K3642" s="6">
        <v>44013.471296296295</v>
      </c>
      <c r="M3642" t="s">
        <v>8770</v>
      </c>
      <c r="N3642" t="s">
        <v>8771</v>
      </c>
      <c r="Q3642" t="s">
        <v>8772</v>
      </c>
      <c r="R3642" t="s">
        <v>365</v>
      </c>
      <c r="S3642">
        <v>92091</v>
      </c>
      <c r="T3642" t="s">
        <v>338</v>
      </c>
      <c r="U3642" t="s">
        <v>530</v>
      </c>
      <c r="W3642" t="s">
        <v>8773</v>
      </c>
      <c r="Z3642" t="s">
        <v>8770</v>
      </c>
      <c r="AA3642" t="s">
        <v>8771</v>
      </c>
      <c r="AD3642" t="s">
        <v>8772</v>
      </c>
      <c r="AE3642" t="s">
        <v>365</v>
      </c>
      <c r="AF3642">
        <v>92091</v>
      </c>
      <c r="AG3642" t="s">
        <v>338</v>
      </c>
      <c r="AH3642" t="s">
        <v>530</v>
      </c>
      <c r="AJ3642" t="s">
        <v>8773</v>
      </c>
      <c r="AL3642" t="s">
        <v>339</v>
      </c>
      <c r="AM3642">
        <v>1</v>
      </c>
      <c r="AN3642">
        <v>1</v>
      </c>
      <c r="AO3642">
        <v>13280</v>
      </c>
      <c r="AQ3642">
        <v>123849</v>
      </c>
      <c r="AR3642">
        <v>5342</v>
      </c>
      <c r="AS3642" t="s">
        <v>1867</v>
      </c>
      <c r="AT3642" t="s">
        <v>149</v>
      </c>
      <c r="AW3642" t="s">
        <v>340</v>
      </c>
      <c r="AX3642" t="s">
        <v>340</v>
      </c>
      <c r="AY3642" t="s">
        <v>345</v>
      </c>
      <c r="AZ3642" t="s">
        <v>346</v>
      </c>
      <c r="BY3642" t="s">
        <v>342</v>
      </c>
      <c r="EQ3642">
        <v>244853</v>
      </c>
      <c r="ER3642" t="s">
        <v>8774</v>
      </c>
      <c r="EV3642">
        <v>17287771</v>
      </c>
      <c r="EW3642">
        <v>928</v>
      </c>
      <c r="EX3642">
        <v>221068</v>
      </c>
      <c r="EY3642" t="s">
        <v>8775</v>
      </c>
      <c r="EZ3642">
        <v>1</v>
      </c>
      <c r="FC3642">
        <v>5342</v>
      </c>
      <c r="FD3642" t="s">
        <v>149</v>
      </c>
    </row>
    <row r="3643" spans="1:160" x14ac:dyDescent="0.3">
      <c r="A3643" t="str">
        <f>VLOOKUP(B3643,Table2[],3,FALSE)</f>
        <v>Digital</v>
      </c>
      <c r="B3643" t="str">
        <f>IF(OR(ISNUMBER(FIND("QVC",Z3643)),ISNUMBER(FIND("QVC",AL3643))),"QVC",IF(OR(ISNUMBER(FIND("NCO",H3643)),ISNUMBER(FIND("NCO",Y3643))), "NCO", IF(AL3643="consumer","PMD.com",VLOOKUP(LEFT(H3643,2),Tables!$E$1:$F$11,2,FALSE))))</f>
        <v>PMD.com</v>
      </c>
      <c r="C3643">
        <f t="shared" si="171"/>
        <v>51010001</v>
      </c>
      <c r="D3643">
        <f t="shared" si="172"/>
        <v>1</v>
      </c>
      <c r="E3643" t="str">
        <f t="shared" ca="1" si="170"/>
        <v>shifted orders shipped</v>
      </c>
      <c r="F3643" t="s">
        <v>3539</v>
      </c>
      <c r="G3643" t="s">
        <v>335</v>
      </c>
      <c r="H3643" t="s">
        <v>8769</v>
      </c>
      <c r="I3643" s="6">
        <v>44012.724270833336</v>
      </c>
      <c r="J3643" t="s">
        <v>16</v>
      </c>
      <c r="K3643" s="6">
        <v>44013.471296296295</v>
      </c>
      <c r="M3643" t="s">
        <v>8770</v>
      </c>
      <c r="N3643" t="s">
        <v>8771</v>
      </c>
      <c r="Q3643" t="s">
        <v>8772</v>
      </c>
      <c r="R3643" t="s">
        <v>365</v>
      </c>
      <c r="S3643">
        <v>92091</v>
      </c>
      <c r="T3643" t="s">
        <v>338</v>
      </c>
      <c r="U3643" t="s">
        <v>530</v>
      </c>
      <c r="W3643" t="s">
        <v>8773</v>
      </c>
      <c r="Z3643" t="s">
        <v>8770</v>
      </c>
      <c r="AA3643" t="s">
        <v>8771</v>
      </c>
      <c r="AD3643" t="s">
        <v>8772</v>
      </c>
      <c r="AE3643" t="s">
        <v>365</v>
      </c>
      <c r="AF3643">
        <v>92091</v>
      </c>
      <c r="AG3643" t="s">
        <v>338</v>
      </c>
      <c r="AH3643" t="s">
        <v>530</v>
      </c>
      <c r="AJ3643" t="s">
        <v>8773</v>
      </c>
      <c r="AL3643" t="s">
        <v>339</v>
      </c>
      <c r="AM3643">
        <v>1</v>
      </c>
      <c r="AN3643">
        <v>1</v>
      </c>
      <c r="AO3643">
        <v>8743</v>
      </c>
      <c r="AQ3643">
        <v>123868</v>
      </c>
      <c r="AR3643">
        <v>51010001</v>
      </c>
      <c r="AS3643" t="s">
        <v>48</v>
      </c>
      <c r="AT3643" t="s">
        <v>49</v>
      </c>
      <c r="AW3643" t="s">
        <v>340</v>
      </c>
      <c r="AX3643" t="s">
        <v>340</v>
      </c>
      <c r="AY3643" t="s">
        <v>357</v>
      </c>
      <c r="AZ3643" t="s">
        <v>363</v>
      </c>
      <c r="BY3643" t="s">
        <v>342</v>
      </c>
      <c r="EQ3643">
        <v>251450</v>
      </c>
      <c r="ER3643" t="s">
        <v>8774</v>
      </c>
      <c r="EV3643">
        <v>17287771</v>
      </c>
      <c r="EW3643">
        <v>928</v>
      </c>
      <c r="EX3643">
        <v>221068</v>
      </c>
      <c r="EY3643" t="s">
        <v>8775</v>
      </c>
      <c r="EZ3643">
        <v>1</v>
      </c>
      <c r="FC3643">
        <v>51010001</v>
      </c>
      <c r="FD3643" t="s">
        <v>49</v>
      </c>
    </row>
    <row r="3644" spans="1:160" x14ac:dyDescent="0.3">
      <c r="A3644" t="str">
        <f>VLOOKUP(B3644,Table2[],3,FALSE)</f>
        <v>Digital</v>
      </c>
      <c r="B3644" t="str">
        <f>IF(OR(ISNUMBER(FIND("QVC",Z3644)),ISNUMBER(FIND("QVC",AL3644))),"QVC",IF(OR(ISNUMBER(FIND("NCO",H3644)),ISNUMBER(FIND("NCO",Y3644))), "NCO", IF(AL3644="consumer","PMD.com",VLOOKUP(LEFT(H3644,2),Tables!$E$1:$F$11,2,FALSE))))</f>
        <v>PMD.com</v>
      </c>
      <c r="C3644">
        <f t="shared" si="171"/>
        <v>5341030</v>
      </c>
      <c r="D3644">
        <f t="shared" si="172"/>
        <v>1</v>
      </c>
      <c r="E3644" t="str">
        <f t="shared" ca="1" si="170"/>
        <v>shifted orders shipped</v>
      </c>
      <c r="F3644" t="s">
        <v>3539</v>
      </c>
      <c r="G3644" t="s">
        <v>335</v>
      </c>
      <c r="H3644" t="s">
        <v>8769</v>
      </c>
      <c r="I3644" s="6">
        <v>44012.724270833336</v>
      </c>
      <c r="J3644" t="s">
        <v>16</v>
      </c>
      <c r="K3644" s="6">
        <v>44013.471296296295</v>
      </c>
      <c r="M3644" t="s">
        <v>8770</v>
      </c>
      <c r="N3644" t="s">
        <v>8771</v>
      </c>
      <c r="Q3644" t="s">
        <v>8772</v>
      </c>
      <c r="R3644" t="s">
        <v>365</v>
      </c>
      <c r="S3644">
        <v>92091</v>
      </c>
      <c r="T3644" t="s">
        <v>338</v>
      </c>
      <c r="U3644" t="s">
        <v>530</v>
      </c>
      <c r="W3644" t="s">
        <v>8773</v>
      </c>
      <c r="Z3644" t="s">
        <v>8770</v>
      </c>
      <c r="AA3644" t="s">
        <v>8771</v>
      </c>
      <c r="AD3644" t="s">
        <v>8772</v>
      </c>
      <c r="AE3644" t="s">
        <v>365</v>
      </c>
      <c r="AF3644">
        <v>92091</v>
      </c>
      <c r="AG3644" t="s">
        <v>338</v>
      </c>
      <c r="AH3644" t="s">
        <v>530</v>
      </c>
      <c r="AJ3644" t="s">
        <v>8773</v>
      </c>
      <c r="AL3644" t="s">
        <v>339</v>
      </c>
      <c r="AM3644">
        <v>1</v>
      </c>
      <c r="AN3644">
        <v>1</v>
      </c>
      <c r="AO3644">
        <v>12859</v>
      </c>
      <c r="AQ3644">
        <v>124642</v>
      </c>
      <c r="AR3644">
        <v>5341030</v>
      </c>
      <c r="AS3644" t="s">
        <v>925</v>
      </c>
      <c r="AT3644" t="s">
        <v>926</v>
      </c>
      <c r="AW3644" t="s">
        <v>366</v>
      </c>
      <c r="AX3644" t="s">
        <v>366</v>
      </c>
      <c r="AY3644" t="s">
        <v>345</v>
      </c>
      <c r="AZ3644" t="s">
        <v>346</v>
      </c>
      <c r="BY3644" t="s">
        <v>342</v>
      </c>
      <c r="EQ3644">
        <v>243275</v>
      </c>
      <c r="ER3644" t="s">
        <v>8774</v>
      </c>
      <c r="EV3644">
        <v>17287771</v>
      </c>
      <c r="EW3644">
        <v>928</v>
      </c>
      <c r="EX3644">
        <v>221068</v>
      </c>
      <c r="EY3644" t="s">
        <v>8775</v>
      </c>
      <c r="EZ3644">
        <v>1</v>
      </c>
      <c r="FC3644">
        <v>95385</v>
      </c>
      <c r="FD3644" t="s">
        <v>3531</v>
      </c>
    </row>
    <row r="3645" spans="1:160" x14ac:dyDescent="0.3">
      <c r="A3645" t="str">
        <f>VLOOKUP(B3645,Table2[],3,FALSE)</f>
        <v>Digital</v>
      </c>
      <c r="B3645" t="str">
        <f>IF(OR(ISNUMBER(FIND("QVC",Z3645)),ISNUMBER(FIND("QVC",AL3645))),"QVC",IF(OR(ISNUMBER(FIND("NCO",H3645)),ISNUMBER(FIND("NCO",Y3645))), "NCO", IF(AL3645="consumer","PMD.com",VLOOKUP(LEFT(H3645,2),Tables!$E$1:$F$11,2,FALSE))))</f>
        <v>PMD.com</v>
      </c>
      <c r="C3645">
        <f t="shared" si="171"/>
        <v>53450001</v>
      </c>
      <c r="D3645">
        <f t="shared" si="172"/>
        <v>1</v>
      </c>
      <c r="E3645" t="str">
        <f t="shared" ca="1" si="170"/>
        <v>shifted orders shipped</v>
      </c>
      <c r="F3645" t="s">
        <v>3539</v>
      </c>
      <c r="G3645" t="s">
        <v>335</v>
      </c>
      <c r="H3645" t="s">
        <v>8769</v>
      </c>
      <c r="I3645" s="6">
        <v>44012.724270833336</v>
      </c>
      <c r="J3645" t="s">
        <v>16</v>
      </c>
      <c r="K3645" s="6">
        <v>44013.471296296295</v>
      </c>
      <c r="M3645" t="s">
        <v>8770</v>
      </c>
      <c r="N3645" t="s">
        <v>8771</v>
      </c>
      <c r="Q3645" t="s">
        <v>8772</v>
      </c>
      <c r="R3645" t="s">
        <v>365</v>
      </c>
      <c r="S3645">
        <v>92091</v>
      </c>
      <c r="T3645" t="s">
        <v>338</v>
      </c>
      <c r="U3645" t="s">
        <v>530</v>
      </c>
      <c r="W3645" t="s">
        <v>8773</v>
      </c>
      <c r="Z3645" t="s">
        <v>8770</v>
      </c>
      <c r="AA3645" t="s">
        <v>8771</v>
      </c>
      <c r="AD3645" t="s">
        <v>8772</v>
      </c>
      <c r="AE3645" t="s">
        <v>365</v>
      </c>
      <c r="AF3645">
        <v>92091</v>
      </c>
      <c r="AG3645" t="s">
        <v>338</v>
      </c>
      <c r="AH3645" t="s">
        <v>530</v>
      </c>
      <c r="AJ3645" t="s">
        <v>8773</v>
      </c>
      <c r="AL3645" t="s">
        <v>339</v>
      </c>
      <c r="AM3645">
        <v>1</v>
      </c>
      <c r="AN3645">
        <v>1</v>
      </c>
      <c r="AO3645">
        <v>6117</v>
      </c>
      <c r="AQ3645">
        <v>124723</v>
      </c>
      <c r="AR3645">
        <v>53450001</v>
      </c>
      <c r="AS3645" t="s">
        <v>89</v>
      </c>
      <c r="AT3645" t="s">
        <v>144</v>
      </c>
      <c r="AW3645" t="s">
        <v>340</v>
      </c>
      <c r="AX3645" t="s">
        <v>340</v>
      </c>
      <c r="AY3645" t="s">
        <v>345</v>
      </c>
      <c r="AZ3645">
        <v>0</v>
      </c>
      <c r="EQ3645">
        <v>252730</v>
      </c>
      <c r="ER3645" t="s">
        <v>8774</v>
      </c>
      <c r="EV3645">
        <v>17287771</v>
      </c>
      <c r="EW3645">
        <v>928</v>
      </c>
      <c r="EX3645">
        <v>221068</v>
      </c>
      <c r="EY3645" t="s">
        <v>8775</v>
      </c>
      <c r="EZ3645">
        <v>1</v>
      </c>
      <c r="FC3645">
        <v>53450001</v>
      </c>
      <c r="FD3645" t="s">
        <v>144</v>
      </c>
    </row>
    <row r="3646" spans="1:160" x14ac:dyDescent="0.3">
      <c r="A3646" t="str">
        <f>VLOOKUP(B3646,Table2[],3,FALSE)</f>
        <v>Digital</v>
      </c>
      <c r="B3646" t="str">
        <f>IF(OR(ISNUMBER(FIND("QVC",Z3646)),ISNUMBER(FIND("QVC",AL3646))),"QVC",IF(OR(ISNUMBER(FIND("NCO",H3646)),ISNUMBER(FIND("NCO",Y3646))), "NCO", IF(AL3646="consumer","PMD.com",VLOOKUP(LEFT(H3646,2),Tables!$E$1:$F$11,2,FALSE))))</f>
        <v>PMD.com</v>
      </c>
      <c r="C3646">
        <f t="shared" si="171"/>
        <v>51090030</v>
      </c>
      <c r="D3646">
        <f t="shared" si="172"/>
        <v>1</v>
      </c>
      <c r="E3646" t="str">
        <f t="shared" ca="1" si="170"/>
        <v>shifted orders shipped</v>
      </c>
      <c r="F3646" t="s">
        <v>3539</v>
      </c>
      <c r="G3646" t="s">
        <v>335</v>
      </c>
      <c r="H3646" t="s">
        <v>8769</v>
      </c>
      <c r="I3646" s="6">
        <v>44012.724270833336</v>
      </c>
      <c r="J3646" t="s">
        <v>16</v>
      </c>
      <c r="K3646" s="6">
        <v>44013.471296296295</v>
      </c>
      <c r="M3646" t="s">
        <v>8770</v>
      </c>
      <c r="N3646" t="s">
        <v>8771</v>
      </c>
      <c r="Q3646" t="s">
        <v>8772</v>
      </c>
      <c r="R3646" t="s">
        <v>365</v>
      </c>
      <c r="S3646">
        <v>92091</v>
      </c>
      <c r="T3646" t="s">
        <v>338</v>
      </c>
      <c r="U3646" t="s">
        <v>530</v>
      </c>
      <c r="W3646" t="s">
        <v>8773</v>
      </c>
      <c r="Z3646" t="s">
        <v>8770</v>
      </c>
      <c r="AA3646" t="s">
        <v>8771</v>
      </c>
      <c r="AD3646" t="s">
        <v>8772</v>
      </c>
      <c r="AE3646" t="s">
        <v>365</v>
      </c>
      <c r="AF3646">
        <v>92091</v>
      </c>
      <c r="AG3646" t="s">
        <v>338</v>
      </c>
      <c r="AH3646" t="s">
        <v>530</v>
      </c>
      <c r="AJ3646" t="s">
        <v>8773</v>
      </c>
      <c r="AL3646" t="s">
        <v>339</v>
      </c>
      <c r="AM3646">
        <v>1</v>
      </c>
      <c r="AN3646">
        <v>1</v>
      </c>
      <c r="AO3646">
        <v>6688</v>
      </c>
      <c r="AQ3646">
        <v>125960</v>
      </c>
      <c r="AR3646">
        <v>51090030</v>
      </c>
      <c r="AS3646" t="s">
        <v>3043</v>
      </c>
      <c r="AT3646" t="s">
        <v>628</v>
      </c>
      <c r="AW3646" t="s">
        <v>343</v>
      </c>
      <c r="BY3646" t="s">
        <v>342</v>
      </c>
      <c r="BZ3646" t="b">
        <v>0</v>
      </c>
      <c r="EQ3646">
        <v>243047</v>
      </c>
      <c r="ER3646" t="s">
        <v>8774</v>
      </c>
      <c r="EV3646">
        <v>17287771</v>
      </c>
      <c r="EW3646">
        <v>928</v>
      </c>
      <c r="EX3646">
        <v>221068</v>
      </c>
      <c r="EY3646" t="s">
        <v>8775</v>
      </c>
      <c r="EZ3646">
        <v>1</v>
      </c>
      <c r="FC3646">
        <v>95385</v>
      </c>
      <c r="FD3646" t="s">
        <v>3531</v>
      </c>
    </row>
    <row r="3647" spans="1:160" x14ac:dyDescent="0.3">
      <c r="A3647" t="str">
        <f>VLOOKUP(B3647,Table2[],3,FALSE)</f>
        <v>Digital</v>
      </c>
      <c r="B3647" t="str">
        <f>IF(OR(ISNUMBER(FIND("QVC",Z3647)),ISNUMBER(FIND("QVC",AL3647))),"QVC",IF(OR(ISNUMBER(FIND("NCO",H3647)),ISNUMBER(FIND("NCO",Y3647))), "NCO", IF(AL3647="consumer","PMD.com",VLOOKUP(LEFT(H3647,2),Tables!$E$1:$F$11,2,FALSE))))</f>
        <v>PMD.com</v>
      </c>
      <c r="C3647">
        <f t="shared" si="171"/>
        <v>53710001</v>
      </c>
      <c r="D3647">
        <f t="shared" si="172"/>
        <v>1</v>
      </c>
      <c r="E3647" t="str">
        <f t="shared" ca="1" si="170"/>
        <v>MTD orders shipped</v>
      </c>
      <c r="F3647" t="s">
        <v>3539</v>
      </c>
      <c r="G3647" t="s">
        <v>335</v>
      </c>
      <c r="H3647" t="s">
        <v>8776</v>
      </c>
      <c r="I3647" s="6">
        <v>44013.195555555554</v>
      </c>
      <c r="J3647" t="s">
        <v>16</v>
      </c>
      <c r="K3647" s="6">
        <v>44013.471655092595</v>
      </c>
      <c r="M3647" t="s">
        <v>8777</v>
      </c>
      <c r="N3647" t="s">
        <v>8778</v>
      </c>
      <c r="Q3647" t="s">
        <v>832</v>
      </c>
      <c r="R3647" t="s">
        <v>400</v>
      </c>
      <c r="S3647">
        <v>19355</v>
      </c>
      <c r="T3647" t="s">
        <v>338</v>
      </c>
      <c r="U3647" t="s">
        <v>530</v>
      </c>
      <c r="W3647" t="s">
        <v>8779</v>
      </c>
      <c r="Z3647" t="s">
        <v>8777</v>
      </c>
      <c r="AA3647" t="s">
        <v>8778</v>
      </c>
      <c r="AD3647" t="s">
        <v>832</v>
      </c>
      <c r="AE3647" t="s">
        <v>400</v>
      </c>
      <c r="AF3647">
        <v>19355</v>
      </c>
      <c r="AG3647" t="s">
        <v>338</v>
      </c>
      <c r="AH3647" t="s">
        <v>530</v>
      </c>
      <c r="AJ3647" t="s">
        <v>8779</v>
      </c>
      <c r="AL3647" t="s">
        <v>339</v>
      </c>
      <c r="AM3647">
        <v>1</v>
      </c>
      <c r="AN3647">
        <v>1</v>
      </c>
      <c r="AO3647">
        <v>4902</v>
      </c>
      <c r="AQ3647">
        <v>124454</v>
      </c>
      <c r="AR3647">
        <v>53710001</v>
      </c>
      <c r="AS3647" t="s">
        <v>1873</v>
      </c>
      <c r="AT3647" t="s">
        <v>66</v>
      </c>
      <c r="AW3647" t="s">
        <v>343</v>
      </c>
      <c r="EQ3647">
        <v>248267</v>
      </c>
      <c r="ER3647" t="s">
        <v>8780</v>
      </c>
      <c r="EV3647">
        <v>17288783</v>
      </c>
      <c r="EW3647">
        <v>928</v>
      </c>
      <c r="EX3647">
        <v>221209</v>
      </c>
      <c r="EY3647">
        <v>9.2748999964335493E+25</v>
      </c>
      <c r="EZ3647">
        <v>1</v>
      </c>
      <c r="FC3647">
        <v>53710001</v>
      </c>
      <c r="FD3647" t="s">
        <v>66</v>
      </c>
    </row>
    <row r="3648" spans="1:160" x14ac:dyDescent="0.3">
      <c r="A3648" t="str">
        <f>VLOOKUP(B3648,Table2[],3,FALSE)</f>
        <v>Digital</v>
      </c>
      <c r="B3648" t="str">
        <f>IF(OR(ISNUMBER(FIND("QVC",Z3648)),ISNUMBER(FIND("QVC",AL3648))),"QVC",IF(OR(ISNUMBER(FIND("NCO",H3648)),ISNUMBER(FIND("NCO",Y3648))), "NCO", IF(AL3648="consumer","PMD.com",VLOOKUP(LEFT(H3648,2),Tables!$E$1:$F$11,2,FALSE))))</f>
        <v>PMD.com</v>
      </c>
      <c r="C3648">
        <f t="shared" si="171"/>
        <v>54010001</v>
      </c>
      <c r="D3648">
        <f t="shared" si="172"/>
        <v>1</v>
      </c>
      <c r="E3648" t="str">
        <f t="shared" ca="1" si="170"/>
        <v>MTD orders shipped</v>
      </c>
      <c r="F3648" t="s">
        <v>3539</v>
      </c>
      <c r="G3648" t="s">
        <v>335</v>
      </c>
      <c r="H3648" t="s">
        <v>8781</v>
      </c>
      <c r="I3648" s="6">
        <v>44013.195081018515</v>
      </c>
      <c r="J3648" t="s">
        <v>16</v>
      </c>
      <c r="K3648" s="6">
        <v>44013.472199074073</v>
      </c>
      <c r="M3648" t="s">
        <v>8782</v>
      </c>
      <c r="N3648" t="s">
        <v>8783</v>
      </c>
      <c r="Q3648" t="s">
        <v>695</v>
      </c>
      <c r="R3648" t="s">
        <v>377</v>
      </c>
      <c r="S3648">
        <v>21131</v>
      </c>
      <c r="T3648" t="s">
        <v>338</v>
      </c>
      <c r="U3648" t="s">
        <v>530</v>
      </c>
      <c r="W3648" t="s">
        <v>8784</v>
      </c>
      <c r="Z3648" t="s">
        <v>8782</v>
      </c>
      <c r="AA3648" t="s">
        <v>8783</v>
      </c>
      <c r="AD3648" t="s">
        <v>695</v>
      </c>
      <c r="AE3648" t="s">
        <v>377</v>
      </c>
      <c r="AF3648">
        <v>21131</v>
      </c>
      <c r="AG3648" t="s">
        <v>338</v>
      </c>
      <c r="AH3648" t="s">
        <v>530</v>
      </c>
      <c r="AJ3648" t="s">
        <v>8784</v>
      </c>
      <c r="AL3648" t="s">
        <v>339</v>
      </c>
      <c r="AM3648">
        <v>1</v>
      </c>
      <c r="AN3648">
        <v>1</v>
      </c>
      <c r="AO3648">
        <v>6300</v>
      </c>
      <c r="AQ3648">
        <v>124476</v>
      </c>
      <c r="AR3648">
        <v>54010001</v>
      </c>
      <c r="AS3648" t="s">
        <v>577</v>
      </c>
      <c r="AT3648" t="s">
        <v>35</v>
      </c>
      <c r="AW3648" t="s">
        <v>340</v>
      </c>
      <c r="AX3648">
        <v>0</v>
      </c>
      <c r="AY3648" t="s">
        <v>348</v>
      </c>
      <c r="AZ3648">
        <v>0</v>
      </c>
      <c r="BY3648" t="s">
        <v>342</v>
      </c>
      <c r="EQ3648">
        <v>252076</v>
      </c>
      <c r="ER3648" t="s">
        <v>8785</v>
      </c>
      <c r="EV3648">
        <v>17288780</v>
      </c>
      <c r="EW3648">
        <v>928</v>
      </c>
      <c r="EX3648">
        <v>221206</v>
      </c>
      <c r="EY3648">
        <v>9.2748999964335493E+25</v>
      </c>
      <c r="EZ3648">
        <v>1</v>
      </c>
      <c r="FC3648">
        <v>54010001</v>
      </c>
      <c r="FD3648" t="s">
        <v>35</v>
      </c>
    </row>
    <row r="3649" spans="1:160" x14ac:dyDescent="0.3">
      <c r="A3649" t="str">
        <f>VLOOKUP(B3649,Table2[],3,FALSE)</f>
        <v>Digital</v>
      </c>
      <c r="B3649" t="str">
        <f>IF(OR(ISNUMBER(FIND("QVC",Z3649)),ISNUMBER(FIND("QVC",AL3649))),"QVC",IF(OR(ISNUMBER(FIND("NCO",H3649)),ISNUMBER(FIND("NCO",Y3649))), "NCO", IF(AL3649="consumer","PMD.com",VLOOKUP(LEFT(H3649,2),Tables!$E$1:$F$11,2,FALSE))))</f>
        <v>PMD.com</v>
      </c>
      <c r="C3649">
        <f t="shared" si="171"/>
        <v>51090030</v>
      </c>
      <c r="D3649">
        <f t="shared" si="172"/>
        <v>1</v>
      </c>
      <c r="E3649" t="str">
        <f t="shared" ca="1" si="170"/>
        <v>shifted orders shipped</v>
      </c>
      <c r="F3649" t="s">
        <v>3539</v>
      </c>
      <c r="G3649" t="s">
        <v>335</v>
      </c>
      <c r="H3649" t="s">
        <v>8786</v>
      </c>
      <c r="I3649" s="6">
        <v>44012.713599537034</v>
      </c>
      <c r="J3649" t="s">
        <v>16</v>
      </c>
      <c r="K3649" s="6">
        <v>44013.472349537034</v>
      </c>
      <c r="M3649" t="s">
        <v>8787</v>
      </c>
      <c r="N3649" t="s">
        <v>8788</v>
      </c>
      <c r="Q3649" t="s">
        <v>8789</v>
      </c>
      <c r="R3649" t="s">
        <v>365</v>
      </c>
      <c r="S3649">
        <v>92126</v>
      </c>
      <c r="T3649" t="s">
        <v>338</v>
      </c>
      <c r="U3649" t="s">
        <v>530</v>
      </c>
      <c r="W3649" t="s">
        <v>8790</v>
      </c>
      <c r="Z3649" t="s">
        <v>8787</v>
      </c>
      <c r="AA3649" t="s">
        <v>8788</v>
      </c>
      <c r="AD3649" t="s">
        <v>8789</v>
      </c>
      <c r="AE3649" t="s">
        <v>365</v>
      </c>
      <c r="AF3649">
        <v>92126</v>
      </c>
      <c r="AG3649" t="s">
        <v>338</v>
      </c>
      <c r="AH3649" t="s">
        <v>530</v>
      </c>
      <c r="AJ3649" t="s">
        <v>8790</v>
      </c>
      <c r="AL3649" t="s">
        <v>339</v>
      </c>
      <c r="AM3649">
        <v>1</v>
      </c>
      <c r="AN3649">
        <v>1</v>
      </c>
      <c r="AO3649">
        <v>6688</v>
      </c>
      <c r="AQ3649">
        <v>125960</v>
      </c>
      <c r="AR3649">
        <v>51090030</v>
      </c>
      <c r="AS3649" t="s">
        <v>3043</v>
      </c>
      <c r="AT3649" t="s">
        <v>628</v>
      </c>
      <c r="AW3649" t="s">
        <v>343</v>
      </c>
      <c r="BY3649" t="s">
        <v>342</v>
      </c>
      <c r="BZ3649" t="b">
        <v>0</v>
      </c>
      <c r="EQ3649">
        <v>243047</v>
      </c>
      <c r="ER3649" t="s">
        <v>8791</v>
      </c>
      <c r="EV3649">
        <v>17287764</v>
      </c>
      <c r="EW3649">
        <v>928</v>
      </c>
      <c r="EX3649">
        <v>221061</v>
      </c>
      <c r="EY3649" t="s">
        <v>8792</v>
      </c>
      <c r="EZ3649">
        <v>1</v>
      </c>
      <c r="FC3649">
        <v>95378</v>
      </c>
      <c r="FD3649" t="s">
        <v>1045</v>
      </c>
    </row>
    <row r="3650" spans="1:160" x14ac:dyDescent="0.3">
      <c r="A3650" t="str">
        <f>VLOOKUP(B3650,Table2[],3,FALSE)</f>
        <v>Digital</v>
      </c>
      <c r="B3650" t="str">
        <f>IF(OR(ISNUMBER(FIND("QVC",Z3650)),ISNUMBER(FIND("QVC",AL3650))),"QVC",IF(OR(ISNUMBER(FIND("NCO",H3650)),ISNUMBER(FIND("NCO",Y3650))), "NCO", IF(AL3650="consumer","PMD.com",VLOOKUP(LEFT(H3650,2),Tables!$E$1:$F$11,2,FALSE))))</f>
        <v>PMD.com</v>
      </c>
      <c r="C3650">
        <f t="shared" si="171"/>
        <v>5342</v>
      </c>
      <c r="D3650">
        <f t="shared" si="172"/>
        <v>1</v>
      </c>
      <c r="E3650" t="str">
        <f t="shared" ca="1" si="170"/>
        <v>shifted orders shipped</v>
      </c>
      <c r="F3650" t="s">
        <v>3539</v>
      </c>
      <c r="G3650" t="s">
        <v>335</v>
      </c>
      <c r="H3650" t="s">
        <v>8786</v>
      </c>
      <c r="I3650" s="6">
        <v>44012.713599537034</v>
      </c>
      <c r="J3650" t="s">
        <v>16</v>
      </c>
      <c r="K3650" s="6">
        <v>44013.472349537034</v>
      </c>
      <c r="M3650" t="s">
        <v>8787</v>
      </c>
      <c r="N3650" t="s">
        <v>8788</v>
      </c>
      <c r="Q3650" t="s">
        <v>8789</v>
      </c>
      <c r="R3650" t="s">
        <v>365</v>
      </c>
      <c r="S3650">
        <v>92126</v>
      </c>
      <c r="T3650" t="s">
        <v>338</v>
      </c>
      <c r="U3650" t="s">
        <v>530</v>
      </c>
      <c r="W3650" t="s">
        <v>8790</v>
      </c>
      <c r="Z3650" t="s">
        <v>8787</v>
      </c>
      <c r="AA3650" t="s">
        <v>8788</v>
      </c>
      <c r="AD3650" t="s">
        <v>8789</v>
      </c>
      <c r="AE3650" t="s">
        <v>365</v>
      </c>
      <c r="AF3650">
        <v>92126</v>
      </c>
      <c r="AG3650" t="s">
        <v>338</v>
      </c>
      <c r="AH3650" t="s">
        <v>530</v>
      </c>
      <c r="AJ3650" t="s">
        <v>8790</v>
      </c>
      <c r="AL3650" t="s">
        <v>339</v>
      </c>
      <c r="AM3650">
        <v>1</v>
      </c>
      <c r="AN3650">
        <v>1</v>
      </c>
      <c r="AO3650">
        <v>13280</v>
      </c>
      <c r="AQ3650">
        <v>123849</v>
      </c>
      <c r="AR3650">
        <v>5342</v>
      </c>
      <c r="AS3650" t="s">
        <v>1867</v>
      </c>
      <c r="AT3650" t="s">
        <v>149</v>
      </c>
      <c r="AW3650" t="s">
        <v>340</v>
      </c>
      <c r="AX3650" t="s">
        <v>340</v>
      </c>
      <c r="AY3650" t="s">
        <v>345</v>
      </c>
      <c r="AZ3650" t="s">
        <v>346</v>
      </c>
      <c r="BY3650" t="s">
        <v>342</v>
      </c>
      <c r="EQ3650">
        <v>244853</v>
      </c>
      <c r="ER3650" t="s">
        <v>8791</v>
      </c>
      <c r="EV3650">
        <v>17287764</v>
      </c>
      <c r="EW3650">
        <v>928</v>
      </c>
      <c r="EX3650">
        <v>221061</v>
      </c>
      <c r="EY3650" t="s">
        <v>8792</v>
      </c>
      <c r="EZ3650">
        <v>1</v>
      </c>
      <c r="FC3650">
        <v>5342</v>
      </c>
      <c r="FD3650" t="s">
        <v>149</v>
      </c>
    </row>
    <row r="3651" spans="1:160" x14ac:dyDescent="0.3">
      <c r="A3651" t="str">
        <f>VLOOKUP(B3651,Table2[],3,FALSE)</f>
        <v>Digital</v>
      </c>
      <c r="B3651" t="str">
        <f>IF(OR(ISNUMBER(FIND("QVC",Z3651)),ISNUMBER(FIND("QVC",AL3651))),"QVC",IF(OR(ISNUMBER(FIND("NCO",H3651)),ISNUMBER(FIND("NCO",Y3651))), "NCO", IF(AL3651="consumer","PMD.com",VLOOKUP(LEFT(H3651,2),Tables!$E$1:$F$11,2,FALSE))))</f>
        <v>PMD.com</v>
      </c>
      <c r="C3651">
        <f t="shared" si="171"/>
        <v>5341030</v>
      </c>
      <c r="D3651">
        <f t="shared" si="172"/>
        <v>1</v>
      </c>
      <c r="E3651" t="str">
        <f t="shared" ref="E3651:E3714" ca="1" si="173">IF(MONTH(TODAY())-MONTH(I3651)&gt;0,"shifted orders shipped","MTD orders shipped")</f>
        <v>shifted orders shipped</v>
      </c>
      <c r="F3651" t="s">
        <v>3539</v>
      </c>
      <c r="G3651" t="s">
        <v>335</v>
      </c>
      <c r="H3651" t="s">
        <v>8786</v>
      </c>
      <c r="I3651" s="6">
        <v>44012.713599537034</v>
      </c>
      <c r="J3651" t="s">
        <v>16</v>
      </c>
      <c r="K3651" s="6">
        <v>44013.472349537034</v>
      </c>
      <c r="M3651" t="s">
        <v>8787</v>
      </c>
      <c r="N3651" t="s">
        <v>8788</v>
      </c>
      <c r="Q3651" t="s">
        <v>8789</v>
      </c>
      <c r="R3651" t="s">
        <v>365</v>
      </c>
      <c r="S3651">
        <v>92126</v>
      </c>
      <c r="T3651" t="s">
        <v>338</v>
      </c>
      <c r="U3651" t="s">
        <v>530</v>
      </c>
      <c r="W3651" t="s">
        <v>8790</v>
      </c>
      <c r="Z3651" t="s">
        <v>8787</v>
      </c>
      <c r="AA3651" t="s">
        <v>8788</v>
      </c>
      <c r="AD3651" t="s">
        <v>8789</v>
      </c>
      <c r="AE3651" t="s">
        <v>365</v>
      </c>
      <c r="AF3651">
        <v>92126</v>
      </c>
      <c r="AG3651" t="s">
        <v>338</v>
      </c>
      <c r="AH3651" t="s">
        <v>530</v>
      </c>
      <c r="AJ3651" t="s">
        <v>8790</v>
      </c>
      <c r="AL3651" t="s">
        <v>339</v>
      </c>
      <c r="AM3651">
        <v>1</v>
      </c>
      <c r="AN3651">
        <v>1</v>
      </c>
      <c r="AO3651">
        <v>12859</v>
      </c>
      <c r="AQ3651">
        <v>124642</v>
      </c>
      <c r="AR3651">
        <v>5341030</v>
      </c>
      <c r="AS3651" t="s">
        <v>925</v>
      </c>
      <c r="AT3651" t="s">
        <v>926</v>
      </c>
      <c r="AW3651" t="s">
        <v>366</v>
      </c>
      <c r="AX3651" t="s">
        <v>366</v>
      </c>
      <c r="AY3651" t="s">
        <v>345</v>
      </c>
      <c r="AZ3651" t="s">
        <v>346</v>
      </c>
      <c r="BY3651" t="s">
        <v>342</v>
      </c>
      <c r="EQ3651">
        <v>243275</v>
      </c>
      <c r="ER3651" t="s">
        <v>8791</v>
      </c>
      <c r="EV3651">
        <v>17287764</v>
      </c>
      <c r="EW3651">
        <v>928</v>
      </c>
      <c r="EX3651">
        <v>221061</v>
      </c>
      <c r="EY3651" t="s">
        <v>8792</v>
      </c>
      <c r="EZ3651">
        <v>1</v>
      </c>
      <c r="FC3651">
        <v>95378</v>
      </c>
      <c r="FD3651" t="s">
        <v>1045</v>
      </c>
    </row>
    <row r="3652" spans="1:160" x14ac:dyDescent="0.3">
      <c r="A3652" t="str">
        <f>VLOOKUP(B3652,Table2[],3,FALSE)</f>
        <v>Digital</v>
      </c>
      <c r="B3652" t="str">
        <f>IF(OR(ISNUMBER(FIND("QVC",Z3652)),ISNUMBER(FIND("QVC",AL3652))),"QVC",IF(OR(ISNUMBER(FIND("NCO",H3652)),ISNUMBER(FIND("NCO",Y3652))), "NCO", IF(AL3652="consumer","PMD.com",VLOOKUP(LEFT(H3652,2),Tables!$E$1:$F$11,2,FALSE))))</f>
        <v>PMD.com</v>
      </c>
      <c r="C3652">
        <f t="shared" si="171"/>
        <v>53160001</v>
      </c>
      <c r="D3652">
        <f t="shared" si="172"/>
        <v>1</v>
      </c>
      <c r="E3652" t="str">
        <f t="shared" ca="1" si="173"/>
        <v>shifted orders shipped</v>
      </c>
      <c r="F3652" t="s">
        <v>3539</v>
      </c>
      <c r="G3652" t="s">
        <v>335</v>
      </c>
      <c r="H3652" t="s">
        <v>8786</v>
      </c>
      <c r="I3652" s="6">
        <v>44012.713599537034</v>
      </c>
      <c r="J3652" t="s">
        <v>16</v>
      </c>
      <c r="K3652" s="6">
        <v>44013.472349537034</v>
      </c>
      <c r="M3652" t="s">
        <v>8787</v>
      </c>
      <c r="N3652" t="s">
        <v>8788</v>
      </c>
      <c r="Q3652" t="s">
        <v>8789</v>
      </c>
      <c r="R3652" t="s">
        <v>365</v>
      </c>
      <c r="S3652">
        <v>92126</v>
      </c>
      <c r="T3652" t="s">
        <v>338</v>
      </c>
      <c r="U3652" t="s">
        <v>530</v>
      </c>
      <c r="W3652" t="s">
        <v>8790</v>
      </c>
      <c r="Z3652" t="s">
        <v>8787</v>
      </c>
      <c r="AA3652" t="s">
        <v>8788</v>
      </c>
      <c r="AD3652" t="s">
        <v>8789</v>
      </c>
      <c r="AE3652" t="s">
        <v>365</v>
      </c>
      <c r="AF3652">
        <v>92126</v>
      </c>
      <c r="AG3652" t="s">
        <v>338</v>
      </c>
      <c r="AH3652" t="s">
        <v>530</v>
      </c>
      <c r="AJ3652" t="s">
        <v>8790</v>
      </c>
      <c r="AL3652" t="s">
        <v>339</v>
      </c>
      <c r="AM3652">
        <v>1</v>
      </c>
      <c r="AN3652">
        <v>1</v>
      </c>
      <c r="AO3652">
        <v>4322</v>
      </c>
      <c r="AQ3652">
        <v>124007</v>
      </c>
      <c r="AR3652">
        <v>53160001</v>
      </c>
      <c r="AS3652" t="s">
        <v>1895</v>
      </c>
      <c r="AT3652" t="s">
        <v>119</v>
      </c>
      <c r="AW3652" t="s">
        <v>340</v>
      </c>
      <c r="AX3652" t="s">
        <v>340</v>
      </c>
      <c r="AY3652" t="s">
        <v>341</v>
      </c>
      <c r="AZ3652">
        <v>0</v>
      </c>
      <c r="BY3652" t="s">
        <v>342</v>
      </c>
      <c r="EQ3652">
        <v>252959</v>
      </c>
      <c r="ER3652" t="s">
        <v>8791</v>
      </c>
      <c r="EV3652">
        <v>17287764</v>
      </c>
      <c r="EW3652">
        <v>928</v>
      </c>
      <c r="EX3652">
        <v>221061</v>
      </c>
      <c r="EY3652" t="s">
        <v>8792</v>
      </c>
      <c r="EZ3652">
        <v>1</v>
      </c>
      <c r="FC3652">
        <v>53160001</v>
      </c>
      <c r="FD3652" t="s">
        <v>119</v>
      </c>
    </row>
    <row r="3653" spans="1:160" x14ac:dyDescent="0.3">
      <c r="A3653" t="str">
        <f>VLOOKUP(B3653,Table2[],3,FALSE)</f>
        <v>Digital</v>
      </c>
      <c r="B3653" t="str">
        <f>IF(OR(ISNUMBER(FIND("QVC",Z3653)),ISNUMBER(FIND("QVC",AL3653))),"QVC",IF(OR(ISNUMBER(FIND("NCO",H3653)),ISNUMBER(FIND("NCO",Y3653))), "NCO", IF(AL3653="consumer","PMD.com",VLOOKUP(LEFT(H3653,2),Tables!$E$1:$F$11,2,FALSE))))</f>
        <v>PMD.com</v>
      </c>
      <c r="C3653">
        <f t="shared" si="171"/>
        <v>51010010</v>
      </c>
      <c r="D3653">
        <f t="shared" si="172"/>
        <v>1</v>
      </c>
      <c r="E3653" t="str">
        <f t="shared" ca="1" si="173"/>
        <v>shifted orders shipped</v>
      </c>
      <c r="F3653" t="s">
        <v>3539</v>
      </c>
      <c r="G3653" t="s">
        <v>335</v>
      </c>
      <c r="H3653" t="s">
        <v>8786</v>
      </c>
      <c r="I3653" s="6">
        <v>44012.713599537034</v>
      </c>
      <c r="J3653" t="s">
        <v>16</v>
      </c>
      <c r="K3653" s="6">
        <v>44013.472349537034</v>
      </c>
      <c r="M3653" t="s">
        <v>8787</v>
      </c>
      <c r="N3653" t="s">
        <v>8788</v>
      </c>
      <c r="Q3653" t="s">
        <v>8789</v>
      </c>
      <c r="R3653" t="s">
        <v>365</v>
      </c>
      <c r="S3653">
        <v>92126</v>
      </c>
      <c r="T3653" t="s">
        <v>338</v>
      </c>
      <c r="U3653" t="s">
        <v>530</v>
      </c>
      <c r="W3653" t="s">
        <v>8790</v>
      </c>
      <c r="Z3653" t="s">
        <v>8787</v>
      </c>
      <c r="AA3653" t="s">
        <v>8788</v>
      </c>
      <c r="AD3653" t="s">
        <v>8789</v>
      </c>
      <c r="AE3653" t="s">
        <v>365</v>
      </c>
      <c r="AF3653">
        <v>92126</v>
      </c>
      <c r="AG3653" t="s">
        <v>338</v>
      </c>
      <c r="AH3653" t="s">
        <v>530</v>
      </c>
      <c r="AJ3653" t="s">
        <v>8790</v>
      </c>
      <c r="AL3653" t="s">
        <v>339</v>
      </c>
      <c r="AM3653">
        <v>1</v>
      </c>
      <c r="AN3653">
        <v>1</v>
      </c>
      <c r="AO3653">
        <v>11922</v>
      </c>
      <c r="AQ3653">
        <v>125659</v>
      </c>
      <c r="AR3653">
        <v>51010010</v>
      </c>
      <c r="AS3653" t="s">
        <v>1060</v>
      </c>
      <c r="AT3653" t="s">
        <v>170</v>
      </c>
      <c r="AW3653" t="s">
        <v>343</v>
      </c>
      <c r="BY3653" t="s">
        <v>342</v>
      </c>
      <c r="EQ3653">
        <v>247972</v>
      </c>
      <c r="ER3653" t="s">
        <v>8791</v>
      </c>
      <c r="EV3653">
        <v>17287764</v>
      </c>
      <c r="EW3653">
        <v>928</v>
      </c>
      <c r="EX3653">
        <v>221061</v>
      </c>
      <c r="EY3653" t="s">
        <v>8792</v>
      </c>
      <c r="EZ3653">
        <v>1</v>
      </c>
      <c r="FC3653">
        <v>95378</v>
      </c>
      <c r="FD3653" t="s">
        <v>1045</v>
      </c>
    </row>
    <row r="3654" spans="1:160" x14ac:dyDescent="0.3">
      <c r="A3654" t="str">
        <f>VLOOKUP(B3654,Table2[],3,FALSE)</f>
        <v>Digital</v>
      </c>
      <c r="B3654" t="str">
        <f>IF(OR(ISNUMBER(FIND("QVC",Z3654)),ISNUMBER(FIND("QVC",AL3654))),"QVC",IF(OR(ISNUMBER(FIND("NCO",H3654)),ISNUMBER(FIND("NCO",Y3654))), "NCO", IF(AL3654="consumer","PMD.com",VLOOKUP(LEFT(H3654,2),Tables!$E$1:$F$11,2,FALSE))))</f>
        <v>PMD.com</v>
      </c>
      <c r="C3654">
        <f t="shared" si="171"/>
        <v>55300001</v>
      </c>
      <c r="D3654">
        <f t="shared" si="172"/>
        <v>1</v>
      </c>
      <c r="E3654" t="str">
        <f t="shared" ca="1" si="173"/>
        <v>shifted orders shipped</v>
      </c>
      <c r="F3654" t="s">
        <v>3539</v>
      </c>
      <c r="G3654" t="s">
        <v>335</v>
      </c>
      <c r="H3654" t="s">
        <v>8793</v>
      </c>
      <c r="I3654" s="6">
        <v>44012.740405092591</v>
      </c>
      <c r="J3654" t="s">
        <v>16</v>
      </c>
      <c r="K3654" s="6">
        <v>44013.472731481481</v>
      </c>
      <c r="M3654" t="s">
        <v>8794</v>
      </c>
      <c r="N3654" t="s">
        <v>8795</v>
      </c>
      <c r="Q3654" t="s">
        <v>2980</v>
      </c>
      <c r="R3654" t="s">
        <v>414</v>
      </c>
      <c r="S3654" t="s">
        <v>8796</v>
      </c>
      <c r="T3654" t="s">
        <v>338</v>
      </c>
      <c r="U3654" t="s">
        <v>530</v>
      </c>
      <c r="W3654" t="s">
        <v>8797</v>
      </c>
      <c r="Z3654" t="s">
        <v>8794</v>
      </c>
      <c r="AA3654" t="s">
        <v>8795</v>
      </c>
      <c r="AD3654" t="s">
        <v>2980</v>
      </c>
      <c r="AE3654" t="s">
        <v>414</v>
      </c>
      <c r="AF3654" t="s">
        <v>8796</v>
      </c>
      <c r="AG3654" t="s">
        <v>338</v>
      </c>
      <c r="AH3654" t="s">
        <v>530</v>
      </c>
      <c r="AJ3654" t="s">
        <v>8797</v>
      </c>
      <c r="AL3654" t="s">
        <v>339</v>
      </c>
      <c r="AM3654">
        <v>1</v>
      </c>
      <c r="AN3654">
        <v>1</v>
      </c>
      <c r="AO3654">
        <v>5039</v>
      </c>
      <c r="AQ3654">
        <v>124479</v>
      </c>
      <c r="AR3654">
        <v>55300001</v>
      </c>
      <c r="AS3654" t="s">
        <v>3008</v>
      </c>
      <c r="AT3654" t="s">
        <v>153</v>
      </c>
      <c r="AW3654" t="s">
        <v>340</v>
      </c>
      <c r="AX3654" t="s">
        <v>340</v>
      </c>
      <c r="AY3654" t="s">
        <v>382</v>
      </c>
      <c r="AZ3654">
        <v>0</v>
      </c>
      <c r="BY3654" t="s">
        <v>342</v>
      </c>
      <c r="EQ3654">
        <v>253396</v>
      </c>
      <c r="ER3654" t="s">
        <v>8798</v>
      </c>
      <c r="EV3654">
        <v>17287777</v>
      </c>
      <c r="EW3654">
        <v>928</v>
      </c>
      <c r="EX3654">
        <v>221074</v>
      </c>
      <c r="EY3654" t="s">
        <v>8799</v>
      </c>
      <c r="EZ3654">
        <v>1</v>
      </c>
      <c r="FC3654">
        <v>95314</v>
      </c>
      <c r="FD3654" t="s">
        <v>528</v>
      </c>
    </row>
    <row r="3655" spans="1:160" x14ac:dyDescent="0.3">
      <c r="A3655" t="str">
        <f>VLOOKUP(B3655,Table2[],3,FALSE)</f>
        <v>Digital</v>
      </c>
      <c r="B3655" t="str">
        <f>IF(OR(ISNUMBER(FIND("QVC",Z3655)),ISNUMBER(FIND("QVC",AL3655))),"QVC",IF(OR(ISNUMBER(FIND("NCO",H3655)),ISNUMBER(FIND("NCO",Y3655))), "NCO", IF(AL3655="consumer","PMD.com",VLOOKUP(LEFT(H3655,2),Tables!$E$1:$F$11,2,FALSE))))</f>
        <v>PMD.com</v>
      </c>
      <c r="C3655">
        <f t="shared" si="171"/>
        <v>52430001</v>
      </c>
      <c r="D3655">
        <f t="shared" si="172"/>
        <v>1</v>
      </c>
      <c r="E3655" t="str">
        <f t="shared" ca="1" si="173"/>
        <v>shifted orders shipped</v>
      </c>
      <c r="F3655" t="s">
        <v>3539</v>
      </c>
      <c r="G3655" t="s">
        <v>335</v>
      </c>
      <c r="H3655" t="s">
        <v>8793</v>
      </c>
      <c r="I3655" s="6">
        <v>44012.740405092591</v>
      </c>
      <c r="J3655" t="s">
        <v>16</v>
      </c>
      <c r="K3655" s="6">
        <v>44013.472731481481</v>
      </c>
      <c r="M3655" t="s">
        <v>8794</v>
      </c>
      <c r="N3655" t="s">
        <v>8795</v>
      </c>
      <c r="Q3655" t="s">
        <v>2980</v>
      </c>
      <c r="R3655" t="s">
        <v>414</v>
      </c>
      <c r="S3655" t="s">
        <v>8796</v>
      </c>
      <c r="T3655" t="s">
        <v>338</v>
      </c>
      <c r="U3655" t="s">
        <v>530</v>
      </c>
      <c r="W3655" t="s">
        <v>8797</v>
      </c>
      <c r="Z3655" t="s">
        <v>8794</v>
      </c>
      <c r="AA3655" t="s">
        <v>8795</v>
      </c>
      <c r="AD3655" t="s">
        <v>2980</v>
      </c>
      <c r="AE3655" t="s">
        <v>414</v>
      </c>
      <c r="AF3655" t="s">
        <v>8796</v>
      </c>
      <c r="AG3655" t="s">
        <v>338</v>
      </c>
      <c r="AH3655" t="s">
        <v>530</v>
      </c>
      <c r="AJ3655" t="s">
        <v>8797</v>
      </c>
      <c r="AL3655" t="s">
        <v>339</v>
      </c>
      <c r="AM3655">
        <v>1</v>
      </c>
      <c r="AN3655">
        <v>1</v>
      </c>
      <c r="AO3655">
        <v>12063</v>
      </c>
      <c r="AQ3655">
        <v>127155</v>
      </c>
      <c r="AR3655">
        <v>52430001</v>
      </c>
      <c r="AS3655" t="s">
        <v>927</v>
      </c>
      <c r="AT3655" t="s">
        <v>75</v>
      </c>
      <c r="AW3655" t="s">
        <v>340</v>
      </c>
      <c r="AX3655" t="s">
        <v>340</v>
      </c>
      <c r="AY3655" t="s">
        <v>357</v>
      </c>
      <c r="AZ3655" t="s">
        <v>363</v>
      </c>
      <c r="BY3655" t="s">
        <v>342</v>
      </c>
      <c r="EQ3655">
        <v>249990</v>
      </c>
      <c r="ER3655" t="s">
        <v>8798</v>
      </c>
      <c r="EV3655">
        <v>17287777</v>
      </c>
      <c r="EW3655">
        <v>928</v>
      </c>
      <c r="EX3655">
        <v>221074</v>
      </c>
      <c r="EY3655" t="s">
        <v>8799</v>
      </c>
      <c r="EZ3655">
        <v>1</v>
      </c>
      <c r="FC3655">
        <v>95385</v>
      </c>
      <c r="FD3655" t="s">
        <v>3531</v>
      </c>
    </row>
    <row r="3656" spans="1:160" x14ac:dyDescent="0.3">
      <c r="A3656" t="str">
        <f>VLOOKUP(B3656,Table2[],3,FALSE)</f>
        <v>Digital</v>
      </c>
      <c r="B3656" t="str">
        <f>IF(OR(ISNUMBER(FIND("QVC",Z3656)),ISNUMBER(FIND("QVC",AL3656))),"QVC",IF(OR(ISNUMBER(FIND("NCO",H3656)),ISNUMBER(FIND("NCO",Y3656))), "NCO", IF(AL3656="consumer","PMD.com",VLOOKUP(LEFT(H3656,2),Tables!$E$1:$F$11,2,FALSE))))</f>
        <v>PMD.com</v>
      </c>
      <c r="C3656">
        <f t="shared" si="171"/>
        <v>52710001</v>
      </c>
      <c r="D3656">
        <f t="shared" si="172"/>
        <v>1</v>
      </c>
      <c r="E3656" t="str">
        <f t="shared" ca="1" si="173"/>
        <v>shifted orders shipped</v>
      </c>
      <c r="F3656" t="s">
        <v>3539</v>
      </c>
      <c r="G3656" t="s">
        <v>335</v>
      </c>
      <c r="H3656" t="s">
        <v>8793</v>
      </c>
      <c r="I3656" s="6">
        <v>44012.740405092591</v>
      </c>
      <c r="J3656" t="s">
        <v>16</v>
      </c>
      <c r="K3656" s="6">
        <v>44013.472731481481</v>
      </c>
      <c r="M3656" t="s">
        <v>8794</v>
      </c>
      <c r="N3656" t="s">
        <v>8795</v>
      </c>
      <c r="Q3656" t="s">
        <v>2980</v>
      </c>
      <c r="R3656" t="s">
        <v>414</v>
      </c>
      <c r="S3656" t="s">
        <v>8796</v>
      </c>
      <c r="T3656" t="s">
        <v>338</v>
      </c>
      <c r="U3656" t="s">
        <v>530</v>
      </c>
      <c r="W3656" t="s">
        <v>8797</v>
      </c>
      <c r="Z3656" t="s">
        <v>8794</v>
      </c>
      <c r="AA3656" t="s">
        <v>8795</v>
      </c>
      <c r="AD3656" t="s">
        <v>2980</v>
      </c>
      <c r="AE3656" t="s">
        <v>414</v>
      </c>
      <c r="AF3656" t="s">
        <v>8796</v>
      </c>
      <c r="AG3656" t="s">
        <v>338</v>
      </c>
      <c r="AH3656" t="s">
        <v>530</v>
      </c>
      <c r="AJ3656" t="s">
        <v>8797</v>
      </c>
      <c r="AL3656" t="s">
        <v>339</v>
      </c>
      <c r="AM3656">
        <v>1</v>
      </c>
      <c r="AN3656">
        <v>1</v>
      </c>
      <c r="AO3656">
        <v>3399</v>
      </c>
      <c r="AQ3656">
        <v>124439</v>
      </c>
      <c r="AR3656">
        <v>52710001</v>
      </c>
      <c r="AS3656" t="s">
        <v>150</v>
      </c>
      <c r="AT3656" t="s">
        <v>151</v>
      </c>
      <c r="AW3656" t="s">
        <v>340</v>
      </c>
      <c r="AX3656" t="s">
        <v>340</v>
      </c>
      <c r="AY3656" t="s">
        <v>382</v>
      </c>
      <c r="AZ3656">
        <v>0</v>
      </c>
      <c r="BY3656" t="s">
        <v>342</v>
      </c>
      <c r="EQ3656">
        <v>249198</v>
      </c>
      <c r="ER3656" t="s">
        <v>8798</v>
      </c>
      <c r="EV3656">
        <v>17287777</v>
      </c>
      <c r="EW3656">
        <v>928</v>
      </c>
      <c r="EX3656">
        <v>221074</v>
      </c>
      <c r="EY3656" t="s">
        <v>8799</v>
      </c>
      <c r="EZ3656">
        <v>1</v>
      </c>
      <c r="FC3656">
        <v>95314</v>
      </c>
      <c r="FD3656" t="s">
        <v>528</v>
      </c>
    </row>
    <row r="3657" spans="1:160" x14ac:dyDescent="0.3">
      <c r="A3657" t="str">
        <f>VLOOKUP(B3657,Table2[],3,FALSE)</f>
        <v>Digital</v>
      </c>
      <c r="B3657" t="str">
        <f>IF(OR(ISNUMBER(FIND("QVC",Z3657)),ISNUMBER(FIND("QVC",AL3657))),"QVC",IF(OR(ISNUMBER(FIND("NCO",H3657)),ISNUMBER(FIND("NCO",Y3657))), "NCO", IF(AL3657="consumer","PMD.com",VLOOKUP(LEFT(H3657,2),Tables!$E$1:$F$11,2,FALSE))))</f>
        <v>PMD.com</v>
      </c>
      <c r="C3657">
        <f t="shared" si="171"/>
        <v>53920001</v>
      </c>
      <c r="D3657">
        <f t="shared" si="172"/>
        <v>1</v>
      </c>
      <c r="E3657" t="str">
        <f t="shared" ca="1" si="173"/>
        <v>shifted orders shipped</v>
      </c>
      <c r="F3657" t="s">
        <v>3539</v>
      </c>
      <c r="G3657" t="s">
        <v>335</v>
      </c>
      <c r="H3657" t="s">
        <v>8793</v>
      </c>
      <c r="I3657" s="6">
        <v>44012.740405092591</v>
      </c>
      <c r="J3657" t="s">
        <v>16</v>
      </c>
      <c r="K3657" s="6">
        <v>44013.472731481481</v>
      </c>
      <c r="M3657" t="s">
        <v>8794</v>
      </c>
      <c r="N3657" t="s">
        <v>8795</v>
      </c>
      <c r="Q3657" t="s">
        <v>2980</v>
      </c>
      <c r="R3657" t="s">
        <v>414</v>
      </c>
      <c r="S3657" t="s">
        <v>8796</v>
      </c>
      <c r="T3657" t="s">
        <v>338</v>
      </c>
      <c r="U3657" t="s">
        <v>530</v>
      </c>
      <c r="W3657" t="s">
        <v>8797</v>
      </c>
      <c r="Z3657" t="s">
        <v>8794</v>
      </c>
      <c r="AA3657" t="s">
        <v>8795</v>
      </c>
      <c r="AD3657" t="s">
        <v>2980</v>
      </c>
      <c r="AE3657" t="s">
        <v>414</v>
      </c>
      <c r="AF3657" t="s">
        <v>8796</v>
      </c>
      <c r="AG3657" t="s">
        <v>338</v>
      </c>
      <c r="AH3657" t="s">
        <v>530</v>
      </c>
      <c r="AJ3657" t="s">
        <v>8797</v>
      </c>
      <c r="AL3657" t="s">
        <v>339</v>
      </c>
      <c r="AM3657">
        <v>1</v>
      </c>
      <c r="AN3657">
        <v>1</v>
      </c>
      <c r="AO3657">
        <v>14899</v>
      </c>
      <c r="AQ3657">
        <v>124468</v>
      </c>
      <c r="AR3657">
        <v>53920001</v>
      </c>
      <c r="AS3657">
        <v>9000000</v>
      </c>
      <c r="AT3657" t="s">
        <v>40</v>
      </c>
      <c r="AW3657" t="s">
        <v>343</v>
      </c>
      <c r="BY3657" t="s">
        <v>342</v>
      </c>
      <c r="EQ3657">
        <v>243396</v>
      </c>
      <c r="ER3657" t="s">
        <v>8798</v>
      </c>
      <c r="EV3657">
        <v>17287777</v>
      </c>
      <c r="EW3657">
        <v>928</v>
      </c>
      <c r="EX3657">
        <v>221074</v>
      </c>
      <c r="EY3657" t="s">
        <v>8799</v>
      </c>
      <c r="EZ3657">
        <v>1</v>
      </c>
      <c r="FC3657">
        <v>95385</v>
      </c>
      <c r="FD3657" t="s">
        <v>3531</v>
      </c>
    </row>
    <row r="3658" spans="1:160" x14ac:dyDescent="0.3">
      <c r="A3658" t="str">
        <f>VLOOKUP(B3658,Table2[],3,FALSE)</f>
        <v>Digital</v>
      </c>
      <c r="B3658" t="str">
        <f>IF(OR(ISNUMBER(FIND("QVC",Z3658)),ISNUMBER(FIND("QVC",AL3658))),"QVC",IF(OR(ISNUMBER(FIND("NCO",H3658)),ISNUMBER(FIND("NCO",Y3658))), "NCO", IF(AL3658="consumer","PMD.com",VLOOKUP(LEFT(H3658,2),Tables!$E$1:$F$11,2,FALSE))))</f>
        <v>PMD.com</v>
      </c>
      <c r="C3658">
        <f t="shared" si="171"/>
        <v>5341030</v>
      </c>
      <c r="D3658">
        <f t="shared" si="172"/>
        <v>1</v>
      </c>
      <c r="E3658" t="str">
        <f t="shared" ca="1" si="173"/>
        <v>shifted orders shipped</v>
      </c>
      <c r="F3658" t="s">
        <v>3539</v>
      </c>
      <c r="G3658" t="s">
        <v>335</v>
      </c>
      <c r="H3658" t="s">
        <v>8793</v>
      </c>
      <c r="I3658" s="6">
        <v>44012.740405092591</v>
      </c>
      <c r="J3658" t="s">
        <v>16</v>
      </c>
      <c r="K3658" s="6">
        <v>44013.472731481481</v>
      </c>
      <c r="M3658" t="s">
        <v>8794</v>
      </c>
      <c r="N3658" t="s">
        <v>8795</v>
      </c>
      <c r="Q3658" t="s">
        <v>2980</v>
      </c>
      <c r="R3658" t="s">
        <v>414</v>
      </c>
      <c r="S3658" t="s">
        <v>8796</v>
      </c>
      <c r="T3658" t="s">
        <v>338</v>
      </c>
      <c r="U3658" t="s">
        <v>530</v>
      </c>
      <c r="W3658" t="s">
        <v>8797</v>
      </c>
      <c r="Z3658" t="s">
        <v>8794</v>
      </c>
      <c r="AA3658" t="s">
        <v>8795</v>
      </c>
      <c r="AD3658" t="s">
        <v>2980</v>
      </c>
      <c r="AE3658" t="s">
        <v>414</v>
      </c>
      <c r="AF3658" t="s">
        <v>8796</v>
      </c>
      <c r="AG3658" t="s">
        <v>338</v>
      </c>
      <c r="AH3658" t="s">
        <v>530</v>
      </c>
      <c r="AJ3658" t="s">
        <v>8797</v>
      </c>
      <c r="AL3658" t="s">
        <v>339</v>
      </c>
      <c r="AM3658">
        <v>1</v>
      </c>
      <c r="AN3658">
        <v>1</v>
      </c>
      <c r="AO3658">
        <v>12859</v>
      </c>
      <c r="AQ3658">
        <v>124642</v>
      </c>
      <c r="AR3658">
        <v>5341030</v>
      </c>
      <c r="AS3658" t="s">
        <v>925</v>
      </c>
      <c r="AT3658" t="s">
        <v>926</v>
      </c>
      <c r="AW3658" t="s">
        <v>366</v>
      </c>
      <c r="AX3658" t="s">
        <v>366</v>
      </c>
      <c r="AY3658" t="s">
        <v>345</v>
      </c>
      <c r="AZ3658" t="s">
        <v>346</v>
      </c>
      <c r="BY3658" t="s">
        <v>342</v>
      </c>
      <c r="EQ3658">
        <v>243275</v>
      </c>
      <c r="ER3658" t="s">
        <v>8798</v>
      </c>
      <c r="EV3658">
        <v>17287777</v>
      </c>
      <c r="EW3658">
        <v>928</v>
      </c>
      <c r="EX3658">
        <v>221074</v>
      </c>
      <c r="EY3658" t="s">
        <v>8799</v>
      </c>
      <c r="EZ3658">
        <v>1</v>
      </c>
      <c r="FC3658">
        <v>95385</v>
      </c>
      <c r="FD3658" t="s">
        <v>3531</v>
      </c>
    </row>
    <row r="3659" spans="1:160" x14ac:dyDescent="0.3">
      <c r="A3659" t="str">
        <f>VLOOKUP(B3659,Table2[],3,FALSE)</f>
        <v>Digital</v>
      </c>
      <c r="B3659" t="str">
        <f>IF(OR(ISNUMBER(FIND("QVC",Z3659)),ISNUMBER(FIND("QVC",AL3659))),"QVC",IF(OR(ISNUMBER(FIND("NCO",H3659)),ISNUMBER(FIND("NCO",Y3659))), "NCO", IF(AL3659="consumer","PMD.com",VLOOKUP(LEFT(H3659,2),Tables!$E$1:$F$11,2,FALSE))))</f>
        <v>PMD.com</v>
      </c>
      <c r="C3659">
        <f t="shared" si="171"/>
        <v>51090030</v>
      </c>
      <c r="D3659">
        <f t="shared" si="172"/>
        <v>1</v>
      </c>
      <c r="E3659" t="str">
        <f t="shared" ca="1" si="173"/>
        <v>shifted orders shipped</v>
      </c>
      <c r="F3659" t="s">
        <v>3539</v>
      </c>
      <c r="G3659" t="s">
        <v>335</v>
      </c>
      <c r="H3659" t="s">
        <v>8793</v>
      </c>
      <c r="I3659" s="6">
        <v>44012.740405092591</v>
      </c>
      <c r="J3659" t="s">
        <v>16</v>
      </c>
      <c r="K3659" s="6">
        <v>44013.472731481481</v>
      </c>
      <c r="M3659" t="s">
        <v>8794</v>
      </c>
      <c r="N3659" t="s">
        <v>8795</v>
      </c>
      <c r="Q3659" t="s">
        <v>2980</v>
      </c>
      <c r="R3659" t="s">
        <v>414</v>
      </c>
      <c r="S3659" t="s">
        <v>8796</v>
      </c>
      <c r="T3659" t="s">
        <v>338</v>
      </c>
      <c r="U3659" t="s">
        <v>530</v>
      </c>
      <c r="W3659" t="s">
        <v>8797</v>
      </c>
      <c r="Z3659" t="s">
        <v>8794</v>
      </c>
      <c r="AA3659" t="s">
        <v>8795</v>
      </c>
      <c r="AD3659" t="s">
        <v>2980</v>
      </c>
      <c r="AE3659" t="s">
        <v>414</v>
      </c>
      <c r="AF3659" t="s">
        <v>8796</v>
      </c>
      <c r="AG3659" t="s">
        <v>338</v>
      </c>
      <c r="AH3659" t="s">
        <v>530</v>
      </c>
      <c r="AJ3659" t="s">
        <v>8797</v>
      </c>
      <c r="AL3659" t="s">
        <v>339</v>
      </c>
      <c r="AM3659">
        <v>1</v>
      </c>
      <c r="AN3659">
        <v>1</v>
      </c>
      <c r="AO3659">
        <v>6688</v>
      </c>
      <c r="AQ3659">
        <v>125960</v>
      </c>
      <c r="AR3659">
        <v>51090030</v>
      </c>
      <c r="AS3659" t="s">
        <v>3043</v>
      </c>
      <c r="AT3659" t="s">
        <v>628</v>
      </c>
      <c r="AW3659" t="s">
        <v>343</v>
      </c>
      <c r="BY3659" t="s">
        <v>342</v>
      </c>
      <c r="BZ3659" t="b">
        <v>0</v>
      </c>
      <c r="EQ3659">
        <v>243047</v>
      </c>
      <c r="ER3659" t="s">
        <v>8798</v>
      </c>
      <c r="EV3659">
        <v>17287777</v>
      </c>
      <c r="EW3659">
        <v>928</v>
      </c>
      <c r="EX3659">
        <v>221074</v>
      </c>
      <c r="EY3659" t="s">
        <v>8799</v>
      </c>
      <c r="EZ3659">
        <v>1</v>
      </c>
      <c r="FC3659">
        <v>95385</v>
      </c>
      <c r="FD3659" t="s">
        <v>3531</v>
      </c>
    </row>
    <row r="3660" spans="1:160" x14ac:dyDescent="0.3">
      <c r="A3660" t="str">
        <f>VLOOKUP(B3660,Table2[],3,FALSE)</f>
        <v>Digital</v>
      </c>
      <c r="B3660" t="str">
        <f>IF(OR(ISNUMBER(FIND("QVC",Z3660)),ISNUMBER(FIND("QVC",AL3660))),"QVC",IF(OR(ISNUMBER(FIND("NCO",H3660)),ISNUMBER(FIND("NCO",Y3660))), "NCO", IF(AL3660="consumer","PMD.com",VLOOKUP(LEFT(H3660,2),Tables!$E$1:$F$11,2,FALSE))))</f>
        <v>PMD.com</v>
      </c>
      <c r="C3660">
        <f t="shared" ref="C3660:C3723" si="174">AR3660</f>
        <v>51090030</v>
      </c>
      <c r="D3660">
        <f t="shared" ref="D3660:D3723" si="175">AN3660</f>
        <v>1</v>
      </c>
      <c r="E3660" t="str">
        <f t="shared" ca="1" si="173"/>
        <v>shifted orders shipped</v>
      </c>
      <c r="F3660" t="s">
        <v>3539</v>
      </c>
      <c r="G3660" t="s">
        <v>335</v>
      </c>
      <c r="H3660" t="s">
        <v>8800</v>
      </c>
      <c r="I3660" s="6">
        <v>44012.706018518518</v>
      </c>
      <c r="J3660" t="s">
        <v>16</v>
      </c>
      <c r="K3660" s="6">
        <v>44013.473090277781</v>
      </c>
      <c r="M3660" t="s">
        <v>8801</v>
      </c>
      <c r="N3660" t="s">
        <v>8802</v>
      </c>
      <c r="Q3660" t="s">
        <v>474</v>
      </c>
      <c r="R3660" t="s">
        <v>389</v>
      </c>
      <c r="S3660" t="s">
        <v>8803</v>
      </c>
      <c r="T3660" t="s">
        <v>338</v>
      </c>
      <c r="U3660" t="s">
        <v>530</v>
      </c>
      <c r="W3660" t="s">
        <v>8804</v>
      </c>
      <c r="Z3660" t="s">
        <v>8801</v>
      </c>
      <c r="AA3660" t="s">
        <v>8802</v>
      </c>
      <c r="AD3660" t="s">
        <v>474</v>
      </c>
      <c r="AE3660" t="s">
        <v>389</v>
      </c>
      <c r="AF3660" t="s">
        <v>8803</v>
      </c>
      <c r="AG3660" t="s">
        <v>338</v>
      </c>
      <c r="AH3660" t="s">
        <v>530</v>
      </c>
      <c r="AJ3660" t="s">
        <v>8804</v>
      </c>
      <c r="AL3660" t="s">
        <v>339</v>
      </c>
      <c r="AM3660">
        <v>1</v>
      </c>
      <c r="AN3660">
        <v>1</v>
      </c>
      <c r="AO3660">
        <v>6688</v>
      </c>
      <c r="AQ3660">
        <v>125960</v>
      </c>
      <c r="AR3660">
        <v>51090030</v>
      </c>
      <c r="AS3660" t="s">
        <v>3043</v>
      </c>
      <c r="AT3660" t="s">
        <v>628</v>
      </c>
      <c r="AW3660" t="s">
        <v>343</v>
      </c>
      <c r="BY3660" t="s">
        <v>342</v>
      </c>
      <c r="BZ3660" t="b">
        <v>0</v>
      </c>
      <c r="EQ3660">
        <v>243047</v>
      </c>
      <c r="ER3660" t="s">
        <v>8805</v>
      </c>
      <c r="EV3660">
        <v>17287760</v>
      </c>
      <c r="EW3660">
        <v>928</v>
      </c>
      <c r="EX3660">
        <v>221058</v>
      </c>
      <c r="EY3660" t="s">
        <v>8806</v>
      </c>
      <c r="EZ3660">
        <v>1</v>
      </c>
      <c r="FC3660">
        <v>95385</v>
      </c>
      <c r="FD3660" t="s">
        <v>3531</v>
      </c>
    </row>
    <row r="3661" spans="1:160" x14ac:dyDescent="0.3">
      <c r="A3661" t="str">
        <f>VLOOKUP(B3661,Table2[],3,FALSE)</f>
        <v>Digital</v>
      </c>
      <c r="B3661" t="str">
        <f>IF(OR(ISNUMBER(FIND("QVC",Z3661)),ISNUMBER(FIND("QVC",AL3661))),"QVC",IF(OR(ISNUMBER(FIND("NCO",H3661)),ISNUMBER(FIND("NCO",Y3661))), "NCO", IF(AL3661="consumer","PMD.com",VLOOKUP(LEFT(H3661,2),Tables!$E$1:$F$11,2,FALSE))))</f>
        <v>PMD.com</v>
      </c>
      <c r="C3661">
        <f t="shared" si="174"/>
        <v>535501</v>
      </c>
      <c r="D3661">
        <f t="shared" si="175"/>
        <v>2</v>
      </c>
      <c r="E3661" t="str">
        <f t="shared" ca="1" si="173"/>
        <v>shifted orders shipped</v>
      </c>
      <c r="F3661" t="s">
        <v>3539</v>
      </c>
      <c r="G3661" t="s">
        <v>335</v>
      </c>
      <c r="H3661" t="s">
        <v>8800</v>
      </c>
      <c r="I3661" s="6">
        <v>44012.706018518518</v>
      </c>
      <c r="J3661" t="s">
        <v>16</v>
      </c>
      <c r="K3661" s="6">
        <v>44013.473090277781</v>
      </c>
      <c r="M3661" t="s">
        <v>8801</v>
      </c>
      <c r="N3661" t="s">
        <v>8802</v>
      </c>
      <c r="Q3661" t="s">
        <v>474</v>
      </c>
      <c r="R3661" t="s">
        <v>389</v>
      </c>
      <c r="S3661" t="s">
        <v>8803</v>
      </c>
      <c r="T3661" t="s">
        <v>338</v>
      </c>
      <c r="U3661" t="s">
        <v>530</v>
      </c>
      <c r="W3661" t="s">
        <v>8804</v>
      </c>
      <c r="Z3661" t="s">
        <v>8801</v>
      </c>
      <c r="AA3661" t="s">
        <v>8802</v>
      </c>
      <c r="AD3661" t="s">
        <v>474</v>
      </c>
      <c r="AE3661" t="s">
        <v>389</v>
      </c>
      <c r="AF3661" t="s">
        <v>8803</v>
      </c>
      <c r="AG3661" t="s">
        <v>338</v>
      </c>
      <c r="AH3661" t="s">
        <v>530</v>
      </c>
      <c r="AJ3661" t="s">
        <v>8804</v>
      </c>
      <c r="AL3661" t="s">
        <v>339</v>
      </c>
      <c r="AM3661">
        <v>2</v>
      </c>
      <c r="AN3661">
        <v>2</v>
      </c>
      <c r="AO3661">
        <v>5715</v>
      </c>
      <c r="AQ3661">
        <v>124621</v>
      </c>
      <c r="AR3661">
        <v>535501</v>
      </c>
      <c r="AS3661" t="s">
        <v>158</v>
      </c>
      <c r="AT3661" t="s">
        <v>159</v>
      </c>
      <c r="AW3661" t="s">
        <v>340</v>
      </c>
      <c r="AX3661" t="s">
        <v>340</v>
      </c>
      <c r="AY3661" t="s">
        <v>351</v>
      </c>
      <c r="AZ3661" t="s">
        <v>441</v>
      </c>
      <c r="BY3661" t="s">
        <v>342</v>
      </c>
      <c r="EQ3661">
        <v>245276</v>
      </c>
      <c r="ER3661" t="s">
        <v>8805</v>
      </c>
      <c r="EV3661">
        <v>17287760</v>
      </c>
      <c r="EW3661">
        <v>928</v>
      </c>
      <c r="EX3661">
        <v>221058</v>
      </c>
      <c r="EY3661" t="s">
        <v>8806</v>
      </c>
      <c r="EZ3661">
        <v>1</v>
      </c>
      <c r="FC3661">
        <v>535501</v>
      </c>
      <c r="FD3661" t="s">
        <v>159</v>
      </c>
    </row>
    <row r="3662" spans="1:160" x14ac:dyDescent="0.3">
      <c r="A3662" t="str">
        <f>VLOOKUP(B3662,Table2[],3,FALSE)</f>
        <v>Digital</v>
      </c>
      <c r="B3662" t="str">
        <f>IF(OR(ISNUMBER(FIND("QVC",Z3662)),ISNUMBER(FIND("QVC",AL3662))),"QVC",IF(OR(ISNUMBER(FIND("NCO",H3662)),ISNUMBER(FIND("NCO",Y3662))), "NCO", IF(AL3662="consumer","PMD.com",VLOOKUP(LEFT(H3662,2),Tables!$E$1:$F$11,2,FALSE))))</f>
        <v>PMD.com</v>
      </c>
      <c r="C3662">
        <f t="shared" si="174"/>
        <v>5341030</v>
      </c>
      <c r="D3662">
        <f t="shared" si="175"/>
        <v>1</v>
      </c>
      <c r="E3662" t="str">
        <f t="shared" ca="1" si="173"/>
        <v>shifted orders shipped</v>
      </c>
      <c r="F3662" t="s">
        <v>3539</v>
      </c>
      <c r="G3662" t="s">
        <v>335</v>
      </c>
      <c r="H3662" t="s">
        <v>8800</v>
      </c>
      <c r="I3662" s="6">
        <v>44012.706018518518</v>
      </c>
      <c r="J3662" t="s">
        <v>16</v>
      </c>
      <c r="K3662" s="6">
        <v>44013.473090277781</v>
      </c>
      <c r="M3662" t="s">
        <v>8801</v>
      </c>
      <c r="N3662" t="s">
        <v>8802</v>
      </c>
      <c r="Q3662" t="s">
        <v>474</v>
      </c>
      <c r="R3662" t="s">
        <v>389</v>
      </c>
      <c r="S3662" t="s">
        <v>8803</v>
      </c>
      <c r="T3662" t="s">
        <v>338</v>
      </c>
      <c r="U3662" t="s">
        <v>530</v>
      </c>
      <c r="W3662" t="s">
        <v>8804</v>
      </c>
      <c r="Z3662" t="s">
        <v>8801</v>
      </c>
      <c r="AA3662" t="s">
        <v>8802</v>
      </c>
      <c r="AD3662" t="s">
        <v>474</v>
      </c>
      <c r="AE3662" t="s">
        <v>389</v>
      </c>
      <c r="AF3662" t="s">
        <v>8803</v>
      </c>
      <c r="AG3662" t="s">
        <v>338</v>
      </c>
      <c r="AH3662" t="s">
        <v>530</v>
      </c>
      <c r="AJ3662" t="s">
        <v>8804</v>
      </c>
      <c r="AL3662" t="s">
        <v>339</v>
      </c>
      <c r="AM3662">
        <v>1</v>
      </c>
      <c r="AN3662">
        <v>1</v>
      </c>
      <c r="AO3662">
        <v>12859</v>
      </c>
      <c r="AQ3662">
        <v>124642</v>
      </c>
      <c r="AR3662">
        <v>5341030</v>
      </c>
      <c r="AS3662" t="s">
        <v>925</v>
      </c>
      <c r="AT3662" t="s">
        <v>926</v>
      </c>
      <c r="AW3662" t="s">
        <v>366</v>
      </c>
      <c r="AX3662" t="s">
        <v>366</v>
      </c>
      <c r="AY3662" t="s">
        <v>345</v>
      </c>
      <c r="AZ3662" t="s">
        <v>346</v>
      </c>
      <c r="BY3662" t="s">
        <v>342</v>
      </c>
      <c r="EQ3662">
        <v>243275</v>
      </c>
      <c r="ER3662" t="s">
        <v>8805</v>
      </c>
      <c r="EV3662">
        <v>17287760</v>
      </c>
      <c r="EW3662">
        <v>928</v>
      </c>
      <c r="EX3662">
        <v>221058</v>
      </c>
      <c r="EY3662" t="s">
        <v>8806</v>
      </c>
      <c r="EZ3662">
        <v>1</v>
      </c>
      <c r="FC3662">
        <v>95385</v>
      </c>
      <c r="FD3662" t="s">
        <v>3531</v>
      </c>
    </row>
    <row r="3663" spans="1:160" x14ac:dyDescent="0.3">
      <c r="A3663" t="str">
        <f>VLOOKUP(B3663,Table2[],3,FALSE)</f>
        <v>Digital</v>
      </c>
      <c r="B3663" t="str">
        <f>IF(OR(ISNUMBER(FIND("QVC",Z3663)),ISNUMBER(FIND("QVC",AL3663))),"QVC",IF(OR(ISNUMBER(FIND("NCO",H3663)),ISNUMBER(FIND("NCO",Y3663))), "NCO", IF(AL3663="consumer","PMD.com",VLOOKUP(LEFT(H3663,2),Tables!$E$1:$F$11,2,FALSE))))</f>
        <v>PMD.com</v>
      </c>
      <c r="C3663">
        <f t="shared" si="174"/>
        <v>53920001</v>
      </c>
      <c r="D3663">
        <f t="shared" si="175"/>
        <v>1</v>
      </c>
      <c r="E3663" t="str">
        <f t="shared" ca="1" si="173"/>
        <v>shifted orders shipped</v>
      </c>
      <c r="F3663" t="s">
        <v>3539</v>
      </c>
      <c r="G3663" t="s">
        <v>335</v>
      </c>
      <c r="H3663" t="s">
        <v>8800</v>
      </c>
      <c r="I3663" s="6">
        <v>44012.706018518518</v>
      </c>
      <c r="J3663" t="s">
        <v>16</v>
      </c>
      <c r="K3663" s="6">
        <v>44013.473090277781</v>
      </c>
      <c r="M3663" t="s">
        <v>8801</v>
      </c>
      <c r="N3663" t="s">
        <v>8802</v>
      </c>
      <c r="Q3663" t="s">
        <v>474</v>
      </c>
      <c r="R3663" t="s">
        <v>389</v>
      </c>
      <c r="S3663" t="s">
        <v>8803</v>
      </c>
      <c r="T3663" t="s">
        <v>338</v>
      </c>
      <c r="U3663" t="s">
        <v>530</v>
      </c>
      <c r="W3663" t="s">
        <v>8804</v>
      </c>
      <c r="Z3663" t="s">
        <v>8801</v>
      </c>
      <c r="AA3663" t="s">
        <v>8802</v>
      </c>
      <c r="AD3663" t="s">
        <v>474</v>
      </c>
      <c r="AE3663" t="s">
        <v>389</v>
      </c>
      <c r="AF3663" t="s">
        <v>8803</v>
      </c>
      <c r="AG3663" t="s">
        <v>338</v>
      </c>
      <c r="AH3663" t="s">
        <v>530</v>
      </c>
      <c r="AJ3663" t="s">
        <v>8804</v>
      </c>
      <c r="AL3663" t="s">
        <v>339</v>
      </c>
      <c r="AM3663">
        <v>1</v>
      </c>
      <c r="AN3663">
        <v>1</v>
      </c>
      <c r="AO3663">
        <v>14899</v>
      </c>
      <c r="AQ3663">
        <v>124468</v>
      </c>
      <c r="AR3663">
        <v>53920001</v>
      </c>
      <c r="AS3663">
        <v>9000000</v>
      </c>
      <c r="AT3663" t="s">
        <v>40</v>
      </c>
      <c r="AW3663" t="s">
        <v>343</v>
      </c>
      <c r="BY3663" t="s">
        <v>342</v>
      </c>
      <c r="EQ3663">
        <v>243396</v>
      </c>
      <c r="ER3663" t="s">
        <v>8805</v>
      </c>
      <c r="EV3663">
        <v>17287760</v>
      </c>
      <c r="EW3663">
        <v>928</v>
      </c>
      <c r="EX3663">
        <v>221058</v>
      </c>
      <c r="EY3663" t="s">
        <v>8806</v>
      </c>
      <c r="EZ3663">
        <v>1</v>
      </c>
      <c r="FC3663">
        <v>95385</v>
      </c>
      <c r="FD3663" t="s">
        <v>3531</v>
      </c>
    </row>
    <row r="3664" spans="1:160" x14ac:dyDescent="0.3">
      <c r="A3664" t="str">
        <f>VLOOKUP(B3664,Table2[],3,FALSE)</f>
        <v>Digital</v>
      </c>
      <c r="B3664" t="str">
        <f>IF(OR(ISNUMBER(FIND("QVC",Z3664)),ISNUMBER(FIND("QVC",AL3664))),"QVC",IF(OR(ISNUMBER(FIND("NCO",H3664)),ISNUMBER(FIND("NCO",Y3664))), "NCO", IF(AL3664="consumer","PMD.com",VLOOKUP(LEFT(H3664,2),Tables!$E$1:$F$11,2,FALSE))))</f>
        <v>PMD.com</v>
      </c>
      <c r="C3664">
        <f t="shared" si="174"/>
        <v>52430001</v>
      </c>
      <c r="D3664">
        <f t="shared" si="175"/>
        <v>1</v>
      </c>
      <c r="E3664" t="str">
        <f t="shared" ca="1" si="173"/>
        <v>shifted orders shipped</v>
      </c>
      <c r="F3664" t="s">
        <v>3539</v>
      </c>
      <c r="G3664" t="s">
        <v>335</v>
      </c>
      <c r="H3664" t="s">
        <v>8800</v>
      </c>
      <c r="I3664" s="6">
        <v>44012.706018518518</v>
      </c>
      <c r="J3664" t="s">
        <v>16</v>
      </c>
      <c r="K3664" s="6">
        <v>44013.473090277781</v>
      </c>
      <c r="M3664" t="s">
        <v>8801</v>
      </c>
      <c r="N3664" t="s">
        <v>8802</v>
      </c>
      <c r="Q3664" t="s">
        <v>474</v>
      </c>
      <c r="R3664" t="s">
        <v>389</v>
      </c>
      <c r="S3664" t="s">
        <v>8803</v>
      </c>
      <c r="T3664" t="s">
        <v>338</v>
      </c>
      <c r="U3664" t="s">
        <v>530</v>
      </c>
      <c r="W3664" t="s">
        <v>8804</v>
      </c>
      <c r="Z3664" t="s">
        <v>8801</v>
      </c>
      <c r="AA3664" t="s">
        <v>8802</v>
      </c>
      <c r="AD3664" t="s">
        <v>474</v>
      </c>
      <c r="AE3664" t="s">
        <v>389</v>
      </c>
      <c r="AF3664" t="s">
        <v>8803</v>
      </c>
      <c r="AG3664" t="s">
        <v>338</v>
      </c>
      <c r="AH3664" t="s">
        <v>530</v>
      </c>
      <c r="AJ3664" t="s">
        <v>8804</v>
      </c>
      <c r="AL3664" t="s">
        <v>339</v>
      </c>
      <c r="AM3664">
        <v>1</v>
      </c>
      <c r="AN3664">
        <v>1</v>
      </c>
      <c r="AO3664">
        <v>12063</v>
      </c>
      <c r="AQ3664">
        <v>127155</v>
      </c>
      <c r="AR3664">
        <v>52430001</v>
      </c>
      <c r="AS3664" t="s">
        <v>927</v>
      </c>
      <c r="AT3664" t="s">
        <v>75</v>
      </c>
      <c r="AW3664" t="s">
        <v>340</v>
      </c>
      <c r="AX3664" t="s">
        <v>340</v>
      </c>
      <c r="AY3664" t="s">
        <v>357</v>
      </c>
      <c r="AZ3664" t="s">
        <v>363</v>
      </c>
      <c r="BY3664" t="s">
        <v>342</v>
      </c>
      <c r="EQ3664">
        <v>249990</v>
      </c>
      <c r="ER3664" t="s">
        <v>8805</v>
      </c>
      <c r="EV3664">
        <v>17287760</v>
      </c>
      <c r="EW3664">
        <v>928</v>
      </c>
      <c r="EX3664">
        <v>221058</v>
      </c>
      <c r="EY3664" t="s">
        <v>8806</v>
      </c>
      <c r="EZ3664">
        <v>1</v>
      </c>
      <c r="FC3664">
        <v>95385</v>
      </c>
      <c r="FD3664" t="s">
        <v>3531</v>
      </c>
    </row>
    <row r="3665" spans="1:160" x14ac:dyDescent="0.3">
      <c r="A3665" t="str">
        <f>VLOOKUP(B3665,Table2[],3,FALSE)</f>
        <v>Digital</v>
      </c>
      <c r="B3665" t="str">
        <f>IF(OR(ISNUMBER(FIND("QVC",Z3665)),ISNUMBER(FIND("QVC",AL3665))),"QVC",IF(OR(ISNUMBER(FIND("NCO",H3665)),ISNUMBER(FIND("NCO",Y3665))), "NCO", IF(AL3665="consumer","PMD.com",VLOOKUP(LEFT(H3665,2),Tables!$E$1:$F$11,2,FALSE))))</f>
        <v>PMD.com</v>
      </c>
      <c r="C3665">
        <f t="shared" si="174"/>
        <v>5257</v>
      </c>
      <c r="D3665">
        <f t="shared" si="175"/>
        <v>1</v>
      </c>
      <c r="E3665" t="str">
        <f t="shared" ca="1" si="173"/>
        <v>MTD orders shipped</v>
      </c>
      <c r="F3665" t="s">
        <v>3539</v>
      </c>
      <c r="G3665" t="s">
        <v>335</v>
      </c>
      <c r="H3665" t="s">
        <v>8807</v>
      </c>
      <c r="I3665" s="6">
        <v>44013.195474537039</v>
      </c>
      <c r="J3665" t="s">
        <v>16</v>
      </c>
      <c r="K3665" s="6">
        <v>44013.473622685182</v>
      </c>
      <c r="M3665" t="s">
        <v>8808</v>
      </c>
      <c r="N3665" t="s">
        <v>8809</v>
      </c>
      <c r="Q3665" t="s">
        <v>1326</v>
      </c>
      <c r="R3665" t="s">
        <v>377</v>
      </c>
      <c r="S3665">
        <v>21769</v>
      </c>
      <c r="T3665" t="s">
        <v>338</v>
      </c>
      <c r="U3665" t="s">
        <v>530</v>
      </c>
      <c r="W3665" t="s">
        <v>8810</v>
      </c>
      <c r="Z3665" t="s">
        <v>8808</v>
      </c>
      <c r="AA3665" t="s">
        <v>8809</v>
      </c>
      <c r="AD3665" t="s">
        <v>1326</v>
      </c>
      <c r="AE3665" t="s">
        <v>377</v>
      </c>
      <c r="AF3665">
        <v>21769</v>
      </c>
      <c r="AG3665" t="s">
        <v>338</v>
      </c>
      <c r="AH3665" t="s">
        <v>530</v>
      </c>
      <c r="AJ3665" t="s">
        <v>8810</v>
      </c>
      <c r="AL3665" t="s">
        <v>339</v>
      </c>
      <c r="AM3665">
        <v>1</v>
      </c>
      <c r="AN3665">
        <v>1</v>
      </c>
      <c r="AO3665">
        <v>6598</v>
      </c>
      <c r="AQ3665">
        <v>124399</v>
      </c>
      <c r="AR3665">
        <v>5257</v>
      </c>
      <c r="AS3665" t="s">
        <v>25</v>
      </c>
      <c r="AT3665" t="s">
        <v>26</v>
      </c>
      <c r="AW3665" t="s">
        <v>352</v>
      </c>
      <c r="AX3665" t="s">
        <v>352</v>
      </c>
      <c r="AY3665" t="s">
        <v>353</v>
      </c>
      <c r="AZ3665" t="s">
        <v>371</v>
      </c>
      <c r="BY3665" t="s">
        <v>342</v>
      </c>
      <c r="EQ3665">
        <v>251699</v>
      </c>
      <c r="ER3665" t="s">
        <v>8811</v>
      </c>
      <c r="EV3665">
        <v>17288782</v>
      </c>
      <c r="EW3665">
        <v>928</v>
      </c>
      <c r="EX3665">
        <v>221208</v>
      </c>
      <c r="EY3665" t="s">
        <v>8812</v>
      </c>
      <c r="EZ3665">
        <v>1</v>
      </c>
      <c r="FC3665">
        <v>91080</v>
      </c>
      <c r="FD3665" t="s">
        <v>510</v>
      </c>
    </row>
    <row r="3666" spans="1:160" x14ac:dyDescent="0.3">
      <c r="A3666" t="str">
        <f>VLOOKUP(B3666,Table2[],3,FALSE)</f>
        <v>Digital</v>
      </c>
      <c r="B3666" t="str">
        <f>IF(OR(ISNUMBER(FIND("QVC",Z3666)),ISNUMBER(FIND("QVC",AL3666))),"QVC",IF(OR(ISNUMBER(FIND("NCO",H3666)),ISNUMBER(FIND("NCO",Y3666))), "NCO", IF(AL3666="consumer","PMD.com",VLOOKUP(LEFT(H3666,2),Tables!$E$1:$F$11,2,FALSE))))</f>
        <v>PMD.com</v>
      </c>
      <c r="C3666">
        <f t="shared" si="174"/>
        <v>5901</v>
      </c>
      <c r="D3666">
        <f t="shared" si="175"/>
        <v>1</v>
      </c>
      <c r="E3666" t="str">
        <f t="shared" ca="1" si="173"/>
        <v>MTD orders shipped</v>
      </c>
      <c r="F3666" t="s">
        <v>3539</v>
      </c>
      <c r="G3666" t="s">
        <v>335</v>
      </c>
      <c r="H3666" t="s">
        <v>8807</v>
      </c>
      <c r="I3666" s="6">
        <v>44013.195474537039</v>
      </c>
      <c r="J3666" t="s">
        <v>16</v>
      </c>
      <c r="K3666" s="6">
        <v>44013.473622685182</v>
      </c>
      <c r="M3666" t="s">
        <v>8808</v>
      </c>
      <c r="N3666" t="s">
        <v>8809</v>
      </c>
      <c r="Q3666" t="s">
        <v>1326</v>
      </c>
      <c r="R3666" t="s">
        <v>377</v>
      </c>
      <c r="S3666">
        <v>21769</v>
      </c>
      <c r="T3666" t="s">
        <v>338</v>
      </c>
      <c r="U3666" t="s">
        <v>530</v>
      </c>
      <c r="W3666" t="s">
        <v>8810</v>
      </c>
      <c r="Z3666" t="s">
        <v>8808</v>
      </c>
      <c r="AA3666" t="s">
        <v>8809</v>
      </c>
      <c r="AD3666" t="s">
        <v>1326</v>
      </c>
      <c r="AE3666" t="s">
        <v>377</v>
      </c>
      <c r="AF3666">
        <v>21769</v>
      </c>
      <c r="AG3666" t="s">
        <v>338</v>
      </c>
      <c r="AH3666" t="s">
        <v>530</v>
      </c>
      <c r="AJ3666" t="s">
        <v>8810</v>
      </c>
      <c r="AL3666" t="s">
        <v>339</v>
      </c>
      <c r="AM3666">
        <v>1</v>
      </c>
      <c r="AN3666">
        <v>1</v>
      </c>
      <c r="AO3666">
        <v>1428</v>
      </c>
      <c r="AQ3666">
        <v>123804</v>
      </c>
      <c r="AR3666">
        <v>5901</v>
      </c>
      <c r="AS3666" t="s">
        <v>1300</v>
      </c>
      <c r="AT3666" t="s">
        <v>17</v>
      </c>
      <c r="AW3666" t="s">
        <v>352</v>
      </c>
      <c r="AX3666" t="s">
        <v>352</v>
      </c>
      <c r="AY3666" t="s">
        <v>353</v>
      </c>
      <c r="AZ3666" t="s">
        <v>358</v>
      </c>
      <c r="BY3666" t="s">
        <v>342</v>
      </c>
      <c r="EQ3666">
        <v>250322</v>
      </c>
      <c r="ER3666" t="s">
        <v>8811</v>
      </c>
      <c r="EV3666">
        <v>17288782</v>
      </c>
      <c r="EW3666">
        <v>928</v>
      </c>
      <c r="EX3666">
        <v>221208</v>
      </c>
      <c r="EY3666" t="s">
        <v>8812</v>
      </c>
      <c r="EZ3666">
        <v>1</v>
      </c>
      <c r="FC3666">
        <v>91080</v>
      </c>
      <c r="FD3666" t="s">
        <v>510</v>
      </c>
    </row>
    <row r="3667" spans="1:160" x14ac:dyDescent="0.3">
      <c r="A3667" t="str">
        <f>VLOOKUP(B3667,Table2[],3,FALSE)</f>
        <v>Digital</v>
      </c>
      <c r="B3667" t="str">
        <f>IF(OR(ISNUMBER(FIND("QVC",Z3667)),ISNUMBER(FIND("QVC",AL3667))),"QVC",IF(OR(ISNUMBER(FIND("NCO",H3667)),ISNUMBER(FIND("NCO",Y3667))), "NCO", IF(AL3667="consumer","PMD.com",VLOOKUP(LEFT(H3667,2),Tables!$E$1:$F$11,2,FALSE))))</f>
        <v>PMD.com</v>
      </c>
      <c r="C3667">
        <f t="shared" si="174"/>
        <v>52460001</v>
      </c>
      <c r="D3667">
        <f t="shared" si="175"/>
        <v>1</v>
      </c>
      <c r="E3667" t="str">
        <f t="shared" ca="1" si="173"/>
        <v>MTD orders shipped</v>
      </c>
      <c r="F3667" t="s">
        <v>3539</v>
      </c>
      <c r="G3667" t="s">
        <v>335</v>
      </c>
      <c r="H3667" t="s">
        <v>8813</v>
      </c>
      <c r="I3667" s="6">
        <v>44013.017812500002</v>
      </c>
      <c r="J3667" t="s">
        <v>16</v>
      </c>
      <c r="K3667" s="6">
        <v>44013.474131944444</v>
      </c>
      <c r="M3667" t="s">
        <v>8814</v>
      </c>
      <c r="N3667" t="s">
        <v>8815</v>
      </c>
      <c r="Q3667" t="s">
        <v>703</v>
      </c>
      <c r="R3667" t="s">
        <v>365</v>
      </c>
      <c r="S3667" t="s">
        <v>8816</v>
      </c>
      <c r="T3667" t="s">
        <v>338</v>
      </c>
      <c r="U3667" t="s">
        <v>530</v>
      </c>
      <c r="W3667" t="s">
        <v>8817</v>
      </c>
      <c r="Z3667" t="s">
        <v>8814</v>
      </c>
      <c r="AA3667" t="s">
        <v>8815</v>
      </c>
      <c r="AD3667" t="s">
        <v>703</v>
      </c>
      <c r="AE3667" t="s">
        <v>365</v>
      </c>
      <c r="AF3667" t="s">
        <v>8816</v>
      </c>
      <c r="AG3667" t="s">
        <v>338</v>
      </c>
      <c r="AH3667" t="s">
        <v>530</v>
      </c>
      <c r="AJ3667" t="s">
        <v>8817</v>
      </c>
      <c r="AL3667" t="s">
        <v>339</v>
      </c>
      <c r="AM3667">
        <v>1</v>
      </c>
      <c r="AN3667">
        <v>1</v>
      </c>
      <c r="AO3667">
        <v>14007</v>
      </c>
      <c r="AQ3667">
        <v>127157</v>
      </c>
      <c r="AR3667">
        <v>52460001</v>
      </c>
      <c r="AS3667" t="s">
        <v>972</v>
      </c>
      <c r="AT3667" t="s">
        <v>76</v>
      </c>
      <c r="AW3667" t="s">
        <v>340</v>
      </c>
      <c r="AX3667" t="s">
        <v>340</v>
      </c>
      <c r="AY3667" t="s">
        <v>341</v>
      </c>
      <c r="AZ3667">
        <v>0</v>
      </c>
      <c r="BY3667" t="s">
        <v>342</v>
      </c>
      <c r="EQ3667">
        <v>252044</v>
      </c>
      <c r="ER3667" t="s">
        <v>8818</v>
      </c>
      <c r="EV3667">
        <v>17287881</v>
      </c>
      <c r="EW3667">
        <v>928</v>
      </c>
      <c r="EX3667">
        <v>221171</v>
      </c>
      <c r="EY3667" t="s">
        <v>8819</v>
      </c>
      <c r="EZ3667">
        <v>1</v>
      </c>
      <c r="FC3667">
        <v>52460001</v>
      </c>
      <c r="FD3667" t="s">
        <v>76</v>
      </c>
    </row>
    <row r="3668" spans="1:160" x14ac:dyDescent="0.3">
      <c r="A3668" t="str">
        <f>VLOOKUP(B3668,Table2[],3,FALSE)</f>
        <v>Digital</v>
      </c>
      <c r="B3668" t="str">
        <f>IF(OR(ISNUMBER(FIND("QVC",Z3668)),ISNUMBER(FIND("QVC",AL3668))),"QVC",IF(OR(ISNUMBER(FIND("NCO",H3668)),ISNUMBER(FIND("NCO",Y3668))), "NCO", IF(AL3668="consumer","PMD.com",VLOOKUP(LEFT(H3668,2),Tables!$E$1:$F$11,2,FALSE))))</f>
        <v>PMD.com</v>
      </c>
      <c r="C3668">
        <f t="shared" si="174"/>
        <v>53600001</v>
      </c>
      <c r="D3668">
        <f t="shared" si="175"/>
        <v>1</v>
      </c>
      <c r="E3668" t="str">
        <f t="shared" ca="1" si="173"/>
        <v>MTD orders shipped</v>
      </c>
      <c r="F3668" t="s">
        <v>3539</v>
      </c>
      <c r="G3668" t="s">
        <v>335</v>
      </c>
      <c r="H3668" t="s">
        <v>8813</v>
      </c>
      <c r="I3668" s="6">
        <v>44013.017812500002</v>
      </c>
      <c r="J3668" t="s">
        <v>16</v>
      </c>
      <c r="K3668" s="6">
        <v>44013.474131944444</v>
      </c>
      <c r="M3668" t="s">
        <v>8814</v>
      </c>
      <c r="N3668" t="s">
        <v>8815</v>
      </c>
      <c r="Q3668" t="s">
        <v>703</v>
      </c>
      <c r="R3668" t="s">
        <v>365</v>
      </c>
      <c r="S3668" t="s">
        <v>8816</v>
      </c>
      <c r="T3668" t="s">
        <v>338</v>
      </c>
      <c r="U3668" t="s">
        <v>530</v>
      </c>
      <c r="W3668" t="s">
        <v>8817</v>
      </c>
      <c r="Z3668" t="s">
        <v>8814</v>
      </c>
      <c r="AA3668" t="s">
        <v>8815</v>
      </c>
      <c r="AD3668" t="s">
        <v>703</v>
      </c>
      <c r="AE3668" t="s">
        <v>365</v>
      </c>
      <c r="AF3668" t="s">
        <v>8816</v>
      </c>
      <c r="AG3668" t="s">
        <v>338</v>
      </c>
      <c r="AH3668" t="s">
        <v>530</v>
      </c>
      <c r="AJ3668" t="s">
        <v>8817</v>
      </c>
      <c r="AL3668" t="s">
        <v>339</v>
      </c>
      <c r="AM3668">
        <v>1</v>
      </c>
      <c r="AN3668">
        <v>1</v>
      </c>
      <c r="AO3668">
        <v>10451</v>
      </c>
      <c r="AQ3668">
        <v>124445</v>
      </c>
      <c r="AR3668">
        <v>53600001</v>
      </c>
      <c r="AS3668" t="s">
        <v>131</v>
      </c>
      <c r="AT3668" t="s">
        <v>32</v>
      </c>
      <c r="AW3668" t="s">
        <v>343</v>
      </c>
      <c r="BY3668" t="s">
        <v>342</v>
      </c>
      <c r="EQ3668">
        <v>243541</v>
      </c>
      <c r="ER3668" t="s">
        <v>8818</v>
      </c>
      <c r="EV3668">
        <v>17287881</v>
      </c>
      <c r="EW3668">
        <v>928</v>
      </c>
      <c r="EX3668">
        <v>221171</v>
      </c>
      <c r="EY3668" t="s">
        <v>8819</v>
      </c>
      <c r="EZ3668">
        <v>1</v>
      </c>
      <c r="FC3668">
        <v>53600001</v>
      </c>
      <c r="FD3668" t="s">
        <v>32</v>
      </c>
    </row>
    <row r="3669" spans="1:160" x14ac:dyDescent="0.3">
      <c r="A3669" t="str">
        <f>VLOOKUP(B3669,Table2[],3,FALSE)</f>
        <v>Digital</v>
      </c>
      <c r="B3669" t="str">
        <f>IF(OR(ISNUMBER(FIND("QVC",Z3669)),ISNUMBER(FIND("QVC",AL3669))),"QVC",IF(OR(ISNUMBER(FIND("NCO",H3669)),ISNUMBER(FIND("NCO",Y3669))), "NCO", IF(AL3669="consumer","PMD.com",VLOOKUP(LEFT(H3669,2),Tables!$E$1:$F$11,2,FALSE))))</f>
        <v>PMD.com</v>
      </c>
      <c r="C3669">
        <f t="shared" si="174"/>
        <v>58030001</v>
      </c>
      <c r="D3669">
        <f t="shared" si="175"/>
        <v>1</v>
      </c>
      <c r="E3669" t="str">
        <f t="shared" ca="1" si="173"/>
        <v>MTD orders shipped</v>
      </c>
      <c r="F3669" t="s">
        <v>3539</v>
      </c>
      <c r="G3669" t="s">
        <v>335</v>
      </c>
      <c r="H3669" t="s">
        <v>8813</v>
      </c>
      <c r="I3669" s="6">
        <v>44013.017812500002</v>
      </c>
      <c r="J3669" t="s">
        <v>16</v>
      </c>
      <c r="K3669" s="6">
        <v>44013.474131944444</v>
      </c>
      <c r="M3669" t="s">
        <v>8814</v>
      </c>
      <c r="N3669" t="s">
        <v>8815</v>
      </c>
      <c r="Q3669" t="s">
        <v>703</v>
      </c>
      <c r="R3669" t="s">
        <v>365</v>
      </c>
      <c r="S3669" t="s">
        <v>8816</v>
      </c>
      <c r="T3669" t="s">
        <v>338</v>
      </c>
      <c r="U3669" t="s">
        <v>530</v>
      </c>
      <c r="W3669" t="s">
        <v>8817</v>
      </c>
      <c r="Z3669" t="s">
        <v>8814</v>
      </c>
      <c r="AA3669" t="s">
        <v>8815</v>
      </c>
      <c r="AD3669" t="s">
        <v>703</v>
      </c>
      <c r="AE3669" t="s">
        <v>365</v>
      </c>
      <c r="AF3669" t="s">
        <v>8816</v>
      </c>
      <c r="AG3669" t="s">
        <v>338</v>
      </c>
      <c r="AH3669" t="s">
        <v>530</v>
      </c>
      <c r="AJ3669" t="s">
        <v>8817</v>
      </c>
      <c r="AL3669" t="s">
        <v>339</v>
      </c>
      <c r="AM3669">
        <v>1</v>
      </c>
      <c r="AN3669">
        <v>1</v>
      </c>
      <c r="AO3669">
        <v>9621</v>
      </c>
      <c r="AQ3669">
        <v>124483</v>
      </c>
      <c r="AR3669">
        <v>58030001</v>
      </c>
      <c r="AS3669" t="s">
        <v>1761</v>
      </c>
      <c r="AT3669" t="s">
        <v>36</v>
      </c>
      <c r="AW3669" t="s">
        <v>340</v>
      </c>
      <c r="AX3669" t="s">
        <v>340</v>
      </c>
      <c r="AY3669" t="s">
        <v>382</v>
      </c>
      <c r="AZ3669" t="s">
        <v>383</v>
      </c>
      <c r="BY3669" t="s">
        <v>342</v>
      </c>
      <c r="EQ3669">
        <v>243289</v>
      </c>
      <c r="ER3669" t="s">
        <v>8818</v>
      </c>
      <c r="EV3669">
        <v>17287881</v>
      </c>
      <c r="EW3669">
        <v>928</v>
      </c>
      <c r="EX3669">
        <v>221171</v>
      </c>
      <c r="EY3669" t="s">
        <v>8819</v>
      </c>
      <c r="EZ3669">
        <v>1</v>
      </c>
      <c r="FC3669">
        <v>95336</v>
      </c>
      <c r="FD3669" t="s">
        <v>792</v>
      </c>
    </row>
    <row r="3670" spans="1:160" x14ac:dyDescent="0.3">
      <c r="A3670" t="str">
        <f>VLOOKUP(B3670,Table2[],3,FALSE)</f>
        <v>Digital</v>
      </c>
      <c r="B3670" t="str">
        <f>IF(OR(ISNUMBER(FIND("QVC",Z3670)),ISNUMBER(FIND("QVC",AL3670))),"QVC",IF(OR(ISNUMBER(FIND("NCO",H3670)),ISNUMBER(FIND("NCO",Y3670))), "NCO", IF(AL3670="consumer","PMD.com",VLOOKUP(LEFT(H3670,2),Tables!$E$1:$F$11,2,FALSE))))</f>
        <v>PMD.com</v>
      </c>
      <c r="C3670">
        <f t="shared" si="174"/>
        <v>55230001</v>
      </c>
      <c r="D3670">
        <f t="shared" si="175"/>
        <v>1</v>
      </c>
      <c r="E3670" t="str">
        <f t="shared" ca="1" si="173"/>
        <v>MTD orders shipped</v>
      </c>
      <c r="F3670" t="s">
        <v>3539</v>
      </c>
      <c r="G3670" t="s">
        <v>335</v>
      </c>
      <c r="H3670" t="s">
        <v>8813</v>
      </c>
      <c r="I3670" s="6">
        <v>44013.017812500002</v>
      </c>
      <c r="J3670" t="s">
        <v>16</v>
      </c>
      <c r="K3670" s="6">
        <v>44013.474131944444</v>
      </c>
      <c r="M3670" t="s">
        <v>8814</v>
      </c>
      <c r="N3670" t="s">
        <v>8815</v>
      </c>
      <c r="Q3670" t="s">
        <v>703</v>
      </c>
      <c r="R3670" t="s">
        <v>365</v>
      </c>
      <c r="S3670" t="s">
        <v>8816</v>
      </c>
      <c r="T3670" t="s">
        <v>338</v>
      </c>
      <c r="U3670" t="s">
        <v>530</v>
      </c>
      <c r="W3670" t="s">
        <v>8817</v>
      </c>
      <c r="Z3670" t="s">
        <v>8814</v>
      </c>
      <c r="AA3670" t="s">
        <v>8815</v>
      </c>
      <c r="AD3670" t="s">
        <v>703</v>
      </c>
      <c r="AE3670" t="s">
        <v>365</v>
      </c>
      <c r="AF3670" t="s">
        <v>8816</v>
      </c>
      <c r="AG3670" t="s">
        <v>338</v>
      </c>
      <c r="AH3670" t="s">
        <v>530</v>
      </c>
      <c r="AJ3670" t="s">
        <v>8817</v>
      </c>
      <c r="AL3670" t="s">
        <v>339</v>
      </c>
      <c r="AM3670">
        <v>1</v>
      </c>
      <c r="AN3670">
        <v>1</v>
      </c>
      <c r="AO3670">
        <v>5300</v>
      </c>
      <c r="AQ3670">
        <v>127154</v>
      </c>
      <c r="AR3670">
        <v>55230001</v>
      </c>
      <c r="AS3670" t="s">
        <v>154</v>
      </c>
      <c r="AT3670" t="s">
        <v>155</v>
      </c>
      <c r="AW3670" t="s">
        <v>343</v>
      </c>
      <c r="BY3670" t="s">
        <v>342</v>
      </c>
      <c r="EQ3670">
        <v>248903</v>
      </c>
      <c r="ER3670" t="s">
        <v>8818</v>
      </c>
      <c r="EV3670">
        <v>17287881</v>
      </c>
      <c r="EW3670">
        <v>928</v>
      </c>
      <c r="EX3670">
        <v>221171</v>
      </c>
      <c r="EY3670" t="s">
        <v>8819</v>
      </c>
      <c r="EZ3670">
        <v>1</v>
      </c>
      <c r="FC3670">
        <v>95336</v>
      </c>
      <c r="FD3670" t="s">
        <v>792</v>
      </c>
    </row>
    <row r="3671" spans="1:160" x14ac:dyDescent="0.3">
      <c r="A3671" t="str">
        <f>VLOOKUP(B3671,Table2[],3,FALSE)</f>
        <v>Digital</v>
      </c>
      <c r="B3671" t="str">
        <f>IF(OR(ISNUMBER(FIND("QVC",Z3671)),ISNUMBER(FIND("QVC",AL3671))),"QVC",IF(OR(ISNUMBER(FIND("NCO",H3671)),ISNUMBER(FIND("NCO",Y3671))), "NCO", IF(AL3671="consumer","PMD.com",VLOOKUP(LEFT(H3671,2),Tables!$E$1:$F$11,2,FALSE))))</f>
        <v>PMD.com</v>
      </c>
      <c r="C3671">
        <f t="shared" si="174"/>
        <v>54020001</v>
      </c>
      <c r="D3671">
        <f t="shared" si="175"/>
        <v>1</v>
      </c>
      <c r="E3671" t="str">
        <f t="shared" ca="1" si="173"/>
        <v>MTD orders shipped</v>
      </c>
      <c r="F3671" t="s">
        <v>3539</v>
      </c>
      <c r="G3671" t="s">
        <v>335</v>
      </c>
      <c r="H3671" t="s">
        <v>8820</v>
      </c>
      <c r="I3671" s="6">
        <v>44013.044166666667</v>
      </c>
      <c r="J3671" t="s">
        <v>16</v>
      </c>
      <c r="K3671" s="6">
        <v>44013.474548611113</v>
      </c>
      <c r="M3671" t="s">
        <v>8821</v>
      </c>
      <c r="N3671" t="s">
        <v>8822</v>
      </c>
      <c r="Q3671" t="s">
        <v>8823</v>
      </c>
      <c r="R3671" t="s">
        <v>365</v>
      </c>
      <c r="S3671" t="s">
        <v>8824</v>
      </c>
      <c r="T3671" t="s">
        <v>338</v>
      </c>
      <c r="U3671" t="s">
        <v>530</v>
      </c>
      <c r="W3671" t="s">
        <v>8825</v>
      </c>
      <c r="Z3671" t="s">
        <v>8821</v>
      </c>
      <c r="AA3671" t="s">
        <v>8822</v>
      </c>
      <c r="AD3671" t="s">
        <v>8823</v>
      </c>
      <c r="AE3671" t="s">
        <v>365</v>
      </c>
      <c r="AF3671" t="s">
        <v>8824</v>
      </c>
      <c r="AG3671" t="s">
        <v>338</v>
      </c>
      <c r="AH3671" t="s">
        <v>530</v>
      </c>
      <c r="AJ3671" t="s">
        <v>8825</v>
      </c>
      <c r="AL3671" t="s">
        <v>339</v>
      </c>
      <c r="AM3671">
        <v>1</v>
      </c>
      <c r="AN3671">
        <v>1</v>
      </c>
      <c r="AO3671">
        <v>3692</v>
      </c>
      <c r="AQ3671">
        <v>124477</v>
      </c>
      <c r="AR3671">
        <v>54020001</v>
      </c>
      <c r="AS3671" t="s">
        <v>484</v>
      </c>
      <c r="AT3671" t="s">
        <v>93</v>
      </c>
      <c r="AW3671" t="s">
        <v>340</v>
      </c>
      <c r="AX3671">
        <v>0</v>
      </c>
      <c r="AY3671" t="s">
        <v>348</v>
      </c>
      <c r="AZ3671">
        <v>0</v>
      </c>
      <c r="BY3671" t="s">
        <v>342</v>
      </c>
      <c r="EQ3671">
        <v>251671</v>
      </c>
      <c r="ER3671" t="s">
        <v>8826</v>
      </c>
      <c r="EV3671">
        <v>17287884</v>
      </c>
      <c r="EW3671">
        <v>928</v>
      </c>
      <c r="EX3671">
        <v>221175</v>
      </c>
      <c r="EY3671">
        <v>9.2748999964335493E+25</v>
      </c>
      <c r="EZ3671">
        <v>1</v>
      </c>
      <c r="FC3671">
        <v>54020001</v>
      </c>
      <c r="FD3671" t="s">
        <v>93</v>
      </c>
    </row>
    <row r="3672" spans="1:160" x14ac:dyDescent="0.3">
      <c r="A3672" t="str">
        <f>VLOOKUP(B3672,Table2[],3,FALSE)</f>
        <v>Digital</v>
      </c>
      <c r="B3672" t="str">
        <f>IF(OR(ISNUMBER(FIND("QVC",Z3672)),ISNUMBER(FIND("QVC",AL3672))),"QVC",IF(OR(ISNUMBER(FIND("NCO",H3672)),ISNUMBER(FIND("NCO",Y3672))), "NCO", IF(AL3672="consumer","PMD.com",VLOOKUP(LEFT(H3672,2),Tables!$E$1:$F$11,2,FALSE))))</f>
        <v>PMD.com</v>
      </c>
      <c r="C3672">
        <f t="shared" si="174"/>
        <v>53710001</v>
      </c>
      <c r="D3672">
        <f t="shared" si="175"/>
        <v>1</v>
      </c>
      <c r="E3672" t="str">
        <f t="shared" ca="1" si="173"/>
        <v>MTD orders shipped</v>
      </c>
      <c r="F3672" t="s">
        <v>3539</v>
      </c>
      <c r="G3672" t="s">
        <v>335</v>
      </c>
      <c r="H3672" t="s">
        <v>8820</v>
      </c>
      <c r="I3672" s="6">
        <v>44013.044166666667</v>
      </c>
      <c r="J3672" t="s">
        <v>16</v>
      </c>
      <c r="K3672" s="6">
        <v>44013.474548611113</v>
      </c>
      <c r="M3672" t="s">
        <v>8821</v>
      </c>
      <c r="N3672" t="s">
        <v>8822</v>
      </c>
      <c r="Q3672" t="s">
        <v>8823</v>
      </c>
      <c r="R3672" t="s">
        <v>365</v>
      </c>
      <c r="S3672" t="s">
        <v>8824</v>
      </c>
      <c r="T3672" t="s">
        <v>338</v>
      </c>
      <c r="U3672" t="s">
        <v>530</v>
      </c>
      <c r="W3672" t="s">
        <v>8825</v>
      </c>
      <c r="Z3672" t="s">
        <v>8821</v>
      </c>
      <c r="AA3672" t="s">
        <v>8822</v>
      </c>
      <c r="AD3672" t="s">
        <v>8823</v>
      </c>
      <c r="AE3672" t="s">
        <v>365</v>
      </c>
      <c r="AF3672" t="s">
        <v>8824</v>
      </c>
      <c r="AG3672" t="s">
        <v>338</v>
      </c>
      <c r="AH3672" t="s">
        <v>530</v>
      </c>
      <c r="AJ3672" t="s">
        <v>8825</v>
      </c>
      <c r="AL3672" t="s">
        <v>339</v>
      </c>
      <c r="AM3672">
        <v>1</v>
      </c>
      <c r="AN3672">
        <v>1</v>
      </c>
      <c r="AO3672">
        <v>4902</v>
      </c>
      <c r="AQ3672">
        <v>124454</v>
      </c>
      <c r="AR3672">
        <v>53710001</v>
      </c>
      <c r="AS3672" t="s">
        <v>1873</v>
      </c>
      <c r="AT3672" t="s">
        <v>66</v>
      </c>
      <c r="AW3672" t="s">
        <v>343</v>
      </c>
      <c r="EQ3672">
        <v>248267</v>
      </c>
      <c r="ER3672" t="s">
        <v>8826</v>
      </c>
      <c r="EV3672">
        <v>17287884</v>
      </c>
      <c r="EW3672">
        <v>928</v>
      </c>
      <c r="EX3672">
        <v>221175</v>
      </c>
      <c r="EY3672">
        <v>9.2748999964335493E+25</v>
      </c>
      <c r="EZ3672">
        <v>1</v>
      </c>
      <c r="FC3672">
        <v>53710001</v>
      </c>
      <c r="FD3672" t="s">
        <v>66</v>
      </c>
    </row>
    <row r="3673" spans="1:160" x14ac:dyDescent="0.3">
      <c r="A3673" t="str">
        <f>VLOOKUP(B3673,Table2[],3,FALSE)</f>
        <v>Digital</v>
      </c>
      <c r="B3673" t="str">
        <f>IF(OR(ISNUMBER(FIND("QVC",Z3673)),ISNUMBER(FIND("QVC",AL3673))),"QVC",IF(OR(ISNUMBER(FIND("NCO",H3673)),ISNUMBER(FIND("NCO",Y3673))), "NCO", IF(AL3673="consumer","PMD.com",VLOOKUP(LEFT(H3673,2),Tables!$E$1:$F$11,2,FALSE))))</f>
        <v>PMD.com</v>
      </c>
      <c r="C3673">
        <f t="shared" si="174"/>
        <v>53910001</v>
      </c>
      <c r="D3673">
        <f t="shared" si="175"/>
        <v>1</v>
      </c>
      <c r="E3673" t="str">
        <f t="shared" ca="1" si="173"/>
        <v>MTD orders shipped</v>
      </c>
      <c r="F3673" t="s">
        <v>3539</v>
      </c>
      <c r="G3673" t="s">
        <v>335</v>
      </c>
      <c r="H3673" t="s">
        <v>8820</v>
      </c>
      <c r="I3673" s="6">
        <v>44013.044166666667</v>
      </c>
      <c r="J3673" t="s">
        <v>16</v>
      </c>
      <c r="K3673" s="6">
        <v>44013.474548611113</v>
      </c>
      <c r="M3673" t="s">
        <v>8821</v>
      </c>
      <c r="N3673" t="s">
        <v>8822</v>
      </c>
      <c r="Q3673" t="s">
        <v>8823</v>
      </c>
      <c r="R3673" t="s">
        <v>365</v>
      </c>
      <c r="S3673" t="s">
        <v>8824</v>
      </c>
      <c r="T3673" t="s">
        <v>338</v>
      </c>
      <c r="U3673" t="s">
        <v>530</v>
      </c>
      <c r="W3673" t="s">
        <v>8825</v>
      </c>
      <c r="Z3673" t="s">
        <v>8821</v>
      </c>
      <c r="AA3673" t="s">
        <v>8822</v>
      </c>
      <c r="AD3673" t="s">
        <v>8823</v>
      </c>
      <c r="AE3673" t="s">
        <v>365</v>
      </c>
      <c r="AF3673" t="s">
        <v>8824</v>
      </c>
      <c r="AG3673" t="s">
        <v>338</v>
      </c>
      <c r="AH3673" t="s">
        <v>530</v>
      </c>
      <c r="AJ3673" t="s">
        <v>8825</v>
      </c>
      <c r="AL3673" t="s">
        <v>339</v>
      </c>
      <c r="AM3673">
        <v>1</v>
      </c>
      <c r="AN3673">
        <v>1</v>
      </c>
      <c r="AO3673">
        <v>12050</v>
      </c>
      <c r="AQ3673">
        <v>124467</v>
      </c>
      <c r="AR3673">
        <v>53910001</v>
      </c>
      <c r="AS3673" t="s">
        <v>629</v>
      </c>
      <c r="AT3673" t="s">
        <v>34</v>
      </c>
      <c r="AW3673" t="s">
        <v>343</v>
      </c>
      <c r="BY3673" t="s">
        <v>342</v>
      </c>
      <c r="EQ3673">
        <v>251451</v>
      </c>
      <c r="ER3673" t="s">
        <v>8826</v>
      </c>
      <c r="EV3673">
        <v>17287884</v>
      </c>
      <c r="EW3673">
        <v>928</v>
      </c>
      <c r="EX3673">
        <v>221175</v>
      </c>
      <c r="EY3673">
        <v>9.2748999964335493E+25</v>
      </c>
      <c r="EZ3673">
        <v>1</v>
      </c>
      <c r="FC3673">
        <v>53910001</v>
      </c>
      <c r="FD3673" t="s">
        <v>34</v>
      </c>
    </row>
    <row r="3674" spans="1:160" x14ac:dyDescent="0.3">
      <c r="A3674" t="str">
        <f>VLOOKUP(B3674,Table2[],3,FALSE)</f>
        <v>Digital</v>
      </c>
      <c r="B3674" t="str">
        <f>IF(OR(ISNUMBER(FIND("QVC",Z3674)),ISNUMBER(FIND("QVC",AL3674))),"QVC",IF(OR(ISNUMBER(FIND("NCO",H3674)),ISNUMBER(FIND("NCO",Y3674))), "NCO", IF(AL3674="consumer","PMD.com",VLOOKUP(LEFT(H3674,2),Tables!$E$1:$F$11,2,FALSE))))</f>
        <v>PMD.com</v>
      </c>
      <c r="C3674">
        <f t="shared" si="174"/>
        <v>5208</v>
      </c>
      <c r="D3674">
        <f t="shared" si="175"/>
        <v>3</v>
      </c>
      <c r="E3674" t="str">
        <f t="shared" ca="1" si="173"/>
        <v>MTD orders shipped</v>
      </c>
      <c r="F3674" t="s">
        <v>3539</v>
      </c>
      <c r="G3674" t="s">
        <v>335</v>
      </c>
      <c r="H3674" t="s">
        <v>8827</v>
      </c>
      <c r="I3674" s="6">
        <v>44013.155300925922</v>
      </c>
      <c r="J3674" t="s">
        <v>16</v>
      </c>
      <c r="K3674" s="6">
        <v>44013.474687499998</v>
      </c>
      <c r="M3674" t="s">
        <v>8828</v>
      </c>
      <c r="N3674" t="s">
        <v>6852</v>
      </c>
      <c r="Q3674" t="s">
        <v>733</v>
      </c>
      <c r="R3674" t="s">
        <v>409</v>
      </c>
      <c r="S3674" t="s">
        <v>6853</v>
      </c>
      <c r="T3674" t="s">
        <v>338</v>
      </c>
      <c r="U3674" t="s">
        <v>530</v>
      </c>
      <c r="W3674" t="s">
        <v>8829</v>
      </c>
      <c r="Z3674" t="s">
        <v>8828</v>
      </c>
      <c r="AA3674" t="s">
        <v>6852</v>
      </c>
      <c r="AD3674" t="s">
        <v>733</v>
      </c>
      <c r="AE3674" t="s">
        <v>409</v>
      </c>
      <c r="AF3674" t="s">
        <v>6853</v>
      </c>
      <c r="AG3674" t="s">
        <v>338</v>
      </c>
      <c r="AH3674" t="s">
        <v>530</v>
      </c>
      <c r="AJ3674" t="s">
        <v>8829</v>
      </c>
      <c r="AL3674" t="s">
        <v>339</v>
      </c>
      <c r="AM3674">
        <v>3</v>
      </c>
      <c r="AN3674">
        <v>3</v>
      </c>
      <c r="AO3674">
        <v>1406</v>
      </c>
      <c r="AQ3674">
        <v>124008</v>
      </c>
      <c r="AR3674">
        <v>5208</v>
      </c>
      <c r="AS3674" t="s">
        <v>51</v>
      </c>
      <c r="AT3674" t="s">
        <v>52</v>
      </c>
      <c r="AW3674" t="s">
        <v>340</v>
      </c>
      <c r="AX3674" t="s">
        <v>340</v>
      </c>
      <c r="AY3674" t="s">
        <v>419</v>
      </c>
      <c r="AZ3674" t="s">
        <v>420</v>
      </c>
      <c r="BY3674" t="s">
        <v>342</v>
      </c>
      <c r="EQ3674">
        <v>249094</v>
      </c>
      <c r="ER3674" t="s">
        <v>8830</v>
      </c>
      <c r="EV3674">
        <v>17288759</v>
      </c>
      <c r="EW3674">
        <v>928</v>
      </c>
      <c r="EX3674">
        <v>221185</v>
      </c>
      <c r="EY3674" t="s">
        <v>8831</v>
      </c>
      <c r="EZ3674">
        <v>1</v>
      </c>
      <c r="FC3674">
        <v>5208</v>
      </c>
      <c r="FD3674" t="s">
        <v>52</v>
      </c>
    </row>
    <row r="3675" spans="1:160" x14ac:dyDescent="0.3">
      <c r="A3675" t="str">
        <f>VLOOKUP(B3675,Table2[],3,FALSE)</f>
        <v>Digital</v>
      </c>
      <c r="B3675" t="str">
        <f>IF(OR(ISNUMBER(FIND("QVC",Z3675)),ISNUMBER(FIND("QVC",AL3675))),"QVC",IF(OR(ISNUMBER(FIND("NCO",H3675)),ISNUMBER(FIND("NCO",Y3675))), "NCO", IF(AL3675="consumer","PMD.com",VLOOKUP(LEFT(H3675,2),Tables!$E$1:$F$11,2,FALSE))))</f>
        <v>PMD.com</v>
      </c>
      <c r="C3675">
        <f t="shared" si="174"/>
        <v>53920001</v>
      </c>
      <c r="D3675">
        <f t="shared" si="175"/>
        <v>1</v>
      </c>
      <c r="E3675" t="str">
        <f t="shared" ca="1" si="173"/>
        <v>MTD orders shipped</v>
      </c>
      <c r="F3675" t="s">
        <v>3539</v>
      </c>
      <c r="G3675" t="s">
        <v>335</v>
      </c>
      <c r="H3675" t="s">
        <v>8832</v>
      </c>
      <c r="I3675" s="6">
        <v>44013.080358796295</v>
      </c>
      <c r="J3675" t="s">
        <v>16</v>
      </c>
      <c r="K3675" s="6">
        <v>44013.474872685183</v>
      </c>
      <c r="M3675" t="s">
        <v>8833</v>
      </c>
      <c r="N3675" t="s">
        <v>8834</v>
      </c>
      <c r="Q3675" t="s">
        <v>820</v>
      </c>
      <c r="R3675" t="s">
        <v>365</v>
      </c>
      <c r="S3675" t="s">
        <v>8835</v>
      </c>
      <c r="T3675" t="s">
        <v>338</v>
      </c>
      <c r="U3675" t="s">
        <v>530</v>
      </c>
      <c r="W3675" t="s">
        <v>8836</v>
      </c>
      <c r="Z3675" t="s">
        <v>8833</v>
      </c>
      <c r="AA3675" t="s">
        <v>8834</v>
      </c>
      <c r="AD3675" t="s">
        <v>820</v>
      </c>
      <c r="AE3675" t="s">
        <v>365</v>
      </c>
      <c r="AF3675" t="s">
        <v>8835</v>
      </c>
      <c r="AG3675" t="s">
        <v>338</v>
      </c>
      <c r="AH3675" t="s">
        <v>530</v>
      </c>
      <c r="AJ3675" t="s">
        <v>8836</v>
      </c>
      <c r="AL3675" t="s">
        <v>339</v>
      </c>
      <c r="AM3675">
        <v>1</v>
      </c>
      <c r="AN3675">
        <v>1</v>
      </c>
      <c r="AO3675">
        <v>14899</v>
      </c>
      <c r="AQ3675">
        <v>124468</v>
      </c>
      <c r="AR3675">
        <v>53920001</v>
      </c>
      <c r="AS3675">
        <v>9000000</v>
      </c>
      <c r="AT3675" t="s">
        <v>40</v>
      </c>
      <c r="AW3675" t="s">
        <v>343</v>
      </c>
      <c r="BY3675" t="s">
        <v>342</v>
      </c>
      <c r="EQ3675">
        <v>243396</v>
      </c>
      <c r="ER3675" t="s">
        <v>8837</v>
      </c>
      <c r="EV3675">
        <v>17287888</v>
      </c>
      <c r="EW3675">
        <v>928</v>
      </c>
      <c r="EX3675">
        <v>221179</v>
      </c>
      <c r="EY3675" t="s">
        <v>8838</v>
      </c>
      <c r="EZ3675">
        <v>1</v>
      </c>
      <c r="FC3675">
        <v>95384</v>
      </c>
      <c r="FD3675" t="s">
        <v>3530</v>
      </c>
    </row>
    <row r="3676" spans="1:160" x14ac:dyDescent="0.3">
      <c r="A3676" t="str">
        <f>VLOOKUP(B3676,Table2[],3,FALSE)</f>
        <v>Digital</v>
      </c>
      <c r="B3676" t="str">
        <f>IF(OR(ISNUMBER(FIND("QVC",Z3676)),ISNUMBER(FIND("QVC",AL3676))),"QVC",IF(OR(ISNUMBER(FIND("NCO",H3676)),ISNUMBER(FIND("NCO",Y3676))), "NCO", IF(AL3676="consumer","PMD.com",VLOOKUP(LEFT(H3676,2),Tables!$E$1:$F$11,2,FALSE))))</f>
        <v>PMD.com</v>
      </c>
      <c r="C3676">
        <f t="shared" si="174"/>
        <v>52430001</v>
      </c>
      <c r="D3676">
        <f t="shared" si="175"/>
        <v>1</v>
      </c>
      <c r="E3676" t="str">
        <f t="shared" ca="1" si="173"/>
        <v>MTD orders shipped</v>
      </c>
      <c r="F3676" t="s">
        <v>3539</v>
      </c>
      <c r="G3676" t="s">
        <v>335</v>
      </c>
      <c r="H3676" t="s">
        <v>8832</v>
      </c>
      <c r="I3676" s="6">
        <v>44013.080358796295</v>
      </c>
      <c r="J3676" t="s">
        <v>16</v>
      </c>
      <c r="K3676" s="6">
        <v>44013.474872685183</v>
      </c>
      <c r="M3676" t="s">
        <v>8833</v>
      </c>
      <c r="N3676" t="s">
        <v>8834</v>
      </c>
      <c r="Q3676" t="s">
        <v>820</v>
      </c>
      <c r="R3676" t="s">
        <v>365</v>
      </c>
      <c r="S3676" t="s">
        <v>8835</v>
      </c>
      <c r="T3676" t="s">
        <v>338</v>
      </c>
      <c r="U3676" t="s">
        <v>530</v>
      </c>
      <c r="W3676" t="s">
        <v>8836</v>
      </c>
      <c r="Z3676" t="s">
        <v>8833</v>
      </c>
      <c r="AA3676" t="s">
        <v>8834</v>
      </c>
      <c r="AD3676" t="s">
        <v>820</v>
      </c>
      <c r="AE3676" t="s">
        <v>365</v>
      </c>
      <c r="AF3676" t="s">
        <v>8835</v>
      </c>
      <c r="AG3676" t="s">
        <v>338</v>
      </c>
      <c r="AH3676" t="s">
        <v>530</v>
      </c>
      <c r="AJ3676" t="s">
        <v>8836</v>
      </c>
      <c r="AL3676" t="s">
        <v>339</v>
      </c>
      <c r="AM3676">
        <v>1</v>
      </c>
      <c r="AN3676">
        <v>1</v>
      </c>
      <c r="AO3676">
        <v>12063</v>
      </c>
      <c r="AQ3676">
        <v>127155</v>
      </c>
      <c r="AR3676">
        <v>52430001</v>
      </c>
      <c r="AS3676" t="s">
        <v>927</v>
      </c>
      <c r="AT3676" t="s">
        <v>75</v>
      </c>
      <c r="AW3676" t="s">
        <v>340</v>
      </c>
      <c r="AX3676" t="s">
        <v>340</v>
      </c>
      <c r="AY3676" t="s">
        <v>357</v>
      </c>
      <c r="AZ3676" t="s">
        <v>363</v>
      </c>
      <c r="BY3676" t="s">
        <v>342</v>
      </c>
      <c r="EQ3676">
        <v>249990</v>
      </c>
      <c r="ER3676" t="s">
        <v>8837</v>
      </c>
      <c r="EV3676">
        <v>17287888</v>
      </c>
      <c r="EW3676">
        <v>928</v>
      </c>
      <c r="EX3676">
        <v>221179</v>
      </c>
      <c r="EY3676" t="s">
        <v>8838</v>
      </c>
      <c r="EZ3676">
        <v>1</v>
      </c>
      <c r="FC3676">
        <v>95384</v>
      </c>
      <c r="FD3676" t="s">
        <v>3530</v>
      </c>
    </row>
    <row r="3677" spans="1:160" x14ac:dyDescent="0.3">
      <c r="A3677" t="str">
        <f>VLOOKUP(B3677,Table2[],3,FALSE)</f>
        <v>Digital</v>
      </c>
      <c r="B3677" t="str">
        <f>IF(OR(ISNUMBER(FIND("QVC",Z3677)),ISNUMBER(FIND("QVC",AL3677))),"QVC",IF(OR(ISNUMBER(FIND("NCO",H3677)),ISNUMBER(FIND("NCO",Y3677))), "NCO", IF(AL3677="consumer","PMD.com",VLOOKUP(LEFT(H3677,2),Tables!$E$1:$F$11,2,FALSE))))</f>
        <v>PMD.com</v>
      </c>
      <c r="C3677">
        <f t="shared" si="174"/>
        <v>53160001</v>
      </c>
      <c r="D3677">
        <f t="shared" si="175"/>
        <v>2</v>
      </c>
      <c r="E3677" t="str">
        <f t="shared" ca="1" si="173"/>
        <v>MTD orders shipped</v>
      </c>
      <c r="F3677" t="s">
        <v>3539</v>
      </c>
      <c r="G3677" t="s">
        <v>335</v>
      </c>
      <c r="H3677" t="s">
        <v>8832</v>
      </c>
      <c r="I3677" s="6">
        <v>44013.080358796295</v>
      </c>
      <c r="J3677" t="s">
        <v>16</v>
      </c>
      <c r="K3677" s="6">
        <v>44013.474872685183</v>
      </c>
      <c r="M3677" t="s">
        <v>8833</v>
      </c>
      <c r="N3677" t="s">
        <v>8834</v>
      </c>
      <c r="Q3677" t="s">
        <v>820</v>
      </c>
      <c r="R3677" t="s">
        <v>365</v>
      </c>
      <c r="S3677" t="s">
        <v>8835</v>
      </c>
      <c r="T3677" t="s">
        <v>338</v>
      </c>
      <c r="U3677" t="s">
        <v>530</v>
      </c>
      <c r="W3677" t="s">
        <v>8836</v>
      </c>
      <c r="Z3677" t="s">
        <v>8833</v>
      </c>
      <c r="AA3677" t="s">
        <v>8834</v>
      </c>
      <c r="AD3677" t="s">
        <v>820</v>
      </c>
      <c r="AE3677" t="s">
        <v>365</v>
      </c>
      <c r="AF3677" t="s">
        <v>8835</v>
      </c>
      <c r="AG3677" t="s">
        <v>338</v>
      </c>
      <c r="AH3677" t="s">
        <v>530</v>
      </c>
      <c r="AJ3677" t="s">
        <v>8836</v>
      </c>
      <c r="AL3677" t="s">
        <v>339</v>
      </c>
      <c r="AM3677">
        <v>2</v>
      </c>
      <c r="AN3677">
        <v>2</v>
      </c>
      <c r="AO3677">
        <v>4322</v>
      </c>
      <c r="AQ3677">
        <v>124007</v>
      </c>
      <c r="AR3677">
        <v>53160001</v>
      </c>
      <c r="AS3677" t="s">
        <v>1895</v>
      </c>
      <c r="AT3677" t="s">
        <v>119</v>
      </c>
      <c r="AW3677" t="s">
        <v>340</v>
      </c>
      <c r="AX3677" t="s">
        <v>340</v>
      </c>
      <c r="AY3677" t="s">
        <v>341</v>
      </c>
      <c r="AZ3677">
        <v>0</v>
      </c>
      <c r="BY3677" t="s">
        <v>342</v>
      </c>
      <c r="EQ3677">
        <v>252959</v>
      </c>
      <c r="ER3677" t="s">
        <v>8837</v>
      </c>
      <c r="EV3677">
        <v>17287888</v>
      </c>
      <c r="EW3677">
        <v>928</v>
      </c>
      <c r="EX3677">
        <v>221179</v>
      </c>
      <c r="EY3677" t="s">
        <v>8838</v>
      </c>
      <c r="EZ3677">
        <v>1</v>
      </c>
      <c r="FC3677">
        <v>53160001</v>
      </c>
      <c r="FD3677" t="s">
        <v>119</v>
      </c>
    </row>
    <row r="3678" spans="1:160" x14ac:dyDescent="0.3">
      <c r="A3678" t="str">
        <f>VLOOKUP(B3678,Table2[],3,FALSE)</f>
        <v>Digital</v>
      </c>
      <c r="B3678" t="str">
        <f>IF(OR(ISNUMBER(FIND("QVC",Z3678)),ISNUMBER(FIND("QVC",AL3678))),"QVC",IF(OR(ISNUMBER(FIND("NCO",H3678)),ISNUMBER(FIND("NCO",Y3678))), "NCO", IF(AL3678="consumer","PMD.com",VLOOKUP(LEFT(H3678,2),Tables!$E$1:$F$11,2,FALSE))))</f>
        <v>PMD.com</v>
      </c>
      <c r="C3678">
        <f t="shared" si="174"/>
        <v>51090030</v>
      </c>
      <c r="D3678">
        <f t="shared" si="175"/>
        <v>1</v>
      </c>
      <c r="E3678" t="str">
        <f t="shared" ca="1" si="173"/>
        <v>MTD orders shipped</v>
      </c>
      <c r="F3678" t="s">
        <v>3539</v>
      </c>
      <c r="G3678" t="s">
        <v>335</v>
      </c>
      <c r="H3678" t="s">
        <v>8832</v>
      </c>
      <c r="I3678" s="6">
        <v>44013.080358796295</v>
      </c>
      <c r="J3678" t="s">
        <v>16</v>
      </c>
      <c r="K3678" s="6">
        <v>44013.474872685183</v>
      </c>
      <c r="M3678" t="s">
        <v>8833</v>
      </c>
      <c r="N3678" t="s">
        <v>8834</v>
      </c>
      <c r="Q3678" t="s">
        <v>820</v>
      </c>
      <c r="R3678" t="s">
        <v>365</v>
      </c>
      <c r="S3678" t="s">
        <v>8835</v>
      </c>
      <c r="T3678" t="s">
        <v>338</v>
      </c>
      <c r="U3678" t="s">
        <v>530</v>
      </c>
      <c r="W3678" t="s">
        <v>8836</v>
      </c>
      <c r="Z3678" t="s">
        <v>8833</v>
      </c>
      <c r="AA3678" t="s">
        <v>8834</v>
      </c>
      <c r="AD3678" t="s">
        <v>820</v>
      </c>
      <c r="AE3678" t="s">
        <v>365</v>
      </c>
      <c r="AF3678" t="s">
        <v>8835</v>
      </c>
      <c r="AG3678" t="s">
        <v>338</v>
      </c>
      <c r="AH3678" t="s">
        <v>530</v>
      </c>
      <c r="AJ3678" t="s">
        <v>8836</v>
      </c>
      <c r="AL3678" t="s">
        <v>339</v>
      </c>
      <c r="AM3678">
        <v>1</v>
      </c>
      <c r="AN3678">
        <v>1</v>
      </c>
      <c r="AO3678">
        <v>6688</v>
      </c>
      <c r="AQ3678">
        <v>125960</v>
      </c>
      <c r="AR3678">
        <v>51090030</v>
      </c>
      <c r="AS3678" t="s">
        <v>3043</v>
      </c>
      <c r="AT3678" t="s">
        <v>628</v>
      </c>
      <c r="AW3678" t="s">
        <v>343</v>
      </c>
      <c r="BY3678" t="s">
        <v>342</v>
      </c>
      <c r="BZ3678" t="b">
        <v>0</v>
      </c>
      <c r="EQ3678">
        <v>243047</v>
      </c>
      <c r="ER3678" t="s">
        <v>8837</v>
      </c>
      <c r="EV3678">
        <v>17287888</v>
      </c>
      <c r="EW3678">
        <v>928</v>
      </c>
      <c r="EX3678">
        <v>221179</v>
      </c>
      <c r="EY3678" t="s">
        <v>8838</v>
      </c>
      <c r="EZ3678">
        <v>1</v>
      </c>
      <c r="FC3678">
        <v>95384</v>
      </c>
      <c r="FD3678" t="s">
        <v>3530</v>
      </c>
    </row>
    <row r="3679" spans="1:160" x14ac:dyDescent="0.3">
      <c r="A3679" t="str">
        <f>VLOOKUP(B3679,Table2[],3,FALSE)</f>
        <v>Digital</v>
      </c>
      <c r="B3679" t="str">
        <f>IF(OR(ISNUMBER(FIND("QVC",Z3679)),ISNUMBER(FIND("QVC",AL3679))),"QVC",IF(OR(ISNUMBER(FIND("NCO",H3679)),ISNUMBER(FIND("NCO",Y3679))), "NCO", IF(AL3679="consumer","PMD.com",VLOOKUP(LEFT(H3679,2),Tables!$E$1:$F$11,2,FALSE))))</f>
        <v>PMD.com</v>
      </c>
      <c r="C3679">
        <f t="shared" si="174"/>
        <v>54010001</v>
      </c>
      <c r="D3679">
        <f t="shared" si="175"/>
        <v>1</v>
      </c>
      <c r="E3679" t="str">
        <f t="shared" ca="1" si="173"/>
        <v>MTD orders shipped</v>
      </c>
      <c r="F3679" t="s">
        <v>3539</v>
      </c>
      <c r="G3679" t="s">
        <v>335</v>
      </c>
      <c r="H3679" t="s">
        <v>8839</v>
      </c>
      <c r="I3679" s="6">
        <v>44013.161932870367</v>
      </c>
      <c r="J3679" t="s">
        <v>16</v>
      </c>
      <c r="K3679" s="6">
        <v>44013.475162037037</v>
      </c>
      <c r="M3679" t="s">
        <v>1768</v>
      </c>
      <c r="N3679" t="s">
        <v>1769</v>
      </c>
      <c r="Q3679" t="s">
        <v>448</v>
      </c>
      <c r="R3679" t="s">
        <v>370</v>
      </c>
      <c r="S3679" t="s">
        <v>1770</v>
      </c>
      <c r="T3679" t="s">
        <v>338</v>
      </c>
      <c r="U3679" t="s">
        <v>530</v>
      </c>
      <c r="W3679" t="s">
        <v>1771</v>
      </c>
      <c r="Z3679" t="s">
        <v>1768</v>
      </c>
      <c r="AA3679" t="s">
        <v>1769</v>
      </c>
      <c r="AD3679" t="s">
        <v>448</v>
      </c>
      <c r="AE3679" t="s">
        <v>370</v>
      </c>
      <c r="AF3679" t="s">
        <v>1770</v>
      </c>
      <c r="AG3679" t="s">
        <v>338</v>
      </c>
      <c r="AH3679" t="s">
        <v>530</v>
      </c>
      <c r="AJ3679" t="s">
        <v>1771</v>
      </c>
      <c r="AL3679" t="s">
        <v>339</v>
      </c>
      <c r="AM3679">
        <v>1</v>
      </c>
      <c r="AN3679">
        <v>1</v>
      </c>
      <c r="AO3679">
        <v>6300</v>
      </c>
      <c r="AQ3679">
        <v>124476</v>
      </c>
      <c r="AR3679">
        <v>54010001</v>
      </c>
      <c r="AS3679" t="s">
        <v>577</v>
      </c>
      <c r="AT3679" t="s">
        <v>35</v>
      </c>
      <c r="AW3679" t="s">
        <v>340</v>
      </c>
      <c r="AX3679">
        <v>0</v>
      </c>
      <c r="AY3679" t="s">
        <v>348</v>
      </c>
      <c r="AZ3679">
        <v>0</v>
      </c>
      <c r="BY3679" t="s">
        <v>342</v>
      </c>
      <c r="EQ3679">
        <v>252076</v>
      </c>
      <c r="ER3679" t="s">
        <v>8840</v>
      </c>
      <c r="EV3679">
        <v>17288761</v>
      </c>
      <c r="EW3679">
        <v>928</v>
      </c>
      <c r="EX3679">
        <v>221187</v>
      </c>
      <c r="EY3679">
        <v>9.2748999964335493E+25</v>
      </c>
      <c r="EZ3679">
        <v>1</v>
      </c>
      <c r="FC3679">
        <v>54010001</v>
      </c>
      <c r="FD3679" t="s">
        <v>35</v>
      </c>
    </row>
    <row r="3680" spans="1:160" x14ac:dyDescent="0.3">
      <c r="A3680" t="str">
        <f>VLOOKUP(B3680,Table2[],3,FALSE)</f>
        <v>Digital</v>
      </c>
      <c r="B3680" t="str">
        <f>IF(OR(ISNUMBER(FIND("QVC",Z3680)),ISNUMBER(FIND("QVC",AL3680))),"QVC",IF(OR(ISNUMBER(FIND("NCO",H3680)),ISNUMBER(FIND("NCO",Y3680))), "NCO", IF(AL3680="consumer","PMD.com",VLOOKUP(LEFT(H3680,2),Tables!$E$1:$F$11,2,FALSE))))</f>
        <v>PMD.com</v>
      </c>
      <c r="C3680">
        <f t="shared" si="174"/>
        <v>53990001</v>
      </c>
      <c r="D3680">
        <f t="shared" si="175"/>
        <v>1</v>
      </c>
      <c r="E3680" t="str">
        <f t="shared" ca="1" si="173"/>
        <v>MTD orders shipped</v>
      </c>
      <c r="F3680" t="s">
        <v>3539</v>
      </c>
      <c r="G3680" t="s">
        <v>335</v>
      </c>
      <c r="H3680" t="s">
        <v>8839</v>
      </c>
      <c r="I3680" s="6">
        <v>44013.161932870367</v>
      </c>
      <c r="J3680" t="s">
        <v>16</v>
      </c>
      <c r="K3680" s="6">
        <v>44013.475162037037</v>
      </c>
      <c r="M3680" t="s">
        <v>1768</v>
      </c>
      <c r="N3680" t="s">
        <v>1769</v>
      </c>
      <c r="Q3680" t="s">
        <v>448</v>
      </c>
      <c r="R3680" t="s">
        <v>370</v>
      </c>
      <c r="S3680" t="s">
        <v>1770</v>
      </c>
      <c r="T3680" t="s">
        <v>338</v>
      </c>
      <c r="U3680" t="s">
        <v>530</v>
      </c>
      <c r="W3680" t="s">
        <v>1771</v>
      </c>
      <c r="Z3680" t="s">
        <v>1768</v>
      </c>
      <c r="AA3680" t="s">
        <v>1769</v>
      </c>
      <c r="AD3680" t="s">
        <v>448</v>
      </c>
      <c r="AE3680" t="s">
        <v>370</v>
      </c>
      <c r="AF3680" t="s">
        <v>1770</v>
      </c>
      <c r="AG3680" t="s">
        <v>338</v>
      </c>
      <c r="AH3680" t="s">
        <v>530</v>
      </c>
      <c r="AJ3680" t="s">
        <v>1771</v>
      </c>
      <c r="AL3680" t="s">
        <v>339</v>
      </c>
      <c r="AM3680">
        <v>1</v>
      </c>
      <c r="AN3680">
        <v>1</v>
      </c>
      <c r="AO3680">
        <v>14448</v>
      </c>
      <c r="AQ3680">
        <v>124474</v>
      </c>
      <c r="AR3680">
        <v>53990001</v>
      </c>
      <c r="AS3680" t="s">
        <v>1735</v>
      </c>
      <c r="AT3680" t="s">
        <v>111</v>
      </c>
      <c r="AW3680" t="s">
        <v>343</v>
      </c>
      <c r="BY3680" t="s">
        <v>342</v>
      </c>
      <c r="EQ3680">
        <v>253300</v>
      </c>
      <c r="ER3680" t="s">
        <v>8840</v>
      </c>
      <c r="EV3680">
        <v>17288761</v>
      </c>
      <c r="EW3680">
        <v>928</v>
      </c>
      <c r="EX3680">
        <v>221187</v>
      </c>
      <c r="EY3680">
        <v>9.2748999964335493E+25</v>
      </c>
      <c r="EZ3680">
        <v>1</v>
      </c>
      <c r="FC3680">
        <v>53990001</v>
      </c>
      <c r="FD3680" t="s">
        <v>111</v>
      </c>
    </row>
    <row r="3681" spans="1:160" x14ac:dyDescent="0.3">
      <c r="A3681" t="str">
        <f>VLOOKUP(B3681,Table2[],3,FALSE)</f>
        <v>Digital</v>
      </c>
      <c r="B3681" t="str">
        <f>IF(OR(ISNUMBER(FIND("QVC",Z3681)),ISNUMBER(FIND("QVC",AL3681))),"QVC",IF(OR(ISNUMBER(FIND("NCO",H3681)),ISNUMBER(FIND("NCO",Y3681))), "NCO", IF(AL3681="consumer","PMD.com",VLOOKUP(LEFT(H3681,2),Tables!$E$1:$F$11,2,FALSE))))</f>
        <v>PMD.com</v>
      </c>
      <c r="C3681">
        <f t="shared" si="174"/>
        <v>54020001</v>
      </c>
      <c r="D3681">
        <f t="shared" si="175"/>
        <v>2</v>
      </c>
      <c r="E3681" t="str">
        <f t="shared" ca="1" si="173"/>
        <v>MTD orders shipped</v>
      </c>
      <c r="F3681" t="s">
        <v>3539</v>
      </c>
      <c r="G3681" t="s">
        <v>335</v>
      </c>
      <c r="H3681" t="s">
        <v>8839</v>
      </c>
      <c r="I3681" s="6">
        <v>44013.161932870367</v>
      </c>
      <c r="J3681" t="s">
        <v>16</v>
      </c>
      <c r="K3681" s="6">
        <v>44013.475162037037</v>
      </c>
      <c r="M3681" t="s">
        <v>1768</v>
      </c>
      <c r="N3681" t="s">
        <v>1769</v>
      </c>
      <c r="Q3681" t="s">
        <v>448</v>
      </c>
      <c r="R3681" t="s">
        <v>370</v>
      </c>
      <c r="S3681" t="s">
        <v>1770</v>
      </c>
      <c r="T3681" t="s">
        <v>338</v>
      </c>
      <c r="U3681" t="s">
        <v>530</v>
      </c>
      <c r="W3681" t="s">
        <v>1771</v>
      </c>
      <c r="Z3681" t="s">
        <v>1768</v>
      </c>
      <c r="AA3681" t="s">
        <v>1769</v>
      </c>
      <c r="AD3681" t="s">
        <v>448</v>
      </c>
      <c r="AE3681" t="s">
        <v>370</v>
      </c>
      <c r="AF3681" t="s">
        <v>1770</v>
      </c>
      <c r="AG3681" t="s">
        <v>338</v>
      </c>
      <c r="AH3681" t="s">
        <v>530</v>
      </c>
      <c r="AJ3681" t="s">
        <v>1771</v>
      </c>
      <c r="AL3681" t="s">
        <v>339</v>
      </c>
      <c r="AM3681">
        <v>2</v>
      </c>
      <c r="AN3681">
        <v>2</v>
      </c>
      <c r="AO3681">
        <v>3692</v>
      </c>
      <c r="AQ3681">
        <v>124477</v>
      </c>
      <c r="AR3681">
        <v>54020001</v>
      </c>
      <c r="AS3681" t="s">
        <v>484</v>
      </c>
      <c r="AT3681" t="s">
        <v>93</v>
      </c>
      <c r="AW3681" t="s">
        <v>340</v>
      </c>
      <c r="AX3681">
        <v>0</v>
      </c>
      <c r="AY3681" t="s">
        <v>348</v>
      </c>
      <c r="AZ3681">
        <v>0</v>
      </c>
      <c r="BY3681" t="s">
        <v>342</v>
      </c>
      <c r="EQ3681">
        <v>251671</v>
      </c>
      <c r="ER3681" t="s">
        <v>8840</v>
      </c>
      <c r="EV3681">
        <v>17288761</v>
      </c>
      <c r="EW3681">
        <v>928</v>
      </c>
      <c r="EX3681">
        <v>221187</v>
      </c>
      <c r="EY3681">
        <v>9.2748999964335493E+25</v>
      </c>
      <c r="EZ3681">
        <v>1</v>
      </c>
      <c r="FC3681">
        <v>54020001</v>
      </c>
      <c r="FD3681" t="s">
        <v>93</v>
      </c>
    </row>
    <row r="3682" spans="1:160" x14ac:dyDescent="0.3">
      <c r="A3682" t="str">
        <f>VLOOKUP(B3682,Table2[],3,FALSE)</f>
        <v>Digital</v>
      </c>
      <c r="B3682" t="str">
        <f>IF(OR(ISNUMBER(FIND("QVC",Z3682)),ISNUMBER(FIND("QVC",AL3682))),"QVC",IF(OR(ISNUMBER(FIND("NCO",H3682)),ISNUMBER(FIND("NCO",Y3682))), "NCO", IF(AL3682="consumer","PMD.com",VLOOKUP(LEFT(H3682,2),Tables!$E$1:$F$11,2,FALSE))))</f>
        <v>PMD.com</v>
      </c>
      <c r="C3682">
        <f t="shared" si="174"/>
        <v>51090001</v>
      </c>
      <c r="D3682">
        <f t="shared" si="175"/>
        <v>1</v>
      </c>
      <c r="E3682" t="str">
        <f t="shared" ca="1" si="173"/>
        <v>shifted orders shipped</v>
      </c>
      <c r="F3682" t="s">
        <v>3539</v>
      </c>
      <c r="G3682" t="s">
        <v>335</v>
      </c>
      <c r="H3682" t="s">
        <v>8841</v>
      </c>
      <c r="I3682" s="6">
        <v>44012.89502314815</v>
      </c>
      <c r="J3682" t="s">
        <v>16</v>
      </c>
      <c r="K3682" s="6">
        <v>44013.475243055553</v>
      </c>
      <c r="M3682" t="s">
        <v>8842</v>
      </c>
      <c r="N3682" t="s">
        <v>8843</v>
      </c>
      <c r="Q3682" t="s">
        <v>1139</v>
      </c>
      <c r="R3682" t="s">
        <v>375</v>
      </c>
      <c r="S3682">
        <v>60527</v>
      </c>
      <c r="T3682" t="s">
        <v>338</v>
      </c>
      <c r="U3682" t="s">
        <v>530</v>
      </c>
      <c r="W3682" t="s">
        <v>8844</v>
      </c>
      <c r="Z3682" t="s">
        <v>8842</v>
      </c>
      <c r="AA3682" t="s">
        <v>8843</v>
      </c>
      <c r="AD3682" t="s">
        <v>1139</v>
      </c>
      <c r="AE3682" t="s">
        <v>375</v>
      </c>
      <c r="AF3682">
        <v>60527</v>
      </c>
      <c r="AG3682" t="s">
        <v>338</v>
      </c>
      <c r="AH3682" t="s">
        <v>530</v>
      </c>
      <c r="AJ3682" t="s">
        <v>8844</v>
      </c>
      <c r="AL3682" t="s">
        <v>339</v>
      </c>
      <c r="AM3682">
        <v>1</v>
      </c>
      <c r="AN3682">
        <v>1</v>
      </c>
      <c r="AO3682">
        <v>4885</v>
      </c>
      <c r="AQ3682">
        <v>124202</v>
      </c>
      <c r="AR3682">
        <v>51090001</v>
      </c>
      <c r="AS3682" t="s">
        <v>1986</v>
      </c>
      <c r="AT3682" t="s">
        <v>60</v>
      </c>
      <c r="AW3682" t="s">
        <v>340</v>
      </c>
      <c r="AX3682" t="s">
        <v>340</v>
      </c>
      <c r="AY3682" t="s">
        <v>357</v>
      </c>
      <c r="AZ3682" t="s">
        <v>361</v>
      </c>
      <c r="BY3682" t="s">
        <v>342</v>
      </c>
      <c r="EQ3682">
        <v>250831</v>
      </c>
      <c r="ER3682" t="s">
        <v>8845</v>
      </c>
      <c r="EV3682">
        <v>17287842</v>
      </c>
      <c r="EW3682">
        <v>928</v>
      </c>
      <c r="EX3682">
        <v>221138</v>
      </c>
      <c r="EY3682" t="s">
        <v>8846</v>
      </c>
      <c r="EZ3682">
        <v>1</v>
      </c>
      <c r="FC3682">
        <v>51090001</v>
      </c>
      <c r="FD3682" t="s">
        <v>60</v>
      </c>
    </row>
    <row r="3683" spans="1:160" x14ac:dyDescent="0.3">
      <c r="A3683" t="str">
        <f>VLOOKUP(B3683,Table2[],3,FALSE)</f>
        <v>Digital</v>
      </c>
      <c r="B3683" t="str">
        <f>IF(OR(ISNUMBER(FIND("QVC",Z3683)),ISNUMBER(FIND("QVC",AL3683))),"QVC",IF(OR(ISNUMBER(FIND("NCO",H3683)),ISNUMBER(FIND("NCO",Y3683))), "NCO", IF(AL3683="consumer","PMD.com",VLOOKUP(LEFT(H3683,2),Tables!$E$1:$F$11,2,FALSE))))</f>
        <v>PMD.com</v>
      </c>
      <c r="C3683">
        <f t="shared" si="174"/>
        <v>51010001</v>
      </c>
      <c r="D3683">
        <f t="shared" si="175"/>
        <v>1</v>
      </c>
      <c r="E3683" t="str">
        <f t="shared" ca="1" si="173"/>
        <v>shifted orders shipped</v>
      </c>
      <c r="F3683" t="s">
        <v>3539</v>
      </c>
      <c r="G3683" t="s">
        <v>335</v>
      </c>
      <c r="H3683" t="s">
        <v>8841</v>
      </c>
      <c r="I3683" s="6">
        <v>44012.89502314815</v>
      </c>
      <c r="J3683" t="s">
        <v>16</v>
      </c>
      <c r="K3683" s="6">
        <v>44013.475243055553</v>
      </c>
      <c r="M3683" t="s">
        <v>8842</v>
      </c>
      <c r="N3683" t="s">
        <v>8843</v>
      </c>
      <c r="Q3683" t="s">
        <v>1139</v>
      </c>
      <c r="R3683" t="s">
        <v>375</v>
      </c>
      <c r="S3683">
        <v>60527</v>
      </c>
      <c r="T3683" t="s">
        <v>338</v>
      </c>
      <c r="U3683" t="s">
        <v>530</v>
      </c>
      <c r="W3683" t="s">
        <v>8844</v>
      </c>
      <c r="Z3683" t="s">
        <v>8842</v>
      </c>
      <c r="AA3683" t="s">
        <v>8843</v>
      </c>
      <c r="AD3683" t="s">
        <v>1139</v>
      </c>
      <c r="AE3683" t="s">
        <v>375</v>
      </c>
      <c r="AF3683">
        <v>60527</v>
      </c>
      <c r="AG3683" t="s">
        <v>338</v>
      </c>
      <c r="AH3683" t="s">
        <v>530</v>
      </c>
      <c r="AJ3683" t="s">
        <v>8844</v>
      </c>
      <c r="AL3683" t="s">
        <v>339</v>
      </c>
      <c r="AM3683">
        <v>1</v>
      </c>
      <c r="AN3683">
        <v>1</v>
      </c>
      <c r="AO3683">
        <v>8743</v>
      </c>
      <c r="AQ3683">
        <v>123868</v>
      </c>
      <c r="AR3683">
        <v>51010001</v>
      </c>
      <c r="AS3683" t="s">
        <v>48</v>
      </c>
      <c r="AT3683" t="s">
        <v>49</v>
      </c>
      <c r="AW3683" t="s">
        <v>340</v>
      </c>
      <c r="AX3683" t="s">
        <v>340</v>
      </c>
      <c r="AY3683" t="s">
        <v>357</v>
      </c>
      <c r="AZ3683" t="s">
        <v>363</v>
      </c>
      <c r="BY3683" t="s">
        <v>342</v>
      </c>
      <c r="EQ3683">
        <v>251450</v>
      </c>
      <c r="ER3683" t="s">
        <v>8845</v>
      </c>
      <c r="EV3683">
        <v>17287842</v>
      </c>
      <c r="EW3683">
        <v>928</v>
      </c>
      <c r="EX3683">
        <v>221138</v>
      </c>
      <c r="EY3683" t="s">
        <v>8846</v>
      </c>
      <c r="EZ3683">
        <v>1</v>
      </c>
      <c r="FC3683">
        <v>51010001</v>
      </c>
      <c r="FD3683" t="s">
        <v>49</v>
      </c>
    </row>
    <row r="3684" spans="1:160" x14ac:dyDescent="0.3">
      <c r="A3684" t="str">
        <f>VLOOKUP(B3684,Table2[],3,FALSE)</f>
        <v>Digital</v>
      </c>
      <c r="B3684" t="str">
        <f>IF(OR(ISNUMBER(FIND("QVC",Z3684)),ISNUMBER(FIND("QVC",AL3684))),"QVC",IF(OR(ISNUMBER(FIND("NCO",H3684)),ISNUMBER(FIND("NCO",Y3684))), "NCO", IF(AL3684="consumer","PMD.com",VLOOKUP(LEFT(H3684,2),Tables!$E$1:$F$11,2,FALSE))))</f>
        <v>PMD.com</v>
      </c>
      <c r="C3684">
        <f t="shared" si="174"/>
        <v>52230001</v>
      </c>
      <c r="D3684">
        <f t="shared" si="175"/>
        <v>1</v>
      </c>
      <c r="E3684" t="str">
        <f t="shared" ca="1" si="173"/>
        <v>shifted orders shipped</v>
      </c>
      <c r="F3684" t="s">
        <v>3539</v>
      </c>
      <c r="G3684" t="s">
        <v>335</v>
      </c>
      <c r="H3684" t="s">
        <v>8847</v>
      </c>
      <c r="I3684" s="6">
        <v>44012.850844907407</v>
      </c>
      <c r="J3684" t="s">
        <v>16</v>
      </c>
      <c r="K3684" s="6">
        <v>44013.476030092592</v>
      </c>
      <c r="M3684" t="s">
        <v>8848</v>
      </c>
      <c r="N3684" t="s">
        <v>8849</v>
      </c>
      <c r="Q3684" t="s">
        <v>8850</v>
      </c>
      <c r="R3684" t="s">
        <v>376</v>
      </c>
      <c r="S3684" t="s">
        <v>8851</v>
      </c>
      <c r="T3684" t="s">
        <v>338</v>
      </c>
      <c r="U3684" t="s">
        <v>530</v>
      </c>
      <c r="W3684" t="s">
        <v>8852</v>
      </c>
      <c r="Z3684" t="s">
        <v>8848</v>
      </c>
      <c r="AA3684" t="s">
        <v>8849</v>
      </c>
      <c r="AD3684" t="s">
        <v>8850</v>
      </c>
      <c r="AE3684" t="s">
        <v>376</v>
      </c>
      <c r="AF3684" t="s">
        <v>8851</v>
      </c>
      <c r="AG3684" t="s">
        <v>338</v>
      </c>
      <c r="AH3684" t="s">
        <v>530</v>
      </c>
      <c r="AJ3684" t="s">
        <v>8852</v>
      </c>
      <c r="AL3684" t="s">
        <v>339</v>
      </c>
      <c r="AM3684">
        <v>1</v>
      </c>
      <c r="AN3684">
        <v>1</v>
      </c>
      <c r="AO3684">
        <v>1194</v>
      </c>
      <c r="AQ3684">
        <v>124434</v>
      </c>
      <c r="AR3684">
        <v>52230001</v>
      </c>
      <c r="AS3684" t="s">
        <v>105</v>
      </c>
      <c r="AT3684" t="s">
        <v>106</v>
      </c>
      <c r="AW3684" t="s">
        <v>340</v>
      </c>
      <c r="AX3684" t="s">
        <v>340</v>
      </c>
      <c r="AY3684" t="s">
        <v>341</v>
      </c>
      <c r="AZ3684">
        <v>0</v>
      </c>
      <c r="BY3684" t="s">
        <v>342</v>
      </c>
      <c r="EQ3684">
        <v>247324</v>
      </c>
      <c r="ER3684" t="s">
        <v>8853</v>
      </c>
      <c r="EV3684">
        <v>17287822</v>
      </c>
      <c r="EW3684">
        <v>928</v>
      </c>
      <c r="EX3684">
        <v>221119</v>
      </c>
      <c r="EY3684">
        <v>9.2748999964335493E+25</v>
      </c>
      <c r="EZ3684">
        <v>1</v>
      </c>
      <c r="FC3684">
        <v>52230001</v>
      </c>
      <c r="FD3684" t="s">
        <v>106</v>
      </c>
    </row>
    <row r="3685" spans="1:160" x14ac:dyDescent="0.3">
      <c r="A3685" t="str">
        <f>VLOOKUP(B3685,Table2[],3,FALSE)</f>
        <v>Digital</v>
      </c>
      <c r="B3685" t="str">
        <f>IF(OR(ISNUMBER(FIND("QVC",Z3685)),ISNUMBER(FIND("QVC",AL3685))),"QVC",IF(OR(ISNUMBER(FIND("NCO",H3685)),ISNUMBER(FIND("NCO",Y3685))), "NCO", IF(AL3685="consumer","PMD.com",VLOOKUP(LEFT(H3685,2),Tables!$E$1:$F$11,2,FALSE))))</f>
        <v>PMD.com</v>
      </c>
      <c r="C3685">
        <f t="shared" si="174"/>
        <v>53200001</v>
      </c>
      <c r="D3685">
        <f t="shared" si="175"/>
        <v>1</v>
      </c>
      <c r="E3685" t="str">
        <f t="shared" ca="1" si="173"/>
        <v>shifted orders shipped</v>
      </c>
      <c r="F3685" t="s">
        <v>3539</v>
      </c>
      <c r="G3685" t="s">
        <v>335</v>
      </c>
      <c r="H3685" t="s">
        <v>8854</v>
      </c>
      <c r="I3685" s="6">
        <v>44012.847500000003</v>
      </c>
      <c r="J3685" t="s">
        <v>16</v>
      </c>
      <c r="K3685" s="6">
        <v>44013.476446759261</v>
      </c>
      <c r="M3685" t="s">
        <v>8855</v>
      </c>
      <c r="N3685" t="s">
        <v>8856</v>
      </c>
      <c r="O3685" t="s">
        <v>880</v>
      </c>
      <c r="Q3685" t="s">
        <v>1217</v>
      </c>
      <c r="R3685" t="s">
        <v>347</v>
      </c>
      <c r="S3685" t="s">
        <v>8857</v>
      </c>
      <c r="T3685" t="s">
        <v>338</v>
      </c>
      <c r="U3685" t="s">
        <v>530</v>
      </c>
      <c r="W3685" t="s">
        <v>8858</v>
      </c>
      <c r="Z3685" t="s">
        <v>8855</v>
      </c>
      <c r="AA3685" t="s">
        <v>8856</v>
      </c>
      <c r="AB3685" t="s">
        <v>880</v>
      </c>
      <c r="AD3685" t="s">
        <v>1217</v>
      </c>
      <c r="AE3685" t="s">
        <v>347</v>
      </c>
      <c r="AF3685" t="s">
        <v>8857</v>
      </c>
      <c r="AG3685" t="s">
        <v>338</v>
      </c>
      <c r="AH3685" t="s">
        <v>530</v>
      </c>
      <c r="AJ3685" t="s">
        <v>8858</v>
      </c>
      <c r="AL3685" t="s">
        <v>339</v>
      </c>
      <c r="AM3685">
        <v>1</v>
      </c>
      <c r="AN3685">
        <v>1</v>
      </c>
      <c r="AO3685">
        <v>15189</v>
      </c>
      <c r="AQ3685">
        <v>123906</v>
      </c>
      <c r="AR3685">
        <v>53200001</v>
      </c>
      <c r="AS3685" t="s">
        <v>973</v>
      </c>
      <c r="AT3685" t="s">
        <v>50</v>
      </c>
      <c r="AW3685" t="s">
        <v>340</v>
      </c>
      <c r="AX3685" t="s">
        <v>340</v>
      </c>
      <c r="AY3685" t="s">
        <v>357</v>
      </c>
      <c r="AZ3685" t="s">
        <v>363</v>
      </c>
      <c r="BY3685" t="s">
        <v>342</v>
      </c>
      <c r="EQ3685">
        <v>252156</v>
      </c>
      <c r="ER3685" t="s">
        <v>8859</v>
      </c>
      <c r="EV3685">
        <v>17287820</v>
      </c>
      <c r="EW3685">
        <v>928</v>
      </c>
      <c r="EX3685">
        <v>221117</v>
      </c>
      <c r="EY3685">
        <v>9.2748999964335493E+25</v>
      </c>
      <c r="EZ3685">
        <v>1</v>
      </c>
      <c r="FC3685">
        <v>53200001</v>
      </c>
      <c r="FD3685" t="s">
        <v>50</v>
      </c>
    </row>
    <row r="3686" spans="1:160" x14ac:dyDescent="0.3">
      <c r="A3686" t="str">
        <f>VLOOKUP(B3686,Table2[],3,FALSE)</f>
        <v>Digital</v>
      </c>
      <c r="B3686" t="str">
        <f>IF(OR(ISNUMBER(FIND("QVC",Z3686)),ISNUMBER(FIND("QVC",AL3686))),"QVC",IF(OR(ISNUMBER(FIND("NCO",H3686)),ISNUMBER(FIND("NCO",Y3686))), "NCO", IF(AL3686="consumer","PMD.com",VLOOKUP(LEFT(H3686,2),Tables!$E$1:$F$11,2,FALSE))))</f>
        <v>PMD.com</v>
      </c>
      <c r="C3686">
        <f t="shared" si="174"/>
        <v>51090001</v>
      </c>
      <c r="D3686">
        <f t="shared" si="175"/>
        <v>1</v>
      </c>
      <c r="E3686" t="str">
        <f t="shared" ca="1" si="173"/>
        <v>shifted orders shipped</v>
      </c>
      <c r="F3686" t="s">
        <v>3539</v>
      </c>
      <c r="G3686" t="s">
        <v>335</v>
      </c>
      <c r="H3686" t="s">
        <v>8860</v>
      </c>
      <c r="I3686" s="6">
        <v>44012.833912037036</v>
      </c>
      <c r="J3686" t="s">
        <v>16</v>
      </c>
      <c r="K3686" s="6">
        <v>44013.476840277777</v>
      </c>
      <c r="M3686" t="s">
        <v>8861</v>
      </c>
      <c r="N3686" t="s">
        <v>8862</v>
      </c>
      <c r="Q3686" t="s">
        <v>1560</v>
      </c>
      <c r="R3686" t="s">
        <v>378</v>
      </c>
      <c r="S3686" t="s">
        <v>8863</v>
      </c>
      <c r="T3686" t="s">
        <v>338</v>
      </c>
      <c r="U3686" t="s">
        <v>530</v>
      </c>
      <c r="W3686" t="s">
        <v>8864</v>
      </c>
      <c r="Z3686" t="s">
        <v>8861</v>
      </c>
      <c r="AA3686" t="s">
        <v>8862</v>
      </c>
      <c r="AD3686" t="s">
        <v>1560</v>
      </c>
      <c r="AE3686" t="s">
        <v>378</v>
      </c>
      <c r="AF3686" t="s">
        <v>8863</v>
      </c>
      <c r="AG3686" t="s">
        <v>338</v>
      </c>
      <c r="AH3686" t="s">
        <v>530</v>
      </c>
      <c r="AJ3686" t="s">
        <v>8864</v>
      </c>
      <c r="AL3686" t="s">
        <v>339</v>
      </c>
      <c r="AM3686">
        <v>1</v>
      </c>
      <c r="AN3686">
        <v>1</v>
      </c>
      <c r="AO3686">
        <v>4885</v>
      </c>
      <c r="AQ3686">
        <v>124202</v>
      </c>
      <c r="AR3686">
        <v>51090001</v>
      </c>
      <c r="AS3686" t="s">
        <v>1986</v>
      </c>
      <c r="AT3686" t="s">
        <v>60</v>
      </c>
      <c r="AW3686" t="s">
        <v>340</v>
      </c>
      <c r="AX3686" t="s">
        <v>340</v>
      </c>
      <c r="AY3686" t="s">
        <v>357</v>
      </c>
      <c r="AZ3686" t="s">
        <v>361</v>
      </c>
      <c r="BY3686" t="s">
        <v>342</v>
      </c>
      <c r="EQ3686">
        <v>250831</v>
      </c>
      <c r="ER3686" t="s">
        <v>8865</v>
      </c>
      <c r="EV3686">
        <v>17287813</v>
      </c>
      <c r="EW3686">
        <v>928</v>
      </c>
      <c r="EX3686">
        <v>221110</v>
      </c>
      <c r="EY3686">
        <v>9.2748999964335493E+25</v>
      </c>
      <c r="EZ3686">
        <v>1</v>
      </c>
      <c r="FC3686">
        <v>51090001</v>
      </c>
      <c r="FD3686" t="s">
        <v>60</v>
      </c>
    </row>
    <row r="3687" spans="1:160" x14ac:dyDescent="0.3">
      <c r="A3687" t="str">
        <f>VLOOKUP(B3687,Table2[],3,FALSE)</f>
        <v>Digital</v>
      </c>
      <c r="B3687" t="str">
        <f>IF(OR(ISNUMBER(FIND("QVC",Z3687)),ISNUMBER(FIND("QVC",AL3687))),"QVC",IF(OR(ISNUMBER(FIND("NCO",H3687)),ISNUMBER(FIND("NCO",Y3687))), "NCO", IF(AL3687="consumer","PMD.com",VLOOKUP(LEFT(H3687,2),Tables!$E$1:$F$11,2,FALSE))))</f>
        <v>PMD.com</v>
      </c>
      <c r="C3687" t="str">
        <f t="shared" si="174"/>
        <v>53500001A</v>
      </c>
      <c r="D3687">
        <f t="shared" si="175"/>
        <v>1</v>
      </c>
      <c r="E3687" t="str">
        <f t="shared" ca="1" si="173"/>
        <v>shifted orders shipped</v>
      </c>
      <c r="F3687" t="s">
        <v>3539</v>
      </c>
      <c r="G3687" t="s">
        <v>335</v>
      </c>
      <c r="H3687" t="s">
        <v>8866</v>
      </c>
      <c r="I3687" s="6">
        <v>44012.844513888886</v>
      </c>
      <c r="J3687" t="s">
        <v>16</v>
      </c>
      <c r="K3687" s="6">
        <v>44013.477233796293</v>
      </c>
      <c r="M3687" t="s">
        <v>8867</v>
      </c>
      <c r="N3687" t="s">
        <v>8868</v>
      </c>
      <c r="Q3687" t="s">
        <v>1645</v>
      </c>
      <c r="R3687" t="s">
        <v>359</v>
      </c>
      <c r="S3687" t="s">
        <v>8869</v>
      </c>
      <c r="T3687" t="s">
        <v>338</v>
      </c>
      <c r="U3687" t="s">
        <v>530</v>
      </c>
      <c r="W3687" t="s">
        <v>8870</v>
      </c>
      <c r="Z3687" t="s">
        <v>8867</v>
      </c>
      <c r="AA3687" t="s">
        <v>8868</v>
      </c>
      <c r="AD3687" t="s">
        <v>1645</v>
      </c>
      <c r="AE3687" t="s">
        <v>359</v>
      </c>
      <c r="AF3687" t="s">
        <v>8869</v>
      </c>
      <c r="AG3687" t="s">
        <v>338</v>
      </c>
      <c r="AH3687" t="s">
        <v>530</v>
      </c>
      <c r="AJ3687" t="s">
        <v>8870</v>
      </c>
      <c r="AL3687" t="s">
        <v>339</v>
      </c>
      <c r="AM3687">
        <v>1</v>
      </c>
      <c r="AN3687">
        <v>1</v>
      </c>
      <c r="AO3687">
        <v>1690</v>
      </c>
      <c r="AQ3687">
        <v>125277</v>
      </c>
      <c r="AR3687" t="s">
        <v>1242</v>
      </c>
      <c r="AS3687" t="s">
        <v>1243</v>
      </c>
      <c r="AT3687" t="s">
        <v>1244</v>
      </c>
      <c r="AW3687" t="s">
        <v>349</v>
      </c>
      <c r="AX3687" t="s">
        <v>553</v>
      </c>
      <c r="AY3687" t="s">
        <v>345</v>
      </c>
      <c r="AZ3687">
        <v>0</v>
      </c>
      <c r="EQ3687">
        <v>251914</v>
      </c>
      <c r="ER3687" t="s">
        <v>8871</v>
      </c>
      <c r="EV3687">
        <v>17287819</v>
      </c>
      <c r="EW3687">
        <v>928</v>
      </c>
      <c r="EX3687">
        <v>221116</v>
      </c>
      <c r="EY3687" t="s">
        <v>8872</v>
      </c>
      <c r="EZ3687">
        <v>1</v>
      </c>
      <c r="FC3687" t="s">
        <v>1242</v>
      </c>
      <c r="FD3687" t="s">
        <v>1244</v>
      </c>
    </row>
    <row r="3688" spans="1:160" x14ac:dyDescent="0.3">
      <c r="A3688" t="str">
        <f>VLOOKUP(B3688,Table2[],3,FALSE)</f>
        <v>Digital</v>
      </c>
      <c r="B3688" t="str">
        <f>IF(OR(ISNUMBER(FIND("QVC",Z3688)),ISNUMBER(FIND("QVC",AL3688))),"QVC",IF(OR(ISNUMBER(FIND("NCO",H3688)),ISNUMBER(FIND("NCO",Y3688))), "NCO", IF(AL3688="consumer","PMD.com",VLOOKUP(LEFT(H3688,2),Tables!$E$1:$F$11,2,FALSE))))</f>
        <v>PMD.com</v>
      </c>
      <c r="C3688">
        <f t="shared" si="174"/>
        <v>5342</v>
      </c>
      <c r="D3688">
        <f t="shared" si="175"/>
        <v>1</v>
      </c>
      <c r="E3688" t="str">
        <f t="shared" ca="1" si="173"/>
        <v>MTD orders shipped</v>
      </c>
      <c r="F3688" t="s">
        <v>3539</v>
      </c>
      <c r="G3688" t="s">
        <v>335</v>
      </c>
      <c r="H3688" t="s">
        <v>8873</v>
      </c>
      <c r="I3688" s="6">
        <v>44013.188703703701</v>
      </c>
      <c r="J3688" t="s">
        <v>16</v>
      </c>
      <c r="K3688" s="6">
        <v>44013.477268518516</v>
      </c>
      <c r="M3688" t="s">
        <v>8874</v>
      </c>
      <c r="N3688" t="s">
        <v>8875</v>
      </c>
      <c r="Q3688" t="s">
        <v>2955</v>
      </c>
      <c r="R3688" t="s">
        <v>337</v>
      </c>
      <c r="S3688">
        <v>97502</v>
      </c>
      <c r="T3688" t="s">
        <v>338</v>
      </c>
      <c r="U3688" t="s">
        <v>530</v>
      </c>
      <c r="W3688" t="s">
        <v>8876</v>
      </c>
      <c r="Z3688" t="s">
        <v>8874</v>
      </c>
      <c r="AA3688" t="s">
        <v>8875</v>
      </c>
      <c r="AD3688" t="s">
        <v>2955</v>
      </c>
      <c r="AE3688" t="s">
        <v>337</v>
      </c>
      <c r="AF3688">
        <v>97502</v>
      </c>
      <c r="AG3688" t="s">
        <v>338</v>
      </c>
      <c r="AH3688" t="s">
        <v>530</v>
      </c>
      <c r="AJ3688" t="s">
        <v>8876</v>
      </c>
      <c r="AL3688" t="s">
        <v>339</v>
      </c>
      <c r="AM3688">
        <v>1</v>
      </c>
      <c r="AN3688">
        <v>1</v>
      </c>
      <c r="AO3688">
        <v>13280</v>
      </c>
      <c r="AQ3688">
        <v>123849</v>
      </c>
      <c r="AR3688">
        <v>5342</v>
      </c>
      <c r="AS3688" t="s">
        <v>1867</v>
      </c>
      <c r="AT3688" t="s">
        <v>149</v>
      </c>
      <c r="AW3688" t="s">
        <v>340</v>
      </c>
      <c r="AX3688" t="s">
        <v>340</v>
      </c>
      <c r="AY3688" t="s">
        <v>345</v>
      </c>
      <c r="AZ3688" t="s">
        <v>346</v>
      </c>
      <c r="BY3688" t="s">
        <v>342</v>
      </c>
      <c r="EQ3688">
        <v>244853</v>
      </c>
      <c r="ER3688" t="s">
        <v>8877</v>
      </c>
      <c r="EV3688">
        <v>17288763</v>
      </c>
      <c r="EW3688">
        <v>928</v>
      </c>
      <c r="EX3688">
        <v>221189</v>
      </c>
      <c r="EY3688">
        <v>9.2748999964335493E+25</v>
      </c>
      <c r="EZ3688">
        <v>1</v>
      </c>
      <c r="FC3688">
        <v>90425</v>
      </c>
      <c r="FD3688" t="s">
        <v>388</v>
      </c>
    </row>
    <row r="3689" spans="1:160" x14ac:dyDescent="0.3">
      <c r="A3689" t="str">
        <f>VLOOKUP(B3689,Table2[],3,FALSE)</f>
        <v>Digital</v>
      </c>
      <c r="B3689" t="str">
        <f>IF(OR(ISNUMBER(FIND("QVC",Z3689)),ISNUMBER(FIND("QVC",AL3689))),"QVC",IF(OR(ISNUMBER(FIND("NCO",H3689)),ISNUMBER(FIND("NCO",Y3689))), "NCO", IF(AL3689="consumer","PMD.com",VLOOKUP(LEFT(H3689,2),Tables!$E$1:$F$11,2,FALSE))))</f>
        <v>PMD.com</v>
      </c>
      <c r="C3689">
        <f t="shared" si="174"/>
        <v>5341</v>
      </c>
      <c r="D3689">
        <f t="shared" si="175"/>
        <v>1</v>
      </c>
      <c r="E3689" t="str">
        <f t="shared" ca="1" si="173"/>
        <v>MTD orders shipped</v>
      </c>
      <c r="F3689" t="s">
        <v>3539</v>
      </c>
      <c r="G3689" t="s">
        <v>335</v>
      </c>
      <c r="H3689" t="s">
        <v>8873</v>
      </c>
      <c r="I3689" s="6">
        <v>44013.188703703701</v>
      </c>
      <c r="J3689" t="s">
        <v>16</v>
      </c>
      <c r="K3689" s="6">
        <v>44013.477268518516</v>
      </c>
      <c r="M3689" t="s">
        <v>8874</v>
      </c>
      <c r="N3689" t="s">
        <v>8875</v>
      </c>
      <c r="Q3689" t="s">
        <v>2955</v>
      </c>
      <c r="R3689" t="s">
        <v>337</v>
      </c>
      <c r="S3689">
        <v>97502</v>
      </c>
      <c r="T3689" t="s">
        <v>338</v>
      </c>
      <c r="U3689" t="s">
        <v>530</v>
      </c>
      <c r="W3689" t="s">
        <v>8876</v>
      </c>
      <c r="Z3689" t="s">
        <v>8874</v>
      </c>
      <c r="AA3689" t="s">
        <v>8875</v>
      </c>
      <c r="AD3689" t="s">
        <v>2955</v>
      </c>
      <c r="AE3689" t="s">
        <v>337</v>
      </c>
      <c r="AF3689">
        <v>97502</v>
      </c>
      <c r="AG3689" t="s">
        <v>338</v>
      </c>
      <c r="AH3689" t="s">
        <v>530</v>
      </c>
      <c r="AJ3689" t="s">
        <v>8876</v>
      </c>
      <c r="AL3689" t="s">
        <v>339</v>
      </c>
      <c r="AM3689">
        <v>1</v>
      </c>
      <c r="AN3689">
        <v>1</v>
      </c>
      <c r="AO3689">
        <v>15156</v>
      </c>
      <c r="AQ3689">
        <v>124187</v>
      </c>
      <c r="AR3689">
        <v>5341</v>
      </c>
      <c r="AS3689" t="s">
        <v>1851</v>
      </c>
      <c r="AT3689" t="s">
        <v>82</v>
      </c>
      <c r="AW3689" t="s">
        <v>340</v>
      </c>
      <c r="AX3689" t="s">
        <v>340</v>
      </c>
      <c r="AY3689" t="s">
        <v>345</v>
      </c>
      <c r="AZ3689" t="s">
        <v>346</v>
      </c>
      <c r="BY3689" t="s">
        <v>342</v>
      </c>
      <c r="EQ3689">
        <v>243643</v>
      </c>
      <c r="ER3689" t="s">
        <v>8877</v>
      </c>
      <c r="EV3689">
        <v>17288763</v>
      </c>
      <c r="EW3689">
        <v>928</v>
      </c>
      <c r="EX3689">
        <v>221189</v>
      </c>
      <c r="EY3689">
        <v>9.2748999964335493E+25</v>
      </c>
      <c r="EZ3689">
        <v>1</v>
      </c>
      <c r="FC3689">
        <v>90425</v>
      </c>
      <c r="FD3689" t="s">
        <v>388</v>
      </c>
    </row>
    <row r="3690" spans="1:160" x14ac:dyDescent="0.3">
      <c r="A3690" t="str">
        <f>VLOOKUP(B3690,Table2[],3,FALSE)</f>
        <v>Digital</v>
      </c>
      <c r="B3690" t="str">
        <f>IF(OR(ISNUMBER(FIND("QVC",Z3690)),ISNUMBER(FIND("QVC",AL3690))),"QVC",IF(OR(ISNUMBER(FIND("NCO",H3690)),ISNUMBER(FIND("NCO",Y3690))), "NCO", IF(AL3690="consumer","PMD.com",VLOOKUP(LEFT(H3690,2),Tables!$E$1:$F$11,2,FALSE))))</f>
        <v>PMD.com</v>
      </c>
      <c r="C3690">
        <f t="shared" si="174"/>
        <v>52480011</v>
      </c>
      <c r="D3690">
        <f t="shared" si="175"/>
        <v>1</v>
      </c>
      <c r="E3690" t="str">
        <f t="shared" ca="1" si="173"/>
        <v>MTD orders shipped</v>
      </c>
      <c r="F3690" t="s">
        <v>3539</v>
      </c>
      <c r="G3690" t="s">
        <v>335</v>
      </c>
      <c r="H3690" t="s">
        <v>8878</v>
      </c>
      <c r="I3690" s="6">
        <v>44013.155381944445</v>
      </c>
      <c r="J3690" t="s">
        <v>16</v>
      </c>
      <c r="K3690" s="6">
        <v>44013.47755787037</v>
      </c>
      <c r="M3690" t="s">
        <v>8879</v>
      </c>
      <c r="N3690" t="s">
        <v>8880</v>
      </c>
      <c r="Q3690" t="s">
        <v>693</v>
      </c>
      <c r="R3690" t="s">
        <v>360</v>
      </c>
      <c r="S3690">
        <v>28638</v>
      </c>
      <c r="T3690" t="s">
        <v>338</v>
      </c>
      <c r="U3690" t="s">
        <v>530</v>
      </c>
      <c r="W3690" t="s">
        <v>8881</v>
      </c>
      <c r="Z3690" t="s">
        <v>8879</v>
      </c>
      <c r="AA3690" t="s">
        <v>8880</v>
      </c>
      <c r="AD3690" t="s">
        <v>693</v>
      </c>
      <c r="AE3690" t="s">
        <v>360</v>
      </c>
      <c r="AF3690">
        <v>28638</v>
      </c>
      <c r="AG3690" t="s">
        <v>338</v>
      </c>
      <c r="AH3690" t="s">
        <v>530</v>
      </c>
      <c r="AJ3690" t="s">
        <v>8881</v>
      </c>
      <c r="AL3690" t="s">
        <v>339</v>
      </c>
      <c r="AM3690">
        <v>1</v>
      </c>
      <c r="AN3690">
        <v>1</v>
      </c>
      <c r="AO3690">
        <v>2157</v>
      </c>
      <c r="AQ3690">
        <v>127160</v>
      </c>
      <c r="AR3690">
        <v>52480011</v>
      </c>
      <c r="AS3690" t="s">
        <v>125</v>
      </c>
      <c r="AT3690" t="s">
        <v>95</v>
      </c>
      <c r="AW3690" t="s">
        <v>366</v>
      </c>
      <c r="AX3690" t="s">
        <v>366</v>
      </c>
      <c r="AY3690" t="s">
        <v>348</v>
      </c>
      <c r="AZ3690">
        <v>0</v>
      </c>
      <c r="BY3690" t="s">
        <v>342</v>
      </c>
      <c r="EQ3690">
        <v>250392</v>
      </c>
      <c r="ER3690" t="s">
        <v>8882</v>
      </c>
      <c r="EV3690">
        <v>17288760</v>
      </c>
      <c r="EW3690">
        <v>928</v>
      </c>
      <c r="EX3690">
        <v>221186</v>
      </c>
      <c r="EY3690" t="s">
        <v>8883</v>
      </c>
      <c r="EZ3690">
        <v>1</v>
      </c>
      <c r="FC3690">
        <v>52480011</v>
      </c>
      <c r="FD3690" t="s">
        <v>95</v>
      </c>
    </row>
    <row r="3691" spans="1:160" x14ac:dyDescent="0.3">
      <c r="A3691" t="str">
        <f>VLOOKUP(B3691,Table2[],3,FALSE)</f>
        <v>Digital</v>
      </c>
      <c r="B3691" t="str">
        <f>IF(OR(ISNUMBER(FIND("QVC",Z3691)),ISNUMBER(FIND("QVC",AL3691))),"QVC",IF(OR(ISNUMBER(FIND("NCO",H3691)),ISNUMBER(FIND("NCO",Y3691))), "NCO", IF(AL3691="consumer","PMD.com",VLOOKUP(LEFT(H3691,2),Tables!$E$1:$F$11,2,FALSE))))</f>
        <v>PMD.com</v>
      </c>
      <c r="C3691">
        <f t="shared" si="174"/>
        <v>53900001</v>
      </c>
      <c r="D3691">
        <f t="shared" si="175"/>
        <v>1</v>
      </c>
      <c r="E3691" t="str">
        <f t="shared" ca="1" si="173"/>
        <v>MTD orders shipped</v>
      </c>
      <c r="F3691" t="s">
        <v>3539</v>
      </c>
      <c r="G3691" t="s">
        <v>335</v>
      </c>
      <c r="H3691" t="s">
        <v>8878</v>
      </c>
      <c r="I3691" s="6">
        <v>44013.155381944445</v>
      </c>
      <c r="J3691" t="s">
        <v>16</v>
      </c>
      <c r="K3691" s="6">
        <v>44013.47755787037</v>
      </c>
      <c r="M3691" t="s">
        <v>8879</v>
      </c>
      <c r="N3691" t="s">
        <v>8880</v>
      </c>
      <c r="Q3691" t="s">
        <v>693</v>
      </c>
      <c r="R3691" t="s">
        <v>360</v>
      </c>
      <c r="S3691">
        <v>28638</v>
      </c>
      <c r="T3691" t="s">
        <v>338</v>
      </c>
      <c r="U3691" t="s">
        <v>530</v>
      </c>
      <c r="W3691" t="s">
        <v>8881</v>
      </c>
      <c r="Z3691" t="s">
        <v>8879</v>
      </c>
      <c r="AA3691" t="s">
        <v>8880</v>
      </c>
      <c r="AD3691" t="s">
        <v>693</v>
      </c>
      <c r="AE3691" t="s">
        <v>360</v>
      </c>
      <c r="AF3691">
        <v>28638</v>
      </c>
      <c r="AG3691" t="s">
        <v>338</v>
      </c>
      <c r="AH3691" t="s">
        <v>530</v>
      </c>
      <c r="AJ3691" t="s">
        <v>8881</v>
      </c>
      <c r="AL3691" t="s">
        <v>339</v>
      </c>
      <c r="AM3691">
        <v>1</v>
      </c>
      <c r="AN3691">
        <v>1</v>
      </c>
      <c r="AO3691">
        <v>31217</v>
      </c>
      <c r="AQ3691">
        <v>124466</v>
      </c>
      <c r="AR3691">
        <v>53900001</v>
      </c>
      <c r="AS3691" t="s">
        <v>1697</v>
      </c>
      <c r="AT3691" t="s">
        <v>104</v>
      </c>
      <c r="AW3691" t="s">
        <v>343</v>
      </c>
      <c r="BY3691" t="s">
        <v>342</v>
      </c>
      <c r="EQ3691">
        <v>247378</v>
      </c>
      <c r="ER3691" t="s">
        <v>8882</v>
      </c>
      <c r="EV3691">
        <v>17288760</v>
      </c>
      <c r="EW3691">
        <v>928</v>
      </c>
      <c r="EX3691">
        <v>221186</v>
      </c>
      <c r="EY3691" t="s">
        <v>8883</v>
      </c>
      <c r="EZ3691">
        <v>1</v>
      </c>
      <c r="FC3691" t="s">
        <v>632</v>
      </c>
      <c r="FD3691" t="s">
        <v>633</v>
      </c>
    </row>
    <row r="3692" spans="1:160" x14ac:dyDescent="0.3">
      <c r="A3692" t="str">
        <f>VLOOKUP(B3692,Table2[],3,FALSE)</f>
        <v>Digital</v>
      </c>
      <c r="B3692" t="str">
        <f>IF(OR(ISNUMBER(FIND("QVC",Z3692)),ISNUMBER(FIND("QVC",AL3692))),"QVC",IF(OR(ISNUMBER(FIND("NCO",H3692)),ISNUMBER(FIND("NCO",Y3692))), "NCO", IF(AL3692="consumer","PMD.com",VLOOKUP(LEFT(H3692,2),Tables!$E$1:$F$11,2,FALSE))))</f>
        <v>PMD.com</v>
      </c>
      <c r="C3692">
        <f t="shared" si="174"/>
        <v>53920001</v>
      </c>
      <c r="D3692">
        <f t="shared" si="175"/>
        <v>1</v>
      </c>
      <c r="E3692" t="str">
        <f t="shared" ca="1" si="173"/>
        <v>MTD orders shipped</v>
      </c>
      <c r="F3692" t="s">
        <v>3539</v>
      </c>
      <c r="G3692" t="s">
        <v>335</v>
      </c>
      <c r="H3692" t="s">
        <v>8878</v>
      </c>
      <c r="I3692" s="6">
        <v>44013.155381944445</v>
      </c>
      <c r="J3692" t="s">
        <v>16</v>
      </c>
      <c r="K3692" s="6">
        <v>44013.47755787037</v>
      </c>
      <c r="M3692" t="s">
        <v>8879</v>
      </c>
      <c r="N3692" t="s">
        <v>8880</v>
      </c>
      <c r="Q3692" t="s">
        <v>693</v>
      </c>
      <c r="R3692" t="s">
        <v>360</v>
      </c>
      <c r="S3692">
        <v>28638</v>
      </c>
      <c r="T3692" t="s">
        <v>338</v>
      </c>
      <c r="U3692" t="s">
        <v>530</v>
      </c>
      <c r="W3692" t="s">
        <v>8881</v>
      </c>
      <c r="Z3692" t="s">
        <v>8879</v>
      </c>
      <c r="AA3692" t="s">
        <v>8880</v>
      </c>
      <c r="AD3692" t="s">
        <v>693</v>
      </c>
      <c r="AE3692" t="s">
        <v>360</v>
      </c>
      <c r="AF3692">
        <v>28638</v>
      </c>
      <c r="AG3692" t="s">
        <v>338</v>
      </c>
      <c r="AH3692" t="s">
        <v>530</v>
      </c>
      <c r="AJ3692" t="s">
        <v>8881</v>
      </c>
      <c r="AL3692" t="s">
        <v>339</v>
      </c>
      <c r="AM3692">
        <v>1</v>
      </c>
      <c r="AN3692">
        <v>1</v>
      </c>
      <c r="AO3692">
        <v>14899</v>
      </c>
      <c r="AQ3692">
        <v>124468</v>
      </c>
      <c r="AR3692">
        <v>53920001</v>
      </c>
      <c r="AS3692">
        <v>9000000</v>
      </c>
      <c r="AT3692" t="s">
        <v>40</v>
      </c>
      <c r="AW3692" t="s">
        <v>343</v>
      </c>
      <c r="BY3692" t="s">
        <v>342</v>
      </c>
      <c r="EQ3692">
        <v>243396</v>
      </c>
      <c r="ER3692" t="s">
        <v>8882</v>
      </c>
      <c r="EV3692">
        <v>17288760</v>
      </c>
      <c r="EW3692">
        <v>928</v>
      </c>
      <c r="EX3692">
        <v>221186</v>
      </c>
      <c r="EY3692" t="s">
        <v>8883</v>
      </c>
      <c r="EZ3692">
        <v>1</v>
      </c>
      <c r="FC3692">
        <v>95384</v>
      </c>
      <c r="FD3692" t="s">
        <v>3530</v>
      </c>
    </row>
    <row r="3693" spans="1:160" x14ac:dyDescent="0.3">
      <c r="A3693" t="str">
        <f>VLOOKUP(B3693,Table2[],3,FALSE)</f>
        <v>Digital</v>
      </c>
      <c r="B3693" t="str">
        <f>IF(OR(ISNUMBER(FIND("QVC",Z3693)),ISNUMBER(FIND("QVC",AL3693))),"QVC",IF(OR(ISNUMBER(FIND("NCO",H3693)),ISNUMBER(FIND("NCO",Y3693))), "NCO", IF(AL3693="consumer","PMD.com",VLOOKUP(LEFT(H3693,2),Tables!$E$1:$F$11,2,FALSE))))</f>
        <v>PMD.com</v>
      </c>
      <c r="C3693">
        <f t="shared" si="174"/>
        <v>52430001</v>
      </c>
      <c r="D3693">
        <f t="shared" si="175"/>
        <v>1</v>
      </c>
      <c r="E3693" t="str">
        <f t="shared" ca="1" si="173"/>
        <v>MTD orders shipped</v>
      </c>
      <c r="F3693" t="s">
        <v>3539</v>
      </c>
      <c r="G3693" t="s">
        <v>335</v>
      </c>
      <c r="H3693" t="s">
        <v>8878</v>
      </c>
      <c r="I3693" s="6">
        <v>44013.155381944445</v>
      </c>
      <c r="J3693" t="s">
        <v>16</v>
      </c>
      <c r="K3693" s="6">
        <v>44013.47755787037</v>
      </c>
      <c r="M3693" t="s">
        <v>8879</v>
      </c>
      <c r="N3693" t="s">
        <v>8880</v>
      </c>
      <c r="Q3693" t="s">
        <v>693</v>
      </c>
      <c r="R3693" t="s">
        <v>360</v>
      </c>
      <c r="S3693">
        <v>28638</v>
      </c>
      <c r="T3693" t="s">
        <v>338</v>
      </c>
      <c r="U3693" t="s">
        <v>530</v>
      </c>
      <c r="W3693" t="s">
        <v>8881</v>
      </c>
      <c r="Z3693" t="s">
        <v>8879</v>
      </c>
      <c r="AA3693" t="s">
        <v>8880</v>
      </c>
      <c r="AD3693" t="s">
        <v>693</v>
      </c>
      <c r="AE3693" t="s">
        <v>360</v>
      </c>
      <c r="AF3693">
        <v>28638</v>
      </c>
      <c r="AG3693" t="s">
        <v>338</v>
      </c>
      <c r="AH3693" t="s">
        <v>530</v>
      </c>
      <c r="AJ3693" t="s">
        <v>8881</v>
      </c>
      <c r="AL3693" t="s">
        <v>339</v>
      </c>
      <c r="AM3693">
        <v>1</v>
      </c>
      <c r="AN3693">
        <v>1</v>
      </c>
      <c r="AO3693">
        <v>12063</v>
      </c>
      <c r="AQ3693">
        <v>127155</v>
      </c>
      <c r="AR3693">
        <v>52430001</v>
      </c>
      <c r="AS3693" t="s">
        <v>927</v>
      </c>
      <c r="AT3693" t="s">
        <v>75</v>
      </c>
      <c r="AW3693" t="s">
        <v>340</v>
      </c>
      <c r="AX3693" t="s">
        <v>340</v>
      </c>
      <c r="AY3693" t="s">
        <v>357</v>
      </c>
      <c r="AZ3693" t="s">
        <v>363</v>
      </c>
      <c r="BY3693" t="s">
        <v>342</v>
      </c>
      <c r="EQ3693">
        <v>249990</v>
      </c>
      <c r="ER3693" t="s">
        <v>8882</v>
      </c>
      <c r="EV3693">
        <v>17288760</v>
      </c>
      <c r="EW3693">
        <v>928</v>
      </c>
      <c r="EX3693">
        <v>221186</v>
      </c>
      <c r="EY3693" t="s">
        <v>8883</v>
      </c>
      <c r="EZ3693">
        <v>1</v>
      </c>
      <c r="FC3693">
        <v>95384</v>
      </c>
      <c r="FD3693" t="s">
        <v>3530</v>
      </c>
    </row>
    <row r="3694" spans="1:160" x14ac:dyDescent="0.3">
      <c r="A3694" t="str">
        <f>VLOOKUP(B3694,Table2[],3,FALSE)</f>
        <v>Digital</v>
      </c>
      <c r="B3694" t="str">
        <f>IF(OR(ISNUMBER(FIND("QVC",Z3694)),ISNUMBER(FIND("QVC",AL3694))),"QVC",IF(OR(ISNUMBER(FIND("NCO",H3694)),ISNUMBER(FIND("NCO",Y3694))), "NCO", IF(AL3694="consumer","PMD.com",VLOOKUP(LEFT(H3694,2),Tables!$E$1:$F$11,2,FALSE))))</f>
        <v>PMD.com</v>
      </c>
      <c r="C3694">
        <f t="shared" si="174"/>
        <v>51090030</v>
      </c>
      <c r="D3694">
        <f t="shared" si="175"/>
        <v>1</v>
      </c>
      <c r="E3694" t="str">
        <f t="shared" ca="1" si="173"/>
        <v>MTD orders shipped</v>
      </c>
      <c r="F3694" t="s">
        <v>3539</v>
      </c>
      <c r="G3694" t="s">
        <v>335</v>
      </c>
      <c r="H3694" t="s">
        <v>8878</v>
      </c>
      <c r="I3694" s="6">
        <v>44013.155381944445</v>
      </c>
      <c r="J3694" t="s">
        <v>16</v>
      </c>
      <c r="K3694" s="6">
        <v>44013.47755787037</v>
      </c>
      <c r="M3694" t="s">
        <v>8879</v>
      </c>
      <c r="N3694" t="s">
        <v>8880</v>
      </c>
      <c r="Q3694" t="s">
        <v>693</v>
      </c>
      <c r="R3694" t="s">
        <v>360</v>
      </c>
      <c r="S3694">
        <v>28638</v>
      </c>
      <c r="T3694" t="s">
        <v>338</v>
      </c>
      <c r="U3694" t="s">
        <v>530</v>
      </c>
      <c r="W3694" t="s">
        <v>8881</v>
      </c>
      <c r="Z3694" t="s">
        <v>8879</v>
      </c>
      <c r="AA3694" t="s">
        <v>8880</v>
      </c>
      <c r="AD3694" t="s">
        <v>693</v>
      </c>
      <c r="AE3694" t="s">
        <v>360</v>
      </c>
      <c r="AF3694">
        <v>28638</v>
      </c>
      <c r="AG3694" t="s">
        <v>338</v>
      </c>
      <c r="AH3694" t="s">
        <v>530</v>
      </c>
      <c r="AJ3694" t="s">
        <v>8881</v>
      </c>
      <c r="AL3694" t="s">
        <v>339</v>
      </c>
      <c r="AM3694">
        <v>1</v>
      </c>
      <c r="AN3694">
        <v>1</v>
      </c>
      <c r="AO3694">
        <v>6688</v>
      </c>
      <c r="AQ3694">
        <v>125960</v>
      </c>
      <c r="AR3694">
        <v>51090030</v>
      </c>
      <c r="AS3694" t="s">
        <v>3043</v>
      </c>
      <c r="AT3694" t="s">
        <v>628</v>
      </c>
      <c r="AW3694" t="s">
        <v>343</v>
      </c>
      <c r="BY3694" t="s">
        <v>342</v>
      </c>
      <c r="BZ3694" t="b">
        <v>0</v>
      </c>
      <c r="EQ3694">
        <v>243047</v>
      </c>
      <c r="ER3694" t="s">
        <v>8882</v>
      </c>
      <c r="EV3694">
        <v>17288760</v>
      </c>
      <c r="EW3694">
        <v>928</v>
      </c>
      <c r="EX3694">
        <v>221186</v>
      </c>
      <c r="EY3694" t="s">
        <v>8883</v>
      </c>
      <c r="EZ3694">
        <v>1</v>
      </c>
      <c r="FC3694">
        <v>95384</v>
      </c>
      <c r="FD3694" t="s">
        <v>3530</v>
      </c>
    </row>
    <row r="3695" spans="1:160" x14ac:dyDescent="0.3">
      <c r="A3695" t="str">
        <f>VLOOKUP(B3695,Table2[],3,FALSE)</f>
        <v>Digital</v>
      </c>
      <c r="B3695" t="str">
        <f>IF(OR(ISNUMBER(FIND("QVC",Z3695)),ISNUMBER(FIND("QVC",AL3695))),"QVC",IF(OR(ISNUMBER(FIND("NCO",H3695)),ISNUMBER(FIND("NCO",Y3695))), "NCO", IF(AL3695="consumer","PMD.com",VLOOKUP(LEFT(H3695,2),Tables!$E$1:$F$11,2,FALSE))))</f>
        <v>PMD.com</v>
      </c>
      <c r="C3695">
        <f t="shared" si="174"/>
        <v>54010001</v>
      </c>
      <c r="D3695">
        <f t="shared" si="175"/>
        <v>1</v>
      </c>
      <c r="E3695" t="str">
        <f t="shared" ca="1" si="173"/>
        <v>MTD orders shipped</v>
      </c>
      <c r="F3695" t="s">
        <v>3539</v>
      </c>
      <c r="G3695" t="s">
        <v>335</v>
      </c>
      <c r="H3695" t="s">
        <v>8878</v>
      </c>
      <c r="I3695" s="6">
        <v>44013.155381944445</v>
      </c>
      <c r="J3695" t="s">
        <v>16</v>
      </c>
      <c r="K3695" s="6">
        <v>44013.47755787037</v>
      </c>
      <c r="M3695" t="s">
        <v>8879</v>
      </c>
      <c r="N3695" t="s">
        <v>8880</v>
      </c>
      <c r="Q3695" t="s">
        <v>693</v>
      </c>
      <c r="R3695" t="s">
        <v>360</v>
      </c>
      <c r="S3695">
        <v>28638</v>
      </c>
      <c r="T3695" t="s">
        <v>338</v>
      </c>
      <c r="U3695" t="s">
        <v>530</v>
      </c>
      <c r="W3695" t="s">
        <v>8881</v>
      </c>
      <c r="Z3695" t="s">
        <v>8879</v>
      </c>
      <c r="AA3695" t="s">
        <v>8880</v>
      </c>
      <c r="AD3695" t="s">
        <v>693</v>
      </c>
      <c r="AE3695" t="s">
        <v>360</v>
      </c>
      <c r="AF3695">
        <v>28638</v>
      </c>
      <c r="AG3695" t="s">
        <v>338</v>
      </c>
      <c r="AH3695" t="s">
        <v>530</v>
      </c>
      <c r="AJ3695" t="s">
        <v>8881</v>
      </c>
      <c r="AL3695" t="s">
        <v>339</v>
      </c>
      <c r="AM3695">
        <v>1</v>
      </c>
      <c r="AN3695">
        <v>1</v>
      </c>
      <c r="AO3695">
        <v>6300</v>
      </c>
      <c r="AQ3695">
        <v>124476</v>
      </c>
      <c r="AR3695">
        <v>54010001</v>
      </c>
      <c r="AS3695" t="s">
        <v>577</v>
      </c>
      <c r="AT3695" t="s">
        <v>35</v>
      </c>
      <c r="AW3695" t="s">
        <v>340</v>
      </c>
      <c r="AX3695">
        <v>0</v>
      </c>
      <c r="AY3695" t="s">
        <v>348</v>
      </c>
      <c r="AZ3695">
        <v>0</v>
      </c>
      <c r="BY3695" t="s">
        <v>342</v>
      </c>
      <c r="EQ3695">
        <v>252076</v>
      </c>
      <c r="ER3695" t="s">
        <v>8882</v>
      </c>
      <c r="EV3695">
        <v>17288760</v>
      </c>
      <c r="EW3695">
        <v>928</v>
      </c>
      <c r="EX3695">
        <v>221186</v>
      </c>
      <c r="EY3695" t="s">
        <v>8883</v>
      </c>
      <c r="EZ3695">
        <v>1</v>
      </c>
      <c r="FC3695" t="s">
        <v>632</v>
      </c>
      <c r="FD3695" t="s">
        <v>633</v>
      </c>
    </row>
    <row r="3696" spans="1:160" x14ac:dyDescent="0.3">
      <c r="A3696" t="str">
        <f>VLOOKUP(B3696,Table2[],3,FALSE)</f>
        <v>Digital</v>
      </c>
      <c r="B3696" t="str">
        <f>IF(OR(ISNUMBER(FIND("QVC",Z3696)),ISNUMBER(FIND("QVC",AL3696))),"QVC",IF(OR(ISNUMBER(FIND("NCO",H3696)),ISNUMBER(FIND("NCO",Y3696))), "NCO", IF(AL3696="consumer","PMD.com",VLOOKUP(LEFT(H3696,2),Tables!$E$1:$F$11,2,FALSE))))</f>
        <v>PMD.com</v>
      </c>
      <c r="C3696">
        <f t="shared" si="174"/>
        <v>55340001</v>
      </c>
      <c r="D3696">
        <f t="shared" si="175"/>
        <v>1</v>
      </c>
      <c r="E3696" t="str">
        <f t="shared" ca="1" si="173"/>
        <v>shifted orders shipped</v>
      </c>
      <c r="F3696" t="s">
        <v>3539</v>
      </c>
      <c r="G3696" t="s">
        <v>335</v>
      </c>
      <c r="H3696" t="s">
        <v>8884</v>
      </c>
      <c r="I3696" s="6">
        <v>44012.895578703705</v>
      </c>
      <c r="J3696" t="s">
        <v>16</v>
      </c>
      <c r="K3696" s="6">
        <v>44013.477731481478</v>
      </c>
      <c r="M3696" t="s">
        <v>8885</v>
      </c>
      <c r="N3696" t="s">
        <v>8886</v>
      </c>
      <c r="Q3696" t="s">
        <v>676</v>
      </c>
      <c r="R3696" t="s">
        <v>381</v>
      </c>
      <c r="S3696" t="s">
        <v>8887</v>
      </c>
      <c r="T3696" t="s">
        <v>338</v>
      </c>
      <c r="U3696" t="s">
        <v>530</v>
      </c>
      <c r="W3696" t="s">
        <v>8888</v>
      </c>
      <c r="Z3696" t="s">
        <v>8885</v>
      </c>
      <c r="AA3696" t="s">
        <v>8886</v>
      </c>
      <c r="AD3696" t="s">
        <v>676</v>
      </c>
      <c r="AE3696" t="s">
        <v>381</v>
      </c>
      <c r="AF3696" t="s">
        <v>8887</v>
      </c>
      <c r="AG3696" t="s">
        <v>338</v>
      </c>
      <c r="AH3696" t="s">
        <v>530</v>
      </c>
      <c r="AJ3696" t="s">
        <v>8888</v>
      </c>
      <c r="AL3696" t="s">
        <v>339</v>
      </c>
      <c r="AM3696">
        <v>1</v>
      </c>
      <c r="AN3696">
        <v>1</v>
      </c>
      <c r="AO3696">
        <v>8241</v>
      </c>
      <c r="AQ3696">
        <v>124480</v>
      </c>
      <c r="AR3696">
        <v>55340001</v>
      </c>
      <c r="AS3696" t="s">
        <v>1955</v>
      </c>
      <c r="AT3696" t="s">
        <v>71</v>
      </c>
      <c r="AW3696" t="s">
        <v>343</v>
      </c>
      <c r="BY3696" t="s">
        <v>342</v>
      </c>
      <c r="EQ3696">
        <v>249139</v>
      </c>
      <c r="ER3696" t="s">
        <v>8889</v>
      </c>
      <c r="EV3696">
        <v>17287843</v>
      </c>
      <c r="EW3696">
        <v>928</v>
      </c>
      <c r="EX3696">
        <v>221139</v>
      </c>
      <c r="EY3696" t="s">
        <v>8890</v>
      </c>
      <c r="EZ3696">
        <v>1</v>
      </c>
      <c r="FC3696">
        <v>55340001</v>
      </c>
      <c r="FD3696" t="s">
        <v>71</v>
      </c>
    </row>
    <row r="3697" spans="1:160" x14ac:dyDescent="0.3">
      <c r="A3697" t="str">
        <f>VLOOKUP(B3697,Table2[],3,FALSE)</f>
        <v>Digital</v>
      </c>
      <c r="B3697" t="str">
        <f>IF(OR(ISNUMBER(FIND("QVC",Z3697)),ISNUMBER(FIND("QVC",AL3697))),"QVC",IF(OR(ISNUMBER(FIND("NCO",H3697)),ISNUMBER(FIND("NCO",Y3697))), "NCO", IF(AL3697="consumer","PMD.com",VLOOKUP(LEFT(H3697,2),Tables!$E$1:$F$11,2,FALSE))))</f>
        <v>PMD.com</v>
      </c>
      <c r="C3697">
        <f t="shared" si="174"/>
        <v>51070001</v>
      </c>
      <c r="D3697">
        <f t="shared" si="175"/>
        <v>1</v>
      </c>
      <c r="E3697" t="str">
        <f t="shared" ca="1" si="173"/>
        <v>shifted orders shipped</v>
      </c>
      <c r="F3697" t="s">
        <v>3539</v>
      </c>
      <c r="G3697" t="s">
        <v>335</v>
      </c>
      <c r="H3697" t="s">
        <v>8884</v>
      </c>
      <c r="I3697" s="6">
        <v>44012.895578703705</v>
      </c>
      <c r="J3697" t="s">
        <v>16</v>
      </c>
      <c r="K3697" s="6">
        <v>44013.477731481478</v>
      </c>
      <c r="M3697" t="s">
        <v>8885</v>
      </c>
      <c r="N3697" t="s">
        <v>8886</v>
      </c>
      <c r="Q3697" t="s">
        <v>676</v>
      </c>
      <c r="R3697" t="s">
        <v>381</v>
      </c>
      <c r="S3697" t="s">
        <v>8887</v>
      </c>
      <c r="T3697" t="s">
        <v>338</v>
      </c>
      <c r="U3697" t="s">
        <v>530</v>
      </c>
      <c r="W3697" t="s">
        <v>8888</v>
      </c>
      <c r="Z3697" t="s">
        <v>8885</v>
      </c>
      <c r="AA3697" t="s">
        <v>8886</v>
      </c>
      <c r="AD3697" t="s">
        <v>676</v>
      </c>
      <c r="AE3697" t="s">
        <v>381</v>
      </c>
      <c r="AF3697" t="s">
        <v>8887</v>
      </c>
      <c r="AG3697" t="s">
        <v>338</v>
      </c>
      <c r="AH3697" t="s">
        <v>530</v>
      </c>
      <c r="AJ3697" t="s">
        <v>8888</v>
      </c>
      <c r="AL3697" t="s">
        <v>339</v>
      </c>
      <c r="AM3697">
        <v>1</v>
      </c>
      <c r="AN3697">
        <v>1</v>
      </c>
      <c r="AO3697">
        <v>10147</v>
      </c>
      <c r="AQ3697">
        <v>124429</v>
      </c>
      <c r="AR3697">
        <v>51070001</v>
      </c>
      <c r="AS3697" t="s">
        <v>1886</v>
      </c>
      <c r="AT3697" t="s">
        <v>45</v>
      </c>
      <c r="AW3697" t="s">
        <v>343</v>
      </c>
      <c r="BY3697" t="s">
        <v>342</v>
      </c>
      <c r="EQ3697">
        <v>251956</v>
      </c>
      <c r="ER3697" t="s">
        <v>8889</v>
      </c>
      <c r="EV3697">
        <v>17287843</v>
      </c>
      <c r="EW3697">
        <v>928</v>
      </c>
      <c r="EX3697">
        <v>221139</v>
      </c>
      <c r="EY3697" t="s">
        <v>8890</v>
      </c>
      <c r="EZ3697">
        <v>1</v>
      </c>
      <c r="FC3697">
        <v>51070001</v>
      </c>
      <c r="FD3697" t="s">
        <v>45</v>
      </c>
    </row>
    <row r="3698" spans="1:160" x14ac:dyDescent="0.3">
      <c r="A3698" t="str">
        <f>VLOOKUP(B3698,Table2[],3,FALSE)</f>
        <v>Digital</v>
      </c>
      <c r="B3698" t="str">
        <f>IF(OR(ISNUMBER(FIND("QVC",Z3698)),ISNUMBER(FIND("QVC",AL3698))),"QVC",IF(OR(ISNUMBER(FIND("NCO",H3698)),ISNUMBER(FIND("NCO",Y3698))), "NCO", IF(AL3698="consumer","PMD.com",VLOOKUP(LEFT(H3698,2),Tables!$E$1:$F$11,2,FALSE))))</f>
        <v>PMD.com</v>
      </c>
      <c r="C3698">
        <f t="shared" si="174"/>
        <v>52240001</v>
      </c>
      <c r="D3698">
        <f t="shared" si="175"/>
        <v>1</v>
      </c>
      <c r="E3698" t="str">
        <f t="shared" ca="1" si="173"/>
        <v>shifted orders shipped</v>
      </c>
      <c r="F3698" t="s">
        <v>3539</v>
      </c>
      <c r="G3698" t="s">
        <v>335</v>
      </c>
      <c r="H3698" t="s">
        <v>8884</v>
      </c>
      <c r="I3698" s="6">
        <v>44012.895578703705</v>
      </c>
      <c r="J3698" t="s">
        <v>16</v>
      </c>
      <c r="K3698" s="6">
        <v>44013.477731481478</v>
      </c>
      <c r="M3698" t="s">
        <v>8885</v>
      </c>
      <c r="N3698" t="s">
        <v>8886</v>
      </c>
      <c r="Q3698" t="s">
        <v>676</v>
      </c>
      <c r="R3698" t="s">
        <v>381</v>
      </c>
      <c r="S3698" t="s">
        <v>8887</v>
      </c>
      <c r="T3698" t="s">
        <v>338</v>
      </c>
      <c r="U3698" t="s">
        <v>530</v>
      </c>
      <c r="W3698" t="s">
        <v>8888</v>
      </c>
      <c r="Z3698" t="s">
        <v>8885</v>
      </c>
      <c r="AA3698" t="s">
        <v>8886</v>
      </c>
      <c r="AD3698" t="s">
        <v>676</v>
      </c>
      <c r="AE3698" t="s">
        <v>381</v>
      </c>
      <c r="AF3698" t="s">
        <v>8887</v>
      </c>
      <c r="AG3698" t="s">
        <v>338</v>
      </c>
      <c r="AH3698" t="s">
        <v>530</v>
      </c>
      <c r="AJ3698" t="s">
        <v>8888</v>
      </c>
      <c r="AL3698" t="s">
        <v>339</v>
      </c>
      <c r="AM3698">
        <v>1</v>
      </c>
      <c r="AN3698">
        <v>1</v>
      </c>
      <c r="AO3698">
        <v>5995</v>
      </c>
      <c r="AQ3698">
        <v>124435</v>
      </c>
      <c r="AR3698">
        <v>52240001</v>
      </c>
      <c r="AS3698" t="s">
        <v>2387</v>
      </c>
      <c r="AT3698" t="s">
        <v>108</v>
      </c>
      <c r="AW3698" t="s">
        <v>340</v>
      </c>
      <c r="AX3698" t="s">
        <v>340</v>
      </c>
      <c r="AY3698" t="s">
        <v>341</v>
      </c>
      <c r="AZ3698">
        <v>0</v>
      </c>
      <c r="BY3698" t="s">
        <v>342</v>
      </c>
      <c r="EQ3698">
        <v>253361</v>
      </c>
      <c r="ER3698" t="s">
        <v>8889</v>
      </c>
      <c r="EV3698">
        <v>17287843</v>
      </c>
      <c r="EW3698">
        <v>928</v>
      </c>
      <c r="EX3698">
        <v>221139</v>
      </c>
      <c r="EY3698" t="s">
        <v>8890</v>
      </c>
      <c r="EZ3698">
        <v>1</v>
      </c>
      <c r="FC3698">
        <v>52240001</v>
      </c>
      <c r="FD3698" t="s">
        <v>108</v>
      </c>
    </row>
    <row r="3699" spans="1:160" x14ac:dyDescent="0.3">
      <c r="A3699" t="str">
        <f>VLOOKUP(B3699,Table2[],3,FALSE)</f>
        <v>Digital</v>
      </c>
      <c r="B3699" t="str">
        <f>IF(OR(ISNUMBER(FIND("QVC",Z3699)),ISNUMBER(FIND("QVC",AL3699))),"QVC",IF(OR(ISNUMBER(FIND("NCO",H3699)),ISNUMBER(FIND("NCO",Y3699))), "NCO", IF(AL3699="consumer","PMD.com",VLOOKUP(LEFT(H3699,2),Tables!$E$1:$F$11,2,FALSE))))</f>
        <v>PMD.com</v>
      </c>
      <c r="C3699">
        <f t="shared" si="174"/>
        <v>5341</v>
      </c>
      <c r="D3699">
        <f t="shared" si="175"/>
        <v>1</v>
      </c>
      <c r="E3699" t="str">
        <f t="shared" ca="1" si="173"/>
        <v>MTD orders shipped</v>
      </c>
      <c r="F3699" t="s">
        <v>3539</v>
      </c>
      <c r="G3699" t="s">
        <v>335</v>
      </c>
      <c r="H3699" t="s">
        <v>8891</v>
      </c>
      <c r="I3699" s="6">
        <v>44013.188784722224</v>
      </c>
      <c r="J3699" t="s">
        <v>16</v>
      </c>
      <c r="K3699" s="6">
        <v>44013.477800925924</v>
      </c>
      <c r="M3699" t="s">
        <v>8892</v>
      </c>
      <c r="N3699" t="s">
        <v>8893</v>
      </c>
      <c r="Q3699" t="s">
        <v>535</v>
      </c>
      <c r="R3699" t="s">
        <v>365</v>
      </c>
      <c r="S3699" t="s">
        <v>8894</v>
      </c>
      <c r="T3699" t="s">
        <v>338</v>
      </c>
      <c r="U3699" t="s">
        <v>530</v>
      </c>
      <c r="W3699" t="s">
        <v>8895</v>
      </c>
      <c r="Z3699" t="s">
        <v>8892</v>
      </c>
      <c r="AA3699" t="s">
        <v>8893</v>
      </c>
      <c r="AD3699" t="s">
        <v>535</v>
      </c>
      <c r="AE3699" t="s">
        <v>365</v>
      </c>
      <c r="AF3699" t="s">
        <v>8894</v>
      </c>
      <c r="AG3699" t="s">
        <v>338</v>
      </c>
      <c r="AH3699" t="s">
        <v>530</v>
      </c>
      <c r="AJ3699" t="s">
        <v>8895</v>
      </c>
      <c r="AL3699" t="s">
        <v>339</v>
      </c>
      <c r="AM3699">
        <v>1</v>
      </c>
      <c r="AN3699">
        <v>1</v>
      </c>
      <c r="AO3699">
        <v>15156</v>
      </c>
      <c r="AQ3699">
        <v>124187</v>
      </c>
      <c r="AR3699">
        <v>5341</v>
      </c>
      <c r="AS3699" t="s">
        <v>1851</v>
      </c>
      <c r="AT3699" t="s">
        <v>82</v>
      </c>
      <c r="AW3699" t="s">
        <v>340</v>
      </c>
      <c r="AX3699" t="s">
        <v>340</v>
      </c>
      <c r="AY3699" t="s">
        <v>345</v>
      </c>
      <c r="AZ3699" t="s">
        <v>346</v>
      </c>
      <c r="BY3699" t="s">
        <v>342</v>
      </c>
      <c r="EQ3699">
        <v>243643</v>
      </c>
      <c r="ER3699" t="s">
        <v>8896</v>
      </c>
      <c r="EV3699">
        <v>17288764</v>
      </c>
      <c r="EW3699">
        <v>928</v>
      </c>
      <c r="EX3699">
        <v>221190</v>
      </c>
      <c r="EY3699" t="s">
        <v>8897</v>
      </c>
      <c r="EZ3699">
        <v>1</v>
      </c>
      <c r="FC3699">
        <v>90444</v>
      </c>
      <c r="FD3699" t="s">
        <v>1282</v>
      </c>
    </row>
    <row r="3700" spans="1:160" x14ac:dyDescent="0.3">
      <c r="A3700" t="str">
        <f>VLOOKUP(B3700,Table2[],3,FALSE)</f>
        <v>Digital</v>
      </c>
      <c r="B3700" t="str">
        <f>IF(OR(ISNUMBER(FIND("QVC",Z3700)),ISNUMBER(FIND("QVC",AL3700))),"QVC",IF(OR(ISNUMBER(FIND("NCO",H3700)),ISNUMBER(FIND("NCO",Y3700))), "NCO", IF(AL3700="consumer","PMD.com",VLOOKUP(LEFT(H3700,2),Tables!$E$1:$F$11,2,FALSE))))</f>
        <v>PMD.com</v>
      </c>
      <c r="C3700">
        <f t="shared" si="174"/>
        <v>5342</v>
      </c>
      <c r="D3700">
        <f t="shared" si="175"/>
        <v>1</v>
      </c>
      <c r="E3700" t="str">
        <f t="shared" ca="1" si="173"/>
        <v>MTD orders shipped</v>
      </c>
      <c r="F3700" t="s">
        <v>3539</v>
      </c>
      <c r="G3700" t="s">
        <v>335</v>
      </c>
      <c r="H3700" t="s">
        <v>8891</v>
      </c>
      <c r="I3700" s="6">
        <v>44013.188784722224</v>
      </c>
      <c r="J3700" t="s">
        <v>16</v>
      </c>
      <c r="K3700" s="6">
        <v>44013.477800925924</v>
      </c>
      <c r="M3700" t="s">
        <v>8892</v>
      </c>
      <c r="N3700" t="s">
        <v>8893</v>
      </c>
      <c r="Q3700" t="s">
        <v>535</v>
      </c>
      <c r="R3700" t="s">
        <v>365</v>
      </c>
      <c r="S3700" t="s">
        <v>8894</v>
      </c>
      <c r="T3700" t="s">
        <v>338</v>
      </c>
      <c r="U3700" t="s">
        <v>530</v>
      </c>
      <c r="W3700" t="s">
        <v>8895</v>
      </c>
      <c r="Z3700" t="s">
        <v>8892</v>
      </c>
      <c r="AA3700" t="s">
        <v>8893</v>
      </c>
      <c r="AD3700" t="s">
        <v>535</v>
      </c>
      <c r="AE3700" t="s">
        <v>365</v>
      </c>
      <c r="AF3700" t="s">
        <v>8894</v>
      </c>
      <c r="AG3700" t="s">
        <v>338</v>
      </c>
      <c r="AH3700" t="s">
        <v>530</v>
      </c>
      <c r="AJ3700" t="s">
        <v>8895</v>
      </c>
      <c r="AL3700" t="s">
        <v>339</v>
      </c>
      <c r="AM3700">
        <v>1</v>
      </c>
      <c r="AN3700">
        <v>1</v>
      </c>
      <c r="AO3700">
        <v>13280</v>
      </c>
      <c r="AQ3700">
        <v>123849</v>
      </c>
      <c r="AR3700">
        <v>5342</v>
      </c>
      <c r="AS3700" t="s">
        <v>1867</v>
      </c>
      <c r="AT3700" t="s">
        <v>149</v>
      </c>
      <c r="AW3700" t="s">
        <v>340</v>
      </c>
      <c r="AX3700" t="s">
        <v>340</v>
      </c>
      <c r="AY3700" t="s">
        <v>345</v>
      </c>
      <c r="AZ3700" t="s">
        <v>346</v>
      </c>
      <c r="BY3700" t="s">
        <v>342</v>
      </c>
      <c r="EQ3700">
        <v>244853</v>
      </c>
      <c r="ER3700" t="s">
        <v>8896</v>
      </c>
      <c r="EV3700">
        <v>17288764</v>
      </c>
      <c r="EW3700">
        <v>928</v>
      </c>
      <c r="EX3700">
        <v>221190</v>
      </c>
      <c r="EY3700" t="s">
        <v>8897</v>
      </c>
      <c r="EZ3700">
        <v>1</v>
      </c>
      <c r="FC3700">
        <v>90444</v>
      </c>
      <c r="FD3700" t="s">
        <v>1282</v>
      </c>
    </row>
    <row r="3701" spans="1:160" x14ac:dyDescent="0.3">
      <c r="A3701" t="str">
        <f>VLOOKUP(B3701,Table2[],3,FALSE)</f>
        <v>Digital</v>
      </c>
      <c r="B3701" t="str">
        <f>IF(OR(ISNUMBER(FIND("QVC",Z3701)),ISNUMBER(FIND("QVC",AL3701))),"QVC",IF(OR(ISNUMBER(FIND("NCO",H3701)),ISNUMBER(FIND("NCO",Y3701))), "NCO", IF(AL3701="consumer","PMD.com",VLOOKUP(LEFT(H3701,2),Tables!$E$1:$F$11,2,FALSE))))</f>
        <v>PMD.com</v>
      </c>
      <c r="C3701">
        <f t="shared" si="174"/>
        <v>53440001</v>
      </c>
      <c r="D3701">
        <f t="shared" si="175"/>
        <v>1</v>
      </c>
      <c r="E3701" t="str">
        <f t="shared" ca="1" si="173"/>
        <v>MTD orders shipped</v>
      </c>
      <c r="F3701" t="s">
        <v>3539</v>
      </c>
      <c r="G3701" t="s">
        <v>335</v>
      </c>
      <c r="H3701" t="s">
        <v>8891</v>
      </c>
      <c r="I3701" s="6">
        <v>44013.188784722224</v>
      </c>
      <c r="J3701" t="s">
        <v>16</v>
      </c>
      <c r="K3701" s="6">
        <v>44013.477800925924</v>
      </c>
      <c r="M3701" t="s">
        <v>8892</v>
      </c>
      <c r="N3701" t="s">
        <v>8893</v>
      </c>
      <c r="Q3701" t="s">
        <v>535</v>
      </c>
      <c r="R3701" t="s">
        <v>365</v>
      </c>
      <c r="S3701" t="s">
        <v>8894</v>
      </c>
      <c r="T3701" t="s">
        <v>338</v>
      </c>
      <c r="U3701" t="s">
        <v>530</v>
      </c>
      <c r="W3701" t="s">
        <v>8895</v>
      </c>
      <c r="Z3701" t="s">
        <v>8892</v>
      </c>
      <c r="AA3701" t="s">
        <v>8893</v>
      </c>
      <c r="AD3701" t="s">
        <v>535</v>
      </c>
      <c r="AE3701" t="s">
        <v>365</v>
      </c>
      <c r="AF3701" t="s">
        <v>8894</v>
      </c>
      <c r="AG3701" t="s">
        <v>338</v>
      </c>
      <c r="AH3701" t="s">
        <v>530</v>
      </c>
      <c r="AJ3701" t="s">
        <v>8895</v>
      </c>
      <c r="AL3701" t="s">
        <v>339</v>
      </c>
      <c r="AM3701">
        <v>1</v>
      </c>
      <c r="AN3701">
        <v>1</v>
      </c>
      <c r="AO3701">
        <v>7642</v>
      </c>
      <c r="AQ3701">
        <v>124700</v>
      </c>
      <c r="AR3701">
        <v>53440001</v>
      </c>
      <c r="AS3701" t="s">
        <v>1240</v>
      </c>
      <c r="AT3701" t="s">
        <v>116</v>
      </c>
      <c r="AW3701" t="s">
        <v>340</v>
      </c>
      <c r="AX3701" t="s">
        <v>340</v>
      </c>
      <c r="AY3701" t="s">
        <v>345</v>
      </c>
      <c r="AZ3701" t="s">
        <v>345</v>
      </c>
      <c r="BY3701" t="s">
        <v>342</v>
      </c>
      <c r="EQ3701">
        <v>252960</v>
      </c>
      <c r="ER3701" t="s">
        <v>8896</v>
      </c>
      <c r="EV3701">
        <v>17288764</v>
      </c>
      <c r="EW3701">
        <v>928</v>
      </c>
      <c r="EX3701">
        <v>221190</v>
      </c>
      <c r="EY3701" t="s">
        <v>8897</v>
      </c>
      <c r="EZ3701">
        <v>1</v>
      </c>
      <c r="FC3701">
        <v>90444</v>
      </c>
      <c r="FD3701" t="s">
        <v>1282</v>
      </c>
    </row>
    <row r="3702" spans="1:160" x14ac:dyDescent="0.3">
      <c r="A3702" t="str">
        <f>VLOOKUP(B3702,Table2[],3,FALSE)</f>
        <v>Digital</v>
      </c>
      <c r="B3702" t="str">
        <f>IF(OR(ISNUMBER(FIND("QVC",Z3702)),ISNUMBER(FIND("QVC",AL3702))),"QVC",IF(OR(ISNUMBER(FIND("NCO",H3702)),ISNUMBER(FIND("NCO",Y3702))), "NCO", IF(AL3702="consumer","PMD.com",VLOOKUP(LEFT(H3702,2),Tables!$E$1:$F$11,2,FALSE))))</f>
        <v>PMD.com</v>
      </c>
      <c r="C3702">
        <f t="shared" si="174"/>
        <v>52430001</v>
      </c>
      <c r="D3702">
        <f t="shared" si="175"/>
        <v>1</v>
      </c>
      <c r="E3702" t="str">
        <f t="shared" ca="1" si="173"/>
        <v>shifted orders shipped</v>
      </c>
      <c r="F3702" t="s">
        <v>3539</v>
      </c>
      <c r="G3702" t="s">
        <v>335</v>
      </c>
      <c r="H3702" t="s">
        <v>8898</v>
      </c>
      <c r="I3702" s="6">
        <v>44012.910138888888</v>
      </c>
      <c r="J3702" t="s">
        <v>16</v>
      </c>
      <c r="K3702" s="6">
        <v>44013.478078703702</v>
      </c>
      <c r="M3702" t="s">
        <v>8899</v>
      </c>
      <c r="N3702" t="s">
        <v>8474</v>
      </c>
      <c r="Q3702" t="s">
        <v>541</v>
      </c>
      <c r="R3702" t="s">
        <v>403</v>
      </c>
      <c r="S3702" t="s">
        <v>8475</v>
      </c>
      <c r="T3702" t="s">
        <v>338</v>
      </c>
      <c r="U3702" t="s">
        <v>530</v>
      </c>
      <c r="W3702" t="s">
        <v>8900</v>
      </c>
      <c r="Z3702" t="s">
        <v>8899</v>
      </c>
      <c r="AA3702" t="s">
        <v>8474</v>
      </c>
      <c r="AD3702" t="s">
        <v>541</v>
      </c>
      <c r="AE3702" t="s">
        <v>403</v>
      </c>
      <c r="AF3702" t="s">
        <v>8475</v>
      </c>
      <c r="AG3702" t="s">
        <v>338</v>
      </c>
      <c r="AH3702" t="s">
        <v>530</v>
      </c>
      <c r="AJ3702" t="s">
        <v>8900</v>
      </c>
      <c r="AL3702" t="s">
        <v>339</v>
      </c>
      <c r="AM3702">
        <v>1</v>
      </c>
      <c r="AN3702">
        <v>1</v>
      </c>
      <c r="AO3702">
        <v>12063</v>
      </c>
      <c r="AQ3702">
        <v>127155</v>
      </c>
      <c r="AR3702">
        <v>52430001</v>
      </c>
      <c r="AS3702" t="s">
        <v>927</v>
      </c>
      <c r="AT3702" t="s">
        <v>75</v>
      </c>
      <c r="AW3702" t="s">
        <v>340</v>
      </c>
      <c r="AX3702" t="s">
        <v>340</v>
      </c>
      <c r="AY3702" t="s">
        <v>357</v>
      </c>
      <c r="AZ3702" t="s">
        <v>363</v>
      </c>
      <c r="BY3702" t="s">
        <v>342</v>
      </c>
      <c r="EQ3702">
        <v>249990</v>
      </c>
      <c r="ER3702" t="s">
        <v>8901</v>
      </c>
      <c r="EV3702">
        <v>17287851</v>
      </c>
      <c r="EW3702">
        <v>928</v>
      </c>
      <c r="EX3702">
        <v>221147</v>
      </c>
      <c r="EY3702" t="s">
        <v>8902</v>
      </c>
      <c r="EZ3702">
        <v>1</v>
      </c>
      <c r="FC3702">
        <v>95384</v>
      </c>
      <c r="FD3702" t="s">
        <v>3530</v>
      </c>
    </row>
    <row r="3703" spans="1:160" x14ac:dyDescent="0.3">
      <c r="A3703" t="str">
        <f>VLOOKUP(B3703,Table2[],3,FALSE)</f>
        <v>Digital</v>
      </c>
      <c r="B3703" t="str">
        <f>IF(OR(ISNUMBER(FIND("QVC",Z3703)),ISNUMBER(FIND("QVC",AL3703))),"QVC",IF(OR(ISNUMBER(FIND("NCO",H3703)),ISNUMBER(FIND("NCO",Y3703))), "NCO", IF(AL3703="consumer","PMD.com",VLOOKUP(LEFT(H3703,2),Tables!$E$1:$F$11,2,FALSE))))</f>
        <v>PMD.com</v>
      </c>
      <c r="C3703">
        <f t="shared" si="174"/>
        <v>54020001</v>
      </c>
      <c r="D3703">
        <f t="shared" si="175"/>
        <v>2</v>
      </c>
      <c r="E3703" t="str">
        <f t="shared" ca="1" si="173"/>
        <v>shifted orders shipped</v>
      </c>
      <c r="F3703" t="s">
        <v>3539</v>
      </c>
      <c r="G3703" t="s">
        <v>335</v>
      </c>
      <c r="H3703" t="s">
        <v>8898</v>
      </c>
      <c r="I3703" s="6">
        <v>44012.910138888888</v>
      </c>
      <c r="J3703" t="s">
        <v>16</v>
      </c>
      <c r="K3703" s="6">
        <v>44013.478078703702</v>
      </c>
      <c r="M3703" t="s">
        <v>8899</v>
      </c>
      <c r="N3703" t="s">
        <v>8474</v>
      </c>
      <c r="Q3703" t="s">
        <v>541</v>
      </c>
      <c r="R3703" t="s">
        <v>403</v>
      </c>
      <c r="S3703" t="s">
        <v>8475</v>
      </c>
      <c r="T3703" t="s">
        <v>338</v>
      </c>
      <c r="U3703" t="s">
        <v>530</v>
      </c>
      <c r="W3703" t="s">
        <v>8900</v>
      </c>
      <c r="Z3703" t="s">
        <v>8899</v>
      </c>
      <c r="AA3703" t="s">
        <v>8474</v>
      </c>
      <c r="AD3703" t="s">
        <v>541</v>
      </c>
      <c r="AE3703" t="s">
        <v>403</v>
      </c>
      <c r="AF3703" t="s">
        <v>8475</v>
      </c>
      <c r="AG3703" t="s">
        <v>338</v>
      </c>
      <c r="AH3703" t="s">
        <v>530</v>
      </c>
      <c r="AJ3703" t="s">
        <v>8900</v>
      </c>
      <c r="AL3703" t="s">
        <v>339</v>
      </c>
      <c r="AM3703">
        <v>2</v>
      </c>
      <c r="AN3703">
        <v>2</v>
      </c>
      <c r="AO3703">
        <v>3692</v>
      </c>
      <c r="AQ3703">
        <v>124477</v>
      </c>
      <c r="AR3703">
        <v>54020001</v>
      </c>
      <c r="AS3703" t="s">
        <v>484</v>
      </c>
      <c r="AT3703" t="s">
        <v>93</v>
      </c>
      <c r="AW3703" t="s">
        <v>340</v>
      </c>
      <c r="AX3703">
        <v>0</v>
      </c>
      <c r="AY3703" t="s">
        <v>348</v>
      </c>
      <c r="AZ3703">
        <v>0</v>
      </c>
      <c r="BY3703" t="s">
        <v>342</v>
      </c>
      <c r="EQ3703">
        <v>251671</v>
      </c>
      <c r="ER3703" t="s">
        <v>8901</v>
      </c>
      <c r="EV3703">
        <v>17287851</v>
      </c>
      <c r="EW3703">
        <v>928</v>
      </c>
      <c r="EX3703">
        <v>221147</v>
      </c>
      <c r="EY3703" t="s">
        <v>8902</v>
      </c>
      <c r="EZ3703">
        <v>1</v>
      </c>
      <c r="FC3703">
        <v>54020001</v>
      </c>
      <c r="FD3703" t="s">
        <v>93</v>
      </c>
    </row>
    <row r="3704" spans="1:160" x14ac:dyDescent="0.3">
      <c r="A3704" t="str">
        <f>VLOOKUP(B3704,Table2[],3,FALSE)</f>
        <v>Digital</v>
      </c>
      <c r="B3704" t="str">
        <f>IF(OR(ISNUMBER(FIND("QVC",Z3704)),ISNUMBER(FIND("QVC",AL3704))),"QVC",IF(OR(ISNUMBER(FIND("NCO",H3704)),ISNUMBER(FIND("NCO",Y3704))), "NCO", IF(AL3704="consumer","PMD.com",VLOOKUP(LEFT(H3704,2),Tables!$E$1:$F$11,2,FALSE))))</f>
        <v>PMD.com</v>
      </c>
      <c r="C3704">
        <f t="shared" si="174"/>
        <v>53920001</v>
      </c>
      <c r="D3704">
        <f t="shared" si="175"/>
        <v>1</v>
      </c>
      <c r="E3704" t="str">
        <f t="shared" ca="1" si="173"/>
        <v>shifted orders shipped</v>
      </c>
      <c r="F3704" t="s">
        <v>3539</v>
      </c>
      <c r="G3704" t="s">
        <v>335</v>
      </c>
      <c r="H3704" t="s">
        <v>8898</v>
      </c>
      <c r="I3704" s="6">
        <v>44012.910138888888</v>
      </c>
      <c r="J3704" t="s">
        <v>16</v>
      </c>
      <c r="K3704" s="6">
        <v>44013.478078703702</v>
      </c>
      <c r="M3704" t="s">
        <v>8899</v>
      </c>
      <c r="N3704" t="s">
        <v>8474</v>
      </c>
      <c r="Q3704" t="s">
        <v>541</v>
      </c>
      <c r="R3704" t="s">
        <v>403</v>
      </c>
      <c r="S3704" t="s">
        <v>8475</v>
      </c>
      <c r="T3704" t="s">
        <v>338</v>
      </c>
      <c r="U3704" t="s">
        <v>530</v>
      </c>
      <c r="W3704" t="s">
        <v>8900</v>
      </c>
      <c r="Z3704" t="s">
        <v>8899</v>
      </c>
      <c r="AA3704" t="s">
        <v>8474</v>
      </c>
      <c r="AD3704" t="s">
        <v>541</v>
      </c>
      <c r="AE3704" t="s">
        <v>403</v>
      </c>
      <c r="AF3704" t="s">
        <v>8475</v>
      </c>
      <c r="AG3704" t="s">
        <v>338</v>
      </c>
      <c r="AH3704" t="s">
        <v>530</v>
      </c>
      <c r="AJ3704" t="s">
        <v>8900</v>
      </c>
      <c r="AL3704" t="s">
        <v>339</v>
      </c>
      <c r="AM3704">
        <v>1</v>
      </c>
      <c r="AN3704">
        <v>1</v>
      </c>
      <c r="AO3704">
        <v>14899</v>
      </c>
      <c r="AQ3704">
        <v>124468</v>
      </c>
      <c r="AR3704">
        <v>53920001</v>
      </c>
      <c r="AS3704">
        <v>9000000</v>
      </c>
      <c r="AT3704" t="s">
        <v>40</v>
      </c>
      <c r="AW3704" t="s">
        <v>343</v>
      </c>
      <c r="BY3704" t="s">
        <v>342</v>
      </c>
      <c r="EQ3704">
        <v>243396</v>
      </c>
      <c r="ER3704" t="s">
        <v>8901</v>
      </c>
      <c r="EV3704">
        <v>17287851</v>
      </c>
      <c r="EW3704">
        <v>928</v>
      </c>
      <c r="EX3704">
        <v>221147</v>
      </c>
      <c r="EY3704" t="s">
        <v>8902</v>
      </c>
      <c r="EZ3704">
        <v>1</v>
      </c>
      <c r="FC3704">
        <v>95384</v>
      </c>
      <c r="FD3704" t="s">
        <v>3530</v>
      </c>
    </row>
    <row r="3705" spans="1:160" x14ac:dyDescent="0.3">
      <c r="A3705" t="str">
        <f>VLOOKUP(B3705,Table2[],3,FALSE)</f>
        <v>Digital</v>
      </c>
      <c r="B3705" t="str">
        <f>IF(OR(ISNUMBER(FIND("QVC",Z3705)),ISNUMBER(FIND("QVC",AL3705))),"QVC",IF(OR(ISNUMBER(FIND("NCO",H3705)),ISNUMBER(FIND("NCO",Y3705))), "NCO", IF(AL3705="consumer","PMD.com",VLOOKUP(LEFT(H3705,2),Tables!$E$1:$F$11,2,FALSE))))</f>
        <v>PMD.com</v>
      </c>
      <c r="C3705">
        <f t="shared" si="174"/>
        <v>53970001</v>
      </c>
      <c r="D3705">
        <f t="shared" si="175"/>
        <v>2</v>
      </c>
      <c r="E3705" t="str">
        <f t="shared" ca="1" si="173"/>
        <v>shifted orders shipped</v>
      </c>
      <c r="F3705" t="s">
        <v>3539</v>
      </c>
      <c r="G3705" t="s">
        <v>335</v>
      </c>
      <c r="H3705" t="s">
        <v>8898</v>
      </c>
      <c r="I3705" s="6">
        <v>44012.910138888888</v>
      </c>
      <c r="J3705" t="s">
        <v>16</v>
      </c>
      <c r="K3705" s="6">
        <v>44013.478078703702</v>
      </c>
      <c r="M3705" t="s">
        <v>8899</v>
      </c>
      <c r="N3705" t="s">
        <v>8474</v>
      </c>
      <c r="Q3705" t="s">
        <v>541</v>
      </c>
      <c r="R3705" t="s">
        <v>403</v>
      </c>
      <c r="S3705" t="s">
        <v>8475</v>
      </c>
      <c r="T3705" t="s">
        <v>338</v>
      </c>
      <c r="U3705" t="s">
        <v>530</v>
      </c>
      <c r="W3705" t="s">
        <v>8900</v>
      </c>
      <c r="Z3705" t="s">
        <v>8899</v>
      </c>
      <c r="AA3705" t="s">
        <v>8474</v>
      </c>
      <c r="AD3705" t="s">
        <v>541</v>
      </c>
      <c r="AE3705" t="s">
        <v>403</v>
      </c>
      <c r="AF3705" t="s">
        <v>8475</v>
      </c>
      <c r="AG3705" t="s">
        <v>338</v>
      </c>
      <c r="AH3705" t="s">
        <v>530</v>
      </c>
      <c r="AJ3705" t="s">
        <v>8900</v>
      </c>
      <c r="AL3705" t="s">
        <v>339</v>
      </c>
      <c r="AM3705">
        <v>2</v>
      </c>
      <c r="AN3705">
        <v>2</v>
      </c>
      <c r="AO3705">
        <v>392</v>
      </c>
      <c r="AQ3705">
        <v>124472</v>
      </c>
      <c r="AR3705">
        <v>53970001</v>
      </c>
      <c r="AS3705" t="s">
        <v>577</v>
      </c>
      <c r="AT3705" t="s">
        <v>41</v>
      </c>
      <c r="AW3705" t="s">
        <v>343</v>
      </c>
      <c r="BY3705" t="s">
        <v>342</v>
      </c>
      <c r="EQ3705">
        <v>251826</v>
      </c>
      <c r="ER3705" t="s">
        <v>8901</v>
      </c>
      <c r="EV3705">
        <v>17287851</v>
      </c>
      <c r="EW3705">
        <v>928</v>
      </c>
      <c r="EX3705">
        <v>221147</v>
      </c>
      <c r="EY3705" t="s">
        <v>8902</v>
      </c>
      <c r="EZ3705">
        <v>1</v>
      </c>
      <c r="FC3705">
        <v>53970001</v>
      </c>
      <c r="FD3705" t="s">
        <v>41</v>
      </c>
    </row>
    <row r="3706" spans="1:160" x14ac:dyDescent="0.3">
      <c r="A3706" t="str">
        <f>VLOOKUP(B3706,Table2[],3,FALSE)</f>
        <v>Digital</v>
      </c>
      <c r="B3706" t="str">
        <f>IF(OR(ISNUMBER(FIND("QVC",Z3706)),ISNUMBER(FIND("QVC",AL3706))),"QVC",IF(OR(ISNUMBER(FIND("NCO",H3706)),ISNUMBER(FIND("NCO",Y3706))), "NCO", IF(AL3706="consumer","PMD.com",VLOOKUP(LEFT(H3706,2),Tables!$E$1:$F$11,2,FALSE))))</f>
        <v>PMD.com</v>
      </c>
      <c r="C3706">
        <f t="shared" si="174"/>
        <v>53900001</v>
      </c>
      <c r="D3706">
        <f t="shared" si="175"/>
        <v>2</v>
      </c>
      <c r="E3706" t="str">
        <f t="shared" ca="1" si="173"/>
        <v>shifted orders shipped</v>
      </c>
      <c r="F3706" t="s">
        <v>3539</v>
      </c>
      <c r="G3706" t="s">
        <v>335</v>
      </c>
      <c r="H3706" t="s">
        <v>8898</v>
      </c>
      <c r="I3706" s="6">
        <v>44012.910138888888</v>
      </c>
      <c r="J3706" t="s">
        <v>16</v>
      </c>
      <c r="K3706" s="6">
        <v>44013.478078703702</v>
      </c>
      <c r="M3706" t="s">
        <v>8899</v>
      </c>
      <c r="N3706" t="s">
        <v>8474</v>
      </c>
      <c r="Q3706" t="s">
        <v>541</v>
      </c>
      <c r="R3706" t="s">
        <v>403</v>
      </c>
      <c r="S3706" t="s">
        <v>8475</v>
      </c>
      <c r="T3706" t="s">
        <v>338</v>
      </c>
      <c r="U3706" t="s">
        <v>530</v>
      </c>
      <c r="W3706" t="s">
        <v>8900</v>
      </c>
      <c r="Z3706" t="s">
        <v>8899</v>
      </c>
      <c r="AA3706" t="s">
        <v>8474</v>
      </c>
      <c r="AD3706" t="s">
        <v>541</v>
      </c>
      <c r="AE3706" t="s">
        <v>403</v>
      </c>
      <c r="AF3706" t="s">
        <v>8475</v>
      </c>
      <c r="AG3706" t="s">
        <v>338</v>
      </c>
      <c r="AH3706" t="s">
        <v>530</v>
      </c>
      <c r="AJ3706" t="s">
        <v>8900</v>
      </c>
      <c r="AL3706" t="s">
        <v>339</v>
      </c>
      <c r="AM3706">
        <v>2</v>
      </c>
      <c r="AN3706">
        <v>2</v>
      </c>
      <c r="AO3706">
        <v>31217</v>
      </c>
      <c r="AQ3706">
        <v>124466</v>
      </c>
      <c r="AR3706">
        <v>53900001</v>
      </c>
      <c r="AS3706" t="s">
        <v>1697</v>
      </c>
      <c r="AT3706" t="s">
        <v>104</v>
      </c>
      <c r="AW3706" t="s">
        <v>343</v>
      </c>
      <c r="BY3706" t="s">
        <v>342</v>
      </c>
      <c r="EQ3706">
        <v>247378</v>
      </c>
      <c r="ER3706" t="s">
        <v>8901</v>
      </c>
      <c r="EV3706">
        <v>17287851</v>
      </c>
      <c r="EW3706">
        <v>928</v>
      </c>
      <c r="EX3706">
        <v>221147</v>
      </c>
      <c r="EY3706" t="s">
        <v>8902</v>
      </c>
      <c r="EZ3706">
        <v>1</v>
      </c>
      <c r="FC3706">
        <v>53900001</v>
      </c>
      <c r="FD3706" t="s">
        <v>104</v>
      </c>
    </row>
    <row r="3707" spans="1:160" x14ac:dyDescent="0.3">
      <c r="A3707" t="str">
        <f>VLOOKUP(B3707,Table2[],3,FALSE)</f>
        <v>Digital</v>
      </c>
      <c r="B3707" t="str">
        <f>IF(OR(ISNUMBER(FIND("QVC",Z3707)),ISNUMBER(FIND("QVC",AL3707))),"QVC",IF(OR(ISNUMBER(FIND("NCO",H3707)),ISNUMBER(FIND("NCO",Y3707))), "NCO", IF(AL3707="consumer","PMD.com",VLOOKUP(LEFT(H3707,2),Tables!$E$1:$F$11,2,FALSE))))</f>
        <v>PMD.com</v>
      </c>
      <c r="C3707">
        <f t="shared" si="174"/>
        <v>51090030</v>
      </c>
      <c r="D3707">
        <f t="shared" si="175"/>
        <v>1</v>
      </c>
      <c r="E3707" t="str">
        <f t="shared" ca="1" si="173"/>
        <v>shifted orders shipped</v>
      </c>
      <c r="F3707" t="s">
        <v>3539</v>
      </c>
      <c r="G3707" t="s">
        <v>335</v>
      </c>
      <c r="H3707" t="s">
        <v>8898</v>
      </c>
      <c r="I3707" s="6">
        <v>44012.910138888888</v>
      </c>
      <c r="J3707" t="s">
        <v>16</v>
      </c>
      <c r="K3707" s="6">
        <v>44013.478078703702</v>
      </c>
      <c r="M3707" t="s">
        <v>8899</v>
      </c>
      <c r="N3707" t="s">
        <v>8474</v>
      </c>
      <c r="Q3707" t="s">
        <v>541</v>
      </c>
      <c r="R3707" t="s">
        <v>403</v>
      </c>
      <c r="S3707" t="s">
        <v>8475</v>
      </c>
      <c r="T3707" t="s">
        <v>338</v>
      </c>
      <c r="U3707" t="s">
        <v>530</v>
      </c>
      <c r="W3707" t="s">
        <v>8900</v>
      </c>
      <c r="Z3707" t="s">
        <v>8899</v>
      </c>
      <c r="AA3707" t="s">
        <v>8474</v>
      </c>
      <c r="AD3707" t="s">
        <v>541</v>
      </c>
      <c r="AE3707" t="s">
        <v>403</v>
      </c>
      <c r="AF3707" t="s">
        <v>8475</v>
      </c>
      <c r="AG3707" t="s">
        <v>338</v>
      </c>
      <c r="AH3707" t="s">
        <v>530</v>
      </c>
      <c r="AJ3707" t="s">
        <v>8900</v>
      </c>
      <c r="AL3707" t="s">
        <v>339</v>
      </c>
      <c r="AM3707">
        <v>1</v>
      </c>
      <c r="AN3707">
        <v>1</v>
      </c>
      <c r="AO3707">
        <v>6688</v>
      </c>
      <c r="AQ3707">
        <v>125960</v>
      </c>
      <c r="AR3707">
        <v>51090030</v>
      </c>
      <c r="AS3707" t="s">
        <v>3043</v>
      </c>
      <c r="AT3707" t="s">
        <v>628</v>
      </c>
      <c r="AW3707" t="s">
        <v>343</v>
      </c>
      <c r="BY3707" t="s">
        <v>342</v>
      </c>
      <c r="BZ3707" t="b">
        <v>0</v>
      </c>
      <c r="EQ3707">
        <v>243047</v>
      </c>
      <c r="ER3707" t="s">
        <v>8901</v>
      </c>
      <c r="EV3707">
        <v>17287851</v>
      </c>
      <c r="EW3707">
        <v>928</v>
      </c>
      <c r="EX3707">
        <v>221147</v>
      </c>
      <c r="EY3707" t="s">
        <v>8902</v>
      </c>
      <c r="EZ3707">
        <v>1</v>
      </c>
      <c r="FC3707">
        <v>95384</v>
      </c>
      <c r="FD3707" t="s">
        <v>3530</v>
      </c>
    </row>
    <row r="3708" spans="1:160" x14ac:dyDescent="0.3">
      <c r="A3708" t="str">
        <f>VLOOKUP(B3708,Table2[],3,FALSE)</f>
        <v>Digital</v>
      </c>
      <c r="B3708" t="str">
        <f>IF(OR(ISNUMBER(FIND("QVC",Z3708)),ISNUMBER(FIND("QVC",AL3708))),"QVC",IF(OR(ISNUMBER(FIND("NCO",H3708)),ISNUMBER(FIND("NCO",Y3708))), "NCO", IF(AL3708="consumer","PMD.com",VLOOKUP(LEFT(H3708,2),Tables!$E$1:$F$11,2,FALSE))))</f>
        <v>PMD.com</v>
      </c>
      <c r="C3708">
        <f t="shared" si="174"/>
        <v>54010001</v>
      </c>
      <c r="D3708">
        <f t="shared" si="175"/>
        <v>2</v>
      </c>
      <c r="E3708" t="str">
        <f t="shared" ca="1" si="173"/>
        <v>shifted orders shipped</v>
      </c>
      <c r="F3708" t="s">
        <v>3539</v>
      </c>
      <c r="G3708" t="s">
        <v>335</v>
      </c>
      <c r="H3708" t="s">
        <v>8898</v>
      </c>
      <c r="I3708" s="6">
        <v>44012.910138888888</v>
      </c>
      <c r="J3708" t="s">
        <v>16</v>
      </c>
      <c r="K3708" s="6">
        <v>44013.478078703702</v>
      </c>
      <c r="M3708" t="s">
        <v>8899</v>
      </c>
      <c r="N3708" t="s">
        <v>8474</v>
      </c>
      <c r="Q3708" t="s">
        <v>541</v>
      </c>
      <c r="R3708" t="s">
        <v>403</v>
      </c>
      <c r="S3708" t="s">
        <v>8475</v>
      </c>
      <c r="T3708" t="s">
        <v>338</v>
      </c>
      <c r="U3708" t="s">
        <v>530</v>
      </c>
      <c r="W3708" t="s">
        <v>8900</v>
      </c>
      <c r="Z3708" t="s">
        <v>8899</v>
      </c>
      <c r="AA3708" t="s">
        <v>8474</v>
      </c>
      <c r="AD3708" t="s">
        <v>541</v>
      </c>
      <c r="AE3708" t="s">
        <v>403</v>
      </c>
      <c r="AF3708" t="s">
        <v>8475</v>
      </c>
      <c r="AG3708" t="s">
        <v>338</v>
      </c>
      <c r="AH3708" t="s">
        <v>530</v>
      </c>
      <c r="AJ3708" t="s">
        <v>8900</v>
      </c>
      <c r="AL3708" t="s">
        <v>339</v>
      </c>
      <c r="AM3708">
        <v>2</v>
      </c>
      <c r="AN3708">
        <v>2</v>
      </c>
      <c r="AO3708">
        <v>6300</v>
      </c>
      <c r="AQ3708">
        <v>124476</v>
      </c>
      <c r="AR3708">
        <v>54010001</v>
      </c>
      <c r="AS3708" t="s">
        <v>577</v>
      </c>
      <c r="AT3708" t="s">
        <v>35</v>
      </c>
      <c r="AW3708" t="s">
        <v>340</v>
      </c>
      <c r="AX3708">
        <v>0</v>
      </c>
      <c r="AY3708" t="s">
        <v>348</v>
      </c>
      <c r="AZ3708">
        <v>0</v>
      </c>
      <c r="BY3708" t="s">
        <v>342</v>
      </c>
      <c r="EQ3708">
        <v>252076</v>
      </c>
      <c r="ER3708" t="s">
        <v>8901</v>
      </c>
      <c r="EV3708">
        <v>17287851</v>
      </c>
      <c r="EW3708">
        <v>928</v>
      </c>
      <c r="EX3708">
        <v>221147</v>
      </c>
      <c r="EY3708" t="s">
        <v>8902</v>
      </c>
      <c r="EZ3708">
        <v>1</v>
      </c>
      <c r="FC3708">
        <v>54010001</v>
      </c>
      <c r="FD3708" t="s">
        <v>35</v>
      </c>
    </row>
    <row r="3709" spans="1:160" x14ac:dyDescent="0.3">
      <c r="A3709" t="str">
        <f>VLOOKUP(B3709,Table2[],3,FALSE)</f>
        <v>Digital</v>
      </c>
      <c r="B3709" t="str">
        <f>IF(OR(ISNUMBER(FIND("QVC",Z3709)),ISNUMBER(FIND("QVC",AL3709))),"QVC",IF(OR(ISNUMBER(FIND("NCO",H3709)),ISNUMBER(FIND("NCO",Y3709))), "NCO", IF(AL3709="consumer","PMD.com",VLOOKUP(LEFT(H3709,2),Tables!$E$1:$F$11,2,FALSE))))</f>
        <v>PMD.com</v>
      </c>
      <c r="C3709">
        <f t="shared" si="174"/>
        <v>51090030</v>
      </c>
      <c r="D3709">
        <f t="shared" si="175"/>
        <v>1</v>
      </c>
      <c r="E3709" t="str">
        <f t="shared" ca="1" si="173"/>
        <v>shifted orders shipped</v>
      </c>
      <c r="F3709" t="s">
        <v>3539</v>
      </c>
      <c r="G3709" t="s">
        <v>335</v>
      </c>
      <c r="H3709" t="s">
        <v>8903</v>
      </c>
      <c r="I3709" s="6">
        <v>44012.901377314818</v>
      </c>
      <c r="J3709" t="s">
        <v>16</v>
      </c>
      <c r="K3709" s="6">
        <v>44013.478564814817</v>
      </c>
      <c r="M3709" t="s">
        <v>8904</v>
      </c>
      <c r="N3709" t="s">
        <v>8905</v>
      </c>
      <c r="O3709" t="s">
        <v>889</v>
      </c>
      <c r="Q3709" t="s">
        <v>421</v>
      </c>
      <c r="R3709" t="s">
        <v>365</v>
      </c>
      <c r="S3709" t="s">
        <v>8906</v>
      </c>
      <c r="T3709" t="s">
        <v>338</v>
      </c>
      <c r="U3709" t="s">
        <v>530</v>
      </c>
      <c r="W3709" t="s">
        <v>8907</v>
      </c>
      <c r="Z3709" t="s">
        <v>8904</v>
      </c>
      <c r="AA3709" t="s">
        <v>8905</v>
      </c>
      <c r="AB3709" t="s">
        <v>889</v>
      </c>
      <c r="AD3709" t="s">
        <v>421</v>
      </c>
      <c r="AE3709" t="s">
        <v>365</v>
      </c>
      <c r="AF3709" t="s">
        <v>8906</v>
      </c>
      <c r="AG3709" t="s">
        <v>338</v>
      </c>
      <c r="AH3709" t="s">
        <v>530</v>
      </c>
      <c r="AJ3709" t="s">
        <v>8907</v>
      </c>
      <c r="AL3709" t="s">
        <v>339</v>
      </c>
      <c r="AM3709">
        <v>1</v>
      </c>
      <c r="AN3709">
        <v>1</v>
      </c>
      <c r="AO3709">
        <v>6688</v>
      </c>
      <c r="AQ3709">
        <v>125960</v>
      </c>
      <c r="AR3709">
        <v>51090030</v>
      </c>
      <c r="AS3709" t="s">
        <v>3043</v>
      </c>
      <c r="AT3709" t="s">
        <v>628</v>
      </c>
      <c r="AW3709" t="s">
        <v>343</v>
      </c>
      <c r="BY3709" t="s">
        <v>342</v>
      </c>
      <c r="BZ3709" t="b">
        <v>0</v>
      </c>
      <c r="EQ3709">
        <v>243047</v>
      </c>
      <c r="ER3709" t="s">
        <v>8908</v>
      </c>
      <c r="EV3709">
        <v>17287847</v>
      </c>
      <c r="EW3709">
        <v>928</v>
      </c>
      <c r="EX3709">
        <v>221143</v>
      </c>
      <c r="EY3709" t="s">
        <v>8909</v>
      </c>
      <c r="EZ3709">
        <v>1</v>
      </c>
      <c r="FC3709">
        <v>95384</v>
      </c>
      <c r="FD3709" t="s">
        <v>3530</v>
      </c>
    </row>
    <row r="3710" spans="1:160" x14ac:dyDescent="0.3">
      <c r="A3710" t="str">
        <f>VLOOKUP(B3710,Table2[],3,FALSE)</f>
        <v>Digital</v>
      </c>
      <c r="B3710" t="str">
        <f>IF(OR(ISNUMBER(FIND("QVC",Z3710)),ISNUMBER(FIND("QVC",AL3710))),"QVC",IF(OR(ISNUMBER(FIND("NCO",H3710)),ISNUMBER(FIND("NCO",Y3710))), "NCO", IF(AL3710="consumer","PMD.com",VLOOKUP(LEFT(H3710,2),Tables!$E$1:$F$11,2,FALSE))))</f>
        <v>PMD.com</v>
      </c>
      <c r="C3710">
        <f t="shared" si="174"/>
        <v>52460001</v>
      </c>
      <c r="D3710">
        <f t="shared" si="175"/>
        <v>1</v>
      </c>
      <c r="E3710" t="str">
        <f t="shared" ca="1" si="173"/>
        <v>shifted orders shipped</v>
      </c>
      <c r="F3710" t="s">
        <v>3539</v>
      </c>
      <c r="G3710" t="s">
        <v>335</v>
      </c>
      <c r="H3710" t="s">
        <v>8903</v>
      </c>
      <c r="I3710" s="6">
        <v>44012.901377314818</v>
      </c>
      <c r="J3710" t="s">
        <v>16</v>
      </c>
      <c r="K3710" s="6">
        <v>44013.478564814817</v>
      </c>
      <c r="M3710" t="s">
        <v>8904</v>
      </c>
      <c r="N3710" t="s">
        <v>8905</v>
      </c>
      <c r="O3710" t="s">
        <v>889</v>
      </c>
      <c r="Q3710" t="s">
        <v>421</v>
      </c>
      <c r="R3710" t="s">
        <v>365</v>
      </c>
      <c r="S3710" t="s">
        <v>8906</v>
      </c>
      <c r="T3710" t="s">
        <v>338</v>
      </c>
      <c r="U3710" t="s">
        <v>530</v>
      </c>
      <c r="W3710" t="s">
        <v>8907</v>
      </c>
      <c r="Z3710" t="s">
        <v>8904</v>
      </c>
      <c r="AA3710" t="s">
        <v>8905</v>
      </c>
      <c r="AB3710" t="s">
        <v>889</v>
      </c>
      <c r="AD3710" t="s">
        <v>421</v>
      </c>
      <c r="AE3710" t="s">
        <v>365</v>
      </c>
      <c r="AF3710" t="s">
        <v>8906</v>
      </c>
      <c r="AG3710" t="s">
        <v>338</v>
      </c>
      <c r="AH3710" t="s">
        <v>530</v>
      </c>
      <c r="AJ3710" t="s">
        <v>8907</v>
      </c>
      <c r="AL3710" t="s">
        <v>339</v>
      </c>
      <c r="AM3710">
        <v>1</v>
      </c>
      <c r="AN3710">
        <v>1</v>
      </c>
      <c r="AO3710">
        <v>14007</v>
      </c>
      <c r="AQ3710">
        <v>127157</v>
      </c>
      <c r="AR3710">
        <v>52460001</v>
      </c>
      <c r="AS3710" t="s">
        <v>972</v>
      </c>
      <c r="AT3710" t="s">
        <v>76</v>
      </c>
      <c r="AW3710" t="s">
        <v>340</v>
      </c>
      <c r="AX3710" t="s">
        <v>340</v>
      </c>
      <c r="AY3710" t="s">
        <v>341</v>
      </c>
      <c r="AZ3710">
        <v>0</v>
      </c>
      <c r="BY3710" t="s">
        <v>342</v>
      </c>
      <c r="EQ3710">
        <v>252044</v>
      </c>
      <c r="ER3710" t="s">
        <v>8908</v>
      </c>
      <c r="EV3710">
        <v>17287847</v>
      </c>
      <c r="EW3710">
        <v>928</v>
      </c>
      <c r="EX3710">
        <v>221143</v>
      </c>
      <c r="EY3710" t="s">
        <v>8909</v>
      </c>
      <c r="EZ3710">
        <v>1</v>
      </c>
      <c r="FC3710">
        <v>52460001</v>
      </c>
      <c r="FD3710" t="s">
        <v>76</v>
      </c>
    </row>
    <row r="3711" spans="1:160" x14ac:dyDescent="0.3">
      <c r="A3711" t="str">
        <f>VLOOKUP(B3711,Table2[],3,FALSE)</f>
        <v>Digital</v>
      </c>
      <c r="B3711" t="str">
        <f>IF(OR(ISNUMBER(FIND("QVC",Z3711)),ISNUMBER(FIND("QVC",AL3711))),"QVC",IF(OR(ISNUMBER(FIND("NCO",H3711)),ISNUMBER(FIND("NCO",Y3711))), "NCO", IF(AL3711="consumer","PMD.com",VLOOKUP(LEFT(H3711,2),Tables!$E$1:$F$11,2,FALSE))))</f>
        <v>PMD.com</v>
      </c>
      <c r="C3711">
        <f t="shared" si="174"/>
        <v>52430011</v>
      </c>
      <c r="D3711">
        <f t="shared" si="175"/>
        <v>1</v>
      </c>
      <c r="E3711" t="str">
        <f t="shared" ca="1" si="173"/>
        <v>shifted orders shipped</v>
      </c>
      <c r="F3711" t="s">
        <v>3539</v>
      </c>
      <c r="G3711" t="s">
        <v>335</v>
      </c>
      <c r="H3711" t="s">
        <v>8903</v>
      </c>
      <c r="I3711" s="6">
        <v>44012.901377314818</v>
      </c>
      <c r="J3711" t="s">
        <v>16</v>
      </c>
      <c r="K3711" s="6">
        <v>44013.478564814817</v>
      </c>
      <c r="M3711" t="s">
        <v>8904</v>
      </c>
      <c r="N3711" t="s">
        <v>8905</v>
      </c>
      <c r="O3711" t="s">
        <v>889</v>
      </c>
      <c r="Q3711" t="s">
        <v>421</v>
      </c>
      <c r="R3711" t="s">
        <v>365</v>
      </c>
      <c r="S3711" t="s">
        <v>8906</v>
      </c>
      <c r="T3711" t="s">
        <v>338</v>
      </c>
      <c r="U3711" t="s">
        <v>530</v>
      </c>
      <c r="W3711" t="s">
        <v>8907</v>
      </c>
      <c r="Z3711" t="s">
        <v>8904</v>
      </c>
      <c r="AA3711" t="s">
        <v>8905</v>
      </c>
      <c r="AB3711" t="s">
        <v>889</v>
      </c>
      <c r="AD3711" t="s">
        <v>421</v>
      </c>
      <c r="AE3711" t="s">
        <v>365</v>
      </c>
      <c r="AF3711" t="s">
        <v>8906</v>
      </c>
      <c r="AG3711" t="s">
        <v>338</v>
      </c>
      <c r="AH3711" t="s">
        <v>530</v>
      </c>
      <c r="AJ3711" t="s">
        <v>8907</v>
      </c>
      <c r="AL3711" t="s">
        <v>339</v>
      </c>
      <c r="AM3711">
        <v>1</v>
      </c>
      <c r="AN3711">
        <v>1</v>
      </c>
      <c r="AO3711">
        <v>16581</v>
      </c>
      <c r="AQ3711">
        <v>127156</v>
      </c>
      <c r="AR3711">
        <v>52430011</v>
      </c>
      <c r="AS3711" t="s">
        <v>927</v>
      </c>
      <c r="AT3711" t="s">
        <v>176</v>
      </c>
      <c r="AW3711" t="s">
        <v>366</v>
      </c>
      <c r="AX3711" t="s">
        <v>366</v>
      </c>
      <c r="AY3711" t="s">
        <v>357</v>
      </c>
      <c r="AZ3711" t="s">
        <v>363</v>
      </c>
      <c r="BY3711" t="s">
        <v>342</v>
      </c>
      <c r="EQ3711">
        <v>249895</v>
      </c>
      <c r="ER3711" t="s">
        <v>8908</v>
      </c>
      <c r="EV3711">
        <v>17287847</v>
      </c>
      <c r="EW3711">
        <v>928</v>
      </c>
      <c r="EX3711">
        <v>221143</v>
      </c>
      <c r="EY3711" t="s">
        <v>8909</v>
      </c>
      <c r="EZ3711">
        <v>1</v>
      </c>
      <c r="FC3711">
        <v>52430011</v>
      </c>
      <c r="FD3711" t="s">
        <v>176</v>
      </c>
    </row>
    <row r="3712" spans="1:160" x14ac:dyDescent="0.3">
      <c r="A3712" t="str">
        <f>VLOOKUP(B3712,Table2[],3,FALSE)</f>
        <v>Digital</v>
      </c>
      <c r="B3712" t="str">
        <f>IF(OR(ISNUMBER(FIND("QVC",Z3712)),ISNUMBER(FIND("QVC",AL3712))),"QVC",IF(OR(ISNUMBER(FIND("NCO",H3712)),ISNUMBER(FIND("NCO",Y3712))), "NCO", IF(AL3712="consumer","PMD.com",VLOOKUP(LEFT(H3712,2),Tables!$E$1:$F$11,2,FALSE))))</f>
        <v>PMD.com</v>
      </c>
      <c r="C3712">
        <f t="shared" si="174"/>
        <v>51090061</v>
      </c>
      <c r="D3712">
        <f t="shared" si="175"/>
        <v>1</v>
      </c>
      <c r="E3712" t="str">
        <f t="shared" ca="1" si="173"/>
        <v>shifted orders shipped</v>
      </c>
      <c r="F3712" t="s">
        <v>3539</v>
      </c>
      <c r="G3712" t="s">
        <v>335</v>
      </c>
      <c r="H3712" t="s">
        <v>8903</v>
      </c>
      <c r="I3712" s="6">
        <v>44012.901377314818</v>
      </c>
      <c r="J3712" t="s">
        <v>16</v>
      </c>
      <c r="K3712" s="6">
        <v>44013.478564814817</v>
      </c>
      <c r="M3712" t="s">
        <v>8904</v>
      </c>
      <c r="N3712" t="s">
        <v>8905</v>
      </c>
      <c r="O3712" t="s">
        <v>889</v>
      </c>
      <c r="Q3712" t="s">
        <v>421</v>
      </c>
      <c r="R3712" t="s">
        <v>365</v>
      </c>
      <c r="S3712" t="s">
        <v>8906</v>
      </c>
      <c r="T3712" t="s">
        <v>338</v>
      </c>
      <c r="U3712" t="s">
        <v>530</v>
      </c>
      <c r="W3712" t="s">
        <v>8907</v>
      </c>
      <c r="Z3712" t="s">
        <v>8904</v>
      </c>
      <c r="AA3712" t="s">
        <v>8905</v>
      </c>
      <c r="AB3712" t="s">
        <v>889</v>
      </c>
      <c r="AD3712" t="s">
        <v>421</v>
      </c>
      <c r="AE3712" t="s">
        <v>365</v>
      </c>
      <c r="AF3712" t="s">
        <v>8906</v>
      </c>
      <c r="AG3712" t="s">
        <v>338</v>
      </c>
      <c r="AH3712" t="s">
        <v>530</v>
      </c>
      <c r="AJ3712" t="s">
        <v>8907</v>
      </c>
      <c r="AL3712" t="s">
        <v>339</v>
      </c>
      <c r="AM3712">
        <v>1</v>
      </c>
      <c r="AN3712">
        <v>1</v>
      </c>
      <c r="AO3712">
        <v>8078</v>
      </c>
      <c r="AQ3712">
        <v>124010</v>
      </c>
      <c r="AR3712">
        <v>51090061</v>
      </c>
      <c r="AS3712" t="s">
        <v>2688</v>
      </c>
      <c r="AT3712" t="s">
        <v>122</v>
      </c>
      <c r="AW3712" t="s">
        <v>340</v>
      </c>
      <c r="AX3712" t="s">
        <v>340</v>
      </c>
      <c r="AY3712" t="s">
        <v>357</v>
      </c>
      <c r="AZ3712" t="s">
        <v>363</v>
      </c>
      <c r="BY3712" t="s">
        <v>342</v>
      </c>
      <c r="EQ3712">
        <v>252774</v>
      </c>
      <c r="ER3712" t="s">
        <v>8908</v>
      </c>
      <c r="EV3712">
        <v>17287847</v>
      </c>
      <c r="EW3712">
        <v>928</v>
      </c>
      <c r="EX3712">
        <v>221143</v>
      </c>
      <c r="EY3712" t="s">
        <v>8909</v>
      </c>
      <c r="EZ3712">
        <v>1</v>
      </c>
      <c r="FC3712">
        <v>51090061</v>
      </c>
      <c r="FD3712" t="s">
        <v>122</v>
      </c>
    </row>
    <row r="3713" spans="1:160" x14ac:dyDescent="0.3">
      <c r="A3713" t="str">
        <f>VLOOKUP(B3713,Table2[],3,FALSE)</f>
        <v>Digital</v>
      </c>
      <c r="B3713" t="str">
        <f>IF(OR(ISNUMBER(FIND("QVC",Z3713)),ISNUMBER(FIND("QVC",AL3713))),"QVC",IF(OR(ISNUMBER(FIND("NCO",H3713)),ISNUMBER(FIND("NCO",Y3713))), "NCO", IF(AL3713="consumer","PMD.com",VLOOKUP(LEFT(H3713,2),Tables!$E$1:$F$11,2,FALSE))))</f>
        <v>PMD.com</v>
      </c>
      <c r="C3713">
        <f t="shared" si="174"/>
        <v>53920001</v>
      </c>
      <c r="D3713">
        <f t="shared" si="175"/>
        <v>1</v>
      </c>
      <c r="E3713" t="str">
        <f t="shared" ca="1" si="173"/>
        <v>shifted orders shipped</v>
      </c>
      <c r="F3713" t="s">
        <v>3539</v>
      </c>
      <c r="G3713" t="s">
        <v>335</v>
      </c>
      <c r="H3713" t="s">
        <v>8903</v>
      </c>
      <c r="I3713" s="6">
        <v>44012.901377314818</v>
      </c>
      <c r="J3713" t="s">
        <v>16</v>
      </c>
      <c r="K3713" s="6">
        <v>44013.478564814817</v>
      </c>
      <c r="M3713" t="s">
        <v>8904</v>
      </c>
      <c r="N3713" t="s">
        <v>8905</v>
      </c>
      <c r="O3713" t="s">
        <v>889</v>
      </c>
      <c r="Q3713" t="s">
        <v>421</v>
      </c>
      <c r="R3713" t="s">
        <v>365</v>
      </c>
      <c r="S3713" t="s">
        <v>8906</v>
      </c>
      <c r="T3713" t="s">
        <v>338</v>
      </c>
      <c r="U3713" t="s">
        <v>530</v>
      </c>
      <c r="W3713" t="s">
        <v>8907</v>
      </c>
      <c r="Z3713" t="s">
        <v>8904</v>
      </c>
      <c r="AA3713" t="s">
        <v>8905</v>
      </c>
      <c r="AB3713" t="s">
        <v>889</v>
      </c>
      <c r="AD3713" t="s">
        <v>421</v>
      </c>
      <c r="AE3713" t="s">
        <v>365</v>
      </c>
      <c r="AF3713" t="s">
        <v>8906</v>
      </c>
      <c r="AG3713" t="s">
        <v>338</v>
      </c>
      <c r="AH3713" t="s">
        <v>530</v>
      </c>
      <c r="AJ3713" t="s">
        <v>8907</v>
      </c>
      <c r="AL3713" t="s">
        <v>339</v>
      </c>
      <c r="AM3713">
        <v>1</v>
      </c>
      <c r="AN3713">
        <v>1</v>
      </c>
      <c r="AO3713">
        <v>14899</v>
      </c>
      <c r="AQ3713">
        <v>124468</v>
      </c>
      <c r="AR3713">
        <v>53920001</v>
      </c>
      <c r="AS3713">
        <v>9000000</v>
      </c>
      <c r="AT3713" t="s">
        <v>40</v>
      </c>
      <c r="AW3713" t="s">
        <v>343</v>
      </c>
      <c r="BY3713" t="s">
        <v>342</v>
      </c>
      <c r="EQ3713">
        <v>243396</v>
      </c>
      <c r="ER3713" t="s">
        <v>8908</v>
      </c>
      <c r="EV3713">
        <v>17287847</v>
      </c>
      <c r="EW3713">
        <v>928</v>
      </c>
      <c r="EX3713">
        <v>221143</v>
      </c>
      <c r="EY3713" t="s">
        <v>8909</v>
      </c>
      <c r="EZ3713">
        <v>1</v>
      </c>
      <c r="FC3713">
        <v>95384</v>
      </c>
      <c r="FD3713" t="s">
        <v>3530</v>
      </c>
    </row>
    <row r="3714" spans="1:160" x14ac:dyDescent="0.3">
      <c r="A3714" t="str">
        <f>VLOOKUP(B3714,Table2[],3,FALSE)</f>
        <v>Digital</v>
      </c>
      <c r="B3714" t="str">
        <f>IF(OR(ISNUMBER(FIND("QVC",Z3714)),ISNUMBER(FIND("QVC",AL3714))),"QVC",IF(OR(ISNUMBER(FIND("NCO",H3714)),ISNUMBER(FIND("NCO",Y3714))), "NCO", IF(AL3714="consumer","PMD.com",VLOOKUP(LEFT(H3714,2),Tables!$E$1:$F$11,2,FALSE))))</f>
        <v>PMD.com</v>
      </c>
      <c r="C3714">
        <f t="shared" si="174"/>
        <v>52430001</v>
      </c>
      <c r="D3714">
        <f t="shared" si="175"/>
        <v>1</v>
      </c>
      <c r="E3714" t="str">
        <f t="shared" ca="1" si="173"/>
        <v>shifted orders shipped</v>
      </c>
      <c r="F3714" t="s">
        <v>3539</v>
      </c>
      <c r="G3714" t="s">
        <v>335</v>
      </c>
      <c r="H3714" t="s">
        <v>8903</v>
      </c>
      <c r="I3714" s="6">
        <v>44012.901377314818</v>
      </c>
      <c r="J3714" t="s">
        <v>16</v>
      </c>
      <c r="K3714" s="6">
        <v>44013.478564814817</v>
      </c>
      <c r="M3714" t="s">
        <v>8904</v>
      </c>
      <c r="N3714" t="s">
        <v>8905</v>
      </c>
      <c r="O3714" t="s">
        <v>889</v>
      </c>
      <c r="Q3714" t="s">
        <v>421</v>
      </c>
      <c r="R3714" t="s">
        <v>365</v>
      </c>
      <c r="S3714" t="s">
        <v>8906</v>
      </c>
      <c r="T3714" t="s">
        <v>338</v>
      </c>
      <c r="U3714" t="s">
        <v>530</v>
      </c>
      <c r="W3714" t="s">
        <v>8907</v>
      </c>
      <c r="Z3714" t="s">
        <v>8904</v>
      </c>
      <c r="AA3714" t="s">
        <v>8905</v>
      </c>
      <c r="AB3714" t="s">
        <v>889</v>
      </c>
      <c r="AD3714" t="s">
        <v>421</v>
      </c>
      <c r="AE3714" t="s">
        <v>365</v>
      </c>
      <c r="AF3714" t="s">
        <v>8906</v>
      </c>
      <c r="AG3714" t="s">
        <v>338</v>
      </c>
      <c r="AH3714" t="s">
        <v>530</v>
      </c>
      <c r="AJ3714" t="s">
        <v>8907</v>
      </c>
      <c r="AL3714" t="s">
        <v>339</v>
      </c>
      <c r="AM3714">
        <v>1</v>
      </c>
      <c r="AN3714">
        <v>1</v>
      </c>
      <c r="AO3714">
        <v>12063</v>
      </c>
      <c r="AQ3714">
        <v>127155</v>
      </c>
      <c r="AR3714">
        <v>52430001</v>
      </c>
      <c r="AS3714" t="s">
        <v>927</v>
      </c>
      <c r="AT3714" t="s">
        <v>75</v>
      </c>
      <c r="AW3714" t="s">
        <v>340</v>
      </c>
      <c r="AX3714" t="s">
        <v>340</v>
      </c>
      <c r="AY3714" t="s">
        <v>357</v>
      </c>
      <c r="AZ3714" t="s">
        <v>363</v>
      </c>
      <c r="BY3714" t="s">
        <v>342</v>
      </c>
      <c r="EQ3714">
        <v>249990</v>
      </c>
      <c r="ER3714" t="s">
        <v>8908</v>
      </c>
      <c r="EV3714">
        <v>17287847</v>
      </c>
      <c r="EW3714">
        <v>928</v>
      </c>
      <c r="EX3714">
        <v>221143</v>
      </c>
      <c r="EY3714" t="s">
        <v>8909</v>
      </c>
      <c r="EZ3714">
        <v>1</v>
      </c>
      <c r="FC3714">
        <v>95384</v>
      </c>
      <c r="FD3714" t="s">
        <v>3530</v>
      </c>
    </row>
    <row r="3715" spans="1:160" x14ac:dyDescent="0.3">
      <c r="A3715" t="str">
        <f>VLOOKUP(B3715,Table2[],3,FALSE)</f>
        <v>Digital</v>
      </c>
      <c r="B3715" t="str">
        <f>IF(OR(ISNUMBER(FIND("QVC",Z3715)),ISNUMBER(FIND("QVC",AL3715))),"QVC",IF(OR(ISNUMBER(FIND("NCO",H3715)),ISNUMBER(FIND("NCO",Y3715))), "NCO", IF(AL3715="consumer","PMD.com",VLOOKUP(LEFT(H3715,2),Tables!$E$1:$F$11,2,FALSE))))</f>
        <v>PMD.com</v>
      </c>
      <c r="C3715">
        <f t="shared" si="174"/>
        <v>52430001</v>
      </c>
      <c r="D3715">
        <f t="shared" si="175"/>
        <v>1</v>
      </c>
      <c r="E3715" t="str">
        <f t="shared" ref="E3715:E3778" ca="1" si="176">IF(MONTH(TODAY())-MONTH(I3715)&gt;0,"shifted orders shipped","MTD orders shipped")</f>
        <v>shifted orders shipped</v>
      </c>
      <c r="F3715" t="s">
        <v>3539</v>
      </c>
      <c r="G3715" t="s">
        <v>335</v>
      </c>
      <c r="H3715" t="s">
        <v>8903</v>
      </c>
      <c r="I3715" s="6">
        <v>44012.901377314818</v>
      </c>
      <c r="J3715" t="s">
        <v>16</v>
      </c>
      <c r="K3715" s="6">
        <v>44013.478564814817</v>
      </c>
      <c r="M3715" t="s">
        <v>8904</v>
      </c>
      <c r="N3715" t="s">
        <v>8905</v>
      </c>
      <c r="O3715" t="s">
        <v>889</v>
      </c>
      <c r="Q3715" t="s">
        <v>421</v>
      </c>
      <c r="R3715" t="s">
        <v>365</v>
      </c>
      <c r="S3715" t="s">
        <v>8906</v>
      </c>
      <c r="T3715" t="s">
        <v>338</v>
      </c>
      <c r="U3715" t="s">
        <v>530</v>
      </c>
      <c r="W3715" t="s">
        <v>8907</v>
      </c>
      <c r="Z3715" t="s">
        <v>8904</v>
      </c>
      <c r="AA3715" t="s">
        <v>8905</v>
      </c>
      <c r="AB3715" t="s">
        <v>889</v>
      </c>
      <c r="AD3715" t="s">
        <v>421</v>
      </c>
      <c r="AE3715" t="s">
        <v>365</v>
      </c>
      <c r="AF3715" t="s">
        <v>8906</v>
      </c>
      <c r="AG3715" t="s">
        <v>338</v>
      </c>
      <c r="AH3715" t="s">
        <v>530</v>
      </c>
      <c r="AJ3715" t="s">
        <v>8907</v>
      </c>
      <c r="AL3715" t="s">
        <v>339</v>
      </c>
      <c r="AM3715">
        <v>1</v>
      </c>
      <c r="AN3715">
        <v>1</v>
      </c>
      <c r="AO3715">
        <v>12063</v>
      </c>
      <c r="AQ3715">
        <v>127155</v>
      </c>
      <c r="AR3715">
        <v>52430001</v>
      </c>
      <c r="AS3715" t="s">
        <v>927</v>
      </c>
      <c r="AT3715" t="s">
        <v>75</v>
      </c>
      <c r="AW3715" t="s">
        <v>340</v>
      </c>
      <c r="AX3715" t="s">
        <v>340</v>
      </c>
      <c r="AY3715" t="s">
        <v>357</v>
      </c>
      <c r="AZ3715" t="s">
        <v>363</v>
      </c>
      <c r="BY3715" t="s">
        <v>342</v>
      </c>
      <c r="EQ3715">
        <v>249990</v>
      </c>
      <c r="ER3715" t="s">
        <v>8908</v>
      </c>
      <c r="EV3715">
        <v>17287847</v>
      </c>
      <c r="EW3715">
        <v>928</v>
      </c>
      <c r="EX3715">
        <v>221143</v>
      </c>
      <c r="EY3715" t="s">
        <v>8909</v>
      </c>
      <c r="EZ3715">
        <v>1</v>
      </c>
      <c r="FC3715">
        <v>52430001</v>
      </c>
      <c r="FD3715" t="s">
        <v>75</v>
      </c>
    </row>
    <row r="3716" spans="1:160" x14ac:dyDescent="0.3">
      <c r="A3716" t="str">
        <f>VLOOKUP(B3716,Table2[],3,FALSE)</f>
        <v>Digital</v>
      </c>
      <c r="B3716" t="str">
        <f>IF(OR(ISNUMBER(FIND("QVC",Z3716)),ISNUMBER(FIND("QVC",AL3716))),"QVC",IF(OR(ISNUMBER(FIND("NCO",H3716)),ISNUMBER(FIND("NCO",Y3716))), "NCO", IF(AL3716="consumer","PMD.com",VLOOKUP(LEFT(H3716,2),Tables!$E$1:$F$11,2,FALSE))))</f>
        <v>PMD.com</v>
      </c>
      <c r="C3716">
        <f t="shared" si="174"/>
        <v>52430001</v>
      </c>
      <c r="D3716">
        <f t="shared" si="175"/>
        <v>1</v>
      </c>
      <c r="E3716" t="str">
        <f t="shared" ca="1" si="176"/>
        <v>MTD orders shipped</v>
      </c>
      <c r="F3716" t="s">
        <v>3539</v>
      </c>
      <c r="G3716" t="s">
        <v>335</v>
      </c>
      <c r="H3716" t="s">
        <v>8910</v>
      </c>
      <c r="I3716" s="6">
        <v>44013.120995370373</v>
      </c>
      <c r="J3716" t="s">
        <v>16</v>
      </c>
      <c r="K3716" s="6">
        <v>44013.478761574072</v>
      </c>
      <c r="M3716" t="s">
        <v>8911</v>
      </c>
      <c r="N3716" t="s">
        <v>8912</v>
      </c>
      <c r="Q3716" t="s">
        <v>812</v>
      </c>
      <c r="R3716" t="s">
        <v>365</v>
      </c>
      <c r="S3716" t="s">
        <v>8913</v>
      </c>
      <c r="T3716" t="s">
        <v>338</v>
      </c>
      <c r="U3716" t="s">
        <v>530</v>
      </c>
      <c r="W3716" t="s">
        <v>8914</v>
      </c>
      <c r="Z3716" t="s">
        <v>8911</v>
      </c>
      <c r="AA3716" t="s">
        <v>8912</v>
      </c>
      <c r="AD3716" t="s">
        <v>812</v>
      </c>
      <c r="AE3716" t="s">
        <v>365</v>
      </c>
      <c r="AF3716" t="s">
        <v>8913</v>
      </c>
      <c r="AG3716" t="s">
        <v>338</v>
      </c>
      <c r="AH3716" t="s">
        <v>530</v>
      </c>
      <c r="AJ3716" t="s">
        <v>8914</v>
      </c>
      <c r="AL3716" t="s">
        <v>339</v>
      </c>
      <c r="AM3716">
        <v>1</v>
      </c>
      <c r="AN3716">
        <v>1</v>
      </c>
      <c r="AO3716">
        <v>12063</v>
      </c>
      <c r="AQ3716">
        <v>127155</v>
      </c>
      <c r="AR3716">
        <v>52430001</v>
      </c>
      <c r="AS3716" t="s">
        <v>927</v>
      </c>
      <c r="AT3716" t="s">
        <v>75</v>
      </c>
      <c r="AW3716" t="s">
        <v>340</v>
      </c>
      <c r="AX3716" t="s">
        <v>340</v>
      </c>
      <c r="AY3716" t="s">
        <v>357</v>
      </c>
      <c r="AZ3716" t="s">
        <v>363</v>
      </c>
      <c r="BY3716" t="s">
        <v>342</v>
      </c>
      <c r="EQ3716">
        <v>249990</v>
      </c>
      <c r="ER3716" t="s">
        <v>8915</v>
      </c>
      <c r="EV3716">
        <v>17288756</v>
      </c>
      <c r="EW3716">
        <v>928</v>
      </c>
      <c r="EX3716">
        <v>221183</v>
      </c>
      <c r="EY3716" t="s">
        <v>8916</v>
      </c>
      <c r="EZ3716">
        <v>1</v>
      </c>
      <c r="FC3716">
        <v>95384</v>
      </c>
      <c r="FD3716" t="s">
        <v>3530</v>
      </c>
    </row>
    <row r="3717" spans="1:160" x14ac:dyDescent="0.3">
      <c r="A3717" t="str">
        <f>VLOOKUP(B3717,Table2[],3,FALSE)</f>
        <v>Digital</v>
      </c>
      <c r="B3717" t="str">
        <f>IF(OR(ISNUMBER(FIND("QVC",Z3717)),ISNUMBER(FIND("QVC",AL3717))),"QVC",IF(OR(ISNUMBER(FIND("NCO",H3717)),ISNUMBER(FIND("NCO",Y3717))), "NCO", IF(AL3717="consumer","PMD.com",VLOOKUP(LEFT(H3717,2),Tables!$E$1:$F$11,2,FALSE))))</f>
        <v>PMD.com</v>
      </c>
      <c r="C3717">
        <f t="shared" si="174"/>
        <v>53920001</v>
      </c>
      <c r="D3717">
        <f t="shared" si="175"/>
        <v>1</v>
      </c>
      <c r="E3717" t="str">
        <f t="shared" ca="1" si="176"/>
        <v>MTD orders shipped</v>
      </c>
      <c r="F3717" t="s">
        <v>3539</v>
      </c>
      <c r="G3717" t="s">
        <v>335</v>
      </c>
      <c r="H3717" t="s">
        <v>8910</v>
      </c>
      <c r="I3717" s="6">
        <v>44013.120995370373</v>
      </c>
      <c r="J3717" t="s">
        <v>16</v>
      </c>
      <c r="K3717" s="6">
        <v>44013.478761574072</v>
      </c>
      <c r="M3717" t="s">
        <v>8911</v>
      </c>
      <c r="N3717" t="s">
        <v>8912</v>
      </c>
      <c r="Q3717" t="s">
        <v>812</v>
      </c>
      <c r="R3717" t="s">
        <v>365</v>
      </c>
      <c r="S3717" t="s">
        <v>8913</v>
      </c>
      <c r="T3717" t="s">
        <v>338</v>
      </c>
      <c r="U3717" t="s">
        <v>530</v>
      </c>
      <c r="W3717" t="s">
        <v>8914</v>
      </c>
      <c r="Z3717" t="s">
        <v>8911</v>
      </c>
      <c r="AA3717" t="s">
        <v>8912</v>
      </c>
      <c r="AD3717" t="s">
        <v>812</v>
      </c>
      <c r="AE3717" t="s">
        <v>365</v>
      </c>
      <c r="AF3717" t="s">
        <v>8913</v>
      </c>
      <c r="AG3717" t="s">
        <v>338</v>
      </c>
      <c r="AH3717" t="s">
        <v>530</v>
      </c>
      <c r="AJ3717" t="s">
        <v>8914</v>
      </c>
      <c r="AL3717" t="s">
        <v>339</v>
      </c>
      <c r="AM3717">
        <v>1</v>
      </c>
      <c r="AN3717">
        <v>1</v>
      </c>
      <c r="AO3717">
        <v>14899</v>
      </c>
      <c r="AQ3717">
        <v>124468</v>
      </c>
      <c r="AR3717">
        <v>53920001</v>
      </c>
      <c r="AS3717">
        <v>9000000</v>
      </c>
      <c r="AT3717" t="s">
        <v>40</v>
      </c>
      <c r="AW3717" t="s">
        <v>343</v>
      </c>
      <c r="BY3717" t="s">
        <v>342</v>
      </c>
      <c r="EQ3717">
        <v>243396</v>
      </c>
      <c r="ER3717" t="s">
        <v>8915</v>
      </c>
      <c r="EV3717">
        <v>17288756</v>
      </c>
      <c r="EW3717">
        <v>928</v>
      </c>
      <c r="EX3717">
        <v>221183</v>
      </c>
      <c r="EY3717" t="s">
        <v>8916</v>
      </c>
      <c r="EZ3717">
        <v>1</v>
      </c>
      <c r="FC3717">
        <v>95384</v>
      </c>
      <c r="FD3717" t="s">
        <v>3530</v>
      </c>
    </row>
    <row r="3718" spans="1:160" x14ac:dyDescent="0.3">
      <c r="A3718" t="str">
        <f>VLOOKUP(B3718,Table2[],3,FALSE)</f>
        <v>Digital</v>
      </c>
      <c r="B3718" t="str">
        <f>IF(OR(ISNUMBER(FIND("QVC",Z3718)),ISNUMBER(FIND("QVC",AL3718))),"QVC",IF(OR(ISNUMBER(FIND("NCO",H3718)),ISNUMBER(FIND("NCO",Y3718))), "NCO", IF(AL3718="consumer","PMD.com",VLOOKUP(LEFT(H3718,2),Tables!$E$1:$F$11,2,FALSE))))</f>
        <v>PMD.com</v>
      </c>
      <c r="C3718">
        <f t="shared" si="174"/>
        <v>55340001</v>
      </c>
      <c r="D3718">
        <f t="shared" si="175"/>
        <v>1</v>
      </c>
      <c r="E3718" t="str">
        <f t="shared" ca="1" si="176"/>
        <v>MTD orders shipped</v>
      </c>
      <c r="F3718" t="s">
        <v>3539</v>
      </c>
      <c r="G3718" t="s">
        <v>335</v>
      </c>
      <c r="H3718" t="s">
        <v>8910</v>
      </c>
      <c r="I3718" s="6">
        <v>44013.120995370373</v>
      </c>
      <c r="J3718" t="s">
        <v>16</v>
      </c>
      <c r="K3718" s="6">
        <v>44013.478761574072</v>
      </c>
      <c r="M3718" t="s">
        <v>8911</v>
      </c>
      <c r="N3718" t="s">
        <v>8912</v>
      </c>
      <c r="Q3718" t="s">
        <v>812</v>
      </c>
      <c r="R3718" t="s">
        <v>365</v>
      </c>
      <c r="S3718" t="s">
        <v>8913</v>
      </c>
      <c r="T3718" t="s">
        <v>338</v>
      </c>
      <c r="U3718" t="s">
        <v>530</v>
      </c>
      <c r="W3718" t="s">
        <v>8914</v>
      </c>
      <c r="Z3718" t="s">
        <v>8911</v>
      </c>
      <c r="AA3718" t="s">
        <v>8912</v>
      </c>
      <c r="AD3718" t="s">
        <v>812</v>
      </c>
      <c r="AE3718" t="s">
        <v>365</v>
      </c>
      <c r="AF3718" t="s">
        <v>8913</v>
      </c>
      <c r="AG3718" t="s">
        <v>338</v>
      </c>
      <c r="AH3718" t="s">
        <v>530</v>
      </c>
      <c r="AJ3718" t="s">
        <v>8914</v>
      </c>
      <c r="AL3718" t="s">
        <v>339</v>
      </c>
      <c r="AM3718">
        <v>1</v>
      </c>
      <c r="AN3718">
        <v>1</v>
      </c>
      <c r="AO3718">
        <v>8241</v>
      </c>
      <c r="AQ3718">
        <v>124480</v>
      </c>
      <c r="AR3718">
        <v>55340001</v>
      </c>
      <c r="AS3718" t="s">
        <v>1955</v>
      </c>
      <c r="AT3718" t="s">
        <v>71</v>
      </c>
      <c r="AW3718" t="s">
        <v>343</v>
      </c>
      <c r="BY3718" t="s">
        <v>342</v>
      </c>
      <c r="EQ3718">
        <v>249139</v>
      </c>
      <c r="ER3718" t="s">
        <v>8915</v>
      </c>
      <c r="EV3718">
        <v>17288756</v>
      </c>
      <c r="EW3718">
        <v>928</v>
      </c>
      <c r="EX3718">
        <v>221183</v>
      </c>
      <c r="EY3718" t="s">
        <v>8916</v>
      </c>
      <c r="EZ3718">
        <v>1</v>
      </c>
      <c r="FC3718">
        <v>55340001</v>
      </c>
      <c r="FD3718" t="s">
        <v>71</v>
      </c>
    </row>
    <row r="3719" spans="1:160" x14ac:dyDescent="0.3">
      <c r="A3719" t="str">
        <f>VLOOKUP(B3719,Table2[],3,FALSE)</f>
        <v>Digital</v>
      </c>
      <c r="B3719" t="str">
        <f>IF(OR(ISNUMBER(FIND("QVC",Z3719)),ISNUMBER(FIND("QVC",AL3719))),"QVC",IF(OR(ISNUMBER(FIND("NCO",H3719)),ISNUMBER(FIND("NCO",Y3719))), "NCO", IF(AL3719="consumer","PMD.com",VLOOKUP(LEFT(H3719,2),Tables!$E$1:$F$11,2,FALSE))))</f>
        <v>PMD.com</v>
      </c>
      <c r="C3719">
        <f t="shared" si="174"/>
        <v>51080001</v>
      </c>
      <c r="D3719">
        <f t="shared" si="175"/>
        <v>1</v>
      </c>
      <c r="E3719" t="str">
        <f t="shared" ca="1" si="176"/>
        <v>MTD orders shipped</v>
      </c>
      <c r="F3719" t="s">
        <v>3539</v>
      </c>
      <c r="G3719" t="s">
        <v>335</v>
      </c>
      <c r="H3719" t="s">
        <v>8910</v>
      </c>
      <c r="I3719" s="6">
        <v>44013.120995370373</v>
      </c>
      <c r="J3719" t="s">
        <v>16</v>
      </c>
      <c r="K3719" s="6">
        <v>44013.478761574072</v>
      </c>
      <c r="M3719" t="s">
        <v>8911</v>
      </c>
      <c r="N3719" t="s">
        <v>8912</v>
      </c>
      <c r="Q3719" t="s">
        <v>812</v>
      </c>
      <c r="R3719" t="s">
        <v>365</v>
      </c>
      <c r="S3719" t="s">
        <v>8913</v>
      </c>
      <c r="T3719" t="s">
        <v>338</v>
      </c>
      <c r="U3719" t="s">
        <v>530</v>
      </c>
      <c r="W3719" t="s">
        <v>8914</v>
      </c>
      <c r="Z3719" t="s">
        <v>8911</v>
      </c>
      <c r="AA3719" t="s">
        <v>8912</v>
      </c>
      <c r="AD3719" t="s">
        <v>812</v>
      </c>
      <c r="AE3719" t="s">
        <v>365</v>
      </c>
      <c r="AF3719" t="s">
        <v>8913</v>
      </c>
      <c r="AG3719" t="s">
        <v>338</v>
      </c>
      <c r="AH3719" t="s">
        <v>530</v>
      </c>
      <c r="AJ3719" t="s">
        <v>8914</v>
      </c>
      <c r="AL3719" t="s">
        <v>339</v>
      </c>
      <c r="AM3719">
        <v>1</v>
      </c>
      <c r="AN3719">
        <v>1</v>
      </c>
      <c r="AO3719">
        <v>19656</v>
      </c>
      <c r="AQ3719">
        <v>124645</v>
      </c>
      <c r="AR3719">
        <v>51080001</v>
      </c>
      <c r="AS3719" t="s">
        <v>988</v>
      </c>
      <c r="AT3719" t="s">
        <v>57</v>
      </c>
      <c r="AW3719" t="s">
        <v>343</v>
      </c>
      <c r="BY3719" t="s">
        <v>342</v>
      </c>
      <c r="EQ3719">
        <v>251119</v>
      </c>
      <c r="ER3719" t="s">
        <v>8915</v>
      </c>
      <c r="EV3719">
        <v>17288756</v>
      </c>
      <c r="EW3719">
        <v>928</v>
      </c>
      <c r="EX3719">
        <v>221183</v>
      </c>
      <c r="EY3719" t="s">
        <v>8916</v>
      </c>
      <c r="EZ3719">
        <v>1</v>
      </c>
      <c r="FC3719">
        <v>51080001</v>
      </c>
      <c r="FD3719" t="s">
        <v>57</v>
      </c>
    </row>
    <row r="3720" spans="1:160" x14ac:dyDescent="0.3">
      <c r="A3720" t="str">
        <f>VLOOKUP(B3720,Table2[],3,FALSE)</f>
        <v>Digital</v>
      </c>
      <c r="B3720" t="str">
        <f>IF(OR(ISNUMBER(FIND("QVC",Z3720)),ISNUMBER(FIND("QVC",AL3720))),"QVC",IF(OR(ISNUMBER(FIND("NCO",H3720)),ISNUMBER(FIND("NCO",Y3720))), "NCO", IF(AL3720="consumer","PMD.com",VLOOKUP(LEFT(H3720,2),Tables!$E$1:$F$11,2,FALSE))))</f>
        <v>PMD.com</v>
      </c>
      <c r="C3720">
        <f t="shared" si="174"/>
        <v>51090030</v>
      </c>
      <c r="D3720">
        <f t="shared" si="175"/>
        <v>1</v>
      </c>
      <c r="E3720" t="str">
        <f t="shared" ca="1" si="176"/>
        <v>MTD orders shipped</v>
      </c>
      <c r="F3720" t="s">
        <v>3539</v>
      </c>
      <c r="G3720" t="s">
        <v>335</v>
      </c>
      <c r="H3720" t="s">
        <v>8910</v>
      </c>
      <c r="I3720" s="6">
        <v>44013.120995370373</v>
      </c>
      <c r="J3720" t="s">
        <v>16</v>
      </c>
      <c r="K3720" s="6">
        <v>44013.478761574072</v>
      </c>
      <c r="M3720" t="s">
        <v>8911</v>
      </c>
      <c r="N3720" t="s">
        <v>8912</v>
      </c>
      <c r="Q3720" t="s">
        <v>812</v>
      </c>
      <c r="R3720" t="s">
        <v>365</v>
      </c>
      <c r="S3720" t="s">
        <v>8913</v>
      </c>
      <c r="T3720" t="s">
        <v>338</v>
      </c>
      <c r="U3720" t="s">
        <v>530</v>
      </c>
      <c r="W3720" t="s">
        <v>8914</v>
      </c>
      <c r="Z3720" t="s">
        <v>8911</v>
      </c>
      <c r="AA3720" t="s">
        <v>8912</v>
      </c>
      <c r="AD3720" t="s">
        <v>812</v>
      </c>
      <c r="AE3720" t="s">
        <v>365</v>
      </c>
      <c r="AF3720" t="s">
        <v>8913</v>
      </c>
      <c r="AG3720" t="s">
        <v>338</v>
      </c>
      <c r="AH3720" t="s">
        <v>530</v>
      </c>
      <c r="AJ3720" t="s">
        <v>8914</v>
      </c>
      <c r="AL3720" t="s">
        <v>339</v>
      </c>
      <c r="AM3720">
        <v>1</v>
      </c>
      <c r="AN3720">
        <v>1</v>
      </c>
      <c r="AO3720">
        <v>6688</v>
      </c>
      <c r="AQ3720">
        <v>125960</v>
      </c>
      <c r="AR3720">
        <v>51090030</v>
      </c>
      <c r="AS3720" t="s">
        <v>3043</v>
      </c>
      <c r="AT3720" t="s">
        <v>628</v>
      </c>
      <c r="AW3720" t="s">
        <v>343</v>
      </c>
      <c r="BY3720" t="s">
        <v>342</v>
      </c>
      <c r="BZ3720" t="b">
        <v>0</v>
      </c>
      <c r="EQ3720">
        <v>243047</v>
      </c>
      <c r="ER3720" t="s">
        <v>8915</v>
      </c>
      <c r="EV3720">
        <v>17288756</v>
      </c>
      <c r="EW3720">
        <v>928</v>
      </c>
      <c r="EX3720">
        <v>221183</v>
      </c>
      <c r="EY3720" t="s">
        <v>8916</v>
      </c>
      <c r="EZ3720">
        <v>1</v>
      </c>
      <c r="FC3720">
        <v>95384</v>
      </c>
      <c r="FD3720" t="s">
        <v>3530</v>
      </c>
    </row>
    <row r="3721" spans="1:160" x14ac:dyDescent="0.3">
      <c r="A3721" t="str">
        <f>VLOOKUP(B3721,Table2[],3,FALSE)</f>
        <v>Digital</v>
      </c>
      <c r="B3721" t="str">
        <f>IF(OR(ISNUMBER(FIND("QVC",Z3721)),ISNUMBER(FIND("QVC",AL3721))),"QVC",IF(OR(ISNUMBER(FIND("NCO",H3721)),ISNUMBER(FIND("NCO",Y3721))), "NCO", IF(AL3721="consumer","PMD.com",VLOOKUP(LEFT(H3721,2),Tables!$E$1:$F$11,2,FALSE))))</f>
        <v>PMD.com</v>
      </c>
      <c r="C3721">
        <f t="shared" si="174"/>
        <v>53200001</v>
      </c>
      <c r="D3721">
        <f t="shared" si="175"/>
        <v>1</v>
      </c>
      <c r="E3721" t="str">
        <f t="shared" ca="1" si="176"/>
        <v>shifted orders shipped</v>
      </c>
      <c r="F3721" t="s">
        <v>3539</v>
      </c>
      <c r="G3721" t="s">
        <v>335</v>
      </c>
      <c r="H3721" t="s">
        <v>8917</v>
      </c>
      <c r="I3721" s="6">
        <v>44012.999907407408</v>
      </c>
      <c r="J3721" t="s">
        <v>16</v>
      </c>
      <c r="K3721" s="6">
        <v>44013.478981481479</v>
      </c>
      <c r="M3721" t="s">
        <v>8918</v>
      </c>
      <c r="N3721" t="s">
        <v>8919</v>
      </c>
      <c r="Q3721" t="s">
        <v>1224</v>
      </c>
      <c r="R3721" t="s">
        <v>359</v>
      </c>
      <c r="S3721" t="s">
        <v>8920</v>
      </c>
      <c r="T3721" t="s">
        <v>338</v>
      </c>
      <c r="U3721" t="s">
        <v>530</v>
      </c>
      <c r="W3721" t="s">
        <v>8921</v>
      </c>
      <c r="Z3721" t="s">
        <v>8918</v>
      </c>
      <c r="AA3721" t="s">
        <v>8919</v>
      </c>
      <c r="AD3721" t="s">
        <v>1224</v>
      </c>
      <c r="AE3721" t="s">
        <v>359</v>
      </c>
      <c r="AF3721" t="s">
        <v>8920</v>
      </c>
      <c r="AG3721" t="s">
        <v>338</v>
      </c>
      <c r="AH3721" t="s">
        <v>530</v>
      </c>
      <c r="AJ3721" t="s">
        <v>8921</v>
      </c>
      <c r="AL3721" t="s">
        <v>339</v>
      </c>
      <c r="AM3721">
        <v>1</v>
      </c>
      <c r="AN3721">
        <v>1</v>
      </c>
      <c r="AO3721">
        <v>15189</v>
      </c>
      <c r="AQ3721">
        <v>123906</v>
      </c>
      <c r="AR3721">
        <v>53200001</v>
      </c>
      <c r="AS3721" t="s">
        <v>973</v>
      </c>
      <c r="AT3721" t="s">
        <v>50</v>
      </c>
      <c r="AW3721" t="s">
        <v>340</v>
      </c>
      <c r="AX3721" t="s">
        <v>340</v>
      </c>
      <c r="AY3721" t="s">
        <v>357</v>
      </c>
      <c r="AZ3721" t="s">
        <v>363</v>
      </c>
      <c r="BY3721" t="s">
        <v>342</v>
      </c>
      <c r="EQ3721">
        <v>252156</v>
      </c>
      <c r="ER3721" t="s">
        <v>8922</v>
      </c>
      <c r="EV3721">
        <v>17287877</v>
      </c>
      <c r="EW3721">
        <v>928</v>
      </c>
      <c r="EX3721">
        <v>221167</v>
      </c>
      <c r="EY3721">
        <v>9.2748999964335493E+25</v>
      </c>
      <c r="EZ3721">
        <v>1</v>
      </c>
      <c r="FC3721">
        <v>53200001</v>
      </c>
      <c r="FD3721" t="s">
        <v>50</v>
      </c>
    </row>
    <row r="3722" spans="1:160" x14ac:dyDescent="0.3">
      <c r="A3722" t="str">
        <f>VLOOKUP(B3722,Table2[],3,FALSE)</f>
        <v>Digital</v>
      </c>
      <c r="B3722" t="str">
        <f>IF(OR(ISNUMBER(FIND("QVC",Z3722)),ISNUMBER(FIND("QVC",AL3722))),"QVC",IF(OR(ISNUMBER(FIND("NCO",H3722)),ISNUMBER(FIND("NCO",Y3722))), "NCO", IF(AL3722="consumer","PMD.com",VLOOKUP(LEFT(H3722,2),Tables!$E$1:$F$11,2,FALSE))))</f>
        <v>PMD.com</v>
      </c>
      <c r="C3722">
        <f t="shared" si="174"/>
        <v>5341030</v>
      </c>
      <c r="D3722">
        <f t="shared" si="175"/>
        <v>1</v>
      </c>
      <c r="E3722" t="str">
        <f t="shared" ca="1" si="176"/>
        <v>MTD orders shipped</v>
      </c>
      <c r="F3722" t="s">
        <v>3539</v>
      </c>
      <c r="G3722" t="s">
        <v>335</v>
      </c>
      <c r="H3722" t="s">
        <v>8923</v>
      </c>
      <c r="I3722" s="6">
        <v>44013.002430555556</v>
      </c>
      <c r="J3722" t="s">
        <v>16</v>
      </c>
      <c r="K3722" s="6">
        <v>44013.479467592595</v>
      </c>
      <c r="M3722" t="s">
        <v>8924</v>
      </c>
      <c r="N3722" t="s">
        <v>8925</v>
      </c>
      <c r="Q3722" t="s">
        <v>627</v>
      </c>
      <c r="R3722" t="s">
        <v>365</v>
      </c>
      <c r="S3722" t="s">
        <v>8926</v>
      </c>
      <c r="T3722" t="s">
        <v>338</v>
      </c>
      <c r="U3722" t="s">
        <v>530</v>
      </c>
      <c r="W3722" t="s">
        <v>8927</v>
      </c>
      <c r="Z3722" t="s">
        <v>8924</v>
      </c>
      <c r="AA3722" t="s">
        <v>8925</v>
      </c>
      <c r="AD3722" t="s">
        <v>627</v>
      </c>
      <c r="AE3722" t="s">
        <v>365</v>
      </c>
      <c r="AF3722" t="s">
        <v>8926</v>
      </c>
      <c r="AG3722" t="s">
        <v>338</v>
      </c>
      <c r="AH3722" t="s">
        <v>530</v>
      </c>
      <c r="AJ3722" t="s">
        <v>8927</v>
      </c>
      <c r="AL3722" t="s">
        <v>339</v>
      </c>
      <c r="AM3722">
        <v>1</v>
      </c>
      <c r="AN3722">
        <v>1</v>
      </c>
      <c r="AO3722">
        <v>12859</v>
      </c>
      <c r="AQ3722">
        <v>124642</v>
      </c>
      <c r="AR3722">
        <v>5341030</v>
      </c>
      <c r="AS3722" t="s">
        <v>925</v>
      </c>
      <c r="AT3722" t="s">
        <v>926</v>
      </c>
      <c r="AW3722" t="s">
        <v>366</v>
      </c>
      <c r="AX3722" t="s">
        <v>366</v>
      </c>
      <c r="AY3722" t="s">
        <v>345</v>
      </c>
      <c r="AZ3722" t="s">
        <v>346</v>
      </c>
      <c r="BY3722" t="s">
        <v>342</v>
      </c>
      <c r="EQ3722">
        <v>243275</v>
      </c>
      <c r="ER3722" t="s">
        <v>8928</v>
      </c>
      <c r="EV3722">
        <v>17287879</v>
      </c>
      <c r="EW3722">
        <v>928</v>
      </c>
      <c r="EX3722">
        <v>221169</v>
      </c>
      <c r="EY3722" t="s">
        <v>8929</v>
      </c>
      <c r="EZ3722">
        <v>1</v>
      </c>
      <c r="FC3722">
        <v>95385</v>
      </c>
      <c r="FD3722" t="s">
        <v>3531</v>
      </c>
    </row>
    <row r="3723" spans="1:160" x14ac:dyDescent="0.3">
      <c r="A3723" t="str">
        <f>VLOOKUP(B3723,Table2[],3,FALSE)</f>
        <v>Digital</v>
      </c>
      <c r="B3723" t="str">
        <f>IF(OR(ISNUMBER(FIND("QVC",Z3723)),ISNUMBER(FIND("QVC",AL3723))),"QVC",IF(OR(ISNUMBER(FIND("NCO",H3723)),ISNUMBER(FIND("NCO",Y3723))), "NCO", IF(AL3723="consumer","PMD.com",VLOOKUP(LEFT(H3723,2),Tables!$E$1:$F$11,2,FALSE))))</f>
        <v>PMD.com</v>
      </c>
      <c r="C3723">
        <f t="shared" si="174"/>
        <v>53920001</v>
      </c>
      <c r="D3723">
        <f t="shared" si="175"/>
        <v>1</v>
      </c>
      <c r="E3723" t="str">
        <f t="shared" ca="1" si="176"/>
        <v>MTD orders shipped</v>
      </c>
      <c r="F3723" t="s">
        <v>3539</v>
      </c>
      <c r="G3723" t="s">
        <v>335</v>
      </c>
      <c r="H3723" t="s">
        <v>8923</v>
      </c>
      <c r="I3723" s="6">
        <v>44013.002430555556</v>
      </c>
      <c r="J3723" t="s">
        <v>16</v>
      </c>
      <c r="K3723" s="6">
        <v>44013.479467592595</v>
      </c>
      <c r="M3723" t="s">
        <v>8924</v>
      </c>
      <c r="N3723" t="s">
        <v>8925</v>
      </c>
      <c r="Q3723" t="s">
        <v>627</v>
      </c>
      <c r="R3723" t="s">
        <v>365</v>
      </c>
      <c r="S3723" t="s">
        <v>8926</v>
      </c>
      <c r="T3723" t="s">
        <v>338</v>
      </c>
      <c r="U3723" t="s">
        <v>530</v>
      </c>
      <c r="W3723" t="s">
        <v>8927</v>
      </c>
      <c r="Z3723" t="s">
        <v>8924</v>
      </c>
      <c r="AA3723" t="s">
        <v>8925</v>
      </c>
      <c r="AD3723" t="s">
        <v>627</v>
      </c>
      <c r="AE3723" t="s">
        <v>365</v>
      </c>
      <c r="AF3723" t="s">
        <v>8926</v>
      </c>
      <c r="AG3723" t="s">
        <v>338</v>
      </c>
      <c r="AH3723" t="s">
        <v>530</v>
      </c>
      <c r="AJ3723" t="s">
        <v>8927</v>
      </c>
      <c r="AL3723" t="s">
        <v>339</v>
      </c>
      <c r="AM3723">
        <v>1</v>
      </c>
      <c r="AN3723">
        <v>1</v>
      </c>
      <c r="AO3723">
        <v>14899</v>
      </c>
      <c r="AQ3723">
        <v>124468</v>
      </c>
      <c r="AR3723">
        <v>53920001</v>
      </c>
      <c r="AS3723">
        <v>9000000</v>
      </c>
      <c r="AT3723" t="s">
        <v>40</v>
      </c>
      <c r="AW3723" t="s">
        <v>343</v>
      </c>
      <c r="BY3723" t="s">
        <v>342</v>
      </c>
      <c r="EQ3723">
        <v>243396</v>
      </c>
      <c r="ER3723" t="s">
        <v>8928</v>
      </c>
      <c r="EV3723">
        <v>17287879</v>
      </c>
      <c r="EW3723">
        <v>928</v>
      </c>
      <c r="EX3723">
        <v>221169</v>
      </c>
      <c r="EY3723" t="s">
        <v>8929</v>
      </c>
      <c r="EZ3723">
        <v>1</v>
      </c>
      <c r="FC3723">
        <v>95385</v>
      </c>
      <c r="FD3723" t="s">
        <v>3531</v>
      </c>
    </row>
    <row r="3724" spans="1:160" x14ac:dyDescent="0.3">
      <c r="A3724" t="str">
        <f>VLOOKUP(B3724,Table2[],3,FALSE)</f>
        <v>Digital</v>
      </c>
      <c r="B3724" t="str">
        <f>IF(OR(ISNUMBER(FIND("QVC",Z3724)),ISNUMBER(FIND("QVC",AL3724))),"QVC",IF(OR(ISNUMBER(FIND("NCO",H3724)),ISNUMBER(FIND("NCO",Y3724))), "NCO", IF(AL3724="consumer","PMD.com",VLOOKUP(LEFT(H3724,2),Tables!$E$1:$F$11,2,FALSE))))</f>
        <v>PMD.com</v>
      </c>
      <c r="C3724">
        <f t="shared" ref="C3724:C3787" si="177">AR3724</f>
        <v>52430001</v>
      </c>
      <c r="D3724">
        <f t="shared" ref="D3724:D3787" si="178">AN3724</f>
        <v>1</v>
      </c>
      <c r="E3724" t="str">
        <f t="shared" ca="1" si="176"/>
        <v>MTD orders shipped</v>
      </c>
      <c r="F3724" t="s">
        <v>3539</v>
      </c>
      <c r="G3724" t="s">
        <v>335</v>
      </c>
      <c r="H3724" t="s">
        <v>8923</v>
      </c>
      <c r="I3724" s="6">
        <v>44013.002430555556</v>
      </c>
      <c r="J3724" t="s">
        <v>16</v>
      </c>
      <c r="K3724" s="6">
        <v>44013.479467592595</v>
      </c>
      <c r="M3724" t="s">
        <v>8924</v>
      </c>
      <c r="N3724" t="s">
        <v>8925</v>
      </c>
      <c r="Q3724" t="s">
        <v>627</v>
      </c>
      <c r="R3724" t="s">
        <v>365</v>
      </c>
      <c r="S3724" t="s">
        <v>8926</v>
      </c>
      <c r="T3724" t="s">
        <v>338</v>
      </c>
      <c r="U3724" t="s">
        <v>530</v>
      </c>
      <c r="W3724" t="s">
        <v>8927</v>
      </c>
      <c r="Z3724" t="s">
        <v>8924</v>
      </c>
      <c r="AA3724" t="s">
        <v>8925</v>
      </c>
      <c r="AD3724" t="s">
        <v>627</v>
      </c>
      <c r="AE3724" t="s">
        <v>365</v>
      </c>
      <c r="AF3724" t="s">
        <v>8926</v>
      </c>
      <c r="AG3724" t="s">
        <v>338</v>
      </c>
      <c r="AH3724" t="s">
        <v>530</v>
      </c>
      <c r="AJ3724" t="s">
        <v>8927</v>
      </c>
      <c r="AL3724" t="s">
        <v>339</v>
      </c>
      <c r="AM3724">
        <v>1</v>
      </c>
      <c r="AN3724">
        <v>1</v>
      </c>
      <c r="AO3724">
        <v>12063</v>
      </c>
      <c r="AQ3724">
        <v>127155</v>
      </c>
      <c r="AR3724">
        <v>52430001</v>
      </c>
      <c r="AS3724" t="s">
        <v>927</v>
      </c>
      <c r="AT3724" t="s">
        <v>75</v>
      </c>
      <c r="AW3724" t="s">
        <v>340</v>
      </c>
      <c r="AX3724" t="s">
        <v>340</v>
      </c>
      <c r="AY3724" t="s">
        <v>357</v>
      </c>
      <c r="AZ3724" t="s">
        <v>363</v>
      </c>
      <c r="BY3724" t="s">
        <v>342</v>
      </c>
      <c r="EQ3724">
        <v>249990</v>
      </c>
      <c r="ER3724" t="s">
        <v>8928</v>
      </c>
      <c r="EV3724">
        <v>17287879</v>
      </c>
      <c r="EW3724">
        <v>928</v>
      </c>
      <c r="EX3724">
        <v>221169</v>
      </c>
      <c r="EY3724" t="s">
        <v>8929</v>
      </c>
      <c r="EZ3724">
        <v>1</v>
      </c>
      <c r="FC3724">
        <v>95385</v>
      </c>
      <c r="FD3724" t="s">
        <v>3531</v>
      </c>
    </row>
    <row r="3725" spans="1:160" x14ac:dyDescent="0.3">
      <c r="A3725" t="str">
        <f>VLOOKUP(B3725,Table2[],3,FALSE)</f>
        <v>Digital</v>
      </c>
      <c r="B3725" t="str">
        <f>IF(OR(ISNUMBER(FIND("QVC",Z3725)),ISNUMBER(FIND("QVC",AL3725))),"QVC",IF(OR(ISNUMBER(FIND("NCO",H3725)),ISNUMBER(FIND("NCO",Y3725))), "NCO", IF(AL3725="consumer","PMD.com",VLOOKUP(LEFT(H3725,2),Tables!$E$1:$F$11,2,FALSE))))</f>
        <v>PMD.com</v>
      </c>
      <c r="C3725">
        <f t="shared" si="177"/>
        <v>53160001</v>
      </c>
      <c r="D3725">
        <f t="shared" si="178"/>
        <v>1</v>
      </c>
      <c r="E3725" t="str">
        <f t="shared" ca="1" si="176"/>
        <v>MTD orders shipped</v>
      </c>
      <c r="F3725" t="s">
        <v>3539</v>
      </c>
      <c r="G3725" t="s">
        <v>335</v>
      </c>
      <c r="H3725" t="s">
        <v>8923</v>
      </c>
      <c r="I3725" s="6">
        <v>44013.002430555556</v>
      </c>
      <c r="J3725" t="s">
        <v>16</v>
      </c>
      <c r="K3725" s="6">
        <v>44013.479467592595</v>
      </c>
      <c r="M3725" t="s">
        <v>8924</v>
      </c>
      <c r="N3725" t="s">
        <v>8925</v>
      </c>
      <c r="Q3725" t="s">
        <v>627</v>
      </c>
      <c r="R3725" t="s">
        <v>365</v>
      </c>
      <c r="S3725" t="s">
        <v>8926</v>
      </c>
      <c r="T3725" t="s">
        <v>338</v>
      </c>
      <c r="U3725" t="s">
        <v>530</v>
      </c>
      <c r="W3725" t="s">
        <v>8927</v>
      </c>
      <c r="Z3725" t="s">
        <v>8924</v>
      </c>
      <c r="AA3725" t="s">
        <v>8925</v>
      </c>
      <c r="AD3725" t="s">
        <v>627</v>
      </c>
      <c r="AE3725" t="s">
        <v>365</v>
      </c>
      <c r="AF3725" t="s">
        <v>8926</v>
      </c>
      <c r="AG3725" t="s">
        <v>338</v>
      </c>
      <c r="AH3725" t="s">
        <v>530</v>
      </c>
      <c r="AJ3725" t="s">
        <v>8927</v>
      </c>
      <c r="AL3725" t="s">
        <v>339</v>
      </c>
      <c r="AM3725">
        <v>1</v>
      </c>
      <c r="AN3725">
        <v>1</v>
      </c>
      <c r="AO3725">
        <v>4322</v>
      </c>
      <c r="AQ3725">
        <v>124007</v>
      </c>
      <c r="AR3725">
        <v>53160001</v>
      </c>
      <c r="AS3725" t="s">
        <v>1895</v>
      </c>
      <c r="AT3725" t="s">
        <v>119</v>
      </c>
      <c r="AW3725" t="s">
        <v>340</v>
      </c>
      <c r="AX3725" t="s">
        <v>340</v>
      </c>
      <c r="AY3725" t="s">
        <v>341</v>
      </c>
      <c r="AZ3725">
        <v>0</v>
      </c>
      <c r="BY3725" t="s">
        <v>342</v>
      </c>
      <c r="EQ3725">
        <v>252959</v>
      </c>
      <c r="ER3725" t="s">
        <v>8928</v>
      </c>
      <c r="EV3725">
        <v>17287879</v>
      </c>
      <c r="EW3725">
        <v>928</v>
      </c>
      <c r="EX3725">
        <v>221169</v>
      </c>
      <c r="EY3725" t="s">
        <v>8929</v>
      </c>
      <c r="EZ3725">
        <v>1</v>
      </c>
      <c r="FC3725">
        <v>95309</v>
      </c>
      <c r="FD3725" t="s">
        <v>623</v>
      </c>
    </row>
    <row r="3726" spans="1:160" x14ac:dyDescent="0.3">
      <c r="A3726" t="str">
        <f>VLOOKUP(B3726,Table2[],3,FALSE)</f>
        <v>Digital</v>
      </c>
      <c r="B3726" t="str">
        <f>IF(OR(ISNUMBER(FIND("QVC",Z3726)),ISNUMBER(FIND("QVC",AL3726))),"QVC",IF(OR(ISNUMBER(FIND("NCO",H3726)),ISNUMBER(FIND("NCO",Y3726))), "NCO", IF(AL3726="consumer","PMD.com",VLOOKUP(LEFT(H3726,2),Tables!$E$1:$F$11,2,FALSE))))</f>
        <v>PMD.com</v>
      </c>
      <c r="C3726">
        <f t="shared" si="177"/>
        <v>54000001</v>
      </c>
      <c r="D3726">
        <f t="shared" si="178"/>
        <v>1</v>
      </c>
      <c r="E3726" t="str">
        <f t="shared" ca="1" si="176"/>
        <v>MTD orders shipped</v>
      </c>
      <c r="F3726" t="s">
        <v>3539</v>
      </c>
      <c r="G3726" t="s">
        <v>335</v>
      </c>
      <c r="H3726" t="s">
        <v>8923</v>
      </c>
      <c r="I3726" s="6">
        <v>44013.002430555556</v>
      </c>
      <c r="J3726" t="s">
        <v>16</v>
      </c>
      <c r="K3726" s="6">
        <v>44013.479467592595</v>
      </c>
      <c r="M3726" t="s">
        <v>8924</v>
      </c>
      <c r="N3726" t="s">
        <v>8925</v>
      </c>
      <c r="Q3726" t="s">
        <v>627</v>
      </c>
      <c r="R3726" t="s">
        <v>365</v>
      </c>
      <c r="S3726" t="s">
        <v>8926</v>
      </c>
      <c r="T3726" t="s">
        <v>338</v>
      </c>
      <c r="U3726" t="s">
        <v>530</v>
      </c>
      <c r="W3726" t="s">
        <v>8927</v>
      </c>
      <c r="Z3726" t="s">
        <v>8924</v>
      </c>
      <c r="AA3726" t="s">
        <v>8925</v>
      </c>
      <c r="AD3726" t="s">
        <v>627</v>
      </c>
      <c r="AE3726" t="s">
        <v>365</v>
      </c>
      <c r="AF3726" t="s">
        <v>8926</v>
      </c>
      <c r="AG3726" t="s">
        <v>338</v>
      </c>
      <c r="AH3726" t="s">
        <v>530</v>
      </c>
      <c r="AJ3726" t="s">
        <v>8927</v>
      </c>
      <c r="AL3726" t="s">
        <v>339</v>
      </c>
      <c r="AM3726">
        <v>1</v>
      </c>
      <c r="AN3726">
        <v>1</v>
      </c>
      <c r="AO3726">
        <v>8182</v>
      </c>
      <c r="AQ3726">
        <v>124475</v>
      </c>
      <c r="AR3726">
        <v>54000001</v>
      </c>
      <c r="AS3726" t="s">
        <v>1251</v>
      </c>
      <c r="AT3726" t="s">
        <v>84</v>
      </c>
      <c r="AW3726" t="s">
        <v>343</v>
      </c>
      <c r="BY3726" t="s">
        <v>342</v>
      </c>
      <c r="EQ3726">
        <v>247294</v>
      </c>
      <c r="ER3726" t="s">
        <v>8928</v>
      </c>
      <c r="EV3726">
        <v>17287879</v>
      </c>
      <c r="EW3726">
        <v>928</v>
      </c>
      <c r="EX3726">
        <v>221169</v>
      </c>
      <c r="EY3726" t="s">
        <v>8929</v>
      </c>
      <c r="EZ3726">
        <v>1</v>
      </c>
      <c r="FC3726">
        <v>54000001</v>
      </c>
      <c r="FD3726" t="s">
        <v>84</v>
      </c>
    </row>
    <row r="3727" spans="1:160" x14ac:dyDescent="0.3">
      <c r="A3727" t="str">
        <f>VLOOKUP(B3727,Table2[],3,FALSE)</f>
        <v>Digital</v>
      </c>
      <c r="B3727" t="str">
        <f>IF(OR(ISNUMBER(FIND("QVC",Z3727)),ISNUMBER(FIND("QVC",AL3727))),"QVC",IF(OR(ISNUMBER(FIND("NCO",H3727)),ISNUMBER(FIND("NCO",Y3727))), "NCO", IF(AL3727="consumer","PMD.com",VLOOKUP(LEFT(H3727,2),Tables!$E$1:$F$11,2,FALSE))))</f>
        <v>PMD.com</v>
      </c>
      <c r="C3727">
        <f t="shared" si="177"/>
        <v>53980001</v>
      </c>
      <c r="D3727">
        <f t="shared" si="178"/>
        <v>1</v>
      </c>
      <c r="E3727" t="str">
        <f t="shared" ca="1" si="176"/>
        <v>MTD orders shipped</v>
      </c>
      <c r="F3727" t="s">
        <v>3539</v>
      </c>
      <c r="G3727" t="s">
        <v>335</v>
      </c>
      <c r="H3727" t="s">
        <v>8923</v>
      </c>
      <c r="I3727" s="6">
        <v>44013.002430555556</v>
      </c>
      <c r="J3727" t="s">
        <v>16</v>
      </c>
      <c r="K3727" s="6">
        <v>44013.479467592595</v>
      </c>
      <c r="M3727" t="s">
        <v>8924</v>
      </c>
      <c r="N3727" t="s">
        <v>8925</v>
      </c>
      <c r="Q3727" t="s">
        <v>627</v>
      </c>
      <c r="R3727" t="s">
        <v>365</v>
      </c>
      <c r="S3727" t="s">
        <v>8926</v>
      </c>
      <c r="T3727" t="s">
        <v>338</v>
      </c>
      <c r="U3727" t="s">
        <v>530</v>
      </c>
      <c r="W3727" t="s">
        <v>8927</v>
      </c>
      <c r="Z3727" t="s">
        <v>8924</v>
      </c>
      <c r="AA3727" t="s">
        <v>8925</v>
      </c>
      <c r="AD3727" t="s">
        <v>627</v>
      </c>
      <c r="AE3727" t="s">
        <v>365</v>
      </c>
      <c r="AF3727" t="s">
        <v>8926</v>
      </c>
      <c r="AG3727" t="s">
        <v>338</v>
      </c>
      <c r="AH3727" t="s">
        <v>530</v>
      </c>
      <c r="AJ3727" t="s">
        <v>8927</v>
      </c>
      <c r="AL3727" t="s">
        <v>339</v>
      </c>
      <c r="AM3727">
        <v>1</v>
      </c>
      <c r="AN3727">
        <v>1</v>
      </c>
      <c r="AO3727">
        <v>5816</v>
      </c>
      <c r="AQ3727">
        <v>124473</v>
      </c>
      <c r="AR3727">
        <v>53980001</v>
      </c>
      <c r="AS3727" t="s">
        <v>1735</v>
      </c>
      <c r="AT3727" t="s">
        <v>43</v>
      </c>
      <c r="AW3727" t="s">
        <v>340</v>
      </c>
      <c r="AX3727">
        <v>0</v>
      </c>
      <c r="AY3727" t="s">
        <v>348</v>
      </c>
      <c r="AZ3727">
        <v>0</v>
      </c>
      <c r="BY3727" t="s">
        <v>342</v>
      </c>
      <c r="EQ3727">
        <v>253177</v>
      </c>
      <c r="ER3727" t="s">
        <v>8928</v>
      </c>
      <c r="EV3727">
        <v>17287879</v>
      </c>
      <c r="EW3727">
        <v>928</v>
      </c>
      <c r="EX3727">
        <v>221169</v>
      </c>
      <c r="EY3727" t="s">
        <v>8929</v>
      </c>
      <c r="EZ3727">
        <v>1</v>
      </c>
      <c r="FC3727">
        <v>53980001</v>
      </c>
      <c r="FD3727" t="s">
        <v>43</v>
      </c>
    </row>
    <row r="3728" spans="1:160" x14ac:dyDescent="0.3">
      <c r="A3728" t="str">
        <f>VLOOKUP(B3728,Table2[],3,FALSE)</f>
        <v>Digital</v>
      </c>
      <c r="B3728" t="str">
        <f>IF(OR(ISNUMBER(FIND("QVC",Z3728)),ISNUMBER(FIND("QVC",AL3728))),"QVC",IF(OR(ISNUMBER(FIND("NCO",H3728)),ISNUMBER(FIND("NCO",Y3728))), "NCO", IF(AL3728="consumer","PMD.com",VLOOKUP(LEFT(H3728,2),Tables!$E$1:$F$11,2,FALSE))))</f>
        <v>PMD.com</v>
      </c>
      <c r="C3728">
        <f t="shared" si="177"/>
        <v>52460001</v>
      </c>
      <c r="D3728">
        <f t="shared" si="178"/>
        <v>1</v>
      </c>
      <c r="E3728" t="str">
        <f t="shared" ca="1" si="176"/>
        <v>MTD orders shipped</v>
      </c>
      <c r="F3728" t="s">
        <v>3539</v>
      </c>
      <c r="G3728" t="s">
        <v>335</v>
      </c>
      <c r="H3728" t="s">
        <v>8923</v>
      </c>
      <c r="I3728" s="6">
        <v>44013.002430555556</v>
      </c>
      <c r="J3728" t="s">
        <v>16</v>
      </c>
      <c r="K3728" s="6">
        <v>44013.479467592595</v>
      </c>
      <c r="M3728" t="s">
        <v>8924</v>
      </c>
      <c r="N3728" t="s">
        <v>8925</v>
      </c>
      <c r="Q3728" t="s">
        <v>627</v>
      </c>
      <c r="R3728" t="s">
        <v>365</v>
      </c>
      <c r="S3728" t="s">
        <v>8926</v>
      </c>
      <c r="T3728" t="s">
        <v>338</v>
      </c>
      <c r="U3728" t="s">
        <v>530</v>
      </c>
      <c r="W3728" t="s">
        <v>8927</v>
      </c>
      <c r="Z3728" t="s">
        <v>8924</v>
      </c>
      <c r="AA3728" t="s">
        <v>8925</v>
      </c>
      <c r="AD3728" t="s">
        <v>627</v>
      </c>
      <c r="AE3728" t="s">
        <v>365</v>
      </c>
      <c r="AF3728" t="s">
        <v>8926</v>
      </c>
      <c r="AG3728" t="s">
        <v>338</v>
      </c>
      <c r="AH3728" t="s">
        <v>530</v>
      </c>
      <c r="AJ3728" t="s">
        <v>8927</v>
      </c>
      <c r="AL3728" t="s">
        <v>339</v>
      </c>
      <c r="AM3728">
        <v>1</v>
      </c>
      <c r="AN3728">
        <v>1</v>
      </c>
      <c r="AO3728">
        <v>14007</v>
      </c>
      <c r="AQ3728">
        <v>127157</v>
      </c>
      <c r="AR3728">
        <v>52460001</v>
      </c>
      <c r="AS3728" t="s">
        <v>972</v>
      </c>
      <c r="AT3728" t="s">
        <v>76</v>
      </c>
      <c r="AW3728" t="s">
        <v>340</v>
      </c>
      <c r="AX3728" t="s">
        <v>340</v>
      </c>
      <c r="AY3728" t="s">
        <v>341</v>
      </c>
      <c r="AZ3728">
        <v>0</v>
      </c>
      <c r="BY3728" t="s">
        <v>342</v>
      </c>
      <c r="EQ3728">
        <v>252044</v>
      </c>
      <c r="ER3728" t="s">
        <v>8928</v>
      </c>
      <c r="EV3728">
        <v>17287879</v>
      </c>
      <c r="EW3728">
        <v>928</v>
      </c>
      <c r="EX3728">
        <v>221169</v>
      </c>
      <c r="EY3728" t="s">
        <v>8929</v>
      </c>
      <c r="EZ3728">
        <v>1</v>
      </c>
      <c r="FC3728">
        <v>95309</v>
      </c>
      <c r="FD3728" t="s">
        <v>623</v>
      </c>
    </row>
    <row r="3729" spans="1:160" x14ac:dyDescent="0.3">
      <c r="A3729" t="str">
        <f>VLOOKUP(B3729,Table2[],3,FALSE)</f>
        <v>Digital</v>
      </c>
      <c r="B3729" t="str">
        <f>IF(OR(ISNUMBER(FIND("QVC",Z3729)),ISNUMBER(FIND("QVC",AL3729))),"QVC",IF(OR(ISNUMBER(FIND("NCO",H3729)),ISNUMBER(FIND("NCO",Y3729))), "NCO", IF(AL3729="consumer","PMD.com",VLOOKUP(LEFT(H3729,2),Tables!$E$1:$F$11,2,FALSE))))</f>
        <v>PMD.com</v>
      </c>
      <c r="C3729">
        <f t="shared" si="177"/>
        <v>53900001</v>
      </c>
      <c r="D3729">
        <f t="shared" si="178"/>
        <v>1</v>
      </c>
      <c r="E3729" t="str">
        <f t="shared" ca="1" si="176"/>
        <v>MTD orders shipped</v>
      </c>
      <c r="F3729" t="s">
        <v>3539</v>
      </c>
      <c r="G3729" t="s">
        <v>335</v>
      </c>
      <c r="H3729" t="s">
        <v>8923</v>
      </c>
      <c r="I3729" s="6">
        <v>44013.002430555556</v>
      </c>
      <c r="J3729" t="s">
        <v>16</v>
      </c>
      <c r="K3729" s="6">
        <v>44013.479467592595</v>
      </c>
      <c r="M3729" t="s">
        <v>8924</v>
      </c>
      <c r="N3729" t="s">
        <v>8925</v>
      </c>
      <c r="Q3729" t="s">
        <v>627</v>
      </c>
      <c r="R3729" t="s">
        <v>365</v>
      </c>
      <c r="S3729" t="s">
        <v>8926</v>
      </c>
      <c r="T3729" t="s">
        <v>338</v>
      </c>
      <c r="U3729" t="s">
        <v>530</v>
      </c>
      <c r="W3729" t="s">
        <v>8927</v>
      </c>
      <c r="Z3729" t="s">
        <v>8924</v>
      </c>
      <c r="AA3729" t="s">
        <v>8925</v>
      </c>
      <c r="AD3729" t="s">
        <v>627</v>
      </c>
      <c r="AE3729" t="s">
        <v>365</v>
      </c>
      <c r="AF3729" t="s">
        <v>8926</v>
      </c>
      <c r="AG3729" t="s">
        <v>338</v>
      </c>
      <c r="AH3729" t="s">
        <v>530</v>
      </c>
      <c r="AJ3729" t="s">
        <v>8927</v>
      </c>
      <c r="AL3729" t="s">
        <v>339</v>
      </c>
      <c r="AM3729">
        <v>1</v>
      </c>
      <c r="AN3729">
        <v>1</v>
      </c>
      <c r="AO3729">
        <v>31217</v>
      </c>
      <c r="AQ3729">
        <v>124466</v>
      </c>
      <c r="AR3729">
        <v>53900001</v>
      </c>
      <c r="AS3729" t="s">
        <v>1697</v>
      </c>
      <c r="AT3729" t="s">
        <v>104</v>
      </c>
      <c r="AW3729" t="s">
        <v>343</v>
      </c>
      <c r="BY3729" t="s">
        <v>342</v>
      </c>
      <c r="EQ3729">
        <v>247378</v>
      </c>
      <c r="ER3729" t="s">
        <v>8928</v>
      </c>
      <c r="EV3729">
        <v>17287879</v>
      </c>
      <c r="EW3729">
        <v>928</v>
      </c>
      <c r="EX3729">
        <v>221169</v>
      </c>
      <c r="EY3729" t="s">
        <v>8929</v>
      </c>
      <c r="EZ3729">
        <v>1</v>
      </c>
      <c r="FC3729" t="s">
        <v>632</v>
      </c>
      <c r="FD3729" t="s">
        <v>633</v>
      </c>
    </row>
    <row r="3730" spans="1:160" x14ac:dyDescent="0.3">
      <c r="A3730" t="str">
        <f>VLOOKUP(B3730,Table2[],3,FALSE)</f>
        <v>Digital</v>
      </c>
      <c r="B3730" t="str">
        <f>IF(OR(ISNUMBER(FIND("QVC",Z3730)),ISNUMBER(FIND("QVC",AL3730))),"QVC",IF(OR(ISNUMBER(FIND("NCO",H3730)),ISNUMBER(FIND("NCO",Y3730))), "NCO", IF(AL3730="consumer","PMD.com",VLOOKUP(LEFT(H3730,2),Tables!$E$1:$F$11,2,FALSE))))</f>
        <v>PMD.com</v>
      </c>
      <c r="C3730">
        <f t="shared" si="177"/>
        <v>51070001</v>
      </c>
      <c r="D3730">
        <f t="shared" si="178"/>
        <v>1</v>
      </c>
      <c r="E3730" t="str">
        <f t="shared" ca="1" si="176"/>
        <v>MTD orders shipped</v>
      </c>
      <c r="F3730" t="s">
        <v>3539</v>
      </c>
      <c r="G3730" t="s">
        <v>335</v>
      </c>
      <c r="H3730" t="s">
        <v>8923</v>
      </c>
      <c r="I3730" s="6">
        <v>44013.002430555556</v>
      </c>
      <c r="J3730" t="s">
        <v>16</v>
      </c>
      <c r="K3730" s="6">
        <v>44013.479467592595</v>
      </c>
      <c r="M3730" t="s">
        <v>8924</v>
      </c>
      <c r="N3730" t="s">
        <v>8925</v>
      </c>
      <c r="Q3730" t="s">
        <v>627</v>
      </c>
      <c r="R3730" t="s">
        <v>365</v>
      </c>
      <c r="S3730" t="s">
        <v>8926</v>
      </c>
      <c r="T3730" t="s">
        <v>338</v>
      </c>
      <c r="U3730" t="s">
        <v>530</v>
      </c>
      <c r="W3730" t="s">
        <v>8927</v>
      </c>
      <c r="Z3730" t="s">
        <v>8924</v>
      </c>
      <c r="AA3730" t="s">
        <v>8925</v>
      </c>
      <c r="AD3730" t="s">
        <v>627</v>
      </c>
      <c r="AE3730" t="s">
        <v>365</v>
      </c>
      <c r="AF3730" t="s">
        <v>8926</v>
      </c>
      <c r="AG3730" t="s">
        <v>338</v>
      </c>
      <c r="AH3730" t="s">
        <v>530</v>
      </c>
      <c r="AJ3730" t="s">
        <v>8927</v>
      </c>
      <c r="AL3730" t="s">
        <v>339</v>
      </c>
      <c r="AM3730">
        <v>1</v>
      </c>
      <c r="AN3730">
        <v>1</v>
      </c>
      <c r="AO3730">
        <v>10147</v>
      </c>
      <c r="AQ3730">
        <v>124429</v>
      </c>
      <c r="AR3730">
        <v>51070001</v>
      </c>
      <c r="AS3730" t="s">
        <v>1886</v>
      </c>
      <c r="AT3730" t="s">
        <v>45</v>
      </c>
      <c r="AW3730" t="s">
        <v>343</v>
      </c>
      <c r="BY3730" t="s">
        <v>342</v>
      </c>
      <c r="EQ3730">
        <v>251956</v>
      </c>
      <c r="ER3730" t="s">
        <v>8928</v>
      </c>
      <c r="EV3730">
        <v>17287879</v>
      </c>
      <c r="EW3730">
        <v>928</v>
      </c>
      <c r="EX3730">
        <v>221169</v>
      </c>
      <c r="EY3730" t="s">
        <v>8929</v>
      </c>
      <c r="EZ3730">
        <v>1</v>
      </c>
      <c r="FC3730">
        <v>95309</v>
      </c>
      <c r="FD3730" t="s">
        <v>623</v>
      </c>
    </row>
    <row r="3731" spans="1:160" x14ac:dyDescent="0.3">
      <c r="A3731" t="str">
        <f>VLOOKUP(B3731,Table2[],3,FALSE)</f>
        <v>Digital</v>
      </c>
      <c r="B3731" t="str">
        <f>IF(OR(ISNUMBER(FIND("QVC",Z3731)),ISNUMBER(FIND("QVC",AL3731))),"QVC",IF(OR(ISNUMBER(FIND("NCO",H3731)),ISNUMBER(FIND("NCO",Y3731))), "NCO", IF(AL3731="consumer","PMD.com",VLOOKUP(LEFT(H3731,2),Tables!$E$1:$F$11,2,FALSE))))</f>
        <v>PMD.com</v>
      </c>
      <c r="C3731">
        <f t="shared" si="177"/>
        <v>54010001</v>
      </c>
      <c r="D3731">
        <f t="shared" si="178"/>
        <v>1</v>
      </c>
      <c r="E3731" t="str">
        <f t="shared" ca="1" si="176"/>
        <v>MTD orders shipped</v>
      </c>
      <c r="F3731" t="s">
        <v>3539</v>
      </c>
      <c r="G3731" t="s">
        <v>335</v>
      </c>
      <c r="H3731" t="s">
        <v>8923</v>
      </c>
      <c r="I3731" s="6">
        <v>44013.002430555556</v>
      </c>
      <c r="J3731" t="s">
        <v>16</v>
      </c>
      <c r="K3731" s="6">
        <v>44013.479467592595</v>
      </c>
      <c r="M3731" t="s">
        <v>8924</v>
      </c>
      <c r="N3731" t="s">
        <v>8925</v>
      </c>
      <c r="Q3731" t="s">
        <v>627</v>
      </c>
      <c r="R3731" t="s">
        <v>365</v>
      </c>
      <c r="S3731" t="s">
        <v>8926</v>
      </c>
      <c r="T3731" t="s">
        <v>338</v>
      </c>
      <c r="U3731" t="s">
        <v>530</v>
      </c>
      <c r="W3731" t="s">
        <v>8927</v>
      </c>
      <c r="Z3731" t="s">
        <v>8924</v>
      </c>
      <c r="AA3731" t="s">
        <v>8925</v>
      </c>
      <c r="AD3731" t="s">
        <v>627</v>
      </c>
      <c r="AE3731" t="s">
        <v>365</v>
      </c>
      <c r="AF3731" t="s">
        <v>8926</v>
      </c>
      <c r="AG3731" t="s">
        <v>338</v>
      </c>
      <c r="AH3731" t="s">
        <v>530</v>
      </c>
      <c r="AJ3731" t="s">
        <v>8927</v>
      </c>
      <c r="AL3731" t="s">
        <v>339</v>
      </c>
      <c r="AM3731">
        <v>1</v>
      </c>
      <c r="AN3731">
        <v>1</v>
      </c>
      <c r="AO3731">
        <v>6300</v>
      </c>
      <c r="AQ3731">
        <v>124476</v>
      </c>
      <c r="AR3731">
        <v>54010001</v>
      </c>
      <c r="AS3731" t="s">
        <v>577</v>
      </c>
      <c r="AT3731" t="s">
        <v>35</v>
      </c>
      <c r="AW3731" t="s">
        <v>340</v>
      </c>
      <c r="AX3731">
        <v>0</v>
      </c>
      <c r="AY3731" t="s">
        <v>348</v>
      </c>
      <c r="AZ3731">
        <v>0</v>
      </c>
      <c r="BY3731" t="s">
        <v>342</v>
      </c>
      <c r="EQ3731">
        <v>252076</v>
      </c>
      <c r="ER3731" t="s">
        <v>8928</v>
      </c>
      <c r="EV3731">
        <v>17287879</v>
      </c>
      <c r="EW3731">
        <v>928</v>
      </c>
      <c r="EX3731">
        <v>221169</v>
      </c>
      <c r="EY3731" t="s">
        <v>8929</v>
      </c>
      <c r="EZ3731">
        <v>1</v>
      </c>
      <c r="FC3731" t="s">
        <v>632</v>
      </c>
      <c r="FD3731" t="s">
        <v>633</v>
      </c>
    </row>
    <row r="3732" spans="1:160" x14ac:dyDescent="0.3">
      <c r="A3732" t="str">
        <f>VLOOKUP(B3732,Table2[],3,FALSE)</f>
        <v>Digital</v>
      </c>
      <c r="B3732" t="str">
        <f>IF(OR(ISNUMBER(FIND("QVC",Z3732)),ISNUMBER(FIND("QVC",AL3732))),"QVC",IF(OR(ISNUMBER(FIND("NCO",H3732)),ISNUMBER(FIND("NCO",Y3732))), "NCO", IF(AL3732="consumer","PMD.com",VLOOKUP(LEFT(H3732,2),Tables!$E$1:$F$11,2,FALSE))))</f>
        <v>PMD.com</v>
      </c>
      <c r="C3732">
        <f t="shared" si="177"/>
        <v>51090030</v>
      </c>
      <c r="D3732">
        <f t="shared" si="178"/>
        <v>1</v>
      </c>
      <c r="E3732" t="str">
        <f t="shared" ca="1" si="176"/>
        <v>MTD orders shipped</v>
      </c>
      <c r="F3732" t="s">
        <v>3539</v>
      </c>
      <c r="G3732" t="s">
        <v>335</v>
      </c>
      <c r="H3732" t="s">
        <v>8923</v>
      </c>
      <c r="I3732" s="6">
        <v>44013.002430555556</v>
      </c>
      <c r="J3732" t="s">
        <v>16</v>
      </c>
      <c r="K3732" s="6">
        <v>44013.479467592595</v>
      </c>
      <c r="M3732" t="s">
        <v>8924</v>
      </c>
      <c r="N3732" t="s">
        <v>8925</v>
      </c>
      <c r="Q3732" t="s">
        <v>627</v>
      </c>
      <c r="R3732" t="s">
        <v>365</v>
      </c>
      <c r="S3732" t="s">
        <v>8926</v>
      </c>
      <c r="T3732" t="s">
        <v>338</v>
      </c>
      <c r="U3732" t="s">
        <v>530</v>
      </c>
      <c r="W3732" t="s">
        <v>8927</v>
      </c>
      <c r="Z3732" t="s">
        <v>8924</v>
      </c>
      <c r="AA3732" t="s">
        <v>8925</v>
      </c>
      <c r="AD3732" t="s">
        <v>627</v>
      </c>
      <c r="AE3732" t="s">
        <v>365</v>
      </c>
      <c r="AF3732" t="s">
        <v>8926</v>
      </c>
      <c r="AG3732" t="s">
        <v>338</v>
      </c>
      <c r="AH3732" t="s">
        <v>530</v>
      </c>
      <c r="AJ3732" t="s">
        <v>8927</v>
      </c>
      <c r="AL3732" t="s">
        <v>339</v>
      </c>
      <c r="AM3732">
        <v>1</v>
      </c>
      <c r="AN3732">
        <v>1</v>
      </c>
      <c r="AO3732">
        <v>6688</v>
      </c>
      <c r="AQ3732">
        <v>125960</v>
      </c>
      <c r="AR3732">
        <v>51090030</v>
      </c>
      <c r="AS3732" t="s">
        <v>3043</v>
      </c>
      <c r="AT3732" t="s">
        <v>628</v>
      </c>
      <c r="AW3732" t="s">
        <v>343</v>
      </c>
      <c r="BY3732" t="s">
        <v>342</v>
      </c>
      <c r="BZ3732" t="b">
        <v>0</v>
      </c>
      <c r="EQ3732">
        <v>243047</v>
      </c>
      <c r="ER3732" t="s">
        <v>8928</v>
      </c>
      <c r="EV3732">
        <v>17287879</v>
      </c>
      <c r="EW3732">
        <v>928</v>
      </c>
      <c r="EX3732">
        <v>221169</v>
      </c>
      <c r="EY3732" t="s">
        <v>8929</v>
      </c>
      <c r="EZ3732">
        <v>1</v>
      </c>
      <c r="FC3732">
        <v>95385</v>
      </c>
      <c r="FD3732" t="s">
        <v>3531</v>
      </c>
    </row>
    <row r="3733" spans="1:160" x14ac:dyDescent="0.3">
      <c r="A3733" t="str">
        <f>VLOOKUP(B3733,Table2[],3,FALSE)</f>
        <v>Retail</v>
      </c>
      <c r="B3733" t="str">
        <f>IF(OR(ISNUMBER(FIND("QVC",Z3733)),ISNUMBER(FIND("QVC",AL3733))),"QVC",IF(OR(ISNUMBER(FIND("NCO",H3733)),ISNUMBER(FIND("NCO",Y3733))), "NCO", IF(AL3733="consumer","PMD.com",VLOOKUP(LEFT(H3733,2),Tables!$E$1:$F$11,2,FALSE))))</f>
        <v>Retail Accounts</v>
      </c>
      <c r="C3733">
        <f t="shared" si="177"/>
        <v>53450001</v>
      </c>
      <c r="D3733">
        <f t="shared" si="178"/>
        <v>7</v>
      </c>
      <c r="E3733" t="str">
        <f t="shared" ca="1" si="176"/>
        <v>shifted orders shipped</v>
      </c>
      <c r="F3733" t="s">
        <v>3539</v>
      </c>
      <c r="G3733" t="s">
        <v>335</v>
      </c>
      <c r="H3733" t="s">
        <v>2385</v>
      </c>
      <c r="I3733" s="6">
        <v>44008.540972222225</v>
      </c>
      <c r="J3733" t="s">
        <v>16</v>
      </c>
      <c r="K3733" s="6">
        <v>44013.479861111111</v>
      </c>
      <c r="Y3733" t="s">
        <v>117</v>
      </c>
      <c r="AA3733" t="s">
        <v>1254</v>
      </c>
      <c r="AD3733" t="s">
        <v>1255</v>
      </c>
      <c r="AE3733" t="s">
        <v>407</v>
      </c>
      <c r="AF3733">
        <v>89115</v>
      </c>
      <c r="AG3733" t="s">
        <v>533</v>
      </c>
      <c r="AK3733">
        <v>1021</v>
      </c>
      <c r="AM3733">
        <v>7</v>
      </c>
      <c r="AN3733">
        <v>7</v>
      </c>
      <c r="AO3733">
        <v>6117</v>
      </c>
      <c r="AQ3733">
        <v>124723</v>
      </c>
      <c r="AR3733">
        <v>53450001</v>
      </c>
      <c r="AS3733" t="s">
        <v>89</v>
      </c>
      <c r="AT3733" t="s">
        <v>144</v>
      </c>
      <c r="AW3733" t="s">
        <v>340</v>
      </c>
      <c r="AX3733" t="s">
        <v>340</v>
      </c>
      <c r="AY3733" t="s">
        <v>345</v>
      </c>
      <c r="AZ3733">
        <v>0</v>
      </c>
      <c r="EQ3733">
        <v>252730</v>
      </c>
      <c r="ER3733" t="s">
        <v>109</v>
      </c>
      <c r="ES3733">
        <v>300362784</v>
      </c>
      <c r="EV3733">
        <v>17274464</v>
      </c>
      <c r="EW3733">
        <v>928</v>
      </c>
      <c r="EX3733">
        <v>218562</v>
      </c>
      <c r="EY3733" t="s">
        <v>8930</v>
      </c>
      <c r="EZ3733">
        <v>1</v>
      </c>
      <c r="FC3733">
        <v>53450001</v>
      </c>
      <c r="FD3733" t="s">
        <v>144</v>
      </c>
    </row>
    <row r="3734" spans="1:160" x14ac:dyDescent="0.3">
      <c r="A3734" t="str">
        <f>VLOOKUP(B3734,Table2[],3,FALSE)</f>
        <v>Retail</v>
      </c>
      <c r="B3734" t="str">
        <f>IF(OR(ISNUMBER(FIND("QVC",Z3734)),ISNUMBER(FIND("QVC",AL3734))),"QVC",IF(OR(ISNUMBER(FIND("NCO",H3734)),ISNUMBER(FIND("NCO",Y3734))), "NCO", IF(AL3734="consumer","PMD.com",VLOOKUP(LEFT(H3734,2),Tables!$E$1:$F$11,2,FALSE))))</f>
        <v>Retail Accounts</v>
      </c>
      <c r="C3734">
        <f t="shared" si="177"/>
        <v>52460001</v>
      </c>
      <c r="D3734">
        <f t="shared" si="178"/>
        <v>4</v>
      </c>
      <c r="E3734" t="str">
        <f t="shared" ca="1" si="176"/>
        <v>shifted orders shipped</v>
      </c>
      <c r="F3734" t="s">
        <v>3539</v>
      </c>
      <c r="G3734" t="s">
        <v>335</v>
      </c>
      <c r="H3734" t="s">
        <v>2385</v>
      </c>
      <c r="I3734" s="6">
        <v>44008.540972222225</v>
      </c>
      <c r="J3734" t="s">
        <v>16</v>
      </c>
      <c r="K3734" s="6">
        <v>44013.479861111111</v>
      </c>
      <c r="Y3734" t="s">
        <v>117</v>
      </c>
      <c r="AA3734" t="s">
        <v>1254</v>
      </c>
      <c r="AD3734" t="s">
        <v>1255</v>
      </c>
      <c r="AE3734" t="s">
        <v>407</v>
      </c>
      <c r="AF3734">
        <v>89115</v>
      </c>
      <c r="AG3734" t="s">
        <v>533</v>
      </c>
      <c r="AK3734">
        <v>1021</v>
      </c>
      <c r="AM3734">
        <v>4</v>
      </c>
      <c r="AN3734">
        <v>4</v>
      </c>
      <c r="AO3734">
        <v>14007</v>
      </c>
      <c r="AQ3734">
        <v>127157</v>
      </c>
      <c r="AR3734">
        <v>52460001</v>
      </c>
      <c r="AS3734" t="s">
        <v>972</v>
      </c>
      <c r="AT3734" t="s">
        <v>76</v>
      </c>
      <c r="AW3734" t="s">
        <v>340</v>
      </c>
      <c r="AX3734" t="s">
        <v>340</v>
      </c>
      <c r="AY3734" t="s">
        <v>341</v>
      </c>
      <c r="AZ3734">
        <v>0</v>
      </c>
      <c r="BY3734" t="s">
        <v>342</v>
      </c>
      <c r="EQ3734">
        <v>252044</v>
      </c>
      <c r="ER3734" t="s">
        <v>109</v>
      </c>
      <c r="ES3734">
        <v>300362784</v>
      </c>
      <c r="EV3734">
        <v>17274464</v>
      </c>
      <c r="EW3734">
        <v>928</v>
      </c>
      <c r="EX3734">
        <v>218562</v>
      </c>
      <c r="EY3734" t="s">
        <v>8930</v>
      </c>
      <c r="EZ3734">
        <v>1</v>
      </c>
      <c r="FC3734">
        <v>52460001</v>
      </c>
      <c r="FD3734" t="s">
        <v>76</v>
      </c>
    </row>
    <row r="3735" spans="1:160" x14ac:dyDescent="0.3">
      <c r="A3735" t="str">
        <f>VLOOKUP(B3735,Table2[],3,FALSE)</f>
        <v>Retail</v>
      </c>
      <c r="B3735" t="str">
        <f>IF(OR(ISNUMBER(FIND("QVC",Z3735)),ISNUMBER(FIND("QVC",AL3735))),"QVC",IF(OR(ISNUMBER(FIND("NCO",H3735)),ISNUMBER(FIND("NCO",Y3735))), "NCO", IF(AL3735="consumer","PMD.com",VLOOKUP(LEFT(H3735,2),Tables!$E$1:$F$11,2,FALSE))))</f>
        <v>Retail Accounts</v>
      </c>
      <c r="C3735">
        <f t="shared" si="177"/>
        <v>53810001</v>
      </c>
      <c r="D3735">
        <f t="shared" si="178"/>
        <v>6</v>
      </c>
      <c r="E3735" t="str">
        <f t="shared" ca="1" si="176"/>
        <v>shifted orders shipped</v>
      </c>
      <c r="F3735" t="s">
        <v>3539</v>
      </c>
      <c r="G3735" t="s">
        <v>335</v>
      </c>
      <c r="H3735" t="s">
        <v>2385</v>
      </c>
      <c r="I3735" s="6">
        <v>44008.540972222225</v>
      </c>
      <c r="J3735" t="s">
        <v>16</v>
      </c>
      <c r="K3735" s="6">
        <v>44013.479861111111</v>
      </c>
      <c r="Y3735" t="s">
        <v>117</v>
      </c>
      <c r="AA3735" t="s">
        <v>1254</v>
      </c>
      <c r="AD3735" t="s">
        <v>1255</v>
      </c>
      <c r="AE3735" t="s">
        <v>407</v>
      </c>
      <c r="AF3735">
        <v>89115</v>
      </c>
      <c r="AG3735" t="s">
        <v>533</v>
      </c>
      <c r="AK3735">
        <v>1021</v>
      </c>
      <c r="AM3735">
        <v>6</v>
      </c>
      <c r="AN3735">
        <v>6</v>
      </c>
      <c r="AO3735">
        <v>5409</v>
      </c>
      <c r="AQ3735">
        <v>124462</v>
      </c>
      <c r="AR3735">
        <v>53810001</v>
      </c>
      <c r="AS3735" t="s">
        <v>133</v>
      </c>
      <c r="AT3735" t="s">
        <v>132</v>
      </c>
      <c r="AW3735" t="s">
        <v>340</v>
      </c>
      <c r="AX3735">
        <v>0</v>
      </c>
      <c r="AY3735" t="s">
        <v>348</v>
      </c>
      <c r="AZ3735">
        <v>0</v>
      </c>
      <c r="BY3735" t="s">
        <v>342</v>
      </c>
      <c r="EQ3735">
        <v>245175</v>
      </c>
      <c r="ER3735" t="s">
        <v>109</v>
      </c>
      <c r="ES3735">
        <v>300362784</v>
      </c>
      <c r="EV3735">
        <v>17274464</v>
      </c>
      <c r="EW3735">
        <v>928</v>
      </c>
      <c r="EX3735">
        <v>218562</v>
      </c>
      <c r="EY3735" t="s">
        <v>8930</v>
      </c>
      <c r="EZ3735">
        <v>1</v>
      </c>
      <c r="FC3735">
        <v>53810001</v>
      </c>
      <c r="FD3735" t="s">
        <v>132</v>
      </c>
    </row>
    <row r="3736" spans="1:160" x14ac:dyDescent="0.3">
      <c r="A3736" t="str">
        <f>VLOOKUP(B3736,Table2[],3,FALSE)</f>
        <v>Retail</v>
      </c>
      <c r="B3736" t="str">
        <f>IF(OR(ISNUMBER(FIND("QVC",Z3736)),ISNUMBER(FIND("QVC",AL3736))),"QVC",IF(OR(ISNUMBER(FIND("NCO",H3736)),ISNUMBER(FIND("NCO",Y3736))), "NCO", IF(AL3736="consumer","PMD.com",VLOOKUP(LEFT(H3736,2),Tables!$E$1:$F$11,2,FALSE))))</f>
        <v>Retail Accounts</v>
      </c>
      <c r="C3736">
        <f t="shared" si="177"/>
        <v>53970001</v>
      </c>
      <c r="D3736">
        <f t="shared" si="178"/>
        <v>7</v>
      </c>
      <c r="E3736" t="str">
        <f t="shared" ca="1" si="176"/>
        <v>shifted orders shipped</v>
      </c>
      <c r="F3736" t="s">
        <v>3539</v>
      </c>
      <c r="G3736" t="s">
        <v>335</v>
      </c>
      <c r="H3736" t="s">
        <v>2385</v>
      </c>
      <c r="I3736" s="6">
        <v>44008.540972222225</v>
      </c>
      <c r="J3736" t="s">
        <v>16</v>
      </c>
      <c r="K3736" s="6">
        <v>44013.479861111111</v>
      </c>
      <c r="Y3736" t="s">
        <v>117</v>
      </c>
      <c r="AA3736" t="s">
        <v>1254</v>
      </c>
      <c r="AD3736" t="s">
        <v>1255</v>
      </c>
      <c r="AE3736" t="s">
        <v>407</v>
      </c>
      <c r="AF3736">
        <v>89115</v>
      </c>
      <c r="AG3736" t="s">
        <v>533</v>
      </c>
      <c r="AK3736">
        <v>1021</v>
      </c>
      <c r="AM3736">
        <v>7</v>
      </c>
      <c r="AN3736">
        <v>7</v>
      </c>
      <c r="AO3736">
        <v>392</v>
      </c>
      <c r="AQ3736">
        <v>124472</v>
      </c>
      <c r="AR3736">
        <v>53970001</v>
      </c>
      <c r="AS3736" t="s">
        <v>577</v>
      </c>
      <c r="AT3736" t="s">
        <v>41</v>
      </c>
      <c r="AW3736" t="s">
        <v>343</v>
      </c>
      <c r="BY3736" t="s">
        <v>342</v>
      </c>
      <c r="EQ3736">
        <v>251826</v>
      </c>
      <c r="ER3736" t="s">
        <v>109</v>
      </c>
      <c r="ES3736">
        <v>300362784</v>
      </c>
      <c r="EV3736">
        <v>17274464</v>
      </c>
      <c r="EW3736">
        <v>928</v>
      </c>
      <c r="EX3736">
        <v>218562</v>
      </c>
      <c r="EY3736" t="s">
        <v>8930</v>
      </c>
      <c r="EZ3736">
        <v>1</v>
      </c>
      <c r="FC3736">
        <v>53970001</v>
      </c>
      <c r="FD3736" t="s">
        <v>41</v>
      </c>
    </row>
    <row r="3737" spans="1:160" x14ac:dyDescent="0.3">
      <c r="A3737" t="str">
        <f>VLOOKUP(B3737,Table2[],3,FALSE)</f>
        <v>Retail</v>
      </c>
      <c r="B3737" t="str">
        <f>IF(OR(ISNUMBER(FIND("QVC",Z3737)),ISNUMBER(FIND("QVC",AL3737))),"QVC",IF(OR(ISNUMBER(FIND("NCO",H3737)),ISNUMBER(FIND("NCO",Y3737))), "NCO", IF(AL3737="consumer","PMD.com",VLOOKUP(LEFT(H3737,2),Tables!$E$1:$F$11,2,FALSE))))</f>
        <v>Retail Accounts</v>
      </c>
      <c r="C3737">
        <f t="shared" si="177"/>
        <v>53730001</v>
      </c>
      <c r="D3737">
        <f t="shared" si="178"/>
        <v>3</v>
      </c>
      <c r="E3737" t="str">
        <f t="shared" ca="1" si="176"/>
        <v>shifted orders shipped</v>
      </c>
      <c r="F3737" t="s">
        <v>3539</v>
      </c>
      <c r="G3737" t="s">
        <v>335</v>
      </c>
      <c r="H3737" t="s">
        <v>2385</v>
      </c>
      <c r="I3737" s="6">
        <v>44008.540972222225</v>
      </c>
      <c r="J3737" t="s">
        <v>16</v>
      </c>
      <c r="K3737" s="6">
        <v>44013.479861111111</v>
      </c>
      <c r="Y3737" t="s">
        <v>117</v>
      </c>
      <c r="AA3737" t="s">
        <v>1254</v>
      </c>
      <c r="AD3737" t="s">
        <v>1255</v>
      </c>
      <c r="AE3737" t="s">
        <v>407</v>
      </c>
      <c r="AF3737">
        <v>89115</v>
      </c>
      <c r="AG3737" t="s">
        <v>533</v>
      </c>
      <c r="AK3737">
        <v>1021</v>
      </c>
      <c r="AM3737">
        <v>3</v>
      </c>
      <c r="AN3737">
        <v>3</v>
      </c>
      <c r="AO3737">
        <v>1366</v>
      </c>
      <c r="AQ3737">
        <v>124456</v>
      </c>
      <c r="AR3737">
        <v>53730001</v>
      </c>
      <c r="AS3737" t="s">
        <v>61</v>
      </c>
      <c r="AT3737" t="s">
        <v>62</v>
      </c>
      <c r="AW3737" t="s">
        <v>343</v>
      </c>
      <c r="BY3737" t="s">
        <v>342</v>
      </c>
      <c r="EQ3737">
        <v>245237</v>
      </c>
      <c r="ER3737" t="s">
        <v>109</v>
      </c>
      <c r="ES3737">
        <v>300362784</v>
      </c>
      <c r="EV3737">
        <v>17274464</v>
      </c>
      <c r="EW3737">
        <v>928</v>
      </c>
      <c r="EX3737">
        <v>218562</v>
      </c>
      <c r="EY3737" t="s">
        <v>8930</v>
      </c>
      <c r="EZ3737">
        <v>1</v>
      </c>
      <c r="FC3737">
        <v>53730001</v>
      </c>
      <c r="FD3737" t="s">
        <v>62</v>
      </c>
    </row>
    <row r="3738" spans="1:160" x14ac:dyDescent="0.3">
      <c r="A3738" t="str">
        <f>VLOOKUP(B3738,Table2[],3,FALSE)</f>
        <v>Retail</v>
      </c>
      <c r="B3738" t="str">
        <f>IF(OR(ISNUMBER(FIND("QVC",Z3738)),ISNUMBER(FIND("QVC",AL3738))),"QVC",IF(OR(ISNUMBER(FIND("NCO",H3738)),ISNUMBER(FIND("NCO",Y3738))), "NCO", IF(AL3738="consumer","PMD.com",VLOOKUP(LEFT(H3738,2),Tables!$E$1:$F$11,2,FALSE))))</f>
        <v>Retail Accounts</v>
      </c>
      <c r="C3738">
        <f t="shared" si="177"/>
        <v>53720001</v>
      </c>
      <c r="D3738">
        <f t="shared" si="178"/>
        <v>4</v>
      </c>
      <c r="E3738" t="str">
        <f t="shared" ca="1" si="176"/>
        <v>shifted orders shipped</v>
      </c>
      <c r="F3738" t="s">
        <v>3539</v>
      </c>
      <c r="G3738" t="s">
        <v>335</v>
      </c>
      <c r="H3738" t="s">
        <v>2385</v>
      </c>
      <c r="I3738" s="6">
        <v>44008.540972222225</v>
      </c>
      <c r="J3738" t="s">
        <v>16</v>
      </c>
      <c r="K3738" s="6">
        <v>44013.479861111111</v>
      </c>
      <c r="Y3738" t="s">
        <v>117</v>
      </c>
      <c r="AA3738" t="s">
        <v>1254</v>
      </c>
      <c r="AD3738" t="s">
        <v>1255</v>
      </c>
      <c r="AE3738" t="s">
        <v>407</v>
      </c>
      <c r="AF3738">
        <v>89115</v>
      </c>
      <c r="AG3738" t="s">
        <v>533</v>
      </c>
      <c r="AK3738">
        <v>1021</v>
      </c>
      <c r="AM3738">
        <v>4</v>
      </c>
      <c r="AN3738">
        <v>4</v>
      </c>
      <c r="AO3738">
        <v>4904</v>
      </c>
      <c r="AQ3738">
        <v>124455</v>
      </c>
      <c r="AR3738">
        <v>53720001</v>
      </c>
      <c r="AS3738" t="s">
        <v>1754</v>
      </c>
      <c r="AT3738" t="s">
        <v>69</v>
      </c>
      <c r="AW3738" t="s">
        <v>343</v>
      </c>
      <c r="BY3738" t="s">
        <v>342</v>
      </c>
      <c r="EQ3738">
        <v>248482</v>
      </c>
      <c r="ER3738" t="s">
        <v>109</v>
      </c>
      <c r="ES3738">
        <v>300362784</v>
      </c>
      <c r="EV3738">
        <v>17274464</v>
      </c>
      <c r="EW3738">
        <v>928</v>
      </c>
      <c r="EX3738">
        <v>218562</v>
      </c>
      <c r="EY3738" t="s">
        <v>8930</v>
      </c>
      <c r="EZ3738">
        <v>1</v>
      </c>
      <c r="FC3738">
        <v>53720001</v>
      </c>
      <c r="FD3738" t="s">
        <v>69</v>
      </c>
    </row>
    <row r="3739" spans="1:160" x14ac:dyDescent="0.3">
      <c r="A3739" t="str">
        <f>VLOOKUP(B3739,Table2[],3,FALSE)</f>
        <v>Retail</v>
      </c>
      <c r="B3739" t="str">
        <f>IF(OR(ISNUMBER(FIND("QVC",Z3739)),ISNUMBER(FIND("QVC",AL3739))),"QVC",IF(OR(ISNUMBER(FIND("NCO",H3739)),ISNUMBER(FIND("NCO",Y3739))), "NCO", IF(AL3739="consumer","PMD.com",VLOOKUP(LEFT(H3739,2),Tables!$E$1:$F$11,2,FALSE))))</f>
        <v>Retail Accounts</v>
      </c>
      <c r="C3739">
        <f t="shared" si="177"/>
        <v>58040001</v>
      </c>
      <c r="D3739">
        <f t="shared" si="178"/>
        <v>12</v>
      </c>
      <c r="E3739" t="str">
        <f t="shared" ca="1" si="176"/>
        <v>shifted orders shipped</v>
      </c>
      <c r="F3739" t="s">
        <v>3539</v>
      </c>
      <c r="G3739" t="s">
        <v>335</v>
      </c>
      <c r="H3739" t="s">
        <v>2385</v>
      </c>
      <c r="I3739" s="6">
        <v>44008.540972222225</v>
      </c>
      <c r="J3739" t="s">
        <v>16</v>
      </c>
      <c r="K3739" s="6">
        <v>44013.479861111111</v>
      </c>
      <c r="Y3739" t="s">
        <v>117</v>
      </c>
      <c r="AA3739" t="s">
        <v>1254</v>
      </c>
      <c r="AD3739" t="s">
        <v>1255</v>
      </c>
      <c r="AE3739" t="s">
        <v>407</v>
      </c>
      <c r="AF3739">
        <v>89115</v>
      </c>
      <c r="AG3739" t="s">
        <v>533</v>
      </c>
      <c r="AK3739">
        <v>1021</v>
      </c>
      <c r="AM3739">
        <v>12</v>
      </c>
      <c r="AN3739">
        <v>12</v>
      </c>
      <c r="AO3739">
        <v>12788</v>
      </c>
      <c r="AQ3739">
        <v>124484</v>
      </c>
      <c r="AR3739">
        <v>58040001</v>
      </c>
      <c r="AS3739" t="s">
        <v>54</v>
      </c>
      <c r="AT3739" t="s">
        <v>55</v>
      </c>
      <c r="AW3739" t="s">
        <v>340</v>
      </c>
      <c r="AX3739" t="s">
        <v>340</v>
      </c>
      <c r="AY3739" t="s">
        <v>357</v>
      </c>
      <c r="AZ3739" t="s">
        <v>363</v>
      </c>
      <c r="BY3739" t="s">
        <v>342</v>
      </c>
      <c r="EQ3739">
        <v>251707</v>
      </c>
      <c r="ER3739" t="s">
        <v>109</v>
      </c>
      <c r="ES3739">
        <v>300362784</v>
      </c>
      <c r="EV3739">
        <v>17274464</v>
      </c>
      <c r="EW3739">
        <v>928</v>
      </c>
      <c r="EX3739">
        <v>218562</v>
      </c>
      <c r="EY3739" t="s">
        <v>8930</v>
      </c>
      <c r="EZ3739">
        <v>1</v>
      </c>
      <c r="FC3739">
        <v>58040001</v>
      </c>
      <c r="FD3739" t="s">
        <v>55</v>
      </c>
    </row>
    <row r="3740" spans="1:160" x14ac:dyDescent="0.3">
      <c r="A3740" t="str">
        <f>VLOOKUP(B3740,Table2[],3,FALSE)</f>
        <v>Retail</v>
      </c>
      <c r="B3740" t="str">
        <f>IF(OR(ISNUMBER(FIND("QVC",Z3740)),ISNUMBER(FIND("QVC",AL3740))),"QVC",IF(OR(ISNUMBER(FIND("NCO",H3740)),ISNUMBER(FIND("NCO",Y3740))), "NCO", IF(AL3740="consumer","PMD.com",VLOOKUP(LEFT(H3740,2),Tables!$E$1:$F$11,2,FALSE))))</f>
        <v>Retail Accounts</v>
      </c>
      <c r="C3740">
        <f t="shared" si="177"/>
        <v>53500001</v>
      </c>
      <c r="D3740">
        <f t="shared" si="178"/>
        <v>3</v>
      </c>
      <c r="E3740" t="str">
        <f t="shared" ca="1" si="176"/>
        <v>shifted orders shipped</v>
      </c>
      <c r="F3740" t="s">
        <v>3539</v>
      </c>
      <c r="G3740" t="s">
        <v>335</v>
      </c>
      <c r="H3740" t="s">
        <v>2385</v>
      </c>
      <c r="I3740" s="6">
        <v>44008.540972222225</v>
      </c>
      <c r="J3740" t="s">
        <v>16</v>
      </c>
      <c r="K3740" s="6">
        <v>44013.479861111111</v>
      </c>
      <c r="Y3740" t="s">
        <v>117</v>
      </c>
      <c r="AA3740" t="s">
        <v>1254</v>
      </c>
      <c r="AD3740" t="s">
        <v>1255</v>
      </c>
      <c r="AE3740" t="s">
        <v>407</v>
      </c>
      <c r="AF3740">
        <v>89115</v>
      </c>
      <c r="AG3740" t="s">
        <v>533</v>
      </c>
      <c r="AK3740">
        <v>1021</v>
      </c>
      <c r="AM3740">
        <v>3</v>
      </c>
      <c r="AN3740">
        <v>3</v>
      </c>
      <c r="AO3740">
        <v>4244</v>
      </c>
      <c r="AQ3740">
        <v>123789</v>
      </c>
      <c r="AR3740">
        <v>53500001</v>
      </c>
      <c r="AS3740" t="s">
        <v>913</v>
      </c>
      <c r="AT3740" t="s">
        <v>83</v>
      </c>
      <c r="AW3740" t="s">
        <v>340</v>
      </c>
      <c r="AX3740" t="s">
        <v>340</v>
      </c>
      <c r="AY3740" t="s">
        <v>345</v>
      </c>
      <c r="AZ3740">
        <v>0</v>
      </c>
      <c r="BY3740" t="s">
        <v>342</v>
      </c>
      <c r="EQ3740">
        <v>243489</v>
      </c>
      <c r="ER3740" t="s">
        <v>109</v>
      </c>
      <c r="ES3740">
        <v>300362784</v>
      </c>
      <c r="EV3740">
        <v>17274464</v>
      </c>
      <c r="EW3740">
        <v>928</v>
      </c>
      <c r="EX3740">
        <v>218562</v>
      </c>
      <c r="EY3740" t="s">
        <v>8930</v>
      </c>
      <c r="EZ3740">
        <v>1</v>
      </c>
      <c r="FC3740">
        <v>53500001</v>
      </c>
      <c r="FD3740" t="s">
        <v>83</v>
      </c>
    </row>
    <row r="3741" spans="1:160" x14ac:dyDescent="0.3">
      <c r="A3741" t="str">
        <f>VLOOKUP(B3741,Table2[],3,FALSE)</f>
        <v>Digital</v>
      </c>
      <c r="B3741" t="str">
        <f>IF(OR(ISNUMBER(FIND("QVC",Z3741)),ISNUMBER(FIND("QVC",AL3741))),"QVC",IF(OR(ISNUMBER(FIND("NCO",H3741)),ISNUMBER(FIND("NCO",Y3741))), "NCO", IF(AL3741="consumer","PMD.com",VLOOKUP(LEFT(H3741,2),Tables!$E$1:$F$11,2,FALSE))))</f>
        <v>PMD.com</v>
      </c>
      <c r="C3741">
        <f t="shared" si="177"/>
        <v>53720001</v>
      </c>
      <c r="D3741">
        <f t="shared" si="178"/>
        <v>2</v>
      </c>
      <c r="E3741" t="str">
        <f t="shared" ca="1" si="176"/>
        <v>MTD orders shipped</v>
      </c>
      <c r="F3741" t="s">
        <v>3539</v>
      </c>
      <c r="G3741" t="s">
        <v>335</v>
      </c>
      <c r="H3741" t="s">
        <v>8931</v>
      </c>
      <c r="I3741" s="6">
        <v>44013.026273148149</v>
      </c>
      <c r="J3741" t="s">
        <v>16</v>
      </c>
      <c r="K3741" s="6">
        <v>44013.480081018519</v>
      </c>
      <c r="M3741" t="s">
        <v>8932</v>
      </c>
      <c r="N3741" t="s">
        <v>8933</v>
      </c>
      <c r="O3741" t="s">
        <v>1908</v>
      </c>
      <c r="Q3741" t="s">
        <v>421</v>
      </c>
      <c r="R3741" t="s">
        <v>365</v>
      </c>
      <c r="S3741" t="s">
        <v>8934</v>
      </c>
      <c r="T3741" t="s">
        <v>338</v>
      </c>
      <c r="U3741" t="s">
        <v>530</v>
      </c>
      <c r="W3741" t="s">
        <v>8935</v>
      </c>
      <c r="Z3741" t="s">
        <v>8932</v>
      </c>
      <c r="AA3741" t="s">
        <v>8933</v>
      </c>
      <c r="AB3741" t="s">
        <v>1908</v>
      </c>
      <c r="AD3741" t="s">
        <v>421</v>
      </c>
      <c r="AE3741" t="s">
        <v>365</v>
      </c>
      <c r="AF3741" t="s">
        <v>8934</v>
      </c>
      <c r="AG3741" t="s">
        <v>338</v>
      </c>
      <c r="AH3741" t="s">
        <v>530</v>
      </c>
      <c r="AJ3741" t="s">
        <v>8935</v>
      </c>
      <c r="AL3741" t="s">
        <v>339</v>
      </c>
      <c r="AM3741">
        <v>2</v>
      </c>
      <c r="AN3741">
        <v>2</v>
      </c>
      <c r="AO3741">
        <v>4904</v>
      </c>
      <c r="AQ3741">
        <v>124455</v>
      </c>
      <c r="AR3741">
        <v>53720001</v>
      </c>
      <c r="AS3741" t="s">
        <v>1754</v>
      </c>
      <c r="AT3741" t="s">
        <v>69</v>
      </c>
      <c r="AW3741" t="s">
        <v>343</v>
      </c>
      <c r="BY3741" t="s">
        <v>342</v>
      </c>
      <c r="EQ3741">
        <v>248482</v>
      </c>
      <c r="ER3741" t="s">
        <v>8936</v>
      </c>
      <c r="EV3741">
        <v>17287882</v>
      </c>
      <c r="EW3741">
        <v>928</v>
      </c>
      <c r="EX3741">
        <v>221172</v>
      </c>
      <c r="EY3741" t="s">
        <v>8937</v>
      </c>
      <c r="EZ3741">
        <v>1</v>
      </c>
      <c r="FC3741">
        <v>53720001</v>
      </c>
      <c r="FD3741" t="s">
        <v>69</v>
      </c>
    </row>
    <row r="3742" spans="1:160" x14ac:dyDescent="0.3">
      <c r="A3742" t="str">
        <f>VLOOKUP(B3742,Table2[],3,FALSE)</f>
        <v>Digital</v>
      </c>
      <c r="B3742" t="str">
        <f>IF(OR(ISNUMBER(FIND("QVC",Z3742)),ISNUMBER(FIND("QVC",AL3742))),"QVC",IF(OR(ISNUMBER(FIND("NCO",H3742)),ISNUMBER(FIND("NCO",Y3742))), "NCO", IF(AL3742="consumer","PMD.com",VLOOKUP(LEFT(H3742,2),Tables!$E$1:$F$11,2,FALSE))))</f>
        <v>PMD.com</v>
      </c>
      <c r="C3742">
        <f t="shared" si="177"/>
        <v>52480001</v>
      </c>
      <c r="D3742">
        <f t="shared" si="178"/>
        <v>1</v>
      </c>
      <c r="E3742" t="str">
        <f t="shared" ca="1" si="176"/>
        <v>MTD orders shipped</v>
      </c>
      <c r="F3742" t="s">
        <v>3539</v>
      </c>
      <c r="G3742" t="s">
        <v>335</v>
      </c>
      <c r="H3742" t="s">
        <v>8931</v>
      </c>
      <c r="I3742" s="6">
        <v>44013.026273148149</v>
      </c>
      <c r="J3742" t="s">
        <v>16</v>
      </c>
      <c r="K3742" s="6">
        <v>44013.480081018519</v>
      </c>
      <c r="M3742" t="s">
        <v>8932</v>
      </c>
      <c r="N3742" t="s">
        <v>8933</v>
      </c>
      <c r="O3742" t="s">
        <v>1908</v>
      </c>
      <c r="Q3742" t="s">
        <v>421</v>
      </c>
      <c r="R3742" t="s">
        <v>365</v>
      </c>
      <c r="S3742" t="s">
        <v>8934</v>
      </c>
      <c r="T3742" t="s">
        <v>338</v>
      </c>
      <c r="U3742" t="s">
        <v>530</v>
      </c>
      <c r="W3742" t="s">
        <v>8935</v>
      </c>
      <c r="Z3742" t="s">
        <v>8932</v>
      </c>
      <c r="AA3742" t="s">
        <v>8933</v>
      </c>
      <c r="AB3742" t="s">
        <v>1908</v>
      </c>
      <c r="AD3742" t="s">
        <v>421</v>
      </c>
      <c r="AE3742" t="s">
        <v>365</v>
      </c>
      <c r="AF3742" t="s">
        <v>8934</v>
      </c>
      <c r="AG3742" t="s">
        <v>338</v>
      </c>
      <c r="AH3742" t="s">
        <v>530</v>
      </c>
      <c r="AJ3742" t="s">
        <v>8935</v>
      </c>
      <c r="AL3742" t="s">
        <v>339</v>
      </c>
      <c r="AM3742">
        <v>1</v>
      </c>
      <c r="AN3742">
        <v>1</v>
      </c>
      <c r="AO3742">
        <v>15799</v>
      </c>
      <c r="AQ3742">
        <v>127159</v>
      </c>
      <c r="AR3742">
        <v>52480001</v>
      </c>
      <c r="AS3742" t="s">
        <v>125</v>
      </c>
      <c r="AT3742" t="s">
        <v>126</v>
      </c>
      <c r="AW3742" t="s">
        <v>343</v>
      </c>
      <c r="BY3742" t="s">
        <v>342</v>
      </c>
      <c r="EQ3742">
        <v>250262</v>
      </c>
      <c r="ER3742" t="s">
        <v>8936</v>
      </c>
      <c r="EV3742">
        <v>17287882</v>
      </c>
      <c r="EW3742">
        <v>928</v>
      </c>
      <c r="EX3742">
        <v>221172</v>
      </c>
      <c r="EY3742" t="s">
        <v>8937</v>
      </c>
      <c r="EZ3742">
        <v>1</v>
      </c>
      <c r="FC3742">
        <v>52480001</v>
      </c>
      <c r="FD3742" t="s">
        <v>126</v>
      </c>
    </row>
    <row r="3743" spans="1:160" x14ac:dyDescent="0.3">
      <c r="A3743" t="str">
        <f>VLOOKUP(B3743,Table2[],3,FALSE)</f>
        <v>Digital</v>
      </c>
      <c r="B3743" t="str">
        <f>IF(OR(ISNUMBER(FIND("QVC",Z3743)),ISNUMBER(FIND("QVC",AL3743))),"QVC",IF(OR(ISNUMBER(FIND("NCO",H3743)),ISNUMBER(FIND("NCO",Y3743))), "NCO", IF(AL3743="consumer","PMD.com",VLOOKUP(LEFT(H3743,2),Tables!$E$1:$F$11,2,FALSE))))</f>
        <v>PMD.com</v>
      </c>
      <c r="C3743">
        <f t="shared" si="177"/>
        <v>51010001</v>
      </c>
      <c r="D3743">
        <f t="shared" si="178"/>
        <v>1</v>
      </c>
      <c r="E3743" t="str">
        <f t="shared" ca="1" si="176"/>
        <v>MTD orders shipped</v>
      </c>
      <c r="F3743" t="s">
        <v>3539</v>
      </c>
      <c r="G3743" t="s">
        <v>335</v>
      </c>
      <c r="H3743" t="s">
        <v>8938</v>
      </c>
      <c r="I3743" s="6">
        <v>44013.007534722223</v>
      </c>
      <c r="J3743" t="s">
        <v>16</v>
      </c>
      <c r="K3743" s="6">
        <v>44013.48065972222</v>
      </c>
      <c r="M3743" t="s">
        <v>8918</v>
      </c>
      <c r="N3743" t="s">
        <v>8919</v>
      </c>
      <c r="Q3743" t="s">
        <v>1224</v>
      </c>
      <c r="R3743" t="s">
        <v>359</v>
      </c>
      <c r="S3743" t="s">
        <v>8920</v>
      </c>
      <c r="T3743" t="s">
        <v>338</v>
      </c>
      <c r="U3743" t="s">
        <v>530</v>
      </c>
      <c r="W3743" t="s">
        <v>8921</v>
      </c>
      <c r="Z3743" t="s">
        <v>8918</v>
      </c>
      <c r="AA3743" t="s">
        <v>8919</v>
      </c>
      <c r="AD3743" t="s">
        <v>1224</v>
      </c>
      <c r="AE3743" t="s">
        <v>359</v>
      </c>
      <c r="AF3743" t="s">
        <v>8920</v>
      </c>
      <c r="AG3743" t="s">
        <v>338</v>
      </c>
      <c r="AH3743" t="s">
        <v>530</v>
      </c>
      <c r="AJ3743" t="s">
        <v>8921</v>
      </c>
      <c r="AL3743" t="s">
        <v>339</v>
      </c>
      <c r="AM3743">
        <v>1</v>
      </c>
      <c r="AN3743">
        <v>1</v>
      </c>
      <c r="AO3743">
        <v>8743</v>
      </c>
      <c r="AQ3743">
        <v>123868</v>
      </c>
      <c r="AR3743">
        <v>51010001</v>
      </c>
      <c r="AS3743" t="s">
        <v>48</v>
      </c>
      <c r="AT3743" t="s">
        <v>49</v>
      </c>
      <c r="AW3743" t="s">
        <v>340</v>
      </c>
      <c r="AX3743" t="s">
        <v>340</v>
      </c>
      <c r="AY3743" t="s">
        <v>357</v>
      </c>
      <c r="AZ3743" t="s">
        <v>363</v>
      </c>
      <c r="BY3743" t="s">
        <v>342</v>
      </c>
      <c r="EQ3743">
        <v>251450</v>
      </c>
      <c r="ER3743" t="s">
        <v>8939</v>
      </c>
      <c r="EV3743">
        <v>17287880</v>
      </c>
      <c r="EW3743">
        <v>928</v>
      </c>
      <c r="EX3743">
        <v>221170</v>
      </c>
      <c r="EY3743" t="s">
        <v>8940</v>
      </c>
      <c r="EZ3743">
        <v>1</v>
      </c>
      <c r="FC3743">
        <v>51010001</v>
      </c>
      <c r="FD3743" t="s">
        <v>49</v>
      </c>
    </row>
    <row r="3744" spans="1:160" x14ac:dyDescent="0.3">
      <c r="A3744" t="str">
        <f>VLOOKUP(B3744,Table2[],3,FALSE)</f>
        <v>Digital</v>
      </c>
      <c r="B3744" t="str">
        <f>IF(OR(ISNUMBER(FIND("QVC",Z3744)),ISNUMBER(FIND("QVC",AL3744))),"QVC",IF(OR(ISNUMBER(FIND("NCO",H3744)),ISNUMBER(FIND("NCO",Y3744))), "NCO", IF(AL3744="consumer","PMD.com",VLOOKUP(LEFT(H3744,2),Tables!$E$1:$F$11,2,FALSE))))</f>
        <v>PMD.com</v>
      </c>
      <c r="C3744">
        <f t="shared" si="177"/>
        <v>52260010</v>
      </c>
      <c r="D3744">
        <f t="shared" si="178"/>
        <v>4</v>
      </c>
      <c r="E3744" t="str">
        <f t="shared" ca="1" si="176"/>
        <v>shifted orders shipped</v>
      </c>
      <c r="F3744" t="s">
        <v>3539</v>
      </c>
      <c r="G3744" t="s">
        <v>335</v>
      </c>
      <c r="H3744" t="s">
        <v>8941</v>
      </c>
      <c r="I3744" s="6">
        <v>44012.890289351853</v>
      </c>
      <c r="J3744" t="s">
        <v>16</v>
      </c>
      <c r="K3744" s="6">
        <v>44013.481076388889</v>
      </c>
      <c r="M3744" t="s">
        <v>1050</v>
      </c>
      <c r="N3744" t="s">
        <v>1051</v>
      </c>
      <c r="Q3744" t="s">
        <v>840</v>
      </c>
      <c r="R3744" t="s">
        <v>365</v>
      </c>
      <c r="S3744">
        <v>95066</v>
      </c>
      <c r="T3744" t="s">
        <v>338</v>
      </c>
      <c r="U3744" t="s">
        <v>530</v>
      </c>
      <c r="W3744" t="s">
        <v>1052</v>
      </c>
      <c r="Z3744" t="s">
        <v>1050</v>
      </c>
      <c r="AA3744" t="s">
        <v>1051</v>
      </c>
      <c r="AD3744" t="s">
        <v>840</v>
      </c>
      <c r="AE3744" t="s">
        <v>365</v>
      </c>
      <c r="AF3744">
        <v>95066</v>
      </c>
      <c r="AG3744" t="s">
        <v>338</v>
      </c>
      <c r="AH3744" t="s">
        <v>530</v>
      </c>
      <c r="AJ3744" t="s">
        <v>1052</v>
      </c>
      <c r="AL3744" t="s">
        <v>339</v>
      </c>
      <c r="AM3744">
        <v>4</v>
      </c>
      <c r="AN3744">
        <v>4</v>
      </c>
      <c r="AO3744">
        <v>3545</v>
      </c>
      <c r="AQ3744">
        <v>125959</v>
      </c>
      <c r="AR3744">
        <v>52260010</v>
      </c>
      <c r="AS3744" t="s">
        <v>2791</v>
      </c>
      <c r="AT3744" t="s">
        <v>2792</v>
      </c>
      <c r="AW3744" t="s">
        <v>343</v>
      </c>
      <c r="BY3744" t="s">
        <v>342</v>
      </c>
      <c r="EQ3744">
        <v>242491</v>
      </c>
      <c r="ER3744" t="s">
        <v>8942</v>
      </c>
      <c r="EV3744">
        <v>17287841</v>
      </c>
      <c r="EW3744">
        <v>928</v>
      </c>
      <c r="EX3744">
        <v>221137</v>
      </c>
      <c r="EY3744" t="s">
        <v>8943</v>
      </c>
      <c r="EZ3744">
        <v>1</v>
      </c>
      <c r="FC3744">
        <v>52260010</v>
      </c>
      <c r="FD3744" t="s">
        <v>2792</v>
      </c>
    </row>
    <row r="3745" spans="1:160" x14ac:dyDescent="0.3">
      <c r="A3745" t="str">
        <f>VLOOKUP(B3745,Table2[],3,FALSE)</f>
        <v>Digital</v>
      </c>
      <c r="B3745" t="str">
        <f>IF(OR(ISNUMBER(FIND("QVC",Z3745)),ISNUMBER(FIND("QVC",AL3745))),"QVC",IF(OR(ISNUMBER(FIND("NCO",H3745)),ISNUMBER(FIND("NCO",Y3745))), "NCO", IF(AL3745="consumer","PMD.com",VLOOKUP(LEFT(H3745,2),Tables!$E$1:$F$11,2,FALSE))))</f>
        <v>PMD.com</v>
      </c>
      <c r="C3745">
        <f t="shared" si="177"/>
        <v>53920001</v>
      </c>
      <c r="D3745">
        <f t="shared" si="178"/>
        <v>1</v>
      </c>
      <c r="E3745" t="str">
        <f t="shared" ca="1" si="176"/>
        <v>shifted orders shipped</v>
      </c>
      <c r="F3745" t="s">
        <v>3539</v>
      </c>
      <c r="G3745" t="s">
        <v>335</v>
      </c>
      <c r="H3745" t="s">
        <v>8941</v>
      </c>
      <c r="I3745" s="6">
        <v>44012.890289351853</v>
      </c>
      <c r="J3745" t="s">
        <v>16</v>
      </c>
      <c r="K3745" s="6">
        <v>44013.481076388889</v>
      </c>
      <c r="M3745" t="s">
        <v>1050</v>
      </c>
      <c r="N3745" t="s">
        <v>1051</v>
      </c>
      <c r="Q3745" t="s">
        <v>840</v>
      </c>
      <c r="R3745" t="s">
        <v>365</v>
      </c>
      <c r="S3745">
        <v>95066</v>
      </c>
      <c r="T3745" t="s">
        <v>338</v>
      </c>
      <c r="U3745" t="s">
        <v>530</v>
      </c>
      <c r="W3745" t="s">
        <v>1052</v>
      </c>
      <c r="Z3745" t="s">
        <v>1050</v>
      </c>
      <c r="AA3745" t="s">
        <v>1051</v>
      </c>
      <c r="AD3745" t="s">
        <v>840</v>
      </c>
      <c r="AE3745" t="s">
        <v>365</v>
      </c>
      <c r="AF3745">
        <v>95066</v>
      </c>
      <c r="AG3745" t="s">
        <v>338</v>
      </c>
      <c r="AH3745" t="s">
        <v>530</v>
      </c>
      <c r="AJ3745" t="s">
        <v>1052</v>
      </c>
      <c r="AL3745" t="s">
        <v>339</v>
      </c>
      <c r="AM3745">
        <v>1</v>
      </c>
      <c r="AN3745">
        <v>1</v>
      </c>
      <c r="AO3745">
        <v>14899</v>
      </c>
      <c r="AQ3745">
        <v>124468</v>
      </c>
      <c r="AR3745">
        <v>53920001</v>
      </c>
      <c r="AS3745">
        <v>9000000</v>
      </c>
      <c r="AT3745" t="s">
        <v>40</v>
      </c>
      <c r="AW3745" t="s">
        <v>343</v>
      </c>
      <c r="BY3745" t="s">
        <v>342</v>
      </c>
      <c r="EQ3745">
        <v>243396</v>
      </c>
      <c r="ER3745" t="s">
        <v>8942</v>
      </c>
      <c r="EV3745">
        <v>17287841</v>
      </c>
      <c r="EW3745">
        <v>928</v>
      </c>
      <c r="EX3745">
        <v>221137</v>
      </c>
      <c r="EY3745" t="s">
        <v>8943</v>
      </c>
      <c r="EZ3745">
        <v>1</v>
      </c>
      <c r="FC3745">
        <v>95384</v>
      </c>
      <c r="FD3745" t="s">
        <v>3530</v>
      </c>
    </row>
    <row r="3746" spans="1:160" x14ac:dyDescent="0.3">
      <c r="A3746" t="str">
        <f>VLOOKUP(B3746,Table2[],3,FALSE)</f>
        <v>Digital</v>
      </c>
      <c r="B3746" t="str">
        <f>IF(OR(ISNUMBER(FIND("QVC",Z3746)),ISNUMBER(FIND("QVC",AL3746))),"QVC",IF(OR(ISNUMBER(FIND("NCO",H3746)),ISNUMBER(FIND("NCO",Y3746))), "NCO", IF(AL3746="consumer","PMD.com",VLOOKUP(LEFT(H3746,2),Tables!$E$1:$F$11,2,FALSE))))</f>
        <v>PMD.com</v>
      </c>
      <c r="C3746">
        <f t="shared" si="177"/>
        <v>52430001</v>
      </c>
      <c r="D3746">
        <f t="shared" si="178"/>
        <v>1</v>
      </c>
      <c r="E3746" t="str">
        <f t="shared" ca="1" si="176"/>
        <v>shifted orders shipped</v>
      </c>
      <c r="F3746" t="s">
        <v>3539</v>
      </c>
      <c r="G3746" t="s">
        <v>335</v>
      </c>
      <c r="H3746" t="s">
        <v>8941</v>
      </c>
      <c r="I3746" s="6">
        <v>44012.890289351853</v>
      </c>
      <c r="J3746" t="s">
        <v>16</v>
      </c>
      <c r="K3746" s="6">
        <v>44013.481076388889</v>
      </c>
      <c r="M3746" t="s">
        <v>1050</v>
      </c>
      <c r="N3746" t="s">
        <v>1051</v>
      </c>
      <c r="Q3746" t="s">
        <v>840</v>
      </c>
      <c r="R3746" t="s">
        <v>365</v>
      </c>
      <c r="S3746">
        <v>95066</v>
      </c>
      <c r="T3746" t="s">
        <v>338</v>
      </c>
      <c r="U3746" t="s">
        <v>530</v>
      </c>
      <c r="W3746" t="s">
        <v>1052</v>
      </c>
      <c r="Z3746" t="s">
        <v>1050</v>
      </c>
      <c r="AA3746" t="s">
        <v>1051</v>
      </c>
      <c r="AD3746" t="s">
        <v>840</v>
      </c>
      <c r="AE3746" t="s">
        <v>365</v>
      </c>
      <c r="AF3746">
        <v>95066</v>
      </c>
      <c r="AG3746" t="s">
        <v>338</v>
      </c>
      <c r="AH3746" t="s">
        <v>530</v>
      </c>
      <c r="AJ3746" t="s">
        <v>1052</v>
      </c>
      <c r="AL3746" t="s">
        <v>339</v>
      </c>
      <c r="AM3746">
        <v>1</v>
      </c>
      <c r="AN3746">
        <v>1</v>
      </c>
      <c r="AO3746">
        <v>12063</v>
      </c>
      <c r="AQ3746">
        <v>127155</v>
      </c>
      <c r="AR3746">
        <v>52430001</v>
      </c>
      <c r="AS3746" t="s">
        <v>927</v>
      </c>
      <c r="AT3746" t="s">
        <v>75</v>
      </c>
      <c r="AW3746" t="s">
        <v>340</v>
      </c>
      <c r="AX3746" t="s">
        <v>340</v>
      </c>
      <c r="AY3746" t="s">
        <v>357</v>
      </c>
      <c r="AZ3746" t="s">
        <v>363</v>
      </c>
      <c r="BY3746" t="s">
        <v>342</v>
      </c>
      <c r="EQ3746">
        <v>249990</v>
      </c>
      <c r="ER3746" t="s">
        <v>8942</v>
      </c>
      <c r="EV3746">
        <v>17287841</v>
      </c>
      <c r="EW3746">
        <v>928</v>
      </c>
      <c r="EX3746">
        <v>221137</v>
      </c>
      <c r="EY3746" t="s">
        <v>8943</v>
      </c>
      <c r="EZ3746">
        <v>1</v>
      </c>
      <c r="FC3746">
        <v>95384</v>
      </c>
      <c r="FD3746" t="s">
        <v>3530</v>
      </c>
    </row>
    <row r="3747" spans="1:160" x14ac:dyDescent="0.3">
      <c r="A3747" t="str">
        <f>VLOOKUP(B3747,Table2[],3,FALSE)</f>
        <v>Digital</v>
      </c>
      <c r="B3747" t="str">
        <f>IF(OR(ISNUMBER(FIND("QVC",Z3747)),ISNUMBER(FIND("QVC",AL3747))),"QVC",IF(OR(ISNUMBER(FIND("NCO",H3747)),ISNUMBER(FIND("NCO",Y3747))), "NCO", IF(AL3747="consumer","PMD.com",VLOOKUP(LEFT(H3747,2),Tables!$E$1:$F$11,2,FALSE))))</f>
        <v>PMD.com</v>
      </c>
      <c r="C3747">
        <f t="shared" si="177"/>
        <v>52240001</v>
      </c>
      <c r="D3747">
        <f t="shared" si="178"/>
        <v>2</v>
      </c>
      <c r="E3747" t="str">
        <f t="shared" ca="1" si="176"/>
        <v>shifted orders shipped</v>
      </c>
      <c r="F3747" t="s">
        <v>3539</v>
      </c>
      <c r="G3747" t="s">
        <v>335</v>
      </c>
      <c r="H3747" t="s">
        <v>8941</v>
      </c>
      <c r="I3747" s="6">
        <v>44012.890289351853</v>
      </c>
      <c r="J3747" t="s">
        <v>16</v>
      </c>
      <c r="K3747" s="6">
        <v>44013.481076388889</v>
      </c>
      <c r="M3747" t="s">
        <v>1050</v>
      </c>
      <c r="N3747" t="s">
        <v>1051</v>
      </c>
      <c r="Q3747" t="s">
        <v>840</v>
      </c>
      <c r="R3747" t="s">
        <v>365</v>
      </c>
      <c r="S3747">
        <v>95066</v>
      </c>
      <c r="T3747" t="s">
        <v>338</v>
      </c>
      <c r="U3747" t="s">
        <v>530</v>
      </c>
      <c r="W3747" t="s">
        <v>1052</v>
      </c>
      <c r="Z3747" t="s">
        <v>1050</v>
      </c>
      <c r="AA3747" t="s">
        <v>1051</v>
      </c>
      <c r="AD3747" t="s">
        <v>840</v>
      </c>
      <c r="AE3747" t="s">
        <v>365</v>
      </c>
      <c r="AF3747">
        <v>95066</v>
      </c>
      <c r="AG3747" t="s">
        <v>338</v>
      </c>
      <c r="AH3747" t="s">
        <v>530</v>
      </c>
      <c r="AJ3747" t="s">
        <v>1052</v>
      </c>
      <c r="AL3747" t="s">
        <v>339</v>
      </c>
      <c r="AM3747">
        <v>2</v>
      </c>
      <c r="AN3747">
        <v>2</v>
      </c>
      <c r="AO3747">
        <v>5995</v>
      </c>
      <c r="AQ3747">
        <v>124435</v>
      </c>
      <c r="AR3747">
        <v>52240001</v>
      </c>
      <c r="AS3747" t="s">
        <v>2387</v>
      </c>
      <c r="AT3747" t="s">
        <v>108</v>
      </c>
      <c r="AW3747" t="s">
        <v>340</v>
      </c>
      <c r="AX3747" t="s">
        <v>340</v>
      </c>
      <c r="AY3747" t="s">
        <v>341</v>
      </c>
      <c r="AZ3747">
        <v>0</v>
      </c>
      <c r="BY3747" t="s">
        <v>342</v>
      </c>
      <c r="EQ3747">
        <v>253361</v>
      </c>
      <c r="ER3747" t="s">
        <v>8942</v>
      </c>
      <c r="EV3747">
        <v>17287841</v>
      </c>
      <c r="EW3747">
        <v>928</v>
      </c>
      <c r="EX3747">
        <v>221137</v>
      </c>
      <c r="EY3747" t="s">
        <v>8943</v>
      </c>
      <c r="EZ3747">
        <v>1</v>
      </c>
      <c r="FC3747">
        <v>52240001</v>
      </c>
      <c r="FD3747" t="s">
        <v>108</v>
      </c>
    </row>
    <row r="3748" spans="1:160" x14ac:dyDescent="0.3">
      <c r="A3748" t="str">
        <f>VLOOKUP(B3748,Table2[],3,FALSE)</f>
        <v>Digital</v>
      </c>
      <c r="B3748" t="str">
        <f>IF(OR(ISNUMBER(FIND("QVC",Z3748)),ISNUMBER(FIND("QVC",AL3748))),"QVC",IF(OR(ISNUMBER(FIND("NCO",H3748)),ISNUMBER(FIND("NCO",Y3748))), "NCO", IF(AL3748="consumer","PMD.com",VLOOKUP(LEFT(H3748,2),Tables!$E$1:$F$11,2,FALSE))))</f>
        <v>PMD.com</v>
      </c>
      <c r="C3748">
        <f t="shared" si="177"/>
        <v>51090030</v>
      </c>
      <c r="D3748">
        <f t="shared" si="178"/>
        <v>1</v>
      </c>
      <c r="E3748" t="str">
        <f t="shared" ca="1" si="176"/>
        <v>shifted orders shipped</v>
      </c>
      <c r="F3748" t="s">
        <v>3539</v>
      </c>
      <c r="G3748" t="s">
        <v>335</v>
      </c>
      <c r="H3748" t="s">
        <v>8941</v>
      </c>
      <c r="I3748" s="6">
        <v>44012.890289351853</v>
      </c>
      <c r="J3748" t="s">
        <v>16</v>
      </c>
      <c r="K3748" s="6">
        <v>44013.481076388889</v>
      </c>
      <c r="M3748" t="s">
        <v>1050</v>
      </c>
      <c r="N3748" t="s">
        <v>1051</v>
      </c>
      <c r="Q3748" t="s">
        <v>840</v>
      </c>
      <c r="R3748" t="s">
        <v>365</v>
      </c>
      <c r="S3748">
        <v>95066</v>
      </c>
      <c r="T3748" t="s">
        <v>338</v>
      </c>
      <c r="U3748" t="s">
        <v>530</v>
      </c>
      <c r="W3748" t="s">
        <v>1052</v>
      </c>
      <c r="Z3748" t="s">
        <v>1050</v>
      </c>
      <c r="AA3748" t="s">
        <v>1051</v>
      </c>
      <c r="AD3748" t="s">
        <v>840</v>
      </c>
      <c r="AE3748" t="s">
        <v>365</v>
      </c>
      <c r="AF3748">
        <v>95066</v>
      </c>
      <c r="AG3748" t="s">
        <v>338</v>
      </c>
      <c r="AH3748" t="s">
        <v>530</v>
      </c>
      <c r="AJ3748" t="s">
        <v>1052</v>
      </c>
      <c r="AL3748" t="s">
        <v>339</v>
      </c>
      <c r="AM3748">
        <v>1</v>
      </c>
      <c r="AN3748">
        <v>1</v>
      </c>
      <c r="AO3748">
        <v>6688</v>
      </c>
      <c r="AQ3748">
        <v>125960</v>
      </c>
      <c r="AR3748">
        <v>51090030</v>
      </c>
      <c r="AS3748" t="s">
        <v>3043</v>
      </c>
      <c r="AT3748" t="s">
        <v>628</v>
      </c>
      <c r="AW3748" t="s">
        <v>343</v>
      </c>
      <c r="BY3748" t="s">
        <v>342</v>
      </c>
      <c r="BZ3748" t="b">
        <v>0</v>
      </c>
      <c r="EQ3748">
        <v>243047</v>
      </c>
      <c r="ER3748" t="s">
        <v>8942</v>
      </c>
      <c r="EV3748">
        <v>17287841</v>
      </c>
      <c r="EW3748">
        <v>928</v>
      </c>
      <c r="EX3748">
        <v>221137</v>
      </c>
      <c r="EY3748" t="s">
        <v>8943</v>
      </c>
      <c r="EZ3748">
        <v>1</v>
      </c>
      <c r="FC3748">
        <v>95384</v>
      </c>
      <c r="FD3748" t="s">
        <v>3530</v>
      </c>
    </row>
    <row r="3749" spans="1:160" x14ac:dyDescent="0.3">
      <c r="A3749" t="str">
        <f>VLOOKUP(B3749,Table2[],3,FALSE)</f>
        <v>Digital</v>
      </c>
      <c r="B3749" t="str">
        <f>IF(OR(ISNUMBER(FIND("QVC",Z3749)),ISNUMBER(FIND("QVC",AL3749))),"QVC",IF(OR(ISNUMBER(FIND("NCO",H3749)),ISNUMBER(FIND("NCO",Y3749))), "NCO", IF(AL3749="consumer","PMD.com",VLOOKUP(LEFT(H3749,2),Tables!$E$1:$F$11,2,FALSE))))</f>
        <v>PMD.com</v>
      </c>
      <c r="C3749">
        <f t="shared" si="177"/>
        <v>53490001</v>
      </c>
      <c r="D3749">
        <f t="shared" si="178"/>
        <v>1</v>
      </c>
      <c r="E3749" t="str">
        <f t="shared" ca="1" si="176"/>
        <v>MTD orders shipped</v>
      </c>
      <c r="F3749" t="s">
        <v>3539</v>
      </c>
      <c r="G3749" t="s">
        <v>335</v>
      </c>
      <c r="H3749" t="s">
        <v>8944</v>
      </c>
      <c r="I3749" s="6">
        <v>44013.118460648147</v>
      </c>
      <c r="J3749" t="s">
        <v>16</v>
      </c>
      <c r="K3749" s="6">
        <v>44013.481504629628</v>
      </c>
      <c r="M3749" t="s">
        <v>8945</v>
      </c>
      <c r="N3749" t="s">
        <v>8946</v>
      </c>
      <c r="O3749" t="s">
        <v>8947</v>
      </c>
      <c r="Q3749" t="s">
        <v>8948</v>
      </c>
      <c r="R3749" t="s">
        <v>412</v>
      </c>
      <c r="S3749" t="s">
        <v>8949</v>
      </c>
      <c r="T3749" t="s">
        <v>338</v>
      </c>
      <c r="U3749" t="s">
        <v>530</v>
      </c>
      <c r="W3749" t="s">
        <v>8950</v>
      </c>
      <c r="Z3749" t="s">
        <v>8945</v>
      </c>
      <c r="AA3749" t="s">
        <v>8946</v>
      </c>
      <c r="AB3749" t="s">
        <v>8947</v>
      </c>
      <c r="AD3749" t="s">
        <v>8948</v>
      </c>
      <c r="AE3749" t="s">
        <v>412</v>
      </c>
      <c r="AF3749" t="s">
        <v>8949</v>
      </c>
      <c r="AG3749" t="s">
        <v>338</v>
      </c>
      <c r="AH3749" t="s">
        <v>530</v>
      </c>
      <c r="AJ3749" t="s">
        <v>8950</v>
      </c>
      <c r="AL3749" t="s">
        <v>339</v>
      </c>
      <c r="AM3749">
        <v>1</v>
      </c>
      <c r="AN3749">
        <v>1</v>
      </c>
      <c r="AO3749">
        <v>15533</v>
      </c>
      <c r="AQ3749">
        <v>126899</v>
      </c>
      <c r="AR3749">
        <v>53490001</v>
      </c>
      <c r="AS3749" t="s">
        <v>1709</v>
      </c>
      <c r="AT3749" t="s">
        <v>56</v>
      </c>
      <c r="AW3749" t="s">
        <v>343</v>
      </c>
      <c r="BY3749" t="s">
        <v>342</v>
      </c>
      <c r="EQ3749">
        <v>253176</v>
      </c>
      <c r="ER3749" t="s">
        <v>8951</v>
      </c>
      <c r="EV3749">
        <v>17287891</v>
      </c>
      <c r="EW3749">
        <v>928</v>
      </c>
      <c r="EX3749">
        <v>221182</v>
      </c>
      <c r="EY3749" t="s">
        <v>8952</v>
      </c>
      <c r="EZ3749">
        <v>1</v>
      </c>
      <c r="FC3749">
        <v>53490001</v>
      </c>
      <c r="FD3749" t="s">
        <v>56</v>
      </c>
    </row>
    <row r="3750" spans="1:160" x14ac:dyDescent="0.3">
      <c r="A3750" t="str">
        <f>VLOOKUP(B3750,Table2[],3,FALSE)</f>
        <v>Digital</v>
      </c>
      <c r="B3750" t="str">
        <f>IF(OR(ISNUMBER(FIND("QVC",Z3750)),ISNUMBER(FIND("QVC",AL3750))),"QVC",IF(OR(ISNUMBER(FIND("NCO",H3750)),ISNUMBER(FIND("NCO",Y3750))), "NCO", IF(AL3750="consumer","PMD.com",VLOOKUP(LEFT(H3750,2),Tables!$E$1:$F$11,2,FALSE))))</f>
        <v>PMD.com</v>
      </c>
      <c r="C3750">
        <f t="shared" si="177"/>
        <v>7660</v>
      </c>
      <c r="D3750">
        <f t="shared" si="178"/>
        <v>1</v>
      </c>
      <c r="E3750" t="str">
        <f t="shared" ca="1" si="176"/>
        <v>MTD orders shipped</v>
      </c>
      <c r="F3750" t="s">
        <v>3539</v>
      </c>
      <c r="G3750" t="s">
        <v>335</v>
      </c>
      <c r="H3750" t="s">
        <v>8944</v>
      </c>
      <c r="I3750" s="6">
        <v>44013.118460648147</v>
      </c>
      <c r="J3750" t="s">
        <v>16</v>
      </c>
      <c r="K3750" s="6">
        <v>44013.481504629628</v>
      </c>
      <c r="M3750" t="s">
        <v>8945</v>
      </c>
      <c r="N3750" t="s">
        <v>8946</v>
      </c>
      <c r="O3750" t="s">
        <v>8947</v>
      </c>
      <c r="Q3750" t="s">
        <v>8948</v>
      </c>
      <c r="R3750" t="s">
        <v>412</v>
      </c>
      <c r="S3750" t="s">
        <v>8949</v>
      </c>
      <c r="T3750" t="s">
        <v>338</v>
      </c>
      <c r="U3750" t="s">
        <v>530</v>
      </c>
      <c r="W3750" t="s">
        <v>8950</v>
      </c>
      <c r="Z3750" t="s">
        <v>8945</v>
      </c>
      <c r="AA3750" t="s">
        <v>8946</v>
      </c>
      <c r="AB3750" t="s">
        <v>8947</v>
      </c>
      <c r="AD3750" t="s">
        <v>8948</v>
      </c>
      <c r="AE3750" t="s">
        <v>412</v>
      </c>
      <c r="AF3750" t="s">
        <v>8949</v>
      </c>
      <c r="AG3750" t="s">
        <v>338</v>
      </c>
      <c r="AH3750" t="s">
        <v>530</v>
      </c>
      <c r="AJ3750" t="s">
        <v>8950</v>
      </c>
      <c r="AL3750" t="s">
        <v>339</v>
      </c>
      <c r="AM3750">
        <v>1</v>
      </c>
      <c r="AN3750">
        <v>1</v>
      </c>
      <c r="AO3750">
        <v>11858</v>
      </c>
      <c r="AQ3750">
        <v>124798</v>
      </c>
      <c r="AR3750">
        <v>7660</v>
      </c>
      <c r="AS3750" t="s">
        <v>2085</v>
      </c>
      <c r="AT3750" t="s">
        <v>38</v>
      </c>
      <c r="AW3750" t="s">
        <v>343</v>
      </c>
      <c r="BY3750" t="s">
        <v>342</v>
      </c>
      <c r="EQ3750">
        <v>251455</v>
      </c>
      <c r="ER3750" t="s">
        <v>8951</v>
      </c>
      <c r="EV3750">
        <v>17287891</v>
      </c>
      <c r="EW3750">
        <v>928</v>
      </c>
      <c r="EX3750">
        <v>221182</v>
      </c>
      <c r="EY3750" t="s">
        <v>8952</v>
      </c>
      <c r="EZ3750">
        <v>1</v>
      </c>
      <c r="FC3750">
        <v>95371</v>
      </c>
      <c r="FD3750" t="s">
        <v>1135</v>
      </c>
    </row>
    <row r="3751" spans="1:160" x14ac:dyDescent="0.3">
      <c r="A3751" t="str">
        <f>VLOOKUP(B3751,Table2[],3,FALSE)</f>
        <v>Digital</v>
      </c>
      <c r="B3751" t="str">
        <f>IF(OR(ISNUMBER(FIND("QVC",Z3751)),ISNUMBER(FIND("QVC",AL3751))),"QVC",IF(OR(ISNUMBER(FIND("NCO",H3751)),ISNUMBER(FIND("NCO",Y3751))), "NCO", IF(AL3751="consumer","PMD.com",VLOOKUP(LEFT(H3751,2),Tables!$E$1:$F$11,2,FALSE))))</f>
        <v>PMD.com</v>
      </c>
      <c r="C3751">
        <f t="shared" si="177"/>
        <v>53480001</v>
      </c>
      <c r="D3751">
        <f t="shared" si="178"/>
        <v>1</v>
      </c>
      <c r="E3751" t="str">
        <f t="shared" ca="1" si="176"/>
        <v>MTD orders shipped</v>
      </c>
      <c r="F3751" t="s">
        <v>3539</v>
      </c>
      <c r="G3751" t="s">
        <v>335</v>
      </c>
      <c r="H3751" t="s">
        <v>8944</v>
      </c>
      <c r="I3751" s="6">
        <v>44013.118460648147</v>
      </c>
      <c r="J3751" t="s">
        <v>16</v>
      </c>
      <c r="K3751" s="6">
        <v>44013.481504629628</v>
      </c>
      <c r="M3751" t="s">
        <v>8945</v>
      </c>
      <c r="N3751" t="s">
        <v>8946</v>
      </c>
      <c r="O3751" t="s">
        <v>8947</v>
      </c>
      <c r="Q3751" t="s">
        <v>8948</v>
      </c>
      <c r="R3751" t="s">
        <v>412</v>
      </c>
      <c r="S3751" t="s">
        <v>8949</v>
      </c>
      <c r="T3751" t="s">
        <v>338</v>
      </c>
      <c r="U3751" t="s">
        <v>530</v>
      </c>
      <c r="W3751" t="s">
        <v>8950</v>
      </c>
      <c r="Z3751" t="s">
        <v>8945</v>
      </c>
      <c r="AA3751" t="s">
        <v>8946</v>
      </c>
      <c r="AB3751" t="s">
        <v>8947</v>
      </c>
      <c r="AD3751" t="s">
        <v>8948</v>
      </c>
      <c r="AE3751" t="s">
        <v>412</v>
      </c>
      <c r="AF3751" t="s">
        <v>8949</v>
      </c>
      <c r="AG3751" t="s">
        <v>338</v>
      </c>
      <c r="AH3751" t="s">
        <v>530</v>
      </c>
      <c r="AJ3751" t="s">
        <v>8950</v>
      </c>
      <c r="AL3751" t="s">
        <v>339</v>
      </c>
      <c r="AM3751">
        <v>1</v>
      </c>
      <c r="AN3751">
        <v>1</v>
      </c>
      <c r="AO3751">
        <v>1970</v>
      </c>
      <c r="AQ3751">
        <v>127792</v>
      </c>
      <c r="AR3751">
        <v>53480001</v>
      </c>
      <c r="AS3751" t="s">
        <v>1090</v>
      </c>
      <c r="AT3751" t="s">
        <v>1091</v>
      </c>
      <c r="BY3751" t="s">
        <v>342</v>
      </c>
      <c r="EQ3751">
        <v>252783</v>
      </c>
      <c r="ER3751" t="s">
        <v>8951</v>
      </c>
      <c r="EV3751">
        <v>17287891</v>
      </c>
      <c r="EW3751">
        <v>928</v>
      </c>
      <c r="EX3751">
        <v>221182</v>
      </c>
      <c r="EY3751" t="s">
        <v>8952</v>
      </c>
      <c r="EZ3751">
        <v>1</v>
      </c>
      <c r="FC3751">
        <v>95371</v>
      </c>
      <c r="FD3751" t="s">
        <v>1135</v>
      </c>
    </row>
    <row r="3752" spans="1:160" x14ac:dyDescent="0.3">
      <c r="A3752" t="str">
        <f>VLOOKUP(B3752,Table2[],3,FALSE)</f>
        <v>Digital</v>
      </c>
      <c r="B3752" t="str">
        <f>IF(OR(ISNUMBER(FIND("QVC",Z3752)),ISNUMBER(FIND("QVC",AL3752))),"QVC",IF(OR(ISNUMBER(FIND("NCO",H3752)),ISNUMBER(FIND("NCO",Y3752))), "NCO", IF(AL3752="consumer","PMD.com",VLOOKUP(LEFT(H3752,2),Tables!$E$1:$F$11,2,FALSE))))</f>
        <v>PMD.com</v>
      </c>
      <c r="C3752">
        <f t="shared" si="177"/>
        <v>53920001</v>
      </c>
      <c r="D3752">
        <f t="shared" si="178"/>
        <v>1</v>
      </c>
      <c r="E3752" t="str">
        <f t="shared" ca="1" si="176"/>
        <v>shifted orders shipped</v>
      </c>
      <c r="F3752" t="s">
        <v>3539</v>
      </c>
      <c r="G3752" t="s">
        <v>335</v>
      </c>
      <c r="H3752" t="s">
        <v>8953</v>
      </c>
      <c r="I3752" s="6">
        <v>44012.905219907407</v>
      </c>
      <c r="J3752" t="s">
        <v>16</v>
      </c>
      <c r="K3752" s="6">
        <v>44013.482303240744</v>
      </c>
      <c r="M3752" t="s">
        <v>8954</v>
      </c>
      <c r="N3752" t="s">
        <v>8955</v>
      </c>
      <c r="Q3752" t="s">
        <v>2278</v>
      </c>
      <c r="R3752" t="s">
        <v>414</v>
      </c>
      <c r="S3752">
        <v>8739</v>
      </c>
      <c r="T3752" t="s">
        <v>338</v>
      </c>
      <c r="U3752" t="s">
        <v>530</v>
      </c>
      <c r="W3752" t="s">
        <v>8956</v>
      </c>
      <c r="Z3752" t="s">
        <v>8954</v>
      </c>
      <c r="AA3752" t="s">
        <v>8955</v>
      </c>
      <c r="AD3752" t="s">
        <v>2278</v>
      </c>
      <c r="AE3752" t="s">
        <v>414</v>
      </c>
      <c r="AF3752">
        <v>8739</v>
      </c>
      <c r="AG3752" t="s">
        <v>338</v>
      </c>
      <c r="AH3752" t="s">
        <v>530</v>
      </c>
      <c r="AJ3752" t="s">
        <v>8956</v>
      </c>
      <c r="AL3752" t="s">
        <v>339</v>
      </c>
      <c r="AM3752">
        <v>1</v>
      </c>
      <c r="AN3752">
        <v>1</v>
      </c>
      <c r="AO3752">
        <v>14899</v>
      </c>
      <c r="AQ3752">
        <v>124468</v>
      </c>
      <c r="AR3752">
        <v>53920001</v>
      </c>
      <c r="AS3752">
        <v>9000000</v>
      </c>
      <c r="AT3752" t="s">
        <v>40</v>
      </c>
      <c r="AW3752" t="s">
        <v>343</v>
      </c>
      <c r="BY3752" t="s">
        <v>342</v>
      </c>
      <c r="EQ3752">
        <v>243396</v>
      </c>
      <c r="ER3752" t="s">
        <v>8957</v>
      </c>
      <c r="EV3752">
        <v>17287849</v>
      </c>
      <c r="EW3752">
        <v>928</v>
      </c>
      <c r="EX3752">
        <v>221145</v>
      </c>
      <c r="EY3752" t="s">
        <v>8958</v>
      </c>
      <c r="EZ3752">
        <v>1</v>
      </c>
      <c r="FC3752">
        <v>95384</v>
      </c>
      <c r="FD3752" t="s">
        <v>3530</v>
      </c>
    </row>
    <row r="3753" spans="1:160" x14ac:dyDescent="0.3">
      <c r="A3753" t="str">
        <f>VLOOKUP(B3753,Table2[],3,FALSE)</f>
        <v>Digital</v>
      </c>
      <c r="B3753" t="str">
        <f>IF(OR(ISNUMBER(FIND("QVC",Z3753)),ISNUMBER(FIND("QVC",AL3753))),"QVC",IF(OR(ISNUMBER(FIND("NCO",H3753)),ISNUMBER(FIND("NCO",Y3753))), "NCO", IF(AL3753="consumer","PMD.com",VLOOKUP(LEFT(H3753,2),Tables!$E$1:$F$11,2,FALSE))))</f>
        <v>PMD.com</v>
      </c>
      <c r="C3753">
        <f t="shared" si="177"/>
        <v>52430001</v>
      </c>
      <c r="D3753">
        <f t="shared" si="178"/>
        <v>1</v>
      </c>
      <c r="E3753" t="str">
        <f t="shared" ca="1" si="176"/>
        <v>shifted orders shipped</v>
      </c>
      <c r="F3753" t="s">
        <v>3539</v>
      </c>
      <c r="G3753" t="s">
        <v>335</v>
      </c>
      <c r="H3753" t="s">
        <v>8953</v>
      </c>
      <c r="I3753" s="6">
        <v>44012.905219907407</v>
      </c>
      <c r="J3753" t="s">
        <v>16</v>
      </c>
      <c r="K3753" s="6">
        <v>44013.482303240744</v>
      </c>
      <c r="M3753" t="s">
        <v>8954</v>
      </c>
      <c r="N3753" t="s">
        <v>8955</v>
      </c>
      <c r="Q3753" t="s">
        <v>2278</v>
      </c>
      <c r="R3753" t="s">
        <v>414</v>
      </c>
      <c r="S3753">
        <v>8739</v>
      </c>
      <c r="T3753" t="s">
        <v>338</v>
      </c>
      <c r="U3753" t="s">
        <v>530</v>
      </c>
      <c r="W3753" t="s">
        <v>8956</v>
      </c>
      <c r="Z3753" t="s">
        <v>8954</v>
      </c>
      <c r="AA3753" t="s">
        <v>8955</v>
      </c>
      <c r="AD3753" t="s">
        <v>2278</v>
      </c>
      <c r="AE3753" t="s">
        <v>414</v>
      </c>
      <c r="AF3753">
        <v>8739</v>
      </c>
      <c r="AG3753" t="s">
        <v>338</v>
      </c>
      <c r="AH3753" t="s">
        <v>530</v>
      </c>
      <c r="AJ3753" t="s">
        <v>8956</v>
      </c>
      <c r="AL3753" t="s">
        <v>339</v>
      </c>
      <c r="AM3753">
        <v>1</v>
      </c>
      <c r="AN3753">
        <v>1</v>
      </c>
      <c r="AO3753">
        <v>12063</v>
      </c>
      <c r="AQ3753">
        <v>127155</v>
      </c>
      <c r="AR3753">
        <v>52430001</v>
      </c>
      <c r="AS3753" t="s">
        <v>927</v>
      </c>
      <c r="AT3753" t="s">
        <v>75</v>
      </c>
      <c r="AW3753" t="s">
        <v>340</v>
      </c>
      <c r="AX3753" t="s">
        <v>340</v>
      </c>
      <c r="AY3753" t="s">
        <v>357</v>
      </c>
      <c r="AZ3753" t="s">
        <v>363</v>
      </c>
      <c r="BY3753" t="s">
        <v>342</v>
      </c>
      <c r="EQ3753">
        <v>249990</v>
      </c>
      <c r="ER3753" t="s">
        <v>8957</v>
      </c>
      <c r="EV3753">
        <v>17287849</v>
      </c>
      <c r="EW3753">
        <v>928</v>
      </c>
      <c r="EX3753">
        <v>221145</v>
      </c>
      <c r="EY3753" t="s">
        <v>8958</v>
      </c>
      <c r="EZ3753">
        <v>1</v>
      </c>
      <c r="FC3753">
        <v>95384</v>
      </c>
      <c r="FD3753" t="s">
        <v>3530</v>
      </c>
    </row>
    <row r="3754" spans="1:160" x14ac:dyDescent="0.3">
      <c r="A3754" t="str">
        <f>VLOOKUP(B3754,Table2[],3,FALSE)</f>
        <v>Digital</v>
      </c>
      <c r="B3754" t="str">
        <f>IF(OR(ISNUMBER(FIND("QVC",Z3754)),ISNUMBER(FIND("QVC",AL3754))),"QVC",IF(OR(ISNUMBER(FIND("NCO",H3754)),ISNUMBER(FIND("NCO",Y3754))), "NCO", IF(AL3754="consumer","PMD.com",VLOOKUP(LEFT(H3754,2),Tables!$E$1:$F$11,2,FALSE))))</f>
        <v>PMD.com</v>
      </c>
      <c r="C3754">
        <f t="shared" si="177"/>
        <v>5254</v>
      </c>
      <c r="D3754">
        <f t="shared" si="178"/>
        <v>1</v>
      </c>
      <c r="E3754" t="str">
        <f t="shared" ca="1" si="176"/>
        <v>shifted orders shipped</v>
      </c>
      <c r="F3754" t="s">
        <v>3539</v>
      </c>
      <c r="G3754" t="s">
        <v>335</v>
      </c>
      <c r="H3754" t="s">
        <v>8953</v>
      </c>
      <c r="I3754" s="6">
        <v>44012.905219907407</v>
      </c>
      <c r="J3754" t="s">
        <v>16</v>
      </c>
      <c r="K3754" s="6">
        <v>44013.482303240744</v>
      </c>
      <c r="M3754" t="s">
        <v>8954</v>
      </c>
      <c r="N3754" t="s">
        <v>8955</v>
      </c>
      <c r="Q3754" t="s">
        <v>2278</v>
      </c>
      <c r="R3754" t="s">
        <v>414</v>
      </c>
      <c r="S3754">
        <v>8739</v>
      </c>
      <c r="T3754" t="s">
        <v>338</v>
      </c>
      <c r="U3754" t="s">
        <v>530</v>
      </c>
      <c r="W3754" t="s">
        <v>8956</v>
      </c>
      <c r="Z3754" t="s">
        <v>8954</v>
      </c>
      <c r="AA3754" t="s">
        <v>8955</v>
      </c>
      <c r="AD3754" t="s">
        <v>2278</v>
      </c>
      <c r="AE3754" t="s">
        <v>414</v>
      </c>
      <c r="AF3754">
        <v>8739</v>
      </c>
      <c r="AG3754" t="s">
        <v>338</v>
      </c>
      <c r="AH3754" t="s">
        <v>530</v>
      </c>
      <c r="AJ3754" t="s">
        <v>8956</v>
      </c>
      <c r="AL3754" t="s">
        <v>339</v>
      </c>
      <c r="AM3754">
        <v>1</v>
      </c>
      <c r="AN3754">
        <v>1</v>
      </c>
      <c r="AO3754">
        <v>363</v>
      </c>
      <c r="AQ3754">
        <v>124398</v>
      </c>
      <c r="AR3754">
        <v>5254</v>
      </c>
      <c r="AS3754" t="s">
        <v>23</v>
      </c>
      <c r="AT3754" t="s">
        <v>24</v>
      </c>
      <c r="AW3754" t="s">
        <v>352</v>
      </c>
      <c r="AX3754" t="s">
        <v>352</v>
      </c>
      <c r="AY3754" t="s">
        <v>353</v>
      </c>
      <c r="AZ3754" t="s">
        <v>394</v>
      </c>
      <c r="BY3754" t="s">
        <v>342</v>
      </c>
      <c r="EQ3754">
        <v>248463</v>
      </c>
      <c r="ER3754" t="s">
        <v>8957</v>
      </c>
      <c r="EV3754">
        <v>17287849</v>
      </c>
      <c r="EW3754">
        <v>928</v>
      </c>
      <c r="EX3754">
        <v>221145</v>
      </c>
      <c r="EY3754" t="s">
        <v>8958</v>
      </c>
      <c r="EZ3754">
        <v>1</v>
      </c>
      <c r="FC3754">
        <v>5254</v>
      </c>
      <c r="FD3754" t="s">
        <v>24</v>
      </c>
    </row>
    <row r="3755" spans="1:160" x14ac:dyDescent="0.3">
      <c r="A3755" t="str">
        <f>VLOOKUP(B3755,Table2[],3,FALSE)</f>
        <v>Digital</v>
      </c>
      <c r="B3755" t="str">
        <f>IF(OR(ISNUMBER(FIND("QVC",Z3755)),ISNUMBER(FIND("QVC",AL3755))),"QVC",IF(OR(ISNUMBER(FIND("NCO",H3755)),ISNUMBER(FIND("NCO",Y3755))), "NCO", IF(AL3755="consumer","PMD.com",VLOOKUP(LEFT(H3755,2),Tables!$E$1:$F$11,2,FALSE))))</f>
        <v>PMD.com</v>
      </c>
      <c r="C3755">
        <f t="shared" si="177"/>
        <v>52240001</v>
      </c>
      <c r="D3755">
        <f t="shared" si="178"/>
        <v>1</v>
      </c>
      <c r="E3755" t="str">
        <f t="shared" ca="1" si="176"/>
        <v>shifted orders shipped</v>
      </c>
      <c r="F3755" t="s">
        <v>3539</v>
      </c>
      <c r="G3755" t="s">
        <v>335</v>
      </c>
      <c r="H3755" t="s">
        <v>8953</v>
      </c>
      <c r="I3755" s="6">
        <v>44012.905219907407</v>
      </c>
      <c r="J3755" t="s">
        <v>16</v>
      </c>
      <c r="K3755" s="6">
        <v>44013.482303240744</v>
      </c>
      <c r="M3755" t="s">
        <v>8954</v>
      </c>
      <c r="N3755" t="s">
        <v>8955</v>
      </c>
      <c r="Q3755" t="s">
        <v>2278</v>
      </c>
      <c r="R3755" t="s">
        <v>414</v>
      </c>
      <c r="S3755">
        <v>8739</v>
      </c>
      <c r="T3755" t="s">
        <v>338</v>
      </c>
      <c r="U3755" t="s">
        <v>530</v>
      </c>
      <c r="W3755" t="s">
        <v>8956</v>
      </c>
      <c r="Z3755" t="s">
        <v>8954</v>
      </c>
      <c r="AA3755" t="s">
        <v>8955</v>
      </c>
      <c r="AD3755" t="s">
        <v>2278</v>
      </c>
      <c r="AE3755" t="s">
        <v>414</v>
      </c>
      <c r="AF3755">
        <v>8739</v>
      </c>
      <c r="AG3755" t="s">
        <v>338</v>
      </c>
      <c r="AH3755" t="s">
        <v>530</v>
      </c>
      <c r="AJ3755" t="s">
        <v>8956</v>
      </c>
      <c r="AL3755" t="s">
        <v>339</v>
      </c>
      <c r="AM3755">
        <v>1</v>
      </c>
      <c r="AN3755">
        <v>1</v>
      </c>
      <c r="AO3755">
        <v>5995</v>
      </c>
      <c r="AQ3755">
        <v>124435</v>
      </c>
      <c r="AR3755">
        <v>52240001</v>
      </c>
      <c r="AS3755" t="s">
        <v>2387</v>
      </c>
      <c r="AT3755" t="s">
        <v>108</v>
      </c>
      <c r="AW3755" t="s">
        <v>340</v>
      </c>
      <c r="AX3755" t="s">
        <v>340</v>
      </c>
      <c r="AY3755" t="s">
        <v>341</v>
      </c>
      <c r="AZ3755">
        <v>0</v>
      </c>
      <c r="BY3755" t="s">
        <v>342</v>
      </c>
      <c r="EQ3755">
        <v>253361</v>
      </c>
      <c r="ER3755" t="s">
        <v>8957</v>
      </c>
      <c r="EV3755">
        <v>17287849</v>
      </c>
      <c r="EW3755">
        <v>928</v>
      </c>
      <c r="EX3755">
        <v>221145</v>
      </c>
      <c r="EY3755" t="s">
        <v>8958</v>
      </c>
      <c r="EZ3755">
        <v>1</v>
      </c>
      <c r="FC3755">
        <v>52240001</v>
      </c>
      <c r="FD3755" t="s">
        <v>108</v>
      </c>
    </row>
    <row r="3756" spans="1:160" x14ac:dyDescent="0.3">
      <c r="A3756" t="str">
        <f>VLOOKUP(B3756,Table2[],3,FALSE)</f>
        <v>Digital</v>
      </c>
      <c r="B3756" t="str">
        <f>IF(OR(ISNUMBER(FIND("QVC",Z3756)),ISNUMBER(FIND("QVC",AL3756))),"QVC",IF(OR(ISNUMBER(FIND("NCO",H3756)),ISNUMBER(FIND("NCO",Y3756))), "NCO", IF(AL3756="consumer","PMD.com",VLOOKUP(LEFT(H3756,2),Tables!$E$1:$F$11,2,FALSE))))</f>
        <v>PMD.com</v>
      </c>
      <c r="C3756">
        <f t="shared" si="177"/>
        <v>5901</v>
      </c>
      <c r="D3756">
        <f t="shared" si="178"/>
        <v>1</v>
      </c>
      <c r="E3756" t="str">
        <f t="shared" ca="1" si="176"/>
        <v>shifted orders shipped</v>
      </c>
      <c r="F3756" t="s">
        <v>3539</v>
      </c>
      <c r="G3756" t="s">
        <v>335</v>
      </c>
      <c r="H3756" t="s">
        <v>8953</v>
      </c>
      <c r="I3756" s="6">
        <v>44012.905219907407</v>
      </c>
      <c r="J3756" t="s">
        <v>16</v>
      </c>
      <c r="K3756" s="6">
        <v>44013.482303240744</v>
      </c>
      <c r="M3756" t="s">
        <v>8954</v>
      </c>
      <c r="N3756" t="s">
        <v>8955</v>
      </c>
      <c r="Q3756" t="s">
        <v>2278</v>
      </c>
      <c r="R3756" t="s">
        <v>414</v>
      </c>
      <c r="S3756">
        <v>8739</v>
      </c>
      <c r="T3756" t="s">
        <v>338</v>
      </c>
      <c r="U3756" t="s">
        <v>530</v>
      </c>
      <c r="W3756" t="s">
        <v>8956</v>
      </c>
      <c r="Z3756" t="s">
        <v>8954</v>
      </c>
      <c r="AA3756" t="s">
        <v>8955</v>
      </c>
      <c r="AD3756" t="s">
        <v>2278</v>
      </c>
      <c r="AE3756" t="s">
        <v>414</v>
      </c>
      <c r="AF3756">
        <v>8739</v>
      </c>
      <c r="AG3756" t="s">
        <v>338</v>
      </c>
      <c r="AH3756" t="s">
        <v>530</v>
      </c>
      <c r="AJ3756" t="s">
        <v>8956</v>
      </c>
      <c r="AL3756" t="s">
        <v>339</v>
      </c>
      <c r="AM3756">
        <v>1</v>
      </c>
      <c r="AN3756">
        <v>1</v>
      </c>
      <c r="AO3756">
        <v>1428</v>
      </c>
      <c r="AQ3756">
        <v>123804</v>
      </c>
      <c r="AR3756">
        <v>5901</v>
      </c>
      <c r="AS3756" t="s">
        <v>1300</v>
      </c>
      <c r="AT3756" t="s">
        <v>17</v>
      </c>
      <c r="AW3756" t="s">
        <v>352</v>
      </c>
      <c r="AX3756" t="s">
        <v>352</v>
      </c>
      <c r="AY3756" t="s">
        <v>353</v>
      </c>
      <c r="AZ3756" t="s">
        <v>358</v>
      </c>
      <c r="BY3756" t="s">
        <v>342</v>
      </c>
      <c r="EQ3756">
        <v>250322</v>
      </c>
      <c r="ER3756" t="s">
        <v>8957</v>
      </c>
      <c r="EV3756">
        <v>17287849</v>
      </c>
      <c r="EW3756">
        <v>928</v>
      </c>
      <c r="EX3756">
        <v>221145</v>
      </c>
      <c r="EY3756" t="s">
        <v>8958</v>
      </c>
      <c r="EZ3756">
        <v>1</v>
      </c>
      <c r="FC3756">
        <v>5901</v>
      </c>
      <c r="FD3756" t="s">
        <v>17</v>
      </c>
    </row>
    <row r="3757" spans="1:160" x14ac:dyDescent="0.3">
      <c r="A3757" t="str">
        <f>VLOOKUP(B3757,Table2[],3,FALSE)</f>
        <v>Digital</v>
      </c>
      <c r="B3757" t="str">
        <f>IF(OR(ISNUMBER(FIND("QVC",Z3757)),ISNUMBER(FIND("QVC",AL3757))),"QVC",IF(OR(ISNUMBER(FIND("NCO",H3757)),ISNUMBER(FIND("NCO",Y3757))), "NCO", IF(AL3757="consumer","PMD.com",VLOOKUP(LEFT(H3757,2),Tables!$E$1:$F$11,2,FALSE))))</f>
        <v>PMD.com</v>
      </c>
      <c r="C3757">
        <f t="shared" si="177"/>
        <v>51090030</v>
      </c>
      <c r="D3757">
        <f t="shared" si="178"/>
        <v>1</v>
      </c>
      <c r="E3757" t="str">
        <f t="shared" ca="1" si="176"/>
        <v>shifted orders shipped</v>
      </c>
      <c r="F3757" t="s">
        <v>3539</v>
      </c>
      <c r="G3757" t="s">
        <v>335</v>
      </c>
      <c r="H3757" t="s">
        <v>8953</v>
      </c>
      <c r="I3757" s="6">
        <v>44012.905219907407</v>
      </c>
      <c r="J3757" t="s">
        <v>16</v>
      </c>
      <c r="K3757" s="6">
        <v>44013.482303240744</v>
      </c>
      <c r="M3757" t="s">
        <v>8954</v>
      </c>
      <c r="N3757" t="s">
        <v>8955</v>
      </c>
      <c r="Q3757" t="s">
        <v>2278</v>
      </c>
      <c r="R3757" t="s">
        <v>414</v>
      </c>
      <c r="S3757">
        <v>8739</v>
      </c>
      <c r="T3757" t="s">
        <v>338</v>
      </c>
      <c r="U3757" t="s">
        <v>530</v>
      </c>
      <c r="W3757" t="s">
        <v>8956</v>
      </c>
      <c r="Z3757" t="s">
        <v>8954</v>
      </c>
      <c r="AA3757" t="s">
        <v>8955</v>
      </c>
      <c r="AD3757" t="s">
        <v>2278</v>
      </c>
      <c r="AE3757" t="s">
        <v>414</v>
      </c>
      <c r="AF3757">
        <v>8739</v>
      </c>
      <c r="AG3757" t="s">
        <v>338</v>
      </c>
      <c r="AH3757" t="s">
        <v>530</v>
      </c>
      <c r="AJ3757" t="s">
        <v>8956</v>
      </c>
      <c r="AL3757" t="s">
        <v>339</v>
      </c>
      <c r="AM3757">
        <v>1</v>
      </c>
      <c r="AN3757">
        <v>1</v>
      </c>
      <c r="AO3757">
        <v>6688</v>
      </c>
      <c r="AQ3757">
        <v>125960</v>
      </c>
      <c r="AR3757">
        <v>51090030</v>
      </c>
      <c r="AS3757" t="s">
        <v>3043</v>
      </c>
      <c r="AT3757" t="s">
        <v>628</v>
      </c>
      <c r="AW3757" t="s">
        <v>343</v>
      </c>
      <c r="BY3757" t="s">
        <v>342</v>
      </c>
      <c r="BZ3757" t="b">
        <v>0</v>
      </c>
      <c r="EQ3757">
        <v>243047</v>
      </c>
      <c r="ER3757" t="s">
        <v>8957</v>
      </c>
      <c r="EV3757">
        <v>17287849</v>
      </c>
      <c r="EW3757">
        <v>928</v>
      </c>
      <c r="EX3757">
        <v>221145</v>
      </c>
      <c r="EY3757" t="s">
        <v>8958</v>
      </c>
      <c r="EZ3757">
        <v>1</v>
      </c>
      <c r="FC3757">
        <v>95384</v>
      </c>
      <c r="FD3757" t="s">
        <v>3530</v>
      </c>
    </row>
    <row r="3758" spans="1:160" x14ac:dyDescent="0.3">
      <c r="A3758" t="str">
        <f>VLOOKUP(B3758,Table2[],3,FALSE)</f>
        <v>Digital</v>
      </c>
      <c r="B3758" t="str">
        <f>IF(OR(ISNUMBER(FIND("QVC",Z3758)),ISNUMBER(FIND("QVC",AL3758))),"QVC",IF(OR(ISNUMBER(FIND("NCO",H3758)),ISNUMBER(FIND("NCO",Y3758))), "NCO", IF(AL3758="consumer","PMD.com",VLOOKUP(LEFT(H3758,2),Tables!$E$1:$F$11,2,FALSE))))</f>
        <v>PMD.com</v>
      </c>
      <c r="C3758">
        <f t="shared" si="177"/>
        <v>51010001</v>
      </c>
      <c r="D3758">
        <f t="shared" si="178"/>
        <v>1</v>
      </c>
      <c r="E3758" t="str">
        <f t="shared" ca="1" si="176"/>
        <v>MTD orders shipped</v>
      </c>
      <c r="F3758" t="s">
        <v>3539</v>
      </c>
      <c r="G3758" t="s">
        <v>335</v>
      </c>
      <c r="H3758" t="s">
        <v>8959</v>
      </c>
      <c r="I3758" s="6">
        <v>44013.190949074073</v>
      </c>
      <c r="J3758" t="s">
        <v>16</v>
      </c>
      <c r="K3758" s="6">
        <v>44013.482627314814</v>
      </c>
      <c r="M3758" t="s">
        <v>8960</v>
      </c>
      <c r="N3758" t="s">
        <v>8961</v>
      </c>
      <c r="Q3758" t="s">
        <v>940</v>
      </c>
      <c r="R3758" t="s">
        <v>386</v>
      </c>
      <c r="S3758">
        <v>71118</v>
      </c>
      <c r="T3758" t="s">
        <v>338</v>
      </c>
      <c r="U3758" t="s">
        <v>530</v>
      </c>
      <c r="W3758" t="s">
        <v>8962</v>
      </c>
      <c r="Z3758" t="s">
        <v>8960</v>
      </c>
      <c r="AA3758" t="s">
        <v>8961</v>
      </c>
      <c r="AD3758" t="s">
        <v>940</v>
      </c>
      <c r="AE3758" t="s">
        <v>386</v>
      </c>
      <c r="AF3758">
        <v>71118</v>
      </c>
      <c r="AG3758" t="s">
        <v>338</v>
      </c>
      <c r="AH3758" t="s">
        <v>530</v>
      </c>
      <c r="AJ3758" t="s">
        <v>8962</v>
      </c>
      <c r="AL3758" t="s">
        <v>339</v>
      </c>
      <c r="AM3758">
        <v>1</v>
      </c>
      <c r="AN3758">
        <v>1</v>
      </c>
      <c r="AO3758">
        <v>8743</v>
      </c>
      <c r="AQ3758">
        <v>123868</v>
      </c>
      <c r="AR3758">
        <v>51010001</v>
      </c>
      <c r="AS3758" t="s">
        <v>48</v>
      </c>
      <c r="AT3758" t="s">
        <v>49</v>
      </c>
      <c r="AW3758" t="s">
        <v>340</v>
      </c>
      <c r="AX3758" t="s">
        <v>340</v>
      </c>
      <c r="AY3758" t="s">
        <v>357</v>
      </c>
      <c r="AZ3758" t="s">
        <v>363</v>
      </c>
      <c r="BY3758" t="s">
        <v>342</v>
      </c>
      <c r="EQ3758">
        <v>251450</v>
      </c>
      <c r="ER3758" t="s">
        <v>8963</v>
      </c>
      <c r="EV3758">
        <v>17288767</v>
      </c>
      <c r="EW3758">
        <v>928</v>
      </c>
      <c r="EX3758">
        <v>221193</v>
      </c>
      <c r="EY3758" t="s">
        <v>8964</v>
      </c>
      <c r="EZ3758">
        <v>1</v>
      </c>
      <c r="FC3758">
        <v>51010001</v>
      </c>
      <c r="FD3758" t="s">
        <v>49</v>
      </c>
    </row>
    <row r="3759" spans="1:160" x14ac:dyDescent="0.3">
      <c r="A3759" t="str">
        <f>VLOOKUP(B3759,Table2[],3,FALSE)</f>
        <v>Digital</v>
      </c>
      <c r="B3759" t="str">
        <f>IF(OR(ISNUMBER(FIND("QVC",Z3759)),ISNUMBER(FIND("QVC",AL3759))),"QVC",IF(OR(ISNUMBER(FIND("NCO",H3759)),ISNUMBER(FIND("NCO",Y3759))), "NCO", IF(AL3759="consumer","PMD.com",VLOOKUP(LEFT(H3759,2),Tables!$E$1:$F$11,2,FALSE))))</f>
        <v>PMD.com</v>
      </c>
      <c r="C3759">
        <f t="shared" si="177"/>
        <v>51080001</v>
      </c>
      <c r="D3759">
        <f t="shared" si="178"/>
        <v>1</v>
      </c>
      <c r="E3759" t="str">
        <f t="shared" ca="1" si="176"/>
        <v>MTD orders shipped</v>
      </c>
      <c r="F3759" t="s">
        <v>3539</v>
      </c>
      <c r="G3759" t="s">
        <v>335</v>
      </c>
      <c r="H3759" t="s">
        <v>8965</v>
      </c>
      <c r="I3759" s="6">
        <v>44013.190682870372</v>
      </c>
      <c r="J3759" t="s">
        <v>16</v>
      </c>
      <c r="K3759" s="6">
        <v>44013.482870370368</v>
      </c>
      <c r="M3759" t="s">
        <v>4153</v>
      </c>
      <c r="N3759" t="s">
        <v>4154</v>
      </c>
      <c r="Q3759" t="s">
        <v>970</v>
      </c>
      <c r="R3759" t="s">
        <v>381</v>
      </c>
      <c r="S3759">
        <v>80207</v>
      </c>
      <c r="T3759" t="s">
        <v>338</v>
      </c>
      <c r="U3759" t="s">
        <v>530</v>
      </c>
      <c r="W3759" t="s">
        <v>4155</v>
      </c>
      <c r="Z3759" t="s">
        <v>4153</v>
      </c>
      <c r="AA3759" t="s">
        <v>4154</v>
      </c>
      <c r="AD3759" t="s">
        <v>970</v>
      </c>
      <c r="AE3759" t="s">
        <v>381</v>
      </c>
      <c r="AF3759">
        <v>80207</v>
      </c>
      <c r="AG3759" t="s">
        <v>338</v>
      </c>
      <c r="AH3759" t="s">
        <v>530</v>
      </c>
      <c r="AJ3759" t="s">
        <v>4155</v>
      </c>
      <c r="AL3759" t="s">
        <v>339</v>
      </c>
      <c r="AM3759">
        <v>1</v>
      </c>
      <c r="AN3759">
        <v>1</v>
      </c>
      <c r="AO3759">
        <v>19656</v>
      </c>
      <c r="AQ3759">
        <v>124645</v>
      </c>
      <c r="AR3759">
        <v>51080001</v>
      </c>
      <c r="AS3759" t="s">
        <v>988</v>
      </c>
      <c r="AT3759" t="s">
        <v>57</v>
      </c>
      <c r="AW3759" t="s">
        <v>343</v>
      </c>
      <c r="BY3759" t="s">
        <v>342</v>
      </c>
      <c r="EQ3759">
        <v>251119</v>
      </c>
      <c r="ER3759" t="s">
        <v>8966</v>
      </c>
      <c r="EV3759">
        <v>17288766</v>
      </c>
      <c r="EW3759">
        <v>928</v>
      </c>
      <c r="EX3759">
        <v>221192</v>
      </c>
      <c r="EY3759" t="s">
        <v>8967</v>
      </c>
      <c r="EZ3759">
        <v>1</v>
      </c>
      <c r="FC3759">
        <v>51080001</v>
      </c>
      <c r="FD3759" t="s">
        <v>57</v>
      </c>
    </row>
    <row r="3760" spans="1:160" x14ac:dyDescent="0.3">
      <c r="A3760" t="str">
        <f>VLOOKUP(B3760,Table2[],3,FALSE)</f>
        <v>Digital</v>
      </c>
      <c r="B3760" t="str">
        <f>IF(OR(ISNUMBER(FIND("QVC",Z3760)),ISNUMBER(FIND("QVC",AL3760))),"QVC",IF(OR(ISNUMBER(FIND("NCO",H3760)),ISNUMBER(FIND("NCO",Y3760))), "NCO", IF(AL3760="consumer","PMD.com",VLOOKUP(LEFT(H3760,2),Tables!$E$1:$F$11,2,FALSE))))</f>
        <v>PMD.com</v>
      </c>
      <c r="C3760">
        <f t="shared" si="177"/>
        <v>5331</v>
      </c>
      <c r="D3760">
        <f t="shared" si="178"/>
        <v>2</v>
      </c>
      <c r="E3760" t="str">
        <f t="shared" ca="1" si="176"/>
        <v>shifted orders shipped</v>
      </c>
      <c r="F3760" t="s">
        <v>3539</v>
      </c>
      <c r="G3760" t="s">
        <v>335</v>
      </c>
      <c r="H3760" t="s">
        <v>8968</v>
      </c>
      <c r="I3760" s="6">
        <v>44012.835115740738</v>
      </c>
      <c r="J3760" t="s">
        <v>16</v>
      </c>
      <c r="K3760" s="6">
        <v>44013.483101851853</v>
      </c>
      <c r="M3760" t="s">
        <v>1196</v>
      </c>
      <c r="N3760" t="s">
        <v>1197</v>
      </c>
      <c r="Q3760" t="s">
        <v>1198</v>
      </c>
      <c r="R3760" t="s">
        <v>360</v>
      </c>
      <c r="S3760">
        <v>28012</v>
      </c>
      <c r="T3760" t="s">
        <v>338</v>
      </c>
      <c r="U3760" t="s">
        <v>530</v>
      </c>
      <c r="W3760" t="s">
        <v>1199</v>
      </c>
      <c r="Z3760" t="s">
        <v>1196</v>
      </c>
      <c r="AA3760" t="s">
        <v>1197</v>
      </c>
      <c r="AD3760" t="s">
        <v>1198</v>
      </c>
      <c r="AE3760" t="s">
        <v>360</v>
      </c>
      <c r="AF3760">
        <v>28012</v>
      </c>
      <c r="AG3760" t="s">
        <v>338</v>
      </c>
      <c r="AH3760" t="s">
        <v>530</v>
      </c>
      <c r="AJ3760" t="s">
        <v>1199</v>
      </c>
      <c r="AL3760" t="s">
        <v>339</v>
      </c>
      <c r="AM3760">
        <v>2</v>
      </c>
      <c r="AN3760">
        <v>2</v>
      </c>
      <c r="AO3760">
        <v>19662</v>
      </c>
      <c r="AQ3760">
        <v>123796</v>
      </c>
      <c r="AR3760">
        <v>5331</v>
      </c>
      <c r="AS3760" t="s">
        <v>746</v>
      </c>
      <c r="AT3760" t="s">
        <v>129</v>
      </c>
      <c r="AW3760" t="s">
        <v>340</v>
      </c>
      <c r="AX3760" t="s">
        <v>352</v>
      </c>
      <c r="AY3760" t="s">
        <v>353</v>
      </c>
      <c r="AZ3760" t="s">
        <v>354</v>
      </c>
      <c r="BY3760" t="s">
        <v>342</v>
      </c>
      <c r="EQ3760">
        <v>247800</v>
      </c>
      <c r="ER3760" t="s">
        <v>8969</v>
      </c>
      <c r="EV3760">
        <v>17287815</v>
      </c>
      <c r="EW3760">
        <v>928</v>
      </c>
      <c r="EX3760">
        <v>221112</v>
      </c>
      <c r="EY3760" t="s">
        <v>8970</v>
      </c>
      <c r="EZ3760">
        <v>1</v>
      </c>
      <c r="FC3760">
        <v>90402</v>
      </c>
      <c r="FD3760" t="s">
        <v>393</v>
      </c>
    </row>
    <row r="3761" spans="1:160" x14ac:dyDescent="0.3">
      <c r="A3761" t="str">
        <f>VLOOKUP(B3761,Table2[],3,FALSE)</f>
        <v>Digital</v>
      </c>
      <c r="B3761" t="str">
        <f>IF(OR(ISNUMBER(FIND("QVC",Z3761)),ISNUMBER(FIND("QVC",AL3761))),"QVC",IF(OR(ISNUMBER(FIND("NCO",H3761)),ISNUMBER(FIND("NCO",Y3761))), "NCO", IF(AL3761="consumer","PMD.com",VLOOKUP(LEFT(H3761,2),Tables!$E$1:$F$11,2,FALSE))))</f>
        <v>PMD.com</v>
      </c>
      <c r="C3761">
        <f t="shared" si="177"/>
        <v>5260</v>
      </c>
      <c r="D3761">
        <f t="shared" si="178"/>
        <v>2</v>
      </c>
      <c r="E3761" t="str">
        <f t="shared" ca="1" si="176"/>
        <v>shifted orders shipped</v>
      </c>
      <c r="F3761" t="s">
        <v>3539</v>
      </c>
      <c r="G3761" t="s">
        <v>335</v>
      </c>
      <c r="H3761" t="s">
        <v>8968</v>
      </c>
      <c r="I3761" s="6">
        <v>44012.835115740738</v>
      </c>
      <c r="J3761" t="s">
        <v>16</v>
      </c>
      <c r="K3761" s="6">
        <v>44013.483101851853</v>
      </c>
      <c r="M3761" t="s">
        <v>1196</v>
      </c>
      <c r="N3761" t="s">
        <v>1197</v>
      </c>
      <c r="Q3761" t="s">
        <v>1198</v>
      </c>
      <c r="R3761" t="s">
        <v>360</v>
      </c>
      <c r="S3761">
        <v>28012</v>
      </c>
      <c r="T3761" t="s">
        <v>338</v>
      </c>
      <c r="U3761" t="s">
        <v>530</v>
      </c>
      <c r="W3761" t="s">
        <v>1199</v>
      </c>
      <c r="Z3761" t="s">
        <v>1196</v>
      </c>
      <c r="AA3761" t="s">
        <v>1197</v>
      </c>
      <c r="AD3761" t="s">
        <v>1198</v>
      </c>
      <c r="AE3761" t="s">
        <v>360</v>
      </c>
      <c r="AF3761">
        <v>28012</v>
      </c>
      <c r="AG3761" t="s">
        <v>338</v>
      </c>
      <c r="AH3761" t="s">
        <v>530</v>
      </c>
      <c r="AJ3761" t="s">
        <v>1199</v>
      </c>
      <c r="AL3761" t="s">
        <v>339</v>
      </c>
      <c r="AM3761">
        <v>2</v>
      </c>
      <c r="AN3761">
        <v>2</v>
      </c>
      <c r="AO3761">
        <v>6390</v>
      </c>
      <c r="AQ3761">
        <v>124400</v>
      </c>
      <c r="AR3761">
        <v>5260</v>
      </c>
      <c r="AS3761" t="s">
        <v>1228</v>
      </c>
      <c r="AT3761" t="s">
        <v>173</v>
      </c>
      <c r="AW3761" t="s">
        <v>352</v>
      </c>
      <c r="AX3761" t="s">
        <v>352</v>
      </c>
      <c r="AY3761" t="s">
        <v>353</v>
      </c>
      <c r="AZ3761" t="s">
        <v>384</v>
      </c>
      <c r="BY3761" t="s">
        <v>342</v>
      </c>
      <c r="EQ3761">
        <v>250591</v>
      </c>
      <c r="ER3761" t="s">
        <v>8969</v>
      </c>
      <c r="EV3761">
        <v>17287815</v>
      </c>
      <c r="EW3761">
        <v>928</v>
      </c>
      <c r="EX3761">
        <v>221112</v>
      </c>
      <c r="EY3761" t="s">
        <v>8970</v>
      </c>
      <c r="EZ3761">
        <v>1</v>
      </c>
      <c r="FC3761">
        <v>90402</v>
      </c>
      <c r="FD3761" t="s">
        <v>393</v>
      </c>
    </row>
    <row r="3762" spans="1:160" x14ac:dyDescent="0.3">
      <c r="A3762" t="str">
        <f>VLOOKUP(B3762,Table2[],3,FALSE)</f>
        <v>Digital</v>
      </c>
      <c r="B3762" t="str">
        <f>IF(OR(ISNUMBER(FIND("QVC",Z3762)),ISNUMBER(FIND("QVC",AL3762))),"QVC",IF(OR(ISNUMBER(FIND("NCO",H3762)),ISNUMBER(FIND("NCO",Y3762))), "NCO", IF(AL3762="consumer","PMD.com",VLOOKUP(LEFT(H3762,2),Tables!$E$1:$F$11,2,FALSE))))</f>
        <v>PMD.com</v>
      </c>
      <c r="C3762">
        <f t="shared" si="177"/>
        <v>5260</v>
      </c>
      <c r="D3762">
        <f t="shared" si="178"/>
        <v>2</v>
      </c>
      <c r="E3762" t="str">
        <f t="shared" ca="1" si="176"/>
        <v>shifted orders shipped</v>
      </c>
      <c r="F3762" t="s">
        <v>3539</v>
      </c>
      <c r="G3762" t="s">
        <v>335</v>
      </c>
      <c r="H3762" t="s">
        <v>8968</v>
      </c>
      <c r="I3762" s="6">
        <v>44012.835115740738</v>
      </c>
      <c r="J3762" t="s">
        <v>16</v>
      </c>
      <c r="K3762" s="6">
        <v>44013.483101851853</v>
      </c>
      <c r="M3762" t="s">
        <v>1196</v>
      </c>
      <c r="N3762" t="s">
        <v>1197</v>
      </c>
      <c r="Q3762" t="s">
        <v>1198</v>
      </c>
      <c r="R3762" t="s">
        <v>360</v>
      </c>
      <c r="S3762">
        <v>28012</v>
      </c>
      <c r="T3762" t="s">
        <v>338</v>
      </c>
      <c r="U3762" t="s">
        <v>530</v>
      </c>
      <c r="W3762" t="s">
        <v>1199</v>
      </c>
      <c r="Z3762" t="s">
        <v>1196</v>
      </c>
      <c r="AA3762" t="s">
        <v>1197</v>
      </c>
      <c r="AD3762" t="s">
        <v>1198</v>
      </c>
      <c r="AE3762" t="s">
        <v>360</v>
      </c>
      <c r="AF3762">
        <v>28012</v>
      </c>
      <c r="AG3762" t="s">
        <v>338</v>
      </c>
      <c r="AH3762" t="s">
        <v>530</v>
      </c>
      <c r="AJ3762" t="s">
        <v>1199</v>
      </c>
      <c r="AL3762" t="s">
        <v>339</v>
      </c>
      <c r="AM3762">
        <v>2</v>
      </c>
      <c r="AN3762">
        <v>2</v>
      </c>
      <c r="AO3762">
        <v>6390</v>
      </c>
      <c r="AQ3762">
        <v>124400</v>
      </c>
      <c r="AR3762">
        <v>5260</v>
      </c>
      <c r="AS3762" t="s">
        <v>1228</v>
      </c>
      <c r="AT3762" t="s">
        <v>173</v>
      </c>
      <c r="AW3762" t="s">
        <v>352</v>
      </c>
      <c r="AX3762" t="s">
        <v>352</v>
      </c>
      <c r="AY3762" t="s">
        <v>353</v>
      </c>
      <c r="AZ3762" t="s">
        <v>384</v>
      </c>
      <c r="BY3762" t="s">
        <v>342</v>
      </c>
      <c r="EQ3762">
        <v>250591</v>
      </c>
      <c r="ER3762" t="s">
        <v>8969</v>
      </c>
      <c r="EV3762">
        <v>17287815</v>
      </c>
      <c r="EW3762">
        <v>928</v>
      </c>
      <c r="EX3762">
        <v>221112</v>
      </c>
      <c r="EY3762" t="s">
        <v>8970</v>
      </c>
      <c r="EZ3762">
        <v>1</v>
      </c>
      <c r="FC3762">
        <v>90403</v>
      </c>
      <c r="FD3762" t="s">
        <v>959</v>
      </c>
    </row>
    <row r="3763" spans="1:160" x14ac:dyDescent="0.3">
      <c r="A3763" t="str">
        <f>VLOOKUP(B3763,Table2[],3,FALSE)</f>
        <v>Digital</v>
      </c>
      <c r="B3763" t="str">
        <f>IF(OR(ISNUMBER(FIND("QVC",Z3763)),ISNUMBER(FIND("QVC",AL3763))),"QVC",IF(OR(ISNUMBER(FIND("NCO",H3763)),ISNUMBER(FIND("NCO",Y3763))), "NCO", IF(AL3763="consumer","PMD.com",VLOOKUP(LEFT(H3763,2),Tables!$E$1:$F$11,2,FALSE))))</f>
        <v>PMD.com</v>
      </c>
      <c r="C3763">
        <f t="shared" si="177"/>
        <v>52210001</v>
      </c>
      <c r="D3763">
        <f t="shared" si="178"/>
        <v>1</v>
      </c>
      <c r="E3763" t="str">
        <f t="shared" ca="1" si="176"/>
        <v>shifted orders shipped</v>
      </c>
      <c r="F3763" t="s">
        <v>3539</v>
      </c>
      <c r="G3763" t="s">
        <v>335</v>
      </c>
      <c r="H3763" t="s">
        <v>2828</v>
      </c>
      <c r="I3763" s="6">
        <v>44009.292673611111</v>
      </c>
      <c r="J3763" t="s">
        <v>16</v>
      </c>
      <c r="K3763" s="6">
        <v>44013.483136574076</v>
      </c>
      <c r="M3763" t="s">
        <v>1039</v>
      </c>
      <c r="N3763" t="s">
        <v>1040</v>
      </c>
      <c r="Q3763" t="s">
        <v>1041</v>
      </c>
      <c r="R3763" t="s">
        <v>386</v>
      </c>
      <c r="S3763">
        <v>71342</v>
      </c>
      <c r="T3763" t="s">
        <v>338</v>
      </c>
      <c r="U3763" t="s">
        <v>530</v>
      </c>
      <c r="W3763" t="s">
        <v>1042</v>
      </c>
      <c r="Z3763" t="s">
        <v>1039</v>
      </c>
      <c r="AA3763" t="s">
        <v>1040</v>
      </c>
      <c r="AD3763" t="s">
        <v>1041</v>
      </c>
      <c r="AE3763" t="s">
        <v>386</v>
      </c>
      <c r="AF3763">
        <v>71342</v>
      </c>
      <c r="AG3763" t="s">
        <v>338</v>
      </c>
      <c r="AH3763" t="s">
        <v>530</v>
      </c>
      <c r="AJ3763" t="s">
        <v>1042</v>
      </c>
      <c r="AL3763" t="s">
        <v>339</v>
      </c>
      <c r="AM3763">
        <v>1</v>
      </c>
      <c r="AN3763">
        <v>1</v>
      </c>
      <c r="AO3763">
        <v>5218</v>
      </c>
      <c r="AQ3763">
        <v>124433</v>
      </c>
      <c r="AR3763">
        <v>52210001</v>
      </c>
      <c r="AS3763" t="s">
        <v>1884</v>
      </c>
      <c r="AT3763" t="s">
        <v>1333</v>
      </c>
      <c r="AW3763" t="s">
        <v>340</v>
      </c>
      <c r="AX3763" t="s">
        <v>340</v>
      </c>
      <c r="AY3763" t="s">
        <v>341</v>
      </c>
      <c r="AZ3763">
        <v>0</v>
      </c>
      <c r="EQ3763">
        <v>250481</v>
      </c>
      <c r="ER3763" t="s">
        <v>2829</v>
      </c>
      <c r="EV3763">
        <v>17288758</v>
      </c>
      <c r="EW3763">
        <v>928</v>
      </c>
      <c r="EX3763">
        <v>219772</v>
      </c>
      <c r="EY3763" t="s">
        <v>8971</v>
      </c>
      <c r="EZ3763">
        <v>1</v>
      </c>
      <c r="FC3763">
        <v>52210001</v>
      </c>
      <c r="FD3763" t="s">
        <v>1333</v>
      </c>
    </row>
    <row r="3764" spans="1:160" x14ac:dyDescent="0.3">
      <c r="A3764" t="str">
        <f>VLOOKUP(B3764,Table2[],3,FALSE)</f>
        <v>Digital</v>
      </c>
      <c r="B3764" t="str">
        <f>IF(OR(ISNUMBER(FIND("QVC",Z3764)),ISNUMBER(FIND("QVC",AL3764))),"QVC",IF(OR(ISNUMBER(FIND("NCO",H3764)),ISNUMBER(FIND("NCO",Y3764))), "NCO", IF(AL3764="consumer","PMD.com",VLOOKUP(LEFT(H3764,2),Tables!$E$1:$F$11,2,FALSE))))</f>
        <v>PMD.com</v>
      </c>
      <c r="C3764">
        <f t="shared" si="177"/>
        <v>5260</v>
      </c>
      <c r="D3764">
        <f t="shared" si="178"/>
        <v>1</v>
      </c>
      <c r="E3764" t="str">
        <f t="shared" ca="1" si="176"/>
        <v>shifted orders shipped</v>
      </c>
      <c r="F3764" t="s">
        <v>3539</v>
      </c>
      <c r="G3764" t="s">
        <v>335</v>
      </c>
      <c r="H3764" t="s">
        <v>2828</v>
      </c>
      <c r="I3764" s="6">
        <v>44009.292673611111</v>
      </c>
      <c r="J3764" t="s">
        <v>16</v>
      </c>
      <c r="K3764" s="6">
        <v>44013.483136574076</v>
      </c>
      <c r="M3764" t="s">
        <v>1039</v>
      </c>
      <c r="N3764" t="s">
        <v>1040</v>
      </c>
      <c r="Q3764" t="s">
        <v>1041</v>
      </c>
      <c r="R3764" t="s">
        <v>386</v>
      </c>
      <c r="S3764">
        <v>71342</v>
      </c>
      <c r="T3764" t="s">
        <v>338</v>
      </c>
      <c r="U3764" t="s">
        <v>530</v>
      </c>
      <c r="W3764" t="s">
        <v>1042</v>
      </c>
      <c r="Z3764" t="s">
        <v>1039</v>
      </c>
      <c r="AA3764" t="s">
        <v>1040</v>
      </c>
      <c r="AD3764" t="s">
        <v>1041</v>
      </c>
      <c r="AE3764" t="s">
        <v>386</v>
      </c>
      <c r="AF3764">
        <v>71342</v>
      </c>
      <c r="AG3764" t="s">
        <v>338</v>
      </c>
      <c r="AH3764" t="s">
        <v>530</v>
      </c>
      <c r="AJ3764" t="s">
        <v>1042</v>
      </c>
      <c r="AL3764" t="s">
        <v>339</v>
      </c>
      <c r="AM3764">
        <v>1</v>
      </c>
      <c r="AN3764">
        <v>1</v>
      </c>
      <c r="AO3764">
        <v>6390</v>
      </c>
      <c r="AQ3764">
        <v>124400</v>
      </c>
      <c r="AR3764">
        <v>5260</v>
      </c>
      <c r="AS3764" t="s">
        <v>1228</v>
      </c>
      <c r="AT3764" t="s">
        <v>173</v>
      </c>
      <c r="AW3764" t="s">
        <v>352</v>
      </c>
      <c r="AX3764" t="s">
        <v>352</v>
      </c>
      <c r="AY3764" t="s">
        <v>353</v>
      </c>
      <c r="AZ3764" t="s">
        <v>384</v>
      </c>
      <c r="BY3764" t="s">
        <v>342</v>
      </c>
      <c r="EQ3764">
        <v>250591</v>
      </c>
      <c r="ER3764" t="s">
        <v>2829</v>
      </c>
      <c r="EV3764">
        <v>17288758</v>
      </c>
      <c r="EW3764">
        <v>928</v>
      </c>
      <c r="EX3764">
        <v>219772</v>
      </c>
      <c r="EY3764" t="s">
        <v>8971</v>
      </c>
      <c r="EZ3764">
        <v>1</v>
      </c>
      <c r="FC3764">
        <v>90402</v>
      </c>
      <c r="FD3764" t="s">
        <v>393</v>
      </c>
    </row>
    <row r="3765" spans="1:160" x14ac:dyDescent="0.3">
      <c r="A3765" t="str">
        <f>VLOOKUP(B3765,Table2[],3,FALSE)</f>
        <v>Digital</v>
      </c>
      <c r="B3765" t="str">
        <f>IF(OR(ISNUMBER(FIND("QVC",Z3765)),ISNUMBER(FIND("QVC",AL3765))),"QVC",IF(OR(ISNUMBER(FIND("NCO",H3765)),ISNUMBER(FIND("NCO",Y3765))), "NCO", IF(AL3765="consumer","PMD.com",VLOOKUP(LEFT(H3765,2),Tables!$E$1:$F$11,2,FALSE))))</f>
        <v>PMD.com</v>
      </c>
      <c r="C3765">
        <f t="shared" si="177"/>
        <v>57100001</v>
      </c>
      <c r="D3765">
        <f t="shared" si="178"/>
        <v>1</v>
      </c>
      <c r="E3765" t="str">
        <f t="shared" ca="1" si="176"/>
        <v>shifted orders shipped</v>
      </c>
      <c r="F3765" t="s">
        <v>3539</v>
      </c>
      <c r="G3765" t="s">
        <v>335</v>
      </c>
      <c r="H3765" t="s">
        <v>2828</v>
      </c>
      <c r="I3765" s="6">
        <v>44009.292673611111</v>
      </c>
      <c r="J3765" t="s">
        <v>16</v>
      </c>
      <c r="K3765" s="6">
        <v>44013.483136574076</v>
      </c>
      <c r="M3765" t="s">
        <v>1039</v>
      </c>
      <c r="N3765" t="s">
        <v>1040</v>
      </c>
      <c r="Q3765" t="s">
        <v>1041</v>
      </c>
      <c r="R3765" t="s">
        <v>386</v>
      </c>
      <c r="S3765">
        <v>71342</v>
      </c>
      <c r="T3765" t="s">
        <v>338</v>
      </c>
      <c r="U3765" t="s">
        <v>530</v>
      </c>
      <c r="W3765" t="s">
        <v>1042</v>
      </c>
      <c r="Z3765" t="s">
        <v>1039</v>
      </c>
      <c r="AA3765" t="s">
        <v>1040</v>
      </c>
      <c r="AD3765" t="s">
        <v>1041</v>
      </c>
      <c r="AE3765" t="s">
        <v>386</v>
      </c>
      <c r="AF3765">
        <v>71342</v>
      </c>
      <c r="AG3765" t="s">
        <v>338</v>
      </c>
      <c r="AH3765" t="s">
        <v>530</v>
      </c>
      <c r="AJ3765" t="s">
        <v>1042</v>
      </c>
      <c r="AL3765" t="s">
        <v>339</v>
      </c>
      <c r="AM3765">
        <v>1</v>
      </c>
      <c r="AN3765">
        <v>1</v>
      </c>
      <c r="AO3765">
        <v>2241</v>
      </c>
      <c r="AQ3765">
        <v>127090</v>
      </c>
      <c r="AR3765">
        <v>57100001</v>
      </c>
      <c r="AT3765" t="s">
        <v>1420</v>
      </c>
      <c r="AW3765" t="s">
        <v>340</v>
      </c>
      <c r="AX3765" t="s">
        <v>340</v>
      </c>
      <c r="AY3765" t="s">
        <v>348</v>
      </c>
      <c r="AZ3765" t="s">
        <v>1064</v>
      </c>
      <c r="BY3765" t="s">
        <v>342</v>
      </c>
      <c r="BZ3765" t="b">
        <v>0</v>
      </c>
      <c r="EQ3765">
        <v>248022</v>
      </c>
      <c r="ER3765" t="s">
        <v>2829</v>
      </c>
      <c r="EV3765">
        <v>17288758</v>
      </c>
      <c r="EW3765">
        <v>928</v>
      </c>
      <c r="EX3765">
        <v>219772</v>
      </c>
      <c r="EY3765" t="s">
        <v>8971</v>
      </c>
      <c r="EZ3765">
        <v>1</v>
      </c>
      <c r="FC3765">
        <v>95383</v>
      </c>
      <c r="FD3765" t="s">
        <v>1417</v>
      </c>
    </row>
    <row r="3766" spans="1:160" x14ac:dyDescent="0.3">
      <c r="A3766" t="str">
        <f>VLOOKUP(B3766,Table2[],3,FALSE)</f>
        <v>Digital</v>
      </c>
      <c r="B3766" t="str">
        <f>IF(OR(ISNUMBER(FIND("QVC",Z3766)),ISNUMBER(FIND("QVC",AL3766))),"QVC",IF(OR(ISNUMBER(FIND("NCO",H3766)),ISNUMBER(FIND("NCO",Y3766))), "NCO", IF(AL3766="consumer","PMD.com",VLOOKUP(LEFT(H3766,2),Tables!$E$1:$F$11,2,FALSE))))</f>
        <v>PMD.com</v>
      </c>
      <c r="C3766">
        <f t="shared" si="177"/>
        <v>51090030</v>
      </c>
      <c r="D3766">
        <f t="shared" si="178"/>
        <v>1</v>
      </c>
      <c r="E3766" t="str">
        <f t="shared" ca="1" si="176"/>
        <v>shifted orders shipped</v>
      </c>
      <c r="F3766" t="s">
        <v>3539</v>
      </c>
      <c r="G3766" t="s">
        <v>335</v>
      </c>
      <c r="H3766" t="s">
        <v>2828</v>
      </c>
      <c r="I3766" s="6">
        <v>44009.292673611111</v>
      </c>
      <c r="J3766" t="s">
        <v>16</v>
      </c>
      <c r="K3766" s="6">
        <v>44013.483136574076</v>
      </c>
      <c r="M3766" t="s">
        <v>1039</v>
      </c>
      <c r="N3766" t="s">
        <v>1040</v>
      </c>
      <c r="Q3766" t="s">
        <v>1041</v>
      </c>
      <c r="R3766" t="s">
        <v>386</v>
      </c>
      <c r="S3766">
        <v>71342</v>
      </c>
      <c r="T3766" t="s">
        <v>338</v>
      </c>
      <c r="U3766" t="s">
        <v>530</v>
      </c>
      <c r="W3766" t="s">
        <v>1042</v>
      </c>
      <c r="Z3766" t="s">
        <v>1039</v>
      </c>
      <c r="AA3766" t="s">
        <v>1040</v>
      </c>
      <c r="AD3766" t="s">
        <v>1041</v>
      </c>
      <c r="AE3766" t="s">
        <v>386</v>
      </c>
      <c r="AF3766">
        <v>71342</v>
      </c>
      <c r="AG3766" t="s">
        <v>338</v>
      </c>
      <c r="AH3766" t="s">
        <v>530</v>
      </c>
      <c r="AJ3766" t="s">
        <v>1042</v>
      </c>
      <c r="AL3766" t="s">
        <v>339</v>
      </c>
      <c r="AM3766">
        <v>1</v>
      </c>
      <c r="AN3766">
        <v>1</v>
      </c>
      <c r="AO3766">
        <v>6688</v>
      </c>
      <c r="AQ3766">
        <v>125960</v>
      </c>
      <c r="AR3766">
        <v>51090030</v>
      </c>
      <c r="AS3766" t="s">
        <v>3043</v>
      </c>
      <c r="AT3766" t="s">
        <v>628</v>
      </c>
      <c r="AW3766" t="s">
        <v>343</v>
      </c>
      <c r="BY3766" t="s">
        <v>342</v>
      </c>
      <c r="BZ3766" t="b">
        <v>0</v>
      </c>
      <c r="EQ3766">
        <v>243047</v>
      </c>
      <c r="ER3766" t="s">
        <v>2829</v>
      </c>
      <c r="EV3766">
        <v>17288758</v>
      </c>
      <c r="EW3766">
        <v>928</v>
      </c>
      <c r="EX3766">
        <v>219772</v>
      </c>
      <c r="EY3766" t="s">
        <v>8971</v>
      </c>
      <c r="EZ3766">
        <v>1</v>
      </c>
      <c r="FC3766">
        <v>95383</v>
      </c>
      <c r="FD3766" t="s">
        <v>1417</v>
      </c>
    </row>
    <row r="3767" spans="1:160" x14ac:dyDescent="0.3">
      <c r="A3767" t="str">
        <f>VLOOKUP(B3767,Table2[],3,FALSE)</f>
        <v>Digital</v>
      </c>
      <c r="B3767" t="str">
        <f>IF(OR(ISNUMBER(FIND("QVC",Z3767)),ISNUMBER(FIND("QVC",AL3767))),"QVC",IF(OR(ISNUMBER(FIND("NCO",H3767)),ISNUMBER(FIND("NCO",Y3767))), "NCO", IF(AL3767="consumer","PMD.com",VLOOKUP(LEFT(H3767,2),Tables!$E$1:$F$11,2,FALSE))))</f>
        <v>PMD.com</v>
      </c>
      <c r="C3767">
        <f t="shared" si="177"/>
        <v>54010001</v>
      </c>
      <c r="D3767">
        <f t="shared" si="178"/>
        <v>1</v>
      </c>
      <c r="E3767" t="str">
        <f t="shared" ca="1" si="176"/>
        <v>shifted orders shipped</v>
      </c>
      <c r="F3767" t="s">
        <v>3539</v>
      </c>
      <c r="G3767" t="s">
        <v>335</v>
      </c>
      <c r="H3767" t="s">
        <v>2828</v>
      </c>
      <c r="I3767" s="6">
        <v>44009.292673611111</v>
      </c>
      <c r="J3767" t="s">
        <v>16</v>
      </c>
      <c r="K3767" s="6">
        <v>44013.483136574076</v>
      </c>
      <c r="M3767" t="s">
        <v>1039</v>
      </c>
      <c r="N3767" t="s">
        <v>1040</v>
      </c>
      <c r="Q3767" t="s">
        <v>1041</v>
      </c>
      <c r="R3767" t="s">
        <v>386</v>
      </c>
      <c r="S3767">
        <v>71342</v>
      </c>
      <c r="T3767" t="s">
        <v>338</v>
      </c>
      <c r="U3767" t="s">
        <v>530</v>
      </c>
      <c r="W3767" t="s">
        <v>1042</v>
      </c>
      <c r="Z3767" t="s">
        <v>1039</v>
      </c>
      <c r="AA3767" t="s">
        <v>1040</v>
      </c>
      <c r="AD3767" t="s">
        <v>1041</v>
      </c>
      <c r="AE3767" t="s">
        <v>386</v>
      </c>
      <c r="AF3767">
        <v>71342</v>
      </c>
      <c r="AG3767" t="s">
        <v>338</v>
      </c>
      <c r="AH3767" t="s">
        <v>530</v>
      </c>
      <c r="AJ3767" t="s">
        <v>1042</v>
      </c>
      <c r="AL3767" t="s">
        <v>339</v>
      </c>
      <c r="AM3767">
        <v>1</v>
      </c>
      <c r="AN3767">
        <v>1</v>
      </c>
      <c r="AO3767">
        <v>6300</v>
      </c>
      <c r="AQ3767">
        <v>124476</v>
      </c>
      <c r="AR3767">
        <v>54010001</v>
      </c>
      <c r="AS3767" t="s">
        <v>577</v>
      </c>
      <c r="AT3767" t="s">
        <v>35</v>
      </c>
      <c r="AW3767" t="s">
        <v>340</v>
      </c>
      <c r="AX3767">
        <v>0</v>
      </c>
      <c r="AY3767" t="s">
        <v>348</v>
      </c>
      <c r="AZ3767">
        <v>0</v>
      </c>
      <c r="BY3767" t="s">
        <v>342</v>
      </c>
      <c r="EQ3767">
        <v>252076</v>
      </c>
      <c r="ER3767" t="s">
        <v>2829</v>
      </c>
      <c r="EV3767">
        <v>17288758</v>
      </c>
      <c r="EW3767">
        <v>928</v>
      </c>
      <c r="EX3767">
        <v>219772</v>
      </c>
      <c r="EY3767" t="s">
        <v>8971</v>
      </c>
      <c r="EZ3767">
        <v>1</v>
      </c>
      <c r="FC3767">
        <v>95383</v>
      </c>
      <c r="FD3767" t="s">
        <v>1417</v>
      </c>
    </row>
    <row r="3768" spans="1:160" x14ac:dyDescent="0.3">
      <c r="A3768" t="str">
        <f>VLOOKUP(B3768,Table2[],3,FALSE)</f>
        <v>Digital</v>
      </c>
      <c r="B3768" t="str">
        <f>IF(OR(ISNUMBER(FIND("QVC",Z3768)),ISNUMBER(FIND("QVC",AL3768))),"QVC",IF(OR(ISNUMBER(FIND("NCO",H3768)),ISNUMBER(FIND("NCO",Y3768))), "NCO", IF(AL3768="consumer","PMD.com",VLOOKUP(LEFT(H3768,2),Tables!$E$1:$F$11,2,FALSE))))</f>
        <v>PMD.com</v>
      </c>
      <c r="C3768">
        <f t="shared" si="177"/>
        <v>57110001</v>
      </c>
      <c r="D3768">
        <f t="shared" si="178"/>
        <v>1</v>
      </c>
      <c r="E3768" t="str">
        <f t="shared" ca="1" si="176"/>
        <v>shifted orders shipped</v>
      </c>
      <c r="F3768" t="s">
        <v>3539</v>
      </c>
      <c r="G3768" t="s">
        <v>335</v>
      </c>
      <c r="H3768" t="s">
        <v>2828</v>
      </c>
      <c r="I3768" s="6">
        <v>44009.292673611111</v>
      </c>
      <c r="J3768" t="s">
        <v>16</v>
      </c>
      <c r="K3768" s="6">
        <v>44013.483136574076</v>
      </c>
      <c r="M3768" t="s">
        <v>1039</v>
      </c>
      <c r="N3768" t="s">
        <v>1040</v>
      </c>
      <c r="Q3768" t="s">
        <v>1041</v>
      </c>
      <c r="R3768" t="s">
        <v>386</v>
      </c>
      <c r="S3768">
        <v>71342</v>
      </c>
      <c r="T3768" t="s">
        <v>338</v>
      </c>
      <c r="U3768" t="s">
        <v>530</v>
      </c>
      <c r="W3768" t="s">
        <v>1042</v>
      </c>
      <c r="Z3768" t="s">
        <v>1039</v>
      </c>
      <c r="AA3768" t="s">
        <v>1040</v>
      </c>
      <c r="AD3768" t="s">
        <v>1041</v>
      </c>
      <c r="AE3768" t="s">
        <v>386</v>
      </c>
      <c r="AF3768">
        <v>71342</v>
      </c>
      <c r="AG3768" t="s">
        <v>338</v>
      </c>
      <c r="AH3768" t="s">
        <v>530</v>
      </c>
      <c r="AJ3768" t="s">
        <v>1042</v>
      </c>
      <c r="AL3768" t="s">
        <v>339</v>
      </c>
      <c r="AM3768">
        <v>1</v>
      </c>
      <c r="AN3768">
        <v>1</v>
      </c>
      <c r="AO3768">
        <v>2258</v>
      </c>
      <c r="AQ3768">
        <v>127091</v>
      </c>
      <c r="AR3768">
        <v>57110001</v>
      </c>
      <c r="AT3768" t="s">
        <v>1332</v>
      </c>
      <c r="AW3768" t="s">
        <v>340</v>
      </c>
      <c r="AX3768" t="s">
        <v>340</v>
      </c>
      <c r="AY3768" t="s">
        <v>348</v>
      </c>
      <c r="AZ3768" t="s">
        <v>1418</v>
      </c>
      <c r="BY3768" t="s">
        <v>342</v>
      </c>
      <c r="EQ3768">
        <v>248023</v>
      </c>
      <c r="ER3768" t="s">
        <v>2829</v>
      </c>
      <c r="EV3768">
        <v>17288758</v>
      </c>
      <c r="EW3768">
        <v>928</v>
      </c>
      <c r="EX3768">
        <v>219772</v>
      </c>
      <c r="EY3768" t="s">
        <v>8971</v>
      </c>
      <c r="EZ3768">
        <v>1</v>
      </c>
      <c r="FC3768">
        <v>95383</v>
      </c>
      <c r="FD3768" t="s">
        <v>1417</v>
      </c>
    </row>
    <row r="3769" spans="1:160" x14ac:dyDescent="0.3">
      <c r="A3769" t="str">
        <f>VLOOKUP(B3769,Table2[],3,FALSE)</f>
        <v>Digital</v>
      </c>
      <c r="B3769" t="str">
        <f>IF(OR(ISNUMBER(FIND("QVC",Z3769)),ISNUMBER(FIND("QVC",AL3769))),"QVC",IF(OR(ISNUMBER(FIND("NCO",H3769)),ISNUMBER(FIND("NCO",Y3769))), "NCO", IF(AL3769="consumer","PMD.com",VLOOKUP(LEFT(H3769,2),Tables!$E$1:$F$11,2,FALSE))))</f>
        <v>PMD.com</v>
      </c>
      <c r="C3769">
        <f t="shared" si="177"/>
        <v>5331</v>
      </c>
      <c r="D3769">
        <f t="shared" si="178"/>
        <v>1</v>
      </c>
      <c r="E3769" t="str">
        <f t="shared" ca="1" si="176"/>
        <v>shifted orders shipped</v>
      </c>
      <c r="F3769" t="s">
        <v>3539</v>
      </c>
      <c r="G3769" t="s">
        <v>335</v>
      </c>
      <c r="H3769" t="s">
        <v>2828</v>
      </c>
      <c r="I3769" s="6">
        <v>44009.292673611111</v>
      </c>
      <c r="J3769" t="s">
        <v>16</v>
      </c>
      <c r="K3769" s="6">
        <v>44013.483136574076</v>
      </c>
      <c r="M3769" t="s">
        <v>1039</v>
      </c>
      <c r="N3769" t="s">
        <v>1040</v>
      </c>
      <c r="Q3769" t="s">
        <v>1041</v>
      </c>
      <c r="R3769" t="s">
        <v>386</v>
      </c>
      <c r="S3769">
        <v>71342</v>
      </c>
      <c r="T3769" t="s">
        <v>338</v>
      </c>
      <c r="U3769" t="s">
        <v>530</v>
      </c>
      <c r="W3769" t="s">
        <v>1042</v>
      </c>
      <c r="Z3769" t="s">
        <v>1039</v>
      </c>
      <c r="AA3769" t="s">
        <v>1040</v>
      </c>
      <c r="AD3769" t="s">
        <v>1041</v>
      </c>
      <c r="AE3769" t="s">
        <v>386</v>
      </c>
      <c r="AF3769">
        <v>71342</v>
      </c>
      <c r="AG3769" t="s">
        <v>338</v>
      </c>
      <c r="AH3769" t="s">
        <v>530</v>
      </c>
      <c r="AJ3769" t="s">
        <v>1042</v>
      </c>
      <c r="AL3769" t="s">
        <v>339</v>
      </c>
      <c r="AM3769">
        <v>1</v>
      </c>
      <c r="AN3769">
        <v>1</v>
      </c>
      <c r="AO3769">
        <v>19662</v>
      </c>
      <c r="AQ3769">
        <v>123796</v>
      </c>
      <c r="AR3769">
        <v>5331</v>
      </c>
      <c r="AS3769" t="s">
        <v>746</v>
      </c>
      <c r="AT3769" t="s">
        <v>129</v>
      </c>
      <c r="AW3769" t="s">
        <v>340</v>
      </c>
      <c r="AX3769" t="s">
        <v>352</v>
      </c>
      <c r="AY3769" t="s">
        <v>353</v>
      </c>
      <c r="AZ3769" t="s">
        <v>354</v>
      </c>
      <c r="BY3769" t="s">
        <v>342</v>
      </c>
      <c r="EQ3769">
        <v>247800</v>
      </c>
      <c r="ER3769" t="s">
        <v>2829</v>
      </c>
      <c r="EV3769">
        <v>17288758</v>
      </c>
      <c r="EW3769">
        <v>928</v>
      </c>
      <c r="EX3769">
        <v>219772</v>
      </c>
      <c r="EY3769" t="s">
        <v>8971</v>
      </c>
      <c r="EZ3769">
        <v>1</v>
      </c>
      <c r="FC3769">
        <v>90402</v>
      </c>
      <c r="FD3769" t="s">
        <v>393</v>
      </c>
    </row>
    <row r="3770" spans="1:160" x14ac:dyDescent="0.3">
      <c r="A3770" t="str">
        <f>VLOOKUP(B3770,Table2[],3,FALSE)</f>
        <v>Digital</v>
      </c>
      <c r="B3770" t="str">
        <f>IF(OR(ISNUMBER(FIND("QVC",Z3770)),ISNUMBER(FIND("QVC",AL3770))),"QVC",IF(OR(ISNUMBER(FIND("NCO",H3770)),ISNUMBER(FIND("NCO",Y3770))), "NCO", IF(AL3770="consumer","PMD.com",VLOOKUP(LEFT(H3770,2),Tables!$E$1:$F$11,2,FALSE))))</f>
        <v>PMD.com</v>
      </c>
      <c r="C3770">
        <f t="shared" si="177"/>
        <v>57090001</v>
      </c>
      <c r="D3770">
        <f t="shared" si="178"/>
        <v>1</v>
      </c>
      <c r="E3770" t="str">
        <f t="shared" ca="1" si="176"/>
        <v>shifted orders shipped</v>
      </c>
      <c r="F3770" t="s">
        <v>3539</v>
      </c>
      <c r="G3770" t="s">
        <v>335</v>
      </c>
      <c r="H3770" t="s">
        <v>2828</v>
      </c>
      <c r="I3770" s="6">
        <v>44009.292673611111</v>
      </c>
      <c r="J3770" t="s">
        <v>16</v>
      </c>
      <c r="K3770" s="6">
        <v>44013.483136574076</v>
      </c>
      <c r="M3770" t="s">
        <v>1039</v>
      </c>
      <c r="N3770" t="s">
        <v>1040</v>
      </c>
      <c r="Q3770" t="s">
        <v>1041</v>
      </c>
      <c r="R3770" t="s">
        <v>386</v>
      </c>
      <c r="S3770">
        <v>71342</v>
      </c>
      <c r="T3770" t="s">
        <v>338</v>
      </c>
      <c r="U3770" t="s">
        <v>530</v>
      </c>
      <c r="W3770" t="s">
        <v>1042</v>
      </c>
      <c r="Z3770" t="s">
        <v>1039</v>
      </c>
      <c r="AA3770" t="s">
        <v>1040</v>
      </c>
      <c r="AD3770" t="s">
        <v>1041</v>
      </c>
      <c r="AE3770" t="s">
        <v>386</v>
      </c>
      <c r="AF3770">
        <v>71342</v>
      </c>
      <c r="AG3770" t="s">
        <v>338</v>
      </c>
      <c r="AH3770" t="s">
        <v>530</v>
      </c>
      <c r="AJ3770" t="s">
        <v>1042</v>
      </c>
      <c r="AL3770" t="s">
        <v>339</v>
      </c>
      <c r="AM3770">
        <v>1</v>
      </c>
      <c r="AN3770">
        <v>1</v>
      </c>
      <c r="AO3770">
        <v>2258</v>
      </c>
      <c r="AQ3770">
        <v>127089</v>
      </c>
      <c r="AR3770">
        <v>57090001</v>
      </c>
      <c r="AT3770" t="s">
        <v>1419</v>
      </c>
      <c r="AW3770" t="s">
        <v>340</v>
      </c>
      <c r="AX3770" t="s">
        <v>340</v>
      </c>
      <c r="AY3770" t="s">
        <v>348</v>
      </c>
      <c r="AZ3770" t="s">
        <v>1418</v>
      </c>
      <c r="BY3770" t="s">
        <v>342</v>
      </c>
      <c r="EQ3770">
        <v>248021</v>
      </c>
      <c r="ER3770" t="s">
        <v>2829</v>
      </c>
      <c r="EV3770">
        <v>17288758</v>
      </c>
      <c r="EW3770">
        <v>928</v>
      </c>
      <c r="EX3770">
        <v>219772</v>
      </c>
      <c r="EY3770" t="s">
        <v>8971</v>
      </c>
      <c r="EZ3770">
        <v>1</v>
      </c>
      <c r="FC3770">
        <v>95383</v>
      </c>
      <c r="FD3770" t="s">
        <v>1417</v>
      </c>
    </row>
    <row r="3771" spans="1:160" x14ac:dyDescent="0.3">
      <c r="A3771" t="str">
        <f>VLOOKUP(B3771,Table2[],3,FALSE)</f>
        <v>Digital</v>
      </c>
      <c r="B3771" t="str">
        <f>IF(OR(ISNUMBER(FIND("QVC",Z3771)),ISNUMBER(FIND("QVC",AL3771))),"QVC",IF(OR(ISNUMBER(FIND("NCO",H3771)),ISNUMBER(FIND("NCO",Y3771))), "NCO", IF(AL3771="consumer","PMD.com",VLOOKUP(LEFT(H3771,2),Tables!$E$1:$F$11,2,FALSE))))</f>
        <v>PMD.com</v>
      </c>
      <c r="C3771">
        <f t="shared" si="177"/>
        <v>53900001</v>
      </c>
      <c r="D3771">
        <f t="shared" si="178"/>
        <v>1</v>
      </c>
      <c r="E3771" t="str">
        <f t="shared" ca="1" si="176"/>
        <v>shifted orders shipped</v>
      </c>
      <c r="F3771" t="s">
        <v>3539</v>
      </c>
      <c r="G3771" t="s">
        <v>335</v>
      </c>
      <c r="H3771" t="s">
        <v>2828</v>
      </c>
      <c r="I3771" s="6">
        <v>44009.292673611111</v>
      </c>
      <c r="J3771" t="s">
        <v>16</v>
      </c>
      <c r="K3771" s="6">
        <v>44013.483136574076</v>
      </c>
      <c r="M3771" t="s">
        <v>1039</v>
      </c>
      <c r="N3771" t="s">
        <v>1040</v>
      </c>
      <c r="Q3771" t="s">
        <v>1041</v>
      </c>
      <c r="R3771" t="s">
        <v>386</v>
      </c>
      <c r="S3771">
        <v>71342</v>
      </c>
      <c r="T3771" t="s">
        <v>338</v>
      </c>
      <c r="U3771" t="s">
        <v>530</v>
      </c>
      <c r="W3771" t="s">
        <v>1042</v>
      </c>
      <c r="Z3771" t="s">
        <v>1039</v>
      </c>
      <c r="AA3771" t="s">
        <v>1040</v>
      </c>
      <c r="AD3771" t="s">
        <v>1041</v>
      </c>
      <c r="AE3771" t="s">
        <v>386</v>
      </c>
      <c r="AF3771">
        <v>71342</v>
      </c>
      <c r="AG3771" t="s">
        <v>338</v>
      </c>
      <c r="AH3771" t="s">
        <v>530</v>
      </c>
      <c r="AJ3771" t="s">
        <v>1042</v>
      </c>
      <c r="AL3771" t="s">
        <v>339</v>
      </c>
      <c r="AM3771">
        <v>1</v>
      </c>
      <c r="AN3771">
        <v>1</v>
      </c>
      <c r="AO3771">
        <v>31217</v>
      </c>
      <c r="AQ3771">
        <v>124466</v>
      </c>
      <c r="AR3771">
        <v>53900001</v>
      </c>
      <c r="AS3771" t="s">
        <v>1697</v>
      </c>
      <c r="AT3771" t="s">
        <v>104</v>
      </c>
      <c r="AW3771" t="s">
        <v>343</v>
      </c>
      <c r="BY3771" t="s">
        <v>342</v>
      </c>
      <c r="EQ3771">
        <v>247378</v>
      </c>
      <c r="ER3771" t="s">
        <v>2829</v>
      </c>
      <c r="EV3771">
        <v>17288758</v>
      </c>
      <c r="EW3771">
        <v>928</v>
      </c>
      <c r="EX3771">
        <v>219772</v>
      </c>
      <c r="EY3771" t="s">
        <v>8971</v>
      </c>
      <c r="EZ3771">
        <v>1</v>
      </c>
      <c r="FC3771">
        <v>95383</v>
      </c>
      <c r="FD3771" t="s">
        <v>1417</v>
      </c>
    </row>
    <row r="3772" spans="1:160" x14ac:dyDescent="0.3">
      <c r="A3772" t="str">
        <f>VLOOKUP(B3772,Table2[],3,FALSE)</f>
        <v>Digital</v>
      </c>
      <c r="B3772" t="str">
        <f>IF(OR(ISNUMBER(FIND("QVC",Z3772)),ISNUMBER(FIND("QVC",AL3772))),"QVC",IF(OR(ISNUMBER(FIND("NCO",H3772)),ISNUMBER(FIND("NCO",Y3772))), "NCO", IF(AL3772="consumer","PMD.com",VLOOKUP(LEFT(H3772,2),Tables!$E$1:$F$11,2,FALSE))))</f>
        <v>PMD.com</v>
      </c>
      <c r="C3772">
        <f t="shared" si="177"/>
        <v>51070001</v>
      </c>
      <c r="D3772">
        <f t="shared" si="178"/>
        <v>1</v>
      </c>
      <c r="E3772" t="str">
        <f t="shared" ca="1" si="176"/>
        <v>shifted orders shipped</v>
      </c>
      <c r="F3772" t="s">
        <v>3539</v>
      </c>
      <c r="G3772" t="s">
        <v>335</v>
      </c>
      <c r="H3772" t="s">
        <v>2828</v>
      </c>
      <c r="I3772" s="6">
        <v>44009.292673611111</v>
      </c>
      <c r="J3772" t="s">
        <v>16</v>
      </c>
      <c r="K3772" s="6">
        <v>44013.483136574076</v>
      </c>
      <c r="M3772" t="s">
        <v>1039</v>
      </c>
      <c r="N3772" t="s">
        <v>1040</v>
      </c>
      <c r="Q3772" t="s">
        <v>1041</v>
      </c>
      <c r="R3772" t="s">
        <v>386</v>
      </c>
      <c r="S3772">
        <v>71342</v>
      </c>
      <c r="T3772" t="s">
        <v>338</v>
      </c>
      <c r="U3772" t="s">
        <v>530</v>
      </c>
      <c r="W3772" t="s">
        <v>1042</v>
      </c>
      <c r="Z3772" t="s">
        <v>1039</v>
      </c>
      <c r="AA3772" t="s">
        <v>1040</v>
      </c>
      <c r="AD3772" t="s">
        <v>1041</v>
      </c>
      <c r="AE3772" t="s">
        <v>386</v>
      </c>
      <c r="AF3772">
        <v>71342</v>
      </c>
      <c r="AG3772" t="s">
        <v>338</v>
      </c>
      <c r="AH3772" t="s">
        <v>530</v>
      </c>
      <c r="AJ3772" t="s">
        <v>1042</v>
      </c>
      <c r="AL3772" t="s">
        <v>339</v>
      </c>
      <c r="AM3772">
        <v>1</v>
      </c>
      <c r="AN3772">
        <v>1</v>
      </c>
      <c r="AO3772">
        <v>10147</v>
      </c>
      <c r="AQ3772">
        <v>124429</v>
      </c>
      <c r="AR3772">
        <v>51070001</v>
      </c>
      <c r="AS3772" t="s">
        <v>1886</v>
      </c>
      <c r="AT3772" t="s">
        <v>45</v>
      </c>
      <c r="AW3772" t="s">
        <v>343</v>
      </c>
      <c r="BY3772" t="s">
        <v>342</v>
      </c>
      <c r="EQ3772">
        <v>251956</v>
      </c>
      <c r="ER3772" t="s">
        <v>2829</v>
      </c>
      <c r="EV3772">
        <v>17288758</v>
      </c>
      <c r="EW3772">
        <v>928</v>
      </c>
      <c r="EX3772">
        <v>219772</v>
      </c>
      <c r="EY3772" t="s">
        <v>8971</v>
      </c>
      <c r="EZ3772">
        <v>1</v>
      </c>
      <c r="FC3772">
        <v>51070001</v>
      </c>
      <c r="FD3772" t="s">
        <v>45</v>
      </c>
    </row>
    <row r="3773" spans="1:160" x14ac:dyDescent="0.3">
      <c r="A3773" t="str">
        <f>VLOOKUP(B3773,Table2[],3,FALSE)</f>
        <v>Digital</v>
      </c>
      <c r="B3773" t="str">
        <f>IF(OR(ISNUMBER(FIND("QVC",Z3773)),ISNUMBER(FIND("QVC",AL3773))),"QVC",IF(OR(ISNUMBER(FIND("NCO",H3773)),ISNUMBER(FIND("NCO",Y3773))), "NCO", IF(AL3773="consumer","PMD.com",VLOOKUP(LEFT(H3773,2),Tables!$E$1:$F$11,2,FALSE))))</f>
        <v>PMD.com</v>
      </c>
      <c r="C3773">
        <f t="shared" si="177"/>
        <v>52460001</v>
      </c>
      <c r="D3773">
        <f t="shared" si="178"/>
        <v>1</v>
      </c>
      <c r="E3773" t="str">
        <f t="shared" ca="1" si="176"/>
        <v>shifted orders shipped</v>
      </c>
      <c r="F3773" t="s">
        <v>3539</v>
      </c>
      <c r="G3773" t="s">
        <v>335</v>
      </c>
      <c r="H3773" t="s">
        <v>8972</v>
      </c>
      <c r="I3773" s="6">
        <v>44012.834861111114</v>
      </c>
      <c r="J3773" t="s">
        <v>16</v>
      </c>
      <c r="K3773" s="6">
        <v>44013.483680555553</v>
      </c>
      <c r="M3773" t="s">
        <v>8973</v>
      </c>
      <c r="N3773" t="s">
        <v>8974</v>
      </c>
      <c r="Q3773" t="s">
        <v>1210</v>
      </c>
      <c r="R3773" t="s">
        <v>368</v>
      </c>
      <c r="S3773" t="s">
        <v>8975</v>
      </c>
      <c r="T3773" t="s">
        <v>338</v>
      </c>
      <c r="U3773" t="s">
        <v>530</v>
      </c>
      <c r="W3773" t="s">
        <v>8976</v>
      </c>
      <c r="Z3773" t="s">
        <v>8973</v>
      </c>
      <c r="AA3773" t="s">
        <v>8974</v>
      </c>
      <c r="AD3773" t="s">
        <v>1210</v>
      </c>
      <c r="AE3773" t="s">
        <v>368</v>
      </c>
      <c r="AF3773" t="s">
        <v>8975</v>
      </c>
      <c r="AG3773" t="s">
        <v>338</v>
      </c>
      <c r="AH3773" t="s">
        <v>530</v>
      </c>
      <c r="AJ3773" t="s">
        <v>8976</v>
      </c>
      <c r="AL3773" t="s">
        <v>339</v>
      </c>
      <c r="AM3773">
        <v>1</v>
      </c>
      <c r="AN3773">
        <v>1</v>
      </c>
      <c r="AO3773">
        <v>14007</v>
      </c>
      <c r="AQ3773">
        <v>127157</v>
      </c>
      <c r="AR3773">
        <v>52460001</v>
      </c>
      <c r="AS3773" t="s">
        <v>972</v>
      </c>
      <c r="AT3773" t="s">
        <v>76</v>
      </c>
      <c r="AW3773" t="s">
        <v>340</v>
      </c>
      <c r="AX3773" t="s">
        <v>340</v>
      </c>
      <c r="AY3773" t="s">
        <v>341</v>
      </c>
      <c r="AZ3773">
        <v>0</v>
      </c>
      <c r="BY3773" t="s">
        <v>342</v>
      </c>
      <c r="EQ3773">
        <v>252044</v>
      </c>
      <c r="ER3773" t="s">
        <v>8977</v>
      </c>
      <c r="EV3773">
        <v>17287814</v>
      </c>
      <c r="EW3773">
        <v>928</v>
      </c>
      <c r="EX3773">
        <v>221111</v>
      </c>
      <c r="EY3773" t="s">
        <v>8978</v>
      </c>
      <c r="EZ3773">
        <v>1</v>
      </c>
      <c r="FC3773">
        <v>52460001</v>
      </c>
      <c r="FD3773" t="s">
        <v>76</v>
      </c>
    </row>
    <row r="3774" spans="1:160" x14ac:dyDescent="0.3">
      <c r="A3774" t="str">
        <f>VLOOKUP(B3774,Table2[],3,FALSE)</f>
        <v>Digital</v>
      </c>
      <c r="B3774" t="str">
        <f>IF(OR(ISNUMBER(FIND("QVC",Z3774)),ISNUMBER(FIND("QVC",AL3774))),"QVC",IF(OR(ISNUMBER(FIND("NCO",H3774)),ISNUMBER(FIND("NCO",Y3774))), "NCO", IF(AL3774="consumer","PMD.com",VLOOKUP(LEFT(H3774,2),Tables!$E$1:$F$11,2,FALSE))))</f>
        <v>PMD.com</v>
      </c>
      <c r="C3774" t="str">
        <f t="shared" si="177"/>
        <v>53500001A</v>
      </c>
      <c r="D3774">
        <f t="shared" si="178"/>
        <v>1</v>
      </c>
      <c r="E3774" t="str">
        <f t="shared" ca="1" si="176"/>
        <v>shifted orders shipped</v>
      </c>
      <c r="F3774" t="s">
        <v>3539</v>
      </c>
      <c r="G3774" t="s">
        <v>335</v>
      </c>
      <c r="H3774" t="s">
        <v>8972</v>
      </c>
      <c r="I3774" s="6">
        <v>44012.834861111114</v>
      </c>
      <c r="J3774" t="s">
        <v>16</v>
      </c>
      <c r="K3774" s="6">
        <v>44013.483680555553</v>
      </c>
      <c r="M3774" t="s">
        <v>8973</v>
      </c>
      <c r="N3774" t="s">
        <v>8974</v>
      </c>
      <c r="Q3774" t="s">
        <v>1210</v>
      </c>
      <c r="R3774" t="s">
        <v>368</v>
      </c>
      <c r="S3774" t="s">
        <v>8975</v>
      </c>
      <c r="T3774" t="s">
        <v>338</v>
      </c>
      <c r="U3774" t="s">
        <v>530</v>
      </c>
      <c r="W3774" t="s">
        <v>8976</v>
      </c>
      <c r="Z3774" t="s">
        <v>8973</v>
      </c>
      <c r="AA3774" t="s">
        <v>8974</v>
      </c>
      <c r="AD3774" t="s">
        <v>1210</v>
      </c>
      <c r="AE3774" t="s">
        <v>368</v>
      </c>
      <c r="AF3774" t="s">
        <v>8975</v>
      </c>
      <c r="AG3774" t="s">
        <v>338</v>
      </c>
      <c r="AH3774" t="s">
        <v>530</v>
      </c>
      <c r="AJ3774" t="s">
        <v>8976</v>
      </c>
      <c r="AL3774" t="s">
        <v>339</v>
      </c>
      <c r="AM3774">
        <v>1</v>
      </c>
      <c r="AN3774">
        <v>1</v>
      </c>
      <c r="AO3774">
        <v>1690</v>
      </c>
      <c r="AQ3774">
        <v>125277</v>
      </c>
      <c r="AR3774" t="s">
        <v>1242</v>
      </c>
      <c r="AS3774" t="s">
        <v>1243</v>
      </c>
      <c r="AT3774" t="s">
        <v>1244</v>
      </c>
      <c r="AW3774" t="s">
        <v>349</v>
      </c>
      <c r="AX3774" t="s">
        <v>553</v>
      </c>
      <c r="AY3774" t="s">
        <v>345</v>
      </c>
      <c r="AZ3774">
        <v>0</v>
      </c>
      <c r="EQ3774">
        <v>251914</v>
      </c>
      <c r="ER3774" t="s">
        <v>8977</v>
      </c>
      <c r="EV3774">
        <v>17287814</v>
      </c>
      <c r="EW3774">
        <v>928</v>
      </c>
      <c r="EX3774">
        <v>221111</v>
      </c>
      <c r="EY3774" t="s">
        <v>8978</v>
      </c>
      <c r="EZ3774">
        <v>1</v>
      </c>
      <c r="FC3774" t="s">
        <v>1242</v>
      </c>
      <c r="FD3774" t="s">
        <v>1244</v>
      </c>
    </row>
    <row r="3775" spans="1:160" x14ac:dyDescent="0.3">
      <c r="A3775" t="str">
        <f>VLOOKUP(B3775,Table2[],3,FALSE)</f>
        <v>Digital</v>
      </c>
      <c r="B3775" t="str">
        <f>IF(OR(ISNUMBER(FIND("QVC",Z3775)),ISNUMBER(FIND("QVC",AL3775))),"QVC",IF(OR(ISNUMBER(FIND("NCO",H3775)),ISNUMBER(FIND("NCO",Y3775))), "NCO", IF(AL3775="consumer","PMD.com",VLOOKUP(LEFT(H3775,2),Tables!$E$1:$F$11,2,FALSE))))</f>
        <v>PMD.com</v>
      </c>
      <c r="C3775">
        <f t="shared" si="177"/>
        <v>51010001</v>
      </c>
      <c r="D3775">
        <f t="shared" si="178"/>
        <v>1</v>
      </c>
      <c r="E3775" t="str">
        <f t="shared" ca="1" si="176"/>
        <v>shifted orders shipped</v>
      </c>
      <c r="F3775" t="s">
        <v>3539</v>
      </c>
      <c r="G3775" t="s">
        <v>335</v>
      </c>
      <c r="H3775" t="s">
        <v>8972</v>
      </c>
      <c r="I3775" s="6">
        <v>44012.834861111114</v>
      </c>
      <c r="J3775" t="s">
        <v>16</v>
      </c>
      <c r="K3775" s="6">
        <v>44013.483680555553</v>
      </c>
      <c r="M3775" t="s">
        <v>8973</v>
      </c>
      <c r="N3775" t="s">
        <v>8974</v>
      </c>
      <c r="Q3775" t="s">
        <v>1210</v>
      </c>
      <c r="R3775" t="s">
        <v>368</v>
      </c>
      <c r="S3775" t="s">
        <v>8975</v>
      </c>
      <c r="T3775" t="s">
        <v>338</v>
      </c>
      <c r="U3775" t="s">
        <v>530</v>
      </c>
      <c r="W3775" t="s">
        <v>8976</v>
      </c>
      <c r="Z3775" t="s">
        <v>8973</v>
      </c>
      <c r="AA3775" t="s">
        <v>8974</v>
      </c>
      <c r="AD3775" t="s">
        <v>1210</v>
      </c>
      <c r="AE3775" t="s">
        <v>368</v>
      </c>
      <c r="AF3775" t="s">
        <v>8975</v>
      </c>
      <c r="AG3775" t="s">
        <v>338</v>
      </c>
      <c r="AH3775" t="s">
        <v>530</v>
      </c>
      <c r="AJ3775" t="s">
        <v>8976</v>
      </c>
      <c r="AL3775" t="s">
        <v>339</v>
      </c>
      <c r="AM3775">
        <v>1</v>
      </c>
      <c r="AN3775">
        <v>1</v>
      </c>
      <c r="AO3775">
        <v>8743</v>
      </c>
      <c r="AQ3775">
        <v>123868</v>
      </c>
      <c r="AR3775">
        <v>51010001</v>
      </c>
      <c r="AS3775" t="s">
        <v>48</v>
      </c>
      <c r="AT3775" t="s">
        <v>49</v>
      </c>
      <c r="AW3775" t="s">
        <v>340</v>
      </c>
      <c r="AX3775" t="s">
        <v>340</v>
      </c>
      <c r="AY3775" t="s">
        <v>357</v>
      </c>
      <c r="AZ3775" t="s">
        <v>363</v>
      </c>
      <c r="BY3775" t="s">
        <v>342</v>
      </c>
      <c r="EQ3775">
        <v>251450</v>
      </c>
      <c r="ER3775" t="s">
        <v>8977</v>
      </c>
      <c r="EV3775">
        <v>17287814</v>
      </c>
      <c r="EW3775">
        <v>928</v>
      </c>
      <c r="EX3775">
        <v>221111</v>
      </c>
      <c r="EY3775" t="s">
        <v>8978</v>
      </c>
      <c r="EZ3775">
        <v>1</v>
      </c>
      <c r="FC3775">
        <v>51010001</v>
      </c>
      <c r="FD3775" t="s">
        <v>49</v>
      </c>
    </row>
    <row r="3776" spans="1:160" x14ac:dyDescent="0.3">
      <c r="A3776" t="str">
        <f>VLOOKUP(B3776,Table2[],3,FALSE)</f>
        <v>Digital</v>
      </c>
      <c r="B3776" t="str">
        <f>IF(OR(ISNUMBER(FIND("QVC",Z3776)),ISNUMBER(FIND("QVC",AL3776))),"QVC",IF(OR(ISNUMBER(FIND("NCO",H3776)),ISNUMBER(FIND("NCO",Y3776))), "NCO", IF(AL3776="consumer","PMD.com",VLOOKUP(LEFT(H3776,2),Tables!$E$1:$F$11,2,FALSE))))</f>
        <v>PMD.com</v>
      </c>
      <c r="C3776">
        <f t="shared" si="177"/>
        <v>5341030</v>
      </c>
      <c r="D3776">
        <f t="shared" si="178"/>
        <v>1</v>
      </c>
      <c r="E3776" t="str">
        <f t="shared" ca="1" si="176"/>
        <v>shifted orders shipped</v>
      </c>
      <c r="F3776" t="s">
        <v>3539</v>
      </c>
      <c r="G3776" t="s">
        <v>335</v>
      </c>
      <c r="H3776" t="s">
        <v>8979</v>
      </c>
      <c r="I3776" s="6">
        <v>44012.856006944443</v>
      </c>
      <c r="J3776" t="s">
        <v>16</v>
      </c>
      <c r="K3776" s="6">
        <v>44013.484131944446</v>
      </c>
      <c r="M3776" t="s">
        <v>7377</v>
      </c>
      <c r="N3776" t="s">
        <v>6852</v>
      </c>
      <c r="Q3776" t="s">
        <v>733</v>
      </c>
      <c r="R3776" t="s">
        <v>409</v>
      </c>
      <c r="S3776" t="s">
        <v>6853</v>
      </c>
      <c r="T3776" t="s">
        <v>338</v>
      </c>
      <c r="U3776" t="s">
        <v>530</v>
      </c>
      <c r="W3776" t="s">
        <v>7356</v>
      </c>
      <c r="Z3776" t="s">
        <v>7377</v>
      </c>
      <c r="AA3776" t="s">
        <v>6852</v>
      </c>
      <c r="AD3776" t="s">
        <v>733</v>
      </c>
      <c r="AE3776" t="s">
        <v>409</v>
      </c>
      <c r="AF3776" t="s">
        <v>6853</v>
      </c>
      <c r="AG3776" t="s">
        <v>338</v>
      </c>
      <c r="AH3776" t="s">
        <v>530</v>
      </c>
      <c r="AJ3776" t="s">
        <v>7356</v>
      </c>
      <c r="AL3776" t="s">
        <v>339</v>
      </c>
      <c r="AM3776">
        <v>1</v>
      </c>
      <c r="AN3776">
        <v>1</v>
      </c>
      <c r="AO3776">
        <v>12859</v>
      </c>
      <c r="AQ3776">
        <v>124642</v>
      </c>
      <c r="AR3776">
        <v>5341030</v>
      </c>
      <c r="AS3776" t="s">
        <v>925</v>
      </c>
      <c r="AT3776" t="s">
        <v>926</v>
      </c>
      <c r="AW3776" t="s">
        <v>366</v>
      </c>
      <c r="AX3776" t="s">
        <v>366</v>
      </c>
      <c r="AY3776" t="s">
        <v>345</v>
      </c>
      <c r="AZ3776" t="s">
        <v>346</v>
      </c>
      <c r="BY3776" t="s">
        <v>342</v>
      </c>
      <c r="EQ3776">
        <v>243275</v>
      </c>
      <c r="ER3776" t="s">
        <v>8980</v>
      </c>
      <c r="EV3776">
        <v>17287823</v>
      </c>
      <c r="EW3776">
        <v>928</v>
      </c>
      <c r="EX3776">
        <v>221120</v>
      </c>
      <c r="EY3776" t="s">
        <v>8981</v>
      </c>
      <c r="EZ3776">
        <v>1</v>
      </c>
      <c r="FC3776">
        <v>95385</v>
      </c>
      <c r="FD3776" t="s">
        <v>3531</v>
      </c>
    </row>
    <row r="3777" spans="1:160" x14ac:dyDescent="0.3">
      <c r="A3777" t="str">
        <f>VLOOKUP(B3777,Table2[],3,FALSE)</f>
        <v>Digital</v>
      </c>
      <c r="B3777" t="str">
        <f>IF(OR(ISNUMBER(FIND("QVC",Z3777)),ISNUMBER(FIND("QVC",AL3777))),"QVC",IF(OR(ISNUMBER(FIND("NCO",H3777)),ISNUMBER(FIND("NCO",Y3777))), "NCO", IF(AL3777="consumer","PMD.com",VLOOKUP(LEFT(H3777,2),Tables!$E$1:$F$11,2,FALSE))))</f>
        <v>PMD.com</v>
      </c>
      <c r="C3777">
        <f t="shared" si="177"/>
        <v>5208</v>
      </c>
      <c r="D3777">
        <f t="shared" si="178"/>
        <v>7</v>
      </c>
      <c r="E3777" t="str">
        <f t="shared" ca="1" si="176"/>
        <v>shifted orders shipped</v>
      </c>
      <c r="F3777" t="s">
        <v>3539</v>
      </c>
      <c r="G3777" t="s">
        <v>335</v>
      </c>
      <c r="H3777" t="s">
        <v>8979</v>
      </c>
      <c r="I3777" s="6">
        <v>44012.856006944443</v>
      </c>
      <c r="J3777" t="s">
        <v>16</v>
      </c>
      <c r="K3777" s="6">
        <v>44013.484131944446</v>
      </c>
      <c r="M3777" t="s">
        <v>7377</v>
      </c>
      <c r="N3777" t="s">
        <v>6852</v>
      </c>
      <c r="Q3777" t="s">
        <v>733</v>
      </c>
      <c r="R3777" t="s">
        <v>409</v>
      </c>
      <c r="S3777" t="s">
        <v>6853</v>
      </c>
      <c r="T3777" t="s">
        <v>338</v>
      </c>
      <c r="U3777" t="s">
        <v>530</v>
      </c>
      <c r="W3777" t="s">
        <v>7356</v>
      </c>
      <c r="Z3777" t="s">
        <v>7377</v>
      </c>
      <c r="AA3777" t="s">
        <v>6852</v>
      </c>
      <c r="AD3777" t="s">
        <v>733</v>
      </c>
      <c r="AE3777" t="s">
        <v>409</v>
      </c>
      <c r="AF3777" t="s">
        <v>6853</v>
      </c>
      <c r="AG3777" t="s">
        <v>338</v>
      </c>
      <c r="AH3777" t="s">
        <v>530</v>
      </c>
      <c r="AJ3777" t="s">
        <v>7356</v>
      </c>
      <c r="AL3777" t="s">
        <v>339</v>
      </c>
      <c r="AM3777">
        <v>7</v>
      </c>
      <c r="AN3777">
        <v>7</v>
      </c>
      <c r="AO3777">
        <v>1406</v>
      </c>
      <c r="AQ3777">
        <v>124008</v>
      </c>
      <c r="AR3777">
        <v>5208</v>
      </c>
      <c r="AS3777" t="s">
        <v>51</v>
      </c>
      <c r="AT3777" t="s">
        <v>52</v>
      </c>
      <c r="AW3777" t="s">
        <v>340</v>
      </c>
      <c r="AX3777" t="s">
        <v>340</v>
      </c>
      <c r="AY3777" t="s">
        <v>419</v>
      </c>
      <c r="AZ3777" t="s">
        <v>420</v>
      </c>
      <c r="BY3777" t="s">
        <v>342</v>
      </c>
      <c r="EQ3777">
        <v>249094</v>
      </c>
      <c r="ER3777" t="s">
        <v>8980</v>
      </c>
      <c r="EV3777">
        <v>17287823</v>
      </c>
      <c r="EW3777">
        <v>928</v>
      </c>
      <c r="EX3777">
        <v>221120</v>
      </c>
      <c r="EY3777" t="s">
        <v>8981</v>
      </c>
      <c r="EZ3777">
        <v>1</v>
      </c>
      <c r="FC3777">
        <v>5208</v>
      </c>
      <c r="FD3777" t="s">
        <v>52</v>
      </c>
    </row>
    <row r="3778" spans="1:160" x14ac:dyDescent="0.3">
      <c r="A3778" t="str">
        <f>VLOOKUP(B3778,Table2[],3,FALSE)</f>
        <v>Digital</v>
      </c>
      <c r="B3778" t="str">
        <f>IF(OR(ISNUMBER(FIND("QVC",Z3778)),ISNUMBER(FIND("QVC",AL3778))),"QVC",IF(OR(ISNUMBER(FIND("NCO",H3778)),ISNUMBER(FIND("NCO",Y3778))), "NCO", IF(AL3778="consumer","PMD.com",VLOOKUP(LEFT(H3778,2),Tables!$E$1:$F$11,2,FALSE))))</f>
        <v>PMD.com</v>
      </c>
      <c r="C3778">
        <f t="shared" si="177"/>
        <v>53920001</v>
      </c>
      <c r="D3778">
        <f t="shared" si="178"/>
        <v>1</v>
      </c>
      <c r="E3778" t="str">
        <f t="shared" ca="1" si="176"/>
        <v>shifted orders shipped</v>
      </c>
      <c r="F3778" t="s">
        <v>3539</v>
      </c>
      <c r="G3778" t="s">
        <v>335</v>
      </c>
      <c r="H3778" t="s">
        <v>8979</v>
      </c>
      <c r="I3778" s="6">
        <v>44012.856006944443</v>
      </c>
      <c r="J3778" t="s">
        <v>16</v>
      </c>
      <c r="K3778" s="6">
        <v>44013.484131944446</v>
      </c>
      <c r="M3778" t="s">
        <v>7377</v>
      </c>
      <c r="N3778" t="s">
        <v>6852</v>
      </c>
      <c r="Q3778" t="s">
        <v>733</v>
      </c>
      <c r="R3778" t="s">
        <v>409</v>
      </c>
      <c r="S3778" t="s">
        <v>6853</v>
      </c>
      <c r="T3778" t="s">
        <v>338</v>
      </c>
      <c r="U3778" t="s">
        <v>530</v>
      </c>
      <c r="W3778" t="s">
        <v>7356</v>
      </c>
      <c r="Z3778" t="s">
        <v>7377</v>
      </c>
      <c r="AA3778" t="s">
        <v>6852</v>
      </c>
      <c r="AD3778" t="s">
        <v>733</v>
      </c>
      <c r="AE3778" t="s">
        <v>409</v>
      </c>
      <c r="AF3778" t="s">
        <v>6853</v>
      </c>
      <c r="AG3778" t="s">
        <v>338</v>
      </c>
      <c r="AH3778" t="s">
        <v>530</v>
      </c>
      <c r="AJ3778" t="s">
        <v>7356</v>
      </c>
      <c r="AL3778" t="s">
        <v>339</v>
      </c>
      <c r="AM3778">
        <v>1</v>
      </c>
      <c r="AN3778">
        <v>1</v>
      </c>
      <c r="AO3778">
        <v>14899</v>
      </c>
      <c r="AQ3778">
        <v>124468</v>
      </c>
      <c r="AR3778">
        <v>53920001</v>
      </c>
      <c r="AS3778">
        <v>9000000</v>
      </c>
      <c r="AT3778" t="s">
        <v>40</v>
      </c>
      <c r="AW3778" t="s">
        <v>343</v>
      </c>
      <c r="BY3778" t="s">
        <v>342</v>
      </c>
      <c r="EQ3778">
        <v>243396</v>
      </c>
      <c r="ER3778" t="s">
        <v>8980</v>
      </c>
      <c r="EV3778">
        <v>17287823</v>
      </c>
      <c r="EW3778">
        <v>928</v>
      </c>
      <c r="EX3778">
        <v>221120</v>
      </c>
      <c r="EY3778" t="s">
        <v>8981</v>
      </c>
      <c r="EZ3778">
        <v>1</v>
      </c>
      <c r="FC3778">
        <v>95385</v>
      </c>
      <c r="FD3778" t="s">
        <v>3531</v>
      </c>
    </row>
    <row r="3779" spans="1:160" x14ac:dyDescent="0.3">
      <c r="A3779" t="str">
        <f>VLOOKUP(B3779,Table2[],3,FALSE)</f>
        <v>Digital</v>
      </c>
      <c r="B3779" t="str">
        <f>IF(OR(ISNUMBER(FIND("QVC",Z3779)),ISNUMBER(FIND("QVC",AL3779))),"QVC",IF(OR(ISNUMBER(FIND("NCO",H3779)),ISNUMBER(FIND("NCO",Y3779))), "NCO", IF(AL3779="consumer","PMD.com",VLOOKUP(LEFT(H3779,2),Tables!$E$1:$F$11,2,FALSE))))</f>
        <v>PMD.com</v>
      </c>
      <c r="C3779">
        <f t="shared" si="177"/>
        <v>52430001</v>
      </c>
      <c r="D3779">
        <f t="shared" si="178"/>
        <v>1</v>
      </c>
      <c r="E3779" t="str">
        <f t="shared" ref="E3779:E3842" ca="1" si="179">IF(MONTH(TODAY())-MONTH(I3779)&gt;0,"shifted orders shipped","MTD orders shipped")</f>
        <v>shifted orders shipped</v>
      </c>
      <c r="F3779" t="s">
        <v>3539</v>
      </c>
      <c r="G3779" t="s">
        <v>335</v>
      </c>
      <c r="H3779" t="s">
        <v>8979</v>
      </c>
      <c r="I3779" s="6">
        <v>44012.856006944443</v>
      </c>
      <c r="J3779" t="s">
        <v>16</v>
      </c>
      <c r="K3779" s="6">
        <v>44013.484131944446</v>
      </c>
      <c r="M3779" t="s">
        <v>7377</v>
      </c>
      <c r="N3779" t="s">
        <v>6852</v>
      </c>
      <c r="Q3779" t="s">
        <v>733</v>
      </c>
      <c r="R3779" t="s">
        <v>409</v>
      </c>
      <c r="S3779" t="s">
        <v>6853</v>
      </c>
      <c r="T3779" t="s">
        <v>338</v>
      </c>
      <c r="U3779" t="s">
        <v>530</v>
      </c>
      <c r="W3779" t="s">
        <v>7356</v>
      </c>
      <c r="Z3779" t="s">
        <v>7377</v>
      </c>
      <c r="AA3779" t="s">
        <v>6852</v>
      </c>
      <c r="AD3779" t="s">
        <v>733</v>
      </c>
      <c r="AE3779" t="s">
        <v>409</v>
      </c>
      <c r="AF3779" t="s">
        <v>6853</v>
      </c>
      <c r="AG3779" t="s">
        <v>338</v>
      </c>
      <c r="AH3779" t="s">
        <v>530</v>
      </c>
      <c r="AJ3779" t="s">
        <v>7356</v>
      </c>
      <c r="AL3779" t="s">
        <v>339</v>
      </c>
      <c r="AM3779">
        <v>1</v>
      </c>
      <c r="AN3779">
        <v>1</v>
      </c>
      <c r="AO3779">
        <v>12063</v>
      </c>
      <c r="AQ3779">
        <v>127155</v>
      </c>
      <c r="AR3779">
        <v>52430001</v>
      </c>
      <c r="AS3779" t="s">
        <v>927</v>
      </c>
      <c r="AT3779" t="s">
        <v>75</v>
      </c>
      <c r="AW3779" t="s">
        <v>340</v>
      </c>
      <c r="AX3779" t="s">
        <v>340</v>
      </c>
      <c r="AY3779" t="s">
        <v>357</v>
      </c>
      <c r="AZ3779" t="s">
        <v>363</v>
      </c>
      <c r="BY3779" t="s">
        <v>342</v>
      </c>
      <c r="EQ3779">
        <v>249990</v>
      </c>
      <c r="ER3779" t="s">
        <v>8980</v>
      </c>
      <c r="EV3779">
        <v>17287823</v>
      </c>
      <c r="EW3779">
        <v>928</v>
      </c>
      <c r="EX3779">
        <v>221120</v>
      </c>
      <c r="EY3779" t="s">
        <v>8981</v>
      </c>
      <c r="EZ3779">
        <v>1</v>
      </c>
      <c r="FC3779">
        <v>95385</v>
      </c>
      <c r="FD3779" t="s">
        <v>3531</v>
      </c>
    </row>
    <row r="3780" spans="1:160" x14ac:dyDescent="0.3">
      <c r="A3780" t="str">
        <f>VLOOKUP(B3780,Table2[],3,FALSE)</f>
        <v>Digital</v>
      </c>
      <c r="B3780" t="str">
        <f>IF(OR(ISNUMBER(FIND("QVC",Z3780)),ISNUMBER(FIND("QVC",AL3780))),"QVC",IF(OR(ISNUMBER(FIND("NCO",H3780)),ISNUMBER(FIND("NCO",Y3780))), "NCO", IF(AL3780="consumer","PMD.com",VLOOKUP(LEFT(H3780,2),Tables!$E$1:$F$11,2,FALSE))))</f>
        <v>PMD.com</v>
      </c>
      <c r="C3780">
        <f t="shared" si="177"/>
        <v>51090030</v>
      </c>
      <c r="D3780">
        <f t="shared" si="178"/>
        <v>1</v>
      </c>
      <c r="E3780" t="str">
        <f t="shared" ca="1" si="179"/>
        <v>shifted orders shipped</v>
      </c>
      <c r="F3780" t="s">
        <v>3539</v>
      </c>
      <c r="G3780" t="s">
        <v>335</v>
      </c>
      <c r="H3780" t="s">
        <v>8979</v>
      </c>
      <c r="I3780" s="6">
        <v>44012.856006944443</v>
      </c>
      <c r="J3780" t="s">
        <v>16</v>
      </c>
      <c r="K3780" s="6">
        <v>44013.484131944446</v>
      </c>
      <c r="M3780" t="s">
        <v>7377</v>
      </c>
      <c r="N3780" t="s">
        <v>6852</v>
      </c>
      <c r="Q3780" t="s">
        <v>733</v>
      </c>
      <c r="R3780" t="s">
        <v>409</v>
      </c>
      <c r="S3780" t="s">
        <v>6853</v>
      </c>
      <c r="T3780" t="s">
        <v>338</v>
      </c>
      <c r="U3780" t="s">
        <v>530</v>
      </c>
      <c r="W3780" t="s">
        <v>7356</v>
      </c>
      <c r="Z3780" t="s">
        <v>7377</v>
      </c>
      <c r="AA3780" t="s">
        <v>6852</v>
      </c>
      <c r="AD3780" t="s">
        <v>733</v>
      </c>
      <c r="AE3780" t="s">
        <v>409</v>
      </c>
      <c r="AF3780" t="s">
        <v>6853</v>
      </c>
      <c r="AG3780" t="s">
        <v>338</v>
      </c>
      <c r="AH3780" t="s">
        <v>530</v>
      </c>
      <c r="AJ3780" t="s">
        <v>7356</v>
      </c>
      <c r="AL3780" t="s">
        <v>339</v>
      </c>
      <c r="AM3780">
        <v>1</v>
      </c>
      <c r="AN3780">
        <v>1</v>
      </c>
      <c r="AO3780">
        <v>6688</v>
      </c>
      <c r="AQ3780">
        <v>125960</v>
      </c>
      <c r="AR3780">
        <v>51090030</v>
      </c>
      <c r="AS3780" t="s">
        <v>3043</v>
      </c>
      <c r="AT3780" t="s">
        <v>628</v>
      </c>
      <c r="AW3780" t="s">
        <v>343</v>
      </c>
      <c r="BY3780" t="s">
        <v>342</v>
      </c>
      <c r="BZ3780" t="b">
        <v>0</v>
      </c>
      <c r="EQ3780">
        <v>243047</v>
      </c>
      <c r="ER3780" t="s">
        <v>8980</v>
      </c>
      <c r="EV3780">
        <v>17287823</v>
      </c>
      <c r="EW3780">
        <v>928</v>
      </c>
      <c r="EX3780">
        <v>221120</v>
      </c>
      <c r="EY3780" t="s">
        <v>8981</v>
      </c>
      <c r="EZ3780">
        <v>1</v>
      </c>
      <c r="FC3780">
        <v>95385</v>
      </c>
      <c r="FD3780" t="s">
        <v>3531</v>
      </c>
    </row>
    <row r="3781" spans="1:160" x14ac:dyDescent="0.3">
      <c r="A3781" t="str">
        <f>VLOOKUP(B3781,Table2[],3,FALSE)</f>
        <v>Digital</v>
      </c>
      <c r="B3781" t="str">
        <f>IF(OR(ISNUMBER(FIND("QVC",Z3781)),ISNUMBER(FIND("QVC",AL3781))),"QVC",IF(OR(ISNUMBER(FIND("NCO",H3781)),ISNUMBER(FIND("NCO",Y3781))), "NCO", IF(AL3781="consumer","PMD.com",VLOOKUP(LEFT(H3781,2),Tables!$E$1:$F$11,2,FALSE))))</f>
        <v>PMD.com</v>
      </c>
      <c r="C3781">
        <f t="shared" si="177"/>
        <v>7660</v>
      </c>
      <c r="D3781">
        <f t="shared" si="178"/>
        <v>1</v>
      </c>
      <c r="E3781" t="str">
        <f t="shared" ca="1" si="179"/>
        <v>MTD orders shipped</v>
      </c>
      <c r="F3781" t="s">
        <v>3539</v>
      </c>
      <c r="G3781" t="s">
        <v>335</v>
      </c>
      <c r="H3781" t="s">
        <v>8982</v>
      </c>
      <c r="I3781" s="6">
        <v>44013.188877314817</v>
      </c>
      <c r="J3781" t="s">
        <v>16</v>
      </c>
      <c r="K3781" s="6">
        <v>44013.484224537038</v>
      </c>
      <c r="M3781" t="s">
        <v>8983</v>
      </c>
      <c r="N3781" t="s">
        <v>8984</v>
      </c>
      <c r="Q3781" t="s">
        <v>979</v>
      </c>
      <c r="R3781" t="s">
        <v>468</v>
      </c>
      <c r="S3781">
        <v>59101</v>
      </c>
      <c r="T3781" t="s">
        <v>338</v>
      </c>
      <c r="U3781" t="s">
        <v>530</v>
      </c>
      <c r="W3781" t="s">
        <v>8985</v>
      </c>
      <c r="Z3781" t="s">
        <v>8983</v>
      </c>
      <c r="AA3781" t="s">
        <v>8984</v>
      </c>
      <c r="AD3781" t="s">
        <v>979</v>
      </c>
      <c r="AE3781" t="s">
        <v>468</v>
      </c>
      <c r="AF3781">
        <v>59101</v>
      </c>
      <c r="AG3781" t="s">
        <v>338</v>
      </c>
      <c r="AH3781" t="s">
        <v>530</v>
      </c>
      <c r="AJ3781" t="s">
        <v>8985</v>
      </c>
      <c r="AL3781" t="s">
        <v>339</v>
      </c>
      <c r="AM3781">
        <v>1</v>
      </c>
      <c r="AN3781">
        <v>1</v>
      </c>
      <c r="AO3781">
        <v>11858</v>
      </c>
      <c r="AQ3781">
        <v>124798</v>
      </c>
      <c r="AR3781">
        <v>7660</v>
      </c>
      <c r="AS3781" t="s">
        <v>2085</v>
      </c>
      <c r="AT3781" t="s">
        <v>38</v>
      </c>
      <c r="AW3781" t="s">
        <v>343</v>
      </c>
      <c r="BY3781" t="s">
        <v>342</v>
      </c>
      <c r="EQ3781">
        <v>251455</v>
      </c>
      <c r="ER3781" t="s">
        <v>8986</v>
      </c>
      <c r="EV3781">
        <v>17288765</v>
      </c>
      <c r="EW3781">
        <v>928</v>
      </c>
      <c r="EX3781">
        <v>221191</v>
      </c>
      <c r="EY3781" t="s">
        <v>8987</v>
      </c>
      <c r="EZ3781">
        <v>1</v>
      </c>
      <c r="FC3781">
        <v>95326</v>
      </c>
      <c r="FD3781" t="s">
        <v>391</v>
      </c>
    </row>
    <row r="3782" spans="1:160" x14ac:dyDescent="0.3">
      <c r="A3782" t="str">
        <f>VLOOKUP(B3782,Table2[],3,FALSE)</f>
        <v>Digital</v>
      </c>
      <c r="B3782" t="str">
        <f>IF(OR(ISNUMBER(FIND("QVC",Z3782)),ISNUMBER(FIND("QVC",AL3782))),"QVC",IF(OR(ISNUMBER(FIND("NCO",H3782)),ISNUMBER(FIND("NCO",Y3782))), "NCO", IF(AL3782="consumer","PMD.com",VLOOKUP(LEFT(H3782,2),Tables!$E$1:$F$11,2,FALSE))))</f>
        <v>PMD.com</v>
      </c>
      <c r="C3782">
        <f t="shared" si="177"/>
        <v>53490001</v>
      </c>
      <c r="D3782">
        <f t="shared" si="178"/>
        <v>1</v>
      </c>
      <c r="E3782" t="str">
        <f t="shared" ca="1" si="179"/>
        <v>MTD orders shipped</v>
      </c>
      <c r="F3782" t="s">
        <v>3539</v>
      </c>
      <c r="G3782" t="s">
        <v>335</v>
      </c>
      <c r="H3782" t="s">
        <v>8982</v>
      </c>
      <c r="I3782" s="6">
        <v>44013.188877314817</v>
      </c>
      <c r="J3782" t="s">
        <v>16</v>
      </c>
      <c r="K3782" s="6">
        <v>44013.484224537038</v>
      </c>
      <c r="M3782" t="s">
        <v>8983</v>
      </c>
      <c r="N3782" t="s">
        <v>8984</v>
      </c>
      <c r="Q3782" t="s">
        <v>979</v>
      </c>
      <c r="R3782" t="s">
        <v>468</v>
      </c>
      <c r="S3782">
        <v>59101</v>
      </c>
      <c r="T3782" t="s">
        <v>338</v>
      </c>
      <c r="U3782" t="s">
        <v>530</v>
      </c>
      <c r="W3782" t="s">
        <v>8985</v>
      </c>
      <c r="Z3782" t="s">
        <v>8983</v>
      </c>
      <c r="AA3782" t="s">
        <v>8984</v>
      </c>
      <c r="AD3782" t="s">
        <v>979</v>
      </c>
      <c r="AE3782" t="s">
        <v>468</v>
      </c>
      <c r="AF3782">
        <v>59101</v>
      </c>
      <c r="AG3782" t="s">
        <v>338</v>
      </c>
      <c r="AH3782" t="s">
        <v>530</v>
      </c>
      <c r="AJ3782" t="s">
        <v>8985</v>
      </c>
      <c r="AL3782" t="s">
        <v>339</v>
      </c>
      <c r="AM3782">
        <v>1</v>
      </c>
      <c r="AN3782">
        <v>1</v>
      </c>
      <c r="AO3782">
        <v>15533</v>
      </c>
      <c r="AQ3782">
        <v>126899</v>
      </c>
      <c r="AR3782">
        <v>53490001</v>
      </c>
      <c r="AS3782" t="s">
        <v>1709</v>
      </c>
      <c r="AT3782" t="s">
        <v>56</v>
      </c>
      <c r="AW3782" t="s">
        <v>343</v>
      </c>
      <c r="BY3782" t="s">
        <v>342</v>
      </c>
      <c r="EQ3782">
        <v>253176</v>
      </c>
      <c r="ER3782" t="s">
        <v>8986</v>
      </c>
      <c r="EV3782">
        <v>17288765</v>
      </c>
      <c r="EW3782">
        <v>928</v>
      </c>
      <c r="EX3782">
        <v>221191</v>
      </c>
      <c r="EY3782" t="s">
        <v>8987</v>
      </c>
      <c r="EZ3782">
        <v>1</v>
      </c>
      <c r="FC3782">
        <v>95326</v>
      </c>
      <c r="FD3782" t="s">
        <v>391</v>
      </c>
    </row>
    <row r="3783" spans="1:160" x14ac:dyDescent="0.3">
      <c r="A3783" t="str">
        <f>VLOOKUP(B3783,Table2[],3,FALSE)</f>
        <v>Digital</v>
      </c>
      <c r="B3783" t="str">
        <f>IF(OR(ISNUMBER(FIND("QVC",Z3783)),ISNUMBER(FIND("QVC",AL3783))),"QVC",IF(OR(ISNUMBER(FIND("NCO",H3783)),ISNUMBER(FIND("NCO",Y3783))), "NCO", IF(AL3783="consumer","PMD.com",VLOOKUP(LEFT(H3783,2),Tables!$E$1:$F$11,2,FALSE))))</f>
        <v>PMD.com</v>
      </c>
      <c r="C3783">
        <f t="shared" si="177"/>
        <v>54000001</v>
      </c>
      <c r="D3783">
        <f t="shared" si="178"/>
        <v>1</v>
      </c>
      <c r="E3783" t="str">
        <f t="shared" ca="1" si="179"/>
        <v>MTD orders shipped</v>
      </c>
      <c r="F3783" t="s">
        <v>3539</v>
      </c>
      <c r="G3783" t="s">
        <v>335</v>
      </c>
      <c r="H3783" t="s">
        <v>8982</v>
      </c>
      <c r="I3783" s="6">
        <v>44013.188877314817</v>
      </c>
      <c r="J3783" t="s">
        <v>16</v>
      </c>
      <c r="K3783" s="6">
        <v>44013.484224537038</v>
      </c>
      <c r="M3783" t="s">
        <v>8983</v>
      </c>
      <c r="N3783" t="s">
        <v>8984</v>
      </c>
      <c r="Q3783" t="s">
        <v>979</v>
      </c>
      <c r="R3783" t="s">
        <v>468</v>
      </c>
      <c r="S3783">
        <v>59101</v>
      </c>
      <c r="T3783" t="s">
        <v>338</v>
      </c>
      <c r="U3783" t="s">
        <v>530</v>
      </c>
      <c r="W3783" t="s">
        <v>8985</v>
      </c>
      <c r="Z3783" t="s">
        <v>8983</v>
      </c>
      <c r="AA3783" t="s">
        <v>8984</v>
      </c>
      <c r="AD3783" t="s">
        <v>979</v>
      </c>
      <c r="AE3783" t="s">
        <v>468</v>
      </c>
      <c r="AF3783">
        <v>59101</v>
      </c>
      <c r="AG3783" t="s">
        <v>338</v>
      </c>
      <c r="AH3783" t="s">
        <v>530</v>
      </c>
      <c r="AJ3783" t="s">
        <v>8985</v>
      </c>
      <c r="AL3783" t="s">
        <v>339</v>
      </c>
      <c r="AM3783">
        <v>1</v>
      </c>
      <c r="AN3783">
        <v>1</v>
      </c>
      <c r="AO3783">
        <v>8182</v>
      </c>
      <c r="AQ3783">
        <v>124475</v>
      </c>
      <c r="AR3783">
        <v>54000001</v>
      </c>
      <c r="AS3783" t="s">
        <v>1251</v>
      </c>
      <c r="AT3783" t="s">
        <v>84</v>
      </c>
      <c r="AW3783" t="s">
        <v>343</v>
      </c>
      <c r="BY3783" t="s">
        <v>342</v>
      </c>
      <c r="EQ3783">
        <v>247294</v>
      </c>
      <c r="ER3783" t="s">
        <v>8986</v>
      </c>
      <c r="EV3783">
        <v>17288765</v>
      </c>
      <c r="EW3783">
        <v>928</v>
      </c>
      <c r="EX3783">
        <v>221191</v>
      </c>
      <c r="EY3783" t="s">
        <v>8987</v>
      </c>
      <c r="EZ3783">
        <v>1</v>
      </c>
      <c r="FC3783">
        <v>95326</v>
      </c>
      <c r="FD3783" t="s">
        <v>391</v>
      </c>
    </row>
    <row r="3784" spans="1:160" x14ac:dyDescent="0.3">
      <c r="A3784" t="str">
        <f>VLOOKUP(B3784,Table2[],3,FALSE)</f>
        <v>Digital</v>
      </c>
      <c r="B3784" t="str">
        <f>IF(OR(ISNUMBER(FIND("QVC",Z3784)),ISNUMBER(FIND("QVC",AL3784))),"QVC",IF(OR(ISNUMBER(FIND("NCO",H3784)),ISNUMBER(FIND("NCO",Y3784))), "NCO", IF(AL3784="consumer","PMD.com",VLOOKUP(LEFT(H3784,2),Tables!$E$1:$F$11,2,FALSE))))</f>
        <v>PMD.com</v>
      </c>
      <c r="C3784">
        <f t="shared" si="177"/>
        <v>53640001</v>
      </c>
      <c r="D3784">
        <f t="shared" si="178"/>
        <v>1</v>
      </c>
      <c r="E3784" t="str">
        <f t="shared" ca="1" si="179"/>
        <v>MTD orders shipped</v>
      </c>
      <c r="F3784" t="s">
        <v>3539</v>
      </c>
      <c r="G3784" t="s">
        <v>335</v>
      </c>
      <c r="H3784" t="s">
        <v>8988</v>
      </c>
      <c r="I3784" s="6">
        <v>44013.193865740737</v>
      </c>
      <c r="J3784" t="s">
        <v>16</v>
      </c>
      <c r="K3784" s="6">
        <v>44013.484930555554</v>
      </c>
      <c r="M3784" t="s">
        <v>990</v>
      </c>
      <c r="N3784" t="s">
        <v>991</v>
      </c>
      <c r="Q3784" t="s">
        <v>992</v>
      </c>
      <c r="R3784" t="s">
        <v>365</v>
      </c>
      <c r="S3784">
        <v>96150</v>
      </c>
      <c r="T3784" t="s">
        <v>338</v>
      </c>
      <c r="U3784" t="s">
        <v>530</v>
      </c>
      <c r="W3784" t="s">
        <v>993</v>
      </c>
      <c r="Z3784" t="s">
        <v>990</v>
      </c>
      <c r="AA3784" t="s">
        <v>991</v>
      </c>
      <c r="AD3784" t="s">
        <v>992</v>
      </c>
      <c r="AE3784" t="s">
        <v>365</v>
      </c>
      <c r="AF3784">
        <v>96150</v>
      </c>
      <c r="AG3784" t="s">
        <v>338</v>
      </c>
      <c r="AH3784" t="s">
        <v>530</v>
      </c>
      <c r="AJ3784" t="s">
        <v>993</v>
      </c>
      <c r="AL3784" t="s">
        <v>339</v>
      </c>
      <c r="AM3784">
        <v>1</v>
      </c>
      <c r="AN3784">
        <v>1</v>
      </c>
      <c r="AO3784">
        <v>5846</v>
      </c>
      <c r="AQ3784">
        <v>124449</v>
      </c>
      <c r="AR3784">
        <v>53640001</v>
      </c>
      <c r="AS3784" t="s">
        <v>131</v>
      </c>
      <c r="AT3784" t="s">
        <v>136</v>
      </c>
      <c r="AW3784" t="s">
        <v>343</v>
      </c>
      <c r="EQ3784">
        <v>244385</v>
      </c>
      <c r="ER3784" t="s">
        <v>8989</v>
      </c>
      <c r="EV3784">
        <v>17288770</v>
      </c>
      <c r="EW3784">
        <v>928</v>
      </c>
      <c r="EX3784">
        <v>221196</v>
      </c>
      <c r="EY3784">
        <v>9.2748999964335493E+25</v>
      </c>
      <c r="EZ3784">
        <v>1</v>
      </c>
      <c r="FC3784">
        <v>53640001</v>
      </c>
      <c r="FD3784" t="s">
        <v>136</v>
      </c>
    </row>
    <row r="3785" spans="1:160" x14ac:dyDescent="0.3">
      <c r="A3785" t="str">
        <f>VLOOKUP(B3785,Table2[],3,FALSE)</f>
        <v>Digital</v>
      </c>
      <c r="B3785" t="str">
        <f>IF(OR(ISNUMBER(FIND("QVC",Z3785)),ISNUMBER(FIND("QVC",AL3785))),"QVC",IF(OR(ISNUMBER(FIND("NCO",H3785)),ISNUMBER(FIND("NCO",Y3785))), "NCO", IF(AL3785="consumer","PMD.com",VLOOKUP(LEFT(H3785,2),Tables!$E$1:$F$11,2,FALSE))))</f>
        <v>PMD.com</v>
      </c>
      <c r="C3785">
        <f t="shared" si="177"/>
        <v>55110011</v>
      </c>
      <c r="D3785">
        <f t="shared" si="178"/>
        <v>1</v>
      </c>
      <c r="E3785" t="str">
        <f t="shared" ca="1" si="179"/>
        <v>MTD orders shipped</v>
      </c>
      <c r="F3785" t="s">
        <v>3539</v>
      </c>
      <c r="G3785" t="s">
        <v>335</v>
      </c>
      <c r="H3785" t="s">
        <v>8990</v>
      </c>
      <c r="I3785" s="6">
        <v>44013.191458333335</v>
      </c>
      <c r="J3785" t="s">
        <v>16</v>
      </c>
      <c r="K3785" s="6">
        <v>44013.48541666667</v>
      </c>
      <c r="M3785" t="s">
        <v>8991</v>
      </c>
      <c r="N3785" t="s">
        <v>8992</v>
      </c>
      <c r="Q3785" t="s">
        <v>2211</v>
      </c>
      <c r="R3785" t="s">
        <v>389</v>
      </c>
      <c r="S3785">
        <v>11001</v>
      </c>
      <c r="T3785" t="s">
        <v>338</v>
      </c>
      <c r="U3785" t="s">
        <v>530</v>
      </c>
      <c r="W3785" t="s">
        <v>8993</v>
      </c>
      <c r="Z3785" t="s">
        <v>8991</v>
      </c>
      <c r="AA3785" t="s">
        <v>8992</v>
      </c>
      <c r="AD3785" t="s">
        <v>2211</v>
      </c>
      <c r="AE3785" t="s">
        <v>389</v>
      </c>
      <c r="AF3785">
        <v>11001</v>
      </c>
      <c r="AG3785" t="s">
        <v>338</v>
      </c>
      <c r="AH3785" t="s">
        <v>530</v>
      </c>
      <c r="AJ3785" t="s">
        <v>8993</v>
      </c>
      <c r="AL3785" t="s">
        <v>339</v>
      </c>
      <c r="AM3785">
        <v>1</v>
      </c>
      <c r="AN3785">
        <v>1</v>
      </c>
      <c r="AO3785">
        <v>2688</v>
      </c>
      <c r="AQ3785">
        <v>123763</v>
      </c>
      <c r="AR3785">
        <v>55110011</v>
      </c>
      <c r="AS3785" t="s">
        <v>120</v>
      </c>
      <c r="AT3785" t="s">
        <v>121</v>
      </c>
      <c r="AW3785" t="s">
        <v>340</v>
      </c>
      <c r="AX3785" t="s">
        <v>340</v>
      </c>
      <c r="AY3785" t="s">
        <v>382</v>
      </c>
      <c r="AZ3785">
        <v>0</v>
      </c>
      <c r="BY3785" t="s">
        <v>342</v>
      </c>
      <c r="EQ3785">
        <v>248980</v>
      </c>
      <c r="ER3785" t="s">
        <v>8994</v>
      </c>
      <c r="EV3785">
        <v>17288768</v>
      </c>
      <c r="EW3785">
        <v>928</v>
      </c>
      <c r="EX3785">
        <v>221194</v>
      </c>
      <c r="EY3785">
        <v>9.2748999964335493E+25</v>
      </c>
      <c r="EZ3785">
        <v>1</v>
      </c>
      <c r="FC3785">
        <v>55110011</v>
      </c>
      <c r="FD3785" t="s">
        <v>121</v>
      </c>
    </row>
    <row r="3786" spans="1:160" x14ac:dyDescent="0.3">
      <c r="A3786" t="str">
        <f>VLOOKUP(B3786,Table2[],3,FALSE)</f>
        <v>Digital</v>
      </c>
      <c r="B3786" t="str">
        <f>IF(OR(ISNUMBER(FIND("QVC",Z3786)),ISNUMBER(FIND("QVC",AL3786))),"QVC",IF(OR(ISNUMBER(FIND("NCO",H3786)),ISNUMBER(FIND("NCO",Y3786))), "NCO", IF(AL3786="consumer","PMD.com",VLOOKUP(LEFT(H3786,2),Tables!$E$1:$F$11,2,FALSE))))</f>
        <v>PMD.com</v>
      </c>
      <c r="C3786">
        <f t="shared" si="177"/>
        <v>58040001</v>
      </c>
      <c r="D3786">
        <f t="shared" si="178"/>
        <v>1</v>
      </c>
      <c r="E3786" t="str">
        <f t="shared" ca="1" si="179"/>
        <v>MTD orders shipped</v>
      </c>
      <c r="F3786" t="s">
        <v>3539</v>
      </c>
      <c r="G3786" t="s">
        <v>335</v>
      </c>
      <c r="H3786" t="s">
        <v>8995</v>
      </c>
      <c r="I3786" s="6">
        <v>44013.19158564815</v>
      </c>
      <c r="J3786" t="s">
        <v>16</v>
      </c>
      <c r="K3786" s="6">
        <v>44013.485937500001</v>
      </c>
      <c r="M3786" t="s">
        <v>1476</v>
      </c>
      <c r="N3786" t="s">
        <v>8996</v>
      </c>
      <c r="Q3786" t="s">
        <v>662</v>
      </c>
      <c r="R3786" t="s">
        <v>414</v>
      </c>
      <c r="S3786">
        <v>7746</v>
      </c>
      <c r="T3786" t="s">
        <v>338</v>
      </c>
      <c r="U3786" t="s">
        <v>530</v>
      </c>
      <c r="W3786" t="s">
        <v>8997</v>
      </c>
      <c r="Z3786" t="s">
        <v>1476</v>
      </c>
      <c r="AA3786" t="s">
        <v>8996</v>
      </c>
      <c r="AD3786" t="s">
        <v>662</v>
      </c>
      <c r="AE3786" t="s">
        <v>414</v>
      </c>
      <c r="AF3786">
        <v>7746</v>
      </c>
      <c r="AG3786" t="s">
        <v>338</v>
      </c>
      <c r="AH3786" t="s">
        <v>530</v>
      </c>
      <c r="AJ3786" t="s">
        <v>8997</v>
      </c>
      <c r="AL3786" t="s">
        <v>339</v>
      </c>
      <c r="AM3786">
        <v>1</v>
      </c>
      <c r="AN3786">
        <v>1</v>
      </c>
      <c r="AO3786">
        <v>12788</v>
      </c>
      <c r="AQ3786">
        <v>124484</v>
      </c>
      <c r="AR3786">
        <v>58040001</v>
      </c>
      <c r="AS3786" t="s">
        <v>54</v>
      </c>
      <c r="AT3786" t="s">
        <v>55</v>
      </c>
      <c r="AW3786" t="s">
        <v>340</v>
      </c>
      <c r="AX3786" t="s">
        <v>340</v>
      </c>
      <c r="AY3786" t="s">
        <v>357</v>
      </c>
      <c r="AZ3786" t="s">
        <v>363</v>
      </c>
      <c r="BY3786" t="s">
        <v>342</v>
      </c>
      <c r="EQ3786">
        <v>251707</v>
      </c>
      <c r="ER3786" t="s">
        <v>8998</v>
      </c>
      <c r="EV3786">
        <v>17288769</v>
      </c>
      <c r="EW3786">
        <v>928</v>
      </c>
      <c r="EX3786">
        <v>221195</v>
      </c>
      <c r="EY3786">
        <v>9.2748999964335493E+25</v>
      </c>
      <c r="EZ3786">
        <v>1</v>
      </c>
      <c r="FC3786">
        <v>58040001</v>
      </c>
      <c r="FD3786" t="s">
        <v>55</v>
      </c>
    </row>
    <row r="3787" spans="1:160" x14ac:dyDescent="0.3">
      <c r="A3787" t="str">
        <f>VLOOKUP(B3787,Table2[],3,FALSE)</f>
        <v>Digital</v>
      </c>
      <c r="B3787" t="str">
        <f>IF(OR(ISNUMBER(FIND("QVC",Z3787)),ISNUMBER(FIND("QVC",AL3787))),"QVC",IF(OR(ISNUMBER(FIND("NCO",H3787)),ISNUMBER(FIND("NCO",Y3787))), "NCO", IF(AL3787="consumer","PMD.com",VLOOKUP(LEFT(H3787,2),Tables!$E$1:$F$11,2,FALSE))))</f>
        <v>PMD.com</v>
      </c>
      <c r="C3787">
        <f t="shared" si="177"/>
        <v>54000001</v>
      </c>
      <c r="D3787">
        <f t="shared" si="178"/>
        <v>1</v>
      </c>
      <c r="E3787" t="str">
        <f t="shared" ca="1" si="179"/>
        <v>MTD orders shipped</v>
      </c>
      <c r="F3787" t="s">
        <v>3539</v>
      </c>
      <c r="G3787" t="s">
        <v>335</v>
      </c>
      <c r="H3787" t="s">
        <v>8999</v>
      </c>
      <c r="I3787" s="6">
        <v>44013.194745370369</v>
      </c>
      <c r="J3787" t="s">
        <v>16</v>
      </c>
      <c r="K3787" s="6">
        <v>44013.48642361111</v>
      </c>
      <c r="M3787" t="s">
        <v>1386</v>
      </c>
      <c r="N3787" t="s">
        <v>1387</v>
      </c>
      <c r="Q3787" t="s">
        <v>2194</v>
      </c>
      <c r="R3787" t="s">
        <v>360</v>
      </c>
      <c r="S3787">
        <v>28001</v>
      </c>
      <c r="T3787" t="s">
        <v>338</v>
      </c>
      <c r="U3787" t="s">
        <v>530</v>
      </c>
      <c r="W3787" t="s">
        <v>1388</v>
      </c>
      <c r="Z3787" t="s">
        <v>1386</v>
      </c>
      <c r="AA3787" t="s">
        <v>1387</v>
      </c>
      <c r="AD3787" t="s">
        <v>2194</v>
      </c>
      <c r="AE3787" t="s">
        <v>360</v>
      </c>
      <c r="AF3787">
        <v>28001</v>
      </c>
      <c r="AG3787" t="s">
        <v>338</v>
      </c>
      <c r="AH3787" t="s">
        <v>530</v>
      </c>
      <c r="AJ3787" t="s">
        <v>1388</v>
      </c>
      <c r="AL3787" t="s">
        <v>339</v>
      </c>
      <c r="AM3787">
        <v>1</v>
      </c>
      <c r="AN3787">
        <v>1</v>
      </c>
      <c r="AO3787">
        <v>8182</v>
      </c>
      <c r="AQ3787">
        <v>124475</v>
      </c>
      <c r="AR3787">
        <v>54000001</v>
      </c>
      <c r="AS3787" t="s">
        <v>1251</v>
      </c>
      <c r="AT3787" t="s">
        <v>84</v>
      </c>
      <c r="AW3787" t="s">
        <v>343</v>
      </c>
      <c r="BY3787" t="s">
        <v>342</v>
      </c>
      <c r="EQ3787">
        <v>247294</v>
      </c>
      <c r="ER3787" t="s">
        <v>9000</v>
      </c>
      <c r="EV3787">
        <v>17288777</v>
      </c>
      <c r="EW3787">
        <v>928</v>
      </c>
      <c r="EX3787">
        <v>221203</v>
      </c>
      <c r="EY3787" t="s">
        <v>9001</v>
      </c>
      <c r="EZ3787">
        <v>1</v>
      </c>
      <c r="FC3787">
        <v>54000001</v>
      </c>
      <c r="FD3787" t="s">
        <v>84</v>
      </c>
    </row>
    <row r="3788" spans="1:160" x14ac:dyDescent="0.3">
      <c r="A3788" t="str">
        <f>VLOOKUP(B3788,Table2[],3,FALSE)</f>
        <v>Digital</v>
      </c>
      <c r="B3788" t="str">
        <f>IF(OR(ISNUMBER(FIND("QVC",Z3788)),ISNUMBER(FIND("QVC",AL3788))),"QVC",IF(OR(ISNUMBER(FIND("NCO",H3788)),ISNUMBER(FIND("NCO",Y3788))), "NCO", IF(AL3788="consumer","PMD.com",VLOOKUP(LEFT(H3788,2),Tables!$E$1:$F$11,2,FALSE))))</f>
        <v>PMD.com</v>
      </c>
      <c r="C3788">
        <f t="shared" ref="C3788:C3851" si="180">AR3788</f>
        <v>53240001</v>
      </c>
      <c r="D3788">
        <f t="shared" ref="D3788:D3851" si="181">AN3788</f>
        <v>1</v>
      </c>
      <c r="E3788" t="str">
        <f t="shared" ca="1" si="179"/>
        <v>MTD orders shipped</v>
      </c>
      <c r="F3788" t="s">
        <v>3539</v>
      </c>
      <c r="G3788" t="s">
        <v>335</v>
      </c>
      <c r="H3788" t="s">
        <v>8999</v>
      </c>
      <c r="I3788" s="6">
        <v>44013.194745370369</v>
      </c>
      <c r="J3788" t="s">
        <v>16</v>
      </c>
      <c r="K3788" s="6">
        <v>44013.48642361111</v>
      </c>
      <c r="M3788" t="s">
        <v>1386</v>
      </c>
      <c r="N3788" t="s">
        <v>1387</v>
      </c>
      <c r="Q3788" t="s">
        <v>2194</v>
      </c>
      <c r="R3788" t="s">
        <v>360</v>
      </c>
      <c r="S3788">
        <v>28001</v>
      </c>
      <c r="T3788" t="s">
        <v>338</v>
      </c>
      <c r="U3788" t="s">
        <v>530</v>
      </c>
      <c r="W3788" t="s">
        <v>1388</v>
      </c>
      <c r="Z3788" t="s">
        <v>1386</v>
      </c>
      <c r="AA3788" t="s">
        <v>1387</v>
      </c>
      <c r="AD3788" t="s">
        <v>2194</v>
      </c>
      <c r="AE3788" t="s">
        <v>360</v>
      </c>
      <c r="AF3788">
        <v>28001</v>
      </c>
      <c r="AG3788" t="s">
        <v>338</v>
      </c>
      <c r="AH3788" t="s">
        <v>530</v>
      </c>
      <c r="AJ3788" t="s">
        <v>1388</v>
      </c>
      <c r="AL3788" t="s">
        <v>339</v>
      </c>
      <c r="AM3788">
        <v>1</v>
      </c>
      <c r="AN3788">
        <v>1</v>
      </c>
      <c r="AO3788">
        <v>7354</v>
      </c>
      <c r="AQ3788">
        <v>124443</v>
      </c>
      <c r="AR3788">
        <v>53240001</v>
      </c>
      <c r="AS3788" t="s">
        <v>139</v>
      </c>
      <c r="AT3788" t="s">
        <v>140</v>
      </c>
      <c r="AW3788" t="s">
        <v>343</v>
      </c>
      <c r="BY3788" t="s">
        <v>342</v>
      </c>
      <c r="EQ3788">
        <v>251890</v>
      </c>
      <c r="ER3788" t="s">
        <v>9000</v>
      </c>
      <c r="EV3788">
        <v>17288777</v>
      </c>
      <c r="EW3788">
        <v>928</v>
      </c>
      <c r="EX3788">
        <v>221203</v>
      </c>
      <c r="EY3788" t="s">
        <v>9001</v>
      </c>
      <c r="EZ3788">
        <v>1</v>
      </c>
      <c r="FC3788">
        <v>53240001</v>
      </c>
      <c r="FD3788" t="s">
        <v>140</v>
      </c>
    </row>
    <row r="3789" spans="1:160" x14ac:dyDescent="0.3">
      <c r="A3789" t="str">
        <f>VLOOKUP(B3789,Table2[],3,FALSE)</f>
        <v>Digital</v>
      </c>
      <c r="B3789" t="str">
        <f>IF(OR(ISNUMBER(FIND("QVC",Z3789)),ISNUMBER(FIND("QVC",AL3789))),"QVC",IF(OR(ISNUMBER(FIND("NCO",H3789)),ISNUMBER(FIND("NCO",Y3789))), "NCO", IF(AL3789="consumer","PMD.com",VLOOKUP(LEFT(H3789,2),Tables!$E$1:$F$11,2,FALSE))))</f>
        <v>PMD.com</v>
      </c>
      <c r="C3789">
        <f t="shared" si="180"/>
        <v>5257</v>
      </c>
      <c r="D3789">
        <f t="shared" si="181"/>
        <v>1</v>
      </c>
      <c r="E3789" t="str">
        <f t="shared" ca="1" si="179"/>
        <v>MTD orders shipped</v>
      </c>
      <c r="F3789" t="s">
        <v>3539</v>
      </c>
      <c r="G3789" t="s">
        <v>335</v>
      </c>
      <c r="H3789" t="s">
        <v>9002</v>
      </c>
      <c r="I3789" s="6">
        <v>44013.196851851855</v>
      </c>
      <c r="J3789" t="s">
        <v>16</v>
      </c>
      <c r="K3789" s="6">
        <v>44013.486631944441</v>
      </c>
      <c r="M3789" t="s">
        <v>9003</v>
      </c>
      <c r="N3789" t="s">
        <v>9004</v>
      </c>
      <c r="Q3789" t="s">
        <v>496</v>
      </c>
      <c r="R3789" t="s">
        <v>365</v>
      </c>
      <c r="S3789">
        <v>95661</v>
      </c>
      <c r="T3789" t="s">
        <v>338</v>
      </c>
      <c r="U3789" t="s">
        <v>530</v>
      </c>
      <c r="W3789" t="s">
        <v>9005</v>
      </c>
      <c r="Z3789" t="s">
        <v>9003</v>
      </c>
      <c r="AA3789" t="s">
        <v>9004</v>
      </c>
      <c r="AD3789" t="s">
        <v>496</v>
      </c>
      <c r="AE3789" t="s">
        <v>365</v>
      </c>
      <c r="AF3789">
        <v>95661</v>
      </c>
      <c r="AG3789" t="s">
        <v>338</v>
      </c>
      <c r="AH3789" t="s">
        <v>530</v>
      </c>
      <c r="AJ3789" t="s">
        <v>9005</v>
      </c>
      <c r="AL3789" t="s">
        <v>339</v>
      </c>
      <c r="AM3789">
        <v>1</v>
      </c>
      <c r="AN3789">
        <v>1</v>
      </c>
      <c r="AO3789">
        <v>6598</v>
      </c>
      <c r="AQ3789">
        <v>124399</v>
      </c>
      <c r="AR3789">
        <v>5257</v>
      </c>
      <c r="AS3789" t="s">
        <v>25</v>
      </c>
      <c r="AT3789" t="s">
        <v>26</v>
      </c>
      <c r="AW3789" t="s">
        <v>352</v>
      </c>
      <c r="AX3789" t="s">
        <v>352</v>
      </c>
      <c r="AY3789" t="s">
        <v>353</v>
      </c>
      <c r="AZ3789" t="s">
        <v>371</v>
      </c>
      <c r="BY3789" t="s">
        <v>342</v>
      </c>
      <c r="EQ3789">
        <v>251699</v>
      </c>
      <c r="ER3789" t="s">
        <v>9006</v>
      </c>
      <c r="EV3789">
        <v>17288796</v>
      </c>
      <c r="EW3789">
        <v>928</v>
      </c>
      <c r="EX3789">
        <v>221222</v>
      </c>
      <c r="EY3789" t="s">
        <v>9007</v>
      </c>
      <c r="EZ3789">
        <v>1</v>
      </c>
      <c r="FC3789">
        <v>91080</v>
      </c>
      <c r="FD3789" t="s">
        <v>510</v>
      </c>
    </row>
    <row r="3790" spans="1:160" x14ac:dyDescent="0.3">
      <c r="A3790" t="str">
        <f>VLOOKUP(B3790,Table2[],3,FALSE)</f>
        <v>Digital</v>
      </c>
      <c r="B3790" t="str">
        <f>IF(OR(ISNUMBER(FIND("QVC",Z3790)),ISNUMBER(FIND("QVC",AL3790))),"QVC",IF(OR(ISNUMBER(FIND("NCO",H3790)),ISNUMBER(FIND("NCO",Y3790))), "NCO", IF(AL3790="consumer","PMD.com",VLOOKUP(LEFT(H3790,2),Tables!$E$1:$F$11,2,FALSE))))</f>
        <v>PMD.com</v>
      </c>
      <c r="C3790">
        <f t="shared" si="180"/>
        <v>5901</v>
      </c>
      <c r="D3790">
        <f t="shared" si="181"/>
        <v>1</v>
      </c>
      <c r="E3790" t="str">
        <f t="shared" ca="1" si="179"/>
        <v>MTD orders shipped</v>
      </c>
      <c r="F3790" t="s">
        <v>3539</v>
      </c>
      <c r="G3790" t="s">
        <v>335</v>
      </c>
      <c r="H3790" t="s">
        <v>9002</v>
      </c>
      <c r="I3790" s="6">
        <v>44013.196851851855</v>
      </c>
      <c r="J3790" t="s">
        <v>16</v>
      </c>
      <c r="K3790" s="6">
        <v>44013.486631944441</v>
      </c>
      <c r="M3790" t="s">
        <v>9003</v>
      </c>
      <c r="N3790" t="s">
        <v>9004</v>
      </c>
      <c r="Q3790" t="s">
        <v>496</v>
      </c>
      <c r="R3790" t="s">
        <v>365</v>
      </c>
      <c r="S3790">
        <v>95661</v>
      </c>
      <c r="T3790" t="s">
        <v>338</v>
      </c>
      <c r="U3790" t="s">
        <v>530</v>
      </c>
      <c r="W3790" t="s">
        <v>9005</v>
      </c>
      <c r="Z3790" t="s">
        <v>9003</v>
      </c>
      <c r="AA3790" t="s">
        <v>9004</v>
      </c>
      <c r="AD3790" t="s">
        <v>496</v>
      </c>
      <c r="AE3790" t="s">
        <v>365</v>
      </c>
      <c r="AF3790">
        <v>95661</v>
      </c>
      <c r="AG3790" t="s">
        <v>338</v>
      </c>
      <c r="AH3790" t="s">
        <v>530</v>
      </c>
      <c r="AJ3790" t="s">
        <v>9005</v>
      </c>
      <c r="AL3790" t="s">
        <v>339</v>
      </c>
      <c r="AM3790">
        <v>1</v>
      </c>
      <c r="AN3790">
        <v>1</v>
      </c>
      <c r="AO3790">
        <v>1428</v>
      </c>
      <c r="AQ3790">
        <v>123804</v>
      </c>
      <c r="AR3790">
        <v>5901</v>
      </c>
      <c r="AS3790" t="s">
        <v>1300</v>
      </c>
      <c r="AT3790" t="s">
        <v>17</v>
      </c>
      <c r="AW3790" t="s">
        <v>352</v>
      </c>
      <c r="AX3790" t="s">
        <v>352</v>
      </c>
      <c r="AY3790" t="s">
        <v>353</v>
      </c>
      <c r="AZ3790" t="s">
        <v>358</v>
      </c>
      <c r="BY3790" t="s">
        <v>342</v>
      </c>
      <c r="EQ3790">
        <v>250322</v>
      </c>
      <c r="ER3790" t="s">
        <v>9006</v>
      </c>
      <c r="EV3790">
        <v>17288796</v>
      </c>
      <c r="EW3790">
        <v>928</v>
      </c>
      <c r="EX3790">
        <v>221222</v>
      </c>
      <c r="EY3790" t="s">
        <v>9007</v>
      </c>
      <c r="EZ3790">
        <v>1</v>
      </c>
      <c r="FC3790">
        <v>91080</v>
      </c>
      <c r="FD3790" t="s">
        <v>510</v>
      </c>
    </row>
    <row r="3791" spans="1:160" x14ac:dyDescent="0.3">
      <c r="A3791" t="str">
        <f>VLOOKUP(B3791,Table2[],3,FALSE)</f>
        <v>Digital</v>
      </c>
      <c r="B3791" t="str">
        <f>IF(OR(ISNUMBER(FIND("QVC",Z3791)),ISNUMBER(FIND("QVC",AL3791))),"QVC",IF(OR(ISNUMBER(FIND("NCO",H3791)),ISNUMBER(FIND("NCO",Y3791))), "NCO", IF(AL3791="consumer","PMD.com",VLOOKUP(LEFT(H3791,2),Tables!$E$1:$F$11,2,FALSE))))</f>
        <v>PMD.com</v>
      </c>
      <c r="C3791">
        <f t="shared" si="180"/>
        <v>53160001</v>
      </c>
      <c r="D3791">
        <f t="shared" si="181"/>
        <v>2</v>
      </c>
      <c r="E3791" t="str">
        <f t="shared" ca="1" si="179"/>
        <v>MTD orders shipped</v>
      </c>
      <c r="F3791" t="s">
        <v>3539</v>
      </c>
      <c r="G3791" t="s">
        <v>335</v>
      </c>
      <c r="H3791" t="s">
        <v>9008</v>
      </c>
      <c r="I3791" s="6">
        <v>44013.196932870371</v>
      </c>
      <c r="J3791" t="s">
        <v>16</v>
      </c>
      <c r="K3791" s="6">
        <v>44013.494432870371</v>
      </c>
      <c r="M3791" t="s">
        <v>9009</v>
      </c>
      <c r="N3791" t="s">
        <v>9010</v>
      </c>
      <c r="Q3791" t="s">
        <v>952</v>
      </c>
      <c r="R3791" t="s">
        <v>400</v>
      </c>
      <c r="S3791">
        <v>19460</v>
      </c>
      <c r="T3791" t="s">
        <v>338</v>
      </c>
      <c r="U3791" t="s">
        <v>530</v>
      </c>
      <c r="W3791" t="s">
        <v>9011</v>
      </c>
      <c r="Z3791" t="s">
        <v>9009</v>
      </c>
      <c r="AA3791" t="s">
        <v>9010</v>
      </c>
      <c r="AD3791" t="s">
        <v>952</v>
      </c>
      <c r="AE3791" t="s">
        <v>400</v>
      </c>
      <c r="AF3791">
        <v>19460</v>
      </c>
      <c r="AG3791" t="s">
        <v>338</v>
      </c>
      <c r="AH3791" t="s">
        <v>530</v>
      </c>
      <c r="AJ3791" t="s">
        <v>9011</v>
      </c>
      <c r="AL3791" t="s">
        <v>339</v>
      </c>
      <c r="AM3791">
        <v>2</v>
      </c>
      <c r="AN3791">
        <v>2</v>
      </c>
      <c r="AO3791">
        <v>4322</v>
      </c>
      <c r="AQ3791">
        <v>124007</v>
      </c>
      <c r="AR3791">
        <v>53160001</v>
      </c>
      <c r="AS3791" t="s">
        <v>1895</v>
      </c>
      <c r="AT3791" t="s">
        <v>119</v>
      </c>
      <c r="AW3791" t="s">
        <v>340</v>
      </c>
      <c r="AX3791" t="s">
        <v>340</v>
      </c>
      <c r="AY3791" t="s">
        <v>341</v>
      </c>
      <c r="AZ3791">
        <v>0</v>
      </c>
      <c r="BY3791" t="s">
        <v>342</v>
      </c>
      <c r="EQ3791">
        <v>252959</v>
      </c>
      <c r="ER3791" t="s">
        <v>9012</v>
      </c>
      <c r="EV3791">
        <v>17288797</v>
      </c>
      <c r="EW3791">
        <v>928</v>
      </c>
      <c r="EX3791">
        <v>221223</v>
      </c>
      <c r="EY3791" t="s">
        <v>9013</v>
      </c>
      <c r="EZ3791">
        <v>1</v>
      </c>
      <c r="FC3791">
        <v>53160001</v>
      </c>
      <c r="FD3791" t="s">
        <v>119</v>
      </c>
    </row>
    <row r="3792" spans="1:160" x14ac:dyDescent="0.3">
      <c r="A3792" t="str">
        <f>VLOOKUP(B3792,Table2[],3,FALSE)</f>
        <v>Digital</v>
      </c>
      <c r="B3792" t="str">
        <f>IF(OR(ISNUMBER(FIND("QVC",Z3792)),ISNUMBER(FIND("QVC",AL3792))),"QVC",IF(OR(ISNUMBER(FIND("NCO",H3792)),ISNUMBER(FIND("NCO",Y3792))), "NCO", IF(AL3792="consumer","PMD.com",VLOOKUP(LEFT(H3792,2),Tables!$E$1:$F$11,2,FALSE))))</f>
        <v>PMD.com</v>
      </c>
      <c r="C3792">
        <f t="shared" si="180"/>
        <v>53500001</v>
      </c>
      <c r="D3792">
        <f t="shared" si="181"/>
        <v>1</v>
      </c>
      <c r="E3792" t="str">
        <f t="shared" ca="1" si="179"/>
        <v>MTD orders shipped</v>
      </c>
      <c r="F3792" t="s">
        <v>3539</v>
      </c>
      <c r="G3792" t="s">
        <v>335</v>
      </c>
      <c r="H3792" t="s">
        <v>9014</v>
      </c>
      <c r="I3792" s="6">
        <v>44013.196504629632</v>
      </c>
      <c r="J3792" t="s">
        <v>16</v>
      </c>
      <c r="K3792" s="6">
        <v>44013.49454861111</v>
      </c>
      <c r="M3792" t="s">
        <v>9015</v>
      </c>
      <c r="N3792" t="s">
        <v>9016</v>
      </c>
      <c r="Q3792" t="s">
        <v>1739</v>
      </c>
      <c r="R3792" t="s">
        <v>468</v>
      </c>
      <c r="S3792">
        <v>59701</v>
      </c>
      <c r="T3792" t="s">
        <v>338</v>
      </c>
      <c r="U3792" t="s">
        <v>530</v>
      </c>
      <c r="W3792" t="s">
        <v>9017</v>
      </c>
      <c r="Z3792" t="s">
        <v>9015</v>
      </c>
      <c r="AA3792" t="s">
        <v>9016</v>
      </c>
      <c r="AD3792" t="s">
        <v>1739</v>
      </c>
      <c r="AE3792" t="s">
        <v>468</v>
      </c>
      <c r="AF3792">
        <v>59701</v>
      </c>
      <c r="AG3792" t="s">
        <v>338</v>
      </c>
      <c r="AH3792" t="s">
        <v>530</v>
      </c>
      <c r="AJ3792" t="s">
        <v>9017</v>
      </c>
      <c r="AL3792" t="s">
        <v>339</v>
      </c>
      <c r="AM3792">
        <v>1</v>
      </c>
      <c r="AN3792">
        <v>1</v>
      </c>
      <c r="AO3792">
        <v>4244</v>
      </c>
      <c r="AQ3792">
        <v>123789</v>
      </c>
      <c r="AR3792">
        <v>53500001</v>
      </c>
      <c r="AS3792" t="s">
        <v>913</v>
      </c>
      <c r="AT3792" t="s">
        <v>83</v>
      </c>
      <c r="AW3792" t="s">
        <v>340</v>
      </c>
      <c r="AX3792" t="s">
        <v>340</v>
      </c>
      <c r="AY3792" t="s">
        <v>345</v>
      </c>
      <c r="AZ3792">
        <v>0</v>
      </c>
      <c r="BY3792" t="s">
        <v>342</v>
      </c>
      <c r="EQ3792">
        <v>243489</v>
      </c>
      <c r="ER3792" t="s">
        <v>9018</v>
      </c>
      <c r="EV3792">
        <v>17288792</v>
      </c>
      <c r="EW3792">
        <v>928</v>
      </c>
      <c r="EX3792">
        <v>221218</v>
      </c>
      <c r="EY3792" t="s">
        <v>9019</v>
      </c>
      <c r="EZ3792">
        <v>1</v>
      </c>
      <c r="FC3792">
        <v>53500001</v>
      </c>
      <c r="FD3792" t="s">
        <v>83</v>
      </c>
    </row>
    <row r="3793" spans="1:160" x14ac:dyDescent="0.3">
      <c r="A3793" t="str">
        <f>VLOOKUP(B3793,Table2[],3,FALSE)</f>
        <v>Digital</v>
      </c>
      <c r="B3793" t="str">
        <f>IF(OR(ISNUMBER(FIND("QVC",Z3793)),ISNUMBER(FIND("QVC",AL3793))),"QVC",IF(OR(ISNUMBER(FIND("NCO",H3793)),ISNUMBER(FIND("NCO",Y3793))), "NCO", IF(AL3793="consumer","PMD.com",VLOOKUP(LEFT(H3793,2),Tables!$E$1:$F$11,2,FALSE))))</f>
        <v>PMD.com</v>
      </c>
      <c r="C3793">
        <f t="shared" si="180"/>
        <v>51090001</v>
      </c>
      <c r="D3793">
        <f t="shared" si="181"/>
        <v>1</v>
      </c>
      <c r="E3793" t="str">
        <f t="shared" ca="1" si="179"/>
        <v>MTD orders shipped</v>
      </c>
      <c r="F3793" t="s">
        <v>3539</v>
      </c>
      <c r="G3793" t="s">
        <v>335</v>
      </c>
      <c r="H3793" t="s">
        <v>9020</v>
      </c>
      <c r="I3793" s="6">
        <v>44013.195821759262</v>
      </c>
      <c r="J3793" t="s">
        <v>16</v>
      </c>
      <c r="K3793" s="6">
        <v>44013.494664351849</v>
      </c>
      <c r="M3793" t="s">
        <v>9021</v>
      </c>
      <c r="N3793" t="s">
        <v>9022</v>
      </c>
      <c r="Q3793" t="s">
        <v>2277</v>
      </c>
      <c r="R3793" t="s">
        <v>365</v>
      </c>
      <c r="S3793">
        <v>92064</v>
      </c>
      <c r="T3793" t="s">
        <v>338</v>
      </c>
      <c r="U3793" t="s">
        <v>530</v>
      </c>
      <c r="W3793" t="s">
        <v>9023</v>
      </c>
      <c r="Z3793" t="s">
        <v>9021</v>
      </c>
      <c r="AA3793" t="s">
        <v>9022</v>
      </c>
      <c r="AD3793" t="s">
        <v>2277</v>
      </c>
      <c r="AE3793" t="s">
        <v>365</v>
      </c>
      <c r="AF3793">
        <v>92064</v>
      </c>
      <c r="AG3793" t="s">
        <v>338</v>
      </c>
      <c r="AH3793" t="s">
        <v>530</v>
      </c>
      <c r="AJ3793" t="s">
        <v>9023</v>
      </c>
      <c r="AL3793" t="s">
        <v>339</v>
      </c>
      <c r="AM3793">
        <v>1</v>
      </c>
      <c r="AN3793">
        <v>1</v>
      </c>
      <c r="AO3793">
        <v>4885</v>
      </c>
      <c r="AQ3793">
        <v>124202</v>
      </c>
      <c r="AR3793">
        <v>51090001</v>
      </c>
      <c r="AS3793" t="s">
        <v>1986</v>
      </c>
      <c r="AT3793" t="s">
        <v>60</v>
      </c>
      <c r="AW3793" t="s">
        <v>340</v>
      </c>
      <c r="AX3793" t="s">
        <v>340</v>
      </c>
      <c r="AY3793" t="s">
        <v>357</v>
      </c>
      <c r="AZ3793" t="s">
        <v>361</v>
      </c>
      <c r="BY3793" t="s">
        <v>342</v>
      </c>
      <c r="EQ3793">
        <v>250831</v>
      </c>
      <c r="ER3793" t="s">
        <v>9024</v>
      </c>
      <c r="EV3793">
        <v>17288786</v>
      </c>
      <c r="EW3793">
        <v>928</v>
      </c>
      <c r="EX3793">
        <v>221212</v>
      </c>
      <c r="EY3793" t="s">
        <v>9025</v>
      </c>
      <c r="EZ3793">
        <v>1</v>
      </c>
      <c r="FC3793">
        <v>51090001</v>
      </c>
      <c r="FD3793" t="s">
        <v>60</v>
      </c>
    </row>
    <row r="3794" spans="1:160" x14ac:dyDescent="0.3">
      <c r="A3794" t="str">
        <f>VLOOKUP(B3794,Table2[],3,FALSE)</f>
        <v>Digital</v>
      </c>
      <c r="B3794" t="str">
        <f>IF(OR(ISNUMBER(FIND("QVC",Z3794)),ISNUMBER(FIND("QVC",AL3794))),"QVC",IF(OR(ISNUMBER(FIND("NCO",H3794)),ISNUMBER(FIND("NCO",Y3794))), "NCO", IF(AL3794="consumer","PMD.com",VLOOKUP(LEFT(H3794,2),Tables!$E$1:$F$11,2,FALSE))))</f>
        <v>PMD.com</v>
      </c>
      <c r="C3794">
        <f t="shared" si="180"/>
        <v>53610001</v>
      </c>
      <c r="D3794">
        <f t="shared" si="181"/>
        <v>1</v>
      </c>
      <c r="E3794" t="str">
        <f t="shared" ca="1" si="179"/>
        <v>MTD orders shipped</v>
      </c>
      <c r="F3794" t="s">
        <v>3539</v>
      </c>
      <c r="G3794" t="s">
        <v>335</v>
      </c>
      <c r="H3794" t="s">
        <v>9020</v>
      </c>
      <c r="I3794" s="6">
        <v>44013.195821759262</v>
      </c>
      <c r="J3794" t="s">
        <v>16</v>
      </c>
      <c r="K3794" s="6">
        <v>44013.494664351849</v>
      </c>
      <c r="M3794" t="s">
        <v>9021</v>
      </c>
      <c r="N3794" t="s">
        <v>9022</v>
      </c>
      <c r="Q3794" t="s">
        <v>2277</v>
      </c>
      <c r="R3794" t="s">
        <v>365</v>
      </c>
      <c r="S3794">
        <v>92064</v>
      </c>
      <c r="T3794" t="s">
        <v>338</v>
      </c>
      <c r="U3794" t="s">
        <v>530</v>
      </c>
      <c r="W3794" t="s">
        <v>9023</v>
      </c>
      <c r="Z3794" t="s">
        <v>9021</v>
      </c>
      <c r="AA3794" t="s">
        <v>9022</v>
      </c>
      <c r="AD3794" t="s">
        <v>2277</v>
      </c>
      <c r="AE3794" t="s">
        <v>365</v>
      </c>
      <c r="AF3794">
        <v>92064</v>
      </c>
      <c r="AG3794" t="s">
        <v>338</v>
      </c>
      <c r="AH3794" t="s">
        <v>530</v>
      </c>
      <c r="AJ3794" t="s">
        <v>9023</v>
      </c>
      <c r="AL3794" t="s">
        <v>339</v>
      </c>
      <c r="AM3794">
        <v>1</v>
      </c>
      <c r="AN3794">
        <v>1</v>
      </c>
      <c r="AO3794">
        <v>9364</v>
      </c>
      <c r="AQ3794">
        <v>124446</v>
      </c>
      <c r="AR3794">
        <v>53610001</v>
      </c>
      <c r="AS3794" t="s">
        <v>63</v>
      </c>
      <c r="AT3794" t="s">
        <v>425</v>
      </c>
      <c r="AW3794" t="s">
        <v>343</v>
      </c>
      <c r="BY3794" t="s">
        <v>342</v>
      </c>
      <c r="EQ3794">
        <v>243444</v>
      </c>
      <c r="ER3794" t="s">
        <v>9024</v>
      </c>
      <c r="EV3794">
        <v>17288786</v>
      </c>
      <c r="EW3794">
        <v>928</v>
      </c>
      <c r="EX3794">
        <v>221212</v>
      </c>
      <c r="EY3794" t="s">
        <v>9025</v>
      </c>
      <c r="EZ3794">
        <v>1</v>
      </c>
      <c r="FC3794">
        <v>53610001</v>
      </c>
      <c r="FD3794" t="s">
        <v>425</v>
      </c>
    </row>
    <row r="3795" spans="1:160" x14ac:dyDescent="0.3">
      <c r="A3795" t="str">
        <f>VLOOKUP(B3795,Table2[],3,FALSE)</f>
        <v>Digital</v>
      </c>
      <c r="B3795" t="str">
        <f>IF(OR(ISNUMBER(FIND("QVC",Z3795)),ISNUMBER(FIND("QVC",AL3795))),"QVC",IF(OR(ISNUMBER(FIND("NCO",H3795)),ISNUMBER(FIND("NCO",Y3795))), "NCO", IF(AL3795="consumer","PMD.com",VLOOKUP(LEFT(H3795,2),Tables!$E$1:$F$11,2,FALSE))))</f>
        <v>PMD.com</v>
      </c>
      <c r="C3795">
        <f t="shared" si="180"/>
        <v>5341020</v>
      </c>
      <c r="D3795">
        <f t="shared" si="181"/>
        <v>2</v>
      </c>
      <c r="E3795" t="str">
        <f t="shared" ca="1" si="179"/>
        <v>shifted orders shipped</v>
      </c>
      <c r="F3795" t="s">
        <v>3539</v>
      </c>
      <c r="G3795" t="s">
        <v>335</v>
      </c>
      <c r="H3795" t="s">
        <v>9026</v>
      </c>
      <c r="I3795" s="6">
        <v>44012.483124999999</v>
      </c>
      <c r="J3795" t="s">
        <v>16</v>
      </c>
      <c r="K3795" s="6">
        <v>44013.494803240741</v>
      </c>
      <c r="M3795" t="s">
        <v>1896</v>
      </c>
      <c r="N3795" t="s">
        <v>1897</v>
      </c>
      <c r="Q3795" t="s">
        <v>947</v>
      </c>
      <c r="R3795" t="s">
        <v>364</v>
      </c>
      <c r="S3795">
        <v>4005</v>
      </c>
      <c r="T3795" t="s">
        <v>338</v>
      </c>
      <c r="U3795" t="s">
        <v>530</v>
      </c>
      <c r="W3795" t="s">
        <v>1010</v>
      </c>
      <c r="Z3795" t="s">
        <v>1896</v>
      </c>
      <c r="AA3795" t="s">
        <v>1897</v>
      </c>
      <c r="AD3795" t="s">
        <v>947</v>
      </c>
      <c r="AE3795" t="s">
        <v>364</v>
      </c>
      <c r="AF3795">
        <v>4005</v>
      </c>
      <c r="AG3795" t="s">
        <v>338</v>
      </c>
      <c r="AH3795" t="s">
        <v>530</v>
      </c>
      <c r="AJ3795" t="s">
        <v>1010</v>
      </c>
      <c r="AL3795" t="s">
        <v>339</v>
      </c>
      <c r="AM3795">
        <v>2</v>
      </c>
      <c r="AN3795">
        <v>2</v>
      </c>
      <c r="AO3795">
        <v>7636</v>
      </c>
      <c r="AQ3795">
        <v>124232</v>
      </c>
      <c r="AR3795">
        <v>5341020</v>
      </c>
      <c r="AS3795" t="s">
        <v>1154</v>
      </c>
      <c r="AT3795" t="s">
        <v>1155</v>
      </c>
      <c r="AW3795" t="s">
        <v>366</v>
      </c>
      <c r="AX3795" t="s">
        <v>366</v>
      </c>
      <c r="AY3795" t="s">
        <v>345</v>
      </c>
      <c r="AZ3795" t="s">
        <v>346</v>
      </c>
      <c r="BY3795" t="s">
        <v>342</v>
      </c>
      <c r="EQ3795">
        <v>250608</v>
      </c>
      <c r="ER3795" t="s">
        <v>9027</v>
      </c>
      <c r="EV3795">
        <v>17287501</v>
      </c>
      <c r="EW3795">
        <v>928</v>
      </c>
      <c r="EX3795">
        <v>220944</v>
      </c>
      <c r="EY3795">
        <v>9.2748999964335493E+25</v>
      </c>
      <c r="EZ3795">
        <v>1</v>
      </c>
      <c r="FC3795">
        <v>5341020</v>
      </c>
      <c r="FD3795" t="s">
        <v>1156</v>
      </c>
    </row>
    <row r="3796" spans="1:160" x14ac:dyDescent="0.3">
      <c r="A3796" t="str">
        <f>VLOOKUP(B3796,Table2[],3,FALSE)</f>
        <v>Digital</v>
      </c>
      <c r="B3796" t="str">
        <f>IF(OR(ISNUMBER(FIND("QVC",Z3796)),ISNUMBER(FIND("QVC",AL3796))),"QVC",IF(OR(ISNUMBER(FIND("NCO",H3796)),ISNUMBER(FIND("NCO",Y3796))), "NCO", IF(AL3796="consumer","PMD.com",VLOOKUP(LEFT(H3796,2),Tables!$E$1:$F$11,2,FALSE))))</f>
        <v>PMD.com</v>
      </c>
      <c r="C3796">
        <f t="shared" si="180"/>
        <v>55230001</v>
      </c>
      <c r="D3796">
        <f t="shared" si="181"/>
        <v>1</v>
      </c>
      <c r="E3796" t="str">
        <f t="shared" ca="1" si="179"/>
        <v>MTD orders shipped</v>
      </c>
      <c r="F3796" t="s">
        <v>3539</v>
      </c>
      <c r="G3796" t="s">
        <v>335</v>
      </c>
      <c r="H3796" t="s">
        <v>9028</v>
      </c>
      <c r="I3796" s="6">
        <v>44013.197557870371</v>
      </c>
      <c r="J3796" t="s">
        <v>16</v>
      </c>
      <c r="K3796" s="6">
        <v>44013.495335648149</v>
      </c>
      <c r="M3796" t="s">
        <v>9029</v>
      </c>
      <c r="N3796" t="s">
        <v>9030</v>
      </c>
      <c r="Q3796" t="s">
        <v>9031</v>
      </c>
      <c r="R3796" t="s">
        <v>414</v>
      </c>
      <c r="S3796">
        <v>8751</v>
      </c>
      <c r="T3796" t="s">
        <v>338</v>
      </c>
      <c r="U3796" t="s">
        <v>530</v>
      </c>
      <c r="W3796" t="s">
        <v>9032</v>
      </c>
      <c r="Z3796" t="s">
        <v>9029</v>
      </c>
      <c r="AA3796" t="s">
        <v>9030</v>
      </c>
      <c r="AD3796" t="s">
        <v>9031</v>
      </c>
      <c r="AE3796" t="s">
        <v>414</v>
      </c>
      <c r="AF3796">
        <v>8751</v>
      </c>
      <c r="AG3796" t="s">
        <v>338</v>
      </c>
      <c r="AH3796" t="s">
        <v>530</v>
      </c>
      <c r="AJ3796" t="s">
        <v>9032</v>
      </c>
      <c r="AL3796" t="s">
        <v>339</v>
      </c>
      <c r="AM3796">
        <v>1</v>
      </c>
      <c r="AN3796">
        <v>1</v>
      </c>
      <c r="AO3796">
        <v>5300</v>
      </c>
      <c r="AQ3796">
        <v>127154</v>
      </c>
      <c r="AR3796">
        <v>55230001</v>
      </c>
      <c r="AS3796" t="s">
        <v>154</v>
      </c>
      <c r="AT3796" t="s">
        <v>155</v>
      </c>
      <c r="AW3796" t="s">
        <v>343</v>
      </c>
      <c r="BY3796" t="s">
        <v>342</v>
      </c>
      <c r="EQ3796">
        <v>248903</v>
      </c>
      <c r="ER3796" t="s">
        <v>9033</v>
      </c>
      <c r="EV3796">
        <v>17288803</v>
      </c>
      <c r="EW3796">
        <v>928</v>
      </c>
      <c r="EX3796">
        <v>221229</v>
      </c>
      <c r="EY3796">
        <v>9.2748999964335493E+25</v>
      </c>
      <c r="EZ3796">
        <v>1</v>
      </c>
      <c r="FC3796">
        <v>55230001</v>
      </c>
      <c r="FD3796" t="s">
        <v>155</v>
      </c>
    </row>
    <row r="3797" spans="1:160" x14ac:dyDescent="0.3">
      <c r="A3797" t="str">
        <f>VLOOKUP(B3797,Table2[],3,FALSE)</f>
        <v>Digital</v>
      </c>
      <c r="B3797" t="str">
        <f>IF(OR(ISNUMBER(FIND("QVC",Z3797)),ISNUMBER(FIND("QVC",AL3797))),"QVC",IF(OR(ISNUMBER(FIND("NCO",H3797)),ISNUMBER(FIND("NCO",Y3797))), "NCO", IF(AL3797="consumer","PMD.com",VLOOKUP(LEFT(H3797,2),Tables!$E$1:$F$11,2,FALSE))))</f>
        <v>PMD.com</v>
      </c>
      <c r="C3797">
        <f t="shared" si="180"/>
        <v>5208</v>
      </c>
      <c r="D3797">
        <f t="shared" si="181"/>
        <v>1</v>
      </c>
      <c r="E3797" t="str">
        <f t="shared" ca="1" si="179"/>
        <v>MTD orders shipped</v>
      </c>
      <c r="F3797" t="s">
        <v>3539</v>
      </c>
      <c r="G3797" t="s">
        <v>335</v>
      </c>
      <c r="H3797" t="s">
        <v>9034</v>
      </c>
      <c r="I3797" s="6">
        <v>44013.202719907407</v>
      </c>
      <c r="J3797" t="s">
        <v>16</v>
      </c>
      <c r="K3797" s="6">
        <v>44013.495439814818</v>
      </c>
      <c r="M3797" t="s">
        <v>9035</v>
      </c>
      <c r="N3797" t="s">
        <v>9036</v>
      </c>
      <c r="Q3797" t="s">
        <v>516</v>
      </c>
      <c r="R3797" t="s">
        <v>347</v>
      </c>
      <c r="S3797" t="s">
        <v>9037</v>
      </c>
      <c r="T3797" t="s">
        <v>338</v>
      </c>
      <c r="U3797" t="s">
        <v>530</v>
      </c>
      <c r="W3797" t="s">
        <v>9038</v>
      </c>
      <c r="Z3797" t="s">
        <v>9035</v>
      </c>
      <c r="AA3797" t="s">
        <v>9036</v>
      </c>
      <c r="AD3797" t="s">
        <v>516</v>
      </c>
      <c r="AE3797" t="s">
        <v>347</v>
      </c>
      <c r="AF3797" t="s">
        <v>9037</v>
      </c>
      <c r="AG3797" t="s">
        <v>338</v>
      </c>
      <c r="AH3797" t="s">
        <v>530</v>
      </c>
      <c r="AJ3797" t="s">
        <v>9038</v>
      </c>
      <c r="AL3797" t="s">
        <v>339</v>
      </c>
      <c r="AM3797">
        <v>1</v>
      </c>
      <c r="AN3797">
        <v>1</v>
      </c>
      <c r="AO3797">
        <v>1406</v>
      </c>
      <c r="AQ3797">
        <v>124008</v>
      </c>
      <c r="AR3797">
        <v>5208</v>
      </c>
      <c r="AS3797" t="s">
        <v>51</v>
      </c>
      <c r="AT3797" t="s">
        <v>52</v>
      </c>
      <c r="AW3797" t="s">
        <v>340</v>
      </c>
      <c r="AX3797" t="s">
        <v>340</v>
      </c>
      <c r="AY3797" t="s">
        <v>419</v>
      </c>
      <c r="AZ3797" t="s">
        <v>420</v>
      </c>
      <c r="BY3797" t="s">
        <v>342</v>
      </c>
      <c r="EQ3797">
        <v>249094</v>
      </c>
      <c r="ER3797" t="s">
        <v>9039</v>
      </c>
      <c r="EV3797">
        <v>17288804</v>
      </c>
      <c r="EW3797">
        <v>928</v>
      </c>
      <c r="EX3797">
        <v>221230</v>
      </c>
      <c r="EY3797" t="s">
        <v>9040</v>
      </c>
      <c r="EZ3797">
        <v>1</v>
      </c>
      <c r="FC3797">
        <v>5208</v>
      </c>
      <c r="FD3797" t="s">
        <v>52</v>
      </c>
    </row>
    <row r="3798" spans="1:160" x14ac:dyDescent="0.3">
      <c r="A3798" t="str">
        <f>VLOOKUP(B3798,Table2[],3,FALSE)</f>
        <v>Digital</v>
      </c>
      <c r="B3798" t="str">
        <f>IF(OR(ISNUMBER(FIND("QVC",Z3798)),ISNUMBER(FIND("QVC",AL3798))),"QVC",IF(OR(ISNUMBER(FIND("NCO",H3798)),ISNUMBER(FIND("NCO",Y3798))), "NCO", IF(AL3798="consumer","PMD.com",VLOOKUP(LEFT(H3798,2),Tables!$E$1:$F$11,2,FALSE))))</f>
        <v>PMD.com</v>
      </c>
      <c r="C3798">
        <f t="shared" si="180"/>
        <v>55340001</v>
      </c>
      <c r="D3798">
        <f t="shared" si="181"/>
        <v>1</v>
      </c>
      <c r="E3798" t="str">
        <f t="shared" ca="1" si="179"/>
        <v>MTD orders shipped</v>
      </c>
      <c r="F3798" t="s">
        <v>3539</v>
      </c>
      <c r="G3798" t="s">
        <v>335</v>
      </c>
      <c r="H3798" t="s">
        <v>9034</v>
      </c>
      <c r="I3798" s="6">
        <v>44013.202719907407</v>
      </c>
      <c r="J3798" t="s">
        <v>16</v>
      </c>
      <c r="K3798" s="6">
        <v>44013.495439814818</v>
      </c>
      <c r="M3798" t="s">
        <v>9035</v>
      </c>
      <c r="N3798" t="s">
        <v>9036</v>
      </c>
      <c r="Q3798" t="s">
        <v>516</v>
      </c>
      <c r="R3798" t="s">
        <v>347</v>
      </c>
      <c r="S3798" t="s">
        <v>9037</v>
      </c>
      <c r="T3798" t="s">
        <v>338</v>
      </c>
      <c r="U3798" t="s">
        <v>530</v>
      </c>
      <c r="W3798" t="s">
        <v>9038</v>
      </c>
      <c r="Z3798" t="s">
        <v>9035</v>
      </c>
      <c r="AA3798" t="s">
        <v>9036</v>
      </c>
      <c r="AD3798" t="s">
        <v>516</v>
      </c>
      <c r="AE3798" t="s">
        <v>347</v>
      </c>
      <c r="AF3798" t="s">
        <v>9037</v>
      </c>
      <c r="AG3798" t="s">
        <v>338</v>
      </c>
      <c r="AH3798" t="s">
        <v>530</v>
      </c>
      <c r="AJ3798" t="s">
        <v>9038</v>
      </c>
      <c r="AL3798" t="s">
        <v>339</v>
      </c>
      <c r="AM3798">
        <v>1</v>
      </c>
      <c r="AN3798">
        <v>1</v>
      </c>
      <c r="AO3798">
        <v>8241</v>
      </c>
      <c r="AQ3798">
        <v>124480</v>
      </c>
      <c r="AR3798">
        <v>55340001</v>
      </c>
      <c r="AS3798" t="s">
        <v>1955</v>
      </c>
      <c r="AT3798" t="s">
        <v>71</v>
      </c>
      <c r="AW3798" t="s">
        <v>343</v>
      </c>
      <c r="BY3798" t="s">
        <v>342</v>
      </c>
      <c r="EQ3798">
        <v>249139</v>
      </c>
      <c r="ER3798" t="s">
        <v>9039</v>
      </c>
      <c r="EV3798">
        <v>17288804</v>
      </c>
      <c r="EW3798">
        <v>928</v>
      </c>
      <c r="EX3798">
        <v>221230</v>
      </c>
      <c r="EY3798" t="s">
        <v>9040</v>
      </c>
      <c r="EZ3798">
        <v>1</v>
      </c>
      <c r="FC3798">
        <v>55340001</v>
      </c>
      <c r="FD3798" t="s">
        <v>71</v>
      </c>
    </row>
    <row r="3799" spans="1:160" x14ac:dyDescent="0.3">
      <c r="A3799" t="str">
        <f>VLOOKUP(B3799,Table2[],3,FALSE)</f>
        <v>Digital</v>
      </c>
      <c r="B3799" t="str">
        <f>IF(OR(ISNUMBER(FIND("QVC",Z3799)),ISNUMBER(FIND("QVC",AL3799))),"QVC",IF(OR(ISNUMBER(FIND("NCO",H3799)),ISNUMBER(FIND("NCO",Y3799))), "NCO", IF(AL3799="consumer","PMD.com",VLOOKUP(LEFT(H3799,2),Tables!$E$1:$F$11,2,FALSE))))</f>
        <v>PMD.com</v>
      </c>
      <c r="C3799">
        <f t="shared" si="180"/>
        <v>55090001</v>
      </c>
      <c r="D3799">
        <f t="shared" si="181"/>
        <v>1</v>
      </c>
      <c r="E3799" t="str">
        <f t="shared" ca="1" si="179"/>
        <v>MTD orders shipped</v>
      </c>
      <c r="F3799" t="s">
        <v>3539</v>
      </c>
      <c r="G3799" t="s">
        <v>335</v>
      </c>
      <c r="H3799" t="s">
        <v>9041</v>
      </c>
      <c r="I3799" s="6">
        <v>44013.227789351855</v>
      </c>
      <c r="J3799" t="s">
        <v>16</v>
      </c>
      <c r="K3799" s="6">
        <v>44013.49554398148</v>
      </c>
      <c r="M3799" t="s">
        <v>9042</v>
      </c>
      <c r="N3799" t="s">
        <v>9043</v>
      </c>
      <c r="Q3799" t="s">
        <v>9044</v>
      </c>
      <c r="R3799" t="s">
        <v>389</v>
      </c>
      <c r="S3799" t="s">
        <v>9045</v>
      </c>
      <c r="T3799" t="s">
        <v>338</v>
      </c>
      <c r="U3799" t="s">
        <v>530</v>
      </c>
      <c r="W3799" t="s">
        <v>9046</v>
      </c>
      <c r="Z3799" t="s">
        <v>9042</v>
      </c>
      <c r="AA3799" t="s">
        <v>9043</v>
      </c>
      <c r="AD3799" t="s">
        <v>9044</v>
      </c>
      <c r="AE3799" t="s">
        <v>389</v>
      </c>
      <c r="AF3799" t="s">
        <v>9045</v>
      </c>
      <c r="AG3799" t="s">
        <v>338</v>
      </c>
      <c r="AH3799" t="s">
        <v>530</v>
      </c>
      <c r="AJ3799" t="s">
        <v>9046</v>
      </c>
      <c r="AL3799" t="s">
        <v>339</v>
      </c>
      <c r="AM3799">
        <v>1</v>
      </c>
      <c r="AN3799">
        <v>1</v>
      </c>
      <c r="AO3799">
        <v>5013</v>
      </c>
      <c r="AQ3799">
        <v>124478</v>
      </c>
      <c r="AR3799">
        <v>55090001</v>
      </c>
      <c r="AS3799" t="s">
        <v>995</v>
      </c>
      <c r="AT3799" t="s">
        <v>165</v>
      </c>
      <c r="AW3799" t="s">
        <v>340</v>
      </c>
      <c r="AX3799" t="s">
        <v>340</v>
      </c>
      <c r="AY3799" t="s">
        <v>382</v>
      </c>
      <c r="AZ3799">
        <v>0</v>
      </c>
      <c r="BY3799" t="s">
        <v>342</v>
      </c>
      <c r="EQ3799">
        <v>251219</v>
      </c>
      <c r="ER3799" t="s">
        <v>9047</v>
      </c>
      <c r="EV3799">
        <v>17288805</v>
      </c>
      <c r="EW3799">
        <v>928</v>
      </c>
      <c r="EX3799">
        <v>221231</v>
      </c>
      <c r="EY3799">
        <v>9.2748999964335493E+25</v>
      </c>
      <c r="EZ3799">
        <v>1</v>
      </c>
      <c r="FC3799">
        <v>55090001</v>
      </c>
      <c r="FD3799" t="s">
        <v>165</v>
      </c>
    </row>
    <row r="3800" spans="1:160" x14ac:dyDescent="0.3">
      <c r="A3800" t="str">
        <f>VLOOKUP(B3800,Table2[],3,FALSE)</f>
        <v>Digital</v>
      </c>
      <c r="B3800" t="str">
        <f>IF(OR(ISNUMBER(FIND("QVC",Z3800)),ISNUMBER(FIND("QVC",AL3800))),"QVC",IF(OR(ISNUMBER(FIND("NCO",H3800)),ISNUMBER(FIND("NCO",Y3800))), "NCO", IF(AL3800="consumer","PMD.com",VLOOKUP(LEFT(H3800,2),Tables!$E$1:$F$11,2,FALSE))))</f>
        <v>PMD.com</v>
      </c>
      <c r="C3800">
        <f t="shared" si="180"/>
        <v>53900001</v>
      </c>
      <c r="D3800">
        <f t="shared" si="181"/>
        <v>1</v>
      </c>
      <c r="E3800" t="str">
        <f t="shared" ca="1" si="179"/>
        <v>MTD orders shipped</v>
      </c>
      <c r="F3800" t="s">
        <v>3539</v>
      </c>
      <c r="G3800" t="s">
        <v>335</v>
      </c>
      <c r="H3800" t="s">
        <v>9041</v>
      </c>
      <c r="I3800" s="6">
        <v>44013.227789351855</v>
      </c>
      <c r="J3800" t="s">
        <v>16</v>
      </c>
      <c r="K3800" s="6">
        <v>44013.49554398148</v>
      </c>
      <c r="M3800" t="s">
        <v>9042</v>
      </c>
      <c r="N3800" t="s">
        <v>9043</v>
      </c>
      <c r="Q3800" t="s">
        <v>9044</v>
      </c>
      <c r="R3800" t="s">
        <v>389</v>
      </c>
      <c r="S3800" t="s">
        <v>9045</v>
      </c>
      <c r="T3800" t="s">
        <v>338</v>
      </c>
      <c r="U3800" t="s">
        <v>530</v>
      </c>
      <c r="W3800" t="s">
        <v>9046</v>
      </c>
      <c r="Z3800" t="s">
        <v>9042</v>
      </c>
      <c r="AA3800" t="s">
        <v>9043</v>
      </c>
      <c r="AD3800" t="s">
        <v>9044</v>
      </c>
      <c r="AE3800" t="s">
        <v>389</v>
      </c>
      <c r="AF3800" t="s">
        <v>9045</v>
      </c>
      <c r="AG3800" t="s">
        <v>338</v>
      </c>
      <c r="AH3800" t="s">
        <v>530</v>
      </c>
      <c r="AJ3800" t="s">
        <v>9046</v>
      </c>
      <c r="AL3800" t="s">
        <v>339</v>
      </c>
      <c r="AM3800">
        <v>1</v>
      </c>
      <c r="AN3800">
        <v>1</v>
      </c>
      <c r="AO3800">
        <v>31217</v>
      </c>
      <c r="AQ3800">
        <v>124466</v>
      </c>
      <c r="AR3800">
        <v>53900001</v>
      </c>
      <c r="AS3800" t="s">
        <v>1697</v>
      </c>
      <c r="AT3800" t="s">
        <v>104</v>
      </c>
      <c r="AW3800" t="s">
        <v>343</v>
      </c>
      <c r="BY3800" t="s">
        <v>342</v>
      </c>
      <c r="EQ3800">
        <v>247378</v>
      </c>
      <c r="ER3800" t="s">
        <v>9047</v>
      </c>
      <c r="EV3800">
        <v>17288805</v>
      </c>
      <c r="EW3800">
        <v>928</v>
      </c>
      <c r="EX3800">
        <v>221231</v>
      </c>
      <c r="EY3800">
        <v>9.2748999964335493E+25</v>
      </c>
      <c r="EZ3800">
        <v>1</v>
      </c>
      <c r="FC3800" t="s">
        <v>632</v>
      </c>
      <c r="FD3800" t="s">
        <v>633</v>
      </c>
    </row>
    <row r="3801" spans="1:160" x14ac:dyDescent="0.3">
      <c r="A3801" t="str">
        <f>VLOOKUP(B3801,Table2[],3,FALSE)</f>
        <v>Digital</v>
      </c>
      <c r="B3801" t="str">
        <f>IF(OR(ISNUMBER(FIND("QVC",Z3801)),ISNUMBER(FIND("QVC",AL3801))),"QVC",IF(OR(ISNUMBER(FIND("NCO",H3801)),ISNUMBER(FIND("NCO",Y3801))), "NCO", IF(AL3801="consumer","PMD.com",VLOOKUP(LEFT(H3801,2),Tables!$E$1:$F$11,2,FALSE))))</f>
        <v>PMD.com</v>
      </c>
      <c r="C3801">
        <f t="shared" si="180"/>
        <v>54010001</v>
      </c>
      <c r="D3801">
        <f t="shared" si="181"/>
        <v>1</v>
      </c>
      <c r="E3801" t="str">
        <f t="shared" ca="1" si="179"/>
        <v>MTD orders shipped</v>
      </c>
      <c r="F3801" t="s">
        <v>3539</v>
      </c>
      <c r="G3801" t="s">
        <v>335</v>
      </c>
      <c r="H3801" t="s">
        <v>9041</v>
      </c>
      <c r="I3801" s="6">
        <v>44013.227789351855</v>
      </c>
      <c r="J3801" t="s">
        <v>16</v>
      </c>
      <c r="K3801" s="6">
        <v>44013.49554398148</v>
      </c>
      <c r="M3801" t="s">
        <v>9042</v>
      </c>
      <c r="N3801" t="s">
        <v>9043</v>
      </c>
      <c r="Q3801" t="s">
        <v>9044</v>
      </c>
      <c r="R3801" t="s">
        <v>389</v>
      </c>
      <c r="S3801" t="s">
        <v>9045</v>
      </c>
      <c r="T3801" t="s">
        <v>338</v>
      </c>
      <c r="U3801" t="s">
        <v>530</v>
      </c>
      <c r="W3801" t="s">
        <v>9046</v>
      </c>
      <c r="Z3801" t="s">
        <v>9042</v>
      </c>
      <c r="AA3801" t="s">
        <v>9043</v>
      </c>
      <c r="AD3801" t="s">
        <v>9044</v>
      </c>
      <c r="AE3801" t="s">
        <v>389</v>
      </c>
      <c r="AF3801" t="s">
        <v>9045</v>
      </c>
      <c r="AG3801" t="s">
        <v>338</v>
      </c>
      <c r="AH3801" t="s">
        <v>530</v>
      </c>
      <c r="AJ3801" t="s">
        <v>9046</v>
      </c>
      <c r="AL3801" t="s">
        <v>339</v>
      </c>
      <c r="AM3801">
        <v>1</v>
      </c>
      <c r="AN3801">
        <v>1</v>
      </c>
      <c r="AO3801">
        <v>6300</v>
      </c>
      <c r="AQ3801">
        <v>124476</v>
      </c>
      <c r="AR3801">
        <v>54010001</v>
      </c>
      <c r="AS3801" t="s">
        <v>577</v>
      </c>
      <c r="AT3801" t="s">
        <v>35</v>
      </c>
      <c r="AW3801" t="s">
        <v>340</v>
      </c>
      <c r="AX3801">
        <v>0</v>
      </c>
      <c r="AY3801" t="s">
        <v>348</v>
      </c>
      <c r="AZ3801">
        <v>0</v>
      </c>
      <c r="BY3801" t="s">
        <v>342</v>
      </c>
      <c r="EQ3801">
        <v>252076</v>
      </c>
      <c r="ER3801" t="s">
        <v>9047</v>
      </c>
      <c r="EV3801">
        <v>17288805</v>
      </c>
      <c r="EW3801">
        <v>928</v>
      </c>
      <c r="EX3801">
        <v>221231</v>
      </c>
      <c r="EY3801">
        <v>9.2748999964335493E+25</v>
      </c>
      <c r="EZ3801">
        <v>1</v>
      </c>
      <c r="FC3801" t="s">
        <v>632</v>
      </c>
      <c r="FD3801" t="s">
        <v>633</v>
      </c>
    </row>
    <row r="3802" spans="1:160" x14ac:dyDescent="0.3">
      <c r="A3802" t="str">
        <f>VLOOKUP(B3802,Table2[],3,FALSE)</f>
        <v>Digital</v>
      </c>
      <c r="B3802" t="str">
        <f>IF(OR(ISNUMBER(FIND("QVC",Z3802)),ISNUMBER(FIND("QVC",AL3802))),"QVC",IF(OR(ISNUMBER(FIND("NCO",H3802)),ISNUMBER(FIND("NCO",Y3802))), "NCO", IF(AL3802="consumer","PMD.com",VLOOKUP(LEFT(H3802,2),Tables!$E$1:$F$11,2,FALSE))))</f>
        <v>PMD.com</v>
      </c>
      <c r="C3802">
        <f t="shared" si="180"/>
        <v>51410001</v>
      </c>
      <c r="D3802">
        <f t="shared" si="181"/>
        <v>1</v>
      </c>
      <c r="E3802" t="str">
        <f t="shared" ca="1" si="179"/>
        <v>MTD orders shipped</v>
      </c>
      <c r="F3802" t="s">
        <v>3539</v>
      </c>
      <c r="G3802" t="s">
        <v>335</v>
      </c>
      <c r="H3802" t="s">
        <v>9048</v>
      </c>
      <c r="I3802" s="6">
        <v>44013.19740740741</v>
      </c>
      <c r="J3802" t="s">
        <v>16</v>
      </c>
      <c r="K3802" s="6">
        <v>44013.495694444442</v>
      </c>
      <c r="M3802" t="s">
        <v>2242</v>
      </c>
      <c r="N3802" t="s">
        <v>2243</v>
      </c>
      <c r="Q3802" t="s">
        <v>2244</v>
      </c>
      <c r="R3802" t="s">
        <v>414</v>
      </c>
      <c r="S3802">
        <v>7421</v>
      </c>
      <c r="T3802" t="s">
        <v>338</v>
      </c>
      <c r="U3802" t="s">
        <v>530</v>
      </c>
      <c r="W3802" t="s">
        <v>2245</v>
      </c>
      <c r="Z3802" t="s">
        <v>2242</v>
      </c>
      <c r="AA3802" t="s">
        <v>2243</v>
      </c>
      <c r="AD3802" t="s">
        <v>2244</v>
      </c>
      <c r="AE3802" t="s">
        <v>414</v>
      </c>
      <c r="AF3802">
        <v>7421</v>
      </c>
      <c r="AG3802" t="s">
        <v>338</v>
      </c>
      <c r="AH3802" t="s">
        <v>530</v>
      </c>
      <c r="AJ3802" t="s">
        <v>2245</v>
      </c>
      <c r="AL3802" t="s">
        <v>339</v>
      </c>
      <c r="AM3802">
        <v>1</v>
      </c>
      <c r="AN3802">
        <v>1</v>
      </c>
      <c r="AO3802">
        <v>10146</v>
      </c>
      <c r="AQ3802">
        <v>124431</v>
      </c>
      <c r="AR3802">
        <v>51410001</v>
      </c>
      <c r="AS3802" t="s">
        <v>2386</v>
      </c>
      <c r="AT3802" t="s">
        <v>81</v>
      </c>
      <c r="AW3802" t="s">
        <v>340</v>
      </c>
      <c r="AX3802" t="s">
        <v>340</v>
      </c>
      <c r="AY3802" t="s">
        <v>432</v>
      </c>
      <c r="AZ3802">
        <v>0</v>
      </c>
      <c r="BY3802" t="s">
        <v>342</v>
      </c>
      <c r="EQ3802">
        <v>253369</v>
      </c>
      <c r="ER3802" t="s">
        <v>9049</v>
      </c>
      <c r="EV3802">
        <v>17288802</v>
      </c>
      <c r="EW3802">
        <v>928</v>
      </c>
      <c r="EX3802">
        <v>221228</v>
      </c>
      <c r="EY3802" t="s">
        <v>9050</v>
      </c>
      <c r="EZ3802">
        <v>1</v>
      </c>
      <c r="FC3802">
        <v>51410001</v>
      </c>
      <c r="FD3802" t="s">
        <v>81</v>
      </c>
    </row>
    <row r="3803" spans="1:160" x14ac:dyDescent="0.3">
      <c r="A3803" t="str">
        <f>VLOOKUP(B3803,Table2[],3,FALSE)</f>
        <v>Digital</v>
      </c>
      <c r="B3803" t="str">
        <f>IF(OR(ISNUMBER(FIND("QVC",Z3803)),ISNUMBER(FIND("QVC",AL3803))),"QVC",IF(OR(ISNUMBER(FIND("NCO",H3803)),ISNUMBER(FIND("NCO",Y3803))), "NCO", IF(AL3803="consumer","PMD.com",VLOOKUP(LEFT(H3803,2),Tables!$E$1:$F$11,2,FALSE))))</f>
        <v>PMD.com</v>
      </c>
      <c r="C3803">
        <f t="shared" si="180"/>
        <v>51090030</v>
      </c>
      <c r="D3803">
        <f t="shared" si="181"/>
        <v>1</v>
      </c>
      <c r="E3803" t="str">
        <f t="shared" ca="1" si="179"/>
        <v>MTD orders shipped</v>
      </c>
      <c r="F3803" t="s">
        <v>3539</v>
      </c>
      <c r="G3803" t="s">
        <v>335</v>
      </c>
      <c r="H3803" t="s">
        <v>9051</v>
      </c>
      <c r="I3803" s="6">
        <v>44013.227812500001</v>
      </c>
      <c r="J3803" t="s">
        <v>16</v>
      </c>
      <c r="K3803" s="6">
        <v>44013.495856481481</v>
      </c>
      <c r="M3803" t="s">
        <v>9052</v>
      </c>
      <c r="N3803" t="s">
        <v>9053</v>
      </c>
      <c r="O3803" t="s">
        <v>9054</v>
      </c>
      <c r="Q3803" t="s">
        <v>408</v>
      </c>
      <c r="R3803" t="s">
        <v>389</v>
      </c>
      <c r="S3803">
        <v>10028</v>
      </c>
      <c r="T3803" t="s">
        <v>338</v>
      </c>
      <c r="U3803" t="s">
        <v>530</v>
      </c>
      <c r="W3803" t="s">
        <v>9055</v>
      </c>
      <c r="Z3803" t="s">
        <v>9052</v>
      </c>
      <c r="AA3803" t="s">
        <v>9053</v>
      </c>
      <c r="AB3803" t="s">
        <v>9054</v>
      </c>
      <c r="AD3803" t="s">
        <v>408</v>
      </c>
      <c r="AE3803" t="s">
        <v>389</v>
      </c>
      <c r="AF3803">
        <v>10028</v>
      </c>
      <c r="AG3803" t="s">
        <v>338</v>
      </c>
      <c r="AH3803" t="s">
        <v>530</v>
      </c>
      <c r="AJ3803" t="s">
        <v>9055</v>
      </c>
      <c r="AL3803" t="s">
        <v>339</v>
      </c>
      <c r="AM3803">
        <v>1</v>
      </c>
      <c r="AN3803">
        <v>1</v>
      </c>
      <c r="AO3803">
        <v>6688</v>
      </c>
      <c r="AQ3803">
        <v>125960</v>
      </c>
      <c r="AR3803">
        <v>51090030</v>
      </c>
      <c r="AS3803" t="s">
        <v>3043</v>
      </c>
      <c r="AT3803" t="s">
        <v>628</v>
      </c>
      <c r="AW3803" t="s">
        <v>343</v>
      </c>
      <c r="BY3803" t="s">
        <v>342</v>
      </c>
      <c r="BZ3803" t="b">
        <v>0</v>
      </c>
      <c r="EQ3803">
        <v>243047</v>
      </c>
      <c r="ER3803" t="s">
        <v>9056</v>
      </c>
      <c r="EV3803">
        <v>17288806</v>
      </c>
      <c r="EW3803">
        <v>928</v>
      </c>
      <c r="EX3803">
        <v>221232</v>
      </c>
      <c r="EY3803" t="s">
        <v>9057</v>
      </c>
      <c r="EZ3803">
        <v>1</v>
      </c>
      <c r="FC3803">
        <v>95384</v>
      </c>
      <c r="FD3803" t="s">
        <v>3530</v>
      </c>
    </row>
    <row r="3804" spans="1:160" x14ac:dyDescent="0.3">
      <c r="A3804" t="str">
        <f>VLOOKUP(B3804,Table2[],3,FALSE)</f>
        <v>Digital</v>
      </c>
      <c r="B3804" t="str">
        <f>IF(OR(ISNUMBER(FIND("QVC",Z3804)),ISNUMBER(FIND("QVC",AL3804))),"QVC",IF(OR(ISNUMBER(FIND("NCO",H3804)),ISNUMBER(FIND("NCO",Y3804))), "NCO", IF(AL3804="consumer","PMD.com",VLOOKUP(LEFT(H3804,2),Tables!$E$1:$F$11,2,FALSE))))</f>
        <v>PMD.com</v>
      </c>
      <c r="C3804">
        <f t="shared" si="180"/>
        <v>5357</v>
      </c>
      <c r="D3804">
        <f t="shared" si="181"/>
        <v>2</v>
      </c>
      <c r="E3804" t="str">
        <f t="shared" ca="1" si="179"/>
        <v>MTD orders shipped</v>
      </c>
      <c r="F3804" t="s">
        <v>3539</v>
      </c>
      <c r="G3804" t="s">
        <v>335</v>
      </c>
      <c r="H3804" t="s">
        <v>9051</v>
      </c>
      <c r="I3804" s="6">
        <v>44013.227812500001</v>
      </c>
      <c r="J3804" t="s">
        <v>16</v>
      </c>
      <c r="K3804" s="6">
        <v>44013.495856481481</v>
      </c>
      <c r="M3804" t="s">
        <v>9052</v>
      </c>
      <c r="N3804" t="s">
        <v>9053</v>
      </c>
      <c r="O3804" t="s">
        <v>9054</v>
      </c>
      <c r="Q3804" t="s">
        <v>408</v>
      </c>
      <c r="R3804" t="s">
        <v>389</v>
      </c>
      <c r="S3804">
        <v>10028</v>
      </c>
      <c r="T3804" t="s">
        <v>338</v>
      </c>
      <c r="U3804" t="s">
        <v>530</v>
      </c>
      <c r="W3804" t="s">
        <v>9055</v>
      </c>
      <c r="Z3804" t="s">
        <v>9052</v>
      </c>
      <c r="AA3804" t="s">
        <v>9053</v>
      </c>
      <c r="AB3804" t="s">
        <v>9054</v>
      </c>
      <c r="AD3804" t="s">
        <v>408</v>
      </c>
      <c r="AE3804" t="s">
        <v>389</v>
      </c>
      <c r="AF3804">
        <v>10028</v>
      </c>
      <c r="AG3804" t="s">
        <v>338</v>
      </c>
      <c r="AH3804" t="s">
        <v>530</v>
      </c>
      <c r="AJ3804" t="s">
        <v>9055</v>
      </c>
      <c r="AL3804" t="s">
        <v>339</v>
      </c>
      <c r="AM3804">
        <v>2</v>
      </c>
      <c r="AN3804">
        <v>2</v>
      </c>
      <c r="AO3804">
        <v>15182</v>
      </c>
      <c r="AQ3804">
        <v>124521</v>
      </c>
      <c r="AR3804">
        <v>5357</v>
      </c>
      <c r="AS3804" t="s">
        <v>87</v>
      </c>
      <c r="AT3804" t="s">
        <v>88</v>
      </c>
      <c r="AW3804" t="s">
        <v>340</v>
      </c>
      <c r="AX3804" t="s">
        <v>340</v>
      </c>
      <c r="AY3804" t="s">
        <v>351</v>
      </c>
      <c r="AZ3804" t="s">
        <v>379</v>
      </c>
      <c r="BY3804" t="s">
        <v>342</v>
      </c>
      <c r="EQ3804">
        <v>249142</v>
      </c>
      <c r="ER3804" t="s">
        <v>9056</v>
      </c>
      <c r="EV3804">
        <v>17288806</v>
      </c>
      <c r="EW3804">
        <v>928</v>
      </c>
      <c r="EX3804">
        <v>221232</v>
      </c>
      <c r="EY3804" t="s">
        <v>9057</v>
      </c>
      <c r="EZ3804">
        <v>1</v>
      </c>
      <c r="FC3804">
        <v>5357</v>
      </c>
      <c r="FD3804" t="s">
        <v>88</v>
      </c>
    </row>
    <row r="3805" spans="1:160" x14ac:dyDescent="0.3">
      <c r="A3805" t="str">
        <f>VLOOKUP(B3805,Table2[],3,FALSE)</f>
        <v>Digital</v>
      </c>
      <c r="B3805" t="str">
        <f>IF(OR(ISNUMBER(FIND("QVC",Z3805)),ISNUMBER(FIND("QVC",AL3805))),"QVC",IF(OR(ISNUMBER(FIND("NCO",H3805)),ISNUMBER(FIND("NCO",Y3805))), "NCO", IF(AL3805="consumer","PMD.com",VLOOKUP(LEFT(H3805,2),Tables!$E$1:$F$11,2,FALSE))))</f>
        <v>PMD.com</v>
      </c>
      <c r="C3805">
        <f t="shared" si="180"/>
        <v>53920001</v>
      </c>
      <c r="D3805">
        <f t="shared" si="181"/>
        <v>1</v>
      </c>
      <c r="E3805" t="str">
        <f t="shared" ca="1" si="179"/>
        <v>MTD orders shipped</v>
      </c>
      <c r="F3805" t="s">
        <v>3539</v>
      </c>
      <c r="G3805" t="s">
        <v>335</v>
      </c>
      <c r="H3805" t="s">
        <v>9051</v>
      </c>
      <c r="I3805" s="6">
        <v>44013.227812500001</v>
      </c>
      <c r="J3805" t="s">
        <v>16</v>
      </c>
      <c r="K3805" s="6">
        <v>44013.495856481481</v>
      </c>
      <c r="M3805" t="s">
        <v>9052</v>
      </c>
      <c r="N3805" t="s">
        <v>9053</v>
      </c>
      <c r="O3805" t="s">
        <v>9054</v>
      </c>
      <c r="Q3805" t="s">
        <v>408</v>
      </c>
      <c r="R3805" t="s">
        <v>389</v>
      </c>
      <c r="S3805">
        <v>10028</v>
      </c>
      <c r="T3805" t="s">
        <v>338</v>
      </c>
      <c r="U3805" t="s">
        <v>530</v>
      </c>
      <c r="W3805" t="s">
        <v>9055</v>
      </c>
      <c r="Z3805" t="s">
        <v>9052</v>
      </c>
      <c r="AA3805" t="s">
        <v>9053</v>
      </c>
      <c r="AB3805" t="s">
        <v>9054</v>
      </c>
      <c r="AD3805" t="s">
        <v>408</v>
      </c>
      <c r="AE3805" t="s">
        <v>389</v>
      </c>
      <c r="AF3805">
        <v>10028</v>
      </c>
      <c r="AG3805" t="s">
        <v>338</v>
      </c>
      <c r="AH3805" t="s">
        <v>530</v>
      </c>
      <c r="AJ3805" t="s">
        <v>9055</v>
      </c>
      <c r="AL3805" t="s">
        <v>339</v>
      </c>
      <c r="AM3805">
        <v>1</v>
      </c>
      <c r="AN3805">
        <v>1</v>
      </c>
      <c r="AO3805">
        <v>14899</v>
      </c>
      <c r="AQ3805">
        <v>124468</v>
      </c>
      <c r="AR3805">
        <v>53920001</v>
      </c>
      <c r="AS3805">
        <v>9000000</v>
      </c>
      <c r="AT3805" t="s">
        <v>40</v>
      </c>
      <c r="AW3805" t="s">
        <v>343</v>
      </c>
      <c r="BY3805" t="s">
        <v>342</v>
      </c>
      <c r="EQ3805">
        <v>243396</v>
      </c>
      <c r="ER3805" t="s">
        <v>9056</v>
      </c>
      <c r="EV3805">
        <v>17288806</v>
      </c>
      <c r="EW3805">
        <v>928</v>
      </c>
      <c r="EX3805">
        <v>221232</v>
      </c>
      <c r="EY3805" t="s">
        <v>9057</v>
      </c>
      <c r="EZ3805">
        <v>1</v>
      </c>
      <c r="FC3805">
        <v>95384</v>
      </c>
      <c r="FD3805" t="s">
        <v>3530</v>
      </c>
    </row>
    <row r="3806" spans="1:160" x14ac:dyDescent="0.3">
      <c r="A3806" t="str">
        <f>VLOOKUP(B3806,Table2[],3,FALSE)</f>
        <v>Digital</v>
      </c>
      <c r="B3806" t="str">
        <f>IF(OR(ISNUMBER(FIND("QVC",Z3806)),ISNUMBER(FIND("QVC",AL3806))),"QVC",IF(OR(ISNUMBER(FIND("NCO",H3806)),ISNUMBER(FIND("NCO",Y3806))), "NCO", IF(AL3806="consumer","PMD.com",VLOOKUP(LEFT(H3806,2),Tables!$E$1:$F$11,2,FALSE))))</f>
        <v>PMD.com</v>
      </c>
      <c r="C3806">
        <f t="shared" si="180"/>
        <v>52430001</v>
      </c>
      <c r="D3806">
        <f t="shared" si="181"/>
        <v>1</v>
      </c>
      <c r="E3806" t="str">
        <f t="shared" ca="1" si="179"/>
        <v>MTD orders shipped</v>
      </c>
      <c r="F3806" t="s">
        <v>3539</v>
      </c>
      <c r="G3806" t="s">
        <v>335</v>
      </c>
      <c r="H3806" t="s">
        <v>9051</v>
      </c>
      <c r="I3806" s="6">
        <v>44013.227812500001</v>
      </c>
      <c r="J3806" t="s">
        <v>16</v>
      </c>
      <c r="K3806" s="6">
        <v>44013.495856481481</v>
      </c>
      <c r="M3806" t="s">
        <v>9052</v>
      </c>
      <c r="N3806" t="s">
        <v>9053</v>
      </c>
      <c r="O3806" t="s">
        <v>9054</v>
      </c>
      <c r="Q3806" t="s">
        <v>408</v>
      </c>
      <c r="R3806" t="s">
        <v>389</v>
      </c>
      <c r="S3806">
        <v>10028</v>
      </c>
      <c r="T3806" t="s">
        <v>338</v>
      </c>
      <c r="U3806" t="s">
        <v>530</v>
      </c>
      <c r="W3806" t="s">
        <v>9055</v>
      </c>
      <c r="Z3806" t="s">
        <v>9052</v>
      </c>
      <c r="AA3806" t="s">
        <v>9053</v>
      </c>
      <c r="AB3806" t="s">
        <v>9054</v>
      </c>
      <c r="AD3806" t="s">
        <v>408</v>
      </c>
      <c r="AE3806" t="s">
        <v>389</v>
      </c>
      <c r="AF3806">
        <v>10028</v>
      </c>
      <c r="AG3806" t="s">
        <v>338</v>
      </c>
      <c r="AH3806" t="s">
        <v>530</v>
      </c>
      <c r="AJ3806" t="s">
        <v>9055</v>
      </c>
      <c r="AL3806" t="s">
        <v>339</v>
      </c>
      <c r="AM3806">
        <v>1</v>
      </c>
      <c r="AN3806">
        <v>1</v>
      </c>
      <c r="AO3806">
        <v>12063</v>
      </c>
      <c r="AQ3806">
        <v>127155</v>
      </c>
      <c r="AR3806">
        <v>52430001</v>
      </c>
      <c r="AS3806" t="s">
        <v>927</v>
      </c>
      <c r="AT3806" t="s">
        <v>75</v>
      </c>
      <c r="AW3806" t="s">
        <v>340</v>
      </c>
      <c r="AX3806" t="s">
        <v>340</v>
      </c>
      <c r="AY3806" t="s">
        <v>357</v>
      </c>
      <c r="AZ3806" t="s">
        <v>363</v>
      </c>
      <c r="BY3806" t="s">
        <v>342</v>
      </c>
      <c r="EQ3806">
        <v>249990</v>
      </c>
      <c r="ER3806" t="s">
        <v>9056</v>
      </c>
      <c r="EV3806">
        <v>17288806</v>
      </c>
      <c r="EW3806">
        <v>928</v>
      </c>
      <c r="EX3806">
        <v>221232</v>
      </c>
      <c r="EY3806" t="s">
        <v>9057</v>
      </c>
      <c r="EZ3806">
        <v>1</v>
      </c>
      <c r="FC3806">
        <v>95384</v>
      </c>
      <c r="FD3806" t="s">
        <v>3530</v>
      </c>
    </row>
    <row r="3807" spans="1:160" x14ac:dyDescent="0.3">
      <c r="A3807" t="str">
        <f>VLOOKUP(B3807,Table2[],3,FALSE)</f>
        <v>Digital</v>
      </c>
      <c r="B3807" t="str">
        <f>IF(OR(ISNUMBER(FIND("QVC",Z3807)),ISNUMBER(FIND("QVC",AL3807))),"QVC",IF(OR(ISNUMBER(FIND("NCO",H3807)),ISNUMBER(FIND("NCO",Y3807))), "NCO", IF(AL3807="consumer","PMD.com",VLOOKUP(LEFT(H3807,2),Tables!$E$1:$F$11,2,FALSE))))</f>
        <v>PMD.com</v>
      </c>
      <c r="C3807">
        <f t="shared" si="180"/>
        <v>54010001</v>
      </c>
      <c r="D3807">
        <f t="shared" si="181"/>
        <v>1</v>
      </c>
      <c r="E3807" t="str">
        <f t="shared" ca="1" si="179"/>
        <v>MTD orders shipped</v>
      </c>
      <c r="F3807" t="s">
        <v>3539</v>
      </c>
      <c r="G3807" t="s">
        <v>335</v>
      </c>
      <c r="H3807" t="s">
        <v>9058</v>
      </c>
      <c r="I3807" s="6">
        <v>44013.196400462963</v>
      </c>
      <c r="J3807" t="s">
        <v>16</v>
      </c>
      <c r="K3807" s="6">
        <v>44013.495995370373</v>
      </c>
      <c r="M3807" t="s">
        <v>9059</v>
      </c>
      <c r="N3807" t="s">
        <v>9060</v>
      </c>
      <c r="Q3807" t="s">
        <v>1180</v>
      </c>
      <c r="R3807" t="s">
        <v>390</v>
      </c>
      <c r="S3807">
        <v>74006</v>
      </c>
      <c r="T3807" t="s">
        <v>338</v>
      </c>
      <c r="U3807" t="s">
        <v>530</v>
      </c>
      <c r="W3807" t="s">
        <v>9061</v>
      </c>
      <c r="Z3807" t="s">
        <v>9059</v>
      </c>
      <c r="AA3807" t="s">
        <v>9060</v>
      </c>
      <c r="AD3807" t="s">
        <v>1180</v>
      </c>
      <c r="AE3807" t="s">
        <v>390</v>
      </c>
      <c r="AF3807">
        <v>74006</v>
      </c>
      <c r="AG3807" t="s">
        <v>338</v>
      </c>
      <c r="AH3807" t="s">
        <v>530</v>
      </c>
      <c r="AJ3807" t="s">
        <v>9061</v>
      </c>
      <c r="AL3807" t="s">
        <v>339</v>
      </c>
      <c r="AM3807">
        <v>1</v>
      </c>
      <c r="AN3807">
        <v>1</v>
      </c>
      <c r="AO3807">
        <v>6300</v>
      </c>
      <c r="AQ3807">
        <v>124476</v>
      </c>
      <c r="AR3807">
        <v>54010001</v>
      </c>
      <c r="AS3807" t="s">
        <v>577</v>
      </c>
      <c r="AT3807" t="s">
        <v>35</v>
      </c>
      <c r="AW3807" t="s">
        <v>340</v>
      </c>
      <c r="AX3807">
        <v>0</v>
      </c>
      <c r="AY3807" t="s">
        <v>348</v>
      </c>
      <c r="AZ3807">
        <v>0</v>
      </c>
      <c r="BY3807" t="s">
        <v>342</v>
      </c>
      <c r="EQ3807">
        <v>252076</v>
      </c>
      <c r="ER3807" t="s">
        <v>9062</v>
      </c>
      <c r="EV3807">
        <v>17288791</v>
      </c>
      <c r="EW3807">
        <v>928</v>
      </c>
      <c r="EX3807">
        <v>221217</v>
      </c>
      <c r="EY3807">
        <v>9.2748999964335493E+25</v>
      </c>
      <c r="EZ3807">
        <v>1</v>
      </c>
      <c r="FC3807">
        <v>54010001</v>
      </c>
      <c r="FD3807" t="s">
        <v>35</v>
      </c>
    </row>
    <row r="3808" spans="1:160" x14ac:dyDescent="0.3">
      <c r="A3808" t="str">
        <f>VLOOKUP(B3808,Table2[],3,FALSE)</f>
        <v>Digital</v>
      </c>
      <c r="B3808" t="str">
        <f>IF(OR(ISNUMBER(FIND("QVC",Z3808)),ISNUMBER(FIND("QVC",AL3808))),"QVC",IF(OR(ISNUMBER(FIND("NCO",H3808)),ISNUMBER(FIND("NCO",Y3808))), "NCO", IF(AL3808="consumer","PMD.com",VLOOKUP(LEFT(H3808,2),Tables!$E$1:$F$11,2,FALSE))))</f>
        <v>PMD.com</v>
      </c>
      <c r="C3808">
        <f t="shared" si="180"/>
        <v>51070001</v>
      </c>
      <c r="D3808">
        <f t="shared" si="181"/>
        <v>1</v>
      </c>
      <c r="E3808" t="str">
        <f t="shared" ca="1" si="179"/>
        <v>MTD orders shipped</v>
      </c>
      <c r="F3808" t="s">
        <v>3539</v>
      </c>
      <c r="G3808" t="s">
        <v>335</v>
      </c>
      <c r="H3808" t="s">
        <v>9063</v>
      </c>
      <c r="I3808" s="6">
        <v>44013.196770833332</v>
      </c>
      <c r="J3808" t="s">
        <v>16</v>
      </c>
      <c r="K3808" s="6">
        <v>44013.496111111112</v>
      </c>
      <c r="M3808" t="s">
        <v>1046</v>
      </c>
      <c r="N3808" t="s">
        <v>1047</v>
      </c>
      <c r="O3808" t="s">
        <v>1048</v>
      </c>
      <c r="Q3808" t="s">
        <v>813</v>
      </c>
      <c r="R3808" t="s">
        <v>409</v>
      </c>
      <c r="S3808">
        <v>6783</v>
      </c>
      <c r="T3808" t="s">
        <v>338</v>
      </c>
      <c r="U3808" t="s">
        <v>530</v>
      </c>
      <c r="W3808" t="s">
        <v>1049</v>
      </c>
      <c r="Z3808" t="s">
        <v>1046</v>
      </c>
      <c r="AA3808" t="s">
        <v>1047</v>
      </c>
      <c r="AB3808" t="s">
        <v>1048</v>
      </c>
      <c r="AD3808" t="s">
        <v>813</v>
      </c>
      <c r="AE3808" t="s">
        <v>409</v>
      </c>
      <c r="AF3808">
        <v>6783</v>
      </c>
      <c r="AG3808" t="s">
        <v>338</v>
      </c>
      <c r="AH3808" t="s">
        <v>530</v>
      </c>
      <c r="AJ3808" t="s">
        <v>1049</v>
      </c>
      <c r="AL3808" t="s">
        <v>339</v>
      </c>
      <c r="AM3808">
        <v>1</v>
      </c>
      <c r="AN3808">
        <v>1</v>
      </c>
      <c r="AO3808">
        <v>10147</v>
      </c>
      <c r="AQ3808">
        <v>124429</v>
      </c>
      <c r="AR3808">
        <v>51070001</v>
      </c>
      <c r="AS3808" t="s">
        <v>1886</v>
      </c>
      <c r="AT3808" t="s">
        <v>45</v>
      </c>
      <c r="AW3808" t="s">
        <v>343</v>
      </c>
      <c r="BY3808" t="s">
        <v>342</v>
      </c>
      <c r="EQ3808">
        <v>251956</v>
      </c>
      <c r="ER3808" t="s">
        <v>9064</v>
      </c>
      <c r="EV3808">
        <v>17288795</v>
      </c>
      <c r="EW3808">
        <v>928</v>
      </c>
      <c r="EX3808">
        <v>221221</v>
      </c>
      <c r="EY3808">
        <v>9.2748999964335493E+25</v>
      </c>
      <c r="EZ3808">
        <v>1</v>
      </c>
      <c r="FC3808">
        <v>51070001</v>
      </c>
      <c r="FD3808" t="s">
        <v>45</v>
      </c>
    </row>
    <row r="3809" spans="1:160" x14ac:dyDescent="0.3">
      <c r="A3809" t="str">
        <f>VLOOKUP(B3809,Table2[],3,FALSE)</f>
        <v>Digital</v>
      </c>
      <c r="B3809" t="str">
        <f>IF(OR(ISNUMBER(FIND("QVC",Z3809)),ISNUMBER(FIND("QVC",AL3809))),"QVC",IF(OR(ISNUMBER(FIND("NCO",H3809)),ISNUMBER(FIND("NCO",Y3809))), "NCO", IF(AL3809="consumer","PMD.com",VLOOKUP(LEFT(H3809,2),Tables!$E$1:$F$11,2,FALSE))))</f>
        <v>PMD.com</v>
      </c>
      <c r="C3809">
        <f t="shared" si="180"/>
        <v>58030001</v>
      </c>
      <c r="D3809">
        <f t="shared" si="181"/>
        <v>1</v>
      </c>
      <c r="E3809" t="str">
        <f t="shared" ca="1" si="179"/>
        <v>MTD orders shipped</v>
      </c>
      <c r="F3809" t="s">
        <v>3539</v>
      </c>
      <c r="G3809" t="s">
        <v>335</v>
      </c>
      <c r="H3809" t="s">
        <v>9065</v>
      </c>
      <c r="I3809" s="6">
        <v>44013.196689814817</v>
      </c>
      <c r="J3809" t="s">
        <v>16</v>
      </c>
      <c r="K3809" s="6">
        <v>44013.49622685185</v>
      </c>
      <c r="M3809" t="s">
        <v>1556</v>
      </c>
      <c r="N3809" t="s">
        <v>9066</v>
      </c>
      <c r="O3809" t="s">
        <v>9067</v>
      </c>
      <c r="Q3809" t="s">
        <v>1127</v>
      </c>
      <c r="R3809" t="s">
        <v>414</v>
      </c>
      <c r="S3809">
        <v>7042</v>
      </c>
      <c r="T3809" t="s">
        <v>338</v>
      </c>
      <c r="U3809" t="s">
        <v>530</v>
      </c>
      <c r="W3809" t="s">
        <v>1557</v>
      </c>
      <c r="Z3809" t="s">
        <v>1556</v>
      </c>
      <c r="AA3809" t="s">
        <v>9066</v>
      </c>
      <c r="AB3809" t="s">
        <v>9067</v>
      </c>
      <c r="AD3809" t="s">
        <v>1127</v>
      </c>
      <c r="AE3809" t="s">
        <v>414</v>
      </c>
      <c r="AF3809">
        <v>7042</v>
      </c>
      <c r="AG3809" t="s">
        <v>338</v>
      </c>
      <c r="AH3809" t="s">
        <v>530</v>
      </c>
      <c r="AJ3809" t="s">
        <v>1557</v>
      </c>
      <c r="AL3809" t="s">
        <v>339</v>
      </c>
      <c r="AM3809">
        <v>1</v>
      </c>
      <c r="AN3809">
        <v>1</v>
      </c>
      <c r="AO3809">
        <v>9621</v>
      </c>
      <c r="AQ3809">
        <v>124483</v>
      </c>
      <c r="AR3809">
        <v>58030001</v>
      </c>
      <c r="AS3809" t="s">
        <v>1761</v>
      </c>
      <c r="AT3809" t="s">
        <v>36</v>
      </c>
      <c r="AW3809" t="s">
        <v>340</v>
      </c>
      <c r="AX3809" t="s">
        <v>340</v>
      </c>
      <c r="AY3809" t="s">
        <v>382</v>
      </c>
      <c r="AZ3809" t="s">
        <v>383</v>
      </c>
      <c r="BY3809" t="s">
        <v>342</v>
      </c>
      <c r="EQ3809">
        <v>243289</v>
      </c>
      <c r="ER3809" t="s">
        <v>9068</v>
      </c>
      <c r="EV3809">
        <v>17288794</v>
      </c>
      <c r="EW3809">
        <v>928</v>
      </c>
      <c r="EX3809">
        <v>221220</v>
      </c>
      <c r="EY3809">
        <v>9.2748999964335493E+25</v>
      </c>
      <c r="EZ3809">
        <v>1</v>
      </c>
      <c r="FC3809">
        <v>58030001</v>
      </c>
      <c r="FD3809" t="s">
        <v>36</v>
      </c>
    </row>
    <row r="3810" spans="1:160" x14ac:dyDescent="0.3">
      <c r="A3810" t="str">
        <f>VLOOKUP(B3810,Table2[],3,FALSE)</f>
        <v>Digital</v>
      </c>
      <c r="B3810" t="str">
        <f>IF(OR(ISNUMBER(FIND("QVC",Z3810)),ISNUMBER(FIND("QVC",AL3810))),"QVC",IF(OR(ISNUMBER(FIND("NCO",H3810)),ISNUMBER(FIND("NCO",Y3810))), "NCO", IF(AL3810="consumer","PMD.com",VLOOKUP(LEFT(H3810,2),Tables!$E$1:$F$11,2,FALSE))))</f>
        <v>PMD.com</v>
      </c>
      <c r="C3810">
        <f t="shared" si="180"/>
        <v>5342</v>
      </c>
      <c r="D3810">
        <f t="shared" si="181"/>
        <v>1</v>
      </c>
      <c r="E3810" t="str">
        <f t="shared" ca="1" si="179"/>
        <v>MTD orders shipped</v>
      </c>
      <c r="F3810" t="s">
        <v>3539</v>
      </c>
      <c r="G3810" t="s">
        <v>335</v>
      </c>
      <c r="H3810" t="s">
        <v>9069</v>
      </c>
      <c r="I3810" s="6">
        <v>44013.196145833332</v>
      </c>
      <c r="J3810" t="s">
        <v>16</v>
      </c>
      <c r="K3810" s="6">
        <v>44013.496412037035</v>
      </c>
      <c r="M3810" t="s">
        <v>1087</v>
      </c>
      <c r="N3810" t="s">
        <v>1088</v>
      </c>
      <c r="Q3810" t="s">
        <v>819</v>
      </c>
      <c r="R3810" t="s">
        <v>365</v>
      </c>
      <c r="S3810">
        <v>91403</v>
      </c>
      <c r="T3810" t="s">
        <v>338</v>
      </c>
      <c r="U3810" t="s">
        <v>530</v>
      </c>
      <c r="W3810" t="s">
        <v>1089</v>
      </c>
      <c r="Z3810" t="s">
        <v>1087</v>
      </c>
      <c r="AA3810" t="s">
        <v>1088</v>
      </c>
      <c r="AD3810" t="s">
        <v>819</v>
      </c>
      <c r="AE3810" t="s">
        <v>365</v>
      </c>
      <c r="AF3810">
        <v>91403</v>
      </c>
      <c r="AG3810" t="s">
        <v>338</v>
      </c>
      <c r="AH3810" t="s">
        <v>530</v>
      </c>
      <c r="AJ3810" t="s">
        <v>1089</v>
      </c>
      <c r="AL3810" t="s">
        <v>339</v>
      </c>
      <c r="AM3810">
        <v>1</v>
      </c>
      <c r="AN3810">
        <v>1</v>
      </c>
      <c r="AO3810">
        <v>13280</v>
      </c>
      <c r="AQ3810">
        <v>123849</v>
      </c>
      <c r="AR3810">
        <v>5342</v>
      </c>
      <c r="AS3810" t="s">
        <v>1867</v>
      </c>
      <c r="AT3810" t="s">
        <v>149</v>
      </c>
      <c r="AW3810" t="s">
        <v>340</v>
      </c>
      <c r="AX3810" t="s">
        <v>340</v>
      </c>
      <c r="AY3810" t="s">
        <v>345</v>
      </c>
      <c r="AZ3810" t="s">
        <v>346</v>
      </c>
      <c r="BY3810" t="s">
        <v>342</v>
      </c>
      <c r="EQ3810">
        <v>244853</v>
      </c>
      <c r="ER3810" t="s">
        <v>9070</v>
      </c>
      <c r="EV3810">
        <v>17288789</v>
      </c>
      <c r="EW3810">
        <v>928</v>
      </c>
      <c r="EX3810">
        <v>221215</v>
      </c>
      <c r="EY3810">
        <v>9.2748999964335493E+25</v>
      </c>
      <c r="EZ3810">
        <v>1</v>
      </c>
      <c r="FC3810">
        <v>5342</v>
      </c>
      <c r="FD3810" t="s">
        <v>149</v>
      </c>
    </row>
    <row r="3811" spans="1:160" x14ac:dyDescent="0.3">
      <c r="A3811" t="str">
        <f>VLOOKUP(B3811,Table2[],3,FALSE)</f>
        <v>Digital</v>
      </c>
      <c r="B3811" t="str">
        <f>IF(OR(ISNUMBER(FIND("QVC",Z3811)),ISNUMBER(FIND("QVC",AL3811))),"QVC",IF(OR(ISNUMBER(FIND("NCO",H3811)),ISNUMBER(FIND("NCO",Y3811))), "NCO", IF(AL3811="consumer","PMD.com",VLOOKUP(LEFT(H3811,2),Tables!$E$1:$F$11,2,FALSE))))</f>
        <v>PMD.com</v>
      </c>
      <c r="C3811">
        <f t="shared" si="180"/>
        <v>51080001</v>
      </c>
      <c r="D3811">
        <f t="shared" si="181"/>
        <v>1</v>
      </c>
      <c r="E3811" t="str">
        <f t="shared" ca="1" si="179"/>
        <v>MTD orders shipped</v>
      </c>
      <c r="F3811" t="s">
        <v>3539</v>
      </c>
      <c r="G3811" t="s">
        <v>335</v>
      </c>
      <c r="H3811" t="s">
        <v>9071</v>
      </c>
      <c r="I3811" s="6">
        <v>44013.196261574078</v>
      </c>
      <c r="J3811" t="s">
        <v>16</v>
      </c>
      <c r="K3811" s="6">
        <v>44013.496562499997</v>
      </c>
      <c r="M3811" t="s">
        <v>9072</v>
      </c>
      <c r="N3811" t="s">
        <v>9073</v>
      </c>
      <c r="Q3811" t="s">
        <v>2261</v>
      </c>
      <c r="R3811" t="s">
        <v>401</v>
      </c>
      <c r="S3811">
        <v>66085</v>
      </c>
      <c r="T3811" t="s">
        <v>338</v>
      </c>
      <c r="U3811" t="s">
        <v>530</v>
      </c>
      <c r="W3811" t="s">
        <v>9074</v>
      </c>
      <c r="Z3811" t="s">
        <v>9072</v>
      </c>
      <c r="AA3811" t="s">
        <v>9073</v>
      </c>
      <c r="AD3811" t="s">
        <v>2261</v>
      </c>
      <c r="AE3811" t="s">
        <v>401</v>
      </c>
      <c r="AF3811">
        <v>66085</v>
      </c>
      <c r="AG3811" t="s">
        <v>338</v>
      </c>
      <c r="AH3811" t="s">
        <v>530</v>
      </c>
      <c r="AJ3811" t="s">
        <v>9074</v>
      </c>
      <c r="AL3811" t="s">
        <v>339</v>
      </c>
      <c r="AM3811">
        <v>1</v>
      </c>
      <c r="AN3811">
        <v>1</v>
      </c>
      <c r="AO3811">
        <v>19656</v>
      </c>
      <c r="AQ3811">
        <v>124645</v>
      </c>
      <c r="AR3811">
        <v>51080001</v>
      </c>
      <c r="AS3811" t="s">
        <v>988</v>
      </c>
      <c r="AT3811" t="s">
        <v>57</v>
      </c>
      <c r="AW3811" t="s">
        <v>343</v>
      </c>
      <c r="BY3811" t="s">
        <v>342</v>
      </c>
      <c r="EQ3811">
        <v>251119</v>
      </c>
      <c r="ER3811" t="s">
        <v>9075</v>
      </c>
      <c r="EV3811">
        <v>17288790</v>
      </c>
      <c r="EW3811">
        <v>928</v>
      </c>
      <c r="EX3811">
        <v>221216</v>
      </c>
      <c r="EY3811" t="s">
        <v>9076</v>
      </c>
      <c r="EZ3811">
        <v>1</v>
      </c>
      <c r="FC3811">
        <v>51080001</v>
      </c>
      <c r="FD3811" t="s">
        <v>57</v>
      </c>
    </row>
    <row r="3812" spans="1:160" x14ac:dyDescent="0.3">
      <c r="A3812" t="str">
        <f>VLOOKUP(B3812,Table2[],3,FALSE)</f>
        <v>Digital</v>
      </c>
      <c r="B3812" t="str">
        <f>IF(OR(ISNUMBER(FIND("QVC",Z3812)),ISNUMBER(FIND("QVC",AL3812))),"QVC",IF(OR(ISNUMBER(FIND("NCO",H3812)),ISNUMBER(FIND("NCO",Y3812))), "NCO", IF(AL3812="consumer","PMD.com",VLOOKUP(LEFT(H3812,2),Tables!$E$1:$F$11,2,FALSE))))</f>
        <v>PMD.com</v>
      </c>
      <c r="C3812">
        <f t="shared" si="180"/>
        <v>534101</v>
      </c>
      <c r="D3812">
        <f t="shared" si="181"/>
        <v>1</v>
      </c>
      <c r="E3812" t="str">
        <f t="shared" ca="1" si="179"/>
        <v>MTD orders shipped</v>
      </c>
      <c r="F3812" t="s">
        <v>3539</v>
      </c>
      <c r="G3812" t="s">
        <v>335</v>
      </c>
      <c r="H3812" t="s">
        <v>9077</v>
      </c>
      <c r="I3812" s="6">
        <v>44013.195983796293</v>
      </c>
      <c r="J3812" t="s">
        <v>16</v>
      </c>
      <c r="K3812" s="6">
        <v>44013.496678240743</v>
      </c>
      <c r="M3812" t="s">
        <v>9078</v>
      </c>
      <c r="N3812" t="s">
        <v>9079</v>
      </c>
      <c r="Q3812" t="s">
        <v>9080</v>
      </c>
      <c r="R3812" t="s">
        <v>401</v>
      </c>
      <c r="S3812" t="s">
        <v>9081</v>
      </c>
      <c r="T3812" t="s">
        <v>338</v>
      </c>
      <c r="U3812" t="s">
        <v>530</v>
      </c>
      <c r="W3812" t="s">
        <v>9082</v>
      </c>
      <c r="Z3812" t="s">
        <v>9078</v>
      </c>
      <c r="AA3812" t="s">
        <v>9079</v>
      </c>
      <c r="AD3812" t="s">
        <v>9080</v>
      </c>
      <c r="AE3812" t="s">
        <v>401</v>
      </c>
      <c r="AF3812" t="s">
        <v>9081</v>
      </c>
      <c r="AG3812" t="s">
        <v>338</v>
      </c>
      <c r="AH3812" t="s">
        <v>530</v>
      </c>
      <c r="AJ3812" t="s">
        <v>9082</v>
      </c>
      <c r="AL3812" t="s">
        <v>339</v>
      </c>
      <c r="AM3812">
        <v>1</v>
      </c>
      <c r="AN3812">
        <v>1</v>
      </c>
      <c r="AO3812">
        <v>8486</v>
      </c>
      <c r="AQ3812">
        <v>124619</v>
      </c>
      <c r="AR3812">
        <v>534101</v>
      </c>
      <c r="AS3812" t="s">
        <v>102</v>
      </c>
      <c r="AT3812" t="s">
        <v>101</v>
      </c>
      <c r="AW3812" t="s">
        <v>340</v>
      </c>
      <c r="AX3812" t="s">
        <v>340</v>
      </c>
      <c r="AY3812" t="s">
        <v>345</v>
      </c>
      <c r="AZ3812" t="s">
        <v>346</v>
      </c>
      <c r="BY3812" t="s">
        <v>342</v>
      </c>
      <c r="EQ3812">
        <v>250689</v>
      </c>
      <c r="ER3812" t="s">
        <v>9083</v>
      </c>
      <c r="EV3812">
        <v>17288787</v>
      </c>
      <c r="EW3812">
        <v>928</v>
      </c>
      <c r="EX3812">
        <v>221213</v>
      </c>
      <c r="EY3812" t="s">
        <v>9084</v>
      </c>
      <c r="EZ3812">
        <v>1</v>
      </c>
      <c r="FC3812">
        <v>534101</v>
      </c>
      <c r="FD3812" t="s">
        <v>101</v>
      </c>
    </row>
    <row r="3813" spans="1:160" x14ac:dyDescent="0.3">
      <c r="A3813" t="str">
        <f>VLOOKUP(B3813,Table2[],3,FALSE)</f>
        <v>Digital</v>
      </c>
      <c r="B3813" t="str">
        <f>IF(OR(ISNUMBER(FIND("QVC",Z3813)),ISNUMBER(FIND("QVC",AL3813))),"QVC",IF(OR(ISNUMBER(FIND("NCO",H3813)),ISNUMBER(FIND("NCO",Y3813))), "NCO", IF(AL3813="consumer","PMD.com",VLOOKUP(LEFT(H3813,2),Tables!$E$1:$F$11,2,FALSE))))</f>
        <v>PMD.com</v>
      </c>
      <c r="C3813">
        <f t="shared" si="180"/>
        <v>51090061</v>
      </c>
      <c r="D3813">
        <f t="shared" si="181"/>
        <v>1</v>
      </c>
      <c r="E3813" t="str">
        <f t="shared" ca="1" si="179"/>
        <v>MTD orders shipped</v>
      </c>
      <c r="F3813" t="s">
        <v>3539</v>
      </c>
      <c r="G3813" t="s">
        <v>335</v>
      </c>
      <c r="H3813" t="s">
        <v>9077</v>
      </c>
      <c r="I3813" s="6">
        <v>44013.195983796293</v>
      </c>
      <c r="J3813" t="s">
        <v>16</v>
      </c>
      <c r="K3813" s="6">
        <v>44013.496678240743</v>
      </c>
      <c r="M3813" t="s">
        <v>9078</v>
      </c>
      <c r="N3813" t="s">
        <v>9079</v>
      </c>
      <c r="Q3813" t="s">
        <v>9080</v>
      </c>
      <c r="R3813" t="s">
        <v>401</v>
      </c>
      <c r="S3813" t="s">
        <v>9081</v>
      </c>
      <c r="T3813" t="s">
        <v>338</v>
      </c>
      <c r="U3813" t="s">
        <v>530</v>
      </c>
      <c r="W3813" t="s">
        <v>9082</v>
      </c>
      <c r="Z3813" t="s">
        <v>9078</v>
      </c>
      <c r="AA3813" t="s">
        <v>9079</v>
      </c>
      <c r="AD3813" t="s">
        <v>9080</v>
      </c>
      <c r="AE3813" t="s">
        <v>401</v>
      </c>
      <c r="AF3813" t="s">
        <v>9081</v>
      </c>
      <c r="AG3813" t="s">
        <v>338</v>
      </c>
      <c r="AH3813" t="s">
        <v>530</v>
      </c>
      <c r="AJ3813" t="s">
        <v>9082</v>
      </c>
      <c r="AL3813" t="s">
        <v>339</v>
      </c>
      <c r="AM3813">
        <v>1</v>
      </c>
      <c r="AN3813">
        <v>1</v>
      </c>
      <c r="AO3813">
        <v>8078</v>
      </c>
      <c r="AQ3813">
        <v>124010</v>
      </c>
      <c r="AR3813">
        <v>51090061</v>
      </c>
      <c r="AS3813" t="s">
        <v>2688</v>
      </c>
      <c r="AT3813" t="s">
        <v>122</v>
      </c>
      <c r="AW3813" t="s">
        <v>340</v>
      </c>
      <c r="AX3813" t="s">
        <v>340</v>
      </c>
      <c r="AY3813" t="s">
        <v>357</v>
      </c>
      <c r="AZ3813" t="s">
        <v>363</v>
      </c>
      <c r="BY3813" t="s">
        <v>342</v>
      </c>
      <c r="EQ3813">
        <v>252774</v>
      </c>
      <c r="ER3813" t="s">
        <v>9083</v>
      </c>
      <c r="EV3813">
        <v>17288787</v>
      </c>
      <c r="EW3813">
        <v>928</v>
      </c>
      <c r="EX3813">
        <v>221213</v>
      </c>
      <c r="EY3813" t="s">
        <v>9084</v>
      </c>
      <c r="EZ3813">
        <v>1</v>
      </c>
      <c r="FC3813">
        <v>51090061</v>
      </c>
      <c r="FD3813" t="s">
        <v>122</v>
      </c>
    </row>
    <row r="3814" spans="1:160" x14ac:dyDescent="0.3">
      <c r="A3814" t="str">
        <f>VLOOKUP(B3814,Table2[],3,FALSE)</f>
        <v>Digital</v>
      </c>
      <c r="B3814" t="str">
        <f>IF(OR(ISNUMBER(FIND("QVC",Z3814)),ISNUMBER(FIND("QVC",AL3814))),"QVC",IF(OR(ISNUMBER(FIND("NCO",H3814)),ISNUMBER(FIND("NCO",Y3814))), "NCO", IF(AL3814="consumer","PMD.com",VLOOKUP(LEFT(H3814,2),Tables!$E$1:$F$11,2,FALSE))))</f>
        <v>PMD.com</v>
      </c>
      <c r="C3814">
        <f t="shared" si="180"/>
        <v>53500001</v>
      </c>
      <c r="D3814">
        <f t="shared" si="181"/>
        <v>1</v>
      </c>
      <c r="E3814" t="str">
        <f t="shared" ca="1" si="179"/>
        <v>MTD orders shipped</v>
      </c>
      <c r="F3814" t="s">
        <v>3539</v>
      </c>
      <c r="G3814" t="s">
        <v>335</v>
      </c>
      <c r="H3814" t="s">
        <v>9085</v>
      </c>
      <c r="I3814" s="6">
        <v>44013.196064814816</v>
      </c>
      <c r="J3814" t="s">
        <v>16</v>
      </c>
      <c r="K3814" s="6">
        <v>44013.496817129628</v>
      </c>
      <c r="M3814" t="s">
        <v>9086</v>
      </c>
      <c r="N3814" t="s">
        <v>9087</v>
      </c>
      <c r="Q3814" t="s">
        <v>9088</v>
      </c>
      <c r="R3814" t="s">
        <v>359</v>
      </c>
      <c r="S3814">
        <v>33706</v>
      </c>
      <c r="T3814" t="s">
        <v>338</v>
      </c>
      <c r="U3814" t="s">
        <v>530</v>
      </c>
      <c r="W3814" t="s">
        <v>9089</v>
      </c>
      <c r="Z3814" t="s">
        <v>9086</v>
      </c>
      <c r="AA3814" t="s">
        <v>9087</v>
      </c>
      <c r="AD3814" t="s">
        <v>9088</v>
      </c>
      <c r="AE3814" t="s">
        <v>359</v>
      </c>
      <c r="AF3814">
        <v>33706</v>
      </c>
      <c r="AG3814" t="s">
        <v>338</v>
      </c>
      <c r="AH3814" t="s">
        <v>530</v>
      </c>
      <c r="AJ3814" t="s">
        <v>9089</v>
      </c>
      <c r="AL3814" t="s">
        <v>339</v>
      </c>
      <c r="AM3814">
        <v>1</v>
      </c>
      <c r="AN3814">
        <v>1</v>
      </c>
      <c r="AO3814">
        <v>4244</v>
      </c>
      <c r="AQ3814">
        <v>123789</v>
      </c>
      <c r="AR3814">
        <v>53500001</v>
      </c>
      <c r="AS3814" t="s">
        <v>913</v>
      </c>
      <c r="AT3814" t="s">
        <v>83</v>
      </c>
      <c r="AW3814" t="s">
        <v>340</v>
      </c>
      <c r="AX3814" t="s">
        <v>340</v>
      </c>
      <c r="AY3814" t="s">
        <v>345</v>
      </c>
      <c r="AZ3814">
        <v>0</v>
      </c>
      <c r="BY3814" t="s">
        <v>342</v>
      </c>
      <c r="EQ3814">
        <v>243489</v>
      </c>
      <c r="ER3814" t="s">
        <v>9090</v>
      </c>
      <c r="EV3814">
        <v>17288788</v>
      </c>
      <c r="EW3814">
        <v>928</v>
      </c>
      <c r="EX3814">
        <v>221214</v>
      </c>
      <c r="EY3814" t="s">
        <v>9091</v>
      </c>
      <c r="EZ3814">
        <v>1</v>
      </c>
      <c r="FC3814">
        <v>95123</v>
      </c>
      <c r="FD3814" t="s">
        <v>1273</v>
      </c>
    </row>
    <row r="3815" spans="1:160" x14ac:dyDescent="0.3">
      <c r="A3815" t="str">
        <f>VLOOKUP(B3815,Table2[],3,FALSE)</f>
        <v>Digital</v>
      </c>
      <c r="B3815" t="str">
        <f>IF(OR(ISNUMBER(FIND("QVC",Z3815)),ISNUMBER(FIND("QVC",AL3815))),"QVC",IF(OR(ISNUMBER(FIND("NCO",H3815)),ISNUMBER(FIND("NCO",Y3815))), "NCO", IF(AL3815="consumer","PMD.com",VLOOKUP(LEFT(H3815,2),Tables!$E$1:$F$11,2,FALSE))))</f>
        <v>PMD.com</v>
      </c>
      <c r="C3815">
        <f t="shared" si="180"/>
        <v>53440001</v>
      </c>
      <c r="D3815">
        <f t="shared" si="181"/>
        <v>1</v>
      </c>
      <c r="E3815" t="str">
        <f t="shared" ca="1" si="179"/>
        <v>MTD orders shipped</v>
      </c>
      <c r="F3815" t="s">
        <v>3539</v>
      </c>
      <c r="G3815" t="s">
        <v>335</v>
      </c>
      <c r="H3815" t="s">
        <v>9085</v>
      </c>
      <c r="I3815" s="6">
        <v>44013.196064814816</v>
      </c>
      <c r="J3815" t="s">
        <v>16</v>
      </c>
      <c r="K3815" s="6">
        <v>44013.496817129628</v>
      </c>
      <c r="M3815" t="s">
        <v>9086</v>
      </c>
      <c r="N3815" t="s">
        <v>9087</v>
      </c>
      <c r="Q3815" t="s">
        <v>9088</v>
      </c>
      <c r="R3815" t="s">
        <v>359</v>
      </c>
      <c r="S3815">
        <v>33706</v>
      </c>
      <c r="T3815" t="s">
        <v>338</v>
      </c>
      <c r="U3815" t="s">
        <v>530</v>
      </c>
      <c r="W3815" t="s">
        <v>9089</v>
      </c>
      <c r="Z3815" t="s">
        <v>9086</v>
      </c>
      <c r="AA3815" t="s">
        <v>9087</v>
      </c>
      <c r="AD3815" t="s">
        <v>9088</v>
      </c>
      <c r="AE3815" t="s">
        <v>359</v>
      </c>
      <c r="AF3815">
        <v>33706</v>
      </c>
      <c r="AG3815" t="s">
        <v>338</v>
      </c>
      <c r="AH3815" t="s">
        <v>530</v>
      </c>
      <c r="AJ3815" t="s">
        <v>9089</v>
      </c>
      <c r="AL3815" t="s">
        <v>339</v>
      </c>
      <c r="AM3815">
        <v>1</v>
      </c>
      <c r="AN3815">
        <v>1</v>
      </c>
      <c r="AO3815">
        <v>7642</v>
      </c>
      <c r="AQ3815">
        <v>124700</v>
      </c>
      <c r="AR3815">
        <v>53440001</v>
      </c>
      <c r="AS3815" t="s">
        <v>1240</v>
      </c>
      <c r="AT3815" t="s">
        <v>116</v>
      </c>
      <c r="AW3815" t="s">
        <v>340</v>
      </c>
      <c r="AX3815" t="s">
        <v>340</v>
      </c>
      <c r="AY3815" t="s">
        <v>345</v>
      </c>
      <c r="AZ3815" t="s">
        <v>345</v>
      </c>
      <c r="BY3815" t="s">
        <v>342</v>
      </c>
      <c r="EQ3815">
        <v>252960</v>
      </c>
      <c r="ER3815" t="s">
        <v>9090</v>
      </c>
      <c r="EV3815">
        <v>17288788</v>
      </c>
      <c r="EW3815">
        <v>928</v>
      </c>
      <c r="EX3815">
        <v>221214</v>
      </c>
      <c r="EY3815" t="s">
        <v>9091</v>
      </c>
      <c r="EZ3815">
        <v>1</v>
      </c>
      <c r="FC3815">
        <v>95123</v>
      </c>
      <c r="FD3815" t="s">
        <v>1273</v>
      </c>
    </row>
    <row r="3816" spans="1:160" x14ac:dyDescent="0.3">
      <c r="A3816" t="str">
        <f>VLOOKUP(B3816,Table2[],3,FALSE)</f>
        <v>Digital</v>
      </c>
      <c r="B3816" t="str">
        <f>IF(OR(ISNUMBER(FIND("QVC",Z3816)),ISNUMBER(FIND("QVC",AL3816))),"QVC",IF(OR(ISNUMBER(FIND("NCO",H3816)),ISNUMBER(FIND("NCO",Y3816))), "NCO", IF(AL3816="consumer","PMD.com",VLOOKUP(LEFT(H3816,2),Tables!$E$1:$F$11,2,FALSE))))</f>
        <v>PMD.com</v>
      </c>
      <c r="C3816">
        <f t="shared" si="180"/>
        <v>52460001</v>
      </c>
      <c r="D3816">
        <f t="shared" si="181"/>
        <v>1</v>
      </c>
      <c r="E3816" t="str">
        <f t="shared" ca="1" si="179"/>
        <v>MTD orders shipped</v>
      </c>
      <c r="F3816" t="s">
        <v>3539</v>
      </c>
      <c r="G3816" t="s">
        <v>335</v>
      </c>
      <c r="H3816" t="s">
        <v>9092</v>
      </c>
      <c r="I3816" s="6">
        <v>44013.197013888886</v>
      </c>
      <c r="J3816" t="s">
        <v>16</v>
      </c>
      <c r="K3816" s="6">
        <v>44013.496990740743</v>
      </c>
      <c r="M3816" t="s">
        <v>9093</v>
      </c>
      <c r="N3816" t="s">
        <v>9094</v>
      </c>
      <c r="Q3816" t="s">
        <v>392</v>
      </c>
      <c r="R3816" t="s">
        <v>365</v>
      </c>
      <c r="S3816">
        <v>92617</v>
      </c>
      <c r="T3816" t="s">
        <v>338</v>
      </c>
      <c r="U3816" t="s">
        <v>530</v>
      </c>
      <c r="W3816" t="s">
        <v>9095</v>
      </c>
      <c r="Z3816" t="s">
        <v>9093</v>
      </c>
      <c r="AA3816" t="s">
        <v>9094</v>
      </c>
      <c r="AD3816" t="s">
        <v>392</v>
      </c>
      <c r="AE3816" t="s">
        <v>365</v>
      </c>
      <c r="AF3816">
        <v>92617</v>
      </c>
      <c r="AG3816" t="s">
        <v>338</v>
      </c>
      <c r="AH3816" t="s">
        <v>530</v>
      </c>
      <c r="AJ3816" t="s">
        <v>9095</v>
      </c>
      <c r="AL3816" t="s">
        <v>339</v>
      </c>
      <c r="AM3816">
        <v>1</v>
      </c>
      <c r="AN3816">
        <v>1</v>
      </c>
      <c r="AO3816">
        <v>14007</v>
      </c>
      <c r="AQ3816">
        <v>127157</v>
      </c>
      <c r="AR3816">
        <v>52460001</v>
      </c>
      <c r="AS3816" t="s">
        <v>972</v>
      </c>
      <c r="AT3816" t="s">
        <v>76</v>
      </c>
      <c r="AW3816" t="s">
        <v>340</v>
      </c>
      <c r="AX3816" t="s">
        <v>340</v>
      </c>
      <c r="AY3816" t="s">
        <v>341</v>
      </c>
      <c r="AZ3816">
        <v>0</v>
      </c>
      <c r="BY3816" t="s">
        <v>342</v>
      </c>
      <c r="EQ3816">
        <v>252044</v>
      </c>
      <c r="ER3816" t="s">
        <v>9096</v>
      </c>
      <c r="EV3816">
        <v>17288798</v>
      </c>
      <c r="EW3816">
        <v>928</v>
      </c>
      <c r="EX3816">
        <v>221224</v>
      </c>
      <c r="EY3816">
        <v>9.2748999964335493E+25</v>
      </c>
      <c r="EZ3816">
        <v>1</v>
      </c>
      <c r="FC3816">
        <v>52460001</v>
      </c>
      <c r="FD3816" t="s">
        <v>76</v>
      </c>
    </row>
    <row r="3817" spans="1:160" x14ac:dyDescent="0.3">
      <c r="A3817" t="str">
        <f>VLOOKUP(B3817,Table2[],3,FALSE)</f>
        <v>Digital</v>
      </c>
      <c r="B3817" t="str">
        <f>IF(OR(ISNUMBER(FIND("QVC",Z3817)),ISNUMBER(FIND("QVC",AL3817))),"QVC",IF(OR(ISNUMBER(FIND("NCO",H3817)),ISNUMBER(FIND("NCO",Y3817))), "NCO", IF(AL3817="consumer","PMD.com",VLOOKUP(LEFT(H3817,2),Tables!$E$1:$F$11,2,FALSE))))</f>
        <v>PMD.com</v>
      </c>
      <c r="C3817">
        <f t="shared" si="180"/>
        <v>53500001</v>
      </c>
      <c r="D3817">
        <f t="shared" si="181"/>
        <v>1</v>
      </c>
      <c r="E3817" t="str">
        <f t="shared" ca="1" si="179"/>
        <v>MTD orders shipped</v>
      </c>
      <c r="F3817" t="s">
        <v>3539</v>
      </c>
      <c r="G3817" t="s">
        <v>335</v>
      </c>
      <c r="H3817" t="s">
        <v>9097</v>
      </c>
      <c r="I3817" s="6">
        <v>44013.197106481479</v>
      </c>
      <c r="J3817" t="s">
        <v>16</v>
      </c>
      <c r="K3817" s="6">
        <v>44013.497175925928</v>
      </c>
      <c r="M3817" t="s">
        <v>9098</v>
      </c>
      <c r="N3817" t="s">
        <v>9099</v>
      </c>
      <c r="O3817" t="s">
        <v>9100</v>
      </c>
      <c r="Q3817" t="s">
        <v>658</v>
      </c>
      <c r="R3817" t="s">
        <v>365</v>
      </c>
      <c r="S3817">
        <v>93065</v>
      </c>
      <c r="T3817" t="s">
        <v>338</v>
      </c>
      <c r="U3817" t="s">
        <v>530</v>
      </c>
      <c r="W3817" t="s">
        <v>9101</v>
      </c>
      <c r="Z3817" t="s">
        <v>9098</v>
      </c>
      <c r="AA3817" t="s">
        <v>9099</v>
      </c>
      <c r="AB3817" t="s">
        <v>9100</v>
      </c>
      <c r="AD3817" t="s">
        <v>658</v>
      </c>
      <c r="AE3817" t="s">
        <v>365</v>
      </c>
      <c r="AF3817">
        <v>93065</v>
      </c>
      <c r="AG3817" t="s">
        <v>338</v>
      </c>
      <c r="AH3817" t="s">
        <v>530</v>
      </c>
      <c r="AJ3817" t="s">
        <v>9101</v>
      </c>
      <c r="AL3817" t="s">
        <v>339</v>
      </c>
      <c r="AM3817">
        <v>1</v>
      </c>
      <c r="AN3817">
        <v>1</v>
      </c>
      <c r="AO3817">
        <v>4244</v>
      </c>
      <c r="AQ3817">
        <v>123789</v>
      </c>
      <c r="AR3817">
        <v>53500001</v>
      </c>
      <c r="AS3817" t="s">
        <v>913</v>
      </c>
      <c r="AT3817" t="s">
        <v>83</v>
      </c>
      <c r="AW3817" t="s">
        <v>340</v>
      </c>
      <c r="AX3817" t="s">
        <v>340</v>
      </c>
      <c r="AY3817" t="s">
        <v>345</v>
      </c>
      <c r="AZ3817">
        <v>0</v>
      </c>
      <c r="BY3817" t="s">
        <v>342</v>
      </c>
      <c r="EQ3817">
        <v>243489</v>
      </c>
      <c r="ER3817" t="s">
        <v>9102</v>
      </c>
      <c r="EV3817">
        <v>17288799</v>
      </c>
      <c r="EW3817">
        <v>928</v>
      </c>
      <c r="EX3817">
        <v>221225</v>
      </c>
      <c r="EY3817" t="s">
        <v>9103</v>
      </c>
      <c r="EZ3817">
        <v>1</v>
      </c>
      <c r="FC3817">
        <v>53500001</v>
      </c>
      <c r="FD3817" t="s">
        <v>83</v>
      </c>
    </row>
    <row r="3818" spans="1:160" x14ac:dyDescent="0.3">
      <c r="A3818" t="str">
        <f>VLOOKUP(B3818,Table2[],3,FALSE)</f>
        <v>Digital</v>
      </c>
      <c r="B3818" t="str">
        <f>IF(OR(ISNUMBER(FIND("QVC",Z3818)),ISNUMBER(FIND("QVC",AL3818))),"QVC",IF(OR(ISNUMBER(FIND("NCO",H3818)),ISNUMBER(FIND("NCO",Y3818))), "NCO", IF(AL3818="consumer","PMD.com",VLOOKUP(LEFT(H3818,2),Tables!$E$1:$F$11,2,FALSE))))</f>
        <v>PMD.com</v>
      </c>
      <c r="C3818">
        <f t="shared" si="180"/>
        <v>5237</v>
      </c>
      <c r="D3818">
        <f t="shared" si="181"/>
        <v>1</v>
      </c>
      <c r="E3818" t="str">
        <f t="shared" ca="1" si="179"/>
        <v>MTD orders shipped</v>
      </c>
      <c r="F3818" t="s">
        <v>3539</v>
      </c>
      <c r="G3818" t="s">
        <v>335</v>
      </c>
      <c r="H3818" t="s">
        <v>9104</v>
      </c>
      <c r="I3818" s="6">
        <v>44013.197222222225</v>
      </c>
      <c r="J3818" t="s">
        <v>16</v>
      </c>
      <c r="K3818" s="6">
        <v>44013.497349537036</v>
      </c>
      <c r="M3818" t="s">
        <v>1297</v>
      </c>
      <c r="N3818" t="s">
        <v>1298</v>
      </c>
      <c r="Q3818" t="s">
        <v>562</v>
      </c>
      <c r="R3818" t="s">
        <v>389</v>
      </c>
      <c r="S3818">
        <v>11968</v>
      </c>
      <c r="T3818" t="s">
        <v>338</v>
      </c>
      <c r="U3818" t="s">
        <v>530</v>
      </c>
      <c r="W3818" t="s">
        <v>1299</v>
      </c>
      <c r="Z3818" t="s">
        <v>1297</v>
      </c>
      <c r="AA3818" t="s">
        <v>1298</v>
      </c>
      <c r="AD3818" t="s">
        <v>562</v>
      </c>
      <c r="AE3818" t="s">
        <v>389</v>
      </c>
      <c r="AF3818">
        <v>11968</v>
      </c>
      <c r="AG3818" t="s">
        <v>338</v>
      </c>
      <c r="AH3818" t="s">
        <v>530</v>
      </c>
      <c r="AJ3818" t="s">
        <v>1299</v>
      </c>
      <c r="AL3818" t="s">
        <v>339</v>
      </c>
      <c r="AM3818">
        <v>1</v>
      </c>
      <c r="AN3818">
        <v>1</v>
      </c>
      <c r="AO3818">
        <v>6549</v>
      </c>
      <c r="AQ3818">
        <v>124397</v>
      </c>
      <c r="AR3818">
        <v>5237</v>
      </c>
      <c r="AS3818" t="s">
        <v>21</v>
      </c>
      <c r="AT3818" t="s">
        <v>22</v>
      </c>
      <c r="AW3818" t="s">
        <v>352</v>
      </c>
      <c r="AX3818" t="s">
        <v>352</v>
      </c>
      <c r="AY3818" t="s">
        <v>353</v>
      </c>
      <c r="AZ3818" t="s">
        <v>355</v>
      </c>
      <c r="BY3818" t="s">
        <v>342</v>
      </c>
      <c r="EQ3818">
        <v>247509</v>
      </c>
      <c r="ER3818" t="s">
        <v>9105</v>
      </c>
      <c r="EV3818">
        <v>17288800</v>
      </c>
      <c r="EW3818">
        <v>928</v>
      </c>
      <c r="EX3818">
        <v>221226</v>
      </c>
      <c r="EY3818">
        <v>9.2748999964335493E+25</v>
      </c>
      <c r="EZ3818">
        <v>1</v>
      </c>
      <c r="FC3818">
        <v>5237</v>
      </c>
      <c r="FD3818" t="s">
        <v>22</v>
      </c>
    </row>
    <row r="3819" spans="1:160" x14ac:dyDescent="0.3">
      <c r="A3819" t="str">
        <f>VLOOKUP(B3819,Table2[],3,FALSE)</f>
        <v>Digital</v>
      </c>
      <c r="B3819" t="str">
        <f>IF(OR(ISNUMBER(FIND("QVC",Z3819)),ISNUMBER(FIND("QVC",AL3819))),"QVC",IF(OR(ISNUMBER(FIND("NCO",H3819)),ISNUMBER(FIND("NCO",Y3819))), "NCO", IF(AL3819="consumer","PMD.com",VLOOKUP(LEFT(H3819,2),Tables!$E$1:$F$11,2,FALSE))))</f>
        <v>PMD.com</v>
      </c>
      <c r="C3819">
        <f t="shared" si="180"/>
        <v>53970001</v>
      </c>
      <c r="D3819">
        <f t="shared" si="181"/>
        <v>1</v>
      </c>
      <c r="E3819" t="str">
        <f t="shared" ca="1" si="179"/>
        <v>MTD orders shipped</v>
      </c>
      <c r="F3819" t="s">
        <v>3539</v>
      </c>
      <c r="G3819" t="s">
        <v>335</v>
      </c>
      <c r="H3819" t="s">
        <v>9106</v>
      </c>
      <c r="I3819" s="6">
        <v>44013.236180555556</v>
      </c>
      <c r="J3819" t="s">
        <v>16</v>
      </c>
      <c r="K3819" s="6">
        <v>44013.497465277775</v>
      </c>
      <c r="M3819" t="s">
        <v>9107</v>
      </c>
      <c r="N3819" t="s">
        <v>9108</v>
      </c>
      <c r="O3819" t="s">
        <v>9109</v>
      </c>
      <c r="Q3819" t="s">
        <v>454</v>
      </c>
      <c r="R3819" t="s">
        <v>407</v>
      </c>
      <c r="S3819">
        <v>89030</v>
      </c>
      <c r="T3819" t="s">
        <v>338</v>
      </c>
      <c r="U3819" t="s">
        <v>530</v>
      </c>
      <c r="W3819" t="s">
        <v>9110</v>
      </c>
      <c r="Z3819" t="s">
        <v>9107</v>
      </c>
      <c r="AA3819" t="s">
        <v>9108</v>
      </c>
      <c r="AB3819" t="s">
        <v>9109</v>
      </c>
      <c r="AD3819" t="s">
        <v>454</v>
      </c>
      <c r="AE3819" t="s">
        <v>407</v>
      </c>
      <c r="AF3819">
        <v>89030</v>
      </c>
      <c r="AG3819" t="s">
        <v>338</v>
      </c>
      <c r="AH3819" t="s">
        <v>530</v>
      </c>
      <c r="AJ3819" t="s">
        <v>9110</v>
      </c>
      <c r="AL3819" t="s">
        <v>339</v>
      </c>
      <c r="AM3819">
        <v>1</v>
      </c>
      <c r="AN3819">
        <v>1</v>
      </c>
      <c r="AO3819">
        <v>392</v>
      </c>
      <c r="AQ3819">
        <v>124472</v>
      </c>
      <c r="AR3819">
        <v>53970001</v>
      </c>
      <c r="AS3819" t="s">
        <v>577</v>
      </c>
      <c r="AT3819" t="s">
        <v>41</v>
      </c>
      <c r="AW3819" t="s">
        <v>343</v>
      </c>
      <c r="BY3819" t="s">
        <v>342</v>
      </c>
      <c r="EQ3819">
        <v>251826</v>
      </c>
      <c r="ER3819" t="s">
        <v>9111</v>
      </c>
      <c r="EV3819">
        <v>17288807</v>
      </c>
      <c r="EW3819">
        <v>928</v>
      </c>
      <c r="EX3819">
        <v>221233</v>
      </c>
      <c r="EY3819">
        <v>9.2748999964335493E+25</v>
      </c>
      <c r="EZ3819">
        <v>1</v>
      </c>
      <c r="FC3819">
        <v>53970001</v>
      </c>
      <c r="FD3819" t="s">
        <v>41</v>
      </c>
    </row>
    <row r="3820" spans="1:160" x14ac:dyDescent="0.3">
      <c r="A3820" t="str">
        <f>VLOOKUP(B3820,Table2[],3,FALSE)</f>
        <v>Digital</v>
      </c>
      <c r="B3820" t="str">
        <f>IF(OR(ISNUMBER(FIND("QVC",Z3820)),ISNUMBER(FIND("QVC",AL3820))),"QVC",IF(OR(ISNUMBER(FIND("NCO",H3820)),ISNUMBER(FIND("NCO",Y3820))), "NCO", IF(AL3820="consumer","PMD.com",VLOOKUP(LEFT(H3820,2),Tables!$E$1:$F$11,2,FALSE))))</f>
        <v>PMD.com</v>
      </c>
      <c r="C3820">
        <f t="shared" si="180"/>
        <v>53750001</v>
      </c>
      <c r="D3820">
        <f t="shared" si="181"/>
        <v>1</v>
      </c>
      <c r="E3820" t="str">
        <f t="shared" ca="1" si="179"/>
        <v>MTD orders shipped</v>
      </c>
      <c r="F3820" t="s">
        <v>3539</v>
      </c>
      <c r="G3820" t="s">
        <v>335</v>
      </c>
      <c r="H3820" t="s">
        <v>9106</v>
      </c>
      <c r="I3820" s="6">
        <v>44013.236180555556</v>
      </c>
      <c r="J3820" t="s">
        <v>16</v>
      </c>
      <c r="K3820" s="6">
        <v>44013.497465277775</v>
      </c>
      <c r="M3820" t="s">
        <v>9107</v>
      </c>
      <c r="N3820" t="s">
        <v>9108</v>
      </c>
      <c r="O3820" t="s">
        <v>9109</v>
      </c>
      <c r="Q3820" t="s">
        <v>454</v>
      </c>
      <c r="R3820" t="s">
        <v>407</v>
      </c>
      <c r="S3820">
        <v>89030</v>
      </c>
      <c r="T3820" t="s">
        <v>338</v>
      </c>
      <c r="U3820" t="s">
        <v>530</v>
      </c>
      <c r="W3820" t="s">
        <v>9110</v>
      </c>
      <c r="Z3820" t="s">
        <v>9107</v>
      </c>
      <c r="AA3820" t="s">
        <v>9108</v>
      </c>
      <c r="AB3820" t="s">
        <v>9109</v>
      </c>
      <c r="AD3820" t="s">
        <v>454</v>
      </c>
      <c r="AE3820" t="s">
        <v>407</v>
      </c>
      <c r="AF3820">
        <v>89030</v>
      </c>
      <c r="AG3820" t="s">
        <v>338</v>
      </c>
      <c r="AH3820" t="s">
        <v>530</v>
      </c>
      <c r="AJ3820" t="s">
        <v>9110</v>
      </c>
      <c r="AL3820" t="s">
        <v>339</v>
      </c>
      <c r="AM3820">
        <v>1</v>
      </c>
      <c r="AN3820">
        <v>1</v>
      </c>
      <c r="AO3820">
        <v>7901</v>
      </c>
      <c r="AQ3820">
        <v>124458</v>
      </c>
      <c r="AR3820">
        <v>53750001</v>
      </c>
      <c r="AS3820" t="s">
        <v>65</v>
      </c>
      <c r="AT3820" t="s">
        <v>164</v>
      </c>
      <c r="AW3820" t="s">
        <v>343</v>
      </c>
      <c r="BY3820" t="s">
        <v>342</v>
      </c>
      <c r="EQ3820">
        <v>243448</v>
      </c>
      <c r="ER3820" t="s">
        <v>9111</v>
      </c>
      <c r="EV3820">
        <v>17288807</v>
      </c>
      <c r="EW3820">
        <v>928</v>
      </c>
      <c r="EX3820">
        <v>221233</v>
      </c>
      <c r="EY3820">
        <v>9.2748999964335493E+25</v>
      </c>
      <c r="EZ3820">
        <v>1</v>
      </c>
      <c r="FC3820">
        <v>53750001</v>
      </c>
      <c r="FD3820" t="s">
        <v>164</v>
      </c>
    </row>
    <row r="3821" spans="1:160" x14ac:dyDescent="0.3">
      <c r="A3821" t="str">
        <f>VLOOKUP(B3821,Table2[],3,FALSE)</f>
        <v>Digital</v>
      </c>
      <c r="B3821" t="str">
        <f>IF(OR(ISNUMBER(FIND("QVC",Z3821)),ISNUMBER(FIND("QVC",AL3821))),"QVC",IF(OR(ISNUMBER(FIND("NCO",H3821)),ISNUMBER(FIND("NCO",Y3821))), "NCO", IF(AL3821="consumer","PMD.com",VLOOKUP(LEFT(H3821,2),Tables!$E$1:$F$11,2,FALSE))))</f>
        <v>PMD.com</v>
      </c>
      <c r="C3821">
        <f t="shared" si="180"/>
        <v>52430001</v>
      </c>
      <c r="D3821">
        <f t="shared" si="181"/>
        <v>1</v>
      </c>
      <c r="E3821" t="str">
        <f t="shared" ca="1" si="179"/>
        <v>MTD orders shipped</v>
      </c>
      <c r="F3821" t="s">
        <v>3539</v>
      </c>
      <c r="G3821" t="s">
        <v>335</v>
      </c>
      <c r="H3821" t="s">
        <v>9112</v>
      </c>
      <c r="I3821" s="6">
        <v>44013.094166666669</v>
      </c>
      <c r="J3821" t="s">
        <v>16</v>
      </c>
      <c r="K3821" s="6">
        <v>44013.497650462959</v>
      </c>
      <c r="M3821" t="s">
        <v>9113</v>
      </c>
      <c r="N3821" t="s">
        <v>9114</v>
      </c>
      <c r="Q3821" t="s">
        <v>643</v>
      </c>
      <c r="R3821" t="s">
        <v>376</v>
      </c>
      <c r="S3821" t="s">
        <v>9115</v>
      </c>
      <c r="T3821" t="s">
        <v>338</v>
      </c>
      <c r="U3821" t="s">
        <v>530</v>
      </c>
      <c r="W3821" t="s">
        <v>9116</v>
      </c>
      <c r="Z3821" t="s">
        <v>9113</v>
      </c>
      <c r="AA3821" t="s">
        <v>9114</v>
      </c>
      <c r="AD3821" t="s">
        <v>643</v>
      </c>
      <c r="AE3821" t="s">
        <v>376</v>
      </c>
      <c r="AF3821" t="s">
        <v>9115</v>
      </c>
      <c r="AG3821" t="s">
        <v>338</v>
      </c>
      <c r="AH3821" t="s">
        <v>530</v>
      </c>
      <c r="AJ3821" t="s">
        <v>9116</v>
      </c>
      <c r="AL3821" t="s">
        <v>339</v>
      </c>
      <c r="AM3821">
        <v>1</v>
      </c>
      <c r="AN3821">
        <v>1</v>
      </c>
      <c r="AO3821">
        <v>12063</v>
      </c>
      <c r="AQ3821">
        <v>127155</v>
      </c>
      <c r="AR3821">
        <v>52430001</v>
      </c>
      <c r="AS3821" t="s">
        <v>927</v>
      </c>
      <c r="AT3821" t="s">
        <v>75</v>
      </c>
      <c r="AW3821" t="s">
        <v>340</v>
      </c>
      <c r="AX3821" t="s">
        <v>340</v>
      </c>
      <c r="AY3821" t="s">
        <v>357</v>
      </c>
      <c r="AZ3821" t="s">
        <v>363</v>
      </c>
      <c r="BY3821" t="s">
        <v>342</v>
      </c>
      <c r="EQ3821">
        <v>249990</v>
      </c>
      <c r="ER3821" t="s">
        <v>9117</v>
      </c>
      <c r="EV3821">
        <v>17287890</v>
      </c>
      <c r="EW3821">
        <v>928</v>
      </c>
      <c r="EX3821">
        <v>221181</v>
      </c>
      <c r="EY3821" t="s">
        <v>9118</v>
      </c>
      <c r="EZ3821">
        <v>1</v>
      </c>
      <c r="FC3821">
        <v>95385</v>
      </c>
      <c r="FD3821" t="s">
        <v>3531</v>
      </c>
    </row>
    <row r="3822" spans="1:160" x14ac:dyDescent="0.3">
      <c r="A3822" t="str">
        <f>VLOOKUP(B3822,Table2[],3,FALSE)</f>
        <v>Digital</v>
      </c>
      <c r="B3822" t="str">
        <f>IF(OR(ISNUMBER(FIND("QVC",Z3822)),ISNUMBER(FIND("QVC",AL3822))),"QVC",IF(OR(ISNUMBER(FIND("NCO",H3822)),ISNUMBER(FIND("NCO",Y3822))), "NCO", IF(AL3822="consumer","PMD.com",VLOOKUP(LEFT(H3822,2),Tables!$E$1:$F$11,2,FALSE))))</f>
        <v>PMD.com</v>
      </c>
      <c r="C3822">
        <f t="shared" si="180"/>
        <v>57110001</v>
      </c>
      <c r="D3822">
        <f t="shared" si="181"/>
        <v>1</v>
      </c>
      <c r="E3822" t="str">
        <f t="shared" ca="1" si="179"/>
        <v>MTD orders shipped</v>
      </c>
      <c r="F3822" t="s">
        <v>3539</v>
      </c>
      <c r="G3822" t="s">
        <v>335</v>
      </c>
      <c r="H3822" t="s">
        <v>9112</v>
      </c>
      <c r="I3822" s="6">
        <v>44013.094166666669</v>
      </c>
      <c r="J3822" t="s">
        <v>16</v>
      </c>
      <c r="K3822" s="6">
        <v>44013.497650462959</v>
      </c>
      <c r="M3822" t="s">
        <v>9113</v>
      </c>
      <c r="N3822" t="s">
        <v>9114</v>
      </c>
      <c r="Q3822" t="s">
        <v>643</v>
      </c>
      <c r="R3822" t="s">
        <v>376</v>
      </c>
      <c r="S3822" t="s">
        <v>9115</v>
      </c>
      <c r="T3822" t="s">
        <v>338</v>
      </c>
      <c r="U3822" t="s">
        <v>530</v>
      </c>
      <c r="W3822" t="s">
        <v>9116</v>
      </c>
      <c r="Z3822" t="s">
        <v>9113</v>
      </c>
      <c r="AA3822" t="s">
        <v>9114</v>
      </c>
      <c r="AD3822" t="s">
        <v>643</v>
      </c>
      <c r="AE3822" t="s">
        <v>376</v>
      </c>
      <c r="AF3822" t="s">
        <v>9115</v>
      </c>
      <c r="AG3822" t="s">
        <v>338</v>
      </c>
      <c r="AH3822" t="s">
        <v>530</v>
      </c>
      <c r="AJ3822" t="s">
        <v>9116</v>
      </c>
      <c r="AL3822" t="s">
        <v>339</v>
      </c>
      <c r="AM3822">
        <v>1</v>
      </c>
      <c r="AN3822">
        <v>1</v>
      </c>
      <c r="AO3822">
        <v>2258</v>
      </c>
      <c r="AQ3822">
        <v>127091</v>
      </c>
      <c r="AR3822">
        <v>57110001</v>
      </c>
      <c r="AT3822" t="s">
        <v>1332</v>
      </c>
      <c r="AW3822" t="s">
        <v>340</v>
      </c>
      <c r="AX3822" t="s">
        <v>340</v>
      </c>
      <c r="AY3822" t="s">
        <v>348</v>
      </c>
      <c r="AZ3822" t="s">
        <v>1418</v>
      </c>
      <c r="BY3822" t="s">
        <v>342</v>
      </c>
      <c r="EQ3822">
        <v>248023</v>
      </c>
      <c r="ER3822" t="s">
        <v>9117</v>
      </c>
      <c r="EV3822">
        <v>17287890</v>
      </c>
      <c r="EW3822">
        <v>928</v>
      </c>
      <c r="EX3822">
        <v>221181</v>
      </c>
      <c r="EY3822" t="s">
        <v>9118</v>
      </c>
      <c r="EZ3822">
        <v>1</v>
      </c>
      <c r="FC3822">
        <v>95383</v>
      </c>
      <c r="FD3822" t="s">
        <v>1417</v>
      </c>
    </row>
    <row r="3823" spans="1:160" x14ac:dyDescent="0.3">
      <c r="A3823" t="str">
        <f>VLOOKUP(B3823,Table2[],3,FALSE)</f>
        <v>Digital</v>
      </c>
      <c r="B3823" t="str">
        <f>IF(OR(ISNUMBER(FIND("QVC",Z3823)),ISNUMBER(FIND("QVC",AL3823))),"QVC",IF(OR(ISNUMBER(FIND("NCO",H3823)),ISNUMBER(FIND("NCO",Y3823))), "NCO", IF(AL3823="consumer","PMD.com",VLOOKUP(LEFT(H3823,2),Tables!$E$1:$F$11,2,FALSE))))</f>
        <v>PMD.com</v>
      </c>
      <c r="C3823">
        <f t="shared" si="180"/>
        <v>53920001</v>
      </c>
      <c r="D3823">
        <f t="shared" si="181"/>
        <v>1</v>
      </c>
      <c r="E3823" t="str">
        <f t="shared" ca="1" si="179"/>
        <v>MTD orders shipped</v>
      </c>
      <c r="F3823" t="s">
        <v>3539</v>
      </c>
      <c r="G3823" t="s">
        <v>335</v>
      </c>
      <c r="H3823" t="s">
        <v>9112</v>
      </c>
      <c r="I3823" s="6">
        <v>44013.094166666669</v>
      </c>
      <c r="J3823" t="s">
        <v>16</v>
      </c>
      <c r="K3823" s="6">
        <v>44013.497650462959</v>
      </c>
      <c r="M3823" t="s">
        <v>9113</v>
      </c>
      <c r="N3823" t="s">
        <v>9114</v>
      </c>
      <c r="Q3823" t="s">
        <v>643</v>
      </c>
      <c r="R3823" t="s">
        <v>376</v>
      </c>
      <c r="S3823" t="s">
        <v>9115</v>
      </c>
      <c r="T3823" t="s">
        <v>338</v>
      </c>
      <c r="U3823" t="s">
        <v>530</v>
      </c>
      <c r="W3823" t="s">
        <v>9116</v>
      </c>
      <c r="Z3823" t="s">
        <v>9113</v>
      </c>
      <c r="AA3823" t="s">
        <v>9114</v>
      </c>
      <c r="AD3823" t="s">
        <v>643</v>
      </c>
      <c r="AE3823" t="s">
        <v>376</v>
      </c>
      <c r="AF3823" t="s">
        <v>9115</v>
      </c>
      <c r="AG3823" t="s">
        <v>338</v>
      </c>
      <c r="AH3823" t="s">
        <v>530</v>
      </c>
      <c r="AJ3823" t="s">
        <v>9116</v>
      </c>
      <c r="AL3823" t="s">
        <v>339</v>
      </c>
      <c r="AM3823">
        <v>1</v>
      </c>
      <c r="AN3823">
        <v>1</v>
      </c>
      <c r="AO3823">
        <v>14899</v>
      </c>
      <c r="AQ3823">
        <v>124468</v>
      </c>
      <c r="AR3823">
        <v>53920001</v>
      </c>
      <c r="AS3823">
        <v>9000000</v>
      </c>
      <c r="AT3823" t="s">
        <v>40</v>
      </c>
      <c r="AW3823" t="s">
        <v>343</v>
      </c>
      <c r="BY3823" t="s">
        <v>342</v>
      </c>
      <c r="EQ3823">
        <v>243396</v>
      </c>
      <c r="ER3823" t="s">
        <v>9117</v>
      </c>
      <c r="EV3823">
        <v>17287890</v>
      </c>
      <c r="EW3823">
        <v>928</v>
      </c>
      <c r="EX3823">
        <v>221181</v>
      </c>
      <c r="EY3823" t="s">
        <v>9118</v>
      </c>
      <c r="EZ3823">
        <v>1</v>
      </c>
      <c r="FC3823">
        <v>95385</v>
      </c>
      <c r="FD3823" t="s">
        <v>3531</v>
      </c>
    </row>
    <row r="3824" spans="1:160" x14ac:dyDescent="0.3">
      <c r="A3824" t="str">
        <f>VLOOKUP(B3824,Table2[],3,FALSE)</f>
        <v>Digital</v>
      </c>
      <c r="B3824" t="str">
        <f>IF(OR(ISNUMBER(FIND("QVC",Z3824)),ISNUMBER(FIND("QVC",AL3824))),"QVC",IF(OR(ISNUMBER(FIND("NCO",H3824)),ISNUMBER(FIND("NCO",Y3824))), "NCO", IF(AL3824="consumer","PMD.com",VLOOKUP(LEFT(H3824,2),Tables!$E$1:$F$11,2,FALSE))))</f>
        <v>PMD.com</v>
      </c>
      <c r="C3824">
        <f t="shared" si="180"/>
        <v>5341030</v>
      </c>
      <c r="D3824">
        <f t="shared" si="181"/>
        <v>1</v>
      </c>
      <c r="E3824" t="str">
        <f t="shared" ca="1" si="179"/>
        <v>MTD orders shipped</v>
      </c>
      <c r="F3824" t="s">
        <v>3539</v>
      </c>
      <c r="G3824" t="s">
        <v>335</v>
      </c>
      <c r="H3824" t="s">
        <v>9112</v>
      </c>
      <c r="I3824" s="6">
        <v>44013.094166666669</v>
      </c>
      <c r="J3824" t="s">
        <v>16</v>
      </c>
      <c r="K3824" s="6">
        <v>44013.497650462959</v>
      </c>
      <c r="M3824" t="s">
        <v>9113</v>
      </c>
      <c r="N3824" t="s">
        <v>9114</v>
      </c>
      <c r="Q3824" t="s">
        <v>643</v>
      </c>
      <c r="R3824" t="s">
        <v>376</v>
      </c>
      <c r="S3824" t="s">
        <v>9115</v>
      </c>
      <c r="T3824" t="s">
        <v>338</v>
      </c>
      <c r="U3824" t="s">
        <v>530</v>
      </c>
      <c r="W3824" t="s">
        <v>9116</v>
      </c>
      <c r="Z3824" t="s">
        <v>9113</v>
      </c>
      <c r="AA3824" t="s">
        <v>9114</v>
      </c>
      <c r="AD3824" t="s">
        <v>643</v>
      </c>
      <c r="AE3824" t="s">
        <v>376</v>
      </c>
      <c r="AF3824" t="s">
        <v>9115</v>
      </c>
      <c r="AG3824" t="s">
        <v>338</v>
      </c>
      <c r="AH3824" t="s">
        <v>530</v>
      </c>
      <c r="AJ3824" t="s">
        <v>9116</v>
      </c>
      <c r="AL3824" t="s">
        <v>339</v>
      </c>
      <c r="AM3824">
        <v>1</v>
      </c>
      <c r="AN3824">
        <v>1</v>
      </c>
      <c r="AO3824">
        <v>12859</v>
      </c>
      <c r="AQ3824">
        <v>124642</v>
      </c>
      <c r="AR3824">
        <v>5341030</v>
      </c>
      <c r="AS3824" t="s">
        <v>925</v>
      </c>
      <c r="AT3824" t="s">
        <v>926</v>
      </c>
      <c r="AW3824" t="s">
        <v>366</v>
      </c>
      <c r="AX3824" t="s">
        <v>366</v>
      </c>
      <c r="AY3824" t="s">
        <v>345</v>
      </c>
      <c r="AZ3824" t="s">
        <v>346</v>
      </c>
      <c r="BY3824" t="s">
        <v>342</v>
      </c>
      <c r="EQ3824">
        <v>243275</v>
      </c>
      <c r="ER3824" t="s">
        <v>9117</v>
      </c>
      <c r="EV3824">
        <v>17287890</v>
      </c>
      <c r="EW3824">
        <v>928</v>
      </c>
      <c r="EX3824">
        <v>221181</v>
      </c>
      <c r="EY3824" t="s">
        <v>9118</v>
      </c>
      <c r="EZ3824">
        <v>1</v>
      </c>
      <c r="FC3824">
        <v>95385</v>
      </c>
      <c r="FD3824" t="s">
        <v>3531</v>
      </c>
    </row>
    <row r="3825" spans="1:160" x14ac:dyDescent="0.3">
      <c r="A3825" t="str">
        <f>VLOOKUP(B3825,Table2[],3,FALSE)</f>
        <v>Digital</v>
      </c>
      <c r="B3825" t="str">
        <f>IF(OR(ISNUMBER(FIND("QVC",Z3825)),ISNUMBER(FIND("QVC",AL3825))),"QVC",IF(OR(ISNUMBER(FIND("NCO",H3825)),ISNUMBER(FIND("NCO",Y3825))), "NCO", IF(AL3825="consumer","PMD.com",VLOOKUP(LEFT(H3825,2),Tables!$E$1:$F$11,2,FALSE))))</f>
        <v>PMD.com</v>
      </c>
      <c r="C3825">
        <f t="shared" si="180"/>
        <v>51090061</v>
      </c>
      <c r="D3825">
        <f t="shared" si="181"/>
        <v>1</v>
      </c>
      <c r="E3825" t="str">
        <f t="shared" ca="1" si="179"/>
        <v>MTD orders shipped</v>
      </c>
      <c r="F3825" t="s">
        <v>3539</v>
      </c>
      <c r="G3825" t="s">
        <v>335</v>
      </c>
      <c r="H3825" t="s">
        <v>9112</v>
      </c>
      <c r="I3825" s="6">
        <v>44013.094166666669</v>
      </c>
      <c r="J3825" t="s">
        <v>16</v>
      </c>
      <c r="K3825" s="6">
        <v>44013.497650462959</v>
      </c>
      <c r="M3825" t="s">
        <v>9113</v>
      </c>
      <c r="N3825" t="s">
        <v>9114</v>
      </c>
      <c r="Q3825" t="s">
        <v>643</v>
      </c>
      <c r="R3825" t="s">
        <v>376</v>
      </c>
      <c r="S3825" t="s">
        <v>9115</v>
      </c>
      <c r="T3825" t="s">
        <v>338</v>
      </c>
      <c r="U3825" t="s">
        <v>530</v>
      </c>
      <c r="W3825" t="s">
        <v>9116</v>
      </c>
      <c r="Z3825" t="s">
        <v>9113</v>
      </c>
      <c r="AA3825" t="s">
        <v>9114</v>
      </c>
      <c r="AD3825" t="s">
        <v>643</v>
      </c>
      <c r="AE3825" t="s">
        <v>376</v>
      </c>
      <c r="AF3825" t="s">
        <v>9115</v>
      </c>
      <c r="AG3825" t="s">
        <v>338</v>
      </c>
      <c r="AH3825" t="s">
        <v>530</v>
      </c>
      <c r="AJ3825" t="s">
        <v>9116</v>
      </c>
      <c r="AL3825" t="s">
        <v>339</v>
      </c>
      <c r="AM3825">
        <v>1</v>
      </c>
      <c r="AN3825">
        <v>1</v>
      </c>
      <c r="AO3825">
        <v>8078</v>
      </c>
      <c r="AQ3825">
        <v>124010</v>
      </c>
      <c r="AR3825">
        <v>51090061</v>
      </c>
      <c r="AS3825" t="s">
        <v>2688</v>
      </c>
      <c r="AT3825" t="s">
        <v>122</v>
      </c>
      <c r="AW3825" t="s">
        <v>340</v>
      </c>
      <c r="AX3825" t="s">
        <v>340</v>
      </c>
      <c r="AY3825" t="s">
        <v>357</v>
      </c>
      <c r="AZ3825" t="s">
        <v>363</v>
      </c>
      <c r="BY3825" t="s">
        <v>342</v>
      </c>
      <c r="EQ3825">
        <v>252774</v>
      </c>
      <c r="ER3825" t="s">
        <v>9117</v>
      </c>
      <c r="EV3825">
        <v>17287890</v>
      </c>
      <c r="EW3825">
        <v>928</v>
      </c>
      <c r="EX3825">
        <v>221181</v>
      </c>
      <c r="EY3825" t="s">
        <v>9118</v>
      </c>
      <c r="EZ3825">
        <v>1</v>
      </c>
      <c r="FC3825">
        <v>51090061</v>
      </c>
      <c r="FD3825" t="s">
        <v>122</v>
      </c>
    </row>
    <row r="3826" spans="1:160" x14ac:dyDescent="0.3">
      <c r="A3826" t="str">
        <f>VLOOKUP(B3826,Table2[],3,FALSE)</f>
        <v>Digital</v>
      </c>
      <c r="B3826" t="str">
        <f>IF(OR(ISNUMBER(FIND("QVC",Z3826)),ISNUMBER(FIND("QVC",AL3826))),"QVC",IF(OR(ISNUMBER(FIND("NCO",H3826)),ISNUMBER(FIND("NCO",Y3826))), "NCO", IF(AL3826="consumer","PMD.com",VLOOKUP(LEFT(H3826,2),Tables!$E$1:$F$11,2,FALSE))))</f>
        <v>PMD.com</v>
      </c>
      <c r="C3826">
        <f t="shared" si="180"/>
        <v>53900001</v>
      </c>
      <c r="D3826">
        <f t="shared" si="181"/>
        <v>1</v>
      </c>
      <c r="E3826" t="str">
        <f t="shared" ca="1" si="179"/>
        <v>MTD orders shipped</v>
      </c>
      <c r="F3826" t="s">
        <v>3539</v>
      </c>
      <c r="G3826" t="s">
        <v>335</v>
      </c>
      <c r="H3826" t="s">
        <v>9112</v>
      </c>
      <c r="I3826" s="6">
        <v>44013.094166666669</v>
      </c>
      <c r="J3826" t="s">
        <v>16</v>
      </c>
      <c r="K3826" s="6">
        <v>44013.497650462959</v>
      </c>
      <c r="M3826" t="s">
        <v>9113</v>
      </c>
      <c r="N3826" t="s">
        <v>9114</v>
      </c>
      <c r="Q3826" t="s">
        <v>643</v>
      </c>
      <c r="R3826" t="s">
        <v>376</v>
      </c>
      <c r="S3826" t="s">
        <v>9115</v>
      </c>
      <c r="T3826" t="s">
        <v>338</v>
      </c>
      <c r="U3826" t="s">
        <v>530</v>
      </c>
      <c r="W3826" t="s">
        <v>9116</v>
      </c>
      <c r="Z3826" t="s">
        <v>9113</v>
      </c>
      <c r="AA3826" t="s">
        <v>9114</v>
      </c>
      <c r="AD3826" t="s">
        <v>643</v>
      </c>
      <c r="AE3826" t="s">
        <v>376</v>
      </c>
      <c r="AF3826" t="s">
        <v>9115</v>
      </c>
      <c r="AG3826" t="s">
        <v>338</v>
      </c>
      <c r="AH3826" t="s">
        <v>530</v>
      </c>
      <c r="AJ3826" t="s">
        <v>9116</v>
      </c>
      <c r="AL3826" t="s">
        <v>339</v>
      </c>
      <c r="AM3826">
        <v>1</v>
      </c>
      <c r="AN3826">
        <v>1</v>
      </c>
      <c r="AO3826">
        <v>31217</v>
      </c>
      <c r="AQ3826">
        <v>124466</v>
      </c>
      <c r="AR3826">
        <v>53900001</v>
      </c>
      <c r="AS3826" t="s">
        <v>1697</v>
      </c>
      <c r="AT3826" t="s">
        <v>104</v>
      </c>
      <c r="AW3826" t="s">
        <v>343</v>
      </c>
      <c r="BY3826" t="s">
        <v>342</v>
      </c>
      <c r="EQ3826">
        <v>247378</v>
      </c>
      <c r="ER3826" t="s">
        <v>9117</v>
      </c>
      <c r="EV3826">
        <v>17287890</v>
      </c>
      <c r="EW3826">
        <v>928</v>
      </c>
      <c r="EX3826">
        <v>221181</v>
      </c>
      <c r="EY3826" t="s">
        <v>9118</v>
      </c>
      <c r="EZ3826">
        <v>1</v>
      </c>
      <c r="FC3826">
        <v>95383</v>
      </c>
      <c r="FD3826" t="s">
        <v>1417</v>
      </c>
    </row>
    <row r="3827" spans="1:160" x14ac:dyDescent="0.3">
      <c r="A3827" t="str">
        <f>VLOOKUP(B3827,Table2[],3,FALSE)</f>
        <v>Digital</v>
      </c>
      <c r="B3827" t="str">
        <f>IF(OR(ISNUMBER(FIND("QVC",Z3827)),ISNUMBER(FIND("QVC",AL3827))),"QVC",IF(OR(ISNUMBER(FIND("NCO",H3827)),ISNUMBER(FIND("NCO",Y3827))), "NCO", IF(AL3827="consumer","PMD.com",VLOOKUP(LEFT(H3827,2),Tables!$E$1:$F$11,2,FALSE))))</f>
        <v>PMD.com</v>
      </c>
      <c r="C3827">
        <f t="shared" si="180"/>
        <v>534101</v>
      </c>
      <c r="D3827">
        <f t="shared" si="181"/>
        <v>1</v>
      </c>
      <c r="E3827" t="str">
        <f t="shared" ca="1" si="179"/>
        <v>MTD orders shipped</v>
      </c>
      <c r="F3827" t="s">
        <v>3539</v>
      </c>
      <c r="G3827" t="s">
        <v>335</v>
      </c>
      <c r="H3827" t="s">
        <v>9112</v>
      </c>
      <c r="I3827" s="6">
        <v>44013.094166666669</v>
      </c>
      <c r="J3827" t="s">
        <v>16</v>
      </c>
      <c r="K3827" s="6">
        <v>44013.497650462959</v>
      </c>
      <c r="M3827" t="s">
        <v>9113</v>
      </c>
      <c r="N3827" t="s">
        <v>9114</v>
      </c>
      <c r="Q3827" t="s">
        <v>643</v>
      </c>
      <c r="R3827" t="s">
        <v>376</v>
      </c>
      <c r="S3827" t="s">
        <v>9115</v>
      </c>
      <c r="T3827" t="s">
        <v>338</v>
      </c>
      <c r="U3827" t="s">
        <v>530</v>
      </c>
      <c r="W3827" t="s">
        <v>9116</v>
      </c>
      <c r="Z3827" t="s">
        <v>9113</v>
      </c>
      <c r="AA3827" t="s">
        <v>9114</v>
      </c>
      <c r="AD3827" t="s">
        <v>643</v>
      </c>
      <c r="AE3827" t="s">
        <v>376</v>
      </c>
      <c r="AF3827" t="s">
        <v>9115</v>
      </c>
      <c r="AG3827" t="s">
        <v>338</v>
      </c>
      <c r="AH3827" t="s">
        <v>530</v>
      </c>
      <c r="AJ3827" t="s">
        <v>9116</v>
      </c>
      <c r="AL3827" t="s">
        <v>339</v>
      </c>
      <c r="AM3827">
        <v>1</v>
      </c>
      <c r="AN3827">
        <v>1</v>
      </c>
      <c r="AO3827">
        <v>8486</v>
      </c>
      <c r="AQ3827">
        <v>124619</v>
      </c>
      <c r="AR3827">
        <v>534101</v>
      </c>
      <c r="AS3827" t="s">
        <v>102</v>
      </c>
      <c r="AT3827" t="s">
        <v>101</v>
      </c>
      <c r="AW3827" t="s">
        <v>340</v>
      </c>
      <c r="AX3827" t="s">
        <v>340</v>
      </c>
      <c r="AY3827" t="s">
        <v>345</v>
      </c>
      <c r="AZ3827" t="s">
        <v>346</v>
      </c>
      <c r="BY3827" t="s">
        <v>342</v>
      </c>
      <c r="EQ3827">
        <v>250689</v>
      </c>
      <c r="ER3827" t="s">
        <v>9117</v>
      </c>
      <c r="EV3827">
        <v>17287890</v>
      </c>
      <c r="EW3827">
        <v>928</v>
      </c>
      <c r="EX3827">
        <v>221181</v>
      </c>
      <c r="EY3827" t="s">
        <v>9118</v>
      </c>
      <c r="EZ3827">
        <v>1</v>
      </c>
      <c r="FC3827">
        <v>534101</v>
      </c>
      <c r="FD3827" t="s">
        <v>101</v>
      </c>
    </row>
    <row r="3828" spans="1:160" x14ac:dyDescent="0.3">
      <c r="A3828" t="str">
        <f>VLOOKUP(B3828,Table2[],3,FALSE)</f>
        <v>Digital</v>
      </c>
      <c r="B3828" t="str">
        <f>IF(OR(ISNUMBER(FIND("QVC",Z3828)),ISNUMBER(FIND("QVC",AL3828))),"QVC",IF(OR(ISNUMBER(FIND("NCO",H3828)),ISNUMBER(FIND("NCO",Y3828))), "NCO", IF(AL3828="consumer","PMD.com",VLOOKUP(LEFT(H3828,2),Tables!$E$1:$F$11,2,FALSE))))</f>
        <v>PMD.com</v>
      </c>
      <c r="C3828">
        <f t="shared" si="180"/>
        <v>57090001</v>
      </c>
      <c r="D3828">
        <f t="shared" si="181"/>
        <v>1</v>
      </c>
      <c r="E3828" t="str">
        <f t="shared" ca="1" si="179"/>
        <v>MTD orders shipped</v>
      </c>
      <c r="F3828" t="s">
        <v>3539</v>
      </c>
      <c r="G3828" t="s">
        <v>335</v>
      </c>
      <c r="H3828" t="s">
        <v>9112</v>
      </c>
      <c r="I3828" s="6">
        <v>44013.094166666669</v>
      </c>
      <c r="J3828" t="s">
        <v>16</v>
      </c>
      <c r="K3828" s="6">
        <v>44013.497650462959</v>
      </c>
      <c r="M3828" t="s">
        <v>9113</v>
      </c>
      <c r="N3828" t="s">
        <v>9114</v>
      </c>
      <c r="Q3828" t="s">
        <v>643</v>
      </c>
      <c r="R3828" t="s">
        <v>376</v>
      </c>
      <c r="S3828" t="s">
        <v>9115</v>
      </c>
      <c r="T3828" t="s">
        <v>338</v>
      </c>
      <c r="U3828" t="s">
        <v>530</v>
      </c>
      <c r="W3828" t="s">
        <v>9116</v>
      </c>
      <c r="Z3828" t="s">
        <v>9113</v>
      </c>
      <c r="AA3828" t="s">
        <v>9114</v>
      </c>
      <c r="AD3828" t="s">
        <v>643</v>
      </c>
      <c r="AE3828" t="s">
        <v>376</v>
      </c>
      <c r="AF3828" t="s">
        <v>9115</v>
      </c>
      <c r="AG3828" t="s">
        <v>338</v>
      </c>
      <c r="AH3828" t="s">
        <v>530</v>
      </c>
      <c r="AJ3828" t="s">
        <v>9116</v>
      </c>
      <c r="AL3828" t="s">
        <v>339</v>
      </c>
      <c r="AM3828">
        <v>1</v>
      </c>
      <c r="AN3828">
        <v>1</v>
      </c>
      <c r="AO3828">
        <v>2258</v>
      </c>
      <c r="AQ3828">
        <v>127089</v>
      </c>
      <c r="AR3828">
        <v>57090001</v>
      </c>
      <c r="AT3828" t="s">
        <v>1419</v>
      </c>
      <c r="AW3828" t="s">
        <v>340</v>
      </c>
      <c r="AX3828" t="s">
        <v>340</v>
      </c>
      <c r="AY3828" t="s">
        <v>348</v>
      </c>
      <c r="AZ3828" t="s">
        <v>1418</v>
      </c>
      <c r="BY3828" t="s">
        <v>342</v>
      </c>
      <c r="EQ3828">
        <v>248021</v>
      </c>
      <c r="ER3828" t="s">
        <v>9117</v>
      </c>
      <c r="EV3828">
        <v>17287890</v>
      </c>
      <c r="EW3828">
        <v>928</v>
      </c>
      <c r="EX3828">
        <v>221181</v>
      </c>
      <c r="EY3828" t="s">
        <v>9118</v>
      </c>
      <c r="EZ3828">
        <v>1</v>
      </c>
      <c r="FC3828">
        <v>95383</v>
      </c>
      <c r="FD3828" t="s">
        <v>1417</v>
      </c>
    </row>
    <row r="3829" spans="1:160" x14ac:dyDescent="0.3">
      <c r="A3829" t="str">
        <f>VLOOKUP(B3829,Table2[],3,FALSE)</f>
        <v>Digital</v>
      </c>
      <c r="B3829" t="str">
        <f>IF(OR(ISNUMBER(FIND("QVC",Z3829)),ISNUMBER(FIND("QVC",AL3829))),"QVC",IF(OR(ISNUMBER(FIND("NCO",H3829)),ISNUMBER(FIND("NCO",Y3829))), "NCO", IF(AL3829="consumer","PMD.com",VLOOKUP(LEFT(H3829,2),Tables!$E$1:$F$11,2,FALSE))))</f>
        <v>PMD.com</v>
      </c>
      <c r="C3829">
        <f t="shared" si="180"/>
        <v>51090030</v>
      </c>
      <c r="D3829">
        <f t="shared" si="181"/>
        <v>1</v>
      </c>
      <c r="E3829" t="str">
        <f t="shared" ca="1" si="179"/>
        <v>MTD orders shipped</v>
      </c>
      <c r="F3829" t="s">
        <v>3539</v>
      </c>
      <c r="G3829" t="s">
        <v>335</v>
      </c>
      <c r="H3829" t="s">
        <v>9112</v>
      </c>
      <c r="I3829" s="6">
        <v>44013.094166666669</v>
      </c>
      <c r="J3829" t="s">
        <v>16</v>
      </c>
      <c r="K3829" s="6">
        <v>44013.497650462959</v>
      </c>
      <c r="M3829" t="s">
        <v>9113</v>
      </c>
      <c r="N3829" t="s">
        <v>9114</v>
      </c>
      <c r="Q3829" t="s">
        <v>643</v>
      </c>
      <c r="R3829" t="s">
        <v>376</v>
      </c>
      <c r="S3829" t="s">
        <v>9115</v>
      </c>
      <c r="T3829" t="s">
        <v>338</v>
      </c>
      <c r="U3829" t="s">
        <v>530</v>
      </c>
      <c r="W3829" t="s">
        <v>9116</v>
      </c>
      <c r="Z3829" t="s">
        <v>9113</v>
      </c>
      <c r="AA3829" t="s">
        <v>9114</v>
      </c>
      <c r="AD3829" t="s">
        <v>643</v>
      </c>
      <c r="AE3829" t="s">
        <v>376</v>
      </c>
      <c r="AF3829" t="s">
        <v>9115</v>
      </c>
      <c r="AG3829" t="s">
        <v>338</v>
      </c>
      <c r="AH3829" t="s">
        <v>530</v>
      </c>
      <c r="AJ3829" t="s">
        <v>9116</v>
      </c>
      <c r="AL3829" t="s">
        <v>339</v>
      </c>
      <c r="AM3829">
        <v>1</v>
      </c>
      <c r="AN3829">
        <v>1</v>
      </c>
      <c r="AO3829">
        <v>6688</v>
      </c>
      <c r="AQ3829">
        <v>125960</v>
      </c>
      <c r="AR3829">
        <v>51090030</v>
      </c>
      <c r="AS3829" t="s">
        <v>3043</v>
      </c>
      <c r="AT3829" t="s">
        <v>628</v>
      </c>
      <c r="AW3829" t="s">
        <v>343</v>
      </c>
      <c r="BY3829" t="s">
        <v>342</v>
      </c>
      <c r="BZ3829" t="b">
        <v>0</v>
      </c>
      <c r="EQ3829">
        <v>243047</v>
      </c>
      <c r="ER3829" t="s">
        <v>9117</v>
      </c>
      <c r="EV3829">
        <v>17287890</v>
      </c>
      <c r="EW3829">
        <v>928</v>
      </c>
      <c r="EX3829">
        <v>221181</v>
      </c>
      <c r="EY3829" t="s">
        <v>9118</v>
      </c>
      <c r="EZ3829">
        <v>1</v>
      </c>
      <c r="FC3829">
        <v>95385</v>
      </c>
      <c r="FD3829" t="s">
        <v>3531</v>
      </c>
    </row>
    <row r="3830" spans="1:160" x14ac:dyDescent="0.3">
      <c r="A3830" t="str">
        <f>VLOOKUP(B3830,Table2[],3,FALSE)</f>
        <v>Digital</v>
      </c>
      <c r="B3830" t="str">
        <f>IF(OR(ISNUMBER(FIND("QVC",Z3830)),ISNUMBER(FIND("QVC",AL3830))),"QVC",IF(OR(ISNUMBER(FIND("NCO",H3830)),ISNUMBER(FIND("NCO",Y3830))), "NCO", IF(AL3830="consumer","PMD.com",VLOOKUP(LEFT(H3830,2),Tables!$E$1:$F$11,2,FALSE))))</f>
        <v>PMD.com</v>
      </c>
      <c r="C3830">
        <f t="shared" si="180"/>
        <v>57100001</v>
      </c>
      <c r="D3830">
        <f t="shared" si="181"/>
        <v>1</v>
      </c>
      <c r="E3830" t="str">
        <f t="shared" ca="1" si="179"/>
        <v>MTD orders shipped</v>
      </c>
      <c r="F3830" t="s">
        <v>3539</v>
      </c>
      <c r="G3830" t="s">
        <v>335</v>
      </c>
      <c r="H3830" t="s">
        <v>9112</v>
      </c>
      <c r="I3830" s="6">
        <v>44013.094166666669</v>
      </c>
      <c r="J3830" t="s">
        <v>16</v>
      </c>
      <c r="K3830" s="6">
        <v>44013.497650462959</v>
      </c>
      <c r="M3830" t="s">
        <v>9113</v>
      </c>
      <c r="N3830" t="s">
        <v>9114</v>
      </c>
      <c r="Q3830" t="s">
        <v>643</v>
      </c>
      <c r="R3830" t="s">
        <v>376</v>
      </c>
      <c r="S3830" t="s">
        <v>9115</v>
      </c>
      <c r="T3830" t="s">
        <v>338</v>
      </c>
      <c r="U3830" t="s">
        <v>530</v>
      </c>
      <c r="W3830" t="s">
        <v>9116</v>
      </c>
      <c r="Z3830" t="s">
        <v>9113</v>
      </c>
      <c r="AA3830" t="s">
        <v>9114</v>
      </c>
      <c r="AD3830" t="s">
        <v>643</v>
      </c>
      <c r="AE3830" t="s">
        <v>376</v>
      </c>
      <c r="AF3830" t="s">
        <v>9115</v>
      </c>
      <c r="AG3830" t="s">
        <v>338</v>
      </c>
      <c r="AH3830" t="s">
        <v>530</v>
      </c>
      <c r="AJ3830" t="s">
        <v>9116</v>
      </c>
      <c r="AL3830" t="s">
        <v>339</v>
      </c>
      <c r="AM3830">
        <v>1</v>
      </c>
      <c r="AN3830">
        <v>1</v>
      </c>
      <c r="AO3830">
        <v>2241</v>
      </c>
      <c r="AQ3830">
        <v>127090</v>
      </c>
      <c r="AR3830">
        <v>57100001</v>
      </c>
      <c r="AT3830" t="s">
        <v>1420</v>
      </c>
      <c r="AW3830" t="s">
        <v>340</v>
      </c>
      <c r="AX3830" t="s">
        <v>340</v>
      </c>
      <c r="AY3830" t="s">
        <v>348</v>
      </c>
      <c r="AZ3830" t="s">
        <v>1064</v>
      </c>
      <c r="BY3830" t="s">
        <v>342</v>
      </c>
      <c r="BZ3830" t="b">
        <v>0</v>
      </c>
      <c r="EQ3830">
        <v>248022</v>
      </c>
      <c r="ER3830" t="s">
        <v>9117</v>
      </c>
      <c r="EV3830">
        <v>17287890</v>
      </c>
      <c r="EW3830">
        <v>928</v>
      </c>
      <c r="EX3830">
        <v>221181</v>
      </c>
      <c r="EY3830" t="s">
        <v>9118</v>
      </c>
      <c r="EZ3830">
        <v>1</v>
      </c>
      <c r="FC3830">
        <v>95383</v>
      </c>
      <c r="FD3830" t="s">
        <v>1417</v>
      </c>
    </row>
    <row r="3831" spans="1:160" x14ac:dyDescent="0.3">
      <c r="A3831" t="str">
        <f>VLOOKUP(B3831,Table2[],3,FALSE)</f>
        <v>Digital</v>
      </c>
      <c r="B3831" t="str">
        <f>IF(OR(ISNUMBER(FIND("QVC",Z3831)),ISNUMBER(FIND("QVC",AL3831))),"QVC",IF(OR(ISNUMBER(FIND("NCO",H3831)),ISNUMBER(FIND("NCO",Y3831))), "NCO", IF(AL3831="consumer","PMD.com",VLOOKUP(LEFT(H3831,2),Tables!$E$1:$F$11,2,FALSE))))</f>
        <v>PMD.com</v>
      </c>
      <c r="C3831">
        <f t="shared" si="180"/>
        <v>51090030</v>
      </c>
      <c r="D3831">
        <f t="shared" si="181"/>
        <v>1</v>
      </c>
      <c r="E3831" t="str">
        <f t="shared" ca="1" si="179"/>
        <v>MTD orders shipped</v>
      </c>
      <c r="F3831" t="s">
        <v>3539</v>
      </c>
      <c r="G3831" t="s">
        <v>335</v>
      </c>
      <c r="H3831" t="s">
        <v>9112</v>
      </c>
      <c r="I3831" s="6">
        <v>44013.094166666669</v>
      </c>
      <c r="J3831" t="s">
        <v>16</v>
      </c>
      <c r="K3831" s="6">
        <v>44013.497650462959</v>
      </c>
      <c r="M3831" t="s">
        <v>9113</v>
      </c>
      <c r="N3831" t="s">
        <v>9114</v>
      </c>
      <c r="Q3831" t="s">
        <v>643</v>
      </c>
      <c r="R3831" t="s">
        <v>376</v>
      </c>
      <c r="S3831" t="s">
        <v>9115</v>
      </c>
      <c r="T3831" t="s">
        <v>338</v>
      </c>
      <c r="U3831" t="s">
        <v>530</v>
      </c>
      <c r="W3831" t="s">
        <v>9116</v>
      </c>
      <c r="Z3831" t="s">
        <v>9113</v>
      </c>
      <c r="AA3831" t="s">
        <v>9114</v>
      </c>
      <c r="AD3831" t="s">
        <v>643</v>
      </c>
      <c r="AE3831" t="s">
        <v>376</v>
      </c>
      <c r="AF3831" t="s">
        <v>9115</v>
      </c>
      <c r="AG3831" t="s">
        <v>338</v>
      </c>
      <c r="AH3831" t="s">
        <v>530</v>
      </c>
      <c r="AJ3831" t="s">
        <v>9116</v>
      </c>
      <c r="AL3831" t="s">
        <v>339</v>
      </c>
      <c r="AM3831">
        <v>1</v>
      </c>
      <c r="AN3831">
        <v>1</v>
      </c>
      <c r="AO3831">
        <v>6688</v>
      </c>
      <c r="AQ3831">
        <v>125960</v>
      </c>
      <c r="AR3831">
        <v>51090030</v>
      </c>
      <c r="AS3831" t="s">
        <v>3043</v>
      </c>
      <c r="AT3831" t="s">
        <v>628</v>
      </c>
      <c r="AW3831" t="s">
        <v>343</v>
      </c>
      <c r="BY3831" t="s">
        <v>342</v>
      </c>
      <c r="BZ3831" t="b">
        <v>0</v>
      </c>
      <c r="EQ3831">
        <v>243047</v>
      </c>
      <c r="ER3831" t="s">
        <v>9117</v>
      </c>
      <c r="EV3831">
        <v>17287890</v>
      </c>
      <c r="EW3831">
        <v>928</v>
      </c>
      <c r="EX3831">
        <v>221181</v>
      </c>
      <c r="EY3831" t="s">
        <v>9118</v>
      </c>
      <c r="EZ3831">
        <v>1</v>
      </c>
      <c r="FC3831">
        <v>95383</v>
      </c>
      <c r="FD3831" t="s">
        <v>1417</v>
      </c>
    </row>
    <row r="3832" spans="1:160" x14ac:dyDescent="0.3">
      <c r="A3832" t="str">
        <f>VLOOKUP(B3832,Table2[],3,FALSE)</f>
        <v>Digital</v>
      </c>
      <c r="B3832" t="str">
        <f>IF(OR(ISNUMBER(FIND("QVC",Z3832)),ISNUMBER(FIND("QVC",AL3832))),"QVC",IF(OR(ISNUMBER(FIND("NCO",H3832)),ISNUMBER(FIND("NCO",Y3832))), "NCO", IF(AL3832="consumer","PMD.com",VLOOKUP(LEFT(H3832,2),Tables!$E$1:$F$11,2,FALSE))))</f>
        <v>PMD.com</v>
      </c>
      <c r="C3832">
        <f t="shared" si="180"/>
        <v>54010001</v>
      </c>
      <c r="D3832">
        <f t="shared" si="181"/>
        <v>1</v>
      </c>
      <c r="E3832" t="str">
        <f t="shared" ca="1" si="179"/>
        <v>MTD orders shipped</v>
      </c>
      <c r="F3832" t="s">
        <v>3539</v>
      </c>
      <c r="G3832" t="s">
        <v>335</v>
      </c>
      <c r="H3832" t="s">
        <v>9112</v>
      </c>
      <c r="I3832" s="6">
        <v>44013.094166666669</v>
      </c>
      <c r="J3832" t="s">
        <v>16</v>
      </c>
      <c r="K3832" s="6">
        <v>44013.497650462959</v>
      </c>
      <c r="M3832" t="s">
        <v>9113</v>
      </c>
      <c r="N3832" t="s">
        <v>9114</v>
      </c>
      <c r="Q3832" t="s">
        <v>643</v>
      </c>
      <c r="R3832" t="s">
        <v>376</v>
      </c>
      <c r="S3832" t="s">
        <v>9115</v>
      </c>
      <c r="T3832" t="s">
        <v>338</v>
      </c>
      <c r="U3832" t="s">
        <v>530</v>
      </c>
      <c r="W3832" t="s">
        <v>9116</v>
      </c>
      <c r="Z3832" t="s">
        <v>9113</v>
      </c>
      <c r="AA3832" t="s">
        <v>9114</v>
      </c>
      <c r="AD3832" t="s">
        <v>643</v>
      </c>
      <c r="AE3832" t="s">
        <v>376</v>
      </c>
      <c r="AF3832" t="s">
        <v>9115</v>
      </c>
      <c r="AG3832" t="s">
        <v>338</v>
      </c>
      <c r="AH3832" t="s">
        <v>530</v>
      </c>
      <c r="AJ3832" t="s">
        <v>9116</v>
      </c>
      <c r="AL3832" t="s">
        <v>339</v>
      </c>
      <c r="AM3832">
        <v>1</v>
      </c>
      <c r="AN3832">
        <v>1</v>
      </c>
      <c r="AO3832">
        <v>6300</v>
      </c>
      <c r="AQ3832">
        <v>124476</v>
      </c>
      <c r="AR3832">
        <v>54010001</v>
      </c>
      <c r="AS3832" t="s">
        <v>577</v>
      </c>
      <c r="AT3832" t="s">
        <v>35</v>
      </c>
      <c r="AW3832" t="s">
        <v>340</v>
      </c>
      <c r="AX3832">
        <v>0</v>
      </c>
      <c r="AY3832" t="s">
        <v>348</v>
      </c>
      <c r="AZ3832">
        <v>0</v>
      </c>
      <c r="BY3832" t="s">
        <v>342</v>
      </c>
      <c r="EQ3832">
        <v>252076</v>
      </c>
      <c r="ER3832" t="s">
        <v>9117</v>
      </c>
      <c r="EV3832">
        <v>17287890</v>
      </c>
      <c r="EW3832">
        <v>928</v>
      </c>
      <c r="EX3832">
        <v>221181</v>
      </c>
      <c r="EY3832" t="s">
        <v>9118</v>
      </c>
      <c r="EZ3832">
        <v>1</v>
      </c>
      <c r="FC3832">
        <v>95383</v>
      </c>
      <c r="FD3832" t="s">
        <v>1417</v>
      </c>
    </row>
    <row r="3833" spans="1:160" x14ac:dyDescent="0.3">
      <c r="A3833" t="str">
        <f>VLOOKUP(B3833,Table2[],3,FALSE)</f>
        <v>Digital</v>
      </c>
      <c r="B3833" t="str">
        <f>IF(OR(ISNUMBER(FIND("QVC",Z3833)),ISNUMBER(FIND("QVC",AL3833))),"QVC",IF(OR(ISNUMBER(FIND("NCO",H3833)),ISNUMBER(FIND("NCO",Y3833))), "NCO", IF(AL3833="consumer","PMD.com",VLOOKUP(LEFT(H3833,2),Tables!$E$1:$F$11,2,FALSE))))</f>
        <v>PMD.com</v>
      </c>
      <c r="C3833">
        <f t="shared" si="180"/>
        <v>51090030</v>
      </c>
      <c r="D3833">
        <f t="shared" si="181"/>
        <v>1</v>
      </c>
      <c r="E3833" t="str">
        <f t="shared" ca="1" si="179"/>
        <v>MTD orders shipped</v>
      </c>
      <c r="F3833" t="s">
        <v>3539</v>
      </c>
      <c r="G3833" t="s">
        <v>335</v>
      </c>
      <c r="H3833" t="s">
        <v>9119</v>
      </c>
      <c r="I3833" s="6">
        <v>44013.035162037035</v>
      </c>
      <c r="J3833" t="s">
        <v>16</v>
      </c>
      <c r="K3833" s="6">
        <v>44013.497858796298</v>
      </c>
      <c r="M3833" t="s">
        <v>9120</v>
      </c>
      <c r="N3833" t="s">
        <v>9121</v>
      </c>
      <c r="Q3833" t="s">
        <v>1233</v>
      </c>
      <c r="R3833" t="s">
        <v>372</v>
      </c>
      <c r="S3833" t="s">
        <v>9122</v>
      </c>
      <c r="T3833" t="s">
        <v>338</v>
      </c>
      <c r="U3833" t="s">
        <v>530</v>
      </c>
      <c r="W3833" t="s">
        <v>9123</v>
      </c>
      <c r="Z3833" t="s">
        <v>9120</v>
      </c>
      <c r="AA3833" t="s">
        <v>9121</v>
      </c>
      <c r="AD3833" t="s">
        <v>1233</v>
      </c>
      <c r="AE3833" t="s">
        <v>372</v>
      </c>
      <c r="AF3833" t="s">
        <v>9122</v>
      </c>
      <c r="AG3833" t="s">
        <v>338</v>
      </c>
      <c r="AH3833" t="s">
        <v>530</v>
      </c>
      <c r="AJ3833" t="s">
        <v>9123</v>
      </c>
      <c r="AL3833" t="s">
        <v>339</v>
      </c>
      <c r="AM3833">
        <v>1</v>
      </c>
      <c r="AN3833">
        <v>1</v>
      </c>
      <c r="AO3833">
        <v>6688</v>
      </c>
      <c r="AQ3833">
        <v>125960</v>
      </c>
      <c r="AR3833">
        <v>51090030</v>
      </c>
      <c r="AS3833" t="s">
        <v>3043</v>
      </c>
      <c r="AT3833" t="s">
        <v>628</v>
      </c>
      <c r="AW3833" t="s">
        <v>343</v>
      </c>
      <c r="BY3833" t="s">
        <v>342</v>
      </c>
      <c r="BZ3833" t="b">
        <v>0</v>
      </c>
      <c r="EQ3833">
        <v>243047</v>
      </c>
      <c r="ER3833" t="s">
        <v>9124</v>
      </c>
      <c r="EV3833">
        <v>17287883</v>
      </c>
      <c r="EW3833">
        <v>928</v>
      </c>
      <c r="EX3833">
        <v>221173</v>
      </c>
      <c r="EY3833" t="s">
        <v>9125</v>
      </c>
      <c r="EZ3833">
        <v>1</v>
      </c>
      <c r="FC3833">
        <v>95384</v>
      </c>
      <c r="FD3833" t="s">
        <v>3530</v>
      </c>
    </row>
    <row r="3834" spans="1:160" x14ac:dyDescent="0.3">
      <c r="A3834" t="str">
        <f>VLOOKUP(B3834,Table2[],3,FALSE)</f>
        <v>Digital</v>
      </c>
      <c r="B3834" t="str">
        <f>IF(OR(ISNUMBER(FIND("QVC",Z3834)),ISNUMBER(FIND("QVC",AL3834))),"QVC",IF(OR(ISNUMBER(FIND("NCO",H3834)),ISNUMBER(FIND("NCO",Y3834))), "NCO", IF(AL3834="consumer","PMD.com",VLOOKUP(LEFT(H3834,2),Tables!$E$1:$F$11,2,FALSE))))</f>
        <v>PMD.com</v>
      </c>
      <c r="C3834">
        <f t="shared" si="180"/>
        <v>51010001</v>
      </c>
      <c r="D3834">
        <f t="shared" si="181"/>
        <v>3</v>
      </c>
      <c r="E3834" t="str">
        <f t="shared" ca="1" si="179"/>
        <v>MTD orders shipped</v>
      </c>
      <c r="F3834" t="s">
        <v>3539</v>
      </c>
      <c r="G3834" t="s">
        <v>335</v>
      </c>
      <c r="H3834" t="s">
        <v>9119</v>
      </c>
      <c r="I3834" s="6">
        <v>44013.035162037035</v>
      </c>
      <c r="J3834" t="s">
        <v>16</v>
      </c>
      <c r="K3834" s="6">
        <v>44013.497858796298</v>
      </c>
      <c r="M3834" t="s">
        <v>9120</v>
      </c>
      <c r="N3834" t="s">
        <v>9121</v>
      </c>
      <c r="Q3834" t="s">
        <v>1233</v>
      </c>
      <c r="R3834" t="s">
        <v>372</v>
      </c>
      <c r="S3834" t="s">
        <v>9122</v>
      </c>
      <c r="T3834" t="s">
        <v>338</v>
      </c>
      <c r="U3834" t="s">
        <v>530</v>
      </c>
      <c r="W3834" t="s">
        <v>9123</v>
      </c>
      <c r="Z3834" t="s">
        <v>9120</v>
      </c>
      <c r="AA3834" t="s">
        <v>9121</v>
      </c>
      <c r="AD3834" t="s">
        <v>1233</v>
      </c>
      <c r="AE3834" t="s">
        <v>372</v>
      </c>
      <c r="AF3834" t="s">
        <v>9122</v>
      </c>
      <c r="AG3834" t="s">
        <v>338</v>
      </c>
      <c r="AH3834" t="s">
        <v>530</v>
      </c>
      <c r="AJ3834" t="s">
        <v>9123</v>
      </c>
      <c r="AL3834" t="s">
        <v>339</v>
      </c>
      <c r="AM3834">
        <v>3</v>
      </c>
      <c r="AN3834">
        <v>3</v>
      </c>
      <c r="AO3834">
        <v>8743</v>
      </c>
      <c r="AQ3834">
        <v>123868</v>
      </c>
      <c r="AR3834">
        <v>51010001</v>
      </c>
      <c r="AS3834" t="s">
        <v>48</v>
      </c>
      <c r="AT3834" t="s">
        <v>49</v>
      </c>
      <c r="AW3834" t="s">
        <v>340</v>
      </c>
      <c r="AX3834" t="s">
        <v>340</v>
      </c>
      <c r="AY3834" t="s">
        <v>357</v>
      </c>
      <c r="AZ3834" t="s">
        <v>363</v>
      </c>
      <c r="BY3834" t="s">
        <v>342</v>
      </c>
      <c r="EQ3834">
        <v>251450</v>
      </c>
      <c r="ER3834" t="s">
        <v>9124</v>
      </c>
      <c r="EV3834">
        <v>17287883</v>
      </c>
      <c r="EW3834">
        <v>928</v>
      </c>
      <c r="EX3834">
        <v>221173</v>
      </c>
      <c r="EY3834" t="s">
        <v>9125</v>
      </c>
      <c r="EZ3834">
        <v>1</v>
      </c>
      <c r="FC3834">
        <v>51010001</v>
      </c>
      <c r="FD3834" t="s">
        <v>49</v>
      </c>
    </row>
    <row r="3835" spans="1:160" x14ac:dyDescent="0.3">
      <c r="A3835" t="str">
        <f>VLOOKUP(B3835,Table2[],3,FALSE)</f>
        <v>Digital</v>
      </c>
      <c r="B3835" t="str">
        <f>IF(OR(ISNUMBER(FIND("QVC",Z3835)),ISNUMBER(FIND("QVC",AL3835))),"QVC",IF(OR(ISNUMBER(FIND("NCO",H3835)),ISNUMBER(FIND("NCO",Y3835))), "NCO", IF(AL3835="consumer","PMD.com",VLOOKUP(LEFT(H3835,2),Tables!$E$1:$F$11,2,FALSE))))</f>
        <v>PMD.com</v>
      </c>
      <c r="C3835">
        <f t="shared" si="180"/>
        <v>53920001</v>
      </c>
      <c r="D3835">
        <f t="shared" si="181"/>
        <v>1</v>
      </c>
      <c r="E3835" t="str">
        <f t="shared" ca="1" si="179"/>
        <v>MTD orders shipped</v>
      </c>
      <c r="F3835" t="s">
        <v>3539</v>
      </c>
      <c r="G3835" t="s">
        <v>335</v>
      </c>
      <c r="H3835" t="s">
        <v>9119</v>
      </c>
      <c r="I3835" s="6">
        <v>44013.035162037035</v>
      </c>
      <c r="J3835" t="s">
        <v>16</v>
      </c>
      <c r="K3835" s="6">
        <v>44013.497858796298</v>
      </c>
      <c r="M3835" t="s">
        <v>9120</v>
      </c>
      <c r="N3835" t="s">
        <v>9121</v>
      </c>
      <c r="Q3835" t="s">
        <v>1233</v>
      </c>
      <c r="R3835" t="s">
        <v>372</v>
      </c>
      <c r="S3835" t="s">
        <v>9122</v>
      </c>
      <c r="T3835" t="s">
        <v>338</v>
      </c>
      <c r="U3835" t="s">
        <v>530</v>
      </c>
      <c r="W3835" t="s">
        <v>9123</v>
      </c>
      <c r="Z3835" t="s">
        <v>9120</v>
      </c>
      <c r="AA3835" t="s">
        <v>9121</v>
      </c>
      <c r="AD3835" t="s">
        <v>1233</v>
      </c>
      <c r="AE3835" t="s">
        <v>372</v>
      </c>
      <c r="AF3835" t="s">
        <v>9122</v>
      </c>
      <c r="AG3835" t="s">
        <v>338</v>
      </c>
      <c r="AH3835" t="s">
        <v>530</v>
      </c>
      <c r="AJ3835" t="s">
        <v>9123</v>
      </c>
      <c r="AL3835" t="s">
        <v>339</v>
      </c>
      <c r="AM3835">
        <v>1</v>
      </c>
      <c r="AN3835">
        <v>1</v>
      </c>
      <c r="AO3835">
        <v>14899</v>
      </c>
      <c r="AQ3835">
        <v>124468</v>
      </c>
      <c r="AR3835">
        <v>53920001</v>
      </c>
      <c r="AS3835">
        <v>9000000</v>
      </c>
      <c r="AT3835" t="s">
        <v>40</v>
      </c>
      <c r="AW3835" t="s">
        <v>343</v>
      </c>
      <c r="BY3835" t="s">
        <v>342</v>
      </c>
      <c r="EQ3835">
        <v>243396</v>
      </c>
      <c r="ER3835" t="s">
        <v>9124</v>
      </c>
      <c r="EV3835">
        <v>17287883</v>
      </c>
      <c r="EW3835">
        <v>928</v>
      </c>
      <c r="EX3835">
        <v>221173</v>
      </c>
      <c r="EY3835" t="s">
        <v>9125</v>
      </c>
      <c r="EZ3835">
        <v>1</v>
      </c>
      <c r="FC3835">
        <v>95384</v>
      </c>
      <c r="FD3835" t="s">
        <v>3530</v>
      </c>
    </row>
    <row r="3836" spans="1:160" x14ac:dyDescent="0.3">
      <c r="A3836" t="str">
        <f>VLOOKUP(B3836,Table2[],3,FALSE)</f>
        <v>Digital</v>
      </c>
      <c r="B3836" t="str">
        <f>IF(OR(ISNUMBER(FIND("QVC",Z3836)),ISNUMBER(FIND("QVC",AL3836))),"QVC",IF(OR(ISNUMBER(FIND("NCO",H3836)),ISNUMBER(FIND("NCO",Y3836))), "NCO", IF(AL3836="consumer","PMD.com",VLOOKUP(LEFT(H3836,2),Tables!$E$1:$F$11,2,FALSE))))</f>
        <v>PMD.com</v>
      </c>
      <c r="C3836">
        <f t="shared" si="180"/>
        <v>55340001</v>
      </c>
      <c r="D3836">
        <f t="shared" si="181"/>
        <v>1</v>
      </c>
      <c r="E3836" t="str">
        <f t="shared" ca="1" si="179"/>
        <v>MTD orders shipped</v>
      </c>
      <c r="F3836" t="s">
        <v>3539</v>
      </c>
      <c r="G3836" t="s">
        <v>335</v>
      </c>
      <c r="H3836" t="s">
        <v>9119</v>
      </c>
      <c r="I3836" s="6">
        <v>44013.035162037035</v>
      </c>
      <c r="J3836" t="s">
        <v>16</v>
      </c>
      <c r="K3836" s="6">
        <v>44013.497858796298</v>
      </c>
      <c r="M3836" t="s">
        <v>9120</v>
      </c>
      <c r="N3836" t="s">
        <v>9121</v>
      </c>
      <c r="Q3836" t="s">
        <v>1233</v>
      </c>
      <c r="R3836" t="s">
        <v>372</v>
      </c>
      <c r="S3836" t="s">
        <v>9122</v>
      </c>
      <c r="T3836" t="s">
        <v>338</v>
      </c>
      <c r="U3836" t="s">
        <v>530</v>
      </c>
      <c r="W3836" t="s">
        <v>9123</v>
      </c>
      <c r="Z3836" t="s">
        <v>9120</v>
      </c>
      <c r="AA3836" t="s">
        <v>9121</v>
      </c>
      <c r="AD3836" t="s">
        <v>1233</v>
      </c>
      <c r="AE3836" t="s">
        <v>372</v>
      </c>
      <c r="AF3836" t="s">
        <v>9122</v>
      </c>
      <c r="AG3836" t="s">
        <v>338</v>
      </c>
      <c r="AH3836" t="s">
        <v>530</v>
      </c>
      <c r="AJ3836" t="s">
        <v>9123</v>
      </c>
      <c r="AL3836" t="s">
        <v>339</v>
      </c>
      <c r="AM3836">
        <v>1</v>
      </c>
      <c r="AN3836">
        <v>1</v>
      </c>
      <c r="AO3836">
        <v>8241</v>
      </c>
      <c r="AQ3836">
        <v>124480</v>
      </c>
      <c r="AR3836">
        <v>55340001</v>
      </c>
      <c r="AS3836" t="s">
        <v>1955</v>
      </c>
      <c r="AT3836" t="s">
        <v>71</v>
      </c>
      <c r="AW3836" t="s">
        <v>343</v>
      </c>
      <c r="BY3836" t="s">
        <v>342</v>
      </c>
      <c r="EQ3836">
        <v>249139</v>
      </c>
      <c r="ER3836" t="s">
        <v>9124</v>
      </c>
      <c r="EV3836">
        <v>17287883</v>
      </c>
      <c r="EW3836">
        <v>928</v>
      </c>
      <c r="EX3836">
        <v>221173</v>
      </c>
      <c r="EY3836" t="s">
        <v>9125</v>
      </c>
      <c r="EZ3836">
        <v>1</v>
      </c>
      <c r="FC3836">
        <v>55340001</v>
      </c>
      <c r="FD3836" t="s">
        <v>71</v>
      </c>
    </row>
    <row r="3837" spans="1:160" x14ac:dyDescent="0.3">
      <c r="A3837" t="str">
        <f>VLOOKUP(B3837,Table2[],3,FALSE)</f>
        <v>Digital</v>
      </c>
      <c r="B3837" t="str">
        <f>IF(OR(ISNUMBER(FIND("QVC",Z3837)),ISNUMBER(FIND("QVC",AL3837))),"QVC",IF(OR(ISNUMBER(FIND("NCO",H3837)),ISNUMBER(FIND("NCO",Y3837))), "NCO", IF(AL3837="consumer","PMD.com",VLOOKUP(LEFT(H3837,2),Tables!$E$1:$F$11,2,FALSE))))</f>
        <v>PMD.com</v>
      </c>
      <c r="C3837">
        <f t="shared" si="180"/>
        <v>52430001</v>
      </c>
      <c r="D3837">
        <f t="shared" si="181"/>
        <v>1</v>
      </c>
      <c r="E3837" t="str">
        <f t="shared" ca="1" si="179"/>
        <v>MTD orders shipped</v>
      </c>
      <c r="F3837" t="s">
        <v>3539</v>
      </c>
      <c r="G3837" t="s">
        <v>335</v>
      </c>
      <c r="H3837" t="s">
        <v>9119</v>
      </c>
      <c r="I3837" s="6">
        <v>44013.035162037035</v>
      </c>
      <c r="J3837" t="s">
        <v>16</v>
      </c>
      <c r="K3837" s="6">
        <v>44013.497858796298</v>
      </c>
      <c r="M3837" t="s">
        <v>9120</v>
      </c>
      <c r="N3837" t="s">
        <v>9121</v>
      </c>
      <c r="Q3837" t="s">
        <v>1233</v>
      </c>
      <c r="R3837" t="s">
        <v>372</v>
      </c>
      <c r="S3837" t="s">
        <v>9122</v>
      </c>
      <c r="T3837" t="s">
        <v>338</v>
      </c>
      <c r="U3837" t="s">
        <v>530</v>
      </c>
      <c r="W3837" t="s">
        <v>9123</v>
      </c>
      <c r="Z3837" t="s">
        <v>9120</v>
      </c>
      <c r="AA3837" t="s">
        <v>9121</v>
      </c>
      <c r="AD3837" t="s">
        <v>1233</v>
      </c>
      <c r="AE3837" t="s">
        <v>372</v>
      </c>
      <c r="AF3837" t="s">
        <v>9122</v>
      </c>
      <c r="AG3837" t="s">
        <v>338</v>
      </c>
      <c r="AH3837" t="s">
        <v>530</v>
      </c>
      <c r="AJ3837" t="s">
        <v>9123</v>
      </c>
      <c r="AL3837" t="s">
        <v>339</v>
      </c>
      <c r="AM3837">
        <v>1</v>
      </c>
      <c r="AN3837">
        <v>1</v>
      </c>
      <c r="AO3837">
        <v>12063</v>
      </c>
      <c r="AQ3837">
        <v>127155</v>
      </c>
      <c r="AR3837">
        <v>52430001</v>
      </c>
      <c r="AS3837" t="s">
        <v>927</v>
      </c>
      <c r="AT3837" t="s">
        <v>75</v>
      </c>
      <c r="AW3837" t="s">
        <v>340</v>
      </c>
      <c r="AX3837" t="s">
        <v>340</v>
      </c>
      <c r="AY3837" t="s">
        <v>357</v>
      </c>
      <c r="AZ3837" t="s">
        <v>363</v>
      </c>
      <c r="BY3837" t="s">
        <v>342</v>
      </c>
      <c r="EQ3837">
        <v>249990</v>
      </c>
      <c r="ER3837" t="s">
        <v>9124</v>
      </c>
      <c r="EV3837">
        <v>17287883</v>
      </c>
      <c r="EW3837">
        <v>928</v>
      </c>
      <c r="EX3837">
        <v>221173</v>
      </c>
      <c r="EY3837" t="s">
        <v>9125</v>
      </c>
      <c r="EZ3837">
        <v>1</v>
      </c>
      <c r="FC3837">
        <v>95384</v>
      </c>
      <c r="FD3837" t="s">
        <v>3530</v>
      </c>
    </row>
    <row r="3838" spans="1:160" x14ac:dyDescent="0.3">
      <c r="A3838" t="str">
        <f>VLOOKUP(B3838,Table2[],3,FALSE)</f>
        <v>Digital</v>
      </c>
      <c r="B3838" t="str">
        <f>IF(OR(ISNUMBER(FIND("QVC",Z3838)),ISNUMBER(FIND("QVC",AL3838))),"QVC",IF(OR(ISNUMBER(FIND("NCO",H3838)),ISNUMBER(FIND("NCO",Y3838))), "NCO", IF(AL3838="consumer","PMD.com",VLOOKUP(LEFT(H3838,2),Tables!$E$1:$F$11,2,FALSE))))</f>
        <v>PMD.com</v>
      </c>
      <c r="C3838">
        <f t="shared" si="180"/>
        <v>52430001</v>
      </c>
      <c r="D3838">
        <f t="shared" si="181"/>
        <v>1</v>
      </c>
      <c r="E3838" t="str">
        <f t="shared" ca="1" si="179"/>
        <v>MTD orders shipped</v>
      </c>
      <c r="F3838" t="s">
        <v>3539</v>
      </c>
      <c r="G3838" t="s">
        <v>335</v>
      </c>
      <c r="H3838" t="s">
        <v>9126</v>
      </c>
      <c r="I3838" s="6">
        <v>44013.00072916667</v>
      </c>
      <c r="J3838" t="s">
        <v>16</v>
      </c>
      <c r="K3838" s="6">
        <v>44013.498043981483</v>
      </c>
      <c r="M3838" t="s">
        <v>9127</v>
      </c>
      <c r="N3838" t="s">
        <v>9128</v>
      </c>
      <c r="O3838" t="s">
        <v>9129</v>
      </c>
      <c r="Q3838" t="s">
        <v>374</v>
      </c>
      <c r="R3838" t="s">
        <v>375</v>
      </c>
      <c r="S3838" t="s">
        <v>9130</v>
      </c>
      <c r="T3838" t="s">
        <v>338</v>
      </c>
      <c r="U3838" t="s">
        <v>530</v>
      </c>
      <c r="W3838" t="s">
        <v>9131</v>
      </c>
      <c r="Z3838" t="s">
        <v>9127</v>
      </c>
      <c r="AA3838" t="s">
        <v>9128</v>
      </c>
      <c r="AB3838" t="s">
        <v>9129</v>
      </c>
      <c r="AD3838" t="s">
        <v>374</v>
      </c>
      <c r="AE3838" t="s">
        <v>375</v>
      </c>
      <c r="AF3838" t="s">
        <v>9130</v>
      </c>
      <c r="AG3838" t="s">
        <v>338</v>
      </c>
      <c r="AH3838" t="s">
        <v>530</v>
      </c>
      <c r="AJ3838" t="s">
        <v>9131</v>
      </c>
      <c r="AL3838" t="s">
        <v>339</v>
      </c>
      <c r="AM3838">
        <v>1</v>
      </c>
      <c r="AN3838">
        <v>1</v>
      </c>
      <c r="AO3838">
        <v>12063</v>
      </c>
      <c r="AQ3838">
        <v>127155</v>
      </c>
      <c r="AR3838">
        <v>52430001</v>
      </c>
      <c r="AS3838" t="s">
        <v>927</v>
      </c>
      <c r="AT3838" t="s">
        <v>75</v>
      </c>
      <c r="AW3838" t="s">
        <v>340</v>
      </c>
      <c r="AX3838" t="s">
        <v>340</v>
      </c>
      <c r="AY3838" t="s">
        <v>357</v>
      </c>
      <c r="AZ3838" t="s">
        <v>363</v>
      </c>
      <c r="BY3838" t="s">
        <v>342</v>
      </c>
      <c r="EQ3838">
        <v>249990</v>
      </c>
      <c r="ER3838" t="s">
        <v>9132</v>
      </c>
      <c r="EV3838">
        <v>17287878</v>
      </c>
      <c r="EW3838">
        <v>928</v>
      </c>
      <c r="EX3838">
        <v>221168</v>
      </c>
      <c r="EY3838" t="s">
        <v>9133</v>
      </c>
      <c r="EZ3838">
        <v>1</v>
      </c>
      <c r="FC3838">
        <v>95385</v>
      </c>
      <c r="FD3838" t="s">
        <v>3531</v>
      </c>
    </row>
    <row r="3839" spans="1:160" x14ac:dyDescent="0.3">
      <c r="A3839" t="str">
        <f>VLOOKUP(B3839,Table2[],3,FALSE)</f>
        <v>Digital</v>
      </c>
      <c r="B3839" t="str">
        <f>IF(OR(ISNUMBER(FIND("QVC",Z3839)),ISNUMBER(FIND("QVC",AL3839))),"QVC",IF(OR(ISNUMBER(FIND("NCO",H3839)),ISNUMBER(FIND("NCO",Y3839))), "NCO", IF(AL3839="consumer","PMD.com",VLOOKUP(LEFT(H3839,2),Tables!$E$1:$F$11,2,FALSE))))</f>
        <v>PMD.com</v>
      </c>
      <c r="C3839">
        <f t="shared" si="180"/>
        <v>53920001</v>
      </c>
      <c r="D3839">
        <f t="shared" si="181"/>
        <v>1</v>
      </c>
      <c r="E3839" t="str">
        <f t="shared" ca="1" si="179"/>
        <v>MTD orders shipped</v>
      </c>
      <c r="F3839" t="s">
        <v>3539</v>
      </c>
      <c r="G3839" t="s">
        <v>335</v>
      </c>
      <c r="H3839" t="s">
        <v>9126</v>
      </c>
      <c r="I3839" s="6">
        <v>44013.00072916667</v>
      </c>
      <c r="J3839" t="s">
        <v>16</v>
      </c>
      <c r="K3839" s="6">
        <v>44013.498043981483</v>
      </c>
      <c r="M3839" t="s">
        <v>9127</v>
      </c>
      <c r="N3839" t="s">
        <v>9128</v>
      </c>
      <c r="O3839" t="s">
        <v>9129</v>
      </c>
      <c r="Q3839" t="s">
        <v>374</v>
      </c>
      <c r="R3839" t="s">
        <v>375</v>
      </c>
      <c r="S3839" t="s">
        <v>9130</v>
      </c>
      <c r="T3839" t="s">
        <v>338</v>
      </c>
      <c r="U3839" t="s">
        <v>530</v>
      </c>
      <c r="W3839" t="s">
        <v>9131</v>
      </c>
      <c r="Z3839" t="s">
        <v>9127</v>
      </c>
      <c r="AA3839" t="s">
        <v>9128</v>
      </c>
      <c r="AB3839" t="s">
        <v>9129</v>
      </c>
      <c r="AD3839" t="s">
        <v>374</v>
      </c>
      <c r="AE3839" t="s">
        <v>375</v>
      </c>
      <c r="AF3839" t="s">
        <v>9130</v>
      </c>
      <c r="AG3839" t="s">
        <v>338</v>
      </c>
      <c r="AH3839" t="s">
        <v>530</v>
      </c>
      <c r="AJ3839" t="s">
        <v>9131</v>
      </c>
      <c r="AL3839" t="s">
        <v>339</v>
      </c>
      <c r="AM3839">
        <v>1</v>
      </c>
      <c r="AN3839">
        <v>1</v>
      </c>
      <c r="AO3839">
        <v>14899</v>
      </c>
      <c r="AQ3839">
        <v>124468</v>
      </c>
      <c r="AR3839">
        <v>53920001</v>
      </c>
      <c r="AS3839">
        <v>9000000</v>
      </c>
      <c r="AT3839" t="s">
        <v>40</v>
      </c>
      <c r="AW3839" t="s">
        <v>343</v>
      </c>
      <c r="BY3839" t="s">
        <v>342</v>
      </c>
      <c r="EQ3839">
        <v>243396</v>
      </c>
      <c r="ER3839" t="s">
        <v>9132</v>
      </c>
      <c r="EV3839">
        <v>17287878</v>
      </c>
      <c r="EW3839">
        <v>928</v>
      </c>
      <c r="EX3839">
        <v>221168</v>
      </c>
      <c r="EY3839" t="s">
        <v>9133</v>
      </c>
      <c r="EZ3839">
        <v>1</v>
      </c>
      <c r="FC3839">
        <v>95385</v>
      </c>
      <c r="FD3839" t="s">
        <v>3531</v>
      </c>
    </row>
    <row r="3840" spans="1:160" x14ac:dyDescent="0.3">
      <c r="A3840" t="str">
        <f>VLOOKUP(B3840,Table2[],3,FALSE)</f>
        <v>Digital</v>
      </c>
      <c r="B3840" t="str">
        <f>IF(OR(ISNUMBER(FIND("QVC",Z3840)),ISNUMBER(FIND("QVC",AL3840))),"QVC",IF(OR(ISNUMBER(FIND("NCO",H3840)),ISNUMBER(FIND("NCO",Y3840))), "NCO", IF(AL3840="consumer","PMD.com",VLOOKUP(LEFT(H3840,2),Tables!$E$1:$F$11,2,FALSE))))</f>
        <v>PMD.com</v>
      </c>
      <c r="C3840">
        <f t="shared" si="180"/>
        <v>53800001</v>
      </c>
      <c r="D3840">
        <f t="shared" si="181"/>
        <v>1</v>
      </c>
      <c r="E3840" t="str">
        <f t="shared" ca="1" si="179"/>
        <v>MTD orders shipped</v>
      </c>
      <c r="F3840" t="s">
        <v>3539</v>
      </c>
      <c r="G3840" t="s">
        <v>335</v>
      </c>
      <c r="H3840" t="s">
        <v>9126</v>
      </c>
      <c r="I3840" s="6">
        <v>44013.00072916667</v>
      </c>
      <c r="J3840" t="s">
        <v>16</v>
      </c>
      <c r="K3840" s="6">
        <v>44013.498043981483</v>
      </c>
      <c r="M3840" t="s">
        <v>9127</v>
      </c>
      <c r="N3840" t="s">
        <v>9128</v>
      </c>
      <c r="O3840" t="s">
        <v>9129</v>
      </c>
      <c r="Q3840" t="s">
        <v>374</v>
      </c>
      <c r="R3840" t="s">
        <v>375</v>
      </c>
      <c r="S3840" t="s">
        <v>9130</v>
      </c>
      <c r="T3840" t="s">
        <v>338</v>
      </c>
      <c r="U3840" t="s">
        <v>530</v>
      </c>
      <c r="W3840" t="s">
        <v>9131</v>
      </c>
      <c r="Z3840" t="s">
        <v>9127</v>
      </c>
      <c r="AA3840" t="s">
        <v>9128</v>
      </c>
      <c r="AB3840" t="s">
        <v>9129</v>
      </c>
      <c r="AD3840" t="s">
        <v>374</v>
      </c>
      <c r="AE3840" t="s">
        <v>375</v>
      </c>
      <c r="AF3840" t="s">
        <v>9130</v>
      </c>
      <c r="AG3840" t="s">
        <v>338</v>
      </c>
      <c r="AH3840" t="s">
        <v>530</v>
      </c>
      <c r="AJ3840" t="s">
        <v>9131</v>
      </c>
      <c r="AL3840" t="s">
        <v>339</v>
      </c>
      <c r="AM3840">
        <v>1</v>
      </c>
      <c r="AN3840">
        <v>1</v>
      </c>
      <c r="AO3840">
        <v>7272</v>
      </c>
      <c r="AQ3840">
        <v>124461</v>
      </c>
      <c r="AR3840">
        <v>53800001</v>
      </c>
      <c r="AS3840" t="s">
        <v>135</v>
      </c>
      <c r="AT3840" t="s">
        <v>172</v>
      </c>
      <c r="AW3840" t="s">
        <v>340</v>
      </c>
      <c r="AX3840">
        <v>0</v>
      </c>
      <c r="AY3840" t="s">
        <v>348</v>
      </c>
      <c r="AZ3840">
        <v>0</v>
      </c>
      <c r="BY3840" t="s">
        <v>342</v>
      </c>
      <c r="EQ3840">
        <v>243225</v>
      </c>
      <c r="ER3840" t="s">
        <v>9132</v>
      </c>
      <c r="EV3840">
        <v>17287878</v>
      </c>
      <c r="EW3840">
        <v>928</v>
      </c>
      <c r="EX3840">
        <v>221168</v>
      </c>
      <c r="EY3840" t="s">
        <v>9133</v>
      </c>
      <c r="EZ3840">
        <v>1</v>
      </c>
      <c r="FC3840">
        <v>53800001</v>
      </c>
      <c r="FD3840" t="s">
        <v>172</v>
      </c>
    </row>
    <row r="3841" spans="1:160" x14ac:dyDescent="0.3">
      <c r="A3841" t="str">
        <f>VLOOKUP(B3841,Table2[],3,FALSE)</f>
        <v>Digital</v>
      </c>
      <c r="B3841" t="str">
        <f>IF(OR(ISNUMBER(FIND("QVC",Z3841)),ISNUMBER(FIND("QVC",AL3841))),"QVC",IF(OR(ISNUMBER(FIND("NCO",H3841)),ISNUMBER(FIND("NCO",Y3841))), "NCO", IF(AL3841="consumer","PMD.com",VLOOKUP(LEFT(H3841,2),Tables!$E$1:$F$11,2,FALSE))))</f>
        <v>PMD.com</v>
      </c>
      <c r="C3841">
        <f t="shared" si="180"/>
        <v>5341030</v>
      </c>
      <c r="D3841">
        <f t="shared" si="181"/>
        <v>1</v>
      </c>
      <c r="E3841" t="str">
        <f t="shared" ca="1" si="179"/>
        <v>MTD orders shipped</v>
      </c>
      <c r="F3841" t="s">
        <v>3539</v>
      </c>
      <c r="G3841" t="s">
        <v>335</v>
      </c>
      <c r="H3841" t="s">
        <v>9126</v>
      </c>
      <c r="I3841" s="6">
        <v>44013.00072916667</v>
      </c>
      <c r="J3841" t="s">
        <v>16</v>
      </c>
      <c r="K3841" s="6">
        <v>44013.498043981483</v>
      </c>
      <c r="M3841" t="s">
        <v>9127</v>
      </c>
      <c r="N3841" t="s">
        <v>9128</v>
      </c>
      <c r="O3841" t="s">
        <v>9129</v>
      </c>
      <c r="Q3841" t="s">
        <v>374</v>
      </c>
      <c r="R3841" t="s">
        <v>375</v>
      </c>
      <c r="S3841" t="s">
        <v>9130</v>
      </c>
      <c r="T3841" t="s">
        <v>338</v>
      </c>
      <c r="U3841" t="s">
        <v>530</v>
      </c>
      <c r="W3841" t="s">
        <v>9131</v>
      </c>
      <c r="Z3841" t="s">
        <v>9127</v>
      </c>
      <c r="AA3841" t="s">
        <v>9128</v>
      </c>
      <c r="AB3841" t="s">
        <v>9129</v>
      </c>
      <c r="AD3841" t="s">
        <v>374</v>
      </c>
      <c r="AE3841" t="s">
        <v>375</v>
      </c>
      <c r="AF3841" t="s">
        <v>9130</v>
      </c>
      <c r="AG3841" t="s">
        <v>338</v>
      </c>
      <c r="AH3841" t="s">
        <v>530</v>
      </c>
      <c r="AJ3841" t="s">
        <v>9131</v>
      </c>
      <c r="AL3841" t="s">
        <v>339</v>
      </c>
      <c r="AM3841">
        <v>1</v>
      </c>
      <c r="AN3841">
        <v>1</v>
      </c>
      <c r="AO3841">
        <v>12859</v>
      </c>
      <c r="AQ3841">
        <v>124642</v>
      </c>
      <c r="AR3841">
        <v>5341030</v>
      </c>
      <c r="AS3841" t="s">
        <v>925</v>
      </c>
      <c r="AT3841" t="s">
        <v>926</v>
      </c>
      <c r="AW3841" t="s">
        <v>366</v>
      </c>
      <c r="AX3841" t="s">
        <v>366</v>
      </c>
      <c r="AY3841" t="s">
        <v>345</v>
      </c>
      <c r="AZ3841" t="s">
        <v>346</v>
      </c>
      <c r="BY3841" t="s">
        <v>342</v>
      </c>
      <c r="EQ3841">
        <v>243275</v>
      </c>
      <c r="ER3841" t="s">
        <v>9132</v>
      </c>
      <c r="EV3841">
        <v>17287878</v>
      </c>
      <c r="EW3841">
        <v>928</v>
      </c>
      <c r="EX3841">
        <v>221168</v>
      </c>
      <c r="EY3841" t="s">
        <v>9133</v>
      </c>
      <c r="EZ3841">
        <v>1</v>
      </c>
      <c r="FC3841">
        <v>95385</v>
      </c>
      <c r="FD3841" t="s">
        <v>3531</v>
      </c>
    </row>
    <row r="3842" spans="1:160" x14ac:dyDescent="0.3">
      <c r="A3842" t="str">
        <f>VLOOKUP(B3842,Table2[],3,FALSE)</f>
        <v>Digital</v>
      </c>
      <c r="B3842" t="str">
        <f>IF(OR(ISNUMBER(FIND("QVC",Z3842)),ISNUMBER(FIND("QVC",AL3842))),"QVC",IF(OR(ISNUMBER(FIND("NCO",H3842)),ISNUMBER(FIND("NCO",Y3842))), "NCO", IF(AL3842="consumer","PMD.com",VLOOKUP(LEFT(H3842,2),Tables!$E$1:$F$11,2,FALSE))))</f>
        <v>PMD.com</v>
      </c>
      <c r="C3842">
        <f t="shared" si="180"/>
        <v>53700001</v>
      </c>
      <c r="D3842">
        <f t="shared" si="181"/>
        <v>1</v>
      </c>
      <c r="E3842" t="str">
        <f t="shared" ca="1" si="179"/>
        <v>MTD orders shipped</v>
      </c>
      <c r="F3842" t="s">
        <v>3539</v>
      </c>
      <c r="G3842" t="s">
        <v>335</v>
      </c>
      <c r="H3842" t="s">
        <v>9126</v>
      </c>
      <c r="I3842" s="6">
        <v>44013.00072916667</v>
      </c>
      <c r="J3842" t="s">
        <v>16</v>
      </c>
      <c r="K3842" s="6">
        <v>44013.498043981483</v>
      </c>
      <c r="M3842" t="s">
        <v>9127</v>
      </c>
      <c r="N3842" t="s">
        <v>9128</v>
      </c>
      <c r="O3842" t="s">
        <v>9129</v>
      </c>
      <c r="Q3842" t="s">
        <v>374</v>
      </c>
      <c r="R3842" t="s">
        <v>375</v>
      </c>
      <c r="S3842" t="s">
        <v>9130</v>
      </c>
      <c r="T3842" t="s">
        <v>338</v>
      </c>
      <c r="U3842" t="s">
        <v>530</v>
      </c>
      <c r="W3842" t="s">
        <v>9131</v>
      </c>
      <c r="Z3842" t="s">
        <v>9127</v>
      </c>
      <c r="AA3842" t="s">
        <v>9128</v>
      </c>
      <c r="AB3842" t="s">
        <v>9129</v>
      </c>
      <c r="AD3842" t="s">
        <v>374</v>
      </c>
      <c r="AE3842" t="s">
        <v>375</v>
      </c>
      <c r="AF3842" t="s">
        <v>9130</v>
      </c>
      <c r="AG3842" t="s">
        <v>338</v>
      </c>
      <c r="AH3842" t="s">
        <v>530</v>
      </c>
      <c r="AJ3842" t="s">
        <v>9131</v>
      </c>
      <c r="AL3842" t="s">
        <v>339</v>
      </c>
      <c r="AM3842">
        <v>1</v>
      </c>
      <c r="AN3842">
        <v>1</v>
      </c>
      <c r="AO3842">
        <v>1910</v>
      </c>
      <c r="AQ3842">
        <v>124453</v>
      </c>
      <c r="AR3842">
        <v>53700001</v>
      </c>
      <c r="AS3842" t="s">
        <v>67</v>
      </c>
      <c r="AT3842" t="s">
        <v>68</v>
      </c>
      <c r="AW3842" t="s">
        <v>343</v>
      </c>
      <c r="BY3842" t="s">
        <v>342</v>
      </c>
      <c r="EQ3842">
        <v>245106</v>
      </c>
      <c r="ER3842" t="s">
        <v>9132</v>
      </c>
      <c r="EV3842">
        <v>17287878</v>
      </c>
      <c r="EW3842">
        <v>928</v>
      </c>
      <c r="EX3842">
        <v>221168</v>
      </c>
      <c r="EY3842" t="s">
        <v>9133</v>
      </c>
      <c r="EZ3842">
        <v>1</v>
      </c>
      <c r="FC3842">
        <v>53700001</v>
      </c>
      <c r="FD3842" t="s">
        <v>68</v>
      </c>
    </row>
    <row r="3843" spans="1:160" x14ac:dyDescent="0.3">
      <c r="A3843" t="str">
        <f>VLOOKUP(B3843,Table2[],3,FALSE)</f>
        <v>Digital</v>
      </c>
      <c r="B3843" t="str">
        <f>IF(OR(ISNUMBER(FIND("QVC",Z3843)),ISNUMBER(FIND("QVC",AL3843))),"QVC",IF(OR(ISNUMBER(FIND("NCO",H3843)),ISNUMBER(FIND("NCO",Y3843))), "NCO", IF(AL3843="consumer","PMD.com",VLOOKUP(LEFT(H3843,2),Tables!$E$1:$F$11,2,FALSE))))</f>
        <v>PMD.com</v>
      </c>
      <c r="C3843">
        <f t="shared" si="180"/>
        <v>51090030</v>
      </c>
      <c r="D3843">
        <f t="shared" si="181"/>
        <v>1</v>
      </c>
      <c r="E3843" t="str">
        <f t="shared" ref="E3843:E3906" ca="1" si="182">IF(MONTH(TODAY())-MONTH(I3843)&gt;0,"shifted orders shipped","MTD orders shipped")</f>
        <v>MTD orders shipped</v>
      </c>
      <c r="F3843" t="s">
        <v>3539</v>
      </c>
      <c r="G3843" t="s">
        <v>335</v>
      </c>
      <c r="H3843" t="s">
        <v>9126</v>
      </c>
      <c r="I3843" s="6">
        <v>44013.00072916667</v>
      </c>
      <c r="J3843" t="s">
        <v>16</v>
      </c>
      <c r="K3843" s="6">
        <v>44013.498043981483</v>
      </c>
      <c r="M3843" t="s">
        <v>9127</v>
      </c>
      <c r="N3843" t="s">
        <v>9128</v>
      </c>
      <c r="O3843" t="s">
        <v>9129</v>
      </c>
      <c r="Q3843" t="s">
        <v>374</v>
      </c>
      <c r="R3843" t="s">
        <v>375</v>
      </c>
      <c r="S3843" t="s">
        <v>9130</v>
      </c>
      <c r="T3843" t="s">
        <v>338</v>
      </c>
      <c r="U3843" t="s">
        <v>530</v>
      </c>
      <c r="W3843" t="s">
        <v>9131</v>
      </c>
      <c r="Z3843" t="s">
        <v>9127</v>
      </c>
      <c r="AA3843" t="s">
        <v>9128</v>
      </c>
      <c r="AB3843" t="s">
        <v>9129</v>
      </c>
      <c r="AD3843" t="s">
        <v>374</v>
      </c>
      <c r="AE3843" t="s">
        <v>375</v>
      </c>
      <c r="AF3843" t="s">
        <v>9130</v>
      </c>
      <c r="AG3843" t="s">
        <v>338</v>
      </c>
      <c r="AH3843" t="s">
        <v>530</v>
      </c>
      <c r="AJ3843" t="s">
        <v>9131</v>
      </c>
      <c r="AL3843" t="s">
        <v>339</v>
      </c>
      <c r="AM3843">
        <v>1</v>
      </c>
      <c r="AN3843">
        <v>1</v>
      </c>
      <c r="AO3843">
        <v>6688</v>
      </c>
      <c r="AQ3843">
        <v>125960</v>
      </c>
      <c r="AR3843">
        <v>51090030</v>
      </c>
      <c r="AS3843" t="s">
        <v>3043</v>
      </c>
      <c r="AT3843" t="s">
        <v>628</v>
      </c>
      <c r="AW3843" t="s">
        <v>343</v>
      </c>
      <c r="BY3843" t="s">
        <v>342</v>
      </c>
      <c r="BZ3843" t="b">
        <v>0</v>
      </c>
      <c r="EQ3843">
        <v>243047</v>
      </c>
      <c r="ER3843" t="s">
        <v>9132</v>
      </c>
      <c r="EV3843">
        <v>17287878</v>
      </c>
      <c r="EW3843">
        <v>928</v>
      </c>
      <c r="EX3843">
        <v>221168</v>
      </c>
      <c r="EY3843" t="s">
        <v>9133</v>
      </c>
      <c r="EZ3843">
        <v>1</v>
      </c>
      <c r="FC3843">
        <v>95385</v>
      </c>
      <c r="FD3843" t="s">
        <v>3531</v>
      </c>
    </row>
    <row r="3844" spans="1:160" x14ac:dyDescent="0.3">
      <c r="A3844" t="str">
        <f>VLOOKUP(B3844,Table2[],3,FALSE)</f>
        <v>Digital</v>
      </c>
      <c r="B3844" t="str">
        <f>IF(OR(ISNUMBER(FIND("QVC",Z3844)),ISNUMBER(FIND("QVC",AL3844))),"QVC",IF(OR(ISNUMBER(FIND("NCO",H3844)),ISNUMBER(FIND("NCO",Y3844))), "NCO", IF(AL3844="consumer","PMD.com",VLOOKUP(LEFT(H3844,2),Tables!$E$1:$F$11,2,FALSE))))</f>
        <v>PMD.com</v>
      </c>
      <c r="C3844">
        <f t="shared" si="180"/>
        <v>7837</v>
      </c>
      <c r="D3844">
        <f t="shared" si="181"/>
        <v>1</v>
      </c>
      <c r="E3844" t="str">
        <f t="shared" ca="1" si="182"/>
        <v>MTD orders shipped</v>
      </c>
      <c r="F3844" t="s">
        <v>3539</v>
      </c>
      <c r="G3844" t="s">
        <v>335</v>
      </c>
      <c r="H3844" t="s">
        <v>9126</v>
      </c>
      <c r="I3844" s="6">
        <v>44013.00072916667</v>
      </c>
      <c r="J3844" t="s">
        <v>16</v>
      </c>
      <c r="K3844" s="6">
        <v>44013.498043981483</v>
      </c>
      <c r="M3844" t="s">
        <v>9127</v>
      </c>
      <c r="N3844" t="s">
        <v>9128</v>
      </c>
      <c r="O3844" t="s">
        <v>9129</v>
      </c>
      <c r="Q3844" t="s">
        <v>374</v>
      </c>
      <c r="R3844" t="s">
        <v>375</v>
      </c>
      <c r="S3844" t="s">
        <v>9130</v>
      </c>
      <c r="T3844" t="s">
        <v>338</v>
      </c>
      <c r="U3844" t="s">
        <v>530</v>
      </c>
      <c r="W3844" t="s">
        <v>9131</v>
      </c>
      <c r="Z3844" t="s">
        <v>9127</v>
      </c>
      <c r="AA3844" t="s">
        <v>9128</v>
      </c>
      <c r="AB3844" t="s">
        <v>9129</v>
      </c>
      <c r="AD3844" t="s">
        <v>374</v>
      </c>
      <c r="AE3844" t="s">
        <v>375</v>
      </c>
      <c r="AF3844" t="s">
        <v>9130</v>
      </c>
      <c r="AG3844" t="s">
        <v>338</v>
      </c>
      <c r="AH3844" t="s">
        <v>530</v>
      </c>
      <c r="AJ3844" t="s">
        <v>9131</v>
      </c>
      <c r="AL3844" t="s">
        <v>339</v>
      </c>
      <c r="AM3844">
        <v>1</v>
      </c>
      <c r="AN3844">
        <v>1</v>
      </c>
      <c r="AO3844">
        <v>456</v>
      </c>
      <c r="AQ3844">
        <v>126760</v>
      </c>
      <c r="AR3844">
        <v>7837</v>
      </c>
      <c r="AS3844" t="s">
        <v>156</v>
      </c>
      <c r="AT3844" t="s">
        <v>157</v>
      </c>
      <c r="AW3844" t="s">
        <v>349</v>
      </c>
      <c r="AX3844" t="s">
        <v>489</v>
      </c>
      <c r="AY3844" t="s">
        <v>345</v>
      </c>
      <c r="AZ3844">
        <v>0</v>
      </c>
      <c r="BY3844" t="s">
        <v>342</v>
      </c>
      <c r="BZ3844" t="b">
        <v>0</v>
      </c>
      <c r="EQ3844">
        <v>246635</v>
      </c>
      <c r="ER3844" t="s">
        <v>9132</v>
      </c>
      <c r="EV3844">
        <v>17287878</v>
      </c>
      <c r="EW3844">
        <v>928</v>
      </c>
      <c r="EX3844">
        <v>221168</v>
      </c>
      <c r="EY3844" t="s">
        <v>9133</v>
      </c>
      <c r="EZ3844">
        <v>1</v>
      </c>
      <c r="FC3844">
        <v>7837</v>
      </c>
      <c r="FD3844" t="s">
        <v>157</v>
      </c>
    </row>
    <row r="3845" spans="1:160" x14ac:dyDescent="0.3">
      <c r="A3845" t="str">
        <f>VLOOKUP(B3845,Table2[],3,FALSE)</f>
        <v>Digital</v>
      </c>
      <c r="B3845" t="str">
        <f>IF(OR(ISNUMBER(FIND("QVC",Z3845)),ISNUMBER(FIND("QVC",AL3845))),"QVC",IF(OR(ISNUMBER(FIND("NCO",H3845)),ISNUMBER(FIND("NCO",Y3845))), "NCO", IF(AL3845="consumer","PMD.com",VLOOKUP(LEFT(H3845,2),Tables!$E$1:$F$11,2,FALSE))))</f>
        <v>PMD.com</v>
      </c>
      <c r="C3845">
        <f t="shared" si="180"/>
        <v>5208</v>
      </c>
      <c r="D3845">
        <f t="shared" si="181"/>
        <v>1</v>
      </c>
      <c r="E3845" t="str">
        <f t="shared" ca="1" si="182"/>
        <v>shifted orders shipped</v>
      </c>
      <c r="F3845" t="s">
        <v>3539</v>
      </c>
      <c r="G3845" t="s">
        <v>335</v>
      </c>
      <c r="H3845" t="s">
        <v>9134</v>
      </c>
      <c r="I3845" s="6">
        <v>44012.898680555554</v>
      </c>
      <c r="J3845" t="s">
        <v>16</v>
      </c>
      <c r="K3845" s="6">
        <v>44013.498414351852</v>
      </c>
      <c r="M3845" t="s">
        <v>9135</v>
      </c>
      <c r="N3845" t="s">
        <v>9136</v>
      </c>
      <c r="Q3845" t="s">
        <v>810</v>
      </c>
      <c r="R3845" t="s">
        <v>359</v>
      </c>
      <c r="S3845" t="s">
        <v>9137</v>
      </c>
      <c r="T3845" t="s">
        <v>338</v>
      </c>
      <c r="U3845" t="s">
        <v>530</v>
      </c>
      <c r="W3845" t="s">
        <v>9138</v>
      </c>
      <c r="Z3845" t="s">
        <v>9135</v>
      </c>
      <c r="AA3845" t="s">
        <v>9136</v>
      </c>
      <c r="AD3845" t="s">
        <v>810</v>
      </c>
      <c r="AE3845" t="s">
        <v>359</v>
      </c>
      <c r="AF3845" t="s">
        <v>9137</v>
      </c>
      <c r="AG3845" t="s">
        <v>338</v>
      </c>
      <c r="AH3845" t="s">
        <v>530</v>
      </c>
      <c r="AJ3845" t="s">
        <v>9138</v>
      </c>
      <c r="AL3845" t="s">
        <v>339</v>
      </c>
      <c r="AM3845">
        <v>1</v>
      </c>
      <c r="AN3845">
        <v>1</v>
      </c>
      <c r="AO3845">
        <v>1406</v>
      </c>
      <c r="AQ3845">
        <v>124008</v>
      </c>
      <c r="AR3845">
        <v>5208</v>
      </c>
      <c r="AS3845" t="s">
        <v>51</v>
      </c>
      <c r="AT3845" t="s">
        <v>52</v>
      </c>
      <c r="AW3845" t="s">
        <v>340</v>
      </c>
      <c r="AX3845" t="s">
        <v>340</v>
      </c>
      <c r="AY3845" t="s">
        <v>419</v>
      </c>
      <c r="AZ3845" t="s">
        <v>420</v>
      </c>
      <c r="BY3845" t="s">
        <v>342</v>
      </c>
      <c r="EQ3845">
        <v>249094</v>
      </c>
      <c r="ER3845" t="s">
        <v>9139</v>
      </c>
      <c r="EV3845">
        <v>17287845</v>
      </c>
      <c r="EW3845">
        <v>928</v>
      </c>
      <c r="EX3845">
        <v>221141</v>
      </c>
      <c r="EY3845" t="s">
        <v>9140</v>
      </c>
      <c r="EZ3845">
        <v>1</v>
      </c>
      <c r="FC3845">
        <v>5208</v>
      </c>
      <c r="FD3845" t="s">
        <v>52</v>
      </c>
    </row>
    <row r="3846" spans="1:160" x14ac:dyDescent="0.3">
      <c r="A3846" t="str">
        <f>VLOOKUP(B3846,Table2[],3,FALSE)</f>
        <v>Digital</v>
      </c>
      <c r="B3846" t="str">
        <f>IF(OR(ISNUMBER(FIND("QVC",Z3846)),ISNUMBER(FIND("QVC",AL3846))),"QVC",IF(OR(ISNUMBER(FIND("NCO",H3846)),ISNUMBER(FIND("NCO",Y3846))), "NCO", IF(AL3846="consumer","PMD.com",VLOOKUP(LEFT(H3846,2),Tables!$E$1:$F$11,2,FALSE))))</f>
        <v>PMD.com</v>
      </c>
      <c r="C3846" t="str">
        <f t="shared" si="180"/>
        <v>53500001A</v>
      </c>
      <c r="D3846">
        <f t="shared" si="181"/>
        <v>1</v>
      </c>
      <c r="E3846" t="str">
        <f t="shared" ca="1" si="182"/>
        <v>shifted orders shipped</v>
      </c>
      <c r="F3846" t="s">
        <v>3539</v>
      </c>
      <c r="G3846" t="s">
        <v>335</v>
      </c>
      <c r="H3846" t="s">
        <v>9134</v>
      </c>
      <c r="I3846" s="6">
        <v>44012.898680555554</v>
      </c>
      <c r="J3846" t="s">
        <v>16</v>
      </c>
      <c r="K3846" s="6">
        <v>44013.498414351852</v>
      </c>
      <c r="M3846" t="s">
        <v>9135</v>
      </c>
      <c r="N3846" t="s">
        <v>9136</v>
      </c>
      <c r="Q3846" t="s">
        <v>810</v>
      </c>
      <c r="R3846" t="s">
        <v>359</v>
      </c>
      <c r="S3846" t="s">
        <v>9137</v>
      </c>
      <c r="T3846" t="s">
        <v>338</v>
      </c>
      <c r="U3846" t="s">
        <v>530</v>
      </c>
      <c r="W3846" t="s">
        <v>9138</v>
      </c>
      <c r="Z3846" t="s">
        <v>9135</v>
      </c>
      <c r="AA3846" t="s">
        <v>9136</v>
      </c>
      <c r="AD3846" t="s">
        <v>810</v>
      </c>
      <c r="AE3846" t="s">
        <v>359</v>
      </c>
      <c r="AF3846" t="s">
        <v>9137</v>
      </c>
      <c r="AG3846" t="s">
        <v>338</v>
      </c>
      <c r="AH3846" t="s">
        <v>530</v>
      </c>
      <c r="AJ3846" t="s">
        <v>9138</v>
      </c>
      <c r="AL3846" t="s">
        <v>339</v>
      </c>
      <c r="AM3846">
        <v>1</v>
      </c>
      <c r="AN3846">
        <v>1</v>
      </c>
      <c r="AO3846">
        <v>1690</v>
      </c>
      <c r="AQ3846">
        <v>125277</v>
      </c>
      <c r="AR3846" t="s">
        <v>1242</v>
      </c>
      <c r="AS3846" t="s">
        <v>1243</v>
      </c>
      <c r="AT3846" t="s">
        <v>1244</v>
      </c>
      <c r="AW3846" t="s">
        <v>349</v>
      </c>
      <c r="AX3846" t="s">
        <v>553</v>
      </c>
      <c r="AY3846" t="s">
        <v>345</v>
      </c>
      <c r="AZ3846">
        <v>0</v>
      </c>
      <c r="EQ3846">
        <v>251914</v>
      </c>
      <c r="ER3846" t="s">
        <v>9139</v>
      </c>
      <c r="EV3846">
        <v>17287845</v>
      </c>
      <c r="EW3846">
        <v>928</v>
      </c>
      <c r="EX3846">
        <v>221141</v>
      </c>
      <c r="EY3846" t="s">
        <v>9140</v>
      </c>
      <c r="EZ3846">
        <v>1</v>
      </c>
      <c r="FC3846" t="s">
        <v>1242</v>
      </c>
      <c r="FD3846" t="s">
        <v>1244</v>
      </c>
    </row>
    <row r="3847" spans="1:160" x14ac:dyDescent="0.3">
      <c r="A3847" t="str">
        <f>VLOOKUP(B3847,Table2[],3,FALSE)</f>
        <v>Digital</v>
      </c>
      <c r="B3847" t="str">
        <f>IF(OR(ISNUMBER(FIND("QVC",Z3847)),ISNUMBER(FIND("QVC",AL3847))),"QVC",IF(OR(ISNUMBER(FIND("NCO",H3847)),ISNUMBER(FIND("NCO",Y3847))), "NCO", IF(AL3847="consumer","PMD.com",VLOOKUP(LEFT(H3847,2),Tables!$E$1:$F$11,2,FALSE))))</f>
        <v>PMD.com</v>
      </c>
      <c r="C3847">
        <f t="shared" si="180"/>
        <v>52430001</v>
      </c>
      <c r="D3847">
        <f t="shared" si="181"/>
        <v>1</v>
      </c>
      <c r="E3847" t="str">
        <f t="shared" ca="1" si="182"/>
        <v>shifted orders shipped</v>
      </c>
      <c r="F3847" t="s">
        <v>3539</v>
      </c>
      <c r="G3847" t="s">
        <v>335</v>
      </c>
      <c r="H3847" t="s">
        <v>9141</v>
      </c>
      <c r="I3847" s="6">
        <v>44012.904317129629</v>
      </c>
      <c r="J3847" t="s">
        <v>16</v>
      </c>
      <c r="K3847" s="6">
        <v>44013.498611111114</v>
      </c>
      <c r="M3847" t="s">
        <v>9142</v>
      </c>
      <c r="N3847" t="s">
        <v>9143</v>
      </c>
      <c r="Q3847" t="s">
        <v>9144</v>
      </c>
      <c r="R3847" t="s">
        <v>400</v>
      </c>
      <c r="S3847">
        <v>16053</v>
      </c>
      <c r="T3847" t="s">
        <v>338</v>
      </c>
      <c r="U3847" t="s">
        <v>530</v>
      </c>
      <c r="W3847" t="s">
        <v>9145</v>
      </c>
      <c r="Z3847" t="s">
        <v>9142</v>
      </c>
      <c r="AA3847" t="s">
        <v>9143</v>
      </c>
      <c r="AD3847" t="s">
        <v>9144</v>
      </c>
      <c r="AE3847" t="s">
        <v>400</v>
      </c>
      <c r="AF3847">
        <v>16053</v>
      </c>
      <c r="AG3847" t="s">
        <v>338</v>
      </c>
      <c r="AH3847" t="s">
        <v>530</v>
      </c>
      <c r="AJ3847" t="s">
        <v>9145</v>
      </c>
      <c r="AL3847" t="s">
        <v>339</v>
      </c>
      <c r="AM3847">
        <v>1</v>
      </c>
      <c r="AN3847">
        <v>1</v>
      </c>
      <c r="AO3847">
        <v>12063</v>
      </c>
      <c r="AQ3847">
        <v>127155</v>
      </c>
      <c r="AR3847">
        <v>52430001</v>
      </c>
      <c r="AS3847" t="s">
        <v>927</v>
      </c>
      <c r="AT3847" t="s">
        <v>75</v>
      </c>
      <c r="AW3847" t="s">
        <v>340</v>
      </c>
      <c r="AX3847" t="s">
        <v>340</v>
      </c>
      <c r="AY3847" t="s">
        <v>357</v>
      </c>
      <c r="AZ3847" t="s">
        <v>363</v>
      </c>
      <c r="BY3847" t="s">
        <v>342</v>
      </c>
      <c r="EQ3847">
        <v>249990</v>
      </c>
      <c r="ER3847" t="s">
        <v>9146</v>
      </c>
      <c r="EV3847">
        <v>17287848</v>
      </c>
      <c r="EW3847">
        <v>928</v>
      </c>
      <c r="EX3847">
        <v>221144</v>
      </c>
      <c r="EY3847" t="s">
        <v>9147</v>
      </c>
      <c r="EZ3847">
        <v>1</v>
      </c>
      <c r="FC3847">
        <v>95385</v>
      </c>
      <c r="FD3847" t="s">
        <v>3531</v>
      </c>
    </row>
    <row r="3848" spans="1:160" x14ac:dyDescent="0.3">
      <c r="A3848" t="str">
        <f>VLOOKUP(B3848,Table2[],3,FALSE)</f>
        <v>Digital</v>
      </c>
      <c r="B3848" t="str">
        <f>IF(OR(ISNUMBER(FIND("QVC",Z3848)),ISNUMBER(FIND("QVC",AL3848))),"QVC",IF(OR(ISNUMBER(FIND("NCO",H3848)),ISNUMBER(FIND("NCO",Y3848))), "NCO", IF(AL3848="consumer","PMD.com",VLOOKUP(LEFT(H3848,2),Tables!$E$1:$F$11,2,FALSE))))</f>
        <v>PMD.com</v>
      </c>
      <c r="C3848">
        <f t="shared" si="180"/>
        <v>53200001</v>
      </c>
      <c r="D3848">
        <f t="shared" si="181"/>
        <v>1</v>
      </c>
      <c r="E3848" t="str">
        <f t="shared" ca="1" si="182"/>
        <v>shifted orders shipped</v>
      </c>
      <c r="F3848" t="s">
        <v>3539</v>
      </c>
      <c r="G3848" t="s">
        <v>335</v>
      </c>
      <c r="H3848" t="s">
        <v>9141</v>
      </c>
      <c r="I3848" s="6">
        <v>44012.904317129629</v>
      </c>
      <c r="J3848" t="s">
        <v>16</v>
      </c>
      <c r="K3848" s="6">
        <v>44013.498611111114</v>
      </c>
      <c r="M3848" t="s">
        <v>9142</v>
      </c>
      <c r="N3848" t="s">
        <v>9143</v>
      </c>
      <c r="Q3848" t="s">
        <v>9144</v>
      </c>
      <c r="R3848" t="s">
        <v>400</v>
      </c>
      <c r="S3848">
        <v>16053</v>
      </c>
      <c r="T3848" t="s">
        <v>338</v>
      </c>
      <c r="U3848" t="s">
        <v>530</v>
      </c>
      <c r="W3848" t="s">
        <v>9145</v>
      </c>
      <c r="Z3848" t="s">
        <v>9142</v>
      </c>
      <c r="AA3848" t="s">
        <v>9143</v>
      </c>
      <c r="AD3848" t="s">
        <v>9144</v>
      </c>
      <c r="AE3848" t="s">
        <v>400</v>
      </c>
      <c r="AF3848">
        <v>16053</v>
      </c>
      <c r="AG3848" t="s">
        <v>338</v>
      </c>
      <c r="AH3848" t="s">
        <v>530</v>
      </c>
      <c r="AJ3848" t="s">
        <v>9145</v>
      </c>
      <c r="AL3848" t="s">
        <v>339</v>
      </c>
      <c r="AM3848">
        <v>1</v>
      </c>
      <c r="AN3848">
        <v>1</v>
      </c>
      <c r="AO3848">
        <v>15189</v>
      </c>
      <c r="AQ3848">
        <v>123906</v>
      </c>
      <c r="AR3848">
        <v>53200001</v>
      </c>
      <c r="AS3848" t="s">
        <v>973</v>
      </c>
      <c r="AT3848" t="s">
        <v>50</v>
      </c>
      <c r="AW3848" t="s">
        <v>340</v>
      </c>
      <c r="AX3848" t="s">
        <v>340</v>
      </c>
      <c r="AY3848" t="s">
        <v>357</v>
      </c>
      <c r="AZ3848" t="s">
        <v>363</v>
      </c>
      <c r="BY3848" t="s">
        <v>342</v>
      </c>
      <c r="EQ3848">
        <v>252156</v>
      </c>
      <c r="ER3848" t="s">
        <v>9146</v>
      </c>
      <c r="EV3848">
        <v>17287848</v>
      </c>
      <c r="EW3848">
        <v>928</v>
      </c>
      <c r="EX3848">
        <v>221144</v>
      </c>
      <c r="EY3848" t="s">
        <v>9147</v>
      </c>
      <c r="EZ3848">
        <v>1</v>
      </c>
      <c r="FC3848">
        <v>95283</v>
      </c>
      <c r="FD3848" t="s">
        <v>1429</v>
      </c>
    </row>
    <row r="3849" spans="1:160" x14ac:dyDescent="0.3">
      <c r="A3849" t="str">
        <f>VLOOKUP(B3849,Table2[],3,FALSE)</f>
        <v>Digital</v>
      </c>
      <c r="B3849" t="str">
        <f>IF(OR(ISNUMBER(FIND("QVC",Z3849)),ISNUMBER(FIND("QVC",AL3849))),"QVC",IF(OR(ISNUMBER(FIND("NCO",H3849)),ISNUMBER(FIND("NCO",Y3849))), "NCO", IF(AL3849="consumer","PMD.com",VLOOKUP(LEFT(H3849,2),Tables!$E$1:$F$11,2,FALSE))))</f>
        <v>PMD.com</v>
      </c>
      <c r="C3849">
        <f t="shared" si="180"/>
        <v>51010001</v>
      </c>
      <c r="D3849">
        <f t="shared" si="181"/>
        <v>2</v>
      </c>
      <c r="E3849" t="str">
        <f t="shared" ca="1" si="182"/>
        <v>shifted orders shipped</v>
      </c>
      <c r="F3849" t="s">
        <v>3539</v>
      </c>
      <c r="G3849" t="s">
        <v>335</v>
      </c>
      <c r="H3849" t="s">
        <v>9141</v>
      </c>
      <c r="I3849" s="6">
        <v>44012.904317129629</v>
      </c>
      <c r="J3849" t="s">
        <v>16</v>
      </c>
      <c r="K3849" s="6">
        <v>44013.498611111114</v>
      </c>
      <c r="M3849" t="s">
        <v>9142</v>
      </c>
      <c r="N3849" t="s">
        <v>9143</v>
      </c>
      <c r="Q3849" t="s">
        <v>9144</v>
      </c>
      <c r="R3849" t="s">
        <v>400</v>
      </c>
      <c r="S3849">
        <v>16053</v>
      </c>
      <c r="T3849" t="s">
        <v>338</v>
      </c>
      <c r="U3849" t="s">
        <v>530</v>
      </c>
      <c r="W3849" t="s">
        <v>9145</v>
      </c>
      <c r="Z3849" t="s">
        <v>9142</v>
      </c>
      <c r="AA3849" t="s">
        <v>9143</v>
      </c>
      <c r="AD3849" t="s">
        <v>9144</v>
      </c>
      <c r="AE3849" t="s">
        <v>400</v>
      </c>
      <c r="AF3849">
        <v>16053</v>
      </c>
      <c r="AG3849" t="s">
        <v>338</v>
      </c>
      <c r="AH3849" t="s">
        <v>530</v>
      </c>
      <c r="AJ3849" t="s">
        <v>9145</v>
      </c>
      <c r="AL3849" t="s">
        <v>339</v>
      </c>
      <c r="AM3849">
        <v>2</v>
      </c>
      <c r="AN3849">
        <v>2</v>
      </c>
      <c r="AO3849">
        <v>8743</v>
      </c>
      <c r="AQ3849">
        <v>123868</v>
      </c>
      <c r="AR3849">
        <v>51010001</v>
      </c>
      <c r="AS3849" t="s">
        <v>48</v>
      </c>
      <c r="AT3849" t="s">
        <v>49</v>
      </c>
      <c r="AW3849" t="s">
        <v>340</v>
      </c>
      <c r="AX3849" t="s">
        <v>340</v>
      </c>
      <c r="AY3849" t="s">
        <v>357</v>
      </c>
      <c r="AZ3849" t="s">
        <v>363</v>
      </c>
      <c r="BY3849" t="s">
        <v>342</v>
      </c>
      <c r="EQ3849">
        <v>251450</v>
      </c>
      <c r="ER3849" t="s">
        <v>9146</v>
      </c>
      <c r="EV3849">
        <v>17287848</v>
      </c>
      <c r="EW3849">
        <v>928</v>
      </c>
      <c r="EX3849">
        <v>221144</v>
      </c>
      <c r="EY3849" t="s">
        <v>9147</v>
      </c>
      <c r="EZ3849">
        <v>1</v>
      </c>
      <c r="FC3849">
        <v>95283</v>
      </c>
      <c r="FD3849" t="s">
        <v>1429</v>
      </c>
    </row>
    <row r="3850" spans="1:160" x14ac:dyDescent="0.3">
      <c r="A3850" t="str">
        <f>VLOOKUP(B3850,Table2[],3,FALSE)</f>
        <v>Digital</v>
      </c>
      <c r="B3850" t="str">
        <f>IF(OR(ISNUMBER(FIND("QVC",Z3850)),ISNUMBER(FIND("QVC",AL3850))),"QVC",IF(OR(ISNUMBER(FIND("NCO",H3850)),ISNUMBER(FIND("NCO",Y3850))), "NCO", IF(AL3850="consumer","PMD.com",VLOOKUP(LEFT(H3850,2),Tables!$E$1:$F$11,2,FALSE))))</f>
        <v>PMD.com</v>
      </c>
      <c r="C3850">
        <f t="shared" si="180"/>
        <v>5341030</v>
      </c>
      <c r="D3850">
        <f t="shared" si="181"/>
        <v>1</v>
      </c>
      <c r="E3850" t="str">
        <f t="shared" ca="1" si="182"/>
        <v>shifted orders shipped</v>
      </c>
      <c r="F3850" t="s">
        <v>3539</v>
      </c>
      <c r="G3850" t="s">
        <v>335</v>
      </c>
      <c r="H3850" t="s">
        <v>9141</v>
      </c>
      <c r="I3850" s="6">
        <v>44012.904317129629</v>
      </c>
      <c r="J3850" t="s">
        <v>16</v>
      </c>
      <c r="K3850" s="6">
        <v>44013.498611111114</v>
      </c>
      <c r="M3850" t="s">
        <v>9142</v>
      </c>
      <c r="N3850" t="s">
        <v>9143</v>
      </c>
      <c r="Q3850" t="s">
        <v>9144</v>
      </c>
      <c r="R3850" t="s">
        <v>400</v>
      </c>
      <c r="S3850">
        <v>16053</v>
      </c>
      <c r="T3850" t="s">
        <v>338</v>
      </c>
      <c r="U3850" t="s">
        <v>530</v>
      </c>
      <c r="W3850" t="s">
        <v>9145</v>
      </c>
      <c r="Z3850" t="s">
        <v>9142</v>
      </c>
      <c r="AA3850" t="s">
        <v>9143</v>
      </c>
      <c r="AD3850" t="s">
        <v>9144</v>
      </c>
      <c r="AE3850" t="s">
        <v>400</v>
      </c>
      <c r="AF3850">
        <v>16053</v>
      </c>
      <c r="AG3850" t="s">
        <v>338</v>
      </c>
      <c r="AH3850" t="s">
        <v>530</v>
      </c>
      <c r="AJ3850" t="s">
        <v>9145</v>
      </c>
      <c r="AL3850" t="s">
        <v>339</v>
      </c>
      <c r="AM3850">
        <v>1</v>
      </c>
      <c r="AN3850">
        <v>1</v>
      </c>
      <c r="AO3850">
        <v>12859</v>
      </c>
      <c r="AQ3850">
        <v>124642</v>
      </c>
      <c r="AR3850">
        <v>5341030</v>
      </c>
      <c r="AS3850" t="s">
        <v>925</v>
      </c>
      <c r="AT3850" t="s">
        <v>926</v>
      </c>
      <c r="AW3850" t="s">
        <v>366</v>
      </c>
      <c r="AX3850" t="s">
        <v>366</v>
      </c>
      <c r="AY3850" t="s">
        <v>345</v>
      </c>
      <c r="AZ3850" t="s">
        <v>346</v>
      </c>
      <c r="BY3850" t="s">
        <v>342</v>
      </c>
      <c r="EQ3850">
        <v>243275</v>
      </c>
      <c r="ER3850" t="s">
        <v>9146</v>
      </c>
      <c r="EV3850">
        <v>17287848</v>
      </c>
      <c r="EW3850">
        <v>928</v>
      </c>
      <c r="EX3850">
        <v>221144</v>
      </c>
      <c r="EY3850" t="s">
        <v>9147</v>
      </c>
      <c r="EZ3850">
        <v>1</v>
      </c>
      <c r="FC3850">
        <v>95385</v>
      </c>
      <c r="FD3850" t="s">
        <v>3531</v>
      </c>
    </row>
    <row r="3851" spans="1:160" x14ac:dyDescent="0.3">
      <c r="A3851" t="str">
        <f>VLOOKUP(B3851,Table2[],3,FALSE)</f>
        <v>Digital</v>
      </c>
      <c r="B3851" t="str">
        <f>IF(OR(ISNUMBER(FIND("QVC",Z3851)),ISNUMBER(FIND("QVC",AL3851))),"QVC",IF(OR(ISNUMBER(FIND("NCO",H3851)),ISNUMBER(FIND("NCO",Y3851))), "NCO", IF(AL3851="consumer","PMD.com",VLOOKUP(LEFT(H3851,2),Tables!$E$1:$F$11,2,FALSE))))</f>
        <v>PMD.com</v>
      </c>
      <c r="C3851">
        <f t="shared" si="180"/>
        <v>53920001</v>
      </c>
      <c r="D3851">
        <f t="shared" si="181"/>
        <v>1</v>
      </c>
      <c r="E3851" t="str">
        <f t="shared" ca="1" si="182"/>
        <v>shifted orders shipped</v>
      </c>
      <c r="F3851" t="s">
        <v>3539</v>
      </c>
      <c r="G3851" t="s">
        <v>335</v>
      </c>
      <c r="H3851" t="s">
        <v>9141</v>
      </c>
      <c r="I3851" s="6">
        <v>44012.904317129629</v>
      </c>
      <c r="J3851" t="s">
        <v>16</v>
      </c>
      <c r="K3851" s="6">
        <v>44013.498611111114</v>
      </c>
      <c r="M3851" t="s">
        <v>9142</v>
      </c>
      <c r="N3851" t="s">
        <v>9143</v>
      </c>
      <c r="Q3851" t="s">
        <v>9144</v>
      </c>
      <c r="R3851" t="s">
        <v>400</v>
      </c>
      <c r="S3851">
        <v>16053</v>
      </c>
      <c r="T3851" t="s">
        <v>338</v>
      </c>
      <c r="U3851" t="s">
        <v>530</v>
      </c>
      <c r="W3851" t="s">
        <v>9145</v>
      </c>
      <c r="Z3851" t="s">
        <v>9142</v>
      </c>
      <c r="AA3851" t="s">
        <v>9143</v>
      </c>
      <c r="AD3851" t="s">
        <v>9144</v>
      </c>
      <c r="AE3851" t="s">
        <v>400</v>
      </c>
      <c r="AF3851">
        <v>16053</v>
      </c>
      <c r="AG3851" t="s">
        <v>338</v>
      </c>
      <c r="AH3851" t="s">
        <v>530</v>
      </c>
      <c r="AJ3851" t="s">
        <v>9145</v>
      </c>
      <c r="AL3851" t="s">
        <v>339</v>
      </c>
      <c r="AM3851">
        <v>1</v>
      </c>
      <c r="AN3851">
        <v>1</v>
      </c>
      <c r="AO3851">
        <v>14899</v>
      </c>
      <c r="AQ3851">
        <v>124468</v>
      </c>
      <c r="AR3851">
        <v>53920001</v>
      </c>
      <c r="AS3851">
        <v>9000000</v>
      </c>
      <c r="AT3851" t="s">
        <v>40</v>
      </c>
      <c r="AW3851" t="s">
        <v>343</v>
      </c>
      <c r="BY3851" t="s">
        <v>342</v>
      </c>
      <c r="EQ3851">
        <v>243396</v>
      </c>
      <c r="ER3851" t="s">
        <v>9146</v>
      </c>
      <c r="EV3851">
        <v>17287848</v>
      </c>
      <c r="EW3851">
        <v>928</v>
      </c>
      <c r="EX3851">
        <v>221144</v>
      </c>
      <c r="EY3851" t="s">
        <v>9147</v>
      </c>
      <c r="EZ3851">
        <v>1</v>
      </c>
      <c r="FC3851">
        <v>95385</v>
      </c>
      <c r="FD3851" t="s">
        <v>3531</v>
      </c>
    </row>
    <row r="3852" spans="1:160" x14ac:dyDescent="0.3">
      <c r="A3852" t="str">
        <f>VLOOKUP(B3852,Table2[],3,FALSE)</f>
        <v>Digital</v>
      </c>
      <c r="B3852" t="str">
        <f>IF(OR(ISNUMBER(FIND("QVC",Z3852)),ISNUMBER(FIND("QVC",AL3852))),"QVC",IF(OR(ISNUMBER(FIND("NCO",H3852)),ISNUMBER(FIND("NCO",Y3852))), "NCO", IF(AL3852="consumer","PMD.com",VLOOKUP(LEFT(H3852,2),Tables!$E$1:$F$11,2,FALSE))))</f>
        <v>PMD.com</v>
      </c>
      <c r="C3852">
        <f t="shared" ref="C3852:C3915" si="183">AR3852</f>
        <v>55110001</v>
      </c>
      <c r="D3852">
        <f t="shared" ref="D3852:D3915" si="184">AN3852</f>
        <v>1</v>
      </c>
      <c r="E3852" t="str">
        <f t="shared" ca="1" si="182"/>
        <v>shifted orders shipped</v>
      </c>
      <c r="F3852" t="s">
        <v>3539</v>
      </c>
      <c r="G3852" t="s">
        <v>335</v>
      </c>
      <c r="H3852" t="s">
        <v>9141</v>
      </c>
      <c r="I3852" s="6">
        <v>44012.904317129629</v>
      </c>
      <c r="J3852" t="s">
        <v>16</v>
      </c>
      <c r="K3852" s="6">
        <v>44013.498611111114</v>
      </c>
      <c r="M3852" t="s">
        <v>9142</v>
      </c>
      <c r="N3852" t="s">
        <v>9143</v>
      </c>
      <c r="Q3852" t="s">
        <v>9144</v>
      </c>
      <c r="R3852" t="s">
        <v>400</v>
      </c>
      <c r="S3852">
        <v>16053</v>
      </c>
      <c r="T3852" t="s">
        <v>338</v>
      </c>
      <c r="U3852" t="s">
        <v>530</v>
      </c>
      <c r="W3852" t="s">
        <v>9145</v>
      </c>
      <c r="Z3852" t="s">
        <v>9142</v>
      </c>
      <c r="AA3852" t="s">
        <v>9143</v>
      </c>
      <c r="AD3852" t="s">
        <v>9144</v>
      </c>
      <c r="AE3852" t="s">
        <v>400</v>
      </c>
      <c r="AF3852">
        <v>16053</v>
      </c>
      <c r="AG3852" t="s">
        <v>338</v>
      </c>
      <c r="AH3852" t="s">
        <v>530</v>
      </c>
      <c r="AJ3852" t="s">
        <v>9145</v>
      </c>
      <c r="AL3852" t="s">
        <v>339</v>
      </c>
      <c r="AM3852">
        <v>1</v>
      </c>
      <c r="AN3852">
        <v>1</v>
      </c>
      <c r="AO3852">
        <v>6371</v>
      </c>
      <c r="AQ3852">
        <v>124056</v>
      </c>
      <c r="AR3852">
        <v>55110001</v>
      </c>
      <c r="AS3852" t="s">
        <v>127</v>
      </c>
      <c r="AT3852" t="s">
        <v>128</v>
      </c>
      <c r="AW3852" t="s">
        <v>340</v>
      </c>
      <c r="AX3852" t="s">
        <v>340</v>
      </c>
      <c r="AY3852" t="s">
        <v>382</v>
      </c>
      <c r="AZ3852">
        <v>0</v>
      </c>
      <c r="BY3852" t="s">
        <v>342</v>
      </c>
      <c r="EQ3852">
        <v>238807</v>
      </c>
      <c r="ER3852" t="s">
        <v>9146</v>
      </c>
      <c r="EV3852">
        <v>17287848</v>
      </c>
      <c r="EW3852">
        <v>928</v>
      </c>
      <c r="EX3852">
        <v>221144</v>
      </c>
      <c r="EY3852" t="s">
        <v>9147</v>
      </c>
      <c r="EZ3852">
        <v>1</v>
      </c>
      <c r="FC3852">
        <v>95283</v>
      </c>
      <c r="FD3852" t="s">
        <v>1429</v>
      </c>
    </row>
    <row r="3853" spans="1:160" x14ac:dyDescent="0.3">
      <c r="A3853" t="str">
        <f>VLOOKUP(B3853,Table2[],3,FALSE)</f>
        <v>Digital</v>
      </c>
      <c r="B3853" t="str">
        <f>IF(OR(ISNUMBER(FIND("QVC",Z3853)),ISNUMBER(FIND("QVC",AL3853))),"QVC",IF(OR(ISNUMBER(FIND("NCO",H3853)),ISNUMBER(FIND("NCO",Y3853))), "NCO", IF(AL3853="consumer","PMD.com",VLOOKUP(LEFT(H3853,2),Tables!$E$1:$F$11,2,FALSE))))</f>
        <v>PMD.com</v>
      </c>
      <c r="C3853">
        <f t="shared" si="183"/>
        <v>534101</v>
      </c>
      <c r="D3853">
        <f t="shared" si="184"/>
        <v>1</v>
      </c>
      <c r="E3853" t="str">
        <f t="shared" ca="1" si="182"/>
        <v>shifted orders shipped</v>
      </c>
      <c r="F3853" t="s">
        <v>3539</v>
      </c>
      <c r="G3853" t="s">
        <v>335</v>
      </c>
      <c r="H3853" t="s">
        <v>9141</v>
      </c>
      <c r="I3853" s="6">
        <v>44012.904317129629</v>
      </c>
      <c r="J3853" t="s">
        <v>16</v>
      </c>
      <c r="K3853" s="6">
        <v>44013.498611111114</v>
      </c>
      <c r="M3853" t="s">
        <v>9142</v>
      </c>
      <c r="N3853" t="s">
        <v>9143</v>
      </c>
      <c r="Q3853" t="s">
        <v>9144</v>
      </c>
      <c r="R3853" t="s">
        <v>400</v>
      </c>
      <c r="S3853">
        <v>16053</v>
      </c>
      <c r="T3853" t="s">
        <v>338</v>
      </c>
      <c r="U3853" t="s">
        <v>530</v>
      </c>
      <c r="W3853" t="s">
        <v>9145</v>
      </c>
      <c r="Z3853" t="s">
        <v>9142</v>
      </c>
      <c r="AA3853" t="s">
        <v>9143</v>
      </c>
      <c r="AD3853" t="s">
        <v>9144</v>
      </c>
      <c r="AE3853" t="s">
        <v>400</v>
      </c>
      <c r="AF3853">
        <v>16053</v>
      </c>
      <c r="AG3853" t="s">
        <v>338</v>
      </c>
      <c r="AH3853" t="s">
        <v>530</v>
      </c>
      <c r="AJ3853" t="s">
        <v>9145</v>
      </c>
      <c r="AL3853" t="s">
        <v>339</v>
      </c>
      <c r="AM3853">
        <v>1</v>
      </c>
      <c r="AN3853">
        <v>1</v>
      </c>
      <c r="AO3853">
        <v>8486</v>
      </c>
      <c r="AQ3853">
        <v>124619</v>
      </c>
      <c r="AR3853">
        <v>534101</v>
      </c>
      <c r="AS3853" t="s">
        <v>102</v>
      </c>
      <c r="AT3853" t="s">
        <v>101</v>
      </c>
      <c r="AW3853" t="s">
        <v>340</v>
      </c>
      <c r="AX3853" t="s">
        <v>340</v>
      </c>
      <c r="AY3853" t="s">
        <v>345</v>
      </c>
      <c r="AZ3853" t="s">
        <v>346</v>
      </c>
      <c r="BY3853" t="s">
        <v>342</v>
      </c>
      <c r="EQ3853">
        <v>250689</v>
      </c>
      <c r="ER3853" t="s">
        <v>9146</v>
      </c>
      <c r="EV3853">
        <v>17287848</v>
      </c>
      <c r="EW3853">
        <v>928</v>
      </c>
      <c r="EX3853">
        <v>221144</v>
      </c>
      <c r="EY3853" t="s">
        <v>9147</v>
      </c>
      <c r="EZ3853">
        <v>1</v>
      </c>
      <c r="FC3853">
        <v>95283</v>
      </c>
      <c r="FD3853" t="s">
        <v>1429</v>
      </c>
    </row>
    <row r="3854" spans="1:160" x14ac:dyDescent="0.3">
      <c r="A3854" t="str">
        <f>VLOOKUP(B3854,Table2[],3,FALSE)</f>
        <v>Digital</v>
      </c>
      <c r="B3854" t="str">
        <f>IF(OR(ISNUMBER(FIND("QVC",Z3854)),ISNUMBER(FIND("QVC",AL3854))),"QVC",IF(OR(ISNUMBER(FIND("NCO",H3854)),ISNUMBER(FIND("NCO",Y3854))), "NCO", IF(AL3854="consumer","PMD.com",VLOOKUP(LEFT(H3854,2),Tables!$E$1:$F$11,2,FALSE))))</f>
        <v>PMD.com</v>
      </c>
      <c r="C3854">
        <f t="shared" si="183"/>
        <v>51090030</v>
      </c>
      <c r="D3854">
        <f t="shared" si="184"/>
        <v>1</v>
      </c>
      <c r="E3854" t="str">
        <f t="shared" ca="1" si="182"/>
        <v>shifted orders shipped</v>
      </c>
      <c r="F3854" t="s">
        <v>3539</v>
      </c>
      <c r="G3854" t="s">
        <v>335</v>
      </c>
      <c r="H3854" t="s">
        <v>9141</v>
      </c>
      <c r="I3854" s="6">
        <v>44012.904317129629</v>
      </c>
      <c r="J3854" t="s">
        <v>16</v>
      </c>
      <c r="K3854" s="6">
        <v>44013.498611111114</v>
      </c>
      <c r="M3854" t="s">
        <v>9142</v>
      </c>
      <c r="N3854" t="s">
        <v>9143</v>
      </c>
      <c r="Q3854" t="s">
        <v>9144</v>
      </c>
      <c r="R3854" t="s">
        <v>400</v>
      </c>
      <c r="S3854">
        <v>16053</v>
      </c>
      <c r="T3854" t="s">
        <v>338</v>
      </c>
      <c r="U3854" t="s">
        <v>530</v>
      </c>
      <c r="W3854" t="s">
        <v>9145</v>
      </c>
      <c r="Z3854" t="s">
        <v>9142</v>
      </c>
      <c r="AA3854" t="s">
        <v>9143</v>
      </c>
      <c r="AD3854" t="s">
        <v>9144</v>
      </c>
      <c r="AE3854" t="s">
        <v>400</v>
      </c>
      <c r="AF3854">
        <v>16053</v>
      </c>
      <c r="AG3854" t="s">
        <v>338</v>
      </c>
      <c r="AH3854" t="s">
        <v>530</v>
      </c>
      <c r="AJ3854" t="s">
        <v>9145</v>
      </c>
      <c r="AL3854" t="s">
        <v>339</v>
      </c>
      <c r="AM3854">
        <v>1</v>
      </c>
      <c r="AN3854">
        <v>1</v>
      </c>
      <c r="AO3854">
        <v>6688</v>
      </c>
      <c r="AQ3854">
        <v>125960</v>
      </c>
      <c r="AR3854">
        <v>51090030</v>
      </c>
      <c r="AS3854" t="s">
        <v>3043</v>
      </c>
      <c r="AT3854" t="s">
        <v>628</v>
      </c>
      <c r="AW3854" t="s">
        <v>343</v>
      </c>
      <c r="BY3854" t="s">
        <v>342</v>
      </c>
      <c r="BZ3854" t="b">
        <v>0</v>
      </c>
      <c r="EQ3854">
        <v>243047</v>
      </c>
      <c r="ER3854" t="s">
        <v>9146</v>
      </c>
      <c r="EV3854">
        <v>17287848</v>
      </c>
      <c r="EW3854">
        <v>928</v>
      </c>
      <c r="EX3854">
        <v>221144</v>
      </c>
      <c r="EY3854" t="s">
        <v>9147</v>
      </c>
      <c r="EZ3854">
        <v>1</v>
      </c>
      <c r="FC3854">
        <v>95385</v>
      </c>
      <c r="FD3854" t="s">
        <v>3531</v>
      </c>
    </row>
    <row r="3855" spans="1:160" x14ac:dyDescent="0.3">
      <c r="A3855" t="str">
        <f>VLOOKUP(B3855,Table2[],3,FALSE)</f>
        <v>Digital</v>
      </c>
      <c r="B3855" t="str">
        <f>IF(OR(ISNUMBER(FIND("QVC",Z3855)),ISNUMBER(FIND("QVC",AL3855))),"QVC",IF(OR(ISNUMBER(FIND("NCO",H3855)),ISNUMBER(FIND("NCO",Y3855))), "NCO", IF(AL3855="consumer","PMD.com",VLOOKUP(LEFT(H3855,2),Tables!$E$1:$F$11,2,FALSE))))</f>
        <v>PMD.com</v>
      </c>
      <c r="C3855">
        <f t="shared" si="183"/>
        <v>51090030</v>
      </c>
      <c r="D3855">
        <f t="shared" si="184"/>
        <v>1</v>
      </c>
      <c r="E3855" t="str">
        <f t="shared" ca="1" si="182"/>
        <v>shifted orders shipped</v>
      </c>
      <c r="F3855" t="s">
        <v>3539</v>
      </c>
      <c r="G3855" t="s">
        <v>335</v>
      </c>
      <c r="H3855" t="s">
        <v>9148</v>
      </c>
      <c r="I3855" s="6">
        <v>44012.899733796294</v>
      </c>
      <c r="J3855" t="s">
        <v>16</v>
      </c>
      <c r="K3855" s="6">
        <v>44013.498761574076</v>
      </c>
      <c r="M3855" t="s">
        <v>9149</v>
      </c>
      <c r="N3855" t="s">
        <v>8474</v>
      </c>
      <c r="Q3855" t="s">
        <v>541</v>
      </c>
      <c r="R3855" t="s">
        <v>403</v>
      </c>
      <c r="S3855" t="s">
        <v>8475</v>
      </c>
      <c r="T3855" t="s">
        <v>338</v>
      </c>
      <c r="U3855" t="s">
        <v>530</v>
      </c>
      <c r="W3855" t="s">
        <v>9150</v>
      </c>
      <c r="Z3855" t="s">
        <v>9149</v>
      </c>
      <c r="AA3855" t="s">
        <v>8474</v>
      </c>
      <c r="AD3855" t="s">
        <v>541</v>
      </c>
      <c r="AE3855" t="s">
        <v>403</v>
      </c>
      <c r="AF3855" t="s">
        <v>8475</v>
      </c>
      <c r="AG3855" t="s">
        <v>338</v>
      </c>
      <c r="AH3855" t="s">
        <v>530</v>
      </c>
      <c r="AJ3855" t="s">
        <v>9150</v>
      </c>
      <c r="AL3855" t="s">
        <v>339</v>
      </c>
      <c r="AM3855">
        <v>1</v>
      </c>
      <c r="AN3855">
        <v>1</v>
      </c>
      <c r="AO3855">
        <v>6688</v>
      </c>
      <c r="AQ3855">
        <v>125960</v>
      </c>
      <c r="AR3855">
        <v>51090030</v>
      </c>
      <c r="AS3855" t="s">
        <v>3043</v>
      </c>
      <c r="AT3855" t="s">
        <v>628</v>
      </c>
      <c r="AW3855" t="s">
        <v>343</v>
      </c>
      <c r="BY3855" t="s">
        <v>342</v>
      </c>
      <c r="BZ3855" t="b">
        <v>0</v>
      </c>
      <c r="EQ3855">
        <v>243047</v>
      </c>
      <c r="ER3855" t="s">
        <v>9151</v>
      </c>
      <c r="EV3855">
        <v>17287846</v>
      </c>
      <c r="EW3855">
        <v>928</v>
      </c>
      <c r="EX3855">
        <v>221142</v>
      </c>
      <c r="EY3855" t="s">
        <v>9152</v>
      </c>
      <c r="EZ3855">
        <v>1</v>
      </c>
      <c r="FC3855">
        <v>95385</v>
      </c>
      <c r="FD3855" t="s">
        <v>3531</v>
      </c>
    </row>
    <row r="3856" spans="1:160" x14ac:dyDescent="0.3">
      <c r="A3856" t="str">
        <f>VLOOKUP(B3856,Table2[],3,FALSE)</f>
        <v>Digital</v>
      </c>
      <c r="B3856" t="str">
        <f>IF(OR(ISNUMBER(FIND("QVC",Z3856)),ISNUMBER(FIND("QVC",AL3856))),"QVC",IF(OR(ISNUMBER(FIND("NCO",H3856)),ISNUMBER(FIND("NCO",Y3856))), "NCO", IF(AL3856="consumer","PMD.com",VLOOKUP(LEFT(H3856,2),Tables!$E$1:$F$11,2,FALSE))))</f>
        <v>PMD.com</v>
      </c>
      <c r="C3856">
        <f t="shared" si="183"/>
        <v>7837</v>
      </c>
      <c r="D3856">
        <f t="shared" si="184"/>
        <v>1</v>
      </c>
      <c r="E3856" t="str">
        <f t="shared" ca="1" si="182"/>
        <v>shifted orders shipped</v>
      </c>
      <c r="F3856" t="s">
        <v>3539</v>
      </c>
      <c r="G3856" t="s">
        <v>335</v>
      </c>
      <c r="H3856" t="s">
        <v>9148</v>
      </c>
      <c r="I3856" s="6">
        <v>44012.899733796294</v>
      </c>
      <c r="J3856" t="s">
        <v>16</v>
      </c>
      <c r="K3856" s="6">
        <v>44013.498761574076</v>
      </c>
      <c r="M3856" t="s">
        <v>9149</v>
      </c>
      <c r="N3856" t="s">
        <v>8474</v>
      </c>
      <c r="Q3856" t="s">
        <v>541</v>
      </c>
      <c r="R3856" t="s">
        <v>403</v>
      </c>
      <c r="S3856" t="s">
        <v>8475</v>
      </c>
      <c r="T3856" t="s">
        <v>338</v>
      </c>
      <c r="U3856" t="s">
        <v>530</v>
      </c>
      <c r="W3856" t="s">
        <v>9150</v>
      </c>
      <c r="Z3856" t="s">
        <v>9149</v>
      </c>
      <c r="AA3856" t="s">
        <v>8474</v>
      </c>
      <c r="AD3856" t="s">
        <v>541</v>
      </c>
      <c r="AE3856" t="s">
        <v>403</v>
      </c>
      <c r="AF3856" t="s">
        <v>8475</v>
      </c>
      <c r="AG3856" t="s">
        <v>338</v>
      </c>
      <c r="AH3856" t="s">
        <v>530</v>
      </c>
      <c r="AJ3856" t="s">
        <v>9150</v>
      </c>
      <c r="AL3856" t="s">
        <v>339</v>
      </c>
      <c r="AM3856">
        <v>1</v>
      </c>
      <c r="AN3856">
        <v>1</v>
      </c>
      <c r="AO3856">
        <v>456</v>
      </c>
      <c r="AQ3856">
        <v>126760</v>
      </c>
      <c r="AR3856">
        <v>7837</v>
      </c>
      <c r="AS3856" t="s">
        <v>156</v>
      </c>
      <c r="AT3856" t="s">
        <v>157</v>
      </c>
      <c r="AW3856" t="s">
        <v>349</v>
      </c>
      <c r="AX3856" t="s">
        <v>489</v>
      </c>
      <c r="AY3856" t="s">
        <v>345</v>
      </c>
      <c r="AZ3856">
        <v>0</v>
      </c>
      <c r="BY3856" t="s">
        <v>342</v>
      </c>
      <c r="BZ3856" t="b">
        <v>0</v>
      </c>
      <c r="EQ3856">
        <v>246635</v>
      </c>
      <c r="ER3856" t="s">
        <v>9151</v>
      </c>
      <c r="EV3856">
        <v>17287846</v>
      </c>
      <c r="EW3856">
        <v>928</v>
      </c>
      <c r="EX3856">
        <v>221142</v>
      </c>
      <c r="EY3856" t="s">
        <v>9152</v>
      </c>
      <c r="EZ3856">
        <v>1</v>
      </c>
      <c r="FC3856">
        <v>7837</v>
      </c>
      <c r="FD3856" t="s">
        <v>157</v>
      </c>
    </row>
    <row r="3857" spans="1:160" x14ac:dyDescent="0.3">
      <c r="A3857" t="str">
        <f>VLOOKUP(B3857,Table2[],3,FALSE)</f>
        <v>Digital</v>
      </c>
      <c r="B3857" t="str">
        <f>IF(OR(ISNUMBER(FIND("QVC",Z3857)),ISNUMBER(FIND("QVC",AL3857))),"QVC",IF(OR(ISNUMBER(FIND("NCO",H3857)),ISNUMBER(FIND("NCO",Y3857))), "NCO", IF(AL3857="consumer","PMD.com",VLOOKUP(LEFT(H3857,2),Tables!$E$1:$F$11,2,FALSE))))</f>
        <v>PMD.com</v>
      </c>
      <c r="C3857">
        <f t="shared" si="183"/>
        <v>53990001</v>
      </c>
      <c r="D3857">
        <f t="shared" si="184"/>
        <v>1</v>
      </c>
      <c r="E3857" t="str">
        <f t="shared" ca="1" si="182"/>
        <v>shifted orders shipped</v>
      </c>
      <c r="F3857" t="s">
        <v>3539</v>
      </c>
      <c r="G3857" t="s">
        <v>335</v>
      </c>
      <c r="H3857" t="s">
        <v>9148</v>
      </c>
      <c r="I3857" s="6">
        <v>44012.899733796294</v>
      </c>
      <c r="J3857" t="s">
        <v>16</v>
      </c>
      <c r="K3857" s="6">
        <v>44013.498761574076</v>
      </c>
      <c r="M3857" t="s">
        <v>9149</v>
      </c>
      <c r="N3857" t="s">
        <v>8474</v>
      </c>
      <c r="Q3857" t="s">
        <v>541</v>
      </c>
      <c r="R3857" t="s">
        <v>403</v>
      </c>
      <c r="S3857" t="s">
        <v>8475</v>
      </c>
      <c r="T3857" t="s">
        <v>338</v>
      </c>
      <c r="U3857" t="s">
        <v>530</v>
      </c>
      <c r="W3857" t="s">
        <v>9150</v>
      </c>
      <c r="Z3857" t="s">
        <v>9149</v>
      </c>
      <c r="AA3857" t="s">
        <v>8474</v>
      </c>
      <c r="AD3857" t="s">
        <v>541</v>
      </c>
      <c r="AE3857" t="s">
        <v>403</v>
      </c>
      <c r="AF3857" t="s">
        <v>8475</v>
      </c>
      <c r="AG3857" t="s">
        <v>338</v>
      </c>
      <c r="AH3857" t="s">
        <v>530</v>
      </c>
      <c r="AJ3857" t="s">
        <v>9150</v>
      </c>
      <c r="AL3857" t="s">
        <v>339</v>
      </c>
      <c r="AM3857">
        <v>1</v>
      </c>
      <c r="AN3857">
        <v>1</v>
      </c>
      <c r="AO3857">
        <v>14448</v>
      </c>
      <c r="AQ3857">
        <v>124474</v>
      </c>
      <c r="AR3857">
        <v>53990001</v>
      </c>
      <c r="AS3857" t="s">
        <v>1735</v>
      </c>
      <c r="AT3857" t="s">
        <v>111</v>
      </c>
      <c r="AW3857" t="s">
        <v>343</v>
      </c>
      <c r="BY3857" t="s">
        <v>342</v>
      </c>
      <c r="EQ3857">
        <v>253300</v>
      </c>
      <c r="ER3857" t="s">
        <v>9151</v>
      </c>
      <c r="EV3857">
        <v>17287846</v>
      </c>
      <c r="EW3857">
        <v>928</v>
      </c>
      <c r="EX3857">
        <v>221142</v>
      </c>
      <c r="EY3857" t="s">
        <v>9152</v>
      </c>
      <c r="EZ3857">
        <v>1</v>
      </c>
      <c r="FC3857">
        <v>53990001</v>
      </c>
      <c r="FD3857" t="s">
        <v>111</v>
      </c>
    </row>
    <row r="3858" spans="1:160" x14ac:dyDescent="0.3">
      <c r="A3858" t="str">
        <f>VLOOKUP(B3858,Table2[],3,FALSE)</f>
        <v>Digital</v>
      </c>
      <c r="B3858" t="str">
        <f>IF(OR(ISNUMBER(FIND("QVC",Z3858)),ISNUMBER(FIND("QVC",AL3858))),"QVC",IF(OR(ISNUMBER(FIND("NCO",H3858)),ISNUMBER(FIND("NCO",Y3858))), "NCO", IF(AL3858="consumer","PMD.com",VLOOKUP(LEFT(H3858,2),Tables!$E$1:$F$11,2,FALSE))))</f>
        <v>PMD.com</v>
      </c>
      <c r="C3858">
        <f t="shared" si="183"/>
        <v>53970001</v>
      </c>
      <c r="D3858">
        <f t="shared" si="184"/>
        <v>1</v>
      </c>
      <c r="E3858" t="str">
        <f t="shared" ca="1" si="182"/>
        <v>shifted orders shipped</v>
      </c>
      <c r="F3858" t="s">
        <v>3539</v>
      </c>
      <c r="G3858" t="s">
        <v>335</v>
      </c>
      <c r="H3858" t="s">
        <v>9148</v>
      </c>
      <c r="I3858" s="6">
        <v>44012.899733796294</v>
      </c>
      <c r="J3858" t="s">
        <v>16</v>
      </c>
      <c r="K3858" s="6">
        <v>44013.498761574076</v>
      </c>
      <c r="M3858" t="s">
        <v>9149</v>
      </c>
      <c r="N3858" t="s">
        <v>8474</v>
      </c>
      <c r="Q3858" t="s">
        <v>541</v>
      </c>
      <c r="R3858" t="s">
        <v>403</v>
      </c>
      <c r="S3858" t="s">
        <v>8475</v>
      </c>
      <c r="T3858" t="s">
        <v>338</v>
      </c>
      <c r="U3858" t="s">
        <v>530</v>
      </c>
      <c r="W3858" t="s">
        <v>9150</v>
      </c>
      <c r="Z3858" t="s">
        <v>9149</v>
      </c>
      <c r="AA3858" t="s">
        <v>8474</v>
      </c>
      <c r="AD3858" t="s">
        <v>541</v>
      </c>
      <c r="AE3858" t="s">
        <v>403</v>
      </c>
      <c r="AF3858" t="s">
        <v>8475</v>
      </c>
      <c r="AG3858" t="s">
        <v>338</v>
      </c>
      <c r="AH3858" t="s">
        <v>530</v>
      </c>
      <c r="AJ3858" t="s">
        <v>9150</v>
      </c>
      <c r="AL3858" t="s">
        <v>339</v>
      </c>
      <c r="AM3858">
        <v>1</v>
      </c>
      <c r="AN3858">
        <v>1</v>
      </c>
      <c r="AO3858">
        <v>392</v>
      </c>
      <c r="AQ3858">
        <v>124472</v>
      </c>
      <c r="AR3858">
        <v>53970001</v>
      </c>
      <c r="AS3858" t="s">
        <v>577</v>
      </c>
      <c r="AT3858" t="s">
        <v>41</v>
      </c>
      <c r="AW3858" t="s">
        <v>343</v>
      </c>
      <c r="BY3858" t="s">
        <v>342</v>
      </c>
      <c r="EQ3858">
        <v>251826</v>
      </c>
      <c r="ER3858" t="s">
        <v>9151</v>
      </c>
      <c r="EV3858">
        <v>17287846</v>
      </c>
      <c r="EW3858">
        <v>928</v>
      </c>
      <c r="EX3858">
        <v>221142</v>
      </c>
      <c r="EY3858" t="s">
        <v>9152</v>
      </c>
      <c r="EZ3858">
        <v>1</v>
      </c>
      <c r="FC3858">
        <v>53970001</v>
      </c>
      <c r="FD3858" t="s">
        <v>41</v>
      </c>
    </row>
    <row r="3859" spans="1:160" x14ac:dyDescent="0.3">
      <c r="A3859" t="str">
        <f>VLOOKUP(B3859,Table2[],3,FALSE)</f>
        <v>Digital</v>
      </c>
      <c r="B3859" t="str">
        <f>IF(OR(ISNUMBER(FIND("QVC",Z3859)),ISNUMBER(FIND("QVC",AL3859))),"QVC",IF(OR(ISNUMBER(FIND("NCO",H3859)),ISNUMBER(FIND("NCO",Y3859))), "NCO", IF(AL3859="consumer","PMD.com",VLOOKUP(LEFT(H3859,2),Tables!$E$1:$F$11,2,FALSE))))</f>
        <v>PMD.com</v>
      </c>
      <c r="C3859">
        <f t="shared" si="183"/>
        <v>53920001</v>
      </c>
      <c r="D3859">
        <f t="shared" si="184"/>
        <v>1</v>
      </c>
      <c r="E3859" t="str">
        <f t="shared" ca="1" si="182"/>
        <v>shifted orders shipped</v>
      </c>
      <c r="F3859" t="s">
        <v>3539</v>
      </c>
      <c r="G3859" t="s">
        <v>335</v>
      </c>
      <c r="H3859" t="s">
        <v>9148</v>
      </c>
      <c r="I3859" s="6">
        <v>44012.899733796294</v>
      </c>
      <c r="J3859" t="s">
        <v>16</v>
      </c>
      <c r="K3859" s="6">
        <v>44013.498761574076</v>
      </c>
      <c r="M3859" t="s">
        <v>9149</v>
      </c>
      <c r="N3859" t="s">
        <v>8474</v>
      </c>
      <c r="Q3859" t="s">
        <v>541</v>
      </c>
      <c r="R3859" t="s">
        <v>403</v>
      </c>
      <c r="S3859" t="s">
        <v>8475</v>
      </c>
      <c r="T3859" t="s">
        <v>338</v>
      </c>
      <c r="U3859" t="s">
        <v>530</v>
      </c>
      <c r="W3859" t="s">
        <v>9150</v>
      </c>
      <c r="Z3859" t="s">
        <v>9149</v>
      </c>
      <c r="AA3859" t="s">
        <v>8474</v>
      </c>
      <c r="AD3859" t="s">
        <v>541</v>
      </c>
      <c r="AE3859" t="s">
        <v>403</v>
      </c>
      <c r="AF3859" t="s">
        <v>8475</v>
      </c>
      <c r="AG3859" t="s">
        <v>338</v>
      </c>
      <c r="AH3859" t="s">
        <v>530</v>
      </c>
      <c r="AJ3859" t="s">
        <v>9150</v>
      </c>
      <c r="AL3859" t="s">
        <v>339</v>
      </c>
      <c r="AM3859">
        <v>1</v>
      </c>
      <c r="AN3859">
        <v>1</v>
      </c>
      <c r="AO3859">
        <v>14899</v>
      </c>
      <c r="AQ3859">
        <v>124468</v>
      </c>
      <c r="AR3859">
        <v>53920001</v>
      </c>
      <c r="AS3859">
        <v>9000000</v>
      </c>
      <c r="AT3859" t="s">
        <v>40</v>
      </c>
      <c r="AW3859" t="s">
        <v>343</v>
      </c>
      <c r="BY3859" t="s">
        <v>342</v>
      </c>
      <c r="EQ3859">
        <v>243396</v>
      </c>
      <c r="ER3859" t="s">
        <v>9151</v>
      </c>
      <c r="EV3859">
        <v>17287846</v>
      </c>
      <c r="EW3859">
        <v>928</v>
      </c>
      <c r="EX3859">
        <v>221142</v>
      </c>
      <c r="EY3859" t="s">
        <v>9152</v>
      </c>
      <c r="EZ3859">
        <v>1</v>
      </c>
      <c r="FC3859">
        <v>95385</v>
      </c>
      <c r="FD3859" t="s">
        <v>3531</v>
      </c>
    </row>
    <row r="3860" spans="1:160" x14ac:dyDescent="0.3">
      <c r="A3860" t="str">
        <f>VLOOKUP(B3860,Table2[],3,FALSE)</f>
        <v>Digital</v>
      </c>
      <c r="B3860" t="str">
        <f>IF(OR(ISNUMBER(FIND("QVC",Z3860)),ISNUMBER(FIND("QVC",AL3860))),"QVC",IF(OR(ISNUMBER(FIND("NCO",H3860)),ISNUMBER(FIND("NCO",Y3860))), "NCO", IF(AL3860="consumer","PMD.com",VLOOKUP(LEFT(H3860,2),Tables!$E$1:$F$11,2,FALSE))))</f>
        <v>PMD.com</v>
      </c>
      <c r="C3860">
        <f t="shared" si="183"/>
        <v>5341030</v>
      </c>
      <c r="D3860">
        <f t="shared" si="184"/>
        <v>1</v>
      </c>
      <c r="E3860" t="str">
        <f t="shared" ca="1" si="182"/>
        <v>shifted orders shipped</v>
      </c>
      <c r="F3860" t="s">
        <v>3539</v>
      </c>
      <c r="G3860" t="s">
        <v>335</v>
      </c>
      <c r="H3860" t="s">
        <v>9148</v>
      </c>
      <c r="I3860" s="6">
        <v>44012.899733796294</v>
      </c>
      <c r="J3860" t="s">
        <v>16</v>
      </c>
      <c r="K3860" s="6">
        <v>44013.498761574076</v>
      </c>
      <c r="M3860" t="s">
        <v>9149</v>
      </c>
      <c r="N3860" t="s">
        <v>8474</v>
      </c>
      <c r="Q3860" t="s">
        <v>541</v>
      </c>
      <c r="R3860" t="s">
        <v>403</v>
      </c>
      <c r="S3860" t="s">
        <v>8475</v>
      </c>
      <c r="T3860" t="s">
        <v>338</v>
      </c>
      <c r="U3860" t="s">
        <v>530</v>
      </c>
      <c r="W3860" t="s">
        <v>9150</v>
      </c>
      <c r="Z3860" t="s">
        <v>9149</v>
      </c>
      <c r="AA3860" t="s">
        <v>8474</v>
      </c>
      <c r="AD3860" t="s">
        <v>541</v>
      </c>
      <c r="AE3860" t="s">
        <v>403</v>
      </c>
      <c r="AF3860" t="s">
        <v>8475</v>
      </c>
      <c r="AG3860" t="s">
        <v>338</v>
      </c>
      <c r="AH3860" t="s">
        <v>530</v>
      </c>
      <c r="AJ3860" t="s">
        <v>9150</v>
      </c>
      <c r="AL3860" t="s">
        <v>339</v>
      </c>
      <c r="AM3860">
        <v>1</v>
      </c>
      <c r="AN3860">
        <v>1</v>
      </c>
      <c r="AO3860">
        <v>12859</v>
      </c>
      <c r="AQ3860">
        <v>124642</v>
      </c>
      <c r="AR3860">
        <v>5341030</v>
      </c>
      <c r="AS3860" t="s">
        <v>925</v>
      </c>
      <c r="AT3860" t="s">
        <v>926</v>
      </c>
      <c r="AW3860" t="s">
        <v>366</v>
      </c>
      <c r="AX3860" t="s">
        <v>366</v>
      </c>
      <c r="AY3860" t="s">
        <v>345</v>
      </c>
      <c r="AZ3860" t="s">
        <v>346</v>
      </c>
      <c r="BY3860" t="s">
        <v>342</v>
      </c>
      <c r="EQ3860">
        <v>243275</v>
      </c>
      <c r="ER3860" t="s">
        <v>9151</v>
      </c>
      <c r="EV3860">
        <v>17287846</v>
      </c>
      <c r="EW3860">
        <v>928</v>
      </c>
      <c r="EX3860">
        <v>221142</v>
      </c>
      <c r="EY3860" t="s">
        <v>9152</v>
      </c>
      <c r="EZ3860">
        <v>1</v>
      </c>
      <c r="FC3860">
        <v>95385</v>
      </c>
      <c r="FD3860" t="s">
        <v>3531</v>
      </c>
    </row>
    <row r="3861" spans="1:160" x14ac:dyDescent="0.3">
      <c r="A3861" t="str">
        <f>VLOOKUP(B3861,Table2[],3,FALSE)</f>
        <v>Digital</v>
      </c>
      <c r="B3861" t="str">
        <f>IF(OR(ISNUMBER(FIND("QVC",Z3861)),ISNUMBER(FIND("QVC",AL3861))),"QVC",IF(OR(ISNUMBER(FIND("NCO",H3861)),ISNUMBER(FIND("NCO",Y3861))), "NCO", IF(AL3861="consumer","PMD.com",VLOOKUP(LEFT(H3861,2),Tables!$E$1:$F$11,2,FALSE))))</f>
        <v>PMD.com</v>
      </c>
      <c r="C3861">
        <f t="shared" si="183"/>
        <v>52430001</v>
      </c>
      <c r="D3861">
        <f t="shared" si="184"/>
        <v>1</v>
      </c>
      <c r="E3861" t="str">
        <f t="shared" ca="1" si="182"/>
        <v>shifted orders shipped</v>
      </c>
      <c r="F3861" t="s">
        <v>3539</v>
      </c>
      <c r="G3861" t="s">
        <v>335</v>
      </c>
      <c r="H3861" t="s">
        <v>9148</v>
      </c>
      <c r="I3861" s="6">
        <v>44012.899733796294</v>
      </c>
      <c r="J3861" t="s">
        <v>16</v>
      </c>
      <c r="K3861" s="6">
        <v>44013.498761574076</v>
      </c>
      <c r="M3861" t="s">
        <v>9149</v>
      </c>
      <c r="N3861" t="s">
        <v>8474</v>
      </c>
      <c r="Q3861" t="s">
        <v>541</v>
      </c>
      <c r="R3861" t="s">
        <v>403</v>
      </c>
      <c r="S3861" t="s">
        <v>8475</v>
      </c>
      <c r="T3861" t="s">
        <v>338</v>
      </c>
      <c r="U3861" t="s">
        <v>530</v>
      </c>
      <c r="W3861" t="s">
        <v>9150</v>
      </c>
      <c r="Z3861" t="s">
        <v>9149</v>
      </c>
      <c r="AA3861" t="s">
        <v>8474</v>
      </c>
      <c r="AD3861" t="s">
        <v>541</v>
      </c>
      <c r="AE3861" t="s">
        <v>403</v>
      </c>
      <c r="AF3861" t="s">
        <v>8475</v>
      </c>
      <c r="AG3861" t="s">
        <v>338</v>
      </c>
      <c r="AH3861" t="s">
        <v>530</v>
      </c>
      <c r="AJ3861" t="s">
        <v>9150</v>
      </c>
      <c r="AL3861" t="s">
        <v>339</v>
      </c>
      <c r="AM3861">
        <v>1</v>
      </c>
      <c r="AN3861">
        <v>1</v>
      </c>
      <c r="AO3861">
        <v>12063</v>
      </c>
      <c r="AQ3861">
        <v>127155</v>
      </c>
      <c r="AR3861">
        <v>52430001</v>
      </c>
      <c r="AS3861" t="s">
        <v>927</v>
      </c>
      <c r="AT3861" t="s">
        <v>75</v>
      </c>
      <c r="AW3861" t="s">
        <v>340</v>
      </c>
      <c r="AX3861" t="s">
        <v>340</v>
      </c>
      <c r="AY3861" t="s">
        <v>357</v>
      </c>
      <c r="AZ3861" t="s">
        <v>363</v>
      </c>
      <c r="BY3861" t="s">
        <v>342</v>
      </c>
      <c r="EQ3861">
        <v>249990</v>
      </c>
      <c r="ER3861" t="s">
        <v>9151</v>
      </c>
      <c r="EV3861">
        <v>17287846</v>
      </c>
      <c r="EW3861">
        <v>928</v>
      </c>
      <c r="EX3861">
        <v>221142</v>
      </c>
      <c r="EY3861" t="s">
        <v>9152</v>
      </c>
      <c r="EZ3861">
        <v>1</v>
      </c>
      <c r="FC3861">
        <v>95385</v>
      </c>
      <c r="FD3861" t="s">
        <v>3531</v>
      </c>
    </row>
    <row r="3862" spans="1:160" x14ac:dyDescent="0.3">
      <c r="A3862" t="str">
        <f>VLOOKUP(B3862,Table2[],3,FALSE)</f>
        <v>Digital</v>
      </c>
      <c r="B3862" t="str">
        <f>IF(OR(ISNUMBER(FIND("QVC",Z3862)),ISNUMBER(FIND("QVC",AL3862))),"QVC",IF(OR(ISNUMBER(FIND("NCO",H3862)),ISNUMBER(FIND("NCO",Y3862))), "NCO", IF(AL3862="consumer","PMD.com",VLOOKUP(LEFT(H3862,2),Tables!$E$1:$F$11,2,FALSE))))</f>
        <v>PMD.com</v>
      </c>
      <c r="C3862">
        <f t="shared" si="183"/>
        <v>52430001</v>
      </c>
      <c r="D3862">
        <f t="shared" si="184"/>
        <v>1</v>
      </c>
      <c r="E3862" t="str">
        <f t="shared" ca="1" si="182"/>
        <v>MTD orders shipped</v>
      </c>
      <c r="F3862" t="s">
        <v>3539</v>
      </c>
      <c r="G3862" t="s">
        <v>335</v>
      </c>
      <c r="H3862" t="s">
        <v>9153</v>
      </c>
      <c r="I3862" s="6">
        <v>44013.125347222223</v>
      </c>
      <c r="J3862" t="s">
        <v>16</v>
      </c>
      <c r="K3862" s="6">
        <v>44013.498923611114</v>
      </c>
      <c r="M3862" t="s">
        <v>9154</v>
      </c>
      <c r="N3862" t="s">
        <v>9155</v>
      </c>
      <c r="Q3862" t="s">
        <v>902</v>
      </c>
      <c r="R3862" t="s">
        <v>365</v>
      </c>
      <c r="S3862" t="s">
        <v>9156</v>
      </c>
      <c r="T3862" t="s">
        <v>338</v>
      </c>
      <c r="U3862" t="s">
        <v>530</v>
      </c>
      <c r="W3862" t="s">
        <v>9157</v>
      </c>
      <c r="Z3862" t="s">
        <v>9154</v>
      </c>
      <c r="AA3862" t="s">
        <v>9155</v>
      </c>
      <c r="AD3862" t="s">
        <v>902</v>
      </c>
      <c r="AE3862" t="s">
        <v>365</v>
      </c>
      <c r="AF3862" t="s">
        <v>9156</v>
      </c>
      <c r="AG3862" t="s">
        <v>338</v>
      </c>
      <c r="AH3862" t="s">
        <v>530</v>
      </c>
      <c r="AJ3862" t="s">
        <v>9157</v>
      </c>
      <c r="AL3862" t="s">
        <v>339</v>
      </c>
      <c r="AM3862">
        <v>1</v>
      </c>
      <c r="AN3862">
        <v>1</v>
      </c>
      <c r="AO3862">
        <v>12063</v>
      </c>
      <c r="AQ3862">
        <v>127155</v>
      </c>
      <c r="AR3862">
        <v>52430001</v>
      </c>
      <c r="AS3862" t="s">
        <v>927</v>
      </c>
      <c r="AT3862" t="s">
        <v>75</v>
      </c>
      <c r="AW3862" t="s">
        <v>340</v>
      </c>
      <c r="AX3862" t="s">
        <v>340</v>
      </c>
      <c r="AY3862" t="s">
        <v>357</v>
      </c>
      <c r="AZ3862" t="s">
        <v>363</v>
      </c>
      <c r="BY3862" t="s">
        <v>342</v>
      </c>
      <c r="EQ3862">
        <v>249990</v>
      </c>
      <c r="ER3862" t="s">
        <v>9158</v>
      </c>
      <c r="EV3862">
        <v>17288757</v>
      </c>
      <c r="EW3862">
        <v>928</v>
      </c>
      <c r="EX3862">
        <v>221184</v>
      </c>
      <c r="EY3862" t="s">
        <v>9159</v>
      </c>
      <c r="EZ3862">
        <v>1</v>
      </c>
      <c r="FC3862">
        <v>95385</v>
      </c>
      <c r="FD3862" t="s">
        <v>3531</v>
      </c>
    </row>
    <row r="3863" spans="1:160" x14ac:dyDescent="0.3">
      <c r="A3863" t="str">
        <f>VLOOKUP(B3863,Table2[],3,FALSE)</f>
        <v>Digital</v>
      </c>
      <c r="B3863" t="str">
        <f>IF(OR(ISNUMBER(FIND("QVC",Z3863)),ISNUMBER(FIND("QVC",AL3863))),"QVC",IF(OR(ISNUMBER(FIND("NCO",H3863)),ISNUMBER(FIND("NCO",Y3863))), "NCO", IF(AL3863="consumer","PMD.com",VLOOKUP(LEFT(H3863,2),Tables!$E$1:$F$11,2,FALSE))))</f>
        <v>PMD.com</v>
      </c>
      <c r="C3863">
        <f t="shared" si="183"/>
        <v>5341030</v>
      </c>
      <c r="D3863">
        <f t="shared" si="184"/>
        <v>1</v>
      </c>
      <c r="E3863" t="str">
        <f t="shared" ca="1" si="182"/>
        <v>MTD orders shipped</v>
      </c>
      <c r="F3863" t="s">
        <v>3539</v>
      </c>
      <c r="G3863" t="s">
        <v>335</v>
      </c>
      <c r="H3863" t="s">
        <v>9153</v>
      </c>
      <c r="I3863" s="6">
        <v>44013.125347222223</v>
      </c>
      <c r="J3863" t="s">
        <v>16</v>
      </c>
      <c r="K3863" s="6">
        <v>44013.498923611114</v>
      </c>
      <c r="M3863" t="s">
        <v>9154</v>
      </c>
      <c r="N3863" t="s">
        <v>9155</v>
      </c>
      <c r="Q3863" t="s">
        <v>902</v>
      </c>
      <c r="R3863" t="s">
        <v>365</v>
      </c>
      <c r="S3863" t="s">
        <v>9156</v>
      </c>
      <c r="T3863" t="s">
        <v>338</v>
      </c>
      <c r="U3863" t="s">
        <v>530</v>
      </c>
      <c r="W3863" t="s">
        <v>9157</v>
      </c>
      <c r="Z3863" t="s">
        <v>9154</v>
      </c>
      <c r="AA3863" t="s">
        <v>9155</v>
      </c>
      <c r="AD3863" t="s">
        <v>902</v>
      </c>
      <c r="AE3863" t="s">
        <v>365</v>
      </c>
      <c r="AF3863" t="s">
        <v>9156</v>
      </c>
      <c r="AG3863" t="s">
        <v>338</v>
      </c>
      <c r="AH3863" t="s">
        <v>530</v>
      </c>
      <c r="AJ3863" t="s">
        <v>9157</v>
      </c>
      <c r="AL3863" t="s">
        <v>339</v>
      </c>
      <c r="AM3863">
        <v>1</v>
      </c>
      <c r="AN3863">
        <v>1</v>
      </c>
      <c r="AO3863">
        <v>12859</v>
      </c>
      <c r="AQ3863">
        <v>124642</v>
      </c>
      <c r="AR3863">
        <v>5341030</v>
      </c>
      <c r="AS3863" t="s">
        <v>925</v>
      </c>
      <c r="AT3863" t="s">
        <v>926</v>
      </c>
      <c r="AW3863" t="s">
        <v>366</v>
      </c>
      <c r="AX3863" t="s">
        <v>366</v>
      </c>
      <c r="AY3863" t="s">
        <v>345</v>
      </c>
      <c r="AZ3863" t="s">
        <v>346</v>
      </c>
      <c r="BY3863" t="s">
        <v>342</v>
      </c>
      <c r="EQ3863">
        <v>243275</v>
      </c>
      <c r="ER3863" t="s">
        <v>9158</v>
      </c>
      <c r="EV3863">
        <v>17288757</v>
      </c>
      <c r="EW3863">
        <v>928</v>
      </c>
      <c r="EX3863">
        <v>221184</v>
      </c>
      <c r="EY3863" t="s">
        <v>9159</v>
      </c>
      <c r="EZ3863">
        <v>1</v>
      </c>
      <c r="FC3863">
        <v>95385</v>
      </c>
      <c r="FD3863" t="s">
        <v>3531</v>
      </c>
    </row>
    <row r="3864" spans="1:160" x14ac:dyDescent="0.3">
      <c r="A3864" t="str">
        <f>VLOOKUP(B3864,Table2[],3,FALSE)</f>
        <v>Digital</v>
      </c>
      <c r="B3864" t="str">
        <f>IF(OR(ISNUMBER(FIND("QVC",Z3864)),ISNUMBER(FIND("QVC",AL3864))),"QVC",IF(OR(ISNUMBER(FIND("NCO",H3864)),ISNUMBER(FIND("NCO",Y3864))), "NCO", IF(AL3864="consumer","PMD.com",VLOOKUP(LEFT(H3864,2),Tables!$E$1:$F$11,2,FALSE))))</f>
        <v>PMD.com</v>
      </c>
      <c r="C3864">
        <f t="shared" si="183"/>
        <v>53920001</v>
      </c>
      <c r="D3864">
        <f t="shared" si="184"/>
        <v>1</v>
      </c>
      <c r="E3864" t="str">
        <f t="shared" ca="1" si="182"/>
        <v>MTD orders shipped</v>
      </c>
      <c r="F3864" t="s">
        <v>3539</v>
      </c>
      <c r="G3864" t="s">
        <v>335</v>
      </c>
      <c r="H3864" t="s">
        <v>9153</v>
      </c>
      <c r="I3864" s="6">
        <v>44013.125347222223</v>
      </c>
      <c r="J3864" t="s">
        <v>16</v>
      </c>
      <c r="K3864" s="6">
        <v>44013.498923611114</v>
      </c>
      <c r="M3864" t="s">
        <v>9154</v>
      </c>
      <c r="N3864" t="s">
        <v>9155</v>
      </c>
      <c r="Q3864" t="s">
        <v>902</v>
      </c>
      <c r="R3864" t="s">
        <v>365</v>
      </c>
      <c r="S3864" t="s">
        <v>9156</v>
      </c>
      <c r="T3864" t="s">
        <v>338</v>
      </c>
      <c r="U3864" t="s">
        <v>530</v>
      </c>
      <c r="W3864" t="s">
        <v>9157</v>
      </c>
      <c r="Z3864" t="s">
        <v>9154</v>
      </c>
      <c r="AA3864" t="s">
        <v>9155</v>
      </c>
      <c r="AD3864" t="s">
        <v>902</v>
      </c>
      <c r="AE3864" t="s">
        <v>365</v>
      </c>
      <c r="AF3864" t="s">
        <v>9156</v>
      </c>
      <c r="AG3864" t="s">
        <v>338</v>
      </c>
      <c r="AH3864" t="s">
        <v>530</v>
      </c>
      <c r="AJ3864" t="s">
        <v>9157</v>
      </c>
      <c r="AL3864" t="s">
        <v>339</v>
      </c>
      <c r="AM3864">
        <v>1</v>
      </c>
      <c r="AN3864">
        <v>1</v>
      </c>
      <c r="AO3864">
        <v>14899</v>
      </c>
      <c r="AQ3864">
        <v>124468</v>
      </c>
      <c r="AR3864">
        <v>53920001</v>
      </c>
      <c r="AS3864">
        <v>9000000</v>
      </c>
      <c r="AT3864" t="s">
        <v>40</v>
      </c>
      <c r="AW3864" t="s">
        <v>343</v>
      </c>
      <c r="BY3864" t="s">
        <v>342</v>
      </c>
      <c r="EQ3864">
        <v>243396</v>
      </c>
      <c r="ER3864" t="s">
        <v>9158</v>
      </c>
      <c r="EV3864">
        <v>17288757</v>
      </c>
      <c r="EW3864">
        <v>928</v>
      </c>
      <c r="EX3864">
        <v>221184</v>
      </c>
      <c r="EY3864" t="s">
        <v>9159</v>
      </c>
      <c r="EZ3864">
        <v>1</v>
      </c>
      <c r="FC3864">
        <v>95385</v>
      </c>
      <c r="FD3864" t="s">
        <v>3531</v>
      </c>
    </row>
    <row r="3865" spans="1:160" x14ac:dyDescent="0.3">
      <c r="A3865" t="str">
        <f>VLOOKUP(B3865,Table2[],3,FALSE)</f>
        <v>Digital</v>
      </c>
      <c r="B3865" t="str">
        <f>IF(OR(ISNUMBER(FIND("QVC",Z3865)),ISNUMBER(FIND("QVC",AL3865))),"QVC",IF(OR(ISNUMBER(FIND("NCO",H3865)),ISNUMBER(FIND("NCO",Y3865))), "NCO", IF(AL3865="consumer","PMD.com",VLOOKUP(LEFT(H3865,2),Tables!$E$1:$F$11,2,FALSE))))</f>
        <v>PMD.com</v>
      </c>
      <c r="C3865">
        <f t="shared" si="183"/>
        <v>7660</v>
      </c>
      <c r="D3865">
        <f t="shared" si="184"/>
        <v>1</v>
      </c>
      <c r="E3865" t="str">
        <f t="shared" ca="1" si="182"/>
        <v>MTD orders shipped</v>
      </c>
      <c r="F3865" t="s">
        <v>3539</v>
      </c>
      <c r="G3865" t="s">
        <v>335</v>
      </c>
      <c r="H3865" t="s">
        <v>9153</v>
      </c>
      <c r="I3865" s="6">
        <v>44013.125347222223</v>
      </c>
      <c r="J3865" t="s">
        <v>16</v>
      </c>
      <c r="K3865" s="6">
        <v>44013.498923611114</v>
      </c>
      <c r="M3865" t="s">
        <v>9154</v>
      </c>
      <c r="N3865" t="s">
        <v>9155</v>
      </c>
      <c r="Q3865" t="s">
        <v>902</v>
      </c>
      <c r="R3865" t="s">
        <v>365</v>
      </c>
      <c r="S3865" t="s">
        <v>9156</v>
      </c>
      <c r="T3865" t="s">
        <v>338</v>
      </c>
      <c r="U3865" t="s">
        <v>530</v>
      </c>
      <c r="W3865" t="s">
        <v>9157</v>
      </c>
      <c r="Z3865" t="s">
        <v>9154</v>
      </c>
      <c r="AA3865" t="s">
        <v>9155</v>
      </c>
      <c r="AD3865" t="s">
        <v>902</v>
      </c>
      <c r="AE3865" t="s">
        <v>365</v>
      </c>
      <c r="AF3865" t="s">
        <v>9156</v>
      </c>
      <c r="AG3865" t="s">
        <v>338</v>
      </c>
      <c r="AH3865" t="s">
        <v>530</v>
      </c>
      <c r="AJ3865" t="s">
        <v>9157</v>
      </c>
      <c r="AL3865" t="s">
        <v>339</v>
      </c>
      <c r="AM3865">
        <v>1</v>
      </c>
      <c r="AN3865">
        <v>1</v>
      </c>
      <c r="AO3865">
        <v>11858</v>
      </c>
      <c r="AQ3865">
        <v>124798</v>
      </c>
      <c r="AR3865">
        <v>7660</v>
      </c>
      <c r="AS3865" t="s">
        <v>2085</v>
      </c>
      <c r="AT3865" t="s">
        <v>38</v>
      </c>
      <c r="AW3865" t="s">
        <v>343</v>
      </c>
      <c r="BY3865" t="s">
        <v>342</v>
      </c>
      <c r="EQ3865">
        <v>251455</v>
      </c>
      <c r="ER3865" t="s">
        <v>9158</v>
      </c>
      <c r="EV3865">
        <v>17288757</v>
      </c>
      <c r="EW3865">
        <v>928</v>
      </c>
      <c r="EX3865">
        <v>221184</v>
      </c>
      <c r="EY3865" t="s">
        <v>9159</v>
      </c>
      <c r="EZ3865">
        <v>1</v>
      </c>
      <c r="FC3865" t="s">
        <v>1133</v>
      </c>
      <c r="FD3865" t="s">
        <v>1134</v>
      </c>
    </row>
    <row r="3866" spans="1:160" x14ac:dyDescent="0.3">
      <c r="A3866" t="str">
        <f>VLOOKUP(B3866,Table2[],3,FALSE)</f>
        <v>Digital</v>
      </c>
      <c r="B3866" t="str">
        <f>IF(OR(ISNUMBER(FIND("QVC",Z3866)),ISNUMBER(FIND("QVC",AL3866))),"QVC",IF(OR(ISNUMBER(FIND("NCO",H3866)),ISNUMBER(FIND("NCO",Y3866))), "NCO", IF(AL3866="consumer","PMD.com",VLOOKUP(LEFT(H3866,2),Tables!$E$1:$F$11,2,FALSE))))</f>
        <v>PMD.com</v>
      </c>
      <c r="C3866">
        <f t="shared" si="183"/>
        <v>53990001</v>
      </c>
      <c r="D3866">
        <f t="shared" si="184"/>
        <v>1</v>
      </c>
      <c r="E3866" t="str">
        <f t="shared" ca="1" si="182"/>
        <v>MTD orders shipped</v>
      </c>
      <c r="F3866" t="s">
        <v>3539</v>
      </c>
      <c r="G3866" t="s">
        <v>335</v>
      </c>
      <c r="H3866" t="s">
        <v>9153</v>
      </c>
      <c r="I3866" s="6">
        <v>44013.125347222223</v>
      </c>
      <c r="J3866" t="s">
        <v>16</v>
      </c>
      <c r="K3866" s="6">
        <v>44013.498923611114</v>
      </c>
      <c r="M3866" t="s">
        <v>9154</v>
      </c>
      <c r="N3866" t="s">
        <v>9155</v>
      </c>
      <c r="Q3866" t="s">
        <v>902</v>
      </c>
      <c r="R3866" t="s">
        <v>365</v>
      </c>
      <c r="S3866" t="s">
        <v>9156</v>
      </c>
      <c r="T3866" t="s">
        <v>338</v>
      </c>
      <c r="U3866" t="s">
        <v>530</v>
      </c>
      <c r="W3866" t="s">
        <v>9157</v>
      </c>
      <c r="Z3866" t="s">
        <v>9154</v>
      </c>
      <c r="AA3866" t="s">
        <v>9155</v>
      </c>
      <c r="AD3866" t="s">
        <v>902</v>
      </c>
      <c r="AE3866" t="s">
        <v>365</v>
      </c>
      <c r="AF3866" t="s">
        <v>9156</v>
      </c>
      <c r="AG3866" t="s">
        <v>338</v>
      </c>
      <c r="AH3866" t="s">
        <v>530</v>
      </c>
      <c r="AJ3866" t="s">
        <v>9157</v>
      </c>
      <c r="AL3866" t="s">
        <v>339</v>
      </c>
      <c r="AM3866">
        <v>1</v>
      </c>
      <c r="AN3866">
        <v>1</v>
      </c>
      <c r="AO3866">
        <v>14448</v>
      </c>
      <c r="AQ3866">
        <v>124474</v>
      </c>
      <c r="AR3866">
        <v>53990001</v>
      </c>
      <c r="AS3866" t="s">
        <v>1735</v>
      </c>
      <c r="AT3866" t="s">
        <v>111</v>
      </c>
      <c r="AW3866" t="s">
        <v>343</v>
      </c>
      <c r="BY3866" t="s">
        <v>342</v>
      </c>
      <c r="EQ3866">
        <v>253300</v>
      </c>
      <c r="ER3866" t="s">
        <v>9158</v>
      </c>
      <c r="EV3866">
        <v>17288757</v>
      </c>
      <c r="EW3866">
        <v>928</v>
      </c>
      <c r="EX3866">
        <v>221184</v>
      </c>
      <c r="EY3866" t="s">
        <v>9159</v>
      </c>
      <c r="EZ3866">
        <v>1</v>
      </c>
      <c r="FC3866">
        <v>53990001</v>
      </c>
      <c r="FD3866" t="s">
        <v>111</v>
      </c>
    </row>
    <row r="3867" spans="1:160" x14ac:dyDescent="0.3">
      <c r="A3867" t="str">
        <f>VLOOKUP(B3867,Table2[],3,FALSE)</f>
        <v>Digital</v>
      </c>
      <c r="B3867" t="str">
        <f>IF(OR(ISNUMBER(FIND("QVC",Z3867)),ISNUMBER(FIND("QVC",AL3867))),"QVC",IF(OR(ISNUMBER(FIND("NCO",H3867)),ISNUMBER(FIND("NCO",Y3867))), "NCO", IF(AL3867="consumer","PMD.com",VLOOKUP(LEFT(H3867,2),Tables!$E$1:$F$11,2,FALSE))))</f>
        <v>PMD.com</v>
      </c>
      <c r="C3867">
        <f t="shared" si="183"/>
        <v>53710001</v>
      </c>
      <c r="D3867">
        <f t="shared" si="184"/>
        <v>1</v>
      </c>
      <c r="E3867" t="str">
        <f t="shared" ca="1" si="182"/>
        <v>MTD orders shipped</v>
      </c>
      <c r="F3867" t="s">
        <v>3539</v>
      </c>
      <c r="G3867" t="s">
        <v>335</v>
      </c>
      <c r="H3867" t="s">
        <v>9153</v>
      </c>
      <c r="I3867" s="6">
        <v>44013.125347222223</v>
      </c>
      <c r="J3867" t="s">
        <v>16</v>
      </c>
      <c r="K3867" s="6">
        <v>44013.498923611114</v>
      </c>
      <c r="M3867" t="s">
        <v>9154</v>
      </c>
      <c r="N3867" t="s">
        <v>9155</v>
      </c>
      <c r="Q3867" t="s">
        <v>902</v>
      </c>
      <c r="R3867" t="s">
        <v>365</v>
      </c>
      <c r="S3867" t="s">
        <v>9156</v>
      </c>
      <c r="T3867" t="s">
        <v>338</v>
      </c>
      <c r="U3867" t="s">
        <v>530</v>
      </c>
      <c r="W3867" t="s">
        <v>9157</v>
      </c>
      <c r="Z3867" t="s">
        <v>9154</v>
      </c>
      <c r="AA3867" t="s">
        <v>9155</v>
      </c>
      <c r="AD3867" t="s">
        <v>902</v>
      </c>
      <c r="AE3867" t="s">
        <v>365</v>
      </c>
      <c r="AF3867" t="s">
        <v>9156</v>
      </c>
      <c r="AG3867" t="s">
        <v>338</v>
      </c>
      <c r="AH3867" t="s">
        <v>530</v>
      </c>
      <c r="AJ3867" t="s">
        <v>9157</v>
      </c>
      <c r="AL3867" t="s">
        <v>339</v>
      </c>
      <c r="AM3867">
        <v>1</v>
      </c>
      <c r="AN3867">
        <v>1</v>
      </c>
      <c r="AO3867">
        <v>4902</v>
      </c>
      <c r="AQ3867">
        <v>124454</v>
      </c>
      <c r="AR3867">
        <v>53710001</v>
      </c>
      <c r="AS3867" t="s">
        <v>1873</v>
      </c>
      <c r="AT3867" t="s">
        <v>66</v>
      </c>
      <c r="AW3867" t="s">
        <v>343</v>
      </c>
      <c r="EQ3867">
        <v>248267</v>
      </c>
      <c r="ER3867" t="s">
        <v>9158</v>
      </c>
      <c r="EV3867">
        <v>17288757</v>
      </c>
      <c r="EW3867">
        <v>928</v>
      </c>
      <c r="EX3867">
        <v>221184</v>
      </c>
      <c r="EY3867" t="s">
        <v>9159</v>
      </c>
      <c r="EZ3867">
        <v>1</v>
      </c>
      <c r="FC3867" t="s">
        <v>1133</v>
      </c>
      <c r="FD3867" t="s">
        <v>1134</v>
      </c>
    </row>
    <row r="3868" spans="1:160" x14ac:dyDescent="0.3">
      <c r="A3868" t="str">
        <f>VLOOKUP(B3868,Table2[],3,FALSE)</f>
        <v>Digital</v>
      </c>
      <c r="B3868" t="str">
        <f>IF(OR(ISNUMBER(FIND("QVC",Z3868)),ISNUMBER(FIND("QVC",AL3868))),"QVC",IF(OR(ISNUMBER(FIND("NCO",H3868)),ISNUMBER(FIND("NCO",Y3868))), "NCO", IF(AL3868="consumer","PMD.com",VLOOKUP(LEFT(H3868,2),Tables!$E$1:$F$11,2,FALSE))))</f>
        <v>PMD.com</v>
      </c>
      <c r="C3868">
        <f t="shared" si="183"/>
        <v>54000001</v>
      </c>
      <c r="D3868">
        <f t="shared" si="184"/>
        <v>1</v>
      </c>
      <c r="E3868" t="str">
        <f t="shared" ca="1" si="182"/>
        <v>MTD orders shipped</v>
      </c>
      <c r="F3868" t="s">
        <v>3539</v>
      </c>
      <c r="G3868" t="s">
        <v>335</v>
      </c>
      <c r="H3868" t="s">
        <v>9153</v>
      </c>
      <c r="I3868" s="6">
        <v>44013.125347222223</v>
      </c>
      <c r="J3868" t="s">
        <v>16</v>
      </c>
      <c r="K3868" s="6">
        <v>44013.498923611114</v>
      </c>
      <c r="M3868" t="s">
        <v>9154</v>
      </c>
      <c r="N3868" t="s">
        <v>9155</v>
      </c>
      <c r="Q3868" t="s">
        <v>902</v>
      </c>
      <c r="R3868" t="s">
        <v>365</v>
      </c>
      <c r="S3868" t="s">
        <v>9156</v>
      </c>
      <c r="T3868" t="s">
        <v>338</v>
      </c>
      <c r="U3868" t="s">
        <v>530</v>
      </c>
      <c r="W3868" t="s">
        <v>9157</v>
      </c>
      <c r="Z3868" t="s">
        <v>9154</v>
      </c>
      <c r="AA3868" t="s">
        <v>9155</v>
      </c>
      <c r="AD3868" t="s">
        <v>902</v>
      </c>
      <c r="AE3868" t="s">
        <v>365</v>
      </c>
      <c r="AF3868" t="s">
        <v>9156</v>
      </c>
      <c r="AG3868" t="s">
        <v>338</v>
      </c>
      <c r="AH3868" t="s">
        <v>530</v>
      </c>
      <c r="AJ3868" t="s">
        <v>9157</v>
      </c>
      <c r="AL3868" t="s">
        <v>339</v>
      </c>
      <c r="AM3868">
        <v>1</v>
      </c>
      <c r="AN3868">
        <v>1</v>
      </c>
      <c r="AO3868">
        <v>8182</v>
      </c>
      <c r="AQ3868">
        <v>124475</v>
      </c>
      <c r="AR3868">
        <v>54000001</v>
      </c>
      <c r="AS3868" t="s">
        <v>1251</v>
      </c>
      <c r="AT3868" t="s">
        <v>84</v>
      </c>
      <c r="AW3868" t="s">
        <v>343</v>
      </c>
      <c r="BY3868" t="s">
        <v>342</v>
      </c>
      <c r="EQ3868">
        <v>247294</v>
      </c>
      <c r="ER3868" t="s">
        <v>9158</v>
      </c>
      <c r="EV3868">
        <v>17288757</v>
      </c>
      <c r="EW3868">
        <v>928</v>
      </c>
      <c r="EX3868">
        <v>221184</v>
      </c>
      <c r="EY3868" t="s">
        <v>9159</v>
      </c>
      <c r="EZ3868">
        <v>1</v>
      </c>
      <c r="FC3868" t="s">
        <v>1133</v>
      </c>
      <c r="FD3868" t="s">
        <v>1134</v>
      </c>
    </row>
    <row r="3869" spans="1:160" x14ac:dyDescent="0.3">
      <c r="A3869" t="str">
        <f>VLOOKUP(B3869,Table2[],3,FALSE)</f>
        <v>Digital</v>
      </c>
      <c r="B3869" t="str">
        <f>IF(OR(ISNUMBER(FIND("QVC",Z3869)),ISNUMBER(FIND("QVC",AL3869))),"QVC",IF(OR(ISNUMBER(FIND("NCO",H3869)),ISNUMBER(FIND("NCO",Y3869))), "NCO", IF(AL3869="consumer","PMD.com",VLOOKUP(LEFT(H3869,2),Tables!$E$1:$F$11,2,FALSE))))</f>
        <v>PMD.com</v>
      </c>
      <c r="C3869">
        <f t="shared" si="183"/>
        <v>51090030</v>
      </c>
      <c r="D3869">
        <f t="shared" si="184"/>
        <v>1</v>
      </c>
      <c r="E3869" t="str">
        <f t="shared" ca="1" si="182"/>
        <v>MTD orders shipped</v>
      </c>
      <c r="F3869" t="s">
        <v>3539</v>
      </c>
      <c r="G3869" t="s">
        <v>335</v>
      </c>
      <c r="H3869" t="s">
        <v>9153</v>
      </c>
      <c r="I3869" s="6">
        <v>44013.125347222223</v>
      </c>
      <c r="J3869" t="s">
        <v>16</v>
      </c>
      <c r="K3869" s="6">
        <v>44013.498923611114</v>
      </c>
      <c r="M3869" t="s">
        <v>9154</v>
      </c>
      <c r="N3869" t="s">
        <v>9155</v>
      </c>
      <c r="Q3869" t="s">
        <v>902</v>
      </c>
      <c r="R3869" t="s">
        <v>365</v>
      </c>
      <c r="S3869" t="s">
        <v>9156</v>
      </c>
      <c r="T3869" t="s">
        <v>338</v>
      </c>
      <c r="U3869" t="s">
        <v>530</v>
      </c>
      <c r="W3869" t="s">
        <v>9157</v>
      </c>
      <c r="Z3869" t="s">
        <v>9154</v>
      </c>
      <c r="AA3869" t="s">
        <v>9155</v>
      </c>
      <c r="AD3869" t="s">
        <v>902</v>
      </c>
      <c r="AE3869" t="s">
        <v>365</v>
      </c>
      <c r="AF3869" t="s">
        <v>9156</v>
      </c>
      <c r="AG3869" t="s">
        <v>338</v>
      </c>
      <c r="AH3869" t="s">
        <v>530</v>
      </c>
      <c r="AJ3869" t="s">
        <v>9157</v>
      </c>
      <c r="AL3869" t="s">
        <v>339</v>
      </c>
      <c r="AM3869">
        <v>1</v>
      </c>
      <c r="AN3869">
        <v>1</v>
      </c>
      <c r="AO3869">
        <v>6688</v>
      </c>
      <c r="AQ3869">
        <v>125960</v>
      </c>
      <c r="AR3869">
        <v>51090030</v>
      </c>
      <c r="AS3869" t="s">
        <v>3043</v>
      </c>
      <c r="AT3869" t="s">
        <v>628</v>
      </c>
      <c r="AW3869" t="s">
        <v>343</v>
      </c>
      <c r="BY3869" t="s">
        <v>342</v>
      </c>
      <c r="BZ3869" t="b">
        <v>0</v>
      </c>
      <c r="EQ3869">
        <v>243047</v>
      </c>
      <c r="ER3869" t="s">
        <v>9158</v>
      </c>
      <c r="EV3869">
        <v>17288757</v>
      </c>
      <c r="EW3869">
        <v>928</v>
      </c>
      <c r="EX3869">
        <v>221184</v>
      </c>
      <c r="EY3869" t="s">
        <v>9159</v>
      </c>
      <c r="EZ3869">
        <v>1</v>
      </c>
      <c r="FC3869">
        <v>95385</v>
      </c>
      <c r="FD3869" t="s">
        <v>3531</v>
      </c>
    </row>
    <row r="3870" spans="1:160" x14ac:dyDescent="0.3">
      <c r="A3870" t="str">
        <f>VLOOKUP(B3870,Table2[],3,FALSE)</f>
        <v>Digital</v>
      </c>
      <c r="B3870" t="str">
        <f>IF(OR(ISNUMBER(FIND("QVC",Z3870)),ISNUMBER(FIND("QVC",AL3870))),"QVC",IF(OR(ISNUMBER(FIND("NCO",H3870)),ISNUMBER(FIND("NCO",Y3870))), "NCO", IF(AL3870="consumer","PMD.com",VLOOKUP(LEFT(H3870,2),Tables!$E$1:$F$11,2,FALSE))))</f>
        <v>PMD.com</v>
      </c>
      <c r="C3870">
        <f t="shared" si="183"/>
        <v>5236</v>
      </c>
      <c r="D3870">
        <f t="shared" si="184"/>
        <v>1</v>
      </c>
      <c r="E3870" t="str">
        <f t="shared" ca="1" si="182"/>
        <v>MTD orders shipped</v>
      </c>
      <c r="F3870" t="s">
        <v>3539</v>
      </c>
      <c r="G3870" t="s">
        <v>335</v>
      </c>
      <c r="H3870" t="s">
        <v>9160</v>
      </c>
      <c r="I3870" s="6">
        <v>44013.196608796294</v>
      </c>
      <c r="J3870" t="s">
        <v>16</v>
      </c>
      <c r="K3870" s="6">
        <v>44013.499074074076</v>
      </c>
      <c r="M3870" t="s">
        <v>1069</v>
      </c>
      <c r="N3870" t="s">
        <v>1070</v>
      </c>
      <c r="Q3870" t="s">
        <v>968</v>
      </c>
      <c r="R3870" t="s">
        <v>389</v>
      </c>
      <c r="S3870" t="s">
        <v>1071</v>
      </c>
      <c r="T3870" t="s">
        <v>338</v>
      </c>
      <c r="U3870" t="s">
        <v>530</v>
      </c>
      <c r="W3870" t="s">
        <v>1072</v>
      </c>
      <c r="Z3870" t="s">
        <v>1069</v>
      </c>
      <c r="AA3870" t="s">
        <v>1070</v>
      </c>
      <c r="AD3870" t="s">
        <v>968</v>
      </c>
      <c r="AE3870" t="s">
        <v>389</v>
      </c>
      <c r="AF3870" t="s">
        <v>1071</v>
      </c>
      <c r="AG3870" t="s">
        <v>338</v>
      </c>
      <c r="AH3870" t="s">
        <v>530</v>
      </c>
      <c r="AJ3870" t="s">
        <v>1072</v>
      </c>
      <c r="AL3870" t="s">
        <v>339</v>
      </c>
      <c r="AM3870">
        <v>1</v>
      </c>
      <c r="AN3870">
        <v>1</v>
      </c>
      <c r="AO3870">
        <v>8865</v>
      </c>
      <c r="AQ3870">
        <v>124396</v>
      </c>
      <c r="AR3870">
        <v>5236</v>
      </c>
      <c r="AS3870" t="s">
        <v>19</v>
      </c>
      <c r="AT3870" t="s">
        <v>20</v>
      </c>
      <c r="AW3870" t="s">
        <v>352</v>
      </c>
      <c r="AX3870" t="s">
        <v>352</v>
      </c>
      <c r="AY3870" t="s">
        <v>353</v>
      </c>
      <c r="AZ3870" t="s">
        <v>670</v>
      </c>
      <c r="BY3870" t="s">
        <v>342</v>
      </c>
      <c r="EQ3870">
        <v>248270</v>
      </c>
      <c r="ER3870" t="s">
        <v>9161</v>
      </c>
      <c r="EV3870">
        <v>17288793</v>
      </c>
      <c r="EW3870">
        <v>928</v>
      </c>
      <c r="EX3870">
        <v>221219</v>
      </c>
      <c r="EY3870" t="s">
        <v>9162</v>
      </c>
      <c r="EZ3870">
        <v>1</v>
      </c>
      <c r="FC3870">
        <v>5236</v>
      </c>
      <c r="FD3870" t="s">
        <v>20</v>
      </c>
    </row>
    <row r="3871" spans="1:160" x14ac:dyDescent="0.3">
      <c r="A3871" t="str">
        <f>VLOOKUP(B3871,Table2[],3,FALSE)</f>
        <v>Digital</v>
      </c>
      <c r="B3871" t="str">
        <f>IF(OR(ISNUMBER(FIND("QVC",Z3871)),ISNUMBER(FIND("QVC",AL3871))),"QVC",IF(OR(ISNUMBER(FIND("NCO",H3871)),ISNUMBER(FIND("NCO",Y3871))), "NCO", IF(AL3871="consumer","PMD.com",VLOOKUP(LEFT(H3871,2),Tables!$E$1:$F$11,2,FALSE))))</f>
        <v>PMD.com</v>
      </c>
      <c r="C3871">
        <f t="shared" si="183"/>
        <v>53920001</v>
      </c>
      <c r="D3871">
        <f t="shared" si="184"/>
        <v>1</v>
      </c>
      <c r="E3871" t="str">
        <f t="shared" ca="1" si="182"/>
        <v>shifted orders shipped</v>
      </c>
      <c r="F3871" t="s">
        <v>3539</v>
      </c>
      <c r="G3871" t="s">
        <v>335</v>
      </c>
      <c r="H3871" t="s">
        <v>9163</v>
      </c>
      <c r="I3871" s="6">
        <v>44012.689976851849</v>
      </c>
      <c r="J3871" t="s">
        <v>16</v>
      </c>
      <c r="K3871" s="6">
        <v>44013.49931712963</v>
      </c>
      <c r="M3871" t="s">
        <v>9164</v>
      </c>
      <c r="N3871" t="s">
        <v>9165</v>
      </c>
      <c r="Q3871" t="s">
        <v>1389</v>
      </c>
      <c r="R3871" t="s">
        <v>376</v>
      </c>
      <c r="S3871" t="s">
        <v>9166</v>
      </c>
      <c r="T3871" t="s">
        <v>338</v>
      </c>
      <c r="U3871" t="s">
        <v>530</v>
      </c>
      <c r="W3871" t="s">
        <v>9167</v>
      </c>
      <c r="Z3871" t="s">
        <v>9164</v>
      </c>
      <c r="AA3871" t="s">
        <v>9165</v>
      </c>
      <c r="AD3871" t="s">
        <v>1389</v>
      </c>
      <c r="AE3871" t="s">
        <v>376</v>
      </c>
      <c r="AF3871" t="s">
        <v>9166</v>
      </c>
      <c r="AG3871" t="s">
        <v>338</v>
      </c>
      <c r="AH3871" t="s">
        <v>530</v>
      </c>
      <c r="AJ3871" t="s">
        <v>9167</v>
      </c>
      <c r="AL3871" t="s">
        <v>339</v>
      </c>
      <c r="AM3871">
        <v>1</v>
      </c>
      <c r="AN3871">
        <v>1</v>
      </c>
      <c r="AO3871">
        <v>14899</v>
      </c>
      <c r="AQ3871">
        <v>124468</v>
      </c>
      <c r="AR3871">
        <v>53920001</v>
      </c>
      <c r="AS3871">
        <v>9000000</v>
      </c>
      <c r="AT3871" t="s">
        <v>40</v>
      </c>
      <c r="AW3871" t="s">
        <v>343</v>
      </c>
      <c r="BY3871" t="s">
        <v>342</v>
      </c>
      <c r="EQ3871">
        <v>243396</v>
      </c>
      <c r="ER3871" t="s">
        <v>9168</v>
      </c>
      <c r="EV3871">
        <v>17287755</v>
      </c>
      <c r="EW3871">
        <v>928</v>
      </c>
      <c r="EX3871">
        <v>221053</v>
      </c>
      <c r="EY3871" t="s">
        <v>9169</v>
      </c>
      <c r="EZ3871">
        <v>1</v>
      </c>
      <c r="FC3871">
        <v>95384</v>
      </c>
      <c r="FD3871" t="s">
        <v>3530</v>
      </c>
    </row>
    <row r="3872" spans="1:160" x14ac:dyDescent="0.3">
      <c r="A3872" t="str">
        <f>VLOOKUP(B3872,Table2[],3,FALSE)</f>
        <v>Digital</v>
      </c>
      <c r="B3872" t="str">
        <f>IF(OR(ISNUMBER(FIND("QVC",Z3872)),ISNUMBER(FIND("QVC",AL3872))),"QVC",IF(OR(ISNUMBER(FIND("NCO",H3872)),ISNUMBER(FIND("NCO",Y3872))), "NCO", IF(AL3872="consumer","PMD.com",VLOOKUP(LEFT(H3872,2),Tables!$E$1:$F$11,2,FALSE))))</f>
        <v>PMD.com</v>
      </c>
      <c r="C3872">
        <f t="shared" si="183"/>
        <v>52430001</v>
      </c>
      <c r="D3872">
        <f t="shared" si="184"/>
        <v>1</v>
      </c>
      <c r="E3872" t="str">
        <f t="shared" ca="1" si="182"/>
        <v>shifted orders shipped</v>
      </c>
      <c r="F3872" t="s">
        <v>3539</v>
      </c>
      <c r="G3872" t="s">
        <v>335</v>
      </c>
      <c r="H3872" t="s">
        <v>9163</v>
      </c>
      <c r="I3872" s="6">
        <v>44012.689976851849</v>
      </c>
      <c r="J3872" t="s">
        <v>16</v>
      </c>
      <c r="K3872" s="6">
        <v>44013.49931712963</v>
      </c>
      <c r="M3872" t="s">
        <v>9164</v>
      </c>
      <c r="N3872" t="s">
        <v>9165</v>
      </c>
      <c r="Q3872" t="s">
        <v>1389</v>
      </c>
      <c r="R3872" t="s">
        <v>376</v>
      </c>
      <c r="S3872" t="s">
        <v>9166</v>
      </c>
      <c r="T3872" t="s">
        <v>338</v>
      </c>
      <c r="U3872" t="s">
        <v>530</v>
      </c>
      <c r="W3872" t="s">
        <v>9167</v>
      </c>
      <c r="Z3872" t="s">
        <v>9164</v>
      </c>
      <c r="AA3872" t="s">
        <v>9165</v>
      </c>
      <c r="AD3872" t="s">
        <v>1389</v>
      </c>
      <c r="AE3872" t="s">
        <v>376</v>
      </c>
      <c r="AF3872" t="s">
        <v>9166</v>
      </c>
      <c r="AG3872" t="s">
        <v>338</v>
      </c>
      <c r="AH3872" t="s">
        <v>530</v>
      </c>
      <c r="AJ3872" t="s">
        <v>9167</v>
      </c>
      <c r="AL3872" t="s">
        <v>339</v>
      </c>
      <c r="AM3872">
        <v>1</v>
      </c>
      <c r="AN3872">
        <v>1</v>
      </c>
      <c r="AO3872">
        <v>12063</v>
      </c>
      <c r="AQ3872">
        <v>127155</v>
      </c>
      <c r="AR3872">
        <v>52430001</v>
      </c>
      <c r="AS3872" t="s">
        <v>927</v>
      </c>
      <c r="AT3872" t="s">
        <v>75</v>
      </c>
      <c r="AW3872" t="s">
        <v>340</v>
      </c>
      <c r="AX3872" t="s">
        <v>340</v>
      </c>
      <c r="AY3872" t="s">
        <v>357</v>
      </c>
      <c r="AZ3872" t="s">
        <v>363</v>
      </c>
      <c r="BY3872" t="s">
        <v>342</v>
      </c>
      <c r="EQ3872">
        <v>249990</v>
      </c>
      <c r="ER3872" t="s">
        <v>9168</v>
      </c>
      <c r="EV3872">
        <v>17287755</v>
      </c>
      <c r="EW3872">
        <v>928</v>
      </c>
      <c r="EX3872">
        <v>221053</v>
      </c>
      <c r="EY3872" t="s">
        <v>9169</v>
      </c>
      <c r="EZ3872">
        <v>1</v>
      </c>
      <c r="FC3872">
        <v>95384</v>
      </c>
      <c r="FD3872" t="s">
        <v>3530</v>
      </c>
    </row>
    <row r="3873" spans="1:160" x14ac:dyDescent="0.3">
      <c r="A3873" t="str">
        <f>VLOOKUP(B3873,Table2[],3,FALSE)</f>
        <v>Digital</v>
      </c>
      <c r="B3873" t="str">
        <f>IF(OR(ISNUMBER(FIND("QVC",Z3873)),ISNUMBER(FIND("QVC",AL3873))),"QVC",IF(OR(ISNUMBER(FIND("NCO",H3873)),ISNUMBER(FIND("NCO",Y3873))), "NCO", IF(AL3873="consumer","PMD.com",VLOOKUP(LEFT(H3873,2),Tables!$E$1:$F$11,2,FALSE))))</f>
        <v>PMD.com</v>
      </c>
      <c r="C3873">
        <f t="shared" si="183"/>
        <v>53450011</v>
      </c>
      <c r="D3873">
        <f t="shared" si="184"/>
        <v>1</v>
      </c>
      <c r="E3873" t="str">
        <f t="shared" ca="1" si="182"/>
        <v>shifted orders shipped</v>
      </c>
      <c r="F3873" t="s">
        <v>3539</v>
      </c>
      <c r="G3873" t="s">
        <v>335</v>
      </c>
      <c r="H3873" t="s">
        <v>9163</v>
      </c>
      <c r="I3873" s="6">
        <v>44012.689976851849</v>
      </c>
      <c r="J3873" t="s">
        <v>16</v>
      </c>
      <c r="K3873" s="6">
        <v>44013.49931712963</v>
      </c>
      <c r="M3873" t="s">
        <v>9164</v>
      </c>
      <c r="N3873" t="s">
        <v>9165</v>
      </c>
      <c r="Q3873" t="s">
        <v>1389</v>
      </c>
      <c r="R3873" t="s">
        <v>376</v>
      </c>
      <c r="S3873" t="s">
        <v>9166</v>
      </c>
      <c r="T3873" t="s">
        <v>338</v>
      </c>
      <c r="U3873" t="s">
        <v>530</v>
      </c>
      <c r="W3873" t="s">
        <v>9167</v>
      </c>
      <c r="Z3873" t="s">
        <v>9164</v>
      </c>
      <c r="AA3873" t="s">
        <v>9165</v>
      </c>
      <c r="AD3873" t="s">
        <v>1389</v>
      </c>
      <c r="AE3873" t="s">
        <v>376</v>
      </c>
      <c r="AF3873" t="s">
        <v>9166</v>
      </c>
      <c r="AG3873" t="s">
        <v>338</v>
      </c>
      <c r="AH3873" t="s">
        <v>530</v>
      </c>
      <c r="AJ3873" t="s">
        <v>9167</v>
      </c>
      <c r="AL3873" t="s">
        <v>339</v>
      </c>
      <c r="AM3873">
        <v>1</v>
      </c>
      <c r="AN3873">
        <v>1</v>
      </c>
      <c r="AO3873">
        <v>15200</v>
      </c>
      <c r="AQ3873">
        <v>124724</v>
      </c>
      <c r="AR3873">
        <v>53450011</v>
      </c>
      <c r="AS3873" t="s">
        <v>2807</v>
      </c>
      <c r="AT3873" t="s">
        <v>96</v>
      </c>
      <c r="AW3873" t="s">
        <v>340</v>
      </c>
      <c r="AX3873" t="s">
        <v>340</v>
      </c>
      <c r="AY3873" t="s">
        <v>345</v>
      </c>
      <c r="AZ3873">
        <v>0</v>
      </c>
      <c r="BY3873" t="s">
        <v>342</v>
      </c>
      <c r="EQ3873">
        <v>253372</v>
      </c>
      <c r="ER3873" t="s">
        <v>9168</v>
      </c>
      <c r="EV3873">
        <v>17287755</v>
      </c>
      <c r="EW3873">
        <v>928</v>
      </c>
      <c r="EX3873">
        <v>221053</v>
      </c>
      <c r="EY3873" t="s">
        <v>9169</v>
      </c>
      <c r="EZ3873">
        <v>1</v>
      </c>
      <c r="FC3873">
        <v>53450011</v>
      </c>
      <c r="FD3873" t="s">
        <v>96</v>
      </c>
    </row>
    <row r="3874" spans="1:160" x14ac:dyDescent="0.3">
      <c r="A3874" t="str">
        <f>VLOOKUP(B3874,Table2[],3,FALSE)</f>
        <v>Digital</v>
      </c>
      <c r="B3874" t="str">
        <f>IF(OR(ISNUMBER(FIND("QVC",Z3874)),ISNUMBER(FIND("QVC",AL3874))),"QVC",IF(OR(ISNUMBER(FIND("NCO",H3874)),ISNUMBER(FIND("NCO",Y3874))), "NCO", IF(AL3874="consumer","PMD.com",VLOOKUP(LEFT(H3874,2),Tables!$E$1:$F$11,2,FALSE))))</f>
        <v>PMD.com</v>
      </c>
      <c r="C3874">
        <f t="shared" si="183"/>
        <v>51090030</v>
      </c>
      <c r="D3874">
        <f t="shared" si="184"/>
        <v>1</v>
      </c>
      <c r="E3874" t="str">
        <f t="shared" ca="1" si="182"/>
        <v>shifted orders shipped</v>
      </c>
      <c r="F3874" t="s">
        <v>3539</v>
      </c>
      <c r="G3874" t="s">
        <v>335</v>
      </c>
      <c r="H3874" t="s">
        <v>9163</v>
      </c>
      <c r="I3874" s="6">
        <v>44012.689976851849</v>
      </c>
      <c r="J3874" t="s">
        <v>16</v>
      </c>
      <c r="K3874" s="6">
        <v>44013.49931712963</v>
      </c>
      <c r="M3874" t="s">
        <v>9164</v>
      </c>
      <c r="N3874" t="s">
        <v>9165</v>
      </c>
      <c r="Q3874" t="s">
        <v>1389</v>
      </c>
      <c r="R3874" t="s">
        <v>376</v>
      </c>
      <c r="S3874" t="s">
        <v>9166</v>
      </c>
      <c r="T3874" t="s">
        <v>338</v>
      </c>
      <c r="U3874" t="s">
        <v>530</v>
      </c>
      <c r="W3874" t="s">
        <v>9167</v>
      </c>
      <c r="Z3874" t="s">
        <v>9164</v>
      </c>
      <c r="AA3874" t="s">
        <v>9165</v>
      </c>
      <c r="AD3874" t="s">
        <v>1389</v>
      </c>
      <c r="AE3874" t="s">
        <v>376</v>
      </c>
      <c r="AF3874" t="s">
        <v>9166</v>
      </c>
      <c r="AG3874" t="s">
        <v>338</v>
      </c>
      <c r="AH3874" t="s">
        <v>530</v>
      </c>
      <c r="AJ3874" t="s">
        <v>9167</v>
      </c>
      <c r="AL3874" t="s">
        <v>339</v>
      </c>
      <c r="AM3874">
        <v>1</v>
      </c>
      <c r="AN3874">
        <v>1</v>
      </c>
      <c r="AO3874">
        <v>6688</v>
      </c>
      <c r="AQ3874">
        <v>125960</v>
      </c>
      <c r="AR3874">
        <v>51090030</v>
      </c>
      <c r="AS3874" t="s">
        <v>3043</v>
      </c>
      <c r="AT3874" t="s">
        <v>628</v>
      </c>
      <c r="AW3874" t="s">
        <v>343</v>
      </c>
      <c r="BY3874" t="s">
        <v>342</v>
      </c>
      <c r="BZ3874" t="b">
        <v>0</v>
      </c>
      <c r="EQ3874">
        <v>243047</v>
      </c>
      <c r="ER3874" t="s">
        <v>9168</v>
      </c>
      <c r="EV3874">
        <v>17287755</v>
      </c>
      <c r="EW3874">
        <v>928</v>
      </c>
      <c r="EX3874">
        <v>221053</v>
      </c>
      <c r="EY3874" t="s">
        <v>9169</v>
      </c>
      <c r="EZ3874">
        <v>1</v>
      </c>
      <c r="FC3874">
        <v>95384</v>
      </c>
      <c r="FD3874" t="s">
        <v>3530</v>
      </c>
    </row>
    <row r="3875" spans="1:160" x14ac:dyDescent="0.3">
      <c r="A3875" t="str">
        <f>VLOOKUP(B3875,Table2[],3,FALSE)</f>
        <v>Digital</v>
      </c>
      <c r="B3875" t="str">
        <f>IF(OR(ISNUMBER(FIND("QVC",Z3875)),ISNUMBER(FIND("QVC",AL3875))),"QVC",IF(OR(ISNUMBER(FIND("NCO",H3875)),ISNUMBER(FIND("NCO",Y3875))), "NCO", IF(AL3875="consumer","PMD.com",VLOOKUP(LEFT(H3875,2),Tables!$E$1:$F$11,2,FALSE))))</f>
        <v>PMD.com</v>
      </c>
      <c r="C3875">
        <f t="shared" si="183"/>
        <v>7660</v>
      </c>
      <c r="D3875">
        <f t="shared" si="184"/>
        <v>1</v>
      </c>
      <c r="E3875" t="str">
        <f t="shared" ca="1" si="182"/>
        <v>MTD orders shipped</v>
      </c>
      <c r="F3875" t="s">
        <v>3539</v>
      </c>
      <c r="G3875" t="s">
        <v>335</v>
      </c>
      <c r="H3875" t="s">
        <v>9170</v>
      </c>
      <c r="I3875" s="6">
        <v>44013.197326388887</v>
      </c>
      <c r="J3875" t="s">
        <v>16</v>
      </c>
      <c r="K3875" s="6">
        <v>44013.499560185184</v>
      </c>
      <c r="M3875" t="s">
        <v>9171</v>
      </c>
      <c r="N3875" t="s">
        <v>9172</v>
      </c>
      <c r="Q3875" t="s">
        <v>2276</v>
      </c>
      <c r="R3875" t="s">
        <v>418</v>
      </c>
      <c r="S3875">
        <v>36867</v>
      </c>
      <c r="T3875" t="s">
        <v>338</v>
      </c>
      <c r="U3875" t="s">
        <v>530</v>
      </c>
      <c r="W3875" t="s">
        <v>9173</v>
      </c>
      <c r="Z3875" t="s">
        <v>9171</v>
      </c>
      <c r="AA3875" t="s">
        <v>9172</v>
      </c>
      <c r="AD3875" t="s">
        <v>2276</v>
      </c>
      <c r="AE3875" t="s">
        <v>418</v>
      </c>
      <c r="AF3875">
        <v>36867</v>
      </c>
      <c r="AG3875" t="s">
        <v>338</v>
      </c>
      <c r="AH3875" t="s">
        <v>530</v>
      </c>
      <c r="AJ3875" t="s">
        <v>9173</v>
      </c>
      <c r="AL3875" t="s">
        <v>339</v>
      </c>
      <c r="AM3875">
        <v>1</v>
      </c>
      <c r="AN3875">
        <v>1</v>
      </c>
      <c r="AO3875">
        <v>11858</v>
      </c>
      <c r="AQ3875">
        <v>124798</v>
      </c>
      <c r="AR3875">
        <v>7660</v>
      </c>
      <c r="AS3875" t="s">
        <v>2085</v>
      </c>
      <c r="AT3875" t="s">
        <v>38</v>
      </c>
      <c r="AW3875" t="s">
        <v>343</v>
      </c>
      <c r="BY3875" t="s">
        <v>342</v>
      </c>
      <c r="EQ3875">
        <v>251455</v>
      </c>
      <c r="ER3875" t="s">
        <v>9174</v>
      </c>
      <c r="EV3875">
        <v>17288801</v>
      </c>
      <c r="EW3875">
        <v>928</v>
      </c>
      <c r="EX3875">
        <v>221227</v>
      </c>
      <c r="EY3875" t="s">
        <v>9175</v>
      </c>
      <c r="EZ3875">
        <v>1</v>
      </c>
      <c r="FC3875">
        <v>7660</v>
      </c>
      <c r="FD3875" t="s">
        <v>38</v>
      </c>
    </row>
    <row r="3876" spans="1:160" x14ac:dyDescent="0.3">
      <c r="A3876" t="str">
        <f>VLOOKUP(B3876,Table2[],3,FALSE)</f>
        <v>Digital</v>
      </c>
      <c r="B3876" t="str">
        <f>IF(OR(ISNUMBER(FIND("QVC",Z3876)),ISNUMBER(FIND("QVC",AL3876))),"QVC",IF(OR(ISNUMBER(FIND("NCO",H3876)),ISNUMBER(FIND("NCO",Y3876))), "NCO", IF(AL3876="consumer","PMD.com",VLOOKUP(LEFT(H3876,2),Tables!$E$1:$F$11,2,FALSE))))</f>
        <v>PMD.com</v>
      </c>
      <c r="C3876">
        <f t="shared" si="183"/>
        <v>53480001</v>
      </c>
      <c r="D3876">
        <f t="shared" si="184"/>
        <v>1</v>
      </c>
      <c r="E3876" t="str">
        <f t="shared" ca="1" si="182"/>
        <v>MTD orders shipped</v>
      </c>
      <c r="F3876" t="s">
        <v>3539</v>
      </c>
      <c r="G3876" t="s">
        <v>335</v>
      </c>
      <c r="H3876" t="s">
        <v>9170</v>
      </c>
      <c r="I3876" s="6">
        <v>44013.197326388887</v>
      </c>
      <c r="J3876" t="s">
        <v>16</v>
      </c>
      <c r="K3876" s="6">
        <v>44013.499560185184</v>
      </c>
      <c r="M3876" t="s">
        <v>9171</v>
      </c>
      <c r="N3876" t="s">
        <v>9172</v>
      </c>
      <c r="Q3876" t="s">
        <v>2276</v>
      </c>
      <c r="R3876" t="s">
        <v>418</v>
      </c>
      <c r="S3876">
        <v>36867</v>
      </c>
      <c r="T3876" t="s">
        <v>338</v>
      </c>
      <c r="U3876" t="s">
        <v>530</v>
      </c>
      <c r="W3876" t="s">
        <v>9173</v>
      </c>
      <c r="Z3876" t="s">
        <v>9171</v>
      </c>
      <c r="AA3876" t="s">
        <v>9172</v>
      </c>
      <c r="AD3876" t="s">
        <v>2276</v>
      </c>
      <c r="AE3876" t="s">
        <v>418</v>
      </c>
      <c r="AF3876">
        <v>36867</v>
      </c>
      <c r="AG3876" t="s">
        <v>338</v>
      </c>
      <c r="AH3876" t="s">
        <v>530</v>
      </c>
      <c r="AJ3876" t="s">
        <v>9173</v>
      </c>
      <c r="AL3876" t="s">
        <v>339</v>
      </c>
      <c r="AM3876">
        <v>1</v>
      </c>
      <c r="AN3876">
        <v>1</v>
      </c>
      <c r="AO3876">
        <v>1970</v>
      </c>
      <c r="AQ3876">
        <v>127792</v>
      </c>
      <c r="AR3876">
        <v>53480001</v>
      </c>
      <c r="AS3876" t="s">
        <v>1090</v>
      </c>
      <c r="AT3876" t="s">
        <v>1091</v>
      </c>
      <c r="BY3876" t="s">
        <v>342</v>
      </c>
      <c r="EQ3876">
        <v>252783</v>
      </c>
      <c r="ER3876" t="s">
        <v>9174</v>
      </c>
      <c r="EV3876">
        <v>17288801</v>
      </c>
      <c r="EW3876">
        <v>928</v>
      </c>
      <c r="EX3876">
        <v>221227</v>
      </c>
      <c r="EY3876" t="s">
        <v>9175</v>
      </c>
      <c r="EZ3876">
        <v>1</v>
      </c>
      <c r="FC3876">
        <v>53480001</v>
      </c>
      <c r="FD3876" t="s">
        <v>1091</v>
      </c>
    </row>
    <row r="3877" spans="1:160" x14ac:dyDescent="0.3">
      <c r="A3877" t="str">
        <f>VLOOKUP(B3877,Table2[],3,FALSE)</f>
        <v>Digital</v>
      </c>
      <c r="B3877" t="str">
        <f>IF(OR(ISNUMBER(FIND("QVC",Z3877)),ISNUMBER(FIND("QVC",AL3877))),"QVC",IF(OR(ISNUMBER(FIND("NCO",H3877)),ISNUMBER(FIND("NCO",Y3877))), "NCO", IF(AL3877="consumer","PMD.com",VLOOKUP(LEFT(H3877,2),Tables!$E$1:$F$11,2,FALSE))))</f>
        <v>PMD.com</v>
      </c>
      <c r="C3877">
        <f t="shared" si="183"/>
        <v>53490001</v>
      </c>
      <c r="D3877">
        <f t="shared" si="184"/>
        <v>1</v>
      </c>
      <c r="E3877" t="str">
        <f t="shared" ca="1" si="182"/>
        <v>MTD orders shipped</v>
      </c>
      <c r="F3877" t="s">
        <v>3539</v>
      </c>
      <c r="G3877" t="s">
        <v>335</v>
      </c>
      <c r="H3877" t="s">
        <v>9170</v>
      </c>
      <c r="I3877" s="6">
        <v>44013.197326388887</v>
      </c>
      <c r="J3877" t="s">
        <v>16</v>
      </c>
      <c r="K3877" s="6">
        <v>44013.499560185184</v>
      </c>
      <c r="M3877" t="s">
        <v>9171</v>
      </c>
      <c r="N3877" t="s">
        <v>9172</v>
      </c>
      <c r="Q3877" t="s">
        <v>2276</v>
      </c>
      <c r="R3877" t="s">
        <v>418</v>
      </c>
      <c r="S3877">
        <v>36867</v>
      </c>
      <c r="T3877" t="s">
        <v>338</v>
      </c>
      <c r="U3877" t="s">
        <v>530</v>
      </c>
      <c r="W3877" t="s">
        <v>9173</v>
      </c>
      <c r="Z3877" t="s">
        <v>9171</v>
      </c>
      <c r="AA3877" t="s">
        <v>9172</v>
      </c>
      <c r="AD3877" t="s">
        <v>2276</v>
      </c>
      <c r="AE3877" t="s">
        <v>418</v>
      </c>
      <c r="AF3877">
        <v>36867</v>
      </c>
      <c r="AG3877" t="s">
        <v>338</v>
      </c>
      <c r="AH3877" t="s">
        <v>530</v>
      </c>
      <c r="AJ3877" t="s">
        <v>9173</v>
      </c>
      <c r="AL3877" t="s">
        <v>339</v>
      </c>
      <c r="AM3877">
        <v>1</v>
      </c>
      <c r="AN3877">
        <v>1</v>
      </c>
      <c r="AO3877">
        <v>15533</v>
      </c>
      <c r="AQ3877">
        <v>126899</v>
      </c>
      <c r="AR3877">
        <v>53490001</v>
      </c>
      <c r="AS3877" t="s">
        <v>1709</v>
      </c>
      <c r="AT3877" t="s">
        <v>56</v>
      </c>
      <c r="AW3877" t="s">
        <v>343</v>
      </c>
      <c r="BY3877" t="s">
        <v>342</v>
      </c>
      <c r="EQ3877">
        <v>253176</v>
      </c>
      <c r="ER3877" t="s">
        <v>9174</v>
      </c>
      <c r="EV3877">
        <v>17288801</v>
      </c>
      <c r="EW3877">
        <v>928</v>
      </c>
      <c r="EX3877">
        <v>221227</v>
      </c>
      <c r="EY3877" t="s">
        <v>9175</v>
      </c>
      <c r="EZ3877">
        <v>1</v>
      </c>
      <c r="FC3877">
        <v>53490001</v>
      </c>
      <c r="FD3877" t="s">
        <v>56</v>
      </c>
    </row>
    <row r="3878" spans="1:160" x14ac:dyDescent="0.3">
      <c r="A3878" t="str">
        <f>VLOOKUP(B3878,Table2[],3,FALSE)</f>
        <v>Digital</v>
      </c>
      <c r="B3878" t="str">
        <f>IF(OR(ISNUMBER(FIND("QVC",Z3878)),ISNUMBER(FIND("QVC",AL3878))),"QVC",IF(OR(ISNUMBER(FIND("NCO",H3878)),ISNUMBER(FIND("NCO",Y3878))), "NCO", IF(AL3878="consumer","PMD.com",VLOOKUP(LEFT(H3878,2),Tables!$E$1:$F$11,2,FALSE))))</f>
        <v>PMD.com</v>
      </c>
      <c r="C3878">
        <f t="shared" si="183"/>
        <v>53920001</v>
      </c>
      <c r="D3878">
        <f t="shared" si="184"/>
        <v>1</v>
      </c>
      <c r="E3878" t="str">
        <f t="shared" ca="1" si="182"/>
        <v>MTD orders shipped</v>
      </c>
      <c r="F3878" t="s">
        <v>3539</v>
      </c>
      <c r="G3878" t="s">
        <v>335</v>
      </c>
      <c r="H3878" t="s">
        <v>9176</v>
      </c>
      <c r="I3878" s="6">
        <v>44013.053564814814</v>
      </c>
      <c r="J3878" t="s">
        <v>16</v>
      </c>
      <c r="K3878" s="6">
        <v>44013.499722222223</v>
      </c>
      <c r="M3878" t="s">
        <v>9177</v>
      </c>
      <c r="N3878" t="s">
        <v>9178</v>
      </c>
      <c r="Q3878" t="s">
        <v>451</v>
      </c>
      <c r="R3878" t="s">
        <v>400</v>
      </c>
      <c r="S3878" t="s">
        <v>9179</v>
      </c>
      <c r="T3878" t="s">
        <v>338</v>
      </c>
      <c r="U3878" t="s">
        <v>530</v>
      </c>
      <c r="W3878" t="s">
        <v>9180</v>
      </c>
      <c r="Z3878" t="s">
        <v>9177</v>
      </c>
      <c r="AA3878" t="s">
        <v>9178</v>
      </c>
      <c r="AD3878" t="s">
        <v>451</v>
      </c>
      <c r="AE3878" t="s">
        <v>400</v>
      </c>
      <c r="AF3878" t="s">
        <v>9179</v>
      </c>
      <c r="AG3878" t="s">
        <v>338</v>
      </c>
      <c r="AH3878" t="s">
        <v>530</v>
      </c>
      <c r="AJ3878" t="s">
        <v>9180</v>
      </c>
      <c r="AL3878" t="s">
        <v>339</v>
      </c>
      <c r="AM3878">
        <v>1</v>
      </c>
      <c r="AN3878">
        <v>1</v>
      </c>
      <c r="AO3878">
        <v>14899</v>
      </c>
      <c r="AQ3878">
        <v>124468</v>
      </c>
      <c r="AR3878">
        <v>53920001</v>
      </c>
      <c r="AS3878">
        <v>9000000</v>
      </c>
      <c r="AT3878" t="s">
        <v>40</v>
      </c>
      <c r="AW3878" t="s">
        <v>343</v>
      </c>
      <c r="BY3878" t="s">
        <v>342</v>
      </c>
      <c r="EQ3878">
        <v>243396</v>
      </c>
      <c r="ER3878" t="s">
        <v>9181</v>
      </c>
      <c r="EV3878">
        <v>17287885</v>
      </c>
      <c r="EW3878">
        <v>928</v>
      </c>
      <c r="EX3878">
        <v>221176</v>
      </c>
      <c r="EY3878" t="s">
        <v>9182</v>
      </c>
      <c r="EZ3878">
        <v>1</v>
      </c>
      <c r="FC3878">
        <v>95385</v>
      </c>
      <c r="FD3878" t="s">
        <v>3531</v>
      </c>
    </row>
    <row r="3879" spans="1:160" x14ac:dyDescent="0.3">
      <c r="A3879" t="str">
        <f>VLOOKUP(B3879,Table2[],3,FALSE)</f>
        <v>Digital</v>
      </c>
      <c r="B3879" t="str">
        <f>IF(OR(ISNUMBER(FIND("QVC",Z3879)),ISNUMBER(FIND("QVC",AL3879))),"QVC",IF(OR(ISNUMBER(FIND("NCO",H3879)),ISNUMBER(FIND("NCO",Y3879))), "NCO", IF(AL3879="consumer","PMD.com",VLOOKUP(LEFT(H3879,2),Tables!$E$1:$F$11,2,FALSE))))</f>
        <v>PMD.com</v>
      </c>
      <c r="C3879">
        <f t="shared" si="183"/>
        <v>5341030</v>
      </c>
      <c r="D3879">
        <f t="shared" si="184"/>
        <v>1</v>
      </c>
      <c r="E3879" t="str">
        <f t="shared" ca="1" si="182"/>
        <v>MTD orders shipped</v>
      </c>
      <c r="F3879" t="s">
        <v>3539</v>
      </c>
      <c r="G3879" t="s">
        <v>335</v>
      </c>
      <c r="H3879" t="s">
        <v>9176</v>
      </c>
      <c r="I3879" s="6">
        <v>44013.053564814814</v>
      </c>
      <c r="J3879" t="s">
        <v>16</v>
      </c>
      <c r="K3879" s="6">
        <v>44013.499722222223</v>
      </c>
      <c r="M3879" t="s">
        <v>9177</v>
      </c>
      <c r="N3879" t="s">
        <v>9178</v>
      </c>
      <c r="Q3879" t="s">
        <v>451</v>
      </c>
      <c r="R3879" t="s">
        <v>400</v>
      </c>
      <c r="S3879" t="s">
        <v>9179</v>
      </c>
      <c r="T3879" t="s">
        <v>338</v>
      </c>
      <c r="U3879" t="s">
        <v>530</v>
      </c>
      <c r="W3879" t="s">
        <v>9180</v>
      </c>
      <c r="Z3879" t="s">
        <v>9177</v>
      </c>
      <c r="AA3879" t="s">
        <v>9178</v>
      </c>
      <c r="AD3879" t="s">
        <v>451</v>
      </c>
      <c r="AE3879" t="s">
        <v>400</v>
      </c>
      <c r="AF3879" t="s">
        <v>9179</v>
      </c>
      <c r="AG3879" t="s">
        <v>338</v>
      </c>
      <c r="AH3879" t="s">
        <v>530</v>
      </c>
      <c r="AJ3879" t="s">
        <v>9180</v>
      </c>
      <c r="AL3879" t="s">
        <v>339</v>
      </c>
      <c r="AM3879">
        <v>1</v>
      </c>
      <c r="AN3879">
        <v>1</v>
      </c>
      <c r="AO3879">
        <v>12859</v>
      </c>
      <c r="AQ3879">
        <v>124642</v>
      </c>
      <c r="AR3879">
        <v>5341030</v>
      </c>
      <c r="AS3879" t="s">
        <v>925</v>
      </c>
      <c r="AT3879" t="s">
        <v>926</v>
      </c>
      <c r="AW3879" t="s">
        <v>366</v>
      </c>
      <c r="AX3879" t="s">
        <v>366</v>
      </c>
      <c r="AY3879" t="s">
        <v>345</v>
      </c>
      <c r="AZ3879" t="s">
        <v>346</v>
      </c>
      <c r="BY3879" t="s">
        <v>342</v>
      </c>
      <c r="EQ3879">
        <v>243275</v>
      </c>
      <c r="ER3879" t="s">
        <v>9181</v>
      </c>
      <c r="EV3879">
        <v>17287885</v>
      </c>
      <c r="EW3879">
        <v>928</v>
      </c>
      <c r="EX3879">
        <v>221176</v>
      </c>
      <c r="EY3879" t="s">
        <v>9182</v>
      </c>
      <c r="EZ3879">
        <v>1</v>
      </c>
      <c r="FC3879">
        <v>95385</v>
      </c>
      <c r="FD3879" t="s">
        <v>3531</v>
      </c>
    </row>
    <row r="3880" spans="1:160" x14ac:dyDescent="0.3">
      <c r="A3880" t="str">
        <f>VLOOKUP(B3880,Table2[],3,FALSE)</f>
        <v>Digital</v>
      </c>
      <c r="B3880" t="str">
        <f>IF(OR(ISNUMBER(FIND("QVC",Z3880)),ISNUMBER(FIND("QVC",AL3880))),"QVC",IF(OR(ISNUMBER(FIND("NCO",H3880)),ISNUMBER(FIND("NCO",Y3880))), "NCO", IF(AL3880="consumer","PMD.com",VLOOKUP(LEFT(H3880,2),Tables!$E$1:$F$11,2,FALSE))))</f>
        <v>PMD.com</v>
      </c>
      <c r="C3880">
        <f t="shared" si="183"/>
        <v>5342</v>
      </c>
      <c r="D3880">
        <f t="shared" si="184"/>
        <v>1</v>
      </c>
      <c r="E3880" t="str">
        <f t="shared" ca="1" si="182"/>
        <v>MTD orders shipped</v>
      </c>
      <c r="F3880" t="s">
        <v>3539</v>
      </c>
      <c r="G3880" t="s">
        <v>335</v>
      </c>
      <c r="H3880" t="s">
        <v>9176</v>
      </c>
      <c r="I3880" s="6">
        <v>44013.053564814814</v>
      </c>
      <c r="J3880" t="s">
        <v>16</v>
      </c>
      <c r="K3880" s="6">
        <v>44013.499722222223</v>
      </c>
      <c r="M3880" t="s">
        <v>9177</v>
      </c>
      <c r="N3880" t="s">
        <v>9178</v>
      </c>
      <c r="Q3880" t="s">
        <v>451</v>
      </c>
      <c r="R3880" t="s">
        <v>400</v>
      </c>
      <c r="S3880" t="s">
        <v>9179</v>
      </c>
      <c r="T3880" t="s">
        <v>338</v>
      </c>
      <c r="U3880" t="s">
        <v>530</v>
      </c>
      <c r="W3880" t="s">
        <v>9180</v>
      </c>
      <c r="Z3880" t="s">
        <v>9177</v>
      </c>
      <c r="AA3880" t="s">
        <v>9178</v>
      </c>
      <c r="AD3880" t="s">
        <v>451</v>
      </c>
      <c r="AE3880" t="s">
        <v>400</v>
      </c>
      <c r="AF3880" t="s">
        <v>9179</v>
      </c>
      <c r="AG3880" t="s">
        <v>338</v>
      </c>
      <c r="AH3880" t="s">
        <v>530</v>
      </c>
      <c r="AJ3880" t="s">
        <v>9180</v>
      </c>
      <c r="AL3880" t="s">
        <v>339</v>
      </c>
      <c r="AM3880">
        <v>1</v>
      </c>
      <c r="AN3880">
        <v>1</v>
      </c>
      <c r="AO3880">
        <v>13280</v>
      </c>
      <c r="AQ3880">
        <v>123849</v>
      </c>
      <c r="AR3880">
        <v>5342</v>
      </c>
      <c r="AS3880" t="s">
        <v>1867</v>
      </c>
      <c r="AT3880" t="s">
        <v>149</v>
      </c>
      <c r="AW3880" t="s">
        <v>340</v>
      </c>
      <c r="AX3880" t="s">
        <v>340</v>
      </c>
      <c r="AY3880" t="s">
        <v>345</v>
      </c>
      <c r="AZ3880" t="s">
        <v>346</v>
      </c>
      <c r="BY3880" t="s">
        <v>342</v>
      </c>
      <c r="EQ3880">
        <v>244853</v>
      </c>
      <c r="ER3880" t="s">
        <v>9181</v>
      </c>
      <c r="EV3880">
        <v>17287885</v>
      </c>
      <c r="EW3880">
        <v>928</v>
      </c>
      <c r="EX3880">
        <v>221176</v>
      </c>
      <c r="EY3880" t="s">
        <v>9182</v>
      </c>
      <c r="EZ3880">
        <v>1</v>
      </c>
      <c r="FC3880">
        <v>5342</v>
      </c>
      <c r="FD3880" t="s">
        <v>149</v>
      </c>
    </row>
    <row r="3881" spans="1:160" x14ac:dyDescent="0.3">
      <c r="A3881" t="str">
        <f>VLOOKUP(B3881,Table2[],3,FALSE)</f>
        <v>Digital</v>
      </c>
      <c r="B3881" t="str">
        <f>IF(OR(ISNUMBER(FIND("QVC",Z3881)),ISNUMBER(FIND("QVC",AL3881))),"QVC",IF(OR(ISNUMBER(FIND("NCO",H3881)),ISNUMBER(FIND("NCO",Y3881))), "NCO", IF(AL3881="consumer","PMD.com",VLOOKUP(LEFT(H3881,2),Tables!$E$1:$F$11,2,FALSE))))</f>
        <v>PMD.com</v>
      </c>
      <c r="C3881">
        <f t="shared" si="183"/>
        <v>52430001</v>
      </c>
      <c r="D3881">
        <f t="shared" si="184"/>
        <v>1</v>
      </c>
      <c r="E3881" t="str">
        <f t="shared" ca="1" si="182"/>
        <v>MTD orders shipped</v>
      </c>
      <c r="F3881" t="s">
        <v>3539</v>
      </c>
      <c r="G3881" t="s">
        <v>335</v>
      </c>
      <c r="H3881" t="s">
        <v>9176</v>
      </c>
      <c r="I3881" s="6">
        <v>44013.053564814814</v>
      </c>
      <c r="J3881" t="s">
        <v>16</v>
      </c>
      <c r="K3881" s="6">
        <v>44013.499722222223</v>
      </c>
      <c r="M3881" t="s">
        <v>9177</v>
      </c>
      <c r="N3881" t="s">
        <v>9178</v>
      </c>
      <c r="Q3881" t="s">
        <v>451</v>
      </c>
      <c r="R3881" t="s">
        <v>400</v>
      </c>
      <c r="S3881" t="s">
        <v>9179</v>
      </c>
      <c r="T3881" t="s">
        <v>338</v>
      </c>
      <c r="U3881" t="s">
        <v>530</v>
      </c>
      <c r="W3881" t="s">
        <v>9180</v>
      </c>
      <c r="Z3881" t="s">
        <v>9177</v>
      </c>
      <c r="AA3881" t="s">
        <v>9178</v>
      </c>
      <c r="AD3881" t="s">
        <v>451</v>
      </c>
      <c r="AE3881" t="s">
        <v>400</v>
      </c>
      <c r="AF3881" t="s">
        <v>9179</v>
      </c>
      <c r="AG3881" t="s">
        <v>338</v>
      </c>
      <c r="AH3881" t="s">
        <v>530</v>
      </c>
      <c r="AJ3881" t="s">
        <v>9180</v>
      </c>
      <c r="AL3881" t="s">
        <v>339</v>
      </c>
      <c r="AM3881">
        <v>1</v>
      </c>
      <c r="AN3881">
        <v>1</v>
      </c>
      <c r="AO3881">
        <v>12063</v>
      </c>
      <c r="AQ3881">
        <v>127155</v>
      </c>
      <c r="AR3881">
        <v>52430001</v>
      </c>
      <c r="AS3881" t="s">
        <v>927</v>
      </c>
      <c r="AT3881" t="s">
        <v>75</v>
      </c>
      <c r="AW3881" t="s">
        <v>340</v>
      </c>
      <c r="AX3881" t="s">
        <v>340</v>
      </c>
      <c r="AY3881" t="s">
        <v>357</v>
      </c>
      <c r="AZ3881" t="s">
        <v>363</v>
      </c>
      <c r="BY3881" t="s">
        <v>342</v>
      </c>
      <c r="EQ3881">
        <v>249990</v>
      </c>
      <c r="ER3881" t="s">
        <v>9181</v>
      </c>
      <c r="EV3881">
        <v>17287885</v>
      </c>
      <c r="EW3881">
        <v>928</v>
      </c>
      <c r="EX3881">
        <v>221176</v>
      </c>
      <c r="EY3881" t="s">
        <v>9182</v>
      </c>
      <c r="EZ3881">
        <v>1</v>
      </c>
      <c r="FC3881">
        <v>95385</v>
      </c>
      <c r="FD3881" t="s">
        <v>3531</v>
      </c>
    </row>
    <row r="3882" spans="1:160" x14ac:dyDescent="0.3">
      <c r="A3882" t="str">
        <f>VLOOKUP(B3882,Table2[],3,FALSE)</f>
        <v>Digital</v>
      </c>
      <c r="B3882" t="str">
        <f>IF(OR(ISNUMBER(FIND("QVC",Z3882)),ISNUMBER(FIND("QVC",AL3882))),"QVC",IF(OR(ISNUMBER(FIND("NCO",H3882)),ISNUMBER(FIND("NCO",Y3882))), "NCO", IF(AL3882="consumer","PMD.com",VLOOKUP(LEFT(H3882,2),Tables!$E$1:$F$11,2,FALSE))))</f>
        <v>PMD.com</v>
      </c>
      <c r="C3882">
        <f t="shared" si="183"/>
        <v>53450011</v>
      </c>
      <c r="D3882">
        <f t="shared" si="184"/>
        <v>1</v>
      </c>
      <c r="E3882" t="str">
        <f t="shared" ca="1" si="182"/>
        <v>MTD orders shipped</v>
      </c>
      <c r="F3882" t="s">
        <v>3539</v>
      </c>
      <c r="G3882" t="s">
        <v>335</v>
      </c>
      <c r="H3882" t="s">
        <v>9176</v>
      </c>
      <c r="I3882" s="6">
        <v>44013.053564814814</v>
      </c>
      <c r="J3882" t="s">
        <v>16</v>
      </c>
      <c r="K3882" s="6">
        <v>44013.499722222223</v>
      </c>
      <c r="M3882" t="s">
        <v>9177</v>
      </c>
      <c r="N3882" t="s">
        <v>9178</v>
      </c>
      <c r="Q3882" t="s">
        <v>451</v>
      </c>
      <c r="R3882" t="s">
        <v>400</v>
      </c>
      <c r="S3882" t="s">
        <v>9179</v>
      </c>
      <c r="T3882" t="s">
        <v>338</v>
      </c>
      <c r="U3882" t="s">
        <v>530</v>
      </c>
      <c r="W3882" t="s">
        <v>9180</v>
      </c>
      <c r="Z3882" t="s">
        <v>9177</v>
      </c>
      <c r="AA3882" t="s">
        <v>9178</v>
      </c>
      <c r="AD3882" t="s">
        <v>451</v>
      </c>
      <c r="AE3882" t="s">
        <v>400</v>
      </c>
      <c r="AF3882" t="s">
        <v>9179</v>
      </c>
      <c r="AG3882" t="s">
        <v>338</v>
      </c>
      <c r="AH3882" t="s">
        <v>530</v>
      </c>
      <c r="AJ3882" t="s">
        <v>9180</v>
      </c>
      <c r="AL3882" t="s">
        <v>339</v>
      </c>
      <c r="AM3882">
        <v>1</v>
      </c>
      <c r="AN3882">
        <v>1</v>
      </c>
      <c r="AO3882">
        <v>15200</v>
      </c>
      <c r="AQ3882">
        <v>124724</v>
      </c>
      <c r="AR3882">
        <v>53450011</v>
      </c>
      <c r="AS3882" t="s">
        <v>2807</v>
      </c>
      <c r="AT3882" t="s">
        <v>96</v>
      </c>
      <c r="AW3882" t="s">
        <v>340</v>
      </c>
      <c r="AX3882" t="s">
        <v>340</v>
      </c>
      <c r="AY3882" t="s">
        <v>345</v>
      </c>
      <c r="AZ3882">
        <v>0</v>
      </c>
      <c r="BY3882" t="s">
        <v>342</v>
      </c>
      <c r="EQ3882">
        <v>253372</v>
      </c>
      <c r="ER3882" t="s">
        <v>9181</v>
      </c>
      <c r="EV3882">
        <v>17287885</v>
      </c>
      <c r="EW3882">
        <v>928</v>
      </c>
      <c r="EX3882">
        <v>221176</v>
      </c>
      <c r="EY3882" t="s">
        <v>9182</v>
      </c>
      <c r="EZ3882">
        <v>1</v>
      </c>
      <c r="FC3882">
        <v>53450011</v>
      </c>
      <c r="FD3882" t="s">
        <v>96</v>
      </c>
    </row>
    <row r="3883" spans="1:160" x14ac:dyDescent="0.3">
      <c r="A3883" t="str">
        <f>VLOOKUP(B3883,Table2[],3,FALSE)</f>
        <v>Digital</v>
      </c>
      <c r="B3883" t="str">
        <f>IF(OR(ISNUMBER(FIND("QVC",Z3883)),ISNUMBER(FIND("QVC",AL3883))),"QVC",IF(OR(ISNUMBER(FIND("NCO",H3883)),ISNUMBER(FIND("NCO",Y3883))), "NCO", IF(AL3883="consumer","PMD.com",VLOOKUP(LEFT(H3883,2),Tables!$E$1:$F$11,2,FALSE))))</f>
        <v>PMD.com</v>
      </c>
      <c r="C3883" t="str">
        <f t="shared" si="183"/>
        <v>53500001A</v>
      </c>
      <c r="D3883">
        <f t="shared" si="184"/>
        <v>1</v>
      </c>
      <c r="E3883" t="str">
        <f t="shared" ca="1" si="182"/>
        <v>MTD orders shipped</v>
      </c>
      <c r="F3883" t="s">
        <v>3539</v>
      </c>
      <c r="G3883" t="s">
        <v>335</v>
      </c>
      <c r="H3883" t="s">
        <v>9176</v>
      </c>
      <c r="I3883" s="6">
        <v>44013.053564814814</v>
      </c>
      <c r="J3883" t="s">
        <v>16</v>
      </c>
      <c r="K3883" s="6">
        <v>44013.499722222223</v>
      </c>
      <c r="M3883" t="s">
        <v>9177</v>
      </c>
      <c r="N3883" t="s">
        <v>9178</v>
      </c>
      <c r="Q3883" t="s">
        <v>451</v>
      </c>
      <c r="R3883" t="s">
        <v>400</v>
      </c>
      <c r="S3883" t="s">
        <v>9179</v>
      </c>
      <c r="T3883" t="s">
        <v>338</v>
      </c>
      <c r="U3883" t="s">
        <v>530</v>
      </c>
      <c r="W3883" t="s">
        <v>9180</v>
      </c>
      <c r="Z3883" t="s">
        <v>9177</v>
      </c>
      <c r="AA3883" t="s">
        <v>9178</v>
      </c>
      <c r="AD3883" t="s">
        <v>451</v>
      </c>
      <c r="AE3883" t="s">
        <v>400</v>
      </c>
      <c r="AF3883" t="s">
        <v>9179</v>
      </c>
      <c r="AG3883" t="s">
        <v>338</v>
      </c>
      <c r="AH3883" t="s">
        <v>530</v>
      </c>
      <c r="AJ3883" t="s">
        <v>9180</v>
      </c>
      <c r="AL3883" t="s">
        <v>339</v>
      </c>
      <c r="AM3883">
        <v>1</v>
      </c>
      <c r="AN3883">
        <v>1</v>
      </c>
      <c r="AO3883">
        <v>1690</v>
      </c>
      <c r="AQ3883">
        <v>125277</v>
      </c>
      <c r="AR3883" t="s">
        <v>1242</v>
      </c>
      <c r="AS3883" t="s">
        <v>1243</v>
      </c>
      <c r="AT3883" t="s">
        <v>1244</v>
      </c>
      <c r="AW3883" t="s">
        <v>349</v>
      </c>
      <c r="AX3883" t="s">
        <v>553</v>
      </c>
      <c r="AY3883" t="s">
        <v>345</v>
      </c>
      <c r="AZ3883">
        <v>0</v>
      </c>
      <c r="EQ3883">
        <v>251914</v>
      </c>
      <c r="ER3883" t="s">
        <v>9181</v>
      </c>
      <c r="EV3883">
        <v>17287885</v>
      </c>
      <c r="EW3883">
        <v>928</v>
      </c>
      <c r="EX3883">
        <v>221176</v>
      </c>
      <c r="EY3883" t="s">
        <v>9182</v>
      </c>
      <c r="EZ3883">
        <v>1</v>
      </c>
      <c r="FC3883" t="s">
        <v>1242</v>
      </c>
      <c r="FD3883" t="s">
        <v>1244</v>
      </c>
    </row>
    <row r="3884" spans="1:160" x14ac:dyDescent="0.3">
      <c r="A3884" t="str">
        <f>VLOOKUP(B3884,Table2[],3,FALSE)</f>
        <v>Digital</v>
      </c>
      <c r="B3884" t="str">
        <f>IF(OR(ISNUMBER(FIND("QVC",Z3884)),ISNUMBER(FIND("QVC",AL3884))),"QVC",IF(OR(ISNUMBER(FIND("NCO",H3884)),ISNUMBER(FIND("NCO",Y3884))), "NCO", IF(AL3884="consumer","PMD.com",VLOOKUP(LEFT(H3884,2),Tables!$E$1:$F$11,2,FALSE))))</f>
        <v>PMD.com</v>
      </c>
      <c r="C3884">
        <f t="shared" si="183"/>
        <v>51090030</v>
      </c>
      <c r="D3884">
        <f t="shared" si="184"/>
        <v>1</v>
      </c>
      <c r="E3884" t="str">
        <f t="shared" ca="1" si="182"/>
        <v>MTD orders shipped</v>
      </c>
      <c r="F3884" t="s">
        <v>3539</v>
      </c>
      <c r="G3884" t="s">
        <v>335</v>
      </c>
      <c r="H3884" t="s">
        <v>9176</v>
      </c>
      <c r="I3884" s="6">
        <v>44013.053564814814</v>
      </c>
      <c r="J3884" t="s">
        <v>16</v>
      </c>
      <c r="K3884" s="6">
        <v>44013.499722222223</v>
      </c>
      <c r="M3884" t="s">
        <v>9177</v>
      </c>
      <c r="N3884" t="s">
        <v>9178</v>
      </c>
      <c r="Q3884" t="s">
        <v>451</v>
      </c>
      <c r="R3884" t="s">
        <v>400</v>
      </c>
      <c r="S3884" t="s">
        <v>9179</v>
      </c>
      <c r="T3884" t="s">
        <v>338</v>
      </c>
      <c r="U3884" t="s">
        <v>530</v>
      </c>
      <c r="W3884" t="s">
        <v>9180</v>
      </c>
      <c r="Z3884" t="s">
        <v>9177</v>
      </c>
      <c r="AA3884" t="s">
        <v>9178</v>
      </c>
      <c r="AD3884" t="s">
        <v>451</v>
      </c>
      <c r="AE3884" t="s">
        <v>400</v>
      </c>
      <c r="AF3884" t="s">
        <v>9179</v>
      </c>
      <c r="AG3884" t="s">
        <v>338</v>
      </c>
      <c r="AH3884" t="s">
        <v>530</v>
      </c>
      <c r="AJ3884" t="s">
        <v>9180</v>
      </c>
      <c r="AL3884" t="s">
        <v>339</v>
      </c>
      <c r="AM3884">
        <v>1</v>
      </c>
      <c r="AN3884">
        <v>1</v>
      </c>
      <c r="AO3884">
        <v>6688</v>
      </c>
      <c r="AQ3884">
        <v>125960</v>
      </c>
      <c r="AR3884">
        <v>51090030</v>
      </c>
      <c r="AS3884" t="s">
        <v>3043</v>
      </c>
      <c r="AT3884" t="s">
        <v>628</v>
      </c>
      <c r="AW3884" t="s">
        <v>343</v>
      </c>
      <c r="BY3884" t="s">
        <v>342</v>
      </c>
      <c r="BZ3884" t="b">
        <v>0</v>
      </c>
      <c r="EQ3884">
        <v>243047</v>
      </c>
      <c r="ER3884" t="s">
        <v>9181</v>
      </c>
      <c r="EV3884">
        <v>17287885</v>
      </c>
      <c r="EW3884">
        <v>928</v>
      </c>
      <c r="EX3884">
        <v>221176</v>
      </c>
      <c r="EY3884" t="s">
        <v>9182</v>
      </c>
      <c r="EZ3884">
        <v>1</v>
      </c>
      <c r="FC3884">
        <v>95385</v>
      </c>
      <c r="FD3884" t="s">
        <v>3531</v>
      </c>
    </row>
    <row r="3885" spans="1:160" x14ac:dyDescent="0.3">
      <c r="A3885" t="str">
        <f>VLOOKUP(B3885,Table2[],3,FALSE)</f>
        <v>Digital</v>
      </c>
      <c r="B3885" t="str">
        <f>IF(OR(ISNUMBER(FIND("QVC",Z3885)),ISNUMBER(FIND("QVC",AL3885))),"QVC",IF(OR(ISNUMBER(FIND("NCO",H3885)),ISNUMBER(FIND("NCO",Y3885))), "NCO", IF(AL3885="consumer","PMD.com",VLOOKUP(LEFT(H3885,2),Tables!$E$1:$F$11,2,FALSE))))</f>
        <v>PMD.com</v>
      </c>
      <c r="C3885">
        <f t="shared" si="183"/>
        <v>51410001</v>
      </c>
      <c r="D3885">
        <f t="shared" si="184"/>
        <v>1</v>
      </c>
      <c r="E3885" t="str">
        <f t="shared" ca="1" si="182"/>
        <v>shifted orders shipped</v>
      </c>
      <c r="F3885" t="s">
        <v>3539</v>
      </c>
      <c r="G3885" t="s">
        <v>335</v>
      </c>
      <c r="H3885" t="s">
        <v>9183</v>
      </c>
      <c r="I3885" s="6">
        <v>44012.473981481482</v>
      </c>
      <c r="J3885" t="s">
        <v>16</v>
      </c>
      <c r="K3885" s="6">
        <v>44013.499988425923</v>
      </c>
      <c r="M3885" t="s">
        <v>1502</v>
      </c>
      <c r="N3885" t="s">
        <v>1503</v>
      </c>
      <c r="Q3885" t="s">
        <v>795</v>
      </c>
      <c r="R3885" t="s">
        <v>365</v>
      </c>
      <c r="S3885">
        <v>90265</v>
      </c>
      <c r="T3885" t="s">
        <v>338</v>
      </c>
      <c r="U3885" t="s">
        <v>530</v>
      </c>
      <c r="W3885" t="s">
        <v>1504</v>
      </c>
      <c r="Z3885" t="s">
        <v>1502</v>
      </c>
      <c r="AA3885" t="s">
        <v>1503</v>
      </c>
      <c r="AD3885" t="s">
        <v>795</v>
      </c>
      <c r="AE3885" t="s">
        <v>365</v>
      </c>
      <c r="AF3885">
        <v>90265</v>
      </c>
      <c r="AG3885" t="s">
        <v>338</v>
      </c>
      <c r="AH3885" t="s">
        <v>530</v>
      </c>
      <c r="AJ3885" t="s">
        <v>1504</v>
      </c>
      <c r="AL3885" t="s">
        <v>339</v>
      </c>
      <c r="AM3885">
        <v>1</v>
      </c>
      <c r="AN3885">
        <v>1</v>
      </c>
      <c r="AO3885">
        <v>10146</v>
      </c>
      <c r="AQ3885">
        <v>124431</v>
      </c>
      <c r="AR3885">
        <v>51410001</v>
      </c>
      <c r="AS3885" t="s">
        <v>2386</v>
      </c>
      <c r="AT3885" t="s">
        <v>81</v>
      </c>
      <c r="AW3885" t="s">
        <v>340</v>
      </c>
      <c r="AX3885" t="s">
        <v>340</v>
      </c>
      <c r="AY3885" t="s">
        <v>432</v>
      </c>
      <c r="AZ3885">
        <v>0</v>
      </c>
      <c r="BY3885" t="s">
        <v>342</v>
      </c>
      <c r="EQ3885">
        <v>253369</v>
      </c>
      <c r="ER3885" t="s">
        <v>9184</v>
      </c>
      <c r="EV3885">
        <v>17287499</v>
      </c>
      <c r="EW3885">
        <v>928</v>
      </c>
      <c r="EX3885">
        <v>220942</v>
      </c>
      <c r="EY3885" t="s">
        <v>9185</v>
      </c>
      <c r="EZ3885">
        <v>1</v>
      </c>
      <c r="FC3885">
        <v>51410001</v>
      </c>
      <c r="FD3885" t="s">
        <v>81</v>
      </c>
    </row>
    <row r="3886" spans="1:160" x14ac:dyDescent="0.3">
      <c r="A3886" t="str">
        <f>VLOOKUP(B3886,Table2[],3,FALSE)</f>
        <v>Digital</v>
      </c>
      <c r="B3886" t="str">
        <f>IF(OR(ISNUMBER(FIND("QVC",Z3886)),ISNUMBER(FIND("QVC",AL3886))),"QVC",IF(OR(ISNUMBER(FIND("NCO",H3886)),ISNUMBER(FIND("NCO",Y3886))), "NCO", IF(AL3886="consumer","PMD.com",VLOOKUP(LEFT(H3886,2),Tables!$E$1:$F$11,2,FALSE))))</f>
        <v>PMD.com</v>
      </c>
      <c r="C3886">
        <f t="shared" si="183"/>
        <v>57100001</v>
      </c>
      <c r="D3886">
        <f t="shared" si="184"/>
        <v>1</v>
      </c>
      <c r="E3886" t="str">
        <f t="shared" ca="1" si="182"/>
        <v>shifted orders shipped</v>
      </c>
      <c r="F3886" t="s">
        <v>3539</v>
      </c>
      <c r="G3886" t="s">
        <v>335</v>
      </c>
      <c r="H3886" t="s">
        <v>9183</v>
      </c>
      <c r="I3886" s="6">
        <v>44012.473981481482</v>
      </c>
      <c r="J3886" t="s">
        <v>16</v>
      </c>
      <c r="K3886" s="6">
        <v>44013.499988425923</v>
      </c>
      <c r="M3886" t="s">
        <v>1502</v>
      </c>
      <c r="N3886" t="s">
        <v>1503</v>
      </c>
      <c r="Q3886" t="s">
        <v>795</v>
      </c>
      <c r="R3886" t="s">
        <v>365</v>
      </c>
      <c r="S3886">
        <v>90265</v>
      </c>
      <c r="T3886" t="s">
        <v>338</v>
      </c>
      <c r="U3886" t="s">
        <v>530</v>
      </c>
      <c r="W3886" t="s">
        <v>1504</v>
      </c>
      <c r="Z3886" t="s">
        <v>1502</v>
      </c>
      <c r="AA3886" t="s">
        <v>1503</v>
      </c>
      <c r="AD3886" t="s">
        <v>795</v>
      </c>
      <c r="AE3886" t="s">
        <v>365</v>
      </c>
      <c r="AF3886">
        <v>90265</v>
      </c>
      <c r="AG3886" t="s">
        <v>338</v>
      </c>
      <c r="AH3886" t="s">
        <v>530</v>
      </c>
      <c r="AJ3886" t="s">
        <v>1504</v>
      </c>
      <c r="AL3886" t="s">
        <v>339</v>
      </c>
      <c r="AM3886">
        <v>1</v>
      </c>
      <c r="AN3886">
        <v>1</v>
      </c>
      <c r="AO3886">
        <v>2241</v>
      </c>
      <c r="AQ3886">
        <v>127090</v>
      </c>
      <c r="AR3886">
        <v>57100001</v>
      </c>
      <c r="AT3886" t="s">
        <v>1420</v>
      </c>
      <c r="AW3886" t="s">
        <v>340</v>
      </c>
      <c r="AX3886" t="s">
        <v>340</v>
      </c>
      <c r="AY3886" t="s">
        <v>348</v>
      </c>
      <c r="AZ3886" t="s">
        <v>1064</v>
      </c>
      <c r="BY3886" t="s">
        <v>342</v>
      </c>
      <c r="BZ3886" t="b">
        <v>0</v>
      </c>
      <c r="EQ3886">
        <v>248022</v>
      </c>
      <c r="ER3886" t="s">
        <v>9184</v>
      </c>
      <c r="EV3886">
        <v>17287499</v>
      </c>
      <c r="EW3886">
        <v>928</v>
      </c>
      <c r="EX3886">
        <v>220942</v>
      </c>
      <c r="EY3886" t="s">
        <v>9185</v>
      </c>
      <c r="EZ3886">
        <v>1</v>
      </c>
      <c r="FC3886">
        <v>95383</v>
      </c>
      <c r="FD3886" t="s">
        <v>1417</v>
      </c>
    </row>
    <row r="3887" spans="1:160" x14ac:dyDescent="0.3">
      <c r="A3887" t="str">
        <f>VLOOKUP(B3887,Table2[],3,FALSE)</f>
        <v>Digital</v>
      </c>
      <c r="B3887" t="str">
        <f>IF(OR(ISNUMBER(FIND("QVC",Z3887)),ISNUMBER(FIND("QVC",AL3887))),"QVC",IF(OR(ISNUMBER(FIND("NCO",H3887)),ISNUMBER(FIND("NCO",Y3887))), "NCO", IF(AL3887="consumer","PMD.com",VLOOKUP(LEFT(H3887,2),Tables!$E$1:$F$11,2,FALSE))))</f>
        <v>PMD.com</v>
      </c>
      <c r="C3887">
        <f t="shared" si="183"/>
        <v>51090030</v>
      </c>
      <c r="D3887">
        <f t="shared" si="184"/>
        <v>1</v>
      </c>
      <c r="E3887" t="str">
        <f t="shared" ca="1" si="182"/>
        <v>shifted orders shipped</v>
      </c>
      <c r="F3887" t="s">
        <v>3539</v>
      </c>
      <c r="G3887" t="s">
        <v>335</v>
      </c>
      <c r="H3887" t="s">
        <v>9183</v>
      </c>
      <c r="I3887" s="6">
        <v>44012.473981481482</v>
      </c>
      <c r="J3887" t="s">
        <v>16</v>
      </c>
      <c r="K3887" s="6">
        <v>44013.499988425923</v>
      </c>
      <c r="M3887" t="s">
        <v>1502</v>
      </c>
      <c r="N3887" t="s">
        <v>1503</v>
      </c>
      <c r="Q3887" t="s">
        <v>795</v>
      </c>
      <c r="R3887" t="s">
        <v>365</v>
      </c>
      <c r="S3887">
        <v>90265</v>
      </c>
      <c r="T3887" t="s">
        <v>338</v>
      </c>
      <c r="U3887" t="s">
        <v>530</v>
      </c>
      <c r="W3887" t="s">
        <v>1504</v>
      </c>
      <c r="Z3887" t="s">
        <v>1502</v>
      </c>
      <c r="AA3887" t="s">
        <v>1503</v>
      </c>
      <c r="AD3887" t="s">
        <v>795</v>
      </c>
      <c r="AE3887" t="s">
        <v>365</v>
      </c>
      <c r="AF3887">
        <v>90265</v>
      </c>
      <c r="AG3887" t="s">
        <v>338</v>
      </c>
      <c r="AH3887" t="s">
        <v>530</v>
      </c>
      <c r="AJ3887" t="s">
        <v>1504</v>
      </c>
      <c r="AL3887" t="s">
        <v>339</v>
      </c>
      <c r="AM3887">
        <v>1</v>
      </c>
      <c r="AN3887">
        <v>1</v>
      </c>
      <c r="AO3887">
        <v>6688</v>
      </c>
      <c r="AQ3887">
        <v>125960</v>
      </c>
      <c r="AR3887">
        <v>51090030</v>
      </c>
      <c r="AS3887" t="s">
        <v>3043</v>
      </c>
      <c r="AT3887" t="s">
        <v>628</v>
      </c>
      <c r="AW3887" t="s">
        <v>343</v>
      </c>
      <c r="BY3887" t="s">
        <v>342</v>
      </c>
      <c r="BZ3887" t="b">
        <v>0</v>
      </c>
      <c r="EQ3887">
        <v>243047</v>
      </c>
      <c r="ER3887" t="s">
        <v>9184</v>
      </c>
      <c r="EV3887">
        <v>17287499</v>
      </c>
      <c r="EW3887">
        <v>928</v>
      </c>
      <c r="EX3887">
        <v>220942</v>
      </c>
      <c r="EY3887" t="s">
        <v>9185</v>
      </c>
      <c r="EZ3887">
        <v>1</v>
      </c>
      <c r="FC3887">
        <v>95383</v>
      </c>
      <c r="FD3887" t="s">
        <v>1417</v>
      </c>
    </row>
    <row r="3888" spans="1:160" x14ac:dyDescent="0.3">
      <c r="A3888" t="str">
        <f>VLOOKUP(B3888,Table2[],3,FALSE)</f>
        <v>Digital</v>
      </c>
      <c r="B3888" t="str">
        <f>IF(OR(ISNUMBER(FIND("QVC",Z3888)),ISNUMBER(FIND("QVC",AL3888))),"QVC",IF(OR(ISNUMBER(FIND("NCO",H3888)),ISNUMBER(FIND("NCO",Y3888))), "NCO", IF(AL3888="consumer","PMD.com",VLOOKUP(LEFT(H3888,2),Tables!$E$1:$F$11,2,FALSE))))</f>
        <v>PMD.com</v>
      </c>
      <c r="C3888">
        <f t="shared" si="183"/>
        <v>54010001</v>
      </c>
      <c r="D3888">
        <f t="shared" si="184"/>
        <v>1</v>
      </c>
      <c r="E3888" t="str">
        <f t="shared" ca="1" si="182"/>
        <v>shifted orders shipped</v>
      </c>
      <c r="F3888" t="s">
        <v>3539</v>
      </c>
      <c r="G3888" t="s">
        <v>335</v>
      </c>
      <c r="H3888" t="s">
        <v>9183</v>
      </c>
      <c r="I3888" s="6">
        <v>44012.473981481482</v>
      </c>
      <c r="J3888" t="s">
        <v>16</v>
      </c>
      <c r="K3888" s="6">
        <v>44013.499988425923</v>
      </c>
      <c r="M3888" t="s">
        <v>1502</v>
      </c>
      <c r="N3888" t="s">
        <v>1503</v>
      </c>
      <c r="Q3888" t="s">
        <v>795</v>
      </c>
      <c r="R3888" t="s">
        <v>365</v>
      </c>
      <c r="S3888">
        <v>90265</v>
      </c>
      <c r="T3888" t="s">
        <v>338</v>
      </c>
      <c r="U3888" t="s">
        <v>530</v>
      </c>
      <c r="W3888" t="s">
        <v>1504</v>
      </c>
      <c r="Z3888" t="s">
        <v>1502</v>
      </c>
      <c r="AA3888" t="s">
        <v>1503</v>
      </c>
      <c r="AD3888" t="s">
        <v>795</v>
      </c>
      <c r="AE3888" t="s">
        <v>365</v>
      </c>
      <c r="AF3888">
        <v>90265</v>
      </c>
      <c r="AG3888" t="s">
        <v>338</v>
      </c>
      <c r="AH3888" t="s">
        <v>530</v>
      </c>
      <c r="AJ3888" t="s">
        <v>1504</v>
      </c>
      <c r="AL3888" t="s">
        <v>339</v>
      </c>
      <c r="AM3888">
        <v>1</v>
      </c>
      <c r="AN3888">
        <v>1</v>
      </c>
      <c r="AO3888">
        <v>6300</v>
      </c>
      <c r="AQ3888">
        <v>124476</v>
      </c>
      <c r="AR3888">
        <v>54010001</v>
      </c>
      <c r="AS3888" t="s">
        <v>577</v>
      </c>
      <c r="AT3888" t="s">
        <v>35</v>
      </c>
      <c r="AW3888" t="s">
        <v>340</v>
      </c>
      <c r="AX3888">
        <v>0</v>
      </c>
      <c r="AY3888" t="s">
        <v>348</v>
      </c>
      <c r="AZ3888">
        <v>0</v>
      </c>
      <c r="BY3888" t="s">
        <v>342</v>
      </c>
      <c r="EQ3888">
        <v>252076</v>
      </c>
      <c r="ER3888" t="s">
        <v>9184</v>
      </c>
      <c r="EV3888">
        <v>17287499</v>
      </c>
      <c r="EW3888">
        <v>928</v>
      </c>
      <c r="EX3888">
        <v>220942</v>
      </c>
      <c r="EY3888" t="s">
        <v>9185</v>
      </c>
      <c r="EZ3888">
        <v>1</v>
      </c>
      <c r="FC3888">
        <v>95383</v>
      </c>
      <c r="FD3888" t="s">
        <v>1417</v>
      </c>
    </row>
    <row r="3889" spans="1:160" x14ac:dyDescent="0.3">
      <c r="A3889" t="str">
        <f>VLOOKUP(B3889,Table2[],3,FALSE)</f>
        <v>Digital</v>
      </c>
      <c r="B3889" t="str">
        <f>IF(OR(ISNUMBER(FIND("QVC",Z3889)),ISNUMBER(FIND("QVC",AL3889))),"QVC",IF(OR(ISNUMBER(FIND("NCO",H3889)),ISNUMBER(FIND("NCO",Y3889))), "NCO", IF(AL3889="consumer","PMD.com",VLOOKUP(LEFT(H3889,2),Tables!$E$1:$F$11,2,FALSE))))</f>
        <v>PMD.com</v>
      </c>
      <c r="C3889">
        <f t="shared" si="183"/>
        <v>55340001</v>
      </c>
      <c r="D3889">
        <f t="shared" si="184"/>
        <v>1</v>
      </c>
      <c r="E3889" t="str">
        <f t="shared" ca="1" si="182"/>
        <v>shifted orders shipped</v>
      </c>
      <c r="F3889" t="s">
        <v>3539</v>
      </c>
      <c r="G3889" t="s">
        <v>335</v>
      </c>
      <c r="H3889" t="s">
        <v>9183</v>
      </c>
      <c r="I3889" s="6">
        <v>44012.473981481482</v>
      </c>
      <c r="J3889" t="s">
        <v>16</v>
      </c>
      <c r="K3889" s="6">
        <v>44013.499988425923</v>
      </c>
      <c r="M3889" t="s">
        <v>1502</v>
      </c>
      <c r="N3889" t="s">
        <v>1503</v>
      </c>
      <c r="Q3889" t="s">
        <v>795</v>
      </c>
      <c r="R3889" t="s">
        <v>365</v>
      </c>
      <c r="S3889">
        <v>90265</v>
      </c>
      <c r="T3889" t="s">
        <v>338</v>
      </c>
      <c r="U3889" t="s">
        <v>530</v>
      </c>
      <c r="W3889" t="s">
        <v>1504</v>
      </c>
      <c r="Z3889" t="s">
        <v>1502</v>
      </c>
      <c r="AA3889" t="s">
        <v>1503</v>
      </c>
      <c r="AD3889" t="s">
        <v>795</v>
      </c>
      <c r="AE3889" t="s">
        <v>365</v>
      </c>
      <c r="AF3889">
        <v>90265</v>
      </c>
      <c r="AG3889" t="s">
        <v>338</v>
      </c>
      <c r="AH3889" t="s">
        <v>530</v>
      </c>
      <c r="AJ3889" t="s">
        <v>1504</v>
      </c>
      <c r="AL3889" t="s">
        <v>339</v>
      </c>
      <c r="AM3889">
        <v>1</v>
      </c>
      <c r="AN3889">
        <v>1</v>
      </c>
      <c r="AO3889">
        <v>8241</v>
      </c>
      <c r="AQ3889">
        <v>124480</v>
      </c>
      <c r="AR3889">
        <v>55340001</v>
      </c>
      <c r="AS3889" t="s">
        <v>1955</v>
      </c>
      <c r="AT3889" t="s">
        <v>71</v>
      </c>
      <c r="AW3889" t="s">
        <v>343</v>
      </c>
      <c r="BY3889" t="s">
        <v>342</v>
      </c>
      <c r="EQ3889">
        <v>249139</v>
      </c>
      <c r="ER3889" t="s">
        <v>9184</v>
      </c>
      <c r="EV3889">
        <v>17287499</v>
      </c>
      <c r="EW3889">
        <v>928</v>
      </c>
      <c r="EX3889">
        <v>220942</v>
      </c>
      <c r="EY3889" t="s">
        <v>9185</v>
      </c>
      <c r="EZ3889">
        <v>1</v>
      </c>
      <c r="FC3889">
        <v>55340001</v>
      </c>
      <c r="FD3889" t="s">
        <v>71</v>
      </c>
    </row>
    <row r="3890" spans="1:160" x14ac:dyDescent="0.3">
      <c r="A3890" t="str">
        <f>VLOOKUP(B3890,Table2[],3,FALSE)</f>
        <v>Digital</v>
      </c>
      <c r="B3890" t="str">
        <f>IF(OR(ISNUMBER(FIND("QVC",Z3890)),ISNUMBER(FIND("QVC",AL3890))),"QVC",IF(OR(ISNUMBER(FIND("NCO",H3890)),ISNUMBER(FIND("NCO",Y3890))), "NCO", IF(AL3890="consumer","PMD.com",VLOOKUP(LEFT(H3890,2),Tables!$E$1:$F$11,2,FALSE))))</f>
        <v>PMD.com</v>
      </c>
      <c r="C3890">
        <f t="shared" si="183"/>
        <v>51090001</v>
      </c>
      <c r="D3890">
        <f t="shared" si="184"/>
        <v>1</v>
      </c>
      <c r="E3890" t="str">
        <f t="shared" ca="1" si="182"/>
        <v>shifted orders shipped</v>
      </c>
      <c r="F3890" t="s">
        <v>3539</v>
      </c>
      <c r="G3890" t="s">
        <v>335</v>
      </c>
      <c r="H3890" t="s">
        <v>9183</v>
      </c>
      <c r="I3890" s="6">
        <v>44012.473981481482</v>
      </c>
      <c r="J3890" t="s">
        <v>16</v>
      </c>
      <c r="K3890" s="6">
        <v>44013.499988425923</v>
      </c>
      <c r="M3890" t="s">
        <v>1502</v>
      </c>
      <c r="N3890" t="s">
        <v>1503</v>
      </c>
      <c r="Q3890" t="s">
        <v>795</v>
      </c>
      <c r="R3890" t="s">
        <v>365</v>
      </c>
      <c r="S3890">
        <v>90265</v>
      </c>
      <c r="T3890" t="s">
        <v>338</v>
      </c>
      <c r="U3890" t="s">
        <v>530</v>
      </c>
      <c r="W3890" t="s">
        <v>1504</v>
      </c>
      <c r="Z3890" t="s">
        <v>1502</v>
      </c>
      <c r="AA3890" t="s">
        <v>1503</v>
      </c>
      <c r="AD3890" t="s">
        <v>795</v>
      </c>
      <c r="AE3890" t="s">
        <v>365</v>
      </c>
      <c r="AF3890">
        <v>90265</v>
      </c>
      <c r="AG3890" t="s">
        <v>338</v>
      </c>
      <c r="AH3890" t="s">
        <v>530</v>
      </c>
      <c r="AJ3890" t="s">
        <v>1504</v>
      </c>
      <c r="AL3890" t="s">
        <v>339</v>
      </c>
      <c r="AM3890">
        <v>1</v>
      </c>
      <c r="AN3890">
        <v>1</v>
      </c>
      <c r="AO3890">
        <v>4885</v>
      </c>
      <c r="AQ3890">
        <v>124202</v>
      </c>
      <c r="AR3890">
        <v>51090001</v>
      </c>
      <c r="AS3890" t="s">
        <v>1986</v>
      </c>
      <c r="AT3890" t="s">
        <v>60</v>
      </c>
      <c r="AW3890" t="s">
        <v>340</v>
      </c>
      <c r="AX3890" t="s">
        <v>340</v>
      </c>
      <c r="AY3890" t="s">
        <v>357</v>
      </c>
      <c r="AZ3890" t="s">
        <v>361</v>
      </c>
      <c r="BY3890" t="s">
        <v>342</v>
      </c>
      <c r="EQ3890">
        <v>250831</v>
      </c>
      <c r="ER3890" t="s">
        <v>9184</v>
      </c>
      <c r="EV3890">
        <v>17287499</v>
      </c>
      <c r="EW3890">
        <v>928</v>
      </c>
      <c r="EX3890">
        <v>220942</v>
      </c>
      <c r="EY3890" t="s">
        <v>9185</v>
      </c>
      <c r="EZ3890">
        <v>1</v>
      </c>
      <c r="FC3890">
        <v>51090001</v>
      </c>
      <c r="FD3890" t="s">
        <v>60</v>
      </c>
    </row>
    <row r="3891" spans="1:160" x14ac:dyDescent="0.3">
      <c r="A3891" t="str">
        <f>VLOOKUP(B3891,Table2[],3,FALSE)</f>
        <v>Digital</v>
      </c>
      <c r="B3891" t="str">
        <f>IF(OR(ISNUMBER(FIND("QVC",Z3891)),ISNUMBER(FIND("QVC",AL3891))),"QVC",IF(OR(ISNUMBER(FIND("NCO",H3891)),ISNUMBER(FIND("NCO",Y3891))), "NCO", IF(AL3891="consumer","PMD.com",VLOOKUP(LEFT(H3891,2),Tables!$E$1:$F$11,2,FALSE))))</f>
        <v>PMD.com</v>
      </c>
      <c r="C3891">
        <f t="shared" si="183"/>
        <v>51010001</v>
      </c>
      <c r="D3891">
        <f t="shared" si="184"/>
        <v>1</v>
      </c>
      <c r="E3891" t="str">
        <f t="shared" ca="1" si="182"/>
        <v>shifted orders shipped</v>
      </c>
      <c r="F3891" t="s">
        <v>3539</v>
      </c>
      <c r="G3891" t="s">
        <v>335</v>
      </c>
      <c r="H3891" t="s">
        <v>9183</v>
      </c>
      <c r="I3891" s="6">
        <v>44012.473981481482</v>
      </c>
      <c r="J3891" t="s">
        <v>16</v>
      </c>
      <c r="K3891" s="6">
        <v>44013.499988425923</v>
      </c>
      <c r="M3891" t="s">
        <v>1502</v>
      </c>
      <c r="N3891" t="s">
        <v>1503</v>
      </c>
      <c r="Q3891" t="s">
        <v>795</v>
      </c>
      <c r="R3891" t="s">
        <v>365</v>
      </c>
      <c r="S3891">
        <v>90265</v>
      </c>
      <c r="T3891" t="s">
        <v>338</v>
      </c>
      <c r="U3891" t="s">
        <v>530</v>
      </c>
      <c r="W3891" t="s">
        <v>1504</v>
      </c>
      <c r="Z3891" t="s">
        <v>1502</v>
      </c>
      <c r="AA3891" t="s">
        <v>1503</v>
      </c>
      <c r="AD3891" t="s">
        <v>795</v>
      </c>
      <c r="AE3891" t="s">
        <v>365</v>
      </c>
      <c r="AF3891">
        <v>90265</v>
      </c>
      <c r="AG3891" t="s">
        <v>338</v>
      </c>
      <c r="AH3891" t="s">
        <v>530</v>
      </c>
      <c r="AJ3891" t="s">
        <v>1504</v>
      </c>
      <c r="AL3891" t="s">
        <v>339</v>
      </c>
      <c r="AM3891">
        <v>1</v>
      </c>
      <c r="AN3891">
        <v>1</v>
      </c>
      <c r="AO3891">
        <v>8743</v>
      </c>
      <c r="AQ3891">
        <v>123868</v>
      </c>
      <c r="AR3891">
        <v>51010001</v>
      </c>
      <c r="AS3891" t="s">
        <v>48</v>
      </c>
      <c r="AT3891" t="s">
        <v>49</v>
      </c>
      <c r="AW3891" t="s">
        <v>340</v>
      </c>
      <c r="AX3891" t="s">
        <v>340</v>
      </c>
      <c r="AY3891" t="s">
        <v>357</v>
      </c>
      <c r="AZ3891" t="s">
        <v>363</v>
      </c>
      <c r="BY3891" t="s">
        <v>342</v>
      </c>
      <c r="EQ3891">
        <v>251450</v>
      </c>
      <c r="ER3891" t="s">
        <v>9184</v>
      </c>
      <c r="EV3891">
        <v>17287499</v>
      </c>
      <c r="EW3891">
        <v>928</v>
      </c>
      <c r="EX3891">
        <v>220942</v>
      </c>
      <c r="EY3891" t="s">
        <v>9185</v>
      </c>
      <c r="EZ3891">
        <v>1</v>
      </c>
      <c r="FC3891">
        <v>51010001</v>
      </c>
      <c r="FD3891" t="s">
        <v>49</v>
      </c>
    </row>
    <row r="3892" spans="1:160" x14ac:dyDescent="0.3">
      <c r="A3892" t="str">
        <f>VLOOKUP(B3892,Table2[],3,FALSE)</f>
        <v>Digital</v>
      </c>
      <c r="B3892" t="str">
        <f>IF(OR(ISNUMBER(FIND("QVC",Z3892)),ISNUMBER(FIND("QVC",AL3892))),"QVC",IF(OR(ISNUMBER(FIND("NCO",H3892)),ISNUMBER(FIND("NCO",Y3892))), "NCO", IF(AL3892="consumer","PMD.com",VLOOKUP(LEFT(H3892,2),Tables!$E$1:$F$11,2,FALSE))))</f>
        <v>PMD.com</v>
      </c>
      <c r="C3892">
        <f t="shared" si="183"/>
        <v>55090001</v>
      </c>
      <c r="D3892">
        <f t="shared" si="184"/>
        <v>2</v>
      </c>
      <c r="E3892" t="str">
        <f t="shared" ca="1" si="182"/>
        <v>shifted orders shipped</v>
      </c>
      <c r="F3892" t="s">
        <v>3539</v>
      </c>
      <c r="G3892" t="s">
        <v>335</v>
      </c>
      <c r="H3892" t="s">
        <v>9183</v>
      </c>
      <c r="I3892" s="6">
        <v>44012.473981481482</v>
      </c>
      <c r="J3892" t="s">
        <v>16</v>
      </c>
      <c r="K3892" s="6">
        <v>44013.499988425923</v>
      </c>
      <c r="M3892" t="s">
        <v>1502</v>
      </c>
      <c r="N3892" t="s">
        <v>1503</v>
      </c>
      <c r="Q3892" t="s">
        <v>795</v>
      </c>
      <c r="R3892" t="s">
        <v>365</v>
      </c>
      <c r="S3892">
        <v>90265</v>
      </c>
      <c r="T3892" t="s">
        <v>338</v>
      </c>
      <c r="U3892" t="s">
        <v>530</v>
      </c>
      <c r="W3892" t="s">
        <v>1504</v>
      </c>
      <c r="Z3892" t="s">
        <v>1502</v>
      </c>
      <c r="AA3892" t="s">
        <v>1503</v>
      </c>
      <c r="AD3892" t="s">
        <v>795</v>
      </c>
      <c r="AE3892" t="s">
        <v>365</v>
      </c>
      <c r="AF3892">
        <v>90265</v>
      </c>
      <c r="AG3892" t="s">
        <v>338</v>
      </c>
      <c r="AH3892" t="s">
        <v>530</v>
      </c>
      <c r="AJ3892" t="s">
        <v>1504</v>
      </c>
      <c r="AL3892" t="s">
        <v>339</v>
      </c>
      <c r="AM3892">
        <v>2</v>
      </c>
      <c r="AN3892">
        <v>2</v>
      </c>
      <c r="AO3892">
        <v>5013</v>
      </c>
      <c r="AQ3892">
        <v>124478</v>
      </c>
      <c r="AR3892">
        <v>55090001</v>
      </c>
      <c r="AS3892" t="s">
        <v>995</v>
      </c>
      <c r="AT3892" t="s">
        <v>165</v>
      </c>
      <c r="AW3892" t="s">
        <v>340</v>
      </c>
      <c r="AX3892" t="s">
        <v>340</v>
      </c>
      <c r="AY3892" t="s">
        <v>382</v>
      </c>
      <c r="AZ3892">
        <v>0</v>
      </c>
      <c r="BY3892" t="s">
        <v>342</v>
      </c>
      <c r="EQ3892">
        <v>251219</v>
      </c>
      <c r="ER3892" t="s">
        <v>9184</v>
      </c>
      <c r="EV3892">
        <v>17287499</v>
      </c>
      <c r="EW3892">
        <v>928</v>
      </c>
      <c r="EX3892">
        <v>220942</v>
      </c>
      <c r="EY3892" t="s">
        <v>9185</v>
      </c>
      <c r="EZ3892">
        <v>1</v>
      </c>
      <c r="FC3892">
        <v>55090001</v>
      </c>
      <c r="FD3892" t="s">
        <v>165</v>
      </c>
    </row>
    <row r="3893" spans="1:160" x14ac:dyDescent="0.3">
      <c r="A3893" t="str">
        <f>VLOOKUP(B3893,Table2[],3,FALSE)</f>
        <v>Digital</v>
      </c>
      <c r="B3893" t="str">
        <f>IF(OR(ISNUMBER(FIND("QVC",Z3893)),ISNUMBER(FIND("QVC",AL3893))),"QVC",IF(OR(ISNUMBER(FIND("NCO",H3893)),ISNUMBER(FIND("NCO",Y3893))), "NCO", IF(AL3893="consumer","PMD.com",VLOOKUP(LEFT(H3893,2),Tables!$E$1:$F$11,2,FALSE))))</f>
        <v>PMD.com</v>
      </c>
      <c r="C3893">
        <f t="shared" si="183"/>
        <v>55110001</v>
      </c>
      <c r="D3893">
        <f t="shared" si="184"/>
        <v>1</v>
      </c>
      <c r="E3893" t="str">
        <f t="shared" ca="1" si="182"/>
        <v>shifted orders shipped</v>
      </c>
      <c r="F3893" t="s">
        <v>3539</v>
      </c>
      <c r="G3893" t="s">
        <v>335</v>
      </c>
      <c r="H3893" t="s">
        <v>9183</v>
      </c>
      <c r="I3893" s="6">
        <v>44012.473981481482</v>
      </c>
      <c r="J3893" t="s">
        <v>16</v>
      </c>
      <c r="K3893" s="6">
        <v>44013.499988425923</v>
      </c>
      <c r="M3893" t="s">
        <v>1502</v>
      </c>
      <c r="N3893" t="s">
        <v>1503</v>
      </c>
      <c r="Q3893" t="s">
        <v>795</v>
      </c>
      <c r="R3893" t="s">
        <v>365</v>
      </c>
      <c r="S3893">
        <v>90265</v>
      </c>
      <c r="T3893" t="s">
        <v>338</v>
      </c>
      <c r="U3893" t="s">
        <v>530</v>
      </c>
      <c r="W3893" t="s">
        <v>1504</v>
      </c>
      <c r="Z3893" t="s">
        <v>1502</v>
      </c>
      <c r="AA3893" t="s">
        <v>1503</v>
      </c>
      <c r="AD3893" t="s">
        <v>795</v>
      </c>
      <c r="AE3893" t="s">
        <v>365</v>
      </c>
      <c r="AF3893">
        <v>90265</v>
      </c>
      <c r="AG3893" t="s">
        <v>338</v>
      </c>
      <c r="AH3893" t="s">
        <v>530</v>
      </c>
      <c r="AJ3893" t="s">
        <v>1504</v>
      </c>
      <c r="AL3893" t="s">
        <v>339</v>
      </c>
      <c r="AM3893">
        <v>1</v>
      </c>
      <c r="AN3893">
        <v>1</v>
      </c>
      <c r="AO3893">
        <v>6371</v>
      </c>
      <c r="AQ3893">
        <v>124056</v>
      </c>
      <c r="AR3893">
        <v>55110001</v>
      </c>
      <c r="AS3893" t="s">
        <v>127</v>
      </c>
      <c r="AT3893" t="s">
        <v>128</v>
      </c>
      <c r="AW3893" t="s">
        <v>340</v>
      </c>
      <c r="AX3893" t="s">
        <v>340</v>
      </c>
      <c r="AY3893" t="s">
        <v>382</v>
      </c>
      <c r="AZ3893">
        <v>0</v>
      </c>
      <c r="BY3893" t="s">
        <v>342</v>
      </c>
      <c r="EQ3893">
        <v>238807</v>
      </c>
      <c r="ER3893" t="s">
        <v>9184</v>
      </c>
      <c r="EV3893">
        <v>17287499</v>
      </c>
      <c r="EW3893">
        <v>928</v>
      </c>
      <c r="EX3893">
        <v>220942</v>
      </c>
      <c r="EY3893" t="s">
        <v>9185</v>
      </c>
      <c r="EZ3893">
        <v>1</v>
      </c>
      <c r="FC3893">
        <v>55110001</v>
      </c>
      <c r="FD3893" t="s">
        <v>128</v>
      </c>
    </row>
    <row r="3894" spans="1:160" x14ac:dyDescent="0.3">
      <c r="A3894" t="str">
        <f>VLOOKUP(B3894,Table2[],3,FALSE)</f>
        <v>Digital</v>
      </c>
      <c r="B3894" t="str">
        <f>IF(OR(ISNUMBER(FIND("QVC",Z3894)),ISNUMBER(FIND("QVC",AL3894))),"QVC",IF(OR(ISNUMBER(FIND("NCO",H3894)),ISNUMBER(FIND("NCO",Y3894))), "NCO", IF(AL3894="consumer","PMD.com",VLOOKUP(LEFT(H3894,2),Tables!$E$1:$F$11,2,FALSE))))</f>
        <v>PMD.com</v>
      </c>
      <c r="C3894">
        <f t="shared" si="183"/>
        <v>57090001</v>
      </c>
      <c r="D3894">
        <f t="shared" si="184"/>
        <v>1</v>
      </c>
      <c r="E3894" t="str">
        <f t="shared" ca="1" si="182"/>
        <v>shifted orders shipped</v>
      </c>
      <c r="F3894" t="s">
        <v>3539</v>
      </c>
      <c r="G3894" t="s">
        <v>335</v>
      </c>
      <c r="H3894" t="s">
        <v>9183</v>
      </c>
      <c r="I3894" s="6">
        <v>44012.473981481482</v>
      </c>
      <c r="J3894" t="s">
        <v>16</v>
      </c>
      <c r="K3894" s="6">
        <v>44013.499988425923</v>
      </c>
      <c r="M3894" t="s">
        <v>1502</v>
      </c>
      <c r="N3894" t="s">
        <v>1503</v>
      </c>
      <c r="Q3894" t="s">
        <v>795</v>
      </c>
      <c r="R3894" t="s">
        <v>365</v>
      </c>
      <c r="S3894">
        <v>90265</v>
      </c>
      <c r="T3894" t="s">
        <v>338</v>
      </c>
      <c r="U3894" t="s">
        <v>530</v>
      </c>
      <c r="W3894" t="s">
        <v>1504</v>
      </c>
      <c r="Z3894" t="s">
        <v>1502</v>
      </c>
      <c r="AA3894" t="s">
        <v>1503</v>
      </c>
      <c r="AD3894" t="s">
        <v>795</v>
      </c>
      <c r="AE3894" t="s">
        <v>365</v>
      </c>
      <c r="AF3894">
        <v>90265</v>
      </c>
      <c r="AG3894" t="s">
        <v>338</v>
      </c>
      <c r="AH3894" t="s">
        <v>530</v>
      </c>
      <c r="AJ3894" t="s">
        <v>1504</v>
      </c>
      <c r="AL3894" t="s">
        <v>339</v>
      </c>
      <c r="AM3894">
        <v>1</v>
      </c>
      <c r="AN3894">
        <v>1</v>
      </c>
      <c r="AO3894">
        <v>2258</v>
      </c>
      <c r="AQ3894">
        <v>127089</v>
      </c>
      <c r="AR3894">
        <v>57090001</v>
      </c>
      <c r="AT3894" t="s">
        <v>1419</v>
      </c>
      <c r="AW3894" t="s">
        <v>340</v>
      </c>
      <c r="AX3894" t="s">
        <v>340</v>
      </c>
      <c r="AY3894" t="s">
        <v>348</v>
      </c>
      <c r="AZ3894" t="s">
        <v>1418</v>
      </c>
      <c r="BY3894" t="s">
        <v>342</v>
      </c>
      <c r="EQ3894">
        <v>248021</v>
      </c>
      <c r="ER3894" t="s">
        <v>9184</v>
      </c>
      <c r="EV3894">
        <v>17287499</v>
      </c>
      <c r="EW3894">
        <v>928</v>
      </c>
      <c r="EX3894">
        <v>220942</v>
      </c>
      <c r="EY3894" t="s">
        <v>9185</v>
      </c>
      <c r="EZ3894">
        <v>1</v>
      </c>
      <c r="FC3894">
        <v>95383</v>
      </c>
      <c r="FD3894" t="s">
        <v>1417</v>
      </c>
    </row>
    <row r="3895" spans="1:160" x14ac:dyDescent="0.3">
      <c r="A3895" t="str">
        <f>VLOOKUP(B3895,Table2[],3,FALSE)</f>
        <v>Digital</v>
      </c>
      <c r="B3895" t="str">
        <f>IF(OR(ISNUMBER(FIND("QVC",Z3895)),ISNUMBER(FIND("QVC",AL3895))),"QVC",IF(OR(ISNUMBER(FIND("NCO",H3895)),ISNUMBER(FIND("NCO",Y3895))), "NCO", IF(AL3895="consumer","PMD.com",VLOOKUP(LEFT(H3895,2),Tables!$E$1:$F$11,2,FALSE))))</f>
        <v>PMD.com</v>
      </c>
      <c r="C3895">
        <f t="shared" si="183"/>
        <v>53900001</v>
      </c>
      <c r="D3895">
        <f t="shared" si="184"/>
        <v>1</v>
      </c>
      <c r="E3895" t="str">
        <f t="shared" ca="1" si="182"/>
        <v>shifted orders shipped</v>
      </c>
      <c r="F3895" t="s">
        <v>3539</v>
      </c>
      <c r="G3895" t="s">
        <v>335</v>
      </c>
      <c r="H3895" t="s">
        <v>9183</v>
      </c>
      <c r="I3895" s="6">
        <v>44012.473981481482</v>
      </c>
      <c r="J3895" t="s">
        <v>16</v>
      </c>
      <c r="K3895" s="6">
        <v>44013.499988425923</v>
      </c>
      <c r="M3895" t="s">
        <v>1502</v>
      </c>
      <c r="N3895" t="s">
        <v>1503</v>
      </c>
      <c r="Q3895" t="s">
        <v>795</v>
      </c>
      <c r="R3895" t="s">
        <v>365</v>
      </c>
      <c r="S3895">
        <v>90265</v>
      </c>
      <c r="T3895" t="s">
        <v>338</v>
      </c>
      <c r="U3895" t="s">
        <v>530</v>
      </c>
      <c r="W3895" t="s">
        <v>1504</v>
      </c>
      <c r="Z3895" t="s">
        <v>1502</v>
      </c>
      <c r="AA3895" t="s">
        <v>1503</v>
      </c>
      <c r="AD3895" t="s">
        <v>795</v>
      </c>
      <c r="AE3895" t="s">
        <v>365</v>
      </c>
      <c r="AF3895">
        <v>90265</v>
      </c>
      <c r="AG3895" t="s">
        <v>338</v>
      </c>
      <c r="AH3895" t="s">
        <v>530</v>
      </c>
      <c r="AJ3895" t="s">
        <v>1504</v>
      </c>
      <c r="AL3895" t="s">
        <v>339</v>
      </c>
      <c r="AM3895">
        <v>1</v>
      </c>
      <c r="AN3895">
        <v>1</v>
      </c>
      <c r="AO3895">
        <v>31217</v>
      </c>
      <c r="AQ3895">
        <v>124466</v>
      </c>
      <c r="AR3895">
        <v>53900001</v>
      </c>
      <c r="AS3895" t="s">
        <v>1697</v>
      </c>
      <c r="AT3895" t="s">
        <v>104</v>
      </c>
      <c r="AW3895" t="s">
        <v>343</v>
      </c>
      <c r="BY3895" t="s">
        <v>342</v>
      </c>
      <c r="EQ3895">
        <v>247378</v>
      </c>
      <c r="ER3895" t="s">
        <v>9184</v>
      </c>
      <c r="EV3895">
        <v>17287499</v>
      </c>
      <c r="EW3895">
        <v>928</v>
      </c>
      <c r="EX3895">
        <v>220942</v>
      </c>
      <c r="EY3895" t="s">
        <v>9185</v>
      </c>
      <c r="EZ3895">
        <v>1</v>
      </c>
      <c r="FC3895">
        <v>95383</v>
      </c>
      <c r="FD3895" t="s">
        <v>1417</v>
      </c>
    </row>
    <row r="3896" spans="1:160" x14ac:dyDescent="0.3">
      <c r="A3896" t="str">
        <f>VLOOKUP(B3896,Table2[],3,FALSE)</f>
        <v>Digital</v>
      </c>
      <c r="B3896" t="str">
        <f>IF(OR(ISNUMBER(FIND("QVC",Z3896)),ISNUMBER(FIND("QVC",AL3896))),"QVC",IF(OR(ISNUMBER(FIND("NCO",H3896)),ISNUMBER(FIND("NCO",Y3896))), "NCO", IF(AL3896="consumer","PMD.com",VLOOKUP(LEFT(H3896,2),Tables!$E$1:$F$11,2,FALSE))))</f>
        <v>PMD.com</v>
      </c>
      <c r="C3896">
        <f t="shared" si="183"/>
        <v>52400001</v>
      </c>
      <c r="D3896">
        <f t="shared" si="184"/>
        <v>1</v>
      </c>
      <c r="E3896" t="str">
        <f t="shared" ca="1" si="182"/>
        <v>shifted orders shipped</v>
      </c>
      <c r="F3896" t="s">
        <v>3539</v>
      </c>
      <c r="G3896" t="s">
        <v>335</v>
      </c>
      <c r="H3896" t="s">
        <v>9183</v>
      </c>
      <c r="I3896" s="6">
        <v>44012.473981481482</v>
      </c>
      <c r="J3896" t="s">
        <v>16</v>
      </c>
      <c r="K3896" s="6">
        <v>44013.499988425923</v>
      </c>
      <c r="M3896" t="s">
        <v>1502</v>
      </c>
      <c r="N3896" t="s">
        <v>1503</v>
      </c>
      <c r="Q3896" t="s">
        <v>795</v>
      </c>
      <c r="R3896" t="s">
        <v>365</v>
      </c>
      <c r="S3896">
        <v>90265</v>
      </c>
      <c r="T3896" t="s">
        <v>338</v>
      </c>
      <c r="U3896" t="s">
        <v>530</v>
      </c>
      <c r="W3896" t="s">
        <v>1504</v>
      </c>
      <c r="Z3896" t="s">
        <v>1502</v>
      </c>
      <c r="AA3896" t="s">
        <v>1503</v>
      </c>
      <c r="AD3896" t="s">
        <v>795</v>
      </c>
      <c r="AE3896" t="s">
        <v>365</v>
      </c>
      <c r="AF3896">
        <v>90265</v>
      </c>
      <c r="AG3896" t="s">
        <v>338</v>
      </c>
      <c r="AH3896" t="s">
        <v>530</v>
      </c>
      <c r="AJ3896" t="s">
        <v>1504</v>
      </c>
      <c r="AL3896" t="s">
        <v>339</v>
      </c>
      <c r="AM3896">
        <v>1</v>
      </c>
      <c r="AN3896">
        <v>1</v>
      </c>
      <c r="AO3896">
        <v>2895</v>
      </c>
      <c r="AQ3896">
        <v>124289</v>
      </c>
      <c r="AR3896">
        <v>52400001</v>
      </c>
      <c r="AS3896" t="s">
        <v>787</v>
      </c>
      <c r="AT3896" t="s">
        <v>115</v>
      </c>
      <c r="AW3896" t="s">
        <v>340</v>
      </c>
      <c r="AX3896" t="s">
        <v>340</v>
      </c>
      <c r="AY3896" t="s">
        <v>432</v>
      </c>
      <c r="AZ3896">
        <v>0</v>
      </c>
      <c r="BY3896" t="s">
        <v>342</v>
      </c>
      <c r="EQ3896">
        <v>251708</v>
      </c>
      <c r="ER3896" t="s">
        <v>9184</v>
      </c>
      <c r="EV3896">
        <v>17287499</v>
      </c>
      <c r="EW3896">
        <v>928</v>
      </c>
      <c r="EX3896">
        <v>220942</v>
      </c>
      <c r="EY3896" t="s">
        <v>9185</v>
      </c>
      <c r="EZ3896">
        <v>1</v>
      </c>
      <c r="FC3896">
        <v>52400001</v>
      </c>
      <c r="FD3896" t="s">
        <v>115</v>
      </c>
    </row>
    <row r="3897" spans="1:160" x14ac:dyDescent="0.3">
      <c r="A3897" t="str">
        <f>VLOOKUP(B3897,Table2[],3,FALSE)</f>
        <v>Digital</v>
      </c>
      <c r="B3897" t="str">
        <f>IF(OR(ISNUMBER(FIND("QVC",Z3897)),ISNUMBER(FIND("QVC",AL3897))),"QVC",IF(OR(ISNUMBER(FIND("NCO",H3897)),ISNUMBER(FIND("NCO",Y3897))), "NCO", IF(AL3897="consumer","PMD.com",VLOOKUP(LEFT(H3897,2),Tables!$E$1:$F$11,2,FALSE))))</f>
        <v>PMD.com</v>
      </c>
      <c r="C3897">
        <f t="shared" si="183"/>
        <v>57110001</v>
      </c>
      <c r="D3897">
        <f t="shared" si="184"/>
        <v>1</v>
      </c>
      <c r="E3897" t="str">
        <f t="shared" ca="1" si="182"/>
        <v>shifted orders shipped</v>
      </c>
      <c r="F3897" t="s">
        <v>3539</v>
      </c>
      <c r="G3897" t="s">
        <v>335</v>
      </c>
      <c r="H3897" t="s">
        <v>9183</v>
      </c>
      <c r="I3897" s="6">
        <v>44012.473981481482</v>
      </c>
      <c r="J3897" t="s">
        <v>16</v>
      </c>
      <c r="K3897" s="6">
        <v>44013.499988425923</v>
      </c>
      <c r="M3897" t="s">
        <v>1502</v>
      </c>
      <c r="N3897" t="s">
        <v>1503</v>
      </c>
      <c r="Q3897" t="s">
        <v>795</v>
      </c>
      <c r="R3897" t="s">
        <v>365</v>
      </c>
      <c r="S3897">
        <v>90265</v>
      </c>
      <c r="T3897" t="s">
        <v>338</v>
      </c>
      <c r="U3897" t="s">
        <v>530</v>
      </c>
      <c r="W3897" t="s">
        <v>1504</v>
      </c>
      <c r="Z3897" t="s">
        <v>1502</v>
      </c>
      <c r="AA3897" t="s">
        <v>1503</v>
      </c>
      <c r="AD3897" t="s">
        <v>795</v>
      </c>
      <c r="AE3897" t="s">
        <v>365</v>
      </c>
      <c r="AF3897">
        <v>90265</v>
      </c>
      <c r="AG3897" t="s">
        <v>338</v>
      </c>
      <c r="AH3897" t="s">
        <v>530</v>
      </c>
      <c r="AJ3897" t="s">
        <v>1504</v>
      </c>
      <c r="AL3897" t="s">
        <v>339</v>
      </c>
      <c r="AM3897">
        <v>1</v>
      </c>
      <c r="AN3897">
        <v>1</v>
      </c>
      <c r="AO3897">
        <v>2258</v>
      </c>
      <c r="AQ3897">
        <v>127091</v>
      </c>
      <c r="AR3897">
        <v>57110001</v>
      </c>
      <c r="AT3897" t="s">
        <v>1332</v>
      </c>
      <c r="AW3897" t="s">
        <v>340</v>
      </c>
      <c r="AX3897" t="s">
        <v>340</v>
      </c>
      <c r="AY3897" t="s">
        <v>348</v>
      </c>
      <c r="AZ3897" t="s">
        <v>1418</v>
      </c>
      <c r="BY3897" t="s">
        <v>342</v>
      </c>
      <c r="EQ3897">
        <v>248023</v>
      </c>
      <c r="ER3897" t="s">
        <v>9184</v>
      </c>
      <c r="EV3897">
        <v>17287499</v>
      </c>
      <c r="EW3897">
        <v>928</v>
      </c>
      <c r="EX3897">
        <v>220942</v>
      </c>
      <c r="EY3897" t="s">
        <v>9185</v>
      </c>
      <c r="EZ3897">
        <v>1</v>
      </c>
      <c r="FC3897">
        <v>95383</v>
      </c>
      <c r="FD3897" t="s">
        <v>1417</v>
      </c>
    </row>
    <row r="3898" spans="1:160" x14ac:dyDescent="0.3">
      <c r="A3898" t="str">
        <f>VLOOKUP(B3898,Table2[],3,FALSE)</f>
        <v>Digital</v>
      </c>
      <c r="B3898" t="str">
        <f>IF(OR(ISNUMBER(FIND("QVC",Z3898)),ISNUMBER(FIND("QVC",AL3898))),"QVC",IF(OR(ISNUMBER(FIND("NCO",H3898)),ISNUMBER(FIND("NCO",Y3898))), "NCO", IF(AL3898="consumer","PMD.com",VLOOKUP(LEFT(H3898,2),Tables!$E$1:$F$11,2,FALSE))))</f>
        <v>PMD.com</v>
      </c>
      <c r="C3898">
        <f t="shared" si="183"/>
        <v>5236</v>
      </c>
      <c r="D3898">
        <f t="shared" si="184"/>
        <v>1</v>
      </c>
      <c r="E3898" t="str">
        <f t="shared" ca="1" si="182"/>
        <v>shifted orders shipped</v>
      </c>
      <c r="F3898" t="s">
        <v>3539</v>
      </c>
      <c r="G3898" t="s">
        <v>335</v>
      </c>
      <c r="H3898" t="s">
        <v>9186</v>
      </c>
      <c r="I3898" s="6">
        <v>44012.85701388889</v>
      </c>
      <c r="J3898" t="s">
        <v>16</v>
      </c>
      <c r="K3898" s="6">
        <v>44013.500381944446</v>
      </c>
      <c r="M3898" t="s">
        <v>9187</v>
      </c>
      <c r="N3898" t="s">
        <v>9188</v>
      </c>
      <c r="O3898" t="s">
        <v>9189</v>
      </c>
      <c r="Q3898" t="s">
        <v>636</v>
      </c>
      <c r="R3898" t="s">
        <v>359</v>
      </c>
      <c r="S3898">
        <v>34249</v>
      </c>
      <c r="T3898" t="s">
        <v>338</v>
      </c>
      <c r="U3898" t="s">
        <v>530</v>
      </c>
      <c r="W3898" t="s">
        <v>9190</v>
      </c>
      <c r="Z3898" t="s">
        <v>9187</v>
      </c>
      <c r="AA3898" t="s">
        <v>9188</v>
      </c>
      <c r="AB3898" t="s">
        <v>9189</v>
      </c>
      <c r="AD3898" t="s">
        <v>636</v>
      </c>
      <c r="AE3898" t="s">
        <v>359</v>
      </c>
      <c r="AF3898">
        <v>34249</v>
      </c>
      <c r="AG3898" t="s">
        <v>338</v>
      </c>
      <c r="AH3898" t="s">
        <v>530</v>
      </c>
      <c r="AJ3898" t="s">
        <v>9190</v>
      </c>
      <c r="AL3898" t="s">
        <v>339</v>
      </c>
      <c r="AM3898">
        <v>1</v>
      </c>
      <c r="AN3898">
        <v>1</v>
      </c>
      <c r="AO3898">
        <v>8865</v>
      </c>
      <c r="AQ3898">
        <v>124396</v>
      </c>
      <c r="AR3898">
        <v>5236</v>
      </c>
      <c r="AS3898" t="s">
        <v>19</v>
      </c>
      <c r="AT3898" t="s">
        <v>20</v>
      </c>
      <c r="AW3898" t="s">
        <v>352</v>
      </c>
      <c r="AX3898" t="s">
        <v>352</v>
      </c>
      <c r="AY3898" t="s">
        <v>353</v>
      </c>
      <c r="AZ3898" t="s">
        <v>670</v>
      </c>
      <c r="BY3898" t="s">
        <v>342</v>
      </c>
      <c r="EQ3898">
        <v>248270</v>
      </c>
      <c r="ER3898" t="s">
        <v>9191</v>
      </c>
      <c r="EV3898">
        <v>17287824</v>
      </c>
      <c r="EW3898">
        <v>928</v>
      </c>
      <c r="EX3898">
        <v>221121</v>
      </c>
      <c r="EY3898" t="s">
        <v>9192</v>
      </c>
      <c r="EZ3898">
        <v>1</v>
      </c>
      <c r="FC3898">
        <v>5236</v>
      </c>
      <c r="FD3898" t="s">
        <v>20</v>
      </c>
    </row>
    <row r="3899" spans="1:160" x14ac:dyDescent="0.3">
      <c r="A3899" t="str">
        <f>VLOOKUP(B3899,Table2[],3,FALSE)</f>
        <v>Digital</v>
      </c>
      <c r="B3899" t="str">
        <f>IF(OR(ISNUMBER(FIND("QVC",Z3899)),ISNUMBER(FIND("QVC",AL3899))),"QVC",IF(OR(ISNUMBER(FIND("NCO",H3899)),ISNUMBER(FIND("NCO",Y3899))), "NCO", IF(AL3899="consumer","PMD.com",VLOOKUP(LEFT(H3899,2),Tables!$E$1:$F$11,2,FALSE))))</f>
        <v>PMD.com</v>
      </c>
      <c r="C3899">
        <f t="shared" si="183"/>
        <v>5254</v>
      </c>
      <c r="D3899">
        <f t="shared" si="184"/>
        <v>3</v>
      </c>
      <c r="E3899" t="str">
        <f t="shared" ca="1" si="182"/>
        <v>shifted orders shipped</v>
      </c>
      <c r="F3899" t="s">
        <v>3539</v>
      </c>
      <c r="G3899" t="s">
        <v>335</v>
      </c>
      <c r="H3899" t="s">
        <v>9186</v>
      </c>
      <c r="I3899" s="6">
        <v>44012.85701388889</v>
      </c>
      <c r="J3899" t="s">
        <v>16</v>
      </c>
      <c r="K3899" s="6">
        <v>44013.500381944446</v>
      </c>
      <c r="M3899" t="s">
        <v>9187</v>
      </c>
      <c r="N3899" t="s">
        <v>9188</v>
      </c>
      <c r="O3899" t="s">
        <v>9189</v>
      </c>
      <c r="Q3899" t="s">
        <v>636</v>
      </c>
      <c r="R3899" t="s">
        <v>359</v>
      </c>
      <c r="S3899">
        <v>34249</v>
      </c>
      <c r="T3899" t="s">
        <v>338</v>
      </c>
      <c r="U3899" t="s">
        <v>530</v>
      </c>
      <c r="W3899" t="s">
        <v>9190</v>
      </c>
      <c r="Z3899" t="s">
        <v>9187</v>
      </c>
      <c r="AA3899" t="s">
        <v>9188</v>
      </c>
      <c r="AB3899" t="s">
        <v>9189</v>
      </c>
      <c r="AD3899" t="s">
        <v>636</v>
      </c>
      <c r="AE3899" t="s">
        <v>359</v>
      </c>
      <c r="AF3899">
        <v>34249</v>
      </c>
      <c r="AG3899" t="s">
        <v>338</v>
      </c>
      <c r="AH3899" t="s">
        <v>530</v>
      </c>
      <c r="AJ3899" t="s">
        <v>9190</v>
      </c>
      <c r="AL3899" t="s">
        <v>339</v>
      </c>
      <c r="AM3899">
        <v>3</v>
      </c>
      <c r="AN3899">
        <v>3</v>
      </c>
      <c r="AO3899">
        <v>363</v>
      </c>
      <c r="AQ3899">
        <v>124398</v>
      </c>
      <c r="AR3899">
        <v>5254</v>
      </c>
      <c r="AS3899" t="s">
        <v>23</v>
      </c>
      <c r="AT3899" t="s">
        <v>24</v>
      </c>
      <c r="AW3899" t="s">
        <v>352</v>
      </c>
      <c r="AX3899" t="s">
        <v>352</v>
      </c>
      <c r="AY3899" t="s">
        <v>353</v>
      </c>
      <c r="AZ3899" t="s">
        <v>394</v>
      </c>
      <c r="BY3899" t="s">
        <v>342</v>
      </c>
      <c r="EQ3899">
        <v>248463</v>
      </c>
      <c r="ER3899" t="s">
        <v>9191</v>
      </c>
      <c r="EV3899">
        <v>17287824</v>
      </c>
      <c r="EW3899">
        <v>928</v>
      </c>
      <c r="EX3899">
        <v>221121</v>
      </c>
      <c r="EY3899" t="s">
        <v>9192</v>
      </c>
      <c r="EZ3899">
        <v>1</v>
      </c>
      <c r="FC3899">
        <v>5254</v>
      </c>
      <c r="FD3899" t="s">
        <v>24</v>
      </c>
    </row>
    <row r="3900" spans="1:160" x14ac:dyDescent="0.3">
      <c r="A3900" t="str">
        <f>VLOOKUP(B3900,Table2[],3,FALSE)</f>
        <v>Digital</v>
      </c>
      <c r="B3900" t="str">
        <f>IF(OR(ISNUMBER(FIND("QVC",Z3900)),ISNUMBER(FIND("QVC",AL3900))),"QVC",IF(OR(ISNUMBER(FIND("NCO",H3900)),ISNUMBER(FIND("NCO",Y3900))), "NCO", IF(AL3900="consumer","PMD.com",VLOOKUP(LEFT(H3900,2),Tables!$E$1:$F$11,2,FALSE))))</f>
        <v>PMD.com</v>
      </c>
      <c r="C3900">
        <f t="shared" si="183"/>
        <v>53920001</v>
      </c>
      <c r="D3900">
        <f t="shared" si="184"/>
        <v>1</v>
      </c>
      <c r="E3900" t="str">
        <f t="shared" ca="1" si="182"/>
        <v>shifted orders shipped</v>
      </c>
      <c r="F3900" t="s">
        <v>3539</v>
      </c>
      <c r="G3900" t="s">
        <v>335</v>
      </c>
      <c r="H3900" t="s">
        <v>9186</v>
      </c>
      <c r="I3900" s="6">
        <v>44012.85701388889</v>
      </c>
      <c r="J3900" t="s">
        <v>16</v>
      </c>
      <c r="K3900" s="6">
        <v>44013.500381944446</v>
      </c>
      <c r="M3900" t="s">
        <v>9187</v>
      </c>
      <c r="N3900" t="s">
        <v>9188</v>
      </c>
      <c r="O3900" t="s">
        <v>9189</v>
      </c>
      <c r="Q3900" t="s">
        <v>636</v>
      </c>
      <c r="R3900" t="s">
        <v>359</v>
      </c>
      <c r="S3900">
        <v>34249</v>
      </c>
      <c r="T3900" t="s">
        <v>338</v>
      </c>
      <c r="U3900" t="s">
        <v>530</v>
      </c>
      <c r="W3900" t="s">
        <v>9190</v>
      </c>
      <c r="Z3900" t="s">
        <v>9187</v>
      </c>
      <c r="AA3900" t="s">
        <v>9188</v>
      </c>
      <c r="AB3900" t="s">
        <v>9189</v>
      </c>
      <c r="AD3900" t="s">
        <v>636</v>
      </c>
      <c r="AE3900" t="s">
        <v>359</v>
      </c>
      <c r="AF3900">
        <v>34249</v>
      </c>
      <c r="AG3900" t="s">
        <v>338</v>
      </c>
      <c r="AH3900" t="s">
        <v>530</v>
      </c>
      <c r="AJ3900" t="s">
        <v>9190</v>
      </c>
      <c r="AL3900" t="s">
        <v>339</v>
      </c>
      <c r="AM3900">
        <v>1</v>
      </c>
      <c r="AN3900">
        <v>1</v>
      </c>
      <c r="AO3900">
        <v>14899</v>
      </c>
      <c r="AQ3900">
        <v>124468</v>
      </c>
      <c r="AR3900">
        <v>53920001</v>
      </c>
      <c r="AS3900">
        <v>9000000</v>
      </c>
      <c r="AT3900" t="s">
        <v>40</v>
      </c>
      <c r="AW3900" t="s">
        <v>343</v>
      </c>
      <c r="BY3900" t="s">
        <v>342</v>
      </c>
      <c r="EQ3900">
        <v>243396</v>
      </c>
      <c r="ER3900" t="s">
        <v>9191</v>
      </c>
      <c r="EV3900">
        <v>17287824</v>
      </c>
      <c r="EW3900">
        <v>928</v>
      </c>
      <c r="EX3900">
        <v>221121</v>
      </c>
      <c r="EY3900" t="s">
        <v>9192</v>
      </c>
      <c r="EZ3900">
        <v>1</v>
      </c>
      <c r="FC3900">
        <v>95385</v>
      </c>
      <c r="FD3900" t="s">
        <v>3531</v>
      </c>
    </row>
    <row r="3901" spans="1:160" x14ac:dyDescent="0.3">
      <c r="A3901" t="str">
        <f>VLOOKUP(B3901,Table2[],3,FALSE)</f>
        <v>Digital</v>
      </c>
      <c r="B3901" t="str">
        <f>IF(OR(ISNUMBER(FIND("QVC",Z3901)),ISNUMBER(FIND("QVC",AL3901))),"QVC",IF(OR(ISNUMBER(FIND("NCO",H3901)),ISNUMBER(FIND("NCO",Y3901))), "NCO", IF(AL3901="consumer","PMD.com",VLOOKUP(LEFT(H3901,2),Tables!$E$1:$F$11,2,FALSE))))</f>
        <v>PMD.com</v>
      </c>
      <c r="C3901">
        <f t="shared" si="183"/>
        <v>55230001</v>
      </c>
      <c r="D3901">
        <f t="shared" si="184"/>
        <v>1</v>
      </c>
      <c r="E3901" t="str">
        <f t="shared" ca="1" si="182"/>
        <v>shifted orders shipped</v>
      </c>
      <c r="F3901" t="s">
        <v>3539</v>
      </c>
      <c r="G3901" t="s">
        <v>335</v>
      </c>
      <c r="H3901" t="s">
        <v>9186</v>
      </c>
      <c r="I3901" s="6">
        <v>44012.85701388889</v>
      </c>
      <c r="J3901" t="s">
        <v>16</v>
      </c>
      <c r="K3901" s="6">
        <v>44013.500381944446</v>
      </c>
      <c r="M3901" t="s">
        <v>9187</v>
      </c>
      <c r="N3901" t="s">
        <v>9188</v>
      </c>
      <c r="O3901" t="s">
        <v>9189</v>
      </c>
      <c r="Q3901" t="s">
        <v>636</v>
      </c>
      <c r="R3901" t="s">
        <v>359</v>
      </c>
      <c r="S3901">
        <v>34249</v>
      </c>
      <c r="T3901" t="s">
        <v>338</v>
      </c>
      <c r="U3901" t="s">
        <v>530</v>
      </c>
      <c r="W3901" t="s">
        <v>9190</v>
      </c>
      <c r="Z3901" t="s">
        <v>9187</v>
      </c>
      <c r="AA3901" t="s">
        <v>9188</v>
      </c>
      <c r="AB3901" t="s">
        <v>9189</v>
      </c>
      <c r="AD3901" t="s">
        <v>636</v>
      </c>
      <c r="AE3901" t="s">
        <v>359</v>
      </c>
      <c r="AF3901">
        <v>34249</v>
      </c>
      <c r="AG3901" t="s">
        <v>338</v>
      </c>
      <c r="AH3901" t="s">
        <v>530</v>
      </c>
      <c r="AJ3901" t="s">
        <v>9190</v>
      </c>
      <c r="AL3901" t="s">
        <v>339</v>
      </c>
      <c r="AM3901">
        <v>1</v>
      </c>
      <c r="AN3901">
        <v>1</v>
      </c>
      <c r="AO3901">
        <v>5300</v>
      </c>
      <c r="AQ3901">
        <v>127154</v>
      </c>
      <c r="AR3901">
        <v>55230001</v>
      </c>
      <c r="AS3901" t="s">
        <v>154</v>
      </c>
      <c r="AT3901" t="s">
        <v>155</v>
      </c>
      <c r="AW3901" t="s">
        <v>343</v>
      </c>
      <c r="BY3901" t="s">
        <v>342</v>
      </c>
      <c r="EQ3901">
        <v>248903</v>
      </c>
      <c r="ER3901" t="s">
        <v>9191</v>
      </c>
      <c r="EV3901">
        <v>17287824</v>
      </c>
      <c r="EW3901">
        <v>928</v>
      </c>
      <c r="EX3901">
        <v>221121</v>
      </c>
      <c r="EY3901" t="s">
        <v>9192</v>
      </c>
      <c r="EZ3901">
        <v>1</v>
      </c>
      <c r="FC3901">
        <v>55230001</v>
      </c>
      <c r="FD3901" t="s">
        <v>155</v>
      </c>
    </row>
    <row r="3902" spans="1:160" x14ac:dyDescent="0.3">
      <c r="A3902" t="str">
        <f>VLOOKUP(B3902,Table2[],3,FALSE)</f>
        <v>Digital</v>
      </c>
      <c r="B3902" t="str">
        <f>IF(OR(ISNUMBER(FIND("QVC",Z3902)),ISNUMBER(FIND("QVC",AL3902))),"QVC",IF(OR(ISNUMBER(FIND("NCO",H3902)),ISNUMBER(FIND("NCO",Y3902))), "NCO", IF(AL3902="consumer","PMD.com",VLOOKUP(LEFT(H3902,2),Tables!$E$1:$F$11,2,FALSE))))</f>
        <v>PMD.com</v>
      </c>
      <c r="C3902">
        <f t="shared" si="183"/>
        <v>5341030</v>
      </c>
      <c r="D3902">
        <f t="shared" si="184"/>
        <v>1</v>
      </c>
      <c r="E3902" t="str">
        <f t="shared" ca="1" si="182"/>
        <v>shifted orders shipped</v>
      </c>
      <c r="F3902" t="s">
        <v>3539</v>
      </c>
      <c r="G3902" t="s">
        <v>335</v>
      </c>
      <c r="H3902" t="s">
        <v>9186</v>
      </c>
      <c r="I3902" s="6">
        <v>44012.85701388889</v>
      </c>
      <c r="J3902" t="s">
        <v>16</v>
      </c>
      <c r="K3902" s="6">
        <v>44013.500381944446</v>
      </c>
      <c r="M3902" t="s">
        <v>9187</v>
      </c>
      <c r="N3902" t="s">
        <v>9188</v>
      </c>
      <c r="O3902" t="s">
        <v>9189</v>
      </c>
      <c r="Q3902" t="s">
        <v>636</v>
      </c>
      <c r="R3902" t="s">
        <v>359</v>
      </c>
      <c r="S3902">
        <v>34249</v>
      </c>
      <c r="T3902" t="s">
        <v>338</v>
      </c>
      <c r="U3902" t="s">
        <v>530</v>
      </c>
      <c r="W3902" t="s">
        <v>9190</v>
      </c>
      <c r="Z3902" t="s">
        <v>9187</v>
      </c>
      <c r="AA3902" t="s">
        <v>9188</v>
      </c>
      <c r="AB3902" t="s">
        <v>9189</v>
      </c>
      <c r="AD3902" t="s">
        <v>636</v>
      </c>
      <c r="AE3902" t="s">
        <v>359</v>
      </c>
      <c r="AF3902">
        <v>34249</v>
      </c>
      <c r="AG3902" t="s">
        <v>338</v>
      </c>
      <c r="AH3902" t="s">
        <v>530</v>
      </c>
      <c r="AJ3902" t="s">
        <v>9190</v>
      </c>
      <c r="AL3902" t="s">
        <v>339</v>
      </c>
      <c r="AM3902">
        <v>1</v>
      </c>
      <c r="AN3902">
        <v>1</v>
      </c>
      <c r="AO3902">
        <v>12859</v>
      </c>
      <c r="AQ3902">
        <v>124642</v>
      </c>
      <c r="AR3902">
        <v>5341030</v>
      </c>
      <c r="AS3902" t="s">
        <v>925</v>
      </c>
      <c r="AT3902" t="s">
        <v>926</v>
      </c>
      <c r="AW3902" t="s">
        <v>366</v>
      </c>
      <c r="AX3902" t="s">
        <v>366</v>
      </c>
      <c r="AY3902" t="s">
        <v>345</v>
      </c>
      <c r="AZ3902" t="s">
        <v>346</v>
      </c>
      <c r="BY3902" t="s">
        <v>342</v>
      </c>
      <c r="EQ3902">
        <v>243275</v>
      </c>
      <c r="ER3902" t="s">
        <v>9191</v>
      </c>
      <c r="EV3902">
        <v>17287824</v>
      </c>
      <c r="EW3902">
        <v>928</v>
      </c>
      <c r="EX3902">
        <v>221121</v>
      </c>
      <c r="EY3902" t="s">
        <v>9192</v>
      </c>
      <c r="EZ3902">
        <v>1</v>
      </c>
      <c r="FC3902">
        <v>95385</v>
      </c>
      <c r="FD3902" t="s">
        <v>3531</v>
      </c>
    </row>
    <row r="3903" spans="1:160" x14ac:dyDescent="0.3">
      <c r="A3903" t="str">
        <f>VLOOKUP(B3903,Table2[],3,FALSE)</f>
        <v>Digital</v>
      </c>
      <c r="B3903" t="str">
        <f>IF(OR(ISNUMBER(FIND("QVC",Z3903)),ISNUMBER(FIND("QVC",AL3903))),"QVC",IF(OR(ISNUMBER(FIND("NCO",H3903)),ISNUMBER(FIND("NCO",Y3903))), "NCO", IF(AL3903="consumer","PMD.com",VLOOKUP(LEFT(H3903,2),Tables!$E$1:$F$11,2,FALSE))))</f>
        <v>PMD.com</v>
      </c>
      <c r="C3903">
        <f t="shared" si="183"/>
        <v>52430001</v>
      </c>
      <c r="D3903">
        <f t="shared" si="184"/>
        <v>1</v>
      </c>
      <c r="E3903" t="str">
        <f t="shared" ca="1" si="182"/>
        <v>shifted orders shipped</v>
      </c>
      <c r="F3903" t="s">
        <v>3539</v>
      </c>
      <c r="G3903" t="s">
        <v>335</v>
      </c>
      <c r="H3903" t="s">
        <v>9186</v>
      </c>
      <c r="I3903" s="6">
        <v>44012.85701388889</v>
      </c>
      <c r="J3903" t="s">
        <v>16</v>
      </c>
      <c r="K3903" s="6">
        <v>44013.500381944446</v>
      </c>
      <c r="M3903" t="s">
        <v>9187</v>
      </c>
      <c r="N3903" t="s">
        <v>9188</v>
      </c>
      <c r="O3903" t="s">
        <v>9189</v>
      </c>
      <c r="Q3903" t="s">
        <v>636</v>
      </c>
      <c r="R3903" t="s">
        <v>359</v>
      </c>
      <c r="S3903">
        <v>34249</v>
      </c>
      <c r="T3903" t="s">
        <v>338</v>
      </c>
      <c r="U3903" t="s">
        <v>530</v>
      </c>
      <c r="W3903" t="s">
        <v>9190</v>
      </c>
      <c r="Z3903" t="s">
        <v>9187</v>
      </c>
      <c r="AA3903" t="s">
        <v>9188</v>
      </c>
      <c r="AB3903" t="s">
        <v>9189</v>
      </c>
      <c r="AD3903" t="s">
        <v>636</v>
      </c>
      <c r="AE3903" t="s">
        <v>359</v>
      </c>
      <c r="AF3903">
        <v>34249</v>
      </c>
      <c r="AG3903" t="s">
        <v>338</v>
      </c>
      <c r="AH3903" t="s">
        <v>530</v>
      </c>
      <c r="AJ3903" t="s">
        <v>9190</v>
      </c>
      <c r="AL3903" t="s">
        <v>339</v>
      </c>
      <c r="AM3903">
        <v>1</v>
      </c>
      <c r="AN3903">
        <v>1</v>
      </c>
      <c r="AO3903">
        <v>12063</v>
      </c>
      <c r="AQ3903">
        <v>127155</v>
      </c>
      <c r="AR3903">
        <v>52430001</v>
      </c>
      <c r="AS3903" t="s">
        <v>927</v>
      </c>
      <c r="AT3903" t="s">
        <v>75</v>
      </c>
      <c r="AW3903" t="s">
        <v>340</v>
      </c>
      <c r="AX3903" t="s">
        <v>340</v>
      </c>
      <c r="AY3903" t="s">
        <v>357</v>
      </c>
      <c r="AZ3903" t="s">
        <v>363</v>
      </c>
      <c r="BY3903" t="s">
        <v>342</v>
      </c>
      <c r="EQ3903">
        <v>249990</v>
      </c>
      <c r="ER3903" t="s">
        <v>9191</v>
      </c>
      <c r="EV3903">
        <v>17287824</v>
      </c>
      <c r="EW3903">
        <v>928</v>
      </c>
      <c r="EX3903">
        <v>221121</v>
      </c>
      <c r="EY3903" t="s">
        <v>9192</v>
      </c>
      <c r="EZ3903">
        <v>1</v>
      </c>
      <c r="FC3903">
        <v>95385</v>
      </c>
      <c r="FD3903" t="s">
        <v>3531</v>
      </c>
    </row>
    <row r="3904" spans="1:160" x14ac:dyDescent="0.3">
      <c r="A3904" t="str">
        <f>VLOOKUP(B3904,Table2[],3,FALSE)</f>
        <v>Digital</v>
      </c>
      <c r="B3904" t="str">
        <f>IF(OR(ISNUMBER(FIND("QVC",Z3904)),ISNUMBER(FIND("QVC",AL3904))),"QVC",IF(OR(ISNUMBER(FIND("NCO",H3904)),ISNUMBER(FIND("NCO",Y3904))), "NCO", IF(AL3904="consumer","PMD.com",VLOOKUP(LEFT(H3904,2),Tables!$E$1:$F$11,2,FALSE))))</f>
        <v>PMD.com</v>
      </c>
      <c r="C3904">
        <f t="shared" si="183"/>
        <v>5901</v>
      </c>
      <c r="D3904">
        <f t="shared" si="184"/>
        <v>1</v>
      </c>
      <c r="E3904" t="str">
        <f t="shared" ca="1" si="182"/>
        <v>shifted orders shipped</v>
      </c>
      <c r="F3904" t="s">
        <v>3539</v>
      </c>
      <c r="G3904" t="s">
        <v>335</v>
      </c>
      <c r="H3904" t="s">
        <v>9186</v>
      </c>
      <c r="I3904" s="6">
        <v>44012.85701388889</v>
      </c>
      <c r="J3904" t="s">
        <v>16</v>
      </c>
      <c r="K3904" s="6">
        <v>44013.500381944446</v>
      </c>
      <c r="M3904" t="s">
        <v>9187</v>
      </c>
      <c r="N3904" t="s">
        <v>9188</v>
      </c>
      <c r="O3904" t="s">
        <v>9189</v>
      </c>
      <c r="Q3904" t="s">
        <v>636</v>
      </c>
      <c r="R3904" t="s">
        <v>359</v>
      </c>
      <c r="S3904">
        <v>34249</v>
      </c>
      <c r="T3904" t="s">
        <v>338</v>
      </c>
      <c r="U3904" t="s">
        <v>530</v>
      </c>
      <c r="W3904" t="s">
        <v>9190</v>
      </c>
      <c r="Z3904" t="s">
        <v>9187</v>
      </c>
      <c r="AA3904" t="s">
        <v>9188</v>
      </c>
      <c r="AB3904" t="s">
        <v>9189</v>
      </c>
      <c r="AD3904" t="s">
        <v>636</v>
      </c>
      <c r="AE3904" t="s">
        <v>359</v>
      </c>
      <c r="AF3904">
        <v>34249</v>
      </c>
      <c r="AG3904" t="s">
        <v>338</v>
      </c>
      <c r="AH3904" t="s">
        <v>530</v>
      </c>
      <c r="AJ3904" t="s">
        <v>9190</v>
      </c>
      <c r="AL3904" t="s">
        <v>339</v>
      </c>
      <c r="AM3904">
        <v>1</v>
      </c>
      <c r="AN3904">
        <v>1</v>
      </c>
      <c r="AO3904">
        <v>1428</v>
      </c>
      <c r="AQ3904">
        <v>123804</v>
      </c>
      <c r="AR3904">
        <v>5901</v>
      </c>
      <c r="AS3904" t="s">
        <v>1300</v>
      </c>
      <c r="AT3904" t="s">
        <v>17</v>
      </c>
      <c r="AW3904" t="s">
        <v>352</v>
      </c>
      <c r="AX3904" t="s">
        <v>352</v>
      </c>
      <c r="AY3904" t="s">
        <v>353</v>
      </c>
      <c r="AZ3904" t="s">
        <v>358</v>
      </c>
      <c r="BY3904" t="s">
        <v>342</v>
      </c>
      <c r="EQ3904">
        <v>250322</v>
      </c>
      <c r="ER3904" t="s">
        <v>9191</v>
      </c>
      <c r="EV3904">
        <v>17287824</v>
      </c>
      <c r="EW3904">
        <v>928</v>
      </c>
      <c r="EX3904">
        <v>221121</v>
      </c>
      <c r="EY3904" t="s">
        <v>9192</v>
      </c>
      <c r="EZ3904">
        <v>1</v>
      </c>
      <c r="FC3904">
        <v>5901</v>
      </c>
      <c r="FD3904" t="s">
        <v>17</v>
      </c>
    </row>
    <row r="3905" spans="1:160" x14ac:dyDescent="0.3">
      <c r="A3905" t="str">
        <f>VLOOKUP(B3905,Table2[],3,FALSE)</f>
        <v>Digital</v>
      </c>
      <c r="B3905" t="str">
        <f>IF(OR(ISNUMBER(FIND("QVC",Z3905)),ISNUMBER(FIND("QVC",AL3905))),"QVC",IF(OR(ISNUMBER(FIND("NCO",H3905)),ISNUMBER(FIND("NCO",Y3905))), "NCO", IF(AL3905="consumer","PMD.com",VLOOKUP(LEFT(H3905,2),Tables!$E$1:$F$11,2,FALSE))))</f>
        <v>PMD.com</v>
      </c>
      <c r="C3905">
        <f t="shared" si="183"/>
        <v>51090030</v>
      </c>
      <c r="D3905">
        <f t="shared" si="184"/>
        <v>1</v>
      </c>
      <c r="E3905" t="str">
        <f t="shared" ca="1" si="182"/>
        <v>shifted orders shipped</v>
      </c>
      <c r="F3905" t="s">
        <v>3539</v>
      </c>
      <c r="G3905" t="s">
        <v>335</v>
      </c>
      <c r="H3905" t="s">
        <v>9186</v>
      </c>
      <c r="I3905" s="6">
        <v>44012.85701388889</v>
      </c>
      <c r="J3905" t="s">
        <v>16</v>
      </c>
      <c r="K3905" s="6">
        <v>44013.500381944446</v>
      </c>
      <c r="M3905" t="s">
        <v>9187</v>
      </c>
      <c r="N3905" t="s">
        <v>9188</v>
      </c>
      <c r="O3905" t="s">
        <v>9189</v>
      </c>
      <c r="Q3905" t="s">
        <v>636</v>
      </c>
      <c r="R3905" t="s">
        <v>359</v>
      </c>
      <c r="S3905">
        <v>34249</v>
      </c>
      <c r="T3905" t="s">
        <v>338</v>
      </c>
      <c r="U3905" t="s">
        <v>530</v>
      </c>
      <c r="W3905" t="s">
        <v>9190</v>
      </c>
      <c r="Z3905" t="s">
        <v>9187</v>
      </c>
      <c r="AA3905" t="s">
        <v>9188</v>
      </c>
      <c r="AB3905" t="s">
        <v>9189</v>
      </c>
      <c r="AD3905" t="s">
        <v>636</v>
      </c>
      <c r="AE3905" t="s">
        <v>359</v>
      </c>
      <c r="AF3905">
        <v>34249</v>
      </c>
      <c r="AG3905" t="s">
        <v>338</v>
      </c>
      <c r="AH3905" t="s">
        <v>530</v>
      </c>
      <c r="AJ3905" t="s">
        <v>9190</v>
      </c>
      <c r="AL3905" t="s">
        <v>339</v>
      </c>
      <c r="AM3905">
        <v>1</v>
      </c>
      <c r="AN3905">
        <v>1</v>
      </c>
      <c r="AO3905">
        <v>6688</v>
      </c>
      <c r="AQ3905">
        <v>125960</v>
      </c>
      <c r="AR3905">
        <v>51090030</v>
      </c>
      <c r="AS3905" t="s">
        <v>3043</v>
      </c>
      <c r="AT3905" t="s">
        <v>628</v>
      </c>
      <c r="AW3905" t="s">
        <v>343</v>
      </c>
      <c r="BY3905" t="s">
        <v>342</v>
      </c>
      <c r="BZ3905" t="b">
        <v>0</v>
      </c>
      <c r="EQ3905">
        <v>243047</v>
      </c>
      <c r="ER3905" t="s">
        <v>9191</v>
      </c>
      <c r="EV3905">
        <v>17287824</v>
      </c>
      <c r="EW3905">
        <v>928</v>
      </c>
      <c r="EX3905">
        <v>221121</v>
      </c>
      <c r="EY3905" t="s">
        <v>9192</v>
      </c>
      <c r="EZ3905">
        <v>1</v>
      </c>
      <c r="FC3905">
        <v>95385</v>
      </c>
      <c r="FD3905" t="s">
        <v>3531</v>
      </c>
    </row>
    <row r="3906" spans="1:160" x14ac:dyDescent="0.3">
      <c r="A3906" t="str">
        <f>VLOOKUP(B3906,Table2[],3,FALSE)</f>
        <v>Digital</v>
      </c>
      <c r="B3906" t="str">
        <f>IF(OR(ISNUMBER(FIND("QVC",Z3906)),ISNUMBER(FIND("QVC",AL3906))),"QVC",IF(OR(ISNUMBER(FIND("NCO",H3906)),ISNUMBER(FIND("NCO",Y3906))), "NCO", IF(AL3906="consumer","PMD.com",VLOOKUP(LEFT(H3906,2),Tables!$E$1:$F$11,2,FALSE))))</f>
        <v>PMD.com</v>
      </c>
      <c r="C3906">
        <f t="shared" si="183"/>
        <v>51010001</v>
      </c>
      <c r="D3906">
        <f t="shared" si="184"/>
        <v>2</v>
      </c>
      <c r="E3906" t="str">
        <f t="shared" ca="1" si="182"/>
        <v>MTD orders shipped</v>
      </c>
      <c r="F3906" t="s">
        <v>3539</v>
      </c>
      <c r="G3906" t="s">
        <v>335</v>
      </c>
      <c r="H3906" t="s">
        <v>9193</v>
      </c>
      <c r="I3906" s="6">
        <v>44013.352314814816</v>
      </c>
      <c r="J3906" t="s">
        <v>16</v>
      </c>
      <c r="K3906" s="6">
        <v>44013.602002314816</v>
      </c>
      <c r="M3906" t="s">
        <v>9194</v>
      </c>
      <c r="N3906" t="s">
        <v>9195</v>
      </c>
      <c r="Q3906" t="s">
        <v>691</v>
      </c>
      <c r="R3906" t="s">
        <v>389</v>
      </c>
      <c r="S3906" t="s">
        <v>9196</v>
      </c>
      <c r="T3906" t="s">
        <v>338</v>
      </c>
      <c r="U3906" t="s">
        <v>530</v>
      </c>
      <c r="W3906" t="s">
        <v>9197</v>
      </c>
      <c r="Z3906" t="s">
        <v>9194</v>
      </c>
      <c r="AA3906" t="s">
        <v>9195</v>
      </c>
      <c r="AD3906" t="s">
        <v>691</v>
      </c>
      <c r="AE3906" t="s">
        <v>389</v>
      </c>
      <c r="AF3906" t="s">
        <v>9196</v>
      </c>
      <c r="AG3906" t="s">
        <v>338</v>
      </c>
      <c r="AH3906" t="s">
        <v>530</v>
      </c>
      <c r="AJ3906" t="s">
        <v>9197</v>
      </c>
      <c r="AL3906" t="s">
        <v>339</v>
      </c>
      <c r="AM3906">
        <v>2</v>
      </c>
      <c r="AN3906">
        <v>2</v>
      </c>
      <c r="AO3906">
        <v>8743</v>
      </c>
      <c r="AQ3906">
        <v>123868</v>
      </c>
      <c r="AR3906">
        <v>51010001</v>
      </c>
      <c r="AS3906" t="s">
        <v>48</v>
      </c>
      <c r="AT3906" t="s">
        <v>49</v>
      </c>
      <c r="AW3906" t="s">
        <v>340</v>
      </c>
      <c r="AX3906" t="s">
        <v>340</v>
      </c>
      <c r="AY3906" t="s">
        <v>357</v>
      </c>
      <c r="AZ3906" t="s">
        <v>363</v>
      </c>
      <c r="BY3906" t="s">
        <v>342</v>
      </c>
      <c r="EQ3906">
        <v>251450</v>
      </c>
      <c r="ER3906" t="s">
        <v>9198</v>
      </c>
      <c r="EV3906">
        <v>17289002</v>
      </c>
      <c r="EW3906">
        <v>928</v>
      </c>
      <c r="EX3906">
        <v>221267</v>
      </c>
      <c r="EY3906" t="s">
        <v>9199</v>
      </c>
      <c r="EZ3906">
        <v>1</v>
      </c>
      <c r="FC3906">
        <v>51010001</v>
      </c>
      <c r="FD3906" t="s">
        <v>49</v>
      </c>
    </row>
    <row r="3907" spans="1:160" x14ac:dyDescent="0.3">
      <c r="A3907" t="str">
        <f>VLOOKUP(B3907,Table2[],3,FALSE)</f>
        <v>Digital</v>
      </c>
      <c r="B3907" t="str">
        <f>IF(OR(ISNUMBER(FIND("QVC",Z3907)),ISNUMBER(FIND("QVC",AL3907))),"QVC",IF(OR(ISNUMBER(FIND("NCO",H3907)),ISNUMBER(FIND("NCO",Y3907))), "NCO", IF(AL3907="consumer","PMD.com",VLOOKUP(LEFT(H3907,2),Tables!$E$1:$F$11,2,FALSE))))</f>
        <v>PMD.com</v>
      </c>
      <c r="C3907">
        <f t="shared" si="183"/>
        <v>54010001</v>
      </c>
      <c r="D3907">
        <f t="shared" si="184"/>
        <v>2</v>
      </c>
      <c r="E3907" t="str">
        <f t="shared" ref="E3907:E3970" ca="1" si="185">IF(MONTH(TODAY())-MONTH(I3907)&gt;0,"shifted orders shipped","MTD orders shipped")</f>
        <v>MTD orders shipped</v>
      </c>
      <c r="F3907" t="s">
        <v>3539</v>
      </c>
      <c r="G3907" t="s">
        <v>335</v>
      </c>
      <c r="H3907" t="s">
        <v>9200</v>
      </c>
      <c r="I3907" s="6">
        <v>44013.347326388888</v>
      </c>
      <c r="J3907" t="s">
        <v>16</v>
      </c>
      <c r="K3907" s="6">
        <v>44013.602951388886</v>
      </c>
      <c r="M3907" t="s">
        <v>9201</v>
      </c>
      <c r="N3907" t="s">
        <v>9202</v>
      </c>
      <c r="Q3907" t="s">
        <v>1375</v>
      </c>
      <c r="R3907" t="s">
        <v>375</v>
      </c>
      <c r="S3907">
        <v>60655</v>
      </c>
      <c r="T3907" t="s">
        <v>338</v>
      </c>
      <c r="U3907" t="s">
        <v>530</v>
      </c>
      <c r="W3907" t="s">
        <v>1916</v>
      </c>
      <c r="Z3907" t="s">
        <v>9201</v>
      </c>
      <c r="AA3907" t="s">
        <v>9202</v>
      </c>
      <c r="AD3907" t="s">
        <v>1375</v>
      </c>
      <c r="AE3907" t="s">
        <v>375</v>
      </c>
      <c r="AF3907">
        <v>60655</v>
      </c>
      <c r="AG3907" t="s">
        <v>338</v>
      </c>
      <c r="AH3907" t="s">
        <v>530</v>
      </c>
      <c r="AJ3907" t="s">
        <v>1916</v>
      </c>
      <c r="AL3907" t="s">
        <v>339</v>
      </c>
      <c r="AM3907">
        <v>2</v>
      </c>
      <c r="AN3907">
        <v>2</v>
      </c>
      <c r="AO3907">
        <v>6300</v>
      </c>
      <c r="AQ3907">
        <v>124476</v>
      </c>
      <c r="AR3907">
        <v>54010001</v>
      </c>
      <c r="AS3907" t="s">
        <v>577</v>
      </c>
      <c r="AT3907" t="s">
        <v>35</v>
      </c>
      <c r="AW3907" t="s">
        <v>340</v>
      </c>
      <c r="AX3907">
        <v>0</v>
      </c>
      <c r="AY3907" t="s">
        <v>348</v>
      </c>
      <c r="AZ3907">
        <v>0</v>
      </c>
      <c r="BY3907" t="s">
        <v>342</v>
      </c>
      <c r="EQ3907">
        <v>252076</v>
      </c>
      <c r="ER3907" t="s">
        <v>9203</v>
      </c>
      <c r="EV3907">
        <v>17289001</v>
      </c>
      <c r="EW3907">
        <v>928</v>
      </c>
      <c r="EX3907">
        <v>221266</v>
      </c>
      <c r="EY3907">
        <v>9.2748999964335493E+25</v>
      </c>
      <c r="EZ3907">
        <v>1</v>
      </c>
      <c r="FC3907">
        <v>54010001</v>
      </c>
      <c r="FD3907" t="s">
        <v>35</v>
      </c>
    </row>
    <row r="3908" spans="1:160" x14ac:dyDescent="0.3">
      <c r="A3908" t="str">
        <f>VLOOKUP(B3908,Table2[],3,FALSE)</f>
        <v>Digital</v>
      </c>
      <c r="B3908" t="str">
        <f>IF(OR(ISNUMBER(FIND("QVC",Z3908)),ISNUMBER(FIND("QVC",AL3908))),"QVC",IF(OR(ISNUMBER(FIND("NCO",H3908)),ISNUMBER(FIND("NCO",Y3908))), "NCO", IF(AL3908="consumer","PMD.com",VLOOKUP(LEFT(H3908,2),Tables!$E$1:$F$11,2,FALSE))))</f>
        <v>PMD.com</v>
      </c>
      <c r="C3908">
        <f t="shared" si="183"/>
        <v>52240001</v>
      </c>
      <c r="D3908">
        <f t="shared" si="184"/>
        <v>1</v>
      </c>
      <c r="E3908" t="str">
        <f t="shared" ca="1" si="185"/>
        <v>MTD orders shipped</v>
      </c>
      <c r="F3908" t="s">
        <v>3539</v>
      </c>
      <c r="G3908" t="s">
        <v>335</v>
      </c>
      <c r="H3908" t="s">
        <v>9204</v>
      </c>
      <c r="I3908" s="6">
        <v>44013.366041666668</v>
      </c>
      <c r="J3908" t="s">
        <v>16</v>
      </c>
      <c r="K3908" s="6">
        <v>44013.60365740741</v>
      </c>
      <c r="M3908" t="s">
        <v>9205</v>
      </c>
      <c r="N3908" t="s">
        <v>9206</v>
      </c>
      <c r="Q3908" t="s">
        <v>544</v>
      </c>
      <c r="R3908" t="s">
        <v>386</v>
      </c>
      <c r="S3908" t="s">
        <v>9207</v>
      </c>
      <c r="T3908" t="s">
        <v>338</v>
      </c>
      <c r="U3908" t="s">
        <v>530</v>
      </c>
      <c r="W3908" t="s">
        <v>9208</v>
      </c>
      <c r="Z3908" t="s">
        <v>9205</v>
      </c>
      <c r="AA3908" t="s">
        <v>9206</v>
      </c>
      <c r="AD3908" t="s">
        <v>544</v>
      </c>
      <c r="AE3908" t="s">
        <v>386</v>
      </c>
      <c r="AF3908" t="s">
        <v>9207</v>
      </c>
      <c r="AG3908" t="s">
        <v>338</v>
      </c>
      <c r="AH3908" t="s">
        <v>530</v>
      </c>
      <c r="AJ3908" t="s">
        <v>9208</v>
      </c>
      <c r="AL3908" t="s">
        <v>339</v>
      </c>
      <c r="AM3908">
        <v>1</v>
      </c>
      <c r="AN3908">
        <v>1</v>
      </c>
      <c r="AO3908">
        <v>5995</v>
      </c>
      <c r="AQ3908">
        <v>124435</v>
      </c>
      <c r="AR3908">
        <v>52240001</v>
      </c>
      <c r="AS3908" t="s">
        <v>2387</v>
      </c>
      <c r="AT3908" t="s">
        <v>108</v>
      </c>
      <c r="AW3908" t="s">
        <v>340</v>
      </c>
      <c r="AX3908" t="s">
        <v>340</v>
      </c>
      <c r="AY3908" t="s">
        <v>341</v>
      </c>
      <c r="AZ3908">
        <v>0</v>
      </c>
      <c r="BY3908" t="s">
        <v>342</v>
      </c>
      <c r="EQ3908">
        <v>253361</v>
      </c>
      <c r="ER3908" t="s">
        <v>9209</v>
      </c>
      <c r="EV3908">
        <v>17289007</v>
      </c>
      <c r="EW3908">
        <v>928</v>
      </c>
      <c r="EX3908">
        <v>221272</v>
      </c>
      <c r="EY3908">
        <v>9.2748999964335493E+25</v>
      </c>
      <c r="EZ3908">
        <v>1</v>
      </c>
      <c r="FC3908">
        <v>52240001</v>
      </c>
      <c r="FD3908" t="s">
        <v>108</v>
      </c>
    </row>
    <row r="3909" spans="1:160" x14ac:dyDescent="0.3">
      <c r="A3909" t="str">
        <f>VLOOKUP(B3909,Table2[],3,FALSE)</f>
        <v>Digital</v>
      </c>
      <c r="B3909" t="str">
        <f>IF(OR(ISNUMBER(FIND("QVC",Z3909)),ISNUMBER(FIND("QVC",AL3909))),"QVC",IF(OR(ISNUMBER(FIND("NCO",H3909)),ISNUMBER(FIND("NCO",Y3909))), "NCO", IF(AL3909="consumer","PMD.com",VLOOKUP(LEFT(H3909,2),Tables!$E$1:$F$11,2,FALSE))))</f>
        <v>PMD.com</v>
      </c>
      <c r="C3909">
        <f t="shared" si="183"/>
        <v>52230001</v>
      </c>
      <c r="D3909">
        <f t="shared" si="184"/>
        <v>1</v>
      </c>
      <c r="E3909" t="str">
        <f t="shared" ca="1" si="185"/>
        <v>MTD orders shipped</v>
      </c>
      <c r="F3909" t="s">
        <v>3539</v>
      </c>
      <c r="G3909" t="s">
        <v>335</v>
      </c>
      <c r="H3909" t="s">
        <v>9210</v>
      </c>
      <c r="I3909" s="6">
        <v>44013.357256944444</v>
      </c>
      <c r="J3909" t="s">
        <v>16</v>
      </c>
      <c r="K3909" s="6">
        <v>44013.604641203703</v>
      </c>
      <c r="M3909" t="s">
        <v>9211</v>
      </c>
      <c r="N3909" t="s">
        <v>9212</v>
      </c>
      <c r="Q3909" t="s">
        <v>1324</v>
      </c>
      <c r="R3909" t="s">
        <v>359</v>
      </c>
      <c r="S3909" t="s">
        <v>9213</v>
      </c>
      <c r="T3909" t="s">
        <v>338</v>
      </c>
      <c r="U3909" t="s">
        <v>530</v>
      </c>
      <c r="W3909" t="s">
        <v>9214</v>
      </c>
      <c r="Z3909" t="s">
        <v>9211</v>
      </c>
      <c r="AA3909" t="s">
        <v>9212</v>
      </c>
      <c r="AD3909" t="s">
        <v>1324</v>
      </c>
      <c r="AE3909" t="s">
        <v>359</v>
      </c>
      <c r="AF3909" t="s">
        <v>9213</v>
      </c>
      <c r="AG3909" t="s">
        <v>338</v>
      </c>
      <c r="AH3909" t="s">
        <v>530</v>
      </c>
      <c r="AJ3909" t="s">
        <v>9214</v>
      </c>
      <c r="AL3909" t="s">
        <v>339</v>
      </c>
      <c r="AM3909">
        <v>1</v>
      </c>
      <c r="AN3909">
        <v>1</v>
      </c>
      <c r="AO3909">
        <v>1194</v>
      </c>
      <c r="AQ3909">
        <v>124434</v>
      </c>
      <c r="AR3909">
        <v>52230001</v>
      </c>
      <c r="AS3909" t="s">
        <v>105</v>
      </c>
      <c r="AT3909" t="s">
        <v>106</v>
      </c>
      <c r="AW3909" t="s">
        <v>340</v>
      </c>
      <c r="AX3909" t="s">
        <v>340</v>
      </c>
      <c r="AY3909" t="s">
        <v>341</v>
      </c>
      <c r="AZ3909">
        <v>0</v>
      </c>
      <c r="BY3909" t="s">
        <v>342</v>
      </c>
      <c r="EQ3909">
        <v>247324</v>
      </c>
      <c r="ER3909" t="s">
        <v>9215</v>
      </c>
      <c r="EV3909">
        <v>17289003</v>
      </c>
      <c r="EW3909">
        <v>928</v>
      </c>
      <c r="EX3909">
        <v>221268</v>
      </c>
      <c r="EY3909">
        <v>9.2748999964335493E+25</v>
      </c>
      <c r="EZ3909">
        <v>1</v>
      </c>
      <c r="FC3909">
        <v>52230001</v>
      </c>
      <c r="FD3909" t="s">
        <v>106</v>
      </c>
    </row>
    <row r="3910" spans="1:160" x14ac:dyDescent="0.3">
      <c r="A3910" t="str">
        <f>VLOOKUP(B3910,Table2[],3,FALSE)</f>
        <v>Digital</v>
      </c>
      <c r="B3910" t="str">
        <f>IF(OR(ISNUMBER(FIND("QVC",Z3910)),ISNUMBER(FIND("QVC",AL3910))),"QVC",IF(OR(ISNUMBER(FIND("NCO",H3910)),ISNUMBER(FIND("NCO",Y3910))), "NCO", IF(AL3910="consumer","PMD.com",VLOOKUP(LEFT(H3910,2),Tables!$E$1:$F$11,2,FALSE))))</f>
        <v>PMD.com</v>
      </c>
      <c r="C3910">
        <f t="shared" si="183"/>
        <v>5208</v>
      </c>
      <c r="D3910">
        <f t="shared" si="184"/>
        <v>1</v>
      </c>
      <c r="E3910" t="str">
        <f t="shared" ca="1" si="185"/>
        <v>MTD orders shipped</v>
      </c>
      <c r="F3910" t="s">
        <v>3539</v>
      </c>
      <c r="G3910" t="s">
        <v>335</v>
      </c>
      <c r="H3910" t="s">
        <v>9216</v>
      </c>
      <c r="I3910" s="6">
        <v>44013.361261574071</v>
      </c>
      <c r="J3910" t="s">
        <v>16</v>
      </c>
      <c r="K3910" s="6">
        <v>44013.60527777778</v>
      </c>
      <c r="M3910" t="s">
        <v>9217</v>
      </c>
      <c r="N3910" t="s">
        <v>9218</v>
      </c>
      <c r="Q3910" t="s">
        <v>459</v>
      </c>
      <c r="R3910" t="s">
        <v>359</v>
      </c>
      <c r="S3910" t="s">
        <v>9219</v>
      </c>
      <c r="T3910" t="s">
        <v>338</v>
      </c>
      <c r="U3910" t="s">
        <v>530</v>
      </c>
      <c r="W3910" t="s">
        <v>9220</v>
      </c>
      <c r="Z3910" t="s">
        <v>9217</v>
      </c>
      <c r="AA3910" t="s">
        <v>9218</v>
      </c>
      <c r="AD3910" t="s">
        <v>459</v>
      </c>
      <c r="AE3910" t="s">
        <v>359</v>
      </c>
      <c r="AF3910" t="s">
        <v>9219</v>
      </c>
      <c r="AG3910" t="s">
        <v>338</v>
      </c>
      <c r="AH3910" t="s">
        <v>530</v>
      </c>
      <c r="AJ3910" t="s">
        <v>9220</v>
      </c>
      <c r="AL3910" t="s">
        <v>339</v>
      </c>
      <c r="AM3910">
        <v>1</v>
      </c>
      <c r="AN3910">
        <v>1</v>
      </c>
      <c r="AO3910">
        <v>1406</v>
      </c>
      <c r="AQ3910">
        <v>124008</v>
      </c>
      <c r="AR3910">
        <v>5208</v>
      </c>
      <c r="AS3910" t="s">
        <v>51</v>
      </c>
      <c r="AT3910" t="s">
        <v>52</v>
      </c>
      <c r="AW3910" t="s">
        <v>340</v>
      </c>
      <c r="AX3910" t="s">
        <v>340</v>
      </c>
      <c r="AY3910" t="s">
        <v>419</v>
      </c>
      <c r="AZ3910" t="s">
        <v>420</v>
      </c>
      <c r="BY3910" t="s">
        <v>342</v>
      </c>
      <c r="EQ3910">
        <v>249094</v>
      </c>
      <c r="ER3910" t="s">
        <v>9221</v>
      </c>
      <c r="EV3910">
        <v>17289006</v>
      </c>
      <c r="EW3910">
        <v>928</v>
      </c>
      <c r="EX3910">
        <v>221271</v>
      </c>
      <c r="EY3910">
        <v>9.2748999964335493E+25</v>
      </c>
      <c r="EZ3910">
        <v>1</v>
      </c>
      <c r="FC3910">
        <v>5208</v>
      </c>
      <c r="FD3910" t="s">
        <v>52</v>
      </c>
    </row>
    <row r="3911" spans="1:160" x14ac:dyDescent="0.3">
      <c r="A3911" t="str">
        <f>VLOOKUP(B3911,Table2[],3,FALSE)</f>
        <v>Digital</v>
      </c>
      <c r="B3911" t="str">
        <f>IF(OR(ISNUMBER(FIND("QVC",Z3911)),ISNUMBER(FIND("QVC",AL3911))),"QVC",IF(OR(ISNUMBER(FIND("NCO",H3911)),ISNUMBER(FIND("NCO",Y3911))), "NCO", IF(AL3911="consumer","PMD.com",VLOOKUP(LEFT(H3911,2),Tables!$E$1:$F$11,2,FALSE))))</f>
        <v>PMD.com</v>
      </c>
      <c r="C3911">
        <f t="shared" si="183"/>
        <v>7659</v>
      </c>
      <c r="D3911">
        <f t="shared" si="184"/>
        <v>1</v>
      </c>
      <c r="E3911" t="str">
        <f t="shared" ca="1" si="185"/>
        <v>MTD orders shipped</v>
      </c>
      <c r="F3911" t="s">
        <v>3539</v>
      </c>
      <c r="G3911" t="s">
        <v>335</v>
      </c>
      <c r="H3911" t="s">
        <v>9222</v>
      </c>
      <c r="I3911" s="6">
        <v>44013.370752314811</v>
      </c>
      <c r="J3911" t="s">
        <v>16</v>
      </c>
      <c r="K3911" s="6">
        <v>44013.608067129629</v>
      </c>
      <c r="M3911" t="s">
        <v>9223</v>
      </c>
      <c r="N3911" t="s">
        <v>9224</v>
      </c>
      <c r="Q3911" t="s">
        <v>1632</v>
      </c>
      <c r="R3911" t="s">
        <v>347</v>
      </c>
      <c r="S3911">
        <v>23322</v>
      </c>
      <c r="T3911" t="s">
        <v>338</v>
      </c>
      <c r="U3911" t="s">
        <v>530</v>
      </c>
      <c r="W3911" t="s">
        <v>9225</v>
      </c>
      <c r="Z3911" t="s">
        <v>9223</v>
      </c>
      <c r="AA3911" t="s">
        <v>9224</v>
      </c>
      <c r="AD3911" t="s">
        <v>1632</v>
      </c>
      <c r="AE3911" t="s">
        <v>347</v>
      </c>
      <c r="AF3911">
        <v>23322</v>
      </c>
      <c r="AG3911" t="s">
        <v>338</v>
      </c>
      <c r="AH3911" t="s">
        <v>530</v>
      </c>
      <c r="AJ3911" t="s">
        <v>9225</v>
      </c>
      <c r="AL3911" t="s">
        <v>339</v>
      </c>
      <c r="AM3911">
        <v>1</v>
      </c>
      <c r="AN3911">
        <v>1</v>
      </c>
      <c r="AO3911">
        <v>4325</v>
      </c>
      <c r="AQ3911">
        <v>127796</v>
      </c>
      <c r="AR3911">
        <v>7659</v>
      </c>
      <c r="AS3911" t="s">
        <v>1085</v>
      </c>
      <c r="AT3911" t="s">
        <v>1086</v>
      </c>
      <c r="BY3911" t="s">
        <v>342</v>
      </c>
      <c r="EQ3911">
        <v>252890</v>
      </c>
      <c r="ER3911" t="s">
        <v>9226</v>
      </c>
      <c r="EV3911">
        <v>17289009</v>
      </c>
      <c r="EW3911">
        <v>928</v>
      </c>
      <c r="EX3911">
        <v>221274</v>
      </c>
      <c r="EY3911" t="s">
        <v>9227</v>
      </c>
      <c r="EZ3911">
        <v>1</v>
      </c>
      <c r="FC3911">
        <v>7659</v>
      </c>
      <c r="FD3911" t="s">
        <v>1086</v>
      </c>
    </row>
    <row r="3912" spans="1:160" x14ac:dyDescent="0.3">
      <c r="A3912" t="str">
        <f>VLOOKUP(B3912,Table2[],3,FALSE)</f>
        <v>Digital</v>
      </c>
      <c r="B3912" t="str">
        <f>IF(OR(ISNUMBER(FIND("QVC",Z3912)),ISNUMBER(FIND("QVC",AL3912))),"QVC",IF(OR(ISNUMBER(FIND("NCO",H3912)),ISNUMBER(FIND("NCO",Y3912))), "NCO", IF(AL3912="consumer","PMD.com",VLOOKUP(LEFT(H3912,2),Tables!$E$1:$F$11,2,FALSE))))</f>
        <v>PMD.com</v>
      </c>
      <c r="C3912">
        <f t="shared" si="183"/>
        <v>53780001</v>
      </c>
      <c r="D3912">
        <f t="shared" si="184"/>
        <v>1</v>
      </c>
      <c r="E3912" t="str">
        <f t="shared" ca="1" si="185"/>
        <v>MTD orders shipped</v>
      </c>
      <c r="F3912" t="s">
        <v>3539</v>
      </c>
      <c r="G3912" t="s">
        <v>335</v>
      </c>
      <c r="H3912" t="s">
        <v>9222</v>
      </c>
      <c r="I3912" s="6">
        <v>44013.370752314811</v>
      </c>
      <c r="J3912" t="s">
        <v>16</v>
      </c>
      <c r="K3912" s="6">
        <v>44013.608067129629</v>
      </c>
      <c r="M3912" t="s">
        <v>9223</v>
      </c>
      <c r="N3912" t="s">
        <v>9224</v>
      </c>
      <c r="Q3912" t="s">
        <v>1632</v>
      </c>
      <c r="R3912" t="s">
        <v>347</v>
      </c>
      <c r="S3912">
        <v>23322</v>
      </c>
      <c r="T3912" t="s">
        <v>338</v>
      </c>
      <c r="U3912" t="s">
        <v>530</v>
      </c>
      <c r="W3912" t="s">
        <v>9225</v>
      </c>
      <c r="Z3912" t="s">
        <v>9223</v>
      </c>
      <c r="AA3912" t="s">
        <v>9224</v>
      </c>
      <c r="AD3912" t="s">
        <v>1632</v>
      </c>
      <c r="AE3912" t="s">
        <v>347</v>
      </c>
      <c r="AF3912">
        <v>23322</v>
      </c>
      <c r="AG3912" t="s">
        <v>338</v>
      </c>
      <c r="AH3912" t="s">
        <v>530</v>
      </c>
      <c r="AJ3912" t="s">
        <v>9225</v>
      </c>
      <c r="AL3912" t="s">
        <v>339</v>
      </c>
      <c r="AM3912">
        <v>1</v>
      </c>
      <c r="AN3912">
        <v>1</v>
      </c>
      <c r="AO3912">
        <v>43445</v>
      </c>
      <c r="AQ3912">
        <v>124800</v>
      </c>
      <c r="AR3912">
        <v>53780001</v>
      </c>
      <c r="AS3912" t="s">
        <v>30</v>
      </c>
      <c r="AT3912" t="s">
        <v>31</v>
      </c>
      <c r="AW3912" t="s">
        <v>344</v>
      </c>
      <c r="AX3912">
        <v>0</v>
      </c>
      <c r="AY3912" t="s">
        <v>348</v>
      </c>
      <c r="AZ3912">
        <v>0</v>
      </c>
      <c r="BY3912" t="s">
        <v>342</v>
      </c>
      <c r="EQ3912">
        <v>243901</v>
      </c>
      <c r="ER3912" t="s">
        <v>9226</v>
      </c>
      <c r="EV3912">
        <v>17289009</v>
      </c>
      <c r="EW3912">
        <v>928</v>
      </c>
      <c r="EX3912">
        <v>221274</v>
      </c>
      <c r="EY3912" t="s">
        <v>9227</v>
      </c>
      <c r="EZ3912">
        <v>1</v>
      </c>
      <c r="FC3912">
        <v>53780001</v>
      </c>
      <c r="FD3912" t="s">
        <v>31</v>
      </c>
    </row>
    <row r="3913" spans="1:160" x14ac:dyDescent="0.3">
      <c r="A3913" t="str">
        <f>VLOOKUP(B3913,Table2[],3,FALSE)</f>
        <v>Digital</v>
      </c>
      <c r="B3913" t="str">
        <f>IF(OR(ISNUMBER(FIND("QVC",Z3913)),ISNUMBER(FIND("QVC",AL3913))),"QVC",IF(OR(ISNUMBER(FIND("NCO",H3913)),ISNUMBER(FIND("NCO",Y3913))), "NCO", IF(AL3913="consumer","PMD.com",VLOOKUP(LEFT(H3913,2),Tables!$E$1:$F$11,2,FALSE))))</f>
        <v>PMD.com</v>
      </c>
      <c r="C3913">
        <f t="shared" si="183"/>
        <v>58030001</v>
      </c>
      <c r="D3913">
        <f t="shared" si="184"/>
        <v>1</v>
      </c>
      <c r="E3913" t="str">
        <f t="shared" ca="1" si="185"/>
        <v>MTD orders shipped</v>
      </c>
      <c r="F3913" t="s">
        <v>3539</v>
      </c>
      <c r="G3913" t="s">
        <v>335</v>
      </c>
      <c r="H3913" t="s">
        <v>9228</v>
      </c>
      <c r="I3913" s="6">
        <v>44013.37568287037</v>
      </c>
      <c r="J3913" t="s">
        <v>16</v>
      </c>
      <c r="K3913" s="6">
        <v>44013.610925925925</v>
      </c>
      <c r="M3913" t="s">
        <v>9229</v>
      </c>
      <c r="N3913" t="s">
        <v>9230</v>
      </c>
      <c r="Q3913" t="s">
        <v>716</v>
      </c>
      <c r="R3913" t="s">
        <v>403</v>
      </c>
      <c r="S3913">
        <v>53590</v>
      </c>
      <c r="T3913" t="s">
        <v>338</v>
      </c>
      <c r="U3913" t="s">
        <v>530</v>
      </c>
      <c r="W3913" t="s">
        <v>9231</v>
      </c>
      <c r="Z3913" t="s">
        <v>9229</v>
      </c>
      <c r="AA3913" t="s">
        <v>9230</v>
      </c>
      <c r="AD3913" t="s">
        <v>716</v>
      </c>
      <c r="AE3913" t="s">
        <v>403</v>
      </c>
      <c r="AF3913">
        <v>53590</v>
      </c>
      <c r="AG3913" t="s">
        <v>338</v>
      </c>
      <c r="AH3913" t="s">
        <v>530</v>
      </c>
      <c r="AJ3913" t="s">
        <v>9231</v>
      </c>
      <c r="AL3913" t="s">
        <v>339</v>
      </c>
      <c r="AM3913">
        <v>1</v>
      </c>
      <c r="AN3913">
        <v>1</v>
      </c>
      <c r="AO3913">
        <v>9621</v>
      </c>
      <c r="AQ3913">
        <v>124483</v>
      </c>
      <c r="AR3913">
        <v>58030001</v>
      </c>
      <c r="AS3913" t="s">
        <v>1761</v>
      </c>
      <c r="AT3913" t="s">
        <v>36</v>
      </c>
      <c r="AW3913" t="s">
        <v>340</v>
      </c>
      <c r="AX3913" t="s">
        <v>340</v>
      </c>
      <c r="AY3913" t="s">
        <v>382</v>
      </c>
      <c r="AZ3913" t="s">
        <v>383</v>
      </c>
      <c r="BY3913" t="s">
        <v>342</v>
      </c>
      <c r="EQ3913">
        <v>243289</v>
      </c>
      <c r="ER3913" t="s">
        <v>9232</v>
      </c>
      <c r="EV3913">
        <v>17289013</v>
      </c>
      <c r="EW3913">
        <v>928</v>
      </c>
      <c r="EX3913">
        <v>221278</v>
      </c>
      <c r="EY3913">
        <v>9.2748999964335493E+25</v>
      </c>
      <c r="EZ3913">
        <v>1</v>
      </c>
      <c r="FC3913">
        <v>58030001</v>
      </c>
      <c r="FD3913" t="s">
        <v>36</v>
      </c>
    </row>
    <row r="3914" spans="1:160" x14ac:dyDescent="0.3">
      <c r="A3914" t="str">
        <f>VLOOKUP(B3914,Table2[],3,FALSE)</f>
        <v>Digital</v>
      </c>
      <c r="B3914" t="str">
        <f>IF(OR(ISNUMBER(FIND("QVC",Z3914)),ISNUMBER(FIND("QVC",AL3914))),"QVC",IF(OR(ISNUMBER(FIND("NCO",H3914)),ISNUMBER(FIND("NCO",Y3914))), "NCO", IF(AL3914="consumer","PMD.com",VLOOKUP(LEFT(H3914,2),Tables!$E$1:$F$11,2,FALSE))))</f>
        <v>PMD.com</v>
      </c>
      <c r="C3914">
        <f t="shared" si="183"/>
        <v>51410001</v>
      </c>
      <c r="D3914">
        <f t="shared" si="184"/>
        <v>1</v>
      </c>
      <c r="E3914" t="str">
        <f t="shared" ca="1" si="185"/>
        <v>MTD orders shipped</v>
      </c>
      <c r="F3914" t="s">
        <v>3539</v>
      </c>
      <c r="G3914" t="s">
        <v>335</v>
      </c>
      <c r="H3914" t="s">
        <v>9233</v>
      </c>
      <c r="I3914" s="6">
        <v>44013.376516203702</v>
      </c>
      <c r="J3914" t="s">
        <v>16</v>
      </c>
      <c r="K3914" s="6">
        <v>44013.611689814818</v>
      </c>
      <c r="M3914" t="s">
        <v>9234</v>
      </c>
      <c r="N3914" t="s">
        <v>9235</v>
      </c>
      <c r="Q3914" t="s">
        <v>689</v>
      </c>
      <c r="R3914" t="s">
        <v>400</v>
      </c>
      <c r="S3914">
        <v>17601</v>
      </c>
      <c r="T3914" t="s">
        <v>338</v>
      </c>
      <c r="U3914" t="s">
        <v>530</v>
      </c>
      <c r="Z3914" t="s">
        <v>9234</v>
      </c>
      <c r="AA3914" t="s">
        <v>9235</v>
      </c>
      <c r="AD3914" t="s">
        <v>689</v>
      </c>
      <c r="AE3914" t="s">
        <v>400</v>
      </c>
      <c r="AF3914">
        <v>17601</v>
      </c>
      <c r="AG3914" t="s">
        <v>338</v>
      </c>
      <c r="AH3914" t="s">
        <v>530</v>
      </c>
      <c r="AL3914" t="s">
        <v>339</v>
      </c>
      <c r="AM3914">
        <v>1</v>
      </c>
      <c r="AN3914">
        <v>1</v>
      </c>
      <c r="AO3914">
        <v>10146</v>
      </c>
      <c r="AQ3914">
        <v>124431</v>
      </c>
      <c r="AR3914">
        <v>51410001</v>
      </c>
      <c r="AS3914" t="s">
        <v>2386</v>
      </c>
      <c r="AT3914" t="s">
        <v>81</v>
      </c>
      <c r="AW3914" t="s">
        <v>340</v>
      </c>
      <c r="AX3914" t="s">
        <v>340</v>
      </c>
      <c r="AY3914" t="s">
        <v>432</v>
      </c>
      <c r="AZ3914">
        <v>0</v>
      </c>
      <c r="BY3914" t="s">
        <v>342</v>
      </c>
      <c r="EQ3914">
        <v>253369</v>
      </c>
      <c r="ER3914" t="s">
        <v>9236</v>
      </c>
      <c r="EV3914">
        <v>17289014</v>
      </c>
      <c r="EW3914">
        <v>928</v>
      </c>
      <c r="EX3914">
        <v>221279</v>
      </c>
      <c r="EY3914">
        <v>9.2748999964335493E+25</v>
      </c>
      <c r="EZ3914">
        <v>1</v>
      </c>
      <c r="FC3914">
        <v>51410001</v>
      </c>
      <c r="FD3914" t="s">
        <v>81</v>
      </c>
    </row>
    <row r="3915" spans="1:160" x14ac:dyDescent="0.3">
      <c r="A3915" t="str">
        <f>VLOOKUP(B3915,Table2[],3,FALSE)</f>
        <v>Digital</v>
      </c>
      <c r="B3915" t="str">
        <f>IF(OR(ISNUMBER(FIND("QVC",Z3915)),ISNUMBER(FIND("QVC",AL3915))),"QVC",IF(OR(ISNUMBER(FIND("NCO",H3915)),ISNUMBER(FIND("NCO",Y3915))), "NCO", IF(AL3915="consumer","PMD.com",VLOOKUP(LEFT(H3915,2),Tables!$E$1:$F$11,2,FALSE))))</f>
        <v>PMD.com</v>
      </c>
      <c r="C3915">
        <f t="shared" si="183"/>
        <v>53160001</v>
      </c>
      <c r="D3915">
        <f t="shared" si="184"/>
        <v>1</v>
      </c>
      <c r="E3915" t="str">
        <f t="shared" ca="1" si="185"/>
        <v>MTD orders shipped</v>
      </c>
      <c r="F3915" t="s">
        <v>3539</v>
      </c>
      <c r="G3915" t="s">
        <v>335</v>
      </c>
      <c r="H3915" t="s">
        <v>9237</v>
      </c>
      <c r="I3915" s="6">
        <v>44013.306076388886</v>
      </c>
      <c r="J3915" t="s">
        <v>16</v>
      </c>
      <c r="K3915" s="6">
        <v>44013.629351851851</v>
      </c>
      <c r="M3915" t="s">
        <v>1871</v>
      </c>
      <c r="N3915" t="s">
        <v>9238</v>
      </c>
      <c r="Q3915" t="s">
        <v>1177</v>
      </c>
      <c r="R3915" t="s">
        <v>359</v>
      </c>
      <c r="S3915" t="s">
        <v>9239</v>
      </c>
      <c r="T3915" t="s">
        <v>338</v>
      </c>
      <c r="U3915" t="s">
        <v>530</v>
      </c>
      <c r="W3915" t="s">
        <v>9240</v>
      </c>
      <c r="Z3915" t="s">
        <v>1871</v>
      </c>
      <c r="AA3915" t="s">
        <v>9238</v>
      </c>
      <c r="AD3915" t="s">
        <v>1177</v>
      </c>
      <c r="AE3915" t="s">
        <v>359</v>
      </c>
      <c r="AF3915" t="s">
        <v>9239</v>
      </c>
      <c r="AG3915" t="s">
        <v>338</v>
      </c>
      <c r="AH3915" t="s">
        <v>530</v>
      </c>
      <c r="AJ3915" t="s">
        <v>9240</v>
      </c>
      <c r="AL3915" t="s">
        <v>339</v>
      </c>
      <c r="AM3915">
        <v>1</v>
      </c>
      <c r="AN3915">
        <v>1</v>
      </c>
      <c r="AO3915">
        <v>4322</v>
      </c>
      <c r="AQ3915">
        <v>124007</v>
      </c>
      <c r="AR3915">
        <v>53160001</v>
      </c>
      <c r="AS3915" t="s">
        <v>1895</v>
      </c>
      <c r="AT3915" t="s">
        <v>119</v>
      </c>
      <c r="AW3915" t="s">
        <v>340</v>
      </c>
      <c r="AX3915" t="s">
        <v>340</v>
      </c>
      <c r="AY3915" t="s">
        <v>341</v>
      </c>
      <c r="AZ3915">
        <v>0</v>
      </c>
      <c r="BY3915" t="s">
        <v>342</v>
      </c>
      <c r="EQ3915">
        <v>252959</v>
      </c>
      <c r="ER3915" t="s">
        <v>9241</v>
      </c>
      <c r="EV3915">
        <v>17288991</v>
      </c>
      <c r="EW3915">
        <v>928</v>
      </c>
      <c r="EX3915">
        <v>221255</v>
      </c>
      <c r="EY3915">
        <v>9.2748999964335493E+25</v>
      </c>
      <c r="EZ3915">
        <v>1</v>
      </c>
      <c r="FC3915">
        <v>53160001</v>
      </c>
      <c r="FD3915" t="s">
        <v>119</v>
      </c>
    </row>
    <row r="3916" spans="1:160" x14ac:dyDescent="0.3">
      <c r="A3916" t="str">
        <f>VLOOKUP(B3916,Table2[],3,FALSE)</f>
        <v>Digital</v>
      </c>
      <c r="B3916" t="str">
        <f>IF(OR(ISNUMBER(FIND("QVC",Z3916)),ISNUMBER(FIND("QVC",AL3916))),"QVC",IF(OR(ISNUMBER(FIND("NCO",H3916)),ISNUMBER(FIND("NCO",Y3916))), "NCO", IF(AL3916="consumer","PMD.com",VLOOKUP(LEFT(H3916,2),Tables!$E$1:$F$11,2,FALSE))))</f>
        <v>PMD.com</v>
      </c>
      <c r="C3916">
        <f t="shared" ref="C3916:C3979" si="186">AR3916</f>
        <v>53440001</v>
      </c>
      <c r="D3916">
        <f t="shared" ref="D3916:D3979" si="187">AN3916</f>
        <v>1</v>
      </c>
      <c r="E3916" t="str">
        <f t="shared" ca="1" si="185"/>
        <v>MTD orders shipped</v>
      </c>
      <c r="F3916" t="s">
        <v>3539</v>
      </c>
      <c r="G3916" t="s">
        <v>335</v>
      </c>
      <c r="H3916" t="s">
        <v>9242</v>
      </c>
      <c r="I3916" s="6">
        <v>44013.329710648148</v>
      </c>
      <c r="J3916" t="s">
        <v>16</v>
      </c>
      <c r="K3916" s="6">
        <v>44013.632245370369</v>
      </c>
      <c r="M3916" t="s">
        <v>9243</v>
      </c>
      <c r="N3916" t="s">
        <v>9244</v>
      </c>
      <c r="O3916" t="s">
        <v>9245</v>
      </c>
      <c r="Q3916" t="s">
        <v>421</v>
      </c>
      <c r="R3916" t="s">
        <v>365</v>
      </c>
      <c r="S3916" t="s">
        <v>9246</v>
      </c>
      <c r="T3916" t="s">
        <v>338</v>
      </c>
      <c r="U3916" t="s">
        <v>530</v>
      </c>
      <c r="W3916" t="s">
        <v>9247</v>
      </c>
      <c r="Z3916" t="s">
        <v>9243</v>
      </c>
      <c r="AA3916" t="s">
        <v>9244</v>
      </c>
      <c r="AB3916" t="s">
        <v>9245</v>
      </c>
      <c r="AD3916" t="s">
        <v>421</v>
      </c>
      <c r="AE3916" t="s">
        <v>365</v>
      </c>
      <c r="AF3916" t="s">
        <v>9246</v>
      </c>
      <c r="AG3916" t="s">
        <v>338</v>
      </c>
      <c r="AH3916" t="s">
        <v>530</v>
      </c>
      <c r="AJ3916" t="s">
        <v>9247</v>
      </c>
      <c r="AL3916" t="s">
        <v>339</v>
      </c>
      <c r="AM3916">
        <v>1</v>
      </c>
      <c r="AN3916">
        <v>1</v>
      </c>
      <c r="AO3916">
        <v>7642</v>
      </c>
      <c r="AQ3916">
        <v>124700</v>
      </c>
      <c r="AR3916">
        <v>53440001</v>
      </c>
      <c r="AS3916" t="s">
        <v>1240</v>
      </c>
      <c r="AT3916" t="s">
        <v>116</v>
      </c>
      <c r="AW3916" t="s">
        <v>340</v>
      </c>
      <c r="AX3916" t="s">
        <v>340</v>
      </c>
      <c r="AY3916" t="s">
        <v>345</v>
      </c>
      <c r="AZ3916" t="s">
        <v>345</v>
      </c>
      <c r="BY3916" t="s">
        <v>342</v>
      </c>
      <c r="EQ3916">
        <v>252960</v>
      </c>
      <c r="ER3916" t="s">
        <v>9248</v>
      </c>
      <c r="EV3916">
        <v>17288999</v>
      </c>
      <c r="EW3916">
        <v>928</v>
      </c>
      <c r="EX3916">
        <v>221263</v>
      </c>
      <c r="EY3916">
        <v>9.2748999964335493E+25</v>
      </c>
      <c r="EZ3916">
        <v>1</v>
      </c>
      <c r="FC3916">
        <v>53440001</v>
      </c>
      <c r="FD3916" t="s">
        <v>116</v>
      </c>
    </row>
    <row r="3917" spans="1:160" x14ac:dyDescent="0.3">
      <c r="A3917" t="str">
        <f>VLOOKUP(B3917,Table2[],3,FALSE)</f>
        <v>Digital</v>
      </c>
      <c r="B3917" t="str">
        <f>IF(OR(ISNUMBER(FIND("QVC",Z3917)),ISNUMBER(FIND("QVC",AL3917))),"QVC",IF(OR(ISNUMBER(FIND("NCO",H3917)),ISNUMBER(FIND("NCO",Y3917))), "NCO", IF(AL3917="consumer","PMD.com",VLOOKUP(LEFT(H3917,2),Tables!$E$1:$F$11,2,FALSE))))</f>
        <v>PMD.com</v>
      </c>
      <c r="C3917">
        <f t="shared" si="186"/>
        <v>54010001</v>
      </c>
      <c r="D3917">
        <f t="shared" si="187"/>
        <v>1</v>
      </c>
      <c r="E3917" t="str">
        <f t="shared" ca="1" si="185"/>
        <v>MTD orders shipped</v>
      </c>
      <c r="F3917" t="s">
        <v>3539</v>
      </c>
      <c r="G3917" t="s">
        <v>335</v>
      </c>
      <c r="H3917" t="s">
        <v>9249</v>
      </c>
      <c r="I3917" s="6">
        <v>44013.277233796296</v>
      </c>
      <c r="J3917" t="s">
        <v>16</v>
      </c>
      <c r="K3917" s="6">
        <v>44013.632951388892</v>
      </c>
      <c r="M3917" t="s">
        <v>9250</v>
      </c>
      <c r="N3917" t="s">
        <v>9251</v>
      </c>
      <c r="Q3917" t="s">
        <v>1608</v>
      </c>
      <c r="R3917" t="s">
        <v>362</v>
      </c>
      <c r="S3917" t="s">
        <v>9252</v>
      </c>
      <c r="T3917" t="s">
        <v>338</v>
      </c>
      <c r="U3917" t="s">
        <v>530</v>
      </c>
      <c r="W3917" t="s">
        <v>9253</v>
      </c>
      <c r="Z3917" t="s">
        <v>9250</v>
      </c>
      <c r="AA3917" t="s">
        <v>9251</v>
      </c>
      <c r="AD3917" t="s">
        <v>1608</v>
      </c>
      <c r="AE3917" t="s">
        <v>362</v>
      </c>
      <c r="AF3917" t="s">
        <v>9252</v>
      </c>
      <c r="AG3917" t="s">
        <v>338</v>
      </c>
      <c r="AH3917" t="s">
        <v>530</v>
      </c>
      <c r="AJ3917" t="s">
        <v>9253</v>
      </c>
      <c r="AL3917" t="s">
        <v>339</v>
      </c>
      <c r="AM3917">
        <v>1</v>
      </c>
      <c r="AN3917">
        <v>1</v>
      </c>
      <c r="AO3917">
        <v>6300</v>
      </c>
      <c r="AQ3917">
        <v>124476</v>
      </c>
      <c r="AR3917">
        <v>54010001</v>
      </c>
      <c r="AS3917" t="s">
        <v>577</v>
      </c>
      <c r="AT3917" t="s">
        <v>35</v>
      </c>
      <c r="AW3917" t="s">
        <v>340</v>
      </c>
      <c r="AX3917">
        <v>0</v>
      </c>
      <c r="AY3917" t="s">
        <v>348</v>
      </c>
      <c r="AZ3917">
        <v>0</v>
      </c>
      <c r="BY3917" t="s">
        <v>342</v>
      </c>
      <c r="EQ3917">
        <v>252076</v>
      </c>
      <c r="ER3917" t="s">
        <v>9254</v>
      </c>
      <c r="EV3917">
        <v>17288986</v>
      </c>
      <c r="EW3917">
        <v>928</v>
      </c>
      <c r="EX3917">
        <v>221250</v>
      </c>
      <c r="EY3917">
        <v>9.2748999964335493E+25</v>
      </c>
      <c r="EZ3917">
        <v>1</v>
      </c>
      <c r="FC3917">
        <v>54010001</v>
      </c>
      <c r="FD3917" t="s">
        <v>35</v>
      </c>
    </row>
    <row r="3918" spans="1:160" x14ac:dyDescent="0.3">
      <c r="A3918" t="str">
        <f>VLOOKUP(B3918,Table2[],3,FALSE)</f>
        <v>Digital</v>
      </c>
      <c r="B3918" t="str">
        <f>IF(OR(ISNUMBER(FIND("QVC",Z3918)),ISNUMBER(FIND("QVC",AL3918))),"QVC",IF(OR(ISNUMBER(FIND("NCO",H3918)),ISNUMBER(FIND("NCO",Y3918))), "NCO", IF(AL3918="consumer","PMD.com",VLOOKUP(LEFT(H3918,2),Tables!$E$1:$F$11,2,FALSE))))</f>
        <v>PMD.com</v>
      </c>
      <c r="C3918">
        <f t="shared" si="186"/>
        <v>53200001</v>
      </c>
      <c r="D3918">
        <f t="shared" si="187"/>
        <v>2</v>
      </c>
      <c r="E3918" t="str">
        <f t="shared" ca="1" si="185"/>
        <v>MTD orders shipped</v>
      </c>
      <c r="F3918" t="s">
        <v>3539</v>
      </c>
      <c r="G3918" t="s">
        <v>335</v>
      </c>
      <c r="H3918" t="s">
        <v>9255</v>
      </c>
      <c r="I3918" s="6">
        <v>44013.281585648147</v>
      </c>
      <c r="J3918" t="s">
        <v>16</v>
      </c>
      <c r="K3918" s="6">
        <v>44013.633622685185</v>
      </c>
      <c r="M3918" t="s">
        <v>9256</v>
      </c>
      <c r="N3918" t="s">
        <v>9257</v>
      </c>
      <c r="Q3918" t="s">
        <v>1289</v>
      </c>
      <c r="R3918" t="s">
        <v>362</v>
      </c>
      <c r="S3918" t="s">
        <v>9258</v>
      </c>
      <c r="T3918" t="s">
        <v>338</v>
      </c>
      <c r="U3918" t="s">
        <v>530</v>
      </c>
      <c r="W3918" t="s">
        <v>9259</v>
      </c>
      <c r="Z3918" t="s">
        <v>9256</v>
      </c>
      <c r="AA3918" t="s">
        <v>9257</v>
      </c>
      <c r="AD3918" t="s">
        <v>1289</v>
      </c>
      <c r="AE3918" t="s">
        <v>362</v>
      </c>
      <c r="AF3918" t="s">
        <v>9258</v>
      </c>
      <c r="AG3918" t="s">
        <v>338</v>
      </c>
      <c r="AH3918" t="s">
        <v>530</v>
      </c>
      <c r="AJ3918" t="s">
        <v>9259</v>
      </c>
      <c r="AL3918" t="s">
        <v>339</v>
      </c>
      <c r="AM3918">
        <v>2</v>
      </c>
      <c r="AN3918">
        <v>2</v>
      </c>
      <c r="AO3918">
        <v>15189</v>
      </c>
      <c r="AQ3918">
        <v>123906</v>
      </c>
      <c r="AR3918">
        <v>53200001</v>
      </c>
      <c r="AS3918" t="s">
        <v>973</v>
      </c>
      <c r="AT3918" t="s">
        <v>50</v>
      </c>
      <c r="AW3918" t="s">
        <v>340</v>
      </c>
      <c r="AX3918" t="s">
        <v>340</v>
      </c>
      <c r="AY3918" t="s">
        <v>357</v>
      </c>
      <c r="AZ3918" t="s">
        <v>363</v>
      </c>
      <c r="BY3918" t="s">
        <v>342</v>
      </c>
      <c r="EQ3918">
        <v>252156</v>
      </c>
      <c r="ER3918" t="s">
        <v>9260</v>
      </c>
      <c r="EV3918">
        <v>17288988</v>
      </c>
      <c r="EW3918">
        <v>928</v>
      </c>
      <c r="EX3918">
        <v>221252</v>
      </c>
      <c r="EY3918" t="s">
        <v>9261</v>
      </c>
      <c r="EZ3918">
        <v>1</v>
      </c>
      <c r="FC3918">
        <v>53200001</v>
      </c>
      <c r="FD3918" t="s">
        <v>50</v>
      </c>
    </row>
    <row r="3919" spans="1:160" x14ac:dyDescent="0.3">
      <c r="A3919" t="str">
        <f>VLOOKUP(B3919,Table2[],3,FALSE)</f>
        <v>Digital</v>
      </c>
      <c r="B3919" t="str">
        <f>IF(OR(ISNUMBER(FIND("QVC",Z3919)),ISNUMBER(FIND("QVC",AL3919))),"QVC",IF(OR(ISNUMBER(FIND("NCO",H3919)),ISNUMBER(FIND("NCO",Y3919))), "NCO", IF(AL3919="consumer","PMD.com",VLOOKUP(LEFT(H3919,2),Tables!$E$1:$F$11,2,FALSE))))</f>
        <v>PMD.com</v>
      </c>
      <c r="C3919">
        <f t="shared" si="186"/>
        <v>53440001</v>
      </c>
      <c r="D3919">
        <f t="shared" si="187"/>
        <v>1</v>
      </c>
      <c r="E3919" t="str">
        <f t="shared" ca="1" si="185"/>
        <v>MTD orders shipped</v>
      </c>
      <c r="F3919" t="s">
        <v>3539</v>
      </c>
      <c r="G3919" t="s">
        <v>335</v>
      </c>
      <c r="H3919" t="s">
        <v>9262</v>
      </c>
      <c r="I3919" s="6">
        <v>44013.316504629627</v>
      </c>
      <c r="J3919" t="s">
        <v>16</v>
      </c>
      <c r="K3919" s="6">
        <v>44013.636643518519</v>
      </c>
      <c r="M3919" t="s">
        <v>9263</v>
      </c>
      <c r="N3919" t="s">
        <v>9264</v>
      </c>
      <c r="Q3919" t="s">
        <v>559</v>
      </c>
      <c r="R3919" t="s">
        <v>413</v>
      </c>
      <c r="S3919" t="s">
        <v>9265</v>
      </c>
      <c r="T3919" t="s">
        <v>338</v>
      </c>
      <c r="U3919" t="s">
        <v>530</v>
      </c>
      <c r="W3919" t="s">
        <v>9266</v>
      </c>
      <c r="Z3919" t="s">
        <v>9263</v>
      </c>
      <c r="AA3919" t="s">
        <v>9264</v>
      </c>
      <c r="AD3919" t="s">
        <v>559</v>
      </c>
      <c r="AE3919" t="s">
        <v>413</v>
      </c>
      <c r="AF3919" t="s">
        <v>9265</v>
      </c>
      <c r="AG3919" t="s">
        <v>338</v>
      </c>
      <c r="AH3919" t="s">
        <v>530</v>
      </c>
      <c r="AJ3919" t="s">
        <v>9266</v>
      </c>
      <c r="AL3919" t="s">
        <v>339</v>
      </c>
      <c r="AM3919">
        <v>1</v>
      </c>
      <c r="AN3919">
        <v>1</v>
      </c>
      <c r="AO3919">
        <v>7642</v>
      </c>
      <c r="AQ3919">
        <v>124700</v>
      </c>
      <c r="AR3919">
        <v>53440001</v>
      </c>
      <c r="AS3919" t="s">
        <v>1240</v>
      </c>
      <c r="AT3919" t="s">
        <v>116</v>
      </c>
      <c r="AW3919" t="s">
        <v>340</v>
      </c>
      <c r="AX3919" t="s">
        <v>340</v>
      </c>
      <c r="AY3919" t="s">
        <v>345</v>
      </c>
      <c r="AZ3919" t="s">
        <v>345</v>
      </c>
      <c r="BY3919" t="s">
        <v>342</v>
      </c>
      <c r="EQ3919">
        <v>252960</v>
      </c>
      <c r="ER3919" t="s">
        <v>9267</v>
      </c>
      <c r="EV3919">
        <v>17288994</v>
      </c>
      <c r="EW3919">
        <v>928</v>
      </c>
      <c r="EX3919">
        <v>221258</v>
      </c>
      <c r="EY3919">
        <v>9.2748999964335493E+25</v>
      </c>
      <c r="EZ3919">
        <v>1</v>
      </c>
      <c r="FC3919">
        <v>53440001</v>
      </c>
      <c r="FD3919" t="s">
        <v>116</v>
      </c>
    </row>
    <row r="3920" spans="1:160" x14ac:dyDescent="0.3">
      <c r="A3920" t="str">
        <f>VLOOKUP(B3920,Table2[],3,FALSE)</f>
        <v>Digital</v>
      </c>
      <c r="B3920" t="str">
        <f>IF(OR(ISNUMBER(FIND("QVC",Z3920)),ISNUMBER(FIND("QVC",AL3920))),"QVC",IF(OR(ISNUMBER(FIND("NCO",H3920)),ISNUMBER(FIND("NCO",Y3920))), "NCO", IF(AL3920="consumer","PMD.com",VLOOKUP(LEFT(H3920,2),Tables!$E$1:$F$11,2,FALSE))))</f>
        <v>PMD.com</v>
      </c>
      <c r="C3920">
        <f t="shared" si="186"/>
        <v>53990001</v>
      </c>
      <c r="D3920">
        <f t="shared" si="187"/>
        <v>1</v>
      </c>
      <c r="E3920" t="str">
        <f t="shared" ca="1" si="185"/>
        <v>MTD orders shipped</v>
      </c>
      <c r="F3920" t="s">
        <v>3539</v>
      </c>
      <c r="G3920" t="s">
        <v>335</v>
      </c>
      <c r="H3920" t="s">
        <v>9268</v>
      </c>
      <c r="I3920" s="6">
        <v>44013.31927083333</v>
      </c>
      <c r="J3920" t="s">
        <v>16</v>
      </c>
      <c r="K3920" s="6">
        <v>44013.637372685182</v>
      </c>
      <c r="M3920" t="s">
        <v>9269</v>
      </c>
      <c r="N3920" t="s">
        <v>9270</v>
      </c>
      <c r="O3920" t="s">
        <v>1140</v>
      </c>
      <c r="Q3920" t="s">
        <v>422</v>
      </c>
      <c r="R3920" t="s">
        <v>368</v>
      </c>
      <c r="S3920" t="s">
        <v>9271</v>
      </c>
      <c r="T3920" t="s">
        <v>338</v>
      </c>
      <c r="U3920" t="s">
        <v>530</v>
      </c>
      <c r="W3920" t="s">
        <v>9272</v>
      </c>
      <c r="Z3920" t="s">
        <v>9269</v>
      </c>
      <c r="AA3920" t="s">
        <v>9270</v>
      </c>
      <c r="AB3920" t="s">
        <v>1140</v>
      </c>
      <c r="AD3920" t="s">
        <v>422</v>
      </c>
      <c r="AE3920" t="s">
        <v>368</v>
      </c>
      <c r="AF3920" t="s">
        <v>9271</v>
      </c>
      <c r="AG3920" t="s">
        <v>338</v>
      </c>
      <c r="AH3920" t="s">
        <v>530</v>
      </c>
      <c r="AJ3920" t="s">
        <v>9272</v>
      </c>
      <c r="AL3920" t="s">
        <v>339</v>
      </c>
      <c r="AM3920">
        <v>1</v>
      </c>
      <c r="AN3920">
        <v>1</v>
      </c>
      <c r="AO3920">
        <v>14448</v>
      </c>
      <c r="AQ3920">
        <v>124474</v>
      </c>
      <c r="AR3920">
        <v>53990001</v>
      </c>
      <c r="AS3920" t="s">
        <v>1735</v>
      </c>
      <c r="AT3920" t="s">
        <v>111</v>
      </c>
      <c r="AW3920" t="s">
        <v>343</v>
      </c>
      <c r="BY3920" t="s">
        <v>342</v>
      </c>
      <c r="EQ3920">
        <v>253300</v>
      </c>
      <c r="ER3920" t="s">
        <v>9273</v>
      </c>
      <c r="EV3920">
        <v>17288995</v>
      </c>
      <c r="EW3920">
        <v>928</v>
      </c>
      <c r="EX3920">
        <v>221259</v>
      </c>
      <c r="EY3920">
        <v>9.2748999964335493E+25</v>
      </c>
      <c r="EZ3920">
        <v>1</v>
      </c>
      <c r="FC3920">
        <v>53990001</v>
      </c>
      <c r="FD3920" t="s">
        <v>111</v>
      </c>
    </row>
    <row r="3921" spans="1:160" x14ac:dyDescent="0.3">
      <c r="A3921" t="str">
        <f>VLOOKUP(B3921,Table2[],3,FALSE)</f>
        <v>Retail</v>
      </c>
      <c r="B3921" t="str">
        <f>IF(OR(ISNUMBER(FIND("QVC",Z3921)),ISNUMBER(FIND("QVC",AL3921))),"QVC",IF(OR(ISNUMBER(FIND("NCO",H3921)),ISNUMBER(FIND("NCO",Y3921))), "NCO", IF(AL3921="consumer","PMD.com",VLOOKUP(LEFT(H3921,2),Tables!$E$1:$F$11,2,FALSE))))</f>
        <v>Retail Accounts</v>
      </c>
      <c r="C3921">
        <f t="shared" si="186"/>
        <v>53990001</v>
      </c>
      <c r="D3921">
        <f t="shared" si="187"/>
        <v>3</v>
      </c>
      <c r="E3921" t="str">
        <f t="shared" ca="1" si="185"/>
        <v>shifted orders shipped</v>
      </c>
      <c r="F3921" t="s">
        <v>3539</v>
      </c>
      <c r="G3921" t="s">
        <v>335</v>
      </c>
      <c r="H3921" t="s">
        <v>1765</v>
      </c>
      <c r="I3921" s="6">
        <v>44000.709722222222</v>
      </c>
      <c r="J3921" t="s">
        <v>16</v>
      </c>
      <c r="K3921" s="6">
        <v>44013.637499999997</v>
      </c>
      <c r="Y3921" t="s">
        <v>1159</v>
      </c>
      <c r="AA3921" t="s">
        <v>2233</v>
      </c>
      <c r="AD3921" t="s">
        <v>2234</v>
      </c>
      <c r="AE3921" t="s">
        <v>372</v>
      </c>
      <c r="AF3921">
        <v>85338</v>
      </c>
      <c r="AG3921" t="s">
        <v>533</v>
      </c>
      <c r="AK3921" t="s">
        <v>372</v>
      </c>
      <c r="AM3921">
        <v>3</v>
      </c>
      <c r="AN3921">
        <v>3</v>
      </c>
      <c r="AO3921">
        <v>14448</v>
      </c>
      <c r="AQ3921">
        <v>124474</v>
      </c>
      <c r="AR3921">
        <v>53990001</v>
      </c>
      <c r="AS3921" t="s">
        <v>1748</v>
      </c>
      <c r="AT3921" t="s">
        <v>111</v>
      </c>
      <c r="AW3921" t="s">
        <v>343</v>
      </c>
      <c r="BY3921" t="s">
        <v>342</v>
      </c>
      <c r="EQ3921">
        <v>248224</v>
      </c>
      <c r="ER3921" t="s">
        <v>109</v>
      </c>
      <c r="ES3921">
        <v>3597594</v>
      </c>
      <c r="EV3921">
        <v>17255958</v>
      </c>
      <c r="EW3921">
        <v>928</v>
      </c>
      <c r="EX3921">
        <v>206447</v>
      </c>
      <c r="EY3921" t="s">
        <v>9274</v>
      </c>
      <c r="EZ3921">
        <v>1</v>
      </c>
      <c r="FC3921">
        <v>53990001</v>
      </c>
      <c r="FD3921" t="s">
        <v>111</v>
      </c>
    </row>
    <row r="3922" spans="1:160" x14ac:dyDescent="0.3">
      <c r="A3922" t="str">
        <f>VLOOKUP(B3922,Table2[],3,FALSE)</f>
        <v>Retail</v>
      </c>
      <c r="B3922" t="str">
        <f>IF(OR(ISNUMBER(FIND("QVC",Z3922)),ISNUMBER(FIND("QVC",AL3922))),"QVC",IF(OR(ISNUMBER(FIND("NCO",H3922)),ISNUMBER(FIND("NCO",Y3922))), "NCO", IF(AL3922="consumer","PMD.com",VLOOKUP(LEFT(H3922,2),Tables!$E$1:$F$11,2,FALSE))))</f>
        <v>Retail Accounts</v>
      </c>
      <c r="C3922">
        <f t="shared" si="186"/>
        <v>534101</v>
      </c>
      <c r="D3922">
        <f t="shared" si="187"/>
        <v>6</v>
      </c>
      <c r="E3922" t="str">
        <f t="shared" ca="1" si="185"/>
        <v>shifted orders shipped</v>
      </c>
      <c r="F3922" t="s">
        <v>3539</v>
      </c>
      <c r="G3922" t="s">
        <v>335</v>
      </c>
      <c r="H3922" t="s">
        <v>1765</v>
      </c>
      <c r="I3922" s="6">
        <v>44000.709722222222</v>
      </c>
      <c r="J3922" t="s">
        <v>16</v>
      </c>
      <c r="K3922" s="6">
        <v>44013.637499999997</v>
      </c>
      <c r="Y3922" t="s">
        <v>1159</v>
      </c>
      <c r="AA3922" t="s">
        <v>2233</v>
      </c>
      <c r="AD3922" t="s">
        <v>2234</v>
      </c>
      <c r="AE3922" t="s">
        <v>372</v>
      </c>
      <c r="AF3922">
        <v>85338</v>
      </c>
      <c r="AG3922" t="s">
        <v>533</v>
      </c>
      <c r="AK3922" t="s">
        <v>372</v>
      </c>
      <c r="AM3922">
        <v>6</v>
      </c>
      <c r="AN3922">
        <v>6</v>
      </c>
      <c r="AO3922">
        <v>8486</v>
      </c>
      <c r="AQ3922">
        <v>124619</v>
      </c>
      <c r="AR3922">
        <v>534101</v>
      </c>
      <c r="AS3922" t="s">
        <v>102</v>
      </c>
      <c r="AT3922" t="s">
        <v>101</v>
      </c>
      <c r="AW3922" t="s">
        <v>340</v>
      </c>
      <c r="AX3922" t="s">
        <v>340</v>
      </c>
      <c r="AY3922" t="s">
        <v>345</v>
      </c>
      <c r="AZ3922" t="s">
        <v>346</v>
      </c>
      <c r="BY3922" t="s">
        <v>342</v>
      </c>
      <c r="EQ3922">
        <v>250689</v>
      </c>
      <c r="ER3922" t="s">
        <v>109</v>
      </c>
      <c r="ES3922">
        <v>3597594</v>
      </c>
      <c r="EV3922">
        <v>17255958</v>
      </c>
      <c r="EW3922">
        <v>928</v>
      </c>
      <c r="EX3922">
        <v>206447</v>
      </c>
      <c r="EY3922" t="s">
        <v>9274</v>
      </c>
      <c r="EZ3922">
        <v>1</v>
      </c>
      <c r="FC3922">
        <v>534101</v>
      </c>
      <c r="FD3922" t="s">
        <v>101</v>
      </c>
    </row>
    <row r="3923" spans="1:160" x14ac:dyDescent="0.3">
      <c r="A3923" t="str">
        <f>VLOOKUP(B3923,Table2[],3,FALSE)</f>
        <v>Retail</v>
      </c>
      <c r="B3923" t="str">
        <f>IF(OR(ISNUMBER(FIND("QVC",Z3923)),ISNUMBER(FIND("QVC",AL3923))),"QVC",IF(OR(ISNUMBER(FIND("NCO",H3923)),ISNUMBER(FIND("NCO",Y3923))), "NCO", IF(AL3923="consumer","PMD.com",VLOOKUP(LEFT(H3923,2),Tables!$E$1:$F$11,2,FALSE))))</f>
        <v>Retail Accounts</v>
      </c>
      <c r="C3923">
        <f t="shared" si="186"/>
        <v>51070001</v>
      </c>
      <c r="D3923">
        <f t="shared" si="187"/>
        <v>6</v>
      </c>
      <c r="E3923" t="str">
        <f t="shared" ca="1" si="185"/>
        <v>shifted orders shipped</v>
      </c>
      <c r="F3923" t="s">
        <v>3539</v>
      </c>
      <c r="G3923" t="s">
        <v>335</v>
      </c>
      <c r="H3923" t="s">
        <v>1765</v>
      </c>
      <c r="I3923" s="6">
        <v>44000.709722222222</v>
      </c>
      <c r="J3923" t="s">
        <v>16</v>
      </c>
      <c r="K3923" s="6">
        <v>44013.637499999997</v>
      </c>
      <c r="Y3923" t="s">
        <v>1159</v>
      </c>
      <c r="AA3923" t="s">
        <v>2233</v>
      </c>
      <c r="AD3923" t="s">
        <v>2234</v>
      </c>
      <c r="AE3923" t="s">
        <v>372</v>
      </c>
      <c r="AF3923">
        <v>85338</v>
      </c>
      <c r="AG3923" t="s">
        <v>533</v>
      </c>
      <c r="AK3923" t="s">
        <v>372</v>
      </c>
      <c r="AM3923">
        <v>6</v>
      </c>
      <c r="AN3923">
        <v>6</v>
      </c>
      <c r="AO3923">
        <v>10147</v>
      </c>
      <c r="AQ3923">
        <v>124429</v>
      </c>
      <c r="AR3923">
        <v>51070001</v>
      </c>
      <c r="AS3923" t="s">
        <v>1620</v>
      </c>
      <c r="AT3923" t="s">
        <v>45</v>
      </c>
      <c r="AW3923" t="s">
        <v>343</v>
      </c>
      <c r="BY3923" t="s">
        <v>342</v>
      </c>
      <c r="EQ3923">
        <v>249096</v>
      </c>
      <c r="ER3923" t="s">
        <v>109</v>
      </c>
      <c r="ES3923">
        <v>3597594</v>
      </c>
      <c r="EV3923">
        <v>17255958</v>
      </c>
      <c r="EW3923">
        <v>928</v>
      </c>
      <c r="EX3923">
        <v>206447</v>
      </c>
      <c r="EY3923" t="s">
        <v>9274</v>
      </c>
      <c r="EZ3923">
        <v>1</v>
      </c>
      <c r="FC3923">
        <v>51070001</v>
      </c>
      <c r="FD3923" t="s">
        <v>45</v>
      </c>
    </row>
    <row r="3924" spans="1:160" x14ac:dyDescent="0.3">
      <c r="A3924" t="str">
        <f>VLOOKUP(B3924,Table2[],3,FALSE)</f>
        <v>Retail</v>
      </c>
      <c r="B3924" t="str">
        <f>IF(OR(ISNUMBER(FIND("QVC",Z3924)),ISNUMBER(FIND("QVC",AL3924))),"QVC",IF(OR(ISNUMBER(FIND("NCO",H3924)),ISNUMBER(FIND("NCO",Y3924))), "NCO", IF(AL3924="consumer","PMD.com",VLOOKUP(LEFT(H3924,2),Tables!$E$1:$F$11,2,FALSE))))</f>
        <v>Retail Accounts</v>
      </c>
      <c r="C3924">
        <f t="shared" si="186"/>
        <v>52230001</v>
      </c>
      <c r="D3924">
        <f t="shared" si="187"/>
        <v>12</v>
      </c>
      <c r="E3924" t="str">
        <f t="shared" ca="1" si="185"/>
        <v>shifted orders shipped</v>
      </c>
      <c r="F3924" t="s">
        <v>3539</v>
      </c>
      <c r="G3924" t="s">
        <v>335</v>
      </c>
      <c r="H3924" t="s">
        <v>1765</v>
      </c>
      <c r="I3924" s="6">
        <v>44000.709722222222</v>
      </c>
      <c r="J3924" t="s">
        <v>16</v>
      </c>
      <c r="K3924" s="6">
        <v>44013.637499999997</v>
      </c>
      <c r="Y3924" t="s">
        <v>1159</v>
      </c>
      <c r="AA3924" t="s">
        <v>2233</v>
      </c>
      <c r="AD3924" t="s">
        <v>2234</v>
      </c>
      <c r="AE3924" t="s">
        <v>372</v>
      </c>
      <c r="AF3924">
        <v>85338</v>
      </c>
      <c r="AG3924" t="s">
        <v>533</v>
      </c>
      <c r="AK3924" t="s">
        <v>372</v>
      </c>
      <c r="AM3924">
        <v>12</v>
      </c>
      <c r="AN3924">
        <v>12</v>
      </c>
      <c r="AO3924">
        <v>1194</v>
      </c>
      <c r="AQ3924">
        <v>124434</v>
      </c>
      <c r="AR3924">
        <v>52230001</v>
      </c>
      <c r="AS3924" t="s">
        <v>105</v>
      </c>
      <c r="AT3924" t="s">
        <v>106</v>
      </c>
      <c r="AW3924" t="s">
        <v>340</v>
      </c>
      <c r="AX3924" t="s">
        <v>340</v>
      </c>
      <c r="AY3924" t="s">
        <v>341</v>
      </c>
      <c r="AZ3924">
        <v>0</v>
      </c>
      <c r="BY3924" t="s">
        <v>342</v>
      </c>
      <c r="EQ3924">
        <v>247324</v>
      </c>
      <c r="ER3924" t="s">
        <v>109</v>
      </c>
      <c r="ES3924">
        <v>3597594</v>
      </c>
      <c r="EV3924">
        <v>17255958</v>
      </c>
      <c r="EW3924">
        <v>928</v>
      </c>
      <c r="EX3924">
        <v>206447</v>
      </c>
      <c r="EY3924" t="s">
        <v>9274</v>
      </c>
      <c r="EZ3924">
        <v>1</v>
      </c>
      <c r="FC3924">
        <v>52230001</v>
      </c>
      <c r="FD3924" t="s">
        <v>106</v>
      </c>
    </row>
    <row r="3925" spans="1:160" x14ac:dyDescent="0.3">
      <c r="A3925" t="str">
        <f>VLOOKUP(B3925,Table2[],3,FALSE)</f>
        <v>Retail</v>
      </c>
      <c r="B3925" t="str">
        <f>IF(OR(ISNUMBER(FIND("QVC",Z3925)),ISNUMBER(FIND("QVC",AL3925))),"QVC",IF(OR(ISNUMBER(FIND("NCO",H3925)),ISNUMBER(FIND("NCO",Y3925))), "NCO", IF(AL3925="consumer","PMD.com",VLOOKUP(LEFT(H3925,2),Tables!$E$1:$F$11,2,FALSE))))</f>
        <v>Retail Accounts</v>
      </c>
      <c r="C3925">
        <f t="shared" si="186"/>
        <v>53630001</v>
      </c>
      <c r="D3925">
        <f t="shared" si="187"/>
        <v>1</v>
      </c>
      <c r="E3925" t="str">
        <f t="shared" ca="1" si="185"/>
        <v>shifted orders shipped</v>
      </c>
      <c r="F3925" t="s">
        <v>3539</v>
      </c>
      <c r="G3925" t="s">
        <v>335</v>
      </c>
      <c r="H3925" t="s">
        <v>1765</v>
      </c>
      <c r="I3925" s="6">
        <v>44000.709722222222</v>
      </c>
      <c r="J3925" t="s">
        <v>16</v>
      </c>
      <c r="K3925" s="6">
        <v>44013.637499999997</v>
      </c>
      <c r="Y3925" t="s">
        <v>1159</v>
      </c>
      <c r="AA3925" t="s">
        <v>2233</v>
      </c>
      <c r="AD3925" t="s">
        <v>2234</v>
      </c>
      <c r="AE3925" t="s">
        <v>372</v>
      </c>
      <c r="AF3925">
        <v>85338</v>
      </c>
      <c r="AG3925" t="s">
        <v>533</v>
      </c>
      <c r="AK3925" t="s">
        <v>372</v>
      </c>
      <c r="AM3925">
        <v>1</v>
      </c>
      <c r="AN3925">
        <v>1</v>
      </c>
      <c r="AO3925">
        <v>4008</v>
      </c>
      <c r="AQ3925">
        <v>124448</v>
      </c>
      <c r="AR3925">
        <v>53630001</v>
      </c>
      <c r="AS3925" t="s">
        <v>160</v>
      </c>
      <c r="AT3925" t="s">
        <v>161</v>
      </c>
      <c r="AW3925" t="s">
        <v>343</v>
      </c>
      <c r="BY3925" t="s">
        <v>342</v>
      </c>
      <c r="EQ3925">
        <v>247229</v>
      </c>
      <c r="ER3925" t="s">
        <v>109</v>
      </c>
      <c r="ES3925">
        <v>3597594</v>
      </c>
      <c r="EV3925">
        <v>17255958</v>
      </c>
      <c r="EW3925">
        <v>928</v>
      </c>
      <c r="EX3925">
        <v>206447</v>
      </c>
      <c r="EY3925" t="s">
        <v>9274</v>
      </c>
      <c r="EZ3925">
        <v>1</v>
      </c>
      <c r="FC3925">
        <v>53630001</v>
      </c>
      <c r="FD3925" t="s">
        <v>161</v>
      </c>
    </row>
    <row r="3926" spans="1:160" x14ac:dyDescent="0.3">
      <c r="A3926" t="str">
        <f>VLOOKUP(B3926,Table2[],3,FALSE)</f>
        <v>Retail</v>
      </c>
      <c r="B3926" t="str">
        <f>IF(OR(ISNUMBER(FIND("QVC",Z3926)),ISNUMBER(FIND("QVC",AL3926))),"QVC",IF(OR(ISNUMBER(FIND("NCO",H3926)),ISNUMBER(FIND("NCO",Y3926))), "NCO", IF(AL3926="consumer","PMD.com",VLOOKUP(LEFT(H3926,2),Tables!$E$1:$F$11,2,FALSE))))</f>
        <v>Retail Accounts</v>
      </c>
      <c r="C3926">
        <f t="shared" si="186"/>
        <v>53630001</v>
      </c>
      <c r="D3926">
        <f t="shared" si="187"/>
        <v>1</v>
      </c>
      <c r="E3926" t="str">
        <f t="shared" ca="1" si="185"/>
        <v>shifted orders shipped</v>
      </c>
      <c r="F3926" t="s">
        <v>3539</v>
      </c>
      <c r="G3926" t="s">
        <v>335</v>
      </c>
      <c r="H3926" t="s">
        <v>1980</v>
      </c>
      <c r="I3926" s="6">
        <v>44006.602777777778</v>
      </c>
      <c r="J3926" t="s">
        <v>16</v>
      </c>
      <c r="K3926" s="6">
        <v>44013.637499999997</v>
      </c>
      <c r="Y3926" t="s">
        <v>1159</v>
      </c>
      <c r="AA3926" t="s">
        <v>2233</v>
      </c>
      <c r="AD3926" t="s">
        <v>2234</v>
      </c>
      <c r="AE3926" t="s">
        <v>372</v>
      </c>
      <c r="AF3926">
        <v>85338</v>
      </c>
      <c r="AG3926" t="s">
        <v>533</v>
      </c>
      <c r="AK3926" t="s">
        <v>372</v>
      </c>
      <c r="AM3926">
        <v>1</v>
      </c>
      <c r="AN3926">
        <v>1</v>
      </c>
      <c r="AO3926">
        <v>4008</v>
      </c>
      <c r="AQ3926">
        <v>124448</v>
      </c>
      <c r="AR3926">
        <v>53630001</v>
      </c>
      <c r="AS3926" t="s">
        <v>160</v>
      </c>
      <c r="AT3926" t="s">
        <v>161</v>
      </c>
      <c r="AW3926" t="s">
        <v>343</v>
      </c>
      <c r="BY3926" t="s">
        <v>342</v>
      </c>
      <c r="EQ3926">
        <v>247229</v>
      </c>
      <c r="ER3926" t="s">
        <v>109</v>
      </c>
      <c r="ES3926">
        <v>3645125</v>
      </c>
      <c r="EV3926">
        <v>17265981</v>
      </c>
      <c r="EW3926">
        <v>928</v>
      </c>
      <c r="EX3926">
        <v>207735</v>
      </c>
      <c r="EY3926" t="s">
        <v>9274</v>
      </c>
      <c r="EZ3926">
        <v>1</v>
      </c>
      <c r="FC3926">
        <v>53630001</v>
      </c>
      <c r="FD3926" t="s">
        <v>161</v>
      </c>
    </row>
    <row r="3927" spans="1:160" x14ac:dyDescent="0.3">
      <c r="A3927" t="str">
        <f>VLOOKUP(B3927,Table2[],3,FALSE)</f>
        <v>Retail</v>
      </c>
      <c r="B3927" t="str">
        <f>IF(OR(ISNUMBER(FIND("QVC",Z3927)),ISNUMBER(FIND("QVC",AL3927))),"QVC",IF(OR(ISNUMBER(FIND("NCO",H3927)),ISNUMBER(FIND("NCO",Y3927))), "NCO", IF(AL3927="consumer","PMD.com",VLOOKUP(LEFT(H3927,2),Tables!$E$1:$F$11,2,FALSE))))</f>
        <v>Retail Accounts</v>
      </c>
      <c r="C3927">
        <f t="shared" si="186"/>
        <v>56100001</v>
      </c>
      <c r="D3927">
        <f t="shared" si="187"/>
        <v>24</v>
      </c>
      <c r="E3927" t="str">
        <f t="shared" ca="1" si="185"/>
        <v>shifted orders shipped</v>
      </c>
      <c r="F3927" t="s">
        <v>3539</v>
      </c>
      <c r="G3927" t="s">
        <v>335</v>
      </c>
      <c r="H3927" t="s">
        <v>1765</v>
      </c>
      <c r="I3927" s="6">
        <v>44000.709722222222</v>
      </c>
      <c r="J3927" t="s">
        <v>16</v>
      </c>
      <c r="K3927" s="6">
        <v>44013.637499999997</v>
      </c>
      <c r="Y3927" t="s">
        <v>1159</v>
      </c>
      <c r="AA3927" t="s">
        <v>2233</v>
      </c>
      <c r="AD3927" t="s">
        <v>2234</v>
      </c>
      <c r="AE3927" t="s">
        <v>372</v>
      </c>
      <c r="AF3927">
        <v>85338</v>
      </c>
      <c r="AG3927" t="s">
        <v>533</v>
      </c>
      <c r="AK3927" t="s">
        <v>372</v>
      </c>
      <c r="AM3927">
        <v>24</v>
      </c>
      <c r="AN3927">
        <v>24</v>
      </c>
      <c r="AO3927">
        <v>464</v>
      </c>
      <c r="AQ3927">
        <v>124481</v>
      </c>
      <c r="AR3927">
        <v>56100001</v>
      </c>
      <c r="AS3927" t="s">
        <v>931</v>
      </c>
      <c r="AT3927" t="s">
        <v>72</v>
      </c>
      <c r="AW3927" t="s">
        <v>340</v>
      </c>
      <c r="AX3927" t="s">
        <v>340</v>
      </c>
      <c r="AY3927" t="s">
        <v>357</v>
      </c>
      <c r="AZ3927" t="s">
        <v>361</v>
      </c>
      <c r="BY3927" t="s">
        <v>342</v>
      </c>
      <c r="EQ3927">
        <v>250434</v>
      </c>
      <c r="ER3927" t="s">
        <v>109</v>
      </c>
      <c r="ES3927">
        <v>3597594</v>
      </c>
      <c r="EV3927">
        <v>17255958</v>
      </c>
      <c r="EW3927">
        <v>928</v>
      </c>
      <c r="EX3927">
        <v>206447</v>
      </c>
      <c r="EY3927" t="s">
        <v>9274</v>
      </c>
      <c r="EZ3927">
        <v>1</v>
      </c>
      <c r="FC3927">
        <v>56100001</v>
      </c>
      <c r="FD3927" t="s">
        <v>72</v>
      </c>
    </row>
    <row r="3928" spans="1:160" x14ac:dyDescent="0.3">
      <c r="A3928" t="str">
        <f>VLOOKUP(B3928,Table2[],3,FALSE)</f>
        <v>Retail</v>
      </c>
      <c r="B3928" t="str">
        <f>IF(OR(ISNUMBER(FIND("QVC",Z3928)),ISNUMBER(FIND("QVC",AL3928))),"QVC",IF(OR(ISNUMBER(FIND("NCO",H3928)),ISNUMBER(FIND("NCO",Y3928))), "NCO", IF(AL3928="consumer","PMD.com",VLOOKUP(LEFT(H3928,2),Tables!$E$1:$F$11,2,FALSE))))</f>
        <v>Retail Accounts</v>
      </c>
      <c r="C3928">
        <f t="shared" si="186"/>
        <v>7814</v>
      </c>
      <c r="D3928">
        <f t="shared" si="187"/>
        <v>24</v>
      </c>
      <c r="E3928" t="str">
        <f t="shared" ca="1" si="185"/>
        <v>shifted orders shipped</v>
      </c>
      <c r="F3928" t="s">
        <v>3539</v>
      </c>
      <c r="G3928" t="s">
        <v>335</v>
      </c>
      <c r="H3928" t="s">
        <v>1756</v>
      </c>
      <c r="I3928" s="6">
        <v>43999.436805555553</v>
      </c>
      <c r="J3928" t="s">
        <v>16</v>
      </c>
      <c r="K3928" s="6">
        <v>44013.637499999997</v>
      </c>
      <c r="Y3928" t="s">
        <v>1159</v>
      </c>
      <c r="AA3928" t="s">
        <v>2233</v>
      </c>
      <c r="AD3928" t="s">
        <v>2234</v>
      </c>
      <c r="AE3928" t="s">
        <v>372</v>
      </c>
      <c r="AF3928">
        <v>85338</v>
      </c>
      <c r="AG3928" t="s">
        <v>533</v>
      </c>
      <c r="AK3928" t="s">
        <v>372</v>
      </c>
      <c r="AM3928">
        <v>24</v>
      </c>
      <c r="AN3928">
        <v>24</v>
      </c>
      <c r="AO3928">
        <v>2976</v>
      </c>
      <c r="AQ3928">
        <v>127779</v>
      </c>
      <c r="AR3928">
        <v>7814</v>
      </c>
      <c r="AS3928" t="s">
        <v>1757</v>
      </c>
      <c r="AT3928" t="s">
        <v>1758</v>
      </c>
      <c r="BY3928" t="s">
        <v>342</v>
      </c>
      <c r="EQ3928">
        <v>253133</v>
      </c>
      <c r="ER3928" t="s">
        <v>109</v>
      </c>
      <c r="ES3928">
        <v>3385217</v>
      </c>
      <c r="EV3928">
        <v>17253586</v>
      </c>
      <c r="EW3928">
        <v>928</v>
      </c>
      <c r="EX3928">
        <v>206038</v>
      </c>
      <c r="EY3928" t="s">
        <v>9274</v>
      </c>
      <c r="EZ3928">
        <v>1</v>
      </c>
      <c r="FC3928">
        <v>7814</v>
      </c>
      <c r="FD3928" t="s">
        <v>1758</v>
      </c>
    </row>
    <row r="3929" spans="1:160" x14ac:dyDescent="0.3">
      <c r="A3929" t="str">
        <f>VLOOKUP(B3929,Table2[],3,FALSE)</f>
        <v>Retail</v>
      </c>
      <c r="B3929" t="str">
        <f>IF(OR(ISNUMBER(FIND("QVC",Z3929)),ISNUMBER(FIND("QVC",AL3929))),"QVC",IF(OR(ISNUMBER(FIND("NCO",H3929)),ISNUMBER(FIND("NCO",Y3929))), "NCO", IF(AL3929="consumer","PMD.com",VLOOKUP(LEFT(H3929,2),Tables!$E$1:$F$11,2,FALSE))))</f>
        <v>Retail Accounts</v>
      </c>
      <c r="C3929">
        <f t="shared" si="186"/>
        <v>5356</v>
      </c>
      <c r="D3929">
        <f t="shared" si="187"/>
        <v>6</v>
      </c>
      <c r="E3929" t="str">
        <f t="shared" ca="1" si="185"/>
        <v>shifted orders shipped</v>
      </c>
      <c r="F3929" t="s">
        <v>3539</v>
      </c>
      <c r="G3929" t="s">
        <v>335</v>
      </c>
      <c r="H3929" t="s">
        <v>1765</v>
      </c>
      <c r="I3929" s="6">
        <v>44000.709722222222</v>
      </c>
      <c r="J3929" t="s">
        <v>16</v>
      </c>
      <c r="K3929" s="6">
        <v>44013.637499999997</v>
      </c>
      <c r="Y3929" t="s">
        <v>1159</v>
      </c>
      <c r="AA3929" t="s">
        <v>2233</v>
      </c>
      <c r="AD3929" t="s">
        <v>2234</v>
      </c>
      <c r="AE3929" t="s">
        <v>372</v>
      </c>
      <c r="AF3929">
        <v>85338</v>
      </c>
      <c r="AG3929" t="s">
        <v>533</v>
      </c>
      <c r="AK3929" t="s">
        <v>372</v>
      </c>
      <c r="AM3929">
        <v>6</v>
      </c>
      <c r="AN3929">
        <v>6</v>
      </c>
      <c r="AO3929">
        <v>8738</v>
      </c>
      <c r="AQ3929">
        <v>124520</v>
      </c>
      <c r="AR3929">
        <v>5356</v>
      </c>
      <c r="AS3929" t="s">
        <v>747</v>
      </c>
      <c r="AT3929" t="s">
        <v>118</v>
      </c>
      <c r="AW3929" t="s">
        <v>340</v>
      </c>
      <c r="AX3929" t="s">
        <v>340</v>
      </c>
      <c r="AY3929" t="s">
        <v>351</v>
      </c>
      <c r="AZ3929" t="s">
        <v>424</v>
      </c>
      <c r="BY3929" t="s">
        <v>342</v>
      </c>
      <c r="EQ3929">
        <v>252059</v>
      </c>
      <c r="ER3929" t="s">
        <v>109</v>
      </c>
      <c r="ES3929">
        <v>3597594</v>
      </c>
      <c r="EV3929">
        <v>17255958</v>
      </c>
      <c r="EW3929">
        <v>928</v>
      </c>
      <c r="EX3929">
        <v>206447</v>
      </c>
      <c r="EY3929" t="s">
        <v>9274</v>
      </c>
      <c r="EZ3929">
        <v>1</v>
      </c>
      <c r="FC3929">
        <v>5356</v>
      </c>
      <c r="FD3929" t="s">
        <v>118</v>
      </c>
    </row>
    <row r="3930" spans="1:160" x14ac:dyDescent="0.3">
      <c r="A3930" t="str">
        <f>VLOOKUP(B3930,Table2[],3,FALSE)</f>
        <v>Retail</v>
      </c>
      <c r="B3930" t="str">
        <f>IF(OR(ISNUMBER(FIND("QVC",Z3930)),ISNUMBER(FIND("QVC",AL3930))),"QVC",IF(OR(ISNUMBER(FIND("NCO",H3930)),ISNUMBER(FIND("NCO",Y3930))), "NCO", IF(AL3930="consumer","PMD.com",VLOOKUP(LEFT(H3930,2),Tables!$E$1:$F$11,2,FALSE))))</f>
        <v>Retail Accounts</v>
      </c>
      <c r="C3930">
        <f t="shared" si="186"/>
        <v>51080001</v>
      </c>
      <c r="D3930">
        <f t="shared" si="187"/>
        <v>171</v>
      </c>
      <c r="E3930" t="str">
        <f t="shared" ca="1" si="185"/>
        <v>shifted orders shipped</v>
      </c>
      <c r="F3930" t="s">
        <v>3539</v>
      </c>
      <c r="G3930" t="s">
        <v>335</v>
      </c>
      <c r="H3930" t="s">
        <v>1765</v>
      </c>
      <c r="I3930" s="6">
        <v>44000.709722222222</v>
      </c>
      <c r="J3930" t="s">
        <v>16</v>
      </c>
      <c r="K3930" s="6">
        <v>44013.637499999997</v>
      </c>
      <c r="Y3930" t="s">
        <v>1159</v>
      </c>
      <c r="AA3930" t="s">
        <v>2233</v>
      </c>
      <c r="AD3930" t="s">
        <v>2234</v>
      </c>
      <c r="AE3930" t="s">
        <v>372</v>
      </c>
      <c r="AF3930">
        <v>85338</v>
      </c>
      <c r="AG3930" t="s">
        <v>533</v>
      </c>
      <c r="AK3930" t="s">
        <v>372</v>
      </c>
      <c r="AM3930">
        <v>171</v>
      </c>
      <c r="AN3930">
        <v>171</v>
      </c>
      <c r="AO3930">
        <v>19656</v>
      </c>
      <c r="AQ3930">
        <v>124645</v>
      </c>
      <c r="AR3930">
        <v>51080001</v>
      </c>
      <c r="AS3930" t="s">
        <v>988</v>
      </c>
      <c r="AT3930" t="s">
        <v>57</v>
      </c>
      <c r="AW3930" t="s">
        <v>343</v>
      </c>
      <c r="BY3930" t="s">
        <v>342</v>
      </c>
      <c r="EQ3930">
        <v>251119</v>
      </c>
      <c r="ER3930" t="s">
        <v>109</v>
      </c>
      <c r="ES3930">
        <v>3597594</v>
      </c>
      <c r="EV3930">
        <v>17255958</v>
      </c>
      <c r="EW3930">
        <v>928</v>
      </c>
      <c r="EX3930">
        <v>206447</v>
      </c>
      <c r="EY3930" t="s">
        <v>9274</v>
      </c>
      <c r="EZ3930">
        <v>1</v>
      </c>
      <c r="FC3930">
        <v>51080001</v>
      </c>
      <c r="FD3930" t="s">
        <v>57</v>
      </c>
    </row>
    <row r="3931" spans="1:160" x14ac:dyDescent="0.3">
      <c r="A3931" t="str">
        <f>VLOOKUP(B3931,Table2[],3,FALSE)</f>
        <v>Retail</v>
      </c>
      <c r="B3931" t="str">
        <f>IF(OR(ISNUMBER(FIND("QVC",Z3931)),ISNUMBER(FIND("QVC",AL3931))),"QVC",IF(OR(ISNUMBER(FIND("NCO",H3931)),ISNUMBER(FIND("NCO",Y3931))), "NCO", IF(AL3931="consumer","PMD.com",VLOOKUP(LEFT(H3931,2),Tables!$E$1:$F$11,2,FALSE))))</f>
        <v>Retail Accounts</v>
      </c>
      <c r="C3931">
        <f t="shared" si="186"/>
        <v>51080001</v>
      </c>
      <c r="D3931">
        <f t="shared" si="187"/>
        <v>5</v>
      </c>
      <c r="E3931" t="str">
        <f t="shared" ca="1" si="185"/>
        <v>shifted orders shipped</v>
      </c>
      <c r="F3931" t="s">
        <v>3539</v>
      </c>
      <c r="G3931" t="s">
        <v>335</v>
      </c>
      <c r="H3931" t="s">
        <v>1980</v>
      </c>
      <c r="I3931" s="6">
        <v>44006.602777777778</v>
      </c>
      <c r="J3931" t="s">
        <v>16</v>
      </c>
      <c r="K3931" s="6">
        <v>44013.637499999997</v>
      </c>
      <c r="Y3931" t="s">
        <v>1159</v>
      </c>
      <c r="AA3931" t="s">
        <v>2233</v>
      </c>
      <c r="AD3931" t="s">
        <v>2234</v>
      </c>
      <c r="AE3931" t="s">
        <v>372</v>
      </c>
      <c r="AF3931">
        <v>85338</v>
      </c>
      <c r="AG3931" t="s">
        <v>533</v>
      </c>
      <c r="AK3931" t="s">
        <v>372</v>
      </c>
      <c r="AM3931">
        <v>5</v>
      </c>
      <c r="AN3931">
        <v>5</v>
      </c>
      <c r="AO3931">
        <v>19656</v>
      </c>
      <c r="AQ3931">
        <v>124645</v>
      </c>
      <c r="AR3931">
        <v>51080001</v>
      </c>
      <c r="AS3931" t="s">
        <v>988</v>
      </c>
      <c r="AT3931" t="s">
        <v>57</v>
      </c>
      <c r="AW3931" t="s">
        <v>343</v>
      </c>
      <c r="BY3931" t="s">
        <v>342</v>
      </c>
      <c r="EQ3931">
        <v>251119</v>
      </c>
      <c r="ER3931" t="s">
        <v>109</v>
      </c>
      <c r="ES3931">
        <v>3645125</v>
      </c>
      <c r="EV3931">
        <v>17265981</v>
      </c>
      <c r="EW3931">
        <v>928</v>
      </c>
      <c r="EX3931">
        <v>207735</v>
      </c>
      <c r="EY3931" t="s">
        <v>9274</v>
      </c>
      <c r="EZ3931">
        <v>1</v>
      </c>
      <c r="FC3931">
        <v>51080001</v>
      </c>
      <c r="FD3931" t="s">
        <v>57</v>
      </c>
    </row>
    <row r="3932" spans="1:160" x14ac:dyDescent="0.3">
      <c r="A3932" t="str">
        <f>VLOOKUP(B3932,Table2[],3,FALSE)</f>
        <v>Retail</v>
      </c>
      <c r="B3932" t="str">
        <f>IF(OR(ISNUMBER(FIND("QVC",Z3932)),ISNUMBER(FIND("QVC",AL3932))),"QVC",IF(OR(ISNUMBER(FIND("NCO",H3932)),ISNUMBER(FIND("NCO",Y3932))), "NCO", IF(AL3932="consumer","PMD.com",VLOOKUP(LEFT(H3932,2),Tables!$E$1:$F$11,2,FALSE))))</f>
        <v>Retail Accounts</v>
      </c>
      <c r="C3932">
        <f t="shared" si="186"/>
        <v>52260001</v>
      </c>
      <c r="D3932">
        <f t="shared" si="187"/>
        <v>18</v>
      </c>
      <c r="E3932" t="str">
        <f t="shared" ca="1" si="185"/>
        <v>shifted orders shipped</v>
      </c>
      <c r="F3932" t="s">
        <v>3539</v>
      </c>
      <c r="G3932" t="s">
        <v>335</v>
      </c>
      <c r="H3932" t="s">
        <v>1765</v>
      </c>
      <c r="I3932" s="6">
        <v>44000.709722222222</v>
      </c>
      <c r="J3932" t="s">
        <v>16</v>
      </c>
      <c r="K3932" s="6">
        <v>44013.637499999997</v>
      </c>
      <c r="Y3932" t="s">
        <v>1159</v>
      </c>
      <c r="AA3932" t="s">
        <v>2233</v>
      </c>
      <c r="AD3932" t="s">
        <v>2234</v>
      </c>
      <c r="AE3932" t="s">
        <v>372</v>
      </c>
      <c r="AF3932">
        <v>85338</v>
      </c>
      <c r="AG3932" t="s">
        <v>533</v>
      </c>
      <c r="AK3932" t="s">
        <v>372</v>
      </c>
      <c r="AM3932">
        <v>18</v>
      </c>
      <c r="AN3932">
        <v>18</v>
      </c>
      <c r="AO3932">
        <v>556</v>
      </c>
      <c r="AQ3932">
        <v>124437</v>
      </c>
      <c r="AR3932">
        <v>52260001</v>
      </c>
      <c r="AS3932" t="s">
        <v>1257</v>
      </c>
      <c r="AT3932" t="s">
        <v>59</v>
      </c>
      <c r="AW3932" t="s">
        <v>340</v>
      </c>
      <c r="AX3932" t="s">
        <v>340</v>
      </c>
      <c r="AY3932" t="s">
        <v>341</v>
      </c>
      <c r="AZ3932">
        <v>0</v>
      </c>
      <c r="BY3932" t="s">
        <v>342</v>
      </c>
      <c r="EQ3932">
        <v>252968</v>
      </c>
      <c r="ER3932" t="s">
        <v>109</v>
      </c>
      <c r="ES3932">
        <v>3597594</v>
      </c>
      <c r="EV3932">
        <v>17255958</v>
      </c>
      <c r="EW3932">
        <v>928</v>
      </c>
      <c r="EX3932">
        <v>206447</v>
      </c>
      <c r="EY3932" t="s">
        <v>9274</v>
      </c>
      <c r="EZ3932">
        <v>1</v>
      </c>
      <c r="FC3932">
        <v>52260001</v>
      </c>
      <c r="FD3932" t="s">
        <v>59</v>
      </c>
    </row>
    <row r="3933" spans="1:160" x14ac:dyDescent="0.3">
      <c r="A3933" t="str">
        <f>VLOOKUP(B3933,Table2[],3,FALSE)</f>
        <v>Retail</v>
      </c>
      <c r="B3933" t="str">
        <f>IF(OR(ISNUMBER(FIND("QVC",Z3933)),ISNUMBER(FIND("QVC",AL3933))),"QVC",IF(OR(ISNUMBER(FIND("NCO",H3933)),ISNUMBER(FIND("NCO",Y3933))), "NCO", IF(AL3933="consumer","PMD.com",VLOOKUP(LEFT(H3933,2),Tables!$E$1:$F$11,2,FALSE))))</f>
        <v>Retail Accounts</v>
      </c>
      <c r="C3933">
        <f t="shared" si="186"/>
        <v>52260001</v>
      </c>
      <c r="D3933">
        <f t="shared" si="187"/>
        <v>3</v>
      </c>
      <c r="E3933" t="str">
        <f t="shared" ca="1" si="185"/>
        <v>shifted orders shipped</v>
      </c>
      <c r="F3933" t="s">
        <v>3539</v>
      </c>
      <c r="G3933" t="s">
        <v>335</v>
      </c>
      <c r="H3933" t="s">
        <v>1980</v>
      </c>
      <c r="I3933" s="6">
        <v>44006.602777777778</v>
      </c>
      <c r="J3933" t="s">
        <v>16</v>
      </c>
      <c r="K3933" s="6">
        <v>44013.637499999997</v>
      </c>
      <c r="Y3933" t="s">
        <v>1159</v>
      </c>
      <c r="AA3933" t="s">
        <v>2233</v>
      </c>
      <c r="AD3933" t="s">
        <v>2234</v>
      </c>
      <c r="AE3933" t="s">
        <v>372</v>
      </c>
      <c r="AF3933">
        <v>85338</v>
      </c>
      <c r="AG3933" t="s">
        <v>533</v>
      </c>
      <c r="AK3933" t="s">
        <v>372</v>
      </c>
      <c r="AM3933">
        <v>3</v>
      </c>
      <c r="AN3933">
        <v>3</v>
      </c>
      <c r="AO3933">
        <v>556</v>
      </c>
      <c r="AQ3933">
        <v>124437</v>
      </c>
      <c r="AR3933">
        <v>52260001</v>
      </c>
      <c r="AS3933" t="s">
        <v>1257</v>
      </c>
      <c r="AT3933" t="s">
        <v>59</v>
      </c>
      <c r="AW3933" t="s">
        <v>340</v>
      </c>
      <c r="AX3933" t="s">
        <v>340</v>
      </c>
      <c r="AY3933" t="s">
        <v>341</v>
      </c>
      <c r="AZ3933">
        <v>0</v>
      </c>
      <c r="BY3933" t="s">
        <v>342</v>
      </c>
      <c r="EQ3933">
        <v>252968</v>
      </c>
      <c r="ER3933" t="s">
        <v>109</v>
      </c>
      <c r="ES3933">
        <v>3645125</v>
      </c>
      <c r="EV3933">
        <v>17265981</v>
      </c>
      <c r="EW3933">
        <v>928</v>
      </c>
      <c r="EX3933">
        <v>207735</v>
      </c>
      <c r="EY3933" t="s">
        <v>9274</v>
      </c>
      <c r="EZ3933">
        <v>1</v>
      </c>
      <c r="FC3933">
        <v>52260001</v>
      </c>
      <c r="FD3933" t="s">
        <v>59</v>
      </c>
    </row>
    <row r="3934" spans="1:160" x14ac:dyDescent="0.3">
      <c r="A3934" t="str">
        <f>VLOOKUP(B3934,Table2[],3,FALSE)</f>
        <v>Retail</v>
      </c>
      <c r="B3934" t="str">
        <f>IF(OR(ISNUMBER(FIND("QVC",Z3934)),ISNUMBER(FIND("QVC",AL3934))),"QVC",IF(OR(ISNUMBER(FIND("NCO",H3934)),ISNUMBER(FIND("NCO",Y3934))), "NCO", IF(AL3934="consumer","PMD.com",VLOOKUP(LEFT(H3934,2),Tables!$E$1:$F$11,2,FALSE))))</f>
        <v>Retail Accounts</v>
      </c>
      <c r="C3934">
        <f t="shared" si="186"/>
        <v>51090061</v>
      </c>
      <c r="D3934">
        <f t="shared" si="187"/>
        <v>240</v>
      </c>
      <c r="E3934" t="str">
        <f t="shared" ca="1" si="185"/>
        <v>shifted orders shipped</v>
      </c>
      <c r="F3934" t="s">
        <v>3539</v>
      </c>
      <c r="G3934" t="s">
        <v>335</v>
      </c>
      <c r="H3934" t="s">
        <v>1765</v>
      </c>
      <c r="I3934" s="6">
        <v>44000.709722222222</v>
      </c>
      <c r="J3934" t="s">
        <v>16</v>
      </c>
      <c r="K3934" s="6">
        <v>44013.637499999997</v>
      </c>
      <c r="Y3934" t="s">
        <v>1159</v>
      </c>
      <c r="AA3934" t="s">
        <v>2233</v>
      </c>
      <c r="AD3934" t="s">
        <v>2234</v>
      </c>
      <c r="AE3934" t="s">
        <v>372</v>
      </c>
      <c r="AF3934">
        <v>85338</v>
      </c>
      <c r="AG3934" t="s">
        <v>533</v>
      </c>
      <c r="AK3934" t="s">
        <v>372</v>
      </c>
      <c r="AM3934">
        <v>240</v>
      </c>
      <c r="AN3934">
        <v>240</v>
      </c>
      <c r="AO3934">
        <v>8078</v>
      </c>
      <c r="AQ3934">
        <v>124010</v>
      </c>
      <c r="AR3934">
        <v>51090061</v>
      </c>
      <c r="AS3934" t="s">
        <v>1013</v>
      </c>
      <c r="AT3934" t="s">
        <v>122</v>
      </c>
      <c r="AW3934" t="s">
        <v>340</v>
      </c>
      <c r="AX3934" t="s">
        <v>340</v>
      </c>
      <c r="AY3934" t="s">
        <v>357</v>
      </c>
      <c r="AZ3934" t="s">
        <v>363</v>
      </c>
      <c r="BY3934" t="s">
        <v>342</v>
      </c>
      <c r="EQ3934">
        <v>251819</v>
      </c>
      <c r="ER3934" t="s">
        <v>109</v>
      </c>
      <c r="ES3934">
        <v>3597594</v>
      </c>
      <c r="EV3934">
        <v>17255958</v>
      </c>
      <c r="EW3934">
        <v>928</v>
      </c>
      <c r="EX3934">
        <v>206447</v>
      </c>
      <c r="EY3934" t="s">
        <v>9274</v>
      </c>
      <c r="EZ3934">
        <v>1</v>
      </c>
      <c r="FC3934">
        <v>51090061</v>
      </c>
      <c r="FD3934" t="s">
        <v>122</v>
      </c>
    </row>
    <row r="3935" spans="1:160" x14ac:dyDescent="0.3">
      <c r="A3935" t="str">
        <f>VLOOKUP(B3935,Table2[],3,FALSE)</f>
        <v>Retail</v>
      </c>
      <c r="B3935" t="str">
        <f>IF(OR(ISNUMBER(FIND("QVC",Z3935)),ISNUMBER(FIND("QVC",AL3935))),"QVC",IF(OR(ISNUMBER(FIND("NCO",H3935)),ISNUMBER(FIND("NCO",Y3935))), "NCO", IF(AL3935="consumer","PMD.com",VLOOKUP(LEFT(H3935,2),Tables!$E$1:$F$11,2,FALSE))))</f>
        <v>Retail Accounts</v>
      </c>
      <c r="C3935">
        <f t="shared" si="186"/>
        <v>51090061</v>
      </c>
      <c r="D3935">
        <f t="shared" si="187"/>
        <v>21</v>
      </c>
      <c r="E3935" t="str">
        <f t="shared" ca="1" si="185"/>
        <v>shifted orders shipped</v>
      </c>
      <c r="F3935" t="s">
        <v>3539</v>
      </c>
      <c r="G3935" t="s">
        <v>335</v>
      </c>
      <c r="H3935" t="s">
        <v>1980</v>
      </c>
      <c r="I3935" s="6">
        <v>44006.602777777778</v>
      </c>
      <c r="J3935" t="s">
        <v>16</v>
      </c>
      <c r="K3935" s="6">
        <v>44013.637499999997</v>
      </c>
      <c r="Y3935" t="s">
        <v>1159</v>
      </c>
      <c r="AA3935" t="s">
        <v>2233</v>
      </c>
      <c r="AD3935" t="s">
        <v>2234</v>
      </c>
      <c r="AE3935" t="s">
        <v>372</v>
      </c>
      <c r="AF3935">
        <v>85338</v>
      </c>
      <c r="AG3935" t="s">
        <v>533</v>
      </c>
      <c r="AK3935" t="s">
        <v>372</v>
      </c>
      <c r="AM3935">
        <v>21</v>
      </c>
      <c r="AN3935">
        <v>21</v>
      </c>
      <c r="AO3935">
        <v>8078</v>
      </c>
      <c r="AQ3935">
        <v>124010</v>
      </c>
      <c r="AR3935">
        <v>51090061</v>
      </c>
      <c r="AS3935" t="s">
        <v>1013</v>
      </c>
      <c r="AT3935" t="s">
        <v>122</v>
      </c>
      <c r="AW3935" t="s">
        <v>340</v>
      </c>
      <c r="AX3935" t="s">
        <v>340</v>
      </c>
      <c r="AY3935" t="s">
        <v>357</v>
      </c>
      <c r="AZ3935" t="s">
        <v>363</v>
      </c>
      <c r="BY3935" t="s">
        <v>342</v>
      </c>
      <c r="EQ3935">
        <v>251819</v>
      </c>
      <c r="ER3935" t="s">
        <v>109</v>
      </c>
      <c r="ES3935">
        <v>3645125</v>
      </c>
      <c r="EV3935">
        <v>17265981</v>
      </c>
      <c r="EW3935">
        <v>928</v>
      </c>
      <c r="EX3935">
        <v>207735</v>
      </c>
      <c r="EY3935" t="s">
        <v>9274</v>
      </c>
      <c r="EZ3935">
        <v>1</v>
      </c>
      <c r="FC3935">
        <v>51090061</v>
      </c>
      <c r="FD3935" t="s">
        <v>122</v>
      </c>
    </row>
    <row r="3936" spans="1:160" x14ac:dyDescent="0.3">
      <c r="A3936" t="str">
        <f>VLOOKUP(B3936,Table2[],3,FALSE)</f>
        <v>Retail</v>
      </c>
      <c r="B3936" t="str">
        <f>IF(OR(ISNUMBER(FIND("QVC",Z3936)),ISNUMBER(FIND("QVC",AL3936))),"QVC",IF(OR(ISNUMBER(FIND("NCO",H3936)),ISNUMBER(FIND("NCO",Y3936))), "NCO", IF(AL3936="consumer","PMD.com",VLOOKUP(LEFT(H3936,2),Tables!$E$1:$F$11,2,FALSE))))</f>
        <v>Retail Accounts</v>
      </c>
      <c r="C3936">
        <f t="shared" si="186"/>
        <v>53240001</v>
      </c>
      <c r="D3936">
        <f t="shared" si="187"/>
        <v>3</v>
      </c>
      <c r="E3936" t="str">
        <f t="shared" ca="1" si="185"/>
        <v>shifted orders shipped</v>
      </c>
      <c r="F3936" t="s">
        <v>3539</v>
      </c>
      <c r="G3936" t="s">
        <v>335</v>
      </c>
      <c r="H3936" t="s">
        <v>1765</v>
      </c>
      <c r="I3936" s="6">
        <v>44000.709722222222</v>
      </c>
      <c r="J3936" t="s">
        <v>16</v>
      </c>
      <c r="K3936" s="6">
        <v>44013.637499999997</v>
      </c>
      <c r="Y3936" t="s">
        <v>1159</v>
      </c>
      <c r="AA3936" t="s">
        <v>2233</v>
      </c>
      <c r="AD3936" t="s">
        <v>2234</v>
      </c>
      <c r="AE3936" t="s">
        <v>372</v>
      </c>
      <c r="AF3936">
        <v>85338</v>
      </c>
      <c r="AG3936" t="s">
        <v>533</v>
      </c>
      <c r="AK3936" t="s">
        <v>372</v>
      </c>
      <c r="AM3936">
        <v>3</v>
      </c>
      <c r="AN3936">
        <v>3</v>
      </c>
      <c r="AO3936">
        <v>7354</v>
      </c>
      <c r="AQ3936">
        <v>124443</v>
      </c>
      <c r="AR3936">
        <v>53240001</v>
      </c>
      <c r="AS3936" t="s">
        <v>139</v>
      </c>
      <c r="AT3936" t="s">
        <v>140</v>
      </c>
      <c r="AW3936" t="s">
        <v>343</v>
      </c>
      <c r="BY3936" t="s">
        <v>342</v>
      </c>
      <c r="EQ3936">
        <v>251890</v>
      </c>
      <c r="ER3936" t="s">
        <v>109</v>
      </c>
      <c r="ES3936">
        <v>3597594</v>
      </c>
      <c r="EV3936">
        <v>17255958</v>
      </c>
      <c r="EW3936">
        <v>928</v>
      </c>
      <c r="EX3936">
        <v>206447</v>
      </c>
      <c r="EY3936" t="s">
        <v>9274</v>
      </c>
      <c r="EZ3936">
        <v>1</v>
      </c>
      <c r="FC3936">
        <v>53240001</v>
      </c>
      <c r="FD3936" t="s">
        <v>140</v>
      </c>
    </row>
    <row r="3937" spans="1:160" x14ac:dyDescent="0.3">
      <c r="A3937" t="str">
        <f>VLOOKUP(B3937,Table2[],3,FALSE)</f>
        <v>Retail</v>
      </c>
      <c r="B3937" t="str">
        <f>IF(OR(ISNUMBER(FIND("QVC",Z3937)),ISNUMBER(FIND("QVC",AL3937))),"QVC",IF(OR(ISNUMBER(FIND("NCO",H3937)),ISNUMBER(FIND("NCO",Y3937))), "NCO", IF(AL3937="consumer","PMD.com",VLOOKUP(LEFT(H3937,2),Tables!$E$1:$F$11,2,FALSE))))</f>
        <v>Retail Accounts</v>
      </c>
      <c r="C3937">
        <f t="shared" si="186"/>
        <v>52430011</v>
      </c>
      <c r="D3937">
        <f t="shared" si="187"/>
        <v>2</v>
      </c>
      <c r="E3937" t="str">
        <f t="shared" ca="1" si="185"/>
        <v>shifted orders shipped</v>
      </c>
      <c r="F3937" t="s">
        <v>3539</v>
      </c>
      <c r="G3937" t="s">
        <v>335</v>
      </c>
      <c r="H3937" t="s">
        <v>1765</v>
      </c>
      <c r="I3937" s="6">
        <v>44000.709722222222</v>
      </c>
      <c r="J3937" t="s">
        <v>16</v>
      </c>
      <c r="K3937" s="6">
        <v>44013.637499999997</v>
      </c>
      <c r="Y3937" t="s">
        <v>1159</v>
      </c>
      <c r="AA3937" t="s">
        <v>2233</v>
      </c>
      <c r="AD3937" t="s">
        <v>2234</v>
      </c>
      <c r="AE3937" t="s">
        <v>372</v>
      </c>
      <c r="AF3937">
        <v>85338</v>
      </c>
      <c r="AG3937" t="s">
        <v>533</v>
      </c>
      <c r="AK3937" t="s">
        <v>372</v>
      </c>
      <c r="AM3937">
        <v>2</v>
      </c>
      <c r="AN3937">
        <v>2</v>
      </c>
      <c r="AO3937">
        <v>16581</v>
      </c>
      <c r="AQ3937">
        <v>127156</v>
      </c>
      <c r="AR3937">
        <v>52430011</v>
      </c>
      <c r="AS3937" t="s">
        <v>927</v>
      </c>
      <c r="AT3937" t="s">
        <v>176</v>
      </c>
      <c r="AW3937" t="s">
        <v>366</v>
      </c>
      <c r="AX3937" t="s">
        <v>366</v>
      </c>
      <c r="AY3937" t="s">
        <v>357</v>
      </c>
      <c r="AZ3937" t="s">
        <v>363</v>
      </c>
      <c r="BY3937" t="s">
        <v>342</v>
      </c>
      <c r="EQ3937">
        <v>249895</v>
      </c>
      <c r="ER3937" t="s">
        <v>109</v>
      </c>
      <c r="ES3937">
        <v>3597594</v>
      </c>
      <c r="EV3937">
        <v>17255958</v>
      </c>
      <c r="EW3937">
        <v>928</v>
      </c>
      <c r="EX3937">
        <v>206447</v>
      </c>
      <c r="EY3937" t="s">
        <v>9274</v>
      </c>
      <c r="EZ3937">
        <v>1</v>
      </c>
      <c r="FC3937">
        <v>52430011</v>
      </c>
      <c r="FD3937" t="s">
        <v>176</v>
      </c>
    </row>
    <row r="3938" spans="1:160" x14ac:dyDescent="0.3">
      <c r="A3938" t="str">
        <f>VLOOKUP(B3938,Table2[],3,FALSE)</f>
        <v>Retail</v>
      </c>
      <c r="B3938" t="str">
        <f>IF(OR(ISNUMBER(FIND("QVC",Z3938)),ISNUMBER(FIND("QVC",AL3938))),"QVC",IF(OR(ISNUMBER(FIND("NCO",H3938)),ISNUMBER(FIND("NCO",Y3938))), "NCO", IF(AL3938="consumer","PMD.com",VLOOKUP(LEFT(H3938,2),Tables!$E$1:$F$11,2,FALSE))))</f>
        <v>Retail Accounts</v>
      </c>
      <c r="C3938">
        <f t="shared" si="186"/>
        <v>5341</v>
      </c>
      <c r="D3938">
        <f t="shared" si="187"/>
        <v>15</v>
      </c>
      <c r="E3938" t="str">
        <f t="shared" ca="1" si="185"/>
        <v>shifted orders shipped</v>
      </c>
      <c r="F3938" t="s">
        <v>3539</v>
      </c>
      <c r="G3938" t="s">
        <v>335</v>
      </c>
      <c r="H3938" t="s">
        <v>1765</v>
      </c>
      <c r="I3938" s="6">
        <v>44000.709722222222</v>
      </c>
      <c r="J3938" t="s">
        <v>16</v>
      </c>
      <c r="K3938" s="6">
        <v>44013.637499999997</v>
      </c>
      <c r="Y3938" t="s">
        <v>1159</v>
      </c>
      <c r="AA3938" t="s">
        <v>2233</v>
      </c>
      <c r="AD3938" t="s">
        <v>2234</v>
      </c>
      <c r="AE3938" t="s">
        <v>372</v>
      </c>
      <c r="AF3938">
        <v>85338</v>
      </c>
      <c r="AG3938" t="s">
        <v>533</v>
      </c>
      <c r="AK3938" t="s">
        <v>372</v>
      </c>
      <c r="AM3938">
        <v>15</v>
      </c>
      <c r="AN3938">
        <v>15</v>
      </c>
      <c r="AO3938">
        <v>15156</v>
      </c>
      <c r="AQ3938">
        <v>124187</v>
      </c>
      <c r="AR3938">
        <v>5341</v>
      </c>
      <c r="AS3938" t="s">
        <v>90</v>
      </c>
      <c r="AT3938" t="s">
        <v>82</v>
      </c>
      <c r="AW3938" t="s">
        <v>340</v>
      </c>
      <c r="AX3938" t="s">
        <v>340</v>
      </c>
      <c r="AY3938" t="s">
        <v>345</v>
      </c>
      <c r="AZ3938" t="s">
        <v>346</v>
      </c>
      <c r="BY3938" t="s">
        <v>342</v>
      </c>
      <c r="EQ3938">
        <v>247113</v>
      </c>
      <c r="ER3938" t="s">
        <v>109</v>
      </c>
      <c r="ES3938">
        <v>3597594</v>
      </c>
      <c r="EV3938">
        <v>17255958</v>
      </c>
      <c r="EW3938">
        <v>928</v>
      </c>
      <c r="EX3938">
        <v>206447</v>
      </c>
      <c r="EY3938" t="s">
        <v>9274</v>
      </c>
      <c r="EZ3938">
        <v>1</v>
      </c>
      <c r="FC3938">
        <v>5341</v>
      </c>
      <c r="FD3938" t="s">
        <v>82</v>
      </c>
    </row>
    <row r="3939" spans="1:160" x14ac:dyDescent="0.3">
      <c r="A3939" t="str">
        <f>VLOOKUP(B3939,Table2[],3,FALSE)</f>
        <v>Retail</v>
      </c>
      <c r="B3939" t="str">
        <f>IF(OR(ISNUMBER(FIND("QVC",Z3939)),ISNUMBER(FIND("QVC",AL3939))),"QVC",IF(OR(ISNUMBER(FIND("NCO",H3939)),ISNUMBER(FIND("NCO",Y3939))), "NCO", IF(AL3939="consumer","PMD.com",VLOOKUP(LEFT(H3939,2),Tables!$E$1:$F$11,2,FALSE))))</f>
        <v>Retail Accounts</v>
      </c>
      <c r="C3939">
        <f t="shared" si="186"/>
        <v>5341</v>
      </c>
      <c r="D3939">
        <f t="shared" si="187"/>
        <v>15</v>
      </c>
      <c r="E3939" t="str">
        <f t="shared" ca="1" si="185"/>
        <v>shifted orders shipped</v>
      </c>
      <c r="F3939" t="s">
        <v>3539</v>
      </c>
      <c r="G3939" t="s">
        <v>335</v>
      </c>
      <c r="H3939" t="s">
        <v>1980</v>
      </c>
      <c r="I3939" s="6">
        <v>44006.602777777778</v>
      </c>
      <c r="J3939" t="s">
        <v>16</v>
      </c>
      <c r="K3939" s="6">
        <v>44013.637499999997</v>
      </c>
      <c r="Y3939" t="s">
        <v>1159</v>
      </c>
      <c r="AA3939" t="s">
        <v>2233</v>
      </c>
      <c r="AD3939" t="s">
        <v>2234</v>
      </c>
      <c r="AE3939" t="s">
        <v>372</v>
      </c>
      <c r="AF3939">
        <v>85338</v>
      </c>
      <c r="AG3939" t="s">
        <v>533</v>
      </c>
      <c r="AK3939" t="s">
        <v>372</v>
      </c>
      <c r="AM3939">
        <v>15</v>
      </c>
      <c r="AN3939">
        <v>15</v>
      </c>
      <c r="AO3939">
        <v>15156</v>
      </c>
      <c r="AQ3939">
        <v>124187</v>
      </c>
      <c r="AR3939">
        <v>5341</v>
      </c>
      <c r="AS3939" t="s">
        <v>1948</v>
      </c>
      <c r="AT3939" t="s">
        <v>82</v>
      </c>
      <c r="AW3939" t="s">
        <v>340</v>
      </c>
      <c r="AX3939" t="s">
        <v>340</v>
      </c>
      <c r="AY3939" t="s">
        <v>345</v>
      </c>
      <c r="AZ3939" t="s">
        <v>346</v>
      </c>
      <c r="BY3939" t="s">
        <v>342</v>
      </c>
      <c r="EQ3939">
        <v>244246</v>
      </c>
      <c r="ER3939" t="s">
        <v>109</v>
      </c>
      <c r="ES3939">
        <v>3645125</v>
      </c>
      <c r="EV3939">
        <v>17265981</v>
      </c>
      <c r="EW3939">
        <v>928</v>
      </c>
      <c r="EX3939">
        <v>207735</v>
      </c>
      <c r="EY3939" t="s">
        <v>9274</v>
      </c>
      <c r="EZ3939">
        <v>1</v>
      </c>
      <c r="FC3939">
        <v>5341</v>
      </c>
      <c r="FD3939" t="s">
        <v>82</v>
      </c>
    </row>
    <row r="3940" spans="1:160" x14ac:dyDescent="0.3">
      <c r="A3940" t="str">
        <f>VLOOKUP(B3940,Table2[],3,FALSE)</f>
        <v>Retail</v>
      </c>
      <c r="B3940" t="str">
        <f>IF(OR(ISNUMBER(FIND("QVC",Z3940)),ISNUMBER(FIND("QVC",AL3940))),"QVC",IF(OR(ISNUMBER(FIND("NCO",H3940)),ISNUMBER(FIND("NCO",Y3940))), "NCO", IF(AL3940="consumer","PMD.com",VLOOKUP(LEFT(H3940,2),Tables!$E$1:$F$11,2,FALSE))))</f>
        <v>Retail Accounts</v>
      </c>
      <c r="C3940">
        <f t="shared" si="186"/>
        <v>52400001</v>
      </c>
      <c r="D3940">
        <f t="shared" si="187"/>
        <v>3</v>
      </c>
      <c r="E3940" t="str">
        <f t="shared" ca="1" si="185"/>
        <v>shifted orders shipped</v>
      </c>
      <c r="F3940" t="s">
        <v>3539</v>
      </c>
      <c r="G3940" t="s">
        <v>335</v>
      </c>
      <c r="H3940" t="s">
        <v>1765</v>
      </c>
      <c r="I3940" s="6">
        <v>44000.709722222222</v>
      </c>
      <c r="J3940" t="s">
        <v>16</v>
      </c>
      <c r="K3940" s="6">
        <v>44013.637499999997</v>
      </c>
      <c r="Y3940" t="s">
        <v>1159</v>
      </c>
      <c r="AA3940" t="s">
        <v>2233</v>
      </c>
      <c r="AD3940" t="s">
        <v>2234</v>
      </c>
      <c r="AE3940" t="s">
        <v>372</v>
      </c>
      <c r="AF3940">
        <v>85338</v>
      </c>
      <c r="AG3940" t="s">
        <v>533</v>
      </c>
      <c r="AK3940" t="s">
        <v>372</v>
      </c>
      <c r="AM3940">
        <v>3</v>
      </c>
      <c r="AN3940">
        <v>3</v>
      </c>
      <c r="AO3940">
        <v>2895</v>
      </c>
      <c r="AQ3940">
        <v>124289</v>
      </c>
      <c r="AR3940">
        <v>52400001</v>
      </c>
      <c r="AS3940" t="s">
        <v>787</v>
      </c>
      <c r="AT3940" t="s">
        <v>115</v>
      </c>
      <c r="AW3940" t="s">
        <v>340</v>
      </c>
      <c r="AX3940" t="s">
        <v>340</v>
      </c>
      <c r="AY3940" t="s">
        <v>432</v>
      </c>
      <c r="AZ3940">
        <v>0</v>
      </c>
      <c r="BY3940" t="s">
        <v>342</v>
      </c>
      <c r="EQ3940">
        <v>251708</v>
      </c>
      <c r="ER3940" t="s">
        <v>109</v>
      </c>
      <c r="ES3940">
        <v>3597594</v>
      </c>
      <c r="EV3940">
        <v>17255958</v>
      </c>
      <c r="EW3940">
        <v>928</v>
      </c>
      <c r="EX3940">
        <v>206447</v>
      </c>
      <c r="EY3940" t="s">
        <v>9274</v>
      </c>
      <c r="EZ3940">
        <v>1</v>
      </c>
      <c r="FC3940">
        <v>52400001</v>
      </c>
      <c r="FD3940" t="s">
        <v>115</v>
      </c>
    </row>
    <row r="3941" spans="1:160" x14ac:dyDescent="0.3">
      <c r="A3941" t="str">
        <f>VLOOKUP(B3941,Table2[],3,FALSE)</f>
        <v>Retail</v>
      </c>
      <c r="B3941" t="str">
        <f>IF(OR(ISNUMBER(FIND("QVC",Z3941)),ISNUMBER(FIND("QVC",AL3941))),"QVC",IF(OR(ISNUMBER(FIND("NCO",H3941)),ISNUMBER(FIND("NCO",Y3941))), "NCO", IF(AL3941="consumer","PMD.com",VLOOKUP(LEFT(H3941,2),Tables!$E$1:$F$11,2,FALSE))))</f>
        <v>Retail Accounts</v>
      </c>
      <c r="C3941">
        <f t="shared" si="186"/>
        <v>53730001</v>
      </c>
      <c r="D3941">
        <f t="shared" si="187"/>
        <v>3</v>
      </c>
      <c r="E3941" t="str">
        <f t="shared" ca="1" si="185"/>
        <v>shifted orders shipped</v>
      </c>
      <c r="F3941" t="s">
        <v>3539</v>
      </c>
      <c r="G3941" t="s">
        <v>335</v>
      </c>
      <c r="H3941" t="s">
        <v>1765</v>
      </c>
      <c r="I3941" s="6">
        <v>44000.709722222222</v>
      </c>
      <c r="J3941" t="s">
        <v>16</v>
      </c>
      <c r="K3941" s="6">
        <v>44013.637499999997</v>
      </c>
      <c r="Y3941" t="s">
        <v>1159</v>
      </c>
      <c r="AA3941" t="s">
        <v>2233</v>
      </c>
      <c r="AD3941" t="s">
        <v>2234</v>
      </c>
      <c r="AE3941" t="s">
        <v>372</v>
      </c>
      <c r="AF3941">
        <v>85338</v>
      </c>
      <c r="AG3941" t="s">
        <v>533</v>
      </c>
      <c r="AK3941" t="s">
        <v>372</v>
      </c>
      <c r="AM3941">
        <v>3</v>
      </c>
      <c r="AN3941">
        <v>3</v>
      </c>
      <c r="AO3941">
        <v>1366</v>
      </c>
      <c r="AQ3941">
        <v>124456</v>
      </c>
      <c r="AR3941">
        <v>53730001</v>
      </c>
      <c r="AS3941" t="s">
        <v>61</v>
      </c>
      <c r="AT3941" t="s">
        <v>62</v>
      </c>
      <c r="AW3941" t="s">
        <v>343</v>
      </c>
      <c r="BY3941" t="s">
        <v>342</v>
      </c>
      <c r="EQ3941">
        <v>245237</v>
      </c>
      <c r="ER3941" t="s">
        <v>109</v>
      </c>
      <c r="ES3941">
        <v>3597594</v>
      </c>
      <c r="EV3941">
        <v>17255958</v>
      </c>
      <c r="EW3941">
        <v>928</v>
      </c>
      <c r="EX3941">
        <v>206447</v>
      </c>
      <c r="EY3941" t="s">
        <v>9274</v>
      </c>
      <c r="EZ3941">
        <v>1</v>
      </c>
      <c r="FC3941">
        <v>53730001</v>
      </c>
      <c r="FD3941" t="s">
        <v>62</v>
      </c>
    </row>
    <row r="3942" spans="1:160" x14ac:dyDescent="0.3">
      <c r="A3942" t="str">
        <f>VLOOKUP(B3942,Table2[],3,FALSE)</f>
        <v>Retail</v>
      </c>
      <c r="B3942" t="str">
        <f>IF(OR(ISNUMBER(FIND("QVC",Z3942)),ISNUMBER(FIND("QVC",AL3942))),"QVC",IF(OR(ISNUMBER(FIND("NCO",H3942)),ISNUMBER(FIND("NCO",Y3942))), "NCO", IF(AL3942="consumer","PMD.com",VLOOKUP(LEFT(H3942,2),Tables!$E$1:$F$11,2,FALSE))))</f>
        <v>Retail Accounts</v>
      </c>
      <c r="C3942">
        <f t="shared" si="186"/>
        <v>53720001</v>
      </c>
      <c r="D3942">
        <f t="shared" si="187"/>
        <v>1</v>
      </c>
      <c r="E3942" t="str">
        <f t="shared" ca="1" si="185"/>
        <v>shifted orders shipped</v>
      </c>
      <c r="F3942" t="s">
        <v>3539</v>
      </c>
      <c r="G3942" t="s">
        <v>335</v>
      </c>
      <c r="H3942" t="s">
        <v>1765</v>
      </c>
      <c r="I3942" s="6">
        <v>44000.709722222222</v>
      </c>
      <c r="J3942" t="s">
        <v>16</v>
      </c>
      <c r="K3942" s="6">
        <v>44013.637499999997</v>
      </c>
      <c r="Y3942" t="s">
        <v>1159</v>
      </c>
      <c r="AA3942" t="s">
        <v>2233</v>
      </c>
      <c r="AD3942" t="s">
        <v>2234</v>
      </c>
      <c r="AE3942" t="s">
        <v>372</v>
      </c>
      <c r="AF3942">
        <v>85338</v>
      </c>
      <c r="AG3942" t="s">
        <v>533</v>
      </c>
      <c r="AK3942" t="s">
        <v>372</v>
      </c>
      <c r="AM3942">
        <v>1</v>
      </c>
      <c r="AN3942">
        <v>1</v>
      </c>
      <c r="AO3942">
        <v>4904</v>
      </c>
      <c r="AQ3942">
        <v>124455</v>
      </c>
      <c r="AR3942">
        <v>53720001</v>
      </c>
      <c r="AS3942" t="s">
        <v>1754</v>
      </c>
      <c r="AT3942" t="s">
        <v>69</v>
      </c>
      <c r="AW3942" t="s">
        <v>343</v>
      </c>
      <c r="BY3942" t="s">
        <v>342</v>
      </c>
      <c r="EQ3942">
        <v>248482</v>
      </c>
      <c r="ER3942" t="s">
        <v>109</v>
      </c>
      <c r="ES3942">
        <v>3597594</v>
      </c>
      <c r="EV3942">
        <v>17255958</v>
      </c>
      <c r="EW3942">
        <v>928</v>
      </c>
      <c r="EX3942">
        <v>206447</v>
      </c>
      <c r="EY3942" t="s">
        <v>9274</v>
      </c>
      <c r="EZ3942">
        <v>1</v>
      </c>
      <c r="FC3942">
        <v>53720001</v>
      </c>
      <c r="FD3942" t="s">
        <v>69</v>
      </c>
    </row>
    <row r="3943" spans="1:160" x14ac:dyDescent="0.3">
      <c r="A3943" t="str">
        <f>VLOOKUP(B3943,Table2[],3,FALSE)</f>
        <v>Retail</v>
      </c>
      <c r="B3943" t="str">
        <f>IF(OR(ISNUMBER(FIND("QVC",Z3943)),ISNUMBER(FIND("QVC",AL3943))),"QVC",IF(OR(ISNUMBER(FIND("NCO",H3943)),ISNUMBER(FIND("NCO",Y3943))), "NCO", IF(AL3943="consumer","PMD.com",VLOOKUP(LEFT(H3943,2),Tables!$E$1:$F$11,2,FALSE))))</f>
        <v>Retail Accounts</v>
      </c>
      <c r="C3943">
        <f t="shared" si="186"/>
        <v>52430001</v>
      </c>
      <c r="D3943">
        <f t="shared" si="187"/>
        <v>3</v>
      </c>
      <c r="E3943" t="str">
        <f t="shared" ca="1" si="185"/>
        <v>shifted orders shipped</v>
      </c>
      <c r="F3943" t="s">
        <v>3539</v>
      </c>
      <c r="G3943" t="s">
        <v>335</v>
      </c>
      <c r="H3943" t="s">
        <v>1980</v>
      </c>
      <c r="I3943" s="6">
        <v>44006.602777777778</v>
      </c>
      <c r="J3943" t="s">
        <v>16</v>
      </c>
      <c r="K3943" s="6">
        <v>44013.637499999997</v>
      </c>
      <c r="Y3943" t="s">
        <v>1159</v>
      </c>
      <c r="AA3943" t="s">
        <v>2233</v>
      </c>
      <c r="AD3943" t="s">
        <v>2234</v>
      </c>
      <c r="AE3943" t="s">
        <v>372</v>
      </c>
      <c r="AF3943">
        <v>85338</v>
      </c>
      <c r="AG3943" t="s">
        <v>533</v>
      </c>
      <c r="AK3943" t="s">
        <v>372</v>
      </c>
      <c r="AM3943">
        <v>3</v>
      </c>
      <c r="AN3943">
        <v>3</v>
      </c>
      <c r="AO3943">
        <v>12063</v>
      </c>
      <c r="AQ3943">
        <v>127155</v>
      </c>
      <c r="AR3943">
        <v>52430001</v>
      </c>
      <c r="AS3943" t="s">
        <v>927</v>
      </c>
      <c r="AT3943" t="s">
        <v>75</v>
      </c>
      <c r="AW3943" t="s">
        <v>340</v>
      </c>
      <c r="AX3943" t="s">
        <v>340</v>
      </c>
      <c r="AY3943" t="s">
        <v>357</v>
      </c>
      <c r="AZ3943" t="s">
        <v>363</v>
      </c>
      <c r="BY3943" t="s">
        <v>342</v>
      </c>
      <c r="EQ3943">
        <v>249990</v>
      </c>
      <c r="ER3943" t="s">
        <v>109</v>
      </c>
      <c r="ES3943">
        <v>3645125</v>
      </c>
      <c r="EV3943">
        <v>17265981</v>
      </c>
      <c r="EW3943">
        <v>928</v>
      </c>
      <c r="EX3943">
        <v>207735</v>
      </c>
      <c r="EY3943" t="s">
        <v>9274</v>
      </c>
      <c r="EZ3943">
        <v>1</v>
      </c>
      <c r="FC3943">
        <v>52430001</v>
      </c>
      <c r="FD3943" t="s">
        <v>75</v>
      </c>
    </row>
    <row r="3944" spans="1:160" x14ac:dyDescent="0.3">
      <c r="A3944" t="str">
        <f>VLOOKUP(B3944,Table2[],3,FALSE)</f>
        <v>Retail</v>
      </c>
      <c r="B3944" t="str">
        <f>IF(OR(ISNUMBER(FIND("QVC",Z3944)),ISNUMBER(FIND("QVC",AL3944))),"QVC",IF(OR(ISNUMBER(FIND("NCO",H3944)),ISNUMBER(FIND("NCO",Y3944))), "NCO", IF(AL3944="consumer","PMD.com",VLOOKUP(LEFT(H3944,2),Tables!$E$1:$F$11,2,FALSE))))</f>
        <v>Retail Accounts</v>
      </c>
      <c r="C3944">
        <f t="shared" si="186"/>
        <v>53440001</v>
      </c>
      <c r="D3944">
        <f t="shared" si="187"/>
        <v>3</v>
      </c>
      <c r="E3944" t="str">
        <f t="shared" ca="1" si="185"/>
        <v>shifted orders shipped</v>
      </c>
      <c r="F3944" t="s">
        <v>3539</v>
      </c>
      <c r="G3944" t="s">
        <v>335</v>
      </c>
      <c r="H3944" t="s">
        <v>1980</v>
      </c>
      <c r="I3944" s="6">
        <v>44006.602777777778</v>
      </c>
      <c r="J3944" t="s">
        <v>16</v>
      </c>
      <c r="K3944" s="6">
        <v>44013.637499999997</v>
      </c>
      <c r="Y3944" t="s">
        <v>1159</v>
      </c>
      <c r="AA3944" t="s">
        <v>2233</v>
      </c>
      <c r="AD3944" t="s">
        <v>2234</v>
      </c>
      <c r="AE3944" t="s">
        <v>372</v>
      </c>
      <c r="AF3944">
        <v>85338</v>
      </c>
      <c r="AG3944" t="s">
        <v>533</v>
      </c>
      <c r="AK3944" t="s">
        <v>372</v>
      </c>
      <c r="AM3944">
        <v>3</v>
      </c>
      <c r="AN3944">
        <v>3</v>
      </c>
      <c r="AO3944">
        <v>7642</v>
      </c>
      <c r="AQ3944">
        <v>124700</v>
      </c>
      <c r="AR3944">
        <v>53440001</v>
      </c>
      <c r="AS3944" t="s">
        <v>1240</v>
      </c>
      <c r="AT3944" t="s">
        <v>116</v>
      </c>
      <c r="AW3944" t="s">
        <v>340</v>
      </c>
      <c r="AX3944" t="s">
        <v>340</v>
      </c>
      <c r="AY3944" t="s">
        <v>345</v>
      </c>
      <c r="AZ3944" t="s">
        <v>345</v>
      </c>
      <c r="BY3944" t="s">
        <v>342</v>
      </c>
      <c r="EQ3944">
        <v>252960</v>
      </c>
      <c r="ER3944" t="s">
        <v>109</v>
      </c>
      <c r="ES3944">
        <v>3645125</v>
      </c>
      <c r="EV3944">
        <v>17265981</v>
      </c>
      <c r="EW3944">
        <v>928</v>
      </c>
      <c r="EX3944">
        <v>207735</v>
      </c>
      <c r="EY3944" t="s">
        <v>9274</v>
      </c>
      <c r="EZ3944">
        <v>1</v>
      </c>
      <c r="FC3944">
        <v>53440001</v>
      </c>
      <c r="FD3944" t="s">
        <v>116</v>
      </c>
    </row>
    <row r="3945" spans="1:160" x14ac:dyDescent="0.3">
      <c r="A3945" t="str">
        <f>VLOOKUP(B3945,Table2[],3,FALSE)</f>
        <v>Retail</v>
      </c>
      <c r="B3945" t="str">
        <f>IF(OR(ISNUMBER(FIND("QVC",Z3945)),ISNUMBER(FIND("QVC",AL3945))),"QVC",IF(OR(ISNUMBER(FIND("NCO",H3945)),ISNUMBER(FIND("NCO",Y3945))), "NCO", IF(AL3945="consumer","PMD.com",VLOOKUP(LEFT(H3945,2),Tables!$E$1:$F$11,2,FALSE))))</f>
        <v>Retail Accounts</v>
      </c>
      <c r="C3945">
        <f t="shared" si="186"/>
        <v>52430001</v>
      </c>
      <c r="D3945">
        <f t="shared" si="187"/>
        <v>10</v>
      </c>
      <c r="E3945" t="str">
        <f t="shared" ca="1" si="185"/>
        <v>shifted orders shipped</v>
      </c>
      <c r="F3945" t="s">
        <v>3539</v>
      </c>
      <c r="G3945" t="s">
        <v>335</v>
      </c>
      <c r="H3945" t="s">
        <v>1765</v>
      </c>
      <c r="I3945" s="6">
        <v>44000.709722222222</v>
      </c>
      <c r="J3945" t="s">
        <v>16</v>
      </c>
      <c r="K3945" s="6">
        <v>44013.637499999997</v>
      </c>
      <c r="Y3945" t="s">
        <v>1159</v>
      </c>
      <c r="AA3945" t="s">
        <v>2233</v>
      </c>
      <c r="AD3945" t="s">
        <v>2234</v>
      </c>
      <c r="AE3945" t="s">
        <v>372</v>
      </c>
      <c r="AF3945">
        <v>85338</v>
      </c>
      <c r="AG3945" t="s">
        <v>533</v>
      </c>
      <c r="AK3945" t="s">
        <v>372</v>
      </c>
      <c r="AM3945">
        <v>10</v>
      </c>
      <c r="AN3945">
        <v>10</v>
      </c>
      <c r="AO3945">
        <v>12063</v>
      </c>
      <c r="AQ3945">
        <v>127155</v>
      </c>
      <c r="AR3945">
        <v>52430001</v>
      </c>
      <c r="AS3945" t="s">
        <v>927</v>
      </c>
      <c r="AT3945" t="s">
        <v>75</v>
      </c>
      <c r="AW3945" t="s">
        <v>340</v>
      </c>
      <c r="AX3945" t="s">
        <v>340</v>
      </c>
      <c r="AY3945" t="s">
        <v>357</v>
      </c>
      <c r="AZ3945" t="s">
        <v>363</v>
      </c>
      <c r="BY3945" t="s">
        <v>342</v>
      </c>
      <c r="EQ3945">
        <v>249990</v>
      </c>
      <c r="ER3945" t="s">
        <v>109</v>
      </c>
      <c r="ES3945">
        <v>3597594</v>
      </c>
      <c r="EV3945">
        <v>17255958</v>
      </c>
      <c r="EW3945">
        <v>928</v>
      </c>
      <c r="EX3945">
        <v>206447</v>
      </c>
      <c r="EY3945" t="s">
        <v>9274</v>
      </c>
      <c r="EZ3945">
        <v>1</v>
      </c>
      <c r="FC3945">
        <v>52430001</v>
      </c>
      <c r="FD3945" t="s">
        <v>75</v>
      </c>
    </row>
    <row r="3946" spans="1:160" x14ac:dyDescent="0.3">
      <c r="A3946" t="str">
        <f>VLOOKUP(B3946,Table2[],3,FALSE)</f>
        <v>Retail</v>
      </c>
      <c r="B3946" t="str">
        <f>IF(OR(ISNUMBER(FIND("QVC",Z3946)),ISNUMBER(FIND("QVC",AL3946))),"QVC",IF(OR(ISNUMBER(FIND("NCO",H3946)),ISNUMBER(FIND("NCO",Y3946))), "NCO", IF(AL3946="consumer","PMD.com",VLOOKUP(LEFT(H3946,2),Tables!$E$1:$F$11,2,FALSE))))</f>
        <v>Retail Accounts</v>
      </c>
      <c r="C3946">
        <f t="shared" si="186"/>
        <v>53440001</v>
      </c>
      <c r="D3946">
        <f t="shared" si="187"/>
        <v>12</v>
      </c>
      <c r="E3946" t="str">
        <f t="shared" ca="1" si="185"/>
        <v>shifted orders shipped</v>
      </c>
      <c r="F3946" t="s">
        <v>3539</v>
      </c>
      <c r="G3946" t="s">
        <v>335</v>
      </c>
      <c r="H3946" t="s">
        <v>1765</v>
      </c>
      <c r="I3946" s="6">
        <v>44000.709722222222</v>
      </c>
      <c r="J3946" t="s">
        <v>16</v>
      </c>
      <c r="K3946" s="6">
        <v>44013.637499999997</v>
      </c>
      <c r="Y3946" t="s">
        <v>1159</v>
      </c>
      <c r="AA3946" t="s">
        <v>2233</v>
      </c>
      <c r="AD3946" t="s">
        <v>2234</v>
      </c>
      <c r="AE3946" t="s">
        <v>372</v>
      </c>
      <c r="AF3946">
        <v>85338</v>
      </c>
      <c r="AG3946" t="s">
        <v>533</v>
      </c>
      <c r="AK3946" t="s">
        <v>372</v>
      </c>
      <c r="AM3946">
        <v>12</v>
      </c>
      <c r="AN3946">
        <v>12</v>
      </c>
      <c r="AO3946">
        <v>7642</v>
      </c>
      <c r="AQ3946">
        <v>124700</v>
      </c>
      <c r="AR3946">
        <v>53440001</v>
      </c>
      <c r="AS3946" t="s">
        <v>1240</v>
      </c>
      <c r="AT3946" t="s">
        <v>116</v>
      </c>
      <c r="AW3946" t="s">
        <v>340</v>
      </c>
      <c r="AX3946" t="s">
        <v>340</v>
      </c>
      <c r="AY3946" t="s">
        <v>345</v>
      </c>
      <c r="AZ3946" t="s">
        <v>345</v>
      </c>
      <c r="BY3946" t="s">
        <v>342</v>
      </c>
      <c r="EQ3946">
        <v>252960</v>
      </c>
      <c r="ER3946" t="s">
        <v>109</v>
      </c>
      <c r="ES3946">
        <v>3597594</v>
      </c>
      <c r="EV3946">
        <v>17255958</v>
      </c>
      <c r="EW3946">
        <v>928</v>
      </c>
      <c r="EX3946">
        <v>206447</v>
      </c>
      <c r="EY3946" t="s">
        <v>9274</v>
      </c>
      <c r="EZ3946">
        <v>1</v>
      </c>
      <c r="FC3946">
        <v>53440001</v>
      </c>
      <c r="FD3946" t="s">
        <v>116</v>
      </c>
    </row>
    <row r="3947" spans="1:160" x14ac:dyDescent="0.3">
      <c r="A3947" t="str">
        <f>VLOOKUP(B3947,Table2[],3,FALSE)</f>
        <v>Retail</v>
      </c>
      <c r="B3947" t="str">
        <f>IF(OR(ISNUMBER(FIND("QVC",Z3947)),ISNUMBER(FIND("QVC",AL3947))),"QVC",IF(OR(ISNUMBER(FIND("NCO",H3947)),ISNUMBER(FIND("NCO",Y3947))), "NCO", IF(AL3947="consumer","PMD.com",VLOOKUP(LEFT(H3947,2),Tables!$E$1:$F$11,2,FALSE))))</f>
        <v>Retail Accounts</v>
      </c>
      <c r="C3947">
        <f t="shared" si="186"/>
        <v>51090001</v>
      </c>
      <c r="D3947">
        <f t="shared" si="187"/>
        <v>90</v>
      </c>
      <c r="E3947" t="str">
        <f t="shared" ca="1" si="185"/>
        <v>shifted orders shipped</v>
      </c>
      <c r="F3947" t="s">
        <v>3539</v>
      </c>
      <c r="G3947" t="s">
        <v>335</v>
      </c>
      <c r="H3947" t="s">
        <v>1765</v>
      </c>
      <c r="I3947" s="6">
        <v>44000.709722222222</v>
      </c>
      <c r="J3947" t="s">
        <v>16</v>
      </c>
      <c r="K3947" s="6">
        <v>44013.637499999997</v>
      </c>
      <c r="Y3947" t="s">
        <v>1159</v>
      </c>
      <c r="AA3947" t="s">
        <v>2233</v>
      </c>
      <c r="AD3947" t="s">
        <v>2234</v>
      </c>
      <c r="AE3947" t="s">
        <v>372</v>
      </c>
      <c r="AF3947">
        <v>85338</v>
      </c>
      <c r="AG3947" t="s">
        <v>533</v>
      </c>
      <c r="AK3947" t="s">
        <v>372</v>
      </c>
      <c r="AM3947">
        <v>90</v>
      </c>
      <c r="AN3947">
        <v>90</v>
      </c>
      <c r="AO3947">
        <v>4885</v>
      </c>
      <c r="AQ3947">
        <v>124202</v>
      </c>
      <c r="AR3947">
        <v>51090001</v>
      </c>
      <c r="AS3947" t="s">
        <v>971</v>
      </c>
      <c r="AT3947" t="s">
        <v>60</v>
      </c>
      <c r="AW3947" t="s">
        <v>340</v>
      </c>
      <c r="AX3947" t="s">
        <v>340</v>
      </c>
      <c r="AY3947" t="s">
        <v>357</v>
      </c>
      <c r="AZ3947" t="s">
        <v>361</v>
      </c>
      <c r="BY3947" t="s">
        <v>342</v>
      </c>
      <c r="EQ3947">
        <v>248981</v>
      </c>
      <c r="ER3947" t="s">
        <v>109</v>
      </c>
      <c r="ES3947">
        <v>3597594</v>
      </c>
      <c r="EV3947">
        <v>17255958</v>
      </c>
      <c r="EW3947">
        <v>928</v>
      </c>
      <c r="EX3947">
        <v>206447</v>
      </c>
      <c r="EY3947" t="s">
        <v>9274</v>
      </c>
      <c r="EZ3947">
        <v>1</v>
      </c>
      <c r="FC3947">
        <v>51090001</v>
      </c>
      <c r="FD3947" t="s">
        <v>60</v>
      </c>
    </row>
    <row r="3948" spans="1:160" x14ac:dyDescent="0.3">
      <c r="A3948" t="str">
        <f>VLOOKUP(B3948,Table2[],3,FALSE)</f>
        <v>Retail</v>
      </c>
      <c r="B3948" t="str">
        <f>IF(OR(ISNUMBER(FIND("QVC",Z3948)),ISNUMBER(FIND("QVC",AL3948))),"QVC",IF(OR(ISNUMBER(FIND("NCO",H3948)),ISNUMBER(FIND("NCO",Y3948))), "NCO", IF(AL3948="consumer","PMD.com",VLOOKUP(LEFT(H3948,2),Tables!$E$1:$F$11,2,FALSE))))</f>
        <v>Retail Accounts</v>
      </c>
      <c r="C3948">
        <f t="shared" si="186"/>
        <v>51090021</v>
      </c>
      <c r="D3948">
        <f t="shared" si="187"/>
        <v>21</v>
      </c>
      <c r="E3948" t="str">
        <f t="shared" ca="1" si="185"/>
        <v>shifted orders shipped</v>
      </c>
      <c r="F3948" t="s">
        <v>3539</v>
      </c>
      <c r="G3948" t="s">
        <v>335</v>
      </c>
      <c r="H3948" t="s">
        <v>1765</v>
      </c>
      <c r="I3948" s="6">
        <v>44000.709722222222</v>
      </c>
      <c r="J3948" t="s">
        <v>16</v>
      </c>
      <c r="K3948" s="6">
        <v>44013.637499999997</v>
      </c>
      <c r="Y3948" t="s">
        <v>1159</v>
      </c>
      <c r="AA3948" t="s">
        <v>2233</v>
      </c>
      <c r="AD3948" t="s">
        <v>2234</v>
      </c>
      <c r="AE3948" t="s">
        <v>372</v>
      </c>
      <c r="AF3948">
        <v>85338</v>
      </c>
      <c r="AG3948" t="s">
        <v>533</v>
      </c>
      <c r="AK3948" t="s">
        <v>372</v>
      </c>
      <c r="AM3948">
        <v>21</v>
      </c>
      <c r="AN3948">
        <v>21</v>
      </c>
      <c r="AO3948">
        <v>2370</v>
      </c>
      <c r="AQ3948">
        <v>124430</v>
      </c>
      <c r="AR3948">
        <v>51090021</v>
      </c>
      <c r="AS3948" t="s">
        <v>123</v>
      </c>
      <c r="AT3948" t="s">
        <v>124</v>
      </c>
      <c r="AW3948" t="s">
        <v>340</v>
      </c>
      <c r="AX3948" t="s">
        <v>340</v>
      </c>
      <c r="AY3948" t="s">
        <v>357</v>
      </c>
      <c r="AZ3948" t="s">
        <v>363</v>
      </c>
      <c r="BY3948" t="s">
        <v>342</v>
      </c>
      <c r="EQ3948">
        <v>247824</v>
      </c>
      <c r="ER3948" t="s">
        <v>109</v>
      </c>
      <c r="ES3948">
        <v>3597594</v>
      </c>
      <c r="EV3948">
        <v>17255958</v>
      </c>
      <c r="EW3948">
        <v>928</v>
      </c>
      <c r="EX3948">
        <v>206447</v>
      </c>
      <c r="EY3948" t="s">
        <v>9274</v>
      </c>
      <c r="EZ3948">
        <v>1</v>
      </c>
      <c r="FC3948">
        <v>51090021</v>
      </c>
      <c r="FD3948" t="s">
        <v>124</v>
      </c>
    </row>
    <row r="3949" spans="1:160" x14ac:dyDescent="0.3">
      <c r="A3949" t="str">
        <f>VLOOKUP(B3949,Table2[],3,FALSE)</f>
        <v>Retail</v>
      </c>
      <c r="B3949" t="str">
        <f>IF(OR(ISNUMBER(FIND("QVC",Z3949)),ISNUMBER(FIND("QVC",AL3949))),"QVC",IF(OR(ISNUMBER(FIND("NCO",H3949)),ISNUMBER(FIND("NCO",Y3949))), "NCO", IF(AL3949="consumer","PMD.com",VLOOKUP(LEFT(H3949,2),Tables!$E$1:$F$11,2,FALSE))))</f>
        <v>Retail Accounts</v>
      </c>
      <c r="C3949">
        <f t="shared" si="186"/>
        <v>53640001</v>
      </c>
      <c r="D3949">
        <f t="shared" si="187"/>
        <v>1</v>
      </c>
      <c r="E3949" t="str">
        <f t="shared" ca="1" si="185"/>
        <v>shifted orders shipped</v>
      </c>
      <c r="F3949" t="s">
        <v>3539</v>
      </c>
      <c r="G3949" t="s">
        <v>335</v>
      </c>
      <c r="H3949" t="s">
        <v>1765</v>
      </c>
      <c r="I3949" s="6">
        <v>44000.709722222222</v>
      </c>
      <c r="J3949" t="s">
        <v>16</v>
      </c>
      <c r="K3949" s="6">
        <v>44013.637499999997</v>
      </c>
      <c r="Y3949" t="s">
        <v>1159</v>
      </c>
      <c r="AA3949" t="s">
        <v>2233</v>
      </c>
      <c r="AD3949" t="s">
        <v>2234</v>
      </c>
      <c r="AE3949" t="s">
        <v>372</v>
      </c>
      <c r="AF3949">
        <v>85338</v>
      </c>
      <c r="AG3949" t="s">
        <v>533</v>
      </c>
      <c r="AK3949" t="s">
        <v>372</v>
      </c>
      <c r="AM3949">
        <v>1</v>
      </c>
      <c r="AN3949">
        <v>1</v>
      </c>
      <c r="AO3949">
        <v>5846</v>
      </c>
      <c r="AQ3949">
        <v>124449</v>
      </c>
      <c r="AR3949">
        <v>53640001</v>
      </c>
      <c r="AS3949" t="s">
        <v>131</v>
      </c>
      <c r="AT3949" t="s">
        <v>136</v>
      </c>
      <c r="AW3949" t="s">
        <v>343</v>
      </c>
      <c r="EQ3949">
        <v>244385</v>
      </c>
      <c r="ER3949" t="s">
        <v>109</v>
      </c>
      <c r="ES3949">
        <v>3597594</v>
      </c>
      <c r="EV3949">
        <v>17255958</v>
      </c>
      <c r="EW3949">
        <v>928</v>
      </c>
      <c r="EX3949">
        <v>206447</v>
      </c>
      <c r="EY3949" t="s">
        <v>9274</v>
      </c>
      <c r="EZ3949">
        <v>1</v>
      </c>
      <c r="FC3949">
        <v>53640001</v>
      </c>
      <c r="FD3949" t="s">
        <v>136</v>
      </c>
    </row>
    <row r="3950" spans="1:160" x14ac:dyDescent="0.3">
      <c r="A3950" t="str">
        <f>VLOOKUP(B3950,Table2[],3,FALSE)</f>
        <v>Retail</v>
      </c>
      <c r="B3950" t="str">
        <f>IF(OR(ISNUMBER(FIND("QVC",Z3950)),ISNUMBER(FIND("QVC",AL3950))),"QVC",IF(OR(ISNUMBER(FIND("NCO",H3950)),ISNUMBER(FIND("NCO",Y3950))), "NCO", IF(AL3950="consumer","PMD.com",VLOOKUP(LEFT(H3950,2),Tables!$E$1:$F$11,2,FALSE))))</f>
        <v>Retail Accounts</v>
      </c>
      <c r="C3950">
        <f t="shared" si="186"/>
        <v>55340001</v>
      </c>
      <c r="D3950">
        <f t="shared" si="187"/>
        <v>27</v>
      </c>
      <c r="E3950" t="str">
        <f t="shared" ca="1" si="185"/>
        <v>shifted orders shipped</v>
      </c>
      <c r="F3950" t="s">
        <v>3539</v>
      </c>
      <c r="G3950" t="s">
        <v>335</v>
      </c>
      <c r="H3950" t="s">
        <v>1765</v>
      </c>
      <c r="I3950" s="6">
        <v>44000.709722222222</v>
      </c>
      <c r="J3950" t="s">
        <v>16</v>
      </c>
      <c r="K3950" s="6">
        <v>44013.637499999997</v>
      </c>
      <c r="Y3950" t="s">
        <v>1159</v>
      </c>
      <c r="AA3950" t="s">
        <v>2233</v>
      </c>
      <c r="AD3950" t="s">
        <v>2234</v>
      </c>
      <c r="AE3950" t="s">
        <v>372</v>
      </c>
      <c r="AF3950">
        <v>85338</v>
      </c>
      <c r="AG3950" t="s">
        <v>533</v>
      </c>
      <c r="AK3950" t="s">
        <v>372</v>
      </c>
      <c r="AM3950">
        <v>27</v>
      </c>
      <c r="AN3950">
        <v>27</v>
      </c>
      <c r="AO3950">
        <v>8241</v>
      </c>
      <c r="AQ3950">
        <v>124480</v>
      </c>
      <c r="AR3950">
        <v>55340001</v>
      </c>
      <c r="AS3950" t="s">
        <v>1747</v>
      </c>
      <c r="AT3950" t="s">
        <v>71</v>
      </c>
      <c r="AW3950" t="s">
        <v>343</v>
      </c>
      <c r="BY3950" t="s">
        <v>342</v>
      </c>
      <c r="EQ3950">
        <v>249138</v>
      </c>
      <c r="ER3950" t="s">
        <v>109</v>
      </c>
      <c r="ES3950">
        <v>3597594</v>
      </c>
      <c r="EV3950">
        <v>17255958</v>
      </c>
      <c r="EW3950">
        <v>928</v>
      </c>
      <c r="EX3950">
        <v>206447</v>
      </c>
      <c r="EY3950" t="s">
        <v>9274</v>
      </c>
      <c r="EZ3950">
        <v>1</v>
      </c>
      <c r="FC3950">
        <v>55340001</v>
      </c>
      <c r="FD3950" t="s">
        <v>71</v>
      </c>
    </row>
    <row r="3951" spans="1:160" x14ac:dyDescent="0.3">
      <c r="A3951" t="str">
        <f>VLOOKUP(B3951,Table2[],3,FALSE)</f>
        <v>Retail</v>
      </c>
      <c r="B3951" t="str">
        <f>IF(OR(ISNUMBER(FIND("QVC",Z3951)),ISNUMBER(FIND("QVC",AL3951))),"QVC",IF(OR(ISNUMBER(FIND("NCO",H3951)),ISNUMBER(FIND("NCO",Y3951))), "NCO", IF(AL3951="consumer","PMD.com",VLOOKUP(LEFT(H3951,2),Tables!$E$1:$F$11,2,FALSE))))</f>
        <v>Retail Accounts</v>
      </c>
      <c r="C3951">
        <f t="shared" si="186"/>
        <v>51090001</v>
      </c>
      <c r="D3951">
        <f t="shared" si="187"/>
        <v>18</v>
      </c>
      <c r="E3951" t="str">
        <f t="shared" ca="1" si="185"/>
        <v>shifted orders shipped</v>
      </c>
      <c r="F3951" t="s">
        <v>3539</v>
      </c>
      <c r="G3951" t="s">
        <v>335</v>
      </c>
      <c r="H3951" t="s">
        <v>1980</v>
      </c>
      <c r="I3951" s="6">
        <v>44006.602777777778</v>
      </c>
      <c r="J3951" t="s">
        <v>16</v>
      </c>
      <c r="K3951" s="6">
        <v>44013.637499999997</v>
      </c>
      <c r="Y3951" t="s">
        <v>1159</v>
      </c>
      <c r="AA3951" t="s">
        <v>2233</v>
      </c>
      <c r="AD3951" t="s">
        <v>2234</v>
      </c>
      <c r="AE3951" t="s">
        <v>372</v>
      </c>
      <c r="AF3951">
        <v>85338</v>
      </c>
      <c r="AG3951" t="s">
        <v>533</v>
      </c>
      <c r="AK3951" t="s">
        <v>372</v>
      </c>
      <c r="AM3951">
        <v>18</v>
      </c>
      <c r="AN3951">
        <v>18</v>
      </c>
      <c r="AO3951">
        <v>4885</v>
      </c>
      <c r="AQ3951">
        <v>124202</v>
      </c>
      <c r="AR3951">
        <v>51090001</v>
      </c>
      <c r="AS3951" t="s">
        <v>1947</v>
      </c>
      <c r="AT3951" t="s">
        <v>60</v>
      </c>
      <c r="AW3951" t="s">
        <v>340</v>
      </c>
      <c r="AX3951" t="s">
        <v>340</v>
      </c>
      <c r="AY3951" t="s">
        <v>357</v>
      </c>
      <c r="AZ3951" t="s">
        <v>361</v>
      </c>
      <c r="BY3951" t="s">
        <v>342</v>
      </c>
      <c r="EQ3951">
        <v>250830</v>
      </c>
      <c r="ER3951" t="s">
        <v>109</v>
      </c>
      <c r="ES3951">
        <v>3645125</v>
      </c>
      <c r="EV3951">
        <v>17265981</v>
      </c>
      <c r="EW3951">
        <v>928</v>
      </c>
      <c r="EX3951">
        <v>207735</v>
      </c>
      <c r="EY3951" t="s">
        <v>9274</v>
      </c>
      <c r="EZ3951">
        <v>1</v>
      </c>
      <c r="FC3951">
        <v>51090001</v>
      </c>
      <c r="FD3951" t="s">
        <v>60</v>
      </c>
    </row>
    <row r="3952" spans="1:160" x14ac:dyDescent="0.3">
      <c r="A3952" t="str">
        <f>VLOOKUP(B3952,Table2[],3,FALSE)</f>
        <v>Retail</v>
      </c>
      <c r="B3952" t="str">
        <f>IF(OR(ISNUMBER(FIND("QVC",Z3952)),ISNUMBER(FIND("QVC",AL3952))),"QVC",IF(OR(ISNUMBER(FIND("NCO",H3952)),ISNUMBER(FIND("NCO",Y3952))), "NCO", IF(AL3952="consumer","PMD.com",VLOOKUP(LEFT(H3952,2),Tables!$E$1:$F$11,2,FALSE))))</f>
        <v>Retail Accounts</v>
      </c>
      <c r="C3952">
        <f t="shared" si="186"/>
        <v>51090021</v>
      </c>
      <c r="D3952">
        <f t="shared" si="187"/>
        <v>6</v>
      </c>
      <c r="E3952" t="str">
        <f t="shared" ca="1" si="185"/>
        <v>shifted orders shipped</v>
      </c>
      <c r="F3952" t="s">
        <v>3539</v>
      </c>
      <c r="G3952" t="s">
        <v>335</v>
      </c>
      <c r="H3952" t="s">
        <v>1980</v>
      </c>
      <c r="I3952" s="6">
        <v>44006.602777777778</v>
      </c>
      <c r="J3952" t="s">
        <v>16</v>
      </c>
      <c r="K3952" s="6">
        <v>44013.637499999997</v>
      </c>
      <c r="Y3952" t="s">
        <v>1159</v>
      </c>
      <c r="AA3952" t="s">
        <v>2233</v>
      </c>
      <c r="AD3952" t="s">
        <v>2234</v>
      </c>
      <c r="AE3952" t="s">
        <v>372</v>
      </c>
      <c r="AF3952">
        <v>85338</v>
      </c>
      <c r="AG3952" t="s">
        <v>533</v>
      </c>
      <c r="AK3952" t="s">
        <v>372</v>
      </c>
      <c r="AM3952">
        <v>6</v>
      </c>
      <c r="AN3952">
        <v>6</v>
      </c>
      <c r="AO3952">
        <v>2370</v>
      </c>
      <c r="AQ3952">
        <v>124430</v>
      </c>
      <c r="AR3952">
        <v>51090021</v>
      </c>
      <c r="AS3952" t="s">
        <v>123</v>
      </c>
      <c r="AT3952" t="s">
        <v>124</v>
      </c>
      <c r="AW3952" t="s">
        <v>340</v>
      </c>
      <c r="AX3952" t="s">
        <v>340</v>
      </c>
      <c r="AY3952" t="s">
        <v>357</v>
      </c>
      <c r="AZ3952" t="s">
        <v>363</v>
      </c>
      <c r="BY3952" t="s">
        <v>342</v>
      </c>
      <c r="EQ3952">
        <v>247824</v>
      </c>
      <c r="ER3952" t="s">
        <v>109</v>
      </c>
      <c r="ES3952">
        <v>3645125</v>
      </c>
      <c r="EV3952">
        <v>17265981</v>
      </c>
      <c r="EW3952">
        <v>928</v>
      </c>
      <c r="EX3952">
        <v>207735</v>
      </c>
      <c r="EY3952" t="s">
        <v>9274</v>
      </c>
      <c r="EZ3952">
        <v>1</v>
      </c>
      <c r="FC3952">
        <v>51090021</v>
      </c>
      <c r="FD3952" t="s">
        <v>124</v>
      </c>
    </row>
    <row r="3953" spans="1:160" x14ac:dyDescent="0.3">
      <c r="A3953" t="str">
        <f>VLOOKUP(B3953,Table2[],3,FALSE)</f>
        <v>Retail</v>
      </c>
      <c r="B3953" t="str">
        <f>IF(OR(ISNUMBER(FIND("QVC",Z3953)),ISNUMBER(FIND("QVC",AL3953))),"QVC",IF(OR(ISNUMBER(FIND("NCO",H3953)),ISNUMBER(FIND("NCO",Y3953))), "NCO", IF(AL3953="consumer","PMD.com",VLOOKUP(LEFT(H3953,2),Tables!$E$1:$F$11,2,FALSE))))</f>
        <v>Retail Accounts</v>
      </c>
      <c r="C3953">
        <f t="shared" si="186"/>
        <v>53640001</v>
      </c>
      <c r="D3953">
        <f t="shared" si="187"/>
        <v>1</v>
      </c>
      <c r="E3953" t="str">
        <f t="shared" ca="1" si="185"/>
        <v>shifted orders shipped</v>
      </c>
      <c r="F3953" t="s">
        <v>3539</v>
      </c>
      <c r="G3953" t="s">
        <v>335</v>
      </c>
      <c r="H3953" t="s">
        <v>1980</v>
      </c>
      <c r="I3953" s="6">
        <v>44006.602777777778</v>
      </c>
      <c r="J3953" t="s">
        <v>16</v>
      </c>
      <c r="K3953" s="6">
        <v>44013.637499999997</v>
      </c>
      <c r="Y3953" t="s">
        <v>1159</v>
      </c>
      <c r="AA3953" t="s">
        <v>2233</v>
      </c>
      <c r="AD3953" t="s">
        <v>2234</v>
      </c>
      <c r="AE3953" t="s">
        <v>372</v>
      </c>
      <c r="AF3953">
        <v>85338</v>
      </c>
      <c r="AG3953" t="s">
        <v>533</v>
      </c>
      <c r="AK3953" t="s">
        <v>372</v>
      </c>
      <c r="AM3953">
        <v>1</v>
      </c>
      <c r="AN3953">
        <v>1</v>
      </c>
      <c r="AO3953">
        <v>5846</v>
      </c>
      <c r="AQ3953">
        <v>124449</v>
      </c>
      <c r="AR3953">
        <v>53640001</v>
      </c>
      <c r="AS3953" t="s">
        <v>131</v>
      </c>
      <c r="AT3953" t="s">
        <v>136</v>
      </c>
      <c r="AW3953" t="s">
        <v>343</v>
      </c>
      <c r="EQ3953">
        <v>244385</v>
      </c>
      <c r="ER3953" t="s">
        <v>109</v>
      </c>
      <c r="ES3953">
        <v>3645125</v>
      </c>
      <c r="EV3953">
        <v>17265981</v>
      </c>
      <c r="EW3953">
        <v>928</v>
      </c>
      <c r="EX3953">
        <v>207735</v>
      </c>
      <c r="EY3953" t="s">
        <v>9274</v>
      </c>
      <c r="EZ3953">
        <v>1</v>
      </c>
      <c r="FC3953">
        <v>53640001</v>
      </c>
      <c r="FD3953" t="s">
        <v>136</v>
      </c>
    </row>
    <row r="3954" spans="1:160" x14ac:dyDescent="0.3">
      <c r="A3954" t="str">
        <f>VLOOKUP(B3954,Table2[],3,FALSE)</f>
        <v>Retail</v>
      </c>
      <c r="B3954" t="str">
        <f>IF(OR(ISNUMBER(FIND("QVC",Z3954)),ISNUMBER(FIND("QVC",AL3954))),"QVC",IF(OR(ISNUMBER(FIND("NCO",H3954)),ISNUMBER(FIND("NCO",Y3954))), "NCO", IF(AL3954="consumer","PMD.com",VLOOKUP(LEFT(H3954,2),Tables!$E$1:$F$11,2,FALSE))))</f>
        <v>Retail Accounts</v>
      </c>
      <c r="C3954">
        <f t="shared" si="186"/>
        <v>55340001</v>
      </c>
      <c r="D3954">
        <f t="shared" si="187"/>
        <v>6</v>
      </c>
      <c r="E3954" t="str">
        <f t="shared" ca="1" si="185"/>
        <v>shifted orders shipped</v>
      </c>
      <c r="F3954" t="s">
        <v>3539</v>
      </c>
      <c r="G3954" t="s">
        <v>335</v>
      </c>
      <c r="H3954" t="s">
        <v>1980</v>
      </c>
      <c r="I3954" s="6">
        <v>44006.602777777778</v>
      </c>
      <c r="J3954" t="s">
        <v>16</v>
      </c>
      <c r="K3954" s="6">
        <v>44013.637499999997</v>
      </c>
      <c r="Y3954" t="s">
        <v>1159</v>
      </c>
      <c r="AA3954" t="s">
        <v>2233</v>
      </c>
      <c r="AD3954" t="s">
        <v>2234</v>
      </c>
      <c r="AE3954" t="s">
        <v>372</v>
      </c>
      <c r="AF3954">
        <v>85338</v>
      </c>
      <c r="AG3954" t="s">
        <v>533</v>
      </c>
      <c r="AK3954" t="s">
        <v>372</v>
      </c>
      <c r="AM3954">
        <v>6</v>
      </c>
      <c r="AN3954">
        <v>6</v>
      </c>
      <c r="AO3954">
        <v>8241</v>
      </c>
      <c r="AQ3954">
        <v>124480</v>
      </c>
      <c r="AR3954">
        <v>55340001</v>
      </c>
      <c r="AS3954" t="s">
        <v>1955</v>
      </c>
      <c r="AT3954" t="s">
        <v>71</v>
      </c>
      <c r="AW3954" t="s">
        <v>343</v>
      </c>
      <c r="BY3954" t="s">
        <v>342</v>
      </c>
      <c r="EQ3954">
        <v>249139</v>
      </c>
      <c r="ER3954" t="s">
        <v>109</v>
      </c>
      <c r="ES3954">
        <v>3645125</v>
      </c>
      <c r="EV3954">
        <v>17265981</v>
      </c>
      <c r="EW3954">
        <v>928</v>
      </c>
      <c r="EX3954">
        <v>207735</v>
      </c>
      <c r="EY3954" t="s">
        <v>9274</v>
      </c>
      <c r="EZ3954">
        <v>1</v>
      </c>
      <c r="FC3954">
        <v>55340001</v>
      </c>
      <c r="FD3954" t="s">
        <v>71</v>
      </c>
    </row>
    <row r="3955" spans="1:160" x14ac:dyDescent="0.3">
      <c r="A3955" t="str">
        <f>VLOOKUP(B3955,Table2[],3,FALSE)</f>
        <v>Retail</v>
      </c>
      <c r="B3955" t="str">
        <f>IF(OR(ISNUMBER(FIND("QVC",Z3955)),ISNUMBER(FIND("QVC",AL3955))),"QVC",IF(OR(ISNUMBER(FIND("NCO",H3955)),ISNUMBER(FIND("NCO",Y3955))), "NCO", IF(AL3955="consumer","PMD.com",VLOOKUP(LEFT(H3955,2),Tables!$E$1:$F$11,2,FALSE))))</f>
        <v>Retail Accounts</v>
      </c>
      <c r="C3955">
        <f t="shared" si="186"/>
        <v>53450001</v>
      </c>
      <c r="D3955">
        <f t="shared" si="187"/>
        <v>9</v>
      </c>
      <c r="E3955" t="str">
        <f t="shared" ca="1" si="185"/>
        <v>shifted orders shipped</v>
      </c>
      <c r="F3955" t="s">
        <v>3539</v>
      </c>
      <c r="G3955" t="s">
        <v>335</v>
      </c>
      <c r="H3955" t="s">
        <v>1980</v>
      </c>
      <c r="I3955" s="6">
        <v>44006.602777777778</v>
      </c>
      <c r="J3955" t="s">
        <v>16</v>
      </c>
      <c r="K3955" s="6">
        <v>44013.637499999997</v>
      </c>
      <c r="Y3955" t="s">
        <v>1159</v>
      </c>
      <c r="AA3955" t="s">
        <v>2233</v>
      </c>
      <c r="AD3955" t="s">
        <v>2234</v>
      </c>
      <c r="AE3955" t="s">
        <v>372</v>
      </c>
      <c r="AF3955">
        <v>85338</v>
      </c>
      <c r="AG3955" t="s">
        <v>533</v>
      </c>
      <c r="AK3955" t="s">
        <v>372</v>
      </c>
      <c r="AM3955">
        <v>9</v>
      </c>
      <c r="AN3955">
        <v>9</v>
      </c>
      <c r="AO3955">
        <v>6117</v>
      </c>
      <c r="AQ3955">
        <v>124723</v>
      </c>
      <c r="AR3955">
        <v>53450001</v>
      </c>
      <c r="AS3955" t="s">
        <v>89</v>
      </c>
      <c r="AT3955" t="s">
        <v>144</v>
      </c>
      <c r="AW3955" t="s">
        <v>340</v>
      </c>
      <c r="AX3955" t="s">
        <v>340</v>
      </c>
      <c r="AY3955" t="s">
        <v>345</v>
      </c>
      <c r="AZ3955">
        <v>0</v>
      </c>
      <c r="EQ3955">
        <v>252730</v>
      </c>
      <c r="ER3955" t="s">
        <v>109</v>
      </c>
      <c r="ES3955">
        <v>3645125</v>
      </c>
      <c r="EV3955">
        <v>17265981</v>
      </c>
      <c r="EW3955">
        <v>928</v>
      </c>
      <c r="EX3955">
        <v>207735</v>
      </c>
      <c r="EY3955" t="s">
        <v>9274</v>
      </c>
      <c r="EZ3955">
        <v>1</v>
      </c>
      <c r="FC3955">
        <v>53450001</v>
      </c>
      <c r="FD3955" t="s">
        <v>144</v>
      </c>
    </row>
    <row r="3956" spans="1:160" x14ac:dyDescent="0.3">
      <c r="A3956" t="str">
        <f>VLOOKUP(B3956,Table2[],3,FALSE)</f>
        <v>Retail</v>
      </c>
      <c r="B3956" t="str">
        <f>IF(OR(ISNUMBER(FIND("QVC",Z3956)),ISNUMBER(FIND("QVC",AL3956))),"QVC",IF(OR(ISNUMBER(FIND("NCO",H3956)),ISNUMBER(FIND("NCO",Y3956))), "NCO", IF(AL3956="consumer","PMD.com",VLOOKUP(LEFT(H3956,2),Tables!$E$1:$F$11,2,FALSE))))</f>
        <v>Retail Accounts</v>
      </c>
      <c r="C3956">
        <f t="shared" si="186"/>
        <v>53450001</v>
      </c>
      <c r="D3956">
        <f t="shared" si="187"/>
        <v>9</v>
      </c>
      <c r="E3956" t="str">
        <f t="shared" ca="1" si="185"/>
        <v>shifted orders shipped</v>
      </c>
      <c r="F3956" t="s">
        <v>3539</v>
      </c>
      <c r="G3956" t="s">
        <v>335</v>
      </c>
      <c r="H3956" t="s">
        <v>1765</v>
      </c>
      <c r="I3956" s="6">
        <v>44000.709722222222</v>
      </c>
      <c r="J3956" t="s">
        <v>16</v>
      </c>
      <c r="K3956" s="6">
        <v>44013.637499999997</v>
      </c>
      <c r="Y3956" t="s">
        <v>1159</v>
      </c>
      <c r="AA3956" t="s">
        <v>2233</v>
      </c>
      <c r="AD3956" t="s">
        <v>2234</v>
      </c>
      <c r="AE3956" t="s">
        <v>372</v>
      </c>
      <c r="AF3956">
        <v>85338</v>
      </c>
      <c r="AG3956" t="s">
        <v>533</v>
      </c>
      <c r="AK3956" t="s">
        <v>372</v>
      </c>
      <c r="AM3956">
        <v>9</v>
      </c>
      <c r="AN3956">
        <v>9</v>
      </c>
      <c r="AO3956">
        <v>6117</v>
      </c>
      <c r="AQ3956">
        <v>124723</v>
      </c>
      <c r="AR3956">
        <v>53450001</v>
      </c>
      <c r="AS3956" t="s">
        <v>89</v>
      </c>
      <c r="AT3956" t="s">
        <v>144</v>
      </c>
      <c r="AW3956" t="s">
        <v>340</v>
      </c>
      <c r="AX3956" t="s">
        <v>340</v>
      </c>
      <c r="AY3956" t="s">
        <v>345</v>
      </c>
      <c r="AZ3956">
        <v>0</v>
      </c>
      <c r="EQ3956">
        <v>252730</v>
      </c>
      <c r="ER3956" t="s">
        <v>109</v>
      </c>
      <c r="ES3956">
        <v>3597594</v>
      </c>
      <c r="EV3956">
        <v>17255958</v>
      </c>
      <c r="EW3956">
        <v>928</v>
      </c>
      <c r="EX3956">
        <v>206447</v>
      </c>
      <c r="EY3956" t="s">
        <v>9274</v>
      </c>
      <c r="EZ3956">
        <v>1</v>
      </c>
      <c r="FC3956">
        <v>53450001</v>
      </c>
      <c r="FD3956" t="s">
        <v>144</v>
      </c>
    </row>
    <row r="3957" spans="1:160" x14ac:dyDescent="0.3">
      <c r="A3957" t="str">
        <f>VLOOKUP(B3957,Table2[],3,FALSE)</f>
        <v>Retail</v>
      </c>
      <c r="B3957" t="str">
        <f>IF(OR(ISNUMBER(FIND("QVC",Z3957)),ISNUMBER(FIND("QVC",AL3957))),"QVC",IF(OR(ISNUMBER(FIND("NCO",H3957)),ISNUMBER(FIND("NCO",Y3957))), "NCO", IF(AL3957="consumer","PMD.com",VLOOKUP(LEFT(H3957,2),Tables!$E$1:$F$11,2,FALSE))))</f>
        <v>Retail Accounts</v>
      </c>
      <c r="C3957">
        <f t="shared" si="186"/>
        <v>53650001</v>
      </c>
      <c r="D3957">
        <f t="shared" si="187"/>
        <v>2</v>
      </c>
      <c r="E3957" t="str">
        <f t="shared" ca="1" si="185"/>
        <v>shifted orders shipped</v>
      </c>
      <c r="F3957" t="s">
        <v>3539</v>
      </c>
      <c r="G3957" t="s">
        <v>335</v>
      </c>
      <c r="H3957" t="s">
        <v>1765</v>
      </c>
      <c r="I3957" s="6">
        <v>44000.709722222222</v>
      </c>
      <c r="J3957" t="s">
        <v>16</v>
      </c>
      <c r="K3957" s="6">
        <v>44013.637499999997</v>
      </c>
      <c r="Y3957" t="s">
        <v>1159</v>
      </c>
      <c r="AA3957" t="s">
        <v>2233</v>
      </c>
      <c r="AD3957" t="s">
        <v>2234</v>
      </c>
      <c r="AE3957" t="s">
        <v>372</v>
      </c>
      <c r="AF3957">
        <v>85338</v>
      </c>
      <c r="AG3957" t="s">
        <v>533</v>
      </c>
      <c r="AK3957" t="s">
        <v>372</v>
      </c>
      <c r="AM3957">
        <v>2</v>
      </c>
      <c r="AN3957">
        <v>2</v>
      </c>
      <c r="AO3957">
        <v>11115</v>
      </c>
      <c r="AQ3957">
        <v>124450</v>
      </c>
      <c r="AR3957">
        <v>53650001</v>
      </c>
      <c r="AS3957" t="s">
        <v>137</v>
      </c>
      <c r="AT3957" t="s">
        <v>138</v>
      </c>
      <c r="AW3957" t="s">
        <v>343</v>
      </c>
      <c r="BY3957" t="s">
        <v>342</v>
      </c>
      <c r="EQ3957">
        <v>244512</v>
      </c>
      <c r="ER3957" t="s">
        <v>109</v>
      </c>
      <c r="ES3957">
        <v>3597594</v>
      </c>
      <c r="EV3957">
        <v>17255958</v>
      </c>
      <c r="EW3957">
        <v>928</v>
      </c>
      <c r="EX3957">
        <v>206447</v>
      </c>
      <c r="EY3957" t="s">
        <v>9274</v>
      </c>
      <c r="EZ3957">
        <v>1</v>
      </c>
      <c r="FC3957">
        <v>53650001</v>
      </c>
      <c r="FD3957" t="s">
        <v>138</v>
      </c>
    </row>
    <row r="3958" spans="1:160" x14ac:dyDescent="0.3">
      <c r="A3958" t="str">
        <f>VLOOKUP(B3958,Table2[],3,FALSE)</f>
        <v>Retail</v>
      </c>
      <c r="B3958" t="str">
        <f>IF(OR(ISNUMBER(FIND("QVC",Z3958)),ISNUMBER(FIND("QVC",AL3958))),"QVC",IF(OR(ISNUMBER(FIND("NCO",H3958)),ISNUMBER(FIND("NCO",Y3958))), "NCO", IF(AL3958="consumer","PMD.com",VLOOKUP(LEFT(H3958,2),Tables!$E$1:$F$11,2,FALSE))))</f>
        <v>Retail Accounts</v>
      </c>
      <c r="C3958">
        <f t="shared" si="186"/>
        <v>53740001</v>
      </c>
      <c r="D3958">
        <f t="shared" si="187"/>
        <v>3</v>
      </c>
      <c r="E3958" t="str">
        <f t="shared" ca="1" si="185"/>
        <v>shifted orders shipped</v>
      </c>
      <c r="F3958" t="s">
        <v>3539</v>
      </c>
      <c r="G3958" t="s">
        <v>335</v>
      </c>
      <c r="H3958" t="s">
        <v>1765</v>
      </c>
      <c r="I3958" s="6">
        <v>44000.709722222222</v>
      </c>
      <c r="J3958" t="s">
        <v>16</v>
      </c>
      <c r="K3958" s="6">
        <v>44013.637499999997</v>
      </c>
      <c r="Y3958" t="s">
        <v>1159</v>
      </c>
      <c r="AA3958" t="s">
        <v>2233</v>
      </c>
      <c r="AD3958" t="s">
        <v>2234</v>
      </c>
      <c r="AE3958" t="s">
        <v>372</v>
      </c>
      <c r="AF3958">
        <v>85338</v>
      </c>
      <c r="AG3958" t="s">
        <v>533</v>
      </c>
      <c r="AK3958" t="s">
        <v>372</v>
      </c>
      <c r="AM3958">
        <v>3</v>
      </c>
      <c r="AN3958">
        <v>3</v>
      </c>
      <c r="AO3958">
        <v>6057</v>
      </c>
      <c r="AQ3958">
        <v>124457</v>
      </c>
      <c r="AR3958">
        <v>53740001</v>
      </c>
      <c r="AS3958" t="s">
        <v>1615</v>
      </c>
      <c r="AT3958" t="s">
        <v>70</v>
      </c>
      <c r="AW3958" t="s">
        <v>343</v>
      </c>
      <c r="BY3958" t="s">
        <v>342</v>
      </c>
      <c r="EQ3958">
        <v>243223</v>
      </c>
      <c r="ER3958" t="s">
        <v>109</v>
      </c>
      <c r="ES3958">
        <v>3597594</v>
      </c>
      <c r="EV3958">
        <v>17255958</v>
      </c>
      <c r="EW3958">
        <v>928</v>
      </c>
      <c r="EX3958">
        <v>206447</v>
      </c>
      <c r="EY3958" t="s">
        <v>9274</v>
      </c>
      <c r="EZ3958">
        <v>1</v>
      </c>
      <c r="FC3958">
        <v>53740001</v>
      </c>
      <c r="FD3958" t="s">
        <v>70</v>
      </c>
    </row>
    <row r="3959" spans="1:160" x14ac:dyDescent="0.3">
      <c r="A3959" t="str">
        <f>VLOOKUP(B3959,Table2[],3,FALSE)</f>
        <v>Retail</v>
      </c>
      <c r="B3959" t="str">
        <f>IF(OR(ISNUMBER(FIND("QVC",Z3959)),ISNUMBER(FIND("QVC",AL3959))),"QVC",IF(OR(ISNUMBER(FIND("NCO",H3959)),ISNUMBER(FIND("NCO",Y3959))), "NCO", IF(AL3959="consumer","PMD.com",VLOOKUP(LEFT(H3959,2),Tables!$E$1:$F$11,2,FALSE))))</f>
        <v>Retail Accounts</v>
      </c>
      <c r="C3959">
        <f t="shared" si="186"/>
        <v>54010001</v>
      </c>
      <c r="D3959">
        <f t="shared" si="187"/>
        <v>6</v>
      </c>
      <c r="E3959" t="str">
        <f t="shared" ca="1" si="185"/>
        <v>shifted orders shipped</v>
      </c>
      <c r="F3959" t="s">
        <v>3539</v>
      </c>
      <c r="G3959" t="s">
        <v>335</v>
      </c>
      <c r="H3959" t="s">
        <v>1765</v>
      </c>
      <c r="I3959" s="6">
        <v>44000.709722222222</v>
      </c>
      <c r="J3959" t="s">
        <v>16</v>
      </c>
      <c r="K3959" s="6">
        <v>44013.637499999997</v>
      </c>
      <c r="Y3959" t="s">
        <v>1159</v>
      </c>
      <c r="AA3959" t="s">
        <v>2233</v>
      </c>
      <c r="AD3959" t="s">
        <v>2234</v>
      </c>
      <c r="AE3959" t="s">
        <v>372</v>
      </c>
      <c r="AF3959">
        <v>85338</v>
      </c>
      <c r="AG3959" t="s">
        <v>533</v>
      </c>
      <c r="AK3959" t="s">
        <v>372</v>
      </c>
      <c r="AM3959">
        <v>6</v>
      </c>
      <c r="AN3959">
        <v>6</v>
      </c>
      <c r="AO3959">
        <v>6300</v>
      </c>
      <c r="AQ3959">
        <v>124476</v>
      </c>
      <c r="AR3959">
        <v>54010001</v>
      </c>
      <c r="AS3959" t="s">
        <v>135</v>
      </c>
      <c r="AT3959" t="s">
        <v>35</v>
      </c>
      <c r="AW3959" t="s">
        <v>340</v>
      </c>
      <c r="AX3959">
        <v>0</v>
      </c>
      <c r="AY3959" t="s">
        <v>348</v>
      </c>
      <c r="AZ3959">
        <v>0</v>
      </c>
      <c r="BY3959" t="s">
        <v>342</v>
      </c>
      <c r="EQ3959">
        <v>240860</v>
      </c>
      <c r="ER3959" t="s">
        <v>109</v>
      </c>
      <c r="ES3959">
        <v>3597594</v>
      </c>
      <c r="EV3959">
        <v>17255958</v>
      </c>
      <c r="EW3959">
        <v>928</v>
      </c>
      <c r="EX3959">
        <v>206447</v>
      </c>
      <c r="EY3959" t="s">
        <v>9274</v>
      </c>
      <c r="EZ3959">
        <v>1</v>
      </c>
      <c r="FC3959">
        <v>54010001</v>
      </c>
      <c r="FD3959" t="s">
        <v>35</v>
      </c>
    </row>
    <row r="3960" spans="1:160" x14ac:dyDescent="0.3">
      <c r="A3960" t="str">
        <f>VLOOKUP(B3960,Table2[],3,FALSE)</f>
        <v>Retail</v>
      </c>
      <c r="B3960" t="str">
        <f>IF(OR(ISNUMBER(FIND("QVC",Z3960)),ISNUMBER(FIND("QVC",AL3960))),"QVC",IF(OR(ISNUMBER(FIND("NCO",H3960)),ISNUMBER(FIND("NCO",Y3960))), "NCO", IF(AL3960="consumer","PMD.com",VLOOKUP(LEFT(H3960,2),Tables!$E$1:$F$11,2,FALSE))))</f>
        <v>Retail Accounts</v>
      </c>
      <c r="C3960">
        <f t="shared" si="186"/>
        <v>5342</v>
      </c>
      <c r="D3960">
        <f t="shared" si="187"/>
        <v>189</v>
      </c>
      <c r="E3960" t="str">
        <f t="shared" ca="1" si="185"/>
        <v>shifted orders shipped</v>
      </c>
      <c r="F3960" t="s">
        <v>3539</v>
      </c>
      <c r="G3960" t="s">
        <v>335</v>
      </c>
      <c r="H3960" t="s">
        <v>1765</v>
      </c>
      <c r="I3960" s="6">
        <v>44000.709722222222</v>
      </c>
      <c r="J3960" t="s">
        <v>16</v>
      </c>
      <c r="K3960" s="6">
        <v>44013.637499999997</v>
      </c>
      <c r="Y3960" t="s">
        <v>1159</v>
      </c>
      <c r="AA3960" t="s">
        <v>2233</v>
      </c>
      <c r="AD3960" t="s">
        <v>2234</v>
      </c>
      <c r="AE3960" t="s">
        <v>372</v>
      </c>
      <c r="AF3960">
        <v>85338</v>
      </c>
      <c r="AG3960" t="s">
        <v>533</v>
      </c>
      <c r="AK3960" t="s">
        <v>372</v>
      </c>
      <c r="AM3960">
        <v>189</v>
      </c>
      <c r="AN3960">
        <v>189</v>
      </c>
      <c r="AO3960">
        <v>13280</v>
      </c>
      <c r="AQ3960">
        <v>123849</v>
      </c>
      <c r="AR3960">
        <v>5342</v>
      </c>
      <c r="AS3960" t="s">
        <v>1746</v>
      </c>
      <c r="AT3960" t="s">
        <v>149</v>
      </c>
      <c r="AW3960" t="s">
        <v>340</v>
      </c>
      <c r="AX3960" t="s">
        <v>340</v>
      </c>
      <c r="AY3960" t="s">
        <v>345</v>
      </c>
      <c r="AZ3960" t="s">
        <v>346</v>
      </c>
      <c r="BY3960" t="s">
        <v>342</v>
      </c>
      <c r="EQ3960">
        <v>243408</v>
      </c>
      <c r="ER3960" t="s">
        <v>109</v>
      </c>
      <c r="ES3960">
        <v>3597594</v>
      </c>
      <c r="EV3960">
        <v>17255958</v>
      </c>
      <c r="EW3960">
        <v>928</v>
      </c>
      <c r="EX3960">
        <v>206447</v>
      </c>
      <c r="EY3960" t="s">
        <v>9274</v>
      </c>
      <c r="EZ3960">
        <v>1</v>
      </c>
      <c r="FC3960">
        <v>5342</v>
      </c>
      <c r="FD3960" t="s">
        <v>149</v>
      </c>
    </row>
    <row r="3961" spans="1:160" x14ac:dyDescent="0.3">
      <c r="A3961" t="str">
        <f>VLOOKUP(B3961,Table2[],3,FALSE)</f>
        <v>Retail</v>
      </c>
      <c r="B3961" t="str">
        <f>IF(OR(ISNUMBER(FIND("QVC",Z3961)),ISNUMBER(FIND("QVC",AL3961))),"QVC",IF(OR(ISNUMBER(FIND("NCO",H3961)),ISNUMBER(FIND("NCO",Y3961))), "NCO", IF(AL3961="consumer","PMD.com",VLOOKUP(LEFT(H3961,2),Tables!$E$1:$F$11,2,FALSE))))</f>
        <v>Retail Accounts</v>
      </c>
      <c r="C3961">
        <f t="shared" si="186"/>
        <v>5357</v>
      </c>
      <c r="D3961">
        <f t="shared" si="187"/>
        <v>6</v>
      </c>
      <c r="E3961" t="str">
        <f t="shared" ca="1" si="185"/>
        <v>shifted orders shipped</v>
      </c>
      <c r="F3961" t="s">
        <v>3539</v>
      </c>
      <c r="G3961" t="s">
        <v>335</v>
      </c>
      <c r="H3961" t="s">
        <v>1765</v>
      </c>
      <c r="I3961" s="6">
        <v>44000.709722222222</v>
      </c>
      <c r="J3961" t="s">
        <v>16</v>
      </c>
      <c r="K3961" s="6">
        <v>44013.637499999997</v>
      </c>
      <c r="Y3961" t="s">
        <v>1159</v>
      </c>
      <c r="AA3961" t="s">
        <v>2233</v>
      </c>
      <c r="AD3961" t="s">
        <v>2234</v>
      </c>
      <c r="AE3961" t="s">
        <v>372</v>
      </c>
      <c r="AF3961">
        <v>85338</v>
      </c>
      <c r="AG3961" t="s">
        <v>533</v>
      </c>
      <c r="AK3961" t="s">
        <v>372</v>
      </c>
      <c r="AM3961">
        <v>6</v>
      </c>
      <c r="AN3961">
        <v>6</v>
      </c>
      <c r="AO3961">
        <v>15182</v>
      </c>
      <c r="AQ3961">
        <v>124521</v>
      </c>
      <c r="AR3961">
        <v>5357</v>
      </c>
      <c r="AS3961" t="s">
        <v>87</v>
      </c>
      <c r="AT3961" t="s">
        <v>88</v>
      </c>
      <c r="AW3961" t="s">
        <v>340</v>
      </c>
      <c r="AX3961" t="s">
        <v>340</v>
      </c>
      <c r="AY3961" t="s">
        <v>351</v>
      </c>
      <c r="AZ3961" t="s">
        <v>379</v>
      </c>
      <c r="BY3961" t="s">
        <v>342</v>
      </c>
      <c r="EQ3961">
        <v>249142</v>
      </c>
      <c r="ER3961" t="s">
        <v>109</v>
      </c>
      <c r="ES3961">
        <v>3597594</v>
      </c>
      <c r="EV3961">
        <v>17255958</v>
      </c>
      <c r="EW3961">
        <v>928</v>
      </c>
      <c r="EX3961">
        <v>206447</v>
      </c>
      <c r="EY3961" t="s">
        <v>9274</v>
      </c>
      <c r="EZ3961">
        <v>1</v>
      </c>
      <c r="FC3961">
        <v>5357</v>
      </c>
      <c r="FD3961" t="s">
        <v>88</v>
      </c>
    </row>
    <row r="3962" spans="1:160" x14ac:dyDescent="0.3">
      <c r="A3962" t="str">
        <f>VLOOKUP(B3962,Table2[],3,FALSE)</f>
        <v>Retail</v>
      </c>
      <c r="B3962" t="str">
        <f>IF(OR(ISNUMBER(FIND("QVC",Z3962)),ISNUMBER(FIND("QVC",AL3962))),"QVC",IF(OR(ISNUMBER(FIND("NCO",H3962)),ISNUMBER(FIND("NCO",Y3962))), "NCO", IF(AL3962="consumer","PMD.com",VLOOKUP(LEFT(H3962,2),Tables!$E$1:$F$11,2,FALSE))))</f>
        <v>Retail Accounts</v>
      </c>
      <c r="C3962">
        <f t="shared" si="186"/>
        <v>53200001</v>
      </c>
      <c r="D3962">
        <f t="shared" si="187"/>
        <v>33</v>
      </c>
      <c r="E3962" t="str">
        <f t="shared" ca="1" si="185"/>
        <v>shifted orders shipped</v>
      </c>
      <c r="F3962" t="s">
        <v>3539</v>
      </c>
      <c r="G3962" t="s">
        <v>335</v>
      </c>
      <c r="H3962" t="s">
        <v>1765</v>
      </c>
      <c r="I3962" s="6">
        <v>44000.709722222222</v>
      </c>
      <c r="J3962" t="s">
        <v>16</v>
      </c>
      <c r="K3962" s="6">
        <v>44013.637499999997</v>
      </c>
      <c r="Y3962" t="s">
        <v>1159</v>
      </c>
      <c r="AA3962" t="s">
        <v>2233</v>
      </c>
      <c r="AD3962" t="s">
        <v>2234</v>
      </c>
      <c r="AE3962" t="s">
        <v>372</v>
      </c>
      <c r="AF3962">
        <v>85338</v>
      </c>
      <c r="AG3962" t="s">
        <v>533</v>
      </c>
      <c r="AK3962" t="s">
        <v>372</v>
      </c>
      <c r="AM3962">
        <v>33</v>
      </c>
      <c r="AN3962">
        <v>33</v>
      </c>
      <c r="AO3962">
        <v>15189</v>
      </c>
      <c r="AQ3962">
        <v>123906</v>
      </c>
      <c r="AR3962">
        <v>53200001</v>
      </c>
      <c r="AS3962" t="s">
        <v>973</v>
      </c>
      <c r="AT3962" t="s">
        <v>50</v>
      </c>
      <c r="AW3962" t="s">
        <v>340</v>
      </c>
      <c r="AX3962" t="s">
        <v>340</v>
      </c>
      <c r="AY3962" t="s">
        <v>357</v>
      </c>
      <c r="AZ3962" t="s">
        <v>363</v>
      </c>
      <c r="BY3962" t="s">
        <v>342</v>
      </c>
      <c r="EQ3962">
        <v>252156</v>
      </c>
      <c r="ER3962" t="s">
        <v>109</v>
      </c>
      <c r="ES3962">
        <v>3597594</v>
      </c>
      <c r="EV3962">
        <v>17255958</v>
      </c>
      <c r="EW3962">
        <v>928</v>
      </c>
      <c r="EX3962">
        <v>206447</v>
      </c>
      <c r="EY3962" t="s">
        <v>9274</v>
      </c>
      <c r="EZ3962">
        <v>1</v>
      </c>
      <c r="FC3962">
        <v>53200001</v>
      </c>
      <c r="FD3962" t="s">
        <v>50</v>
      </c>
    </row>
    <row r="3963" spans="1:160" x14ac:dyDescent="0.3">
      <c r="A3963" t="str">
        <f>VLOOKUP(B3963,Table2[],3,FALSE)</f>
        <v>Retail</v>
      </c>
      <c r="B3963" t="str">
        <f>IF(OR(ISNUMBER(FIND("QVC",Z3963)),ISNUMBER(FIND("QVC",AL3963))),"QVC",IF(OR(ISNUMBER(FIND("NCO",H3963)),ISNUMBER(FIND("NCO",Y3963))), "NCO", IF(AL3963="consumer","PMD.com",VLOOKUP(LEFT(H3963,2),Tables!$E$1:$F$11,2,FALSE))))</f>
        <v>Retail Accounts</v>
      </c>
      <c r="C3963">
        <f t="shared" si="186"/>
        <v>58030001</v>
      </c>
      <c r="D3963">
        <f t="shared" si="187"/>
        <v>3</v>
      </c>
      <c r="E3963" t="str">
        <f t="shared" ca="1" si="185"/>
        <v>shifted orders shipped</v>
      </c>
      <c r="F3963" t="s">
        <v>3539</v>
      </c>
      <c r="G3963" t="s">
        <v>335</v>
      </c>
      <c r="H3963" t="s">
        <v>1765</v>
      </c>
      <c r="I3963" s="6">
        <v>44000.709722222222</v>
      </c>
      <c r="J3963" t="s">
        <v>16</v>
      </c>
      <c r="K3963" s="6">
        <v>44013.637499999997</v>
      </c>
      <c r="Y3963" t="s">
        <v>1159</v>
      </c>
      <c r="AA3963" t="s">
        <v>2233</v>
      </c>
      <c r="AD3963" t="s">
        <v>2234</v>
      </c>
      <c r="AE3963" t="s">
        <v>372</v>
      </c>
      <c r="AF3963">
        <v>85338</v>
      </c>
      <c r="AG3963" t="s">
        <v>533</v>
      </c>
      <c r="AK3963" t="s">
        <v>372</v>
      </c>
      <c r="AM3963">
        <v>3</v>
      </c>
      <c r="AN3963">
        <v>3</v>
      </c>
      <c r="AO3963">
        <v>9621</v>
      </c>
      <c r="AQ3963">
        <v>124483</v>
      </c>
      <c r="AR3963">
        <v>58030001</v>
      </c>
      <c r="AS3963" t="s">
        <v>1761</v>
      </c>
      <c r="AT3963" t="s">
        <v>36</v>
      </c>
      <c r="AW3963" t="s">
        <v>340</v>
      </c>
      <c r="AX3963" t="s">
        <v>340</v>
      </c>
      <c r="AY3963" t="s">
        <v>382</v>
      </c>
      <c r="AZ3963" t="s">
        <v>383</v>
      </c>
      <c r="BY3963" t="s">
        <v>342</v>
      </c>
      <c r="EQ3963">
        <v>243289</v>
      </c>
      <c r="ER3963" t="s">
        <v>109</v>
      </c>
      <c r="ES3963">
        <v>3597594</v>
      </c>
      <c r="EV3963">
        <v>17255958</v>
      </c>
      <c r="EW3963">
        <v>928</v>
      </c>
      <c r="EX3963">
        <v>206447</v>
      </c>
      <c r="EY3963" t="s">
        <v>9274</v>
      </c>
      <c r="EZ3963">
        <v>1</v>
      </c>
      <c r="FC3963">
        <v>58030001</v>
      </c>
      <c r="FD3963" t="s">
        <v>36</v>
      </c>
    </row>
    <row r="3964" spans="1:160" x14ac:dyDescent="0.3">
      <c r="A3964" t="str">
        <f>VLOOKUP(B3964,Table2[],3,FALSE)</f>
        <v>Retail</v>
      </c>
      <c r="B3964" t="str">
        <f>IF(OR(ISNUMBER(FIND("QVC",Z3964)),ISNUMBER(FIND("QVC",AL3964))),"QVC",IF(OR(ISNUMBER(FIND("NCO",H3964)),ISNUMBER(FIND("NCO",Y3964))), "NCO", IF(AL3964="consumer","PMD.com",VLOOKUP(LEFT(H3964,2),Tables!$E$1:$F$11,2,FALSE))))</f>
        <v>Retail Accounts</v>
      </c>
      <c r="C3964">
        <f t="shared" si="186"/>
        <v>53200001</v>
      </c>
      <c r="D3964">
        <f t="shared" si="187"/>
        <v>3</v>
      </c>
      <c r="E3964" t="str">
        <f t="shared" ca="1" si="185"/>
        <v>shifted orders shipped</v>
      </c>
      <c r="F3964" t="s">
        <v>3539</v>
      </c>
      <c r="G3964" t="s">
        <v>335</v>
      </c>
      <c r="H3964" t="s">
        <v>1980</v>
      </c>
      <c r="I3964" s="6">
        <v>44006.602777777778</v>
      </c>
      <c r="J3964" t="s">
        <v>16</v>
      </c>
      <c r="K3964" s="6">
        <v>44013.637499999997</v>
      </c>
      <c r="Y3964" t="s">
        <v>1159</v>
      </c>
      <c r="AA3964" t="s">
        <v>2233</v>
      </c>
      <c r="AD3964" t="s">
        <v>2234</v>
      </c>
      <c r="AE3964" t="s">
        <v>372</v>
      </c>
      <c r="AF3964">
        <v>85338</v>
      </c>
      <c r="AG3964" t="s">
        <v>533</v>
      </c>
      <c r="AK3964" t="s">
        <v>372</v>
      </c>
      <c r="AM3964">
        <v>3</v>
      </c>
      <c r="AN3964">
        <v>3</v>
      </c>
      <c r="AO3964">
        <v>15189</v>
      </c>
      <c r="AQ3964">
        <v>123906</v>
      </c>
      <c r="AR3964">
        <v>53200001</v>
      </c>
      <c r="AS3964" t="s">
        <v>973</v>
      </c>
      <c r="AT3964" t="s">
        <v>50</v>
      </c>
      <c r="AW3964" t="s">
        <v>340</v>
      </c>
      <c r="AX3964" t="s">
        <v>340</v>
      </c>
      <c r="AY3964" t="s">
        <v>357</v>
      </c>
      <c r="AZ3964" t="s">
        <v>363</v>
      </c>
      <c r="BY3964" t="s">
        <v>342</v>
      </c>
      <c r="EQ3964">
        <v>252156</v>
      </c>
      <c r="ER3964" t="s">
        <v>109</v>
      </c>
      <c r="ES3964">
        <v>3645125</v>
      </c>
      <c r="EV3964">
        <v>17265981</v>
      </c>
      <c r="EW3964">
        <v>928</v>
      </c>
      <c r="EX3964">
        <v>207735</v>
      </c>
      <c r="EY3964" t="s">
        <v>9274</v>
      </c>
      <c r="EZ3964">
        <v>1</v>
      </c>
      <c r="FC3964">
        <v>53200001</v>
      </c>
      <c r="FD3964" t="s">
        <v>50</v>
      </c>
    </row>
    <row r="3965" spans="1:160" x14ac:dyDescent="0.3">
      <c r="A3965" t="str">
        <f>VLOOKUP(B3965,Table2[],3,FALSE)</f>
        <v>Digital</v>
      </c>
      <c r="B3965" t="str">
        <f>IF(OR(ISNUMBER(FIND("QVC",Z3965)),ISNUMBER(FIND("QVC",AL3965))),"QVC",IF(OR(ISNUMBER(FIND("NCO",H3965)),ISNUMBER(FIND("NCO",Y3965))), "NCO", IF(AL3965="consumer","PMD.com",VLOOKUP(LEFT(H3965,2),Tables!$E$1:$F$11,2,FALSE))))</f>
        <v>PMD.com</v>
      </c>
      <c r="C3965">
        <f t="shared" si="186"/>
        <v>5208</v>
      </c>
      <c r="D3965">
        <f t="shared" si="187"/>
        <v>1</v>
      </c>
      <c r="E3965" t="str">
        <f t="shared" ca="1" si="185"/>
        <v>MTD orders shipped</v>
      </c>
      <c r="F3965" t="s">
        <v>3539</v>
      </c>
      <c r="G3965" t="s">
        <v>335</v>
      </c>
      <c r="H3965" t="s">
        <v>9275</v>
      </c>
      <c r="I3965" s="6">
        <v>44013.307326388887</v>
      </c>
      <c r="J3965" t="s">
        <v>16</v>
      </c>
      <c r="K3965" s="6">
        <v>44013.638055555559</v>
      </c>
      <c r="M3965" t="s">
        <v>9276</v>
      </c>
      <c r="N3965" t="s">
        <v>9277</v>
      </c>
      <c r="Q3965" t="s">
        <v>9278</v>
      </c>
      <c r="R3965" t="s">
        <v>378</v>
      </c>
      <c r="S3965" t="s">
        <v>9279</v>
      </c>
      <c r="T3965" t="s">
        <v>338</v>
      </c>
      <c r="U3965" t="s">
        <v>530</v>
      </c>
      <c r="W3965" t="s">
        <v>9280</v>
      </c>
      <c r="Z3965" t="s">
        <v>9276</v>
      </c>
      <c r="AA3965" t="s">
        <v>9277</v>
      </c>
      <c r="AD3965" t="s">
        <v>9278</v>
      </c>
      <c r="AE3965" t="s">
        <v>378</v>
      </c>
      <c r="AF3965" t="s">
        <v>9279</v>
      </c>
      <c r="AG3965" t="s">
        <v>338</v>
      </c>
      <c r="AH3965" t="s">
        <v>530</v>
      </c>
      <c r="AJ3965" t="s">
        <v>9280</v>
      </c>
      <c r="AL3965" t="s">
        <v>339</v>
      </c>
      <c r="AM3965">
        <v>1</v>
      </c>
      <c r="AN3965">
        <v>1</v>
      </c>
      <c r="AO3965">
        <v>1406</v>
      </c>
      <c r="AQ3965">
        <v>124008</v>
      </c>
      <c r="AR3965">
        <v>5208</v>
      </c>
      <c r="AS3965" t="s">
        <v>51</v>
      </c>
      <c r="AT3965" t="s">
        <v>52</v>
      </c>
      <c r="AW3965" t="s">
        <v>340</v>
      </c>
      <c r="AX3965" t="s">
        <v>340</v>
      </c>
      <c r="AY3965" t="s">
        <v>419</v>
      </c>
      <c r="AZ3965" t="s">
        <v>420</v>
      </c>
      <c r="BY3965" t="s">
        <v>342</v>
      </c>
      <c r="EQ3965">
        <v>249094</v>
      </c>
      <c r="ER3965" t="s">
        <v>9281</v>
      </c>
      <c r="EV3965">
        <v>17288992</v>
      </c>
      <c r="EW3965">
        <v>928</v>
      </c>
      <c r="EX3965">
        <v>221256</v>
      </c>
      <c r="EY3965">
        <v>9.2748999964335493E+25</v>
      </c>
      <c r="EZ3965">
        <v>1</v>
      </c>
      <c r="FC3965">
        <v>5208</v>
      </c>
      <c r="FD3965" t="s">
        <v>52</v>
      </c>
    </row>
    <row r="3966" spans="1:160" x14ac:dyDescent="0.3">
      <c r="A3966" t="str">
        <f>VLOOKUP(B3966,Table2[],3,FALSE)</f>
        <v>Digital</v>
      </c>
      <c r="B3966" t="str">
        <f>IF(OR(ISNUMBER(FIND("QVC",Z3966)),ISNUMBER(FIND("QVC",AL3966))),"QVC",IF(OR(ISNUMBER(FIND("NCO",H3966)),ISNUMBER(FIND("NCO",Y3966))), "NCO", IF(AL3966="consumer","PMD.com",VLOOKUP(LEFT(H3966,2),Tables!$E$1:$F$11,2,FALSE))))</f>
        <v>PMD.com</v>
      </c>
      <c r="C3966">
        <f t="shared" si="186"/>
        <v>53910001</v>
      </c>
      <c r="D3966">
        <f t="shared" si="187"/>
        <v>1</v>
      </c>
      <c r="E3966" t="str">
        <f t="shared" ca="1" si="185"/>
        <v>MTD orders shipped</v>
      </c>
      <c r="F3966" t="s">
        <v>3539</v>
      </c>
      <c r="G3966" t="s">
        <v>335</v>
      </c>
      <c r="H3966" t="s">
        <v>9275</v>
      </c>
      <c r="I3966" s="6">
        <v>44013.307326388887</v>
      </c>
      <c r="J3966" t="s">
        <v>16</v>
      </c>
      <c r="K3966" s="6">
        <v>44013.638055555559</v>
      </c>
      <c r="M3966" t="s">
        <v>9276</v>
      </c>
      <c r="N3966" t="s">
        <v>9277</v>
      </c>
      <c r="Q3966" t="s">
        <v>9278</v>
      </c>
      <c r="R3966" t="s">
        <v>378</v>
      </c>
      <c r="S3966" t="s">
        <v>9279</v>
      </c>
      <c r="T3966" t="s">
        <v>338</v>
      </c>
      <c r="U3966" t="s">
        <v>530</v>
      </c>
      <c r="W3966" t="s">
        <v>9280</v>
      </c>
      <c r="Z3966" t="s">
        <v>9276</v>
      </c>
      <c r="AA3966" t="s">
        <v>9277</v>
      </c>
      <c r="AD3966" t="s">
        <v>9278</v>
      </c>
      <c r="AE3966" t="s">
        <v>378</v>
      </c>
      <c r="AF3966" t="s">
        <v>9279</v>
      </c>
      <c r="AG3966" t="s">
        <v>338</v>
      </c>
      <c r="AH3966" t="s">
        <v>530</v>
      </c>
      <c r="AJ3966" t="s">
        <v>9280</v>
      </c>
      <c r="AL3966" t="s">
        <v>339</v>
      </c>
      <c r="AM3966">
        <v>1</v>
      </c>
      <c r="AN3966">
        <v>1</v>
      </c>
      <c r="AO3966">
        <v>12050</v>
      </c>
      <c r="AQ3966">
        <v>124467</v>
      </c>
      <c r="AR3966">
        <v>53910001</v>
      </c>
      <c r="AS3966" t="s">
        <v>629</v>
      </c>
      <c r="AT3966" t="s">
        <v>34</v>
      </c>
      <c r="AW3966" t="s">
        <v>343</v>
      </c>
      <c r="BY3966" t="s">
        <v>342</v>
      </c>
      <c r="EQ3966">
        <v>251451</v>
      </c>
      <c r="ER3966" t="s">
        <v>9281</v>
      </c>
      <c r="EV3966">
        <v>17288992</v>
      </c>
      <c r="EW3966">
        <v>928</v>
      </c>
      <c r="EX3966">
        <v>221256</v>
      </c>
      <c r="EY3966">
        <v>9.2748999964335493E+25</v>
      </c>
      <c r="EZ3966">
        <v>1</v>
      </c>
      <c r="FC3966">
        <v>53910001</v>
      </c>
      <c r="FD3966" t="s">
        <v>34</v>
      </c>
    </row>
    <row r="3967" spans="1:160" x14ac:dyDescent="0.3">
      <c r="A3967" t="str">
        <f>VLOOKUP(B3967,Table2[],3,FALSE)</f>
        <v>Retail</v>
      </c>
      <c r="B3967" t="str">
        <f>IF(OR(ISNUMBER(FIND("QVC",Z3967)),ISNUMBER(FIND("QVC",AL3967))),"QVC",IF(OR(ISNUMBER(FIND("NCO",H3967)),ISNUMBER(FIND("NCO",Y3967))), "NCO", IF(AL3967="consumer","PMD.com",VLOOKUP(LEFT(H3967,2),Tables!$E$1:$F$11,2,FALSE))))</f>
        <v>Retail Accounts</v>
      </c>
      <c r="C3967">
        <f t="shared" si="186"/>
        <v>53930001</v>
      </c>
      <c r="D3967">
        <f t="shared" si="187"/>
        <v>24</v>
      </c>
      <c r="E3967" t="str">
        <f t="shared" ca="1" si="185"/>
        <v>shifted orders shipped</v>
      </c>
      <c r="F3967" t="s">
        <v>3539</v>
      </c>
      <c r="G3967" t="s">
        <v>335</v>
      </c>
      <c r="H3967" t="s">
        <v>1617</v>
      </c>
      <c r="I3967" s="6">
        <v>43994.450694444444</v>
      </c>
      <c r="J3967" t="s">
        <v>16</v>
      </c>
      <c r="K3967" s="6">
        <v>44013.638194444444</v>
      </c>
      <c r="Y3967" t="s">
        <v>1159</v>
      </c>
      <c r="AA3967" t="s">
        <v>2233</v>
      </c>
      <c r="AD3967" t="s">
        <v>2234</v>
      </c>
      <c r="AE3967" t="s">
        <v>372</v>
      </c>
      <c r="AF3967">
        <v>85338</v>
      </c>
      <c r="AG3967" t="s">
        <v>533</v>
      </c>
      <c r="AK3967" t="s">
        <v>372</v>
      </c>
      <c r="AM3967">
        <v>24</v>
      </c>
      <c r="AN3967">
        <v>24</v>
      </c>
      <c r="AO3967">
        <v>12017</v>
      </c>
      <c r="AQ3967">
        <v>124469</v>
      </c>
      <c r="AR3967">
        <v>53930001</v>
      </c>
      <c r="AS3967">
        <v>9000000</v>
      </c>
      <c r="AT3967" t="s">
        <v>44</v>
      </c>
      <c r="AW3967" t="s">
        <v>343</v>
      </c>
      <c r="BY3967" t="s">
        <v>342</v>
      </c>
      <c r="EQ3967">
        <v>243405</v>
      </c>
      <c r="ER3967" t="s">
        <v>109</v>
      </c>
      <c r="ES3967">
        <v>3265647</v>
      </c>
      <c r="EV3967">
        <v>17245619</v>
      </c>
      <c r="EW3967">
        <v>928</v>
      </c>
      <c r="EX3967">
        <v>204928</v>
      </c>
      <c r="EY3967" t="s">
        <v>9274</v>
      </c>
      <c r="EZ3967">
        <v>1</v>
      </c>
      <c r="FC3967">
        <v>53930001</v>
      </c>
      <c r="FD3967" t="s">
        <v>44</v>
      </c>
    </row>
    <row r="3968" spans="1:160" x14ac:dyDescent="0.3">
      <c r="A3968" t="str">
        <f>VLOOKUP(B3968,Table2[],3,FALSE)</f>
        <v>Digital</v>
      </c>
      <c r="B3968" t="str">
        <f>IF(OR(ISNUMBER(FIND("QVC",Z3968)),ISNUMBER(FIND("QVC",AL3968))),"QVC",IF(OR(ISNUMBER(FIND("NCO",H3968)),ISNUMBER(FIND("NCO",Y3968))), "NCO", IF(AL3968="consumer","PMD.com",VLOOKUP(LEFT(H3968,2),Tables!$E$1:$F$11,2,FALSE))))</f>
        <v>PMD.com</v>
      </c>
      <c r="C3968">
        <f t="shared" si="186"/>
        <v>53200001</v>
      </c>
      <c r="D3968">
        <f t="shared" si="187"/>
        <v>2</v>
      </c>
      <c r="E3968" t="str">
        <f t="shared" ca="1" si="185"/>
        <v>MTD orders shipped</v>
      </c>
      <c r="F3968" t="s">
        <v>3539</v>
      </c>
      <c r="G3968" t="s">
        <v>335</v>
      </c>
      <c r="H3968" t="s">
        <v>9282</v>
      </c>
      <c r="I3968" s="6">
        <v>44013.302407407406</v>
      </c>
      <c r="J3968" t="s">
        <v>16</v>
      </c>
      <c r="K3968" s="6">
        <v>44013.639710648145</v>
      </c>
      <c r="M3968" t="s">
        <v>9283</v>
      </c>
      <c r="N3968" t="s">
        <v>9284</v>
      </c>
      <c r="Q3968" t="s">
        <v>1463</v>
      </c>
      <c r="R3968" t="s">
        <v>389</v>
      </c>
      <c r="S3968" t="s">
        <v>9285</v>
      </c>
      <c r="T3968" t="s">
        <v>338</v>
      </c>
      <c r="U3968" t="s">
        <v>530</v>
      </c>
      <c r="W3968" t="s">
        <v>9286</v>
      </c>
      <c r="Z3968" t="s">
        <v>9283</v>
      </c>
      <c r="AA3968" t="s">
        <v>9284</v>
      </c>
      <c r="AD3968" t="s">
        <v>1463</v>
      </c>
      <c r="AE3968" t="s">
        <v>389</v>
      </c>
      <c r="AF3968" t="s">
        <v>9285</v>
      </c>
      <c r="AG3968" t="s">
        <v>338</v>
      </c>
      <c r="AH3968" t="s">
        <v>530</v>
      </c>
      <c r="AJ3968" t="s">
        <v>9286</v>
      </c>
      <c r="AL3968" t="s">
        <v>339</v>
      </c>
      <c r="AM3968">
        <v>2</v>
      </c>
      <c r="AN3968">
        <v>2</v>
      </c>
      <c r="AO3968">
        <v>15189</v>
      </c>
      <c r="AQ3968">
        <v>123906</v>
      </c>
      <c r="AR3968">
        <v>53200001</v>
      </c>
      <c r="AS3968" t="s">
        <v>973</v>
      </c>
      <c r="AT3968" t="s">
        <v>50</v>
      </c>
      <c r="AW3968" t="s">
        <v>340</v>
      </c>
      <c r="AX3968" t="s">
        <v>340</v>
      </c>
      <c r="AY3968" t="s">
        <v>357</v>
      </c>
      <c r="AZ3968" t="s">
        <v>363</v>
      </c>
      <c r="BY3968" t="s">
        <v>342</v>
      </c>
      <c r="EQ3968">
        <v>252156</v>
      </c>
      <c r="ER3968" t="s">
        <v>9287</v>
      </c>
      <c r="EV3968">
        <v>17288990</v>
      </c>
      <c r="EW3968">
        <v>928</v>
      </c>
      <c r="EX3968">
        <v>221254</v>
      </c>
      <c r="EY3968" t="s">
        <v>9288</v>
      </c>
      <c r="EZ3968">
        <v>1</v>
      </c>
      <c r="FC3968">
        <v>53200001</v>
      </c>
      <c r="FD3968" t="s">
        <v>50</v>
      </c>
    </row>
    <row r="3969" spans="1:160" x14ac:dyDescent="0.3">
      <c r="A3969" t="str">
        <f>VLOOKUP(B3969,Table2[],3,FALSE)</f>
        <v>Digital</v>
      </c>
      <c r="B3969" t="str">
        <f>IF(OR(ISNUMBER(FIND("QVC",Z3969)),ISNUMBER(FIND("QVC",AL3969))),"QVC",IF(OR(ISNUMBER(FIND("NCO",H3969)),ISNUMBER(FIND("NCO",Y3969))), "NCO", IF(AL3969="consumer","PMD.com",VLOOKUP(LEFT(H3969,2),Tables!$E$1:$F$11,2,FALSE))))</f>
        <v>PMD.com</v>
      </c>
      <c r="C3969">
        <f t="shared" si="186"/>
        <v>55340001</v>
      </c>
      <c r="D3969">
        <f t="shared" si="187"/>
        <v>1</v>
      </c>
      <c r="E3969" t="str">
        <f t="shared" ca="1" si="185"/>
        <v>MTD orders shipped</v>
      </c>
      <c r="F3969" t="s">
        <v>3539</v>
      </c>
      <c r="G3969" t="s">
        <v>335</v>
      </c>
      <c r="H3969" t="s">
        <v>9289</v>
      </c>
      <c r="I3969" s="6">
        <v>44013.319837962961</v>
      </c>
      <c r="J3969" t="s">
        <v>16</v>
      </c>
      <c r="K3969" s="6">
        <v>44013.640381944446</v>
      </c>
      <c r="M3969" t="s">
        <v>9290</v>
      </c>
      <c r="N3969" t="s">
        <v>9291</v>
      </c>
      <c r="Q3969" t="s">
        <v>1303</v>
      </c>
      <c r="R3969" t="s">
        <v>409</v>
      </c>
      <c r="S3969" t="s">
        <v>9292</v>
      </c>
      <c r="T3969" t="s">
        <v>338</v>
      </c>
      <c r="U3969" t="s">
        <v>530</v>
      </c>
      <c r="W3969" t="s">
        <v>9293</v>
      </c>
      <c r="Z3969" t="s">
        <v>9290</v>
      </c>
      <c r="AA3969" t="s">
        <v>9291</v>
      </c>
      <c r="AD3969" t="s">
        <v>1303</v>
      </c>
      <c r="AE3969" t="s">
        <v>409</v>
      </c>
      <c r="AF3969" t="s">
        <v>9292</v>
      </c>
      <c r="AG3969" t="s">
        <v>338</v>
      </c>
      <c r="AH3969" t="s">
        <v>530</v>
      </c>
      <c r="AJ3969" t="s">
        <v>9293</v>
      </c>
      <c r="AL3969" t="s">
        <v>339</v>
      </c>
      <c r="AM3969">
        <v>1</v>
      </c>
      <c r="AN3969">
        <v>1</v>
      </c>
      <c r="AO3969">
        <v>8241</v>
      </c>
      <c r="AQ3969">
        <v>124480</v>
      </c>
      <c r="AR3969">
        <v>55340001</v>
      </c>
      <c r="AS3969" t="s">
        <v>1955</v>
      </c>
      <c r="AT3969" t="s">
        <v>71</v>
      </c>
      <c r="AW3969" t="s">
        <v>343</v>
      </c>
      <c r="BY3969" t="s">
        <v>342</v>
      </c>
      <c r="EQ3969">
        <v>249139</v>
      </c>
      <c r="ER3969" t="s">
        <v>9294</v>
      </c>
      <c r="EV3969">
        <v>17288996</v>
      </c>
      <c r="EW3969">
        <v>928</v>
      </c>
      <c r="EX3969">
        <v>221260</v>
      </c>
      <c r="EY3969">
        <v>9.2748999964335493E+25</v>
      </c>
      <c r="EZ3969">
        <v>1</v>
      </c>
      <c r="FC3969">
        <v>55340001</v>
      </c>
      <c r="FD3969" t="s">
        <v>71</v>
      </c>
    </row>
    <row r="3970" spans="1:160" x14ac:dyDescent="0.3">
      <c r="A3970" t="str">
        <f>VLOOKUP(B3970,Table2[],3,FALSE)</f>
        <v>Digital</v>
      </c>
      <c r="B3970" t="str">
        <f>IF(OR(ISNUMBER(FIND("QVC",Z3970)),ISNUMBER(FIND("QVC",AL3970))),"QVC",IF(OR(ISNUMBER(FIND("NCO",H3970)),ISNUMBER(FIND("NCO",Y3970))), "NCO", IF(AL3970="consumer","PMD.com",VLOOKUP(LEFT(H3970,2),Tables!$E$1:$F$11,2,FALSE))))</f>
        <v>PMD.com</v>
      </c>
      <c r="C3970">
        <f t="shared" si="186"/>
        <v>53920001</v>
      </c>
      <c r="D3970">
        <f t="shared" si="187"/>
        <v>1</v>
      </c>
      <c r="E3970" t="str">
        <f t="shared" ca="1" si="185"/>
        <v>MTD orders shipped</v>
      </c>
      <c r="F3970" t="s">
        <v>3539</v>
      </c>
      <c r="G3970" t="s">
        <v>335</v>
      </c>
      <c r="H3970" t="s">
        <v>9295</v>
      </c>
      <c r="I3970" s="6">
        <v>44013.178900462961</v>
      </c>
      <c r="J3970" t="s">
        <v>16</v>
      </c>
      <c r="K3970" s="6">
        <v>44013.642013888886</v>
      </c>
      <c r="M3970" t="s">
        <v>9296</v>
      </c>
      <c r="N3970" t="s">
        <v>9297</v>
      </c>
      <c r="Q3970" t="s">
        <v>1203</v>
      </c>
      <c r="R3970" t="s">
        <v>365</v>
      </c>
      <c r="S3970" t="s">
        <v>9298</v>
      </c>
      <c r="T3970" t="s">
        <v>338</v>
      </c>
      <c r="U3970" t="s">
        <v>530</v>
      </c>
      <c r="W3970" t="s">
        <v>9299</v>
      </c>
      <c r="Z3970" t="s">
        <v>9296</v>
      </c>
      <c r="AA3970" t="s">
        <v>9297</v>
      </c>
      <c r="AD3970" t="s">
        <v>1203</v>
      </c>
      <c r="AE3970" t="s">
        <v>365</v>
      </c>
      <c r="AF3970" t="s">
        <v>9298</v>
      </c>
      <c r="AG3970" t="s">
        <v>338</v>
      </c>
      <c r="AH3970" t="s">
        <v>530</v>
      </c>
      <c r="AJ3970" t="s">
        <v>9299</v>
      </c>
      <c r="AL3970" t="s">
        <v>339</v>
      </c>
      <c r="AM3970">
        <v>1</v>
      </c>
      <c r="AN3970">
        <v>1</v>
      </c>
      <c r="AO3970">
        <v>14899</v>
      </c>
      <c r="AQ3970">
        <v>124468</v>
      </c>
      <c r="AR3970">
        <v>53920001</v>
      </c>
      <c r="AS3970">
        <v>9000000</v>
      </c>
      <c r="AT3970" t="s">
        <v>40</v>
      </c>
      <c r="AW3970" t="s">
        <v>343</v>
      </c>
      <c r="BY3970" t="s">
        <v>342</v>
      </c>
      <c r="EQ3970">
        <v>243396</v>
      </c>
      <c r="ER3970" t="s">
        <v>9300</v>
      </c>
      <c r="EV3970">
        <v>17288762</v>
      </c>
      <c r="EW3970">
        <v>928</v>
      </c>
      <c r="EX3970">
        <v>221188</v>
      </c>
      <c r="EY3970" t="s">
        <v>9301</v>
      </c>
      <c r="EZ3970">
        <v>1</v>
      </c>
      <c r="FC3970">
        <v>95385</v>
      </c>
      <c r="FD3970" t="s">
        <v>3531</v>
      </c>
    </row>
    <row r="3971" spans="1:160" x14ac:dyDescent="0.3">
      <c r="A3971" t="str">
        <f>VLOOKUP(B3971,Table2[],3,FALSE)</f>
        <v>Digital</v>
      </c>
      <c r="B3971" t="str">
        <f>IF(OR(ISNUMBER(FIND("QVC",Z3971)),ISNUMBER(FIND("QVC",AL3971))),"QVC",IF(OR(ISNUMBER(FIND("NCO",H3971)),ISNUMBER(FIND("NCO",Y3971))), "NCO", IF(AL3971="consumer","PMD.com",VLOOKUP(LEFT(H3971,2),Tables!$E$1:$F$11,2,FALSE))))</f>
        <v>PMD.com</v>
      </c>
      <c r="C3971">
        <f t="shared" si="186"/>
        <v>5341030</v>
      </c>
      <c r="D3971">
        <f t="shared" si="187"/>
        <v>1</v>
      </c>
      <c r="E3971" t="str">
        <f t="shared" ref="E3971:E4034" ca="1" si="188">IF(MONTH(TODAY())-MONTH(I3971)&gt;0,"shifted orders shipped","MTD orders shipped")</f>
        <v>MTD orders shipped</v>
      </c>
      <c r="F3971" t="s">
        <v>3539</v>
      </c>
      <c r="G3971" t="s">
        <v>335</v>
      </c>
      <c r="H3971" t="s">
        <v>9295</v>
      </c>
      <c r="I3971" s="6">
        <v>44013.178900462961</v>
      </c>
      <c r="J3971" t="s">
        <v>16</v>
      </c>
      <c r="K3971" s="6">
        <v>44013.642013888886</v>
      </c>
      <c r="M3971" t="s">
        <v>9296</v>
      </c>
      <c r="N3971" t="s">
        <v>9297</v>
      </c>
      <c r="Q3971" t="s">
        <v>1203</v>
      </c>
      <c r="R3971" t="s">
        <v>365</v>
      </c>
      <c r="S3971" t="s">
        <v>9298</v>
      </c>
      <c r="T3971" t="s">
        <v>338</v>
      </c>
      <c r="U3971" t="s">
        <v>530</v>
      </c>
      <c r="W3971" t="s">
        <v>9299</v>
      </c>
      <c r="Z3971" t="s">
        <v>9296</v>
      </c>
      <c r="AA3971" t="s">
        <v>9297</v>
      </c>
      <c r="AD3971" t="s">
        <v>1203</v>
      </c>
      <c r="AE3971" t="s">
        <v>365</v>
      </c>
      <c r="AF3971" t="s">
        <v>9298</v>
      </c>
      <c r="AG3971" t="s">
        <v>338</v>
      </c>
      <c r="AH3971" t="s">
        <v>530</v>
      </c>
      <c r="AJ3971" t="s">
        <v>9299</v>
      </c>
      <c r="AL3971" t="s">
        <v>339</v>
      </c>
      <c r="AM3971">
        <v>1</v>
      </c>
      <c r="AN3971">
        <v>1</v>
      </c>
      <c r="AO3971">
        <v>12859</v>
      </c>
      <c r="AQ3971">
        <v>124642</v>
      </c>
      <c r="AR3971">
        <v>5341030</v>
      </c>
      <c r="AS3971" t="s">
        <v>925</v>
      </c>
      <c r="AT3971" t="s">
        <v>926</v>
      </c>
      <c r="AW3971" t="s">
        <v>366</v>
      </c>
      <c r="AX3971" t="s">
        <v>366</v>
      </c>
      <c r="AY3971" t="s">
        <v>345</v>
      </c>
      <c r="AZ3971" t="s">
        <v>346</v>
      </c>
      <c r="BY3971" t="s">
        <v>342</v>
      </c>
      <c r="EQ3971">
        <v>243275</v>
      </c>
      <c r="ER3971" t="s">
        <v>9300</v>
      </c>
      <c r="EV3971">
        <v>17288762</v>
      </c>
      <c r="EW3971">
        <v>928</v>
      </c>
      <c r="EX3971">
        <v>221188</v>
      </c>
      <c r="EY3971" t="s">
        <v>9301</v>
      </c>
      <c r="EZ3971">
        <v>1</v>
      </c>
      <c r="FC3971">
        <v>95385</v>
      </c>
      <c r="FD3971" t="s">
        <v>3531</v>
      </c>
    </row>
    <row r="3972" spans="1:160" x14ac:dyDescent="0.3">
      <c r="A3972" t="str">
        <f>VLOOKUP(B3972,Table2[],3,FALSE)</f>
        <v>Digital</v>
      </c>
      <c r="B3972" t="str">
        <f>IF(OR(ISNUMBER(FIND("QVC",Z3972)),ISNUMBER(FIND("QVC",AL3972))),"QVC",IF(OR(ISNUMBER(FIND("NCO",H3972)),ISNUMBER(FIND("NCO",Y3972))), "NCO", IF(AL3972="consumer","PMD.com",VLOOKUP(LEFT(H3972,2),Tables!$E$1:$F$11,2,FALSE))))</f>
        <v>PMD.com</v>
      </c>
      <c r="C3972">
        <f t="shared" si="186"/>
        <v>5208</v>
      </c>
      <c r="D3972">
        <f t="shared" si="187"/>
        <v>1</v>
      </c>
      <c r="E3972" t="str">
        <f t="shared" ca="1" si="188"/>
        <v>MTD orders shipped</v>
      </c>
      <c r="F3972" t="s">
        <v>3539</v>
      </c>
      <c r="G3972" t="s">
        <v>335</v>
      </c>
      <c r="H3972" t="s">
        <v>9295</v>
      </c>
      <c r="I3972" s="6">
        <v>44013.178900462961</v>
      </c>
      <c r="J3972" t="s">
        <v>16</v>
      </c>
      <c r="K3972" s="6">
        <v>44013.642013888886</v>
      </c>
      <c r="M3972" t="s">
        <v>9296</v>
      </c>
      <c r="N3972" t="s">
        <v>9297</v>
      </c>
      <c r="Q3972" t="s">
        <v>1203</v>
      </c>
      <c r="R3972" t="s">
        <v>365</v>
      </c>
      <c r="S3972" t="s">
        <v>9298</v>
      </c>
      <c r="T3972" t="s">
        <v>338</v>
      </c>
      <c r="U3972" t="s">
        <v>530</v>
      </c>
      <c r="W3972" t="s">
        <v>9299</v>
      </c>
      <c r="Z3972" t="s">
        <v>9296</v>
      </c>
      <c r="AA3972" t="s">
        <v>9297</v>
      </c>
      <c r="AD3972" t="s">
        <v>1203</v>
      </c>
      <c r="AE3972" t="s">
        <v>365</v>
      </c>
      <c r="AF3972" t="s">
        <v>9298</v>
      </c>
      <c r="AG3972" t="s">
        <v>338</v>
      </c>
      <c r="AH3972" t="s">
        <v>530</v>
      </c>
      <c r="AJ3972" t="s">
        <v>9299</v>
      </c>
      <c r="AL3972" t="s">
        <v>339</v>
      </c>
      <c r="AM3972">
        <v>1</v>
      </c>
      <c r="AN3972">
        <v>1</v>
      </c>
      <c r="AO3972">
        <v>1406</v>
      </c>
      <c r="AQ3972">
        <v>124008</v>
      </c>
      <c r="AR3972">
        <v>5208</v>
      </c>
      <c r="AS3972" t="s">
        <v>51</v>
      </c>
      <c r="AT3972" t="s">
        <v>52</v>
      </c>
      <c r="AW3972" t="s">
        <v>340</v>
      </c>
      <c r="AX3972" t="s">
        <v>340</v>
      </c>
      <c r="AY3972" t="s">
        <v>419</v>
      </c>
      <c r="AZ3972" t="s">
        <v>420</v>
      </c>
      <c r="BY3972" t="s">
        <v>342</v>
      </c>
      <c r="EQ3972">
        <v>249094</v>
      </c>
      <c r="ER3972" t="s">
        <v>9300</v>
      </c>
      <c r="EV3972">
        <v>17288762</v>
      </c>
      <c r="EW3972">
        <v>928</v>
      </c>
      <c r="EX3972">
        <v>221188</v>
      </c>
      <c r="EY3972" t="s">
        <v>9301</v>
      </c>
      <c r="EZ3972">
        <v>1</v>
      </c>
      <c r="FC3972">
        <v>5208</v>
      </c>
      <c r="FD3972" t="s">
        <v>52</v>
      </c>
    </row>
    <row r="3973" spans="1:160" x14ac:dyDescent="0.3">
      <c r="A3973" t="str">
        <f>VLOOKUP(B3973,Table2[],3,FALSE)</f>
        <v>Digital</v>
      </c>
      <c r="B3973" t="str">
        <f>IF(OR(ISNUMBER(FIND("QVC",Z3973)),ISNUMBER(FIND("QVC",AL3973))),"QVC",IF(OR(ISNUMBER(FIND("NCO",H3973)),ISNUMBER(FIND("NCO",Y3973))), "NCO", IF(AL3973="consumer","PMD.com",VLOOKUP(LEFT(H3973,2),Tables!$E$1:$F$11,2,FALSE))))</f>
        <v>PMD.com</v>
      </c>
      <c r="C3973">
        <f t="shared" si="186"/>
        <v>52430001</v>
      </c>
      <c r="D3973">
        <f t="shared" si="187"/>
        <v>1</v>
      </c>
      <c r="E3973" t="str">
        <f t="shared" ca="1" si="188"/>
        <v>MTD orders shipped</v>
      </c>
      <c r="F3973" t="s">
        <v>3539</v>
      </c>
      <c r="G3973" t="s">
        <v>335</v>
      </c>
      <c r="H3973" t="s">
        <v>9295</v>
      </c>
      <c r="I3973" s="6">
        <v>44013.178900462961</v>
      </c>
      <c r="J3973" t="s">
        <v>16</v>
      </c>
      <c r="K3973" s="6">
        <v>44013.642013888886</v>
      </c>
      <c r="M3973" t="s">
        <v>9296</v>
      </c>
      <c r="N3973" t="s">
        <v>9297</v>
      </c>
      <c r="Q3973" t="s">
        <v>1203</v>
      </c>
      <c r="R3973" t="s">
        <v>365</v>
      </c>
      <c r="S3973" t="s">
        <v>9298</v>
      </c>
      <c r="T3973" t="s">
        <v>338</v>
      </c>
      <c r="U3973" t="s">
        <v>530</v>
      </c>
      <c r="W3973" t="s">
        <v>9299</v>
      </c>
      <c r="Z3973" t="s">
        <v>9296</v>
      </c>
      <c r="AA3973" t="s">
        <v>9297</v>
      </c>
      <c r="AD3973" t="s">
        <v>1203</v>
      </c>
      <c r="AE3973" t="s">
        <v>365</v>
      </c>
      <c r="AF3973" t="s">
        <v>9298</v>
      </c>
      <c r="AG3973" t="s">
        <v>338</v>
      </c>
      <c r="AH3973" t="s">
        <v>530</v>
      </c>
      <c r="AJ3973" t="s">
        <v>9299</v>
      </c>
      <c r="AL3973" t="s">
        <v>339</v>
      </c>
      <c r="AM3973">
        <v>1</v>
      </c>
      <c r="AN3973">
        <v>1</v>
      </c>
      <c r="AO3973">
        <v>12063</v>
      </c>
      <c r="AQ3973">
        <v>127155</v>
      </c>
      <c r="AR3973">
        <v>52430001</v>
      </c>
      <c r="AS3973" t="s">
        <v>927</v>
      </c>
      <c r="AT3973" t="s">
        <v>75</v>
      </c>
      <c r="AW3973" t="s">
        <v>340</v>
      </c>
      <c r="AX3973" t="s">
        <v>340</v>
      </c>
      <c r="AY3973" t="s">
        <v>357</v>
      </c>
      <c r="AZ3973" t="s">
        <v>363</v>
      </c>
      <c r="BY3973" t="s">
        <v>342</v>
      </c>
      <c r="EQ3973">
        <v>249990</v>
      </c>
      <c r="ER3973" t="s">
        <v>9300</v>
      </c>
      <c r="EV3973">
        <v>17288762</v>
      </c>
      <c r="EW3973">
        <v>928</v>
      </c>
      <c r="EX3973">
        <v>221188</v>
      </c>
      <c r="EY3973" t="s">
        <v>9301</v>
      </c>
      <c r="EZ3973">
        <v>1</v>
      </c>
      <c r="FC3973">
        <v>95385</v>
      </c>
      <c r="FD3973" t="s">
        <v>3531</v>
      </c>
    </row>
    <row r="3974" spans="1:160" x14ac:dyDescent="0.3">
      <c r="A3974" t="str">
        <f>VLOOKUP(B3974,Table2[],3,FALSE)</f>
        <v>Digital</v>
      </c>
      <c r="B3974" t="str">
        <f>IF(OR(ISNUMBER(FIND("QVC",Z3974)),ISNUMBER(FIND("QVC",AL3974))),"QVC",IF(OR(ISNUMBER(FIND("NCO",H3974)),ISNUMBER(FIND("NCO",Y3974))), "NCO", IF(AL3974="consumer","PMD.com",VLOOKUP(LEFT(H3974,2),Tables!$E$1:$F$11,2,FALSE))))</f>
        <v>PMD.com</v>
      </c>
      <c r="C3974">
        <f t="shared" si="186"/>
        <v>53160001</v>
      </c>
      <c r="D3974">
        <f t="shared" si="187"/>
        <v>1</v>
      </c>
      <c r="E3974" t="str">
        <f t="shared" ca="1" si="188"/>
        <v>MTD orders shipped</v>
      </c>
      <c r="F3974" t="s">
        <v>3539</v>
      </c>
      <c r="G3974" t="s">
        <v>335</v>
      </c>
      <c r="H3974" t="s">
        <v>9295</v>
      </c>
      <c r="I3974" s="6">
        <v>44013.178900462961</v>
      </c>
      <c r="J3974" t="s">
        <v>16</v>
      </c>
      <c r="K3974" s="6">
        <v>44013.642013888886</v>
      </c>
      <c r="M3974" t="s">
        <v>9296</v>
      </c>
      <c r="N3974" t="s">
        <v>9297</v>
      </c>
      <c r="Q3974" t="s">
        <v>1203</v>
      </c>
      <c r="R3974" t="s">
        <v>365</v>
      </c>
      <c r="S3974" t="s">
        <v>9298</v>
      </c>
      <c r="T3974" t="s">
        <v>338</v>
      </c>
      <c r="U3974" t="s">
        <v>530</v>
      </c>
      <c r="W3974" t="s">
        <v>9299</v>
      </c>
      <c r="Z3974" t="s">
        <v>9296</v>
      </c>
      <c r="AA3974" t="s">
        <v>9297</v>
      </c>
      <c r="AD3974" t="s">
        <v>1203</v>
      </c>
      <c r="AE3974" t="s">
        <v>365</v>
      </c>
      <c r="AF3974" t="s">
        <v>9298</v>
      </c>
      <c r="AG3974" t="s">
        <v>338</v>
      </c>
      <c r="AH3974" t="s">
        <v>530</v>
      </c>
      <c r="AJ3974" t="s">
        <v>9299</v>
      </c>
      <c r="AL3974" t="s">
        <v>339</v>
      </c>
      <c r="AM3974">
        <v>1</v>
      </c>
      <c r="AN3974">
        <v>1</v>
      </c>
      <c r="AO3974">
        <v>4322</v>
      </c>
      <c r="AQ3974">
        <v>124007</v>
      </c>
      <c r="AR3974">
        <v>53160001</v>
      </c>
      <c r="AS3974" t="s">
        <v>1895</v>
      </c>
      <c r="AT3974" t="s">
        <v>119</v>
      </c>
      <c r="AW3974" t="s">
        <v>340</v>
      </c>
      <c r="AX3974" t="s">
        <v>340</v>
      </c>
      <c r="AY3974" t="s">
        <v>341</v>
      </c>
      <c r="AZ3974">
        <v>0</v>
      </c>
      <c r="BY3974" t="s">
        <v>342</v>
      </c>
      <c r="EQ3974">
        <v>252959</v>
      </c>
      <c r="ER3974" t="s">
        <v>9300</v>
      </c>
      <c r="EV3974">
        <v>17288762</v>
      </c>
      <c r="EW3974">
        <v>928</v>
      </c>
      <c r="EX3974">
        <v>221188</v>
      </c>
      <c r="EY3974" t="s">
        <v>9301</v>
      </c>
      <c r="EZ3974">
        <v>1</v>
      </c>
      <c r="FC3974">
        <v>53160001</v>
      </c>
      <c r="FD3974" t="s">
        <v>119</v>
      </c>
    </row>
    <row r="3975" spans="1:160" x14ac:dyDescent="0.3">
      <c r="A3975" t="str">
        <f>VLOOKUP(B3975,Table2[],3,FALSE)</f>
        <v>Digital</v>
      </c>
      <c r="B3975" t="str">
        <f>IF(OR(ISNUMBER(FIND("QVC",Z3975)),ISNUMBER(FIND("QVC",AL3975))),"QVC",IF(OR(ISNUMBER(FIND("NCO",H3975)),ISNUMBER(FIND("NCO",Y3975))), "NCO", IF(AL3975="consumer","PMD.com",VLOOKUP(LEFT(H3975,2),Tables!$E$1:$F$11,2,FALSE))))</f>
        <v>PMD.com</v>
      </c>
      <c r="C3975">
        <f t="shared" si="186"/>
        <v>51070001</v>
      </c>
      <c r="D3975">
        <f t="shared" si="187"/>
        <v>1</v>
      </c>
      <c r="E3975" t="str">
        <f t="shared" ca="1" si="188"/>
        <v>MTD orders shipped</v>
      </c>
      <c r="F3975" t="s">
        <v>3539</v>
      </c>
      <c r="G3975" t="s">
        <v>335</v>
      </c>
      <c r="H3975" t="s">
        <v>9295</v>
      </c>
      <c r="I3975" s="6">
        <v>44013.178900462961</v>
      </c>
      <c r="J3975" t="s">
        <v>16</v>
      </c>
      <c r="K3975" s="6">
        <v>44013.642013888886</v>
      </c>
      <c r="M3975" t="s">
        <v>9296</v>
      </c>
      <c r="N3975" t="s">
        <v>9297</v>
      </c>
      <c r="Q3975" t="s">
        <v>1203</v>
      </c>
      <c r="R3975" t="s">
        <v>365</v>
      </c>
      <c r="S3975" t="s">
        <v>9298</v>
      </c>
      <c r="T3975" t="s">
        <v>338</v>
      </c>
      <c r="U3975" t="s">
        <v>530</v>
      </c>
      <c r="W3975" t="s">
        <v>9299</v>
      </c>
      <c r="Z3975" t="s">
        <v>9296</v>
      </c>
      <c r="AA3975" t="s">
        <v>9297</v>
      </c>
      <c r="AD3975" t="s">
        <v>1203</v>
      </c>
      <c r="AE3975" t="s">
        <v>365</v>
      </c>
      <c r="AF3975" t="s">
        <v>9298</v>
      </c>
      <c r="AG3975" t="s">
        <v>338</v>
      </c>
      <c r="AH3975" t="s">
        <v>530</v>
      </c>
      <c r="AJ3975" t="s">
        <v>9299</v>
      </c>
      <c r="AL3975" t="s">
        <v>339</v>
      </c>
      <c r="AM3975">
        <v>1</v>
      </c>
      <c r="AN3975">
        <v>1</v>
      </c>
      <c r="AO3975">
        <v>10147</v>
      </c>
      <c r="AQ3975">
        <v>124429</v>
      </c>
      <c r="AR3975">
        <v>51070001</v>
      </c>
      <c r="AS3975" t="s">
        <v>1886</v>
      </c>
      <c r="AT3975" t="s">
        <v>45</v>
      </c>
      <c r="AW3975" t="s">
        <v>343</v>
      </c>
      <c r="BY3975" t="s">
        <v>342</v>
      </c>
      <c r="EQ3975">
        <v>251956</v>
      </c>
      <c r="ER3975" t="s">
        <v>9300</v>
      </c>
      <c r="EV3975">
        <v>17288762</v>
      </c>
      <c r="EW3975">
        <v>928</v>
      </c>
      <c r="EX3975">
        <v>221188</v>
      </c>
      <c r="EY3975" t="s">
        <v>9301</v>
      </c>
      <c r="EZ3975">
        <v>1</v>
      </c>
      <c r="FC3975">
        <v>51070001</v>
      </c>
      <c r="FD3975" t="s">
        <v>45</v>
      </c>
    </row>
    <row r="3976" spans="1:160" x14ac:dyDescent="0.3">
      <c r="A3976" t="str">
        <f>VLOOKUP(B3976,Table2[],3,FALSE)</f>
        <v>Digital</v>
      </c>
      <c r="B3976" t="str">
        <f>IF(OR(ISNUMBER(FIND("QVC",Z3976)),ISNUMBER(FIND("QVC",AL3976))),"QVC",IF(OR(ISNUMBER(FIND("NCO",H3976)),ISNUMBER(FIND("NCO",Y3976))), "NCO", IF(AL3976="consumer","PMD.com",VLOOKUP(LEFT(H3976,2),Tables!$E$1:$F$11,2,FALSE))))</f>
        <v>PMD.com</v>
      </c>
      <c r="C3976">
        <f t="shared" si="186"/>
        <v>51090061</v>
      </c>
      <c r="D3976">
        <f t="shared" si="187"/>
        <v>2</v>
      </c>
      <c r="E3976" t="str">
        <f t="shared" ca="1" si="188"/>
        <v>MTD orders shipped</v>
      </c>
      <c r="F3976" t="s">
        <v>3539</v>
      </c>
      <c r="G3976" t="s">
        <v>335</v>
      </c>
      <c r="H3976" t="s">
        <v>9295</v>
      </c>
      <c r="I3976" s="6">
        <v>44013.178900462961</v>
      </c>
      <c r="J3976" t="s">
        <v>16</v>
      </c>
      <c r="K3976" s="6">
        <v>44013.642013888886</v>
      </c>
      <c r="M3976" t="s">
        <v>9296</v>
      </c>
      <c r="N3976" t="s">
        <v>9297</v>
      </c>
      <c r="Q3976" t="s">
        <v>1203</v>
      </c>
      <c r="R3976" t="s">
        <v>365</v>
      </c>
      <c r="S3976" t="s">
        <v>9298</v>
      </c>
      <c r="T3976" t="s">
        <v>338</v>
      </c>
      <c r="U3976" t="s">
        <v>530</v>
      </c>
      <c r="W3976" t="s">
        <v>9299</v>
      </c>
      <c r="Z3976" t="s">
        <v>9296</v>
      </c>
      <c r="AA3976" t="s">
        <v>9297</v>
      </c>
      <c r="AD3976" t="s">
        <v>1203</v>
      </c>
      <c r="AE3976" t="s">
        <v>365</v>
      </c>
      <c r="AF3976" t="s">
        <v>9298</v>
      </c>
      <c r="AG3976" t="s">
        <v>338</v>
      </c>
      <c r="AH3976" t="s">
        <v>530</v>
      </c>
      <c r="AJ3976" t="s">
        <v>9299</v>
      </c>
      <c r="AL3976" t="s">
        <v>339</v>
      </c>
      <c r="AM3976">
        <v>2</v>
      </c>
      <c r="AN3976">
        <v>2</v>
      </c>
      <c r="AO3976">
        <v>8078</v>
      </c>
      <c r="AQ3976">
        <v>124010</v>
      </c>
      <c r="AR3976">
        <v>51090061</v>
      </c>
      <c r="AS3976" t="s">
        <v>2688</v>
      </c>
      <c r="AT3976" t="s">
        <v>122</v>
      </c>
      <c r="AW3976" t="s">
        <v>340</v>
      </c>
      <c r="AX3976" t="s">
        <v>340</v>
      </c>
      <c r="AY3976" t="s">
        <v>357</v>
      </c>
      <c r="AZ3976" t="s">
        <v>363</v>
      </c>
      <c r="BY3976" t="s">
        <v>342</v>
      </c>
      <c r="EQ3976">
        <v>252774</v>
      </c>
      <c r="ER3976" t="s">
        <v>9300</v>
      </c>
      <c r="EV3976">
        <v>17288762</v>
      </c>
      <c r="EW3976">
        <v>928</v>
      </c>
      <c r="EX3976">
        <v>221188</v>
      </c>
      <c r="EY3976" t="s">
        <v>9301</v>
      </c>
      <c r="EZ3976">
        <v>1</v>
      </c>
      <c r="FC3976">
        <v>51090061</v>
      </c>
      <c r="FD3976" t="s">
        <v>122</v>
      </c>
    </row>
    <row r="3977" spans="1:160" x14ac:dyDescent="0.3">
      <c r="A3977" t="str">
        <f>VLOOKUP(B3977,Table2[],3,FALSE)</f>
        <v>Digital</v>
      </c>
      <c r="B3977" t="str">
        <f>IF(OR(ISNUMBER(FIND("QVC",Z3977)),ISNUMBER(FIND("QVC",AL3977))),"QVC",IF(OR(ISNUMBER(FIND("NCO",H3977)),ISNUMBER(FIND("NCO",Y3977))), "NCO", IF(AL3977="consumer","PMD.com",VLOOKUP(LEFT(H3977,2),Tables!$E$1:$F$11,2,FALSE))))</f>
        <v>PMD.com</v>
      </c>
      <c r="C3977">
        <f t="shared" si="186"/>
        <v>51090030</v>
      </c>
      <c r="D3977">
        <f t="shared" si="187"/>
        <v>1</v>
      </c>
      <c r="E3977" t="str">
        <f t="shared" ca="1" si="188"/>
        <v>MTD orders shipped</v>
      </c>
      <c r="F3977" t="s">
        <v>3539</v>
      </c>
      <c r="G3977" t="s">
        <v>335</v>
      </c>
      <c r="H3977" t="s">
        <v>9295</v>
      </c>
      <c r="I3977" s="6">
        <v>44013.178900462961</v>
      </c>
      <c r="J3977" t="s">
        <v>16</v>
      </c>
      <c r="K3977" s="6">
        <v>44013.642013888886</v>
      </c>
      <c r="M3977" t="s">
        <v>9296</v>
      </c>
      <c r="N3977" t="s">
        <v>9297</v>
      </c>
      <c r="Q3977" t="s">
        <v>1203</v>
      </c>
      <c r="R3977" t="s">
        <v>365</v>
      </c>
      <c r="S3977" t="s">
        <v>9298</v>
      </c>
      <c r="T3977" t="s">
        <v>338</v>
      </c>
      <c r="U3977" t="s">
        <v>530</v>
      </c>
      <c r="W3977" t="s">
        <v>9299</v>
      </c>
      <c r="Z3977" t="s">
        <v>9296</v>
      </c>
      <c r="AA3977" t="s">
        <v>9297</v>
      </c>
      <c r="AD3977" t="s">
        <v>1203</v>
      </c>
      <c r="AE3977" t="s">
        <v>365</v>
      </c>
      <c r="AF3977" t="s">
        <v>9298</v>
      </c>
      <c r="AG3977" t="s">
        <v>338</v>
      </c>
      <c r="AH3977" t="s">
        <v>530</v>
      </c>
      <c r="AJ3977" t="s">
        <v>9299</v>
      </c>
      <c r="AL3977" t="s">
        <v>339</v>
      </c>
      <c r="AM3977">
        <v>1</v>
      </c>
      <c r="AN3977">
        <v>1</v>
      </c>
      <c r="AO3977">
        <v>6688</v>
      </c>
      <c r="AQ3977">
        <v>125960</v>
      </c>
      <c r="AR3977">
        <v>51090030</v>
      </c>
      <c r="AS3977" t="s">
        <v>3043</v>
      </c>
      <c r="AT3977" t="s">
        <v>628</v>
      </c>
      <c r="AW3977" t="s">
        <v>343</v>
      </c>
      <c r="BY3977" t="s">
        <v>342</v>
      </c>
      <c r="BZ3977" t="b">
        <v>0</v>
      </c>
      <c r="EQ3977">
        <v>243047</v>
      </c>
      <c r="ER3977" t="s">
        <v>9300</v>
      </c>
      <c r="EV3977">
        <v>17288762</v>
      </c>
      <c r="EW3977">
        <v>928</v>
      </c>
      <c r="EX3977">
        <v>221188</v>
      </c>
      <c r="EY3977" t="s">
        <v>9301</v>
      </c>
      <c r="EZ3977">
        <v>1</v>
      </c>
      <c r="FC3977">
        <v>95385</v>
      </c>
      <c r="FD3977" t="s">
        <v>3531</v>
      </c>
    </row>
    <row r="3978" spans="1:160" x14ac:dyDescent="0.3">
      <c r="A3978" t="str">
        <f>VLOOKUP(B3978,Table2[],3,FALSE)</f>
        <v>Digital</v>
      </c>
      <c r="B3978" t="str">
        <f>IF(OR(ISNUMBER(FIND("QVC",Z3978)),ISNUMBER(FIND("QVC",AL3978))),"QVC",IF(OR(ISNUMBER(FIND("NCO",H3978)),ISNUMBER(FIND("NCO",Y3978))), "NCO", IF(AL3978="consumer","PMD.com",VLOOKUP(LEFT(H3978,2),Tables!$E$1:$F$11,2,FALSE))))</f>
        <v>PMD.com</v>
      </c>
      <c r="C3978">
        <f t="shared" si="186"/>
        <v>51070001</v>
      </c>
      <c r="D3978">
        <f t="shared" si="187"/>
        <v>1</v>
      </c>
      <c r="E3978" t="str">
        <f t="shared" ca="1" si="188"/>
        <v>MTD orders shipped</v>
      </c>
      <c r="F3978" t="s">
        <v>3539</v>
      </c>
      <c r="G3978" t="s">
        <v>335</v>
      </c>
      <c r="H3978" t="s">
        <v>9302</v>
      </c>
      <c r="I3978" s="6">
        <v>44013.395821759259</v>
      </c>
      <c r="J3978" t="s">
        <v>16</v>
      </c>
      <c r="K3978" s="6">
        <v>44013.646412037036</v>
      </c>
      <c r="M3978" t="s">
        <v>1065</v>
      </c>
      <c r="N3978" t="s">
        <v>9303</v>
      </c>
      <c r="O3978" t="s">
        <v>9304</v>
      </c>
      <c r="Q3978" t="s">
        <v>689</v>
      </c>
      <c r="R3978" t="s">
        <v>400</v>
      </c>
      <c r="S3978">
        <v>17603</v>
      </c>
      <c r="T3978" t="s">
        <v>338</v>
      </c>
      <c r="U3978" t="s">
        <v>530</v>
      </c>
      <c r="W3978" t="s">
        <v>1066</v>
      </c>
      <c r="Z3978" t="s">
        <v>1065</v>
      </c>
      <c r="AA3978" t="s">
        <v>9303</v>
      </c>
      <c r="AB3978" t="s">
        <v>9304</v>
      </c>
      <c r="AD3978" t="s">
        <v>689</v>
      </c>
      <c r="AE3978" t="s">
        <v>400</v>
      </c>
      <c r="AF3978">
        <v>17603</v>
      </c>
      <c r="AG3978" t="s">
        <v>338</v>
      </c>
      <c r="AH3978" t="s">
        <v>530</v>
      </c>
      <c r="AJ3978" t="s">
        <v>1066</v>
      </c>
      <c r="AL3978" t="s">
        <v>339</v>
      </c>
      <c r="AM3978">
        <v>1</v>
      </c>
      <c r="AN3978">
        <v>1</v>
      </c>
      <c r="AO3978">
        <v>10147</v>
      </c>
      <c r="AQ3978">
        <v>124429</v>
      </c>
      <c r="AR3978">
        <v>51070001</v>
      </c>
      <c r="AS3978" t="s">
        <v>1886</v>
      </c>
      <c r="AT3978" t="s">
        <v>45</v>
      </c>
      <c r="AW3978" t="s">
        <v>343</v>
      </c>
      <c r="BY3978" t="s">
        <v>342</v>
      </c>
      <c r="EQ3978">
        <v>251956</v>
      </c>
      <c r="ER3978" t="s">
        <v>9305</v>
      </c>
      <c r="EV3978">
        <v>17289139</v>
      </c>
      <c r="EW3978">
        <v>928</v>
      </c>
      <c r="EX3978">
        <v>221288</v>
      </c>
      <c r="EY3978" t="s">
        <v>9306</v>
      </c>
      <c r="EZ3978">
        <v>1</v>
      </c>
      <c r="FC3978">
        <v>51070001</v>
      </c>
      <c r="FD3978" t="s">
        <v>45</v>
      </c>
    </row>
    <row r="3979" spans="1:160" x14ac:dyDescent="0.3">
      <c r="A3979" t="str">
        <f>VLOOKUP(B3979,Table2[],3,FALSE)</f>
        <v>Digital</v>
      </c>
      <c r="B3979" t="str">
        <f>IF(OR(ISNUMBER(FIND("QVC",Z3979)),ISNUMBER(FIND("QVC",AL3979))),"QVC",IF(OR(ISNUMBER(FIND("NCO",H3979)),ISNUMBER(FIND("NCO",Y3979))), "NCO", IF(AL3979="consumer","PMD.com",VLOOKUP(LEFT(H3979,2),Tables!$E$1:$F$11,2,FALSE))))</f>
        <v>PMD.com</v>
      </c>
      <c r="C3979">
        <f t="shared" si="186"/>
        <v>52230001</v>
      </c>
      <c r="D3979">
        <f t="shared" si="187"/>
        <v>1</v>
      </c>
      <c r="E3979" t="str">
        <f t="shared" ca="1" si="188"/>
        <v>MTD orders shipped</v>
      </c>
      <c r="F3979" t="s">
        <v>3539</v>
      </c>
      <c r="G3979" t="s">
        <v>335</v>
      </c>
      <c r="H3979" t="s">
        <v>9302</v>
      </c>
      <c r="I3979" s="6">
        <v>44013.395821759259</v>
      </c>
      <c r="J3979" t="s">
        <v>16</v>
      </c>
      <c r="K3979" s="6">
        <v>44013.646412037036</v>
      </c>
      <c r="M3979" t="s">
        <v>1065</v>
      </c>
      <c r="N3979" t="s">
        <v>9303</v>
      </c>
      <c r="O3979" t="s">
        <v>9304</v>
      </c>
      <c r="Q3979" t="s">
        <v>689</v>
      </c>
      <c r="R3979" t="s">
        <v>400</v>
      </c>
      <c r="S3979">
        <v>17603</v>
      </c>
      <c r="T3979" t="s">
        <v>338</v>
      </c>
      <c r="U3979" t="s">
        <v>530</v>
      </c>
      <c r="W3979" t="s">
        <v>1066</v>
      </c>
      <c r="Z3979" t="s">
        <v>1065</v>
      </c>
      <c r="AA3979" t="s">
        <v>9303</v>
      </c>
      <c r="AB3979" t="s">
        <v>9304</v>
      </c>
      <c r="AD3979" t="s">
        <v>689</v>
      </c>
      <c r="AE3979" t="s">
        <v>400</v>
      </c>
      <c r="AF3979">
        <v>17603</v>
      </c>
      <c r="AG3979" t="s">
        <v>338</v>
      </c>
      <c r="AH3979" t="s">
        <v>530</v>
      </c>
      <c r="AJ3979" t="s">
        <v>1066</v>
      </c>
      <c r="AL3979" t="s">
        <v>339</v>
      </c>
      <c r="AM3979">
        <v>1</v>
      </c>
      <c r="AN3979">
        <v>1</v>
      </c>
      <c r="AO3979">
        <v>1194</v>
      </c>
      <c r="AQ3979">
        <v>124434</v>
      </c>
      <c r="AR3979">
        <v>52230001</v>
      </c>
      <c r="AS3979" t="s">
        <v>105</v>
      </c>
      <c r="AT3979" t="s">
        <v>106</v>
      </c>
      <c r="AW3979" t="s">
        <v>340</v>
      </c>
      <c r="AX3979" t="s">
        <v>340</v>
      </c>
      <c r="AY3979" t="s">
        <v>341</v>
      </c>
      <c r="AZ3979">
        <v>0</v>
      </c>
      <c r="BY3979" t="s">
        <v>342</v>
      </c>
      <c r="EQ3979">
        <v>247324</v>
      </c>
      <c r="ER3979" t="s">
        <v>9305</v>
      </c>
      <c r="EV3979">
        <v>17289139</v>
      </c>
      <c r="EW3979">
        <v>928</v>
      </c>
      <c r="EX3979">
        <v>221288</v>
      </c>
      <c r="EY3979" t="s">
        <v>9306</v>
      </c>
      <c r="EZ3979">
        <v>1</v>
      </c>
      <c r="FC3979">
        <v>52230001</v>
      </c>
      <c r="FD3979" t="s">
        <v>106</v>
      </c>
    </row>
    <row r="3980" spans="1:160" x14ac:dyDescent="0.3">
      <c r="A3980" t="str">
        <f>VLOOKUP(B3980,Table2[],3,FALSE)</f>
        <v>Digital</v>
      </c>
      <c r="B3980" t="str">
        <f>IF(OR(ISNUMBER(FIND("QVC",Z3980)),ISNUMBER(FIND("QVC",AL3980))),"QVC",IF(OR(ISNUMBER(FIND("NCO",H3980)),ISNUMBER(FIND("NCO",Y3980))), "NCO", IF(AL3980="consumer","PMD.com",VLOOKUP(LEFT(H3980,2),Tables!$E$1:$F$11,2,FALSE))))</f>
        <v>PMD.com</v>
      </c>
      <c r="C3980">
        <f t="shared" ref="C3980:C4043" si="189">AR3980</f>
        <v>53810001</v>
      </c>
      <c r="D3980">
        <f t="shared" ref="D3980:D4043" si="190">AN3980</f>
        <v>1</v>
      </c>
      <c r="E3980" t="str">
        <f t="shared" ca="1" si="188"/>
        <v>MTD orders shipped</v>
      </c>
      <c r="F3980" t="s">
        <v>3539</v>
      </c>
      <c r="G3980" t="s">
        <v>335</v>
      </c>
      <c r="H3980" t="s">
        <v>9307</v>
      </c>
      <c r="I3980" s="6">
        <v>44013.390104166669</v>
      </c>
      <c r="J3980" t="s">
        <v>16</v>
      </c>
      <c r="K3980" s="6">
        <v>44013.650173611109</v>
      </c>
      <c r="M3980" t="s">
        <v>9308</v>
      </c>
      <c r="N3980" t="s">
        <v>1854</v>
      </c>
      <c r="Q3980" t="s">
        <v>1335</v>
      </c>
      <c r="R3980" t="s">
        <v>376</v>
      </c>
      <c r="S3980" t="s">
        <v>1855</v>
      </c>
      <c r="T3980" t="s">
        <v>338</v>
      </c>
      <c r="U3980" t="s">
        <v>530</v>
      </c>
      <c r="W3980" t="s">
        <v>1856</v>
      </c>
      <c r="Z3980" t="s">
        <v>9308</v>
      </c>
      <c r="AA3980" t="s">
        <v>1854</v>
      </c>
      <c r="AD3980" t="s">
        <v>1335</v>
      </c>
      <c r="AE3980" t="s">
        <v>376</v>
      </c>
      <c r="AF3980" t="s">
        <v>1855</v>
      </c>
      <c r="AG3980" t="s">
        <v>338</v>
      </c>
      <c r="AH3980" t="s">
        <v>530</v>
      </c>
      <c r="AJ3980" t="s">
        <v>1856</v>
      </c>
      <c r="AL3980" t="s">
        <v>339</v>
      </c>
      <c r="AM3980">
        <v>1</v>
      </c>
      <c r="AN3980">
        <v>1</v>
      </c>
      <c r="AO3980">
        <v>5409</v>
      </c>
      <c r="AQ3980">
        <v>124462</v>
      </c>
      <c r="AR3980">
        <v>53810001</v>
      </c>
      <c r="AS3980" t="s">
        <v>133</v>
      </c>
      <c r="AT3980" t="s">
        <v>132</v>
      </c>
      <c r="AW3980" t="s">
        <v>340</v>
      </c>
      <c r="AX3980">
        <v>0</v>
      </c>
      <c r="AY3980" t="s">
        <v>348</v>
      </c>
      <c r="AZ3980">
        <v>0</v>
      </c>
      <c r="BY3980" t="s">
        <v>342</v>
      </c>
      <c r="EQ3980">
        <v>245175</v>
      </c>
      <c r="ER3980" t="s">
        <v>9309</v>
      </c>
      <c r="EV3980">
        <v>17289136</v>
      </c>
      <c r="EW3980">
        <v>928</v>
      </c>
      <c r="EX3980">
        <v>221285</v>
      </c>
      <c r="EY3980">
        <v>9.2748999964335493E+25</v>
      </c>
      <c r="EZ3980">
        <v>1</v>
      </c>
      <c r="FC3980">
        <v>53810001</v>
      </c>
      <c r="FD3980" t="s">
        <v>132</v>
      </c>
    </row>
    <row r="3981" spans="1:160" x14ac:dyDescent="0.3">
      <c r="A3981" t="str">
        <f>VLOOKUP(B3981,Table2[],3,FALSE)</f>
        <v>Digital</v>
      </c>
      <c r="B3981" t="str">
        <f>IF(OR(ISNUMBER(FIND("QVC",Z3981)),ISNUMBER(FIND("QVC",AL3981))),"QVC",IF(OR(ISNUMBER(FIND("NCO",H3981)),ISNUMBER(FIND("NCO",Y3981))), "NCO", IF(AL3981="consumer","PMD.com",VLOOKUP(LEFT(H3981,2),Tables!$E$1:$F$11,2,FALSE))))</f>
        <v>PMD.com</v>
      </c>
      <c r="C3981">
        <f t="shared" si="189"/>
        <v>54010001</v>
      </c>
      <c r="D3981">
        <f t="shared" si="190"/>
        <v>1</v>
      </c>
      <c r="E3981" t="str">
        <f t="shared" ca="1" si="188"/>
        <v>MTD orders shipped</v>
      </c>
      <c r="F3981" t="s">
        <v>3539</v>
      </c>
      <c r="G3981" t="s">
        <v>335</v>
      </c>
      <c r="H3981" t="s">
        <v>9307</v>
      </c>
      <c r="I3981" s="6">
        <v>44013.390104166669</v>
      </c>
      <c r="J3981" t="s">
        <v>16</v>
      </c>
      <c r="K3981" s="6">
        <v>44013.650173611109</v>
      </c>
      <c r="M3981" t="s">
        <v>9308</v>
      </c>
      <c r="N3981" t="s">
        <v>1854</v>
      </c>
      <c r="Q3981" t="s">
        <v>1335</v>
      </c>
      <c r="R3981" t="s">
        <v>376</v>
      </c>
      <c r="S3981" t="s">
        <v>1855</v>
      </c>
      <c r="T3981" t="s">
        <v>338</v>
      </c>
      <c r="U3981" t="s">
        <v>530</v>
      </c>
      <c r="W3981" t="s">
        <v>1856</v>
      </c>
      <c r="Z3981" t="s">
        <v>9308</v>
      </c>
      <c r="AA3981" t="s">
        <v>1854</v>
      </c>
      <c r="AD3981" t="s">
        <v>1335</v>
      </c>
      <c r="AE3981" t="s">
        <v>376</v>
      </c>
      <c r="AF3981" t="s">
        <v>1855</v>
      </c>
      <c r="AG3981" t="s">
        <v>338</v>
      </c>
      <c r="AH3981" t="s">
        <v>530</v>
      </c>
      <c r="AJ3981" t="s">
        <v>1856</v>
      </c>
      <c r="AL3981" t="s">
        <v>339</v>
      </c>
      <c r="AM3981">
        <v>1</v>
      </c>
      <c r="AN3981">
        <v>1</v>
      </c>
      <c r="AO3981">
        <v>6300</v>
      </c>
      <c r="AQ3981">
        <v>124476</v>
      </c>
      <c r="AR3981">
        <v>54010001</v>
      </c>
      <c r="AS3981" t="s">
        <v>577</v>
      </c>
      <c r="AT3981" t="s">
        <v>35</v>
      </c>
      <c r="AW3981" t="s">
        <v>340</v>
      </c>
      <c r="AX3981">
        <v>0</v>
      </c>
      <c r="AY3981" t="s">
        <v>348</v>
      </c>
      <c r="AZ3981">
        <v>0</v>
      </c>
      <c r="BY3981" t="s">
        <v>342</v>
      </c>
      <c r="EQ3981">
        <v>252076</v>
      </c>
      <c r="ER3981" t="s">
        <v>9309</v>
      </c>
      <c r="EV3981">
        <v>17289136</v>
      </c>
      <c r="EW3981">
        <v>928</v>
      </c>
      <c r="EX3981">
        <v>221285</v>
      </c>
      <c r="EY3981">
        <v>9.2748999964335493E+25</v>
      </c>
      <c r="EZ3981">
        <v>1</v>
      </c>
      <c r="FC3981">
        <v>54010001</v>
      </c>
      <c r="FD3981" t="s">
        <v>35</v>
      </c>
    </row>
    <row r="3982" spans="1:160" x14ac:dyDescent="0.3">
      <c r="A3982" t="str">
        <f>VLOOKUP(B3982,Table2[],3,FALSE)</f>
        <v>Digital</v>
      </c>
      <c r="B3982" t="str">
        <f>IF(OR(ISNUMBER(FIND("QVC",Z3982)),ISNUMBER(FIND("QVC",AL3982))),"QVC",IF(OR(ISNUMBER(FIND("NCO",H3982)),ISNUMBER(FIND("NCO",Y3982))), "NCO", IF(AL3982="consumer","PMD.com",VLOOKUP(LEFT(H3982,2),Tables!$E$1:$F$11,2,FALSE))))</f>
        <v>PMD.com</v>
      </c>
      <c r="C3982">
        <f t="shared" si="189"/>
        <v>53200001</v>
      </c>
      <c r="D3982">
        <f t="shared" si="190"/>
        <v>1</v>
      </c>
      <c r="E3982" t="str">
        <f t="shared" ca="1" si="188"/>
        <v>MTD orders shipped</v>
      </c>
      <c r="F3982" t="s">
        <v>3539</v>
      </c>
      <c r="G3982" t="s">
        <v>335</v>
      </c>
      <c r="H3982" t="s">
        <v>9310</v>
      </c>
      <c r="I3982" s="6">
        <v>44013.394571759258</v>
      </c>
      <c r="J3982" t="s">
        <v>16</v>
      </c>
      <c r="K3982" s="6">
        <v>44013.650601851848</v>
      </c>
      <c r="M3982" t="s">
        <v>9234</v>
      </c>
      <c r="N3982" t="s">
        <v>9235</v>
      </c>
      <c r="Q3982" t="s">
        <v>689</v>
      </c>
      <c r="R3982" t="s">
        <v>400</v>
      </c>
      <c r="S3982">
        <v>17601</v>
      </c>
      <c r="T3982" t="s">
        <v>338</v>
      </c>
      <c r="U3982" t="s">
        <v>530</v>
      </c>
      <c r="Z3982" t="s">
        <v>9234</v>
      </c>
      <c r="AA3982" t="s">
        <v>9235</v>
      </c>
      <c r="AD3982" t="s">
        <v>689</v>
      </c>
      <c r="AE3982" t="s">
        <v>400</v>
      </c>
      <c r="AF3982">
        <v>17601</v>
      </c>
      <c r="AG3982" t="s">
        <v>338</v>
      </c>
      <c r="AH3982" t="s">
        <v>530</v>
      </c>
      <c r="AL3982" t="s">
        <v>339</v>
      </c>
      <c r="AM3982">
        <v>1</v>
      </c>
      <c r="AN3982">
        <v>1</v>
      </c>
      <c r="AO3982">
        <v>15189</v>
      </c>
      <c r="AQ3982">
        <v>123906</v>
      </c>
      <c r="AR3982">
        <v>53200001</v>
      </c>
      <c r="AS3982" t="s">
        <v>973</v>
      </c>
      <c r="AT3982" t="s">
        <v>50</v>
      </c>
      <c r="AW3982" t="s">
        <v>340</v>
      </c>
      <c r="AX3982" t="s">
        <v>340</v>
      </c>
      <c r="AY3982" t="s">
        <v>357</v>
      </c>
      <c r="AZ3982" t="s">
        <v>363</v>
      </c>
      <c r="BY3982" t="s">
        <v>342</v>
      </c>
      <c r="EQ3982">
        <v>252156</v>
      </c>
      <c r="ER3982" t="s">
        <v>9311</v>
      </c>
      <c r="EV3982">
        <v>17289138</v>
      </c>
      <c r="EW3982">
        <v>928</v>
      </c>
      <c r="EX3982">
        <v>221287</v>
      </c>
      <c r="EY3982">
        <v>9.2748999964335493E+25</v>
      </c>
      <c r="EZ3982">
        <v>1</v>
      </c>
      <c r="FC3982">
        <v>53200001</v>
      </c>
      <c r="FD3982" t="s">
        <v>50</v>
      </c>
    </row>
    <row r="3983" spans="1:160" x14ac:dyDescent="0.3">
      <c r="A3983" t="str">
        <f>VLOOKUP(B3983,Table2[],3,FALSE)</f>
        <v>Digital</v>
      </c>
      <c r="B3983" t="str">
        <f>IF(OR(ISNUMBER(FIND("QVC",Z3983)),ISNUMBER(FIND("QVC",AL3983))),"QVC",IF(OR(ISNUMBER(FIND("NCO",H3983)),ISNUMBER(FIND("NCO",Y3983))), "NCO", IF(AL3983="consumer","PMD.com",VLOOKUP(LEFT(H3983,2),Tables!$E$1:$F$11,2,FALSE))))</f>
        <v>PMD.com</v>
      </c>
      <c r="C3983">
        <f t="shared" si="189"/>
        <v>51010001</v>
      </c>
      <c r="D3983">
        <f t="shared" si="190"/>
        <v>1</v>
      </c>
      <c r="E3983" t="str">
        <f t="shared" ca="1" si="188"/>
        <v>MTD orders shipped</v>
      </c>
      <c r="F3983" t="s">
        <v>3539</v>
      </c>
      <c r="G3983" t="s">
        <v>335</v>
      </c>
      <c r="H3983" t="s">
        <v>9312</v>
      </c>
      <c r="I3983" s="6">
        <v>44013.392060185186</v>
      </c>
      <c r="J3983" t="s">
        <v>16</v>
      </c>
      <c r="K3983" s="6">
        <v>44013.650763888887</v>
      </c>
      <c r="M3983" t="s">
        <v>9313</v>
      </c>
      <c r="N3983" t="s">
        <v>9314</v>
      </c>
      <c r="Q3983" t="s">
        <v>874</v>
      </c>
      <c r="R3983" t="s">
        <v>359</v>
      </c>
      <c r="S3983" t="s">
        <v>9315</v>
      </c>
      <c r="T3983" t="s">
        <v>338</v>
      </c>
      <c r="U3983" t="s">
        <v>530</v>
      </c>
      <c r="W3983" t="s">
        <v>9316</v>
      </c>
      <c r="Z3983" t="s">
        <v>9313</v>
      </c>
      <c r="AA3983" t="s">
        <v>9314</v>
      </c>
      <c r="AD3983" t="s">
        <v>874</v>
      </c>
      <c r="AE3983" t="s">
        <v>359</v>
      </c>
      <c r="AF3983" t="s">
        <v>9315</v>
      </c>
      <c r="AG3983" t="s">
        <v>338</v>
      </c>
      <c r="AH3983" t="s">
        <v>530</v>
      </c>
      <c r="AJ3983" t="s">
        <v>9316</v>
      </c>
      <c r="AL3983" t="s">
        <v>339</v>
      </c>
      <c r="AM3983">
        <v>1</v>
      </c>
      <c r="AN3983">
        <v>1</v>
      </c>
      <c r="AO3983">
        <v>8743</v>
      </c>
      <c r="AQ3983">
        <v>123868</v>
      </c>
      <c r="AR3983">
        <v>51010001</v>
      </c>
      <c r="AS3983" t="s">
        <v>48</v>
      </c>
      <c r="AT3983" t="s">
        <v>49</v>
      </c>
      <c r="AW3983" t="s">
        <v>340</v>
      </c>
      <c r="AX3983" t="s">
        <v>340</v>
      </c>
      <c r="AY3983" t="s">
        <v>357</v>
      </c>
      <c r="AZ3983" t="s">
        <v>363</v>
      </c>
      <c r="BY3983" t="s">
        <v>342</v>
      </c>
      <c r="EQ3983">
        <v>251450</v>
      </c>
      <c r="ER3983" t="s">
        <v>9317</v>
      </c>
      <c r="EV3983">
        <v>17289137</v>
      </c>
      <c r="EW3983">
        <v>928</v>
      </c>
      <c r="EX3983">
        <v>221286</v>
      </c>
      <c r="EY3983" t="s">
        <v>9318</v>
      </c>
      <c r="EZ3983">
        <v>1</v>
      </c>
      <c r="FC3983">
        <v>51010001</v>
      </c>
      <c r="FD3983" t="s">
        <v>49</v>
      </c>
    </row>
    <row r="3984" spans="1:160" x14ac:dyDescent="0.3">
      <c r="A3984" t="str">
        <f>VLOOKUP(B3984,Table2[],3,FALSE)</f>
        <v>Digital</v>
      </c>
      <c r="B3984" t="str">
        <f>IF(OR(ISNUMBER(FIND("QVC",Z3984)),ISNUMBER(FIND("QVC",AL3984))),"QVC",IF(OR(ISNUMBER(FIND("NCO",H3984)),ISNUMBER(FIND("NCO",Y3984))), "NCO", IF(AL3984="consumer","PMD.com",VLOOKUP(LEFT(H3984,2),Tables!$E$1:$F$11,2,FALSE))))</f>
        <v>PMD.com</v>
      </c>
      <c r="C3984">
        <f t="shared" si="189"/>
        <v>53800001</v>
      </c>
      <c r="D3984">
        <f t="shared" si="190"/>
        <v>1</v>
      </c>
      <c r="E3984" t="str">
        <f t="shared" ca="1" si="188"/>
        <v>MTD orders shipped</v>
      </c>
      <c r="F3984" t="s">
        <v>3539</v>
      </c>
      <c r="G3984" t="s">
        <v>335</v>
      </c>
      <c r="H3984" t="s">
        <v>9319</v>
      </c>
      <c r="I3984" s="6">
        <v>44013.378182870372</v>
      </c>
      <c r="J3984" t="s">
        <v>16</v>
      </c>
      <c r="K3984" s="6">
        <v>44013.652372685188</v>
      </c>
      <c r="M3984" t="s">
        <v>9320</v>
      </c>
      <c r="N3984" t="s">
        <v>9321</v>
      </c>
      <c r="Q3984" t="s">
        <v>1294</v>
      </c>
      <c r="R3984" t="s">
        <v>365</v>
      </c>
      <c r="S3984" t="s">
        <v>9322</v>
      </c>
      <c r="T3984" t="s">
        <v>338</v>
      </c>
      <c r="U3984" t="s">
        <v>530</v>
      </c>
      <c r="W3984" t="s">
        <v>9323</v>
      </c>
      <c r="Z3984" t="s">
        <v>9320</v>
      </c>
      <c r="AA3984" t="s">
        <v>9321</v>
      </c>
      <c r="AD3984" t="s">
        <v>1294</v>
      </c>
      <c r="AE3984" t="s">
        <v>365</v>
      </c>
      <c r="AF3984" t="s">
        <v>9322</v>
      </c>
      <c r="AG3984" t="s">
        <v>338</v>
      </c>
      <c r="AH3984" t="s">
        <v>530</v>
      </c>
      <c r="AJ3984" t="s">
        <v>9323</v>
      </c>
      <c r="AL3984" t="s">
        <v>339</v>
      </c>
      <c r="AM3984">
        <v>1</v>
      </c>
      <c r="AN3984">
        <v>1</v>
      </c>
      <c r="AO3984">
        <v>7272</v>
      </c>
      <c r="AQ3984">
        <v>124461</v>
      </c>
      <c r="AR3984">
        <v>53800001</v>
      </c>
      <c r="AS3984" t="s">
        <v>135</v>
      </c>
      <c r="AT3984" t="s">
        <v>172</v>
      </c>
      <c r="AW3984" t="s">
        <v>340</v>
      </c>
      <c r="AX3984">
        <v>0</v>
      </c>
      <c r="AY3984" t="s">
        <v>348</v>
      </c>
      <c r="AZ3984">
        <v>0</v>
      </c>
      <c r="BY3984" t="s">
        <v>342</v>
      </c>
      <c r="EQ3984">
        <v>243225</v>
      </c>
      <c r="ER3984" t="s">
        <v>9324</v>
      </c>
      <c r="EV3984">
        <v>17289131</v>
      </c>
      <c r="EW3984">
        <v>928</v>
      </c>
      <c r="EX3984">
        <v>221280</v>
      </c>
      <c r="EY3984">
        <v>9.2748999964335493E+25</v>
      </c>
      <c r="EZ3984">
        <v>1</v>
      </c>
      <c r="FC3984">
        <v>53800001</v>
      </c>
      <c r="FD3984" t="s">
        <v>172</v>
      </c>
    </row>
    <row r="3985" spans="1:160" x14ac:dyDescent="0.3">
      <c r="A3985" t="str">
        <f>VLOOKUP(B3985,Table2[],3,FALSE)</f>
        <v>Digital</v>
      </c>
      <c r="B3985" t="str">
        <f>IF(OR(ISNUMBER(FIND("QVC",Z3985)),ISNUMBER(FIND("QVC",AL3985))),"QVC",IF(OR(ISNUMBER(FIND("NCO",H3985)),ISNUMBER(FIND("NCO",Y3985))), "NCO", IF(AL3985="consumer","PMD.com",VLOOKUP(LEFT(H3985,2),Tables!$E$1:$F$11,2,FALSE))))</f>
        <v>PMD.com</v>
      </c>
      <c r="C3985">
        <f t="shared" si="189"/>
        <v>53810001</v>
      </c>
      <c r="D3985">
        <f t="shared" si="190"/>
        <v>1</v>
      </c>
      <c r="E3985" t="str">
        <f t="shared" ca="1" si="188"/>
        <v>MTD orders shipped</v>
      </c>
      <c r="F3985" t="s">
        <v>3539</v>
      </c>
      <c r="G3985" t="s">
        <v>335</v>
      </c>
      <c r="H3985" t="s">
        <v>9319</v>
      </c>
      <c r="I3985" s="6">
        <v>44013.378182870372</v>
      </c>
      <c r="J3985" t="s">
        <v>16</v>
      </c>
      <c r="K3985" s="6">
        <v>44013.652372685188</v>
      </c>
      <c r="M3985" t="s">
        <v>9320</v>
      </c>
      <c r="N3985" t="s">
        <v>9321</v>
      </c>
      <c r="Q3985" t="s">
        <v>1294</v>
      </c>
      <c r="R3985" t="s">
        <v>365</v>
      </c>
      <c r="S3985" t="s">
        <v>9322</v>
      </c>
      <c r="T3985" t="s">
        <v>338</v>
      </c>
      <c r="U3985" t="s">
        <v>530</v>
      </c>
      <c r="W3985" t="s">
        <v>9323</v>
      </c>
      <c r="Z3985" t="s">
        <v>9320</v>
      </c>
      <c r="AA3985" t="s">
        <v>9321</v>
      </c>
      <c r="AD3985" t="s">
        <v>1294</v>
      </c>
      <c r="AE3985" t="s">
        <v>365</v>
      </c>
      <c r="AF3985" t="s">
        <v>9322</v>
      </c>
      <c r="AG3985" t="s">
        <v>338</v>
      </c>
      <c r="AH3985" t="s">
        <v>530</v>
      </c>
      <c r="AJ3985" t="s">
        <v>9323</v>
      </c>
      <c r="AL3985" t="s">
        <v>339</v>
      </c>
      <c r="AM3985">
        <v>1</v>
      </c>
      <c r="AN3985">
        <v>1</v>
      </c>
      <c r="AO3985">
        <v>5409</v>
      </c>
      <c r="AQ3985">
        <v>124462</v>
      </c>
      <c r="AR3985">
        <v>53810001</v>
      </c>
      <c r="AS3985" t="s">
        <v>133</v>
      </c>
      <c r="AT3985" t="s">
        <v>132</v>
      </c>
      <c r="AW3985" t="s">
        <v>340</v>
      </c>
      <c r="AX3985">
        <v>0</v>
      </c>
      <c r="AY3985" t="s">
        <v>348</v>
      </c>
      <c r="AZ3985">
        <v>0</v>
      </c>
      <c r="BY3985" t="s">
        <v>342</v>
      </c>
      <c r="EQ3985">
        <v>245175</v>
      </c>
      <c r="ER3985" t="s">
        <v>9324</v>
      </c>
      <c r="EV3985">
        <v>17289131</v>
      </c>
      <c r="EW3985">
        <v>928</v>
      </c>
      <c r="EX3985">
        <v>221280</v>
      </c>
      <c r="EY3985">
        <v>9.2748999964335493E+25</v>
      </c>
      <c r="EZ3985">
        <v>1</v>
      </c>
      <c r="FC3985">
        <v>53810001</v>
      </c>
      <c r="FD3985" t="s">
        <v>132</v>
      </c>
    </row>
    <row r="3986" spans="1:160" x14ac:dyDescent="0.3">
      <c r="A3986" t="str">
        <f>VLOOKUP(B3986,Table2[],3,FALSE)</f>
        <v>Digital</v>
      </c>
      <c r="B3986" t="str">
        <f>IF(OR(ISNUMBER(FIND("QVC",Z3986)),ISNUMBER(FIND("QVC",AL3986))),"QVC",IF(OR(ISNUMBER(FIND("NCO",H3986)),ISNUMBER(FIND("NCO",Y3986))), "NCO", IF(AL3986="consumer","PMD.com",VLOOKUP(LEFT(H3986,2),Tables!$E$1:$F$11,2,FALSE))))</f>
        <v>PMD.com</v>
      </c>
      <c r="C3986">
        <f t="shared" si="189"/>
        <v>53980001</v>
      </c>
      <c r="D3986">
        <f t="shared" si="190"/>
        <v>1</v>
      </c>
      <c r="E3986" t="str">
        <f t="shared" ca="1" si="188"/>
        <v>MTD orders shipped</v>
      </c>
      <c r="F3986" t="s">
        <v>3539</v>
      </c>
      <c r="G3986" t="s">
        <v>335</v>
      </c>
      <c r="H3986" t="s">
        <v>9319</v>
      </c>
      <c r="I3986" s="6">
        <v>44013.378182870372</v>
      </c>
      <c r="J3986" t="s">
        <v>16</v>
      </c>
      <c r="K3986" s="6">
        <v>44013.652372685188</v>
      </c>
      <c r="M3986" t="s">
        <v>9320</v>
      </c>
      <c r="N3986" t="s">
        <v>9321</v>
      </c>
      <c r="Q3986" t="s">
        <v>1294</v>
      </c>
      <c r="R3986" t="s">
        <v>365</v>
      </c>
      <c r="S3986" t="s">
        <v>9322</v>
      </c>
      <c r="T3986" t="s">
        <v>338</v>
      </c>
      <c r="U3986" t="s">
        <v>530</v>
      </c>
      <c r="W3986" t="s">
        <v>9323</v>
      </c>
      <c r="Z3986" t="s">
        <v>9320</v>
      </c>
      <c r="AA3986" t="s">
        <v>9321</v>
      </c>
      <c r="AD3986" t="s">
        <v>1294</v>
      </c>
      <c r="AE3986" t="s">
        <v>365</v>
      </c>
      <c r="AF3986" t="s">
        <v>9322</v>
      </c>
      <c r="AG3986" t="s">
        <v>338</v>
      </c>
      <c r="AH3986" t="s">
        <v>530</v>
      </c>
      <c r="AJ3986" t="s">
        <v>9323</v>
      </c>
      <c r="AL3986" t="s">
        <v>339</v>
      </c>
      <c r="AM3986">
        <v>1</v>
      </c>
      <c r="AN3986">
        <v>1</v>
      </c>
      <c r="AO3986">
        <v>5816</v>
      </c>
      <c r="AQ3986">
        <v>124473</v>
      </c>
      <c r="AR3986">
        <v>53980001</v>
      </c>
      <c r="AS3986" t="s">
        <v>1735</v>
      </c>
      <c r="AT3986" t="s">
        <v>43</v>
      </c>
      <c r="AW3986" t="s">
        <v>340</v>
      </c>
      <c r="AX3986">
        <v>0</v>
      </c>
      <c r="AY3986" t="s">
        <v>348</v>
      </c>
      <c r="AZ3986">
        <v>0</v>
      </c>
      <c r="BY3986" t="s">
        <v>342</v>
      </c>
      <c r="EQ3986">
        <v>253177</v>
      </c>
      <c r="ER3986" t="s">
        <v>9324</v>
      </c>
      <c r="EV3986">
        <v>17289131</v>
      </c>
      <c r="EW3986">
        <v>928</v>
      </c>
      <c r="EX3986">
        <v>221280</v>
      </c>
      <c r="EY3986">
        <v>9.2748999964335493E+25</v>
      </c>
      <c r="EZ3986">
        <v>1</v>
      </c>
      <c r="FC3986">
        <v>53980001</v>
      </c>
      <c r="FD3986" t="s">
        <v>43</v>
      </c>
    </row>
    <row r="3987" spans="1:160" x14ac:dyDescent="0.3">
      <c r="A3987" t="str">
        <f>VLOOKUP(B3987,Table2[],3,FALSE)</f>
        <v>Digital</v>
      </c>
      <c r="B3987" t="str">
        <f>IF(OR(ISNUMBER(FIND("QVC",Z3987)),ISNUMBER(FIND("QVC",AL3987))),"QVC",IF(OR(ISNUMBER(FIND("NCO",H3987)),ISNUMBER(FIND("NCO",Y3987))), "NCO", IF(AL3987="consumer","PMD.com",VLOOKUP(LEFT(H3987,2),Tables!$E$1:$F$11,2,FALSE))))</f>
        <v>PMD.com</v>
      </c>
      <c r="C3987">
        <f t="shared" si="189"/>
        <v>54010001</v>
      </c>
      <c r="D3987">
        <f t="shared" si="190"/>
        <v>1</v>
      </c>
      <c r="E3987" t="str">
        <f t="shared" ca="1" si="188"/>
        <v>MTD orders shipped</v>
      </c>
      <c r="F3987" t="s">
        <v>3539</v>
      </c>
      <c r="G3987" t="s">
        <v>335</v>
      </c>
      <c r="H3987" t="s">
        <v>9319</v>
      </c>
      <c r="I3987" s="6">
        <v>44013.378182870372</v>
      </c>
      <c r="J3987" t="s">
        <v>16</v>
      </c>
      <c r="K3987" s="6">
        <v>44013.652372685188</v>
      </c>
      <c r="M3987" t="s">
        <v>9320</v>
      </c>
      <c r="N3987" t="s">
        <v>9321</v>
      </c>
      <c r="Q3987" t="s">
        <v>1294</v>
      </c>
      <c r="R3987" t="s">
        <v>365</v>
      </c>
      <c r="S3987" t="s">
        <v>9322</v>
      </c>
      <c r="T3987" t="s">
        <v>338</v>
      </c>
      <c r="U3987" t="s">
        <v>530</v>
      </c>
      <c r="W3987" t="s">
        <v>9323</v>
      </c>
      <c r="Z3987" t="s">
        <v>9320</v>
      </c>
      <c r="AA3987" t="s">
        <v>9321</v>
      </c>
      <c r="AD3987" t="s">
        <v>1294</v>
      </c>
      <c r="AE3987" t="s">
        <v>365</v>
      </c>
      <c r="AF3987" t="s">
        <v>9322</v>
      </c>
      <c r="AG3987" t="s">
        <v>338</v>
      </c>
      <c r="AH3987" t="s">
        <v>530</v>
      </c>
      <c r="AJ3987" t="s">
        <v>9323</v>
      </c>
      <c r="AL3987" t="s">
        <v>339</v>
      </c>
      <c r="AM3987">
        <v>1</v>
      </c>
      <c r="AN3987">
        <v>1</v>
      </c>
      <c r="AO3987">
        <v>6300</v>
      </c>
      <c r="AQ3987">
        <v>124476</v>
      </c>
      <c r="AR3987">
        <v>54010001</v>
      </c>
      <c r="AS3987" t="s">
        <v>577</v>
      </c>
      <c r="AT3987" t="s">
        <v>35</v>
      </c>
      <c r="AW3987" t="s">
        <v>340</v>
      </c>
      <c r="AX3987">
        <v>0</v>
      </c>
      <c r="AY3987" t="s">
        <v>348</v>
      </c>
      <c r="AZ3987">
        <v>0</v>
      </c>
      <c r="BY3987" t="s">
        <v>342</v>
      </c>
      <c r="EQ3987">
        <v>252076</v>
      </c>
      <c r="ER3987" t="s">
        <v>9324</v>
      </c>
      <c r="EV3987">
        <v>17289131</v>
      </c>
      <c r="EW3987">
        <v>928</v>
      </c>
      <c r="EX3987">
        <v>221280</v>
      </c>
      <c r="EY3987">
        <v>9.2748999964335493E+25</v>
      </c>
      <c r="EZ3987">
        <v>1</v>
      </c>
      <c r="FC3987">
        <v>54010001</v>
      </c>
      <c r="FD3987" t="s">
        <v>35</v>
      </c>
    </row>
    <row r="3988" spans="1:160" x14ac:dyDescent="0.3">
      <c r="A3988" t="str">
        <f>VLOOKUP(B3988,Table2[],3,FALSE)</f>
        <v>Digital</v>
      </c>
      <c r="B3988" t="str">
        <f>IF(OR(ISNUMBER(FIND("QVC",Z3988)),ISNUMBER(FIND("QVC",AL3988))),"QVC",IF(OR(ISNUMBER(FIND("NCO",H3988)),ISNUMBER(FIND("NCO",Y3988))), "NCO", IF(AL3988="consumer","PMD.com",VLOOKUP(LEFT(H3988,2),Tables!$E$1:$F$11,2,FALSE))))</f>
        <v>PMD.com</v>
      </c>
      <c r="C3988">
        <f t="shared" si="189"/>
        <v>55300001</v>
      </c>
      <c r="D3988">
        <f t="shared" si="190"/>
        <v>1</v>
      </c>
      <c r="E3988" t="str">
        <f t="shared" ca="1" si="188"/>
        <v>MTD orders shipped</v>
      </c>
      <c r="F3988" t="s">
        <v>3539</v>
      </c>
      <c r="G3988" t="s">
        <v>335</v>
      </c>
      <c r="H3988" t="s">
        <v>9325</v>
      </c>
      <c r="I3988" s="6">
        <v>44013.398599537039</v>
      </c>
      <c r="J3988" t="s">
        <v>16</v>
      </c>
      <c r="K3988" s="6">
        <v>44013.652557870373</v>
      </c>
      <c r="M3988" t="s">
        <v>3424</v>
      </c>
      <c r="N3988" t="s">
        <v>3425</v>
      </c>
      <c r="Q3988" t="s">
        <v>1509</v>
      </c>
      <c r="R3988" t="s">
        <v>413</v>
      </c>
      <c r="S3988" t="s">
        <v>3426</v>
      </c>
      <c r="T3988" t="s">
        <v>338</v>
      </c>
      <c r="U3988" t="s">
        <v>530</v>
      </c>
      <c r="W3988" t="s">
        <v>3427</v>
      </c>
      <c r="Z3988" t="s">
        <v>3424</v>
      </c>
      <c r="AA3988" t="s">
        <v>3425</v>
      </c>
      <c r="AD3988" t="s">
        <v>1509</v>
      </c>
      <c r="AE3988" t="s">
        <v>413</v>
      </c>
      <c r="AF3988" t="s">
        <v>3426</v>
      </c>
      <c r="AG3988" t="s">
        <v>338</v>
      </c>
      <c r="AH3988" t="s">
        <v>530</v>
      </c>
      <c r="AJ3988" t="s">
        <v>3427</v>
      </c>
      <c r="AL3988" t="s">
        <v>339</v>
      </c>
      <c r="AM3988">
        <v>1</v>
      </c>
      <c r="AN3988">
        <v>1</v>
      </c>
      <c r="AO3988">
        <v>5039</v>
      </c>
      <c r="AQ3988">
        <v>124479</v>
      </c>
      <c r="AR3988">
        <v>55300001</v>
      </c>
      <c r="AS3988" t="s">
        <v>3008</v>
      </c>
      <c r="AT3988" t="s">
        <v>153</v>
      </c>
      <c r="AW3988" t="s">
        <v>340</v>
      </c>
      <c r="AX3988" t="s">
        <v>340</v>
      </c>
      <c r="AY3988" t="s">
        <v>382</v>
      </c>
      <c r="AZ3988">
        <v>0</v>
      </c>
      <c r="BY3988" t="s">
        <v>342</v>
      </c>
      <c r="EQ3988">
        <v>253396</v>
      </c>
      <c r="ER3988" t="s">
        <v>9326</v>
      </c>
      <c r="EV3988">
        <v>17289140</v>
      </c>
      <c r="EW3988">
        <v>928</v>
      </c>
      <c r="EX3988">
        <v>221289</v>
      </c>
      <c r="EY3988">
        <v>9.2748999964335493E+25</v>
      </c>
      <c r="EZ3988">
        <v>1</v>
      </c>
      <c r="FC3988">
        <v>55300001</v>
      </c>
      <c r="FD3988" t="s">
        <v>153</v>
      </c>
    </row>
    <row r="3989" spans="1:160" x14ac:dyDescent="0.3">
      <c r="A3989" t="str">
        <f>VLOOKUP(B3989,Table2[],3,FALSE)</f>
        <v>Digital</v>
      </c>
      <c r="B3989" t="str">
        <f>IF(OR(ISNUMBER(FIND("QVC",Z3989)),ISNUMBER(FIND("QVC",AL3989))),"QVC",IF(OR(ISNUMBER(FIND("NCO",H3989)),ISNUMBER(FIND("NCO",Y3989))), "NCO", IF(AL3989="consumer","PMD.com",VLOOKUP(LEFT(H3989,2),Tables!$E$1:$F$11,2,FALSE))))</f>
        <v>PMD.com</v>
      </c>
      <c r="C3989">
        <f t="shared" si="189"/>
        <v>51010001</v>
      </c>
      <c r="D3989">
        <f t="shared" si="190"/>
        <v>1</v>
      </c>
      <c r="E3989" t="str">
        <f t="shared" ca="1" si="188"/>
        <v>MTD orders shipped</v>
      </c>
      <c r="F3989" t="s">
        <v>3539</v>
      </c>
      <c r="G3989" t="s">
        <v>335</v>
      </c>
      <c r="H3989" t="s">
        <v>9327</v>
      </c>
      <c r="I3989" s="6">
        <v>44013.398784722223</v>
      </c>
      <c r="J3989" t="s">
        <v>16</v>
      </c>
      <c r="K3989" s="6">
        <v>44013.652997685182</v>
      </c>
      <c r="M3989" t="s">
        <v>9328</v>
      </c>
      <c r="N3989" t="s">
        <v>9329</v>
      </c>
      <c r="Q3989" t="s">
        <v>408</v>
      </c>
      <c r="R3989" t="s">
        <v>389</v>
      </c>
      <c r="S3989">
        <v>10021</v>
      </c>
      <c r="T3989" t="s">
        <v>338</v>
      </c>
      <c r="U3989" t="s">
        <v>530</v>
      </c>
      <c r="W3989" t="s">
        <v>9330</v>
      </c>
      <c r="Z3989" t="s">
        <v>9328</v>
      </c>
      <c r="AA3989" t="s">
        <v>9329</v>
      </c>
      <c r="AD3989" t="s">
        <v>408</v>
      </c>
      <c r="AE3989" t="s">
        <v>389</v>
      </c>
      <c r="AF3989">
        <v>10021</v>
      </c>
      <c r="AG3989" t="s">
        <v>338</v>
      </c>
      <c r="AH3989" t="s">
        <v>530</v>
      </c>
      <c r="AJ3989" t="s">
        <v>9330</v>
      </c>
      <c r="AL3989" t="s">
        <v>339</v>
      </c>
      <c r="AM3989">
        <v>1</v>
      </c>
      <c r="AN3989">
        <v>1</v>
      </c>
      <c r="AO3989">
        <v>8743</v>
      </c>
      <c r="AQ3989">
        <v>123868</v>
      </c>
      <c r="AR3989">
        <v>51010001</v>
      </c>
      <c r="AS3989" t="s">
        <v>48</v>
      </c>
      <c r="AT3989" t="s">
        <v>49</v>
      </c>
      <c r="AW3989" t="s">
        <v>340</v>
      </c>
      <c r="AX3989" t="s">
        <v>340</v>
      </c>
      <c r="AY3989" t="s">
        <v>357</v>
      </c>
      <c r="AZ3989" t="s">
        <v>363</v>
      </c>
      <c r="BY3989" t="s">
        <v>342</v>
      </c>
      <c r="EQ3989">
        <v>251450</v>
      </c>
      <c r="ER3989" t="s">
        <v>9331</v>
      </c>
      <c r="EV3989">
        <v>17289141</v>
      </c>
      <c r="EW3989">
        <v>928</v>
      </c>
      <c r="EX3989">
        <v>221290</v>
      </c>
      <c r="EY3989" t="s">
        <v>9332</v>
      </c>
      <c r="EZ3989">
        <v>1</v>
      </c>
      <c r="FC3989">
        <v>51010001</v>
      </c>
      <c r="FD3989" t="s">
        <v>49</v>
      </c>
    </row>
    <row r="3990" spans="1:160" x14ac:dyDescent="0.3">
      <c r="A3990" t="str">
        <f>VLOOKUP(B3990,Table2[],3,FALSE)</f>
        <v>Digital</v>
      </c>
      <c r="B3990" t="str">
        <f>IF(OR(ISNUMBER(FIND("QVC",Z3990)),ISNUMBER(FIND("QVC",AL3990))),"QVC",IF(OR(ISNUMBER(FIND("NCO",H3990)),ISNUMBER(FIND("NCO",Y3990))), "NCO", IF(AL3990="consumer","PMD.com",VLOOKUP(LEFT(H3990,2),Tables!$E$1:$F$11,2,FALSE))))</f>
        <v>PMD.com</v>
      </c>
      <c r="C3990">
        <f t="shared" si="189"/>
        <v>5341030</v>
      </c>
      <c r="D3990">
        <f t="shared" si="190"/>
        <v>1</v>
      </c>
      <c r="E3990" t="str">
        <f t="shared" ca="1" si="188"/>
        <v>MTD orders shipped</v>
      </c>
      <c r="F3990" t="s">
        <v>3539</v>
      </c>
      <c r="G3990" t="s">
        <v>335</v>
      </c>
      <c r="H3990" t="s">
        <v>9333</v>
      </c>
      <c r="I3990" s="6">
        <v>44013.389641203707</v>
      </c>
      <c r="J3990" t="s">
        <v>16</v>
      </c>
      <c r="K3990" s="6">
        <v>44013.654097222221</v>
      </c>
      <c r="M3990" t="s">
        <v>9334</v>
      </c>
      <c r="N3990" t="s">
        <v>9335</v>
      </c>
      <c r="O3990" t="s">
        <v>9336</v>
      </c>
      <c r="Q3990" t="s">
        <v>942</v>
      </c>
      <c r="R3990" t="s">
        <v>375</v>
      </c>
      <c r="S3990">
        <v>60523</v>
      </c>
      <c r="T3990" t="s">
        <v>338</v>
      </c>
      <c r="U3990" t="s">
        <v>530</v>
      </c>
      <c r="Z3990" t="s">
        <v>9334</v>
      </c>
      <c r="AA3990" t="s">
        <v>9335</v>
      </c>
      <c r="AB3990" t="s">
        <v>9336</v>
      </c>
      <c r="AD3990" t="s">
        <v>942</v>
      </c>
      <c r="AE3990" t="s">
        <v>375</v>
      </c>
      <c r="AF3990">
        <v>60523</v>
      </c>
      <c r="AG3990" t="s">
        <v>338</v>
      </c>
      <c r="AH3990" t="s">
        <v>530</v>
      </c>
      <c r="AL3990" t="s">
        <v>339</v>
      </c>
      <c r="AM3990">
        <v>1</v>
      </c>
      <c r="AN3990">
        <v>1</v>
      </c>
      <c r="AO3990">
        <v>12859</v>
      </c>
      <c r="AQ3990">
        <v>124642</v>
      </c>
      <c r="AR3990">
        <v>5341030</v>
      </c>
      <c r="AS3990" t="s">
        <v>925</v>
      </c>
      <c r="AT3990" t="s">
        <v>926</v>
      </c>
      <c r="AW3990" t="s">
        <v>366</v>
      </c>
      <c r="AX3990" t="s">
        <v>366</v>
      </c>
      <c r="AY3990" t="s">
        <v>345</v>
      </c>
      <c r="AZ3990" t="s">
        <v>346</v>
      </c>
      <c r="BY3990" t="s">
        <v>342</v>
      </c>
      <c r="EQ3990">
        <v>243275</v>
      </c>
      <c r="ER3990" t="s">
        <v>9337</v>
      </c>
      <c r="EV3990">
        <v>17289135</v>
      </c>
      <c r="EW3990">
        <v>928</v>
      </c>
      <c r="EX3990">
        <v>221284</v>
      </c>
      <c r="EY3990" t="s">
        <v>9338</v>
      </c>
      <c r="EZ3990">
        <v>1</v>
      </c>
      <c r="FC3990">
        <v>95378</v>
      </c>
      <c r="FD3990" t="s">
        <v>1045</v>
      </c>
    </row>
    <row r="3991" spans="1:160" x14ac:dyDescent="0.3">
      <c r="A3991" t="str">
        <f>VLOOKUP(B3991,Table2[],3,FALSE)</f>
        <v>Digital</v>
      </c>
      <c r="B3991" t="str">
        <f>IF(OR(ISNUMBER(FIND("QVC",Z3991)),ISNUMBER(FIND("QVC",AL3991))),"QVC",IF(OR(ISNUMBER(FIND("NCO",H3991)),ISNUMBER(FIND("NCO",Y3991))), "NCO", IF(AL3991="consumer","PMD.com",VLOOKUP(LEFT(H3991,2),Tables!$E$1:$F$11,2,FALSE))))</f>
        <v>PMD.com</v>
      </c>
      <c r="C3991">
        <f t="shared" si="189"/>
        <v>51010010</v>
      </c>
      <c r="D3991">
        <f t="shared" si="190"/>
        <v>1</v>
      </c>
      <c r="E3991" t="str">
        <f t="shared" ca="1" si="188"/>
        <v>MTD orders shipped</v>
      </c>
      <c r="F3991" t="s">
        <v>3539</v>
      </c>
      <c r="G3991" t="s">
        <v>335</v>
      </c>
      <c r="H3991" t="s">
        <v>9333</v>
      </c>
      <c r="I3991" s="6">
        <v>44013.389641203707</v>
      </c>
      <c r="J3991" t="s">
        <v>16</v>
      </c>
      <c r="K3991" s="6">
        <v>44013.654097222221</v>
      </c>
      <c r="M3991" t="s">
        <v>9334</v>
      </c>
      <c r="N3991" t="s">
        <v>9335</v>
      </c>
      <c r="O3991" t="s">
        <v>9336</v>
      </c>
      <c r="Q3991" t="s">
        <v>942</v>
      </c>
      <c r="R3991" t="s">
        <v>375</v>
      </c>
      <c r="S3991">
        <v>60523</v>
      </c>
      <c r="T3991" t="s">
        <v>338</v>
      </c>
      <c r="U3991" t="s">
        <v>530</v>
      </c>
      <c r="Z3991" t="s">
        <v>9334</v>
      </c>
      <c r="AA3991" t="s">
        <v>9335</v>
      </c>
      <c r="AB3991" t="s">
        <v>9336</v>
      </c>
      <c r="AD3991" t="s">
        <v>942</v>
      </c>
      <c r="AE3991" t="s">
        <v>375</v>
      </c>
      <c r="AF3991">
        <v>60523</v>
      </c>
      <c r="AG3991" t="s">
        <v>338</v>
      </c>
      <c r="AH3991" t="s">
        <v>530</v>
      </c>
      <c r="AL3991" t="s">
        <v>339</v>
      </c>
      <c r="AM3991">
        <v>1</v>
      </c>
      <c r="AN3991">
        <v>1</v>
      </c>
      <c r="AO3991">
        <v>11922</v>
      </c>
      <c r="AQ3991">
        <v>125659</v>
      </c>
      <c r="AR3991">
        <v>51010010</v>
      </c>
      <c r="AS3991" t="s">
        <v>1060</v>
      </c>
      <c r="AT3991" t="s">
        <v>170</v>
      </c>
      <c r="AW3991" t="s">
        <v>343</v>
      </c>
      <c r="BY3991" t="s">
        <v>342</v>
      </c>
      <c r="EQ3991">
        <v>247972</v>
      </c>
      <c r="ER3991" t="s">
        <v>9337</v>
      </c>
      <c r="EV3991">
        <v>17289135</v>
      </c>
      <c r="EW3991">
        <v>928</v>
      </c>
      <c r="EX3991">
        <v>221284</v>
      </c>
      <c r="EY3991" t="s">
        <v>9338</v>
      </c>
      <c r="EZ3991">
        <v>1</v>
      </c>
      <c r="FC3991">
        <v>95378</v>
      </c>
      <c r="FD3991" t="s">
        <v>1045</v>
      </c>
    </row>
    <row r="3992" spans="1:160" x14ac:dyDescent="0.3">
      <c r="A3992" t="str">
        <f>VLOOKUP(B3992,Table2[],3,FALSE)</f>
        <v>Digital</v>
      </c>
      <c r="B3992" t="str">
        <f>IF(OR(ISNUMBER(FIND("QVC",Z3992)),ISNUMBER(FIND("QVC",AL3992))),"QVC",IF(OR(ISNUMBER(FIND("NCO",H3992)),ISNUMBER(FIND("NCO",Y3992))), "NCO", IF(AL3992="consumer","PMD.com",VLOOKUP(LEFT(H3992,2),Tables!$E$1:$F$11,2,FALSE))))</f>
        <v>PMD.com</v>
      </c>
      <c r="C3992">
        <f t="shared" si="189"/>
        <v>5257</v>
      </c>
      <c r="D3992">
        <f t="shared" si="190"/>
        <v>1</v>
      </c>
      <c r="E3992" t="str">
        <f t="shared" ca="1" si="188"/>
        <v>MTD orders shipped</v>
      </c>
      <c r="F3992" t="s">
        <v>3539</v>
      </c>
      <c r="G3992" t="s">
        <v>335</v>
      </c>
      <c r="H3992" t="s">
        <v>9333</v>
      </c>
      <c r="I3992" s="6">
        <v>44013.389641203707</v>
      </c>
      <c r="J3992" t="s">
        <v>16</v>
      </c>
      <c r="K3992" s="6">
        <v>44013.654097222221</v>
      </c>
      <c r="M3992" t="s">
        <v>9334</v>
      </c>
      <c r="N3992" t="s">
        <v>9335</v>
      </c>
      <c r="O3992" t="s">
        <v>9336</v>
      </c>
      <c r="Q3992" t="s">
        <v>942</v>
      </c>
      <c r="R3992" t="s">
        <v>375</v>
      </c>
      <c r="S3992">
        <v>60523</v>
      </c>
      <c r="T3992" t="s">
        <v>338</v>
      </c>
      <c r="U3992" t="s">
        <v>530</v>
      </c>
      <c r="Z3992" t="s">
        <v>9334</v>
      </c>
      <c r="AA3992" t="s">
        <v>9335</v>
      </c>
      <c r="AB3992" t="s">
        <v>9336</v>
      </c>
      <c r="AD3992" t="s">
        <v>942</v>
      </c>
      <c r="AE3992" t="s">
        <v>375</v>
      </c>
      <c r="AF3992">
        <v>60523</v>
      </c>
      <c r="AG3992" t="s">
        <v>338</v>
      </c>
      <c r="AH3992" t="s">
        <v>530</v>
      </c>
      <c r="AL3992" t="s">
        <v>339</v>
      </c>
      <c r="AM3992">
        <v>1</v>
      </c>
      <c r="AN3992">
        <v>1</v>
      </c>
      <c r="AO3992">
        <v>6598</v>
      </c>
      <c r="AQ3992">
        <v>124399</v>
      </c>
      <c r="AR3992">
        <v>5257</v>
      </c>
      <c r="AS3992" t="s">
        <v>25</v>
      </c>
      <c r="AT3992" t="s">
        <v>26</v>
      </c>
      <c r="AW3992" t="s">
        <v>352</v>
      </c>
      <c r="AX3992" t="s">
        <v>352</v>
      </c>
      <c r="AY3992" t="s">
        <v>353</v>
      </c>
      <c r="AZ3992" t="s">
        <v>371</v>
      </c>
      <c r="BY3992" t="s">
        <v>342</v>
      </c>
      <c r="EQ3992">
        <v>251699</v>
      </c>
      <c r="ER3992" t="s">
        <v>9337</v>
      </c>
      <c r="EV3992">
        <v>17289135</v>
      </c>
      <c r="EW3992">
        <v>928</v>
      </c>
      <c r="EX3992">
        <v>221284</v>
      </c>
      <c r="EY3992" t="s">
        <v>9338</v>
      </c>
      <c r="EZ3992">
        <v>1</v>
      </c>
      <c r="FC3992">
        <v>91080</v>
      </c>
      <c r="FD3992" t="s">
        <v>510</v>
      </c>
    </row>
    <row r="3993" spans="1:160" x14ac:dyDescent="0.3">
      <c r="A3993" t="str">
        <f>VLOOKUP(B3993,Table2[],3,FALSE)</f>
        <v>Digital</v>
      </c>
      <c r="B3993" t="str">
        <f>IF(OR(ISNUMBER(FIND("QVC",Z3993)),ISNUMBER(FIND("QVC",AL3993))),"QVC",IF(OR(ISNUMBER(FIND("NCO",H3993)),ISNUMBER(FIND("NCO",Y3993))), "NCO", IF(AL3993="consumer","PMD.com",VLOOKUP(LEFT(H3993,2),Tables!$E$1:$F$11,2,FALSE))))</f>
        <v>PMD.com</v>
      </c>
      <c r="C3993">
        <f t="shared" si="189"/>
        <v>5901</v>
      </c>
      <c r="D3993">
        <f t="shared" si="190"/>
        <v>1</v>
      </c>
      <c r="E3993" t="str">
        <f t="shared" ca="1" si="188"/>
        <v>MTD orders shipped</v>
      </c>
      <c r="F3993" t="s">
        <v>3539</v>
      </c>
      <c r="G3993" t="s">
        <v>335</v>
      </c>
      <c r="H3993" t="s">
        <v>9333</v>
      </c>
      <c r="I3993" s="6">
        <v>44013.389641203707</v>
      </c>
      <c r="J3993" t="s">
        <v>16</v>
      </c>
      <c r="K3993" s="6">
        <v>44013.654097222221</v>
      </c>
      <c r="M3993" t="s">
        <v>9334</v>
      </c>
      <c r="N3993" t="s">
        <v>9335</v>
      </c>
      <c r="O3993" t="s">
        <v>9336</v>
      </c>
      <c r="Q3993" t="s">
        <v>942</v>
      </c>
      <c r="R3993" t="s">
        <v>375</v>
      </c>
      <c r="S3993">
        <v>60523</v>
      </c>
      <c r="T3993" t="s">
        <v>338</v>
      </c>
      <c r="U3993" t="s">
        <v>530</v>
      </c>
      <c r="Z3993" t="s">
        <v>9334</v>
      </c>
      <c r="AA3993" t="s">
        <v>9335</v>
      </c>
      <c r="AB3993" t="s">
        <v>9336</v>
      </c>
      <c r="AD3993" t="s">
        <v>942</v>
      </c>
      <c r="AE3993" t="s">
        <v>375</v>
      </c>
      <c r="AF3993">
        <v>60523</v>
      </c>
      <c r="AG3993" t="s">
        <v>338</v>
      </c>
      <c r="AH3993" t="s">
        <v>530</v>
      </c>
      <c r="AL3993" t="s">
        <v>339</v>
      </c>
      <c r="AM3993">
        <v>1</v>
      </c>
      <c r="AN3993">
        <v>1</v>
      </c>
      <c r="AO3993">
        <v>1428</v>
      </c>
      <c r="AQ3993">
        <v>123804</v>
      </c>
      <c r="AR3993">
        <v>5901</v>
      </c>
      <c r="AS3993" t="s">
        <v>1300</v>
      </c>
      <c r="AT3993" t="s">
        <v>17</v>
      </c>
      <c r="AW3993" t="s">
        <v>352</v>
      </c>
      <c r="AX3993" t="s">
        <v>352</v>
      </c>
      <c r="AY3993" t="s">
        <v>353</v>
      </c>
      <c r="AZ3993" t="s">
        <v>358</v>
      </c>
      <c r="BY3993" t="s">
        <v>342</v>
      </c>
      <c r="EQ3993">
        <v>250322</v>
      </c>
      <c r="ER3993" t="s">
        <v>9337</v>
      </c>
      <c r="EV3993">
        <v>17289135</v>
      </c>
      <c r="EW3993">
        <v>928</v>
      </c>
      <c r="EX3993">
        <v>221284</v>
      </c>
      <c r="EY3993" t="s">
        <v>9338</v>
      </c>
      <c r="EZ3993">
        <v>1</v>
      </c>
      <c r="FC3993">
        <v>91080</v>
      </c>
      <c r="FD3993" t="s">
        <v>510</v>
      </c>
    </row>
    <row r="3994" spans="1:160" x14ac:dyDescent="0.3">
      <c r="A3994" t="str">
        <f>VLOOKUP(B3994,Table2[],3,FALSE)</f>
        <v>Digital</v>
      </c>
      <c r="B3994" t="str">
        <f>IF(OR(ISNUMBER(FIND("QVC",Z3994)),ISNUMBER(FIND("QVC",AL3994))),"QVC",IF(OR(ISNUMBER(FIND("NCO",H3994)),ISNUMBER(FIND("NCO",Y3994))), "NCO", IF(AL3994="consumer","PMD.com",VLOOKUP(LEFT(H3994,2),Tables!$E$1:$F$11,2,FALSE))))</f>
        <v>PMD.com</v>
      </c>
      <c r="C3994">
        <f t="shared" si="189"/>
        <v>51090030</v>
      </c>
      <c r="D3994">
        <f t="shared" si="190"/>
        <v>1</v>
      </c>
      <c r="E3994" t="str">
        <f t="shared" ca="1" si="188"/>
        <v>MTD orders shipped</v>
      </c>
      <c r="F3994" t="s">
        <v>3539</v>
      </c>
      <c r="G3994" t="s">
        <v>335</v>
      </c>
      <c r="H3994" t="s">
        <v>9333</v>
      </c>
      <c r="I3994" s="6">
        <v>44013.389641203707</v>
      </c>
      <c r="J3994" t="s">
        <v>16</v>
      </c>
      <c r="K3994" s="6">
        <v>44013.654097222221</v>
      </c>
      <c r="M3994" t="s">
        <v>9334</v>
      </c>
      <c r="N3994" t="s">
        <v>9335</v>
      </c>
      <c r="O3994" t="s">
        <v>9336</v>
      </c>
      <c r="Q3994" t="s">
        <v>942</v>
      </c>
      <c r="R3994" t="s">
        <v>375</v>
      </c>
      <c r="S3994">
        <v>60523</v>
      </c>
      <c r="T3994" t="s">
        <v>338</v>
      </c>
      <c r="U3994" t="s">
        <v>530</v>
      </c>
      <c r="Z3994" t="s">
        <v>9334</v>
      </c>
      <c r="AA3994" t="s">
        <v>9335</v>
      </c>
      <c r="AB3994" t="s">
        <v>9336</v>
      </c>
      <c r="AD3994" t="s">
        <v>942</v>
      </c>
      <c r="AE3994" t="s">
        <v>375</v>
      </c>
      <c r="AF3994">
        <v>60523</v>
      </c>
      <c r="AG3994" t="s">
        <v>338</v>
      </c>
      <c r="AH3994" t="s">
        <v>530</v>
      </c>
      <c r="AL3994" t="s">
        <v>339</v>
      </c>
      <c r="AM3994">
        <v>1</v>
      </c>
      <c r="AN3994">
        <v>1</v>
      </c>
      <c r="AO3994">
        <v>6688</v>
      </c>
      <c r="AQ3994">
        <v>125960</v>
      </c>
      <c r="AR3994">
        <v>51090030</v>
      </c>
      <c r="AS3994" t="s">
        <v>3043</v>
      </c>
      <c r="AT3994" t="s">
        <v>628</v>
      </c>
      <c r="AW3994" t="s">
        <v>343</v>
      </c>
      <c r="BY3994" t="s">
        <v>342</v>
      </c>
      <c r="BZ3994" t="b">
        <v>0</v>
      </c>
      <c r="EQ3994">
        <v>243047</v>
      </c>
      <c r="ER3994" t="s">
        <v>9337</v>
      </c>
      <c r="EV3994">
        <v>17289135</v>
      </c>
      <c r="EW3994">
        <v>928</v>
      </c>
      <c r="EX3994">
        <v>221284</v>
      </c>
      <c r="EY3994" t="s">
        <v>9338</v>
      </c>
      <c r="EZ3994">
        <v>1</v>
      </c>
      <c r="FC3994">
        <v>95378</v>
      </c>
      <c r="FD3994" t="s">
        <v>1045</v>
      </c>
    </row>
    <row r="3995" spans="1:160" x14ac:dyDescent="0.3">
      <c r="A3995" t="str">
        <f>VLOOKUP(B3995,Table2[],3,FALSE)</f>
        <v>Digital</v>
      </c>
      <c r="B3995" t="str">
        <f>IF(OR(ISNUMBER(FIND("QVC",Z3995)),ISNUMBER(FIND("QVC",AL3995))),"QVC",IF(OR(ISNUMBER(FIND("NCO",H3995)),ISNUMBER(FIND("NCO",Y3995))), "NCO", IF(AL3995="consumer","PMD.com",VLOOKUP(LEFT(H3995,2),Tables!$E$1:$F$11,2,FALSE))))</f>
        <v>PMD.com</v>
      </c>
      <c r="C3995">
        <f t="shared" si="189"/>
        <v>51070001</v>
      </c>
      <c r="D3995">
        <f t="shared" si="190"/>
        <v>1</v>
      </c>
      <c r="E3995" t="str">
        <f t="shared" ca="1" si="188"/>
        <v>shifted orders shipped</v>
      </c>
      <c r="F3995" t="s">
        <v>3539</v>
      </c>
      <c r="G3995" t="s">
        <v>335</v>
      </c>
      <c r="H3995" t="s">
        <v>2090</v>
      </c>
      <c r="I3995" s="6">
        <v>44007.420752314814</v>
      </c>
      <c r="J3995" t="s">
        <v>16</v>
      </c>
      <c r="K3995" s="6">
        <v>44013.665370370371</v>
      </c>
      <c r="M3995" t="s">
        <v>9339</v>
      </c>
      <c r="N3995" t="s">
        <v>9340</v>
      </c>
      <c r="Q3995" t="s">
        <v>2207</v>
      </c>
      <c r="R3995" t="s">
        <v>400</v>
      </c>
      <c r="S3995">
        <v>19040</v>
      </c>
      <c r="T3995" t="s">
        <v>338</v>
      </c>
      <c r="U3995" t="s">
        <v>530</v>
      </c>
      <c r="W3995" t="s">
        <v>9341</v>
      </c>
      <c r="Z3995" t="s">
        <v>9339</v>
      </c>
      <c r="AA3995" t="s">
        <v>9340</v>
      </c>
      <c r="AD3995" t="s">
        <v>2207</v>
      </c>
      <c r="AE3995" t="s">
        <v>400</v>
      </c>
      <c r="AF3995">
        <v>19040</v>
      </c>
      <c r="AG3995" t="s">
        <v>338</v>
      </c>
      <c r="AH3995" t="s">
        <v>530</v>
      </c>
      <c r="AJ3995" t="s">
        <v>9341</v>
      </c>
      <c r="AL3995" t="s">
        <v>339</v>
      </c>
      <c r="AM3995">
        <v>1</v>
      </c>
      <c r="AN3995">
        <v>1</v>
      </c>
      <c r="AO3995">
        <v>10147</v>
      </c>
      <c r="AQ3995">
        <v>124429</v>
      </c>
      <c r="AR3995">
        <v>51070001</v>
      </c>
      <c r="AS3995" t="s">
        <v>1886</v>
      </c>
      <c r="AT3995" t="s">
        <v>45</v>
      </c>
      <c r="AW3995" t="s">
        <v>343</v>
      </c>
      <c r="BY3995" t="s">
        <v>342</v>
      </c>
      <c r="EQ3995">
        <v>251956</v>
      </c>
      <c r="ER3995" t="s">
        <v>2091</v>
      </c>
      <c r="EV3995">
        <v>17270475</v>
      </c>
      <c r="EW3995">
        <v>928</v>
      </c>
      <c r="EX3995">
        <v>210696</v>
      </c>
      <c r="EY3995" t="s">
        <v>9342</v>
      </c>
      <c r="EZ3995">
        <v>1</v>
      </c>
      <c r="FC3995">
        <v>51070001</v>
      </c>
      <c r="FD3995" t="s">
        <v>45</v>
      </c>
    </row>
    <row r="3996" spans="1:160" x14ac:dyDescent="0.3">
      <c r="A3996" t="str">
        <f>VLOOKUP(B3996,Table2[],3,FALSE)</f>
        <v>Digital</v>
      </c>
      <c r="B3996" t="str">
        <f>IF(OR(ISNUMBER(FIND("QVC",Z3996)),ISNUMBER(FIND("QVC",AL3996))),"QVC",IF(OR(ISNUMBER(FIND("NCO",H3996)),ISNUMBER(FIND("NCO",Y3996))), "NCO", IF(AL3996="consumer","PMD.com",VLOOKUP(LEFT(H3996,2),Tables!$E$1:$F$11,2,FALSE))))</f>
        <v>PMD.com</v>
      </c>
      <c r="C3996">
        <f t="shared" si="189"/>
        <v>53440001</v>
      </c>
      <c r="D3996">
        <f t="shared" si="190"/>
        <v>1</v>
      </c>
      <c r="E3996" t="str">
        <f t="shared" ca="1" si="188"/>
        <v>shifted orders shipped</v>
      </c>
      <c r="F3996" t="s">
        <v>3539</v>
      </c>
      <c r="G3996" t="s">
        <v>335</v>
      </c>
      <c r="H3996" t="s">
        <v>2090</v>
      </c>
      <c r="I3996" s="6">
        <v>44007.420752314814</v>
      </c>
      <c r="J3996" t="s">
        <v>16</v>
      </c>
      <c r="K3996" s="6">
        <v>44013.665370370371</v>
      </c>
      <c r="M3996" t="s">
        <v>9339</v>
      </c>
      <c r="N3996" t="s">
        <v>9340</v>
      </c>
      <c r="Q3996" t="s">
        <v>2207</v>
      </c>
      <c r="R3996" t="s">
        <v>400</v>
      </c>
      <c r="S3996">
        <v>19040</v>
      </c>
      <c r="T3996" t="s">
        <v>338</v>
      </c>
      <c r="U3996" t="s">
        <v>530</v>
      </c>
      <c r="W3996" t="s">
        <v>9341</v>
      </c>
      <c r="Z3996" t="s">
        <v>9339</v>
      </c>
      <c r="AA3996" t="s">
        <v>9340</v>
      </c>
      <c r="AD3996" t="s">
        <v>2207</v>
      </c>
      <c r="AE3996" t="s">
        <v>400</v>
      </c>
      <c r="AF3996">
        <v>19040</v>
      </c>
      <c r="AG3996" t="s">
        <v>338</v>
      </c>
      <c r="AH3996" t="s">
        <v>530</v>
      </c>
      <c r="AJ3996" t="s">
        <v>9341</v>
      </c>
      <c r="AL3996" t="s">
        <v>339</v>
      </c>
      <c r="AM3996">
        <v>1</v>
      </c>
      <c r="AN3996">
        <v>1</v>
      </c>
      <c r="AO3996">
        <v>7642</v>
      </c>
      <c r="AQ3996">
        <v>124700</v>
      </c>
      <c r="AR3996">
        <v>53440001</v>
      </c>
      <c r="AS3996" t="s">
        <v>1240</v>
      </c>
      <c r="AT3996" t="s">
        <v>116</v>
      </c>
      <c r="AW3996" t="s">
        <v>340</v>
      </c>
      <c r="AX3996" t="s">
        <v>340</v>
      </c>
      <c r="AY3996" t="s">
        <v>345</v>
      </c>
      <c r="AZ3996" t="s">
        <v>345</v>
      </c>
      <c r="BY3996" t="s">
        <v>342</v>
      </c>
      <c r="EQ3996">
        <v>252960</v>
      </c>
      <c r="ER3996" t="s">
        <v>2091</v>
      </c>
      <c r="EV3996">
        <v>17270475</v>
      </c>
      <c r="EW3996">
        <v>928</v>
      </c>
      <c r="EX3996">
        <v>210696</v>
      </c>
      <c r="EY3996" t="s">
        <v>9342</v>
      </c>
      <c r="EZ3996">
        <v>1</v>
      </c>
      <c r="FC3996">
        <v>53440001</v>
      </c>
      <c r="FD3996" t="s">
        <v>116</v>
      </c>
    </row>
    <row r="3997" spans="1:160" x14ac:dyDescent="0.3">
      <c r="A3997" t="str">
        <f>VLOOKUP(B3997,Table2[],3,FALSE)</f>
        <v>Digital</v>
      </c>
      <c r="B3997" t="str">
        <f>IF(OR(ISNUMBER(FIND("QVC",Z3997)),ISNUMBER(FIND("QVC",AL3997))),"QVC",IF(OR(ISNUMBER(FIND("NCO",H3997)),ISNUMBER(FIND("NCO",Y3997))), "NCO", IF(AL3997="consumer","PMD.com",VLOOKUP(LEFT(H3997,2),Tables!$E$1:$F$11,2,FALSE))))</f>
        <v>PMD.com</v>
      </c>
      <c r="C3997">
        <f t="shared" si="189"/>
        <v>51090061</v>
      </c>
      <c r="D3997">
        <f t="shared" si="190"/>
        <v>1</v>
      </c>
      <c r="E3997" t="str">
        <f t="shared" ca="1" si="188"/>
        <v>shifted orders shipped</v>
      </c>
      <c r="F3997" t="s">
        <v>3539</v>
      </c>
      <c r="G3997" t="s">
        <v>335</v>
      </c>
      <c r="H3997" t="s">
        <v>2088</v>
      </c>
      <c r="I3997" s="6">
        <v>44007.42087962963</v>
      </c>
      <c r="J3997" t="s">
        <v>16</v>
      </c>
      <c r="K3997" s="6">
        <v>44013.665763888886</v>
      </c>
      <c r="M3997" t="s">
        <v>9343</v>
      </c>
      <c r="N3997" t="s">
        <v>9344</v>
      </c>
      <c r="Q3997" t="s">
        <v>2992</v>
      </c>
      <c r="R3997" t="s">
        <v>409</v>
      </c>
      <c r="S3997">
        <v>6811</v>
      </c>
      <c r="T3997" t="s">
        <v>338</v>
      </c>
      <c r="U3997" t="s">
        <v>530</v>
      </c>
      <c r="W3997" t="s">
        <v>9345</v>
      </c>
      <c r="Z3997" t="s">
        <v>9343</v>
      </c>
      <c r="AA3997" t="s">
        <v>9344</v>
      </c>
      <c r="AD3997" t="s">
        <v>2992</v>
      </c>
      <c r="AE3997" t="s">
        <v>409</v>
      </c>
      <c r="AF3997">
        <v>6811</v>
      </c>
      <c r="AG3997" t="s">
        <v>338</v>
      </c>
      <c r="AH3997" t="s">
        <v>530</v>
      </c>
      <c r="AJ3997" t="s">
        <v>9345</v>
      </c>
      <c r="AL3997" t="s">
        <v>339</v>
      </c>
      <c r="AM3997">
        <v>1</v>
      </c>
      <c r="AN3997">
        <v>1</v>
      </c>
      <c r="AO3997">
        <v>8078</v>
      </c>
      <c r="AQ3997">
        <v>124010</v>
      </c>
      <c r="AR3997">
        <v>51090061</v>
      </c>
      <c r="AS3997" t="s">
        <v>1013</v>
      </c>
      <c r="AT3997" t="s">
        <v>122</v>
      </c>
      <c r="AW3997" t="s">
        <v>340</v>
      </c>
      <c r="AX3997" t="s">
        <v>340</v>
      </c>
      <c r="AY3997" t="s">
        <v>357</v>
      </c>
      <c r="AZ3997" t="s">
        <v>363</v>
      </c>
      <c r="BY3997" t="s">
        <v>342</v>
      </c>
      <c r="EQ3997">
        <v>251819</v>
      </c>
      <c r="ER3997" t="s">
        <v>2089</v>
      </c>
      <c r="EV3997">
        <v>17270471</v>
      </c>
      <c r="EW3997">
        <v>928</v>
      </c>
      <c r="EX3997">
        <v>210692</v>
      </c>
      <c r="EY3997" t="s">
        <v>9346</v>
      </c>
      <c r="EZ3997">
        <v>1</v>
      </c>
      <c r="FC3997">
        <v>51090061</v>
      </c>
      <c r="FD3997" t="s">
        <v>122</v>
      </c>
    </row>
    <row r="3998" spans="1:160" x14ac:dyDescent="0.3">
      <c r="A3998" t="str">
        <f>VLOOKUP(B3998,Table2[],3,FALSE)</f>
        <v>Digital</v>
      </c>
      <c r="B3998" t="str">
        <f>IF(OR(ISNUMBER(FIND("QVC",Z3998)),ISNUMBER(FIND("QVC",AL3998))),"QVC",IF(OR(ISNUMBER(FIND("NCO",H3998)),ISNUMBER(FIND("NCO",Y3998))), "NCO", IF(AL3998="consumer","PMD.com",VLOOKUP(LEFT(H3998,2),Tables!$E$1:$F$11,2,FALSE))))</f>
        <v>PMD.com</v>
      </c>
      <c r="C3998">
        <f t="shared" si="189"/>
        <v>52460001</v>
      </c>
      <c r="D3998">
        <f t="shared" si="190"/>
        <v>1</v>
      </c>
      <c r="E3998" t="str">
        <f t="shared" ca="1" si="188"/>
        <v>shifted orders shipped</v>
      </c>
      <c r="F3998" t="s">
        <v>3539</v>
      </c>
      <c r="G3998" t="s">
        <v>335</v>
      </c>
      <c r="H3998" t="s">
        <v>2086</v>
      </c>
      <c r="I3998" s="6">
        <v>44007.42114583333</v>
      </c>
      <c r="J3998" t="s">
        <v>16</v>
      </c>
      <c r="K3998" s="6">
        <v>44013.666076388887</v>
      </c>
      <c r="M3998" t="s">
        <v>2224</v>
      </c>
      <c r="N3998" t="s">
        <v>9347</v>
      </c>
      <c r="Q3998" t="s">
        <v>1098</v>
      </c>
      <c r="R3998" t="s">
        <v>360</v>
      </c>
      <c r="S3998">
        <v>27513</v>
      </c>
      <c r="T3998" t="s">
        <v>338</v>
      </c>
      <c r="U3998" t="s">
        <v>530</v>
      </c>
      <c r="W3998" t="s">
        <v>9348</v>
      </c>
      <c r="Z3998" t="s">
        <v>2224</v>
      </c>
      <c r="AA3998" t="s">
        <v>9347</v>
      </c>
      <c r="AD3998" t="s">
        <v>1098</v>
      </c>
      <c r="AE3998" t="s">
        <v>360</v>
      </c>
      <c r="AF3998">
        <v>27513</v>
      </c>
      <c r="AG3998" t="s">
        <v>338</v>
      </c>
      <c r="AH3998" t="s">
        <v>530</v>
      </c>
      <c r="AJ3998" t="s">
        <v>9348</v>
      </c>
      <c r="AL3998" t="s">
        <v>339</v>
      </c>
      <c r="AM3998">
        <v>1</v>
      </c>
      <c r="AN3998">
        <v>1</v>
      </c>
      <c r="AO3998">
        <v>14007</v>
      </c>
      <c r="AQ3998">
        <v>127157</v>
      </c>
      <c r="AR3998">
        <v>52460001</v>
      </c>
      <c r="AS3998" t="s">
        <v>972</v>
      </c>
      <c r="AT3998" t="s">
        <v>76</v>
      </c>
      <c r="AW3998" t="s">
        <v>340</v>
      </c>
      <c r="AX3998" t="s">
        <v>340</v>
      </c>
      <c r="AY3998" t="s">
        <v>341</v>
      </c>
      <c r="AZ3998">
        <v>0</v>
      </c>
      <c r="BY3998" t="s">
        <v>342</v>
      </c>
      <c r="EQ3998">
        <v>252044</v>
      </c>
      <c r="ER3998" t="s">
        <v>2087</v>
      </c>
      <c r="EV3998">
        <v>17270465</v>
      </c>
      <c r="EW3998">
        <v>928</v>
      </c>
      <c r="EX3998">
        <v>210685</v>
      </c>
      <c r="EY3998" t="s">
        <v>9349</v>
      </c>
      <c r="EZ3998">
        <v>1</v>
      </c>
      <c r="FC3998">
        <v>52460001</v>
      </c>
      <c r="FD3998" t="s">
        <v>76</v>
      </c>
    </row>
    <row r="3999" spans="1:160" x14ac:dyDescent="0.3">
      <c r="A3999" t="str">
        <f>VLOOKUP(B3999,Table2[],3,FALSE)</f>
        <v>Digital</v>
      </c>
      <c r="B3999" t="str">
        <f>IF(OR(ISNUMBER(FIND("QVC",Z3999)),ISNUMBER(FIND("QVC",AL3999))),"QVC",IF(OR(ISNUMBER(FIND("NCO",H3999)),ISNUMBER(FIND("NCO",Y3999))), "NCO", IF(AL3999="consumer","PMD.com",VLOOKUP(LEFT(H3999,2),Tables!$E$1:$F$11,2,FALSE))))</f>
        <v>PMD.com</v>
      </c>
      <c r="C3999">
        <f t="shared" si="189"/>
        <v>53440001</v>
      </c>
      <c r="D3999">
        <f t="shared" si="190"/>
        <v>1</v>
      </c>
      <c r="E3999" t="str">
        <f t="shared" ca="1" si="188"/>
        <v>shifted orders shipped</v>
      </c>
      <c r="F3999" t="s">
        <v>3539</v>
      </c>
      <c r="G3999" t="s">
        <v>335</v>
      </c>
      <c r="H3999" t="s">
        <v>2086</v>
      </c>
      <c r="I3999" s="6">
        <v>44007.42114583333</v>
      </c>
      <c r="J3999" t="s">
        <v>16</v>
      </c>
      <c r="K3999" s="6">
        <v>44013.666076388887</v>
      </c>
      <c r="M3999" t="s">
        <v>2224</v>
      </c>
      <c r="N3999" t="s">
        <v>9347</v>
      </c>
      <c r="Q3999" t="s">
        <v>1098</v>
      </c>
      <c r="R3999" t="s">
        <v>360</v>
      </c>
      <c r="S3999">
        <v>27513</v>
      </c>
      <c r="T3999" t="s">
        <v>338</v>
      </c>
      <c r="U3999" t="s">
        <v>530</v>
      </c>
      <c r="W3999" t="s">
        <v>9348</v>
      </c>
      <c r="Z3999" t="s">
        <v>2224</v>
      </c>
      <c r="AA3999" t="s">
        <v>9347</v>
      </c>
      <c r="AD3999" t="s">
        <v>1098</v>
      </c>
      <c r="AE3999" t="s">
        <v>360</v>
      </c>
      <c r="AF3999">
        <v>27513</v>
      </c>
      <c r="AG3999" t="s">
        <v>338</v>
      </c>
      <c r="AH3999" t="s">
        <v>530</v>
      </c>
      <c r="AJ3999" t="s">
        <v>9348</v>
      </c>
      <c r="AL3999" t="s">
        <v>339</v>
      </c>
      <c r="AM3999">
        <v>1</v>
      </c>
      <c r="AN3999">
        <v>1</v>
      </c>
      <c r="AO3999">
        <v>7642</v>
      </c>
      <c r="AQ3999">
        <v>124700</v>
      </c>
      <c r="AR3999">
        <v>53440001</v>
      </c>
      <c r="AS3999" t="s">
        <v>1240</v>
      </c>
      <c r="AT3999" t="s">
        <v>116</v>
      </c>
      <c r="AW3999" t="s">
        <v>340</v>
      </c>
      <c r="AX3999" t="s">
        <v>340</v>
      </c>
      <c r="AY3999" t="s">
        <v>345</v>
      </c>
      <c r="AZ3999" t="s">
        <v>345</v>
      </c>
      <c r="BY3999" t="s">
        <v>342</v>
      </c>
      <c r="EQ3999">
        <v>252960</v>
      </c>
      <c r="ER3999" t="s">
        <v>2087</v>
      </c>
      <c r="EV3999">
        <v>17270465</v>
      </c>
      <c r="EW3999">
        <v>928</v>
      </c>
      <c r="EX3999">
        <v>210685</v>
      </c>
      <c r="EY3999" t="s">
        <v>9349</v>
      </c>
      <c r="EZ3999">
        <v>1</v>
      </c>
      <c r="FC3999">
        <v>53440001</v>
      </c>
      <c r="FD3999" t="s">
        <v>116</v>
      </c>
    </row>
    <row r="4000" spans="1:160" x14ac:dyDescent="0.3">
      <c r="A4000" t="str">
        <f>VLOOKUP(B4000,Table2[],3,FALSE)</f>
        <v>Digital</v>
      </c>
      <c r="B4000" t="str">
        <f>IF(OR(ISNUMBER(FIND("QVC",Z4000)),ISNUMBER(FIND("QVC",AL4000))),"QVC",IF(OR(ISNUMBER(FIND("NCO",H4000)),ISNUMBER(FIND("NCO",Y4000))), "NCO", IF(AL4000="consumer","PMD.com",VLOOKUP(LEFT(H4000,2),Tables!$E$1:$F$11,2,FALSE))))</f>
        <v>PMD.com</v>
      </c>
      <c r="C4000">
        <f t="shared" si="189"/>
        <v>5342</v>
      </c>
      <c r="D4000">
        <f t="shared" si="190"/>
        <v>1</v>
      </c>
      <c r="E4000" t="str">
        <f t="shared" ca="1" si="188"/>
        <v>shifted orders shipped</v>
      </c>
      <c r="F4000" t="s">
        <v>3539</v>
      </c>
      <c r="G4000" t="s">
        <v>335</v>
      </c>
      <c r="H4000" t="s">
        <v>2086</v>
      </c>
      <c r="I4000" s="6">
        <v>44007.42114583333</v>
      </c>
      <c r="J4000" t="s">
        <v>16</v>
      </c>
      <c r="K4000" s="6">
        <v>44013.666076388887</v>
      </c>
      <c r="M4000" t="s">
        <v>2224</v>
      </c>
      <c r="N4000" t="s">
        <v>9347</v>
      </c>
      <c r="Q4000" t="s">
        <v>1098</v>
      </c>
      <c r="R4000" t="s">
        <v>360</v>
      </c>
      <c r="S4000">
        <v>27513</v>
      </c>
      <c r="T4000" t="s">
        <v>338</v>
      </c>
      <c r="U4000" t="s">
        <v>530</v>
      </c>
      <c r="W4000" t="s">
        <v>9348</v>
      </c>
      <c r="Z4000" t="s">
        <v>2224</v>
      </c>
      <c r="AA4000" t="s">
        <v>9347</v>
      </c>
      <c r="AD4000" t="s">
        <v>1098</v>
      </c>
      <c r="AE4000" t="s">
        <v>360</v>
      </c>
      <c r="AF4000">
        <v>27513</v>
      </c>
      <c r="AG4000" t="s">
        <v>338</v>
      </c>
      <c r="AH4000" t="s">
        <v>530</v>
      </c>
      <c r="AJ4000" t="s">
        <v>9348</v>
      </c>
      <c r="AL4000" t="s">
        <v>339</v>
      </c>
      <c r="AM4000">
        <v>1</v>
      </c>
      <c r="AN4000">
        <v>1</v>
      </c>
      <c r="AO4000">
        <v>13280</v>
      </c>
      <c r="AQ4000">
        <v>123849</v>
      </c>
      <c r="AR4000">
        <v>5342</v>
      </c>
      <c r="AS4000" t="s">
        <v>1885</v>
      </c>
      <c r="AT4000" t="s">
        <v>149</v>
      </c>
      <c r="AW4000" t="s">
        <v>340</v>
      </c>
      <c r="AX4000" t="s">
        <v>340</v>
      </c>
      <c r="AY4000" t="s">
        <v>345</v>
      </c>
      <c r="AZ4000" t="s">
        <v>346</v>
      </c>
      <c r="BY4000" t="s">
        <v>342</v>
      </c>
      <c r="EQ4000">
        <v>243460</v>
      </c>
      <c r="ER4000" t="s">
        <v>2087</v>
      </c>
      <c r="EV4000">
        <v>17270465</v>
      </c>
      <c r="EW4000">
        <v>928</v>
      </c>
      <c r="EX4000">
        <v>210685</v>
      </c>
      <c r="EY4000" t="s">
        <v>9349</v>
      </c>
      <c r="EZ4000">
        <v>1</v>
      </c>
      <c r="FC4000">
        <v>5342</v>
      </c>
      <c r="FD4000" t="s">
        <v>149</v>
      </c>
    </row>
    <row r="4001" spans="1:160" x14ac:dyDescent="0.3">
      <c r="A4001" t="str">
        <f>VLOOKUP(B4001,Table2[],3,FALSE)</f>
        <v>Digital</v>
      </c>
      <c r="B4001" t="str">
        <f>IF(OR(ISNUMBER(FIND("QVC",Z4001)),ISNUMBER(FIND("QVC",AL4001))),"QVC",IF(OR(ISNUMBER(FIND("NCO",H4001)),ISNUMBER(FIND("NCO",Y4001))), "NCO", IF(AL4001="consumer","PMD.com",VLOOKUP(LEFT(H4001,2),Tables!$E$1:$F$11,2,FALSE))))</f>
        <v>PMD.com</v>
      </c>
      <c r="C4001">
        <f t="shared" si="189"/>
        <v>52430001</v>
      </c>
      <c r="D4001">
        <f t="shared" si="190"/>
        <v>2</v>
      </c>
      <c r="E4001" t="str">
        <f t="shared" ca="1" si="188"/>
        <v>MTD orders shipped</v>
      </c>
      <c r="F4001" t="s">
        <v>3539</v>
      </c>
      <c r="G4001" t="s">
        <v>335</v>
      </c>
      <c r="H4001" t="s">
        <v>9350</v>
      </c>
      <c r="I4001" s="6">
        <v>44013.45076388889</v>
      </c>
      <c r="J4001" t="s">
        <v>16</v>
      </c>
      <c r="K4001" s="6">
        <v>44013.666689814818</v>
      </c>
      <c r="M4001" t="s">
        <v>9351</v>
      </c>
      <c r="N4001" t="s">
        <v>1681</v>
      </c>
      <c r="Q4001" t="s">
        <v>1682</v>
      </c>
      <c r="R4001" t="s">
        <v>389</v>
      </c>
      <c r="S4001" t="s">
        <v>1683</v>
      </c>
      <c r="T4001" t="s">
        <v>338</v>
      </c>
      <c r="U4001" t="s">
        <v>530</v>
      </c>
      <c r="W4001" t="s">
        <v>1684</v>
      </c>
      <c r="Z4001" t="s">
        <v>9351</v>
      </c>
      <c r="AA4001" t="s">
        <v>1681</v>
      </c>
      <c r="AD4001" t="s">
        <v>1682</v>
      </c>
      <c r="AE4001" t="s">
        <v>389</v>
      </c>
      <c r="AF4001" t="s">
        <v>1683</v>
      </c>
      <c r="AG4001" t="s">
        <v>338</v>
      </c>
      <c r="AH4001" t="s">
        <v>530</v>
      </c>
      <c r="AJ4001" t="s">
        <v>1684</v>
      </c>
      <c r="AL4001" t="s">
        <v>339</v>
      </c>
      <c r="AM4001">
        <v>2</v>
      </c>
      <c r="AN4001">
        <v>2</v>
      </c>
      <c r="AO4001">
        <v>12063</v>
      </c>
      <c r="AQ4001">
        <v>127155</v>
      </c>
      <c r="AR4001">
        <v>52430001</v>
      </c>
      <c r="AS4001" t="s">
        <v>927</v>
      </c>
      <c r="AT4001" t="s">
        <v>75</v>
      </c>
      <c r="AW4001" t="s">
        <v>340</v>
      </c>
      <c r="AX4001" t="s">
        <v>340</v>
      </c>
      <c r="AY4001" t="s">
        <v>357</v>
      </c>
      <c r="AZ4001" t="s">
        <v>363</v>
      </c>
      <c r="BY4001" t="s">
        <v>342</v>
      </c>
      <c r="EQ4001">
        <v>249990</v>
      </c>
      <c r="ER4001" t="s">
        <v>9352</v>
      </c>
      <c r="EV4001">
        <v>17289170</v>
      </c>
      <c r="EW4001">
        <v>928</v>
      </c>
      <c r="EX4001">
        <v>221319</v>
      </c>
      <c r="EY4001" t="s">
        <v>9353</v>
      </c>
      <c r="EZ4001">
        <v>1</v>
      </c>
      <c r="FC4001">
        <v>52430001</v>
      </c>
      <c r="FD4001" t="s">
        <v>75</v>
      </c>
    </row>
    <row r="4002" spans="1:160" x14ac:dyDescent="0.3">
      <c r="A4002" t="str">
        <f>VLOOKUP(B4002,Table2[],3,FALSE)</f>
        <v>Digital</v>
      </c>
      <c r="B4002" t="str">
        <f>IF(OR(ISNUMBER(FIND("QVC",Z4002)),ISNUMBER(FIND("QVC",AL4002))),"QVC",IF(OR(ISNUMBER(FIND("NCO",H4002)),ISNUMBER(FIND("NCO",Y4002))), "NCO", IF(AL4002="consumer","PMD.com",VLOOKUP(LEFT(H4002,2),Tables!$E$1:$F$11,2,FALSE))))</f>
        <v>PMD.com</v>
      </c>
      <c r="C4002">
        <f t="shared" si="189"/>
        <v>53450011</v>
      </c>
      <c r="D4002">
        <f t="shared" si="190"/>
        <v>1</v>
      </c>
      <c r="E4002" t="str">
        <f t="shared" ca="1" si="188"/>
        <v>MTD orders shipped</v>
      </c>
      <c r="F4002" t="s">
        <v>3539</v>
      </c>
      <c r="G4002" t="s">
        <v>335</v>
      </c>
      <c r="H4002" t="s">
        <v>9354</v>
      </c>
      <c r="I4002" s="6">
        <v>44013.463518518518</v>
      </c>
      <c r="J4002" t="s">
        <v>16</v>
      </c>
      <c r="K4002" s="6">
        <v>44013.667048611111</v>
      </c>
      <c r="M4002" t="s">
        <v>9355</v>
      </c>
      <c r="N4002" t="s">
        <v>9356</v>
      </c>
      <c r="Q4002" t="s">
        <v>9357</v>
      </c>
      <c r="R4002" t="s">
        <v>389</v>
      </c>
      <c r="S4002">
        <v>11565</v>
      </c>
      <c r="T4002" t="s">
        <v>338</v>
      </c>
      <c r="U4002" t="s">
        <v>530</v>
      </c>
      <c r="W4002" t="s">
        <v>9358</v>
      </c>
      <c r="Z4002" t="s">
        <v>9355</v>
      </c>
      <c r="AA4002" t="s">
        <v>9356</v>
      </c>
      <c r="AD4002" t="s">
        <v>9357</v>
      </c>
      <c r="AE4002" t="s">
        <v>389</v>
      </c>
      <c r="AF4002">
        <v>11565</v>
      </c>
      <c r="AG4002" t="s">
        <v>338</v>
      </c>
      <c r="AH4002" t="s">
        <v>530</v>
      </c>
      <c r="AJ4002" t="s">
        <v>9358</v>
      </c>
      <c r="AL4002" t="s">
        <v>339</v>
      </c>
      <c r="AM4002">
        <v>1</v>
      </c>
      <c r="AN4002">
        <v>1</v>
      </c>
      <c r="AO4002">
        <v>15200</v>
      </c>
      <c r="AQ4002">
        <v>124724</v>
      </c>
      <c r="AR4002">
        <v>53450011</v>
      </c>
      <c r="AS4002" t="s">
        <v>2807</v>
      </c>
      <c r="AT4002" t="s">
        <v>96</v>
      </c>
      <c r="AW4002" t="s">
        <v>340</v>
      </c>
      <c r="AX4002" t="s">
        <v>340</v>
      </c>
      <c r="AY4002" t="s">
        <v>345</v>
      </c>
      <c r="AZ4002">
        <v>0</v>
      </c>
      <c r="BY4002" t="s">
        <v>342</v>
      </c>
      <c r="EQ4002">
        <v>253372</v>
      </c>
      <c r="ER4002" t="s">
        <v>9359</v>
      </c>
      <c r="EV4002">
        <v>17289176</v>
      </c>
      <c r="EW4002">
        <v>928</v>
      </c>
      <c r="EX4002">
        <v>221325</v>
      </c>
      <c r="EY4002" t="s">
        <v>9360</v>
      </c>
      <c r="EZ4002">
        <v>1</v>
      </c>
      <c r="FC4002">
        <v>53450011</v>
      </c>
      <c r="FD4002" t="s">
        <v>96</v>
      </c>
    </row>
    <row r="4003" spans="1:160" x14ac:dyDescent="0.3">
      <c r="A4003" t="str">
        <f>VLOOKUP(B4003,Table2[],3,FALSE)</f>
        <v>Digital</v>
      </c>
      <c r="B4003" t="str">
        <f>IF(OR(ISNUMBER(FIND("QVC",Z4003)),ISNUMBER(FIND("QVC",AL4003))),"QVC",IF(OR(ISNUMBER(FIND("NCO",H4003)),ISNUMBER(FIND("NCO",Y4003))), "NCO", IF(AL4003="consumer","PMD.com",VLOOKUP(LEFT(H4003,2),Tables!$E$1:$F$11,2,FALSE))))</f>
        <v>PMD.com</v>
      </c>
      <c r="C4003">
        <f t="shared" si="189"/>
        <v>5901</v>
      </c>
      <c r="D4003">
        <f t="shared" si="190"/>
        <v>1</v>
      </c>
      <c r="E4003" t="str">
        <f t="shared" ca="1" si="188"/>
        <v>MTD orders shipped</v>
      </c>
      <c r="F4003" t="s">
        <v>3539</v>
      </c>
      <c r="G4003" t="s">
        <v>335</v>
      </c>
      <c r="H4003" t="s">
        <v>9361</v>
      </c>
      <c r="I4003" s="6">
        <v>44013.448368055557</v>
      </c>
      <c r="J4003" t="s">
        <v>16</v>
      </c>
      <c r="K4003" s="6">
        <v>44013.66777777778</v>
      </c>
      <c r="M4003" t="s">
        <v>9362</v>
      </c>
      <c r="N4003" t="s">
        <v>9363</v>
      </c>
      <c r="Q4003" t="s">
        <v>9364</v>
      </c>
      <c r="R4003" t="s">
        <v>522</v>
      </c>
      <c r="S4003">
        <v>39564</v>
      </c>
      <c r="T4003" t="s">
        <v>338</v>
      </c>
      <c r="U4003" t="s">
        <v>530</v>
      </c>
      <c r="Z4003" t="s">
        <v>9362</v>
      </c>
      <c r="AA4003" t="s">
        <v>9363</v>
      </c>
      <c r="AD4003" t="s">
        <v>9364</v>
      </c>
      <c r="AE4003" t="s">
        <v>522</v>
      </c>
      <c r="AF4003">
        <v>39564</v>
      </c>
      <c r="AG4003" t="s">
        <v>338</v>
      </c>
      <c r="AH4003" t="s">
        <v>530</v>
      </c>
      <c r="AL4003" t="s">
        <v>339</v>
      </c>
      <c r="AM4003">
        <v>1</v>
      </c>
      <c r="AN4003">
        <v>1</v>
      </c>
      <c r="AO4003">
        <v>1428</v>
      </c>
      <c r="AQ4003">
        <v>123804</v>
      </c>
      <c r="AR4003">
        <v>5901</v>
      </c>
      <c r="AS4003" t="s">
        <v>1300</v>
      </c>
      <c r="AT4003" t="s">
        <v>17</v>
      </c>
      <c r="AW4003" t="s">
        <v>352</v>
      </c>
      <c r="AX4003" t="s">
        <v>352</v>
      </c>
      <c r="AY4003" t="s">
        <v>353</v>
      </c>
      <c r="AZ4003" t="s">
        <v>358</v>
      </c>
      <c r="BY4003" t="s">
        <v>342</v>
      </c>
      <c r="EQ4003">
        <v>250322</v>
      </c>
      <c r="ER4003" t="s">
        <v>9365</v>
      </c>
      <c r="EV4003">
        <v>17289168</v>
      </c>
      <c r="EW4003">
        <v>928</v>
      </c>
      <c r="EX4003">
        <v>221317</v>
      </c>
      <c r="EY4003" t="s">
        <v>9366</v>
      </c>
      <c r="EZ4003">
        <v>1</v>
      </c>
      <c r="FC4003">
        <v>5901</v>
      </c>
      <c r="FD4003" t="s">
        <v>17</v>
      </c>
    </row>
    <row r="4004" spans="1:160" x14ac:dyDescent="0.3">
      <c r="A4004" t="str">
        <f>VLOOKUP(B4004,Table2[],3,FALSE)</f>
        <v>Digital</v>
      </c>
      <c r="B4004" t="str">
        <f>IF(OR(ISNUMBER(FIND("QVC",Z4004)),ISNUMBER(FIND("QVC",AL4004))),"QVC",IF(OR(ISNUMBER(FIND("NCO",H4004)),ISNUMBER(FIND("NCO",Y4004))), "NCO", IF(AL4004="consumer","PMD.com",VLOOKUP(LEFT(H4004,2),Tables!$E$1:$F$11,2,FALSE))))</f>
        <v>PMD.com</v>
      </c>
      <c r="C4004">
        <f t="shared" si="189"/>
        <v>51080001</v>
      </c>
      <c r="D4004">
        <f t="shared" si="190"/>
        <v>1</v>
      </c>
      <c r="E4004" t="str">
        <f t="shared" ca="1" si="188"/>
        <v>MTD orders shipped</v>
      </c>
      <c r="F4004" t="s">
        <v>3539</v>
      </c>
      <c r="G4004" t="s">
        <v>335</v>
      </c>
      <c r="H4004" t="s">
        <v>9367</v>
      </c>
      <c r="I4004" s="6">
        <v>44013.456423611111</v>
      </c>
      <c r="J4004" t="s">
        <v>16</v>
      </c>
      <c r="K4004" s="6">
        <v>44013.668622685182</v>
      </c>
      <c r="M4004" t="s">
        <v>9368</v>
      </c>
      <c r="N4004" t="s">
        <v>9369</v>
      </c>
      <c r="Q4004" t="s">
        <v>2219</v>
      </c>
      <c r="R4004" t="s">
        <v>373</v>
      </c>
      <c r="S4004" t="s">
        <v>9370</v>
      </c>
      <c r="T4004" t="s">
        <v>338</v>
      </c>
      <c r="U4004" t="s">
        <v>530</v>
      </c>
      <c r="W4004" t="s">
        <v>9371</v>
      </c>
      <c r="Z4004" t="s">
        <v>9368</v>
      </c>
      <c r="AA4004" t="s">
        <v>9369</v>
      </c>
      <c r="AD4004" t="s">
        <v>2219</v>
      </c>
      <c r="AE4004" t="s">
        <v>373</v>
      </c>
      <c r="AF4004" t="s">
        <v>9370</v>
      </c>
      <c r="AG4004" t="s">
        <v>338</v>
      </c>
      <c r="AH4004" t="s">
        <v>530</v>
      </c>
      <c r="AJ4004" t="s">
        <v>9371</v>
      </c>
      <c r="AL4004" t="s">
        <v>339</v>
      </c>
      <c r="AM4004">
        <v>1</v>
      </c>
      <c r="AN4004">
        <v>1</v>
      </c>
      <c r="AO4004">
        <v>19656</v>
      </c>
      <c r="AQ4004">
        <v>124645</v>
      </c>
      <c r="AR4004">
        <v>51080001</v>
      </c>
      <c r="AS4004" t="s">
        <v>988</v>
      </c>
      <c r="AT4004" t="s">
        <v>57</v>
      </c>
      <c r="AW4004" t="s">
        <v>343</v>
      </c>
      <c r="BY4004" t="s">
        <v>342</v>
      </c>
      <c r="EQ4004">
        <v>251119</v>
      </c>
      <c r="ER4004" t="s">
        <v>9372</v>
      </c>
      <c r="EV4004">
        <v>17289172</v>
      </c>
      <c r="EW4004">
        <v>928</v>
      </c>
      <c r="EX4004">
        <v>221321</v>
      </c>
      <c r="EY4004" t="s">
        <v>9373</v>
      </c>
      <c r="EZ4004">
        <v>1</v>
      </c>
      <c r="FC4004">
        <v>51080001</v>
      </c>
      <c r="FD4004" t="s">
        <v>57</v>
      </c>
    </row>
    <row r="4005" spans="1:160" x14ac:dyDescent="0.3">
      <c r="A4005" t="str">
        <f>VLOOKUP(B4005,Table2[],3,FALSE)</f>
        <v>Digital</v>
      </c>
      <c r="B4005" t="str">
        <f>IF(OR(ISNUMBER(FIND("QVC",Z4005)),ISNUMBER(FIND("QVC",AL4005))),"QVC",IF(OR(ISNUMBER(FIND("NCO",H4005)),ISNUMBER(FIND("NCO",Y4005))), "NCO", IF(AL4005="consumer","PMD.com",VLOOKUP(LEFT(H4005,2),Tables!$E$1:$F$11,2,FALSE))))</f>
        <v>PMD.com</v>
      </c>
      <c r="C4005">
        <f t="shared" si="189"/>
        <v>51080001</v>
      </c>
      <c r="D4005">
        <f t="shared" si="190"/>
        <v>1</v>
      </c>
      <c r="E4005" t="str">
        <f t="shared" ca="1" si="188"/>
        <v>MTD orders shipped</v>
      </c>
      <c r="F4005" t="s">
        <v>3539</v>
      </c>
      <c r="G4005" t="s">
        <v>335</v>
      </c>
      <c r="H4005" t="s">
        <v>9374</v>
      </c>
      <c r="I4005" s="6">
        <v>44013.448819444442</v>
      </c>
      <c r="J4005" t="s">
        <v>16</v>
      </c>
      <c r="K4005" s="6">
        <v>44013.668842592589</v>
      </c>
      <c r="M4005" t="s">
        <v>9375</v>
      </c>
      <c r="N4005" t="s">
        <v>9376</v>
      </c>
      <c r="Q4005" t="s">
        <v>9377</v>
      </c>
      <c r="R4005" t="s">
        <v>397</v>
      </c>
      <c r="S4005" t="s">
        <v>9378</v>
      </c>
      <c r="T4005" t="s">
        <v>338</v>
      </c>
      <c r="U4005" t="s">
        <v>530</v>
      </c>
      <c r="W4005" t="s">
        <v>9379</v>
      </c>
      <c r="Z4005" t="s">
        <v>9375</v>
      </c>
      <c r="AA4005" t="s">
        <v>9376</v>
      </c>
      <c r="AD4005" t="s">
        <v>9377</v>
      </c>
      <c r="AE4005" t="s">
        <v>397</v>
      </c>
      <c r="AF4005" t="s">
        <v>9378</v>
      </c>
      <c r="AG4005" t="s">
        <v>338</v>
      </c>
      <c r="AH4005" t="s">
        <v>530</v>
      </c>
      <c r="AJ4005" t="s">
        <v>9379</v>
      </c>
      <c r="AL4005" t="s">
        <v>339</v>
      </c>
      <c r="AM4005">
        <v>1</v>
      </c>
      <c r="AN4005">
        <v>1</v>
      </c>
      <c r="AO4005">
        <v>19656</v>
      </c>
      <c r="AQ4005">
        <v>124645</v>
      </c>
      <c r="AR4005">
        <v>51080001</v>
      </c>
      <c r="AS4005" t="s">
        <v>988</v>
      </c>
      <c r="AT4005" t="s">
        <v>57</v>
      </c>
      <c r="AW4005" t="s">
        <v>343</v>
      </c>
      <c r="BY4005" t="s">
        <v>342</v>
      </c>
      <c r="EQ4005">
        <v>251119</v>
      </c>
      <c r="ER4005" t="s">
        <v>9380</v>
      </c>
      <c r="EV4005">
        <v>17289169</v>
      </c>
      <c r="EW4005">
        <v>928</v>
      </c>
      <c r="EX4005">
        <v>221318</v>
      </c>
      <c r="EY4005" t="s">
        <v>9381</v>
      </c>
      <c r="EZ4005">
        <v>1</v>
      </c>
      <c r="FC4005">
        <v>51080001</v>
      </c>
      <c r="FD4005" t="s">
        <v>57</v>
      </c>
    </row>
    <row r="4006" spans="1:160" x14ac:dyDescent="0.3">
      <c r="A4006" t="str">
        <f>VLOOKUP(B4006,Table2[],3,FALSE)</f>
        <v>Digital</v>
      </c>
      <c r="B4006" t="str">
        <f>IF(OR(ISNUMBER(FIND("QVC",Z4006)),ISNUMBER(FIND("QVC",AL4006))),"QVC",IF(OR(ISNUMBER(FIND("NCO",H4006)),ISNUMBER(FIND("NCO",Y4006))), "NCO", IF(AL4006="consumer","PMD.com",VLOOKUP(LEFT(H4006,2),Tables!$E$1:$F$11,2,FALSE))))</f>
        <v>PMD.com</v>
      </c>
      <c r="C4006">
        <f t="shared" si="189"/>
        <v>5354</v>
      </c>
      <c r="D4006">
        <f t="shared" si="190"/>
        <v>1</v>
      </c>
      <c r="E4006" t="str">
        <f t="shared" ca="1" si="188"/>
        <v>MTD orders shipped</v>
      </c>
      <c r="F4006" t="s">
        <v>3539</v>
      </c>
      <c r="G4006" t="s">
        <v>335</v>
      </c>
      <c r="H4006" t="s">
        <v>9382</v>
      </c>
      <c r="I4006" s="6">
        <v>44013.441990740743</v>
      </c>
      <c r="J4006" t="s">
        <v>16</v>
      </c>
      <c r="K4006" s="6">
        <v>44013.669247685182</v>
      </c>
      <c r="M4006" t="s">
        <v>9383</v>
      </c>
      <c r="N4006" t="s">
        <v>9384</v>
      </c>
      <c r="Q4006" t="s">
        <v>2195</v>
      </c>
      <c r="R4006" t="s">
        <v>400</v>
      </c>
      <c r="S4006" t="s">
        <v>9385</v>
      </c>
      <c r="T4006" t="s">
        <v>338</v>
      </c>
      <c r="U4006" t="s">
        <v>530</v>
      </c>
      <c r="W4006" t="s">
        <v>9386</v>
      </c>
      <c r="Z4006" t="s">
        <v>9383</v>
      </c>
      <c r="AA4006" t="s">
        <v>9384</v>
      </c>
      <c r="AD4006" t="s">
        <v>2195</v>
      </c>
      <c r="AE4006" t="s">
        <v>400</v>
      </c>
      <c r="AF4006" t="s">
        <v>9385</v>
      </c>
      <c r="AG4006" t="s">
        <v>338</v>
      </c>
      <c r="AH4006" t="s">
        <v>530</v>
      </c>
      <c r="AJ4006" t="s">
        <v>9386</v>
      </c>
      <c r="AL4006" t="s">
        <v>339</v>
      </c>
      <c r="AM4006">
        <v>1</v>
      </c>
      <c r="AN4006">
        <v>1</v>
      </c>
      <c r="AO4006">
        <v>5214</v>
      </c>
      <c r="AQ4006">
        <v>124518</v>
      </c>
      <c r="AR4006">
        <v>5354</v>
      </c>
      <c r="AS4006" t="s">
        <v>1753</v>
      </c>
      <c r="AT4006" t="s">
        <v>103</v>
      </c>
      <c r="AW4006" t="s">
        <v>340</v>
      </c>
      <c r="AX4006" t="s">
        <v>340</v>
      </c>
      <c r="AY4006" t="s">
        <v>351</v>
      </c>
      <c r="AZ4006" t="s">
        <v>415</v>
      </c>
      <c r="BY4006" t="s">
        <v>342</v>
      </c>
      <c r="EQ4006">
        <v>249176</v>
      </c>
      <c r="ER4006" t="s">
        <v>9387</v>
      </c>
      <c r="EV4006">
        <v>17289165</v>
      </c>
      <c r="EW4006">
        <v>928</v>
      </c>
      <c r="EX4006">
        <v>221314</v>
      </c>
      <c r="EY4006" t="s">
        <v>9388</v>
      </c>
      <c r="EZ4006">
        <v>1</v>
      </c>
      <c r="FC4006">
        <v>5354</v>
      </c>
      <c r="FD4006" t="s">
        <v>103</v>
      </c>
    </row>
    <row r="4007" spans="1:160" x14ac:dyDescent="0.3">
      <c r="A4007" t="str">
        <f>VLOOKUP(B4007,Table2[],3,FALSE)</f>
        <v>Digital</v>
      </c>
      <c r="B4007" t="str">
        <f>IF(OR(ISNUMBER(FIND("QVC",Z4007)),ISNUMBER(FIND("QVC",AL4007))),"QVC",IF(OR(ISNUMBER(FIND("NCO",H4007)),ISNUMBER(FIND("NCO",Y4007))), "NCO", IF(AL4007="consumer","PMD.com",VLOOKUP(LEFT(H4007,2),Tables!$E$1:$F$11,2,FALSE))))</f>
        <v>PMD.com</v>
      </c>
      <c r="C4007">
        <f t="shared" si="189"/>
        <v>53440001</v>
      </c>
      <c r="D4007">
        <f t="shared" si="190"/>
        <v>2</v>
      </c>
      <c r="E4007" t="str">
        <f t="shared" ca="1" si="188"/>
        <v>shifted orders shipped</v>
      </c>
      <c r="F4007" t="s">
        <v>3539</v>
      </c>
      <c r="G4007" t="s">
        <v>335</v>
      </c>
      <c r="H4007" t="s">
        <v>2092</v>
      </c>
      <c r="I4007" s="6">
        <v>44007.420729166668</v>
      </c>
      <c r="J4007" t="s">
        <v>16</v>
      </c>
      <c r="K4007" s="6">
        <v>44013.669918981483</v>
      </c>
      <c r="M4007" t="s">
        <v>9389</v>
      </c>
      <c r="N4007" t="s">
        <v>9390</v>
      </c>
      <c r="Q4007" t="s">
        <v>9391</v>
      </c>
      <c r="R4007" t="s">
        <v>411</v>
      </c>
      <c r="S4007">
        <v>29482</v>
      </c>
      <c r="T4007" t="s">
        <v>338</v>
      </c>
      <c r="U4007" t="s">
        <v>530</v>
      </c>
      <c r="W4007" t="s">
        <v>9392</v>
      </c>
      <c r="Z4007" t="s">
        <v>9389</v>
      </c>
      <c r="AA4007" t="s">
        <v>9390</v>
      </c>
      <c r="AD4007" t="s">
        <v>9391</v>
      </c>
      <c r="AE4007" t="s">
        <v>411</v>
      </c>
      <c r="AF4007">
        <v>29482</v>
      </c>
      <c r="AG4007" t="s">
        <v>338</v>
      </c>
      <c r="AH4007" t="s">
        <v>530</v>
      </c>
      <c r="AJ4007" t="s">
        <v>9392</v>
      </c>
      <c r="AL4007" t="s">
        <v>339</v>
      </c>
      <c r="AM4007">
        <v>2</v>
      </c>
      <c r="AN4007">
        <v>2</v>
      </c>
      <c r="AO4007">
        <v>7642</v>
      </c>
      <c r="AQ4007">
        <v>124700</v>
      </c>
      <c r="AR4007">
        <v>53440001</v>
      </c>
      <c r="AS4007" t="s">
        <v>1240</v>
      </c>
      <c r="AT4007" t="s">
        <v>116</v>
      </c>
      <c r="AW4007" t="s">
        <v>340</v>
      </c>
      <c r="AX4007" t="s">
        <v>340</v>
      </c>
      <c r="AY4007" t="s">
        <v>345</v>
      </c>
      <c r="AZ4007" t="s">
        <v>345</v>
      </c>
      <c r="BY4007" t="s">
        <v>342</v>
      </c>
      <c r="EQ4007">
        <v>252960</v>
      </c>
      <c r="ER4007" t="s">
        <v>2093</v>
      </c>
      <c r="EV4007">
        <v>17270476</v>
      </c>
      <c r="EW4007">
        <v>928</v>
      </c>
      <c r="EX4007">
        <v>210697</v>
      </c>
      <c r="EY4007" t="s">
        <v>9393</v>
      </c>
      <c r="EZ4007">
        <v>1</v>
      </c>
      <c r="FC4007">
        <v>53440001</v>
      </c>
      <c r="FD4007" t="s">
        <v>116</v>
      </c>
    </row>
    <row r="4008" spans="1:160" x14ac:dyDescent="0.3">
      <c r="A4008" t="str">
        <f>VLOOKUP(B4008,Table2[],3,FALSE)</f>
        <v>Digital</v>
      </c>
      <c r="B4008" t="str">
        <f>IF(OR(ISNUMBER(FIND("QVC",Z4008)),ISNUMBER(FIND("QVC",AL4008))),"QVC",IF(OR(ISNUMBER(FIND("NCO",H4008)),ISNUMBER(FIND("NCO",Y4008))), "NCO", IF(AL4008="consumer","PMD.com",VLOOKUP(LEFT(H4008,2),Tables!$E$1:$F$11,2,FALSE))))</f>
        <v>PMD.com</v>
      </c>
      <c r="C4008">
        <f t="shared" si="189"/>
        <v>5908</v>
      </c>
      <c r="D4008">
        <f t="shared" si="190"/>
        <v>2</v>
      </c>
      <c r="E4008" t="str">
        <f t="shared" ca="1" si="188"/>
        <v>MTD orders shipped</v>
      </c>
      <c r="F4008" t="s">
        <v>3539</v>
      </c>
      <c r="G4008" t="s">
        <v>335</v>
      </c>
      <c r="H4008" t="s">
        <v>9394</v>
      </c>
      <c r="I4008" s="6">
        <v>44013.46056712963</v>
      </c>
      <c r="J4008" t="s">
        <v>16</v>
      </c>
      <c r="K4008" s="6">
        <v>44013.67114583333</v>
      </c>
      <c r="M4008" t="s">
        <v>9395</v>
      </c>
      <c r="N4008" t="s">
        <v>9396</v>
      </c>
      <c r="Q4008" t="s">
        <v>1097</v>
      </c>
      <c r="R4008" t="s">
        <v>376</v>
      </c>
      <c r="S4008">
        <v>75040</v>
      </c>
      <c r="T4008" t="s">
        <v>338</v>
      </c>
      <c r="U4008" t="s">
        <v>530</v>
      </c>
      <c r="W4008" t="s">
        <v>9397</v>
      </c>
      <c r="Z4008" t="s">
        <v>9395</v>
      </c>
      <c r="AA4008" t="s">
        <v>9396</v>
      </c>
      <c r="AD4008" t="s">
        <v>1097</v>
      </c>
      <c r="AE4008" t="s">
        <v>376</v>
      </c>
      <c r="AF4008">
        <v>75040</v>
      </c>
      <c r="AG4008" t="s">
        <v>338</v>
      </c>
      <c r="AH4008" t="s">
        <v>530</v>
      </c>
      <c r="AJ4008" t="s">
        <v>9397</v>
      </c>
      <c r="AL4008" t="s">
        <v>339</v>
      </c>
      <c r="AM4008">
        <v>2</v>
      </c>
      <c r="AN4008">
        <v>2</v>
      </c>
      <c r="AO4008">
        <v>2488</v>
      </c>
      <c r="AQ4008">
        <v>124420</v>
      </c>
      <c r="AR4008">
        <v>5908</v>
      </c>
      <c r="AS4008" t="s">
        <v>46</v>
      </c>
      <c r="AT4008" t="s">
        <v>47</v>
      </c>
      <c r="AW4008" t="s">
        <v>352</v>
      </c>
      <c r="AX4008" t="s">
        <v>352</v>
      </c>
      <c r="AY4008" t="s">
        <v>353</v>
      </c>
      <c r="AZ4008" t="s">
        <v>385</v>
      </c>
      <c r="BY4008" t="s">
        <v>342</v>
      </c>
      <c r="EQ4008">
        <v>243067</v>
      </c>
      <c r="ER4008" t="s">
        <v>9398</v>
      </c>
      <c r="EV4008">
        <v>17289174</v>
      </c>
      <c r="EW4008">
        <v>928</v>
      </c>
      <c r="EX4008">
        <v>221323</v>
      </c>
      <c r="EY4008" t="s">
        <v>9399</v>
      </c>
      <c r="EZ4008">
        <v>1</v>
      </c>
      <c r="FC4008">
        <v>5908</v>
      </c>
      <c r="FD4008" t="s">
        <v>47</v>
      </c>
    </row>
    <row r="4009" spans="1:160" x14ac:dyDescent="0.3">
      <c r="A4009" t="str">
        <f>VLOOKUP(B4009,Table2[],3,FALSE)</f>
        <v>Digital</v>
      </c>
      <c r="B4009" t="str">
        <f>IF(OR(ISNUMBER(FIND("QVC",Z4009)),ISNUMBER(FIND("QVC",AL4009))),"QVC",IF(OR(ISNUMBER(FIND("NCO",H4009)),ISNUMBER(FIND("NCO",Y4009))), "NCO", IF(AL4009="consumer","PMD.com",VLOOKUP(LEFT(H4009,2),Tables!$E$1:$F$11,2,FALSE))))</f>
        <v>PMD.com</v>
      </c>
      <c r="C4009">
        <f t="shared" si="189"/>
        <v>5905</v>
      </c>
      <c r="D4009">
        <f t="shared" si="190"/>
        <v>3</v>
      </c>
      <c r="E4009" t="str">
        <f t="shared" ca="1" si="188"/>
        <v>MTD orders shipped</v>
      </c>
      <c r="F4009" t="s">
        <v>3539</v>
      </c>
      <c r="G4009" t="s">
        <v>335</v>
      </c>
      <c r="H4009" t="s">
        <v>9394</v>
      </c>
      <c r="I4009" s="6">
        <v>44013.46056712963</v>
      </c>
      <c r="J4009" t="s">
        <v>16</v>
      </c>
      <c r="K4009" s="6">
        <v>44013.67114583333</v>
      </c>
      <c r="M4009" t="s">
        <v>9395</v>
      </c>
      <c r="N4009" t="s">
        <v>9396</v>
      </c>
      <c r="Q4009" t="s">
        <v>1097</v>
      </c>
      <c r="R4009" t="s">
        <v>376</v>
      </c>
      <c r="S4009">
        <v>75040</v>
      </c>
      <c r="T4009" t="s">
        <v>338</v>
      </c>
      <c r="U4009" t="s">
        <v>530</v>
      </c>
      <c r="W4009" t="s">
        <v>9397</v>
      </c>
      <c r="Z4009" t="s">
        <v>9395</v>
      </c>
      <c r="AA4009" t="s">
        <v>9396</v>
      </c>
      <c r="AD4009" t="s">
        <v>1097</v>
      </c>
      <c r="AE4009" t="s">
        <v>376</v>
      </c>
      <c r="AF4009">
        <v>75040</v>
      </c>
      <c r="AG4009" t="s">
        <v>338</v>
      </c>
      <c r="AH4009" t="s">
        <v>530</v>
      </c>
      <c r="AJ4009" t="s">
        <v>9397</v>
      </c>
      <c r="AL4009" t="s">
        <v>339</v>
      </c>
      <c r="AM4009">
        <v>3</v>
      </c>
      <c r="AN4009">
        <v>3</v>
      </c>
      <c r="AO4009">
        <v>824</v>
      </c>
      <c r="AQ4009">
        <v>124417</v>
      </c>
      <c r="AR4009">
        <v>5905</v>
      </c>
      <c r="AS4009" t="s">
        <v>162</v>
      </c>
      <c r="AT4009" t="s">
        <v>163</v>
      </c>
      <c r="AW4009" t="s">
        <v>352</v>
      </c>
      <c r="AX4009" t="s">
        <v>352</v>
      </c>
      <c r="AY4009" t="s">
        <v>353</v>
      </c>
      <c r="AZ4009" t="s">
        <v>426</v>
      </c>
      <c r="BY4009" t="s">
        <v>342</v>
      </c>
      <c r="EQ4009">
        <v>243487</v>
      </c>
      <c r="ER4009" t="s">
        <v>9398</v>
      </c>
      <c r="EV4009">
        <v>17289174</v>
      </c>
      <c r="EW4009">
        <v>928</v>
      </c>
      <c r="EX4009">
        <v>221323</v>
      </c>
      <c r="EY4009" t="s">
        <v>9399</v>
      </c>
      <c r="EZ4009">
        <v>1</v>
      </c>
      <c r="FC4009">
        <v>5905</v>
      </c>
      <c r="FD4009" t="s">
        <v>163</v>
      </c>
    </row>
    <row r="4010" spans="1:160" x14ac:dyDescent="0.3">
      <c r="A4010" t="str">
        <f>VLOOKUP(B4010,Table2[],3,FALSE)</f>
        <v>International</v>
      </c>
      <c r="B4010" t="str">
        <f>IF(OR(ISNUMBER(FIND("QVC",Z4010)),ISNUMBER(FIND("QVC",AL4010))),"QVC",IF(OR(ISNUMBER(FIND("NCO",H4010)),ISNUMBER(FIND("NCO",Y4010))), "NCO", IF(AL4010="consumer","PMD.com",VLOOKUP(LEFT(H4010,2),Tables!$E$1:$F$11,2,FALSE))))</f>
        <v>APAC+LA</v>
      </c>
      <c r="C4010">
        <f t="shared" si="189"/>
        <v>53190001</v>
      </c>
      <c r="D4010">
        <f t="shared" si="190"/>
        <v>66</v>
      </c>
      <c r="E4010" t="str">
        <f t="shared" ca="1" si="188"/>
        <v>shifted orders shipped</v>
      </c>
      <c r="F4010" t="s">
        <v>3539</v>
      </c>
      <c r="G4010" t="s">
        <v>335</v>
      </c>
      <c r="H4010" t="s">
        <v>1618</v>
      </c>
      <c r="I4010" s="6">
        <v>43992.791666666664</v>
      </c>
      <c r="J4010" t="s">
        <v>16</v>
      </c>
      <c r="K4010" s="6">
        <v>44013.671527777777</v>
      </c>
      <c r="L4010" t="s">
        <v>1619</v>
      </c>
      <c r="M4010" t="s">
        <v>1619</v>
      </c>
      <c r="N4010" t="s">
        <v>9400</v>
      </c>
      <c r="Q4010" t="s">
        <v>9401</v>
      </c>
      <c r="R4010" t="s">
        <v>359</v>
      </c>
      <c r="S4010">
        <v>33166</v>
      </c>
      <c r="T4010" t="s">
        <v>338</v>
      </c>
      <c r="U4010">
        <v>0</v>
      </c>
      <c r="V4010">
        <v>0</v>
      </c>
      <c r="Y4010" t="s">
        <v>1619</v>
      </c>
      <c r="Z4010" t="s">
        <v>1619</v>
      </c>
      <c r="AA4010" t="s">
        <v>9400</v>
      </c>
      <c r="AD4010" t="s">
        <v>9401</v>
      </c>
      <c r="AE4010" t="s">
        <v>359</v>
      </c>
      <c r="AF4010">
        <v>33166</v>
      </c>
      <c r="AG4010" t="s">
        <v>338</v>
      </c>
      <c r="AH4010">
        <v>0</v>
      </c>
      <c r="AI4010">
        <v>0</v>
      </c>
      <c r="AL4010" t="s">
        <v>483</v>
      </c>
      <c r="AM4010">
        <v>66</v>
      </c>
      <c r="AN4010">
        <v>66</v>
      </c>
      <c r="AO4010">
        <v>4496</v>
      </c>
      <c r="AQ4010">
        <v>124009</v>
      </c>
      <c r="AR4010">
        <v>53190001</v>
      </c>
      <c r="AS4010" t="s">
        <v>1003</v>
      </c>
      <c r="AT4010" t="s">
        <v>53</v>
      </c>
      <c r="AW4010" t="s">
        <v>340</v>
      </c>
      <c r="AX4010" t="s">
        <v>340</v>
      </c>
      <c r="AY4010" t="s">
        <v>357</v>
      </c>
      <c r="AZ4010" t="s">
        <v>361</v>
      </c>
      <c r="BY4010" t="s">
        <v>342</v>
      </c>
      <c r="EQ4010">
        <v>252079</v>
      </c>
      <c r="ER4010" t="s">
        <v>1618</v>
      </c>
      <c r="EV4010">
        <v>17245616</v>
      </c>
      <c r="EW4010">
        <v>928</v>
      </c>
      <c r="EX4010">
        <v>204942</v>
      </c>
      <c r="EY4010" t="s">
        <v>9402</v>
      </c>
      <c r="EZ4010">
        <v>1</v>
      </c>
      <c r="FC4010">
        <v>53190001</v>
      </c>
      <c r="FD4010" t="s">
        <v>53</v>
      </c>
    </row>
    <row r="4011" spans="1:160" x14ac:dyDescent="0.3">
      <c r="A4011" t="str">
        <f>VLOOKUP(B4011,Table2[],3,FALSE)</f>
        <v>International</v>
      </c>
      <c r="B4011" t="str">
        <f>IF(OR(ISNUMBER(FIND("QVC",Z4011)),ISNUMBER(FIND("QVC",AL4011))),"QVC",IF(OR(ISNUMBER(FIND("NCO",H4011)),ISNUMBER(FIND("NCO",Y4011))), "NCO", IF(AL4011="consumer","PMD.com",VLOOKUP(LEFT(H4011,2),Tables!$E$1:$F$11,2,FALSE))))</f>
        <v>APAC+LA</v>
      </c>
      <c r="C4011">
        <f t="shared" si="189"/>
        <v>53190001</v>
      </c>
      <c r="D4011">
        <f t="shared" si="190"/>
        <v>6</v>
      </c>
      <c r="E4011" t="str">
        <f t="shared" ca="1" si="188"/>
        <v>shifted orders shipped</v>
      </c>
      <c r="F4011" t="s">
        <v>3539</v>
      </c>
      <c r="G4011" t="s">
        <v>335</v>
      </c>
      <c r="H4011" t="s">
        <v>1618</v>
      </c>
      <c r="I4011" s="6">
        <v>43992.791666666664</v>
      </c>
      <c r="J4011" t="s">
        <v>16</v>
      </c>
      <c r="K4011" s="6">
        <v>44013.671527777777</v>
      </c>
      <c r="L4011" t="s">
        <v>1619</v>
      </c>
      <c r="M4011" t="s">
        <v>1619</v>
      </c>
      <c r="N4011" t="s">
        <v>9400</v>
      </c>
      <c r="Q4011" t="s">
        <v>9401</v>
      </c>
      <c r="R4011" t="s">
        <v>359</v>
      </c>
      <c r="S4011">
        <v>33166</v>
      </c>
      <c r="T4011" t="s">
        <v>338</v>
      </c>
      <c r="U4011">
        <v>0</v>
      </c>
      <c r="V4011">
        <v>0</v>
      </c>
      <c r="Y4011" t="s">
        <v>1619</v>
      </c>
      <c r="Z4011" t="s">
        <v>1619</v>
      </c>
      <c r="AA4011" t="s">
        <v>9400</v>
      </c>
      <c r="AD4011" t="s">
        <v>9401</v>
      </c>
      <c r="AE4011" t="s">
        <v>359</v>
      </c>
      <c r="AF4011">
        <v>33166</v>
      </c>
      <c r="AG4011" t="s">
        <v>338</v>
      </c>
      <c r="AH4011">
        <v>0</v>
      </c>
      <c r="AI4011">
        <v>0</v>
      </c>
      <c r="AL4011" t="s">
        <v>483</v>
      </c>
      <c r="AM4011">
        <v>6</v>
      </c>
      <c r="AN4011">
        <v>6</v>
      </c>
      <c r="AO4011">
        <v>4496</v>
      </c>
      <c r="AQ4011">
        <v>124009</v>
      </c>
      <c r="AR4011">
        <v>53190001</v>
      </c>
      <c r="AS4011" t="s">
        <v>1003</v>
      </c>
      <c r="AT4011" t="s">
        <v>53</v>
      </c>
      <c r="AW4011" t="s">
        <v>340</v>
      </c>
      <c r="AX4011" t="s">
        <v>340</v>
      </c>
      <c r="AY4011" t="s">
        <v>357</v>
      </c>
      <c r="AZ4011" t="s">
        <v>361</v>
      </c>
      <c r="BY4011" t="s">
        <v>342</v>
      </c>
      <c r="EQ4011">
        <v>252079</v>
      </c>
      <c r="ER4011" t="s">
        <v>1618</v>
      </c>
      <c r="EV4011">
        <v>17245616</v>
      </c>
      <c r="EW4011">
        <v>928</v>
      </c>
      <c r="EX4011">
        <v>204942</v>
      </c>
      <c r="EY4011" t="s">
        <v>9402</v>
      </c>
      <c r="EZ4011">
        <v>1</v>
      </c>
      <c r="FC4011">
        <v>53190001</v>
      </c>
      <c r="FD4011" t="s">
        <v>53</v>
      </c>
    </row>
    <row r="4012" spans="1:160" x14ac:dyDescent="0.3">
      <c r="A4012" t="str">
        <f>VLOOKUP(B4012,Table2[],3,FALSE)</f>
        <v>International</v>
      </c>
      <c r="B4012" t="str">
        <f>IF(OR(ISNUMBER(FIND("QVC",Z4012)),ISNUMBER(FIND("QVC",AL4012))),"QVC",IF(OR(ISNUMBER(FIND("NCO",H4012)),ISNUMBER(FIND("NCO",Y4012))), "NCO", IF(AL4012="consumer","PMD.com",VLOOKUP(LEFT(H4012,2),Tables!$E$1:$F$11,2,FALSE))))</f>
        <v>APAC+LA</v>
      </c>
      <c r="C4012">
        <f t="shared" si="189"/>
        <v>53908001</v>
      </c>
      <c r="D4012">
        <f t="shared" si="190"/>
        <v>15</v>
      </c>
      <c r="E4012" t="str">
        <f t="shared" ca="1" si="188"/>
        <v>shifted orders shipped</v>
      </c>
      <c r="F4012" t="s">
        <v>3539</v>
      </c>
      <c r="G4012" t="s">
        <v>335</v>
      </c>
      <c r="H4012" t="s">
        <v>1887</v>
      </c>
      <c r="I4012" s="6">
        <v>44000.791666666664</v>
      </c>
      <c r="J4012" t="s">
        <v>16</v>
      </c>
      <c r="K4012" s="6">
        <v>44013.671527777777</v>
      </c>
      <c r="L4012" t="s">
        <v>1619</v>
      </c>
      <c r="M4012" t="s">
        <v>1619</v>
      </c>
      <c r="N4012" t="s">
        <v>9400</v>
      </c>
      <c r="Q4012" t="s">
        <v>9401</v>
      </c>
      <c r="R4012" t="s">
        <v>359</v>
      </c>
      <c r="S4012">
        <v>33166</v>
      </c>
      <c r="T4012" t="s">
        <v>338</v>
      </c>
      <c r="U4012">
        <v>0</v>
      </c>
      <c r="V4012">
        <v>0</v>
      </c>
      <c r="Y4012" t="s">
        <v>1619</v>
      </c>
      <c r="Z4012" t="s">
        <v>1619</v>
      </c>
      <c r="AA4012" t="s">
        <v>9400</v>
      </c>
      <c r="AD4012" t="s">
        <v>9401</v>
      </c>
      <c r="AE4012" t="s">
        <v>359</v>
      </c>
      <c r="AF4012">
        <v>33166</v>
      </c>
      <c r="AG4012" t="s">
        <v>338</v>
      </c>
      <c r="AH4012">
        <v>0</v>
      </c>
      <c r="AI4012">
        <v>0</v>
      </c>
      <c r="AL4012" t="s">
        <v>483</v>
      </c>
      <c r="AM4012">
        <v>15</v>
      </c>
      <c r="AN4012">
        <v>15</v>
      </c>
      <c r="AO4012">
        <v>77642</v>
      </c>
      <c r="AQ4012">
        <v>125228</v>
      </c>
      <c r="AR4012">
        <v>53908001</v>
      </c>
      <c r="AS4012" t="s">
        <v>63</v>
      </c>
      <c r="AT4012" t="s">
        <v>1743</v>
      </c>
      <c r="AW4012" t="s">
        <v>340</v>
      </c>
      <c r="AX4012">
        <v>0</v>
      </c>
      <c r="AY4012" t="s">
        <v>348</v>
      </c>
      <c r="AZ4012">
        <v>0</v>
      </c>
      <c r="BY4012" t="s">
        <v>342</v>
      </c>
      <c r="EQ4012">
        <v>244051</v>
      </c>
      <c r="ER4012" t="s">
        <v>1887</v>
      </c>
      <c r="EV4012">
        <v>17260596</v>
      </c>
      <c r="EW4012">
        <v>928</v>
      </c>
      <c r="EX4012">
        <v>206722</v>
      </c>
      <c r="EY4012" t="s">
        <v>9402</v>
      </c>
      <c r="EZ4012">
        <v>1</v>
      </c>
      <c r="FC4012">
        <v>53908001</v>
      </c>
      <c r="FD4012" t="s">
        <v>1743</v>
      </c>
    </row>
    <row r="4013" spans="1:160" x14ac:dyDescent="0.3">
      <c r="A4013" t="str">
        <f>VLOOKUP(B4013,Table2[],3,FALSE)</f>
        <v>International</v>
      </c>
      <c r="B4013" t="str">
        <f>IF(OR(ISNUMBER(FIND("QVC",Z4013)),ISNUMBER(FIND("QVC",AL4013))),"QVC",IF(OR(ISNUMBER(FIND("NCO",H4013)),ISNUMBER(FIND("NCO",Y4013))), "NCO", IF(AL4013="consumer","PMD.com",VLOOKUP(LEFT(H4013,2),Tables!$E$1:$F$11,2,FALSE))))</f>
        <v>APAC+LA</v>
      </c>
      <c r="C4013">
        <f t="shared" si="189"/>
        <v>53416</v>
      </c>
      <c r="D4013">
        <f t="shared" si="190"/>
        <v>200</v>
      </c>
      <c r="E4013" t="str">
        <f t="shared" ca="1" si="188"/>
        <v>shifted orders shipped</v>
      </c>
      <c r="F4013" t="s">
        <v>3539</v>
      </c>
      <c r="G4013" t="s">
        <v>335</v>
      </c>
      <c r="H4013" t="s">
        <v>1887</v>
      </c>
      <c r="I4013" s="6">
        <v>44000.791666666664</v>
      </c>
      <c r="J4013" t="s">
        <v>16</v>
      </c>
      <c r="K4013" s="6">
        <v>44013.671527777777</v>
      </c>
      <c r="L4013" t="s">
        <v>1619</v>
      </c>
      <c r="M4013" t="s">
        <v>1619</v>
      </c>
      <c r="N4013" t="s">
        <v>9400</v>
      </c>
      <c r="Q4013" t="s">
        <v>9401</v>
      </c>
      <c r="R4013" t="s">
        <v>359</v>
      </c>
      <c r="S4013">
        <v>33166</v>
      </c>
      <c r="T4013" t="s">
        <v>338</v>
      </c>
      <c r="U4013">
        <v>0</v>
      </c>
      <c r="V4013">
        <v>0</v>
      </c>
      <c r="Y4013" t="s">
        <v>1619</v>
      </c>
      <c r="Z4013" t="s">
        <v>1619</v>
      </c>
      <c r="AA4013" t="s">
        <v>9400</v>
      </c>
      <c r="AD4013" t="s">
        <v>9401</v>
      </c>
      <c r="AE4013" t="s">
        <v>359</v>
      </c>
      <c r="AF4013">
        <v>33166</v>
      </c>
      <c r="AG4013" t="s">
        <v>338</v>
      </c>
      <c r="AH4013">
        <v>0</v>
      </c>
      <c r="AI4013">
        <v>0</v>
      </c>
      <c r="AL4013" t="s">
        <v>483</v>
      </c>
      <c r="AM4013">
        <v>200</v>
      </c>
      <c r="AN4013">
        <v>200</v>
      </c>
      <c r="AO4013">
        <v>99070</v>
      </c>
      <c r="AQ4013">
        <v>124591</v>
      </c>
      <c r="AR4013">
        <v>53416</v>
      </c>
      <c r="AS4013" t="s">
        <v>1204</v>
      </c>
      <c r="AT4013" t="s">
        <v>1205</v>
      </c>
      <c r="AW4013" t="s">
        <v>344</v>
      </c>
      <c r="AX4013" t="s">
        <v>344</v>
      </c>
      <c r="AY4013" t="s">
        <v>345</v>
      </c>
      <c r="AZ4013" t="s">
        <v>346</v>
      </c>
      <c r="BY4013" t="s">
        <v>342</v>
      </c>
      <c r="EQ4013">
        <v>243267</v>
      </c>
      <c r="ER4013" t="s">
        <v>1887</v>
      </c>
      <c r="EV4013">
        <v>17260596</v>
      </c>
      <c r="EW4013">
        <v>928</v>
      </c>
      <c r="EX4013">
        <v>206722</v>
      </c>
      <c r="EY4013" t="s">
        <v>9402</v>
      </c>
      <c r="EZ4013">
        <v>1</v>
      </c>
      <c r="FC4013">
        <v>53416</v>
      </c>
      <c r="FD4013" t="s">
        <v>1205</v>
      </c>
    </row>
    <row r="4014" spans="1:160" x14ac:dyDescent="0.3">
      <c r="A4014" t="str">
        <f>VLOOKUP(B4014,Table2[],3,FALSE)</f>
        <v>International</v>
      </c>
      <c r="B4014" t="str">
        <f>IF(OR(ISNUMBER(FIND("QVC",Z4014)),ISNUMBER(FIND("QVC",AL4014))),"QVC",IF(OR(ISNUMBER(FIND("NCO",H4014)),ISNUMBER(FIND("NCO",Y4014))), "NCO", IF(AL4014="consumer","PMD.com",VLOOKUP(LEFT(H4014,2),Tables!$E$1:$F$11,2,FALSE))))</f>
        <v>APAC+LA</v>
      </c>
      <c r="C4014">
        <f t="shared" si="189"/>
        <v>5355031</v>
      </c>
      <c r="D4014">
        <f t="shared" si="190"/>
        <v>1</v>
      </c>
      <c r="E4014" t="str">
        <f t="shared" ca="1" si="188"/>
        <v>shifted orders shipped</v>
      </c>
      <c r="F4014" t="s">
        <v>3539</v>
      </c>
      <c r="G4014" t="s">
        <v>335</v>
      </c>
      <c r="H4014" t="s">
        <v>1887</v>
      </c>
      <c r="I4014" s="6">
        <v>44000.791666666664</v>
      </c>
      <c r="J4014" t="s">
        <v>16</v>
      </c>
      <c r="K4014" s="6">
        <v>44013.671527777777</v>
      </c>
      <c r="L4014" t="s">
        <v>1619</v>
      </c>
      <c r="M4014" t="s">
        <v>1619</v>
      </c>
      <c r="N4014" t="s">
        <v>9400</v>
      </c>
      <c r="Q4014" t="s">
        <v>9401</v>
      </c>
      <c r="R4014" t="s">
        <v>359</v>
      </c>
      <c r="S4014">
        <v>33166</v>
      </c>
      <c r="T4014" t="s">
        <v>338</v>
      </c>
      <c r="U4014">
        <v>0</v>
      </c>
      <c r="V4014">
        <v>0</v>
      </c>
      <c r="Y4014" t="s">
        <v>1619</v>
      </c>
      <c r="Z4014" t="s">
        <v>1619</v>
      </c>
      <c r="AA4014" t="s">
        <v>9400</v>
      </c>
      <c r="AD4014" t="s">
        <v>9401</v>
      </c>
      <c r="AE4014" t="s">
        <v>359</v>
      </c>
      <c r="AF4014">
        <v>33166</v>
      </c>
      <c r="AG4014" t="s">
        <v>338</v>
      </c>
      <c r="AH4014">
        <v>0</v>
      </c>
      <c r="AI4014">
        <v>0</v>
      </c>
      <c r="AL4014" t="s">
        <v>483</v>
      </c>
      <c r="AM4014">
        <v>75</v>
      </c>
      <c r="AN4014">
        <v>1</v>
      </c>
      <c r="AO4014">
        <v>18957</v>
      </c>
      <c r="AQ4014">
        <v>124795</v>
      </c>
      <c r="AR4014">
        <v>5355031</v>
      </c>
      <c r="AS4014" t="s">
        <v>1024</v>
      </c>
      <c r="AT4014" t="s">
        <v>736</v>
      </c>
      <c r="AW4014" t="s">
        <v>340</v>
      </c>
      <c r="AX4014" t="s">
        <v>340</v>
      </c>
      <c r="AY4014" t="s">
        <v>351</v>
      </c>
      <c r="AZ4014" t="s">
        <v>441</v>
      </c>
      <c r="BY4014" t="s">
        <v>342</v>
      </c>
      <c r="EQ4014">
        <v>243312</v>
      </c>
      <c r="ER4014" t="s">
        <v>1887</v>
      </c>
      <c r="EV4014">
        <v>17260596</v>
      </c>
      <c r="EW4014">
        <v>928</v>
      </c>
      <c r="EX4014">
        <v>206722</v>
      </c>
      <c r="EY4014" t="s">
        <v>9402</v>
      </c>
      <c r="EZ4014">
        <v>1</v>
      </c>
      <c r="FC4014">
        <v>5355031</v>
      </c>
      <c r="FD4014" t="s">
        <v>737</v>
      </c>
    </row>
    <row r="4015" spans="1:160" x14ac:dyDescent="0.3">
      <c r="A4015" t="str">
        <f>VLOOKUP(B4015,Table2[],3,FALSE)</f>
        <v>International</v>
      </c>
      <c r="B4015" t="str">
        <f>IF(OR(ISNUMBER(FIND("QVC",Z4015)),ISNUMBER(FIND("QVC",AL4015))),"QVC",IF(OR(ISNUMBER(FIND("NCO",H4015)),ISNUMBER(FIND("NCO",Y4015))), "NCO", IF(AL4015="consumer","PMD.com",VLOOKUP(LEFT(H4015,2),Tables!$E$1:$F$11,2,FALSE))))</f>
        <v>APAC+LA</v>
      </c>
      <c r="C4015">
        <f t="shared" si="189"/>
        <v>5355031</v>
      </c>
      <c r="D4015">
        <f t="shared" si="190"/>
        <v>74</v>
      </c>
      <c r="E4015" t="str">
        <f t="shared" ca="1" si="188"/>
        <v>shifted orders shipped</v>
      </c>
      <c r="F4015" t="s">
        <v>3539</v>
      </c>
      <c r="G4015" t="s">
        <v>335</v>
      </c>
      <c r="H4015" t="s">
        <v>1887</v>
      </c>
      <c r="I4015" s="6">
        <v>44000.791666666664</v>
      </c>
      <c r="J4015" t="s">
        <v>16</v>
      </c>
      <c r="K4015" s="6">
        <v>44013.671527777777</v>
      </c>
      <c r="L4015" t="s">
        <v>1619</v>
      </c>
      <c r="M4015" t="s">
        <v>1619</v>
      </c>
      <c r="N4015" t="s">
        <v>9400</v>
      </c>
      <c r="Q4015" t="s">
        <v>9401</v>
      </c>
      <c r="R4015" t="s">
        <v>359</v>
      </c>
      <c r="S4015">
        <v>33166</v>
      </c>
      <c r="T4015" t="s">
        <v>338</v>
      </c>
      <c r="U4015">
        <v>0</v>
      </c>
      <c r="V4015">
        <v>0</v>
      </c>
      <c r="Y4015" t="s">
        <v>1619</v>
      </c>
      <c r="Z4015" t="s">
        <v>1619</v>
      </c>
      <c r="AA4015" t="s">
        <v>9400</v>
      </c>
      <c r="AD4015" t="s">
        <v>9401</v>
      </c>
      <c r="AE4015" t="s">
        <v>359</v>
      </c>
      <c r="AF4015">
        <v>33166</v>
      </c>
      <c r="AG4015" t="s">
        <v>338</v>
      </c>
      <c r="AH4015">
        <v>0</v>
      </c>
      <c r="AI4015">
        <v>0</v>
      </c>
      <c r="AL4015" t="s">
        <v>483</v>
      </c>
      <c r="AM4015">
        <v>75</v>
      </c>
      <c r="AN4015">
        <v>74</v>
      </c>
      <c r="AO4015">
        <v>18957</v>
      </c>
      <c r="AQ4015">
        <v>124795</v>
      </c>
      <c r="AR4015">
        <v>5355031</v>
      </c>
      <c r="AS4015" t="s">
        <v>1621</v>
      </c>
      <c r="AT4015" t="s">
        <v>736</v>
      </c>
      <c r="AW4015" t="s">
        <v>340</v>
      </c>
      <c r="AX4015" t="s">
        <v>340</v>
      </c>
      <c r="AY4015" t="s">
        <v>351</v>
      </c>
      <c r="AZ4015" t="s">
        <v>441</v>
      </c>
      <c r="BY4015" t="s">
        <v>342</v>
      </c>
      <c r="EQ4015">
        <v>243437</v>
      </c>
      <c r="ER4015" t="s">
        <v>1887</v>
      </c>
      <c r="EV4015">
        <v>17260596</v>
      </c>
      <c r="EW4015">
        <v>928</v>
      </c>
      <c r="EX4015">
        <v>206722</v>
      </c>
      <c r="EY4015" t="s">
        <v>9402</v>
      </c>
      <c r="EZ4015">
        <v>1</v>
      </c>
      <c r="FC4015">
        <v>5355031</v>
      </c>
      <c r="FD4015" t="s">
        <v>737</v>
      </c>
    </row>
    <row r="4016" spans="1:160" x14ac:dyDescent="0.3">
      <c r="A4016" t="str">
        <f>VLOOKUP(B4016,Table2[],3,FALSE)</f>
        <v>International</v>
      </c>
      <c r="B4016" t="str">
        <f>IF(OR(ISNUMBER(FIND("QVC",Z4016)),ISNUMBER(FIND("QVC",AL4016))),"QVC",IF(OR(ISNUMBER(FIND("NCO",H4016)),ISNUMBER(FIND("NCO",Y4016))), "NCO", IF(AL4016="consumer","PMD.com",VLOOKUP(LEFT(H4016,2),Tables!$E$1:$F$11,2,FALSE))))</f>
        <v>APAC+LA</v>
      </c>
      <c r="C4016">
        <f t="shared" si="189"/>
        <v>58040001</v>
      </c>
      <c r="D4016">
        <f t="shared" si="190"/>
        <v>66</v>
      </c>
      <c r="E4016" t="str">
        <f t="shared" ca="1" si="188"/>
        <v>shifted orders shipped</v>
      </c>
      <c r="F4016" t="s">
        <v>3539</v>
      </c>
      <c r="G4016" t="s">
        <v>335</v>
      </c>
      <c r="H4016" t="s">
        <v>1618</v>
      </c>
      <c r="I4016" s="6">
        <v>43992.791666666664</v>
      </c>
      <c r="J4016" t="s">
        <v>16</v>
      </c>
      <c r="K4016" s="6">
        <v>44013.671527777777</v>
      </c>
      <c r="L4016" t="s">
        <v>1619</v>
      </c>
      <c r="M4016" t="s">
        <v>1619</v>
      </c>
      <c r="N4016" t="s">
        <v>9400</v>
      </c>
      <c r="Q4016" t="s">
        <v>9401</v>
      </c>
      <c r="R4016" t="s">
        <v>359</v>
      </c>
      <c r="S4016">
        <v>33166</v>
      </c>
      <c r="T4016" t="s">
        <v>338</v>
      </c>
      <c r="U4016">
        <v>0</v>
      </c>
      <c r="V4016">
        <v>0</v>
      </c>
      <c r="Y4016" t="s">
        <v>1619</v>
      </c>
      <c r="Z4016" t="s">
        <v>1619</v>
      </c>
      <c r="AA4016" t="s">
        <v>9400</v>
      </c>
      <c r="AD4016" t="s">
        <v>9401</v>
      </c>
      <c r="AE4016" t="s">
        <v>359</v>
      </c>
      <c r="AF4016">
        <v>33166</v>
      </c>
      <c r="AG4016" t="s">
        <v>338</v>
      </c>
      <c r="AH4016">
        <v>0</v>
      </c>
      <c r="AI4016">
        <v>0</v>
      </c>
      <c r="AL4016" t="s">
        <v>483</v>
      </c>
      <c r="AM4016">
        <v>66</v>
      </c>
      <c r="AN4016">
        <v>66</v>
      </c>
      <c r="AO4016">
        <v>12788</v>
      </c>
      <c r="AQ4016">
        <v>124484</v>
      </c>
      <c r="AR4016">
        <v>58040001</v>
      </c>
      <c r="AS4016" t="s">
        <v>54</v>
      </c>
      <c r="AT4016" t="s">
        <v>55</v>
      </c>
      <c r="AW4016" t="s">
        <v>340</v>
      </c>
      <c r="AX4016" t="s">
        <v>340</v>
      </c>
      <c r="AY4016" t="s">
        <v>357</v>
      </c>
      <c r="AZ4016" t="s">
        <v>363</v>
      </c>
      <c r="BY4016" t="s">
        <v>342</v>
      </c>
      <c r="EQ4016">
        <v>251707</v>
      </c>
      <c r="ER4016" t="s">
        <v>1618</v>
      </c>
      <c r="EV4016">
        <v>17245616</v>
      </c>
      <c r="EW4016">
        <v>928</v>
      </c>
      <c r="EX4016">
        <v>204942</v>
      </c>
      <c r="EY4016" t="s">
        <v>9402</v>
      </c>
      <c r="EZ4016">
        <v>1</v>
      </c>
      <c r="FC4016">
        <v>58040001</v>
      </c>
      <c r="FD4016" t="s">
        <v>55</v>
      </c>
    </row>
    <row r="4017" spans="1:160" x14ac:dyDescent="0.3">
      <c r="A4017" t="str">
        <f>VLOOKUP(B4017,Table2[],3,FALSE)</f>
        <v>International</v>
      </c>
      <c r="B4017" t="str">
        <f>IF(OR(ISNUMBER(FIND("QVC",Z4017)),ISNUMBER(FIND("QVC",AL4017))),"QVC",IF(OR(ISNUMBER(FIND("NCO",H4017)),ISNUMBER(FIND("NCO",Y4017))), "NCO", IF(AL4017="consumer","PMD.com",VLOOKUP(LEFT(H4017,2),Tables!$E$1:$F$11,2,FALSE))))</f>
        <v>APAC+LA</v>
      </c>
      <c r="C4017">
        <f t="shared" si="189"/>
        <v>58040001</v>
      </c>
      <c r="D4017">
        <f t="shared" si="190"/>
        <v>6</v>
      </c>
      <c r="E4017" t="str">
        <f t="shared" ca="1" si="188"/>
        <v>shifted orders shipped</v>
      </c>
      <c r="F4017" t="s">
        <v>3539</v>
      </c>
      <c r="G4017" t="s">
        <v>335</v>
      </c>
      <c r="H4017" t="s">
        <v>1618</v>
      </c>
      <c r="I4017" s="6">
        <v>43992.791666666664</v>
      </c>
      <c r="J4017" t="s">
        <v>16</v>
      </c>
      <c r="K4017" s="6">
        <v>44013.671527777777</v>
      </c>
      <c r="L4017" t="s">
        <v>1619</v>
      </c>
      <c r="M4017" t="s">
        <v>1619</v>
      </c>
      <c r="N4017" t="s">
        <v>9400</v>
      </c>
      <c r="Q4017" t="s">
        <v>9401</v>
      </c>
      <c r="R4017" t="s">
        <v>359</v>
      </c>
      <c r="S4017">
        <v>33166</v>
      </c>
      <c r="T4017" t="s">
        <v>338</v>
      </c>
      <c r="U4017">
        <v>0</v>
      </c>
      <c r="V4017">
        <v>0</v>
      </c>
      <c r="Y4017" t="s">
        <v>1619</v>
      </c>
      <c r="Z4017" t="s">
        <v>1619</v>
      </c>
      <c r="AA4017" t="s">
        <v>9400</v>
      </c>
      <c r="AD4017" t="s">
        <v>9401</v>
      </c>
      <c r="AE4017" t="s">
        <v>359</v>
      </c>
      <c r="AF4017">
        <v>33166</v>
      </c>
      <c r="AG4017" t="s">
        <v>338</v>
      </c>
      <c r="AH4017">
        <v>0</v>
      </c>
      <c r="AI4017">
        <v>0</v>
      </c>
      <c r="AL4017" t="s">
        <v>483</v>
      </c>
      <c r="AM4017">
        <v>6</v>
      </c>
      <c r="AN4017">
        <v>6</v>
      </c>
      <c r="AO4017">
        <v>12788</v>
      </c>
      <c r="AQ4017">
        <v>124484</v>
      </c>
      <c r="AR4017">
        <v>58040001</v>
      </c>
      <c r="AS4017" t="s">
        <v>54</v>
      </c>
      <c r="AT4017" t="s">
        <v>55</v>
      </c>
      <c r="AW4017" t="s">
        <v>340</v>
      </c>
      <c r="AX4017" t="s">
        <v>340</v>
      </c>
      <c r="AY4017" t="s">
        <v>357</v>
      </c>
      <c r="AZ4017" t="s">
        <v>363</v>
      </c>
      <c r="BY4017" t="s">
        <v>342</v>
      </c>
      <c r="EQ4017">
        <v>251707</v>
      </c>
      <c r="ER4017" t="s">
        <v>1618</v>
      </c>
      <c r="EV4017">
        <v>17245616</v>
      </c>
      <c r="EW4017">
        <v>928</v>
      </c>
      <c r="EX4017">
        <v>204942</v>
      </c>
      <c r="EY4017" t="s">
        <v>9402</v>
      </c>
      <c r="EZ4017">
        <v>1</v>
      </c>
      <c r="FC4017">
        <v>58040001</v>
      </c>
      <c r="FD4017" t="s">
        <v>55</v>
      </c>
    </row>
    <row r="4018" spans="1:160" x14ac:dyDescent="0.3">
      <c r="A4018" t="str">
        <f>VLOOKUP(B4018,Table2[],3,FALSE)</f>
        <v>International</v>
      </c>
      <c r="B4018" t="str">
        <f>IF(OR(ISNUMBER(FIND("QVC",Z4018)),ISNUMBER(FIND("QVC",AL4018))),"QVC",IF(OR(ISNUMBER(FIND("NCO",H4018)),ISNUMBER(FIND("NCO",Y4018))), "NCO", IF(AL4018="consumer","PMD.com",VLOOKUP(LEFT(H4018,2),Tables!$E$1:$F$11,2,FALSE))))</f>
        <v>APAC+LA</v>
      </c>
      <c r="C4018">
        <f t="shared" si="189"/>
        <v>51090001</v>
      </c>
      <c r="D4018">
        <f t="shared" si="190"/>
        <v>54</v>
      </c>
      <c r="E4018" t="str">
        <f t="shared" ca="1" si="188"/>
        <v>shifted orders shipped</v>
      </c>
      <c r="F4018" t="s">
        <v>3539</v>
      </c>
      <c r="G4018" t="s">
        <v>335</v>
      </c>
      <c r="H4018" t="s">
        <v>1618</v>
      </c>
      <c r="I4018" s="6">
        <v>43992.791666666664</v>
      </c>
      <c r="J4018" t="s">
        <v>16</v>
      </c>
      <c r="K4018" s="6">
        <v>44013.671527777777</v>
      </c>
      <c r="L4018" t="s">
        <v>1619</v>
      </c>
      <c r="M4018" t="s">
        <v>1619</v>
      </c>
      <c r="N4018" t="s">
        <v>9400</v>
      </c>
      <c r="Q4018" t="s">
        <v>9401</v>
      </c>
      <c r="R4018" t="s">
        <v>359</v>
      </c>
      <c r="S4018">
        <v>33166</v>
      </c>
      <c r="T4018" t="s">
        <v>338</v>
      </c>
      <c r="U4018">
        <v>0</v>
      </c>
      <c r="V4018">
        <v>0</v>
      </c>
      <c r="Y4018" t="s">
        <v>1619</v>
      </c>
      <c r="Z4018" t="s">
        <v>1619</v>
      </c>
      <c r="AA4018" t="s">
        <v>9400</v>
      </c>
      <c r="AD4018" t="s">
        <v>9401</v>
      </c>
      <c r="AE4018" t="s">
        <v>359</v>
      </c>
      <c r="AF4018">
        <v>33166</v>
      </c>
      <c r="AG4018" t="s">
        <v>338</v>
      </c>
      <c r="AH4018">
        <v>0</v>
      </c>
      <c r="AI4018">
        <v>0</v>
      </c>
      <c r="AL4018" t="s">
        <v>483</v>
      </c>
      <c r="AM4018">
        <v>54</v>
      </c>
      <c r="AN4018">
        <v>54</v>
      </c>
      <c r="AO4018">
        <v>4885</v>
      </c>
      <c r="AQ4018">
        <v>124202</v>
      </c>
      <c r="AR4018">
        <v>51090001</v>
      </c>
      <c r="AS4018" t="s">
        <v>971</v>
      </c>
      <c r="AT4018" t="s">
        <v>60</v>
      </c>
      <c r="AW4018" t="s">
        <v>340</v>
      </c>
      <c r="AX4018" t="s">
        <v>340</v>
      </c>
      <c r="AY4018" t="s">
        <v>357</v>
      </c>
      <c r="AZ4018" t="s">
        <v>361</v>
      </c>
      <c r="BY4018" t="s">
        <v>342</v>
      </c>
      <c r="EQ4018">
        <v>248981</v>
      </c>
      <c r="ER4018" t="s">
        <v>1618</v>
      </c>
      <c r="EV4018">
        <v>17245616</v>
      </c>
      <c r="EW4018">
        <v>928</v>
      </c>
      <c r="EX4018">
        <v>204942</v>
      </c>
      <c r="EY4018" t="s">
        <v>9402</v>
      </c>
      <c r="EZ4018">
        <v>1</v>
      </c>
      <c r="FC4018">
        <v>51090001</v>
      </c>
      <c r="FD4018" t="s">
        <v>60</v>
      </c>
    </row>
    <row r="4019" spans="1:160" x14ac:dyDescent="0.3">
      <c r="A4019" t="str">
        <f>VLOOKUP(B4019,Table2[],3,FALSE)</f>
        <v>International</v>
      </c>
      <c r="B4019" t="str">
        <f>IF(OR(ISNUMBER(FIND("QVC",Z4019)),ISNUMBER(FIND("QVC",AL4019))),"QVC",IF(OR(ISNUMBER(FIND("NCO",H4019)),ISNUMBER(FIND("NCO",Y4019))), "NCO", IF(AL4019="consumer","PMD.com",VLOOKUP(LEFT(H4019,2),Tables!$E$1:$F$11,2,FALSE))))</f>
        <v>APAC+LA</v>
      </c>
      <c r="C4019">
        <f t="shared" si="189"/>
        <v>51090001</v>
      </c>
      <c r="D4019">
        <f t="shared" si="190"/>
        <v>6</v>
      </c>
      <c r="E4019" t="str">
        <f t="shared" ca="1" si="188"/>
        <v>shifted orders shipped</v>
      </c>
      <c r="F4019" t="s">
        <v>3539</v>
      </c>
      <c r="G4019" t="s">
        <v>335</v>
      </c>
      <c r="H4019" t="s">
        <v>1618</v>
      </c>
      <c r="I4019" s="6">
        <v>43992.791666666664</v>
      </c>
      <c r="J4019" t="s">
        <v>16</v>
      </c>
      <c r="K4019" s="6">
        <v>44013.671527777777</v>
      </c>
      <c r="L4019" t="s">
        <v>1619</v>
      </c>
      <c r="M4019" t="s">
        <v>1619</v>
      </c>
      <c r="N4019" t="s">
        <v>9400</v>
      </c>
      <c r="Q4019" t="s">
        <v>9401</v>
      </c>
      <c r="R4019" t="s">
        <v>359</v>
      </c>
      <c r="S4019">
        <v>33166</v>
      </c>
      <c r="T4019" t="s">
        <v>338</v>
      </c>
      <c r="U4019">
        <v>0</v>
      </c>
      <c r="V4019">
        <v>0</v>
      </c>
      <c r="Y4019" t="s">
        <v>1619</v>
      </c>
      <c r="Z4019" t="s">
        <v>1619</v>
      </c>
      <c r="AA4019" t="s">
        <v>9400</v>
      </c>
      <c r="AD4019" t="s">
        <v>9401</v>
      </c>
      <c r="AE4019" t="s">
        <v>359</v>
      </c>
      <c r="AF4019">
        <v>33166</v>
      </c>
      <c r="AG4019" t="s">
        <v>338</v>
      </c>
      <c r="AH4019">
        <v>0</v>
      </c>
      <c r="AI4019">
        <v>0</v>
      </c>
      <c r="AL4019" t="s">
        <v>483</v>
      </c>
      <c r="AM4019">
        <v>6</v>
      </c>
      <c r="AN4019">
        <v>6</v>
      </c>
      <c r="AO4019">
        <v>4885</v>
      </c>
      <c r="AQ4019">
        <v>124202</v>
      </c>
      <c r="AR4019">
        <v>51090001</v>
      </c>
      <c r="AS4019" t="s">
        <v>971</v>
      </c>
      <c r="AT4019" t="s">
        <v>60</v>
      </c>
      <c r="AW4019" t="s">
        <v>340</v>
      </c>
      <c r="AX4019" t="s">
        <v>340</v>
      </c>
      <c r="AY4019" t="s">
        <v>357</v>
      </c>
      <c r="AZ4019" t="s">
        <v>361</v>
      </c>
      <c r="BY4019" t="s">
        <v>342</v>
      </c>
      <c r="EQ4019">
        <v>248981</v>
      </c>
      <c r="ER4019" t="s">
        <v>1618</v>
      </c>
      <c r="EV4019">
        <v>17245616</v>
      </c>
      <c r="EW4019">
        <v>928</v>
      </c>
      <c r="EX4019">
        <v>204942</v>
      </c>
      <c r="EY4019" t="s">
        <v>9402</v>
      </c>
      <c r="EZ4019">
        <v>1</v>
      </c>
      <c r="FC4019">
        <v>51090001</v>
      </c>
      <c r="FD4019" t="s">
        <v>60</v>
      </c>
    </row>
    <row r="4020" spans="1:160" x14ac:dyDescent="0.3">
      <c r="A4020" t="str">
        <f>VLOOKUP(B4020,Table2[],3,FALSE)</f>
        <v>International</v>
      </c>
      <c r="B4020" t="str">
        <f>IF(OR(ISNUMBER(FIND("QVC",Z4020)),ISNUMBER(FIND("QVC",AL4020))),"QVC",IF(OR(ISNUMBER(FIND("NCO",H4020)),ISNUMBER(FIND("NCO",Y4020))), "NCO", IF(AL4020="consumer","PMD.com",VLOOKUP(LEFT(H4020,2),Tables!$E$1:$F$11,2,FALSE))))</f>
        <v>APAC+LA</v>
      </c>
      <c r="C4020">
        <f t="shared" si="189"/>
        <v>53200001</v>
      </c>
      <c r="D4020">
        <f t="shared" si="190"/>
        <v>24</v>
      </c>
      <c r="E4020" t="str">
        <f t="shared" ca="1" si="188"/>
        <v>shifted orders shipped</v>
      </c>
      <c r="F4020" t="s">
        <v>3539</v>
      </c>
      <c r="G4020" t="s">
        <v>335</v>
      </c>
      <c r="H4020" t="s">
        <v>1618</v>
      </c>
      <c r="I4020" s="6">
        <v>43992.791666666664</v>
      </c>
      <c r="J4020" t="s">
        <v>16</v>
      </c>
      <c r="K4020" s="6">
        <v>44013.671527777777</v>
      </c>
      <c r="L4020" t="s">
        <v>1619</v>
      </c>
      <c r="M4020" t="s">
        <v>1619</v>
      </c>
      <c r="N4020" t="s">
        <v>9400</v>
      </c>
      <c r="Q4020" t="s">
        <v>9401</v>
      </c>
      <c r="R4020" t="s">
        <v>359</v>
      </c>
      <c r="S4020">
        <v>33166</v>
      </c>
      <c r="T4020" t="s">
        <v>338</v>
      </c>
      <c r="U4020">
        <v>0</v>
      </c>
      <c r="V4020">
        <v>0</v>
      </c>
      <c r="Y4020" t="s">
        <v>1619</v>
      </c>
      <c r="Z4020" t="s">
        <v>1619</v>
      </c>
      <c r="AA4020" t="s">
        <v>9400</v>
      </c>
      <c r="AD4020" t="s">
        <v>9401</v>
      </c>
      <c r="AE4020" t="s">
        <v>359</v>
      </c>
      <c r="AF4020">
        <v>33166</v>
      </c>
      <c r="AG4020" t="s">
        <v>338</v>
      </c>
      <c r="AH4020">
        <v>0</v>
      </c>
      <c r="AI4020">
        <v>0</v>
      </c>
      <c r="AL4020" t="s">
        <v>483</v>
      </c>
      <c r="AM4020">
        <v>24</v>
      </c>
      <c r="AN4020">
        <v>24</v>
      </c>
      <c r="AO4020">
        <v>15189</v>
      </c>
      <c r="AQ4020">
        <v>123906</v>
      </c>
      <c r="AR4020">
        <v>53200001</v>
      </c>
      <c r="AS4020" t="s">
        <v>973</v>
      </c>
      <c r="AT4020" t="s">
        <v>50</v>
      </c>
      <c r="AW4020" t="s">
        <v>340</v>
      </c>
      <c r="AX4020" t="s">
        <v>340</v>
      </c>
      <c r="AY4020" t="s">
        <v>357</v>
      </c>
      <c r="AZ4020" t="s">
        <v>363</v>
      </c>
      <c r="BY4020" t="s">
        <v>342</v>
      </c>
      <c r="EQ4020">
        <v>252156</v>
      </c>
      <c r="ER4020" t="s">
        <v>1618</v>
      </c>
      <c r="EV4020">
        <v>17245616</v>
      </c>
      <c r="EW4020">
        <v>928</v>
      </c>
      <c r="EX4020">
        <v>204942</v>
      </c>
      <c r="EY4020" t="s">
        <v>9402</v>
      </c>
      <c r="EZ4020">
        <v>1</v>
      </c>
      <c r="FC4020">
        <v>53200001</v>
      </c>
      <c r="FD4020" t="s">
        <v>50</v>
      </c>
    </row>
    <row r="4021" spans="1:160" x14ac:dyDescent="0.3">
      <c r="A4021" t="str">
        <f>VLOOKUP(B4021,Table2[],3,FALSE)</f>
        <v>International</v>
      </c>
      <c r="B4021" t="str">
        <f>IF(OR(ISNUMBER(FIND("QVC",Z4021)),ISNUMBER(FIND("QVC",AL4021))),"QVC",IF(OR(ISNUMBER(FIND("NCO",H4021)),ISNUMBER(FIND("NCO",Y4021))), "NCO", IF(AL4021="consumer","PMD.com",VLOOKUP(LEFT(H4021,2),Tables!$E$1:$F$11,2,FALSE))))</f>
        <v>APAC+LA</v>
      </c>
      <c r="C4021">
        <f t="shared" si="189"/>
        <v>58030001</v>
      </c>
      <c r="D4021">
        <f t="shared" si="190"/>
        <v>12</v>
      </c>
      <c r="E4021" t="str">
        <f t="shared" ca="1" si="188"/>
        <v>shifted orders shipped</v>
      </c>
      <c r="F4021" t="s">
        <v>3539</v>
      </c>
      <c r="G4021" t="s">
        <v>335</v>
      </c>
      <c r="H4021" t="s">
        <v>1618</v>
      </c>
      <c r="I4021" s="6">
        <v>43992.791666666664</v>
      </c>
      <c r="J4021" t="s">
        <v>16</v>
      </c>
      <c r="K4021" s="6">
        <v>44013.671527777777</v>
      </c>
      <c r="L4021" t="s">
        <v>1619</v>
      </c>
      <c r="M4021" t="s">
        <v>1619</v>
      </c>
      <c r="N4021" t="s">
        <v>9400</v>
      </c>
      <c r="Q4021" t="s">
        <v>9401</v>
      </c>
      <c r="R4021" t="s">
        <v>359</v>
      </c>
      <c r="S4021">
        <v>33166</v>
      </c>
      <c r="T4021" t="s">
        <v>338</v>
      </c>
      <c r="U4021">
        <v>0</v>
      </c>
      <c r="V4021">
        <v>0</v>
      </c>
      <c r="Y4021" t="s">
        <v>1619</v>
      </c>
      <c r="Z4021" t="s">
        <v>1619</v>
      </c>
      <c r="AA4021" t="s">
        <v>9400</v>
      </c>
      <c r="AD4021" t="s">
        <v>9401</v>
      </c>
      <c r="AE4021" t="s">
        <v>359</v>
      </c>
      <c r="AF4021">
        <v>33166</v>
      </c>
      <c r="AG4021" t="s">
        <v>338</v>
      </c>
      <c r="AH4021">
        <v>0</v>
      </c>
      <c r="AI4021">
        <v>0</v>
      </c>
      <c r="AL4021" t="s">
        <v>483</v>
      </c>
      <c r="AM4021">
        <v>12</v>
      </c>
      <c r="AN4021">
        <v>12</v>
      </c>
      <c r="AO4021">
        <v>9621</v>
      </c>
      <c r="AQ4021">
        <v>124483</v>
      </c>
      <c r="AR4021">
        <v>58030001</v>
      </c>
      <c r="AS4021" t="s">
        <v>1616</v>
      </c>
      <c r="AT4021" t="s">
        <v>36</v>
      </c>
      <c r="AW4021" t="s">
        <v>340</v>
      </c>
      <c r="AX4021" t="s">
        <v>340</v>
      </c>
      <c r="AY4021" t="s">
        <v>382</v>
      </c>
      <c r="AZ4021" t="s">
        <v>383</v>
      </c>
      <c r="BY4021" t="s">
        <v>342</v>
      </c>
      <c r="EQ4021">
        <v>240936</v>
      </c>
      <c r="ER4021" t="s">
        <v>1618</v>
      </c>
      <c r="EV4021">
        <v>17245616</v>
      </c>
      <c r="EW4021">
        <v>928</v>
      </c>
      <c r="EX4021">
        <v>204942</v>
      </c>
      <c r="EY4021" t="s">
        <v>9402</v>
      </c>
      <c r="EZ4021">
        <v>1</v>
      </c>
      <c r="FC4021">
        <v>58030001</v>
      </c>
      <c r="FD4021" t="s">
        <v>36</v>
      </c>
    </row>
    <row r="4022" spans="1:160" x14ac:dyDescent="0.3">
      <c r="A4022" t="str">
        <f>VLOOKUP(B4022,Table2[],3,FALSE)</f>
        <v>Digital</v>
      </c>
      <c r="B4022" t="str">
        <f>IF(OR(ISNUMBER(FIND("QVC",Z4022)),ISNUMBER(FIND("QVC",AL4022))),"QVC",IF(OR(ISNUMBER(FIND("NCO",H4022)),ISNUMBER(FIND("NCO",Y4022))), "NCO", IF(AL4022="consumer","PMD.com",VLOOKUP(LEFT(H4022,2),Tables!$E$1:$F$11,2,FALSE))))</f>
        <v>PMD.com</v>
      </c>
      <c r="C4022">
        <f t="shared" si="189"/>
        <v>52430001</v>
      </c>
      <c r="D4022">
        <f t="shared" si="190"/>
        <v>1</v>
      </c>
      <c r="E4022" t="str">
        <f t="shared" ca="1" si="188"/>
        <v>MTD orders shipped</v>
      </c>
      <c r="F4022" t="s">
        <v>3539</v>
      </c>
      <c r="G4022" t="s">
        <v>335</v>
      </c>
      <c r="H4022" t="s">
        <v>9403</v>
      </c>
      <c r="I4022" s="6">
        <v>44013.452592592592</v>
      </c>
      <c r="J4022" t="s">
        <v>16</v>
      </c>
      <c r="K4022" s="6">
        <v>44013.672071759262</v>
      </c>
      <c r="M4022" t="s">
        <v>9404</v>
      </c>
      <c r="N4022" t="s">
        <v>9405</v>
      </c>
      <c r="O4022" t="s">
        <v>480</v>
      </c>
      <c r="Q4022" t="s">
        <v>784</v>
      </c>
      <c r="R4022" t="s">
        <v>365</v>
      </c>
      <c r="S4022" t="s">
        <v>9406</v>
      </c>
      <c r="T4022" t="s">
        <v>338</v>
      </c>
      <c r="U4022" t="s">
        <v>530</v>
      </c>
      <c r="W4022" t="s">
        <v>9407</v>
      </c>
      <c r="Z4022" t="s">
        <v>9404</v>
      </c>
      <c r="AA4022" t="s">
        <v>9405</v>
      </c>
      <c r="AB4022" t="s">
        <v>480</v>
      </c>
      <c r="AD4022" t="s">
        <v>784</v>
      </c>
      <c r="AE4022" t="s">
        <v>365</v>
      </c>
      <c r="AF4022" t="s">
        <v>9406</v>
      </c>
      <c r="AG4022" t="s">
        <v>338</v>
      </c>
      <c r="AH4022" t="s">
        <v>530</v>
      </c>
      <c r="AJ4022" t="s">
        <v>9407</v>
      </c>
      <c r="AL4022" t="s">
        <v>339</v>
      </c>
      <c r="AM4022">
        <v>1</v>
      </c>
      <c r="AN4022">
        <v>1</v>
      </c>
      <c r="AO4022">
        <v>12063</v>
      </c>
      <c r="AQ4022">
        <v>127155</v>
      </c>
      <c r="AR4022">
        <v>52430001</v>
      </c>
      <c r="AS4022" t="s">
        <v>927</v>
      </c>
      <c r="AT4022" t="s">
        <v>75</v>
      </c>
      <c r="AW4022" t="s">
        <v>340</v>
      </c>
      <c r="AX4022" t="s">
        <v>340</v>
      </c>
      <c r="AY4022" t="s">
        <v>357</v>
      </c>
      <c r="AZ4022" t="s">
        <v>363</v>
      </c>
      <c r="BY4022" t="s">
        <v>342</v>
      </c>
      <c r="EQ4022">
        <v>249990</v>
      </c>
      <c r="ER4022" t="s">
        <v>9408</v>
      </c>
      <c r="EV4022">
        <v>17289171</v>
      </c>
      <c r="EW4022">
        <v>928</v>
      </c>
      <c r="EX4022">
        <v>221320</v>
      </c>
      <c r="EY4022" t="s">
        <v>9409</v>
      </c>
      <c r="EZ4022">
        <v>1</v>
      </c>
      <c r="FC4022">
        <v>95292</v>
      </c>
      <c r="FD4022" t="s">
        <v>511</v>
      </c>
    </row>
    <row r="4023" spans="1:160" x14ac:dyDescent="0.3">
      <c r="A4023" t="str">
        <f>VLOOKUP(B4023,Table2[],3,FALSE)</f>
        <v>Digital</v>
      </c>
      <c r="B4023" t="str">
        <f>IF(OR(ISNUMBER(FIND("QVC",Z4023)),ISNUMBER(FIND("QVC",AL4023))),"QVC",IF(OR(ISNUMBER(FIND("NCO",H4023)),ISNUMBER(FIND("NCO",Y4023))), "NCO", IF(AL4023="consumer","PMD.com",VLOOKUP(LEFT(H4023,2),Tables!$E$1:$F$11,2,FALSE))))</f>
        <v>PMD.com</v>
      </c>
      <c r="C4023">
        <f t="shared" si="189"/>
        <v>51090001</v>
      </c>
      <c r="D4023">
        <f t="shared" si="190"/>
        <v>1</v>
      </c>
      <c r="E4023" t="str">
        <f t="shared" ca="1" si="188"/>
        <v>MTD orders shipped</v>
      </c>
      <c r="F4023" t="s">
        <v>3539</v>
      </c>
      <c r="G4023" t="s">
        <v>335</v>
      </c>
      <c r="H4023" t="s">
        <v>9403</v>
      </c>
      <c r="I4023" s="6">
        <v>44013.452592592592</v>
      </c>
      <c r="J4023" t="s">
        <v>16</v>
      </c>
      <c r="K4023" s="6">
        <v>44013.672071759262</v>
      </c>
      <c r="M4023" t="s">
        <v>9404</v>
      </c>
      <c r="N4023" t="s">
        <v>9405</v>
      </c>
      <c r="O4023" t="s">
        <v>480</v>
      </c>
      <c r="Q4023" t="s">
        <v>784</v>
      </c>
      <c r="R4023" t="s">
        <v>365</v>
      </c>
      <c r="S4023" t="s">
        <v>9406</v>
      </c>
      <c r="T4023" t="s">
        <v>338</v>
      </c>
      <c r="U4023" t="s">
        <v>530</v>
      </c>
      <c r="W4023" t="s">
        <v>9407</v>
      </c>
      <c r="Z4023" t="s">
        <v>9404</v>
      </c>
      <c r="AA4023" t="s">
        <v>9405</v>
      </c>
      <c r="AB4023" t="s">
        <v>480</v>
      </c>
      <c r="AD4023" t="s">
        <v>784</v>
      </c>
      <c r="AE4023" t="s">
        <v>365</v>
      </c>
      <c r="AF4023" t="s">
        <v>9406</v>
      </c>
      <c r="AG4023" t="s">
        <v>338</v>
      </c>
      <c r="AH4023" t="s">
        <v>530</v>
      </c>
      <c r="AJ4023" t="s">
        <v>9407</v>
      </c>
      <c r="AL4023" t="s">
        <v>339</v>
      </c>
      <c r="AM4023">
        <v>1</v>
      </c>
      <c r="AN4023">
        <v>1</v>
      </c>
      <c r="AO4023">
        <v>4885</v>
      </c>
      <c r="AQ4023">
        <v>124202</v>
      </c>
      <c r="AR4023">
        <v>51090001</v>
      </c>
      <c r="AS4023" t="s">
        <v>1986</v>
      </c>
      <c r="AT4023" t="s">
        <v>60</v>
      </c>
      <c r="AW4023" t="s">
        <v>340</v>
      </c>
      <c r="AX4023" t="s">
        <v>340</v>
      </c>
      <c r="AY4023" t="s">
        <v>357</v>
      </c>
      <c r="AZ4023" t="s">
        <v>361</v>
      </c>
      <c r="BY4023" t="s">
        <v>342</v>
      </c>
      <c r="EQ4023">
        <v>250831</v>
      </c>
      <c r="ER4023" t="s">
        <v>9408</v>
      </c>
      <c r="EV4023">
        <v>17289171</v>
      </c>
      <c r="EW4023">
        <v>928</v>
      </c>
      <c r="EX4023">
        <v>221320</v>
      </c>
      <c r="EY4023" t="s">
        <v>9409</v>
      </c>
      <c r="EZ4023">
        <v>1</v>
      </c>
      <c r="FC4023">
        <v>95292</v>
      </c>
      <c r="FD4023" t="s">
        <v>511</v>
      </c>
    </row>
    <row r="4024" spans="1:160" x14ac:dyDescent="0.3">
      <c r="A4024" t="str">
        <f>VLOOKUP(B4024,Table2[],3,FALSE)</f>
        <v>Digital</v>
      </c>
      <c r="B4024" t="str">
        <f>IF(OR(ISNUMBER(FIND("QVC",Z4024)),ISNUMBER(FIND("QVC",AL4024))),"QVC",IF(OR(ISNUMBER(FIND("NCO",H4024)),ISNUMBER(FIND("NCO",Y4024))), "NCO", IF(AL4024="consumer","PMD.com",VLOOKUP(LEFT(H4024,2),Tables!$E$1:$F$11,2,FALSE))))</f>
        <v>PMD.com</v>
      </c>
      <c r="C4024">
        <f t="shared" si="189"/>
        <v>5341</v>
      </c>
      <c r="D4024">
        <f t="shared" si="190"/>
        <v>1</v>
      </c>
      <c r="E4024" t="str">
        <f t="shared" ca="1" si="188"/>
        <v>MTD orders shipped</v>
      </c>
      <c r="F4024" t="s">
        <v>3539</v>
      </c>
      <c r="G4024" t="s">
        <v>335</v>
      </c>
      <c r="H4024" t="s">
        <v>9403</v>
      </c>
      <c r="I4024" s="6">
        <v>44013.452592592592</v>
      </c>
      <c r="J4024" t="s">
        <v>16</v>
      </c>
      <c r="K4024" s="6">
        <v>44013.672071759262</v>
      </c>
      <c r="M4024" t="s">
        <v>9404</v>
      </c>
      <c r="N4024" t="s">
        <v>9405</v>
      </c>
      <c r="O4024" t="s">
        <v>480</v>
      </c>
      <c r="Q4024" t="s">
        <v>784</v>
      </c>
      <c r="R4024" t="s">
        <v>365</v>
      </c>
      <c r="S4024" t="s">
        <v>9406</v>
      </c>
      <c r="T4024" t="s">
        <v>338</v>
      </c>
      <c r="U4024" t="s">
        <v>530</v>
      </c>
      <c r="W4024" t="s">
        <v>9407</v>
      </c>
      <c r="Z4024" t="s">
        <v>9404</v>
      </c>
      <c r="AA4024" t="s">
        <v>9405</v>
      </c>
      <c r="AB4024" t="s">
        <v>480</v>
      </c>
      <c r="AD4024" t="s">
        <v>784</v>
      </c>
      <c r="AE4024" t="s">
        <v>365</v>
      </c>
      <c r="AF4024" t="s">
        <v>9406</v>
      </c>
      <c r="AG4024" t="s">
        <v>338</v>
      </c>
      <c r="AH4024" t="s">
        <v>530</v>
      </c>
      <c r="AJ4024" t="s">
        <v>9407</v>
      </c>
      <c r="AL4024" t="s">
        <v>339</v>
      </c>
      <c r="AM4024">
        <v>1</v>
      </c>
      <c r="AN4024">
        <v>1</v>
      </c>
      <c r="AO4024">
        <v>15156</v>
      </c>
      <c r="AQ4024">
        <v>124187</v>
      </c>
      <c r="AR4024">
        <v>5341</v>
      </c>
      <c r="AS4024" t="s">
        <v>1851</v>
      </c>
      <c r="AT4024" t="s">
        <v>82</v>
      </c>
      <c r="AW4024" t="s">
        <v>340</v>
      </c>
      <c r="AX4024" t="s">
        <v>340</v>
      </c>
      <c r="AY4024" t="s">
        <v>345</v>
      </c>
      <c r="AZ4024" t="s">
        <v>346</v>
      </c>
      <c r="BY4024" t="s">
        <v>342</v>
      </c>
      <c r="EQ4024">
        <v>243643</v>
      </c>
      <c r="ER4024" t="s">
        <v>9408</v>
      </c>
      <c r="EV4024">
        <v>17289171</v>
      </c>
      <c r="EW4024">
        <v>928</v>
      </c>
      <c r="EX4024">
        <v>221320</v>
      </c>
      <c r="EY4024" t="s">
        <v>9409</v>
      </c>
      <c r="EZ4024">
        <v>1</v>
      </c>
      <c r="FC4024">
        <v>95292</v>
      </c>
      <c r="FD4024" t="s">
        <v>511</v>
      </c>
    </row>
    <row r="4025" spans="1:160" x14ac:dyDescent="0.3">
      <c r="A4025" t="str">
        <f>VLOOKUP(B4025,Table2[],3,FALSE)</f>
        <v>Digital</v>
      </c>
      <c r="B4025" t="str">
        <f>IF(OR(ISNUMBER(FIND("QVC",Z4025)),ISNUMBER(FIND("QVC",AL4025))),"QVC",IF(OR(ISNUMBER(FIND("NCO",H4025)),ISNUMBER(FIND("NCO",Y4025))), "NCO", IF(AL4025="consumer","PMD.com",VLOOKUP(LEFT(H4025,2),Tables!$E$1:$F$11,2,FALSE))))</f>
        <v>PMD.com</v>
      </c>
      <c r="C4025">
        <f t="shared" si="189"/>
        <v>5341</v>
      </c>
      <c r="D4025">
        <f t="shared" si="190"/>
        <v>1</v>
      </c>
      <c r="E4025" t="str">
        <f t="shared" ca="1" si="188"/>
        <v>shifted orders shipped</v>
      </c>
      <c r="F4025" t="s">
        <v>3539</v>
      </c>
      <c r="G4025" t="s">
        <v>335</v>
      </c>
      <c r="H4025" t="s">
        <v>2051</v>
      </c>
      <c r="I4025" s="6">
        <v>44007.380011574074</v>
      </c>
      <c r="J4025" t="s">
        <v>16</v>
      </c>
      <c r="K4025" s="6">
        <v>44013.67255787037</v>
      </c>
      <c r="M4025" t="s">
        <v>9410</v>
      </c>
      <c r="N4025" t="s">
        <v>9411</v>
      </c>
      <c r="O4025" t="s">
        <v>9412</v>
      </c>
      <c r="Q4025" t="s">
        <v>750</v>
      </c>
      <c r="R4025" t="s">
        <v>362</v>
      </c>
      <c r="S4025">
        <v>2210</v>
      </c>
      <c r="T4025" t="s">
        <v>338</v>
      </c>
      <c r="U4025" t="s">
        <v>530</v>
      </c>
      <c r="W4025" t="s">
        <v>9413</v>
      </c>
      <c r="Z4025" t="s">
        <v>9410</v>
      </c>
      <c r="AA4025" t="s">
        <v>9411</v>
      </c>
      <c r="AB4025" t="s">
        <v>9412</v>
      </c>
      <c r="AD4025" t="s">
        <v>750</v>
      </c>
      <c r="AE4025" t="s">
        <v>362</v>
      </c>
      <c r="AF4025">
        <v>2210</v>
      </c>
      <c r="AG4025" t="s">
        <v>338</v>
      </c>
      <c r="AH4025" t="s">
        <v>530</v>
      </c>
      <c r="AJ4025" t="s">
        <v>9413</v>
      </c>
      <c r="AL4025" t="s">
        <v>339</v>
      </c>
      <c r="AM4025">
        <v>1</v>
      </c>
      <c r="AN4025">
        <v>1</v>
      </c>
      <c r="AO4025">
        <v>15156</v>
      </c>
      <c r="AQ4025">
        <v>124187</v>
      </c>
      <c r="AR4025">
        <v>5341</v>
      </c>
      <c r="AS4025" t="s">
        <v>831</v>
      </c>
      <c r="AT4025" t="s">
        <v>82</v>
      </c>
      <c r="AW4025" t="s">
        <v>340</v>
      </c>
      <c r="AX4025" t="s">
        <v>340</v>
      </c>
      <c r="AY4025" t="s">
        <v>345</v>
      </c>
      <c r="AZ4025" t="s">
        <v>346</v>
      </c>
      <c r="BY4025" t="s">
        <v>342</v>
      </c>
      <c r="EQ4025">
        <v>244247</v>
      </c>
      <c r="ER4025" t="s">
        <v>2052</v>
      </c>
      <c r="EV4025">
        <v>17268954</v>
      </c>
      <c r="EW4025">
        <v>928</v>
      </c>
      <c r="EX4025">
        <v>209131</v>
      </c>
      <c r="EY4025" t="s">
        <v>9414</v>
      </c>
      <c r="EZ4025">
        <v>1</v>
      </c>
      <c r="FC4025">
        <v>95009</v>
      </c>
      <c r="FD4025" t="s">
        <v>1169</v>
      </c>
    </row>
    <row r="4026" spans="1:160" x14ac:dyDescent="0.3">
      <c r="A4026" t="str">
        <f>VLOOKUP(B4026,Table2[],3,FALSE)</f>
        <v>Digital</v>
      </c>
      <c r="B4026" t="str">
        <f>IF(OR(ISNUMBER(FIND("QVC",Z4026)),ISNUMBER(FIND("QVC",AL4026))),"QVC",IF(OR(ISNUMBER(FIND("NCO",H4026)),ISNUMBER(FIND("NCO",Y4026))), "NCO", IF(AL4026="consumer","PMD.com",VLOOKUP(LEFT(H4026,2),Tables!$E$1:$F$11,2,FALSE))))</f>
        <v>PMD.com</v>
      </c>
      <c r="C4026">
        <f t="shared" si="189"/>
        <v>51090001</v>
      </c>
      <c r="D4026">
        <f t="shared" si="190"/>
        <v>1</v>
      </c>
      <c r="E4026" t="str">
        <f t="shared" ca="1" si="188"/>
        <v>shifted orders shipped</v>
      </c>
      <c r="F4026" t="s">
        <v>3539</v>
      </c>
      <c r="G4026" t="s">
        <v>335</v>
      </c>
      <c r="H4026" t="s">
        <v>2051</v>
      </c>
      <c r="I4026" s="6">
        <v>44007.380011574074</v>
      </c>
      <c r="J4026" t="s">
        <v>16</v>
      </c>
      <c r="K4026" s="6">
        <v>44013.67255787037</v>
      </c>
      <c r="M4026" t="s">
        <v>9410</v>
      </c>
      <c r="N4026" t="s">
        <v>9411</v>
      </c>
      <c r="O4026" t="s">
        <v>9412</v>
      </c>
      <c r="Q4026" t="s">
        <v>750</v>
      </c>
      <c r="R4026" t="s">
        <v>362</v>
      </c>
      <c r="S4026">
        <v>2210</v>
      </c>
      <c r="T4026" t="s">
        <v>338</v>
      </c>
      <c r="U4026" t="s">
        <v>530</v>
      </c>
      <c r="W4026" t="s">
        <v>9413</v>
      </c>
      <c r="Z4026" t="s">
        <v>9410</v>
      </c>
      <c r="AA4026" t="s">
        <v>9411</v>
      </c>
      <c r="AB4026" t="s">
        <v>9412</v>
      </c>
      <c r="AD4026" t="s">
        <v>750</v>
      </c>
      <c r="AE4026" t="s">
        <v>362</v>
      </c>
      <c r="AF4026">
        <v>2210</v>
      </c>
      <c r="AG4026" t="s">
        <v>338</v>
      </c>
      <c r="AH4026" t="s">
        <v>530</v>
      </c>
      <c r="AJ4026" t="s">
        <v>9413</v>
      </c>
      <c r="AL4026" t="s">
        <v>339</v>
      </c>
      <c r="AM4026">
        <v>1</v>
      </c>
      <c r="AN4026">
        <v>1</v>
      </c>
      <c r="AO4026">
        <v>4885</v>
      </c>
      <c r="AQ4026">
        <v>124202</v>
      </c>
      <c r="AR4026">
        <v>51090001</v>
      </c>
      <c r="AS4026" t="s">
        <v>1986</v>
      </c>
      <c r="AT4026" t="s">
        <v>60</v>
      </c>
      <c r="AW4026" t="s">
        <v>340</v>
      </c>
      <c r="AX4026" t="s">
        <v>340</v>
      </c>
      <c r="AY4026" t="s">
        <v>357</v>
      </c>
      <c r="AZ4026" t="s">
        <v>361</v>
      </c>
      <c r="BY4026" t="s">
        <v>342</v>
      </c>
      <c r="EQ4026">
        <v>250831</v>
      </c>
      <c r="ER4026" t="s">
        <v>2052</v>
      </c>
      <c r="EV4026">
        <v>17268954</v>
      </c>
      <c r="EW4026">
        <v>928</v>
      </c>
      <c r="EX4026">
        <v>209131</v>
      </c>
      <c r="EY4026" t="s">
        <v>9414</v>
      </c>
      <c r="EZ4026">
        <v>1</v>
      </c>
      <c r="FC4026">
        <v>95009</v>
      </c>
      <c r="FD4026" t="s">
        <v>1169</v>
      </c>
    </row>
    <row r="4027" spans="1:160" x14ac:dyDescent="0.3">
      <c r="A4027" t="str">
        <f>VLOOKUP(B4027,Table2[],3,FALSE)</f>
        <v>Digital</v>
      </c>
      <c r="B4027" t="str">
        <f>IF(OR(ISNUMBER(FIND("QVC",Z4027)),ISNUMBER(FIND("QVC",AL4027))),"QVC",IF(OR(ISNUMBER(FIND("NCO",H4027)),ISNUMBER(FIND("NCO",Y4027))), "NCO", IF(AL4027="consumer","PMD.com",VLOOKUP(LEFT(H4027,2),Tables!$E$1:$F$11,2,FALSE))))</f>
        <v>PMD.com</v>
      </c>
      <c r="C4027">
        <f t="shared" si="189"/>
        <v>5341</v>
      </c>
      <c r="D4027">
        <f t="shared" si="190"/>
        <v>1</v>
      </c>
      <c r="E4027" t="str">
        <f t="shared" ca="1" si="188"/>
        <v>shifted orders shipped</v>
      </c>
      <c r="F4027" t="s">
        <v>3539</v>
      </c>
      <c r="G4027" t="s">
        <v>335</v>
      </c>
      <c r="H4027" t="s">
        <v>2045</v>
      </c>
      <c r="I4027" s="6">
        <v>44007.380104166667</v>
      </c>
      <c r="J4027" t="s">
        <v>16</v>
      </c>
      <c r="K4027" s="6">
        <v>44013.672685185185</v>
      </c>
      <c r="M4027" t="s">
        <v>9415</v>
      </c>
      <c r="N4027" t="s">
        <v>9416</v>
      </c>
      <c r="Q4027" t="s">
        <v>427</v>
      </c>
      <c r="R4027" t="s">
        <v>412</v>
      </c>
      <c r="S4027">
        <v>43235</v>
      </c>
      <c r="T4027" t="s">
        <v>338</v>
      </c>
      <c r="U4027" t="s">
        <v>530</v>
      </c>
      <c r="W4027" t="s">
        <v>9417</v>
      </c>
      <c r="Z4027" t="s">
        <v>9415</v>
      </c>
      <c r="AA4027" t="s">
        <v>9416</v>
      </c>
      <c r="AD4027" t="s">
        <v>427</v>
      </c>
      <c r="AE4027" t="s">
        <v>412</v>
      </c>
      <c r="AF4027">
        <v>43235</v>
      </c>
      <c r="AG4027" t="s">
        <v>338</v>
      </c>
      <c r="AH4027" t="s">
        <v>530</v>
      </c>
      <c r="AJ4027" t="s">
        <v>9417</v>
      </c>
      <c r="AL4027" t="s">
        <v>339</v>
      </c>
      <c r="AM4027">
        <v>1</v>
      </c>
      <c r="AN4027">
        <v>1</v>
      </c>
      <c r="AO4027">
        <v>15156</v>
      </c>
      <c r="AQ4027">
        <v>124187</v>
      </c>
      <c r="AR4027">
        <v>5341</v>
      </c>
      <c r="AS4027" t="s">
        <v>831</v>
      </c>
      <c r="AT4027" t="s">
        <v>82</v>
      </c>
      <c r="AW4027" t="s">
        <v>340</v>
      </c>
      <c r="AX4027" t="s">
        <v>340</v>
      </c>
      <c r="AY4027" t="s">
        <v>345</v>
      </c>
      <c r="AZ4027" t="s">
        <v>346</v>
      </c>
      <c r="BY4027" t="s">
        <v>342</v>
      </c>
      <c r="EQ4027">
        <v>244247</v>
      </c>
      <c r="ER4027" t="s">
        <v>2046</v>
      </c>
      <c r="EV4027">
        <v>17268951</v>
      </c>
      <c r="EW4027">
        <v>928</v>
      </c>
      <c r="EX4027">
        <v>209128</v>
      </c>
      <c r="EY4027" t="s">
        <v>9418</v>
      </c>
      <c r="EZ4027">
        <v>1</v>
      </c>
      <c r="FC4027">
        <v>95071</v>
      </c>
      <c r="FD4027" t="s">
        <v>1477</v>
      </c>
    </row>
    <row r="4028" spans="1:160" x14ac:dyDescent="0.3">
      <c r="A4028" t="str">
        <f>VLOOKUP(B4028,Table2[],3,FALSE)</f>
        <v>Digital</v>
      </c>
      <c r="B4028" t="str">
        <f>IF(OR(ISNUMBER(FIND("QVC",Z4028)),ISNUMBER(FIND("QVC",AL4028))),"QVC",IF(OR(ISNUMBER(FIND("NCO",H4028)),ISNUMBER(FIND("NCO",Y4028))), "NCO", IF(AL4028="consumer","PMD.com",VLOOKUP(LEFT(H4028,2),Tables!$E$1:$F$11,2,FALSE))))</f>
        <v>PMD.com</v>
      </c>
      <c r="C4028">
        <f t="shared" si="189"/>
        <v>53200001</v>
      </c>
      <c r="D4028">
        <f t="shared" si="190"/>
        <v>1</v>
      </c>
      <c r="E4028" t="str">
        <f t="shared" ca="1" si="188"/>
        <v>shifted orders shipped</v>
      </c>
      <c r="F4028" t="s">
        <v>3539</v>
      </c>
      <c r="G4028" t="s">
        <v>335</v>
      </c>
      <c r="H4028" t="s">
        <v>2045</v>
      </c>
      <c r="I4028" s="6">
        <v>44007.380104166667</v>
      </c>
      <c r="J4028" t="s">
        <v>16</v>
      </c>
      <c r="K4028" s="6">
        <v>44013.672685185185</v>
      </c>
      <c r="M4028" t="s">
        <v>9415</v>
      </c>
      <c r="N4028" t="s">
        <v>9416</v>
      </c>
      <c r="Q4028" t="s">
        <v>427</v>
      </c>
      <c r="R4028" t="s">
        <v>412</v>
      </c>
      <c r="S4028">
        <v>43235</v>
      </c>
      <c r="T4028" t="s">
        <v>338</v>
      </c>
      <c r="U4028" t="s">
        <v>530</v>
      </c>
      <c r="W4028" t="s">
        <v>9417</v>
      </c>
      <c r="Z4028" t="s">
        <v>9415</v>
      </c>
      <c r="AA4028" t="s">
        <v>9416</v>
      </c>
      <c r="AD4028" t="s">
        <v>427</v>
      </c>
      <c r="AE4028" t="s">
        <v>412</v>
      </c>
      <c r="AF4028">
        <v>43235</v>
      </c>
      <c r="AG4028" t="s">
        <v>338</v>
      </c>
      <c r="AH4028" t="s">
        <v>530</v>
      </c>
      <c r="AJ4028" t="s">
        <v>9417</v>
      </c>
      <c r="AL4028" t="s">
        <v>339</v>
      </c>
      <c r="AM4028">
        <v>1</v>
      </c>
      <c r="AN4028">
        <v>1</v>
      </c>
      <c r="AO4028">
        <v>15189</v>
      </c>
      <c r="AQ4028">
        <v>123906</v>
      </c>
      <c r="AR4028">
        <v>53200001</v>
      </c>
      <c r="AS4028" t="s">
        <v>973</v>
      </c>
      <c r="AT4028" t="s">
        <v>50</v>
      </c>
      <c r="AW4028" t="s">
        <v>340</v>
      </c>
      <c r="AX4028" t="s">
        <v>340</v>
      </c>
      <c r="AY4028" t="s">
        <v>357</v>
      </c>
      <c r="AZ4028" t="s">
        <v>363</v>
      </c>
      <c r="BY4028" t="s">
        <v>342</v>
      </c>
      <c r="EQ4028">
        <v>252156</v>
      </c>
      <c r="ER4028" t="s">
        <v>2046</v>
      </c>
      <c r="EV4028">
        <v>17268951</v>
      </c>
      <c r="EW4028">
        <v>928</v>
      </c>
      <c r="EX4028">
        <v>209128</v>
      </c>
      <c r="EY4028" t="s">
        <v>9418</v>
      </c>
      <c r="EZ4028">
        <v>1</v>
      </c>
      <c r="FC4028">
        <v>95071</v>
      </c>
      <c r="FD4028" t="s">
        <v>1477</v>
      </c>
    </row>
    <row r="4029" spans="1:160" x14ac:dyDescent="0.3">
      <c r="A4029" t="str">
        <f>VLOOKUP(B4029,Table2[],3,FALSE)</f>
        <v>Digital</v>
      </c>
      <c r="B4029" t="str">
        <f>IF(OR(ISNUMBER(FIND("QVC",Z4029)),ISNUMBER(FIND("QVC",AL4029))),"QVC",IF(OR(ISNUMBER(FIND("NCO",H4029)),ISNUMBER(FIND("NCO",Y4029))), "NCO", IF(AL4029="consumer","PMD.com",VLOOKUP(LEFT(H4029,2),Tables!$E$1:$F$11,2,FALSE))))</f>
        <v>PMD.com</v>
      </c>
      <c r="C4029">
        <f t="shared" si="189"/>
        <v>5901</v>
      </c>
      <c r="D4029">
        <f t="shared" si="190"/>
        <v>1</v>
      </c>
      <c r="E4029" t="str">
        <f t="shared" ca="1" si="188"/>
        <v>MTD orders shipped</v>
      </c>
      <c r="F4029" t="s">
        <v>3539</v>
      </c>
      <c r="G4029" t="s">
        <v>335</v>
      </c>
      <c r="H4029" t="s">
        <v>9419</v>
      </c>
      <c r="I4029" s="6">
        <v>44013.438622685186</v>
      </c>
      <c r="J4029" t="s">
        <v>16</v>
      </c>
      <c r="K4029" s="6">
        <v>44013.673368055555</v>
      </c>
      <c r="M4029" t="s">
        <v>9420</v>
      </c>
      <c r="N4029" t="s">
        <v>9421</v>
      </c>
      <c r="Q4029" t="s">
        <v>1791</v>
      </c>
      <c r="R4029" t="s">
        <v>401</v>
      </c>
      <c r="S4029">
        <v>66604</v>
      </c>
      <c r="T4029" t="s">
        <v>338</v>
      </c>
      <c r="U4029" t="s">
        <v>530</v>
      </c>
      <c r="W4029" t="s">
        <v>9422</v>
      </c>
      <c r="Z4029" t="s">
        <v>9420</v>
      </c>
      <c r="AA4029" t="s">
        <v>9421</v>
      </c>
      <c r="AD4029" t="s">
        <v>1791</v>
      </c>
      <c r="AE4029" t="s">
        <v>401</v>
      </c>
      <c r="AF4029">
        <v>66604</v>
      </c>
      <c r="AG4029" t="s">
        <v>338</v>
      </c>
      <c r="AH4029" t="s">
        <v>530</v>
      </c>
      <c r="AJ4029" t="s">
        <v>9422</v>
      </c>
      <c r="AL4029" t="s">
        <v>339</v>
      </c>
      <c r="AM4029">
        <v>1</v>
      </c>
      <c r="AN4029">
        <v>1</v>
      </c>
      <c r="AO4029">
        <v>1428</v>
      </c>
      <c r="AQ4029">
        <v>123804</v>
      </c>
      <c r="AR4029">
        <v>5901</v>
      </c>
      <c r="AS4029" t="s">
        <v>1300</v>
      </c>
      <c r="AT4029" t="s">
        <v>17</v>
      </c>
      <c r="AW4029" t="s">
        <v>352</v>
      </c>
      <c r="AX4029" t="s">
        <v>352</v>
      </c>
      <c r="AY4029" t="s">
        <v>353</v>
      </c>
      <c r="AZ4029" t="s">
        <v>358</v>
      </c>
      <c r="BY4029" t="s">
        <v>342</v>
      </c>
      <c r="EQ4029">
        <v>250322</v>
      </c>
      <c r="ER4029" t="s">
        <v>9423</v>
      </c>
      <c r="EV4029">
        <v>17289162</v>
      </c>
      <c r="EW4029">
        <v>928</v>
      </c>
      <c r="EX4029">
        <v>221311</v>
      </c>
      <c r="EY4029" t="s">
        <v>9424</v>
      </c>
      <c r="EZ4029">
        <v>1</v>
      </c>
      <c r="FC4029">
        <v>5901</v>
      </c>
      <c r="FD4029" t="s">
        <v>17</v>
      </c>
    </row>
    <row r="4030" spans="1:160" x14ac:dyDescent="0.3">
      <c r="A4030" t="str">
        <f>VLOOKUP(B4030,Table2[],3,FALSE)</f>
        <v>Digital</v>
      </c>
      <c r="B4030" t="str">
        <f>IF(OR(ISNUMBER(FIND("QVC",Z4030)),ISNUMBER(FIND("QVC",AL4030))),"QVC",IF(OR(ISNUMBER(FIND("NCO",H4030)),ISNUMBER(FIND("NCO",Y4030))), "NCO", IF(AL4030="consumer","PMD.com",VLOOKUP(LEFT(H4030,2),Tables!$E$1:$F$11,2,FALSE))))</f>
        <v>PMD.com</v>
      </c>
      <c r="C4030">
        <f t="shared" si="189"/>
        <v>5342</v>
      </c>
      <c r="D4030">
        <f t="shared" si="190"/>
        <v>1</v>
      </c>
      <c r="E4030" t="str">
        <f t="shared" ca="1" si="188"/>
        <v>shifted orders shipped</v>
      </c>
      <c r="F4030" t="s">
        <v>3539</v>
      </c>
      <c r="G4030" t="s">
        <v>335</v>
      </c>
      <c r="H4030" t="s">
        <v>2041</v>
      </c>
      <c r="I4030" s="6">
        <v>44007.380185185182</v>
      </c>
      <c r="J4030" t="s">
        <v>16</v>
      </c>
      <c r="K4030" s="6">
        <v>44013.673946759256</v>
      </c>
      <c r="M4030" t="s">
        <v>9425</v>
      </c>
      <c r="N4030" t="s">
        <v>9426</v>
      </c>
      <c r="Q4030" t="s">
        <v>1340</v>
      </c>
      <c r="R4030" t="s">
        <v>412</v>
      </c>
      <c r="S4030">
        <v>45011</v>
      </c>
      <c r="T4030" t="s">
        <v>338</v>
      </c>
      <c r="U4030" t="s">
        <v>530</v>
      </c>
      <c r="W4030" t="s">
        <v>9427</v>
      </c>
      <c r="Z4030" t="s">
        <v>9425</v>
      </c>
      <c r="AA4030" t="s">
        <v>9426</v>
      </c>
      <c r="AD4030" t="s">
        <v>1340</v>
      </c>
      <c r="AE4030" t="s">
        <v>412</v>
      </c>
      <c r="AF4030">
        <v>45011</v>
      </c>
      <c r="AG4030" t="s">
        <v>338</v>
      </c>
      <c r="AH4030" t="s">
        <v>530</v>
      </c>
      <c r="AJ4030" t="s">
        <v>9427</v>
      </c>
      <c r="AL4030" t="s">
        <v>339</v>
      </c>
      <c r="AM4030">
        <v>1</v>
      </c>
      <c r="AN4030">
        <v>1</v>
      </c>
      <c r="AO4030">
        <v>13280</v>
      </c>
      <c r="AQ4030">
        <v>123849</v>
      </c>
      <c r="AR4030">
        <v>5342</v>
      </c>
      <c r="AS4030" t="s">
        <v>1885</v>
      </c>
      <c r="AT4030" t="s">
        <v>149</v>
      </c>
      <c r="AW4030" t="s">
        <v>340</v>
      </c>
      <c r="AX4030" t="s">
        <v>340</v>
      </c>
      <c r="AY4030" t="s">
        <v>345</v>
      </c>
      <c r="AZ4030" t="s">
        <v>346</v>
      </c>
      <c r="BY4030" t="s">
        <v>342</v>
      </c>
      <c r="EQ4030">
        <v>243460</v>
      </c>
      <c r="ER4030" t="s">
        <v>2042</v>
      </c>
      <c r="EV4030">
        <v>17268949</v>
      </c>
      <c r="EW4030">
        <v>928</v>
      </c>
      <c r="EX4030">
        <v>209126</v>
      </c>
      <c r="EY4030" t="s">
        <v>9428</v>
      </c>
      <c r="EZ4030">
        <v>1</v>
      </c>
      <c r="FC4030">
        <v>90425</v>
      </c>
      <c r="FD4030" t="s">
        <v>388</v>
      </c>
    </row>
    <row r="4031" spans="1:160" x14ac:dyDescent="0.3">
      <c r="A4031" t="str">
        <f>VLOOKUP(B4031,Table2[],3,FALSE)</f>
        <v>Digital</v>
      </c>
      <c r="B4031" t="str">
        <f>IF(OR(ISNUMBER(FIND("QVC",Z4031)),ISNUMBER(FIND("QVC",AL4031))),"QVC",IF(OR(ISNUMBER(FIND("NCO",H4031)),ISNUMBER(FIND("NCO",Y4031))), "NCO", IF(AL4031="consumer","PMD.com",VLOOKUP(LEFT(H4031,2),Tables!$E$1:$F$11,2,FALSE))))</f>
        <v>PMD.com</v>
      </c>
      <c r="C4031">
        <f t="shared" si="189"/>
        <v>5341</v>
      </c>
      <c r="D4031">
        <f t="shared" si="190"/>
        <v>1</v>
      </c>
      <c r="E4031" t="str">
        <f t="shared" ca="1" si="188"/>
        <v>shifted orders shipped</v>
      </c>
      <c r="F4031" t="s">
        <v>3539</v>
      </c>
      <c r="G4031" t="s">
        <v>335</v>
      </c>
      <c r="H4031" t="s">
        <v>2041</v>
      </c>
      <c r="I4031" s="6">
        <v>44007.380185185182</v>
      </c>
      <c r="J4031" t="s">
        <v>16</v>
      </c>
      <c r="K4031" s="6">
        <v>44013.673946759256</v>
      </c>
      <c r="M4031" t="s">
        <v>9425</v>
      </c>
      <c r="N4031" t="s">
        <v>9426</v>
      </c>
      <c r="Q4031" t="s">
        <v>1340</v>
      </c>
      <c r="R4031" t="s">
        <v>412</v>
      </c>
      <c r="S4031">
        <v>45011</v>
      </c>
      <c r="T4031" t="s">
        <v>338</v>
      </c>
      <c r="U4031" t="s">
        <v>530</v>
      </c>
      <c r="W4031" t="s">
        <v>9427</v>
      </c>
      <c r="Z4031" t="s">
        <v>9425</v>
      </c>
      <c r="AA4031" t="s">
        <v>9426</v>
      </c>
      <c r="AD4031" t="s">
        <v>1340</v>
      </c>
      <c r="AE4031" t="s">
        <v>412</v>
      </c>
      <c r="AF4031">
        <v>45011</v>
      </c>
      <c r="AG4031" t="s">
        <v>338</v>
      </c>
      <c r="AH4031" t="s">
        <v>530</v>
      </c>
      <c r="AJ4031" t="s">
        <v>9427</v>
      </c>
      <c r="AL4031" t="s">
        <v>339</v>
      </c>
      <c r="AM4031">
        <v>1</v>
      </c>
      <c r="AN4031">
        <v>1</v>
      </c>
      <c r="AO4031">
        <v>15156</v>
      </c>
      <c r="AQ4031">
        <v>124187</v>
      </c>
      <c r="AR4031">
        <v>5341</v>
      </c>
      <c r="AS4031" t="s">
        <v>831</v>
      </c>
      <c r="AT4031" t="s">
        <v>82</v>
      </c>
      <c r="AW4031" t="s">
        <v>340</v>
      </c>
      <c r="AX4031" t="s">
        <v>340</v>
      </c>
      <c r="AY4031" t="s">
        <v>345</v>
      </c>
      <c r="AZ4031" t="s">
        <v>346</v>
      </c>
      <c r="BY4031" t="s">
        <v>342</v>
      </c>
      <c r="EQ4031">
        <v>244247</v>
      </c>
      <c r="ER4031" t="s">
        <v>2042</v>
      </c>
      <c r="EV4031">
        <v>17268949</v>
      </c>
      <c r="EW4031">
        <v>928</v>
      </c>
      <c r="EX4031">
        <v>209126</v>
      </c>
      <c r="EY4031" t="s">
        <v>9428</v>
      </c>
      <c r="EZ4031">
        <v>1</v>
      </c>
      <c r="FC4031">
        <v>90425</v>
      </c>
      <c r="FD4031" t="s">
        <v>388</v>
      </c>
    </row>
    <row r="4032" spans="1:160" x14ac:dyDescent="0.3">
      <c r="A4032" t="str">
        <f>VLOOKUP(B4032,Table2[],3,FALSE)</f>
        <v>Digital</v>
      </c>
      <c r="B4032" t="str">
        <f>IF(OR(ISNUMBER(FIND("QVC",Z4032)),ISNUMBER(FIND("QVC",AL4032))),"QVC",IF(OR(ISNUMBER(FIND("NCO",H4032)),ISNUMBER(FIND("NCO",Y4032))), "NCO", IF(AL4032="consumer","PMD.com",VLOOKUP(LEFT(H4032,2),Tables!$E$1:$F$11,2,FALSE))))</f>
        <v>PMD.com</v>
      </c>
      <c r="C4032">
        <f t="shared" si="189"/>
        <v>53440001</v>
      </c>
      <c r="D4032">
        <f t="shared" si="190"/>
        <v>1</v>
      </c>
      <c r="E4032" t="str">
        <f t="shared" ca="1" si="188"/>
        <v>shifted orders shipped</v>
      </c>
      <c r="F4032" t="s">
        <v>3539</v>
      </c>
      <c r="G4032" t="s">
        <v>335</v>
      </c>
      <c r="H4032" t="s">
        <v>2041</v>
      </c>
      <c r="I4032" s="6">
        <v>44007.380185185182</v>
      </c>
      <c r="J4032" t="s">
        <v>16</v>
      </c>
      <c r="K4032" s="6">
        <v>44013.673946759256</v>
      </c>
      <c r="M4032" t="s">
        <v>9425</v>
      </c>
      <c r="N4032" t="s">
        <v>9426</v>
      </c>
      <c r="Q4032" t="s">
        <v>1340</v>
      </c>
      <c r="R4032" t="s">
        <v>412</v>
      </c>
      <c r="S4032">
        <v>45011</v>
      </c>
      <c r="T4032" t="s">
        <v>338</v>
      </c>
      <c r="U4032" t="s">
        <v>530</v>
      </c>
      <c r="W4032" t="s">
        <v>9427</v>
      </c>
      <c r="Z4032" t="s">
        <v>9425</v>
      </c>
      <c r="AA4032" t="s">
        <v>9426</v>
      </c>
      <c r="AD4032" t="s">
        <v>1340</v>
      </c>
      <c r="AE4032" t="s">
        <v>412</v>
      </c>
      <c r="AF4032">
        <v>45011</v>
      </c>
      <c r="AG4032" t="s">
        <v>338</v>
      </c>
      <c r="AH4032" t="s">
        <v>530</v>
      </c>
      <c r="AJ4032" t="s">
        <v>9427</v>
      </c>
      <c r="AL4032" t="s">
        <v>339</v>
      </c>
      <c r="AM4032">
        <v>1</v>
      </c>
      <c r="AN4032">
        <v>1</v>
      </c>
      <c r="AO4032">
        <v>7642</v>
      </c>
      <c r="AQ4032">
        <v>124700</v>
      </c>
      <c r="AR4032">
        <v>53440001</v>
      </c>
      <c r="AS4032" t="s">
        <v>1240</v>
      </c>
      <c r="AT4032" t="s">
        <v>116</v>
      </c>
      <c r="AW4032" t="s">
        <v>340</v>
      </c>
      <c r="AX4032" t="s">
        <v>340</v>
      </c>
      <c r="AY4032" t="s">
        <v>345</v>
      </c>
      <c r="AZ4032" t="s">
        <v>345</v>
      </c>
      <c r="BY4032" t="s">
        <v>342</v>
      </c>
      <c r="EQ4032">
        <v>252960</v>
      </c>
      <c r="ER4032" t="s">
        <v>2042</v>
      </c>
      <c r="EV4032">
        <v>17268949</v>
      </c>
      <c r="EW4032">
        <v>928</v>
      </c>
      <c r="EX4032">
        <v>209126</v>
      </c>
      <c r="EY4032" t="s">
        <v>9428</v>
      </c>
      <c r="EZ4032">
        <v>1</v>
      </c>
      <c r="FC4032">
        <v>53440001</v>
      </c>
      <c r="FD4032" t="s">
        <v>116</v>
      </c>
    </row>
    <row r="4033" spans="1:160" x14ac:dyDescent="0.3">
      <c r="A4033" t="str">
        <f>VLOOKUP(B4033,Table2[],3,FALSE)</f>
        <v>Digital</v>
      </c>
      <c r="B4033" t="str">
        <f>IF(OR(ISNUMBER(FIND("QVC",Z4033)),ISNUMBER(FIND("QVC",AL4033))),"QVC",IF(OR(ISNUMBER(FIND("NCO",H4033)),ISNUMBER(FIND("NCO",Y4033))), "NCO", IF(AL4033="consumer","PMD.com",VLOOKUP(LEFT(H4033,2),Tables!$E$1:$F$11,2,FALSE))))</f>
        <v>PMD.com</v>
      </c>
      <c r="C4033">
        <f t="shared" si="189"/>
        <v>51090001</v>
      </c>
      <c r="D4033">
        <f t="shared" si="190"/>
        <v>1</v>
      </c>
      <c r="E4033" t="str">
        <f t="shared" ca="1" si="188"/>
        <v>shifted orders shipped</v>
      </c>
      <c r="F4033" t="s">
        <v>3539</v>
      </c>
      <c r="G4033" t="s">
        <v>335</v>
      </c>
      <c r="H4033" t="s">
        <v>2047</v>
      </c>
      <c r="I4033" s="6">
        <v>44007.380069444444</v>
      </c>
      <c r="J4033" t="s">
        <v>16</v>
      </c>
      <c r="K4033" s="6">
        <v>44013.674097222225</v>
      </c>
      <c r="M4033" t="s">
        <v>9429</v>
      </c>
      <c r="N4033" t="s">
        <v>9430</v>
      </c>
      <c r="Q4033" t="s">
        <v>2984</v>
      </c>
      <c r="R4033" t="s">
        <v>362</v>
      </c>
      <c r="S4033">
        <v>1801</v>
      </c>
      <c r="T4033" t="s">
        <v>338</v>
      </c>
      <c r="U4033" t="s">
        <v>530</v>
      </c>
      <c r="W4033" t="s">
        <v>9431</v>
      </c>
      <c r="Z4033" t="s">
        <v>9429</v>
      </c>
      <c r="AA4033" t="s">
        <v>9430</v>
      </c>
      <c r="AD4033" t="s">
        <v>2984</v>
      </c>
      <c r="AE4033" t="s">
        <v>362</v>
      </c>
      <c r="AF4033">
        <v>1801</v>
      </c>
      <c r="AG4033" t="s">
        <v>338</v>
      </c>
      <c r="AH4033" t="s">
        <v>530</v>
      </c>
      <c r="AJ4033" t="s">
        <v>9431</v>
      </c>
      <c r="AL4033" t="s">
        <v>339</v>
      </c>
      <c r="AM4033">
        <v>1</v>
      </c>
      <c r="AN4033">
        <v>1</v>
      </c>
      <c r="AO4033">
        <v>4885</v>
      </c>
      <c r="AQ4033">
        <v>124202</v>
      </c>
      <c r="AR4033">
        <v>51090001</v>
      </c>
      <c r="AS4033" t="s">
        <v>1986</v>
      </c>
      <c r="AT4033" t="s">
        <v>60</v>
      </c>
      <c r="AW4033" t="s">
        <v>340</v>
      </c>
      <c r="AX4033" t="s">
        <v>340</v>
      </c>
      <c r="AY4033" t="s">
        <v>357</v>
      </c>
      <c r="AZ4033" t="s">
        <v>361</v>
      </c>
      <c r="BY4033" t="s">
        <v>342</v>
      </c>
      <c r="EQ4033">
        <v>250831</v>
      </c>
      <c r="ER4033" t="s">
        <v>2048</v>
      </c>
      <c r="EV4033">
        <v>17268952</v>
      </c>
      <c r="EW4033">
        <v>928</v>
      </c>
      <c r="EX4033">
        <v>209129</v>
      </c>
      <c r="EY4033" t="s">
        <v>9432</v>
      </c>
      <c r="EZ4033">
        <v>1</v>
      </c>
      <c r="FC4033">
        <v>95009</v>
      </c>
      <c r="FD4033" t="s">
        <v>1169</v>
      </c>
    </row>
    <row r="4034" spans="1:160" x14ac:dyDescent="0.3">
      <c r="A4034" t="str">
        <f>VLOOKUP(B4034,Table2[],3,FALSE)</f>
        <v>Digital</v>
      </c>
      <c r="B4034" t="str">
        <f>IF(OR(ISNUMBER(FIND("QVC",Z4034)),ISNUMBER(FIND("QVC",AL4034))),"QVC",IF(OR(ISNUMBER(FIND("NCO",H4034)),ISNUMBER(FIND("NCO",Y4034))), "NCO", IF(AL4034="consumer","PMD.com",VLOOKUP(LEFT(H4034,2),Tables!$E$1:$F$11,2,FALSE))))</f>
        <v>PMD.com</v>
      </c>
      <c r="C4034">
        <f t="shared" si="189"/>
        <v>5341</v>
      </c>
      <c r="D4034">
        <f t="shared" si="190"/>
        <v>1</v>
      </c>
      <c r="E4034" t="str">
        <f t="shared" ca="1" si="188"/>
        <v>shifted orders shipped</v>
      </c>
      <c r="F4034" t="s">
        <v>3539</v>
      </c>
      <c r="G4034" t="s">
        <v>335</v>
      </c>
      <c r="H4034" t="s">
        <v>2047</v>
      </c>
      <c r="I4034" s="6">
        <v>44007.380069444444</v>
      </c>
      <c r="J4034" t="s">
        <v>16</v>
      </c>
      <c r="K4034" s="6">
        <v>44013.674097222225</v>
      </c>
      <c r="M4034" t="s">
        <v>9429</v>
      </c>
      <c r="N4034" t="s">
        <v>9430</v>
      </c>
      <c r="Q4034" t="s">
        <v>2984</v>
      </c>
      <c r="R4034" t="s">
        <v>362</v>
      </c>
      <c r="S4034">
        <v>1801</v>
      </c>
      <c r="T4034" t="s">
        <v>338</v>
      </c>
      <c r="U4034" t="s">
        <v>530</v>
      </c>
      <c r="W4034" t="s">
        <v>9431</v>
      </c>
      <c r="Z4034" t="s">
        <v>9429</v>
      </c>
      <c r="AA4034" t="s">
        <v>9430</v>
      </c>
      <c r="AD4034" t="s">
        <v>2984</v>
      </c>
      <c r="AE4034" t="s">
        <v>362</v>
      </c>
      <c r="AF4034">
        <v>1801</v>
      </c>
      <c r="AG4034" t="s">
        <v>338</v>
      </c>
      <c r="AH4034" t="s">
        <v>530</v>
      </c>
      <c r="AJ4034" t="s">
        <v>9431</v>
      </c>
      <c r="AL4034" t="s">
        <v>339</v>
      </c>
      <c r="AM4034">
        <v>1</v>
      </c>
      <c r="AN4034">
        <v>1</v>
      </c>
      <c r="AO4034">
        <v>15156</v>
      </c>
      <c r="AQ4034">
        <v>124187</v>
      </c>
      <c r="AR4034">
        <v>5341</v>
      </c>
      <c r="AS4034" t="s">
        <v>831</v>
      </c>
      <c r="AT4034" t="s">
        <v>82</v>
      </c>
      <c r="AW4034" t="s">
        <v>340</v>
      </c>
      <c r="AX4034" t="s">
        <v>340</v>
      </c>
      <c r="AY4034" t="s">
        <v>345</v>
      </c>
      <c r="AZ4034" t="s">
        <v>346</v>
      </c>
      <c r="BY4034" t="s">
        <v>342</v>
      </c>
      <c r="EQ4034">
        <v>244247</v>
      </c>
      <c r="ER4034" t="s">
        <v>2048</v>
      </c>
      <c r="EV4034">
        <v>17268952</v>
      </c>
      <c r="EW4034">
        <v>928</v>
      </c>
      <c r="EX4034">
        <v>209129</v>
      </c>
      <c r="EY4034" t="s">
        <v>9432</v>
      </c>
      <c r="EZ4034">
        <v>1</v>
      </c>
      <c r="FC4034">
        <v>95009</v>
      </c>
      <c r="FD4034" t="s">
        <v>1169</v>
      </c>
    </row>
    <row r="4035" spans="1:160" x14ac:dyDescent="0.3">
      <c r="A4035" t="str">
        <f>VLOOKUP(B4035,Table2[],3,FALSE)</f>
        <v>Digital</v>
      </c>
      <c r="B4035" t="str">
        <f>IF(OR(ISNUMBER(FIND("QVC",Z4035)),ISNUMBER(FIND("QVC",AL4035))),"QVC",IF(OR(ISNUMBER(FIND("NCO",H4035)),ISNUMBER(FIND("NCO",Y4035))), "NCO", IF(AL4035="consumer","PMD.com",VLOOKUP(LEFT(H4035,2),Tables!$E$1:$F$11,2,FALSE))))</f>
        <v>PMD.com</v>
      </c>
      <c r="C4035">
        <f t="shared" si="189"/>
        <v>53160001</v>
      </c>
      <c r="D4035">
        <f t="shared" si="190"/>
        <v>1</v>
      </c>
      <c r="E4035" t="str">
        <f t="shared" ref="E4035:E4098" ca="1" si="191">IF(MONTH(TODAY())-MONTH(I4035)&gt;0,"shifted orders shipped","MTD orders shipped")</f>
        <v>shifted orders shipped</v>
      </c>
      <c r="F4035" t="s">
        <v>3539</v>
      </c>
      <c r="G4035" t="s">
        <v>335</v>
      </c>
      <c r="H4035" t="s">
        <v>2043</v>
      </c>
      <c r="I4035" s="6">
        <v>44007.380150462966</v>
      </c>
      <c r="J4035" t="s">
        <v>16</v>
      </c>
      <c r="K4035" s="6">
        <v>44013.67454861111</v>
      </c>
      <c r="M4035" t="s">
        <v>9433</v>
      </c>
      <c r="N4035" t="s">
        <v>9434</v>
      </c>
      <c r="Q4035" t="s">
        <v>1225</v>
      </c>
      <c r="R4035" t="s">
        <v>362</v>
      </c>
      <c r="S4035">
        <v>1876</v>
      </c>
      <c r="T4035" t="s">
        <v>338</v>
      </c>
      <c r="U4035" t="s">
        <v>530</v>
      </c>
      <c r="W4035" t="s">
        <v>9435</v>
      </c>
      <c r="Z4035" t="s">
        <v>9433</v>
      </c>
      <c r="AA4035" t="s">
        <v>9434</v>
      </c>
      <c r="AD4035" t="s">
        <v>1225</v>
      </c>
      <c r="AE4035" t="s">
        <v>362</v>
      </c>
      <c r="AF4035">
        <v>1876</v>
      </c>
      <c r="AG4035" t="s">
        <v>338</v>
      </c>
      <c r="AH4035" t="s">
        <v>530</v>
      </c>
      <c r="AJ4035" t="s">
        <v>9435</v>
      </c>
      <c r="AL4035" t="s">
        <v>339</v>
      </c>
      <c r="AM4035">
        <v>1</v>
      </c>
      <c r="AN4035">
        <v>1</v>
      </c>
      <c r="AO4035">
        <v>4322</v>
      </c>
      <c r="AQ4035">
        <v>124007</v>
      </c>
      <c r="AR4035">
        <v>53160001</v>
      </c>
      <c r="AS4035" t="s">
        <v>1895</v>
      </c>
      <c r="AT4035" t="s">
        <v>119</v>
      </c>
      <c r="AW4035" t="s">
        <v>340</v>
      </c>
      <c r="AX4035" t="s">
        <v>340</v>
      </c>
      <c r="AY4035" t="s">
        <v>341</v>
      </c>
      <c r="AZ4035">
        <v>0</v>
      </c>
      <c r="BY4035" t="s">
        <v>342</v>
      </c>
      <c r="EQ4035">
        <v>252959</v>
      </c>
      <c r="ER4035" t="s">
        <v>2044</v>
      </c>
      <c r="EV4035">
        <v>17268950</v>
      </c>
      <c r="EW4035">
        <v>928</v>
      </c>
      <c r="EX4035">
        <v>209127</v>
      </c>
      <c r="EY4035">
        <v>9.2612999964335502E+25</v>
      </c>
      <c r="EZ4035">
        <v>1</v>
      </c>
      <c r="FC4035">
        <v>53160001</v>
      </c>
      <c r="FD4035" t="s">
        <v>119</v>
      </c>
    </row>
    <row r="4036" spans="1:160" x14ac:dyDescent="0.3">
      <c r="A4036" t="str">
        <f>VLOOKUP(B4036,Table2[],3,FALSE)</f>
        <v>Digital</v>
      </c>
      <c r="B4036" t="str">
        <f>IF(OR(ISNUMBER(FIND("QVC",Z4036)),ISNUMBER(FIND("QVC",AL4036))),"QVC",IF(OR(ISNUMBER(FIND("NCO",H4036)),ISNUMBER(FIND("NCO",Y4036))), "NCO", IF(AL4036="consumer","PMD.com",VLOOKUP(LEFT(H4036,2),Tables!$E$1:$F$11,2,FALSE))))</f>
        <v>PMD.com</v>
      </c>
      <c r="C4036">
        <f t="shared" si="189"/>
        <v>53440001</v>
      </c>
      <c r="D4036">
        <f t="shared" si="190"/>
        <v>1</v>
      </c>
      <c r="E4036" t="str">
        <f t="shared" ca="1" si="191"/>
        <v>shifted orders shipped</v>
      </c>
      <c r="F4036" t="s">
        <v>3539</v>
      </c>
      <c r="G4036" t="s">
        <v>335</v>
      </c>
      <c r="H4036" t="s">
        <v>2049</v>
      </c>
      <c r="I4036" s="6">
        <v>44007.380046296297</v>
      </c>
      <c r="J4036" t="s">
        <v>16</v>
      </c>
      <c r="K4036" s="6">
        <v>44013.674907407411</v>
      </c>
      <c r="M4036" t="s">
        <v>9436</v>
      </c>
      <c r="N4036" t="s">
        <v>9437</v>
      </c>
      <c r="Q4036" t="s">
        <v>1095</v>
      </c>
      <c r="R4036" t="s">
        <v>414</v>
      </c>
      <c r="S4036">
        <v>8002</v>
      </c>
      <c r="T4036" t="s">
        <v>338</v>
      </c>
      <c r="U4036" t="s">
        <v>530</v>
      </c>
      <c r="W4036" t="s">
        <v>9438</v>
      </c>
      <c r="Z4036" t="s">
        <v>9436</v>
      </c>
      <c r="AA4036" t="s">
        <v>9437</v>
      </c>
      <c r="AD4036" t="s">
        <v>1095</v>
      </c>
      <c r="AE4036" t="s">
        <v>414</v>
      </c>
      <c r="AF4036">
        <v>8002</v>
      </c>
      <c r="AG4036" t="s">
        <v>338</v>
      </c>
      <c r="AH4036" t="s">
        <v>530</v>
      </c>
      <c r="AJ4036" t="s">
        <v>9438</v>
      </c>
      <c r="AL4036" t="s">
        <v>339</v>
      </c>
      <c r="AM4036">
        <v>1</v>
      </c>
      <c r="AN4036">
        <v>1</v>
      </c>
      <c r="AO4036">
        <v>7642</v>
      </c>
      <c r="AQ4036">
        <v>124700</v>
      </c>
      <c r="AR4036">
        <v>53440001</v>
      </c>
      <c r="AS4036" t="s">
        <v>1240</v>
      </c>
      <c r="AT4036" t="s">
        <v>116</v>
      </c>
      <c r="AW4036" t="s">
        <v>340</v>
      </c>
      <c r="AX4036" t="s">
        <v>340</v>
      </c>
      <c r="AY4036" t="s">
        <v>345</v>
      </c>
      <c r="AZ4036" t="s">
        <v>345</v>
      </c>
      <c r="BY4036" t="s">
        <v>342</v>
      </c>
      <c r="EQ4036">
        <v>252960</v>
      </c>
      <c r="ER4036" t="s">
        <v>2050</v>
      </c>
      <c r="EV4036">
        <v>17268953</v>
      </c>
      <c r="EW4036">
        <v>928</v>
      </c>
      <c r="EX4036">
        <v>209130</v>
      </c>
      <c r="EY4036" t="s">
        <v>9439</v>
      </c>
      <c r="EZ4036">
        <v>1</v>
      </c>
      <c r="FC4036">
        <v>53440001</v>
      </c>
      <c r="FD4036" t="s">
        <v>116</v>
      </c>
    </row>
    <row r="4037" spans="1:160" x14ac:dyDescent="0.3">
      <c r="A4037" t="str">
        <f>VLOOKUP(B4037,Table2[],3,FALSE)</f>
        <v>Digital</v>
      </c>
      <c r="B4037" t="str">
        <f>IF(OR(ISNUMBER(FIND("QVC",Z4037)),ISNUMBER(FIND("QVC",AL4037))),"QVC",IF(OR(ISNUMBER(FIND("NCO",H4037)),ISNUMBER(FIND("NCO",Y4037))), "NCO", IF(AL4037="consumer","PMD.com",VLOOKUP(LEFT(H4037,2),Tables!$E$1:$F$11,2,FALSE))))</f>
        <v>PMD.com</v>
      </c>
      <c r="C4037">
        <f t="shared" si="189"/>
        <v>5358</v>
      </c>
      <c r="D4037">
        <f t="shared" si="190"/>
        <v>1</v>
      </c>
      <c r="E4037" t="str">
        <f t="shared" ca="1" si="191"/>
        <v>shifted orders shipped</v>
      </c>
      <c r="F4037" t="s">
        <v>3539</v>
      </c>
      <c r="G4037" t="s">
        <v>335</v>
      </c>
      <c r="H4037" t="s">
        <v>2049</v>
      </c>
      <c r="I4037" s="6">
        <v>44007.380046296297</v>
      </c>
      <c r="J4037" t="s">
        <v>16</v>
      </c>
      <c r="K4037" s="6">
        <v>44013.674907407411</v>
      </c>
      <c r="M4037" t="s">
        <v>9436</v>
      </c>
      <c r="N4037" t="s">
        <v>9437</v>
      </c>
      <c r="Q4037" t="s">
        <v>1095</v>
      </c>
      <c r="R4037" t="s">
        <v>414</v>
      </c>
      <c r="S4037">
        <v>8002</v>
      </c>
      <c r="T4037" t="s">
        <v>338</v>
      </c>
      <c r="U4037" t="s">
        <v>530</v>
      </c>
      <c r="W4037" t="s">
        <v>9438</v>
      </c>
      <c r="Z4037" t="s">
        <v>9436</v>
      </c>
      <c r="AA4037" t="s">
        <v>9437</v>
      </c>
      <c r="AD4037" t="s">
        <v>1095</v>
      </c>
      <c r="AE4037" t="s">
        <v>414</v>
      </c>
      <c r="AF4037">
        <v>8002</v>
      </c>
      <c r="AG4037" t="s">
        <v>338</v>
      </c>
      <c r="AH4037" t="s">
        <v>530</v>
      </c>
      <c r="AJ4037" t="s">
        <v>9438</v>
      </c>
      <c r="AL4037" t="s">
        <v>339</v>
      </c>
      <c r="AM4037">
        <v>1</v>
      </c>
      <c r="AN4037">
        <v>1</v>
      </c>
      <c r="AO4037">
        <v>7390</v>
      </c>
      <c r="AQ4037">
        <v>124522</v>
      </c>
      <c r="AR4037">
        <v>5358</v>
      </c>
      <c r="AS4037" t="s">
        <v>1734</v>
      </c>
      <c r="AT4037" t="s">
        <v>73</v>
      </c>
      <c r="AW4037" t="s">
        <v>340</v>
      </c>
      <c r="AX4037" t="s">
        <v>340</v>
      </c>
      <c r="AY4037" t="s">
        <v>351</v>
      </c>
      <c r="AZ4037" t="s">
        <v>434</v>
      </c>
      <c r="BY4037" t="s">
        <v>342</v>
      </c>
      <c r="EQ4037">
        <v>248895</v>
      </c>
      <c r="ER4037" t="s">
        <v>2050</v>
      </c>
      <c r="EV4037">
        <v>17268953</v>
      </c>
      <c r="EW4037">
        <v>928</v>
      </c>
      <c r="EX4037">
        <v>209130</v>
      </c>
      <c r="EY4037" t="s">
        <v>9439</v>
      </c>
      <c r="EZ4037">
        <v>1</v>
      </c>
      <c r="FC4037">
        <v>5358</v>
      </c>
      <c r="FD4037" t="s">
        <v>73</v>
      </c>
    </row>
    <row r="4038" spans="1:160" x14ac:dyDescent="0.3">
      <c r="A4038" t="str">
        <f>VLOOKUP(B4038,Table2[],3,FALSE)</f>
        <v>Digital</v>
      </c>
      <c r="B4038" t="str">
        <f>IF(OR(ISNUMBER(FIND("QVC",Z4038)),ISNUMBER(FIND("QVC",AL4038))),"QVC",IF(OR(ISNUMBER(FIND("NCO",H4038)),ISNUMBER(FIND("NCO",Y4038))), "NCO", IF(AL4038="consumer","PMD.com",VLOOKUP(LEFT(H4038,2),Tables!$E$1:$F$11,2,FALSE))))</f>
        <v>PMD.com</v>
      </c>
      <c r="C4038">
        <f t="shared" si="189"/>
        <v>5341</v>
      </c>
      <c r="D4038">
        <f t="shared" si="190"/>
        <v>1</v>
      </c>
      <c r="E4038" t="str">
        <f t="shared" ca="1" si="191"/>
        <v>shifted orders shipped</v>
      </c>
      <c r="F4038" t="s">
        <v>3539</v>
      </c>
      <c r="G4038" t="s">
        <v>335</v>
      </c>
      <c r="H4038" t="s">
        <v>2057</v>
      </c>
      <c r="I4038" s="6">
        <v>44007.379861111112</v>
      </c>
      <c r="J4038" t="s">
        <v>16</v>
      </c>
      <c r="K4038" s="6">
        <v>44013.675798611112</v>
      </c>
      <c r="M4038" t="s">
        <v>9440</v>
      </c>
      <c r="N4038" t="s">
        <v>9441</v>
      </c>
      <c r="Q4038" t="s">
        <v>2214</v>
      </c>
      <c r="R4038" t="s">
        <v>368</v>
      </c>
      <c r="S4038">
        <v>30022</v>
      </c>
      <c r="T4038" t="s">
        <v>338</v>
      </c>
      <c r="U4038" t="s">
        <v>530</v>
      </c>
      <c r="W4038" t="s">
        <v>9442</v>
      </c>
      <c r="Z4038" t="s">
        <v>9440</v>
      </c>
      <c r="AA4038" t="s">
        <v>9441</v>
      </c>
      <c r="AD4038" t="s">
        <v>2214</v>
      </c>
      <c r="AE4038" t="s">
        <v>368</v>
      </c>
      <c r="AF4038">
        <v>30022</v>
      </c>
      <c r="AG4038" t="s">
        <v>338</v>
      </c>
      <c r="AH4038" t="s">
        <v>530</v>
      </c>
      <c r="AJ4038" t="s">
        <v>9442</v>
      </c>
      <c r="AL4038" t="s">
        <v>339</v>
      </c>
      <c r="AM4038">
        <v>1</v>
      </c>
      <c r="AN4038">
        <v>1</v>
      </c>
      <c r="AO4038">
        <v>15156</v>
      </c>
      <c r="AQ4038">
        <v>124187</v>
      </c>
      <c r="AR4038">
        <v>5341</v>
      </c>
      <c r="AS4038" t="s">
        <v>831</v>
      </c>
      <c r="AT4038" t="s">
        <v>82</v>
      </c>
      <c r="AW4038" t="s">
        <v>340</v>
      </c>
      <c r="AX4038" t="s">
        <v>340</v>
      </c>
      <c r="AY4038" t="s">
        <v>345</v>
      </c>
      <c r="AZ4038" t="s">
        <v>346</v>
      </c>
      <c r="BY4038" t="s">
        <v>342</v>
      </c>
      <c r="EQ4038">
        <v>244247</v>
      </c>
      <c r="ER4038" t="s">
        <v>2058</v>
      </c>
      <c r="EV4038">
        <v>17268959</v>
      </c>
      <c r="EW4038">
        <v>928</v>
      </c>
      <c r="EX4038">
        <v>209136</v>
      </c>
      <c r="EY4038">
        <v>9.2748999964335493E+25</v>
      </c>
      <c r="EZ4038">
        <v>1</v>
      </c>
      <c r="FC4038">
        <v>90425</v>
      </c>
      <c r="FD4038" t="s">
        <v>388</v>
      </c>
    </row>
    <row r="4039" spans="1:160" x14ac:dyDescent="0.3">
      <c r="A4039" t="str">
        <f>VLOOKUP(B4039,Table2[],3,FALSE)</f>
        <v>Digital</v>
      </c>
      <c r="B4039" t="str">
        <f>IF(OR(ISNUMBER(FIND("QVC",Z4039)),ISNUMBER(FIND("QVC",AL4039))),"QVC",IF(OR(ISNUMBER(FIND("NCO",H4039)),ISNUMBER(FIND("NCO",Y4039))), "NCO", IF(AL4039="consumer","PMD.com",VLOOKUP(LEFT(H4039,2),Tables!$E$1:$F$11,2,FALSE))))</f>
        <v>PMD.com</v>
      </c>
      <c r="C4039">
        <f t="shared" si="189"/>
        <v>5342</v>
      </c>
      <c r="D4039">
        <f t="shared" si="190"/>
        <v>1</v>
      </c>
      <c r="E4039" t="str">
        <f t="shared" ca="1" si="191"/>
        <v>shifted orders shipped</v>
      </c>
      <c r="F4039" t="s">
        <v>3539</v>
      </c>
      <c r="G4039" t="s">
        <v>335</v>
      </c>
      <c r="H4039" t="s">
        <v>2057</v>
      </c>
      <c r="I4039" s="6">
        <v>44007.379861111112</v>
      </c>
      <c r="J4039" t="s">
        <v>16</v>
      </c>
      <c r="K4039" s="6">
        <v>44013.675798611112</v>
      </c>
      <c r="M4039" t="s">
        <v>9440</v>
      </c>
      <c r="N4039" t="s">
        <v>9441</v>
      </c>
      <c r="Q4039" t="s">
        <v>2214</v>
      </c>
      <c r="R4039" t="s">
        <v>368</v>
      </c>
      <c r="S4039">
        <v>30022</v>
      </c>
      <c r="T4039" t="s">
        <v>338</v>
      </c>
      <c r="U4039" t="s">
        <v>530</v>
      </c>
      <c r="W4039" t="s">
        <v>9442</v>
      </c>
      <c r="Z4039" t="s">
        <v>9440</v>
      </c>
      <c r="AA4039" t="s">
        <v>9441</v>
      </c>
      <c r="AD4039" t="s">
        <v>2214</v>
      </c>
      <c r="AE4039" t="s">
        <v>368</v>
      </c>
      <c r="AF4039">
        <v>30022</v>
      </c>
      <c r="AG4039" t="s">
        <v>338</v>
      </c>
      <c r="AH4039" t="s">
        <v>530</v>
      </c>
      <c r="AJ4039" t="s">
        <v>9442</v>
      </c>
      <c r="AL4039" t="s">
        <v>339</v>
      </c>
      <c r="AM4039">
        <v>1</v>
      </c>
      <c r="AN4039">
        <v>1</v>
      </c>
      <c r="AO4039">
        <v>13280</v>
      </c>
      <c r="AQ4039">
        <v>123849</v>
      </c>
      <c r="AR4039">
        <v>5342</v>
      </c>
      <c r="AS4039" t="s">
        <v>1885</v>
      </c>
      <c r="AT4039" t="s">
        <v>149</v>
      </c>
      <c r="AW4039" t="s">
        <v>340</v>
      </c>
      <c r="AX4039" t="s">
        <v>340</v>
      </c>
      <c r="AY4039" t="s">
        <v>345</v>
      </c>
      <c r="AZ4039" t="s">
        <v>346</v>
      </c>
      <c r="BY4039" t="s">
        <v>342</v>
      </c>
      <c r="EQ4039">
        <v>243460</v>
      </c>
      <c r="ER4039" t="s">
        <v>2058</v>
      </c>
      <c r="EV4039">
        <v>17268959</v>
      </c>
      <c r="EW4039">
        <v>928</v>
      </c>
      <c r="EX4039">
        <v>209136</v>
      </c>
      <c r="EY4039">
        <v>9.2748999964335493E+25</v>
      </c>
      <c r="EZ4039">
        <v>1</v>
      </c>
      <c r="FC4039">
        <v>90425</v>
      </c>
      <c r="FD4039" t="s">
        <v>388</v>
      </c>
    </row>
    <row r="4040" spans="1:160" x14ac:dyDescent="0.3">
      <c r="A4040" t="str">
        <f>VLOOKUP(B4040,Table2[],3,FALSE)</f>
        <v>Digital</v>
      </c>
      <c r="B4040" t="str">
        <f>IF(OR(ISNUMBER(FIND("QVC",Z4040)),ISNUMBER(FIND("QVC",AL4040))),"QVC",IF(OR(ISNUMBER(FIND("NCO",H4040)),ISNUMBER(FIND("NCO",Y4040))), "NCO", IF(AL4040="consumer","PMD.com",VLOOKUP(LEFT(H4040,2),Tables!$E$1:$F$11,2,FALSE))))</f>
        <v>PMD.com</v>
      </c>
      <c r="C4040">
        <f t="shared" si="189"/>
        <v>51090001</v>
      </c>
      <c r="D4040">
        <f t="shared" si="190"/>
        <v>1</v>
      </c>
      <c r="E4040" t="str">
        <f t="shared" ca="1" si="191"/>
        <v>shifted orders shipped</v>
      </c>
      <c r="F4040" t="s">
        <v>3539</v>
      </c>
      <c r="G4040" t="s">
        <v>335</v>
      </c>
      <c r="H4040" t="s">
        <v>2059</v>
      </c>
      <c r="I4040" s="6">
        <v>44007.379826388889</v>
      </c>
      <c r="J4040" t="s">
        <v>16</v>
      </c>
      <c r="K4040" s="6">
        <v>44013.676157407404</v>
      </c>
      <c r="M4040" t="s">
        <v>9443</v>
      </c>
      <c r="N4040" t="s">
        <v>9444</v>
      </c>
      <c r="Q4040" t="s">
        <v>755</v>
      </c>
      <c r="R4040" t="s">
        <v>368</v>
      </c>
      <c r="S4040">
        <v>30011</v>
      </c>
      <c r="T4040" t="s">
        <v>338</v>
      </c>
      <c r="U4040" t="s">
        <v>530</v>
      </c>
      <c r="W4040" t="s">
        <v>9445</v>
      </c>
      <c r="Z4040" t="s">
        <v>9443</v>
      </c>
      <c r="AA4040" t="s">
        <v>9444</v>
      </c>
      <c r="AD4040" t="s">
        <v>755</v>
      </c>
      <c r="AE4040" t="s">
        <v>368</v>
      </c>
      <c r="AF4040">
        <v>30011</v>
      </c>
      <c r="AG4040" t="s">
        <v>338</v>
      </c>
      <c r="AH4040" t="s">
        <v>530</v>
      </c>
      <c r="AJ4040" t="s">
        <v>9445</v>
      </c>
      <c r="AL4040" t="s">
        <v>339</v>
      </c>
      <c r="AM4040">
        <v>1</v>
      </c>
      <c r="AN4040">
        <v>1</v>
      </c>
      <c r="AO4040">
        <v>4885</v>
      </c>
      <c r="AQ4040">
        <v>124202</v>
      </c>
      <c r="AR4040">
        <v>51090001</v>
      </c>
      <c r="AS4040" t="s">
        <v>1986</v>
      </c>
      <c r="AT4040" t="s">
        <v>60</v>
      </c>
      <c r="AW4040" t="s">
        <v>340</v>
      </c>
      <c r="AX4040" t="s">
        <v>340</v>
      </c>
      <c r="AY4040" t="s">
        <v>357</v>
      </c>
      <c r="AZ4040" t="s">
        <v>361</v>
      </c>
      <c r="BY4040" t="s">
        <v>342</v>
      </c>
      <c r="EQ4040">
        <v>250831</v>
      </c>
      <c r="ER4040" t="s">
        <v>2060</v>
      </c>
      <c r="EV4040">
        <v>17268960</v>
      </c>
      <c r="EW4040">
        <v>928</v>
      </c>
      <c r="EX4040">
        <v>209137</v>
      </c>
      <c r="EY4040">
        <v>9.2748999964335493E+25</v>
      </c>
      <c r="EZ4040">
        <v>1</v>
      </c>
      <c r="FC4040">
        <v>51090001</v>
      </c>
      <c r="FD4040" t="s">
        <v>60</v>
      </c>
    </row>
    <row r="4041" spans="1:160" x14ac:dyDescent="0.3">
      <c r="A4041" t="str">
        <f>VLOOKUP(B4041,Table2[],3,FALSE)</f>
        <v>Digital</v>
      </c>
      <c r="B4041" t="str">
        <f>IF(OR(ISNUMBER(FIND("QVC",Z4041)),ISNUMBER(FIND("QVC",AL4041))),"QVC",IF(OR(ISNUMBER(FIND("NCO",H4041)),ISNUMBER(FIND("NCO",Y4041))), "NCO", IF(AL4041="consumer","PMD.com",VLOOKUP(LEFT(H4041,2),Tables!$E$1:$F$11,2,FALSE))))</f>
        <v>PMD.com</v>
      </c>
      <c r="C4041">
        <f t="shared" si="189"/>
        <v>51090001</v>
      </c>
      <c r="D4041">
        <f t="shared" si="190"/>
        <v>1</v>
      </c>
      <c r="E4041" t="str">
        <f t="shared" ca="1" si="191"/>
        <v>shifted orders shipped</v>
      </c>
      <c r="F4041" t="s">
        <v>3539</v>
      </c>
      <c r="G4041" t="s">
        <v>335</v>
      </c>
      <c r="H4041" t="s">
        <v>2053</v>
      </c>
      <c r="I4041" s="6">
        <v>44007.379976851851</v>
      </c>
      <c r="J4041" t="s">
        <v>16</v>
      </c>
      <c r="K4041" s="6">
        <v>44013.676620370374</v>
      </c>
      <c r="M4041" t="s">
        <v>9446</v>
      </c>
      <c r="N4041" t="s">
        <v>9447</v>
      </c>
      <c r="Q4041" t="s">
        <v>9448</v>
      </c>
      <c r="R4041" t="s">
        <v>414</v>
      </c>
      <c r="S4041">
        <v>8203</v>
      </c>
      <c r="T4041" t="s">
        <v>338</v>
      </c>
      <c r="U4041" t="s">
        <v>530</v>
      </c>
      <c r="W4041" t="s">
        <v>9449</v>
      </c>
      <c r="Z4041" t="s">
        <v>9446</v>
      </c>
      <c r="AA4041" t="s">
        <v>9447</v>
      </c>
      <c r="AD4041" t="s">
        <v>9448</v>
      </c>
      <c r="AE4041" t="s">
        <v>414</v>
      </c>
      <c r="AF4041">
        <v>8203</v>
      </c>
      <c r="AG4041" t="s">
        <v>338</v>
      </c>
      <c r="AH4041" t="s">
        <v>530</v>
      </c>
      <c r="AJ4041" t="s">
        <v>9449</v>
      </c>
      <c r="AL4041" t="s">
        <v>339</v>
      </c>
      <c r="AM4041">
        <v>1</v>
      </c>
      <c r="AN4041">
        <v>1</v>
      </c>
      <c r="AO4041">
        <v>4885</v>
      </c>
      <c r="AQ4041">
        <v>124202</v>
      </c>
      <c r="AR4041">
        <v>51090001</v>
      </c>
      <c r="AS4041" t="s">
        <v>1986</v>
      </c>
      <c r="AT4041" t="s">
        <v>60</v>
      </c>
      <c r="AW4041" t="s">
        <v>340</v>
      </c>
      <c r="AX4041" t="s">
        <v>340</v>
      </c>
      <c r="AY4041" t="s">
        <v>357</v>
      </c>
      <c r="AZ4041" t="s">
        <v>361</v>
      </c>
      <c r="BY4041" t="s">
        <v>342</v>
      </c>
      <c r="EQ4041">
        <v>250831</v>
      </c>
      <c r="ER4041" t="s">
        <v>2054</v>
      </c>
      <c r="EV4041">
        <v>17268955</v>
      </c>
      <c r="EW4041">
        <v>928</v>
      </c>
      <c r="EX4041">
        <v>209132</v>
      </c>
      <c r="EY4041" t="s">
        <v>9450</v>
      </c>
      <c r="EZ4041">
        <v>1</v>
      </c>
      <c r="FC4041">
        <v>95009</v>
      </c>
      <c r="FD4041" t="s">
        <v>1169</v>
      </c>
    </row>
    <row r="4042" spans="1:160" x14ac:dyDescent="0.3">
      <c r="A4042" t="str">
        <f>VLOOKUP(B4042,Table2[],3,FALSE)</f>
        <v>Digital</v>
      </c>
      <c r="B4042" t="str">
        <f>IF(OR(ISNUMBER(FIND("QVC",Z4042)),ISNUMBER(FIND("QVC",AL4042))),"QVC",IF(OR(ISNUMBER(FIND("NCO",H4042)),ISNUMBER(FIND("NCO",Y4042))), "NCO", IF(AL4042="consumer","PMD.com",VLOOKUP(LEFT(H4042,2),Tables!$E$1:$F$11,2,FALSE))))</f>
        <v>PMD.com</v>
      </c>
      <c r="C4042">
        <f t="shared" si="189"/>
        <v>5341</v>
      </c>
      <c r="D4042">
        <f t="shared" si="190"/>
        <v>1</v>
      </c>
      <c r="E4042" t="str">
        <f t="shared" ca="1" si="191"/>
        <v>shifted orders shipped</v>
      </c>
      <c r="F4042" t="s">
        <v>3539</v>
      </c>
      <c r="G4042" t="s">
        <v>335</v>
      </c>
      <c r="H4042" t="s">
        <v>2053</v>
      </c>
      <c r="I4042" s="6">
        <v>44007.379976851851</v>
      </c>
      <c r="J4042" t="s">
        <v>16</v>
      </c>
      <c r="K4042" s="6">
        <v>44013.676620370374</v>
      </c>
      <c r="M4042" t="s">
        <v>9446</v>
      </c>
      <c r="N4042" t="s">
        <v>9447</v>
      </c>
      <c r="Q4042" t="s">
        <v>9448</v>
      </c>
      <c r="R4042" t="s">
        <v>414</v>
      </c>
      <c r="S4042">
        <v>8203</v>
      </c>
      <c r="T4042" t="s">
        <v>338</v>
      </c>
      <c r="U4042" t="s">
        <v>530</v>
      </c>
      <c r="W4042" t="s">
        <v>9449</v>
      </c>
      <c r="Z4042" t="s">
        <v>9446</v>
      </c>
      <c r="AA4042" t="s">
        <v>9447</v>
      </c>
      <c r="AD4042" t="s">
        <v>9448</v>
      </c>
      <c r="AE4042" t="s">
        <v>414</v>
      </c>
      <c r="AF4042">
        <v>8203</v>
      </c>
      <c r="AG4042" t="s">
        <v>338</v>
      </c>
      <c r="AH4042" t="s">
        <v>530</v>
      </c>
      <c r="AJ4042" t="s">
        <v>9449</v>
      </c>
      <c r="AL4042" t="s">
        <v>339</v>
      </c>
      <c r="AM4042">
        <v>1</v>
      </c>
      <c r="AN4042">
        <v>1</v>
      </c>
      <c r="AO4042">
        <v>15156</v>
      </c>
      <c r="AQ4042">
        <v>124187</v>
      </c>
      <c r="AR4042">
        <v>5341</v>
      </c>
      <c r="AS4042" t="s">
        <v>831</v>
      </c>
      <c r="AT4042" t="s">
        <v>82</v>
      </c>
      <c r="AW4042" t="s">
        <v>340</v>
      </c>
      <c r="AX4042" t="s">
        <v>340</v>
      </c>
      <c r="AY4042" t="s">
        <v>345</v>
      </c>
      <c r="AZ4042" t="s">
        <v>346</v>
      </c>
      <c r="BY4042" t="s">
        <v>342</v>
      </c>
      <c r="EQ4042">
        <v>244247</v>
      </c>
      <c r="ER4042" t="s">
        <v>2054</v>
      </c>
      <c r="EV4042">
        <v>17268955</v>
      </c>
      <c r="EW4042">
        <v>928</v>
      </c>
      <c r="EX4042">
        <v>209132</v>
      </c>
      <c r="EY4042" t="s">
        <v>9450</v>
      </c>
      <c r="EZ4042">
        <v>1</v>
      </c>
      <c r="FC4042">
        <v>95009</v>
      </c>
      <c r="FD4042" t="s">
        <v>1169</v>
      </c>
    </row>
    <row r="4043" spans="1:160" x14ac:dyDescent="0.3">
      <c r="A4043" t="str">
        <f>VLOOKUP(B4043,Table2[],3,FALSE)</f>
        <v>Digital</v>
      </c>
      <c r="B4043" t="str">
        <f>IF(OR(ISNUMBER(FIND("QVC",Z4043)),ISNUMBER(FIND("QVC",AL4043))),"QVC",IF(OR(ISNUMBER(FIND("NCO",H4043)),ISNUMBER(FIND("NCO",Y4043))), "NCO", IF(AL4043="consumer","PMD.com",VLOOKUP(LEFT(H4043,2),Tables!$E$1:$F$11,2,FALSE))))</f>
        <v>PMD.com</v>
      </c>
      <c r="C4043">
        <f t="shared" si="189"/>
        <v>5341</v>
      </c>
      <c r="D4043">
        <f t="shared" si="190"/>
        <v>1</v>
      </c>
      <c r="E4043" t="str">
        <f t="shared" ca="1" si="191"/>
        <v>shifted orders shipped</v>
      </c>
      <c r="F4043" t="s">
        <v>3539</v>
      </c>
      <c r="G4043" t="s">
        <v>335</v>
      </c>
      <c r="H4043" t="s">
        <v>2053</v>
      </c>
      <c r="I4043" s="6">
        <v>44007.379976851851</v>
      </c>
      <c r="J4043" t="s">
        <v>16</v>
      </c>
      <c r="K4043" s="6">
        <v>44013.676620370374</v>
      </c>
      <c r="M4043" t="s">
        <v>9446</v>
      </c>
      <c r="N4043" t="s">
        <v>9447</v>
      </c>
      <c r="Q4043" t="s">
        <v>9448</v>
      </c>
      <c r="R4043" t="s">
        <v>414</v>
      </c>
      <c r="S4043">
        <v>8203</v>
      </c>
      <c r="T4043" t="s">
        <v>338</v>
      </c>
      <c r="U4043" t="s">
        <v>530</v>
      </c>
      <c r="W4043" t="s">
        <v>9449</v>
      </c>
      <c r="Z4043" t="s">
        <v>9446</v>
      </c>
      <c r="AA4043" t="s">
        <v>9447</v>
      </c>
      <c r="AD4043" t="s">
        <v>9448</v>
      </c>
      <c r="AE4043" t="s">
        <v>414</v>
      </c>
      <c r="AF4043">
        <v>8203</v>
      </c>
      <c r="AG4043" t="s">
        <v>338</v>
      </c>
      <c r="AH4043" t="s">
        <v>530</v>
      </c>
      <c r="AJ4043" t="s">
        <v>9449</v>
      </c>
      <c r="AL4043" t="s">
        <v>339</v>
      </c>
      <c r="AM4043">
        <v>1</v>
      </c>
      <c r="AN4043">
        <v>1</v>
      </c>
      <c r="AO4043">
        <v>15156</v>
      </c>
      <c r="AQ4043">
        <v>124187</v>
      </c>
      <c r="AR4043">
        <v>5341</v>
      </c>
      <c r="AS4043" t="s">
        <v>831</v>
      </c>
      <c r="AT4043" t="s">
        <v>82</v>
      </c>
      <c r="AW4043" t="s">
        <v>340</v>
      </c>
      <c r="AX4043" t="s">
        <v>340</v>
      </c>
      <c r="AY4043" t="s">
        <v>345</v>
      </c>
      <c r="AZ4043" t="s">
        <v>346</v>
      </c>
      <c r="BY4043" t="s">
        <v>342</v>
      </c>
      <c r="EQ4043">
        <v>244247</v>
      </c>
      <c r="ER4043" t="s">
        <v>2054</v>
      </c>
      <c r="EV4043">
        <v>17268955</v>
      </c>
      <c r="EW4043">
        <v>928</v>
      </c>
      <c r="EX4043">
        <v>209132</v>
      </c>
      <c r="EY4043" t="s">
        <v>9450</v>
      </c>
      <c r="EZ4043">
        <v>1</v>
      </c>
      <c r="FC4043">
        <v>90425</v>
      </c>
      <c r="FD4043" t="s">
        <v>388</v>
      </c>
    </row>
    <row r="4044" spans="1:160" x14ac:dyDescent="0.3">
      <c r="A4044" t="str">
        <f>VLOOKUP(B4044,Table2[],3,FALSE)</f>
        <v>Digital</v>
      </c>
      <c r="B4044" t="str">
        <f>IF(OR(ISNUMBER(FIND("QVC",Z4044)),ISNUMBER(FIND("QVC",AL4044))),"QVC",IF(OR(ISNUMBER(FIND("NCO",H4044)),ISNUMBER(FIND("NCO",Y4044))), "NCO", IF(AL4044="consumer","PMD.com",VLOOKUP(LEFT(H4044,2),Tables!$E$1:$F$11,2,FALSE))))</f>
        <v>PMD.com</v>
      </c>
      <c r="C4044">
        <f t="shared" ref="C4044:C4107" si="192">AR4044</f>
        <v>5342</v>
      </c>
      <c r="D4044">
        <f t="shared" ref="D4044:D4107" si="193">AN4044</f>
        <v>1</v>
      </c>
      <c r="E4044" t="str">
        <f t="shared" ca="1" si="191"/>
        <v>shifted orders shipped</v>
      </c>
      <c r="F4044" t="s">
        <v>3539</v>
      </c>
      <c r="G4044" t="s">
        <v>335</v>
      </c>
      <c r="H4044" t="s">
        <v>2053</v>
      </c>
      <c r="I4044" s="6">
        <v>44007.379976851851</v>
      </c>
      <c r="J4044" t="s">
        <v>16</v>
      </c>
      <c r="K4044" s="6">
        <v>44013.676620370374</v>
      </c>
      <c r="M4044" t="s">
        <v>9446</v>
      </c>
      <c r="N4044" t="s">
        <v>9447</v>
      </c>
      <c r="Q4044" t="s">
        <v>9448</v>
      </c>
      <c r="R4044" t="s">
        <v>414</v>
      </c>
      <c r="S4044">
        <v>8203</v>
      </c>
      <c r="T4044" t="s">
        <v>338</v>
      </c>
      <c r="U4044" t="s">
        <v>530</v>
      </c>
      <c r="W4044" t="s">
        <v>9449</v>
      </c>
      <c r="Z4044" t="s">
        <v>9446</v>
      </c>
      <c r="AA4044" t="s">
        <v>9447</v>
      </c>
      <c r="AD4044" t="s">
        <v>9448</v>
      </c>
      <c r="AE4044" t="s">
        <v>414</v>
      </c>
      <c r="AF4044">
        <v>8203</v>
      </c>
      <c r="AG4044" t="s">
        <v>338</v>
      </c>
      <c r="AH4044" t="s">
        <v>530</v>
      </c>
      <c r="AJ4044" t="s">
        <v>9449</v>
      </c>
      <c r="AL4044" t="s">
        <v>339</v>
      </c>
      <c r="AM4044">
        <v>1</v>
      </c>
      <c r="AN4044">
        <v>1</v>
      </c>
      <c r="AO4044">
        <v>13280</v>
      </c>
      <c r="AQ4044">
        <v>123849</v>
      </c>
      <c r="AR4044">
        <v>5342</v>
      </c>
      <c r="AS4044" t="s">
        <v>1885</v>
      </c>
      <c r="AT4044" t="s">
        <v>149</v>
      </c>
      <c r="AW4044" t="s">
        <v>340</v>
      </c>
      <c r="AX4044" t="s">
        <v>340</v>
      </c>
      <c r="AY4044" t="s">
        <v>345</v>
      </c>
      <c r="AZ4044" t="s">
        <v>346</v>
      </c>
      <c r="BY4044" t="s">
        <v>342</v>
      </c>
      <c r="EQ4044">
        <v>243460</v>
      </c>
      <c r="ER4044" t="s">
        <v>2054</v>
      </c>
      <c r="EV4044">
        <v>17268955</v>
      </c>
      <c r="EW4044">
        <v>928</v>
      </c>
      <c r="EX4044">
        <v>209132</v>
      </c>
      <c r="EY4044" t="s">
        <v>9450</v>
      </c>
      <c r="EZ4044">
        <v>1</v>
      </c>
      <c r="FC4044">
        <v>90425</v>
      </c>
      <c r="FD4044" t="s">
        <v>388</v>
      </c>
    </row>
    <row r="4045" spans="1:160" x14ac:dyDescent="0.3">
      <c r="A4045" t="str">
        <f>VLOOKUP(B4045,Table2[],3,FALSE)</f>
        <v>Digital</v>
      </c>
      <c r="B4045" t="str">
        <f>IF(OR(ISNUMBER(FIND("QVC",Z4045)),ISNUMBER(FIND("QVC",AL4045))),"QVC",IF(OR(ISNUMBER(FIND("NCO",H4045)),ISNUMBER(FIND("NCO",Y4045))), "NCO", IF(AL4045="consumer","PMD.com",VLOOKUP(LEFT(H4045,2),Tables!$E$1:$F$11,2,FALSE))))</f>
        <v>PMD.com</v>
      </c>
      <c r="C4045">
        <f t="shared" si="192"/>
        <v>51090001</v>
      </c>
      <c r="D4045">
        <f t="shared" si="193"/>
        <v>1</v>
      </c>
      <c r="E4045" t="str">
        <f t="shared" ca="1" si="191"/>
        <v>MTD orders shipped</v>
      </c>
      <c r="F4045" t="s">
        <v>3539</v>
      </c>
      <c r="G4045" t="s">
        <v>335</v>
      </c>
      <c r="H4045" t="s">
        <v>9451</v>
      </c>
      <c r="I4045" s="6">
        <v>44013.413437499999</v>
      </c>
      <c r="J4045" t="s">
        <v>16</v>
      </c>
      <c r="K4045" s="6">
        <v>44013.677129629628</v>
      </c>
      <c r="M4045" t="s">
        <v>9452</v>
      </c>
      <c r="N4045" t="s">
        <v>9453</v>
      </c>
      <c r="O4045" t="s">
        <v>9454</v>
      </c>
      <c r="Q4045" t="s">
        <v>1178</v>
      </c>
      <c r="R4045" t="s">
        <v>378</v>
      </c>
      <c r="S4045" t="s">
        <v>9455</v>
      </c>
      <c r="T4045" t="s">
        <v>338</v>
      </c>
      <c r="U4045" t="s">
        <v>530</v>
      </c>
      <c r="W4045" t="s">
        <v>9456</v>
      </c>
      <c r="Z4045" t="s">
        <v>9452</v>
      </c>
      <c r="AA4045" t="s">
        <v>9453</v>
      </c>
      <c r="AB4045" t="s">
        <v>9454</v>
      </c>
      <c r="AD4045" t="s">
        <v>1178</v>
      </c>
      <c r="AE4045" t="s">
        <v>378</v>
      </c>
      <c r="AF4045" t="s">
        <v>9455</v>
      </c>
      <c r="AG4045" t="s">
        <v>338</v>
      </c>
      <c r="AH4045" t="s">
        <v>530</v>
      </c>
      <c r="AJ4045" t="s">
        <v>9456</v>
      </c>
      <c r="AL4045" t="s">
        <v>339</v>
      </c>
      <c r="AM4045">
        <v>1</v>
      </c>
      <c r="AN4045">
        <v>1</v>
      </c>
      <c r="AO4045">
        <v>4885</v>
      </c>
      <c r="AQ4045">
        <v>124202</v>
      </c>
      <c r="AR4045">
        <v>51090001</v>
      </c>
      <c r="AS4045" t="s">
        <v>1986</v>
      </c>
      <c r="AT4045" t="s">
        <v>60</v>
      </c>
      <c r="AW4045" t="s">
        <v>340</v>
      </c>
      <c r="AX4045" t="s">
        <v>340</v>
      </c>
      <c r="AY4045" t="s">
        <v>357</v>
      </c>
      <c r="AZ4045" t="s">
        <v>361</v>
      </c>
      <c r="BY4045" t="s">
        <v>342</v>
      </c>
      <c r="EQ4045">
        <v>250831</v>
      </c>
      <c r="ER4045" t="s">
        <v>9457</v>
      </c>
      <c r="EV4045">
        <v>17289151</v>
      </c>
      <c r="EW4045">
        <v>928</v>
      </c>
      <c r="EX4045">
        <v>221300</v>
      </c>
      <c r="EY4045" t="s">
        <v>9458</v>
      </c>
      <c r="EZ4045">
        <v>1</v>
      </c>
      <c r="FC4045">
        <v>51090001</v>
      </c>
      <c r="FD4045" t="s">
        <v>60</v>
      </c>
    </row>
    <row r="4046" spans="1:160" x14ac:dyDescent="0.3">
      <c r="A4046" t="str">
        <f>VLOOKUP(B4046,Table2[],3,FALSE)</f>
        <v>Digital</v>
      </c>
      <c r="B4046" t="str">
        <f>IF(OR(ISNUMBER(FIND("QVC",Z4046)),ISNUMBER(FIND("QVC",AL4046))),"QVC",IF(OR(ISNUMBER(FIND("NCO",H4046)),ISNUMBER(FIND("NCO",Y4046))), "NCO", IF(AL4046="consumer","PMD.com",VLOOKUP(LEFT(H4046,2),Tables!$E$1:$F$11,2,FALSE))))</f>
        <v>PMD.com</v>
      </c>
      <c r="C4046">
        <f t="shared" si="192"/>
        <v>51010001</v>
      </c>
      <c r="D4046">
        <f t="shared" si="193"/>
        <v>1</v>
      </c>
      <c r="E4046" t="str">
        <f t="shared" ca="1" si="191"/>
        <v>MTD orders shipped</v>
      </c>
      <c r="F4046" t="s">
        <v>3539</v>
      </c>
      <c r="G4046" t="s">
        <v>335</v>
      </c>
      <c r="H4046" t="s">
        <v>9451</v>
      </c>
      <c r="I4046" s="6">
        <v>44013.413437499999</v>
      </c>
      <c r="J4046" t="s">
        <v>16</v>
      </c>
      <c r="K4046" s="6">
        <v>44013.677129629628</v>
      </c>
      <c r="M4046" t="s">
        <v>9452</v>
      </c>
      <c r="N4046" t="s">
        <v>9453</v>
      </c>
      <c r="O4046" t="s">
        <v>9454</v>
      </c>
      <c r="Q4046" t="s">
        <v>1178</v>
      </c>
      <c r="R4046" t="s">
        <v>378</v>
      </c>
      <c r="S4046" t="s">
        <v>9455</v>
      </c>
      <c r="T4046" t="s">
        <v>338</v>
      </c>
      <c r="U4046" t="s">
        <v>530</v>
      </c>
      <c r="W4046" t="s">
        <v>9456</v>
      </c>
      <c r="Z4046" t="s">
        <v>9452</v>
      </c>
      <c r="AA4046" t="s">
        <v>9453</v>
      </c>
      <c r="AB4046" t="s">
        <v>9454</v>
      </c>
      <c r="AD4046" t="s">
        <v>1178</v>
      </c>
      <c r="AE4046" t="s">
        <v>378</v>
      </c>
      <c r="AF4046" t="s">
        <v>9455</v>
      </c>
      <c r="AG4046" t="s">
        <v>338</v>
      </c>
      <c r="AH4046" t="s">
        <v>530</v>
      </c>
      <c r="AJ4046" t="s">
        <v>9456</v>
      </c>
      <c r="AL4046" t="s">
        <v>339</v>
      </c>
      <c r="AM4046">
        <v>1</v>
      </c>
      <c r="AN4046">
        <v>1</v>
      </c>
      <c r="AO4046">
        <v>8743</v>
      </c>
      <c r="AQ4046">
        <v>123868</v>
      </c>
      <c r="AR4046">
        <v>51010001</v>
      </c>
      <c r="AS4046" t="s">
        <v>48</v>
      </c>
      <c r="AT4046" t="s">
        <v>49</v>
      </c>
      <c r="AW4046" t="s">
        <v>340</v>
      </c>
      <c r="AX4046" t="s">
        <v>340</v>
      </c>
      <c r="AY4046" t="s">
        <v>357</v>
      </c>
      <c r="AZ4046" t="s">
        <v>363</v>
      </c>
      <c r="BY4046" t="s">
        <v>342</v>
      </c>
      <c r="EQ4046">
        <v>251450</v>
      </c>
      <c r="ER4046" t="s">
        <v>9457</v>
      </c>
      <c r="EV4046">
        <v>17289151</v>
      </c>
      <c r="EW4046">
        <v>928</v>
      </c>
      <c r="EX4046">
        <v>221300</v>
      </c>
      <c r="EY4046" t="s">
        <v>9458</v>
      </c>
      <c r="EZ4046">
        <v>1</v>
      </c>
      <c r="FC4046">
        <v>51010001</v>
      </c>
      <c r="FD4046" t="s">
        <v>49</v>
      </c>
    </row>
    <row r="4047" spans="1:160" x14ac:dyDescent="0.3">
      <c r="A4047" t="str">
        <f>VLOOKUP(B4047,Table2[],3,FALSE)</f>
        <v>Digital</v>
      </c>
      <c r="B4047" t="str">
        <f>IF(OR(ISNUMBER(FIND("QVC",Z4047)),ISNUMBER(FIND("QVC",AL4047))),"QVC",IF(OR(ISNUMBER(FIND("NCO",H4047)),ISNUMBER(FIND("NCO",Y4047))), "NCO", IF(AL4047="consumer","PMD.com",VLOOKUP(LEFT(H4047,2),Tables!$E$1:$F$11,2,FALSE))))</f>
        <v>PMD.com</v>
      </c>
      <c r="C4047">
        <f t="shared" si="192"/>
        <v>51090001</v>
      </c>
      <c r="D4047">
        <f t="shared" si="193"/>
        <v>1</v>
      </c>
      <c r="E4047" t="str">
        <f t="shared" ca="1" si="191"/>
        <v>shifted orders shipped</v>
      </c>
      <c r="F4047" t="s">
        <v>3539</v>
      </c>
      <c r="G4047" t="s">
        <v>335</v>
      </c>
      <c r="H4047" t="s">
        <v>2063</v>
      </c>
      <c r="I4047" s="6">
        <v>44007.379733796297</v>
      </c>
      <c r="J4047" t="s">
        <v>16</v>
      </c>
      <c r="K4047" s="6">
        <v>44013.677581018521</v>
      </c>
      <c r="M4047" t="s">
        <v>9459</v>
      </c>
      <c r="N4047" t="s">
        <v>9460</v>
      </c>
      <c r="Q4047" t="s">
        <v>9461</v>
      </c>
      <c r="R4047" t="s">
        <v>413</v>
      </c>
      <c r="S4047">
        <v>37080</v>
      </c>
      <c r="T4047" t="s">
        <v>338</v>
      </c>
      <c r="U4047" t="s">
        <v>530</v>
      </c>
      <c r="W4047" t="s">
        <v>9462</v>
      </c>
      <c r="Z4047" t="s">
        <v>9459</v>
      </c>
      <c r="AA4047" t="s">
        <v>9460</v>
      </c>
      <c r="AD4047" t="s">
        <v>9461</v>
      </c>
      <c r="AE4047" t="s">
        <v>413</v>
      </c>
      <c r="AF4047">
        <v>37080</v>
      </c>
      <c r="AG4047" t="s">
        <v>338</v>
      </c>
      <c r="AH4047" t="s">
        <v>530</v>
      </c>
      <c r="AJ4047" t="s">
        <v>9462</v>
      </c>
      <c r="AL4047" t="s">
        <v>339</v>
      </c>
      <c r="AM4047">
        <v>1</v>
      </c>
      <c r="AN4047">
        <v>1</v>
      </c>
      <c r="AO4047">
        <v>4885</v>
      </c>
      <c r="AQ4047">
        <v>124202</v>
      </c>
      <c r="AR4047">
        <v>51090001</v>
      </c>
      <c r="AS4047" t="s">
        <v>1986</v>
      </c>
      <c r="AT4047" t="s">
        <v>60</v>
      </c>
      <c r="AW4047" t="s">
        <v>340</v>
      </c>
      <c r="AX4047" t="s">
        <v>340</v>
      </c>
      <c r="AY4047" t="s">
        <v>357</v>
      </c>
      <c r="AZ4047" t="s">
        <v>361</v>
      </c>
      <c r="BY4047" t="s">
        <v>342</v>
      </c>
      <c r="EQ4047">
        <v>250831</v>
      </c>
      <c r="ER4047" t="s">
        <v>2064</v>
      </c>
      <c r="EV4047">
        <v>17268963</v>
      </c>
      <c r="EW4047">
        <v>928</v>
      </c>
      <c r="EX4047">
        <v>209140</v>
      </c>
      <c r="EY4047" t="s">
        <v>9463</v>
      </c>
      <c r="EZ4047">
        <v>1</v>
      </c>
      <c r="FC4047">
        <v>95009</v>
      </c>
      <c r="FD4047" t="s">
        <v>1169</v>
      </c>
    </row>
    <row r="4048" spans="1:160" x14ac:dyDescent="0.3">
      <c r="A4048" t="str">
        <f>VLOOKUP(B4048,Table2[],3,FALSE)</f>
        <v>Digital</v>
      </c>
      <c r="B4048" t="str">
        <f>IF(OR(ISNUMBER(FIND("QVC",Z4048)),ISNUMBER(FIND("QVC",AL4048))),"QVC",IF(OR(ISNUMBER(FIND("NCO",H4048)),ISNUMBER(FIND("NCO",Y4048))), "NCO", IF(AL4048="consumer","PMD.com",VLOOKUP(LEFT(H4048,2),Tables!$E$1:$F$11,2,FALSE))))</f>
        <v>PMD.com</v>
      </c>
      <c r="C4048">
        <f t="shared" si="192"/>
        <v>5341</v>
      </c>
      <c r="D4048">
        <f t="shared" si="193"/>
        <v>1</v>
      </c>
      <c r="E4048" t="str">
        <f t="shared" ca="1" si="191"/>
        <v>shifted orders shipped</v>
      </c>
      <c r="F4048" t="s">
        <v>3539</v>
      </c>
      <c r="G4048" t="s">
        <v>335</v>
      </c>
      <c r="H4048" t="s">
        <v>2063</v>
      </c>
      <c r="I4048" s="6">
        <v>44007.379733796297</v>
      </c>
      <c r="J4048" t="s">
        <v>16</v>
      </c>
      <c r="K4048" s="6">
        <v>44013.677581018521</v>
      </c>
      <c r="M4048" t="s">
        <v>9459</v>
      </c>
      <c r="N4048" t="s">
        <v>9460</v>
      </c>
      <c r="Q4048" t="s">
        <v>9461</v>
      </c>
      <c r="R4048" t="s">
        <v>413</v>
      </c>
      <c r="S4048">
        <v>37080</v>
      </c>
      <c r="T4048" t="s">
        <v>338</v>
      </c>
      <c r="U4048" t="s">
        <v>530</v>
      </c>
      <c r="W4048" t="s">
        <v>9462</v>
      </c>
      <c r="Z4048" t="s">
        <v>9459</v>
      </c>
      <c r="AA4048" t="s">
        <v>9460</v>
      </c>
      <c r="AD4048" t="s">
        <v>9461</v>
      </c>
      <c r="AE4048" t="s">
        <v>413</v>
      </c>
      <c r="AF4048">
        <v>37080</v>
      </c>
      <c r="AG4048" t="s">
        <v>338</v>
      </c>
      <c r="AH4048" t="s">
        <v>530</v>
      </c>
      <c r="AJ4048" t="s">
        <v>9462</v>
      </c>
      <c r="AL4048" t="s">
        <v>339</v>
      </c>
      <c r="AM4048">
        <v>1</v>
      </c>
      <c r="AN4048">
        <v>1</v>
      </c>
      <c r="AO4048">
        <v>15156</v>
      </c>
      <c r="AQ4048">
        <v>124187</v>
      </c>
      <c r="AR4048">
        <v>5341</v>
      </c>
      <c r="AS4048" t="s">
        <v>831</v>
      </c>
      <c r="AT4048" t="s">
        <v>82</v>
      </c>
      <c r="AW4048" t="s">
        <v>340</v>
      </c>
      <c r="AX4048" t="s">
        <v>340</v>
      </c>
      <c r="AY4048" t="s">
        <v>345</v>
      </c>
      <c r="AZ4048" t="s">
        <v>346</v>
      </c>
      <c r="BY4048" t="s">
        <v>342</v>
      </c>
      <c r="EQ4048">
        <v>244247</v>
      </c>
      <c r="ER4048" t="s">
        <v>2064</v>
      </c>
      <c r="EV4048">
        <v>17268963</v>
      </c>
      <c r="EW4048">
        <v>928</v>
      </c>
      <c r="EX4048">
        <v>209140</v>
      </c>
      <c r="EY4048" t="s">
        <v>9463</v>
      </c>
      <c r="EZ4048">
        <v>1</v>
      </c>
      <c r="FC4048">
        <v>90425</v>
      </c>
      <c r="FD4048" t="s">
        <v>388</v>
      </c>
    </row>
    <row r="4049" spans="1:160" x14ac:dyDescent="0.3">
      <c r="A4049" t="str">
        <f>VLOOKUP(B4049,Table2[],3,FALSE)</f>
        <v>Digital</v>
      </c>
      <c r="B4049" t="str">
        <f>IF(OR(ISNUMBER(FIND("QVC",Z4049)),ISNUMBER(FIND("QVC",AL4049))),"QVC",IF(OR(ISNUMBER(FIND("NCO",H4049)),ISNUMBER(FIND("NCO",Y4049))), "NCO", IF(AL4049="consumer","PMD.com",VLOOKUP(LEFT(H4049,2),Tables!$E$1:$F$11,2,FALSE))))</f>
        <v>PMD.com</v>
      </c>
      <c r="C4049">
        <f t="shared" si="192"/>
        <v>5341</v>
      </c>
      <c r="D4049">
        <f t="shared" si="193"/>
        <v>1</v>
      </c>
      <c r="E4049" t="str">
        <f t="shared" ca="1" si="191"/>
        <v>shifted orders shipped</v>
      </c>
      <c r="F4049" t="s">
        <v>3539</v>
      </c>
      <c r="G4049" t="s">
        <v>335</v>
      </c>
      <c r="H4049" t="s">
        <v>2063</v>
      </c>
      <c r="I4049" s="6">
        <v>44007.379733796297</v>
      </c>
      <c r="J4049" t="s">
        <v>16</v>
      </c>
      <c r="K4049" s="6">
        <v>44013.677581018521</v>
      </c>
      <c r="M4049" t="s">
        <v>9459</v>
      </c>
      <c r="N4049" t="s">
        <v>9460</v>
      </c>
      <c r="Q4049" t="s">
        <v>9461</v>
      </c>
      <c r="R4049" t="s">
        <v>413</v>
      </c>
      <c r="S4049">
        <v>37080</v>
      </c>
      <c r="T4049" t="s">
        <v>338</v>
      </c>
      <c r="U4049" t="s">
        <v>530</v>
      </c>
      <c r="W4049" t="s">
        <v>9462</v>
      </c>
      <c r="Z4049" t="s">
        <v>9459</v>
      </c>
      <c r="AA4049" t="s">
        <v>9460</v>
      </c>
      <c r="AD4049" t="s">
        <v>9461</v>
      </c>
      <c r="AE4049" t="s">
        <v>413</v>
      </c>
      <c r="AF4049">
        <v>37080</v>
      </c>
      <c r="AG4049" t="s">
        <v>338</v>
      </c>
      <c r="AH4049" t="s">
        <v>530</v>
      </c>
      <c r="AJ4049" t="s">
        <v>9462</v>
      </c>
      <c r="AL4049" t="s">
        <v>339</v>
      </c>
      <c r="AM4049">
        <v>1</v>
      </c>
      <c r="AN4049">
        <v>1</v>
      </c>
      <c r="AO4049">
        <v>15156</v>
      </c>
      <c r="AQ4049">
        <v>124187</v>
      </c>
      <c r="AR4049">
        <v>5341</v>
      </c>
      <c r="AS4049" t="s">
        <v>831</v>
      </c>
      <c r="AT4049" t="s">
        <v>82</v>
      </c>
      <c r="AW4049" t="s">
        <v>340</v>
      </c>
      <c r="AX4049" t="s">
        <v>340</v>
      </c>
      <c r="AY4049" t="s">
        <v>345</v>
      </c>
      <c r="AZ4049" t="s">
        <v>346</v>
      </c>
      <c r="BY4049" t="s">
        <v>342</v>
      </c>
      <c r="EQ4049">
        <v>244247</v>
      </c>
      <c r="ER4049" t="s">
        <v>2064</v>
      </c>
      <c r="EV4049">
        <v>17268963</v>
      </c>
      <c r="EW4049">
        <v>928</v>
      </c>
      <c r="EX4049">
        <v>209140</v>
      </c>
      <c r="EY4049" t="s">
        <v>9463</v>
      </c>
      <c r="EZ4049">
        <v>1</v>
      </c>
      <c r="FC4049">
        <v>95009</v>
      </c>
      <c r="FD4049" t="s">
        <v>1169</v>
      </c>
    </row>
    <row r="4050" spans="1:160" x14ac:dyDescent="0.3">
      <c r="A4050" t="str">
        <f>VLOOKUP(B4050,Table2[],3,FALSE)</f>
        <v>Digital</v>
      </c>
      <c r="B4050" t="str">
        <f>IF(OR(ISNUMBER(FIND("QVC",Z4050)),ISNUMBER(FIND("QVC",AL4050))),"QVC",IF(OR(ISNUMBER(FIND("NCO",H4050)),ISNUMBER(FIND("NCO",Y4050))), "NCO", IF(AL4050="consumer","PMD.com",VLOOKUP(LEFT(H4050,2),Tables!$E$1:$F$11,2,FALSE))))</f>
        <v>PMD.com</v>
      </c>
      <c r="C4050">
        <f t="shared" si="192"/>
        <v>5342</v>
      </c>
      <c r="D4050">
        <f t="shared" si="193"/>
        <v>1</v>
      </c>
      <c r="E4050" t="str">
        <f t="shared" ca="1" si="191"/>
        <v>shifted orders shipped</v>
      </c>
      <c r="F4050" t="s">
        <v>3539</v>
      </c>
      <c r="G4050" t="s">
        <v>335</v>
      </c>
      <c r="H4050" t="s">
        <v>2063</v>
      </c>
      <c r="I4050" s="6">
        <v>44007.379733796297</v>
      </c>
      <c r="J4050" t="s">
        <v>16</v>
      </c>
      <c r="K4050" s="6">
        <v>44013.677581018521</v>
      </c>
      <c r="M4050" t="s">
        <v>9459</v>
      </c>
      <c r="N4050" t="s">
        <v>9460</v>
      </c>
      <c r="Q4050" t="s">
        <v>9461</v>
      </c>
      <c r="R4050" t="s">
        <v>413</v>
      </c>
      <c r="S4050">
        <v>37080</v>
      </c>
      <c r="T4050" t="s">
        <v>338</v>
      </c>
      <c r="U4050" t="s">
        <v>530</v>
      </c>
      <c r="W4050" t="s">
        <v>9462</v>
      </c>
      <c r="Z4050" t="s">
        <v>9459</v>
      </c>
      <c r="AA4050" t="s">
        <v>9460</v>
      </c>
      <c r="AD4050" t="s">
        <v>9461</v>
      </c>
      <c r="AE4050" t="s">
        <v>413</v>
      </c>
      <c r="AF4050">
        <v>37080</v>
      </c>
      <c r="AG4050" t="s">
        <v>338</v>
      </c>
      <c r="AH4050" t="s">
        <v>530</v>
      </c>
      <c r="AJ4050" t="s">
        <v>9462</v>
      </c>
      <c r="AL4050" t="s">
        <v>339</v>
      </c>
      <c r="AM4050">
        <v>1</v>
      </c>
      <c r="AN4050">
        <v>1</v>
      </c>
      <c r="AO4050">
        <v>13280</v>
      </c>
      <c r="AQ4050">
        <v>123849</v>
      </c>
      <c r="AR4050">
        <v>5342</v>
      </c>
      <c r="AS4050" t="s">
        <v>1885</v>
      </c>
      <c r="AT4050" t="s">
        <v>149</v>
      </c>
      <c r="AW4050" t="s">
        <v>340</v>
      </c>
      <c r="AX4050" t="s">
        <v>340</v>
      </c>
      <c r="AY4050" t="s">
        <v>345</v>
      </c>
      <c r="AZ4050" t="s">
        <v>346</v>
      </c>
      <c r="BY4050" t="s">
        <v>342</v>
      </c>
      <c r="EQ4050">
        <v>243460</v>
      </c>
      <c r="ER4050" t="s">
        <v>2064</v>
      </c>
      <c r="EV4050">
        <v>17268963</v>
      </c>
      <c r="EW4050">
        <v>928</v>
      </c>
      <c r="EX4050">
        <v>209140</v>
      </c>
      <c r="EY4050" t="s">
        <v>9463</v>
      </c>
      <c r="EZ4050">
        <v>1</v>
      </c>
      <c r="FC4050">
        <v>90425</v>
      </c>
      <c r="FD4050" t="s">
        <v>388</v>
      </c>
    </row>
    <row r="4051" spans="1:160" x14ac:dyDescent="0.3">
      <c r="A4051" t="str">
        <f>VLOOKUP(B4051,Table2[],3,FALSE)</f>
        <v>Digital</v>
      </c>
      <c r="B4051" t="str">
        <f>IF(OR(ISNUMBER(FIND("QVC",Z4051)),ISNUMBER(FIND("QVC",AL4051))),"QVC",IF(OR(ISNUMBER(FIND("NCO",H4051)),ISNUMBER(FIND("NCO",Y4051))), "NCO", IF(AL4051="consumer","PMD.com",VLOOKUP(LEFT(H4051,2),Tables!$E$1:$F$11,2,FALSE))))</f>
        <v>PMD.com</v>
      </c>
      <c r="C4051">
        <f t="shared" si="192"/>
        <v>53200001</v>
      </c>
      <c r="D4051">
        <f t="shared" si="193"/>
        <v>1</v>
      </c>
      <c r="E4051" t="str">
        <f t="shared" ca="1" si="191"/>
        <v>shifted orders shipped</v>
      </c>
      <c r="F4051" t="s">
        <v>3539</v>
      </c>
      <c r="G4051" t="s">
        <v>335</v>
      </c>
      <c r="H4051" t="s">
        <v>2063</v>
      </c>
      <c r="I4051" s="6">
        <v>44007.379733796297</v>
      </c>
      <c r="J4051" t="s">
        <v>16</v>
      </c>
      <c r="K4051" s="6">
        <v>44013.677581018521</v>
      </c>
      <c r="M4051" t="s">
        <v>9459</v>
      </c>
      <c r="N4051" t="s">
        <v>9460</v>
      </c>
      <c r="Q4051" t="s">
        <v>9461</v>
      </c>
      <c r="R4051" t="s">
        <v>413</v>
      </c>
      <c r="S4051">
        <v>37080</v>
      </c>
      <c r="T4051" t="s">
        <v>338</v>
      </c>
      <c r="U4051" t="s">
        <v>530</v>
      </c>
      <c r="W4051" t="s">
        <v>9462</v>
      </c>
      <c r="Z4051" t="s">
        <v>9459</v>
      </c>
      <c r="AA4051" t="s">
        <v>9460</v>
      </c>
      <c r="AD4051" t="s">
        <v>9461</v>
      </c>
      <c r="AE4051" t="s">
        <v>413</v>
      </c>
      <c r="AF4051">
        <v>37080</v>
      </c>
      <c r="AG4051" t="s">
        <v>338</v>
      </c>
      <c r="AH4051" t="s">
        <v>530</v>
      </c>
      <c r="AJ4051" t="s">
        <v>9462</v>
      </c>
      <c r="AL4051" t="s">
        <v>339</v>
      </c>
      <c r="AM4051">
        <v>1</v>
      </c>
      <c r="AN4051">
        <v>1</v>
      </c>
      <c r="AO4051">
        <v>15189</v>
      </c>
      <c r="AQ4051">
        <v>123906</v>
      </c>
      <c r="AR4051">
        <v>53200001</v>
      </c>
      <c r="AS4051" t="s">
        <v>973</v>
      </c>
      <c r="AT4051" t="s">
        <v>50</v>
      </c>
      <c r="AW4051" t="s">
        <v>340</v>
      </c>
      <c r="AX4051" t="s">
        <v>340</v>
      </c>
      <c r="AY4051" t="s">
        <v>357</v>
      </c>
      <c r="AZ4051" t="s">
        <v>363</v>
      </c>
      <c r="BY4051" t="s">
        <v>342</v>
      </c>
      <c r="EQ4051">
        <v>252156</v>
      </c>
      <c r="ER4051" t="s">
        <v>2064</v>
      </c>
      <c r="EV4051">
        <v>17268963</v>
      </c>
      <c r="EW4051">
        <v>928</v>
      </c>
      <c r="EX4051">
        <v>209140</v>
      </c>
      <c r="EY4051" t="s">
        <v>9463</v>
      </c>
      <c r="EZ4051">
        <v>1</v>
      </c>
      <c r="FC4051">
        <v>53200001</v>
      </c>
      <c r="FD4051" t="s">
        <v>50</v>
      </c>
    </row>
    <row r="4052" spans="1:160" x14ac:dyDescent="0.3">
      <c r="A4052" t="str">
        <f>VLOOKUP(B4052,Table2[],3,FALSE)</f>
        <v>Digital</v>
      </c>
      <c r="B4052" t="str">
        <f>IF(OR(ISNUMBER(FIND("QVC",Z4052)),ISNUMBER(FIND("QVC",AL4052))),"QVC",IF(OR(ISNUMBER(FIND("NCO",H4052)),ISNUMBER(FIND("NCO",Y4052))), "NCO", IF(AL4052="consumer","PMD.com",VLOOKUP(LEFT(H4052,2),Tables!$E$1:$F$11,2,FALSE))))</f>
        <v>PMD.com</v>
      </c>
      <c r="C4052">
        <f t="shared" si="192"/>
        <v>52480001</v>
      </c>
      <c r="D4052">
        <f t="shared" si="193"/>
        <v>1</v>
      </c>
      <c r="E4052" t="str">
        <f t="shared" ca="1" si="191"/>
        <v>shifted orders shipped</v>
      </c>
      <c r="F4052" t="s">
        <v>3539</v>
      </c>
      <c r="G4052" t="s">
        <v>335</v>
      </c>
      <c r="H4052" t="s">
        <v>2063</v>
      </c>
      <c r="I4052" s="6">
        <v>44007.379733796297</v>
      </c>
      <c r="J4052" t="s">
        <v>16</v>
      </c>
      <c r="K4052" s="6">
        <v>44013.677581018521</v>
      </c>
      <c r="M4052" t="s">
        <v>9459</v>
      </c>
      <c r="N4052" t="s">
        <v>9460</v>
      </c>
      <c r="Q4052" t="s">
        <v>9461</v>
      </c>
      <c r="R4052" t="s">
        <v>413</v>
      </c>
      <c r="S4052">
        <v>37080</v>
      </c>
      <c r="T4052" t="s">
        <v>338</v>
      </c>
      <c r="U4052" t="s">
        <v>530</v>
      </c>
      <c r="W4052" t="s">
        <v>9462</v>
      </c>
      <c r="Z4052" t="s">
        <v>9459</v>
      </c>
      <c r="AA4052" t="s">
        <v>9460</v>
      </c>
      <c r="AD4052" t="s">
        <v>9461</v>
      </c>
      <c r="AE4052" t="s">
        <v>413</v>
      </c>
      <c r="AF4052">
        <v>37080</v>
      </c>
      <c r="AG4052" t="s">
        <v>338</v>
      </c>
      <c r="AH4052" t="s">
        <v>530</v>
      </c>
      <c r="AJ4052" t="s">
        <v>9462</v>
      </c>
      <c r="AL4052" t="s">
        <v>339</v>
      </c>
      <c r="AM4052">
        <v>1</v>
      </c>
      <c r="AN4052">
        <v>1</v>
      </c>
      <c r="AO4052">
        <v>15799</v>
      </c>
      <c r="AQ4052">
        <v>127159</v>
      </c>
      <c r="AR4052">
        <v>52480001</v>
      </c>
      <c r="AS4052" t="s">
        <v>125</v>
      </c>
      <c r="AT4052" t="s">
        <v>126</v>
      </c>
      <c r="AW4052" t="s">
        <v>343</v>
      </c>
      <c r="BY4052" t="s">
        <v>342</v>
      </c>
      <c r="EQ4052">
        <v>250262</v>
      </c>
      <c r="ER4052" t="s">
        <v>2064</v>
      </c>
      <c r="EV4052">
        <v>17268963</v>
      </c>
      <c r="EW4052">
        <v>928</v>
      </c>
      <c r="EX4052">
        <v>209140</v>
      </c>
      <c r="EY4052" t="s">
        <v>9463</v>
      </c>
      <c r="EZ4052">
        <v>1</v>
      </c>
      <c r="FC4052">
        <v>52480001</v>
      </c>
      <c r="FD4052" t="s">
        <v>126</v>
      </c>
    </row>
    <row r="4053" spans="1:160" x14ac:dyDescent="0.3">
      <c r="A4053" t="str">
        <f>VLOOKUP(B4053,Table2[],3,FALSE)</f>
        <v>Digital</v>
      </c>
      <c r="B4053" t="str">
        <f>IF(OR(ISNUMBER(FIND("QVC",Z4053)),ISNUMBER(FIND("QVC",AL4053))),"QVC",IF(OR(ISNUMBER(FIND("NCO",H4053)),ISNUMBER(FIND("NCO",Y4053))), "NCO", IF(AL4053="consumer","PMD.com",VLOOKUP(LEFT(H4053,2),Tables!$E$1:$F$11,2,FALSE))))</f>
        <v>PMD.com</v>
      </c>
      <c r="C4053">
        <f t="shared" si="192"/>
        <v>51090061</v>
      </c>
      <c r="D4053">
        <f t="shared" si="193"/>
        <v>1</v>
      </c>
      <c r="E4053" t="str">
        <f t="shared" ca="1" si="191"/>
        <v>shifted orders shipped</v>
      </c>
      <c r="F4053" t="s">
        <v>3539</v>
      </c>
      <c r="G4053" t="s">
        <v>335</v>
      </c>
      <c r="H4053" t="s">
        <v>2061</v>
      </c>
      <c r="I4053" s="6">
        <v>44007.379803240743</v>
      </c>
      <c r="J4053" t="s">
        <v>16</v>
      </c>
      <c r="K4053" s="6">
        <v>44013.677974537037</v>
      </c>
      <c r="M4053" t="s">
        <v>9464</v>
      </c>
      <c r="N4053" t="s">
        <v>9465</v>
      </c>
      <c r="Q4053" t="s">
        <v>427</v>
      </c>
      <c r="R4053" t="s">
        <v>412</v>
      </c>
      <c r="S4053">
        <v>43232</v>
      </c>
      <c r="T4053" t="s">
        <v>338</v>
      </c>
      <c r="U4053" t="s">
        <v>530</v>
      </c>
      <c r="W4053" t="s">
        <v>9466</v>
      </c>
      <c r="Z4053" t="s">
        <v>9464</v>
      </c>
      <c r="AA4053" t="s">
        <v>9465</v>
      </c>
      <c r="AD4053" t="s">
        <v>427</v>
      </c>
      <c r="AE4053" t="s">
        <v>412</v>
      </c>
      <c r="AF4053">
        <v>43232</v>
      </c>
      <c r="AG4053" t="s">
        <v>338</v>
      </c>
      <c r="AH4053" t="s">
        <v>530</v>
      </c>
      <c r="AJ4053" t="s">
        <v>9466</v>
      </c>
      <c r="AL4053" t="s">
        <v>339</v>
      </c>
      <c r="AM4053">
        <v>1</v>
      </c>
      <c r="AN4053">
        <v>1</v>
      </c>
      <c r="AO4053">
        <v>8078</v>
      </c>
      <c r="AQ4053">
        <v>124010</v>
      </c>
      <c r="AR4053">
        <v>51090061</v>
      </c>
      <c r="AS4053" t="s">
        <v>1013</v>
      </c>
      <c r="AT4053" t="s">
        <v>122</v>
      </c>
      <c r="AW4053" t="s">
        <v>340</v>
      </c>
      <c r="AX4053" t="s">
        <v>340</v>
      </c>
      <c r="AY4053" t="s">
        <v>357</v>
      </c>
      <c r="AZ4053" t="s">
        <v>363</v>
      </c>
      <c r="BY4053" t="s">
        <v>342</v>
      </c>
      <c r="EQ4053">
        <v>251819</v>
      </c>
      <c r="ER4053" t="s">
        <v>2062</v>
      </c>
      <c r="EV4053">
        <v>17268961</v>
      </c>
      <c r="EW4053">
        <v>928</v>
      </c>
      <c r="EX4053">
        <v>209138</v>
      </c>
      <c r="EY4053" t="s">
        <v>9467</v>
      </c>
      <c r="EZ4053">
        <v>1</v>
      </c>
      <c r="FC4053">
        <v>51090061</v>
      </c>
      <c r="FD4053" t="s">
        <v>122</v>
      </c>
    </row>
    <row r="4054" spans="1:160" x14ac:dyDescent="0.3">
      <c r="A4054" t="str">
        <f>VLOOKUP(B4054,Table2[],3,FALSE)</f>
        <v>Digital</v>
      </c>
      <c r="B4054" t="str">
        <f>IF(OR(ISNUMBER(FIND("QVC",Z4054)),ISNUMBER(FIND("QVC",AL4054))),"QVC",IF(OR(ISNUMBER(FIND("NCO",H4054)),ISNUMBER(FIND("NCO",Y4054))), "NCO", IF(AL4054="consumer","PMD.com",VLOOKUP(LEFT(H4054,2),Tables!$E$1:$F$11,2,FALSE))))</f>
        <v>PMD.com</v>
      </c>
      <c r="C4054">
        <f t="shared" si="192"/>
        <v>53160001</v>
      </c>
      <c r="D4054">
        <f t="shared" si="193"/>
        <v>2</v>
      </c>
      <c r="E4054" t="str">
        <f t="shared" ca="1" si="191"/>
        <v>MTD orders shipped</v>
      </c>
      <c r="F4054" t="s">
        <v>3539</v>
      </c>
      <c r="G4054" t="s">
        <v>335</v>
      </c>
      <c r="H4054" t="s">
        <v>9468</v>
      </c>
      <c r="I4054" s="6">
        <v>44013.409074074072</v>
      </c>
      <c r="J4054" t="s">
        <v>16</v>
      </c>
      <c r="K4054" s="6">
        <v>44013.678784722222</v>
      </c>
      <c r="M4054" t="s">
        <v>9469</v>
      </c>
      <c r="N4054" t="s">
        <v>9470</v>
      </c>
      <c r="Q4054" t="s">
        <v>885</v>
      </c>
      <c r="R4054" t="s">
        <v>409</v>
      </c>
      <c r="S4054">
        <v>6514</v>
      </c>
      <c r="T4054" t="s">
        <v>338</v>
      </c>
      <c r="U4054" t="s">
        <v>530</v>
      </c>
      <c r="W4054" t="s">
        <v>9471</v>
      </c>
      <c r="Z4054" t="s">
        <v>9469</v>
      </c>
      <c r="AA4054" t="s">
        <v>9470</v>
      </c>
      <c r="AD4054" t="s">
        <v>885</v>
      </c>
      <c r="AE4054" t="s">
        <v>409</v>
      </c>
      <c r="AF4054">
        <v>6514</v>
      </c>
      <c r="AG4054" t="s">
        <v>338</v>
      </c>
      <c r="AH4054" t="s">
        <v>530</v>
      </c>
      <c r="AJ4054" t="s">
        <v>9471</v>
      </c>
      <c r="AL4054" t="s">
        <v>339</v>
      </c>
      <c r="AM4054">
        <v>2</v>
      </c>
      <c r="AN4054">
        <v>2</v>
      </c>
      <c r="AO4054">
        <v>4322</v>
      </c>
      <c r="AQ4054">
        <v>124007</v>
      </c>
      <c r="AR4054">
        <v>53160001</v>
      </c>
      <c r="AS4054" t="s">
        <v>1895</v>
      </c>
      <c r="AT4054" t="s">
        <v>119</v>
      </c>
      <c r="AW4054" t="s">
        <v>340</v>
      </c>
      <c r="AX4054" t="s">
        <v>340</v>
      </c>
      <c r="AY4054" t="s">
        <v>341</v>
      </c>
      <c r="AZ4054">
        <v>0</v>
      </c>
      <c r="BY4054" t="s">
        <v>342</v>
      </c>
      <c r="EQ4054">
        <v>252959</v>
      </c>
      <c r="ER4054" t="s">
        <v>9472</v>
      </c>
      <c r="EV4054">
        <v>17289147</v>
      </c>
      <c r="EW4054">
        <v>928</v>
      </c>
      <c r="EX4054">
        <v>221296</v>
      </c>
      <c r="EY4054" t="s">
        <v>9473</v>
      </c>
      <c r="EZ4054">
        <v>1</v>
      </c>
      <c r="FC4054">
        <v>53160001</v>
      </c>
      <c r="FD4054" t="s">
        <v>119</v>
      </c>
    </row>
    <row r="4055" spans="1:160" x14ac:dyDescent="0.3">
      <c r="A4055" t="str">
        <f>VLOOKUP(B4055,Table2[],3,FALSE)</f>
        <v>Digital</v>
      </c>
      <c r="B4055" t="str">
        <f>IF(OR(ISNUMBER(FIND("QVC",Z4055)),ISNUMBER(FIND("QVC",AL4055))),"QVC",IF(OR(ISNUMBER(FIND("NCO",H4055)),ISNUMBER(FIND("NCO",Y4055))), "NCO", IF(AL4055="consumer","PMD.com",VLOOKUP(LEFT(H4055,2),Tables!$E$1:$F$11,2,FALSE))))</f>
        <v>PMD.com</v>
      </c>
      <c r="C4055">
        <f t="shared" si="192"/>
        <v>51010010</v>
      </c>
      <c r="D4055">
        <f t="shared" si="193"/>
        <v>1</v>
      </c>
      <c r="E4055" t="str">
        <f t="shared" ca="1" si="191"/>
        <v>MTD orders shipped</v>
      </c>
      <c r="F4055" t="s">
        <v>3539</v>
      </c>
      <c r="G4055" t="s">
        <v>335</v>
      </c>
      <c r="H4055" t="s">
        <v>9468</v>
      </c>
      <c r="I4055" s="6">
        <v>44013.409074074072</v>
      </c>
      <c r="J4055" t="s">
        <v>16</v>
      </c>
      <c r="K4055" s="6">
        <v>44013.678784722222</v>
      </c>
      <c r="M4055" t="s">
        <v>9469</v>
      </c>
      <c r="N4055" t="s">
        <v>9470</v>
      </c>
      <c r="Q4055" t="s">
        <v>885</v>
      </c>
      <c r="R4055" t="s">
        <v>409</v>
      </c>
      <c r="S4055">
        <v>6514</v>
      </c>
      <c r="T4055" t="s">
        <v>338</v>
      </c>
      <c r="U4055" t="s">
        <v>530</v>
      </c>
      <c r="W4055" t="s">
        <v>9471</v>
      </c>
      <c r="Z4055" t="s">
        <v>9469</v>
      </c>
      <c r="AA4055" t="s">
        <v>9470</v>
      </c>
      <c r="AD4055" t="s">
        <v>885</v>
      </c>
      <c r="AE4055" t="s">
        <v>409</v>
      </c>
      <c r="AF4055">
        <v>6514</v>
      </c>
      <c r="AG4055" t="s">
        <v>338</v>
      </c>
      <c r="AH4055" t="s">
        <v>530</v>
      </c>
      <c r="AJ4055" t="s">
        <v>9471</v>
      </c>
      <c r="AL4055" t="s">
        <v>339</v>
      </c>
      <c r="AM4055">
        <v>1</v>
      </c>
      <c r="AN4055">
        <v>1</v>
      </c>
      <c r="AO4055">
        <v>11922</v>
      </c>
      <c r="AQ4055">
        <v>125659</v>
      </c>
      <c r="AR4055">
        <v>51010010</v>
      </c>
      <c r="AS4055" t="s">
        <v>1060</v>
      </c>
      <c r="AT4055" t="s">
        <v>170</v>
      </c>
      <c r="AW4055" t="s">
        <v>343</v>
      </c>
      <c r="BY4055" t="s">
        <v>342</v>
      </c>
      <c r="EQ4055">
        <v>247972</v>
      </c>
      <c r="ER4055" t="s">
        <v>9472</v>
      </c>
      <c r="EV4055">
        <v>17289147</v>
      </c>
      <c r="EW4055">
        <v>928</v>
      </c>
      <c r="EX4055">
        <v>221296</v>
      </c>
      <c r="EY4055" t="s">
        <v>9473</v>
      </c>
      <c r="EZ4055">
        <v>1</v>
      </c>
      <c r="FC4055">
        <v>95378</v>
      </c>
      <c r="FD4055" t="s">
        <v>1045</v>
      </c>
    </row>
    <row r="4056" spans="1:160" x14ac:dyDescent="0.3">
      <c r="A4056" t="str">
        <f>VLOOKUP(B4056,Table2[],3,FALSE)</f>
        <v>Digital</v>
      </c>
      <c r="B4056" t="str">
        <f>IF(OR(ISNUMBER(FIND("QVC",Z4056)),ISNUMBER(FIND("QVC",AL4056))),"QVC",IF(OR(ISNUMBER(FIND("NCO",H4056)),ISNUMBER(FIND("NCO",Y4056))), "NCO", IF(AL4056="consumer","PMD.com",VLOOKUP(LEFT(H4056,2),Tables!$E$1:$F$11,2,FALSE))))</f>
        <v>PMD.com</v>
      </c>
      <c r="C4056">
        <f t="shared" si="192"/>
        <v>53810001</v>
      </c>
      <c r="D4056">
        <f t="shared" si="193"/>
        <v>1</v>
      </c>
      <c r="E4056" t="str">
        <f t="shared" ca="1" si="191"/>
        <v>MTD orders shipped</v>
      </c>
      <c r="F4056" t="s">
        <v>3539</v>
      </c>
      <c r="G4056" t="s">
        <v>335</v>
      </c>
      <c r="H4056" t="s">
        <v>9468</v>
      </c>
      <c r="I4056" s="6">
        <v>44013.409074074072</v>
      </c>
      <c r="J4056" t="s">
        <v>16</v>
      </c>
      <c r="K4056" s="6">
        <v>44013.678784722222</v>
      </c>
      <c r="M4056" t="s">
        <v>9469</v>
      </c>
      <c r="N4056" t="s">
        <v>9470</v>
      </c>
      <c r="Q4056" t="s">
        <v>885</v>
      </c>
      <c r="R4056" t="s">
        <v>409</v>
      </c>
      <c r="S4056">
        <v>6514</v>
      </c>
      <c r="T4056" t="s">
        <v>338</v>
      </c>
      <c r="U4056" t="s">
        <v>530</v>
      </c>
      <c r="W4056" t="s">
        <v>9471</v>
      </c>
      <c r="Z4056" t="s">
        <v>9469</v>
      </c>
      <c r="AA4056" t="s">
        <v>9470</v>
      </c>
      <c r="AD4056" t="s">
        <v>885</v>
      </c>
      <c r="AE4056" t="s">
        <v>409</v>
      </c>
      <c r="AF4056">
        <v>6514</v>
      </c>
      <c r="AG4056" t="s">
        <v>338</v>
      </c>
      <c r="AH4056" t="s">
        <v>530</v>
      </c>
      <c r="AJ4056" t="s">
        <v>9471</v>
      </c>
      <c r="AL4056" t="s">
        <v>339</v>
      </c>
      <c r="AM4056">
        <v>1</v>
      </c>
      <c r="AN4056">
        <v>1</v>
      </c>
      <c r="AO4056">
        <v>5409</v>
      </c>
      <c r="AQ4056">
        <v>124462</v>
      </c>
      <c r="AR4056">
        <v>53810001</v>
      </c>
      <c r="AS4056" t="s">
        <v>133</v>
      </c>
      <c r="AT4056" t="s">
        <v>132</v>
      </c>
      <c r="AW4056" t="s">
        <v>340</v>
      </c>
      <c r="AX4056">
        <v>0</v>
      </c>
      <c r="AY4056" t="s">
        <v>348</v>
      </c>
      <c r="AZ4056">
        <v>0</v>
      </c>
      <c r="BY4056" t="s">
        <v>342</v>
      </c>
      <c r="EQ4056">
        <v>245175</v>
      </c>
      <c r="ER4056" t="s">
        <v>9472</v>
      </c>
      <c r="EV4056">
        <v>17289147</v>
      </c>
      <c r="EW4056">
        <v>928</v>
      </c>
      <c r="EX4056">
        <v>221296</v>
      </c>
      <c r="EY4056" t="s">
        <v>9473</v>
      </c>
      <c r="EZ4056">
        <v>1</v>
      </c>
      <c r="FC4056">
        <v>53810001</v>
      </c>
      <c r="FD4056" t="s">
        <v>132</v>
      </c>
    </row>
    <row r="4057" spans="1:160" x14ac:dyDescent="0.3">
      <c r="A4057" t="str">
        <f>VLOOKUP(B4057,Table2[],3,FALSE)</f>
        <v>Digital</v>
      </c>
      <c r="B4057" t="str">
        <f>IF(OR(ISNUMBER(FIND("QVC",Z4057)),ISNUMBER(FIND("QVC",AL4057))),"QVC",IF(OR(ISNUMBER(FIND("NCO",H4057)),ISNUMBER(FIND("NCO",Y4057))), "NCO", IF(AL4057="consumer","PMD.com",VLOOKUP(LEFT(H4057,2),Tables!$E$1:$F$11,2,FALSE))))</f>
        <v>PMD.com</v>
      </c>
      <c r="C4057">
        <f t="shared" si="192"/>
        <v>52120</v>
      </c>
      <c r="D4057">
        <f t="shared" si="193"/>
        <v>2</v>
      </c>
      <c r="E4057" t="str">
        <f t="shared" ca="1" si="191"/>
        <v>MTD orders shipped</v>
      </c>
      <c r="F4057" t="s">
        <v>3539</v>
      </c>
      <c r="G4057" t="s">
        <v>335</v>
      </c>
      <c r="H4057" t="s">
        <v>9468</v>
      </c>
      <c r="I4057" s="6">
        <v>44013.409074074072</v>
      </c>
      <c r="J4057" t="s">
        <v>16</v>
      </c>
      <c r="K4057" s="6">
        <v>44013.678784722222</v>
      </c>
      <c r="M4057" t="s">
        <v>9469</v>
      </c>
      <c r="N4057" t="s">
        <v>9470</v>
      </c>
      <c r="Q4057" t="s">
        <v>885</v>
      </c>
      <c r="R4057" t="s">
        <v>409</v>
      </c>
      <c r="S4057">
        <v>6514</v>
      </c>
      <c r="T4057" t="s">
        <v>338</v>
      </c>
      <c r="U4057" t="s">
        <v>530</v>
      </c>
      <c r="W4057" t="s">
        <v>9471</v>
      </c>
      <c r="Z4057" t="s">
        <v>9469</v>
      </c>
      <c r="AA4057" t="s">
        <v>9470</v>
      </c>
      <c r="AD4057" t="s">
        <v>885</v>
      </c>
      <c r="AE4057" t="s">
        <v>409</v>
      </c>
      <c r="AF4057">
        <v>6514</v>
      </c>
      <c r="AG4057" t="s">
        <v>338</v>
      </c>
      <c r="AH4057" t="s">
        <v>530</v>
      </c>
      <c r="AJ4057" t="s">
        <v>9471</v>
      </c>
      <c r="AL4057" t="s">
        <v>339</v>
      </c>
      <c r="AM4057">
        <v>2</v>
      </c>
      <c r="AN4057">
        <v>2</v>
      </c>
      <c r="AO4057">
        <v>826</v>
      </c>
      <c r="AQ4057">
        <v>124299</v>
      </c>
      <c r="AR4057">
        <v>52120</v>
      </c>
      <c r="AS4057" t="s">
        <v>1912</v>
      </c>
      <c r="AT4057" t="s">
        <v>1913</v>
      </c>
      <c r="AW4057" t="s">
        <v>366</v>
      </c>
      <c r="AX4057" t="s">
        <v>366</v>
      </c>
      <c r="AY4057" t="s">
        <v>419</v>
      </c>
      <c r="AZ4057" t="s">
        <v>1914</v>
      </c>
      <c r="BY4057" t="s">
        <v>342</v>
      </c>
      <c r="EQ4057">
        <v>239320</v>
      </c>
      <c r="ER4057" t="s">
        <v>9472</v>
      </c>
      <c r="EV4057">
        <v>17289147</v>
      </c>
      <c r="EW4057">
        <v>928</v>
      </c>
      <c r="EX4057">
        <v>221296</v>
      </c>
      <c r="EY4057" t="s">
        <v>9473</v>
      </c>
      <c r="EZ4057">
        <v>1</v>
      </c>
      <c r="FC4057">
        <v>52120</v>
      </c>
      <c r="FD4057" t="s">
        <v>1913</v>
      </c>
    </row>
    <row r="4058" spans="1:160" x14ac:dyDescent="0.3">
      <c r="A4058" t="str">
        <f>VLOOKUP(B4058,Table2[],3,FALSE)</f>
        <v>Digital</v>
      </c>
      <c r="B4058" t="str">
        <f>IF(OR(ISNUMBER(FIND("QVC",Z4058)),ISNUMBER(FIND("QVC",AL4058))),"QVC",IF(OR(ISNUMBER(FIND("NCO",H4058)),ISNUMBER(FIND("NCO",Y4058))), "NCO", IF(AL4058="consumer","PMD.com",VLOOKUP(LEFT(H4058,2),Tables!$E$1:$F$11,2,FALSE))))</f>
        <v>PMD.com</v>
      </c>
      <c r="C4058">
        <f t="shared" si="192"/>
        <v>5341030</v>
      </c>
      <c r="D4058">
        <f t="shared" si="193"/>
        <v>1</v>
      </c>
      <c r="E4058" t="str">
        <f t="shared" ca="1" si="191"/>
        <v>MTD orders shipped</v>
      </c>
      <c r="F4058" t="s">
        <v>3539</v>
      </c>
      <c r="G4058" t="s">
        <v>335</v>
      </c>
      <c r="H4058" t="s">
        <v>9468</v>
      </c>
      <c r="I4058" s="6">
        <v>44013.409074074072</v>
      </c>
      <c r="J4058" t="s">
        <v>16</v>
      </c>
      <c r="K4058" s="6">
        <v>44013.678784722222</v>
      </c>
      <c r="M4058" t="s">
        <v>9469</v>
      </c>
      <c r="N4058" t="s">
        <v>9470</v>
      </c>
      <c r="Q4058" t="s">
        <v>885</v>
      </c>
      <c r="R4058" t="s">
        <v>409</v>
      </c>
      <c r="S4058">
        <v>6514</v>
      </c>
      <c r="T4058" t="s">
        <v>338</v>
      </c>
      <c r="U4058" t="s">
        <v>530</v>
      </c>
      <c r="W4058" t="s">
        <v>9471</v>
      </c>
      <c r="Z4058" t="s">
        <v>9469</v>
      </c>
      <c r="AA4058" t="s">
        <v>9470</v>
      </c>
      <c r="AD4058" t="s">
        <v>885</v>
      </c>
      <c r="AE4058" t="s">
        <v>409</v>
      </c>
      <c r="AF4058">
        <v>6514</v>
      </c>
      <c r="AG4058" t="s">
        <v>338</v>
      </c>
      <c r="AH4058" t="s">
        <v>530</v>
      </c>
      <c r="AJ4058" t="s">
        <v>9471</v>
      </c>
      <c r="AL4058" t="s">
        <v>339</v>
      </c>
      <c r="AM4058">
        <v>1</v>
      </c>
      <c r="AN4058">
        <v>1</v>
      </c>
      <c r="AO4058">
        <v>12859</v>
      </c>
      <c r="AQ4058">
        <v>124642</v>
      </c>
      <c r="AR4058">
        <v>5341030</v>
      </c>
      <c r="AS4058" t="s">
        <v>925</v>
      </c>
      <c r="AT4058" t="s">
        <v>926</v>
      </c>
      <c r="AW4058" t="s">
        <v>366</v>
      </c>
      <c r="AX4058" t="s">
        <v>366</v>
      </c>
      <c r="AY4058" t="s">
        <v>345</v>
      </c>
      <c r="AZ4058" t="s">
        <v>346</v>
      </c>
      <c r="BY4058" t="s">
        <v>342</v>
      </c>
      <c r="EQ4058">
        <v>243275</v>
      </c>
      <c r="ER4058" t="s">
        <v>9472</v>
      </c>
      <c r="EV4058">
        <v>17289147</v>
      </c>
      <c r="EW4058">
        <v>928</v>
      </c>
      <c r="EX4058">
        <v>221296</v>
      </c>
      <c r="EY4058" t="s">
        <v>9473</v>
      </c>
      <c r="EZ4058">
        <v>1</v>
      </c>
      <c r="FC4058">
        <v>95378</v>
      </c>
      <c r="FD4058" t="s">
        <v>1045</v>
      </c>
    </row>
    <row r="4059" spans="1:160" x14ac:dyDescent="0.3">
      <c r="A4059" t="str">
        <f>VLOOKUP(B4059,Table2[],3,FALSE)</f>
        <v>Digital</v>
      </c>
      <c r="B4059" t="str">
        <f>IF(OR(ISNUMBER(FIND("QVC",Z4059)),ISNUMBER(FIND("QVC",AL4059))),"QVC",IF(OR(ISNUMBER(FIND("NCO",H4059)),ISNUMBER(FIND("NCO",Y4059))), "NCO", IF(AL4059="consumer","PMD.com",VLOOKUP(LEFT(H4059,2),Tables!$E$1:$F$11,2,FALSE))))</f>
        <v>PMD.com</v>
      </c>
      <c r="C4059">
        <f t="shared" si="192"/>
        <v>51090030</v>
      </c>
      <c r="D4059">
        <f t="shared" si="193"/>
        <v>1</v>
      </c>
      <c r="E4059" t="str">
        <f t="shared" ca="1" si="191"/>
        <v>MTD orders shipped</v>
      </c>
      <c r="F4059" t="s">
        <v>3539</v>
      </c>
      <c r="G4059" t="s">
        <v>335</v>
      </c>
      <c r="H4059" t="s">
        <v>9468</v>
      </c>
      <c r="I4059" s="6">
        <v>44013.409074074072</v>
      </c>
      <c r="J4059" t="s">
        <v>16</v>
      </c>
      <c r="K4059" s="6">
        <v>44013.678784722222</v>
      </c>
      <c r="M4059" t="s">
        <v>9469</v>
      </c>
      <c r="N4059" t="s">
        <v>9470</v>
      </c>
      <c r="Q4059" t="s">
        <v>885</v>
      </c>
      <c r="R4059" t="s">
        <v>409</v>
      </c>
      <c r="S4059">
        <v>6514</v>
      </c>
      <c r="T4059" t="s">
        <v>338</v>
      </c>
      <c r="U4059" t="s">
        <v>530</v>
      </c>
      <c r="W4059" t="s">
        <v>9471</v>
      </c>
      <c r="Z4059" t="s">
        <v>9469</v>
      </c>
      <c r="AA4059" t="s">
        <v>9470</v>
      </c>
      <c r="AD4059" t="s">
        <v>885</v>
      </c>
      <c r="AE4059" t="s">
        <v>409</v>
      </c>
      <c r="AF4059">
        <v>6514</v>
      </c>
      <c r="AG4059" t="s">
        <v>338</v>
      </c>
      <c r="AH4059" t="s">
        <v>530</v>
      </c>
      <c r="AJ4059" t="s">
        <v>9471</v>
      </c>
      <c r="AL4059" t="s">
        <v>339</v>
      </c>
      <c r="AM4059">
        <v>1</v>
      </c>
      <c r="AN4059">
        <v>1</v>
      </c>
      <c r="AO4059">
        <v>6688</v>
      </c>
      <c r="AQ4059">
        <v>125960</v>
      </c>
      <c r="AR4059">
        <v>51090030</v>
      </c>
      <c r="AS4059" t="s">
        <v>3043</v>
      </c>
      <c r="AT4059" t="s">
        <v>628</v>
      </c>
      <c r="AW4059" t="s">
        <v>343</v>
      </c>
      <c r="BY4059" t="s">
        <v>342</v>
      </c>
      <c r="BZ4059" t="b">
        <v>0</v>
      </c>
      <c r="EQ4059">
        <v>243047</v>
      </c>
      <c r="ER4059" t="s">
        <v>9472</v>
      </c>
      <c r="EV4059">
        <v>17289147</v>
      </c>
      <c r="EW4059">
        <v>928</v>
      </c>
      <c r="EX4059">
        <v>221296</v>
      </c>
      <c r="EY4059" t="s">
        <v>9473</v>
      </c>
      <c r="EZ4059">
        <v>1</v>
      </c>
      <c r="FC4059">
        <v>95378</v>
      </c>
      <c r="FD4059" t="s">
        <v>1045</v>
      </c>
    </row>
    <row r="4060" spans="1:160" x14ac:dyDescent="0.3">
      <c r="A4060" t="str">
        <f>VLOOKUP(B4060,Table2[],3,FALSE)</f>
        <v>Digital</v>
      </c>
      <c r="B4060" t="str">
        <f>IF(OR(ISNUMBER(FIND("QVC",Z4060)),ISNUMBER(FIND("QVC",AL4060))),"QVC",IF(OR(ISNUMBER(FIND("NCO",H4060)),ISNUMBER(FIND("NCO",Y4060))), "NCO", IF(AL4060="consumer","PMD.com",VLOOKUP(LEFT(H4060,2),Tables!$E$1:$F$11,2,FALSE))))</f>
        <v>PMD.com</v>
      </c>
      <c r="C4060">
        <f t="shared" si="192"/>
        <v>5342</v>
      </c>
      <c r="D4060">
        <f t="shared" si="193"/>
        <v>1</v>
      </c>
      <c r="E4060" t="str">
        <f t="shared" ca="1" si="191"/>
        <v>shifted orders shipped</v>
      </c>
      <c r="F4060" t="s">
        <v>3539</v>
      </c>
      <c r="G4060" t="s">
        <v>335</v>
      </c>
      <c r="H4060" t="s">
        <v>2055</v>
      </c>
      <c r="I4060" s="6">
        <v>44007.379895833335</v>
      </c>
      <c r="J4060" t="s">
        <v>16</v>
      </c>
      <c r="K4060" s="6">
        <v>44013.679189814815</v>
      </c>
      <c r="M4060" t="s">
        <v>9474</v>
      </c>
      <c r="N4060" t="s">
        <v>9475</v>
      </c>
      <c r="Q4060" t="s">
        <v>2265</v>
      </c>
      <c r="R4060" t="s">
        <v>347</v>
      </c>
      <c r="S4060">
        <v>24551</v>
      </c>
      <c r="T4060" t="s">
        <v>338</v>
      </c>
      <c r="U4060" t="s">
        <v>530</v>
      </c>
      <c r="W4060" t="s">
        <v>9476</v>
      </c>
      <c r="Z4060" t="s">
        <v>9474</v>
      </c>
      <c r="AA4060" t="s">
        <v>9475</v>
      </c>
      <c r="AD4060" t="s">
        <v>2265</v>
      </c>
      <c r="AE4060" t="s">
        <v>347</v>
      </c>
      <c r="AF4060">
        <v>24551</v>
      </c>
      <c r="AG4060" t="s">
        <v>338</v>
      </c>
      <c r="AH4060" t="s">
        <v>530</v>
      </c>
      <c r="AJ4060" t="s">
        <v>9476</v>
      </c>
      <c r="AL4060" t="s">
        <v>339</v>
      </c>
      <c r="AM4060">
        <v>1</v>
      </c>
      <c r="AN4060">
        <v>1</v>
      </c>
      <c r="AO4060">
        <v>13280</v>
      </c>
      <c r="AQ4060">
        <v>123849</v>
      </c>
      <c r="AR4060">
        <v>5342</v>
      </c>
      <c r="AS4060" t="s">
        <v>1885</v>
      </c>
      <c r="AT4060" t="s">
        <v>149</v>
      </c>
      <c r="AW4060" t="s">
        <v>340</v>
      </c>
      <c r="AX4060" t="s">
        <v>340</v>
      </c>
      <c r="AY4060" t="s">
        <v>345</v>
      </c>
      <c r="AZ4060" t="s">
        <v>346</v>
      </c>
      <c r="BY4060" t="s">
        <v>342</v>
      </c>
      <c r="EQ4060">
        <v>243460</v>
      </c>
      <c r="ER4060" t="s">
        <v>2056</v>
      </c>
      <c r="EV4060">
        <v>17268958</v>
      </c>
      <c r="EW4060">
        <v>928</v>
      </c>
      <c r="EX4060">
        <v>209135</v>
      </c>
      <c r="EY4060" t="s">
        <v>9477</v>
      </c>
      <c r="EZ4060">
        <v>1</v>
      </c>
      <c r="FC4060">
        <v>5342</v>
      </c>
      <c r="FD4060" t="s">
        <v>149</v>
      </c>
    </row>
    <row r="4061" spans="1:160" x14ac:dyDescent="0.3">
      <c r="A4061" t="str">
        <f>VLOOKUP(B4061,Table2[],3,FALSE)</f>
        <v>Digital</v>
      </c>
      <c r="B4061" t="str">
        <f>IF(OR(ISNUMBER(FIND("QVC",Z4061)),ISNUMBER(FIND("QVC",AL4061))),"QVC",IF(OR(ISNUMBER(FIND("NCO",H4061)),ISNUMBER(FIND("NCO",Y4061))), "NCO", IF(AL4061="consumer","PMD.com",VLOOKUP(LEFT(H4061,2),Tables!$E$1:$F$11,2,FALSE))))</f>
        <v>PMD.com</v>
      </c>
      <c r="C4061">
        <f t="shared" si="192"/>
        <v>52460001</v>
      </c>
      <c r="D4061">
        <f t="shared" si="193"/>
        <v>1</v>
      </c>
      <c r="E4061" t="str">
        <f t="shared" ca="1" si="191"/>
        <v>shifted orders shipped</v>
      </c>
      <c r="F4061" t="s">
        <v>3539</v>
      </c>
      <c r="G4061" t="s">
        <v>335</v>
      </c>
      <c r="H4061" t="s">
        <v>2055</v>
      </c>
      <c r="I4061" s="6">
        <v>44007.379895833335</v>
      </c>
      <c r="J4061" t="s">
        <v>16</v>
      </c>
      <c r="K4061" s="6">
        <v>44013.679189814815</v>
      </c>
      <c r="M4061" t="s">
        <v>9474</v>
      </c>
      <c r="N4061" t="s">
        <v>9475</v>
      </c>
      <c r="Q4061" t="s">
        <v>2265</v>
      </c>
      <c r="R4061" t="s">
        <v>347</v>
      </c>
      <c r="S4061">
        <v>24551</v>
      </c>
      <c r="T4061" t="s">
        <v>338</v>
      </c>
      <c r="U4061" t="s">
        <v>530</v>
      </c>
      <c r="W4061" t="s">
        <v>9476</v>
      </c>
      <c r="Z4061" t="s">
        <v>9474</v>
      </c>
      <c r="AA4061" t="s">
        <v>9475</v>
      </c>
      <c r="AD4061" t="s">
        <v>2265</v>
      </c>
      <c r="AE4061" t="s">
        <v>347</v>
      </c>
      <c r="AF4061">
        <v>24551</v>
      </c>
      <c r="AG4061" t="s">
        <v>338</v>
      </c>
      <c r="AH4061" t="s">
        <v>530</v>
      </c>
      <c r="AJ4061" t="s">
        <v>9476</v>
      </c>
      <c r="AL4061" t="s">
        <v>339</v>
      </c>
      <c r="AM4061">
        <v>1</v>
      </c>
      <c r="AN4061">
        <v>1</v>
      </c>
      <c r="AO4061">
        <v>14007</v>
      </c>
      <c r="AQ4061">
        <v>127157</v>
      </c>
      <c r="AR4061">
        <v>52460001</v>
      </c>
      <c r="AS4061" t="s">
        <v>972</v>
      </c>
      <c r="AT4061" t="s">
        <v>76</v>
      </c>
      <c r="AW4061" t="s">
        <v>340</v>
      </c>
      <c r="AX4061" t="s">
        <v>340</v>
      </c>
      <c r="AY4061" t="s">
        <v>341</v>
      </c>
      <c r="AZ4061">
        <v>0</v>
      </c>
      <c r="BY4061" t="s">
        <v>342</v>
      </c>
      <c r="EQ4061">
        <v>252044</v>
      </c>
      <c r="ER4061" t="s">
        <v>2056</v>
      </c>
      <c r="EV4061">
        <v>17268958</v>
      </c>
      <c r="EW4061">
        <v>928</v>
      </c>
      <c r="EX4061">
        <v>209135</v>
      </c>
      <c r="EY4061" t="s">
        <v>9477</v>
      </c>
      <c r="EZ4061">
        <v>1</v>
      </c>
      <c r="FC4061">
        <v>52460001</v>
      </c>
      <c r="FD4061" t="s">
        <v>76</v>
      </c>
    </row>
    <row r="4062" spans="1:160" x14ac:dyDescent="0.3">
      <c r="A4062" t="str">
        <f>VLOOKUP(B4062,Table2[],3,FALSE)</f>
        <v>Digital</v>
      </c>
      <c r="B4062" t="str">
        <f>IF(OR(ISNUMBER(FIND("QVC",Z4062)),ISNUMBER(FIND("QVC",AL4062))),"QVC",IF(OR(ISNUMBER(FIND("NCO",H4062)),ISNUMBER(FIND("NCO",Y4062))), "NCO", IF(AL4062="consumer","PMD.com",VLOOKUP(LEFT(H4062,2),Tables!$E$1:$F$11,2,FALSE))))</f>
        <v>PMD.com</v>
      </c>
      <c r="C4062">
        <f t="shared" si="192"/>
        <v>51090061</v>
      </c>
      <c r="D4062">
        <f t="shared" si="193"/>
        <v>1</v>
      </c>
      <c r="E4062" t="str">
        <f t="shared" ca="1" si="191"/>
        <v>shifted orders shipped</v>
      </c>
      <c r="F4062" t="s">
        <v>3539</v>
      </c>
      <c r="G4062" t="s">
        <v>335</v>
      </c>
      <c r="H4062" t="s">
        <v>2055</v>
      </c>
      <c r="I4062" s="6">
        <v>44007.379895833335</v>
      </c>
      <c r="J4062" t="s">
        <v>16</v>
      </c>
      <c r="K4062" s="6">
        <v>44013.679189814815</v>
      </c>
      <c r="M4062" t="s">
        <v>9474</v>
      </c>
      <c r="N4062" t="s">
        <v>9475</v>
      </c>
      <c r="Q4062" t="s">
        <v>2265</v>
      </c>
      <c r="R4062" t="s">
        <v>347</v>
      </c>
      <c r="S4062">
        <v>24551</v>
      </c>
      <c r="T4062" t="s">
        <v>338</v>
      </c>
      <c r="U4062" t="s">
        <v>530</v>
      </c>
      <c r="W4062" t="s">
        <v>9476</v>
      </c>
      <c r="Z4062" t="s">
        <v>9474</v>
      </c>
      <c r="AA4062" t="s">
        <v>9475</v>
      </c>
      <c r="AD4062" t="s">
        <v>2265</v>
      </c>
      <c r="AE4062" t="s">
        <v>347</v>
      </c>
      <c r="AF4062">
        <v>24551</v>
      </c>
      <c r="AG4062" t="s">
        <v>338</v>
      </c>
      <c r="AH4062" t="s">
        <v>530</v>
      </c>
      <c r="AJ4062" t="s">
        <v>9476</v>
      </c>
      <c r="AL4062" t="s">
        <v>339</v>
      </c>
      <c r="AM4062">
        <v>1</v>
      </c>
      <c r="AN4062">
        <v>1</v>
      </c>
      <c r="AO4062">
        <v>8078</v>
      </c>
      <c r="AQ4062">
        <v>124010</v>
      </c>
      <c r="AR4062">
        <v>51090061</v>
      </c>
      <c r="AS4062" t="s">
        <v>1013</v>
      </c>
      <c r="AT4062" t="s">
        <v>122</v>
      </c>
      <c r="AW4062" t="s">
        <v>340</v>
      </c>
      <c r="AX4062" t="s">
        <v>340</v>
      </c>
      <c r="AY4062" t="s">
        <v>357</v>
      </c>
      <c r="AZ4062" t="s">
        <v>363</v>
      </c>
      <c r="BY4062" t="s">
        <v>342</v>
      </c>
      <c r="EQ4062">
        <v>251819</v>
      </c>
      <c r="ER4062" t="s">
        <v>2056</v>
      </c>
      <c r="EV4062">
        <v>17268958</v>
      </c>
      <c r="EW4062">
        <v>928</v>
      </c>
      <c r="EX4062">
        <v>209135</v>
      </c>
      <c r="EY4062" t="s">
        <v>9477</v>
      </c>
      <c r="EZ4062">
        <v>1</v>
      </c>
      <c r="FC4062">
        <v>51090061</v>
      </c>
      <c r="FD4062" t="s">
        <v>122</v>
      </c>
    </row>
    <row r="4063" spans="1:160" x14ac:dyDescent="0.3">
      <c r="A4063" t="str">
        <f>VLOOKUP(B4063,Table2[],3,FALSE)</f>
        <v>Digital</v>
      </c>
      <c r="B4063" t="str">
        <f>IF(OR(ISNUMBER(FIND("QVC",Z4063)),ISNUMBER(FIND("QVC",AL4063))),"QVC",IF(OR(ISNUMBER(FIND("NCO",H4063)),ISNUMBER(FIND("NCO",Y4063))), "NCO", IF(AL4063="consumer","PMD.com",VLOOKUP(LEFT(H4063,2),Tables!$E$1:$F$11,2,FALSE))))</f>
        <v>PMD.com</v>
      </c>
      <c r="C4063">
        <f t="shared" si="192"/>
        <v>53720001</v>
      </c>
      <c r="D4063">
        <f t="shared" si="193"/>
        <v>1</v>
      </c>
      <c r="E4063" t="str">
        <f t="shared" ca="1" si="191"/>
        <v>MTD orders shipped</v>
      </c>
      <c r="F4063" t="s">
        <v>3539</v>
      </c>
      <c r="G4063" t="s">
        <v>335</v>
      </c>
      <c r="H4063" t="s">
        <v>9478</v>
      </c>
      <c r="I4063" s="6">
        <v>44013.429583333331</v>
      </c>
      <c r="J4063" t="s">
        <v>16</v>
      </c>
      <c r="K4063" s="6">
        <v>44013.680173611108</v>
      </c>
      <c r="M4063" t="s">
        <v>9479</v>
      </c>
      <c r="N4063" t="s">
        <v>9480</v>
      </c>
      <c r="Q4063" t="s">
        <v>9481</v>
      </c>
      <c r="R4063" t="s">
        <v>397</v>
      </c>
      <c r="S4063" t="s">
        <v>9482</v>
      </c>
      <c r="T4063" t="s">
        <v>338</v>
      </c>
      <c r="U4063" t="s">
        <v>530</v>
      </c>
      <c r="W4063" t="s">
        <v>9483</v>
      </c>
      <c r="Z4063" t="s">
        <v>9479</v>
      </c>
      <c r="AA4063" t="s">
        <v>9480</v>
      </c>
      <c r="AD4063" t="s">
        <v>9481</v>
      </c>
      <c r="AE4063" t="s">
        <v>397</v>
      </c>
      <c r="AF4063" t="s">
        <v>9482</v>
      </c>
      <c r="AG4063" t="s">
        <v>338</v>
      </c>
      <c r="AH4063" t="s">
        <v>530</v>
      </c>
      <c r="AJ4063" t="s">
        <v>9483</v>
      </c>
      <c r="AL4063" t="s">
        <v>339</v>
      </c>
      <c r="AM4063">
        <v>1</v>
      </c>
      <c r="AN4063">
        <v>1</v>
      </c>
      <c r="AO4063">
        <v>4904</v>
      </c>
      <c r="AQ4063">
        <v>124455</v>
      </c>
      <c r="AR4063">
        <v>53720001</v>
      </c>
      <c r="AS4063" t="s">
        <v>1754</v>
      </c>
      <c r="AT4063" t="s">
        <v>69</v>
      </c>
      <c r="AW4063" t="s">
        <v>343</v>
      </c>
      <c r="BY4063" t="s">
        <v>342</v>
      </c>
      <c r="EQ4063">
        <v>248482</v>
      </c>
      <c r="ER4063" t="s">
        <v>9484</v>
      </c>
      <c r="EV4063">
        <v>17289156</v>
      </c>
      <c r="EW4063">
        <v>928</v>
      </c>
      <c r="EX4063">
        <v>221306</v>
      </c>
      <c r="EY4063">
        <v>9.2748999964335493E+25</v>
      </c>
      <c r="EZ4063">
        <v>1</v>
      </c>
      <c r="FC4063">
        <v>53720001</v>
      </c>
      <c r="FD4063" t="s">
        <v>69</v>
      </c>
    </row>
    <row r="4064" spans="1:160" x14ac:dyDescent="0.3">
      <c r="A4064" t="str">
        <f>VLOOKUP(B4064,Table2[],3,FALSE)</f>
        <v>Digital</v>
      </c>
      <c r="B4064" t="str">
        <f>IF(OR(ISNUMBER(FIND("QVC",Z4064)),ISNUMBER(FIND("QVC",AL4064))),"QVC",IF(OR(ISNUMBER(FIND("NCO",H4064)),ISNUMBER(FIND("NCO",Y4064))), "NCO", IF(AL4064="consumer","PMD.com",VLOOKUP(LEFT(H4064,2),Tables!$E$1:$F$11,2,FALSE))))</f>
        <v>PMD.com</v>
      </c>
      <c r="C4064">
        <f t="shared" si="192"/>
        <v>51410001</v>
      </c>
      <c r="D4064">
        <f t="shared" si="193"/>
        <v>2</v>
      </c>
      <c r="E4064" t="str">
        <f t="shared" ca="1" si="191"/>
        <v>MTD orders shipped</v>
      </c>
      <c r="F4064" t="s">
        <v>3539</v>
      </c>
      <c r="G4064" t="s">
        <v>335</v>
      </c>
      <c r="H4064" t="s">
        <v>9485</v>
      </c>
      <c r="I4064" s="6">
        <v>44013.416215277779</v>
      </c>
      <c r="J4064" t="s">
        <v>16</v>
      </c>
      <c r="K4064" s="6">
        <v>44013.680486111109</v>
      </c>
      <c r="M4064" t="s">
        <v>1622</v>
      </c>
      <c r="N4064" t="s">
        <v>1623</v>
      </c>
      <c r="Q4064" t="s">
        <v>929</v>
      </c>
      <c r="R4064" t="s">
        <v>365</v>
      </c>
      <c r="S4064">
        <v>94044</v>
      </c>
      <c r="T4064" t="s">
        <v>338</v>
      </c>
      <c r="U4064" t="s">
        <v>530</v>
      </c>
      <c r="W4064" t="s">
        <v>1624</v>
      </c>
      <c r="Z4064" t="s">
        <v>1622</v>
      </c>
      <c r="AA4064" t="s">
        <v>1623</v>
      </c>
      <c r="AD4064" t="s">
        <v>929</v>
      </c>
      <c r="AE4064" t="s">
        <v>365</v>
      </c>
      <c r="AF4064">
        <v>94044</v>
      </c>
      <c r="AG4064" t="s">
        <v>338</v>
      </c>
      <c r="AH4064" t="s">
        <v>530</v>
      </c>
      <c r="AJ4064" t="s">
        <v>1624</v>
      </c>
      <c r="AL4064" t="s">
        <v>339</v>
      </c>
      <c r="AM4064">
        <v>2</v>
      </c>
      <c r="AN4064">
        <v>2</v>
      </c>
      <c r="AO4064">
        <v>10146</v>
      </c>
      <c r="AQ4064">
        <v>124431</v>
      </c>
      <c r="AR4064">
        <v>51410001</v>
      </c>
      <c r="AS4064" t="s">
        <v>2386</v>
      </c>
      <c r="AT4064" t="s">
        <v>81</v>
      </c>
      <c r="AW4064" t="s">
        <v>340</v>
      </c>
      <c r="AX4064" t="s">
        <v>340</v>
      </c>
      <c r="AY4064" t="s">
        <v>432</v>
      </c>
      <c r="AZ4064">
        <v>0</v>
      </c>
      <c r="BY4064" t="s">
        <v>342</v>
      </c>
      <c r="EQ4064">
        <v>253369</v>
      </c>
      <c r="ER4064" t="s">
        <v>9486</v>
      </c>
      <c r="EV4064">
        <v>17289152</v>
      </c>
      <c r="EW4064">
        <v>928</v>
      </c>
      <c r="EX4064">
        <v>221301</v>
      </c>
      <c r="EY4064" t="s">
        <v>9487</v>
      </c>
      <c r="EZ4064">
        <v>1</v>
      </c>
      <c r="FC4064">
        <v>51410001</v>
      </c>
      <c r="FD4064" t="s">
        <v>81</v>
      </c>
    </row>
    <row r="4065" spans="1:160" x14ac:dyDescent="0.3">
      <c r="A4065" t="str">
        <f>VLOOKUP(B4065,Table2[],3,FALSE)</f>
        <v>Digital</v>
      </c>
      <c r="B4065" t="str">
        <f>IF(OR(ISNUMBER(FIND("QVC",Z4065)),ISNUMBER(FIND("QVC",AL4065))),"QVC",IF(OR(ISNUMBER(FIND("NCO",H4065)),ISNUMBER(FIND("NCO",Y4065))), "NCO", IF(AL4065="consumer","PMD.com",VLOOKUP(LEFT(H4065,2),Tables!$E$1:$F$11,2,FALSE))))</f>
        <v>PMD.com</v>
      </c>
      <c r="C4065">
        <f t="shared" si="192"/>
        <v>51410001</v>
      </c>
      <c r="D4065">
        <f t="shared" si="193"/>
        <v>3</v>
      </c>
      <c r="E4065" t="str">
        <f t="shared" ca="1" si="191"/>
        <v>MTD orders shipped</v>
      </c>
      <c r="F4065" t="s">
        <v>3539</v>
      </c>
      <c r="G4065" t="s">
        <v>335</v>
      </c>
      <c r="H4065" t="s">
        <v>9488</v>
      </c>
      <c r="I4065" s="6">
        <v>44013.430787037039</v>
      </c>
      <c r="J4065" t="s">
        <v>16</v>
      </c>
      <c r="K4065" s="6">
        <v>44013.682106481479</v>
      </c>
      <c r="M4065" t="s">
        <v>1391</v>
      </c>
      <c r="N4065" t="s">
        <v>1392</v>
      </c>
      <c r="Q4065" t="s">
        <v>1393</v>
      </c>
      <c r="R4065" t="s">
        <v>359</v>
      </c>
      <c r="S4065" t="s">
        <v>1394</v>
      </c>
      <c r="T4065" t="s">
        <v>338</v>
      </c>
      <c r="U4065" t="s">
        <v>530</v>
      </c>
      <c r="W4065" t="s">
        <v>1395</v>
      </c>
      <c r="Z4065" t="s">
        <v>1391</v>
      </c>
      <c r="AA4065" t="s">
        <v>1392</v>
      </c>
      <c r="AD4065" t="s">
        <v>1393</v>
      </c>
      <c r="AE4065" t="s">
        <v>359</v>
      </c>
      <c r="AF4065" t="s">
        <v>1394</v>
      </c>
      <c r="AG4065" t="s">
        <v>338</v>
      </c>
      <c r="AH4065" t="s">
        <v>530</v>
      </c>
      <c r="AJ4065" t="s">
        <v>1395</v>
      </c>
      <c r="AL4065" t="s">
        <v>339</v>
      </c>
      <c r="AM4065">
        <v>3</v>
      </c>
      <c r="AN4065">
        <v>3</v>
      </c>
      <c r="AO4065">
        <v>10146</v>
      </c>
      <c r="AQ4065">
        <v>124431</v>
      </c>
      <c r="AR4065">
        <v>51410001</v>
      </c>
      <c r="AS4065" t="s">
        <v>2386</v>
      </c>
      <c r="AT4065" t="s">
        <v>81</v>
      </c>
      <c r="AW4065" t="s">
        <v>340</v>
      </c>
      <c r="AX4065" t="s">
        <v>340</v>
      </c>
      <c r="AY4065" t="s">
        <v>432</v>
      </c>
      <c r="AZ4065">
        <v>0</v>
      </c>
      <c r="BY4065" t="s">
        <v>342</v>
      </c>
      <c r="EQ4065">
        <v>253369</v>
      </c>
      <c r="ER4065" t="s">
        <v>9489</v>
      </c>
      <c r="EV4065">
        <v>17289157</v>
      </c>
      <c r="EW4065">
        <v>928</v>
      </c>
      <c r="EX4065">
        <v>221307</v>
      </c>
      <c r="EY4065" t="s">
        <v>9490</v>
      </c>
      <c r="EZ4065">
        <v>1</v>
      </c>
      <c r="FC4065">
        <v>51410001</v>
      </c>
      <c r="FD4065" t="s">
        <v>81</v>
      </c>
    </row>
    <row r="4066" spans="1:160" x14ac:dyDescent="0.3">
      <c r="A4066" t="str">
        <f>VLOOKUP(B4066,Table2[],3,FALSE)</f>
        <v>Digital</v>
      </c>
      <c r="B4066" t="str">
        <f>IF(OR(ISNUMBER(FIND("QVC",Z4066)),ISNUMBER(FIND("QVC",AL4066))),"QVC",IF(OR(ISNUMBER(FIND("NCO",H4066)),ISNUMBER(FIND("NCO",Y4066))), "NCO", IF(AL4066="consumer","PMD.com",VLOOKUP(LEFT(H4066,2),Tables!$E$1:$F$11,2,FALSE))))</f>
        <v>PMD.com</v>
      </c>
      <c r="C4066">
        <f t="shared" si="192"/>
        <v>57100001</v>
      </c>
      <c r="D4066">
        <f t="shared" si="193"/>
        <v>1</v>
      </c>
      <c r="E4066" t="str">
        <f t="shared" ca="1" si="191"/>
        <v>MTD orders shipped</v>
      </c>
      <c r="F4066" t="s">
        <v>3539</v>
      </c>
      <c r="G4066" t="s">
        <v>335</v>
      </c>
      <c r="H4066" t="s">
        <v>9491</v>
      </c>
      <c r="I4066" s="6">
        <v>44013.431712962964</v>
      </c>
      <c r="J4066" t="s">
        <v>16</v>
      </c>
      <c r="K4066" s="6">
        <v>44013.685358796298</v>
      </c>
      <c r="M4066" t="s">
        <v>1268</v>
      </c>
      <c r="N4066" t="s">
        <v>1269</v>
      </c>
      <c r="O4066" t="s">
        <v>1270</v>
      </c>
      <c r="Q4066" t="s">
        <v>1271</v>
      </c>
      <c r="R4066" t="s">
        <v>375</v>
      </c>
      <c r="S4066">
        <v>60181</v>
      </c>
      <c r="T4066" t="s">
        <v>338</v>
      </c>
      <c r="U4066" t="s">
        <v>530</v>
      </c>
      <c r="W4066" t="s">
        <v>1272</v>
      </c>
      <c r="Z4066" t="s">
        <v>1268</v>
      </c>
      <c r="AA4066" t="s">
        <v>1269</v>
      </c>
      <c r="AB4066" t="s">
        <v>1270</v>
      </c>
      <c r="AD4066" t="s">
        <v>1271</v>
      </c>
      <c r="AE4066" t="s">
        <v>375</v>
      </c>
      <c r="AF4066">
        <v>60181</v>
      </c>
      <c r="AG4066" t="s">
        <v>338</v>
      </c>
      <c r="AH4066" t="s">
        <v>530</v>
      </c>
      <c r="AJ4066" t="s">
        <v>1272</v>
      </c>
      <c r="AL4066" t="s">
        <v>339</v>
      </c>
      <c r="AM4066">
        <v>1</v>
      </c>
      <c r="AN4066">
        <v>1</v>
      </c>
      <c r="AO4066">
        <v>2241</v>
      </c>
      <c r="AQ4066">
        <v>127090</v>
      </c>
      <c r="AR4066">
        <v>57100001</v>
      </c>
      <c r="AT4066" t="s">
        <v>1420</v>
      </c>
      <c r="AW4066" t="s">
        <v>340</v>
      </c>
      <c r="AX4066" t="s">
        <v>340</v>
      </c>
      <c r="AY4066" t="s">
        <v>348</v>
      </c>
      <c r="AZ4066" t="s">
        <v>1064</v>
      </c>
      <c r="BY4066" t="s">
        <v>342</v>
      </c>
      <c r="BZ4066" t="b">
        <v>0</v>
      </c>
      <c r="EQ4066">
        <v>248022</v>
      </c>
      <c r="ER4066" t="s">
        <v>9492</v>
      </c>
      <c r="EV4066">
        <v>17289158</v>
      </c>
      <c r="EW4066">
        <v>928</v>
      </c>
      <c r="EX4066">
        <v>221308</v>
      </c>
      <c r="EY4066" t="s">
        <v>9493</v>
      </c>
      <c r="EZ4066">
        <v>1</v>
      </c>
      <c r="FC4066">
        <v>95383</v>
      </c>
      <c r="FD4066" t="s">
        <v>1417</v>
      </c>
    </row>
    <row r="4067" spans="1:160" x14ac:dyDescent="0.3">
      <c r="A4067" t="str">
        <f>VLOOKUP(B4067,Table2[],3,FALSE)</f>
        <v>Digital</v>
      </c>
      <c r="B4067" t="str">
        <f>IF(OR(ISNUMBER(FIND("QVC",Z4067)),ISNUMBER(FIND("QVC",AL4067))),"QVC",IF(OR(ISNUMBER(FIND("NCO",H4067)),ISNUMBER(FIND("NCO",Y4067))), "NCO", IF(AL4067="consumer","PMD.com",VLOOKUP(LEFT(H4067,2),Tables!$E$1:$F$11,2,FALSE))))</f>
        <v>PMD.com</v>
      </c>
      <c r="C4067">
        <f t="shared" si="192"/>
        <v>51090030</v>
      </c>
      <c r="D4067">
        <f t="shared" si="193"/>
        <v>1</v>
      </c>
      <c r="E4067" t="str">
        <f t="shared" ca="1" si="191"/>
        <v>MTD orders shipped</v>
      </c>
      <c r="F4067" t="s">
        <v>3539</v>
      </c>
      <c r="G4067" t="s">
        <v>335</v>
      </c>
      <c r="H4067" t="s">
        <v>9491</v>
      </c>
      <c r="I4067" s="6">
        <v>44013.431712962964</v>
      </c>
      <c r="J4067" t="s">
        <v>16</v>
      </c>
      <c r="K4067" s="6">
        <v>44013.685358796298</v>
      </c>
      <c r="M4067" t="s">
        <v>1268</v>
      </c>
      <c r="N4067" t="s">
        <v>1269</v>
      </c>
      <c r="O4067" t="s">
        <v>1270</v>
      </c>
      <c r="Q4067" t="s">
        <v>1271</v>
      </c>
      <c r="R4067" t="s">
        <v>375</v>
      </c>
      <c r="S4067">
        <v>60181</v>
      </c>
      <c r="T4067" t="s">
        <v>338</v>
      </c>
      <c r="U4067" t="s">
        <v>530</v>
      </c>
      <c r="W4067" t="s">
        <v>1272</v>
      </c>
      <c r="Z4067" t="s">
        <v>1268</v>
      </c>
      <c r="AA4067" t="s">
        <v>1269</v>
      </c>
      <c r="AB4067" t="s">
        <v>1270</v>
      </c>
      <c r="AD4067" t="s">
        <v>1271</v>
      </c>
      <c r="AE4067" t="s">
        <v>375</v>
      </c>
      <c r="AF4067">
        <v>60181</v>
      </c>
      <c r="AG4067" t="s">
        <v>338</v>
      </c>
      <c r="AH4067" t="s">
        <v>530</v>
      </c>
      <c r="AJ4067" t="s">
        <v>1272</v>
      </c>
      <c r="AL4067" t="s">
        <v>339</v>
      </c>
      <c r="AM4067">
        <v>1</v>
      </c>
      <c r="AN4067">
        <v>1</v>
      </c>
      <c r="AO4067">
        <v>6688</v>
      </c>
      <c r="AQ4067">
        <v>125960</v>
      </c>
      <c r="AR4067">
        <v>51090030</v>
      </c>
      <c r="AS4067" t="s">
        <v>3043</v>
      </c>
      <c r="AT4067" t="s">
        <v>628</v>
      </c>
      <c r="AW4067" t="s">
        <v>343</v>
      </c>
      <c r="BY4067" t="s">
        <v>342</v>
      </c>
      <c r="BZ4067" t="b">
        <v>0</v>
      </c>
      <c r="EQ4067">
        <v>243047</v>
      </c>
      <c r="ER4067" t="s">
        <v>9492</v>
      </c>
      <c r="EV4067">
        <v>17289158</v>
      </c>
      <c r="EW4067">
        <v>928</v>
      </c>
      <c r="EX4067">
        <v>221308</v>
      </c>
      <c r="EY4067" t="s">
        <v>9493</v>
      </c>
      <c r="EZ4067">
        <v>1</v>
      </c>
      <c r="FC4067">
        <v>95383</v>
      </c>
      <c r="FD4067" t="s">
        <v>1417</v>
      </c>
    </row>
    <row r="4068" spans="1:160" x14ac:dyDescent="0.3">
      <c r="A4068" t="str">
        <f>VLOOKUP(B4068,Table2[],3,FALSE)</f>
        <v>Digital</v>
      </c>
      <c r="B4068" t="str">
        <f>IF(OR(ISNUMBER(FIND("QVC",Z4068)),ISNUMBER(FIND("QVC",AL4068))),"QVC",IF(OR(ISNUMBER(FIND("NCO",H4068)),ISNUMBER(FIND("NCO",Y4068))), "NCO", IF(AL4068="consumer","PMD.com",VLOOKUP(LEFT(H4068,2),Tables!$E$1:$F$11,2,FALSE))))</f>
        <v>PMD.com</v>
      </c>
      <c r="C4068">
        <f t="shared" si="192"/>
        <v>54010001</v>
      </c>
      <c r="D4068">
        <f t="shared" si="193"/>
        <v>1</v>
      </c>
      <c r="E4068" t="str">
        <f t="shared" ca="1" si="191"/>
        <v>MTD orders shipped</v>
      </c>
      <c r="F4068" t="s">
        <v>3539</v>
      </c>
      <c r="G4068" t="s">
        <v>335</v>
      </c>
      <c r="H4068" t="s">
        <v>9491</v>
      </c>
      <c r="I4068" s="6">
        <v>44013.431712962964</v>
      </c>
      <c r="J4068" t="s">
        <v>16</v>
      </c>
      <c r="K4068" s="6">
        <v>44013.685358796298</v>
      </c>
      <c r="M4068" t="s">
        <v>1268</v>
      </c>
      <c r="N4068" t="s">
        <v>1269</v>
      </c>
      <c r="O4068" t="s">
        <v>1270</v>
      </c>
      <c r="Q4068" t="s">
        <v>1271</v>
      </c>
      <c r="R4068" t="s">
        <v>375</v>
      </c>
      <c r="S4068">
        <v>60181</v>
      </c>
      <c r="T4068" t="s">
        <v>338</v>
      </c>
      <c r="U4068" t="s">
        <v>530</v>
      </c>
      <c r="W4068" t="s">
        <v>1272</v>
      </c>
      <c r="Z4068" t="s">
        <v>1268</v>
      </c>
      <c r="AA4068" t="s">
        <v>1269</v>
      </c>
      <c r="AB4068" t="s">
        <v>1270</v>
      </c>
      <c r="AD4068" t="s">
        <v>1271</v>
      </c>
      <c r="AE4068" t="s">
        <v>375</v>
      </c>
      <c r="AF4068">
        <v>60181</v>
      </c>
      <c r="AG4068" t="s">
        <v>338</v>
      </c>
      <c r="AH4068" t="s">
        <v>530</v>
      </c>
      <c r="AJ4068" t="s">
        <v>1272</v>
      </c>
      <c r="AL4068" t="s">
        <v>339</v>
      </c>
      <c r="AM4068">
        <v>1</v>
      </c>
      <c r="AN4068">
        <v>1</v>
      </c>
      <c r="AO4068">
        <v>6300</v>
      </c>
      <c r="AQ4068">
        <v>124476</v>
      </c>
      <c r="AR4068">
        <v>54010001</v>
      </c>
      <c r="AS4068" t="s">
        <v>577</v>
      </c>
      <c r="AT4068" t="s">
        <v>35</v>
      </c>
      <c r="AW4068" t="s">
        <v>340</v>
      </c>
      <c r="AX4068">
        <v>0</v>
      </c>
      <c r="AY4068" t="s">
        <v>348</v>
      </c>
      <c r="AZ4068">
        <v>0</v>
      </c>
      <c r="BY4068" t="s">
        <v>342</v>
      </c>
      <c r="EQ4068">
        <v>252076</v>
      </c>
      <c r="ER4068" t="s">
        <v>9492</v>
      </c>
      <c r="EV4068">
        <v>17289158</v>
      </c>
      <c r="EW4068">
        <v>928</v>
      </c>
      <c r="EX4068">
        <v>221308</v>
      </c>
      <c r="EY4068" t="s">
        <v>9493</v>
      </c>
      <c r="EZ4068">
        <v>1</v>
      </c>
      <c r="FC4068">
        <v>95383</v>
      </c>
      <c r="FD4068" t="s">
        <v>1417</v>
      </c>
    </row>
    <row r="4069" spans="1:160" x14ac:dyDescent="0.3">
      <c r="A4069" t="str">
        <f>VLOOKUP(B4069,Table2[],3,FALSE)</f>
        <v>Digital</v>
      </c>
      <c r="B4069" t="str">
        <f>IF(OR(ISNUMBER(FIND("QVC",Z4069)),ISNUMBER(FIND("QVC",AL4069))),"QVC",IF(OR(ISNUMBER(FIND("NCO",H4069)),ISNUMBER(FIND("NCO",Y4069))), "NCO", IF(AL4069="consumer","PMD.com",VLOOKUP(LEFT(H4069,2),Tables!$E$1:$F$11,2,FALSE))))</f>
        <v>PMD.com</v>
      </c>
      <c r="C4069">
        <f t="shared" si="192"/>
        <v>5341</v>
      </c>
      <c r="D4069">
        <f t="shared" si="193"/>
        <v>4</v>
      </c>
      <c r="E4069" t="str">
        <f t="shared" ca="1" si="191"/>
        <v>MTD orders shipped</v>
      </c>
      <c r="F4069" t="s">
        <v>3539</v>
      </c>
      <c r="G4069" t="s">
        <v>335</v>
      </c>
      <c r="H4069" t="s">
        <v>9491</v>
      </c>
      <c r="I4069" s="6">
        <v>44013.431712962964</v>
      </c>
      <c r="J4069" t="s">
        <v>16</v>
      </c>
      <c r="K4069" s="6">
        <v>44013.685358796298</v>
      </c>
      <c r="M4069" t="s">
        <v>1268</v>
      </c>
      <c r="N4069" t="s">
        <v>1269</v>
      </c>
      <c r="O4069" t="s">
        <v>1270</v>
      </c>
      <c r="Q4069" t="s">
        <v>1271</v>
      </c>
      <c r="R4069" t="s">
        <v>375</v>
      </c>
      <c r="S4069">
        <v>60181</v>
      </c>
      <c r="T4069" t="s">
        <v>338</v>
      </c>
      <c r="U4069" t="s">
        <v>530</v>
      </c>
      <c r="W4069" t="s">
        <v>1272</v>
      </c>
      <c r="Z4069" t="s">
        <v>1268</v>
      </c>
      <c r="AA4069" t="s">
        <v>1269</v>
      </c>
      <c r="AB4069" t="s">
        <v>1270</v>
      </c>
      <c r="AD4069" t="s">
        <v>1271</v>
      </c>
      <c r="AE4069" t="s">
        <v>375</v>
      </c>
      <c r="AF4069">
        <v>60181</v>
      </c>
      <c r="AG4069" t="s">
        <v>338</v>
      </c>
      <c r="AH4069" t="s">
        <v>530</v>
      </c>
      <c r="AJ4069" t="s">
        <v>1272</v>
      </c>
      <c r="AL4069" t="s">
        <v>339</v>
      </c>
      <c r="AM4069">
        <v>4</v>
      </c>
      <c r="AN4069">
        <v>4</v>
      </c>
      <c r="AO4069">
        <v>15156</v>
      </c>
      <c r="AQ4069">
        <v>124187</v>
      </c>
      <c r="AR4069">
        <v>5341</v>
      </c>
      <c r="AS4069" t="s">
        <v>1851</v>
      </c>
      <c r="AT4069" t="s">
        <v>82</v>
      </c>
      <c r="AW4069" t="s">
        <v>340</v>
      </c>
      <c r="AX4069" t="s">
        <v>340</v>
      </c>
      <c r="AY4069" t="s">
        <v>345</v>
      </c>
      <c r="AZ4069" t="s">
        <v>346</v>
      </c>
      <c r="BY4069" t="s">
        <v>342</v>
      </c>
      <c r="EQ4069">
        <v>243643</v>
      </c>
      <c r="ER4069" t="s">
        <v>9492</v>
      </c>
      <c r="EV4069">
        <v>17289158</v>
      </c>
      <c r="EW4069">
        <v>928</v>
      </c>
      <c r="EX4069">
        <v>221308</v>
      </c>
      <c r="EY4069" t="s">
        <v>9493</v>
      </c>
      <c r="EZ4069">
        <v>1</v>
      </c>
      <c r="FC4069">
        <v>5341</v>
      </c>
      <c r="FD4069" t="s">
        <v>82</v>
      </c>
    </row>
    <row r="4070" spans="1:160" x14ac:dyDescent="0.3">
      <c r="A4070" t="str">
        <f>VLOOKUP(B4070,Table2[],3,FALSE)</f>
        <v>Digital</v>
      </c>
      <c r="B4070" t="str">
        <f>IF(OR(ISNUMBER(FIND("QVC",Z4070)),ISNUMBER(FIND("QVC",AL4070))),"QVC",IF(OR(ISNUMBER(FIND("NCO",H4070)),ISNUMBER(FIND("NCO",Y4070))), "NCO", IF(AL4070="consumer","PMD.com",VLOOKUP(LEFT(H4070,2),Tables!$E$1:$F$11,2,FALSE))))</f>
        <v>PMD.com</v>
      </c>
      <c r="C4070">
        <f t="shared" si="192"/>
        <v>53900001</v>
      </c>
      <c r="D4070">
        <f t="shared" si="193"/>
        <v>1</v>
      </c>
      <c r="E4070" t="str">
        <f t="shared" ca="1" si="191"/>
        <v>MTD orders shipped</v>
      </c>
      <c r="F4070" t="s">
        <v>3539</v>
      </c>
      <c r="G4070" t="s">
        <v>335</v>
      </c>
      <c r="H4070" t="s">
        <v>9491</v>
      </c>
      <c r="I4070" s="6">
        <v>44013.431712962964</v>
      </c>
      <c r="J4070" t="s">
        <v>16</v>
      </c>
      <c r="K4070" s="6">
        <v>44013.685358796298</v>
      </c>
      <c r="M4070" t="s">
        <v>1268</v>
      </c>
      <c r="N4070" t="s">
        <v>1269</v>
      </c>
      <c r="O4070" t="s">
        <v>1270</v>
      </c>
      <c r="Q4070" t="s">
        <v>1271</v>
      </c>
      <c r="R4070" t="s">
        <v>375</v>
      </c>
      <c r="S4070">
        <v>60181</v>
      </c>
      <c r="T4070" t="s">
        <v>338</v>
      </c>
      <c r="U4070" t="s">
        <v>530</v>
      </c>
      <c r="W4070" t="s">
        <v>1272</v>
      </c>
      <c r="Z4070" t="s">
        <v>1268</v>
      </c>
      <c r="AA4070" t="s">
        <v>1269</v>
      </c>
      <c r="AB4070" t="s">
        <v>1270</v>
      </c>
      <c r="AD4070" t="s">
        <v>1271</v>
      </c>
      <c r="AE4070" t="s">
        <v>375</v>
      </c>
      <c r="AF4070">
        <v>60181</v>
      </c>
      <c r="AG4070" t="s">
        <v>338</v>
      </c>
      <c r="AH4070" t="s">
        <v>530</v>
      </c>
      <c r="AJ4070" t="s">
        <v>1272</v>
      </c>
      <c r="AL4070" t="s">
        <v>339</v>
      </c>
      <c r="AM4070">
        <v>1</v>
      </c>
      <c r="AN4070">
        <v>1</v>
      </c>
      <c r="AO4070">
        <v>31217</v>
      </c>
      <c r="AQ4070">
        <v>124466</v>
      </c>
      <c r="AR4070">
        <v>53900001</v>
      </c>
      <c r="AS4070" t="s">
        <v>1697</v>
      </c>
      <c r="AT4070" t="s">
        <v>104</v>
      </c>
      <c r="AW4070" t="s">
        <v>343</v>
      </c>
      <c r="BY4070" t="s">
        <v>342</v>
      </c>
      <c r="EQ4070">
        <v>247378</v>
      </c>
      <c r="ER4070" t="s">
        <v>9492</v>
      </c>
      <c r="EV4070">
        <v>17289158</v>
      </c>
      <c r="EW4070">
        <v>928</v>
      </c>
      <c r="EX4070">
        <v>221308</v>
      </c>
      <c r="EY4070" t="s">
        <v>9493</v>
      </c>
      <c r="EZ4070">
        <v>1</v>
      </c>
      <c r="FC4070">
        <v>95383</v>
      </c>
      <c r="FD4070" t="s">
        <v>1417</v>
      </c>
    </row>
    <row r="4071" spans="1:160" x14ac:dyDescent="0.3">
      <c r="A4071" t="str">
        <f>VLOOKUP(B4071,Table2[],3,FALSE)</f>
        <v>Digital</v>
      </c>
      <c r="B4071" t="str">
        <f>IF(OR(ISNUMBER(FIND("QVC",Z4071)),ISNUMBER(FIND("QVC",AL4071))),"QVC",IF(OR(ISNUMBER(FIND("NCO",H4071)),ISNUMBER(FIND("NCO",Y4071))), "NCO", IF(AL4071="consumer","PMD.com",VLOOKUP(LEFT(H4071,2),Tables!$E$1:$F$11,2,FALSE))))</f>
        <v>PMD.com</v>
      </c>
      <c r="C4071">
        <f t="shared" si="192"/>
        <v>57090001</v>
      </c>
      <c r="D4071">
        <f t="shared" si="193"/>
        <v>1</v>
      </c>
      <c r="E4071" t="str">
        <f t="shared" ca="1" si="191"/>
        <v>MTD orders shipped</v>
      </c>
      <c r="F4071" t="s">
        <v>3539</v>
      </c>
      <c r="G4071" t="s">
        <v>335</v>
      </c>
      <c r="H4071" t="s">
        <v>9491</v>
      </c>
      <c r="I4071" s="6">
        <v>44013.431712962964</v>
      </c>
      <c r="J4071" t="s">
        <v>16</v>
      </c>
      <c r="K4071" s="6">
        <v>44013.685358796298</v>
      </c>
      <c r="M4071" t="s">
        <v>1268</v>
      </c>
      <c r="N4071" t="s">
        <v>1269</v>
      </c>
      <c r="O4071" t="s">
        <v>1270</v>
      </c>
      <c r="Q4071" t="s">
        <v>1271</v>
      </c>
      <c r="R4071" t="s">
        <v>375</v>
      </c>
      <c r="S4071">
        <v>60181</v>
      </c>
      <c r="T4071" t="s">
        <v>338</v>
      </c>
      <c r="U4071" t="s">
        <v>530</v>
      </c>
      <c r="W4071" t="s">
        <v>1272</v>
      </c>
      <c r="Z4071" t="s">
        <v>1268</v>
      </c>
      <c r="AA4071" t="s">
        <v>1269</v>
      </c>
      <c r="AB4071" t="s">
        <v>1270</v>
      </c>
      <c r="AD4071" t="s">
        <v>1271</v>
      </c>
      <c r="AE4071" t="s">
        <v>375</v>
      </c>
      <c r="AF4071">
        <v>60181</v>
      </c>
      <c r="AG4071" t="s">
        <v>338</v>
      </c>
      <c r="AH4071" t="s">
        <v>530</v>
      </c>
      <c r="AJ4071" t="s">
        <v>1272</v>
      </c>
      <c r="AL4071" t="s">
        <v>339</v>
      </c>
      <c r="AM4071">
        <v>1</v>
      </c>
      <c r="AN4071">
        <v>1</v>
      </c>
      <c r="AO4071">
        <v>2258</v>
      </c>
      <c r="AQ4071">
        <v>127089</v>
      </c>
      <c r="AR4071">
        <v>57090001</v>
      </c>
      <c r="AT4071" t="s">
        <v>1419</v>
      </c>
      <c r="AW4071" t="s">
        <v>340</v>
      </c>
      <c r="AX4071" t="s">
        <v>340</v>
      </c>
      <c r="AY4071" t="s">
        <v>348</v>
      </c>
      <c r="AZ4071" t="s">
        <v>1418</v>
      </c>
      <c r="BY4071" t="s">
        <v>342</v>
      </c>
      <c r="EQ4071">
        <v>248021</v>
      </c>
      <c r="ER4071" t="s">
        <v>9492</v>
      </c>
      <c r="EV4071">
        <v>17289158</v>
      </c>
      <c r="EW4071">
        <v>928</v>
      </c>
      <c r="EX4071">
        <v>221308</v>
      </c>
      <c r="EY4071" t="s">
        <v>9493</v>
      </c>
      <c r="EZ4071">
        <v>1</v>
      </c>
      <c r="FC4071">
        <v>95383</v>
      </c>
      <c r="FD4071" t="s">
        <v>1417</v>
      </c>
    </row>
    <row r="4072" spans="1:160" x14ac:dyDescent="0.3">
      <c r="A4072" t="str">
        <f>VLOOKUP(B4072,Table2[],3,FALSE)</f>
        <v>Digital</v>
      </c>
      <c r="B4072" t="str">
        <f>IF(OR(ISNUMBER(FIND("QVC",Z4072)),ISNUMBER(FIND("QVC",AL4072))),"QVC",IF(OR(ISNUMBER(FIND("NCO",H4072)),ISNUMBER(FIND("NCO",Y4072))), "NCO", IF(AL4072="consumer","PMD.com",VLOOKUP(LEFT(H4072,2),Tables!$E$1:$F$11,2,FALSE))))</f>
        <v>PMD.com</v>
      </c>
      <c r="C4072">
        <f t="shared" si="192"/>
        <v>57110001</v>
      </c>
      <c r="D4072">
        <f t="shared" si="193"/>
        <v>1</v>
      </c>
      <c r="E4072" t="str">
        <f t="shared" ca="1" si="191"/>
        <v>MTD orders shipped</v>
      </c>
      <c r="F4072" t="s">
        <v>3539</v>
      </c>
      <c r="G4072" t="s">
        <v>335</v>
      </c>
      <c r="H4072" t="s">
        <v>9491</v>
      </c>
      <c r="I4072" s="6">
        <v>44013.431712962964</v>
      </c>
      <c r="J4072" t="s">
        <v>16</v>
      </c>
      <c r="K4072" s="6">
        <v>44013.685358796298</v>
      </c>
      <c r="M4072" t="s">
        <v>1268</v>
      </c>
      <c r="N4072" t="s">
        <v>1269</v>
      </c>
      <c r="O4072" t="s">
        <v>1270</v>
      </c>
      <c r="Q4072" t="s">
        <v>1271</v>
      </c>
      <c r="R4072" t="s">
        <v>375</v>
      </c>
      <c r="S4072">
        <v>60181</v>
      </c>
      <c r="T4072" t="s">
        <v>338</v>
      </c>
      <c r="U4072" t="s">
        <v>530</v>
      </c>
      <c r="W4072" t="s">
        <v>1272</v>
      </c>
      <c r="Z4072" t="s">
        <v>1268</v>
      </c>
      <c r="AA4072" t="s">
        <v>1269</v>
      </c>
      <c r="AB4072" t="s">
        <v>1270</v>
      </c>
      <c r="AD4072" t="s">
        <v>1271</v>
      </c>
      <c r="AE4072" t="s">
        <v>375</v>
      </c>
      <c r="AF4072">
        <v>60181</v>
      </c>
      <c r="AG4072" t="s">
        <v>338</v>
      </c>
      <c r="AH4072" t="s">
        <v>530</v>
      </c>
      <c r="AJ4072" t="s">
        <v>1272</v>
      </c>
      <c r="AL4072" t="s">
        <v>339</v>
      </c>
      <c r="AM4072">
        <v>1</v>
      </c>
      <c r="AN4072">
        <v>1</v>
      </c>
      <c r="AO4072">
        <v>2258</v>
      </c>
      <c r="AQ4072">
        <v>127091</v>
      </c>
      <c r="AR4072">
        <v>57110001</v>
      </c>
      <c r="AT4072" t="s">
        <v>1332</v>
      </c>
      <c r="AW4072" t="s">
        <v>340</v>
      </c>
      <c r="AX4072" t="s">
        <v>340</v>
      </c>
      <c r="AY4072" t="s">
        <v>348</v>
      </c>
      <c r="AZ4072" t="s">
        <v>1418</v>
      </c>
      <c r="BY4072" t="s">
        <v>342</v>
      </c>
      <c r="EQ4072">
        <v>248023</v>
      </c>
      <c r="ER4072" t="s">
        <v>9492</v>
      </c>
      <c r="EV4072">
        <v>17289158</v>
      </c>
      <c r="EW4072">
        <v>928</v>
      </c>
      <c r="EX4072">
        <v>221308</v>
      </c>
      <c r="EY4072" t="s">
        <v>9493</v>
      </c>
      <c r="EZ4072">
        <v>1</v>
      </c>
      <c r="FC4072">
        <v>95383</v>
      </c>
      <c r="FD4072" t="s">
        <v>1417</v>
      </c>
    </row>
    <row r="4073" spans="1:160" x14ac:dyDescent="0.3">
      <c r="A4073" t="str">
        <f>VLOOKUP(B4073,Table2[],3,FALSE)</f>
        <v>Digital</v>
      </c>
      <c r="B4073" t="str">
        <f>IF(OR(ISNUMBER(FIND("QVC",Z4073)),ISNUMBER(FIND("QVC",AL4073))),"QVC",IF(OR(ISNUMBER(FIND("NCO",H4073)),ISNUMBER(FIND("NCO",Y4073))), "NCO", IF(AL4073="consumer","PMD.com",VLOOKUP(LEFT(H4073,2),Tables!$E$1:$F$11,2,FALSE))))</f>
        <v>PMD.com</v>
      </c>
      <c r="C4073">
        <f t="shared" si="192"/>
        <v>52430001</v>
      </c>
      <c r="D4073">
        <f t="shared" si="193"/>
        <v>1</v>
      </c>
      <c r="E4073" t="str">
        <f t="shared" ca="1" si="191"/>
        <v>shifted orders shipped</v>
      </c>
      <c r="F4073" t="s">
        <v>3539</v>
      </c>
      <c r="G4073" t="s">
        <v>335</v>
      </c>
      <c r="H4073" t="s">
        <v>1991</v>
      </c>
      <c r="I4073" s="6">
        <v>44007.35864583333</v>
      </c>
      <c r="J4073" t="s">
        <v>16</v>
      </c>
      <c r="K4073" s="6">
        <v>44013.687268518515</v>
      </c>
      <c r="M4073" t="s">
        <v>9494</v>
      </c>
      <c r="N4073" t="s">
        <v>9495</v>
      </c>
      <c r="Q4073" t="s">
        <v>406</v>
      </c>
      <c r="R4073" t="s">
        <v>360</v>
      </c>
      <c r="S4073">
        <v>28025</v>
      </c>
      <c r="T4073" t="s">
        <v>338</v>
      </c>
      <c r="U4073" t="s">
        <v>530</v>
      </c>
      <c r="W4073" t="s">
        <v>9496</v>
      </c>
      <c r="Z4073" t="s">
        <v>9494</v>
      </c>
      <c r="AA4073" t="s">
        <v>9495</v>
      </c>
      <c r="AD4073" t="s">
        <v>406</v>
      </c>
      <c r="AE4073" t="s">
        <v>360</v>
      </c>
      <c r="AF4073">
        <v>28025</v>
      </c>
      <c r="AG4073" t="s">
        <v>338</v>
      </c>
      <c r="AH4073" t="s">
        <v>530</v>
      </c>
      <c r="AJ4073" t="s">
        <v>9496</v>
      </c>
      <c r="AL4073" t="s">
        <v>339</v>
      </c>
      <c r="AM4073">
        <v>1</v>
      </c>
      <c r="AN4073">
        <v>1</v>
      </c>
      <c r="AO4073">
        <v>12063</v>
      </c>
      <c r="AQ4073">
        <v>127155</v>
      </c>
      <c r="AR4073">
        <v>52430001</v>
      </c>
      <c r="AS4073" t="s">
        <v>927</v>
      </c>
      <c r="AT4073" t="s">
        <v>75</v>
      </c>
      <c r="AW4073" t="s">
        <v>340</v>
      </c>
      <c r="AX4073" t="s">
        <v>340</v>
      </c>
      <c r="AY4073" t="s">
        <v>357</v>
      </c>
      <c r="AZ4073" t="s">
        <v>363</v>
      </c>
      <c r="BY4073" t="s">
        <v>342</v>
      </c>
      <c r="EQ4073">
        <v>249990</v>
      </c>
      <c r="ER4073" t="s">
        <v>1992</v>
      </c>
      <c r="EV4073">
        <v>17268087</v>
      </c>
      <c r="EW4073">
        <v>928</v>
      </c>
      <c r="EX4073">
        <v>208490</v>
      </c>
      <c r="EY4073" t="s">
        <v>9497</v>
      </c>
      <c r="EZ4073">
        <v>1</v>
      </c>
      <c r="FC4073">
        <v>52430001</v>
      </c>
      <c r="FD4073" t="s">
        <v>75</v>
      </c>
    </row>
    <row r="4074" spans="1:160" x14ac:dyDescent="0.3">
      <c r="A4074" t="str">
        <f>VLOOKUP(B4074,Table2[],3,FALSE)</f>
        <v>Digital</v>
      </c>
      <c r="B4074" t="str">
        <f>IF(OR(ISNUMBER(FIND("QVC",Z4074)),ISNUMBER(FIND("QVC",AL4074))),"QVC",IF(OR(ISNUMBER(FIND("NCO",H4074)),ISNUMBER(FIND("NCO",Y4074))), "NCO", IF(AL4074="consumer","PMD.com",VLOOKUP(LEFT(H4074,2),Tables!$E$1:$F$11,2,FALSE))))</f>
        <v>PMD.com</v>
      </c>
      <c r="C4074">
        <f t="shared" si="192"/>
        <v>53200001</v>
      </c>
      <c r="D4074">
        <f t="shared" si="193"/>
        <v>1</v>
      </c>
      <c r="E4074" t="str">
        <f t="shared" ca="1" si="191"/>
        <v>shifted orders shipped</v>
      </c>
      <c r="F4074" t="s">
        <v>3539</v>
      </c>
      <c r="G4074" t="s">
        <v>335</v>
      </c>
      <c r="H4074" t="s">
        <v>1991</v>
      </c>
      <c r="I4074" s="6">
        <v>44007.35864583333</v>
      </c>
      <c r="J4074" t="s">
        <v>16</v>
      </c>
      <c r="K4074" s="6">
        <v>44013.687268518515</v>
      </c>
      <c r="M4074" t="s">
        <v>9494</v>
      </c>
      <c r="N4074" t="s">
        <v>9495</v>
      </c>
      <c r="Q4074" t="s">
        <v>406</v>
      </c>
      <c r="R4074" t="s">
        <v>360</v>
      </c>
      <c r="S4074">
        <v>28025</v>
      </c>
      <c r="T4074" t="s">
        <v>338</v>
      </c>
      <c r="U4074" t="s">
        <v>530</v>
      </c>
      <c r="W4074" t="s">
        <v>9496</v>
      </c>
      <c r="Z4074" t="s">
        <v>9494</v>
      </c>
      <c r="AA4074" t="s">
        <v>9495</v>
      </c>
      <c r="AD4074" t="s">
        <v>406</v>
      </c>
      <c r="AE4074" t="s">
        <v>360</v>
      </c>
      <c r="AF4074">
        <v>28025</v>
      </c>
      <c r="AG4074" t="s">
        <v>338</v>
      </c>
      <c r="AH4074" t="s">
        <v>530</v>
      </c>
      <c r="AJ4074" t="s">
        <v>9496</v>
      </c>
      <c r="AL4074" t="s">
        <v>339</v>
      </c>
      <c r="AM4074">
        <v>1</v>
      </c>
      <c r="AN4074">
        <v>1</v>
      </c>
      <c r="AO4074">
        <v>15189</v>
      </c>
      <c r="AQ4074">
        <v>123906</v>
      </c>
      <c r="AR4074">
        <v>53200001</v>
      </c>
      <c r="AS4074" t="s">
        <v>973</v>
      </c>
      <c r="AT4074" t="s">
        <v>50</v>
      </c>
      <c r="AW4074" t="s">
        <v>340</v>
      </c>
      <c r="AX4074" t="s">
        <v>340</v>
      </c>
      <c r="AY4074" t="s">
        <v>357</v>
      </c>
      <c r="AZ4074" t="s">
        <v>363</v>
      </c>
      <c r="BY4074" t="s">
        <v>342</v>
      </c>
      <c r="EQ4074">
        <v>252156</v>
      </c>
      <c r="ER4074" t="s">
        <v>1992</v>
      </c>
      <c r="EV4074">
        <v>17268087</v>
      </c>
      <c r="EW4074">
        <v>928</v>
      </c>
      <c r="EX4074">
        <v>208490</v>
      </c>
      <c r="EY4074" t="s">
        <v>9497</v>
      </c>
      <c r="EZ4074">
        <v>1</v>
      </c>
      <c r="FC4074">
        <v>53200001</v>
      </c>
      <c r="FD4074" t="s">
        <v>50</v>
      </c>
    </row>
    <row r="4075" spans="1:160" x14ac:dyDescent="0.3">
      <c r="A4075" t="str">
        <f>VLOOKUP(B4075,Table2[],3,FALSE)</f>
        <v>Digital</v>
      </c>
      <c r="B4075" t="str">
        <f>IF(OR(ISNUMBER(FIND("QVC",Z4075)),ISNUMBER(FIND("QVC",AL4075))),"QVC",IF(OR(ISNUMBER(FIND("NCO",H4075)),ISNUMBER(FIND("NCO",Y4075))), "NCO", IF(AL4075="consumer","PMD.com",VLOOKUP(LEFT(H4075,2),Tables!$E$1:$F$11,2,FALSE))))</f>
        <v>PMD.com</v>
      </c>
      <c r="C4075">
        <f t="shared" si="192"/>
        <v>5358</v>
      </c>
      <c r="D4075">
        <f t="shared" si="193"/>
        <v>1</v>
      </c>
      <c r="E4075" t="str">
        <f t="shared" ca="1" si="191"/>
        <v>shifted orders shipped</v>
      </c>
      <c r="F4075" t="s">
        <v>3539</v>
      </c>
      <c r="G4075" t="s">
        <v>335</v>
      </c>
      <c r="H4075" t="s">
        <v>1995</v>
      </c>
      <c r="I4075" s="6">
        <v>44007.358576388891</v>
      </c>
      <c r="J4075" t="s">
        <v>16</v>
      </c>
      <c r="K4075" s="6">
        <v>44013.688171296293</v>
      </c>
      <c r="M4075" t="s">
        <v>9498</v>
      </c>
      <c r="N4075" t="s">
        <v>9499</v>
      </c>
      <c r="Q4075" t="s">
        <v>932</v>
      </c>
      <c r="R4075" t="s">
        <v>360</v>
      </c>
      <c r="S4075">
        <v>27312</v>
      </c>
      <c r="T4075" t="s">
        <v>338</v>
      </c>
      <c r="U4075" t="s">
        <v>530</v>
      </c>
      <c r="W4075" t="s">
        <v>9500</v>
      </c>
      <c r="Z4075" t="s">
        <v>9498</v>
      </c>
      <c r="AA4075" t="s">
        <v>9499</v>
      </c>
      <c r="AD4075" t="s">
        <v>932</v>
      </c>
      <c r="AE4075" t="s">
        <v>360</v>
      </c>
      <c r="AF4075">
        <v>27312</v>
      </c>
      <c r="AG4075" t="s">
        <v>338</v>
      </c>
      <c r="AH4075" t="s">
        <v>530</v>
      </c>
      <c r="AJ4075" t="s">
        <v>9500</v>
      </c>
      <c r="AL4075" t="s">
        <v>339</v>
      </c>
      <c r="AM4075">
        <v>1</v>
      </c>
      <c r="AN4075">
        <v>1</v>
      </c>
      <c r="AO4075">
        <v>7390</v>
      </c>
      <c r="AQ4075">
        <v>124522</v>
      </c>
      <c r="AR4075">
        <v>5358</v>
      </c>
      <c r="AS4075" t="s">
        <v>1734</v>
      </c>
      <c r="AT4075" t="s">
        <v>73</v>
      </c>
      <c r="AW4075" t="s">
        <v>340</v>
      </c>
      <c r="AX4075" t="s">
        <v>340</v>
      </c>
      <c r="AY4075" t="s">
        <v>351</v>
      </c>
      <c r="AZ4075" t="s">
        <v>434</v>
      </c>
      <c r="BY4075" t="s">
        <v>342</v>
      </c>
      <c r="EQ4075">
        <v>248895</v>
      </c>
      <c r="ER4075" t="s">
        <v>1996</v>
      </c>
      <c r="EV4075">
        <v>17268089</v>
      </c>
      <c r="EW4075">
        <v>928</v>
      </c>
      <c r="EX4075">
        <v>208492</v>
      </c>
      <c r="EY4075" t="s">
        <v>9501</v>
      </c>
      <c r="EZ4075">
        <v>1</v>
      </c>
      <c r="FC4075">
        <v>5358</v>
      </c>
      <c r="FD4075" t="s">
        <v>73</v>
      </c>
    </row>
    <row r="4076" spans="1:160" x14ac:dyDescent="0.3">
      <c r="A4076" t="str">
        <f>VLOOKUP(B4076,Table2[],3,FALSE)</f>
        <v>Digital</v>
      </c>
      <c r="B4076" t="str">
        <f>IF(OR(ISNUMBER(FIND("QVC",Z4076)),ISNUMBER(FIND("QVC",AL4076))),"QVC",IF(OR(ISNUMBER(FIND("NCO",H4076)),ISNUMBER(FIND("NCO",Y4076))), "NCO", IF(AL4076="consumer","PMD.com",VLOOKUP(LEFT(H4076,2),Tables!$E$1:$F$11,2,FALSE))))</f>
        <v>PMD.com</v>
      </c>
      <c r="C4076">
        <f t="shared" si="192"/>
        <v>53160001</v>
      </c>
      <c r="D4076">
        <f t="shared" si="193"/>
        <v>1</v>
      </c>
      <c r="E4076" t="str">
        <f t="shared" ca="1" si="191"/>
        <v>shifted orders shipped</v>
      </c>
      <c r="F4076" t="s">
        <v>3539</v>
      </c>
      <c r="G4076" t="s">
        <v>335</v>
      </c>
      <c r="H4076" t="s">
        <v>1995</v>
      </c>
      <c r="I4076" s="6">
        <v>44007.358576388891</v>
      </c>
      <c r="J4076" t="s">
        <v>16</v>
      </c>
      <c r="K4076" s="6">
        <v>44013.688171296293</v>
      </c>
      <c r="M4076" t="s">
        <v>9498</v>
      </c>
      <c r="N4076" t="s">
        <v>9499</v>
      </c>
      <c r="Q4076" t="s">
        <v>932</v>
      </c>
      <c r="R4076" t="s">
        <v>360</v>
      </c>
      <c r="S4076">
        <v>27312</v>
      </c>
      <c r="T4076" t="s">
        <v>338</v>
      </c>
      <c r="U4076" t="s">
        <v>530</v>
      </c>
      <c r="W4076" t="s">
        <v>9500</v>
      </c>
      <c r="Z4076" t="s">
        <v>9498</v>
      </c>
      <c r="AA4076" t="s">
        <v>9499</v>
      </c>
      <c r="AD4076" t="s">
        <v>932</v>
      </c>
      <c r="AE4076" t="s">
        <v>360</v>
      </c>
      <c r="AF4076">
        <v>27312</v>
      </c>
      <c r="AG4076" t="s">
        <v>338</v>
      </c>
      <c r="AH4076" t="s">
        <v>530</v>
      </c>
      <c r="AJ4076" t="s">
        <v>9500</v>
      </c>
      <c r="AL4076" t="s">
        <v>339</v>
      </c>
      <c r="AM4076">
        <v>1</v>
      </c>
      <c r="AN4076">
        <v>1</v>
      </c>
      <c r="AO4076">
        <v>4322</v>
      </c>
      <c r="AQ4076">
        <v>124007</v>
      </c>
      <c r="AR4076">
        <v>53160001</v>
      </c>
      <c r="AS4076" t="s">
        <v>1895</v>
      </c>
      <c r="AT4076" t="s">
        <v>119</v>
      </c>
      <c r="AW4076" t="s">
        <v>340</v>
      </c>
      <c r="AX4076" t="s">
        <v>340</v>
      </c>
      <c r="AY4076" t="s">
        <v>341</v>
      </c>
      <c r="AZ4076">
        <v>0</v>
      </c>
      <c r="BY4076" t="s">
        <v>342</v>
      </c>
      <c r="EQ4076">
        <v>252959</v>
      </c>
      <c r="ER4076" t="s">
        <v>1996</v>
      </c>
      <c r="EV4076">
        <v>17268089</v>
      </c>
      <c r="EW4076">
        <v>928</v>
      </c>
      <c r="EX4076">
        <v>208492</v>
      </c>
      <c r="EY4076" t="s">
        <v>9501</v>
      </c>
      <c r="EZ4076">
        <v>1</v>
      </c>
      <c r="FC4076">
        <v>53160001</v>
      </c>
      <c r="FD4076" t="s">
        <v>119</v>
      </c>
    </row>
    <row r="4077" spans="1:160" x14ac:dyDescent="0.3">
      <c r="A4077" t="str">
        <f>VLOOKUP(B4077,Table2[],3,FALSE)</f>
        <v>Digital</v>
      </c>
      <c r="B4077" t="str">
        <f>IF(OR(ISNUMBER(FIND("QVC",Z4077)),ISNUMBER(FIND("QVC",AL4077))),"QVC",IF(OR(ISNUMBER(FIND("NCO",H4077)),ISNUMBER(FIND("NCO",Y4077))), "NCO", IF(AL4077="consumer","PMD.com",VLOOKUP(LEFT(H4077,2),Tables!$E$1:$F$11,2,FALSE))))</f>
        <v>PMD.com</v>
      </c>
      <c r="C4077">
        <f t="shared" si="192"/>
        <v>5341</v>
      </c>
      <c r="D4077">
        <f t="shared" si="193"/>
        <v>1</v>
      </c>
      <c r="E4077" t="str">
        <f t="shared" ca="1" si="191"/>
        <v>shifted orders shipped</v>
      </c>
      <c r="F4077" t="s">
        <v>3539</v>
      </c>
      <c r="G4077" t="s">
        <v>335</v>
      </c>
      <c r="H4077" t="s">
        <v>1999</v>
      </c>
      <c r="I4077" s="6">
        <v>44007.358449074076</v>
      </c>
      <c r="J4077" t="s">
        <v>16</v>
      </c>
      <c r="K4077" s="6">
        <v>44013.689259259256</v>
      </c>
      <c r="M4077" t="s">
        <v>9502</v>
      </c>
      <c r="N4077" t="s">
        <v>9503</v>
      </c>
      <c r="Q4077" t="s">
        <v>731</v>
      </c>
      <c r="R4077" t="s">
        <v>413</v>
      </c>
      <c r="S4077">
        <v>37312</v>
      </c>
      <c r="T4077" t="s">
        <v>338</v>
      </c>
      <c r="U4077" t="s">
        <v>530</v>
      </c>
      <c r="W4077" t="s">
        <v>9504</v>
      </c>
      <c r="Z4077" t="s">
        <v>9502</v>
      </c>
      <c r="AA4077" t="s">
        <v>9503</v>
      </c>
      <c r="AD4077" t="s">
        <v>731</v>
      </c>
      <c r="AE4077" t="s">
        <v>413</v>
      </c>
      <c r="AF4077">
        <v>37312</v>
      </c>
      <c r="AG4077" t="s">
        <v>338</v>
      </c>
      <c r="AH4077" t="s">
        <v>530</v>
      </c>
      <c r="AJ4077" t="s">
        <v>9504</v>
      </c>
      <c r="AL4077" t="s">
        <v>339</v>
      </c>
      <c r="AM4077">
        <v>1</v>
      </c>
      <c r="AN4077">
        <v>1</v>
      </c>
      <c r="AO4077">
        <v>15156</v>
      </c>
      <c r="AQ4077">
        <v>124187</v>
      </c>
      <c r="AR4077">
        <v>5341</v>
      </c>
      <c r="AS4077" t="s">
        <v>1948</v>
      </c>
      <c r="AT4077" t="s">
        <v>82</v>
      </c>
      <c r="AW4077" t="s">
        <v>340</v>
      </c>
      <c r="AX4077" t="s">
        <v>340</v>
      </c>
      <c r="AY4077" t="s">
        <v>345</v>
      </c>
      <c r="AZ4077" t="s">
        <v>346</v>
      </c>
      <c r="BY4077" t="s">
        <v>342</v>
      </c>
      <c r="EQ4077">
        <v>244246</v>
      </c>
      <c r="ER4077" t="s">
        <v>2000</v>
      </c>
      <c r="EV4077">
        <v>17268093</v>
      </c>
      <c r="EW4077">
        <v>928</v>
      </c>
      <c r="EX4077">
        <v>208496</v>
      </c>
      <c r="EY4077">
        <v>9.2748999964335493E+25</v>
      </c>
      <c r="EZ4077">
        <v>1</v>
      </c>
      <c r="FC4077">
        <v>90425</v>
      </c>
      <c r="FD4077" t="s">
        <v>388</v>
      </c>
    </row>
    <row r="4078" spans="1:160" x14ac:dyDescent="0.3">
      <c r="A4078" t="str">
        <f>VLOOKUP(B4078,Table2[],3,FALSE)</f>
        <v>Digital</v>
      </c>
      <c r="B4078" t="str">
        <f>IF(OR(ISNUMBER(FIND("QVC",Z4078)),ISNUMBER(FIND("QVC",AL4078))),"QVC",IF(OR(ISNUMBER(FIND("NCO",H4078)),ISNUMBER(FIND("NCO",Y4078))), "NCO", IF(AL4078="consumer","PMD.com",VLOOKUP(LEFT(H4078,2),Tables!$E$1:$F$11,2,FALSE))))</f>
        <v>PMD.com</v>
      </c>
      <c r="C4078">
        <f t="shared" si="192"/>
        <v>5342</v>
      </c>
      <c r="D4078">
        <f t="shared" si="193"/>
        <v>1</v>
      </c>
      <c r="E4078" t="str">
        <f t="shared" ca="1" si="191"/>
        <v>shifted orders shipped</v>
      </c>
      <c r="F4078" t="s">
        <v>3539</v>
      </c>
      <c r="G4078" t="s">
        <v>335</v>
      </c>
      <c r="H4078" t="s">
        <v>1999</v>
      </c>
      <c r="I4078" s="6">
        <v>44007.358449074076</v>
      </c>
      <c r="J4078" t="s">
        <v>16</v>
      </c>
      <c r="K4078" s="6">
        <v>44013.689259259256</v>
      </c>
      <c r="M4078" t="s">
        <v>9502</v>
      </c>
      <c r="N4078" t="s">
        <v>9503</v>
      </c>
      <c r="Q4078" t="s">
        <v>731</v>
      </c>
      <c r="R4078" t="s">
        <v>413</v>
      </c>
      <c r="S4078">
        <v>37312</v>
      </c>
      <c r="T4078" t="s">
        <v>338</v>
      </c>
      <c r="U4078" t="s">
        <v>530</v>
      </c>
      <c r="W4078" t="s">
        <v>9504</v>
      </c>
      <c r="Z4078" t="s">
        <v>9502</v>
      </c>
      <c r="AA4078" t="s">
        <v>9503</v>
      </c>
      <c r="AD4078" t="s">
        <v>731</v>
      </c>
      <c r="AE4078" t="s">
        <v>413</v>
      </c>
      <c r="AF4078">
        <v>37312</v>
      </c>
      <c r="AG4078" t="s">
        <v>338</v>
      </c>
      <c r="AH4078" t="s">
        <v>530</v>
      </c>
      <c r="AJ4078" t="s">
        <v>9504</v>
      </c>
      <c r="AL4078" t="s">
        <v>339</v>
      </c>
      <c r="AM4078">
        <v>1</v>
      </c>
      <c r="AN4078">
        <v>1</v>
      </c>
      <c r="AO4078">
        <v>13280</v>
      </c>
      <c r="AQ4078">
        <v>123849</v>
      </c>
      <c r="AR4078">
        <v>5342</v>
      </c>
      <c r="AS4078" t="s">
        <v>1867</v>
      </c>
      <c r="AT4078" t="s">
        <v>149</v>
      </c>
      <c r="AW4078" t="s">
        <v>340</v>
      </c>
      <c r="AX4078" t="s">
        <v>340</v>
      </c>
      <c r="AY4078" t="s">
        <v>345</v>
      </c>
      <c r="AZ4078" t="s">
        <v>346</v>
      </c>
      <c r="BY4078" t="s">
        <v>342</v>
      </c>
      <c r="EQ4078">
        <v>244853</v>
      </c>
      <c r="ER4078" t="s">
        <v>2000</v>
      </c>
      <c r="EV4078">
        <v>17268093</v>
      </c>
      <c r="EW4078">
        <v>928</v>
      </c>
      <c r="EX4078">
        <v>208496</v>
      </c>
      <c r="EY4078">
        <v>9.2748999964335493E+25</v>
      </c>
      <c r="EZ4078">
        <v>1</v>
      </c>
      <c r="FC4078">
        <v>90425</v>
      </c>
      <c r="FD4078" t="s">
        <v>388</v>
      </c>
    </row>
    <row r="4079" spans="1:160" x14ac:dyDescent="0.3">
      <c r="A4079" t="str">
        <f>VLOOKUP(B4079,Table2[],3,FALSE)</f>
        <v>Digital</v>
      </c>
      <c r="B4079" t="str">
        <f>IF(OR(ISNUMBER(FIND("QVC",Z4079)),ISNUMBER(FIND("QVC",AL4079))),"QVC",IF(OR(ISNUMBER(FIND("NCO",H4079)),ISNUMBER(FIND("NCO",Y4079))), "NCO", IF(AL4079="consumer","PMD.com",VLOOKUP(LEFT(H4079,2),Tables!$E$1:$F$11,2,FALSE))))</f>
        <v>PMD.com</v>
      </c>
      <c r="C4079">
        <f t="shared" si="192"/>
        <v>52460001</v>
      </c>
      <c r="D4079">
        <f t="shared" si="193"/>
        <v>1</v>
      </c>
      <c r="E4079" t="str">
        <f t="shared" ca="1" si="191"/>
        <v>shifted orders shipped</v>
      </c>
      <c r="F4079" t="s">
        <v>3539</v>
      </c>
      <c r="G4079" t="s">
        <v>335</v>
      </c>
      <c r="H4079" t="s">
        <v>2003</v>
      </c>
      <c r="I4079" s="6">
        <v>44007.35837962963</v>
      </c>
      <c r="J4079" t="s">
        <v>16</v>
      </c>
      <c r="K4079" s="6">
        <v>44013.690127314818</v>
      </c>
      <c r="M4079" t="s">
        <v>9505</v>
      </c>
      <c r="N4079" t="s">
        <v>9506</v>
      </c>
      <c r="O4079" t="s">
        <v>9507</v>
      </c>
      <c r="Q4079" t="s">
        <v>9508</v>
      </c>
      <c r="R4079" t="s">
        <v>362</v>
      </c>
      <c r="S4079">
        <v>1821</v>
      </c>
      <c r="T4079" t="s">
        <v>338</v>
      </c>
      <c r="U4079" t="s">
        <v>530</v>
      </c>
      <c r="W4079" t="s">
        <v>9509</v>
      </c>
      <c r="Z4079" t="s">
        <v>9505</v>
      </c>
      <c r="AA4079" t="s">
        <v>9506</v>
      </c>
      <c r="AB4079" t="s">
        <v>9507</v>
      </c>
      <c r="AD4079" t="s">
        <v>9508</v>
      </c>
      <c r="AE4079" t="s">
        <v>362</v>
      </c>
      <c r="AF4079">
        <v>1821</v>
      </c>
      <c r="AG4079" t="s">
        <v>338</v>
      </c>
      <c r="AH4079" t="s">
        <v>530</v>
      </c>
      <c r="AJ4079" t="s">
        <v>9509</v>
      </c>
      <c r="AL4079" t="s">
        <v>339</v>
      </c>
      <c r="AM4079">
        <v>1</v>
      </c>
      <c r="AN4079">
        <v>1</v>
      </c>
      <c r="AO4079">
        <v>14007</v>
      </c>
      <c r="AQ4079">
        <v>127157</v>
      </c>
      <c r="AR4079">
        <v>52460001</v>
      </c>
      <c r="AS4079" t="s">
        <v>1915</v>
      </c>
      <c r="AT4079" t="s">
        <v>76</v>
      </c>
      <c r="AW4079" t="s">
        <v>340</v>
      </c>
      <c r="AX4079" t="s">
        <v>340</v>
      </c>
      <c r="AY4079" t="s">
        <v>341</v>
      </c>
      <c r="AZ4079">
        <v>0</v>
      </c>
      <c r="BY4079" t="s">
        <v>342</v>
      </c>
      <c r="EQ4079">
        <v>253183</v>
      </c>
      <c r="ER4079" t="s">
        <v>2004</v>
      </c>
      <c r="EV4079">
        <v>17268095</v>
      </c>
      <c r="EW4079">
        <v>928</v>
      </c>
      <c r="EX4079">
        <v>208498</v>
      </c>
      <c r="EY4079" t="s">
        <v>9510</v>
      </c>
      <c r="EZ4079">
        <v>1</v>
      </c>
      <c r="FC4079">
        <v>52460001</v>
      </c>
      <c r="FD4079" t="s">
        <v>76</v>
      </c>
    </row>
    <row r="4080" spans="1:160" x14ac:dyDescent="0.3">
      <c r="A4080" t="str">
        <f>VLOOKUP(B4080,Table2[],3,FALSE)</f>
        <v>Digital</v>
      </c>
      <c r="B4080" t="str">
        <f>IF(OR(ISNUMBER(FIND("QVC",Z4080)),ISNUMBER(FIND("QVC",AL4080))),"QVC",IF(OR(ISNUMBER(FIND("NCO",H4080)),ISNUMBER(FIND("NCO",Y4080))), "NCO", IF(AL4080="consumer","PMD.com",VLOOKUP(LEFT(H4080,2),Tables!$E$1:$F$11,2,FALSE))))</f>
        <v>PMD.com</v>
      </c>
      <c r="C4080">
        <f t="shared" si="192"/>
        <v>52430001</v>
      </c>
      <c r="D4080">
        <f t="shared" si="193"/>
        <v>1</v>
      </c>
      <c r="E4080" t="str">
        <f t="shared" ca="1" si="191"/>
        <v>shifted orders shipped</v>
      </c>
      <c r="F4080" t="s">
        <v>3539</v>
      </c>
      <c r="G4080" t="s">
        <v>335</v>
      </c>
      <c r="H4080" t="s">
        <v>2003</v>
      </c>
      <c r="I4080" s="6">
        <v>44007.35837962963</v>
      </c>
      <c r="J4080" t="s">
        <v>16</v>
      </c>
      <c r="K4080" s="6">
        <v>44013.690127314818</v>
      </c>
      <c r="M4080" t="s">
        <v>9505</v>
      </c>
      <c r="N4080" t="s">
        <v>9506</v>
      </c>
      <c r="O4080" t="s">
        <v>9507</v>
      </c>
      <c r="Q4080" t="s">
        <v>9508</v>
      </c>
      <c r="R4080" t="s">
        <v>362</v>
      </c>
      <c r="S4080">
        <v>1821</v>
      </c>
      <c r="T4080" t="s">
        <v>338</v>
      </c>
      <c r="U4080" t="s">
        <v>530</v>
      </c>
      <c r="W4080" t="s">
        <v>9509</v>
      </c>
      <c r="Z4080" t="s">
        <v>9505</v>
      </c>
      <c r="AA4080" t="s">
        <v>9506</v>
      </c>
      <c r="AB4080" t="s">
        <v>9507</v>
      </c>
      <c r="AD4080" t="s">
        <v>9508</v>
      </c>
      <c r="AE4080" t="s">
        <v>362</v>
      </c>
      <c r="AF4080">
        <v>1821</v>
      </c>
      <c r="AG4080" t="s">
        <v>338</v>
      </c>
      <c r="AH4080" t="s">
        <v>530</v>
      </c>
      <c r="AJ4080" t="s">
        <v>9509</v>
      </c>
      <c r="AL4080" t="s">
        <v>339</v>
      </c>
      <c r="AM4080">
        <v>1</v>
      </c>
      <c r="AN4080">
        <v>1</v>
      </c>
      <c r="AO4080">
        <v>12063</v>
      </c>
      <c r="AQ4080">
        <v>127155</v>
      </c>
      <c r="AR4080">
        <v>52430001</v>
      </c>
      <c r="AS4080" t="s">
        <v>927</v>
      </c>
      <c r="AT4080" t="s">
        <v>75</v>
      </c>
      <c r="AW4080" t="s">
        <v>340</v>
      </c>
      <c r="AX4080" t="s">
        <v>340</v>
      </c>
      <c r="AY4080" t="s">
        <v>357</v>
      </c>
      <c r="AZ4080" t="s">
        <v>363</v>
      </c>
      <c r="BY4080" t="s">
        <v>342</v>
      </c>
      <c r="EQ4080">
        <v>249990</v>
      </c>
      <c r="ER4080" t="s">
        <v>2004</v>
      </c>
      <c r="EV4080">
        <v>17268095</v>
      </c>
      <c r="EW4080">
        <v>928</v>
      </c>
      <c r="EX4080">
        <v>208498</v>
      </c>
      <c r="EY4080" t="s">
        <v>9510</v>
      </c>
      <c r="EZ4080">
        <v>1</v>
      </c>
      <c r="FC4080">
        <v>52430001</v>
      </c>
      <c r="FD4080" t="s">
        <v>75</v>
      </c>
    </row>
    <row r="4081" spans="1:160" x14ac:dyDescent="0.3">
      <c r="A4081" t="str">
        <f>VLOOKUP(B4081,Table2[],3,FALSE)</f>
        <v>Digital</v>
      </c>
      <c r="B4081" t="str">
        <f>IF(OR(ISNUMBER(FIND("QVC",Z4081)),ISNUMBER(FIND("QVC",AL4081))),"QVC",IF(OR(ISNUMBER(FIND("NCO",H4081)),ISNUMBER(FIND("NCO",Y4081))), "NCO", IF(AL4081="consumer","PMD.com",VLOOKUP(LEFT(H4081,2),Tables!$E$1:$F$11,2,FALSE))))</f>
        <v>PMD.com</v>
      </c>
      <c r="C4081">
        <f t="shared" si="192"/>
        <v>52460001</v>
      </c>
      <c r="D4081">
        <f t="shared" si="193"/>
        <v>2</v>
      </c>
      <c r="E4081" t="str">
        <f t="shared" ca="1" si="191"/>
        <v>shifted orders shipped</v>
      </c>
      <c r="F4081" t="s">
        <v>3539</v>
      </c>
      <c r="G4081" t="s">
        <v>335</v>
      </c>
      <c r="H4081" t="s">
        <v>2001</v>
      </c>
      <c r="I4081" s="6">
        <v>44007.358414351853</v>
      </c>
      <c r="J4081" t="s">
        <v>16</v>
      </c>
      <c r="K4081" s="6">
        <v>44013.691782407404</v>
      </c>
      <c r="M4081" t="s">
        <v>9511</v>
      </c>
      <c r="N4081" t="s">
        <v>9512</v>
      </c>
      <c r="Q4081" t="s">
        <v>9513</v>
      </c>
      <c r="R4081" t="s">
        <v>378</v>
      </c>
      <c r="S4081">
        <v>48038</v>
      </c>
      <c r="T4081" t="s">
        <v>338</v>
      </c>
      <c r="U4081" t="s">
        <v>530</v>
      </c>
      <c r="W4081" t="s">
        <v>9514</v>
      </c>
      <c r="Z4081" t="s">
        <v>9511</v>
      </c>
      <c r="AA4081" t="s">
        <v>9512</v>
      </c>
      <c r="AD4081" t="s">
        <v>9513</v>
      </c>
      <c r="AE4081" t="s">
        <v>378</v>
      </c>
      <c r="AF4081">
        <v>48038</v>
      </c>
      <c r="AG4081" t="s">
        <v>338</v>
      </c>
      <c r="AH4081" t="s">
        <v>530</v>
      </c>
      <c r="AJ4081" t="s">
        <v>9514</v>
      </c>
      <c r="AL4081" t="s">
        <v>339</v>
      </c>
      <c r="AM4081">
        <v>2</v>
      </c>
      <c r="AN4081">
        <v>2</v>
      </c>
      <c r="AO4081">
        <v>14007</v>
      </c>
      <c r="AQ4081">
        <v>127157</v>
      </c>
      <c r="AR4081">
        <v>52460001</v>
      </c>
      <c r="AS4081" t="s">
        <v>1915</v>
      </c>
      <c r="AT4081" t="s">
        <v>76</v>
      </c>
      <c r="AW4081" t="s">
        <v>340</v>
      </c>
      <c r="AX4081" t="s">
        <v>340</v>
      </c>
      <c r="AY4081" t="s">
        <v>341</v>
      </c>
      <c r="AZ4081">
        <v>0</v>
      </c>
      <c r="BY4081" t="s">
        <v>342</v>
      </c>
      <c r="EQ4081">
        <v>253183</v>
      </c>
      <c r="ER4081" t="s">
        <v>2002</v>
      </c>
      <c r="EV4081">
        <v>17268094</v>
      </c>
      <c r="EW4081">
        <v>928</v>
      </c>
      <c r="EX4081">
        <v>208497</v>
      </c>
      <c r="EY4081" t="s">
        <v>9515</v>
      </c>
      <c r="EZ4081">
        <v>1</v>
      </c>
      <c r="FC4081">
        <v>52460001</v>
      </c>
      <c r="FD4081" t="s">
        <v>76</v>
      </c>
    </row>
    <row r="4082" spans="1:160" x14ac:dyDescent="0.3">
      <c r="A4082" t="str">
        <f>VLOOKUP(B4082,Table2[],3,FALSE)</f>
        <v>Digital</v>
      </c>
      <c r="B4082" t="str">
        <f>IF(OR(ISNUMBER(FIND("QVC",Z4082)),ISNUMBER(FIND("QVC",AL4082))),"QVC",IF(OR(ISNUMBER(FIND("NCO",H4082)),ISNUMBER(FIND("NCO",Y4082))), "NCO", IF(AL4082="consumer","PMD.com",VLOOKUP(LEFT(H4082,2),Tables!$E$1:$F$11,2,FALSE))))</f>
        <v>PMD.com</v>
      </c>
      <c r="C4082">
        <f t="shared" si="192"/>
        <v>53160001</v>
      </c>
      <c r="D4082">
        <f t="shared" si="193"/>
        <v>1</v>
      </c>
      <c r="E4082" t="str">
        <f t="shared" ca="1" si="191"/>
        <v>shifted orders shipped</v>
      </c>
      <c r="F4082" t="s">
        <v>3539</v>
      </c>
      <c r="G4082" t="s">
        <v>335</v>
      </c>
      <c r="H4082" t="s">
        <v>2001</v>
      </c>
      <c r="I4082" s="6">
        <v>44007.358414351853</v>
      </c>
      <c r="J4082" t="s">
        <v>16</v>
      </c>
      <c r="K4082" s="6">
        <v>44013.691782407404</v>
      </c>
      <c r="M4082" t="s">
        <v>9511</v>
      </c>
      <c r="N4082" t="s">
        <v>9512</v>
      </c>
      <c r="Q4082" t="s">
        <v>9513</v>
      </c>
      <c r="R4082" t="s">
        <v>378</v>
      </c>
      <c r="S4082">
        <v>48038</v>
      </c>
      <c r="T4082" t="s">
        <v>338</v>
      </c>
      <c r="U4082" t="s">
        <v>530</v>
      </c>
      <c r="W4082" t="s">
        <v>9514</v>
      </c>
      <c r="Z4082" t="s">
        <v>9511</v>
      </c>
      <c r="AA4082" t="s">
        <v>9512</v>
      </c>
      <c r="AD4082" t="s">
        <v>9513</v>
      </c>
      <c r="AE4082" t="s">
        <v>378</v>
      </c>
      <c r="AF4082">
        <v>48038</v>
      </c>
      <c r="AG4082" t="s">
        <v>338</v>
      </c>
      <c r="AH4082" t="s">
        <v>530</v>
      </c>
      <c r="AJ4082" t="s">
        <v>9514</v>
      </c>
      <c r="AL4082" t="s">
        <v>339</v>
      </c>
      <c r="AM4082">
        <v>1</v>
      </c>
      <c r="AN4082">
        <v>1</v>
      </c>
      <c r="AO4082">
        <v>4322</v>
      </c>
      <c r="AQ4082">
        <v>124007</v>
      </c>
      <c r="AR4082">
        <v>53160001</v>
      </c>
      <c r="AS4082" t="s">
        <v>1895</v>
      </c>
      <c r="AT4082" t="s">
        <v>119</v>
      </c>
      <c r="AW4082" t="s">
        <v>340</v>
      </c>
      <c r="AX4082" t="s">
        <v>340</v>
      </c>
      <c r="AY4082" t="s">
        <v>341</v>
      </c>
      <c r="AZ4082">
        <v>0</v>
      </c>
      <c r="BY4082" t="s">
        <v>342</v>
      </c>
      <c r="EQ4082">
        <v>252959</v>
      </c>
      <c r="ER4082" t="s">
        <v>2002</v>
      </c>
      <c r="EV4082">
        <v>17268094</v>
      </c>
      <c r="EW4082">
        <v>928</v>
      </c>
      <c r="EX4082">
        <v>208497</v>
      </c>
      <c r="EY4082" t="s">
        <v>9515</v>
      </c>
      <c r="EZ4082">
        <v>1</v>
      </c>
      <c r="FC4082">
        <v>53160001</v>
      </c>
      <c r="FD4082" t="s">
        <v>119</v>
      </c>
    </row>
    <row r="4083" spans="1:160" x14ac:dyDescent="0.3">
      <c r="A4083" t="str">
        <f>VLOOKUP(B4083,Table2[],3,FALSE)</f>
        <v>Digital</v>
      </c>
      <c r="B4083" t="str">
        <f>IF(OR(ISNUMBER(FIND("QVC",Z4083)),ISNUMBER(FIND("QVC",AL4083))),"QVC",IF(OR(ISNUMBER(FIND("NCO",H4083)),ISNUMBER(FIND("NCO",Y4083))), "NCO", IF(AL4083="consumer","PMD.com",VLOOKUP(LEFT(H4083,2),Tables!$E$1:$F$11,2,FALSE))))</f>
        <v>PMD.com</v>
      </c>
      <c r="C4083">
        <f t="shared" si="192"/>
        <v>5341</v>
      </c>
      <c r="D4083">
        <f t="shared" si="193"/>
        <v>1</v>
      </c>
      <c r="E4083" t="str">
        <f t="shared" ca="1" si="191"/>
        <v>shifted orders shipped</v>
      </c>
      <c r="F4083" t="s">
        <v>3539</v>
      </c>
      <c r="G4083" t="s">
        <v>335</v>
      </c>
      <c r="H4083" t="s">
        <v>2005</v>
      </c>
      <c r="I4083" s="6">
        <v>44007.358344907407</v>
      </c>
      <c r="J4083" t="s">
        <v>16</v>
      </c>
      <c r="K4083" s="6">
        <v>44013.692812499998</v>
      </c>
      <c r="M4083" t="s">
        <v>9516</v>
      </c>
      <c r="N4083" t="s">
        <v>9517</v>
      </c>
      <c r="Q4083" t="s">
        <v>1098</v>
      </c>
      <c r="R4083" t="s">
        <v>360</v>
      </c>
      <c r="S4083">
        <v>27519</v>
      </c>
      <c r="T4083" t="s">
        <v>338</v>
      </c>
      <c r="U4083" t="s">
        <v>530</v>
      </c>
      <c r="W4083" t="s">
        <v>9518</v>
      </c>
      <c r="Z4083" t="s">
        <v>9516</v>
      </c>
      <c r="AA4083" t="s">
        <v>9517</v>
      </c>
      <c r="AD4083" t="s">
        <v>1098</v>
      </c>
      <c r="AE4083" t="s">
        <v>360</v>
      </c>
      <c r="AF4083">
        <v>27519</v>
      </c>
      <c r="AG4083" t="s">
        <v>338</v>
      </c>
      <c r="AH4083" t="s">
        <v>530</v>
      </c>
      <c r="AJ4083" t="s">
        <v>9518</v>
      </c>
      <c r="AL4083" t="s">
        <v>339</v>
      </c>
      <c r="AM4083">
        <v>1</v>
      </c>
      <c r="AN4083">
        <v>1</v>
      </c>
      <c r="AO4083">
        <v>15156</v>
      </c>
      <c r="AQ4083">
        <v>124187</v>
      </c>
      <c r="AR4083">
        <v>5341</v>
      </c>
      <c r="AS4083" t="s">
        <v>1948</v>
      </c>
      <c r="AT4083" t="s">
        <v>82</v>
      </c>
      <c r="AW4083" t="s">
        <v>340</v>
      </c>
      <c r="AX4083" t="s">
        <v>340</v>
      </c>
      <c r="AY4083" t="s">
        <v>345</v>
      </c>
      <c r="AZ4083" t="s">
        <v>346</v>
      </c>
      <c r="BY4083" t="s">
        <v>342</v>
      </c>
      <c r="EQ4083">
        <v>244246</v>
      </c>
      <c r="ER4083" t="s">
        <v>2006</v>
      </c>
      <c r="EV4083">
        <v>17268096</v>
      </c>
      <c r="EW4083">
        <v>928</v>
      </c>
      <c r="EX4083">
        <v>208499</v>
      </c>
      <c r="EY4083" t="s">
        <v>9519</v>
      </c>
      <c r="EZ4083">
        <v>1</v>
      </c>
      <c r="FC4083">
        <v>95071</v>
      </c>
      <c r="FD4083" t="s">
        <v>1477</v>
      </c>
    </row>
    <row r="4084" spans="1:160" x14ac:dyDescent="0.3">
      <c r="A4084" t="str">
        <f>VLOOKUP(B4084,Table2[],3,FALSE)</f>
        <v>Digital</v>
      </c>
      <c r="B4084" t="str">
        <f>IF(OR(ISNUMBER(FIND("QVC",Z4084)),ISNUMBER(FIND("QVC",AL4084))),"QVC",IF(OR(ISNUMBER(FIND("NCO",H4084)),ISNUMBER(FIND("NCO",Y4084))), "NCO", IF(AL4084="consumer","PMD.com",VLOOKUP(LEFT(H4084,2),Tables!$E$1:$F$11,2,FALSE))))</f>
        <v>PMD.com</v>
      </c>
      <c r="C4084">
        <f t="shared" si="192"/>
        <v>53200001</v>
      </c>
      <c r="D4084">
        <f t="shared" si="193"/>
        <v>1</v>
      </c>
      <c r="E4084" t="str">
        <f t="shared" ca="1" si="191"/>
        <v>shifted orders shipped</v>
      </c>
      <c r="F4084" t="s">
        <v>3539</v>
      </c>
      <c r="G4084" t="s">
        <v>335</v>
      </c>
      <c r="H4084" t="s">
        <v>2005</v>
      </c>
      <c r="I4084" s="6">
        <v>44007.358344907407</v>
      </c>
      <c r="J4084" t="s">
        <v>16</v>
      </c>
      <c r="K4084" s="6">
        <v>44013.692812499998</v>
      </c>
      <c r="M4084" t="s">
        <v>9516</v>
      </c>
      <c r="N4084" t="s">
        <v>9517</v>
      </c>
      <c r="Q4084" t="s">
        <v>1098</v>
      </c>
      <c r="R4084" t="s">
        <v>360</v>
      </c>
      <c r="S4084">
        <v>27519</v>
      </c>
      <c r="T4084" t="s">
        <v>338</v>
      </c>
      <c r="U4084" t="s">
        <v>530</v>
      </c>
      <c r="W4084" t="s">
        <v>9518</v>
      </c>
      <c r="Z4084" t="s">
        <v>9516</v>
      </c>
      <c r="AA4084" t="s">
        <v>9517</v>
      </c>
      <c r="AD4084" t="s">
        <v>1098</v>
      </c>
      <c r="AE4084" t="s">
        <v>360</v>
      </c>
      <c r="AF4084">
        <v>27519</v>
      </c>
      <c r="AG4084" t="s">
        <v>338</v>
      </c>
      <c r="AH4084" t="s">
        <v>530</v>
      </c>
      <c r="AJ4084" t="s">
        <v>9518</v>
      </c>
      <c r="AL4084" t="s">
        <v>339</v>
      </c>
      <c r="AM4084">
        <v>1</v>
      </c>
      <c r="AN4084">
        <v>1</v>
      </c>
      <c r="AO4084">
        <v>15189</v>
      </c>
      <c r="AQ4084">
        <v>123906</v>
      </c>
      <c r="AR4084">
        <v>53200001</v>
      </c>
      <c r="AS4084" t="s">
        <v>973</v>
      </c>
      <c r="AT4084" t="s">
        <v>50</v>
      </c>
      <c r="AW4084" t="s">
        <v>340</v>
      </c>
      <c r="AX4084" t="s">
        <v>340</v>
      </c>
      <c r="AY4084" t="s">
        <v>357</v>
      </c>
      <c r="AZ4084" t="s">
        <v>363</v>
      </c>
      <c r="BY4084" t="s">
        <v>342</v>
      </c>
      <c r="EQ4084">
        <v>252156</v>
      </c>
      <c r="ER4084" t="s">
        <v>2006</v>
      </c>
      <c r="EV4084">
        <v>17268096</v>
      </c>
      <c r="EW4084">
        <v>928</v>
      </c>
      <c r="EX4084">
        <v>208499</v>
      </c>
      <c r="EY4084" t="s">
        <v>9519</v>
      </c>
      <c r="EZ4084">
        <v>1</v>
      </c>
      <c r="FC4084">
        <v>95071</v>
      </c>
      <c r="FD4084" t="s">
        <v>1477</v>
      </c>
    </row>
    <row r="4085" spans="1:160" x14ac:dyDescent="0.3">
      <c r="A4085" t="str">
        <f>VLOOKUP(B4085,Table2[],3,FALSE)</f>
        <v>Digital</v>
      </c>
      <c r="B4085" t="str">
        <f>IF(OR(ISNUMBER(FIND("QVC",Z4085)),ISNUMBER(FIND("QVC",AL4085))),"QVC",IF(OR(ISNUMBER(FIND("NCO",H4085)),ISNUMBER(FIND("NCO",Y4085))), "NCO", IF(AL4085="consumer","PMD.com",VLOOKUP(LEFT(H4085,2),Tables!$E$1:$F$11,2,FALSE))))</f>
        <v>PMD.com</v>
      </c>
      <c r="C4085">
        <f t="shared" si="192"/>
        <v>53160001</v>
      </c>
      <c r="D4085">
        <f t="shared" si="193"/>
        <v>2</v>
      </c>
      <c r="E4085" t="str">
        <f t="shared" ca="1" si="191"/>
        <v>shifted orders shipped</v>
      </c>
      <c r="F4085" t="s">
        <v>3539</v>
      </c>
      <c r="G4085" t="s">
        <v>335</v>
      </c>
      <c r="H4085" t="s">
        <v>2011</v>
      </c>
      <c r="I4085" s="6">
        <v>44007.358240740738</v>
      </c>
      <c r="J4085" t="s">
        <v>16</v>
      </c>
      <c r="K4085" s="6">
        <v>44013.693414351852</v>
      </c>
      <c r="M4085" t="s">
        <v>9520</v>
      </c>
      <c r="N4085" t="s">
        <v>9521</v>
      </c>
      <c r="Q4085" t="s">
        <v>1656</v>
      </c>
      <c r="R4085" t="s">
        <v>414</v>
      </c>
      <c r="S4085">
        <v>7109</v>
      </c>
      <c r="T4085" t="s">
        <v>338</v>
      </c>
      <c r="U4085" t="s">
        <v>530</v>
      </c>
      <c r="W4085" t="s">
        <v>9522</v>
      </c>
      <c r="Z4085" t="s">
        <v>9520</v>
      </c>
      <c r="AA4085" t="s">
        <v>9521</v>
      </c>
      <c r="AD4085" t="s">
        <v>1656</v>
      </c>
      <c r="AE4085" t="s">
        <v>414</v>
      </c>
      <c r="AF4085">
        <v>7109</v>
      </c>
      <c r="AG4085" t="s">
        <v>338</v>
      </c>
      <c r="AH4085" t="s">
        <v>530</v>
      </c>
      <c r="AJ4085" t="s">
        <v>9522</v>
      </c>
      <c r="AL4085" t="s">
        <v>339</v>
      </c>
      <c r="AM4085">
        <v>2</v>
      </c>
      <c r="AN4085">
        <v>2</v>
      </c>
      <c r="AO4085">
        <v>4322</v>
      </c>
      <c r="AQ4085">
        <v>124007</v>
      </c>
      <c r="AR4085">
        <v>53160001</v>
      </c>
      <c r="AS4085" t="s">
        <v>1895</v>
      </c>
      <c r="AT4085" t="s">
        <v>119</v>
      </c>
      <c r="AW4085" t="s">
        <v>340</v>
      </c>
      <c r="AX4085" t="s">
        <v>340</v>
      </c>
      <c r="AY4085" t="s">
        <v>341</v>
      </c>
      <c r="AZ4085">
        <v>0</v>
      </c>
      <c r="BY4085" t="s">
        <v>342</v>
      </c>
      <c r="EQ4085">
        <v>252959</v>
      </c>
      <c r="ER4085" t="s">
        <v>2012</v>
      </c>
      <c r="EV4085">
        <v>17268099</v>
      </c>
      <c r="EW4085">
        <v>928</v>
      </c>
      <c r="EX4085">
        <v>208502</v>
      </c>
      <c r="EY4085" t="s">
        <v>9523</v>
      </c>
      <c r="EZ4085">
        <v>1</v>
      </c>
      <c r="FC4085">
        <v>53160001</v>
      </c>
      <c r="FD4085" t="s">
        <v>119</v>
      </c>
    </row>
    <row r="4086" spans="1:160" x14ac:dyDescent="0.3">
      <c r="A4086" t="str">
        <f>VLOOKUP(B4086,Table2[],3,FALSE)</f>
        <v>Digital</v>
      </c>
      <c r="B4086" t="str">
        <f>IF(OR(ISNUMBER(FIND("QVC",Z4086)),ISNUMBER(FIND("QVC",AL4086))),"QVC",IF(OR(ISNUMBER(FIND("NCO",H4086)),ISNUMBER(FIND("NCO",Y4086))), "NCO", IF(AL4086="consumer","PMD.com",VLOOKUP(LEFT(H4086,2),Tables!$E$1:$F$11,2,FALSE))))</f>
        <v>PMD.com</v>
      </c>
      <c r="C4086">
        <f t="shared" si="192"/>
        <v>52460001</v>
      </c>
      <c r="D4086">
        <f t="shared" si="193"/>
        <v>1</v>
      </c>
      <c r="E4086" t="str">
        <f t="shared" ca="1" si="191"/>
        <v>shifted orders shipped</v>
      </c>
      <c r="F4086" t="s">
        <v>3539</v>
      </c>
      <c r="G4086" t="s">
        <v>335</v>
      </c>
      <c r="H4086" t="s">
        <v>2011</v>
      </c>
      <c r="I4086" s="6">
        <v>44007.358240740738</v>
      </c>
      <c r="J4086" t="s">
        <v>16</v>
      </c>
      <c r="K4086" s="6">
        <v>44013.693414351852</v>
      </c>
      <c r="M4086" t="s">
        <v>9520</v>
      </c>
      <c r="N4086" t="s">
        <v>9521</v>
      </c>
      <c r="Q4086" t="s">
        <v>1656</v>
      </c>
      <c r="R4086" t="s">
        <v>414</v>
      </c>
      <c r="S4086">
        <v>7109</v>
      </c>
      <c r="T4086" t="s">
        <v>338</v>
      </c>
      <c r="U4086" t="s">
        <v>530</v>
      </c>
      <c r="W4086" t="s">
        <v>9522</v>
      </c>
      <c r="Z4086" t="s">
        <v>9520</v>
      </c>
      <c r="AA4086" t="s">
        <v>9521</v>
      </c>
      <c r="AD4086" t="s">
        <v>1656</v>
      </c>
      <c r="AE4086" t="s">
        <v>414</v>
      </c>
      <c r="AF4086">
        <v>7109</v>
      </c>
      <c r="AG4086" t="s">
        <v>338</v>
      </c>
      <c r="AH4086" t="s">
        <v>530</v>
      </c>
      <c r="AJ4086" t="s">
        <v>9522</v>
      </c>
      <c r="AL4086" t="s">
        <v>339</v>
      </c>
      <c r="AM4086">
        <v>1</v>
      </c>
      <c r="AN4086">
        <v>1</v>
      </c>
      <c r="AO4086">
        <v>14007</v>
      </c>
      <c r="AQ4086">
        <v>127157</v>
      </c>
      <c r="AR4086">
        <v>52460001</v>
      </c>
      <c r="AS4086" t="s">
        <v>1915</v>
      </c>
      <c r="AT4086" t="s">
        <v>76</v>
      </c>
      <c r="AW4086" t="s">
        <v>340</v>
      </c>
      <c r="AX4086" t="s">
        <v>340</v>
      </c>
      <c r="AY4086" t="s">
        <v>341</v>
      </c>
      <c r="AZ4086">
        <v>0</v>
      </c>
      <c r="BY4086" t="s">
        <v>342</v>
      </c>
      <c r="EQ4086">
        <v>253183</v>
      </c>
      <c r="ER4086" t="s">
        <v>2012</v>
      </c>
      <c r="EV4086">
        <v>17268099</v>
      </c>
      <c r="EW4086">
        <v>928</v>
      </c>
      <c r="EX4086">
        <v>208502</v>
      </c>
      <c r="EY4086" t="s">
        <v>9523</v>
      </c>
      <c r="EZ4086">
        <v>1</v>
      </c>
      <c r="FC4086">
        <v>52460001</v>
      </c>
      <c r="FD4086" t="s">
        <v>76</v>
      </c>
    </row>
    <row r="4087" spans="1:160" x14ac:dyDescent="0.3">
      <c r="A4087" t="str">
        <f>VLOOKUP(B4087,Table2[],3,FALSE)</f>
        <v>Digital</v>
      </c>
      <c r="B4087" t="str">
        <f>IF(OR(ISNUMBER(FIND("QVC",Z4087)),ISNUMBER(FIND("QVC",AL4087))),"QVC",IF(OR(ISNUMBER(FIND("NCO",H4087)),ISNUMBER(FIND("NCO",Y4087))), "NCO", IF(AL4087="consumer","PMD.com",VLOOKUP(LEFT(H4087,2),Tables!$E$1:$F$11,2,FALSE))))</f>
        <v>PMD.com</v>
      </c>
      <c r="C4087">
        <f t="shared" si="192"/>
        <v>53200001</v>
      </c>
      <c r="D4087">
        <f t="shared" si="193"/>
        <v>1</v>
      </c>
      <c r="E4087" t="str">
        <f t="shared" ca="1" si="191"/>
        <v>shifted orders shipped</v>
      </c>
      <c r="F4087" t="s">
        <v>3539</v>
      </c>
      <c r="G4087" t="s">
        <v>335</v>
      </c>
      <c r="H4087" t="s">
        <v>1997</v>
      </c>
      <c r="I4087" s="6">
        <v>44007.358483796299</v>
      </c>
      <c r="J4087" t="s">
        <v>16</v>
      </c>
      <c r="K4087" s="6">
        <v>44013.694618055553</v>
      </c>
      <c r="M4087" t="s">
        <v>2183</v>
      </c>
      <c r="N4087" t="s">
        <v>2184</v>
      </c>
      <c r="Q4087" t="s">
        <v>369</v>
      </c>
      <c r="R4087" t="s">
        <v>360</v>
      </c>
      <c r="S4087">
        <v>28409</v>
      </c>
      <c r="T4087" t="s">
        <v>338</v>
      </c>
      <c r="U4087" t="s">
        <v>530</v>
      </c>
      <c r="W4087" t="s">
        <v>2185</v>
      </c>
      <c r="Z4087" t="s">
        <v>2183</v>
      </c>
      <c r="AA4087" t="s">
        <v>2184</v>
      </c>
      <c r="AD4087" t="s">
        <v>369</v>
      </c>
      <c r="AE4087" t="s">
        <v>360</v>
      </c>
      <c r="AF4087">
        <v>28409</v>
      </c>
      <c r="AG4087" t="s">
        <v>338</v>
      </c>
      <c r="AH4087" t="s">
        <v>530</v>
      </c>
      <c r="AJ4087" t="s">
        <v>2185</v>
      </c>
      <c r="AL4087" t="s">
        <v>339</v>
      </c>
      <c r="AM4087">
        <v>1</v>
      </c>
      <c r="AN4087">
        <v>1</v>
      </c>
      <c r="AO4087">
        <v>15189</v>
      </c>
      <c r="AQ4087">
        <v>123906</v>
      </c>
      <c r="AR4087">
        <v>53200001</v>
      </c>
      <c r="AS4087" t="s">
        <v>973</v>
      </c>
      <c r="AT4087" t="s">
        <v>50</v>
      </c>
      <c r="AW4087" t="s">
        <v>340</v>
      </c>
      <c r="AX4087" t="s">
        <v>340</v>
      </c>
      <c r="AY4087" t="s">
        <v>357</v>
      </c>
      <c r="AZ4087" t="s">
        <v>363</v>
      </c>
      <c r="BY4087" t="s">
        <v>342</v>
      </c>
      <c r="EQ4087">
        <v>252156</v>
      </c>
      <c r="ER4087" t="s">
        <v>1998</v>
      </c>
      <c r="EV4087">
        <v>17268092</v>
      </c>
      <c r="EW4087">
        <v>928</v>
      </c>
      <c r="EX4087">
        <v>208495</v>
      </c>
      <c r="EY4087">
        <v>9.2748999964335493E+25</v>
      </c>
      <c r="EZ4087">
        <v>1</v>
      </c>
      <c r="FC4087">
        <v>53200001</v>
      </c>
      <c r="FD4087" t="s">
        <v>50</v>
      </c>
    </row>
    <row r="4088" spans="1:160" x14ac:dyDescent="0.3">
      <c r="A4088" t="str">
        <f>VLOOKUP(B4088,Table2[],3,FALSE)</f>
        <v>Digital</v>
      </c>
      <c r="B4088" t="str">
        <f>IF(OR(ISNUMBER(FIND("QVC",Z4088)),ISNUMBER(FIND("QVC",AL4088))),"QVC",IF(OR(ISNUMBER(FIND("NCO",H4088)),ISNUMBER(FIND("NCO",Y4088))), "NCO", IF(AL4088="consumer","PMD.com",VLOOKUP(LEFT(H4088,2),Tables!$E$1:$F$11,2,FALSE))))</f>
        <v>PMD.com</v>
      </c>
      <c r="C4088">
        <f t="shared" si="192"/>
        <v>5341</v>
      </c>
      <c r="D4088">
        <f t="shared" si="193"/>
        <v>1</v>
      </c>
      <c r="E4088" t="str">
        <f t="shared" ca="1" si="191"/>
        <v>shifted orders shipped</v>
      </c>
      <c r="F4088" t="s">
        <v>3539</v>
      </c>
      <c r="G4088" t="s">
        <v>335</v>
      </c>
      <c r="H4088" t="s">
        <v>1993</v>
      </c>
      <c r="I4088" s="6">
        <v>44007.358611111114</v>
      </c>
      <c r="J4088" t="s">
        <v>16</v>
      </c>
      <c r="K4088" s="6">
        <v>44013.695636574077</v>
      </c>
      <c r="M4088" t="s">
        <v>9524</v>
      </c>
      <c r="N4088" t="s">
        <v>9525</v>
      </c>
      <c r="Q4088" t="s">
        <v>9526</v>
      </c>
      <c r="R4088" t="s">
        <v>373</v>
      </c>
      <c r="S4088">
        <v>3076</v>
      </c>
      <c r="T4088" t="s">
        <v>338</v>
      </c>
      <c r="U4088" t="s">
        <v>530</v>
      </c>
      <c r="W4088" t="s">
        <v>9527</v>
      </c>
      <c r="Z4088" t="s">
        <v>9524</v>
      </c>
      <c r="AA4088" t="s">
        <v>9525</v>
      </c>
      <c r="AD4088" t="s">
        <v>9526</v>
      </c>
      <c r="AE4088" t="s">
        <v>373</v>
      </c>
      <c r="AF4088">
        <v>3076</v>
      </c>
      <c r="AG4088" t="s">
        <v>338</v>
      </c>
      <c r="AH4088" t="s">
        <v>530</v>
      </c>
      <c r="AJ4088" t="s">
        <v>9527</v>
      </c>
      <c r="AL4088" t="s">
        <v>339</v>
      </c>
      <c r="AM4088">
        <v>1</v>
      </c>
      <c r="AN4088">
        <v>1</v>
      </c>
      <c r="AO4088">
        <v>15156</v>
      </c>
      <c r="AQ4088">
        <v>124187</v>
      </c>
      <c r="AR4088">
        <v>5341</v>
      </c>
      <c r="AS4088" t="s">
        <v>1948</v>
      </c>
      <c r="AT4088" t="s">
        <v>82</v>
      </c>
      <c r="AW4088" t="s">
        <v>340</v>
      </c>
      <c r="AX4088" t="s">
        <v>340</v>
      </c>
      <c r="AY4088" t="s">
        <v>345</v>
      </c>
      <c r="AZ4088" t="s">
        <v>346</v>
      </c>
      <c r="BY4088" t="s">
        <v>342</v>
      </c>
      <c r="EQ4088">
        <v>244246</v>
      </c>
      <c r="ER4088" t="s">
        <v>1994</v>
      </c>
      <c r="EV4088">
        <v>17268088</v>
      </c>
      <c r="EW4088">
        <v>928</v>
      </c>
      <c r="EX4088">
        <v>208491</v>
      </c>
      <c r="EY4088" t="s">
        <v>9528</v>
      </c>
      <c r="EZ4088">
        <v>1</v>
      </c>
      <c r="FC4088">
        <v>95292</v>
      </c>
      <c r="FD4088" t="s">
        <v>511</v>
      </c>
    </row>
    <row r="4089" spans="1:160" x14ac:dyDescent="0.3">
      <c r="A4089" t="str">
        <f>VLOOKUP(B4089,Table2[],3,FALSE)</f>
        <v>Digital</v>
      </c>
      <c r="B4089" t="str">
        <f>IF(OR(ISNUMBER(FIND("QVC",Z4089)),ISNUMBER(FIND("QVC",AL4089))),"QVC",IF(OR(ISNUMBER(FIND("NCO",H4089)),ISNUMBER(FIND("NCO",Y4089))), "NCO", IF(AL4089="consumer","PMD.com",VLOOKUP(LEFT(H4089,2),Tables!$E$1:$F$11,2,FALSE))))</f>
        <v>PMD.com</v>
      </c>
      <c r="C4089">
        <f t="shared" si="192"/>
        <v>5341</v>
      </c>
      <c r="D4089">
        <f t="shared" si="193"/>
        <v>1</v>
      </c>
      <c r="E4089" t="str">
        <f t="shared" ca="1" si="191"/>
        <v>shifted orders shipped</v>
      </c>
      <c r="F4089" t="s">
        <v>3539</v>
      </c>
      <c r="G4089" t="s">
        <v>335</v>
      </c>
      <c r="H4089" t="s">
        <v>1993</v>
      </c>
      <c r="I4089" s="6">
        <v>44007.358611111114</v>
      </c>
      <c r="J4089" t="s">
        <v>16</v>
      </c>
      <c r="K4089" s="6">
        <v>44013.695636574077</v>
      </c>
      <c r="M4089" t="s">
        <v>9524</v>
      </c>
      <c r="N4089" t="s">
        <v>9525</v>
      </c>
      <c r="Q4089" t="s">
        <v>9526</v>
      </c>
      <c r="R4089" t="s">
        <v>373</v>
      </c>
      <c r="S4089">
        <v>3076</v>
      </c>
      <c r="T4089" t="s">
        <v>338</v>
      </c>
      <c r="U4089" t="s">
        <v>530</v>
      </c>
      <c r="W4089" t="s">
        <v>9527</v>
      </c>
      <c r="Z4089" t="s">
        <v>9524</v>
      </c>
      <c r="AA4089" t="s">
        <v>9525</v>
      </c>
      <c r="AD4089" t="s">
        <v>9526</v>
      </c>
      <c r="AE4089" t="s">
        <v>373</v>
      </c>
      <c r="AF4089">
        <v>3076</v>
      </c>
      <c r="AG4089" t="s">
        <v>338</v>
      </c>
      <c r="AH4089" t="s">
        <v>530</v>
      </c>
      <c r="AJ4089" t="s">
        <v>9527</v>
      </c>
      <c r="AL4089" t="s">
        <v>339</v>
      </c>
      <c r="AM4089">
        <v>1</v>
      </c>
      <c r="AN4089">
        <v>1</v>
      </c>
      <c r="AO4089">
        <v>15156</v>
      </c>
      <c r="AQ4089">
        <v>124187</v>
      </c>
      <c r="AR4089">
        <v>5341</v>
      </c>
      <c r="AS4089" t="s">
        <v>1948</v>
      </c>
      <c r="AT4089" t="s">
        <v>82</v>
      </c>
      <c r="AW4089" t="s">
        <v>340</v>
      </c>
      <c r="AX4089" t="s">
        <v>340</v>
      </c>
      <c r="AY4089" t="s">
        <v>345</v>
      </c>
      <c r="AZ4089" t="s">
        <v>346</v>
      </c>
      <c r="BY4089" t="s">
        <v>342</v>
      </c>
      <c r="EQ4089">
        <v>244246</v>
      </c>
      <c r="ER4089" t="s">
        <v>1994</v>
      </c>
      <c r="EV4089">
        <v>17268088</v>
      </c>
      <c r="EW4089">
        <v>928</v>
      </c>
      <c r="EX4089">
        <v>208491</v>
      </c>
      <c r="EY4089" t="s">
        <v>9528</v>
      </c>
      <c r="EZ4089">
        <v>1</v>
      </c>
      <c r="FC4089">
        <v>5341</v>
      </c>
      <c r="FD4089" t="s">
        <v>82</v>
      </c>
    </row>
    <row r="4090" spans="1:160" x14ac:dyDescent="0.3">
      <c r="A4090" t="str">
        <f>VLOOKUP(B4090,Table2[],3,FALSE)</f>
        <v>Digital</v>
      </c>
      <c r="B4090" t="str">
        <f>IF(OR(ISNUMBER(FIND("QVC",Z4090)),ISNUMBER(FIND("QVC",AL4090))),"QVC",IF(OR(ISNUMBER(FIND("NCO",H4090)),ISNUMBER(FIND("NCO",Y4090))), "NCO", IF(AL4090="consumer","PMD.com",VLOOKUP(LEFT(H4090,2),Tables!$E$1:$F$11,2,FALSE))))</f>
        <v>PMD.com</v>
      </c>
      <c r="C4090">
        <f t="shared" si="192"/>
        <v>52430001</v>
      </c>
      <c r="D4090">
        <f t="shared" si="193"/>
        <v>1</v>
      </c>
      <c r="E4090" t="str">
        <f t="shared" ca="1" si="191"/>
        <v>shifted orders shipped</v>
      </c>
      <c r="F4090" t="s">
        <v>3539</v>
      </c>
      <c r="G4090" t="s">
        <v>335</v>
      </c>
      <c r="H4090" t="s">
        <v>1993</v>
      </c>
      <c r="I4090" s="6">
        <v>44007.358611111114</v>
      </c>
      <c r="J4090" t="s">
        <v>16</v>
      </c>
      <c r="K4090" s="6">
        <v>44013.695636574077</v>
      </c>
      <c r="M4090" t="s">
        <v>9524</v>
      </c>
      <c r="N4090" t="s">
        <v>9525</v>
      </c>
      <c r="Q4090" t="s">
        <v>9526</v>
      </c>
      <c r="R4090" t="s">
        <v>373</v>
      </c>
      <c r="S4090">
        <v>3076</v>
      </c>
      <c r="T4090" t="s">
        <v>338</v>
      </c>
      <c r="U4090" t="s">
        <v>530</v>
      </c>
      <c r="W4090" t="s">
        <v>9527</v>
      </c>
      <c r="Z4090" t="s">
        <v>9524</v>
      </c>
      <c r="AA4090" t="s">
        <v>9525</v>
      </c>
      <c r="AD4090" t="s">
        <v>9526</v>
      </c>
      <c r="AE4090" t="s">
        <v>373</v>
      </c>
      <c r="AF4090">
        <v>3076</v>
      </c>
      <c r="AG4090" t="s">
        <v>338</v>
      </c>
      <c r="AH4090" t="s">
        <v>530</v>
      </c>
      <c r="AJ4090" t="s">
        <v>9527</v>
      </c>
      <c r="AL4090" t="s">
        <v>339</v>
      </c>
      <c r="AM4090">
        <v>1</v>
      </c>
      <c r="AN4090">
        <v>1</v>
      </c>
      <c r="AO4090">
        <v>12063</v>
      </c>
      <c r="AQ4090">
        <v>127155</v>
      </c>
      <c r="AR4090">
        <v>52430001</v>
      </c>
      <c r="AS4090" t="s">
        <v>927</v>
      </c>
      <c r="AT4090" t="s">
        <v>75</v>
      </c>
      <c r="AW4090" t="s">
        <v>340</v>
      </c>
      <c r="AX4090" t="s">
        <v>340</v>
      </c>
      <c r="AY4090" t="s">
        <v>357</v>
      </c>
      <c r="AZ4090" t="s">
        <v>363</v>
      </c>
      <c r="BY4090" t="s">
        <v>342</v>
      </c>
      <c r="EQ4090">
        <v>249990</v>
      </c>
      <c r="ER4090" t="s">
        <v>1994</v>
      </c>
      <c r="EV4090">
        <v>17268088</v>
      </c>
      <c r="EW4090">
        <v>928</v>
      </c>
      <c r="EX4090">
        <v>208491</v>
      </c>
      <c r="EY4090" t="s">
        <v>9528</v>
      </c>
      <c r="EZ4090">
        <v>1</v>
      </c>
      <c r="FC4090">
        <v>95292</v>
      </c>
      <c r="FD4090" t="s">
        <v>511</v>
      </c>
    </row>
    <row r="4091" spans="1:160" x14ac:dyDescent="0.3">
      <c r="A4091" t="str">
        <f>VLOOKUP(B4091,Table2[],3,FALSE)</f>
        <v>Digital</v>
      </c>
      <c r="B4091" t="str">
        <f>IF(OR(ISNUMBER(FIND("QVC",Z4091)),ISNUMBER(FIND("QVC",AL4091))),"QVC",IF(OR(ISNUMBER(FIND("NCO",H4091)),ISNUMBER(FIND("NCO",Y4091))), "NCO", IF(AL4091="consumer","PMD.com",VLOOKUP(LEFT(H4091,2),Tables!$E$1:$F$11,2,FALSE))))</f>
        <v>PMD.com</v>
      </c>
      <c r="C4091">
        <f t="shared" si="192"/>
        <v>51090001</v>
      </c>
      <c r="D4091">
        <f t="shared" si="193"/>
        <v>1</v>
      </c>
      <c r="E4091" t="str">
        <f t="shared" ca="1" si="191"/>
        <v>shifted orders shipped</v>
      </c>
      <c r="F4091" t="s">
        <v>3539</v>
      </c>
      <c r="G4091" t="s">
        <v>335</v>
      </c>
      <c r="H4091" t="s">
        <v>1993</v>
      </c>
      <c r="I4091" s="6">
        <v>44007.358611111114</v>
      </c>
      <c r="J4091" t="s">
        <v>16</v>
      </c>
      <c r="K4091" s="6">
        <v>44013.695636574077</v>
      </c>
      <c r="M4091" t="s">
        <v>9524</v>
      </c>
      <c r="N4091" t="s">
        <v>9525</v>
      </c>
      <c r="Q4091" t="s">
        <v>9526</v>
      </c>
      <c r="R4091" t="s">
        <v>373</v>
      </c>
      <c r="S4091">
        <v>3076</v>
      </c>
      <c r="T4091" t="s">
        <v>338</v>
      </c>
      <c r="U4091" t="s">
        <v>530</v>
      </c>
      <c r="W4091" t="s">
        <v>9527</v>
      </c>
      <c r="Z4091" t="s">
        <v>9524</v>
      </c>
      <c r="AA4091" t="s">
        <v>9525</v>
      </c>
      <c r="AD4091" t="s">
        <v>9526</v>
      </c>
      <c r="AE4091" t="s">
        <v>373</v>
      </c>
      <c r="AF4091">
        <v>3076</v>
      </c>
      <c r="AG4091" t="s">
        <v>338</v>
      </c>
      <c r="AH4091" t="s">
        <v>530</v>
      </c>
      <c r="AJ4091" t="s">
        <v>9527</v>
      </c>
      <c r="AL4091" t="s">
        <v>339</v>
      </c>
      <c r="AM4091">
        <v>1</v>
      </c>
      <c r="AN4091">
        <v>1</v>
      </c>
      <c r="AO4091">
        <v>4885</v>
      </c>
      <c r="AQ4091">
        <v>124202</v>
      </c>
      <c r="AR4091">
        <v>51090001</v>
      </c>
      <c r="AS4091" t="s">
        <v>1986</v>
      </c>
      <c r="AT4091" t="s">
        <v>60</v>
      </c>
      <c r="AW4091" t="s">
        <v>340</v>
      </c>
      <c r="AX4091" t="s">
        <v>340</v>
      </c>
      <c r="AY4091" t="s">
        <v>357</v>
      </c>
      <c r="AZ4091" t="s">
        <v>361</v>
      </c>
      <c r="BY4091" t="s">
        <v>342</v>
      </c>
      <c r="EQ4091">
        <v>250831</v>
      </c>
      <c r="ER4091" t="s">
        <v>1994</v>
      </c>
      <c r="EV4091">
        <v>17268088</v>
      </c>
      <c r="EW4091">
        <v>928</v>
      </c>
      <c r="EX4091">
        <v>208491</v>
      </c>
      <c r="EY4091" t="s">
        <v>9528</v>
      </c>
      <c r="EZ4091">
        <v>1</v>
      </c>
      <c r="FC4091">
        <v>95292</v>
      </c>
      <c r="FD4091" t="s">
        <v>511</v>
      </c>
    </row>
    <row r="4092" spans="1:160" x14ac:dyDescent="0.3">
      <c r="A4092" t="str">
        <f>VLOOKUP(B4092,Table2[],3,FALSE)</f>
        <v>Digital</v>
      </c>
      <c r="B4092" t="str">
        <f>IF(OR(ISNUMBER(FIND("QVC",Z4092)),ISNUMBER(FIND("QVC",AL4092))),"QVC",IF(OR(ISNUMBER(FIND("NCO",H4092)),ISNUMBER(FIND("NCO",Y4092))), "NCO", IF(AL4092="consumer","PMD.com",VLOOKUP(LEFT(H4092,2),Tables!$E$1:$F$11,2,FALSE))))</f>
        <v>PMD.com</v>
      </c>
      <c r="C4092">
        <f t="shared" si="192"/>
        <v>51090061</v>
      </c>
      <c r="D4092">
        <f t="shared" si="193"/>
        <v>1</v>
      </c>
      <c r="E4092" t="str">
        <f t="shared" ca="1" si="191"/>
        <v>shifted orders shipped</v>
      </c>
      <c r="F4092" t="s">
        <v>3539</v>
      </c>
      <c r="G4092" t="s">
        <v>335</v>
      </c>
      <c r="H4092" t="s">
        <v>2009</v>
      </c>
      <c r="I4092" s="6">
        <v>44007.358275462961</v>
      </c>
      <c r="J4092" t="s">
        <v>16</v>
      </c>
      <c r="K4092" s="6">
        <v>44013.696921296294</v>
      </c>
      <c r="M4092" t="s">
        <v>9529</v>
      </c>
      <c r="N4092" t="s">
        <v>9530</v>
      </c>
      <c r="Q4092" t="s">
        <v>936</v>
      </c>
      <c r="R4092" t="s">
        <v>370</v>
      </c>
      <c r="S4092">
        <v>19977</v>
      </c>
      <c r="T4092" t="s">
        <v>338</v>
      </c>
      <c r="U4092" t="s">
        <v>530</v>
      </c>
      <c r="W4092" t="s">
        <v>9531</v>
      </c>
      <c r="Z4092" t="s">
        <v>9529</v>
      </c>
      <c r="AA4092" t="s">
        <v>9530</v>
      </c>
      <c r="AD4092" t="s">
        <v>936</v>
      </c>
      <c r="AE4092" t="s">
        <v>370</v>
      </c>
      <c r="AF4092">
        <v>19977</v>
      </c>
      <c r="AG4092" t="s">
        <v>338</v>
      </c>
      <c r="AH4092" t="s">
        <v>530</v>
      </c>
      <c r="AJ4092" t="s">
        <v>9531</v>
      </c>
      <c r="AL4092" t="s">
        <v>339</v>
      </c>
      <c r="AM4092">
        <v>1</v>
      </c>
      <c r="AN4092">
        <v>1</v>
      </c>
      <c r="AO4092">
        <v>8078</v>
      </c>
      <c r="AQ4092">
        <v>124010</v>
      </c>
      <c r="AR4092">
        <v>51090061</v>
      </c>
      <c r="AS4092" t="s">
        <v>1013</v>
      </c>
      <c r="AT4092" t="s">
        <v>122</v>
      </c>
      <c r="AW4092" t="s">
        <v>340</v>
      </c>
      <c r="AX4092" t="s">
        <v>340</v>
      </c>
      <c r="AY4092" t="s">
        <v>357</v>
      </c>
      <c r="AZ4092" t="s">
        <v>363</v>
      </c>
      <c r="BY4092" t="s">
        <v>342</v>
      </c>
      <c r="EQ4092">
        <v>251819</v>
      </c>
      <c r="ER4092" t="s">
        <v>2010</v>
      </c>
      <c r="EV4092">
        <v>17268098</v>
      </c>
      <c r="EW4092">
        <v>928</v>
      </c>
      <c r="EX4092">
        <v>208501</v>
      </c>
      <c r="EY4092" t="s">
        <v>9532</v>
      </c>
      <c r="EZ4092">
        <v>1</v>
      </c>
      <c r="FC4092">
        <v>51090061</v>
      </c>
      <c r="FD4092" t="s">
        <v>122</v>
      </c>
    </row>
    <row r="4093" spans="1:160" x14ac:dyDescent="0.3">
      <c r="A4093" t="str">
        <f>VLOOKUP(B4093,Table2[],3,FALSE)</f>
        <v>Digital</v>
      </c>
      <c r="B4093" t="str">
        <f>IF(OR(ISNUMBER(FIND("QVC",Z4093)),ISNUMBER(FIND("QVC",AL4093))),"QVC",IF(OR(ISNUMBER(FIND("NCO",H4093)),ISNUMBER(FIND("NCO",Y4093))), "NCO", IF(AL4093="consumer","PMD.com",VLOOKUP(LEFT(H4093,2),Tables!$E$1:$F$11,2,FALSE))))</f>
        <v>PMD.com</v>
      </c>
      <c r="C4093">
        <f t="shared" si="192"/>
        <v>52460001</v>
      </c>
      <c r="D4093">
        <f t="shared" si="193"/>
        <v>1</v>
      </c>
      <c r="E4093" t="str">
        <f t="shared" ca="1" si="191"/>
        <v>shifted orders shipped</v>
      </c>
      <c r="F4093" t="s">
        <v>3539</v>
      </c>
      <c r="G4093" t="s">
        <v>335</v>
      </c>
      <c r="H4093" t="s">
        <v>2009</v>
      </c>
      <c r="I4093" s="6">
        <v>44007.358275462961</v>
      </c>
      <c r="J4093" t="s">
        <v>16</v>
      </c>
      <c r="K4093" s="6">
        <v>44013.696921296294</v>
      </c>
      <c r="M4093" t="s">
        <v>9529</v>
      </c>
      <c r="N4093" t="s">
        <v>9530</v>
      </c>
      <c r="Q4093" t="s">
        <v>936</v>
      </c>
      <c r="R4093" t="s">
        <v>370</v>
      </c>
      <c r="S4093">
        <v>19977</v>
      </c>
      <c r="T4093" t="s">
        <v>338</v>
      </c>
      <c r="U4093" t="s">
        <v>530</v>
      </c>
      <c r="W4093" t="s">
        <v>9531</v>
      </c>
      <c r="Z4093" t="s">
        <v>9529</v>
      </c>
      <c r="AA4093" t="s">
        <v>9530</v>
      </c>
      <c r="AD4093" t="s">
        <v>936</v>
      </c>
      <c r="AE4093" t="s">
        <v>370</v>
      </c>
      <c r="AF4093">
        <v>19977</v>
      </c>
      <c r="AG4093" t="s">
        <v>338</v>
      </c>
      <c r="AH4093" t="s">
        <v>530</v>
      </c>
      <c r="AJ4093" t="s">
        <v>9531</v>
      </c>
      <c r="AL4093" t="s">
        <v>339</v>
      </c>
      <c r="AM4093">
        <v>1</v>
      </c>
      <c r="AN4093">
        <v>1</v>
      </c>
      <c r="AO4093">
        <v>14007</v>
      </c>
      <c r="AQ4093">
        <v>127157</v>
      </c>
      <c r="AR4093">
        <v>52460001</v>
      </c>
      <c r="AS4093" t="s">
        <v>1915</v>
      </c>
      <c r="AT4093" t="s">
        <v>76</v>
      </c>
      <c r="AW4093" t="s">
        <v>340</v>
      </c>
      <c r="AX4093" t="s">
        <v>340</v>
      </c>
      <c r="AY4093" t="s">
        <v>341</v>
      </c>
      <c r="AZ4093">
        <v>0</v>
      </c>
      <c r="BY4093" t="s">
        <v>342</v>
      </c>
      <c r="EQ4093">
        <v>253183</v>
      </c>
      <c r="ER4093" t="s">
        <v>2010</v>
      </c>
      <c r="EV4093">
        <v>17268098</v>
      </c>
      <c r="EW4093">
        <v>928</v>
      </c>
      <c r="EX4093">
        <v>208501</v>
      </c>
      <c r="EY4093" t="s">
        <v>9532</v>
      </c>
      <c r="EZ4093">
        <v>1</v>
      </c>
      <c r="FC4093">
        <v>52460001</v>
      </c>
      <c r="FD4093" t="s">
        <v>76</v>
      </c>
    </row>
    <row r="4094" spans="1:160" x14ac:dyDescent="0.3">
      <c r="A4094" t="str">
        <f>VLOOKUP(B4094,Table2[],3,FALSE)</f>
        <v>Digital</v>
      </c>
      <c r="B4094" t="str">
        <f>IF(OR(ISNUMBER(FIND("QVC",Z4094)),ISNUMBER(FIND("QVC",AL4094))),"QVC",IF(OR(ISNUMBER(FIND("NCO",H4094)),ISNUMBER(FIND("NCO",Y4094))), "NCO", IF(AL4094="consumer","PMD.com",VLOOKUP(LEFT(H4094,2),Tables!$E$1:$F$11,2,FALSE))))</f>
        <v>PMD.com</v>
      </c>
      <c r="C4094">
        <f t="shared" si="192"/>
        <v>5342</v>
      </c>
      <c r="D4094">
        <f t="shared" si="193"/>
        <v>1</v>
      </c>
      <c r="E4094" t="str">
        <f t="shared" ca="1" si="191"/>
        <v>shifted orders shipped</v>
      </c>
      <c r="F4094" t="s">
        <v>3539</v>
      </c>
      <c r="G4094" t="s">
        <v>335</v>
      </c>
      <c r="H4094" t="s">
        <v>2009</v>
      </c>
      <c r="I4094" s="6">
        <v>44007.358275462961</v>
      </c>
      <c r="J4094" t="s">
        <v>16</v>
      </c>
      <c r="K4094" s="6">
        <v>44013.696921296294</v>
      </c>
      <c r="M4094" t="s">
        <v>9529</v>
      </c>
      <c r="N4094" t="s">
        <v>9530</v>
      </c>
      <c r="Q4094" t="s">
        <v>936</v>
      </c>
      <c r="R4094" t="s">
        <v>370</v>
      </c>
      <c r="S4094">
        <v>19977</v>
      </c>
      <c r="T4094" t="s">
        <v>338</v>
      </c>
      <c r="U4094" t="s">
        <v>530</v>
      </c>
      <c r="W4094" t="s">
        <v>9531</v>
      </c>
      <c r="Z4094" t="s">
        <v>9529</v>
      </c>
      <c r="AA4094" t="s">
        <v>9530</v>
      </c>
      <c r="AD4094" t="s">
        <v>936</v>
      </c>
      <c r="AE4094" t="s">
        <v>370</v>
      </c>
      <c r="AF4094">
        <v>19977</v>
      </c>
      <c r="AG4094" t="s">
        <v>338</v>
      </c>
      <c r="AH4094" t="s">
        <v>530</v>
      </c>
      <c r="AJ4094" t="s">
        <v>9531</v>
      </c>
      <c r="AL4094" t="s">
        <v>339</v>
      </c>
      <c r="AM4094">
        <v>1</v>
      </c>
      <c r="AN4094">
        <v>1</v>
      </c>
      <c r="AO4094">
        <v>13280</v>
      </c>
      <c r="AQ4094">
        <v>123849</v>
      </c>
      <c r="AR4094">
        <v>5342</v>
      </c>
      <c r="AS4094" t="s">
        <v>1867</v>
      </c>
      <c r="AT4094" t="s">
        <v>149</v>
      </c>
      <c r="AW4094" t="s">
        <v>340</v>
      </c>
      <c r="AX4094" t="s">
        <v>340</v>
      </c>
      <c r="AY4094" t="s">
        <v>345</v>
      </c>
      <c r="AZ4094" t="s">
        <v>346</v>
      </c>
      <c r="BY4094" t="s">
        <v>342</v>
      </c>
      <c r="EQ4094">
        <v>244853</v>
      </c>
      <c r="ER4094" t="s">
        <v>2010</v>
      </c>
      <c r="EV4094">
        <v>17268098</v>
      </c>
      <c r="EW4094">
        <v>928</v>
      </c>
      <c r="EX4094">
        <v>208501</v>
      </c>
      <c r="EY4094" t="s">
        <v>9532</v>
      </c>
      <c r="EZ4094">
        <v>1</v>
      </c>
      <c r="FC4094">
        <v>5342</v>
      </c>
      <c r="FD4094" t="s">
        <v>149</v>
      </c>
    </row>
    <row r="4095" spans="1:160" x14ac:dyDescent="0.3">
      <c r="A4095" t="str">
        <f>VLOOKUP(B4095,Table2[],3,FALSE)</f>
        <v>Digital</v>
      </c>
      <c r="B4095" t="str">
        <f>IF(OR(ISNUMBER(FIND("QVC",Z4095)),ISNUMBER(FIND("QVC",AL4095))),"QVC",IF(OR(ISNUMBER(FIND("NCO",H4095)),ISNUMBER(FIND("NCO",Y4095))), "NCO", IF(AL4095="consumer","PMD.com",VLOOKUP(LEFT(H4095,2),Tables!$E$1:$F$11,2,FALSE))))</f>
        <v>PMD.com</v>
      </c>
      <c r="C4095">
        <f t="shared" si="192"/>
        <v>53200001</v>
      </c>
      <c r="D4095">
        <f t="shared" si="193"/>
        <v>1</v>
      </c>
      <c r="E4095" t="str">
        <f t="shared" ca="1" si="191"/>
        <v>shifted orders shipped</v>
      </c>
      <c r="F4095" t="s">
        <v>3539</v>
      </c>
      <c r="G4095" t="s">
        <v>335</v>
      </c>
      <c r="H4095" t="s">
        <v>2009</v>
      </c>
      <c r="I4095" s="6">
        <v>44007.358275462961</v>
      </c>
      <c r="J4095" t="s">
        <v>16</v>
      </c>
      <c r="K4095" s="6">
        <v>44013.696921296294</v>
      </c>
      <c r="M4095" t="s">
        <v>9529</v>
      </c>
      <c r="N4095" t="s">
        <v>9530</v>
      </c>
      <c r="Q4095" t="s">
        <v>936</v>
      </c>
      <c r="R4095" t="s">
        <v>370</v>
      </c>
      <c r="S4095">
        <v>19977</v>
      </c>
      <c r="T4095" t="s">
        <v>338</v>
      </c>
      <c r="U4095" t="s">
        <v>530</v>
      </c>
      <c r="W4095" t="s">
        <v>9531</v>
      </c>
      <c r="Z4095" t="s">
        <v>9529</v>
      </c>
      <c r="AA4095" t="s">
        <v>9530</v>
      </c>
      <c r="AD4095" t="s">
        <v>936</v>
      </c>
      <c r="AE4095" t="s">
        <v>370</v>
      </c>
      <c r="AF4095">
        <v>19977</v>
      </c>
      <c r="AG4095" t="s">
        <v>338</v>
      </c>
      <c r="AH4095" t="s">
        <v>530</v>
      </c>
      <c r="AJ4095" t="s">
        <v>9531</v>
      </c>
      <c r="AL4095" t="s">
        <v>339</v>
      </c>
      <c r="AM4095">
        <v>1</v>
      </c>
      <c r="AN4095">
        <v>1</v>
      </c>
      <c r="AO4095">
        <v>15189</v>
      </c>
      <c r="AQ4095">
        <v>123906</v>
      </c>
      <c r="AR4095">
        <v>53200001</v>
      </c>
      <c r="AS4095" t="s">
        <v>973</v>
      </c>
      <c r="AT4095" t="s">
        <v>50</v>
      </c>
      <c r="AW4095" t="s">
        <v>340</v>
      </c>
      <c r="AX4095" t="s">
        <v>340</v>
      </c>
      <c r="AY4095" t="s">
        <v>357</v>
      </c>
      <c r="AZ4095" t="s">
        <v>363</v>
      </c>
      <c r="BY4095" t="s">
        <v>342</v>
      </c>
      <c r="EQ4095">
        <v>252156</v>
      </c>
      <c r="ER4095" t="s">
        <v>2010</v>
      </c>
      <c r="EV4095">
        <v>17268098</v>
      </c>
      <c r="EW4095">
        <v>928</v>
      </c>
      <c r="EX4095">
        <v>208501</v>
      </c>
      <c r="EY4095" t="s">
        <v>9532</v>
      </c>
      <c r="EZ4095">
        <v>1</v>
      </c>
      <c r="FC4095">
        <v>53200001</v>
      </c>
      <c r="FD4095" t="s">
        <v>50</v>
      </c>
    </row>
    <row r="4096" spans="1:160" x14ac:dyDescent="0.3">
      <c r="A4096" t="str">
        <f>VLOOKUP(B4096,Table2[],3,FALSE)</f>
        <v>Digital</v>
      </c>
      <c r="B4096" t="str">
        <f>IF(OR(ISNUMBER(FIND("QVC",Z4096)),ISNUMBER(FIND("QVC",AL4096))),"QVC",IF(OR(ISNUMBER(FIND("NCO",H4096)),ISNUMBER(FIND("NCO",Y4096))), "NCO", IF(AL4096="consumer","PMD.com",VLOOKUP(LEFT(H4096,2),Tables!$E$1:$F$11,2,FALSE))))</f>
        <v>PMD.com</v>
      </c>
      <c r="C4096">
        <f t="shared" si="192"/>
        <v>53160001</v>
      </c>
      <c r="D4096">
        <f t="shared" si="193"/>
        <v>1</v>
      </c>
      <c r="E4096" t="str">
        <f t="shared" ca="1" si="191"/>
        <v>shifted orders shipped</v>
      </c>
      <c r="F4096" t="s">
        <v>3539</v>
      </c>
      <c r="G4096" t="s">
        <v>335</v>
      </c>
      <c r="H4096" t="s">
        <v>2007</v>
      </c>
      <c r="I4096" s="6">
        <v>44007.358310185184</v>
      </c>
      <c r="J4096" t="s">
        <v>16</v>
      </c>
      <c r="K4096" s="6">
        <v>44013.698125000003</v>
      </c>
      <c r="M4096" t="s">
        <v>9533</v>
      </c>
      <c r="N4096" t="s">
        <v>9534</v>
      </c>
      <c r="Q4096" t="s">
        <v>9535</v>
      </c>
      <c r="R4096" t="s">
        <v>389</v>
      </c>
      <c r="S4096" t="s">
        <v>9536</v>
      </c>
      <c r="T4096" t="s">
        <v>338</v>
      </c>
      <c r="U4096" t="s">
        <v>530</v>
      </c>
      <c r="W4096" t="s">
        <v>9537</v>
      </c>
      <c r="Z4096" t="s">
        <v>9533</v>
      </c>
      <c r="AA4096" t="s">
        <v>9534</v>
      </c>
      <c r="AD4096" t="s">
        <v>9535</v>
      </c>
      <c r="AE4096" t="s">
        <v>389</v>
      </c>
      <c r="AF4096" t="s">
        <v>9536</v>
      </c>
      <c r="AG4096" t="s">
        <v>338</v>
      </c>
      <c r="AH4096" t="s">
        <v>530</v>
      </c>
      <c r="AJ4096" t="s">
        <v>9537</v>
      </c>
      <c r="AL4096" t="s">
        <v>339</v>
      </c>
      <c r="AM4096">
        <v>1</v>
      </c>
      <c r="AN4096">
        <v>1</v>
      </c>
      <c r="AO4096">
        <v>4322</v>
      </c>
      <c r="AQ4096">
        <v>124007</v>
      </c>
      <c r="AR4096">
        <v>53160001</v>
      </c>
      <c r="AS4096" t="s">
        <v>1895</v>
      </c>
      <c r="AT4096" t="s">
        <v>119</v>
      </c>
      <c r="AW4096" t="s">
        <v>340</v>
      </c>
      <c r="AX4096" t="s">
        <v>340</v>
      </c>
      <c r="AY4096" t="s">
        <v>341</v>
      </c>
      <c r="AZ4096">
        <v>0</v>
      </c>
      <c r="BY4096" t="s">
        <v>342</v>
      </c>
      <c r="EQ4096">
        <v>252959</v>
      </c>
      <c r="ER4096" t="s">
        <v>2008</v>
      </c>
      <c r="EV4096">
        <v>17268097</v>
      </c>
      <c r="EW4096">
        <v>928</v>
      </c>
      <c r="EX4096">
        <v>208500</v>
      </c>
      <c r="EY4096">
        <v>9.2748999964335493E+25</v>
      </c>
      <c r="EZ4096">
        <v>1</v>
      </c>
      <c r="FC4096">
        <v>53160001</v>
      </c>
      <c r="FD4096" t="s">
        <v>119</v>
      </c>
    </row>
    <row r="4097" spans="1:160" x14ac:dyDescent="0.3">
      <c r="A4097" t="str">
        <f>VLOOKUP(B4097,Table2[],3,FALSE)</f>
        <v>Digital</v>
      </c>
      <c r="B4097" t="str">
        <f>IF(OR(ISNUMBER(FIND("QVC",Z4097)),ISNUMBER(FIND("QVC",AL4097))),"QVC",IF(OR(ISNUMBER(FIND("NCO",H4097)),ISNUMBER(FIND("NCO",Y4097))), "NCO", IF(AL4097="consumer","PMD.com",VLOOKUP(LEFT(H4097,2),Tables!$E$1:$F$11,2,FALSE))))</f>
        <v>PMD.com</v>
      </c>
      <c r="C4097">
        <f t="shared" si="192"/>
        <v>52240001</v>
      </c>
      <c r="D4097">
        <f t="shared" si="193"/>
        <v>1</v>
      </c>
      <c r="E4097" t="str">
        <f t="shared" ca="1" si="191"/>
        <v>shifted orders shipped</v>
      </c>
      <c r="F4097" t="s">
        <v>3539</v>
      </c>
      <c r="G4097" t="s">
        <v>335</v>
      </c>
      <c r="H4097" t="s">
        <v>1987</v>
      </c>
      <c r="I4097" s="6">
        <v>44007.358715277776</v>
      </c>
      <c r="J4097" t="s">
        <v>16</v>
      </c>
      <c r="K4097" s="6">
        <v>44013.698750000003</v>
      </c>
      <c r="M4097" t="s">
        <v>9538</v>
      </c>
      <c r="N4097" t="s">
        <v>9539</v>
      </c>
      <c r="Q4097" t="s">
        <v>475</v>
      </c>
      <c r="R4097" t="s">
        <v>360</v>
      </c>
      <c r="S4097">
        <v>28270</v>
      </c>
      <c r="T4097" t="s">
        <v>338</v>
      </c>
      <c r="U4097" t="s">
        <v>530</v>
      </c>
      <c r="W4097" t="s">
        <v>9540</v>
      </c>
      <c r="Z4097" t="s">
        <v>9538</v>
      </c>
      <c r="AA4097" t="s">
        <v>9539</v>
      </c>
      <c r="AD4097" t="s">
        <v>475</v>
      </c>
      <c r="AE4097" t="s">
        <v>360</v>
      </c>
      <c r="AF4097">
        <v>28270</v>
      </c>
      <c r="AG4097" t="s">
        <v>338</v>
      </c>
      <c r="AH4097" t="s">
        <v>530</v>
      </c>
      <c r="AJ4097" t="s">
        <v>9540</v>
      </c>
      <c r="AL4097" t="s">
        <v>339</v>
      </c>
      <c r="AM4097">
        <v>1</v>
      </c>
      <c r="AN4097">
        <v>1</v>
      </c>
      <c r="AO4097">
        <v>5995</v>
      </c>
      <c r="AQ4097">
        <v>124435</v>
      </c>
      <c r="AR4097">
        <v>52240001</v>
      </c>
      <c r="AS4097" t="s">
        <v>107</v>
      </c>
      <c r="AT4097" t="s">
        <v>108</v>
      </c>
      <c r="AW4097" t="s">
        <v>340</v>
      </c>
      <c r="AX4097" t="s">
        <v>340</v>
      </c>
      <c r="AY4097" t="s">
        <v>341</v>
      </c>
      <c r="AZ4097">
        <v>0</v>
      </c>
      <c r="BY4097" t="s">
        <v>342</v>
      </c>
      <c r="EQ4097">
        <v>248987</v>
      </c>
      <c r="ER4097" t="s">
        <v>1988</v>
      </c>
      <c r="EV4097">
        <v>17268085</v>
      </c>
      <c r="EW4097">
        <v>928</v>
      </c>
      <c r="EX4097">
        <v>208488</v>
      </c>
      <c r="EY4097">
        <v>9.2748999964335493E+25</v>
      </c>
      <c r="EZ4097">
        <v>1</v>
      </c>
      <c r="FC4097">
        <v>52240001</v>
      </c>
      <c r="FD4097" t="s">
        <v>108</v>
      </c>
    </row>
    <row r="4098" spans="1:160" x14ac:dyDescent="0.3">
      <c r="A4098" t="str">
        <f>VLOOKUP(B4098,Table2[],3,FALSE)</f>
        <v>Digital</v>
      </c>
      <c r="B4098" t="str">
        <f>IF(OR(ISNUMBER(FIND("QVC",Z4098)),ISNUMBER(FIND("QVC",AL4098))),"QVC",IF(OR(ISNUMBER(FIND("NCO",H4098)),ISNUMBER(FIND("NCO",Y4098))), "NCO", IF(AL4098="consumer","PMD.com",VLOOKUP(LEFT(H4098,2),Tables!$E$1:$F$11,2,FALSE))))</f>
        <v>PMD.com</v>
      </c>
      <c r="C4098">
        <f t="shared" si="192"/>
        <v>5342</v>
      </c>
      <c r="D4098">
        <f t="shared" si="193"/>
        <v>1</v>
      </c>
      <c r="E4098" t="str">
        <f t="shared" ca="1" si="191"/>
        <v>shifted orders shipped</v>
      </c>
      <c r="F4098" t="s">
        <v>3539</v>
      </c>
      <c r="G4098" t="s">
        <v>335</v>
      </c>
      <c r="H4098" t="s">
        <v>1989</v>
      </c>
      <c r="I4098" s="6">
        <v>44007.358680555553</v>
      </c>
      <c r="J4098" t="s">
        <v>16</v>
      </c>
      <c r="K4098" s="6">
        <v>44013.699548611112</v>
      </c>
      <c r="M4098" t="s">
        <v>9541</v>
      </c>
      <c r="N4098" t="s">
        <v>9542</v>
      </c>
      <c r="Q4098" t="s">
        <v>9543</v>
      </c>
      <c r="R4098" t="s">
        <v>400</v>
      </c>
      <c r="S4098">
        <v>16055</v>
      </c>
      <c r="T4098" t="s">
        <v>338</v>
      </c>
      <c r="U4098" t="s">
        <v>530</v>
      </c>
      <c r="W4098" t="s">
        <v>9544</v>
      </c>
      <c r="Z4098" t="s">
        <v>9541</v>
      </c>
      <c r="AA4098" t="s">
        <v>9542</v>
      </c>
      <c r="AD4098" t="s">
        <v>9543</v>
      </c>
      <c r="AE4098" t="s">
        <v>400</v>
      </c>
      <c r="AF4098">
        <v>16055</v>
      </c>
      <c r="AG4098" t="s">
        <v>338</v>
      </c>
      <c r="AH4098" t="s">
        <v>530</v>
      </c>
      <c r="AJ4098" t="s">
        <v>9544</v>
      </c>
      <c r="AL4098" t="s">
        <v>339</v>
      </c>
      <c r="AM4098">
        <v>1</v>
      </c>
      <c r="AN4098">
        <v>1</v>
      </c>
      <c r="AO4098">
        <v>13280</v>
      </c>
      <c r="AQ4098">
        <v>123849</v>
      </c>
      <c r="AR4098">
        <v>5342</v>
      </c>
      <c r="AS4098" t="s">
        <v>1867</v>
      </c>
      <c r="AT4098" t="s">
        <v>149</v>
      </c>
      <c r="AW4098" t="s">
        <v>340</v>
      </c>
      <c r="AX4098" t="s">
        <v>340</v>
      </c>
      <c r="AY4098" t="s">
        <v>345</v>
      </c>
      <c r="AZ4098" t="s">
        <v>346</v>
      </c>
      <c r="BY4098" t="s">
        <v>342</v>
      </c>
      <c r="EQ4098">
        <v>244853</v>
      </c>
      <c r="ER4098" t="s">
        <v>1990</v>
      </c>
      <c r="EV4098">
        <v>17268086</v>
      </c>
      <c r="EW4098">
        <v>928</v>
      </c>
      <c r="EX4098">
        <v>208489</v>
      </c>
      <c r="EY4098">
        <v>9.2748999964335493E+25</v>
      </c>
      <c r="EZ4098">
        <v>1</v>
      </c>
      <c r="FC4098">
        <v>5342</v>
      </c>
      <c r="FD4098" t="s">
        <v>149</v>
      </c>
    </row>
    <row r="4099" spans="1:160" x14ac:dyDescent="0.3">
      <c r="A4099" t="str">
        <f>VLOOKUP(B4099,Table2[],3,FALSE)</f>
        <v>Digital</v>
      </c>
      <c r="B4099" t="str">
        <f>IF(OR(ISNUMBER(FIND("QVC",Z4099)),ISNUMBER(FIND("QVC",AL4099))),"QVC",IF(OR(ISNUMBER(FIND("NCO",H4099)),ISNUMBER(FIND("NCO",Y4099))), "NCO", IF(AL4099="consumer","PMD.com",VLOOKUP(LEFT(H4099,2),Tables!$E$1:$F$11,2,FALSE))))</f>
        <v>PMD.com</v>
      </c>
      <c r="C4099">
        <f t="shared" si="192"/>
        <v>52480001</v>
      </c>
      <c r="D4099">
        <f t="shared" si="193"/>
        <v>1</v>
      </c>
      <c r="E4099" t="str">
        <f t="shared" ref="E4099:E4162" ca="1" si="194">IF(MONTH(TODAY())-MONTH(I4099)&gt;0,"shifted orders shipped","MTD orders shipped")</f>
        <v>shifted orders shipped</v>
      </c>
      <c r="F4099" t="s">
        <v>3539</v>
      </c>
      <c r="G4099" t="s">
        <v>335</v>
      </c>
      <c r="H4099" t="s">
        <v>2075</v>
      </c>
      <c r="I4099" s="6">
        <v>44007.374189814815</v>
      </c>
      <c r="J4099" t="s">
        <v>16</v>
      </c>
      <c r="K4099" s="6">
        <v>44013.700324074074</v>
      </c>
      <c r="M4099" t="s">
        <v>1285</v>
      </c>
      <c r="N4099" t="s">
        <v>1286</v>
      </c>
      <c r="Q4099" t="s">
        <v>1287</v>
      </c>
      <c r="R4099" t="s">
        <v>378</v>
      </c>
      <c r="S4099">
        <v>49006</v>
      </c>
      <c r="T4099" t="s">
        <v>338</v>
      </c>
      <c r="U4099" t="s">
        <v>530</v>
      </c>
      <c r="W4099" t="s">
        <v>1288</v>
      </c>
      <c r="Z4099" t="s">
        <v>1285</v>
      </c>
      <c r="AA4099" t="s">
        <v>1286</v>
      </c>
      <c r="AD4099" t="s">
        <v>1287</v>
      </c>
      <c r="AE4099" t="s">
        <v>378</v>
      </c>
      <c r="AF4099">
        <v>49006</v>
      </c>
      <c r="AG4099" t="s">
        <v>338</v>
      </c>
      <c r="AH4099" t="s">
        <v>530</v>
      </c>
      <c r="AJ4099" t="s">
        <v>1288</v>
      </c>
      <c r="AL4099" t="s">
        <v>339</v>
      </c>
      <c r="AM4099">
        <v>1</v>
      </c>
      <c r="AN4099">
        <v>1</v>
      </c>
      <c r="AO4099">
        <v>15799</v>
      </c>
      <c r="AQ4099">
        <v>127159</v>
      </c>
      <c r="AR4099">
        <v>52480001</v>
      </c>
      <c r="AS4099" t="s">
        <v>125</v>
      </c>
      <c r="AT4099" t="s">
        <v>126</v>
      </c>
      <c r="AW4099" t="s">
        <v>343</v>
      </c>
      <c r="BY4099" t="s">
        <v>342</v>
      </c>
      <c r="EQ4099">
        <v>250262</v>
      </c>
      <c r="ER4099" t="s">
        <v>2076</v>
      </c>
      <c r="EV4099">
        <v>17269135</v>
      </c>
      <c r="EW4099">
        <v>928</v>
      </c>
      <c r="EX4099">
        <v>209304</v>
      </c>
      <c r="EY4099">
        <v>9.2748999964335493E+25</v>
      </c>
      <c r="EZ4099">
        <v>1</v>
      </c>
      <c r="FC4099">
        <v>52480001</v>
      </c>
      <c r="FD4099" t="s">
        <v>126</v>
      </c>
    </row>
    <row r="4100" spans="1:160" x14ac:dyDescent="0.3">
      <c r="A4100" t="str">
        <f>VLOOKUP(B4100,Table2[],3,FALSE)</f>
        <v>Digital</v>
      </c>
      <c r="B4100" t="str">
        <f>IF(OR(ISNUMBER(FIND("QVC",Z4100)),ISNUMBER(FIND("QVC",AL4100))),"QVC",IF(OR(ISNUMBER(FIND("NCO",H4100)),ISNUMBER(FIND("NCO",Y4100))), "NCO", IF(AL4100="consumer","PMD.com",VLOOKUP(LEFT(H4100,2),Tables!$E$1:$F$11,2,FALSE))))</f>
        <v>PMD.com</v>
      </c>
      <c r="C4100">
        <f t="shared" si="192"/>
        <v>53200001</v>
      </c>
      <c r="D4100">
        <f t="shared" si="193"/>
        <v>1</v>
      </c>
      <c r="E4100" t="str">
        <f t="shared" ca="1" si="194"/>
        <v>shifted orders shipped</v>
      </c>
      <c r="F4100" t="s">
        <v>3539</v>
      </c>
      <c r="G4100" t="s">
        <v>335</v>
      </c>
      <c r="H4100" t="s">
        <v>2071</v>
      </c>
      <c r="I4100" s="6">
        <v>44007.374259259261</v>
      </c>
      <c r="J4100" t="s">
        <v>16</v>
      </c>
      <c r="K4100" s="6">
        <v>44013.701122685183</v>
      </c>
      <c r="M4100" t="s">
        <v>9545</v>
      </c>
      <c r="N4100" t="s">
        <v>9546</v>
      </c>
      <c r="Q4100" t="s">
        <v>1132</v>
      </c>
      <c r="R4100" t="s">
        <v>411</v>
      </c>
      <c r="S4100">
        <v>29466</v>
      </c>
      <c r="T4100" t="s">
        <v>338</v>
      </c>
      <c r="U4100" t="s">
        <v>530</v>
      </c>
      <c r="W4100" t="s">
        <v>9547</v>
      </c>
      <c r="Z4100" t="s">
        <v>9545</v>
      </c>
      <c r="AA4100" t="s">
        <v>9546</v>
      </c>
      <c r="AD4100" t="s">
        <v>1132</v>
      </c>
      <c r="AE4100" t="s">
        <v>411</v>
      </c>
      <c r="AF4100">
        <v>29466</v>
      </c>
      <c r="AG4100" t="s">
        <v>338</v>
      </c>
      <c r="AH4100" t="s">
        <v>530</v>
      </c>
      <c r="AJ4100" t="s">
        <v>9547</v>
      </c>
      <c r="AL4100" t="s">
        <v>339</v>
      </c>
      <c r="AM4100">
        <v>1</v>
      </c>
      <c r="AN4100">
        <v>1</v>
      </c>
      <c r="AO4100">
        <v>15189</v>
      </c>
      <c r="AQ4100">
        <v>123906</v>
      </c>
      <c r="AR4100">
        <v>53200001</v>
      </c>
      <c r="AS4100" t="s">
        <v>973</v>
      </c>
      <c r="AT4100" t="s">
        <v>50</v>
      </c>
      <c r="AW4100" t="s">
        <v>340</v>
      </c>
      <c r="AX4100" t="s">
        <v>340</v>
      </c>
      <c r="AY4100" t="s">
        <v>357</v>
      </c>
      <c r="AZ4100" t="s">
        <v>363</v>
      </c>
      <c r="BY4100" t="s">
        <v>342</v>
      </c>
      <c r="EQ4100">
        <v>252156</v>
      </c>
      <c r="ER4100" t="s">
        <v>2072</v>
      </c>
      <c r="EV4100">
        <v>17269133</v>
      </c>
      <c r="EW4100">
        <v>928</v>
      </c>
      <c r="EX4100">
        <v>209302</v>
      </c>
      <c r="EY4100" t="s">
        <v>9548</v>
      </c>
      <c r="EZ4100">
        <v>1</v>
      </c>
      <c r="FC4100">
        <v>95071</v>
      </c>
      <c r="FD4100" t="s">
        <v>1477</v>
      </c>
    </row>
    <row r="4101" spans="1:160" x14ac:dyDescent="0.3">
      <c r="A4101" t="str">
        <f>VLOOKUP(B4101,Table2[],3,FALSE)</f>
        <v>Digital</v>
      </c>
      <c r="B4101" t="str">
        <f>IF(OR(ISNUMBER(FIND("QVC",Z4101)),ISNUMBER(FIND("QVC",AL4101))),"QVC",IF(OR(ISNUMBER(FIND("NCO",H4101)),ISNUMBER(FIND("NCO",Y4101))), "NCO", IF(AL4101="consumer","PMD.com",VLOOKUP(LEFT(H4101,2),Tables!$E$1:$F$11,2,FALSE))))</f>
        <v>PMD.com</v>
      </c>
      <c r="C4101">
        <f t="shared" si="192"/>
        <v>5341</v>
      </c>
      <c r="D4101">
        <f t="shared" si="193"/>
        <v>1</v>
      </c>
      <c r="E4101" t="str">
        <f t="shared" ca="1" si="194"/>
        <v>shifted orders shipped</v>
      </c>
      <c r="F4101" t="s">
        <v>3539</v>
      </c>
      <c r="G4101" t="s">
        <v>335</v>
      </c>
      <c r="H4101" t="s">
        <v>2071</v>
      </c>
      <c r="I4101" s="6">
        <v>44007.374259259261</v>
      </c>
      <c r="J4101" t="s">
        <v>16</v>
      </c>
      <c r="K4101" s="6">
        <v>44013.701122685183</v>
      </c>
      <c r="M4101" t="s">
        <v>9545</v>
      </c>
      <c r="N4101" t="s">
        <v>9546</v>
      </c>
      <c r="Q4101" t="s">
        <v>1132</v>
      </c>
      <c r="R4101" t="s">
        <v>411</v>
      </c>
      <c r="S4101">
        <v>29466</v>
      </c>
      <c r="T4101" t="s">
        <v>338</v>
      </c>
      <c r="U4101" t="s">
        <v>530</v>
      </c>
      <c r="W4101" t="s">
        <v>9547</v>
      </c>
      <c r="Z4101" t="s">
        <v>9545</v>
      </c>
      <c r="AA4101" t="s">
        <v>9546</v>
      </c>
      <c r="AD4101" t="s">
        <v>1132</v>
      </c>
      <c r="AE4101" t="s">
        <v>411</v>
      </c>
      <c r="AF4101">
        <v>29466</v>
      </c>
      <c r="AG4101" t="s">
        <v>338</v>
      </c>
      <c r="AH4101" t="s">
        <v>530</v>
      </c>
      <c r="AJ4101" t="s">
        <v>9547</v>
      </c>
      <c r="AL4101" t="s">
        <v>339</v>
      </c>
      <c r="AM4101">
        <v>1</v>
      </c>
      <c r="AN4101">
        <v>1</v>
      </c>
      <c r="AO4101">
        <v>15156</v>
      </c>
      <c r="AQ4101">
        <v>124187</v>
      </c>
      <c r="AR4101">
        <v>5341</v>
      </c>
      <c r="AS4101" t="s">
        <v>831</v>
      </c>
      <c r="AT4101" t="s">
        <v>82</v>
      </c>
      <c r="AW4101" t="s">
        <v>340</v>
      </c>
      <c r="AX4101" t="s">
        <v>340</v>
      </c>
      <c r="AY4101" t="s">
        <v>345</v>
      </c>
      <c r="AZ4101" t="s">
        <v>346</v>
      </c>
      <c r="BY4101" t="s">
        <v>342</v>
      </c>
      <c r="EQ4101">
        <v>244247</v>
      </c>
      <c r="ER4101" t="s">
        <v>2072</v>
      </c>
      <c r="EV4101">
        <v>17269133</v>
      </c>
      <c r="EW4101">
        <v>928</v>
      </c>
      <c r="EX4101">
        <v>209302</v>
      </c>
      <c r="EY4101" t="s">
        <v>9548</v>
      </c>
      <c r="EZ4101">
        <v>1</v>
      </c>
      <c r="FC4101">
        <v>95071</v>
      </c>
      <c r="FD4101" t="s">
        <v>1477</v>
      </c>
    </row>
    <row r="4102" spans="1:160" x14ac:dyDescent="0.3">
      <c r="A4102" t="str">
        <f>VLOOKUP(B4102,Table2[],3,FALSE)</f>
        <v>Digital</v>
      </c>
      <c r="B4102" t="str">
        <f>IF(OR(ISNUMBER(FIND("QVC",Z4102)),ISNUMBER(FIND("QVC",AL4102))),"QVC",IF(OR(ISNUMBER(FIND("NCO",H4102)),ISNUMBER(FIND("NCO",Y4102))), "NCO", IF(AL4102="consumer","PMD.com",VLOOKUP(LEFT(H4102,2),Tables!$E$1:$F$11,2,FALSE))))</f>
        <v>PMD.com</v>
      </c>
      <c r="C4102">
        <f t="shared" si="192"/>
        <v>5341</v>
      </c>
      <c r="D4102">
        <f t="shared" si="193"/>
        <v>1</v>
      </c>
      <c r="E4102" t="str">
        <f t="shared" ca="1" si="194"/>
        <v>shifted orders shipped</v>
      </c>
      <c r="F4102" t="s">
        <v>3539</v>
      </c>
      <c r="G4102" t="s">
        <v>335</v>
      </c>
      <c r="H4102" t="s">
        <v>2079</v>
      </c>
      <c r="I4102" s="6">
        <v>44007.374016203707</v>
      </c>
      <c r="J4102" t="s">
        <v>16</v>
      </c>
      <c r="K4102" s="6">
        <v>44013.701874999999</v>
      </c>
      <c r="M4102" t="s">
        <v>9549</v>
      </c>
      <c r="N4102" t="s">
        <v>9550</v>
      </c>
      <c r="Q4102" t="s">
        <v>1572</v>
      </c>
      <c r="R4102" t="s">
        <v>414</v>
      </c>
      <c r="S4102">
        <v>8077</v>
      </c>
      <c r="T4102" t="s">
        <v>338</v>
      </c>
      <c r="U4102" t="s">
        <v>530</v>
      </c>
      <c r="W4102" t="s">
        <v>9551</v>
      </c>
      <c r="Z4102" t="s">
        <v>9549</v>
      </c>
      <c r="AA4102" t="s">
        <v>9550</v>
      </c>
      <c r="AD4102" t="s">
        <v>1572</v>
      </c>
      <c r="AE4102" t="s">
        <v>414</v>
      </c>
      <c r="AF4102">
        <v>8077</v>
      </c>
      <c r="AG4102" t="s">
        <v>338</v>
      </c>
      <c r="AH4102" t="s">
        <v>530</v>
      </c>
      <c r="AJ4102" t="s">
        <v>9551</v>
      </c>
      <c r="AL4102" t="s">
        <v>339</v>
      </c>
      <c r="AM4102">
        <v>1</v>
      </c>
      <c r="AN4102">
        <v>1</v>
      </c>
      <c r="AO4102">
        <v>15156</v>
      </c>
      <c r="AQ4102">
        <v>124187</v>
      </c>
      <c r="AR4102">
        <v>5341</v>
      </c>
      <c r="AS4102" t="s">
        <v>831</v>
      </c>
      <c r="AT4102" t="s">
        <v>82</v>
      </c>
      <c r="AW4102" t="s">
        <v>340</v>
      </c>
      <c r="AX4102" t="s">
        <v>340</v>
      </c>
      <c r="AY4102" t="s">
        <v>345</v>
      </c>
      <c r="AZ4102" t="s">
        <v>346</v>
      </c>
      <c r="BY4102" t="s">
        <v>342</v>
      </c>
      <c r="EQ4102">
        <v>244247</v>
      </c>
      <c r="ER4102" t="s">
        <v>2080</v>
      </c>
      <c r="EV4102">
        <v>17269141</v>
      </c>
      <c r="EW4102">
        <v>928</v>
      </c>
      <c r="EX4102">
        <v>209310</v>
      </c>
      <c r="EY4102" t="s">
        <v>9552</v>
      </c>
      <c r="EZ4102">
        <v>1</v>
      </c>
      <c r="FC4102">
        <v>95292</v>
      </c>
      <c r="FD4102" t="s">
        <v>511</v>
      </c>
    </row>
    <row r="4103" spans="1:160" x14ac:dyDescent="0.3">
      <c r="A4103" t="str">
        <f>VLOOKUP(B4103,Table2[],3,FALSE)</f>
        <v>Digital</v>
      </c>
      <c r="B4103" t="str">
        <f>IF(OR(ISNUMBER(FIND("QVC",Z4103)),ISNUMBER(FIND("QVC",AL4103))),"QVC",IF(OR(ISNUMBER(FIND("NCO",H4103)),ISNUMBER(FIND("NCO",Y4103))), "NCO", IF(AL4103="consumer","PMD.com",VLOOKUP(LEFT(H4103,2),Tables!$E$1:$F$11,2,FALSE))))</f>
        <v>PMD.com</v>
      </c>
      <c r="C4103">
        <f t="shared" si="192"/>
        <v>51090001</v>
      </c>
      <c r="D4103">
        <f t="shared" si="193"/>
        <v>1</v>
      </c>
      <c r="E4103" t="str">
        <f t="shared" ca="1" si="194"/>
        <v>shifted orders shipped</v>
      </c>
      <c r="F4103" t="s">
        <v>3539</v>
      </c>
      <c r="G4103" t="s">
        <v>335</v>
      </c>
      <c r="H4103" t="s">
        <v>2079</v>
      </c>
      <c r="I4103" s="6">
        <v>44007.374016203707</v>
      </c>
      <c r="J4103" t="s">
        <v>16</v>
      </c>
      <c r="K4103" s="6">
        <v>44013.701874999999</v>
      </c>
      <c r="M4103" t="s">
        <v>9549</v>
      </c>
      <c r="N4103" t="s">
        <v>9550</v>
      </c>
      <c r="Q4103" t="s">
        <v>1572</v>
      </c>
      <c r="R4103" t="s">
        <v>414</v>
      </c>
      <c r="S4103">
        <v>8077</v>
      </c>
      <c r="T4103" t="s">
        <v>338</v>
      </c>
      <c r="U4103" t="s">
        <v>530</v>
      </c>
      <c r="W4103" t="s">
        <v>9551</v>
      </c>
      <c r="Z4103" t="s">
        <v>9549</v>
      </c>
      <c r="AA4103" t="s">
        <v>9550</v>
      </c>
      <c r="AD4103" t="s">
        <v>1572</v>
      </c>
      <c r="AE4103" t="s">
        <v>414</v>
      </c>
      <c r="AF4103">
        <v>8077</v>
      </c>
      <c r="AG4103" t="s">
        <v>338</v>
      </c>
      <c r="AH4103" t="s">
        <v>530</v>
      </c>
      <c r="AJ4103" t="s">
        <v>9551</v>
      </c>
      <c r="AL4103" t="s">
        <v>339</v>
      </c>
      <c r="AM4103">
        <v>1</v>
      </c>
      <c r="AN4103">
        <v>1</v>
      </c>
      <c r="AO4103">
        <v>4885</v>
      </c>
      <c r="AQ4103">
        <v>124202</v>
      </c>
      <c r="AR4103">
        <v>51090001</v>
      </c>
      <c r="AS4103" t="s">
        <v>1986</v>
      </c>
      <c r="AT4103" t="s">
        <v>60</v>
      </c>
      <c r="AW4103" t="s">
        <v>340</v>
      </c>
      <c r="AX4103" t="s">
        <v>340</v>
      </c>
      <c r="AY4103" t="s">
        <v>357</v>
      </c>
      <c r="AZ4103" t="s">
        <v>361</v>
      </c>
      <c r="BY4103" t="s">
        <v>342</v>
      </c>
      <c r="EQ4103">
        <v>250831</v>
      </c>
      <c r="ER4103" t="s">
        <v>2080</v>
      </c>
      <c r="EV4103">
        <v>17269141</v>
      </c>
      <c r="EW4103">
        <v>928</v>
      </c>
      <c r="EX4103">
        <v>209310</v>
      </c>
      <c r="EY4103" t="s">
        <v>9552</v>
      </c>
      <c r="EZ4103">
        <v>1</v>
      </c>
      <c r="FC4103">
        <v>95292</v>
      </c>
      <c r="FD4103" t="s">
        <v>511</v>
      </c>
    </row>
    <row r="4104" spans="1:160" x14ac:dyDescent="0.3">
      <c r="A4104" t="str">
        <f>VLOOKUP(B4104,Table2[],3,FALSE)</f>
        <v>Digital</v>
      </c>
      <c r="B4104" t="str">
        <f>IF(OR(ISNUMBER(FIND("QVC",Z4104)),ISNUMBER(FIND("QVC",AL4104))),"QVC",IF(OR(ISNUMBER(FIND("NCO",H4104)),ISNUMBER(FIND("NCO",Y4104))), "NCO", IF(AL4104="consumer","PMD.com",VLOOKUP(LEFT(H4104,2),Tables!$E$1:$F$11,2,FALSE))))</f>
        <v>PMD.com</v>
      </c>
      <c r="C4104">
        <f t="shared" si="192"/>
        <v>52430001</v>
      </c>
      <c r="D4104">
        <f t="shared" si="193"/>
        <v>1</v>
      </c>
      <c r="E4104" t="str">
        <f t="shared" ca="1" si="194"/>
        <v>shifted orders shipped</v>
      </c>
      <c r="F4104" t="s">
        <v>3539</v>
      </c>
      <c r="G4104" t="s">
        <v>335</v>
      </c>
      <c r="H4104" t="s">
        <v>2079</v>
      </c>
      <c r="I4104" s="6">
        <v>44007.374016203707</v>
      </c>
      <c r="J4104" t="s">
        <v>16</v>
      </c>
      <c r="K4104" s="6">
        <v>44013.701874999999</v>
      </c>
      <c r="M4104" t="s">
        <v>9549</v>
      </c>
      <c r="N4104" t="s">
        <v>9550</v>
      </c>
      <c r="Q4104" t="s">
        <v>1572</v>
      </c>
      <c r="R4104" t="s">
        <v>414</v>
      </c>
      <c r="S4104">
        <v>8077</v>
      </c>
      <c r="T4104" t="s">
        <v>338</v>
      </c>
      <c r="U4104" t="s">
        <v>530</v>
      </c>
      <c r="W4104" t="s">
        <v>9551</v>
      </c>
      <c r="Z4104" t="s">
        <v>9549</v>
      </c>
      <c r="AA4104" t="s">
        <v>9550</v>
      </c>
      <c r="AD4104" t="s">
        <v>1572</v>
      </c>
      <c r="AE4104" t="s">
        <v>414</v>
      </c>
      <c r="AF4104">
        <v>8077</v>
      </c>
      <c r="AG4104" t="s">
        <v>338</v>
      </c>
      <c r="AH4104" t="s">
        <v>530</v>
      </c>
      <c r="AJ4104" t="s">
        <v>9551</v>
      </c>
      <c r="AL4104" t="s">
        <v>339</v>
      </c>
      <c r="AM4104">
        <v>1</v>
      </c>
      <c r="AN4104">
        <v>1</v>
      </c>
      <c r="AO4104">
        <v>12063</v>
      </c>
      <c r="AQ4104">
        <v>127155</v>
      </c>
      <c r="AR4104">
        <v>52430001</v>
      </c>
      <c r="AS4104" t="s">
        <v>927</v>
      </c>
      <c r="AT4104" t="s">
        <v>75</v>
      </c>
      <c r="AW4104" t="s">
        <v>340</v>
      </c>
      <c r="AX4104" t="s">
        <v>340</v>
      </c>
      <c r="AY4104" t="s">
        <v>357</v>
      </c>
      <c r="AZ4104" t="s">
        <v>363</v>
      </c>
      <c r="BY4104" t="s">
        <v>342</v>
      </c>
      <c r="EQ4104">
        <v>249990</v>
      </c>
      <c r="ER4104" t="s">
        <v>2080</v>
      </c>
      <c r="EV4104">
        <v>17269141</v>
      </c>
      <c r="EW4104">
        <v>928</v>
      </c>
      <c r="EX4104">
        <v>209310</v>
      </c>
      <c r="EY4104" t="s">
        <v>9552</v>
      </c>
      <c r="EZ4104">
        <v>1</v>
      </c>
      <c r="FC4104">
        <v>95292</v>
      </c>
      <c r="FD4104" t="s">
        <v>511</v>
      </c>
    </row>
    <row r="4105" spans="1:160" x14ac:dyDescent="0.3">
      <c r="A4105" t="str">
        <f>VLOOKUP(B4105,Table2[],3,FALSE)</f>
        <v>Digital</v>
      </c>
      <c r="B4105" t="str">
        <f>IF(OR(ISNUMBER(FIND("QVC",Z4105)),ISNUMBER(FIND("QVC",AL4105))),"QVC",IF(OR(ISNUMBER(FIND("NCO",H4105)),ISNUMBER(FIND("NCO",Y4105))), "NCO", IF(AL4105="consumer","PMD.com",VLOOKUP(LEFT(H4105,2),Tables!$E$1:$F$11,2,FALSE))))</f>
        <v>PMD.com</v>
      </c>
      <c r="C4105">
        <f t="shared" si="192"/>
        <v>51090001</v>
      </c>
      <c r="D4105">
        <f t="shared" si="193"/>
        <v>1</v>
      </c>
      <c r="E4105" t="str">
        <f t="shared" ca="1" si="194"/>
        <v>shifted orders shipped</v>
      </c>
      <c r="F4105" t="s">
        <v>3539</v>
      </c>
      <c r="G4105" t="s">
        <v>335</v>
      </c>
      <c r="H4105" t="s">
        <v>2081</v>
      </c>
      <c r="I4105" s="6">
        <v>44007.373993055553</v>
      </c>
      <c r="J4105" t="s">
        <v>16</v>
      </c>
      <c r="K4105" s="6">
        <v>44013.702175925922</v>
      </c>
      <c r="M4105" t="s">
        <v>9553</v>
      </c>
      <c r="N4105" t="s">
        <v>9554</v>
      </c>
      <c r="Q4105" t="s">
        <v>873</v>
      </c>
      <c r="R4105" t="s">
        <v>389</v>
      </c>
      <c r="S4105">
        <v>11103</v>
      </c>
      <c r="T4105" t="s">
        <v>338</v>
      </c>
      <c r="U4105" t="s">
        <v>530</v>
      </c>
      <c r="W4105" t="s">
        <v>9555</v>
      </c>
      <c r="Z4105" t="s">
        <v>9553</v>
      </c>
      <c r="AA4105" t="s">
        <v>9554</v>
      </c>
      <c r="AD4105" t="s">
        <v>873</v>
      </c>
      <c r="AE4105" t="s">
        <v>389</v>
      </c>
      <c r="AF4105">
        <v>11103</v>
      </c>
      <c r="AG4105" t="s">
        <v>338</v>
      </c>
      <c r="AH4105" t="s">
        <v>530</v>
      </c>
      <c r="AJ4105" t="s">
        <v>9555</v>
      </c>
      <c r="AL4105" t="s">
        <v>339</v>
      </c>
      <c r="AM4105">
        <v>1</v>
      </c>
      <c r="AN4105">
        <v>1</v>
      </c>
      <c r="AO4105">
        <v>4885</v>
      </c>
      <c r="AQ4105">
        <v>124202</v>
      </c>
      <c r="AR4105">
        <v>51090001</v>
      </c>
      <c r="AS4105" t="s">
        <v>1986</v>
      </c>
      <c r="AT4105" t="s">
        <v>60</v>
      </c>
      <c r="AW4105" t="s">
        <v>340</v>
      </c>
      <c r="AX4105" t="s">
        <v>340</v>
      </c>
      <c r="AY4105" t="s">
        <v>357</v>
      </c>
      <c r="AZ4105" t="s">
        <v>361</v>
      </c>
      <c r="BY4105" t="s">
        <v>342</v>
      </c>
      <c r="EQ4105">
        <v>250831</v>
      </c>
      <c r="ER4105" t="s">
        <v>2082</v>
      </c>
      <c r="EV4105">
        <v>17269142</v>
      </c>
      <c r="EW4105">
        <v>928</v>
      </c>
      <c r="EX4105">
        <v>209311</v>
      </c>
      <c r="EY4105" t="s">
        <v>9556</v>
      </c>
      <c r="EZ4105">
        <v>1</v>
      </c>
      <c r="FC4105">
        <v>95009</v>
      </c>
      <c r="FD4105" t="s">
        <v>1169</v>
      </c>
    </row>
    <row r="4106" spans="1:160" x14ac:dyDescent="0.3">
      <c r="A4106" t="str">
        <f>VLOOKUP(B4106,Table2[],3,FALSE)</f>
        <v>Digital</v>
      </c>
      <c r="B4106" t="str">
        <f>IF(OR(ISNUMBER(FIND("QVC",Z4106)),ISNUMBER(FIND("QVC",AL4106))),"QVC",IF(OR(ISNUMBER(FIND("NCO",H4106)),ISNUMBER(FIND("NCO",Y4106))), "NCO", IF(AL4106="consumer","PMD.com",VLOOKUP(LEFT(H4106,2),Tables!$E$1:$F$11,2,FALSE))))</f>
        <v>PMD.com</v>
      </c>
      <c r="C4106">
        <f t="shared" si="192"/>
        <v>5341</v>
      </c>
      <c r="D4106">
        <f t="shared" si="193"/>
        <v>1</v>
      </c>
      <c r="E4106" t="str">
        <f t="shared" ca="1" si="194"/>
        <v>shifted orders shipped</v>
      </c>
      <c r="F4106" t="s">
        <v>3539</v>
      </c>
      <c r="G4106" t="s">
        <v>335</v>
      </c>
      <c r="H4106" t="s">
        <v>2081</v>
      </c>
      <c r="I4106" s="6">
        <v>44007.373993055553</v>
      </c>
      <c r="J4106" t="s">
        <v>16</v>
      </c>
      <c r="K4106" s="6">
        <v>44013.702175925922</v>
      </c>
      <c r="M4106" t="s">
        <v>9553</v>
      </c>
      <c r="N4106" t="s">
        <v>9554</v>
      </c>
      <c r="Q4106" t="s">
        <v>873</v>
      </c>
      <c r="R4106" t="s">
        <v>389</v>
      </c>
      <c r="S4106">
        <v>11103</v>
      </c>
      <c r="T4106" t="s">
        <v>338</v>
      </c>
      <c r="U4106" t="s">
        <v>530</v>
      </c>
      <c r="W4106" t="s">
        <v>9555</v>
      </c>
      <c r="Z4106" t="s">
        <v>9553</v>
      </c>
      <c r="AA4106" t="s">
        <v>9554</v>
      </c>
      <c r="AD4106" t="s">
        <v>873</v>
      </c>
      <c r="AE4106" t="s">
        <v>389</v>
      </c>
      <c r="AF4106">
        <v>11103</v>
      </c>
      <c r="AG4106" t="s">
        <v>338</v>
      </c>
      <c r="AH4106" t="s">
        <v>530</v>
      </c>
      <c r="AJ4106" t="s">
        <v>9555</v>
      </c>
      <c r="AL4106" t="s">
        <v>339</v>
      </c>
      <c r="AM4106">
        <v>1</v>
      </c>
      <c r="AN4106">
        <v>1</v>
      </c>
      <c r="AO4106">
        <v>15156</v>
      </c>
      <c r="AQ4106">
        <v>124187</v>
      </c>
      <c r="AR4106">
        <v>5341</v>
      </c>
      <c r="AS4106" t="s">
        <v>831</v>
      </c>
      <c r="AT4106" t="s">
        <v>82</v>
      </c>
      <c r="AW4106" t="s">
        <v>340</v>
      </c>
      <c r="AX4106" t="s">
        <v>340</v>
      </c>
      <c r="AY4106" t="s">
        <v>345</v>
      </c>
      <c r="AZ4106" t="s">
        <v>346</v>
      </c>
      <c r="BY4106" t="s">
        <v>342</v>
      </c>
      <c r="EQ4106">
        <v>244247</v>
      </c>
      <c r="ER4106" t="s">
        <v>2082</v>
      </c>
      <c r="EV4106">
        <v>17269142</v>
      </c>
      <c r="EW4106">
        <v>928</v>
      </c>
      <c r="EX4106">
        <v>209311</v>
      </c>
      <c r="EY4106" t="s">
        <v>9556</v>
      </c>
      <c r="EZ4106">
        <v>1</v>
      </c>
      <c r="FC4106">
        <v>95009</v>
      </c>
      <c r="FD4106" t="s">
        <v>1169</v>
      </c>
    </row>
    <row r="4107" spans="1:160" x14ac:dyDescent="0.3">
      <c r="A4107" t="str">
        <f>VLOOKUP(B4107,Table2[],3,FALSE)</f>
        <v>Digital</v>
      </c>
      <c r="B4107" t="str">
        <f>IF(OR(ISNUMBER(FIND("QVC",Z4107)),ISNUMBER(FIND("QVC",AL4107))),"QVC",IF(OR(ISNUMBER(FIND("NCO",H4107)),ISNUMBER(FIND("NCO",Y4107))), "NCO", IF(AL4107="consumer","PMD.com",VLOOKUP(LEFT(H4107,2),Tables!$E$1:$F$11,2,FALSE))))</f>
        <v>PMD.com</v>
      </c>
      <c r="C4107">
        <f t="shared" si="192"/>
        <v>5341</v>
      </c>
      <c r="D4107">
        <f t="shared" si="193"/>
        <v>1</v>
      </c>
      <c r="E4107" t="str">
        <f t="shared" ca="1" si="194"/>
        <v>shifted orders shipped</v>
      </c>
      <c r="F4107" t="s">
        <v>3539</v>
      </c>
      <c r="G4107" t="s">
        <v>335</v>
      </c>
      <c r="H4107" t="s">
        <v>2081</v>
      </c>
      <c r="I4107" s="6">
        <v>44007.373993055553</v>
      </c>
      <c r="J4107" t="s">
        <v>16</v>
      </c>
      <c r="K4107" s="6">
        <v>44013.702175925922</v>
      </c>
      <c r="M4107" t="s">
        <v>9553</v>
      </c>
      <c r="N4107" t="s">
        <v>9554</v>
      </c>
      <c r="Q4107" t="s">
        <v>873</v>
      </c>
      <c r="R4107" t="s">
        <v>389</v>
      </c>
      <c r="S4107">
        <v>11103</v>
      </c>
      <c r="T4107" t="s">
        <v>338</v>
      </c>
      <c r="U4107" t="s">
        <v>530</v>
      </c>
      <c r="W4107" t="s">
        <v>9555</v>
      </c>
      <c r="Z4107" t="s">
        <v>9553</v>
      </c>
      <c r="AA4107" t="s">
        <v>9554</v>
      </c>
      <c r="AD4107" t="s">
        <v>873</v>
      </c>
      <c r="AE4107" t="s">
        <v>389</v>
      </c>
      <c r="AF4107">
        <v>11103</v>
      </c>
      <c r="AG4107" t="s">
        <v>338</v>
      </c>
      <c r="AH4107" t="s">
        <v>530</v>
      </c>
      <c r="AJ4107" t="s">
        <v>9555</v>
      </c>
      <c r="AL4107" t="s">
        <v>339</v>
      </c>
      <c r="AM4107">
        <v>1</v>
      </c>
      <c r="AN4107">
        <v>1</v>
      </c>
      <c r="AO4107">
        <v>15156</v>
      </c>
      <c r="AQ4107">
        <v>124187</v>
      </c>
      <c r="AR4107">
        <v>5341</v>
      </c>
      <c r="AS4107" t="s">
        <v>831</v>
      </c>
      <c r="AT4107" t="s">
        <v>82</v>
      </c>
      <c r="AW4107" t="s">
        <v>340</v>
      </c>
      <c r="AX4107" t="s">
        <v>340</v>
      </c>
      <c r="AY4107" t="s">
        <v>345</v>
      </c>
      <c r="AZ4107" t="s">
        <v>346</v>
      </c>
      <c r="BY4107" t="s">
        <v>342</v>
      </c>
      <c r="EQ4107">
        <v>244247</v>
      </c>
      <c r="ER4107" t="s">
        <v>2082</v>
      </c>
      <c r="EV4107">
        <v>17269142</v>
      </c>
      <c r="EW4107">
        <v>928</v>
      </c>
      <c r="EX4107">
        <v>209311</v>
      </c>
      <c r="EY4107" t="s">
        <v>9556</v>
      </c>
      <c r="EZ4107">
        <v>1</v>
      </c>
      <c r="FC4107">
        <v>90425</v>
      </c>
      <c r="FD4107" t="s">
        <v>388</v>
      </c>
    </row>
    <row r="4108" spans="1:160" x14ac:dyDescent="0.3">
      <c r="A4108" t="str">
        <f>VLOOKUP(B4108,Table2[],3,FALSE)</f>
        <v>Digital</v>
      </c>
      <c r="B4108" t="str">
        <f>IF(OR(ISNUMBER(FIND("QVC",Z4108)),ISNUMBER(FIND("QVC",AL4108))),"QVC",IF(OR(ISNUMBER(FIND("NCO",H4108)),ISNUMBER(FIND("NCO",Y4108))), "NCO", IF(AL4108="consumer","PMD.com",VLOOKUP(LEFT(H4108,2),Tables!$E$1:$F$11,2,FALSE))))</f>
        <v>PMD.com</v>
      </c>
      <c r="C4108">
        <f t="shared" ref="C4108:C4171" si="195">AR4108</f>
        <v>5342</v>
      </c>
      <c r="D4108">
        <f t="shared" ref="D4108:D4171" si="196">AN4108</f>
        <v>1</v>
      </c>
      <c r="E4108" t="str">
        <f t="shared" ca="1" si="194"/>
        <v>shifted orders shipped</v>
      </c>
      <c r="F4108" t="s">
        <v>3539</v>
      </c>
      <c r="G4108" t="s">
        <v>335</v>
      </c>
      <c r="H4108" t="s">
        <v>2081</v>
      </c>
      <c r="I4108" s="6">
        <v>44007.373993055553</v>
      </c>
      <c r="J4108" t="s">
        <v>16</v>
      </c>
      <c r="K4108" s="6">
        <v>44013.702175925922</v>
      </c>
      <c r="M4108" t="s">
        <v>9553</v>
      </c>
      <c r="N4108" t="s">
        <v>9554</v>
      </c>
      <c r="Q4108" t="s">
        <v>873</v>
      </c>
      <c r="R4108" t="s">
        <v>389</v>
      </c>
      <c r="S4108">
        <v>11103</v>
      </c>
      <c r="T4108" t="s">
        <v>338</v>
      </c>
      <c r="U4108" t="s">
        <v>530</v>
      </c>
      <c r="W4108" t="s">
        <v>9555</v>
      </c>
      <c r="Z4108" t="s">
        <v>9553</v>
      </c>
      <c r="AA4108" t="s">
        <v>9554</v>
      </c>
      <c r="AD4108" t="s">
        <v>873</v>
      </c>
      <c r="AE4108" t="s">
        <v>389</v>
      </c>
      <c r="AF4108">
        <v>11103</v>
      </c>
      <c r="AG4108" t="s">
        <v>338</v>
      </c>
      <c r="AH4108" t="s">
        <v>530</v>
      </c>
      <c r="AJ4108" t="s">
        <v>9555</v>
      </c>
      <c r="AL4108" t="s">
        <v>339</v>
      </c>
      <c r="AM4108">
        <v>1</v>
      </c>
      <c r="AN4108">
        <v>1</v>
      </c>
      <c r="AO4108">
        <v>13280</v>
      </c>
      <c r="AQ4108">
        <v>123849</v>
      </c>
      <c r="AR4108">
        <v>5342</v>
      </c>
      <c r="AS4108" t="s">
        <v>1885</v>
      </c>
      <c r="AT4108" t="s">
        <v>149</v>
      </c>
      <c r="AW4108" t="s">
        <v>340</v>
      </c>
      <c r="AX4108" t="s">
        <v>340</v>
      </c>
      <c r="AY4108" t="s">
        <v>345</v>
      </c>
      <c r="AZ4108" t="s">
        <v>346</v>
      </c>
      <c r="BY4108" t="s">
        <v>342</v>
      </c>
      <c r="EQ4108">
        <v>243460</v>
      </c>
      <c r="ER4108" t="s">
        <v>2082</v>
      </c>
      <c r="EV4108">
        <v>17269142</v>
      </c>
      <c r="EW4108">
        <v>928</v>
      </c>
      <c r="EX4108">
        <v>209311</v>
      </c>
      <c r="EY4108" t="s">
        <v>9556</v>
      </c>
      <c r="EZ4108">
        <v>1</v>
      </c>
      <c r="FC4108">
        <v>90425</v>
      </c>
      <c r="FD4108" t="s">
        <v>388</v>
      </c>
    </row>
    <row r="4109" spans="1:160" x14ac:dyDescent="0.3">
      <c r="A4109" t="str">
        <f>VLOOKUP(B4109,Table2[],3,FALSE)</f>
        <v>Digital</v>
      </c>
      <c r="B4109" t="str">
        <f>IF(OR(ISNUMBER(FIND("QVC",Z4109)),ISNUMBER(FIND("QVC",AL4109))),"QVC",IF(OR(ISNUMBER(FIND("NCO",H4109)),ISNUMBER(FIND("NCO",Y4109))), "NCO", IF(AL4109="consumer","PMD.com",VLOOKUP(LEFT(H4109,2),Tables!$E$1:$F$11,2,FALSE))))</f>
        <v>PMD.com</v>
      </c>
      <c r="C4109">
        <f t="shared" si="195"/>
        <v>53440001</v>
      </c>
      <c r="D4109">
        <f t="shared" si="196"/>
        <v>1</v>
      </c>
      <c r="E4109" t="str">
        <f t="shared" ca="1" si="194"/>
        <v>shifted orders shipped</v>
      </c>
      <c r="F4109" t="s">
        <v>3539</v>
      </c>
      <c r="G4109" t="s">
        <v>335</v>
      </c>
      <c r="H4109" t="s">
        <v>2065</v>
      </c>
      <c r="I4109" s="6">
        <v>44007.374374999999</v>
      </c>
      <c r="J4109" t="s">
        <v>16</v>
      </c>
      <c r="K4109" s="6">
        <v>44013.702592592592</v>
      </c>
      <c r="M4109" t="s">
        <v>9557</v>
      </c>
      <c r="N4109" t="s">
        <v>9558</v>
      </c>
      <c r="Q4109" t="s">
        <v>2956</v>
      </c>
      <c r="R4109" t="s">
        <v>359</v>
      </c>
      <c r="S4109" t="s">
        <v>9559</v>
      </c>
      <c r="T4109" t="s">
        <v>338</v>
      </c>
      <c r="U4109" t="s">
        <v>530</v>
      </c>
      <c r="W4109" t="s">
        <v>9560</v>
      </c>
      <c r="Z4109" t="s">
        <v>9557</v>
      </c>
      <c r="AA4109" t="s">
        <v>9558</v>
      </c>
      <c r="AD4109" t="s">
        <v>2956</v>
      </c>
      <c r="AE4109" t="s">
        <v>359</v>
      </c>
      <c r="AF4109" t="s">
        <v>9559</v>
      </c>
      <c r="AG4109" t="s">
        <v>338</v>
      </c>
      <c r="AH4109" t="s">
        <v>530</v>
      </c>
      <c r="AJ4109" t="s">
        <v>9560</v>
      </c>
      <c r="AL4109" t="s">
        <v>339</v>
      </c>
      <c r="AM4109">
        <v>1</v>
      </c>
      <c r="AN4109">
        <v>1</v>
      </c>
      <c r="AO4109">
        <v>7642</v>
      </c>
      <c r="AQ4109">
        <v>124700</v>
      </c>
      <c r="AR4109">
        <v>53440001</v>
      </c>
      <c r="AS4109" t="s">
        <v>1240</v>
      </c>
      <c r="AT4109" t="s">
        <v>116</v>
      </c>
      <c r="AW4109" t="s">
        <v>340</v>
      </c>
      <c r="AX4109" t="s">
        <v>340</v>
      </c>
      <c r="AY4109" t="s">
        <v>345</v>
      </c>
      <c r="AZ4109" t="s">
        <v>345</v>
      </c>
      <c r="BY4109" t="s">
        <v>342</v>
      </c>
      <c r="EQ4109">
        <v>252960</v>
      </c>
      <c r="ER4109" t="s">
        <v>2066</v>
      </c>
      <c r="EV4109">
        <v>17269129</v>
      </c>
      <c r="EW4109">
        <v>928</v>
      </c>
      <c r="EX4109">
        <v>209298</v>
      </c>
      <c r="EY4109">
        <v>9.2748999964335493E+25</v>
      </c>
      <c r="EZ4109">
        <v>1</v>
      </c>
      <c r="FC4109">
        <v>53440001</v>
      </c>
      <c r="FD4109" t="s">
        <v>116</v>
      </c>
    </row>
    <row r="4110" spans="1:160" x14ac:dyDescent="0.3">
      <c r="A4110" t="str">
        <f>VLOOKUP(B4110,Table2[],3,FALSE)</f>
        <v>Digital</v>
      </c>
      <c r="B4110" t="str">
        <f>IF(OR(ISNUMBER(FIND("QVC",Z4110)),ISNUMBER(FIND("QVC",AL4110))),"QVC",IF(OR(ISNUMBER(FIND("NCO",H4110)),ISNUMBER(FIND("NCO",Y4110))), "NCO", IF(AL4110="consumer","PMD.com",VLOOKUP(LEFT(H4110,2),Tables!$E$1:$F$11,2,FALSE))))</f>
        <v>PMD.com</v>
      </c>
      <c r="C4110">
        <f t="shared" si="195"/>
        <v>51070001</v>
      </c>
      <c r="D4110">
        <f t="shared" si="196"/>
        <v>1</v>
      </c>
      <c r="E4110" t="str">
        <f t="shared" ca="1" si="194"/>
        <v>shifted orders shipped</v>
      </c>
      <c r="F4110" t="s">
        <v>3539</v>
      </c>
      <c r="G4110" t="s">
        <v>335</v>
      </c>
      <c r="H4110" t="s">
        <v>2067</v>
      </c>
      <c r="I4110" s="6">
        <v>44007.374340277776</v>
      </c>
      <c r="J4110" t="s">
        <v>16</v>
      </c>
      <c r="K4110" s="6">
        <v>44013.703020833331</v>
      </c>
      <c r="M4110" t="s">
        <v>9561</v>
      </c>
      <c r="N4110" t="s">
        <v>9562</v>
      </c>
      <c r="Q4110" t="s">
        <v>466</v>
      </c>
      <c r="R4110" t="s">
        <v>360</v>
      </c>
      <c r="S4110">
        <v>27609</v>
      </c>
      <c r="T4110" t="s">
        <v>338</v>
      </c>
      <c r="U4110" t="s">
        <v>530</v>
      </c>
      <c r="W4110" t="s">
        <v>9563</v>
      </c>
      <c r="Z4110" t="s">
        <v>9561</v>
      </c>
      <c r="AA4110" t="s">
        <v>9562</v>
      </c>
      <c r="AD4110" t="s">
        <v>466</v>
      </c>
      <c r="AE4110" t="s">
        <v>360</v>
      </c>
      <c r="AF4110">
        <v>27609</v>
      </c>
      <c r="AG4110" t="s">
        <v>338</v>
      </c>
      <c r="AH4110" t="s">
        <v>530</v>
      </c>
      <c r="AJ4110" t="s">
        <v>9563</v>
      </c>
      <c r="AL4110" t="s">
        <v>339</v>
      </c>
      <c r="AM4110">
        <v>1</v>
      </c>
      <c r="AN4110">
        <v>1</v>
      </c>
      <c r="AO4110">
        <v>10147</v>
      </c>
      <c r="AQ4110">
        <v>124429</v>
      </c>
      <c r="AR4110">
        <v>51070001</v>
      </c>
      <c r="AS4110" t="s">
        <v>1620</v>
      </c>
      <c r="AT4110" t="s">
        <v>45</v>
      </c>
      <c r="AW4110" t="s">
        <v>343</v>
      </c>
      <c r="BY4110" t="s">
        <v>342</v>
      </c>
      <c r="EQ4110">
        <v>249096</v>
      </c>
      <c r="ER4110" t="s">
        <v>2068</v>
      </c>
      <c r="EV4110">
        <v>17269130</v>
      </c>
      <c r="EW4110">
        <v>928</v>
      </c>
      <c r="EX4110">
        <v>209299</v>
      </c>
      <c r="EY4110">
        <v>9.2748999964335493E+25</v>
      </c>
      <c r="EZ4110">
        <v>1</v>
      </c>
      <c r="FC4110">
        <v>51070001</v>
      </c>
      <c r="FD4110" t="s">
        <v>45</v>
      </c>
    </row>
    <row r="4111" spans="1:160" x14ac:dyDescent="0.3">
      <c r="A4111" t="str">
        <f>VLOOKUP(B4111,Table2[],3,FALSE)</f>
        <v>Digital</v>
      </c>
      <c r="B4111" t="str">
        <f>IF(OR(ISNUMBER(FIND("QVC",Z4111)),ISNUMBER(FIND("QVC",AL4111))),"QVC",IF(OR(ISNUMBER(FIND("NCO",H4111)),ISNUMBER(FIND("NCO",Y4111))), "NCO", IF(AL4111="consumer","PMD.com",VLOOKUP(LEFT(H4111,2),Tables!$E$1:$F$11,2,FALSE))))</f>
        <v>PMD.com</v>
      </c>
      <c r="C4111">
        <f t="shared" si="195"/>
        <v>5341</v>
      </c>
      <c r="D4111">
        <f t="shared" si="196"/>
        <v>1</v>
      </c>
      <c r="E4111" t="str">
        <f t="shared" ca="1" si="194"/>
        <v>shifted orders shipped</v>
      </c>
      <c r="F4111" t="s">
        <v>3539</v>
      </c>
      <c r="G4111" t="s">
        <v>335</v>
      </c>
      <c r="H4111" t="s">
        <v>2083</v>
      </c>
      <c r="I4111" s="6">
        <v>44007.37395833333</v>
      </c>
      <c r="J4111" t="s">
        <v>16</v>
      </c>
      <c r="K4111" s="6">
        <v>44013.703958333332</v>
      </c>
      <c r="M4111" t="s">
        <v>9564</v>
      </c>
      <c r="N4111" t="s">
        <v>9565</v>
      </c>
      <c r="Q4111" t="s">
        <v>545</v>
      </c>
      <c r="R4111" t="s">
        <v>414</v>
      </c>
      <c r="S4111">
        <v>7726</v>
      </c>
      <c r="T4111" t="s">
        <v>338</v>
      </c>
      <c r="U4111" t="s">
        <v>530</v>
      </c>
      <c r="W4111" t="s">
        <v>9566</v>
      </c>
      <c r="Z4111" t="s">
        <v>9564</v>
      </c>
      <c r="AA4111" t="s">
        <v>9565</v>
      </c>
      <c r="AD4111" t="s">
        <v>545</v>
      </c>
      <c r="AE4111" t="s">
        <v>414</v>
      </c>
      <c r="AF4111">
        <v>7726</v>
      </c>
      <c r="AG4111" t="s">
        <v>338</v>
      </c>
      <c r="AH4111" t="s">
        <v>530</v>
      </c>
      <c r="AJ4111" t="s">
        <v>9566</v>
      </c>
      <c r="AL4111" t="s">
        <v>339</v>
      </c>
      <c r="AM4111">
        <v>1</v>
      </c>
      <c r="AN4111">
        <v>1</v>
      </c>
      <c r="AO4111">
        <v>15156</v>
      </c>
      <c r="AQ4111">
        <v>124187</v>
      </c>
      <c r="AR4111">
        <v>5341</v>
      </c>
      <c r="AS4111" t="s">
        <v>831</v>
      </c>
      <c r="AT4111" t="s">
        <v>82</v>
      </c>
      <c r="AW4111" t="s">
        <v>340</v>
      </c>
      <c r="AX4111" t="s">
        <v>340</v>
      </c>
      <c r="AY4111" t="s">
        <v>345</v>
      </c>
      <c r="AZ4111" t="s">
        <v>346</v>
      </c>
      <c r="BY4111" t="s">
        <v>342</v>
      </c>
      <c r="EQ4111">
        <v>244247</v>
      </c>
      <c r="ER4111" t="s">
        <v>2084</v>
      </c>
      <c r="EV4111">
        <v>17269143</v>
      </c>
      <c r="EW4111">
        <v>928</v>
      </c>
      <c r="EX4111">
        <v>209312</v>
      </c>
      <c r="EY4111" t="s">
        <v>9567</v>
      </c>
      <c r="EZ4111">
        <v>1</v>
      </c>
      <c r="FC4111">
        <v>95009</v>
      </c>
      <c r="FD4111" t="s">
        <v>1169</v>
      </c>
    </row>
    <row r="4112" spans="1:160" x14ac:dyDescent="0.3">
      <c r="A4112" t="str">
        <f>VLOOKUP(B4112,Table2[],3,FALSE)</f>
        <v>Digital</v>
      </c>
      <c r="B4112" t="str">
        <f>IF(OR(ISNUMBER(FIND("QVC",Z4112)),ISNUMBER(FIND("QVC",AL4112))),"QVC",IF(OR(ISNUMBER(FIND("NCO",H4112)),ISNUMBER(FIND("NCO",Y4112))), "NCO", IF(AL4112="consumer","PMD.com",VLOOKUP(LEFT(H4112,2),Tables!$E$1:$F$11,2,FALSE))))</f>
        <v>PMD.com</v>
      </c>
      <c r="C4112">
        <f t="shared" si="195"/>
        <v>51090001</v>
      </c>
      <c r="D4112">
        <f t="shared" si="196"/>
        <v>1</v>
      </c>
      <c r="E4112" t="str">
        <f t="shared" ca="1" si="194"/>
        <v>shifted orders shipped</v>
      </c>
      <c r="F4112" t="s">
        <v>3539</v>
      </c>
      <c r="G4112" t="s">
        <v>335</v>
      </c>
      <c r="H4112" t="s">
        <v>2083</v>
      </c>
      <c r="I4112" s="6">
        <v>44007.37395833333</v>
      </c>
      <c r="J4112" t="s">
        <v>16</v>
      </c>
      <c r="K4112" s="6">
        <v>44013.703958333332</v>
      </c>
      <c r="M4112" t="s">
        <v>9564</v>
      </c>
      <c r="N4112" t="s">
        <v>9565</v>
      </c>
      <c r="Q4112" t="s">
        <v>545</v>
      </c>
      <c r="R4112" t="s">
        <v>414</v>
      </c>
      <c r="S4112">
        <v>7726</v>
      </c>
      <c r="T4112" t="s">
        <v>338</v>
      </c>
      <c r="U4112" t="s">
        <v>530</v>
      </c>
      <c r="W4112" t="s">
        <v>9566</v>
      </c>
      <c r="Z4112" t="s">
        <v>9564</v>
      </c>
      <c r="AA4112" t="s">
        <v>9565</v>
      </c>
      <c r="AD4112" t="s">
        <v>545</v>
      </c>
      <c r="AE4112" t="s">
        <v>414</v>
      </c>
      <c r="AF4112">
        <v>7726</v>
      </c>
      <c r="AG4112" t="s">
        <v>338</v>
      </c>
      <c r="AH4112" t="s">
        <v>530</v>
      </c>
      <c r="AJ4112" t="s">
        <v>9566</v>
      </c>
      <c r="AL4112" t="s">
        <v>339</v>
      </c>
      <c r="AM4112">
        <v>1</v>
      </c>
      <c r="AN4112">
        <v>1</v>
      </c>
      <c r="AO4112">
        <v>4885</v>
      </c>
      <c r="AQ4112">
        <v>124202</v>
      </c>
      <c r="AR4112">
        <v>51090001</v>
      </c>
      <c r="AS4112" t="s">
        <v>1986</v>
      </c>
      <c r="AT4112" t="s">
        <v>60</v>
      </c>
      <c r="AW4112" t="s">
        <v>340</v>
      </c>
      <c r="AX4112" t="s">
        <v>340</v>
      </c>
      <c r="AY4112" t="s">
        <v>357</v>
      </c>
      <c r="AZ4112" t="s">
        <v>361</v>
      </c>
      <c r="BY4112" t="s">
        <v>342</v>
      </c>
      <c r="EQ4112">
        <v>250831</v>
      </c>
      <c r="ER4112" t="s">
        <v>2084</v>
      </c>
      <c r="EV4112">
        <v>17269143</v>
      </c>
      <c r="EW4112">
        <v>928</v>
      </c>
      <c r="EX4112">
        <v>209312</v>
      </c>
      <c r="EY4112" t="s">
        <v>9567</v>
      </c>
      <c r="EZ4112">
        <v>1</v>
      </c>
      <c r="FC4112">
        <v>95009</v>
      </c>
      <c r="FD4112" t="s">
        <v>1169</v>
      </c>
    </row>
    <row r="4113" spans="1:160" x14ac:dyDescent="0.3">
      <c r="A4113" t="str">
        <f>VLOOKUP(B4113,Table2[],3,FALSE)</f>
        <v>Digital</v>
      </c>
      <c r="B4113" t="str">
        <f>IF(OR(ISNUMBER(FIND("QVC",Z4113)),ISNUMBER(FIND("QVC",AL4113))),"QVC",IF(OR(ISNUMBER(FIND("NCO",H4113)),ISNUMBER(FIND("NCO",Y4113))), "NCO", IF(AL4113="consumer","PMD.com",VLOOKUP(LEFT(H4113,2),Tables!$E$1:$F$11,2,FALSE))))</f>
        <v>PMD.com</v>
      </c>
      <c r="C4113">
        <f t="shared" si="195"/>
        <v>52240001</v>
      </c>
      <c r="D4113">
        <f t="shared" si="196"/>
        <v>1</v>
      </c>
      <c r="E4113" t="str">
        <f t="shared" ca="1" si="194"/>
        <v>shifted orders shipped</v>
      </c>
      <c r="F4113" t="s">
        <v>3539</v>
      </c>
      <c r="G4113" t="s">
        <v>335</v>
      </c>
      <c r="H4113" t="s">
        <v>2073</v>
      </c>
      <c r="I4113" s="6">
        <v>44007.374224537038</v>
      </c>
      <c r="J4113" t="s">
        <v>16</v>
      </c>
      <c r="K4113" s="6">
        <v>44013.704108796293</v>
      </c>
      <c r="M4113" t="s">
        <v>9568</v>
      </c>
      <c r="N4113" t="s">
        <v>9569</v>
      </c>
      <c r="Q4113" t="s">
        <v>1126</v>
      </c>
      <c r="R4113" t="s">
        <v>400</v>
      </c>
      <c r="S4113">
        <v>19468</v>
      </c>
      <c r="T4113" t="s">
        <v>338</v>
      </c>
      <c r="U4113" t="s">
        <v>530</v>
      </c>
      <c r="W4113" t="s">
        <v>9570</v>
      </c>
      <c r="Z4113" t="s">
        <v>9568</v>
      </c>
      <c r="AA4113" t="s">
        <v>9569</v>
      </c>
      <c r="AD4113" t="s">
        <v>1126</v>
      </c>
      <c r="AE4113" t="s">
        <v>400</v>
      </c>
      <c r="AF4113">
        <v>19468</v>
      </c>
      <c r="AG4113" t="s">
        <v>338</v>
      </c>
      <c r="AH4113" t="s">
        <v>530</v>
      </c>
      <c r="AJ4113" t="s">
        <v>9570</v>
      </c>
      <c r="AL4113" t="s">
        <v>339</v>
      </c>
      <c r="AM4113">
        <v>1</v>
      </c>
      <c r="AN4113">
        <v>1</v>
      </c>
      <c r="AO4113">
        <v>5995</v>
      </c>
      <c r="AQ4113">
        <v>124435</v>
      </c>
      <c r="AR4113">
        <v>52240001</v>
      </c>
      <c r="AS4113" t="s">
        <v>107</v>
      </c>
      <c r="AT4113" t="s">
        <v>108</v>
      </c>
      <c r="AW4113" t="s">
        <v>340</v>
      </c>
      <c r="AX4113" t="s">
        <v>340</v>
      </c>
      <c r="AY4113" t="s">
        <v>341</v>
      </c>
      <c r="AZ4113">
        <v>0</v>
      </c>
      <c r="BY4113" t="s">
        <v>342</v>
      </c>
      <c r="EQ4113">
        <v>248987</v>
      </c>
      <c r="ER4113" t="s">
        <v>2074</v>
      </c>
      <c r="EV4113">
        <v>17269134</v>
      </c>
      <c r="EW4113">
        <v>928</v>
      </c>
      <c r="EX4113">
        <v>209303</v>
      </c>
      <c r="EY4113">
        <v>9.2748999964335493E+25</v>
      </c>
      <c r="EZ4113">
        <v>1</v>
      </c>
      <c r="FC4113">
        <v>52240001</v>
      </c>
      <c r="FD4113" t="s">
        <v>108</v>
      </c>
    </row>
    <row r="4114" spans="1:160" x14ac:dyDescent="0.3">
      <c r="A4114" t="str">
        <f>VLOOKUP(B4114,Table2[],3,FALSE)</f>
        <v>Digital</v>
      </c>
      <c r="B4114" t="str">
        <f>IF(OR(ISNUMBER(FIND("QVC",Z4114)),ISNUMBER(FIND("QVC",AL4114))),"QVC",IF(OR(ISNUMBER(FIND("NCO",H4114)),ISNUMBER(FIND("NCO",Y4114))), "NCO", IF(AL4114="consumer","PMD.com",VLOOKUP(LEFT(H4114,2),Tables!$E$1:$F$11,2,FALSE))))</f>
        <v>PMD.com</v>
      </c>
      <c r="C4114">
        <f t="shared" si="195"/>
        <v>53160001</v>
      </c>
      <c r="D4114">
        <f t="shared" si="196"/>
        <v>1</v>
      </c>
      <c r="E4114" t="str">
        <f t="shared" ca="1" si="194"/>
        <v>shifted orders shipped</v>
      </c>
      <c r="F4114" t="s">
        <v>3539</v>
      </c>
      <c r="G4114" t="s">
        <v>335</v>
      </c>
      <c r="H4114" t="s">
        <v>2077</v>
      </c>
      <c r="I4114" s="6">
        <v>44007.374166666668</v>
      </c>
      <c r="J4114" t="s">
        <v>16</v>
      </c>
      <c r="K4114" s="6">
        <v>44013.704722222225</v>
      </c>
      <c r="M4114" t="s">
        <v>9571</v>
      </c>
      <c r="N4114" t="s">
        <v>9572</v>
      </c>
      <c r="Q4114" t="s">
        <v>9573</v>
      </c>
      <c r="R4114" t="s">
        <v>400</v>
      </c>
      <c r="S4114">
        <v>18433</v>
      </c>
      <c r="T4114" t="s">
        <v>338</v>
      </c>
      <c r="U4114" t="s">
        <v>530</v>
      </c>
      <c r="W4114" t="s">
        <v>9574</v>
      </c>
      <c r="Z4114" t="s">
        <v>9571</v>
      </c>
      <c r="AA4114" t="s">
        <v>9572</v>
      </c>
      <c r="AD4114" t="s">
        <v>9573</v>
      </c>
      <c r="AE4114" t="s">
        <v>400</v>
      </c>
      <c r="AF4114">
        <v>18433</v>
      </c>
      <c r="AG4114" t="s">
        <v>338</v>
      </c>
      <c r="AH4114" t="s">
        <v>530</v>
      </c>
      <c r="AJ4114" t="s">
        <v>9574</v>
      </c>
      <c r="AL4114" t="s">
        <v>339</v>
      </c>
      <c r="AM4114">
        <v>1</v>
      </c>
      <c r="AN4114">
        <v>1</v>
      </c>
      <c r="AO4114">
        <v>4322</v>
      </c>
      <c r="AQ4114">
        <v>124007</v>
      </c>
      <c r="AR4114">
        <v>53160001</v>
      </c>
      <c r="AS4114" t="s">
        <v>1895</v>
      </c>
      <c r="AT4114" t="s">
        <v>119</v>
      </c>
      <c r="AW4114" t="s">
        <v>340</v>
      </c>
      <c r="AX4114" t="s">
        <v>340</v>
      </c>
      <c r="AY4114" t="s">
        <v>341</v>
      </c>
      <c r="AZ4114">
        <v>0</v>
      </c>
      <c r="BY4114" t="s">
        <v>342</v>
      </c>
      <c r="EQ4114">
        <v>252959</v>
      </c>
      <c r="ER4114" t="s">
        <v>2078</v>
      </c>
      <c r="EV4114">
        <v>17269136</v>
      </c>
      <c r="EW4114">
        <v>928</v>
      </c>
      <c r="EX4114">
        <v>209305</v>
      </c>
      <c r="EY4114">
        <v>9.2748999964335493E+25</v>
      </c>
      <c r="EZ4114">
        <v>1</v>
      </c>
      <c r="FC4114">
        <v>53160001</v>
      </c>
      <c r="FD4114" t="s">
        <v>119</v>
      </c>
    </row>
    <row r="4115" spans="1:160" x14ac:dyDescent="0.3">
      <c r="A4115" t="str">
        <f>VLOOKUP(B4115,Table2[],3,FALSE)</f>
        <v>Digital</v>
      </c>
      <c r="B4115" t="str">
        <f>IF(OR(ISNUMBER(FIND("QVC",Z4115)),ISNUMBER(FIND("QVC",AL4115))),"QVC",IF(OR(ISNUMBER(FIND("NCO",H4115)),ISNUMBER(FIND("NCO",Y4115))), "NCO", IF(AL4115="consumer","PMD.com",VLOOKUP(LEFT(H4115,2),Tables!$E$1:$F$11,2,FALSE))))</f>
        <v>PMD.com</v>
      </c>
      <c r="C4115">
        <f t="shared" si="195"/>
        <v>5342</v>
      </c>
      <c r="D4115">
        <f t="shared" si="196"/>
        <v>1</v>
      </c>
      <c r="E4115" t="str">
        <f t="shared" ca="1" si="194"/>
        <v>shifted orders shipped</v>
      </c>
      <c r="F4115" t="s">
        <v>3539</v>
      </c>
      <c r="G4115" t="s">
        <v>335</v>
      </c>
      <c r="H4115" t="s">
        <v>2077</v>
      </c>
      <c r="I4115" s="6">
        <v>44007.374166666668</v>
      </c>
      <c r="J4115" t="s">
        <v>16</v>
      </c>
      <c r="K4115" s="6">
        <v>44013.704722222225</v>
      </c>
      <c r="M4115" t="s">
        <v>9571</v>
      </c>
      <c r="N4115" t="s">
        <v>9572</v>
      </c>
      <c r="Q4115" t="s">
        <v>9573</v>
      </c>
      <c r="R4115" t="s">
        <v>400</v>
      </c>
      <c r="S4115">
        <v>18433</v>
      </c>
      <c r="T4115" t="s">
        <v>338</v>
      </c>
      <c r="U4115" t="s">
        <v>530</v>
      </c>
      <c r="W4115" t="s">
        <v>9574</v>
      </c>
      <c r="Z4115" t="s">
        <v>9571</v>
      </c>
      <c r="AA4115" t="s">
        <v>9572</v>
      </c>
      <c r="AD4115" t="s">
        <v>9573</v>
      </c>
      <c r="AE4115" t="s">
        <v>400</v>
      </c>
      <c r="AF4115">
        <v>18433</v>
      </c>
      <c r="AG4115" t="s">
        <v>338</v>
      </c>
      <c r="AH4115" t="s">
        <v>530</v>
      </c>
      <c r="AJ4115" t="s">
        <v>9574</v>
      </c>
      <c r="AL4115" t="s">
        <v>339</v>
      </c>
      <c r="AM4115">
        <v>1</v>
      </c>
      <c r="AN4115">
        <v>1</v>
      </c>
      <c r="AO4115">
        <v>13280</v>
      </c>
      <c r="AQ4115">
        <v>123849</v>
      </c>
      <c r="AR4115">
        <v>5342</v>
      </c>
      <c r="AS4115" t="s">
        <v>1885</v>
      </c>
      <c r="AT4115" t="s">
        <v>149</v>
      </c>
      <c r="AW4115" t="s">
        <v>340</v>
      </c>
      <c r="AX4115" t="s">
        <v>340</v>
      </c>
      <c r="AY4115" t="s">
        <v>345</v>
      </c>
      <c r="AZ4115" t="s">
        <v>346</v>
      </c>
      <c r="BY4115" t="s">
        <v>342</v>
      </c>
      <c r="EQ4115">
        <v>243460</v>
      </c>
      <c r="ER4115" t="s">
        <v>2078</v>
      </c>
      <c r="EV4115">
        <v>17269136</v>
      </c>
      <c r="EW4115">
        <v>928</v>
      </c>
      <c r="EX4115">
        <v>209305</v>
      </c>
      <c r="EY4115">
        <v>9.2748999964335493E+25</v>
      </c>
      <c r="EZ4115">
        <v>1</v>
      </c>
      <c r="FC4115">
        <v>5342</v>
      </c>
      <c r="FD4115" t="s">
        <v>149</v>
      </c>
    </row>
    <row r="4116" spans="1:160" x14ac:dyDescent="0.3">
      <c r="A4116" t="str">
        <f>VLOOKUP(B4116,Table2[],3,FALSE)</f>
        <v>Digital</v>
      </c>
      <c r="B4116" t="str">
        <f>IF(OR(ISNUMBER(FIND("QVC",Z4116)),ISNUMBER(FIND("QVC",AL4116))),"QVC",IF(OR(ISNUMBER(FIND("NCO",H4116)),ISNUMBER(FIND("NCO",Y4116))), "NCO", IF(AL4116="consumer","PMD.com",VLOOKUP(LEFT(H4116,2),Tables!$E$1:$F$11,2,FALSE))))</f>
        <v>PMD.com</v>
      </c>
      <c r="C4116">
        <f t="shared" si="195"/>
        <v>51090030</v>
      </c>
      <c r="D4116">
        <f t="shared" si="196"/>
        <v>1</v>
      </c>
      <c r="E4116" t="str">
        <f t="shared" ca="1" si="194"/>
        <v>MTD orders shipped</v>
      </c>
      <c r="F4116" t="s">
        <v>3539</v>
      </c>
      <c r="G4116" t="s">
        <v>335</v>
      </c>
      <c r="H4116" t="s">
        <v>9575</v>
      </c>
      <c r="I4116" s="6">
        <v>44013.548576388886</v>
      </c>
      <c r="J4116" t="s">
        <v>16</v>
      </c>
      <c r="K4116" s="6">
        <v>44013.706319444442</v>
      </c>
      <c r="M4116" t="s">
        <v>9576</v>
      </c>
      <c r="N4116" t="s">
        <v>9577</v>
      </c>
      <c r="Q4116" t="s">
        <v>1631</v>
      </c>
      <c r="R4116" t="s">
        <v>365</v>
      </c>
      <c r="S4116" t="s">
        <v>9578</v>
      </c>
      <c r="T4116" t="s">
        <v>338</v>
      </c>
      <c r="U4116" t="s">
        <v>530</v>
      </c>
      <c r="W4116" t="s">
        <v>9579</v>
      </c>
      <c r="Z4116" t="s">
        <v>9576</v>
      </c>
      <c r="AA4116" t="s">
        <v>9577</v>
      </c>
      <c r="AD4116" t="s">
        <v>1631</v>
      </c>
      <c r="AE4116" t="s">
        <v>365</v>
      </c>
      <c r="AF4116" t="s">
        <v>9578</v>
      </c>
      <c r="AG4116" t="s">
        <v>338</v>
      </c>
      <c r="AH4116" t="s">
        <v>530</v>
      </c>
      <c r="AJ4116" t="s">
        <v>9579</v>
      </c>
      <c r="AL4116" t="s">
        <v>339</v>
      </c>
      <c r="AM4116">
        <v>1</v>
      </c>
      <c r="AN4116">
        <v>1</v>
      </c>
      <c r="AO4116">
        <v>6688</v>
      </c>
      <c r="AQ4116">
        <v>125960</v>
      </c>
      <c r="AR4116">
        <v>51090030</v>
      </c>
      <c r="AS4116" t="s">
        <v>3043</v>
      </c>
      <c r="AT4116" t="s">
        <v>628</v>
      </c>
      <c r="AW4116" t="s">
        <v>343</v>
      </c>
      <c r="BY4116" t="s">
        <v>342</v>
      </c>
      <c r="BZ4116" t="b">
        <v>0</v>
      </c>
      <c r="EQ4116">
        <v>243047</v>
      </c>
      <c r="ER4116" t="s">
        <v>9580</v>
      </c>
      <c r="EV4116">
        <v>17289395</v>
      </c>
      <c r="EW4116">
        <v>928</v>
      </c>
      <c r="EX4116">
        <v>221361</v>
      </c>
      <c r="EY4116" t="s">
        <v>9581</v>
      </c>
      <c r="EZ4116">
        <v>1</v>
      </c>
      <c r="FC4116">
        <v>95384</v>
      </c>
      <c r="FD4116" t="s">
        <v>3530</v>
      </c>
    </row>
    <row r="4117" spans="1:160" x14ac:dyDescent="0.3">
      <c r="A4117" t="str">
        <f>VLOOKUP(B4117,Table2[],3,FALSE)</f>
        <v>Digital</v>
      </c>
      <c r="B4117" t="str">
        <f>IF(OR(ISNUMBER(FIND("QVC",Z4117)),ISNUMBER(FIND("QVC",AL4117))),"QVC",IF(OR(ISNUMBER(FIND("NCO",H4117)),ISNUMBER(FIND("NCO",Y4117))), "NCO", IF(AL4117="consumer","PMD.com",VLOOKUP(LEFT(H4117,2),Tables!$E$1:$F$11,2,FALSE))))</f>
        <v>PMD.com</v>
      </c>
      <c r="C4117">
        <f t="shared" si="195"/>
        <v>52430001</v>
      </c>
      <c r="D4117">
        <f t="shared" si="196"/>
        <v>1</v>
      </c>
      <c r="E4117" t="str">
        <f t="shared" ca="1" si="194"/>
        <v>MTD orders shipped</v>
      </c>
      <c r="F4117" t="s">
        <v>3539</v>
      </c>
      <c r="G4117" t="s">
        <v>335</v>
      </c>
      <c r="H4117" t="s">
        <v>9575</v>
      </c>
      <c r="I4117" s="6">
        <v>44013.548576388886</v>
      </c>
      <c r="J4117" t="s">
        <v>16</v>
      </c>
      <c r="K4117" s="6">
        <v>44013.706319444442</v>
      </c>
      <c r="M4117" t="s">
        <v>9576</v>
      </c>
      <c r="N4117" t="s">
        <v>9577</v>
      </c>
      <c r="Q4117" t="s">
        <v>1631</v>
      </c>
      <c r="R4117" t="s">
        <v>365</v>
      </c>
      <c r="S4117" t="s">
        <v>9578</v>
      </c>
      <c r="T4117" t="s">
        <v>338</v>
      </c>
      <c r="U4117" t="s">
        <v>530</v>
      </c>
      <c r="W4117" t="s">
        <v>9579</v>
      </c>
      <c r="Z4117" t="s">
        <v>9576</v>
      </c>
      <c r="AA4117" t="s">
        <v>9577</v>
      </c>
      <c r="AD4117" t="s">
        <v>1631</v>
      </c>
      <c r="AE4117" t="s">
        <v>365</v>
      </c>
      <c r="AF4117" t="s">
        <v>9578</v>
      </c>
      <c r="AG4117" t="s">
        <v>338</v>
      </c>
      <c r="AH4117" t="s">
        <v>530</v>
      </c>
      <c r="AJ4117" t="s">
        <v>9579</v>
      </c>
      <c r="AL4117" t="s">
        <v>339</v>
      </c>
      <c r="AM4117">
        <v>1</v>
      </c>
      <c r="AN4117">
        <v>1</v>
      </c>
      <c r="AO4117">
        <v>12063</v>
      </c>
      <c r="AQ4117">
        <v>127155</v>
      </c>
      <c r="AR4117">
        <v>52430001</v>
      </c>
      <c r="AS4117" t="s">
        <v>927</v>
      </c>
      <c r="AT4117" t="s">
        <v>75</v>
      </c>
      <c r="AW4117" t="s">
        <v>340</v>
      </c>
      <c r="AX4117" t="s">
        <v>340</v>
      </c>
      <c r="AY4117" t="s">
        <v>357</v>
      </c>
      <c r="AZ4117" t="s">
        <v>363</v>
      </c>
      <c r="BY4117" t="s">
        <v>342</v>
      </c>
      <c r="EQ4117">
        <v>249990</v>
      </c>
      <c r="ER4117" t="s">
        <v>9580</v>
      </c>
      <c r="EV4117">
        <v>17289395</v>
      </c>
      <c r="EW4117">
        <v>928</v>
      </c>
      <c r="EX4117">
        <v>221361</v>
      </c>
      <c r="EY4117" t="s">
        <v>9581</v>
      </c>
      <c r="EZ4117">
        <v>1</v>
      </c>
      <c r="FC4117">
        <v>95384</v>
      </c>
      <c r="FD4117" t="s">
        <v>3530</v>
      </c>
    </row>
    <row r="4118" spans="1:160" x14ac:dyDescent="0.3">
      <c r="A4118" t="str">
        <f>VLOOKUP(B4118,Table2[],3,FALSE)</f>
        <v>Digital</v>
      </c>
      <c r="B4118" t="str">
        <f>IF(OR(ISNUMBER(FIND("QVC",Z4118)),ISNUMBER(FIND("QVC",AL4118))),"QVC",IF(OR(ISNUMBER(FIND("NCO",H4118)),ISNUMBER(FIND("NCO",Y4118))), "NCO", IF(AL4118="consumer","PMD.com",VLOOKUP(LEFT(H4118,2),Tables!$E$1:$F$11,2,FALSE))))</f>
        <v>PMD.com</v>
      </c>
      <c r="C4118">
        <f t="shared" si="195"/>
        <v>53450011</v>
      </c>
      <c r="D4118">
        <f t="shared" si="196"/>
        <v>1</v>
      </c>
      <c r="E4118" t="str">
        <f t="shared" ca="1" si="194"/>
        <v>MTD orders shipped</v>
      </c>
      <c r="F4118" t="s">
        <v>3539</v>
      </c>
      <c r="G4118" t="s">
        <v>335</v>
      </c>
      <c r="H4118" t="s">
        <v>9575</v>
      </c>
      <c r="I4118" s="6">
        <v>44013.548576388886</v>
      </c>
      <c r="J4118" t="s">
        <v>16</v>
      </c>
      <c r="K4118" s="6">
        <v>44013.706319444442</v>
      </c>
      <c r="M4118" t="s">
        <v>9576</v>
      </c>
      <c r="N4118" t="s">
        <v>9577</v>
      </c>
      <c r="Q4118" t="s">
        <v>1631</v>
      </c>
      <c r="R4118" t="s">
        <v>365</v>
      </c>
      <c r="S4118" t="s">
        <v>9578</v>
      </c>
      <c r="T4118" t="s">
        <v>338</v>
      </c>
      <c r="U4118" t="s">
        <v>530</v>
      </c>
      <c r="W4118" t="s">
        <v>9579</v>
      </c>
      <c r="Z4118" t="s">
        <v>9576</v>
      </c>
      <c r="AA4118" t="s">
        <v>9577</v>
      </c>
      <c r="AD4118" t="s">
        <v>1631</v>
      </c>
      <c r="AE4118" t="s">
        <v>365</v>
      </c>
      <c r="AF4118" t="s">
        <v>9578</v>
      </c>
      <c r="AG4118" t="s">
        <v>338</v>
      </c>
      <c r="AH4118" t="s">
        <v>530</v>
      </c>
      <c r="AJ4118" t="s">
        <v>9579</v>
      </c>
      <c r="AL4118" t="s">
        <v>339</v>
      </c>
      <c r="AM4118">
        <v>1</v>
      </c>
      <c r="AN4118">
        <v>1</v>
      </c>
      <c r="AO4118">
        <v>15200</v>
      </c>
      <c r="AQ4118">
        <v>124724</v>
      </c>
      <c r="AR4118">
        <v>53450011</v>
      </c>
      <c r="AS4118" t="s">
        <v>2807</v>
      </c>
      <c r="AT4118" t="s">
        <v>96</v>
      </c>
      <c r="AW4118" t="s">
        <v>340</v>
      </c>
      <c r="AX4118" t="s">
        <v>340</v>
      </c>
      <c r="AY4118" t="s">
        <v>345</v>
      </c>
      <c r="AZ4118">
        <v>0</v>
      </c>
      <c r="BY4118" t="s">
        <v>342</v>
      </c>
      <c r="EQ4118">
        <v>253372</v>
      </c>
      <c r="ER4118" t="s">
        <v>9580</v>
      </c>
      <c r="EV4118">
        <v>17289395</v>
      </c>
      <c r="EW4118">
        <v>928</v>
      </c>
      <c r="EX4118">
        <v>221361</v>
      </c>
      <c r="EY4118" t="s">
        <v>9581</v>
      </c>
      <c r="EZ4118">
        <v>1</v>
      </c>
      <c r="FC4118">
        <v>53450011</v>
      </c>
      <c r="FD4118" t="s">
        <v>96</v>
      </c>
    </row>
    <row r="4119" spans="1:160" x14ac:dyDescent="0.3">
      <c r="A4119" t="str">
        <f>VLOOKUP(B4119,Table2[],3,FALSE)</f>
        <v>Digital</v>
      </c>
      <c r="B4119" t="str">
        <f>IF(OR(ISNUMBER(FIND("QVC",Z4119)),ISNUMBER(FIND("QVC",AL4119))),"QVC",IF(OR(ISNUMBER(FIND("NCO",H4119)),ISNUMBER(FIND("NCO",Y4119))), "NCO", IF(AL4119="consumer","PMD.com",VLOOKUP(LEFT(H4119,2),Tables!$E$1:$F$11,2,FALSE))))</f>
        <v>PMD.com</v>
      </c>
      <c r="C4119">
        <f t="shared" si="195"/>
        <v>53920001</v>
      </c>
      <c r="D4119">
        <f t="shared" si="196"/>
        <v>1</v>
      </c>
      <c r="E4119" t="str">
        <f t="shared" ca="1" si="194"/>
        <v>MTD orders shipped</v>
      </c>
      <c r="F4119" t="s">
        <v>3539</v>
      </c>
      <c r="G4119" t="s">
        <v>335</v>
      </c>
      <c r="H4119" t="s">
        <v>9575</v>
      </c>
      <c r="I4119" s="6">
        <v>44013.548576388886</v>
      </c>
      <c r="J4119" t="s">
        <v>16</v>
      </c>
      <c r="K4119" s="6">
        <v>44013.706319444442</v>
      </c>
      <c r="M4119" t="s">
        <v>9576</v>
      </c>
      <c r="N4119" t="s">
        <v>9577</v>
      </c>
      <c r="Q4119" t="s">
        <v>1631</v>
      </c>
      <c r="R4119" t="s">
        <v>365</v>
      </c>
      <c r="S4119" t="s">
        <v>9578</v>
      </c>
      <c r="T4119" t="s">
        <v>338</v>
      </c>
      <c r="U4119" t="s">
        <v>530</v>
      </c>
      <c r="W4119" t="s">
        <v>9579</v>
      </c>
      <c r="Z4119" t="s">
        <v>9576</v>
      </c>
      <c r="AA4119" t="s">
        <v>9577</v>
      </c>
      <c r="AD4119" t="s">
        <v>1631</v>
      </c>
      <c r="AE4119" t="s">
        <v>365</v>
      </c>
      <c r="AF4119" t="s">
        <v>9578</v>
      </c>
      <c r="AG4119" t="s">
        <v>338</v>
      </c>
      <c r="AH4119" t="s">
        <v>530</v>
      </c>
      <c r="AJ4119" t="s">
        <v>9579</v>
      </c>
      <c r="AL4119" t="s">
        <v>339</v>
      </c>
      <c r="AM4119">
        <v>1</v>
      </c>
      <c r="AN4119">
        <v>1</v>
      </c>
      <c r="AO4119">
        <v>14899</v>
      </c>
      <c r="AQ4119">
        <v>124468</v>
      </c>
      <c r="AR4119">
        <v>53920001</v>
      </c>
      <c r="AS4119" t="s">
        <v>42</v>
      </c>
      <c r="AT4119" t="s">
        <v>40</v>
      </c>
      <c r="AW4119" t="s">
        <v>343</v>
      </c>
      <c r="BY4119" t="s">
        <v>342</v>
      </c>
      <c r="EQ4119">
        <v>247476</v>
      </c>
      <c r="ER4119" t="s">
        <v>9580</v>
      </c>
      <c r="EV4119">
        <v>17289395</v>
      </c>
      <c r="EW4119">
        <v>928</v>
      </c>
      <c r="EX4119">
        <v>221361</v>
      </c>
      <c r="EY4119" t="s">
        <v>9581</v>
      </c>
      <c r="EZ4119">
        <v>1</v>
      </c>
      <c r="FC4119">
        <v>95384</v>
      </c>
      <c r="FD4119" t="s">
        <v>3530</v>
      </c>
    </row>
    <row r="4120" spans="1:160" x14ac:dyDescent="0.3">
      <c r="A4120" t="str">
        <f>VLOOKUP(B4120,Table2[],3,FALSE)</f>
        <v>Digital</v>
      </c>
      <c r="B4120" t="str">
        <f>IF(OR(ISNUMBER(FIND("QVC",Z4120)),ISNUMBER(FIND("QVC",AL4120))),"QVC",IF(OR(ISNUMBER(FIND("NCO",H4120)),ISNUMBER(FIND("NCO",Y4120))), "NCO", IF(AL4120="consumer","PMD.com",VLOOKUP(LEFT(H4120,2),Tables!$E$1:$F$11,2,FALSE))))</f>
        <v>PMD.com</v>
      </c>
      <c r="C4120">
        <f t="shared" si="195"/>
        <v>51090001</v>
      </c>
      <c r="D4120">
        <f t="shared" si="196"/>
        <v>2</v>
      </c>
      <c r="E4120" t="str">
        <f t="shared" ca="1" si="194"/>
        <v>MTD orders shipped</v>
      </c>
      <c r="F4120" t="s">
        <v>3539</v>
      </c>
      <c r="G4120" t="s">
        <v>335</v>
      </c>
      <c r="H4120" t="s">
        <v>9582</v>
      </c>
      <c r="I4120" s="6">
        <v>44013.505856481483</v>
      </c>
      <c r="J4120" t="s">
        <v>16</v>
      </c>
      <c r="K4120" s="6">
        <v>44013.722974537035</v>
      </c>
      <c r="M4120" t="s">
        <v>9583</v>
      </c>
      <c r="N4120" t="s">
        <v>9584</v>
      </c>
      <c r="O4120" t="s">
        <v>3472</v>
      </c>
      <c r="Q4120" t="s">
        <v>9585</v>
      </c>
      <c r="R4120" t="s">
        <v>401</v>
      </c>
      <c r="S4120">
        <v>67220</v>
      </c>
      <c r="T4120" t="s">
        <v>338</v>
      </c>
      <c r="U4120" t="s">
        <v>530</v>
      </c>
      <c r="Z4120" t="s">
        <v>9583</v>
      </c>
      <c r="AA4120" t="s">
        <v>9584</v>
      </c>
      <c r="AB4120" t="s">
        <v>3472</v>
      </c>
      <c r="AD4120" t="s">
        <v>9585</v>
      </c>
      <c r="AE4120" t="s">
        <v>401</v>
      </c>
      <c r="AF4120">
        <v>67220</v>
      </c>
      <c r="AG4120" t="s">
        <v>338</v>
      </c>
      <c r="AH4120" t="s">
        <v>530</v>
      </c>
      <c r="AL4120" t="s">
        <v>339</v>
      </c>
      <c r="AM4120">
        <v>2</v>
      </c>
      <c r="AN4120">
        <v>2</v>
      </c>
      <c r="AO4120">
        <v>4885</v>
      </c>
      <c r="AQ4120">
        <v>124202</v>
      </c>
      <c r="AR4120">
        <v>51090001</v>
      </c>
      <c r="AS4120" t="s">
        <v>1986</v>
      </c>
      <c r="AT4120" t="s">
        <v>60</v>
      </c>
      <c r="AW4120" t="s">
        <v>340</v>
      </c>
      <c r="AX4120" t="s">
        <v>340</v>
      </c>
      <c r="AY4120" t="s">
        <v>357</v>
      </c>
      <c r="AZ4120" t="s">
        <v>361</v>
      </c>
      <c r="BY4120" t="s">
        <v>342</v>
      </c>
      <c r="EQ4120">
        <v>250831</v>
      </c>
      <c r="ER4120" t="s">
        <v>9586</v>
      </c>
      <c r="EV4120">
        <v>17289189</v>
      </c>
      <c r="EW4120">
        <v>928</v>
      </c>
      <c r="EX4120">
        <v>221339</v>
      </c>
      <c r="EY4120" t="s">
        <v>9587</v>
      </c>
      <c r="EZ4120">
        <v>1</v>
      </c>
      <c r="FC4120">
        <v>51090001</v>
      </c>
      <c r="FD4120" t="s">
        <v>60</v>
      </c>
    </row>
    <row r="4121" spans="1:160" x14ac:dyDescent="0.3">
      <c r="A4121" t="str">
        <f>VLOOKUP(B4121,Table2[],3,FALSE)</f>
        <v>Digital</v>
      </c>
      <c r="B4121" t="str">
        <f>IF(OR(ISNUMBER(FIND("QVC",Z4121)),ISNUMBER(FIND("QVC",AL4121))),"QVC",IF(OR(ISNUMBER(FIND("NCO",H4121)),ISNUMBER(FIND("NCO",Y4121))), "NCO", IF(AL4121="consumer","PMD.com",VLOOKUP(LEFT(H4121,2),Tables!$E$1:$F$11,2,FALSE))))</f>
        <v>PMD.com</v>
      </c>
      <c r="C4121">
        <f t="shared" si="195"/>
        <v>58040001</v>
      </c>
      <c r="D4121">
        <f t="shared" si="196"/>
        <v>1</v>
      </c>
      <c r="E4121" t="str">
        <f t="shared" ca="1" si="194"/>
        <v>MTD orders shipped</v>
      </c>
      <c r="F4121" t="s">
        <v>3539</v>
      </c>
      <c r="G4121" t="s">
        <v>335</v>
      </c>
      <c r="H4121" t="s">
        <v>9582</v>
      </c>
      <c r="I4121" s="6">
        <v>44013.505856481483</v>
      </c>
      <c r="J4121" t="s">
        <v>16</v>
      </c>
      <c r="K4121" s="6">
        <v>44013.722974537035</v>
      </c>
      <c r="M4121" t="s">
        <v>9583</v>
      </c>
      <c r="N4121" t="s">
        <v>9584</v>
      </c>
      <c r="O4121" t="s">
        <v>3472</v>
      </c>
      <c r="Q4121" t="s">
        <v>9585</v>
      </c>
      <c r="R4121" t="s">
        <v>401</v>
      </c>
      <c r="S4121">
        <v>67220</v>
      </c>
      <c r="T4121" t="s">
        <v>338</v>
      </c>
      <c r="U4121" t="s">
        <v>530</v>
      </c>
      <c r="Z4121" t="s">
        <v>9583</v>
      </c>
      <c r="AA4121" t="s">
        <v>9584</v>
      </c>
      <c r="AB4121" t="s">
        <v>3472</v>
      </c>
      <c r="AD4121" t="s">
        <v>9585</v>
      </c>
      <c r="AE4121" t="s">
        <v>401</v>
      </c>
      <c r="AF4121">
        <v>67220</v>
      </c>
      <c r="AG4121" t="s">
        <v>338</v>
      </c>
      <c r="AH4121" t="s">
        <v>530</v>
      </c>
      <c r="AL4121" t="s">
        <v>339</v>
      </c>
      <c r="AM4121">
        <v>1</v>
      </c>
      <c r="AN4121">
        <v>1</v>
      </c>
      <c r="AO4121">
        <v>12788</v>
      </c>
      <c r="AQ4121">
        <v>124484</v>
      </c>
      <c r="AR4121">
        <v>58040001</v>
      </c>
      <c r="AS4121" t="s">
        <v>54</v>
      </c>
      <c r="AT4121" t="s">
        <v>55</v>
      </c>
      <c r="AW4121" t="s">
        <v>340</v>
      </c>
      <c r="AX4121" t="s">
        <v>340</v>
      </c>
      <c r="AY4121" t="s">
        <v>357</v>
      </c>
      <c r="AZ4121" t="s">
        <v>363</v>
      </c>
      <c r="BY4121" t="s">
        <v>342</v>
      </c>
      <c r="EQ4121">
        <v>251707</v>
      </c>
      <c r="ER4121" t="s">
        <v>9586</v>
      </c>
      <c r="EV4121">
        <v>17289189</v>
      </c>
      <c r="EW4121">
        <v>928</v>
      </c>
      <c r="EX4121">
        <v>221339</v>
      </c>
      <c r="EY4121" t="s">
        <v>9587</v>
      </c>
      <c r="EZ4121">
        <v>1</v>
      </c>
      <c r="FC4121">
        <v>58040001</v>
      </c>
      <c r="FD4121" t="s">
        <v>55</v>
      </c>
    </row>
    <row r="4122" spans="1:160" x14ac:dyDescent="0.3">
      <c r="A4122" t="str">
        <f>VLOOKUP(B4122,Table2[],3,FALSE)</f>
        <v>Digital</v>
      </c>
      <c r="B4122" t="str">
        <f>IF(OR(ISNUMBER(FIND("QVC",Z4122)),ISNUMBER(FIND("QVC",AL4122))),"QVC",IF(OR(ISNUMBER(FIND("NCO",H4122)),ISNUMBER(FIND("NCO",Y4122))), "NCO", IF(AL4122="consumer","PMD.com",VLOOKUP(LEFT(H4122,2),Tables!$E$1:$F$11,2,FALSE))))</f>
        <v>PMD.com</v>
      </c>
      <c r="C4122">
        <f t="shared" si="195"/>
        <v>5358</v>
      </c>
      <c r="D4122">
        <f t="shared" si="196"/>
        <v>1</v>
      </c>
      <c r="E4122" t="str">
        <f t="shared" ca="1" si="194"/>
        <v>shifted orders shipped</v>
      </c>
      <c r="F4122" t="s">
        <v>3539</v>
      </c>
      <c r="G4122" t="s">
        <v>335</v>
      </c>
      <c r="H4122" t="s">
        <v>2100</v>
      </c>
      <c r="I4122" s="6">
        <v>44007.429375</v>
      </c>
      <c r="J4122" t="s">
        <v>16</v>
      </c>
      <c r="K4122" s="6">
        <v>44013.723287037035</v>
      </c>
      <c r="M4122" t="s">
        <v>9588</v>
      </c>
      <c r="N4122" t="s">
        <v>9589</v>
      </c>
      <c r="Q4122" t="s">
        <v>1252</v>
      </c>
      <c r="R4122" t="s">
        <v>347</v>
      </c>
      <c r="S4122">
        <v>23831</v>
      </c>
      <c r="T4122" t="s">
        <v>338</v>
      </c>
      <c r="U4122" t="s">
        <v>530</v>
      </c>
      <c r="W4122" t="s">
        <v>9590</v>
      </c>
      <c r="Z4122" t="s">
        <v>9588</v>
      </c>
      <c r="AA4122" t="s">
        <v>9589</v>
      </c>
      <c r="AD4122" t="s">
        <v>1252</v>
      </c>
      <c r="AE4122" t="s">
        <v>347</v>
      </c>
      <c r="AF4122">
        <v>23831</v>
      </c>
      <c r="AG4122" t="s">
        <v>338</v>
      </c>
      <c r="AH4122" t="s">
        <v>530</v>
      </c>
      <c r="AJ4122" t="s">
        <v>9590</v>
      </c>
      <c r="AL4122" t="s">
        <v>339</v>
      </c>
      <c r="AM4122">
        <v>1</v>
      </c>
      <c r="AN4122">
        <v>1</v>
      </c>
      <c r="AO4122">
        <v>7390</v>
      </c>
      <c r="AQ4122">
        <v>124522</v>
      </c>
      <c r="AR4122">
        <v>5358</v>
      </c>
      <c r="AS4122" t="s">
        <v>1734</v>
      </c>
      <c r="AT4122" t="s">
        <v>73</v>
      </c>
      <c r="AW4122" t="s">
        <v>340</v>
      </c>
      <c r="AX4122" t="s">
        <v>340</v>
      </c>
      <c r="AY4122" t="s">
        <v>351</v>
      </c>
      <c r="AZ4122" t="s">
        <v>434</v>
      </c>
      <c r="BY4122" t="s">
        <v>342</v>
      </c>
      <c r="EQ4122">
        <v>248895</v>
      </c>
      <c r="ER4122" t="s">
        <v>2101</v>
      </c>
      <c r="EV4122">
        <v>17271554</v>
      </c>
      <c r="EW4122">
        <v>928</v>
      </c>
      <c r="EX4122">
        <v>210876</v>
      </c>
      <c r="EY4122" t="s">
        <v>9591</v>
      </c>
      <c r="EZ4122">
        <v>1</v>
      </c>
      <c r="FC4122">
        <v>5358</v>
      </c>
      <c r="FD4122" t="s">
        <v>73</v>
      </c>
    </row>
    <row r="4123" spans="1:160" x14ac:dyDescent="0.3">
      <c r="A4123" t="str">
        <f>VLOOKUP(B4123,Table2[],3,FALSE)</f>
        <v>Digital</v>
      </c>
      <c r="B4123" t="str">
        <f>IF(OR(ISNUMBER(FIND("QVC",Z4123)),ISNUMBER(FIND("QVC",AL4123))),"QVC",IF(OR(ISNUMBER(FIND("NCO",H4123)),ISNUMBER(FIND("NCO",Y4123))), "NCO", IF(AL4123="consumer","PMD.com",VLOOKUP(LEFT(H4123,2),Tables!$E$1:$F$11,2,FALSE))))</f>
        <v>PMD.com</v>
      </c>
      <c r="C4123">
        <f t="shared" si="195"/>
        <v>52430001</v>
      </c>
      <c r="D4123">
        <f t="shared" si="196"/>
        <v>1</v>
      </c>
      <c r="E4123" t="str">
        <f t="shared" ca="1" si="194"/>
        <v>shifted orders shipped</v>
      </c>
      <c r="F4123" t="s">
        <v>3539</v>
      </c>
      <c r="G4123" t="s">
        <v>335</v>
      </c>
      <c r="H4123" t="s">
        <v>2100</v>
      </c>
      <c r="I4123" s="6">
        <v>44007.429375</v>
      </c>
      <c r="J4123" t="s">
        <v>16</v>
      </c>
      <c r="K4123" s="6">
        <v>44013.723287037035</v>
      </c>
      <c r="M4123" t="s">
        <v>9588</v>
      </c>
      <c r="N4123" t="s">
        <v>9589</v>
      </c>
      <c r="Q4123" t="s">
        <v>1252</v>
      </c>
      <c r="R4123" t="s">
        <v>347</v>
      </c>
      <c r="S4123">
        <v>23831</v>
      </c>
      <c r="T4123" t="s">
        <v>338</v>
      </c>
      <c r="U4123" t="s">
        <v>530</v>
      </c>
      <c r="W4123" t="s">
        <v>9590</v>
      </c>
      <c r="Z4123" t="s">
        <v>9588</v>
      </c>
      <c r="AA4123" t="s">
        <v>9589</v>
      </c>
      <c r="AD4123" t="s">
        <v>1252</v>
      </c>
      <c r="AE4123" t="s">
        <v>347</v>
      </c>
      <c r="AF4123">
        <v>23831</v>
      </c>
      <c r="AG4123" t="s">
        <v>338</v>
      </c>
      <c r="AH4123" t="s">
        <v>530</v>
      </c>
      <c r="AJ4123" t="s">
        <v>9590</v>
      </c>
      <c r="AL4123" t="s">
        <v>339</v>
      </c>
      <c r="AM4123">
        <v>1</v>
      </c>
      <c r="AN4123">
        <v>1</v>
      </c>
      <c r="AO4123">
        <v>12063</v>
      </c>
      <c r="AQ4123">
        <v>127155</v>
      </c>
      <c r="AR4123">
        <v>52430001</v>
      </c>
      <c r="AS4123" t="s">
        <v>927</v>
      </c>
      <c r="AT4123" t="s">
        <v>75</v>
      </c>
      <c r="AW4123" t="s">
        <v>340</v>
      </c>
      <c r="AX4123" t="s">
        <v>340</v>
      </c>
      <c r="AY4123" t="s">
        <v>357</v>
      </c>
      <c r="AZ4123" t="s">
        <v>363</v>
      </c>
      <c r="BY4123" t="s">
        <v>342</v>
      </c>
      <c r="EQ4123">
        <v>249990</v>
      </c>
      <c r="ER4123" t="s">
        <v>2101</v>
      </c>
      <c r="EV4123">
        <v>17271554</v>
      </c>
      <c r="EW4123">
        <v>928</v>
      </c>
      <c r="EX4123">
        <v>210876</v>
      </c>
      <c r="EY4123" t="s">
        <v>9591</v>
      </c>
      <c r="EZ4123">
        <v>1</v>
      </c>
      <c r="FC4123">
        <v>95292</v>
      </c>
      <c r="FD4123" t="s">
        <v>511</v>
      </c>
    </row>
    <row r="4124" spans="1:160" x14ac:dyDescent="0.3">
      <c r="A4124" t="str">
        <f>VLOOKUP(B4124,Table2[],3,FALSE)</f>
        <v>Digital</v>
      </c>
      <c r="B4124" t="str">
        <f>IF(OR(ISNUMBER(FIND("QVC",Z4124)),ISNUMBER(FIND("QVC",AL4124))),"QVC",IF(OR(ISNUMBER(FIND("NCO",H4124)),ISNUMBER(FIND("NCO",Y4124))), "NCO", IF(AL4124="consumer","PMD.com",VLOOKUP(LEFT(H4124,2),Tables!$E$1:$F$11,2,FALSE))))</f>
        <v>PMD.com</v>
      </c>
      <c r="C4124">
        <f t="shared" si="195"/>
        <v>51090001</v>
      </c>
      <c r="D4124">
        <f t="shared" si="196"/>
        <v>1</v>
      </c>
      <c r="E4124" t="str">
        <f t="shared" ca="1" si="194"/>
        <v>shifted orders shipped</v>
      </c>
      <c r="F4124" t="s">
        <v>3539</v>
      </c>
      <c r="G4124" t="s">
        <v>335</v>
      </c>
      <c r="H4124" t="s">
        <v>2100</v>
      </c>
      <c r="I4124" s="6">
        <v>44007.429375</v>
      </c>
      <c r="J4124" t="s">
        <v>16</v>
      </c>
      <c r="K4124" s="6">
        <v>44013.723287037035</v>
      </c>
      <c r="M4124" t="s">
        <v>9588</v>
      </c>
      <c r="N4124" t="s">
        <v>9589</v>
      </c>
      <c r="Q4124" t="s">
        <v>1252</v>
      </c>
      <c r="R4124" t="s">
        <v>347</v>
      </c>
      <c r="S4124">
        <v>23831</v>
      </c>
      <c r="T4124" t="s">
        <v>338</v>
      </c>
      <c r="U4124" t="s">
        <v>530</v>
      </c>
      <c r="W4124" t="s">
        <v>9590</v>
      </c>
      <c r="Z4124" t="s">
        <v>9588</v>
      </c>
      <c r="AA4124" t="s">
        <v>9589</v>
      </c>
      <c r="AD4124" t="s">
        <v>1252</v>
      </c>
      <c r="AE4124" t="s">
        <v>347</v>
      </c>
      <c r="AF4124">
        <v>23831</v>
      </c>
      <c r="AG4124" t="s">
        <v>338</v>
      </c>
      <c r="AH4124" t="s">
        <v>530</v>
      </c>
      <c r="AJ4124" t="s">
        <v>9590</v>
      </c>
      <c r="AL4124" t="s">
        <v>339</v>
      </c>
      <c r="AM4124">
        <v>1</v>
      </c>
      <c r="AN4124">
        <v>1</v>
      </c>
      <c r="AO4124">
        <v>4885</v>
      </c>
      <c r="AQ4124">
        <v>124202</v>
      </c>
      <c r="AR4124">
        <v>51090001</v>
      </c>
      <c r="AS4124" t="s">
        <v>1986</v>
      </c>
      <c r="AT4124" t="s">
        <v>60</v>
      </c>
      <c r="AW4124" t="s">
        <v>340</v>
      </c>
      <c r="AX4124" t="s">
        <v>340</v>
      </c>
      <c r="AY4124" t="s">
        <v>357</v>
      </c>
      <c r="AZ4124" t="s">
        <v>361</v>
      </c>
      <c r="BY4124" t="s">
        <v>342</v>
      </c>
      <c r="EQ4124">
        <v>250831</v>
      </c>
      <c r="ER4124" t="s">
        <v>2101</v>
      </c>
      <c r="EV4124">
        <v>17271554</v>
      </c>
      <c r="EW4124">
        <v>928</v>
      </c>
      <c r="EX4124">
        <v>210876</v>
      </c>
      <c r="EY4124" t="s">
        <v>9591</v>
      </c>
      <c r="EZ4124">
        <v>1</v>
      </c>
      <c r="FC4124">
        <v>95292</v>
      </c>
      <c r="FD4124" t="s">
        <v>511</v>
      </c>
    </row>
    <row r="4125" spans="1:160" x14ac:dyDescent="0.3">
      <c r="A4125" t="str">
        <f>VLOOKUP(B4125,Table2[],3,FALSE)</f>
        <v>Digital</v>
      </c>
      <c r="B4125" t="str">
        <f>IF(OR(ISNUMBER(FIND("QVC",Z4125)),ISNUMBER(FIND("QVC",AL4125))),"QVC",IF(OR(ISNUMBER(FIND("NCO",H4125)),ISNUMBER(FIND("NCO",Y4125))), "NCO", IF(AL4125="consumer","PMD.com",VLOOKUP(LEFT(H4125,2),Tables!$E$1:$F$11,2,FALSE))))</f>
        <v>PMD.com</v>
      </c>
      <c r="C4125">
        <f t="shared" si="195"/>
        <v>5341</v>
      </c>
      <c r="D4125">
        <f t="shared" si="196"/>
        <v>1</v>
      </c>
      <c r="E4125" t="str">
        <f t="shared" ca="1" si="194"/>
        <v>shifted orders shipped</v>
      </c>
      <c r="F4125" t="s">
        <v>3539</v>
      </c>
      <c r="G4125" t="s">
        <v>335</v>
      </c>
      <c r="H4125" t="s">
        <v>2100</v>
      </c>
      <c r="I4125" s="6">
        <v>44007.429375</v>
      </c>
      <c r="J4125" t="s">
        <v>16</v>
      </c>
      <c r="K4125" s="6">
        <v>44013.723287037035</v>
      </c>
      <c r="M4125" t="s">
        <v>9588</v>
      </c>
      <c r="N4125" t="s">
        <v>9589</v>
      </c>
      <c r="Q4125" t="s">
        <v>1252</v>
      </c>
      <c r="R4125" t="s">
        <v>347</v>
      </c>
      <c r="S4125">
        <v>23831</v>
      </c>
      <c r="T4125" t="s">
        <v>338</v>
      </c>
      <c r="U4125" t="s">
        <v>530</v>
      </c>
      <c r="W4125" t="s">
        <v>9590</v>
      </c>
      <c r="Z4125" t="s">
        <v>9588</v>
      </c>
      <c r="AA4125" t="s">
        <v>9589</v>
      </c>
      <c r="AD4125" t="s">
        <v>1252</v>
      </c>
      <c r="AE4125" t="s">
        <v>347</v>
      </c>
      <c r="AF4125">
        <v>23831</v>
      </c>
      <c r="AG4125" t="s">
        <v>338</v>
      </c>
      <c r="AH4125" t="s">
        <v>530</v>
      </c>
      <c r="AJ4125" t="s">
        <v>9590</v>
      </c>
      <c r="AL4125" t="s">
        <v>339</v>
      </c>
      <c r="AM4125">
        <v>1</v>
      </c>
      <c r="AN4125">
        <v>1</v>
      </c>
      <c r="AO4125">
        <v>15156</v>
      </c>
      <c r="AQ4125">
        <v>124187</v>
      </c>
      <c r="AR4125">
        <v>5341</v>
      </c>
      <c r="AS4125" t="s">
        <v>831</v>
      </c>
      <c r="AT4125" t="s">
        <v>82</v>
      </c>
      <c r="AW4125" t="s">
        <v>340</v>
      </c>
      <c r="AX4125" t="s">
        <v>340</v>
      </c>
      <c r="AY4125" t="s">
        <v>345</v>
      </c>
      <c r="AZ4125" t="s">
        <v>346</v>
      </c>
      <c r="BY4125" t="s">
        <v>342</v>
      </c>
      <c r="EQ4125">
        <v>244247</v>
      </c>
      <c r="ER4125" t="s">
        <v>2101</v>
      </c>
      <c r="EV4125">
        <v>17271554</v>
      </c>
      <c r="EW4125">
        <v>928</v>
      </c>
      <c r="EX4125">
        <v>210876</v>
      </c>
      <c r="EY4125" t="s">
        <v>9591</v>
      </c>
      <c r="EZ4125">
        <v>1</v>
      </c>
      <c r="FC4125">
        <v>95292</v>
      </c>
      <c r="FD4125" t="s">
        <v>511</v>
      </c>
    </row>
    <row r="4126" spans="1:160" x14ac:dyDescent="0.3">
      <c r="A4126" t="str">
        <f>VLOOKUP(B4126,Table2[],3,FALSE)</f>
        <v>Digital</v>
      </c>
      <c r="B4126" t="str">
        <f>IF(OR(ISNUMBER(FIND("QVC",Z4126)),ISNUMBER(FIND("QVC",AL4126))),"QVC",IF(OR(ISNUMBER(FIND("NCO",H4126)),ISNUMBER(FIND("NCO",Y4126))), "NCO", IF(AL4126="consumer","PMD.com",VLOOKUP(LEFT(H4126,2),Tables!$E$1:$F$11,2,FALSE))))</f>
        <v>PMD.com</v>
      </c>
      <c r="C4126">
        <f t="shared" si="195"/>
        <v>5341</v>
      </c>
      <c r="D4126">
        <f t="shared" si="196"/>
        <v>1</v>
      </c>
      <c r="E4126" t="str">
        <f t="shared" ca="1" si="194"/>
        <v>shifted orders shipped</v>
      </c>
      <c r="F4126" t="s">
        <v>3539</v>
      </c>
      <c r="G4126" t="s">
        <v>335</v>
      </c>
      <c r="H4126" t="s">
        <v>2102</v>
      </c>
      <c r="I4126" s="6">
        <v>44007.429328703707</v>
      </c>
      <c r="J4126" t="s">
        <v>16</v>
      </c>
      <c r="K4126" s="6">
        <v>44013.724560185183</v>
      </c>
      <c r="M4126" t="s">
        <v>9592</v>
      </c>
      <c r="N4126" t="s">
        <v>9593</v>
      </c>
      <c r="Q4126" t="s">
        <v>816</v>
      </c>
      <c r="R4126" t="s">
        <v>347</v>
      </c>
      <c r="S4126">
        <v>23228</v>
      </c>
      <c r="T4126" t="s">
        <v>338</v>
      </c>
      <c r="U4126" t="s">
        <v>530</v>
      </c>
      <c r="W4126" t="s">
        <v>2228</v>
      </c>
      <c r="Z4126" t="s">
        <v>9592</v>
      </c>
      <c r="AA4126" t="s">
        <v>9593</v>
      </c>
      <c r="AD4126" t="s">
        <v>816</v>
      </c>
      <c r="AE4126" t="s">
        <v>347</v>
      </c>
      <c r="AF4126">
        <v>23228</v>
      </c>
      <c r="AG4126" t="s">
        <v>338</v>
      </c>
      <c r="AH4126" t="s">
        <v>530</v>
      </c>
      <c r="AJ4126" t="s">
        <v>2228</v>
      </c>
      <c r="AL4126" t="s">
        <v>339</v>
      </c>
      <c r="AM4126">
        <v>1</v>
      </c>
      <c r="AN4126">
        <v>1</v>
      </c>
      <c r="AO4126">
        <v>15156</v>
      </c>
      <c r="AQ4126">
        <v>124187</v>
      </c>
      <c r="AR4126">
        <v>5341</v>
      </c>
      <c r="AS4126" t="s">
        <v>831</v>
      </c>
      <c r="AT4126" t="s">
        <v>82</v>
      </c>
      <c r="AW4126" t="s">
        <v>340</v>
      </c>
      <c r="AX4126" t="s">
        <v>340</v>
      </c>
      <c r="AY4126" t="s">
        <v>345</v>
      </c>
      <c r="AZ4126" t="s">
        <v>346</v>
      </c>
      <c r="BY4126" t="s">
        <v>342</v>
      </c>
      <c r="EQ4126">
        <v>244247</v>
      </c>
      <c r="ER4126" t="s">
        <v>2103</v>
      </c>
      <c r="EV4126">
        <v>17271556</v>
      </c>
      <c r="EW4126">
        <v>928</v>
      </c>
      <c r="EX4126">
        <v>210877</v>
      </c>
      <c r="EY4126" t="s">
        <v>9594</v>
      </c>
      <c r="EZ4126">
        <v>1</v>
      </c>
      <c r="FC4126">
        <v>5341</v>
      </c>
      <c r="FD4126" t="s">
        <v>82</v>
      </c>
    </row>
    <row r="4127" spans="1:160" x14ac:dyDescent="0.3">
      <c r="A4127" t="str">
        <f>VLOOKUP(B4127,Table2[],3,FALSE)</f>
        <v>Digital</v>
      </c>
      <c r="B4127" t="str">
        <f>IF(OR(ISNUMBER(FIND("QVC",Z4127)),ISNUMBER(FIND("QVC",AL4127))),"QVC",IF(OR(ISNUMBER(FIND("NCO",H4127)),ISNUMBER(FIND("NCO",Y4127))), "NCO", IF(AL4127="consumer","PMD.com",VLOOKUP(LEFT(H4127,2),Tables!$E$1:$F$11,2,FALSE))))</f>
        <v>PMD.com</v>
      </c>
      <c r="C4127">
        <f t="shared" si="195"/>
        <v>52430001</v>
      </c>
      <c r="D4127">
        <f t="shared" si="196"/>
        <v>1</v>
      </c>
      <c r="E4127" t="str">
        <f t="shared" ca="1" si="194"/>
        <v>shifted orders shipped</v>
      </c>
      <c r="F4127" t="s">
        <v>3539</v>
      </c>
      <c r="G4127" t="s">
        <v>335</v>
      </c>
      <c r="H4127" t="s">
        <v>2102</v>
      </c>
      <c r="I4127" s="6">
        <v>44007.429328703707</v>
      </c>
      <c r="J4127" t="s">
        <v>16</v>
      </c>
      <c r="K4127" s="6">
        <v>44013.724560185183</v>
      </c>
      <c r="M4127" t="s">
        <v>9592</v>
      </c>
      <c r="N4127" t="s">
        <v>9593</v>
      </c>
      <c r="Q4127" t="s">
        <v>816</v>
      </c>
      <c r="R4127" t="s">
        <v>347</v>
      </c>
      <c r="S4127">
        <v>23228</v>
      </c>
      <c r="T4127" t="s">
        <v>338</v>
      </c>
      <c r="U4127" t="s">
        <v>530</v>
      </c>
      <c r="W4127" t="s">
        <v>2228</v>
      </c>
      <c r="Z4127" t="s">
        <v>9592</v>
      </c>
      <c r="AA4127" t="s">
        <v>9593</v>
      </c>
      <c r="AD4127" t="s">
        <v>816</v>
      </c>
      <c r="AE4127" t="s">
        <v>347</v>
      </c>
      <c r="AF4127">
        <v>23228</v>
      </c>
      <c r="AG4127" t="s">
        <v>338</v>
      </c>
      <c r="AH4127" t="s">
        <v>530</v>
      </c>
      <c r="AJ4127" t="s">
        <v>2228</v>
      </c>
      <c r="AL4127" t="s">
        <v>339</v>
      </c>
      <c r="AM4127">
        <v>1</v>
      </c>
      <c r="AN4127">
        <v>1</v>
      </c>
      <c r="AO4127">
        <v>12063</v>
      </c>
      <c r="AQ4127">
        <v>127155</v>
      </c>
      <c r="AR4127">
        <v>52430001</v>
      </c>
      <c r="AS4127" t="s">
        <v>927</v>
      </c>
      <c r="AT4127" t="s">
        <v>75</v>
      </c>
      <c r="AW4127" t="s">
        <v>340</v>
      </c>
      <c r="AX4127" t="s">
        <v>340</v>
      </c>
      <c r="AY4127" t="s">
        <v>357</v>
      </c>
      <c r="AZ4127" t="s">
        <v>363</v>
      </c>
      <c r="BY4127" t="s">
        <v>342</v>
      </c>
      <c r="EQ4127">
        <v>249990</v>
      </c>
      <c r="ER4127" t="s">
        <v>2103</v>
      </c>
      <c r="EV4127">
        <v>17271556</v>
      </c>
      <c r="EW4127">
        <v>928</v>
      </c>
      <c r="EX4127">
        <v>210877</v>
      </c>
      <c r="EY4127" t="s">
        <v>9594</v>
      </c>
      <c r="EZ4127">
        <v>1</v>
      </c>
      <c r="FC4127">
        <v>52430001</v>
      </c>
      <c r="FD4127" t="s">
        <v>75</v>
      </c>
    </row>
    <row r="4128" spans="1:160" x14ac:dyDescent="0.3">
      <c r="A4128" t="str">
        <f>VLOOKUP(B4128,Table2[],3,FALSE)</f>
        <v>Digital</v>
      </c>
      <c r="B4128" t="str">
        <f>IF(OR(ISNUMBER(FIND("QVC",Z4128)),ISNUMBER(FIND("QVC",AL4128))),"QVC",IF(OR(ISNUMBER(FIND("NCO",H4128)),ISNUMBER(FIND("NCO",Y4128))), "NCO", IF(AL4128="consumer","PMD.com",VLOOKUP(LEFT(H4128,2),Tables!$E$1:$F$11,2,FALSE))))</f>
        <v>PMD.com</v>
      </c>
      <c r="C4128">
        <f t="shared" si="195"/>
        <v>53200001</v>
      </c>
      <c r="D4128">
        <f t="shared" si="196"/>
        <v>1</v>
      </c>
      <c r="E4128" t="str">
        <f t="shared" ca="1" si="194"/>
        <v>shifted orders shipped</v>
      </c>
      <c r="F4128" t="s">
        <v>3539</v>
      </c>
      <c r="G4128" t="s">
        <v>335</v>
      </c>
      <c r="H4128" t="s">
        <v>2102</v>
      </c>
      <c r="I4128" s="6">
        <v>44007.429328703707</v>
      </c>
      <c r="J4128" t="s">
        <v>16</v>
      </c>
      <c r="K4128" s="6">
        <v>44013.724560185183</v>
      </c>
      <c r="M4128" t="s">
        <v>9592</v>
      </c>
      <c r="N4128" t="s">
        <v>9593</v>
      </c>
      <c r="Q4128" t="s">
        <v>816</v>
      </c>
      <c r="R4128" t="s">
        <v>347</v>
      </c>
      <c r="S4128">
        <v>23228</v>
      </c>
      <c r="T4128" t="s">
        <v>338</v>
      </c>
      <c r="U4128" t="s">
        <v>530</v>
      </c>
      <c r="W4128" t="s">
        <v>2228</v>
      </c>
      <c r="Z4128" t="s">
        <v>9592</v>
      </c>
      <c r="AA4128" t="s">
        <v>9593</v>
      </c>
      <c r="AD4128" t="s">
        <v>816</v>
      </c>
      <c r="AE4128" t="s">
        <v>347</v>
      </c>
      <c r="AF4128">
        <v>23228</v>
      </c>
      <c r="AG4128" t="s">
        <v>338</v>
      </c>
      <c r="AH4128" t="s">
        <v>530</v>
      </c>
      <c r="AJ4128" t="s">
        <v>2228</v>
      </c>
      <c r="AL4128" t="s">
        <v>339</v>
      </c>
      <c r="AM4128">
        <v>1</v>
      </c>
      <c r="AN4128">
        <v>1</v>
      </c>
      <c r="AO4128">
        <v>15189</v>
      </c>
      <c r="AQ4128">
        <v>123906</v>
      </c>
      <c r="AR4128">
        <v>53200001</v>
      </c>
      <c r="AS4128" t="s">
        <v>973</v>
      </c>
      <c r="AT4128" t="s">
        <v>50</v>
      </c>
      <c r="AW4128" t="s">
        <v>340</v>
      </c>
      <c r="AX4128" t="s">
        <v>340</v>
      </c>
      <c r="AY4128" t="s">
        <v>357</v>
      </c>
      <c r="AZ4128" t="s">
        <v>363</v>
      </c>
      <c r="BY4128" t="s">
        <v>342</v>
      </c>
      <c r="EQ4128">
        <v>252156</v>
      </c>
      <c r="ER4128" t="s">
        <v>2103</v>
      </c>
      <c r="EV4128">
        <v>17271556</v>
      </c>
      <c r="EW4128">
        <v>928</v>
      </c>
      <c r="EX4128">
        <v>210877</v>
      </c>
      <c r="EY4128" t="s">
        <v>9594</v>
      </c>
      <c r="EZ4128">
        <v>1</v>
      </c>
      <c r="FC4128">
        <v>53200001</v>
      </c>
      <c r="FD4128" t="s">
        <v>50</v>
      </c>
    </row>
    <row r="4129" spans="1:160" x14ac:dyDescent="0.3">
      <c r="A4129" t="str">
        <f>VLOOKUP(B4129,Table2[],3,FALSE)</f>
        <v>Digital</v>
      </c>
      <c r="B4129" t="str">
        <f>IF(OR(ISNUMBER(FIND("QVC",Z4129)),ISNUMBER(FIND("QVC",AL4129))),"QVC",IF(OR(ISNUMBER(FIND("NCO",H4129)),ISNUMBER(FIND("NCO",Y4129))), "NCO", IF(AL4129="consumer","PMD.com",VLOOKUP(LEFT(H4129,2),Tables!$E$1:$F$11,2,FALSE))))</f>
        <v>PMD.com</v>
      </c>
      <c r="C4129">
        <f t="shared" si="195"/>
        <v>53780001</v>
      </c>
      <c r="D4129">
        <f t="shared" si="196"/>
        <v>2</v>
      </c>
      <c r="E4129" t="str">
        <f t="shared" ca="1" si="194"/>
        <v>MTD orders shipped</v>
      </c>
      <c r="F4129" t="s">
        <v>3539</v>
      </c>
      <c r="G4129" t="s">
        <v>335</v>
      </c>
      <c r="H4129" t="s">
        <v>9595</v>
      </c>
      <c r="I4129" s="6">
        <v>44013.486712962964</v>
      </c>
      <c r="J4129" t="s">
        <v>16</v>
      </c>
      <c r="K4129" s="6">
        <v>44013.724629629629</v>
      </c>
      <c r="M4129" t="s">
        <v>2978</v>
      </c>
      <c r="N4129" t="s">
        <v>9596</v>
      </c>
      <c r="Q4129" t="s">
        <v>1548</v>
      </c>
      <c r="R4129" t="s">
        <v>465</v>
      </c>
      <c r="S4129" t="s">
        <v>9597</v>
      </c>
      <c r="T4129" t="s">
        <v>338</v>
      </c>
      <c r="U4129" t="s">
        <v>530</v>
      </c>
      <c r="W4129" t="s">
        <v>2979</v>
      </c>
      <c r="Z4129" t="s">
        <v>2978</v>
      </c>
      <c r="AA4129" t="s">
        <v>9596</v>
      </c>
      <c r="AD4129" t="s">
        <v>1548</v>
      </c>
      <c r="AE4129" t="s">
        <v>465</v>
      </c>
      <c r="AF4129" t="s">
        <v>9597</v>
      </c>
      <c r="AG4129" t="s">
        <v>338</v>
      </c>
      <c r="AH4129" t="s">
        <v>530</v>
      </c>
      <c r="AJ4129" t="s">
        <v>2979</v>
      </c>
      <c r="AL4129" t="s">
        <v>339</v>
      </c>
      <c r="AM4129">
        <v>2</v>
      </c>
      <c r="AN4129">
        <v>2</v>
      </c>
      <c r="AO4129">
        <v>43445</v>
      </c>
      <c r="AQ4129">
        <v>124800</v>
      </c>
      <c r="AR4129">
        <v>53780001</v>
      </c>
      <c r="AS4129" t="s">
        <v>30</v>
      </c>
      <c r="AT4129" t="s">
        <v>31</v>
      </c>
      <c r="AW4129" t="s">
        <v>344</v>
      </c>
      <c r="AX4129">
        <v>0</v>
      </c>
      <c r="AY4129" t="s">
        <v>348</v>
      </c>
      <c r="AZ4129">
        <v>0</v>
      </c>
      <c r="BY4129" t="s">
        <v>342</v>
      </c>
      <c r="EQ4129">
        <v>243901</v>
      </c>
      <c r="ER4129" t="s">
        <v>9598</v>
      </c>
      <c r="EV4129">
        <v>17289184</v>
      </c>
      <c r="EW4129">
        <v>928</v>
      </c>
      <c r="EX4129">
        <v>221334</v>
      </c>
      <c r="EY4129">
        <v>9.2748999964335493E+25</v>
      </c>
      <c r="EZ4129">
        <v>1</v>
      </c>
      <c r="FC4129">
        <v>53780001</v>
      </c>
      <c r="FD4129" t="s">
        <v>31</v>
      </c>
    </row>
    <row r="4130" spans="1:160" x14ac:dyDescent="0.3">
      <c r="A4130" t="str">
        <f>VLOOKUP(B4130,Table2[],3,FALSE)</f>
        <v>Digital</v>
      </c>
      <c r="B4130" t="str">
        <f>IF(OR(ISNUMBER(FIND("QVC",Z4130)),ISNUMBER(FIND("QVC",AL4130))),"QVC",IF(OR(ISNUMBER(FIND("NCO",H4130)),ISNUMBER(FIND("NCO",Y4130))), "NCO", IF(AL4130="consumer","PMD.com",VLOOKUP(LEFT(H4130,2),Tables!$E$1:$F$11,2,FALSE))))</f>
        <v>PMD.com</v>
      </c>
      <c r="C4130">
        <f t="shared" si="195"/>
        <v>52430011</v>
      </c>
      <c r="D4130">
        <f t="shared" si="196"/>
        <v>1</v>
      </c>
      <c r="E4130" t="str">
        <f t="shared" ca="1" si="194"/>
        <v>MTD orders shipped</v>
      </c>
      <c r="F4130" t="s">
        <v>3539</v>
      </c>
      <c r="G4130" t="s">
        <v>335</v>
      </c>
      <c r="H4130" t="s">
        <v>9599</v>
      </c>
      <c r="I4130" s="6">
        <v>44013.5078125</v>
      </c>
      <c r="J4130" t="s">
        <v>16</v>
      </c>
      <c r="K4130" s="6">
        <v>44013.724791666667</v>
      </c>
      <c r="M4130" t="s">
        <v>9600</v>
      </c>
      <c r="N4130" t="s">
        <v>9601</v>
      </c>
      <c r="Q4130" t="s">
        <v>2168</v>
      </c>
      <c r="R4130" t="s">
        <v>402</v>
      </c>
      <c r="S4130" t="s">
        <v>9602</v>
      </c>
      <c r="T4130" t="s">
        <v>338</v>
      </c>
      <c r="U4130" t="s">
        <v>530</v>
      </c>
      <c r="W4130" t="s">
        <v>9603</v>
      </c>
      <c r="Z4130" t="s">
        <v>9600</v>
      </c>
      <c r="AA4130" t="s">
        <v>9601</v>
      </c>
      <c r="AD4130" t="s">
        <v>2168</v>
      </c>
      <c r="AE4130" t="s">
        <v>402</v>
      </c>
      <c r="AF4130" t="s">
        <v>9602</v>
      </c>
      <c r="AG4130" t="s">
        <v>338</v>
      </c>
      <c r="AH4130" t="s">
        <v>530</v>
      </c>
      <c r="AJ4130" t="s">
        <v>9603</v>
      </c>
      <c r="AL4130" t="s">
        <v>339</v>
      </c>
      <c r="AM4130">
        <v>1</v>
      </c>
      <c r="AN4130">
        <v>1</v>
      </c>
      <c r="AO4130">
        <v>16581</v>
      </c>
      <c r="AQ4130">
        <v>127156</v>
      </c>
      <c r="AR4130">
        <v>52430011</v>
      </c>
      <c r="AS4130" t="s">
        <v>927</v>
      </c>
      <c r="AT4130" t="s">
        <v>176</v>
      </c>
      <c r="AW4130" t="s">
        <v>366</v>
      </c>
      <c r="AX4130" t="s">
        <v>366</v>
      </c>
      <c r="AY4130" t="s">
        <v>357</v>
      </c>
      <c r="AZ4130" t="s">
        <v>363</v>
      </c>
      <c r="BY4130" t="s">
        <v>342</v>
      </c>
      <c r="EQ4130">
        <v>249895</v>
      </c>
      <c r="ER4130" t="s">
        <v>9604</v>
      </c>
      <c r="EV4130">
        <v>17289191</v>
      </c>
      <c r="EW4130">
        <v>928</v>
      </c>
      <c r="EX4130">
        <v>221341</v>
      </c>
      <c r="EY4130" t="s">
        <v>9605</v>
      </c>
      <c r="EZ4130">
        <v>1</v>
      </c>
      <c r="FC4130">
        <v>52430011</v>
      </c>
      <c r="FD4130" t="s">
        <v>176</v>
      </c>
    </row>
    <row r="4131" spans="1:160" x14ac:dyDescent="0.3">
      <c r="A4131" t="str">
        <f>VLOOKUP(B4131,Table2[],3,FALSE)</f>
        <v>Digital</v>
      </c>
      <c r="B4131" t="str">
        <f>IF(OR(ISNUMBER(FIND("QVC",Z4131)),ISNUMBER(FIND("QVC",AL4131))),"QVC",IF(OR(ISNUMBER(FIND("NCO",H4131)),ISNUMBER(FIND("NCO",Y4131))), "NCO", IF(AL4131="consumer","PMD.com",VLOOKUP(LEFT(H4131,2),Tables!$E$1:$F$11,2,FALSE))))</f>
        <v>PMD.com</v>
      </c>
      <c r="C4131">
        <f t="shared" si="195"/>
        <v>55340001</v>
      </c>
      <c r="D4131">
        <f t="shared" si="196"/>
        <v>1</v>
      </c>
      <c r="E4131" t="str">
        <f t="shared" ca="1" si="194"/>
        <v>MTD orders shipped</v>
      </c>
      <c r="F4131" t="s">
        <v>3539</v>
      </c>
      <c r="G4131" t="s">
        <v>335</v>
      </c>
      <c r="H4131" t="s">
        <v>9599</v>
      </c>
      <c r="I4131" s="6">
        <v>44013.5078125</v>
      </c>
      <c r="J4131" t="s">
        <v>16</v>
      </c>
      <c r="K4131" s="6">
        <v>44013.724791666667</v>
      </c>
      <c r="M4131" t="s">
        <v>9600</v>
      </c>
      <c r="N4131" t="s">
        <v>9601</v>
      </c>
      <c r="Q4131" t="s">
        <v>2168</v>
      </c>
      <c r="R4131" t="s">
        <v>402</v>
      </c>
      <c r="S4131" t="s">
        <v>9602</v>
      </c>
      <c r="T4131" t="s">
        <v>338</v>
      </c>
      <c r="U4131" t="s">
        <v>530</v>
      </c>
      <c r="W4131" t="s">
        <v>9603</v>
      </c>
      <c r="Z4131" t="s">
        <v>9600</v>
      </c>
      <c r="AA4131" t="s">
        <v>9601</v>
      </c>
      <c r="AD4131" t="s">
        <v>2168</v>
      </c>
      <c r="AE4131" t="s">
        <v>402</v>
      </c>
      <c r="AF4131" t="s">
        <v>9602</v>
      </c>
      <c r="AG4131" t="s">
        <v>338</v>
      </c>
      <c r="AH4131" t="s">
        <v>530</v>
      </c>
      <c r="AJ4131" t="s">
        <v>9603</v>
      </c>
      <c r="AL4131" t="s">
        <v>339</v>
      </c>
      <c r="AM4131">
        <v>1</v>
      </c>
      <c r="AN4131">
        <v>1</v>
      </c>
      <c r="AO4131">
        <v>8241</v>
      </c>
      <c r="AQ4131">
        <v>124480</v>
      </c>
      <c r="AR4131">
        <v>55340001</v>
      </c>
      <c r="AS4131" t="s">
        <v>1955</v>
      </c>
      <c r="AT4131" t="s">
        <v>71</v>
      </c>
      <c r="AW4131" t="s">
        <v>343</v>
      </c>
      <c r="BY4131" t="s">
        <v>342</v>
      </c>
      <c r="EQ4131">
        <v>249139</v>
      </c>
      <c r="ER4131" t="s">
        <v>9604</v>
      </c>
      <c r="EV4131">
        <v>17289191</v>
      </c>
      <c r="EW4131">
        <v>928</v>
      </c>
      <c r="EX4131">
        <v>221341</v>
      </c>
      <c r="EY4131" t="s">
        <v>9605</v>
      </c>
      <c r="EZ4131">
        <v>1</v>
      </c>
      <c r="FC4131">
        <v>55340001</v>
      </c>
      <c r="FD4131" t="s">
        <v>71</v>
      </c>
    </row>
    <row r="4132" spans="1:160" x14ac:dyDescent="0.3">
      <c r="A4132" t="str">
        <f>VLOOKUP(B4132,Table2[],3,FALSE)</f>
        <v>Digital</v>
      </c>
      <c r="B4132" t="str">
        <f>IF(OR(ISNUMBER(FIND("QVC",Z4132)),ISNUMBER(FIND("QVC",AL4132))),"QVC",IF(OR(ISNUMBER(FIND("NCO",H4132)),ISNUMBER(FIND("NCO",Y4132))), "NCO", IF(AL4132="consumer","PMD.com",VLOOKUP(LEFT(H4132,2),Tables!$E$1:$F$11,2,FALSE))))</f>
        <v>PMD.com</v>
      </c>
      <c r="C4132">
        <f t="shared" si="195"/>
        <v>52430001</v>
      </c>
      <c r="D4132">
        <f t="shared" si="196"/>
        <v>1</v>
      </c>
      <c r="E4132" t="str">
        <f t="shared" ca="1" si="194"/>
        <v>shifted orders shipped</v>
      </c>
      <c r="F4132" t="s">
        <v>3539</v>
      </c>
      <c r="G4132" t="s">
        <v>335</v>
      </c>
      <c r="H4132" t="s">
        <v>2106</v>
      </c>
      <c r="I4132" s="6">
        <v>44007.429259259261</v>
      </c>
      <c r="J4132" t="s">
        <v>16</v>
      </c>
      <c r="K4132" s="6">
        <v>44013.725104166668</v>
      </c>
      <c r="M4132" t="s">
        <v>9606</v>
      </c>
      <c r="N4132" t="s">
        <v>9607</v>
      </c>
      <c r="Q4132" t="s">
        <v>1524</v>
      </c>
      <c r="R4132" t="s">
        <v>378</v>
      </c>
      <c r="S4132" t="s">
        <v>9608</v>
      </c>
      <c r="T4132" t="s">
        <v>338</v>
      </c>
      <c r="U4132" t="s">
        <v>530</v>
      </c>
      <c r="W4132" t="s">
        <v>9609</v>
      </c>
      <c r="Z4132" t="s">
        <v>9606</v>
      </c>
      <c r="AA4132" t="s">
        <v>9607</v>
      </c>
      <c r="AD4132" t="s">
        <v>1524</v>
      </c>
      <c r="AE4132" t="s">
        <v>378</v>
      </c>
      <c r="AF4132" t="s">
        <v>9608</v>
      </c>
      <c r="AG4132" t="s">
        <v>338</v>
      </c>
      <c r="AH4132" t="s">
        <v>530</v>
      </c>
      <c r="AJ4132" t="s">
        <v>9609</v>
      </c>
      <c r="AL4132" t="s">
        <v>339</v>
      </c>
      <c r="AM4132">
        <v>1</v>
      </c>
      <c r="AN4132">
        <v>1</v>
      </c>
      <c r="AO4132">
        <v>12063</v>
      </c>
      <c r="AQ4132">
        <v>127155</v>
      </c>
      <c r="AR4132">
        <v>52430001</v>
      </c>
      <c r="AS4132" t="s">
        <v>927</v>
      </c>
      <c r="AT4132" t="s">
        <v>75</v>
      </c>
      <c r="AW4132" t="s">
        <v>340</v>
      </c>
      <c r="AX4132" t="s">
        <v>340</v>
      </c>
      <c r="AY4132" t="s">
        <v>357</v>
      </c>
      <c r="AZ4132" t="s">
        <v>363</v>
      </c>
      <c r="BY4132" t="s">
        <v>342</v>
      </c>
      <c r="EQ4132">
        <v>249990</v>
      </c>
      <c r="ER4132" t="s">
        <v>2107</v>
      </c>
      <c r="EV4132">
        <v>17271561</v>
      </c>
      <c r="EW4132">
        <v>928</v>
      </c>
      <c r="EX4132">
        <v>210879</v>
      </c>
      <c r="EY4132" t="s">
        <v>9610</v>
      </c>
      <c r="EZ4132">
        <v>1</v>
      </c>
      <c r="FC4132">
        <v>52430001</v>
      </c>
      <c r="FD4132" t="s">
        <v>75</v>
      </c>
    </row>
    <row r="4133" spans="1:160" x14ac:dyDescent="0.3">
      <c r="A4133" t="str">
        <f>VLOOKUP(B4133,Table2[],3,FALSE)</f>
        <v>Digital</v>
      </c>
      <c r="B4133" t="str">
        <f>IF(OR(ISNUMBER(FIND("QVC",Z4133)),ISNUMBER(FIND("QVC",AL4133))),"QVC",IF(OR(ISNUMBER(FIND("NCO",H4133)),ISNUMBER(FIND("NCO",Y4133))), "NCO", IF(AL4133="consumer","PMD.com",VLOOKUP(LEFT(H4133,2),Tables!$E$1:$F$11,2,FALSE))))</f>
        <v>PMD.com</v>
      </c>
      <c r="C4133">
        <f t="shared" si="195"/>
        <v>52460001</v>
      </c>
      <c r="D4133">
        <f t="shared" si="196"/>
        <v>1</v>
      </c>
      <c r="E4133" t="str">
        <f t="shared" ca="1" si="194"/>
        <v>shifted orders shipped</v>
      </c>
      <c r="F4133" t="s">
        <v>3539</v>
      </c>
      <c r="G4133" t="s">
        <v>335</v>
      </c>
      <c r="H4133" t="s">
        <v>2106</v>
      </c>
      <c r="I4133" s="6">
        <v>44007.429259259261</v>
      </c>
      <c r="J4133" t="s">
        <v>16</v>
      </c>
      <c r="K4133" s="6">
        <v>44013.725104166668</v>
      </c>
      <c r="M4133" t="s">
        <v>9606</v>
      </c>
      <c r="N4133" t="s">
        <v>9607</v>
      </c>
      <c r="Q4133" t="s">
        <v>1524</v>
      </c>
      <c r="R4133" t="s">
        <v>378</v>
      </c>
      <c r="S4133" t="s">
        <v>9608</v>
      </c>
      <c r="T4133" t="s">
        <v>338</v>
      </c>
      <c r="U4133" t="s">
        <v>530</v>
      </c>
      <c r="W4133" t="s">
        <v>9609</v>
      </c>
      <c r="Z4133" t="s">
        <v>9606</v>
      </c>
      <c r="AA4133" t="s">
        <v>9607</v>
      </c>
      <c r="AD4133" t="s">
        <v>1524</v>
      </c>
      <c r="AE4133" t="s">
        <v>378</v>
      </c>
      <c r="AF4133" t="s">
        <v>9608</v>
      </c>
      <c r="AG4133" t="s">
        <v>338</v>
      </c>
      <c r="AH4133" t="s">
        <v>530</v>
      </c>
      <c r="AJ4133" t="s">
        <v>9609</v>
      </c>
      <c r="AL4133" t="s">
        <v>339</v>
      </c>
      <c r="AM4133">
        <v>1</v>
      </c>
      <c r="AN4133">
        <v>1</v>
      </c>
      <c r="AO4133">
        <v>14007</v>
      </c>
      <c r="AQ4133">
        <v>127157</v>
      </c>
      <c r="AR4133">
        <v>52460001</v>
      </c>
      <c r="AS4133" t="s">
        <v>972</v>
      </c>
      <c r="AT4133" t="s">
        <v>76</v>
      </c>
      <c r="AW4133" t="s">
        <v>340</v>
      </c>
      <c r="AX4133" t="s">
        <v>340</v>
      </c>
      <c r="AY4133" t="s">
        <v>341</v>
      </c>
      <c r="AZ4133">
        <v>0</v>
      </c>
      <c r="BY4133" t="s">
        <v>342</v>
      </c>
      <c r="EQ4133">
        <v>252044</v>
      </c>
      <c r="ER4133" t="s">
        <v>2107</v>
      </c>
      <c r="EV4133">
        <v>17271561</v>
      </c>
      <c r="EW4133">
        <v>928</v>
      </c>
      <c r="EX4133">
        <v>210879</v>
      </c>
      <c r="EY4133" t="s">
        <v>9610</v>
      </c>
      <c r="EZ4133">
        <v>1</v>
      </c>
      <c r="FC4133">
        <v>52460001</v>
      </c>
      <c r="FD4133" t="s">
        <v>76</v>
      </c>
    </row>
    <row r="4134" spans="1:160" x14ac:dyDescent="0.3">
      <c r="A4134" t="str">
        <f>VLOOKUP(B4134,Table2[],3,FALSE)</f>
        <v>Digital</v>
      </c>
      <c r="B4134" t="str">
        <f>IF(OR(ISNUMBER(FIND("QVC",Z4134)),ISNUMBER(FIND("QVC",AL4134))),"QVC",IF(OR(ISNUMBER(FIND("NCO",H4134)),ISNUMBER(FIND("NCO",Y4134))), "NCO", IF(AL4134="consumer","PMD.com",VLOOKUP(LEFT(H4134,2),Tables!$E$1:$F$11,2,FALSE))))</f>
        <v>PMD.com</v>
      </c>
      <c r="C4134">
        <f t="shared" si="195"/>
        <v>52480001</v>
      </c>
      <c r="D4134">
        <f t="shared" si="196"/>
        <v>1</v>
      </c>
      <c r="E4134" t="str">
        <f t="shared" ca="1" si="194"/>
        <v>shifted orders shipped</v>
      </c>
      <c r="F4134" t="s">
        <v>3539</v>
      </c>
      <c r="G4134" t="s">
        <v>335</v>
      </c>
      <c r="H4134" t="s">
        <v>2106</v>
      </c>
      <c r="I4134" s="6">
        <v>44007.429259259261</v>
      </c>
      <c r="J4134" t="s">
        <v>16</v>
      </c>
      <c r="K4134" s="6">
        <v>44013.725104166668</v>
      </c>
      <c r="M4134" t="s">
        <v>9606</v>
      </c>
      <c r="N4134" t="s">
        <v>9607</v>
      </c>
      <c r="Q4134" t="s">
        <v>1524</v>
      </c>
      <c r="R4134" t="s">
        <v>378</v>
      </c>
      <c r="S4134" t="s">
        <v>9608</v>
      </c>
      <c r="T4134" t="s">
        <v>338</v>
      </c>
      <c r="U4134" t="s">
        <v>530</v>
      </c>
      <c r="W4134" t="s">
        <v>9609</v>
      </c>
      <c r="Z4134" t="s">
        <v>9606</v>
      </c>
      <c r="AA4134" t="s">
        <v>9607</v>
      </c>
      <c r="AD4134" t="s">
        <v>1524</v>
      </c>
      <c r="AE4134" t="s">
        <v>378</v>
      </c>
      <c r="AF4134" t="s">
        <v>9608</v>
      </c>
      <c r="AG4134" t="s">
        <v>338</v>
      </c>
      <c r="AH4134" t="s">
        <v>530</v>
      </c>
      <c r="AJ4134" t="s">
        <v>9609</v>
      </c>
      <c r="AL4134" t="s">
        <v>339</v>
      </c>
      <c r="AM4134">
        <v>1</v>
      </c>
      <c r="AN4134">
        <v>1</v>
      </c>
      <c r="AO4134">
        <v>15799</v>
      </c>
      <c r="AQ4134">
        <v>127159</v>
      </c>
      <c r="AR4134">
        <v>52480001</v>
      </c>
      <c r="AS4134" t="s">
        <v>125</v>
      </c>
      <c r="AT4134" t="s">
        <v>126</v>
      </c>
      <c r="AW4134" t="s">
        <v>343</v>
      </c>
      <c r="BY4134" t="s">
        <v>342</v>
      </c>
      <c r="EQ4134">
        <v>250262</v>
      </c>
      <c r="ER4134" t="s">
        <v>2107</v>
      </c>
      <c r="EV4134">
        <v>17271561</v>
      </c>
      <c r="EW4134">
        <v>928</v>
      </c>
      <c r="EX4134">
        <v>210879</v>
      </c>
      <c r="EY4134" t="s">
        <v>9610</v>
      </c>
      <c r="EZ4134">
        <v>1</v>
      </c>
      <c r="FC4134">
        <v>52480001</v>
      </c>
      <c r="FD4134" t="s">
        <v>126</v>
      </c>
    </row>
    <row r="4135" spans="1:160" x14ac:dyDescent="0.3">
      <c r="A4135" t="str">
        <f>VLOOKUP(B4135,Table2[],3,FALSE)</f>
        <v>Digital</v>
      </c>
      <c r="B4135" t="str">
        <f>IF(OR(ISNUMBER(FIND("QVC",Z4135)),ISNUMBER(FIND("QVC",AL4135))),"QVC",IF(OR(ISNUMBER(FIND("NCO",H4135)),ISNUMBER(FIND("NCO",Y4135))), "NCO", IF(AL4135="consumer","PMD.com",VLOOKUP(LEFT(H4135,2),Tables!$E$1:$F$11,2,FALSE))))</f>
        <v>PMD.com</v>
      </c>
      <c r="C4135">
        <f t="shared" si="195"/>
        <v>51410001</v>
      </c>
      <c r="D4135">
        <f t="shared" si="196"/>
        <v>1</v>
      </c>
      <c r="E4135" t="str">
        <f t="shared" ca="1" si="194"/>
        <v>MTD orders shipped</v>
      </c>
      <c r="F4135" t="s">
        <v>3539</v>
      </c>
      <c r="G4135" t="s">
        <v>335</v>
      </c>
      <c r="H4135" t="s">
        <v>9611</v>
      </c>
      <c r="I4135" s="6">
        <v>44013.494513888887</v>
      </c>
      <c r="J4135" t="s">
        <v>16</v>
      </c>
      <c r="K4135" s="6">
        <v>44013.725289351853</v>
      </c>
      <c r="M4135" t="s">
        <v>9612</v>
      </c>
      <c r="N4135" t="s">
        <v>9613</v>
      </c>
      <c r="O4135" t="s">
        <v>9614</v>
      </c>
      <c r="Q4135" t="s">
        <v>2193</v>
      </c>
      <c r="R4135" t="s">
        <v>368</v>
      </c>
      <c r="S4135" t="s">
        <v>9615</v>
      </c>
      <c r="T4135" t="s">
        <v>338</v>
      </c>
      <c r="U4135" t="s">
        <v>530</v>
      </c>
      <c r="W4135" t="s">
        <v>9616</v>
      </c>
      <c r="Z4135" t="s">
        <v>9612</v>
      </c>
      <c r="AA4135" t="s">
        <v>9613</v>
      </c>
      <c r="AB4135" t="s">
        <v>9614</v>
      </c>
      <c r="AD4135" t="s">
        <v>2193</v>
      </c>
      <c r="AE4135" t="s">
        <v>368</v>
      </c>
      <c r="AF4135" t="s">
        <v>9615</v>
      </c>
      <c r="AG4135" t="s">
        <v>338</v>
      </c>
      <c r="AH4135" t="s">
        <v>530</v>
      </c>
      <c r="AJ4135" t="s">
        <v>9616</v>
      </c>
      <c r="AL4135" t="s">
        <v>339</v>
      </c>
      <c r="AM4135">
        <v>1</v>
      </c>
      <c r="AN4135">
        <v>1</v>
      </c>
      <c r="AO4135">
        <v>10146</v>
      </c>
      <c r="AQ4135">
        <v>124431</v>
      </c>
      <c r="AR4135">
        <v>51410001</v>
      </c>
      <c r="AS4135" t="s">
        <v>2386</v>
      </c>
      <c r="AT4135" t="s">
        <v>81</v>
      </c>
      <c r="AW4135" t="s">
        <v>340</v>
      </c>
      <c r="AX4135" t="s">
        <v>340</v>
      </c>
      <c r="AY4135" t="s">
        <v>432</v>
      </c>
      <c r="AZ4135">
        <v>0</v>
      </c>
      <c r="BY4135" t="s">
        <v>342</v>
      </c>
      <c r="EQ4135">
        <v>253369</v>
      </c>
      <c r="ER4135" t="s">
        <v>9617</v>
      </c>
      <c r="EV4135">
        <v>17289187</v>
      </c>
      <c r="EW4135">
        <v>928</v>
      </c>
      <c r="EX4135">
        <v>221337</v>
      </c>
      <c r="EY4135">
        <v>9.2748999964335493E+25</v>
      </c>
      <c r="EZ4135">
        <v>1</v>
      </c>
      <c r="FC4135">
        <v>51410001</v>
      </c>
      <c r="FD4135" t="s">
        <v>81</v>
      </c>
    </row>
    <row r="4136" spans="1:160" x14ac:dyDescent="0.3">
      <c r="A4136" t="str">
        <f>VLOOKUP(B4136,Table2[],3,FALSE)</f>
        <v>Digital</v>
      </c>
      <c r="B4136" t="str">
        <f>IF(OR(ISNUMBER(FIND("QVC",Z4136)),ISNUMBER(FIND("QVC",AL4136))),"QVC",IF(OR(ISNUMBER(FIND("NCO",H4136)),ISNUMBER(FIND("NCO",Y4136))), "NCO", IF(AL4136="consumer","PMD.com",VLOOKUP(LEFT(H4136,2),Tables!$E$1:$F$11,2,FALSE))))</f>
        <v>PMD.com</v>
      </c>
      <c r="C4136">
        <f t="shared" si="195"/>
        <v>51070001</v>
      </c>
      <c r="D4136">
        <f t="shared" si="196"/>
        <v>1</v>
      </c>
      <c r="E4136" t="str">
        <f t="shared" ca="1" si="194"/>
        <v>shifted orders shipped</v>
      </c>
      <c r="F4136" t="s">
        <v>3539</v>
      </c>
      <c r="G4136" t="s">
        <v>335</v>
      </c>
      <c r="H4136" t="s">
        <v>2108</v>
      </c>
      <c r="I4136" s="6">
        <v>44007.429224537038</v>
      </c>
      <c r="J4136" t="s">
        <v>16</v>
      </c>
      <c r="K4136" s="6">
        <v>44013.725543981483</v>
      </c>
      <c r="M4136" t="s">
        <v>9618</v>
      </c>
      <c r="N4136" t="s">
        <v>9619</v>
      </c>
      <c r="Q4136" t="s">
        <v>709</v>
      </c>
      <c r="R4136" t="s">
        <v>411</v>
      </c>
      <c r="S4136">
        <v>29611</v>
      </c>
      <c r="T4136" t="s">
        <v>338</v>
      </c>
      <c r="U4136" t="s">
        <v>530</v>
      </c>
      <c r="W4136" t="s">
        <v>9620</v>
      </c>
      <c r="Z4136" t="s">
        <v>9618</v>
      </c>
      <c r="AA4136" t="s">
        <v>9619</v>
      </c>
      <c r="AD4136" t="s">
        <v>709</v>
      </c>
      <c r="AE4136" t="s">
        <v>411</v>
      </c>
      <c r="AF4136">
        <v>29611</v>
      </c>
      <c r="AG4136" t="s">
        <v>338</v>
      </c>
      <c r="AH4136" t="s">
        <v>530</v>
      </c>
      <c r="AJ4136" t="s">
        <v>9620</v>
      </c>
      <c r="AL4136" t="s">
        <v>339</v>
      </c>
      <c r="AM4136">
        <v>1</v>
      </c>
      <c r="AN4136">
        <v>1</v>
      </c>
      <c r="AO4136">
        <v>10147</v>
      </c>
      <c r="AQ4136">
        <v>124429</v>
      </c>
      <c r="AR4136">
        <v>51070001</v>
      </c>
      <c r="AS4136" t="s">
        <v>1886</v>
      </c>
      <c r="AT4136" t="s">
        <v>45</v>
      </c>
      <c r="AW4136" t="s">
        <v>343</v>
      </c>
      <c r="BY4136" t="s">
        <v>342</v>
      </c>
      <c r="EQ4136">
        <v>251956</v>
      </c>
      <c r="ER4136" t="s">
        <v>2109</v>
      </c>
      <c r="EV4136">
        <v>17271563</v>
      </c>
      <c r="EW4136">
        <v>928</v>
      </c>
      <c r="EX4136">
        <v>210880</v>
      </c>
      <c r="EY4136" t="s">
        <v>9621</v>
      </c>
      <c r="EZ4136">
        <v>1</v>
      </c>
      <c r="FC4136">
        <v>51070001</v>
      </c>
      <c r="FD4136" t="s">
        <v>45</v>
      </c>
    </row>
    <row r="4137" spans="1:160" x14ac:dyDescent="0.3">
      <c r="A4137" t="str">
        <f>VLOOKUP(B4137,Table2[],3,FALSE)</f>
        <v>Digital</v>
      </c>
      <c r="B4137" t="str">
        <f>IF(OR(ISNUMBER(FIND("QVC",Z4137)),ISNUMBER(FIND("QVC",AL4137))),"QVC",IF(OR(ISNUMBER(FIND("NCO",H4137)),ISNUMBER(FIND("NCO",Y4137))), "NCO", IF(AL4137="consumer","PMD.com",VLOOKUP(LEFT(H4137,2),Tables!$E$1:$F$11,2,FALSE))))</f>
        <v>PMD.com</v>
      </c>
      <c r="C4137">
        <f t="shared" si="195"/>
        <v>5341</v>
      </c>
      <c r="D4137">
        <f t="shared" si="196"/>
        <v>1</v>
      </c>
      <c r="E4137" t="str">
        <f t="shared" ca="1" si="194"/>
        <v>shifted orders shipped</v>
      </c>
      <c r="F4137" t="s">
        <v>3539</v>
      </c>
      <c r="G4137" t="s">
        <v>335</v>
      </c>
      <c r="H4137" t="s">
        <v>2108</v>
      </c>
      <c r="I4137" s="6">
        <v>44007.429224537038</v>
      </c>
      <c r="J4137" t="s">
        <v>16</v>
      </c>
      <c r="K4137" s="6">
        <v>44013.725543981483</v>
      </c>
      <c r="M4137" t="s">
        <v>9618</v>
      </c>
      <c r="N4137" t="s">
        <v>9619</v>
      </c>
      <c r="Q4137" t="s">
        <v>709</v>
      </c>
      <c r="R4137" t="s">
        <v>411</v>
      </c>
      <c r="S4137">
        <v>29611</v>
      </c>
      <c r="T4137" t="s">
        <v>338</v>
      </c>
      <c r="U4137" t="s">
        <v>530</v>
      </c>
      <c r="W4137" t="s">
        <v>9620</v>
      </c>
      <c r="Z4137" t="s">
        <v>9618</v>
      </c>
      <c r="AA4137" t="s">
        <v>9619</v>
      </c>
      <c r="AD4137" t="s">
        <v>709</v>
      </c>
      <c r="AE4137" t="s">
        <v>411</v>
      </c>
      <c r="AF4137">
        <v>29611</v>
      </c>
      <c r="AG4137" t="s">
        <v>338</v>
      </c>
      <c r="AH4137" t="s">
        <v>530</v>
      </c>
      <c r="AJ4137" t="s">
        <v>9620</v>
      </c>
      <c r="AL4137" t="s">
        <v>339</v>
      </c>
      <c r="AM4137">
        <v>1</v>
      </c>
      <c r="AN4137">
        <v>1</v>
      </c>
      <c r="AO4137">
        <v>15156</v>
      </c>
      <c r="AQ4137">
        <v>124187</v>
      </c>
      <c r="AR4137">
        <v>5341</v>
      </c>
      <c r="AS4137" t="s">
        <v>831</v>
      </c>
      <c r="AT4137" t="s">
        <v>82</v>
      </c>
      <c r="AW4137" t="s">
        <v>340</v>
      </c>
      <c r="AX4137" t="s">
        <v>340</v>
      </c>
      <c r="AY4137" t="s">
        <v>345</v>
      </c>
      <c r="AZ4137" t="s">
        <v>346</v>
      </c>
      <c r="BY4137" t="s">
        <v>342</v>
      </c>
      <c r="EQ4137">
        <v>244247</v>
      </c>
      <c r="ER4137" t="s">
        <v>2109</v>
      </c>
      <c r="EV4137">
        <v>17271563</v>
      </c>
      <c r="EW4137">
        <v>928</v>
      </c>
      <c r="EX4137">
        <v>210880</v>
      </c>
      <c r="EY4137" t="s">
        <v>9621</v>
      </c>
      <c r="EZ4137">
        <v>1</v>
      </c>
      <c r="FC4137">
        <v>95009</v>
      </c>
      <c r="FD4137" t="s">
        <v>1169</v>
      </c>
    </row>
    <row r="4138" spans="1:160" x14ac:dyDescent="0.3">
      <c r="A4138" t="str">
        <f>VLOOKUP(B4138,Table2[],3,FALSE)</f>
        <v>Digital</v>
      </c>
      <c r="B4138" t="str">
        <f>IF(OR(ISNUMBER(FIND("QVC",Z4138)),ISNUMBER(FIND("QVC",AL4138))),"QVC",IF(OR(ISNUMBER(FIND("NCO",H4138)),ISNUMBER(FIND("NCO",Y4138))), "NCO", IF(AL4138="consumer","PMD.com",VLOOKUP(LEFT(H4138,2),Tables!$E$1:$F$11,2,FALSE))))</f>
        <v>PMD.com</v>
      </c>
      <c r="C4138">
        <f t="shared" si="195"/>
        <v>51090001</v>
      </c>
      <c r="D4138">
        <f t="shared" si="196"/>
        <v>1</v>
      </c>
      <c r="E4138" t="str">
        <f t="shared" ca="1" si="194"/>
        <v>shifted orders shipped</v>
      </c>
      <c r="F4138" t="s">
        <v>3539</v>
      </c>
      <c r="G4138" t="s">
        <v>335</v>
      </c>
      <c r="H4138" t="s">
        <v>2108</v>
      </c>
      <c r="I4138" s="6">
        <v>44007.429224537038</v>
      </c>
      <c r="J4138" t="s">
        <v>16</v>
      </c>
      <c r="K4138" s="6">
        <v>44013.725543981483</v>
      </c>
      <c r="M4138" t="s">
        <v>9618</v>
      </c>
      <c r="N4138" t="s">
        <v>9619</v>
      </c>
      <c r="Q4138" t="s">
        <v>709</v>
      </c>
      <c r="R4138" t="s">
        <v>411</v>
      </c>
      <c r="S4138">
        <v>29611</v>
      </c>
      <c r="T4138" t="s">
        <v>338</v>
      </c>
      <c r="U4138" t="s">
        <v>530</v>
      </c>
      <c r="W4138" t="s">
        <v>9620</v>
      </c>
      <c r="Z4138" t="s">
        <v>9618</v>
      </c>
      <c r="AA4138" t="s">
        <v>9619</v>
      </c>
      <c r="AD4138" t="s">
        <v>709</v>
      </c>
      <c r="AE4138" t="s">
        <v>411</v>
      </c>
      <c r="AF4138">
        <v>29611</v>
      </c>
      <c r="AG4138" t="s">
        <v>338</v>
      </c>
      <c r="AH4138" t="s">
        <v>530</v>
      </c>
      <c r="AJ4138" t="s">
        <v>9620</v>
      </c>
      <c r="AL4138" t="s">
        <v>339</v>
      </c>
      <c r="AM4138">
        <v>1</v>
      </c>
      <c r="AN4138">
        <v>1</v>
      </c>
      <c r="AO4138">
        <v>4885</v>
      </c>
      <c r="AQ4138">
        <v>124202</v>
      </c>
      <c r="AR4138">
        <v>51090001</v>
      </c>
      <c r="AS4138" t="s">
        <v>1986</v>
      </c>
      <c r="AT4138" t="s">
        <v>60</v>
      </c>
      <c r="AW4138" t="s">
        <v>340</v>
      </c>
      <c r="AX4138" t="s">
        <v>340</v>
      </c>
      <c r="AY4138" t="s">
        <v>357</v>
      </c>
      <c r="AZ4138" t="s">
        <v>361</v>
      </c>
      <c r="BY4138" t="s">
        <v>342</v>
      </c>
      <c r="EQ4138">
        <v>250831</v>
      </c>
      <c r="ER4138" t="s">
        <v>2109</v>
      </c>
      <c r="EV4138">
        <v>17271563</v>
      </c>
      <c r="EW4138">
        <v>928</v>
      </c>
      <c r="EX4138">
        <v>210880</v>
      </c>
      <c r="EY4138" t="s">
        <v>9621</v>
      </c>
      <c r="EZ4138">
        <v>1</v>
      </c>
      <c r="FC4138">
        <v>95009</v>
      </c>
      <c r="FD4138" t="s">
        <v>1169</v>
      </c>
    </row>
    <row r="4139" spans="1:160" x14ac:dyDescent="0.3">
      <c r="A4139" t="str">
        <f>VLOOKUP(B4139,Table2[],3,FALSE)</f>
        <v>Digital</v>
      </c>
      <c r="B4139" t="str">
        <f>IF(OR(ISNUMBER(FIND("QVC",Z4139)),ISNUMBER(FIND("QVC",AL4139))),"QVC",IF(OR(ISNUMBER(FIND("NCO",H4139)),ISNUMBER(FIND("NCO",Y4139))), "NCO", IF(AL4139="consumer","PMD.com",VLOOKUP(LEFT(H4139,2),Tables!$E$1:$F$11,2,FALSE))))</f>
        <v>PMD.com</v>
      </c>
      <c r="C4139">
        <f t="shared" si="195"/>
        <v>53800001</v>
      </c>
      <c r="D4139">
        <f t="shared" si="196"/>
        <v>1</v>
      </c>
      <c r="E4139" t="str">
        <f t="shared" ca="1" si="194"/>
        <v>MTD orders shipped</v>
      </c>
      <c r="F4139" t="s">
        <v>3539</v>
      </c>
      <c r="G4139" t="s">
        <v>335</v>
      </c>
      <c r="H4139" t="s">
        <v>9622</v>
      </c>
      <c r="I4139" s="6">
        <v>44013.502986111111</v>
      </c>
      <c r="J4139" t="s">
        <v>16</v>
      </c>
      <c r="K4139" s="6">
        <v>44013.725763888891</v>
      </c>
      <c r="M4139" t="s">
        <v>9623</v>
      </c>
      <c r="N4139" t="s">
        <v>9624</v>
      </c>
      <c r="Q4139" t="s">
        <v>431</v>
      </c>
      <c r="R4139" t="s">
        <v>413</v>
      </c>
      <c r="S4139" t="s">
        <v>9625</v>
      </c>
      <c r="T4139" t="s">
        <v>338</v>
      </c>
      <c r="U4139" t="s">
        <v>530</v>
      </c>
      <c r="W4139" t="s">
        <v>9626</v>
      </c>
      <c r="Z4139" t="s">
        <v>9623</v>
      </c>
      <c r="AA4139" t="s">
        <v>9624</v>
      </c>
      <c r="AD4139" t="s">
        <v>431</v>
      </c>
      <c r="AE4139" t="s">
        <v>413</v>
      </c>
      <c r="AF4139" t="s">
        <v>9625</v>
      </c>
      <c r="AG4139" t="s">
        <v>338</v>
      </c>
      <c r="AH4139" t="s">
        <v>530</v>
      </c>
      <c r="AJ4139" t="s">
        <v>9626</v>
      </c>
      <c r="AL4139" t="s">
        <v>339</v>
      </c>
      <c r="AM4139">
        <v>1</v>
      </c>
      <c r="AN4139">
        <v>1</v>
      </c>
      <c r="AO4139">
        <v>7272</v>
      </c>
      <c r="AQ4139">
        <v>124461</v>
      </c>
      <c r="AR4139">
        <v>53800001</v>
      </c>
      <c r="AS4139" t="s">
        <v>135</v>
      </c>
      <c r="AT4139" t="s">
        <v>172</v>
      </c>
      <c r="AW4139" t="s">
        <v>340</v>
      </c>
      <c r="AX4139">
        <v>0</v>
      </c>
      <c r="AY4139" t="s">
        <v>348</v>
      </c>
      <c r="AZ4139">
        <v>0</v>
      </c>
      <c r="BY4139" t="s">
        <v>342</v>
      </c>
      <c r="EQ4139">
        <v>243225</v>
      </c>
      <c r="ER4139" t="s">
        <v>9627</v>
      </c>
      <c r="EV4139">
        <v>17289188</v>
      </c>
      <c r="EW4139">
        <v>928</v>
      </c>
      <c r="EX4139">
        <v>221338</v>
      </c>
      <c r="EY4139">
        <v>9.2748999964335493E+25</v>
      </c>
      <c r="EZ4139">
        <v>1</v>
      </c>
      <c r="FC4139">
        <v>53800001</v>
      </c>
      <c r="FD4139" t="s">
        <v>172</v>
      </c>
    </row>
    <row r="4140" spans="1:160" x14ac:dyDescent="0.3">
      <c r="A4140" t="str">
        <f>VLOOKUP(B4140,Table2[],3,FALSE)</f>
        <v>Digital</v>
      </c>
      <c r="B4140" t="str">
        <f>IF(OR(ISNUMBER(FIND("QVC",Z4140)),ISNUMBER(FIND("QVC",AL4140))),"QVC",IF(OR(ISNUMBER(FIND("NCO",H4140)),ISNUMBER(FIND("NCO",Y4140))), "NCO", IF(AL4140="consumer","PMD.com",VLOOKUP(LEFT(H4140,2),Tables!$E$1:$F$11,2,FALSE))))</f>
        <v>PMD.com</v>
      </c>
      <c r="C4140">
        <f t="shared" si="195"/>
        <v>53700001</v>
      </c>
      <c r="D4140">
        <f t="shared" si="196"/>
        <v>1</v>
      </c>
      <c r="E4140" t="str">
        <f t="shared" ca="1" si="194"/>
        <v>MTD orders shipped</v>
      </c>
      <c r="F4140" t="s">
        <v>3539</v>
      </c>
      <c r="G4140" t="s">
        <v>335</v>
      </c>
      <c r="H4140" t="s">
        <v>9622</v>
      </c>
      <c r="I4140" s="6">
        <v>44013.502986111111</v>
      </c>
      <c r="J4140" t="s">
        <v>16</v>
      </c>
      <c r="K4140" s="6">
        <v>44013.725763888891</v>
      </c>
      <c r="M4140" t="s">
        <v>9623</v>
      </c>
      <c r="N4140" t="s">
        <v>9624</v>
      </c>
      <c r="Q4140" t="s">
        <v>431</v>
      </c>
      <c r="R4140" t="s">
        <v>413</v>
      </c>
      <c r="S4140" t="s">
        <v>9625</v>
      </c>
      <c r="T4140" t="s">
        <v>338</v>
      </c>
      <c r="U4140" t="s">
        <v>530</v>
      </c>
      <c r="W4140" t="s">
        <v>9626</v>
      </c>
      <c r="Z4140" t="s">
        <v>9623</v>
      </c>
      <c r="AA4140" t="s">
        <v>9624</v>
      </c>
      <c r="AD4140" t="s">
        <v>431</v>
      </c>
      <c r="AE4140" t="s">
        <v>413</v>
      </c>
      <c r="AF4140" t="s">
        <v>9625</v>
      </c>
      <c r="AG4140" t="s">
        <v>338</v>
      </c>
      <c r="AH4140" t="s">
        <v>530</v>
      </c>
      <c r="AJ4140" t="s">
        <v>9626</v>
      </c>
      <c r="AL4140" t="s">
        <v>339</v>
      </c>
      <c r="AM4140">
        <v>1</v>
      </c>
      <c r="AN4140">
        <v>1</v>
      </c>
      <c r="AO4140">
        <v>1910</v>
      </c>
      <c r="AQ4140">
        <v>124453</v>
      </c>
      <c r="AR4140">
        <v>53700001</v>
      </c>
      <c r="AS4140" t="s">
        <v>67</v>
      </c>
      <c r="AT4140" t="s">
        <v>68</v>
      </c>
      <c r="AW4140" t="s">
        <v>343</v>
      </c>
      <c r="BY4140" t="s">
        <v>342</v>
      </c>
      <c r="EQ4140">
        <v>245106</v>
      </c>
      <c r="ER4140" t="s">
        <v>9627</v>
      </c>
      <c r="EV4140">
        <v>17289188</v>
      </c>
      <c r="EW4140">
        <v>928</v>
      </c>
      <c r="EX4140">
        <v>221338</v>
      </c>
      <c r="EY4140">
        <v>9.2748999964335493E+25</v>
      </c>
      <c r="EZ4140">
        <v>1</v>
      </c>
      <c r="FC4140">
        <v>53700001</v>
      </c>
      <c r="FD4140" t="s">
        <v>68</v>
      </c>
    </row>
    <row r="4141" spans="1:160" x14ac:dyDescent="0.3">
      <c r="A4141" t="str">
        <f>VLOOKUP(B4141,Table2[],3,FALSE)</f>
        <v>Digital</v>
      </c>
      <c r="B4141" t="str">
        <f>IF(OR(ISNUMBER(FIND("QVC",Z4141)),ISNUMBER(FIND("QVC",AL4141))),"QVC",IF(OR(ISNUMBER(FIND("NCO",H4141)),ISNUMBER(FIND("NCO",Y4141))), "NCO", IF(AL4141="consumer","PMD.com",VLOOKUP(LEFT(H4141,2),Tables!$E$1:$F$11,2,FALSE))))</f>
        <v>PMD.com</v>
      </c>
      <c r="C4141">
        <f t="shared" si="195"/>
        <v>52460001</v>
      </c>
      <c r="D4141">
        <f t="shared" si="196"/>
        <v>1</v>
      </c>
      <c r="E4141" t="str">
        <f t="shared" ca="1" si="194"/>
        <v>MTD orders shipped</v>
      </c>
      <c r="F4141" t="s">
        <v>3539</v>
      </c>
      <c r="G4141" t="s">
        <v>335</v>
      </c>
      <c r="H4141" t="s">
        <v>9628</v>
      </c>
      <c r="I4141" s="6">
        <v>44013.613912037035</v>
      </c>
      <c r="J4141" t="s">
        <v>16</v>
      </c>
      <c r="K4141" s="6">
        <v>44013.725914351853</v>
      </c>
      <c r="M4141" t="s">
        <v>9629</v>
      </c>
      <c r="N4141" t="s">
        <v>9630</v>
      </c>
      <c r="Q4141" t="s">
        <v>1183</v>
      </c>
      <c r="R4141" t="s">
        <v>360</v>
      </c>
      <c r="S4141" t="s">
        <v>9631</v>
      </c>
      <c r="T4141" t="s">
        <v>338</v>
      </c>
      <c r="U4141" t="s">
        <v>530</v>
      </c>
      <c r="W4141" t="s">
        <v>9632</v>
      </c>
      <c r="Z4141" t="s">
        <v>9629</v>
      </c>
      <c r="AA4141" t="s">
        <v>9630</v>
      </c>
      <c r="AD4141" t="s">
        <v>1183</v>
      </c>
      <c r="AE4141" t="s">
        <v>360</v>
      </c>
      <c r="AF4141" t="s">
        <v>9631</v>
      </c>
      <c r="AG4141" t="s">
        <v>338</v>
      </c>
      <c r="AH4141" t="s">
        <v>530</v>
      </c>
      <c r="AJ4141" t="s">
        <v>9632</v>
      </c>
      <c r="AL4141" t="s">
        <v>339</v>
      </c>
      <c r="AM4141">
        <v>1</v>
      </c>
      <c r="AN4141">
        <v>1</v>
      </c>
      <c r="AO4141">
        <v>14007</v>
      </c>
      <c r="AQ4141">
        <v>127157</v>
      </c>
      <c r="AR4141">
        <v>52460001</v>
      </c>
      <c r="AS4141" t="s">
        <v>972</v>
      </c>
      <c r="AT4141" t="s">
        <v>76</v>
      </c>
      <c r="AW4141" t="s">
        <v>340</v>
      </c>
      <c r="AX4141" t="s">
        <v>340</v>
      </c>
      <c r="AY4141" t="s">
        <v>341</v>
      </c>
      <c r="AZ4141">
        <v>0</v>
      </c>
      <c r="BY4141" t="s">
        <v>342</v>
      </c>
      <c r="EQ4141">
        <v>252044</v>
      </c>
      <c r="ER4141" t="s">
        <v>9633</v>
      </c>
      <c r="EV4141">
        <v>17289419</v>
      </c>
      <c r="EW4141">
        <v>928</v>
      </c>
      <c r="EX4141">
        <v>221388</v>
      </c>
      <c r="EY4141" t="s">
        <v>9634</v>
      </c>
      <c r="EZ4141">
        <v>1</v>
      </c>
      <c r="FC4141">
        <v>52460001</v>
      </c>
      <c r="FD4141" t="s">
        <v>76</v>
      </c>
    </row>
    <row r="4142" spans="1:160" x14ac:dyDescent="0.3">
      <c r="A4142" t="str">
        <f>VLOOKUP(B4142,Table2[],3,FALSE)</f>
        <v>Digital</v>
      </c>
      <c r="B4142" t="str">
        <f>IF(OR(ISNUMBER(FIND("QVC",Z4142)),ISNUMBER(FIND("QVC",AL4142))),"QVC",IF(OR(ISNUMBER(FIND("NCO",H4142)),ISNUMBER(FIND("NCO",Y4142))), "NCO", IF(AL4142="consumer","PMD.com",VLOOKUP(LEFT(H4142,2),Tables!$E$1:$F$11,2,FALSE))))</f>
        <v>PMD.com</v>
      </c>
      <c r="C4142">
        <f t="shared" si="195"/>
        <v>53160001</v>
      </c>
      <c r="D4142">
        <f t="shared" si="196"/>
        <v>1</v>
      </c>
      <c r="E4142" t="str">
        <f t="shared" ca="1" si="194"/>
        <v>MTD orders shipped</v>
      </c>
      <c r="F4142" t="s">
        <v>3539</v>
      </c>
      <c r="G4142" t="s">
        <v>335</v>
      </c>
      <c r="H4142" t="s">
        <v>9628</v>
      </c>
      <c r="I4142" s="6">
        <v>44013.613912037035</v>
      </c>
      <c r="J4142" t="s">
        <v>16</v>
      </c>
      <c r="K4142" s="6">
        <v>44013.725914351853</v>
      </c>
      <c r="M4142" t="s">
        <v>9629</v>
      </c>
      <c r="N4142" t="s">
        <v>9630</v>
      </c>
      <c r="Q4142" t="s">
        <v>1183</v>
      </c>
      <c r="R4142" t="s">
        <v>360</v>
      </c>
      <c r="S4142" t="s">
        <v>9631</v>
      </c>
      <c r="T4142" t="s">
        <v>338</v>
      </c>
      <c r="U4142" t="s">
        <v>530</v>
      </c>
      <c r="W4142" t="s">
        <v>9632</v>
      </c>
      <c r="Z4142" t="s">
        <v>9629</v>
      </c>
      <c r="AA4142" t="s">
        <v>9630</v>
      </c>
      <c r="AD4142" t="s">
        <v>1183</v>
      </c>
      <c r="AE4142" t="s">
        <v>360</v>
      </c>
      <c r="AF4142" t="s">
        <v>9631</v>
      </c>
      <c r="AG4142" t="s">
        <v>338</v>
      </c>
      <c r="AH4142" t="s">
        <v>530</v>
      </c>
      <c r="AJ4142" t="s">
        <v>9632</v>
      </c>
      <c r="AL4142" t="s">
        <v>339</v>
      </c>
      <c r="AM4142">
        <v>1</v>
      </c>
      <c r="AN4142">
        <v>1</v>
      </c>
      <c r="AO4142">
        <v>4322</v>
      </c>
      <c r="AQ4142">
        <v>124007</v>
      </c>
      <c r="AR4142">
        <v>53160001</v>
      </c>
      <c r="AS4142" t="s">
        <v>1895</v>
      </c>
      <c r="AT4142" t="s">
        <v>119</v>
      </c>
      <c r="AW4142" t="s">
        <v>340</v>
      </c>
      <c r="AX4142" t="s">
        <v>340</v>
      </c>
      <c r="AY4142" t="s">
        <v>341</v>
      </c>
      <c r="AZ4142">
        <v>0</v>
      </c>
      <c r="BY4142" t="s">
        <v>342</v>
      </c>
      <c r="EQ4142">
        <v>252959</v>
      </c>
      <c r="ER4142" t="s">
        <v>9633</v>
      </c>
      <c r="EV4142">
        <v>17289419</v>
      </c>
      <c r="EW4142">
        <v>928</v>
      </c>
      <c r="EX4142">
        <v>221388</v>
      </c>
      <c r="EY4142" t="s">
        <v>9634</v>
      </c>
      <c r="EZ4142">
        <v>1</v>
      </c>
      <c r="FC4142">
        <v>53160001</v>
      </c>
      <c r="FD4142" t="s">
        <v>119</v>
      </c>
    </row>
    <row r="4143" spans="1:160" x14ac:dyDescent="0.3">
      <c r="A4143" t="str">
        <f>VLOOKUP(B4143,Table2[],3,FALSE)</f>
        <v>Digital</v>
      </c>
      <c r="B4143" t="str">
        <f>IF(OR(ISNUMBER(FIND("QVC",Z4143)),ISNUMBER(FIND("QVC",AL4143))),"QVC",IF(OR(ISNUMBER(FIND("NCO",H4143)),ISNUMBER(FIND("NCO",Y4143))), "NCO", IF(AL4143="consumer","PMD.com",VLOOKUP(LEFT(H4143,2),Tables!$E$1:$F$11,2,FALSE))))</f>
        <v>PMD.com</v>
      </c>
      <c r="C4143">
        <f t="shared" si="195"/>
        <v>5341</v>
      </c>
      <c r="D4143">
        <f t="shared" si="196"/>
        <v>1</v>
      </c>
      <c r="E4143" t="str">
        <f t="shared" ca="1" si="194"/>
        <v>MTD orders shipped</v>
      </c>
      <c r="F4143" t="s">
        <v>3539</v>
      </c>
      <c r="G4143" t="s">
        <v>335</v>
      </c>
      <c r="H4143" t="s">
        <v>9628</v>
      </c>
      <c r="I4143" s="6">
        <v>44013.613912037035</v>
      </c>
      <c r="J4143" t="s">
        <v>16</v>
      </c>
      <c r="K4143" s="6">
        <v>44013.725914351853</v>
      </c>
      <c r="M4143" t="s">
        <v>9629</v>
      </c>
      <c r="N4143" t="s">
        <v>9630</v>
      </c>
      <c r="Q4143" t="s">
        <v>1183</v>
      </c>
      <c r="R4143" t="s">
        <v>360</v>
      </c>
      <c r="S4143" t="s">
        <v>9631</v>
      </c>
      <c r="T4143" t="s">
        <v>338</v>
      </c>
      <c r="U4143" t="s">
        <v>530</v>
      </c>
      <c r="W4143" t="s">
        <v>9632</v>
      </c>
      <c r="Z4143" t="s">
        <v>9629</v>
      </c>
      <c r="AA4143" t="s">
        <v>9630</v>
      </c>
      <c r="AD4143" t="s">
        <v>1183</v>
      </c>
      <c r="AE4143" t="s">
        <v>360</v>
      </c>
      <c r="AF4143" t="s">
        <v>9631</v>
      </c>
      <c r="AG4143" t="s">
        <v>338</v>
      </c>
      <c r="AH4143" t="s">
        <v>530</v>
      </c>
      <c r="AJ4143" t="s">
        <v>9632</v>
      </c>
      <c r="AL4143" t="s">
        <v>339</v>
      </c>
      <c r="AM4143">
        <v>1</v>
      </c>
      <c r="AN4143">
        <v>1</v>
      </c>
      <c r="AO4143">
        <v>15156</v>
      </c>
      <c r="AQ4143">
        <v>124187</v>
      </c>
      <c r="AR4143">
        <v>5341</v>
      </c>
      <c r="AS4143" t="s">
        <v>9636</v>
      </c>
      <c r="AT4143" t="s">
        <v>82</v>
      </c>
      <c r="AW4143" t="s">
        <v>340</v>
      </c>
      <c r="AX4143" t="s">
        <v>340</v>
      </c>
      <c r="AY4143" t="s">
        <v>345</v>
      </c>
      <c r="AZ4143" t="s">
        <v>346</v>
      </c>
      <c r="BY4143" t="s">
        <v>342</v>
      </c>
      <c r="EQ4143">
        <v>245208</v>
      </c>
      <c r="ER4143" t="s">
        <v>9633</v>
      </c>
      <c r="EV4143">
        <v>17289419</v>
      </c>
      <c r="EW4143">
        <v>928</v>
      </c>
      <c r="EX4143">
        <v>221388</v>
      </c>
      <c r="EY4143" t="s">
        <v>9634</v>
      </c>
      <c r="EZ4143">
        <v>1</v>
      </c>
      <c r="FC4143">
        <v>90425</v>
      </c>
      <c r="FD4143" t="s">
        <v>388</v>
      </c>
    </row>
    <row r="4144" spans="1:160" x14ac:dyDescent="0.3">
      <c r="A4144" t="str">
        <f>VLOOKUP(B4144,Table2[],3,FALSE)</f>
        <v>Digital</v>
      </c>
      <c r="B4144" t="str">
        <f>IF(OR(ISNUMBER(FIND("QVC",Z4144)),ISNUMBER(FIND("QVC",AL4144))),"QVC",IF(OR(ISNUMBER(FIND("NCO",H4144)),ISNUMBER(FIND("NCO",Y4144))), "NCO", IF(AL4144="consumer","PMD.com",VLOOKUP(LEFT(H4144,2),Tables!$E$1:$F$11,2,FALSE))))</f>
        <v>PMD.com</v>
      </c>
      <c r="C4144">
        <f t="shared" si="195"/>
        <v>53920001</v>
      </c>
      <c r="D4144">
        <f t="shared" si="196"/>
        <v>1</v>
      </c>
      <c r="E4144" t="str">
        <f t="shared" ca="1" si="194"/>
        <v>MTD orders shipped</v>
      </c>
      <c r="F4144" t="s">
        <v>3539</v>
      </c>
      <c r="G4144" t="s">
        <v>335</v>
      </c>
      <c r="H4144" t="s">
        <v>9628</v>
      </c>
      <c r="I4144" s="6">
        <v>44013.613912037035</v>
      </c>
      <c r="J4144" t="s">
        <v>16</v>
      </c>
      <c r="K4144" s="6">
        <v>44013.725914351853</v>
      </c>
      <c r="M4144" t="s">
        <v>9629</v>
      </c>
      <c r="N4144" t="s">
        <v>9630</v>
      </c>
      <c r="Q4144" t="s">
        <v>1183</v>
      </c>
      <c r="R4144" t="s">
        <v>360</v>
      </c>
      <c r="S4144" t="s">
        <v>9631</v>
      </c>
      <c r="T4144" t="s">
        <v>338</v>
      </c>
      <c r="U4144" t="s">
        <v>530</v>
      </c>
      <c r="W4144" t="s">
        <v>9632</v>
      </c>
      <c r="Z4144" t="s">
        <v>9629</v>
      </c>
      <c r="AA4144" t="s">
        <v>9630</v>
      </c>
      <c r="AD4144" t="s">
        <v>1183</v>
      </c>
      <c r="AE4144" t="s">
        <v>360</v>
      </c>
      <c r="AF4144" t="s">
        <v>9631</v>
      </c>
      <c r="AG4144" t="s">
        <v>338</v>
      </c>
      <c r="AH4144" t="s">
        <v>530</v>
      </c>
      <c r="AJ4144" t="s">
        <v>9632</v>
      </c>
      <c r="AL4144" t="s">
        <v>339</v>
      </c>
      <c r="AM4144">
        <v>1</v>
      </c>
      <c r="AN4144">
        <v>1</v>
      </c>
      <c r="AO4144">
        <v>14899</v>
      </c>
      <c r="AQ4144">
        <v>124468</v>
      </c>
      <c r="AR4144">
        <v>53920001</v>
      </c>
      <c r="AS4144" t="s">
        <v>42</v>
      </c>
      <c r="AT4144" t="s">
        <v>40</v>
      </c>
      <c r="AW4144" t="s">
        <v>343</v>
      </c>
      <c r="BY4144" t="s">
        <v>342</v>
      </c>
      <c r="EQ4144">
        <v>247476</v>
      </c>
      <c r="ER4144" t="s">
        <v>9633</v>
      </c>
      <c r="EV4144">
        <v>17289419</v>
      </c>
      <c r="EW4144">
        <v>928</v>
      </c>
      <c r="EX4144">
        <v>221388</v>
      </c>
      <c r="EY4144" t="s">
        <v>9634</v>
      </c>
      <c r="EZ4144">
        <v>1</v>
      </c>
      <c r="FC4144">
        <v>95385</v>
      </c>
      <c r="FD4144" t="s">
        <v>3531</v>
      </c>
    </row>
    <row r="4145" spans="1:160" x14ac:dyDescent="0.3">
      <c r="A4145" t="str">
        <f>VLOOKUP(B4145,Table2[],3,FALSE)</f>
        <v>Digital</v>
      </c>
      <c r="B4145" t="str">
        <f>IF(OR(ISNUMBER(FIND("QVC",Z4145)),ISNUMBER(FIND("QVC",AL4145))),"QVC",IF(OR(ISNUMBER(FIND("NCO",H4145)),ISNUMBER(FIND("NCO",Y4145))), "NCO", IF(AL4145="consumer","PMD.com",VLOOKUP(LEFT(H4145,2),Tables!$E$1:$F$11,2,FALSE))))</f>
        <v>PMD.com</v>
      </c>
      <c r="C4145">
        <f t="shared" si="195"/>
        <v>5342</v>
      </c>
      <c r="D4145">
        <f t="shared" si="196"/>
        <v>1</v>
      </c>
      <c r="E4145" t="str">
        <f t="shared" ca="1" si="194"/>
        <v>MTD orders shipped</v>
      </c>
      <c r="F4145" t="s">
        <v>3539</v>
      </c>
      <c r="G4145" t="s">
        <v>335</v>
      </c>
      <c r="H4145" t="s">
        <v>9628</v>
      </c>
      <c r="I4145" s="6">
        <v>44013.613912037035</v>
      </c>
      <c r="J4145" t="s">
        <v>16</v>
      </c>
      <c r="K4145" s="6">
        <v>44013.725914351853</v>
      </c>
      <c r="M4145" t="s">
        <v>9629</v>
      </c>
      <c r="N4145" t="s">
        <v>9630</v>
      </c>
      <c r="Q4145" t="s">
        <v>1183</v>
      </c>
      <c r="R4145" t="s">
        <v>360</v>
      </c>
      <c r="S4145" t="s">
        <v>9631</v>
      </c>
      <c r="T4145" t="s">
        <v>338</v>
      </c>
      <c r="U4145" t="s">
        <v>530</v>
      </c>
      <c r="W4145" t="s">
        <v>9632</v>
      </c>
      <c r="Z4145" t="s">
        <v>9629</v>
      </c>
      <c r="AA4145" t="s">
        <v>9630</v>
      </c>
      <c r="AD4145" t="s">
        <v>1183</v>
      </c>
      <c r="AE4145" t="s">
        <v>360</v>
      </c>
      <c r="AF4145" t="s">
        <v>9631</v>
      </c>
      <c r="AG4145" t="s">
        <v>338</v>
      </c>
      <c r="AH4145" t="s">
        <v>530</v>
      </c>
      <c r="AJ4145" t="s">
        <v>9632</v>
      </c>
      <c r="AL4145" t="s">
        <v>339</v>
      </c>
      <c r="AM4145">
        <v>1</v>
      </c>
      <c r="AN4145">
        <v>1</v>
      </c>
      <c r="AO4145">
        <v>13280</v>
      </c>
      <c r="AQ4145">
        <v>123849</v>
      </c>
      <c r="AR4145">
        <v>5342</v>
      </c>
      <c r="AS4145" t="s">
        <v>1867</v>
      </c>
      <c r="AT4145" t="s">
        <v>149</v>
      </c>
      <c r="AW4145" t="s">
        <v>340</v>
      </c>
      <c r="AX4145" t="s">
        <v>340</v>
      </c>
      <c r="AY4145" t="s">
        <v>345</v>
      </c>
      <c r="AZ4145" t="s">
        <v>346</v>
      </c>
      <c r="BY4145" t="s">
        <v>342</v>
      </c>
      <c r="EQ4145">
        <v>244853</v>
      </c>
      <c r="ER4145" t="s">
        <v>9633</v>
      </c>
      <c r="EV4145">
        <v>17289419</v>
      </c>
      <c r="EW4145">
        <v>928</v>
      </c>
      <c r="EX4145">
        <v>221388</v>
      </c>
      <c r="EY4145" t="s">
        <v>9634</v>
      </c>
      <c r="EZ4145">
        <v>1</v>
      </c>
      <c r="FC4145">
        <v>90425</v>
      </c>
      <c r="FD4145" t="s">
        <v>388</v>
      </c>
    </row>
    <row r="4146" spans="1:160" x14ac:dyDescent="0.3">
      <c r="A4146" t="str">
        <f>VLOOKUP(B4146,Table2[],3,FALSE)</f>
        <v>Digital</v>
      </c>
      <c r="B4146" t="str">
        <f>IF(OR(ISNUMBER(FIND("QVC",Z4146)),ISNUMBER(FIND("QVC",AL4146))),"QVC",IF(OR(ISNUMBER(FIND("NCO",H4146)),ISNUMBER(FIND("NCO",Y4146))), "NCO", IF(AL4146="consumer","PMD.com",VLOOKUP(LEFT(H4146,2),Tables!$E$1:$F$11,2,FALSE))))</f>
        <v>PMD.com</v>
      </c>
      <c r="C4146">
        <f t="shared" si="195"/>
        <v>5341030</v>
      </c>
      <c r="D4146">
        <f t="shared" si="196"/>
        <v>1</v>
      </c>
      <c r="E4146" t="str">
        <f t="shared" ca="1" si="194"/>
        <v>MTD orders shipped</v>
      </c>
      <c r="F4146" t="s">
        <v>3539</v>
      </c>
      <c r="G4146" t="s">
        <v>335</v>
      </c>
      <c r="H4146" t="s">
        <v>9628</v>
      </c>
      <c r="I4146" s="6">
        <v>44013.613912037035</v>
      </c>
      <c r="J4146" t="s">
        <v>16</v>
      </c>
      <c r="K4146" s="6">
        <v>44013.725914351853</v>
      </c>
      <c r="M4146" t="s">
        <v>9629</v>
      </c>
      <c r="N4146" t="s">
        <v>9630</v>
      </c>
      <c r="Q4146" t="s">
        <v>1183</v>
      </c>
      <c r="R4146" t="s">
        <v>360</v>
      </c>
      <c r="S4146" t="s">
        <v>9631</v>
      </c>
      <c r="T4146" t="s">
        <v>338</v>
      </c>
      <c r="U4146" t="s">
        <v>530</v>
      </c>
      <c r="W4146" t="s">
        <v>9632</v>
      </c>
      <c r="Z4146" t="s">
        <v>9629</v>
      </c>
      <c r="AA4146" t="s">
        <v>9630</v>
      </c>
      <c r="AD4146" t="s">
        <v>1183</v>
      </c>
      <c r="AE4146" t="s">
        <v>360</v>
      </c>
      <c r="AF4146" t="s">
        <v>9631</v>
      </c>
      <c r="AG4146" t="s">
        <v>338</v>
      </c>
      <c r="AH4146" t="s">
        <v>530</v>
      </c>
      <c r="AJ4146" t="s">
        <v>9632</v>
      </c>
      <c r="AL4146" t="s">
        <v>339</v>
      </c>
      <c r="AM4146">
        <v>1</v>
      </c>
      <c r="AN4146">
        <v>1</v>
      </c>
      <c r="AO4146">
        <v>12859</v>
      </c>
      <c r="AQ4146">
        <v>124642</v>
      </c>
      <c r="AR4146">
        <v>5341030</v>
      </c>
      <c r="AS4146" t="s">
        <v>925</v>
      </c>
      <c r="AT4146" t="s">
        <v>926</v>
      </c>
      <c r="AW4146" t="s">
        <v>366</v>
      </c>
      <c r="AX4146" t="s">
        <v>366</v>
      </c>
      <c r="AY4146" t="s">
        <v>345</v>
      </c>
      <c r="AZ4146" t="s">
        <v>346</v>
      </c>
      <c r="BY4146" t="s">
        <v>342</v>
      </c>
      <c r="EQ4146">
        <v>243275</v>
      </c>
      <c r="ER4146" t="s">
        <v>9633</v>
      </c>
      <c r="EV4146">
        <v>17289419</v>
      </c>
      <c r="EW4146">
        <v>928</v>
      </c>
      <c r="EX4146">
        <v>221388</v>
      </c>
      <c r="EY4146" t="s">
        <v>9634</v>
      </c>
      <c r="EZ4146">
        <v>1</v>
      </c>
      <c r="FC4146">
        <v>95385</v>
      </c>
      <c r="FD4146" t="s">
        <v>3531</v>
      </c>
    </row>
    <row r="4147" spans="1:160" x14ac:dyDescent="0.3">
      <c r="A4147" t="str">
        <f>VLOOKUP(B4147,Table2[],3,FALSE)</f>
        <v>Digital</v>
      </c>
      <c r="B4147" t="str">
        <f>IF(OR(ISNUMBER(FIND("QVC",Z4147)),ISNUMBER(FIND("QVC",AL4147))),"QVC",IF(OR(ISNUMBER(FIND("NCO",H4147)),ISNUMBER(FIND("NCO",Y4147))), "NCO", IF(AL4147="consumer","PMD.com",VLOOKUP(LEFT(H4147,2),Tables!$E$1:$F$11,2,FALSE))))</f>
        <v>PMD.com</v>
      </c>
      <c r="C4147">
        <f t="shared" si="195"/>
        <v>52430001</v>
      </c>
      <c r="D4147">
        <f t="shared" si="196"/>
        <v>1</v>
      </c>
      <c r="E4147" t="str">
        <f t="shared" ca="1" si="194"/>
        <v>MTD orders shipped</v>
      </c>
      <c r="F4147" t="s">
        <v>3539</v>
      </c>
      <c r="G4147" t="s">
        <v>335</v>
      </c>
      <c r="H4147" t="s">
        <v>9628</v>
      </c>
      <c r="I4147" s="6">
        <v>44013.613912037035</v>
      </c>
      <c r="J4147" t="s">
        <v>16</v>
      </c>
      <c r="K4147" s="6">
        <v>44013.725914351853</v>
      </c>
      <c r="M4147" t="s">
        <v>9629</v>
      </c>
      <c r="N4147" t="s">
        <v>9630</v>
      </c>
      <c r="Q4147" t="s">
        <v>1183</v>
      </c>
      <c r="R4147" t="s">
        <v>360</v>
      </c>
      <c r="S4147" t="s">
        <v>9631</v>
      </c>
      <c r="T4147" t="s">
        <v>338</v>
      </c>
      <c r="U4147" t="s">
        <v>530</v>
      </c>
      <c r="W4147" t="s">
        <v>9632</v>
      </c>
      <c r="Z4147" t="s">
        <v>9629</v>
      </c>
      <c r="AA4147" t="s">
        <v>9630</v>
      </c>
      <c r="AD4147" t="s">
        <v>1183</v>
      </c>
      <c r="AE4147" t="s">
        <v>360</v>
      </c>
      <c r="AF4147" t="s">
        <v>9631</v>
      </c>
      <c r="AG4147" t="s">
        <v>338</v>
      </c>
      <c r="AH4147" t="s">
        <v>530</v>
      </c>
      <c r="AJ4147" t="s">
        <v>9632</v>
      </c>
      <c r="AL4147" t="s">
        <v>339</v>
      </c>
      <c r="AM4147">
        <v>1</v>
      </c>
      <c r="AN4147">
        <v>1</v>
      </c>
      <c r="AO4147">
        <v>12063</v>
      </c>
      <c r="AQ4147">
        <v>127155</v>
      </c>
      <c r="AR4147">
        <v>52430001</v>
      </c>
      <c r="AS4147" t="s">
        <v>9635</v>
      </c>
      <c r="AT4147" t="s">
        <v>75</v>
      </c>
      <c r="AW4147" t="s">
        <v>340</v>
      </c>
      <c r="AX4147" t="s">
        <v>340</v>
      </c>
      <c r="AY4147" t="s">
        <v>357</v>
      </c>
      <c r="AZ4147" t="s">
        <v>363</v>
      </c>
      <c r="BY4147" t="s">
        <v>342</v>
      </c>
      <c r="EQ4147">
        <v>252868</v>
      </c>
      <c r="ER4147" t="s">
        <v>9633</v>
      </c>
      <c r="EV4147">
        <v>17289419</v>
      </c>
      <c r="EW4147">
        <v>928</v>
      </c>
      <c r="EX4147">
        <v>221388</v>
      </c>
      <c r="EY4147" t="s">
        <v>9634</v>
      </c>
      <c r="EZ4147">
        <v>1</v>
      </c>
      <c r="FC4147">
        <v>95385</v>
      </c>
      <c r="FD4147" t="s">
        <v>3531</v>
      </c>
    </row>
    <row r="4148" spans="1:160" x14ac:dyDescent="0.3">
      <c r="A4148" t="str">
        <f>VLOOKUP(B4148,Table2[],3,FALSE)</f>
        <v>Digital</v>
      </c>
      <c r="B4148" t="str">
        <f>IF(OR(ISNUMBER(FIND("QVC",Z4148)),ISNUMBER(FIND("QVC",AL4148))),"QVC",IF(OR(ISNUMBER(FIND("NCO",H4148)),ISNUMBER(FIND("NCO",Y4148))), "NCO", IF(AL4148="consumer","PMD.com",VLOOKUP(LEFT(H4148,2),Tables!$E$1:$F$11,2,FALSE))))</f>
        <v>PMD.com</v>
      </c>
      <c r="C4148">
        <f t="shared" si="195"/>
        <v>51090030</v>
      </c>
      <c r="D4148">
        <f t="shared" si="196"/>
        <v>1</v>
      </c>
      <c r="E4148" t="str">
        <f t="shared" ca="1" si="194"/>
        <v>MTD orders shipped</v>
      </c>
      <c r="F4148" t="s">
        <v>3539</v>
      </c>
      <c r="G4148" t="s">
        <v>335</v>
      </c>
      <c r="H4148" t="s">
        <v>9628</v>
      </c>
      <c r="I4148" s="6">
        <v>44013.613912037035</v>
      </c>
      <c r="J4148" t="s">
        <v>16</v>
      </c>
      <c r="K4148" s="6">
        <v>44013.725914351853</v>
      </c>
      <c r="M4148" t="s">
        <v>9629</v>
      </c>
      <c r="N4148" t="s">
        <v>9630</v>
      </c>
      <c r="Q4148" t="s">
        <v>1183</v>
      </c>
      <c r="R4148" t="s">
        <v>360</v>
      </c>
      <c r="S4148" t="s">
        <v>9631</v>
      </c>
      <c r="T4148" t="s">
        <v>338</v>
      </c>
      <c r="U4148" t="s">
        <v>530</v>
      </c>
      <c r="W4148" t="s">
        <v>9632</v>
      </c>
      <c r="Z4148" t="s">
        <v>9629</v>
      </c>
      <c r="AA4148" t="s">
        <v>9630</v>
      </c>
      <c r="AD4148" t="s">
        <v>1183</v>
      </c>
      <c r="AE4148" t="s">
        <v>360</v>
      </c>
      <c r="AF4148" t="s">
        <v>9631</v>
      </c>
      <c r="AG4148" t="s">
        <v>338</v>
      </c>
      <c r="AH4148" t="s">
        <v>530</v>
      </c>
      <c r="AJ4148" t="s">
        <v>9632</v>
      </c>
      <c r="AL4148" t="s">
        <v>339</v>
      </c>
      <c r="AM4148">
        <v>1</v>
      </c>
      <c r="AN4148">
        <v>1</v>
      </c>
      <c r="AO4148">
        <v>6688</v>
      </c>
      <c r="AQ4148">
        <v>125960</v>
      </c>
      <c r="AR4148">
        <v>51090030</v>
      </c>
      <c r="AS4148" t="s">
        <v>3043</v>
      </c>
      <c r="AT4148" t="s">
        <v>628</v>
      </c>
      <c r="AW4148" t="s">
        <v>343</v>
      </c>
      <c r="BY4148" t="s">
        <v>342</v>
      </c>
      <c r="BZ4148" t="b">
        <v>0</v>
      </c>
      <c r="EQ4148">
        <v>243047</v>
      </c>
      <c r="ER4148" t="s">
        <v>9633</v>
      </c>
      <c r="EV4148">
        <v>17289419</v>
      </c>
      <c r="EW4148">
        <v>928</v>
      </c>
      <c r="EX4148">
        <v>221388</v>
      </c>
      <c r="EY4148" t="s">
        <v>9634</v>
      </c>
      <c r="EZ4148">
        <v>1</v>
      </c>
      <c r="FC4148">
        <v>95385</v>
      </c>
      <c r="FD4148" t="s">
        <v>3531</v>
      </c>
    </row>
    <row r="4149" spans="1:160" x14ac:dyDescent="0.3">
      <c r="A4149" t="str">
        <f>VLOOKUP(B4149,Table2[],3,FALSE)</f>
        <v>Digital</v>
      </c>
      <c r="B4149" t="str">
        <f>IF(OR(ISNUMBER(FIND("QVC",Z4149)),ISNUMBER(FIND("QVC",AL4149))),"QVC",IF(OR(ISNUMBER(FIND("NCO",H4149)),ISNUMBER(FIND("NCO",Y4149))), "NCO", IF(AL4149="consumer","PMD.com",VLOOKUP(LEFT(H4149,2),Tables!$E$1:$F$11,2,FALSE))))</f>
        <v>PMD.com</v>
      </c>
      <c r="C4149">
        <f t="shared" si="195"/>
        <v>52460001</v>
      </c>
      <c r="D4149">
        <f t="shared" si="196"/>
        <v>1</v>
      </c>
      <c r="E4149" t="str">
        <f t="shared" ca="1" si="194"/>
        <v>shifted orders shipped</v>
      </c>
      <c r="F4149" t="s">
        <v>3539</v>
      </c>
      <c r="G4149" t="s">
        <v>335</v>
      </c>
      <c r="H4149" t="s">
        <v>2110</v>
      </c>
      <c r="I4149" s="6">
        <v>44007.429155092592</v>
      </c>
      <c r="J4149" t="s">
        <v>16</v>
      </c>
      <c r="K4149" s="6">
        <v>44013.726180555554</v>
      </c>
      <c r="M4149" t="s">
        <v>9637</v>
      </c>
      <c r="N4149" t="s">
        <v>9638</v>
      </c>
      <c r="O4149" t="s">
        <v>515</v>
      </c>
      <c r="Q4149" t="s">
        <v>2175</v>
      </c>
      <c r="R4149" t="s">
        <v>414</v>
      </c>
      <c r="S4149">
        <v>7419</v>
      </c>
      <c r="T4149" t="s">
        <v>338</v>
      </c>
      <c r="U4149" t="s">
        <v>530</v>
      </c>
      <c r="W4149" t="s">
        <v>9639</v>
      </c>
      <c r="Z4149" t="s">
        <v>9637</v>
      </c>
      <c r="AA4149" t="s">
        <v>9638</v>
      </c>
      <c r="AB4149" t="s">
        <v>515</v>
      </c>
      <c r="AD4149" t="s">
        <v>2175</v>
      </c>
      <c r="AE4149" t="s">
        <v>414</v>
      </c>
      <c r="AF4149">
        <v>7419</v>
      </c>
      <c r="AG4149" t="s">
        <v>338</v>
      </c>
      <c r="AH4149" t="s">
        <v>530</v>
      </c>
      <c r="AJ4149" t="s">
        <v>9639</v>
      </c>
      <c r="AL4149" t="s">
        <v>339</v>
      </c>
      <c r="AM4149">
        <v>1</v>
      </c>
      <c r="AN4149">
        <v>1</v>
      </c>
      <c r="AO4149">
        <v>14007</v>
      </c>
      <c r="AQ4149">
        <v>127157</v>
      </c>
      <c r="AR4149">
        <v>52460001</v>
      </c>
      <c r="AS4149" t="s">
        <v>972</v>
      </c>
      <c r="AT4149" t="s">
        <v>76</v>
      </c>
      <c r="AW4149" t="s">
        <v>340</v>
      </c>
      <c r="AX4149" t="s">
        <v>340</v>
      </c>
      <c r="AY4149" t="s">
        <v>341</v>
      </c>
      <c r="AZ4149">
        <v>0</v>
      </c>
      <c r="BY4149" t="s">
        <v>342</v>
      </c>
      <c r="EQ4149">
        <v>252044</v>
      </c>
      <c r="ER4149" t="s">
        <v>2111</v>
      </c>
      <c r="EV4149">
        <v>17271567</v>
      </c>
      <c r="EW4149">
        <v>928</v>
      </c>
      <c r="EX4149">
        <v>210882</v>
      </c>
      <c r="EY4149">
        <v>9.2748999964335493E+25</v>
      </c>
      <c r="EZ4149">
        <v>1</v>
      </c>
      <c r="FC4149">
        <v>52460001</v>
      </c>
      <c r="FD4149" t="s">
        <v>76</v>
      </c>
    </row>
    <row r="4150" spans="1:160" x14ac:dyDescent="0.3">
      <c r="A4150" t="str">
        <f>VLOOKUP(B4150,Table2[],3,FALSE)</f>
        <v>Digital</v>
      </c>
      <c r="B4150" t="str">
        <f>IF(OR(ISNUMBER(FIND("QVC",Z4150)),ISNUMBER(FIND("QVC",AL4150))),"QVC",IF(OR(ISNUMBER(FIND("NCO",H4150)),ISNUMBER(FIND("NCO",Y4150))), "NCO", IF(AL4150="consumer","PMD.com",VLOOKUP(LEFT(H4150,2),Tables!$E$1:$F$11,2,FALSE))))</f>
        <v>PMD.com</v>
      </c>
      <c r="C4150">
        <f t="shared" si="195"/>
        <v>534101</v>
      </c>
      <c r="D4150">
        <f t="shared" si="196"/>
        <v>1</v>
      </c>
      <c r="E4150" t="str">
        <f t="shared" ca="1" si="194"/>
        <v>MTD orders shipped</v>
      </c>
      <c r="F4150" t="s">
        <v>3539</v>
      </c>
      <c r="G4150" t="s">
        <v>335</v>
      </c>
      <c r="H4150" t="s">
        <v>9640</v>
      </c>
      <c r="I4150" s="6">
        <v>44013.49422453704</v>
      </c>
      <c r="J4150" t="s">
        <v>16</v>
      </c>
      <c r="K4150" s="6">
        <v>44013.726331018515</v>
      </c>
      <c r="M4150" t="s">
        <v>9641</v>
      </c>
      <c r="N4150" t="s">
        <v>9642</v>
      </c>
      <c r="Q4150" t="s">
        <v>1752</v>
      </c>
      <c r="R4150" t="s">
        <v>376</v>
      </c>
      <c r="S4150">
        <v>78852</v>
      </c>
      <c r="T4150" t="s">
        <v>338</v>
      </c>
      <c r="U4150" t="s">
        <v>530</v>
      </c>
      <c r="W4150" t="s">
        <v>9643</v>
      </c>
      <c r="Z4150" t="s">
        <v>9641</v>
      </c>
      <c r="AA4150" t="s">
        <v>9642</v>
      </c>
      <c r="AD4150" t="s">
        <v>1752</v>
      </c>
      <c r="AE4150" t="s">
        <v>376</v>
      </c>
      <c r="AF4150">
        <v>78852</v>
      </c>
      <c r="AG4150" t="s">
        <v>338</v>
      </c>
      <c r="AH4150" t="s">
        <v>530</v>
      </c>
      <c r="AJ4150" t="s">
        <v>9643</v>
      </c>
      <c r="AL4150" t="s">
        <v>339</v>
      </c>
      <c r="AM4150">
        <v>1</v>
      </c>
      <c r="AN4150">
        <v>1</v>
      </c>
      <c r="AO4150">
        <v>8486</v>
      </c>
      <c r="AQ4150">
        <v>124619</v>
      </c>
      <c r="AR4150">
        <v>534101</v>
      </c>
      <c r="AS4150" t="s">
        <v>102</v>
      </c>
      <c r="AT4150" t="s">
        <v>101</v>
      </c>
      <c r="AW4150" t="s">
        <v>340</v>
      </c>
      <c r="AX4150" t="s">
        <v>340</v>
      </c>
      <c r="AY4150" t="s">
        <v>345</v>
      </c>
      <c r="AZ4150" t="s">
        <v>346</v>
      </c>
      <c r="BY4150" t="s">
        <v>342</v>
      </c>
      <c r="EQ4150">
        <v>250689</v>
      </c>
      <c r="ER4150" t="s">
        <v>9644</v>
      </c>
      <c r="EV4150">
        <v>17289186</v>
      </c>
      <c r="EW4150">
        <v>928</v>
      </c>
      <c r="EX4150">
        <v>221336</v>
      </c>
      <c r="EY4150" t="s">
        <v>9645</v>
      </c>
      <c r="EZ4150">
        <v>1</v>
      </c>
      <c r="FC4150">
        <v>534101</v>
      </c>
      <c r="FD4150" t="s">
        <v>101</v>
      </c>
    </row>
    <row r="4151" spans="1:160" x14ac:dyDescent="0.3">
      <c r="A4151" t="str">
        <f>VLOOKUP(B4151,Table2[],3,FALSE)</f>
        <v>Digital</v>
      </c>
      <c r="B4151" t="str">
        <f>IF(OR(ISNUMBER(FIND("QVC",Z4151)),ISNUMBER(FIND("QVC",AL4151))),"QVC",IF(OR(ISNUMBER(FIND("NCO",H4151)),ISNUMBER(FIND("NCO",Y4151))), "NCO", IF(AL4151="consumer","PMD.com",VLOOKUP(LEFT(H4151,2),Tables!$E$1:$F$11,2,FALSE))))</f>
        <v>PMD.com</v>
      </c>
      <c r="C4151">
        <f t="shared" si="195"/>
        <v>53160001</v>
      </c>
      <c r="D4151">
        <f t="shared" si="196"/>
        <v>1</v>
      </c>
      <c r="E4151" t="str">
        <f t="shared" ca="1" si="194"/>
        <v>MTD orders shipped</v>
      </c>
      <c r="F4151" t="s">
        <v>3539</v>
      </c>
      <c r="G4151" t="s">
        <v>335</v>
      </c>
      <c r="H4151" t="s">
        <v>9640</v>
      </c>
      <c r="I4151" s="6">
        <v>44013.49422453704</v>
      </c>
      <c r="J4151" t="s">
        <v>16</v>
      </c>
      <c r="K4151" s="6">
        <v>44013.726331018515</v>
      </c>
      <c r="M4151" t="s">
        <v>9641</v>
      </c>
      <c r="N4151" t="s">
        <v>9642</v>
      </c>
      <c r="Q4151" t="s">
        <v>1752</v>
      </c>
      <c r="R4151" t="s">
        <v>376</v>
      </c>
      <c r="S4151">
        <v>78852</v>
      </c>
      <c r="T4151" t="s">
        <v>338</v>
      </c>
      <c r="U4151" t="s">
        <v>530</v>
      </c>
      <c r="W4151" t="s">
        <v>9643</v>
      </c>
      <c r="Z4151" t="s">
        <v>9641</v>
      </c>
      <c r="AA4151" t="s">
        <v>9642</v>
      </c>
      <c r="AD4151" t="s">
        <v>1752</v>
      </c>
      <c r="AE4151" t="s">
        <v>376</v>
      </c>
      <c r="AF4151">
        <v>78852</v>
      </c>
      <c r="AG4151" t="s">
        <v>338</v>
      </c>
      <c r="AH4151" t="s">
        <v>530</v>
      </c>
      <c r="AJ4151" t="s">
        <v>9643</v>
      </c>
      <c r="AL4151" t="s">
        <v>339</v>
      </c>
      <c r="AM4151">
        <v>1</v>
      </c>
      <c r="AN4151">
        <v>1</v>
      </c>
      <c r="AO4151">
        <v>4322</v>
      </c>
      <c r="AQ4151">
        <v>124007</v>
      </c>
      <c r="AR4151">
        <v>53160001</v>
      </c>
      <c r="AS4151" t="s">
        <v>1895</v>
      </c>
      <c r="AT4151" t="s">
        <v>119</v>
      </c>
      <c r="AW4151" t="s">
        <v>340</v>
      </c>
      <c r="AX4151" t="s">
        <v>340</v>
      </c>
      <c r="AY4151" t="s">
        <v>341</v>
      </c>
      <c r="AZ4151">
        <v>0</v>
      </c>
      <c r="BY4151" t="s">
        <v>342</v>
      </c>
      <c r="EQ4151">
        <v>252959</v>
      </c>
      <c r="ER4151" t="s">
        <v>9644</v>
      </c>
      <c r="EV4151">
        <v>17289186</v>
      </c>
      <c r="EW4151">
        <v>928</v>
      </c>
      <c r="EX4151">
        <v>221336</v>
      </c>
      <c r="EY4151" t="s">
        <v>9645</v>
      </c>
      <c r="EZ4151">
        <v>1</v>
      </c>
      <c r="FC4151">
        <v>53160001</v>
      </c>
      <c r="FD4151" t="s">
        <v>119</v>
      </c>
    </row>
    <row r="4152" spans="1:160" x14ac:dyDescent="0.3">
      <c r="A4152" t="str">
        <f>VLOOKUP(B4152,Table2[],3,FALSE)</f>
        <v>Digital</v>
      </c>
      <c r="B4152" t="str">
        <f>IF(OR(ISNUMBER(FIND("QVC",Z4152)),ISNUMBER(FIND("QVC",AL4152))),"QVC",IF(OR(ISNUMBER(FIND("NCO",H4152)),ISNUMBER(FIND("NCO",Y4152))), "NCO", IF(AL4152="consumer","PMD.com",VLOOKUP(LEFT(H4152,2),Tables!$E$1:$F$11,2,FALSE))))</f>
        <v>PMD.com</v>
      </c>
      <c r="C4152">
        <f t="shared" si="195"/>
        <v>51010010</v>
      </c>
      <c r="D4152">
        <f t="shared" si="196"/>
        <v>1</v>
      </c>
      <c r="E4152" t="str">
        <f t="shared" ca="1" si="194"/>
        <v>MTD orders shipped</v>
      </c>
      <c r="F4152" t="s">
        <v>3539</v>
      </c>
      <c r="G4152" t="s">
        <v>335</v>
      </c>
      <c r="H4152" t="s">
        <v>9640</v>
      </c>
      <c r="I4152" s="6">
        <v>44013.49422453704</v>
      </c>
      <c r="J4152" t="s">
        <v>16</v>
      </c>
      <c r="K4152" s="6">
        <v>44013.726331018515</v>
      </c>
      <c r="M4152" t="s">
        <v>9641</v>
      </c>
      <c r="N4152" t="s">
        <v>9642</v>
      </c>
      <c r="Q4152" t="s">
        <v>1752</v>
      </c>
      <c r="R4152" t="s">
        <v>376</v>
      </c>
      <c r="S4152">
        <v>78852</v>
      </c>
      <c r="T4152" t="s">
        <v>338</v>
      </c>
      <c r="U4152" t="s">
        <v>530</v>
      </c>
      <c r="W4152" t="s">
        <v>9643</v>
      </c>
      <c r="Z4152" t="s">
        <v>9641</v>
      </c>
      <c r="AA4152" t="s">
        <v>9642</v>
      </c>
      <c r="AD4152" t="s">
        <v>1752</v>
      </c>
      <c r="AE4152" t="s">
        <v>376</v>
      </c>
      <c r="AF4152">
        <v>78852</v>
      </c>
      <c r="AG4152" t="s">
        <v>338</v>
      </c>
      <c r="AH4152" t="s">
        <v>530</v>
      </c>
      <c r="AJ4152" t="s">
        <v>9643</v>
      </c>
      <c r="AL4152" t="s">
        <v>339</v>
      </c>
      <c r="AM4152">
        <v>1</v>
      </c>
      <c r="AN4152">
        <v>1</v>
      </c>
      <c r="AO4152">
        <v>11922</v>
      </c>
      <c r="AQ4152">
        <v>125659</v>
      </c>
      <c r="AR4152">
        <v>51010010</v>
      </c>
      <c r="AS4152" t="s">
        <v>1060</v>
      </c>
      <c r="AT4152" t="s">
        <v>170</v>
      </c>
      <c r="AW4152" t="s">
        <v>343</v>
      </c>
      <c r="BY4152" t="s">
        <v>342</v>
      </c>
      <c r="EQ4152">
        <v>247972</v>
      </c>
      <c r="ER4152" t="s">
        <v>9644</v>
      </c>
      <c r="EV4152">
        <v>17289186</v>
      </c>
      <c r="EW4152">
        <v>928</v>
      </c>
      <c r="EX4152">
        <v>221336</v>
      </c>
      <c r="EY4152" t="s">
        <v>9645</v>
      </c>
      <c r="EZ4152">
        <v>1</v>
      </c>
      <c r="FC4152">
        <v>95379</v>
      </c>
      <c r="FD4152" t="s">
        <v>985</v>
      </c>
    </row>
    <row r="4153" spans="1:160" x14ac:dyDescent="0.3">
      <c r="A4153" t="str">
        <f>VLOOKUP(B4153,Table2[],3,FALSE)</f>
        <v>Digital</v>
      </c>
      <c r="B4153" t="str">
        <f>IF(OR(ISNUMBER(FIND("QVC",Z4153)),ISNUMBER(FIND("QVC",AL4153))),"QVC",IF(OR(ISNUMBER(FIND("NCO",H4153)),ISNUMBER(FIND("NCO",Y4153))), "NCO", IF(AL4153="consumer","PMD.com",VLOOKUP(LEFT(H4153,2),Tables!$E$1:$F$11,2,FALSE))))</f>
        <v>PMD.com</v>
      </c>
      <c r="C4153">
        <f t="shared" si="195"/>
        <v>5356</v>
      </c>
      <c r="D4153">
        <f t="shared" si="196"/>
        <v>1</v>
      </c>
      <c r="E4153" t="str">
        <f t="shared" ca="1" si="194"/>
        <v>MTD orders shipped</v>
      </c>
      <c r="F4153" t="s">
        <v>3539</v>
      </c>
      <c r="G4153" t="s">
        <v>335</v>
      </c>
      <c r="H4153" t="s">
        <v>9640</v>
      </c>
      <c r="I4153" s="6">
        <v>44013.49422453704</v>
      </c>
      <c r="J4153" t="s">
        <v>16</v>
      </c>
      <c r="K4153" s="6">
        <v>44013.726331018515</v>
      </c>
      <c r="M4153" t="s">
        <v>9641</v>
      </c>
      <c r="N4153" t="s">
        <v>9642</v>
      </c>
      <c r="Q4153" t="s">
        <v>1752</v>
      </c>
      <c r="R4153" t="s">
        <v>376</v>
      </c>
      <c r="S4153">
        <v>78852</v>
      </c>
      <c r="T4153" t="s">
        <v>338</v>
      </c>
      <c r="U4153" t="s">
        <v>530</v>
      </c>
      <c r="W4153" t="s">
        <v>9643</v>
      </c>
      <c r="Z4153" t="s">
        <v>9641</v>
      </c>
      <c r="AA4153" t="s">
        <v>9642</v>
      </c>
      <c r="AD4153" t="s">
        <v>1752</v>
      </c>
      <c r="AE4153" t="s">
        <v>376</v>
      </c>
      <c r="AF4153">
        <v>78852</v>
      </c>
      <c r="AG4153" t="s">
        <v>338</v>
      </c>
      <c r="AH4153" t="s">
        <v>530</v>
      </c>
      <c r="AJ4153" t="s">
        <v>9643</v>
      </c>
      <c r="AL4153" t="s">
        <v>339</v>
      </c>
      <c r="AM4153">
        <v>1</v>
      </c>
      <c r="AN4153">
        <v>1</v>
      </c>
      <c r="AO4153">
        <v>8738</v>
      </c>
      <c r="AQ4153">
        <v>124520</v>
      </c>
      <c r="AR4153">
        <v>5356</v>
      </c>
      <c r="AS4153" t="s">
        <v>747</v>
      </c>
      <c r="AT4153" t="s">
        <v>118</v>
      </c>
      <c r="AW4153" t="s">
        <v>340</v>
      </c>
      <c r="AX4153" t="s">
        <v>340</v>
      </c>
      <c r="AY4153" t="s">
        <v>351</v>
      </c>
      <c r="AZ4153" t="s">
        <v>424</v>
      </c>
      <c r="BY4153" t="s">
        <v>342</v>
      </c>
      <c r="EQ4153">
        <v>252059</v>
      </c>
      <c r="ER4153" t="s">
        <v>9644</v>
      </c>
      <c r="EV4153">
        <v>17289186</v>
      </c>
      <c r="EW4153">
        <v>928</v>
      </c>
      <c r="EX4153">
        <v>221336</v>
      </c>
      <c r="EY4153" t="s">
        <v>9645</v>
      </c>
      <c r="EZ4153">
        <v>1</v>
      </c>
      <c r="FC4153">
        <v>5356</v>
      </c>
      <c r="FD4153" t="s">
        <v>118</v>
      </c>
    </row>
    <row r="4154" spans="1:160" x14ac:dyDescent="0.3">
      <c r="A4154" t="str">
        <f>VLOOKUP(B4154,Table2[],3,FALSE)</f>
        <v>Digital</v>
      </c>
      <c r="B4154" t="str">
        <f>IF(OR(ISNUMBER(FIND("QVC",Z4154)),ISNUMBER(FIND("QVC",AL4154))),"QVC",IF(OR(ISNUMBER(FIND("NCO",H4154)),ISNUMBER(FIND("NCO",Y4154))), "NCO", IF(AL4154="consumer","PMD.com",VLOOKUP(LEFT(H4154,2),Tables!$E$1:$F$11,2,FALSE))))</f>
        <v>PMD.com</v>
      </c>
      <c r="C4154">
        <f t="shared" si="195"/>
        <v>53450051</v>
      </c>
      <c r="D4154">
        <f t="shared" si="196"/>
        <v>1</v>
      </c>
      <c r="E4154" t="str">
        <f t="shared" ca="1" si="194"/>
        <v>MTD orders shipped</v>
      </c>
      <c r="F4154" t="s">
        <v>3539</v>
      </c>
      <c r="G4154" t="s">
        <v>335</v>
      </c>
      <c r="H4154" t="s">
        <v>9640</v>
      </c>
      <c r="I4154" s="6">
        <v>44013.49422453704</v>
      </c>
      <c r="J4154" t="s">
        <v>16</v>
      </c>
      <c r="K4154" s="6">
        <v>44013.726331018515</v>
      </c>
      <c r="M4154" t="s">
        <v>9641</v>
      </c>
      <c r="N4154" t="s">
        <v>9642</v>
      </c>
      <c r="Q4154" t="s">
        <v>1752</v>
      </c>
      <c r="R4154" t="s">
        <v>376</v>
      </c>
      <c r="S4154">
        <v>78852</v>
      </c>
      <c r="T4154" t="s">
        <v>338</v>
      </c>
      <c r="U4154" t="s">
        <v>530</v>
      </c>
      <c r="W4154" t="s">
        <v>9643</v>
      </c>
      <c r="Z4154" t="s">
        <v>9641</v>
      </c>
      <c r="AA4154" t="s">
        <v>9642</v>
      </c>
      <c r="AD4154" t="s">
        <v>1752</v>
      </c>
      <c r="AE4154" t="s">
        <v>376</v>
      </c>
      <c r="AF4154">
        <v>78852</v>
      </c>
      <c r="AG4154" t="s">
        <v>338</v>
      </c>
      <c r="AH4154" t="s">
        <v>530</v>
      </c>
      <c r="AJ4154" t="s">
        <v>9643</v>
      </c>
      <c r="AL4154" t="s">
        <v>339</v>
      </c>
      <c r="AM4154">
        <v>1</v>
      </c>
      <c r="AN4154">
        <v>1</v>
      </c>
      <c r="AO4154">
        <v>59272</v>
      </c>
      <c r="AQ4154">
        <v>125624</v>
      </c>
      <c r="AR4154">
        <v>53450051</v>
      </c>
      <c r="AS4154" t="s">
        <v>865</v>
      </c>
      <c r="AT4154" t="s">
        <v>849</v>
      </c>
      <c r="AW4154" t="s">
        <v>343</v>
      </c>
      <c r="BY4154" t="s">
        <v>342</v>
      </c>
      <c r="EQ4154">
        <v>250837</v>
      </c>
      <c r="ER4154" t="s">
        <v>9644</v>
      </c>
      <c r="EV4154">
        <v>17289186</v>
      </c>
      <c r="EW4154">
        <v>928</v>
      </c>
      <c r="EX4154">
        <v>221336</v>
      </c>
      <c r="EY4154" t="s">
        <v>9645</v>
      </c>
      <c r="EZ4154">
        <v>1</v>
      </c>
      <c r="FC4154">
        <v>95379</v>
      </c>
      <c r="FD4154" t="s">
        <v>985</v>
      </c>
    </row>
    <row r="4155" spans="1:160" x14ac:dyDescent="0.3">
      <c r="A4155" t="str">
        <f>VLOOKUP(B4155,Table2[],3,FALSE)</f>
        <v>Digital</v>
      </c>
      <c r="B4155" t="str">
        <f>IF(OR(ISNUMBER(FIND("QVC",Z4155)),ISNUMBER(FIND("QVC",AL4155))),"QVC",IF(OR(ISNUMBER(FIND("NCO",H4155)),ISNUMBER(FIND("NCO",Y4155))), "NCO", IF(AL4155="consumer","PMD.com",VLOOKUP(LEFT(H4155,2),Tables!$E$1:$F$11,2,FALSE))))</f>
        <v>PMD.com</v>
      </c>
      <c r="C4155">
        <f t="shared" si="195"/>
        <v>51010001</v>
      </c>
      <c r="D4155">
        <f t="shared" si="196"/>
        <v>2</v>
      </c>
      <c r="E4155" t="str">
        <f t="shared" ca="1" si="194"/>
        <v>MTD orders shipped</v>
      </c>
      <c r="F4155" t="s">
        <v>3539</v>
      </c>
      <c r="G4155" t="s">
        <v>335</v>
      </c>
      <c r="H4155" t="s">
        <v>9640</v>
      </c>
      <c r="I4155" s="6">
        <v>44013.49422453704</v>
      </c>
      <c r="J4155" t="s">
        <v>16</v>
      </c>
      <c r="K4155" s="6">
        <v>44013.726331018515</v>
      </c>
      <c r="M4155" t="s">
        <v>9641</v>
      </c>
      <c r="N4155" t="s">
        <v>9642</v>
      </c>
      <c r="Q4155" t="s">
        <v>1752</v>
      </c>
      <c r="R4155" t="s">
        <v>376</v>
      </c>
      <c r="S4155">
        <v>78852</v>
      </c>
      <c r="T4155" t="s">
        <v>338</v>
      </c>
      <c r="U4155" t="s">
        <v>530</v>
      </c>
      <c r="W4155" t="s">
        <v>9643</v>
      </c>
      <c r="Z4155" t="s">
        <v>9641</v>
      </c>
      <c r="AA4155" t="s">
        <v>9642</v>
      </c>
      <c r="AD4155" t="s">
        <v>1752</v>
      </c>
      <c r="AE4155" t="s">
        <v>376</v>
      </c>
      <c r="AF4155">
        <v>78852</v>
      </c>
      <c r="AG4155" t="s">
        <v>338</v>
      </c>
      <c r="AH4155" t="s">
        <v>530</v>
      </c>
      <c r="AJ4155" t="s">
        <v>9643</v>
      </c>
      <c r="AL4155" t="s">
        <v>339</v>
      </c>
      <c r="AM4155">
        <v>2</v>
      </c>
      <c r="AN4155">
        <v>2</v>
      </c>
      <c r="AO4155">
        <v>8743</v>
      </c>
      <c r="AQ4155">
        <v>123868</v>
      </c>
      <c r="AR4155">
        <v>51010001</v>
      </c>
      <c r="AS4155" t="s">
        <v>48</v>
      </c>
      <c r="AT4155" t="s">
        <v>49</v>
      </c>
      <c r="AW4155" t="s">
        <v>340</v>
      </c>
      <c r="AX4155" t="s">
        <v>340</v>
      </c>
      <c r="AY4155" t="s">
        <v>357</v>
      </c>
      <c r="AZ4155" t="s">
        <v>363</v>
      </c>
      <c r="BY4155" t="s">
        <v>342</v>
      </c>
      <c r="EQ4155">
        <v>251450</v>
      </c>
      <c r="ER4155" t="s">
        <v>9644</v>
      </c>
      <c r="EV4155">
        <v>17289186</v>
      </c>
      <c r="EW4155">
        <v>928</v>
      </c>
      <c r="EX4155">
        <v>221336</v>
      </c>
      <c r="EY4155" t="s">
        <v>9645</v>
      </c>
      <c r="EZ4155">
        <v>1</v>
      </c>
      <c r="FC4155">
        <v>51010001</v>
      </c>
      <c r="FD4155" t="s">
        <v>49</v>
      </c>
    </row>
    <row r="4156" spans="1:160" x14ac:dyDescent="0.3">
      <c r="A4156" t="str">
        <f>VLOOKUP(B4156,Table2[],3,FALSE)</f>
        <v>Digital</v>
      </c>
      <c r="B4156" t="str">
        <f>IF(OR(ISNUMBER(FIND("QVC",Z4156)),ISNUMBER(FIND("QVC",AL4156))),"QVC",IF(OR(ISNUMBER(FIND("NCO",H4156)),ISNUMBER(FIND("NCO",Y4156))), "NCO", IF(AL4156="consumer","PMD.com",VLOOKUP(LEFT(H4156,2),Tables!$E$1:$F$11,2,FALSE))))</f>
        <v>PMD.com</v>
      </c>
      <c r="C4156">
        <f t="shared" si="195"/>
        <v>5341030</v>
      </c>
      <c r="D4156">
        <f t="shared" si="196"/>
        <v>1</v>
      </c>
      <c r="E4156" t="str">
        <f t="shared" ca="1" si="194"/>
        <v>MTD orders shipped</v>
      </c>
      <c r="F4156" t="s">
        <v>3539</v>
      </c>
      <c r="G4156" t="s">
        <v>335</v>
      </c>
      <c r="H4156" t="s">
        <v>9640</v>
      </c>
      <c r="I4156" s="6">
        <v>44013.49422453704</v>
      </c>
      <c r="J4156" t="s">
        <v>16</v>
      </c>
      <c r="K4156" s="6">
        <v>44013.726331018515</v>
      </c>
      <c r="M4156" t="s">
        <v>9641</v>
      </c>
      <c r="N4156" t="s">
        <v>9642</v>
      </c>
      <c r="Q4156" t="s">
        <v>1752</v>
      </c>
      <c r="R4156" t="s">
        <v>376</v>
      </c>
      <c r="S4156">
        <v>78852</v>
      </c>
      <c r="T4156" t="s">
        <v>338</v>
      </c>
      <c r="U4156" t="s">
        <v>530</v>
      </c>
      <c r="W4156" t="s">
        <v>9643</v>
      </c>
      <c r="Z4156" t="s">
        <v>9641</v>
      </c>
      <c r="AA4156" t="s">
        <v>9642</v>
      </c>
      <c r="AD4156" t="s">
        <v>1752</v>
      </c>
      <c r="AE4156" t="s">
        <v>376</v>
      </c>
      <c r="AF4156">
        <v>78852</v>
      </c>
      <c r="AG4156" t="s">
        <v>338</v>
      </c>
      <c r="AH4156" t="s">
        <v>530</v>
      </c>
      <c r="AJ4156" t="s">
        <v>9643</v>
      </c>
      <c r="AL4156" t="s">
        <v>339</v>
      </c>
      <c r="AM4156">
        <v>1</v>
      </c>
      <c r="AN4156">
        <v>1</v>
      </c>
      <c r="AO4156">
        <v>12859</v>
      </c>
      <c r="AQ4156">
        <v>124642</v>
      </c>
      <c r="AR4156">
        <v>5341030</v>
      </c>
      <c r="AS4156" t="s">
        <v>925</v>
      </c>
      <c r="AT4156" t="s">
        <v>926</v>
      </c>
      <c r="AW4156" t="s">
        <v>366</v>
      </c>
      <c r="AX4156" t="s">
        <v>366</v>
      </c>
      <c r="AY4156" t="s">
        <v>345</v>
      </c>
      <c r="AZ4156" t="s">
        <v>346</v>
      </c>
      <c r="BY4156" t="s">
        <v>342</v>
      </c>
      <c r="EQ4156">
        <v>243275</v>
      </c>
      <c r="ER4156" t="s">
        <v>9644</v>
      </c>
      <c r="EV4156">
        <v>17289186</v>
      </c>
      <c r="EW4156">
        <v>928</v>
      </c>
      <c r="EX4156">
        <v>221336</v>
      </c>
      <c r="EY4156" t="s">
        <v>9645</v>
      </c>
      <c r="EZ4156">
        <v>1</v>
      </c>
      <c r="FC4156">
        <v>95379</v>
      </c>
      <c r="FD4156" t="s">
        <v>985</v>
      </c>
    </row>
    <row r="4157" spans="1:160" x14ac:dyDescent="0.3">
      <c r="A4157" t="str">
        <f>VLOOKUP(B4157,Table2[],3,FALSE)</f>
        <v>Digital</v>
      </c>
      <c r="B4157" t="str">
        <f>IF(OR(ISNUMBER(FIND("QVC",Z4157)),ISNUMBER(FIND("QVC",AL4157))),"QVC",IF(OR(ISNUMBER(FIND("NCO",H4157)),ISNUMBER(FIND("NCO",Y4157))), "NCO", IF(AL4157="consumer","PMD.com",VLOOKUP(LEFT(H4157,2),Tables!$E$1:$F$11,2,FALSE))))</f>
        <v>PMD.com</v>
      </c>
      <c r="C4157">
        <f t="shared" si="195"/>
        <v>51090030</v>
      </c>
      <c r="D4157">
        <f t="shared" si="196"/>
        <v>1</v>
      </c>
      <c r="E4157" t="str">
        <f t="shared" ca="1" si="194"/>
        <v>MTD orders shipped</v>
      </c>
      <c r="F4157" t="s">
        <v>3539</v>
      </c>
      <c r="G4157" t="s">
        <v>335</v>
      </c>
      <c r="H4157" t="s">
        <v>9640</v>
      </c>
      <c r="I4157" s="6">
        <v>44013.49422453704</v>
      </c>
      <c r="J4157" t="s">
        <v>16</v>
      </c>
      <c r="K4157" s="6">
        <v>44013.726331018515</v>
      </c>
      <c r="M4157" t="s">
        <v>9641</v>
      </c>
      <c r="N4157" t="s">
        <v>9642</v>
      </c>
      <c r="Q4157" t="s">
        <v>1752</v>
      </c>
      <c r="R4157" t="s">
        <v>376</v>
      </c>
      <c r="S4157">
        <v>78852</v>
      </c>
      <c r="T4157" t="s">
        <v>338</v>
      </c>
      <c r="U4157" t="s">
        <v>530</v>
      </c>
      <c r="W4157" t="s">
        <v>9643</v>
      </c>
      <c r="Z4157" t="s">
        <v>9641</v>
      </c>
      <c r="AA4157" t="s">
        <v>9642</v>
      </c>
      <c r="AD4157" t="s">
        <v>1752</v>
      </c>
      <c r="AE4157" t="s">
        <v>376</v>
      </c>
      <c r="AF4157">
        <v>78852</v>
      </c>
      <c r="AG4157" t="s">
        <v>338</v>
      </c>
      <c r="AH4157" t="s">
        <v>530</v>
      </c>
      <c r="AJ4157" t="s">
        <v>9643</v>
      </c>
      <c r="AL4157" t="s">
        <v>339</v>
      </c>
      <c r="AM4157">
        <v>1</v>
      </c>
      <c r="AN4157">
        <v>1</v>
      </c>
      <c r="AO4157">
        <v>6688</v>
      </c>
      <c r="AQ4157">
        <v>125960</v>
      </c>
      <c r="AR4157">
        <v>51090030</v>
      </c>
      <c r="AS4157" t="s">
        <v>3043</v>
      </c>
      <c r="AT4157" t="s">
        <v>628</v>
      </c>
      <c r="AW4157" t="s">
        <v>343</v>
      </c>
      <c r="BY4157" t="s">
        <v>342</v>
      </c>
      <c r="BZ4157" t="b">
        <v>0</v>
      </c>
      <c r="EQ4157">
        <v>243047</v>
      </c>
      <c r="ER4157" t="s">
        <v>9644</v>
      </c>
      <c r="EV4157">
        <v>17289186</v>
      </c>
      <c r="EW4157">
        <v>928</v>
      </c>
      <c r="EX4157">
        <v>221336</v>
      </c>
      <c r="EY4157" t="s">
        <v>9645</v>
      </c>
      <c r="EZ4157">
        <v>1</v>
      </c>
      <c r="FC4157">
        <v>95379</v>
      </c>
      <c r="FD4157" t="s">
        <v>985</v>
      </c>
    </row>
    <row r="4158" spans="1:160" x14ac:dyDescent="0.3">
      <c r="A4158" t="str">
        <f>VLOOKUP(B4158,Table2[],3,FALSE)</f>
        <v>Digital</v>
      </c>
      <c r="B4158" t="str">
        <f>IF(OR(ISNUMBER(FIND("QVC",Z4158)),ISNUMBER(FIND("QVC",AL4158))),"QVC",IF(OR(ISNUMBER(FIND("NCO",H4158)),ISNUMBER(FIND("NCO",Y4158))), "NCO", IF(AL4158="consumer","PMD.com",VLOOKUP(LEFT(H4158,2),Tables!$E$1:$F$11,2,FALSE))))</f>
        <v>PMD.com</v>
      </c>
      <c r="C4158">
        <f t="shared" si="195"/>
        <v>52240001</v>
      </c>
      <c r="D4158">
        <f t="shared" si="196"/>
        <v>1</v>
      </c>
      <c r="E4158" t="str">
        <f t="shared" ca="1" si="194"/>
        <v>shifted orders shipped</v>
      </c>
      <c r="F4158" t="s">
        <v>3539</v>
      </c>
      <c r="G4158" t="s">
        <v>335</v>
      </c>
      <c r="H4158" t="s">
        <v>2094</v>
      </c>
      <c r="I4158" s="6">
        <v>44007.429479166669</v>
      </c>
      <c r="J4158" t="s">
        <v>16</v>
      </c>
      <c r="K4158" s="6">
        <v>44013.7265625</v>
      </c>
      <c r="M4158" t="s">
        <v>9646</v>
      </c>
      <c r="N4158" t="s">
        <v>9647</v>
      </c>
      <c r="Q4158" t="s">
        <v>1376</v>
      </c>
      <c r="R4158" t="s">
        <v>376</v>
      </c>
      <c r="S4158">
        <v>76645</v>
      </c>
      <c r="T4158" t="s">
        <v>338</v>
      </c>
      <c r="U4158" t="s">
        <v>530</v>
      </c>
      <c r="W4158" t="s">
        <v>9648</v>
      </c>
      <c r="Z4158" t="s">
        <v>9646</v>
      </c>
      <c r="AA4158" t="s">
        <v>9647</v>
      </c>
      <c r="AD4158" t="s">
        <v>1376</v>
      </c>
      <c r="AE4158" t="s">
        <v>376</v>
      </c>
      <c r="AF4158">
        <v>76645</v>
      </c>
      <c r="AG4158" t="s">
        <v>338</v>
      </c>
      <c r="AH4158" t="s">
        <v>530</v>
      </c>
      <c r="AJ4158" t="s">
        <v>9648</v>
      </c>
      <c r="AL4158" t="s">
        <v>339</v>
      </c>
      <c r="AM4158">
        <v>1</v>
      </c>
      <c r="AN4158">
        <v>1</v>
      </c>
      <c r="AO4158">
        <v>5995</v>
      </c>
      <c r="AQ4158">
        <v>124435</v>
      </c>
      <c r="AR4158">
        <v>52240001</v>
      </c>
      <c r="AS4158" t="s">
        <v>107</v>
      </c>
      <c r="AT4158" t="s">
        <v>108</v>
      </c>
      <c r="AW4158" t="s">
        <v>340</v>
      </c>
      <c r="AX4158" t="s">
        <v>340</v>
      </c>
      <c r="AY4158" t="s">
        <v>341</v>
      </c>
      <c r="AZ4158">
        <v>0</v>
      </c>
      <c r="BY4158" t="s">
        <v>342</v>
      </c>
      <c r="EQ4158">
        <v>248987</v>
      </c>
      <c r="ER4158" t="s">
        <v>2095</v>
      </c>
      <c r="EV4158">
        <v>17271548</v>
      </c>
      <c r="EW4158">
        <v>928</v>
      </c>
      <c r="EX4158">
        <v>210873</v>
      </c>
      <c r="EY4158">
        <v>9.2748999964335493E+25</v>
      </c>
      <c r="EZ4158">
        <v>1</v>
      </c>
      <c r="FC4158">
        <v>52240001</v>
      </c>
      <c r="FD4158" t="s">
        <v>108</v>
      </c>
    </row>
    <row r="4159" spans="1:160" x14ac:dyDescent="0.3">
      <c r="A4159" t="str">
        <f>VLOOKUP(B4159,Table2[],3,FALSE)</f>
        <v>Digital</v>
      </c>
      <c r="B4159" t="str">
        <f>IF(OR(ISNUMBER(FIND("QVC",Z4159)),ISNUMBER(FIND("QVC",AL4159))),"QVC",IF(OR(ISNUMBER(FIND("NCO",H4159)),ISNUMBER(FIND("NCO",Y4159))), "NCO", IF(AL4159="consumer","PMD.com",VLOOKUP(LEFT(H4159,2),Tables!$E$1:$F$11,2,FALSE))))</f>
        <v>PMD.com</v>
      </c>
      <c r="C4159">
        <f t="shared" si="195"/>
        <v>51070001</v>
      </c>
      <c r="D4159">
        <f t="shared" si="196"/>
        <v>1</v>
      </c>
      <c r="E4159" t="str">
        <f t="shared" ca="1" si="194"/>
        <v>shifted orders shipped</v>
      </c>
      <c r="F4159" t="s">
        <v>3539</v>
      </c>
      <c r="G4159" t="s">
        <v>335</v>
      </c>
      <c r="H4159" t="s">
        <v>2035</v>
      </c>
      <c r="I4159" s="6">
        <v>44007.343518518515</v>
      </c>
      <c r="J4159" t="s">
        <v>16</v>
      </c>
      <c r="K4159" s="6">
        <v>44013.72693287037</v>
      </c>
      <c r="M4159" t="s">
        <v>9649</v>
      </c>
      <c r="N4159" t="s">
        <v>9650</v>
      </c>
      <c r="Q4159" t="s">
        <v>1960</v>
      </c>
      <c r="R4159" t="s">
        <v>359</v>
      </c>
      <c r="S4159">
        <v>33033</v>
      </c>
      <c r="T4159" t="s">
        <v>338</v>
      </c>
      <c r="U4159" t="s">
        <v>530</v>
      </c>
      <c r="W4159" t="s">
        <v>9651</v>
      </c>
      <c r="Z4159" t="s">
        <v>9649</v>
      </c>
      <c r="AA4159" t="s">
        <v>9650</v>
      </c>
      <c r="AD4159" t="s">
        <v>1960</v>
      </c>
      <c r="AE4159" t="s">
        <v>359</v>
      </c>
      <c r="AF4159">
        <v>33033</v>
      </c>
      <c r="AG4159" t="s">
        <v>338</v>
      </c>
      <c r="AH4159" t="s">
        <v>530</v>
      </c>
      <c r="AJ4159" t="s">
        <v>9651</v>
      </c>
      <c r="AL4159" t="s">
        <v>339</v>
      </c>
      <c r="AM4159">
        <v>1</v>
      </c>
      <c r="AN4159">
        <v>1</v>
      </c>
      <c r="AO4159">
        <v>10147</v>
      </c>
      <c r="AQ4159">
        <v>124429</v>
      </c>
      <c r="AR4159">
        <v>51070001</v>
      </c>
      <c r="AS4159" t="s">
        <v>1620</v>
      </c>
      <c r="AT4159" t="s">
        <v>45</v>
      </c>
      <c r="AW4159" t="s">
        <v>343</v>
      </c>
      <c r="BY4159" t="s">
        <v>342</v>
      </c>
      <c r="EQ4159">
        <v>249096</v>
      </c>
      <c r="ER4159" t="s">
        <v>2036</v>
      </c>
      <c r="EV4159">
        <v>17268615</v>
      </c>
      <c r="EW4159">
        <v>928</v>
      </c>
      <c r="EX4159">
        <v>208932</v>
      </c>
      <c r="EY4159" t="s">
        <v>9652</v>
      </c>
      <c r="EZ4159">
        <v>1</v>
      </c>
      <c r="FC4159">
        <v>51070001</v>
      </c>
      <c r="FD4159" t="s">
        <v>45</v>
      </c>
    </row>
    <row r="4160" spans="1:160" x14ac:dyDescent="0.3">
      <c r="A4160" t="str">
        <f>VLOOKUP(B4160,Table2[],3,FALSE)</f>
        <v>Digital</v>
      </c>
      <c r="B4160" t="str">
        <f>IF(OR(ISNUMBER(FIND("QVC",Z4160)),ISNUMBER(FIND("QVC",AL4160))),"QVC",IF(OR(ISNUMBER(FIND("NCO",H4160)),ISNUMBER(FIND("NCO",Y4160))), "NCO", IF(AL4160="consumer","PMD.com",VLOOKUP(LEFT(H4160,2),Tables!$E$1:$F$11,2,FALSE))))</f>
        <v>PMD.com</v>
      </c>
      <c r="C4160">
        <f t="shared" si="195"/>
        <v>53440001</v>
      </c>
      <c r="D4160">
        <f t="shared" si="196"/>
        <v>1</v>
      </c>
      <c r="E4160" t="str">
        <f t="shared" ca="1" si="194"/>
        <v>shifted orders shipped</v>
      </c>
      <c r="F4160" t="s">
        <v>3539</v>
      </c>
      <c r="G4160" t="s">
        <v>335</v>
      </c>
      <c r="H4160" t="s">
        <v>2035</v>
      </c>
      <c r="I4160" s="6">
        <v>44007.343518518515</v>
      </c>
      <c r="J4160" t="s">
        <v>16</v>
      </c>
      <c r="K4160" s="6">
        <v>44013.72693287037</v>
      </c>
      <c r="M4160" t="s">
        <v>9649</v>
      </c>
      <c r="N4160" t="s">
        <v>9650</v>
      </c>
      <c r="Q4160" t="s">
        <v>1960</v>
      </c>
      <c r="R4160" t="s">
        <v>359</v>
      </c>
      <c r="S4160">
        <v>33033</v>
      </c>
      <c r="T4160" t="s">
        <v>338</v>
      </c>
      <c r="U4160" t="s">
        <v>530</v>
      </c>
      <c r="W4160" t="s">
        <v>9651</v>
      </c>
      <c r="Z4160" t="s">
        <v>9649</v>
      </c>
      <c r="AA4160" t="s">
        <v>9650</v>
      </c>
      <c r="AD4160" t="s">
        <v>1960</v>
      </c>
      <c r="AE4160" t="s">
        <v>359</v>
      </c>
      <c r="AF4160">
        <v>33033</v>
      </c>
      <c r="AG4160" t="s">
        <v>338</v>
      </c>
      <c r="AH4160" t="s">
        <v>530</v>
      </c>
      <c r="AJ4160" t="s">
        <v>9651</v>
      </c>
      <c r="AL4160" t="s">
        <v>339</v>
      </c>
      <c r="AM4160">
        <v>1</v>
      </c>
      <c r="AN4160">
        <v>1</v>
      </c>
      <c r="AO4160">
        <v>7642</v>
      </c>
      <c r="AQ4160">
        <v>124700</v>
      </c>
      <c r="AR4160">
        <v>53440001</v>
      </c>
      <c r="AS4160" t="s">
        <v>1240</v>
      </c>
      <c r="AT4160" t="s">
        <v>116</v>
      </c>
      <c r="AW4160" t="s">
        <v>340</v>
      </c>
      <c r="AX4160" t="s">
        <v>340</v>
      </c>
      <c r="AY4160" t="s">
        <v>345</v>
      </c>
      <c r="AZ4160" t="s">
        <v>345</v>
      </c>
      <c r="BY4160" t="s">
        <v>342</v>
      </c>
      <c r="EQ4160">
        <v>252960</v>
      </c>
      <c r="ER4160" t="s">
        <v>2036</v>
      </c>
      <c r="EV4160">
        <v>17268615</v>
      </c>
      <c r="EW4160">
        <v>928</v>
      </c>
      <c r="EX4160">
        <v>208932</v>
      </c>
      <c r="EY4160" t="s">
        <v>9652</v>
      </c>
      <c r="EZ4160">
        <v>1</v>
      </c>
      <c r="FC4160">
        <v>53440001</v>
      </c>
      <c r="FD4160" t="s">
        <v>116</v>
      </c>
    </row>
    <row r="4161" spans="1:160" x14ac:dyDescent="0.3">
      <c r="A4161" t="str">
        <f>VLOOKUP(B4161,Table2[],3,FALSE)</f>
        <v>Digital</v>
      </c>
      <c r="B4161" t="str">
        <f>IF(OR(ISNUMBER(FIND("QVC",Z4161)),ISNUMBER(FIND("QVC",AL4161))),"QVC",IF(OR(ISNUMBER(FIND("NCO",H4161)),ISNUMBER(FIND("NCO",Y4161))), "NCO", IF(AL4161="consumer","PMD.com",VLOOKUP(LEFT(H4161,2),Tables!$E$1:$F$11,2,FALSE))))</f>
        <v>PMD.com</v>
      </c>
      <c r="C4161">
        <f t="shared" si="195"/>
        <v>53200001</v>
      </c>
      <c r="D4161">
        <f t="shared" si="196"/>
        <v>1</v>
      </c>
      <c r="E4161" t="str">
        <f t="shared" ca="1" si="194"/>
        <v>shifted orders shipped</v>
      </c>
      <c r="F4161" t="s">
        <v>3539</v>
      </c>
      <c r="G4161" t="s">
        <v>335</v>
      </c>
      <c r="H4161" t="s">
        <v>2035</v>
      </c>
      <c r="I4161" s="6">
        <v>44007.343518518515</v>
      </c>
      <c r="J4161" t="s">
        <v>16</v>
      </c>
      <c r="K4161" s="6">
        <v>44013.72693287037</v>
      </c>
      <c r="M4161" t="s">
        <v>9649</v>
      </c>
      <c r="N4161" t="s">
        <v>9650</v>
      </c>
      <c r="Q4161" t="s">
        <v>1960</v>
      </c>
      <c r="R4161" t="s">
        <v>359</v>
      </c>
      <c r="S4161">
        <v>33033</v>
      </c>
      <c r="T4161" t="s">
        <v>338</v>
      </c>
      <c r="U4161" t="s">
        <v>530</v>
      </c>
      <c r="W4161" t="s">
        <v>9651</v>
      </c>
      <c r="Z4161" t="s">
        <v>9649</v>
      </c>
      <c r="AA4161" t="s">
        <v>9650</v>
      </c>
      <c r="AD4161" t="s">
        <v>1960</v>
      </c>
      <c r="AE4161" t="s">
        <v>359</v>
      </c>
      <c r="AF4161">
        <v>33033</v>
      </c>
      <c r="AG4161" t="s">
        <v>338</v>
      </c>
      <c r="AH4161" t="s">
        <v>530</v>
      </c>
      <c r="AJ4161" t="s">
        <v>9651</v>
      </c>
      <c r="AL4161" t="s">
        <v>339</v>
      </c>
      <c r="AM4161">
        <v>1</v>
      </c>
      <c r="AN4161">
        <v>1</v>
      </c>
      <c r="AO4161">
        <v>15189</v>
      </c>
      <c r="AQ4161">
        <v>123906</v>
      </c>
      <c r="AR4161">
        <v>53200001</v>
      </c>
      <c r="AS4161" t="s">
        <v>973</v>
      </c>
      <c r="AT4161" t="s">
        <v>50</v>
      </c>
      <c r="AW4161" t="s">
        <v>340</v>
      </c>
      <c r="AX4161" t="s">
        <v>340</v>
      </c>
      <c r="AY4161" t="s">
        <v>357</v>
      </c>
      <c r="AZ4161" t="s">
        <v>363</v>
      </c>
      <c r="BY4161" t="s">
        <v>342</v>
      </c>
      <c r="EQ4161">
        <v>252156</v>
      </c>
      <c r="ER4161" t="s">
        <v>2036</v>
      </c>
      <c r="EV4161">
        <v>17268615</v>
      </c>
      <c r="EW4161">
        <v>928</v>
      </c>
      <c r="EX4161">
        <v>208932</v>
      </c>
      <c r="EY4161" t="s">
        <v>9652</v>
      </c>
      <c r="EZ4161">
        <v>1</v>
      </c>
      <c r="FC4161">
        <v>53200001</v>
      </c>
      <c r="FD4161" t="s">
        <v>50</v>
      </c>
    </row>
    <row r="4162" spans="1:160" x14ac:dyDescent="0.3">
      <c r="A4162" t="str">
        <f>VLOOKUP(B4162,Table2[],3,FALSE)</f>
        <v>Digital</v>
      </c>
      <c r="B4162" t="str">
        <f>IF(OR(ISNUMBER(FIND("QVC",Z4162)),ISNUMBER(FIND("QVC",AL4162))),"QVC",IF(OR(ISNUMBER(FIND("NCO",H4162)),ISNUMBER(FIND("NCO",Y4162))), "NCO", IF(AL4162="consumer","PMD.com",VLOOKUP(LEFT(H4162,2),Tables!$E$1:$F$11,2,FALSE))))</f>
        <v>PMD.com</v>
      </c>
      <c r="C4162">
        <f t="shared" si="195"/>
        <v>51090030</v>
      </c>
      <c r="D4162">
        <f t="shared" si="196"/>
        <v>1</v>
      </c>
      <c r="E4162" t="str">
        <f t="shared" ca="1" si="194"/>
        <v>MTD orders shipped</v>
      </c>
      <c r="F4162" t="s">
        <v>3539</v>
      </c>
      <c r="G4162" t="s">
        <v>335</v>
      </c>
      <c r="H4162" t="s">
        <v>9653</v>
      </c>
      <c r="I4162" s="6">
        <v>44013.478263888886</v>
      </c>
      <c r="J4162" t="s">
        <v>16</v>
      </c>
      <c r="K4162" s="6">
        <v>44013.727002314816</v>
      </c>
      <c r="M4162" t="s">
        <v>9654</v>
      </c>
      <c r="N4162" t="s">
        <v>3532</v>
      </c>
      <c r="Q4162" t="s">
        <v>454</v>
      </c>
      <c r="R4162" t="s">
        <v>407</v>
      </c>
      <c r="S4162" t="s">
        <v>3533</v>
      </c>
      <c r="T4162" t="s">
        <v>338</v>
      </c>
      <c r="U4162" t="s">
        <v>530</v>
      </c>
      <c r="W4162" t="s">
        <v>3534</v>
      </c>
      <c r="Z4162" t="s">
        <v>9654</v>
      </c>
      <c r="AA4162" t="s">
        <v>3532</v>
      </c>
      <c r="AD4162" t="s">
        <v>454</v>
      </c>
      <c r="AE4162" t="s">
        <v>407</v>
      </c>
      <c r="AF4162" t="s">
        <v>3533</v>
      </c>
      <c r="AG4162" t="s">
        <v>338</v>
      </c>
      <c r="AH4162" t="s">
        <v>530</v>
      </c>
      <c r="AJ4162" t="s">
        <v>3534</v>
      </c>
      <c r="AL4162" t="s">
        <v>339</v>
      </c>
      <c r="AM4162">
        <v>1</v>
      </c>
      <c r="AN4162">
        <v>1</v>
      </c>
      <c r="AO4162">
        <v>6688</v>
      </c>
      <c r="AQ4162">
        <v>125960</v>
      </c>
      <c r="AR4162">
        <v>51090030</v>
      </c>
      <c r="AS4162" t="s">
        <v>3043</v>
      </c>
      <c r="AT4162" t="s">
        <v>628</v>
      </c>
      <c r="AW4162" t="s">
        <v>343</v>
      </c>
      <c r="BY4162" t="s">
        <v>342</v>
      </c>
      <c r="BZ4162" t="b">
        <v>0</v>
      </c>
      <c r="EQ4162">
        <v>243047</v>
      </c>
      <c r="ER4162" t="s">
        <v>9655</v>
      </c>
      <c r="EV4162">
        <v>17289180</v>
      </c>
      <c r="EW4162">
        <v>928</v>
      </c>
      <c r="EX4162">
        <v>221329</v>
      </c>
      <c r="EY4162" t="s">
        <v>9656</v>
      </c>
      <c r="EZ4162">
        <v>1</v>
      </c>
      <c r="FC4162">
        <v>95385</v>
      </c>
      <c r="FD4162" t="s">
        <v>3531</v>
      </c>
    </row>
    <row r="4163" spans="1:160" x14ac:dyDescent="0.3">
      <c r="A4163" t="str">
        <f>VLOOKUP(B4163,Table2[],3,FALSE)</f>
        <v>Digital</v>
      </c>
      <c r="B4163" t="str">
        <f>IF(OR(ISNUMBER(FIND("QVC",Z4163)),ISNUMBER(FIND("QVC",AL4163))),"QVC",IF(OR(ISNUMBER(FIND("NCO",H4163)),ISNUMBER(FIND("NCO",Y4163))), "NCO", IF(AL4163="consumer","PMD.com",VLOOKUP(LEFT(H4163,2),Tables!$E$1:$F$11,2,FALSE))))</f>
        <v>PMD.com</v>
      </c>
      <c r="C4163">
        <f t="shared" si="195"/>
        <v>52430001</v>
      </c>
      <c r="D4163">
        <f t="shared" si="196"/>
        <v>1</v>
      </c>
      <c r="E4163" t="str">
        <f t="shared" ref="E4163:E4226" ca="1" si="197">IF(MONTH(TODAY())-MONTH(I4163)&gt;0,"shifted orders shipped","MTD orders shipped")</f>
        <v>MTD orders shipped</v>
      </c>
      <c r="F4163" t="s">
        <v>3539</v>
      </c>
      <c r="G4163" t="s">
        <v>335</v>
      </c>
      <c r="H4163" t="s">
        <v>9653</v>
      </c>
      <c r="I4163" s="6">
        <v>44013.478263888886</v>
      </c>
      <c r="J4163" t="s">
        <v>16</v>
      </c>
      <c r="K4163" s="6">
        <v>44013.727002314816</v>
      </c>
      <c r="M4163" t="s">
        <v>9654</v>
      </c>
      <c r="N4163" t="s">
        <v>3532</v>
      </c>
      <c r="Q4163" t="s">
        <v>454</v>
      </c>
      <c r="R4163" t="s">
        <v>407</v>
      </c>
      <c r="S4163" t="s">
        <v>3533</v>
      </c>
      <c r="T4163" t="s">
        <v>338</v>
      </c>
      <c r="U4163" t="s">
        <v>530</v>
      </c>
      <c r="W4163" t="s">
        <v>3534</v>
      </c>
      <c r="Z4163" t="s">
        <v>9654</v>
      </c>
      <c r="AA4163" t="s">
        <v>3532</v>
      </c>
      <c r="AD4163" t="s">
        <v>454</v>
      </c>
      <c r="AE4163" t="s">
        <v>407</v>
      </c>
      <c r="AF4163" t="s">
        <v>3533</v>
      </c>
      <c r="AG4163" t="s">
        <v>338</v>
      </c>
      <c r="AH4163" t="s">
        <v>530</v>
      </c>
      <c r="AJ4163" t="s">
        <v>3534</v>
      </c>
      <c r="AL4163" t="s">
        <v>339</v>
      </c>
      <c r="AM4163">
        <v>1</v>
      </c>
      <c r="AN4163">
        <v>1</v>
      </c>
      <c r="AO4163">
        <v>12063</v>
      </c>
      <c r="AQ4163">
        <v>127155</v>
      </c>
      <c r="AR4163">
        <v>52430001</v>
      </c>
      <c r="AS4163" t="s">
        <v>927</v>
      </c>
      <c r="AT4163" t="s">
        <v>75</v>
      </c>
      <c r="AW4163" t="s">
        <v>340</v>
      </c>
      <c r="AX4163" t="s">
        <v>340</v>
      </c>
      <c r="AY4163" t="s">
        <v>357</v>
      </c>
      <c r="AZ4163" t="s">
        <v>363</v>
      </c>
      <c r="BY4163" t="s">
        <v>342</v>
      </c>
      <c r="EQ4163">
        <v>249990</v>
      </c>
      <c r="ER4163" t="s">
        <v>9655</v>
      </c>
      <c r="EV4163">
        <v>17289180</v>
      </c>
      <c r="EW4163">
        <v>928</v>
      </c>
      <c r="EX4163">
        <v>221329</v>
      </c>
      <c r="EY4163" t="s">
        <v>9656</v>
      </c>
      <c r="EZ4163">
        <v>1</v>
      </c>
      <c r="FC4163">
        <v>95385</v>
      </c>
      <c r="FD4163" t="s">
        <v>3531</v>
      </c>
    </row>
    <row r="4164" spans="1:160" x14ac:dyDescent="0.3">
      <c r="A4164" t="str">
        <f>VLOOKUP(B4164,Table2[],3,FALSE)</f>
        <v>Digital</v>
      </c>
      <c r="B4164" t="str">
        <f>IF(OR(ISNUMBER(FIND("QVC",Z4164)),ISNUMBER(FIND("QVC",AL4164))),"QVC",IF(OR(ISNUMBER(FIND("NCO",H4164)),ISNUMBER(FIND("NCO",Y4164))), "NCO", IF(AL4164="consumer","PMD.com",VLOOKUP(LEFT(H4164,2),Tables!$E$1:$F$11,2,FALSE))))</f>
        <v>PMD.com</v>
      </c>
      <c r="C4164">
        <f t="shared" si="195"/>
        <v>552101</v>
      </c>
      <c r="D4164">
        <f t="shared" si="196"/>
        <v>1</v>
      </c>
      <c r="E4164" t="str">
        <f t="shared" ca="1" si="197"/>
        <v>MTD orders shipped</v>
      </c>
      <c r="F4164" t="s">
        <v>3539</v>
      </c>
      <c r="G4164" t="s">
        <v>335</v>
      </c>
      <c r="H4164" t="s">
        <v>9653</v>
      </c>
      <c r="I4164" s="6">
        <v>44013.478263888886</v>
      </c>
      <c r="J4164" t="s">
        <v>16</v>
      </c>
      <c r="K4164" s="6">
        <v>44013.727002314816</v>
      </c>
      <c r="M4164" t="s">
        <v>9654</v>
      </c>
      <c r="N4164" t="s">
        <v>3532</v>
      </c>
      <c r="Q4164" t="s">
        <v>454</v>
      </c>
      <c r="R4164" t="s">
        <v>407</v>
      </c>
      <c r="S4164" t="s">
        <v>3533</v>
      </c>
      <c r="T4164" t="s">
        <v>338</v>
      </c>
      <c r="U4164" t="s">
        <v>530</v>
      </c>
      <c r="W4164" t="s">
        <v>3534</v>
      </c>
      <c r="Z4164" t="s">
        <v>9654</v>
      </c>
      <c r="AA4164" t="s">
        <v>3532</v>
      </c>
      <c r="AD4164" t="s">
        <v>454</v>
      </c>
      <c r="AE4164" t="s">
        <v>407</v>
      </c>
      <c r="AF4164" t="s">
        <v>3533</v>
      </c>
      <c r="AG4164" t="s">
        <v>338</v>
      </c>
      <c r="AH4164" t="s">
        <v>530</v>
      </c>
      <c r="AJ4164" t="s">
        <v>3534</v>
      </c>
      <c r="AL4164" t="s">
        <v>339</v>
      </c>
      <c r="AM4164">
        <v>1</v>
      </c>
      <c r="AN4164">
        <v>1</v>
      </c>
      <c r="AO4164">
        <v>3241</v>
      </c>
      <c r="AQ4164">
        <v>124623</v>
      </c>
      <c r="AR4164">
        <v>552101</v>
      </c>
      <c r="AS4164" t="s">
        <v>166</v>
      </c>
      <c r="AT4164" t="s">
        <v>167</v>
      </c>
      <c r="AW4164" t="s">
        <v>340</v>
      </c>
      <c r="AX4164" t="s">
        <v>340</v>
      </c>
      <c r="AY4164" t="s">
        <v>382</v>
      </c>
      <c r="AZ4164" t="s">
        <v>471</v>
      </c>
      <c r="BY4164" t="s">
        <v>342</v>
      </c>
      <c r="EQ4164">
        <v>240933</v>
      </c>
      <c r="ER4164" t="s">
        <v>9655</v>
      </c>
      <c r="EV4164">
        <v>17289180</v>
      </c>
      <c r="EW4164">
        <v>928</v>
      </c>
      <c r="EX4164">
        <v>221329</v>
      </c>
      <c r="EY4164" t="s">
        <v>9656</v>
      </c>
      <c r="EZ4164">
        <v>1</v>
      </c>
      <c r="FC4164">
        <v>552101</v>
      </c>
      <c r="FD4164" t="s">
        <v>167</v>
      </c>
    </row>
    <row r="4165" spans="1:160" x14ac:dyDescent="0.3">
      <c r="A4165" t="str">
        <f>VLOOKUP(B4165,Table2[],3,FALSE)</f>
        <v>Digital</v>
      </c>
      <c r="B4165" t="str">
        <f>IF(OR(ISNUMBER(FIND("QVC",Z4165)),ISNUMBER(FIND("QVC",AL4165))),"QVC",IF(OR(ISNUMBER(FIND("NCO",H4165)),ISNUMBER(FIND("NCO",Y4165))), "NCO", IF(AL4165="consumer","PMD.com",VLOOKUP(LEFT(H4165,2),Tables!$E$1:$F$11,2,FALSE))))</f>
        <v>PMD.com</v>
      </c>
      <c r="C4165">
        <f t="shared" si="195"/>
        <v>5341030</v>
      </c>
      <c r="D4165">
        <f t="shared" si="196"/>
        <v>1</v>
      </c>
      <c r="E4165" t="str">
        <f t="shared" ca="1" si="197"/>
        <v>MTD orders shipped</v>
      </c>
      <c r="F4165" t="s">
        <v>3539</v>
      </c>
      <c r="G4165" t="s">
        <v>335</v>
      </c>
      <c r="H4165" t="s">
        <v>9653</v>
      </c>
      <c r="I4165" s="6">
        <v>44013.478263888886</v>
      </c>
      <c r="J4165" t="s">
        <v>16</v>
      </c>
      <c r="K4165" s="6">
        <v>44013.727002314816</v>
      </c>
      <c r="M4165" t="s">
        <v>9654</v>
      </c>
      <c r="N4165" t="s">
        <v>3532</v>
      </c>
      <c r="Q4165" t="s">
        <v>454</v>
      </c>
      <c r="R4165" t="s">
        <v>407</v>
      </c>
      <c r="S4165" t="s">
        <v>3533</v>
      </c>
      <c r="T4165" t="s">
        <v>338</v>
      </c>
      <c r="U4165" t="s">
        <v>530</v>
      </c>
      <c r="W4165" t="s">
        <v>3534</v>
      </c>
      <c r="Z4165" t="s">
        <v>9654</v>
      </c>
      <c r="AA4165" t="s">
        <v>3532</v>
      </c>
      <c r="AD4165" t="s">
        <v>454</v>
      </c>
      <c r="AE4165" t="s">
        <v>407</v>
      </c>
      <c r="AF4165" t="s">
        <v>3533</v>
      </c>
      <c r="AG4165" t="s">
        <v>338</v>
      </c>
      <c r="AH4165" t="s">
        <v>530</v>
      </c>
      <c r="AJ4165" t="s">
        <v>3534</v>
      </c>
      <c r="AL4165" t="s">
        <v>339</v>
      </c>
      <c r="AM4165">
        <v>1</v>
      </c>
      <c r="AN4165">
        <v>1</v>
      </c>
      <c r="AO4165">
        <v>12859</v>
      </c>
      <c r="AQ4165">
        <v>124642</v>
      </c>
      <c r="AR4165">
        <v>5341030</v>
      </c>
      <c r="AS4165" t="s">
        <v>925</v>
      </c>
      <c r="AT4165" t="s">
        <v>926</v>
      </c>
      <c r="AW4165" t="s">
        <v>366</v>
      </c>
      <c r="AX4165" t="s">
        <v>366</v>
      </c>
      <c r="AY4165" t="s">
        <v>345</v>
      </c>
      <c r="AZ4165" t="s">
        <v>346</v>
      </c>
      <c r="BY4165" t="s">
        <v>342</v>
      </c>
      <c r="EQ4165">
        <v>243275</v>
      </c>
      <c r="ER4165" t="s">
        <v>9655</v>
      </c>
      <c r="EV4165">
        <v>17289180</v>
      </c>
      <c r="EW4165">
        <v>928</v>
      </c>
      <c r="EX4165">
        <v>221329</v>
      </c>
      <c r="EY4165" t="s">
        <v>9656</v>
      </c>
      <c r="EZ4165">
        <v>1</v>
      </c>
      <c r="FC4165">
        <v>95385</v>
      </c>
      <c r="FD4165" t="s">
        <v>3531</v>
      </c>
    </row>
    <row r="4166" spans="1:160" x14ac:dyDescent="0.3">
      <c r="A4166" t="str">
        <f>VLOOKUP(B4166,Table2[],3,FALSE)</f>
        <v>Digital</v>
      </c>
      <c r="B4166" t="str">
        <f>IF(OR(ISNUMBER(FIND("QVC",Z4166)),ISNUMBER(FIND("QVC",AL4166))),"QVC",IF(OR(ISNUMBER(FIND("NCO",H4166)),ISNUMBER(FIND("NCO",Y4166))), "NCO", IF(AL4166="consumer","PMD.com",VLOOKUP(LEFT(H4166,2),Tables!$E$1:$F$11,2,FALSE))))</f>
        <v>PMD.com</v>
      </c>
      <c r="C4166">
        <f t="shared" si="195"/>
        <v>53920001</v>
      </c>
      <c r="D4166">
        <f t="shared" si="196"/>
        <v>1</v>
      </c>
      <c r="E4166" t="str">
        <f t="shared" ca="1" si="197"/>
        <v>MTD orders shipped</v>
      </c>
      <c r="F4166" t="s">
        <v>3539</v>
      </c>
      <c r="G4166" t="s">
        <v>335</v>
      </c>
      <c r="H4166" t="s">
        <v>9653</v>
      </c>
      <c r="I4166" s="6">
        <v>44013.478263888886</v>
      </c>
      <c r="J4166" t="s">
        <v>16</v>
      </c>
      <c r="K4166" s="6">
        <v>44013.727002314816</v>
      </c>
      <c r="M4166" t="s">
        <v>9654</v>
      </c>
      <c r="N4166" t="s">
        <v>3532</v>
      </c>
      <c r="Q4166" t="s">
        <v>454</v>
      </c>
      <c r="R4166" t="s">
        <v>407</v>
      </c>
      <c r="S4166" t="s">
        <v>3533</v>
      </c>
      <c r="T4166" t="s">
        <v>338</v>
      </c>
      <c r="U4166" t="s">
        <v>530</v>
      </c>
      <c r="W4166" t="s">
        <v>3534</v>
      </c>
      <c r="Z4166" t="s">
        <v>9654</v>
      </c>
      <c r="AA4166" t="s">
        <v>3532</v>
      </c>
      <c r="AD4166" t="s">
        <v>454</v>
      </c>
      <c r="AE4166" t="s">
        <v>407</v>
      </c>
      <c r="AF4166" t="s">
        <v>3533</v>
      </c>
      <c r="AG4166" t="s">
        <v>338</v>
      </c>
      <c r="AH4166" t="s">
        <v>530</v>
      </c>
      <c r="AJ4166" t="s">
        <v>3534</v>
      </c>
      <c r="AL4166" t="s">
        <v>339</v>
      </c>
      <c r="AM4166">
        <v>1</v>
      </c>
      <c r="AN4166">
        <v>1</v>
      </c>
      <c r="AO4166">
        <v>14899</v>
      </c>
      <c r="AQ4166">
        <v>124468</v>
      </c>
      <c r="AR4166">
        <v>53920001</v>
      </c>
      <c r="AS4166" t="s">
        <v>42</v>
      </c>
      <c r="AT4166" t="s">
        <v>40</v>
      </c>
      <c r="AW4166" t="s">
        <v>343</v>
      </c>
      <c r="BY4166" t="s">
        <v>342</v>
      </c>
      <c r="EQ4166">
        <v>247476</v>
      </c>
      <c r="ER4166" t="s">
        <v>9655</v>
      </c>
      <c r="EV4166">
        <v>17289180</v>
      </c>
      <c r="EW4166">
        <v>928</v>
      </c>
      <c r="EX4166">
        <v>221329</v>
      </c>
      <c r="EY4166" t="s">
        <v>9656</v>
      </c>
      <c r="EZ4166">
        <v>1</v>
      </c>
      <c r="FC4166">
        <v>95385</v>
      </c>
      <c r="FD4166" t="s">
        <v>3531</v>
      </c>
    </row>
    <row r="4167" spans="1:160" x14ac:dyDescent="0.3">
      <c r="A4167" t="str">
        <f>VLOOKUP(B4167,Table2[],3,FALSE)</f>
        <v>Digital</v>
      </c>
      <c r="B4167" t="str">
        <f>IF(OR(ISNUMBER(FIND("QVC",Z4167)),ISNUMBER(FIND("QVC",AL4167))),"QVC",IF(OR(ISNUMBER(FIND("NCO",H4167)),ISNUMBER(FIND("NCO",Y4167))), "NCO", IF(AL4167="consumer","PMD.com",VLOOKUP(LEFT(H4167,2),Tables!$E$1:$F$11,2,FALSE))))</f>
        <v>PMD.com</v>
      </c>
      <c r="C4167">
        <f t="shared" si="195"/>
        <v>55110001</v>
      </c>
      <c r="D4167">
        <f t="shared" si="196"/>
        <v>1</v>
      </c>
      <c r="E4167" t="str">
        <f t="shared" ca="1" si="197"/>
        <v>MTD orders shipped</v>
      </c>
      <c r="F4167" t="s">
        <v>3539</v>
      </c>
      <c r="G4167" t="s">
        <v>335</v>
      </c>
      <c r="H4167" t="s">
        <v>9653</v>
      </c>
      <c r="I4167" s="6">
        <v>44013.478263888886</v>
      </c>
      <c r="J4167" t="s">
        <v>16</v>
      </c>
      <c r="K4167" s="6">
        <v>44013.727002314816</v>
      </c>
      <c r="M4167" t="s">
        <v>9654</v>
      </c>
      <c r="N4167" t="s">
        <v>3532</v>
      </c>
      <c r="Q4167" t="s">
        <v>454</v>
      </c>
      <c r="R4167" t="s">
        <v>407</v>
      </c>
      <c r="S4167" t="s">
        <v>3533</v>
      </c>
      <c r="T4167" t="s">
        <v>338</v>
      </c>
      <c r="U4167" t="s">
        <v>530</v>
      </c>
      <c r="W4167" t="s">
        <v>3534</v>
      </c>
      <c r="Z4167" t="s">
        <v>9654</v>
      </c>
      <c r="AA4167" t="s">
        <v>3532</v>
      </c>
      <c r="AD4167" t="s">
        <v>454</v>
      </c>
      <c r="AE4167" t="s">
        <v>407</v>
      </c>
      <c r="AF4167" t="s">
        <v>3533</v>
      </c>
      <c r="AG4167" t="s">
        <v>338</v>
      </c>
      <c r="AH4167" t="s">
        <v>530</v>
      </c>
      <c r="AJ4167" t="s">
        <v>3534</v>
      </c>
      <c r="AL4167" t="s">
        <v>339</v>
      </c>
      <c r="AM4167">
        <v>1</v>
      </c>
      <c r="AN4167">
        <v>1</v>
      </c>
      <c r="AO4167">
        <v>6371</v>
      </c>
      <c r="AQ4167">
        <v>124056</v>
      </c>
      <c r="AR4167">
        <v>55110001</v>
      </c>
      <c r="AS4167" t="s">
        <v>127</v>
      </c>
      <c r="AT4167" t="s">
        <v>128</v>
      </c>
      <c r="AW4167" t="s">
        <v>340</v>
      </c>
      <c r="AX4167" t="s">
        <v>340</v>
      </c>
      <c r="AY4167" t="s">
        <v>382</v>
      </c>
      <c r="AZ4167">
        <v>0</v>
      </c>
      <c r="BY4167" t="s">
        <v>342</v>
      </c>
      <c r="EQ4167">
        <v>238807</v>
      </c>
      <c r="ER4167" t="s">
        <v>9655</v>
      </c>
      <c r="EV4167">
        <v>17289180</v>
      </c>
      <c r="EW4167">
        <v>928</v>
      </c>
      <c r="EX4167">
        <v>221329</v>
      </c>
      <c r="EY4167" t="s">
        <v>9656</v>
      </c>
      <c r="EZ4167">
        <v>1</v>
      </c>
      <c r="FC4167">
        <v>55110001</v>
      </c>
      <c r="FD4167" t="s">
        <v>128</v>
      </c>
    </row>
    <row r="4168" spans="1:160" x14ac:dyDescent="0.3">
      <c r="A4168" t="str">
        <f>VLOOKUP(B4168,Table2[],3,FALSE)</f>
        <v>Digital</v>
      </c>
      <c r="B4168" t="str">
        <f>IF(OR(ISNUMBER(FIND("QVC",Z4168)),ISNUMBER(FIND("QVC",AL4168))),"QVC",IF(OR(ISNUMBER(FIND("NCO",H4168)),ISNUMBER(FIND("NCO",Y4168))), "NCO", IF(AL4168="consumer","PMD.com",VLOOKUP(LEFT(H4168,2),Tables!$E$1:$F$11,2,FALSE))))</f>
        <v>PMD.com</v>
      </c>
      <c r="C4168">
        <f t="shared" si="195"/>
        <v>5237</v>
      </c>
      <c r="D4168">
        <f t="shared" si="196"/>
        <v>2</v>
      </c>
      <c r="E4168" t="str">
        <f t="shared" ca="1" si="197"/>
        <v>MTD orders shipped</v>
      </c>
      <c r="F4168" t="s">
        <v>3539</v>
      </c>
      <c r="G4168" t="s">
        <v>335</v>
      </c>
      <c r="H4168" t="s">
        <v>9657</v>
      </c>
      <c r="I4168" s="6">
        <v>44013.505902777775</v>
      </c>
      <c r="J4168" t="s">
        <v>16</v>
      </c>
      <c r="K4168" s="6">
        <v>44013.727187500001</v>
      </c>
      <c r="M4168" t="s">
        <v>9658</v>
      </c>
      <c r="N4168" t="s">
        <v>9659</v>
      </c>
      <c r="Q4168" t="s">
        <v>800</v>
      </c>
      <c r="R4168" t="s">
        <v>362</v>
      </c>
      <c r="S4168" t="s">
        <v>9660</v>
      </c>
      <c r="T4168" t="s">
        <v>338</v>
      </c>
      <c r="U4168" t="s">
        <v>530</v>
      </c>
      <c r="W4168" t="s">
        <v>9661</v>
      </c>
      <c r="Z4168" t="s">
        <v>9658</v>
      </c>
      <c r="AA4168" t="s">
        <v>9659</v>
      </c>
      <c r="AD4168" t="s">
        <v>800</v>
      </c>
      <c r="AE4168" t="s">
        <v>362</v>
      </c>
      <c r="AF4168" t="s">
        <v>9660</v>
      </c>
      <c r="AG4168" t="s">
        <v>338</v>
      </c>
      <c r="AH4168" t="s">
        <v>530</v>
      </c>
      <c r="AJ4168" t="s">
        <v>9661</v>
      </c>
      <c r="AL4168" t="s">
        <v>339</v>
      </c>
      <c r="AM4168">
        <v>2</v>
      </c>
      <c r="AN4168">
        <v>2</v>
      </c>
      <c r="AO4168">
        <v>6549</v>
      </c>
      <c r="AQ4168">
        <v>124397</v>
      </c>
      <c r="AR4168">
        <v>5237</v>
      </c>
      <c r="AS4168" t="s">
        <v>21</v>
      </c>
      <c r="AT4168" t="s">
        <v>22</v>
      </c>
      <c r="AW4168" t="s">
        <v>352</v>
      </c>
      <c r="AX4168" t="s">
        <v>352</v>
      </c>
      <c r="AY4168" t="s">
        <v>353</v>
      </c>
      <c r="AZ4168" t="s">
        <v>355</v>
      </c>
      <c r="BY4168" t="s">
        <v>342</v>
      </c>
      <c r="EQ4168">
        <v>247509</v>
      </c>
      <c r="ER4168" t="s">
        <v>9662</v>
      </c>
      <c r="EV4168">
        <v>17289190</v>
      </c>
      <c r="EW4168">
        <v>928</v>
      </c>
      <c r="EX4168">
        <v>221340</v>
      </c>
      <c r="EY4168" t="s">
        <v>9663</v>
      </c>
      <c r="EZ4168">
        <v>1</v>
      </c>
      <c r="FC4168">
        <v>5237</v>
      </c>
      <c r="FD4168" t="s">
        <v>22</v>
      </c>
    </row>
    <row r="4169" spans="1:160" x14ac:dyDescent="0.3">
      <c r="A4169" t="str">
        <f>VLOOKUP(B4169,Table2[],3,FALSE)</f>
        <v>Digital</v>
      </c>
      <c r="B4169" t="str">
        <f>IF(OR(ISNUMBER(FIND("QVC",Z4169)),ISNUMBER(FIND("QVC",AL4169))),"QVC",IF(OR(ISNUMBER(FIND("NCO",H4169)),ISNUMBER(FIND("NCO",Y4169))), "NCO", IF(AL4169="consumer","PMD.com",VLOOKUP(LEFT(H4169,2),Tables!$E$1:$F$11,2,FALSE))))</f>
        <v>PMD.com</v>
      </c>
      <c r="C4169">
        <f t="shared" si="195"/>
        <v>53920001</v>
      </c>
      <c r="D4169">
        <f t="shared" si="196"/>
        <v>1</v>
      </c>
      <c r="E4169" t="str">
        <f t="shared" ca="1" si="197"/>
        <v>MTD orders shipped</v>
      </c>
      <c r="F4169" t="s">
        <v>3539</v>
      </c>
      <c r="G4169" t="s">
        <v>335</v>
      </c>
      <c r="H4169" t="s">
        <v>9657</v>
      </c>
      <c r="I4169" s="6">
        <v>44013.505902777775</v>
      </c>
      <c r="J4169" t="s">
        <v>16</v>
      </c>
      <c r="K4169" s="6">
        <v>44013.727187500001</v>
      </c>
      <c r="M4169" t="s">
        <v>9658</v>
      </c>
      <c r="N4169" t="s">
        <v>9659</v>
      </c>
      <c r="Q4169" t="s">
        <v>800</v>
      </c>
      <c r="R4169" t="s">
        <v>362</v>
      </c>
      <c r="S4169" t="s">
        <v>9660</v>
      </c>
      <c r="T4169" t="s">
        <v>338</v>
      </c>
      <c r="U4169" t="s">
        <v>530</v>
      </c>
      <c r="W4169" t="s">
        <v>9661</v>
      </c>
      <c r="Z4169" t="s">
        <v>9658</v>
      </c>
      <c r="AA4169" t="s">
        <v>9659</v>
      </c>
      <c r="AD4169" t="s">
        <v>800</v>
      </c>
      <c r="AE4169" t="s">
        <v>362</v>
      </c>
      <c r="AF4169" t="s">
        <v>9660</v>
      </c>
      <c r="AG4169" t="s">
        <v>338</v>
      </c>
      <c r="AH4169" t="s">
        <v>530</v>
      </c>
      <c r="AJ4169" t="s">
        <v>9661</v>
      </c>
      <c r="AL4169" t="s">
        <v>339</v>
      </c>
      <c r="AM4169">
        <v>1</v>
      </c>
      <c r="AN4169">
        <v>1</v>
      </c>
      <c r="AO4169">
        <v>14899</v>
      </c>
      <c r="AQ4169">
        <v>124468</v>
      </c>
      <c r="AR4169">
        <v>53920001</v>
      </c>
      <c r="AS4169" t="s">
        <v>42</v>
      </c>
      <c r="AT4169" t="s">
        <v>40</v>
      </c>
      <c r="AW4169" t="s">
        <v>343</v>
      </c>
      <c r="BY4169" t="s">
        <v>342</v>
      </c>
      <c r="EQ4169">
        <v>247476</v>
      </c>
      <c r="ER4169" t="s">
        <v>9662</v>
      </c>
      <c r="EV4169">
        <v>17289190</v>
      </c>
      <c r="EW4169">
        <v>928</v>
      </c>
      <c r="EX4169">
        <v>221340</v>
      </c>
      <c r="EY4169" t="s">
        <v>9663</v>
      </c>
      <c r="EZ4169">
        <v>1</v>
      </c>
      <c r="FC4169">
        <v>95385</v>
      </c>
      <c r="FD4169" t="s">
        <v>3531</v>
      </c>
    </row>
    <row r="4170" spans="1:160" x14ac:dyDescent="0.3">
      <c r="A4170" t="str">
        <f>VLOOKUP(B4170,Table2[],3,FALSE)</f>
        <v>Digital</v>
      </c>
      <c r="B4170" t="str">
        <f>IF(OR(ISNUMBER(FIND("QVC",Z4170)),ISNUMBER(FIND("QVC",AL4170))),"QVC",IF(OR(ISNUMBER(FIND("NCO",H4170)),ISNUMBER(FIND("NCO",Y4170))), "NCO", IF(AL4170="consumer","PMD.com",VLOOKUP(LEFT(H4170,2),Tables!$E$1:$F$11,2,FALSE))))</f>
        <v>PMD.com</v>
      </c>
      <c r="C4170">
        <f t="shared" si="195"/>
        <v>5341030</v>
      </c>
      <c r="D4170">
        <f t="shared" si="196"/>
        <v>1</v>
      </c>
      <c r="E4170" t="str">
        <f t="shared" ca="1" si="197"/>
        <v>MTD orders shipped</v>
      </c>
      <c r="F4170" t="s">
        <v>3539</v>
      </c>
      <c r="G4170" t="s">
        <v>335</v>
      </c>
      <c r="H4170" t="s">
        <v>9657</v>
      </c>
      <c r="I4170" s="6">
        <v>44013.505902777775</v>
      </c>
      <c r="J4170" t="s">
        <v>16</v>
      </c>
      <c r="K4170" s="6">
        <v>44013.727187500001</v>
      </c>
      <c r="M4170" t="s">
        <v>9658</v>
      </c>
      <c r="N4170" t="s">
        <v>9659</v>
      </c>
      <c r="Q4170" t="s">
        <v>800</v>
      </c>
      <c r="R4170" t="s">
        <v>362</v>
      </c>
      <c r="S4170" t="s">
        <v>9660</v>
      </c>
      <c r="T4170" t="s">
        <v>338</v>
      </c>
      <c r="U4170" t="s">
        <v>530</v>
      </c>
      <c r="W4170" t="s">
        <v>9661</v>
      </c>
      <c r="Z4170" t="s">
        <v>9658</v>
      </c>
      <c r="AA4170" t="s">
        <v>9659</v>
      </c>
      <c r="AD4170" t="s">
        <v>800</v>
      </c>
      <c r="AE4170" t="s">
        <v>362</v>
      </c>
      <c r="AF4170" t="s">
        <v>9660</v>
      </c>
      <c r="AG4170" t="s">
        <v>338</v>
      </c>
      <c r="AH4170" t="s">
        <v>530</v>
      </c>
      <c r="AJ4170" t="s">
        <v>9661</v>
      </c>
      <c r="AL4170" t="s">
        <v>339</v>
      </c>
      <c r="AM4170">
        <v>1</v>
      </c>
      <c r="AN4170">
        <v>1</v>
      </c>
      <c r="AO4170">
        <v>12859</v>
      </c>
      <c r="AQ4170">
        <v>124642</v>
      </c>
      <c r="AR4170">
        <v>5341030</v>
      </c>
      <c r="AS4170" t="s">
        <v>925</v>
      </c>
      <c r="AT4170" t="s">
        <v>926</v>
      </c>
      <c r="AW4170" t="s">
        <v>366</v>
      </c>
      <c r="AX4170" t="s">
        <v>366</v>
      </c>
      <c r="AY4170" t="s">
        <v>345</v>
      </c>
      <c r="AZ4170" t="s">
        <v>346</v>
      </c>
      <c r="BY4170" t="s">
        <v>342</v>
      </c>
      <c r="EQ4170">
        <v>243275</v>
      </c>
      <c r="ER4170" t="s">
        <v>9662</v>
      </c>
      <c r="EV4170">
        <v>17289190</v>
      </c>
      <c r="EW4170">
        <v>928</v>
      </c>
      <c r="EX4170">
        <v>221340</v>
      </c>
      <c r="EY4170" t="s">
        <v>9663</v>
      </c>
      <c r="EZ4170">
        <v>1</v>
      </c>
      <c r="FC4170">
        <v>95385</v>
      </c>
      <c r="FD4170" t="s">
        <v>3531</v>
      </c>
    </row>
    <row r="4171" spans="1:160" x14ac:dyDescent="0.3">
      <c r="A4171" t="str">
        <f>VLOOKUP(B4171,Table2[],3,FALSE)</f>
        <v>Digital</v>
      </c>
      <c r="B4171" t="str">
        <f>IF(OR(ISNUMBER(FIND("QVC",Z4171)),ISNUMBER(FIND("QVC",AL4171))),"QVC",IF(OR(ISNUMBER(FIND("NCO",H4171)),ISNUMBER(FIND("NCO",Y4171))), "NCO", IF(AL4171="consumer","PMD.com",VLOOKUP(LEFT(H4171,2),Tables!$E$1:$F$11,2,FALSE))))</f>
        <v>PMD.com</v>
      </c>
      <c r="C4171">
        <f t="shared" si="195"/>
        <v>52430001</v>
      </c>
      <c r="D4171">
        <f t="shared" si="196"/>
        <v>1</v>
      </c>
      <c r="E4171" t="str">
        <f t="shared" ca="1" si="197"/>
        <v>MTD orders shipped</v>
      </c>
      <c r="F4171" t="s">
        <v>3539</v>
      </c>
      <c r="G4171" t="s">
        <v>335</v>
      </c>
      <c r="H4171" t="s">
        <v>9657</v>
      </c>
      <c r="I4171" s="6">
        <v>44013.505902777775</v>
      </c>
      <c r="J4171" t="s">
        <v>16</v>
      </c>
      <c r="K4171" s="6">
        <v>44013.727187500001</v>
      </c>
      <c r="M4171" t="s">
        <v>9658</v>
      </c>
      <c r="N4171" t="s">
        <v>9659</v>
      </c>
      <c r="Q4171" t="s">
        <v>800</v>
      </c>
      <c r="R4171" t="s">
        <v>362</v>
      </c>
      <c r="S4171" t="s">
        <v>9660</v>
      </c>
      <c r="T4171" t="s">
        <v>338</v>
      </c>
      <c r="U4171" t="s">
        <v>530</v>
      </c>
      <c r="W4171" t="s">
        <v>9661</v>
      </c>
      <c r="Z4171" t="s">
        <v>9658</v>
      </c>
      <c r="AA4171" t="s">
        <v>9659</v>
      </c>
      <c r="AD4171" t="s">
        <v>800</v>
      </c>
      <c r="AE4171" t="s">
        <v>362</v>
      </c>
      <c r="AF4171" t="s">
        <v>9660</v>
      </c>
      <c r="AG4171" t="s">
        <v>338</v>
      </c>
      <c r="AH4171" t="s">
        <v>530</v>
      </c>
      <c r="AJ4171" t="s">
        <v>9661</v>
      </c>
      <c r="AL4171" t="s">
        <v>339</v>
      </c>
      <c r="AM4171">
        <v>1</v>
      </c>
      <c r="AN4171">
        <v>1</v>
      </c>
      <c r="AO4171">
        <v>12063</v>
      </c>
      <c r="AQ4171">
        <v>127155</v>
      </c>
      <c r="AR4171">
        <v>52430001</v>
      </c>
      <c r="AS4171" t="s">
        <v>927</v>
      </c>
      <c r="AT4171" t="s">
        <v>75</v>
      </c>
      <c r="AW4171" t="s">
        <v>340</v>
      </c>
      <c r="AX4171" t="s">
        <v>340</v>
      </c>
      <c r="AY4171" t="s">
        <v>357</v>
      </c>
      <c r="AZ4171" t="s">
        <v>363</v>
      </c>
      <c r="BY4171" t="s">
        <v>342</v>
      </c>
      <c r="EQ4171">
        <v>249990</v>
      </c>
      <c r="ER4171" t="s">
        <v>9662</v>
      </c>
      <c r="EV4171">
        <v>17289190</v>
      </c>
      <c r="EW4171">
        <v>928</v>
      </c>
      <c r="EX4171">
        <v>221340</v>
      </c>
      <c r="EY4171" t="s">
        <v>9663</v>
      </c>
      <c r="EZ4171">
        <v>1</v>
      </c>
      <c r="FC4171">
        <v>95385</v>
      </c>
      <c r="FD4171" t="s">
        <v>3531</v>
      </c>
    </row>
    <row r="4172" spans="1:160" x14ac:dyDescent="0.3">
      <c r="A4172" t="str">
        <f>VLOOKUP(B4172,Table2[],3,FALSE)</f>
        <v>Digital</v>
      </c>
      <c r="B4172" t="str">
        <f>IF(OR(ISNUMBER(FIND("QVC",Z4172)),ISNUMBER(FIND("QVC",AL4172))),"QVC",IF(OR(ISNUMBER(FIND("NCO",H4172)),ISNUMBER(FIND("NCO",Y4172))), "NCO", IF(AL4172="consumer","PMD.com",VLOOKUP(LEFT(H4172,2),Tables!$E$1:$F$11,2,FALSE))))</f>
        <v>PMD.com</v>
      </c>
      <c r="C4172">
        <f t="shared" ref="C4172:C4235" si="198">AR4172</f>
        <v>51090030</v>
      </c>
      <c r="D4172">
        <f t="shared" ref="D4172:D4235" si="199">AN4172</f>
        <v>1</v>
      </c>
      <c r="E4172" t="str">
        <f t="shared" ca="1" si="197"/>
        <v>MTD orders shipped</v>
      </c>
      <c r="F4172" t="s">
        <v>3539</v>
      </c>
      <c r="G4172" t="s">
        <v>335</v>
      </c>
      <c r="H4172" t="s">
        <v>9657</v>
      </c>
      <c r="I4172" s="6">
        <v>44013.505902777775</v>
      </c>
      <c r="J4172" t="s">
        <v>16</v>
      </c>
      <c r="K4172" s="6">
        <v>44013.727187500001</v>
      </c>
      <c r="M4172" t="s">
        <v>9658</v>
      </c>
      <c r="N4172" t="s">
        <v>9659</v>
      </c>
      <c r="Q4172" t="s">
        <v>800</v>
      </c>
      <c r="R4172" t="s">
        <v>362</v>
      </c>
      <c r="S4172" t="s">
        <v>9660</v>
      </c>
      <c r="T4172" t="s">
        <v>338</v>
      </c>
      <c r="U4172" t="s">
        <v>530</v>
      </c>
      <c r="W4172" t="s">
        <v>9661</v>
      </c>
      <c r="Z4172" t="s">
        <v>9658</v>
      </c>
      <c r="AA4172" t="s">
        <v>9659</v>
      </c>
      <c r="AD4172" t="s">
        <v>800</v>
      </c>
      <c r="AE4172" t="s">
        <v>362</v>
      </c>
      <c r="AF4172" t="s">
        <v>9660</v>
      </c>
      <c r="AG4172" t="s">
        <v>338</v>
      </c>
      <c r="AH4172" t="s">
        <v>530</v>
      </c>
      <c r="AJ4172" t="s">
        <v>9661</v>
      </c>
      <c r="AL4172" t="s">
        <v>339</v>
      </c>
      <c r="AM4172">
        <v>1</v>
      </c>
      <c r="AN4172">
        <v>1</v>
      </c>
      <c r="AO4172">
        <v>6688</v>
      </c>
      <c r="AQ4172">
        <v>125960</v>
      </c>
      <c r="AR4172">
        <v>51090030</v>
      </c>
      <c r="AS4172" t="s">
        <v>3043</v>
      </c>
      <c r="AT4172" t="s">
        <v>628</v>
      </c>
      <c r="AW4172" t="s">
        <v>343</v>
      </c>
      <c r="BY4172" t="s">
        <v>342</v>
      </c>
      <c r="BZ4172" t="b">
        <v>0</v>
      </c>
      <c r="EQ4172">
        <v>243047</v>
      </c>
      <c r="ER4172" t="s">
        <v>9662</v>
      </c>
      <c r="EV4172">
        <v>17289190</v>
      </c>
      <c r="EW4172">
        <v>928</v>
      </c>
      <c r="EX4172">
        <v>221340</v>
      </c>
      <c r="EY4172" t="s">
        <v>9663</v>
      </c>
      <c r="EZ4172">
        <v>1</v>
      </c>
      <c r="FC4172">
        <v>95385</v>
      </c>
      <c r="FD4172" t="s">
        <v>3531</v>
      </c>
    </row>
    <row r="4173" spans="1:160" x14ac:dyDescent="0.3">
      <c r="A4173" t="str">
        <f>VLOOKUP(B4173,Table2[],3,FALSE)</f>
        <v>Digital</v>
      </c>
      <c r="B4173" t="str">
        <f>IF(OR(ISNUMBER(FIND("QVC",Z4173)),ISNUMBER(FIND("QVC",AL4173))),"QVC",IF(OR(ISNUMBER(FIND("NCO",H4173)),ISNUMBER(FIND("NCO",Y4173))), "NCO", IF(AL4173="consumer","PMD.com",VLOOKUP(LEFT(H4173,2),Tables!$E$1:$F$11,2,FALSE))))</f>
        <v>PMD.com</v>
      </c>
      <c r="C4173">
        <f t="shared" si="198"/>
        <v>53440001</v>
      </c>
      <c r="D4173">
        <f t="shared" si="199"/>
        <v>1</v>
      </c>
      <c r="E4173" t="str">
        <f t="shared" ca="1" si="197"/>
        <v>shifted orders shipped</v>
      </c>
      <c r="F4173" t="s">
        <v>3539</v>
      </c>
      <c r="G4173" t="s">
        <v>335</v>
      </c>
      <c r="H4173" t="s">
        <v>2039</v>
      </c>
      <c r="I4173" s="6">
        <v>44007.343460648146</v>
      </c>
      <c r="J4173" t="s">
        <v>16</v>
      </c>
      <c r="K4173" s="6">
        <v>44013.727314814816</v>
      </c>
      <c r="M4173" t="s">
        <v>9664</v>
      </c>
      <c r="N4173" t="s">
        <v>9665</v>
      </c>
      <c r="Q4173" t="s">
        <v>1966</v>
      </c>
      <c r="R4173" t="s">
        <v>378</v>
      </c>
      <c r="S4173">
        <v>48423</v>
      </c>
      <c r="T4173" t="s">
        <v>338</v>
      </c>
      <c r="U4173" t="s">
        <v>530</v>
      </c>
      <c r="W4173" t="s">
        <v>9666</v>
      </c>
      <c r="Z4173" t="s">
        <v>9664</v>
      </c>
      <c r="AA4173" t="s">
        <v>9665</v>
      </c>
      <c r="AD4173" t="s">
        <v>1966</v>
      </c>
      <c r="AE4173" t="s">
        <v>378</v>
      </c>
      <c r="AF4173">
        <v>48423</v>
      </c>
      <c r="AG4173" t="s">
        <v>338</v>
      </c>
      <c r="AH4173" t="s">
        <v>530</v>
      </c>
      <c r="AJ4173" t="s">
        <v>9666</v>
      </c>
      <c r="AL4173" t="s">
        <v>339</v>
      </c>
      <c r="AM4173">
        <v>1</v>
      </c>
      <c r="AN4173">
        <v>1</v>
      </c>
      <c r="AO4173">
        <v>7642</v>
      </c>
      <c r="AQ4173">
        <v>124700</v>
      </c>
      <c r="AR4173">
        <v>53440001</v>
      </c>
      <c r="AS4173" t="s">
        <v>1240</v>
      </c>
      <c r="AT4173" t="s">
        <v>116</v>
      </c>
      <c r="AW4173" t="s">
        <v>340</v>
      </c>
      <c r="AX4173" t="s">
        <v>340</v>
      </c>
      <c r="AY4173" t="s">
        <v>345</v>
      </c>
      <c r="AZ4173" t="s">
        <v>345</v>
      </c>
      <c r="BY4173" t="s">
        <v>342</v>
      </c>
      <c r="EQ4173">
        <v>252960</v>
      </c>
      <c r="ER4173" t="s">
        <v>2040</v>
      </c>
      <c r="EV4173">
        <v>17268617</v>
      </c>
      <c r="EW4173">
        <v>928</v>
      </c>
      <c r="EX4173">
        <v>208934</v>
      </c>
      <c r="EY4173" t="s">
        <v>9667</v>
      </c>
      <c r="EZ4173">
        <v>1</v>
      </c>
      <c r="FC4173">
        <v>53440001</v>
      </c>
      <c r="FD4173" t="s">
        <v>116</v>
      </c>
    </row>
    <row r="4174" spans="1:160" x14ac:dyDescent="0.3">
      <c r="A4174" t="str">
        <f>VLOOKUP(B4174,Table2[],3,FALSE)</f>
        <v>Digital</v>
      </c>
      <c r="B4174" t="str">
        <f>IF(OR(ISNUMBER(FIND("QVC",Z4174)),ISNUMBER(FIND("QVC",AL4174))),"QVC",IF(OR(ISNUMBER(FIND("NCO",H4174)),ISNUMBER(FIND("NCO",Y4174))), "NCO", IF(AL4174="consumer","PMD.com",VLOOKUP(LEFT(H4174,2),Tables!$E$1:$F$11,2,FALSE))))</f>
        <v>PMD.com</v>
      </c>
      <c r="C4174">
        <f t="shared" si="198"/>
        <v>53160001</v>
      </c>
      <c r="D4174">
        <f t="shared" si="199"/>
        <v>1</v>
      </c>
      <c r="E4174" t="str">
        <f t="shared" ca="1" si="197"/>
        <v>shifted orders shipped</v>
      </c>
      <c r="F4174" t="s">
        <v>3539</v>
      </c>
      <c r="G4174" t="s">
        <v>335</v>
      </c>
      <c r="H4174" t="s">
        <v>2039</v>
      </c>
      <c r="I4174" s="6">
        <v>44007.343460648146</v>
      </c>
      <c r="J4174" t="s">
        <v>16</v>
      </c>
      <c r="K4174" s="6">
        <v>44013.727314814816</v>
      </c>
      <c r="M4174" t="s">
        <v>9664</v>
      </c>
      <c r="N4174" t="s">
        <v>9665</v>
      </c>
      <c r="Q4174" t="s">
        <v>1966</v>
      </c>
      <c r="R4174" t="s">
        <v>378</v>
      </c>
      <c r="S4174">
        <v>48423</v>
      </c>
      <c r="T4174" t="s">
        <v>338</v>
      </c>
      <c r="U4174" t="s">
        <v>530</v>
      </c>
      <c r="W4174" t="s">
        <v>9666</v>
      </c>
      <c r="Z4174" t="s">
        <v>9664</v>
      </c>
      <c r="AA4174" t="s">
        <v>9665</v>
      </c>
      <c r="AD4174" t="s">
        <v>1966</v>
      </c>
      <c r="AE4174" t="s">
        <v>378</v>
      </c>
      <c r="AF4174">
        <v>48423</v>
      </c>
      <c r="AG4174" t="s">
        <v>338</v>
      </c>
      <c r="AH4174" t="s">
        <v>530</v>
      </c>
      <c r="AJ4174" t="s">
        <v>9666</v>
      </c>
      <c r="AL4174" t="s">
        <v>339</v>
      </c>
      <c r="AM4174">
        <v>1</v>
      </c>
      <c r="AN4174">
        <v>1</v>
      </c>
      <c r="AO4174">
        <v>4322</v>
      </c>
      <c r="AQ4174">
        <v>124007</v>
      </c>
      <c r="AR4174">
        <v>53160001</v>
      </c>
      <c r="AS4174" t="s">
        <v>1895</v>
      </c>
      <c r="AT4174" t="s">
        <v>119</v>
      </c>
      <c r="AW4174" t="s">
        <v>340</v>
      </c>
      <c r="AX4174" t="s">
        <v>340</v>
      </c>
      <c r="AY4174" t="s">
        <v>341</v>
      </c>
      <c r="AZ4174">
        <v>0</v>
      </c>
      <c r="BY4174" t="s">
        <v>342</v>
      </c>
      <c r="EQ4174">
        <v>252959</v>
      </c>
      <c r="ER4174" t="s">
        <v>2040</v>
      </c>
      <c r="EV4174">
        <v>17268617</v>
      </c>
      <c r="EW4174">
        <v>928</v>
      </c>
      <c r="EX4174">
        <v>208934</v>
      </c>
      <c r="EY4174" t="s">
        <v>9667</v>
      </c>
      <c r="EZ4174">
        <v>1</v>
      </c>
      <c r="FC4174">
        <v>53160001</v>
      </c>
      <c r="FD4174" t="s">
        <v>119</v>
      </c>
    </row>
    <row r="4175" spans="1:160" x14ac:dyDescent="0.3">
      <c r="A4175" t="str">
        <f>VLOOKUP(B4175,Table2[],3,FALSE)</f>
        <v>Digital</v>
      </c>
      <c r="B4175" t="str">
        <f>IF(OR(ISNUMBER(FIND("QVC",Z4175)),ISNUMBER(FIND("QVC",AL4175))),"QVC",IF(OR(ISNUMBER(FIND("NCO",H4175)),ISNUMBER(FIND("NCO",Y4175))), "NCO", IF(AL4175="consumer","PMD.com",VLOOKUP(LEFT(H4175,2),Tables!$E$1:$F$11,2,FALSE))))</f>
        <v>PMD.com</v>
      </c>
      <c r="C4175">
        <f t="shared" si="198"/>
        <v>5341</v>
      </c>
      <c r="D4175">
        <f t="shared" si="199"/>
        <v>1</v>
      </c>
      <c r="E4175" t="str">
        <f t="shared" ca="1" si="197"/>
        <v>shifted orders shipped</v>
      </c>
      <c r="F4175" t="s">
        <v>3539</v>
      </c>
      <c r="G4175" t="s">
        <v>335</v>
      </c>
      <c r="H4175" t="s">
        <v>2039</v>
      </c>
      <c r="I4175" s="6">
        <v>44007.343460648146</v>
      </c>
      <c r="J4175" t="s">
        <v>16</v>
      </c>
      <c r="K4175" s="6">
        <v>44013.727314814816</v>
      </c>
      <c r="M4175" t="s">
        <v>9664</v>
      </c>
      <c r="N4175" t="s">
        <v>9665</v>
      </c>
      <c r="Q4175" t="s">
        <v>1966</v>
      </c>
      <c r="R4175" t="s">
        <v>378</v>
      </c>
      <c r="S4175">
        <v>48423</v>
      </c>
      <c r="T4175" t="s">
        <v>338</v>
      </c>
      <c r="U4175" t="s">
        <v>530</v>
      </c>
      <c r="W4175" t="s">
        <v>9666</v>
      </c>
      <c r="Z4175" t="s">
        <v>9664</v>
      </c>
      <c r="AA4175" t="s">
        <v>9665</v>
      </c>
      <c r="AD4175" t="s">
        <v>1966</v>
      </c>
      <c r="AE4175" t="s">
        <v>378</v>
      </c>
      <c r="AF4175">
        <v>48423</v>
      </c>
      <c r="AG4175" t="s">
        <v>338</v>
      </c>
      <c r="AH4175" t="s">
        <v>530</v>
      </c>
      <c r="AJ4175" t="s">
        <v>9666</v>
      </c>
      <c r="AL4175" t="s">
        <v>339</v>
      </c>
      <c r="AM4175">
        <v>1</v>
      </c>
      <c r="AN4175">
        <v>1</v>
      </c>
      <c r="AO4175">
        <v>15156</v>
      </c>
      <c r="AQ4175">
        <v>124187</v>
      </c>
      <c r="AR4175">
        <v>5341</v>
      </c>
      <c r="AS4175" t="s">
        <v>1948</v>
      </c>
      <c r="AT4175" t="s">
        <v>82</v>
      </c>
      <c r="AW4175" t="s">
        <v>340</v>
      </c>
      <c r="AX4175" t="s">
        <v>340</v>
      </c>
      <c r="AY4175" t="s">
        <v>345</v>
      </c>
      <c r="AZ4175" t="s">
        <v>346</v>
      </c>
      <c r="BY4175" t="s">
        <v>342</v>
      </c>
      <c r="EQ4175">
        <v>244246</v>
      </c>
      <c r="ER4175" t="s">
        <v>2040</v>
      </c>
      <c r="EV4175">
        <v>17268617</v>
      </c>
      <c r="EW4175">
        <v>928</v>
      </c>
      <c r="EX4175">
        <v>208934</v>
      </c>
      <c r="EY4175" t="s">
        <v>9667</v>
      </c>
      <c r="EZ4175">
        <v>1</v>
      </c>
      <c r="FC4175">
        <v>5341</v>
      </c>
      <c r="FD4175" t="s">
        <v>82</v>
      </c>
    </row>
    <row r="4176" spans="1:160" x14ac:dyDescent="0.3">
      <c r="A4176" t="str">
        <f>VLOOKUP(B4176,Table2[],3,FALSE)</f>
        <v>Digital</v>
      </c>
      <c r="B4176" t="str">
        <f>IF(OR(ISNUMBER(FIND("QVC",Z4176)),ISNUMBER(FIND("QVC",AL4176))),"QVC",IF(OR(ISNUMBER(FIND("NCO",H4176)),ISNUMBER(FIND("NCO",Y4176))), "NCO", IF(AL4176="consumer","PMD.com",VLOOKUP(LEFT(H4176,2),Tables!$E$1:$F$11,2,FALSE))))</f>
        <v>PMD.com</v>
      </c>
      <c r="C4176">
        <f t="shared" si="198"/>
        <v>51090061</v>
      </c>
      <c r="D4176">
        <f t="shared" si="199"/>
        <v>1</v>
      </c>
      <c r="E4176" t="str">
        <f t="shared" ca="1" si="197"/>
        <v>shifted orders shipped</v>
      </c>
      <c r="F4176" t="s">
        <v>3539</v>
      </c>
      <c r="G4176" t="s">
        <v>335</v>
      </c>
      <c r="H4176" t="s">
        <v>2037</v>
      </c>
      <c r="I4176" s="6">
        <v>44007.343495370369</v>
      </c>
      <c r="J4176" t="s">
        <v>16</v>
      </c>
      <c r="K4176" s="6">
        <v>44013.727685185186</v>
      </c>
      <c r="M4176" t="s">
        <v>9668</v>
      </c>
      <c r="N4176" t="s">
        <v>9669</v>
      </c>
      <c r="Q4176" t="s">
        <v>9670</v>
      </c>
      <c r="R4176" t="s">
        <v>413</v>
      </c>
      <c r="S4176">
        <v>37353</v>
      </c>
      <c r="T4176" t="s">
        <v>338</v>
      </c>
      <c r="U4176" t="s">
        <v>530</v>
      </c>
      <c r="W4176" t="s">
        <v>9671</v>
      </c>
      <c r="Z4176" t="s">
        <v>9668</v>
      </c>
      <c r="AA4176" t="s">
        <v>9669</v>
      </c>
      <c r="AD4176" t="s">
        <v>9670</v>
      </c>
      <c r="AE4176" t="s">
        <v>413</v>
      </c>
      <c r="AF4176">
        <v>37353</v>
      </c>
      <c r="AG4176" t="s">
        <v>338</v>
      </c>
      <c r="AH4176" t="s">
        <v>530</v>
      </c>
      <c r="AJ4176" t="s">
        <v>9671</v>
      </c>
      <c r="AL4176" t="s">
        <v>339</v>
      </c>
      <c r="AM4176">
        <v>1</v>
      </c>
      <c r="AN4176">
        <v>1</v>
      </c>
      <c r="AO4176">
        <v>8078</v>
      </c>
      <c r="AQ4176">
        <v>124010</v>
      </c>
      <c r="AR4176">
        <v>51090061</v>
      </c>
      <c r="AS4176" t="s">
        <v>1013</v>
      </c>
      <c r="AT4176" t="s">
        <v>122</v>
      </c>
      <c r="AW4176" t="s">
        <v>340</v>
      </c>
      <c r="AX4176" t="s">
        <v>340</v>
      </c>
      <c r="AY4176" t="s">
        <v>357</v>
      </c>
      <c r="AZ4176" t="s">
        <v>363</v>
      </c>
      <c r="BY4176" t="s">
        <v>342</v>
      </c>
      <c r="EQ4176">
        <v>251819</v>
      </c>
      <c r="ER4176" t="s">
        <v>2038</v>
      </c>
      <c r="EV4176">
        <v>17268616</v>
      </c>
      <c r="EW4176">
        <v>928</v>
      </c>
      <c r="EX4176">
        <v>208933</v>
      </c>
      <c r="EY4176" t="s">
        <v>9672</v>
      </c>
      <c r="EZ4176">
        <v>1</v>
      </c>
      <c r="FC4176">
        <v>51090061</v>
      </c>
      <c r="FD4176" t="s">
        <v>122</v>
      </c>
    </row>
    <row r="4177" spans="1:160" x14ac:dyDescent="0.3">
      <c r="A4177" t="str">
        <f>VLOOKUP(B4177,Table2[],3,FALSE)</f>
        <v>Digital</v>
      </c>
      <c r="B4177" t="str">
        <f>IF(OR(ISNUMBER(FIND("QVC",Z4177)),ISNUMBER(FIND("QVC",AL4177))),"QVC",IF(OR(ISNUMBER(FIND("NCO",H4177)),ISNUMBER(FIND("NCO",Y4177))), "NCO", IF(AL4177="consumer","PMD.com",VLOOKUP(LEFT(H4177,2),Tables!$E$1:$F$11,2,FALSE))))</f>
        <v>PMD.com</v>
      </c>
      <c r="C4177">
        <f t="shared" si="198"/>
        <v>52430001</v>
      </c>
      <c r="D4177">
        <f t="shared" si="199"/>
        <v>1</v>
      </c>
      <c r="E4177" t="str">
        <f t="shared" ca="1" si="197"/>
        <v>MTD orders shipped</v>
      </c>
      <c r="F4177" t="s">
        <v>3539</v>
      </c>
      <c r="G4177" t="s">
        <v>335</v>
      </c>
      <c r="H4177" t="s">
        <v>9673</v>
      </c>
      <c r="I4177" s="6">
        <v>44013.586423611108</v>
      </c>
      <c r="J4177" t="s">
        <v>16</v>
      </c>
      <c r="K4177" s="6">
        <v>44013.727696759262</v>
      </c>
      <c r="M4177" t="s">
        <v>9674</v>
      </c>
      <c r="N4177" t="s">
        <v>9675</v>
      </c>
      <c r="O4177" t="s">
        <v>9676</v>
      </c>
      <c r="Q4177" t="s">
        <v>964</v>
      </c>
      <c r="R4177" t="s">
        <v>378</v>
      </c>
      <c r="S4177" t="s">
        <v>9677</v>
      </c>
      <c r="T4177" t="s">
        <v>338</v>
      </c>
      <c r="U4177" t="s">
        <v>530</v>
      </c>
      <c r="W4177" t="s">
        <v>9678</v>
      </c>
      <c r="Z4177" t="s">
        <v>9674</v>
      </c>
      <c r="AA4177" t="s">
        <v>9675</v>
      </c>
      <c r="AB4177" t="s">
        <v>9676</v>
      </c>
      <c r="AD4177" t="s">
        <v>964</v>
      </c>
      <c r="AE4177" t="s">
        <v>378</v>
      </c>
      <c r="AF4177" t="s">
        <v>9677</v>
      </c>
      <c r="AG4177" t="s">
        <v>338</v>
      </c>
      <c r="AH4177" t="s">
        <v>530</v>
      </c>
      <c r="AJ4177" t="s">
        <v>9678</v>
      </c>
      <c r="AL4177" t="s">
        <v>339</v>
      </c>
      <c r="AM4177">
        <v>1</v>
      </c>
      <c r="AN4177">
        <v>1</v>
      </c>
      <c r="AO4177">
        <v>12063</v>
      </c>
      <c r="AQ4177">
        <v>127155</v>
      </c>
      <c r="AR4177">
        <v>52430001</v>
      </c>
      <c r="AS4177" t="s">
        <v>927</v>
      </c>
      <c r="AT4177" t="s">
        <v>75</v>
      </c>
      <c r="AW4177" t="s">
        <v>340</v>
      </c>
      <c r="AX4177" t="s">
        <v>340</v>
      </c>
      <c r="AY4177" t="s">
        <v>357</v>
      </c>
      <c r="AZ4177" t="s">
        <v>363</v>
      </c>
      <c r="BY4177" t="s">
        <v>342</v>
      </c>
      <c r="EQ4177">
        <v>249990</v>
      </c>
      <c r="ER4177" t="s">
        <v>9679</v>
      </c>
      <c r="EV4177">
        <v>17289410</v>
      </c>
      <c r="EW4177">
        <v>928</v>
      </c>
      <c r="EX4177">
        <v>221377</v>
      </c>
      <c r="EY4177" t="s">
        <v>9680</v>
      </c>
      <c r="EZ4177">
        <v>1</v>
      </c>
      <c r="FC4177">
        <v>95384</v>
      </c>
      <c r="FD4177" t="s">
        <v>3530</v>
      </c>
    </row>
    <row r="4178" spans="1:160" x14ac:dyDescent="0.3">
      <c r="A4178" t="str">
        <f>VLOOKUP(B4178,Table2[],3,FALSE)</f>
        <v>Digital</v>
      </c>
      <c r="B4178" t="str">
        <f>IF(OR(ISNUMBER(FIND("QVC",Z4178)),ISNUMBER(FIND("QVC",AL4178))),"QVC",IF(OR(ISNUMBER(FIND("NCO",H4178)),ISNUMBER(FIND("NCO",Y4178))), "NCO", IF(AL4178="consumer","PMD.com",VLOOKUP(LEFT(H4178,2),Tables!$E$1:$F$11,2,FALSE))))</f>
        <v>PMD.com</v>
      </c>
      <c r="C4178">
        <f t="shared" si="198"/>
        <v>5357</v>
      </c>
      <c r="D4178">
        <f t="shared" si="199"/>
        <v>2</v>
      </c>
      <c r="E4178" t="str">
        <f t="shared" ca="1" si="197"/>
        <v>MTD orders shipped</v>
      </c>
      <c r="F4178" t="s">
        <v>3539</v>
      </c>
      <c r="G4178" t="s">
        <v>335</v>
      </c>
      <c r="H4178" t="s">
        <v>9673</v>
      </c>
      <c r="I4178" s="6">
        <v>44013.586423611108</v>
      </c>
      <c r="J4178" t="s">
        <v>16</v>
      </c>
      <c r="K4178" s="6">
        <v>44013.727696759262</v>
      </c>
      <c r="M4178" t="s">
        <v>9674</v>
      </c>
      <c r="N4178" t="s">
        <v>9675</v>
      </c>
      <c r="O4178" t="s">
        <v>9676</v>
      </c>
      <c r="Q4178" t="s">
        <v>964</v>
      </c>
      <c r="R4178" t="s">
        <v>378</v>
      </c>
      <c r="S4178" t="s">
        <v>9677</v>
      </c>
      <c r="T4178" t="s">
        <v>338</v>
      </c>
      <c r="U4178" t="s">
        <v>530</v>
      </c>
      <c r="W4178" t="s">
        <v>9678</v>
      </c>
      <c r="Z4178" t="s">
        <v>9674</v>
      </c>
      <c r="AA4178" t="s">
        <v>9675</v>
      </c>
      <c r="AB4178" t="s">
        <v>9676</v>
      </c>
      <c r="AD4178" t="s">
        <v>964</v>
      </c>
      <c r="AE4178" t="s">
        <v>378</v>
      </c>
      <c r="AF4178" t="s">
        <v>9677</v>
      </c>
      <c r="AG4178" t="s">
        <v>338</v>
      </c>
      <c r="AH4178" t="s">
        <v>530</v>
      </c>
      <c r="AJ4178" t="s">
        <v>9678</v>
      </c>
      <c r="AL4178" t="s">
        <v>339</v>
      </c>
      <c r="AM4178">
        <v>2</v>
      </c>
      <c r="AN4178">
        <v>2</v>
      </c>
      <c r="AO4178">
        <v>15182</v>
      </c>
      <c r="AQ4178">
        <v>124521</v>
      </c>
      <c r="AR4178">
        <v>5357</v>
      </c>
      <c r="AS4178" t="s">
        <v>87</v>
      </c>
      <c r="AT4178" t="s">
        <v>88</v>
      </c>
      <c r="AW4178" t="s">
        <v>340</v>
      </c>
      <c r="AX4178" t="s">
        <v>340</v>
      </c>
      <c r="AY4178" t="s">
        <v>351</v>
      </c>
      <c r="AZ4178" t="s">
        <v>379</v>
      </c>
      <c r="BY4178" t="s">
        <v>342</v>
      </c>
      <c r="EQ4178">
        <v>249142</v>
      </c>
      <c r="ER4178" t="s">
        <v>9679</v>
      </c>
      <c r="EV4178">
        <v>17289410</v>
      </c>
      <c r="EW4178">
        <v>928</v>
      </c>
      <c r="EX4178">
        <v>221377</v>
      </c>
      <c r="EY4178" t="s">
        <v>9680</v>
      </c>
      <c r="EZ4178">
        <v>1</v>
      </c>
      <c r="FC4178">
        <v>5357</v>
      </c>
      <c r="FD4178" t="s">
        <v>88</v>
      </c>
    </row>
    <row r="4179" spans="1:160" x14ac:dyDescent="0.3">
      <c r="A4179" t="str">
        <f>VLOOKUP(B4179,Table2[],3,FALSE)</f>
        <v>Digital</v>
      </c>
      <c r="B4179" t="str">
        <f>IF(OR(ISNUMBER(FIND("QVC",Z4179)),ISNUMBER(FIND("QVC",AL4179))),"QVC",IF(OR(ISNUMBER(FIND("NCO",H4179)),ISNUMBER(FIND("NCO",Y4179))), "NCO", IF(AL4179="consumer","PMD.com",VLOOKUP(LEFT(H4179,2),Tables!$E$1:$F$11,2,FALSE))))</f>
        <v>PMD.com</v>
      </c>
      <c r="C4179">
        <f t="shared" si="198"/>
        <v>53920001</v>
      </c>
      <c r="D4179">
        <f t="shared" si="199"/>
        <v>1</v>
      </c>
      <c r="E4179" t="str">
        <f t="shared" ca="1" si="197"/>
        <v>MTD orders shipped</v>
      </c>
      <c r="F4179" t="s">
        <v>3539</v>
      </c>
      <c r="G4179" t="s">
        <v>335</v>
      </c>
      <c r="H4179" t="s">
        <v>9673</v>
      </c>
      <c r="I4179" s="6">
        <v>44013.586423611108</v>
      </c>
      <c r="J4179" t="s">
        <v>16</v>
      </c>
      <c r="K4179" s="6">
        <v>44013.727696759262</v>
      </c>
      <c r="M4179" t="s">
        <v>9674</v>
      </c>
      <c r="N4179" t="s">
        <v>9675</v>
      </c>
      <c r="O4179" t="s">
        <v>9676</v>
      </c>
      <c r="Q4179" t="s">
        <v>964</v>
      </c>
      <c r="R4179" t="s">
        <v>378</v>
      </c>
      <c r="S4179" t="s">
        <v>9677</v>
      </c>
      <c r="T4179" t="s">
        <v>338</v>
      </c>
      <c r="U4179" t="s">
        <v>530</v>
      </c>
      <c r="W4179" t="s">
        <v>9678</v>
      </c>
      <c r="Z4179" t="s">
        <v>9674</v>
      </c>
      <c r="AA4179" t="s">
        <v>9675</v>
      </c>
      <c r="AB4179" t="s">
        <v>9676</v>
      </c>
      <c r="AD4179" t="s">
        <v>964</v>
      </c>
      <c r="AE4179" t="s">
        <v>378</v>
      </c>
      <c r="AF4179" t="s">
        <v>9677</v>
      </c>
      <c r="AG4179" t="s">
        <v>338</v>
      </c>
      <c r="AH4179" t="s">
        <v>530</v>
      </c>
      <c r="AJ4179" t="s">
        <v>9678</v>
      </c>
      <c r="AL4179" t="s">
        <v>339</v>
      </c>
      <c r="AM4179">
        <v>1</v>
      </c>
      <c r="AN4179">
        <v>1</v>
      </c>
      <c r="AO4179">
        <v>14899</v>
      </c>
      <c r="AQ4179">
        <v>124468</v>
      </c>
      <c r="AR4179">
        <v>53920001</v>
      </c>
      <c r="AS4179" t="s">
        <v>42</v>
      </c>
      <c r="AT4179" t="s">
        <v>40</v>
      </c>
      <c r="AW4179" t="s">
        <v>343</v>
      </c>
      <c r="BY4179" t="s">
        <v>342</v>
      </c>
      <c r="EQ4179">
        <v>247476</v>
      </c>
      <c r="ER4179" t="s">
        <v>9679</v>
      </c>
      <c r="EV4179">
        <v>17289410</v>
      </c>
      <c r="EW4179">
        <v>928</v>
      </c>
      <c r="EX4179">
        <v>221377</v>
      </c>
      <c r="EY4179" t="s">
        <v>9680</v>
      </c>
      <c r="EZ4179">
        <v>1</v>
      </c>
      <c r="FC4179">
        <v>95384</v>
      </c>
      <c r="FD4179" t="s">
        <v>3530</v>
      </c>
    </row>
    <row r="4180" spans="1:160" x14ac:dyDescent="0.3">
      <c r="A4180" t="str">
        <f>VLOOKUP(B4180,Table2[],3,FALSE)</f>
        <v>Digital</v>
      </c>
      <c r="B4180" t="str">
        <f>IF(OR(ISNUMBER(FIND("QVC",Z4180)),ISNUMBER(FIND("QVC",AL4180))),"QVC",IF(OR(ISNUMBER(FIND("NCO",H4180)),ISNUMBER(FIND("NCO",Y4180))), "NCO", IF(AL4180="consumer","PMD.com",VLOOKUP(LEFT(H4180,2),Tables!$E$1:$F$11,2,FALSE))))</f>
        <v>PMD.com</v>
      </c>
      <c r="C4180">
        <f t="shared" si="198"/>
        <v>51090030</v>
      </c>
      <c r="D4180">
        <f t="shared" si="199"/>
        <v>1</v>
      </c>
      <c r="E4180" t="str">
        <f t="shared" ca="1" si="197"/>
        <v>MTD orders shipped</v>
      </c>
      <c r="F4180" t="s">
        <v>3539</v>
      </c>
      <c r="G4180" t="s">
        <v>335</v>
      </c>
      <c r="H4180" t="s">
        <v>9673</v>
      </c>
      <c r="I4180" s="6">
        <v>44013.586423611108</v>
      </c>
      <c r="J4180" t="s">
        <v>16</v>
      </c>
      <c r="K4180" s="6">
        <v>44013.727696759262</v>
      </c>
      <c r="M4180" t="s">
        <v>9674</v>
      </c>
      <c r="N4180" t="s">
        <v>9675</v>
      </c>
      <c r="O4180" t="s">
        <v>9676</v>
      </c>
      <c r="Q4180" t="s">
        <v>964</v>
      </c>
      <c r="R4180" t="s">
        <v>378</v>
      </c>
      <c r="S4180" t="s">
        <v>9677</v>
      </c>
      <c r="T4180" t="s">
        <v>338</v>
      </c>
      <c r="U4180" t="s">
        <v>530</v>
      </c>
      <c r="W4180" t="s">
        <v>9678</v>
      </c>
      <c r="Z4180" t="s">
        <v>9674</v>
      </c>
      <c r="AA4180" t="s">
        <v>9675</v>
      </c>
      <c r="AB4180" t="s">
        <v>9676</v>
      </c>
      <c r="AD4180" t="s">
        <v>964</v>
      </c>
      <c r="AE4180" t="s">
        <v>378</v>
      </c>
      <c r="AF4180" t="s">
        <v>9677</v>
      </c>
      <c r="AG4180" t="s">
        <v>338</v>
      </c>
      <c r="AH4180" t="s">
        <v>530</v>
      </c>
      <c r="AJ4180" t="s">
        <v>9678</v>
      </c>
      <c r="AL4180" t="s">
        <v>339</v>
      </c>
      <c r="AM4180">
        <v>1</v>
      </c>
      <c r="AN4180">
        <v>1</v>
      </c>
      <c r="AO4180">
        <v>6688</v>
      </c>
      <c r="AQ4180">
        <v>125960</v>
      </c>
      <c r="AR4180">
        <v>51090030</v>
      </c>
      <c r="AS4180" t="s">
        <v>3043</v>
      </c>
      <c r="AT4180" t="s">
        <v>628</v>
      </c>
      <c r="AW4180" t="s">
        <v>343</v>
      </c>
      <c r="BY4180" t="s">
        <v>342</v>
      </c>
      <c r="BZ4180" t="b">
        <v>0</v>
      </c>
      <c r="EQ4180">
        <v>243047</v>
      </c>
      <c r="ER4180" t="s">
        <v>9679</v>
      </c>
      <c r="EV4180">
        <v>17289410</v>
      </c>
      <c r="EW4180">
        <v>928</v>
      </c>
      <c r="EX4180">
        <v>221377</v>
      </c>
      <c r="EY4180" t="s">
        <v>9680</v>
      </c>
      <c r="EZ4180">
        <v>1</v>
      </c>
      <c r="FC4180">
        <v>95384</v>
      </c>
      <c r="FD4180" t="s">
        <v>3530</v>
      </c>
    </row>
    <row r="4181" spans="1:160" x14ac:dyDescent="0.3">
      <c r="A4181" t="str">
        <f>VLOOKUP(B4181,Table2[],3,FALSE)</f>
        <v>Digital</v>
      </c>
      <c r="B4181" t="str">
        <f>IF(OR(ISNUMBER(FIND("QVC",Z4181)),ISNUMBER(FIND("QVC",AL4181))),"QVC",IF(OR(ISNUMBER(FIND("NCO",H4181)),ISNUMBER(FIND("NCO",Y4181))), "NCO", IF(AL4181="consumer","PMD.com",VLOOKUP(LEFT(H4181,2),Tables!$E$1:$F$11,2,FALSE))))</f>
        <v>PMD.com</v>
      </c>
      <c r="C4181">
        <f t="shared" si="198"/>
        <v>52430001</v>
      </c>
      <c r="D4181">
        <f t="shared" si="199"/>
        <v>1</v>
      </c>
      <c r="E4181" t="str">
        <f t="shared" ca="1" si="197"/>
        <v>shifted orders shipped</v>
      </c>
      <c r="F4181" t="s">
        <v>3539</v>
      </c>
      <c r="G4181" t="s">
        <v>335</v>
      </c>
      <c r="H4181" t="s">
        <v>2031</v>
      </c>
      <c r="I4181" s="6">
        <v>44007.343587962961</v>
      </c>
      <c r="J4181" t="s">
        <v>16</v>
      </c>
      <c r="K4181" s="6">
        <v>44013.728043981479</v>
      </c>
      <c r="M4181" t="s">
        <v>9681</v>
      </c>
      <c r="N4181" t="s">
        <v>9682</v>
      </c>
      <c r="Q4181" t="s">
        <v>3441</v>
      </c>
      <c r="R4181" t="s">
        <v>359</v>
      </c>
      <c r="S4181">
        <v>34772</v>
      </c>
      <c r="T4181" t="s">
        <v>338</v>
      </c>
      <c r="U4181" t="s">
        <v>530</v>
      </c>
      <c r="W4181" t="s">
        <v>9683</v>
      </c>
      <c r="Z4181" t="s">
        <v>9681</v>
      </c>
      <c r="AA4181" t="s">
        <v>9682</v>
      </c>
      <c r="AD4181" t="s">
        <v>3441</v>
      </c>
      <c r="AE4181" t="s">
        <v>359</v>
      </c>
      <c r="AF4181">
        <v>34772</v>
      </c>
      <c r="AG4181" t="s">
        <v>338</v>
      </c>
      <c r="AH4181" t="s">
        <v>530</v>
      </c>
      <c r="AJ4181" t="s">
        <v>9683</v>
      </c>
      <c r="AL4181" t="s">
        <v>339</v>
      </c>
      <c r="AM4181">
        <v>1</v>
      </c>
      <c r="AN4181">
        <v>1</v>
      </c>
      <c r="AO4181">
        <v>12063</v>
      </c>
      <c r="AQ4181">
        <v>127155</v>
      </c>
      <c r="AR4181">
        <v>52430001</v>
      </c>
      <c r="AS4181" t="s">
        <v>927</v>
      </c>
      <c r="AT4181" t="s">
        <v>75</v>
      </c>
      <c r="AW4181" t="s">
        <v>340</v>
      </c>
      <c r="AX4181" t="s">
        <v>340</v>
      </c>
      <c r="AY4181" t="s">
        <v>357</v>
      </c>
      <c r="AZ4181" t="s">
        <v>363</v>
      </c>
      <c r="BY4181" t="s">
        <v>342</v>
      </c>
      <c r="EQ4181">
        <v>249990</v>
      </c>
      <c r="ER4181" t="s">
        <v>2032</v>
      </c>
      <c r="EV4181">
        <v>17268613</v>
      </c>
      <c r="EW4181">
        <v>928</v>
      </c>
      <c r="EX4181">
        <v>208930</v>
      </c>
      <c r="EY4181" t="s">
        <v>9684</v>
      </c>
      <c r="EZ4181">
        <v>1</v>
      </c>
      <c r="FC4181">
        <v>95292</v>
      </c>
      <c r="FD4181" t="s">
        <v>511</v>
      </c>
    </row>
    <row r="4182" spans="1:160" x14ac:dyDescent="0.3">
      <c r="A4182" t="str">
        <f>VLOOKUP(B4182,Table2[],3,FALSE)</f>
        <v>Digital</v>
      </c>
      <c r="B4182" t="str">
        <f>IF(OR(ISNUMBER(FIND("QVC",Z4182)),ISNUMBER(FIND("QVC",AL4182))),"QVC",IF(OR(ISNUMBER(FIND("NCO",H4182)),ISNUMBER(FIND("NCO",Y4182))), "NCO", IF(AL4182="consumer","PMD.com",VLOOKUP(LEFT(H4182,2),Tables!$E$1:$F$11,2,FALSE))))</f>
        <v>PMD.com</v>
      </c>
      <c r="C4182">
        <f t="shared" si="198"/>
        <v>51090001</v>
      </c>
      <c r="D4182">
        <f t="shared" si="199"/>
        <v>1</v>
      </c>
      <c r="E4182" t="str">
        <f t="shared" ca="1" si="197"/>
        <v>shifted orders shipped</v>
      </c>
      <c r="F4182" t="s">
        <v>3539</v>
      </c>
      <c r="G4182" t="s">
        <v>335</v>
      </c>
      <c r="H4182" t="s">
        <v>2031</v>
      </c>
      <c r="I4182" s="6">
        <v>44007.343587962961</v>
      </c>
      <c r="J4182" t="s">
        <v>16</v>
      </c>
      <c r="K4182" s="6">
        <v>44013.728043981479</v>
      </c>
      <c r="M4182" t="s">
        <v>9681</v>
      </c>
      <c r="N4182" t="s">
        <v>9682</v>
      </c>
      <c r="Q4182" t="s">
        <v>3441</v>
      </c>
      <c r="R4182" t="s">
        <v>359</v>
      </c>
      <c r="S4182">
        <v>34772</v>
      </c>
      <c r="T4182" t="s">
        <v>338</v>
      </c>
      <c r="U4182" t="s">
        <v>530</v>
      </c>
      <c r="W4182" t="s">
        <v>9683</v>
      </c>
      <c r="Z4182" t="s">
        <v>9681</v>
      </c>
      <c r="AA4182" t="s">
        <v>9682</v>
      </c>
      <c r="AD4182" t="s">
        <v>3441</v>
      </c>
      <c r="AE4182" t="s">
        <v>359</v>
      </c>
      <c r="AF4182">
        <v>34772</v>
      </c>
      <c r="AG4182" t="s">
        <v>338</v>
      </c>
      <c r="AH4182" t="s">
        <v>530</v>
      </c>
      <c r="AJ4182" t="s">
        <v>9683</v>
      </c>
      <c r="AL4182" t="s">
        <v>339</v>
      </c>
      <c r="AM4182">
        <v>1</v>
      </c>
      <c r="AN4182">
        <v>1</v>
      </c>
      <c r="AO4182">
        <v>4885</v>
      </c>
      <c r="AQ4182">
        <v>124202</v>
      </c>
      <c r="AR4182">
        <v>51090001</v>
      </c>
      <c r="AS4182" t="s">
        <v>1986</v>
      </c>
      <c r="AT4182" t="s">
        <v>60</v>
      </c>
      <c r="AW4182" t="s">
        <v>340</v>
      </c>
      <c r="AX4182" t="s">
        <v>340</v>
      </c>
      <c r="AY4182" t="s">
        <v>357</v>
      </c>
      <c r="AZ4182" t="s">
        <v>361</v>
      </c>
      <c r="BY4182" t="s">
        <v>342</v>
      </c>
      <c r="EQ4182">
        <v>250831</v>
      </c>
      <c r="ER4182" t="s">
        <v>2032</v>
      </c>
      <c r="EV4182">
        <v>17268613</v>
      </c>
      <c r="EW4182">
        <v>928</v>
      </c>
      <c r="EX4182">
        <v>208930</v>
      </c>
      <c r="EY4182" t="s">
        <v>9684</v>
      </c>
      <c r="EZ4182">
        <v>1</v>
      </c>
      <c r="FC4182">
        <v>95292</v>
      </c>
      <c r="FD4182" t="s">
        <v>511</v>
      </c>
    </row>
    <row r="4183" spans="1:160" x14ac:dyDescent="0.3">
      <c r="A4183" t="str">
        <f>VLOOKUP(B4183,Table2[],3,FALSE)</f>
        <v>Digital</v>
      </c>
      <c r="B4183" t="str">
        <f>IF(OR(ISNUMBER(FIND("QVC",Z4183)),ISNUMBER(FIND("QVC",AL4183))),"QVC",IF(OR(ISNUMBER(FIND("NCO",H4183)),ISNUMBER(FIND("NCO",Y4183))), "NCO", IF(AL4183="consumer","PMD.com",VLOOKUP(LEFT(H4183,2),Tables!$E$1:$F$11,2,FALSE))))</f>
        <v>PMD.com</v>
      </c>
      <c r="C4183">
        <f t="shared" si="198"/>
        <v>5341</v>
      </c>
      <c r="D4183">
        <f t="shared" si="199"/>
        <v>1</v>
      </c>
      <c r="E4183" t="str">
        <f t="shared" ca="1" si="197"/>
        <v>shifted orders shipped</v>
      </c>
      <c r="F4183" t="s">
        <v>3539</v>
      </c>
      <c r="G4183" t="s">
        <v>335</v>
      </c>
      <c r="H4183" t="s">
        <v>2031</v>
      </c>
      <c r="I4183" s="6">
        <v>44007.343587962961</v>
      </c>
      <c r="J4183" t="s">
        <v>16</v>
      </c>
      <c r="K4183" s="6">
        <v>44013.728043981479</v>
      </c>
      <c r="M4183" t="s">
        <v>9681</v>
      </c>
      <c r="N4183" t="s">
        <v>9682</v>
      </c>
      <c r="Q4183" t="s">
        <v>3441</v>
      </c>
      <c r="R4183" t="s">
        <v>359</v>
      </c>
      <c r="S4183">
        <v>34772</v>
      </c>
      <c r="T4183" t="s">
        <v>338</v>
      </c>
      <c r="U4183" t="s">
        <v>530</v>
      </c>
      <c r="W4183" t="s">
        <v>9683</v>
      </c>
      <c r="Z4183" t="s">
        <v>9681</v>
      </c>
      <c r="AA4183" t="s">
        <v>9682</v>
      </c>
      <c r="AD4183" t="s">
        <v>3441</v>
      </c>
      <c r="AE4183" t="s">
        <v>359</v>
      </c>
      <c r="AF4183">
        <v>34772</v>
      </c>
      <c r="AG4183" t="s">
        <v>338</v>
      </c>
      <c r="AH4183" t="s">
        <v>530</v>
      </c>
      <c r="AJ4183" t="s">
        <v>9683</v>
      </c>
      <c r="AL4183" t="s">
        <v>339</v>
      </c>
      <c r="AM4183">
        <v>1</v>
      </c>
      <c r="AN4183">
        <v>1</v>
      </c>
      <c r="AO4183">
        <v>15156</v>
      </c>
      <c r="AQ4183">
        <v>124187</v>
      </c>
      <c r="AR4183">
        <v>5341</v>
      </c>
      <c r="AS4183" t="s">
        <v>1948</v>
      </c>
      <c r="AT4183" t="s">
        <v>82</v>
      </c>
      <c r="AW4183" t="s">
        <v>340</v>
      </c>
      <c r="AX4183" t="s">
        <v>340</v>
      </c>
      <c r="AY4183" t="s">
        <v>345</v>
      </c>
      <c r="AZ4183" t="s">
        <v>346</v>
      </c>
      <c r="BY4183" t="s">
        <v>342</v>
      </c>
      <c r="EQ4183">
        <v>244246</v>
      </c>
      <c r="ER4183" t="s">
        <v>2032</v>
      </c>
      <c r="EV4183">
        <v>17268613</v>
      </c>
      <c r="EW4183">
        <v>928</v>
      </c>
      <c r="EX4183">
        <v>208930</v>
      </c>
      <c r="EY4183" t="s">
        <v>9684</v>
      </c>
      <c r="EZ4183">
        <v>1</v>
      </c>
      <c r="FC4183">
        <v>95292</v>
      </c>
      <c r="FD4183" t="s">
        <v>511</v>
      </c>
    </row>
    <row r="4184" spans="1:160" x14ac:dyDescent="0.3">
      <c r="A4184" t="str">
        <f>VLOOKUP(B4184,Table2[],3,FALSE)</f>
        <v>Digital</v>
      </c>
      <c r="B4184" t="str">
        <f>IF(OR(ISNUMBER(FIND("QVC",Z4184)),ISNUMBER(FIND("QVC",AL4184))),"QVC",IF(OR(ISNUMBER(FIND("NCO",H4184)),ISNUMBER(FIND("NCO",Y4184))), "NCO", IF(AL4184="consumer","PMD.com",VLOOKUP(LEFT(H4184,2),Tables!$E$1:$F$11,2,FALSE))))</f>
        <v>PMD.com</v>
      </c>
      <c r="C4184">
        <f t="shared" si="198"/>
        <v>5341</v>
      </c>
      <c r="D4184">
        <f t="shared" si="199"/>
        <v>1</v>
      </c>
      <c r="E4184" t="str">
        <f t="shared" ca="1" si="197"/>
        <v>MTD orders shipped</v>
      </c>
      <c r="F4184" t="s">
        <v>3539</v>
      </c>
      <c r="G4184" t="s">
        <v>335</v>
      </c>
      <c r="H4184" t="s">
        <v>9685</v>
      </c>
      <c r="I4184" s="6">
        <v>44013.582002314812</v>
      </c>
      <c r="J4184" t="s">
        <v>16</v>
      </c>
      <c r="K4184" s="6">
        <v>44013.728321759256</v>
      </c>
      <c r="M4184" t="s">
        <v>9686</v>
      </c>
      <c r="N4184" t="s">
        <v>9687</v>
      </c>
      <c r="Q4184" t="s">
        <v>1310</v>
      </c>
      <c r="R4184" t="s">
        <v>412</v>
      </c>
      <c r="S4184">
        <v>44286</v>
      </c>
      <c r="T4184" t="s">
        <v>338</v>
      </c>
      <c r="U4184" t="s">
        <v>530</v>
      </c>
      <c r="W4184" t="s">
        <v>9688</v>
      </c>
      <c r="Z4184" t="s">
        <v>9686</v>
      </c>
      <c r="AA4184" t="s">
        <v>9687</v>
      </c>
      <c r="AD4184" t="s">
        <v>1310</v>
      </c>
      <c r="AE4184" t="s">
        <v>412</v>
      </c>
      <c r="AF4184">
        <v>44286</v>
      </c>
      <c r="AG4184" t="s">
        <v>338</v>
      </c>
      <c r="AH4184" t="s">
        <v>530</v>
      </c>
      <c r="AJ4184" t="s">
        <v>9688</v>
      </c>
      <c r="AL4184" t="s">
        <v>339</v>
      </c>
      <c r="AM4184">
        <v>1</v>
      </c>
      <c r="AN4184">
        <v>1</v>
      </c>
      <c r="AO4184">
        <v>15156</v>
      </c>
      <c r="AQ4184">
        <v>124187</v>
      </c>
      <c r="AR4184">
        <v>5341</v>
      </c>
      <c r="AS4184" t="s">
        <v>1851</v>
      </c>
      <c r="AT4184" t="s">
        <v>82</v>
      </c>
      <c r="AW4184" t="s">
        <v>340</v>
      </c>
      <c r="AX4184" t="s">
        <v>340</v>
      </c>
      <c r="AY4184" t="s">
        <v>345</v>
      </c>
      <c r="AZ4184" t="s">
        <v>346</v>
      </c>
      <c r="BY4184" t="s">
        <v>342</v>
      </c>
      <c r="EQ4184">
        <v>243643</v>
      </c>
      <c r="ER4184" t="s">
        <v>9689</v>
      </c>
      <c r="EV4184">
        <v>17289407</v>
      </c>
      <c r="EW4184">
        <v>928</v>
      </c>
      <c r="EX4184">
        <v>221374</v>
      </c>
      <c r="EY4184" t="s">
        <v>9690</v>
      </c>
      <c r="EZ4184">
        <v>1</v>
      </c>
      <c r="FC4184">
        <v>5341</v>
      </c>
      <c r="FD4184" t="s">
        <v>82</v>
      </c>
    </row>
    <row r="4185" spans="1:160" x14ac:dyDescent="0.3">
      <c r="A4185" t="str">
        <f>VLOOKUP(B4185,Table2[],3,FALSE)</f>
        <v>Digital</v>
      </c>
      <c r="B4185" t="str">
        <f>IF(OR(ISNUMBER(FIND("QVC",Z4185)),ISNUMBER(FIND("QVC",AL4185))),"QVC",IF(OR(ISNUMBER(FIND("NCO",H4185)),ISNUMBER(FIND("NCO",Y4185))), "NCO", IF(AL4185="consumer","PMD.com",VLOOKUP(LEFT(H4185,2),Tables!$E$1:$F$11,2,FALSE))))</f>
        <v>PMD.com</v>
      </c>
      <c r="C4185">
        <f t="shared" si="198"/>
        <v>51070001</v>
      </c>
      <c r="D4185">
        <f t="shared" si="199"/>
        <v>1</v>
      </c>
      <c r="E4185" t="str">
        <f t="shared" ca="1" si="197"/>
        <v>MTD orders shipped</v>
      </c>
      <c r="F4185" t="s">
        <v>3539</v>
      </c>
      <c r="G4185" t="s">
        <v>335</v>
      </c>
      <c r="H4185" t="s">
        <v>9685</v>
      </c>
      <c r="I4185" s="6">
        <v>44013.582002314812</v>
      </c>
      <c r="J4185" t="s">
        <v>16</v>
      </c>
      <c r="K4185" s="6">
        <v>44013.728321759256</v>
      </c>
      <c r="M4185" t="s">
        <v>9686</v>
      </c>
      <c r="N4185" t="s">
        <v>9687</v>
      </c>
      <c r="Q4185" t="s">
        <v>1310</v>
      </c>
      <c r="R4185" t="s">
        <v>412</v>
      </c>
      <c r="S4185">
        <v>44286</v>
      </c>
      <c r="T4185" t="s">
        <v>338</v>
      </c>
      <c r="U4185" t="s">
        <v>530</v>
      </c>
      <c r="W4185" t="s">
        <v>9688</v>
      </c>
      <c r="Z4185" t="s">
        <v>9686</v>
      </c>
      <c r="AA4185" t="s">
        <v>9687</v>
      </c>
      <c r="AD4185" t="s">
        <v>1310</v>
      </c>
      <c r="AE4185" t="s">
        <v>412</v>
      </c>
      <c r="AF4185">
        <v>44286</v>
      </c>
      <c r="AG4185" t="s">
        <v>338</v>
      </c>
      <c r="AH4185" t="s">
        <v>530</v>
      </c>
      <c r="AJ4185" t="s">
        <v>9688</v>
      </c>
      <c r="AL4185" t="s">
        <v>339</v>
      </c>
      <c r="AM4185">
        <v>1</v>
      </c>
      <c r="AN4185">
        <v>1</v>
      </c>
      <c r="AO4185">
        <v>10147</v>
      </c>
      <c r="AQ4185">
        <v>124429</v>
      </c>
      <c r="AR4185">
        <v>51070001</v>
      </c>
      <c r="AS4185" t="s">
        <v>1886</v>
      </c>
      <c r="AT4185" t="s">
        <v>45</v>
      </c>
      <c r="AW4185" t="s">
        <v>343</v>
      </c>
      <c r="BY4185" t="s">
        <v>342</v>
      </c>
      <c r="EQ4185">
        <v>251956</v>
      </c>
      <c r="ER4185" t="s">
        <v>9689</v>
      </c>
      <c r="EV4185">
        <v>17289407</v>
      </c>
      <c r="EW4185">
        <v>928</v>
      </c>
      <c r="EX4185">
        <v>221374</v>
      </c>
      <c r="EY4185" t="s">
        <v>9690</v>
      </c>
      <c r="EZ4185">
        <v>1</v>
      </c>
      <c r="FC4185">
        <v>51070001</v>
      </c>
      <c r="FD4185" t="s">
        <v>45</v>
      </c>
    </row>
    <row r="4186" spans="1:160" x14ac:dyDescent="0.3">
      <c r="A4186" t="str">
        <f>VLOOKUP(B4186,Table2[],3,FALSE)</f>
        <v>Digital</v>
      </c>
      <c r="B4186" t="str">
        <f>IF(OR(ISNUMBER(FIND("QVC",Z4186)),ISNUMBER(FIND("QVC",AL4186))),"QVC",IF(OR(ISNUMBER(FIND("NCO",H4186)),ISNUMBER(FIND("NCO",Y4186))), "NCO", IF(AL4186="consumer","PMD.com",VLOOKUP(LEFT(H4186,2),Tables!$E$1:$F$11,2,FALSE))))</f>
        <v>PMD.com</v>
      </c>
      <c r="C4186">
        <f t="shared" si="198"/>
        <v>52460001</v>
      </c>
      <c r="D4186">
        <f t="shared" si="199"/>
        <v>1</v>
      </c>
      <c r="E4186" t="str">
        <f t="shared" ca="1" si="197"/>
        <v>MTD orders shipped</v>
      </c>
      <c r="F4186" t="s">
        <v>3539</v>
      </c>
      <c r="G4186" t="s">
        <v>335</v>
      </c>
      <c r="H4186" t="s">
        <v>9685</v>
      </c>
      <c r="I4186" s="6">
        <v>44013.582002314812</v>
      </c>
      <c r="J4186" t="s">
        <v>16</v>
      </c>
      <c r="K4186" s="6">
        <v>44013.728321759256</v>
      </c>
      <c r="M4186" t="s">
        <v>9686</v>
      </c>
      <c r="N4186" t="s">
        <v>9687</v>
      </c>
      <c r="Q4186" t="s">
        <v>1310</v>
      </c>
      <c r="R4186" t="s">
        <v>412</v>
      </c>
      <c r="S4186">
        <v>44286</v>
      </c>
      <c r="T4186" t="s">
        <v>338</v>
      </c>
      <c r="U4186" t="s">
        <v>530</v>
      </c>
      <c r="W4186" t="s">
        <v>9688</v>
      </c>
      <c r="Z4186" t="s">
        <v>9686</v>
      </c>
      <c r="AA4186" t="s">
        <v>9687</v>
      </c>
      <c r="AD4186" t="s">
        <v>1310</v>
      </c>
      <c r="AE4186" t="s">
        <v>412</v>
      </c>
      <c r="AF4186">
        <v>44286</v>
      </c>
      <c r="AG4186" t="s">
        <v>338</v>
      </c>
      <c r="AH4186" t="s">
        <v>530</v>
      </c>
      <c r="AJ4186" t="s">
        <v>9688</v>
      </c>
      <c r="AL4186" t="s">
        <v>339</v>
      </c>
      <c r="AM4186">
        <v>1</v>
      </c>
      <c r="AN4186">
        <v>1</v>
      </c>
      <c r="AO4186">
        <v>14007</v>
      </c>
      <c r="AQ4186">
        <v>127157</v>
      </c>
      <c r="AR4186">
        <v>52460001</v>
      </c>
      <c r="AS4186" t="s">
        <v>972</v>
      </c>
      <c r="AT4186" t="s">
        <v>76</v>
      </c>
      <c r="AW4186" t="s">
        <v>340</v>
      </c>
      <c r="AX4186" t="s">
        <v>340</v>
      </c>
      <c r="AY4186" t="s">
        <v>341</v>
      </c>
      <c r="AZ4186">
        <v>0</v>
      </c>
      <c r="BY4186" t="s">
        <v>342</v>
      </c>
      <c r="EQ4186">
        <v>252044</v>
      </c>
      <c r="ER4186" t="s">
        <v>9689</v>
      </c>
      <c r="EV4186">
        <v>17289407</v>
      </c>
      <c r="EW4186">
        <v>928</v>
      </c>
      <c r="EX4186">
        <v>221374</v>
      </c>
      <c r="EY4186" t="s">
        <v>9690</v>
      </c>
      <c r="EZ4186">
        <v>1</v>
      </c>
      <c r="FC4186">
        <v>52460001</v>
      </c>
      <c r="FD4186" t="s">
        <v>76</v>
      </c>
    </row>
    <row r="4187" spans="1:160" x14ac:dyDescent="0.3">
      <c r="A4187" t="str">
        <f>VLOOKUP(B4187,Table2[],3,FALSE)</f>
        <v>Digital</v>
      </c>
      <c r="B4187" t="str">
        <f>IF(OR(ISNUMBER(FIND("QVC",Z4187)),ISNUMBER(FIND("QVC",AL4187))),"QVC",IF(OR(ISNUMBER(FIND("NCO",H4187)),ISNUMBER(FIND("NCO",Y4187))), "NCO", IF(AL4187="consumer","PMD.com",VLOOKUP(LEFT(H4187,2),Tables!$E$1:$F$11,2,FALSE))))</f>
        <v>PMD.com</v>
      </c>
      <c r="C4187">
        <f t="shared" si="198"/>
        <v>52430001</v>
      </c>
      <c r="D4187">
        <f t="shared" si="199"/>
        <v>1</v>
      </c>
      <c r="E4187" t="str">
        <f t="shared" ca="1" si="197"/>
        <v>MTD orders shipped</v>
      </c>
      <c r="F4187" t="s">
        <v>3539</v>
      </c>
      <c r="G4187" t="s">
        <v>335</v>
      </c>
      <c r="H4187" t="s">
        <v>9685</v>
      </c>
      <c r="I4187" s="6">
        <v>44013.582002314812</v>
      </c>
      <c r="J4187" t="s">
        <v>16</v>
      </c>
      <c r="K4187" s="6">
        <v>44013.728321759256</v>
      </c>
      <c r="M4187" t="s">
        <v>9686</v>
      </c>
      <c r="N4187" t="s">
        <v>9687</v>
      </c>
      <c r="Q4187" t="s">
        <v>1310</v>
      </c>
      <c r="R4187" t="s">
        <v>412</v>
      </c>
      <c r="S4187">
        <v>44286</v>
      </c>
      <c r="T4187" t="s">
        <v>338</v>
      </c>
      <c r="U4187" t="s">
        <v>530</v>
      </c>
      <c r="W4187" t="s">
        <v>9688</v>
      </c>
      <c r="Z4187" t="s">
        <v>9686</v>
      </c>
      <c r="AA4187" t="s">
        <v>9687</v>
      </c>
      <c r="AD4187" t="s">
        <v>1310</v>
      </c>
      <c r="AE4187" t="s">
        <v>412</v>
      </c>
      <c r="AF4187">
        <v>44286</v>
      </c>
      <c r="AG4187" t="s">
        <v>338</v>
      </c>
      <c r="AH4187" t="s">
        <v>530</v>
      </c>
      <c r="AJ4187" t="s">
        <v>9688</v>
      </c>
      <c r="AL4187" t="s">
        <v>339</v>
      </c>
      <c r="AM4187">
        <v>1</v>
      </c>
      <c r="AN4187">
        <v>1</v>
      </c>
      <c r="AO4187">
        <v>12063</v>
      </c>
      <c r="AQ4187">
        <v>127155</v>
      </c>
      <c r="AR4187">
        <v>52430001</v>
      </c>
      <c r="AS4187" t="s">
        <v>927</v>
      </c>
      <c r="AT4187" t="s">
        <v>75</v>
      </c>
      <c r="AW4187" t="s">
        <v>340</v>
      </c>
      <c r="AX4187" t="s">
        <v>340</v>
      </c>
      <c r="AY4187" t="s">
        <v>357</v>
      </c>
      <c r="AZ4187" t="s">
        <v>363</v>
      </c>
      <c r="BY4187" t="s">
        <v>342</v>
      </c>
      <c r="EQ4187">
        <v>249990</v>
      </c>
      <c r="ER4187" t="s">
        <v>9689</v>
      </c>
      <c r="EV4187">
        <v>17289407</v>
      </c>
      <c r="EW4187">
        <v>928</v>
      </c>
      <c r="EX4187">
        <v>221374</v>
      </c>
      <c r="EY4187" t="s">
        <v>9690</v>
      </c>
      <c r="EZ4187">
        <v>1</v>
      </c>
      <c r="FC4187">
        <v>95384</v>
      </c>
      <c r="FD4187" t="s">
        <v>3530</v>
      </c>
    </row>
    <row r="4188" spans="1:160" x14ac:dyDescent="0.3">
      <c r="A4188" t="str">
        <f>VLOOKUP(B4188,Table2[],3,FALSE)</f>
        <v>Digital</v>
      </c>
      <c r="B4188" t="str">
        <f>IF(OR(ISNUMBER(FIND("QVC",Z4188)),ISNUMBER(FIND("QVC",AL4188))),"QVC",IF(OR(ISNUMBER(FIND("NCO",H4188)),ISNUMBER(FIND("NCO",Y4188))), "NCO", IF(AL4188="consumer","PMD.com",VLOOKUP(LEFT(H4188,2),Tables!$E$1:$F$11,2,FALSE))))</f>
        <v>PMD.com</v>
      </c>
      <c r="C4188">
        <f t="shared" si="198"/>
        <v>53920001</v>
      </c>
      <c r="D4188">
        <f t="shared" si="199"/>
        <v>1</v>
      </c>
      <c r="E4188" t="str">
        <f t="shared" ca="1" si="197"/>
        <v>MTD orders shipped</v>
      </c>
      <c r="F4188" t="s">
        <v>3539</v>
      </c>
      <c r="G4188" t="s">
        <v>335</v>
      </c>
      <c r="H4188" t="s">
        <v>9685</v>
      </c>
      <c r="I4188" s="6">
        <v>44013.582002314812</v>
      </c>
      <c r="J4188" t="s">
        <v>16</v>
      </c>
      <c r="K4188" s="6">
        <v>44013.728321759256</v>
      </c>
      <c r="M4188" t="s">
        <v>9686</v>
      </c>
      <c r="N4188" t="s">
        <v>9687</v>
      </c>
      <c r="Q4188" t="s">
        <v>1310</v>
      </c>
      <c r="R4188" t="s">
        <v>412</v>
      </c>
      <c r="S4188">
        <v>44286</v>
      </c>
      <c r="T4188" t="s">
        <v>338</v>
      </c>
      <c r="U4188" t="s">
        <v>530</v>
      </c>
      <c r="W4188" t="s">
        <v>9688</v>
      </c>
      <c r="Z4188" t="s">
        <v>9686</v>
      </c>
      <c r="AA4188" t="s">
        <v>9687</v>
      </c>
      <c r="AD4188" t="s">
        <v>1310</v>
      </c>
      <c r="AE4188" t="s">
        <v>412</v>
      </c>
      <c r="AF4188">
        <v>44286</v>
      </c>
      <c r="AG4188" t="s">
        <v>338</v>
      </c>
      <c r="AH4188" t="s">
        <v>530</v>
      </c>
      <c r="AJ4188" t="s">
        <v>9688</v>
      </c>
      <c r="AL4188" t="s">
        <v>339</v>
      </c>
      <c r="AM4188">
        <v>1</v>
      </c>
      <c r="AN4188">
        <v>1</v>
      </c>
      <c r="AO4188">
        <v>14899</v>
      </c>
      <c r="AQ4188">
        <v>124468</v>
      </c>
      <c r="AR4188">
        <v>53920001</v>
      </c>
      <c r="AS4188" t="s">
        <v>42</v>
      </c>
      <c r="AT4188" t="s">
        <v>40</v>
      </c>
      <c r="AW4188" t="s">
        <v>343</v>
      </c>
      <c r="BY4188" t="s">
        <v>342</v>
      </c>
      <c r="EQ4188">
        <v>247476</v>
      </c>
      <c r="ER4188" t="s">
        <v>9689</v>
      </c>
      <c r="EV4188">
        <v>17289407</v>
      </c>
      <c r="EW4188">
        <v>928</v>
      </c>
      <c r="EX4188">
        <v>221374</v>
      </c>
      <c r="EY4188" t="s">
        <v>9690</v>
      </c>
      <c r="EZ4188">
        <v>1</v>
      </c>
      <c r="FC4188">
        <v>95384</v>
      </c>
      <c r="FD4188" t="s">
        <v>3530</v>
      </c>
    </row>
    <row r="4189" spans="1:160" x14ac:dyDescent="0.3">
      <c r="A4189" t="str">
        <f>VLOOKUP(B4189,Table2[],3,FALSE)</f>
        <v>Digital</v>
      </c>
      <c r="B4189" t="str">
        <f>IF(OR(ISNUMBER(FIND("QVC",Z4189)),ISNUMBER(FIND("QVC",AL4189))),"QVC",IF(OR(ISNUMBER(FIND("NCO",H4189)),ISNUMBER(FIND("NCO",Y4189))), "NCO", IF(AL4189="consumer","PMD.com",VLOOKUP(LEFT(H4189,2),Tables!$E$1:$F$11,2,FALSE))))</f>
        <v>PMD.com</v>
      </c>
      <c r="C4189">
        <f t="shared" si="198"/>
        <v>51090030</v>
      </c>
      <c r="D4189">
        <f t="shared" si="199"/>
        <v>1</v>
      </c>
      <c r="E4189" t="str">
        <f t="shared" ca="1" si="197"/>
        <v>MTD orders shipped</v>
      </c>
      <c r="F4189" t="s">
        <v>3539</v>
      </c>
      <c r="G4189" t="s">
        <v>335</v>
      </c>
      <c r="H4189" t="s">
        <v>9685</v>
      </c>
      <c r="I4189" s="6">
        <v>44013.582002314812</v>
      </c>
      <c r="J4189" t="s">
        <v>16</v>
      </c>
      <c r="K4189" s="6">
        <v>44013.728321759256</v>
      </c>
      <c r="M4189" t="s">
        <v>9686</v>
      </c>
      <c r="N4189" t="s">
        <v>9687</v>
      </c>
      <c r="Q4189" t="s">
        <v>1310</v>
      </c>
      <c r="R4189" t="s">
        <v>412</v>
      </c>
      <c r="S4189">
        <v>44286</v>
      </c>
      <c r="T4189" t="s">
        <v>338</v>
      </c>
      <c r="U4189" t="s">
        <v>530</v>
      </c>
      <c r="W4189" t="s">
        <v>9688</v>
      </c>
      <c r="Z4189" t="s">
        <v>9686</v>
      </c>
      <c r="AA4189" t="s">
        <v>9687</v>
      </c>
      <c r="AD4189" t="s">
        <v>1310</v>
      </c>
      <c r="AE4189" t="s">
        <v>412</v>
      </c>
      <c r="AF4189">
        <v>44286</v>
      </c>
      <c r="AG4189" t="s">
        <v>338</v>
      </c>
      <c r="AH4189" t="s">
        <v>530</v>
      </c>
      <c r="AJ4189" t="s">
        <v>9688</v>
      </c>
      <c r="AL4189" t="s">
        <v>339</v>
      </c>
      <c r="AM4189">
        <v>1</v>
      </c>
      <c r="AN4189">
        <v>1</v>
      </c>
      <c r="AO4189">
        <v>6688</v>
      </c>
      <c r="AQ4189">
        <v>125960</v>
      </c>
      <c r="AR4189">
        <v>51090030</v>
      </c>
      <c r="AS4189" t="s">
        <v>3043</v>
      </c>
      <c r="AT4189" t="s">
        <v>628</v>
      </c>
      <c r="AW4189" t="s">
        <v>343</v>
      </c>
      <c r="BY4189" t="s">
        <v>342</v>
      </c>
      <c r="BZ4189" t="b">
        <v>0</v>
      </c>
      <c r="EQ4189">
        <v>243047</v>
      </c>
      <c r="ER4189" t="s">
        <v>9689</v>
      </c>
      <c r="EV4189">
        <v>17289407</v>
      </c>
      <c r="EW4189">
        <v>928</v>
      </c>
      <c r="EX4189">
        <v>221374</v>
      </c>
      <c r="EY4189" t="s">
        <v>9690</v>
      </c>
      <c r="EZ4189">
        <v>1</v>
      </c>
      <c r="FC4189">
        <v>95384</v>
      </c>
      <c r="FD4189" t="s">
        <v>3530</v>
      </c>
    </row>
    <row r="4190" spans="1:160" x14ac:dyDescent="0.3">
      <c r="A4190" t="str">
        <f>VLOOKUP(B4190,Table2[],3,FALSE)</f>
        <v>Digital</v>
      </c>
      <c r="B4190" t="str">
        <f>IF(OR(ISNUMBER(FIND("QVC",Z4190)),ISNUMBER(FIND("QVC",AL4190))),"QVC",IF(OR(ISNUMBER(FIND("NCO",H4190)),ISNUMBER(FIND("NCO",Y4190))), "NCO", IF(AL4190="consumer","PMD.com",VLOOKUP(LEFT(H4190,2),Tables!$E$1:$F$11,2,FALSE))))</f>
        <v>PMD.com</v>
      </c>
      <c r="C4190">
        <f t="shared" si="198"/>
        <v>5342</v>
      </c>
      <c r="D4190">
        <f t="shared" si="199"/>
        <v>1</v>
      </c>
      <c r="E4190" t="str">
        <f t="shared" ca="1" si="197"/>
        <v>shifted orders shipped</v>
      </c>
      <c r="F4190" t="s">
        <v>3539</v>
      </c>
      <c r="G4190" t="s">
        <v>335</v>
      </c>
      <c r="H4190" t="s">
        <v>2027</v>
      </c>
      <c r="I4190" s="6">
        <v>44007.343645833331</v>
      </c>
      <c r="J4190" t="s">
        <v>16</v>
      </c>
      <c r="K4190" s="6">
        <v>44013.728402777779</v>
      </c>
      <c r="M4190" t="s">
        <v>9691</v>
      </c>
      <c r="N4190" t="s">
        <v>9692</v>
      </c>
      <c r="Q4190" t="s">
        <v>3470</v>
      </c>
      <c r="R4190" t="s">
        <v>414</v>
      </c>
      <c r="S4190">
        <v>7640</v>
      </c>
      <c r="T4190" t="s">
        <v>338</v>
      </c>
      <c r="U4190" t="s">
        <v>530</v>
      </c>
      <c r="W4190" t="s">
        <v>9693</v>
      </c>
      <c r="Z4190" t="s">
        <v>9691</v>
      </c>
      <c r="AA4190" t="s">
        <v>9692</v>
      </c>
      <c r="AD4190" t="s">
        <v>3470</v>
      </c>
      <c r="AE4190" t="s">
        <v>414</v>
      </c>
      <c r="AF4190">
        <v>7640</v>
      </c>
      <c r="AG4190" t="s">
        <v>338</v>
      </c>
      <c r="AH4190" t="s">
        <v>530</v>
      </c>
      <c r="AJ4190" t="s">
        <v>9693</v>
      </c>
      <c r="AL4190" t="s">
        <v>339</v>
      </c>
      <c r="AM4190">
        <v>1</v>
      </c>
      <c r="AN4190">
        <v>1</v>
      </c>
      <c r="AO4190">
        <v>13280</v>
      </c>
      <c r="AQ4190">
        <v>123849</v>
      </c>
      <c r="AR4190">
        <v>5342</v>
      </c>
      <c r="AS4190" t="s">
        <v>1867</v>
      </c>
      <c r="AT4190" t="s">
        <v>149</v>
      </c>
      <c r="AW4190" t="s">
        <v>340</v>
      </c>
      <c r="AX4190" t="s">
        <v>340</v>
      </c>
      <c r="AY4190" t="s">
        <v>345</v>
      </c>
      <c r="AZ4190" t="s">
        <v>346</v>
      </c>
      <c r="BY4190" t="s">
        <v>342</v>
      </c>
      <c r="EQ4190">
        <v>244853</v>
      </c>
      <c r="ER4190" t="s">
        <v>2028</v>
      </c>
      <c r="EV4190">
        <v>17268611</v>
      </c>
      <c r="EW4190">
        <v>928</v>
      </c>
      <c r="EX4190">
        <v>208928</v>
      </c>
      <c r="EY4190" t="s">
        <v>9694</v>
      </c>
      <c r="EZ4190">
        <v>1</v>
      </c>
      <c r="FC4190">
        <v>90425</v>
      </c>
      <c r="FD4190" t="s">
        <v>388</v>
      </c>
    </row>
    <row r="4191" spans="1:160" x14ac:dyDescent="0.3">
      <c r="A4191" t="str">
        <f>VLOOKUP(B4191,Table2[],3,FALSE)</f>
        <v>Digital</v>
      </c>
      <c r="B4191" t="str">
        <f>IF(OR(ISNUMBER(FIND("QVC",Z4191)),ISNUMBER(FIND("QVC",AL4191))),"QVC",IF(OR(ISNUMBER(FIND("NCO",H4191)),ISNUMBER(FIND("NCO",Y4191))), "NCO", IF(AL4191="consumer","PMD.com",VLOOKUP(LEFT(H4191,2),Tables!$E$1:$F$11,2,FALSE))))</f>
        <v>PMD.com</v>
      </c>
      <c r="C4191">
        <f t="shared" si="198"/>
        <v>53440001</v>
      </c>
      <c r="D4191">
        <f t="shared" si="199"/>
        <v>1</v>
      </c>
      <c r="E4191" t="str">
        <f t="shared" ca="1" si="197"/>
        <v>shifted orders shipped</v>
      </c>
      <c r="F4191" t="s">
        <v>3539</v>
      </c>
      <c r="G4191" t="s">
        <v>335</v>
      </c>
      <c r="H4191" t="s">
        <v>2027</v>
      </c>
      <c r="I4191" s="6">
        <v>44007.343645833331</v>
      </c>
      <c r="J4191" t="s">
        <v>16</v>
      </c>
      <c r="K4191" s="6">
        <v>44013.728402777779</v>
      </c>
      <c r="M4191" t="s">
        <v>9691</v>
      </c>
      <c r="N4191" t="s">
        <v>9692</v>
      </c>
      <c r="Q4191" t="s">
        <v>3470</v>
      </c>
      <c r="R4191" t="s">
        <v>414</v>
      </c>
      <c r="S4191">
        <v>7640</v>
      </c>
      <c r="T4191" t="s">
        <v>338</v>
      </c>
      <c r="U4191" t="s">
        <v>530</v>
      </c>
      <c r="W4191" t="s">
        <v>9693</v>
      </c>
      <c r="Z4191" t="s">
        <v>9691</v>
      </c>
      <c r="AA4191" t="s">
        <v>9692</v>
      </c>
      <c r="AD4191" t="s">
        <v>3470</v>
      </c>
      <c r="AE4191" t="s">
        <v>414</v>
      </c>
      <c r="AF4191">
        <v>7640</v>
      </c>
      <c r="AG4191" t="s">
        <v>338</v>
      </c>
      <c r="AH4191" t="s">
        <v>530</v>
      </c>
      <c r="AJ4191" t="s">
        <v>9693</v>
      </c>
      <c r="AL4191" t="s">
        <v>339</v>
      </c>
      <c r="AM4191">
        <v>1</v>
      </c>
      <c r="AN4191">
        <v>1</v>
      </c>
      <c r="AO4191">
        <v>7642</v>
      </c>
      <c r="AQ4191">
        <v>124700</v>
      </c>
      <c r="AR4191">
        <v>53440001</v>
      </c>
      <c r="AS4191" t="s">
        <v>1240</v>
      </c>
      <c r="AT4191" t="s">
        <v>116</v>
      </c>
      <c r="AW4191" t="s">
        <v>340</v>
      </c>
      <c r="AX4191" t="s">
        <v>340</v>
      </c>
      <c r="AY4191" t="s">
        <v>345</v>
      </c>
      <c r="AZ4191" t="s">
        <v>345</v>
      </c>
      <c r="BY4191" t="s">
        <v>342</v>
      </c>
      <c r="EQ4191">
        <v>252960</v>
      </c>
      <c r="ER4191" t="s">
        <v>2028</v>
      </c>
      <c r="EV4191">
        <v>17268611</v>
      </c>
      <c r="EW4191">
        <v>928</v>
      </c>
      <c r="EX4191">
        <v>208928</v>
      </c>
      <c r="EY4191" t="s">
        <v>9694</v>
      </c>
      <c r="EZ4191">
        <v>1</v>
      </c>
      <c r="FC4191">
        <v>53440001</v>
      </c>
      <c r="FD4191" t="s">
        <v>116</v>
      </c>
    </row>
    <row r="4192" spans="1:160" x14ac:dyDescent="0.3">
      <c r="A4192" t="str">
        <f>VLOOKUP(B4192,Table2[],3,FALSE)</f>
        <v>Digital</v>
      </c>
      <c r="B4192" t="str">
        <f>IF(OR(ISNUMBER(FIND("QVC",Z4192)),ISNUMBER(FIND("QVC",AL4192))),"QVC",IF(OR(ISNUMBER(FIND("NCO",H4192)),ISNUMBER(FIND("NCO",Y4192))), "NCO", IF(AL4192="consumer","PMD.com",VLOOKUP(LEFT(H4192,2),Tables!$E$1:$F$11,2,FALSE))))</f>
        <v>PMD.com</v>
      </c>
      <c r="C4192">
        <f t="shared" si="198"/>
        <v>5341</v>
      </c>
      <c r="D4192">
        <f t="shared" si="199"/>
        <v>1</v>
      </c>
      <c r="E4192" t="str">
        <f t="shared" ca="1" si="197"/>
        <v>shifted orders shipped</v>
      </c>
      <c r="F4192" t="s">
        <v>3539</v>
      </c>
      <c r="G4192" t="s">
        <v>335</v>
      </c>
      <c r="H4192" t="s">
        <v>2027</v>
      </c>
      <c r="I4192" s="6">
        <v>44007.343645833331</v>
      </c>
      <c r="J4192" t="s">
        <v>16</v>
      </c>
      <c r="K4192" s="6">
        <v>44013.728402777779</v>
      </c>
      <c r="M4192" t="s">
        <v>9691</v>
      </c>
      <c r="N4192" t="s">
        <v>9692</v>
      </c>
      <c r="Q4192" t="s">
        <v>3470</v>
      </c>
      <c r="R4192" t="s">
        <v>414</v>
      </c>
      <c r="S4192">
        <v>7640</v>
      </c>
      <c r="T4192" t="s">
        <v>338</v>
      </c>
      <c r="U4192" t="s">
        <v>530</v>
      </c>
      <c r="W4192" t="s">
        <v>9693</v>
      </c>
      <c r="Z4192" t="s">
        <v>9691</v>
      </c>
      <c r="AA4192" t="s">
        <v>9692</v>
      </c>
      <c r="AD4192" t="s">
        <v>3470</v>
      </c>
      <c r="AE4192" t="s">
        <v>414</v>
      </c>
      <c r="AF4192">
        <v>7640</v>
      </c>
      <c r="AG4192" t="s">
        <v>338</v>
      </c>
      <c r="AH4192" t="s">
        <v>530</v>
      </c>
      <c r="AJ4192" t="s">
        <v>9693</v>
      </c>
      <c r="AL4192" t="s">
        <v>339</v>
      </c>
      <c r="AM4192">
        <v>1</v>
      </c>
      <c r="AN4192">
        <v>1</v>
      </c>
      <c r="AO4192">
        <v>15156</v>
      </c>
      <c r="AQ4192">
        <v>124187</v>
      </c>
      <c r="AR4192">
        <v>5341</v>
      </c>
      <c r="AS4192" t="s">
        <v>1948</v>
      </c>
      <c r="AT4192" t="s">
        <v>82</v>
      </c>
      <c r="AW4192" t="s">
        <v>340</v>
      </c>
      <c r="AX4192" t="s">
        <v>340</v>
      </c>
      <c r="AY4192" t="s">
        <v>345</v>
      </c>
      <c r="AZ4192" t="s">
        <v>346</v>
      </c>
      <c r="BY4192" t="s">
        <v>342</v>
      </c>
      <c r="EQ4192">
        <v>244246</v>
      </c>
      <c r="ER4192" t="s">
        <v>2028</v>
      </c>
      <c r="EV4192">
        <v>17268611</v>
      </c>
      <c r="EW4192">
        <v>928</v>
      </c>
      <c r="EX4192">
        <v>208928</v>
      </c>
      <c r="EY4192" t="s">
        <v>9694</v>
      </c>
      <c r="EZ4192">
        <v>1</v>
      </c>
      <c r="FC4192">
        <v>90425</v>
      </c>
      <c r="FD4192" t="s">
        <v>388</v>
      </c>
    </row>
    <row r="4193" spans="1:160" x14ac:dyDescent="0.3">
      <c r="A4193" t="str">
        <f>VLOOKUP(B4193,Table2[],3,FALSE)</f>
        <v>Digital</v>
      </c>
      <c r="B4193" t="str">
        <f>IF(OR(ISNUMBER(FIND("QVC",Z4193)),ISNUMBER(FIND("QVC",AL4193))),"QVC",IF(OR(ISNUMBER(FIND("NCO",H4193)),ISNUMBER(FIND("NCO",Y4193))), "NCO", IF(AL4193="consumer","PMD.com",VLOOKUP(LEFT(H4193,2),Tables!$E$1:$F$11,2,FALSE))))</f>
        <v>PMD.com</v>
      </c>
      <c r="C4193">
        <f t="shared" si="198"/>
        <v>53440001</v>
      </c>
      <c r="D4193">
        <f t="shared" si="199"/>
        <v>1</v>
      </c>
      <c r="E4193" t="str">
        <f t="shared" ca="1" si="197"/>
        <v>shifted orders shipped</v>
      </c>
      <c r="F4193" t="s">
        <v>3539</v>
      </c>
      <c r="G4193" t="s">
        <v>335</v>
      </c>
      <c r="H4193" t="s">
        <v>2033</v>
      </c>
      <c r="I4193" s="6">
        <v>44007.343553240738</v>
      </c>
      <c r="J4193" t="s">
        <v>16</v>
      </c>
      <c r="K4193" s="6">
        <v>44013.728807870371</v>
      </c>
      <c r="M4193" t="s">
        <v>9695</v>
      </c>
      <c r="N4193" t="s">
        <v>9696</v>
      </c>
      <c r="Q4193" t="s">
        <v>1311</v>
      </c>
      <c r="R4193" t="s">
        <v>412</v>
      </c>
      <c r="S4193">
        <v>44040</v>
      </c>
      <c r="T4193" t="s">
        <v>338</v>
      </c>
      <c r="U4193" t="s">
        <v>530</v>
      </c>
      <c r="W4193" t="s">
        <v>9697</v>
      </c>
      <c r="Z4193" t="s">
        <v>9695</v>
      </c>
      <c r="AA4193" t="s">
        <v>9696</v>
      </c>
      <c r="AD4193" t="s">
        <v>1311</v>
      </c>
      <c r="AE4193" t="s">
        <v>412</v>
      </c>
      <c r="AF4193">
        <v>44040</v>
      </c>
      <c r="AG4193" t="s">
        <v>338</v>
      </c>
      <c r="AH4193" t="s">
        <v>530</v>
      </c>
      <c r="AJ4193" t="s">
        <v>9697</v>
      </c>
      <c r="AL4193" t="s">
        <v>339</v>
      </c>
      <c r="AM4193">
        <v>1</v>
      </c>
      <c r="AN4193">
        <v>1</v>
      </c>
      <c r="AO4193">
        <v>7642</v>
      </c>
      <c r="AQ4193">
        <v>124700</v>
      </c>
      <c r="AR4193">
        <v>53440001</v>
      </c>
      <c r="AS4193" t="s">
        <v>1240</v>
      </c>
      <c r="AT4193" t="s">
        <v>116</v>
      </c>
      <c r="AW4193" t="s">
        <v>340</v>
      </c>
      <c r="AX4193" t="s">
        <v>340</v>
      </c>
      <c r="AY4193" t="s">
        <v>345</v>
      </c>
      <c r="AZ4193" t="s">
        <v>345</v>
      </c>
      <c r="BY4193" t="s">
        <v>342</v>
      </c>
      <c r="EQ4193">
        <v>252960</v>
      </c>
      <c r="ER4193" t="s">
        <v>2034</v>
      </c>
      <c r="EV4193">
        <v>17268614</v>
      </c>
      <c r="EW4193">
        <v>928</v>
      </c>
      <c r="EX4193">
        <v>208931</v>
      </c>
      <c r="EY4193">
        <v>9.2748999964335493E+25</v>
      </c>
      <c r="EZ4193">
        <v>1</v>
      </c>
      <c r="FC4193">
        <v>53440001</v>
      </c>
      <c r="FD4193" t="s">
        <v>116</v>
      </c>
    </row>
    <row r="4194" spans="1:160" x14ac:dyDescent="0.3">
      <c r="A4194" t="str">
        <f>VLOOKUP(B4194,Table2[],3,FALSE)</f>
        <v>Digital</v>
      </c>
      <c r="B4194" t="str">
        <f>IF(OR(ISNUMBER(FIND("QVC",Z4194)),ISNUMBER(FIND("QVC",AL4194))),"QVC",IF(OR(ISNUMBER(FIND("NCO",H4194)),ISNUMBER(FIND("NCO",Y4194))), "NCO", IF(AL4194="consumer","PMD.com",VLOOKUP(LEFT(H4194,2),Tables!$E$1:$F$11,2,FALSE))))</f>
        <v>PMD.com</v>
      </c>
      <c r="C4194">
        <f t="shared" si="198"/>
        <v>534101</v>
      </c>
      <c r="D4194">
        <f t="shared" si="199"/>
        <v>1</v>
      </c>
      <c r="E4194" t="str">
        <f t="shared" ca="1" si="197"/>
        <v>MTD orders shipped</v>
      </c>
      <c r="F4194" t="s">
        <v>3539</v>
      </c>
      <c r="G4194" t="s">
        <v>335</v>
      </c>
      <c r="H4194" t="s">
        <v>9698</v>
      </c>
      <c r="I4194" s="6">
        <v>44013.570081018515</v>
      </c>
      <c r="J4194" t="s">
        <v>16</v>
      </c>
      <c r="K4194" s="6">
        <v>44013.729120370372</v>
      </c>
      <c r="M4194" t="s">
        <v>9699</v>
      </c>
      <c r="N4194" t="s">
        <v>9700</v>
      </c>
      <c r="Q4194" t="s">
        <v>421</v>
      </c>
      <c r="R4194" t="s">
        <v>365</v>
      </c>
      <c r="S4194">
        <v>90011</v>
      </c>
      <c r="T4194" t="s">
        <v>338</v>
      </c>
      <c r="U4194" t="s">
        <v>530</v>
      </c>
      <c r="W4194" t="s">
        <v>9701</v>
      </c>
      <c r="Z4194" t="s">
        <v>9699</v>
      </c>
      <c r="AA4194" t="s">
        <v>9700</v>
      </c>
      <c r="AD4194" t="s">
        <v>421</v>
      </c>
      <c r="AE4194" t="s">
        <v>365</v>
      </c>
      <c r="AF4194">
        <v>90011</v>
      </c>
      <c r="AG4194" t="s">
        <v>338</v>
      </c>
      <c r="AH4194" t="s">
        <v>530</v>
      </c>
      <c r="AJ4194" t="s">
        <v>9701</v>
      </c>
      <c r="AL4194" t="s">
        <v>339</v>
      </c>
      <c r="AM4194">
        <v>1</v>
      </c>
      <c r="AN4194">
        <v>1</v>
      </c>
      <c r="AO4194">
        <v>8486</v>
      </c>
      <c r="AQ4194">
        <v>124619</v>
      </c>
      <c r="AR4194">
        <v>534101</v>
      </c>
      <c r="AS4194" t="s">
        <v>102</v>
      </c>
      <c r="AT4194" t="s">
        <v>101</v>
      </c>
      <c r="AW4194" t="s">
        <v>340</v>
      </c>
      <c r="AX4194" t="s">
        <v>340</v>
      </c>
      <c r="AY4194" t="s">
        <v>345</v>
      </c>
      <c r="AZ4194" t="s">
        <v>346</v>
      </c>
      <c r="BY4194" t="s">
        <v>342</v>
      </c>
      <c r="EQ4194">
        <v>250689</v>
      </c>
      <c r="ER4194" t="s">
        <v>9702</v>
      </c>
      <c r="EV4194">
        <v>17289404</v>
      </c>
      <c r="EW4194">
        <v>928</v>
      </c>
      <c r="EX4194">
        <v>221372</v>
      </c>
      <c r="EY4194" t="s">
        <v>9703</v>
      </c>
      <c r="EZ4194">
        <v>1</v>
      </c>
      <c r="FC4194">
        <v>534101</v>
      </c>
      <c r="FD4194" t="s">
        <v>101</v>
      </c>
    </row>
    <row r="4195" spans="1:160" x14ac:dyDescent="0.3">
      <c r="A4195" t="str">
        <f>VLOOKUP(B4195,Table2[],3,FALSE)</f>
        <v>Digital</v>
      </c>
      <c r="B4195" t="str">
        <f>IF(OR(ISNUMBER(FIND("QVC",Z4195)),ISNUMBER(FIND("QVC",AL4195))),"QVC",IF(OR(ISNUMBER(FIND("NCO",H4195)),ISNUMBER(FIND("NCO",Y4195))), "NCO", IF(AL4195="consumer","PMD.com",VLOOKUP(LEFT(H4195,2),Tables!$E$1:$F$11,2,FALSE))))</f>
        <v>PMD.com</v>
      </c>
      <c r="C4195">
        <f t="shared" si="198"/>
        <v>51080001</v>
      </c>
      <c r="D4195">
        <f t="shared" si="199"/>
        <v>1</v>
      </c>
      <c r="E4195" t="str">
        <f t="shared" ca="1" si="197"/>
        <v>MTD orders shipped</v>
      </c>
      <c r="F4195" t="s">
        <v>3539</v>
      </c>
      <c r="G4195" t="s">
        <v>335</v>
      </c>
      <c r="H4195" t="s">
        <v>9698</v>
      </c>
      <c r="I4195" s="6">
        <v>44013.570081018515</v>
      </c>
      <c r="J4195" t="s">
        <v>16</v>
      </c>
      <c r="K4195" s="6">
        <v>44013.729120370372</v>
      </c>
      <c r="M4195" t="s">
        <v>9699</v>
      </c>
      <c r="N4195" t="s">
        <v>9700</v>
      </c>
      <c r="Q4195" t="s">
        <v>421</v>
      </c>
      <c r="R4195" t="s">
        <v>365</v>
      </c>
      <c r="S4195">
        <v>90011</v>
      </c>
      <c r="T4195" t="s">
        <v>338</v>
      </c>
      <c r="U4195" t="s">
        <v>530</v>
      </c>
      <c r="W4195" t="s">
        <v>9701</v>
      </c>
      <c r="Z4195" t="s">
        <v>9699</v>
      </c>
      <c r="AA4195" t="s">
        <v>9700</v>
      </c>
      <c r="AD4195" t="s">
        <v>421</v>
      </c>
      <c r="AE4195" t="s">
        <v>365</v>
      </c>
      <c r="AF4195">
        <v>90011</v>
      </c>
      <c r="AG4195" t="s">
        <v>338</v>
      </c>
      <c r="AH4195" t="s">
        <v>530</v>
      </c>
      <c r="AJ4195" t="s">
        <v>9701</v>
      </c>
      <c r="AL4195" t="s">
        <v>339</v>
      </c>
      <c r="AM4195">
        <v>1</v>
      </c>
      <c r="AN4195">
        <v>1</v>
      </c>
      <c r="AO4195">
        <v>19656</v>
      </c>
      <c r="AQ4195">
        <v>124645</v>
      </c>
      <c r="AR4195">
        <v>51080001</v>
      </c>
      <c r="AS4195" t="s">
        <v>988</v>
      </c>
      <c r="AT4195" t="s">
        <v>57</v>
      </c>
      <c r="AW4195" t="s">
        <v>343</v>
      </c>
      <c r="BY4195" t="s">
        <v>342</v>
      </c>
      <c r="EQ4195">
        <v>251119</v>
      </c>
      <c r="ER4195" t="s">
        <v>9702</v>
      </c>
      <c r="EV4195">
        <v>17289404</v>
      </c>
      <c r="EW4195">
        <v>928</v>
      </c>
      <c r="EX4195">
        <v>221372</v>
      </c>
      <c r="EY4195" t="s">
        <v>9703</v>
      </c>
      <c r="EZ4195">
        <v>1</v>
      </c>
      <c r="FC4195">
        <v>51080001</v>
      </c>
      <c r="FD4195" t="s">
        <v>57</v>
      </c>
    </row>
    <row r="4196" spans="1:160" x14ac:dyDescent="0.3">
      <c r="A4196" t="str">
        <f>VLOOKUP(B4196,Table2[],3,FALSE)</f>
        <v>Digital</v>
      </c>
      <c r="B4196" t="str">
        <f>IF(OR(ISNUMBER(FIND("QVC",Z4196)),ISNUMBER(FIND("QVC",AL4196))),"QVC",IF(OR(ISNUMBER(FIND("NCO",H4196)),ISNUMBER(FIND("NCO",Y4196))), "NCO", IF(AL4196="consumer","PMD.com",VLOOKUP(LEFT(H4196,2),Tables!$E$1:$F$11,2,FALSE))))</f>
        <v>PMD.com</v>
      </c>
      <c r="C4196">
        <f t="shared" si="198"/>
        <v>53200001</v>
      </c>
      <c r="D4196">
        <f t="shared" si="199"/>
        <v>1</v>
      </c>
      <c r="E4196" t="str">
        <f t="shared" ca="1" si="197"/>
        <v>shifted orders shipped</v>
      </c>
      <c r="F4196" t="s">
        <v>3539</v>
      </c>
      <c r="G4196" t="s">
        <v>335</v>
      </c>
      <c r="H4196" t="s">
        <v>2025</v>
      </c>
      <c r="I4196" s="6">
        <v>44007.343680555554</v>
      </c>
      <c r="J4196" t="s">
        <v>16</v>
      </c>
      <c r="K4196" s="6">
        <v>44013.729212962964</v>
      </c>
      <c r="M4196" t="s">
        <v>9704</v>
      </c>
      <c r="N4196" t="s">
        <v>9705</v>
      </c>
      <c r="Q4196" t="s">
        <v>1970</v>
      </c>
      <c r="R4196" t="s">
        <v>359</v>
      </c>
      <c r="S4196">
        <v>33331</v>
      </c>
      <c r="T4196" t="s">
        <v>338</v>
      </c>
      <c r="U4196" t="s">
        <v>530</v>
      </c>
      <c r="W4196" t="s">
        <v>9706</v>
      </c>
      <c r="Z4196" t="s">
        <v>9704</v>
      </c>
      <c r="AA4196" t="s">
        <v>9705</v>
      </c>
      <c r="AD4196" t="s">
        <v>1970</v>
      </c>
      <c r="AE4196" t="s">
        <v>359</v>
      </c>
      <c r="AF4196">
        <v>33331</v>
      </c>
      <c r="AG4196" t="s">
        <v>338</v>
      </c>
      <c r="AH4196" t="s">
        <v>530</v>
      </c>
      <c r="AJ4196" t="s">
        <v>9706</v>
      </c>
      <c r="AL4196" t="s">
        <v>339</v>
      </c>
      <c r="AM4196">
        <v>1</v>
      </c>
      <c r="AN4196">
        <v>1</v>
      </c>
      <c r="AO4196">
        <v>15189</v>
      </c>
      <c r="AQ4196">
        <v>123906</v>
      </c>
      <c r="AR4196">
        <v>53200001</v>
      </c>
      <c r="AS4196" t="s">
        <v>973</v>
      </c>
      <c r="AT4196" t="s">
        <v>50</v>
      </c>
      <c r="AW4196" t="s">
        <v>340</v>
      </c>
      <c r="AX4196" t="s">
        <v>340</v>
      </c>
      <c r="AY4196" t="s">
        <v>357</v>
      </c>
      <c r="AZ4196" t="s">
        <v>363</v>
      </c>
      <c r="BY4196" t="s">
        <v>342</v>
      </c>
      <c r="EQ4196">
        <v>252156</v>
      </c>
      <c r="ER4196" t="s">
        <v>2026</v>
      </c>
      <c r="EV4196">
        <v>17268610</v>
      </c>
      <c r="EW4196">
        <v>928</v>
      </c>
      <c r="EX4196">
        <v>208927</v>
      </c>
      <c r="EY4196">
        <v>9.2748999964335493E+25</v>
      </c>
      <c r="EZ4196">
        <v>1</v>
      </c>
      <c r="FC4196">
        <v>53200001</v>
      </c>
      <c r="FD4196" t="s">
        <v>50</v>
      </c>
    </row>
    <row r="4197" spans="1:160" x14ac:dyDescent="0.3">
      <c r="A4197" t="str">
        <f>VLOOKUP(B4197,Table2[],3,FALSE)</f>
        <v>Digital</v>
      </c>
      <c r="B4197" t="str">
        <f>IF(OR(ISNUMBER(FIND("QVC",Z4197)),ISNUMBER(FIND("QVC",AL4197))),"QVC",IF(OR(ISNUMBER(FIND("NCO",H4197)),ISNUMBER(FIND("NCO",Y4197))), "NCO", IF(AL4197="consumer","PMD.com",VLOOKUP(LEFT(H4197,2),Tables!$E$1:$F$11,2,FALSE))))</f>
        <v>PMD.com</v>
      </c>
      <c r="C4197">
        <f t="shared" si="198"/>
        <v>53160001</v>
      </c>
      <c r="D4197">
        <f t="shared" si="199"/>
        <v>1</v>
      </c>
      <c r="E4197" t="str">
        <f t="shared" ca="1" si="197"/>
        <v>MTD orders shipped</v>
      </c>
      <c r="F4197" t="s">
        <v>3539</v>
      </c>
      <c r="G4197" t="s">
        <v>335</v>
      </c>
      <c r="H4197" t="s">
        <v>9707</v>
      </c>
      <c r="I4197" s="6">
        <v>44013.56827546296</v>
      </c>
      <c r="J4197" t="s">
        <v>16</v>
      </c>
      <c r="K4197" s="6">
        <v>44013.729270833333</v>
      </c>
      <c r="M4197" t="s">
        <v>9708</v>
      </c>
      <c r="N4197" t="s">
        <v>9709</v>
      </c>
      <c r="Q4197" t="s">
        <v>1936</v>
      </c>
      <c r="R4197" t="s">
        <v>389</v>
      </c>
      <c r="S4197" t="s">
        <v>9710</v>
      </c>
      <c r="T4197" t="s">
        <v>338</v>
      </c>
      <c r="U4197" t="s">
        <v>530</v>
      </c>
      <c r="W4197" t="s">
        <v>9711</v>
      </c>
      <c r="Z4197" t="s">
        <v>9708</v>
      </c>
      <c r="AA4197" t="s">
        <v>9709</v>
      </c>
      <c r="AD4197" t="s">
        <v>1936</v>
      </c>
      <c r="AE4197" t="s">
        <v>389</v>
      </c>
      <c r="AF4197" t="s">
        <v>9710</v>
      </c>
      <c r="AG4197" t="s">
        <v>338</v>
      </c>
      <c r="AH4197" t="s">
        <v>530</v>
      </c>
      <c r="AJ4197" t="s">
        <v>9711</v>
      </c>
      <c r="AL4197" t="s">
        <v>339</v>
      </c>
      <c r="AM4197">
        <v>1</v>
      </c>
      <c r="AN4197">
        <v>1</v>
      </c>
      <c r="AO4197">
        <v>4322</v>
      </c>
      <c r="AQ4197">
        <v>124007</v>
      </c>
      <c r="AR4197">
        <v>53160001</v>
      </c>
      <c r="AS4197" t="s">
        <v>1895</v>
      </c>
      <c r="AT4197" t="s">
        <v>119</v>
      </c>
      <c r="AW4197" t="s">
        <v>340</v>
      </c>
      <c r="AX4197" t="s">
        <v>340</v>
      </c>
      <c r="AY4197" t="s">
        <v>341</v>
      </c>
      <c r="AZ4197">
        <v>0</v>
      </c>
      <c r="BY4197" t="s">
        <v>342</v>
      </c>
      <c r="EQ4197">
        <v>252959</v>
      </c>
      <c r="ER4197" t="s">
        <v>9712</v>
      </c>
      <c r="EV4197">
        <v>17289401</v>
      </c>
      <c r="EW4197">
        <v>928</v>
      </c>
      <c r="EX4197">
        <v>221369</v>
      </c>
      <c r="EY4197" t="s">
        <v>9713</v>
      </c>
      <c r="EZ4197">
        <v>1</v>
      </c>
      <c r="FC4197">
        <v>53160001</v>
      </c>
      <c r="FD4197" t="s">
        <v>119</v>
      </c>
    </row>
    <row r="4198" spans="1:160" x14ac:dyDescent="0.3">
      <c r="A4198" t="str">
        <f>VLOOKUP(B4198,Table2[],3,FALSE)</f>
        <v>Digital</v>
      </c>
      <c r="B4198" t="str">
        <f>IF(OR(ISNUMBER(FIND("QVC",Z4198)),ISNUMBER(FIND("QVC",AL4198))),"QVC",IF(OR(ISNUMBER(FIND("NCO",H4198)),ISNUMBER(FIND("NCO",Y4198))), "NCO", IF(AL4198="consumer","PMD.com",VLOOKUP(LEFT(H4198,2),Tables!$E$1:$F$11,2,FALSE))))</f>
        <v>PMD.com</v>
      </c>
      <c r="C4198">
        <f t="shared" si="198"/>
        <v>5208</v>
      </c>
      <c r="D4198">
        <f t="shared" si="199"/>
        <v>1</v>
      </c>
      <c r="E4198" t="str">
        <f t="shared" ca="1" si="197"/>
        <v>MTD orders shipped</v>
      </c>
      <c r="F4198" t="s">
        <v>3539</v>
      </c>
      <c r="G4198" t="s">
        <v>335</v>
      </c>
      <c r="H4198" t="s">
        <v>9707</v>
      </c>
      <c r="I4198" s="6">
        <v>44013.56827546296</v>
      </c>
      <c r="J4198" t="s">
        <v>16</v>
      </c>
      <c r="K4198" s="6">
        <v>44013.729270833333</v>
      </c>
      <c r="M4198" t="s">
        <v>9708</v>
      </c>
      <c r="N4198" t="s">
        <v>9709</v>
      </c>
      <c r="Q4198" t="s">
        <v>1936</v>
      </c>
      <c r="R4198" t="s">
        <v>389</v>
      </c>
      <c r="S4198" t="s">
        <v>9710</v>
      </c>
      <c r="T4198" t="s">
        <v>338</v>
      </c>
      <c r="U4198" t="s">
        <v>530</v>
      </c>
      <c r="W4198" t="s">
        <v>9711</v>
      </c>
      <c r="Z4198" t="s">
        <v>9708</v>
      </c>
      <c r="AA4198" t="s">
        <v>9709</v>
      </c>
      <c r="AD4198" t="s">
        <v>1936</v>
      </c>
      <c r="AE4198" t="s">
        <v>389</v>
      </c>
      <c r="AF4198" t="s">
        <v>9710</v>
      </c>
      <c r="AG4198" t="s">
        <v>338</v>
      </c>
      <c r="AH4198" t="s">
        <v>530</v>
      </c>
      <c r="AJ4198" t="s">
        <v>9711</v>
      </c>
      <c r="AL4198" t="s">
        <v>339</v>
      </c>
      <c r="AM4198">
        <v>1</v>
      </c>
      <c r="AN4198">
        <v>1</v>
      </c>
      <c r="AO4198">
        <v>1406</v>
      </c>
      <c r="AQ4198">
        <v>124008</v>
      </c>
      <c r="AR4198">
        <v>5208</v>
      </c>
      <c r="AS4198" t="s">
        <v>51</v>
      </c>
      <c r="AT4198" t="s">
        <v>52</v>
      </c>
      <c r="AW4198" t="s">
        <v>340</v>
      </c>
      <c r="AX4198" t="s">
        <v>340</v>
      </c>
      <c r="AY4198" t="s">
        <v>419</v>
      </c>
      <c r="AZ4198" t="s">
        <v>420</v>
      </c>
      <c r="BY4198" t="s">
        <v>342</v>
      </c>
      <c r="EQ4198">
        <v>249094</v>
      </c>
      <c r="ER4198" t="s">
        <v>9712</v>
      </c>
      <c r="EV4198">
        <v>17289401</v>
      </c>
      <c r="EW4198">
        <v>928</v>
      </c>
      <c r="EX4198">
        <v>221369</v>
      </c>
      <c r="EY4198" t="s">
        <v>9713</v>
      </c>
      <c r="EZ4198">
        <v>1</v>
      </c>
      <c r="FC4198">
        <v>5208</v>
      </c>
      <c r="FD4198" t="s">
        <v>52</v>
      </c>
    </row>
    <row r="4199" spans="1:160" x14ac:dyDescent="0.3">
      <c r="A4199" t="str">
        <f>VLOOKUP(B4199,Table2[],3,FALSE)</f>
        <v>Digital</v>
      </c>
      <c r="B4199" t="str">
        <f>IF(OR(ISNUMBER(FIND("QVC",Z4199)),ISNUMBER(FIND("QVC",AL4199))),"QVC",IF(OR(ISNUMBER(FIND("NCO",H4199)),ISNUMBER(FIND("NCO",Y4199))), "NCO", IF(AL4199="consumer","PMD.com",VLOOKUP(LEFT(H4199,2),Tables!$E$1:$F$11,2,FALSE))))</f>
        <v>PMD.com</v>
      </c>
      <c r="C4199">
        <f t="shared" si="198"/>
        <v>53440001</v>
      </c>
      <c r="D4199">
        <f t="shared" si="199"/>
        <v>1</v>
      </c>
      <c r="E4199" t="str">
        <f t="shared" ca="1" si="197"/>
        <v>shifted orders shipped</v>
      </c>
      <c r="F4199" t="s">
        <v>3539</v>
      </c>
      <c r="G4199" t="s">
        <v>335</v>
      </c>
      <c r="H4199" t="s">
        <v>2021</v>
      </c>
      <c r="I4199" s="6">
        <v>44007.343738425923</v>
      </c>
      <c r="J4199" t="s">
        <v>16</v>
      </c>
      <c r="K4199" s="6">
        <v>44013.729594907411</v>
      </c>
      <c r="M4199" t="s">
        <v>9714</v>
      </c>
      <c r="N4199" t="s">
        <v>9715</v>
      </c>
      <c r="Q4199" t="s">
        <v>799</v>
      </c>
      <c r="R4199" t="s">
        <v>412</v>
      </c>
      <c r="S4199">
        <v>45069</v>
      </c>
      <c r="T4199" t="s">
        <v>338</v>
      </c>
      <c r="U4199" t="s">
        <v>530</v>
      </c>
      <c r="W4199" t="s">
        <v>9716</v>
      </c>
      <c r="Z4199" t="s">
        <v>9714</v>
      </c>
      <c r="AA4199" t="s">
        <v>9715</v>
      </c>
      <c r="AD4199" t="s">
        <v>799</v>
      </c>
      <c r="AE4199" t="s">
        <v>412</v>
      </c>
      <c r="AF4199">
        <v>45069</v>
      </c>
      <c r="AG4199" t="s">
        <v>338</v>
      </c>
      <c r="AH4199" t="s">
        <v>530</v>
      </c>
      <c r="AJ4199" t="s">
        <v>9716</v>
      </c>
      <c r="AL4199" t="s">
        <v>339</v>
      </c>
      <c r="AM4199">
        <v>1</v>
      </c>
      <c r="AN4199">
        <v>1</v>
      </c>
      <c r="AO4199">
        <v>7642</v>
      </c>
      <c r="AQ4199">
        <v>124700</v>
      </c>
      <c r="AR4199">
        <v>53440001</v>
      </c>
      <c r="AS4199" t="s">
        <v>1240</v>
      </c>
      <c r="AT4199" t="s">
        <v>116</v>
      </c>
      <c r="AW4199" t="s">
        <v>340</v>
      </c>
      <c r="AX4199" t="s">
        <v>340</v>
      </c>
      <c r="AY4199" t="s">
        <v>345</v>
      </c>
      <c r="AZ4199" t="s">
        <v>345</v>
      </c>
      <c r="BY4199" t="s">
        <v>342</v>
      </c>
      <c r="EQ4199">
        <v>252960</v>
      </c>
      <c r="ER4199" t="s">
        <v>2022</v>
      </c>
      <c r="EV4199">
        <v>17268608</v>
      </c>
      <c r="EW4199">
        <v>928</v>
      </c>
      <c r="EX4199">
        <v>208925</v>
      </c>
      <c r="EY4199">
        <v>9.2748999964335493E+25</v>
      </c>
      <c r="EZ4199">
        <v>1</v>
      </c>
      <c r="FC4199">
        <v>53440001</v>
      </c>
      <c r="FD4199" t="s">
        <v>116</v>
      </c>
    </row>
    <row r="4200" spans="1:160" x14ac:dyDescent="0.3">
      <c r="A4200" t="str">
        <f>VLOOKUP(B4200,Table2[],3,FALSE)</f>
        <v>Digital</v>
      </c>
      <c r="B4200" t="str">
        <f>IF(OR(ISNUMBER(FIND("QVC",Z4200)),ISNUMBER(FIND("QVC",AL4200))),"QVC",IF(OR(ISNUMBER(FIND("NCO",H4200)),ISNUMBER(FIND("NCO",Y4200))), "NCO", IF(AL4200="consumer","PMD.com",VLOOKUP(LEFT(H4200,2),Tables!$E$1:$F$11,2,FALSE))))</f>
        <v>PMD.com</v>
      </c>
      <c r="C4200">
        <f t="shared" si="198"/>
        <v>52430001</v>
      </c>
      <c r="D4200">
        <f t="shared" si="199"/>
        <v>1</v>
      </c>
      <c r="E4200" t="str">
        <f t="shared" ca="1" si="197"/>
        <v>MTD orders shipped</v>
      </c>
      <c r="F4200" t="s">
        <v>3539</v>
      </c>
      <c r="G4200" t="s">
        <v>335</v>
      </c>
      <c r="H4200" t="s">
        <v>9717</v>
      </c>
      <c r="I4200" s="6">
        <v>44013.558298611111</v>
      </c>
      <c r="J4200" t="s">
        <v>16</v>
      </c>
      <c r="K4200" s="6">
        <v>44013.729849537034</v>
      </c>
      <c r="M4200" t="s">
        <v>9718</v>
      </c>
      <c r="N4200" t="s">
        <v>9719</v>
      </c>
      <c r="O4200" t="s">
        <v>1917</v>
      </c>
      <c r="Q4200" t="s">
        <v>9720</v>
      </c>
      <c r="R4200" t="s">
        <v>418</v>
      </c>
      <c r="S4200" t="s">
        <v>9721</v>
      </c>
      <c r="T4200" t="s">
        <v>338</v>
      </c>
      <c r="U4200" t="s">
        <v>530</v>
      </c>
      <c r="W4200" t="s">
        <v>9722</v>
      </c>
      <c r="Z4200" t="s">
        <v>9718</v>
      </c>
      <c r="AA4200" t="s">
        <v>9719</v>
      </c>
      <c r="AB4200" t="s">
        <v>1917</v>
      </c>
      <c r="AD4200" t="s">
        <v>9720</v>
      </c>
      <c r="AE4200" t="s">
        <v>418</v>
      </c>
      <c r="AF4200" t="s">
        <v>9721</v>
      </c>
      <c r="AG4200" t="s">
        <v>338</v>
      </c>
      <c r="AH4200" t="s">
        <v>530</v>
      </c>
      <c r="AJ4200" t="s">
        <v>9722</v>
      </c>
      <c r="AL4200" t="s">
        <v>339</v>
      </c>
      <c r="AM4200">
        <v>1</v>
      </c>
      <c r="AN4200">
        <v>1</v>
      </c>
      <c r="AO4200">
        <v>12063</v>
      </c>
      <c r="AQ4200">
        <v>127155</v>
      </c>
      <c r="AR4200">
        <v>52430001</v>
      </c>
      <c r="AS4200" t="s">
        <v>927</v>
      </c>
      <c r="AT4200" t="s">
        <v>75</v>
      </c>
      <c r="AW4200" t="s">
        <v>340</v>
      </c>
      <c r="AX4200" t="s">
        <v>340</v>
      </c>
      <c r="AY4200" t="s">
        <v>357</v>
      </c>
      <c r="AZ4200" t="s">
        <v>363</v>
      </c>
      <c r="BY4200" t="s">
        <v>342</v>
      </c>
      <c r="EQ4200">
        <v>249990</v>
      </c>
      <c r="ER4200" t="s">
        <v>9723</v>
      </c>
      <c r="EV4200">
        <v>17289398</v>
      </c>
      <c r="EW4200">
        <v>928</v>
      </c>
      <c r="EX4200">
        <v>221366</v>
      </c>
      <c r="EY4200" t="s">
        <v>9724</v>
      </c>
      <c r="EZ4200">
        <v>1</v>
      </c>
      <c r="FC4200">
        <v>95384</v>
      </c>
      <c r="FD4200" t="s">
        <v>3530</v>
      </c>
    </row>
    <row r="4201" spans="1:160" x14ac:dyDescent="0.3">
      <c r="A4201" t="str">
        <f>VLOOKUP(B4201,Table2[],3,FALSE)</f>
        <v>Digital</v>
      </c>
      <c r="B4201" t="str">
        <f>IF(OR(ISNUMBER(FIND("QVC",Z4201)),ISNUMBER(FIND("QVC",AL4201))),"QVC",IF(OR(ISNUMBER(FIND("NCO",H4201)),ISNUMBER(FIND("NCO",Y4201))), "NCO", IF(AL4201="consumer","PMD.com",VLOOKUP(LEFT(H4201,2),Tables!$E$1:$F$11,2,FALSE))))</f>
        <v>PMD.com</v>
      </c>
      <c r="C4201">
        <f t="shared" si="198"/>
        <v>53920001</v>
      </c>
      <c r="D4201">
        <f t="shared" si="199"/>
        <v>1</v>
      </c>
      <c r="E4201" t="str">
        <f t="shared" ca="1" si="197"/>
        <v>MTD orders shipped</v>
      </c>
      <c r="F4201" t="s">
        <v>3539</v>
      </c>
      <c r="G4201" t="s">
        <v>335</v>
      </c>
      <c r="H4201" t="s">
        <v>9717</v>
      </c>
      <c r="I4201" s="6">
        <v>44013.558298611111</v>
      </c>
      <c r="J4201" t="s">
        <v>16</v>
      </c>
      <c r="K4201" s="6">
        <v>44013.729849537034</v>
      </c>
      <c r="M4201" t="s">
        <v>9718</v>
      </c>
      <c r="N4201" t="s">
        <v>9719</v>
      </c>
      <c r="O4201" t="s">
        <v>1917</v>
      </c>
      <c r="Q4201" t="s">
        <v>9720</v>
      </c>
      <c r="R4201" t="s">
        <v>418</v>
      </c>
      <c r="S4201" t="s">
        <v>9721</v>
      </c>
      <c r="T4201" t="s">
        <v>338</v>
      </c>
      <c r="U4201" t="s">
        <v>530</v>
      </c>
      <c r="W4201" t="s">
        <v>9722</v>
      </c>
      <c r="Z4201" t="s">
        <v>9718</v>
      </c>
      <c r="AA4201" t="s">
        <v>9719</v>
      </c>
      <c r="AB4201" t="s">
        <v>1917</v>
      </c>
      <c r="AD4201" t="s">
        <v>9720</v>
      </c>
      <c r="AE4201" t="s">
        <v>418</v>
      </c>
      <c r="AF4201" t="s">
        <v>9721</v>
      </c>
      <c r="AG4201" t="s">
        <v>338</v>
      </c>
      <c r="AH4201" t="s">
        <v>530</v>
      </c>
      <c r="AJ4201" t="s">
        <v>9722</v>
      </c>
      <c r="AL4201" t="s">
        <v>339</v>
      </c>
      <c r="AM4201">
        <v>1</v>
      </c>
      <c r="AN4201">
        <v>1</v>
      </c>
      <c r="AO4201">
        <v>14899</v>
      </c>
      <c r="AQ4201">
        <v>124468</v>
      </c>
      <c r="AR4201">
        <v>53920001</v>
      </c>
      <c r="AS4201" t="s">
        <v>42</v>
      </c>
      <c r="AT4201" t="s">
        <v>40</v>
      </c>
      <c r="AW4201" t="s">
        <v>343</v>
      </c>
      <c r="BY4201" t="s">
        <v>342</v>
      </c>
      <c r="EQ4201">
        <v>247476</v>
      </c>
      <c r="ER4201" t="s">
        <v>9723</v>
      </c>
      <c r="EV4201">
        <v>17289398</v>
      </c>
      <c r="EW4201">
        <v>928</v>
      </c>
      <c r="EX4201">
        <v>221366</v>
      </c>
      <c r="EY4201" t="s">
        <v>9724</v>
      </c>
      <c r="EZ4201">
        <v>1</v>
      </c>
      <c r="FC4201">
        <v>95384</v>
      </c>
      <c r="FD4201" t="s">
        <v>3530</v>
      </c>
    </row>
    <row r="4202" spans="1:160" x14ac:dyDescent="0.3">
      <c r="A4202" t="str">
        <f>VLOOKUP(B4202,Table2[],3,FALSE)</f>
        <v>Digital</v>
      </c>
      <c r="B4202" t="str">
        <f>IF(OR(ISNUMBER(FIND("QVC",Z4202)),ISNUMBER(FIND("QVC",AL4202))),"QVC",IF(OR(ISNUMBER(FIND("NCO",H4202)),ISNUMBER(FIND("NCO",Y4202))), "NCO", IF(AL4202="consumer","PMD.com",VLOOKUP(LEFT(H4202,2),Tables!$E$1:$F$11,2,FALSE))))</f>
        <v>PMD.com</v>
      </c>
      <c r="C4202">
        <f t="shared" si="198"/>
        <v>51070001</v>
      </c>
      <c r="D4202">
        <f t="shared" si="199"/>
        <v>2</v>
      </c>
      <c r="E4202" t="str">
        <f t="shared" ca="1" si="197"/>
        <v>MTD orders shipped</v>
      </c>
      <c r="F4202" t="s">
        <v>3539</v>
      </c>
      <c r="G4202" t="s">
        <v>335</v>
      </c>
      <c r="H4202" t="s">
        <v>9717</v>
      </c>
      <c r="I4202" s="6">
        <v>44013.558298611111</v>
      </c>
      <c r="J4202" t="s">
        <v>16</v>
      </c>
      <c r="K4202" s="6">
        <v>44013.729849537034</v>
      </c>
      <c r="M4202" t="s">
        <v>9718</v>
      </c>
      <c r="N4202" t="s">
        <v>9719</v>
      </c>
      <c r="O4202" t="s">
        <v>1917</v>
      </c>
      <c r="Q4202" t="s">
        <v>9720</v>
      </c>
      <c r="R4202" t="s">
        <v>418</v>
      </c>
      <c r="S4202" t="s">
        <v>9721</v>
      </c>
      <c r="T4202" t="s">
        <v>338</v>
      </c>
      <c r="U4202" t="s">
        <v>530</v>
      </c>
      <c r="W4202" t="s">
        <v>9722</v>
      </c>
      <c r="Z4202" t="s">
        <v>9718</v>
      </c>
      <c r="AA4202" t="s">
        <v>9719</v>
      </c>
      <c r="AB4202" t="s">
        <v>1917</v>
      </c>
      <c r="AD4202" t="s">
        <v>9720</v>
      </c>
      <c r="AE4202" t="s">
        <v>418</v>
      </c>
      <c r="AF4202" t="s">
        <v>9721</v>
      </c>
      <c r="AG4202" t="s">
        <v>338</v>
      </c>
      <c r="AH4202" t="s">
        <v>530</v>
      </c>
      <c r="AJ4202" t="s">
        <v>9722</v>
      </c>
      <c r="AL4202" t="s">
        <v>339</v>
      </c>
      <c r="AM4202">
        <v>2</v>
      </c>
      <c r="AN4202">
        <v>2</v>
      </c>
      <c r="AO4202">
        <v>10147</v>
      </c>
      <c r="AQ4202">
        <v>124429</v>
      </c>
      <c r="AR4202">
        <v>51070001</v>
      </c>
      <c r="AS4202" t="s">
        <v>1886</v>
      </c>
      <c r="AT4202" t="s">
        <v>45</v>
      </c>
      <c r="AW4202" t="s">
        <v>343</v>
      </c>
      <c r="BY4202" t="s">
        <v>342</v>
      </c>
      <c r="EQ4202">
        <v>251956</v>
      </c>
      <c r="ER4202" t="s">
        <v>9723</v>
      </c>
      <c r="EV4202">
        <v>17289398</v>
      </c>
      <c r="EW4202">
        <v>928</v>
      </c>
      <c r="EX4202">
        <v>221366</v>
      </c>
      <c r="EY4202" t="s">
        <v>9724</v>
      </c>
      <c r="EZ4202">
        <v>1</v>
      </c>
      <c r="FC4202">
        <v>51070001</v>
      </c>
      <c r="FD4202" t="s">
        <v>45</v>
      </c>
    </row>
    <row r="4203" spans="1:160" x14ac:dyDescent="0.3">
      <c r="A4203" t="str">
        <f>VLOOKUP(B4203,Table2[],3,FALSE)</f>
        <v>Digital</v>
      </c>
      <c r="B4203" t="str">
        <f>IF(OR(ISNUMBER(FIND("QVC",Z4203)),ISNUMBER(FIND("QVC",AL4203))),"QVC",IF(OR(ISNUMBER(FIND("NCO",H4203)),ISNUMBER(FIND("NCO",Y4203))), "NCO", IF(AL4203="consumer","PMD.com",VLOOKUP(LEFT(H4203,2),Tables!$E$1:$F$11,2,FALSE))))</f>
        <v>PMD.com</v>
      </c>
      <c r="C4203">
        <f t="shared" si="198"/>
        <v>51090030</v>
      </c>
      <c r="D4203">
        <f t="shared" si="199"/>
        <v>1</v>
      </c>
      <c r="E4203" t="str">
        <f t="shared" ca="1" si="197"/>
        <v>MTD orders shipped</v>
      </c>
      <c r="F4203" t="s">
        <v>3539</v>
      </c>
      <c r="G4203" t="s">
        <v>335</v>
      </c>
      <c r="H4203" t="s">
        <v>9717</v>
      </c>
      <c r="I4203" s="6">
        <v>44013.558298611111</v>
      </c>
      <c r="J4203" t="s">
        <v>16</v>
      </c>
      <c r="K4203" s="6">
        <v>44013.729849537034</v>
      </c>
      <c r="M4203" t="s">
        <v>9718</v>
      </c>
      <c r="N4203" t="s">
        <v>9719</v>
      </c>
      <c r="O4203" t="s">
        <v>1917</v>
      </c>
      <c r="Q4203" t="s">
        <v>9720</v>
      </c>
      <c r="R4203" t="s">
        <v>418</v>
      </c>
      <c r="S4203" t="s">
        <v>9721</v>
      </c>
      <c r="T4203" t="s">
        <v>338</v>
      </c>
      <c r="U4203" t="s">
        <v>530</v>
      </c>
      <c r="W4203" t="s">
        <v>9722</v>
      </c>
      <c r="Z4203" t="s">
        <v>9718</v>
      </c>
      <c r="AA4203" t="s">
        <v>9719</v>
      </c>
      <c r="AB4203" t="s">
        <v>1917</v>
      </c>
      <c r="AD4203" t="s">
        <v>9720</v>
      </c>
      <c r="AE4203" t="s">
        <v>418</v>
      </c>
      <c r="AF4203" t="s">
        <v>9721</v>
      </c>
      <c r="AG4203" t="s">
        <v>338</v>
      </c>
      <c r="AH4203" t="s">
        <v>530</v>
      </c>
      <c r="AJ4203" t="s">
        <v>9722</v>
      </c>
      <c r="AL4203" t="s">
        <v>339</v>
      </c>
      <c r="AM4203">
        <v>1</v>
      </c>
      <c r="AN4203">
        <v>1</v>
      </c>
      <c r="AO4203">
        <v>6688</v>
      </c>
      <c r="AQ4203">
        <v>125960</v>
      </c>
      <c r="AR4203">
        <v>51090030</v>
      </c>
      <c r="AS4203" t="s">
        <v>3043</v>
      </c>
      <c r="AT4203" t="s">
        <v>628</v>
      </c>
      <c r="AW4203" t="s">
        <v>343</v>
      </c>
      <c r="BY4203" t="s">
        <v>342</v>
      </c>
      <c r="BZ4203" t="b">
        <v>0</v>
      </c>
      <c r="EQ4203">
        <v>243047</v>
      </c>
      <c r="ER4203" t="s">
        <v>9723</v>
      </c>
      <c r="EV4203">
        <v>17289398</v>
      </c>
      <c r="EW4203">
        <v>928</v>
      </c>
      <c r="EX4203">
        <v>221366</v>
      </c>
      <c r="EY4203" t="s">
        <v>9724</v>
      </c>
      <c r="EZ4203">
        <v>1</v>
      </c>
      <c r="FC4203">
        <v>95384</v>
      </c>
      <c r="FD4203" t="s">
        <v>3530</v>
      </c>
    </row>
    <row r="4204" spans="1:160" x14ac:dyDescent="0.3">
      <c r="A4204" t="str">
        <f>VLOOKUP(B4204,Table2[],3,FALSE)</f>
        <v>Digital</v>
      </c>
      <c r="B4204" t="str">
        <f>IF(OR(ISNUMBER(FIND("QVC",Z4204)),ISNUMBER(FIND("QVC",AL4204))),"QVC",IF(OR(ISNUMBER(FIND("NCO",H4204)),ISNUMBER(FIND("NCO",Y4204))), "NCO", IF(AL4204="consumer","PMD.com",VLOOKUP(LEFT(H4204,2),Tables!$E$1:$F$11,2,FALSE))))</f>
        <v>PMD.com</v>
      </c>
      <c r="C4204">
        <f t="shared" si="198"/>
        <v>51090030</v>
      </c>
      <c r="D4204">
        <f t="shared" si="199"/>
        <v>1</v>
      </c>
      <c r="E4204" t="str">
        <f t="shared" ca="1" si="197"/>
        <v>MTD orders shipped</v>
      </c>
      <c r="F4204" t="s">
        <v>3539</v>
      </c>
      <c r="G4204" t="s">
        <v>335</v>
      </c>
      <c r="H4204" t="s">
        <v>9725</v>
      </c>
      <c r="I4204" s="6">
        <v>44013.486215277779</v>
      </c>
      <c r="J4204" t="s">
        <v>16</v>
      </c>
      <c r="K4204" s="6">
        <v>44013.729988425926</v>
      </c>
      <c r="M4204" t="s">
        <v>1929</v>
      </c>
      <c r="N4204" t="s">
        <v>1930</v>
      </c>
      <c r="Q4204" t="s">
        <v>1857</v>
      </c>
      <c r="R4204" t="s">
        <v>414</v>
      </c>
      <c r="S4204" t="s">
        <v>1931</v>
      </c>
      <c r="T4204" t="s">
        <v>338</v>
      </c>
      <c r="U4204" t="s">
        <v>530</v>
      </c>
      <c r="W4204" t="s">
        <v>1932</v>
      </c>
      <c r="Z4204" t="s">
        <v>1929</v>
      </c>
      <c r="AA4204" t="s">
        <v>1930</v>
      </c>
      <c r="AD4204" t="s">
        <v>1857</v>
      </c>
      <c r="AE4204" t="s">
        <v>414</v>
      </c>
      <c r="AF4204" t="s">
        <v>1931</v>
      </c>
      <c r="AG4204" t="s">
        <v>338</v>
      </c>
      <c r="AH4204" t="s">
        <v>530</v>
      </c>
      <c r="AJ4204" t="s">
        <v>1932</v>
      </c>
      <c r="AL4204" t="s">
        <v>339</v>
      </c>
      <c r="AM4204">
        <v>1</v>
      </c>
      <c r="AN4204">
        <v>1</v>
      </c>
      <c r="AO4204">
        <v>6688</v>
      </c>
      <c r="AQ4204">
        <v>125960</v>
      </c>
      <c r="AR4204">
        <v>51090030</v>
      </c>
      <c r="AS4204" t="s">
        <v>3043</v>
      </c>
      <c r="AT4204" t="s">
        <v>628</v>
      </c>
      <c r="AW4204" t="s">
        <v>343</v>
      </c>
      <c r="BY4204" t="s">
        <v>342</v>
      </c>
      <c r="BZ4204" t="b">
        <v>0</v>
      </c>
      <c r="EQ4204">
        <v>243047</v>
      </c>
      <c r="ER4204" t="s">
        <v>9726</v>
      </c>
      <c r="EV4204">
        <v>17289183</v>
      </c>
      <c r="EW4204">
        <v>928</v>
      </c>
      <c r="EX4204">
        <v>221333</v>
      </c>
      <c r="EY4204" t="s">
        <v>9727</v>
      </c>
      <c r="EZ4204">
        <v>1</v>
      </c>
      <c r="FC4204">
        <v>95378</v>
      </c>
      <c r="FD4204" t="s">
        <v>1045</v>
      </c>
    </row>
    <row r="4205" spans="1:160" x14ac:dyDescent="0.3">
      <c r="A4205" t="str">
        <f>VLOOKUP(B4205,Table2[],3,FALSE)</f>
        <v>Digital</v>
      </c>
      <c r="B4205" t="str">
        <f>IF(OR(ISNUMBER(FIND("QVC",Z4205)),ISNUMBER(FIND("QVC",AL4205))),"QVC",IF(OR(ISNUMBER(FIND("NCO",H4205)),ISNUMBER(FIND("NCO",Y4205))), "NCO", IF(AL4205="consumer","PMD.com",VLOOKUP(LEFT(H4205,2),Tables!$E$1:$F$11,2,FALSE))))</f>
        <v>PMD.com</v>
      </c>
      <c r="C4205">
        <f t="shared" si="198"/>
        <v>51010010</v>
      </c>
      <c r="D4205">
        <f t="shared" si="199"/>
        <v>1</v>
      </c>
      <c r="E4205" t="str">
        <f t="shared" ca="1" si="197"/>
        <v>MTD orders shipped</v>
      </c>
      <c r="F4205" t="s">
        <v>3539</v>
      </c>
      <c r="G4205" t="s">
        <v>335</v>
      </c>
      <c r="H4205" t="s">
        <v>9725</v>
      </c>
      <c r="I4205" s="6">
        <v>44013.486215277779</v>
      </c>
      <c r="J4205" t="s">
        <v>16</v>
      </c>
      <c r="K4205" s="6">
        <v>44013.729988425926</v>
      </c>
      <c r="M4205" t="s">
        <v>1929</v>
      </c>
      <c r="N4205" t="s">
        <v>1930</v>
      </c>
      <c r="Q4205" t="s">
        <v>1857</v>
      </c>
      <c r="R4205" t="s">
        <v>414</v>
      </c>
      <c r="S4205" t="s">
        <v>1931</v>
      </c>
      <c r="T4205" t="s">
        <v>338</v>
      </c>
      <c r="U4205" t="s">
        <v>530</v>
      </c>
      <c r="W4205" t="s">
        <v>1932</v>
      </c>
      <c r="Z4205" t="s">
        <v>1929</v>
      </c>
      <c r="AA4205" t="s">
        <v>1930</v>
      </c>
      <c r="AD4205" t="s">
        <v>1857</v>
      </c>
      <c r="AE4205" t="s">
        <v>414</v>
      </c>
      <c r="AF4205" t="s">
        <v>1931</v>
      </c>
      <c r="AG4205" t="s">
        <v>338</v>
      </c>
      <c r="AH4205" t="s">
        <v>530</v>
      </c>
      <c r="AJ4205" t="s">
        <v>1932</v>
      </c>
      <c r="AL4205" t="s">
        <v>339</v>
      </c>
      <c r="AM4205">
        <v>1</v>
      </c>
      <c r="AN4205">
        <v>1</v>
      </c>
      <c r="AO4205">
        <v>11922</v>
      </c>
      <c r="AQ4205">
        <v>125659</v>
      </c>
      <c r="AR4205">
        <v>51010010</v>
      </c>
      <c r="AS4205" t="s">
        <v>1060</v>
      </c>
      <c r="AT4205" t="s">
        <v>170</v>
      </c>
      <c r="AW4205" t="s">
        <v>343</v>
      </c>
      <c r="BY4205" t="s">
        <v>342</v>
      </c>
      <c r="EQ4205">
        <v>247972</v>
      </c>
      <c r="ER4205" t="s">
        <v>9726</v>
      </c>
      <c r="EV4205">
        <v>17289183</v>
      </c>
      <c r="EW4205">
        <v>928</v>
      </c>
      <c r="EX4205">
        <v>221333</v>
      </c>
      <c r="EY4205" t="s">
        <v>9727</v>
      </c>
      <c r="EZ4205">
        <v>1</v>
      </c>
      <c r="FC4205">
        <v>95378</v>
      </c>
      <c r="FD4205" t="s">
        <v>1045</v>
      </c>
    </row>
    <row r="4206" spans="1:160" x14ac:dyDescent="0.3">
      <c r="A4206" t="str">
        <f>VLOOKUP(B4206,Table2[],3,FALSE)</f>
        <v>Digital</v>
      </c>
      <c r="B4206" t="str">
        <f>IF(OR(ISNUMBER(FIND("QVC",Z4206)),ISNUMBER(FIND("QVC",AL4206))),"QVC",IF(OR(ISNUMBER(FIND("NCO",H4206)),ISNUMBER(FIND("NCO",Y4206))), "NCO", IF(AL4206="consumer","PMD.com",VLOOKUP(LEFT(H4206,2),Tables!$E$1:$F$11,2,FALSE))))</f>
        <v>PMD.com</v>
      </c>
      <c r="C4206">
        <f t="shared" si="198"/>
        <v>5341</v>
      </c>
      <c r="D4206">
        <f t="shared" si="199"/>
        <v>1</v>
      </c>
      <c r="E4206" t="str">
        <f t="shared" ca="1" si="197"/>
        <v>MTD orders shipped</v>
      </c>
      <c r="F4206" t="s">
        <v>3539</v>
      </c>
      <c r="G4206" t="s">
        <v>335</v>
      </c>
      <c r="H4206" t="s">
        <v>9725</v>
      </c>
      <c r="I4206" s="6">
        <v>44013.486215277779</v>
      </c>
      <c r="J4206" t="s">
        <v>16</v>
      </c>
      <c r="K4206" s="6">
        <v>44013.729988425926</v>
      </c>
      <c r="M4206" t="s">
        <v>1929</v>
      </c>
      <c r="N4206" t="s">
        <v>1930</v>
      </c>
      <c r="Q4206" t="s">
        <v>1857</v>
      </c>
      <c r="R4206" t="s">
        <v>414</v>
      </c>
      <c r="S4206" t="s">
        <v>1931</v>
      </c>
      <c r="T4206" t="s">
        <v>338</v>
      </c>
      <c r="U4206" t="s">
        <v>530</v>
      </c>
      <c r="W4206" t="s">
        <v>1932</v>
      </c>
      <c r="Z4206" t="s">
        <v>1929</v>
      </c>
      <c r="AA4206" t="s">
        <v>1930</v>
      </c>
      <c r="AD4206" t="s">
        <v>1857</v>
      </c>
      <c r="AE4206" t="s">
        <v>414</v>
      </c>
      <c r="AF4206" t="s">
        <v>1931</v>
      </c>
      <c r="AG4206" t="s">
        <v>338</v>
      </c>
      <c r="AH4206" t="s">
        <v>530</v>
      </c>
      <c r="AJ4206" t="s">
        <v>1932</v>
      </c>
      <c r="AL4206" t="s">
        <v>339</v>
      </c>
      <c r="AM4206">
        <v>1</v>
      </c>
      <c r="AN4206">
        <v>1</v>
      </c>
      <c r="AO4206">
        <v>15156</v>
      </c>
      <c r="AQ4206">
        <v>124187</v>
      </c>
      <c r="AR4206">
        <v>5341</v>
      </c>
      <c r="AS4206" t="s">
        <v>1851</v>
      </c>
      <c r="AT4206" t="s">
        <v>82</v>
      </c>
      <c r="AW4206" t="s">
        <v>340</v>
      </c>
      <c r="AX4206" t="s">
        <v>340</v>
      </c>
      <c r="AY4206" t="s">
        <v>345</v>
      </c>
      <c r="AZ4206" t="s">
        <v>346</v>
      </c>
      <c r="BY4206" t="s">
        <v>342</v>
      </c>
      <c r="EQ4206">
        <v>243643</v>
      </c>
      <c r="ER4206" t="s">
        <v>9726</v>
      </c>
      <c r="EV4206">
        <v>17289183</v>
      </c>
      <c r="EW4206">
        <v>928</v>
      </c>
      <c r="EX4206">
        <v>221333</v>
      </c>
      <c r="EY4206" t="s">
        <v>9727</v>
      </c>
      <c r="EZ4206">
        <v>1</v>
      </c>
      <c r="FC4206">
        <v>95071</v>
      </c>
      <c r="FD4206" t="s">
        <v>1477</v>
      </c>
    </row>
    <row r="4207" spans="1:160" x14ac:dyDescent="0.3">
      <c r="A4207" t="str">
        <f>VLOOKUP(B4207,Table2[],3,FALSE)</f>
        <v>Digital</v>
      </c>
      <c r="B4207" t="str">
        <f>IF(OR(ISNUMBER(FIND("QVC",Z4207)),ISNUMBER(FIND("QVC",AL4207))),"QVC",IF(OR(ISNUMBER(FIND("NCO",H4207)),ISNUMBER(FIND("NCO",Y4207))), "NCO", IF(AL4207="consumer","PMD.com",VLOOKUP(LEFT(H4207,2),Tables!$E$1:$F$11,2,FALSE))))</f>
        <v>PMD.com</v>
      </c>
      <c r="C4207">
        <f t="shared" si="198"/>
        <v>53200001</v>
      </c>
      <c r="D4207">
        <f t="shared" si="199"/>
        <v>1</v>
      </c>
      <c r="E4207" t="str">
        <f t="shared" ca="1" si="197"/>
        <v>MTD orders shipped</v>
      </c>
      <c r="F4207" t="s">
        <v>3539</v>
      </c>
      <c r="G4207" t="s">
        <v>335</v>
      </c>
      <c r="H4207" t="s">
        <v>9725</v>
      </c>
      <c r="I4207" s="6">
        <v>44013.486215277779</v>
      </c>
      <c r="J4207" t="s">
        <v>16</v>
      </c>
      <c r="K4207" s="6">
        <v>44013.729988425926</v>
      </c>
      <c r="M4207" t="s">
        <v>1929</v>
      </c>
      <c r="N4207" t="s">
        <v>1930</v>
      </c>
      <c r="Q4207" t="s">
        <v>1857</v>
      </c>
      <c r="R4207" t="s">
        <v>414</v>
      </c>
      <c r="S4207" t="s">
        <v>1931</v>
      </c>
      <c r="T4207" t="s">
        <v>338</v>
      </c>
      <c r="U4207" t="s">
        <v>530</v>
      </c>
      <c r="W4207" t="s">
        <v>1932</v>
      </c>
      <c r="Z4207" t="s">
        <v>1929</v>
      </c>
      <c r="AA4207" t="s">
        <v>1930</v>
      </c>
      <c r="AD4207" t="s">
        <v>1857</v>
      </c>
      <c r="AE4207" t="s">
        <v>414</v>
      </c>
      <c r="AF4207" t="s">
        <v>1931</v>
      </c>
      <c r="AG4207" t="s">
        <v>338</v>
      </c>
      <c r="AH4207" t="s">
        <v>530</v>
      </c>
      <c r="AJ4207" t="s">
        <v>1932</v>
      </c>
      <c r="AL4207" t="s">
        <v>339</v>
      </c>
      <c r="AM4207">
        <v>1</v>
      </c>
      <c r="AN4207">
        <v>1</v>
      </c>
      <c r="AO4207">
        <v>15189</v>
      </c>
      <c r="AQ4207">
        <v>123906</v>
      </c>
      <c r="AR4207">
        <v>53200001</v>
      </c>
      <c r="AS4207" t="s">
        <v>973</v>
      </c>
      <c r="AT4207" t="s">
        <v>50</v>
      </c>
      <c r="AW4207" t="s">
        <v>340</v>
      </c>
      <c r="AX4207" t="s">
        <v>340</v>
      </c>
      <c r="AY4207" t="s">
        <v>357</v>
      </c>
      <c r="AZ4207" t="s">
        <v>363</v>
      </c>
      <c r="BY4207" t="s">
        <v>342</v>
      </c>
      <c r="EQ4207">
        <v>252156</v>
      </c>
      <c r="ER4207" t="s">
        <v>9726</v>
      </c>
      <c r="EV4207">
        <v>17289183</v>
      </c>
      <c r="EW4207">
        <v>928</v>
      </c>
      <c r="EX4207">
        <v>221333</v>
      </c>
      <c r="EY4207" t="s">
        <v>9727</v>
      </c>
      <c r="EZ4207">
        <v>1</v>
      </c>
      <c r="FC4207">
        <v>95071</v>
      </c>
      <c r="FD4207" t="s">
        <v>1477</v>
      </c>
    </row>
    <row r="4208" spans="1:160" x14ac:dyDescent="0.3">
      <c r="A4208" t="str">
        <f>VLOOKUP(B4208,Table2[],3,FALSE)</f>
        <v>Digital</v>
      </c>
      <c r="B4208" t="str">
        <f>IF(OR(ISNUMBER(FIND("QVC",Z4208)),ISNUMBER(FIND("QVC",AL4208))),"QVC",IF(OR(ISNUMBER(FIND("NCO",H4208)),ISNUMBER(FIND("NCO",Y4208))), "NCO", IF(AL4208="consumer","PMD.com",VLOOKUP(LEFT(H4208,2),Tables!$E$1:$F$11,2,FALSE))))</f>
        <v>PMD.com</v>
      </c>
      <c r="C4208">
        <f t="shared" si="198"/>
        <v>5341030</v>
      </c>
      <c r="D4208">
        <f t="shared" si="199"/>
        <v>1</v>
      </c>
      <c r="E4208" t="str">
        <f t="shared" ca="1" si="197"/>
        <v>MTD orders shipped</v>
      </c>
      <c r="F4208" t="s">
        <v>3539</v>
      </c>
      <c r="G4208" t="s">
        <v>335</v>
      </c>
      <c r="H4208" t="s">
        <v>9725</v>
      </c>
      <c r="I4208" s="6">
        <v>44013.486215277779</v>
      </c>
      <c r="J4208" t="s">
        <v>16</v>
      </c>
      <c r="K4208" s="6">
        <v>44013.729988425926</v>
      </c>
      <c r="M4208" t="s">
        <v>1929</v>
      </c>
      <c r="N4208" t="s">
        <v>1930</v>
      </c>
      <c r="Q4208" t="s">
        <v>1857</v>
      </c>
      <c r="R4208" t="s">
        <v>414</v>
      </c>
      <c r="S4208" t="s">
        <v>1931</v>
      </c>
      <c r="T4208" t="s">
        <v>338</v>
      </c>
      <c r="U4208" t="s">
        <v>530</v>
      </c>
      <c r="W4208" t="s">
        <v>1932</v>
      </c>
      <c r="Z4208" t="s">
        <v>1929</v>
      </c>
      <c r="AA4208" t="s">
        <v>1930</v>
      </c>
      <c r="AD4208" t="s">
        <v>1857</v>
      </c>
      <c r="AE4208" t="s">
        <v>414</v>
      </c>
      <c r="AF4208" t="s">
        <v>1931</v>
      </c>
      <c r="AG4208" t="s">
        <v>338</v>
      </c>
      <c r="AH4208" t="s">
        <v>530</v>
      </c>
      <c r="AJ4208" t="s">
        <v>1932</v>
      </c>
      <c r="AL4208" t="s">
        <v>339</v>
      </c>
      <c r="AM4208">
        <v>1</v>
      </c>
      <c r="AN4208">
        <v>1</v>
      </c>
      <c r="AO4208">
        <v>12859</v>
      </c>
      <c r="AQ4208">
        <v>124642</v>
      </c>
      <c r="AR4208">
        <v>5341030</v>
      </c>
      <c r="AS4208" t="s">
        <v>925</v>
      </c>
      <c r="AT4208" t="s">
        <v>926</v>
      </c>
      <c r="AW4208" t="s">
        <v>366</v>
      </c>
      <c r="AX4208" t="s">
        <v>366</v>
      </c>
      <c r="AY4208" t="s">
        <v>345</v>
      </c>
      <c r="AZ4208" t="s">
        <v>346</v>
      </c>
      <c r="BY4208" t="s">
        <v>342</v>
      </c>
      <c r="EQ4208">
        <v>243275</v>
      </c>
      <c r="ER4208" t="s">
        <v>9726</v>
      </c>
      <c r="EV4208">
        <v>17289183</v>
      </c>
      <c r="EW4208">
        <v>928</v>
      </c>
      <c r="EX4208">
        <v>221333</v>
      </c>
      <c r="EY4208" t="s">
        <v>9727</v>
      </c>
      <c r="EZ4208">
        <v>1</v>
      </c>
      <c r="FC4208">
        <v>95378</v>
      </c>
      <c r="FD4208" t="s">
        <v>1045</v>
      </c>
    </row>
    <row r="4209" spans="1:160" x14ac:dyDescent="0.3">
      <c r="A4209" t="str">
        <f>VLOOKUP(B4209,Table2[],3,FALSE)</f>
        <v>Digital</v>
      </c>
      <c r="B4209" t="str">
        <f>IF(OR(ISNUMBER(FIND("QVC",Z4209)),ISNUMBER(FIND("QVC",AL4209))),"QVC",IF(OR(ISNUMBER(FIND("NCO",H4209)),ISNUMBER(FIND("NCO",Y4209))), "NCO", IF(AL4209="consumer","PMD.com",VLOOKUP(LEFT(H4209,2),Tables!$E$1:$F$11,2,FALSE))))</f>
        <v>PMD.com</v>
      </c>
      <c r="C4209">
        <f t="shared" si="198"/>
        <v>52430001</v>
      </c>
      <c r="D4209">
        <f t="shared" si="199"/>
        <v>1</v>
      </c>
      <c r="E4209" t="str">
        <f t="shared" ca="1" si="197"/>
        <v>shifted orders shipped</v>
      </c>
      <c r="F4209" t="s">
        <v>3539</v>
      </c>
      <c r="G4209" t="s">
        <v>335</v>
      </c>
      <c r="H4209" t="s">
        <v>2023</v>
      </c>
      <c r="I4209" s="6">
        <v>44007.3437037037</v>
      </c>
      <c r="J4209" t="s">
        <v>16</v>
      </c>
      <c r="K4209" s="6">
        <v>44013.730023148149</v>
      </c>
      <c r="M4209" t="s">
        <v>9728</v>
      </c>
      <c r="N4209" t="s">
        <v>9729</v>
      </c>
      <c r="O4209">
        <v>1508</v>
      </c>
      <c r="Q4209" t="s">
        <v>675</v>
      </c>
      <c r="R4209" t="s">
        <v>359</v>
      </c>
      <c r="S4209">
        <v>33308</v>
      </c>
      <c r="T4209" t="s">
        <v>338</v>
      </c>
      <c r="U4209" t="s">
        <v>530</v>
      </c>
      <c r="W4209" t="s">
        <v>9730</v>
      </c>
      <c r="Z4209" t="s">
        <v>9728</v>
      </c>
      <c r="AA4209" t="s">
        <v>9729</v>
      </c>
      <c r="AB4209">
        <v>1508</v>
      </c>
      <c r="AD4209" t="s">
        <v>675</v>
      </c>
      <c r="AE4209" t="s">
        <v>359</v>
      </c>
      <c r="AF4209">
        <v>33308</v>
      </c>
      <c r="AG4209" t="s">
        <v>338</v>
      </c>
      <c r="AH4209" t="s">
        <v>530</v>
      </c>
      <c r="AJ4209" t="s">
        <v>9730</v>
      </c>
      <c r="AL4209" t="s">
        <v>339</v>
      </c>
      <c r="AM4209">
        <v>1</v>
      </c>
      <c r="AN4209">
        <v>1</v>
      </c>
      <c r="AO4209">
        <v>12063</v>
      </c>
      <c r="AQ4209">
        <v>127155</v>
      </c>
      <c r="AR4209">
        <v>52430001</v>
      </c>
      <c r="AS4209" t="s">
        <v>927</v>
      </c>
      <c r="AT4209" t="s">
        <v>75</v>
      </c>
      <c r="AW4209" t="s">
        <v>340</v>
      </c>
      <c r="AX4209" t="s">
        <v>340</v>
      </c>
      <c r="AY4209" t="s">
        <v>357</v>
      </c>
      <c r="AZ4209" t="s">
        <v>363</v>
      </c>
      <c r="BY4209" t="s">
        <v>342</v>
      </c>
      <c r="EQ4209">
        <v>249990</v>
      </c>
      <c r="ER4209" t="s">
        <v>2024</v>
      </c>
      <c r="EV4209">
        <v>17268609</v>
      </c>
      <c r="EW4209">
        <v>928</v>
      </c>
      <c r="EX4209">
        <v>208926</v>
      </c>
      <c r="EY4209" t="s">
        <v>9731</v>
      </c>
      <c r="EZ4209">
        <v>1</v>
      </c>
      <c r="FC4209">
        <v>95292</v>
      </c>
      <c r="FD4209" t="s">
        <v>511</v>
      </c>
    </row>
    <row r="4210" spans="1:160" x14ac:dyDescent="0.3">
      <c r="A4210" t="str">
        <f>VLOOKUP(B4210,Table2[],3,FALSE)</f>
        <v>Digital</v>
      </c>
      <c r="B4210" t="str">
        <f>IF(OR(ISNUMBER(FIND("QVC",Z4210)),ISNUMBER(FIND("QVC",AL4210))),"QVC",IF(OR(ISNUMBER(FIND("NCO",H4210)),ISNUMBER(FIND("NCO",Y4210))), "NCO", IF(AL4210="consumer","PMD.com",VLOOKUP(LEFT(H4210,2),Tables!$E$1:$F$11,2,FALSE))))</f>
        <v>PMD.com</v>
      </c>
      <c r="C4210">
        <f t="shared" si="198"/>
        <v>51090001</v>
      </c>
      <c r="D4210">
        <f t="shared" si="199"/>
        <v>1</v>
      </c>
      <c r="E4210" t="str">
        <f t="shared" ca="1" si="197"/>
        <v>shifted orders shipped</v>
      </c>
      <c r="F4210" t="s">
        <v>3539</v>
      </c>
      <c r="G4210" t="s">
        <v>335</v>
      </c>
      <c r="H4210" t="s">
        <v>2023</v>
      </c>
      <c r="I4210" s="6">
        <v>44007.3437037037</v>
      </c>
      <c r="J4210" t="s">
        <v>16</v>
      </c>
      <c r="K4210" s="6">
        <v>44013.730023148149</v>
      </c>
      <c r="M4210" t="s">
        <v>9728</v>
      </c>
      <c r="N4210" t="s">
        <v>9729</v>
      </c>
      <c r="O4210">
        <v>1508</v>
      </c>
      <c r="Q4210" t="s">
        <v>675</v>
      </c>
      <c r="R4210" t="s">
        <v>359</v>
      </c>
      <c r="S4210">
        <v>33308</v>
      </c>
      <c r="T4210" t="s">
        <v>338</v>
      </c>
      <c r="U4210" t="s">
        <v>530</v>
      </c>
      <c r="W4210" t="s">
        <v>9730</v>
      </c>
      <c r="Z4210" t="s">
        <v>9728</v>
      </c>
      <c r="AA4210" t="s">
        <v>9729</v>
      </c>
      <c r="AB4210">
        <v>1508</v>
      </c>
      <c r="AD4210" t="s">
        <v>675</v>
      </c>
      <c r="AE4210" t="s">
        <v>359</v>
      </c>
      <c r="AF4210">
        <v>33308</v>
      </c>
      <c r="AG4210" t="s">
        <v>338</v>
      </c>
      <c r="AH4210" t="s">
        <v>530</v>
      </c>
      <c r="AJ4210" t="s">
        <v>9730</v>
      </c>
      <c r="AL4210" t="s">
        <v>339</v>
      </c>
      <c r="AM4210">
        <v>1</v>
      </c>
      <c r="AN4210">
        <v>1</v>
      </c>
      <c r="AO4210">
        <v>4885</v>
      </c>
      <c r="AQ4210">
        <v>124202</v>
      </c>
      <c r="AR4210">
        <v>51090001</v>
      </c>
      <c r="AS4210" t="s">
        <v>1986</v>
      </c>
      <c r="AT4210" t="s">
        <v>60</v>
      </c>
      <c r="AW4210" t="s">
        <v>340</v>
      </c>
      <c r="AX4210" t="s">
        <v>340</v>
      </c>
      <c r="AY4210" t="s">
        <v>357</v>
      </c>
      <c r="AZ4210" t="s">
        <v>361</v>
      </c>
      <c r="BY4210" t="s">
        <v>342</v>
      </c>
      <c r="EQ4210">
        <v>250831</v>
      </c>
      <c r="ER4210" t="s">
        <v>2024</v>
      </c>
      <c r="EV4210">
        <v>17268609</v>
      </c>
      <c r="EW4210">
        <v>928</v>
      </c>
      <c r="EX4210">
        <v>208926</v>
      </c>
      <c r="EY4210" t="s">
        <v>9731</v>
      </c>
      <c r="EZ4210">
        <v>1</v>
      </c>
      <c r="FC4210">
        <v>95292</v>
      </c>
      <c r="FD4210" t="s">
        <v>511</v>
      </c>
    </row>
    <row r="4211" spans="1:160" x14ac:dyDescent="0.3">
      <c r="A4211" t="str">
        <f>VLOOKUP(B4211,Table2[],3,FALSE)</f>
        <v>Digital</v>
      </c>
      <c r="B4211" t="str">
        <f>IF(OR(ISNUMBER(FIND("QVC",Z4211)),ISNUMBER(FIND("QVC",AL4211))),"QVC",IF(OR(ISNUMBER(FIND("NCO",H4211)),ISNUMBER(FIND("NCO",Y4211))), "NCO", IF(AL4211="consumer","PMD.com",VLOOKUP(LEFT(H4211,2),Tables!$E$1:$F$11,2,FALSE))))</f>
        <v>PMD.com</v>
      </c>
      <c r="C4211">
        <f t="shared" si="198"/>
        <v>5341</v>
      </c>
      <c r="D4211">
        <f t="shared" si="199"/>
        <v>1</v>
      </c>
      <c r="E4211" t="str">
        <f t="shared" ca="1" si="197"/>
        <v>shifted orders shipped</v>
      </c>
      <c r="F4211" t="s">
        <v>3539</v>
      </c>
      <c r="G4211" t="s">
        <v>335</v>
      </c>
      <c r="H4211" t="s">
        <v>2023</v>
      </c>
      <c r="I4211" s="6">
        <v>44007.3437037037</v>
      </c>
      <c r="J4211" t="s">
        <v>16</v>
      </c>
      <c r="K4211" s="6">
        <v>44013.730023148149</v>
      </c>
      <c r="M4211" t="s">
        <v>9728</v>
      </c>
      <c r="N4211" t="s">
        <v>9729</v>
      </c>
      <c r="O4211">
        <v>1508</v>
      </c>
      <c r="Q4211" t="s">
        <v>675</v>
      </c>
      <c r="R4211" t="s">
        <v>359</v>
      </c>
      <c r="S4211">
        <v>33308</v>
      </c>
      <c r="T4211" t="s">
        <v>338</v>
      </c>
      <c r="U4211" t="s">
        <v>530</v>
      </c>
      <c r="W4211" t="s">
        <v>9730</v>
      </c>
      <c r="Z4211" t="s">
        <v>9728</v>
      </c>
      <c r="AA4211" t="s">
        <v>9729</v>
      </c>
      <c r="AB4211">
        <v>1508</v>
      </c>
      <c r="AD4211" t="s">
        <v>675</v>
      </c>
      <c r="AE4211" t="s">
        <v>359</v>
      </c>
      <c r="AF4211">
        <v>33308</v>
      </c>
      <c r="AG4211" t="s">
        <v>338</v>
      </c>
      <c r="AH4211" t="s">
        <v>530</v>
      </c>
      <c r="AJ4211" t="s">
        <v>9730</v>
      </c>
      <c r="AL4211" t="s">
        <v>339</v>
      </c>
      <c r="AM4211">
        <v>1</v>
      </c>
      <c r="AN4211">
        <v>1</v>
      </c>
      <c r="AO4211">
        <v>15156</v>
      </c>
      <c r="AQ4211">
        <v>124187</v>
      </c>
      <c r="AR4211">
        <v>5341</v>
      </c>
      <c r="AS4211" t="s">
        <v>1948</v>
      </c>
      <c r="AT4211" t="s">
        <v>82</v>
      </c>
      <c r="AW4211" t="s">
        <v>340</v>
      </c>
      <c r="AX4211" t="s">
        <v>340</v>
      </c>
      <c r="AY4211" t="s">
        <v>345</v>
      </c>
      <c r="AZ4211" t="s">
        <v>346</v>
      </c>
      <c r="BY4211" t="s">
        <v>342</v>
      </c>
      <c r="EQ4211">
        <v>244246</v>
      </c>
      <c r="ER4211" t="s">
        <v>2024</v>
      </c>
      <c r="EV4211">
        <v>17268609</v>
      </c>
      <c r="EW4211">
        <v>928</v>
      </c>
      <c r="EX4211">
        <v>208926</v>
      </c>
      <c r="EY4211" t="s">
        <v>9731</v>
      </c>
      <c r="EZ4211">
        <v>1</v>
      </c>
      <c r="FC4211">
        <v>95292</v>
      </c>
      <c r="FD4211" t="s">
        <v>511</v>
      </c>
    </row>
    <row r="4212" spans="1:160" x14ac:dyDescent="0.3">
      <c r="A4212" t="str">
        <f>VLOOKUP(B4212,Table2[],3,FALSE)</f>
        <v>Digital</v>
      </c>
      <c r="B4212" t="str">
        <f>IF(OR(ISNUMBER(FIND("QVC",Z4212)),ISNUMBER(FIND("QVC",AL4212))),"QVC",IF(OR(ISNUMBER(FIND("NCO",H4212)),ISNUMBER(FIND("NCO",Y4212))), "NCO", IF(AL4212="consumer","PMD.com",VLOOKUP(LEFT(H4212,2),Tables!$E$1:$F$11,2,FALSE))))</f>
        <v>PMD.com</v>
      </c>
      <c r="C4212">
        <f t="shared" si="198"/>
        <v>51070001</v>
      </c>
      <c r="D4212">
        <f t="shared" si="199"/>
        <v>1</v>
      </c>
      <c r="E4212" t="str">
        <f t="shared" ca="1" si="197"/>
        <v>shifted orders shipped</v>
      </c>
      <c r="F4212" t="s">
        <v>3539</v>
      </c>
      <c r="G4212" t="s">
        <v>335</v>
      </c>
      <c r="H4212" t="s">
        <v>2116</v>
      </c>
      <c r="I4212" s="6">
        <v>44007.429016203707</v>
      </c>
      <c r="J4212" t="s">
        <v>16</v>
      </c>
      <c r="K4212" s="6">
        <v>44013.730428240742</v>
      </c>
      <c r="M4212" t="s">
        <v>9732</v>
      </c>
      <c r="N4212" t="s">
        <v>9733</v>
      </c>
      <c r="Q4212" t="s">
        <v>451</v>
      </c>
      <c r="R4212" t="s">
        <v>400</v>
      </c>
      <c r="S4212">
        <v>19123</v>
      </c>
      <c r="T4212" t="s">
        <v>338</v>
      </c>
      <c r="U4212" t="s">
        <v>530</v>
      </c>
      <c r="W4212" t="s">
        <v>9734</v>
      </c>
      <c r="Z4212" t="s">
        <v>9732</v>
      </c>
      <c r="AA4212" t="s">
        <v>9733</v>
      </c>
      <c r="AD4212" t="s">
        <v>451</v>
      </c>
      <c r="AE4212" t="s">
        <v>400</v>
      </c>
      <c r="AF4212">
        <v>19123</v>
      </c>
      <c r="AG4212" t="s">
        <v>338</v>
      </c>
      <c r="AH4212" t="s">
        <v>530</v>
      </c>
      <c r="AJ4212" t="s">
        <v>9734</v>
      </c>
      <c r="AL4212" t="s">
        <v>339</v>
      </c>
      <c r="AM4212">
        <v>1</v>
      </c>
      <c r="AN4212">
        <v>1</v>
      </c>
      <c r="AO4212">
        <v>10147</v>
      </c>
      <c r="AQ4212">
        <v>124429</v>
      </c>
      <c r="AR4212">
        <v>51070001</v>
      </c>
      <c r="AS4212" t="s">
        <v>1886</v>
      </c>
      <c r="AT4212" t="s">
        <v>45</v>
      </c>
      <c r="AW4212" t="s">
        <v>343</v>
      </c>
      <c r="BY4212" t="s">
        <v>342</v>
      </c>
      <c r="EQ4212">
        <v>251956</v>
      </c>
      <c r="ER4212" t="s">
        <v>2117</v>
      </c>
      <c r="EV4212">
        <v>17271577</v>
      </c>
      <c r="EW4212">
        <v>928</v>
      </c>
      <c r="EX4212">
        <v>210886</v>
      </c>
      <c r="EY4212">
        <v>9.2748999964335493E+25</v>
      </c>
      <c r="EZ4212">
        <v>1</v>
      </c>
      <c r="FC4212">
        <v>51070001</v>
      </c>
      <c r="FD4212" t="s">
        <v>45</v>
      </c>
    </row>
    <row r="4213" spans="1:160" x14ac:dyDescent="0.3">
      <c r="A4213" t="str">
        <f>VLOOKUP(B4213,Table2[],3,FALSE)</f>
        <v>Digital</v>
      </c>
      <c r="B4213" t="str">
        <f>IF(OR(ISNUMBER(FIND("QVC",Z4213)),ISNUMBER(FIND("QVC",AL4213))),"QVC",IF(OR(ISNUMBER(FIND("NCO",H4213)),ISNUMBER(FIND("NCO",Y4213))), "NCO", IF(AL4213="consumer","PMD.com",VLOOKUP(LEFT(H4213,2),Tables!$E$1:$F$11,2,FALSE))))</f>
        <v>PMD.com</v>
      </c>
      <c r="C4213">
        <f t="shared" si="198"/>
        <v>51090061</v>
      </c>
      <c r="D4213">
        <f t="shared" si="199"/>
        <v>1</v>
      </c>
      <c r="E4213" t="str">
        <f t="shared" ca="1" si="197"/>
        <v>MTD orders shipped</v>
      </c>
      <c r="F4213" t="s">
        <v>3539</v>
      </c>
      <c r="G4213" t="s">
        <v>335</v>
      </c>
      <c r="H4213" t="s">
        <v>9735</v>
      </c>
      <c r="I4213" s="6">
        <v>44013.549687500003</v>
      </c>
      <c r="J4213" t="s">
        <v>16</v>
      </c>
      <c r="K4213" s="6">
        <v>44013.730682870373</v>
      </c>
      <c r="M4213" t="s">
        <v>9736</v>
      </c>
      <c r="N4213" t="s">
        <v>9737</v>
      </c>
      <c r="Q4213" t="s">
        <v>9738</v>
      </c>
      <c r="R4213" t="s">
        <v>368</v>
      </c>
      <c r="S4213" t="s">
        <v>9739</v>
      </c>
      <c r="T4213" t="s">
        <v>338</v>
      </c>
      <c r="U4213" t="s">
        <v>530</v>
      </c>
      <c r="W4213" t="s">
        <v>9740</v>
      </c>
      <c r="Z4213" t="s">
        <v>9736</v>
      </c>
      <c r="AA4213" t="s">
        <v>9737</v>
      </c>
      <c r="AD4213" t="s">
        <v>9738</v>
      </c>
      <c r="AE4213" t="s">
        <v>368</v>
      </c>
      <c r="AF4213" t="s">
        <v>9739</v>
      </c>
      <c r="AG4213" t="s">
        <v>338</v>
      </c>
      <c r="AH4213" t="s">
        <v>530</v>
      </c>
      <c r="AJ4213" t="s">
        <v>9740</v>
      </c>
      <c r="AL4213" t="s">
        <v>339</v>
      </c>
      <c r="AM4213">
        <v>1</v>
      </c>
      <c r="AN4213">
        <v>1</v>
      </c>
      <c r="AO4213">
        <v>8078</v>
      </c>
      <c r="AQ4213">
        <v>124010</v>
      </c>
      <c r="AR4213">
        <v>51090061</v>
      </c>
      <c r="AS4213" t="s">
        <v>2688</v>
      </c>
      <c r="AT4213" t="s">
        <v>122</v>
      </c>
      <c r="AW4213" t="s">
        <v>340</v>
      </c>
      <c r="AX4213" t="s">
        <v>340</v>
      </c>
      <c r="AY4213" t="s">
        <v>357</v>
      </c>
      <c r="AZ4213" t="s">
        <v>363</v>
      </c>
      <c r="BY4213" t="s">
        <v>342</v>
      </c>
      <c r="EQ4213">
        <v>252774</v>
      </c>
      <c r="ER4213" t="s">
        <v>9741</v>
      </c>
      <c r="EV4213">
        <v>17289396</v>
      </c>
      <c r="EW4213">
        <v>928</v>
      </c>
      <c r="EX4213">
        <v>221362</v>
      </c>
      <c r="EY4213" t="s">
        <v>9742</v>
      </c>
      <c r="EZ4213">
        <v>1</v>
      </c>
      <c r="FC4213">
        <v>51090061</v>
      </c>
      <c r="FD4213" t="s">
        <v>122</v>
      </c>
    </row>
    <row r="4214" spans="1:160" x14ac:dyDescent="0.3">
      <c r="A4214" t="str">
        <f>VLOOKUP(B4214,Table2[],3,FALSE)</f>
        <v>Digital</v>
      </c>
      <c r="B4214" t="str">
        <f>IF(OR(ISNUMBER(FIND("QVC",Z4214)),ISNUMBER(FIND("QVC",AL4214))),"QVC",IF(OR(ISNUMBER(FIND("NCO",H4214)),ISNUMBER(FIND("NCO",Y4214))), "NCO", IF(AL4214="consumer","PMD.com",VLOOKUP(LEFT(H4214,2),Tables!$E$1:$F$11,2,FALSE))))</f>
        <v>PMD.com</v>
      </c>
      <c r="C4214">
        <f t="shared" si="198"/>
        <v>534101</v>
      </c>
      <c r="D4214">
        <f t="shared" si="199"/>
        <v>1</v>
      </c>
      <c r="E4214" t="str">
        <f t="shared" ca="1" si="197"/>
        <v>MTD orders shipped</v>
      </c>
      <c r="F4214" t="s">
        <v>3539</v>
      </c>
      <c r="G4214" t="s">
        <v>335</v>
      </c>
      <c r="H4214" t="s">
        <v>9735</v>
      </c>
      <c r="I4214" s="6">
        <v>44013.549687500003</v>
      </c>
      <c r="J4214" t="s">
        <v>16</v>
      </c>
      <c r="K4214" s="6">
        <v>44013.730682870373</v>
      </c>
      <c r="M4214" t="s">
        <v>9736</v>
      </c>
      <c r="N4214" t="s">
        <v>9737</v>
      </c>
      <c r="Q4214" t="s">
        <v>9738</v>
      </c>
      <c r="R4214" t="s">
        <v>368</v>
      </c>
      <c r="S4214" t="s">
        <v>9739</v>
      </c>
      <c r="T4214" t="s">
        <v>338</v>
      </c>
      <c r="U4214" t="s">
        <v>530</v>
      </c>
      <c r="W4214" t="s">
        <v>9740</v>
      </c>
      <c r="Z4214" t="s">
        <v>9736</v>
      </c>
      <c r="AA4214" t="s">
        <v>9737</v>
      </c>
      <c r="AD4214" t="s">
        <v>9738</v>
      </c>
      <c r="AE4214" t="s">
        <v>368</v>
      </c>
      <c r="AF4214" t="s">
        <v>9739</v>
      </c>
      <c r="AG4214" t="s">
        <v>338</v>
      </c>
      <c r="AH4214" t="s">
        <v>530</v>
      </c>
      <c r="AJ4214" t="s">
        <v>9740</v>
      </c>
      <c r="AL4214" t="s">
        <v>339</v>
      </c>
      <c r="AM4214">
        <v>1</v>
      </c>
      <c r="AN4214">
        <v>1</v>
      </c>
      <c r="AO4214">
        <v>8486</v>
      </c>
      <c r="AQ4214">
        <v>124619</v>
      </c>
      <c r="AR4214">
        <v>534101</v>
      </c>
      <c r="AS4214" t="s">
        <v>102</v>
      </c>
      <c r="AT4214" t="s">
        <v>101</v>
      </c>
      <c r="AW4214" t="s">
        <v>340</v>
      </c>
      <c r="AX4214" t="s">
        <v>340</v>
      </c>
      <c r="AY4214" t="s">
        <v>345</v>
      </c>
      <c r="AZ4214" t="s">
        <v>346</v>
      </c>
      <c r="BY4214" t="s">
        <v>342</v>
      </c>
      <c r="EQ4214">
        <v>250689</v>
      </c>
      <c r="ER4214" t="s">
        <v>9741</v>
      </c>
      <c r="EV4214">
        <v>17289396</v>
      </c>
      <c r="EW4214">
        <v>928</v>
      </c>
      <c r="EX4214">
        <v>221362</v>
      </c>
      <c r="EY4214" t="s">
        <v>9742</v>
      </c>
      <c r="EZ4214">
        <v>1</v>
      </c>
      <c r="FC4214">
        <v>534101</v>
      </c>
      <c r="FD4214" t="s">
        <v>101</v>
      </c>
    </row>
    <row r="4215" spans="1:160" x14ac:dyDescent="0.3">
      <c r="A4215" t="str">
        <f>VLOOKUP(B4215,Table2[],3,FALSE)</f>
        <v>Digital</v>
      </c>
      <c r="B4215" t="str">
        <f>IF(OR(ISNUMBER(FIND("QVC",Z4215)),ISNUMBER(FIND("QVC",AL4215))),"QVC",IF(OR(ISNUMBER(FIND("NCO",H4215)),ISNUMBER(FIND("NCO",Y4215))), "NCO", IF(AL4215="consumer","PMD.com",VLOOKUP(LEFT(H4215,2),Tables!$E$1:$F$11,2,FALSE))))</f>
        <v>PMD.com</v>
      </c>
      <c r="C4215">
        <f t="shared" si="198"/>
        <v>52430001</v>
      </c>
      <c r="D4215">
        <f t="shared" si="199"/>
        <v>1</v>
      </c>
      <c r="E4215" t="str">
        <f t="shared" ca="1" si="197"/>
        <v>MTD orders shipped</v>
      </c>
      <c r="F4215" t="s">
        <v>3539</v>
      </c>
      <c r="G4215" t="s">
        <v>335</v>
      </c>
      <c r="H4215" t="s">
        <v>9735</v>
      </c>
      <c r="I4215" s="6">
        <v>44013.549687500003</v>
      </c>
      <c r="J4215" t="s">
        <v>16</v>
      </c>
      <c r="K4215" s="6">
        <v>44013.730682870373</v>
      </c>
      <c r="M4215" t="s">
        <v>9736</v>
      </c>
      <c r="N4215" t="s">
        <v>9737</v>
      </c>
      <c r="Q4215" t="s">
        <v>9738</v>
      </c>
      <c r="R4215" t="s">
        <v>368</v>
      </c>
      <c r="S4215" t="s">
        <v>9739</v>
      </c>
      <c r="T4215" t="s">
        <v>338</v>
      </c>
      <c r="U4215" t="s">
        <v>530</v>
      </c>
      <c r="W4215" t="s">
        <v>9740</v>
      </c>
      <c r="Z4215" t="s">
        <v>9736</v>
      </c>
      <c r="AA4215" t="s">
        <v>9737</v>
      </c>
      <c r="AD4215" t="s">
        <v>9738</v>
      </c>
      <c r="AE4215" t="s">
        <v>368</v>
      </c>
      <c r="AF4215" t="s">
        <v>9739</v>
      </c>
      <c r="AG4215" t="s">
        <v>338</v>
      </c>
      <c r="AH4215" t="s">
        <v>530</v>
      </c>
      <c r="AJ4215" t="s">
        <v>9740</v>
      </c>
      <c r="AL4215" t="s">
        <v>339</v>
      </c>
      <c r="AM4215">
        <v>1</v>
      </c>
      <c r="AN4215">
        <v>1</v>
      </c>
      <c r="AO4215">
        <v>12063</v>
      </c>
      <c r="AQ4215">
        <v>127155</v>
      </c>
      <c r="AR4215">
        <v>52430001</v>
      </c>
      <c r="AS4215" t="s">
        <v>927</v>
      </c>
      <c r="AT4215" t="s">
        <v>75</v>
      </c>
      <c r="AW4215" t="s">
        <v>340</v>
      </c>
      <c r="AX4215" t="s">
        <v>340</v>
      </c>
      <c r="AY4215" t="s">
        <v>357</v>
      </c>
      <c r="AZ4215" t="s">
        <v>363</v>
      </c>
      <c r="BY4215" t="s">
        <v>342</v>
      </c>
      <c r="EQ4215">
        <v>249990</v>
      </c>
      <c r="ER4215" t="s">
        <v>9741</v>
      </c>
      <c r="EV4215">
        <v>17289396</v>
      </c>
      <c r="EW4215">
        <v>928</v>
      </c>
      <c r="EX4215">
        <v>221362</v>
      </c>
      <c r="EY4215" t="s">
        <v>9742</v>
      </c>
      <c r="EZ4215">
        <v>1</v>
      </c>
      <c r="FC4215">
        <v>95385</v>
      </c>
      <c r="FD4215" t="s">
        <v>3531</v>
      </c>
    </row>
    <row r="4216" spans="1:160" x14ac:dyDescent="0.3">
      <c r="A4216" t="str">
        <f>VLOOKUP(B4216,Table2[],3,FALSE)</f>
        <v>Digital</v>
      </c>
      <c r="B4216" t="str">
        <f>IF(OR(ISNUMBER(FIND("QVC",Z4216)),ISNUMBER(FIND("QVC",AL4216))),"QVC",IF(OR(ISNUMBER(FIND("NCO",H4216)),ISNUMBER(FIND("NCO",Y4216))), "NCO", IF(AL4216="consumer","PMD.com",VLOOKUP(LEFT(H4216,2),Tables!$E$1:$F$11,2,FALSE))))</f>
        <v>PMD.com</v>
      </c>
      <c r="C4216">
        <f t="shared" si="198"/>
        <v>5341030</v>
      </c>
      <c r="D4216">
        <f t="shared" si="199"/>
        <v>1</v>
      </c>
      <c r="E4216" t="str">
        <f t="shared" ca="1" si="197"/>
        <v>MTD orders shipped</v>
      </c>
      <c r="F4216" t="s">
        <v>3539</v>
      </c>
      <c r="G4216" t="s">
        <v>335</v>
      </c>
      <c r="H4216" t="s">
        <v>9735</v>
      </c>
      <c r="I4216" s="6">
        <v>44013.549687500003</v>
      </c>
      <c r="J4216" t="s">
        <v>16</v>
      </c>
      <c r="K4216" s="6">
        <v>44013.730682870373</v>
      </c>
      <c r="M4216" t="s">
        <v>9736</v>
      </c>
      <c r="N4216" t="s">
        <v>9737</v>
      </c>
      <c r="Q4216" t="s">
        <v>9738</v>
      </c>
      <c r="R4216" t="s">
        <v>368</v>
      </c>
      <c r="S4216" t="s">
        <v>9739</v>
      </c>
      <c r="T4216" t="s">
        <v>338</v>
      </c>
      <c r="U4216" t="s">
        <v>530</v>
      </c>
      <c r="W4216" t="s">
        <v>9740</v>
      </c>
      <c r="Z4216" t="s">
        <v>9736</v>
      </c>
      <c r="AA4216" t="s">
        <v>9737</v>
      </c>
      <c r="AD4216" t="s">
        <v>9738</v>
      </c>
      <c r="AE4216" t="s">
        <v>368</v>
      </c>
      <c r="AF4216" t="s">
        <v>9739</v>
      </c>
      <c r="AG4216" t="s">
        <v>338</v>
      </c>
      <c r="AH4216" t="s">
        <v>530</v>
      </c>
      <c r="AJ4216" t="s">
        <v>9740</v>
      </c>
      <c r="AL4216" t="s">
        <v>339</v>
      </c>
      <c r="AM4216">
        <v>1</v>
      </c>
      <c r="AN4216">
        <v>1</v>
      </c>
      <c r="AO4216">
        <v>12859</v>
      </c>
      <c r="AQ4216">
        <v>124642</v>
      </c>
      <c r="AR4216">
        <v>5341030</v>
      </c>
      <c r="AS4216" t="s">
        <v>925</v>
      </c>
      <c r="AT4216" t="s">
        <v>926</v>
      </c>
      <c r="AW4216" t="s">
        <v>366</v>
      </c>
      <c r="AX4216" t="s">
        <v>366</v>
      </c>
      <c r="AY4216" t="s">
        <v>345</v>
      </c>
      <c r="AZ4216" t="s">
        <v>346</v>
      </c>
      <c r="BY4216" t="s">
        <v>342</v>
      </c>
      <c r="EQ4216">
        <v>243275</v>
      </c>
      <c r="ER4216" t="s">
        <v>9741</v>
      </c>
      <c r="EV4216">
        <v>17289396</v>
      </c>
      <c r="EW4216">
        <v>928</v>
      </c>
      <c r="EX4216">
        <v>221362</v>
      </c>
      <c r="EY4216" t="s">
        <v>9742</v>
      </c>
      <c r="EZ4216">
        <v>1</v>
      </c>
      <c r="FC4216">
        <v>95385</v>
      </c>
      <c r="FD4216" t="s">
        <v>3531</v>
      </c>
    </row>
    <row r="4217" spans="1:160" x14ac:dyDescent="0.3">
      <c r="A4217" t="str">
        <f>VLOOKUP(B4217,Table2[],3,FALSE)</f>
        <v>Digital</v>
      </c>
      <c r="B4217" t="str">
        <f>IF(OR(ISNUMBER(FIND("QVC",Z4217)),ISNUMBER(FIND("QVC",AL4217))),"QVC",IF(OR(ISNUMBER(FIND("NCO",H4217)),ISNUMBER(FIND("NCO",Y4217))), "NCO", IF(AL4217="consumer","PMD.com",VLOOKUP(LEFT(H4217,2),Tables!$E$1:$F$11,2,FALSE))))</f>
        <v>PMD.com</v>
      </c>
      <c r="C4217">
        <f t="shared" si="198"/>
        <v>51010001</v>
      </c>
      <c r="D4217">
        <f t="shared" si="199"/>
        <v>2</v>
      </c>
      <c r="E4217" t="str">
        <f t="shared" ca="1" si="197"/>
        <v>MTD orders shipped</v>
      </c>
      <c r="F4217" t="s">
        <v>3539</v>
      </c>
      <c r="G4217" t="s">
        <v>335</v>
      </c>
      <c r="H4217" t="s">
        <v>9735</v>
      </c>
      <c r="I4217" s="6">
        <v>44013.549687500003</v>
      </c>
      <c r="J4217" t="s">
        <v>16</v>
      </c>
      <c r="K4217" s="6">
        <v>44013.730682870373</v>
      </c>
      <c r="M4217" t="s">
        <v>9736</v>
      </c>
      <c r="N4217" t="s">
        <v>9737</v>
      </c>
      <c r="Q4217" t="s">
        <v>9738</v>
      </c>
      <c r="R4217" t="s">
        <v>368</v>
      </c>
      <c r="S4217" t="s">
        <v>9739</v>
      </c>
      <c r="T4217" t="s">
        <v>338</v>
      </c>
      <c r="U4217" t="s">
        <v>530</v>
      </c>
      <c r="W4217" t="s">
        <v>9740</v>
      </c>
      <c r="Z4217" t="s">
        <v>9736</v>
      </c>
      <c r="AA4217" t="s">
        <v>9737</v>
      </c>
      <c r="AD4217" t="s">
        <v>9738</v>
      </c>
      <c r="AE4217" t="s">
        <v>368</v>
      </c>
      <c r="AF4217" t="s">
        <v>9739</v>
      </c>
      <c r="AG4217" t="s">
        <v>338</v>
      </c>
      <c r="AH4217" t="s">
        <v>530</v>
      </c>
      <c r="AJ4217" t="s">
        <v>9740</v>
      </c>
      <c r="AL4217" t="s">
        <v>339</v>
      </c>
      <c r="AM4217">
        <v>2</v>
      </c>
      <c r="AN4217">
        <v>2</v>
      </c>
      <c r="AO4217">
        <v>8743</v>
      </c>
      <c r="AQ4217">
        <v>123868</v>
      </c>
      <c r="AR4217">
        <v>51010001</v>
      </c>
      <c r="AS4217" t="s">
        <v>48</v>
      </c>
      <c r="AT4217" t="s">
        <v>49</v>
      </c>
      <c r="AW4217" t="s">
        <v>340</v>
      </c>
      <c r="AX4217" t="s">
        <v>340</v>
      </c>
      <c r="AY4217" t="s">
        <v>357</v>
      </c>
      <c r="AZ4217" t="s">
        <v>363</v>
      </c>
      <c r="BY4217" t="s">
        <v>342</v>
      </c>
      <c r="EQ4217">
        <v>251450</v>
      </c>
      <c r="ER4217" t="s">
        <v>9741</v>
      </c>
      <c r="EV4217">
        <v>17289396</v>
      </c>
      <c r="EW4217">
        <v>928</v>
      </c>
      <c r="EX4217">
        <v>221362</v>
      </c>
      <c r="EY4217" t="s">
        <v>9742</v>
      </c>
      <c r="EZ4217">
        <v>1</v>
      </c>
      <c r="FC4217">
        <v>51010001</v>
      </c>
      <c r="FD4217" t="s">
        <v>49</v>
      </c>
    </row>
    <row r="4218" spans="1:160" x14ac:dyDescent="0.3">
      <c r="A4218" t="str">
        <f>VLOOKUP(B4218,Table2[],3,FALSE)</f>
        <v>Digital</v>
      </c>
      <c r="B4218" t="str">
        <f>IF(OR(ISNUMBER(FIND("QVC",Z4218)),ISNUMBER(FIND("QVC",AL4218))),"QVC",IF(OR(ISNUMBER(FIND("NCO",H4218)),ISNUMBER(FIND("NCO",Y4218))), "NCO", IF(AL4218="consumer","PMD.com",VLOOKUP(LEFT(H4218,2),Tables!$E$1:$F$11,2,FALSE))))</f>
        <v>PMD.com</v>
      </c>
      <c r="C4218">
        <f t="shared" si="198"/>
        <v>53920001</v>
      </c>
      <c r="D4218">
        <f t="shared" si="199"/>
        <v>1</v>
      </c>
      <c r="E4218" t="str">
        <f t="shared" ca="1" si="197"/>
        <v>MTD orders shipped</v>
      </c>
      <c r="F4218" t="s">
        <v>3539</v>
      </c>
      <c r="G4218" t="s">
        <v>335</v>
      </c>
      <c r="H4218" t="s">
        <v>9735</v>
      </c>
      <c r="I4218" s="6">
        <v>44013.549687500003</v>
      </c>
      <c r="J4218" t="s">
        <v>16</v>
      </c>
      <c r="K4218" s="6">
        <v>44013.730682870373</v>
      </c>
      <c r="M4218" t="s">
        <v>9736</v>
      </c>
      <c r="N4218" t="s">
        <v>9737</v>
      </c>
      <c r="Q4218" t="s">
        <v>9738</v>
      </c>
      <c r="R4218" t="s">
        <v>368</v>
      </c>
      <c r="S4218" t="s">
        <v>9739</v>
      </c>
      <c r="T4218" t="s">
        <v>338</v>
      </c>
      <c r="U4218" t="s">
        <v>530</v>
      </c>
      <c r="W4218" t="s">
        <v>9740</v>
      </c>
      <c r="Z4218" t="s">
        <v>9736</v>
      </c>
      <c r="AA4218" t="s">
        <v>9737</v>
      </c>
      <c r="AD4218" t="s">
        <v>9738</v>
      </c>
      <c r="AE4218" t="s">
        <v>368</v>
      </c>
      <c r="AF4218" t="s">
        <v>9739</v>
      </c>
      <c r="AG4218" t="s">
        <v>338</v>
      </c>
      <c r="AH4218" t="s">
        <v>530</v>
      </c>
      <c r="AJ4218" t="s">
        <v>9740</v>
      </c>
      <c r="AL4218" t="s">
        <v>339</v>
      </c>
      <c r="AM4218">
        <v>1</v>
      </c>
      <c r="AN4218">
        <v>1</v>
      </c>
      <c r="AO4218">
        <v>14899</v>
      </c>
      <c r="AQ4218">
        <v>124468</v>
      </c>
      <c r="AR4218">
        <v>53920001</v>
      </c>
      <c r="AS4218" t="s">
        <v>42</v>
      </c>
      <c r="AT4218" t="s">
        <v>40</v>
      </c>
      <c r="AW4218" t="s">
        <v>343</v>
      </c>
      <c r="BY4218" t="s">
        <v>342</v>
      </c>
      <c r="EQ4218">
        <v>247476</v>
      </c>
      <c r="ER4218" t="s">
        <v>9741</v>
      </c>
      <c r="EV4218">
        <v>17289396</v>
      </c>
      <c r="EW4218">
        <v>928</v>
      </c>
      <c r="EX4218">
        <v>221362</v>
      </c>
      <c r="EY4218" t="s">
        <v>9742</v>
      </c>
      <c r="EZ4218">
        <v>1</v>
      </c>
      <c r="FC4218">
        <v>95385</v>
      </c>
      <c r="FD4218" t="s">
        <v>3531</v>
      </c>
    </row>
    <row r="4219" spans="1:160" x14ac:dyDescent="0.3">
      <c r="A4219" t="str">
        <f>VLOOKUP(B4219,Table2[],3,FALSE)</f>
        <v>Digital</v>
      </c>
      <c r="B4219" t="str">
        <f>IF(OR(ISNUMBER(FIND("QVC",Z4219)),ISNUMBER(FIND("QVC",AL4219))),"QVC",IF(OR(ISNUMBER(FIND("NCO",H4219)),ISNUMBER(FIND("NCO",Y4219))), "NCO", IF(AL4219="consumer","PMD.com",VLOOKUP(LEFT(H4219,2),Tables!$E$1:$F$11,2,FALSE))))</f>
        <v>PMD.com</v>
      </c>
      <c r="C4219">
        <f t="shared" si="198"/>
        <v>51090030</v>
      </c>
      <c r="D4219">
        <f t="shared" si="199"/>
        <v>1</v>
      </c>
      <c r="E4219" t="str">
        <f t="shared" ca="1" si="197"/>
        <v>MTD orders shipped</v>
      </c>
      <c r="F4219" t="s">
        <v>3539</v>
      </c>
      <c r="G4219" t="s">
        <v>335</v>
      </c>
      <c r="H4219" t="s">
        <v>9735</v>
      </c>
      <c r="I4219" s="6">
        <v>44013.549687500003</v>
      </c>
      <c r="J4219" t="s">
        <v>16</v>
      </c>
      <c r="K4219" s="6">
        <v>44013.730682870373</v>
      </c>
      <c r="M4219" t="s">
        <v>9736</v>
      </c>
      <c r="N4219" t="s">
        <v>9737</v>
      </c>
      <c r="Q4219" t="s">
        <v>9738</v>
      </c>
      <c r="R4219" t="s">
        <v>368</v>
      </c>
      <c r="S4219" t="s">
        <v>9739</v>
      </c>
      <c r="T4219" t="s">
        <v>338</v>
      </c>
      <c r="U4219" t="s">
        <v>530</v>
      </c>
      <c r="W4219" t="s">
        <v>9740</v>
      </c>
      <c r="Z4219" t="s">
        <v>9736</v>
      </c>
      <c r="AA4219" t="s">
        <v>9737</v>
      </c>
      <c r="AD4219" t="s">
        <v>9738</v>
      </c>
      <c r="AE4219" t="s">
        <v>368</v>
      </c>
      <c r="AF4219" t="s">
        <v>9739</v>
      </c>
      <c r="AG4219" t="s">
        <v>338</v>
      </c>
      <c r="AH4219" t="s">
        <v>530</v>
      </c>
      <c r="AJ4219" t="s">
        <v>9740</v>
      </c>
      <c r="AL4219" t="s">
        <v>339</v>
      </c>
      <c r="AM4219">
        <v>1</v>
      </c>
      <c r="AN4219">
        <v>1</v>
      </c>
      <c r="AO4219">
        <v>6688</v>
      </c>
      <c r="AQ4219">
        <v>125960</v>
      </c>
      <c r="AR4219">
        <v>51090030</v>
      </c>
      <c r="AS4219" t="s">
        <v>3043</v>
      </c>
      <c r="AT4219" t="s">
        <v>628</v>
      </c>
      <c r="AW4219" t="s">
        <v>343</v>
      </c>
      <c r="BY4219" t="s">
        <v>342</v>
      </c>
      <c r="BZ4219" t="b">
        <v>0</v>
      </c>
      <c r="EQ4219">
        <v>243047</v>
      </c>
      <c r="ER4219" t="s">
        <v>9741</v>
      </c>
      <c r="EV4219">
        <v>17289396</v>
      </c>
      <c r="EW4219">
        <v>928</v>
      </c>
      <c r="EX4219">
        <v>221362</v>
      </c>
      <c r="EY4219" t="s">
        <v>9742</v>
      </c>
      <c r="EZ4219">
        <v>1</v>
      </c>
      <c r="FC4219">
        <v>95385</v>
      </c>
      <c r="FD4219" t="s">
        <v>3531</v>
      </c>
    </row>
    <row r="4220" spans="1:160" x14ac:dyDescent="0.3">
      <c r="A4220" t="str">
        <f>VLOOKUP(B4220,Table2[],3,FALSE)</f>
        <v>Digital</v>
      </c>
      <c r="B4220" t="str">
        <f>IF(OR(ISNUMBER(FIND("QVC",Z4220)),ISNUMBER(FIND("QVC",AL4220))),"QVC",IF(OR(ISNUMBER(FIND("NCO",H4220)),ISNUMBER(FIND("NCO",Y4220))), "NCO", IF(AL4220="consumer","PMD.com",VLOOKUP(LEFT(H4220,2),Tables!$E$1:$F$11,2,FALSE))))</f>
        <v>PMD.com</v>
      </c>
      <c r="C4220">
        <f t="shared" si="198"/>
        <v>51090061</v>
      </c>
      <c r="D4220">
        <f t="shared" si="199"/>
        <v>1</v>
      </c>
      <c r="E4220" t="str">
        <f t="shared" ca="1" si="197"/>
        <v>shifted orders shipped</v>
      </c>
      <c r="F4220" t="s">
        <v>3539</v>
      </c>
      <c r="G4220" t="s">
        <v>335</v>
      </c>
      <c r="H4220" t="s">
        <v>2019</v>
      </c>
      <c r="I4220" s="6">
        <v>44007.343773148146</v>
      </c>
      <c r="J4220" t="s">
        <v>16</v>
      </c>
      <c r="K4220" s="6">
        <v>44013.730798611112</v>
      </c>
      <c r="M4220" t="s">
        <v>9743</v>
      </c>
      <c r="N4220" t="s">
        <v>9744</v>
      </c>
      <c r="Q4220" t="s">
        <v>2204</v>
      </c>
      <c r="R4220" t="s">
        <v>414</v>
      </c>
      <c r="S4220">
        <v>7720</v>
      </c>
      <c r="T4220" t="s">
        <v>338</v>
      </c>
      <c r="U4220" t="s">
        <v>530</v>
      </c>
      <c r="W4220" t="s">
        <v>9745</v>
      </c>
      <c r="Z4220" t="s">
        <v>9743</v>
      </c>
      <c r="AA4220" t="s">
        <v>9744</v>
      </c>
      <c r="AD4220" t="s">
        <v>2204</v>
      </c>
      <c r="AE4220" t="s">
        <v>414</v>
      </c>
      <c r="AF4220">
        <v>7720</v>
      </c>
      <c r="AG4220" t="s">
        <v>338</v>
      </c>
      <c r="AH4220" t="s">
        <v>530</v>
      </c>
      <c r="AJ4220" t="s">
        <v>9745</v>
      </c>
      <c r="AL4220" t="s">
        <v>339</v>
      </c>
      <c r="AM4220">
        <v>1</v>
      </c>
      <c r="AN4220">
        <v>1</v>
      </c>
      <c r="AO4220">
        <v>8078</v>
      </c>
      <c r="AQ4220">
        <v>124010</v>
      </c>
      <c r="AR4220">
        <v>51090061</v>
      </c>
      <c r="AS4220" t="s">
        <v>1013</v>
      </c>
      <c r="AT4220" t="s">
        <v>122</v>
      </c>
      <c r="AW4220" t="s">
        <v>340</v>
      </c>
      <c r="AX4220" t="s">
        <v>340</v>
      </c>
      <c r="AY4220" t="s">
        <v>357</v>
      </c>
      <c r="AZ4220" t="s">
        <v>363</v>
      </c>
      <c r="BY4220" t="s">
        <v>342</v>
      </c>
      <c r="EQ4220">
        <v>251819</v>
      </c>
      <c r="ER4220" t="s">
        <v>2020</v>
      </c>
      <c r="EV4220">
        <v>17268607</v>
      </c>
      <c r="EW4220">
        <v>928</v>
      </c>
      <c r="EX4220">
        <v>208924</v>
      </c>
      <c r="EY4220" t="s">
        <v>9746</v>
      </c>
      <c r="EZ4220">
        <v>1</v>
      </c>
      <c r="FC4220">
        <v>51090061</v>
      </c>
      <c r="FD4220" t="s">
        <v>122</v>
      </c>
    </row>
    <row r="4221" spans="1:160" x14ac:dyDescent="0.3">
      <c r="A4221" t="str">
        <f>VLOOKUP(B4221,Table2[],3,FALSE)</f>
        <v>Digital</v>
      </c>
      <c r="B4221" t="str">
        <f>IF(OR(ISNUMBER(FIND("QVC",Z4221)),ISNUMBER(FIND("QVC",AL4221))),"QVC",IF(OR(ISNUMBER(FIND("NCO",H4221)),ISNUMBER(FIND("NCO",Y4221))), "NCO", IF(AL4221="consumer","PMD.com",VLOOKUP(LEFT(H4221,2),Tables!$E$1:$F$11,2,FALSE))))</f>
        <v>PMD.com</v>
      </c>
      <c r="C4221">
        <f t="shared" si="198"/>
        <v>51090061</v>
      </c>
      <c r="D4221">
        <f t="shared" si="199"/>
        <v>1</v>
      </c>
      <c r="E4221" t="str">
        <f t="shared" ca="1" si="197"/>
        <v>shifted orders shipped</v>
      </c>
      <c r="F4221" t="s">
        <v>3539</v>
      </c>
      <c r="G4221" t="s">
        <v>335</v>
      </c>
      <c r="H4221" t="s">
        <v>2017</v>
      </c>
      <c r="I4221" s="6">
        <v>44007.3437962963</v>
      </c>
      <c r="J4221" t="s">
        <v>16</v>
      </c>
      <c r="K4221" s="6">
        <v>44013.731180555558</v>
      </c>
      <c r="M4221" t="s">
        <v>9747</v>
      </c>
      <c r="N4221" t="s">
        <v>9748</v>
      </c>
      <c r="Q4221" t="s">
        <v>9749</v>
      </c>
      <c r="R4221" t="s">
        <v>414</v>
      </c>
      <c r="S4221">
        <v>8867</v>
      </c>
      <c r="T4221" t="s">
        <v>338</v>
      </c>
      <c r="U4221" t="s">
        <v>530</v>
      </c>
      <c r="W4221" t="s">
        <v>9750</v>
      </c>
      <c r="Z4221" t="s">
        <v>9747</v>
      </c>
      <c r="AA4221" t="s">
        <v>9748</v>
      </c>
      <c r="AD4221" t="s">
        <v>9749</v>
      </c>
      <c r="AE4221" t="s">
        <v>414</v>
      </c>
      <c r="AF4221">
        <v>8867</v>
      </c>
      <c r="AG4221" t="s">
        <v>338</v>
      </c>
      <c r="AH4221" t="s">
        <v>530</v>
      </c>
      <c r="AJ4221" t="s">
        <v>9750</v>
      </c>
      <c r="AL4221" t="s">
        <v>339</v>
      </c>
      <c r="AM4221">
        <v>1</v>
      </c>
      <c r="AN4221">
        <v>1</v>
      </c>
      <c r="AO4221">
        <v>8078</v>
      </c>
      <c r="AQ4221">
        <v>124010</v>
      </c>
      <c r="AR4221">
        <v>51090061</v>
      </c>
      <c r="AS4221" t="s">
        <v>1013</v>
      </c>
      <c r="AT4221" t="s">
        <v>122</v>
      </c>
      <c r="AW4221" t="s">
        <v>340</v>
      </c>
      <c r="AX4221" t="s">
        <v>340</v>
      </c>
      <c r="AY4221" t="s">
        <v>357</v>
      </c>
      <c r="AZ4221" t="s">
        <v>363</v>
      </c>
      <c r="BY4221" t="s">
        <v>342</v>
      </c>
      <c r="EQ4221">
        <v>251819</v>
      </c>
      <c r="ER4221" t="s">
        <v>2018</v>
      </c>
      <c r="EV4221">
        <v>17268606</v>
      </c>
      <c r="EW4221">
        <v>928</v>
      </c>
      <c r="EX4221">
        <v>208923</v>
      </c>
      <c r="EY4221" t="s">
        <v>9751</v>
      </c>
      <c r="EZ4221">
        <v>1</v>
      </c>
      <c r="FC4221">
        <v>51090061</v>
      </c>
      <c r="FD4221" t="s">
        <v>122</v>
      </c>
    </row>
    <row r="4222" spans="1:160" x14ac:dyDescent="0.3">
      <c r="A4222" t="str">
        <f>VLOOKUP(B4222,Table2[],3,FALSE)</f>
        <v>Digital</v>
      </c>
      <c r="B4222" t="str">
        <f>IF(OR(ISNUMBER(FIND("QVC",Z4222)),ISNUMBER(FIND("QVC",AL4222))),"QVC",IF(OR(ISNUMBER(FIND("NCO",H4222)),ISNUMBER(FIND("NCO",Y4222))), "NCO", IF(AL4222="consumer","PMD.com",VLOOKUP(LEFT(H4222,2),Tables!$E$1:$F$11,2,FALSE))))</f>
        <v>PMD.com</v>
      </c>
      <c r="C4222">
        <f t="shared" si="198"/>
        <v>53920001</v>
      </c>
      <c r="D4222">
        <f t="shared" si="199"/>
        <v>1</v>
      </c>
      <c r="E4222" t="str">
        <f t="shared" ca="1" si="197"/>
        <v>MTD orders shipped</v>
      </c>
      <c r="F4222" t="s">
        <v>3539</v>
      </c>
      <c r="G4222" t="s">
        <v>335</v>
      </c>
      <c r="H4222" t="s">
        <v>9752</v>
      </c>
      <c r="I4222" s="6">
        <v>44013.534861111111</v>
      </c>
      <c r="J4222" t="s">
        <v>16</v>
      </c>
      <c r="K4222" s="6">
        <v>44013.73128472222</v>
      </c>
      <c r="M4222" t="s">
        <v>9753</v>
      </c>
      <c r="N4222" t="s">
        <v>9754</v>
      </c>
      <c r="Q4222" t="s">
        <v>2251</v>
      </c>
      <c r="R4222" t="s">
        <v>412</v>
      </c>
      <c r="S4222" t="s">
        <v>9755</v>
      </c>
      <c r="T4222" t="s">
        <v>338</v>
      </c>
      <c r="U4222" t="s">
        <v>530</v>
      </c>
      <c r="W4222" t="s">
        <v>9756</v>
      </c>
      <c r="Z4222" t="s">
        <v>9753</v>
      </c>
      <c r="AA4222" t="s">
        <v>9754</v>
      </c>
      <c r="AD4222" t="s">
        <v>2251</v>
      </c>
      <c r="AE4222" t="s">
        <v>412</v>
      </c>
      <c r="AF4222" t="s">
        <v>9755</v>
      </c>
      <c r="AG4222" t="s">
        <v>338</v>
      </c>
      <c r="AH4222" t="s">
        <v>530</v>
      </c>
      <c r="AJ4222" t="s">
        <v>9756</v>
      </c>
      <c r="AL4222" t="s">
        <v>339</v>
      </c>
      <c r="AM4222">
        <v>1</v>
      </c>
      <c r="AN4222">
        <v>1</v>
      </c>
      <c r="AO4222">
        <v>14899</v>
      </c>
      <c r="AQ4222">
        <v>124468</v>
      </c>
      <c r="AR4222">
        <v>53920001</v>
      </c>
      <c r="AS4222" t="s">
        <v>42</v>
      </c>
      <c r="AT4222" t="s">
        <v>40</v>
      </c>
      <c r="AW4222" t="s">
        <v>343</v>
      </c>
      <c r="BY4222" t="s">
        <v>342</v>
      </c>
      <c r="EQ4222">
        <v>247476</v>
      </c>
      <c r="ER4222" t="s">
        <v>9757</v>
      </c>
      <c r="EV4222">
        <v>17289391</v>
      </c>
      <c r="EW4222">
        <v>928</v>
      </c>
      <c r="EX4222">
        <v>221357</v>
      </c>
      <c r="EY4222" t="s">
        <v>9758</v>
      </c>
      <c r="EZ4222">
        <v>1</v>
      </c>
      <c r="FC4222">
        <v>95385</v>
      </c>
      <c r="FD4222" t="s">
        <v>3531</v>
      </c>
    </row>
    <row r="4223" spans="1:160" x14ac:dyDescent="0.3">
      <c r="A4223" t="str">
        <f>VLOOKUP(B4223,Table2[],3,FALSE)</f>
        <v>Digital</v>
      </c>
      <c r="B4223" t="str">
        <f>IF(OR(ISNUMBER(FIND("QVC",Z4223)),ISNUMBER(FIND("QVC",AL4223))),"QVC",IF(OR(ISNUMBER(FIND("NCO",H4223)),ISNUMBER(FIND("NCO",Y4223))), "NCO", IF(AL4223="consumer","PMD.com",VLOOKUP(LEFT(H4223,2),Tables!$E$1:$F$11,2,FALSE))))</f>
        <v>PMD.com</v>
      </c>
      <c r="C4223">
        <f t="shared" si="198"/>
        <v>5341030</v>
      </c>
      <c r="D4223">
        <f t="shared" si="199"/>
        <v>1</v>
      </c>
      <c r="E4223" t="str">
        <f t="shared" ca="1" si="197"/>
        <v>MTD orders shipped</v>
      </c>
      <c r="F4223" t="s">
        <v>3539</v>
      </c>
      <c r="G4223" t="s">
        <v>335</v>
      </c>
      <c r="H4223" t="s">
        <v>9752</v>
      </c>
      <c r="I4223" s="6">
        <v>44013.534861111111</v>
      </c>
      <c r="J4223" t="s">
        <v>16</v>
      </c>
      <c r="K4223" s="6">
        <v>44013.73128472222</v>
      </c>
      <c r="M4223" t="s">
        <v>9753</v>
      </c>
      <c r="N4223" t="s">
        <v>9754</v>
      </c>
      <c r="Q4223" t="s">
        <v>2251</v>
      </c>
      <c r="R4223" t="s">
        <v>412</v>
      </c>
      <c r="S4223" t="s">
        <v>9755</v>
      </c>
      <c r="T4223" t="s">
        <v>338</v>
      </c>
      <c r="U4223" t="s">
        <v>530</v>
      </c>
      <c r="W4223" t="s">
        <v>9756</v>
      </c>
      <c r="Z4223" t="s">
        <v>9753</v>
      </c>
      <c r="AA4223" t="s">
        <v>9754</v>
      </c>
      <c r="AD4223" t="s">
        <v>2251</v>
      </c>
      <c r="AE4223" t="s">
        <v>412</v>
      </c>
      <c r="AF4223" t="s">
        <v>9755</v>
      </c>
      <c r="AG4223" t="s">
        <v>338</v>
      </c>
      <c r="AH4223" t="s">
        <v>530</v>
      </c>
      <c r="AJ4223" t="s">
        <v>9756</v>
      </c>
      <c r="AL4223" t="s">
        <v>339</v>
      </c>
      <c r="AM4223">
        <v>1</v>
      </c>
      <c r="AN4223">
        <v>1</v>
      </c>
      <c r="AO4223">
        <v>12859</v>
      </c>
      <c r="AQ4223">
        <v>124642</v>
      </c>
      <c r="AR4223">
        <v>5341030</v>
      </c>
      <c r="AS4223" t="s">
        <v>925</v>
      </c>
      <c r="AT4223" t="s">
        <v>926</v>
      </c>
      <c r="AW4223" t="s">
        <v>366</v>
      </c>
      <c r="AX4223" t="s">
        <v>366</v>
      </c>
      <c r="AY4223" t="s">
        <v>345</v>
      </c>
      <c r="AZ4223" t="s">
        <v>346</v>
      </c>
      <c r="BY4223" t="s">
        <v>342</v>
      </c>
      <c r="EQ4223">
        <v>243275</v>
      </c>
      <c r="ER4223" t="s">
        <v>9757</v>
      </c>
      <c r="EV4223">
        <v>17289391</v>
      </c>
      <c r="EW4223">
        <v>928</v>
      </c>
      <c r="EX4223">
        <v>221357</v>
      </c>
      <c r="EY4223" t="s">
        <v>9758</v>
      </c>
      <c r="EZ4223">
        <v>1</v>
      </c>
      <c r="FC4223">
        <v>95385</v>
      </c>
      <c r="FD4223" t="s">
        <v>3531</v>
      </c>
    </row>
    <row r="4224" spans="1:160" x14ac:dyDescent="0.3">
      <c r="A4224" t="str">
        <f>VLOOKUP(B4224,Table2[],3,FALSE)</f>
        <v>Digital</v>
      </c>
      <c r="B4224" t="str">
        <f>IF(OR(ISNUMBER(FIND("QVC",Z4224)),ISNUMBER(FIND("QVC",AL4224))),"QVC",IF(OR(ISNUMBER(FIND("NCO",H4224)),ISNUMBER(FIND("NCO",Y4224))), "NCO", IF(AL4224="consumer","PMD.com",VLOOKUP(LEFT(H4224,2),Tables!$E$1:$F$11,2,FALSE))))</f>
        <v>PMD.com</v>
      </c>
      <c r="C4224">
        <f t="shared" si="198"/>
        <v>52430001</v>
      </c>
      <c r="D4224">
        <f t="shared" si="199"/>
        <v>1</v>
      </c>
      <c r="E4224" t="str">
        <f t="shared" ca="1" si="197"/>
        <v>MTD orders shipped</v>
      </c>
      <c r="F4224" t="s">
        <v>3539</v>
      </c>
      <c r="G4224" t="s">
        <v>335</v>
      </c>
      <c r="H4224" t="s">
        <v>9752</v>
      </c>
      <c r="I4224" s="6">
        <v>44013.534861111111</v>
      </c>
      <c r="J4224" t="s">
        <v>16</v>
      </c>
      <c r="K4224" s="6">
        <v>44013.73128472222</v>
      </c>
      <c r="M4224" t="s">
        <v>9753</v>
      </c>
      <c r="N4224" t="s">
        <v>9754</v>
      </c>
      <c r="Q4224" t="s">
        <v>2251</v>
      </c>
      <c r="R4224" t="s">
        <v>412</v>
      </c>
      <c r="S4224" t="s">
        <v>9755</v>
      </c>
      <c r="T4224" t="s">
        <v>338</v>
      </c>
      <c r="U4224" t="s">
        <v>530</v>
      </c>
      <c r="W4224" t="s">
        <v>9756</v>
      </c>
      <c r="Z4224" t="s">
        <v>9753</v>
      </c>
      <c r="AA4224" t="s">
        <v>9754</v>
      </c>
      <c r="AD4224" t="s">
        <v>2251</v>
      </c>
      <c r="AE4224" t="s">
        <v>412</v>
      </c>
      <c r="AF4224" t="s">
        <v>9755</v>
      </c>
      <c r="AG4224" t="s">
        <v>338</v>
      </c>
      <c r="AH4224" t="s">
        <v>530</v>
      </c>
      <c r="AJ4224" t="s">
        <v>9756</v>
      </c>
      <c r="AL4224" t="s">
        <v>339</v>
      </c>
      <c r="AM4224">
        <v>1</v>
      </c>
      <c r="AN4224">
        <v>1</v>
      </c>
      <c r="AO4224">
        <v>12063</v>
      </c>
      <c r="AQ4224">
        <v>127155</v>
      </c>
      <c r="AR4224">
        <v>52430001</v>
      </c>
      <c r="AS4224" t="s">
        <v>927</v>
      </c>
      <c r="AT4224" t="s">
        <v>75</v>
      </c>
      <c r="AW4224" t="s">
        <v>340</v>
      </c>
      <c r="AX4224" t="s">
        <v>340</v>
      </c>
      <c r="AY4224" t="s">
        <v>357</v>
      </c>
      <c r="AZ4224" t="s">
        <v>363</v>
      </c>
      <c r="BY4224" t="s">
        <v>342</v>
      </c>
      <c r="EQ4224">
        <v>249990</v>
      </c>
      <c r="ER4224" t="s">
        <v>9757</v>
      </c>
      <c r="EV4224">
        <v>17289391</v>
      </c>
      <c r="EW4224">
        <v>928</v>
      </c>
      <c r="EX4224">
        <v>221357</v>
      </c>
      <c r="EY4224" t="s">
        <v>9758</v>
      </c>
      <c r="EZ4224">
        <v>1</v>
      </c>
      <c r="FC4224">
        <v>95385</v>
      </c>
      <c r="FD4224" t="s">
        <v>3531</v>
      </c>
    </row>
    <row r="4225" spans="1:160" x14ac:dyDescent="0.3">
      <c r="A4225" t="str">
        <f>VLOOKUP(B4225,Table2[],3,FALSE)</f>
        <v>Digital</v>
      </c>
      <c r="B4225" t="str">
        <f>IF(OR(ISNUMBER(FIND("QVC",Z4225)),ISNUMBER(FIND("QVC",AL4225))),"QVC",IF(OR(ISNUMBER(FIND("NCO",H4225)),ISNUMBER(FIND("NCO",Y4225))), "NCO", IF(AL4225="consumer","PMD.com",VLOOKUP(LEFT(H4225,2),Tables!$E$1:$F$11,2,FALSE))))</f>
        <v>PMD.com</v>
      </c>
      <c r="C4225">
        <f t="shared" si="198"/>
        <v>53450011</v>
      </c>
      <c r="D4225">
        <f t="shared" si="199"/>
        <v>1</v>
      </c>
      <c r="E4225" t="str">
        <f t="shared" ca="1" si="197"/>
        <v>MTD orders shipped</v>
      </c>
      <c r="F4225" t="s">
        <v>3539</v>
      </c>
      <c r="G4225" t="s">
        <v>335</v>
      </c>
      <c r="H4225" t="s">
        <v>9752</v>
      </c>
      <c r="I4225" s="6">
        <v>44013.534861111111</v>
      </c>
      <c r="J4225" t="s">
        <v>16</v>
      </c>
      <c r="K4225" s="6">
        <v>44013.73128472222</v>
      </c>
      <c r="M4225" t="s">
        <v>9753</v>
      </c>
      <c r="N4225" t="s">
        <v>9754</v>
      </c>
      <c r="Q4225" t="s">
        <v>2251</v>
      </c>
      <c r="R4225" t="s">
        <v>412</v>
      </c>
      <c r="S4225" t="s">
        <v>9755</v>
      </c>
      <c r="T4225" t="s">
        <v>338</v>
      </c>
      <c r="U4225" t="s">
        <v>530</v>
      </c>
      <c r="W4225" t="s">
        <v>9756</v>
      </c>
      <c r="Z4225" t="s">
        <v>9753</v>
      </c>
      <c r="AA4225" t="s">
        <v>9754</v>
      </c>
      <c r="AD4225" t="s">
        <v>2251</v>
      </c>
      <c r="AE4225" t="s">
        <v>412</v>
      </c>
      <c r="AF4225" t="s">
        <v>9755</v>
      </c>
      <c r="AG4225" t="s">
        <v>338</v>
      </c>
      <c r="AH4225" t="s">
        <v>530</v>
      </c>
      <c r="AJ4225" t="s">
        <v>9756</v>
      </c>
      <c r="AL4225" t="s">
        <v>339</v>
      </c>
      <c r="AM4225">
        <v>1</v>
      </c>
      <c r="AN4225">
        <v>1</v>
      </c>
      <c r="AO4225">
        <v>15200</v>
      </c>
      <c r="AQ4225">
        <v>124724</v>
      </c>
      <c r="AR4225">
        <v>53450011</v>
      </c>
      <c r="AS4225" t="s">
        <v>2807</v>
      </c>
      <c r="AT4225" t="s">
        <v>96</v>
      </c>
      <c r="AW4225" t="s">
        <v>340</v>
      </c>
      <c r="AX4225" t="s">
        <v>340</v>
      </c>
      <c r="AY4225" t="s">
        <v>345</v>
      </c>
      <c r="AZ4225">
        <v>0</v>
      </c>
      <c r="BY4225" t="s">
        <v>342</v>
      </c>
      <c r="EQ4225">
        <v>253372</v>
      </c>
      <c r="ER4225" t="s">
        <v>9757</v>
      </c>
      <c r="EV4225">
        <v>17289391</v>
      </c>
      <c r="EW4225">
        <v>928</v>
      </c>
      <c r="EX4225">
        <v>221357</v>
      </c>
      <c r="EY4225" t="s">
        <v>9758</v>
      </c>
      <c r="EZ4225">
        <v>1</v>
      </c>
      <c r="FC4225">
        <v>53450011</v>
      </c>
      <c r="FD4225" t="s">
        <v>96</v>
      </c>
    </row>
    <row r="4226" spans="1:160" x14ac:dyDescent="0.3">
      <c r="A4226" t="str">
        <f>VLOOKUP(B4226,Table2[],3,FALSE)</f>
        <v>Digital</v>
      </c>
      <c r="B4226" t="str">
        <f>IF(OR(ISNUMBER(FIND("QVC",Z4226)),ISNUMBER(FIND("QVC",AL4226))),"QVC",IF(OR(ISNUMBER(FIND("NCO",H4226)),ISNUMBER(FIND("NCO",Y4226))), "NCO", IF(AL4226="consumer","PMD.com",VLOOKUP(LEFT(H4226,2),Tables!$E$1:$F$11,2,FALSE))))</f>
        <v>PMD.com</v>
      </c>
      <c r="C4226">
        <f t="shared" si="198"/>
        <v>58040001</v>
      </c>
      <c r="D4226">
        <f t="shared" si="199"/>
        <v>1</v>
      </c>
      <c r="E4226" t="str">
        <f t="shared" ca="1" si="197"/>
        <v>MTD orders shipped</v>
      </c>
      <c r="F4226" t="s">
        <v>3539</v>
      </c>
      <c r="G4226" t="s">
        <v>335</v>
      </c>
      <c r="H4226" t="s">
        <v>9752</v>
      </c>
      <c r="I4226" s="6">
        <v>44013.534861111111</v>
      </c>
      <c r="J4226" t="s">
        <v>16</v>
      </c>
      <c r="K4226" s="6">
        <v>44013.73128472222</v>
      </c>
      <c r="M4226" t="s">
        <v>9753</v>
      </c>
      <c r="N4226" t="s">
        <v>9754</v>
      </c>
      <c r="Q4226" t="s">
        <v>2251</v>
      </c>
      <c r="R4226" t="s">
        <v>412</v>
      </c>
      <c r="S4226" t="s">
        <v>9755</v>
      </c>
      <c r="T4226" t="s">
        <v>338</v>
      </c>
      <c r="U4226" t="s">
        <v>530</v>
      </c>
      <c r="W4226" t="s">
        <v>9756</v>
      </c>
      <c r="Z4226" t="s">
        <v>9753</v>
      </c>
      <c r="AA4226" t="s">
        <v>9754</v>
      </c>
      <c r="AD4226" t="s">
        <v>2251</v>
      </c>
      <c r="AE4226" t="s">
        <v>412</v>
      </c>
      <c r="AF4226" t="s">
        <v>9755</v>
      </c>
      <c r="AG4226" t="s">
        <v>338</v>
      </c>
      <c r="AH4226" t="s">
        <v>530</v>
      </c>
      <c r="AJ4226" t="s">
        <v>9756</v>
      </c>
      <c r="AL4226" t="s">
        <v>339</v>
      </c>
      <c r="AM4226">
        <v>1</v>
      </c>
      <c r="AN4226">
        <v>1</v>
      </c>
      <c r="AO4226">
        <v>12788</v>
      </c>
      <c r="AQ4226">
        <v>124484</v>
      </c>
      <c r="AR4226">
        <v>58040001</v>
      </c>
      <c r="AS4226" t="s">
        <v>54</v>
      </c>
      <c r="AT4226" t="s">
        <v>55</v>
      </c>
      <c r="AW4226" t="s">
        <v>340</v>
      </c>
      <c r="AX4226" t="s">
        <v>340</v>
      </c>
      <c r="AY4226" t="s">
        <v>357</v>
      </c>
      <c r="AZ4226" t="s">
        <v>363</v>
      </c>
      <c r="BY4226" t="s">
        <v>342</v>
      </c>
      <c r="EQ4226">
        <v>251707</v>
      </c>
      <c r="ER4226" t="s">
        <v>9757</v>
      </c>
      <c r="EV4226">
        <v>17289391</v>
      </c>
      <c r="EW4226">
        <v>928</v>
      </c>
      <c r="EX4226">
        <v>221357</v>
      </c>
      <c r="EY4226" t="s">
        <v>9758</v>
      </c>
      <c r="EZ4226">
        <v>1</v>
      </c>
      <c r="FC4226">
        <v>58040001</v>
      </c>
      <c r="FD4226" t="s">
        <v>55</v>
      </c>
    </row>
    <row r="4227" spans="1:160" x14ac:dyDescent="0.3">
      <c r="A4227" t="str">
        <f>VLOOKUP(B4227,Table2[],3,FALSE)</f>
        <v>Digital</v>
      </c>
      <c r="B4227" t="str">
        <f>IF(OR(ISNUMBER(FIND("QVC",Z4227)),ISNUMBER(FIND("QVC",AL4227))),"QVC",IF(OR(ISNUMBER(FIND("NCO",H4227)),ISNUMBER(FIND("NCO",Y4227))), "NCO", IF(AL4227="consumer","PMD.com",VLOOKUP(LEFT(H4227,2),Tables!$E$1:$F$11,2,FALSE))))</f>
        <v>PMD.com</v>
      </c>
      <c r="C4227">
        <f t="shared" si="198"/>
        <v>51090030</v>
      </c>
      <c r="D4227">
        <f t="shared" si="199"/>
        <v>1</v>
      </c>
      <c r="E4227" t="str">
        <f t="shared" ref="E4227:E4290" ca="1" si="200">IF(MONTH(TODAY())-MONTH(I4227)&gt;0,"shifted orders shipped","MTD orders shipped")</f>
        <v>MTD orders shipped</v>
      </c>
      <c r="F4227" t="s">
        <v>3539</v>
      </c>
      <c r="G4227" t="s">
        <v>335</v>
      </c>
      <c r="H4227" t="s">
        <v>9752</v>
      </c>
      <c r="I4227" s="6">
        <v>44013.534861111111</v>
      </c>
      <c r="J4227" t="s">
        <v>16</v>
      </c>
      <c r="K4227" s="6">
        <v>44013.73128472222</v>
      </c>
      <c r="M4227" t="s">
        <v>9753</v>
      </c>
      <c r="N4227" t="s">
        <v>9754</v>
      </c>
      <c r="Q4227" t="s">
        <v>2251</v>
      </c>
      <c r="R4227" t="s">
        <v>412</v>
      </c>
      <c r="S4227" t="s">
        <v>9755</v>
      </c>
      <c r="T4227" t="s">
        <v>338</v>
      </c>
      <c r="U4227" t="s">
        <v>530</v>
      </c>
      <c r="W4227" t="s">
        <v>9756</v>
      </c>
      <c r="Z4227" t="s">
        <v>9753</v>
      </c>
      <c r="AA4227" t="s">
        <v>9754</v>
      </c>
      <c r="AD4227" t="s">
        <v>2251</v>
      </c>
      <c r="AE4227" t="s">
        <v>412</v>
      </c>
      <c r="AF4227" t="s">
        <v>9755</v>
      </c>
      <c r="AG4227" t="s">
        <v>338</v>
      </c>
      <c r="AH4227" t="s">
        <v>530</v>
      </c>
      <c r="AJ4227" t="s">
        <v>9756</v>
      </c>
      <c r="AL4227" t="s">
        <v>339</v>
      </c>
      <c r="AM4227">
        <v>1</v>
      </c>
      <c r="AN4227">
        <v>1</v>
      </c>
      <c r="AO4227">
        <v>6688</v>
      </c>
      <c r="AQ4227">
        <v>125960</v>
      </c>
      <c r="AR4227">
        <v>51090030</v>
      </c>
      <c r="AS4227" t="s">
        <v>3043</v>
      </c>
      <c r="AT4227" t="s">
        <v>628</v>
      </c>
      <c r="AW4227" t="s">
        <v>343</v>
      </c>
      <c r="BY4227" t="s">
        <v>342</v>
      </c>
      <c r="BZ4227" t="b">
        <v>0</v>
      </c>
      <c r="EQ4227">
        <v>243047</v>
      </c>
      <c r="ER4227" t="s">
        <v>9757</v>
      </c>
      <c r="EV4227">
        <v>17289391</v>
      </c>
      <c r="EW4227">
        <v>928</v>
      </c>
      <c r="EX4227">
        <v>221357</v>
      </c>
      <c r="EY4227" t="s">
        <v>9758</v>
      </c>
      <c r="EZ4227">
        <v>1</v>
      </c>
      <c r="FC4227">
        <v>95385</v>
      </c>
      <c r="FD4227" t="s">
        <v>3531</v>
      </c>
    </row>
    <row r="4228" spans="1:160" x14ac:dyDescent="0.3">
      <c r="A4228" t="str">
        <f>VLOOKUP(B4228,Table2[],3,FALSE)</f>
        <v>Digital</v>
      </c>
      <c r="B4228" t="str">
        <f>IF(OR(ISNUMBER(FIND("QVC",Z4228)),ISNUMBER(FIND("QVC",AL4228))),"QVC",IF(OR(ISNUMBER(FIND("NCO",H4228)),ISNUMBER(FIND("NCO",Y4228))), "NCO", IF(AL4228="consumer","PMD.com",VLOOKUP(LEFT(H4228,2),Tables!$E$1:$F$11,2,FALSE))))</f>
        <v>PMD.com</v>
      </c>
      <c r="C4228">
        <f t="shared" si="198"/>
        <v>5342</v>
      </c>
      <c r="D4228">
        <f t="shared" si="199"/>
        <v>1</v>
      </c>
      <c r="E4228" t="str">
        <f t="shared" ca="1" si="200"/>
        <v>shifted orders shipped</v>
      </c>
      <c r="F4228" t="s">
        <v>3539</v>
      </c>
      <c r="G4228" t="s">
        <v>335</v>
      </c>
      <c r="H4228" t="s">
        <v>2015</v>
      </c>
      <c r="I4228" s="6">
        <v>44007.343831018516</v>
      </c>
      <c r="J4228" t="s">
        <v>16</v>
      </c>
      <c r="K4228" s="6">
        <v>44013.731539351851</v>
      </c>
      <c r="M4228" t="s">
        <v>9759</v>
      </c>
      <c r="N4228" t="s">
        <v>9760</v>
      </c>
      <c r="Q4228" t="s">
        <v>855</v>
      </c>
      <c r="R4228" t="s">
        <v>389</v>
      </c>
      <c r="S4228">
        <v>14580</v>
      </c>
      <c r="T4228" t="s">
        <v>338</v>
      </c>
      <c r="U4228" t="s">
        <v>530</v>
      </c>
      <c r="W4228" t="s">
        <v>9761</v>
      </c>
      <c r="Z4228" t="s">
        <v>9759</v>
      </c>
      <c r="AA4228" t="s">
        <v>9760</v>
      </c>
      <c r="AD4228" t="s">
        <v>855</v>
      </c>
      <c r="AE4228" t="s">
        <v>389</v>
      </c>
      <c r="AF4228">
        <v>14580</v>
      </c>
      <c r="AG4228" t="s">
        <v>338</v>
      </c>
      <c r="AH4228" t="s">
        <v>530</v>
      </c>
      <c r="AJ4228" t="s">
        <v>9761</v>
      </c>
      <c r="AL4228" t="s">
        <v>339</v>
      </c>
      <c r="AM4228">
        <v>1</v>
      </c>
      <c r="AN4228">
        <v>1</v>
      </c>
      <c r="AO4228">
        <v>13280</v>
      </c>
      <c r="AQ4228">
        <v>123849</v>
      </c>
      <c r="AR4228">
        <v>5342</v>
      </c>
      <c r="AS4228" t="s">
        <v>1867</v>
      </c>
      <c r="AT4228" t="s">
        <v>149</v>
      </c>
      <c r="AW4228" t="s">
        <v>340</v>
      </c>
      <c r="AX4228" t="s">
        <v>340</v>
      </c>
      <c r="AY4228" t="s">
        <v>345</v>
      </c>
      <c r="AZ4228" t="s">
        <v>346</v>
      </c>
      <c r="BY4228" t="s">
        <v>342</v>
      </c>
      <c r="EQ4228">
        <v>244853</v>
      </c>
      <c r="ER4228" t="s">
        <v>2016</v>
      </c>
      <c r="EV4228">
        <v>17268605</v>
      </c>
      <c r="EW4228">
        <v>928</v>
      </c>
      <c r="EX4228">
        <v>208922</v>
      </c>
      <c r="EY4228" t="s">
        <v>9762</v>
      </c>
      <c r="EZ4228">
        <v>1</v>
      </c>
      <c r="FC4228">
        <v>5342</v>
      </c>
      <c r="FD4228" t="s">
        <v>149</v>
      </c>
    </row>
    <row r="4229" spans="1:160" x14ac:dyDescent="0.3">
      <c r="A4229" t="str">
        <f>VLOOKUP(B4229,Table2[],3,FALSE)</f>
        <v>Digital</v>
      </c>
      <c r="B4229" t="str">
        <f>IF(OR(ISNUMBER(FIND("QVC",Z4229)),ISNUMBER(FIND("QVC",AL4229))),"QVC",IF(OR(ISNUMBER(FIND("NCO",H4229)),ISNUMBER(FIND("NCO",Y4229))), "NCO", IF(AL4229="consumer","PMD.com",VLOOKUP(LEFT(H4229,2),Tables!$E$1:$F$11,2,FALSE))))</f>
        <v>PMD.com</v>
      </c>
      <c r="C4229">
        <f t="shared" si="198"/>
        <v>51090061</v>
      </c>
      <c r="D4229">
        <f t="shared" si="199"/>
        <v>1</v>
      </c>
      <c r="E4229" t="str">
        <f t="shared" ca="1" si="200"/>
        <v>shifted orders shipped</v>
      </c>
      <c r="F4229" t="s">
        <v>3539</v>
      </c>
      <c r="G4229" t="s">
        <v>335</v>
      </c>
      <c r="H4229" t="s">
        <v>2015</v>
      </c>
      <c r="I4229" s="6">
        <v>44007.343831018516</v>
      </c>
      <c r="J4229" t="s">
        <v>16</v>
      </c>
      <c r="K4229" s="6">
        <v>44013.731539351851</v>
      </c>
      <c r="M4229" t="s">
        <v>9759</v>
      </c>
      <c r="N4229" t="s">
        <v>9760</v>
      </c>
      <c r="Q4229" t="s">
        <v>855</v>
      </c>
      <c r="R4229" t="s">
        <v>389</v>
      </c>
      <c r="S4229">
        <v>14580</v>
      </c>
      <c r="T4229" t="s">
        <v>338</v>
      </c>
      <c r="U4229" t="s">
        <v>530</v>
      </c>
      <c r="W4229" t="s">
        <v>9761</v>
      </c>
      <c r="Z4229" t="s">
        <v>9759</v>
      </c>
      <c r="AA4229" t="s">
        <v>9760</v>
      </c>
      <c r="AD4229" t="s">
        <v>855</v>
      </c>
      <c r="AE4229" t="s">
        <v>389</v>
      </c>
      <c r="AF4229">
        <v>14580</v>
      </c>
      <c r="AG4229" t="s">
        <v>338</v>
      </c>
      <c r="AH4229" t="s">
        <v>530</v>
      </c>
      <c r="AJ4229" t="s">
        <v>9761</v>
      </c>
      <c r="AL4229" t="s">
        <v>339</v>
      </c>
      <c r="AM4229">
        <v>1</v>
      </c>
      <c r="AN4229">
        <v>1</v>
      </c>
      <c r="AO4229">
        <v>8078</v>
      </c>
      <c r="AQ4229">
        <v>124010</v>
      </c>
      <c r="AR4229">
        <v>51090061</v>
      </c>
      <c r="AS4229" t="s">
        <v>1013</v>
      </c>
      <c r="AT4229" t="s">
        <v>122</v>
      </c>
      <c r="AW4229" t="s">
        <v>340</v>
      </c>
      <c r="AX4229" t="s">
        <v>340</v>
      </c>
      <c r="AY4229" t="s">
        <v>357</v>
      </c>
      <c r="AZ4229" t="s">
        <v>363</v>
      </c>
      <c r="BY4229" t="s">
        <v>342</v>
      </c>
      <c r="EQ4229">
        <v>251819</v>
      </c>
      <c r="ER4229" t="s">
        <v>2016</v>
      </c>
      <c r="EV4229">
        <v>17268605</v>
      </c>
      <c r="EW4229">
        <v>928</v>
      </c>
      <c r="EX4229">
        <v>208922</v>
      </c>
      <c r="EY4229" t="s">
        <v>9762</v>
      </c>
      <c r="EZ4229">
        <v>1</v>
      </c>
      <c r="FC4229">
        <v>51090061</v>
      </c>
      <c r="FD4229" t="s">
        <v>122</v>
      </c>
    </row>
    <row r="4230" spans="1:160" x14ac:dyDescent="0.3">
      <c r="A4230" t="str">
        <f>VLOOKUP(B4230,Table2[],3,FALSE)</f>
        <v>Digital</v>
      </c>
      <c r="B4230" t="str">
        <f>IF(OR(ISNUMBER(FIND("QVC",Z4230)),ISNUMBER(FIND("QVC",AL4230))),"QVC",IF(OR(ISNUMBER(FIND("NCO",H4230)),ISNUMBER(FIND("NCO",Y4230))), "NCO", IF(AL4230="consumer","PMD.com",VLOOKUP(LEFT(H4230,2),Tables!$E$1:$F$11,2,FALSE))))</f>
        <v>PMD.com</v>
      </c>
      <c r="C4230">
        <f t="shared" si="198"/>
        <v>53200001</v>
      </c>
      <c r="D4230">
        <f t="shared" si="199"/>
        <v>2</v>
      </c>
      <c r="E4230" t="str">
        <f t="shared" ca="1" si="200"/>
        <v>MTD orders shipped</v>
      </c>
      <c r="F4230" t="s">
        <v>3539</v>
      </c>
      <c r="G4230" t="s">
        <v>335</v>
      </c>
      <c r="H4230" t="s">
        <v>9763</v>
      </c>
      <c r="I4230" s="6">
        <v>44013.560960648145</v>
      </c>
      <c r="J4230" t="s">
        <v>16</v>
      </c>
      <c r="K4230" s="6">
        <v>44013.73164351852</v>
      </c>
      <c r="M4230" t="s">
        <v>9764</v>
      </c>
      <c r="N4230" t="s">
        <v>9765</v>
      </c>
      <c r="Q4230" t="s">
        <v>422</v>
      </c>
      <c r="R4230" t="s">
        <v>368</v>
      </c>
      <c r="S4230" t="s">
        <v>9766</v>
      </c>
      <c r="T4230" t="s">
        <v>338</v>
      </c>
      <c r="U4230" t="s">
        <v>530</v>
      </c>
      <c r="W4230" t="s">
        <v>9767</v>
      </c>
      <c r="Z4230" t="s">
        <v>9764</v>
      </c>
      <c r="AA4230" t="s">
        <v>9765</v>
      </c>
      <c r="AD4230" t="s">
        <v>422</v>
      </c>
      <c r="AE4230" t="s">
        <v>368</v>
      </c>
      <c r="AF4230" t="s">
        <v>9766</v>
      </c>
      <c r="AG4230" t="s">
        <v>338</v>
      </c>
      <c r="AH4230" t="s">
        <v>530</v>
      </c>
      <c r="AJ4230" t="s">
        <v>9767</v>
      </c>
      <c r="AL4230" t="s">
        <v>339</v>
      </c>
      <c r="AM4230">
        <v>2</v>
      </c>
      <c r="AN4230">
        <v>2</v>
      </c>
      <c r="AO4230">
        <v>15189</v>
      </c>
      <c r="AQ4230">
        <v>123906</v>
      </c>
      <c r="AR4230">
        <v>53200001</v>
      </c>
      <c r="AS4230" t="s">
        <v>973</v>
      </c>
      <c r="AT4230" t="s">
        <v>50</v>
      </c>
      <c r="AW4230" t="s">
        <v>340</v>
      </c>
      <c r="AX4230" t="s">
        <v>340</v>
      </c>
      <c r="AY4230" t="s">
        <v>357</v>
      </c>
      <c r="AZ4230" t="s">
        <v>363</v>
      </c>
      <c r="BY4230" t="s">
        <v>342</v>
      </c>
      <c r="EQ4230">
        <v>252156</v>
      </c>
      <c r="ER4230" t="s">
        <v>9768</v>
      </c>
      <c r="EV4230">
        <v>17289399</v>
      </c>
      <c r="EW4230">
        <v>928</v>
      </c>
      <c r="EX4230">
        <v>221367</v>
      </c>
      <c r="EY4230" t="s">
        <v>9769</v>
      </c>
      <c r="EZ4230">
        <v>1</v>
      </c>
      <c r="FC4230">
        <v>53200001</v>
      </c>
      <c r="FD4230" t="s">
        <v>50</v>
      </c>
    </row>
    <row r="4231" spans="1:160" x14ac:dyDescent="0.3">
      <c r="A4231" t="str">
        <f>VLOOKUP(B4231,Table2[],3,FALSE)</f>
        <v>Digital</v>
      </c>
      <c r="B4231" t="str">
        <f>IF(OR(ISNUMBER(FIND("QVC",Z4231)),ISNUMBER(FIND("QVC",AL4231))),"QVC",IF(OR(ISNUMBER(FIND("NCO",H4231)),ISNUMBER(FIND("NCO",Y4231))), "NCO", IF(AL4231="consumer","PMD.com",VLOOKUP(LEFT(H4231,2),Tables!$E$1:$F$11,2,FALSE))))</f>
        <v>PMD.com</v>
      </c>
      <c r="C4231">
        <f t="shared" si="198"/>
        <v>54020001</v>
      </c>
      <c r="D4231">
        <f t="shared" si="199"/>
        <v>1</v>
      </c>
      <c r="E4231" t="str">
        <f t="shared" ca="1" si="200"/>
        <v>MTD orders shipped</v>
      </c>
      <c r="F4231" t="s">
        <v>3539</v>
      </c>
      <c r="G4231" t="s">
        <v>335</v>
      </c>
      <c r="H4231" t="s">
        <v>9770</v>
      </c>
      <c r="I4231" s="6">
        <v>44013.562604166669</v>
      </c>
      <c r="J4231" t="s">
        <v>16</v>
      </c>
      <c r="K4231" s="6">
        <v>44013.731828703705</v>
      </c>
      <c r="M4231" t="s">
        <v>9771</v>
      </c>
      <c r="N4231" t="s">
        <v>9772</v>
      </c>
      <c r="O4231" t="s">
        <v>911</v>
      </c>
      <c r="Q4231" t="s">
        <v>1259</v>
      </c>
      <c r="R4231" t="s">
        <v>365</v>
      </c>
      <c r="S4231">
        <v>92037</v>
      </c>
      <c r="T4231" t="s">
        <v>338</v>
      </c>
      <c r="U4231" t="s">
        <v>530</v>
      </c>
      <c r="W4231" t="s">
        <v>9773</v>
      </c>
      <c r="Z4231" t="s">
        <v>9771</v>
      </c>
      <c r="AA4231" t="s">
        <v>9772</v>
      </c>
      <c r="AB4231" t="s">
        <v>911</v>
      </c>
      <c r="AD4231" t="s">
        <v>1259</v>
      </c>
      <c r="AE4231" t="s">
        <v>365</v>
      </c>
      <c r="AF4231">
        <v>92037</v>
      </c>
      <c r="AG4231" t="s">
        <v>338</v>
      </c>
      <c r="AH4231" t="s">
        <v>530</v>
      </c>
      <c r="AJ4231" t="s">
        <v>9773</v>
      </c>
      <c r="AL4231" t="s">
        <v>339</v>
      </c>
      <c r="AM4231">
        <v>1</v>
      </c>
      <c r="AN4231">
        <v>1</v>
      </c>
      <c r="AO4231">
        <v>3692</v>
      </c>
      <c r="AQ4231">
        <v>124477</v>
      </c>
      <c r="AR4231">
        <v>54020001</v>
      </c>
      <c r="AS4231" t="s">
        <v>484</v>
      </c>
      <c r="AT4231" t="s">
        <v>93</v>
      </c>
      <c r="AW4231" t="s">
        <v>340</v>
      </c>
      <c r="AX4231">
        <v>0</v>
      </c>
      <c r="AY4231" t="s">
        <v>348</v>
      </c>
      <c r="AZ4231">
        <v>0</v>
      </c>
      <c r="BY4231" t="s">
        <v>342</v>
      </c>
      <c r="EQ4231">
        <v>251671</v>
      </c>
      <c r="ER4231" t="s">
        <v>9774</v>
      </c>
      <c r="EV4231">
        <v>17289400</v>
      </c>
      <c r="EW4231">
        <v>928</v>
      </c>
      <c r="EX4231">
        <v>221368</v>
      </c>
      <c r="EY4231">
        <v>9.2748999964335493E+25</v>
      </c>
      <c r="EZ4231">
        <v>1</v>
      </c>
      <c r="FC4231">
        <v>54020001</v>
      </c>
      <c r="FD4231" t="s">
        <v>93</v>
      </c>
    </row>
    <row r="4232" spans="1:160" x14ac:dyDescent="0.3">
      <c r="A4232" t="str">
        <f>VLOOKUP(B4232,Table2[],3,FALSE)</f>
        <v>Digital</v>
      </c>
      <c r="B4232" t="str">
        <f>IF(OR(ISNUMBER(FIND("QVC",Z4232)),ISNUMBER(FIND("QVC",AL4232))),"QVC",IF(OR(ISNUMBER(FIND("NCO",H4232)),ISNUMBER(FIND("NCO",Y4232))), "NCO", IF(AL4232="consumer","PMD.com",VLOOKUP(LEFT(H4232,2),Tables!$E$1:$F$11,2,FALSE))))</f>
        <v>PMD.com</v>
      </c>
      <c r="C4232">
        <f t="shared" si="198"/>
        <v>53980001</v>
      </c>
      <c r="D4232">
        <f t="shared" si="199"/>
        <v>1</v>
      </c>
      <c r="E4232" t="str">
        <f t="shared" ca="1" si="200"/>
        <v>MTD orders shipped</v>
      </c>
      <c r="F4232" t="s">
        <v>3539</v>
      </c>
      <c r="G4232" t="s">
        <v>335</v>
      </c>
      <c r="H4232" t="s">
        <v>9770</v>
      </c>
      <c r="I4232" s="6">
        <v>44013.562604166669</v>
      </c>
      <c r="J4232" t="s">
        <v>16</v>
      </c>
      <c r="K4232" s="6">
        <v>44013.731828703705</v>
      </c>
      <c r="M4232" t="s">
        <v>9771</v>
      </c>
      <c r="N4232" t="s">
        <v>9772</v>
      </c>
      <c r="O4232" t="s">
        <v>911</v>
      </c>
      <c r="Q4232" t="s">
        <v>1259</v>
      </c>
      <c r="R4232" t="s">
        <v>365</v>
      </c>
      <c r="S4232">
        <v>92037</v>
      </c>
      <c r="T4232" t="s">
        <v>338</v>
      </c>
      <c r="U4232" t="s">
        <v>530</v>
      </c>
      <c r="W4232" t="s">
        <v>9773</v>
      </c>
      <c r="Z4232" t="s">
        <v>9771</v>
      </c>
      <c r="AA4232" t="s">
        <v>9772</v>
      </c>
      <c r="AB4232" t="s">
        <v>911</v>
      </c>
      <c r="AD4232" t="s">
        <v>1259</v>
      </c>
      <c r="AE4232" t="s">
        <v>365</v>
      </c>
      <c r="AF4232">
        <v>92037</v>
      </c>
      <c r="AG4232" t="s">
        <v>338</v>
      </c>
      <c r="AH4232" t="s">
        <v>530</v>
      </c>
      <c r="AJ4232" t="s">
        <v>9773</v>
      </c>
      <c r="AL4232" t="s">
        <v>339</v>
      </c>
      <c r="AM4232">
        <v>1</v>
      </c>
      <c r="AN4232">
        <v>1</v>
      </c>
      <c r="AO4232">
        <v>5816</v>
      </c>
      <c r="AQ4232">
        <v>124473</v>
      </c>
      <c r="AR4232">
        <v>53980001</v>
      </c>
      <c r="AS4232" t="s">
        <v>1735</v>
      </c>
      <c r="AT4232" t="s">
        <v>43</v>
      </c>
      <c r="AW4232" t="s">
        <v>340</v>
      </c>
      <c r="AX4232">
        <v>0</v>
      </c>
      <c r="AY4232" t="s">
        <v>348</v>
      </c>
      <c r="AZ4232">
        <v>0</v>
      </c>
      <c r="BY4232" t="s">
        <v>342</v>
      </c>
      <c r="EQ4232">
        <v>253177</v>
      </c>
      <c r="ER4232" t="s">
        <v>9774</v>
      </c>
      <c r="EV4232">
        <v>17289400</v>
      </c>
      <c r="EW4232">
        <v>928</v>
      </c>
      <c r="EX4232">
        <v>221368</v>
      </c>
      <c r="EY4232">
        <v>9.2748999964335493E+25</v>
      </c>
      <c r="EZ4232">
        <v>1</v>
      </c>
      <c r="FC4232">
        <v>53980001</v>
      </c>
      <c r="FD4232" t="s">
        <v>43</v>
      </c>
    </row>
    <row r="4233" spans="1:160" x14ac:dyDescent="0.3">
      <c r="A4233" t="str">
        <f>VLOOKUP(B4233,Table2[],3,FALSE)</f>
        <v>Digital</v>
      </c>
      <c r="B4233" t="str">
        <f>IF(OR(ISNUMBER(FIND("QVC",Z4233)),ISNUMBER(FIND("QVC",AL4233))),"QVC",IF(OR(ISNUMBER(FIND("NCO",H4233)),ISNUMBER(FIND("NCO",Y4233))), "NCO", IF(AL4233="consumer","PMD.com",VLOOKUP(LEFT(H4233,2),Tables!$E$1:$F$11,2,FALSE))))</f>
        <v>PMD.com</v>
      </c>
      <c r="C4233">
        <f t="shared" si="198"/>
        <v>54010001</v>
      </c>
      <c r="D4233">
        <f t="shared" si="199"/>
        <v>1</v>
      </c>
      <c r="E4233" t="str">
        <f t="shared" ca="1" si="200"/>
        <v>MTD orders shipped</v>
      </c>
      <c r="F4233" t="s">
        <v>3539</v>
      </c>
      <c r="G4233" t="s">
        <v>335</v>
      </c>
      <c r="H4233" t="s">
        <v>9770</v>
      </c>
      <c r="I4233" s="6">
        <v>44013.562604166669</v>
      </c>
      <c r="J4233" t="s">
        <v>16</v>
      </c>
      <c r="K4233" s="6">
        <v>44013.731828703705</v>
      </c>
      <c r="M4233" t="s">
        <v>9771</v>
      </c>
      <c r="N4233" t="s">
        <v>9772</v>
      </c>
      <c r="O4233" t="s">
        <v>911</v>
      </c>
      <c r="Q4233" t="s">
        <v>1259</v>
      </c>
      <c r="R4233" t="s">
        <v>365</v>
      </c>
      <c r="S4233">
        <v>92037</v>
      </c>
      <c r="T4233" t="s">
        <v>338</v>
      </c>
      <c r="U4233" t="s">
        <v>530</v>
      </c>
      <c r="W4233" t="s">
        <v>9773</v>
      </c>
      <c r="Z4233" t="s">
        <v>9771</v>
      </c>
      <c r="AA4233" t="s">
        <v>9772</v>
      </c>
      <c r="AB4233" t="s">
        <v>911</v>
      </c>
      <c r="AD4233" t="s">
        <v>1259</v>
      </c>
      <c r="AE4233" t="s">
        <v>365</v>
      </c>
      <c r="AF4233">
        <v>92037</v>
      </c>
      <c r="AG4233" t="s">
        <v>338</v>
      </c>
      <c r="AH4233" t="s">
        <v>530</v>
      </c>
      <c r="AJ4233" t="s">
        <v>9773</v>
      </c>
      <c r="AL4233" t="s">
        <v>339</v>
      </c>
      <c r="AM4233">
        <v>1</v>
      </c>
      <c r="AN4233">
        <v>1</v>
      </c>
      <c r="AO4233">
        <v>6300</v>
      </c>
      <c r="AQ4233">
        <v>124476</v>
      </c>
      <c r="AR4233">
        <v>54010001</v>
      </c>
      <c r="AS4233" t="s">
        <v>577</v>
      </c>
      <c r="AT4233" t="s">
        <v>35</v>
      </c>
      <c r="AW4233" t="s">
        <v>340</v>
      </c>
      <c r="AX4233">
        <v>0</v>
      </c>
      <c r="AY4233" t="s">
        <v>348</v>
      </c>
      <c r="AZ4233">
        <v>0</v>
      </c>
      <c r="BY4233" t="s">
        <v>342</v>
      </c>
      <c r="EQ4233">
        <v>252076</v>
      </c>
      <c r="ER4233" t="s">
        <v>9774</v>
      </c>
      <c r="EV4233">
        <v>17289400</v>
      </c>
      <c r="EW4233">
        <v>928</v>
      </c>
      <c r="EX4233">
        <v>221368</v>
      </c>
      <c r="EY4233">
        <v>9.2748999964335493E+25</v>
      </c>
      <c r="EZ4233">
        <v>1</v>
      </c>
      <c r="FC4233">
        <v>54010001</v>
      </c>
      <c r="FD4233" t="s">
        <v>35</v>
      </c>
    </row>
    <row r="4234" spans="1:160" x14ac:dyDescent="0.3">
      <c r="A4234" t="str">
        <f>VLOOKUP(B4234,Table2[],3,FALSE)</f>
        <v>Digital</v>
      </c>
      <c r="B4234" t="str">
        <f>IF(OR(ISNUMBER(FIND("QVC",Z4234)),ISNUMBER(FIND("QVC",AL4234))),"QVC",IF(OR(ISNUMBER(FIND("NCO",H4234)),ISNUMBER(FIND("NCO",Y4234))), "NCO", IF(AL4234="consumer","PMD.com",VLOOKUP(LEFT(H4234,2),Tables!$E$1:$F$11,2,FALSE))))</f>
        <v>PMD.com</v>
      </c>
      <c r="C4234">
        <f t="shared" si="198"/>
        <v>52460001</v>
      </c>
      <c r="D4234">
        <f t="shared" si="199"/>
        <v>1</v>
      </c>
      <c r="E4234" t="str">
        <f t="shared" ca="1" si="200"/>
        <v>shifted orders shipped</v>
      </c>
      <c r="F4234" t="s">
        <v>3539</v>
      </c>
      <c r="G4234" t="s">
        <v>335</v>
      </c>
      <c r="H4234" t="s">
        <v>2013</v>
      </c>
      <c r="I4234" s="6">
        <v>44007.343865740739</v>
      </c>
      <c r="J4234" t="s">
        <v>16</v>
      </c>
      <c r="K4234" s="6">
        <v>44013.731921296298</v>
      </c>
      <c r="M4234" t="s">
        <v>9775</v>
      </c>
      <c r="N4234" t="s">
        <v>9776</v>
      </c>
      <c r="Q4234" t="s">
        <v>2191</v>
      </c>
      <c r="R4234" t="s">
        <v>409</v>
      </c>
      <c r="S4234">
        <v>6812</v>
      </c>
      <c r="T4234" t="s">
        <v>338</v>
      </c>
      <c r="U4234" t="s">
        <v>530</v>
      </c>
      <c r="W4234" t="s">
        <v>9777</v>
      </c>
      <c r="Z4234" t="s">
        <v>9775</v>
      </c>
      <c r="AA4234" t="s">
        <v>9776</v>
      </c>
      <c r="AD4234" t="s">
        <v>2191</v>
      </c>
      <c r="AE4234" t="s">
        <v>409</v>
      </c>
      <c r="AF4234">
        <v>6812</v>
      </c>
      <c r="AG4234" t="s">
        <v>338</v>
      </c>
      <c r="AH4234" t="s">
        <v>530</v>
      </c>
      <c r="AJ4234" t="s">
        <v>9777</v>
      </c>
      <c r="AL4234" t="s">
        <v>339</v>
      </c>
      <c r="AM4234">
        <v>1</v>
      </c>
      <c r="AN4234">
        <v>1</v>
      </c>
      <c r="AO4234">
        <v>14007</v>
      </c>
      <c r="AQ4234">
        <v>127157</v>
      </c>
      <c r="AR4234">
        <v>52460001</v>
      </c>
      <c r="AS4234" t="s">
        <v>1915</v>
      </c>
      <c r="AT4234" t="s">
        <v>76</v>
      </c>
      <c r="AW4234" t="s">
        <v>340</v>
      </c>
      <c r="AX4234" t="s">
        <v>340</v>
      </c>
      <c r="AY4234" t="s">
        <v>341</v>
      </c>
      <c r="AZ4234">
        <v>0</v>
      </c>
      <c r="BY4234" t="s">
        <v>342</v>
      </c>
      <c r="EQ4234">
        <v>253183</v>
      </c>
      <c r="ER4234" t="s">
        <v>2014</v>
      </c>
      <c r="EV4234">
        <v>17268604</v>
      </c>
      <c r="EW4234">
        <v>928</v>
      </c>
      <c r="EX4234">
        <v>208921</v>
      </c>
      <c r="EY4234" t="s">
        <v>9778</v>
      </c>
      <c r="EZ4234">
        <v>1</v>
      </c>
      <c r="FC4234">
        <v>52460001</v>
      </c>
      <c r="FD4234" t="s">
        <v>76</v>
      </c>
    </row>
    <row r="4235" spans="1:160" x14ac:dyDescent="0.3">
      <c r="A4235" t="str">
        <f>VLOOKUP(B4235,Table2[],3,FALSE)</f>
        <v>Digital</v>
      </c>
      <c r="B4235" t="str">
        <f>IF(OR(ISNUMBER(FIND("QVC",Z4235)),ISNUMBER(FIND("QVC",AL4235))),"QVC",IF(OR(ISNUMBER(FIND("NCO",H4235)),ISNUMBER(FIND("NCO",Y4235))), "NCO", IF(AL4235="consumer","PMD.com",VLOOKUP(LEFT(H4235,2),Tables!$E$1:$F$11,2,FALSE))))</f>
        <v>PMD.com</v>
      </c>
      <c r="C4235">
        <f t="shared" si="198"/>
        <v>51090061</v>
      </c>
      <c r="D4235">
        <f t="shared" si="199"/>
        <v>1</v>
      </c>
      <c r="E4235" t="str">
        <f t="shared" ca="1" si="200"/>
        <v>shifted orders shipped</v>
      </c>
      <c r="F4235" t="s">
        <v>3539</v>
      </c>
      <c r="G4235" t="s">
        <v>335</v>
      </c>
      <c r="H4235" t="s">
        <v>2013</v>
      </c>
      <c r="I4235" s="6">
        <v>44007.343865740739</v>
      </c>
      <c r="J4235" t="s">
        <v>16</v>
      </c>
      <c r="K4235" s="6">
        <v>44013.731921296298</v>
      </c>
      <c r="M4235" t="s">
        <v>9775</v>
      </c>
      <c r="N4235" t="s">
        <v>9776</v>
      </c>
      <c r="Q4235" t="s">
        <v>2191</v>
      </c>
      <c r="R4235" t="s">
        <v>409</v>
      </c>
      <c r="S4235">
        <v>6812</v>
      </c>
      <c r="T4235" t="s">
        <v>338</v>
      </c>
      <c r="U4235" t="s">
        <v>530</v>
      </c>
      <c r="W4235" t="s">
        <v>9777</v>
      </c>
      <c r="Z4235" t="s">
        <v>9775</v>
      </c>
      <c r="AA4235" t="s">
        <v>9776</v>
      </c>
      <c r="AD4235" t="s">
        <v>2191</v>
      </c>
      <c r="AE4235" t="s">
        <v>409</v>
      </c>
      <c r="AF4235">
        <v>6812</v>
      </c>
      <c r="AG4235" t="s">
        <v>338</v>
      </c>
      <c r="AH4235" t="s">
        <v>530</v>
      </c>
      <c r="AJ4235" t="s">
        <v>9777</v>
      </c>
      <c r="AL4235" t="s">
        <v>339</v>
      </c>
      <c r="AM4235">
        <v>1</v>
      </c>
      <c r="AN4235">
        <v>1</v>
      </c>
      <c r="AO4235">
        <v>8078</v>
      </c>
      <c r="AQ4235">
        <v>124010</v>
      </c>
      <c r="AR4235">
        <v>51090061</v>
      </c>
      <c r="AS4235" t="s">
        <v>1013</v>
      </c>
      <c r="AT4235" t="s">
        <v>122</v>
      </c>
      <c r="AW4235" t="s">
        <v>340</v>
      </c>
      <c r="AX4235" t="s">
        <v>340</v>
      </c>
      <c r="AY4235" t="s">
        <v>357</v>
      </c>
      <c r="AZ4235" t="s">
        <v>363</v>
      </c>
      <c r="BY4235" t="s">
        <v>342</v>
      </c>
      <c r="EQ4235">
        <v>251819</v>
      </c>
      <c r="ER4235" t="s">
        <v>2014</v>
      </c>
      <c r="EV4235">
        <v>17268604</v>
      </c>
      <c r="EW4235">
        <v>928</v>
      </c>
      <c r="EX4235">
        <v>208921</v>
      </c>
      <c r="EY4235" t="s">
        <v>9778</v>
      </c>
      <c r="EZ4235">
        <v>1</v>
      </c>
      <c r="FC4235">
        <v>51090061</v>
      </c>
      <c r="FD4235" t="s">
        <v>122</v>
      </c>
    </row>
    <row r="4236" spans="1:160" x14ac:dyDescent="0.3">
      <c r="A4236" t="str">
        <f>VLOOKUP(B4236,Table2[],3,FALSE)</f>
        <v>Digital</v>
      </c>
      <c r="B4236" t="str">
        <f>IF(OR(ISNUMBER(FIND("QVC",Z4236)),ISNUMBER(FIND("QVC",AL4236))),"QVC",IF(OR(ISNUMBER(FIND("NCO",H4236)),ISNUMBER(FIND("NCO",Y4236))), "NCO", IF(AL4236="consumer","PMD.com",VLOOKUP(LEFT(H4236,2),Tables!$E$1:$F$11,2,FALSE))))</f>
        <v>PMD.com</v>
      </c>
      <c r="C4236">
        <f t="shared" ref="C4236:C4299" si="201">AR4236</f>
        <v>5342</v>
      </c>
      <c r="D4236">
        <f t="shared" ref="D4236:D4299" si="202">AN4236</f>
        <v>1</v>
      </c>
      <c r="E4236" t="str">
        <f t="shared" ca="1" si="200"/>
        <v>shifted orders shipped</v>
      </c>
      <c r="F4236" t="s">
        <v>3539</v>
      </c>
      <c r="G4236" t="s">
        <v>335</v>
      </c>
      <c r="H4236" t="s">
        <v>2112</v>
      </c>
      <c r="I4236" s="6">
        <v>44007.429085648146</v>
      </c>
      <c r="J4236" t="s">
        <v>16</v>
      </c>
      <c r="K4236" s="6">
        <v>44013.732314814813</v>
      </c>
      <c r="M4236" t="s">
        <v>9779</v>
      </c>
      <c r="N4236" t="s">
        <v>9780</v>
      </c>
      <c r="Q4236" t="s">
        <v>725</v>
      </c>
      <c r="R4236" t="s">
        <v>362</v>
      </c>
      <c r="S4236">
        <v>2493</v>
      </c>
      <c r="T4236" t="s">
        <v>338</v>
      </c>
      <c r="U4236" t="s">
        <v>530</v>
      </c>
      <c r="W4236" t="s">
        <v>9781</v>
      </c>
      <c r="Z4236" t="s">
        <v>9779</v>
      </c>
      <c r="AA4236" t="s">
        <v>9780</v>
      </c>
      <c r="AD4236" t="s">
        <v>725</v>
      </c>
      <c r="AE4236" t="s">
        <v>362</v>
      </c>
      <c r="AF4236">
        <v>2493</v>
      </c>
      <c r="AG4236" t="s">
        <v>338</v>
      </c>
      <c r="AH4236" t="s">
        <v>530</v>
      </c>
      <c r="AJ4236" t="s">
        <v>9781</v>
      </c>
      <c r="AL4236" t="s">
        <v>339</v>
      </c>
      <c r="AM4236">
        <v>1</v>
      </c>
      <c r="AN4236">
        <v>1</v>
      </c>
      <c r="AO4236">
        <v>13280</v>
      </c>
      <c r="AQ4236">
        <v>123849</v>
      </c>
      <c r="AR4236">
        <v>5342</v>
      </c>
      <c r="AS4236" t="s">
        <v>1885</v>
      </c>
      <c r="AT4236" t="s">
        <v>149</v>
      </c>
      <c r="AW4236" t="s">
        <v>340</v>
      </c>
      <c r="AX4236" t="s">
        <v>340</v>
      </c>
      <c r="AY4236" t="s">
        <v>345</v>
      </c>
      <c r="AZ4236" t="s">
        <v>346</v>
      </c>
      <c r="BY4236" t="s">
        <v>342</v>
      </c>
      <c r="EQ4236">
        <v>243460</v>
      </c>
      <c r="ER4236" t="s">
        <v>2113</v>
      </c>
      <c r="EV4236">
        <v>17271571</v>
      </c>
      <c r="EW4236">
        <v>928</v>
      </c>
      <c r="EX4236">
        <v>210884</v>
      </c>
      <c r="EY4236">
        <v>9.2748999964335493E+25</v>
      </c>
      <c r="EZ4236">
        <v>1</v>
      </c>
      <c r="FC4236">
        <v>5342</v>
      </c>
      <c r="FD4236" t="s">
        <v>149</v>
      </c>
    </row>
    <row r="4237" spans="1:160" x14ac:dyDescent="0.3">
      <c r="A4237" t="str">
        <f>VLOOKUP(B4237,Table2[],3,FALSE)</f>
        <v>Digital</v>
      </c>
      <c r="B4237" t="str">
        <f>IF(OR(ISNUMBER(FIND("QVC",Z4237)),ISNUMBER(FIND("QVC",AL4237))),"QVC",IF(OR(ISNUMBER(FIND("NCO",H4237)),ISNUMBER(FIND("NCO",Y4237))), "NCO", IF(AL4237="consumer","PMD.com",VLOOKUP(LEFT(H4237,2),Tables!$E$1:$F$11,2,FALSE))))</f>
        <v>PMD.com</v>
      </c>
      <c r="C4237">
        <f t="shared" si="201"/>
        <v>53200001</v>
      </c>
      <c r="D4237">
        <f t="shared" si="202"/>
        <v>1</v>
      </c>
      <c r="E4237" t="str">
        <f t="shared" ca="1" si="200"/>
        <v>shifted orders shipped</v>
      </c>
      <c r="F4237" t="s">
        <v>3539</v>
      </c>
      <c r="G4237" t="s">
        <v>335</v>
      </c>
      <c r="H4237" t="s">
        <v>2112</v>
      </c>
      <c r="I4237" s="6">
        <v>44007.429085648146</v>
      </c>
      <c r="J4237" t="s">
        <v>16</v>
      </c>
      <c r="K4237" s="6">
        <v>44013.732314814813</v>
      </c>
      <c r="M4237" t="s">
        <v>9779</v>
      </c>
      <c r="N4237" t="s">
        <v>9780</v>
      </c>
      <c r="Q4237" t="s">
        <v>725</v>
      </c>
      <c r="R4237" t="s">
        <v>362</v>
      </c>
      <c r="S4237">
        <v>2493</v>
      </c>
      <c r="T4237" t="s">
        <v>338</v>
      </c>
      <c r="U4237" t="s">
        <v>530</v>
      </c>
      <c r="W4237" t="s">
        <v>9781</v>
      </c>
      <c r="Z4237" t="s">
        <v>9779</v>
      </c>
      <c r="AA4237" t="s">
        <v>9780</v>
      </c>
      <c r="AD4237" t="s">
        <v>725</v>
      </c>
      <c r="AE4237" t="s">
        <v>362</v>
      </c>
      <c r="AF4237">
        <v>2493</v>
      </c>
      <c r="AG4237" t="s">
        <v>338</v>
      </c>
      <c r="AH4237" t="s">
        <v>530</v>
      </c>
      <c r="AJ4237" t="s">
        <v>9781</v>
      </c>
      <c r="AL4237" t="s">
        <v>339</v>
      </c>
      <c r="AM4237">
        <v>1</v>
      </c>
      <c r="AN4237">
        <v>1</v>
      </c>
      <c r="AO4237">
        <v>15189</v>
      </c>
      <c r="AQ4237">
        <v>123906</v>
      </c>
      <c r="AR4237">
        <v>53200001</v>
      </c>
      <c r="AS4237" t="s">
        <v>973</v>
      </c>
      <c r="AT4237" t="s">
        <v>50</v>
      </c>
      <c r="AW4237" t="s">
        <v>340</v>
      </c>
      <c r="AX4237" t="s">
        <v>340</v>
      </c>
      <c r="AY4237" t="s">
        <v>357</v>
      </c>
      <c r="AZ4237" t="s">
        <v>363</v>
      </c>
      <c r="BY4237" t="s">
        <v>342</v>
      </c>
      <c r="EQ4237">
        <v>252156</v>
      </c>
      <c r="ER4237" t="s">
        <v>2113</v>
      </c>
      <c r="EV4237">
        <v>17271571</v>
      </c>
      <c r="EW4237">
        <v>928</v>
      </c>
      <c r="EX4237">
        <v>210884</v>
      </c>
      <c r="EY4237">
        <v>9.2748999964335493E+25</v>
      </c>
      <c r="EZ4237">
        <v>1</v>
      </c>
      <c r="FC4237">
        <v>53200001</v>
      </c>
      <c r="FD4237" t="s">
        <v>50</v>
      </c>
    </row>
    <row r="4238" spans="1:160" x14ac:dyDescent="0.3">
      <c r="A4238" t="str">
        <f>VLOOKUP(B4238,Table2[],3,FALSE)</f>
        <v>Digital</v>
      </c>
      <c r="B4238" t="str">
        <f>IF(OR(ISNUMBER(FIND("QVC",Z4238)),ISNUMBER(FIND("QVC",AL4238))),"QVC",IF(OR(ISNUMBER(FIND("NCO",H4238)),ISNUMBER(FIND("NCO",Y4238))), "NCO", IF(AL4238="consumer","PMD.com",VLOOKUP(LEFT(H4238,2),Tables!$E$1:$F$11,2,FALSE))))</f>
        <v>PMD.com</v>
      </c>
      <c r="C4238">
        <f t="shared" si="201"/>
        <v>53710001</v>
      </c>
      <c r="D4238">
        <f t="shared" si="202"/>
        <v>1</v>
      </c>
      <c r="E4238" t="str">
        <f t="shared" ca="1" si="200"/>
        <v>MTD orders shipped</v>
      </c>
      <c r="F4238" t="s">
        <v>3539</v>
      </c>
      <c r="G4238" t="s">
        <v>335</v>
      </c>
      <c r="H4238" t="s">
        <v>9782</v>
      </c>
      <c r="I4238" s="6">
        <v>44013.568831018521</v>
      </c>
      <c r="J4238" t="s">
        <v>16</v>
      </c>
      <c r="K4238" s="6">
        <v>44013.732627314814</v>
      </c>
      <c r="M4238" t="s">
        <v>9783</v>
      </c>
      <c r="N4238" t="s">
        <v>9784</v>
      </c>
      <c r="Q4238" t="s">
        <v>421</v>
      </c>
      <c r="R4238" t="s">
        <v>365</v>
      </c>
      <c r="S4238" t="s">
        <v>9785</v>
      </c>
      <c r="T4238" t="s">
        <v>338</v>
      </c>
      <c r="U4238" t="s">
        <v>530</v>
      </c>
      <c r="W4238" t="s">
        <v>9786</v>
      </c>
      <c r="Z4238" t="s">
        <v>9783</v>
      </c>
      <c r="AA4238" t="s">
        <v>9784</v>
      </c>
      <c r="AD4238" t="s">
        <v>421</v>
      </c>
      <c r="AE4238" t="s">
        <v>365</v>
      </c>
      <c r="AF4238" t="s">
        <v>9785</v>
      </c>
      <c r="AG4238" t="s">
        <v>338</v>
      </c>
      <c r="AH4238" t="s">
        <v>530</v>
      </c>
      <c r="AJ4238" t="s">
        <v>9786</v>
      </c>
      <c r="AL4238" t="s">
        <v>339</v>
      </c>
      <c r="AM4238">
        <v>1</v>
      </c>
      <c r="AN4238">
        <v>1</v>
      </c>
      <c r="AO4238">
        <v>4902</v>
      </c>
      <c r="AQ4238">
        <v>124454</v>
      </c>
      <c r="AR4238">
        <v>53710001</v>
      </c>
      <c r="AS4238" t="s">
        <v>1873</v>
      </c>
      <c r="AT4238" t="s">
        <v>66</v>
      </c>
      <c r="AW4238" t="s">
        <v>343</v>
      </c>
      <c r="EQ4238">
        <v>248267</v>
      </c>
      <c r="ER4238" t="s">
        <v>9787</v>
      </c>
      <c r="EV4238">
        <v>17289402</v>
      </c>
      <c r="EW4238">
        <v>928</v>
      </c>
      <c r="EX4238">
        <v>221370</v>
      </c>
      <c r="EY4238">
        <v>9.2748999964335493E+25</v>
      </c>
      <c r="EZ4238">
        <v>1</v>
      </c>
      <c r="FC4238">
        <v>53710001</v>
      </c>
      <c r="FD4238" t="s">
        <v>66</v>
      </c>
    </row>
    <row r="4239" spans="1:160" x14ac:dyDescent="0.3">
      <c r="A4239" t="str">
        <f>VLOOKUP(B4239,Table2[],3,FALSE)</f>
        <v>Digital</v>
      </c>
      <c r="B4239" t="str">
        <f>IF(OR(ISNUMBER(FIND("QVC",Z4239)),ISNUMBER(FIND("QVC",AL4239))),"QVC",IF(OR(ISNUMBER(FIND("NCO",H4239)),ISNUMBER(FIND("NCO",Y4239))), "NCO", IF(AL4239="consumer","PMD.com",VLOOKUP(LEFT(H4239,2),Tables!$E$1:$F$11,2,FALSE))))</f>
        <v>PMD.com</v>
      </c>
      <c r="C4239">
        <f t="shared" si="201"/>
        <v>53200001</v>
      </c>
      <c r="D4239">
        <f t="shared" si="202"/>
        <v>1</v>
      </c>
      <c r="E4239" t="str">
        <f t="shared" ca="1" si="200"/>
        <v>MTD orders shipped</v>
      </c>
      <c r="F4239" t="s">
        <v>3539</v>
      </c>
      <c r="G4239" t="s">
        <v>335</v>
      </c>
      <c r="H4239" t="s">
        <v>9782</v>
      </c>
      <c r="I4239" s="6">
        <v>44013.568831018521</v>
      </c>
      <c r="J4239" t="s">
        <v>16</v>
      </c>
      <c r="K4239" s="6">
        <v>44013.732627314814</v>
      </c>
      <c r="M4239" t="s">
        <v>9783</v>
      </c>
      <c r="N4239" t="s">
        <v>9784</v>
      </c>
      <c r="Q4239" t="s">
        <v>421</v>
      </c>
      <c r="R4239" t="s">
        <v>365</v>
      </c>
      <c r="S4239" t="s">
        <v>9785</v>
      </c>
      <c r="T4239" t="s">
        <v>338</v>
      </c>
      <c r="U4239" t="s">
        <v>530</v>
      </c>
      <c r="W4239" t="s">
        <v>9786</v>
      </c>
      <c r="Z4239" t="s">
        <v>9783</v>
      </c>
      <c r="AA4239" t="s">
        <v>9784</v>
      </c>
      <c r="AD4239" t="s">
        <v>421</v>
      </c>
      <c r="AE4239" t="s">
        <v>365</v>
      </c>
      <c r="AF4239" t="s">
        <v>9785</v>
      </c>
      <c r="AG4239" t="s">
        <v>338</v>
      </c>
      <c r="AH4239" t="s">
        <v>530</v>
      </c>
      <c r="AJ4239" t="s">
        <v>9786</v>
      </c>
      <c r="AL4239" t="s">
        <v>339</v>
      </c>
      <c r="AM4239">
        <v>1</v>
      </c>
      <c r="AN4239">
        <v>1</v>
      </c>
      <c r="AO4239">
        <v>15189</v>
      </c>
      <c r="AQ4239">
        <v>123906</v>
      </c>
      <c r="AR4239">
        <v>53200001</v>
      </c>
      <c r="AS4239" t="s">
        <v>973</v>
      </c>
      <c r="AT4239" t="s">
        <v>50</v>
      </c>
      <c r="AW4239" t="s">
        <v>340</v>
      </c>
      <c r="AX4239" t="s">
        <v>340</v>
      </c>
      <c r="AY4239" t="s">
        <v>357</v>
      </c>
      <c r="AZ4239" t="s">
        <v>363</v>
      </c>
      <c r="BY4239" t="s">
        <v>342</v>
      </c>
      <c r="EQ4239">
        <v>252156</v>
      </c>
      <c r="ER4239" t="s">
        <v>9787</v>
      </c>
      <c r="EV4239">
        <v>17289402</v>
      </c>
      <c r="EW4239">
        <v>928</v>
      </c>
      <c r="EX4239">
        <v>221370</v>
      </c>
      <c r="EY4239">
        <v>9.2748999964335493E+25</v>
      </c>
      <c r="EZ4239">
        <v>1</v>
      </c>
      <c r="FC4239">
        <v>53200001</v>
      </c>
      <c r="FD4239" t="s">
        <v>50</v>
      </c>
    </row>
    <row r="4240" spans="1:160" x14ac:dyDescent="0.3">
      <c r="A4240" t="str">
        <f>VLOOKUP(B4240,Table2[],3,FALSE)</f>
        <v>Digital</v>
      </c>
      <c r="B4240" t="str">
        <f>IF(OR(ISNUMBER(FIND("QVC",Z4240)),ISNUMBER(FIND("QVC",AL4240))),"QVC",IF(OR(ISNUMBER(FIND("NCO",H4240)),ISNUMBER(FIND("NCO",Y4240))), "NCO", IF(AL4240="consumer","PMD.com",VLOOKUP(LEFT(H4240,2),Tables!$E$1:$F$11,2,FALSE))))</f>
        <v>PMD.com</v>
      </c>
      <c r="C4240">
        <f t="shared" si="201"/>
        <v>52240001</v>
      </c>
      <c r="D4240">
        <f t="shared" si="202"/>
        <v>1</v>
      </c>
      <c r="E4240" t="str">
        <f t="shared" ca="1" si="200"/>
        <v>shifted orders shipped</v>
      </c>
      <c r="F4240" t="s">
        <v>3539</v>
      </c>
      <c r="G4240" t="s">
        <v>335</v>
      </c>
      <c r="H4240" t="s">
        <v>2104</v>
      </c>
      <c r="I4240" s="6">
        <v>44007.429293981484</v>
      </c>
      <c r="J4240" t="s">
        <v>16</v>
      </c>
      <c r="K4240" s="6">
        <v>44013.732743055552</v>
      </c>
      <c r="M4240" t="s">
        <v>9788</v>
      </c>
      <c r="N4240" t="s">
        <v>9789</v>
      </c>
      <c r="Q4240" t="s">
        <v>874</v>
      </c>
      <c r="R4240" t="s">
        <v>359</v>
      </c>
      <c r="S4240">
        <v>33467</v>
      </c>
      <c r="T4240" t="s">
        <v>338</v>
      </c>
      <c r="U4240" t="s">
        <v>530</v>
      </c>
      <c r="W4240" t="s">
        <v>9790</v>
      </c>
      <c r="Z4240" t="s">
        <v>9788</v>
      </c>
      <c r="AA4240" t="s">
        <v>9789</v>
      </c>
      <c r="AD4240" t="s">
        <v>874</v>
      </c>
      <c r="AE4240" t="s">
        <v>359</v>
      </c>
      <c r="AF4240">
        <v>33467</v>
      </c>
      <c r="AG4240" t="s">
        <v>338</v>
      </c>
      <c r="AH4240" t="s">
        <v>530</v>
      </c>
      <c r="AJ4240" t="s">
        <v>9790</v>
      </c>
      <c r="AL4240" t="s">
        <v>339</v>
      </c>
      <c r="AM4240">
        <v>1</v>
      </c>
      <c r="AN4240">
        <v>1</v>
      </c>
      <c r="AO4240">
        <v>5995</v>
      </c>
      <c r="AQ4240">
        <v>124435</v>
      </c>
      <c r="AR4240">
        <v>52240001</v>
      </c>
      <c r="AS4240" t="s">
        <v>107</v>
      </c>
      <c r="AT4240" t="s">
        <v>108</v>
      </c>
      <c r="AW4240" t="s">
        <v>340</v>
      </c>
      <c r="AX4240" t="s">
        <v>340</v>
      </c>
      <c r="AY4240" t="s">
        <v>341</v>
      </c>
      <c r="AZ4240">
        <v>0</v>
      </c>
      <c r="BY4240" t="s">
        <v>342</v>
      </c>
      <c r="EQ4240">
        <v>248987</v>
      </c>
      <c r="ER4240" t="s">
        <v>2105</v>
      </c>
      <c r="EV4240">
        <v>17271558</v>
      </c>
      <c r="EW4240">
        <v>928</v>
      </c>
      <c r="EX4240">
        <v>210878</v>
      </c>
      <c r="EY4240">
        <v>9.2748999964335493E+25</v>
      </c>
      <c r="EZ4240">
        <v>1</v>
      </c>
      <c r="FC4240">
        <v>52240001</v>
      </c>
      <c r="FD4240" t="s">
        <v>108</v>
      </c>
    </row>
    <row r="4241" spans="1:160" x14ac:dyDescent="0.3">
      <c r="A4241" t="str">
        <f>VLOOKUP(B4241,Table2[],3,FALSE)</f>
        <v>Digital</v>
      </c>
      <c r="B4241" t="str">
        <f>IF(OR(ISNUMBER(FIND("QVC",Z4241)),ISNUMBER(FIND("QVC",AL4241))),"QVC",IF(OR(ISNUMBER(FIND("NCO",H4241)),ISNUMBER(FIND("NCO",Y4241))), "NCO", IF(AL4241="consumer","PMD.com",VLOOKUP(LEFT(H4241,2),Tables!$E$1:$F$11,2,FALSE))))</f>
        <v>PMD.com</v>
      </c>
      <c r="C4241">
        <f t="shared" si="201"/>
        <v>5342</v>
      </c>
      <c r="D4241">
        <f t="shared" si="202"/>
        <v>1</v>
      </c>
      <c r="E4241" t="str">
        <f t="shared" ca="1" si="200"/>
        <v>shifted orders shipped</v>
      </c>
      <c r="F4241" t="s">
        <v>3539</v>
      </c>
      <c r="G4241" t="s">
        <v>335</v>
      </c>
      <c r="H4241" t="s">
        <v>2104</v>
      </c>
      <c r="I4241" s="6">
        <v>44007.429293981484</v>
      </c>
      <c r="J4241" t="s">
        <v>16</v>
      </c>
      <c r="K4241" s="6">
        <v>44013.732743055552</v>
      </c>
      <c r="M4241" t="s">
        <v>9788</v>
      </c>
      <c r="N4241" t="s">
        <v>9789</v>
      </c>
      <c r="Q4241" t="s">
        <v>874</v>
      </c>
      <c r="R4241" t="s">
        <v>359</v>
      </c>
      <c r="S4241">
        <v>33467</v>
      </c>
      <c r="T4241" t="s">
        <v>338</v>
      </c>
      <c r="U4241" t="s">
        <v>530</v>
      </c>
      <c r="W4241" t="s">
        <v>9790</v>
      </c>
      <c r="Z4241" t="s">
        <v>9788</v>
      </c>
      <c r="AA4241" t="s">
        <v>9789</v>
      </c>
      <c r="AD4241" t="s">
        <v>874</v>
      </c>
      <c r="AE4241" t="s">
        <v>359</v>
      </c>
      <c r="AF4241">
        <v>33467</v>
      </c>
      <c r="AG4241" t="s">
        <v>338</v>
      </c>
      <c r="AH4241" t="s">
        <v>530</v>
      </c>
      <c r="AJ4241" t="s">
        <v>9790</v>
      </c>
      <c r="AL4241" t="s">
        <v>339</v>
      </c>
      <c r="AM4241">
        <v>1</v>
      </c>
      <c r="AN4241">
        <v>1</v>
      </c>
      <c r="AO4241">
        <v>13280</v>
      </c>
      <c r="AQ4241">
        <v>123849</v>
      </c>
      <c r="AR4241">
        <v>5342</v>
      </c>
      <c r="AS4241" t="s">
        <v>1885</v>
      </c>
      <c r="AT4241" t="s">
        <v>149</v>
      </c>
      <c r="AW4241" t="s">
        <v>340</v>
      </c>
      <c r="AX4241" t="s">
        <v>340</v>
      </c>
      <c r="AY4241" t="s">
        <v>345</v>
      </c>
      <c r="AZ4241" t="s">
        <v>346</v>
      </c>
      <c r="BY4241" t="s">
        <v>342</v>
      </c>
      <c r="EQ4241">
        <v>243460</v>
      </c>
      <c r="ER4241" t="s">
        <v>2105</v>
      </c>
      <c r="EV4241">
        <v>17271558</v>
      </c>
      <c r="EW4241">
        <v>928</v>
      </c>
      <c r="EX4241">
        <v>210878</v>
      </c>
      <c r="EY4241">
        <v>9.2748999964335493E+25</v>
      </c>
      <c r="EZ4241">
        <v>1</v>
      </c>
      <c r="FC4241">
        <v>5342</v>
      </c>
      <c r="FD4241" t="s">
        <v>149</v>
      </c>
    </row>
    <row r="4242" spans="1:160" x14ac:dyDescent="0.3">
      <c r="A4242" t="str">
        <f>VLOOKUP(B4242,Table2[],3,FALSE)</f>
        <v>Digital</v>
      </c>
      <c r="B4242" t="str">
        <f>IF(OR(ISNUMBER(FIND("QVC",Z4242)),ISNUMBER(FIND("QVC",AL4242))),"QVC",IF(OR(ISNUMBER(FIND("NCO",H4242)),ISNUMBER(FIND("NCO",Y4242))), "NCO", IF(AL4242="consumer","PMD.com",VLOOKUP(LEFT(H4242,2),Tables!$E$1:$F$11,2,FALSE))))</f>
        <v>PMD.com</v>
      </c>
      <c r="C4242">
        <f t="shared" si="201"/>
        <v>53200001</v>
      </c>
      <c r="D4242">
        <f t="shared" si="202"/>
        <v>1</v>
      </c>
      <c r="E4242" t="str">
        <f t="shared" ca="1" si="200"/>
        <v>shifted orders shipped</v>
      </c>
      <c r="F4242" t="s">
        <v>3539</v>
      </c>
      <c r="G4242" t="s">
        <v>335</v>
      </c>
      <c r="H4242" t="s">
        <v>2118</v>
      </c>
      <c r="I4242" s="6">
        <v>44007.428981481484</v>
      </c>
      <c r="J4242" t="s">
        <v>16</v>
      </c>
      <c r="K4242" s="6">
        <v>44013.733171296299</v>
      </c>
      <c r="M4242" t="s">
        <v>9791</v>
      </c>
      <c r="N4242" t="s">
        <v>9792</v>
      </c>
      <c r="Q4242" t="s">
        <v>9793</v>
      </c>
      <c r="R4242" t="s">
        <v>359</v>
      </c>
      <c r="S4242">
        <v>33037</v>
      </c>
      <c r="T4242" t="s">
        <v>338</v>
      </c>
      <c r="U4242" t="s">
        <v>530</v>
      </c>
      <c r="W4242" t="s">
        <v>9794</v>
      </c>
      <c r="Z4242" t="s">
        <v>9791</v>
      </c>
      <c r="AA4242" t="s">
        <v>9792</v>
      </c>
      <c r="AD4242" t="s">
        <v>9793</v>
      </c>
      <c r="AE4242" t="s">
        <v>359</v>
      </c>
      <c r="AF4242">
        <v>33037</v>
      </c>
      <c r="AG4242" t="s">
        <v>338</v>
      </c>
      <c r="AH4242" t="s">
        <v>530</v>
      </c>
      <c r="AJ4242" t="s">
        <v>9794</v>
      </c>
      <c r="AL4242" t="s">
        <v>339</v>
      </c>
      <c r="AM4242">
        <v>1</v>
      </c>
      <c r="AN4242">
        <v>1</v>
      </c>
      <c r="AO4242">
        <v>15189</v>
      </c>
      <c r="AQ4242">
        <v>123906</v>
      </c>
      <c r="AR4242">
        <v>53200001</v>
      </c>
      <c r="AS4242" t="s">
        <v>973</v>
      </c>
      <c r="AT4242" t="s">
        <v>50</v>
      </c>
      <c r="AW4242" t="s">
        <v>340</v>
      </c>
      <c r="AX4242" t="s">
        <v>340</v>
      </c>
      <c r="AY4242" t="s">
        <v>357</v>
      </c>
      <c r="AZ4242" t="s">
        <v>363</v>
      </c>
      <c r="BY4242" t="s">
        <v>342</v>
      </c>
      <c r="EQ4242">
        <v>252156</v>
      </c>
      <c r="ER4242" t="s">
        <v>2119</v>
      </c>
      <c r="EV4242">
        <v>17271580</v>
      </c>
      <c r="EW4242">
        <v>928</v>
      </c>
      <c r="EX4242">
        <v>210887</v>
      </c>
      <c r="EY4242">
        <v>9.2748999964335493E+25</v>
      </c>
      <c r="EZ4242">
        <v>1</v>
      </c>
      <c r="FC4242">
        <v>95071</v>
      </c>
      <c r="FD4242" t="s">
        <v>1477</v>
      </c>
    </row>
    <row r="4243" spans="1:160" x14ac:dyDescent="0.3">
      <c r="A4243" t="str">
        <f>VLOOKUP(B4243,Table2[],3,FALSE)</f>
        <v>Digital</v>
      </c>
      <c r="B4243" t="str">
        <f>IF(OR(ISNUMBER(FIND("QVC",Z4243)),ISNUMBER(FIND("QVC",AL4243))),"QVC",IF(OR(ISNUMBER(FIND("NCO",H4243)),ISNUMBER(FIND("NCO",Y4243))), "NCO", IF(AL4243="consumer","PMD.com",VLOOKUP(LEFT(H4243,2),Tables!$E$1:$F$11,2,FALSE))))</f>
        <v>PMD.com</v>
      </c>
      <c r="C4243">
        <f t="shared" si="201"/>
        <v>5341</v>
      </c>
      <c r="D4243">
        <f t="shared" si="202"/>
        <v>1</v>
      </c>
      <c r="E4243" t="str">
        <f t="shared" ca="1" si="200"/>
        <v>shifted orders shipped</v>
      </c>
      <c r="F4243" t="s">
        <v>3539</v>
      </c>
      <c r="G4243" t="s">
        <v>335</v>
      </c>
      <c r="H4243" t="s">
        <v>2118</v>
      </c>
      <c r="I4243" s="6">
        <v>44007.428981481484</v>
      </c>
      <c r="J4243" t="s">
        <v>16</v>
      </c>
      <c r="K4243" s="6">
        <v>44013.733171296299</v>
      </c>
      <c r="M4243" t="s">
        <v>9791</v>
      </c>
      <c r="N4243" t="s">
        <v>9792</v>
      </c>
      <c r="Q4243" t="s">
        <v>9793</v>
      </c>
      <c r="R4243" t="s">
        <v>359</v>
      </c>
      <c r="S4243">
        <v>33037</v>
      </c>
      <c r="T4243" t="s">
        <v>338</v>
      </c>
      <c r="U4243" t="s">
        <v>530</v>
      </c>
      <c r="W4243" t="s">
        <v>9794</v>
      </c>
      <c r="Z4243" t="s">
        <v>9791</v>
      </c>
      <c r="AA4243" t="s">
        <v>9792</v>
      </c>
      <c r="AD4243" t="s">
        <v>9793</v>
      </c>
      <c r="AE4243" t="s">
        <v>359</v>
      </c>
      <c r="AF4243">
        <v>33037</v>
      </c>
      <c r="AG4243" t="s">
        <v>338</v>
      </c>
      <c r="AH4243" t="s">
        <v>530</v>
      </c>
      <c r="AJ4243" t="s">
        <v>9794</v>
      </c>
      <c r="AL4243" t="s">
        <v>339</v>
      </c>
      <c r="AM4243">
        <v>1</v>
      </c>
      <c r="AN4243">
        <v>1</v>
      </c>
      <c r="AO4243">
        <v>15156</v>
      </c>
      <c r="AQ4243">
        <v>124187</v>
      </c>
      <c r="AR4243">
        <v>5341</v>
      </c>
      <c r="AS4243" t="s">
        <v>831</v>
      </c>
      <c r="AT4243" t="s">
        <v>82</v>
      </c>
      <c r="AW4243" t="s">
        <v>340</v>
      </c>
      <c r="AX4243" t="s">
        <v>340</v>
      </c>
      <c r="AY4243" t="s">
        <v>345</v>
      </c>
      <c r="AZ4243" t="s">
        <v>346</v>
      </c>
      <c r="BY4243" t="s">
        <v>342</v>
      </c>
      <c r="EQ4243">
        <v>244247</v>
      </c>
      <c r="ER4243" t="s">
        <v>2119</v>
      </c>
      <c r="EV4243">
        <v>17271580</v>
      </c>
      <c r="EW4243">
        <v>928</v>
      </c>
      <c r="EX4243">
        <v>210887</v>
      </c>
      <c r="EY4243">
        <v>9.2748999964335493E+25</v>
      </c>
      <c r="EZ4243">
        <v>1</v>
      </c>
      <c r="FC4243">
        <v>95071</v>
      </c>
      <c r="FD4243" t="s">
        <v>1477</v>
      </c>
    </row>
    <row r="4244" spans="1:160" x14ac:dyDescent="0.3">
      <c r="A4244" t="str">
        <f>VLOOKUP(B4244,Table2[],3,FALSE)</f>
        <v>Digital</v>
      </c>
      <c r="B4244" t="str">
        <f>IF(OR(ISNUMBER(FIND("QVC",Z4244)),ISNUMBER(FIND("QVC",AL4244))),"QVC",IF(OR(ISNUMBER(FIND("NCO",H4244)),ISNUMBER(FIND("NCO",Y4244))), "NCO", IF(AL4244="consumer","PMD.com",VLOOKUP(LEFT(H4244,2),Tables!$E$1:$F$11,2,FALSE))))</f>
        <v>PMD.com</v>
      </c>
      <c r="C4244">
        <f t="shared" si="201"/>
        <v>5341</v>
      </c>
      <c r="D4244">
        <f t="shared" si="202"/>
        <v>1</v>
      </c>
      <c r="E4244" t="str">
        <f t="shared" ca="1" si="200"/>
        <v>shifted orders shipped</v>
      </c>
      <c r="F4244" t="s">
        <v>3539</v>
      </c>
      <c r="G4244" t="s">
        <v>335</v>
      </c>
      <c r="H4244" t="s">
        <v>2098</v>
      </c>
      <c r="I4244" s="6">
        <v>44007.429409722223</v>
      </c>
      <c r="J4244" t="s">
        <v>16</v>
      </c>
      <c r="K4244" s="6">
        <v>44013.733587962961</v>
      </c>
      <c r="M4244" t="s">
        <v>9795</v>
      </c>
      <c r="N4244" t="s">
        <v>9796</v>
      </c>
      <c r="Q4244" t="s">
        <v>1322</v>
      </c>
      <c r="R4244" t="s">
        <v>368</v>
      </c>
      <c r="S4244">
        <v>30101</v>
      </c>
      <c r="T4244" t="s">
        <v>338</v>
      </c>
      <c r="U4244" t="s">
        <v>530</v>
      </c>
      <c r="W4244" t="s">
        <v>9797</v>
      </c>
      <c r="Z4244" t="s">
        <v>9795</v>
      </c>
      <c r="AA4244" t="s">
        <v>9796</v>
      </c>
      <c r="AD4244" t="s">
        <v>1322</v>
      </c>
      <c r="AE4244" t="s">
        <v>368</v>
      </c>
      <c r="AF4244">
        <v>30101</v>
      </c>
      <c r="AG4244" t="s">
        <v>338</v>
      </c>
      <c r="AH4244" t="s">
        <v>530</v>
      </c>
      <c r="AJ4244" t="s">
        <v>9797</v>
      </c>
      <c r="AL4244" t="s">
        <v>339</v>
      </c>
      <c r="AM4244">
        <v>1</v>
      </c>
      <c r="AN4244">
        <v>1</v>
      </c>
      <c r="AO4244">
        <v>15156</v>
      </c>
      <c r="AQ4244">
        <v>124187</v>
      </c>
      <c r="AR4244">
        <v>5341</v>
      </c>
      <c r="AS4244" t="s">
        <v>831</v>
      </c>
      <c r="AT4244" t="s">
        <v>82</v>
      </c>
      <c r="AW4244" t="s">
        <v>340</v>
      </c>
      <c r="AX4244" t="s">
        <v>340</v>
      </c>
      <c r="AY4244" t="s">
        <v>345</v>
      </c>
      <c r="AZ4244" t="s">
        <v>346</v>
      </c>
      <c r="BY4244" t="s">
        <v>342</v>
      </c>
      <c r="EQ4244">
        <v>244247</v>
      </c>
      <c r="ER4244" t="s">
        <v>2099</v>
      </c>
      <c r="EV4244">
        <v>17271551</v>
      </c>
      <c r="EW4244">
        <v>928</v>
      </c>
      <c r="EX4244">
        <v>210875</v>
      </c>
      <c r="EY4244">
        <v>9.2748999964335493E+25</v>
      </c>
      <c r="EZ4244">
        <v>1</v>
      </c>
      <c r="FC4244">
        <v>95071</v>
      </c>
      <c r="FD4244" t="s">
        <v>1477</v>
      </c>
    </row>
    <row r="4245" spans="1:160" x14ac:dyDescent="0.3">
      <c r="A4245" t="str">
        <f>VLOOKUP(B4245,Table2[],3,FALSE)</f>
        <v>Digital</v>
      </c>
      <c r="B4245" t="str">
        <f>IF(OR(ISNUMBER(FIND("QVC",Z4245)),ISNUMBER(FIND("QVC",AL4245))),"QVC",IF(OR(ISNUMBER(FIND("NCO",H4245)),ISNUMBER(FIND("NCO",Y4245))), "NCO", IF(AL4245="consumer","PMD.com",VLOOKUP(LEFT(H4245,2),Tables!$E$1:$F$11,2,FALSE))))</f>
        <v>PMD.com</v>
      </c>
      <c r="C4245">
        <f t="shared" si="201"/>
        <v>53200001</v>
      </c>
      <c r="D4245">
        <f t="shared" si="202"/>
        <v>1</v>
      </c>
      <c r="E4245" t="str">
        <f t="shared" ca="1" si="200"/>
        <v>shifted orders shipped</v>
      </c>
      <c r="F4245" t="s">
        <v>3539</v>
      </c>
      <c r="G4245" t="s">
        <v>335</v>
      </c>
      <c r="H4245" t="s">
        <v>2098</v>
      </c>
      <c r="I4245" s="6">
        <v>44007.429409722223</v>
      </c>
      <c r="J4245" t="s">
        <v>16</v>
      </c>
      <c r="K4245" s="6">
        <v>44013.733587962961</v>
      </c>
      <c r="M4245" t="s">
        <v>9795</v>
      </c>
      <c r="N4245" t="s">
        <v>9796</v>
      </c>
      <c r="Q4245" t="s">
        <v>1322</v>
      </c>
      <c r="R4245" t="s">
        <v>368</v>
      </c>
      <c r="S4245">
        <v>30101</v>
      </c>
      <c r="T4245" t="s">
        <v>338</v>
      </c>
      <c r="U4245" t="s">
        <v>530</v>
      </c>
      <c r="W4245" t="s">
        <v>9797</v>
      </c>
      <c r="Z4245" t="s">
        <v>9795</v>
      </c>
      <c r="AA4245" t="s">
        <v>9796</v>
      </c>
      <c r="AD4245" t="s">
        <v>1322</v>
      </c>
      <c r="AE4245" t="s">
        <v>368</v>
      </c>
      <c r="AF4245">
        <v>30101</v>
      </c>
      <c r="AG4245" t="s">
        <v>338</v>
      </c>
      <c r="AH4245" t="s">
        <v>530</v>
      </c>
      <c r="AJ4245" t="s">
        <v>9797</v>
      </c>
      <c r="AL4245" t="s">
        <v>339</v>
      </c>
      <c r="AM4245">
        <v>1</v>
      </c>
      <c r="AN4245">
        <v>1</v>
      </c>
      <c r="AO4245">
        <v>15189</v>
      </c>
      <c r="AQ4245">
        <v>123906</v>
      </c>
      <c r="AR4245">
        <v>53200001</v>
      </c>
      <c r="AS4245" t="s">
        <v>973</v>
      </c>
      <c r="AT4245" t="s">
        <v>50</v>
      </c>
      <c r="AW4245" t="s">
        <v>340</v>
      </c>
      <c r="AX4245" t="s">
        <v>340</v>
      </c>
      <c r="AY4245" t="s">
        <v>357</v>
      </c>
      <c r="AZ4245" t="s">
        <v>363</v>
      </c>
      <c r="BY4245" t="s">
        <v>342</v>
      </c>
      <c r="EQ4245">
        <v>252156</v>
      </c>
      <c r="ER4245" t="s">
        <v>2099</v>
      </c>
      <c r="EV4245">
        <v>17271551</v>
      </c>
      <c r="EW4245">
        <v>928</v>
      </c>
      <c r="EX4245">
        <v>210875</v>
      </c>
      <c r="EY4245">
        <v>9.2748999964335493E+25</v>
      </c>
      <c r="EZ4245">
        <v>1</v>
      </c>
      <c r="FC4245">
        <v>95071</v>
      </c>
      <c r="FD4245" t="s">
        <v>1477</v>
      </c>
    </row>
    <row r="4246" spans="1:160" x14ac:dyDescent="0.3">
      <c r="A4246" t="str">
        <f>VLOOKUP(B4246,Table2[],3,FALSE)</f>
        <v>Digital</v>
      </c>
      <c r="B4246" t="str">
        <f>IF(OR(ISNUMBER(FIND("QVC",Z4246)),ISNUMBER(FIND("QVC",AL4246))),"QVC",IF(OR(ISNUMBER(FIND("NCO",H4246)),ISNUMBER(FIND("NCO",Y4246))), "NCO", IF(AL4246="consumer","PMD.com",VLOOKUP(LEFT(H4246,2),Tables!$E$1:$F$11,2,FALSE))))</f>
        <v>PMD.com</v>
      </c>
      <c r="C4246">
        <f t="shared" si="201"/>
        <v>52430001</v>
      </c>
      <c r="D4246">
        <f t="shared" si="202"/>
        <v>1</v>
      </c>
      <c r="E4246" t="str">
        <f t="shared" ca="1" si="200"/>
        <v>shifted orders shipped</v>
      </c>
      <c r="F4246" t="s">
        <v>3539</v>
      </c>
      <c r="G4246" t="s">
        <v>335</v>
      </c>
      <c r="H4246" t="s">
        <v>2096</v>
      </c>
      <c r="I4246" s="6">
        <v>44007.429444444446</v>
      </c>
      <c r="J4246" t="s">
        <v>16</v>
      </c>
      <c r="K4246" s="6">
        <v>44013.734039351853</v>
      </c>
      <c r="M4246" t="s">
        <v>9798</v>
      </c>
      <c r="N4246" t="s">
        <v>9799</v>
      </c>
      <c r="Q4246" t="s">
        <v>2221</v>
      </c>
      <c r="R4246" t="s">
        <v>378</v>
      </c>
      <c r="S4246">
        <v>48079</v>
      </c>
      <c r="T4246" t="s">
        <v>338</v>
      </c>
      <c r="U4246" t="s">
        <v>530</v>
      </c>
      <c r="W4246" t="s">
        <v>9800</v>
      </c>
      <c r="Z4246" t="s">
        <v>9798</v>
      </c>
      <c r="AA4246" t="s">
        <v>9799</v>
      </c>
      <c r="AD4246" t="s">
        <v>2221</v>
      </c>
      <c r="AE4246" t="s">
        <v>378</v>
      </c>
      <c r="AF4246">
        <v>48079</v>
      </c>
      <c r="AG4246" t="s">
        <v>338</v>
      </c>
      <c r="AH4246" t="s">
        <v>530</v>
      </c>
      <c r="AJ4246" t="s">
        <v>9800</v>
      </c>
      <c r="AL4246" t="s">
        <v>339</v>
      </c>
      <c r="AM4246">
        <v>1</v>
      </c>
      <c r="AN4246">
        <v>1</v>
      </c>
      <c r="AO4246">
        <v>12063</v>
      </c>
      <c r="AQ4246">
        <v>127155</v>
      </c>
      <c r="AR4246">
        <v>52430001</v>
      </c>
      <c r="AS4246" t="s">
        <v>927</v>
      </c>
      <c r="AT4246" t="s">
        <v>75</v>
      </c>
      <c r="AW4246" t="s">
        <v>340</v>
      </c>
      <c r="AX4246" t="s">
        <v>340</v>
      </c>
      <c r="AY4246" t="s">
        <v>357</v>
      </c>
      <c r="AZ4246" t="s">
        <v>363</v>
      </c>
      <c r="BY4246" t="s">
        <v>342</v>
      </c>
      <c r="EQ4246">
        <v>249990</v>
      </c>
      <c r="ER4246" t="s">
        <v>2097</v>
      </c>
      <c r="EV4246">
        <v>17271549</v>
      </c>
      <c r="EW4246">
        <v>928</v>
      </c>
      <c r="EX4246">
        <v>210874</v>
      </c>
      <c r="EY4246">
        <v>9.2748999964335493E+25</v>
      </c>
      <c r="EZ4246">
        <v>1</v>
      </c>
      <c r="FC4246">
        <v>52430001</v>
      </c>
      <c r="FD4246" t="s">
        <v>75</v>
      </c>
    </row>
    <row r="4247" spans="1:160" x14ac:dyDescent="0.3">
      <c r="A4247" t="str">
        <f>VLOOKUP(B4247,Table2[],3,FALSE)</f>
        <v>Digital</v>
      </c>
      <c r="B4247" t="str">
        <f>IF(OR(ISNUMBER(FIND("QVC",Z4247)),ISNUMBER(FIND("QVC",AL4247))),"QVC",IF(OR(ISNUMBER(FIND("NCO",H4247)),ISNUMBER(FIND("NCO",Y4247))), "NCO", IF(AL4247="consumer","PMD.com",VLOOKUP(LEFT(H4247,2),Tables!$E$1:$F$11,2,FALSE))))</f>
        <v>PMD.com</v>
      </c>
      <c r="C4247">
        <f t="shared" si="201"/>
        <v>52430001</v>
      </c>
      <c r="D4247">
        <f t="shared" si="202"/>
        <v>1</v>
      </c>
      <c r="E4247" t="str">
        <f t="shared" ca="1" si="200"/>
        <v>shifted orders shipped</v>
      </c>
      <c r="F4247" t="s">
        <v>3539</v>
      </c>
      <c r="G4247" t="s">
        <v>335</v>
      </c>
      <c r="H4247" t="s">
        <v>2029</v>
      </c>
      <c r="I4247" s="6">
        <v>44007.343611111108</v>
      </c>
      <c r="J4247" t="s">
        <v>16</v>
      </c>
      <c r="K4247" s="6">
        <v>44013.734432870369</v>
      </c>
      <c r="M4247" t="s">
        <v>9801</v>
      </c>
      <c r="N4247" t="s">
        <v>9802</v>
      </c>
      <c r="Q4247" t="s">
        <v>811</v>
      </c>
      <c r="R4247" t="s">
        <v>389</v>
      </c>
      <c r="S4247">
        <v>12211</v>
      </c>
      <c r="T4247" t="s">
        <v>338</v>
      </c>
      <c r="U4247" t="s">
        <v>530</v>
      </c>
      <c r="W4247" t="s">
        <v>9803</v>
      </c>
      <c r="Z4247" t="s">
        <v>9801</v>
      </c>
      <c r="AA4247" t="s">
        <v>9802</v>
      </c>
      <c r="AD4247" t="s">
        <v>811</v>
      </c>
      <c r="AE4247" t="s">
        <v>389</v>
      </c>
      <c r="AF4247">
        <v>12211</v>
      </c>
      <c r="AG4247" t="s">
        <v>338</v>
      </c>
      <c r="AH4247" t="s">
        <v>530</v>
      </c>
      <c r="AJ4247" t="s">
        <v>9803</v>
      </c>
      <c r="AL4247" t="s">
        <v>339</v>
      </c>
      <c r="AM4247">
        <v>1</v>
      </c>
      <c r="AN4247">
        <v>1</v>
      </c>
      <c r="AO4247">
        <v>12063</v>
      </c>
      <c r="AQ4247">
        <v>127155</v>
      </c>
      <c r="AR4247">
        <v>52430001</v>
      </c>
      <c r="AS4247" t="s">
        <v>927</v>
      </c>
      <c r="AT4247" t="s">
        <v>75</v>
      </c>
      <c r="AW4247" t="s">
        <v>340</v>
      </c>
      <c r="AX4247" t="s">
        <v>340</v>
      </c>
      <c r="AY4247" t="s">
        <v>357</v>
      </c>
      <c r="AZ4247" t="s">
        <v>363</v>
      </c>
      <c r="BY4247" t="s">
        <v>342</v>
      </c>
      <c r="EQ4247">
        <v>249990</v>
      </c>
      <c r="ER4247" t="s">
        <v>2030</v>
      </c>
      <c r="EV4247">
        <v>17268612</v>
      </c>
      <c r="EW4247">
        <v>928</v>
      </c>
      <c r="EX4247">
        <v>208929</v>
      </c>
      <c r="EY4247" t="s">
        <v>9804</v>
      </c>
      <c r="EZ4247">
        <v>1</v>
      </c>
      <c r="FC4247">
        <v>95292</v>
      </c>
      <c r="FD4247" t="s">
        <v>511</v>
      </c>
    </row>
    <row r="4248" spans="1:160" x14ac:dyDescent="0.3">
      <c r="A4248" t="str">
        <f>VLOOKUP(B4248,Table2[],3,FALSE)</f>
        <v>Digital</v>
      </c>
      <c r="B4248" t="str">
        <f>IF(OR(ISNUMBER(FIND("QVC",Z4248)),ISNUMBER(FIND("QVC",AL4248))),"QVC",IF(OR(ISNUMBER(FIND("NCO",H4248)),ISNUMBER(FIND("NCO",Y4248))), "NCO", IF(AL4248="consumer","PMD.com",VLOOKUP(LEFT(H4248,2),Tables!$E$1:$F$11,2,FALSE))))</f>
        <v>PMD.com</v>
      </c>
      <c r="C4248">
        <f t="shared" si="201"/>
        <v>53440001</v>
      </c>
      <c r="D4248">
        <f t="shared" si="202"/>
        <v>1</v>
      </c>
      <c r="E4248" t="str">
        <f t="shared" ca="1" si="200"/>
        <v>shifted orders shipped</v>
      </c>
      <c r="F4248" t="s">
        <v>3539</v>
      </c>
      <c r="G4248" t="s">
        <v>335</v>
      </c>
      <c r="H4248" t="s">
        <v>2029</v>
      </c>
      <c r="I4248" s="6">
        <v>44007.343611111108</v>
      </c>
      <c r="J4248" t="s">
        <v>16</v>
      </c>
      <c r="K4248" s="6">
        <v>44013.734432870369</v>
      </c>
      <c r="M4248" t="s">
        <v>9801</v>
      </c>
      <c r="N4248" t="s">
        <v>9802</v>
      </c>
      <c r="Q4248" t="s">
        <v>811</v>
      </c>
      <c r="R4248" t="s">
        <v>389</v>
      </c>
      <c r="S4248">
        <v>12211</v>
      </c>
      <c r="T4248" t="s">
        <v>338</v>
      </c>
      <c r="U4248" t="s">
        <v>530</v>
      </c>
      <c r="W4248" t="s">
        <v>9803</v>
      </c>
      <c r="Z4248" t="s">
        <v>9801</v>
      </c>
      <c r="AA4248" t="s">
        <v>9802</v>
      </c>
      <c r="AD4248" t="s">
        <v>811</v>
      </c>
      <c r="AE4248" t="s">
        <v>389</v>
      </c>
      <c r="AF4248">
        <v>12211</v>
      </c>
      <c r="AG4248" t="s">
        <v>338</v>
      </c>
      <c r="AH4248" t="s">
        <v>530</v>
      </c>
      <c r="AJ4248" t="s">
        <v>9803</v>
      </c>
      <c r="AL4248" t="s">
        <v>339</v>
      </c>
      <c r="AM4248">
        <v>1</v>
      </c>
      <c r="AN4248">
        <v>1</v>
      </c>
      <c r="AO4248">
        <v>7642</v>
      </c>
      <c r="AQ4248">
        <v>124700</v>
      </c>
      <c r="AR4248">
        <v>53440001</v>
      </c>
      <c r="AS4248" t="s">
        <v>1240</v>
      </c>
      <c r="AT4248" t="s">
        <v>116</v>
      </c>
      <c r="AW4248" t="s">
        <v>340</v>
      </c>
      <c r="AX4248" t="s">
        <v>340</v>
      </c>
      <c r="AY4248" t="s">
        <v>345</v>
      </c>
      <c r="AZ4248" t="s">
        <v>345</v>
      </c>
      <c r="BY4248" t="s">
        <v>342</v>
      </c>
      <c r="EQ4248">
        <v>252960</v>
      </c>
      <c r="ER4248" t="s">
        <v>2030</v>
      </c>
      <c r="EV4248">
        <v>17268612</v>
      </c>
      <c r="EW4248">
        <v>928</v>
      </c>
      <c r="EX4248">
        <v>208929</v>
      </c>
      <c r="EY4248" t="s">
        <v>9804</v>
      </c>
      <c r="EZ4248">
        <v>1</v>
      </c>
      <c r="FC4248">
        <v>53440001</v>
      </c>
      <c r="FD4248" t="s">
        <v>116</v>
      </c>
    </row>
    <row r="4249" spans="1:160" x14ac:dyDescent="0.3">
      <c r="A4249" t="str">
        <f>VLOOKUP(B4249,Table2[],3,FALSE)</f>
        <v>Digital</v>
      </c>
      <c r="B4249" t="str">
        <f>IF(OR(ISNUMBER(FIND("QVC",Z4249)),ISNUMBER(FIND("QVC",AL4249))),"QVC",IF(OR(ISNUMBER(FIND("NCO",H4249)),ISNUMBER(FIND("NCO",Y4249))), "NCO", IF(AL4249="consumer","PMD.com",VLOOKUP(LEFT(H4249,2),Tables!$E$1:$F$11,2,FALSE))))</f>
        <v>PMD.com</v>
      </c>
      <c r="C4249">
        <f t="shared" si="201"/>
        <v>51090001</v>
      </c>
      <c r="D4249">
        <f t="shared" si="202"/>
        <v>1</v>
      </c>
      <c r="E4249" t="str">
        <f t="shared" ca="1" si="200"/>
        <v>shifted orders shipped</v>
      </c>
      <c r="F4249" t="s">
        <v>3539</v>
      </c>
      <c r="G4249" t="s">
        <v>335</v>
      </c>
      <c r="H4249" t="s">
        <v>2029</v>
      </c>
      <c r="I4249" s="6">
        <v>44007.343611111108</v>
      </c>
      <c r="J4249" t="s">
        <v>16</v>
      </c>
      <c r="K4249" s="6">
        <v>44013.734432870369</v>
      </c>
      <c r="M4249" t="s">
        <v>9801</v>
      </c>
      <c r="N4249" t="s">
        <v>9802</v>
      </c>
      <c r="Q4249" t="s">
        <v>811</v>
      </c>
      <c r="R4249" t="s">
        <v>389</v>
      </c>
      <c r="S4249">
        <v>12211</v>
      </c>
      <c r="T4249" t="s">
        <v>338</v>
      </c>
      <c r="U4249" t="s">
        <v>530</v>
      </c>
      <c r="W4249" t="s">
        <v>9803</v>
      </c>
      <c r="Z4249" t="s">
        <v>9801</v>
      </c>
      <c r="AA4249" t="s">
        <v>9802</v>
      </c>
      <c r="AD4249" t="s">
        <v>811</v>
      </c>
      <c r="AE4249" t="s">
        <v>389</v>
      </c>
      <c r="AF4249">
        <v>12211</v>
      </c>
      <c r="AG4249" t="s">
        <v>338</v>
      </c>
      <c r="AH4249" t="s">
        <v>530</v>
      </c>
      <c r="AJ4249" t="s">
        <v>9803</v>
      </c>
      <c r="AL4249" t="s">
        <v>339</v>
      </c>
      <c r="AM4249">
        <v>1</v>
      </c>
      <c r="AN4249">
        <v>1</v>
      </c>
      <c r="AO4249">
        <v>4885</v>
      </c>
      <c r="AQ4249">
        <v>124202</v>
      </c>
      <c r="AR4249">
        <v>51090001</v>
      </c>
      <c r="AS4249" t="s">
        <v>1986</v>
      </c>
      <c r="AT4249" t="s">
        <v>60</v>
      </c>
      <c r="AW4249" t="s">
        <v>340</v>
      </c>
      <c r="AX4249" t="s">
        <v>340</v>
      </c>
      <c r="AY4249" t="s">
        <v>357</v>
      </c>
      <c r="AZ4249" t="s">
        <v>361</v>
      </c>
      <c r="BY4249" t="s">
        <v>342</v>
      </c>
      <c r="EQ4249">
        <v>250831</v>
      </c>
      <c r="ER4249" t="s">
        <v>2030</v>
      </c>
      <c r="EV4249">
        <v>17268612</v>
      </c>
      <c r="EW4249">
        <v>928</v>
      </c>
      <c r="EX4249">
        <v>208929</v>
      </c>
      <c r="EY4249" t="s">
        <v>9804</v>
      </c>
      <c r="EZ4249">
        <v>1</v>
      </c>
      <c r="FC4249">
        <v>95292</v>
      </c>
      <c r="FD4249" t="s">
        <v>511</v>
      </c>
    </row>
    <row r="4250" spans="1:160" x14ac:dyDescent="0.3">
      <c r="A4250" t="str">
        <f>VLOOKUP(B4250,Table2[],3,FALSE)</f>
        <v>Digital</v>
      </c>
      <c r="B4250" t="str">
        <f>IF(OR(ISNUMBER(FIND("QVC",Z4250)),ISNUMBER(FIND("QVC",AL4250))),"QVC",IF(OR(ISNUMBER(FIND("NCO",H4250)),ISNUMBER(FIND("NCO",Y4250))), "NCO", IF(AL4250="consumer","PMD.com",VLOOKUP(LEFT(H4250,2),Tables!$E$1:$F$11,2,FALSE))))</f>
        <v>PMD.com</v>
      </c>
      <c r="C4250">
        <f t="shared" si="201"/>
        <v>5341</v>
      </c>
      <c r="D4250">
        <f t="shared" si="202"/>
        <v>1</v>
      </c>
      <c r="E4250" t="str">
        <f t="shared" ca="1" si="200"/>
        <v>shifted orders shipped</v>
      </c>
      <c r="F4250" t="s">
        <v>3539</v>
      </c>
      <c r="G4250" t="s">
        <v>335</v>
      </c>
      <c r="H4250" t="s">
        <v>2029</v>
      </c>
      <c r="I4250" s="6">
        <v>44007.343611111108</v>
      </c>
      <c r="J4250" t="s">
        <v>16</v>
      </c>
      <c r="K4250" s="6">
        <v>44013.734432870369</v>
      </c>
      <c r="M4250" t="s">
        <v>9801</v>
      </c>
      <c r="N4250" t="s">
        <v>9802</v>
      </c>
      <c r="Q4250" t="s">
        <v>811</v>
      </c>
      <c r="R4250" t="s">
        <v>389</v>
      </c>
      <c r="S4250">
        <v>12211</v>
      </c>
      <c r="T4250" t="s">
        <v>338</v>
      </c>
      <c r="U4250" t="s">
        <v>530</v>
      </c>
      <c r="W4250" t="s">
        <v>9803</v>
      </c>
      <c r="Z4250" t="s">
        <v>9801</v>
      </c>
      <c r="AA4250" t="s">
        <v>9802</v>
      </c>
      <c r="AD4250" t="s">
        <v>811</v>
      </c>
      <c r="AE4250" t="s">
        <v>389</v>
      </c>
      <c r="AF4250">
        <v>12211</v>
      </c>
      <c r="AG4250" t="s">
        <v>338</v>
      </c>
      <c r="AH4250" t="s">
        <v>530</v>
      </c>
      <c r="AJ4250" t="s">
        <v>9803</v>
      </c>
      <c r="AL4250" t="s">
        <v>339</v>
      </c>
      <c r="AM4250">
        <v>1</v>
      </c>
      <c r="AN4250">
        <v>1</v>
      </c>
      <c r="AO4250">
        <v>15156</v>
      </c>
      <c r="AQ4250">
        <v>124187</v>
      </c>
      <c r="AR4250">
        <v>5341</v>
      </c>
      <c r="AS4250" t="s">
        <v>1948</v>
      </c>
      <c r="AT4250" t="s">
        <v>82</v>
      </c>
      <c r="AW4250" t="s">
        <v>340</v>
      </c>
      <c r="AX4250" t="s">
        <v>340</v>
      </c>
      <c r="AY4250" t="s">
        <v>345</v>
      </c>
      <c r="AZ4250" t="s">
        <v>346</v>
      </c>
      <c r="BY4250" t="s">
        <v>342</v>
      </c>
      <c r="EQ4250">
        <v>244246</v>
      </c>
      <c r="ER4250" t="s">
        <v>2030</v>
      </c>
      <c r="EV4250">
        <v>17268612</v>
      </c>
      <c r="EW4250">
        <v>928</v>
      </c>
      <c r="EX4250">
        <v>208929</v>
      </c>
      <c r="EY4250" t="s">
        <v>9804</v>
      </c>
      <c r="EZ4250">
        <v>1</v>
      </c>
      <c r="FC4250">
        <v>95292</v>
      </c>
      <c r="FD4250" t="s">
        <v>511</v>
      </c>
    </row>
    <row r="4251" spans="1:160" x14ac:dyDescent="0.3">
      <c r="A4251" t="str">
        <f>VLOOKUP(B4251,Table2[],3,FALSE)</f>
        <v>Digital</v>
      </c>
      <c r="B4251" t="str">
        <f>IF(OR(ISNUMBER(FIND("QVC",Z4251)),ISNUMBER(FIND("QVC",AL4251))),"QVC",IF(OR(ISNUMBER(FIND("NCO",H4251)),ISNUMBER(FIND("NCO",Y4251))), "NCO", IF(AL4251="consumer","PMD.com",VLOOKUP(LEFT(H4251,2),Tables!$E$1:$F$11,2,FALSE))))</f>
        <v>PMD.com</v>
      </c>
      <c r="C4251">
        <f t="shared" si="201"/>
        <v>5341</v>
      </c>
      <c r="D4251">
        <f t="shared" si="202"/>
        <v>1</v>
      </c>
      <c r="E4251" t="str">
        <f t="shared" ca="1" si="200"/>
        <v>shifted orders shipped</v>
      </c>
      <c r="F4251" t="s">
        <v>3539</v>
      </c>
      <c r="G4251" t="s">
        <v>335</v>
      </c>
      <c r="H4251" t="s">
        <v>2029</v>
      </c>
      <c r="I4251" s="6">
        <v>44007.343611111108</v>
      </c>
      <c r="J4251" t="s">
        <v>16</v>
      </c>
      <c r="K4251" s="6">
        <v>44013.734432870369</v>
      </c>
      <c r="M4251" t="s">
        <v>9801</v>
      </c>
      <c r="N4251" t="s">
        <v>9802</v>
      </c>
      <c r="Q4251" t="s">
        <v>811</v>
      </c>
      <c r="R4251" t="s">
        <v>389</v>
      </c>
      <c r="S4251">
        <v>12211</v>
      </c>
      <c r="T4251" t="s">
        <v>338</v>
      </c>
      <c r="U4251" t="s">
        <v>530</v>
      </c>
      <c r="W4251" t="s">
        <v>9803</v>
      </c>
      <c r="Z4251" t="s">
        <v>9801</v>
      </c>
      <c r="AA4251" t="s">
        <v>9802</v>
      </c>
      <c r="AD4251" t="s">
        <v>811</v>
      </c>
      <c r="AE4251" t="s">
        <v>389</v>
      </c>
      <c r="AF4251">
        <v>12211</v>
      </c>
      <c r="AG4251" t="s">
        <v>338</v>
      </c>
      <c r="AH4251" t="s">
        <v>530</v>
      </c>
      <c r="AJ4251" t="s">
        <v>9803</v>
      </c>
      <c r="AL4251" t="s">
        <v>339</v>
      </c>
      <c r="AM4251">
        <v>1</v>
      </c>
      <c r="AN4251">
        <v>1</v>
      </c>
      <c r="AO4251">
        <v>15156</v>
      </c>
      <c r="AQ4251">
        <v>124187</v>
      </c>
      <c r="AR4251">
        <v>5341</v>
      </c>
      <c r="AS4251" t="s">
        <v>1948</v>
      </c>
      <c r="AT4251" t="s">
        <v>82</v>
      </c>
      <c r="AW4251" t="s">
        <v>340</v>
      </c>
      <c r="AX4251" t="s">
        <v>340</v>
      </c>
      <c r="AY4251" t="s">
        <v>345</v>
      </c>
      <c r="AZ4251" t="s">
        <v>346</v>
      </c>
      <c r="BY4251" t="s">
        <v>342</v>
      </c>
      <c r="EQ4251">
        <v>244246</v>
      </c>
      <c r="ER4251" t="s">
        <v>2030</v>
      </c>
      <c r="EV4251">
        <v>17268612</v>
      </c>
      <c r="EW4251">
        <v>928</v>
      </c>
      <c r="EX4251">
        <v>208929</v>
      </c>
      <c r="EY4251" t="s">
        <v>9804</v>
      </c>
      <c r="EZ4251">
        <v>1</v>
      </c>
      <c r="FC4251">
        <v>5341</v>
      </c>
      <c r="FD4251" t="s">
        <v>82</v>
      </c>
    </row>
    <row r="4252" spans="1:160" x14ac:dyDescent="0.3">
      <c r="A4252" t="str">
        <f>VLOOKUP(B4252,Table2[],3,FALSE)</f>
        <v>Digital</v>
      </c>
      <c r="B4252" t="str">
        <f>IF(OR(ISNUMBER(FIND("QVC",Z4252)),ISNUMBER(FIND("QVC",AL4252))),"QVC",IF(OR(ISNUMBER(FIND("NCO",H4252)),ISNUMBER(FIND("NCO",Y4252))), "NCO", IF(AL4252="consumer","PMD.com",VLOOKUP(LEFT(H4252,2),Tables!$E$1:$F$11,2,FALSE))))</f>
        <v>PMD.com</v>
      </c>
      <c r="C4252">
        <f t="shared" si="201"/>
        <v>53710001</v>
      </c>
      <c r="D4252">
        <f t="shared" si="202"/>
        <v>2</v>
      </c>
      <c r="E4252" t="str">
        <f t="shared" ca="1" si="200"/>
        <v>MTD orders shipped</v>
      </c>
      <c r="F4252" t="s">
        <v>3539</v>
      </c>
      <c r="G4252" t="s">
        <v>335</v>
      </c>
      <c r="H4252" t="s">
        <v>9805</v>
      </c>
      <c r="I4252" s="6">
        <v>44013.625925925924</v>
      </c>
      <c r="J4252" t="s">
        <v>16</v>
      </c>
      <c r="K4252" s="6">
        <v>44013.734560185185</v>
      </c>
      <c r="M4252" t="s">
        <v>9806</v>
      </c>
      <c r="N4252" t="s">
        <v>9807</v>
      </c>
      <c r="Q4252" t="s">
        <v>1972</v>
      </c>
      <c r="R4252" t="s">
        <v>403</v>
      </c>
      <c r="S4252">
        <v>54914</v>
      </c>
      <c r="T4252" t="s">
        <v>338</v>
      </c>
      <c r="U4252" t="s">
        <v>530</v>
      </c>
      <c r="W4252" t="s">
        <v>9808</v>
      </c>
      <c r="Z4252" t="s">
        <v>9806</v>
      </c>
      <c r="AA4252" t="s">
        <v>9807</v>
      </c>
      <c r="AD4252" t="s">
        <v>1972</v>
      </c>
      <c r="AE4252" t="s">
        <v>403</v>
      </c>
      <c r="AF4252">
        <v>54914</v>
      </c>
      <c r="AG4252" t="s">
        <v>338</v>
      </c>
      <c r="AH4252" t="s">
        <v>530</v>
      </c>
      <c r="AJ4252" t="s">
        <v>9808</v>
      </c>
      <c r="AL4252" t="s">
        <v>339</v>
      </c>
      <c r="AM4252">
        <v>2</v>
      </c>
      <c r="AN4252">
        <v>2</v>
      </c>
      <c r="AO4252">
        <v>4902</v>
      </c>
      <c r="AQ4252">
        <v>124454</v>
      </c>
      <c r="AR4252">
        <v>53710001</v>
      </c>
      <c r="AS4252" t="s">
        <v>1873</v>
      </c>
      <c r="AT4252" t="s">
        <v>66</v>
      </c>
      <c r="AW4252" t="s">
        <v>343</v>
      </c>
      <c r="EQ4252">
        <v>248267</v>
      </c>
      <c r="ER4252" t="s">
        <v>9809</v>
      </c>
      <c r="EV4252">
        <v>17289421</v>
      </c>
      <c r="EW4252">
        <v>928</v>
      </c>
      <c r="EX4252">
        <v>221390</v>
      </c>
      <c r="EY4252">
        <v>9.2748999964335493E+25</v>
      </c>
      <c r="EZ4252">
        <v>1</v>
      </c>
      <c r="FC4252">
        <v>53710001</v>
      </c>
      <c r="FD4252" t="s">
        <v>66</v>
      </c>
    </row>
    <row r="4253" spans="1:160" x14ac:dyDescent="0.3">
      <c r="A4253" t="str">
        <f>VLOOKUP(B4253,Table2[],3,FALSE)</f>
        <v>Digital</v>
      </c>
      <c r="B4253" t="str">
        <f>IF(OR(ISNUMBER(FIND("QVC",Z4253)),ISNUMBER(FIND("QVC",AL4253))),"QVC",IF(OR(ISNUMBER(FIND("NCO",H4253)),ISNUMBER(FIND("NCO",Y4253))), "NCO", IF(AL4253="consumer","PMD.com",VLOOKUP(LEFT(H4253,2),Tables!$E$1:$F$11,2,FALSE))))</f>
        <v>PMD.com</v>
      </c>
      <c r="C4253">
        <f t="shared" si="201"/>
        <v>52430001</v>
      </c>
      <c r="D4253">
        <f t="shared" si="202"/>
        <v>1</v>
      </c>
      <c r="E4253" t="str">
        <f t="shared" ca="1" si="200"/>
        <v>MTD orders shipped</v>
      </c>
      <c r="F4253" t="s">
        <v>3539</v>
      </c>
      <c r="G4253" t="s">
        <v>335</v>
      </c>
      <c r="H4253" t="s">
        <v>9810</v>
      </c>
      <c r="I4253" s="6">
        <v>44013.592013888891</v>
      </c>
      <c r="J4253" t="s">
        <v>16</v>
      </c>
      <c r="K4253" s="6">
        <v>44013.73474537037</v>
      </c>
      <c r="M4253" t="s">
        <v>9811</v>
      </c>
      <c r="N4253" t="s">
        <v>9812</v>
      </c>
      <c r="Q4253" t="s">
        <v>1410</v>
      </c>
      <c r="R4253" t="s">
        <v>412</v>
      </c>
      <c r="S4253" t="s">
        <v>9813</v>
      </c>
      <c r="T4253" t="s">
        <v>338</v>
      </c>
      <c r="U4253" t="s">
        <v>530</v>
      </c>
      <c r="W4253" t="s">
        <v>9814</v>
      </c>
      <c r="Z4253" t="s">
        <v>9811</v>
      </c>
      <c r="AA4253" t="s">
        <v>9812</v>
      </c>
      <c r="AD4253" t="s">
        <v>1410</v>
      </c>
      <c r="AE4253" t="s">
        <v>412</v>
      </c>
      <c r="AF4253" t="s">
        <v>9813</v>
      </c>
      <c r="AG4253" t="s">
        <v>338</v>
      </c>
      <c r="AH4253" t="s">
        <v>530</v>
      </c>
      <c r="AJ4253" t="s">
        <v>9814</v>
      </c>
      <c r="AL4253" t="s">
        <v>339</v>
      </c>
      <c r="AM4253">
        <v>1</v>
      </c>
      <c r="AN4253">
        <v>1</v>
      </c>
      <c r="AO4253">
        <v>12063</v>
      </c>
      <c r="AQ4253">
        <v>127155</v>
      </c>
      <c r="AR4253">
        <v>52430001</v>
      </c>
      <c r="AS4253" t="s">
        <v>927</v>
      </c>
      <c r="AT4253" t="s">
        <v>75</v>
      </c>
      <c r="AW4253" t="s">
        <v>340</v>
      </c>
      <c r="AX4253" t="s">
        <v>340</v>
      </c>
      <c r="AY4253" t="s">
        <v>357</v>
      </c>
      <c r="AZ4253" t="s">
        <v>363</v>
      </c>
      <c r="BY4253" t="s">
        <v>342</v>
      </c>
      <c r="EQ4253">
        <v>249990</v>
      </c>
      <c r="ER4253" t="s">
        <v>9815</v>
      </c>
      <c r="EV4253">
        <v>17289413</v>
      </c>
      <c r="EW4253">
        <v>928</v>
      </c>
      <c r="EX4253">
        <v>221381</v>
      </c>
      <c r="EY4253" t="s">
        <v>9816</v>
      </c>
      <c r="EZ4253">
        <v>1</v>
      </c>
      <c r="FC4253">
        <v>95385</v>
      </c>
      <c r="FD4253" t="s">
        <v>3531</v>
      </c>
    </row>
    <row r="4254" spans="1:160" x14ac:dyDescent="0.3">
      <c r="A4254" t="str">
        <f>VLOOKUP(B4254,Table2[],3,FALSE)</f>
        <v>Digital</v>
      </c>
      <c r="B4254" t="str">
        <f>IF(OR(ISNUMBER(FIND("QVC",Z4254)),ISNUMBER(FIND("QVC",AL4254))),"QVC",IF(OR(ISNUMBER(FIND("NCO",H4254)),ISNUMBER(FIND("NCO",Y4254))), "NCO", IF(AL4254="consumer","PMD.com",VLOOKUP(LEFT(H4254,2),Tables!$E$1:$F$11,2,FALSE))))</f>
        <v>PMD.com</v>
      </c>
      <c r="C4254">
        <f t="shared" si="201"/>
        <v>5341030</v>
      </c>
      <c r="D4254">
        <f t="shared" si="202"/>
        <v>1</v>
      </c>
      <c r="E4254" t="str">
        <f t="shared" ca="1" si="200"/>
        <v>MTD orders shipped</v>
      </c>
      <c r="F4254" t="s">
        <v>3539</v>
      </c>
      <c r="G4254" t="s">
        <v>335</v>
      </c>
      <c r="H4254" t="s">
        <v>9810</v>
      </c>
      <c r="I4254" s="6">
        <v>44013.592013888891</v>
      </c>
      <c r="J4254" t="s">
        <v>16</v>
      </c>
      <c r="K4254" s="6">
        <v>44013.73474537037</v>
      </c>
      <c r="M4254" t="s">
        <v>9811</v>
      </c>
      <c r="N4254" t="s">
        <v>9812</v>
      </c>
      <c r="Q4254" t="s">
        <v>1410</v>
      </c>
      <c r="R4254" t="s">
        <v>412</v>
      </c>
      <c r="S4254" t="s">
        <v>9813</v>
      </c>
      <c r="T4254" t="s">
        <v>338</v>
      </c>
      <c r="U4254" t="s">
        <v>530</v>
      </c>
      <c r="W4254" t="s">
        <v>9814</v>
      </c>
      <c r="Z4254" t="s">
        <v>9811</v>
      </c>
      <c r="AA4254" t="s">
        <v>9812</v>
      </c>
      <c r="AD4254" t="s">
        <v>1410</v>
      </c>
      <c r="AE4254" t="s">
        <v>412</v>
      </c>
      <c r="AF4254" t="s">
        <v>9813</v>
      </c>
      <c r="AG4254" t="s">
        <v>338</v>
      </c>
      <c r="AH4254" t="s">
        <v>530</v>
      </c>
      <c r="AJ4254" t="s">
        <v>9814</v>
      </c>
      <c r="AL4254" t="s">
        <v>339</v>
      </c>
      <c r="AM4254">
        <v>1</v>
      </c>
      <c r="AN4254">
        <v>1</v>
      </c>
      <c r="AO4254">
        <v>12859</v>
      </c>
      <c r="AQ4254">
        <v>124642</v>
      </c>
      <c r="AR4254">
        <v>5341030</v>
      </c>
      <c r="AS4254" t="s">
        <v>925</v>
      </c>
      <c r="AT4254" t="s">
        <v>926</v>
      </c>
      <c r="AW4254" t="s">
        <v>366</v>
      </c>
      <c r="AX4254" t="s">
        <v>366</v>
      </c>
      <c r="AY4254" t="s">
        <v>345</v>
      </c>
      <c r="AZ4254" t="s">
        <v>346</v>
      </c>
      <c r="BY4254" t="s">
        <v>342</v>
      </c>
      <c r="EQ4254">
        <v>243275</v>
      </c>
      <c r="ER4254" t="s">
        <v>9815</v>
      </c>
      <c r="EV4254">
        <v>17289413</v>
      </c>
      <c r="EW4254">
        <v>928</v>
      </c>
      <c r="EX4254">
        <v>221381</v>
      </c>
      <c r="EY4254" t="s">
        <v>9816</v>
      </c>
      <c r="EZ4254">
        <v>1</v>
      </c>
      <c r="FC4254">
        <v>95385</v>
      </c>
      <c r="FD4254" t="s">
        <v>3531</v>
      </c>
    </row>
    <row r="4255" spans="1:160" x14ac:dyDescent="0.3">
      <c r="A4255" t="str">
        <f>VLOOKUP(B4255,Table2[],3,FALSE)</f>
        <v>Digital</v>
      </c>
      <c r="B4255" t="str">
        <f>IF(OR(ISNUMBER(FIND("QVC",Z4255)),ISNUMBER(FIND("QVC",AL4255))),"QVC",IF(OR(ISNUMBER(FIND("NCO",H4255)),ISNUMBER(FIND("NCO",Y4255))), "NCO", IF(AL4255="consumer","PMD.com",VLOOKUP(LEFT(H4255,2),Tables!$E$1:$F$11,2,FALSE))))</f>
        <v>PMD.com</v>
      </c>
      <c r="C4255">
        <f t="shared" si="201"/>
        <v>55230001</v>
      </c>
      <c r="D4255">
        <f t="shared" si="202"/>
        <v>2</v>
      </c>
      <c r="E4255" t="str">
        <f t="shared" ca="1" si="200"/>
        <v>MTD orders shipped</v>
      </c>
      <c r="F4255" t="s">
        <v>3539</v>
      </c>
      <c r="G4255" t="s">
        <v>335</v>
      </c>
      <c r="H4255" t="s">
        <v>9810</v>
      </c>
      <c r="I4255" s="6">
        <v>44013.592013888891</v>
      </c>
      <c r="J4255" t="s">
        <v>16</v>
      </c>
      <c r="K4255" s="6">
        <v>44013.73474537037</v>
      </c>
      <c r="M4255" t="s">
        <v>9811</v>
      </c>
      <c r="N4255" t="s">
        <v>9812</v>
      </c>
      <c r="Q4255" t="s">
        <v>1410</v>
      </c>
      <c r="R4255" t="s">
        <v>412</v>
      </c>
      <c r="S4255" t="s">
        <v>9813</v>
      </c>
      <c r="T4255" t="s">
        <v>338</v>
      </c>
      <c r="U4255" t="s">
        <v>530</v>
      </c>
      <c r="W4255" t="s">
        <v>9814</v>
      </c>
      <c r="Z4255" t="s">
        <v>9811</v>
      </c>
      <c r="AA4255" t="s">
        <v>9812</v>
      </c>
      <c r="AD4255" t="s">
        <v>1410</v>
      </c>
      <c r="AE4255" t="s">
        <v>412</v>
      </c>
      <c r="AF4255" t="s">
        <v>9813</v>
      </c>
      <c r="AG4255" t="s">
        <v>338</v>
      </c>
      <c r="AH4255" t="s">
        <v>530</v>
      </c>
      <c r="AJ4255" t="s">
        <v>9814</v>
      </c>
      <c r="AL4255" t="s">
        <v>339</v>
      </c>
      <c r="AM4255">
        <v>2</v>
      </c>
      <c r="AN4255">
        <v>2</v>
      </c>
      <c r="AO4255">
        <v>5300</v>
      </c>
      <c r="AQ4255">
        <v>127154</v>
      </c>
      <c r="AR4255">
        <v>55230001</v>
      </c>
      <c r="AS4255" t="s">
        <v>154</v>
      </c>
      <c r="AT4255" t="s">
        <v>155</v>
      </c>
      <c r="AW4255" t="s">
        <v>343</v>
      </c>
      <c r="BY4255" t="s">
        <v>342</v>
      </c>
      <c r="EQ4255">
        <v>248903</v>
      </c>
      <c r="ER4255" t="s">
        <v>9815</v>
      </c>
      <c r="EV4255">
        <v>17289413</v>
      </c>
      <c r="EW4255">
        <v>928</v>
      </c>
      <c r="EX4255">
        <v>221381</v>
      </c>
      <c r="EY4255" t="s">
        <v>9816</v>
      </c>
      <c r="EZ4255">
        <v>1</v>
      </c>
      <c r="FC4255">
        <v>55230001</v>
      </c>
      <c r="FD4255" t="s">
        <v>155</v>
      </c>
    </row>
    <row r="4256" spans="1:160" x14ac:dyDescent="0.3">
      <c r="A4256" t="str">
        <f>VLOOKUP(B4256,Table2[],3,FALSE)</f>
        <v>Digital</v>
      </c>
      <c r="B4256" t="str">
        <f>IF(OR(ISNUMBER(FIND("QVC",Z4256)),ISNUMBER(FIND("QVC",AL4256))),"QVC",IF(OR(ISNUMBER(FIND("NCO",H4256)),ISNUMBER(FIND("NCO",Y4256))), "NCO", IF(AL4256="consumer","PMD.com",VLOOKUP(LEFT(H4256,2),Tables!$E$1:$F$11,2,FALSE))))</f>
        <v>PMD.com</v>
      </c>
      <c r="C4256">
        <f t="shared" si="201"/>
        <v>53920001</v>
      </c>
      <c r="D4256">
        <f t="shared" si="202"/>
        <v>1</v>
      </c>
      <c r="E4256" t="str">
        <f t="shared" ca="1" si="200"/>
        <v>MTD orders shipped</v>
      </c>
      <c r="F4256" t="s">
        <v>3539</v>
      </c>
      <c r="G4256" t="s">
        <v>335</v>
      </c>
      <c r="H4256" t="s">
        <v>9810</v>
      </c>
      <c r="I4256" s="6">
        <v>44013.592013888891</v>
      </c>
      <c r="J4256" t="s">
        <v>16</v>
      </c>
      <c r="K4256" s="6">
        <v>44013.73474537037</v>
      </c>
      <c r="M4256" t="s">
        <v>9811</v>
      </c>
      <c r="N4256" t="s">
        <v>9812</v>
      </c>
      <c r="Q4256" t="s">
        <v>1410</v>
      </c>
      <c r="R4256" t="s">
        <v>412</v>
      </c>
      <c r="S4256" t="s">
        <v>9813</v>
      </c>
      <c r="T4256" t="s">
        <v>338</v>
      </c>
      <c r="U4256" t="s">
        <v>530</v>
      </c>
      <c r="W4256" t="s">
        <v>9814</v>
      </c>
      <c r="Z4256" t="s">
        <v>9811</v>
      </c>
      <c r="AA4256" t="s">
        <v>9812</v>
      </c>
      <c r="AD4256" t="s">
        <v>1410</v>
      </c>
      <c r="AE4256" t="s">
        <v>412</v>
      </c>
      <c r="AF4256" t="s">
        <v>9813</v>
      </c>
      <c r="AG4256" t="s">
        <v>338</v>
      </c>
      <c r="AH4256" t="s">
        <v>530</v>
      </c>
      <c r="AJ4256" t="s">
        <v>9814</v>
      </c>
      <c r="AL4256" t="s">
        <v>339</v>
      </c>
      <c r="AM4256">
        <v>1</v>
      </c>
      <c r="AN4256">
        <v>1</v>
      </c>
      <c r="AO4256">
        <v>14899</v>
      </c>
      <c r="AQ4256">
        <v>124468</v>
      </c>
      <c r="AR4256">
        <v>53920001</v>
      </c>
      <c r="AS4256" t="s">
        <v>42</v>
      </c>
      <c r="AT4256" t="s">
        <v>40</v>
      </c>
      <c r="AW4256" t="s">
        <v>343</v>
      </c>
      <c r="BY4256" t="s">
        <v>342</v>
      </c>
      <c r="EQ4256">
        <v>247476</v>
      </c>
      <c r="ER4256" t="s">
        <v>9815</v>
      </c>
      <c r="EV4256">
        <v>17289413</v>
      </c>
      <c r="EW4256">
        <v>928</v>
      </c>
      <c r="EX4256">
        <v>221381</v>
      </c>
      <c r="EY4256" t="s">
        <v>9816</v>
      </c>
      <c r="EZ4256">
        <v>1</v>
      </c>
      <c r="FC4256">
        <v>95385</v>
      </c>
      <c r="FD4256" t="s">
        <v>3531</v>
      </c>
    </row>
    <row r="4257" spans="1:160" x14ac:dyDescent="0.3">
      <c r="A4257" t="str">
        <f>VLOOKUP(B4257,Table2[],3,FALSE)</f>
        <v>Digital</v>
      </c>
      <c r="B4257" t="str">
        <f>IF(OR(ISNUMBER(FIND("QVC",Z4257)),ISNUMBER(FIND("QVC",AL4257))),"QVC",IF(OR(ISNUMBER(FIND("NCO",H4257)),ISNUMBER(FIND("NCO",Y4257))), "NCO", IF(AL4257="consumer","PMD.com",VLOOKUP(LEFT(H4257,2),Tables!$E$1:$F$11,2,FALSE))))</f>
        <v>PMD.com</v>
      </c>
      <c r="C4257">
        <f t="shared" si="201"/>
        <v>51090030</v>
      </c>
      <c r="D4257">
        <f t="shared" si="202"/>
        <v>1</v>
      </c>
      <c r="E4257" t="str">
        <f t="shared" ca="1" si="200"/>
        <v>MTD orders shipped</v>
      </c>
      <c r="F4257" t="s">
        <v>3539</v>
      </c>
      <c r="G4257" t="s">
        <v>335</v>
      </c>
      <c r="H4257" t="s">
        <v>9810</v>
      </c>
      <c r="I4257" s="6">
        <v>44013.592013888891</v>
      </c>
      <c r="J4257" t="s">
        <v>16</v>
      </c>
      <c r="K4257" s="6">
        <v>44013.73474537037</v>
      </c>
      <c r="M4257" t="s">
        <v>9811</v>
      </c>
      <c r="N4257" t="s">
        <v>9812</v>
      </c>
      <c r="Q4257" t="s">
        <v>1410</v>
      </c>
      <c r="R4257" t="s">
        <v>412</v>
      </c>
      <c r="S4257" t="s">
        <v>9813</v>
      </c>
      <c r="T4257" t="s">
        <v>338</v>
      </c>
      <c r="U4257" t="s">
        <v>530</v>
      </c>
      <c r="W4257" t="s">
        <v>9814</v>
      </c>
      <c r="Z4257" t="s">
        <v>9811</v>
      </c>
      <c r="AA4257" t="s">
        <v>9812</v>
      </c>
      <c r="AD4257" t="s">
        <v>1410</v>
      </c>
      <c r="AE4257" t="s">
        <v>412</v>
      </c>
      <c r="AF4257" t="s">
        <v>9813</v>
      </c>
      <c r="AG4257" t="s">
        <v>338</v>
      </c>
      <c r="AH4257" t="s">
        <v>530</v>
      </c>
      <c r="AJ4257" t="s">
        <v>9814</v>
      </c>
      <c r="AL4257" t="s">
        <v>339</v>
      </c>
      <c r="AM4257">
        <v>1</v>
      </c>
      <c r="AN4257">
        <v>1</v>
      </c>
      <c r="AO4257">
        <v>6688</v>
      </c>
      <c r="AQ4257">
        <v>125960</v>
      </c>
      <c r="AR4257">
        <v>51090030</v>
      </c>
      <c r="AS4257" t="s">
        <v>3043</v>
      </c>
      <c r="AT4257" t="s">
        <v>628</v>
      </c>
      <c r="AW4257" t="s">
        <v>343</v>
      </c>
      <c r="BY4257" t="s">
        <v>342</v>
      </c>
      <c r="BZ4257" t="b">
        <v>0</v>
      </c>
      <c r="EQ4257">
        <v>243047</v>
      </c>
      <c r="ER4257" t="s">
        <v>9815</v>
      </c>
      <c r="EV4257">
        <v>17289413</v>
      </c>
      <c r="EW4257">
        <v>928</v>
      </c>
      <c r="EX4257">
        <v>221381</v>
      </c>
      <c r="EY4257" t="s">
        <v>9816</v>
      </c>
      <c r="EZ4257">
        <v>1</v>
      </c>
      <c r="FC4257">
        <v>95385</v>
      </c>
      <c r="FD4257" t="s">
        <v>3531</v>
      </c>
    </row>
    <row r="4258" spans="1:160" x14ac:dyDescent="0.3">
      <c r="A4258" t="str">
        <f>VLOOKUP(B4258,Table2[],3,FALSE)</f>
        <v>Digital</v>
      </c>
      <c r="B4258" t="str">
        <f>IF(OR(ISNUMBER(FIND("QVC",Z4258)),ISNUMBER(FIND("QVC",AL4258))),"QVC",IF(OR(ISNUMBER(FIND("NCO",H4258)),ISNUMBER(FIND("NCO",Y4258))), "NCO", IF(AL4258="consumer","PMD.com",VLOOKUP(LEFT(H4258,2),Tables!$E$1:$F$11,2,FALSE))))</f>
        <v>PMD.com</v>
      </c>
      <c r="C4258">
        <f t="shared" si="201"/>
        <v>55090001</v>
      </c>
      <c r="D4258">
        <f t="shared" si="202"/>
        <v>1</v>
      </c>
      <c r="E4258" t="str">
        <f t="shared" ca="1" si="200"/>
        <v>MTD orders shipped</v>
      </c>
      <c r="F4258" t="s">
        <v>3539</v>
      </c>
      <c r="G4258" t="s">
        <v>335</v>
      </c>
      <c r="H4258" t="s">
        <v>9817</v>
      </c>
      <c r="I4258" s="6">
        <v>44013.469317129631</v>
      </c>
      <c r="J4258" t="s">
        <v>16</v>
      </c>
      <c r="K4258" s="6">
        <v>44013.735763888886</v>
      </c>
      <c r="M4258" t="s">
        <v>9818</v>
      </c>
      <c r="N4258" t="s">
        <v>9819</v>
      </c>
      <c r="Q4258" t="s">
        <v>9820</v>
      </c>
      <c r="R4258" t="s">
        <v>389</v>
      </c>
      <c r="S4258">
        <v>14475</v>
      </c>
      <c r="T4258" t="s">
        <v>338</v>
      </c>
      <c r="U4258" t="s">
        <v>530</v>
      </c>
      <c r="W4258" t="s">
        <v>9821</v>
      </c>
      <c r="Z4258" t="s">
        <v>9818</v>
      </c>
      <c r="AA4258" t="s">
        <v>9819</v>
      </c>
      <c r="AD4258" t="s">
        <v>9820</v>
      </c>
      <c r="AE4258" t="s">
        <v>389</v>
      </c>
      <c r="AF4258">
        <v>14475</v>
      </c>
      <c r="AG4258" t="s">
        <v>338</v>
      </c>
      <c r="AH4258" t="s">
        <v>530</v>
      </c>
      <c r="AJ4258" t="s">
        <v>9821</v>
      </c>
      <c r="AL4258" t="s">
        <v>339</v>
      </c>
      <c r="AM4258">
        <v>1</v>
      </c>
      <c r="AN4258">
        <v>1</v>
      </c>
      <c r="AO4258">
        <v>5013</v>
      </c>
      <c r="AQ4258">
        <v>124478</v>
      </c>
      <c r="AR4258">
        <v>55090001</v>
      </c>
      <c r="AS4258" t="s">
        <v>995</v>
      </c>
      <c r="AT4258" t="s">
        <v>165</v>
      </c>
      <c r="AW4258" t="s">
        <v>340</v>
      </c>
      <c r="AX4258" t="s">
        <v>340</v>
      </c>
      <c r="AY4258" t="s">
        <v>382</v>
      </c>
      <c r="AZ4258">
        <v>0</v>
      </c>
      <c r="BY4258" t="s">
        <v>342</v>
      </c>
      <c r="EQ4258">
        <v>251219</v>
      </c>
      <c r="ER4258" t="s">
        <v>9822</v>
      </c>
      <c r="EV4258">
        <v>17289178</v>
      </c>
      <c r="EW4258">
        <v>928</v>
      </c>
      <c r="EX4258">
        <v>221327</v>
      </c>
      <c r="EY4258">
        <v>9.2748999964335493E+25</v>
      </c>
      <c r="EZ4258">
        <v>1</v>
      </c>
      <c r="FC4258">
        <v>55090001</v>
      </c>
      <c r="FD4258" t="s">
        <v>165</v>
      </c>
    </row>
    <row r="4259" spans="1:160" x14ac:dyDescent="0.3">
      <c r="A4259" t="str">
        <f>VLOOKUP(B4259,Table2[],3,FALSE)</f>
        <v>Digital</v>
      </c>
      <c r="B4259" t="str">
        <f>IF(OR(ISNUMBER(FIND("QVC",Z4259)),ISNUMBER(FIND("QVC",AL4259))),"QVC",IF(OR(ISNUMBER(FIND("NCO",H4259)),ISNUMBER(FIND("NCO",Y4259))), "NCO", IF(AL4259="consumer","PMD.com",VLOOKUP(LEFT(H4259,2),Tables!$E$1:$F$11,2,FALSE))))</f>
        <v>PMD.com</v>
      </c>
      <c r="C4259">
        <f t="shared" si="201"/>
        <v>5357</v>
      </c>
      <c r="D4259">
        <f t="shared" si="202"/>
        <v>1</v>
      </c>
      <c r="E4259" t="str">
        <f t="shared" ca="1" si="200"/>
        <v>MTD orders shipped</v>
      </c>
      <c r="F4259" t="s">
        <v>3539</v>
      </c>
      <c r="G4259" t="s">
        <v>335</v>
      </c>
      <c r="H4259" t="s">
        <v>9823</v>
      </c>
      <c r="I4259" s="6">
        <v>44013.471203703702</v>
      </c>
      <c r="J4259" t="s">
        <v>16</v>
      </c>
      <c r="K4259" s="6">
        <v>44013.735925925925</v>
      </c>
      <c r="M4259" t="s">
        <v>9824</v>
      </c>
      <c r="N4259" t="s">
        <v>9825</v>
      </c>
      <c r="Q4259" t="s">
        <v>754</v>
      </c>
      <c r="R4259" t="s">
        <v>414</v>
      </c>
      <c r="S4259" t="s">
        <v>9826</v>
      </c>
      <c r="T4259" t="s">
        <v>338</v>
      </c>
      <c r="U4259" t="s">
        <v>530</v>
      </c>
      <c r="W4259" t="s">
        <v>3506</v>
      </c>
      <c r="Z4259" t="s">
        <v>9824</v>
      </c>
      <c r="AA4259" t="s">
        <v>9825</v>
      </c>
      <c r="AD4259" t="s">
        <v>754</v>
      </c>
      <c r="AE4259" t="s">
        <v>414</v>
      </c>
      <c r="AF4259" t="s">
        <v>9826</v>
      </c>
      <c r="AG4259" t="s">
        <v>338</v>
      </c>
      <c r="AH4259" t="s">
        <v>530</v>
      </c>
      <c r="AJ4259" t="s">
        <v>3506</v>
      </c>
      <c r="AL4259" t="s">
        <v>339</v>
      </c>
      <c r="AM4259">
        <v>1</v>
      </c>
      <c r="AN4259">
        <v>1</v>
      </c>
      <c r="AO4259">
        <v>15182</v>
      </c>
      <c r="AQ4259">
        <v>124521</v>
      </c>
      <c r="AR4259">
        <v>5357</v>
      </c>
      <c r="AS4259" t="s">
        <v>87</v>
      </c>
      <c r="AT4259" t="s">
        <v>88</v>
      </c>
      <c r="AW4259" t="s">
        <v>340</v>
      </c>
      <c r="AX4259" t="s">
        <v>340</v>
      </c>
      <c r="AY4259" t="s">
        <v>351</v>
      </c>
      <c r="AZ4259" t="s">
        <v>379</v>
      </c>
      <c r="BY4259" t="s">
        <v>342</v>
      </c>
      <c r="EQ4259">
        <v>249142</v>
      </c>
      <c r="ER4259" t="s">
        <v>9827</v>
      </c>
      <c r="EV4259">
        <v>17289179</v>
      </c>
      <c r="EW4259">
        <v>928</v>
      </c>
      <c r="EX4259">
        <v>221328</v>
      </c>
      <c r="EY4259">
        <v>9.2748999964335493E+25</v>
      </c>
      <c r="EZ4259">
        <v>1</v>
      </c>
      <c r="FC4259">
        <v>5357</v>
      </c>
      <c r="FD4259" t="s">
        <v>88</v>
      </c>
    </row>
    <row r="4260" spans="1:160" x14ac:dyDescent="0.3">
      <c r="A4260" t="str">
        <f>VLOOKUP(B4260,Table2[],3,FALSE)</f>
        <v>Digital</v>
      </c>
      <c r="B4260" t="str">
        <f>IF(OR(ISNUMBER(FIND("QVC",Z4260)),ISNUMBER(FIND("QVC",AL4260))),"QVC",IF(OR(ISNUMBER(FIND("NCO",H4260)),ISNUMBER(FIND("NCO",Y4260))), "NCO", IF(AL4260="consumer","PMD.com",VLOOKUP(LEFT(H4260,2),Tables!$E$1:$F$11,2,FALSE))))</f>
        <v>PMD.com</v>
      </c>
      <c r="C4260">
        <f t="shared" si="201"/>
        <v>5341030</v>
      </c>
      <c r="D4260">
        <f t="shared" si="202"/>
        <v>1</v>
      </c>
      <c r="E4260" t="str">
        <f t="shared" ca="1" si="200"/>
        <v>MTD orders shipped</v>
      </c>
      <c r="F4260" t="s">
        <v>3539</v>
      </c>
      <c r="G4260" t="s">
        <v>335</v>
      </c>
      <c r="H4260" t="s">
        <v>9828</v>
      </c>
      <c r="I4260" s="6">
        <v>44013.312800925924</v>
      </c>
      <c r="J4260" t="s">
        <v>16</v>
      </c>
      <c r="K4260" s="6">
        <v>44013.736192129632</v>
      </c>
      <c r="M4260" t="s">
        <v>9829</v>
      </c>
      <c r="N4260" t="s">
        <v>9830</v>
      </c>
      <c r="Q4260" t="s">
        <v>1667</v>
      </c>
      <c r="R4260" t="s">
        <v>400</v>
      </c>
      <c r="S4260" t="s">
        <v>9831</v>
      </c>
      <c r="T4260" t="s">
        <v>338</v>
      </c>
      <c r="U4260" t="s">
        <v>530</v>
      </c>
      <c r="W4260" t="s">
        <v>9832</v>
      </c>
      <c r="Z4260" t="s">
        <v>9829</v>
      </c>
      <c r="AA4260" t="s">
        <v>9830</v>
      </c>
      <c r="AD4260" t="s">
        <v>1667</v>
      </c>
      <c r="AE4260" t="s">
        <v>400</v>
      </c>
      <c r="AF4260" t="s">
        <v>9831</v>
      </c>
      <c r="AG4260" t="s">
        <v>338</v>
      </c>
      <c r="AH4260" t="s">
        <v>530</v>
      </c>
      <c r="AJ4260" t="s">
        <v>9832</v>
      </c>
      <c r="AL4260" t="s">
        <v>339</v>
      </c>
      <c r="AM4260">
        <v>1</v>
      </c>
      <c r="AN4260">
        <v>1</v>
      </c>
      <c r="AO4260">
        <v>12859</v>
      </c>
      <c r="AQ4260">
        <v>124642</v>
      </c>
      <c r="AR4260">
        <v>5341030</v>
      </c>
      <c r="AS4260" t="s">
        <v>925</v>
      </c>
      <c r="AT4260" t="s">
        <v>926</v>
      </c>
      <c r="AW4260" t="s">
        <v>366</v>
      </c>
      <c r="AX4260" t="s">
        <v>366</v>
      </c>
      <c r="AY4260" t="s">
        <v>345</v>
      </c>
      <c r="AZ4260" t="s">
        <v>346</v>
      </c>
      <c r="BY4260" t="s">
        <v>342</v>
      </c>
      <c r="EQ4260">
        <v>243275</v>
      </c>
      <c r="ER4260" t="s">
        <v>9833</v>
      </c>
      <c r="EV4260">
        <v>17288993</v>
      </c>
      <c r="EW4260">
        <v>928</v>
      </c>
      <c r="EX4260">
        <v>221257</v>
      </c>
      <c r="EY4260" t="s">
        <v>9834</v>
      </c>
      <c r="EZ4260">
        <v>1</v>
      </c>
      <c r="FC4260">
        <v>95385</v>
      </c>
      <c r="FD4260" t="s">
        <v>3531</v>
      </c>
    </row>
    <row r="4261" spans="1:160" x14ac:dyDescent="0.3">
      <c r="A4261" t="str">
        <f>VLOOKUP(B4261,Table2[],3,FALSE)</f>
        <v>Digital</v>
      </c>
      <c r="B4261" t="str">
        <f>IF(OR(ISNUMBER(FIND("QVC",Z4261)),ISNUMBER(FIND("QVC",AL4261))),"QVC",IF(OR(ISNUMBER(FIND("NCO",H4261)),ISNUMBER(FIND("NCO",Y4261))), "NCO", IF(AL4261="consumer","PMD.com",VLOOKUP(LEFT(H4261,2),Tables!$E$1:$F$11,2,FALSE))))</f>
        <v>PMD.com</v>
      </c>
      <c r="C4261">
        <f t="shared" si="201"/>
        <v>55340001</v>
      </c>
      <c r="D4261">
        <f t="shared" si="202"/>
        <v>1</v>
      </c>
      <c r="E4261" t="str">
        <f t="shared" ca="1" si="200"/>
        <v>MTD orders shipped</v>
      </c>
      <c r="F4261" t="s">
        <v>3539</v>
      </c>
      <c r="G4261" t="s">
        <v>335</v>
      </c>
      <c r="H4261" t="s">
        <v>9828</v>
      </c>
      <c r="I4261" s="6">
        <v>44013.312800925924</v>
      </c>
      <c r="J4261" t="s">
        <v>16</v>
      </c>
      <c r="K4261" s="6">
        <v>44013.736192129632</v>
      </c>
      <c r="M4261" t="s">
        <v>9829</v>
      </c>
      <c r="N4261" t="s">
        <v>9830</v>
      </c>
      <c r="Q4261" t="s">
        <v>1667</v>
      </c>
      <c r="R4261" t="s">
        <v>400</v>
      </c>
      <c r="S4261" t="s">
        <v>9831</v>
      </c>
      <c r="T4261" t="s">
        <v>338</v>
      </c>
      <c r="U4261" t="s">
        <v>530</v>
      </c>
      <c r="W4261" t="s">
        <v>9832</v>
      </c>
      <c r="Z4261" t="s">
        <v>9829</v>
      </c>
      <c r="AA4261" t="s">
        <v>9830</v>
      </c>
      <c r="AD4261" t="s">
        <v>1667</v>
      </c>
      <c r="AE4261" t="s">
        <v>400</v>
      </c>
      <c r="AF4261" t="s">
        <v>9831</v>
      </c>
      <c r="AG4261" t="s">
        <v>338</v>
      </c>
      <c r="AH4261" t="s">
        <v>530</v>
      </c>
      <c r="AJ4261" t="s">
        <v>9832</v>
      </c>
      <c r="AL4261" t="s">
        <v>339</v>
      </c>
      <c r="AM4261">
        <v>1</v>
      </c>
      <c r="AN4261">
        <v>1</v>
      </c>
      <c r="AO4261">
        <v>8241</v>
      </c>
      <c r="AQ4261">
        <v>124480</v>
      </c>
      <c r="AR4261">
        <v>55340001</v>
      </c>
      <c r="AS4261" t="s">
        <v>1955</v>
      </c>
      <c r="AT4261" t="s">
        <v>71</v>
      </c>
      <c r="AW4261" t="s">
        <v>343</v>
      </c>
      <c r="BY4261" t="s">
        <v>342</v>
      </c>
      <c r="EQ4261">
        <v>249139</v>
      </c>
      <c r="ER4261" t="s">
        <v>9833</v>
      </c>
      <c r="EV4261">
        <v>17288993</v>
      </c>
      <c r="EW4261">
        <v>928</v>
      </c>
      <c r="EX4261">
        <v>221257</v>
      </c>
      <c r="EY4261" t="s">
        <v>9834</v>
      </c>
      <c r="EZ4261">
        <v>1</v>
      </c>
      <c r="FC4261">
        <v>95297</v>
      </c>
      <c r="FD4261" t="s">
        <v>1898</v>
      </c>
    </row>
    <row r="4262" spans="1:160" x14ac:dyDescent="0.3">
      <c r="A4262" t="str">
        <f>VLOOKUP(B4262,Table2[],3,FALSE)</f>
        <v>Digital</v>
      </c>
      <c r="B4262" t="str">
        <f>IF(OR(ISNUMBER(FIND("QVC",Z4262)),ISNUMBER(FIND("QVC",AL4262))),"QVC",IF(OR(ISNUMBER(FIND("NCO",H4262)),ISNUMBER(FIND("NCO",Y4262))), "NCO", IF(AL4262="consumer","PMD.com",VLOOKUP(LEFT(H4262,2),Tables!$E$1:$F$11,2,FALSE))))</f>
        <v>PMD.com</v>
      </c>
      <c r="C4262">
        <f t="shared" si="201"/>
        <v>53920001</v>
      </c>
      <c r="D4262">
        <f t="shared" si="202"/>
        <v>1</v>
      </c>
      <c r="E4262" t="str">
        <f t="shared" ca="1" si="200"/>
        <v>MTD orders shipped</v>
      </c>
      <c r="F4262" t="s">
        <v>3539</v>
      </c>
      <c r="G4262" t="s">
        <v>335</v>
      </c>
      <c r="H4262" t="s">
        <v>9828</v>
      </c>
      <c r="I4262" s="6">
        <v>44013.312800925924</v>
      </c>
      <c r="J4262" t="s">
        <v>16</v>
      </c>
      <c r="K4262" s="6">
        <v>44013.736192129632</v>
      </c>
      <c r="M4262" t="s">
        <v>9829</v>
      </c>
      <c r="N4262" t="s">
        <v>9830</v>
      </c>
      <c r="Q4262" t="s">
        <v>1667</v>
      </c>
      <c r="R4262" t="s">
        <v>400</v>
      </c>
      <c r="S4262" t="s">
        <v>9831</v>
      </c>
      <c r="T4262" t="s">
        <v>338</v>
      </c>
      <c r="U4262" t="s">
        <v>530</v>
      </c>
      <c r="W4262" t="s">
        <v>9832</v>
      </c>
      <c r="Z4262" t="s">
        <v>9829</v>
      </c>
      <c r="AA4262" t="s">
        <v>9830</v>
      </c>
      <c r="AD4262" t="s">
        <v>1667</v>
      </c>
      <c r="AE4262" t="s">
        <v>400</v>
      </c>
      <c r="AF4262" t="s">
        <v>9831</v>
      </c>
      <c r="AG4262" t="s">
        <v>338</v>
      </c>
      <c r="AH4262" t="s">
        <v>530</v>
      </c>
      <c r="AJ4262" t="s">
        <v>9832</v>
      </c>
      <c r="AL4262" t="s">
        <v>339</v>
      </c>
      <c r="AM4262">
        <v>1</v>
      </c>
      <c r="AN4262">
        <v>1</v>
      </c>
      <c r="AO4262">
        <v>14899</v>
      </c>
      <c r="AQ4262">
        <v>124468</v>
      </c>
      <c r="AR4262">
        <v>53920001</v>
      </c>
      <c r="AS4262" t="s">
        <v>42</v>
      </c>
      <c r="AT4262" t="s">
        <v>40</v>
      </c>
      <c r="AW4262" t="s">
        <v>343</v>
      </c>
      <c r="BY4262" t="s">
        <v>342</v>
      </c>
      <c r="EQ4262">
        <v>247476</v>
      </c>
      <c r="ER4262" t="s">
        <v>9833</v>
      </c>
      <c r="EV4262">
        <v>17288993</v>
      </c>
      <c r="EW4262">
        <v>928</v>
      </c>
      <c r="EX4262">
        <v>221257</v>
      </c>
      <c r="EY4262" t="s">
        <v>9834</v>
      </c>
      <c r="EZ4262">
        <v>1</v>
      </c>
      <c r="FC4262">
        <v>95385</v>
      </c>
      <c r="FD4262" t="s">
        <v>3531</v>
      </c>
    </row>
    <row r="4263" spans="1:160" x14ac:dyDescent="0.3">
      <c r="A4263" t="str">
        <f>VLOOKUP(B4263,Table2[],3,FALSE)</f>
        <v>Digital</v>
      </c>
      <c r="B4263" t="str">
        <f>IF(OR(ISNUMBER(FIND("QVC",Z4263)),ISNUMBER(FIND("QVC",AL4263))),"QVC",IF(OR(ISNUMBER(FIND("NCO",H4263)),ISNUMBER(FIND("NCO",Y4263))), "NCO", IF(AL4263="consumer","PMD.com",VLOOKUP(LEFT(H4263,2),Tables!$E$1:$F$11,2,FALSE))))</f>
        <v>PMD.com</v>
      </c>
      <c r="C4263">
        <f t="shared" si="201"/>
        <v>5354</v>
      </c>
      <c r="D4263">
        <f t="shared" si="202"/>
        <v>1</v>
      </c>
      <c r="E4263" t="str">
        <f t="shared" ca="1" si="200"/>
        <v>MTD orders shipped</v>
      </c>
      <c r="F4263" t="s">
        <v>3539</v>
      </c>
      <c r="G4263" t="s">
        <v>335</v>
      </c>
      <c r="H4263" t="s">
        <v>9828</v>
      </c>
      <c r="I4263" s="6">
        <v>44013.312800925924</v>
      </c>
      <c r="J4263" t="s">
        <v>16</v>
      </c>
      <c r="K4263" s="6">
        <v>44013.736192129632</v>
      </c>
      <c r="M4263" t="s">
        <v>9829</v>
      </c>
      <c r="N4263" t="s">
        <v>9830</v>
      </c>
      <c r="Q4263" t="s">
        <v>1667</v>
      </c>
      <c r="R4263" t="s">
        <v>400</v>
      </c>
      <c r="S4263" t="s">
        <v>9831</v>
      </c>
      <c r="T4263" t="s">
        <v>338</v>
      </c>
      <c r="U4263" t="s">
        <v>530</v>
      </c>
      <c r="W4263" t="s">
        <v>9832</v>
      </c>
      <c r="Z4263" t="s">
        <v>9829</v>
      </c>
      <c r="AA4263" t="s">
        <v>9830</v>
      </c>
      <c r="AD4263" t="s">
        <v>1667</v>
      </c>
      <c r="AE4263" t="s">
        <v>400</v>
      </c>
      <c r="AF4263" t="s">
        <v>9831</v>
      </c>
      <c r="AG4263" t="s">
        <v>338</v>
      </c>
      <c r="AH4263" t="s">
        <v>530</v>
      </c>
      <c r="AJ4263" t="s">
        <v>9832</v>
      </c>
      <c r="AL4263" t="s">
        <v>339</v>
      </c>
      <c r="AM4263">
        <v>1</v>
      </c>
      <c r="AN4263">
        <v>1</v>
      </c>
      <c r="AO4263">
        <v>5214</v>
      </c>
      <c r="AQ4263">
        <v>124518</v>
      </c>
      <c r="AR4263">
        <v>5354</v>
      </c>
      <c r="AS4263" t="s">
        <v>1753</v>
      </c>
      <c r="AT4263" t="s">
        <v>103</v>
      </c>
      <c r="AW4263" t="s">
        <v>340</v>
      </c>
      <c r="AX4263" t="s">
        <v>340</v>
      </c>
      <c r="AY4263" t="s">
        <v>351</v>
      </c>
      <c r="AZ4263" t="s">
        <v>415</v>
      </c>
      <c r="BY4263" t="s">
        <v>342</v>
      </c>
      <c r="EQ4263">
        <v>249176</v>
      </c>
      <c r="ER4263" t="s">
        <v>9833</v>
      </c>
      <c r="EV4263">
        <v>17288993</v>
      </c>
      <c r="EW4263">
        <v>928</v>
      </c>
      <c r="EX4263">
        <v>221257</v>
      </c>
      <c r="EY4263" t="s">
        <v>9834</v>
      </c>
      <c r="EZ4263">
        <v>1</v>
      </c>
      <c r="FC4263">
        <v>5354</v>
      </c>
      <c r="FD4263" t="s">
        <v>103</v>
      </c>
    </row>
    <row r="4264" spans="1:160" x14ac:dyDescent="0.3">
      <c r="A4264" t="str">
        <f>VLOOKUP(B4264,Table2[],3,FALSE)</f>
        <v>Digital</v>
      </c>
      <c r="B4264" t="str">
        <f>IF(OR(ISNUMBER(FIND("QVC",Z4264)),ISNUMBER(FIND("QVC",AL4264))),"QVC",IF(OR(ISNUMBER(FIND("NCO",H4264)),ISNUMBER(FIND("NCO",Y4264))), "NCO", IF(AL4264="consumer","PMD.com",VLOOKUP(LEFT(H4264,2),Tables!$E$1:$F$11,2,FALSE))))</f>
        <v>PMD.com</v>
      </c>
      <c r="C4264">
        <f t="shared" si="201"/>
        <v>52430001</v>
      </c>
      <c r="D4264">
        <f t="shared" si="202"/>
        <v>1</v>
      </c>
      <c r="E4264" t="str">
        <f t="shared" ca="1" si="200"/>
        <v>MTD orders shipped</v>
      </c>
      <c r="F4264" t="s">
        <v>3539</v>
      </c>
      <c r="G4264" t="s">
        <v>335</v>
      </c>
      <c r="H4264" t="s">
        <v>9828</v>
      </c>
      <c r="I4264" s="6">
        <v>44013.312800925924</v>
      </c>
      <c r="J4264" t="s">
        <v>16</v>
      </c>
      <c r="K4264" s="6">
        <v>44013.736192129632</v>
      </c>
      <c r="M4264" t="s">
        <v>9829</v>
      </c>
      <c r="N4264" t="s">
        <v>9830</v>
      </c>
      <c r="Q4264" t="s">
        <v>1667</v>
      </c>
      <c r="R4264" t="s">
        <v>400</v>
      </c>
      <c r="S4264" t="s">
        <v>9831</v>
      </c>
      <c r="T4264" t="s">
        <v>338</v>
      </c>
      <c r="U4264" t="s">
        <v>530</v>
      </c>
      <c r="W4264" t="s">
        <v>9832</v>
      </c>
      <c r="Z4264" t="s">
        <v>9829</v>
      </c>
      <c r="AA4264" t="s">
        <v>9830</v>
      </c>
      <c r="AD4264" t="s">
        <v>1667</v>
      </c>
      <c r="AE4264" t="s">
        <v>400</v>
      </c>
      <c r="AF4264" t="s">
        <v>9831</v>
      </c>
      <c r="AG4264" t="s">
        <v>338</v>
      </c>
      <c r="AH4264" t="s">
        <v>530</v>
      </c>
      <c r="AJ4264" t="s">
        <v>9832</v>
      </c>
      <c r="AL4264" t="s">
        <v>339</v>
      </c>
      <c r="AM4264">
        <v>1</v>
      </c>
      <c r="AN4264">
        <v>1</v>
      </c>
      <c r="AO4264">
        <v>12063</v>
      </c>
      <c r="AQ4264">
        <v>127155</v>
      </c>
      <c r="AR4264">
        <v>52430001</v>
      </c>
      <c r="AS4264" t="s">
        <v>927</v>
      </c>
      <c r="AT4264" t="s">
        <v>75</v>
      </c>
      <c r="AW4264" t="s">
        <v>340</v>
      </c>
      <c r="AX4264" t="s">
        <v>340</v>
      </c>
      <c r="AY4264" t="s">
        <v>357</v>
      </c>
      <c r="AZ4264" t="s">
        <v>363</v>
      </c>
      <c r="BY4264" t="s">
        <v>342</v>
      </c>
      <c r="EQ4264">
        <v>249990</v>
      </c>
      <c r="ER4264" t="s">
        <v>9833</v>
      </c>
      <c r="EV4264">
        <v>17288993</v>
      </c>
      <c r="EW4264">
        <v>928</v>
      </c>
      <c r="EX4264">
        <v>221257</v>
      </c>
      <c r="EY4264" t="s">
        <v>9834</v>
      </c>
      <c r="EZ4264">
        <v>1</v>
      </c>
      <c r="FC4264">
        <v>95297</v>
      </c>
      <c r="FD4264" t="s">
        <v>1898</v>
      </c>
    </row>
    <row r="4265" spans="1:160" x14ac:dyDescent="0.3">
      <c r="A4265" t="str">
        <f>VLOOKUP(B4265,Table2[],3,FALSE)</f>
        <v>Digital</v>
      </c>
      <c r="B4265" t="str">
        <f>IF(OR(ISNUMBER(FIND("QVC",Z4265)),ISNUMBER(FIND("QVC",AL4265))),"QVC",IF(OR(ISNUMBER(FIND("NCO",H4265)),ISNUMBER(FIND("NCO",Y4265))), "NCO", IF(AL4265="consumer","PMD.com",VLOOKUP(LEFT(H4265,2),Tables!$E$1:$F$11,2,FALSE))))</f>
        <v>PMD.com</v>
      </c>
      <c r="C4265">
        <f t="shared" si="201"/>
        <v>52430001</v>
      </c>
      <c r="D4265">
        <f t="shared" si="202"/>
        <v>1</v>
      </c>
      <c r="E4265" t="str">
        <f t="shared" ca="1" si="200"/>
        <v>MTD orders shipped</v>
      </c>
      <c r="F4265" t="s">
        <v>3539</v>
      </c>
      <c r="G4265" t="s">
        <v>335</v>
      </c>
      <c r="H4265" t="s">
        <v>9828</v>
      </c>
      <c r="I4265" s="6">
        <v>44013.312800925924</v>
      </c>
      <c r="J4265" t="s">
        <v>16</v>
      </c>
      <c r="K4265" s="6">
        <v>44013.736192129632</v>
      </c>
      <c r="M4265" t="s">
        <v>9829</v>
      </c>
      <c r="N4265" t="s">
        <v>9830</v>
      </c>
      <c r="Q4265" t="s">
        <v>1667</v>
      </c>
      <c r="R4265" t="s">
        <v>400</v>
      </c>
      <c r="S4265" t="s">
        <v>9831</v>
      </c>
      <c r="T4265" t="s">
        <v>338</v>
      </c>
      <c r="U4265" t="s">
        <v>530</v>
      </c>
      <c r="W4265" t="s">
        <v>9832</v>
      </c>
      <c r="Z4265" t="s">
        <v>9829</v>
      </c>
      <c r="AA4265" t="s">
        <v>9830</v>
      </c>
      <c r="AD4265" t="s">
        <v>1667</v>
      </c>
      <c r="AE4265" t="s">
        <v>400</v>
      </c>
      <c r="AF4265" t="s">
        <v>9831</v>
      </c>
      <c r="AG4265" t="s">
        <v>338</v>
      </c>
      <c r="AH4265" t="s">
        <v>530</v>
      </c>
      <c r="AJ4265" t="s">
        <v>9832</v>
      </c>
      <c r="AL4265" t="s">
        <v>339</v>
      </c>
      <c r="AM4265">
        <v>1</v>
      </c>
      <c r="AN4265">
        <v>1</v>
      </c>
      <c r="AO4265">
        <v>12063</v>
      </c>
      <c r="AQ4265">
        <v>127155</v>
      </c>
      <c r="AR4265">
        <v>52430001</v>
      </c>
      <c r="AS4265" t="s">
        <v>927</v>
      </c>
      <c r="AT4265" t="s">
        <v>75</v>
      </c>
      <c r="AW4265" t="s">
        <v>340</v>
      </c>
      <c r="AX4265" t="s">
        <v>340</v>
      </c>
      <c r="AY4265" t="s">
        <v>357</v>
      </c>
      <c r="AZ4265" t="s">
        <v>363</v>
      </c>
      <c r="BY4265" t="s">
        <v>342</v>
      </c>
      <c r="EQ4265">
        <v>249990</v>
      </c>
      <c r="ER4265" t="s">
        <v>9833</v>
      </c>
      <c r="EV4265">
        <v>17288993</v>
      </c>
      <c r="EW4265">
        <v>928</v>
      </c>
      <c r="EX4265">
        <v>221257</v>
      </c>
      <c r="EY4265" t="s">
        <v>9834</v>
      </c>
      <c r="EZ4265">
        <v>1</v>
      </c>
      <c r="FC4265">
        <v>95385</v>
      </c>
      <c r="FD4265" t="s">
        <v>3531</v>
      </c>
    </row>
    <row r="4266" spans="1:160" x14ac:dyDescent="0.3">
      <c r="A4266" t="str">
        <f>VLOOKUP(B4266,Table2[],3,FALSE)</f>
        <v>Digital</v>
      </c>
      <c r="B4266" t="str">
        <f>IF(OR(ISNUMBER(FIND("QVC",Z4266)),ISNUMBER(FIND("QVC",AL4266))),"QVC",IF(OR(ISNUMBER(FIND("NCO",H4266)),ISNUMBER(FIND("NCO",Y4266))), "NCO", IF(AL4266="consumer","PMD.com",VLOOKUP(LEFT(H4266,2),Tables!$E$1:$F$11,2,FALSE))))</f>
        <v>PMD.com</v>
      </c>
      <c r="C4266">
        <f t="shared" si="201"/>
        <v>53190001</v>
      </c>
      <c r="D4266">
        <f t="shared" si="202"/>
        <v>1</v>
      </c>
      <c r="E4266" t="str">
        <f t="shared" ca="1" si="200"/>
        <v>MTD orders shipped</v>
      </c>
      <c r="F4266" t="s">
        <v>3539</v>
      </c>
      <c r="G4266" t="s">
        <v>335</v>
      </c>
      <c r="H4266" t="s">
        <v>9828</v>
      </c>
      <c r="I4266" s="6">
        <v>44013.312800925924</v>
      </c>
      <c r="J4266" t="s">
        <v>16</v>
      </c>
      <c r="K4266" s="6">
        <v>44013.736192129632</v>
      </c>
      <c r="M4266" t="s">
        <v>9829</v>
      </c>
      <c r="N4266" t="s">
        <v>9830</v>
      </c>
      <c r="Q4266" t="s">
        <v>1667</v>
      </c>
      <c r="R4266" t="s">
        <v>400</v>
      </c>
      <c r="S4266" t="s">
        <v>9831</v>
      </c>
      <c r="T4266" t="s">
        <v>338</v>
      </c>
      <c r="U4266" t="s">
        <v>530</v>
      </c>
      <c r="W4266" t="s">
        <v>9832</v>
      </c>
      <c r="Z4266" t="s">
        <v>9829</v>
      </c>
      <c r="AA4266" t="s">
        <v>9830</v>
      </c>
      <c r="AD4266" t="s">
        <v>1667</v>
      </c>
      <c r="AE4266" t="s">
        <v>400</v>
      </c>
      <c r="AF4266" t="s">
        <v>9831</v>
      </c>
      <c r="AG4266" t="s">
        <v>338</v>
      </c>
      <c r="AH4266" t="s">
        <v>530</v>
      </c>
      <c r="AJ4266" t="s">
        <v>9832</v>
      </c>
      <c r="AL4266" t="s">
        <v>339</v>
      </c>
      <c r="AM4266">
        <v>1</v>
      </c>
      <c r="AN4266">
        <v>1</v>
      </c>
      <c r="AO4266">
        <v>4496</v>
      </c>
      <c r="AQ4266">
        <v>124009</v>
      </c>
      <c r="AR4266">
        <v>53190001</v>
      </c>
      <c r="AS4266" t="s">
        <v>1003</v>
      </c>
      <c r="AT4266" t="s">
        <v>53</v>
      </c>
      <c r="AW4266" t="s">
        <v>340</v>
      </c>
      <c r="AX4266" t="s">
        <v>340</v>
      </c>
      <c r="AY4266" t="s">
        <v>357</v>
      </c>
      <c r="AZ4266" t="s">
        <v>361</v>
      </c>
      <c r="BY4266" t="s">
        <v>342</v>
      </c>
      <c r="EQ4266">
        <v>252079</v>
      </c>
      <c r="ER4266" t="s">
        <v>9833</v>
      </c>
      <c r="EV4266">
        <v>17288993</v>
      </c>
      <c r="EW4266">
        <v>928</v>
      </c>
      <c r="EX4266">
        <v>221257</v>
      </c>
      <c r="EY4266" t="s">
        <v>9834</v>
      </c>
      <c r="EZ4266">
        <v>1</v>
      </c>
      <c r="FC4266">
        <v>95297</v>
      </c>
      <c r="FD4266" t="s">
        <v>1898</v>
      </c>
    </row>
    <row r="4267" spans="1:160" x14ac:dyDescent="0.3">
      <c r="A4267" t="str">
        <f>VLOOKUP(B4267,Table2[],3,FALSE)</f>
        <v>Digital</v>
      </c>
      <c r="B4267" t="str">
        <f>IF(OR(ISNUMBER(FIND("QVC",Z4267)),ISNUMBER(FIND("QVC",AL4267))),"QVC",IF(OR(ISNUMBER(FIND("NCO",H4267)),ISNUMBER(FIND("NCO",Y4267))), "NCO", IF(AL4267="consumer","PMD.com",VLOOKUP(LEFT(H4267,2),Tables!$E$1:$F$11,2,FALSE))))</f>
        <v>PMD.com</v>
      </c>
      <c r="C4267">
        <f t="shared" si="201"/>
        <v>51090030</v>
      </c>
      <c r="D4267">
        <f t="shared" si="202"/>
        <v>1</v>
      </c>
      <c r="E4267" t="str">
        <f t="shared" ca="1" si="200"/>
        <v>MTD orders shipped</v>
      </c>
      <c r="F4267" t="s">
        <v>3539</v>
      </c>
      <c r="G4267" t="s">
        <v>335</v>
      </c>
      <c r="H4267" t="s">
        <v>9828</v>
      </c>
      <c r="I4267" s="6">
        <v>44013.312800925924</v>
      </c>
      <c r="J4267" t="s">
        <v>16</v>
      </c>
      <c r="K4267" s="6">
        <v>44013.736192129632</v>
      </c>
      <c r="M4267" t="s">
        <v>9829</v>
      </c>
      <c r="N4267" t="s">
        <v>9830</v>
      </c>
      <c r="Q4267" t="s">
        <v>1667</v>
      </c>
      <c r="R4267" t="s">
        <v>400</v>
      </c>
      <c r="S4267" t="s">
        <v>9831</v>
      </c>
      <c r="T4267" t="s">
        <v>338</v>
      </c>
      <c r="U4267" t="s">
        <v>530</v>
      </c>
      <c r="W4267" t="s">
        <v>9832</v>
      </c>
      <c r="Z4267" t="s">
        <v>9829</v>
      </c>
      <c r="AA4267" t="s">
        <v>9830</v>
      </c>
      <c r="AD4267" t="s">
        <v>1667</v>
      </c>
      <c r="AE4267" t="s">
        <v>400</v>
      </c>
      <c r="AF4267" t="s">
        <v>9831</v>
      </c>
      <c r="AG4267" t="s">
        <v>338</v>
      </c>
      <c r="AH4267" t="s">
        <v>530</v>
      </c>
      <c r="AJ4267" t="s">
        <v>9832</v>
      </c>
      <c r="AL4267" t="s">
        <v>339</v>
      </c>
      <c r="AM4267">
        <v>1</v>
      </c>
      <c r="AN4267">
        <v>1</v>
      </c>
      <c r="AO4267">
        <v>6688</v>
      </c>
      <c r="AQ4267">
        <v>125960</v>
      </c>
      <c r="AR4267">
        <v>51090030</v>
      </c>
      <c r="AS4267" t="s">
        <v>3043</v>
      </c>
      <c r="AT4267" t="s">
        <v>628</v>
      </c>
      <c r="AW4267" t="s">
        <v>343</v>
      </c>
      <c r="BY4267" t="s">
        <v>342</v>
      </c>
      <c r="BZ4267" t="b">
        <v>0</v>
      </c>
      <c r="EQ4267">
        <v>243047</v>
      </c>
      <c r="ER4267" t="s">
        <v>9833</v>
      </c>
      <c r="EV4267">
        <v>17288993</v>
      </c>
      <c r="EW4267">
        <v>928</v>
      </c>
      <c r="EX4267">
        <v>221257</v>
      </c>
      <c r="EY4267" t="s">
        <v>9834</v>
      </c>
      <c r="EZ4267">
        <v>1</v>
      </c>
      <c r="FC4267">
        <v>95385</v>
      </c>
      <c r="FD4267" t="s">
        <v>3531</v>
      </c>
    </row>
    <row r="4268" spans="1:160" x14ac:dyDescent="0.3">
      <c r="A4268" t="str">
        <f>VLOOKUP(B4268,Table2[],3,FALSE)</f>
        <v>Digital</v>
      </c>
      <c r="B4268" t="str">
        <f>IF(OR(ISNUMBER(FIND("QVC",Z4268)),ISNUMBER(FIND("QVC",AL4268))),"QVC",IF(OR(ISNUMBER(FIND("NCO",H4268)),ISNUMBER(FIND("NCO",Y4268))), "NCO", IF(AL4268="consumer","PMD.com",VLOOKUP(LEFT(H4268,2),Tables!$E$1:$F$11,2,FALSE))))</f>
        <v>PMD.com</v>
      </c>
      <c r="C4268">
        <f t="shared" si="201"/>
        <v>52230001</v>
      </c>
      <c r="D4268">
        <f t="shared" si="202"/>
        <v>1</v>
      </c>
      <c r="E4268" t="str">
        <f t="shared" ca="1" si="200"/>
        <v>MTD orders shipped</v>
      </c>
      <c r="F4268" t="s">
        <v>3539</v>
      </c>
      <c r="G4268" t="s">
        <v>335</v>
      </c>
      <c r="H4268" t="s">
        <v>9835</v>
      </c>
      <c r="I4268" s="6">
        <v>44013.48133101852</v>
      </c>
      <c r="J4268" t="s">
        <v>16</v>
      </c>
      <c r="K4268" s="6">
        <v>44013.73636574074</v>
      </c>
      <c r="M4268" t="s">
        <v>9836</v>
      </c>
      <c r="N4268" t="s">
        <v>9837</v>
      </c>
      <c r="Q4268" t="s">
        <v>2225</v>
      </c>
      <c r="R4268" t="s">
        <v>368</v>
      </c>
      <c r="S4268">
        <v>30253</v>
      </c>
      <c r="T4268" t="s">
        <v>338</v>
      </c>
      <c r="U4268" t="s">
        <v>530</v>
      </c>
      <c r="W4268" t="s">
        <v>9838</v>
      </c>
      <c r="Z4268" t="s">
        <v>9836</v>
      </c>
      <c r="AA4268" t="s">
        <v>9837</v>
      </c>
      <c r="AD4268" t="s">
        <v>2225</v>
      </c>
      <c r="AE4268" t="s">
        <v>368</v>
      </c>
      <c r="AF4268">
        <v>30253</v>
      </c>
      <c r="AG4268" t="s">
        <v>338</v>
      </c>
      <c r="AH4268" t="s">
        <v>530</v>
      </c>
      <c r="AJ4268" t="s">
        <v>9838</v>
      </c>
      <c r="AL4268" t="s">
        <v>339</v>
      </c>
      <c r="AM4268">
        <v>1</v>
      </c>
      <c r="AN4268">
        <v>1</v>
      </c>
      <c r="AO4268">
        <v>1194</v>
      </c>
      <c r="AQ4268">
        <v>124434</v>
      </c>
      <c r="AR4268">
        <v>52230001</v>
      </c>
      <c r="AS4268" t="s">
        <v>105</v>
      </c>
      <c r="AT4268" t="s">
        <v>106</v>
      </c>
      <c r="AW4268" t="s">
        <v>340</v>
      </c>
      <c r="AX4268" t="s">
        <v>340</v>
      </c>
      <c r="AY4268" t="s">
        <v>341</v>
      </c>
      <c r="AZ4268">
        <v>0</v>
      </c>
      <c r="BY4268" t="s">
        <v>342</v>
      </c>
      <c r="EQ4268">
        <v>247324</v>
      </c>
      <c r="ER4268" t="s">
        <v>9839</v>
      </c>
      <c r="EV4268">
        <v>17289182</v>
      </c>
      <c r="EW4268">
        <v>928</v>
      </c>
      <c r="EX4268">
        <v>221331</v>
      </c>
      <c r="EY4268">
        <v>9.2748999964335493E+25</v>
      </c>
      <c r="EZ4268">
        <v>1</v>
      </c>
      <c r="FC4268">
        <v>52230001</v>
      </c>
      <c r="FD4268" t="s">
        <v>106</v>
      </c>
    </row>
    <row r="4269" spans="1:160" x14ac:dyDescent="0.3">
      <c r="A4269" t="str">
        <f>VLOOKUP(B4269,Table2[],3,FALSE)</f>
        <v>Digital</v>
      </c>
      <c r="B4269" t="str">
        <f>IF(OR(ISNUMBER(FIND("QVC",Z4269)),ISNUMBER(FIND("QVC",AL4269))),"QVC",IF(OR(ISNUMBER(FIND("NCO",H4269)),ISNUMBER(FIND("NCO",Y4269))), "NCO", IF(AL4269="consumer","PMD.com",VLOOKUP(LEFT(H4269,2),Tables!$E$1:$F$11,2,FALSE))))</f>
        <v>PMD.com</v>
      </c>
      <c r="C4269">
        <f t="shared" si="201"/>
        <v>52460001</v>
      </c>
      <c r="D4269">
        <f t="shared" si="202"/>
        <v>1</v>
      </c>
      <c r="E4269" t="str">
        <f t="shared" ca="1" si="200"/>
        <v>shifted orders shipped</v>
      </c>
      <c r="F4269" t="s">
        <v>3539</v>
      </c>
      <c r="G4269" t="s">
        <v>335</v>
      </c>
      <c r="H4269" t="s">
        <v>2124</v>
      </c>
      <c r="I4269" s="6">
        <v>44007.423564814817</v>
      </c>
      <c r="J4269" t="s">
        <v>16</v>
      </c>
      <c r="K4269" s="6">
        <v>44013.736539351848</v>
      </c>
      <c r="M4269" t="s">
        <v>9840</v>
      </c>
      <c r="N4269" t="s">
        <v>9841</v>
      </c>
      <c r="Q4269" t="s">
        <v>789</v>
      </c>
      <c r="R4269" t="s">
        <v>359</v>
      </c>
      <c r="S4269">
        <v>34203</v>
      </c>
      <c r="T4269" t="s">
        <v>338</v>
      </c>
      <c r="U4269" t="s">
        <v>530</v>
      </c>
      <c r="W4269" t="s">
        <v>9842</v>
      </c>
      <c r="Z4269" t="s">
        <v>9840</v>
      </c>
      <c r="AA4269" t="s">
        <v>9841</v>
      </c>
      <c r="AD4269" t="s">
        <v>789</v>
      </c>
      <c r="AE4269" t="s">
        <v>359</v>
      </c>
      <c r="AF4269">
        <v>34203</v>
      </c>
      <c r="AG4269" t="s">
        <v>338</v>
      </c>
      <c r="AH4269" t="s">
        <v>530</v>
      </c>
      <c r="AJ4269" t="s">
        <v>9842</v>
      </c>
      <c r="AL4269" t="s">
        <v>339</v>
      </c>
      <c r="AM4269">
        <v>1</v>
      </c>
      <c r="AN4269">
        <v>1</v>
      </c>
      <c r="AO4269">
        <v>14007</v>
      </c>
      <c r="AQ4269">
        <v>127157</v>
      </c>
      <c r="AR4269">
        <v>52460001</v>
      </c>
      <c r="AS4269" t="s">
        <v>972</v>
      </c>
      <c r="AT4269" t="s">
        <v>76</v>
      </c>
      <c r="AW4269" t="s">
        <v>340</v>
      </c>
      <c r="AX4269" t="s">
        <v>340</v>
      </c>
      <c r="AY4269" t="s">
        <v>341</v>
      </c>
      <c r="AZ4269">
        <v>0</v>
      </c>
      <c r="BY4269" t="s">
        <v>342</v>
      </c>
      <c r="EQ4269">
        <v>252044</v>
      </c>
      <c r="ER4269" t="s">
        <v>2125</v>
      </c>
      <c r="EV4269">
        <v>17271746</v>
      </c>
      <c r="EW4269">
        <v>928</v>
      </c>
      <c r="EX4269">
        <v>211039</v>
      </c>
      <c r="EY4269" t="s">
        <v>9843</v>
      </c>
      <c r="EZ4269">
        <v>1</v>
      </c>
      <c r="FC4269">
        <v>52460001</v>
      </c>
      <c r="FD4269" t="s">
        <v>76</v>
      </c>
    </row>
    <row r="4270" spans="1:160" x14ac:dyDescent="0.3">
      <c r="A4270" t="str">
        <f>VLOOKUP(B4270,Table2[],3,FALSE)</f>
        <v>Digital</v>
      </c>
      <c r="B4270" t="str">
        <f>IF(OR(ISNUMBER(FIND("QVC",Z4270)),ISNUMBER(FIND("QVC",AL4270))),"QVC",IF(OR(ISNUMBER(FIND("NCO",H4270)),ISNUMBER(FIND("NCO",Y4270))), "NCO", IF(AL4270="consumer","PMD.com",VLOOKUP(LEFT(H4270,2),Tables!$E$1:$F$11,2,FALSE))))</f>
        <v>PMD.com</v>
      </c>
      <c r="C4270">
        <f t="shared" si="201"/>
        <v>53160001</v>
      </c>
      <c r="D4270">
        <f t="shared" si="202"/>
        <v>1</v>
      </c>
      <c r="E4270" t="str">
        <f t="shared" ca="1" si="200"/>
        <v>shifted orders shipped</v>
      </c>
      <c r="F4270" t="s">
        <v>3539</v>
      </c>
      <c r="G4270" t="s">
        <v>335</v>
      </c>
      <c r="H4270" t="s">
        <v>2124</v>
      </c>
      <c r="I4270" s="6">
        <v>44007.423564814817</v>
      </c>
      <c r="J4270" t="s">
        <v>16</v>
      </c>
      <c r="K4270" s="6">
        <v>44013.736539351848</v>
      </c>
      <c r="M4270" t="s">
        <v>9840</v>
      </c>
      <c r="N4270" t="s">
        <v>9841</v>
      </c>
      <c r="Q4270" t="s">
        <v>789</v>
      </c>
      <c r="R4270" t="s">
        <v>359</v>
      </c>
      <c r="S4270">
        <v>34203</v>
      </c>
      <c r="T4270" t="s">
        <v>338</v>
      </c>
      <c r="U4270" t="s">
        <v>530</v>
      </c>
      <c r="W4270" t="s">
        <v>9842</v>
      </c>
      <c r="Z4270" t="s">
        <v>9840</v>
      </c>
      <c r="AA4270" t="s">
        <v>9841</v>
      </c>
      <c r="AD4270" t="s">
        <v>789</v>
      </c>
      <c r="AE4270" t="s">
        <v>359</v>
      </c>
      <c r="AF4270">
        <v>34203</v>
      </c>
      <c r="AG4270" t="s">
        <v>338</v>
      </c>
      <c r="AH4270" t="s">
        <v>530</v>
      </c>
      <c r="AJ4270" t="s">
        <v>9842</v>
      </c>
      <c r="AL4270" t="s">
        <v>339</v>
      </c>
      <c r="AM4270">
        <v>1</v>
      </c>
      <c r="AN4270">
        <v>1</v>
      </c>
      <c r="AO4270">
        <v>4322</v>
      </c>
      <c r="AQ4270">
        <v>124007</v>
      </c>
      <c r="AR4270">
        <v>53160001</v>
      </c>
      <c r="AS4270" t="s">
        <v>1895</v>
      </c>
      <c r="AT4270" t="s">
        <v>119</v>
      </c>
      <c r="AW4270" t="s">
        <v>340</v>
      </c>
      <c r="AX4270" t="s">
        <v>340</v>
      </c>
      <c r="AY4270" t="s">
        <v>341</v>
      </c>
      <c r="AZ4270">
        <v>0</v>
      </c>
      <c r="BY4270" t="s">
        <v>342</v>
      </c>
      <c r="EQ4270">
        <v>252959</v>
      </c>
      <c r="ER4270" t="s">
        <v>2125</v>
      </c>
      <c r="EV4270">
        <v>17271746</v>
      </c>
      <c r="EW4270">
        <v>928</v>
      </c>
      <c r="EX4270">
        <v>211039</v>
      </c>
      <c r="EY4270" t="s">
        <v>9843</v>
      </c>
      <c r="EZ4270">
        <v>1</v>
      </c>
      <c r="FC4270">
        <v>53160001</v>
      </c>
      <c r="FD4270" t="s">
        <v>119</v>
      </c>
    </row>
    <row r="4271" spans="1:160" x14ac:dyDescent="0.3">
      <c r="A4271" t="str">
        <f>VLOOKUP(B4271,Table2[],3,FALSE)</f>
        <v>Digital</v>
      </c>
      <c r="B4271" t="str">
        <f>IF(OR(ISNUMBER(FIND("QVC",Z4271)),ISNUMBER(FIND("QVC",AL4271))),"QVC",IF(OR(ISNUMBER(FIND("NCO",H4271)),ISNUMBER(FIND("NCO",Y4271))), "NCO", IF(AL4271="consumer","PMD.com",VLOOKUP(LEFT(H4271,2),Tables!$E$1:$F$11,2,FALSE))))</f>
        <v>PMD.com</v>
      </c>
      <c r="C4271">
        <f t="shared" si="201"/>
        <v>52240001</v>
      </c>
      <c r="D4271">
        <f t="shared" si="202"/>
        <v>1</v>
      </c>
      <c r="E4271" t="str">
        <f t="shared" ca="1" si="200"/>
        <v>shifted orders shipped</v>
      </c>
      <c r="F4271" t="s">
        <v>3539</v>
      </c>
      <c r="G4271" t="s">
        <v>335</v>
      </c>
      <c r="H4271" t="s">
        <v>2124</v>
      </c>
      <c r="I4271" s="6">
        <v>44007.423564814817</v>
      </c>
      <c r="J4271" t="s">
        <v>16</v>
      </c>
      <c r="K4271" s="6">
        <v>44013.736539351848</v>
      </c>
      <c r="M4271" t="s">
        <v>9840</v>
      </c>
      <c r="N4271" t="s">
        <v>9841</v>
      </c>
      <c r="Q4271" t="s">
        <v>789</v>
      </c>
      <c r="R4271" t="s">
        <v>359</v>
      </c>
      <c r="S4271">
        <v>34203</v>
      </c>
      <c r="T4271" t="s">
        <v>338</v>
      </c>
      <c r="U4271" t="s">
        <v>530</v>
      </c>
      <c r="W4271" t="s">
        <v>9842</v>
      </c>
      <c r="Z4271" t="s">
        <v>9840</v>
      </c>
      <c r="AA4271" t="s">
        <v>9841</v>
      </c>
      <c r="AD4271" t="s">
        <v>789</v>
      </c>
      <c r="AE4271" t="s">
        <v>359</v>
      </c>
      <c r="AF4271">
        <v>34203</v>
      </c>
      <c r="AG4271" t="s">
        <v>338</v>
      </c>
      <c r="AH4271" t="s">
        <v>530</v>
      </c>
      <c r="AJ4271" t="s">
        <v>9842</v>
      </c>
      <c r="AL4271" t="s">
        <v>339</v>
      </c>
      <c r="AM4271">
        <v>1</v>
      </c>
      <c r="AN4271">
        <v>1</v>
      </c>
      <c r="AO4271">
        <v>5995</v>
      </c>
      <c r="AQ4271">
        <v>124435</v>
      </c>
      <c r="AR4271">
        <v>52240001</v>
      </c>
      <c r="AS4271" t="s">
        <v>107</v>
      </c>
      <c r="AT4271" t="s">
        <v>108</v>
      </c>
      <c r="AW4271" t="s">
        <v>340</v>
      </c>
      <c r="AX4271" t="s">
        <v>340</v>
      </c>
      <c r="AY4271" t="s">
        <v>341</v>
      </c>
      <c r="AZ4271">
        <v>0</v>
      </c>
      <c r="BY4271" t="s">
        <v>342</v>
      </c>
      <c r="EQ4271">
        <v>248987</v>
      </c>
      <c r="ER4271" t="s">
        <v>2125</v>
      </c>
      <c r="EV4271">
        <v>17271746</v>
      </c>
      <c r="EW4271">
        <v>928</v>
      </c>
      <c r="EX4271">
        <v>211039</v>
      </c>
      <c r="EY4271" t="s">
        <v>9843</v>
      </c>
      <c r="EZ4271">
        <v>1</v>
      </c>
      <c r="FC4271">
        <v>52240001</v>
      </c>
      <c r="FD4271" t="s">
        <v>108</v>
      </c>
    </row>
    <row r="4272" spans="1:160" x14ac:dyDescent="0.3">
      <c r="A4272" t="str">
        <f>VLOOKUP(B4272,Table2[],3,FALSE)</f>
        <v>Digital</v>
      </c>
      <c r="B4272" t="str">
        <f>IF(OR(ISNUMBER(FIND("QVC",Z4272)),ISNUMBER(FIND("QVC",AL4272))),"QVC",IF(OR(ISNUMBER(FIND("NCO",H4272)),ISNUMBER(FIND("NCO",Y4272))), "NCO", IF(AL4272="consumer","PMD.com",VLOOKUP(LEFT(H4272,2),Tables!$E$1:$F$11,2,FALSE))))</f>
        <v>PMD.com</v>
      </c>
      <c r="C4272">
        <f t="shared" si="201"/>
        <v>51090061</v>
      </c>
      <c r="D4272">
        <f t="shared" si="202"/>
        <v>1</v>
      </c>
      <c r="E4272" t="str">
        <f t="shared" ca="1" si="200"/>
        <v>shifted orders shipped</v>
      </c>
      <c r="F4272" t="s">
        <v>3539</v>
      </c>
      <c r="G4272" t="s">
        <v>335</v>
      </c>
      <c r="H4272" t="s">
        <v>2124</v>
      </c>
      <c r="I4272" s="6">
        <v>44007.423564814817</v>
      </c>
      <c r="J4272" t="s">
        <v>16</v>
      </c>
      <c r="K4272" s="6">
        <v>44013.736539351848</v>
      </c>
      <c r="M4272" t="s">
        <v>9840</v>
      </c>
      <c r="N4272" t="s">
        <v>9841</v>
      </c>
      <c r="Q4272" t="s">
        <v>789</v>
      </c>
      <c r="R4272" t="s">
        <v>359</v>
      </c>
      <c r="S4272">
        <v>34203</v>
      </c>
      <c r="T4272" t="s">
        <v>338</v>
      </c>
      <c r="U4272" t="s">
        <v>530</v>
      </c>
      <c r="W4272" t="s">
        <v>9842</v>
      </c>
      <c r="Z4272" t="s">
        <v>9840</v>
      </c>
      <c r="AA4272" t="s">
        <v>9841</v>
      </c>
      <c r="AD4272" t="s">
        <v>789</v>
      </c>
      <c r="AE4272" t="s">
        <v>359</v>
      </c>
      <c r="AF4272">
        <v>34203</v>
      </c>
      <c r="AG4272" t="s">
        <v>338</v>
      </c>
      <c r="AH4272" t="s">
        <v>530</v>
      </c>
      <c r="AJ4272" t="s">
        <v>9842</v>
      </c>
      <c r="AL4272" t="s">
        <v>339</v>
      </c>
      <c r="AM4272">
        <v>1</v>
      </c>
      <c r="AN4272">
        <v>1</v>
      </c>
      <c r="AO4272">
        <v>8078</v>
      </c>
      <c r="AQ4272">
        <v>124010</v>
      </c>
      <c r="AR4272">
        <v>51090061</v>
      </c>
      <c r="AS4272" t="s">
        <v>1013</v>
      </c>
      <c r="AT4272" t="s">
        <v>122</v>
      </c>
      <c r="AW4272" t="s">
        <v>340</v>
      </c>
      <c r="AX4272" t="s">
        <v>340</v>
      </c>
      <c r="AY4272" t="s">
        <v>357</v>
      </c>
      <c r="AZ4272" t="s">
        <v>363</v>
      </c>
      <c r="BY4272" t="s">
        <v>342</v>
      </c>
      <c r="EQ4272">
        <v>251819</v>
      </c>
      <c r="ER4272" t="s">
        <v>2125</v>
      </c>
      <c r="EV4272">
        <v>17271746</v>
      </c>
      <c r="EW4272">
        <v>928</v>
      </c>
      <c r="EX4272">
        <v>211039</v>
      </c>
      <c r="EY4272" t="s">
        <v>9843</v>
      </c>
      <c r="EZ4272">
        <v>1</v>
      </c>
      <c r="FC4272">
        <v>51090061</v>
      </c>
      <c r="FD4272" t="s">
        <v>122</v>
      </c>
    </row>
    <row r="4273" spans="1:160" x14ac:dyDescent="0.3">
      <c r="A4273" t="str">
        <f>VLOOKUP(B4273,Table2[],3,FALSE)</f>
        <v>Digital</v>
      </c>
      <c r="B4273" t="str">
        <f>IF(OR(ISNUMBER(FIND("QVC",Z4273)),ISNUMBER(FIND("QVC",AL4273))),"QVC",IF(OR(ISNUMBER(FIND("NCO",H4273)),ISNUMBER(FIND("NCO",Y4273))), "NCO", IF(AL4273="consumer","PMD.com",VLOOKUP(LEFT(H4273,2),Tables!$E$1:$F$11,2,FALSE))))</f>
        <v>PMD.com</v>
      </c>
      <c r="C4273">
        <f t="shared" si="201"/>
        <v>535501</v>
      </c>
      <c r="D4273">
        <f t="shared" si="202"/>
        <v>1</v>
      </c>
      <c r="E4273" t="str">
        <f t="shared" ca="1" si="200"/>
        <v>shifted orders shipped</v>
      </c>
      <c r="F4273" t="s">
        <v>3539</v>
      </c>
      <c r="G4273" t="s">
        <v>335</v>
      </c>
      <c r="H4273" t="s">
        <v>2124</v>
      </c>
      <c r="I4273" s="6">
        <v>44007.423564814817</v>
      </c>
      <c r="J4273" t="s">
        <v>16</v>
      </c>
      <c r="K4273" s="6">
        <v>44013.736539351848</v>
      </c>
      <c r="M4273" t="s">
        <v>9840</v>
      </c>
      <c r="N4273" t="s">
        <v>9841</v>
      </c>
      <c r="Q4273" t="s">
        <v>789</v>
      </c>
      <c r="R4273" t="s">
        <v>359</v>
      </c>
      <c r="S4273">
        <v>34203</v>
      </c>
      <c r="T4273" t="s">
        <v>338</v>
      </c>
      <c r="U4273" t="s">
        <v>530</v>
      </c>
      <c r="W4273" t="s">
        <v>9842</v>
      </c>
      <c r="Z4273" t="s">
        <v>9840</v>
      </c>
      <c r="AA4273" t="s">
        <v>9841</v>
      </c>
      <c r="AD4273" t="s">
        <v>789</v>
      </c>
      <c r="AE4273" t="s">
        <v>359</v>
      </c>
      <c r="AF4273">
        <v>34203</v>
      </c>
      <c r="AG4273" t="s">
        <v>338</v>
      </c>
      <c r="AH4273" t="s">
        <v>530</v>
      </c>
      <c r="AJ4273" t="s">
        <v>9842</v>
      </c>
      <c r="AL4273" t="s">
        <v>339</v>
      </c>
      <c r="AM4273">
        <v>1</v>
      </c>
      <c r="AN4273">
        <v>1</v>
      </c>
      <c r="AO4273">
        <v>5715</v>
      </c>
      <c r="AQ4273">
        <v>124621</v>
      </c>
      <c r="AR4273">
        <v>535501</v>
      </c>
      <c r="AS4273" t="s">
        <v>158</v>
      </c>
      <c r="AT4273" t="s">
        <v>159</v>
      </c>
      <c r="AW4273" t="s">
        <v>340</v>
      </c>
      <c r="AX4273" t="s">
        <v>340</v>
      </c>
      <c r="AY4273" t="s">
        <v>351</v>
      </c>
      <c r="AZ4273" t="s">
        <v>441</v>
      </c>
      <c r="BY4273" t="s">
        <v>342</v>
      </c>
      <c r="EQ4273">
        <v>245276</v>
      </c>
      <c r="ER4273" t="s">
        <v>2125</v>
      </c>
      <c r="EV4273">
        <v>17271746</v>
      </c>
      <c r="EW4273">
        <v>928</v>
      </c>
      <c r="EX4273">
        <v>211039</v>
      </c>
      <c r="EY4273" t="s">
        <v>9843</v>
      </c>
      <c r="EZ4273">
        <v>1</v>
      </c>
      <c r="FC4273">
        <v>535501</v>
      </c>
      <c r="FD4273" t="s">
        <v>159</v>
      </c>
    </row>
    <row r="4274" spans="1:160" x14ac:dyDescent="0.3">
      <c r="A4274" t="str">
        <f>VLOOKUP(B4274,Table2[],3,FALSE)</f>
        <v>Digital</v>
      </c>
      <c r="B4274" t="str">
        <f>IF(OR(ISNUMBER(FIND("QVC",Z4274)),ISNUMBER(FIND("QVC",AL4274))),"QVC",IF(OR(ISNUMBER(FIND("NCO",H4274)),ISNUMBER(FIND("NCO",Y4274))), "NCO", IF(AL4274="consumer","PMD.com",VLOOKUP(LEFT(H4274,2),Tables!$E$1:$F$11,2,FALSE))))</f>
        <v>PMD.com</v>
      </c>
      <c r="C4274">
        <f t="shared" si="201"/>
        <v>51090030</v>
      </c>
      <c r="D4274">
        <f t="shared" si="202"/>
        <v>1</v>
      </c>
      <c r="E4274" t="str">
        <f t="shared" ca="1" si="200"/>
        <v>MTD orders shipped</v>
      </c>
      <c r="F4274" t="s">
        <v>3539</v>
      </c>
      <c r="G4274" t="s">
        <v>335</v>
      </c>
      <c r="H4274" t="s">
        <v>9844</v>
      </c>
      <c r="I4274" s="6">
        <v>44013.593263888892</v>
      </c>
      <c r="J4274" t="s">
        <v>16</v>
      </c>
      <c r="K4274" s="6">
        <v>44013.737141203703</v>
      </c>
      <c r="M4274" t="s">
        <v>1035</v>
      </c>
      <c r="N4274" t="s">
        <v>1036</v>
      </c>
      <c r="Q4274" t="s">
        <v>929</v>
      </c>
      <c r="R4274" t="s">
        <v>365</v>
      </c>
      <c r="S4274" t="s">
        <v>1037</v>
      </c>
      <c r="T4274" t="s">
        <v>338</v>
      </c>
      <c r="U4274" t="s">
        <v>530</v>
      </c>
      <c r="W4274" t="s">
        <v>1038</v>
      </c>
      <c r="Z4274" t="s">
        <v>1035</v>
      </c>
      <c r="AA4274" t="s">
        <v>1036</v>
      </c>
      <c r="AD4274" t="s">
        <v>929</v>
      </c>
      <c r="AE4274" t="s">
        <v>365</v>
      </c>
      <c r="AF4274" t="s">
        <v>1037</v>
      </c>
      <c r="AG4274" t="s">
        <v>338</v>
      </c>
      <c r="AH4274" t="s">
        <v>530</v>
      </c>
      <c r="AJ4274" t="s">
        <v>1038</v>
      </c>
      <c r="AL4274" t="s">
        <v>339</v>
      </c>
      <c r="AM4274">
        <v>1</v>
      </c>
      <c r="AN4274">
        <v>1</v>
      </c>
      <c r="AO4274">
        <v>6688</v>
      </c>
      <c r="AQ4274">
        <v>125960</v>
      </c>
      <c r="AR4274">
        <v>51090030</v>
      </c>
      <c r="AS4274" t="s">
        <v>3043</v>
      </c>
      <c r="AT4274" t="s">
        <v>628</v>
      </c>
      <c r="AW4274" t="s">
        <v>343</v>
      </c>
      <c r="BY4274" t="s">
        <v>342</v>
      </c>
      <c r="BZ4274" t="b">
        <v>0</v>
      </c>
      <c r="EQ4274">
        <v>243047</v>
      </c>
      <c r="ER4274" t="s">
        <v>9845</v>
      </c>
      <c r="EV4274">
        <v>17289414</v>
      </c>
      <c r="EW4274">
        <v>928</v>
      </c>
      <c r="EX4274">
        <v>221383</v>
      </c>
      <c r="EY4274" t="s">
        <v>9846</v>
      </c>
      <c r="EZ4274">
        <v>1</v>
      </c>
      <c r="FC4274">
        <v>95384</v>
      </c>
      <c r="FD4274" t="s">
        <v>3530</v>
      </c>
    </row>
    <row r="4275" spans="1:160" x14ac:dyDescent="0.3">
      <c r="A4275" t="str">
        <f>VLOOKUP(B4275,Table2[],3,FALSE)</f>
        <v>Digital</v>
      </c>
      <c r="B4275" t="str">
        <f>IF(OR(ISNUMBER(FIND("QVC",Z4275)),ISNUMBER(FIND("QVC",AL4275))),"QVC",IF(OR(ISNUMBER(FIND("NCO",H4275)),ISNUMBER(FIND("NCO",Y4275))), "NCO", IF(AL4275="consumer","PMD.com",VLOOKUP(LEFT(H4275,2),Tables!$E$1:$F$11,2,FALSE))))</f>
        <v>PMD.com</v>
      </c>
      <c r="C4275">
        <f t="shared" si="201"/>
        <v>52430001</v>
      </c>
      <c r="D4275">
        <f t="shared" si="202"/>
        <v>1</v>
      </c>
      <c r="E4275" t="str">
        <f t="shared" ca="1" si="200"/>
        <v>MTD orders shipped</v>
      </c>
      <c r="F4275" t="s">
        <v>3539</v>
      </c>
      <c r="G4275" t="s">
        <v>335</v>
      </c>
      <c r="H4275" t="s">
        <v>9844</v>
      </c>
      <c r="I4275" s="6">
        <v>44013.593263888892</v>
      </c>
      <c r="J4275" t="s">
        <v>16</v>
      </c>
      <c r="K4275" s="6">
        <v>44013.737141203703</v>
      </c>
      <c r="M4275" t="s">
        <v>1035</v>
      </c>
      <c r="N4275" t="s">
        <v>1036</v>
      </c>
      <c r="Q4275" t="s">
        <v>929</v>
      </c>
      <c r="R4275" t="s">
        <v>365</v>
      </c>
      <c r="S4275" t="s">
        <v>1037</v>
      </c>
      <c r="T4275" t="s">
        <v>338</v>
      </c>
      <c r="U4275" t="s">
        <v>530</v>
      </c>
      <c r="W4275" t="s">
        <v>1038</v>
      </c>
      <c r="Z4275" t="s">
        <v>1035</v>
      </c>
      <c r="AA4275" t="s">
        <v>1036</v>
      </c>
      <c r="AD4275" t="s">
        <v>929</v>
      </c>
      <c r="AE4275" t="s">
        <v>365</v>
      </c>
      <c r="AF4275" t="s">
        <v>1037</v>
      </c>
      <c r="AG4275" t="s">
        <v>338</v>
      </c>
      <c r="AH4275" t="s">
        <v>530</v>
      </c>
      <c r="AJ4275" t="s">
        <v>1038</v>
      </c>
      <c r="AL4275" t="s">
        <v>339</v>
      </c>
      <c r="AM4275">
        <v>1</v>
      </c>
      <c r="AN4275">
        <v>1</v>
      </c>
      <c r="AO4275">
        <v>12063</v>
      </c>
      <c r="AQ4275">
        <v>127155</v>
      </c>
      <c r="AR4275">
        <v>52430001</v>
      </c>
      <c r="AS4275" t="s">
        <v>9635</v>
      </c>
      <c r="AT4275" t="s">
        <v>75</v>
      </c>
      <c r="AW4275" t="s">
        <v>340</v>
      </c>
      <c r="AX4275" t="s">
        <v>340</v>
      </c>
      <c r="AY4275" t="s">
        <v>357</v>
      </c>
      <c r="AZ4275" t="s">
        <v>363</v>
      </c>
      <c r="BY4275" t="s">
        <v>342</v>
      </c>
      <c r="EQ4275">
        <v>252868</v>
      </c>
      <c r="ER4275" t="s">
        <v>9845</v>
      </c>
      <c r="EV4275">
        <v>17289414</v>
      </c>
      <c r="EW4275">
        <v>928</v>
      </c>
      <c r="EX4275">
        <v>221383</v>
      </c>
      <c r="EY4275" t="s">
        <v>9846</v>
      </c>
      <c r="EZ4275">
        <v>1</v>
      </c>
      <c r="FC4275">
        <v>95384</v>
      </c>
      <c r="FD4275" t="s">
        <v>3530</v>
      </c>
    </row>
    <row r="4276" spans="1:160" x14ac:dyDescent="0.3">
      <c r="A4276" t="str">
        <f>VLOOKUP(B4276,Table2[],3,FALSE)</f>
        <v>Digital</v>
      </c>
      <c r="B4276" t="str">
        <f>IF(OR(ISNUMBER(FIND("QVC",Z4276)),ISNUMBER(FIND("QVC",AL4276))),"QVC",IF(OR(ISNUMBER(FIND("NCO",H4276)),ISNUMBER(FIND("NCO",Y4276))), "NCO", IF(AL4276="consumer","PMD.com",VLOOKUP(LEFT(H4276,2),Tables!$E$1:$F$11,2,FALSE))))</f>
        <v>PMD.com</v>
      </c>
      <c r="C4276">
        <f t="shared" si="201"/>
        <v>53450011</v>
      </c>
      <c r="D4276">
        <f t="shared" si="202"/>
        <v>1</v>
      </c>
      <c r="E4276" t="str">
        <f t="shared" ca="1" si="200"/>
        <v>MTD orders shipped</v>
      </c>
      <c r="F4276" t="s">
        <v>3539</v>
      </c>
      <c r="G4276" t="s">
        <v>335</v>
      </c>
      <c r="H4276" t="s">
        <v>9844</v>
      </c>
      <c r="I4276" s="6">
        <v>44013.593263888892</v>
      </c>
      <c r="J4276" t="s">
        <v>16</v>
      </c>
      <c r="K4276" s="6">
        <v>44013.737141203703</v>
      </c>
      <c r="M4276" t="s">
        <v>1035</v>
      </c>
      <c r="N4276" t="s">
        <v>1036</v>
      </c>
      <c r="Q4276" t="s">
        <v>929</v>
      </c>
      <c r="R4276" t="s">
        <v>365</v>
      </c>
      <c r="S4276" t="s">
        <v>1037</v>
      </c>
      <c r="T4276" t="s">
        <v>338</v>
      </c>
      <c r="U4276" t="s">
        <v>530</v>
      </c>
      <c r="W4276" t="s">
        <v>1038</v>
      </c>
      <c r="Z4276" t="s">
        <v>1035</v>
      </c>
      <c r="AA4276" t="s">
        <v>1036</v>
      </c>
      <c r="AD4276" t="s">
        <v>929</v>
      </c>
      <c r="AE4276" t="s">
        <v>365</v>
      </c>
      <c r="AF4276" t="s">
        <v>1037</v>
      </c>
      <c r="AG4276" t="s">
        <v>338</v>
      </c>
      <c r="AH4276" t="s">
        <v>530</v>
      </c>
      <c r="AJ4276" t="s">
        <v>1038</v>
      </c>
      <c r="AL4276" t="s">
        <v>339</v>
      </c>
      <c r="AM4276">
        <v>1</v>
      </c>
      <c r="AN4276">
        <v>1</v>
      </c>
      <c r="AO4276">
        <v>15200</v>
      </c>
      <c r="AQ4276">
        <v>124724</v>
      </c>
      <c r="AR4276">
        <v>53450011</v>
      </c>
      <c r="AS4276" t="s">
        <v>2807</v>
      </c>
      <c r="AT4276" t="s">
        <v>96</v>
      </c>
      <c r="AW4276" t="s">
        <v>340</v>
      </c>
      <c r="AX4276" t="s">
        <v>340</v>
      </c>
      <c r="AY4276" t="s">
        <v>345</v>
      </c>
      <c r="AZ4276">
        <v>0</v>
      </c>
      <c r="BY4276" t="s">
        <v>342</v>
      </c>
      <c r="EQ4276">
        <v>253372</v>
      </c>
      <c r="ER4276" t="s">
        <v>9845</v>
      </c>
      <c r="EV4276">
        <v>17289414</v>
      </c>
      <c r="EW4276">
        <v>928</v>
      </c>
      <c r="EX4276">
        <v>221383</v>
      </c>
      <c r="EY4276" t="s">
        <v>9846</v>
      </c>
      <c r="EZ4276">
        <v>1</v>
      </c>
      <c r="FC4276">
        <v>53450011</v>
      </c>
      <c r="FD4276" t="s">
        <v>96</v>
      </c>
    </row>
    <row r="4277" spans="1:160" x14ac:dyDescent="0.3">
      <c r="A4277" t="str">
        <f>VLOOKUP(B4277,Table2[],3,FALSE)</f>
        <v>Digital</v>
      </c>
      <c r="B4277" t="str">
        <f>IF(OR(ISNUMBER(FIND("QVC",Z4277)),ISNUMBER(FIND("QVC",AL4277))),"QVC",IF(OR(ISNUMBER(FIND("NCO",H4277)),ISNUMBER(FIND("NCO",Y4277))), "NCO", IF(AL4277="consumer","PMD.com",VLOOKUP(LEFT(H4277,2),Tables!$E$1:$F$11,2,FALSE))))</f>
        <v>PMD.com</v>
      </c>
      <c r="C4277">
        <f t="shared" si="201"/>
        <v>53920001</v>
      </c>
      <c r="D4277">
        <f t="shared" si="202"/>
        <v>1</v>
      </c>
      <c r="E4277" t="str">
        <f t="shared" ca="1" si="200"/>
        <v>MTD orders shipped</v>
      </c>
      <c r="F4277" t="s">
        <v>3539</v>
      </c>
      <c r="G4277" t="s">
        <v>335</v>
      </c>
      <c r="H4277" t="s">
        <v>9844</v>
      </c>
      <c r="I4277" s="6">
        <v>44013.593263888892</v>
      </c>
      <c r="J4277" t="s">
        <v>16</v>
      </c>
      <c r="K4277" s="6">
        <v>44013.737141203703</v>
      </c>
      <c r="M4277" t="s">
        <v>1035</v>
      </c>
      <c r="N4277" t="s">
        <v>1036</v>
      </c>
      <c r="Q4277" t="s">
        <v>929</v>
      </c>
      <c r="R4277" t="s">
        <v>365</v>
      </c>
      <c r="S4277" t="s">
        <v>1037</v>
      </c>
      <c r="T4277" t="s">
        <v>338</v>
      </c>
      <c r="U4277" t="s">
        <v>530</v>
      </c>
      <c r="W4277" t="s">
        <v>1038</v>
      </c>
      <c r="Z4277" t="s">
        <v>1035</v>
      </c>
      <c r="AA4277" t="s">
        <v>1036</v>
      </c>
      <c r="AD4277" t="s">
        <v>929</v>
      </c>
      <c r="AE4277" t="s">
        <v>365</v>
      </c>
      <c r="AF4277" t="s">
        <v>1037</v>
      </c>
      <c r="AG4277" t="s">
        <v>338</v>
      </c>
      <c r="AH4277" t="s">
        <v>530</v>
      </c>
      <c r="AJ4277" t="s">
        <v>1038</v>
      </c>
      <c r="AL4277" t="s">
        <v>339</v>
      </c>
      <c r="AM4277">
        <v>1</v>
      </c>
      <c r="AN4277">
        <v>1</v>
      </c>
      <c r="AO4277">
        <v>14899</v>
      </c>
      <c r="AQ4277">
        <v>124468</v>
      </c>
      <c r="AR4277">
        <v>53920001</v>
      </c>
      <c r="AS4277" t="s">
        <v>42</v>
      </c>
      <c r="AT4277" t="s">
        <v>40</v>
      </c>
      <c r="AW4277" t="s">
        <v>343</v>
      </c>
      <c r="BY4277" t="s">
        <v>342</v>
      </c>
      <c r="EQ4277">
        <v>247476</v>
      </c>
      <c r="ER4277" t="s">
        <v>9845</v>
      </c>
      <c r="EV4277">
        <v>17289414</v>
      </c>
      <c r="EW4277">
        <v>928</v>
      </c>
      <c r="EX4277">
        <v>221383</v>
      </c>
      <c r="EY4277" t="s">
        <v>9846</v>
      </c>
      <c r="EZ4277">
        <v>1</v>
      </c>
      <c r="FC4277">
        <v>95384</v>
      </c>
      <c r="FD4277" t="s">
        <v>3530</v>
      </c>
    </row>
    <row r="4278" spans="1:160" x14ac:dyDescent="0.3">
      <c r="A4278" t="str">
        <f>VLOOKUP(B4278,Table2[],3,FALSE)</f>
        <v>Digital</v>
      </c>
      <c r="B4278" t="str">
        <f>IF(OR(ISNUMBER(FIND("QVC",Z4278)),ISNUMBER(FIND("QVC",AL4278))),"QVC",IF(OR(ISNUMBER(FIND("NCO",H4278)),ISNUMBER(FIND("NCO",Y4278))), "NCO", IF(AL4278="consumer","PMD.com",VLOOKUP(LEFT(H4278,2),Tables!$E$1:$F$11,2,FALSE))))</f>
        <v>PMD.com</v>
      </c>
      <c r="C4278">
        <f t="shared" si="201"/>
        <v>53160001</v>
      </c>
      <c r="D4278">
        <f t="shared" si="202"/>
        <v>1</v>
      </c>
      <c r="E4278" t="str">
        <f t="shared" ca="1" si="200"/>
        <v>shifted orders shipped</v>
      </c>
      <c r="F4278" t="s">
        <v>3539</v>
      </c>
      <c r="G4278" t="s">
        <v>335</v>
      </c>
      <c r="H4278" t="s">
        <v>2122</v>
      </c>
      <c r="I4278" s="6">
        <v>44007.42359953704</v>
      </c>
      <c r="J4278" t="s">
        <v>16</v>
      </c>
      <c r="K4278" s="6">
        <v>44013.737303240741</v>
      </c>
      <c r="M4278" t="s">
        <v>9847</v>
      </c>
      <c r="N4278" t="s">
        <v>9848</v>
      </c>
      <c r="Q4278" t="s">
        <v>9849</v>
      </c>
      <c r="R4278" t="s">
        <v>411</v>
      </c>
      <c r="S4278">
        <v>29449</v>
      </c>
      <c r="T4278" t="s">
        <v>338</v>
      </c>
      <c r="U4278" t="s">
        <v>530</v>
      </c>
      <c r="W4278" t="s">
        <v>9850</v>
      </c>
      <c r="Z4278" t="s">
        <v>9847</v>
      </c>
      <c r="AA4278" t="s">
        <v>9848</v>
      </c>
      <c r="AD4278" t="s">
        <v>9849</v>
      </c>
      <c r="AE4278" t="s">
        <v>411</v>
      </c>
      <c r="AF4278">
        <v>29449</v>
      </c>
      <c r="AG4278" t="s">
        <v>338</v>
      </c>
      <c r="AH4278" t="s">
        <v>530</v>
      </c>
      <c r="AJ4278" t="s">
        <v>9850</v>
      </c>
      <c r="AL4278" t="s">
        <v>339</v>
      </c>
      <c r="AM4278">
        <v>1</v>
      </c>
      <c r="AN4278">
        <v>1</v>
      </c>
      <c r="AO4278">
        <v>4322</v>
      </c>
      <c r="AQ4278">
        <v>124007</v>
      </c>
      <c r="AR4278">
        <v>53160001</v>
      </c>
      <c r="AS4278" t="s">
        <v>1895</v>
      </c>
      <c r="AT4278" t="s">
        <v>119</v>
      </c>
      <c r="AW4278" t="s">
        <v>340</v>
      </c>
      <c r="AX4278" t="s">
        <v>340</v>
      </c>
      <c r="AY4278" t="s">
        <v>341</v>
      </c>
      <c r="AZ4278">
        <v>0</v>
      </c>
      <c r="BY4278" t="s">
        <v>342</v>
      </c>
      <c r="EQ4278">
        <v>252959</v>
      </c>
      <c r="ER4278" t="s">
        <v>2123</v>
      </c>
      <c r="EV4278">
        <v>17271745</v>
      </c>
      <c r="EW4278">
        <v>928</v>
      </c>
      <c r="EX4278">
        <v>211038</v>
      </c>
      <c r="EY4278" t="s">
        <v>9851</v>
      </c>
      <c r="EZ4278">
        <v>1</v>
      </c>
      <c r="FC4278">
        <v>53160001</v>
      </c>
      <c r="FD4278" t="s">
        <v>119</v>
      </c>
    </row>
    <row r="4279" spans="1:160" x14ac:dyDescent="0.3">
      <c r="A4279" t="str">
        <f>VLOOKUP(B4279,Table2[],3,FALSE)</f>
        <v>Digital</v>
      </c>
      <c r="B4279" t="str">
        <f>IF(OR(ISNUMBER(FIND("QVC",Z4279)),ISNUMBER(FIND("QVC",AL4279))),"QVC",IF(OR(ISNUMBER(FIND("NCO",H4279)),ISNUMBER(FIND("NCO",Y4279))), "NCO", IF(AL4279="consumer","PMD.com",VLOOKUP(LEFT(H4279,2),Tables!$E$1:$F$11,2,FALSE))))</f>
        <v>PMD.com</v>
      </c>
      <c r="C4279">
        <f t="shared" si="201"/>
        <v>52460001</v>
      </c>
      <c r="D4279">
        <f t="shared" si="202"/>
        <v>1</v>
      </c>
      <c r="E4279" t="str">
        <f t="shared" ca="1" si="200"/>
        <v>shifted orders shipped</v>
      </c>
      <c r="F4279" t="s">
        <v>3539</v>
      </c>
      <c r="G4279" t="s">
        <v>335</v>
      </c>
      <c r="H4279" t="s">
        <v>2122</v>
      </c>
      <c r="I4279" s="6">
        <v>44007.42359953704</v>
      </c>
      <c r="J4279" t="s">
        <v>16</v>
      </c>
      <c r="K4279" s="6">
        <v>44013.737303240741</v>
      </c>
      <c r="M4279" t="s">
        <v>9847</v>
      </c>
      <c r="N4279" t="s">
        <v>9848</v>
      </c>
      <c r="Q4279" t="s">
        <v>9849</v>
      </c>
      <c r="R4279" t="s">
        <v>411</v>
      </c>
      <c r="S4279">
        <v>29449</v>
      </c>
      <c r="T4279" t="s">
        <v>338</v>
      </c>
      <c r="U4279" t="s">
        <v>530</v>
      </c>
      <c r="W4279" t="s">
        <v>9850</v>
      </c>
      <c r="Z4279" t="s">
        <v>9847</v>
      </c>
      <c r="AA4279" t="s">
        <v>9848</v>
      </c>
      <c r="AD4279" t="s">
        <v>9849</v>
      </c>
      <c r="AE4279" t="s">
        <v>411</v>
      </c>
      <c r="AF4279">
        <v>29449</v>
      </c>
      <c r="AG4279" t="s">
        <v>338</v>
      </c>
      <c r="AH4279" t="s">
        <v>530</v>
      </c>
      <c r="AJ4279" t="s">
        <v>9850</v>
      </c>
      <c r="AL4279" t="s">
        <v>339</v>
      </c>
      <c r="AM4279">
        <v>1</v>
      </c>
      <c r="AN4279">
        <v>1</v>
      </c>
      <c r="AO4279">
        <v>14007</v>
      </c>
      <c r="AQ4279">
        <v>127157</v>
      </c>
      <c r="AR4279">
        <v>52460001</v>
      </c>
      <c r="AS4279" t="s">
        <v>972</v>
      </c>
      <c r="AT4279" t="s">
        <v>76</v>
      </c>
      <c r="AW4279" t="s">
        <v>340</v>
      </c>
      <c r="AX4279" t="s">
        <v>340</v>
      </c>
      <c r="AY4279" t="s">
        <v>341</v>
      </c>
      <c r="AZ4279">
        <v>0</v>
      </c>
      <c r="BY4279" t="s">
        <v>342</v>
      </c>
      <c r="EQ4279">
        <v>252044</v>
      </c>
      <c r="ER4279" t="s">
        <v>2123</v>
      </c>
      <c r="EV4279">
        <v>17271745</v>
      </c>
      <c r="EW4279">
        <v>928</v>
      </c>
      <c r="EX4279">
        <v>211038</v>
      </c>
      <c r="EY4279" t="s">
        <v>9851</v>
      </c>
      <c r="EZ4279">
        <v>1</v>
      </c>
      <c r="FC4279">
        <v>52460001</v>
      </c>
      <c r="FD4279" t="s">
        <v>76</v>
      </c>
    </row>
    <row r="4280" spans="1:160" x14ac:dyDescent="0.3">
      <c r="A4280" t="str">
        <f>VLOOKUP(B4280,Table2[],3,FALSE)</f>
        <v>Digital</v>
      </c>
      <c r="B4280" t="str">
        <f>IF(OR(ISNUMBER(FIND("QVC",Z4280)),ISNUMBER(FIND("QVC",AL4280))),"QVC",IF(OR(ISNUMBER(FIND("NCO",H4280)),ISNUMBER(FIND("NCO",Y4280))), "NCO", IF(AL4280="consumer","PMD.com",VLOOKUP(LEFT(H4280,2),Tables!$E$1:$F$11,2,FALSE))))</f>
        <v>PMD.com</v>
      </c>
      <c r="C4280">
        <f t="shared" si="201"/>
        <v>53200001</v>
      </c>
      <c r="D4280">
        <f t="shared" si="202"/>
        <v>1</v>
      </c>
      <c r="E4280" t="str">
        <f t="shared" ca="1" si="200"/>
        <v>shifted orders shipped</v>
      </c>
      <c r="F4280" t="s">
        <v>3539</v>
      </c>
      <c r="G4280" t="s">
        <v>335</v>
      </c>
      <c r="H4280" t="s">
        <v>2122</v>
      </c>
      <c r="I4280" s="6">
        <v>44007.42359953704</v>
      </c>
      <c r="J4280" t="s">
        <v>16</v>
      </c>
      <c r="K4280" s="6">
        <v>44013.737303240741</v>
      </c>
      <c r="M4280" t="s">
        <v>9847</v>
      </c>
      <c r="N4280" t="s">
        <v>9848</v>
      </c>
      <c r="Q4280" t="s">
        <v>9849</v>
      </c>
      <c r="R4280" t="s">
        <v>411</v>
      </c>
      <c r="S4280">
        <v>29449</v>
      </c>
      <c r="T4280" t="s">
        <v>338</v>
      </c>
      <c r="U4280" t="s">
        <v>530</v>
      </c>
      <c r="W4280" t="s">
        <v>9850</v>
      </c>
      <c r="Z4280" t="s">
        <v>9847</v>
      </c>
      <c r="AA4280" t="s">
        <v>9848</v>
      </c>
      <c r="AD4280" t="s">
        <v>9849</v>
      </c>
      <c r="AE4280" t="s">
        <v>411</v>
      </c>
      <c r="AF4280">
        <v>29449</v>
      </c>
      <c r="AG4280" t="s">
        <v>338</v>
      </c>
      <c r="AH4280" t="s">
        <v>530</v>
      </c>
      <c r="AJ4280" t="s">
        <v>9850</v>
      </c>
      <c r="AL4280" t="s">
        <v>339</v>
      </c>
      <c r="AM4280">
        <v>1</v>
      </c>
      <c r="AN4280">
        <v>1</v>
      </c>
      <c r="AO4280">
        <v>15189</v>
      </c>
      <c r="AQ4280">
        <v>123906</v>
      </c>
      <c r="AR4280">
        <v>53200001</v>
      </c>
      <c r="AS4280" t="s">
        <v>973</v>
      </c>
      <c r="AT4280" t="s">
        <v>50</v>
      </c>
      <c r="AW4280" t="s">
        <v>340</v>
      </c>
      <c r="AX4280" t="s">
        <v>340</v>
      </c>
      <c r="AY4280" t="s">
        <v>357</v>
      </c>
      <c r="AZ4280" t="s">
        <v>363</v>
      </c>
      <c r="BY4280" t="s">
        <v>342</v>
      </c>
      <c r="EQ4280">
        <v>252156</v>
      </c>
      <c r="ER4280" t="s">
        <v>2123</v>
      </c>
      <c r="EV4280">
        <v>17271745</v>
      </c>
      <c r="EW4280">
        <v>928</v>
      </c>
      <c r="EX4280">
        <v>211038</v>
      </c>
      <c r="EY4280" t="s">
        <v>9851</v>
      </c>
      <c r="EZ4280">
        <v>1</v>
      </c>
      <c r="FC4280">
        <v>53200001</v>
      </c>
      <c r="FD4280" t="s">
        <v>50</v>
      </c>
    </row>
    <row r="4281" spans="1:160" x14ac:dyDescent="0.3">
      <c r="A4281" t="str">
        <f>VLOOKUP(B4281,Table2[],3,FALSE)</f>
        <v>Digital</v>
      </c>
      <c r="B4281" t="str">
        <f>IF(OR(ISNUMBER(FIND("QVC",Z4281)),ISNUMBER(FIND("QVC",AL4281))),"QVC",IF(OR(ISNUMBER(FIND("NCO",H4281)),ISNUMBER(FIND("NCO",Y4281))), "NCO", IF(AL4281="consumer","PMD.com",VLOOKUP(LEFT(H4281,2),Tables!$E$1:$F$11,2,FALSE))))</f>
        <v>PMD.com</v>
      </c>
      <c r="C4281">
        <f t="shared" si="201"/>
        <v>53710001</v>
      </c>
      <c r="D4281">
        <f t="shared" si="202"/>
        <v>1</v>
      </c>
      <c r="E4281" t="str">
        <f t="shared" ca="1" si="200"/>
        <v>MTD orders shipped</v>
      </c>
      <c r="F4281" t="s">
        <v>3539</v>
      </c>
      <c r="G4281" t="s">
        <v>335</v>
      </c>
      <c r="H4281" t="s">
        <v>9852</v>
      </c>
      <c r="I4281" s="6">
        <v>44013.594375000001</v>
      </c>
      <c r="J4281" t="s">
        <v>16</v>
      </c>
      <c r="K4281" s="6">
        <v>44013.737314814818</v>
      </c>
      <c r="M4281" t="s">
        <v>9853</v>
      </c>
      <c r="N4281" t="s">
        <v>9854</v>
      </c>
      <c r="O4281" t="s">
        <v>9855</v>
      </c>
      <c r="Q4281" t="s">
        <v>408</v>
      </c>
      <c r="R4281" t="s">
        <v>389</v>
      </c>
      <c r="S4281" t="s">
        <v>9856</v>
      </c>
      <c r="T4281" t="s">
        <v>338</v>
      </c>
      <c r="U4281" t="s">
        <v>530</v>
      </c>
      <c r="W4281" t="s">
        <v>9857</v>
      </c>
      <c r="Z4281" t="s">
        <v>9853</v>
      </c>
      <c r="AA4281" t="s">
        <v>9854</v>
      </c>
      <c r="AB4281" t="s">
        <v>9855</v>
      </c>
      <c r="AD4281" t="s">
        <v>408</v>
      </c>
      <c r="AE4281" t="s">
        <v>389</v>
      </c>
      <c r="AF4281" t="s">
        <v>9856</v>
      </c>
      <c r="AG4281" t="s">
        <v>338</v>
      </c>
      <c r="AH4281" t="s">
        <v>530</v>
      </c>
      <c r="AJ4281" t="s">
        <v>9857</v>
      </c>
      <c r="AL4281" t="s">
        <v>339</v>
      </c>
      <c r="AM4281">
        <v>1</v>
      </c>
      <c r="AN4281">
        <v>1</v>
      </c>
      <c r="AO4281">
        <v>4902</v>
      </c>
      <c r="AQ4281">
        <v>124454</v>
      </c>
      <c r="AR4281">
        <v>53710001</v>
      </c>
      <c r="AS4281" t="s">
        <v>1873</v>
      </c>
      <c r="AT4281" t="s">
        <v>66</v>
      </c>
      <c r="AW4281" t="s">
        <v>343</v>
      </c>
      <c r="EQ4281">
        <v>248267</v>
      </c>
      <c r="ER4281" t="s">
        <v>9858</v>
      </c>
      <c r="EV4281">
        <v>17289415</v>
      </c>
      <c r="EW4281">
        <v>928</v>
      </c>
      <c r="EX4281">
        <v>221384</v>
      </c>
      <c r="EY4281">
        <v>9.2748999964335493E+25</v>
      </c>
      <c r="EZ4281">
        <v>1</v>
      </c>
      <c r="FC4281">
        <v>53710001</v>
      </c>
      <c r="FD4281" t="s">
        <v>66</v>
      </c>
    </row>
    <row r="4282" spans="1:160" x14ac:dyDescent="0.3">
      <c r="A4282" t="str">
        <f>VLOOKUP(B4282,Table2[],3,FALSE)</f>
        <v>Digital</v>
      </c>
      <c r="B4282" t="str">
        <f>IF(OR(ISNUMBER(FIND("QVC",Z4282)),ISNUMBER(FIND("QVC",AL4282))),"QVC",IF(OR(ISNUMBER(FIND("NCO",H4282)),ISNUMBER(FIND("NCO",Y4282))), "NCO", IF(AL4282="consumer","PMD.com",VLOOKUP(LEFT(H4282,2),Tables!$E$1:$F$11,2,FALSE))))</f>
        <v>PMD.com</v>
      </c>
      <c r="C4282">
        <f t="shared" si="201"/>
        <v>53720001</v>
      </c>
      <c r="D4282">
        <f t="shared" si="202"/>
        <v>1</v>
      </c>
      <c r="E4282" t="str">
        <f t="shared" ca="1" si="200"/>
        <v>MTD orders shipped</v>
      </c>
      <c r="F4282" t="s">
        <v>3539</v>
      </c>
      <c r="G4282" t="s">
        <v>335</v>
      </c>
      <c r="H4282" t="s">
        <v>9852</v>
      </c>
      <c r="I4282" s="6">
        <v>44013.594375000001</v>
      </c>
      <c r="J4282" t="s">
        <v>16</v>
      </c>
      <c r="K4282" s="6">
        <v>44013.737314814818</v>
      </c>
      <c r="M4282" t="s">
        <v>9853</v>
      </c>
      <c r="N4282" t="s">
        <v>9854</v>
      </c>
      <c r="O4282" t="s">
        <v>9855</v>
      </c>
      <c r="Q4282" t="s">
        <v>408</v>
      </c>
      <c r="R4282" t="s">
        <v>389</v>
      </c>
      <c r="S4282" t="s">
        <v>9856</v>
      </c>
      <c r="T4282" t="s">
        <v>338</v>
      </c>
      <c r="U4282" t="s">
        <v>530</v>
      </c>
      <c r="W4282" t="s">
        <v>9857</v>
      </c>
      <c r="Z4282" t="s">
        <v>9853</v>
      </c>
      <c r="AA4282" t="s">
        <v>9854</v>
      </c>
      <c r="AB4282" t="s">
        <v>9855</v>
      </c>
      <c r="AD4282" t="s">
        <v>408</v>
      </c>
      <c r="AE4282" t="s">
        <v>389</v>
      </c>
      <c r="AF4282" t="s">
        <v>9856</v>
      </c>
      <c r="AG4282" t="s">
        <v>338</v>
      </c>
      <c r="AH4282" t="s">
        <v>530</v>
      </c>
      <c r="AJ4282" t="s">
        <v>9857</v>
      </c>
      <c r="AL4282" t="s">
        <v>339</v>
      </c>
      <c r="AM4282">
        <v>1</v>
      </c>
      <c r="AN4282">
        <v>1</v>
      </c>
      <c r="AO4282">
        <v>4904</v>
      </c>
      <c r="AQ4282">
        <v>124455</v>
      </c>
      <c r="AR4282">
        <v>53720001</v>
      </c>
      <c r="AS4282" t="s">
        <v>1754</v>
      </c>
      <c r="AT4282" t="s">
        <v>69</v>
      </c>
      <c r="AW4282" t="s">
        <v>343</v>
      </c>
      <c r="BY4282" t="s">
        <v>342</v>
      </c>
      <c r="EQ4282">
        <v>248482</v>
      </c>
      <c r="ER4282" t="s">
        <v>9858</v>
      </c>
      <c r="EV4282">
        <v>17289415</v>
      </c>
      <c r="EW4282">
        <v>928</v>
      </c>
      <c r="EX4282">
        <v>221384</v>
      </c>
      <c r="EY4282">
        <v>9.2748999964335493E+25</v>
      </c>
      <c r="EZ4282">
        <v>1</v>
      </c>
      <c r="FC4282">
        <v>53720001</v>
      </c>
      <c r="FD4282" t="s">
        <v>69</v>
      </c>
    </row>
    <row r="4283" spans="1:160" x14ac:dyDescent="0.3">
      <c r="A4283" t="str">
        <f>VLOOKUP(B4283,Table2[],3,FALSE)</f>
        <v>Digital</v>
      </c>
      <c r="B4283" t="str">
        <f>IF(OR(ISNUMBER(FIND("QVC",Z4283)),ISNUMBER(FIND("QVC",AL4283))),"QVC",IF(OR(ISNUMBER(FIND("NCO",H4283)),ISNUMBER(FIND("NCO",Y4283))), "NCO", IF(AL4283="consumer","PMD.com",VLOOKUP(LEFT(H4283,2),Tables!$E$1:$F$11,2,FALSE))))</f>
        <v>PMD.com</v>
      </c>
      <c r="C4283">
        <f t="shared" si="201"/>
        <v>51080001</v>
      </c>
      <c r="D4283">
        <f t="shared" si="202"/>
        <v>1</v>
      </c>
      <c r="E4283" t="str">
        <f t="shared" ca="1" si="200"/>
        <v>MTD orders shipped</v>
      </c>
      <c r="F4283" t="s">
        <v>3539</v>
      </c>
      <c r="G4283" t="s">
        <v>335</v>
      </c>
      <c r="H4283" t="s">
        <v>9859</v>
      </c>
      <c r="I4283" s="6">
        <v>44013.584097222221</v>
      </c>
      <c r="J4283" t="s">
        <v>16</v>
      </c>
      <c r="K4283" s="6">
        <v>44013.737546296295</v>
      </c>
      <c r="M4283" t="s">
        <v>9860</v>
      </c>
      <c r="N4283" t="s">
        <v>9861</v>
      </c>
      <c r="Q4283" t="s">
        <v>1804</v>
      </c>
      <c r="R4283" t="s">
        <v>365</v>
      </c>
      <c r="S4283" t="s">
        <v>9862</v>
      </c>
      <c r="T4283" t="s">
        <v>338</v>
      </c>
      <c r="U4283" t="s">
        <v>530</v>
      </c>
      <c r="W4283" t="s">
        <v>9863</v>
      </c>
      <c r="Z4283" t="s">
        <v>9860</v>
      </c>
      <c r="AA4283" t="s">
        <v>9861</v>
      </c>
      <c r="AD4283" t="s">
        <v>1804</v>
      </c>
      <c r="AE4283" t="s">
        <v>365</v>
      </c>
      <c r="AF4283" t="s">
        <v>9862</v>
      </c>
      <c r="AG4283" t="s">
        <v>338</v>
      </c>
      <c r="AH4283" t="s">
        <v>530</v>
      </c>
      <c r="AJ4283" t="s">
        <v>9863</v>
      </c>
      <c r="AL4283" t="s">
        <v>339</v>
      </c>
      <c r="AM4283">
        <v>1</v>
      </c>
      <c r="AN4283">
        <v>1</v>
      </c>
      <c r="AO4283">
        <v>19656</v>
      </c>
      <c r="AQ4283">
        <v>124645</v>
      </c>
      <c r="AR4283">
        <v>51080001</v>
      </c>
      <c r="AS4283" t="s">
        <v>988</v>
      </c>
      <c r="AT4283" t="s">
        <v>57</v>
      </c>
      <c r="AW4283" t="s">
        <v>343</v>
      </c>
      <c r="BY4283" t="s">
        <v>342</v>
      </c>
      <c r="EQ4283">
        <v>251119</v>
      </c>
      <c r="ER4283" t="s">
        <v>9864</v>
      </c>
      <c r="EV4283">
        <v>17289409</v>
      </c>
      <c r="EW4283">
        <v>928</v>
      </c>
      <c r="EX4283">
        <v>221376</v>
      </c>
      <c r="EY4283" t="s">
        <v>9865</v>
      </c>
      <c r="EZ4283">
        <v>1</v>
      </c>
      <c r="FC4283">
        <v>51080001</v>
      </c>
      <c r="FD4283" t="s">
        <v>57</v>
      </c>
    </row>
    <row r="4284" spans="1:160" x14ac:dyDescent="0.3">
      <c r="A4284" t="str">
        <f>VLOOKUP(B4284,Table2[],3,FALSE)</f>
        <v>Digital</v>
      </c>
      <c r="B4284" t="str">
        <f>IF(OR(ISNUMBER(FIND("QVC",Z4284)),ISNUMBER(FIND("QVC",AL4284))),"QVC",IF(OR(ISNUMBER(FIND("NCO",H4284)),ISNUMBER(FIND("NCO",Y4284))), "NCO", IF(AL4284="consumer","PMD.com",VLOOKUP(LEFT(H4284,2),Tables!$E$1:$F$11,2,FALSE))))</f>
        <v>PMD.com</v>
      </c>
      <c r="C4284">
        <f t="shared" si="201"/>
        <v>53920001</v>
      </c>
      <c r="D4284">
        <f t="shared" si="202"/>
        <v>1</v>
      </c>
      <c r="E4284" t="str">
        <f t="shared" ca="1" si="200"/>
        <v>MTD orders shipped</v>
      </c>
      <c r="F4284" t="s">
        <v>3539</v>
      </c>
      <c r="G4284" t="s">
        <v>335</v>
      </c>
      <c r="H4284" t="s">
        <v>9859</v>
      </c>
      <c r="I4284" s="6">
        <v>44013.584097222221</v>
      </c>
      <c r="J4284" t="s">
        <v>16</v>
      </c>
      <c r="K4284" s="6">
        <v>44013.737546296295</v>
      </c>
      <c r="M4284" t="s">
        <v>9860</v>
      </c>
      <c r="N4284" t="s">
        <v>9861</v>
      </c>
      <c r="Q4284" t="s">
        <v>1804</v>
      </c>
      <c r="R4284" t="s">
        <v>365</v>
      </c>
      <c r="S4284" t="s">
        <v>9862</v>
      </c>
      <c r="T4284" t="s">
        <v>338</v>
      </c>
      <c r="U4284" t="s">
        <v>530</v>
      </c>
      <c r="W4284" t="s">
        <v>9863</v>
      </c>
      <c r="Z4284" t="s">
        <v>9860</v>
      </c>
      <c r="AA4284" t="s">
        <v>9861</v>
      </c>
      <c r="AD4284" t="s">
        <v>1804</v>
      </c>
      <c r="AE4284" t="s">
        <v>365</v>
      </c>
      <c r="AF4284" t="s">
        <v>9862</v>
      </c>
      <c r="AG4284" t="s">
        <v>338</v>
      </c>
      <c r="AH4284" t="s">
        <v>530</v>
      </c>
      <c r="AJ4284" t="s">
        <v>9863</v>
      </c>
      <c r="AL4284" t="s">
        <v>339</v>
      </c>
      <c r="AM4284">
        <v>1</v>
      </c>
      <c r="AN4284">
        <v>1</v>
      </c>
      <c r="AO4284">
        <v>14899</v>
      </c>
      <c r="AQ4284">
        <v>124468</v>
      </c>
      <c r="AR4284">
        <v>53920001</v>
      </c>
      <c r="AS4284" t="s">
        <v>42</v>
      </c>
      <c r="AT4284" t="s">
        <v>40</v>
      </c>
      <c r="AW4284" t="s">
        <v>343</v>
      </c>
      <c r="BY4284" t="s">
        <v>342</v>
      </c>
      <c r="EQ4284">
        <v>247476</v>
      </c>
      <c r="ER4284" t="s">
        <v>9864</v>
      </c>
      <c r="EV4284">
        <v>17289409</v>
      </c>
      <c r="EW4284">
        <v>928</v>
      </c>
      <c r="EX4284">
        <v>221376</v>
      </c>
      <c r="EY4284" t="s">
        <v>9865</v>
      </c>
      <c r="EZ4284">
        <v>1</v>
      </c>
      <c r="FC4284">
        <v>95385</v>
      </c>
      <c r="FD4284" t="s">
        <v>3531</v>
      </c>
    </row>
    <row r="4285" spans="1:160" x14ac:dyDescent="0.3">
      <c r="A4285" t="str">
        <f>VLOOKUP(B4285,Table2[],3,FALSE)</f>
        <v>Digital</v>
      </c>
      <c r="B4285" t="str">
        <f>IF(OR(ISNUMBER(FIND("QVC",Z4285)),ISNUMBER(FIND("QVC",AL4285))),"QVC",IF(OR(ISNUMBER(FIND("NCO",H4285)),ISNUMBER(FIND("NCO",Y4285))), "NCO", IF(AL4285="consumer","PMD.com",VLOOKUP(LEFT(H4285,2),Tables!$E$1:$F$11,2,FALSE))))</f>
        <v>PMD.com</v>
      </c>
      <c r="C4285">
        <f t="shared" si="201"/>
        <v>5341030</v>
      </c>
      <c r="D4285">
        <f t="shared" si="202"/>
        <v>1</v>
      </c>
      <c r="E4285" t="str">
        <f t="shared" ca="1" si="200"/>
        <v>MTD orders shipped</v>
      </c>
      <c r="F4285" t="s">
        <v>3539</v>
      </c>
      <c r="G4285" t="s">
        <v>335</v>
      </c>
      <c r="H4285" t="s">
        <v>9859</v>
      </c>
      <c r="I4285" s="6">
        <v>44013.584097222221</v>
      </c>
      <c r="J4285" t="s">
        <v>16</v>
      </c>
      <c r="K4285" s="6">
        <v>44013.737546296295</v>
      </c>
      <c r="M4285" t="s">
        <v>9860</v>
      </c>
      <c r="N4285" t="s">
        <v>9861</v>
      </c>
      <c r="Q4285" t="s">
        <v>1804</v>
      </c>
      <c r="R4285" t="s">
        <v>365</v>
      </c>
      <c r="S4285" t="s">
        <v>9862</v>
      </c>
      <c r="T4285" t="s">
        <v>338</v>
      </c>
      <c r="U4285" t="s">
        <v>530</v>
      </c>
      <c r="W4285" t="s">
        <v>9863</v>
      </c>
      <c r="Z4285" t="s">
        <v>9860</v>
      </c>
      <c r="AA4285" t="s">
        <v>9861</v>
      </c>
      <c r="AD4285" t="s">
        <v>1804</v>
      </c>
      <c r="AE4285" t="s">
        <v>365</v>
      </c>
      <c r="AF4285" t="s">
        <v>9862</v>
      </c>
      <c r="AG4285" t="s">
        <v>338</v>
      </c>
      <c r="AH4285" t="s">
        <v>530</v>
      </c>
      <c r="AJ4285" t="s">
        <v>9863</v>
      </c>
      <c r="AL4285" t="s">
        <v>339</v>
      </c>
      <c r="AM4285">
        <v>1</v>
      </c>
      <c r="AN4285">
        <v>1</v>
      </c>
      <c r="AO4285">
        <v>12859</v>
      </c>
      <c r="AQ4285">
        <v>124642</v>
      </c>
      <c r="AR4285">
        <v>5341030</v>
      </c>
      <c r="AS4285" t="s">
        <v>925</v>
      </c>
      <c r="AT4285" t="s">
        <v>926</v>
      </c>
      <c r="AW4285" t="s">
        <v>366</v>
      </c>
      <c r="AX4285" t="s">
        <v>366</v>
      </c>
      <c r="AY4285" t="s">
        <v>345</v>
      </c>
      <c r="AZ4285" t="s">
        <v>346</v>
      </c>
      <c r="BY4285" t="s">
        <v>342</v>
      </c>
      <c r="EQ4285">
        <v>243275</v>
      </c>
      <c r="ER4285" t="s">
        <v>9864</v>
      </c>
      <c r="EV4285">
        <v>17289409</v>
      </c>
      <c r="EW4285">
        <v>928</v>
      </c>
      <c r="EX4285">
        <v>221376</v>
      </c>
      <c r="EY4285" t="s">
        <v>9865</v>
      </c>
      <c r="EZ4285">
        <v>1</v>
      </c>
      <c r="FC4285">
        <v>95385</v>
      </c>
      <c r="FD4285" t="s">
        <v>3531</v>
      </c>
    </row>
    <row r="4286" spans="1:160" x14ac:dyDescent="0.3">
      <c r="A4286" t="str">
        <f>VLOOKUP(B4286,Table2[],3,FALSE)</f>
        <v>Digital</v>
      </c>
      <c r="B4286" t="str">
        <f>IF(OR(ISNUMBER(FIND("QVC",Z4286)),ISNUMBER(FIND("QVC",AL4286))),"QVC",IF(OR(ISNUMBER(FIND("NCO",H4286)),ISNUMBER(FIND("NCO",Y4286))), "NCO", IF(AL4286="consumer","PMD.com",VLOOKUP(LEFT(H4286,2),Tables!$E$1:$F$11,2,FALSE))))</f>
        <v>PMD.com</v>
      </c>
      <c r="C4286">
        <f t="shared" si="201"/>
        <v>55090001</v>
      </c>
      <c r="D4286">
        <f t="shared" si="202"/>
        <v>1</v>
      </c>
      <c r="E4286" t="str">
        <f t="shared" ca="1" si="200"/>
        <v>MTD orders shipped</v>
      </c>
      <c r="F4286" t="s">
        <v>3539</v>
      </c>
      <c r="G4286" t="s">
        <v>335</v>
      </c>
      <c r="H4286" t="s">
        <v>9859</v>
      </c>
      <c r="I4286" s="6">
        <v>44013.584097222221</v>
      </c>
      <c r="J4286" t="s">
        <v>16</v>
      </c>
      <c r="K4286" s="6">
        <v>44013.737546296295</v>
      </c>
      <c r="M4286" t="s">
        <v>9860</v>
      </c>
      <c r="N4286" t="s">
        <v>9861</v>
      </c>
      <c r="Q4286" t="s">
        <v>1804</v>
      </c>
      <c r="R4286" t="s">
        <v>365</v>
      </c>
      <c r="S4286" t="s">
        <v>9862</v>
      </c>
      <c r="T4286" t="s">
        <v>338</v>
      </c>
      <c r="U4286" t="s">
        <v>530</v>
      </c>
      <c r="W4286" t="s">
        <v>9863</v>
      </c>
      <c r="Z4286" t="s">
        <v>9860</v>
      </c>
      <c r="AA4286" t="s">
        <v>9861</v>
      </c>
      <c r="AD4286" t="s">
        <v>1804</v>
      </c>
      <c r="AE4286" t="s">
        <v>365</v>
      </c>
      <c r="AF4286" t="s">
        <v>9862</v>
      </c>
      <c r="AG4286" t="s">
        <v>338</v>
      </c>
      <c r="AH4286" t="s">
        <v>530</v>
      </c>
      <c r="AJ4286" t="s">
        <v>9863</v>
      </c>
      <c r="AL4286" t="s">
        <v>339</v>
      </c>
      <c r="AM4286">
        <v>1</v>
      </c>
      <c r="AN4286">
        <v>1</v>
      </c>
      <c r="AO4286">
        <v>5013</v>
      </c>
      <c r="AQ4286">
        <v>124478</v>
      </c>
      <c r="AR4286">
        <v>55090001</v>
      </c>
      <c r="AS4286" t="s">
        <v>995</v>
      </c>
      <c r="AT4286" t="s">
        <v>165</v>
      </c>
      <c r="AW4286" t="s">
        <v>340</v>
      </c>
      <c r="AX4286" t="s">
        <v>340</v>
      </c>
      <c r="AY4286" t="s">
        <v>382</v>
      </c>
      <c r="AZ4286">
        <v>0</v>
      </c>
      <c r="BY4286" t="s">
        <v>342</v>
      </c>
      <c r="EQ4286">
        <v>251219</v>
      </c>
      <c r="ER4286" t="s">
        <v>9864</v>
      </c>
      <c r="EV4286">
        <v>17289409</v>
      </c>
      <c r="EW4286">
        <v>928</v>
      </c>
      <c r="EX4286">
        <v>221376</v>
      </c>
      <c r="EY4286" t="s">
        <v>9865</v>
      </c>
      <c r="EZ4286">
        <v>1</v>
      </c>
      <c r="FC4286">
        <v>55090001</v>
      </c>
      <c r="FD4286" t="s">
        <v>165</v>
      </c>
    </row>
    <row r="4287" spans="1:160" x14ac:dyDescent="0.3">
      <c r="A4287" t="str">
        <f>VLOOKUP(B4287,Table2[],3,FALSE)</f>
        <v>Digital</v>
      </c>
      <c r="B4287" t="str">
        <f>IF(OR(ISNUMBER(FIND("QVC",Z4287)),ISNUMBER(FIND("QVC",AL4287))),"QVC",IF(OR(ISNUMBER(FIND("NCO",H4287)),ISNUMBER(FIND("NCO",Y4287))), "NCO", IF(AL4287="consumer","PMD.com",VLOOKUP(LEFT(H4287,2),Tables!$E$1:$F$11,2,FALSE))))</f>
        <v>PMD.com</v>
      </c>
      <c r="C4287">
        <f t="shared" si="201"/>
        <v>52430001</v>
      </c>
      <c r="D4287">
        <f t="shared" si="202"/>
        <v>1</v>
      </c>
      <c r="E4287" t="str">
        <f t="shared" ca="1" si="200"/>
        <v>MTD orders shipped</v>
      </c>
      <c r="F4287" t="s">
        <v>3539</v>
      </c>
      <c r="G4287" t="s">
        <v>335</v>
      </c>
      <c r="H4287" t="s">
        <v>9859</v>
      </c>
      <c r="I4287" s="6">
        <v>44013.584097222221</v>
      </c>
      <c r="J4287" t="s">
        <v>16</v>
      </c>
      <c r="K4287" s="6">
        <v>44013.737546296295</v>
      </c>
      <c r="M4287" t="s">
        <v>9860</v>
      </c>
      <c r="N4287" t="s">
        <v>9861</v>
      </c>
      <c r="Q4287" t="s">
        <v>1804</v>
      </c>
      <c r="R4287" t="s">
        <v>365</v>
      </c>
      <c r="S4287" t="s">
        <v>9862</v>
      </c>
      <c r="T4287" t="s">
        <v>338</v>
      </c>
      <c r="U4287" t="s">
        <v>530</v>
      </c>
      <c r="W4287" t="s">
        <v>9863</v>
      </c>
      <c r="Z4287" t="s">
        <v>9860</v>
      </c>
      <c r="AA4287" t="s">
        <v>9861</v>
      </c>
      <c r="AD4287" t="s">
        <v>1804</v>
      </c>
      <c r="AE4287" t="s">
        <v>365</v>
      </c>
      <c r="AF4287" t="s">
        <v>9862</v>
      </c>
      <c r="AG4287" t="s">
        <v>338</v>
      </c>
      <c r="AH4287" t="s">
        <v>530</v>
      </c>
      <c r="AJ4287" t="s">
        <v>9863</v>
      </c>
      <c r="AL4287" t="s">
        <v>339</v>
      </c>
      <c r="AM4287">
        <v>1</v>
      </c>
      <c r="AN4287">
        <v>1</v>
      </c>
      <c r="AO4287">
        <v>12063</v>
      </c>
      <c r="AQ4287">
        <v>127155</v>
      </c>
      <c r="AR4287">
        <v>52430001</v>
      </c>
      <c r="AS4287" t="s">
        <v>927</v>
      </c>
      <c r="AT4287" t="s">
        <v>75</v>
      </c>
      <c r="AW4287" t="s">
        <v>340</v>
      </c>
      <c r="AX4287" t="s">
        <v>340</v>
      </c>
      <c r="AY4287" t="s">
        <v>357</v>
      </c>
      <c r="AZ4287" t="s">
        <v>363</v>
      </c>
      <c r="BY4287" t="s">
        <v>342</v>
      </c>
      <c r="EQ4287">
        <v>249990</v>
      </c>
      <c r="ER4287" t="s">
        <v>9864</v>
      </c>
      <c r="EV4287">
        <v>17289409</v>
      </c>
      <c r="EW4287">
        <v>928</v>
      </c>
      <c r="EX4287">
        <v>221376</v>
      </c>
      <c r="EY4287" t="s">
        <v>9865</v>
      </c>
      <c r="EZ4287">
        <v>1</v>
      </c>
      <c r="FC4287">
        <v>95385</v>
      </c>
      <c r="FD4287" t="s">
        <v>3531</v>
      </c>
    </row>
    <row r="4288" spans="1:160" x14ac:dyDescent="0.3">
      <c r="A4288" t="str">
        <f>VLOOKUP(B4288,Table2[],3,FALSE)</f>
        <v>Digital</v>
      </c>
      <c r="B4288" t="str">
        <f>IF(OR(ISNUMBER(FIND("QVC",Z4288)),ISNUMBER(FIND("QVC",AL4288))),"QVC",IF(OR(ISNUMBER(FIND("NCO",H4288)),ISNUMBER(FIND("NCO",Y4288))), "NCO", IF(AL4288="consumer","PMD.com",VLOOKUP(LEFT(H4288,2),Tables!$E$1:$F$11,2,FALSE))))</f>
        <v>PMD.com</v>
      </c>
      <c r="C4288">
        <f t="shared" si="201"/>
        <v>51090030</v>
      </c>
      <c r="D4288">
        <f t="shared" si="202"/>
        <v>1</v>
      </c>
      <c r="E4288" t="str">
        <f t="shared" ca="1" si="200"/>
        <v>MTD orders shipped</v>
      </c>
      <c r="F4288" t="s">
        <v>3539</v>
      </c>
      <c r="G4288" t="s">
        <v>335</v>
      </c>
      <c r="H4288" t="s">
        <v>9859</v>
      </c>
      <c r="I4288" s="6">
        <v>44013.584097222221</v>
      </c>
      <c r="J4288" t="s">
        <v>16</v>
      </c>
      <c r="K4288" s="6">
        <v>44013.737546296295</v>
      </c>
      <c r="M4288" t="s">
        <v>9860</v>
      </c>
      <c r="N4288" t="s">
        <v>9861</v>
      </c>
      <c r="Q4288" t="s">
        <v>1804</v>
      </c>
      <c r="R4288" t="s">
        <v>365</v>
      </c>
      <c r="S4288" t="s">
        <v>9862</v>
      </c>
      <c r="T4288" t="s">
        <v>338</v>
      </c>
      <c r="U4288" t="s">
        <v>530</v>
      </c>
      <c r="W4288" t="s">
        <v>9863</v>
      </c>
      <c r="Z4288" t="s">
        <v>9860</v>
      </c>
      <c r="AA4288" t="s">
        <v>9861</v>
      </c>
      <c r="AD4288" t="s">
        <v>1804</v>
      </c>
      <c r="AE4288" t="s">
        <v>365</v>
      </c>
      <c r="AF4288" t="s">
        <v>9862</v>
      </c>
      <c r="AG4288" t="s">
        <v>338</v>
      </c>
      <c r="AH4288" t="s">
        <v>530</v>
      </c>
      <c r="AJ4288" t="s">
        <v>9863</v>
      </c>
      <c r="AL4288" t="s">
        <v>339</v>
      </c>
      <c r="AM4288">
        <v>1</v>
      </c>
      <c r="AN4288">
        <v>1</v>
      </c>
      <c r="AO4288">
        <v>6688</v>
      </c>
      <c r="AQ4288">
        <v>125960</v>
      </c>
      <c r="AR4288">
        <v>51090030</v>
      </c>
      <c r="AS4288" t="s">
        <v>3043</v>
      </c>
      <c r="AT4288" t="s">
        <v>628</v>
      </c>
      <c r="AW4288" t="s">
        <v>343</v>
      </c>
      <c r="BY4288" t="s">
        <v>342</v>
      </c>
      <c r="BZ4288" t="b">
        <v>0</v>
      </c>
      <c r="EQ4288">
        <v>243047</v>
      </c>
      <c r="ER4288" t="s">
        <v>9864</v>
      </c>
      <c r="EV4288">
        <v>17289409</v>
      </c>
      <c r="EW4288">
        <v>928</v>
      </c>
      <c r="EX4288">
        <v>221376</v>
      </c>
      <c r="EY4288" t="s">
        <v>9865</v>
      </c>
      <c r="EZ4288">
        <v>1</v>
      </c>
      <c r="FC4288">
        <v>95385</v>
      </c>
      <c r="FD4288" t="s">
        <v>3531</v>
      </c>
    </row>
    <row r="4289" spans="1:160" x14ac:dyDescent="0.3">
      <c r="A4289" t="str">
        <f>VLOOKUP(B4289,Table2[],3,FALSE)</f>
        <v>Digital</v>
      </c>
      <c r="B4289" t="str">
        <f>IF(OR(ISNUMBER(FIND("QVC",Z4289)),ISNUMBER(FIND("QVC",AL4289))),"QVC",IF(OR(ISNUMBER(FIND("NCO",H4289)),ISNUMBER(FIND("NCO",Y4289))), "NCO", IF(AL4289="consumer","PMD.com",VLOOKUP(LEFT(H4289,2),Tables!$E$1:$F$11,2,FALSE))))</f>
        <v>PMD.com</v>
      </c>
      <c r="C4289">
        <f t="shared" si="201"/>
        <v>52240001</v>
      </c>
      <c r="D4289">
        <f t="shared" si="202"/>
        <v>1</v>
      </c>
      <c r="E4289" t="str">
        <f t="shared" ca="1" si="200"/>
        <v>shifted orders shipped</v>
      </c>
      <c r="F4289" t="s">
        <v>3539</v>
      </c>
      <c r="G4289" t="s">
        <v>335</v>
      </c>
      <c r="H4289" t="s">
        <v>2132</v>
      </c>
      <c r="I4289" s="6">
        <v>44007.423344907409</v>
      </c>
      <c r="J4289" t="s">
        <v>16</v>
      </c>
      <c r="K4289" s="6">
        <v>44013.737592592595</v>
      </c>
      <c r="M4289" t="s">
        <v>9866</v>
      </c>
      <c r="N4289" t="s">
        <v>9867</v>
      </c>
      <c r="Q4289" t="s">
        <v>765</v>
      </c>
      <c r="R4289" t="s">
        <v>409</v>
      </c>
      <c r="S4289">
        <v>6477</v>
      </c>
      <c r="T4289" t="s">
        <v>338</v>
      </c>
      <c r="U4289" t="s">
        <v>530</v>
      </c>
      <c r="W4289" t="s">
        <v>9868</v>
      </c>
      <c r="Z4289" t="s">
        <v>9866</v>
      </c>
      <c r="AA4289" t="s">
        <v>9867</v>
      </c>
      <c r="AD4289" t="s">
        <v>765</v>
      </c>
      <c r="AE4289" t="s">
        <v>409</v>
      </c>
      <c r="AF4289">
        <v>6477</v>
      </c>
      <c r="AG4289" t="s">
        <v>338</v>
      </c>
      <c r="AH4289" t="s">
        <v>530</v>
      </c>
      <c r="AJ4289" t="s">
        <v>9868</v>
      </c>
      <c r="AL4289" t="s">
        <v>339</v>
      </c>
      <c r="AM4289">
        <v>1</v>
      </c>
      <c r="AN4289">
        <v>1</v>
      </c>
      <c r="AO4289">
        <v>5995</v>
      </c>
      <c r="AQ4289">
        <v>124435</v>
      </c>
      <c r="AR4289">
        <v>52240001</v>
      </c>
      <c r="AS4289" t="s">
        <v>107</v>
      </c>
      <c r="AT4289" t="s">
        <v>108</v>
      </c>
      <c r="AW4289" t="s">
        <v>340</v>
      </c>
      <c r="AX4289" t="s">
        <v>340</v>
      </c>
      <c r="AY4289" t="s">
        <v>341</v>
      </c>
      <c r="AZ4289">
        <v>0</v>
      </c>
      <c r="BY4289" t="s">
        <v>342</v>
      </c>
      <c r="EQ4289">
        <v>248987</v>
      </c>
      <c r="ER4289" t="s">
        <v>2133</v>
      </c>
      <c r="EV4289">
        <v>17271753</v>
      </c>
      <c r="EW4289">
        <v>928</v>
      </c>
      <c r="EX4289">
        <v>211046</v>
      </c>
      <c r="EY4289">
        <v>9.2748999964335493E+25</v>
      </c>
      <c r="EZ4289">
        <v>1</v>
      </c>
      <c r="FC4289">
        <v>52240001</v>
      </c>
      <c r="FD4289" t="s">
        <v>108</v>
      </c>
    </row>
    <row r="4290" spans="1:160" x14ac:dyDescent="0.3">
      <c r="A4290" t="str">
        <f>VLOOKUP(B4290,Table2[],3,FALSE)</f>
        <v>Digital</v>
      </c>
      <c r="B4290" t="str">
        <f>IF(OR(ISNUMBER(FIND("QVC",Z4290)),ISNUMBER(FIND("QVC",AL4290))),"QVC",IF(OR(ISNUMBER(FIND("NCO",H4290)),ISNUMBER(FIND("NCO",Y4290))), "NCO", IF(AL4290="consumer","PMD.com",VLOOKUP(LEFT(H4290,2),Tables!$E$1:$F$11,2,FALSE))))</f>
        <v>PMD.com</v>
      </c>
      <c r="C4290">
        <f t="shared" si="201"/>
        <v>51070001</v>
      </c>
      <c r="D4290">
        <f t="shared" si="202"/>
        <v>1</v>
      </c>
      <c r="E4290" t="str">
        <f t="shared" ca="1" si="200"/>
        <v>shifted orders shipped</v>
      </c>
      <c r="F4290" t="s">
        <v>3539</v>
      </c>
      <c r="G4290" t="s">
        <v>335</v>
      </c>
      <c r="H4290" t="s">
        <v>2132</v>
      </c>
      <c r="I4290" s="6">
        <v>44007.423344907409</v>
      </c>
      <c r="J4290" t="s">
        <v>16</v>
      </c>
      <c r="K4290" s="6">
        <v>44013.737592592595</v>
      </c>
      <c r="M4290" t="s">
        <v>9866</v>
      </c>
      <c r="N4290" t="s">
        <v>9867</v>
      </c>
      <c r="Q4290" t="s">
        <v>765</v>
      </c>
      <c r="R4290" t="s">
        <v>409</v>
      </c>
      <c r="S4290">
        <v>6477</v>
      </c>
      <c r="T4290" t="s">
        <v>338</v>
      </c>
      <c r="U4290" t="s">
        <v>530</v>
      </c>
      <c r="W4290" t="s">
        <v>9868</v>
      </c>
      <c r="Z4290" t="s">
        <v>9866</v>
      </c>
      <c r="AA4290" t="s">
        <v>9867</v>
      </c>
      <c r="AD4290" t="s">
        <v>765</v>
      </c>
      <c r="AE4290" t="s">
        <v>409</v>
      </c>
      <c r="AF4290">
        <v>6477</v>
      </c>
      <c r="AG4290" t="s">
        <v>338</v>
      </c>
      <c r="AH4290" t="s">
        <v>530</v>
      </c>
      <c r="AJ4290" t="s">
        <v>9868</v>
      </c>
      <c r="AL4290" t="s">
        <v>339</v>
      </c>
      <c r="AM4290">
        <v>1</v>
      </c>
      <c r="AN4290">
        <v>1</v>
      </c>
      <c r="AO4290">
        <v>10147</v>
      </c>
      <c r="AQ4290">
        <v>124429</v>
      </c>
      <c r="AR4290">
        <v>51070001</v>
      </c>
      <c r="AS4290" t="s">
        <v>1886</v>
      </c>
      <c r="AT4290" t="s">
        <v>45</v>
      </c>
      <c r="AW4290" t="s">
        <v>343</v>
      </c>
      <c r="BY4290" t="s">
        <v>342</v>
      </c>
      <c r="EQ4290">
        <v>251956</v>
      </c>
      <c r="ER4290" t="s">
        <v>2133</v>
      </c>
      <c r="EV4290">
        <v>17271753</v>
      </c>
      <c r="EW4290">
        <v>928</v>
      </c>
      <c r="EX4290">
        <v>211046</v>
      </c>
      <c r="EY4290">
        <v>9.2748999964335493E+25</v>
      </c>
      <c r="EZ4290">
        <v>1</v>
      </c>
      <c r="FC4290">
        <v>51070001</v>
      </c>
      <c r="FD4290" t="s">
        <v>45</v>
      </c>
    </row>
    <row r="4291" spans="1:160" x14ac:dyDescent="0.3">
      <c r="A4291" t="str">
        <f>VLOOKUP(B4291,Table2[],3,FALSE)</f>
        <v>Digital</v>
      </c>
      <c r="B4291" t="str">
        <f>IF(OR(ISNUMBER(FIND("QVC",Z4291)),ISNUMBER(FIND("QVC",AL4291))),"QVC",IF(OR(ISNUMBER(FIND("NCO",H4291)),ISNUMBER(FIND("NCO",Y4291))), "NCO", IF(AL4291="consumer","PMD.com",VLOOKUP(LEFT(H4291,2),Tables!$E$1:$F$11,2,FALSE))))</f>
        <v>PMD.com</v>
      </c>
      <c r="C4291">
        <f t="shared" si="201"/>
        <v>52240001</v>
      </c>
      <c r="D4291">
        <f t="shared" si="202"/>
        <v>1</v>
      </c>
      <c r="E4291" t="str">
        <f t="shared" ref="E4291:E4354" ca="1" si="203">IF(MONTH(TODAY())-MONTH(I4291)&gt;0,"shifted orders shipped","MTD orders shipped")</f>
        <v>MTD orders shipped</v>
      </c>
      <c r="F4291" t="s">
        <v>3539</v>
      </c>
      <c r="G4291" t="s">
        <v>335</v>
      </c>
      <c r="H4291" t="s">
        <v>9869</v>
      </c>
      <c r="I4291" s="6">
        <v>44013.608055555553</v>
      </c>
      <c r="J4291" t="s">
        <v>16</v>
      </c>
      <c r="K4291" s="6">
        <v>44013.737766203703</v>
      </c>
      <c r="M4291" t="s">
        <v>9870</v>
      </c>
      <c r="N4291" t="s">
        <v>9871</v>
      </c>
      <c r="Q4291" t="s">
        <v>1347</v>
      </c>
      <c r="R4291" t="s">
        <v>359</v>
      </c>
      <c r="S4291" t="s">
        <v>9872</v>
      </c>
      <c r="T4291" t="s">
        <v>338</v>
      </c>
      <c r="U4291" t="s">
        <v>530</v>
      </c>
      <c r="W4291" t="s">
        <v>9873</v>
      </c>
      <c r="Z4291" t="s">
        <v>9870</v>
      </c>
      <c r="AA4291" t="s">
        <v>9871</v>
      </c>
      <c r="AD4291" t="s">
        <v>1347</v>
      </c>
      <c r="AE4291" t="s">
        <v>359</v>
      </c>
      <c r="AF4291" t="s">
        <v>9872</v>
      </c>
      <c r="AG4291" t="s">
        <v>338</v>
      </c>
      <c r="AH4291" t="s">
        <v>530</v>
      </c>
      <c r="AJ4291" t="s">
        <v>9873</v>
      </c>
      <c r="AL4291" t="s">
        <v>339</v>
      </c>
      <c r="AM4291">
        <v>1</v>
      </c>
      <c r="AN4291">
        <v>1</v>
      </c>
      <c r="AO4291">
        <v>5995</v>
      </c>
      <c r="AQ4291">
        <v>124435</v>
      </c>
      <c r="AR4291">
        <v>52240001</v>
      </c>
      <c r="AS4291" t="s">
        <v>2387</v>
      </c>
      <c r="AT4291" t="s">
        <v>108</v>
      </c>
      <c r="AW4291" t="s">
        <v>340</v>
      </c>
      <c r="AX4291" t="s">
        <v>340</v>
      </c>
      <c r="AY4291" t="s">
        <v>341</v>
      </c>
      <c r="AZ4291">
        <v>0</v>
      </c>
      <c r="BY4291" t="s">
        <v>342</v>
      </c>
      <c r="EQ4291">
        <v>253361</v>
      </c>
      <c r="ER4291" t="s">
        <v>9874</v>
      </c>
      <c r="EV4291">
        <v>17289417</v>
      </c>
      <c r="EW4291">
        <v>928</v>
      </c>
      <c r="EX4291">
        <v>221386</v>
      </c>
      <c r="EY4291">
        <v>9.2748999964335493E+25</v>
      </c>
      <c r="EZ4291">
        <v>1</v>
      </c>
      <c r="FC4291">
        <v>52240001</v>
      </c>
      <c r="FD4291" t="s">
        <v>108</v>
      </c>
    </row>
    <row r="4292" spans="1:160" x14ac:dyDescent="0.3">
      <c r="A4292" t="str">
        <f>VLOOKUP(B4292,Table2[],3,FALSE)</f>
        <v>Digital</v>
      </c>
      <c r="B4292" t="str">
        <f>IF(OR(ISNUMBER(FIND("QVC",Z4292)),ISNUMBER(FIND("QVC",AL4292))),"QVC",IF(OR(ISNUMBER(FIND("NCO",H4292)),ISNUMBER(FIND("NCO",Y4292))), "NCO", IF(AL4292="consumer","PMD.com",VLOOKUP(LEFT(H4292,2),Tables!$E$1:$F$11,2,FALSE))))</f>
        <v>PMD.com</v>
      </c>
      <c r="C4292">
        <f t="shared" si="201"/>
        <v>53160001</v>
      </c>
      <c r="D4292">
        <f t="shared" si="202"/>
        <v>1</v>
      </c>
      <c r="E4292" t="str">
        <f t="shared" ca="1" si="203"/>
        <v>shifted orders shipped</v>
      </c>
      <c r="F4292" t="s">
        <v>3539</v>
      </c>
      <c r="G4292" t="s">
        <v>335</v>
      </c>
      <c r="H4292" t="s">
        <v>2134</v>
      </c>
      <c r="I4292" s="6">
        <v>44007.423310185186</v>
      </c>
      <c r="J4292" t="s">
        <v>16</v>
      </c>
      <c r="K4292" s="6">
        <v>44013.737881944442</v>
      </c>
      <c r="M4292" t="s">
        <v>9875</v>
      </c>
      <c r="N4292" t="s">
        <v>9876</v>
      </c>
      <c r="Q4292" t="s">
        <v>433</v>
      </c>
      <c r="R4292" t="s">
        <v>376</v>
      </c>
      <c r="S4292">
        <v>75218</v>
      </c>
      <c r="T4292" t="s">
        <v>338</v>
      </c>
      <c r="U4292" t="s">
        <v>530</v>
      </c>
      <c r="W4292" t="s">
        <v>9877</v>
      </c>
      <c r="Z4292" t="s">
        <v>9875</v>
      </c>
      <c r="AA4292" t="s">
        <v>9876</v>
      </c>
      <c r="AD4292" t="s">
        <v>433</v>
      </c>
      <c r="AE4292" t="s">
        <v>376</v>
      </c>
      <c r="AF4292">
        <v>75218</v>
      </c>
      <c r="AG4292" t="s">
        <v>338</v>
      </c>
      <c r="AH4292" t="s">
        <v>530</v>
      </c>
      <c r="AJ4292" t="s">
        <v>9877</v>
      </c>
      <c r="AL4292" t="s">
        <v>339</v>
      </c>
      <c r="AM4292">
        <v>1</v>
      </c>
      <c r="AN4292">
        <v>1</v>
      </c>
      <c r="AO4292">
        <v>4322</v>
      </c>
      <c r="AQ4292">
        <v>124007</v>
      </c>
      <c r="AR4292">
        <v>53160001</v>
      </c>
      <c r="AS4292" t="s">
        <v>1895</v>
      </c>
      <c r="AT4292" t="s">
        <v>119</v>
      </c>
      <c r="AW4292" t="s">
        <v>340</v>
      </c>
      <c r="AX4292" t="s">
        <v>340</v>
      </c>
      <c r="AY4292" t="s">
        <v>341</v>
      </c>
      <c r="AZ4292">
        <v>0</v>
      </c>
      <c r="BY4292" t="s">
        <v>342</v>
      </c>
      <c r="EQ4292">
        <v>252959</v>
      </c>
      <c r="ER4292" t="s">
        <v>2135</v>
      </c>
      <c r="EV4292">
        <v>17271754</v>
      </c>
      <c r="EW4292">
        <v>928</v>
      </c>
      <c r="EX4292">
        <v>211047</v>
      </c>
      <c r="EY4292" t="s">
        <v>9878</v>
      </c>
      <c r="EZ4292">
        <v>1</v>
      </c>
      <c r="FC4292">
        <v>53160001</v>
      </c>
      <c r="FD4292" t="s">
        <v>119</v>
      </c>
    </row>
    <row r="4293" spans="1:160" x14ac:dyDescent="0.3">
      <c r="A4293" t="str">
        <f>VLOOKUP(B4293,Table2[],3,FALSE)</f>
        <v>Digital</v>
      </c>
      <c r="B4293" t="str">
        <f>IF(OR(ISNUMBER(FIND("QVC",Z4293)),ISNUMBER(FIND("QVC",AL4293))),"QVC",IF(OR(ISNUMBER(FIND("NCO",H4293)),ISNUMBER(FIND("NCO",Y4293))), "NCO", IF(AL4293="consumer","PMD.com",VLOOKUP(LEFT(H4293,2),Tables!$E$1:$F$11,2,FALSE))))</f>
        <v>PMD.com</v>
      </c>
      <c r="C4293">
        <f t="shared" si="201"/>
        <v>52460001</v>
      </c>
      <c r="D4293">
        <f t="shared" si="202"/>
        <v>1</v>
      </c>
      <c r="E4293" t="str">
        <f t="shared" ca="1" si="203"/>
        <v>shifted orders shipped</v>
      </c>
      <c r="F4293" t="s">
        <v>3539</v>
      </c>
      <c r="G4293" t="s">
        <v>335</v>
      </c>
      <c r="H4293" t="s">
        <v>2134</v>
      </c>
      <c r="I4293" s="6">
        <v>44007.423310185186</v>
      </c>
      <c r="J4293" t="s">
        <v>16</v>
      </c>
      <c r="K4293" s="6">
        <v>44013.737881944442</v>
      </c>
      <c r="M4293" t="s">
        <v>9875</v>
      </c>
      <c r="N4293" t="s">
        <v>9876</v>
      </c>
      <c r="Q4293" t="s">
        <v>433</v>
      </c>
      <c r="R4293" t="s">
        <v>376</v>
      </c>
      <c r="S4293">
        <v>75218</v>
      </c>
      <c r="T4293" t="s">
        <v>338</v>
      </c>
      <c r="U4293" t="s">
        <v>530</v>
      </c>
      <c r="W4293" t="s">
        <v>9877</v>
      </c>
      <c r="Z4293" t="s">
        <v>9875</v>
      </c>
      <c r="AA4293" t="s">
        <v>9876</v>
      </c>
      <c r="AD4293" t="s">
        <v>433</v>
      </c>
      <c r="AE4293" t="s">
        <v>376</v>
      </c>
      <c r="AF4293">
        <v>75218</v>
      </c>
      <c r="AG4293" t="s">
        <v>338</v>
      </c>
      <c r="AH4293" t="s">
        <v>530</v>
      </c>
      <c r="AJ4293" t="s">
        <v>9877</v>
      </c>
      <c r="AL4293" t="s">
        <v>339</v>
      </c>
      <c r="AM4293">
        <v>1</v>
      </c>
      <c r="AN4293">
        <v>1</v>
      </c>
      <c r="AO4293">
        <v>14007</v>
      </c>
      <c r="AQ4293">
        <v>127157</v>
      </c>
      <c r="AR4293">
        <v>52460001</v>
      </c>
      <c r="AS4293" t="s">
        <v>972</v>
      </c>
      <c r="AT4293" t="s">
        <v>76</v>
      </c>
      <c r="AW4293" t="s">
        <v>340</v>
      </c>
      <c r="AX4293" t="s">
        <v>340</v>
      </c>
      <c r="AY4293" t="s">
        <v>341</v>
      </c>
      <c r="AZ4293">
        <v>0</v>
      </c>
      <c r="BY4293" t="s">
        <v>342</v>
      </c>
      <c r="EQ4293">
        <v>252044</v>
      </c>
      <c r="ER4293" t="s">
        <v>2135</v>
      </c>
      <c r="EV4293">
        <v>17271754</v>
      </c>
      <c r="EW4293">
        <v>928</v>
      </c>
      <c r="EX4293">
        <v>211047</v>
      </c>
      <c r="EY4293" t="s">
        <v>9878</v>
      </c>
      <c r="EZ4293">
        <v>1</v>
      </c>
      <c r="FC4293">
        <v>52460001</v>
      </c>
      <c r="FD4293" t="s">
        <v>76</v>
      </c>
    </row>
    <row r="4294" spans="1:160" x14ac:dyDescent="0.3">
      <c r="A4294" t="str">
        <f>VLOOKUP(B4294,Table2[],3,FALSE)</f>
        <v>Digital</v>
      </c>
      <c r="B4294" t="str">
        <f>IF(OR(ISNUMBER(FIND("QVC",Z4294)),ISNUMBER(FIND("QVC",AL4294))),"QVC",IF(OR(ISNUMBER(FIND("NCO",H4294)),ISNUMBER(FIND("NCO",Y4294))), "NCO", IF(AL4294="consumer","PMD.com",VLOOKUP(LEFT(H4294,2),Tables!$E$1:$F$11,2,FALSE))))</f>
        <v>PMD.com</v>
      </c>
      <c r="C4294">
        <f t="shared" si="201"/>
        <v>53200001</v>
      </c>
      <c r="D4294">
        <f t="shared" si="202"/>
        <v>1</v>
      </c>
      <c r="E4294" t="str">
        <f t="shared" ca="1" si="203"/>
        <v>MTD orders shipped</v>
      </c>
      <c r="F4294" t="s">
        <v>3539</v>
      </c>
      <c r="G4294" t="s">
        <v>335</v>
      </c>
      <c r="H4294" t="s">
        <v>9879</v>
      </c>
      <c r="I4294" s="6">
        <v>44013.587442129632</v>
      </c>
      <c r="J4294" t="s">
        <v>16</v>
      </c>
      <c r="K4294" s="6">
        <v>44013.737916666665</v>
      </c>
      <c r="M4294" t="s">
        <v>9880</v>
      </c>
      <c r="N4294" t="s">
        <v>9881</v>
      </c>
      <c r="O4294" t="s">
        <v>1093</v>
      </c>
      <c r="Q4294" t="s">
        <v>1924</v>
      </c>
      <c r="R4294" t="s">
        <v>411</v>
      </c>
      <c r="S4294" t="s">
        <v>9882</v>
      </c>
      <c r="T4294" t="s">
        <v>338</v>
      </c>
      <c r="U4294" t="s">
        <v>530</v>
      </c>
      <c r="W4294" t="s">
        <v>9883</v>
      </c>
      <c r="Z4294" t="s">
        <v>9880</v>
      </c>
      <c r="AA4294" t="s">
        <v>9881</v>
      </c>
      <c r="AB4294" t="s">
        <v>1093</v>
      </c>
      <c r="AD4294" t="s">
        <v>1924</v>
      </c>
      <c r="AE4294" t="s">
        <v>411</v>
      </c>
      <c r="AF4294" t="s">
        <v>9882</v>
      </c>
      <c r="AG4294" t="s">
        <v>338</v>
      </c>
      <c r="AH4294" t="s">
        <v>530</v>
      </c>
      <c r="AJ4294" t="s">
        <v>9883</v>
      </c>
      <c r="AL4294" t="s">
        <v>339</v>
      </c>
      <c r="AM4294">
        <v>1</v>
      </c>
      <c r="AN4294">
        <v>1</v>
      </c>
      <c r="AO4294">
        <v>15189</v>
      </c>
      <c r="AQ4294">
        <v>123906</v>
      </c>
      <c r="AR4294">
        <v>53200001</v>
      </c>
      <c r="AS4294" t="s">
        <v>973</v>
      </c>
      <c r="AT4294" t="s">
        <v>50</v>
      </c>
      <c r="AW4294" t="s">
        <v>340</v>
      </c>
      <c r="AX4294" t="s">
        <v>340</v>
      </c>
      <c r="AY4294" t="s">
        <v>357</v>
      </c>
      <c r="AZ4294" t="s">
        <v>363</v>
      </c>
      <c r="BY4294" t="s">
        <v>342</v>
      </c>
      <c r="EQ4294">
        <v>252156</v>
      </c>
      <c r="ER4294" t="s">
        <v>9884</v>
      </c>
      <c r="EV4294">
        <v>17289411</v>
      </c>
      <c r="EW4294">
        <v>928</v>
      </c>
      <c r="EX4294">
        <v>221378</v>
      </c>
      <c r="EY4294">
        <v>9.2748999964335493E+25</v>
      </c>
      <c r="EZ4294">
        <v>1</v>
      </c>
      <c r="FC4294">
        <v>53200001</v>
      </c>
      <c r="FD4294" t="s">
        <v>50</v>
      </c>
    </row>
    <row r="4295" spans="1:160" x14ac:dyDescent="0.3">
      <c r="A4295" t="str">
        <f>VLOOKUP(B4295,Table2[],3,FALSE)</f>
        <v>Digital</v>
      </c>
      <c r="B4295" t="str">
        <f>IF(OR(ISNUMBER(FIND("QVC",Z4295)),ISNUMBER(FIND("QVC",AL4295))),"QVC",IF(OR(ISNUMBER(FIND("NCO",H4295)),ISNUMBER(FIND("NCO",Y4295))), "NCO", IF(AL4295="consumer","PMD.com",VLOOKUP(LEFT(H4295,2),Tables!$E$1:$F$11,2,FALSE))))</f>
        <v>PMD.com</v>
      </c>
      <c r="C4295">
        <f t="shared" si="201"/>
        <v>5357</v>
      </c>
      <c r="D4295">
        <f t="shared" si="202"/>
        <v>1</v>
      </c>
      <c r="E4295" t="str">
        <f t="shared" ca="1" si="203"/>
        <v>MTD orders shipped</v>
      </c>
      <c r="F4295" t="s">
        <v>3539</v>
      </c>
      <c r="G4295" t="s">
        <v>335</v>
      </c>
      <c r="H4295" t="s">
        <v>9885</v>
      </c>
      <c r="I4295" s="6">
        <v>44013.611909722225</v>
      </c>
      <c r="J4295" t="s">
        <v>16</v>
      </c>
      <c r="K4295" s="6">
        <v>44013.738067129627</v>
      </c>
      <c r="M4295" t="s">
        <v>9886</v>
      </c>
      <c r="N4295" t="s">
        <v>9887</v>
      </c>
      <c r="Q4295" t="s">
        <v>1141</v>
      </c>
      <c r="R4295" t="s">
        <v>365</v>
      </c>
      <c r="S4295" t="s">
        <v>9888</v>
      </c>
      <c r="T4295" t="s">
        <v>338</v>
      </c>
      <c r="U4295" t="s">
        <v>530</v>
      </c>
      <c r="W4295" t="s">
        <v>9889</v>
      </c>
      <c r="Z4295" t="s">
        <v>9886</v>
      </c>
      <c r="AA4295" t="s">
        <v>9887</v>
      </c>
      <c r="AD4295" t="s">
        <v>1141</v>
      </c>
      <c r="AE4295" t="s">
        <v>365</v>
      </c>
      <c r="AF4295" t="s">
        <v>9888</v>
      </c>
      <c r="AG4295" t="s">
        <v>338</v>
      </c>
      <c r="AH4295" t="s">
        <v>530</v>
      </c>
      <c r="AJ4295" t="s">
        <v>9889</v>
      </c>
      <c r="AL4295" t="s">
        <v>339</v>
      </c>
      <c r="AM4295">
        <v>1</v>
      </c>
      <c r="AN4295">
        <v>1</v>
      </c>
      <c r="AO4295">
        <v>15182</v>
      </c>
      <c r="AQ4295">
        <v>124521</v>
      </c>
      <c r="AR4295">
        <v>5357</v>
      </c>
      <c r="AS4295" t="s">
        <v>87</v>
      </c>
      <c r="AT4295" t="s">
        <v>88</v>
      </c>
      <c r="AW4295" t="s">
        <v>340</v>
      </c>
      <c r="AX4295" t="s">
        <v>340</v>
      </c>
      <c r="AY4295" t="s">
        <v>351</v>
      </c>
      <c r="AZ4295" t="s">
        <v>379</v>
      </c>
      <c r="BY4295" t="s">
        <v>342</v>
      </c>
      <c r="EQ4295">
        <v>249142</v>
      </c>
      <c r="ER4295" t="s">
        <v>9890</v>
      </c>
      <c r="EV4295">
        <v>17289418</v>
      </c>
      <c r="EW4295">
        <v>928</v>
      </c>
      <c r="EX4295">
        <v>221387</v>
      </c>
      <c r="EY4295">
        <v>9.2748999964335493E+25</v>
      </c>
      <c r="EZ4295">
        <v>1</v>
      </c>
      <c r="FC4295">
        <v>5357</v>
      </c>
      <c r="FD4295" t="s">
        <v>88</v>
      </c>
    </row>
    <row r="4296" spans="1:160" x14ac:dyDescent="0.3">
      <c r="A4296" t="str">
        <f>VLOOKUP(B4296,Table2[],3,FALSE)</f>
        <v>Digital</v>
      </c>
      <c r="B4296" t="str">
        <f>IF(OR(ISNUMBER(FIND("QVC",Z4296)),ISNUMBER(FIND("QVC",AL4296))),"QVC",IF(OR(ISNUMBER(FIND("NCO",H4296)),ISNUMBER(FIND("NCO",Y4296))), "NCO", IF(AL4296="consumer","PMD.com",VLOOKUP(LEFT(H4296,2),Tables!$E$1:$F$11,2,FALSE))))</f>
        <v>PMD.com</v>
      </c>
      <c r="C4296">
        <f t="shared" si="201"/>
        <v>5341030</v>
      </c>
      <c r="D4296">
        <f t="shared" si="202"/>
        <v>1</v>
      </c>
      <c r="E4296" t="str">
        <f t="shared" ca="1" si="203"/>
        <v>MTD orders shipped</v>
      </c>
      <c r="F4296" t="s">
        <v>3539</v>
      </c>
      <c r="G4296" t="s">
        <v>335</v>
      </c>
      <c r="H4296" t="s">
        <v>9891</v>
      </c>
      <c r="I4296" s="6">
        <v>44013.269942129627</v>
      </c>
      <c r="J4296" t="s">
        <v>16</v>
      </c>
      <c r="K4296" s="6">
        <v>44013.73810185185</v>
      </c>
      <c r="M4296" t="s">
        <v>9892</v>
      </c>
      <c r="N4296" t="s">
        <v>9893</v>
      </c>
      <c r="Q4296" t="s">
        <v>9894</v>
      </c>
      <c r="R4296" t="s">
        <v>402</v>
      </c>
      <c r="S4296" t="s">
        <v>9895</v>
      </c>
      <c r="T4296" t="s">
        <v>338</v>
      </c>
      <c r="U4296" t="s">
        <v>530</v>
      </c>
      <c r="W4296" t="s">
        <v>9896</v>
      </c>
      <c r="Z4296" t="s">
        <v>9892</v>
      </c>
      <c r="AA4296" t="s">
        <v>9893</v>
      </c>
      <c r="AD4296" t="s">
        <v>9894</v>
      </c>
      <c r="AE4296" t="s">
        <v>402</v>
      </c>
      <c r="AF4296" t="s">
        <v>9895</v>
      </c>
      <c r="AG4296" t="s">
        <v>338</v>
      </c>
      <c r="AH4296" t="s">
        <v>530</v>
      </c>
      <c r="AJ4296" t="s">
        <v>9896</v>
      </c>
      <c r="AL4296" t="s">
        <v>339</v>
      </c>
      <c r="AM4296">
        <v>1</v>
      </c>
      <c r="AN4296">
        <v>1</v>
      </c>
      <c r="AO4296">
        <v>12859</v>
      </c>
      <c r="AQ4296">
        <v>124642</v>
      </c>
      <c r="AR4296">
        <v>5341030</v>
      </c>
      <c r="AS4296" t="s">
        <v>925</v>
      </c>
      <c r="AT4296" t="s">
        <v>926</v>
      </c>
      <c r="AW4296" t="s">
        <v>366</v>
      </c>
      <c r="AX4296" t="s">
        <v>366</v>
      </c>
      <c r="AY4296" t="s">
        <v>345</v>
      </c>
      <c r="AZ4296" t="s">
        <v>346</v>
      </c>
      <c r="BY4296" t="s">
        <v>342</v>
      </c>
      <c r="EQ4296">
        <v>243275</v>
      </c>
      <c r="ER4296" t="s">
        <v>9897</v>
      </c>
      <c r="EV4296">
        <v>17288985</v>
      </c>
      <c r="EW4296">
        <v>928</v>
      </c>
      <c r="EX4296">
        <v>221249</v>
      </c>
      <c r="EY4296" t="s">
        <v>9898</v>
      </c>
      <c r="EZ4296">
        <v>1</v>
      </c>
      <c r="FC4296">
        <v>95385</v>
      </c>
      <c r="FD4296" t="s">
        <v>3531</v>
      </c>
    </row>
    <row r="4297" spans="1:160" x14ac:dyDescent="0.3">
      <c r="A4297" t="str">
        <f>VLOOKUP(B4297,Table2[],3,FALSE)</f>
        <v>Digital</v>
      </c>
      <c r="B4297" t="str">
        <f>IF(OR(ISNUMBER(FIND("QVC",Z4297)),ISNUMBER(FIND("QVC",AL4297))),"QVC",IF(OR(ISNUMBER(FIND("NCO",H4297)),ISNUMBER(FIND("NCO",Y4297))), "NCO", IF(AL4297="consumer","PMD.com",VLOOKUP(LEFT(H4297,2),Tables!$E$1:$F$11,2,FALSE))))</f>
        <v>PMD.com</v>
      </c>
      <c r="C4297">
        <f t="shared" si="201"/>
        <v>55090001</v>
      </c>
      <c r="D4297">
        <f t="shared" si="202"/>
        <v>1</v>
      </c>
      <c r="E4297" t="str">
        <f t="shared" ca="1" si="203"/>
        <v>MTD orders shipped</v>
      </c>
      <c r="F4297" t="s">
        <v>3539</v>
      </c>
      <c r="G4297" t="s">
        <v>335</v>
      </c>
      <c r="H4297" t="s">
        <v>9891</v>
      </c>
      <c r="I4297" s="6">
        <v>44013.269942129627</v>
      </c>
      <c r="J4297" t="s">
        <v>16</v>
      </c>
      <c r="K4297" s="6">
        <v>44013.73810185185</v>
      </c>
      <c r="M4297" t="s">
        <v>9892</v>
      </c>
      <c r="N4297" t="s">
        <v>9893</v>
      </c>
      <c r="Q4297" t="s">
        <v>9894</v>
      </c>
      <c r="R4297" t="s">
        <v>402</v>
      </c>
      <c r="S4297" t="s">
        <v>9895</v>
      </c>
      <c r="T4297" t="s">
        <v>338</v>
      </c>
      <c r="U4297" t="s">
        <v>530</v>
      </c>
      <c r="W4297" t="s">
        <v>9896</v>
      </c>
      <c r="Z4297" t="s">
        <v>9892</v>
      </c>
      <c r="AA4297" t="s">
        <v>9893</v>
      </c>
      <c r="AD4297" t="s">
        <v>9894</v>
      </c>
      <c r="AE4297" t="s">
        <v>402</v>
      </c>
      <c r="AF4297" t="s">
        <v>9895</v>
      </c>
      <c r="AG4297" t="s">
        <v>338</v>
      </c>
      <c r="AH4297" t="s">
        <v>530</v>
      </c>
      <c r="AJ4297" t="s">
        <v>9896</v>
      </c>
      <c r="AL4297" t="s">
        <v>339</v>
      </c>
      <c r="AM4297">
        <v>1</v>
      </c>
      <c r="AN4297">
        <v>1</v>
      </c>
      <c r="AO4297">
        <v>5013</v>
      </c>
      <c r="AQ4297">
        <v>124478</v>
      </c>
      <c r="AR4297">
        <v>55090001</v>
      </c>
      <c r="AS4297" t="s">
        <v>995</v>
      </c>
      <c r="AT4297" t="s">
        <v>165</v>
      </c>
      <c r="AW4297" t="s">
        <v>340</v>
      </c>
      <c r="AX4297" t="s">
        <v>340</v>
      </c>
      <c r="AY4297" t="s">
        <v>382</v>
      </c>
      <c r="AZ4297">
        <v>0</v>
      </c>
      <c r="BY4297" t="s">
        <v>342</v>
      </c>
      <c r="EQ4297">
        <v>251219</v>
      </c>
      <c r="ER4297" t="s">
        <v>9897</v>
      </c>
      <c r="EV4297">
        <v>17288985</v>
      </c>
      <c r="EW4297">
        <v>928</v>
      </c>
      <c r="EX4297">
        <v>221249</v>
      </c>
      <c r="EY4297" t="s">
        <v>9898</v>
      </c>
      <c r="EZ4297">
        <v>1</v>
      </c>
      <c r="FC4297">
        <v>55090001</v>
      </c>
      <c r="FD4297" t="s">
        <v>165</v>
      </c>
    </row>
    <row r="4298" spans="1:160" x14ac:dyDescent="0.3">
      <c r="A4298" t="str">
        <f>VLOOKUP(B4298,Table2[],3,FALSE)</f>
        <v>Digital</v>
      </c>
      <c r="B4298" t="str">
        <f>IF(OR(ISNUMBER(FIND("QVC",Z4298)),ISNUMBER(FIND("QVC",AL4298))),"QVC",IF(OR(ISNUMBER(FIND("NCO",H4298)),ISNUMBER(FIND("NCO",Y4298))), "NCO", IF(AL4298="consumer","PMD.com",VLOOKUP(LEFT(H4298,2),Tables!$E$1:$F$11,2,FALSE))))</f>
        <v>PMD.com</v>
      </c>
      <c r="C4298">
        <f t="shared" si="201"/>
        <v>53920001</v>
      </c>
      <c r="D4298">
        <f t="shared" si="202"/>
        <v>1</v>
      </c>
      <c r="E4298" t="str">
        <f t="shared" ca="1" si="203"/>
        <v>MTD orders shipped</v>
      </c>
      <c r="F4298" t="s">
        <v>3539</v>
      </c>
      <c r="G4298" t="s">
        <v>335</v>
      </c>
      <c r="H4298" t="s">
        <v>9891</v>
      </c>
      <c r="I4298" s="6">
        <v>44013.269942129627</v>
      </c>
      <c r="J4298" t="s">
        <v>16</v>
      </c>
      <c r="K4298" s="6">
        <v>44013.73810185185</v>
      </c>
      <c r="M4298" t="s">
        <v>9892</v>
      </c>
      <c r="N4298" t="s">
        <v>9893</v>
      </c>
      <c r="Q4298" t="s">
        <v>9894</v>
      </c>
      <c r="R4298" t="s">
        <v>402</v>
      </c>
      <c r="S4298" t="s">
        <v>9895</v>
      </c>
      <c r="T4298" t="s">
        <v>338</v>
      </c>
      <c r="U4298" t="s">
        <v>530</v>
      </c>
      <c r="W4298" t="s">
        <v>9896</v>
      </c>
      <c r="Z4298" t="s">
        <v>9892</v>
      </c>
      <c r="AA4298" t="s">
        <v>9893</v>
      </c>
      <c r="AD4298" t="s">
        <v>9894</v>
      </c>
      <c r="AE4298" t="s">
        <v>402</v>
      </c>
      <c r="AF4298" t="s">
        <v>9895</v>
      </c>
      <c r="AG4298" t="s">
        <v>338</v>
      </c>
      <c r="AH4298" t="s">
        <v>530</v>
      </c>
      <c r="AJ4298" t="s">
        <v>9896</v>
      </c>
      <c r="AL4298" t="s">
        <v>339</v>
      </c>
      <c r="AM4298">
        <v>1</v>
      </c>
      <c r="AN4298">
        <v>1</v>
      </c>
      <c r="AO4298">
        <v>14899</v>
      </c>
      <c r="AQ4298">
        <v>124468</v>
      </c>
      <c r="AR4298">
        <v>53920001</v>
      </c>
      <c r="AS4298" t="s">
        <v>42</v>
      </c>
      <c r="AT4298" t="s">
        <v>40</v>
      </c>
      <c r="AW4298" t="s">
        <v>343</v>
      </c>
      <c r="BY4298" t="s">
        <v>342</v>
      </c>
      <c r="EQ4298">
        <v>247476</v>
      </c>
      <c r="ER4298" t="s">
        <v>9897</v>
      </c>
      <c r="EV4298">
        <v>17288985</v>
      </c>
      <c r="EW4298">
        <v>928</v>
      </c>
      <c r="EX4298">
        <v>221249</v>
      </c>
      <c r="EY4298" t="s">
        <v>9898</v>
      </c>
      <c r="EZ4298">
        <v>1</v>
      </c>
      <c r="FC4298">
        <v>95385</v>
      </c>
      <c r="FD4298" t="s">
        <v>3531</v>
      </c>
    </row>
    <row r="4299" spans="1:160" x14ac:dyDescent="0.3">
      <c r="A4299" t="str">
        <f>VLOOKUP(B4299,Table2[],3,FALSE)</f>
        <v>Digital</v>
      </c>
      <c r="B4299" t="str">
        <f>IF(OR(ISNUMBER(FIND("QVC",Z4299)),ISNUMBER(FIND("QVC",AL4299))),"QVC",IF(OR(ISNUMBER(FIND("NCO",H4299)),ISNUMBER(FIND("NCO",Y4299))), "NCO", IF(AL4299="consumer","PMD.com",VLOOKUP(LEFT(H4299,2),Tables!$E$1:$F$11,2,FALSE))))</f>
        <v>PMD.com</v>
      </c>
      <c r="C4299">
        <f t="shared" si="201"/>
        <v>55340001</v>
      </c>
      <c r="D4299">
        <f t="shared" si="202"/>
        <v>1</v>
      </c>
      <c r="E4299" t="str">
        <f t="shared" ca="1" si="203"/>
        <v>MTD orders shipped</v>
      </c>
      <c r="F4299" t="s">
        <v>3539</v>
      </c>
      <c r="G4299" t="s">
        <v>335</v>
      </c>
      <c r="H4299" t="s">
        <v>9891</v>
      </c>
      <c r="I4299" s="6">
        <v>44013.269942129627</v>
      </c>
      <c r="J4299" t="s">
        <v>16</v>
      </c>
      <c r="K4299" s="6">
        <v>44013.73810185185</v>
      </c>
      <c r="M4299" t="s">
        <v>9892</v>
      </c>
      <c r="N4299" t="s">
        <v>9893</v>
      </c>
      <c r="Q4299" t="s">
        <v>9894</v>
      </c>
      <c r="R4299" t="s">
        <v>402</v>
      </c>
      <c r="S4299" t="s">
        <v>9895</v>
      </c>
      <c r="T4299" t="s">
        <v>338</v>
      </c>
      <c r="U4299" t="s">
        <v>530</v>
      </c>
      <c r="W4299" t="s">
        <v>9896</v>
      </c>
      <c r="Z4299" t="s">
        <v>9892</v>
      </c>
      <c r="AA4299" t="s">
        <v>9893</v>
      </c>
      <c r="AD4299" t="s">
        <v>9894</v>
      </c>
      <c r="AE4299" t="s">
        <v>402</v>
      </c>
      <c r="AF4299" t="s">
        <v>9895</v>
      </c>
      <c r="AG4299" t="s">
        <v>338</v>
      </c>
      <c r="AH4299" t="s">
        <v>530</v>
      </c>
      <c r="AJ4299" t="s">
        <v>9896</v>
      </c>
      <c r="AL4299" t="s">
        <v>339</v>
      </c>
      <c r="AM4299">
        <v>1</v>
      </c>
      <c r="AN4299">
        <v>1</v>
      </c>
      <c r="AO4299">
        <v>8241</v>
      </c>
      <c r="AQ4299">
        <v>124480</v>
      </c>
      <c r="AR4299">
        <v>55340001</v>
      </c>
      <c r="AS4299" t="s">
        <v>1955</v>
      </c>
      <c r="AT4299" t="s">
        <v>71</v>
      </c>
      <c r="AW4299" t="s">
        <v>343</v>
      </c>
      <c r="BY4299" t="s">
        <v>342</v>
      </c>
      <c r="EQ4299">
        <v>249139</v>
      </c>
      <c r="ER4299" t="s">
        <v>9897</v>
      </c>
      <c r="EV4299">
        <v>17288985</v>
      </c>
      <c r="EW4299">
        <v>928</v>
      </c>
      <c r="EX4299">
        <v>221249</v>
      </c>
      <c r="EY4299" t="s">
        <v>9898</v>
      </c>
      <c r="EZ4299">
        <v>1</v>
      </c>
      <c r="FC4299">
        <v>55340001</v>
      </c>
      <c r="FD4299" t="s">
        <v>71</v>
      </c>
    </row>
    <row r="4300" spans="1:160" x14ac:dyDescent="0.3">
      <c r="A4300" t="str">
        <f>VLOOKUP(B4300,Table2[],3,FALSE)</f>
        <v>Digital</v>
      </c>
      <c r="B4300" t="str">
        <f>IF(OR(ISNUMBER(FIND("QVC",Z4300)),ISNUMBER(FIND("QVC",AL4300))),"QVC",IF(OR(ISNUMBER(FIND("NCO",H4300)),ISNUMBER(FIND("NCO",Y4300))), "NCO", IF(AL4300="consumer","PMD.com",VLOOKUP(LEFT(H4300,2),Tables!$E$1:$F$11,2,FALSE))))</f>
        <v>PMD.com</v>
      </c>
      <c r="C4300">
        <f t="shared" ref="C4300:C4363" si="204">AR4300</f>
        <v>52430001</v>
      </c>
      <c r="D4300">
        <f t="shared" ref="D4300:D4363" si="205">AN4300</f>
        <v>1</v>
      </c>
      <c r="E4300" t="str">
        <f t="shared" ca="1" si="203"/>
        <v>MTD orders shipped</v>
      </c>
      <c r="F4300" t="s">
        <v>3539</v>
      </c>
      <c r="G4300" t="s">
        <v>335</v>
      </c>
      <c r="H4300" t="s">
        <v>9891</v>
      </c>
      <c r="I4300" s="6">
        <v>44013.269942129627</v>
      </c>
      <c r="J4300" t="s">
        <v>16</v>
      </c>
      <c r="K4300" s="6">
        <v>44013.73810185185</v>
      </c>
      <c r="M4300" t="s">
        <v>9892</v>
      </c>
      <c r="N4300" t="s">
        <v>9893</v>
      </c>
      <c r="Q4300" t="s">
        <v>9894</v>
      </c>
      <c r="R4300" t="s">
        <v>402</v>
      </c>
      <c r="S4300" t="s">
        <v>9895</v>
      </c>
      <c r="T4300" t="s">
        <v>338</v>
      </c>
      <c r="U4300" t="s">
        <v>530</v>
      </c>
      <c r="W4300" t="s">
        <v>9896</v>
      </c>
      <c r="Z4300" t="s">
        <v>9892</v>
      </c>
      <c r="AA4300" t="s">
        <v>9893</v>
      </c>
      <c r="AD4300" t="s">
        <v>9894</v>
      </c>
      <c r="AE4300" t="s">
        <v>402</v>
      </c>
      <c r="AF4300" t="s">
        <v>9895</v>
      </c>
      <c r="AG4300" t="s">
        <v>338</v>
      </c>
      <c r="AH4300" t="s">
        <v>530</v>
      </c>
      <c r="AJ4300" t="s">
        <v>9896</v>
      </c>
      <c r="AL4300" t="s">
        <v>339</v>
      </c>
      <c r="AM4300">
        <v>1</v>
      </c>
      <c r="AN4300">
        <v>1</v>
      </c>
      <c r="AO4300">
        <v>12063</v>
      </c>
      <c r="AQ4300">
        <v>127155</v>
      </c>
      <c r="AR4300">
        <v>52430001</v>
      </c>
      <c r="AS4300" t="s">
        <v>927</v>
      </c>
      <c r="AT4300" t="s">
        <v>75</v>
      </c>
      <c r="AW4300" t="s">
        <v>340</v>
      </c>
      <c r="AX4300" t="s">
        <v>340</v>
      </c>
      <c r="AY4300" t="s">
        <v>357</v>
      </c>
      <c r="AZ4300" t="s">
        <v>363</v>
      </c>
      <c r="BY4300" t="s">
        <v>342</v>
      </c>
      <c r="EQ4300">
        <v>249990</v>
      </c>
      <c r="ER4300" t="s">
        <v>9897</v>
      </c>
      <c r="EV4300">
        <v>17288985</v>
      </c>
      <c r="EW4300">
        <v>928</v>
      </c>
      <c r="EX4300">
        <v>221249</v>
      </c>
      <c r="EY4300" t="s">
        <v>9898</v>
      </c>
      <c r="EZ4300">
        <v>1</v>
      </c>
      <c r="FC4300">
        <v>95385</v>
      </c>
      <c r="FD4300" t="s">
        <v>3531</v>
      </c>
    </row>
    <row r="4301" spans="1:160" x14ac:dyDescent="0.3">
      <c r="A4301" t="str">
        <f>VLOOKUP(B4301,Table2[],3,FALSE)</f>
        <v>Digital</v>
      </c>
      <c r="B4301" t="str">
        <f>IF(OR(ISNUMBER(FIND("QVC",Z4301)),ISNUMBER(FIND("QVC",AL4301))),"QVC",IF(OR(ISNUMBER(FIND("NCO",H4301)),ISNUMBER(FIND("NCO",Y4301))), "NCO", IF(AL4301="consumer","PMD.com",VLOOKUP(LEFT(H4301,2),Tables!$E$1:$F$11,2,FALSE))))</f>
        <v>PMD.com</v>
      </c>
      <c r="C4301">
        <f t="shared" si="204"/>
        <v>53160001</v>
      </c>
      <c r="D4301">
        <f t="shared" si="205"/>
        <v>1</v>
      </c>
      <c r="E4301" t="str">
        <f t="shared" ca="1" si="203"/>
        <v>MTD orders shipped</v>
      </c>
      <c r="F4301" t="s">
        <v>3539</v>
      </c>
      <c r="G4301" t="s">
        <v>335</v>
      </c>
      <c r="H4301" t="s">
        <v>9891</v>
      </c>
      <c r="I4301" s="6">
        <v>44013.269942129627</v>
      </c>
      <c r="J4301" t="s">
        <v>16</v>
      </c>
      <c r="K4301" s="6">
        <v>44013.73810185185</v>
      </c>
      <c r="M4301" t="s">
        <v>9892</v>
      </c>
      <c r="N4301" t="s">
        <v>9893</v>
      </c>
      <c r="Q4301" t="s">
        <v>9894</v>
      </c>
      <c r="R4301" t="s">
        <v>402</v>
      </c>
      <c r="S4301" t="s">
        <v>9895</v>
      </c>
      <c r="T4301" t="s">
        <v>338</v>
      </c>
      <c r="U4301" t="s">
        <v>530</v>
      </c>
      <c r="W4301" t="s">
        <v>9896</v>
      </c>
      <c r="Z4301" t="s">
        <v>9892</v>
      </c>
      <c r="AA4301" t="s">
        <v>9893</v>
      </c>
      <c r="AD4301" t="s">
        <v>9894</v>
      </c>
      <c r="AE4301" t="s">
        <v>402</v>
      </c>
      <c r="AF4301" t="s">
        <v>9895</v>
      </c>
      <c r="AG4301" t="s">
        <v>338</v>
      </c>
      <c r="AH4301" t="s">
        <v>530</v>
      </c>
      <c r="AJ4301" t="s">
        <v>9896</v>
      </c>
      <c r="AL4301" t="s">
        <v>339</v>
      </c>
      <c r="AM4301">
        <v>1</v>
      </c>
      <c r="AN4301">
        <v>1</v>
      </c>
      <c r="AO4301">
        <v>4322</v>
      </c>
      <c r="AQ4301">
        <v>124007</v>
      </c>
      <c r="AR4301">
        <v>53160001</v>
      </c>
      <c r="AS4301" t="s">
        <v>1895</v>
      </c>
      <c r="AT4301" t="s">
        <v>119</v>
      </c>
      <c r="AW4301" t="s">
        <v>340</v>
      </c>
      <c r="AX4301" t="s">
        <v>340</v>
      </c>
      <c r="AY4301" t="s">
        <v>341</v>
      </c>
      <c r="AZ4301">
        <v>0</v>
      </c>
      <c r="BY4301" t="s">
        <v>342</v>
      </c>
      <c r="EQ4301">
        <v>252959</v>
      </c>
      <c r="ER4301" t="s">
        <v>9897</v>
      </c>
      <c r="EV4301">
        <v>17288985</v>
      </c>
      <c r="EW4301">
        <v>928</v>
      </c>
      <c r="EX4301">
        <v>221249</v>
      </c>
      <c r="EY4301" t="s">
        <v>9898</v>
      </c>
      <c r="EZ4301">
        <v>1</v>
      </c>
      <c r="FC4301">
        <v>53160001</v>
      </c>
      <c r="FD4301" t="s">
        <v>119</v>
      </c>
    </row>
    <row r="4302" spans="1:160" x14ac:dyDescent="0.3">
      <c r="A4302" t="str">
        <f>VLOOKUP(B4302,Table2[],3,FALSE)</f>
        <v>Digital</v>
      </c>
      <c r="B4302" t="str">
        <f>IF(OR(ISNUMBER(FIND("QVC",Z4302)),ISNUMBER(FIND("QVC",AL4302))),"QVC",IF(OR(ISNUMBER(FIND("NCO",H4302)),ISNUMBER(FIND("NCO",Y4302))), "NCO", IF(AL4302="consumer","PMD.com",VLOOKUP(LEFT(H4302,2),Tables!$E$1:$F$11,2,FALSE))))</f>
        <v>PMD.com</v>
      </c>
      <c r="C4302">
        <f t="shared" si="204"/>
        <v>51090030</v>
      </c>
      <c r="D4302">
        <f t="shared" si="205"/>
        <v>1</v>
      </c>
      <c r="E4302" t="str">
        <f t="shared" ca="1" si="203"/>
        <v>MTD orders shipped</v>
      </c>
      <c r="F4302" t="s">
        <v>3539</v>
      </c>
      <c r="G4302" t="s">
        <v>335</v>
      </c>
      <c r="H4302" t="s">
        <v>9891</v>
      </c>
      <c r="I4302" s="6">
        <v>44013.269942129627</v>
      </c>
      <c r="J4302" t="s">
        <v>16</v>
      </c>
      <c r="K4302" s="6">
        <v>44013.73810185185</v>
      </c>
      <c r="M4302" t="s">
        <v>9892</v>
      </c>
      <c r="N4302" t="s">
        <v>9893</v>
      </c>
      <c r="Q4302" t="s">
        <v>9894</v>
      </c>
      <c r="R4302" t="s">
        <v>402</v>
      </c>
      <c r="S4302" t="s">
        <v>9895</v>
      </c>
      <c r="T4302" t="s">
        <v>338</v>
      </c>
      <c r="U4302" t="s">
        <v>530</v>
      </c>
      <c r="W4302" t="s">
        <v>9896</v>
      </c>
      <c r="Z4302" t="s">
        <v>9892</v>
      </c>
      <c r="AA4302" t="s">
        <v>9893</v>
      </c>
      <c r="AD4302" t="s">
        <v>9894</v>
      </c>
      <c r="AE4302" t="s">
        <v>402</v>
      </c>
      <c r="AF4302" t="s">
        <v>9895</v>
      </c>
      <c r="AG4302" t="s">
        <v>338</v>
      </c>
      <c r="AH4302" t="s">
        <v>530</v>
      </c>
      <c r="AJ4302" t="s">
        <v>9896</v>
      </c>
      <c r="AL4302" t="s">
        <v>339</v>
      </c>
      <c r="AM4302">
        <v>1</v>
      </c>
      <c r="AN4302">
        <v>1</v>
      </c>
      <c r="AO4302">
        <v>6688</v>
      </c>
      <c r="AQ4302">
        <v>125960</v>
      </c>
      <c r="AR4302">
        <v>51090030</v>
      </c>
      <c r="AS4302" t="s">
        <v>3043</v>
      </c>
      <c r="AT4302" t="s">
        <v>628</v>
      </c>
      <c r="AW4302" t="s">
        <v>343</v>
      </c>
      <c r="BY4302" t="s">
        <v>342</v>
      </c>
      <c r="BZ4302" t="b">
        <v>0</v>
      </c>
      <c r="EQ4302">
        <v>243047</v>
      </c>
      <c r="ER4302" t="s">
        <v>9897</v>
      </c>
      <c r="EV4302">
        <v>17288985</v>
      </c>
      <c r="EW4302">
        <v>928</v>
      </c>
      <c r="EX4302">
        <v>221249</v>
      </c>
      <c r="EY4302" t="s">
        <v>9898</v>
      </c>
      <c r="EZ4302">
        <v>1</v>
      </c>
      <c r="FC4302">
        <v>95385</v>
      </c>
      <c r="FD4302" t="s">
        <v>3531</v>
      </c>
    </row>
    <row r="4303" spans="1:160" x14ac:dyDescent="0.3">
      <c r="A4303" t="str">
        <f>VLOOKUP(B4303,Table2[],3,FALSE)</f>
        <v>Digital</v>
      </c>
      <c r="B4303" t="str">
        <f>IF(OR(ISNUMBER(FIND("QVC",Z4303)),ISNUMBER(FIND("QVC",AL4303))),"QVC",IF(OR(ISNUMBER(FIND("NCO",H4303)),ISNUMBER(FIND("NCO",Y4303))), "NCO", IF(AL4303="consumer","PMD.com",VLOOKUP(LEFT(H4303,2),Tables!$E$1:$F$11,2,FALSE))))</f>
        <v>PMD.com</v>
      </c>
      <c r="C4303">
        <f t="shared" si="204"/>
        <v>51090061</v>
      </c>
      <c r="D4303">
        <f t="shared" si="205"/>
        <v>1</v>
      </c>
      <c r="E4303" t="str">
        <f t="shared" ca="1" si="203"/>
        <v>shifted orders shipped</v>
      </c>
      <c r="F4303" t="s">
        <v>3539</v>
      </c>
      <c r="G4303" t="s">
        <v>335</v>
      </c>
      <c r="H4303" t="s">
        <v>2136</v>
      </c>
      <c r="I4303" s="6">
        <v>44007.423275462963</v>
      </c>
      <c r="J4303" t="s">
        <v>16</v>
      </c>
      <c r="K4303" s="6">
        <v>44013.73814814815</v>
      </c>
      <c r="M4303" t="s">
        <v>9899</v>
      </c>
      <c r="N4303" t="s">
        <v>9900</v>
      </c>
      <c r="Q4303" t="s">
        <v>1222</v>
      </c>
      <c r="R4303" t="s">
        <v>409</v>
      </c>
      <c r="S4303">
        <v>6468</v>
      </c>
      <c r="T4303" t="s">
        <v>338</v>
      </c>
      <c r="U4303" t="s">
        <v>530</v>
      </c>
      <c r="W4303" t="s">
        <v>9901</v>
      </c>
      <c r="Z4303" t="s">
        <v>9899</v>
      </c>
      <c r="AA4303" t="s">
        <v>9900</v>
      </c>
      <c r="AD4303" t="s">
        <v>1222</v>
      </c>
      <c r="AE4303" t="s">
        <v>409</v>
      </c>
      <c r="AF4303">
        <v>6468</v>
      </c>
      <c r="AG4303" t="s">
        <v>338</v>
      </c>
      <c r="AH4303" t="s">
        <v>530</v>
      </c>
      <c r="AJ4303" t="s">
        <v>9901</v>
      </c>
      <c r="AL4303" t="s">
        <v>339</v>
      </c>
      <c r="AM4303">
        <v>1</v>
      </c>
      <c r="AN4303">
        <v>1</v>
      </c>
      <c r="AO4303">
        <v>8078</v>
      </c>
      <c r="AQ4303">
        <v>124010</v>
      </c>
      <c r="AR4303">
        <v>51090061</v>
      </c>
      <c r="AS4303" t="s">
        <v>1013</v>
      </c>
      <c r="AT4303" t="s">
        <v>122</v>
      </c>
      <c r="AW4303" t="s">
        <v>340</v>
      </c>
      <c r="AX4303" t="s">
        <v>340</v>
      </c>
      <c r="AY4303" t="s">
        <v>357</v>
      </c>
      <c r="AZ4303" t="s">
        <v>363</v>
      </c>
      <c r="BY4303" t="s">
        <v>342</v>
      </c>
      <c r="EQ4303">
        <v>251819</v>
      </c>
      <c r="ER4303" t="s">
        <v>2137</v>
      </c>
      <c r="EV4303">
        <v>17271755</v>
      </c>
      <c r="EW4303">
        <v>928</v>
      </c>
      <c r="EX4303">
        <v>211048</v>
      </c>
      <c r="EY4303" t="s">
        <v>9902</v>
      </c>
      <c r="EZ4303">
        <v>1</v>
      </c>
      <c r="FC4303">
        <v>51090061</v>
      </c>
      <c r="FD4303" t="s">
        <v>122</v>
      </c>
    </row>
    <row r="4304" spans="1:160" x14ac:dyDescent="0.3">
      <c r="A4304" t="str">
        <f>VLOOKUP(B4304,Table2[],3,FALSE)</f>
        <v>Digital</v>
      </c>
      <c r="B4304" t="str">
        <f>IF(OR(ISNUMBER(FIND("QVC",Z4304)),ISNUMBER(FIND("QVC",AL4304))),"QVC",IF(OR(ISNUMBER(FIND("NCO",H4304)),ISNUMBER(FIND("NCO",Y4304))), "NCO", IF(AL4304="consumer","PMD.com",VLOOKUP(LEFT(H4304,2),Tables!$E$1:$F$11,2,FALSE))))</f>
        <v>PMD.com</v>
      </c>
      <c r="C4304">
        <f t="shared" si="204"/>
        <v>5341</v>
      </c>
      <c r="D4304">
        <f t="shared" si="205"/>
        <v>1</v>
      </c>
      <c r="E4304" t="str">
        <f t="shared" ca="1" si="203"/>
        <v>shifted orders shipped</v>
      </c>
      <c r="F4304" t="s">
        <v>3539</v>
      </c>
      <c r="G4304" t="s">
        <v>335</v>
      </c>
      <c r="H4304" t="s">
        <v>2140</v>
      </c>
      <c r="I4304" s="6">
        <v>44007.423171296294</v>
      </c>
      <c r="J4304" t="s">
        <v>16</v>
      </c>
      <c r="K4304" s="6">
        <v>44013.738437499997</v>
      </c>
      <c r="M4304" t="s">
        <v>9903</v>
      </c>
      <c r="N4304" t="s">
        <v>9904</v>
      </c>
      <c r="Q4304" t="s">
        <v>9905</v>
      </c>
      <c r="R4304" t="s">
        <v>400</v>
      </c>
      <c r="S4304">
        <v>19067</v>
      </c>
      <c r="T4304" t="s">
        <v>338</v>
      </c>
      <c r="U4304" t="s">
        <v>530</v>
      </c>
      <c r="W4304" t="s">
        <v>9906</v>
      </c>
      <c r="Z4304" t="s">
        <v>9903</v>
      </c>
      <c r="AA4304" t="s">
        <v>9904</v>
      </c>
      <c r="AD4304" t="s">
        <v>9905</v>
      </c>
      <c r="AE4304" t="s">
        <v>400</v>
      </c>
      <c r="AF4304">
        <v>19067</v>
      </c>
      <c r="AG4304" t="s">
        <v>338</v>
      </c>
      <c r="AH4304" t="s">
        <v>530</v>
      </c>
      <c r="AJ4304" t="s">
        <v>9906</v>
      </c>
      <c r="AL4304" t="s">
        <v>339</v>
      </c>
      <c r="AM4304">
        <v>1</v>
      </c>
      <c r="AN4304">
        <v>1</v>
      </c>
      <c r="AO4304">
        <v>15156</v>
      </c>
      <c r="AQ4304">
        <v>124187</v>
      </c>
      <c r="AR4304">
        <v>5341</v>
      </c>
      <c r="AS4304" t="s">
        <v>831</v>
      </c>
      <c r="AT4304" t="s">
        <v>82</v>
      </c>
      <c r="AW4304" t="s">
        <v>340</v>
      </c>
      <c r="AX4304" t="s">
        <v>340</v>
      </c>
      <c r="AY4304" t="s">
        <v>345</v>
      </c>
      <c r="AZ4304" t="s">
        <v>346</v>
      </c>
      <c r="BY4304" t="s">
        <v>342</v>
      </c>
      <c r="EQ4304">
        <v>244247</v>
      </c>
      <c r="ER4304" t="s">
        <v>2141</v>
      </c>
      <c r="EV4304">
        <v>17271758</v>
      </c>
      <c r="EW4304">
        <v>928</v>
      </c>
      <c r="EX4304">
        <v>211051</v>
      </c>
      <c r="EY4304" t="s">
        <v>9907</v>
      </c>
      <c r="EZ4304">
        <v>1</v>
      </c>
      <c r="FC4304">
        <v>95292</v>
      </c>
      <c r="FD4304" t="s">
        <v>511</v>
      </c>
    </row>
    <row r="4305" spans="1:160" x14ac:dyDescent="0.3">
      <c r="A4305" t="str">
        <f>VLOOKUP(B4305,Table2[],3,FALSE)</f>
        <v>Digital</v>
      </c>
      <c r="B4305" t="str">
        <f>IF(OR(ISNUMBER(FIND("QVC",Z4305)),ISNUMBER(FIND("QVC",AL4305))),"QVC",IF(OR(ISNUMBER(FIND("NCO",H4305)),ISNUMBER(FIND("NCO",Y4305))), "NCO", IF(AL4305="consumer","PMD.com",VLOOKUP(LEFT(H4305,2),Tables!$E$1:$F$11,2,FALSE))))</f>
        <v>PMD.com</v>
      </c>
      <c r="C4305">
        <f t="shared" si="204"/>
        <v>52430001</v>
      </c>
      <c r="D4305">
        <f t="shared" si="205"/>
        <v>1</v>
      </c>
      <c r="E4305" t="str">
        <f t="shared" ca="1" si="203"/>
        <v>shifted orders shipped</v>
      </c>
      <c r="F4305" t="s">
        <v>3539</v>
      </c>
      <c r="G4305" t="s">
        <v>335</v>
      </c>
      <c r="H4305" t="s">
        <v>2140</v>
      </c>
      <c r="I4305" s="6">
        <v>44007.423171296294</v>
      </c>
      <c r="J4305" t="s">
        <v>16</v>
      </c>
      <c r="K4305" s="6">
        <v>44013.738437499997</v>
      </c>
      <c r="M4305" t="s">
        <v>9903</v>
      </c>
      <c r="N4305" t="s">
        <v>9904</v>
      </c>
      <c r="Q4305" t="s">
        <v>9905</v>
      </c>
      <c r="R4305" t="s">
        <v>400</v>
      </c>
      <c r="S4305">
        <v>19067</v>
      </c>
      <c r="T4305" t="s">
        <v>338</v>
      </c>
      <c r="U4305" t="s">
        <v>530</v>
      </c>
      <c r="W4305" t="s">
        <v>9906</v>
      </c>
      <c r="Z4305" t="s">
        <v>9903</v>
      </c>
      <c r="AA4305" t="s">
        <v>9904</v>
      </c>
      <c r="AD4305" t="s">
        <v>9905</v>
      </c>
      <c r="AE4305" t="s">
        <v>400</v>
      </c>
      <c r="AF4305">
        <v>19067</v>
      </c>
      <c r="AG4305" t="s">
        <v>338</v>
      </c>
      <c r="AH4305" t="s">
        <v>530</v>
      </c>
      <c r="AJ4305" t="s">
        <v>9906</v>
      </c>
      <c r="AL4305" t="s">
        <v>339</v>
      </c>
      <c r="AM4305">
        <v>1</v>
      </c>
      <c r="AN4305">
        <v>1</v>
      </c>
      <c r="AO4305">
        <v>12063</v>
      </c>
      <c r="AQ4305">
        <v>127155</v>
      </c>
      <c r="AR4305">
        <v>52430001</v>
      </c>
      <c r="AS4305" t="s">
        <v>927</v>
      </c>
      <c r="AT4305" t="s">
        <v>75</v>
      </c>
      <c r="AW4305" t="s">
        <v>340</v>
      </c>
      <c r="AX4305" t="s">
        <v>340</v>
      </c>
      <c r="AY4305" t="s">
        <v>357</v>
      </c>
      <c r="AZ4305" t="s">
        <v>363</v>
      </c>
      <c r="BY4305" t="s">
        <v>342</v>
      </c>
      <c r="EQ4305">
        <v>249990</v>
      </c>
      <c r="ER4305" t="s">
        <v>2141</v>
      </c>
      <c r="EV4305">
        <v>17271758</v>
      </c>
      <c r="EW4305">
        <v>928</v>
      </c>
      <c r="EX4305">
        <v>211051</v>
      </c>
      <c r="EY4305" t="s">
        <v>9907</v>
      </c>
      <c r="EZ4305">
        <v>1</v>
      </c>
      <c r="FC4305">
        <v>95292</v>
      </c>
      <c r="FD4305" t="s">
        <v>511</v>
      </c>
    </row>
    <row r="4306" spans="1:160" x14ac:dyDescent="0.3">
      <c r="A4306" t="str">
        <f>VLOOKUP(B4306,Table2[],3,FALSE)</f>
        <v>Digital</v>
      </c>
      <c r="B4306" t="str">
        <f>IF(OR(ISNUMBER(FIND("QVC",Z4306)),ISNUMBER(FIND("QVC",AL4306))),"QVC",IF(OR(ISNUMBER(FIND("NCO",H4306)),ISNUMBER(FIND("NCO",Y4306))), "NCO", IF(AL4306="consumer","PMD.com",VLOOKUP(LEFT(H4306,2),Tables!$E$1:$F$11,2,FALSE))))</f>
        <v>PMD.com</v>
      </c>
      <c r="C4306">
        <f t="shared" si="204"/>
        <v>51090001</v>
      </c>
      <c r="D4306">
        <f t="shared" si="205"/>
        <v>1</v>
      </c>
      <c r="E4306" t="str">
        <f t="shared" ca="1" si="203"/>
        <v>shifted orders shipped</v>
      </c>
      <c r="F4306" t="s">
        <v>3539</v>
      </c>
      <c r="G4306" t="s">
        <v>335</v>
      </c>
      <c r="H4306" t="s">
        <v>2140</v>
      </c>
      <c r="I4306" s="6">
        <v>44007.423171296294</v>
      </c>
      <c r="J4306" t="s">
        <v>16</v>
      </c>
      <c r="K4306" s="6">
        <v>44013.738437499997</v>
      </c>
      <c r="M4306" t="s">
        <v>9903</v>
      </c>
      <c r="N4306" t="s">
        <v>9904</v>
      </c>
      <c r="Q4306" t="s">
        <v>9905</v>
      </c>
      <c r="R4306" t="s">
        <v>400</v>
      </c>
      <c r="S4306">
        <v>19067</v>
      </c>
      <c r="T4306" t="s">
        <v>338</v>
      </c>
      <c r="U4306" t="s">
        <v>530</v>
      </c>
      <c r="W4306" t="s">
        <v>9906</v>
      </c>
      <c r="Z4306" t="s">
        <v>9903</v>
      </c>
      <c r="AA4306" t="s">
        <v>9904</v>
      </c>
      <c r="AD4306" t="s">
        <v>9905</v>
      </c>
      <c r="AE4306" t="s">
        <v>400</v>
      </c>
      <c r="AF4306">
        <v>19067</v>
      </c>
      <c r="AG4306" t="s">
        <v>338</v>
      </c>
      <c r="AH4306" t="s">
        <v>530</v>
      </c>
      <c r="AJ4306" t="s">
        <v>9906</v>
      </c>
      <c r="AL4306" t="s">
        <v>339</v>
      </c>
      <c r="AM4306">
        <v>1</v>
      </c>
      <c r="AN4306">
        <v>1</v>
      </c>
      <c r="AO4306">
        <v>4885</v>
      </c>
      <c r="AQ4306">
        <v>124202</v>
      </c>
      <c r="AR4306">
        <v>51090001</v>
      </c>
      <c r="AS4306" t="s">
        <v>1986</v>
      </c>
      <c r="AT4306" t="s">
        <v>60</v>
      </c>
      <c r="AW4306" t="s">
        <v>340</v>
      </c>
      <c r="AX4306" t="s">
        <v>340</v>
      </c>
      <c r="AY4306" t="s">
        <v>357</v>
      </c>
      <c r="AZ4306" t="s">
        <v>361</v>
      </c>
      <c r="BY4306" t="s">
        <v>342</v>
      </c>
      <c r="EQ4306">
        <v>250831</v>
      </c>
      <c r="ER4306" t="s">
        <v>2141</v>
      </c>
      <c r="EV4306">
        <v>17271758</v>
      </c>
      <c r="EW4306">
        <v>928</v>
      </c>
      <c r="EX4306">
        <v>211051</v>
      </c>
      <c r="EY4306" t="s">
        <v>9907</v>
      </c>
      <c r="EZ4306">
        <v>1</v>
      </c>
      <c r="FC4306">
        <v>95292</v>
      </c>
      <c r="FD4306" t="s">
        <v>511</v>
      </c>
    </row>
    <row r="4307" spans="1:160" x14ac:dyDescent="0.3">
      <c r="A4307" t="str">
        <f>VLOOKUP(B4307,Table2[],3,FALSE)</f>
        <v>Digital</v>
      </c>
      <c r="B4307" t="str">
        <f>IF(OR(ISNUMBER(FIND("QVC",Z4307)),ISNUMBER(FIND("QVC",AL4307))),"QVC",IF(OR(ISNUMBER(FIND("NCO",H4307)),ISNUMBER(FIND("NCO",Y4307))), "NCO", IF(AL4307="consumer","PMD.com",VLOOKUP(LEFT(H4307,2),Tables!$E$1:$F$11,2,FALSE))))</f>
        <v>PMD.com</v>
      </c>
      <c r="C4307">
        <f t="shared" si="204"/>
        <v>5342</v>
      </c>
      <c r="D4307">
        <f t="shared" si="205"/>
        <v>1</v>
      </c>
      <c r="E4307" t="str">
        <f t="shared" ca="1" si="203"/>
        <v>shifted orders shipped</v>
      </c>
      <c r="F4307" t="s">
        <v>3539</v>
      </c>
      <c r="G4307" t="s">
        <v>335</v>
      </c>
      <c r="H4307" t="s">
        <v>2145</v>
      </c>
      <c r="I4307" s="6">
        <v>44007.451643518521</v>
      </c>
      <c r="J4307" t="s">
        <v>16</v>
      </c>
      <c r="K4307" s="6">
        <v>44013.738900462966</v>
      </c>
      <c r="M4307" t="s">
        <v>9908</v>
      </c>
      <c r="N4307" t="s">
        <v>9909</v>
      </c>
      <c r="Q4307" t="s">
        <v>1209</v>
      </c>
      <c r="R4307" t="s">
        <v>444</v>
      </c>
      <c r="S4307">
        <v>52807</v>
      </c>
      <c r="T4307" t="s">
        <v>338</v>
      </c>
      <c r="U4307" t="s">
        <v>530</v>
      </c>
      <c r="W4307" t="s">
        <v>9910</v>
      </c>
      <c r="Z4307" t="s">
        <v>9908</v>
      </c>
      <c r="AA4307" t="s">
        <v>9909</v>
      </c>
      <c r="AD4307" t="s">
        <v>1209</v>
      </c>
      <c r="AE4307" t="s">
        <v>444</v>
      </c>
      <c r="AF4307">
        <v>52807</v>
      </c>
      <c r="AG4307" t="s">
        <v>338</v>
      </c>
      <c r="AH4307" t="s">
        <v>530</v>
      </c>
      <c r="AJ4307" t="s">
        <v>9910</v>
      </c>
      <c r="AL4307" t="s">
        <v>339</v>
      </c>
      <c r="AM4307">
        <v>1</v>
      </c>
      <c r="AN4307">
        <v>1</v>
      </c>
      <c r="AO4307">
        <v>13280</v>
      </c>
      <c r="AQ4307">
        <v>123849</v>
      </c>
      <c r="AR4307">
        <v>5342</v>
      </c>
      <c r="AS4307" t="s">
        <v>1885</v>
      </c>
      <c r="AT4307" t="s">
        <v>149</v>
      </c>
      <c r="AW4307" t="s">
        <v>340</v>
      </c>
      <c r="AX4307" t="s">
        <v>340</v>
      </c>
      <c r="AY4307" t="s">
        <v>345</v>
      </c>
      <c r="AZ4307" t="s">
        <v>346</v>
      </c>
      <c r="BY4307" t="s">
        <v>342</v>
      </c>
      <c r="EQ4307">
        <v>243460</v>
      </c>
      <c r="ER4307" t="s">
        <v>2146</v>
      </c>
      <c r="EV4307">
        <v>17273070</v>
      </c>
      <c r="EW4307">
        <v>928</v>
      </c>
      <c r="EX4307">
        <v>212121</v>
      </c>
      <c r="EY4307">
        <v>9.2748999964335493E+25</v>
      </c>
      <c r="EZ4307">
        <v>1</v>
      </c>
      <c r="FC4307">
        <v>5342</v>
      </c>
      <c r="FD4307" t="s">
        <v>149</v>
      </c>
    </row>
    <row r="4308" spans="1:160" x14ac:dyDescent="0.3">
      <c r="A4308" t="str">
        <f>VLOOKUP(B4308,Table2[],3,FALSE)</f>
        <v>Digital</v>
      </c>
      <c r="B4308" t="str">
        <f>IF(OR(ISNUMBER(FIND("QVC",Z4308)),ISNUMBER(FIND("QVC",AL4308))),"QVC",IF(OR(ISNUMBER(FIND("NCO",H4308)),ISNUMBER(FIND("NCO",Y4308))), "NCO", IF(AL4308="consumer","PMD.com",VLOOKUP(LEFT(H4308,2),Tables!$E$1:$F$11,2,FALSE))))</f>
        <v>PMD.com</v>
      </c>
      <c r="C4308">
        <f t="shared" si="204"/>
        <v>53160001</v>
      </c>
      <c r="D4308">
        <f t="shared" si="205"/>
        <v>1</v>
      </c>
      <c r="E4308" t="str">
        <f t="shared" ca="1" si="203"/>
        <v>shifted orders shipped</v>
      </c>
      <c r="F4308" t="s">
        <v>3539</v>
      </c>
      <c r="G4308" t="s">
        <v>335</v>
      </c>
      <c r="H4308" t="s">
        <v>2163</v>
      </c>
      <c r="I4308" s="6">
        <v>44007.451215277775</v>
      </c>
      <c r="J4308" t="s">
        <v>16</v>
      </c>
      <c r="K4308" s="6">
        <v>44013.739178240743</v>
      </c>
      <c r="M4308" t="s">
        <v>9911</v>
      </c>
      <c r="N4308" t="s">
        <v>9912</v>
      </c>
      <c r="O4308">
        <v>170</v>
      </c>
      <c r="Q4308" t="s">
        <v>1675</v>
      </c>
      <c r="R4308" t="s">
        <v>376</v>
      </c>
      <c r="S4308">
        <v>75034</v>
      </c>
      <c r="T4308" t="s">
        <v>338</v>
      </c>
      <c r="U4308" t="s">
        <v>530</v>
      </c>
      <c r="W4308" t="s">
        <v>9913</v>
      </c>
      <c r="Z4308" t="s">
        <v>9911</v>
      </c>
      <c r="AA4308" t="s">
        <v>9912</v>
      </c>
      <c r="AB4308">
        <v>170</v>
      </c>
      <c r="AD4308" t="s">
        <v>1675</v>
      </c>
      <c r="AE4308" t="s">
        <v>376</v>
      </c>
      <c r="AF4308">
        <v>75034</v>
      </c>
      <c r="AG4308" t="s">
        <v>338</v>
      </c>
      <c r="AH4308" t="s">
        <v>530</v>
      </c>
      <c r="AJ4308" t="s">
        <v>9913</v>
      </c>
      <c r="AL4308" t="s">
        <v>339</v>
      </c>
      <c r="AM4308">
        <v>1</v>
      </c>
      <c r="AN4308">
        <v>1</v>
      </c>
      <c r="AO4308">
        <v>4322</v>
      </c>
      <c r="AQ4308">
        <v>124007</v>
      </c>
      <c r="AR4308">
        <v>53160001</v>
      </c>
      <c r="AS4308" t="s">
        <v>1895</v>
      </c>
      <c r="AT4308" t="s">
        <v>119</v>
      </c>
      <c r="AW4308" t="s">
        <v>340</v>
      </c>
      <c r="AX4308" t="s">
        <v>340</v>
      </c>
      <c r="AY4308" t="s">
        <v>341</v>
      </c>
      <c r="AZ4308">
        <v>0</v>
      </c>
      <c r="BY4308" t="s">
        <v>342</v>
      </c>
      <c r="EQ4308">
        <v>252959</v>
      </c>
      <c r="ER4308" t="s">
        <v>2164</v>
      </c>
      <c r="EV4308">
        <v>17273082</v>
      </c>
      <c r="EW4308">
        <v>928</v>
      </c>
      <c r="EX4308">
        <v>212133</v>
      </c>
      <c r="EY4308" t="s">
        <v>9914</v>
      </c>
      <c r="EZ4308">
        <v>1</v>
      </c>
      <c r="FC4308">
        <v>53160001</v>
      </c>
      <c r="FD4308" t="s">
        <v>119</v>
      </c>
    </row>
    <row r="4309" spans="1:160" x14ac:dyDescent="0.3">
      <c r="A4309" t="str">
        <f>VLOOKUP(B4309,Table2[],3,FALSE)</f>
        <v>Digital</v>
      </c>
      <c r="B4309" t="str">
        <f>IF(OR(ISNUMBER(FIND("QVC",Z4309)),ISNUMBER(FIND("QVC",AL4309))),"QVC",IF(OR(ISNUMBER(FIND("NCO",H4309)),ISNUMBER(FIND("NCO",Y4309))), "NCO", IF(AL4309="consumer","PMD.com",VLOOKUP(LEFT(H4309,2),Tables!$E$1:$F$11,2,FALSE))))</f>
        <v>PMD.com</v>
      </c>
      <c r="C4309">
        <f t="shared" si="204"/>
        <v>52460001</v>
      </c>
      <c r="D4309">
        <f t="shared" si="205"/>
        <v>1</v>
      </c>
      <c r="E4309" t="str">
        <f t="shared" ca="1" si="203"/>
        <v>shifted orders shipped</v>
      </c>
      <c r="F4309" t="s">
        <v>3539</v>
      </c>
      <c r="G4309" t="s">
        <v>335</v>
      </c>
      <c r="H4309" t="s">
        <v>2163</v>
      </c>
      <c r="I4309" s="6">
        <v>44007.451215277775</v>
      </c>
      <c r="J4309" t="s">
        <v>16</v>
      </c>
      <c r="K4309" s="6">
        <v>44013.739178240743</v>
      </c>
      <c r="M4309" t="s">
        <v>9911</v>
      </c>
      <c r="N4309" t="s">
        <v>9912</v>
      </c>
      <c r="O4309">
        <v>170</v>
      </c>
      <c r="Q4309" t="s">
        <v>1675</v>
      </c>
      <c r="R4309" t="s">
        <v>376</v>
      </c>
      <c r="S4309">
        <v>75034</v>
      </c>
      <c r="T4309" t="s">
        <v>338</v>
      </c>
      <c r="U4309" t="s">
        <v>530</v>
      </c>
      <c r="W4309" t="s">
        <v>9913</v>
      </c>
      <c r="Z4309" t="s">
        <v>9911</v>
      </c>
      <c r="AA4309" t="s">
        <v>9912</v>
      </c>
      <c r="AB4309">
        <v>170</v>
      </c>
      <c r="AD4309" t="s">
        <v>1675</v>
      </c>
      <c r="AE4309" t="s">
        <v>376</v>
      </c>
      <c r="AF4309">
        <v>75034</v>
      </c>
      <c r="AG4309" t="s">
        <v>338</v>
      </c>
      <c r="AH4309" t="s">
        <v>530</v>
      </c>
      <c r="AJ4309" t="s">
        <v>9913</v>
      </c>
      <c r="AL4309" t="s">
        <v>339</v>
      </c>
      <c r="AM4309">
        <v>1</v>
      </c>
      <c r="AN4309">
        <v>1</v>
      </c>
      <c r="AO4309">
        <v>14007</v>
      </c>
      <c r="AQ4309">
        <v>127157</v>
      </c>
      <c r="AR4309">
        <v>52460001</v>
      </c>
      <c r="AS4309" t="s">
        <v>972</v>
      </c>
      <c r="AT4309" t="s">
        <v>76</v>
      </c>
      <c r="AW4309" t="s">
        <v>340</v>
      </c>
      <c r="AX4309" t="s">
        <v>340</v>
      </c>
      <c r="AY4309" t="s">
        <v>341</v>
      </c>
      <c r="AZ4309">
        <v>0</v>
      </c>
      <c r="BY4309" t="s">
        <v>342</v>
      </c>
      <c r="EQ4309">
        <v>252044</v>
      </c>
      <c r="ER4309" t="s">
        <v>2164</v>
      </c>
      <c r="EV4309">
        <v>17273082</v>
      </c>
      <c r="EW4309">
        <v>928</v>
      </c>
      <c r="EX4309">
        <v>212133</v>
      </c>
      <c r="EY4309" t="s">
        <v>9914</v>
      </c>
      <c r="EZ4309">
        <v>1</v>
      </c>
      <c r="FC4309">
        <v>52460001</v>
      </c>
      <c r="FD4309" t="s">
        <v>76</v>
      </c>
    </row>
    <row r="4310" spans="1:160" x14ac:dyDescent="0.3">
      <c r="A4310" t="str">
        <f>VLOOKUP(B4310,Table2[],3,FALSE)</f>
        <v>Digital</v>
      </c>
      <c r="B4310" t="str">
        <f>IF(OR(ISNUMBER(FIND("QVC",Z4310)),ISNUMBER(FIND("QVC",AL4310))),"QVC",IF(OR(ISNUMBER(FIND("NCO",H4310)),ISNUMBER(FIND("NCO",Y4310))), "NCO", IF(AL4310="consumer","PMD.com",VLOOKUP(LEFT(H4310,2),Tables!$E$1:$F$11,2,FALSE))))</f>
        <v>PMD.com</v>
      </c>
      <c r="C4310">
        <f t="shared" si="204"/>
        <v>51070001</v>
      </c>
      <c r="D4310">
        <f t="shared" si="205"/>
        <v>1</v>
      </c>
      <c r="E4310" t="str">
        <f t="shared" ca="1" si="203"/>
        <v>MTD orders shipped</v>
      </c>
      <c r="F4310" t="s">
        <v>3539</v>
      </c>
      <c r="G4310" t="s">
        <v>335</v>
      </c>
      <c r="H4310" t="s">
        <v>9915</v>
      </c>
      <c r="I4310" s="6">
        <v>44013.3358912037</v>
      </c>
      <c r="J4310" t="s">
        <v>16</v>
      </c>
      <c r="K4310" s="6">
        <v>44013.739386574074</v>
      </c>
      <c r="M4310" t="s">
        <v>9916</v>
      </c>
      <c r="N4310" t="s">
        <v>9917</v>
      </c>
      <c r="Q4310" t="s">
        <v>9918</v>
      </c>
      <c r="R4310" t="s">
        <v>400</v>
      </c>
      <c r="S4310" t="s">
        <v>9919</v>
      </c>
      <c r="T4310" t="s">
        <v>338</v>
      </c>
      <c r="U4310" t="s">
        <v>530</v>
      </c>
      <c r="W4310" t="s">
        <v>9920</v>
      </c>
      <c r="Z4310" t="s">
        <v>9916</v>
      </c>
      <c r="AA4310" t="s">
        <v>9917</v>
      </c>
      <c r="AD4310" t="s">
        <v>9918</v>
      </c>
      <c r="AE4310" t="s">
        <v>400</v>
      </c>
      <c r="AF4310" t="s">
        <v>9919</v>
      </c>
      <c r="AG4310" t="s">
        <v>338</v>
      </c>
      <c r="AH4310" t="s">
        <v>530</v>
      </c>
      <c r="AJ4310" t="s">
        <v>9920</v>
      </c>
      <c r="AL4310" t="s">
        <v>339</v>
      </c>
      <c r="AM4310">
        <v>1</v>
      </c>
      <c r="AN4310">
        <v>1</v>
      </c>
      <c r="AO4310">
        <v>10147</v>
      </c>
      <c r="AQ4310">
        <v>124429</v>
      </c>
      <c r="AR4310">
        <v>51070001</v>
      </c>
      <c r="AS4310" t="s">
        <v>1886</v>
      </c>
      <c r="AT4310" t="s">
        <v>45</v>
      </c>
      <c r="AW4310" t="s">
        <v>343</v>
      </c>
      <c r="BY4310" t="s">
        <v>342</v>
      </c>
      <c r="EQ4310">
        <v>251956</v>
      </c>
      <c r="ER4310" t="s">
        <v>9921</v>
      </c>
      <c r="EV4310">
        <v>17289000</v>
      </c>
      <c r="EW4310">
        <v>928</v>
      </c>
      <c r="EX4310">
        <v>221264</v>
      </c>
      <c r="EY4310" t="s">
        <v>9922</v>
      </c>
      <c r="EZ4310">
        <v>1</v>
      </c>
      <c r="FC4310">
        <v>51070001</v>
      </c>
      <c r="FD4310" t="s">
        <v>45</v>
      </c>
    </row>
    <row r="4311" spans="1:160" x14ac:dyDescent="0.3">
      <c r="A4311" t="str">
        <f>VLOOKUP(B4311,Table2[],3,FALSE)</f>
        <v>Digital</v>
      </c>
      <c r="B4311" t="str">
        <f>IF(OR(ISNUMBER(FIND("QVC",Z4311)),ISNUMBER(FIND("QVC",AL4311))),"QVC",IF(OR(ISNUMBER(FIND("NCO",H4311)),ISNUMBER(FIND("NCO",Y4311))), "NCO", IF(AL4311="consumer","PMD.com",VLOOKUP(LEFT(H4311,2),Tables!$E$1:$F$11,2,FALSE))))</f>
        <v>PMD.com</v>
      </c>
      <c r="C4311">
        <f t="shared" si="204"/>
        <v>52430001</v>
      </c>
      <c r="D4311">
        <f t="shared" si="205"/>
        <v>1</v>
      </c>
      <c r="E4311" t="str">
        <f t="shared" ca="1" si="203"/>
        <v>MTD orders shipped</v>
      </c>
      <c r="F4311" t="s">
        <v>3539</v>
      </c>
      <c r="G4311" t="s">
        <v>335</v>
      </c>
      <c r="H4311" t="s">
        <v>9915</v>
      </c>
      <c r="I4311" s="6">
        <v>44013.3358912037</v>
      </c>
      <c r="J4311" t="s">
        <v>16</v>
      </c>
      <c r="K4311" s="6">
        <v>44013.739386574074</v>
      </c>
      <c r="M4311" t="s">
        <v>9916</v>
      </c>
      <c r="N4311" t="s">
        <v>9917</v>
      </c>
      <c r="Q4311" t="s">
        <v>9918</v>
      </c>
      <c r="R4311" t="s">
        <v>400</v>
      </c>
      <c r="S4311" t="s">
        <v>9919</v>
      </c>
      <c r="T4311" t="s">
        <v>338</v>
      </c>
      <c r="U4311" t="s">
        <v>530</v>
      </c>
      <c r="W4311" t="s">
        <v>9920</v>
      </c>
      <c r="Z4311" t="s">
        <v>9916</v>
      </c>
      <c r="AA4311" t="s">
        <v>9917</v>
      </c>
      <c r="AD4311" t="s">
        <v>9918</v>
      </c>
      <c r="AE4311" t="s">
        <v>400</v>
      </c>
      <c r="AF4311" t="s">
        <v>9919</v>
      </c>
      <c r="AG4311" t="s">
        <v>338</v>
      </c>
      <c r="AH4311" t="s">
        <v>530</v>
      </c>
      <c r="AJ4311" t="s">
        <v>9920</v>
      </c>
      <c r="AL4311" t="s">
        <v>339</v>
      </c>
      <c r="AM4311">
        <v>1</v>
      </c>
      <c r="AN4311">
        <v>1</v>
      </c>
      <c r="AO4311">
        <v>12063</v>
      </c>
      <c r="AQ4311">
        <v>127155</v>
      </c>
      <c r="AR4311">
        <v>52430001</v>
      </c>
      <c r="AS4311" t="s">
        <v>927</v>
      </c>
      <c r="AT4311" t="s">
        <v>75</v>
      </c>
      <c r="AW4311" t="s">
        <v>340</v>
      </c>
      <c r="AX4311" t="s">
        <v>340</v>
      </c>
      <c r="AY4311" t="s">
        <v>357</v>
      </c>
      <c r="AZ4311" t="s">
        <v>363</v>
      </c>
      <c r="BY4311" t="s">
        <v>342</v>
      </c>
      <c r="EQ4311">
        <v>249990</v>
      </c>
      <c r="ER4311" t="s">
        <v>9921</v>
      </c>
      <c r="EV4311">
        <v>17289000</v>
      </c>
      <c r="EW4311">
        <v>928</v>
      </c>
      <c r="EX4311">
        <v>221264</v>
      </c>
      <c r="EY4311" t="s">
        <v>9922</v>
      </c>
      <c r="EZ4311">
        <v>1</v>
      </c>
      <c r="FC4311">
        <v>95384</v>
      </c>
      <c r="FD4311" t="s">
        <v>3530</v>
      </c>
    </row>
    <row r="4312" spans="1:160" x14ac:dyDescent="0.3">
      <c r="A4312" t="str">
        <f>VLOOKUP(B4312,Table2[],3,FALSE)</f>
        <v>Digital</v>
      </c>
      <c r="B4312" t="str">
        <f>IF(OR(ISNUMBER(FIND("QVC",Z4312)),ISNUMBER(FIND("QVC",AL4312))),"QVC",IF(OR(ISNUMBER(FIND("NCO",H4312)),ISNUMBER(FIND("NCO",Y4312))), "NCO", IF(AL4312="consumer","PMD.com",VLOOKUP(LEFT(H4312,2),Tables!$E$1:$F$11,2,FALSE))))</f>
        <v>PMD.com</v>
      </c>
      <c r="C4312">
        <f t="shared" si="204"/>
        <v>53920001</v>
      </c>
      <c r="D4312">
        <f t="shared" si="205"/>
        <v>1</v>
      </c>
      <c r="E4312" t="str">
        <f t="shared" ca="1" si="203"/>
        <v>MTD orders shipped</v>
      </c>
      <c r="F4312" t="s">
        <v>3539</v>
      </c>
      <c r="G4312" t="s">
        <v>335</v>
      </c>
      <c r="H4312" t="s">
        <v>9915</v>
      </c>
      <c r="I4312" s="6">
        <v>44013.3358912037</v>
      </c>
      <c r="J4312" t="s">
        <v>16</v>
      </c>
      <c r="K4312" s="6">
        <v>44013.739386574074</v>
      </c>
      <c r="M4312" t="s">
        <v>9916</v>
      </c>
      <c r="N4312" t="s">
        <v>9917</v>
      </c>
      <c r="Q4312" t="s">
        <v>9918</v>
      </c>
      <c r="R4312" t="s">
        <v>400</v>
      </c>
      <c r="S4312" t="s">
        <v>9919</v>
      </c>
      <c r="T4312" t="s">
        <v>338</v>
      </c>
      <c r="U4312" t="s">
        <v>530</v>
      </c>
      <c r="W4312" t="s">
        <v>9920</v>
      </c>
      <c r="Z4312" t="s">
        <v>9916</v>
      </c>
      <c r="AA4312" t="s">
        <v>9917</v>
      </c>
      <c r="AD4312" t="s">
        <v>9918</v>
      </c>
      <c r="AE4312" t="s">
        <v>400</v>
      </c>
      <c r="AF4312" t="s">
        <v>9919</v>
      </c>
      <c r="AG4312" t="s">
        <v>338</v>
      </c>
      <c r="AH4312" t="s">
        <v>530</v>
      </c>
      <c r="AJ4312" t="s">
        <v>9920</v>
      </c>
      <c r="AL4312" t="s">
        <v>339</v>
      </c>
      <c r="AM4312">
        <v>1</v>
      </c>
      <c r="AN4312">
        <v>1</v>
      </c>
      <c r="AO4312">
        <v>14899</v>
      </c>
      <c r="AQ4312">
        <v>124468</v>
      </c>
      <c r="AR4312">
        <v>53920001</v>
      </c>
      <c r="AS4312" t="s">
        <v>42</v>
      </c>
      <c r="AT4312" t="s">
        <v>40</v>
      </c>
      <c r="AW4312" t="s">
        <v>343</v>
      </c>
      <c r="BY4312" t="s">
        <v>342</v>
      </c>
      <c r="EQ4312">
        <v>247476</v>
      </c>
      <c r="ER4312" t="s">
        <v>9921</v>
      </c>
      <c r="EV4312">
        <v>17289000</v>
      </c>
      <c r="EW4312">
        <v>928</v>
      </c>
      <c r="EX4312">
        <v>221264</v>
      </c>
      <c r="EY4312" t="s">
        <v>9922</v>
      </c>
      <c r="EZ4312">
        <v>1</v>
      </c>
      <c r="FC4312">
        <v>95384</v>
      </c>
      <c r="FD4312" t="s">
        <v>3530</v>
      </c>
    </row>
    <row r="4313" spans="1:160" x14ac:dyDescent="0.3">
      <c r="A4313" t="str">
        <f>VLOOKUP(B4313,Table2[],3,FALSE)</f>
        <v>Digital</v>
      </c>
      <c r="B4313" t="str">
        <f>IF(OR(ISNUMBER(FIND("QVC",Z4313)),ISNUMBER(FIND("QVC",AL4313))),"QVC",IF(OR(ISNUMBER(FIND("NCO",H4313)),ISNUMBER(FIND("NCO",Y4313))), "NCO", IF(AL4313="consumer","PMD.com",VLOOKUP(LEFT(H4313,2),Tables!$E$1:$F$11,2,FALSE))))</f>
        <v>PMD.com</v>
      </c>
      <c r="C4313">
        <f t="shared" si="204"/>
        <v>5357</v>
      </c>
      <c r="D4313">
        <f t="shared" si="205"/>
        <v>1</v>
      </c>
      <c r="E4313" t="str">
        <f t="shared" ca="1" si="203"/>
        <v>MTD orders shipped</v>
      </c>
      <c r="F4313" t="s">
        <v>3539</v>
      </c>
      <c r="G4313" t="s">
        <v>335</v>
      </c>
      <c r="H4313" t="s">
        <v>9915</v>
      </c>
      <c r="I4313" s="6">
        <v>44013.3358912037</v>
      </c>
      <c r="J4313" t="s">
        <v>16</v>
      </c>
      <c r="K4313" s="6">
        <v>44013.739386574074</v>
      </c>
      <c r="M4313" t="s">
        <v>9916</v>
      </c>
      <c r="N4313" t="s">
        <v>9917</v>
      </c>
      <c r="Q4313" t="s">
        <v>9918</v>
      </c>
      <c r="R4313" t="s">
        <v>400</v>
      </c>
      <c r="S4313" t="s">
        <v>9919</v>
      </c>
      <c r="T4313" t="s">
        <v>338</v>
      </c>
      <c r="U4313" t="s">
        <v>530</v>
      </c>
      <c r="W4313" t="s">
        <v>9920</v>
      </c>
      <c r="Z4313" t="s">
        <v>9916</v>
      </c>
      <c r="AA4313" t="s">
        <v>9917</v>
      </c>
      <c r="AD4313" t="s">
        <v>9918</v>
      </c>
      <c r="AE4313" t="s">
        <v>400</v>
      </c>
      <c r="AF4313" t="s">
        <v>9919</v>
      </c>
      <c r="AG4313" t="s">
        <v>338</v>
      </c>
      <c r="AH4313" t="s">
        <v>530</v>
      </c>
      <c r="AJ4313" t="s">
        <v>9920</v>
      </c>
      <c r="AL4313" t="s">
        <v>339</v>
      </c>
      <c r="AM4313">
        <v>1</v>
      </c>
      <c r="AN4313">
        <v>1</v>
      </c>
      <c r="AO4313">
        <v>15182</v>
      </c>
      <c r="AQ4313">
        <v>124521</v>
      </c>
      <c r="AR4313">
        <v>5357</v>
      </c>
      <c r="AS4313" t="s">
        <v>87</v>
      </c>
      <c r="AT4313" t="s">
        <v>88</v>
      </c>
      <c r="AW4313" t="s">
        <v>340</v>
      </c>
      <c r="AX4313" t="s">
        <v>340</v>
      </c>
      <c r="AY4313" t="s">
        <v>351</v>
      </c>
      <c r="AZ4313" t="s">
        <v>379</v>
      </c>
      <c r="BY4313" t="s">
        <v>342</v>
      </c>
      <c r="EQ4313">
        <v>249142</v>
      </c>
      <c r="ER4313" t="s">
        <v>9921</v>
      </c>
      <c r="EV4313">
        <v>17289000</v>
      </c>
      <c r="EW4313">
        <v>928</v>
      </c>
      <c r="EX4313">
        <v>221264</v>
      </c>
      <c r="EY4313" t="s">
        <v>9922</v>
      </c>
      <c r="EZ4313">
        <v>1</v>
      </c>
      <c r="FC4313">
        <v>5357</v>
      </c>
      <c r="FD4313" t="s">
        <v>88</v>
      </c>
    </row>
    <row r="4314" spans="1:160" x14ac:dyDescent="0.3">
      <c r="A4314" t="str">
        <f>VLOOKUP(B4314,Table2[],3,FALSE)</f>
        <v>Digital</v>
      </c>
      <c r="B4314" t="str">
        <f>IF(OR(ISNUMBER(FIND("QVC",Z4314)),ISNUMBER(FIND("QVC",AL4314))),"QVC",IF(OR(ISNUMBER(FIND("NCO",H4314)),ISNUMBER(FIND("NCO",Y4314))), "NCO", IF(AL4314="consumer","PMD.com",VLOOKUP(LEFT(H4314,2),Tables!$E$1:$F$11,2,FALSE))))</f>
        <v>PMD.com</v>
      </c>
      <c r="C4314">
        <f t="shared" si="204"/>
        <v>51090030</v>
      </c>
      <c r="D4314">
        <f t="shared" si="205"/>
        <v>1</v>
      </c>
      <c r="E4314" t="str">
        <f t="shared" ca="1" si="203"/>
        <v>MTD orders shipped</v>
      </c>
      <c r="F4314" t="s">
        <v>3539</v>
      </c>
      <c r="G4314" t="s">
        <v>335</v>
      </c>
      <c r="H4314" t="s">
        <v>9915</v>
      </c>
      <c r="I4314" s="6">
        <v>44013.3358912037</v>
      </c>
      <c r="J4314" t="s">
        <v>16</v>
      </c>
      <c r="K4314" s="6">
        <v>44013.739386574074</v>
      </c>
      <c r="M4314" t="s">
        <v>9916</v>
      </c>
      <c r="N4314" t="s">
        <v>9917</v>
      </c>
      <c r="Q4314" t="s">
        <v>9918</v>
      </c>
      <c r="R4314" t="s">
        <v>400</v>
      </c>
      <c r="S4314" t="s">
        <v>9919</v>
      </c>
      <c r="T4314" t="s">
        <v>338</v>
      </c>
      <c r="U4314" t="s">
        <v>530</v>
      </c>
      <c r="W4314" t="s">
        <v>9920</v>
      </c>
      <c r="Z4314" t="s">
        <v>9916</v>
      </c>
      <c r="AA4314" t="s">
        <v>9917</v>
      </c>
      <c r="AD4314" t="s">
        <v>9918</v>
      </c>
      <c r="AE4314" t="s">
        <v>400</v>
      </c>
      <c r="AF4314" t="s">
        <v>9919</v>
      </c>
      <c r="AG4314" t="s">
        <v>338</v>
      </c>
      <c r="AH4314" t="s">
        <v>530</v>
      </c>
      <c r="AJ4314" t="s">
        <v>9920</v>
      </c>
      <c r="AL4314" t="s">
        <v>339</v>
      </c>
      <c r="AM4314">
        <v>1</v>
      </c>
      <c r="AN4314">
        <v>1</v>
      </c>
      <c r="AO4314">
        <v>6688</v>
      </c>
      <c r="AQ4314">
        <v>125960</v>
      </c>
      <c r="AR4314">
        <v>51090030</v>
      </c>
      <c r="AS4314" t="s">
        <v>3043</v>
      </c>
      <c r="AT4314" t="s">
        <v>628</v>
      </c>
      <c r="AW4314" t="s">
        <v>343</v>
      </c>
      <c r="BY4314" t="s">
        <v>342</v>
      </c>
      <c r="BZ4314" t="b">
        <v>0</v>
      </c>
      <c r="EQ4314">
        <v>243047</v>
      </c>
      <c r="ER4314" t="s">
        <v>9921</v>
      </c>
      <c r="EV4314">
        <v>17289000</v>
      </c>
      <c r="EW4314">
        <v>928</v>
      </c>
      <c r="EX4314">
        <v>221264</v>
      </c>
      <c r="EY4314" t="s">
        <v>9922</v>
      </c>
      <c r="EZ4314">
        <v>1</v>
      </c>
      <c r="FC4314">
        <v>95384</v>
      </c>
      <c r="FD4314" t="s">
        <v>3530</v>
      </c>
    </row>
    <row r="4315" spans="1:160" x14ac:dyDescent="0.3">
      <c r="A4315" t="str">
        <f>VLOOKUP(B4315,Table2[],3,FALSE)</f>
        <v>Digital</v>
      </c>
      <c r="B4315" t="str">
        <f>IF(OR(ISNUMBER(FIND("QVC",Z4315)),ISNUMBER(FIND("QVC",AL4315))),"QVC",IF(OR(ISNUMBER(FIND("NCO",H4315)),ISNUMBER(FIND("NCO",Y4315))), "NCO", IF(AL4315="consumer","PMD.com",VLOOKUP(LEFT(H4315,2),Tables!$E$1:$F$11,2,FALSE))))</f>
        <v>PMD.com</v>
      </c>
      <c r="C4315">
        <f t="shared" si="204"/>
        <v>5342</v>
      </c>
      <c r="D4315">
        <f t="shared" si="205"/>
        <v>1</v>
      </c>
      <c r="E4315" t="str">
        <f t="shared" ca="1" si="203"/>
        <v>shifted orders shipped</v>
      </c>
      <c r="F4315" t="s">
        <v>3539</v>
      </c>
      <c r="G4315" t="s">
        <v>335</v>
      </c>
      <c r="H4315" t="s">
        <v>2155</v>
      </c>
      <c r="I4315" s="6">
        <v>44007.451412037037</v>
      </c>
      <c r="J4315" t="s">
        <v>16</v>
      </c>
      <c r="K4315" s="6">
        <v>44013.73945601852</v>
      </c>
      <c r="M4315" t="s">
        <v>9923</v>
      </c>
      <c r="N4315" t="s">
        <v>9924</v>
      </c>
      <c r="Q4315" t="s">
        <v>466</v>
      </c>
      <c r="R4315" t="s">
        <v>360</v>
      </c>
      <c r="S4315">
        <v>27615</v>
      </c>
      <c r="T4315" t="s">
        <v>338</v>
      </c>
      <c r="U4315" t="s">
        <v>530</v>
      </c>
      <c r="W4315" t="s">
        <v>9925</v>
      </c>
      <c r="Z4315" t="s">
        <v>9923</v>
      </c>
      <c r="AA4315" t="s">
        <v>9924</v>
      </c>
      <c r="AD4315" t="s">
        <v>466</v>
      </c>
      <c r="AE4315" t="s">
        <v>360</v>
      </c>
      <c r="AF4315">
        <v>27615</v>
      </c>
      <c r="AG4315" t="s">
        <v>338</v>
      </c>
      <c r="AH4315" t="s">
        <v>530</v>
      </c>
      <c r="AJ4315" t="s">
        <v>9925</v>
      </c>
      <c r="AL4315" t="s">
        <v>339</v>
      </c>
      <c r="AM4315">
        <v>1</v>
      </c>
      <c r="AN4315">
        <v>1</v>
      </c>
      <c r="AO4315">
        <v>13280</v>
      </c>
      <c r="AQ4315">
        <v>123849</v>
      </c>
      <c r="AR4315">
        <v>5342</v>
      </c>
      <c r="AS4315" t="s">
        <v>1885</v>
      </c>
      <c r="AT4315" t="s">
        <v>149</v>
      </c>
      <c r="AW4315" t="s">
        <v>340</v>
      </c>
      <c r="AX4315" t="s">
        <v>340</v>
      </c>
      <c r="AY4315" t="s">
        <v>345</v>
      </c>
      <c r="AZ4315" t="s">
        <v>346</v>
      </c>
      <c r="BY4315" t="s">
        <v>342</v>
      </c>
      <c r="EQ4315">
        <v>243460</v>
      </c>
      <c r="ER4315" t="s">
        <v>2156</v>
      </c>
      <c r="EV4315">
        <v>17273076</v>
      </c>
      <c r="EW4315">
        <v>928</v>
      </c>
      <c r="EX4315">
        <v>212127</v>
      </c>
      <c r="EY4315" t="s">
        <v>9926</v>
      </c>
      <c r="EZ4315">
        <v>1</v>
      </c>
      <c r="FC4315">
        <v>90425</v>
      </c>
      <c r="FD4315" t="s">
        <v>388</v>
      </c>
    </row>
    <row r="4316" spans="1:160" x14ac:dyDescent="0.3">
      <c r="A4316" t="str">
        <f>VLOOKUP(B4316,Table2[],3,FALSE)</f>
        <v>Digital</v>
      </c>
      <c r="B4316" t="str">
        <f>IF(OR(ISNUMBER(FIND("QVC",Z4316)),ISNUMBER(FIND("QVC",AL4316))),"QVC",IF(OR(ISNUMBER(FIND("NCO",H4316)),ISNUMBER(FIND("NCO",Y4316))), "NCO", IF(AL4316="consumer","PMD.com",VLOOKUP(LEFT(H4316,2),Tables!$E$1:$F$11,2,FALSE))))</f>
        <v>PMD.com</v>
      </c>
      <c r="C4316">
        <f t="shared" si="204"/>
        <v>51090001</v>
      </c>
      <c r="D4316">
        <f t="shared" si="205"/>
        <v>1</v>
      </c>
      <c r="E4316" t="str">
        <f t="shared" ca="1" si="203"/>
        <v>shifted orders shipped</v>
      </c>
      <c r="F4316" t="s">
        <v>3539</v>
      </c>
      <c r="G4316" t="s">
        <v>335</v>
      </c>
      <c r="H4316" t="s">
        <v>2155</v>
      </c>
      <c r="I4316" s="6">
        <v>44007.451412037037</v>
      </c>
      <c r="J4316" t="s">
        <v>16</v>
      </c>
      <c r="K4316" s="6">
        <v>44013.73945601852</v>
      </c>
      <c r="M4316" t="s">
        <v>9923</v>
      </c>
      <c r="N4316" t="s">
        <v>9924</v>
      </c>
      <c r="Q4316" t="s">
        <v>466</v>
      </c>
      <c r="R4316" t="s">
        <v>360</v>
      </c>
      <c r="S4316">
        <v>27615</v>
      </c>
      <c r="T4316" t="s">
        <v>338</v>
      </c>
      <c r="U4316" t="s">
        <v>530</v>
      </c>
      <c r="W4316" t="s">
        <v>9925</v>
      </c>
      <c r="Z4316" t="s">
        <v>9923</v>
      </c>
      <c r="AA4316" t="s">
        <v>9924</v>
      </c>
      <c r="AD4316" t="s">
        <v>466</v>
      </c>
      <c r="AE4316" t="s">
        <v>360</v>
      </c>
      <c r="AF4316">
        <v>27615</v>
      </c>
      <c r="AG4316" t="s">
        <v>338</v>
      </c>
      <c r="AH4316" t="s">
        <v>530</v>
      </c>
      <c r="AJ4316" t="s">
        <v>9925</v>
      </c>
      <c r="AL4316" t="s">
        <v>339</v>
      </c>
      <c r="AM4316">
        <v>1</v>
      </c>
      <c r="AN4316">
        <v>1</v>
      </c>
      <c r="AO4316">
        <v>4885</v>
      </c>
      <c r="AQ4316">
        <v>124202</v>
      </c>
      <c r="AR4316">
        <v>51090001</v>
      </c>
      <c r="AS4316" t="s">
        <v>1986</v>
      </c>
      <c r="AT4316" t="s">
        <v>60</v>
      </c>
      <c r="AW4316" t="s">
        <v>340</v>
      </c>
      <c r="AX4316" t="s">
        <v>340</v>
      </c>
      <c r="AY4316" t="s">
        <v>357</v>
      </c>
      <c r="AZ4316" t="s">
        <v>361</v>
      </c>
      <c r="BY4316" t="s">
        <v>342</v>
      </c>
      <c r="EQ4316">
        <v>250831</v>
      </c>
      <c r="ER4316" t="s">
        <v>2156</v>
      </c>
      <c r="EV4316">
        <v>17273076</v>
      </c>
      <c r="EW4316">
        <v>928</v>
      </c>
      <c r="EX4316">
        <v>212127</v>
      </c>
      <c r="EY4316" t="s">
        <v>9926</v>
      </c>
      <c r="EZ4316">
        <v>1</v>
      </c>
      <c r="FC4316">
        <v>51090001</v>
      </c>
      <c r="FD4316" t="s">
        <v>60</v>
      </c>
    </row>
    <row r="4317" spans="1:160" x14ac:dyDescent="0.3">
      <c r="A4317" t="str">
        <f>VLOOKUP(B4317,Table2[],3,FALSE)</f>
        <v>Digital</v>
      </c>
      <c r="B4317" t="str">
        <f>IF(OR(ISNUMBER(FIND("QVC",Z4317)),ISNUMBER(FIND("QVC",AL4317))),"QVC",IF(OR(ISNUMBER(FIND("NCO",H4317)),ISNUMBER(FIND("NCO",Y4317))), "NCO", IF(AL4317="consumer","PMD.com",VLOOKUP(LEFT(H4317,2),Tables!$E$1:$F$11,2,FALSE))))</f>
        <v>PMD.com</v>
      </c>
      <c r="C4317">
        <f t="shared" si="204"/>
        <v>5341</v>
      </c>
      <c r="D4317">
        <f t="shared" si="205"/>
        <v>1</v>
      </c>
      <c r="E4317" t="str">
        <f t="shared" ca="1" si="203"/>
        <v>shifted orders shipped</v>
      </c>
      <c r="F4317" t="s">
        <v>3539</v>
      </c>
      <c r="G4317" t="s">
        <v>335</v>
      </c>
      <c r="H4317" t="s">
        <v>2155</v>
      </c>
      <c r="I4317" s="6">
        <v>44007.451412037037</v>
      </c>
      <c r="J4317" t="s">
        <v>16</v>
      </c>
      <c r="K4317" s="6">
        <v>44013.73945601852</v>
      </c>
      <c r="M4317" t="s">
        <v>9923</v>
      </c>
      <c r="N4317" t="s">
        <v>9924</v>
      </c>
      <c r="Q4317" t="s">
        <v>466</v>
      </c>
      <c r="R4317" t="s">
        <v>360</v>
      </c>
      <c r="S4317">
        <v>27615</v>
      </c>
      <c r="T4317" t="s">
        <v>338</v>
      </c>
      <c r="U4317" t="s">
        <v>530</v>
      </c>
      <c r="W4317" t="s">
        <v>9925</v>
      </c>
      <c r="Z4317" t="s">
        <v>9923</v>
      </c>
      <c r="AA4317" t="s">
        <v>9924</v>
      </c>
      <c r="AD4317" t="s">
        <v>466</v>
      </c>
      <c r="AE4317" t="s">
        <v>360</v>
      </c>
      <c r="AF4317">
        <v>27615</v>
      </c>
      <c r="AG4317" t="s">
        <v>338</v>
      </c>
      <c r="AH4317" t="s">
        <v>530</v>
      </c>
      <c r="AJ4317" t="s">
        <v>9925</v>
      </c>
      <c r="AL4317" t="s">
        <v>339</v>
      </c>
      <c r="AM4317">
        <v>1</v>
      </c>
      <c r="AN4317">
        <v>1</v>
      </c>
      <c r="AO4317">
        <v>15156</v>
      </c>
      <c r="AQ4317">
        <v>124187</v>
      </c>
      <c r="AR4317">
        <v>5341</v>
      </c>
      <c r="AS4317" t="s">
        <v>831</v>
      </c>
      <c r="AT4317" t="s">
        <v>82</v>
      </c>
      <c r="AW4317" t="s">
        <v>340</v>
      </c>
      <c r="AX4317" t="s">
        <v>340</v>
      </c>
      <c r="AY4317" t="s">
        <v>345</v>
      </c>
      <c r="AZ4317" t="s">
        <v>346</v>
      </c>
      <c r="BY4317" t="s">
        <v>342</v>
      </c>
      <c r="EQ4317">
        <v>244247</v>
      </c>
      <c r="ER4317" t="s">
        <v>2156</v>
      </c>
      <c r="EV4317">
        <v>17273076</v>
      </c>
      <c r="EW4317">
        <v>928</v>
      </c>
      <c r="EX4317">
        <v>212127</v>
      </c>
      <c r="EY4317" t="s">
        <v>9926</v>
      </c>
      <c r="EZ4317">
        <v>1</v>
      </c>
      <c r="FC4317">
        <v>90425</v>
      </c>
      <c r="FD4317" t="s">
        <v>388</v>
      </c>
    </row>
    <row r="4318" spans="1:160" x14ac:dyDescent="0.3">
      <c r="A4318" t="str">
        <f>VLOOKUP(B4318,Table2[],3,FALSE)</f>
        <v>Digital</v>
      </c>
      <c r="B4318" t="str">
        <f>IF(OR(ISNUMBER(FIND("QVC",Z4318)),ISNUMBER(FIND("QVC",AL4318))),"QVC",IF(OR(ISNUMBER(FIND("NCO",H4318)),ISNUMBER(FIND("NCO",Y4318))), "NCO", IF(AL4318="consumer","PMD.com",VLOOKUP(LEFT(H4318,2),Tables!$E$1:$F$11,2,FALSE))))</f>
        <v>PMD.com</v>
      </c>
      <c r="C4318">
        <f t="shared" si="204"/>
        <v>53160001</v>
      </c>
      <c r="D4318">
        <f t="shared" si="205"/>
        <v>1</v>
      </c>
      <c r="E4318" t="str">
        <f t="shared" ca="1" si="203"/>
        <v>MTD orders shipped</v>
      </c>
      <c r="F4318" t="s">
        <v>3539</v>
      </c>
      <c r="G4318" t="s">
        <v>335</v>
      </c>
      <c r="H4318" t="s">
        <v>9927</v>
      </c>
      <c r="I4318" s="6">
        <v>44013.466828703706</v>
      </c>
      <c r="J4318" t="s">
        <v>16</v>
      </c>
      <c r="K4318" s="6">
        <v>44013.739502314813</v>
      </c>
      <c r="M4318" t="s">
        <v>9928</v>
      </c>
      <c r="N4318" t="s">
        <v>9929</v>
      </c>
      <c r="Q4318" t="s">
        <v>1364</v>
      </c>
      <c r="R4318" t="s">
        <v>446</v>
      </c>
      <c r="S4318" t="s">
        <v>9930</v>
      </c>
      <c r="T4318" t="s">
        <v>338</v>
      </c>
      <c r="U4318" t="s">
        <v>530</v>
      </c>
      <c r="W4318" t="s">
        <v>9931</v>
      </c>
      <c r="Z4318" t="s">
        <v>9928</v>
      </c>
      <c r="AA4318" t="s">
        <v>9929</v>
      </c>
      <c r="AD4318" t="s">
        <v>1364</v>
      </c>
      <c r="AE4318" t="s">
        <v>446</v>
      </c>
      <c r="AF4318" t="s">
        <v>9930</v>
      </c>
      <c r="AG4318" t="s">
        <v>338</v>
      </c>
      <c r="AH4318" t="s">
        <v>530</v>
      </c>
      <c r="AJ4318" t="s">
        <v>9931</v>
      </c>
      <c r="AL4318" t="s">
        <v>339</v>
      </c>
      <c r="AM4318">
        <v>1</v>
      </c>
      <c r="AN4318">
        <v>1</v>
      </c>
      <c r="AO4318">
        <v>4322</v>
      </c>
      <c r="AQ4318">
        <v>124007</v>
      </c>
      <c r="AR4318">
        <v>53160001</v>
      </c>
      <c r="AS4318" t="s">
        <v>1895</v>
      </c>
      <c r="AT4318" t="s">
        <v>119</v>
      </c>
      <c r="AW4318" t="s">
        <v>340</v>
      </c>
      <c r="AX4318" t="s">
        <v>340</v>
      </c>
      <c r="AY4318" t="s">
        <v>341</v>
      </c>
      <c r="AZ4318">
        <v>0</v>
      </c>
      <c r="BY4318" t="s">
        <v>342</v>
      </c>
      <c r="EQ4318">
        <v>252959</v>
      </c>
      <c r="ER4318" t="s">
        <v>9932</v>
      </c>
      <c r="EV4318">
        <v>17289177</v>
      </c>
      <c r="EW4318">
        <v>928</v>
      </c>
      <c r="EX4318">
        <v>221326</v>
      </c>
      <c r="EY4318">
        <v>9.2748999964335493E+25</v>
      </c>
      <c r="EZ4318">
        <v>1</v>
      </c>
      <c r="FC4318">
        <v>53160001</v>
      </c>
      <c r="FD4318" t="s">
        <v>119</v>
      </c>
    </row>
    <row r="4319" spans="1:160" x14ac:dyDescent="0.3">
      <c r="A4319" t="str">
        <f>VLOOKUP(B4319,Table2[],3,FALSE)</f>
        <v>Digital</v>
      </c>
      <c r="B4319" t="str">
        <f>IF(OR(ISNUMBER(FIND("QVC",Z4319)),ISNUMBER(FIND("QVC",AL4319))),"QVC",IF(OR(ISNUMBER(FIND("NCO",H4319)),ISNUMBER(FIND("NCO",Y4319))), "NCO", IF(AL4319="consumer","PMD.com",VLOOKUP(LEFT(H4319,2),Tables!$E$1:$F$11,2,FALSE))))</f>
        <v>PMD.com</v>
      </c>
      <c r="C4319">
        <f t="shared" si="204"/>
        <v>5341</v>
      </c>
      <c r="D4319">
        <f t="shared" si="205"/>
        <v>1</v>
      </c>
      <c r="E4319" t="str">
        <f t="shared" ca="1" si="203"/>
        <v>MTD orders shipped</v>
      </c>
      <c r="F4319" t="s">
        <v>3539</v>
      </c>
      <c r="G4319" t="s">
        <v>335</v>
      </c>
      <c r="H4319" t="s">
        <v>9933</v>
      </c>
      <c r="I4319" s="6">
        <v>44013.358032407406</v>
      </c>
      <c r="J4319" t="s">
        <v>16</v>
      </c>
      <c r="K4319" s="6">
        <v>44013.739664351851</v>
      </c>
      <c r="M4319" t="s">
        <v>9934</v>
      </c>
      <c r="N4319" t="s">
        <v>9935</v>
      </c>
      <c r="O4319" t="s">
        <v>9936</v>
      </c>
      <c r="Q4319" t="s">
        <v>1816</v>
      </c>
      <c r="R4319" t="s">
        <v>378</v>
      </c>
      <c r="S4319">
        <v>48036</v>
      </c>
      <c r="T4319" t="s">
        <v>338</v>
      </c>
      <c r="U4319" t="s">
        <v>530</v>
      </c>
      <c r="W4319" t="s">
        <v>9937</v>
      </c>
      <c r="Z4319" t="s">
        <v>9934</v>
      </c>
      <c r="AA4319" t="s">
        <v>9935</v>
      </c>
      <c r="AB4319" t="s">
        <v>9936</v>
      </c>
      <c r="AD4319" t="s">
        <v>1816</v>
      </c>
      <c r="AE4319" t="s">
        <v>378</v>
      </c>
      <c r="AF4319">
        <v>48036</v>
      </c>
      <c r="AG4319" t="s">
        <v>338</v>
      </c>
      <c r="AH4319" t="s">
        <v>530</v>
      </c>
      <c r="AJ4319" t="s">
        <v>9937</v>
      </c>
      <c r="AL4319" t="s">
        <v>339</v>
      </c>
      <c r="AM4319">
        <v>1</v>
      </c>
      <c r="AN4319">
        <v>1</v>
      </c>
      <c r="AO4319">
        <v>15156</v>
      </c>
      <c r="AQ4319">
        <v>124187</v>
      </c>
      <c r="AR4319">
        <v>5341</v>
      </c>
      <c r="AS4319" t="s">
        <v>1851</v>
      </c>
      <c r="AT4319" t="s">
        <v>82</v>
      </c>
      <c r="AW4319" t="s">
        <v>340</v>
      </c>
      <c r="AX4319" t="s">
        <v>340</v>
      </c>
      <c r="AY4319" t="s">
        <v>345</v>
      </c>
      <c r="AZ4319" t="s">
        <v>346</v>
      </c>
      <c r="BY4319" t="s">
        <v>342</v>
      </c>
      <c r="EQ4319">
        <v>243643</v>
      </c>
      <c r="ER4319" t="s">
        <v>9938</v>
      </c>
      <c r="EV4319">
        <v>17289004</v>
      </c>
      <c r="EW4319">
        <v>928</v>
      </c>
      <c r="EX4319">
        <v>221269</v>
      </c>
      <c r="EY4319" t="s">
        <v>9939</v>
      </c>
      <c r="EZ4319">
        <v>1</v>
      </c>
      <c r="FC4319">
        <v>90425</v>
      </c>
      <c r="FD4319" t="s">
        <v>388</v>
      </c>
    </row>
    <row r="4320" spans="1:160" x14ac:dyDescent="0.3">
      <c r="A4320" t="str">
        <f>VLOOKUP(B4320,Table2[],3,FALSE)</f>
        <v>Digital</v>
      </c>
      <c r="B4320" t="str">
        <f>IF(OR(ISNUMBER(FIND("QVC",Z4320)),ISNUMBER(FIND("QVC",AL4320))),"QVC",IF(OR(ISNUMBER(FIND("NCO",H4320)),ISNUMBER(FIND("NCO",Y4320))), "NCO", IF(AL4320="consumer","PMD.com",VLOOKUP(LEFT(H4320,2),Tables!$E$1:$F$11,2,FALSE))))</f>
        <v>PMD.com</v>
      </c>
      <c r="C4320">
        <f t="shared" si="204"/>
        <v>52430001</v>
      </c>
      <c r="D4320">
        <f t="shared" si="205"/>
        <v>1</v>
      </c>
      <c r="E4320" t="str">
        <f t="shared" ca="1" si="203"/>
        <v>MTD orders shipped</v>
      </c>
      <c r="F4320" t="s">
        <v>3539</v>
      </c>
      <c r="G4320" t="s">
        <v>335</v>
      </c>
      <c r="H4320" t="s">
        <v>9933</v>
      </c>
      <c r="I4320" s="6">
        <v>44013.358032407406</v>
      </c>
      <c r="J4320" t="s">
        <v>16</v>
      </c>
      <c r="K4320" s="6">
        <v>44013.739664351851</v>
      </c>
      <c r="M4320" t="s">
        <v>9934</v>
      </c>
      <c r="N4320" t="s">
        <v>9935</v>
      </c>
      <c r="O4320" t="s">
        <v>9936</v>
      </c>
      <c r="Q4320" t="s">
        <v>1816</v>
      </c>
      <c r="R4320" t="s">
        <v>378</v>
      </c>
      <c r="S4320">
        <v>48036</v>
      </c>
      <c r="T4320" t="s">
        <v>338</v>
      </c>
      <c r="U4320" t="s">
        <v>530</v>
      </c>
      <c r="W4320" t="s">
        <v>9937</v>
      </c>
      <c r="Z4320" t="s">
        <v>9934</v>
      </c>
      <c r="AA4320" t="s">
        <v>9935</v>
      </c>
      <c r="AB4320" t="s">
        <v>9936</v>
      </c>
      <c r="AD4320" t="s">
        <v>1816</v>
      </c>
      <c r="AE4320" t="s">
        <v>378</v>
      </c>
      <c r="AF4320">
        <v>48036</v>
      </c>
      <c r="AG4320" t="s">
        <v>338</v>
      </c>
      <c r="AH4320" t="s">
        <v>530</v>
      </c>
      <c r="AJ4320" t="s">
        <v>9937</v>
      </c>
      <c r="AL4320" t="s">
        <v>339</v>
      </c>
      <c r="AM4320">
        <v>1</v>
      </c>
      <c r="AN4320">
        <v>1</v>
      </c>
      <c r="AO4320">
        <v>12063</v>
      </c>
      <c r="AQ4320">
        <v>127155</v>
      </c>
      <c r="AR4320">
        <v>52430001</v>
      </c>
      <c r="AS4320" t="s">
        <v>927</v>
      </c>
      <c r="AT4320" t="s">
        <v>75</v>
      </c>
      <c r="AW4320" t="s">
        <v>340</v>
      </c>
      <c r="AX4320" t="s">
        <v>340</v>
      </c>
      <c r="AY4320" t="s">
        <v>357</v>
      </c>
      <c r="AZ4320" t="s">
        <v>363</v>
      </c>
      <c r="BY4320" t="s">
        <v>342</v>
      </c>
      <c r="EQ4320">
        <v>249990</v>
      </c>
      <c r="ER4320" t="s">
        <v>9938</v>
      </c>
      <c r="EV4320">
        <v>17289004</v>
      </c>
      <c r="EW4320">
        <v>928</v>
      </c>
      <c r="EX4320">
        <v>221269</v>
      </c>
      <c r="EY4320" t="s">
        <v>9939</v>
      </c>
      <c r="EZ4320">
        <v>1</v>
      </c>
      <c r="FC4320">
        <v>95385</v>
      </c>
      <c r="FD4320" t="s">
        <v>3531</v>
      </c>
    </row>
    <row r="4321" spans="1:160" x14ac:dyDescent="0.3">
      <c r="A4321" t="str">
        <f>VLOOKUP(B4321,Table2[],3,FALSE)</f>
        <v>Digital</v>
      </c>
      <c r="B4321" t="str">
        <f>IF(OR(ISNUMBER(FIND("QVC",Z4321)),ISNUMBER(FIND("QVC",AL4321))),"QVC",IF(OR(ISNUMBER(FIND("NCO",H4321)),ISNUMBER(FIND("NCO",Y4321))), "NCO", IF(AL4321="consumer","PMD.com",VLOOKUP(LEFT(H4321,2),Tables!$E$1:$F$11,2,FALSE))))</f>
        <v>PMD.com</v>
      </c>
      <c r="C4321">
        <f t="shared" si="204"/>
        <v>53920001</v>
      </c>
      <c r="D4321">
        <f t="shared" si="205"/>
        <v>1</v>
      </c>
      <c r="E4321" t="str">
        <f t="shared" ca="1" si="203"/>
        <v>MTD orders shipped</v>
      </c>
      <c r="F4321" t="s">
        <v>3539</v>
      </c>
      <c r="G4321" t="s">
        <v>335</v>
      </c>
      <c r="H4321" t="s">
        <v>9933</v>
      </c>
      <c r="I4321" s="6">
        <v>44013.358032407406</v>
      </c>
      <c r="J4321" t="s">
        <v>16</v>
      </c>
      <c r="K4321" s="6">
        <v>44013.739664351851</v>
      </c>
      <c r="M4321" t="s">
        <v>9934</v>
      </c>
      <c r="N4321" t="s">
        <v>9935</v>
      </c>
      <c r="O4321" t="s">
        <v>9936</v>
      </c>
      <c r="Q4321" t="s">
        <v>1816</v>
      </c>
      <c r="R4321" t="s">
        <v>378</v>
      </c>
      <c r="S4321">
        <v>48036</v>
      </c>
      <c r="T4321" t="s">
        <v>338</v>
      </c>
      <c r="U4321" t="s">
        <v>530</v>
      </c>
      <c r="W4321" t="s">
        <v>9937</v>
      </c>
      <c r="Z4321" t="s">
        <v>9934</v>
      </c>
      <c r="AA4321" t="s">
        <v>9935</v>
      </c>
      <c r="AB4321" t="s">
        <v>9936</v>
      </c>
      <c r="AD4321" t="s">
        <v>1816</v>
      </c>
      <c r="AE4321" t="s">
        <v>378</v>
      </c>
      <c r="AF4321">
        <v>48036</v>
      </c>
      <c r="AG4321" t="s">
        <v>338</v>
      </c>
      <c r="AH4321" t="s">
        <v>530</v>
      </c>
      <c r="AJ4321" t="s">
        <v>9937</v>
      </c>
      <c r="AL4321" t="s">
        <v>339</v>
      </c>
      <c r="AM4321">
        <v>1</v>
      </c>
      <c r="AN4321">
        <v>1</v>
      </c>
      <c r="AO4321">
        <v>14899</v>
      </c>
      <c r="AQ4321">
        <v>124468</v>
      </c>
      <c r="AR4321">
        <v>53920001</v>
      </c>
      <c r="AS4321" t="s">
        <v>42</v>
      </c>
      <c r="AT4321" t="s">
        <v>40</v>
      </c>
      <c r="AW4321" t="s">
        <v>343</v>
      </c>
      <c r="BY4321" t="s">
        <v>342</v>
      </c>
      <c r="EQ4321">
        <v>247476</v>
      </c>
      <c r="ER4321" t="s">
        <v>9938</v>
      </c>
      <c r="EV4321">
        <v>17289004</v>
      </c>
      <c r="EW4321">
        <v>928</v>
      </c>
      <c r="EX4321">
        <v>221269</v>
      </c>
      <c r="EY4321" t="s">
        <v>9939</v>
      </c>
      <c r="EZ4321">
        <v>1</v>
      </c>
      <c r="FC4321">
        <v>95385</v>
      </c>
      <c r="FD4321" t="s">
        <v>3531</v>
      </c>
    </row>
    <row r="4322" spans="1:160" x14ac:dyDescent="0.3">
      <c r="A4322" t="str">
        <f>VLOOKUP(B4322,Table2[],3,FALSE)</f>
        <v>Digital</v>
      </c>
      <c r="B4322" t="str">
        <f>IF(OR(ISNUMBER(FIND("QVC",Z4322)),ISNUMBER(FIND("QVC",AL4322))),"QVC",IF(OR(ISNUMBER(FIND("NCO",H4322)),ISNUMBER(FIND("NCO",Y4322))), "NCO", IF(AL4322="consumer","PMD.com",VLOOKUP(LEFT(H4322,2),Tables!$E$1:$F$11,2,FALSE))))</f>
        <v>PMD.com</v>
      </c>
      <c r="C4322">
        <f t="shared" si="204"/>
        <v>51090001</v>
      </c>
      <c r="D4322">
        <f t="shared" si="205"/>
        <v>1</v>
      </c>
      <c r="E4322" t="str">
        <f t="shared" ca="1" si="203"/>
        <v>MTD orders shipped</v>
      </c>
      <c r="F4322" t="s">
        <v>3539</v>
      </c>
      <c r="G4322" t="s">
        <v>335</v>
      </c>
      <c r="H4322" t="s">
        <v>9933</v>
      </c>
      <c r="I4322" s="6">
        <v>44013.358032407406</v>
      </c>
      <c r="J4322" t="s">
        <v>16</v>
      </c>
      <c r="K4322" s="6">
        <v>44013.739664351851</v>
      </c>
      <c r="M4322" t="s">
        <v>9934</v>
      </c>
      <c r="N4322" t="s">
        <v>9935</v>
      </c>
      <c r="O4322" t="s">
        <v>9936</v>
      </c>
      <c r="Q4322" t="s">
        <v>1816</v>
      </c>
      <c r="R4322" t="s">
        <v>378</v>
      </c>
      <c r="S4322">
        <v>48036</v>
      </c>
      <c r="T4322" t="s">
        <v>338</v>
      </c>
      <c r="U4322" t="s">
        <v>530</v>
      </c>
      <c r="W4322" t="s">
        <v>9937</v>
      </c>
      <c r="Z4322" t="s">
        <v>9934</v>
      </c>
      <c r="AA4322" t="s">
        <v>9935</v>
      </c>
      <c r="AB4322" t="s">
        <v>9936</v>
      </c>
      <c r="AD4322" t="s">
        <v>1816</v>
      </c>
      <c r="AE4322" t="s">
        <v>378</v>
      </c>
      <c r="AF4322">
        <v>48036</v>
      </c>
      <c r="AG4322" t="s">
        <v>338</v>
      </c>
      <c r="AH4322" t="s">
        <v>530</v>
      </c>
      <c r="AJ4322" t="s">
        <v>9937</v>
      </c>
      <c r="AL4322" t="s">
        <v>339</v>
      </c>
      <c r="AM4322">
        <v>1</v>
      </c>
      <c r="AN4322">
        <v>1</v>
      </c>
      <c r="AO4322">
        <v>4885</v>
      </c>
      <c r="AQ4322">
        <v>124202</v>
      </c>
      <c r="AR4322">
        <v>51090001</v>
      </c>
      <c r="AS4322" t="s">
        <v>1986</v>
      </c>
      <c r="AT4322" t="s">
        <v>60</v>
      </c>
      <c r="AW4322" t="s">
        <v>340</v>
      </c>
      <c r="AX4322" t="s">
        <v>340</v>
      </c>
      <c r="AY4322" t="s">
        <v>357</v>
      </c>
      <c r="AZ4322" t="s">
        <v>361</v>
      </c>
      <c r="BY4322" t="s">
        <v>342</v>
      </c>
      <c r="EQ4322">
        <v>250831</v>
      </c>
      <c r="ER4322" t="s">
        <v>9938</v>
      </c>
      <c r="EV4322">
        <v>17289004</v>
      </c>
      <c r="EW4322">
        <v>928</v>
      </c>
      <c r="EX4322">
        <v>221269</v>
      </c>
      <c r="EY4322" t="s">
        <v>9939</v>
      </c>
      <c r="EZ4322">
        <v>1</v>
      </c>
      <c r="FC4322">
        <v>51090001</v>
      </c>
      <c r="FD4322" t="s">
        <v>60</v>
      </c>
    </row>
    <row r="4323" spans="1:160" x14ac:dyDescent="0.3">
      <c r="A4323" t="str">
        <f>VLOOKUP(B4323,Table2[],3,FALSE)</f>
        <v>Digital</v>
      </c>
      <c r="B4323" t="str">
        <f>IF(OR(ISNUMBER(FIND("QVC",Z4323)),ISNUMBER(FIND("QVC",AL4323))),"QVC",IF(OR(ISNUMBER(FIND("NCO",H4323)),ISNUMBER(FIND("NCO",Y4323))), "NCO", IF(AL4323="consumer","PMD.com",VLOOKUP(LEFT(H4323,2),Tables!$E$1:$F$11,2,FALSE))))</f>
        <v>PMD.com</v>
      </c>
      <c r="C4323">
        <f t="shared" si="204"/>
        <v>5342</v>
      </c>
      <c r="D4323">
        <f t="shared" si="205"/>
        <v>1</v>
      </c>
      <c r="E4323" t="str">
        <f t="shared" ca="1" si="203"/>
        <v>MTD orders shipped</v>
      </c>
      <c r="F4323" t="s">
        <v>3539</v>
      </c>
      <c r="G4323" t="s">
        <v>335</v>
      </c>
      <c r="H4323" t="s">
        <v>9933</v>
      </c>
      <c r="I4323" s="6">
        <v>44013.358032407406</v>
      </c>
      <c r="J4323" t="s">
        <v>16</v>
      </c>
      <c r="K4323" s="6">
        <v>44013.739664351851</v>
      </c>
      <c r="M4323" t="s">
        <v>9934</v>
      </c>
      <c r="N4323" t="s">
        <v>9935</v>
      </c>
      <c r="O4323" t="s">
        <v>9936</v>
      </c>
      <c r="Q4323" t="s">
        <v>1816</v>
      </c>
      <c r="R4323" t="s">
        <v>378</v>
      </c>
      <c r="S4323">
        <v>48036</v>
      </c>
      <c r="T4323" t="s">
        <v>338</v>
      </c>
      <c r="U4323" t="s">
        <v>530</v>
      </c>
      <c r="W4323" t="s">
        <v>9937</v>
      </c>
      <c r="Z4323" t="s">
        <v>9934</v>
      </c>
      <c r="AA4323" t="s">
        <v>9935</v>
      </c>
      <c r="AB4323" t="s">
        <v>9936</v>
      </c>
      <c r="AD4323" t="s">
        <v>1816</v>
      </c>
      <c r="AE4323" t="s">
        <v>378</v>
      </c>
      <c r="AF4323">
        <v>48036</v>
      </c>
      <c r="AG4323" t="s">
        <v>338</v>
      </c>
      <c r="AH4323" t="s">
        <v>530</v>
      </c>
      <c r="AJ4323" t="s">
        <v>9937</v>
      </c>
      <c r="AL4323" t="s">
        <v>339</v>
      </c>
      <c r="AM4323">
        <v>1</v>
      </c>
      <c r="AN4323">
        <v>1</v>
      </c>
      <c r="AO4323">
        <v>13280</v>
      </c>
      <c r="AQ4323">
        <v>123849</v>
      </c>
      <c r="AR4323">
        <v>5342</v>
      </c>
      <c r="AS4323" t="s">
        <v>1867</v>
      </c>
      <c r="AT4323" t="s">
        <v>149</v>
      </c>
      <c r="AW4323" t="s">
        <v>340</v>
      </c>
      <c r="AX4323" t="s">
        <v>340</v>
      </c>
      <c r="AY4323" t="s">
        <v>345</v>
      </c>
      <c r="AZ4323" t="s">
        <v>346</v>
      </c>
      <c r="BY4323" t="s">
        <v>342</v>
      </c>
      <c r="EQ4323">
        <v>244853</v>
      </c>
      <c r="ER4323" t="s">
        <v>9938</v>
      </c>
      <c r="EV4323">
        <v>17289004</v>
      </c>
      <c r="EW4323">
        <v>928</v>
      </c>
      <c r="EX4323">
        <v>221269</v>
      </c>
      <c r="EY4323" t="s">
        <v>9939</v>
      </c>
      <c r="EZ4323">
        <v>1</v>
      </c>
      <c r="FC4323">
        <v>90425</v>
      </c>
      <c r="FD4323" t="s">
        <v>388</v>
      </c>
    </row>
    <row r="4324" spans="1:160" x14ac:dyDescent="0.3">
      <c r="A4324" t="str">
        <f>VLOOKUP(B4324,Table2[],3,FALSE)</f>
        <v>Digital</v>
      </c>
      <c r="B4324" t="str">
        <f>IF(OR(ISNUMBER(FIND("QVC",Z4324)),ISNUMBER(FIND("QVC",AL4324))),"QVC",IF(OR(ISNUMBER(FIND("NCO",H4324)),ISNUMBER(FIND("NCO",Y4324))), "NCO", IF(AL4324="consumer","PMD.com",VLOOKUP(LEFT(H4324,2),Tables!$E$1:$F$11,2,FALSE))))</f>
        <v>PMD.com</v>
      </c>
      <c r="C4324">
        <f t="shared" si="204"/>
        <v>51010001</v>
      </c>
      <c r="D4324">
        <f t="shared" si="205"/>
        <v>1</v>
      </c>
      <c r="E4324" t="str">
        <f t="shared" ca="1" si="203"/>
        <v>MTD orders shipped</v>
      </c>
      <c r="F4324" t="s">
        <v>3539</v>
      </c>
      <c r="G4324" t="s">
        <v>335</v>
      </c>
      <c r="H4324" t="s">
        <v>9933</v>
      </c>
      <c r="I4324" s="6">
        <v>44013.358032407406</v>
      </c>
      <c r="J4324" t="s">
        <v>16</v>
      </c>
      <c r="K4324" s="6">
        <v>44013.739664351851</v>
      </c>
      <c r="M4324" t="s">
        <v>9934</v>
      </c>
      <c r="N4324" t="s">
        <v>9935</v>
      </c>
      <c r="O4324" t="s">
        <v>9936</v>
      </c>
      <c r="Q4324" t="s">
        <v>1816</v>
      </c>
      <c r="R4324" t="s">
        <v>378</v>
      </c>
      <c r="S4324">
        <v>48036</v>
      </c>
      <c r="T4324" t="s">
        <v>338</v>
      </c>
      <c r="U4324" t="s">
        <v>530</v>
      </c>
      <c r="W4324" t="s">
        <v>9937</v>
      </c>
      <c r="Z4324" t="s">
        <v>9934</v>
      </c>
      <c r="AA4324" t="s">
        <v>9935</v>
      </c>
      <c r="AB4324" t="s">
        <v>9936</v>
      </c>
      <c r="AD4324" t="s">
        <v>1816</v>
      </c>
      <c r="AE4324" t="s">
        <v>378</v>
      </c>
      <c r="AF4324">
        <v>48036</v>
      </c>
      <c r="AG4324" t="s">
        <v>338</v>
      </c>
      <c r="AH4324" t="s">
        <v>530</v>
      </c>
      <c r="AJ4324" t="s">
        <v>9937</v>
      </c>
      <c r="AL4324" t="s">
        <v>339</v>
      </c>
      <c r="AM4324">
        <v>1</v>
      </c>
      <c r="AN4324">
        <v>1</v>
      </c>
      <c r="AO4324">
        <v>8743</v>
      </c>
      <c r="AQ4324">
        <v>123868</v>
      </c>
      <c r="AR4324">
        <v>51010001</v>
      </c>
      <c r="AS4324" t="s">
        <v>48</v>
      </c>
      <c r="AT4324" t="s">
        <v>49</v>
      </c>
      <c r="AW4324" t="s">
        <v>340</v>
      </c>
      <c r="AX4324" t="s">
        <v>340</v>
      </c>
      <c r="AY4324" t="s">
        <v>357</v>
      </c>
      <c r="AZ4324" t="s">
        <v>363</v>
      </c>
      <c r="BY4324" t="s">
        <v>342</v>
      </c>
      <c r="EQ4324">
        <v>251450</v>
      </c>
      <c r="ER4324" t="s">
        <v>9938</v>
      </c>
      <c r="EV4324">
        <v>17289004</v>
      </c>
      <c r="EW4324">
        <v>928</v>
      </c>
      <c r="EX4324">
        <v>221269</v>
      </c>
      <c r="EY4324" t="s">
        <v>9939</v>
      </c>
      <c r="EZ4324">
        <v>1</v>
      </c>
      <c r="FC4324">
        <v>51010001</v>
      </c>
      <c r="FD4324" t="s">
        <v>49</v>
      </c>
    </row>
    <row r="4325" spans="1:160" x14ac:dyDescent="0.3">
      <c r="A4325" t="str">
        <f>VLOOKUP(B4325,Table2[],3,FALSE)</f>
        <v>Digital</v>
      </c>
      <c r="B4325" t="str">
        <f>IF(OR(ISNUMBER(FIND("QVC",Z4325)),ISNUMBER(FIND("QVC",AL4325))),"QVC",IF(OR(ISNUMBER(FIND("NCO",H4325)),ISNUMBER(FIND("NCO",Y4325))), "NCO", IF(AL4325="consumer","PMD.com",VLOOKUP(LEFT(H4325,2),Tables!$E$1:$F$11,2,FALSE))))</f>
        <v>PMD.com</v>
      </c>
      <c r="C4325">
        <f t="shared" si="204"/>
        <v>5341030</v>
      </c>
      <c r="D4325">
        <f t="shared" si="205"/>
        <v>1</v>
      </c>
      <c r="E4325" t="str">
        <f t="shared" ca="1" si="203"/>
        <v>MTD orders shipped</v>
      </c>
      <c r="F4325" t="s">
        <v>3539</v>
      </c>
      <c r="G4325" t="s">
        <v>335</v>
      </c>
      <c r="H4325" t="s">
        <v>9933</v>
      </c>
      <c r="I4325" s="6">
        <v>44013.358032407406</v>
      </c>
      <c r="J4325" t="s">
        <v>16</v>
      </c>
      <c r="K4325" s="6">
        <v>44013.739664351851</v>
      </c>
      <c r="M4325" t="s">
        <v>9934</v>
      </c>
      <c r="N4325" t="s">
        <v>9935</v>
      </c>
      <c r="O4325" t="s">
        <v>9936</v>
      </c>
      <c r="Q4325" t="s">
        <v>1816</v>
      </c>
      <c r="R4325" t="s">
        <v>378</v>
      </c>
      <c r="S4325">
        <v>48036</v>
      </c>
      <c r="T4325" t="s">
        <v>338</v>
      </c>
      <c r="U4325" t="s">
        <v>530</v>
      </c>
      <c r="W4325" t="s">
        <v>9937</v>
      </c>
      <c r="Z4325" t="s">
        <v>9934</v>
      </c>
      <c r="AA4325" t="s">
        <v>9935</v>
      </c>
      <c r="AB4325" t="s">
        <v>9936</v>
      </c>
      <c r="AD4325" t="s">
        <v>1816</v>
      </c>
      <c r="AE4325" t="s">
        <v>378</v>
      </c>
      <c r="AF4325">
        <v>48036</v>
      </c>
      <c r="AG4325" t="s">
        <v>338</v>
      </c>
      <c r="AH4325" t="s">
        <v>530</v>
      </c>
      <c r="AJ4325" t="s">
        <v>9937</v>
      </c>
      <c r="AL4325" t="s">
        <v>339</v>
      </c>
      <c r="AM4325">
        <v>1</v>
      </c>
      <c r="AN4325">
        <v>1</v>
      </c>
      <c r="AO4325">
        <v>12859</v>
      </c>
      <c r="AQ4325">
        <v>124642</v>
      </c>
      <c r="AR4325">
        <v>5341030</v>
      </c>
      <c r="AS4325" t="s">
        <v>925</v>
      </c>
      <c r="AT4325" t="s">
        <v>926</v>
      </c>
      <c r="AW4325" t="s">
        <v>366</v>
      </c>
      <c r="AX4325" t="s">
        <v>366</v>
      </c>
      <c r="AY4325" t="s">
        <v>345</v>
      </c>
      <c r="AZ4325" t="s">
        <v>346</v>
      </c>
      <c r="BY4325" t="s">
        <v>342</v>
      </c>
      <c r="EQ4325">
        <v>243275</v>
      </c>
      <c r="ER4325" t="s">
        <v>9938</v>
      </c>
      <c r="EV4325">
        <v>17289004</v>
      </c>
      <c r="EW4325">
        <v>928</v>
      </c>
      <c r="EX4325">
        <v>221269</v>
      </c>
      <c r="EY4325" t="s">
        <v>9939</v>
      </c>
      <c r="EZ4325">
        <v>1</v>
      </c>
      <c r="FC4325">
        <v>95385</v>
      </c>
      <c r="FD4325" t="s">
        <v>3531</v>
      </c>
    </row>
    <row r="4326" spans="1:160" x14ac:dyDescent="0.3">
      <c r="A4326" t="str">
        <f>VLOOKUP(B4326,Table2[],3,FALSE)</f>
        <v>Digital</v>
      </c>
      <c r="B4326" t="str">
        <f>IF(OR(ISNUMBER(FIND("QVC",Z4326)),ISNUMBER(FIND("QVC",AL4326))),"QVC",IF(OR(ISNUMBER(FIND("NCO",H4326)),ISNUMBER(FIND("NCO",Y4326))), "NCO", IF(AL4326="consumer","PMD.com",VLOOKUP(LEFT(H4326,2),Tables!$E$1:$F$11,2,FALSE))))</f>
        <v>PMD.com</v>
      </c>
      <c r="C4326">
        <f t="shared" si="204"/>
        <v>51090030</v>
      </c>
      <c r="D4326">
        <f t="shared" si="205"/>
        <v>1</v>
      </c>
      <c r="E4326" t="str">
        <f t="shared" ca="1" si="203"/>
        <v>MTD orders shipped</v>
      </c>
      <c r="F4326" t="s">
        <v>3539</v>
      </c>
      <c r="G4326" t="s">
        <v>335</v>
      </c>
      <c r="H4326" t="s">
        <v>9933</v>
      </c>
      <c r="I4326" s="6">
        <v>44013.358032407406</v>
      </c>
      <c r="J4326" t="s">
        <v>16</v>
      </c>
      <c r="K4326" s="6">
        <v>44013.739664351851</v>
      </c>
      <c r="M4326" t="s">
        <v>9934</v>
      </c>
      <c r="N4326" t="s">
        <v>9935</v>
      </c>
      <c r="O4326" t="s">
        <v>9936</v>
      </c>
      <c r="Q4326" t="s">
        <v>1816</v>
      </c>
      <c r="R4326" t="s">
        <v>378</v>
      </c>
      <c r="S4326">
        <v>48036</v>
      </c>
      <c r="T4326" t="s">
        <v>338</v>
      </c>
      <c r="U4326" t="s">
        <v>530</v>
      </c>
      <c r="W4326" t="s">
        <v>9937</v>
      </c>
      <c r="Z4326" t="s">
        <v>9934</v>
      </c>
      <c r="AA4326" t="s">
        <v>9935</v>
      </c>
      <c r="AB4326" t="s">
        <v>9936</v>
      </c>
      <c r="AD4326" t="s">
        <v>1816</v>
      </c>
      <c r="AE4326" t="s">
        <v>378</v>
      </c>
      <c r="AF4326">
        <v>48036</v>
      </c>
      <c r="AG4326" t="s">
        <v>338</v>
      </c>
      <c r="AH4326" t="s">
        <v>530</v>
      </c>
      <c r="AJ4326" t="s">
        <v>9937</v>
      </c>
      <c r="AL4326" t="s">
        <v>339</v>
      </c>
      <c r="AM4326">
        <v>1</v>
      </c>
      <c r="AN4326">
        <v>1</v>
      </c>
      <c r="AO4326">
        <v>6688</v>
      </c>
      <c r="AQ4326">
        <v>125960</v>
      </c>
      <c r="AR4326">
        <v>51090030</v>
      </c>
      <c r="AS4326" t="s">
        <v>3043</v>
      </c>
      <c r="AT4326" t="s">
        <v>628</v>
      </c>
      <c r="AW4326" t="s">
        <v>343</v>
      </c>
      <c r="BY4326" t="s">
        <v>342</v>
      </c>
      <c r="BZ4326" t="b">
        <v>0</v>
      </c>
      <c r="EQ4326">
        <v>243047</v>
      </c>
      <c r="ER4326" t="s">
        <v>9938</v>
      </c>
      <c r="EV4326">
        <v>17289004</v>
      </c>
      <c r="EW4326">
        <v>928</v>
      </c>
      <c r="EX4326">
        <v>221269</v>
      </c>
      <c r="EY4326" t="s">
        <v>9939</v>
      </c>
      <c r="EZ4326">
        <v>1</v>
      </c>
      <c r="FC4326">
        <v>95385</v>
      </c>
      <c r="FD4326" t="s">
        <v>3531</v>
      </c>
    </row>
    <row r="4327" spans="1:160" x14ac:dyDescent="0.3">
      <c r="A4327" t="str">
        <f>VLOOKUP(B4327,Table2[],3,FALSE)</f>
        <v>Digital</v>
      </c>
      <c r="B4327" t="str">
        <f>IF(OR(ISNUMBER(FIND("QVC",Z4327)),ISNUMBER(FIND("QVC",AL4327))),"QVC",IF(OR(ISNUMBER(FIND("NCO",H4327)),ISNUMBER(FIND("NCO",Y4327))), "NCO", IF(AL4327="consumer","PMD.com",VLOOKUP(LEFT(H4327,2),Tables!$E$1:$F$11,2,FALSE))))</f>
        <v>PMD.com</v>
      </c>
      <c r="C4327">
        <f t="shared" si="204"/>
        <v>51090030</v>
      </c>
      <c r="D4327">
        <f t="shared" si="205"/>
        <v>1</v>
      </c>
      <c r="E4327" t="str">
        <f t="shared" ca="1" si="203"/>
        <v>MTD orders shipped</v>
      </c>
      <c r="F4327" t="s">
        <v>3539</v>
      </c>
      <c r="G4327" t="s">
        <v>335</v>
      </c>
      <c r="H4327" t="s">
        <v>9940</v>
      </c>
      <c r="I4327" s="6">
        <v>44013.487280092595</v>
      </c>
      <c r="J4327" t="s">
        <v>16</v>
      </c>
      <c r="K4327" s="6">
        <v>44013.739675925928</v>
      </c>
      <c r="M4327" t="s">
        <v>9941</v>
      </c>
      <c r="N4327" t="s">
        <v>9942</v>
      </c>
      <c r="Q4327" t="s">
        <v>838</v>
      </c>
      <c r="R4327" t="s">
        <v>360</v>
      </c>
      <c r="S4327">
        <v>27410</v>
      </c>
      <c r="T4327" t="s">
        <v>338</v>
      </c>
      <c r="U4327" t="s">
        <v>530</v>
      </c>
      <c r="W4327" t="s">
        <v>9943</v>
      </c>
      <c r="Z4327" t="s">
        <v>9941</v>
      </c>
      <c r="AA4327" t="s">
        <v>9942</v>
      </c>
      <c r="AD4327" t="s">
        <v>838</v>
      </c>
      <c r="AE4327" t="s">
        <v>360</v>
      </c>
      <c r="AF4327">
        <v>27410</v>
      </c>
      <c r="AG4327" t="s">
        <v>338</v>
      </c>
      <c r="AH4327" t="s">
        <v>530</v>
      </c>
      <c r="AJ4327" t="s">
        <v>9943</v>
      </c>
      <c r="AL4327" t="s">
        <v>339</v>
      </c>
      <c r="AM4327">
        <v>1</v>
      </c>
      <c r="AN4327">
        <v>1</v>
      </c>
      <c r="AO4327">
        <v>6688</v>
      </c>
      <c r="AQ4327">
        <v>125960</v>
      </c>
      <c r="AR4327">
        <v>51090030</v>
      </c>
      <c r="AS4327" t="s">
        <v>3043</v>
      </c>
      <c r="AT4327" t="s">
        <v>628</v>
      </c>
      <c r="AW4327" t="s">
        <v>343</v>
      </c>
      <c r="BY4327" t="s">
        <v>342</v>
      </c>
      <c r="BZ4327" t="b">
        <v>0</v>
      </c>
      <c r="EQ4327">
        <v>243047</v>
      </c>
      <c r="ER4327" t="s">
        <v>9944</v>
      </c>
      <c r="EV4327">
        <v>17289185</v>
      </c>
      <c r="EW4327">
        <v>928</v>
      </c>
      <c r="EX4327">
        <v>221335</v>
      </c>
      <c r="EY4327" t="s">
        <v>9945</v>
      </c>
      <c r="EZ4327">
        <v>1</v>
      </c>
      <c r="FC4327">
        <v>95385</v>
      </c>
      <c r="FD4327" t="s">
        <v>3531</v>
      </c>
    </row>
    <row r="4328" spans="1:160" x14ac:dyDescent="0.3">
      <c r="A4328" t="str">
        <f>VLOOKUP(B4328,Table2[],3,FALSE)</f>
        <v>Digital</v>
      </c>
      <c r="B4328" t="str">
        <f>IF(OR(ISNUMBER(FIND("QVC",Z4328)),ISNUMBER(FIND("QVC",AL4328))),"QVC",IF(OR(ISNUMBER(FIND("NCO",H4328)),ISNUMBER(FIND("NCO",Y4328))), "NCO", IF(AL4328="consumer","PMD.com",VLOOKUP(LEFT(H4328,2),Tables!$E$1:$F$11,2,FALSE))))</f>
        <v>PMD.com</v>
      </c>
      <c r="C4328">
        <f t="shared" si="204"/>
        <v>53450001</v>
      </c>
      <c r="D4328">
        <f t="shared" si="205"/>
        <v>1</v>
      </c>
      <c r="E4328" t="str">
        <f t="shared" ca="1" si="203"/>
        <v>MTD orders shipped</v>
      </c>
      <c r="F4328" t="s">
        <v>3539</v>
      </c>
      <c r="G4328" t="s">
        <v>335</v>
      </c>
      <c r="H4328" t="s">
        <v>9940</v>
      </c>
      <c r="I4328" s="6">
        <v>44013.487280092595</v>
      </c>
      <c r="J4328" t="s">
        <v>16</v>
      </c>
      <c r="K4328" s="6">
        <v>44013.739675925928</v>
      </c>
      <c r="M4328" t="s">
        <v>9941</v>
      </c>
      <c r="N4328" t="s">
        <v>9942</v>
      </c>
      <c r="Q4328" t="s">
        <v>838</v>
      </c>
      <c r="R4328" t="s">
        <v>360</v>
      </c>
      <c r="S4328">
        <v>27410</v>
      </c>
      <c r="T4328" t="s">
        <v>338</v>
      </c>
      <c r="U4328" t="s">
        <v>530</v>
      </c>
      <c r="W4328" t="s">
        <v>9943</v>
      </c>
      <c r="Z4328" t="s">
        <v>9941</v>
      </c>
      <c r="AA4328" t="s">
        <v>9942</v>
      </c>
      <c r="AD4328" t="s">
        <v>838</v>
      </c>
      <c r="AE4328" t="s">
        <v>360</v>
      </c>
      <c r="AF4328">
        <v>27410</v>
      </c>
      <c r="AG4328" t="s">
        <v>338</v>
      </c>
      <c r="AH4328" t="s">
        <v>530</v>
      </c>
      <c r="AJ4328" t="s">
        <v>9943</v>
      </c>
      <c r="AL4328" t="s">
        <v>339</v>
      </c>
      <c r="AM4328">
        <v>1</v>
      </c>
      <c r="AN4328">
        <v>1</v>
      </c>
      <c r="AO4328">
        <v>6117</v>
      </c>
      <c r="AQ4328">
        <v>124723</v>
      </c>
      <c r="AR4328">
        <v>53450001</v>
      </c>
      <c r="AS4328" t="s">
        <v>89</v>
      </c>
      <c r="AT4328" t="s">
        <v>144</v>
      </c>
      <c r="AW4328" t="s">
        <v>340</v>
      </c>
      <c r="AX4328" t="s">
        <v>340</v>
      </c>
      <c r="AY4328" t="s">
        <v>345</v>
      </c>
      <c r="AZ4328">
        <v>0</v>
      </c>
      <c r="EQ4328">
        <v>252730</v>
      </c>
      <c r="ER4328" t="s">
        <v>9944</v>
      </c>
      <c r="EV4328">
        <v>17289185</v>
      </c>
      <c r="EW4328">
        <v>928</v>
      </c>
      <c r="EX4328">
        <v>221335</v>
      </c>
      <c r="EY4328" t="s">
        <v>9945</v>
      </c>
      <c r="EZ4328">
        <v>1</v>
      </c>
      <c r="FC4328">
        <v>53450001</v>
      </c>
      <c r="FD4328" t="s">
        <v>144</v>
      </c>
    </row>
    <row r="4329" spans="1:160" x14ac:dyDescent="0.3">
      <c r="A4329" t="str">
        <f>VLOOKUP(B4329,Table2[],3,FALSE)</f>
        <v>Digital</v>
      </c>
      <c r="B4329" t="str">
        <f>IF(OR(ISNUMBER(FIND("QVC",Z4329)),ISNUMBER(FIND("QVC",AL4329))),"QVC",IF(OR(ISNUMBER(FIND("NCO",H4329)),ISNUMBER(FIND("NCO",Y4329))), "NCO", IF(AL4329="consumer","PMD.com",VLOOKUP(LEFT(H4329,2),Tables!$E$1:$F$11,2,FALSE))))</f>
        <v>PMD.com</v>
      </c>
      <c r="C4329">
        <f t="shared" si="204"/>
        <v>53920001</v>
      </c>
      <c r="D4329">
        <f t="shared" si="205"/>
        <v>1</v>
      </c>
      <c r="E4329" t="str">
        <f t="shared" ca="1" si="203"/>
        <v>MTD orders shipped</v>
      </c>
      <c r="F4329" t="s">
        <v>3539</v>
      </c>
      <c r="G4329" t="s">
        <v>335</v>
      </c>
      <c r="H4329" t="s">
        <v>9940</v>
      </c>
      <c r="I4329" s="6">
        <v>44013.487280092595</v>
      </c>
      <c r="J4329" t="s">
        <v>16</v>
      </c>
      <c r="K4329" s="6">
        <v>44013.739675925928</v>
      </c>
      <c r="M4329" t="s">
        <v>9941</v>
      </c>
      <c r="N4329" t="s">
        <v>9942</v>
      </c>
      <c r="Q4329" t="s">
        <v>838</v>
      </c>
      <c r="R4329" t="s">
        <v>360</v>
      </c>
      <c r="S4329">
        <v>27410</v>
      </c>
      <c r="T4329" t="s">
        <v>338</v>
      </c>
      <c r="U4329" t="s">
        <v>530</v>
      </c>
      <c r="W4329" t="s">
        <v>9943</v>
      </c>
      <c r="Z4329" t="s">
        <v>9941</v>
      </c>
      <c r="AA4329" t="s">
        <v>9942</v>
      </c>
      <c r="AD4329" t="s">
        <v>838</v>
      </c>
      <c r="AE4329" t="s">
        <v>360</v>
      </c>
      <c r="AF4329">
        <v>27410</v>
      </c>
      <c r="AG4329" t="s">
        <v>338</v>
      </c>
      <c r="AH4329" t="s">
        <v>530</v>
      </c>
      <c r="AJ4329" t="s">
        <v>9943</v>
      </c>
      <c r="AL4329" t="s">
        <v>339</v>
      </c>
      <c r="AM4329">
        <v>1</v>
      </c>
      <c r="AN4329">
        <v>1</v>
      </c>
      <c r="AO4329">
        <v>14899</v>
      </c>
      <c r="AQ4329">
        <v>124468</v>
      </c>
      <c r="AR4329">
        <v>53920001</v>
      </c>
      <c r="AS4329" t="s">
        <v>42</v>
      </c>
      <c r="AT4329" t="s">
        <v>40</v>
      </c>
      <c r="AW4329" t="s">
        <v>343</v>
      </c>
      <c r="BY4329" t="s">
        <v>342</v>
      </c>
      <c r="EQ4329">
        <v>247476</v>
      </c>
      <c r="ER4329" t="s">
        <v>9944</v>
      </c>
      <c r="EV4329">
        <v>17289185</v>
      </c>
      <c r="EW4329">
        <v>928</v>
      </c>
      <c r="EX4329">
        <v>221335</v>
      </c>
      <c r="EY4329" t="s">
        <v>9945</v>
      </c>
      <c r="EZ4329">
        <v>1</v>
      </c>
      <c r="FC4329">
        <v>95385</v>
      </c>
      <c r="FD4329" t="s">
        <v>3531</v>
      </c>
    </row>
    <row r="4330" spans="1:160" x14ac:dyDescent="0.3">
      <c r="A4330" t="str">
        <f>VLOOKUP(B4330,Table2[],3,FALSE)</f>
        <v>Digital</v>
      </c>
      <c r="B4330" t="str">
        <f>IF(OR(ISNUMBER(FIND("QVC",Z4330)),ISNUMBER(FIND("QVC",AL4330))),"QVC",IF(OR(ISNUMBER(FIND("NCO",H4330)),ISNUMBER(FIND("NCO",Y4330))), "NCO", IF(AL4330="consumer","PMD.com",VLOOKUP(LEFT(H4330,2),Tables!$E$1:$F$11,2,FALSE))))</f>
        <v>PMD.com</v>
      </c>
      <c r="C4330">
        <f t="shared" si="204"/>
        <v>5341030</v>
      </c>
      <c r="D4330">
        <f t="shared" si="205"/>
        <v>1</v>
      </c>
      <c r="E4330" t="str">
        <f t="shared" ca="1" si="203"/>
        <v>MTD orders shipped</v>
      </c>
      <c r="F4330" t="s">
        <v>3539</v>
      </c>
      <c r="G4330" t="s">
        <v>335</v>
      </c>
      <c r="H4330" t="s">
        <v>9940</v>
      </c>
      <c r="I4330" s="6">
        <v>44013.487280092595</v>
      </c>
      <c r="J4330" t="s">
        <v>16</v>
      </c>
      <c r="K4330" s="6">
        <v>44013.739675925928</v>
      </c>
      <c r="M4330" t="s">
        <v>9941</v>
      </c>
      <c r="N4330" t="s">
        <v>9942</v>
      </c>
      <c r="Q4330" t="s">
        <v>838</v>
      </c>
      <c r="R4330" t="s">
        <v>360</v>
      </c>
      <c r="S4330">
        <v>27410</v>
      </c>
      <c r="T4330" t="s">
        <v>338</v>
      </c>
      <c r="U4330" t="s">
        <v>530</v>
      </c>
      <c r="W4330" t="s">
        <v>9943</v>
      </c>
      <c r="Z4330" t="s">
        <v>9941</v>
      </c>
      <c r="AA4330" t="s">
        <v>9942</v>
      </c>
      <c r="AD4330" t="s">
        <v>838</v>
      </c>
      <c r="AE4330" t="s">
        <v>360</v>
      </c>
      <c r="AF4330">
        <v>27410</v>
      </c>
      <c r="AG4330" t="s">
        <v>338</v>
      </c>
      <c r="AH4330" t="s">
        <v>530</v>
      </c>
      <c r="AJ4330" t="s">
        <v>9943</v>
      </c>
      <c r="AL4330" t="s">
        <v>339</v>
      </c>
      <c r="AM4330">
        <v>1</v>
      </c>
      <c r="AN4330">
        <v>1</v>
      </c>
      <c r="AO4330">
        <v>12859</v>
      </c>
      <c r="AQ4330">
        <v>124642</v>
      </c>
      <c r="AR4330">
        <v>5341030</v>
      </c>
      <c r="AS4330" t="s">
        <v>925</v>
      </c>
      <c r="AT4330" t="s">
        <v>926</v>
      </c>
      <c r="AW4330" t="s">
        <v>366</v>
      </c>
      <c r="AX4330" t="s">
        <v>366</v>
      </c>
      <c r="AY4330" t="s">
        <v>345</v>
      </c>
      <c r="AZ4330" t="s">
        <v>346</v>
      </c>
      <c r="BY4330" t="s">
        <v>342</v>
      </c>
      <c r="EQ4330">
        <v>243275</v>
      </c>
      <c r="ER4330" t="s">
        <v>9944</v>
      </c>
      <c r="EV4330">
        <v>17289185</v>
      </c>
      <c r="EW4330">
        <v>928</v>
      </c>
      <c r="EX4330">
        <v>221335</v>
      </c>
      <c r="EY4330" t="s">
        <v>9945</v>
      </c>
      <c r="EZ4330">
        <v>1</v>
      </c>
      <c r="FC4330">
        <v>95385</v>
      </c>
      <c r="FD4330" t="s">
        <v>3531</v>
      </c>
    </row>
    <row r="4331" spans="1:160" x14ac:dyDescent="0.3">
      <c r="A4331" t="str">
        <f>VLOOKUP(B4331,Table2[],3,FALSE)</f>
        <v>Digital</v>
      </c>
      <c r="B4331" t="str">
        <f>IF(OR(ISNUMBER(FIND("QVC",Z4331)),ISNUMBER(FIND("QVC",AL4331))),"QVC",IF(OR(ISNUMBER(FIND("NCO",H4331)),ISNUMBER(FIND("NCO",Y4331))), "NCO", IF(AL4331="consumer","PMD.com",VLOOKUP(LEFT(H4331,2),Tables!$E$1:$F$11,2,FALSE))))</f>
        <v>PMD.com</v>
      </c>
      <c r="C4331">
        <f t="shared" si="204"/>
        <v>53200001</v>
      </c>
      <c r="D4331">
        <f t="shared" si="205"/>
        <v>1</v>
      </c>
      <c r="E4331" t="str">
        <f t="shared" ca="1" si="203"/>
        <v>MTD orders shipped</v>
      </c>
      <c r="F4331" t="s">
        <v>3539</v>
      </c>
      <c r="G4331" t="s">
        <v>335</v>
      </c>
      <c r="H4331" t="s">
        <v>9940</v>
      </c>
      <c r="I4331" s="6">
        <v>44013.487280092595</v>
      </c>
      <c r="J4331" t="s">
        <v>16</v>
      </c>
      <c r="K4331" s="6">
        <v>44013.739675925928</v>
      </c>
      <c r="M4331" t="s">
        <v>9941</v>
      </c>
      <c r="N4331" t="s">
        <v>9942</v>
      </c>
      <c r="Q4331" t="s">
        <v>838</v>
      </c>
      <c r="R4331" t="s">
        <v>360</v>
      </c>
      <c r="S4331">
        <v>27410</v>
      </c>
      <c r="T4331" t="s">
        <v>338</v>
      </c>
      <c r="U4331" t="s">
        <v>530</v>
      </c>
      <c r="W4331" t="s">
        <v>9943</v>
      </c>
      <c r="Z4331" t="s">
        <v>9941</v>
      </c>
      <c r="AA4331" t="s">
        <v>9942</v>
      </c>
      <c r="AD4331" t="s">
        <v>838</v>
      </c>
      <c r="AE4331" t="s">
        <v>360</v>
      </c>
      <c r="AF4331">
        <v>27410</v>
      </c>
      <c r="AG4331" t="s">
        <v>338</v>
      </c>
      <c r="AH4331" t="s">
        <v>530</v>
      </c>
      <c r="AJ4331" t="s">
        <v>9943</v>
      </c>
      <c r="AL4331" t="s">
        <v>339</v>
      </c>
      <c r="AM4331">
        <v>1</v>
      </c>
      <c r="AN4331">
        <v>1</v>
      </c>
      <c r="AO4331">
        <v>15189</v>
      </c>
      <c r="AQ4331">
        <v>123906</v>
      </c>
      <c r="AR4331">
        <v>53200001</v>
      </c>
      <c r="AS4331" t="s">
        <v>973</v>
      </c>
      <c r="AT4331" t="s">
        <v>50</v>
      </c>
      <c r="AW4331" t="s">
        <v>340</v>
      </c>
      <c r="AX4331" t="s">
        <v>340</v>
      </c>
      <c r="AY4331" t="s">
        <v>357</v>
      </c>
      <c r="AZ4331" t="s">
        <v>363</v>
      </c>
      <c r="BY4331" t="s">
        <v>342</v>
      </c>
      <c r="EQ4331">
        <v>252156</v>
      </c>
      <c r="ER4331" t="s">
        <v>9944</v>
      </c>
      <c r="EV4331">
        <v>17289185</v>
      </c>
      <c r="EW4331">
        <v>928</v>
      </c>
      <c r="EX4331">
        <v>221335</v>
      </c>
      <c r="EY4331" t="s">
        <v>9945</v>
      </c>
      <c r="EZ4331">
        <v>1</v>
      </c>
      <c r="FC4331">
        <v>53200001</v>
      </c>
      <c r="FD4331" t="s">
        <v>50</v>
      </c>
    </row>
    <row r="4332" spans="1:160" x14ac:dyDescent="0.3">
      <c r="A4332" t="str">
        <f>VLOOKUP(B4332,Table2[],3,FALSE)</f>
        <v>Digital</v>
      </c>
      <c r="B4332" t="str">
        <f>IF(OR(ISNUMBER(FIND("QVC",Z4332)),ISNUMBER(FIND("QVC",AL4332))),"QVC",IF(OR(ISNUMBER(FIND("NCO",H4332)),ISNUMBER(FIND("NCO",Y4332))), "NCO", IF(AL4332="consumer","PMD.com",VLOOKUP(LEFT(H4332,2),Tables!$E$1:$F$11,2,FALSE))))</f>
        <v>PMD.com</v>
      </c>
      <c r="C4332">
        <f t="shared" si="204"/>
        <v>52430001</v>
      </c>
      <c r="D4332">
        <f t="shared" si="205"/>
        <v>1</v>
      </c>
      <c r="E4332" t="str">
        <f t="shared" ca="1" si="203"/>
        <v>MTD orders shipped</v>
      </c>
      <c r="F4332" t="s">
        <v>3539</v>
      </c>
      <c r="G4332" t="s">
        <v>335</v>
      </c>
      <c r="H4332" t="s">
        <v>9940</v>
      </c>
      <c r="I4332" s="6">
        <v>44013.487280092595</v>
      </c>
      <c r="J4332" t="s">
        <v>16</v>
      </c>
      <c r="K4332" s="6">
        <v>44013.739675925928</v>
      </c>
      <c r="M4332" t="s">
        <v>9941</v>
      </c>
      <c r="N4332" t="s">
        <v>9942</v>
      </c>
      <c r="Q4332" t="s">
        <v>838</v>
      </c>
      <c r="R4332" t="s">
        <v>360</v>
      </c>
      <c r="S4332">
        <v>27410</v>
      </c>
      <c r="T4332" t="s">
        <v>338</v>
      </c>
      <c r="U4332" t="s">
        <v>530</v>
      </c>
      <c r="W4332" t="s">
        <v>9943</v>
      </c>
      <c r="Z4332" t="s">
        <v>9941</v>
      </c>
      <c r="AA4332" t="s">
        <v>9942</v>
      </c>
      <c r="AD4332" t="s">
        <v>838</v>
      </c>
      <c r="AE4332" t="s">
        <v>360</v>
      </c>
      <c r="AF4332">
        <v>27410</v>
      </c>
      <c r="AG4332" t="s">
        <v>338</v>
      </c>
      <c r="AH4332" t="s">
        <v>530</v>
      </c>
      <c r="AJ4332" t="s">
        <v>9943</v>
      </c>
      <c r="AL4332" t="s">
        <v>339</v>
      </c>
      <c r="AM4332">
        <v>1</v>
      </c>
      <c r="AN4332">
        <v>1</v>
      </c>
      <c r="AO4332">
        <v>12063</v>
      </c>
      <c r="AQ4332">
        <v>127155</v>
      </c>
      <c r="AR4332">
        <v>52430001</v>
      </c>
      <c r="AS4332" t="s">
        <v>927</v>
      </c>
      <c r="AT4332" t="s">
        <v>75</v>
      </c>
      <c r="AW4332" t="s">
        <v>340</v>
      </c>
      <c r="AX4332" t="s">
        <v>340</v>
      </c>
      <c r="AY4332" t="s">
        <v>357</v>
      </c>
      <c r="AZ4332" t="s">
        <v>363</v>
      </c>
      <c r="BY4332" t="s">
        <v>342</v>
      </c>
      <c r="EQ4332">
        <v>249990</v>
      </c>
      <c r="ER4332" t="s">
        <v>9944</v>
      </c>
      <c r="EV4332">
        <v>17289185</v>
      </c>
      <c r="EW4332">
        <v>928</v>
      </c>
      <c r="EX4332">
        <v>221335</v>
      </c>
      <c r="EY4332" t="s">
        <v>9945</v>
      </c>
      <c r="EZ4332">
        <v>1</v>
      </c>
      <c r="FC4332">
        <v>95385</v>
      </c>
      <c r="FD4332" t="s">
        <v>3531</v>
      </c>
    </row>
    <row r="4333" spans="1:160" x14ac:dyDescent="0.3">
      <c r="A4333" t="str">
        <f>VLOOKUP(B4333,Table2[],3,FALSE)</f>
        <v>Digital</v>
      </c>
      <c r="B4333" t="str">
        <f>IF(OR(ISNUMBER(FIND("QVC",Z4333)),ISNUMBER(FIND("QVC",AL4333))),"QVC",IF(OR(ISNUMBER(FIND("NCO",H4333)),ISNUMBER(FIND("NCO",Y4333))), "NCO", IF(AL4333="consumer","PMD.com",VLOOKUP(LEFT(H4333,2),Tables!$E$1:$F$11,2,FALSE))))</f>
        <v>PMD.com</v>
      </c>
      <c r="C4333">
        <f t="shared" si="204"/>
        <v>51090001</v>
      </c>
      <c r="D4333">
        <f t="shared" si="205"/>
        <v>1</v>
      </c>
      <c r="E4333" t="str">
        <f t="shared" ca="1" si="203"/>
        <v>shifted orders shipped</v>
      </c>
      <c r="F4333" t="s">
        <v>3539</v>
      </c>
      <c r="G4333" t="s">
        <v>335</v>
      </c>
      <c r="H4333" t="s">
        <v>2130</v>
      </c>
      <c r="I4333" s="6">
        <v>44007.423368055555</v>
      </c>
      <c r="J4333" t="s">
        <v>16</v>
      </c>
      <c r="K4333" s="6">
        <v>44013.739756944444</v>
      </c>
      <c r="M4333" t="s">
        <v>9946</v>
      </c>
      <c r="N4333" t="s">
        <v>9947</v>
      </c>
      <c r="Q4333" t="s">
        <v>2226</v>
      </c>
      <c r="R4333" t="s">
        <v>400</v>
      </c>
      <c r="S4333">
        <v>18301</v>
      </c>
      <c r="T4333" t="s">
        <v>338</v>
      </c>
      <c r="U4333" t="s">
        <v>530</v>
      </c>
      <c r="W4333" t="s">
        <v>9948</v>
      </c>
      <c r="Z4333" t="s">
        <v>9946</v>
      </c>
      <c r="AA4333" t="s">
        <v>9947</v>
      </c>
      <c r="AD4333" t="s">
        <v>2226</v>
      </c>
      <c r="AE4333" t="s">
        <v>400</v>
      </c>
      <c r="AF4333">
        <v>18301</v>
      </c>
      <c r="AG4333" t="s">
        <v>338</v>
      </c>
      <c r="AH4333" t="s">
        <v>530</v>
      </c>
      <c r="AJ4333" t="s">
        <v>9948</v>
      </c>
      <c r="AL4333" t="s">
        <v>339</v>
      </c>
      <c r="AM4333">
        <v>1</v>
      </c>
      <c r="AN4333">
        <v>1</v>
      </c>
      <c r="AO4333">
        <v>4885</v>
      </c>
      <c r="AQ4333">
        <v>124202</v>
      </c>
      <c r="AR4333">
        <v>51090001</v>
      </c>
      <c r="AS4333" t="s">
        <v>1986</v>
      </c>
      <c r="AT4333" t="s">
        <v>60</v>
      </c>
      <c r="AW4333" t="s">
        <v>340</v>
      </c>
      <c r="AX4333" t="s">
        <v>340</v>
      </c>
      <c r="AY4333" t="s">
        <v>357</v>
      </c>
      <c r="AZ4333" t="s">
        <v>361</v>
      </c>
      <c r="BY4333" t="s">
        <v>342</v>
      </c>
      <c r="EQ4333">
        <v>250831</v>
      </c>
      <c r="ER4333" t="s">
        <v>2131</v>
      </c>
      <c r="EV4333">
        <v>17271752</v>
      </c>
      <c r="EW4333">
        <v>928</v>
      </c>
      <c r="EX4333">
        <v>211045</v>
      </c>
      <c r="EY4333" t="s">
        <v>9949</v>
      </c>
      <c r="EZ4333">
        <v>1</v>
      </c>
      <c r="FC4333">
        <v>51090001</v>
      </c>
      <c r="FD4333" t="s">
        <v>60</v>
      </c>
    </row>
    <row r="4334" spans="1:160" x14ac:dyDescent="0.3">
      <c r="A4334" t="str">
        <f>VLOOKUP(B4334,Table2[],3,FALSE)</f>
        <v>Digital</v>
      </c>
      <c r="B4334" t="str">
        <f>IF(OR(ISNUMBER(FIND("QVC",Z4334)),ISNUMBER(FIND("QVC",AL4334))),"QVC",IF(OR(ISNUMBER(FIND("NCO",H4334)),ISNUMBER(FIND("NCO",Y4334))), "NCO", IF(AL4334="consumer","PMD.com",VLOOKUP(LEFT(H4334,2),Tables!$E$1:$F$11,2,FALSE))))</f>
        <v>PMD.com</v>
      </c>
      <c r="C4334">
        <f t="shared" si="204"/>
        <v>52460001</v>
      </c>
      <c r="D4334">
        <f t="shared" si="205"/>
        <v>1</v>
      </c>
      <c r="E4334" t="str">
        <f t="shared" ca="1" si="203"/>
        <v>shifted orders shipped</v>
      </c>
      <c r="F4334" t="s">
        <v>3539</v>
      </c>
      <c r="G4334" t="s">
        <v>335</v>
      </c>
      <c r="H4334" t="s">
        <v>2130</v>
      </c>
      <c r="I4334" s="6">
        <v>44007.423368055555</v>
      </c>
      <c r="J4334" t="s">
        <v>16</v>
      </c>
      <c r="K4334" s="6">
        <v>44013.739756944444</v>
      </c>
      <c r="M4334" t="s">
        <v>9946</v>
      </c>
      <c r="N4334" t="s">
        <v>9947</v>
      </c>
      <c r="Q4334" t="s">
        <v>2226</v>
      </c>
      <c r="R4334" t="s">
        <v>400</v>
      </c>
      <c r="S4334">
        <v>18301</v>
      </c>
      <c r="T4334" t="s">
        <v>338</v>
      </c>
      <c r="U4334" t="s">
        <v>530</v>
      </c>
      <c r="W4334" t="s">
        <v>9948</v>
      </c>
      <c r="Z4334" t="s">
        <v>9946</v>
      </c>
      <c r="AA4334" t="s">
        <v>9947</v>
      </c>
      <c r="AD4334" t="s">
        <v>2226</v>
      </c>
      <c r="AE4334" t="s">
        <v>400</v>
      </c>
      <c r="AF4334">
        <v>18301</v>
      </c>
      <c r="AG4334" t="s">
        <v>338</v>
      </c>
      <c r="AH4334" t="s">
        <v>530</v>
      </c>
      <c r="AJ4334" t="s">
        <v>9948</v>
      </c>
      <c r="AL4334" t="s">
        <v>339</v>
      </c>
      <c r="AM4334">
        <v>1</v>
      </c>
      <c r="AN4334">
        <v>1</v>
      </c>
      <c r="AO4334">
        <v>14007</v>
      </c>
      <c r="AQ4334">
        <v>127157</v>
      </c>
      <c r="AR4334">
        <v>52460001</v>
      </c>
      <c r="AS4334" t="s">
        <v>972</v>
      </c>
      <c r="AT4334" t="s">
        <v>76</v>
      </c>
      <c r="AW4334" t="s">
        <v>340</v>
      </c>
      <c r="AX4334" t="s">
        <v>340</v>
      </c>
      <c r="AY4334" t="s">
        <v>341</v>
      </c>
      <c r="AZ4334">
        <v>0</v>
      </c>
      <c r="BY4334" t="s">
        <v>342</v>
      </c>
      <c r="EQ4334">
        <v>252044</v>
      </c>
      <c r="ER4334" t="s">
        <v>2131</v>
      </c>
      <c r="EV4334">
        <v>17271752</v>
      </c>
      <c r="EW4334">
        <v>928</v>
      </c>
      <c r="EX4334">
        <v>211045</v>
      </c>
      <c r="EY4334" t="s">
        <v>9949</v>
      </c>
      <c r="EZ4334">
        <v>1</v>
      </c>
      <c r="FC4334">
        <v>52460001</v>
      </c>
      <c r="FD4334" t="s">
        <v>76</v>
      </c>
    </row>
    <row r="4335" spans="1:160" x14ac:dyDescent="0.3">
      <c r="A4335" t="str">
        <f>VLOOKUP(B4335,Table2[],3,FALSE)</f>
        <v>Digital</v>
      </c>
      <c r="B4335" t="str">
        <f>IF(OR(ISNUMBER(FIND("QVC",Z4335)),ISNUMBER(FIND("QVC",AL4335))),"QVC",IF(OR(ISNUMBER(FIND("NCO",H4335)),ISNUMBER(FIND("NCO",Y4335))), "NCO", IF(AL4335="consumer","PMD.com",VLOOKUP(LEFT(H4335,2),Tables!$E$1:$F$11,2,FALSE))))</f>
        <v>PMD.com</v>
      </c>
      <c r="C4335">
        <f t="shared" si="204"/>
        <v>513302</v>
      </c>
      <c r="D4335">
        <f t="shared" si="205"/>
        <v>4</v>
      </c>
      <c r="E4335" t="str">
        <f t="shared" ca="1" si="203"/>
        <v>MTD orders shipped</v>
      </c>
      <c r="F4335" t="s">
        <v>3539</v>
      </c>
      <c r="G4335" t="s">
        <v>335</v>
      </c>
      <c r="H4335" t="s">
        <v>9950</v>
      </c>
      <c r="I4335" s="6">
        <v>44013.582175925927</v>
      </c>
      <c r="J4335" t="s">
        <v>16</v>
      </c>
      <c r="K4335" s="6">
        <v>44013.739965277775</v>
      </c>
      <c r="M4335" t="s">
        <v>1833</v>
      </c>
      <c r="N4335" t="s">
        <v>1787</v>
      </c>
      <c r="O4335" t="s">
        <v>1788</v>
      </c>
      <c r="Q4335" t="s">
        <v>1789</v>
      </c>
      <c r="R4335" t="s">
        <v>359</v>
      </c>
      <c r="S4335" t="s">
        <v>1790</v>
      </c>
      <c r="T4335" t="s">
        <v>338</v>
      </c>
      <c r="U4335" t="s">
        <v>530</v>
      </c>
      <c r="W4335" t="s">
        <v>1834</v>
      </c>
      <c r="Z4335" t="s">
        <v>1833</v>
      </c>
      <c r="AA4335" t="s">
        <v>1787</v>
      </c>
      <c r="AB4335" t="s">
        <v>1788</v>
      </c>
      <c r="AD4335" t="s">
        <v>1789</v>
      </c>
      <c r="AE4335" t="s">
        <v>359</v>
      </c>
      <c r="AF4335" t="s">
        <v>1790</v>
      </c>
      <c r="AG4335" t="s">
        <v>338</v>
      </c>
      <c r="AH4335" t="s">
        <v>530</v>
      </c>
      <c r="AJ4335" t="s">
        <v>1834</v>
      </c>
      <c r="AL4335" t="s">
        <v>339</v>
      </c>
      <c r="AM4335">
        <v>4</v>
      </c>
      <c r="AN4335">
        <v>4</v>
      </c>
      <c r="AO4335">
        <v>25807</v>
      </c>
      <c r="AQ4335">
        <v>127004</v>
      </c>
      <c r="AR4335">
        <v>513302</v>
      </c>
      <c r="AS4335" t="s">
        <v>145</v>
      </c>
      <c r="AT4335" t="s">
        <v>146</v>
      </c>
      <c r="BY4335" t="s">
        <v>342</v>
      </c>
      <c r="EQ4335">
        <v>247783</v>
      </c>
      <c r="ER4335" t="s">
        <v>9951</v>
      </c>
      <c r="EV4335">
        <v>17289408</v>
      </c>
      <c r="EW4335">
        <v>928</v>
      </c>
      <c r="EX4335">
        <v>221375</v>
      </c>
      <c r="EY4335" t="s">
        <v>9952</v>
      </c>
      <c r="EZ4335">
        <v>1</v>
      </c>
      <c r="FC4335">
        <v>513302</v>
      </c>
      <c r="FD4335" t="s">
        <v>146</v>
      </c>
    </row>
    <row r="4336" spans="1:160" x14ac:dyDescent="0.3">
      <c r="A4336" t="str">
        <f>VLOOKUP(B4336,Table2[],3,FALSE)</f>
        <v>Digital</v>
      </c>
      <c r="B4336" t="str">
        <f>IF(OR(ISNUMBER(FIND("QVC",Z4336)),ISNUMBER(FIND("QVC",AL4336))),"QVC",IF(OR(ISNUMBER(FIND("NCO",H4336)),ISNUMBER(FIND("NCO",Y4336))), "NCO", IF(AL4336="consumer","PMD.com",VLOOKUP(LEFT(H4336,2),Tables!$E$1:$F$11,2,FALSE))))</f>
        <v>PMD.com</v>
      </c>
      <c r="C4336">
        <f t="shared" si="204"/>
        <v>53240001</v>
      </c>
      <c r="D4336">
        <f t="shared" si="205"/>
        <v>5</v>
      </c>
      <c r="E4336" t="str">
        <f t="shared" ca="1" si="203"/>
        <v>MTD orders shipped</v>
      </c>
      <c r="F4336" t="s">
        <v>3539</v>
      </c>
      <c r="G4336" t="s">
        <v>335</v>
      </c>
      <c r="H4336" t="s">
        <v>9950</v>
      </c>
      <c r="I4336" s="6">
        <v>44013.582175925927</v>
      </c>
      <c r="J4336" t="s">
        <v>16</v>
      </c>
      <c r="K4336" s="6">
        <v>44013.739965277775</v>
      </c>
      <c r="M4336" t="s">
        <v>1833</v>
      </c>
      <c r="N4336" t="s">
        <v>1787</v>
      </c>
      <c r="O4336" t="s">
        <v>1788</v>
      </c>
      <c r="Q4336" t="s">
        <v>1789</v>
      </c>
      <c r="R4336" t="s">
        <v>359</v>
      </c>
      <c r="S4336" t="s">
        <v>1790</v>
      </c>
      <c r="T4336" t="s">
        <v>338</v>
      </c>
      <c r="U4336" t="s">
        <v>530</v>
      </c>
      <c r="W4336" t="s">
        <v>1834</v>
      </c>
      <c r="Z4336" t="s">
        <v>1833</v>
      </c>
      <c r="AA4336" t="s">
        <v>1787</v>
      </c>
      <c r="AB4336" t="s">
        <v>1788</v>
      </c>
      <c r="AD4336" t="s">
        <v>1789</v>
      </c>
      <c r="AE4336" t="s">
        <v>359</v>
      </c>
      <c r="AF4336" t="s">
        <v>1790</v>
      </c>
      <c r="AG4336" t="s">
        <v>338</v>
      </c>
      <c r="AH4336" t="s">
        <v>530</v>
      </c>
      <c r="AJ4336" t="s">
        <v>1834</v>
      </c>
      <c r="AL4336" t="s">
        <v>339</v>
      </c>
      <c r="AM4336">
        <v>5</v>
      </c>
      <c r="AN4336">
        <v>5</v>
      </c>
      <c r="AO4336">
        <v>7354</v>
      </c>
      <c r="AQ4336">
        <v>124443</v>
      </c>
      <c r="AR4336">
        <v>53240001</v>
      </c>
      <c r="AS4336" t="s">
        <v>139</v>
      </c>
      <c r="AT4336" t="s">
        <v>140</v>
      </c>
      <c r="AW4336" t="s">
        <v>343</v>
      </c>
      <c r="BY4336" t="s">
        <v>342</v>
      </c>
      <c r="EQ4336">
        <v>251890</v>
      </c>
      <c r="ER4336" t="s">
        <v>9951</v>
      </c>
      <c r="EV4336">
        <v>17289408</v>
      </c>
      <c r="EW4336">
        <v>928</v>
      </c>
      <c r="EX4336">
        <v>221375</v>
      </c>
      <c r="EY4336" t="s">
        <v>9952</v>
      </c>
      <c r="EZ4336">
        <v>1</v>
      </c>
      <c r="FC4336">
        <v>53240001</v>
      </c>
      <c r="FD4336" t="s">
        <v>140</v>
      </c>
    </row>
    <row r="4337" spans="1:160" x14ac:dyDescent="0.3">
      <c r="A4337" t="str">
        <f>VLOOKUP(B4337,Table2[],3,FALSE)</f>
        <v>Digital</v>
      </c>
      <c r="B4337" t="str">
        <f>IF(OR(ISNUMBER(FIND("QVC",Z4337)),ISNUMBER(FIND("QVC",AL4337))),"QVC",IF(OR(ISNUMBER(FIND("NCO",H4337)),ISNUMBER(FIND("NCO",Y4337))), "NCO", IF(AL4337="consumer","PMD.com",VLOOKUP(LEFT(H4337,2),Tables!$E$1:$F$11,2,FALSE))))</f>
        <v>PMD.com</v>
      </c>
      <c r="C4337">
        <f t="shared" si="204"/>
        <v>7659</v>
      </c>
      <c r="D4337">
        <f t="shared" si="205"/>
        <v>1</v>
      </c>
      <c r="E4337" t="str">
        <f t="shared" ca="1" si="203"/>
        <v>MTD orders shipped</v>
      </c>
      <c r="F4337" t="s">
        <v>3539</v>
      </c>
      <c r="G4337" t="s">
        <v>335</v>
      </c>
      <c r="H4337" t="s">
        <v>9950</v>
      </c>
      <c r="I4337" s="6">
        <v>44013.582175925927</v>
      </c>
      <c r="J4337" t="s">
        <v>16</v>
      </c>
      <c r="K4337" s="6">
        <v>44013.739965277775</v>
      </c>
      <c r="M4337" t="s">
        <v>1833</v>
      </c>
      <c r="N4337" t="s">
        <v>1787</v>
      </c>
      <c r="O4337" t="s">
        <v>1788</v>
      </c>
      <c r="Q4337" t="s">
        <v>1789</v>
      </c>
      <c r="R4337" t="s">
        <v>359</v>
      </c>
      <c r="S4337" t="s">
        <v>1790</v>
      </c>
      <c r="T4337" t="s">
        <v>338</v>
      </c>
      <c r="U4337" t="s">
        <v>530</v>
      </c>
      <c r="W4337" t="s">
        <v>1834</v>
      </c>
      <c r="Z4337" t="s">
        <v>1833</v>
      </c>
      <c r="AA4337" t="s">
        <v>1787</v>
      </c>
      <c r="AB4337" t="s">
        <v>1788</v>
      </c>
      <c r="AD4337" t="s">
        <v>1789</v>
      </c>
      <c r="AE4337" t="s">
        <v>359</v>
      </c>
      <c r="AF4337" t="s">
        <v>1790</v>
      </c>
      <c r="AG4337" t="s">
        <v>338</v>
      </c>
      <c r="AH4337" t="s">
        <v>530</v>
      </c>
      <c r="AJ4337" t="s">
        <v>1834</v>
      </c>
      <c r="AL4337" t="s">
        <v>339</v>
      </c>
      <c r="AM4337">
        <v>1</v>
      </c>
      <c r="AN4337">
        <v>1</v>
      </c>
      <c r="AO4337">
        <v>4325</v>
      </c>
      <c r="AQ4337">
        <v>127796</v>
      </c>
      <c r="AR4337">
        <v>7659</v>
      </c>
      <c r="AS4337" t="s">
        <v>1085</v>
      </c>
      <c r="AT4337" t="s">
        <v>1086</v>
      </c>
      <c r="BY4337" t="s">
        <v>342</v>
      </c>
      <c r="EQ4337">
        <v>252890</v>
      </c>
      <c r="ER4337" t="s">
        <v>9951</v>
      </c>
      <c r="EV4337">
        <v>17289408</v>
      </c>
      <c r="EW4337">
        <v>928</v>
      </c>
      <c r="EX4337">
        <v>221375</v>
      </c>
      <c r="EY4337" t="s">
        <v>9952</v>
      </c>
      <c r="EZ4337">
        <v>1</v>
      </c>
      <c r="FC4337">
        <v>7659</v>
      </c>
      <c r="FD4337" t="s">
        <v>1086</v>
      </c>
    </row>
    <row r="4338" spans="1:160" x14ac:dyDescent="0.3">
      <c r="A4338" t="str">
        <f>VLOOKUP(B4338,Table2[],3,FALSE)</f>
        <v>Digital</v>
      </c>
      <c r="B4338" t="str">
        <f>IF(OR(ISNUMBER(FIND("QVC",Z4338)),ISNUMBER(FIND("QVC",AL4338))),"QVC",IF(OR(ISNUMBER(FIND("NCO",H4338)),ISNUMBER(FIND("NCO",Y4338))), "NCO", IF(AL4338="consumer","PMD.com",VLOOKUP(LEFT(H4338,2),Tables!$E$1:$F$11,2,FALSE))))</f>
        <v>PMD.com</v>
      </c>
      <c r="C4338">
        <f t="shared" si="204"/>
        <v>58030001</v>
      </c>
      <c r="D4338">
        <f t="shared" si="205"/>
        <v>3</v>
      </c>
      <c r="E4338" t="str">
        <f t="shared" ca="1" si="203"/>
        <v>MTD orders shipped</v>
      </c>
      <c r="F4338" t="s">
        <v>3539</v>
      </c>
      <c r="G4338" t="s">
        <v>335</v>
      </c>
      <c r="H4338" t="s">
        <v>9950</v>
      </c>
      <c r="I4338" s="6">
        <v>44013.582175925927</v>
      </c>
      <c r="J4338" t="s">
        <v>16</v>
      </c>
      <c r="K4338" s="6">
        <v>44013.739965277775</v>
      </c>
      <c r="M4338" t="s">
        <v>1833</v>
      </c>
      <c r="N4338" t="s">
        <v>1787</v>
      </c>
      <c r="O4338" t="s">
        <v>1788</v>
      </c>
      <c r="Q4338" t="s">
        <v>1789</v>
      </c>
      <c r="R4338" t="s">
        <v>359</v>
      </c>
      <c r="S4338" t="s">
        <v>1790</v>
      </c>
      <c r="T4338" t="s">
        <v>338</v>
      </c>
      <c r="U4338" t="s">
        <v>530</v>
      </c>
      <c r="W4338" t="s">
        <v>1834</v>
      </c>
      <c r="Z4338" t="s">
        <v>1833</v>
      </c>
      <c r="AA4338" t="s">
        <v>1787</v>
      </c>
      <c r="AB4338" t="s">
        <v>1788</v>
      </c>
      <c r="AD4338" t="s">
        <v>1789</v>
      </c>
      <c r="AE4338" t="s">
        <v>359</v>
      </c>
      <c r="AF4338" t="s">
        <v>1790</v>
      </c>
      <c r="AG4338" t="s">
        <v>338</v>
      </c>
      <c r="AH4338" t="s">
        <v>530</v>
      </c>
      <c r="AJ4338" t="s">
        <v>1834</v>
      </c>
      <c r="AL4338" t="s">
        <v>339</v>
      </c>
      <c r="AM4338">
        <v>3</v>
      </c>
      <c r="AN4338">
        <v>3</v>
      </c>
      <c r="AO4338">
        <v>9621</v>
      </c>
      <c r="AQ4338">
        <v>124483</v>
      </c>
      <c r="AR4338">
        <v>58030001</v>
      </c>
      <c r="AS4338" t="s">
        <v>1761</v>
      </c>
      <c r="AT4338" t="s">
        <v>36</v>
      </c>
      <c r="AW4338" t="s">
        <v>340</v>
      </c>
      <c r="AX4338" t="s">
        <v>340</v>
      </c>
      <c r="AY4338" t="s">
        <v>382</v>
      </c>
      <c r="AZ4338" t="s">
        <v>383</v>
      </c>
      <c r="BY4338" t="s">
        <v>342</v>
      </c>
      <c r="EQ4338">
        <v>243289</v>
      </c>
      <c r="ER4338" t="s">
        <v>9951</v>
      </c>
      <c r="EV4338">
        <v>17289408</v>
      </c>
      <c r="EW4338">
        <v>928</v>
      </c>
      <c r="EX4338">
        <v>221375</v>
      </c>
      <c r="EY4338" t="s">
        <v>9952</v>
      </c>
      <c r="EZ4338">
        <v>1</v>
      </c>
      <c r="FC4338">
        <v>58030001</v>
      </c>
      <c r="FD4338" t="s">
        <v>36</v>
      </c>
    </row>
    <row r="4339" spans="1:160" x14ac:dyDescent="0.3">
      <c r="A4339" t="str">
        <f>VLOOKUP(B4339,Table2[],3,FALSE)</f>
        <v>Digital</v>
      </c>
      <c r="B4339" t="str">
        <f>IF(OR(ISNUMBER(FIND("QVC",Z4339)),ISNUMBER(FIND("QVC",AL4339))),"QVC",IF(OR(ISNUMBER(FIND("NCO",H4339)),ISNUMBER(FIND("NCO",Y4339))), "NCO", IF(AL4339="consumer","PMD.com",VLOOKUP(LEFT(H4339,2),Tables!$E$1:$F$11,2,FALSE))))</f>
        <v>PMD.com</v>
      </c>
      <c r="C4339">
        <f t="shared" si="204"/>
        <v>5341</v>
      </c>
      <c r="D4339">
        <f t="shared" si="205"/>
        <v>1</v>
      </c>
      <c r="E4339" t="str">
        <f t="shared" ca="1" si="203"/>
        <v>shifted orders shipped</v>
      </c>
      <c r="F4339" t="s">
        <v>3539</v>
      </c>
      <c r="G4339" t="s">
        <v>335</v>
      </c>
      <c r="H4339" t="s">
        <v>2120</v>
      </c>
      <c r="I4339" s="6">
        <v>44007.423645833333</v>
      </c>
      <c r="J4339" t="s">
        <v>16</v>
      </c>
      <c r="K4339" s="6">
        <v>44013.740023148152</v>
      </c>
      <c r="M4339" t="s">
        <v>9953</v>
      </c>
      <c r="N4339" t="s">
        <v>9954</v>
      </c>
      <c r="Q4339" t="s">
        <v>1646</v>
      </c>
      <c r="R4339" t="s">
        <v>400</v>
      </c>
      <c r="S4339">
        <v>19047</v>
      </c>
      <c r="T4339" t="s">
        <v>338</v>
      </c>
      <c r="U4339" t="s">
        <v>530</v>
      </c>
      <c r="W4339" t="s">
        <v>9955</v>
      </c>
      <c r="Z4339" t="s">
        <v>9953</v>
      </c>
      <c r="AA4339" t="s">
        <v>9954</v>
      </c>
      <c r="AD4339" t="s">
        <v>1646</v>
      </c>
      <c r="AE4339" t="s">
        <v>400</v>
      </c>
      <c r="AF4339">
        <v>19047</v>
      </c>
      <c r="AG4339" t="s">
        <v>338</v>
      </c>
      <c r="AH4339" t="s">
        <v>530</v>
      </c>
      <c r="AJ4339" t="s">
        <v>9955</v>
      </c>
      <c r="AL4339" t="s">
        <v>339</v>
      </c>
      <c r="AM4339">
        <v>1</v>
      </c>
      <c r="AN4339">
        <v>1</v>
      </c>
      <c r="AO4339">
        <v>15156</v>
      </c>
      <c r="AQ4339">
        <v>124187</v>
      </c>
      <c r="AR4339">
        <v>5341</v>
      </c>
      <c r="AS4339" t="s">
        <v>831</v>
      </c>
      <c r="AT4339" t="s">
        <v>82</v>
      </c>
      <c r="AW4339" t="s">
        <v>340</v>
      </c>
      <c r="AX4339" t="s">
        <v>340</v>
      </c>
      <c r="AY4339" t="s">
        <v>345</v>
      </c>
      <c r="AZ4339" t="s">
        <v>346</v>
      </c>
      <c r="BY4339" t="s">
        <v>342</v>
      </c>
      <c r="EQ4339">
        <v>244247</v>
      </c>
      <c r="ER4339" t="s">
        <v>2121</v>
      </c>
      <c r="EV4339">
        <v>17271744</v>
      </c>
      <c r="EW4339">
        <v>928</v>
      </c>
      <c r="EX4339">
        <v>211037</v>
      </c>
      <c r="EY4339" t="s">
        <v>9956</v>
      </c>
      <c r="EZ4339">
        <v>1</v>
      </c>
      <c r="FC4339">
        <v>95071</v>
      </c>
      <c r="FD4339" t="s">
        <v>1477</v>
      </c>
    </row>
    <row r="4340" spans="1:160" x14ac:dyDescent="0.3">
      <c r="A4340" t="str">
        <f>VLOOKUP(B4340,Table2[],3,FALSE)</f>
        <v>Digital</v>
      </c>
      <c r="B4340" t="str">
        <f>IF(OR(ISNUMBER(FIND("QVC",Z4340)),ISNUMBER(FIND("QVC",AL4340))),"QVC",IF(OR(ISNUMBER(FIND("NCO",H4340)),ISNUMBER(FIND("NCO",Y4340))), "NCO", IF(AL4340="consumer","PMD.com",VLOOKUP(LEFT(H4340,2),Tables!$E$1:$F$11,2,FALSE))))</f>
        <v>PMD.com</v>
      </c>
      <c r="C4340">
        <f t="shared" si="204"/>
        <v>53160001</v>
      </c>
      <c r="D4340">
        <f t="shared" si="205"/>
        <v>1</v>
      </c>
      <c r="E4340" t="str">
        <f t="shared" ca="1" si="203"/>
        <v>shifted orders shipped</v>
      </c>
      <c r="F4340" t="s">
        <v>3539</v>
      </c>
      <c r="G4340" t="s">
        <v>335</v>
      </c>
      <c r="H4340" t="s">
        <v>2120</v>
      </c>
      <c r="I4340" s="6">
        <v>44007.423645833333</v>
      </c>
      <c r="J4340" t="s">
        <v>16</v>
      </c>
      <c r="K4340" s="6">
        <v>44013.740023148152</v>
      </c>
      <c r="M4340" t="s">
        <v>9953</v>
      </c>
      <c r="N4340" t="s">
        <v>9954</v>
      </c>
      <c r="Q4340" t="s">
        <v>1646</v>
      </c>
      <c r="R4340" t="s">
        <v>400</v>
      </c>
      <c r="S4340">
        <v>19047</v>
      </c>
      <c r="T4340" t="s">
        <v>338</v>
      </c>
      <c r="U4340" t="s">
        <v>530</v>
      </c>
      <c r="W4340" t="s">
        <v>9955</v>
      </c>
      <c r="Z4340" t="s">
        <v>9953</v>
      </c>
      <c r="AA4340" t="s">
        <v>9954</v>
      </c>
      <c r="AD4340" t="s">
        <v>1646</v>
      </c>
      <c r="AE4340" t="s">
        <v>400</v>
      </c>
      <c r="AF4340">
        <v>19047</v>
      </c>
      <c r="AG4340" t="s">
        <v>338</v>
      </c>
      <c r="AH4340" t="s">
        <v>530</v>
      </c>
      <c r="AJ4340" t="s">
        <v>9955</v>
      </c>
      <c r="AL4340" t="s">
        <v>339</v>
      </c>
      <c r="AM4340">
        <v>1</v>
      </c>
      <c r="AN4340">
        <v>1</v>
      </c>
      <c r="AO4340">
        <v>4322</v>
      </c>
      <c r="AQ4340">
        <v>124007</v>
      </c>
      <c r="AR4340">
        <v>53160001</v>
      </c>
      <c r="AS4340" t="s">
        <v>1895</v>
      </c>
      <c r="AT4340" t="s">
        <v>119</v>
      </c>
      <c r="AW4340" t="s">
        <v>340</v>
      </c>
      <c r="AX4340" t="s">
        <v>340</v>
      </c>
      <c r="AY4340" t="s">
        <v>341</v>
      </c>
      <c r="AZ4340">
        <v>0</v>
      </c>
      <c r="BY4340" t="s">
        <v>342</v>
      </c>
      <c r="EQ4340">
        <v>252959</v>
      </c>
      <c r="ER4340" t="s">
        <v>2121</v>
      </c>
      <c r="EV4340">
        <v>17271744</v>
      </c>
      <c r="EW4340">
        <v>928</v>
      </c>
      <c r="EX4340">
        <v>211037</v>
      </c>
      <c r="EY4340" t="s">
        <v>9956</v>
      </c>
      <c r="EZ4340">
        <v>1</v>
      </c>
      <c r="FC4340">
        <v>53160001</v>
      </c>
      <c r="FD4340" t="s">
        <v>119</v>
      </c>
    </row>
    <row r="4341" spans="1:160" x14ac:dyDescent="0.3">
      <c r="A4341" t="str">
        <f>VLOOKUP(B4341,Table2[],3,FALSE)</f>
        <v>Digital</v>
      </c>
      <c r="B4341" t="str">
        <f>IF(OR(ISNUMBER(FIND("QVC",Z4341)),ISNUMBER(FIND("QVC",AL4341))),"QVC",IF(OR(ISNUMBER(FIND("NCO",H4341)),ISNUMBER(FIND("NCO",Y4341))), "NCO", IF(AL4341="consumer","PMD.com",VLOOKUP(LEFT(H4341,2),Tables!$E$1:$F$11,2,FALSE))))</f>
        <v>PMD.com</v>
      </c>
      <c r="C4341">
        <f t="shared" si="204"/>
        <v>53200001</v>
      </c>
      <c r="D4341">
        <f t="shared" si="205"/>
        <v>1</v>
      </c>
      <c r="E4341" t="str">
        <f t="shared" ca="1" si="203"/>
        <v>shifted orders shipped</v>
      </c>
      <c r="F4341" t="s">
        <v>3539</v>
      </c>
      <c r="G4341" t="s">
        <v>335</v>
      </c>
      <c r="H4341" t="s">
        <v>2120</v>
      </c>
      <c r="I4341" s="6">
        <v>44007.423645833333</v>
      </c>
      <c r="J4341" t="s">
        <v>16</v>
      </c>
      <c r="K4341" s="6">
        <v>44013.740023148152</v>
      </c>
      <c r="M4341" t="s">
        <v>9953</v>
      </c>
      <c r="N4341" t="s">
        <v>9954</v>
      </c>
      <c r="Q4341" t="s">
        <v>1646</v>
      </c>
      <c r="R4341" t="s">
        <v>400</v>
      </c>
      <c r="S4341">
        <v>19047</v>
      </c>
      <c r="T4341" t="s">
        <v>338</v>
      </c>
      <c r="U4341" t="s">
        <v>530</v>
      </c>
      <c r="W4341" t="s">
        <v>9955</v>
      </c>
      <c r="Z4341" t="s">
        <v>9953</v>
      </c>
      <c r="AA4341" t="s">
        <v>9954</v>
      </c>
      <c r="AD4341" t="s">
        <v>1646</v>
      </c>
      <c r="AE4341" t="s">
        <v>400</v>
      </c>
      <c r="AF4341">
        <v>19047</v>
      </c>
      <c r="AG4341" t="s">
        <v>338</v>
      </c>
      <c r="AH4341" t="s">
        <v>530</v>
      </c>
      <c r="AJ4341" t="s">
        <v>9955</v>
      </c>
      <c r="AL4341" t="s">
        <v>339</v>
      </c>
      <c r="AM4341">
        <v>1</v>
      </c>
      <c r="AN4341">
        <v>1</v>
      </c>
      <c r="AO4341">
        <v>15189</v>
      </c>
      <c r="AQ4341">
        <v>123906</v>
      </c>
      <c r="AR4341">
        <v>53200001</v>
      </c>
      <c r="AS4341" t="s">
        <v>973</v>
      </c>
      <c r="AT4341" t="s">
        <v>50</v>
      </c>
      <c r="AW4341" t="s">
        <v>340</v>
      </c>
      <c r="AX4341" t="s">
        <v>340</v>
      </c>
      <c r="AY4341" t="s">
        <v>357</v>
      </c>
      <c r="AZ4341" t="s">
        <v>363</v>
      </c>
      <c r="BY4341" t="s">
        <v>342</v>
      </c>
      <c r="EQ4341">
        <v>252156</v>
      </c>
      <c r="ER4341" t="s">
        <v>2121</v>
      </c>
      <c r="EV4341">
        <v>17271744</v>
      </c>
      <c r="EW4341">
        <v>928</v>
      </c>
      <c r="EX4341">
        <v>211037</v>
      </c>
      <c r="EY4341" t="s">
        <v>9956</v>
      </c>
      <c r="EZ4341">
        <v>1</v>
      </c>
      <c r="FC4341">
        <v>95071</v>
      </c>
      <c r="FD4341" t="s">
        <v>1477</v>
      </c>
    </row>
    <row r="4342" spans="1:160" x14ac:dyDescent="0.3">
      <c r="A4342" t="str">
        <f>VLOOKUP(B4342,Table2[],3,FALSE)</f>
        <v>Digital</v>
      </c>
      <c r="B4342" t="str">
        <f>IF(OR(ISNUMBER(FIND("QVC",Z4342)),ISNUMBER(FIND("QVC",AL4342))),"QVC",IF(OR(ISNUMBER(FIND("NCO",H4342)),ISNUMBER(FIND("NCO",Y4342))), "NCO", IF(AL4342="consumer","PMD.com",VLOOKUP(LEFT(H4342,2),Tables!$E$1:$F$11,2,FALSE))))</f>
        <v>PMD.com</v>
      </c>
      <c r="C4342">
        <f t="shared" si="204"/>
        <v>5342</v>
      </c>
      <c r="D4342">
        <f t="shared" si="205"/>
        <v>1</v>
      </c>
      <c r="E4342" t="str">
        <f t="shared" ca="1" si="203"/>
        <v>shifted orders shipped</v>
      </c>
      <c r="F4342" t="s">
        <v>3539</v>
      </c>
      <c r="G4342" t="s">
        <v>335</v>
      </c>
      <c r="H4342" t="s">
        <v>2159</v>
      </c>
      <c r="I4342" s="6">
        <v>44007.451331018521</v>
      </c>
      <c r="J4342" t="s">
        <v>16</v>
      </c>
      <c r="K4342" s="6">
        <v>44013.740173611113</v>
      </c>
      <c r="M4342" t="s">
        <v>9957</v>
      </c>
      <c r="N4342" t="s">
        <v>9958</v>
      </c>
      <c r="Q4342" t="s">
        <v>9959</v>
      </c>
      <c r="R4342" t="s">
        <v>376</v>
      </c>
      <c r="S4342">
        <v>75126</v>
      </c>
      <c r="T4342" t="s">
        <v>338</v>
      </c>
      <c r="U4342" t="s">
        <v>530</v>
      </c>
      <c r="W4342" t="s">
        <v>9960</v>
      </c>
      <c r="Z4342" t="s">
        <v>9957</v>
      </c>
      <c r="AA4342" t="s">
        <v>9958</v>
      </c>
      <c r="AD4342" t="s">
        <v>9959</v>
      </c>
      <c r="AE4342" t="s">
        <v>376</v>
      </c>
      <c r="AF4342">
        <v>75126</v>
      </c>
      <c r="AG4342" t="s">
        <v>338</v>
      </c>
      <c r="AH4342" t="s">
        <v>530</v>
      </c>
      <c r="AJ4342" t="s">
        <v>9960</v>
      </c>
      <c r="AL4342" t="s">
        <v>339</v>
      </c>
      <c r="AM4342">
        <v>1</v>
      </c>
      <c r="AN4342">
        <v>1</v>
      </c>
      <c r="AO4342">
        <v>13280</v>
      </c>
      <c r="AQ4342">
        <v>123849</v>
      </c>
      <c r="AR4342">
        <v>5342</v>
      </c>
      <c r="AS4342" t="s">
        <v>1885</v>
      </c>
      <c r="AT4342" t="s">
        <v>149</v>
      </c>
      <c r="AW4342" t="s">
        <v>340</v>
      </c>
      <c r="AX4342" t="s">
        <v>340</v>
      </c>
      <c r="AY4342" t="s">
        <v>345</v>
      </c>
      <c r="AZ4342" t="s">
        <v>346</v>
      </c>
      <c r="BY4342" t="s">
        <v>342</v>
      </c>
      <c r="EQ4342">
        <v>243460</v>
      </c>
      <c r="ER4342" t="s">
        <v>2160</v>
      </c>
      <c r="EV4342">
        <v>17273078</v>
      </c>
      <c r="EW4342">
        <v>928</v>
      </c>
      <c r="EX4342">
        <v>212129</v>
      </c>
      <c r="EY4342" t="s">
        <v>9961</v>
      </c>
      <c r="EZ4342">
        <v>1</v>
      </c>
      <c r="FC4342">
        <v>90425</v>
      </c>
      <c r="FD4342" t="s">
        <v>388</v>
      </c>
    </row>
    <row r="4343" spans="1:160" x14ac:dyDescent="0.3">
      <c r="A4343" t="str">
        <f>VLOOKUP(B4343,Table2[],3,FALSE)</f>
        <v>Digital</v>
      </c>
      <c r="B4343" t="str">
        <f>IF(OR(ISNUMBER(FIND("QVC",Z4343)),ISNUMBER(FIND("QVC",AL4343))),"QVC",IF(OR(ISNUMBER(FIND("NCO",H4343)),ISNUMBER(FIND("NCO",Y4343))), "NCO", IF(AL4343="consumer","PMD.com",VLOOKUP(LEFT(H4343,2),Tables!$E$1:$F$11,2,FALSE))))</f>
        <v>PMD.com</v>
      </c>
      <c r="C4343">
        <f t="shared" si="204"/>
        <v>5341</v>
      </c>
      <c r="D4343">
        <f t="shared" si="205"/>
        <v>1</v>
      </c>
      <c r="E4343" t="str">
        <f t="shared" ca="1" si="203"/>
        <v>shifted orders shipped</v>
      </c>
      <c r="F4343" t="s">
        <v>3539</v>
      </c>
      <c r="G4343" t="s">
        <v>335</v>
      </c>
      <c r="H4343" t="s">
        <v>2159</v>
      </c>
      <c r="I4343" s="6">
        <v>44007.451331018521</v>
      </c>
      <c r="J4343" t="s">
        <v>16</v>
      </c>
      <c r="K4343" s="6">
        <v>44013.740173611113</v>
      </c>
      <c r="M4343" t="s">
        <v>9957</v>
      </c>
      <c r="N4343" t="s">
        <v>9958</v>
      </c>
      <c r="Q4343" t="s">
        <v>9959</v>
      </c>
      <c r="R4343" t="s">
        <v>376</v>
      </c>
      <c r="S4343">
        <v>75126</v>
      </c>
      <c r="T4343" t="s">
        <v>338</v>
      </c>
      <c r="U4343" t="s">
        <v>530</v>
      </c>
      <c r="W4343" t="s">
        <v>9960</v>
      </c>
      <c r="Z4343" t="s">
        <v>9957</v>
      </c>
      <c r="AA4343" t="s">
        <v>9958</v>
      </c>
      <c r="AD4343" t="s">
        <v>9959</v>
      </c>
      <c r="AE4343" t="s">
        <v>376</v>
      </c>
      <c r="AF4343">
        <v>75126</v>
      </c>
      <c r="AG4343" t="s">
        <v>338</v>
      </c>
      <c r="AH4343" t="s">
        <v>530</v>
      </c>
      <c r="AJ4343" t="s">
        <v>9960</v>
      </c>
      <c r="AL4343" t="s">
        <v>339</v>
      </c>
      <c r="AM4343">
        <v>1</v>
      </c>
      <c r="AN4343">
        <v>1</v>
      </c>
      <c r="AO4343">
        <v>15156</v>
      </c>
      <c r="AQ4343">
        <v>124187</v>
      </c>
      <c r="AR4343">
        <v>5341</v>
      </c>
      <c r="AS4343" t="s">
        <v>831</v>
      </c>
      <c r="AT4343" t="s">
        <v>82</v>
      </c>
      <c r="AW4343" t="s">
        <v>340</v>
      </c>
      <c r="AX4343" t="s">
        <v>340</v>
      </c>
      <c r="AY4343" t="s">
        <v>345</v>
      </c>
      <c r="AZ4343" t="s">
        <v>346</v>
      </c>
      <c r="BY4343" t="s">
        <v>342</v>
      </c>
      <c r="EQ4343">
        <v>244247</v>
      </c>
      <c r="ER4343" t="s">
        <v>2160</v>
      </c>
      <c r="EV4343">
        <v>17273078</v>
      </c>
      <c r="EW4343">
        <v>928</v>
      </c>
      <c r="EX4343">
        <v>212129</v>
      </c>
      <c r="EY4343" t="s">
        <v>9961</v>
      </c>
      <c r="EZ4343">
        <v>1</v>
      </c>
      <c r="FC4343">
        <v>90425</v>
      </c>
      <c r="FD4343" t="s">
        <v>388</v>
      </c>
    </row>
    <row r="4344" spans="1:160" x14ac:dyDescent="0.3">
      <c r="A4344" t="str">
        <f>VLOOKUP(B4344,Table2[],3,FALSE)</f>
        <v>Digital</v>
      </c>
      <c r="B4344" t="str">
        <f>IF(OR(ISNUMBER(FIND("QVC",Z4344)),ISNUMBER(FIND("QVC",AL4344))),"QVC",IF(OR(ISNUMBER(FIND("NCO",H4344)),ISNUMBER(FIND("NCO",Y4344))), "NCO", IF(AL4344="consumer","PMD.com",VLOOKUP(LEFT(H4344,2),Tables!$E$1:$F$11,2,FALSE))))</f>
        <v>PMD.com</v>
      </c>
      <c r="C4344">
        <f t="shared" si="204"/>
        <v>51070001</v>
      </c>
      <c r="D4344">
        <f t="shared" si="205"/>
        <v>1</v>
      </c>
      <c r="E4344" t="str">
        <f t="shared" ca="1" si="203"/>
        <v>shifted orders shipped</v>
      </c>
      <c r="F4344" t="s">
        <v>3539</v>
      </c>
      <c r="G4344" t="s">
        <v>335</v>
      </c>
      <c r="H4344" t="s">
        <v>2159</v>
      </c>
      <c r="I4344" s="6">
        <v>44007.451331018521</v>
      </c>
      <c r="J4344" t="s">
        <v>16</v>
      </c>
      <c r="K4344" s="6">
        <v>44013.740173611113</v>
      </c>
      <c r="M4344" t="s">
        <v>9957</v>
      </c>
      <c r="N4344" t="s">
        <v>9958</v>
      </c>
      <c r="Q4344" t="s">
        <v>9959</v>
      </c>
      <c r="R4344" t="s">
        <v>376</v>
      </c>
      <c r="S4344">
        <v>75126</v>
      </c>
      <c r="T4344" t="s">
        <v>338</v>
      </c>
      <c r="U4344" t="s">
        <v>530</v>
      </c>
      <c r="W4344" t="s">
        <v>9960</v>
      </c>
      <c r="Z4344" t="s">
        <v>9957</v>
      </c>
      <c r="AA4344" t="s">
        <v>9958</v>
      </c>
      <c r="AD4344" t="s">
        <v>9959</v>
      </c>
      <c r="AE4344" t="s">
        <v>376</v>
      </c>
      <c r="AF4344">
        <v>75126</v>
      </c>
      <c r="AG4344" t="s">
        <v>338</v>
      </c>
      <c r="AH4344" t="s">
        <v>530</v>
      </c>
      <c r="AJ4344" t="s">
        <v>9960</v>
      </c>
      <c r="AL4344" t="s">
        <v>339</v>
      </c>
      <c r="AM4344">
        <v>1</v>
      </c>
      <c r="AN4344">
        <v>1</v>
      </c>
      <c r="AO4344">
        <v>10147</v>
      </c>
      <c r="AQ4344">
        <v>124429</v>
      </c>
      <c r="AR4344">
        <v>51070001</v>
      </c>
      <c r="AS4344" t="s">
        <v>1886</v>
      </c>
      <c r="AT4344" t="s">
        <v>45</v>
      </c>
      <c r="AW4344" t="s">
        <v>343</v>
      </c>
      <c r="BY4344" t="s">
        <v>342</v>
      </c>
      <c r="EQ4344">
        <v>251956</v>
      </c>
      <c r="ER4344" t="s">
        <v>2160</v>
      </c>
      <c r="EV4344">
        <v>17273078</v>
      </c>
      <c r="EW4344">
        <v>928</v>
      </c>
      <c r="EX4344">
        <v>212129</v>
      </c>
      <c r="EY4344" t="s">
        <v>9961</v>
      </c>
      <c r="EZ4344">
        <v>1</v>
      </c>
      <c r="FC4344">
        <v>51070001</v>
      </c>
      <c r="FD4344" t="s">
        <v>45</v>
      </c>
    </row>
    <row r="4345" spans="1:160" x14ac:dyDescent="0.3">
      <c r="A4345" t="str">
        <f>VLOOKUP(B4345,Table2[],3,FALSE)</f>
        <v>Digital</v>
      </c>
      <c r="B4345" t="str">
        <f>IF(OR(ISNUMBER(FIND("QVC",Z4345)),ISNUMBER(FIND("QVC",AL4345))),"QVC",IF(OR(ISNUMBER(FIND("NCO",H4345)),ISNUMBER(FIND("NCO",Y4345))), "NCO", IF(AL4345="consumer","PMD.com",VLOOKUP(LEFT(H4345,2),Tables!$E$1:$F$11,2,FALSE))))</f>
        <v>PMD.com</v>
      </c>
      <c r="C4345">
        <f t="shared" si="204"/>
        <v>51090061</v>
      </c>
      <c r="D4345">
        <f t="shared" si="205"/>
        <v>1</v>
      </c>
      <c r="E4345" t="str">
        <f t="shared" ca="1" si="203"/>
        <v>shifted orders shipped</v>
      </c>
      <c r="F4345" t="s">
        <v>3539</v>
      </c>
      <c r="G4345" t="s">
        <v>335</v>
      </c>
      <c r="H4345" t="s">
        <v>2159</v>
      </c>
      <c r="I4345" s="6">
        <v>44007.451331018521</v>
      </c>
      <c r="J4345" t="s">
        <v>16</v>
      </c>
      <c r="K4345" s="6">
        <v>44013.740173611113</v>
      </c>
      <c r="M4345" t="s">
        <v>9957</v>
      </c>
      <c r="N4345" t="s">
        <v>9958</v>
      </c>
      <c r="Q4345" t="s">
        <v>9959</v>
      </c>
      <c r="R4345" t="s">
        <v>376</v>
      </c>
      <c r="S4345">
        <v>75126</v>
      </c>
      <c r="T4345" t="s">
        <v>338</v>
      </c>
      <c r="U4345" t="s">
        <v>530</v>
      </c>
      <c r="W4345" t="s">
        <v>9960</v>
      </c>
      <c r="Z4345" t="s">
        <v>9957</v>
      </c>
      <c r="AA4345" t="s">
        <v>9958</v>
      </c>
      <c r="AD4345" t="s">
        <v>9959</v>
      </c>
      <c r="AE4345" t="s">
        <v>376</v>
      </c>
      <c r="AF4345">
        <v>75126</v>
      </c>
      <c r="AG4345" t="s">
        <v>338</v>
      </c>
      <c r="AH4345" t="s">
        <v>530</v>
      </c>
      <c r="AJ4345" t="s">
        <v>9960</v>
      </c>
      <c r="AL4345" t="s">
        <v>339</v>
      </c>
      <c r="AM4345">
        <v>1</v>
      </c>
      <c r="AN4345">
        <v>1</v>
      </c>
      <c r="AO4345">
        <v>8078</v>
      </c>
      <c r="AQ4345">
        <v>124010</v>
      </c>
      <c r="AR4345">
        <v>51090061</v>
      </c>
      <c r="AS4345" t="s">
        <v>1013</v>
      </c>
      <c r="AT4345" t="s">
        <v>122</v>
      </c>
      <c r="AW4345" t="s">
        <v>340</v>
      </c>
      <c r="AX4345" t="s">
        <v>340</v>
      </c>
      <c r="AY4345" t="s">
        <v>357</v>
      </c>
      <c r="AZ4345" t="s">
        <v>363</v>
      </c>
      <c r="BY4345" t="s">
        <v>342</v>
      </c>
      <c r="EQ4345">
        <v>251819</v>
      </c>
      <c r="ER4345" t="s">
        <v>2160</v>
      </c>
      <c r="EV4345">
        <v>17273078</v>
      </c>
      <c r="EW4345">
        <v>928</v>
      </c>
      <c r="EX4345">
        <v>212129</v>
      </c>
      <c r="EY4345" t="s">
        <v>9961</v>
      </c>
      <c r="EZ4345">
        <v>1</v>
      </c>
      <c r="FC4345">
        <v>51090061</v>
      </c>
      <c r="FD4345" t="s">
        <v>122</v>
      </c>
    </row>
    <row r="4346" spans="1:160" x14ac:dyDescent="0.3">
      <c r="A4346" t="str">
        <f>VLOOKUP(B4346,Table2[],3,FALSE)</f>
        <v>Digital</v>
      </c>
      <c r="B4346" t="str">
        <f>IF(OR(ISNUMBER(FIND("QVC",Z4346)),ISNUMBER(FIND("QVC",AL4346))),"QVC",IF(OR(ISNUMBER(FIND("NCO",H4346)),ISNUMBER(FIND("NCO",Y4346))), "NCO", IF(AL4346="consumer","PMD.com",VLOOKUP(LEFT(H4346,2),Tables!$E$1:$F$11,2,FALSE))))</f>
        <v>PMD.com</v>
      </c>
      <c r="C4346">
        <f t="shared" si="204"/>
        <v>5342</v>
      </c>
      <c r="D4346">
        <f t="shared" si="205"/>
        <v>1</v>
      </c>
      <c r="E4346" t="str">
        <f t="shared" ca="1" si="203"/>
        <v>shifted orders shipped</v>
      </c>
      <c r="F4346" t="s">
        <v>3539</v>
      </c>
      <c r="G4346" t="s">
        <v>335</v>
      </c>
      <c r="H4346" t="s">
        <v>2161</v>
      </c>
      <c r="I4346" s="6">
        <v>44007.451249999998</v>
      </c>
      <c r="J4346" t="s">
        <v>16</v>
      </c>
      <c r="K4346" s="6">
        <v>44013.740277777775</v>
      </c>
      <c r="M4346" t="s">
        <v>9962</v>
      </c>
      <c r="N4346" t="s">
        <v>9963</v>
      </c>
      <c r="Q4346" t="s">
        <v>1474</v>
      </c>
      <c r="R4346" t="s">
        <v>359</v>
      </c>
      <c r="S4346">
        <v>32092</v>
      </c>
      <c r="T4346" t="s">
        <v>338</v>
      </c>
      <c r="U4346" t="s">
        <v>530</v>
      </c>
      <c r="W4346" t="s">
        <v>9964</v>
      </c>
      <c r="Z4346" t="s">
        <v>9962</v>
      </c>
      <c r="AA4346" t="s">
        <v>9963</v>
      </c>
      <c r="AD4346" t="s">
        <v>1474</v>
      </c>
      <c r="AE4346" t="s">
        <v>359</v>
      </c>
      <c r="AF4346">
        <v>32092</v>
      </c>
      <c r="AG4346" t="s">
        <v>338</v>
      </c>
      <c r="AH4346" t="s">
        <v>530</v>
      </c>
      <c r="AJ4346" t="s">
        <v>9964</v>
      </c>
      <c r="AL4346" t="s">
        <v>339</v>
      </c>
      <c r="AM4346">
        <v>1</v>
      </c>
      <c r="AN4346">
        <v>1</v>
      </c>
      <c r="AO4346">
        <v>13280</v>
      </c>
      <c r="AQ4346">
        <v>123849</v>
      </c>
      <c r="AR4346">
        <v>5342</v>
      </c>
      <c r="AS4346" t="s">
        <v>1885</v>
      </c>
      <c r="AT4346" t="s">
        <v>149</v>
      </c>
      <c r="AW4346" t="s">
        <v>340</v>
      </c>
      <c r="AX4346" t="s">
        <v>340</v>
      </c>
      <c r="AY4346" t="s">
        <v>345</v>
      </c>
      <c r="AZ4346" t="s">
        <v>346</v>
      </c>
      <c r="BY4346" t="s">
        <v>342</v>
      </c>
      <c r="EQ4346">
        <v>243460</v>
      </c>
      <c r="ER4346" t="s">
        <v>2162</v>
      </c>
      <c r="EV4346">
        <v>17273081</v>
      </c>
      <c r="EW4346">
        <v>928</v>
      </c>
      <c r="EX4346">
        <v>212132</v>
      </c>
      <c r="EY4346">
        <v>9.2748999964335493E+25</v>
      </c>
      <c r="EZ4346">
        <v>1</v>
      </c>
      <c r="FC4346">
        <v>5342</v>
      </c>
      <c r="FD4346" t="s">
        <v>149</v>
      </c>
    </row>
    <row r="4347" spans="1:160" x14ac:dyDescent="0.3">
      <c r="A4347" t="str">
        <f>VLOOKUP(B4347,Table2[],3,FALSE)</f>
        <v>Digital</v>
      </c>
      <c r="B4347" t="str">
        <f>IF(OR(ISNUMBER(FIND("QVC",Z4347)),ISNUMBER(FIND("QVC",AL4347))),"QVC",IF(OR(ISNUMBER(FIND("NCO",H4347)),ISNUMBER(FIND("NCO",Y4347))), "NCO", IF(AL4347="consumer","PMD.com",VLOOKUP(LEFT(H4347,2),Tables!$E$1:$F$11,2,FALSE))))</f>
        <v>PMD.com</v>
      </c>
      <c r="C4347">
        <f t="shared" si="204"/>
        <v>51070001</v>
      </c>
      <c r="D4347">
        <f t="shared" si="205"/>
        <v>1</v>
      </c>
      <c r="E4347" t="str">
        <f t="shared" ca="1" si="203"/>
        <v>shifted orders shipped</v>
      </c>
      <c r="F4347" t="s">
        <v>3539</v>
      </c>
      <c r="G4347" t="s">
        <v>335</v>
      </c>
      <c r="H4347" t="s">
        <v>2153</v>
      </c>
      <c r="I4347" s="6">
        <v>44007.451493055552</v>
      </c>
      <c r="J4347" t="s">
        <v>16</v>
      </c>
      <c r="K4347" s="6">
        <v>44013.740474537037</v>
      </c>
      <c r="M4347" t="s">
        <v>9965</v>
      </c>
      <c r="N4347" t="s">
        <v>9966</v>
      </c>
      <c r="Q4347" t="s">
        <v>1675</v>
      </c>
      <c r="R4347" t="s">
        <v>376</v>
      </c>
      <c r="S4347">
        <v>75034</v>
      </c>
      <c r="T4347" t="s">
        <v>338</v>
      </c>
      <c r="U4347" t="s">
        <v>530</v>
      </c>
      <c r="W4347" t="s">
        <v>9967</v>
      </c>
      <c r="Z4347" t="s">
        <v>9965</v>
      </c>
      <c r="AA4347" t="s">
        <v>9966</v>
      </c>
      <c r="AD4347" t="s">
        <v>1675</v>
      </c>
      <c r="AE4347" t="s">
        <v>376</v>
      </c>
      <c r="AF4347">
        <v>75034</v>
      </c>
      <c r="AG4347" t="s">
        <v>338</v>
      </c>
      <c r="AH4347" t="s">
        <v>530</v>
      </c>
      <c r="AJ4347" t="s">
        <v>9967</v>
      </c>
      <c r="AL4347" t="s">
        <v>339</v>
      </c>
      <c r="AM4347">
        <v>1</v>
      </c>
      <c r="AN4347">
        <v>1</v>
      </c>
      <c r="AO4347">
        <v>10147</v>
      </c>
      <c r="AQ4347">
        <v>124429</v>
      </c>
      <c r="AR4347">
        <v>51070001</v>
      </c>
      <c r="AS4347" t="s">
        <v>1886</v>
      </c>
      <c r="AT4347" t="s">
        <v>45</v>
      </c>
      <c r="AW4347" t="s">
        <v>343</v>
      </c>
      <c r="BY4347" t="s">
        <v>342</v>
      </c>
      <c r="EQ4347">
        <v>251956</v>
      </c>
      <c r="ER4347" t="s">
        <v>2154</v>
      </c>
      <c r="EV4347">
        <v>17273074</v>
      </c>
      <c r="EW4347">
        <v>928</v>
      </c>
      <c r="EX4347">
        <v>212125</v>
      </c>
      <c r="EY4347" t="s">
        <v>9968</v>
      </c>
      <c r="EZ4347">
        <v>1</v>
      </c>
      <c r="FC4347">
        <v>51070001</v>
      </c>
      <c r="FD4347" t="s">
        <v>45</v>
      </c>
    </row>
    <row r="4348" spans="1:160" x14ac:dyDescent="0.3">
      <c r="A4348" t="str">
        <f>VLOOKUP(B4348,Table2[],3,FALSE)</f>
        <v>Digital</v>
      </c>
      <c r="B4348" t="str">
        <f>IF(OR(ISNUMBER(FIND("QVC",Z4348)),ISNUMBER(FIND("QVC",AL4348))),"QVC",IF(OR(ISNUMBER(FIND("NCO",H4348)),ISNUMBER(FIND("NCO",Y4348))), "NCO", IF(AL4348="consumer","PMD.com",VLOOKUP(LEFT(H4348,2),Tables!$E$1:$F$11,2,FALSE))))</f>
        <v>PMD.com</v>
      </c>
      <c r="C4348">
        <f t="shared" si="204"/>
        <v>5341</v>
      </c>
      <c r="D4348">
        <f t="shared" si="205"/>
        <v>1</v>
      </c>
      <c r="E4348" t="str">
        <f t="shared" ca="1" si="203"/>
        <v>shifted orders shipped</v>
      </c>
      <c r="F4348" t="s">
        <v>3539</v>
      </c>
      <c r="G4348" t="s">
        <v>335</v>
      </c>
      <c r="H4348" t="s">
        <v>2153</v>
      </c>
      <c r="I4348" s="6">
        <v>44007.451493055552</v>
      </c>
      <c r="J4348" t="s">
        <v>16</v>
      </c>
      <c r="K4348" s="6">
        <v>44013.740474537037</v>
      </c>
      <c r="M4348" t="s">
        <v>9965</v>
      </c>
      <c r="N4348" t="s">
        <v>9966</v>
      </c>
      <c r="Q4348" t="s">
        <v>1675</v>
      </c>
      <c r="R4348" t="s">
        <v>376</v>
      </c>
      <c r="S4348">
        <v>75034</v>
      </c>
      <c r="T4348" t="s">
        <v>338</v>
      </c>
      <c r="U4348" t="s">
        <v>530</v>
      </c>
      <c r="W4348" t="s">
        <v>9967</v>
      </c>
      <c r="Z4348" t="s">
        <v>9965</v>
      </c>
      <c r="AA4348" t="s">
        <v>9966</v>
      </c>
      <c r="AD4348" t="s">
        <v>1675</v>
      </c>
      <c r="AE4348" t="s">
        <v>376</v>
      </c>
      <c r="AF4348">
        <v>75034</v>
      </c>
      <c r="AG4348" t="s">
        <v>338</v>
      </c>
      <c r="AH4348" t="s">
        <v>530</v>
      </c>
      <c r="AJ4348" t="s">
        <v>9967</v>
      </c>
      <c r="AL4348" t="s">
        <v>339</v>
      </c>
      <c r="AM4348">
        <v>1</v>
      </c>
      <c r="AN4348">
        <v>1</v>
      </c>
      <c r="AO4348">
        <v>15156</v>
      </c>
      <c r="AQ4348">
        <v>124187</v>
      </c>
      <c r="AR4348">
        <v>5341</v>
      </c>
      <c r="AS4348" t="s">
        <v>831</v>
      </c>
      <c r="AT4348" t="s">
        <v>82</v>
      </c>
      <c r="AW4348" t="s">
        <v>340</v>
      </c>
      <c r="AX4348" t="s">
        <v>340</v>
      </c>
      <c r="AY4348" t="s">
        <v>345</v>
      </c>
      <c r="AZ4348" t="s">
        <v>346</v>
      </c>
      <c r="BY4348" t="s">
        <v>342</v>
      </c>
      <c r="EQ4348">
        <v>244247</v>
      </c>
      <c r="ER4348" t="s">
        <v>2154</v>
      </c>
      <c r="EV4348">
        <v>17273074</v>
      </c>
      <c r="EW4348">
        <v>928</v>
      </c>
      <c r="EX4348">
        <v>212125</v>
      </c>
      <c r="EY4348" t="s">
        <v>9968</v>
      </c>
      <c r="EZ4348">
        <v>1</v>
      </c>
      <c r="FC4348">
        <v>95292</v>
      </c>
      <c r="FD4348" t="s">
        <v>511</v>
      </c>
    </row>
    <row r="4349" spans="1:160" x14ac:dyDescent="0.3">
      <c r="A4349" t="str">
        <f>VLOOKUP(B4349,Table2[],3,FALSE)</f>
        <v>Digital</v>
      </c>
      <c r="B4349" t="str">
        <f>IF(OR(ISNUMBER(FIND("QVC",Z4349)),ISNUMBER(FIND("QVC",AL4349))),"QVC",IF(OR(ISNUMBER(FIND("NCO",H4349)),ISNUMBER(FIND("NCO",Y4349))), "NCO", IF(AL4349="consumer","PMD.com",VLOOKUP(LEFT(H4349,2),Tables!$E$1:$F$11,2,FALSE))))</f>
        <v>PMD.com</v>
      </c>
      <c r="C4349">
        <f t="shared" si="204"/>
        <v>52430001</v>
      </c>
      <c r="D4349">
        <f t="shared" si="205"/>
        <v>1</v>
      </c>
      <c r="E4349" t="str">
        <f t="shared" ca="1" si="203"/>
        <v>shifted orders shipped</v>
      </c>
      <c r="F4349" t="s">
        <v>3539</v>
      </c>
      <c r="G4349" t="s">
        <v>335</v>
      </c>
      <c r="H4349" t="s">
        <v>2153</v>
      </c>
      <c r="I4349" s="6">
        <v>44007.451493055552</v>
      </c>
      <c r="J4349" t="s">
        <v>16</v>
      </c>
      <c r="K4349" s="6">
        <v>44013.740474537037</v>
      </c>
      <c r="M4349" t="s">
        <v>9965</v>
      </c>
      <c r="N4349" t="s">
        <v>9966</v>
      </c>
      <c r="Q4349" t="s">
        <v>1675</v>
      </c>
      <c r="R4349" t="s">
        <v>376</v>
      </c>
      <c r="S4349">
        <v>75034</v>
      </c>
      <c r="T4349" t="s">
        <v>338</v>
      </c>
      <c r="U4349" t="s">
        <v>530</v>
      </c>
      <c r="W4349" t="s">
        <v>9967</v>
      </c>
      <c r="Z4349" t="s">
        <v>9965</v>
      </c>
      <c r="AA4349" t="s">
        <v>9966</v>
      </c>
      <c r="AD4349" t="s">
        <v>1675</v>
      </c>
      <c r="AE4349" t="s">
        <v>376</v>
      </c>
      <c r="AF4349">
        <v>75034</v>
      </c>
      <c r="AG4349" t="s">
        <v>338</v>
      </c>
      <c r="AH4349" t="s">
        <v>530</v>
      </c>
      <c r="AJ4349" t="s">
        <v>9967</v>
      </c>
      <c r="AL4349" t="s">
        <v>339</v>
      </c>
      <c r="AM4349">
        <v>1</v>
      </c>
      <c r="AN4349">
        <v>1</v>
      </c>
      <c r="AO4349">
        <v>12063</v>
      </c>
      <c r="AQ4349">
        <v>127155</v>
      </c>
      <c r="AR4349">
        <v>52430001</v>
      </c>
      <c r="AS4349" t="s">
        <v>927</v>
      </c>
      <c r="AT4349" t="s">
        <v>75</v>
      </c>
      <c r="AW4349" t="s">
        <v>340</v>
      </c>
      <c r="AX4349" t="s">
        <v>340</v>
      </c>
      <c r="AY4349" t="s">
        <v>357</v>
      </c>
      <c r="AZ4349" t="s">
        <v>363</v>
      </c>
      <c r="BY4349" t="s">
        <v>342</v>
      </c>
      <c r="EQ4349">
        <v>249990</v>
      </c>
      <c r="ER4349" t="s">
        <v>2154</v>
      </c>
      <c r="EV4349">
        <v>17273074</v>
      </c>
      <c r="EW4349">
        <v>928</v>
      </c>
      <c r="EX4349">
        <v>212125</v>
      </c>
      <c r="EY4349" t="s">
        <v>9968</v>
      </c>
      <c r="EZ4349">
        <v>1</v>
      </c>
      <c r="FC4349">
        <v>95292</v>
      </c>
      <c r="FD4349" t="s">
        <v>511</v>
      </c>
    </row>
    <row r="4350" spans="1:160" x14ac:dyDescent="0.3">
      <c r="A4350" t="str">
        <f>VLOOKUP(B4350,Table2[],3,FALSE)</f>
        <v>Digital</v>
      </c>
      <c r="B4350" t="str">
        <f>IF(OR(ISNUMBER(FIND("QVC",Z4350)),ISNUMBER(FIND("QVC",AL4350))),"QVC",IF(OR(ISNUMBER(FIND("NCO",H4350)),ISNUMBER(FIND("NCO",Y4350))), "NCO", IF(AL4350="consumer","PMD.com",VLOOKUP(LEFT(H4350,2),Tables!$E$1:$F$11,2,FALSE))))</f>
        <v>PMD.com</v>
      </c>
      <c r="C4350">
        <f t="shared" si="204"/>
        <v>51090001</v>
      </c>
      <c r="D4350">
        <f t="shared" si="205"/>
        <v>1</v>
      </c>
      <c r="E4350" t="str">
        <f t="shared" ca="1" si="203"/>
        <v>shifted orders shipped</v>
      </c>
      <c r="F4350" t="s">
        <v>3539</v>
      </c>
      <c r="G4350" t="s">
        <v>335</v>
      </c>
      <c r="H4350" t="s">
        <v>2153</v>
      </c>
      <c r="I4350" s="6">
        <v>44007.451493055552</v>
      </c>
      <c r="J4350" t="s">
        <v>16</v>
      </c>
      <c r="K4350" s="6">
        <v>44013.740474537037</v>
      </c>
      <c r="M4350" t="s">
        <v>9965</v>
      </c>
      <c r="N4350" t="s">
        <v>9966</v>
      </c>
      <c r="Q4350" t="s">
        <v>1675</v>
      </c>
      <c r="R4350" t="s">
        <v>376</v>
      </c>
      <c r="S4350">
        <v>75034</v>
      </c>
      <c r="T4350" t="s">
        <v>338</v>
      </c>
      <c r="U4350" t="s">
        <v>530</v>
      </c>
      <c r="W4350" t="s">
        <v>9967</v>
      </c>
      <c r="Z4350" t="s">
        <v>9965</v>
      </c>
      <c r="AA4350" t="s">
        <v>9966</v>
      </c>
      <c r="AD4350" t="s">
        <v>1675</v>
      </c>
      <c r="AE4350" t="s">
        <v>376</v>
      </c>
      <c r="AF4350">
        <v>75034</v>
      </c>
      <c r="AG4350" t="s">
        <v>338</v>
      </c>
      <c r="AH4350" t="s">
        <v>530</v>
      </c>
      <c r="AJ4350" t="s">
        <v>9967</v>
      </c>
      <c r="AL4350" t="s">
        <v>339</v>
      </c>
      <c r="AM4350">
        <v>1</v>
      </c>
      <c r="AN4350">
        <v>1</v>
      </c>
      <c r="AO4350">
        <v>4885</v>
      </c>
      <c r="AQ4350">
        <v>124202</v>
      </c>
      <c r="AR4350">
        <v>51090001</v>
      </c>
      <c r="AS4350" t="s">
        <v>1986</v>
      </c>
      <c r="AT4350" t="s">
        <v>60</v>
      </c>
      <c r="AW4350" t="s">
        <v>340</v>
      </c>
      <c r="AX4350" t="s">
        <v>340</v>
      </c>
      <c r="AY4350" t="s">
        <v>357</v>
      </c>
      <c r="AZ4350" t="s">
        <v>361</v>
      </c>
      <c r="BY4350" t="s">
        <v>342</v>
      </c>
      <c r="EQ4350">
        <v>250831</v>
      </c>
      <c r="ER4350" t="s">
        <v>2154</v>
      </c>
      <c r="EV4350">
        <v>17273074</v>
      </c>
      <c r="EW4350">
        <v>928</v>
      </c>
      <c r="EX4350">
        <v>212125</v>
      </c>
      <c r="EY4350" t="s">
        <v>9968</v>
      </c>
      <c r="EZ4350">
        <v>1</v>
      </c>
      <c r="FC4350">
        <v>95292</v>
      </c>
      <c r="FD4350" t="s">
        <v>511</v>
      </c>
    </row>
    <row r="4351" spans="1:160" x14ac:dyDescent="0.3">
      <c r="A4351" t="str">
        <f>VLOOKUP(B4351,Table2[],3,FALSE)</f>
        <v>Digital</v>
      </c>
      <c r="B4351" t="str">
        <f>IF(OR(ISNUMBER(FIND("QVC",Z4351)),ISNUMBER(FIND("QVC",AL4351))),"QVC",IF(OR(ISNUMBER(FIND("NCO",H4351)),ISNUMBER(FIND("NCO",Y4351))), "NCO", IF(AL4351="consumer","PMD.com",VLOOKUP(LEFT(H4351,2),Tables!$E$1:$F$11,2,FALSE))))</f>
        <v>PMD.com</v>
      </c>
      <c r="C4351">
        <f t="shared" si="204"/>
        <v>51090001</v>
      </c>
      <c r="D4351">
        <f t="shared" si="205"/>
        <v>1</v>
      </c>
      <c r="E4351" t="str">
        <f t="shared" ca="1" si="203"/>
        <v>shifted orders shipped</v>
      </c>
      <c r="F4351" t="s">
        <v>3539</v>
      </c>
      <c r="G4351" t="s">
        <v>335</v>
      </c>
      <c r="H4351" t="s">
        <v>2151</v>
      </c>
      <c r="I4351" s="6">
        <v>44007.451527777775</v>
      </c>
      <c r="J4351" t="s">
        <v>16</v>
      </c>
      <c r="K4351" s="6">
        <v>44013.740555555552</v>
      </c>
      <c r="M4351" t="s">
        <v>9969</v>
      </c>
      <c r="N4351" t="s">
        <v>9970</v>
      </c>
      <c r="Q4351" t="s">
        <v>2937</v>
      </c>
      <c r="R4351" t="s">
        <v>375</v>
      </c>
      <c r="S4351">
        <v>60401</v>
      </c>
      <c r="T4351" t="s">
        <v>338</v>
      </c>
      <c r="U4351" t="s">
        <v>530</v>
      </c>
      <c r="W4351" t="s">
        <v>9971</v>
      </c>
      <c r="Z4351" t="s">
        <v>9969</v>
      </c>
      <c r="AA4351" t="s">
        <v>9970</v>
      </c>
      <c r="AD4351" t="s">
        <v>2937</v>
      </c>
      <c r="AE4351" t="s">
        <v>375</v>
      </c>
      <c r="AF4351">
        <v>60401</v>
      </c>
      <c r="AG4351" t="s">
        <v>338</v>
      </c>
      <c r="AH4351" t="s">
        <v>530</v>
      </c>
      <c r="AJ4351" t="s">
        <v>9971</v>
      </c>
      <c r="AL4351" t="s">
        <v>339</v>
      </c>
      <c r="AM4351">
        <v>1</v>
      </c>
      <c r="AN4351">
        <v>1</v>
      </c>
      <c r="AO4351">
        <v>4885</v>
      </c>
      <c r="AQ4351">
        <v>124202</v>
      </c>
      <c r="AR4351">
        <v>51090001</v>
      </c>
      <c r="AS4351" t="s">
        <v>1986</v>
      </c>
      <c r="AT4351" t="s">
        <v>60</v>
      </c>
      <c r="AW4351" t="s">
        <v>340</v>
      </c>
      <c r="AX4351" t="s">
        <v>340</v>
      </c>
      <c r="AY4351" t="s">
        <v>357</v>
      </c>
      <c r="AZ4351" t="s">
        <v>361</v>
      </c>
      <c r="BY4351" t="s">
        <v>342</v>
      </c>
      <c r="EQ4351">
        <v>250831</v>
      </c>
      <c r="ER4351" t="s">
        <v>2152</v>
      </c>
      <c r="EV4351">
        <v>17273073</v>
      </c>
      <c r="EW4351">
        <v>928</v>
      </c>
      <c r="EX4351">
        <v>212124</v>
      </c>
      <c r="EY4351" t="s">
        <v>9972</v>
      </c>
      <c r="EZ4351">
        <v>1</v>
      </c>
      <c r="FC4351">
        <v>51090001</v>
      </c>
      <c r="FD4351" t="s">
        <v>60</v>
      </c>
    </row>
    <row r="4352" spans="1:160" x14ac:dyDescent="0.3">
      <c r="A4352" t="str">
        <f>VLOOKUP(B4352,Table2[],3,FALSE)</f>
        <v>Digital</v>
      </c>
      <c r="B4352" t="str">
        <f>IF(OR(ISNUMBER(FIND("QVC",Z4352)),ISNUMBER(FIND("QVC",AL4352))),"QVC",IF(OR(ISNUMBER(FIND("NCO",H4352)),ISNUMBER(FIND("NCO",Y4352))), "NCO", IF(AL4352="consumer","PMD.com",VLOOKUP(LEFT(H4352,2),Tables!$E$1:$F$11,2,FALSE))))</f>
        <v>PMD.com</v>
      </c>
      <c r="C4352">
        <f t="shared" si="204"/>
        <v>5342</v>
      </c>
      <c r="D4352">
        <f t="shared" si="205"/>
        <v>1</v>
      </c>
      <c r="E4352" t="str">
        <f t="shared" ca="1" si="203"/>
        <v>shifted orders shipped</v>
      </c>
      <c r="F4352" t="s">
        <v>3539</v>
      </c>
      <c r="G4352" t="s">
        <v>335</v>
      </c>
      <c r="H4352" t="s">
        <v>2151</v>
      </c>
      <c r="I4352" s="6">
        <v>44007.451527777775</v>
      </c>
      <c r="J4352" t="s">
        <v>16</v>
      </c>
      <c r="K4352" s="6">
        <v>44013.740555555552</v>
      </c>
      <c r="M4352" t="s">
        <v>9969</v>
      </c>
      <c r="N4352" t="s">
        <v>9970</v>
      </c>
      <c r="Q4352" t="s">
        <v>2937</v>
      </c>
      <c r="R4352" t="s">
        <v>375</v>
      </c>
      <c r="S4352">
        <v>60401</v>
      </c>
      <c r="T4352" t="s">
        <v>338</v>
      </c>
      <c r="U4352" t="s">
        <v>530</v>
      </c>
      <c r="W4352" t="s">
        <v>9971</v>
      </c>
      <c r="Z4352" t="s">
        <v>9969</v>
      </c>
      <c r="AA4352" t="s">
        <v>9970</v>
      </c>
      <c r="AD4352" t="s">
        <v>2937</v>
      </c>
      <c r="AE4352" t="s">
        <v>375</v>
      </c>
      <c r="AF4352">
        <v>60401</v>
      </c>
      <c r="AG4352" t="s">
        <v>338</v>
      </c>
      <c r="AH4352" t="s">
        <v>530</v>
      </c>
      <c r="AJ4352" t="s">
        <v>9971</v>
      </c>
      <c r="AL4352" t="s">
        <v>339</v>
      </c>
      <c r="AM4352">
        <v>1</v>
      </c>
      <c r="AN4352">
        <v>1</v>
      </c>
      <c r="AO4352">
        <v>13280</v>
      </c>
      <c r="AQ4352">
        <v>123849</v>
      </c>
      <c r="AR4352">
        <v>5342</v>
      </c>
      <c r="AS4352" t="s">
        <v>1885</v>
      </c>
      <c r="AT4352" t="s">
        <v>149</v>
      </c>
      <c r="AW4352" t="s">
        <v>340</v>
      </c>
      <c r="AX4352" t="s">
        <v>340</v>
      </c>
      <c r="AY4352" t="s">
        <v>345</v>
      </c>
      <c r="AZ4352" t="s">
        <v>346</v>
      </c>
      <c r="BY4352" t="s">
        <v>342</v>
      </c>
      <c r="EQ4352">
        <v>243460</v>
      </c>
      <c r="ER4352" t="s">
        <v>2152</v>
      </c>
      <c r="EV4352">
        <v>17273073</v>
      </c>
      <c r="EW4352">
        <v>928</v>
      </c>
      <c r="EX4352">
        <v>212124</v>
      </c>
      <c r="EY4352" t="s">
        <v>9972</v>
      </c>
      <c r="EZ4352">
        <v>1</v>
      </c>
      <c r="FC4352">
        <v>5342</v>
      </c>
      <c r="FD4352" t="s">
        <v>149</v>
      </c>
    </row>
    <row r="4353" spans="1:160" x14ac:dyDescent="0.3">
      <c r="A4353" t="str">
        <f>VLOOKUP(B4353,Table2[],3,FALSE)</f>
        <v>Digital</v>
      </c>
      <c r="B4353" t="str">
        <f>IF(OR(ISNUMBER(FIND("QVC",Z4353)),ISNUMBER(FIND("QVC",AL4353))),"QVC",IF(OR(ISNUMBER(FIND("NCO",H4353)),ISNUMBER(FIND("NCO",Y4353))), "NCO", IF(AL4353="consumer","PMD.com",VLOOKUP(LEFT(H4353,2),Tables!$E$1:$F$11,2,FALSE))))</f>
        <v>PMD.com</v>
      </c>
      <c r="C4353">
        <f t="shared" si="204"/>
        <v>51090030</v>
      </c>
      <c r="D4353">
        <f t="shared" si="205"/>
        <v>1</v>
      </c>
      <c r="E4353" t="str">
        <f t="shared" ca="1" si="203"/>
        <v>MTD orders shipped</v>
      </c>
      <c r="F4353" t="s">
        <v>3539</v>
      </c>
      <c r="G4353" t="s">
        <v>335</v>
      </c>
      <c r="H4353" t="s">
        <v>9973</v>
      </c>
      <c r="I4353" s="6">
        <v>44013.371238425927</v>
      </c>
      <c r="J4353" t="s">
        <v>16</v>
      </c>
      <c r="K4353" s="6">
        <v>44013.740729166668</v>
      </c>
      <c r="M4353" t="s">
        <v>9974</v>
      </c>
      <c r="N4353" t="s">
        <v>9975</v>
      </c>
      <c r="Q4353" t="s">
        <v>9976</v>
      </c>
      <c r="R4353" t="s">
        <v>436</v>
      </c>
      <c r="S4353" t="s">
        <v>9977</v>
      </c>
      <c r="T4353" t="s">
        <v>338</v>
      </c>
      <c r="U4353" t="s">
        <v>530</v>
      </c>
      <c r="W4353" t="s">
        <v>9978</v>
      </c>
      <c r="Z4353" t="s">
        <v>9974</v>
      </c>
      <c r="AA4353" t="s">
        <v>9975</v>
      </c>
      <c r="AD4353" t="s">
        <v>9976</v>
      </c>
      <c r="AE4353" t="s">
        <v>436</v>
      </c>
      <c r="AF4353" t="s">
        <v>9977</v>
      </c>
      <c r="AG4353" t="s">
        <v>338</v>
      </c>
      <c r="AH4353" t="s">
        <v>530</v>
      </c>
      <c r="AJ4353" t="s">
        <v>9978</v>
      </c>
      <c r="AL4353" t="s">
        <v>339</v>
      </c>
      <c r="AM4353">
        <v>1</v>
      </c>
      <c r="AN4353">
        <v>1</v>
      </c>
      <c r="AO4353">
        <v>6688</v>
      </c>
      <c r="AQ4353">
        <v>125960</v>
      </c>
      <c r="AR4353">
        <v>51090030</v>
      </c>
      <c r="AS4353" t="s">
        <v>3043</v>
      </c>
      <c r="AT4353" t="s">
        <v>628</v>
      </c>
      <c r="AW4353" t="s">
        <v>343</v>
      </c>
      <c r="BY4353" t="s">
        <v>342</v>
      </c>
      <c r="BZ4353" t="b">
        <v>0</v>
      </c>
      <c r="EQ4353">
        <v>243047</v>
      </c>
      <c r="ER4353" t="s">
        <v>9979</v>
      </c>
      <c r="EV4353">
        <v>17289010</v>
      </c>
      <c r="EW4353">
        <v>928</v>
      </c>
      <c r="EX4353">
        <v>221275</v>
      </c>
      <c r="EY4353" t="s">
        <v>9980</v>
      </c>
      <c r="EZ4353">
        <v>1</v>
      </c>
      <c r="FC4353">
        <v>95385</v>
      </c>
      <c r="FD4353" t="s">
        <v>3531</v>
      </c>
    </row>
    <row r="4354" spans="1:160" x14ac:dyDescent="0.3">
      <c r="A4354" t="str">
        <f>VLOOKUP(B4354,Table2[],3,FALSE)</f>
        <v>Digital</v>
      </c>
      <c r="B4354" t="str">
        <f>IF(OR(ISNUMBER(FIND("QVC",Z4354)),ISNUMBER(FIND("QVC",AL4354))),"QVC",IF(OR(ISNUMBER(FIND("NCO",H4354)),ISNUMBER(FIND("NCO",Y4354))), "NCO", IF(AL4354="consumer","PMD.com",VLOOKUP(LEFT(H4354,2),Tables!$E$1:$F$11,2,FALSE))))</f>
        <v>PMD.com</v>
      </c>
      <c r="C4354">
        <f t="shared" si="204"/>
        <v>52430001</v>
      </c>
      <c r="D4354">
        <f t="shared" si="205"/>
        <v>1</v>
      </c>
      <c r="E4354" t="str">
        <f t="shared" ca="1" si="203"/>
        <v>MTD orders shipped</v>
      </c>
      <c r="F4354" t="s">
        <v>3539</v>
      </c>
      <c r="G4354" t="s">
        <v>335</v>
      </c>
      <c r="H4354" t="s">
        <v>9973</v>
      </c>
      <c r="I4354" s="6">
        <v>44013.371238425927</v>
      </c>
      <c r="J4354" t="s">
        <v>16</v>
      </c>
      <c r="K4354" s="6">
        <v>44013.740729166668</v>
      </c>
      <c r="M4354" t="s">
        <v>9974</v>
      </c>
      <c r="N4354" t="s">
        <v>9975</v>
      </c>
      <c r="Q4354" t="s">
        <v>9976</v>
      </c>
      <c r="R4354" t="s">
        <v>436</v>
      </c>
      <c r="S4354" t="s">
        <v>9977</v>
      </c>
      <c r="T4354" t="s">
        <v>338</v>
      </c>
      <c r="U4354" t="s">
        <v>530</v>
      </c>
      <c r="W4354" t="s">
        <v>9978</v>
      </c>
      <c r="Z4354" t="s">
        <v>9974</v>
      </c>
      <c r="AA4354" t="s">
        <v>9975</v>
      </c>
      <c r="AD4354" t="s">
        <v>9976</v>
      </c>
      <c r="AE4354" t="s">
        <v>436</v>
      </c>
      <c r="AF4354" t="s">
        <v>9977</v>
      </c>
      <c r="AG4354" t="s">
        <v>338</v>
      </c>
      <c r="AH4354" t="s">
        <v>530</v>
      </c>
      <c r="AJ4354" t="s">
        <v>9978</v>
      </c>
      <c r="AL4354" t="s">
        <v>339</v>
      </c>
      <c r="AM4354">
        <v>1</v>
      </c>
      <c r="AN4354">
        <v>1</v>
      </c>
      <c r="AO4354">
        <v>12063</v>
      </c>
      <c r="AQ4354">
        <v>127155</v>
      </c>
      <c r="AR4354">
        <v>52430001</v>
      </c>
      <c r="AS4354" t="s">
        <v>927</v>
      </c>
      <c r="AT4354" t="s">
        <v>75</v>
      </c>
      <c r="AW4354" t="s">
        <v>340</v>
      </c>
      <c r="AX4354" t="s">
        <v>340</v>
      </c>
      <c r="AY4354" t="s">
        <v>357</v>
      </c>
      <c r="AZ4354" t="s">
        <v>363</v>
      </c>
      <c r="BY4354" t="s">
        <v>342</v>
      </c>
      <c r="EQ4354">
        <v>249990</v>
      </c>
      <c r="ER4354" t="s">
        <v>9979</v>
      </c>
      <c r="EV4354">
        <v>17289010</v>
      </c>
      <c r="EW4354">
        <v>928</v>
      </c>
      <c r="EX4354">
        <v>221275</v>
      </c>
      <c r="EY4354" t="s">
        <v>9980</v>
      </c>
      <c r="EZ4354">
        <v>1</v>
      </c>
      <c r="FC4354">
        <v>95385</v>
      </c>
      <c r="FD4354" t="s">
        <v>3531</v>
      </c>
    </row>
    <row r="4355" spans="1:160" x14ac:dyDescent="0.3">
      <c r="A4355" t="str">
        <f>VLOOKUP(B4355,Table2[],3,FALSE)</f>
        <v>Digital</v>
      </c>
      <c r="B4355" t="str">
        <f>IF(OR(ISNUMBER(FIND("QVC",Z4355)),ISNUMBER(FIND("QVC",AL4355))),"QVC",IF(OR(ISNUMBER(FIND("NCO",H4355)),ISNUMBER(FIND("NCO",Y4355))), "NCO", IF(AL4355="consumer","PMD.com",VLOOKUP(LEFT(H4355,2),Tables!$E$1:$F$11,2,FALSE))))</f>
        <v>PMD.com</v>
      </c>
      <c r="C4355">
        <f t="shared" si="204"/>
        <v>53440001</v>
      </c>
      <c r="D4355">
        <f t="shared" si="205"/>
        <v>1</v>
      </c>
      <c r="E4355" t="str">
        <f t="shared" ref="E4355:E4418" ca="1" si="206">IF(MONTH(TODAY())-MONTH(I4355)&gt;0,"shifted orders shipped","MTD orders shipped")</f>
        <v>MTD orders shipped</v>
      </c>
      <c r="F4355" t="s">
        <v>3539</v>
      </c>
      <c r="G4355" t="s">
        <v>335</v>
      </c>
      <c r="H4355" t="s">
        <v>9973</v>
      </c>
      <c r="I4355" s="6">
        <v>44013.371238425927</v>
      </c>
      <c r="J4355" t="s">
        <v>16</v>
      </c>
      <c r="K4355" s="6">
        <v>44013.740729166668</v>
      </c>
      <c r="M4355" t="s">
        <v>9974</v>
      </c>
      <c r="N4355" t="s">
        <v>9975</v>
      </c>
      <c r="Q4355" t="s">
        <v>9976</v>
      </c>
      <c r="R4355" t="s">
        <v>436</v>
      </c>
      <c r="S4355" t="s">
        <v>9977</v>
      </c>
      <c r="T4355" t="s">
        <v>338</v>
      </c>
      <c r="U4355" t="s">
        <v>530</v>
      </c>
      <c r="W4355" t="s">
        <v>9978</v>
      </c>
      <c r="Z4355" t="s">
        <v>9974</v>
      </c>
      <c r="AA4355" t="s">
        <v>9975</v>
      </c>
      <c r="AD4355" t="s">
        <v>9976</v>
      </c>
      <c r="AE4355" t="s">
        <v>436</v>
      </c>
      <c r="AF4355" t="s">
        <v>9977</v>
      </c>
      <c r="AG4355" t="s">
        <v>338</v>
      </c>
      <c r="AH4355" t="s">
        <v>530</v>
      </c>
      <c r="AJ4355" t="s">
        <v>9978</v>
      </c>
      <c r="AL4355" t="s">
        <v>339</v>
      </c>
      <c r="AM4355">
        <v>1</v>
      </c>
      <c r="AN4355">
        <v>1</v>
      </c>
      <c r="AO4355">
        <v>7642</v>
      </c>
      <c r="AQ4355">
        <v>124700</v>
      </c>
      <c r="AR4355">
        <v>53440001</v>
      </c>
      <c r="AS4355" t="s">
        <v>1240</v>
      </c>
      <c r="AT4355" t="s">
        <v>116</v>
      </c>
      <c r="AW4355" t="s">
        <v>340</v>
      </c>
      <c r="AX4355" t="s">
        <v>340</v>
      </c>
      <c r="AY4355" t="s">
        <v>345</v>
      </c>
      <c r="AZ4355" t="s">
        <v>345</v>
      </c>
      <c r="BY4355" t="s">
        <v>342</v>
      </c>
      <c r="EQ4355">
        <v>252960</v>
      </c>
      <c r="ER4355" t="s">
        <v>9979</v>
      </c>
      <c r="EV4355">
        <v>17289010</v>
      </c>
      <c r="EW4355">
        <v>928</v>
      </c>
      <c r="EX4355">
        <v>221275</v>
      </c>
      <c r="EY4355" t="s">
        <v>9980</v>
      </c>
      <c r="EZ4355">
        <v>1</v>
      </c>
      <c r="FC4355">
        <v>90443</v>
      </c>
      <c r="FD4355" t="s">
        <v>1274</v>
      </c>
    </row>
    <row r="4356" spans="1:160" x14ac:dyDescent="0.3">
      <c r="A4356" t="str">
        <f>VLOOKUP(B4356,Table2[],3,FALSE)</f>
        <v>Digital</v>
      </c>
      <c r="B4356" t="str">
        <f>IF(OR(ISNUMBER(FIND("QVC",Z4356)),ISNUMBER(FIND("QVC",AL4356))),"QVC",IF(OR(ISNUMBER(FIND("NCO",H4356)),ISNUMBER(FIND("NCO",Y4356))), "NCO", IF(AL4356="consumer","PMD.com",VLOOKUP(LEFT(H4356,2),Tables!$E$1:$F$11,2,FALSE))))</f>
        <v>PMD.com</v>
      </c>
      <c r="C4356">
        <f t="shared" si="204"/>
        <v>5341030</v>
      </c>
      <c r="D4356">
        <f t="shared" si="205"/>
        <v>1</v>
      </c>
      <c r="E4356" t="str">
        <f t="shared" ca="1" si="206"/>
        <v>MTD orders shipped</v>
      </c>
      <c r="F4356" t="s">
        <v>3539</v>
      </c>
      <c r="G4356" t="s">
        <v>335</v>
      </c>
      <c r="H4356" t="s">
        <v>9973</v>
      </c>
      <c r="I4356" s="6">
        <v>44013.371238425927</v>
      </c>
      <c r="J4356" t="s">
        <v>16</v>
      </c>
      <c r="K4356" s="6">
        <v>44013.740729166668</v>
      </c>
      <c r="M4356" t="s">
        <v>9974</v>
      </c>
      <c r="N4356" t="s">
        <v>9975</v>
      </c>
      <c r="Q4356" t="s">
        <v>9976</v>
      </c>
      <c r="R4356" t="s">
        <v>436</v>
      </c>
      <c r="S4356" t="s">
        <v>9977</v>
      </c>
      <c r="T4356" t="s">
        <v>338</v>
      </c>
      <c r="U4356" t="s">
        <v>530</v>
      </c>
      <c r="W4356" t="s">
        <v>9978</v>
      </c>
      <c r="Z4356" t="s">
        <v>9974</v>
      </c>
      <c r="AA4356" t="s">
        <v>9975</v>
      </c>
      <c r="AD4356" t="s">
        <v>9976</v>
      </c>
      <c r="AE4356" t="s">
        <v>436</v>
      </c>
      <c r="AF4356" t="s">
        <v>9977</v>
      </c>
      <c r="AG4356" t="s">
        <v>338</v>
      </c>
      <c r="AH4356" t="s">
        <v>530</v>
      </c>
      <c r="AJ4356" t="s">
        <v>9978</v>
      </c>
      <c r="AL4356" t="s">
        <v>339</v>
      </c>
      <c r="AM4356">
        <v>1</v>
      </c>
      <c r="AN4356">
        <v>1</v>
      </c>
      <c r="AO4356">
        <v>12859</v>
      </c>
      <c r="AQ4356">
        <v>124642</v>
      </c>
      <c r="AR4356">
        <v>5341030</v>
      </c>
      <c r="AS4356" t="s">
        <v>925</v>
      </c>
      <c r="AT4356" t="s">
        <v>926</v>
      </c>
      <c r="AW4356" t="s">
        <v>366</v>
      </c>
      <c r="AX4356" t="s">
        <v>366</v>
      </c>
      <c r="AY4356" t="s">
        <v>345</v>
      </c>
      <c r="AZ4356" t="s">
        <v>346</v>
      </c>
      <c r="BY4356" t="s">
        <v>342</v>
      </c>
      <c r="EQ4356">
        <v>243275</v>
      </c>
      <c r="ER4356" t="s">
        <v>9979</v>
      </c>
      <c r="EV4356">
        <v>17289010</v>
      </c>
      <c r="EW4356">
        <v>928</v>
      </c>
      <c r="EX4356">
        <v>221275</v>
      </c>
      <c r="EY4356" t="s">
        <v>9980</v>
      </c>
      <c r="EZ4356">
        <v>1</v>
      </c>
      <c r="FC4356">
        <v>95385</v>
      </c>
      <c r="FD4356" t="s">
        <v>3531</v>
      </c>
    </row>
    <row r="4357" spans="1:160" x14ac:dyDescent="0.3">
      <c r="A4357" t="str">
        <f>VLOOKUP(B4357,Table2[],3,FALSE)</f>
        <v>Digital</v>
      </c>
      <c r="B4357" t="str">
        <f>IF(OR(ISNUMBER(FIND("QVC",Z4357)),ISNUMBER(FIND("QVC",AL4357))),"QVC",IF(OR(ISNUMBER(FIND("NCO",H4357)),ISNUMBER(FIND("NCO",Y4357))), "NCO", IF(AL4357="consumer","PMD.com",VLOOKUP(LEFT(H4357,2),Tables!$E$1:$F$11,2,FALSE))))</f>
        <v>PMD.com</v>
      </c>
      <c r="C4357">
        <f t="shared" si="204"/>
        <v>53920001</v>
      </c>
      <c r="D4357">
        <f t="shared" si="205"/>
        <v>1</v>
      </c>
      <c r="E4357" t="str">
        <f t="shared" ca="1" si="206"/>
        <v>MTD orders shipped</v>
      </c>
      <c r="F4357" t="s">
        <v>3539</v>
      </c>
      <c r="G4357" t="s">
        <v>335</v>
      </c>
      <c r="H4357" t="s">
        <v>9973</v>
      </c>
      <c r="I4357" s="6">
        <v>44013.371238425927</v>
      </c>
      <c r="J4357" t="s">
        <v>16</v>
      </c>
      <c r="K4357" s="6">
        <v>44013.740729166668</v>
      </c>
      <c r="M4357" t="s">
        <v>9974</v>
      </c>
      <c r="N4357" t="s">
        <v>9975</v>
      </c>
      <c r="Q4357" t="s">
        <v>9976</v>
      </c>
      <c r="R4357" t="s">
        <v>436</v>
      </c>
      <c r="S4357" t="s">
        <v>9977</v>
      </c>
      <c r="T4357" t="s">
        <v>338</v>
      </c>
      <c r="U4357" t="s">
        <v>530</v>
      </c>
      <c r="W4357" t="s">
        <v>9978</v>
      </c>
      <c r="Z4357" t="s">
        <v>9974</v>
      </c>
      <c r="AA4357" t="s">
        <v>9975</v>
      </c>
      <c r="AD4357" t="s">
        <v>9976</v>
      </c>
      <c r="AE4357" t="s">
        <v>436</v>
      </c>
      <c r="AF4357" t="s">
        <v>9977</v>
      </c>
      <c r="AG4357" t="s">
        <v>338</v>
      </c>
      <c r="AH4357" t="s">
        <v>530</v>
      </c>
      <c r="AJ4357" t="s">
        <v>9978</v>
      </c>
      <c r="AL4357" t="s">
        <v>339</v>
      </c>
      <c r="AM4357">
        <v>1</v>
      </c>
      <c r="AN4357">
        <v>1</v>
      </c>
      <c r="AO4357">
        <v>14899</v>
      </c>
      <c r="AQ4357">
        <v>124468</v>
      </c>
      <c r="AR4357">
        <v>53920001</v>
      </c>
      <c r="AS4357" t="s">
        <v>42</v>
      </c>
      <c r="AT4357" t="s">
        <v>40</v>
      </c>
      <c r="AW4357" t="s">
        <v>343</v>
      </c>
      <c r="BY4357" t="s">
        <v>342</v>
      </c>
      <c r="EQ4357">
        <v>247476</v>
      </c>
      <c r="ER4357" t="s">
        <v>9979</v>
      </c>
      <c r="EV4357">
        <v>17289010</v>
      </c>
      <c r="EW4357">
        <v>928</v>
      </c>
      <c r="EX4357">
        <v>221275</v>
      </c>
      <c r="EY4357" t="s">
        <v>9980</v>
      </c>
      <c r="EZ4357">
        <v>1</v>
      </c>
      <c r="FC4357">
        <v>95385</v>
      </c>
      <c r="FD4357" t="s">
        <v>3531</v>
      </c>
    </row>
    <row r="4358" spans="1:160" x14ac:dyDescent="0.3">
      <c r="A4358" t="str">
        <f>VLOOKUP(B4358,Table2[],3,FALSE)</f>
        <v>Digital</v>
      </c>
      <c r="B4358" t="str">
        <f>IF(OR(ISNUMBER(FIND("QVC",Z4358)),ISNUMBER(FIND("QVC",AL4358))),"QVC",IF(OR(ISNUMBER(FIND("NCO",H4358)),ISNUMBER(FIND("NCO",Y4358))), "NCO", IF(AL4358="consumer","PMD.com",VLOOKUP(LEFT(H4358,2),Tables!$E$1:$F$11,2,FALSE))))</f>
        <v>PMD.com</v>
      </c>
      <c r="C4358">
        <f t="shared" si="204"/>
        <v>5341</v>
      </c>
      <c r="D4358">
        <f t="shared" si="205"/>
        <v>1</v>
      </c>
      <c r="E4358" t="str">
        <f t="shared" ca="1" si="206"/>
        <v>MTD orders shipped</v>
      </c>
      <c r="F4358" t="s">
        <v>3539</v>
      </c>
      <c r="G4358" t="s">
        <v>335</v>
      </c>
      <c r="H4358" t="s">
        <v>9973</v>
      </c>
      <c r="I4358" s="6">
        <v>44013.371238425927</v>
      </c>
      <c r="J4358" t="s">
        <v>16</v>
      </c>
      <c r="K4358" s="6">
        <v>44013.740729166668</v>
      </c>
      <c r="M4358" t="s">
        <v>9974</v>
      </c>
      <c r="N4358" t="s">
        <v>9975</v>
      </c>
      <c r="Q4358" t="s">
        <v>9976</v>
      </c>
      <c r="R4358" t="s">
        <v>436</v>
      </c>
      <c r="S4358" t="s">
        <v>9977</v>
      </c>
      <c r="T4358" t="s">
        <v>338</v>
      </c>
      <c r="U4358" t="s">
        <v>530</v>
      </c>
      <c r="W4358" t="s">
        <v>9978</v>
      </c>
      <c r="Z4358" t="s">
        <v>9974</v>
      </c>
      <c r="AA4358" t="s">
        <v>9975</v>
      </c>
      <c r="AD4358" t="s">
        <v>9976</v>
      </c>
      <c r="AE4358" t="s">
        <v>436</v>
      </c>
      <c r="AF4358" t="s">
        <v>9977</v>
      </c>
      <c r="AG4358" t="s">
        <v>338</v>
      </c>
      <c r="AH4358" t="s">
        <v>530</v>
      </c>
      <c r="AJ4358" t="s">
        <v>9978</v>
      </c>
      <c r="AL4358" t="s">
        <v>339</v>
      </c>
      <c r="AM4358">
        <v>1</v>
      </c>
      <c r="AN4358">
        <v>1</v>
      </c>
      <c r="AO4358">
        <v>15156</v>
      </c>
      <c r="AQ4358">
        <v>124187</v>
      </c>
      <c r="AR4358">
        <v>5341</v>
      </c>
      <c r="AS4358" t="s">
        <v>1851</v>
      </c>
      <c r="AT4358" t="s">
        <v>82</v>
      </c>
      <c r="AW4358" t="s">
        <v>340</v>
      </c>
      <c r="AX4358" t="s">
        <v>340</v>
      </c>
      <c r="AY4358" t="s">
        <v>345</v>
      </c>
      <c r="AZ4358" t="s">
        <v>346</v>
      </c>
      <c r="BY4358" t="s">
        <v>342</v>
      </c>
      <c r="EQ4358">
        <v>243643</v>
      </c>
      <c r="ER4358" t="s">
        <v>9979</v>
      </c>
      <c r="EV4358">
        <v>17289010</v>
      </c>
      <c r="EW4358">
        <v>928</v>
      </c>
      <c r="EX4358">
        <v>221275</v>
      </c>
      <c r="EY4358" t="s">
        <v>9980</v>
      </c>
      <c r="EZ4358">
        <v>1</v>
      </c>
      <c r="FC4358">
        <v>90443</v>
      </c>
      <c r="FD4358" t="s">
        <v>1274</v>
      </c>
    </row>
    <row r="4359" spans="1:160" x14ac:dyDescent="0.3">
      <c r="A4359" t="str">
        <f>VLOOKUP(B4359,Table2[],3,FALSE)</f>
        <v>Digital</v>
      </c>
      <c r="B4359" t="str">
        <f>IF(OR(ISNUMBER(FIND("QVC",Z4359)),ISNUMBER(FIND("QVC",AL4359))),"QVC",IF(OR(ISNUMBER(FIND("NCO",H4359)),ISNUMBER(FIND("NCO",Y4359))), "NCO", IF(AL4359="consumer","PMD.com",VLOOKUP(LEFT(H4359,2),Tables!$E$1:$F$11,2,FALSE))))</f>
        <v>PMD.com</v>
      </c>
      <c r="C4359">
        <f t="shared" si="204"/>
        <v>52460001</v>
      </c>
      <c r="D4359">
        <f t="shared" si="205"/>
        <v>1</v>
      </c>
      <c r="E4359" t="str">
        <f t="shared" ca="1" si="206"/>
        <v>shifted orders shipped</v>
      </c>
      <c r="F4359" t="s">
        <v>3539</v>
      </c>
      <c r="G4359" t="s">
        <v>335</v>
      </c>
      <c r="H4359" t="s">
        <v>2147</v>
      </c>
      <c r="I4359" s="6">
        <v>44007.451608796298</v>
      </c>
      <c r="J4359" t="s">
        <v>16</v>
      </c>
      <c r="K4359" s="6">
        <v>44013.74082175926</v>
      </c>
      <c r="M4359" t="s">
        <v>9981</v>
      </c>
      <c r="N4359" t="s">
        <v>9982</v>
      </c>
      <c r="Q4359" t="s">
        <v>9983</v>
      </c>
      <c r="R4359" t="s">
        <v>403</v>
      </c>
      <c r="S4359" t="s">
        <v>9984</v>
      </c>
      <c r="T4359" t="s">
        <v>338</v>
      </c>
      <c r="U4359" t="s">
        <v>530</v>
      </c>
      <c r="W4359" t="s">
        <v>9985</v>
      </c>
      <c r="Z4359" t="s">
        <v>9981</v>
      </c>
      <c r="AA4359" t="s">
        <v>9982</v>
      </c>
      <c r="AD4359" t="s">
        <v>9983</v>
      </c>
      <c r="AE4359" t="s">
        <v>403</v>
      </c>
      <c r="AF4359" t="s">
        <v>9984</v>
      </c>
      <c r="AG4359" t="s">
        <v>338</v>
      </c>
      <c r="AH4359" t="s">
        <v>530</v>
      </c>
      <c r="AJ4359" t="s">
        <v>9985</v>
      </c>
      <c r="AL4359" t="s">
        <v>339</v>
      </c>
      <c r="AM4359">
        <v>1</v>
      </c>
      <c r="AN4359">
        <v>1</v>
      </c>
      <c r="AO4359">
        <v>14007</v>
      </c>
      <c r="AQ4359">
        <v>127157</v>
      </c>
      <c r="AR4359">
        <v>52460001</v>
      </c>
      <c r="AS4359" t="s">
        <v>972</v>
      </c>
      <c r="AT4359" t="s">
        <v>76</v>
      </c>
      <c r="AW4359" t="s">
        <v>340</v>
      </c>
      <c r="AX4359" t="s">
        <v>340</v>
      </c>
      <c r="AY4359" t="s">
        <v>341</v>
      </c>
      <c r="AZ4359">
        <v>0</v>
      </c>
      <c r="BY4359" t="s">
        <v>342</v>
      </c>
      <c r="EQ4359">
        <v>252044</v>
      </c>
      <c r="ER4359" t="s">
        <v>2148</v>
      </c>
      <c r="EV4359">
        <v>17273071</v>
      </c>
      <c r="EW4359">
        <v>928</v>
      </c>
      <c r="EX4359">
        <v>212122</v>
      </c>
      <c r="EY4359">
        <v>9.2748999964335493E+25</v>
      </c>
      <c r="EZ4359">
        <v>1</v>
      </c>
      <c r="FC4359">
        <v>52460001</v>
      </c>
      <c r="FD4359" t="s">
        <v>76</v>
      </c>
    </row>
    <row r="4360" spans="1:160" x14ac:dyDescent="0.3">
      <c r="A4360" t="str">
        <f>VLOOKUP(B4360,Table2[],3,FALSE)</f>
        <v>Digital</v>
      </c>
      <c r="B4360" t="str">
        <f>IF(OR(ISNUMBER(FIND("QVC",Z4360)),ISNUMBER(FIND("QVC",AL4360))),"QVC",IF(OR(ISNUMBER(FIND("NCO",H4360)),ISNUMBER(FIND("NCO",Y4360))), "NCO", IF(AL4360="consumer","PMD.com",VLOOKUP(LEFT(H4360,2),Tables!$E$1:$F$11,2,FALSE))))</f>
        <v>PMD.com</v>
      </c>
      <c r="C4360">
        <f t="shared" si="204"/>
        <v>5342</v>
      </c>
      <c r="D4360">
        <f t="shared" si="205"/>
        <v>1</v>
      </c>
      <c r="E4360" t="str">
        <f t="shared" ca="1" si="206"/>
        <v>shifted orders shipped</v>
      </c>
      <c r="F4360" t="s">
        <v>3539</v>
      </c>
      <c r="G4360" t="s">
        <v>335</v>
      </c>
      <c r="H4360" t="s">
        <v>2165</v>
      </c>
      <c r="I4360" s="6">
        <v>44007.451192129629</v>
      </c>
      <c r="J4360" t="s">
        <v>16</v>
      </c>
      <c r="K4360" s="6">
        <v>44013.741087962961</v>
      </c>
      <c r="M4360" t="s">
        <v>9986</v>
      </c>
      <c r="N4360" t="s">
        <v>9987</v>
      </c>
      <c r="Q4360" t="s">
        <v>2257</v>
      </c>
      <c r="R4360" t="s">
        <v>375</v>
      </c>
      <c r="S4360">
        <v>60142</v>
      </c>
      <c r="T4360" t="s">
        <v>338</v>
      </c>
      <c r="U4360" t="s">
        <v>530</v>
      </c>
      <c r="W4360" t="s">
        <v>9988</v>
      </c>
      <c r="Z4360" t="s">
        <v>9986</v>
      </c>
      <c r="AA4360" t="s">
        <v>9987</v>
      </c>
      <c r="AD4360" t="s">
        <v>2257</v>
      </c>
      <c r="AE4360" t="s">
        <v>375</v>
      </c>
      <c r="AF4360">
        <v>60142</v>
      </c>
      <c r="AG4360" t="s">
        <v>338</v>
      </c>
      <c r="AH4360" t="s">
        <v>530</v>
      </c>
      <c r="AJ4360" t="s">
        <v>9988</v>
      </c>
      <c r="AL4360" t="s">
        <v>339</v>
      </c>
      <c r="AM4360">
        <v>1</v>
      </c>
      <c r="AN4360">
        <v>1</v>
      </c>
      <c r="AO4360">
        <v>13280</v>
      </c>
      <c r="AQ4360">
        <v>123849</v>
      </c>
      <c r="AR4360">
        <v>5342</v>
      </c>
      <c r="AS4360" t="s">
        <v>1885</v>
      </c>
      <c r="AT4360" t="s">
        <v>149</v>
      </c>
      <c r="AW4360" t="s">
        <v>340</v>
      </c>
      <c r="AX4360" t="s">
        <v>340</v>
      </c>
      <c r="AY4360" t="s">
        <v>345</v>
      </c>
      <c r="AZ4360" t="s">
        <v>346</v>
      </c>
      <c r="BY4360" t="s">
        <v>342</v>
      </c>
      <c r="EQ4360">
        <v>243460</v>
      </c>
      <c r="ER4360" t="s">
        <v>2166</v>
      </c>
      <c r="EV4360">
        <v>17273083</v>
      </c>
      <c r="EW4360">
        <v>928</v>
      </c>
      <c r="EX4360">
        <v>212134</v>
      </c>
      <c r="EY4360">
        <v>9.2748999964335493E+25</v>
      </c>
      <c r="EZ4360">
        <v>1</v>
      </c>
      <c r="FC4360">
        <v>5342</v>
      </c>
      <c r="FD4360" t="s">
        <v>149</v>
      </c>
    </row>
    <row r="4361" spans="1:160" x14ac:dyDescent="0.3">
      <c r="A4361" t="str">
        <f>VLOOKUP(B4361,Table2[],3,FALSE)</f>
        <v>Digital</v>
      </c>
      <c r="B4361" t="str">
        <f>IF(OR(ISNUMBER(FIND("QVC",Z4361)),ISNUMBER(FIND("QVC",AL4361))),"QVC",IF(OR(ISNUMBER(FIND("NCO",H4361)),ISNUMBER(FIND("NCO",Y4361))), "NCO", IF(AL4361="consumer","PMD.com",VLOOKUP(LEFT(H4361,2),Tables!$E$1:$F$11,2,FALSE))))</f>
        <v>PMD.com</v>
      </c>
      <c r="C4361">
        <f t="shared" si="204"/>
        <v>51410001</v>
      </c>
      <c r="D4361">
        <f t="shared" si="205"/>
        <v>1</v>
      </c>
      <c r="E4361" t="str">
        <f t="shared" ca="1" si="206"/>
        <v>MTD orders shipped</v>
      </c>
      <c r="F4361" t="s">
        <v>3539</v>
      </c>
      <c r="G4361" t="s">
        <v>335</v>
      </c>
      <c r="H4361" t="s">
        <v>9989</v>
      </c>
      <c r="I4361" s="6">
        <v>44013.599074074074</v>
      </c>
      <c r="J4361" t="s">
        <v>16</v>
      </c>
      <c r="K4361" s="6">
        <v>44013.741365740738</v>
      </c>
      <c r="M4361" t="s">
        <v>9990</v>
      </c>
      <c r="N4361" t="s">
        <v>9991</v>
      </c>
      <c r="O4361" t="s">
        <v>817</v>
      </c>
      <c r="Q4361" t="s">
        <v>9992</v>
      </c>
      <c r="R4361" t="s">
        <v>412</v>
      </c>
      <c r="S4361">
        <v>44512</v>
      </c>
      <c r="T4361" t="s">
        <v>338</v>
      </c>
      <c r="U4361" t="s">
        <v>530</v>
      </c>
      <c r="W4361" t="s">
        <v>9993</v>
      </c>
      <c r="Z4361" t="s">
        <v>9990</v>
      </c>
      <c r="AA4361" t="s">
        <v>9991</v>
      </c>
      <c r="AB4361" t="s">
        <v>817</v>
      </c>
      <c r="AD4361" t="s">
        <v>9992</v>
      </c>
      <c r="AE4361" t="s">
        <v>412</v>
      </c>
      <c r="AF4361">
        <v>44512</v>
      </c>
      <c r="AG4361" t="s">
        <v>338</v>
      </c>
      <c r="AH4361" t="s">
        <v>530</v>
      </c>
      <c r="AJ4361" t="s">
        <v>9993</v>
      </c>
      <c r="AL4361" t="s">
        <v>339</v>
      </c>
      <c r="AM4361">
        <v>1</v>
      </c>
      <c r="AN4361">
        <v>1</v>
      </c>
      <c r="AO4361">
        <v>10146</v>
      </c>
      <c r="AQ4361">
        <v>124431</v>
      </c>
      <c r="AR4361">
        <v>51410001</v>
      </c>
      <c r="AS4361" t="s">
        <v>2386</v>
      </c>
      <c r="AT4361" t="s">
        <v>81</v>
      </c>
      <c r="AW4361" t="s">
        <v>340</v>
      </c>
      <c r="AX4361" t="s">
        <v>340</v>
      </c>
      <c r="AY4361" t="s">
        <v>432</v>
      </c>
      <c r="AZ4361">
        <v>0</v>
      </c>
      <c r="BY4361" t="s">
        <v>342</v>
      </c>
      <c r="EQ4361">
        <v>253369</v>
      </c>
      <c r="ER4361" t="s">
        <v>9994</v>
      </c>
      <c r="EV4361">
        <v>17289416</v>
      </c>
      <c r="EW4361">
        <v>928</v>
      </c>
      <c r="EX4361">
        <v>221385</v>
      </c>
      <c r="EY4361" t="s">
        <v>9995</v>
      </c>
      <c r="EZ4361">
        <v>1</v>
      </c>
      <c r="FC4361">
        <v>51410001</v>
      </c>
      <c r="FD4361" t="s">
        <v>81</v>
      </c>
    </row>
    <row r="4362" spans="1:160" x14ac:dyDescent="0.3">
      <c r="A4362" t="str">
        <f>VLOOKUP(B4362,Table2[],3,FALSE)</f>
        <v>Digital</v>
      </c>
      <c r="B4362" t="str">
        <f>IF(OR(ISNUMBER(FIND("QVC",Z4362)),ISNUMBER(FIND("QVC",AL4362))),"QVC",IF(OR(ISNUMBER(FIND("NCO",H4362)),ISNUMBER(FIND("NCO",Y4362))), "NCO", IF(AL4362="consumer","PMD.com",VLOOKUP(LEFT(H4362,2),Tables!$E$1:$F$11,2,FALSE))))</f>
        <v>PMD.com</v>
      </c>
      <c r="C4362">
        <f t="shared" si="204"/>
        <v>51090030</v>
      </c>
      <c r="D4362">
        <f t="shared" si="205"/>
        <v>1</v>
      </c>
      <c r="E4362" t="str">
        <f t="shared" ca="1" si="206"/>
        <v>MTD orders shipped</v>
      </c>
      <c r="F4362" t="s">
        <v>3539</v>
      </c>
      <c r="G4362" t="s">
        <v>335</v>
      </c>
      <c r="H4362" t="s">
        <v>9989</v>
      </c>
      <c r="I4362" s="6">
        <v>44013.599074074074</v>
      </c>
      <c r="J4362" t="s">
        <v>16</v>
      </c>
      <c r="K4362" s="6">
        <v>44013.741365740738</v>
      </c>
      <c r="M4362" t="s">
        <v>9990</v>
      </c>
      <c r="N4362" t="s">
        <v>9991</v>
      </c>
      <c r="O4362" t="s">
        <v>817</v>
      </c>
      <c r="Q4362" t="s">
        <v>9992</v>
      </c>
      <c r="R4362" t="s">
        <v>412</v>
      </c>
      <c r="S4362">
        <v>44512</v>
      </c>
      <c r="T4362" t="s">
        <v>338</v>
      </c>
      <c r="U4362" t="s">
        <v>530</v>
      </c>
      <c r="W4362" t="s">
        <v>9993</v>
      </c>
      <c r="Z4362" t="s">
        <v>9990</v>
      </c>
      <c r="AA4362" t="s">
        <v>9991</v>
      </c>
      <c r="AB4362" t="s">
        <v>817</v>
      </c>
      <c r="AD4362" t="s">
        <v>9992</v>
      </c>
      <c r="AE4362" t="s">
        <v>412</v>
      </c>
      <c r="AF4362">
        <v>44512</v>
      </c>
      <c r="AG4362" t="s">
        <v>338</v>
      </c>
      <c r="AH4362" t="s">
        <v>530</v>
      </c>
      <c r="AJ4362" t="s">
        <v>9993</v>
      </c>
      <c r="AL4362" t="s">
        <v>339</v>
      </c>
      <c r="AM4362">
        <v>1</v>
      </c>
      <c r="AN4362">
        <v>1</v>
      </c>
      <c r="AO4362">
        <v>6688</v>
      </c>
      <c r="AQ4362">
        <v>125960</v>
      </c>
      <c r="AR4362">
        <v>51090030</v>
      </c>
      <c r="AS4362" t="s">
        <v>3043</v>
      </c>
      <c r="AT4362" t="s">
        <v>628</v>
      </c>
      <c r="AW4362" t="s">
        <v>343</v>
      </c>
      <c r="BY4362" t="s">
        <v>342</v>
      </c>
      <c r="BZ4362" t="b">
        <v>0</v>
      </c>
      <c r="EQ4362">
        <v>243047</v>
      </c>
      <c r="ER4362" t="s">
        <v>9994</v>
      </c>
      <c r="EV4362">
        <v>17289416</v>
      </c>
      <c r="EW4362">
        <v>928</v>
      </c>
      <c r="EX4362">
        <v>221385</v>
      </c>
      <c r="EY4362" t="s">
        <v>9995</v>
      </c>
      <c r="EZ4362">
        <v>1</v>
      </c>
      <c r="FC4362">
        <v>95379</v>
      </c>
      <c r="FD4362" t="s">
        <v>985</v>
      </c>
    </row>
    <row r="4363" spans="1:160" x14ac:dyDescent="0.3">
      <c r="A4363" t="str">
        <f>VLOOKUP(B4363,Table2[],3,FALSE)</f>
        <v>Digital</v>
      </c>
      <c r="B4363" t="str">
        <f>IF(OR(ISNUMBER(FIND("QVC",Z4363)),ISNUMBER(FIND("QVC",AL4363))),"QVC",IF(OR(ISNUMBER(FIND("NCO",H4363)),ISNUMBER(FIND("NCO",Y4363))), "NCO", IF(AL4363="consumer","PMD.com",VLOOKUP(LEFT(H4363,2),Tables!$E$1:$F$11,2,FALSE))))</f>
        <v>PMD.com</v>
      </c>
      <c r="C4363">
        <f t="shared" si="204"/>
        <v>51070001</v>
      </c>
      <c r="D4363">
        <f t="shared" si="205"/>
        <v>1</v>
      </c>
      <c r="E4363" t="str">
        <f t="shared" ca="1" si="206"/>
        <v>MTD orders shipped</v>
      </c>
      <c r="F4363" t="s">
        <v>3539</v>
      </c>
      <c r="G4363" t="s">
        <v>335</v>
      </c>
      <c r="H4363" t="s">
        <v>9989</v>
      </c>
      <c r="I4363" s="6">
        <v>44013.599074074074</v>
      </c>
      <c r="J4363" t="s">
        <v>16</v>
      </c>
      <c r="K4363" s="6">
        <v>44013.741365740738</v>
      </c>
      <c r="M4363" t="s">
        <v>9990</v>
      </c>
      <c r="N4363" t="s">
        <v>9991</v>
      </c>
      <c r="O4363" t="s">
        <v>817</v>
      </c>
      <c r="Q4363" t="s">
        <v>9992</v>
      </c>
      <c r="R4363" t="s">
        <v>412</v>
      </c>
      <c r="S4363">
        <v>44512</v>
      </c>
      <c r="T4363" t="s">
        <v>338</v>
      </c>
      <c r="U4363" t="s">
        <v>530</v>
      </c>
      <c r="W4363" t="s">
        <v>9993</v>
      </c>
      <c r="Z4363" t="s">
        <v>9990</v>
      </c>
      <c r="AA4363" t="s">
        <v>9991</v>
      </c>
      <c r="AB4363" t="s">
        <v>817</v>
      </c>
      <c r="AD4363" t="s">
        <v>9992</v>
      </c>
      <c r="AE4363" t="s">
        <v>412</v>
      </c>
      <c r="AF4363">
        <v>44512</v>
      </c>
      <c r="AG4363" t="s">
        <v>338</v>
      </c>
      <c r="AH4363" t="s">
        <v>530</v>
      </c>
      <c r="AJ4363" t="s">
        <v>9993</v>
      </c>
      <c r="AL4363" t="s">
        <v>339</v>
      </c>
      <c r="AM4363">
        <v>1</v>
      </c>
      <c r="AN4363">
        <v>1</v>
      </c>
      <c r="AO4363">
        <v>10147</v>
      </c>
      <c r="AQ4363">
        <v>124429</v>
      </c>
      <c r="AR4363">
        <v>51070001</v>
      </c>
      <c r="AS4363" t="s">
        <v>1886</v>
      </c>
      <c r="AT4363" t="s">
        <v>45</v>
      </c>
      <c r="AW4363" t="s">
        <v>343</v>
      </c>
      <c r="BY4363" t="s">
        <v>342</v>
      </c>
      <c r="EQ4363">
        <v>251956</v>
      </c>
      <c r="ER4363" t="s">
        <v>9994</v>
      </c>
      <c r="EV4363">
        <v>17289416</v>
      </c>
      <c r="EW4363">
        <v>928</v>
      </c>
      <c r="EX4363">
        <v>221385</v>
      </c>
      <c r="EY4363" t="s">
        <v>9995</v>
      </c>
      <c r="EZ4363">
        <v>1</v>
      </c>
      <c r="FC4363">
        <v>51070001</v>
      </c>
      <c r="FD4363" t="s">
        <v>45</v>
      </c>
    </row>
    <row r="4364" spans="1:160" x14ac:dyDescent="0.3">
      <c r="A4364" t="str">
        <f>VLOOKUP(B4364,Table2[],3,FALSE)</f>
        <v>Digital</v>
      </c>
      <c r="B4364" t="str">
        <f>IF(OR(ISNUMBER(FIND("QVC",Z4364)),ISNUMBER(FIND("QVC",AL4364))),"QVC",IF(OR(ISNUMBER(FIND("NCO",H4364)),ISNUMBER(FIND("NCO",Y4364))), "NCO", IF(AL4364="consumer","PMD.com",VLOOKUP(LEFT(H4364,2),Tables!$E$1:$F$11,2,FALSE))))</f>
        <v>PMD.com</v>
      </c>
      <c r="C4364">
        <f t="shared" ref="C4364:C4427" si="207">AR4364</f>
        <v>52460001</v>
      </c>
      <c r="D4364">
        <f t="shared" ref="D4364:D4427" si="208">AN4364</f>
        <v>1</v>
      </c>
      <c r="E4364" t="str">
        <f t="shared" ca="1" si="206"/>
        <v>MTD orders shipped</v>
      </c>
      <c r="F4364" t="s">
        <v>3539</v>
      </c>
      <c r="G4364" t="s">
        <v>335</v>
      </c>
      <c r="H4364" t="s">
        <v>9989</v>
      </c>
      <c r="I4364" s="6">
        <v>44013.599074074074</v>
      </c>
      <c r="J4364" t="s">
        <v>16</v>
      </c>
      <c r="K4364" s="6">
        <v>44013.741365740738</v>
      </c>
      <c r="M4364" t="s">
        <v>9990</v>
      </c>
      <c r="N4364" t="s">
        <v>9991</v>
      </c>
      <c r="O4364" t="s">
        <v>817</v>
      </c>
      <c r="Q4364" t="s">
        <v>9992</v>
      </c>
      <c r="R4364" t="s">
        <v>412</v>
      </c>
      <c r="S4364">
        <v>44512</v>
      </c>
      <c r="T4364" t="s">
        <v>338</v>
      </c>
      <c r="U4364" t="s">
        <v>530</v>
      </c>
      <c r="W4364" t="s">
        <v>9993</v>
      </c>
      <c r="Z4364" t="s">
        <v>9990</v>
      </c>
      <c r="AA4364" t="s">
        <v>9991</v>
      </c>
      <c r="AB4364" t="s">
        <v>817</v>
      </c>
      <c r="AD4364" t="s">
        <v>9992</v>
      </c>
      <c r="AE4364" t="s">
        <v>412</v>
      </c>
      <c r="AF4364">
        <v>44512</v>
      </c>
      <c r="AG4364" t="s">
        <v>338</v>
      </c>
      <c r="AH4364" t="s">
        <v>530</v>
      </c>
      <c r="AJ4364" t="s">
        <v>9993</v>
      </c>
      <c r="AL4364" t="s">
        <v>339</v>
      </c>
      <c r="AM4364">
        <v>1</v>
      </c>
      <c r="AN4364">
        <v>1</v>
      </c>
      <c r="AO4364">
        <v>14007</v>
      </c>
      <c r="AQ4364">
        <v>127157</v>
      </c>
      <c r="AR4364">
        <v>52460001</v>
      </c>
      <c r="AS4364" t="s">
        <v>972</v>
      </c>
      <c r="AT4364" t="s">
        <v>76</v>
      </c>
      <c r="AW4364" t="s">
        <v>340</v>
      </c>
      <c r="AX4364" t="s">
        <v>340</v>
      </c>
      <c r="AY4364" t="s">
        <v>341</v>
      </c>
      <c r="AZ4364">
        <v>0</v>
      </c>
      <c r="BY4364" t="s">
        <v>342</v>
      </c>
      <c r="EQ4364">
        <v>252044</v>
      </c>
      <c r="ER4364" t="s">
        <v>9994</v>
      </c>
      <c r="EV4364">
        <v>17289416</v>
      </c>
      <c r="EW4364">
        <v>928</v>
      </c>
      <c r="EX4364">
        <v>221385</v>
      </c>
      <c r="EY4364" t="s">
        <v>9995</v>
      </c>
      <c r="EZ4364">
        <v>1</v>
      </c>
      <c r="FC4364">
        <v>52460001</v>
      </c>
      <c r="FD4364" t="s">
        <v>76</v>
      </c>
    </row>
    <row r="4365" spans="1:160" x14ac:dyDescent="0.3">
      <c r="A4365" t="str">
        <f>VLOOKUP(B4365,Table2[],3,FALSE)</f>
        <v>Digital</v>
      </c>
      <c r="B4365" t="str">
        <f>IF(OR(ISNUMBER(FIND("QVC",Z4365)),ISNUMBER(FIND("QVC",AL4365))),"QVC",IF(OR(ISNUMBER(FIND("NCO",H4365)),ISNUMBER(FIND("NCO",Y4365))), "NCO", IF(AL4365="consumer","PMD.com",VLOOKUP(LEFT(H4365,2),Tables!$E$1:$F$11,2,FALSE))))</f>
        <v>PMD.com</v>
      </c>
      <c r="C4365">
        <f t="shared" si="207"/>
        <v>55110001</v>
      </c>
      <c r="D4365">
        <f t="shared" si="208"/>
        <v>1</v>
      </c>
      <c r="E4365" t="str">
        <f t="shared" ca="1" si="206"/>
        <v>MTD orders shipped</v>
      </c>
      <c r="F4365" t="s">
        <v>3539</v>
      </c>
      <c r="G4365" t="s">
        <v>335</v>
      </c>
      <c r="H4365" t="s">
        <v>9989</v>
      </c>
      <c r="I4365" s="6">
        <v>44013.599074074074</v>
      </c>
      <c r="J4365" t="s">
        <v>16</v>
      </c>
      <c r="K4365" s="6">
        <v>44013.741365740738</v>
      </c>
      <c r="M4365" t="s">
        <v>9990</v>
      </c>
      <c r="N4365" t="s">
        <v>9991</v>
      </c>
      <c r="O4365" t="s">
        <v>817</v>
      </c>
      <c r="Q4365" t="s">
        <v>9992</v>
      </c>
      <c r="R4365" t="s">
        <v>412</v>
      </c>
      <c r="S4365">
        <v>44512</v>
      </c>
      <c r="T4365" t="s">
        <v>338</v>
      </c>
      <c r="U4365" t="s">
        <v>530</v>
      </c>
      <c r="W4365" t="s">
        <v>9993</v>
      </c>
      <c r="Z4365" t="s">
        <v>9990</v>
      </c>
      <c r="AA4365" t="s">
        <v>9991</v>
      </c>
      <c r="AB4365" t="s">
        <v>817</v>
      </c>
      <c r="AD4365" t="s">
        <v>9992</v>
      </c>
      <c r="AE4365" t="s">
        <v>412</v>
      </c>
      <c r="AF4365">
        <v>44512</v>
      </c>
      <c r="AG4365" t="s">
        <v>338</v>
      </c>
      <c r="AH4365" t="s">
        <v>530</v>
      </c>
      <c r="AJ4365" t="s">
        <v>9993</v>
      </c>
      <c r="AL4365" t="s">
        <v>339</v>
      </c>
      <c r="AM4365">
        <v>1</v>
      </c>
      <c r="AN4365">
        <v>1</v>
      </c>
      <c r="AO4365">
        <v>6371</v>
      </c>
      <c r="AQ4365">
        <v>124056</v>
      </c>
      <c r="AR4365">
        <v>55110001</v>
      </c>
      <c r="AS4365" t="s">
        <v>127</v>
      </c>
      <c r="AT4365" t="s">
        <v>128</v>
      </c>
      <c r="AW4365" t="s">
        <v>340</v>
      </c>
      <c r="AX4365" t="s">
        <v>340</v>
      </c>
      <c r="AY4365" t="s">
        <v>382</v>
      </c>
      <c r="AZ4365">
        <v>0</v>
      </c>
      <c r="BY4365" t="s">
        <v>342</v>
      </c>
      <c r="EQ4365">
        <v>238807</v>
      </c>
      <c r="ER4365" t="s">
        <v>9994</v>
      </c>
      <c r="EV4365">
        <v>17289416</v>
      </c>
      <c r="EW4365">
        <v>928</v>
      </c>
      <c r="EX4365">
        <v>221385</v>
      </c>
      <c r="EY4365" t="s">
        <v>9995</v>
      </c>
      <c r="EZ4365">
        <v>1</v>
      </c>
      <c r="FC4365">
        <v>55110001</v>
      </c>
      <c r="FD4365" t="s">
        <v>128</v>
      </c>
    </row>
    <row r="4366" spans="1:160" x14ac:dyDescent="0.3">
      <c r="A4366" t="str">
        <f>VLOOKUP(B4366,Table2[],3,FALSE)</f>
        <v>Digital</v>
      </c>
      <c r="B4366" t="str">
        <f>IF(OR(ISNUMBER(FIND("QVC",Z4366)),ISNUMBER(FIND("QVC",AL4366))),"QVC",IF(OR(ISNUMBER(FIND("NCO",H4366)),ISNUMBER(FIND("NCO",Y4366))), "NCO", IF(AL4366="consumer","PMD.com",VLOOKUP(LEFT(H4366,2),Tables!$E$1:$F$11,2,FALSE))))</f>
        <v>PMD.com</v>
      </c>
      <c r="C4366">
        <f t="shared" si="207"/>
        <v>51080001</v>
      </c>
      <c r="D4366">
        <f t="shared" si="208"/>
        <v>1</v>
      </c>
      <c r="E4366" t="str">
        <f t="shared" ca="1" si="206"/>
        <v>MTD orders shipped</v>
      </c>
      <c r="F4366" t="s">
        <v>3539</v>
      </c>
      <c r="G4366" t="s">
        <v>335</v>
      </c>
      <c r="H4366" t="s">
        <v>9989</v>
      </c>
      <c r="I4366" s="6">
        <v>44013.599074074074</v>
      </c>
      <c r="J4366" t="s">
        <v>16</v>
      </c>
      <c r="K4366" s="6">
        <v>44013.741365740738</v>
      </c>
      <c r="M4366" t="s">
        <v>9990</v>
      </c>
      <c r="N4366" t="s">
        <v>9991</v>
      </c>
      <c r="O4366" t="s">
        <v>817</v>
      </c>
      <c r="Q4366" t="s">
        <v>9992</v>
      </c>
      <c r="R4366" t="s">
        <v>412</v>
      </c>
      <c r="S4366">
        <v>44512</v>
      </c>
      <c r="T4366" t="s">
        <v>338</v>
      </c>
      <c r="U4366" t="s">
        <v>530</v>
      </c>
      <c r="W4366" t="s">
        <v>9993</v>
      </c>
      <c r="Z4366" t="s">
        <v>9990</v>
      </c>
      <c r="AA4366" t="s">
        <v>9991</v>
      </c>
      <c r="AB4366" t="s">
        <v>817</v>
      </c>
      <c r="AD4366" t="s">
        <v>9992</v>
      </c>
      <c r="AE4366" t="s">
        <v>412</v>
      </c>
      <c r="AF4366">
        <v>44512</v>
      </c>
      <c r="AG4366" t="s">
        <v>338</v>
      </c>
      <c r="AH4366" t="s">
        <v>530</v>
      </c>
      <c r="AJ4366" t="s">
        <v>9993</v>
      </c>
      <c r="AL4366" t="s">
        <v>339</v>
      </c>
      <c r="AM4366">
        <v>1</v>
      </c>
      <c r="AN4366">
        <v>1</v>
      </c>
      <c r="AO4366">
        <v>19656</v>
      </c>
      <c r="AQ4366">
        <v>124645</v>
      </c>
      <c r="AR4366">
        <v>51080001</v>
      </c>
      <c r="AS4366" t="s">
        <v>988</v>
      </c>
      <c r="AT4366" t="s">
        <v>57</v>
      </c>
      <c r="AW4366" t="s">
        <v>343</v>
      </c>
      <c r="BY4366" t="s">
        <v>342</v>
      </c>
      <c r="EQ4366">
        <v>251119</v>
      </c>
      <c r="ER4366" t="s">
        <v>9994</v>
      </c>
      <c r="EV4366">
        <v>17289416</v>
      </c>
      <c r="EW4366">
        <v>928</v>
      </c>
      <c r="EX4366">
        <v>221385</v>
      </c>
      <c r="EY4366" t="s">
        <v>9995</v>
      </c>
      <c r="EZ4366">
        <v>1</v>
      </c>
      <c r="FC4366">
        <v>51080001</v>
      </c>
      <c r="FD4366" t="s">
        <v>57</v>
      </c>
    </row>
    <row r="4367" spans="1:160" x14ac:dyDescent="0.3">
      <c r="A4367" t="str">
        <f>VLOOKUP(B4367,Table2[],3,FALSE)</f>
        <v>Digital</v>
      </c>
      <c r="B4367" t="str">
        <f>IF(OR(ISNUMBER(FIND("QVC",Z4367)),ISNUMBER(FIND("QVC",AL4367))),"QVC",IF(OR(ISNUMBER(FIND("NCO",H4367)),ISNUMBER(FIND("NCO",Y4367))), "NCO", IF(AL4367="consumer","PMD.com",VLOOKUP(LEFT(H4367,2),Tables!$E$1:$F$11,2,FALSE))))</f>
        <v>PMD.com</v>
      </c>
      <c r="C4367">
        <f t="shared" si="207"/>
        <v>51010010</v>
      </c>
      <c r="D4367">
        <f t="shared" si="208"/>
        <v>1</v>
      </c>
      <c r="E4367" t="str">
        <f t="shared" ca="1" si="206"/>
        <v>MTD orders shipped</v>
      </c>
      <c r="F4367" t="s">
        <v>3539</v>
      </c>
      <c r="G4367" t="s">
        <v>335</v>
      </c>
      <c r="H4367" t="s">
        <v>9989</v>
      </c>
      <c r="I4367" s="6">
        <v>44013.599074074074</v>
      </c>
      <c r="J4367" t="s">
        <v>16</v>
      </c>
      <c r="K4367" s="6">
        <v>44013.741365740738</v>
      </c>
      <c r="M4367" t="s">
        <v>9990</v>
      </c>
      <c r="N4367" t="s">
        <v>9991</v>
      </c>
      <c r="O4367" t="s">
        <v>817</v>
      </c>
      <c r="Q4367" t="s">
        <v>9992</v>
      </c>
      <c r="R4367" t="s">
        <v>412</v>
      </c>
      <c r="S4367">
        <v>44512</v>
      </c>
      <c r="T4367" t="s">
        <v>338</v>
      </c>
      <c r="U4367" t="s">
        <v>530</v>
      </c>
      <c r="W4367" t="s">
        <v>9993</v>
      </c>
      <c r="Z4367" t="s">
        <v>9990</v>
      </c>
      <c r="AA4367" t="s">
        <v>9991</v>
      </c>
      <c r="AB4367" t="s">
        <v>817</v>
      </c>
      <c r="AD4367" t="s">
        <v>9992</v>
      </c>
      <c r="AE4367" t="s">
        <v>412</v>
      </c>
      <c r="AF4367">
        <v>44512</v>
      </c>
      <c r="AG4367" t="s">
        <v>338</v>
      </c>
      <c r="AH4367" t="s">
        <v>530</v>
      </c>
      <c r="AJ4367" t="s">
        <v>9993</v>
      </c>
      <c r="AL4367" t="s">
        <v>339</v>
      </c>
      <c r="AM4367">
        <v>1</v>
      </c>
      <c r="AN4367">
        <v>1</v>
      </c>
      <c r="AO4367">
        <v>11922</v>
      </c>
      <c r="AQ4367">
        <v>125659</v>
      </c>
      <c r="AR4367">
        <v>51010010</v>
      </c>
      <c r="AS4367" t="s">
        <v>1060</v>
      </c>
      <c r="AT4367" t="s">
        <v>170</v>
      </c>
      <c r="AW4367" t="s">
        <v>343</v>
      </c>
      <c r="BY4367" t="s">
        <v>342</v>
      </c>
      <c r="EQ4367">
        <v>247972</v>
      </c>
      <c r="ER4367" t="s">
        <v>9994</v>
      </c>
      <c r="EV4367">
        <v>17289416</v>
      </c>
      <c r="EW4367">
        <v>928</v>
      </c>
      <c r="EX4367">
        <v>221385</v>
      </c>
      <c r="EY4367" t="s">
        <v>9995</v>
      </c>
      <c r="EZ4367">
        <v>1</v>
      </c>
      <c r="FC4367">
        <v>95379</v>
      </c>
      <c r="FD4367" t="s">
        <v>985</v>
      </c>
    </row>
    <row r="4368" spans="1:160" x14ac:dyDescent="0.3">
      <c r="A4368" t="str">
        <f>VLOOKUP(B4368,Table2[],3,FALSE)</f>
        <v>Digital</v>
      </c>
      <c r="B4368" t="str">
        <f>IF(OR(ISNUMBER(FIND("QVC",Z4368)),ISNUMBER(FIND("QVC",AL4368))),"QVC",IF(OR(ISNUMBER(FIND("NCO",H4368)),ISNUMBER(FIND("NCO",Y4368))), "NCO", IF(AL4368="consumer","PMD.com",VLOOKUP(LEFT(H4368,2),Tables!$E$1:$F$11,2,FALSE))))</f>
        <v>PMD.com</v>
      </c>
      <c r="C4368">
        <f t="shared" si="207"/>
        <v>53450051</v>
      </c>
      <c r="D4368">
        <f t="shared" si="208"/>
        <v>1</v>
      </c>
      <c r="E4368" t="str">
        <f t="shared" ca="1" si="206"/>
        <v>MTD orders shipped</v>
      </c>
      <c r="F4368" t="s">
        <v>3539</v>
      </c>
      <c r="G4368" t="s">
        <v>335</v>
      </c>
      <c r="H4368" t="s">
        <v>9989</v>
      </c>
      <c r="I4368" s="6">
        <v>44013.599074074074</v>
      </c>
      <c r="J4368" t="s">
        <v>16</v>
      </c>
      <c r="K4368" s="6">
        <v>44013.741365740738</v>
      </c>
      <c r="M4368" t="s">
        <v>9990</v>
      </c>
      <c r="N4368" t="s">
        <v>9991</v>
      </c>
      <c r="O4368" t="s">
        <v>817</v>
      </c>
      <c r="Q4368" t="s">
        <v>9992</v>
      </c>
      <c r="R4368" t="s">
        <v>412</v>
      </c>
      <c r="S4368">
        <v>44512</v>
      </c>
      <c r="T4368" t="s">
        <v>338</v>
      </c>
      <c r="U4368" t="s">
        <v>530</v>
      </c>
      <c r="W4368" t="s">
        <v>9993</v>
      </c>
      <c r="Z4368" t="s">
        <v>9990</v>
      </c>
      <c r="AA4368" t="s">
        <v>9991</v>
      </c>
      <c r="AB4368" t="s">
        <v>817</v>
      </c>
      <c r="AD4368" t="s">
        <v>9992</v>
      </c>
      <c r="AE4368" t="s">
        <v>412</v>
      </c>
      <c r="AF4368">
        <v>44512</v>
      </c>
      <c r="AG4368" t="s">
        <v>338</v>
      </c>
      <c r="AH4368" t="s">
        <v>530</v>
      </c>
      <c r="AJ4368" t="s">
        <v>9993</v>
      </c>
      <c r="AL4368" t="s">
        <v>339</v>
      </c>
      <c r="AM4368">
        <v>1</v>
      </c>
      <c r="AN4368">
        <v>1</v>
      </c>
      <c r="AO4368">
        <v>59272</v>
      </c>
      <c r="AQ4368">
        <v>125624</v>
      </c>
      <c r="AR4368">
        <v>53450051</v>
      </c>
      <c r="AS4368" t="s">
        <v>865</v>
      </c>
      <c r="AT4368" t="s">
        <v>849</v>
      </c>
      <c r="AW4368" t="s">
        <v>343</v>
      </c>
      <c r="BY4368" t="s">
        <v>342</v>
      </c>
      <c r="EQ4368">
        <v>250837</v>
      </c>
      <c r="ER4368" t="s">
        <v>9994</v>
      </c>
      <c r="EV4368">
        <v>17289416</v>
      </c>
      <c r="EW4368">
        <v>928</v>
      </c>
      <c r="EX4368">
        <v>221385</v>
      </c>
      <c r="EY4368" t="s">
        <v>9995</v>
      </c>
      <c r="EZ4368">
        <v>1</v>
      </c>
      <c r="FC4368">
        <v>95379</v>
      </c>
      <c r="FD4368" t="s">
        <v>985</v>
      </c>
    </row>
    <row r="4369" spans="1:160" x14ac:dyDescent="0.3">
      <c r="A4369" t="str">
        <f>VLOOKUP(B4369,Table2[],3,FALSE)</f>
        <v>Digital</v>
      </c>
      <c r="B4369" t="str">
        <f>IF(OR(ISNUMBER(FIND("QVC",Z4369)),ISNUMBER(FIND("QVC",AL4369))),"QVC",IF(OR(ISNUMBER(FIND("NCO",H4369)),ISNUMBER(FIND("NCO",Y4369))), "NCO", IF(AL4369="consumer","PMD.com",VLOOKUP(LEFT(H4369,2),Tables!$E$1:$F$11,2,FALSE))))</f>
        <v>PMD.com</v>
      </c>
      <c r="C4369">
        <f t="shared" si="207"/>
        <v>52400001</v>
      </c>
      <c r="D4369">
        <f t="shared" si="208"/>
        <v>1</v>
      </c>
      <c r="E4369" t="str">
        <f t="shared" ca="1" si="206"/>
        <v>MTD orders shipped</v>
      </c>
      <c r="F4369" t="s">
        <v>3539</v>
      </c>
      <c r="G4369" t="s">
        <v>335</v>
      </c>
      <c r="H4369" t="s">
        <v>9989</v>
      </c>
      <c r="I4369" s="6">
        <v>44013.599074074074</v>
      </c>
      <c r="J4369" t="s">
        <v>16</v>
      </c>
      <c r="K4369" s="6">
        <v>44013.741365740738</v>
      </c>
      <c r="M4369" t="s">
        <v>9990</v>
      </c>
      <c r="N4369" t="s">
        <v>9991</v>
      </c>
      <c r="O4369" t="s">
        <v>817</v>
      </c>
      <c r="Q4369" t="s">
        <v>9992</v>
      </c>
      <c r="R4369" t="s">
        <v>412</v>
      </c>
      <c r="S4369">
        <v>44512</v>
      </c>
      <c r="T4369" t="s">
        <v>338</v>
      </c>
      <c r="U4369" t="s">
        <v>530</v>
      </c>
      <c r="W4369" t="s">
        <v>9993</v>
      </c>
      <c r="Z4369" t="s">
        <v>9990</v>
      </c>
      <c r="AA4369" t="s">
        <v>9991</v>
      </c>
      <c r="AB4369" t="s">
        <v>817</v>
      </c>
      <c r="AD4369" t="s">
        <v>9992</v>
      </c>
      <c r="AE4369" t="s">
        <v>412</v>
      </c>
      <c r="AF4369">
        <v>44512</v>
      </c>
      <c r="AG4369" t="s">
        <v>338</v>
      </c>
      <c r="AH4369" t="s">
        <v>530</v>
      </c>
      <c r="AJ4369" t="s">
        <v>9993</v>
      </c>
      <c r="AL4369" t="s">
        <v>339</v>
      </c>
      <c r="AM4369">
        <v>1</v>
      </c>
      <c r="AN4369">
        <v>1</v>
      </c>
      <c r="AO4369">
        <v>2895</v>
      </c>
      <c r="AQ4369">
        <v>124289</v>
      </c>
      <c r="AR4369">
        <v>52400001</v>
      </c>
      <c r="AS4369" t="s">
        <v>787</v>
      </c>
      <c r="AT4369" t="s">
        <v>115</v>
      </c>
      <c r="AW4369" t="s">
        <v>340</v>
      </c>
      <c r="AX4369" t="s">
        <v>340</v>
      </c>
      <c r="AY4369" t="s">
        <v>432</v>
      </c>
      <c r="AZ4369">
        <v>0</v>
      </c>
      <c r="BY4369" t="s">
        <v>342</v>
      </c>
      <c r="EQ4369">
        <v>251708</v>
      </c>
      <c r="ER4369" t="s">
        <v>9994</v>
      </c>
      <c r="EV4369">
        <v>17289416</v>
      </c>
      <c r="EW4369">
        <v>928</v>
      </c>
      <c r="EX4369">
        <v>221385</v>
      </c>
      <c r="EY4369" t="s">
        <v>9995</v>
      </c>
      <c r="EZ4369">
        <v>1</v>
      </c>
      <c r="FC4369">
        <v>52400001</v>
      </c>
      <c r="FD4369" t="s">
        <v>115</v>
      </c>
    </row>
    <row r="4370" spans="1:160" x14ac:dyDescent="0.3">
      <c r="A4370" t="str">
        <f>VLOOKUP(B4370,Table2[],3,FALSE)</f>
        <v>Digital</v>
      </c>
      <c r="B4370" t="str">
        <f>IF(OR(ISNUMBER(FIND("QVC",Z4370)),ISNUMBER(FIND("QVC",AL4370))),"QVC",IF(OR(ISNUMBER(FIND("NCO",H4370)),ISNUMBER(FIND("NCO",Y4370))), "NCO", IF(AL4370="consumer","PMD.com",VLOOKUP(LEFT(H4370,2),Tables!$E$1:$F$11,2,FALSE))))</f>
        <v>PMD.com</v>
      </c>
      <c r="C4370">
        <f t="shared" si="207"/>
        <v>5357</v>
      </c>
      <c r="D4370">
        <f t="shared" si="208"/>
        <v>1</v>
      </c>
      <c r="E4370" t="str">
        <f t="shared" ca="1" si="206"/>
        <v>MTD orders shipped</v>
      </c>
      <c r="F4370" t="s">
        <v>3539</v>
      </c>
      <c r="G4370" t="s">
        <v>335</v>
      </c>
      <c r="H4370" t="s">
        <v>9989</v>
      </c>
      <c r="I4370" s="6">
        <v>44013.599074074074</v>
      </c>
      <c r="J4370" t="s">
        <v>16</v>
      </c>
      <c r="K4370" s="6">
        <v>44013.741365740738</v>
      </c>
      <c r="M4370" t="s">
        <v>9990</v>
      </c>
      <c r="N4370" t="s">
        <v>9991</v>
      </c>
      <c r="O4370" t="s">
        <v>817</v>
      </c>
      <c r="Q4370" t="s">
        <v>9992</v>
      </c>
      <c r="R4370" t="s">
        <v>412</v>
      </c>
      <c r="S4370">
        <v>44512</v>
      </c>
      <c r="T4370" t="s">
        <v>338</v>
      </c>
      <c r="U4370" t="s">
        <v>530</v>
      </c>
      <c r="W4370" t="s">
        <v>9993</v>
      </c>
      <c r="Z4370" t="s">
        <v>9990</v>
      </c>
      <c r="AA4370" t="s">
        <v>9991</v>
      </c>
      <c r="AB4370" t="s">
        <v>817</v>
      </c>
      <c r="AD4370" t="s">
        <v>9992</v>
      </c>
      <c r="AE4370" t="s">
        <v>412</v>
      </c>
      <c r="AF4370">
        <v>44512</v>
      </c>
      <c r="AG4370" t="s">
        <v>338</v>
      </c>
      <c r="AH4370" t="s">
        <v>530</v>
      </c>
      <c r="AJ4370" t="s">
        <v>9993</v>
      </c>
      <c r="AL4370" t="s">
        <v>339</v>
      </c>
      <c r="AM4370">
        <v>1</v>
      </c>
      <c r="AN4370">
        <v>1</v>
      </c>
      <c r="AO4370">
        <v>15182</v>
      </c>
      <c r="AQ4370">
        <v>124521</v>
      </c>
      <c r="AR4370">
        <v>5357</v>
      </c>
      <c r="AS4370" t="s">
        <v>87</v>
      </c>
      <c r="AT4370" t="s">
        <v>88</v>
      </c>
      <c r="AW4370" t="s">
        <v>340</v>
      </c>
      <c r="AX4370" t="s">
        <v>340</v>
      </c>
      <c r="AY4370" t="s">
        <v>351</v>
      </c>
      <c r="AZ4370" t="s">
        <v>379</v>
      </c>
      <c r="BY4370" t="s">
        <v>342</v>
      </c>
      <c r="EQ4370">
        <v>249142</v>
      </c>
      <c r="ER4370" t="s">
        <v>9994</v>
      </c>
      <c r="EV4370">
        <v>17289416</v>
      </c>
      <c r="EW4370">
        <v>928</v>
      </c>
      <c r="EX4370">
        <v>221385</v>
      </c>
      <c r="EY4370" t="s">
        <v>9995</v>
      </c>
      <c r="EZ4370">
        <v>1</v>
      </c>
      <c r="FC4370">
        <v>5357</v>
      </c>
      <c r="FD4370" t="s">
        <v>88</v>
      </c>
    </row>
    <row r="4371" spans="1:160" x14ac:dyDescent="0.3">
      <c r="A4371" t="str">
        <f>VLOOKUP(B4371,Table2[],3,FALSE)</f>
        <v>Digital</v>
      </c>
      <c r="B4371" t="str">
        <f>IF(OR(ISNUMBER(FIND("QVC",Z4371)),ISNUMBER(FIND("QVC",AL4371))),"QVC",IF(OR(ISNUMBER(FIND("NCO",H4371)),ISNUMBER(FIND("NCO",Y4371))), "NCO", IF(AL4371="consumer","PMD.com",VLOOKUP(LEFT(H4371,2),Tables!$E$1:$F$11,2,FALSE))))</f>
        <v>PMD.com</v>
      </c>
      <c r="C4371">
        <f t="shared" si="207"/>
        <v>53200001</v>
      </c>
      <c r="D4371">
        <f t="shared" si="208"/>
        <v>1</v>
      </c>
      <c r="E4371" t="str">
        <f t="shared" ca="1" si="206"/>
        <v>MTD orders shipped</v>
      </c>
      <c r="F4371" t="s">
        <v>3539</v>
      </c>
      <c r="G4371" t="s">
        <v>335</v>
      </c>
      <c r="H4371" t="s">
        <v>9989</v>
      </c>
      <c r="I4371" s="6">
        <v>44013.599074074074</v>
      </c>
      <c r="J4371" t="s">
        <v>16</v>
      </c>
      <c r="K4371" s="6">
        <v>44013.741365740738</v>
      </c>
      <c r="M4371" t="s">
        <v>9990</v>
      </c>
      <c r="N4371" t="s">
        <v>9991</v>
      </c>
      <c r="O4371" t="s">
        <v>817</v>
      </c>
      <c r="Q4371" t="s">
        <v>9992</v>
      </c>
      <c r="R4371" t="s">
        <v>412</v>
      </c>
      <c r="S4371">
        <v>44512</v>
      </c>
      <c r="T4371" t="s">
        <v>338</v>
      </c>
      <c r="U4371" t="s">
        <v>530</v>
      </c>
      <c r="W4371" t="s">
        <v>9993</v>
      </c>
      <c r="Z4371" t="s">
        <v>9990</v>
      </c>
      <c r="AA4371" t="s">
        <v>9991</v>
      </c>
      <c r="AB4371" t="s">
        <v>817</v>
      </c>
      <c r="AD4371" t="s">
        <v>9992</v>
      </c>
      <c r="AE4371" t="s">
        <v>412</v>
      </c>
      <c r="AF4371">
        <v>44512</v>
      </c>
      <c r="AG4371" t="s">
        <v>338</v>
      </c>
      <c r="AH4371" t="s">
        <v>530</v>
      </c>
      <c r="AJ4371" t="s">
        <v>9993</v>
      </c>
      <c r="AL4371" t="s">
        <v>339</v>
      </c>
      <c r="AM4371">
        <v>1</v>
      </c>
      <c r="AN4371">
        <v>1</v>
      </c>
      <c r="AO4371">
        <v>15189</v>
      </c>
      <c r="AQ4371">
        <v>123906</v>
      </c>
      <c r="AR4371">
        <v>53200001</v>
      </c>
      <c r="AS4371" t="s">
        <v>973</v>
      </c>
      <c r="AT4371" t="s">
        <v>50</v>
      </c>
      <c r="AW4371" t="s">
        <v>340</v>
      </c>
      <c r="AX4371" t="s">
        <v>340</v>
      </c>
      <c r="AY4371" t="s">
        <v>357</v>
      </c>
      <c r="AZ4371" t="s">
        <v>363</v>
      </c>
      <c r="BY4371" t="s">
        <v>342</v>
      </c>
      <c r="EQ4371">
        <v>252156</v>
      </c>
      <c r="ER4371" t="s">
        <v>9994</v>
      </c>
      <c r="EV4371">
        <v>17289416</v>
      </c>
      <c r="EW4371">
        <v>928</v>
      </c>
      <c r="EX4371">
        <v>221385</v>
      </c>
      <c r="EY4371" t="s">
        <v>9995</v>
      </c>
      <c r="EZ4371">
        <v>1</v>
      </c>
      <c r="FC4371">
        <v>53200001</v>
      </c>
      <c r="FD4371" t="s">
        <v>50</v>
      </c>
    </row>
    <row r="4372" spans="1:160" x14ac:dyDescent="0.3">
      <c r="A4372" t="str">
        <f>VLOOKUP(B4372,Table2[],3,FALSE)</f>
        <v>Digital</v>
      </c>
      <c r="B4372" t="str">
        <f>IF(OR(ISNUMBER(FIND("QVC",Z4372)),ISNUMBER(FIND("QVC",AL4372))),"QVC",IF(OR(ISNUMBER(FIND("NCO",H4372)),ISNUMBER(FIND("NCO",Y4372))), "NCO", IF(AL4372="consumer","PMD.com",VLOOKUP(LEFT(H4372,2),Tables!$E$1:$F$11,2,FALSE))))</f>
        <v>PMD.com</v>
      </c>
      <c r="C4372">
        <f t="shared" si="207"/>
        <v>5341030</v>
      </c>
      <c r="D4372">
        <f t="shared" si="208"/>
        <v>1</v>
      </c>
      <c r="E4372" t="str">
        <f t="shared" ca="1" si="206"/>
        <v>MTD orders shipped</v>
      </c>
      <c r="F4372" t="s">
        <v>3539</v>
      </c>
      <c r="G4372" t="s">
        <v>335</v>
      </c>
      <c r="H4372" t="s">
        <v>9989</v>
      </c>
      <c r="I4372" s="6">
        <v>44013.599074074074</v>
      </c>
      <c r="J4372" t="s">
        <v>16</v>
      </c>
      <c r="K4372" s="6">
        <v>44013.741365740738</v>
      </c>
      <c r="M4372" t="s">
        <v>9990</v>
      </c>
      <c r="N4372" t="s">
        <v>9991</v>
      </c>
      <c r="O4372" t="s">
        <v>817</v>
      </c>
      <c r="Q4372" t="s">
        <v>9992</v>
      </c>
      <c r="R4372" t="s">
        <v>412</v>
      </c>
      <c r="S4372">
        <v>44512</v>
      </c>
      <c r="T4372" t="s">
        <v>338</v>
      </c>
      <c r="U4372" t="s">
        <v>530</v>
      </c>
      <c r="W4372" t="s">
        <v>9993</v>
      </c>
      <c r="Z4372" t="s">
        <v>9990</v>
      </c>
      <c r="AA4372" t="s">
        <v>9991</v>
      </c>
      <c r="AB4372" t="s">
        <v>817</v>
      </c>
      <c r="AD4372" t="s">
        <v>9992</v>
      </c>
      <c r="AE4372" t="s">
        <v>412</v>
      </c>
      <c r="AF4372">
        <v>44512</v>
      </c>
      <c r="AG4372" t="s">
        <v>338</v>
      </c>
      <c r="AH4372" t="s">
        <v>530</v>
      </c>
      <c r="AJ4372" t="s">
        <v>9993</v>
      </c>
      <c r="AL4372" t="s">
        <v>339</v>
      </c>
      <c r="AM4372">
        <v>1</v>
      </c>
      <c r="AN4372">
        <v>1</v>
      </c>
      <c r="AO4372">
        <v>12859</v>
      </c>
      <c r="AQ4372">
        <v>124642</v>
      </c>
      <c r="AR4372">
        <v>5341030</v>
      </c>
      <c r="AS4372" t="s">
        <v>925</v>
      </c>
      <c r="AT4372" t="s">
        <v>926</v>
      </c>
      <c r="AW4372" t="s">
        <v>366</v>
      </c>
      <c r="AX4372" t="s">
        <v>366</v>
      </c>
      <c r="AY4372" t="s">
        <v>345</v>
      </c>
      <c r="AZ4372" t="s">
        <v>346</v>
      </c>
      <c r="BY4372" t="s">
        <v>342</v>
      </c>
      <c r="EQ4372">
        <v>243275</v>
      </c>
      <c r="ER4372" t="s">
        <v>9994</v>
      </c>
      <c r="EV4372">
        <v>17289416</v>
      </c>
      <c r="EW4372">
        <v>928</v>
      </c>
      <c r="EX4372">
        <v>221385</v>
      </c>
      <c r="EY4372" t="s">
        <v>9995</v>
      </c>
      <c r="EZ4372">
        <v>1</v>
      </c>
      <c r="FC4372">
        <v>95379</v>
      </c>
      <c r="FD4372" t="s">
        <v>985</v>
      </c>
    </row>
    <row r="4373" spans="1:160" x14ac:dyDescent="0.3">
      <c r="A4373" t="str">
        <f>VLOOKUP(B4373,Table2[],3,FALSE)</f>
        <v>Digital</v>
      </c>
      <c r="B4373" t="str">
        <f>IF(OR(ISNUMBER(FIND("QVC",Z4373)),ISNUMBER(FIND("QVC",AL4373))),"QVC",IF(OR(ISNUMBER(FIND("NCO",H4373)),ISNUMBER(FIND("NCO",Y4373))), "NCO", IF(AL4373="consumer","PMD.com",VLOOKUP(LEFT(H4373,2),Tables!$E$1:$F$11,2,FALSE))))</f>
        <v>PMD.com</v>
      </c>
      <c r="C4373">
        <f t="shared" si="207"/>
        <v>5342</v>
      </c>
      <c r="D4373">
        <f t="shared" si="208"/>
        <v>1</v>
      </c>
      <c r="E4373" t="str">
        <f t="shared" ca="1" si="206"/>
        <v>shifted orders shipped</v>
      </c>
      <c r="F4373" t="s">
        <v>3539</v>
      </c>
      <c r="G4373" t="s">
        <v>335</v>
      </c>
      <c r="H4373" t="s">
        <v>2143</v>
      </c>
      <c r="I4373" s="6">
        <v>44007.451689814814</v>
      </c>
      <c r="J4373" t="s">
        <v>16</v>
      </c>
      <c r="K4373" s="6">
        <v>44013.741377314815</v>
      </c>
      <c r="M4373" t="s">
        <v>9996</v>
      </c>
      <c r="N4373" t="s">
        <v>9997</v>
      </c>
      <c r="Q4373" t="s">
        <v>1398</v>
      </c>
      <c r="R4373" t="s">
        <v>463</v>
      </c>
      <c r="S4373">
        <v>55803</v>
      </c>
      <c r="T4373" t="s">
        <v>338</v>
      </c>
      <c r="U4373" t="s">
        <v>530</v>
      </c>
      <c r="W4373" t="s">
        <v>9998</v>
      </c>
      <c r="Z4373" t="s">
        <v>9996</v>
      </c>
      <c r="AA4373" t="s">
        <v>9997</v>
      </c>
      <c r="AD4373" t="s">
        <v>1398</v>
      </c>
      <c r="AE4373" t="s">
        <v>463</v>
      </c>
      <c r="AF4373">
        <v>55803</v>
      </c>
      <c r="AG4373" t="s">
        <v>338</v>
      </c>
      <c r="AH4373" t="s">
        <v>530</v>
      </c>
      <c r="AJ4373" t="s">
        <v>9998</v>
      </c>
      <c r="AL4373" t="s">
        <v>339</v>
      </c>
      <c r="AM4373">
        <v>1</v>
      </c>
      <c r="AN4373">
        <v>1</v>
      </c>
      <c r="AO4373">
        <v>13280</v>
      </c>
      <c r="AQ4373">
        <v>123849</v>
      </c>
      <c r="AR4373">
        <v>5342</v>
      </c>
      <c r="AS4373" t="s">
        <v>1885</v>
      </c>
      <c r="AT4373" t="s">
        <v>149</v>
      </c>
      <c r="AW4373" t="s">
        <v>340</v>
      </c>
      <c r="AX4373" t="s">
        <v>340</v>
      </c>
      <c r="AY4373" t="s">
        <v>345</v>
      </c>
      <c r="AZ4373" t="s">
        <v>346</v>
      </c>
      <c r="BY4373" t="s">
        <v>342</v>
      </c>
      <c r="EQ4373">
        <v>243460</v>
      </c>
      <c r="ER4373" t="s">
        <v>2144</v>
      </c>
      <c r="EV4373">
        <v>17273069</v>
      </c>
      <c r="EW4373">
        <v>928</v>
      </c>
      <c r="EX4373">
        <v>212120</v>
      </c>
      <c r="EY4373">
        <v>9.2748999964335493E+25</v>
      </c>
      <c r="EZ4373">
        <v>1</v>
      </c>
      <c r="FC4373">
        <v>5342</v>
      </c>
      <c r="FD4373" t="s">
        <v>149</v>
      </c>
    </row>
    <row r="4374" spans="1:160" x14ac:dyDescent="0.3">
      <c r="A4374" t="str">
        <f>VLOOKUP(B4374,Table2[],3,FALSE)</f>
        <v>Digital</v>
      </c>
      <c r="B4374" t="str">
        <f>IF(OR(ISNUMBER(FIND("QVC",Z4374)),ISNUMBER(FIND("QVC",AL4374))),"QVC",IF(OR(ISNUMBER(FIND("NCO",H4374)),ISNUMBER(FIND("NCO",Y4374))), "NCO", IF(AL4374="consumer","PMD.com",VLOOKUP(LEFT(H4374,2),Tables!$E$1:$F$11,2,FALSE))))</f>
        <v>PMD.com</v>
      </c>
      <c r="C4374">
        <f t="shared" si="207"/>
        <v>53200001</v>
      </c>
      <c r="D4374">
        <f t="shared" si="208"/>
        <v>1</v>
      </c>
      <c r="E4374" t="str">
        <f t="shared" ca="1" si="206"/>
        <v>shifted orders shipped</v>
      </c>
      <c r="F4374" t="s">
        <v>3539</v>
      </c>
      <c r="G4374" t="s">
        <v>335</v>
      </c>
      <c r="H4374" t="s">
        <v>2149</v>
      </c>
      <c r="I4374" s="6">
        <v>44007.451562499999</v>
      </c>
      <c r="J4374" t="s">
        <v>16</v>
      </c>
      <c r="K4374" s="6">
        <v>44013.741620370369</v>
      </c>
      <c r="M4374" t="s">
        <v>9999</v>
      </c>
      <c r="N4374" t="s">
        <v>10000</v>
      </c>
      <c r="Q4374" t="s">
        <v>10001</v>
      </c>
      <c r="R4374" t="s">
        <v>376</v>
      </c>
      <c r="S4374">
        <v>75844</v>
      </c>
      <c r="T4374" t="s">
        <v>338</v>
      </c>
      <c r="U4374" t="s">
        <v>530</v>
      </c>
      <c r="W4374" t="s">
        <v>10002</v>
      </c>
      <c r="Z4374" t="s">
        <v>9999</v>
      </c>
      <c r="AA4374" t="s">
        <v>10000</v>
      </c>
      <c r="AD4374" t="s">
        <v>10001</v>
      </c>
      <c r="AE4374" t="s">
        <v>376</v>
      </c>
      <c r="AF4374">
        <v>75844</v>
      </c>
      <c r="AG4374" t="s">
        <v>338</v>
      </c>
      <c r="AH4374" t="s">
        <v>530</v>
      </c>
      <c r="AJ4374" t="s">
        <v>10002</v>
      </c>
      <c r="AL4374" t="s">
        <v>339</v>
      </c>
      <c r="AM4374">
        <v>1</v>
      </c>
      <c r="AN4374">
        <v>1</v>
      </c>
      <c r="AO4374">
        <v>15189</v>
      </c>
      <c r="AQ4374">
        <v>123906</v>
      </c>
      <c r="AR4374">
        <v>53200001</v>
      </c>
      <c r="AS4374" t="s">
        <v>973</v>
      </c>
      <c r="AT4374" t="s">
        <v>50</v>
      </c>
      <c r="AW4374" t="s">
        <v>340</v>
      </c>
      <c r="AX4374" t="s">
        <v>340</v>
      </c>
      <c r="AY4374" t="s">
        <v>357</v>
      </c>
      <c r="AZ4374" t="s">
        <v>363</v>
      </c>
      <c r="BY4374" t="s">
        <v>342</v>
      </c>
      <c r="EQ4374">
        <v>252156</v>
      </c>
      <c r="ER4374" t="s">
        <v>2150</v>
      </c>
      <c r="EV4374">
        <v>17273072</v>
      </c>
      <c r="EW4374">
        <v>928</v>
      </c>
      <c r="EX4374">
        <v>212123</v>
      </c>
      <c r="EY4374" t="s">
        <v>10003</v>
      </c>
      <c r="EZ4374">
        <v>1</v>
      </c>
      <c r="FC4374">
        <v>95071</v>
      </c>
      <c r="FD4374" t="s">
        <v>1477</v>
      </c>
    </row>
    <row r="4375" spans="1:160" x14ac:dyDescent="0.3">
      <c r="A4375" t="str">
        <f>VLOOKUP(B4375,Table2[],3,FALSE)</f>
        <v>Digital</v>
      </c>
      <c r="B4375" t="str">
        <f>IF(OR(ISNUMBER(FIND("QVC",Z4375)),ISNUMBER(FIND("QVC",AL4375))),"QVC",IF(OR(ISNUMBER(FIND("NCO",H4375)),ISNUMBER(FIND("NCO",Y4375))), "NCO", IF(AL4375="consumer","PMD.com",VLOOKUP(LEFT(H4375,2),Tables!$E$1:$F$11,2,FALSE))))</f>
        <v>PMD.com</v>
      </c>
      <c r="C4375">
        <f t="shared" si="207"/>
        <v>5341</v>
      </c>
      <c r="D4375">
        <f t="shared" si="208"/>
        <v>1</v>
      </c>
      <c r="E4375" t="str">
        <f t="shared" ca="1" si="206"/>
        <v>shifted orders shipped</v>
      </c>
      <c r="F4375" t="s">
        <v>3539</v>
      </c>
      <c r="G4375" t="s">
        <v>335</v>
      </c>
      <c r="H4375" t="s">
        <v>2149</v>
      </c>
      <c r="I4375" s="6">
        <v>44007.451562499999</v>
      </c>
      <c r="J4375" t="s">
        <v>16</v>
      </c>
      <c r="K4375" s="6">
        <v>44013.741620370369</v>
      </c>
      <c r="M4375" t="s">
        <v>9999</v>
      </c>
      <c r="N4375" t="s">
        <v>10000</v>
      </c>
      <c r="Q4375" t="s">
        <v>10001</v>
      </c>
      <c r="R4375" t="s">
        <v>376</v>
      </c>
      <c r="S4375">
        <v>75844</v>
      </c>
      <c r="T4375" t="s">
        <v>338</v>
      </c>
      <c r="U4375" t="s">
        <v>530</v>
      </c>
      <c r="W4375" t="s">
        <v>10002</v>
      </c>
      <c r="Z4375" t="s">
        <v>9999</v>
      </c>
      <c r="AA4375" t="s">
        <v>10000</v>
      </c>
      <c r="AD4375" t="s">
        <v>10001</v>
      </c>
      <c r="AE4375" t="s">
        <v>376</v>
      </c>
      <c r="AF4375">
        <v>75844</v>
      </c>
      <c r="AG4375" t="s">
        <v>338</v>
      </c>
      <c r="AH4375" t="s">
        <v>530</v>
      </c>
      <c r="AJ4375" t="s">
        <v>10002</v>
      </c>
      <c r="AL4375" t="s">
        <v>339</v>
      </c>
      <c r="AM4375">
        <v>1</v>
      </c>
      <c r="AN4375">
        <v>1</v>
      </c>
      <c r="AO4375">
        <v>15156</v>
      </c>
      <c r="AQ4375">
        <v>124187</v>
      </c>
      <c r="AR4375">
        <v>5341</v>
      </c>
      <c r="AS4375" t="s">
        <v>831</v>
      </c>
      <c r="AT4375" t="s">
        <v>82</v>
      </c>
      <c r="AW4375" t="s">
        <v>340</v>
      </c>
      <c r="AX4375" t="s">
        <v>340</v>
      </c>
      <c r="AY4375" t="s">
        <v>345</v>
      </c>
      <c r="AZ4375" t="s">
        <v>346</v>
      </c>
      <c r="BY4375" t="s">
        <v>342</v>
      </c>
      <c r="EQ4375">
        <v>244247</v>
      </c>
      <c r="ER4375" t="s">
        <v>2150</v>
      </c>
      <c r="EV4375">
        <v>17273072</v>
      </c>
      <c r="EW4375">
        <v>928</v>
      </c>
      <c r="EX4375">
        <v>212123</v>
      </c>
      <c r="EY4375" t="s">
        <v>10003</v>
      </c>
      <c r="EZ4375">
        <v>1</v>
      </c>
      <c r="FC4375">
        <v>95071</v>
      </c>
      <c r="FD4375" t="s">
        <v>1477</v>
      </c>
    </row>
    <row r="4376" spans="1:160" x14ac:dyDescent="0.3">
      <c r="A4376" t="str">
        <f>VLOOKUP(B4376,Table2[],3,FALSE)</f>
        <v>Digital</v>
      </c>
      <c r="B4376" t="str">
        <f>IF(OR(ISNUMBER(FIND("QVC",Z4376)),ISNUMBER(FIND("QVC",AL4376))),"QVC",IF(OR(ISNUMBER(FIND("NCO",H4376)),ISNUMBER(FIND("NCO",Y4376))), "NCO", IF(AL4376="consumer","PMD.com",VLOOKUP(LEFT(H4376,2),Tables!$E$1:$F$11,2,FALSE))))</f>
        <v>PMD.com</v>
      </c>
      <c r="C4376">
        <f t="shared" si="207"/>
        <v>53160001</v>
      </c>
      <c r="D4376">
        <f t="shared" si="208"/>
        <v>1</v>
      </c>
      <c r="E4376" t="str">
        <f t="shared" ca="1" si="206"/>
        <v>shifted orders shipped</v>
      </c>
      <c r="F4376" t="s">
        <v>3539</v>
      </c>
      <c r="G4376" t="s">
        <v>335</v>
      </c>
      <c r="H4376" t="s">
        <v>2341</v>
      </c>
      <c r="I4376" s="6">
        <v>44007.584189814814</v>
      </c>
      <c r="J4376" t="s">
        <v>16</v>
      </c>
      <c r="K4376" s="6">
        <v>44013.741643518515</v>
      </c>
      <c r="M4376" t="s">
        <v>10004</v>
      </c>
      <c r="N4376" t="s">
        <v>10005</v>
      </c>
      <c r="Q4376" t="s">
        <v>904</v>
      </c>
      <c r="R4376" t="s">
        <v>365</v>
      </c>
      <c r="S4376">
        <v>91436</v>
      </c>
      <c r="T4376" t="s">
        <v>338</v>
      </c>
      <c r="U4376" t="s">
        <v>530</v>
      </c>
      <c r="W4376" t="s">
        <v>10006</v>
      </c>
      <c r="Z4376" t="s">
        <v>10004</v>
      </c>
      <c r="AA4376" t="s">
        <v>10005</v>
      </c>
      <c r="AD4376" t="s">
        <v>904</v>
      </c>
      <c r="AE4376" t="s">
        <v>365</v>
      </c>
      <c r="AF4376">
        <v>91436</v>
      </c>
      <c r="AG4376" t="s">
        <v>338</v>
      </c>
      <c r="AH4376" t="s">
        <v>530</v>
      </c>
      <c r="AJ4376" t="s">
        <v>10006</v>
      </c>
      <c r="AL4376" t="s">
        <v>339</v>
      </c>
      <c r="AM4376">
        <v>1</v>
      </c>
      <c r="AN4376">
        <v>1</v>
      </c>
      <c r="AO4376">
        <v>4322</v>
      </c>
      <c r="AQ4376">
        <v>124007</v>
      </c>
      <c r="AR4376">
        <v>53160001</v>
      </c>
      <c r="AS4376" t="s">
        <v>1895</v>
      </c>
      <c r="AT4376" t="s">
        <v>119</v>
      </c>
      <c r="AW4376" t="s">
        <v>340</v>
      </c>
      <c r="AX4376" t="s">
        <v>340</v>
      </c>
      <c r="AY4376" t="s">
        <v>341</v>
      </c>
      <c r="AZ4376">
        <v>0</v>
      </c>
      <c r="BY4376" t="s">
        <v>342</v>
      </c>
      <c r="EQ4376">
        <v>252959</v>
      </c>
      <c r="ER4376" t="s">
        <v>2342</v>
      </c>
      <c r="EV4376">
        <v>17277839</v>
      </c>
      <c r="EW4376">
        <v>928</v>
      </c>
      <c r="EX4376">
        <v>215471</v>
      </c>
      <c r="EY4376">
        <v>9.2748999964335493E+25</v>
      </c>
      <c r="EZ4376">
        <v>1</v>
      </c>
      <c r="FC4376">
        <v>53160001</v>
      </c>
      <c r="FD4376" t="s">
        <v>119</v>
      </c>
    </row>
    <row r="4377" spans="1:160" x14ac:dyDescent="0.3">
      <c r="A4377" t="str">
        <f>VLOOKUP(B4377,Table2[],3,FALSE)</f>
        <v>Digital</v>
      </c>
      <c r="B4377" t="str">
        <f>IF(OR(ISNUMBER(FIND("QVC",Z4377)),ISNUMBER(FIND("QVC",AL4377))),"QVC",IF(OR(ISNUMBER(FIND("NCO",H4377)),ISNUMBER(FIND("NCO",Y4377))), "NCO", IF(AL4377="consumer","PMD.com",VLOOKUP(LEFT(H4377,2),Tables!$E$1:$F$11,2,FALSE))))</f>
        <v>PMD.com</v>
      </c>
      <c r="C4377">
        <f t="shared" si="207"/>
        <v>5236</v>
      </c>
      <c r="D4377">
        <f t="shared" si="208"/>
        <v>1</v>
      </c>
      <c r="E4377" t="str">
        <f t="shared" ca="1" si="206"/>
        <v>MTD orders shipped</v>
      </c>
      <c r="F4377" t="s">
        <v>3539</v>
      </c>
      <c r="G4377" t="s">
        <v>335</v>
      </c>
      <c r="H4377" t="s">
        <v>10007</v>
      </c>
      <c r="I4377" s="6">
        <v>44013.569826388892</v>
      </c>
      <c r="J4377" t="s">
        <v>16</v>
      </c>
      <c r="K4377" s="6">
        <v>44013.741689814815</v>
      </c>
      <c r="M4377" t="s">
        <v>10008</v>
      </c>
      <c r="N4377" t="s">
        <v>10009</v>
      </c>
      <c r="Q4377" t="s">
        <v>10010</v>
      </c>
      <c r="R4377" t="s">
        <v>397</v>
      </c>
      <c r="S4377" t="s">
        <v>10011</v>
      </c>
      <c r="T4377" t="s">
        <v>338</v>
      </c>
      <c r="U4377" t="s">
        <v>530</v>
      </c>
      <c r="W4377" t="s">
        <v>10012</v>
      </c>
      <c r="Z4377" t="s">
        <v>10008</v>
      </c>
      <c r="AA4377" t="s">
        <v>10009</v>
      </c>
      <c r="AD4377" t="s">
        <v>10010</v>
      </c>
      <c r="AE4377" t="s">
        <v>397</v>
      </c>
      <c r="AF4377" t="s">
        <v>10011</v>
      </c>
      <c r="AG4377" t="s">
        <v>338</v>
      </c>
      <c r="AH4377" t="s">
        <v>530</v>
      </c>
      <c r="AJ4377" t="s">
        <v>10012</v>
      </c>
      <c r="AL4377" t="s">
        <v>339</v>
      </c>
      <c r="AM4377">
        <v>1</v>
      </c>
      <c r="AN4377">
        <v>1</v>
      </c>
      <c r="AO4377">
        <v>8865</v>
      </c>
      <c r="AQ4377">
        <v>124396</v>
      </c>
      <c r="AR4377">
        <v>5236</v>
      </c>
      <c r="AS4377" t="s">
        <v>19</v>
      </c>
      <c r="AT4377" t="s">
        <v>20</v>
      </c>
      <c r="AW4377" t="s">
        <v>352</v>
      </c>
      <c r="AX4377" t="s">
        <v>352</v>
      </c>
      <c r="AY4377" t="s">
        <v>353</v>
      </c>
      <c r="AZ4377" t="s">
        <v>670</v>
      </c>
      <c r="BY4377" t="s">
        <v>342</v>
      </c>
      <c r="EQ4377">
        <v>248270</v>
      </c>
      <c r="ER4377" t="s">
        <v>10013</v>
      </c>
      <c r="EV4377">
        <v>17289403</v>
      </c>
      <c r="EW4377">
        <v>928</v>
      </c>
      <c r="EX4377">
        <v>221371</v>
      </c>
      <c r="EY4377" t="s">
        <v>10014</v>
      </c>
      <c r="EZ4377">
        <v>1</v>
      </c>
      <c r="FC4377">
        <v>5236</v>
      </c>
      <c r="FD4377" t="s">
        <v>20</v>
      </c>
    </row>
    <row r="4378" spans="1:160" x14ac:dyDescent="0.3">
      <c r="A4378" t="str">
        <f>VLOOKUP(B4378,Table2[],3,FALSE)</f>
        <v>Digital</v>
      </c>
      <c r="B4378" t="str">
        <f>IF(OR(ISNUMBER(FIND("QVC",Z4378)),ISNUMBER(FIND("QVC",AL4378))),"QVC",IF(OR(ISNUMBER(FIND("NCO",H4378)),ISNUMBER(FIND("NCO",Y4378))), "NCO", IF(AL4378="consumer","PMD.com",VLOOKUP(LEFT(H4378,2),Tables!$E$1:$F$11,2,FALSE))))</f>
        <v>PMD.com</v>
      </c>
      <c r="C4378">
        <f t="shared" si="207"/>
        <v>5341030</v>
      </c>
      <c r="D4378">
        <f t="shared" si="208"/>
        <v>1</v>
      </c>
      <c r="E4378" t="str">
        <f t="shared" ca="1" si="206"/>
        <v>MTD orders shipped</v>
      </c>
      <c r="F4378" t="s">
        <v>3539</v>
      </c>
      <c r="G4378" t="s">
        <v>335</v>
      </c>
      <c r="H4378" t="s">
        <v>10007</v>
      </c>
      <c r="I4378" s="6">
        <v>44013.569826388892</v>
      </c>
      <c r="J4378" t="s">
        <v>16</v>
      </c>
      <c r="K4378" s="6">
        <v>44013.741689814815</v>
      </c>
      <c r="M4378" t="s">
        <v>10008</v>
      </c>
      <c r="N4378" t="s">
        <v>10009</v>
      </c>
      <c r="Q4378" t="s">
        <v>10010</v>
      </c>
      <c r="R4378" t="s">
        <v>397</v>
      </c>
      <c r="S4378" t="s">
        <v>10011</v>
      </c>
      <c r="T4378" t="s">
        <v>338</v>
      </c>
      <c r="U4378" t="s">
        <v>530</v>
      </c>
      <c r="W4378" t="s">
        <v>10012</v>
      </c>
      <c r="Z4378" t="s">
        <v>10008</v>
      </c>
      <c r="AA4378" t="s">
        <v>10009</v>
      </c>
      <c r="AD4378" t="s">
        <v>10010</v>
      </c>
      <c r="AE4378" t="s">
        <v>397</v>
      </c>
      <c r="AF4378" t="s">
        <v>10011</v>
      </c>
      <c r="AG4378" t="s">
        <v>338</v>
      </c>
      <c r="AH4378" t="s">
        <v>530</v>
      </c>
      <c r="AJ4378" t="s">
        <v>10012</v>
      </c>
      <c r="AL4378" t="s">
        <v>339</v>
      </c>
      <c r="AM4378">
        <v>1</v>
      </c>
      <c r="AN4378">
        <v>1</v>
      </c>
      <c r="AO4378">
        <v>12859</v>
      </c>
      <c r="AQ4378">
        <v>124642</v>
      </c>
      <c r="AR4378">
        <v>5341030</v>
      </c>
      <c r="AS4378" t="s">
        <v>925</v>
      </c>
      <c r="AT4378" t="s">
        <v>926</v>
      </c>
      <c r="AW4378" t="s">
        <v>366</v>
      </c>
      <c r="AX4378" t="s">
        <v>366</v>
      </c>
      <c r="AY4378" t="s">
        <v>345</v>
      </c>
      <c r="AZ4378" t="s">
        <v>346</v>
      </c>
      <c r="BY4378" t="s">
        <v>342</v>
      </c>
      <c r="EQ4378">
        <v>243275</v>
      </c>
      <c r="ER4378" t="s">
        <v>10013</v>
      </c>
      <c r="EV4378">
        <v>17289403</v>
      </c>
      <c r="EW4378">
        <v>928</v>
      </c>
      <c r="EX4378">
        <v>221371</v>
      </c>
      <c r="EY4378" t="s">
        <v>10014</v>
      </c>
      <c r="EZ4378">
        <v>1</v>
      </c>
      <c r="FC4378">
        <v>95385</v>
      </c>
      <c r="FD4378" t="s">
        <v>3531</v>
      </c>
    </row>
    <row r="4379" spans="1:160" x14ac:dyDescent="0.3">
      <c r="A4379" t="str">
        <f>VLOOKUP(B4379,Table2[],3,FALSE)</f>
        <v>Digital</v>
      </c>
      <c r="B4379" t="str">
        <f>IF(OR(ISNUMBER(FIND("QVC",Z4379)),ISNUMBER(FIND("QVC",AL4379))),"QVC",IF(OR(ISNUMBER(FIND("NCO",H4379)),ISNUMBER(FIND("NCO",Y4379))), "NCO", IF(AL4379="consumer","PMD.com",VLOOKUP(LEFT(H4379,2),Tables!$E$1:$F$11,2,FALSE))))</f>
        <v>PMD.com</v>
      </c>
      <c r="C4379">
        <f t="shared" si="207"/>
        <v>53920001</v>
      </c>
      <c r="D4379">
        <f t="shared" si="208"/>
        <v>1</v>
      </c>
      <c r="E4379" t="str">
        <f t="shared" ca="1" si="206"/>
        <v>MTD orders shipped</v>
      </c>
      <c r="F4379" t="s">
        <v>3539</v>
      </c>
      <c r="G4379" t="s">
        <v>335</v>
      </c>
      <c r="H4379" t="s">
        <v>10007</v>
      </c>
      <c r="I4379" s="6">
        <v>44013.569826388892</v>
      </c>
      <c r="J4379" t="s">
        <v>16</v>
      </c>
      <c r="K4379" s="6">
        <v>44013.741689814815</v>
      </c>
      <c r="M4379" t="s">
        <v>10008</v>
      </c>
      <c r="N4379" t="s">
        <v>10009</v>
      </c>
      <c r="Q4379" t="s">
        <v>10010</v>
      </c>
      <c r="R4379" t="s">
        <v>397</v>
      </c>
      <c r="S4379" t="s">
        <v>10011</v>
      </c>
      <c r="T4379" t="s">
        <v>338</v>
      </c>
      <c r="U4379" t="s">
        <v>530</v>
      </c>
      <c r="W4379" t="s">
        <v>10012</v>
      </c>
      <c r="Z4379" t="s">
        <v>10008</v>
      </c>
      <c r="AA4379" t="s">
        <v>10009</v>
      </c>
      <c r="AD4379" t="s">
        <v>10010</v>
      </c>
      <c r="AE4379" t="s">
        <v>397</v>
      </c>
      <c r="AF4379" t="s">
        <v>10011</v>
      </c>
      <c r="AG4379" t="s">
        <v>338</v>
      </c>
      <c r="AH4379" t="s">
        <v>530</v>
      </c>
      <c r="AJ4379" t="s">
        <v>10012</v>
      </c>
      <c r="AL4379" t="s">
        <v>339</v>
      </c>
      <c r="AM4379">
        <v>1</v>
      </c>
      <c r="AN4379">
        <v>1</v>
      </c>
      <c r="AO4379">
        <v>14899</v>
      </c>
      <c r="AQ4379">
        <v>124468</v>
      </c>
      <c r="AR4379">
        <v>53920001</v>
      </c>
      <c r="AS4379" t="s">
        <v>42</v>
      </c>
      <c r="AT4379" t="s">
        <v>40</v>
      </c>
      <c r="AW4379" t="s">
        <v>343</v>
      </c>
      <c r="BY4379" t="s">
        <v>342</v>
      </c>
      <c r="EQ4379">
        <v>247476</v>
      </c>
      <c r="ER4379" t="s">
        <v>10013</v>
      </c>
      <c r="EV4379">
        <v>17289403</v>
      </c>
      <c r="EW4379">
        <v>928</v>
      </c>
      <c r="EX4379">
        <v>221371</v>
      </c>
      <c r="EY4379" t="s">
        <v>10014</v>
      </c>
      <c r="EZ4379">
        <v>1</v>
      </c>
      <c r="FC4379">
        <v>95385</v>
      </c>
      <c r="FD4379" t="s">
        <v>3531</v>
      </c>
    </row>
    <row r="4380" spans="1:160" x14ac:dyDescent="0.3">
      <c r="A4380" t="str">
        <f>VLOOKUP(B4380,Table2[],3,FALSE)</f>
        <v>Digital</v>
      </c>
      <c r="B4380" t="str">
        <f>IF(OR(ISNUMBER(FIND("QVC",Z4380)),ISNUMBER(FIND("QVC",AL4380))),"QVC",IF(OR(ISNUMBER(FIND("NCO",H4380)),ISNUMBER(FIND("NCO",Y4380))), "NCO", IF(AL4380="consumer","PMD.com",VLOOKUP(LEFT(H4380,2),Tables!$E$1:$F$11,2,FALSE))))</f>
        <v>PMD.com</v>
      </c>
      <c r="C4380" t="str">
        <f t="shared" si="207"/>
        <v>53500001A</v>
      </c>
      <c r="D4380">
        <f t="shared" si="208"/>
        <v>2</v>
      </c>
      <c r="E4380" t="str">
        <f t="shared" ca="1" si="206"/>
        <v>MTD orders shipped</v>
      </c>
      <c r="F4380" t="s">
        <v>3539</v>
      </c>
      <c r="G4380" t="s">
        <v>335</v>
      </c>
      <c r="H4380" t="s">
        <v>10007</v>
      </c>
      <c r="I4380" s="6">
        <v>44013.569826388892</v>
      </c>
      <c r="J4380" t="s">
        <v>16</v>
      </c>
      <c r="K4380" s="6">
        <v>44013.741689814815</v>
      </c>
      <c r="M4380" t="s">
        <v>10008</v>
      </c>
      <c r="N4380" t="s">
        <v>10009</v>
      </c>
      <c r="Q4380" t="s">
        <v>10010</v>
      </c>
      <c r="R4380" t="s">
        <v>397</v>
      </c>
      <c r="S4380" t="s">
        <v>10011</v>
      </c>
      <c r="T4380" t="s">
        <v>338</v>
      </c>
      <c r="U4380" t="s">
        <v>530</v>
      </c>
      <c r="W4380" t="s">
        <v>10012</v>
      </c>
      <c r="Z4380" t="s">
        <v>10008</v>
      </c>
      <c r="AA4380" t="s">
        <v>10009</v>
      </c>
      <c r="AD4380" t="s">
        <v>10010</v>
      </c>
      <c r="AE4380" t="s">
        <v>397</v>
      </c>
      <c r="AF4380" t="s">
        <v>10011</v>
      </c>
      <c r="AG4380" t="s">
        <v>338</v>
      </c>
      <c r="AH4380" t="s">
        <v>530</v>
      </c>
      <c r="AJ4380" t="s">
        <v>10012</v>
      </c>
      <c r="AL4380" t="s">
        <v>339</v>
      </c>
      <c r="AM4380">
        <v>2</v>
      </c>
      <c r="AN4380">
        <v>2</v>
      </c>
      <c r="AO4380">
        <v>1690</v>
      </c>
      <c r="AQ4380">
        <v>125277</v>
      </c>
      <c r="AR4380" t="s">
        <v>1242</v>
      </c>
      <c r="AS4380" t="s">
        <v>1243</v>
      </c>
      <c r="AT4380" t="s">
        <v>1244</v>
      </c>
      <c r="AW4380" t="s">
        <v>349</v>
      </c>
      <c r="AX4380" t="s">
        <v>553</v>
      </c>
      <c r="AY4380" t="s">
        <v>345</v>
      </c>
      <c r="AZ4380">
        <v>0</v>
      </c>
      <c r="EQ4380">
        <v>251914</v>
      </c>
      <c r="ER4380" t="s">
        <v>10013</v>
      </c>
      <c r="EV4380">
        <v>17289403</v>
      </c>
      <c r="EW4380">
        <v>928</v>
      </c>
      <c r="EX4380">
        <v>221371</v>
      </c>
      <c r="EY4380" t="s">
        <v>10014</v>
      </c>
      <c r="EZ4380">
        <v>1</v>
      </c>
      <c r="FC4380" t="s">
        <v>1242</v>
      </c>
      <c r="FD4380" t="s">
        <v>1244</v>
      </c>
    </row>
    <row r="4381" spans="1:160" x14ac:dyDescent="0.3">
      <c r="A4381" t="str">
        <f>VLOOKUP(B4381,Table2[],3,FALSE)</f>
        <v>Digital</v>
      </c>
      <c r="B4381" t="str">
        <f>IF(OR(ISNUMBER(FIND("QVC",Z4381)),ISNUMBER(FIND("QVC",AL4381))),"QVC",IF(OR(ISNUMBER(FIND("NCO",H4381)),ISNUMBER(FIND("NCO",Y4381))), "NCO", IF(AL4381="consumer","PMD.com",VLOOKUP(LEFT(H4381,2),Tables!$E$1:$F$11,2,FALSE))))</f>
        <v>PMD.com</v>
      </c>
      <c r="C4381">
        <f t="shared" si="207"/>
        <v>52430001</v>
      </c>
      <c r="D4381">
        <f t="shared" si="208"/>
        <v>1</v>
      </c>
      <c r="E4381" t="str">
        <f t="shared" ca="1" si="206"/>
        <v>MTD orders shipped</v>
      </c>
      <c r="F4381" t="s">
        <v>3539</v>
      </c>
      <c r="G4381" t="s">
        <v>335</v>
      </c>
      <c r="H4381" t="s">
        <v>10007</v>
      </c>
      <c r="I4381" s="6">
        <v>44013.569826388892</v>
      </c>
      <c r="J4381" t="s">
        <v>16</v>
      </c>
      <c r="K4381" s="6">
        <v>44013.741689814815</v>
      </c>
      <c r="M4381" t="s">
        <v>10008</v>
      </c>
      <c r="N4381" t="s">
        <v>10009</v>
      </c>
      <c r="Q4381" t="s">
        <v>10010</v>
      </c>
      <c r="R4381" t="s">
        <v>397</v>
      </c>
      <c r="S4381" t="s">
        <v>10011</v>
      </c>
      <c r="T4381" t="s">
        <v>338</v>
      </c>
      <c r="U4381" t="s">
        <v>530</v>
      </c>
      <c r="W4381" t="s">
        <v>10012</v>
      </c>
      <c r="Z4381" t="s">
        <v>10008</v>
      </c>
      <c r="AA4381" t="s">
        <v>10009</v>
      </c>
      <c r="AD4381" t="s">
        <v>10010</v>
      </c>
      <c r="AE4381" t="s">
        <v>397</v>
      </c>
      <c r="AF4381" t="s">
        <v>10011</v>
      </c>
      <c r="AG4381" t="s">
        <v>338</v>
      </c>
      <c r="AH4381" t="s">
        <v>530</v>
      </c>
      <c r="AJ4381" t="s">
        <v>10012</v>
      </c>
      <c r="AL4381" t="s">
        <v>339</v>
      </c>
      <c r="AM4381">
        <v>1</v>
      </c>
      <c r="AN4381">
        <v>1</v>
      </c>
      <c r="AO4381">
        <v>12063</v>
      </c>
      <c r="AQ4381">
        <v>127155</v>
      </c>
      <c r="AR4381">
        <v>52430001</v>
      </c>
      <c r="AS4381" t="s">
        <v>927</v>
      </c>
      <c r="AT4381" t="s">
        <v>75</v>
      </c>
      <c r="AW4381" t="s">
        <v>340</v>
      </c>
      <c r="AX4381" t="s">
        <v>340</v>
      </c>
      <c r="AY4381" t="s">
        <v>357</v>
      </c>
      <c r="AZ4381" t="s">
        <v>363</v>
      </c>
      <c r="BY4381" t="s">
        <v>342</v>
      </c>
      <c r="EQ4381">
        <v>249990</v>
      </c>
      <c r="ER4381" t="s">
        <v>10013</v>
      </c>
      <c r="EV4381">
        <v>17289403</v>
      </c>
      <c r="EW4381">
        <v>928</v>
      </c>
      <c r="EX4381">
        <v>221371</v>
      </c>
      <c r="EY4381" t="s">
        <v>10014</v>
      </c>
      <c r="EZ4381">
        <v>1</v>
      </c>
      <c r="FC4381">
        <v>95385</v>
      </c>
      <c r="FD4381" t="s">
        <v>3531</v>
      </c>
    </row>
    <row r="4382" spans="1:160" x14ac:dyDescent="0.3">
      <c r="A4382" t="str">
        <f>VLOOKUP(B4382,Table2[],3,FALSE)</f>
        <v>Digital</v>
      </c>
      <c r="B4382" t="str">
        <f>IF(OR(ISNUMBER(FIND("QVC",Z4382)),ISNUMBER(FIND("QVC",AL4382))),"QVC",IF(OR(ISNUMBER(FIND("NCO",H4382)),ISNUMBER(FIND("NCO",Y4382))), "NCO", IF(AL4382="consumer","PMD.com",VLOOKUP(LEFT(H4382,2),Tables!$E$1:$F$11,2,FALSE))))</f>
        <v>PMD.com</v>
      </c>
      <c r="C4382">
        <f t="shared" si="207"/>
        <v>51090030</v>
      </c>
      <c r="D4382">
        <f t="shared" si="208"/>
        <v>1</v>
      </c>
      <c r="E4382" t="str">
        <f t="shared" ca="1" si="206"/>
        <v>MTD orders shipped</v>
      </c>
      <c r="F4382" t="s">
        <v>3539</v>
      </c>
      <c r="G4382" t="s">
        <v>335</v>
      </c>
      <c r="H4382" t="s">
        <v>10007</v>
      </c>
      <c r="I4382" s="6">
        <v>44013.569826388892</v>
      </c>
      <c r="J4382" t="s">
        <v>16</v>
      </c>
      <c r="K4382" s="6">
        <v>44013.741689814815</v>
      </c>
      <c r="M4382" t="s">
        <v>10008</v>
      </c>
      <c r="N4382" t="s">
        <v>10009</v>
      </c>
      <c r="Q4382" t="s">
        <v>10010</v>
      </c>
      <c r="R4382" t="s">
        <v>397</v>
      </c>
      <c r="S4382" t="s">
        <v>10011</v>
      </c>
      <c r="T4382" t="s">
        <v>338</v>
      </c>
      <c r="U4382" t="s">
        <v>530</v>
      </c>
      <c r="W4382" t="s">
        <v>10012</v>
      </c>
      <c r="Z4382" t="s">
        <v>10008</v>
      </c>
      <c r="AA4382" t="s">
        <v>10009</v>
      </c>
      <c r="AD4382" t="s">
        <v>10010</v>
      </c>
      <c r="AE4382" t="s">
        <v>397</v>
      </c>
      <c r="AF4382" t="s">
        <v>10011</v>
      </c>
      <c r="AG4382" t="s">
        <v>338</v>
      </c>
      <c r="AH4382" t="s">
        <v>530</v>
      </c>
      <c r="AJ4382" t="s">
        <v>10012</v>
      </c>
      <c r="AL4382" t="s">
        <v>339</v>
      </c>
      <c r="AM4382">
        <v>1</v>
      </c>
      <c r="AN4382">
        <v>1</v>
      </c>
      <c r="AO4382">
        <v>6688</v>
      </c>
      <c r="AQ4382">
        <v>125960</v>
      </c>
      <c r="AR4382">
        <v>51090030</v>
      </c>
      <c r="AS4382" t="s">
        <v>3043</v>
      </c>
      <c r="AT4382" t="s">
        <v>628</v>
      </c>
      <c r="AW4382" t="s">
        <v>343</v>
      </c>
      <c r="BY4382" t="s">
        <v>342</v>
      </c>
      <c r="BZ4382" t="b">
        <v>0</v>
      </c>
      <c r="EQ4382">
        <v>243047</v>
      </c>
      <c r="ER4382" t="s">
        <v>10013</v>
      </c>
      <c r="EV4382">
        <v>17289403</v>
      </c>
      <c r="EW4382">
        <v>928</v>
      </c>
      <c r="EX4382">
        <v>221371</v>
      </c>
      <c r="EY4382" t="s">
        <v>10014</v>
      </c>
      <c r="EZ4382">
        <v>1</v>
      </c>
      <c r="FC4382">
        <v>95385</v>
      </c>
      <c r="FD4382" t="s">
        <v>3531</v>
      </c>
    </row>
    <row r="4383" spans="1:160" x14ac:dyDescent="0.3">
      <c r="A4383" t="str">
        <f>VLOOKUP(B4383,Table2[],3,FALSE)</f>
        <v>Digital</v>
      </c>
      <c r="B4383" t="str">
        <f>IF(OR(ISNUMBER(FIND("QVC",Z4383)),ISNUMBER(FIND("QVC",AL4383))),"QVC",IF(OR(ISNUMBER(FIND("NCO",H4383)),ISNUMBER(FIND("NCO",Y4383))), "NCO", IF(AL4383="consumer","PMD.com",VLOOKUP(LEFT(H4383,2),Tables!$E$1:$F$11,2,FALSE))))</f>
        <v>PMD.com</v>
      </c>
      <c r="C4383">
        <f t="shared" si="207"/>
        <v>51090030</v>
      </c>
      <c r="D4383">
        <f t="shared" si="208"/>
        <v>1</v>
      </c>
      <c r="E4383" t="str">
        <f t="shared" ca="1" si="206"/>
        <v>MTD orders shipped</v>
      </c>
      <c r="F4383" t="s">
        <v>3539</v>
      </c>
      <c r="G4383" t="s">
        <v>335</v>
      </c>
      <c r="H4383" t="s">
        <v>10015</v>
      </c>
      <c r="I4383" s="6">
        <v>44013.403784722221</v>
      </c>
      <c r="J4383" t="s">
        <v>16</v>
      </c>
      <c r="K4383" s="6">
        <v>44013.741840277777</v>
      </c>
      <c r="M4383" t="s">
        <v>10016</v>
      </c>
      <c r="N4383" t="s">
        <v>10017</v>
      </c>
      <c r="Q4383" t="s">
        <v>545</v>
      </c>
      <c r="R4383" t="s">
        <v>414</v>
      </c>
      <c r="S4383" t="s">
        <v>10018</v>
      </c>
      <c r="T4383" t="s">
        <v>338</v>
      </c>
      <c r="U4383" t="s">
        <v>530</v>
      </c>
      <c r="W4383" t="s">
        <v>10019</v>
      </c>
      <c r="Z4383" t="s">
        <v>10016</v>
      </c>
      <c r="AA4383" t="s">
        <v>10017</v>
      </c>
      <c r="AD4383" t="s">
        <v>545</v>
      </c>
      <c r="AE4383" t="s">
        <v>414</v>
      </c>
      <c r="AF4383" t="s">
        <v>10018</v>
      </c>
      <c r="AG4383" t="s">
        <v>338</v>
      </c>
      <c r="AH4383" t="s">
        <v>530</v>
      </c>
      <c r="AJ4383" t="s">
        <v>10019</v>
      </c>
      <c r="AL4383" t="s">
        <v>339</v>
      </c>
      <c r="AM4383">
        <v>1</v>
      </c>
      <c r="AN4383">
        <v>1</v>
      </c>
      <c r="AO4383">
        <v>6688</v>
      </c>
      <c r="AQ4383">
        <v>125960</v>
      </c>
      <c r="AR4383">
        <v>51090030</v>
      </c>
      <c r="AS4383" t="s">
        <v>3043</v>
      </c>
      <c r="AT4383" t="s">
        <v>628</v>
      </c>
      <c r="AW4383" t="s">
        <v>343</v>
      </c>
      <c r="BY4383" t="s">
        <v>342</v>
      </c>
      <c r="BZ4383" t="b">
        <v>0</v>
      </c>
      <c r="EQ4383">
        <v>243047</v>
      </c>
      <c r="ER4383" t="s">
        <v>10020</v>
      </c>
      <c r="EV4383">
        <v>17289144</v>
      </c>
      <c r="EW4383">
        <v>928</v>
      </c>
      <c r="EX4383">
        <v>221293</v>
      </c>
      <c r="EY4383" t="s">
        <v>10021</v>
      </c>
      <c r="EZ4383">
        <v>1</v>
      </c>
      <c r="FC4383">
        <v>95384</v>
      </c>
      <c r="FD4383" t="s">
        <v>3530</v>
      </c>
    </row>
    <row r="4384" spans="1:160" x14ac:dyDescent="0.3">
      <c r="A4384" t="str">
        <f>VLOOKUP(B4384,Table2[],3,FALSE)</f>
        <v>Digital</v>
      </c>
      <c r="B4384" t="str">
        <f>IF(OR(ISNUMBER(FIND("QVC",Z4384)),ISNUMBER(FIND("QVC",AL4384))),"QVC",IF(OR(ISNUMBER(FIND("NCO",H4384)),ISNUMBER(FIND("NCO",Y4384))), "NCO", IF(AL4384="consumer","PMD.com",VLOOKUP(LEFT(H4384,2),Tables!$E$1:$F$11,2,FALSE))))</f>
        <v>PMD.com</v>
      </c>
      <c r="C4384">
        <f t="shared" si="207"/>
        <v>54010001</v>
      </c>
      <c r="D4384">
        <f t="shared" si="208"/>
        <v>1</v>
      </c>
      <c r="E4384" t="str">
        <f t="shared" ca="1" si="206"/>
        <v>MTD orders shipped</v>
      </c>
      <c r="F4384" t="s">
        <v>3539</v>
      </c>
      <c r="G4384" t="s">
        <v>335</v>
      </c>
      <c r="H4384" t="s">
        <v>10015</v>
      </c>
      <c r="I4384" s="6">
        <v>44013.403784722221</v>
      </c>
      <c r="J4384" t="s">
        <v>16</v>
      </c>
      <c r="K4384" s="6">
        <v>44013.741840277777</v>
      </c>
      <c r="M4384" t="s">
        <v>10016</v>
      </c>
      <c r="N4384" t="s">
        <v>10017</v>
      </c>
      <c r="Q4384" t="s">
        <v>545</v>
      </c>
      <c r="R4384" t="s">
        <v>414</v>
      </c>
      <c r="S4384" t="s">
        <v>10018</v>
      </c>
      <c r="T4384" t="s">
        <v>338</v>
      </c>
      <c r="U4384" t="s">
        <v>530</v>
      </c>
      <c r="W4384" t="s">
        <v>10019</v>
      </c>
      <c r="Z4384" t="s">
        <v>10016</v>
      </c>
      <c r="AA4384" t="s">
        <v>10017</v>
      </c>
      <c r="AD4384" t="s">
        <v>545</v>
      </c>
      <c r="AE4384" t="s">
        <v>414</v>
      </c>
      <c r="AF4384" t="s">
        <v>10018</v>
      </c>
      <c r="AG4384" t="s">
        <v>338</v>
      </c>
      <c r="AH4384" t="s">
        <v>530</v>
      </c>
      <c r="AJ4384" t="s">
        <v>10019</v>
      </c>
      <c r="AL4384" t="s">
        <v>339</v>
      </c>
      <c r="AM4384">
        <v>1</v>
      </c>
      <c r="AN4384">
        <v>1</v>
      </c>
      <c r="AO4384">
        <v>6300</v>
      </c>
      <c r="AQ4384">
        <v>124476</v>
      </c>
      <c r="AR4384">
        <v>54010001</v>
      </c>
      <c r="AS4384" t="s">
        <v>577</v>
      </c>
      <c r="AT4384" t="s">
        <v>35</v>
      </c>
      <c r="AW4384" t="s">
        <v>340</v>
      </c>
      <c r="AX4384">
        <v>0</v>
      </c>
      <c r="AY4384" t="s">
        <v>348</v>
      </c>
      <c r="AZ4384">
        <v>0</v>
      </c>
      <c r="BY4384" t="s">
        <v>342</v>
      </c>
      <c r="EQ4384">
        <v>252076</v>
      </c>
      <c r="ER4384" t="s">
        <v>10020</v>
      </c>
      <c r="EV4384">
        <v>17289144</v>
      </c>
      <c r="EW4384">
        <v>928</v>
      </c>
      <c r="EX4384">
        <v>221293</v>
      </c>
      <c r="EY4384" t="s">
        <v>10021</v>
      </c>
      <c r="EZ4384">
        <v>1</v>
      </c>
      <c r="FC4384" t="s">
        <v>632</v>
      </c>
      <c r="FD4384" t="s">
        <v>633</v>
      </c>
    </row>
    <row r="4385" spans="1:160" x14ac:dyDescent="0.3">
      <c r="A4385" t="str">
        <f>VLOOKUP(B4385,Table2[],3,FALSE)</f>
        <v>Digital</v>
      </c>
      <c r="B4385" t="str">
        <f>IF(OR(ISNUMBER(FIND("QVC",Z4385)),ISNUMBER(FIND("QVC",AL4385))),"QVC",IF(OR(ISNUMBER(FIND("NCO",H4385)),ISNUMBER(FIND("NCO",Y4385))), "NCO", IF(AL4385="consumer","PMD.com",VLOOKUP(LEFT(H4385,2),Tables!$E$1:$F$11,2,FALSE))))</f>
        <v>PMD.com</v>
      </c>
      <c r="C4385">
        <f t="shared" si="207"/>
        <v>54010001</v>
      </c>
      <c r="D4385">
        <f t="shared" si="208"/>
        <v>2</v>
      </c>
      <c r="E4385" t="str">
        <f t="shared" ca="1" si="206"/>
        <v>MTD orders shipped</v>
      </c>
      <c r="F4385" t="s">
        <v>3539</v>
      </c>
      <c r="G4385" t="s">
        <v>335</v>
      </c>
      <c r="H4385" t="s">
        <v>10015</v>
      </c>
      <c r="I4385" s="6">
        <v>44013.403784722221</v>
      </c>
      <c r="J4385" t="s">
        <v>16</v>
      </c>
      <c r="K4385" s="6">
        <v>44013.741840277777</v>
      </c>
      <c r="M4385" t="s">
        <v>10016</v>
      </c>
      <c r="N4385" t="s">
        <v>10017</v>
      </c>
      <c r="Q4385" t="s">
        <v>545</v>
      </c>
      <c r="R4385" t="s">
        <v>414</v>
      </c>
      <c r="S4385" t="s">
        <v>10018</v>
      </c>
      <c r="T4385" t="s">
        <v>338</v>
      </c>
      <c r="U4385" t="s">
        <v>530</v>
      </c>
      <c r="W4385" t="s">
        <v>10019</v>
      </c>
      <c r="Z4385" t="s">
        <v>10016</v>
      </c>
      <c r="AA4385" t="s">
        <v>10017</v>
      </c>
      <c r="AD4385" t="s">
        <v>545</v>
      </c>
      <c r="AE4385" t="s">
        <v>414</v>
      </c>
      <c r="AF4385" t="s">
        <v>10018</v>
      </c>
      <c r="AG4385" t="s">
        <v>338</v>
      </c>
      <c r="AH4385" t="s">
        <v>530</v>
      </c>
      <c r="AJ4385" t="s">
        <v>10019</v>
      </c>
      <c r="AL4385" t="s">
        <v>339</v>
      </c>
      <c r="AM4385">
        <v>2</v>
      </c>
      <c r="AN4385">
        <v>2</v>
      </c>
      <c r="AO4385">
        <v>6300</v>
      </c>
      <c r="AQ4385">
        <v>124476</v>
      </c>
      <c r="AR4385">
        <v>54010001</v>
      </c>
      <c r="AS4385" t="s">
        <v>577</v>
      </c>
      <c r="AT4385" t="s">
        <v>35</v>
      </c>
      <c r="AW4385" t="s">
        <v>340</v>
      </c>
      <c r="AX4385">
        <v>0</v>
      </c>
      <c r="AY4385" t="s">
        <v>348</v>
      </c>
      <c r="AZ4385">
        <v>0</v>
      </c>
      <c r="BY4385" t="s">
        <v>342</v>
      </c>
      <c r="EQ4385">
        <v>252076</v>
      </c>
      <c r="ER4385" t="s">
        <v>10020</v>
      </c>
      <c r="EV4385">
        <v>17289144</v>
      </c>
      <c r="EW4385">
        <v>928</v>
      </c>
      <c r="EX4385">
        <v>221293</v>
      </c>
      <c r="EY4385" t="s">
        <v>10021</v>
      </c>
      <c r="EZ4385">
        <v>1</v>
      </c>
      <c r="FC4385">
        <v>54010001</v>
      </c>
      <c r="FD4385" t="s">
        <v>35</v>
      </c>
    </row>
    <row r="4386" spans="1:160" x14ac:dyDescent="0.3">
      <c r="A4386" t="str">
        <f>VLOOKUP(B4386,Table2[],3,FALSE)</f>
        <v>Digital</v>
      </c>
      <c r="B4386" t="str">
        <f>IF(OR(ISNUMBER(FIND("QVC",Z4386)),ISNUMBER(FIND("QVC",AL4386))),"QVC",IF(OR(ISNUMBER(FIND("NCO",H4386)),ISNUMBER(FIND("NCO",Y4386))), "NCO", IF(AL4386="consumer","PMD.com",VLOOKUP(LEFT(H4386,2),Tables!$E$1:$F$11,2,FALSE))))</f>
        <v>PMD.com</v>
      </c>
      <c r="C4386">
        <f t="shared" si="207"/>
        <v>52430001</v>
      </c>
      <c r="D4386">
        <f t="shared" si="208"/>
        <v>1</v>
      </c>
      <c r="E4386" t="str">
        <f t="shared" ca="1" si="206"/>
        <v>MTD orders shipped</v>
      </c>
      <c r="F4386" t="s">
        <v>3539</v>
      </c>
      <c r="G4386" t="s">
        <v>335</v>
      </c>
      <c r="H4386" t="s">
        <v>10015</v>
      </c>
      <c r="I4386" s="6">
        <v>44013.403784722221</v>
      </c>
      <c r="J4386" t="s">
        <v>16</v>
      </c>
      <c r="K4386" s="6">
        <v>44013.741840277777</v>
      </c>
      <c r="M4386" t="s">
        <v>10016</v>
      </c>
      <c r="N4386" t="s">
        <v>10017</v>
      </c>
      <c r="Q4386" t="s">
        <v>545</v>
      </c>
      <c r="R4386" t="s">
        <v>414</v>
      </c>
      <c r="S4386" t="s">
        <v>10018</v>
      </c>
      <c r="T4386" t="s">
        <v>338</v>
      </c>
      <c r="U4386" t="s">
        <v>530</v>
      </c>
      <c r="W4386" t="s">
        <v>10019</v>
      </c>
      <c r="Z4386" t="s">
        <v>10016</v>
      </c>
      <c r="AA4386" t="s">
        <v>10017</v>
      </c>
      <c r="AD4386" t="s">
        <v>545</v>
      </c>
      <c r="AE4386" t="s">
        <v>414</v>
      </c>
      <c r="AF4386" t="s">
        <v>10018</v>
      </c>
      <c r="AG4386" t="s">
        <v>338</v>
      </c>
      <c r="AH4386" t="s">
        <v>530</v>
      </c>
      <c r="AJ4386" t="s">
        <v>10019</v>
      </c>
      <c r="AL4386" t="s">
        <v>339</v>
      </c>
      <c r="AM4386">
        <v>1</v>
      </c>
      <c r="AN4386">
        <v>1</v>
      </c>
      <c r="AO4386">
        <v>12063</v>
      </c>
      <c r="AQ4386">
        <v>127155</v>
      </c>
      <c r="AR4386">
        <v>52430001</v>
      </c>
      <c r="AS4386" t="s">
        <v>927</v>
      </c>
      <c r="AT4386" t="s">
        <v>75</v>
      </c>
      <c r="AW4386" t="s">
        <v>340</v>
      </c>
      <c r="AX4386" t="s">
        <v>340</v>
      </c>
      <c r="AY4386" t="s">
        <v>357</v>
      </c>
      <c r="AZ4386" t="s">
        <v>363</v>
      </c>
      <c r="BY4386" t="s">
        <v>342</v>
      </c>
      <c r="EQ4386">
        <v>249990</v>
      </c>
      <c r="ER4386" t="s">
        <v>10020</v>
      </c>
      <c r="EV4386">
        <v>17289144</v>
      </c>
      <c r="EW4386">
        <v>928</v>
      </c>
      <c r="EX4386">
        <v>221293</v>
      </c>
      <c r="EY4386" t="s">
        <v>10021</v>
      </c>
      <c r="EZ4386">
        <v>1</v>
      </c>
      <c r="FC4386">
        <v>95384</v>
      </c>
      <c r="FD4386" t="s">
        <v>3530</v>
      </c>
    </row>
    <row r="4387" spans="1:160" x14ac:dyDescent="0.3">
      <c r="A4387" t="str">
        <f>VLOOKUP(B4387,Table2[],3,FALSE)</f>
        <v>Digital</v>
      </c>
      <c r="B4387" t="str">
        <f>IF(OR(ISNUMBER(FIND("QVC",Z4387)),ISNUMBER(FIND("QVC",AL4387))),"QVC",IF(OR(ISNUMBER(FIND("NCO",H4387)),ISNUMBER(FIND("NCO",Y4387))), "NCO", IF(AL4387="consumer","PMD.com",VLOOKUP(LEFT(H4387,2),Tables!$E$1:$F$11,2,FALSE))))</f>
        <v>PMD.com</v>
      </c>
      <c r="C4387">
        <f t="shared" si="207"/>
        <v>53920001</v>
      </c>
      <c r="D4387">
        <f t="shared" si="208"/>
        <v>1</v>
      </c>
      <c r="E4387" t="str">
        <f t="shared" ca="1" si="206"/>
        <v>MTD orders shipped</v>
      </c>
      <c r="F4387" t="s">
        <v>3539</v>
      </c>
      <c r="G4387" t="s">
        <v>335</v>
      </c>
      <c r="H4387" t="s">
        <v>10015</v>
      </c>
      <c r="I4387" s="6">
        <v>44013.403784722221</v>
      </c>
      <c r="J4387" t="s">
        <v>16</v>
      </c>
      <c r="K4387" s="6">
        <v>44013.741840277777</v>
      </c>
      <c r="M4387" t="s">
        <v>10016</v>
      </c>
      <c r="N4387" t="s">
        <v>10017</v>
      </c>
      <c r="Q4387" t="s">
        <v>545</v>
      </c>
      <c r="R4387" t="s">
        <v>414</v>
      </c>
      <c r="S4387" t="s">
        <v>10018</v>
      </c>
      <c r="T4387" t="s">
        <v>338</v>
      </c>
      <c r="U4387" t="s">
        <v>530</v>
      </c>
      <c r="W4387" t="s">
        <v>10019</v>
      </c>
      <c r="Z4387" t="s">
        <v>10016</v>
      </c>
      <c r="AA4387" t="s">
        <v>10017</v>
      </c>
      <c r="AD4387" t="s">
        <v>545</v>
      </c>
      <c r="AE4387" t="s">
        <v>414</v>
      </c>
      <c r="AF4387" t="s">
        <v>10018</v>
      </c>
      <c r="AG4387" t="s">
        <v>338</v>
      </c>
      <c r="AH4387" t="s">
        <v>530</v>
      </c>
      <c r="AJ4387" t="s">
        <v>10019</v>
      </c>
      <c r="AL4387" t="s">
        <v>339</v>
      </c>
      <c r="AM4387">
        <v>1</v>
      </c>
      <c r="AN4387">
        <v>1</v>
      </c>
      <c r="AO4387">
        <v>14899</v>
      </c>
      <c r="AQ4387">
        <v>124468</v>
      </c>
      <c r="AR4387">
        <v>53920001</v>
      </c>
      <c r="AS4387" t="s">
        <v>42</v>
      </c>
      <c r="AT4387" t="s">
        <v>40</v>
      </c>
      <c r="AW4387" t="s">
        <v>343</v>
      </c>
      <c r="BY4387" t="s">
        <v>342</v>
      </c>
      <c r="EQ4387">
        <v>247476</v>
      </c>
      <c r="ER4387" t="s">
        <v>10020</v>
      </c>
      <c r="EV4387">
        <v>17289144</v>
      </c>
      <c r="EW4387">
        <v>928</v>
      </c>
      <c r="EX4387">
        <v>221293</v>
      </c>
      <c r="EY4387" t="s">
        <v>10021</v>
      </c>
      <c r="EZ4387">
        <v>1</v>
      </c>
      <c r="FC4387">
        <v>95384</v>
      </c>
      <c r="FD4387" t="s">
        <v>3530</v>
      </c>
    </row>
    <row r="4388" spans="1:160" x14ac:dyDescent="0.3">
      <c r="A4388" t="str">
        <f>VLOOKUP(B4388,Table2[],3,FALSE)</f>
        <v>Digital</v>
      </c>
      <c r="B4388" t="str">
        <f>IF(OR(ISNUMBER(FIND("QVC",Z4388)),ISNUMBER(FIND("QVC",AL4388))),"QVC",IF(OR(ISNUMBER(FIND("NCO",H4388)),ISNUMBER(FIND("NCO",Y4388))), "NCO", IF(AL4388="consumer","PMD.com",VLOOKUP(LEFT(H4388,2),Tables!$E$1:$F$11,2,FALSE))))</f>
        <v>PMD.com</v>
      </c>
      <c r="C4388">
        <f t="shared" si="207"/>
        <v>53900001</v>
      </c>
      <c r="D4388">
        <f t="shared" si="208"/>
        <v>1</v>
      </c>
      <c r="E4388" t="str">
        <f t="shared" ca="1" si="206"/>
        <v>MTD orders shipped</v>
      </c>
      <c r="F4388" t="s">
        <v>3539</v>
      </c>
      <c r="G4388" t="s">
        <v>335</v>
      </c>
      <c r="H4388" t="s">
        <v>10015</v>
      </c>
      <c r="I4388" s="6">
        <v>44013.403784722221</v>
      </c>
      <c r="J4388" t="s">
        <v>16</v>
      </c>
      <c r="K4388" s="6">
        <v>44013.741840277777</v>
      </c>
      <c r="M4388" t="s">
        <v>10016</v>
      </c>
      <c r="N4388" t="s">
        <v>10017</v>
      </c>
      <c r="Q4388" t="s">
        <v>545</v>
      </c>
      <c r="R4388" t="s">
        <v>414</v>
      </c>
      <c r="S4388" t="s">
        <v>10018</v>
      </c>
      <c r="T4388" t="s">
        <v>338</v>
      </c>
      <c r="U4388" t="s">
        <v>530</v>
      </c>
      <c r="W4388" t="s">
        <v>10019</v>
      </c>
      <c r="Z4388" t="s">
        <v>10016</v>
      </c>
      <c r="AA4388" t="s">
        <v>10017</v>
      </c>
      <c r="AD4388" t="s">
        <v>545</v>
      </c>
      <c r="AE4388" t="s">
        <v>414</v>
      </c>
      <c r="AF4388" t="s">
        <v>10018</v>
      </c>
      <c r="AG4388" t="s">
        <v>338</v>
      </c>
      <c r="AH4388" t="s">
        <v>530</v>
      </c>
      <c r="AJ4388" t="s">
        <v>10019</v>
      </c>
      <c r="AL4388" t="s">
        <v>339</v>
      </c>
      <c r="AM4388">
        <v>1</v>
      </c>
      <c r="AN4388">
        <v>1</v>
      </c>
      <c r="AO4388">
        <v>31217</v>
      </c>
      <c r="AQ4388">
        <v>124466</v>
      </c>
      <c r="AR4388">
        <v>53900001</v>
      </c>
      <c r="AS4388" t="s">
        <v>1697</v>
      </c>
      <c r="AT4388" t="s">
        <v>104</v>
      </c>
      <c r="AW4388" t="s">
        <v>343</v>
      </c>
      <c r="BY4388" t="s">
        <v>342</v>
      </c>
      <c r="EQ4388">
        <v>247378</v>
      </c>
      <c r="ER4388" t="s">
        <v>10020</v>
      </c>
      <c r="EV4388">
        <v>17289144</v>
      </c>
      <c r="EW4388">
        <v>928</v>
      </c>
      <c r="EX4388">
        <v>221293</v>
      </c>
      <c r="EY4388" t="s">
        <v>10021</v>
      </c>
      <c r="EZ4388">
        <v>1</v>
      </c>
      <c r="FC4388" t="s">
        <v>632</v>
      </c>
      <c r="FD4388" t="s">
        <v>633</v>
      </c>
    </row>
    <row r="4389" spans="1:160" x14ac:dyDescent="0.3">
      <c r="A4389" t="str">
        <f>VLOOKUP(B4389,Table2[],3,FALSE)</f>
        <v>Digital</v>
      </c>
      <c r="B4389" t="str">
        <f>IF(OR(ISNUMBER(FIND("QVC",Z4389)),ISNUMBER(FIND("QVC",AL4389))),"QVC",IF(OR(ISNUMBER(FIND("NCO",H4389)),ISNUMBER(FIND("NCO",Y4389))), "NCO", IF(AL4389="consumer","PMD.com",VLOOKUP(LEFT(H4389,2),Tables!$E$1:$F$11,2,FALSE))))</f>
        <v>PMD.com</v>
      </c>
      <c r="C4389">
        <f t="shared" si="207"/>
        <v>5341</v>
      </c>
      <c r="D4389">
        <f t="shared" si="208"/>
        <v>1</v>
      </c>
      <c r="E4389" t="str">
        <f t="shared" ca="1" si="206"/>
        <v>shifted orders shipped</v>
      </c>
      <c r="F4389" t="s">
        <v>3539</v>
      </c>
      <c r="G4389" t="s">
        <v>335</v>
      </c>
      <c r="H4389" t="s">
        <v>2157</v>
      </c>
      <c r="I4389" s="6">
        <v>44007.451365740744</v>
      </c>
      <c r="J4389" t="s">
        <v>16</v>
      </c>
      <c r="K4389" s="6">
        <v>44013.741863425923</v>
      </c>
      <c r="M4389" t="s">
        <v>10022</v>
      </c>
      <c r="N4389" t="s">
        <v>10023</v>
      </c>
      <c r="Q4389" t="s">
        <v>742</v>
      </c>
      <c r="R4389" t="s">
        <v>376</v>
      </c>
      <c r="S4389">
        <v>76109</v>
      </c>
      <c r="T4389" t="s">
        <v>338</v>
      </c>
      <c r="U4389" t="s">
        <v>530</v>
      </c>
      <c r="W4389" t="s">
        <v>10024</v>
      </c>
      <c r="Z4389" t="s">
        <v>10022</v>
      </c>
      <c r="AA4389" t="s">
        <v>10023</v>
      </c>
      <c r="AD4389" t="s">
        <v>742</v>
      </c>
      <c r="AE4389" t="s">
        <v>376</v>
      </c>
      <c r="AF4389">
        <v>76109</v>
      </c>
      <c r="AG4389" t="s">
        <v>338</v>
      </c>
      <c r="AH4389" t="s">
        <v>530</v>
      </c>
      <c r="AJ4389" t="s">
        <v>10024</v>
      </c>
      <c r="AL4389" t="s">
        <v>339</v>
      </c>
      <c r="AM4389">
        <v>1</v>
      </c>
      <c r="AN4389">
        <v>1</v>
      </c>
      <c r="AO4389">
        <v>15156</v>
      </c>
      <c r="AQ4389">
        <v>124187</v>
      </c>
      <c r="AR4389">
        <v>5341</v>
      </c>
      <c r="AS4389" t="s">
        <v>831</v>
      </c>
      <c r="AT4389" t="s">
        <v>82</v>
      </c>
      <c r="AW4389" t="s">
        <v>340</v>
      </c>
      <c r="AX4389" t="s">
        <v>340</v>
      </c>
      <c r="AY4389" t="s">
        <v>345</v>
      </c>
      <c r="AZ4389" t="s">
        <v>346</v>
      </c>
      <c r="BY4389" t="s">
        <v>342</v>
      </c>
      <c r="EQ4389">
        <v>244247</v>
      </c>
      <c r="ER4389" t="s">
        <v>2158</v>
      </c>
      <c r="EV4389">
        <v>17273077</v>
      </c>
      <c r="EW4389">
        <v>928</v>
      </c>
      <c r="EX4389">
        <v>212128</v>
      </c>
      <c r="EY4389" t="s">
        <v>10025</v>
      </c>
      <c r="EZ4389">
        <v>1</v>
      </c>
      <c r="FC4389">
        <v>95071</v>
      </c>
      <c r="FD4389" t="s">
        <v>1477</v>
      </c>
    </row>
    <row r="4390" spans="1:160" x14ac:dyDescent="0.3">
      <c r="A4390" t="str">
        <f>VLOOKUP(B4390,Table2[],3,FALSE)</f>
        <v>Digital</v>
      </c>
      <c r="B4390" t="str">
        <f>IF(OR(ISNUMBER(FIND("QVC",Z4390)),ISNUMBER(FIND("QVC",AL4390))),"QVC",IF(OR(ISNUMBER(FIND("NCO",H4390)),ISNUMBER(FIND("NCO",Y4390))), "NCO", IF(AL4390="consumer","PMD.com",VLOOKUP(LEFT(H4390,2),Tables!$E$1:$F$11,2,FALSE))))</f>
        <v>PMD.com</v>
      </c>
      <c r="C4390">
        <f t="shared" si="207"/>
        <v>53200001</v>
      </c>
      <c r="D4390">
        <f t="shared" si="208"/>
        <v>1</v>
      </c>
      <c r="E4390" t="str">
        <f t="shared" ca="1" si="206"/>
        <v>shifted orders shipped</v>
      </c>
      <c r="F4390" t="s">
        <v>3539</v>
      </c>
      <c r="G4390" t="s">
        <v>335</v>
      </c>
      <c r="H4390" t="s">
        <v>2157</v>
      </c>
      <c r="I4390" s="6">
        <v>44007.451365740744</v>
      </c>
      <c r="J4390" t="s">
        <v>16</v>
      </c>
      <c r="K4390" s="6">
        <v>44013.741863425923</v>
      </c>
      <c r="M4390" t="s">
        <v>10022</v>
      </c>
      <c r="N4390" t="s">
        <v>10023</v>
      </c>
      <c r="Q4390" t="s">
        <v>742</v>
      </c>
      <c r="R4390" t="s">
        <v>376</v>
      </c>
      <c r="S4390">
        <v>76109</v>
      </c>
      <c r="T4390" t="s">
        <v>338</v>
      </c>
      <c r="U4390" t="s">
        <v>530</v>
      </c>
      <c r="W4390" t="s">
        <v>10024</v>
      </c>
      <c r="Z4390" t="s">
        <v>10022</v>
      </c>
      <c r="AA4390" t="s">
        <v>10023</v>
      </c>
      <c r="AD4390" t="s">
        <v>742</v>
      </c>
      <c r="AE4390" t="s">
        <v>376</v>
      </c>
      <c r="AF4390">
        <v>76109</v>
      </c>
      <c r="AG4390" t="s">
        <v>338</v>
      </c>
      <c r="AH4390" t="s">
        <v>530</v>
      </c>
      <c r="AJ4390" t="s">
        <v>10024</v>
      </c>
      <c r="AL4390" t="s">
        <v>339</v>
      </c>
      <c r="AM4390">
        <v>1</v>
      </c>
      <c r="AN4390">
        <v>1</v>
      </c>
      <c r="AO4390">
        <v>15189</v>
      </c>
      <c r="AQ4390">
        <v>123906</v>
      </c>
      <c r="AR4390">
        <v>53200001</v>
      </c>
      <c r="AS4390" t="s">
        <v>973</v>
      </c>
      <c r="AT4390" t="s">
        <v>50</v>
      </c>
      <c r="AW4390" t="s">
        <v>340</v>
      </c>
      <c r="AX4390" t="s">
        <v>340</v>
      </c>
      <c r="AY4390" t="s">
        <v>357</v>
      </c>
      <c r="AZ4390" t="s">
        <v>363</v>
      </c>
      <c r="BY4390" t="s">
        <v>342</v>
      </c>
      <c r="EQ4390">
        <v>252156</v>
      </c>
      <c r="ER4390" t="s">
        <v>2158</v>
      </c>
      <c r="EV4390">
        <v>17273077</v>
      </c>
      <c r="EW4390">
        <v>928</v>
      </c>
      <c r="EX4390">
        <v>212128</v>
      </c>
      <c r="EY4390" t="s">
        <v>10025</v>
      </c>
      <c r="EZ4390">
        <v>1</v>
      </c>
      <c r="FC4390">
        <v>95071</v>
      </c>
      <c r="FD4390" t="s">
        <v>1477</v>
      </c>
    </row>
    <row r="4391" spans="1:160" x14ac:dyDescent="0.3">
      <c r="A4391" t="str">
        <f>VLOOKUP(B4391,Table2[],3,FALSE)</f>
        <v>Digital</v>
      </c>
      <c r="B4391" t="str">
        <f>IF(OR(ISNUMBER(FIND("QVC",Z4391)),ISNUMBER(FIND("QVC",AL4391))),"QVC",IF(OR(ISNUMBER(FIND("NCO",H4391)),ISNUMBER(FIND("NCO",Y4391))), "NCO", IF(AL4391="consumer","PMD.com",VLOOKUP(LEFT(H4391,2),Tables!$E$1:$F$11,2,FALSE))))</f>
        <v>PMD.com</v>
      </c>
      <c r="C4391">
        <f t="shared" si="207"/>
        <v>5342</v>
      </c>
      <c r="D4391">
        <f t="shared" si="208"/>
        <v>1</v>
      </c>
      <c r="E4391" t="str">
        <f t="shared" ca="1" si="206"/>
        <v>shifted orders shipped</v>
      </c>
      <c r="F4391" t="s">
        <v>3539</v>
      </c>
      <c r="G4391" t="s">
        <v>335</v>
      </c>
      <c r="H4391" t="s">
        <v>2128</v>
      </c>
      <c r="I4391" s="6">
        <v>44007.423460648148</v>
      </c>
      <c r="J4391" t="s">
        <v>16</v>
      </c>
      <c r="K4391" s="6">
        <v>44013.742129629631</v>
      </c>
      <c r="M4391" t="s">
        <v>10026</v>
      </c>
      <c r="N4391" t="s">
        <v>10027</v>
      </c>
      <c r="O4391" t="s">
        <v>10028</v>
      </c>
      <c r="Q4391" t="s">
        <v>10029</v>
      </c>
      <c r="R4391" t="s">
        <v>436</v>
      </c>
      <c r="S4391">
        <v>26521</v>
      </c>
      <c r="T4391" t="s">
        <v>338</v>
      </c>
      <c r="U4391" t="s">
        <v>530</v>
      </c>
      <c r="W4391" t="s">
        <v>10030</v>
      </c>
      <c r="Z4391" t="s">
        <v>10026</v>
      </c>
      <c r="AA4391" t="s">
        <v>10027</v>
      </c>
      <c r="AB4391" t="s">
        <v>10028</v>
      </c>
      <c r="AD4391" t="s">
        <v>10029</v>
      </c>
      <c r="AE4391" t="s">
        <v>436</v>
      </c>
      <c r="AF4391">
        <v>26521</v>
      </c>
      <c r="AG4391" t="s">
        <v>338</v>
      </c>
      <c r="AH4391" t="s">
        <v>530</v>
      </c>
      <c r="AJ4391" t="s">
        <v>10030</v>
      </c>
      <c r="AL4391" t="s">
        <v>339</v>
      </c>
      <c r="AM4391">
        <v>1</v>
      </c>
      <c r="AN4391">
        <v>1</v>
      </c>
      <c r="AO4391">
        <v>13280</v>
      </c>
      <c r="AQ4391">
        <v>123849</v>
      </c>
      <c r="AR4391">
        <v>5342</v>
      </c>
      <c r="AS4391" t="s">
        <v>1885</v>
      </c>
      <c r="AT4391" t="s">
        <v>149</v>
      </c>
      <c r="AW4391" t="s">
        <v>340</v>
      </c>
      <c r="AX4391" t="s">
        <v>340</v>
      </c>
      <c r="AY4391" t="s">
        <v>345</v>
      </c>
      <c r="AZ4391" t="s">
        <v>346</v>
      </c>
      <c r="BY4391" t="s">
        <v>342</v>
      </c>
      <c r="EQ4391">
        <v>243460</v>
      </c>
      <c r="ER4391" t="s">
        <v>2129</v>
      </c>
      <c r="EV4391">
        <v>17271749</v>
      </c>
      <c r="EW4391">
        <v>928</v>
      </c>
      <c r="EX4391">
        <v>211042</v>
      </c>
      <c r="EY4391">
        <v>9.2748999964335493E+25</v>
      </c>
      <c r="EZ4391">
        <v>1</v>
      </c>
      <c r="FC4391">
        <v>5342</v>
      </c>
      <c r="FD4391" t="s">
        <v>149</v>
      </c>
    </row>
    <row r="4392" spans="1:160" x14ac:dyDescent="0.3">
      <c r="A4392" t="str">
        <f>VLOOKUP(B4392,Table2[],3,FALSE)</f>
        <v>Digital</v>
      </c>
      <c r="B4392" t="str">
        <f>IF(OR(ISNUMBER(FIND("QVC",Z4392)),ISNUMBER(FIND("QVC",AL4392))),"QVC",IF(OR(ISNUMBER(FIND("NCO",H4392)),ISNUMBER(FIND("NCO",Y4392))), "NCO", IF(AL4392="consumer","PMD.com",VLOOKUP(LEFT(H4392,2),Tables!$E$1:$F$11,2,FALSE))))</f>
        <v>PMD.com</v>
      </c>
      <c r="C4392">
        <f t="shared" si="207"/>
        <v>51090030</v>
      </c>
      <c r="D4392">
        <f t="shared" si="208"/>
        <v>1</v>
      </c>
      <c r="E4392" t="str">
        <f t="shared" ca="1" si="206"/>
        <v>MTD orders shipped</v>
      </c>
      <c r="F4392" t="s">
        <v>3539</v>
      </c>
      <c r="G4392" t="s">
        <v>335</v>
      </c>
      <c r="H4392" t="s">
        <v>10031</v>
      </c>
      <c r="I4392" s="6">
        <v>44013.381076388891</v>
      </c>
      <c r="J4392" t="s">
        <v>16</v>
      </c>
      <c r="K4392" s="6">
        <v>44013.742164351854</v>
      </c>
      <c r="M4392" t="s">
        <v>1778</v>
      </c>
      <c r="N4392" t="s">
        <v>1779</v>
      </c>
      <c r="Q4392" t="s">
        <v>514</v>
      </c>
      <c r="R4392" t="s">
        <v>376</v>
      </c>
      <c r="S4392" t="s">
        <v>1780</v>
      </c>
      <c r="T4392" t="s">
        <v>338</v>
      </c>
      <c r="U4392" t="s">
        <v>530</v>
      </c>
      <c r="W4392" t="s">
        <v>1781</v>
      </c>
      <c r="Z4392" t="s">
        <v>1778</v>
      </c>
      <c r="AA4392" t="s">
        <v>1779</v>
      </c>
      <c r="AD4392" t="s">
        <v>514</v>
      </c>
      <c r="AE4392" t="s">
        <v>376</v>
      </c>
      <c r="AF4392" t="s">
        <v>1780</v>
      </c>
      <c r="AG4392" t="s">
        <v>338</v>
      </c>
      <c r="AH4392" t="s">
        <v>530</v>
      </c>
      <c r="AJ4392" t="s">
        <v>1781</v>
      </c>
      <c r="AL4392" t="s">
        <v>339</v>
      </c>
      <c r="AM4392">
        <v>1</v>
      </c>
      <c r="AN4392">
        <v>1</v>
      </c>
      <c r="AO4392">
        <v>6688</v>
      </c>
      <c r="AQ4392">
        <v>125960</v>
      </c>
      <c r="AR4392">
        <v>51090030</v>
      </c>
      <c r="AS4392" t="s">
        <v>3043</v>
      </c>
      <c r="AT4392" t="s">
        <v>628</v>
      </c>
      <c r="AW4392" t="s">
        <v>343</v>
      </c>
      <c r="BY4392" t="s">
        <v>342</v>
      </c>
      <c r="BZ4392" t="b">
        <v>0</v>
      </c>
      <c r="EQ4392">
        <v>243047</v>
      </c>
      <c r="ER4392" t="s">
        <v>10032</v>
      </c>
      <c r="EV4392">
        <v>17289132</v>
      </c>
      <c r="EW4392">
        <v>928</v>
      </c>
      <c r="EX4392">
        <v>221281</v>
      </c>
      <c r="EY4392" t="s">
        <v>10033</v>
      </c>
      <c r="EZ4392">
        <v>1</v>
      </c>
      <c r="FC4392">
        <v>95385</v>
      </c>
      <c r="FD4392" t="s">
        <v>3531</v>
      </c>
    </row>
    <row r="4393" spans="1:160" x14ac:dyDescent="0.3">
      <c r="A4393" t="str">
        <f>VLOOKUP(B4393,Table2[],3,FALSE)</f>
        <v>Digital</v>
      </c>
      <c r="B4393" t="str">
        <f>IF(OR(ISNUMBER(FIND("QVC",Z4393)),ISNUMBER(FIND("QVC",AL4393))),"QVC",IF(OR(ISNUMBER(FIND("NCO",H4393)),ISNUMBER(FIND("NCO",Y4393))), "NCO", IF(AL4393="consumer","PMD.com",VLOOKUP(LEFT(H4393,2),Tables!$E$1:$F$11,2,FALSE))))</f>
        <v>PMD.com</v>
      </c>
      <c r="C4393">
        <f t="shared" si="207"/>
        <v>7807</v>
      </c>
      <c r="D4393">
        <f t="shared" si="208"/>
        <v>1</v>
      </c>
      <c r="E4393" t="str">
        <f t="shared" ca="1" si="206"/>
        <v>MTD orders shipped</v>
      </c>
      <c r="F4393" t="s">
        <v>3539</v>
      </c>
      <c r="G4393" t="s">
        <v>335</v>
      </c>
      <c r="H4393" t="s">
        <v>10031</v>
      </c>
      <c r="I4393" s="6">
        <v>44013.381076388891</v>
      </c>
      <c r="J4393" t="s">
        <v>16</v>
      </c>
      <c r="K4393" s="6">
        <v>44013.742164351854</v>
      </c>
      <c r="M4393" t="s">
        <v>1778</v>
      </c>
      <c r="N4393" t="s">
        <v>1779</v>
      </c>
      <c r="Q4393" t="s">
        <v>514</v>
      </c>
      <c r="R4393" t="s">
        <v>376</v>
      </c>
      <c r="S4393" t="s">
        <v>1780</v>
      </c>
      <c r="T4393" t="s">
        <v>338</v>
      </c>
      <c r="U4393" t="s">
        <v>530</v>
      </c>
      <c r="W4393" t="s">
        <v>1781</v>
      </c>
      <c r="Z4393" t="s">
        <v>1778</v>
      </c>
      <c r="AA4393" t="s">
        <v>1779</v>
      </c>
      <c r="AD4393" t="s">
        <v>514</v>
      </c>
      <c r="AE4393" t="s">
        <v>376</v>
      </c>
      <c r="AF4393" t="s">
        <v>1780</v>
      </c>
      <c r="AG4393" t="s">
        <v>338</v>
      </c>
      <c r="AH4393" t="s">
        <v>530</v>
      </c>
      <c r="AJ4393" t="s">
        <v>1781</v>
      </c>
      <c r="AL4393" t="s">
        <v>339</v>
      </c>
      <c r="AM4393">
        <v>1</v>
      </c>
      <c r="AN4393">
        <v>1</v>
      </c>
      <c r="AO4393">
        <v>6083</v>
      </c>
      <c r="AQ4393">
        <v>127429</v>
      </c>
      <c r="AR4393">
        <v>7807</v>
      </c>
      <c r="AS4393" t="s">
        <v>958</v>
      </c>
      <c r="AT4393" t="s">
        <v>152</v>
      </c>
      <c r="AW4393" t="s">
        <v>343</v>
      </c>
      <c r="BY4393" t="s">
        <v>342</v>
      </c>
      <c r="EQ4393">
        <v>250033</v>
      </c>
      <c r="ER4393" t="s">
        <v>10032</v>
      </c>
      <c r="EV4393">
        <v>17289132</v>
      </c>
      <c r="EW4393">
        <v>928</v>
      </c>
      <c r="EX4393">
        <v>221281</v>
      </c>
      <c r="EY4393" t="s">
        <v>10033</v>
      </c>
      <c r="EZ4393">
        <v>1</v>
      </c>
      <c r="FC4393">
        <v>7807</v>
      </c>
      <c r="FD4393" t="s">
        <v>152</v>
      </c>
    </row>
    <row r="4394" spans="1:160" x14ac:dyDescent="0.3">
      <c r="A4394" t="str">
        <f>VLOOKUP(B4394,Table2[],3,FALSE)</f>
        <v>Digital</v>
      </c>
      <c r="B4394" t="str">
        <f>IF(OR(ISNUMBER(FIND("QVC",Z4394)),ISNUMBER(FIND("QVC",AL4394))),"QVC",IF(OR(ISNUMBER(FIND("NCO",H4394)),ISNUMBER(FIND("NCO",Y4394))), "NCO", IF(AL4394="consumer","PMD.com",VLOOKUP(LEFT(H4394,2),Tables!$E$1:$F$11,2,FALSE))))</f>
        <v>PMD.com</v>
      </c>
      <c r="C4394">
        <f t="shared" si="207"/>
        <v>53920001</v>
      </c>
      <c r="D4394">
        <f t="shared" si="208"/>
        <v>1</v>
      </c>
      <c r="E4394" t="str">
        <f t="shared" ca="1" si="206"/>
        <v>MTD orders shipped</v>
      </c>
      <c r="F4394" t="s">
        <v>3539</v>
      </c>
      <c r="G4394" t="s">
        <v>335</v>
      </c>
      <c r="H4394" t="s">
        <v>10031</v>
      </c>
      <c r="I4394" s="6">
        <v>44013.381076388891</v>
      </c>
      <c r="J4394" t="s">
        <v>16</v>
      </c>
      <c r="K4394" s="6">
        <v>44013.742164351854</v>
      </c>
      <c r="M4394" t="s">
        <v>1778</v>
      </c>
      <c r="N4394" t="s">
        <v>1779</v>
      </c>
      <c r="Q4394" t="s">
        <v>514</v>
      </c>
      <c r="R4394" t="s">
        <v>376</v>
      </c>
      <c r="S4394" t="s">
        <v>1780</v>
      </c>
      <c r="T4394" t="s">
        <v>338</v>
      </c>
      <c r="U4394" t="s">
        <v>530</v>
      </c>
      <c r="W4394" t="s">
        <v>1781</v>
      </c>
      <c r="Z4394" t="s">
        <v>1778</v>
      </c>
      <c r="AA4394" t="s">
        <v>1779</v>
      </c>
      <c r="AD4394" t="s">
        <v>514</v>
      </c>
      <c r="AE4394" t="s">
        <v>376</v>
      </c>
      <c r="AF4394" t="s">
        <v>1780</v>
      </c>
      <c r="AG4394" t="s">
        <v>338</v>
      </c>
      <c r="AH4394" t="s">
        <v>530</v>
      </c>
      <c r="AJ4394" t="s">
        <v>1781</v>
      </c>
      <c r="AL4394" t="s">
        <v>339</v>
      </c>
      <c r="AM4394">
        <v>1</v>
      </c>
      <c r="AN4394">
        <v>1</v>
      </c>
      <c r="AO4394">
        <v>14899</v>
      </c>
      <c r="AQ4394">
        <v>124468</v>
      </c>
      <c r="AR4394">
        <v>53920001</v>
      </c>
      <c r="AS4394" t="s">
        <v>42</v>
      </c>
      <c r="AT4394" t="s">
        <v>40</v>
      </c>
      <c r="AW4394" t="s">
        <v>343</v>
      </c>
      <c r="BY4394" t="s">
        <v>342</v>
      </c>
      <c r="EQ4394">
        <v>247476</v>
      </c>
      <c r="ER4394" t="s">
        <v>10032</v>
      </c>
      <c r="EV4394">
        <v>17289132</v>
      </c>
      <c r="EW4394">
        <v>928</v>
      </c>
      <c r="EX4394">
        <v>221281</v>
      </c>
      <c r="EY4394" t="s">
        <v>10033</v>
      </c>
      <c r="EZ4394">
        <v>1</v>
      </c>
      <c r="FC4394">
        <v>95385</v>
      </c>
      <c r="FD4394" t="s">
        <v>3531</v>
      </c>
    </row>
    <row r="4395" spans="1:160" x14ac:dyDescent="0.3">
      <c r="A4395" t="str">
        <f>VLOOKUP(B4395,Table2[],3,FALSE)</f>
        <v>Digital</v>
      </c>
      <c r="B4395" t="str">
        <f>IF(OR(ISNUMBER(FIND("QVC",Z4395)),ISNUMBER(FIND("QVC",AL4395))),"QVC",IF(OR(ISNUMBER(FIND("NCO",H4395)),ISNUMBER(FIND("NCO",Y4395))), "NCO", IF(AL4395="consumer","PMD.com",VLOOKUP(LEFT(H4395,2),Tables!$E$1:$F$11,2,FALSE))))</f>
        <v>PMD.com</v>
      </c>
      <c r="C4395">
        <f t="shared" si="207"/>
        <v>5341030</v>
      </c>
      <c r="D4395">
        <f t="shared" si="208"/>
        <v>1</v>
      </c>
      <c r="E4395" t="str">
        <f t="shared" ca="1" si="206"/>
        <v>MTD orders shipped</v>
      </c>
      <c r="F4395" t="s">
        <v>3539</v>
      </c>
      <c r="G4395" t="s">
        <v>335</v>
      </c>
      <c r="H4395" t="s">
        <v>10031</v>
      </c>
      <c r="I4395" s="6">
        <v>44013.381076388891</v>
      </c>
      <c r="J4395" t="s">
        <v>16</v>
      </c>
      <c r="K4395" s="6">
        <v>44013.742164351854</v>
      </c>
      <c r="M4395" t="s">
        <v>1778</v>
      </c>
      <c r="N4395" t="s">
        <v>1779</v>
      </c>
      <c r="Q4395" t="s">
        <v>514</v>
      </c>
      <c r="R4395" t="s">
        <v>376</v>
      </c>
      <c r="S4395" t="s">
        <v>1780</v>
      </c>
      <c r="T4395" t="s">
        <v>338</v>
      </c>
      <c r="U4395" t="s">
        <v>530</v>
      </c>
      <c r="W4395" t="s">
        <v>1781</v>
      </c>
      <c r="Z4395" t="s">
        <v>1778</v>
      </c>
      <c r="AA4395" t="s">
        <v>1779</v>
      </c>
      <c r="AD4395" t="s">
        <v>514</v>
      </c>
      <c r="AE4395" t="s">
        <v>376</v>
      </c>
      <c r="AF4395" t="s">
        <v>1780</v>
      </c>
      <c r="AG4395" t="s">
        <v>338</v>
      </c>
      <c r="AH4395" t="s">
        <v>530</v>
      </c>
      <c r="AJ4395" t="s">
        <v>1781</v>
      </c>
      <c r="AL4395" t="s">
        <v>339</v>
      </c>
      <c r="AM4395">
        <v>1</v>
      </c>
      <c r="AN4395">
        <v>1</v>
      </c>
      <c r="AO4395">
        <v>12859</v>
      </c>
      <c r="AQ4395">
        <v>124642</v>
      </c>
      <c r="AR4395">
        <v>5341030</v>
      </c>
      <c r="AS4395" t="s">
        <v>925</v>
      </c>
      <c r="AT4395" t="s">
        <v>926</v>
      </c>
      <c r="AW4395" t="s">
        <v>366</v>
      </c>
      <c r="AX4395" t="s">
        <v>366</v>
      </c>
      <c r="AY4395" t="s">
        <v>345</v>
      </c>
      <c r="AZ4395" t="s">
        <v>346</v>
      </c>
      <c r="BY4395" t="s">
        <v>342</v>
      </c>
      <c r="EQ4395">
        <v>243275</v>
      </c>
      <c r="ER4395" t="s">
        <v>10032</v>
      </c>
      <c r="EV4395">
        <v>17289132</v>
      </c>
      <c r="EW4395">
        <v>928</v>
      </c>
      <c r="EX4395">
        <v>221281</v>
      </c>
      <c r="EY4395" t="s">
        <v>10033</v>
      </c>
      <c r="EZ4395">
        <v>1</v>
      </c>
      <c r="FC4395">
        <v>95385</v>
      </c>
      <c r="FD4395" t="s">
        <v>3531</v>
      </c>
    </row>
    <row r="4396" spans="1:160" x14ac:dyDescent="0.3">
      <c r="A4396" t="str">
        <f>VLOOKUP(B4396,Table2[],3,FALSE)</f>
        <v>Digital</v>
      </c>
      <c r="B4396" t="str">
        <f>IF(OR(ISNUMBER(FIND("QVC",Z4396)),ISNUMBER(FIND("QVC",AL4396))),"QVC",IF(OR(ISNUMBER(FIND("NCO",H4396)),ISNUMBER(FIND("NCO",Y4396))), "NCO", IF(AL4396="consumer","PMD.com",VLOOKUP(LEFT(H4396,2),Tables!$E$1:$F$11,2,FALSE))))</f>
        <v>PMD.com</v>
      </c>
      <c r="C4396">
        <f t="shared" si="207"/>
        <v>52430001</v>
      </c>
      <c r="D4396">
        <f t="shared" si="208"/>
        <v>1</v>
      </c>
      <c r="E4396" t="str">
        <f t="shared" ca="1" si="206"/>
        <v>MTD orders shipped</v>
      </c>
      <c r="F4396" t="s">
        <v>3539</v>
      </c>
      <c r="G4396" t="s">
        <v>335</v>
      </c>
      <c r="H4396" t="s">
        <v>10031</v>
      </c>
      <c r="I4396" s="6">
        <v>44013.381076388891</v>
      </c>
      <c r="J4396" t="s">
        <v>16</v>
      </c>
      <c r="K4396" s="6">
        <v>44013.742164351854</v>
      </c>
      <c r="M4396" t="s">
        <v>1778</v>
      </c>
      <c r="N4396" t="s">
        <v>1779</v>
      </c>
      <c r="Q4396" t="s">
        <v>514</v>
      </c>
      <c r="R4396" t="s">
        <v>376</v>
      </c>
      <c r="S4396" t="s">
        <v>1780</v>
      </c>
      <c r="T4396" t="s">
        <v>338</v>
      </c>
      <c r="U4396" t="s">
        <v>530</v>
      </c>
      <c r="W4396" t="s">
        <v>1781</v>
      </c>
      <c r="Z4396" t="s">
        <v>1778</v>
      </c>
      <c r="AA4396" t="s">
        <v>1779</v>
      </c>
      <c r="AD4396" t="s">
        <v>514</v>
      </c>
      <c r="AE4396" t="s">
        <v>376</v>
      </c>
      <c r="AF4396" t="s">
        <v>1780</v>
      </c>
      <c r="AG4396" t="s">
        <v>338</v>
      </c>
      <c r="AH4396" t="s">
        <v>530</v>
      </c>
      <c r="AJ4396" t="s">
        <v>1781</v>
      </c>
      <c r="AL4396" t="s">
        <v>339</v>
      </c>
      <c r="AM4396">
        <v>1</v>
      </c>
      <c r="AN4396">
        <v>1</v>
      </c>
      <c r="AO4396">
        <v>12063</v>
      </c>
      <c r="AQ4396">
        <v>127155</v>
      </c>
      <c r="AR4396">
        <v>52430001</v>
      </c>
      <c r="AS4396" t="s">
        <v>927</v>
      </c>
      <c r="AT4396" t="s">
        <v>75</v>
      </c>
      <c r="AW4396" t="s">
        <v>340</v>
      </c>
      <c r="AX4396" t="s">
        <v>340</v>
      </c>
      <c r="AY4396" t="s">
        <v>357</v>
      </c>
      <c r="AZ4396" t="s">
        <v>363</v>
      </c>
      <c r="BY4396" t="s">
        <v>342</v>
      </c>
      <c r="EQ4396">
        <v>249990</v>
      </c>
      <c r="ER4396" t="s">
        <v>10032</v>
      </c>
      <c r="EV4396">
        <v>17289132</v>
      </c>
      <c r="EW4396">
        <v>928</v>
      </c>
      <c r="EX4396">
        <v>221281</v>
      </c>
      <c r="EY4396" t="s">
        <v>10033</v>
      </c>
      <c r="EZ4396">
        <v>1</v>
      </c>
      <c r="FC4396">
        <v>95385</v>
      </c>
      <c r="FD4396" t="s">
        <v>3531</v>
      </c>
    </row>
    <row r="4397" spans="1:160" x14ac:dyDescent="0.3">
      <c r="A4397" t="str">
        <f>VLOOKUP(B4397,Table2[],3,FALSE)</f>
        <v>Digital</v>
      </c>
      <c r="B4397" t="str">
        <f>IF(OR(ISNUMBER(FIND("QVC",Z4397)),ISNUMBER(FIND("QVC",AL4397))),"QVC",IF(OR(ISNUMBER(FIND("NCO",H4397)),ISNUMBER(FIND("NCO",Y4397))), "NCO", IF(AL4397="consumer","PMD.com",VLOOKUP(LEFT(H4397,2),Tables!$E$1:$F$11,2,FALSE))))</f>
        <v>PMD.com</v>
      </c>
      <c r="C4397" t="str">
        <f t="shared" si="207"/>
        <v>53500001A</v>
      </c>
      <c r="D4397">
        <f t="shared" si="208"/>
        <v>1</v>
      </c>
      <c r="E4397" t="str">
        <f t="shared" ca="1" si="206"/>
        <v>MTD orders shipped</v>
      </c>
      <c r="F4397" t="s">
        <v>3539</v>
      </c>
      <c r="G4397" t="s">
        <v>335</v>
      </c>
      <c r="H4397" t="s">
        <v>10031</v>
      </c>
      <c r="I4397" s="6">
        <v>44013.381076388891</v>
      </c>
      <c r="J4397" t="s">
        <v>16</v>
      </c>
      <c r="K4397" s="6">
        <v>44013.742164351854</v>
      </c>
      <c r="M4397" t="s">
        <v>1778</v>
      </c>
      <c r="N4397" t="s">
        <v>1779</v>
      </c>
      <c r="Q4397" t="s">
        <v>514</v>
      </c>
      <c r="R4397" t="s">
        <v>376</v>
      </c>
      <c r="S4397" t="s">
        <v>1780</v>
      </c>
      <c r="T4397" t="s">
        <v>338</v>
      </c>
      <c r="U4397" t="s">
        <v>530</v>
      </c>
      <c r="W4397" t="s">
        <v>1781</v>
      </c>
      <c r="Z4397" t="s">
        <v>1778</v>
      </c>
      <c r="AA4397" t="s">
        <v>1779</v>
      </c>
      <c r="AD4397" t="s">
        <v>514</v>
      </c>
      <c r="AE4397" t="s">
        <v>376</v>
      </c>
      <c r="AF4397" t="s">
        <v>1780</v>
      </c>
      <c r="AG4397" t="s">
        <v>338</v>
      </c>
      <c r="AH4397" t="s">
        <v>530</v>
      </c>
      <c r="AJ4397" t="s">
        <v>1781</v>
      </c>
      <c r="AL4397" t="s">
        <v>339</v>
      </c>
      <c r="AM4397">
        <v>1</v>
      </c>
      <c r="AN4397">
        <v>1</v>
      </c>
      <c r="AO4397">
        <v>1690</v>
      </c>
      <c r="AQ4397">
        <v>125277</v>
      </c>
      <c r="AR4397" t="s">
        <v>1242</v>
      </c>
      <c r="AS4397" t="s">
        <v>1243</v>
      </c>
      <c r="AT4397" t="s">
        <v>1244</v>
      </c>
      <c r="AW4397" t="s">
        <v>349</v>
      </c>
      <c r="AX4397" t="s">
        <v>553</v>
      </c>
      <c r="AY4397" t="s">
        <v>345</v>
      </c>
      <c r="AZ4397">
        <v>0</v>
      </c>
      <c r="EQ4397">
        <v>251914</v>
      </c>
      <c r="ER4397" t="s">
        <v>10032</v>
      </c>
      <c r="EV4397">
        <v>17289132</v>
      </c>
      <c r="EW4397">
        <v>928</v>
      </c>
      <c r="EX4397">
        <v>221281</v>
      </c>
      <c r="EY4397" t="s">
        <v>10033</v>
      </c>
      <c r="EZ4397">
        <v>1</v>
      </c>
      <c r="FC4397" t="s">
        <v>1242</v>
      </c>
      <c r="FD4397" t="s">
        <v>1244</v>
      </c>
    </row>
    <row r="4398" spans="1:160" x14ac:dyDescent="0.3">
      <c r="A4398" t="str">
        <f>VLOOKUP(B4398,Table2[],3,FALSE)</f>
        <v>Digital</v>
      </c>
      <c r="B4398" t="str">
        <f>IF(OR(ISNUMBER(FIND("QVC",Z4398)),ISNUMBER(FIND("QVC",AL4398))),"QVC",IF(OR(ISNUMBER(FIND("NCO",H4398)),ISNUMBER(FIND("NCO",Y4398))), "NCO", IF(AL4398="consumer","PMD.com",VLOOKUP(LEFT(H4398,2),Tables!$E$1:$F$11,2,FALSE))))</f>
        <v>PMD.com</v>
      </c>
      <c r="C4398">
        <f t="shared" si="207"/>
        <v>5358</v>
      </c>
      <c r="D4398">
        <f t="shared" si="208"/>
        <v>1</v>
      </c>
      <c r="E4398" t="str">
        <f t="shared" ca="1" si="206"/>
        <v>MTD orders shipped</v>
      </c>
      <c r="F4398" t="s">
        <v>3539</v>
      </c>
      <c r="G4398" t="s">
        <v>335</v>
      </c>
      <c r="H4398" t="s">
        <v>10034</v>
      </c>
      <c r="I4398" s="6">
        <v>44013.546898148146</v>
      </c>
      <c r="J4398" t="s">
        <v>16</v>
      </c>
      <c r="K4398" s="6">
        <v>44013.742199074077</v>
      </c>
      <c r="M4398" t="s">
        <v>1578</v>
      </c>
      <c r="N4398" t="s">
        <v>1579</v>
      </c>
      <c r="Q4398" t="s">
        <v>421</v>
      </c>
      <c r="R4398" t="s">
        <v>365</v>
      </c>
      <c r="S4398">
        <v>90027</v>
      </c>
      <c r="T4398" t="s">
        <v>338</v>
      </c>
      <c r="U4398" t="s">
        <v>530</v>
      </c>
      <c r="W4398" t="s">
        <v>1580</v>
      </c>
      <c r="Z4398" t="s">
        <v>1578</v>
      </c>
      <c r="AA4398" t="s">
        <v>1579</v>
      </c>
      <c r="AD4398" t="s">
        <v>421</v>
      </c>
      <c r="AE4398" t="s">
        <v>365</v>
      </c>
      <c r="AF4398">
        <v>90027</v>
      </c>
      <c r="AG4398" t="s">
        <v>338</v>
      </c>
      <c r="AH4398" t="s">
        <v>530</v>
      </c>
      <c r="AJ4398" t="s">
        <v>1580</v>
      </c>
      <c r="AL4398" t="s">
        <v>339</v>
      </c>
      <c r="AM4398">
        <v>1</v>
      </c>
      <c r="AN4398">
        <v>1</v>
      </c>
      <c r="AO4398">
        <v>7390</v>
      </c>
      <c r="AQ4398">
        <v>124522</v>
      </c>
      <c r="AR4398">
        <v>5358</v>
      </c>
      <c r="AS4398" t="s">
        <v>2281</v>
      </c>
      <c r="AT4398" t="s">
        <v>73</v>
      </c>
      <c r="AW4398" t="s">
        <v>340</v>
      </c>
      <c r="AX4398" t="s">
        <v>340</v>
      </c>
      <c r="AY4398" t="s">
        <v>351</v>
      </c>
      <c r="AZ4398" t="s">
        <v>434</v>
      </c>
      <c r="BY4398" t="s">
        <v>342</v>
      </c>
      <c r="EQ4398">
        <v>252041</v>
      </c>
      <c r="ER4398" t="s">
        <v>10035</v>
      </c>
      <c r="EV4398">
        <v>17289392</v>
      </c>
      <c r="EW4398">
        <v>928</v>
      </c>
      <c r="EX4398">
        <v>221358</v>
      </c>
      <c r="EY4398" t="s">
        <v>10036</v>
      </c>
      <c r="EZ4398">
        <v>1</v>
      </c>
      <c r="FC4398">
        <v>5358</v>
      </c>
      <c r="FD4398" t="s">
        <v>73</v>
      </c>
    </row>
    <row r="4399" spans="1:160" x14ac:dyDescent="0.3">
      <c r="A4399" t="str">
        <f>VLOOKUP(B4399,Table2[],3,FALSE)</f>
        <v>Digital</v>
      </c>
      <c r="B4399" t="str">
        <f>IF(OR(ISNUMBER(FIND("QVC",Z4399)),ISNUMBER(FIND("QVC",AL4399))),"QVC",IF(OR(ISNUMBER(FIND("NCO",H4399)),ISNUMBER(FIND("NCO",Y4399))), "NCO", IF(AL4399="consumer","PMD.com",VLOOKUP(LEFT(H4399,2),Tables!$E$1:$F$11,2,FALSE))))</f>
        <v>PMD.com</v>
      </c>
      <c r="C4399">
        <f t="shared" si="207"/>
        <v>57110001</v>
      </c>
      <c r="D4399">
        <f t="shared" si="208"/>
        <v>1</v>
      </c>
      <c r="E4399" t="str">
        <f t="shared" ca="1" si="206"/>
        <v>MTD orders shipped</v>
      </c>
      <c r="F4399" t="s">
        <v>3539</v>
      </c>
      <c r="G4399" t="s">
        <v>335</v>
      </c>
      <c r="H4399" t="s">
        <v>10034</v>
      </c>
      <c r="I4399" s="6">
        <v>44013.546898148146</v>
      </c>
      <c r="J4399" t="s">
        <v>16</v>
      </c>
      <c r="K4399" s="6">
        <v>44013.742199074077</v>
      </c>
      <c r="M4399" t="s">
        <v>1578</v>
      </c>
      <c r="N4399" t="s">
        <v>1579</v>
      </c>
      <c r="Q4399" t="s">
        <v>421</v>
      </c>
      <c r="R4399" t="s">
        <v>365</v>
      </c>
      <c r="S4399">
        <v>90027</v>
      </c>
      <c r="T4399" t="s">
        <v>338</v>
      </c>
      <c r="U4399" t="s">
        <v>530</v>
      </c>
      <c r="W4399" t="s">
        <v>1580</v>
      </c>
      <c r="Z4399" t="s">
        <v>1578</v>
      </c>
      <c r="AA4399" t="s">
        <v>1579</v>
      </c>
      <c r="AD4399" t="s">
        <v>421</v>
      </c>
      <c r="AE4399" t="s">
        <v>365</v>
      </c>
      <c r="AF4399">
        <v>90027</v>
      </c>
      <c r="AG4399" t="s">
        <v>338</v>
      </c>
      <c r="AH4399" t="s">
        <v>530</v>
      </c>
      <c r="AJ4399" t="s">
        <v>1580</v>
      </c>
      <c r="AL4399" t="s">
        <v>339</v>
      </c>
      <c r="AM4399">
        <v>1</v>
      </c>
      <c r="AN4399">
        <v>1</v>
      </c>
      <c r="AO4399">
        <v>2258</v>
      </c>
      <c r="AQ4399">
        <v>127091</v>
      </c>
      <c r="AR4399">
        <v>57110001</v>
      </c>
      <c r="AT4399" t="s">
        <v>1332</v>
      </c>
      <c r="AW4399" t="s">
        <v>340</v>
      </c>
      <c r="AX4399" t="s">
        <v>340</v>
      </c>
      <c r="AY4399" t="s">
        <v>348</v>
      </c>
      <c r="AZ4399" t="s">
        <v>1418</v>
      </c>
      <c r="BY4399" t="s">
        <v>342</v>
      </c>
      <c r="EQ4399">
        <v>248023</v>
      </c>
      <c r="ER4399" t="s">
        <v>10035</v>
      </c>
      <c r="EV4399">
        <v>17289392</v>
      </c>
      <c r="EW4399">
        <v>928</v>
      </c>
      <c r="EX4399">
        <v>221358</v>
      </c>
      <c r="EY4399" t="s">
        <v>10036</v>
      </c>
      <c r="EZ4399">
        <v>1</v>
      </c>
      <c r="FC4399">
        <v>95383</v>
      </c>
      <c r="FD4399" t="s">
        <v>1417</v>
      </c>
    </row>
    <row r="4400" spans="1:160" x14ac:dyDescent="0.3">
      <c r="A4400" t="str">
        <f>VLOOKUP(B4400,Table2[],3,FALSE)</f>
        <v>Digital</v>
      </c>
      <c r="B4400" t="str">
        <f>IF(OR(ISNUMBER(FIND("QVC",Z4400)),ISNUMBER(FIND("QVC",AL4400))),"QVC",IF(OR(ISNUMBER(FIND("NCO",H4400)),ISNUMBER(FIND("NCO",Y4400))), "NCO", IF(AL4400="consumer","PMD.com",VLOOKUP(LEFT(H4400,2),Tables!$E$1:$F$11,2,FALSE))))</f>
        <v>PMD.com</v>
      </c>
      <c r="C4400">
        <f t="shared" si="207"/>
        <v>5357</v>
      </c>
      <c r="D4400">
        <f t="shared" si="208"/>
        <v>1</v>
      </c>
      <c r="E4400" t="str">
        <f t="shared" ca="1" si="206"/>
        <v>MTD orders shipped</v>
      </c>
      <c r="F4400" t="s">
        <v>3539</v>
      </c>
      <c r="G4400" t="s">
        <v>335</v>
      </c>
      <c r="H4400" t="s">
        <v>10034</v>
      </c>
      <c r="I4400" s="6">
        <v>44013.546898148146</v>
      </c>
      <c r="J4400" t="s">
        <v>16</v>
      </c>
      <c r="K4400" s="6">
        <v>44013.742199074077</v>
      </c>
      <c r="M4400" t="s">
        <v>1578</v>
      </c>
      <c r="N4400" t="s">
        <v>1579</v>
      </c>
      <c r="Q4400" t="s">
        <v>421</v>
      </c>
      <c r="R4400" t="s">
        <v>365</v>
      </c>
      <c r="S4400">
        <v>90027</v>
      </c>
      <c r="T4400" t="s">
        <v>338</v>
      </c>
      <c r="U4400" t="s">
        <v>530</v>
      </c>
      <c r="W4400" t="s">
        <v>1580</v>
      </c>
      <c r="Z4400" t="s">
        <v>1578</v>
      </c>
      <c r="AA4400" t="s">
        <v>1579</v>
      </c>
      <c r="AD4400" t="s">
        <v>421</v>
      </c>
      <c r="AE4400" t="s">
        <v>365</v>
      </c>
      <c r="AF4400">
        <v>90027</v>
      </c>
      <c r="AG4400" t="s">
        <v>338</v>
      </c>
      <c r="AH4400" t="s">
        <v>530</v>
      </c>
      <c r="AJ4400" t="s">
        <v>1580</v>
      </c>
      <c r="AL4400" t="s">
        <v>339</v>
      </c>
      <c r="AM4400">
        <v>1</v>
      </c>
      <c r="AN4400">
        <v>1</v>
      </c>
      <c r="AO4400">
        <v>15182</v>
      </c>
      <c r="AQ4400">
        <v>124521</v>
      </c>
      <c r="AR4400">
        <v>5357</v>
      </c>
      <c r="AS4400" t="s">
        <v>87</v>
      </c>
      <c r="AT4400" t="s">
        <v>88</v>
      </c>
      <c r="AW4400" t="s">
        <v>340</v>
      </c>
      <c r="AX4400" t="s">
        <v>340</v>
      </c>
      <c r="AY4400" t="s">
        <v>351</v>
      </c>
      <c r="AZ4400" t="s">
        <v>379</v>
      </c>
      <c r="BY4400" t="s">
        <v>342</v>
      </c>
      <c r="EQ4400">
        <v>249142</v>
      </c>
      <c r="ER4400" t="s">
        <v>10035</v>
      </c>
      <c r="EV4400">
        <v>17289392</v>
      </c>
      <c r="EW4400">
        <v>928</v>
      </c>
      <c r="EX4400">
        <v>221358</v>
      </c>
      <c r="EY4400" t="s">
        <v>10036</v>
      </c>
      <c r="EZ4400">
        <v>1</v>
      </c>
      <c r="FC4400">
        <v>5357</v>
      </c>
      <c r="FD4400" t="s">
        <v>88</v>
      </c>
    </row>
    <row r="4401" spans="1:160" x14ac:dyDescent="0.3">
      <c r="A4401" t="str">
        <f>VLOOKUP(B4401,Table2[],3,FALSE)</f>
        <v>Digital</v>
      </c>
      <c r="B4401" t="str">
        <f>IF(OR(ISNUMBER(FIND("QVC",Z4401)),ISNUMBER(FIND("QVC",AL4401))),"QVC",IF(OR(ISNUMBER(FIND("NCO",H4401)),ISNUMBER(FIND("NCO",Y4401))), "NCO", IF(AL4401="consumer","PMD.com",VLOOKUP(LEFT(H4401,2),Tables!$E$1:$F$11,2,FALSE))))</f>
        <v>PMD.com</v>
      </c>
      <c r="C4401">
        <f t="shared" si="207"/>
        <v>51010001</v>
      </c>
      <c r="D4401">
        <f t="shared" si="208"/>
        <v>1</v>
      </c>
      <c r="E4401" t="str">
        <f t="shared" ca="1" si="206"/>
        <v>MTD orders shipped</v>
      </c>
      <c r="F4401" t="s">
        <v>3539</v>
      </c>
      <c r="G4401" t="s">
        <v>335</v>
      </c>
      <c r="H4401" t="s">
        <v>10034</v>
      </c>
      <c r="I4401" s="6">
        <v>44013.546898148146</v>
      </c>
      <c r="J4401" t="s">
        <v>16</v>
      </c>
      <c r="K4401" s="6">
        <v>44013.742199074077</v>
      </c>
      <c r="M4401" t="s">
        <v>1578</v>
      </c>
      <c r="N4401" t="s">
        <v>1579</v>
      </c>
      <c r="Q4401" t="s">
        <v>421</v>
      </c>
      <c r="R4401" t="s">
        <v>365</v>
      </c>
      <c r="S4401">
        <v>90027</v>
      </c>
      <c r="T4401" t="s">
        <v>338</v>
      </c>
      <c r="U4401" t="s">
        <v>530</v>
      </c>
      <c r="W4401" t="s">
        <v>1580</v>
      </c>
      <c r="Z4401" t="s">
        <v>1578</v>
      </c>
      <c r="AA4401" t="s">
        <v>1579</v>
      </c>
      <c r="AD4401" t="s">
        <v>421</v>
      </c>
      <c r="AE4401" t="s">
        <v>365</v>
      </c>
      <c r="AF4401">
        <v>90027</v>
      </c>
      <c r="AG4401" t="s">
        <v>338</v>
      </c>
      <c r="AH4401" t="s">
        <v>530</v>
      </c>
      <c r="AJ4401" t="s">
        <v>1580</v>
      </c>
      <c r="AL4401" t="s">
        <v>339</v>
      </c>
      <c r="AM4401">
        <v>1</v>
      </c>
      <c r="AN4401">
        <v>1</v>
      </c>
      <c r="AO4401">
        <v>8743</v>
      </c>
      <c r="AQ4401">
        <v>123868</v>
      </c>
      <c r="AR4401">
        <v>51010001</v>
      </c>
      <c r="AS4401" t="s">
        <v>48</v>
      </c>
      <c r="AT4401" t="s">
        <v>49</v>
      </c>
      <c r="AW4401" t="s">
        <v>340</v>
      </c>
      <c r="AX4401" t="s">
        <v>340</v>
      </c>
      <c r="AY4401" t="s">
        <v>357</v>
      </c>
      <c r="AZ4401" t="s">
        <v>363</v>
      </c>
      <c r="BY4401" t="s">
        <v>342</v>
      </c>
      <c r="EQ4401">
        <v>251450</v>
      </c>
      <c r="ER4401" t="s">
        <v>10035</v>
      </c>
      <c r="EV4401">
        <v>17289392</v>
      </c>
      <c r="EW4401">
        <v>928</v>
      </c>
      <c r="EX4401">
        <v>221358</v>
      </c>
      <c r="EY4401" t="s">
        <v>10036</v>
      </c>
      <c r="EZ4401">
        <v>1</v>
      </c>
      <c r="FC4401">
        <v>51010001</v>
      </c>
      <c r="FD4401" t="s">
        <v>49</v>
      </c>
    </row>
    <row r="4402" spans="1:160" x14ac:dyDescent="0.3">
      <c r="A4402" t="str">
        <f>VLOOKUP(B4402,Table2[],3,FALSE)</f>
        <v>Digital</v>
      </c>
      <c r="B4402" t="str">
        <f>IF(OR(ISNUMBER(FIND("QVC",Z4402)),ISNUMBER(FIND("QVC",AL4402))),"QVC",IF(OR(ISNUMBER(FIND("NCO",H4402)),ISNUMBER(FIND("NCO",Y4402))), "NCO", IF(AL4402="consumer","PMD.com",VLOOKUP(LEFT(H4402,2),Tables!$E$1:$F$11,2,FALSE))))</f>
        <v>PMD.com</v>
      </c>
      <c r="C4402">
        <f t="shared" si="207"/>
        <v>57090001</v>
      </c>
      <c r="D4402">
        <f t="shared" si="208"/>
        <v>1</v>
      </c>
      <c r="E4402" t="str">
        <f t="shared" ca="1" si="206"/>
        <v>MTD orders shipped</v>
      </c>
      <c r="F4402" t="s">
        <v>3539</v>
      </c>
      <c r="G4402" t="s">
        <v>335</v>
      </c>
      <c r="H4402" t="s">
        <v>10034</v>
      </c>
      <c r="I4402" s="6">
        <v>44013.546898148146</v>
      </c>
      <c r="J4402" t="s">
        <v>16</v>
      </c>
      <c r="K4402" s="6">
        <v>44013.742199074077</v>
      </c>
      <c r="M4402" t="s">
        <v>1578</v>
      </c>
      <c r="N4402" t="s">
        <v>1579</v>
      </c>
      <c r="Q4402" t="s">
        <v>421</v>
      </c>
      <c r="R4402" t="s">
        <v>365</v>
      </c>
      <c r="S4402">
        <v>90027</v>
      </c>
      <c r="T4402" t="s">
        <v>338</v>
      </c>
      <c r="U4402" t="s">
        <v>530</v>
      </c>
      <c r="W4402" t="s">
        <v>1580</v>
      </c>
      <c r="Z4402" t="s">
        <v>1578</v>
      </c>
      <c r="AA4402" t="s">
        <v>1579</v>
      </c>
      <c r="AD4402" t="s">
        <v>421</v>
      </c>
      <c r="AE4402" t="s">
        <v>365</v>
      </c>
      <c r="AF4402">
        <v>90027</v>
      </c>
      <c r="AG4402" t="s">
        <v>338</v>
      </c>
      <c r="AH4402" t="s">
        <v>530</v>
      </c>
      <c r="AJ4402" t="s">
        <v>1580</v>
      </c>
      <c r="AL4402" t="s">
        <v>339</v>
      </c>
      <c r="AM4402">
        <v>1</v>
      </c>
      <c r="AN4402">
        <v>1</v>
      </c>
      <c r="AO4402">
        <v>2258</v>
      </c>
      <c r="AQ4402">
        <v>127089</v>
      </c>
      <c r="AR4402">
        <v>57090001</v>
      </c>
      <c r="AT4402" t="s">
        <v>1419</v>
      </c>
      <c r="AW4402" t="s">
        <v>340</v>
      </c>
      <c r="AX4402" t="s">
        <v>340</v>
      </c>
      <c r="AY4402" t="s">
        <v>348</v>
      </c>
      <c r="AZ4402" t="s">
        <v>1418</v>
      </c>
      <c r="BY4402" t="s">
        <v>342</v>
      </c>
      <c r="EQ4402">
        <v>248021</v>
      </c>
      <c r="ER4402" t="s">
        <v>10035</v>
      </c>
      <c r="EV4402">
        <v>17289392</v>
      </c>
      <c r="EW4402">
        <v>928</v>
      </c>
      <c r="EX4402">
        <v>221358</v>
      </c>
      <c r="EY4402" t="s">
        <v>10036</v>
      </c>
      <c r="EZ4402">
        <v>1</v>
      </c>
      <c r="FC4402">
        <v>95383</v>
      </c>
      <c r="FD4402" t="s">
        <v>1417</v>
      </c>
    </row>
    <row r="4403" spans="1:160" x14ac:dyDescent="0.3">
      <c r="A4403" t="str">
        <f>VLOOKUP(B4403,Table2[],3,FALSE)</f>
        <v>Digital</v>
      </c>
      <c r="B4403" t="str">
        <f>IF(OR(ISNUMBER(FIND("QVC",Z4403)),ISNUMBER(FIND("QVC",AL4403))),"QVC",IF(OR(ISNUMBER(FIND("NCO",H4403)),ISNUMBER(FIND("NCO",Y4403))), "NCO", IF(AL4403="consumer","PMD.com",VLOOKUP(LEFT(H4403,2),Tables!$E$1:$F$11,2,FALSE))))</f>
        <v>PMD.com</v>
      </c>
      <c r="C4403">
        <f t="shared" si="207"/>
        <v>53900001</v>
      </c>
      <c r="D4403">
        <f t="shared" si="208"/>
        <v>1</v>
      </c>
      <c r="E4403" t="str">
        <f t="shared" ca="1" si="206"/>
        <v>MTD orders shipped</v>
      </c>
      <c r="F4403" t="s">
        <v>3539</v>
      </c>
      <c r="G4403" t="s">
        <v>335</v>
      </c>
      <c r="H4403" t="s">
        <v>10034</v>
      </c>
      <c r="I4403" s="6">
        <v>44013.546898148146</v>
      </c>
      <c r="J4403" t="s">
        <v>16</v>
      </c>
      <c r="K4403" s="6">
        <v>44013.742199074077</v>
      </c>
      <c r="M4403" t="s">
        <v>1578</v>
      </c>
      <c r="N4403" t="s">
        <v>1579</v>
      </c>
      <c r="Q4403" t="s">
        <v>421</v>
      </c>
      <c r="R4403" t="s">
        <v>365</v>
      </c>
      <c r="S4403">
        <v>90027</v>
      </c>
      <c r="T4403" t="s">
        <v>338</v>
      </c>
      <c r="U4403" t="s">
        <v>530</v>
      </c>
      <c r="W4403" t="s">
        <v>1580</v>
      </c>
      <c r="Z4403" t="s">
        <v>1578</v>
      </c>
      <c r="AA4403" t="s">
        <v>1579</v>
      </c>
      <c r="AD4403" t="s">
        <v>421</v>
      </c>
      <c r="AE4403" t="s">
        <v>365</v>
      </c>
      <c r="AF4403">
        <v>90027</v>
      </c>
      <c r="AG4403" t="s">
        <v>338</v>
      </c>
      <c r="AH4403" t="s">
        <v>530</v>
      </c>
      <c r="AJ4403" t="s">
        <v>1580</v>
      </c>
      <c r="AL4403" t="s">
        <v>339</v>
      </c>
      <c r="AM4403">
        <v>1</v>
      </c>
      <c r="AN4403">
        <v>1</v>
      </c>
      <c r="AO4403">
        <v>31217</v>
      </c>
      <c r="AQ4403">
        <v>124466</v>
      </c>
      <c r="AR4403">
        <v>53900001</v>
      </c>
      <c r="AS4403" t="s">
        <v>1697</v>
      </c>
      <c r="AT4403" t="s">
        <v>104</v>
      </c>
      <c r="AW4403" t="s">
        <v>343</v>
      </c>
      <c r="BY4403" t="s">
        <v>342</v>
      </c>
      <c r="EQ4403">
        <v>247378</v>
      </c>
      <c r="ER4403" t="s">
        <v>10035</v>
      </c>
      <c r="EV4403">
        <v>17289392</v>
      </c>
      <c r="EW4403">
        <v>928</v>
      </c>
      <c r="EX4403">
        <v>221358</v>
      </c>
      <c r="EY4403" t="s">
        <v>10036</v>
      </c>
      <c r="EZ4403">
        <v>1</v>
      </c>
      <c r="FC4403">
        <v>95383</v>
      </c>
      <c r="FD4403" t="s">
        <v>1417</v>
      </c>
    </row>
    <row r="4404" spans="1:160" x14ac:dyDescent="0.3">
      <c r="A4404" t="str">
        <f>VLOOKUP(B4404,Table2[],3,FALSE)</f>
        <v>Digital</v>
      </c>
      <c r="B4404" t="str">
        <f>IF(OR(ISNUMBER(FIND("QVC",Z4404)),ISNUMBER(FIND("QVC",AL4404))),"QVC",IF(OR(ISNUMBER(FIND("NCO",H4404)),ISNUMBER(FIND("NCO",Y4404))), "NCO", IF(AL4404="consumer","PMD.com",VLOOKUP(LEFT(H4404,2),Tables!$E$1:$F$11,2,FALSE))))</f>
        <v>PMD.com</v>
      </c>
      <c r="C4404">
        <f t="shared" si="207"/>
        <v>51410001</v>
      </c>
      <c r="D4404">
        <f t="shared" si="208"/>
        <v>4</v>
      </c>
      <c r="E4404" t="str">
        <f t="shared" ca="1" si="206"/>
        <v>MTD orders shipped</v>
      </c>
      <c r="F4404" t="s">
        <v>3539</v>
      </c>
      <c r="G4404" t="s">
        <v>335</v>
      </c>
      <c r="H4404" t="s">
        <v>10034</v>
      </c>
      <c r="I4404" s="6">
        <v>44013.546898148146</v>
      </c>
      <c r="J4404" t="s">
        <v>16</v>
      </c>
      <c r="K4404" s="6">
        <v>44013.742199074077</v>
      </c>
      <c r="M4404" t="s">
        <v>1578</v>
      </c>
      <c r="N4404" t="s">
        <v>1579</v>
      </c>
      <c r="Q4404" t="s">
        <v>421</v>
      </c>
      <c r="R4404" t="s">
        <v>365</v>
      </c>
      <c r="S4404">
        <v>90027</v>
      </c>
      <c r="T4404" t="s">
        <v>338</v>
      </c>
      <c r="U4404" t="s">
        <v>530</v>
      </c>
      <c r="W4404" t="s">
        <v>1580</v>
      </c>
      <c r="Z4404" t="s">
        <v>1578</v>
      </c>
      <c r="AA4404" t="s">
        <v>1579</v>
      </c>
      <c r="AD4404" t="s">
        <v>421</v>
      </c>
      <c r="AE4404" t="s">
        <v>365</v>
      </c>
      <c r="AF4404">
        <v>90027</v>
      </c>
      <c r="AG4404" t="s">
        <v>338</v>
      </c>
      <c r="AH4404" t="s">
        <v>530</v>
      </c>
      <c r="AJ4404" t="s">
        <v>1580</v>
      </c>
      <c r="AL4404" t="s">
        <v>339</v>
      </c>
      <c r="AM4404">
        <v>4</v>
      </c>
      <c r="AN4404">
        <v>4</v>
      </c>
      <c r="AO4404">
        <v>10146</v>
      </c>
      <c r="AQ4404">
        <v>124431</v>
      </c>
      <c r="AR4404">
        <v>51410001</v>
      </c>
      <c r="AS4404" t="s">
        <v>2386</v>
      </c>
      <c r="AT4404" t="s">
        <v>81</v>
      </c>
      <c r="AW4404" t="s">
        <v>340</v>
      </c>
      <c r="AX4404" t="s">
        <v>340</v>
      </c>
      <c r="AY4404" t="s">
        <v>432</v>
      </c>
      <c r="AZ4404">
        <v>0</v>
      </c>
      <c r="BY4404" t="s">
        <v>342</v>
      </c>
      <c r="EQ4404">
        <v>253369</v>
      </c>
      <c r="ER4404" t="s">
        <v>10035</v>
      </c>
      <c r="EV4404">
        <v>17289392</v>
      </c>
      <c r="EW4404">
        <v>928</v>
      </c>
      <c r="EX4404">
        <v>221358</v>
      </c>
      <c r="EY4404" t="s">
        <v>10036</v>
      </c>
      <c r="EZ4404">
        <v>1</v>
      </c>
      <c r="FC4404">
        <v>51410001</v>
      </c>
      <c r="FD4404" t="s">
        <v>81</v>
      </c>
    </row>
    <row r="4405" spans="1:160" x14ac:dyDescent="0.3">
      <c r="A4405" t="str">
        <f>VLOOKUP(B4405,Table2[],3,FALSE)</f>
        <v>Digital</v>
      </c>
      <c r="B4405" t="str">
        <f>IF(OR(ISNUMBER(FIND("QVC",Z4405)),ISNUMBER(FIND("QVC",AL4405))),"QVC",IF(OR(ISNUMBER(FIND("NCO",H4405)),ISNUMBER(FIND("NCO",Y4405))), "NCO", IF(AL4405="consumer","PMD.com",VLOOKUP(LEFT(H4405,2),Tables!$E$1:$F$11,2,FALSE))))</f>
        <v>PMD.com</v>
      </c>
      <c r="C4405">
        <f t="shared" si="207"/>
        <v>535501</v>
      </c>
      <c r="D4405">
        <f t="shared" si="208"/>
        <v>1</v>
      </c>
      <c r="E4405" t="str">
        <f t="shared" ca="1" si="206"/>
        <v>MTD orders shipped</v>
      </c>
      <c r="F4405" t="s">
        <v>3539</v>
      </c>
      <c r="G4405" t="s">
        <v>335</v>
      </c>
      <c r="H4405" t="s">
        <v>10034</v>
      </c>
      <c r="I4405" s="6">
        <v>44013.546898148146</v>
      </c>
      <c r="J4405" t="s">
        <v>16</v>
      </c>
      <c r="K4405" s="6">
        <v>44013.742199074077</v>
      </c>
      <c r="M4405" t="s">
        <v>1578</v>
      </c>
      <c r="N4405" t="s">
        <v>1579</v>
      </c>
      <c r="Q4405" t="s">
        <v>421</v>
      </c>
      <c r="R4405" t="s">
        <v>365</v>
      </c>
      <c r="S4405">
        <v>90027</v>
      </c>
      <c r="T4405" t="s">
        <v>338</v>
      </c>
      <c r="U4405" t="s">
        <v>530</v>
      </c>
      <c r="W4405" t="s">
        <v>1580</v>
      </c>
      <c r="Z4405" t="s">
        <v>1578</v>
      </c>
      <c r="AA4405" t="s">
        <v>1579</v>
      </c>
      <c r="AD4405" t="s">
        <v>421</v>
      </c>
      <c r="AE4405" t="s">
        <v>365</v>
      </c>
      <c r="AF4405">
        <v>90027</v>
      </c>
      <c r="AG4405" t="s">
        <v>338</v>
      </c>
      <c r="AH4405" t="s">
        <v>530</v>
      </c>
      <c r="AJ4405" t="s">
        <v>1580</v>
      </c>
      <c r="AL4405" t="s">
        <v>339</v>
      </c>
      <c r="AM4405">
        <v>1</v>
      </c>
      <c r="AN4405">
        <v>1</v>
      </c>
      <c r="AO4405">
        <v>5715</v>
      </c>
      <c r="AQ4405">
        <v>124621</v>
      </c>
      <c r="AR4405">
        <v>535501</v>
      </c>
      <c r="AS4405" t="s">
        <v>158</v>
      </c>
      <c r="AT4405" t="s">
        <v>159</v>
      </c>
      <c r="AW4405" t="s">
        <v>340</v>
      </c>
      <c r="AX4405" t="s">
        <v>340</v>
      </c>
      <c r="AY4405" t="s">
        <v>351</v>
      </c>
      <c r="AZ4405" t="s">
        <v>441</v>
      </c>
      <c r="BY4405" t="s">
        <v>342</v>
      </c>
      <c r="EQ4405">
        <v>245276</v>
      </c>
      <c r="ER4405" t="s">
        <v>10035</v>
      </c>
      <c r="EV4405">
        <v>17289392</v>
      </c>
      <c r="EW4405">
        <v>928</v>
      </c>
      <c r="EX4405">
        <v>221358</v>
      </c>
      <c r="EY4405" t="s">
        <v>10036</v>
      </c>
      <c r="EZ4405">
        <v>1</v>
      </c>
      <c r="FC4405">
        <v>535501</v>
      </c>
      <c r="FD4405" t="s">
        <v>159</v>
      </c>
    </row>
    <row r="4406" spans="1:160" x14ac:dyDescent="0.3">
      <c r="A4406" t="str">
        <f>VLOOKUP(B4406,Table2[],3,FALSE)</f>
        <v>Digital</v>
      </c>
      <c r="B4406" t="str">
        <f>IF(OR(ISNUMBER(FIND("QVC",Z4406)),ISNUMBER(FIND("QVC",AL4406))),"QVC",IF(OR(ISNUMBER(FIND("NCO",H4406)),ISNUMBER(FIND("NCO",Y4406))), "NCO", IF(AL4406="consumer","PMD.com",VLOOKUP(LEFT(H4406,2),Tables!$E$1:$F$11,2,FALSE))))</f>
        <v>PMD.com</v>
      </c>
      <c r="C4406">
        <f t="shared" si="207"/>
        <v>57100001</v>
      </c>
      <c r="D4406">
        <f t="shared" si="208"/>
        <v>1</v>
      </c>
      <c r="E4406" t="str">
        <f t="shared" ca="1" si="206"/>
        <v>MTD orders shipped</v>
      </c>
      <c r="F4406" t="s">
        <v>3539</v>
      </c>
      <c r="G4406" t="s">
        <v>335</v>
      </c>
      <c r="H4406" t="s">
        <v>10034</v>
      </c>
      <c r="I4406" s="6">
        <v>44013.546898148146</v>
      </c>
      <c r="J4406" t="s">
        <v>16</v>
      </c>
      <c r="K4406" s="6">
        <v>44013.742199074077</v>
      </c>
      <c r="M4406" t="s">
        <v>1578</v>
      </c>
      <c r="N4406" t="s">
        <v>1579</v>
      </c>
      <c r="Q4406" t="s">
        <v>421</v>
      </c>
      <c r="R4406" t="s">
        <v>365</v>
      </c>
      <c r="S4406">
        <v>90027</v>
      </c>
      <c r="T4406" t="s">
        <v>338</v>
      </c>
      <c r="U4406" t="s">
        <v>530</v>
      </c>
      <c r="W4406" t="s">
        <v>1580</v>
      </c>
      <c r="Z4406" t="s">
        <v>1578</v>
      </c>
      <c r="AA4406" t="s">
        <v>1579</v>
      </c>
      <c r="AD4406" t="s">
        <v>421</v>
      </c>
      <c r="AE4406" t="s">
        <v>365</v>
      </c>
      <c r="AF4406">
        <v>90027</v>
      </c>
      <c r="AG4406" t="s">
        <v>338</v>
      </c>
      <c r="AH4406" t="s">
        <v>530</v>
      </c>
      <c r="AJ4406" t="s">
        <v>1580</v>
      </c>
      <c r="AL4406" t="s">
        <v>339</v>
      </c>
      <c r="AM4406">
        <v>1</v>
      </c>
      <c r="AN4406">
        <v>1</v>
      </c>
      <c r="AO4406">
        <v>2241</v>
      </c>
      <c r="AQ4406">
        <v>127090</v>
      </c>
      <c r="AR4406">
        <v>57100001</v>
      </c>
      <c r="AT4406" t="s">
        <v>1420</v>
      </c>
      <c r="AW4406" t="s">
        <v>340</v>
      </c>
      <c r="AX4406" t="s">
        <v>340</v>
      </c>
      <c r="AY4406" t="s">
        <v>348</v>
      </c>
      <c r="AZ4406" t="s">
        <v>1064</v>
      </c>
      <c r="BY4406" t="s">
        <v>342</v>
      </c>
      <c r="BZ4406" t="b">
        <v>0</v>
      </c>
      <c r="EQ4406">
        <v>248022</v>
      </c>
      <c r="ER4406" t="s">
        <v>10035</v>
      </c>
      <c r="EV4406">
        <v>17289392</v>
      </c>
      <c r="EW4406">
        <v>928</v>
      </c>
      <c r="EX4406">
        <v>221358</v>
      </c>
      <c r="EY4406" t="s">
        <v>10036</v>
      </c>
      <c r="EZ4406">
        <v>1</v>
      </c>
      <c r="FC4406">
        <v>95383</v>
      </c>
      <c r="FD4406" t="s">
        <v>1417</v>
      </c>
    </row>
    <row r="4407" spans="1:160" x14ac:dyDescent="0.3">
      <c r="A4407" t="str">
        <f>VLOOKUP(B4407,Table2[],3,FALSE)</f>
        <v>Digital</v>
      </c>
      <c r="B4407" t="str">
        <f>IF(OR(ISNUMBER(FIND("QVC",Z4407)),ISNUMBER(FIND("QVC",AL4407))),"QVC",IF(OR(ISNUMBER(FIND("NCO",H4407)),ISNUMBER(FIND("NCO",Y4407))), "NCO", IF(AL4407="consumer","PMD.com",VLOOKUP(LEFT(H4407,2),Tables!$E$1:$F$11,2,FALSE))))</f>
        <v>PMD.com</v>
      </c>
      <c r="C4407">
        <f t="shared" si="207"/>
        <v>51090030</v>
      </c>
      <c r="D4407">
        <f t="shared" si="208"/>
        <v>1</v>
      </c>
      <c r="E4407" t="str">
        <f t="shared" ca="1" si="206"/>
        <v>MTD orders shipped</v>
      </c>
      <c r="F4407" t="s">
        <v>3539</v>
      </c>
      <c r="G4407" t="s">
        <v>335</v>
      </c>
      <c r="H4407" t="s">
        <v>10034</v>
      </c>
      <c r="I4407" s="6">
        <v>44013.546898148146</v>
      </c>
      <c r="J4407" t="s">
        <v>16</v>
      </c>
      <c r="K4407" s="6">
        <v>44013.742199074077</v>
      </c>
      <c r="M4407" t="s">
        <v>1578</v>
      </c>
      <c r="N4407" t="s">
        <v>1579</v>
      </c>
      <c r="Q4407" t="s">
        <v>421</v>
      </c>
      <c r="R4407" t="s">
        <v>365</v>
      </c>
      <c r="S4407">
        <v>90027</v>
      </c>
      <c r="T4407" t="s">
        <v>338</v>
      </c>
      <c r="U4407" t="s">
        <v>530</v>
      </c>
      <c r="W4407" t="s">
        <v>1580</v>
      </c>
      <c r="Z4407" t="s">
        <v>1578</v>
      </c>
      <c r="AA4407" t="s">
        <v>1579</v>
      </c>
      <c r="AD4407" t="s">
        <v>421</v>
      </c>
      <c r="AE4407" t="s">
        <v>365</v>
      </c>
      <c r="AF4407">
        <v>90027</v>
      </c>
      <c r="AG4407" t="s">
        <v>338</v>
      </c>
      <c r="AH4407" t="s">
        <v>530</v>
      </c>
      <c r="AJ4407" t="s">
        <v>1580</v>
      </c>
      <c r="AL4407" t="s">
        <v>339</v>
      </c>
      <c r="AM4407">
        <v>1</v>
      </c>
      <c r="AN4407">
        <v>1</v>
      </c>
      <c r="AO4407">
        <v>6688</v>
      </c>
      <c r="AQ4407">
        <v>125960</v>
      </c>
      <c r="AR4407">
        <v>51090030</v>
      </c>
      <c r="AS4407" t="s">
        <v>3043</v>
      </c>
      <c r="AT4407" t="s">
        <v>628</v>
      </c>
      <c r="AW4407" t="s">
        <v>343</v>
      </c>
      <c r="BY4407" t="s">
        <v>342</v>
      </c>
      <c r="BZ4407" t="b">
        <v>0</v>
      </c>
      <c r="EQ4407">
        <v>243047</v>
      </c>
      <c r="ER4407" t="s">
        <v>10035</v>
      </c>
      <c r="EV4407">
        <v>17289392</v>
      </c>
      <c r="EW4407">
        <v>928</v>
      </c>
      <c r="EX4407">
        <v>221358</v>
      </c>
      <c r="EY4407" t="s">
        <v>10036</v>
      </c>
      <c r="EZ4407">
        <v>1</v>
      </c>
      <c r="FC4407">
        <v>95383</v>
      </c>
      <c r="FD4407" t="s">
        <v>1417</v>
      </c>
    </row>
    <row r="4408" spans="1:160" x14ac:dyDescent="0.3">
      <c r="A4408" t="str">
        <f>VLOOKUP(B4408,Table2[],3,FALSE)</f>
        <v>Digital</v>
      </c>
      <c r="B4408" t="str">
        <f>IF(OR(ISNUMBER(FIND("QVC",Z4408)),ISNUMBER(FIND("QVC",AL4408))),"QVC",IF(OR(ISNUMBER(FIND("NCO",H4408)),ISNUMBER(FIND("NCO",Y4408))), "NCO", IF(AL4408="consumer","PMD.com",VLOOKUP(LEFT(H4408,2),Tables!$E$1:$F$11,2,FALSE))))</f>
        <v>PMD.com</v>
      </c>
      <c r="C4408">
        <f t="shared" si="207"/>
        <v>54010001</v>
      </c>
      <c r="D4408">
        <f t="shared" si="208"/>
        <v>1</v>
      </c>
      <c r="E4408" t="str">
        <f t="shared" ca="1" si="206"/>
        <v>MTD orders shipped</v>
      </c>
      <c r="F4408" t="s">
        <v>3539</v>
      </c>
      <c r="G4408" t="s">
        <v>335</v>
      </c>
      <c r="H4408" t="s">
        <v>10034</v>
      </c>
      <c r="I4408" s="6">
        <v>44013.546898148146</v>
      </c>
      <c r="J4408" t="s">
        <v>16</v>
      </c>
      <c r="K4408" s="6">
        <v>44013.742199074077</v>
      </c>
      <c r="M4408" t="s">
        <v>1578</v>
      </c>
      <c r="N4408" t="s">
        <v>1579</v>
      </c>
      <c r="Q4408" t="s">
        <v>421</v>
      </c>
      <c r="R4408" t="s">
        <v>365</v>
      </c>
      <c r="S4408">
        <v>90027</v>
      </c>
      <c r="T4408" t="s">
        <v>338</v>
      </c>
      <c r="U4408" t="s">
        <v>530</v>
      </c>
      <c r="W4408" t="s">
        <v>1580</v>
      </c>
      <c r="Z4408" t="s">
        <v>1578</v>
      </c>
      <c r="AA4408" t="s">
        <v>1579</v>
      </c>
      <c r="AD4408" t="s">
        <v>421</v>
      </c>
      <c r="AE4408" t="s">
        <v>365</v>
      </c>
      <c r="AF4408">
        <v>90027</v>
      </c>
      <c r="AG4408" t="s">
        <v>338</v>
      </c>
      <c r="AH4408" t="s">
        <v>530</v>
      </c>
      <c r="AJ4408" t="s">
        <v>1580</v>
      </c>
      <c r="AL4408" t="s">
        <v>339</v>
      </c>
      <c r="AM4408">
        <v>1</v>
      </c>
      <c r="AN4408">
        <v>1</v>
      </c>
      <c r="AO4408">
        <v>6300</v>
      </c>
      <c r="AQ4408">
        <v>124476</v>
      </c>
      <c r="AR4408">
        <v>54010001</v>
      </c>
      <c r="AS4408" t="s">
        <v>577</v>
      </c>
      <c r="AT4408" t="s">
        <v>35</v>
      </c>
      <c r="AW4408" t="s">
        <v>340</v>
      </c>
      <c r="AX4408">
        <v>0</v>
      </c>
      <c r="AY4408" t="s">
        <v>348</v>
      </c>
      <c r="AZ4408">
        <v>0</v>
      </c>
      <c r="BY4408" t="s">
        <v>342</v>
      </c>
      <c r="EQ4408">
        <v>252076</v>
      </c>
      <c r="ER4408" t="s">
        <v>10035</v>
      </c>
      <c r="EV4408">
        <v>17289392</v>
      </c>
      <c r="EW4408">
        <v>928</v>
      </c>
      <c r="EX4408">
        <v>221358</v>
      </c>
      <c r="EY4408" t="s">
        <v>10036</v>
      </c>
      <c r="EZ4408">
        <v>1</v>
      </c>
      <c r="FC4408">
        <v>95383</v>
      </c>
      <c r="FD4408" t="s">
        <v>1417</v>
      </c>
    </row>
    <row r="4409" spans="1:160" x14ac:dyDescent="0.3">
      <c r="A4409" t="str">
        <f>VLOOKUP(B4409,Table2[],3,FALSE)</f>
        <v>Digital</v>
      </c>
      <c r="B4409" t="str">
        <f>IF(OR(ISNUMBER(FIND("QVC",Z4409)),ISNUMBER(FIND("QVC",AL4409))),"QVC",IF(OR(ISNUMBER(FIND("NCO",H4409)),ISNUMBER(FIND("NCO",Y4409))), "NCO", IF(AL4409="consumer","PMD.com",VLOOKUP(LEFT(H4409,2),Tables!$E$1:$F$11,2,FALSE))))</f>
        <v>PMD.com</v>
      </c>
      <c r="C4409">
        <f t="shared" si="207"/>
        <v>53160001</v>
      </c>
      <c r="D4409">
        <f t="shared" si="208"/>
        <v>1</v>
      </c>
      <c r="E4409" t="str">
        <f t="shared" ca="1" si="206"/>
        <v>shifted orders shipped</v>
      </c>
      <c r="F4409" t="s">
        <v>3539</v>
      </c>
      <c r="G4409" t="s">
        <v>335</v>
      </c>
      <c r="H4409" t="s">
        <v>2138</v>
      </c>
      <c r="I4409" s="6">
        <v>44007.42324074074</v>
      </c>
      <c r="J4409" t="s">
        <v>16</v>
      </c>
      <c r="K4409" s="6">
        <v>44013.742372685185</v>
      </c>
      <c r="M4409" t="s">
        <v>10037</v>
      </c>
      <c r="N4409" t="s">
        <v>10038</v>
      </c>
      <c r="Q4409" t="s">
        <v>1940</v>
      </c>
      <c r="R4409" t="s">
        <v>347</v>
      </c>
      <c r="S4409">
        <v>24401</v>
      </c>
      <c r="T4409" t="s">
        <v>338</v>
      </c>
      <c r="U4409" t="s">
        <v>530</v>
      </c>
      <c r="W4409" t="s">
        <v>10039</v>
      </c>
      <c r="Z4409" t="s">
        <v>10037</v>
      </c>
      <c r="AA4409" t="s">
        <v>10038</v>
      </c>
      <c r="AD4409" t="s">
        <v>1940</v>
      </c>
      <c r="AE4409" t="s">
        <v>347</v>
      </c>
      <c r="AF4409">
        <v>24401</v>
      </c>
      <c r="AG4409" t="s">
        <v>338</v>
      </c>
      <c r="AH4409" t="s">
        <v>530</v>
      </c>
      <c r="AJ4409" t="s">
        <v>10039</v>
      </c>
      <c r="AL4409" t="s">
        <v>339</v>
      </c>
      <c r="AM4409">
        <v>1</v>
      </c>
      <c r="AN4409">
        <v>1</v>
      </c>
      <c r="AO4409">
        <v>4322</v>
      </c>
      <c r="AQ4409">
        <v>124007</v>
      </c>
      <c r="AR4409">
        <v>53160001</v>
      </c>
      <c r="AS4409" t="s">
        <v>1895</v>
      </c>
      <c r="AT4409" t="s">
        <v>119</v>
      </c>
      <c r="AW4409" t="s">
        <v>340</v>
      </c>
      <c r="AX4409" t="s">
        <v>340</v>
      </c>
      <c r="AY4409" t="s">
        <v>341</v>
      </c>
      <c r="AZ4409">
        <v>0</v>
      </c>
      <c r="BY4409" t="s">
        <v>342</v>
      </c>
      <c r="EQ4409">
        <v>252959</v>
      </c>
      <c r="ER4409" t="s">
        <v>2139</v>
      </c>
      <c r="EV4409">
        <v>17271756</v>
      </c>
      <c r="EW4409">
        <v>928</v>
      </c>
      <c r="EX4409">
        <v>211049</v>
      </c>
      <c r="EY4409">
        <v>9.2748999964335493E+25</v>
      </c>
      <c r="EZ4409">
        <v>1</v>
      </c>
      <c r="FC4409">
        <v>53160001</v>
      </c>
      <c r="FD4409" t="s">
        <v>119</v>
      </c>
    </row>
    <row r="4410" spans="1:160" x14ac:dyDescent="0.3">
      <c r="A4410" t="str">
        <f>VLOOKUP(B4410,Table2[],3,FALSE)</f>
        <v>Digital</v>
      </c>
      <c r="B4410" t="str">
        <f>IF(OR(ISNUMBER(FIND("QVC",Z4410)),ISNUMBER(FIND("QVC",AL4410))),"QVC",IF(OR(ISNUMBER(FIND("NCO",H4410)),ISNUMBER(FIND("NCO",Y4410))), "NCO", IF(AL4410="consumer","PMD.com",VLOOKUP(LEFT(H4410,2),Tables!$E$1:$F$11,2,FALSE))))</f>
        <v>PMD.com</v>
      </c>
      <c r="C4410">
        <f t="shared" si="207"/>
        <v>53980001</v>
      </c>
      <c r="D4410">
        <f t="shared" si="208"/>
        <v>1</v>
      </c>
      <c r="E4410" t="str">
        <f t="shared" ca="1" si="206"/>
        <v>MTD orders shipped</v>
      </c>
      <c r="F4410" t="s">
        <v>3539</v>
      </c>
      <c r="G4410" t="s">
        <v>335</v>
      </c>
      <c r="H4410" t="s">
        <v>10040</v>
      </c>
      <c r="I4410" s="6">
        <v>44013.410567129627</v>
      </c>
      <c r="J4410" t="s">
        <v>16</v>
      </c>
      <c r="K4410" s="6">
        <v>44013.742384259262</v>
      </c>
      <c r="M4410" t="s">
        <v>10041</v>
      </c>
      <c r="N4410" t="s">
        <v>10042</v>
      </c>
      <c r="Q4410" t="s">
        <v>2167</v>
      </c>
      <c r="R4410" t="s">
        <v>359</v>
      </c>
      <c r="S4410" t="s">
        <v>10043</v>
      </c>
      <c r="T4410" t="s">
        <v>338</v>
      </c>
      <c r="U4410" t="s">
        <v>530</v>
      </c>
      <c r="W4410" t="s">
        <v>10044</v>
      </c>
      <c r="Z4410" t="s">
        <v>10041</v>
      </c>
      <c r="AA4410" t="s">
        <v>10042</v>
      </c>
      <c r="AD4410" t="s">
        <v>2167</v>
      </c>
      <c r="AE4410" t="s">
        <v>359</v>
      </c>
      <c r="AF4410" t="s">
        <v>10043</v>
      </c>
      <c r="AG4410" t="s">
        <v>338</v>
      </c>
      <c r="AH4410" t="s">
        <v>530</v>
      </c>
      <c r="AJ4410" t="s">
        <v>10044</v>
      </c>
      <c r="AL4410" t="s">
        <v>339</v>
      </c>
      <c r="AM4410">
        <v>1</v>
      </c>
      <c r="AN4410">
        <v>1</v>
      </c>
      <c r="AO4410">
        <v>5816</v>
      </c>
      <c r="AQ4410">
        <v>124473</v>
      </c>
      <c r="AR4410">
        <v>53980001</v>
      </c>
      <c r="AS4410" t="s">
        <v>1735</v>
      </c>
      <c r="AT4410" t="s">
        <v>43</v>
      </c>
      <c r="AW4410" t="s">
        <v>340</v>
      </c>
      <c r="AX4410">
        <v>0</v>
      </c>
      <c r="AY4410" t="s">
        <v>348</v>
      </c>
      <c r="AZ4410">
        <v>0</v>
      </c>
      <c r="BY4410" t="s">
        <v>342</v>
      </c>
      <c r="EQ4410">
        <v>253177</v>
      </c>
      <c r="ER4410" t="s">
        <v>10045</v>
      </c>
      <c r="EV4410">
        <v>17289148</v>
      </c>
      <c r="EW4410">
        <v>928</v>
      </c>
      <c r="EX4410">
        <v>221297</v>
      </c>
      <c r="EY4410" t="s">
        <v>10046</v>
      </c>
      <c r="EZ4410">
        <v>1</v>
      </c>
      <c r="FC4410">
        <v>53980001</v>
      </c>
      <c r="FD4410" t="s">
        <v>43</v>
      </c>
    </row>
    <row r="4411" spans="1:160" x14ac:dyDescent="0.3">
      <c r="A4411" t="str">
        <f>VLOOKUP(B4411,Table2[],3,FALSE)</f>
        <v>Digital</v>
      </c>
      <c r="B4411" t="str">
        <f>IF(OR(ISNUMBER(FIND("QVC",Z4411)),ISNUMBER(FIND("QVC",AL4411))),"QVC",IF(OR(ISNUMBER(FIND("NCO",H4411)),ISNUMBER(FIND("NCO",Y4411))), "NCO", IF(AL4411="consumer","PMD.com",VLOOKUP(LEFT(H4411,2),Tables!$E$1:$F$11,2,FALSE))))</f>
        <v>PMD.com</v>
      </c>
      <c r="C4411">
        <f t="shared" si="207"/>
        <v>53470001</v>
      </c>
      <c r="D4411">
        <f t="shared" si="208"/>
        <v>1</v>
      </c>
      <c r="E4411" t="str">
        <f t="shared" ca="1" si="206"/>
        <v>MTD orders shipped</v>
      </c>
      <c r="F4411" t="s">
        <v>3539</v>
      </c>
      <c r="G4411" t="s">
        <v>335</v>
      </c>
      <c r="H4411" t="s">
        <v>10040</v>
      </c>
      <c r="I4411" s="6">
        <v>44013.410567129627</v>
      </c>
      <c r="J4411" t="s">
        <v>16</v>
      </c>
      <c r="K4411" s="6">
        <v>44013.742384259262</v>
      </c>
      <c r="M4411" t="s">
        <v>10041</v>
      </c>
      <c r="N4411" t="s">
        <v>10042</v>
      </c>
      <c r="Q4411" t="s">
        <v>2167</v>
      </c>
      <c r="R4411" t="s">
        <v>359</v>
      </c>
      <c r="S4411" t="s">
        <v>10043</v>
      </c>
      <c r="T4411" t="s">
        <v>338</v>
      </c>
      <c r="U4411" t="s">
        <v>530</v>
      </c>
      <c r="W4411" t="s">
        <v>10044</v>
      </c>
      <c r="Z4411" t="s">
        <v>10041</v>
      </c>
      <c r="AA4411" t="s">
        <v>10042</v>
      </c>
      <c r="AD4411" t="s">
        <v>2167</v>
      </c>
      <c r="AE4411" t="s">
        <v>359</v>
      </c>
      <c r="AF4411" t="s">
        <v>10043</v>
      </c>
      <c r="AG4411" t="s">
        <v>338</v>
      </c>
      <c r="AH4411" t="s">
        <v>530</v>
      </c>
      <c r="AJ4411" t="s">
        <v>10044</v>
      </c>
      <c r="AL4411" t="s">
        <v>339</v>
      </c>
      <c r="AM4411">
        <v>1</v>
      </c>
      <c r="AN4411">
        <v>1</v>
      </c>
      <c r="AO4411">
        <v>3997</v>
      </c>
      <c r="AQ4411">
        <v>127804</v>
      </c>
      <c r="AR4411">
        <v>53470001</v>
      </c>
      <c r="AS4411" t="s">
        <v>956</v>
      </c>
      <c r="AT4411" t="s">
        <v>957</v>
      </c>
      <c r="BY4411" t="s">
        <v>342</v>
      </c>
      <c r="EQ4411">
        <v>252133</v>
      </c>
      <c r="ER4411" t="s">
        <v>10045</v>
      </c>
      <c r="EV4411">
        <v>17289148</v>
      </c>
      <c r="EW4411">
        <v>928</v>
      </c>
      <c r="EX4411">
        <v>221297</v>
      </c>
      <c r="EY4411" t="s">
        <v>10046</v>
      </c>
      <c r="EZ4411">
        <v>1</v>
      </c>
      <c r="FC4411">
        <v>53470001</v>
      </c>
      <c r="FD4411" t="s">
        <v>957</v>
      </c>
    </row>
    <row r="4412" spans="1:160" x14ac:dyDescent="0.3">
      <c r="A4412" t="str">
        <f>VLOOKUP(B4412,Table2[],3,FALSE)</f>
        <v>Digital</v>
      </c>
      <c r="B4412" t="str">
        <f>IF(OR(ISNUMBER(FIND("QVC",Z4412)),ISNUMBER(FIND("QVC",AL4412))),"QVC",IF(OR(ISNUMBER(FIND("NCO",H4412)),ISNUMBER(FIND("NCO",Y4412))), "NCO", IF(AL4412="consumer","PMD.com",VLOOKUP(LEFT(H4412,2),Tables!$E$1:$F$11,2,FALSE))))</f>
        <v>PMD.com</v>
      </c>
      <c r="C4412">
        <f t="shared" si="207"/>
        <v>5341030</v>
      </c>
      <c r="D4412">
        <f t="shared" si="208"/>
        <v>1</v>
      </c>
      <c r="E4412" t="str">
        <f t="shared" ca="1" si="206"/>
        <v>MTD orders shipped</v>
      </c>
      <c r="F4412" t="s">
        <v>3539</v>
      </c>
      <c r="G4412" t="s">
        <v>335</v>
      </c>
      <c r="H4412" t="s">
        <v>10040</v>
      </c>
      <c r="I4412" s="6">
        <v>44013.410567129627</v>
      </c>
      <c r="J4412" t="s">
        <v>16</v>
      </c>
      <c r="K4412" s="6">
        <v>44013.742384259262</v>
      </c>
      <c r="M4412" t="s">
        <v>10041</v>
      </c>
      <c r="N4412" t="s">
        <v>10042</v>
      </c>
      <c r="Q4412" t="s">
        <v>2167</v>
      </c>
      <c r="R4412" t="s">
        <v>359</v>
      </c>
      <c r="S4412" t="s">
        <v>10043</v>
      </c>
      <c r="T4412" t="s">
        <v>338</v>
      </c>
      <c r="U4412" t="s">
        <v>530</v>
      </c>
      <c r="W4412" t="s">
        <v>10044</v>
      </c>
      <c r="Z4412" t="s">
        <v>10041</v>
      </c>
      <c r="AA4412" t="s">
        <v>10042</v>
      </c>
      <c r="AD4412" t="s">
        <v>2167</v>
      </c>
      <c r="AE4412" t="s">
        <v>359</v>
      </c>
      <c r="AF4412" t="s">
        <v>10043</v>
      </c>
      <c r="AG4412" t="s">
        <v>338</v>
      </c>
      <c r="AH4412" t="s">
        <v>530</v>
      </c>
      <c r="AJ4412" t="s">
        <v>10044</v>
      </c>
      <c r="AL4412" t="s">
        <v>339</v>
      </c>
      <c r="AM4412">
        <v>1</v>
      </c>
      <c r="AN4412">
        <v>1</v>
      </c>
      <c r="AO4412">
        <v>12859</v>
      </c>
      <c r="AQ4412">
        <v>124642</v>
      </c>
      <c r="AR4412">
        <v>5341030</v>
      </c>
      <c r="AS4412" t="s">
        <v>925</v>
      </c>
      <c r="AT4412" t="s">
        <v>926</v>
      </c>
      <c r="AW4412" t="s">
        <v>366</v>
      </c>
      <c r="AX4412" t="s">
        <v>366</v>
      </c>
      <c r="AY4412" t="s">
        <v>345</v>
      </c>
      <c r="AZ4412" t="s">
        <v>346</v>
      </c>
      <c r="BY4412" t="s">
        <v>342</v>
      </c>
      <c r="EQ4412">
        <v>243275</v>
      </c>
      <c r="ER4412" t="s">
        <v>10045</v>
      </c>
      <c r="EV4412">
        <v>17289148</v>
      </c>
      <c r="EW4412">
        <v>928</v>
      </c>
      <c r="EX4412">
        <v>221297</v>
      </c>
      <c r="EY4412" t="s">
        <v>10046</v>
      </c>
      <c r="EZ4412">
        <v>1</v>
      </c>
      <c r="FC4412">
        <v>95385</v>
      </c>
      <c r="FD4412" t="s">
        <v>3531</v>
      </c>
    </row>
    <row r="4413" spans="1:160" x14ac:dyDescent="0.3">
      <c r="A4413" t="str">
        <f>VLOOKUP(B4413,Table2[],3,FALSE)</f>
        <v>Digital</v>
      </c>
      <c r="B4413" t="str">
        <f>IF(OR(ISNUMBER(FIND("QVC",Z4413)),ISNUMBER(FIND("QVC",AL4413))),"QVC",IF(OR(ISNUMBER(FIND("NCO",H4413)),ISNUMBER(FIND("NCO",Y4413))), "NCO", IF(AL4413="consumer","PMD.com",VLOOKUP(LEFT(H4413,2),Tables!$E$1:$F$11,2,FALSE))))</f>
        <v>PMD.com</v>
      </c>
      <c r="C4413">
        <f t="shared" si="207"/>
        <v>53920001</v>
      </c>
      <c r="D4413">
        <f t="shared" si="208"/>
        <v>1</v>
      </c>
      <c r="E4413" t="str">
        <f t="shared" ca="1" si="206"/>
        <v>MTD orders shipped</v>
      </c>
      <c r="F4413" t="s">
        <v>3539</v>
      </c>
      <c r="G4413" t="s">
        <v>335</v>
      </c>
      <c r="H4413" t="s">
        <v>10040</v>
      </c>
      <c r="I4413" s="6">
        <v>44013.410567129627</v>
      </c>
      <c r="J4413" t="s">
        <v>16</v>
      </c>
      <c r="K4413" s="6">
        <v>44013.742384259262</v>
      </c>
      <c r="M4413" t="s">
        <v>10041</v>
      </c>
      <c r="N4413" t="s">
        <v>10042</v>
      </c>
      <c r="Q4413" t="s">
        <v>2167</v>
      </c>
      <c r="R4413" t="s">
        <v>359</v>
      </c>
      <c r="S4413" t="s">
        <v>10043</v>
      </c>
      <c r="T4413" t="s">
        <v>338</v>
      </c>
      <c r="U4413" t="s">
        <v>530</v>
      </c>
      <c r="W4413" t="s">
        <v>10044</v>
      </c>
      <c r="Z4413" t="s">
        <v>10041</v>
      </c>
      <c r="AA4413" t="s">
        <v>10042</v>
      </c>
      <c r="AD4413" t="s">
        <v>2167</v>
      </c>
      <c r="AE4413" t="s">
        <v>359</v>
      </c>
      <c r="AF4413" t="s">
        <v>10043</v>
      </c>
      <c r="AG4413" t="s">
        <v>338</v>
      </c>
      <c r="AH4413" t="s">
        <v>530</v>
      </c>
      <c r="AJ4413" t="s">
        <v>10044</v>
      </c>
      <c r="AL4413" t="s">
        <v>339</v>
      </c>
      <c r="AM4413">
        <v>1</v>
      </c>
      <c r="AN4413">
        <v>1</v>
      </c>
      <c r="AO4413">
        <v>14899</v>
      </c>
      <c r="AQ4413">
        <v>124468</v>
      </c>
      <c r="AR4413">
        <v>53920001</v>
      </c>
      <c r="AS4413" t="s">
        <v>42</v>
      </c>
      <c r="AT4413" t="s">
        <v>40</v>
      </c>
      <c r="AW4413" t="s">
        <v>343</v>
      </c>
      <c r="BY4413" t="s">
        <v>342</v>
      </c>
      <c r="EQ4413">
        <v>247476</v>
      </c>
      <c r="ER4413" t="s">
        <v>10045</v>
      </c>
      <c r="EV4413">
        <v>17289148</v>
      </c>
      <c r="EW4413">
        <v>928</v>
      </c>
      <c r="EX4413">
        <v>221297</v>
      </c>
      <c r="EY4413" t="s">
        <v>10046</v>
      </c>
      <c r="EZ4413">
        <v>1</v>
      </c>
      <c r="FC4413">
        <v>95385</v>
      </c>
      <c r="FD4413" t="s">
        <v>3531</v>
      </c>
    </row>
    <row r="4414" spans="1:160" x14ac:dyDescent="0.3">
      <c r="A4414" t="str">
        <f>VLOOKUP(B4414,Table2[],3,FALSE)</f>
        <v>Digital</v>
      </c>
      <c r="B4414" t="str">
        <f>IF(OR(ISNUMBER(FIND("QVC",Z4414)),ISNUMBER(FIND("QVC",AL4414))),"QVC",IF(OR(ISNUMBER(FIND("NCO",H4414)),ISNUMBER(FIND("NCO",Y4414))), "NCO", IF(AL4414="consumer","PMD.com",VLOOKUP(LEFT(H4414,2),Tables!$E$1:$F$11,2,FALSE))))</f>
        <v>PMD.com</v>
      </c>
      <c r="C4414">
        <f t="shared" si="207"/>
        <v>5354</v>
      </c>
      <c r="D4414">
        <f t="shared" si="208"/>
        <v>1</v>
      </c>
      <c r="E4414" t="str">
        <f t="shared" ca="1" si="206"/>
        <v>MTD orders shipped</v>
      </c>
      <c r="F4414" t="s">
        <v>3539</v>
      </c>
      <c r="G4414" t="s">
        <v>335</v>
      </c>
      <c r="H4414" t="s">
        <v>10040</v>
      </c>
      <c r="I4414" s="6">
        <v>44013.410567129627</v>
      </c>
      <c r="J4414" t="s">
        <v>16</v>
      </c>
      <c r="K4414" s="6">
        <v>44013.742384259262</v>
      </c>
      <c r="M4414" t="s">
        <v>10041</v>
      </c>
      <c r="N4414" t="s">
        <v>10042</v>
      </c>
      <c r="Q4414" t="s">
        <v>2167</v>
      </c>
      <c r="R4414" t="s">
        <v>359</v>
      </c>
      <c r="S4414" t="s">
        <v>10043</v>
      </c>
      <c r="T4414" t="s">
        <v>338</v>
      </c>
      <c r="U4414" t="s">
        <v>530</v>
      </c>
      <c r="W4414" t="s">
        <v>10044</v>
      </c>
      <c r="Z4414" t="s">
        <v>10041</v>
      </c>
      <c r="AA4414" t="s">
        <v>10042</v>
      </c>
      <c r="AD4414" t="s">
        <v>2167</v>
      </c>
      <c r="AE4414" t="s">
        <v>359</v>
      </c>
      <c r="AF4414" t="s">
        <v>10043</v>
      </c>
      <c r="AG4414" t="s">
        <v>338</v>
      </c>
      <c r="AH4414" t="s">
        <v>530</v>
      </c>
      <c r="AJ4414" t="s">
        <v>10044</v>
      </c>
      <c r="AL4414" t="s">
        <v>339</v>
      </c>
      <c r="AM4414">
        <v>1</v>
      </c>
      <c r="AN4414">
        <v>1</v>
      </c>
      <c r="AO4414">
        <v>5214</v>
      </c>
      <c r="AQ4414">
        <v>124518</v>
      </c>
      <c r="AR4414">
        <v>5354</v>
      </c>
      <c r="AS4414" t="s">
        <v>1753</v>
      </c>
      <c r="AT4414" t="s">
        <v>103</v>
      </c>
      <c r="AW4414" t="s">
        <v>340</v>
      </c>
      <c r="AX4414" t="s">
        <v>340</v>
      </c>
      <c r="AY4414" t="s">
        <v>351</v>
      </c>
      <c r="AZ4414" t="s">
        <v>415</v>
      </c>
      <c r="BY4414" t="s">
        <v>342</v>
      </c>
      <c r="EQ4414">
        <v>249176</v>
      </c>
      <c r="ER4414" t="s">
        <v>10045</v>
      </c>
      <c r="EV4414">
        <v>17289148</v>
      </c>
      <c r="EW4414">
        <v>928</v>
      </c>
      <c r="EX4414">
        <v>221297</v>
      </c>
      <c r="EY4414" t="s">
        <v>10046</v>
      </c>
      <c r="EZ4414">
        <v>1</v>
      </c>
      <c r="FC4414">
        <v>5354</v>
      </c>
      <c r="FD4414" t="s">
        <v>103</v>
      </c>
    </row>
    <row r="4415" spans="1:160" x14ac:dyDescent="0.3">
      <c r="A4415" t="str">
        <f>VLOOKUP(B4415,Table2[],3,FALSE)</f>
        <v>Digital</v>
      </c>
      <c r="B4415" t="str">
        <f>IF(OR(ISNUMBER(FIND("QVC",Z4415)),ISNUMBER(FIND("QVC",AL4415))),"QVC",IF(OR(ISNUMBER(FIND("NCO",H4415)),ISNUMBER(FIND("NCO",Y4415))), "NCO", IF(AL4415="consumer","PMD.com",VLOOKUP(LEFT(H4415,2),Tables!$E$1:$F$11,2,FALSE))))</f>
        <v>PMD.com</v>
      </c>
      <c r="C4415">
        <f t="shared" si="207"/>
        <v>52430001</v>
      </c>
      <c r="D4415">
        <f t="shared" si="208"/>
        <v>1</v>
      </c>
      <c r="E4415" t="str">
        <f t="shared" ca="1" si="206"/>
        <v>MTD orders shipped</v>
      </c>
      <c r="F4415" t="s">
        <v>3539</v>
      </c>
      <c r="G4415" t="s">
        <v>335</v>
      </c>
      <c r="H4415" t="s">
        <v>10040</v>
      </c>
      <c r="I4415" s="6">
        <v>44013.410567129627</v>
      </c>
      <c r="J4415" t="s">
        <v>16</v>
      </c>
      <c r="K4415" s="6">
        <v>44013.742384259262</v>
      </c>
      <c r="M4415" t="s">
        <v>10041</v>
      </c>
      <c r="N4415" t="s">
        <v>10042</v>
      </c>
      <c r="Q4415" t="s">
        <v>2167</v>
      </c>
      <c r="R4415" t="s">
        <v>359</v>
      </c>
      <c r="S4415" t="s">
        <v>10043</v>
      </c>
      <c r="T4415" t="s">
        <v>338</v>
      </c>
      <c r="U4415" t="s">
        <v>530</v>
      </c>
      <c r="W4415" t="s">
        <v>10044</v>
      </c>
      <c r="Z4415" t="s">
        <v>10041</v>
      </c>
      <c r="AA4415" t="s">
        <v>10042</v>
      </c>
      <c r="AD4415" t="s">
        <v>2167</v>
      </c>
      <c r="AE4415" t="s">
        <v>359</v>
      </c>
      <c r="AF4415" t="s">
        <v>10043</v>
      </c>
      <c r="AG4415" t="s">
        <v>338</v>
      </c>
      <c r="AH4415" t="s">
        <v>530</v>
      </c>
      <c r="AJ4415" t="s">
        <v>10044</v>
      </c>
      <c r="AL4415" t="s">
        <v>339</v>
      </c>
      <c r="AM4415">
        <v>1</v>
      </c>
      <c r="AN4415">
        <v>1</v>
      </c>
      <c r="AO4415">
        <v>12063</v>
      </c>
      <c r="AQ4415">
        <v>127155</v>
      </c>
      <c r="AR4415">
        <v>52430001</v>
      </c>
      <c r="AS4415" t="s">
        <v>927</v>
      </c>
      <c r="AT4415" t="s">
        <v>75</v>
      </c>
      <c r="AW4415" t="s">
        <v>340</v>
      </c>
      <c r="AX4415" t="s">
        <v>340</v>
      </c>
      <c r="AY4415" t="s">
        <v>357</v>
      </c>
      <c r="AZ4415" t="s">
        <v>363</v>
      </c>
      <c r="BY4415" t="s">
        <v>342</v>
      </c>
      <c r="EQ4415">
        <v>249990</v>
      </c>
      <c r="ER4415" t="s">
        <v>10045</v>
      </c>
      <c r="EV4415">
        <v>17289148</v>
      </c>
      <c r="EW4415">
        <v>928</v>
      </c>
      <c r="EX4415">
        <v>221297</v>
      </c>
      <c r="EY4415" t="s">
        <v>10046</v>
      </c>
      <c r="EZ4415">
        <v>1</v>
      </c>
      <c r="FC4415">
        <v>95385</v>
      </c>
      <c r="FD4415" t="s">
        <v>3531</v>
      </c>
    </row>
    <row r="4416" spans="1:160" x14ac:dyDescent="0.3">
      <c r="A4416" t="str">
        <f>VLOOKUP(B4416,Table2[],3,FALSE)</f>
        <v>Digital</v>
      </c>
      <c r="B4416" t="str">
        <f>IF(OR(ISNUMBER(FIND("QVC",Z4416)),ISNUMBER(FIND("QVC",AL4416))),"QVC",IF(OR(ISNUMBER(FIND("NCO",H4416)),ISNUMBER(FIND("NCO",Y4416))), "NCO", IF(AL4416="consumer","PMD.com",VLOOKUP(LEFT(H4416,2),Tables!$E$1:$F$11,2,FALSE))))</f>
        <v>PMD.com</v>
      </c>
      <c r="C4416">
        <f t="shared" si="207"/>
        <v>53740001</v>
      </c>
      <c r="D4416">
        <f t="shared" si="208"/>
        <v>1</v>
      </c>
      <c r="E4416" t="str">
        <f t="shared" ca="1" si="206"/>
        <v>MTD orders shipped</v>
      </c>
      <c r="F4416" t="s">
        <v>3539</v>
      </c>
      <c r="G4416" t="s">
        <v>335</v>
      </c>
      <c r="H4416" t="s">
        <v>10040</v>
      </c>
      <c r="I4416" s="6">
        <v>44013.410567129627</v>
      </c>
      <c r="J4416" t="s">
        <v>16</v>
      </c>
      <c r="K4416" s="6">
        <v>44013.742384259262</v>
      </c>
      <c r="M4416" t="s">
        <v>10041</v>
      </c>
      <c r="N4416" t="s">
        <v>10042</v>
      </c>
      <c r="Q4416" t="s">
        <v>2167</v>
      </c>
      <c r="R4416" t="s">
        <v>359</v>
      </c>
      <c r="S4416" t="s">
        <v>10043</v>
      </c>
      <c r="T4416" t="s">
        <v>338</v>
      </c>
      <c r="U4416" t="s">
        <v>530</v>
      </c>
      <c r="W4416" t="s">
        <v>10044</v>
      </c>
      <c r="Z4416" t="s">
        <v>10041</v>
      </c>
      <c r="AA4416" t="s">
        <v>10042</v>
      </c>
      <c r="AD4416" t="s">
        <v>2167</v>
      </c>
      <c r="AE4416" t="s">
        <v>359</v>
      </c>
      <c r="AF4416" t="s">
        <v>10043</v>
      </c>
      <c r="AG4416" t="s">
        <v>338</v>
      </c>
      <c r="AH4416" t="s">
        <v>530</v>
      </c>
      <c r="AJ4416" t="s">
        <v>10044</v>
      </c>
      <c r="AL4416" t="s">
        <v>339</v>
      </c>
      <c r="AM4416">
        <v>1</v>
      </c>
      <c r="AN4416">
        <v>1</v>
      </c>
      <c r="AO4416">
        <v>6057</v>
      </c>
      <c r="AQ4416">
        <v>124457</v>
      </c>
      <c r="AR4416">
        <v>53740001</v>
      </c>
      <c r="AS4416" t="s">
        <v>578</v>
      </c>
      <c r="AT4416" t="s">
        <v>70</v>
      </c>
      <c r="AW4416" t="s">
        <v>343</v>
      </c>
      <c r="BY4416" t="s">
        <v>342</v>
      </c>
      <c r="EQ4416">
        <v>244002</v>
      </c>
      <c r="ER4416" t="s">
        <v>10045</v>
      </c>
      <c r="EV4416">
        <v>17289148</v>
      </c>
      <c r="EW4416">
        <v>928</v>
      </c>
      <c r="EX4416">
        <v>221297</v>
      </c>
      <c r="EY4416" t="s">
        <v>10046</v>
      </c>
      <c r="EZ4416">
        <v>1</v>
      </c>
      <c r="FC4416">
        <v>53740001</v>
      </c>
      <c r="FD4416" t="s">
        <v>70</v>
      </c>
    </row>
    <row r="4417" spans="1:160" x14ac:dyDescent="0.3">
      <c r="A4417" t="str">
        <f>VLOOKUP(B4417,Table2[],3,FALSE)</f>
        <v>Digital</v>
      </c>
      <c r="B4417" t="str">
        <f>IF(OR(ISNUMBER(FIND("QVC",Z4417)),ISNUMBER(FIND("QVC",AL4417))),"QVC",IF(OR(ISNUMBER(FIND("NCO",H4417)),ISNUMBER(FIND("NCO",Y4417))), "NCO", IF(AL4417="consumer","PMD.com",VLOOKUP(LEFT(H4417,2),Tables!$E$1:$F$11,2,FALSE))))</f>
        <v>PMD.com</v>
      </c>
      <c r="C4417">
        <f t="shared" si="207"/>
        <v>51090030</v>
      </c>
      <c r="D4417">
        <f t="shared" si="208"/>
        <v>1</v>
      </c>
      <c r="E4417" t="str">
        <f t="shared" ca="1" si="206"/>
        <v>MTD orders shipped</v>
      </c>
      <c r="F4417" t="s">
        <v>3539</v>
      </c>
      <c r="G4417" t="s">
        <v>335</v>
      </c>
      <c r="H4417" t="s">
        <v>10040</v>
      </c>
      <c r="I4417" s="6">
        <v>44013.410567129627</v>
      </c>
      <c r="J4417" t="s">
        <v>16</v>
      </c>
      <c r="K4417" s="6">
        <v>44013.742384259262</v>
      </c>
      <c r="M4417" t="s">
        <v>10041</v>
      </c>
      <c r="N4417" t="s">
        <v>10042</v>
      </c>
      <c r="Q4417" t="s">
        <v>2167</v>
      </c>
      <c r="R4417" t="s">
        <v>359</v>
      </c>
      <c r="S4417" t="s">
        <v>10043</v>
      </c>
      <c r="T4417" t="s">
        <v>338</v>
      </c>
      <c r="U4417" t="s">
        <v>530</v>
      </c>
      <c r="W4417" t="s">
        <v>10044</v>
      </c>
      <c r="Z4417" t="s">
        <v>10041</v>
      </c>
      <c r="AA4417" t="s">
        <v>10042</v>
      </c>
      <c r="AD4417" t="s">
        <v>2167</v>
      </c>
      <c r="AE4417" t="s">
        <v>359</v>
      </c>
      <c r="AF4417" t="s">
        <v>10043</v>
      </c>
      <c r="AG4417" t="s">
        <v>338</v>
      </c>
      <c r="AH4417" t="s">
        <v>530</v>
      </c>
      <c r="AJ4417" t="s">
        <v>10044</v>
      </c>
      <c r="AL4417" t="s">
        <v>339</v>
      </c>
      <c r="AM4417">
        <v>1</v>
      </c>
      <c r="AN4417">
        <v>1</v>
      </c>
      <c r="AO4417">
        <v>6688</v>
      </c>
      <c r="AQ4417">
        <v>125960</v>
      </c>
      <c r="AR4417">
        <v>51090030</v>
      </c>
      <c r="AS4417" t="s">
        <v>3043</v>
      </c>
      <c r="AT4417" t="s">
        <v>628</v>
      </c>
      <c r="AW4417" t="s">
        <v>343</v>
      </c>
      <c r="BY4417" t="s">
        <v>342</v>
      </c>
      <c r="BZ4417" t="b">
        <v>0</v>
      </c>
      <c r="EQ4417">
        <v>243047</v>
      </c>
      <c r="ER4417" t="s">
        <v>10045</v>
      </c>
      <c r="EV4417">
        <v>17289148</v>
      </c>
      <c r="EW4417">
        <v>928</v>
      </c>
      <c r="EX4417">
        <v>221297</v>
      </c>
      <c r="EY4417" t="s">
        <v>10046</v>
      </c>
      <c r="EZ4417">
        <v>1</v>
      </c>
      <c r="FC4417">
        <v>95385</v>
      </c>
      <c r="FD4417" t="s">
        <v>3531</v>
      </c>
    </row>
    <row r="4418" spans="1:160" x14ac:dyDescent="0.3">
      <c r="A4418" t="str">
        <f>VLOOKUP(B4418,Table2[],3,FALSE)</f>
        <v>Digital</v>
      </c>
      <c r="B4418" t="str">
        <f>IF(OR(ISNUMBER(FIND("QVC",Z4418)),ISNUMBER(FIND("QVC",AL4418))),"QVC",IF(OR(ISNUMBER(FIND("NCO",H4418)),ISNUMBER(FIND("NCO",Y4418))), "NCO", IF(AL4418="consumer","PMD.com",VLOOKUP(LEFT(H4418,2),Tables!$E$1:$F$11,2,FALSE))))</f>
        <v>PMD.com</v>
      </c>
      <c r="C4418">
        <f t="shared" si="207"/>
        <v>51090030</v>
      </c>
      <c r="D4418">
        <f t="shared" si="208"/>
        <v>1</v>
      </c>
      <c r="E4418" t="str">
        <f t="shared" ca="1" si="206"/>
        <v>MTD orders shipped</v>
      </c>
      <c r="F4418" t="s">
        <v>3539</v>
      </c>
      <c r="G4418" t="s">
        <v>335</v>
      </c>
      <c r="H4418" t="s">
        <v>10047</v>
      </c>
      <c r="I4418" s="6">
        <v>44013.575289351851</v>
      </c>
      <c r="J4418" t="s">
        <v>16</v>
      </c>
      <c r="K4418" s="6">
        <v>44013.742476851854</v>
      </c>
      <c r="M4418" t="s">
        <v>10048</v>
      </c>
      <c r="N4418" t="s">
        <v>10049</v>
      </c>
      <c r="Q4418" t="s">
        <v>719</v>
      </c>
      <c r="R4418" t="s">
        <v>365</v>
      </c>
      <c r="S4418" t="s">
        <v>10050</v>
      </c>
      <c r="T4418" t="s">
        <v>338</v>
      </c>
      <c r="U4418" t="s">
        <v>530</v>
      </c>
      <c r="W4418" t="s">
        <v>10051</v>
      </c>
      <c r="Z4418" t="s">
        <v>10048</v>
      </c>
      <c r="AA4418" t="s">
        <v>10049</v>
      </c>
      <c r="AD4418" t="s">
        <v>719</v>
      </c>
      <c r="AE4418" t="s">
        <v>365</v>
      </c>
      <c r="AF4418" t="s">
        <v>10050</v>
      </c>
      <c r="AG4418" t="s">
        <v>338</v>
      </c>
      <c r="AH4418" t="s">
        <v>530</v>
      </c>
      <c r="AJ4418" t="s">
        <v>10051</v>
      </c>
      <c r="AL4418" t="s">
        <v>339</v>
      </c>
      <c r="AM4418">
        <v>1</v>
      </c>
      <c r="AN4418">
        <v>1</v>
      </c>
      <c r="AO4418">
        <v>6688</v>
      </c>
      <c r="AQ4418">
        <v>125960</v>
      </c>
      <c r="AR4418">
        <v>51090030</v>
      </c>
      <c r="AS4418" t="s">
        <v>3043</v>
      </c>
      <c r="AT4418" t="s">
        <v>628</v>
      </c>
      <c r="AW4418" t="s">
        <v>343</v>
      </c>
      <c r="BY4418" t="s">
        <v>342</v>
      </c>
      <c r="BZ4418" t="b">
        <v>0</v>
      </c>
      <c r="EQ4418">
        <v>243047</v>
      </c>
      <c r="ER4418" t="s">
        <v>10052</v>
      </c>
      <c r="EV4418">
        <v>17289405</v>
      </c>
      <c r="EW4418">
        <v>928</v>
      </c>
      <c r="EX4418">
        <v>221373</v>
      </c>
      <c r="EY4418" t="s">
        <v>10053</v>
      </c>
      <c r="EZ4418">
        <v>1</v>
      </c>
      <c r="FC4418">
        <v>95385</v>
      </c>
      <c r="FD4418" t="s">
        <v>3531</v>
      </c>
    </row>
    <row r="4419" spans="1:160" x14ac:dyDescent="0.3">
      <c r="A4419" t="str">
        <f>VLOOKUP(B4419,Table2[],3,FALSE)</f>
        <v>Digital</v>
      </c>
      <c r="B4419" t="str">
        <f>IF(OR(ISNUMBER(FIND("QVC",Z4419)),ISNUMBER(FIND("QVC",AL4419))),"QVC",IF(OR(ISNUMBER(FIND("NCO",H4419)),ISNUMBER(FIND("NCO",Y4419))), "NCO", IF(AL4419="consumer","PMD.com",VLOOKUP(LEFT(H4419,2),Tables!$E$1:$F$11,2,FALSE))))</f>
        <v>PMD.com</v>
      </c>
      <c r="C4419">
        <f t="shared" si="207"/>
        <v>5260</v>
      </c>
      <c r="D4419">
        <f t="shared" si="208"/>
        <v>1</v>
      </c>
      <c r="E4419" t="str">
        <f t="shared" ref="E4419:E4482" ca="1" si="209">IF(MONTH(TODAY())-MONTH(I4419)&gt;0,"shifted orders shipped","MTD orders shipped")</f>
        <v>MTD orders shipped</v>
      </c>
      <c r="F4419" t="s">
        <v>3539</v>
      </c>
      <c r="G4419" t="s">
        <v>335</v>
      </c>
      <c r="H4419" t="s">
        <v>10047</v>
      </c>
      <c r="I4419" s="6">
        <v>44013.575289351851</v>
      </c>
      <c r="J4419" t="s">
        <v>16</v>
      </c>
      <c r="K4419" s="6">
        <v>44013.742476851854</v>
      </c>
      <c r="M4419" t="s">
        <v>10048</v>
      </c>
      <c r="N4419" t="s">
        <v>10049</v>
      </c>
      <c r="Q4419" t="s">
        <v>719</v>
      </c>
      <c r="R4419" t="s">
        <v>365</v>
      </c>
      <c r="S4419" t="s">
        <v>10050</v>
      </c>
      <c r="T4419" t="s">
        <v>338</v>
      </c>
      <c r="U4419" t="s">
        <v>530</v>
      </c>
      <c r="W4419" t="s">
        <v>10051</v>
      </c>
      <c r="Z4419" t="s">
        <v>10048</v>
      </c>
      <c r="AA4419" t="s">
        <v>10049</v>
      </c>
      <c r="AD4419" t="s">
        <v>719</v>
      </c>
      <c r="AE4419" t="s">
        <v>365</v>
      </c>
      <c r="AF4419" t="s">
        <v>10050</v>
      </c>
      <c r="AG4419" t="s">
        <v>338</v>
      </c>
      <c r="AH4419" t="s">
        <v>530</v>
      </c>
      <c r="AJ4419" t="s">
        <v>10051</v>
      </c>
      <c r="AL4419" t="s">
        <v>339</v>
      </c>
      <c r="AM4419">
        <v>1</v>
      </c>
      <c r="AN4419">
        <v>1</v>
      </c>
      <c r="AO4419">
        <v>6390</v>
      </c>
      <c r="AQ4419">
        <v>124400</v>
      </c>
      <c r="AR4419">
        <v>5260</v>
      </c>
      <c r="AS4419" t="s">
        <v>1228</v>
      </c>
      <c r="AT4419" t="s">
        <v>173</v>
      </c>
      <c r="AW4419" t="s">
        <v>352</v>
      </c>
      <c r="AX4419" t="s">
        <v>352</v>
      </c>
      <c r="AY4419" t="s">
        <v>353</v>
      </c>
      <c r="AZ4419" t="s">
        <v>384</v>
      </c>
      <c r="BY4419" t="s">
        <v>342</v>
      </c>
      <c r="EQ4419">
        <v>250591</v>
      </c>
      <c r="ER4419" t="s">
        <v>10052</v>
      </c>
      <c r="EV4419">
        <v>17289405</v>
      </c>
      <c r="EW4419">
        <v>928</v>
      </c>
      <c r="EX4419">
        <v>221373</v>
      </c>
      <c r="EY4419" t="s">
        <v>10053</v>
      </c>
      <c r="EZ4419">
        <v>1</v>
      </c>
      <c r="FC4419">
        <v>5260</v>
      </c>
      <c r="FD4419" t="s">
        <v>173</v>
      </c>
    </row>
    <row r="4420" spans="1:160" x14ac:dyDescent="0.3">
      <c r="A4420" t="str">
        <f>VLOOKUP(B4420,Table2[],3,FALSE)</f>
        <v>Digital</v>
      </c>
      <c r="B4420" t="str">
        <f>IF(OR(ISNUMBER(FIND("QVC",Z4420)),ISNUMBER(FIND("QVC",AL4420))),"QVC",IF(OR(ISNUMBER(FIND("NCO",H4420)),ISNUMBER(FIND("NCO",Y4420))), "NCO", IF(AL4420="consumer","PMD.com",VLOOKUP(LEFT(H4420,2),Tables!$E$1:$F$11,2,FALSE))))</f>
        <v>PMD.com</v>
      </c>
      <c r="C4420">
        <f t="shared" si="207"/>
        <v>5901</v>
      </c>
      <c r="D4420">
        <f t="shared" si="208"/>
        <v>1</v>
      </c>
      <c r="E4420" t="str">
        <f t="shared" ca="1" si="209"/>
        <v>MTD orders shipped</v>
      </c>
      <c r="F4420" t="s">
        <v>3539</v>
      </c>
      <c r="G4420" t="s">
        <v>335</v>
      </c>
      <c r="H4420" t="s">
        <v>10047</v>
      </c>
      <c r="I4420" s="6">
        <v>44013.575289351851</v>
      </c>
      <c r="J4420" t="s">
        <v>16</v>
      </c>
      <c r="K4420" s="6">
        <v>44013.742476851854</v>
      </c>
      <c r="M4420" t="s">
        <v>10048</v>
      </c>
      <c r="N4420" t="s">
        <v>10049</v>
      </c>
      <c r="Q4420" t="s">
        <v>719</v>
      </c>
      <c r="R4420" t="s">
        <v>365</v>
      </c>
      <c r="S4420" t="s">
        <v>10050</v>
      </c>
      <c r="T4420" t="s">
        <v>338</v>
      </c>
      <c r="U4420" t="s">
        <v>530</v>
      </c>
      <c r="W4420" t="s">
        <v>10051</v>
      </c>
      <c r="Z4420" t="s">
        <v>10048</v>
      </c>
      <c r="AA4420" t="s">
        <v>10049</v>
      </c>
      <c r="AD4420" t="s">
        <v>719</v>
      </c>
      <c r="AE4420" t="s">
        <v>365</v>
      </c>
      <c r="AF4420" t="s">
        <v>10050</v>
      </c>
      <c r="AG4420" t="s">
        <v>338</v>
      </c>
      <c r="AH4420" t="s">
        <v>530</v>
      </c>
      <c r="AJ4420" t="s">
        <v>10051</v>
      </c>
      <c r="AL4420" t="s">
        <v>339</v>
      </c>
      <c r="AM4420">
        <v>1</v>
      </c>
      <c r="AN4420">
        <v>1</v>
      </c>
      <c r="AO4420">
        <v>1428</v>
      </c>
      <c r="AQ4420">
        <v>123804</v>
      </c>
      <c r="AR4420">
        <v>5901</v>
      </c>
      <c r="AS4420" t="s">
        <v>1300</v>
      </c>
      <c r="AT4420" t="s">
        <v>17</v>
      </c>
      <c r="AW4420" t="s">
        <v>352</v>
      </c>
      <c r="AX4420" t="s">
        <v>352</v>
      </c>
      <c r="AY4420" t="s">
        <v>353</v>
      </c>
      <c r="AZ4420" t="s">
        <v>358</v>
      </c>
      <c r="BY4420" t="s">
        <v>342</v>
      </c>
      <c r="EQ4420">
        <v>250322</v>
      </c>
      <c r="ER4420" t="s">
        <v>10052</v>
      </c>
      <c r="EV4420">
        <v>17289405</v>
      </c>
      <c r="EW4420">
        <v>928</v>
      </c>
      <c r="EX4420">
        <v>221373</v>
      </c>
      <c r="EY4420" t="s">
        <v>10053</v>
      </c>
      <c r="EZ4420">
        <v>1</v>
      </c>
      <c r="FC4420">
        <v>5901</v>
      </c>
      <c r="FD4420" t="s">
        <v>17</v>
      </c>
    </row>
    <row r="4421" spans="1:160" x14ac:dyDescent="0.3">
      <c r="A4421" t="str">
        <f>VLOOKUP(B4421,Table2[],3,FALSE)</f>
        <v>Digital</v>
      </c>
      <c r="B4421" t="str">
        <f>IF(OR(ISNUMBER(FIND("QVC",Z4421)),ISNUMBER(FIND("QVC",AL4421))),"QVC",IF(OR(ISNUMBER(FIND("NCO",H4421)),ISNUMBER(FIND("NCO",Y4421))), "NCO", IF(AL4421="consumer","PMD.com",VLOOKUP(LEFT(H4421,2),Tables!$E$1:$F$11,2,FALSE))))</f>
        <v>PMD.com</v>
      </c>
      <c r="C4421">
        <f t="shared" si="207"/>
        <v>52430001</v>
      </c>
      <c r="D4421">
        <f t="shared" si="208"/>
        <v>1</v>
      </c>
      <c r="E4421" t="str">
        <f t="shared" ca="1" si="209"/>
        <v>MTD orders shipped</v>
      </c>
      <c r="F4421" t="s">
        <v>3539</v>
      </c>
      <c r="G4421" t="s">
        <v>335</v>
      </c>
      <c r="H4421" t="s">
        <v>10047</v>
      </c>
      <c r="I4421" s="6">
        <v>44013.575289351851</v>
      </c>
      <c r="J4421" t="s">
        <v>16</v>
      </c>
      <c r="K4421" s="6">
        <v>44013.742476851854</v>
      </c>
      <c r="M4421" t="s">
        <v>10048</v>
      </c>
      <c r="N4421" t="s">
        <v>10049</v>
      </c>
      <c r="Q4421" t="s">
        <v>719</v>
      </c>
      <c r="R4421" t="s">
        <v>365</v>
      </c>
      <c r="S4421" t="s">
        <v>10050</v>
      </c>
      <c r="T4421" t="s">
        <v>338</v>
      </c>
      <c r="U4421" t="s">
        <v>530</v>
      </c>
      <c r="W4421" t="s">
        <v>10051</v>
      </c>
      <c r="Z4421" t="s">
        <v>10048</v>
      </c>
      <c r="AA4421" t="s">
        <v>10049</v>
      </c>
      <c r="AD4421" t="s">
        <v>719</v>
      </c>
      <c r="AE4421" t="s">
        <v>365</v>
      </c>
      <c r="AF4421" t="s">
        <v>10050</v>
      </c>
      <c r="AG4421" t="s">
        <v>338</v>
      </c>
      <c r="AH4421" t="s">
        <v>530</v>
      </c>
      <c r="AJ4421" t="s">
        <v>10051</v>
      </c>
      <c r="AL4421" t="s">
        <v>339</v>
      </c>
      <c r="AM4421">
        <v>1</v>
      </c>
      <c r="AN4421">
        <v>1</v>
      </c>
      <c r="AO4421">
        <v>12063</v>
      </c>
      <c r="AQ4421">
        <v>127155</v>
      </c>
      <c r="AR4421">
        <v>52430001</v>
      </c>
      <c r="AS4421" t="s">
        <v>927</v>
      </c>
      <c r="AT4421" t="s">
        <v>75</v>
      </c>
      <c r="AW4421" t="s">
        <v>340</v>
      </c>
      <c r="AX4421" t="s">
        <v>340</v>
      </c>
      <c r="AY4421" t="s">
        <v>357</v>
      </c>
      <c r="AZ4421" t="s">
        <v>363</v>
      </c>
      <c r="BY4421" t="s">
        <v>342</v>
      </c>
      <c r="EQ4421">
        <v>249990</v>
      </c>
      <c r="ER4421" t="s">
        <v>10052</v>
      </c>
      <c r="EV4421">
        <v>17289405</v>
      </c>
      <c r="EW4421">
        <v>928</v>
      </c>
      <c r="EX4421">
        <v>221373</v>
      </c>
      <c r="EY4421" t="s">
        <v>10053</v>
      </c>
      <c r="EZ4421">
        <v>1</v>
      </c>
      <c r="FC4421">
        <v>95385</v>
      </c>
      <c r="FD4421" t="s">
        <v>3531</v>
      </c>
    </row>
    <row r="4422" spans="1:160" x14ac:dyDescent="0.3">
      <c r="A4422" t="str">
        <f>VLOOKUP(B4422,Table2[],3,FALSE)</f>
        <v>Digital</v>
      </c>
      <c r="B4422" t="str">
        <f>IF(OR(ISNUMBER(FIND("QVC",Z4422)),ISNUMBER(FIND("QVC",AL4422))),"QVC",IF(OR(ISNUMBER(FIND("NCO",H4422)),ISNUMBER(FIND("NCO",Y4422))), "NCO", IF(AL4422="consumer","PMD.com",VLOOKUP(LEFT(H4422,2),Tables!$E$1:$F$11,2,FALSE))))</f>
        <v>PMD.com</v>
      </c>
      <c r="C4422">
        <f t="shared" si="207"/>
        <v>53920001</v>
      </c>
      <c r="D4422">
        <f t="shared" si="208"/>
        <v>1</v>
      </c>
      <c r="E4422" t="str">
        <f t="shared" ca="1" si="209"/>
        <v>MTD orders shipped</v>
      </c>
      <c r="F4422" t="s">
        <v>3539</v>
      </c>
      <c r="G4422" t="s">
        <v>335</v>
      </c>
      <c r="H4422" t="s">
        <v>10047</v>
      </c>
      <c r="I4422" s="6">
        <v>44013.575289351851</v>
      </c>
      <c r="J4422" t="s">
        <v>16</v>
      </c>
      <c r="K4422" s="6">
        <v>44013.742476851854</v>
      </c>
      <c r="M4422" t="s">
        <v>10048</v>
      </c>
      <c r="N4422" t="s">
        <v>10049</v>
      </c>
      <c r="Q4422" t="s">
        <v>719</v>
      </c>
      <c r="R4422" t="s">
        <v>365</v>
      </c>
      <c r="S4422" t="s">
        <v>10050</v>
      </c>
      <c r="T4422" t="s">
        <v>338</v>
      </c>
      <c r="U4422" t="s">
        <v>530</v>
      </c>
      <c r="W4422" t="s">
        <v>10051</v>
      </c>
      <c r="Z4422" t="s">
        <v>10048</v>
      </c>
      <c r="AA4422" t="s">
        <v>10049</v>
      </c>
      <c r="AD4422" t="s">
        <v>719</v>
      </c>
      <c r="AE4422" t="s">
        <v>365</v>
      </c>
      <c r="AF4422" t="s">
        <v>10050</v>
      </c>
      <c r="AG4422" t="s">
        <v>338</v>
      </c>
      <c r="AH4422" t="s">
        <v>530</v>
      </c>
      <c r="AJ4422" t="s">
        <v>10051</v>
      </c>
      <c r="AL4422" t="s">
        <v>339</v>
      </c>
      <c r="AM4422">
        <v>1</v>
      </c>
      <c r="AN4422">
        <v>1</v>
      </c>
      <c r="AO4422">
        <v>14899</v>
      </c>
      <c r="AQ4422">
        <v>124468</v>
      </c>
      <c r="AR4422">
        <v>53920001</v>
      </c>
      <c r="AS4422" t="s">
        <v>42</v>
      </c>
      <c r="AT4422" t="s">
        <v>40</v>
      </c>
      <c r="AW4422" t="s">
        <v>343</v>
      </c>
      <c r="BY4422" t="s">
        <v>342</v>
      </c>
      <c r="EQ4422">
        <v>247476</v>
      </c>
      <c r="ER4422" t="s">
        <v>10052</v>
      </c>
      <c r="EV4422">
        <v>17289405</v>
      </c>
      <c r="EW4422">
        <v>928</v>
      </c>
      <c r="EX4422">
        <v>221373</v>
      </c>
      <c r="EY4422" t="s">
        <v>10053</v>
      </c>
      <c r="EZ4422">
        <v>1</v>
      </c>
      <c r="FC4422">
        <v>95385</v>
      </c>
      <c r="FD4422" t="s">
        <v>3531</v>
      </c>
    </row>
    <row r="4423" spans="1:160" x14ac:dyDescent="0.3">
      <c r="A4423" t="str">
        <f>VLOOKUP(B4423,Table2[],3,FALSE)</f>
        <v>Digital</v>
      </c>
      <c r="B4423" t="str">
        <f>IF(OR(ISNUMBER(FIND("QVC",Z4423)),ISNUMBER(FIND("QVC",AL4423))),"QVC",IF(OR(ISNUMBER(FIND("NCO",H4423)),ISNUMBER(FIND("NCO",Y4423))), "NCO", IF(AL4423="consumer","PMD.com",VLOOKUP(LEFT(H4423,2),Tables!$E$1:$F$11,2,FALSE))))</f>
        <v>PMD.com</v>
      </c>
      <c r="C4423">
        <f t="shared" si="207"/>
        <v>5341030</v>
      </c>
      <c r="D4423">
        <f t="shared" si="208"/>
        <v>1</v>
      </c>
      <c r="E4423" t="str">
        <f t="shared" ca="1" si="209"/>
        <v>MTD orders shipped</v>
      </c>
      <c r="F4423" t="s">
        <v>3539</v>
      </c>
      <c r="G4423" t="s">
        <v>335</v>
      </c>
      <c r="H4423" t="s">
        <v>10047</v>
      </c>
      <c r="I4423" s="6">
        <v>44013.575289351851</v>
      </c>
      <c r="J4423" t="s">
        <v>16</v>
      </c>
      <c r="K4423" s="6">
        <v>44013.742476851854</v>
      </c>
      <c r="M4423" t="s">
        <v>10048</v>
      </c>
      <c r="N4423" t="s">
        <v>10049</v>
      </c>
      <c r="Q4423" t="s">
        <v>719</v>
      </c>
      <c r="R4423" t="s">
        <v>365</v>
      </c>
      <c r="S4423" t="s">
        <v>10050</v>
      </c>
      <c r="T4423" t="s">
        <v>338</v>
      </c>
      <c r="U4423" t="s">
        <v>530</v>
      </c>
      <c r="W4423" t="s">
        <v>10051</v>
      </c>
      <c r="Z4423" t="s">
        <v>10048</v>
      </c>
      <c r="AA4423" t="s">
        <v>10049</v>
      </c>
      <c r="AD4423" t="s">
        <v>719</v>
      </c>
      <c r="AE4423" t="s">
        <v>365</v>
      </c>
      <c r="AF4423" t="s">
        <v>10050</v>
      </c>
      <c r="AG4423" t="s">
        <v>338</v>
      </c>
      <c r="AH4423" t="s">
        <v>530</v>
      </c>
      <c r="AJ4423" t="s">
        <v>10051</v>
      </c>
      <c r="AL4423" t="s">
        <v>339</v>
      </c>
      <c r="AM4423">
        <v>1</v>
      </c>
      <c r="AN4423">
        <v>1</v>
      </c>
      <c r="AO4423">
        <v>12859</v>
      </c>
      <c r="AQ4423">
        <v>124642</v>
      </c>
      <c r="AR4423">
        <v>5341030</v>
      </c>
      <c r="AS4423" t="s">
        <v>925</v>
      </c>
      <c r="AT4423" t="s">
        <v>926</v>
      </c>
      <c r="AW4423" t="s">
        <v>366</v>
      </c>
      <c r="AX4423" t="s">
        <v>366</v>
      </c>
      <c r="AY4423" t="s">
        <v>345</v>
      </c>
      <c r="AZ4423" t="s">
        <v>346</v>
      </c>
      <c r="BY4423" t="s">
        <v>342</v>
      </c>
      <c r="EQ4423">
        <v>243275</v>
      </c>
      <c r="ER4423" t="s">
        <v>10052</v>
      </c>
      <c r="EV4423">
        <v>17289405</v>
      </c>
      <c r="EW4423">
        <v>928</v>
      </c>
      <c r="EX4423">
        <v>221373</v>
      </c>
      <c r="EY4423" t="s">
        <v>10053</v>
      </c>
      <c r="EZ4423">
        <v>1</v>
      </c>
      <c r="FC4423">
        <v>95385</v>
      </c>
      <c r="FD4423" t="s">
        <v>3531</v>
      </c>
    </row>
    <row r="4424" spans="1:160" x14ac:dyDescent="0.3">
      <c r="A4424" t="str">
        <f>VLOOKUP(B4424,Table2[],3,FALSE)</f>
        <v>Digital</v>
      </c>
      <c r="B4424" t="str">
        <f>IF(OR(ISNUMBER(FIND("QVC",Z4424)),ISNUMBER(FIND("QVC",AL4424))),"QVC",IF(OR(ISNUMBER(FIND("NCO",H4424)),ISNUMBER(FIND("NCO",Y4424))), "NCO", IF(AL4424="consumer","PMD.com",VLOOKUP(LEFT(H4424,2),Tables!$E$1:$F$11,2,FALSE))))</f>
        <v>PMD.com</v>
      </c>
      <c r="C4424">
        <f t="shared" si="207"/>
        <v>5341030</v>
      </c>
      <c r="D4424">
        <f t="shared" si="208"/>
        <v>1</v>
      </c>
      <c r="E4424" t="str">
        <f t="shared" ca="1" si="209"/>
        <v>MTD orders shipped</v>
      </c>
      <c r="F4424" t="s">
        <v>3539</v>
      </c>
      <c r="G4424" t="s">
        <v>335</v>
      </c>
      <c r="H4424" t="s">
        <v>10054</v>
      </c>
      <c r="I4424" s="6">
        <v>44013.437175925923</v>
      </c>
      <c r="J4424" t="s">
        <v>16</v>
      </c>
      <c r="K4424" s="6">
        <v>44013.74255787037</v>
      </c>
      <c r="M4424" t="s">
        <v>10055</v>
      </c>
      <c r="N4424" t="s">
        <v>10056</v>
      </c>
      <c r="Q4424" t="s">
        <v>10057</v>
      </c>
      <c r="R4424" t="s">
        <v>413</v>
      </c>
      <c r="S4424" t="s">
        <v>10058</v>
      </c>
      <c r="T4424" t="s">
        <v>338</v>
      </c>
      <c r="U4424" t="s">
        <v>530</v>
      </c>
      <c r="W4424" t="s">
        <v>10059</v>
      </c>
      <c r="Z4424" t="s">
        <v>10055</v>
      </c>
      <c r="AA4424" t="s">
        <v>10056</v>
      </c>
      <c r="AD4424" t="s">
        <v>10057</v>
      </c>
      <c r="AE4424" t="s">
        <v>413</v>
      </c>
      <c r="AF4424" t="s">
        <v>10058</v>
      </c>
      <c r="AG4424" t="s">
        <v>338</v>
      </c>
      <c r="AH4424" t="s">
        <v>530</v>
      </c>
      <c r="AJ4424" t="s">
        <v>10059</v>
      </c>
      <c r="AL4424" t="s">
        <v>339</v>
      </c>
      <c r="AM4424">
        <v>1</v>
      </c>
      <c r="AN4424">
        <v>1</v>
      </c>
      <c r="AO4424">
        <v>12859</v>
      </c>
      <c r="AQ4424">
        <v>124642</v>
      </c>
      <c r="AR4424">
        <v>5341030</v>
      </c>
      <c r="AS4424" t="s">
        <v>925</v>
      </c>
      <c r="AT4424" t="s">
        <v>926</v>
      </c>
      <c r="AW4424" t="s">
        <v>366</v>
      </c>
      <c r="AX4424" t="s">
        <v>366</v>
      </c>
      <c r="AY4424" t="s">
        <v>345</v>
      </c>
      <c r="AZ4424" t="s">
        <v>346</v>
      </c>
      <c r="BY4424" t="s">
        <v>342</v>
      </c>
      <c r="EQ4424">
        <v>243275</v>
      </c>
      <c r="ER4424" t="s">
        <v>10060</v>
      </c>
      <c r="EV4424">
        <v>17289160</v>
      </c>
      <c r="EW4424">
        <v>928</v>
      </c>
      <c r="EX4424">
        <v>221310</v>
      </c>
      <c r="EY4424" t="s">
        <v>10061</v>
      </c>
      <c r="EZ4424">
        <v>1</v>
      </c>
      <c r="FC4424">
        <v>95385</v>
      </c>
      <c r="FD4424" t="s">
        <v>3531</v>
      </c>
    </row>
    <row r="4425" spans="1:160" x14ac:dyDescent="0.3">
      <c r="A4425" t="str">
        <f>VLOOKUP(B4425,Table2[],3,FALSE)</f>
        <v>Digital</v>
      </c>
      <c r="B4425" t="str">
        <f>IF(OR(ISNUMBER(FIND("QVC",Z4425)),ISNUMBER(FIND("QVC",AL4425))),"QVC",IF(OR(ISNUMBER(FIND("NCO",H4425)),ISNUMBER(FIND("NCO",Y4425))), "NCO", IF(AL4425="consumer","PMD.com",VLOOKUP(LEFT(H4425,2),Tables!$E$1:$F$11,2,FALSE))))</f>
        <v>PMD.com</v>
      </c>
      <c r="C4425">
        <f t="shared" si="207"/>
        <v>53920001</v>
      </c>
      <c r="D4425">
        <f t="shared" si="208"/>
        <v>1</v>
      </c>
      <c r="E4425" t="str">
        <f t="shared" ca="1" si="209"/>
        <v>MTD orders shipped</v>
      </c>
      <c r="F4425" t="s">
        <v>3539</v>
      </c>
      <c r="G4425" t="s">
        <v>335</v>
      </c>
      <c r="H4425" t="s">
        <v>10054</v>
      </c>
      <c r="I4425" s="6">
        <v>44013.437175925923</v>
      </c>
      <c r="J4425" t="s">
        <v>16</v>
      </c>
      <c r="K4425" s="6">
        <v>44013.74255787037</v>
      </c>
      <c r="M4425" t="s">
        <v>10055</v>
      </c>
      <c r="N4425" t="s">
        <v>10056</v>
      </c>
      <c r="Q4425" t="s">
        <v>10057</v>
      </c>
      <c r="R4425" t="s">
        <v>413</v>
      </c>
      <c r="S4425" t="s">
        <v>10058</v>
      </c>
      <c r="T4425" t="s">
        <v>338</v>
      </c>
      <c r="U4425" t="s">
        <v>530</v>
      </c>
      <c r="W4425" t="s">
        <v>10059</v>
      </c>
      <c r="Z4425" t="s">
        <v>10055</v>
      </c>
      <c r="AA4425" t="s">
        <v>10056</v>
      </c>
      <c r="AD4425" t="s">
        <v>10057</v>
      </c>
      <c r="AE4425" t="s">
        <v>413</v>
      </c>
      <c r="AF4425" t="s">
        <v>10058</v>
      </c>
      <c r="AG4425" t="s">
        <v>338</v>
      </c>
      <c r="AH4425" t="s">
        <v>530</v>
      </c>
      <c r="AJ4425" t="s">
        <v>10059</v>
      </c>
      <c r="AL4425" t="s">
        <v>339</v>
      </c>
      <c r="AM4425">
        <v>1</v>
      </c>
      <c r="AN4425">
        <v>1</v>
      </c>
      <c r="AO4425">
        <v>14899</v>
      </c>
      <c r="AQ4425">
        <v>124468</v>
      </c>
      <c r="AR4425">
        <v>53920001</v>
      </c>
      <c r="AS4425" t="s">
        <v>42</v>
      </c>
      <c r="AT4425" t="s">
        <v>40</v>
      </c>
      <c r="AW4425" t="s">
        <v>343</v>
      </c>
      <c r="BY4425" t="s">
        <v>342</v>
      </c>
      <c r="EQ4425">
        <v>247476</v>
      </c>
      <c r="ER4425" t="s">
        <v>10060</v>
      </c>
      <c r="EV4425">
        <v>17289160</v>
      </c>
      <c r="EW4425">
        <v>928</v>
      </c>
      <c r="EX4425">
        <v>221310</v>
      </c>
      <c r="EY4425" t="s">
        <v>10061</v>
      </c>
      <c r="EZ4425">
        <v>1</v>
      </c>
      <c r="FC4425">
        <v>95385</v>
      </c>
      <c r="FD4425" t="s">
        <v>3531</v>
      </c>
    </row>
    <row r="4426" spans="1:160" x14ac:dyDescent="0.3">
      <c r="A4426" t="str">
        <f>VLOOKUP(B4426,Table2[],3,FALSE)</f>
        <v>Digital</v>
      </c>
      <c r="B4426" t="str">
        <f>IF(OR(ISNUMBER(FIND("QVC",Z4426)),ISNUMBER(FIND("QVC",AL4426))),"QVC",IF(OR(ISNUMBER(FIND("NCO",H4426)),ISNUMBER(FIND("NCO",Y4426))), "NCO", IF(AL4426="consumer","PMD.com",VLOOKUP(LEFT(H4426,2),Tables!$E$1:$F$11,2,FALSE))))</f>
        <v>PMD.com</v>
      </c>
      <c r="C4426">
        <f t="shared" si="207"/>
        <v>52430001</v>
      </c>
      <c r="D4426">
        <f t="shared" si="208"/>
        <v>1</v>
      </c>
      <c r="E4426" t="str">
        <f t="shared" ca="1" si="209"/>
        <v>MTD orders shipped</v>
      </c>
      <c r="F4426" t="s">
        <v>3539</v>
      </c>
      <c r="G4426" t="s">
        <v>335</v>
      </c>
      <c r="H4426" t="s">
        <v>10054</v>
      </c>
      <c r="I4426" s="6">
        <v>44013.437175925923</v>
      </c>
      <c r="J4426" t="s">
        <v>16</v>
      </c>
      <c r="K4426" s="6">
        <v>44013.74255787037</v>
      </c>
      <c r="M4426" t="s">
        <v>10055</v>
      </c>
      <c r="N4426" t="s">
        <v>10056</v>
      </c>
      <c r="Q4426" t="s">
        <v>10057</v>
      </c>
      <c r="R4426" t="s">
        <v>413</v>
      </c>
      <c r="S4426" t="s">
        <v>10058</v>
      </c>
      <c r="T4426" t="s">
        <v>338</v>
      </c>
      <c r="U4426" t="s">
        <v>530</v>
      </c>
      <c r="W4426" t="s">
        <v>10059</v>
      </c>
      <c r="Z4426" t="s">
        <v>10055</v>
      </c>
      <c r="AA4426" t="s">
        <v>10056</v>
      </c>
      <c r="AD4426" t="s">
        <v>10057</v>
      </c>
      <c r="AE4426" t="s">
        <v>413</v>
      </c>
      <c r="AF4426" t="s">
        <v>10058</v>
      </c>
      <c r="AG4426" t="s">
        <v>338</v>
      </c>
      <c r="AH4426" t="s">
        <v>530</v>
      </c>
      <c r="AJ4426" t="s">
        <v>10059</v>
      </c>
      <c r="AL4426" t="s">
        <v>339</v>
      </c>
      <c r="AM4426">
        <v>1</v>
      </c>
      <c r="AN4426">
        <v>1</v>
      </c>
      <c r="AO4426">
        <v>12063</v>
      </c>
      <c r="AQ4426">
        <v>127155</v>
      </c>
      <c r="AR4426">
        <v>52430001</v>
      </c>
      <c r="AS4426" t="s">
        <v>927</v>
      </c>
      <c r="AT4426" t="s">
        <v>75</v>
      </c>
      <c r="AW4426" t="s">
        <v>340</v>
      </c>
      <c r="AX4426" t="s">
        <v>340</v>
      </c>
      <c r="AY4426" t="s">
        <v>357</v>
      </c>
      <c r="AZ4426" t="s">
        <v>363</v>
      </c>
      <c r="BY4426" t="s">
        <v>342</v>
      </c>
      <c r="EQ4426">
        <v>249990</v>
      </c>
      <c r="ER4426" t="s">
        <v>10060</v>
      </c>
      <c r="EV4426">
        <v>17289160</v>
      </c>
      <c r="EW4426">
        <v>928</v>
      </c>
      <c r="EX4426">
        <v>221310</v>
      </c>
      <c r="EY4426" t="s">
        <v>10061</v>
      </c>
      <c r="EZ4426">
        <v>1</v>
      </c>
      <c r="FC4426">
        <v>95385</v>
      </c>
      <c r="FD4426" t="s">
        <v>3531</v>
      </c>
    </row>
    <row r="4427" spans="1:160" x14ac:dyDescent="0.3">
      <c r="A4427" t="str">
        <f>VLOOKUP(B4427,Table2[],3,FALSE)</f>
        <v>Digital</v>
      </c>
      <c r="B4427" t="str">
        <f>IF(OR(ISNUMBER(FIND("QVC",Z4427)),ISNUMBER(FIND("QVC",AL4427))),"QVC",IF(OR(ISNUMBER(FIND("NCO",H4427)),ISNUMBER(FIND("NCO",Y4427))), "NCO", IF(AL4427="consumer","PMD.com",VLOOKUP(LEFT(H4427,2),Tables!$E$1:$F$11,2,FALSE))))</f>
        <v>PMD.com</v>
      </c>
      <c r="C4427">
        <f t="shared" si="207"/>
        <v>53160001</v>
      </c>
      <c r="D4427">
        <f t="shared" si="208"/>
        <v>1</v>
      </c>
      <c r="E4427" t="str">
        <f t="shared" ca="1" si="209"/>
        <v>MTD orders shipped</v>
      </c>
      <c r="F4427" t="s">
        <v>3539</v>
      </c>
      <c r="G4427" t="s">
        <v>335</v>
      </c>
      <c r="H4427" t="s">
        <v>10054</v>
      </c>
      <c r="I4427" s="6">
        <v>44013.437175925923</v>
      </c>
      <c r="J4427" t="s">
        <v>16</v>
      </c>
      <c r="K4427" s="6">
        <v>44013.74255787037</v>
      </c>
      <c r="M4427" t="s">
        <v>10055</v>
      </c>
      <c r="N4427" t="s">
        <v>10056</v>
      </c>
      <c r="Q4427" t="s">
        <v>10057</v>
      </c>
      <c r="R4427" t="s">
        <v>413</v>
      </c>
      <c r="S4427" t="s">
        <v>10058</v>
      </c>
      <c r="T4427" t="s">
        <v>338</v>
      </c>
      <c r="U4427" t="s">
        <v>530</v>
      </c>
      <c r="W4427" t="s">
        <v>10059</v>
      </c>
      <c r="Z4427" t="s">
        <v>10055</v>
      </c>
      <c r="AA4427" t="s">
        <v>10056</v>
      </c>
      <c r="AD4427" t="s">
        <v>10057</v>
      </c>
      <c r="AE4427" t="s">
        <v>413</v>
      </c>
      <c r="AF4427" t="s">
        <v>10058</v>
      </c>
      <c r="AG4427" t="s">
        <v>338</v>
      </c>
      <c r="AH4427" t="s">
        <v>530</v>
      </c>
      <c r="AJ4427" t="s">
        <v>10059</v>
      </c>
      <c r="AL4427" t="s">
        <v>339</v>
      </c>
      <c r="AM4427">
        <v>1</v>
      </c>
      <c r="AN4427">
        <v>1</v>
      </c>
      <c r="AO4427">
        <v>4322</v>
      </c>
      <c r="AQ4427">
        <v>124007</v>
      </c>
      <c r="AR4427">
        <v>53160001</v>
      </c>
      <c r="AS4427" t="s">
        <v>1895</v>
      </c>
      <c r="AT4427" t="s">
        <v>119</v>
      </c>
      <c r="AW4427" t="s">
        <v>340</v>
      </c>
      <c r="AX4427" t="s">
        <v>340</v>
      </c>
      <c r="AY4427" t="s">
        <v>341</v>
      </c>
      <c r="AZ4427">
        <v>0</v>
      </c>
      <c r="BY4427" t="s">
        <v>342</v>
      </c>
      <c r="EQ4427">
        <v>252959</v>
      </c>
      <c r="ER4427" t="s">
        <v>10060</v>
      </c>
      <c r="EV4427">
        <v>17289160</v>
      </c>
      <c r="EW4427">
        <v>928</v>
      </c>
      <c r="EX4427">
        <v>221310</v>
      </c>
      <c r="EY4427" t="s">
        <v>10061</v>
      </c>
      <c r="EZ4427">
        <v>1</v>
      </c>
      <c r="FC4427">
        <v>95309</v>
      </c>
      <c r="FD4427" t="s">
        <v>623</v>
      </c>
    </row>
    <row r="4428" spans="1:160" x14ac:dyDescent="0.3">
      <c r="A4428" t="str">
        <f>VLOOKUP(B4428,Table2[],3,FALSE)</f>
        <v>Digital</v>
      </c>
      <c r="B4428" t="str">
        <f>IF(OR(ISNUMBER(FIND("QVC",Z4428)),ISNUMBER(FIND("QVC",AL4428))),"QVC",IF(OR(ISNUMBER(FIND("NCO",H4428)),ISNUMBER(FIND("NCO",Y4428))), "NCO", IF(AL4428="consumer","PMD.com",VLOOKUP(LEFT(H4428,2),Tables!$E$1:$F$11,2,FALSE))))</f>
        <v>PMD.com</v>
      </c>
      <c r="C4428">
        <f t="shared" ref="C4428:C4491" si="210">AR4428</f>
        <v>51070001</v>
      </c>
      <c r="D4428">
        <f t="shared" ref="D4428:D4491" si="211">AN4428</f>
        <v>1</v>
      </c>
      <c r="E4428" t="str">
        <f t="shared" ca="1" si="209"/>
        <v>MTD orders shipped</v>
      </c>
      <c r="F4428" t="s">
        <v>3539</v>
      </c>
      <c r="G4428" t="s">
        <v>335</v>
      </c>
      <c r="H4428" t="s">
        <v>10054</v>
      </c>
      <c r="I4428" s="6">
        <v>44013.437175925923</v>
      </c>
      <c r="J4428" t="s">
        <v>16</v>
      </c>
      <c r="K4428" s="6">
        <v>44013.74255787037</v>
      </c>
      <c r="M4428" t="s">
        <v>10055</v>
      </c>
      <c r="N4428" t="s">
        <v>10056</v>
      </c>
      <c r="Q4428" t="s">
        <v>10057</v>
      </c>
      <c r="R4428" t="s">
        <v>413</v>
      </c>
      <c r="S4428" t="s">
        <v>10058</v>
      </c>
      <c r="T4428" t="s">
        <v>338</v>
      </c>
      <c r="U4428" t="s">
        <v>530</v>
      </c>
      <c r="W4428" t="s">
        <v>10059</v>
      </c>
      <c r="Z4428" t="s">
        <v>10055</v>
      </c>
      <c r="AA4428" t="s">
        <v>10056</v>
      </c>
      <c r="AD4428" t="s">
        <v>10057</v>
      </c>
      <c r="AE4428" t="s">
        <v>413</v>
      </c>
      <c r="AF4428" t="s">
        <v>10058</v>
      </c>
      <c r="AG4428" t="s">
        <v>338</v>
      </c>
      <c r="AH4428" t="s">
        <v>530</v>
      </c>
      <c r="AJ4428" t="s">
        <v>10059</v>
      </c>
      <c r="AL4428" t="s">
        <v>339</v>
      </c>
      <c r="AM4428">
        <v>1</v>
      </c>
      <c r="AN4428">
        <v>1</v>
      </c>
      <c r="AO4428">
        <v>10147</v>
      </c>
      <c r="AQ4428">
        <v>124429</v>
      </c>
      <c r="AR4428">
        <v>51070001</v>
      </c>
      <c r="AS4428" t="s">
        <v>1886</v>
      </c>
      <c r="AT4428" t="s">
        <v>45</v>
      </c>
      <c r="AW4428" t="s">
        <v>343</v>
      </c>
      <c r="BY4428" t="s">
        <v>342</v>
      </c>
      <c r="EQ4428">
        <v>251956</v>
      </c>
      <c r="ER4428" t="s">
        <v>10060</v>
      </c>
      <c r="EV4428">
        <v>17289160</v>
      </c>
      <c r="EW4428">
        <v>928</v>
      </c>
      <c r="EX4428">
        <v>221310</v>
      </c>
      <c r="EY4428" t="s">
        <v>10061</v>
      </c>
      <c r="EZ4428">
        <v>1</v>
      </c>
      <c r="FC4428">
        <v>95309</v>
      </c>
      <c r="FD4428" t="s">
        <v>623</v>
      </c>
    </row>
    <row r="4429" spans="1:160" x14ac:dyDescent="0.3">
      <c r="A4429" t="str">
        <f>VLOOKUP(B4429,Table2[],3,FALSE)</f>
        <v>Digital</v>
      </c>
      <c r="B4429" t="str">
        <f>IF(OR(ISNUMBER(FIND("QVC",Z4429)),ISNUMBER(FIND("QVC",AL4429))),"QVC",IF(OR(ISNUMBER(FIND("NCO",H4429)),ISNUMBER(FIND("NCO",Y4429))), "NCO", IF(AL4429="consumer","PMD.com",VLOOKUP(LEFT(H4429,2),Tables!$E$1:$F$11,2,FALSE))))</f>
        <v>PMD.com</v>
      </c>
      <c r="C4429">
        <f t="shared" si="210"/>
        <v>52230001</v>
      </c>
      <c r="D4429">
        <f t="shared" si="211"/>
        <v>1</v>
      </c>
      <c r="E4429" t="str">
        <f t="shared" ca="1" si="209"/>
        <v>MTD orders shipped</v>
      </c>
      <c r="F4429" t="s">
        <v>3539</v>
      </c>
      <c r="G4429" t="s">
        <v>335</v>
      </c>
      <c r="H4429" t="s">
        <v>10054</v>
      </c>
      <c r="I4429" s="6">
        <v>44013.437175925923</v>
      </c>
      <c r="J4429" t="s">
        <v>16</v>
      </c>
      <c r="K4429" s="6">
        <v>44013.74255787037</v>
      </c>
      <c r="M4429" t="s">
        <v>10055</v>
      </c>
      <c r="N4429" t="s">
        <v>10056</v>
      </c>
      <c r="Q4429" t="s">
        <v>10057</v>
      </c>
      <c r="R4429" t="s">
        <v>413</v>
      </c>
      <c r="S4429" t="s">
        <v>10058</v>
      </c>
      <c r="T4429" t="s">
        <v>338</v>
      </c>
      <c r="U4429" t="s">
        <v>530</v>
      </c>
      <c r="W4429" t="s">
        <v>10059</v>
      </c>
      <c r="Z4429" t="s">
        <v>10055</v>
      </c>
      <c r="AA4429" t="s">
        <v>10056</v>
      </c>
      <c r="AD4429" t="s">
        <v>10057</v>
      </c>
      <c r="AE4429" t="s">
        <v>413</v>
      </c>
      <c r="AF4429" t="s">
        <v>10058</v>
      </c>
      <c r="AG4429" t="s">
        <v>338</v>
      </c>
      <c r="AH4429" t="s">
        <v>530</v>
      </c>
      <c r="AJ4429" t="s">
        <v>10059</v>
      </c>
      <c r="AL4429" t="s">
        <v>339</v>
      </c>
      <c r="AM4429">
        <v>1</v>
      </c>
      <c r="AN4429">
        <v>1</v>
      </c>
      <c r="AO4429">
        <v>1194</v>
      </c>
      <c r="AQ4429">
        <v>124434</v>
      </c>
      <c r="AR4429">
        <v>52230001</v>
      </c>
      <c r="AS4429" t="s">
        <v>105</v>
      </c>
      <c r="AT4429" t="s">
        <v>106</v>
      </c>
      <c r="AW4429" t="s">
        <v>340</v>
      </c>
      <c r="AX4429" t="s">
        <v>340</v>
      </c>
      <c r="AY4429" t="s">
        <v>341</v>
      </c>
      <c r="AZ4429">
        <v>0</v>
      </c>
      <c r="BY4429" t="s">
        <v>342</v>
      </c>
      <c r="EQ4429">
        <v>247324</v>
      </c>
      <c r="ER4429" t="s">
        <v>10060</v>
      </c>
      <c r="EV4429">
        <v>17289160</v>
      </c>
      <c r="EW4429">
        <v>928</v>
      </c>
      <c r="EX4429">
        <v>221310</v>
      </c>
      <c r="EY4429" t="s">
        <v>10061</v>
      </c>
      <c r="EZ4429">
        <v>1</v>
      </c>
      <c r="FC4429">
        <v>52230001</v>
      </c>
      <c r="FD4429" t="s">
        <v>106</v>
      </c>
    </row>
    <row r="4430" spans="1:160" x14ac:dyDescent="0.3">
      <c r="A4430" t="str">
        <f>VLOOKUP(B4430,Table2[],3,FALSE)</f>
        <v>Digital</v>
      </c>
      <c r="B4430" t="str">
        <f>IF(OR(ISNUMBER(FIND("QVC",Z4430)),ISNUMBER(FIND("QVC",AL4430))),"QVC",IF(OR(ISNUMBER(FIND("NCO",H4430)),ISNUMBER(FIND("NCO",Y4430))), "NCO", IF(AL4430="consumer","PMD.com",VLOOKUP(LEFT(H4430,2),Tables!$E$1:$F$11,2,FALSE))))</f>
        <v>PMD.com</v>
      </c>
      <c r="C4430">
        <f t="shared" si="210"/>
        <v>52460001</v>
      </c>
      <c r="D4430">
        <f t="shared" si="211"/>
        <v>1</v>
      </c>
      <c r="E4430" t="str">
        <f t="shared" ca="1" si="209"/>
        <v>MTD orders shipped</v>
      </c>
      <c r="F4430" t="s">
        <v>3539</v>
      </c>
      <c r="G4430" t="s">
        <v>335</v>
      </c>
      <c r="H4430" t="s">
        <v>10054</v>
      </c>
      <c r="I4430" s="6">
        <v>44013.437175925923</v>
      </c>
      <c r="J4430" t="s">
        <v>16</v>
      </c>
      <c r="K4430" s="6">
        <v>44013.74255787037</v>
      </c>
      <c r="M4430" t="s">
        <v>10055</v>
      </c>
      <c r="N4430" t="s">
        <v>10056</v>
      </c>
      <c r="Q4430" t="s">
        <v>10057</v>
      </c>
      <c r="R4430" t="s">
        <v>413</v>
      </c>
      <c r="S4430" t="s">
        <v>10058</v>
      </c>
      <c r="T4430" t="s">
        <v>338</v>
      </c>
      <c r="U4430" t="s">
        <v>530</v>
      </c>
      <c r="W4430" t="s">
        <v>10059</v>
      </c>
      <c r="Z4430" t="s">
        <v>10055</v>
      </c>
      <c r="AA4430" t="s">
        <v>10056</v>
      </c>
      <c r="AD4430" t="s">
        <v>10057</v>
      </c>
      <c r="AE4430" t="s">
        <v>413</v>
      </c>
      <c r="AF4430" t="s">
        <v>10058</v>
      </c>
      <c r="AG4430" t="s">
        <v>338</v>
      </c>
      <c r="AH4430" t="s">
        <v>530</v>
      </c>
      <c r="AJ4430" t="s">
        <v>10059</v>
      </c>
      <c r="AL4430" t="s">
        <v>339</v>
      </c>
      <c r="AM4430">
        <v>1</v>
      </c>
      <c r="AN4430">
        <v>1</v>
      </c>
      <c r="AO4430">
        <v>14007</v>
      </c>
      <c r="AQ4430">
        <v>127157</v>
      </c>
      <c r="AR4430">
        <v>52460001</v>
      </c>
      <c r="AS4430" t="s">
        <v>972</v>
      </c>
      <c r="AT4430" t="s">
        <v>76</v>
      </c>
      <c r="AW4430" t="s">
        <v>340</v>
      </c>
      <c r="AX4430" t="s">
        <v>340</v>
      </c>
      <c r="AY4430" t="s">
        <v>341</v>
      </c>
      <c r="AZ4430">
        <v>0</v>
      </c>
      <c r="BY4430" t="s">
        <v>342</v>
      </c>
      <c r="EQ4430">
        <v>252044</v>
      </c>
      <c r="ER4430" t="s">
        <v>10060</v>
      </c>
      <c r="EV4430">
        <v>17289160</v>
      </c>
      <c r="EW4430">
        <v>928</v>
      </c>
      <c r="EX4430">
        <v>221310</v>
      </c>
      <c r="EY4430" t="s">
        <v>10061</v>
      </c>
      <c r="EZ4430">
        <v>1</v>
      </c>
      <c r="FC4430">
        <v>95309</v>
      </c>
      <c r="FD4430" t="s">
        <v>623</v>
      </c>
    </row>
    <row r="4431" spans="1:160" x14ac:dyDescent="0.3">
      <c r="A4431" t="str">
        <f>VLOOKUP(B4431,Table2[],3,FALSE)</f>
        <v>Digital</v>
      </c>
      <c r="B4431" t="str">
        <f>IF(OR(ISNUMBER(FIND("QVC",Z4431)),ISNUMBER(FIND("QVC",AL4431))),"QVC",IF(OR(ISNUMBER(FIND("NCO",H4431)),ISNUMBER(FIND("NCO",Y4431))), "NCO", IF(AL4431="consumer","PMD.com",VLOOKUP(LEFT(H4431,2),Tables!$E$1:$F$11,2,FALSE))))</f>
        <v>PMD.com</v>
      </c>
      <c r="C4431">
        <f t="shared" si="210"/>
        <v>52240001</v>
      </c>
      <c r="D4431">
        <f t="shared" si="211"/>
        <v>1</v>
      </c>
      <c r="E4431" t="str">
        <f t="shared" ca="1" si="209"/>
        <v>MTD orders shipped</v>
      </c>
      <c r="F4431" t="s">
        <v>3539</v>
      </c>
      <c r="G4431" t="s">
        <v>335</v>
      </c>
      <c r="H4431" t="s">
        <v>10054</v>
      </c>
      <c r="I4431" s="6">
        <v>44013.437175925923</v>
      </c>
      <c r="J4431" t="s">
        <v>16</v>
      </c>
      <c r="K4431" s="6">
        <v>44013.74255787037</v>
      </c>
      <c r="M4431" t="s">
        <v>10055</v>
      </c>
      <c r="N4431" t="s">
        <v>10056</v>
      </c>
      <c r="Q4431" t="s">
        <v>10057</v>
      </c>
      <c r="R4431" t="s">
        <v>413</v>
      </c>
      <c r="S4431" t="s">
        <v>10058</v>
      </c>
      <c r="T4431" t="s">
        <v>338</v>
      </c>
      <c r="U4431" t="s">
        <v>530</v>
      </c>
      <c r="W4431" t="s">
        <v>10059</v>
      </c>
      <c r="Z4431" t="s">
        <v>10055</v>
      </c>
      <c r="AA4431" t="s">
        <v>10056</v>
      </c>
      <c r="AD4431" t="s">
        <v>10057</v>
      </c>
      <c r="AE4431" t="s">
        <v>413</v>
      </c>
      <c r="AF4431" t="s">
        <v>10058</v>
      </c>
      <c r="AG4431" t="s">
        <v>338</v>
      </c>
      <c r="AH4431" t="s">
        <v>530</v>
      </c>
      <c r="AJ4431" t="s">
        <v>10059</v>
      </c>
      <c r="AL4431" t="s">
        <v>339</v>
      </c>
      <c r="AM4431">
        <v>1</v>
      </c>
      <c r="AN4431">
        <v>1</v>
      </c>
      <c r="AO4431">
        <v>5995</v>
      </c>
      <c r="AQ4431">
        <v>124435</v>
      </c>
      <c r="AR4431">
        <v>52240001</v>
      </c>
      <c r="AS4431" t="s">
        <v>2387</v>
      </c>
      <c r="AT4431" t="s">
        <v>108</v>
      </c>
      <c r="AW4431" t="s">
        <v>340</v>
      </c>
      <c r="AX4431" t="s">
        <v>340</v>
      </c>
      <c r="AY4431" t="s">
        <v>341</v>
      </c>
      <c r="AZ4431">
        <v>0</v>
      </c>
      <c r="BY4431" t="s">
        <v>342</v>
      </c>
      <c r="EQ4431">
        <v>253361</v>
      </c>
      <c r="ER4431" t="s">
        <v>10060</v>
      </c>
      <c r="EV4431">
        <v>17289160</v>
      </c>
      <c r="EW4431">
        <v>928</v>
      </c>
      <c r="EX4431">
        <v>221310</v>
      </c>
      <c r="EY4431" t="s">
        <v>10061</v>
      </c>
      <c r="EZ4431">
        <v>1</v>
      </c>
      <c r="FC4431">
        <v>52240001</v>
      </c>
      <c r="FD4431" t="s">
        <v>108</v>
      </c>
    </row>
    <row r="4432" spans="1:160" x14ac:dyDescent="0.3">
      <c r="A4432" t="str">
        <f>VLOOKUP(B4432,Table2[],3,FALSE)</f>
        <v>Digital</v>
      </c>
      <c r="B4432" t="str">
        <f>IF(OR(ISNUMBER(FIND("QVC",Z4432)),ISNUMBER(FIND("QVC",AL4432))),"QVC",IF(OR(ISNUMBER(FIND("NCO",H4432)),ISNUMBER(FIND("NCO",Y4432))), "NCO", IF(AL4432="consumer","PMD.com",VLOOKUP(LEFT(H4432,2),Tables!$E$1:$F$11,2,FALSE))))</f>
        <v>PMD.com</v>
      </c>
      <c r="C4432">
        <f t="shared" si="210"/>
        <v>51090030</v>
      </c>
      <c r="D4432">
        <f t="shared" si="211"/>
        <v>1</v>
      </c>
      <c r="E4432" t="str">
        <f t="shared" ca="1" si="209"/>
        <v>MTD orders shipped</v>
      </c>
      <c r="F4432" t="s">
        <v>3539</v>
      </c>
      <c r="G4432" t="s">
        <v>335</v>
      </c>
      <c r="H4432" t="s">
        <v>10054</v>
      </c>
      <c r="I4432" s="6">
        <v>44013.437175925923</v>
      </c>
      <c r="J4432" t="s">
        <v>16</v>
      </c>
      <c r="K4432" s="6">
        <v>44013.74255787037</v>
      </c>
      <c r="M4432" t="s">
        <v>10055</v>
      </c>
      <c r="N4432" t="s">
        <v>10056</v>
      </c>
      <c r="Q4432" t="s">
        <v>10057</v>
      </c>
      <c r="R4432" t="s">
        <v>413</v>
      </c>
      <c r="S4432" t="s">
        <v>10058</v>
      </c>
      <c r="T4432" t="s">
        <v>338</v>
      </c>
      <c r="U4432" t="s">
        <v>530</v>
      </c>
      <c r="W4432" t="s">
        <v>10059</v>
      </c>
      <c r="Z4432" t="s">
        <v>10055</v>
      </c>
      <c r="AA4432" t="s">
        <v>10056</v>
      </c>
      <c r="AD4432" t="s">
        <v>10057</v>
      </c>
      <c r="AE4432" t="s">
        <v>413</v>
      </c>
      <c r="AF4432" t="s">
        <v>10058</v>
      </c>
      <c r="AG4432" t="s">
        <v>338</v>
      </c>
      <c r="AH4432" t="s">
        <v>530</v>
      </c>
      <c r="AJ4432" t="s">
        <v>10059</v>
      </c>
      <c r="AL4432" t="s">
        <v>339</v>
      </c>
      <c r="AM4432">
        <v>1</v>
      </c>
      <c r="AN4432">
        <v>1</v>
      </c>
      <c r="AO4432">
        <v>6688</v>
      </c>
      <c r="AQ4432">
        <v>125960</v>
      </c>
      <c r="AR4432">
        <v>51090030</v>
      </c>
      <c r="AS4432" t="s">
        <v>3043</v>
      </c>
      <c r="AT4432" t="s">
        <v>628</v>
      </c>
      <c r="AW4432" t="s">
        <v>343</v>
      </c>
      <c r="BY4432" t="s">
        <v>342</v>
      </c>
      <c r="BZ4432" t="b">
        <v>0</v>
      </c>
      <c r="EQ4432">
        <v>243047</v>
      </c>
      <c r="ER4432" t="s">
        <v>10060</v>
      </c>
      <c r="EV4432">
        <v>17289160</v>
      </c>
      <c r="EW4432">
        <v>928</v>
      </c>
      <c r="EX4432">
        <v>221310</v>
      </c>
      <c r="EY4432" t="s">
        <v>10061</v>
      </c>
      <c r="EZ4432">
        <v>1</v>
      </c>
      <c r="FC4432">
        <v>95385</v>
      </c>
      <c r="FD4432" t="s">
        <v>3531</v>
      </c>
    </row>
    <row r="4433" spans="1:160" x14ac:dyDescent="0.3">
      <c r="A4433" t="str">
        <f>VLOOKUP(B4433,Table2[],3,FALSE)</f>
        <v>Digital</v>
      </c>
      <c r="B4433" t="str">
        <f>IF(OR(ISNUMBER(FIND("QVC",Z4433)),ISNUMBER(FIND("QVC",AL4433))),"QVC",IF(OR(ISNUMBER(FIND("NCO",H4433)),ISNUMBER(FIND("NCO",Y4433))), "NCO", IF(AL4433="consumer","PMD.com",VLOOKUP(LEFT(H4433,2),Tables!$E$1:$F$11,2,FALSE))))</f>
        <v>PMD.com</v>
      </c>
      <c r="C4433">
        <f t="shared" si="210"/>
        <v>53160001</v>
      </c>
      <c r="D4433">
        <f t="shared" si="211"/>
        <v>1</v>
      </c>
      <c r="E4433" t="str">
        <f t="shared" ca="1" si="209"/>
        <v>shifted orders shipped</v>
      </c>
      <c r="F4433" t="s">
        <v>3539</v>
      </c>
      <c r="G4433" t="s">
        <v>335</v>
      </c>
      <c r="H4433" t="s">
        <v>2126</v>
      </c>
      <c r="I4433" s="6">
        <v>44007.423541666663</v>
      </c>
      <c r="J4433" t="s">
        <v>16</v>
      </c>
      <c r="K4433" s="6">
        <v>44013.742650462962</v>
      </c>
      <c r="M4433" t="s">
        <v>10062</v>
      </c>
      <c r="N4433" t="s">
        <v>10063</v>
      </c>
      <c r="Q4433" t="s">
        <v>1430</v>
      </c>
      <c r="R4433" t="s">
        <v>400</v>
      </c>
      <c r="S4433">
        <v>19044</v>
      </c>
      <c r="T4433" t="s">
        <v>338</v>
      </c>
      <c r="U4433" t="s">
        <v>530</v>
      </c>
      <c r="W4433" t="s">
        <v>10064</v>
      </c>
      <c r="Z4433" t="s">
        <v>10062</v>
      </c>
      <c r="AA4433" t="s">
        <v>10063</v>
      </c>
      <c r="AD4433" t="s">
        <v>1430</v>
      </c>
      <c r="AE4433" t="s">
        <v>400</v>
      </c>
      <c r="AF4433">
        <v>19044</v>
      </c>
      <c r="AG4433" t="s">
        <v>338</v>
      </c>
      <c r="AH4433" t="s">
        <v>530</v>
      </c>
      <c r="AJ4433" t="s">
        <v>10064</v>
      </c>
      <c r="AL4433" t="s">
        <v>339</v>
      </c>
      <c r="AM4433">
        <v>1</v>
      </c>
      <c r="AN4433">
        <v>1</v>
      </c>
      <c r="AO4433">
        <v>4322</v>
      </c>
      <c r="AQ4433">
        <v>124007</v>
      </c>
      <c r="AR4433">
        <v>53160001</v>
      </c>
      <c r="AS4433" t="s">
        <v>1895</v>
      </c>
      <c r="AT4433" t="s">
        <v>119</v>
      </c>
      <c r="AW4433" t="s">
        <v>340</v>
      </c>
      <c r="AX4433" t="s">
        <v>340</v>
      </c>
      <c r="AY4433" t="s">
        <v>341</v>
      </c>
      <c r="AZ4433">
        <v>0</v>
      </c>
      <c r="BY4433" t="s">
        <v>342</v>
      </c>
      <c r="EQ4433">
        <v>252959</v>
      </c>
      <c r="ER4433" t="s">
        <v>2127</v>
      </c>
      <c r="EV4433">
        <v>17271747</v>
      </c>
      <c r="EW4433">
        <v>928</v>
      </c>
      <c r="EX4433">
        <v>211040</v>
      </c>
      <c r="EY4433">
        <v>9.2748999964335493E+25</v>
      </c>
      <c r="EZ4433">
        <v>1</v>
      </c>
      <c r="FC4433">
        <v>53160001</v>
      </c>
      <c r="FD4433" t="s">
        <v>119</v>
      </c>
    </row>
    <row r="4434" spans="1:160" x14ac:dyDescent="0.3">
      <c r="A4434" t="str">
        <f>VLOOKUP(B4434,Table2[],3,FALSE)</f>
        <v>Digital</v>
      </c>
      <c r="B4434" t="str">
        <f>IF(OR(ISNUMBER(FIND("QVC",Z4434)),ISNUMBER(FIND("QVC",AL4434))),"QVC",IF(OR(ISNUMBER(FIND("NCO",H4434)),ISNUMBER(FIND("NCO",Y4434))), "NCO", IF(AL4434="consumer","PMD.com",VLOOKUP(LEFT(H4434,2),Tables!$E$1:$F$11,2,FALSE))))</f>
        <v>PMD.com</v>
      </c>
      <c r="C4434">
        <f t="shared" si="210"/>
        <v>51090001</v>
      </c>
      <c r="D4434">
        <f t="shared" si="211"/>
        <v>1</v>
      </c>
      <c r="E4434" t="str">
        <f t="shared" ca="1" si="209"/>
        <v>shifted orders shipped</v>
      </c>
      <c r="F4434" t="s">
        <v>3539</v>
      </c>
      <c r="G4434" t="s">
        <v>335</v>
      </c>
      <c r="H4434" t="s">
        <v>2339</v>
      </c>
      <c r="I4434" s="6">
        <v>44007.584224537037</v>
      </c>
      <c r="J4434" t="s">
        <v>16</v>
      </c>
      <c r="K4434" s="6">
        <v>44013.742789351854</v>
      </c>
      <c r="M4434" t="s">
        <v>10065</v>
      </c>
      <c r="N4434" t="s">
        <v>10066</v>
      </c>
      <c r="Q4434" t="s">
        <v>960</v>
      </c>
      <c r="R4434" t="s">
        <v>368</v>
      </c>
      <c r="S4434">
        <v>30078</v>
      </c>
      <c r="T4434" t="s">
        <v>338</v>
      </c>
      <c r="U4434" t="s">
        <v>530</v>
      </c>
      <c r="W4434" t="s">
        <v>10067</v>
      </c>
      <c r="Z4434" t="s">
        <v>10065</v>
      </c>
      <c r="AA4434" t="s">
        <v>10066</v>
      </c>
      <c r="AD4434" t="s">
        <v>960</v>
      </c>
      <c r="AE4434" t="s">
        <v>368</v>
      </c>
      <c r="AF4434">
        <v>30078</v>
      </c>
      <c r="AG4434" t="s">
        <v>338</v>
      </c>
      <c r="AH4434" t="s">
        <v>530</v>
      </c>
      <c r="AJ4434" t="s">
        <v>10067</v>
      </c>
      <c r="AL4434" t="s">
        <v>339</v>
      </c>
      <c r="AM4434">
        <v>1</v>
      </c>
      <c r="AN4434">
        <v>1</v>
      </c>
      <c r="AO4434">
        <v>4885</v>
      </c>
      <c r="AQ4434">
        <v>124202</v>
      </c>
      <c r="AR4434">
        <v>51090001</v>
      </c>
      <c r="AS4434" t="s">
        <v>1986</v>
      </c>
      <c r="AT4434" t="s">
        <v>60</v>
      </c>
      <c r="AW4434" t="s">
        <v>340</v>
      </c>
      <c r="AX4434" t="s">
        <v>340</v>
      </c>
      <c r="AY4434" t="s">
        <v>357</v>
      </c>
      <c r="AZ4434" t="s">
        <v>361</v>
      </c>
      <c r="BY4434" t="s">
        <v>342</v>
      </c>
      <c r="EQ4434">
        <v>250831</v>
      </c>
      <c r="ER4434" t="s">
        <v>2340</v>
      </c>
      <c r="EV4434">
        <v>17277838</v>
      </c>
      <c r="EW4434">
        <v>928</v>
      </c>
      <c r="EX4434">
        <v>215470</v>
      </c>
      <c r="EY4434">
        <v>9.2748999964335493E+25</v>
      </c>
      <c r="EZ4434">
        <v>1</v>
      </c>
      <c r="FC4434">
        <v>51090001</v>
      </c>
      <c r="FD4434" t="s">
        <v>60</v>
      </c>
    </row>
    <row r="4435" spans="1:160" x14ac:dyDescent="0.3">
      <c r="A4435" t="str">
        <f>VLOOKUP(B4435,Table2[],3,FALSE)</f>
        <v>Digital</v>
      </c>
      <c r="B4435" t="str">
        <f>IF(OR(ISNUMBER(FIND("QVC",Z4435)),ISNUMBER(FIND("QVC",AL4435))),"QVC",IF(OR(ISNUMBER(FIND("NCO",H4435)),ISNUMBER(FIND("NCO",Y4435))), "NCO", IF(AL4435="consumer","PMD.com",VLOOKUP(LEFT(H4435,2),Tables!$E$1:$F$11,2,FALSE))))</f>
        <v>PMD.com</v>
      </c>
      <c r="C4435">
        <f t="shared" si="210"/>
        <v>52430001</v>
      </c>
      <c r="D4435">
        <f t="shared" si="211"/>
        <v>1</v>
      </c>
      <c r="E4435" t="str">
        <f t="shared" ca="1" si="209"/>
        <v>MTD orders shipped</v>
      </c>
      <c r="F4435" t="s">
        <v>3539</v>
      </c>
      <c r="G4435" t="s">
        <v>335</v>
      </c>
      <c r="H4435" t="s">
        <v>10068</v>
      </c>
      <c r="I4435" s="6">
        <v>44013.438703703701</v>
      </c>
      <c r="J4435" t="s">
        <v>16</v>
      </c>
      <c r="K4435" s="6">
        <v>44013.742881944447</v>
      </c>
      <c r="M4435" t="s">
        <v>10069</v>
      </c>
      <c r="N4435" t="s">
        <v>10070</v>
      </c>
      <c r="Q4435" t="s">
        <v>1428</v>
      </c>
      <c r="R4435" t="s">
        <v>377</v>
      </c>
      <c r="S4435" t="s">
        <v>10071</v>
      </c>
      <c r="T4435" t="s">
        <v>338</v>
      </c>
      <c r="U4435" t="s">
        <v>530</v>
      </c>
      <c r="W4435" t="s">
        <v>10072</v>
      </c>
      <c r="Z4435" t="s">
        <v>10069</v>
      </c>
      <c r="AA4435" t="s">
        <v>10070</v>
      </c>
      <c r="AD4435" t="s">
        <v>1428</v>
      </c>
      <c r="AE4435" t="s">
        <v>377</v>
      </c>
      <c r="AF4435" t="s">
        <v>10071</v>
      </c>
      <c r="AG4435" t="s">
        <v>338</v>
      </c>
      <c r="AH4435" t="s">
        <v>530</v>
      </c>
      <c r="AJ4435" t="s">
        <v>10072</v>
      </c>
      <c r="AL4435" t="s">
        <v>339</v>
      </c>
      <c r="AM4435">
        <v>1</v>
      </c>
      <c r="AN4435">
        <v>1</v>
      </c>
      <c r="AO4435">
        <v>12063</v>
      </c>
      <c r="AQ4435">
        <v>127155</v>
      </c>
      <c r="AR4435">
        <v>52430001</v>
      </c>
      <c r="AS4435" t="s">
        <v>927</v>
      </c>
      <c r="AT4435" t="s">
        <v>75</v>
      </c>
      <c r="AW4435" t="s">
        <v>340</v>
      </c>
      <c r="AX4435" t="s">
        <v>340</v>
      </c>
      <c r="AY4435" t="s">
        <v>357</v>
      </c>
      <c r="AZ4435" t="s">
        <v>363</v>
      </c>
      <c r="BY4435" t="s">
        <v>342</v>
      </c>
      <c r="EQ4435">
        <v>249990</v>
      </c>
      <c r="ER4435" t="s">
        <v>10073</v>
      </c>
      <c r="EV4435">
        <v>17289163</v>
      </c>
      <c r="EW4435">
        <v>928</v>
      </c>
      <c r="EX4435">
        <v>221312</v>
      </c>
      <c r="EY4435" t="s">
        <v>10074</v>
      </c>
      <c r="EZ4435">
        <v>1</v>
      </c>
      <c r="FC4435">
        <v>95384</v>
      </c>
      <c r="FD4435" t="s">
        <v>3530</v>
      </c>
    </row>
    <row r="4436" spans="1:160" x14ac:dyDescent="0.3">
      <c r="A4436" t="str">
        <f>VLOOKUP(B4436,Table2[],3,FALSE)</f>
        <v>Digital</v>
      </c>
      <c r="B4436" t="str">
        <f>IF(OR(ISNUMBER(FIND("QVC",Z4436)),ISNUMBER(FIND("QVC",AL4436))),"QVC",IF(OR(ISNUMBER(FIND("NCO",H4436)),ISNUMBER(FIND("NCO",Y4436))), "NCO", IF(AL4436="consumer","PMD.com",VLOOKUP(LEFT(H4436,2),Tables!$E$1:$F$11,2,FALSE))))</f>
        <v>PMD.com</v>
      </c>
      <c r="C4436">
        <f t="shared" si="210"/>
        <v>53920001</v>
      </c>
      <c r="D4436">
        <f t="shared" si="211"/>
        <v>1</v>
      </c>
      <c r="E4436" t="str">
        <f t="shared" ca="1" si="209"/>
        <v>MTD orders shipped</v>
      </c>
      <c r="F4436" t="s">
        <v>3539</v>
      </c>
      <c r="G4436" t="s">
        <v>335</v>
      </c>
      <c r="H4436" t="s">
        <v>10068</v>
      </c>
      <c r="I4436" s="6">
        <v>44013.438703703701</v>
      </c>
      <c r="J4436" t="s">
        <v>16</v>
      </c>
      <c r="K4436" s="6">
        <v>44013.742881944447</v>
      </c>
      <c r="M4436" t="s">
        <v>10069</v>
      </c>
      <c r="N4436" t="s">
        <v>10070</v>
      </c>
      <c r="Q4436" t="s">
        <v>1428</v>
      </c>
      <c r="R4436" t="s">
        <v>377</v>
      </c>
      <c r="S4436" t="s">
        <v>10071</v>
      </c>
      <c r="T4436" t="s">
        <v>338</v>
      </c>
      <c r="U4436" t="s">
        <v>530</v>
      </c>
      <c r="W4436" t="s">
        <v>10072</v>
      </c>
      <c r="Z4436" t="s">
        <v>10069</v>
      </c>
      <c r="AA4436" t="s">
        <v>10070</v>
      </c>
      <c r="AD4436" t="s">
        <v>1428</v>
      </c>
      <c r="AE4436" t="s">
        <v>377</v>
      </c>
      <c r="AF4436" t="s">
        <v>10071</v>
      </c>
      <c r="AG4436" t="s">
        <v>338</v>
      </c>
      <c r="AH4436" t="s">
        <v>530</v>
      </c>
      <c r="AJ4436" t="s">
        <v>10072</v>
      </c>
      <c r="AL4436" t="s">
        <v>339</v>
      </c>
      <c r="AM4436">
        <v>1</v>
      </c>
      <c r="AN4436">
        <v>1</v>
      </c>
      <c r="AO4436">
        <v>14899</v>
      </c>
      <c r="AQ4436">
        <v>124468</v>
      </c>
      <c r="AR4436">
        <v>53920001</v>
      </c>
      <c r="AS4436" t="s">
        <v>42</v>
      </c>
      <c r="AT4436" t="s">
        <v>40</v>
      </c>
      <c r="AW4436" t="s">
        <v>343</v>
      </c>
      <c r="BY4436" t="s">
        <v>342</v>
      </c>
      <c r="EQ4436">
        <v>247476</v>
      </c>
      <c r="ER4436" t="s">
        <v>10073</v>
      </c>
      <c r="EV4436">
        <v>17289163</v>
      </c>
      <c r="EW4436">
        <v>928</v>
      </c>
      <c r="EX4436">
        <v>221312</v>
      </c>
      <c r="EY4436" t="s">
        <v>10074</v>
      </c>
      <c r="EZ4436">
        <v>1</v>
      </c>
      <c r="FC4436">
        <v>95384</v>
      </c>
      <c r="FD4436" t="s">
        <v>3530</v>
      </c>
    </row>
    <row r="4437" spans="1:160" x14ac:dyDescent="0.3">
      <c r="A4437" t="str">
        <f>VLOOKUP(B4437,Table2[],3,FALSE)</f>
        <v>Digital</v>
      </c>
      <c r="B4437" t="str">
        <f>IF(OR(ISNUMBER(FIND("QVC",Z4437)),ISNUMBER(FIND("QVC",AL4437))),"QVC",IF(OR(ISNUMBER(FIND("NCO",H4437)),ISNUMBER(FIND("NCO",Y4437))), "NCO", IF(AL4437="consumer","PMD.com",VLOOKUP(LEFT(H4437,2),Tables!$E$1:$F$11,2,FALSE))))</f>
        <v>PMD.com</v>
      </c>
      <c r="C4437">
        <f t="shared" si="210"/>
        <v>7807</v>
      </c>
      <c r="D4437">
        <f t="shared" si="211"/>
        <v>1</v>
      </c>
      <c r="E4437" t="str">
        <f t="shared" ca="1" si="209"/>
        <v>MTD orders shipped</v>
      </c>
      <c r="F4437" t="s">
        <v>3539</v>
      </c>
      <c r="G4437" t="s">
        <v>335</v>
      </c>
      <c r="H4437" t="s">
        <v>10068</v>
      </c>
      <c r="I4437" s="6">
        <v>44013.438703703701</v>
      </c>
      <c r="J4437" t="s">
        <v>16</v>
      </c>
      <c r="K4437" s="6">
        <v>44013.742881944447</v>
      </c>
      <c r="M4437" t="s">
        <v>10069</v>
      </c>
      <c r="N4437" t="s">
        <v>10070</v>
      </c>
      <c r="Q4437" t="s">
        <v>1428</v>
      </c>
      <c r="R4437" t="s">
        <v>377</v>
      </c>
      <c r="S4437" t="s">
        <v>10071</v>
      </c>
      <c r="T4437" t="s">
        <v>338</v>
      </c>
      <c r="U4437" t="s">
        <v>530</v>
      </c>
      <c r="W4437" t="s">
        <v>10072</v>
      </c>
      <c r="Z4437" t="s">
        <v>10069</v>
      </c>
      <c r="AA4437" t="s">
        <v>10070</v>
      </c>
      <c r="AD4437" t="s">
        <v>1428</v>
      </c>
      <c r="AE4437" t="s">
        <v>377</v>
      </c>
      <c r="AF4437" t="s">
        <v>10071</v>
      </c>
      <c r="AG4437" t="s">
        <v>338</v>
      </c>
      <c r="AH4437" t="s">
        <v>530</v>
      </c>
      <c r="AJ4437" t="s">
        <v>10072</v>
      </c>
      <c r="AL4437" t="s">
        <v>339</v>
      </c>
      <c r="AM4437">
        <v>1</v>
      </c>
      <c r="AN4437">
        <v>1</v>
      </c>
      <c r="AO4437">
        <v>6083</v>
      </c>
      <c r="AQ4437">
        <v>127429</v>
      </c>
      <c r="AR4437">
        <v>7807</v>
      </c>
      <c r="AS4437" t="s">
        <v>958</v>
      </c>
      <c r="AT4437" t="s">
        <v>152</v>
      </c>
      <c r="AW4437" t="s">
        <v>343</v>
      </c>
      <c r="BY4437" t="s">
        <v>342</v>
      </c>
      <c r="EQ4437">
        <v>250033</v>
      </c>
      <c r="ER4437" t="s">
        <v>10073</v>
      </c>
      <c r="EV4437">
        <v>17289163</v>
      </c>
      <c r="EW4437">
        <v>928</v>
      </c>
      <c r="EX4437">
        <v>221312</v>
      </c>
      <c r="EY4437" t="s">
        <v>10074</v>
      </c>
      <c r="EZ4437">
        <v>1</v>
      </c>
      <c r="FC4437">
        <v>7807</v>
      </c>
      <c r="FD4437" t="s">
        <v>152</v>
      </c>
    </row>
    <row r="4438" spans="1:160" x14ac:dyDescent="0.3">
      <c r="A4438" t="str">
        <f>VLOOKUP(B4438,Table2[],3,FALSE)</f>
        <v>Digital</v>
      </c>
      <c r="B4438" t="str">
        <f>IF(OR(ISNUMBER(FIND("QVC",Z4438)),ISNUMBER(FIND("QVC",AL4438))),"QVC",IF(OR(ISNUMBER(FIND("NCO",H4438)),ISNUMBER(FIND("NCO",Y4438))), "NCO", IF(AL4438="consumer","PMD.com",VLOOKUP(LEFT(H4438,2),Tables!$E$1:$F$11,2,FALSE))))</f>
        <v>PMD.com</v>
      </c>
      <c r="C4438">
        <f t="shared" si="210"/>
        <v>51090030</v>
      </c>
      <c r="D4438">
        <f t="shared" si="211"/>
        <v>1</v>
      </c>
      <c r="E4438" t="str">
        <f t="shared" ca="1" si="209"/>
        <v>MTD orders shipped</v>
      </c>
      <c r="F4438" t="s">
        <v>3539</v>
      </c>
      <c r="G4438" t="s">
        <v>335</v>
      </c>
      <c r="H4438" t="s">
        <v>10068</v>
      </c>
      <c r="I4438" s="6">
        <v>44013.438703703701</v>
      </c>
      <c r="J4438" t="s">
        <v>16</v>
      </c>
      <c r="K4438" s="6">
        <v>44013.742881944447</v>
      </c>
      <c r="M4438" t="s">
        <v>10069</v>
      </c>
      <c r="N4438" t="s">
        <v>10070</v>
      </c>
      <c r="Q4438" t="s">
        <v>1428</v>
      </c>
      <c r="R4438" t="s">
        <v>377</v>
      </c>
      <c r="S4438" t="s">
        <v>10071</v>
      </c>
      <c r="T4438" t="s">
        <v>338</v>
      </c>
      <c r="U4438" t="s">
        <v>530</v>
      </c>
      <c r="W4438" t="s">
        <v>10072</v>
      </c>
      <c r="Z4438" t="s">
        <v>10069</v>
      </c>
      <c r="AA4438" t="s">
        <v>10070</v>
      </c>
      <c r="AD4438" t="s">
        <v>1428</v>
      </c>
      <c r="AE4438" t="s">
        <v>377</v>
      </c>
      <c r="AF4438" t="s">
        <v>10071</v>
      </c>
      <c r="AG4438" t="s">
        <v>338</v>
      </c>
      <c r="AH4438" t="s">
        <v>530</v>
      </c>
      <c r="AJ4438" t="s">
        <v>10072</v>
      </c>
      <c r="AL4438" t="s">
        <v>339</v>
      </c>
      <c r="AM4438">
        <v>1</v>
      </c>
      <c r="AN4438">
        <v>1</v>
      </c>
      <c r="AO4438">
        <v>6688</v>
      </c>
      <c r="AQ4438">
        <v>125960</v>
      </c>
      <c r="AR4438">
        <v>51090030</v>
      </c>
      <c r="AS4438" t="s">
        <v>3043</v>
      </c>
      <c r="AT4438" t="s">
        <v>628</v>
      </c>
      <c r="AW4438" t="s">
        <v>343</v>
      </c>
      <c r="BY4438" t="s">
        <v>342</v>
      </c>
      <c r="BZ4438" t="b">
        <v>0</v>
      </c>
      <c r="EQ4438">
        <v>243047</v>
      </c>
      <c r="ER4438" t="s">
        <v>10073</v>
      </c>
      <c r="EV4438">
        <v>17289163</v>
      </c>
      <c r="EW4438">
        <v>928</v>
      </c>
      <c r="EX4438">
        <v>221312</v>
      </c>
      <c r="EY4438" t="s">
        <v>10074</v>
      </c>
      <c r="EZ4438">
        <v>1</v>
      </c>
      <c r="FC4438">
        <v>95384</v>
      </c>
      <c r="FD4438" t="s">
        <v>3530</v>
      </c>
    </row>
    <row r="4439" spans="1:160" x14ac:dyDescent="0.3">
      <c r="A4439" t="str">
        <f>VLOOKUP(B4439,Table2[],3,FALSE)</f>
        <v>Digital</v>
      </c>
      <c r="B4439" t="str">
        <f>IF(OR(ISNUMBER(FIND("QVC",Z4439)),ISNUMBER(FIND("QVC",AL4439))),"QVC",IF(OR(ISNUMBER(FIND("NCO",H4439)),ISNUMBER(FIND("NCO",Y4439))), "NCO", IF(AL4439="consumer","PMD.com",VLOOKUP(LEFT(H4439,2),Tables!$E$1:$F$11,2,FALSE))))</f>
        <v>PMD.com</v>
      </c>
      <c r="C4439">
        <f t="shared" si="210"/>
        <v>51090030</v>
      </c>
      <c r="D4439">
        <f t="shared" si="211"/>
        <v>1</v>
      </c>
      <c r="E4439" t="str">
        <f t="shared" ca="1" si="209"/>
        <v>MTD orders shipped</v>
      </c>
      <c r="F4439" t="s">
        <v>3539</v>
      </c>
      <c r="G4439" t="s">
        <v>335</v>
      </c>
      <c r="H4439" t="s">
        <v>10075</v>
      </c>
      <c r="I4439" s="6">
        <v>44013.432233796295</v>
      </c>
      <c r="J4439" t="s">
        <v>16</v>
      </c>
      <c r="K4439" s="6">
        <v>44013.743009259262</v>
      </c>
      <c r="M4439" t="s">
        <v>10076</v>
      </c>
      <c r="N4439" t="s">
        <v>10077</v>
      </c>
      <c r="Q4439" t="s">
        <v>1525</v>
      </c>
      <c r="R4439" t="s">
        <v>378</v>
      </c>
      <c r="S4439" t="s">
        <v>10078</v>
      </c>
      <c r="T4439" t="s">
        <v>338</v>
      </c>
      <c r="U4439" t="s">
        <v>530</v>
      </c>
      <c r="W4439" t="s">
        <v>10079</v>
      </c>
      <c r="Z4439" t="s">
        <v>10076</v>
      </c>
      <c r="AA4439" t="s">
        <v>10077</v>
      </c>
      <c r="AD4439" t="s">
        <v>1525</v>
      </c>
      <c r="AE4439" t="s">
        <v>378</v>
      </c>
      <c r="AF4439" t="s">
        <v>10078</v>
      </c>
      <c r="AG4439" t="s">
        <v>338</v>
      </c>
      <c r="AH4439" t="s">
        <v>530</v>
      </c>
      <c r="AJ4439" t="s">
        <v>10079</v>
      </c>
      <c r="AL4439" t="s">
        <v>339</v>
      </c>
      <c r="AM4439">
        <v>1</v>
      </c>
      <c r="AN4439">
        <v>1</v>
      </c>
      <c r="AO4439">
        <v>6688</v>
      </c>
      <c r="AQ4439">
        <v>125960</v>
      </c>
      <c r="AR4439">
        <v>51090030</v>
      </c>
      <c r="AS4439" t="s">
        <v>3043</v>
      </c>
      <c r="AT4439" t="s">
        <v>628</v>
      </c>
      <c r="AW4439" t="s">
        <v>343</v>
      </c>
      <c r="BY4439" t="s">
        <v>342</v>
      </c>
      <c r="BZ4439" t="b">
        <v>0</v>
      </c>
      <c r="EQ4439">
        <v>243047</v>
      </c>
      <c r="ER4439" t="s">
        <v>10080</v>
      </c>
      <c r="EV4439">
        <v>17289159</v>
      </c>
      <c r="EW4439">
        <v>928</v>
      </c>
      <c r="EX4439">
        <v>221309</v>
      </c>
      <c r="EY4439" t="s">
        <v>10081</v>
      </c>
      <c r="EZ4439">
        <v>1</v>
      </c>
      <c r="FC4439">
        <v>95384</v>
      </c>
      <c r="FD4439" t="s">
        <v>3530</v>
      </c>
    </row>
    <row r="4440" spans="1:160" x14ac:dyDescent="0.3">
      <c r="A4440" t="str">
        <f>VLOOKUP(B4440,Table2[],3,FALSE)</f>
        <v>Digital</v>
      </c>
      <c r="B4440" t="str">
        <f>IF(OR(ISNUMBER(FIND("QVC",Z4440)),ISNUMBER(FIND("QVC",AL4440))),"QVC",IF(OR(ISNUMBER(FIND("NCO",H4440)),ISNUMBER(FIND("NCO",Y4440))), "NCO", IF(AL4440="consumer","PMD.com",VLOOKUP(LEFT(H4440,2),Tables!$E$1:$F$11,2,FALSE))))</f>
        <v>PMD.com</v>
      </c>
      <c r="C4440">
        <f t="shared" si="210"/>
        <v>54010001</v>
      </c>
      <c r="D4440">
        <f t="shared" si="211"/>
        <v>1</v>
      </c>
      <c r="E4440" t="str">
        <f t="shared" ca="1" si="209"/>
        <v>MTD orders shipped</v>
      </c>
      <c r="F4440" t="s">
        <v>3539</v>
      </c>
      <c r="G4440" t="s">
        <v>335</v>
      </c>
      <c r="H4440" t="s">
        <v>10075</v>
      </c>
      <c r="I4440" s="6">
        <v>44013.432233796295</v>
      </c>
      <c r="J4440" t="s">
        <v>16</v>
      </c>
      <c r="K4440" s="6">
        <v>44013.743009259262</v>
      </c>
      <c r="M4440" t="s">
        <v>10076</v>
      </c>
      <c r="N4440" t="s">
        <v>10077</v>
      </c>
      <c r="Q4440" t="s">
        <v>1525</v>
      </c>
      <c r="R4440" t="s">
        <v>378</v>
      </c>
      <c r="S4440" t="s">
        <v>10078</v>
      </c>
      <c r="T4440" t="s">
        <v>338</v>
      </c>
      <c r="U4440" t="s">
        <v>530</v>
      </c>
      <c r="W4440" t="s">
        <v>10079</v>
      </c>
      <c r="Z4440" t="s">
        <v>10076</v>
      </c>
      <c r="AA4440" t="s">
        <v>10077</v>
      </c>
      <c r="AD4440" t="s">
        <v>1525</v>
      </c>
      <c r="AE4440" t="s">
        <v>378</v>
      </c>
      <c r="AF4440" t="s">
        <v>10078</v>
      </c>
      <c r="AG4440" t="s">
        <v>338</v>
      </c>
      <c r="AH4440" t="s">
        <v>530</v>
      </c>
      <c r="AJ4440" t="s">
        <v>10079</v>
      </c>
      <c r="AL4440" t="s">
        <v>339</v>
      </c>
      <c r="AM4440">
        <v>1</v>
      </c>
      <c r="AN4440">
        <v>1</v>
      </c>
      <c r="AO4440">
        <v>6300</v>
      </c>
      <c r="AQ4440">
        <v>124476</v>
      </c>
      <c r="AR4440">
        <v>54010001</v>
      </c>
      <c r="AS4440" t="s">
        <v>577</v>
      </c>
      <c r="AT4440" t="s">
        <v>35</v>
      </c>
      <c r="AW4440" t="s">
        <v>340</v>
      </c>
      <c r="AX4440">
        <v>0</v>
      </c>
      <c r="AY4440" t="s">
        <v>348</v>
      </c>
      <c r="AZ4440">
        <v>0</v>
      </c>
      <c r="BY4440" t="s">
        <v>342</v>
      </c>
      <c r="EQ4440">
        <v>252076</v>
      </c>
      <c r="ER4440" t="s">
        <v>10080</v>
      </c>
      <c r="EV4440">
        <v>17289159</v>
      </c>
      <c r="EW4440">
        <v>928</v>
      </c>
      <c r="EX4440">
        <v>221309</v>
      </c>
      <c r="EY4440" t="s">
        <v>10081</v>
      </c>
      <c r="EZ4440">
        <v>1</v>
      </c>
      <c r="FC4440">
        <v>54010001</v>
      </c>
      <c r="FD4440" t="s">
        <v>35</v>
      </c>
    </row>
    <row r="4441" spans="1:160" x14ac:dyDescent="0.3">
      <c r="A4441" t="str">
        <f>VLOOKUP(B4441,Table2[],3,FALSE)</f>
        <v>Digital</v>
      </c>
      <c r="B4441" t="str">
        <f>IF(OR(ISNUMBER(FIND("QVC",Z4441)),ISNUMBER(FIND("QVC",AL4441))),"QVC",IF(OR(ISNUMBER(FIND("NCO",H4441)),ISNUMBER(FIND("NCO",Y4441))), "NCO", IF(AL4441="consumer","PMD.com",VLOOKUP(LEFT(H4441,2),Tables!$E$1:$F$11,2,FALSE))))</f>
        <v>PMD.com</v>
      </c>
      <c r="C4441">
        <f t="shared" si="210"/>
        <v>54010001</v>
      </c>
      <c r="D4441">
        <f t="shared" si="211"/>
        <v>1</v>
      </c>
      <c r="E4441" t="str">
        <f t="shared" ca="1" si="209"/>
        <v>MTD orders shipped</v>
      </c>
      <c r="F4441" t="s">
        <v>3539</v>
      </c>
      <c r="G4441" t="s">
        <v>335</v>
      </c>
      <c r="H4441" t="s">
        <v>10075</v>
      </c>
      <c r="I4441" s="6">
        <v>44013.432233796295</v>
      </c>
      <c r="J4441" t="s">
        <v>16</v>
      </c>
      <c r="K4441" s="6">
        <v>44013.743009259262</v>
      </c>
      <c r="M4441" t="s">
        <v>10076</v>
      </c>
      <c r="N4441" t="s">
        <v>10077</v>
      </c>
      <c r="Q4441" t="s">
        <v>1525</v>
      </c>
      <c r="R4441" t="s">
        <v>378</v>
      </c>
      <c r="S4441" t="s">
        <v>10078</v>
      </c>
      <c r="T4441" t="s">
        <v>338</v>
      </c>
      <c r="U4441" t="s">
        <v>530</v>
      </c>
      <c r="W4441" t="s">
        <v>10079</v>
      </c>
      <c r="Z4441" t="s">
        <v>10076</v>
      </c>
      <c r="AA4441" t="s">
        <v>10077</v>
      </c>
      <c r="AD4441" t="s">
        <v>1525</v>
      </c>
      <c r="AE4441" t="s">
        <v>378</v>
      </c>
      <c r="AF4441" t="s">
        <v>10078</v>
      </c>
      <c r="AG4441" t="s">
        <v>338</v>
      </c>
      <c r="AH4441" t="s">
        <v>530</v>
      </c>
      <c r="AJ4441" t="s">
        <v>10079</v>
      </c>
      <c r="AL4441" t="s">
        <v>339</v>
      </c>
      <c r="AM4441">
        <v>1</v>
      </c>
      <c r="AN4441">
        <v>1</v>
      </c>
      <c r="AO4441">
        <v>6300</v>
      </c>
      <c r="AQ4441">
        <v>124476</v>
      </c>
      <c r="AR4441">
        <v>54010001</v>
      </c>
      <c r="AS4441" t="s">
        <v>577</v>
      </c>
      <c r="AT4441" t="s">
        <v>35</v>
      </c>
      <c r="AW4441" t="s">
        <v>340</v>
      </c>
      <c r="AX4441">
        <v>0</v>
      </c>
      <c r="AY4441" t="s">
        <v>348</v>
      </c>
      <c r="AZ4441">
        <v>0</v>
      </c>
      <c r="BY4441" t="s">
        <v>342</v>
      </c>
      <c r="EQ4441">
        <v>252076</v>
      </c>
      <c r="ER4441" t="s">
        <v>10080</v>
      </c>
      <c r="EV4441">
        <v>17289159</v>
      </c>
      <c r="EW4441">
        <v>928</v>
      </c>
      <c r="EX4441">
        <v>221309</v>
      </c>
      <c r="EY4441" t="s">
        <v>10081</v>
      </c>
      <c r="EZ4441">
        <v>1</v>
      </c>
      <c r="FC4441" t="s">
        <v>10082</v>
      </c>
      <c r="FD4441" t="s">
        <v>1111</v>
      </c>
    </row>
    <row r="4442" spans="1:160" x14ac:dyDescent="0.3">
      <c r="A4442" t="str">
        <f>VLOOKUP(B4442,Table2[],3,FALSE)</f>
        <v>Digital</v>
      </c>
      <c r="B4442" t="str">
        <f>IF(OR(ISNUMBER(FIND("QVC",Z4442)),ISNUMBER(FIND("QVC",AL4442))),"QVC",IF(OR(ISNUMBER(FIND("NCO",H4442)),ISNUMBER(FIND("NCO",Y4442))), "NCO", IF(AL4442="consumer","PMD.com",VLOOKUP(LEFT(H4442,2),Tables!$E$1:$F$11,2,FALSE))))</f>
        <v>PMD.com</v>
      </c>
      <c r="C4442">
        <f t="shared" si="210"/>
        <v>53990001</v>
      </c>
      <c r="D4442">
        <f t="shared" si="211"/>
        <v>1</v>
      </c>
      <c r="E4442" t="str">
        <f t="shared" ca="1" si="209"/>
        <v>MTD orders shipped</v>
      </c>
      <c r="F4442" t="s">
        <v>3539</v>
      </c>
      <c r="G4442" t="s">
        <v>335</v>
      </c>
      <c r="H4442" t="s">
        <v>10075</v>
      </c>
      <c r="I4442" s="6">
        <v>44013.432233796295</v>
      </c>
      <c r="J4442" t="s">
        <v>16</v>
      </c>
      <c r="K4442" s="6">
        <v>44013.743009259262</v>
      </c>
      <c r="M4442" t="s">
        <v>10076</v>
      </c>
      <c r="N4442" t="s">
        <v>10077</v>
      </c>
      <c r="Q4442" t="s">
        <v>1525</v>
      </c>
      <c r="R4442" t="s">
        <v>378</v>
      </c>
      <c r="S4442" t="s">
        <v>10078</v>
      </c>
      <c r="T4442" t="s">
        <v>338</v>
      </c>
      <c r="U4442" t="s">
        <v>530</v>
      </c>
      <c r="W4442" t="s">
        <v>10079</v>
      </c>
      <c r="Z4442" t="s">
        <v>10076</v>
      </c>
      <c r="AA4442" t="s">
        <v>10077</v>
      </c>
      <c r="AD4442" t="s">
        <v>1525</v>
      </c>
      <c r="AE4442" t="s">
        <v>378</v>
      </c>
      <c r="AF4442" t="s">
        <v>10078</v>
      </c>
      <c r="AG4442" t="s">
        <v>338</v>
      </c>
      <c r="AH4442" t="s">
        <v>530</v>
      </c>
      <c r="AJ4442" t="s">
        <v>10079</v>
      </c>
      <c r="AL4442" t="s">
        <v>339</v>
      </c>
      <c r="AM4442">
        <v>1</v>
      </c>
      <c r="AN4442">
        <v>1</v>
      </c>
      <c r="AO4442">
        <v>14448</v>
      </c>
      <c r="AQ4442">
        <v>124474</v>
      </c>
      <c r="AR4442">
        <v>53990001</v>
      </c>
      <c r="AS4442" t="s">
        <v>1735</v>
      </c>
      <c r="AT4442" t="s">
        <v>111</v>
      </c>
      <c r="AW4442" t="s">
        <v>343</v>
      </c>
      <c r="BY4442" t="s">
        <v>342</v>
      </c>
      <c r="EQ4442">
        <v>253300</v>
      </c>
      <c r="ER4442" t="s">
        <v>10080</v>
      </c>
      <c r="EV4442">
        <v>17289159</v>
      </c>
      <c r="EW4442">
        <v>928</v>
      </c>
      <c r="EX4442">
        <v>221309</v>
      </c>
      <c r="EY4442" t="s">
        <v>10081</v>
      </c>
      <c r="EZ4442">
        <v>1</v>
      </c>
      <c r="FC4442" t="s">
        <v>10082</v>
      </c>
      <c r="FD4442" t="s">
        <v>1111</v>
      </c>
    </row>
    <row r="4443" spans="1:160" x14ac:dyDescent="0.3">
      <c r="A4443" t="str">
        <f>VLOOKUP(B4443,Table2[],3,FALSE)</f>
        <v>Digital</v>
      </c>
      <c r="B4443" t="str">
        <f>IF(OR(ISNUMBER(FIND("QVC",Z4443)),ISNUMBER(FIND("QVC",AL4443))),"QVC",IF(OR(ISNUMBER(FIND("NCO",H4443)),ISNUMBER(FIND("NCO",Y4443))), "NCO", IF(AL4443="consumer","PMD.com",VLOOKUP(LEFT(H4443,2),Tables!$E$1:$F$11,2,FALSE))))</f>
        <v>PMD.com</v>
      </c>
      <c r="C4443">
        <f t="shared" si="210"/>
        <v>53920001</v>
      </c>
      <c r="D4443">
        <f t="shared" si="211"/>
        <v>1</v>
      </c>
      <c r="E4443" t="str">
        <f t="shared" ca="1" si="209"/>
        <v>MTD orders shipped</v>
      </c>
      <c r="F4443" t="s">
        <v>3539</v>
      </c>
      <c r="G4443" t="s">
        <v>335</v>
      </c>
      <c r="H4443" t="s">
        <v>10075</v>
      </c>
      <c r="I4443" s="6">
        <v>44013.432233796295</v>
      </c>
      <c r="J4443" t="s">
        <v>16</v>
      </c>
      <c r="K4443" s="6">
        <v>44013.743009259262</v>
      </c>
      <c r="M4443" t="s">
        <v>10076</v>
      </c>
      <c r="N4443" t="s">
        <v>10077</v>
      </c>
      <c r="Q4443" t="s">
        <v>1525</v>
      </c>
      <c r="R4443" t="s">
        <v>378</v>
      </c>
      <c r="S4443" t="s">
        <v>10078</v>
      </c>
      <c r="T4443" t="s">
        <v>338</v>
      </c>
      <c r="U4443" t="s">
        <v>530</v>
      </c>
      <c r="W4443" t="s">
        <v>10079</v>
      </c>
      <c r="Z4443" t="s">
        <v>10076</v>
      </c>
      <c r="AA4443" t="s">
        <v>10077</v>
      </c>
      <c r="AD4443" t="s">
        <v>1525</v>
      </c>
      <c r="AE4443" t="s">
        <v>378</v>
      </c>
      <c r="AF4443" t="s">
        <v>10078</v>
      </c>
      <c r="AG4443" t="s">
        <v>338</v>
      </c>
      <c r="AH4443" t="s">
        <v>530</v>
      </c>
      <c r="AJ4443" t="s">
        <v>10079</v>
      </c>
      <c r="AL4443" t="s">
        <v>339</v>
      </c>
      <c r="AM4443">
        <v>1</v>
      </c>
      <c r="AN4443">
        <v>1</v>
      </c>
      <c r="AO4443">
        <v>14899</v>
      </c>
      <c r="AQ4443">
        <v>124468</v>
      </c>
      <c r="AR4443">
        <v>53920001</v>
      </c>
      <c r="AS4443" t="s">
        <v>42</v>
      </c>
      <c r="AT4443" t="s">
        <v>40</v>
      </c>
      <c r="AW4443" t="s">
        <v>343</v>
      </c>
      <c r="BY4443" t="s">
        <v>342</v>
      </c>
      <c r="EQ4443">
        <v>247476</v>
      </c>
      <c r="ER4443" t="s">
        <v>10080</v>
      </c>
      <c r="EV4443">
        <v>17289159</v>
      </c>
      <c r="EW4443">
        <v>928</v>
      </c>
      <c r="EX4443">
        <v>221309</v>
      </c>
      <c r="EY4443" t="s">
        <v>10081</v>
      </c>
      <c r="EZ4443">
        <v>1</v>
      </c>
      <c r="FC4443">
        <v>95384</v>
      </c>
      <c r="FD4443" t="s">
        <v>3530</v>
      </c>
    </row>
    <row r="4444" spans="1:160" x14ac:dyDescent="0.3">
      <c r="A4444" t="str">
        <f>VLOOKUP(B4444,Table2[],3,FALSE)</f>
        <v>Digital</v>
      </c>
      <c r="B4444" t="str">
        <f>IF(OR(ISNUMBER(FIND("QVC",Z4444)),ISNUMBER(FIND("QVC",AL4444))),"QVC",IF(OR(ISNUMBER(FIND("NCO",H4444)),ISNUMBER(FIND("NCO",Y4444))), "NCO", IF(AL4444="consumer","PMD.com",VLOOKUP(LEFT(H4444,2),Tables!$E$1:$F$11,2,FALSE))))</f>
        <v>PMD.com</v>
      </c>
      <c r="C4444">
        <f t="shared" si="210"/>
        <v>53640001</v>
      </c>
      <c r="D4444">
        <f t="shared" si="211"/>
        <v>1</v>
      </c>
      <c r="E4444" t="str">
        <f t="shared" ca="1" si="209"/>
        <v>MTD orders shipped</v>
      </c>
      <c r="F4444" t="s">
        <v>3539</v>
      </c>
      <c r="G4444" t="s">
        <v>335</v>
      </c>
      <c r="H4444" t="s">
        <v>10075</v>
      </c>
      <c r="I4444" s="6">
        <v>44013.432233796295</v>
      </c>
      <c r="J4444" t="s">
        <v>16</v>
      </c>
      <c r="K4444" s="6">
        <v>44013.743009259262</v>
      </c>
      <c r="M4444" t="s">
        <v>10076</v>
      </c>
      <c r="N4444" t="s">
        <v>10077</v>
      </c>
      <c r="Q4444" t="s">
        <v>1525</v>
      </c>
      <c r="R4444" t="s">
        <v>378</v>
      </c>
      <c r="S4444" t="s">
        <v>10078</v>
      </c>
      <c r="T4444" t="s">
        <v>338</v>
      </c>
      <c r="U4444" t="s">
        <v>530</v>
      </c>
      <c r="W4444" t="s">
        <v>10079</v>
      </c>
      <c r="Z4444" t="s">
        <v>10076</v>
      </c>
      <c r="AA4444" t="s">
        <v>10077</v>
      </c>
      <c r="AD4444" t="s">
        <v>1525</v>
      </c>
      <c r="AE4444" t="s">
        <v>378</v>
      </c>
      <c r="AF4444" t="s">
        <v>10078</v>
      </c>
      <c r="AG4444" t="s">
        <v>338</v>
      </c>
      <c r="AH4444" t="s">
        <v>530</v>
      </c>
      <c r="AJ4444" t="s">
        <v>10079</v>
      </c>
      <c r="AL4444" t="s">
        <v>339</v>
      </c>
      <c r="AM4444">
        <v>1</v>
      </c>
      <c r="AN4444">
        <v>1</v>
      </c>
      <c r="AO4444">
        <v>5846</v>
      </c>
      <c r="AQ4444">
        <v>124449</v>
      </c>
      <c r="AR4444">
        <v>53640001</v>
      </c>
      <c r="AS4444" t="s">
        <v>131</v>
      </c>
      <c r="AT4444" t="s">
        <v>136</v>
      </c>
      <c r="AW4444" t="s">
        <v>343</v>
      </c>
      <c r="EQ4444">
        <v>244385</v>
      </c>
      <c r="ER4444" t="s">
        <v>10080</v>
      </c>
      <c r="EV4444">
        <v>17289159</v>
      </c>
      <c r="EW4444">
        <v>928</v>
      </c>
      <c r="EX4444">
        <v>221309</v>
      </c>
      <c r="EY4444" t="s">
        <v>10081</v>
      </c>
      <c r="EZ4444">
        <v>1</v>
      </c>
      <c r="FC4444" t="s">
        <v>10082</v>
      </c>
      <c r="FD4444" t="s">
        <v>1111</v>
      </c>
    </row>
    <row r="4445" spans="1:160" x14ac:dyDescent="0.3">
      <c r="A4445" t="str">
        <f>VLOOKUP(B4445,Table2[],3,FALSE)</f>
        <v>Digital</v>
      </c>
      <c r="B4445" t="str">
        <f>IF(OR(ISNUMBER(FIND("QVC",Z4445)),ISNUMBER(FIND("QVC",AL4445))),"QVC",IF(OR(ISNUMBER(FIND("NCO",H4445)),ISNUMBER(FIND("NCO",Y4445))), "NCO", IF(AL4445="consumer","PMD.com",VLOOKUP(LEFT(H4445,2),Tables!$E$1:$F$11,2,FALSE))))</f>
        <v>PMD.com</v>
      </c>
      <c r="C4445">
        <f t="shared" si="210"/>
        <v>53920001</v>
      </c>
      <c r="D4445">
        <f t="shared" si="211"/>
        <v>1</v>
      </c>
      <c r="E4445" t="str">
        <f t="shared" ca="1" si="209"/>
        <v>MTD orders shipped</v>
      </c>
      <c r="F4445" t="s">
        <v>3539</v>
      </c>
      <c r="G4445" t="s">
        <v>335</v>
      </c>
      <c r="H4445" t="s">
        <v>10075</v>
      </c>
      <c r="I4445" s="6">
        <v>44013.432233796295</v>
      </c>
      <c r="J4445" t="s">
        <v>16</v>
      </c>
      <c r="K4445" s="6">
        <v>44013.743009259262</v>
      </c>
      <c r="M4445" t="s">
        <v>10076</v>
      </c>
      <c r="N4445" t="s">
        <v>10077</v>
      </c>
      <c r="Q4445" t="s">
        <v>1525</v>
      </c>
      <c r="R4445" t="s">
        <v>378</v>
      </c>
      <c r="S4445" t="s">
        <v>10078</v>
      </c>
      <c r="T4445" t="s">
        <v>338</v>
      </c>
      <c r="U4445" t="s">
        <v>530</v>
      </c>
      <c r="W4445" t="s">
        <v>10079</v>
      </c>
      <c r="Z4445" t="s">
        <v>10076</v>
      </c>
      <c r="AA4445" t="s">
        <v>10077</v>
      </c>
      <c r="AD4445" t="s">
        <v>1525</v>
      </c>
      <c r="AE4445" t="s">
        <v>378</v>
      </c>
      <c r="AF4445" t="s">
        <v>10078</v>
      </c>
      <c r="AG4445" t="s">
        <v>338</v>
      </c>
      <c r="AH4445" t="s">
        <v>530</v>
      </c>
      <c r="AJ4445" t="s">
        <v>10079</v>
      </c>
      <c r="AL4445" t="s">
        <v>339</v>
      </c>
      <c r="AM4445">
        <v>1</v>
      </c>
      <c r="AN4445">
        <v>1</v>
      </c>
      <c r="AO4445">
        <v>14899</v>
      </c>
      <c r="AQ4445">
        <v>124468</v>
      </c>
      <c r="AR4445">
        <v>53920001</v>
      </c>
      <c r="AS4445" t="s">
        <v>42</v>
      </c>
      <c r="AT4445" t="s">
        <v>40</v>
      </c>
      <c r="AW4445" t="s">
        <v>343</v>
      </c>
      <c r="BY4445" t="s">
        <v>342</v>
      </c>
      <c r="EQ4445">
        <v>247476</v>
      </c>
      <c r="ER4445" t="s">
        <v>10080</v>
      </c>
      <c r="EV4445">
        <v>17289159</v>
      </c>
      <c r="EW4445">
        <v>928</v>
      </c>
      <c r="EX4445">
        <v>221309</v>
      </c>
      <c r="EY4445" t="s">
        <v>10081</v>
      </c>
      <c r="EZ4445">
        <v>1</v>
      </c>
      <c r="FC4445" t="s">
        <v>10082</v>
      </c>
      <c r="FD4445" t="s">
        <v>1111</v>
      </c>
    </row>
    <row r="4446" spans="1:160" x14ac:dyDescent="0.3">
      <c r="A4446" t="str">
        <f>VLOOKUP(B4446,Table2[],3,FALSE)</f>
        <v>Digital</v>
      </c>
      <c r="B4446" t="str">
        <f>IF(OR(ISNUMBER(FIND("QVC",Z4446)),ISNUMBER(FIND("QVC",AL4446))),"QVC",IF(OR(ISNUMBER(FIND("NCO",H4446)),ISNUMBER(FIND("NCO",Y4446))), "NCO", IF(AL4446="consumer","PMD.com",VLOOKUP(LEFT(H4446,2),Tables!$E$1:$F$11,2,FALSE))))</f>
        <v>PMD.com</v>
      </c>
      <c r="C4446">
        <f t="shared" si="210"/>
        <v>52430001</v>
      </c>
      <c r="D4446">
        <f t="shared" si="211"/>
        <v>1</v>
      </c>
      <c r="E4446" t="str">
        <f t="shared" ca="1" si="209"/>
        <v>MTD orders shipped</v>
      </c>
      <c r="F4446" t="s">
        <v>3539</v>
      </c>
      <c r="G4446" t="s">
        <v>335</v>
      </c>
      <c r="H4446" t="s">
        <v>10075</v>
      </c>
      <c r="I4446" s="6">
        <v>44013.432233796295</v>
      </c>
      <c r="J4446" t="s">
        <v>16</v>
      </c>
      <c r="K4446" s="6">
        <v>44013.743009259262</v>
      </c>
      <c r="M4446" t="s">
        <v>10076</v>
      </c>
      <c r="N4446" t="s">
        <v>10077</v>
      </c>
      <c r="Q4446" t="s">
        <v>1525</v>
      </c>
      <c r="R4446" t="s">
        <v>378</v>
      </c>
      <c r="S4446" t="s">
        <v>10078</v>
      </c>
      <c r="T4446" t="s">
        <v>338</v>
      </c>
      <c r="U4446" t="s">
        <v>530</v>
      </c>
      <c r="W4446" t="s">
        <v>10079</v>
      </c>
      <c r="Z4446" t="s">
        <v>10076</v>
      </c>
      <c r="AA4446" t="s">
        <v>10077</v>
      </c>
      <c r="AD4446" t="s">
        <v>1525</v>
      </c>
      <c r="AE4446" t="s">
        <v>378</v>
      </c>
      <c r="AF4446" t="s">
        <v>10078</v>
      </c>
      <c r="AG4446" t="s">
        <v>338</v>
      </c>
      <c r="AH4446" t="s">
        <v>530</v>
      </c>
      <c r="AJ4446" t="s">
        <v>10079</v>
      </c>
      <c r="AL4446" t="s">
        <v>339</v>
      </c>
      <c r="AM4446">
        <v>1</v>
      </c>
      <c r="AN4446">
        <v>1</v>
      </c>
      <c r="AO4446">
        <v>12063</v>
      </c>
      <c r="AQ4446">
        <v>127155</v>
      </c>
      <c r="AR4446">
        <v>52430001</v>
      </c>
      <c r="AS4446" t="s">
        <v>927</v>
      </c>
      <c r="AT4446" t="s">
        <v>75</v>
      </c>
      <c r="AW4446" t="s">
        <v>340</v>
      </c>
      <c r="AX4446" t="s">
        <v>340</v>
      </c>
      <c r="AY4446" t="s">
        <v>357</v>
      </c>
      <c r="AZ4446" t="s">
        <v>363</v>
      </c>
      <c r="BY4446" t="s">
        <v>342</v>
      </c>
      <c r="EQ4446">
        <v>249990</v>
      </c>
      <c r="ER4446" t="s">
        <v>10080</v>
      </c>
      <c r="EV4446">
        <v>17289159</v>
      </c>
      <c r="EW4446">
        <v>928</v>
      </c>
      <c r="EX4446">
        <v>221309</v>
      </c>
      <c r="EY4446" t="s">
        <v>10081</v>
      </c>
      <c r="EZ4446">
        <v>1</v>
      </c>
      <c r="FC4446">
        <v>95384</v>
      </c>
      <c r="FD4446" t="s">
        <v>3530</v>
      </c>
    </row>
    <row r="4447" spans="1:160" x14ac:dyDescent="0.3">
      <c r="A4447" t="str">
        <f>VLOOKUP(B4447,Table2[],3,FALSE)</f>
        <v>Digital</v>
      </c>
      <c r="B4447" t="str">
        <f>IF(OR(ISNUMBER(FIND("QVC",Z4447)),ISNUMBER(FIND("QVC",AL4447))),"QVC",IF(OR(ISNUMBER(FIND("NCO",H4447)),ISNUMBER(FIND("NCO",Y4447))), "NCO", IF(AL4447="consumer","PMD.com",VLOOKUP(LEFT(H4447,2),Tables!$E$1:$F$11,2,FALSE))))</f>
        <v>PMD.com</v>
      </c>
      <c r="C4447">
        <f t="shared" si="210"/>
        <v>52430001</v>
      </c>
      <c r="D4447">
        <f t="shared" si="211"/>
        <v>1</v>
      </c>
      <c r="E4447" t="str">
        <f t="shared" ca="1" si="209"/>
        <v>MTD orders shipped</v>
      </c>
      <c r="F4447" t="s">
        <v>3539</v>
      </c>
      <c r="G4447" t="s">
        <v>335</v>
      </c>
      <c r="H4447" t="s">
        <v>10083</v>
      </c>
      <c r="I4447" s="6">
        <v>44013.41138888889</v>
      </c>
      <c r="J4447" t="s">
        <v>16</v>
      </c>
      <c r="K4447" s="6">
        <v>44013.743171296293</v>
      </c>
      <c r="M4447" t="s">
        <v>10084</v>
      </c>
      <c r="N4447" t="s">
        <v>10085</v>
      </c>
      <c r="Q4447" t="s">
        <v>1137</v>
      </c>
      <c r="R4447" t="s">
        <v>411</v>
      </c>
      <c r="S4447" t="s">
        <v>10086</v>
      </c>
      <c r="T4447" t="s">
        <v>338</v>
      </c>
      <c r="U4447" t="s">
        <v>530</v>
      </c>
      <c r="W4447" t="s">
        <v>10087</v>
      </c>
      <c r="Z4447" t="s">
        <v>10084</v>
      </c>
      <c r="AA4447" t="s">
        <v>10085</v>
      </c>
      <c r="AD4447" t="s">
        <v>1137</v>
      </c>
      <c r="AE4447" t="s">
        <v>411</v>
      </c>
      <c r="AF4447" t="s">
        <v>10086</v>
      </c>
      <c r="AG4447" t="s">
        <v>338</v>
      </c>
      <c r="AH4447" t="s">
        <v>530</v>
      </c>
      <c r="AJ4447" t="s">
        <v>10087</v>
      </c>
      <c r="AL4447" t="s">
        <v>339</v>
      </c>
      <c r="AM4447">
        <v>1</v>
      </c>
      <c r="AN4447">
        <v>1</v>
      </c>
      <c r="AO4447">
        <v>12063</v>
      </c>
      <c r="AQ4447">
        <v>127155</v>
      </c>
      <c r="AR4447">
        <v>52430001</v>
      </c>
      <c r="AS4447" t="s">
        <v>927</v>
      </c>
      <c r="AT4447" t="s">
        <v>75</v>
      </c>
      <c r="AW4447" t="s">
        <v>340</v>
      </c>
      <c r="AX4447" t="s">
        <v>340</v>
      </c>
      <c r="AY4447" t="s">
        <v>357</v>
      </c>
      <c r="AZ4447" t="s">
        <v>363</v>
      </c>
      <c r="BY4447" t="s">
        <v>342</v>
      </c>
      <c r="EQ4447">
        <v>249990</v>
      </c>
      <c r="ER4447" t="s">
        <v>10088</v>
      </c>
      <c r="EV4447">
        <v>17289149</v>
      </c>
      <c r="EW4447">
        <v>928</v>
      </c>
      <c r="EX4447">
        <v>221298</v>
      </c>
      <c r="EY4447" t="s">
        <v>10089</v>
      </c>
      <c r="EZ4447">
        <v>1</v>
      </c>
      <c r="FC4447">
        <v>95384</v>
      </c>
      <c r="FD4447" t="s">
        <v>3530</v>
      </c>
    </row>
    <row r="4448" spans="1:160" x14ac:dyDescent="0.3">
      <c r="A4448" t="str">
        <f>VLOOKUP(B4448,Table2[],3,FALSE)</f>
        <v>Digital</v>
      </c>
      <c r="B4448" t="str">
        <f>IF(OR(ISNUMBER(FIND("QVC",Z4448)),ISNUMBER(FIND("QVC",AL4448))),"QVC",IF(OR(ISNUMBER(FIND("NCO",H4448)),ISNUMBER(FIND("NCO",Y4448))), "NCO", IF(AL4448="consumer","PMD.com",VLOOKUP(LEFT(H4448,2),Tables!$E$1:$F$11,2,FALSE))))</f>
        <v>PMD.com</v>
      </c>
      <c r="C4448">
        <f t="shared" si="210"/>
        <v>53920001</v>
      </c>
      <c r="D4448">
        <f t="shared" si="211"/>
        <v>1</v>
      </c>
      <c r="E4448" t="str">
        <f t="shared" ca="1" si="209"/>
        <v>MTD orders shipped</v>
      </c>
      <c r="F4448" t="s">
        <v>3539</v>
      </c>
      <c r="G4448" t="s">
        <v>335</v>
      </c>
      <c r="H4448" t="s">
        <v>10083</v>
      </c>
      <c r="I4448" s="6">
        <v>44013.41138888889</v>
      </c>
      <c r="J4448" t="s">
        <v>16</v>
      </c>
      <c r="K4448" s="6">
        <v>44013.743171296293</v>
      </c>
      <c r="M4448" t="s">
        <v>10084</v>
      </c>
      <c r="N4448" t="s">
        <v>10085</v>
      </c>
      <c r="Q4448" t="s">
        <v>1137</v>
      </c>
      <c r="R4448" t="s">
        <v>411</v>
      </c>
      <c r="S4448" t="s">
        <v>10086</v>
      </c>
      <c r="T4448" t="s">
        <v>338</v>
      </c>
      <c r="U4448" t="s">
        <v>530</v>
      </c>
      <c r="W4448" t="s">
        <v>10087</v>
      </c>
      <c r="Z4448" t="s">
        <v>10084</v>
      </c>
      <c r="AA4448" t="s">
        <v>10085</v>
      </c>
      <c r="AD4448" t="s">
        <v>1137</v>
      </c>
      <c r="AE4448" t="s">
        <v>411</v>
      </c>
      <c r="AF4448" t="s">
        <v>10086</v>
      </c>
      <c r="AG4448" t="s">
        <v>338</v>
      </c>
      <c r="AH4448" t="s">
        <v>530</v>
      </c>
      <c r="AJ4448" t="s">
        <v>10087</v>
      </c>
      <c r="AL4448" t="s">
        <v>339</v>
      </c>
      <c r="AM4448">
        <v>1</v>
      </c>
      <c r="AN4448">
        <v>1</v>
      </c>
      <c r="AO4448">
        <v>14899</v>
      </c>
      <c r="AQ4448">
        <v>124468</v>
      </c>
      <c r="AR4448">
        <v>53920001</v>
      </c>
      <c r="AS4448" t="s">
        <v>42</v>
      </c>
      <c r="AT4448" t="s">
        <v>40</v>
      </c>
      <c r="AW4448" t="s">
        <v>343</v>
      </c>
      <c r="BY4448" t="s">
        <v>342</v>
      </c>
      <c r="EQ4448">
        <v>247476</v>
      </c>
      <c r="ER4448" t="s">
        <v>10088</v>
      </c>
      <c r="EV4448">
        <v>17289149</v>
      </c>
      <c r="EW4448">
        <v>928</v>
      </c>
      <c r="EX4448">
        <v>221298</v>
      </c>
      <c r="EY4448" t="s">
        <v>10089</v>
      </c>
      <c r="EZ4448">
        <v>1</v>
      </c>
      <c r="FC4448">
        <v>95384</v>
      </c>
      <c r="FD4448" t="s">
        <v>3530</v>
      </c>
    </row>
    <row r="4449" spans="1:160" x14ac:dyDescent="0.3">
      <c r="A4449" t="str">
        <f>VLOOKUP(B4449,Table2[],3,FALSE)</f>
        <v>Digital</v>
      </c>
      <c r="B4449" t="str">
        <f>IF(OR(ISNUMBER(FIND("QVC",Z4449)),ISNUMBER(FIND("QVC",AL4449))),"QVC",IF(OR(ISNUMBER(FIND("NCO",H4449)),ISNUMBER(FIND("NCO",Y4449))), "NCO", IF(AL4449="consumer","PMD.com",VLOOKUP(LEFT(H4449,2),Tables!$E$1:$F$11,2,FALSE))))</f>
        <v>PMD.com</v>
      </c>
      <c r="C4449">
        <f t="shared" si="210"/>
        <v>5354</v>
      </c>
      <c r="D4449">
        <f t="shared" si="211"/>
        <v>1</v>
      </c>
      <c r="E4449" t="str">
        <f t="shared" ca="1" si="209"/>
        <v>MTD orders shipped</v>
      </c>
      <c r="F4449" t="s">
        <v>3539</v>
      </c>
      <c r="G4449" t="s">
        <v>335</v>
      </c>
      <c r="H4449" t="s">
        <v>10083</v>
      </c>
      <c r="I4449" s="6">
        <v>44013.41138888889</v>
      </c>
      <c r="J4449" t="s">
        <v>16</v>
      </c>
      <c r="K4449" s="6">
        <v>44013.743171296293</v>
      </c>
      <c r="M4449" t="s">
        <v>10084</v>
      </c>
      <c r="N4449" t="s">
        <v>10085</v>
      </c>
      <c r="Q4449" t="s">
        <v>1137</v>
      </c>
      <c r="R4449" t="s">
        <v>411</v>
      </c>
      <c r="S4449" t="s">
        <v>10086</v>
      </c>
      <c r="T4449" t="s">
        <v>338</v>
      </c>
      <c r="U4449" t="s">
        <v>530</v>
      </c>
      <c r="W4449" t="s">
        <v>10087</v>
      </c>
      <c r="Z4449" t="s">
        <v>10084</v>
      </c>
      <c r="AA4449" t="s">
        <v>10085</v>
      </c>
      <c r="AD4449" t="s">
        <v>1137</v>
      </c>
      <c r="AE4449" t="s">
        <v>411</v>
      </c>
      <c r="AF4449" t="s">
        <v>10086</v>
      </c>
      <c r="AG4449" t="s">
        <v>338</v>
      </c>
      <c r="AH4449" t="s">
        <v>530</v>
      </c>
      <c r="AJ4449" t="s">
        <v>10087</v>
      </c>
      <c r="AL4449" t="s">
        <v>339</v>
      </c>
      <c r="AM4449">
        <v>1</v>
      </c>
      <c r="AN4449">
        <v>1</v>
      </c>
      <c r="AO4449">
        <v>5214</v>
      </c>
      <c r="AQ4449">
        <v>124518</v>
      </c>
      <c r="AR4449">
        <v>5354</v>
      </c>
      <c r="AS4449" t="s">
        <v>1753</v>
      </c>
      <c r="AT4449" t="s">
        <v>103</v>
      </c>
      <c r="AW4449" t="s">
        <v>340</v>
      </c>
      <c r="AX4449" t="s">
        <v>340</v>
      </c>
      <c r="AY4449" t="s">
        <v>351</v>
      </c>
      <c r="AZ4449" t="s">
        <v>415</v>
      </c>
      <c r="BY4449" t="s">
        <v>342</v>
      </c>
      <c r="EQ4449">
        <v>249176</v>
      </c>
      <c r="ER4449" t="s">
        <v>10088</v>
      </c>
      <c r="EV4449">
        <v>17289149</v>
      </c>
      <c r="EW4449">
        <v>928</v>
      </c>
      <c r="EX4449">
        <v>221298</v>
      </c>
      <c r="EY4449" t="s">
        <v>10089</v>
      </c>
      <c r="EZ4449">
        <v>1</v>
      </c>
      <c r="FC4449">
        <v>5354</v>
      </c>
      <c r="FD4449" t="s">
        <v>103</v>
      </c>
    </row>
    <row r="4450" spans="1:160" x14ac:dyDescent="0.3">
      <c r="A4450" t="str">
        <f>VLOOKUP(B4450,Table2[],3,FALSE)</f>
        <v>Digital</v>
      </c>
      <c r="B4450" t="str">
        <f>IF(OR(ISNUMBER(FIND("QVC",Z4450)),ISNUMBER(FIND("QVC",AL4450))),"QVC",IF(OR(ISNUMBER(FIND("NCO",H4450)),ISNUMBER(FIND("NCO",Y4450))), "NCO", IF(AL4450="consumer","PMD.com",VLOOKUP(LEFT(H4450,2),Tables!$E$1:$F$11,2,FALSE))))</f>
        <v>PMD.com</v>
      </c>
      <c r="C4450">
        <f t="shared" si="210"/>
        <v>53200001</v>
      </c>
      <c r="D4450">
        <f t="shared" si="211"/>
        <v>1</v>
      </c>
      <c r="E4450" t="str">
        <f t="shared" ca="1" si="209"/>
        <v>MTD orders shipped</v>
      </c>
      <c r="F4450" t="s">
        <v>3539</v>
      </c>
      <c r="G4450" t="s">
        <v>335</v>
      </c>
      <c r="H4450" t="s">
        <v>10083</v>
      </c>
      <c r="I4450" s="6">
        <v>44013.41138888889</v>
      </c>
      <c r="J4450" t="s">
        <v>16</v>
      </c>
      <c r="K4450" s="6">
        <v>44013.743171296293</v>
      </c>
      <c r="M4450" t="s">
        <v>10084</v>
      </c>
      <c r="N4450" t="s">
        <v>10085</v>
      </c>
      <c r="Q4450" t="s">
        <v>1137</v>
      </c>
      <c r="R4450" t="s">
        <v>411</v>
      </c>
      <c r="S4450" t="s">
        <v>10086</v>
      </c>
      <c r="T4450" t="s">
        <v>338</v>
      </c>
      <c r="U4450" t="s">
        <v>530</v>
      </c>
      <c r="W4450" t="s">
        <v>10087</v>
      </c>
      <c r="Z4450" t="s">
        <v>10084</v>
      </c>
      <c r="AA4450" t="s">
        <v>10085</v>
      </c>
      <c r="AD4450" t="s">
        <v>1137</v>
      </c>
      <c r="AE4450" t="s">
        <v>411</v>
      </c>
      <c r="AF4450" t="s">
        <v>10086</v>
      </c>
      <c r="AG4450" t="s">
        <v>338</v>
      </c>
      <c r="AH4450" t="s">
        <v>530</v>
      </c>
      <c r="AJ4450" t="s">
        <v>10087</v>
      </c>
      <c r="AL4450" t="s">
        <v>339</v>
      </c>
      <c r="AM4450">
        <v>1</v>
      </c>
      <c r="AN4450">
        <v>1</v>
      </c>
      <c r="AO4450">
        <v>15189</v>
      </c>
      <c r="AQ4450">
        <v>123906</v>
      </c>
      <c r="AR4450">
        <v>53200001</v>
      </c>
      <c r="AS4450" t="s">
        <v>973</v>
      </c>
      <c r="AT4450" t="s">
        <v>50</v>
      </c>
      <c r="AW4450" t="s">
        <v>340</v>
      </c>
      <c r="AX4450" t="s">
        <v>340</v>
      </c>
      <c r="AY4450" t="s">
        <v>357</v>
      </c>
      <c r="AZ4450" t="s">
        <v>363</v>
      </c>
      <c r="BY4450" t="s">
        <v>342</v>
      </c>
      <c r="EQ4450">
        <v>252156</v>
      </c>
      <c r="ER4450" t="s">
        <v>10088</v>
      </c>
      <c r="EV4450">
        <v>17289149</v>
      </c>
      <c r="EW4450">
        <v>928</v>
      </c>
      <c r="EX4450">
        <v>221298</v>
      </c>
      <c r="EY4450" t="s">
        <v>10089</v>
      </c>
      <c r="EZ4450">
        <v>1</v>
      </c>
      <c r="FC4450">
        <v>53200001</v>
      </c>
      <c r="FD4450" t="s">
        <v>50</v>
      </c>
    </row>
    <row r="4451" spans="1:160" x14ac:dyDescent="0.3">
      <c r="A4451" t="str">
        <f>VLOOKUP(B4451,Table2[],3,FALSE)</f>
        <v>Digital</v>
      </c>
      <c r="B4451" t="str">
        <f>IF(OR(ISNUMBER(FIND("QVC",Z4451)),ISNUMBER(FIND("QVC",AL4451))),"QVC",IF(OR(ISNUMBER(FIND("NCO",H4451)),ISNUMBER(FIND("NCO",Y4451))), "NCO", IF(AL4451="consumer","PMD.com",VLOOKUP(LEFT(H4451,2),Tables!$E$1:$F$11,2,FALSE))))</f>
        <v>PMD.com</v>
      </c>
      <c r="C4451">
        <f t="shared" si="210"/>
        <v>51090030</v>
      </c>
      <c r="D4451">
        <f t="shared" si="211"/>
        <v>1</v>
      </c>
      <c r="E4451" t="str">
        <f t="shared" ca="1" si="209"/>
        <v>MTD orders shipped</v>
      </c>
      <c r="F4451" t="s">
        <v>3539</v>
      </c>
      <c r="G4451" t="s">
        <v>335</v>
      </c>
      <c r="H4451" t="s">
        <v>10083</v>
      </c>
      <c r="I4451" s="6">
        <v>44013.41138888889</v>
      </c>
      <c r="J4451" t="s">
        <v>16</v>
      </c>
      <c r="K4451" s="6">
        <v>44013.743171296293</v>
      </c>
      <c r="M4451" t="s">
        <v>10084</v>
      </c>
      <c r="N4451" t="s">
        <v>10085</v>
      </c>
      <c r="Q4451" t="s">
        <v>1137</v>
      </c>
      <c r="R4451" t="s">
        <v>411</v>
      </c>
      <c r="S4451" t="s">
        <v>10086</v>
      </c>
      <c r="T4451" t="s">
        <v>338</v>
      </c>
      <c r="U4451" t="s">
        <v>530</v>
      </c>
      <c r="W4451" t="s">
        <v>10087</v>
      </c>
      <c r="Z4451" t="s">
        <v>10084</v>
      </c>
      <c r="AA4451" t="s">
        <v>10085</v>
      </c>
      <c r="AD4451" t="s">
        <v>1137</v>
      </c>
      <c r="AE4451" t="s">
        <v>411</v>
      </c>
      <c r="AF4451" t="s">
        <v>10086</v>
      </c>
      <c r="AG4451" t="s">
        <v>338</v>
      </c>
      <c r="AH4451" t="s">
        <v>530</v>
      </c>
      <c r="AJ4451" t="s">
        <v>10087</v>
      </c>
      <c r="AL4451" t="s">
        <v>339</v>
      </c>
      <c r="AM4451">
        <v>1</v>
      </c>
      <c r="AN4451">
        <v>1</v>
      </c>
      <c r="AO4451">
        <v>6688</v>
      </c>
      <c r="AQ4451">
        <v>125960</v>
      </c>
      <c r="AR4451">
        <v>51090030</v>
      </c>
      <c r="AS4451" t="s">
        <v>3043</v>
      </c>
      <c r="AT4451" t="s">
        <v>628</v>
      </c>
      <c r="AW4451" t="s">
        <v>343</v>
      </c>
      <c r="BY4451" t="s">
        <v>342</v>
      </c>
      <c r="BZ4451" t="b">
        <v>0</v>
      </c>
      <c r="EQ4451">
        <v>243047</v>
      </c>
      <c r="ER4451" t="s">
        <v>10088</v>
      </c>
      <c r="EV4451">
        <v>17289149</v>
      </c>
      <c r="EW4451">
        <v>928</v>
      </c>
      <c r="EX4451">
        <v>221298</v>
      </c>
      <c r="EY4451" t="s">
        <v>10089</v>
      </c>
      <c r="EZ4451">
        <v>1</v>
      </c>
      <c r="FC4451">
        <v>95384</v>
      </c>
      <c r="FD4451" t="s">
        <v>3530</v>
      </c>
    </row>
    <row r="4452" spans="1:160" x14ac:dyDescent="0.3">
      <c r="A4452" t="str">
        <f>VLOOKUP(B4452,Table2[],3,FALSE)</f>
        <v>Digital</v>
      </c>
      <c r="B4452" t="str">
        <f>IF(OR(ISNUMBER(FIND("QVC",Z4452)),ISNUMBER(FIND("QVC",AL4452))),"QVC",IF(OR(ISNUMBER(FIND("NCO",H4452)),ISNUMBER(FIND("NCO",Y4452))), "NCO", IF(AL4452="consumer","PMD.com",VLOOKUP(LEFT(H4452,2),Tables!$E$1:$F$11,2,FALSE))))</f>
        <v>PMD.com</v>
      </c>
      <c r="C4452">
        <f t="shared" si="210"/>
        <v>52460001</v>
      </c>
      <c r="D4452">
        <f t="shared" si="211"/>
        <v>1</v>
      </c>
      <c r="E4452" t="str">
        <f t="shared" ca="1" si="209"/>
        <v>shifted orders shipped</v>
      </c>
      <c r="F4452" t="s">
        <v>3539</v>
      </c>
      <c r="G4452" t="s">
        <v>335</v>
      </c>
      <c r="H4452" t="s">
        <v>2331</v>
      </c>
      <c r="I4452" s="6">
        <v>44007.584398148145</v>
      </c>
      <c r="J4452" t="s">
        <v>16</v>
      </c>
      <c r="K4452" s="6">
        <v>44013.743194444447</v>
      </c>
      <c r="M4452" t="s">
        <v>10090</v>
      </c>
      <c r="N4452" t="s">
        <v>10091</v>
      </c>
      <c r="Q4452" t="s">
        <v>639</v>
      </c>
      <c r="R4452" t="s">
        <v>368</v>
      </c>
      <c r="S4452">
        <v>30062</v>
      </c>
      <c r="T4452" t="s">
        <v>338</v>
      </c>
      <c r="U4452" t="s">
        <v>530</v>
      </c>
      <c r="W4452" t="s">
        <v>10092</v>
      </c>
      <c r="Z4452" t="s">
        <v>10090</v>
      </c>
      <c r="AA4452" t="s">
        <v>10091</v>
      </c>
      <c r="AD4452" t="s">
        <v>639</v>
      </c>
      <c r="AE4452" t="s">
        <v>368</v>
      </c>
      <c r="AF4452">
        <v>30062</v>
      </c>
      <c r="AG4452" t="s">
        <v>338</v>
      </c>
      <c r="AH4452" t="s">
        <v>530</v>
      </c>
      <c r="AJ4452" t="s">
        <v>10092</v>
      </c>
      <c r="AL4452" t="s">
        <v>339</v>
      </c>
      <c r="AM4452">
        <v>1</v>
      </c>
      <c r="AN4452">
        <v>1</v>
      </c>
      <c r="AO4452">
        <v>14007</v>
      </c>
      <c r="AQ4452">
        <v>127157</v>
      </c>
      <c r="AR4452">
        <v>52460001</v>
      </c>
      <c r="AS4452" t="s">
        <v>972</v>
      </c>
      <c r="AT4452" t="s">
        <v>76</v>
      </c>
      <c r="AW4452" t="s">
        <v>340</v>
      </c>
      <c r="AX4452" t="s">
        <v>340</v>
      </c>
      <c r="AY4452" t="s">
        <v>341</v>
      </c>
      <c r="AZ4452">
        <v>0</v>
      </c>
      <c r="BY4452" t="s">
        <v>342</v>
      </c>
      <c r="EQ4452">
        <v>252044</v>
      </c>
      <c r="ER4452" t="s">
        <v>2332</v>
      </c>
      <c r="EV4452">
        <v>17277833</v>
      </c>
      <c r="EW4452">
        <v>928</v>
      </c>
      <c r="EX4452">
        <v>215465</v>
      </c>
      <c r="EY4452">
        <v>9.2748999964335493E+25</v>
      </c>
      <c r="EZ4452">
        <v>1</v>
      </c>
      <c r="FC4452">
        <v>52460001</v>
      </c>
      <c r="FD4452" t="s">
        <v>76</v>
      </c>
    </row>
    <row r="4453" spans="1:160" x14ac:dyDescent="0.3">
      <c r="A4453" t="str">
        <f>VLOOKUP(B4453,Table2[],3,FALSE)</f>
        <v>Digital</v>
      </c>
      <c r="B4453" t="str">
        <f>IF(OR(ISNUMBER(FIND("QVC",Z4453)),ISNUMBER(FIND("QVC",AL4453))),"QVC",IF(OR(ISNUMBER(FIND("NCO",H4453)),ISNUMBER(FIND("NCO",Y4453))), "NCO", IF(AL4453="consumer","PMD.com",VLOOKUP(LEFT(H4453,2),Tables!$E$1:$F$11,2,FALSE))))</f>
        <v>PMD.com</v>
      </c>
      <c r="C4453">
        <f t="shared" si="210"/>
        <v>5357</v>
      </c>
      <c r="D4453">
        <f t="shared" si="211"/>
        <v>1</v>
      </c>
      <c r="E4453" t="str">
        <f t="shared" ca="1" si="209"/>
        <v>MTD orders shipped</v>
      </c>
      <c r="F4453" t="s">
        <v>3539</v>
      </c>
      <c r="G4453" t="s">
        <v>335</v>
      </c>
      <c r="H4453" t="s">
        <v>10093</v>
      </c>
      <c r="I4453" s="6">
        <v>44013.443923611114</v>
      </c>
      <c r="J4453" t="s">
        <v>16</v>
      </c>
      <c r="K4453" s="6">
        <v>44013.743356481478</v>
      </c>
      <c r="M4453" t="s">
        <v>10094</v>
      </c>
      <c r="N4453" t="s">
        <v>10095</v>
      </c>
      <c r="Q4453" t="s">
        <v>1200</v>
      </c>
      <c r="R4453" t="s">
        <v>362</v>
      </c>
      <c r="S4453">
        <v>1545</v>
      </c>
      <c r="T4453" t="s">
        <v>338</v>
      </c>
      <c r="U4453" t="s">
        <v>530</v>
      </c>
      <c r="W4453" t="s">
        <v>10096</v>
      </c>
      <c r="Z4453" t="s">
        <v>10094</v>
      </c>
      <c r="AA4453" t="s">
        <v>10095</v>
      </c>
      <c r="AD4453" t="s">
        <v>1200</v>
      </c>
      <c r="AE4453" t="s">
        <v>362</v>
      </c>
      <c r="AF4453">
        <v>1545</v>
      </c>
      <c r="AG4453" t="s">
        <v>338</v>
      </c>
      <c r="AH4453" t="s">
        <v>530</v>
      </c>
      <c r="AJ4453" t="s">
        <v>10096</v>
      </c>
      <c r="AL4453" t="s">
        <v>339</v>
      </c>
      <c r="AM4453">
        <v>1</v>
      </c>
      <c r="AN4453">
        <v>1</v>
      </c>
      <c r="AO4453">
        <v>15182</v>
      </c>
      <c r="AQ4453">
        <v>124521</v>
      </c>
      <c r="AR4453">
        <v>5357</v>
      </c>
      <c r="AS4453" t="s">
        <v>87</v>
      </c>
      <c r="AT4453" t="s">
        <v>88</v>
      </c>
      <c r="AW4453" t="s">
        <v>340</v>
      </c>
      <c r="AX4453" t="s">
        <v>340</v>
      </c>
      <c r="AY4453" t="s">
        <v>351</v>
      </c>
      <c r="AZ4453" t="s">
        <v>379</v>
      </c>
      <c r="BY4453" t="s">
        <v>342</v>
      </c>
      <c r="EQ4453">
        <v>249142</v>
      </c>
      <c r="ER4453" t="s">
        <v>10097</v>
      </c>
      <c r="EV4453">
        <v>17289167</v>
      </c>
      <c r="EW4453">
        <v>928</v>
      </c>
      <c r="EX4453">
        <v>221316</v>
      </c>
      <c r="EY4453" t="s">
        <v>10098</v>
      </c>
      <c r="EZ4453">
        <v>1</v>
      </c>
      <c r="FC4453">
        <v>5357</v>
      </c>
      <c r="FD4453" t="s">
        <v>88</v>
      </c>
    </row>
    <row r="4454" spans="1:160" x14ac:dyDescent="0.3">
      <c r="A4454" t="str">
        <f>VLOOKUP(B4454,Table2[],3,FALSE)</f>
        <v>Digital</v>
      </c>
      <c r="B4454" t="str">
        <f>IF(OR(ISNUMBER(FIND("QVC",Z4454)),ISNUMBER(FIND("QVC",AL4454))),"QVC",IF(OR(ISNUMBER(FIND("NCO",H4454)),ISNUMBER(FIND("NCO",Y4454))), "NCO", IF(AL4454="consumer","PMD.com",VLOOKUP(LEFT(H4454,2),Tables!$E$1:$F$11,2,FALSE))))</f>
        <v>PMD.com</v>
      </c>
      <c r="C4454">
        <f t="shared" si="210"/>
        <v>5341030</v>
      </c>
      <c r="D4454">
        <f t="shared" si="211"/>
        <v>1</v>
      </c>
      <c r="E4454" t="str">
        <f t="shared" ca="1" si="209"/>
        <v>MTD orders shipped</v>
      </c>
      <c r="F4454" t="s">
        <v>3539</v>
      </c>
      <c r="G4454" t="s">
        <v>335</v>
      </c>
      <c r="H4454" t="s">
        <v>10093</v>
      </c>
      <c r="I4454" s="6">
        <v>44013.443923611114</v>
      </c>
      <c r="J4454" t="s">
        <v>16</v>
      </c>
      <c r="K4454" s="6">
        <v>44013.743356481478</v>
      </c>
      <c r="M4454" t="s">
        <v>10094</v>
      </c>
      <c r="N4454" t="s">
        <v>10095</v>
      </c>
      <c r="Q4454" t="s">
        <v>1200</v>
      </c>
      <c r="R4454" t="s">
        <v>362</v>
      </c>
      <c r="S4454">
        <v>1545</v>
      </c>
      <c r="T4454" t="s">
        <v>338</v>
      </c>
      <c r="U4454" t="s">
        <v>530</v>
      </c>
      <c r="W4454" t="s">
        <v>10096</v>
      </c>
      <c r="Z4454" t="s">
        <v>10094</v>
      </c>
      <c r="AA4454" t="s">
        <v>10095</v>
      </c>
      <c r="AD4454" t="s">
        <v>1200</v>
      </c>
      <c r="AE4454" t="s">
        <v>362</v>
      </c>
      <c r="AF4454">
        <v>1545</v>
      </c>
      <c r="AG4454" t="s">
        <v>338</v>
      </c>
      <c r="AH4454" t="s">
        <v>530</v>
      </c>
      <c r="AJ4454" t="s">
        <v>10096</v>
      </c>
      <c r="AL4454" t="s">
        <v>339</v>
      </c>
      <c r="AM4454">
        <v>1</v>
      </c>
      <c r="AN4454">
        <v>1</v>
      </c>
      <c r="AO4454">
        <v>12859</v>
      </c>
      <c r="AQ4454">
        <v>124642</v>
      </c>
      <c r="AR4454">
        <v>5341030</v>
      </c>
      <c r="AS4454" t="s">
        <v>925</v>
      </c>
      <c r="AT4454" t="s">
        <v>926</v>
      </c>
      <c r="AW4454" t="s">
        <v>366</v>
      </c>
      <c r="AX4454" t="s">
        <v>366</v>
      </c>
      <c r="AY4454" t="s">
        <v>345</v>
      </c>
      <c r="AZ4454" t="s">
        <v>346</v>
      </c>
      <c r="BY4454" t="s">
        <v>342</v>
      </c>
      <c r="EQ4454">
        <v>243275</v>
      </c>
      <c r="ER4454" t="s">
        <v>10097</v>
      </c>
      <c r="EV4454">
        <v>17289167</v>
      </c>
      <c r="EW4454">
        <v>928</v>
      </c>
      <c r="EX4454">
        <v>221316</v>
      </c>
      <c r="EY4454" t="s">
        <v>10098</v>
      </c>
      <c r="EZ4454">
        <v>1</v>
      </c>
      <c r="FC4454">
        <v>95385</v>
      </c>
      <c r="FD4454" t="s">
        <v>3531</v>
      </c>
    </row>
    <row r="4455" spans="1:160" x14ac:dyDescent="0.3">
      <c r="A4455" t="str">
        <f>VLOOKUP(B4455,Table2[],3,FALSE)</f>
        <v>Digital</v>
      </c>
      <c r="B4455" t="str">
        <f>IF(OR(ISNUMBER(FIND("QVC",Z4455)),ISNUMBER(FIND("QVC",AL4455))),"QVC",IF(OR(ISNUMBER(FIND("NCO",H4455)),ISNUMBER(FIND("NCO",Y4455))), "NCO", IF(AL4455="consumer","PMD.com",VLOOKUP(LEFT(H4455,2),Tables!$E$1:$F$11,2,FALSE))))</f>
        <v>PMD.com</v>
      </c>
      <c r="C4455">
        <f t="shared" si="210"/>
        <v>53920001</v>
      </c>
      <c r="D4455">
        <f t="shared" si="211"/>
        <v>1</v>
      </c>
      <c r="E4455" t="str">
        <f t="shared" ca="1" si="209"/>
        <v>MTD orders shipped</v>
      </c>
      <c r="F4455" t="s">
        <v>3539</v>
      </c>
      <c r="G4455" t="s">
        <v>335</v>
      </c>
      <c r="H4455" t="s">
        <v>10093</v>
      </c>
      <c r="I4455" s="6">
        <v>44013.443923611114</v>
      </c>
      <c r="J4455" t="s">
        <v>16</v>
      </c>
      <c r="K4455" s="6">
        <v>44013.743356481478</v>
      </c>
      <c r="M4455" t="s">
        <v>10094</v>
      </c>
      <c r="N4455" t="s">
        <v>10095</v>
      </c>
      <c r="Q4455" t="s">
        <v>1200</v>
      </c>
      <c r="R4455" t="s">
        <v>362</v>
      </c>
      <c r="S4455">
        <v>1545</v>
      </c>
      <c r="T4455" t="s">
        <v>338</v>
      </c>
      <c r="U4455" t="s">
        <v>530</v>
      </c>
      <c r="W4455" t="s">
        <v>10096</v>
      </c>
      <c r="Z4455" t="s">
        <v>10094</v>
      </c>
      <c r="AA4455" t="s">
        <v>10095</v>
      </c>
      <c r="AD4455" t="s">
        <v>1200</v>
      </c>
      <c r="AE4455" t="s">
        <v>362</v>
      </c>
      <c r="AF4455">
        <v>1545</v>
      </c>
      <c r="AG4455" t="s">
        <v>338</v>
      </c>
      <c r="AH4455" t="s">
        <v>530</v>
      </c>
      <c r="AJ4455" t="s">
        <v>10096</v>
      </c>
      <c r="AL4455" t="s">
        <v>339</v>
      </c>
      <c r="AM4455">
        <v>1</v>
      </c>
      <c r="AN4455">
        <v>1</v>
      </c>
      <c r="AO4455">
        <v>14899</v>
      </c>
      <c r="AQ4455">
        <v>124468</v>
      </c>
      <c r="AR4455">
        <v>53920001</v>
      </c>
      <c r="AS4455" t="s">
        <v>42</v>
      </c>
      <c r="AT4455" t="s">
        <v>40</v>
      </c>
      <c r="AW4455" t="s">
        <v>343</v>
      </c>
      <c r="BY4455" t="s">
        <v>342</v>
      </c>
      <c r="EQ4455">
        <v>247476</v>
      </c>
      <c r="ER4455" t="s">
        <v>10097</v>
      </c>
      <c r="EV4455">
        <v>17289167</v>
      </c>
      <c r="EW4455">
        <v>928</v>
      </c>
      <c r="EX4455">
        <v>221316</v>
      </c>
      <c r="EY4455" t="s">
        <v>10098</v>
      </c>
      <c r="EZ4455">
        <v>1</v>
      </c>
      <c r="FC4455">
        <v>95385</v>
      </c>
      <c r="FD4455" t="s">
        <v>3531</v>
      </c>
    </row>
    <row r="4456" spans="1:160" x14ac:dyDescent="0.3">
      <c r="A4456" t="str">
        <f>VLOOKUP(B4456,Table2[],3,FALSE)</f>
        <v>Digital</v>
      </c>
      <c r="B4456" t="str">
        <f>IF(OR(ISNUMBER(FIND("QVC",Z4456)),ISNUMBER(FIND("QVC",AL4456))),"QVC",IF(OR(ISNUMBER(FIND("NCO",H4456)),ISNUMBER(FIND("NCO",Y4456))), "NCO", IF(AL4456="consumer","PMD.com",VLOOKUP(LEFT(H4456,2),Tables!$E$1:$F$11,2,FALSE))))</f>
        <v>PMD.com</v>
      </c>
      <c r="C4456">
        <f t="shared" si="210"/>
        <v>52710001</v>
      </c>
      <c r="D4456">
        <f t="shared" si="211"/>
        <v>1</v>
      </c>
      <c r="E4456" t="str">
        <f t="shared" ca="1" si="209"/>
        <v>MTD orders shipped</v>
      </c>
      <c r="F4456" t="s">
        <v>3539</v>
      </c>
      <c r="G4456" t="s">
        <v>335</v>
      </c>
      <c r="H4456" t="s">
        <v>10093</v>
      </c>
      <c r="I4456" s="6">
        <v>44013.443923611114</v>
      </c>
      <c r="J4456" t="s">
        <v>16</v>
      </c>
      <c r="K4456" s="6">
        <v>44013.743356481478</v>
      </c>
      <c r="M4456" t="s">
        <v>10094</v>
      </c>
      <c r="N4456" t="s">
        <v>10095</v>
      </c>
      <c r="Q4456" t="s">
        <v>1200</v>
      </c>
      <c r="R4456" t="s">
        <v>362</v>
      </c>
      <c r="S4456">
        <v>1545</v>
      </c>
      <c r="T4456" t="s">
        <v>338</v>
      </c>
      <c r="U4456" t="s">
        <v>530</v>
      </c>
      <c r="W4456" t="s">
        <v>10096</v>
      </c>
      <c r="Z4456" t="s">
        <v>10094</v>
      </c>
      <c r="AA4456" t="s">
        <v>10095</v>
      </c>
      <c r="AD4456" t="s">
        <v>1200</v>
      </c>
      <c r="AE4456" t="s">
        <v>362</v>
      </c>
      <c r="AF4456">
        <v>1545</v>
      </c>
      <c r="AG4456" t="s">
        <v>338</v>
      </c>
      <c r="AH4456" t="s">
        <v>530</v>
      </c>
      <c r="AJ4456" t="s">
        <v>10096</v>
      </c>
      <c r="AL4456" t="s">
        <v>339</v>
      </c>
      <c r="AM4456">
        <v>1</v>
      </c>
      <c r="AN4456">
        <v>1</v>
      </c>
      <c r="AO4456">
        <v>3399</v>
      </c>
      <c r="AQ4456">
        <v>124439</v>
      </c>
      <c r="AR4456">
        <v>52710001</v>
      </c>
      <c r="AS4456" t="s">
        <v>150</v>
      </c>
      <c r="AT4456" t="s">
        <v>151</v>
      </c>
      <c r="AW4456" t="s">
        <v>340</v>
      </c>
      <c r="AX4456" t="s">
        <v>340</v>
      </c>
      <c r="AY4456" t="s">
        <v>382</v>
      </c>
      <c r="AZ4456">
        <v>0</v>
      </c>
      <c r="BY4456" t="s">
        <v>342</v>
      </c>
      <c r="EQ4456">
        <v>249198</v>
      </c>
      <c r="ER4456" t="s">
        <v>10097</v>
      </c>
      <c r="EV4456">
        <v>17289167</v>
      </c>
      <c r="EW4456">
        <v>928</v>
      </c>
      <c r="EX4456">
        <v>221316</v>
      </c>
      <c r="EY4456" t="s">
        <v>10098</v>
      </c>
      <c r="EZ4456">
        <v>1</v>
      </c>
      <c r="FC4456">
        <v>52710001</v>
      </c>
      <c r="FD4456" t="s">
        <v>151</v>
      </c>
    </row>
    <row r="4457" spans="1:160" x14ac:dyDescent="0.3">
      <c r="A4457" t="str">
        <f>VLOOKUP(B4457,Table2[],3,FALSE)</f>
        <v>Digital</v>
      </c>
      <c r="B4457" t="str">
        <f>IF(OR(ISNUMBER(FIND("QVC",Z4457)),ISNUMBER(FIND("QVC",AL4457))),"QVC",IF(OR(ISNUMBER(FIND("NCO",H4457)),ISNUMBER(FIND("NCO",Y4457))), "NCO", IF(AL4457="consumer","PMD.com",VLOOKUP(LEFT(H4457,2),Tables!$E$1:$F$11,2,FALSE))))</f>
        <v>PMD.com</v>
      </c>
      <c r="C4457">
        <f t="shared" si="210"/>
        <v>52430001</v>
      </c>
      <c r="D4457">
        <f t="shared" si="211"/>
        <v>1</v>
      </c>
      <c r="E4457" t="str">
        <f t="shared" ca="1" si="209"/>
        <v>MTD orders shipped</v>
      </c>
      <c r="F4457" t="s">
        <v>3539</v>
      </c>
      <c r="G4457" t="s">
        <v>335</v>
      </c>
      <c r="H4457" t="s">
        <v>10093</v>
      </c>
      <c r="I4457" s="6">
        <v>44013.443923611114</v>
      </c>
      <c r="J4457" t="s">
        <v>16</v>
      </c>
      <c r="K4457" s="6">
        <v>44013.743356481478</v>
      </c>
      <c r="M4457" t="s">
        <v>10094</v>
      </c>
      <c r="N4457" t="s">
        <v>10095</v>
      </c>
      <c r="Q4457" t="s">
        <v>1200</v>
      </c>
      <c r="R4457" t="s">
        <v>362</v>
      </c>
      <c r="S4457">
        <v>1545</v>
      </c>
      <c r="T4457" t="s">
        <v>338</v>
      </c>
      <c r="U4457" t="s">
        <v>530</v>
      </c>
      <c r="W4457" t="s">
        <v>10096</v>
      </c>
      <c r="Z4457" t="s">
        <v>10094</v>
      </c>
      <c r="AA4457" t="s">
        <v>10095</v>
      </c>
      <c r="AD4457" t="s">
        <v>1200</v>
      </c>
      <c r="AE4457" t="s">
        <v>362</v>
      </c>
      <c r="AF4457">
        <v>1545</v>
      </c>
      <c r="AG4457" t="s">
        <v>338</v>
      </c>
      <c r="AH4457" t="s">
        <v>530</v>
      </c>
      <c r="AJ4457" t="s">
        <v>10096</v>
      </c>
      <c r="AL4457" t="s">
        <v>339</v>
      </c>
      <c r="AM4457">
        <v>1</v>
      </c>
      <c r="AN4457">
        <v>1</v>
      </c>
      <c r="AO4457">
        <v>12063</v>
      </c>
      <c r="AQ4457">
        <v>127155</v>
      </c>
      <c r="AR4457">
        <v>52430001</v>
      </c>
      <c r="AS4457" t="s">
        <v>927</v>
      </c>
      <c r="AT4457" t="s">
        <v>75</v>
      </c>
      <c r="AW4457" t="s">
        <v>340</v>
      </c>
      <c r="AX4457" t="s">
        <v>340</v>
      </c>
      <c r="AY4457" t="s">
        <v>357</v>
      </c>
      <c r="AZ4457" t="s">
        <v>363</v>
      </c>
      <c r="BY4457" t="s">
        <v>342</v>
      </c>
      <c r="EQ4457">
        <v>249990</v>
      </c>
      <c r="ER4457" t="s">
        <v>10097</v>
      </c>
      <c r="EV4457">
        <v>17289167</v>
      </c>
      <c r="EW4457">
        <v>928</v>
      </c>
      <c r="EX4457">
        <v>221316</v>
      </c>
      <c r="EY4457" t="s">
        <v>10098</v>
      </c>
      <c r="EZ4457">
        <v>1</v>
      </c>
      <c r="FC4457">
        <v>95385</v>
      </c>
      <c r="FD4457" t="s">
        <v>3531</v>
      </c>
    </row>
    <row r="4458" spans="1:160" x14ac:dyDescent="0.3">
      <c r="A4458" t="str">
        <f>VLOOKUP(B4458,Table2[],3,FALSE)</f>
        <v>Digital</v>
      </c>
      <c r="B4458" t="str">
        <f>IF(OR(ISNUMBER(FIND("QVC",Z4458)),ISNUMBER(FIND("QVC",AL4458))),"QVC",IF(OR(ISNUMBER(FIND("NCO",H4458)),ISNUMBER(FIND("NCO",Y4458))), "NCO", IF(AL4458="consumer","PMD.com",VLOOKUP(LEFT(H4458,2),Tables!$E$1:$F$11,2,FALSE))))</f>
        <v>PMD.com</v>
      </c>
      <c r="C4458">
        <f t="shared" si="210"/>
        <v>51090030</v>
      </c>
      <c r="D4458">
        <f t="shared" si="211"/>
        <v>1</v>
      </c>
      <c r="E4458" t="str">
        <f t="shared" ca="1" si="209"/>
        <v>MTD orders shipped</v>
      </c>
      <c r="F4458" t="s">
        <v>3539</v>
      </c>
      <c r="G4458" t="s">
        <v>335</v>
      </c>
      <c r="H4458" t="s">
        <v>10093</v>
      </c>
      <c r="I4458" s="6">
        <v>44013.443923611114</v>
      </c>
      <c r="J4458" t="s">
        <v>16</v>
      </c>
      <c r="K4458" s="6">
        <v>44013.743356481478</v>
      </c>
      <c r="M4458" t="s">
        <v>10094</v>
      </c>
      <c r="N4458" t="s">
        <v>10095</v>
      </c>
      <c r="Q4458" t="s">
        <v>1200</v>
      </c>
      <c r="R4458" t="s">
        <v>362</v>
      </c>
      <c r="S4458">
        <v>1545</v>
      </c>
      <c r="T4458" t="s">
        <v>338</v>
      </c>
      <c r="U4458" t="s">
        <v>530</v>
      </c>
      <c r="W4458" t="s">
        <v>10096</v>
      </c>
      <c r="Z4458" t="s">
        <v>10094</v>
      </c>
      <c r="AA4458" t="s">
        <v>10095</v>
      </c>
      <c r="AD4458" t="s">
        <v>1200</v>
      </c>
      <c r="AE4458" t="s">
        <v>362</v>
      </c>
      <c r="AF4458">
        <v>1545</v>
      </c>
      <c r="AG4458" t="s">
        <v>338</v>
      </c>
      <c r="AH4458" t="s">
        <v>530</v>
      </c>
      <c r="AJ4458" t="s">
        <v>10096</v>
      </c>
      <c r="AL4458" t="s">
        <v>339</v>
      </c>
      <c r="AM4458">
        <v>1</v>
      </c>
      <c r="AN4458">
        <v>1</v>
      </c>
      <c r="AO4458">
        <v>6688</v>
      </c>
      <c r="AQ4458">
        <v>125960</v>
      </c>
      <c r="AR4458">
        <v>51090030</v>
      </c>
      <c r="AS4458" t="s">
        <v>3043</v>
      </c>
      <c r="AT4458" t="s">
        <v>628</v>
      </c>
      <c r="AW4458" t="s">
        <v>343</v>
      </c>
      <c r="BY4458" t="s">
        <v>342</v>
      </c>
      <c r="BZ4458" t="b">
        <v>0</v>
      </c>
      <c r="EQ4458">
        <v>243047</v>
      </c>
      <c r="ER4458" t="s">
        <v>10097</v>
      </c>
      <c r="EV4458">
        <v>17289167</v>
      </c>
      <c r="EW4458">
        <v>928</v>
      </c>
      <c r="EX4458">
        <v>221316</v>
      </c>
      <c r="EY4458" t="s">
        <v>10098</v>
      </c>
      <c r="EZ4458">
        <v>1</v>
      </c>
      <c r="FC4458">
        <v>95385</v>
      </c>
      <c r="FD4458" t="s">
        <v>3531</v>
      </c>
    </row>
    <row r="4459" spans="1:160" x14ac:dyDescent="0.3">
      <c r="A4459" t="str">
        <f>VLOOKUP(B4459,Table2[],3,FALSE)</f>
        <v>Digital</v>
      </c>
      <c r="B4459" t="str">
        <f>IF(OR(ISNUMBER(FIND("QVC",Z4459)),ISNUMBER(FIND("QVC",AL4459))),"QVC",IF(OR(ISNUMBER(FIND("NCO",H4459)),ISNUMBER(FIND("NCO",Y4459))), "NCO", IF(AL4459="consumer","PMD.com",VLOOKUP(LEFT(H4459,2),Tables!$E$1:$F$11,2,FALSE))))</f>
        <v>PMD.com</v>
      </c>
      <c r="C4459">
        <f t="shared" si="210"/>
        <v>51090030</v>
      </c>
      <c r="D4459">
        <f t="shared" si="211"/>
        <v>1</v>
      </c>
      <c r="E4459" t="str">
        <f t="shared" ca="1" si="209"/>
        <v>MTD orders shipped</v>
      </c>
      <c r="F4459" t="s">
        <v>3539</v>
      </c>
      <c r="G4459" t="s">
        <v>335</v>
      </c>
      <c r="H4459" t="s">
        <v>10099</v>
      </c>
      <c r="I4459" s="6">
        <v>44013.381782407407</v>
      </c>
      <c r="J4459" t="s">
        <v>16</v>
      </c>
      <c r="K4459" s="6">
        <v>44013.743379629632</v>
      </c>
      <c r="M4459" t="s">
        <v>10100</v>
      </c>
      <c r="N4459" t="s">
        <v>10101</v>
      </c>
      <c r="Q4459" t="s">
        <v>2178</v>
      </c>
      <c r="R4459" t="s">
        <v>389</v>
      </c>
      <c r="S4459" t="s">
        <v>10102</v>
      </c>
      <c r="T4459" t="s">
        <v>338</v>
      </c>
      <c r="U4459" t="s">
        <v>530</v>
      </c>
      <c r="W4459" t="s">
        <v>10103</v>
      </c>
      <c r="Z4459" t="s">
        <v>10100</v>
      </c>
      <c r="AA4459" t="s">
        <v>10101</v>
      </c>
      <c r="AD4459" t="s">
        <v>2178</v>
      </c>
      <c r="AE4459" t="s">
        <v>389</v>
      </c>
      <c r="AF4459" t="s">
        <v>10102</v>
      </c>
      <c r="AG4459" t="s">
        <v>338</v>
      </c>
      <c r="AH4459" t="s">
        <v>530</v>
      </c>
      <c r="AJ4459" t="s">
        <v>10103</v>
      </c>
      <c r="AL4459" t="s">
        <v>339</v>
      </c>
      <c r="AM4459">
        <v>1</v>
      </c>
      <c r="AN4459">
        <v>1</v>
      </c>
      <c r="AO4459">
        <v>6688</v>
      </c>
      <c r="AQ4459">
        <v>125960</v>
      </c>
      <c r="AR4459">
        <v>51090030</v>
      </c>
      <c r="AS4459" t="s">
        <v>3043</v>
      </c>
      <c r="AT4459" t="s">
        <v>628</v>
      </c>
      <c r="AW4459" t="s">
        <v>343</v>
      </c>
      <c r="BY4459" t="s">
        <v>342</v>
      </c>
      <c r="BZ4459" t="b">
        <v>0</v>
      </c>
      <c r="EQ4459">
        <v>243047</v>
      </c>
      <c r="ER4459" t="s">
        <v>10104</v>
      </c>
      <c r="EV4459">
        <v>17289133</v>
      </c>
      <c r="EW4459">
        <v>928</v>
      </c>
      <c r="EX4459">
        <v>221282</v>
      </c>
      <c r="EY4459" t="s">
        <v>10105</v>
      </c>
      <c r="EZ4459">
        <v>1</v>
      </c>
      <c r="FC4459">
        <v>95385</v>
      </c>
      <c r="FD4459" t="s">
        <v>3531</v>
      </c>
    </row>
    <row r="4460" spans="1:160" x14ac:dyDescent="0.3">
      <c r="A4460" t="str">
        <f>VLOOKUP(B4460,Table2[],3,FALSE)</f>
        <v>Digital</v>
      </c>
      <c r="B4460" t="str">
        <f>IF(OR(ISNUMBER(FIND("QVC",Z4460)),ISNUMBER(FIND("QVC",AL4460))),"QVC",IF(OR(ISNUMBER(FIND("NCO",H4460)),ISNUMBER(FIND("NCO",Y4460))), "NCO", IF(AL4460="consumer","PMD.com",VLOOKUP(LEFT(H4460,2),Tables!$E$1:$F$11,2,FALSE))))</f>
        <v>PMD.com</v>
      </c>
      <c r="C4460">
        <f t="shared" si="210"/>
        <v>52430001</v>
      </c>
      <c r="D4460">
        <f t="shared" si="211"/>
        <v>1</v>
      </c>
      <c r="E4460" t="str">
        <f t="shared" ca="1" si="209"/>
        <v>MTD orders shipped</v>
      </c>
      <c r="F4460" t="s">
        <v>3539</v>
      </c>
      <c r="G4460" t="s">
        <v>335</v>
      </c>
      <c r="H4460" t="s">
        <v>10099</v>
      </c>
      <c r="I4460" s="6">
        <v>44013.381782407407</v>
      </c>
      <c r="J4460" t="s">
        <v>16</v>
      </c>
      <c r="K4460" s="6">
        <v>44013.743379629632</v>
      </c>
      <c r="M4460" t="s">
        <v>10100</v>
      </c>
      <c r="N4460" t="s">
        <v>10101</v>
      </c>
      <c r="Q4460" t="s">
        <v>2178</v>
      </c>
      <c r="R4460" t="s">
        <v>389</v>
      </c>
      <c r="S4460" t="s">
        <v>10102</v>
      </c>
      <c r="T4460" t="s">
        <v>338</v>
      </c>
      <c r="U4460" t="s">
        <v>530</v>
      </c>
      <c r="W4460" t="s">
        <v>10103</v>
      </c>
      <c r="Z4460" t="s">
        <v>10100</v>
      </c>
      <c r="AA4460" t="s">
        <v>10101</v>
      </c>
      <c r="AD4460" t="s">
        <v>2178</v>
      </c>
      <c r="AE4460" t="s">
        <v>389</v>
      </c>
      <c r="AF4460" t="s">
        <v>10102</v>
      </c>
      <c r="AG4460" t="s">
        <v>338</v>
      </c>
      <c r="AH4460" t="s">
        <v>530</v>
      </c>
      <c r="AJ4460" t="s">
        <v>10103</v>
      </c>
      <c r="AL4460" t="s">
        <v>339</v>
      </c>
      <c r="AM4460">
        <v>1</v>
      </c>
      <c r="AN4460">
        <v>1</v>
      </c>
      <c r="AO4460">
        <v>12063</v>
      </c>
      <c r="AQ4460">
        <v>127155</v>
      </c>
      <c r="AR4460">
        <v>52430001</v>
      </c>
      <c r="AS4460" t="s">
        <v>927</v>
      </c>
      <c r="AT4460" t="s">
        <v>75</v>
      </c>
      <c r="AW4460" t="s">
        <v>340</v>
      </c>
      <c r="AX4460" t="s">
        <v>340</v>
      </c>
      <c r="AY4460" t="s">
        <v>357</v>
      </c>
      <c r="AZ4460" t="s">
        <v>363</v>
      </c>
      <c r="BY4460" t="s">
        <v>342</v>
      </c>
      <c r="EQ4460">
        <v>249990</v>
      </c>
      <c r="ER4460" t="s">
        <v>10104</v>
      </c>
      <c r="EV4460">
        <v>17289133</v>
      </c>
      <c r="EW4460">
        <v>928</v>
      </c>
      <c r="EX4460">
        <v>221282</v>
      </c>
      <c r="EY4460" t="s">
        <v>10105</v>
      </c>
      <c r="EZ4460">
        <v>1</v>
      </c>
      <c r="FC4460">
        <v>95385</v>
      </c>
      <c r="FD4460" t="s">
        <v>3531</v>
      </c>
    </row>
    <row r="4461" spans="1:160" x14ac:dyDescent="0.3">
      <c r="A4461" t="str">
        <f>VLOOKUP(B4461,Table2[],3,FALSE)</f>
        <v>Digital</v>
      </c>
      <c r="B4461" t="str">
        <f>IF(OR(ISNUMBER(FIND("QVC",Z4461)),ISNUMBER(FIND("QVC",AL4461))),"QVC",IF(OR(ISNUMBER(FIND("NCO",H4461)),ISNUMBER(FIND("NCO",Y4461))), "NCO", IF(AL4461="consumer","PMD.com",VLOOKUP(LEFT(H4461,2),Tables!$E$1:$F$11,2,FALSE))))</f>
        <v>PMD.com</v>
      </c>
      <c r="C4461">
        <f t="shared" si="210"/>
        <v>53920001</v>
      </c>
      <c r="D4461">
        <f t="shared" si="211"/>
        <v>1</v>
      </c>
      <c r="E4461" t="str">
        <f t="shared" ca="1" si="209"/>
        <v>MTD orders shipped</v>
      </c>
      <c r="F4461" t="s">
        <v>3539</v>
      </c>
      <c r="G4461" t="s">
        <v>335</v>
      </c>
      <c r="H4461" t="s">
        <v>10099</v>
      </c>
      <c r="I4461" s="6">
        <v>44013.381782407407</v>
      </c>
      <c r="J4461" t="s">
        <v>16</v>
      </c>
      <c r="K4461" s="6">
        <v>44013.743379629632</v>
      </c>
      <c r="M4461" t="s">
        <v>10100</v>
      </c>
      <c r="N4461" t="s">
        <v>10101</v>
      </c>
      <c r="Q4461" t="s">
        <v>2178</v>
      </c>
      <c r="R4461" t="s">
        <v>389</v>
      </c>
      <c r="S4461" t="s">
        <v>10102</v>
      </c>
      <c r="T4461" t="s">
        <v>338</v>
      </c>
      <c r="U4461" t="s">
        <v>530</v>
      </c>
      <c r="W4461" t="s">
        <v>10103</v>
      </c>
      <c r="Z4461" t="s">
        <v>10100</v>
      </c>
      <c r="AA4461" t="s">
        <v>10101</v>
      </c>
      <c r="AD4461" t="s">
        <v>2178</v>
      </c>
      <c r="AE4461" t="s">
        <v>389</v>
      </c>
      <c r="AF4461" t="s">
        <v>10102</v>
      </c>
      <c r="AG4461" t="s">
        <v>338</v>
      </c>
      <c r="AH4461" t="s">
        <v>530</v>
      </c>
      <c r="AJ4461" t="s">
        <v>10103</v>
      </c>
      <c r="AL4461" t="s">
        <v>339</v>
      </c>
      <c r="AM4461">
        <v>1</v>
      </c>
      <c r="AN4461">
        <v>1</v>
      </c>
      <c r="AO4461">
        <v>14899</v>
      </c>
      <c r="AQ4461">
        <v>124468</v>
      </c>
      <c r="AR4461">
        <v>53920001</v>
      </c>
      <c r="AS4461" t="s">
        <v>42</v>
      </c>
      <c r="AT4461" t="s">
        <v>40</v>
      </c>
      <c r="AW4461" t="s">
        <v>343</v>
      </c>
      <c r="BY4461" t="s">
        <v>342</v>
      </c>
      <c r="EQ4461">
        <v>247476</v>
      </c>
      <c r="ER4461" t="s">
        <v>10104</v>
      </c>
      <c r="EV4461">
        <v>17289133</v>
      </c>
      <c r="EW4461">
        <v>928</v>
      </c>
      <c r="EX4461">
        <v>221282</v>
      </c>
      <c r="EY4461" t="s">
        <v>10105</v>
      </c>
      <c r="EZ4461">
        <v>1</v>
      </c>
      <c r="FC4461">
        <v>95385</v>
      </c>
      <c r="FD4461" t="s">
        <v>3531</v>
      </c>
    </row>
    <row r="4462" spans="1:160" x14ac:dyDescent="0.3">
      <c r="A4462" t="str">
        <f>VLOOKUP(B4462,Table2[],3,FALSE)</f>
        <v>Digital</v>
      </c>
      <c r="B4462" t="str">
        <f>IF(OR(ISNUMBER(FIND("QVC",Z4462)),ISNUMBER(FIND("QVC",AL4462))),"QVC",IF(OR(ISNUMBER(FIND("NCO",H4462)),ISNUMBER(FIND("NCO",Y4462))), "NCO", IF(AL4462="consumer","PMD.com",VLOOKUP(LEFT(H4462,2),Tables!$E$1:$F$11,2,FALSE))))</f>
        <v>PMD.com</v>
      </c>
      <c r="C4462">
        <f t="shared" si="210"/>
        <v>5354</v>
      </c>
      <c r="D4462">
        <f t="shared" si="211"/>
        <v>1</v>
      </c>
      <c r="E4462" t="str">
        <f t="shared" ca="1" si="209"/>
        <v>MTD orders shipped</v>
      </c>
      <c r="F4462" t="s">
        <v>3539</v>
      </c>
      <c r="G4462" t="s">
        <v>335</v>
      </c>
      <c r="H4462" t="s">
        <v>10099</v>
      </c>
      <c r="I4462" s="6">
        <v>44013.381782407407</v>
      </c>
      <c r="J4462" t="s">
        <v>16</v>
      </c>
      <c r="K4462" s="6">
        <v>44013.743379629632</v>
      </c>
      <c r="M4462" t="s">
        <v>10100</v>
      </c>
      <c r="N4462" t="s">
        <v>10101</v>
      </c>
      <c r="Q4462" t="s">
        <v>2178</v>
      </c>
      <c r="R4462" t="s">
        <v>389</v>
      </c>
      <c r="S4462" t="s">
        <v>10102</v>
      </c>
      <c r="T4462" t="s">
        <v>338</v>
      </c>
      <c r="U4462" t="s">
        <v>530</v>
      </c>
      <c r="W4462" t="s">
        <v>10103</v>
      </c>
      <c r="Z4462" t="s">
        <v>10100</v>
      </c>
      <c r="AA4462" t="s">
        <v>10101</v>
      </c>
      <c r="AD4462" t="s">
        <v>2178</v>
      </c>
      <c r="AE4462" t="s">
        <v>389</v>
      </c>
      <c r="AF4462" t="s">
        <v>10102</v>
      </c>
      <c r="AG4462" t="s">
        <v>338</v>
      </c>
      <c r="AH4462" t="s">
        <v>530</v>
      </c>
      <c r="AJ4462" t="s">
        <v>10103</v>
      </c>
      <c r="AL4462" t="s">
        <v>339</v>
      </c>
      <c r="AM4462">
        <v>1</v>
      </c>
      <c r="AN4462">
        <v>1</v>
      </c>
      <c r="AO4462">
        <v>5214</v>
      </c>
      <c r="AQ4462">
        <v>124518</v>
      </c>
      <c r="AR4462">
        <v>5354</v>
      </c>
      <c r="AS4462" t="s">
        <v>1753</v>
      </c>
      <c r="AT4462" t="s">
        <v>103</v>
      </c>
      <c r="AW4462" t="s">
        <v>340</v>
      </c>
      <c r="AX4462" t="s">
        <v>340</v>
      </c>
      <c r="AY4462" t="s">
        <v>351</v>
      </c>
      <c r="AZ4462" t="s">
        <v>415</v>
      </c>
      <c r="BY4462" t="s">
        <v>342</v>
      </c>
      <c r="EQ4462">
        <v>249176</v>
      </c>
      <c r="ER4462" t="s">
        <v>10104</v>
      </c>
      <c r="EV4462">
        <v>17289133</v>
      </c>
      <c r="EW4462">
        <v>928</v>
      </c>
      <c r="EX4462">
        <v>221282</v>
      </c>
      <c r="EY4462" t="s">
        <v>10105</v>
      </c>
      <c r="EZ4462">
        <v>1</v>
      </c>
      <c r="FC4462">
        <v>5354</v>
      </c>
      <c r="FD4462" t="s">
        <v>103</v>
      </c>
    </row>
    <row r="4463" spans="1:160" x14ac:dyDescent="0.3">
      <c r="A4463" t="str">
        <f>VLOOKUP(B4463,Table2[],3,FALSE)</f>
        <v>Digital</v>
      </c>
      <c r="B4463" t="str">
        <f>IF(OR(ISNUMBER(FIND("QVC",Z4463)),ISNUMBER(FIND("QVC",AL4463))),"QVC",IF(OR(ISNUMBER(FIND("NCO",H4463)),ISNUMBER(FIND("NCO",Y4463))), "NCO", IF(AL4463="consumer","PMD.com",VLOOKUP(LEFT(H4463,2),Tables!$E$1:$F$11,2,FALSE))))</f>
        <v>PMD.com</v>
      </c>
      <c r="C4463">
        <f t="shared" si="210"/>
        <v>5341030</v>
      </c>
      <c r="D4463">
        <f t="shared" si="211"/>
        <v>1</v>
      </c>
      <c r="E4463" t="str">
        <f t="shared" ca="1" si="209"/>
        <v>MTD orders shipped</v>
      </c>
      <c r="F4463" t="s">
        <v>3539</v>
      </c>
      <c r="G4463" t="s">
        <v>335</v>
      </c>
      <c r="H4463" t="s">
        <v>10099</v>
      </c>
      <c r="I4463" s="6">
        <v>44013.381782407407</v>
      </c>
      <c r="J4463" t="s">
        <v>16</v>
      </c>
      <c r="K4463" s="6">
        <v>44013.743379629632</v>
      </c>
      <c r="M4463" t="s">
        <v>10100</v>
      </c>
      <c r="N4463" t="s">
        <v>10101</v>
      </c>
      <c r="Q4463" t="s">
        <v>2178</v>
      </c>
      <c r="R4463" t="s">
        <v>389</v>
      </c>
      <c r="S4463" t="s">
        <v>10102</v>
      </c>
      <c r="T4463" t="s">
        <v>338</v>
      </c>
      <c r="U4463" t="s">
        <v>530</v>
      </c>
      <c r="W4463" t="s">
        <v>10103</v>
      </c>
      <c r="Z4463" t="s">
        <v>10100</v>
      </c>
      <c r="AA4463" t="s">
        <v>10101</v>
      </c>
      <c r="AD4463" t="s">
        <v>2178</v>
      </c>
      <c r="AE4463" t="s">
        <v>389</v>
      </c>
      <c r="AF4463" t="s">
        <v>10102</v>
      </c>
      <c r="AG4463" t="s">
        <v>338</v>
      </c>
      <c r="AH4463" t="s">
        <v>530</v>
      </c>
      <c r="AJ4463" t="s">
        <v>10103</v>
      </c>
      <c r="AL4463" t="s">
        <v>339</v>
      </c>
      <c r="AM4463">
        <v>1</v>
      </c>
      <c r="AN4463">
        <v>1</v>
      </c>
      <c r="AO4463">
        <v>12859</v>
      </c>
      <c r="AQ4463">
        <v>124642</v>
      </c>
      <c r="AR4463">
        <v>5341030</v>
      </c>
      <c r="AS4463" t="s">
        <v>925</v>
      </c>
      <c r="AT4463" t="s">
        <v>926</v>
      </c>
      <c r="AW4463" t="s">
        <v>366</v>
      </c>
      <c r="AX4463" t="s">
        <v>366</v>
      </c>
      <c r="AY4463" t="s">
        <v>345</v>
      </c>
      <c r="AZ4463" t="s">
        <v>346</v>
      </c>
      <c r="BY4463" t="s">
        <v>342</v>
      </c>
      <c r="EQ4463">
        <v>243275</v>
      </c>
      <c r="ER4463" t="s">
        <v>10104</v>
      </c>
      <c r="EV4463">
        <v>17289133</v>
      </c>
      <c r="EW4463">
        <v>928</v>
      </c>
      <c r="EX4463">
        <v>221282</v>
      </c>
      <c r="EY4463" t="s">
        <v>10105</v>
      </c>
      <c r="EZ4463">
        <v>1</v>
      </c>
      <c r="FC4463">
        <v>95385</v>
      </c>
      <c r="FD4463" t="s">
        <v>3531</v>
      </c>
    </row>
    <row r="4464" spans="1:160" x14ac:dyDescent="0.3">
      <c r="A4464" t="str">
        <f>VLOOKUP(B4464,Table2[],3,FALSE)</f>
        <v>Digital</v>
      </c>
      <c r="B4464" t="str">
        <f>IF(OR(ISNUMBER(FIND("QVC",Z4464)),ISNUMBER(FIND("QVC",AL4464))),"QVC",IF(OR(ISNUMBER(FIND("NCO",H4464)),ISNUMBER(FIND("NCO",Y4464))), "NCO", IF(AL4464="consumer","PMD.com",VLOOKUP(LEFT(H4464,2),Tables!$E$1:$F$11,2,FALSE))))</f>
        <v>PMD.com</v>
      </c>
      <c r="C4464">
        <f t="shared" si="210"/>
        <v>53160001</v>
      </c>
      <c r="D4464">
        <f t="shared" si="211"/>
        <v>1</v>
      </c>
      <c r="E4464" t="str">
        <f t="shared" ca="1" si="209"/>
        <v>MTD orders shipped</v>
      </c>
      <c r="F4464" t="s">
        <v>3539</v>
      </c>
      <c r="G4464" t="s">
        <v>335</v>
      </c>
      <c r="H4464" t="s">
        <v>10099</v>
      </c>
      <c r="I4464" s="6">
        <v>44013.381782407407</v>
      </c>
      <c r="J4464" t="s">
        <v>16</v>
      </c>
      <c r="K4464" s="6">
        <v>44013.743379629632</v>
      </c>
      <c r="M4464" t="s">
        <v>10100</v>
      </c>
      <c r="N4464" t="s">
        <v>10101</v>
      </c>
      <c r="Q4464" t="s">
        <v>2178</v>
      </c>
      <c r="R4464" t="s">
        <v>389</v>
      </c>
      <c r="S4464" t="s">
        <v>10102</v>
      </c>
      <c r="T4464" t="s">
        <v>338</v>
      </c>
      <c r="U4464" t="s">
        <v>530</v>
      </c>
      <c r="W4464" t="s">
        <v>10103</v>
      </c>
      <c r="Z4464" t="s">
        <v>10100</v>
      </c>
      <c r="AA4464" t="s">
        <v>10101</v>
      </c>
      <c r="AD4464" t="s">
        <v>2178</v>
      </c>
      <c r="AE4464" t="s">
        <v>389</v>
      </c>
      <c r="AF4464" t="s">
        <v>10102</v>
      </c>
      <c r="AG4464" t="s">
        <v>338</v>
      </c>
      <c r="AH4464" t="s">
        <v>530</v>
      </c>
      <c r="AJ4464" t="s">
        <v>10103</v>
      </c>
      <c r="AL4464" t="s">
        <v>339</v>
      </c>
      <c r="AM4464">
        <v>1</v>
      </c>
      <c r="AN4464">
        <v>1</v>
      </c>
      <c r="AO4464">
        <v>4322</v>
      </c>
      <c r="AQ4464">
        <v>124007</v>
      </c>
      <c r="AR4464">
        <v>53160001</v>
      </c>
      <c r="AS4464" t="s">
        <v>1895</v>
      </c>
      <c r="AT4464" t="s">
        <v>119</v>
      </c>
      <c r="AW4464" t="s">
        <v>340</v>
      </c>
      <c r="AX4464" t="s">
        <v>340</v>
      </c>
      <c r="AY4464" t="s">
        <v>341</v>
      </c>
      <c r="AZ4464">
        <v>0</v>
      </c>
      <c r="BY4464" t="s">
        <v>342</v>
      </c>
      <c r="EQ4464">
        <v>252959</v>
      </c>
      <c r="ER4464" t="s">
        <v>10104</v>
      </c>
      <c r="EV4464">
        <v>17289133</v>
      </c>
      <c r="EW4464">
        <v>928</v>
      </c>
      <c r="EX4464">
        <v>221282</v>
      </c>
      <c r="EY4464" t="s">
        <v>10105</v>
      </c>
      <c r="EZ4464">
        <v>1</v>
      </c>
      <c r="FC4464">
        <v>53160001</v>
      </c>
      <c r="FD4464" t="s">
        <v>119</v>
      </c>
    </row>
    <row r="4465" spans="1:160" x14ac:dyDescent="0.3">
      <c r="A4465" t="str">
        <f>VLOOKUP(B4465,Table2[],3,FALSE)</f>
        <v>Digital</v>
      </c>
      <c r="B4465" t="str">
        <f>IF(OR(ISNUMBER(FIND("QVC",Z4465)),ISNUMBER(FIND("QVC",AL4465))),"QVC",IF(OR(ISNUMBER(FIND("NCO",H4465)),ISNUMBER(FIND("NCO",Y4465))), "NCO", IF(AL4465="consumer","PMD.com",VLOOKUP(LEFT(H4465,2),Tables!$E$1:$F$11,2,FALSE))))</f>
        <v>PMD.com</v>
      </c>
      <c r="C4465">
        <f t="shared" si="210"/>
        <v>5341</v>
      </c>
      <c r="D4465">
        <f t="shared" si="211"/>
        <v>1</v>
      </c>
      <c r="E4465" t="str">
        <f t="shared" ca="1" si="209"/>
        <v>shifted orders shipped</v>
      </c>
      <c r="F4465" t="s">
        <v>3539</v>
      </c>
      <c r="G4465" t="s">
        <v>335</v>
      </c>
      <c r="H4465" t="s">
        <v>2335</v>
      </c>
      <c r="I4465" s="6">
        <v>44007.584328703706</v>
      </c>
      <c r="J4465" t="s">
        <v>16</v>
      </c>
      <c r="K4465" s="6">
        <v>44013.743576388886</v>
      </c>
      <c r="M4465" t="s">
        <v>10106</v>
      </c>
      <c r="N4465" t="s">
        <v>10107</v>
      </c>
      <c r="Q4465" t="s">
        <v>767</v>
      </c>
      <c r="R4465" t="s">
        <v>365</v>
      </c>
      <c r="S4465">
        <v>93111</v>
      </c>
      <c r="T4465" t="s">
        <v>338</v>
      </c>
      <c r="U4465" t="s">
        <v>530</v>
      </c>
      <c r="W4465" t="s">
        <v>10108</v>
      </c>
      <c r="Z4465" t="s">
        <v>10106</v>
      </c>
      <c r="AA4465" t="s">
        <v>10107</v>
      </c>
      <c r="AD4465" t="s">
        <v>767</v>
      </c>
      <c r="AE4465" t="s">
        <v>365</v>
      </c>
      <c r="AF4465">
        <v>93111</v>
      </c>
      <c r="AG4465" t="s">
        <v>338</v>
      </c>
      <c r="AH4465" t="s">
        <v>530</v>
      </c>
      <c r="AJ4465" t="s">
        <v>10108</v>
      </c>
      <c r="AL4465" t="s">
        <v>339</v>
      </c>
      <c r="AM4465">
        <v>1</v>
      </c>
      <c r="AN4465">
        <v>1</v>
      </c>
      <c r="AO4465">
        <v>15156</v>
      </c>
      <c r="AQ4465">
        <v>124187</v>
      </c>
      <c r="AR4465">
        <v>5341</v>
      </c>
      <c r="AS4465" t="s">
        <v>831</v>
      </c>
      <c r="AT4465" t="s">
        <v>82</v>
      </c>
      <c r="AW4465" t="s">
        <v>340</v>
      </c>
      <c r="AX4465" t="s">
        <v>340</v>
      </c>
      <c r="AY4465" t="s">
        <v>345</v>
      </c>
      <c r="AZ4465" t="s">
        <v>346</v>
      </c>
      <c r="BY4465" t="s">
        <v>342</v>
      </c>
      <c r="EQ4465">
        <v>244247</v>
      </c>
      <c r="ER4465" t="s">
        <v>2336</v>
      </c>
      <c r="EV4465">
        <v>17277835</v>
      </c>
      <c r="EW4465">
        <v>928</v>
      </c>
      <c r="EX4465">
        <v>215467</v>
      </c>
      <c r="EY4465" t="s">
        <v>10109</v>
      </c>
      <c r="EZ4465">
        <v>1</v>
      </c>
      <c r="FC4465">
        <v>95009</v>
      </c>
      <c r="FD4465" t="s">
        <v>1169</v>
      </c>
    </row>
    <row r="4466" spans="1:160" x14ac:dyDescent="0.3">
      <c r="A4466" t="str">
        <f>VLOOKUP(B4466,Table2[],3,FALSE)</f>
        <v>Digital</v>
      </c>
      <c r="B4466" t="str">
        <f>IF(OR(ISNUMBER(FIND("QVC",Z4466)),ISNUMBER(FIND("QVC",AL4466))),"QVC",IF(OR(ISNUMBER(FIND("NCO",H4466)),ISNUMBER(FIND("NCO",Y4466))), "NCO", IF(AL4466="consumer","PMD.com",VLOOKUP(LEFT(H4466,2),Tables!$E$1:$F$11,2,FALSE))))</f>
        <v>PMD.com</v>
      </c>
      <c r="C4466">
        <f t="shared" si="210"/>
        <v>53920001</v>
      </c>
      <c r="D4466">
        <f t="shared" si="211"/>
        <v>1</v>
      </c>
      <c r="E4466" t="str">
        <f t="shared" ca="1" si="209"/>
        <v>MTD orders shipped</v>
      </c>
      <c r="F4466" t="s">
        <v>3539</v>
      </c>
      <c r="G4466" t="s">
        <v>335</v>
      </c>
      <c r="H4466" t="s">
        <v>10110</v>
      </c>
      <c r="I4466" s="6">
        <v>44013.401365740741</v>
      </c>
      <c r="J4466" t="s">
        <v>16</v>
      </c>
      <c r="K4466" s="6">
        <v>44013.743576388886</v>
      </c>
      <c r="M4466" t="s">
        <v>10111</v>
      </c>
      <c r="N4466" t="s">
        <v>10112</v>
      </c>
      <c r="Q4466" t="s">
        <v>2300</v>
      </c>
      <c r="R4466" t="s">
        <v>372</v>
      </c>
      <c r="S4466" t="s">
        <v>10113</v>
      </c>
      <c r="T4466" t="s">
        <v>338</v>
      </c>
      <c r="U4466" t="s">
        <v>530</v>
      </c>
      <c r="W4466" t="s">
        <v>10114</v>
      </c>
      <c r="Z4466" t="s">
        <v>10111</v>
      </c>
      <c r="AA4466" t="s">
        <v>10112</v>
      </c>
      <c r="AD4466" t="s">
        <v>2300</v>
      </c>
      <c r="AE4466" t="s">
        <v>372</v>
      </c>
      <c r="AF4466" t="s">
        <v>10113</v>
      </c>
      <c r="AG4466" t="s">
        <v>338</v>
      </c>
      <c r="AH4466" t="s">
        <v>530</v>
      </c>
      <c r="AJ4466" t="s">
        <v>10114</v>
      </c>
      <c r="AL4466" t="s">
        <v>339</v>
      </c>
      <c r="AM4466">
        <v>1</v>
      </c>
      <c r="AN4466">
        <v>1</v>
      </c>
      <c r="AO4466">
        <v>14899</v>
      </c>
      <c r="AQ4466">
        <v>124468</v>
      </c>
      <c r="AR4466">
        <v>53920001</v>
      </c>
      <c r="AS4466" t="s">
        <v>42</v>
      </c>
      <c r="AT4466" t="s">
        <v>40</v>
      </c>
      <c r="AW4466" t="s">
        <v>343</v>
      </c>
      <c r="BY4466" t="s">
        <v>342</v>
      </c>
      <c r="EQ4466">
        <v>247476</v>
      </c>
      <c r="ER4466" t="s">
        <v>10115</v>
      </c>
      <c r="EV4466">
        <v>17289143</v>
      </c>
      <c r="EW4466">
        <v>928</v>
      </c>
      <c r="EX4466">
        <v>221292</v>
      </c>
      <c r="EY4466" t="s">
        <v>10116</v>
      </c>
      <c r="EZ4466">
        <v>1</v>
      </c>
      <c r="FC4466">
        <v>95384</v>
      </c>
      <c r="FD4466" t="s">
        <v>3530</v>
      </c>
    </row>
    <row r="4467" spans="1:160" x14ac:dyDescent="0.3">
      <c r="A4467" t="str">
        <f>VLOOKUP(B4467,Table2[],3,FALSE)</f>
        <v>Digital</v>
      </c>
      <c r="B4467" t="str">
        <f>IF(OR(ISNUMBER(FIND("QVC",Z4467)),ISNUMBER(FIND("QVC",AL4467))),"QVC",IF(OR(ISNUMBER(FIND("NCO",H4467)),ISNUMBER(FIND("NCO",Y4467))), "NCO", IF(AL4467="consumer","PMD.com",VLOOKUP(LEFT(H4467,2),Tables!$E$1:$F$11,2,FALSE))))</f>
        <v>PMD.com</v>
      </c>
      <c r="C4467">
        <f t="shared" si="210"/>
        <v>52430001</v>
      </c>
      <c r="D4467">
        <f t="shared" si="211"/>
        <v>1</v>
      </c>
      <c r="E4467" t="str">
        <f t="shared" ca="1" si="209"/>
        <v>MTD orders shipped</v>
      </c>
      <c r="F4467" t="s">
        <v>3539</v>
      </c>
      <c r="G4467" t="s">
        <v>335</v>
      </c>
      <c r="H4467" t="s">
        <v>10110</v>
      </c>
      <c r="I4467" s="6">
        <v>44013.401365740741</v>
      </c>
      <c r="J4467" t="s">
        <v>16</v>
      </c>
      <c r="K4467" s="6">
        <v>44013.743576388886</v>
      </c>
      <c r="M4467" t="s">
        <v>10111</v>
      </c>
      <c r="N4467" t="s">
        <v>10112</v>
      </c>
      <c r="Q4467" t="s">
        <v>2300</v>
      </c>
      <c r="R4467" t="s">
        <v>372</v>
      </c>
      <c r="S4467" t="s">
        <v>10113</v>
      </c>
      <c r="T4467" t="s">
        <v>338</v>
      </c>
      <c r="U4467" t="s">
        <v>530</v>
      </c>
      <c r="W4467" t="s">
        <v>10114</v>
      </c>
      <c r="Z4467" t="s">
        <v>10111</v>
      </c>
      <c r="AA4467" t="s">
        <v>10112</v>
      </c>
      <c r="AD4467" t="s">
        <v>2300</v>
      </c>
      <c r="AE4467" t="s">
        <v>372</v>
      </c>
      <c r="AF4467" t="s">
        <v>10113</v>
      </c>
      <c r="AG4467" t="s">
        <v>338</v>
      </c>
      <c r="AH4467" t="s">
        <v>530</v>
      </c>
      <c r="AJ4467" t="s">
        <v>10114</v>
      </c>
      <c r="AL4467" t="s">
        <v>339</v>
      </c>
      <c r="AM4467">
        <v>1</v>
      </c>
      <c r="AN4467">
        <v>1</v>
      </c>
      <c r="AO4467">
        <v>12063</v>
      </c>
      <c r="AQ4467">
        <v>127155</v>
      </c>
      <c r="AR4467">
        <v>52430001</v>
      </c>
      <c r="AS4467" t="s">
        <v>927</v>
      </c>
      <c r="AT4467" t="s">
        <v>75</v>
      </c>
      <c r="AW4467" t="s">
        <v>340</v>
      </c>
      <c r="AX4467" t="s">
        <v>340</v>
      </c>
      <c r="AY4467" t="s">
        <v>357</v>
      </c>
      <c r="AZ4467" t="s">
        <v>363</v>
      </c>
      <c r="BY4467" t="s">
        <v>342</v>
      </c>
      <c r="EQ4467">
        <v>249990</v>
      </c>
      <c r="ER4467" t="s">
        <v>10115</v>
      </c>
      <c r="EV4467">
        <v>17289143</v>
      </c>
      <c r="EW4467">
        <v>928</v>
      </c>
      <c r="EX4467">
        <v>221292</v>
      </c>
      <c r="EY4467" t="s">
        <v>10116</v>
      </c>
      <c r="EZ4467">
        <v>1</v>
      </c>
      <c r="FC4467">
        <v>95384</v>
      </c>
      <c r="FD4467" t="s">
        <v>3530</v>
      </c>
    </row>
    <row r="4468" spans="1:160" x14ac:dyDescent="0.3">
      <c r="A4468" t="str">
        <f>VLOOKUP(B4468,Table2[],3,FALSE)</f>
        <v>Digital</v>
      </c>
      <c r="B4468" t="str">
        <f>IF(OR(ISNUMBER(FIND("QVC",Z4468)),ISNUMBER(FIND("QVC",AL4468))),"QVC",IF(OR(ISNUMBER(FIND("NCO",H4468)),ISNUMBER(FIND("NCO",Y4468))), "NCO", IF(AL4468="consumer","PMD.com",VLOOKUP(LEFT(H4468,2),Tables!$E$1:$F$11,2,FALSE))))</f>
        <v>PMD.com</v>
      </c>
      <c r="C4468">
        <f t="shared" si="210"/>
        <v>52430001</v>
      </c>
      <c r="D4468">
        <f t="shared" si="211"/>
        <v>1</v>
      </c>
      <c r="E4468" t="str">
        <f t="shared" ca="1" si="209"/>
        <v>MTD orders shipped</v>
      </c>
      <c r="F4468" t="s">
        <v>3539</v>
      </c>
      <c r="G4468" t="s">
        <v>335</v>
      </c>
      <c r="H4468" t="s">
        <v>10110</v>
      </c>
      <c r="I4468" s="6">
        <v>44013.401365740741</v>
      </c>
      <c r="J4468" t="s">
        <v>16</v>
      </c>
      <c r="K4468" s="6">
        <v>44013.743576388886</v>
      </c>
      <c r="M4468" t="s">
        <v>10111</v>
      </c>
      <c r="N4468" t="s">
        <v>10112</v>
      </c>
      <c r="Q4468" t="s">
        <v>2300</v>
      </c>
      <c r="R4468" t="s">
        <v>372</v>
      </c>
      <c r="S4468" t="s">
        <v>10113</v>
      </c>
      <c r="T4468" t="s">
        <v>338</v>
      </c>
      <c r="U4468" t="s">
        <v>530</v>
      </c>
      <c r="W4468" t="s">
        <v>10114</v>
      </c>
      <c r="Z4468" t="s">
        <v>10111</v>
      </c>
      <c r="AA4468" t="s">
        <v>10112</v>
      </c>
      <c r="AD4468" t="s">
        <v>2300</v>
      </c>
      <c r="AE4468" t="s">
        <v>372</v>
      </c>
      <c r="AF4468" t="s">
        <v>10113</v>
      </c>
      <c r="AG4468" t="s">
        <v>338</v>
      </c>
      <c r="AH4468" t="s">
        <v>530</v>
      </c>
      <c r="AJ4468" t="s">
        <v>10114</v>
      </c>
      <c r="AL4468" t="s">
        <v>339</v>
      </c>
      <c r="AM4468">
        <v>1</v>
      </c>
      <c r="AN4468">
        <v>1</v>
      </c>
      <c r="AO4468">
        <v>12063</v>
      </c>
      <c r="AQ4468">
        <v>127155</v>
      </c>
      <c r="AR4468">
        <v>52430001</v>
      </c>
      <c r="AS4468" t="s">
        <v>927</v>
      </c>
      <c r="AT4468" t="s">
        <v>75</v>
      </c>
      <c r="AW4468" t="s">
        <v>340</v>
      </c>
      <c r="AX4468" t="s">
        <v>340</v>
      </c>
      <c r="AY4468" t="s">
        <v>357</v>
      </c>
      <c r="AZ4468" t="s">
        <v>363</v>
      </c>
      <c r="BY4468" t="s">
        <v>342</v>
      </c>
      <c r="EQ4468">
        <v>249990</v>
      </c>
      <c r="ER4468" t="s">
        <v>10115</v>
      </c>
      <c r="EV4468">
        <v>17289143</v>
      </c>
      <c r="EW4468">
        <v>928</v>
      </c>
      <c r="EX4468">
        <v>221292</v>
      </c>
      <c r="EY4468" t="s">
        <v>10116</v>
      </c>
      <c r="EZ4468">
        <v>1</v>
      </c>
      <c r="FC4468">
        <v>52430001</v>
      </c>
      <c r="FD4468" t="s">
        <v>75</v>
      </c>
    </row>
    <row r="4469" spans="1:160" x14ac:dyDescent="0.3">
      <c r="A4469" t="str">
        <f>VLOOKUP(B4469,Table2[],3,FALSE)</f>
        <v>Digital</v>
      </c>
      <c r="B4469" t="str">
        <f>IF(OR(ISNUMBER(FIND("QVC",Z4469)),ISNUMBER(FIND("QVC",AL4469))),"QVC",IF(OR(ISNUMBER(FIND("NCO",H4469)),ISNUMBER(FIND("NCO",Y4469))), "NCO", IF(AL4469="consumer","PMD.com",VLOOKUP(LEFT(H4469,2),Tables!$E$1:$F$11,2,FALSE))))</f>
        <v>PMD.com</v>
      </c>
      <c r="C4469">
        <f t="shared" si="210"/>
        <v>52710001</v>
      </c>
      <c r="D4469">
        <f t="shared" si="211"/>
        <v>1</v>
      </c>
      <c r="E4469" t="str">
        <f t="shared" ca="1" si="209"/>
        <v>MTD orders shipped</v>
      </c>
      <c r="F4469" t="s">
        <v>3539</v>
      </c>
      <c r="G4469" t="s">
        <v>335</v>
      </c>
      <c r="H4469" t="s">
        <v>10110</v>
      </c>
      <c r="I4469" s="6">
        <v>44013.401365740741</v>
      </c>
      <c r="J4469" t="s">
        <v>16</v>
      </c>
      <c r="K4469" s="6">
        <v>44013.743576388886</v>
      </c>
      <c r="M4469" t="s">
        <v>10111</v>
      </c>
      <c r="N4469" t="s">
        <v>10112</v>
      </c>
      <c r="Q4469" t="s">
        <v>2300</v>
      </c>
      <c r="R4469" t="s">
        <v>372</v>
      </c>
      <c r="S4469" t="s">
        <v>10113</v>
      </c>
      <c r="T4469" t="s">
        <v>338</v>
      </c>
      <c r="U4469" t="s">
        <v>530</v>
      </c>
      <c r="W4469" t="s">
        <v>10114</v>
      </c>
      <c r="Z4469" t="s">
        <v>10111</v>
      </c>
      <c r="AA4469" t="s">
        <v>10112</v>
      </c>
      <c r="AD4469" t="s">
        <v>2300</v>
      </c>
      <c r="AE4469" t="s">
        <v>372</v>
      </c>
      <c r="AF4469" t="s">
        <v>10113</v>
      </c>
      <c r="AG4469" t="s">
        <v>338</v>
      </c>
      <c r="AH4469" t="s">
        <v>530</v>
      </c>
      <c r="AJ4469" t="s">
        <v>10114</v>
      </c>
      <c r="AL4469" t="s">
        <v>339</v>
      </c>
      <c r="AM4469">
        <v>1</v>
      </c>
      <c r="AN4469">
        <v>1</v>
      </c>
      <c r="AO4469">
        <v>3399</v>
      </c>
      <c r="AQ4469">
        <v>124439</v>
      </c>
      <c r="AR4469">
        <v>52710001</v>
      </c>
      <c r="AS4469" t="s">
        <v>150</v>
      </c>
      <c r="AT4469" t="s">
        <v>151</v>
      </c>
      <c r="AW4469" t="s">
        <v>340</v>
      </c>
      <c r="AX4469" t="s">
        <v>340</v>
      </c>
      <c r="AY4469" t="s">
        <v>382</v>
      </c>
      <c r="AZ4469">
        <v>0</v>
      </c>
      <c r="BY4469" t="s">
        <v>342</v>
      </c>
      <c r="EQ4469">
        <v>249198</v>
      </c>
      <c r="ER4469" t="s">
        <v>10115</v>
      </c>
      <c r="EV4469">
        <v>17289143</v>
      </c>
      <c r="EW4469">
        <v>928</v>
      </c>
      <c r="EX4469">
        <v>221292</v>
      </c>
      <c r="EY4469" t="s">
        <v>10116</v>
      </c>
      <c r="EZ4469">
        <v>1</v>
      </c>
      <c r="FC4469">
        <v>52710001</v>
      </c>
      <c r="FD4469" t="s">
        <v>151</v>
      </c>
    </row>
    <row r="4470" spans="1:160" x14ac:dyDescent="0.3">
      <c r="A4470" t="str">
        <f>VLOOKUP(B4470,Table2[],3,FALSE)</f>
        <v>Digital</v>
      </c>
      <c r="B4470" t="str">
        <f>IF(OR(ISNUMBER(FIND("QVC",Z4470)),ISNUMBER(FIND("QVC",AL4470))),"QVC",IF(OR(ISNUMBER(FIND("NCO",H4470)),ISNUMBER(FIND("NCO",Y4470))), "NCO", IF(AL4470="consumer","PMD.com",VLOOKUP(LEFT(H4470,2),Tables!$E$1:$F$11,2,FALSE))))</f>
        <v>PMD.com</v>
      </c>
      <c r="C4470">
        <f t="shared" si="210"/>
        <v>51090001</v>
      </c>
      <c r="D4470">
        <f t="shared" si="211"/>
        <v>1</v>
      </c>
      <c r="E4470" t="str">
        <f t="shared" ca="1" si="209"/>
        <v>shifted orders shipped</v>
      </c>
      <c r="F4470" t="s">
        <v>3539</v>
      </c>
      <c r="G4470" t="s">
        <v>335</v>
      </c>
      <c r="H4470" t="s">
        <v>2335</v>
      </c>
      <c r="I4470" s="6">
        <v>44007.584328703706</v>
      </c>
      <c r="J4470" t="s">
        <v>16</v>
      </c>
      <c r="K4470" s="6">
        <v>44013.743576388886</v>
      </c>
      <c r="M4470" t="s">
        <v>10106</v>
      </c>
      <c r="N4470" t="s">
        <v>10107</v>
      </c>
      <c r="Q4470" t="s">
        <v>767</v>
      </c>
      <c r="R4470" t="s">
        <v>365</v>
      </c>
      <c r="S4470">
        <v>93111</v>
      </c>
      <c r="T4470" t="s">
        <v>338</v>
      </c>
      <c r="U4470" t="s">
        <v>530</v>
      </c>
      <c r="W4470" t="s">
        <v>10108</v>
      </c>
      <c r="Z4470" t="s">
        <v>10106</v>
      </c>
      <c r="AA4470" t="s">
        <v>10107</v>
      </c>
      <c r="AD4470" t="s">
        <v>767</v>
      </c>
      <c r="AE4470" t="s">
        <v>365</v>
      </c>
      <c r="AF4470">
        <v>93111</v>
      </c>
      <c r="AG4470" t="s">
        <v>338</v>
      </c>
      <c r="AH4470" t="s">
        <v>530</v>
      </c>
      <c r="AJ4470" t="s">
        <v>10108</v>
      </c>
      <c r="AL4470" t="s">
        <v>339</v>
      </c>
      <c r="AM4470">
        <v>1</v>
      </c>
      <c r="AN4470">
        <v>1</v>
      </c>
      <c r="AO4470">
        <v>4885</v>
      </c>
      <c r="AQ4470">
        <v>124202</v>
      </c>
      <c r="AR4470">
        <v>51090001</v>
      </c>
      <c r="AS4470" t="s">
        <v>1986</v>
      </c>
      <c r="AT4470" t="s">
        <v>60</v>
      </c>
      <c r="AW4470" t="s">
        <v>340</v>
      </c>
      <c r="AX4470" t="s">
        <v>340</v>
      </c>
      <c r="AY4470" t="s">
        <v>357</v>
      </c>
      <c r="AZ4470" t="s">
        <v>361</v>
      </c>
      <c r="BY4470" t="s">
        <v>342</v>
      </c>
      <c r="EQ4470">
        <v>250831</v>
      </c>
      <c r="ER4470" t="s">
        <v>2336</v>
      </c>
      <c r="EV4470">
        <v>17277835</v>
      </c>
      <c r="EW4470">
        <v>928</v>
      </c>
      <c r="EX4470">
        <v>215467</v>
      </c>
      <c r="EY4470" t="s">
        <v>10109</v>
      </c>
      <c r="EZ4470">
        <v>1</v>
      </c>
      <c r="FC4470">
        <v>95009</v>
      </c>
      <c r="FD4470" t="s">
        <v>1169</v>
      </c>
    </row>
    <row r="4471" spans="1:160" x14ac:dyDescent="0.3">
      <c r="A4471" t="str">
        <f>VLOOKUP(B4471,Table2[],3,FALSE)</f>
        <v>Digital</v>
      </c>
      <c r="B4471" t="str">
        <f>IF(OR(ISNUMBER(FIND("QVC",Z4471)),ISNUMBER(FIND("QVC",AL4471))),"QVC",IF(OR(ISNUMBER(FIND("NCO",H4471)),ISNUMBER(FIND("NCO",Y4471))), "NCO", IF(AL4471="consumer","PMD.com",VLOOKUP(LEFT(H4471,2),Tables!$E$1:$F$11,2,FALSE))))</f>
        <v>PMD.com</v>
      </c>
      <c r="C4471">
        <f t="shared" si="210"/>
        <v>51090030</v>
      </c>
      <c r="D4471">
        <f t="shared" si="211"/>
        <v>1</v>
      </c>
      <c r="E4471" t="str">
        <f t="shared" ca="1" si="209"/>
        <v>MTD orders shipped</v>
      </c>
      <c r="F4471" t="s">
        <v>3539</v>
      </c>
      <c r="G4471" t="s">
        <v>335</v>
      </c>
      <c r="H4471" t="s">
        <v>10110</v>
      </c>
      <c r="I4471" s="6">
        <v>44013.401365740741</v>
      </c>
      <c r="J4471" t="s">
        <v>16</v>
      </c>
      <c r="K4471" s="6">
        <v>44013.743576388886</v>
      </c>
      <c r="M4471" t="s">
        <v>10111</v>
      </c>
      <c r="N4471" t="s">
        <v>10112</v>
      </c>
      <c r="Q4471" t="s">
        <v>2300</v>
      </c>
      <c r="R4471" t="s">
        <v>372</v>
      </c>
      <c r="S4471" t="s">
        <v>10113</v>
      </c>
      <c r="T4471" t="s">
        <v>338</v>
      </c>
      <c r="U4471" t="s">
        <v>530</v>
      </c>
      <c r="W4471" t="s">
        <v>10114</v>
      </c>
      <c r="Z4471" t="s">
        <v>10111</v>
      </c>
      <c r="AA4471" t="s">
        <v>10112</v>
      </c>
      <c r="AD4471" t="s">
        <v>2300</v>
      </c>
      <c r="AE4471" t="s">
        <v>372</v>
      </c>
      <c r="AF4471" t="s">
        <v>10113</v>
      </c>
      <c r="AG4471" t="s">
        <v>338</v>
      </c>
      <c r="AH4471" t="s">
        <v>530</v>
      </c>
      <c r="AJ4471" t="s">
        <v>10114</v>
      </c>
      <c r="AL4471" t="s">
        <v>339</v>
      </c>
      <c r="AM4471">
        <v>1</v>
      </c>
      <c r="AN4471">
        <v>1</v>
      </c>
      <c r="AO4471">
        <v>6688</v>
      </c>
      <c r="AQ4471">
        <v>125960</v>
      </c>
      <c r="AR4471">
        <v>51090030</v>
      </c>
      <c r="AS4471" t="s">
        <v>3043</v>
      </c>
      <c r="AT4471" t="s">
        <v>628</v>
      </c>
      <c r="AW4471" t="s">
        <v>343</v>
      </c>
      <c r="BY4471" t="s">
        <v>342</v>
      </c>
      <c r="BZ4471" t="b">
        <v>0</v>
      </c>
      <c r="EQ4471">
        <v>243047</v>
      </c>
      <c r="ER4471" t="s">
        <v>10115</v>
      </c>
      <c r="EV4471">
        <v>17289143</v>
      </c>
      <c r="EW4471">
        <v>928</v>
      </c>
      <c r="EX4471">
        <v>221292</v>
      </c>
      <c r="EY4471" t="s">
        <v>10116</v>
      </c>
      <c r="EZ4471">
        <v>1</v>
      </c>
      <c r="FC4471">
        <v>95384</v>
      </c>
      <c r="FD4471" t="s">
        <v>3530</v>
      </c>
    </row>
    <row r="4472" spans="1:160" x14ac:dyDescent="0.3">
      <c r="A4472" t="str">
        <f>VLOOKUP(B4472,Table2[],3,FALSE)</f>
        <v>Digital</v>
      </c>
      <c r="B4472" t="str">
        <f>IF(OR(ISNUMBER(FIND("QVC",Z4472)),ISNUMBER(FIND("QVC",AL4472))),"QVC",IF(OR(ISNUMBER(FIND("NCO",H4472)),ISNUMBER(FIND("NCO",Y4472))), "NCO", IF(AL4472="consumer","PMD.com",VLOOKUP(LEFT(H4472,2),Tables!$E$1:$F$11,2,FALSE))))</f>
        <v>PMD.com</v>
      </c>
      <c r="C4472">
        <f t="shared" si="210"/>
        <v>51090030</v>
      </c>
      <c r="D4472">
        <f t="shared" si="211"/>
        <v>1</v>
      </c>
      <c r="E4472" t="str">
        <f t="shared" ca="1" si="209"/>
        <v>MTD orders shipped</v>
      </c>
      <c r="F4472" t="s">
        <v>3539</v>
      </c>
      <c r="G4472" t="s">
        <v>335</v>
      </c>
      <c r="H4472" t="s">
        <v>10117</v>
      </c>
      <c r="I4472" s="6">
        <v>44013.439062500001</v>
      </c>
      <c r="J4472" t="s">
        <v>16</v>
      </c>
      <c r="K4472" s="6">
        <v>44013.743657407409</v>
      </c>
      <c r="M4472" t="s">
        <v>10118</v>
      </c>
      <c r="N4472" t="s">
        <v>10119</v>
      </c>
      <c r="Q4472" t="s">
        <v>651</v>
      </c>
      <c r="R4472" t="s">
        <v>360</v>
      </c>
      <c r="S4472">
        <v>28461</v>
      </c>
      <c r="T4472" t="s">
        <v>338</v>
      </c>
      <c r="U4472" t="s">
        <v>530</v>
      </c>
      <c r="W4472" t="s">
        <v>10120</v>
      </c>
      <c r="Z4472" t="s">
        <v>10118</v>
      </c>
      <c r="AA4472" t="s">
        <v>10119</v>
      </c>
      <c r="AD4472" t="s">
        <v>651</v>
      </c>
      <c r="AE4472" t="s">
        <v>360</v>
      </c>
      <c r="AF4472">
        <v>28461</v>
      </c>
      <c r="AG4472" t="s">
        <v>338</v>
      </c>
      <c r="AH4472" t="s">
        <v>530</v>
      </c>
      <c r="AJ4472" t="s">
        <v>10120</v>
      </c>
      <c r="AL4472" t="s">
        <v>339</v>
      </c>
      <c r="AM4472">
        <v>1</v>
      </c>
      <c r="AN4472">
        <v>1</v>
      </c>
      <c r="AO4472">
        <v>6688</v>
      </c>
      <c r="AQ4472">
        <v>125960</v>
      </c>
      <c r="AR4472">
        <v>51090030</v>
      </c>
      <c r="AS4472" t="s">
        <v>3043</v>
      </c>
      <c r="AT4472" t="s">
        <v>628</v>
      </c>
      <c r="AW4472" t="s">
        <v>343</v>
      </c>
      <c r="BY4472" t="s">
        <v>342</v>
      </c>
      <c r="BZ4472" t="b">
        <v>0</v>
      </c>
      <c r="EQ4472">
        <v>243047</v>
      </c>
      <c r="ER4472" t="s">
        <v>10121</v>
      </c>
      <c r="EV4472">
        <v>17289164</v>
      </c>
      <c r="EW4472">
        <v>928</v>
      </c>
      <c r="EX4472">
        <v>221313</v>
      </c>
      <c r="EY4472" t="s">
        <v>10122</v>
      </c>
      <c r="EZ4472">
        <v>1</v>
      </c>
      <c r="FC4472">
        <v>95385</v>
      </c>
      <c r="FD4472" t="s">
        <v>3531</v>
      </c>
    </row>
    <row r="4473" spans="1:160" x14ac:dyDescent="0.3">
      <c r="A4473" t="str">
        <f>VLOOKUP(B4473,Table2[],3,FALSE)</f>
        <v>Digital</v>
      </c>
      <c r="B4473" t="str">
        <f>IF(OR(ISNUMBER(FIND("QVC",Z4473)),ISNUMBER(FIND("QVC",AL4473))),"QVC",IF(OR(ISNUMBER(FIND("NCO",H4473)),ISNUMBER(FIND("NCO",Y4473))), "NCO", IF(AL4473="consumer","PMD.com",VLOOKUP(LEFT(H4473,2),Tables!$E$1:$F$11,2,FALSE))))</f>
        <v>PMD.com</v>
      </c>
      <c r="C4473">
        <f t="shared" si="210"/>
        <v>52430001</v>
      </c>
      <c r="D4473">
        <f t="shared" si="211"/>
        <v>1</v>
      </c>
      <c r="E4473" t="str">
        <f t="shared" ca="1" si="209"/>
        <v>MTD orders shipped</v>
      </c>
      <c r="F4473" t="s">
        <v>3539</v>
      </c>
      <c r="G4473" t="s">
        <v>335</v>
      </c>
      <c r="H4473" t="s">
        <v>10117</v>
      </c>
      <c r="I4473" s="6">
        <v>44013.439062500001</v>
      </c>
      <c r="J4473" t="s">
        <v>16</v>
      </c>
      <c r="K4473" s="6">
        <v>44013.743657407409</v>
      </c>
      <c r="M4473" t="s">
        <v>10118</v>
      </c>
      <c r="N4473" t="s">
        <v>10119</v>
      </c>
      <c r="Q4473" t="s">
        <v>651</v>
      </c>
      <c r="R4473" t="s">
        <v>360</v>
      </c>
      <c r="S4473">
        <v>28461</v>
      </c>
      <c r="T4473" t="s">
        <v>338</v>
      </c>
      <c r="U4473" t="s">
        <v>530</v>
      </c>
      <c r="W4473" t="s">
        <v>10120</v>
      </c>
      <c r="Z4473" t="s">
        <v>10118</v>
      </c>
      <c r="AA4473" t="s">
        <v>10119</v>
      </c>
      <c r="AD4473" t="s">
        <v>651</v>
      </c>
      <c r="AE4473" t="s">
        <v>360</v>
      </c>
      <c r="AF4473">
        <v>28461</v>
      </c>
      <c r="AG4473" t="s">
        <v>338</v>
      </c>
      <c r="AH4473" t="s">
        <v>530</v>
      </c>
      <c r="AJ4473" t="s">
        <v>10120</v>
      </c>
      <c r="AL4473" t="s">
        <v>339</v>
      </c>
      <c r="AM4473">
        <v>1</v>
      </c>
      <c r="AN4473">
        <v>1</v>
      </c>
      <c r="AO4473">
        <v>12063</v>
      </c>
      <c r="AQ4473">
        <v>127155</v>
      </c>
      <c r="AR4473">
        <v>52430001</v>
      </c>
      <c r="AS4473" t="s">
        <v>927</v>
      </c>
      <c r="AT4473" t="s">
        <v>75</v>
      </c>
      <c r="AW4473" t="s">
        <v>340</v>
      </c>
      <c r="AX4473" t="s">
        <v>340</v>
      </c>
      <c r="AY4473" t="s">
        <v>357</v>
      </c>
      <c r="AZ4473" t="s">
        <v>363</v>
      </c>
      <c r="BY4473" t="s">
        <v>342</v>
      </c>
      <c r="EQ4473">
        <v>249990</v>
      </c>
      <c r="ER4473" t="s">
        <v>10121</v>
      </c>
      <c r="EV4473">
        <v>17289164</v>
      </c>
      <c r="EW4473">
        <v>928</v>
      </c>
      <c r="EX4473">
        <v>221313</v>
      </c>
      <c r="EY4473" t="s">
        <v>10122</v>
      </c>
      <c r="EZ4473">
        <v>1</v>
      </c>
      <c r="FC4473">
        <v>95385</v>
      </c>
      <c r="FD4473" t="s">
        <v>3531</v>
      </c>
    </row>
    <row r="4474" spans="1:160" x14ac:dyDescent="0.3">
      <c r="A4474" t="str">
        <f>VLOOKUP(B4474,Table2[],3,FALSE)</f>
        <v>Digital</v>
      </c>
      <c r="B4474" t="str">
        <f>IF(OR(ISNUMBER(FIND("QVC",Z4474)),ISNUMBER(FIND("QVC",AL4474))),"QVC",IF(OR(ISNUMBER(FIND("NCO",H4474)),ISNUMBER(FIND("NCO",Y4474))), "NCO", IF(AL4474="consumer","PMD.com",VLOOKUP(LEFT(H4474,2),Tables!$E$1:$F$11,2,FALSE))))</f>
        <v>PMD.com</v>
      </c>
      <c r="C4474">
        <f t="shared" si="210"/>
        <v>53450011</v>
      </c>
      <c r="D4474">
        <f t="shared" si="211"/>
        <v>1</v>
      </c>
      <c r="E4474" t="str">
        <f t="shared" ca="1" si="209"/>
        <v>MTD orders shipped</v>
      </c>
      <c r="F4474" t="s">
        <v>3539</v>
      </c>
      <c r="G4474" t="s">
        <v>335</v>
      </c>
      <c r="H4474" t="s">
        <v>10117</v>
      </c>
      <c r="I4474" s="6">
        <v>44013.439062500001</v>
      </c>
      <c r="J4474" t="s">
        <v>16</v>
      </c>
      <c r="K4474" s="6">
        <v>44013.743657407409</v>
      </c>
      <c r="M4474" t="s">
        <v>10118</v>
      </c>
      <c r="N4474" t="s">
        <v>10119</v>
      </c>
      <c r="Q4474" t="s">
        <v>651</v>
      </c>
      <c r="R4474" t="s">
        <v>360</v>
      </c>
      <c r="S4474">
        <v>28461</v>
      </c>
      <c r="T4474" t="s">
        <v>338</v>
      </c>
      <c r="U4474" t="s">
        <v>530</v>
      </c>
      <c r="W4474" t="s">
        <v>10120</v>
      </c>
      <c r="Z4474" t="s">
        <v>10118</v>
      </c>
      <c r="AA4474" t="s">
        <v>10119</v>
      </c>
      <c r="AD4474" t="s">
        <v>651</v>
      </c>
      <c r="AE4474" t="s">
        <v>360</v>
      </c>
      <c r="AF4474">
        <v>28461</v>
      </c>
      <c r="AG4474" t="s">
        <v>338</v>
      </c>
      <c r="AH4474" t="s">
        <v>530</v>
      </c>
      <c r="AJ4474" t="s">
        <v>10120</v>
      </c>
      <c r="AL4474" t="s">
        <v>339</v>
      </c>
      <c r="AM4474">
        <v>1</v>
      </c>
      <c r="AN4474">
        <v>1</v>
      </c>
      <c r="AO4474">
        <v>15200</v>
      </c>
      <c r="AQ4474">
        <v>124724</v>
      </c>
      <c r="AR4474">
        <v>53450011</v>
      </c>
      <c r="AS4474" t="s">
        <v>2807</v>
      </c>
      <c r="AT4474" t="s">
        <v>96</v>
      </c>
      <c r="AW4474" t="s">
        <v>340</v>
      </c>
      <c r="AX4474" t="s">
        <v>340</v>
      </c>
      <c r="AY4474" t="s">
        <v>345</v>
      </c>
      <c r="AZ4474">
        <v>0</v>
      </c>
      <c r="BY4474" t="s">
        <v>342</v>
      </c>
      <c r="EQ4474">
        <v>253372</v>
      </c>
      <c r="ER4474" t="s">
        <v>10121</v>
      </c>
      <c r="EV4474">
        <v>17289164</v>
      </c>
      <c r="EW4474">
        <v>928</v>
      </c>
      <c r="EX4474">
        <v>221313</v>
      </c>
      <c r="EY4474" t="s">
        <v>10122</v>
      </c>
      <c r="EZ4474">
        <v>1</v>
      </c>
      <c r="FC4474">
        <v>53450011</v>
      </c>
      <c r="FD4474" t="s">
        <v>96</v>
      </c>
    </row>
    <row r="4475" spans="1:160" x14ac:dyDescent="0.3">
      <c r="A4475" t="str">
        <f>VLOOKUP(B4475,Table2[],3,FALSE)</f>
        <v>Digital</v>
      </c>
      <c r="B4475" t="str">
        <f>IF(OR(ISNUMBER(FIND("QVC",Z4475)),ISNUMBER(FIND("QVC",AL4475))),"QVC",IF(OR(ISNUMBER(FIND("NCO",H4475)),ISNUMBER(FIND("NCO",Y4475))), "NCO", IF(AL4475="consumer","PMD.com",VLOOKUP(LEFT(H4475,2),Tables!$E$1:$F$11,2,FALSE))))</f>
        <v>PMD.com</v>
      </c>
      <c r="C4475">
        <f t="shared" si="210"/>
        <v>53920001</v>
      </c>
      <c r="D4475">
        <f t="shared" si="211"/>
        <v>1</v>
      </c>
      <c r="E4475" t="str">
        <f t="shared" ca="1" si="209"/>
        <v>MTD orders shipped</v>
      </c>
      <c r="F4475" t="s">
        <v>3539</v>
      </c>
      <c r="G4475" t="s">
        <v>335</v>
      </c>
      <c r="H4475" t="s">
        <v>10117</v>
      </c>
      <c r="I4475" s="6">
        <v>44013.439062500001</v>
      </c>
      <c r="J4475" t="s">
        <v>16</v>
      </c>
      <c r="K4475" s="6">
        <v>44013.743657407409</v>
      </c>
      <c r="M4475" t="s">
        <v>10118</v>
      </c>
      <c r="N4475" t="s">
        <v>10119</v>
      </c>
      <c r="Q4475" t="s">
        <v>651</v>
      </c>
      <c r="R4475" t="s">
        <v>360</v>
      </c>
      <c r="S4475">
        <v>28461</v>
      </c>
      <c r="T4475" t="s">
        <v>338</v>
      </c>
      <c r="U4475" t="s">
        <v>530</v>
      </c>
      <c r="W4475" t="s">
        <v>10120</v>
      </c>
      <c r="Z4475" t="s">
        <v>10118</v>
      </c>
      <c r="AA4475" t="s">
        <v>10119</v>
      </c>
      <c r="AD4475" t="s">
        <v>651</v>
      </c>
      <c r="AE4475" t="s">
        <v>360</v>
      </c>
      <c r="AF4475">
        <v>28461</v>
      </c>
      <c r="AG4475" t="s">
        <v>338</v>
      </c>
      <c r="AH4475" t="s">
        <v>530</v>
      </c>
      <c r="AJ4475" t="s">
        <v>10120</v>
      </c>
      <c r="AL4475" t="s">
        <v>339</v>
      </c>
      <c r="AM4475">
        <v>1</v>
      </c>
      <c r="AN4475">
        <v>1</v>
      </c>
      <c r="AO4475">
        <v>14899</v>
      </c>
      <c r="AQ4475">
        <v>124468</v>
      </c>
      <c r="AR4475">
        <v>53920001</v>
      </c>
      <c r="AS4475" t="s">
        <v>42</v>
      </c>
      <c r="AT4475" t="s">
        <v>40</v>
      </c>
      <c r="AW4475" t="s">
        <v>343</v>
      </c>
      <c r="BY4475" t="s">
        <v>342</v>
      </c>
      <c r="EQ4475">
        <v>247476</v>
      </c>
      <c r="ER4475" t="s">
        <v>10121</v>
      </c>
      <c r="EV4475">
        <v>17289164</v>
      </c>
      <c r="EW4475">
        <v>928</v>
      </c>
      <c r="EX4475">
        <v>221313</v>
      </c>
      <c r="EY4475" t="s">
        <v>10122</v>
      </c>
      <c r="EZ4475">
        <v>1</v>
      </c>
      <c r="FC4475">
        <v>95385</v>
      </c>
      <c r="FD4475" t="s">
        <v>3531</v>
      </c>
    </row>
    <row r="4476" spans="1:160" x14ac:dyDescent="0.3">
      <c r="A4476" t="str">
        <f>VLOOKUP(B4476,Table2[],3,FALSE)</f>
        <v>Digital</v>
      </c>
      <c r="B4476" t="str">
        <f>IF(OR(ISNUMBER(FIND("QVC",Z4476)),ISNUMBER(FIND("QVC",AL4476))),"QVC",IF(OR(ISNUMBER(FIND("NCO",H4476)),ISNUMBER(FIND("NCO",Y4476))), "NCO", IF(AL4476="consumer","PMD.com",VLOOKUP(LEFT(H4476,2),Tables!$E$1:$F$11,2,FALSE))))</f>
        <v>PMD.com</v>
      </c>
      <c r="C4476">
        <f t="shared" si="210"/>
        <v>5341030</v>
      </c>
      <c r="D4476">
        <f t="shared" si="211"/>
        <v>1</v>
      </c>
      <c r="E4476" t="str">
        <f t="shared" ca="1" si="209"/>
        <v>MTD orders shipped</v>
      </c>
      <c r="F4476" t="s">
        <v>3539</v>
      </c>
      <c r="G4476" t="s">
        <v>335</v>
      </c>
      <c r="H4476" t="s">
        <v>10117</v>
      </c>
      <c r="I4476" s="6">
        <v>44013.439062500001</v>
      </c>
      <c r="J4476" t="s">
        <v>16</v>
      </c>
      <c r="K4476" s="6">
        <v>44013.743657407409</v>
      </c>
      <c r="M4476" t="s">
        <v>10118</v>
      </c>
      <c r="N4476" t="s">
        <v>10119</v>
      </c>
      <c r="Q4476" t="s">
        <v>651</v>
      </c>
      <c r="R4476" t="s">
        <v>360</v>
      </c>
      <c r="S4476">
        <v>28461</v>
      </c>
      <c r="T4476" t="s">
        <v>338</v>
      </c>
      <c r="U4476" t="s">
        <v>530</v>
      </c>
      <c r="W4476" t="s">
        <v>10120</v>
      </c>
      <c r="Z4476" t="s">
        <v>10118</v>
      </c>
      <c r="AA4476" t="s">
        <v>10119</v>
      </c>
      <c r="AD4476" t="s">
        <v>651</v>
      </c>
      <c r="AE4476" t="s">
        <v>360</v>
      </c>
      <c r="AF4476">
        <v>28461</v>
      </c>
      <c r="AG4476" t="s">
        <v>338</v>
      </c>
      <c r="AH4476" t="s">
        <v>530</v>
      </c>
      <c r="AJ4476" t="s">
        <v>10120</v>
      </c>
      <c r="AL4476" t="s">
        <v>339</v>
      </c>
      <c r="AM4476">
        <v>1</v>
      </c>
      <c r="AN4476">
        <v>1</v>
      </c>
      <c r="AO4476">
        <v>12859</v>
      </c>
      <c r="AQ4476">
        <v>124642</v>
      </c>
      <c r="AR4476">
        <v>5341030</v>
      </c>
      <c r="AS4476" t="s">
        <v>925</v>
      </c>
      <c r="AT4476" t="s">
        <v>926</v>
      </c>
      <c r="AW4476" t="s">
        <v>366</v>
      </c>
      <c r="AX4476" t="s">
        <v>366</v>
      </c>
      <c r="AY4476" t="s">
        <v>345</v>
      </c>
      <c r="AZ4476" t="s">
        <v>346</v>
      </c>
      <c r="BY4476" t="s">
        <v>342</v>
      </c>
      <c r="EQ4476">
        <v>243275</v>
      </c>
      <c r="ER4476" t="s">
        <v>10121</v>
      </c>
      <c r="EV4476">
        <v>17289164</v>
      </c>
      <c r="EW4476">
        <v>928</v>
      </c>
      <c r="EX4476">
        <v>221313</v>
      </c>
      <c r="EY4476" t="s">
        <v>10122</v>
      </c>
      <c r="EZ4476">
        <v>1</v>
      </c>
      <c r="FC4476">
        <v>95385</v>
      </c>
      <c r="FD4476" t="s">
        <v>3531</v>
      </c>
    </row>
    <row r="4477" spans="1:160" x14ac:dyDescent="0.3">
      <c r="A4477" t="str">
        <f>VLOOKUP(B4477,Table2[],3,FALSE)</f>
        <v>Digital</v>
      </c>
      <c r="B4477" t="str">
        <f>IF(OR(ISNUMBER(FIND("QVC",Z4477)),ISNUMBER(FIND("QVC",AL4477))),"QVC",IF(OR(ISNUMBER(FIND("NCO",H4477)),ISNUMBER(FIND("NCO",Y4477))), "NCO", IF(AL4477="consumer","PMD.com",VLOOKUP(LEFT(H4477,2),Tables!$E$1:$F$11,2,FALSE))))</f>
        <v>PMD.com</v>
      </c>
      <c r="C4477">
        <f t="shared" si="210"/>
        <v>51090061</v>
      </c>
      <c r="D4477">
        <f t="shared" si="211"/>
        <v>1</v>
      </c>
      <c r="E4477" t="str">
        <f t="shared" ca="1" si="209"/>
        <v>MTD orders shipped</v>
      </c>
      <c r="F4477" t="s">
        <v>3539</v>
      </c>
      <c r="G4477" t="s">
        <v>335</v>
      </c>
      <c r="H4477" t="s">
        <v>10117</v>
      </c>
      <c r="I4477" s="6">
        <v>44013.439062500001</v>
      </c>
      <c r="J4477" t="s">
        <v>16</v>
      </c>
      <c r="K4477" s="6">
        <v>44013.743657407409</v>
      </c>
      <c r="M4477" t="s">
        <v>10118</v>
      </c>
      <c r="N4477" t="s">
        <v>10119</v>
      </c>
      <c r="Q4477" t="s">
        <v>651</v>
      </c>
      <c r="R4477" t="s">
        <v>360</v>
      </c>
      <c r="S4477">
        <v>28461</v>
      </c>
      <c r="T4477" t="s">
        <v>338</v>
      </c>
      <c r="U4477" t="s">
        <v>530</v>
      </c>
      <c r="W4477" t="s">
        <v>10120</v>
      </c>
      <c r="Z4477" t="s">
        <v>10118</v>
      </c>
      <c r="AA4477" t="s">
        <v>10119</v>
      </c>
      <c r="AD4477" t="s">
        <v>651</v>
      </c>
      <c r="AE4477" t="s">
        <v>360</v>
      </c>
      <c r="AF4477">
        <v>28461</v>
      </c>
      <c r="AG4477" t="s">
        <v>338</v>
      </c>
      <c r="AH4477" t="s">
        <v>530</v>
      </c>
      <c r="AJ4477" t="s">
        <v>10120</v>
      </c>
      <c r="AL4477" t="s">
        <v>339</v>
      </c>
      <c r="AM4477">
        <v>1</v>
      </c>
      <c r="AN4477">
        <v>1</v>
      </c>
      <c r="AO4477">
        <v>8078</v>
      </c>
      <c r="AQ4477">
        <v>124010</v>
      </c>
      <c r="AR4477">
        <v>51090061</v>
      </c>
      <c r="AS4477" t="s">
        <v>2688</v>
      </c>
      <c r="AT4477" t="s">
        <v>122</v>
      </c>
      <c r="AW4477" t="s">
        <v>340</v>
      </c>
      <c r="AX4477" t="s">
        <v>340</v>
      </c>
      <c r="AY4477" t="s">
        <v>357</v>
      </c>
      <c r="AZ4477" t="s">
        <v>363</v>
      </c>
      <c r="BY4477" t="s">
        <v>342</v>
      </c>
      <c r="EQ4477">
        <v>252774</v>
      </c>
      <c r="ER4477" t="s">
        <v>10121</v>
      </c>
      <c r="EV4477">
        <v>17289164</v>
      </c>
      <c r="EW4477">
        <v>928</v>
      </c>
      <c r="EX4477">
        <v>221313</v>
      </c>
      <c r="EY4477" t="s">
        <v>10122</v>
      </c>
      <c r="EZ4477">
        <v>1</v>
      </c>
      <c r="FC4477">
        <v>51090061</v>
      </c>
      <c r="FD4477" t="s">
        <v>122</v>
      </c>
    </row>
    <row r="4478" spans="1:160" x14ac:dyDescent="0.3">
      <c r="A4478" t="str">
        <f>VLOOKUP(B4478,Table2[],3,FALSE)</f>
        <v>Digital</v>
      </c>
      <c r="B4478" t="str">
        <f>IF(OR(ISNUMBER(FIND("QVC",Z4478)),ISNUMBER(FIND("QVC",AL4478))),"QVC",IF(OR(ISNUMBER(FIND("NCO",H4478)),ISNUMBER(FIND("NCO",Y4478))), "NCO", IF(AL4478="consumer","PMD.com",VLOOKUP(LEFT(H4478,2),Tables!$E$1:$F$11,2,FALSE))))</f>
        <v>PMD.com</v>
      </c>
      <c r="C4478">
        <f t="shared" si="210"/>
        <v>51070001</v>
      </c>
      <c r="D4478">
        <f t="shared" si="211"/>
        <v>1</v>
      </c>
      <c r="E4478" t="str">
        <f t="shared" ca="1" si="209"/>
        <v>shifted orders shipped</v>
      </c>
      <c r="F4478" t="s">
        <v>3539</v>
      </c>
      <c r="G4478" t="s">
        <v>335</v>
      </c>
      <c r="H4478" t="s">
        <v>2069</v>
      </c>
      <c r="I4478" s="6">
        <v>44007.37431712963</v>
      </c>
      <c r="J4478" t="s">
        <v>16</v>
      </c>
      <c r="K4478" s="6">
        <v>44013.743969907409</v>
      </c>
      <c r="M4478" t="s">
        <v>10123</v>
      </c>
      <c r="N4478" t="s">
        <v>10124</v>
      </c>
      <c r="Q4478" t="s">
        <v>1130</v>
      </c>
      <c r="R4478" t="s">
        <v>389</v>
      </c>
      <c r="S4478">
        <v>11791</v>
      </c>
      <c r="T4478" t="s">
        <v>338</v>
      </c>
      <c r="U4478" t="s">
        <v>530</v>
      </c>
      <c r="W4478" t="s">
        <v>10125</v>
      </c>
      <c r="Z4478" t="s">
        <v>10123</v>
      </c>
      <c r="AA4478" t="s">
        <v>10124</v>
      </c>
      <c r="AD4478" t="s">
        <v>1130</v>
      </c>
      <c r="AE4478" t="s">
        <v>389</v>
      </c>
      <c r="AF4478">
        <v>11791</v>
      </c>
      <c r="AG4478" t="s">
        <v>338</v>
      </c>
      <c r="AH4478" t="s">
        <v>530</v>
      </c>
      <c r="AJ4478" t="s">
        <v>10125</v>
      </c>
      <c r="AL4478" t="s">
        <v>339</v>
      </c>
      <c r="AM4478">
        <v>1</v>
      </c>
      <c r="AN4478">
        <v>1</v>
      </c>
      <c r="AO4478">
        <v>10147</v>
      </c>
      <c r="AQ4478">
        <v>124429</v>
      </c>
      <c r="AR4478">
        <v>51070001</v>
      </c>
      <c r="AS4478" t="s">
        <v>1620</v>
      </c>
      <c r="AT4478" t="s">
        <v>45</v>
      </c>
      <c r="AW4478" t="s">
        <v>343</v>
      </c>
      <c r="BY4478" t="s">
        <v>342</v>
      </c>
      <c r="EQ4478">
        <v>249096</v>
      </c>
      <c r="ER4478" t="s">
        <v>2070</v>
      </c>
      <c r="EV4478">
        <v>17269131</v>
      </c>
      <c r="EW4478">
        <v>928</v>
      </c>
      <c r="EX4478">
        <v>209300</v>
      </c>
      <c r="EY4478" t="s">
        <v>10126</v>
      </c>
      <c r="EZ4478">
        <v>1</v>
      </c>
      <c r="FC4478">
        <v>51070001</v>
      </c>
      <c r="FD4478" t="s">
        <v>45</v>
      </c>
    </row>
    <row r="4479" spans="1:160" x14ac:dyDescent="0.3">
      <c r="A4479" t="str">
        <f>VLOOKUP(B4479,Table2[],3,FALSE)</f>
        <v>Digital</v>
      </c>
      <c r="B4479" t="str">
        <f>IF(OR(ISNUMBER(FIND("QVC",Z4479)),ISNUMBER(FIND("QVC",AL4479))),"QVC",IF(OR(ISNUMBER(FIND("NCO",H4479)),ISNUMBER(FIND("NCO",Y4479))), "NCO", IF(AL4479="consumer","PMD.com",VLOOKUP(LEFT(H4479,2),Tables!$E$1:$F$11,2,FALSE))))</f>
        <v>PMD.com</v>
      </c>
      <c r="C4479">
        <f t="shared" si="210"/>
        <v>53920001</v>
      </c>
      <c r="D4479">
        <f t="shared" si="211"/>
        <v>1</v>
      </c>
      <c r="E4479" t="str">
        <f t="shared" ca="1" si="209"/>
        <v>MTD orders shipped</v>
      </c>
      <c r="F4479" t="s">
        <v>3539</v>
      </c>
      <c r="G4479" t="s">
        <v>335</v>
      </c>
      <c r="H4479" t="s">
        <v>10127</v>
      </c>
      <c r="I4479" s="6">
        <v>44013.3283912037</v>
      </c>
      <c r="J4479" t="s">
        <v>16</v>
      </c>
      <c r="K4479" s="6">
        <v>44013.743969907409</v>
      </c>
      <c r="M4479" t="s">
        <v>10128</v>
      </c>
      <c r="N4479" t="s">
        <v>1769</v>
      </c>
      <c r="Q4479" t="s">
        <v>448</v>
      </c>
      <c r="R4479" t="s">
        <v>370</v>
      </c>
      <c r="S4479" t="s">
        <v>1770</v>
      </c>
      <c r="T4479" t="s">
        <v>338</v>
      </c>
      <c r="U4479" t="s">
        <v>530</v>
      </c>
      <c r="W4479" t="s">
        <v>10129</v>
      </c>
      <c r="Z4479" t="s">
        <v>10128</v>
      </c>
      <c r="AA4479" t="s">
        <v>1769</v>
      </c>
      <c r="AD4479" t="s">
        <v>448</v>
      </c>
      <c r="AE4479" t="s">
        <v>370</v>
      </c>
      <c r="AF4479" t="s">
        <v>1770</v>
      </c>
      <c r="AG4479" t="s">
        <v>338</v>
      </c>
      <c r="AH4479" t="s">
        <v>530</v>
      </c>
      <c r="AJ4479" t="s">
        <v>10129</v>
      </c>
      <c r="AL4479" t="s">
        <v>339</v>
      </c>
      <c r="AM4479">
        <v>1</v>
      </c>
      <c r="AN4479">
        <v>1</v>
      </c>
      <c r="AO4479">
        <v>14899</v>
      </c>
      <c r="AQ4479">
        <v>124468</v>
      </c>
      <c r="AR4479">
        <v>53920001</v>
      </c>
      <c r="AS4479" t="s">
        <v>42</v>
      </c>
      <c r="AT4479" t="s">
        <v>40</v>
      </c>
      <c r="AW4479" t="s">
        <v>343</v>
      </c>
      <c r="BY4479" t="s">
        <v>342</v>
      </c>
      <c r="EQ4479">
        <v>247476</v>
      </c>
      <c r="ER4479" t="s">
        <v>10130</v>
      </c>
      <c r="EV4479">
        <v>17288998</v>
      </c>
      <c r="EW4479">
        <v>928</v>
      </c>
      <c r="EX4479">
        <v>221262</v>
      </c>
      <c r="EY4479" t="s">
        <v>10131</v>
      </c>
      <c r="EZ4479">
        <v>1</v>
      </c>
      <c r="FC4479">
        <v>95385</v>
      </c>
      <c r="FD4479" t="s">
        <v>3531</v>
      </c>
    </row>
    <row r="4480" spans="1:160" x14ac:dyDescent="0.3">
      <c r="A4480" t="str">
        <f>VLOOKUP(B4480,Table2[],3,FALSE)</f>
        <v>Digital</v>
      </c>
      <c r="B4480" t="str">
        <f>IF(OR(ISNUMBER(FIND("QVC",Z4480)),ISNUMBER(FIND("QVC",AL4480))),"QVC",IF(OR(ISNUMBER(FIND("NCO",H4480)),ISNUMBER(FIND("NCO",Y4480))), "NCO", IF(AL4480="consumer","PMD.com",VLOOKUP(LEFT(H4480,2),Tables!$E$1:$F$11,2,FALSE))))</f>
        <v>PMD.com</v>
      </c>
      <c r="C4480">
        <f t="shared" si="210"/>
        <v>5341030</v>
      </c>
      <c r="D4480">
        <f t="shared" si="211"/>
        <v>1</v>
      </c>
      <c r="E4480" t="str">
        <f t="shared" ca="1" si="209"/>
        <v>MTD orders shipped</v>
      </c>
      <c r="F4480" t="s">
        <v>3539</v>
      </c>
      <c r="G4480" t="s">
        <v>335</v>
      </c>
      <c r="H4480" t="s">
        <v>10127</v>
      </c>
      <c r="I4480" s="6">
        <v>44013.3283912037</v>
      </c>
      <c r="J4480" t="s">
        <v>16</v>
      </c>
      <c r="K4480" s="6">
        <v>44013.743969907409</v>
      </c>
      <c r="M4480" t="s">
        <v>10128</v>
      </c>
      <c r="N4480" t="s">
        <v>1769</v>
      </c>
      <c r="Q4480" t="s">
        <v>448</v>
      </c>
      <c r="R4480" t="s">
        <v>370</v>
      </c>
      <c r="S4480" t="s">
        <v>1770</v>
      </c>
      <c r="T4480" t="s">
        <v>338</v>
      </c>
      <c r="U4480" t="s">
        <v>530</v>
      </c>
      <c r="W4480" t="s">
        <v>10129</v>
      </c>
      <c r="Z4480" t="s">
        <v>10128</v>
      </c>
      <c r="AA4480" t="s">
        <v>1769</v>
      </c>
      <c r="AD4480" t="s">
        <v>448</v>
      </c>
      <c r="AE4480" t="s">
        <v>370</v>
      </c>
      <c r="AF4480" t="s">
        <v>1770</v>
      </c>
      <c r="AG4480" t="s">
        <v>338</v>
      </c>
      <c r="AH4480" t="s">
        <v>530</v>
      </c>
      <c r="AJ4480" t="s">
        <v>10129</v>
      </c>
      <c r="AL4480" t="s">
        <v>339</v>
      </c>
      <c r="AM4480">
        <v>1</v>
      </c>
      <c r="AN4480">
        <v>1</v>
      </c>
      <c r="AO4480">
        <v>12859</v>
      </c>
      <c r="AQ4480">
        <v>124642</v>
      </c>
      <c r="AR4480">
        <v>5341030</v>
      </c>
      <c r="AS4480" t="s">
        <v>925</v>
      </c>
      <c r="AT4480" t="s">
        <v>926</v>
      </c>
      <c r="AW4480" t="s">
        <v>366</v>
      </c>
      <c r="AX4480" t="s">
        <v>366</v>
      </c>
      <c r="AY4480" t="s">
        <v>345</v>
      </c>
      <c r="AZ4480" t="s">
        <v>346</v>
      </c>
      <c r="BY4480" t="s">
        <v>342</v>
      </c>
      <c r="EQ4480">
        <v>243275</v>
      </c>
      <c r="ER4480" t="s">
        <v>10130</v>
      </c>
      <c r="EV4480">
        <v>17288998</v>
      </c>
      <c r="EW4480">
        <v>928</v>
      </c>
      <c r="EX4480">
        <v>221262</v>
      </c>
      <c r="EY4480" t="s">
        <v>10131</v>
      </c>
      <c r="EZ4480">
        <v>1</v>
      </c>
      <c r="FC4480">
        <v>95385</v>
      </c>
      <c r="FD4480" t="s">
        <v>3531</v>
      </c>
    </row>
    <row r="4481" spans="1:160" x14ac:dyDescent="0.3">
      <c r="A4481" t="str">
        <f>VLOOKUP(B4481,Table2[],3,FALSE)</f>
        <v>Digital</v>
      </c>
      <c r="B4481" t="str">
        <f>IF(OR(ISNUMBER(FIND("QVC",Z4481)),ISNUMBER(FIND("QVC",AL4481))),"QVC",IF(OR(ISNUMBER(FIND("NCO",H4481)),ISNUMBER(FIND("NCO",Y4481))), "NCO", IF(AL4481="consumer","PMD.com",VLOOKUP(LEFT(H4481,2),Tables!$E$1:$F$11,2,FALSE))))</f>
        <v>PMD.com</v>
      </c>
      <c r="C4481">
        <f t="shared" si="210"/>
        <v>5208</v>
      </c>
      <c r="D4481">
        <f t="shared" si="211"/>
        <v>2</v>
      </c>
      <c r="E4481" t="str">
        <f t="shared" ca="1" si="209"/>
        <v>MTD orders shipped</v>
      </c>
      <c r="F4481" t="s">
        <v>3539</v>
      </c>
      <c r="G4481" t="s">
        <v>335</v>
      </c>
      <c r="H4481" t="s">
        <v>10127</v>
      </c>
      <c r="I4481" s="6">
        <v>44013.3283912037</v>
      </c>
      <c r="J4481" t="s">
        <v>16</v>
      </c>
      <c r="K4481" s="6">
        <v>44013.743969907409</v>
      </c>
      <c r="M4481" t="s">
        <v>10128</v>
      </c>
      <c r="N4481" t="s">
        <v>1769</v>
      </c>
      <c r="Q4481" t="s">
        <v>448</v>
      </c>
      <c r="R4481" t="s">
        <v>370</v>
      </c>
      <c r="S4481" t="s">
        <v>1770</v>
      </c>
      <c r="T4481" t="s">
        <v>338</v>
      </c>
      <c r="U4481" t="s">
        <v>530</v>
      </c>
      <c r="W4481" t="s">
        <v>10129</v>
      </c>
      <c r="Z4481" t="s">
        <v>10128</v>
      </c>
      <c r="AA4481" t="s">
        <v>1769</v>
      </c>
      <c r="AD4481" t="s">
        <v>448</v>
      </c>
      <c r="AE4481" t="s">
        <v>370</v>
      </c>
      <c r="AF4481" t="s">
        <v>1770</v>
      </c>
      <c r="AG4481" t="s">
        <v>338</v>
      </c>
      <c r="AH4481" t="s">
        <v>530</v>
      </c>
      <c r="AJ4481" t="s">
        <v>10129</v>
      </c>
      <c r="AL4481" t="s">
        <v>339</v>
      </c>
      <c r="AM4481">
        <v>2</v>
      </c>
      <c r="AN4481">
        <v>2</v>
      </c>
      <c r="AO4481">
        <v>1406</v>
      </c>
      <c r="AQ4481">
        <v>124008</v>
      </c>
      <c r="AR4481">
        <v>5208</v>
      </c>
      <c r="AS4481" t="s">
        <v>51</v>
      </c>
      <c r="AT4481" t="s">
        <v>52</v>
      </c>
      <c r="AW4481" t="s">
        <v>340</v>
      </c>
      <c r="AX4481" t="s">
        <v>340</v>
      </c>
      <c r="AY4481" t="s">
        <v>419</v>
      </c>
      <c r="AZ4481" t="s">
        <v>420</v>
      </c>
      <c r="BY4481" t="s">
        <v>342</v>
      </c>
      <c r="EQ4481">
        <v>249094</v>
      </c>
      <c r="ER4481" t="s">
        <v>10130</v>
      </c>
      <c r="EV4481">
        <v>17288998</v>
      </c>
      <c r="EW4481">
        <v>928</v>
      </c>
      <c r="EX4481">
        <v>221262</v>
      </c>
      <c r="EY4481" t="s">
        <v>10131</v>
      </c>
      <c r="EZ4481">
        <v>1</v>
      </c>
      <c r="FC4481">
        <v>5208</v>
      </c>
      <c r="FD4481" t="s">
        <v>52</v>
      </c>
    </row>
    <row r="4482" spans="1:160" x14ac:dyDescent="0.3">
      <c r="A4482" t="str">
        <f>VLOOKUP(B4482,Table2[],3,FALSE)</f>
        <v>Digital</v>
      </c>
      <c r="B4482" t="str">
        <f>IF(OR(ISNUMBER(FIND("QVC",Z4482)),ISNUMBER(FIND("QVC",AL4482))),"QVC",IF(OR(ISNUMBER(FIND("NCO",H4482)),ISNUMBER(FIND("NCO",Y4482))), "NCO", IF(AL4482="consumer","PMD.com",VLOOKUP(LEFT(H4482,2),Tables!$E$1:$F$11,2,FALSE))))</f>
        <v>PMD.com</v>
      </c>
      <c r="C4482">
        <f t="shared" si="210"/>
        <v>52430001</v>
      </c>
      <c r="D4482">
        <f t="shared" si="211"/>
        <v>1</v>
      </c>
      <c r="E4482" t="str">
        <f t="shared" ca="1" si="209"/>
        <v>MTD orders shipped</v>
      </c>
      <c r="F4482" t="s">
        <v>3539</v>
      </c>
      <c r="G4482" t="s">
        <v>335</v>
      </c>
      <c r="H4482" t="s">
        <v>10127</v>
      </c>
      <c r="I4482" s="6">
        <v>44013.3283912037</v>
      </c>
      <c r="J4482" t="s">
        <v>16</v>
      </c>
      <c r="K4482" s="6">
        <v>44013.743969907409</v>
      </c>
      <c r="M4482" t="s">
        <v>10128</v>
      </c>
      <c r="N4482" t="s">
        <v>1769</v>
      </c>
      <c r="Q4482" t="s">
        <v>448</v>
      </c>
      <c r="R4482" t="s">
        <v>370</v>
      </c>
      <c r="S4482" t="s">
        <v>1770</v>
      </c>
      <c r="T4482" t="s">
        <v>338</v>
      </c>
      <c r="U4482" t="s">
        <v>530</v>
      </c>
      <c r="W4482" t="s">
        <v>10129</v>
      </c>
      <c r="Z4482" t="s">
        <v>10128</v>
      </c>
      <c r="AA4482" t="s">
        <v>1769</v>
      </c>
      <c r="AD4482" t="s">
        <v>448</v>
      </c>
      <c r="AE4482" t="s">
        <v>370</v>
      </c>
      <c r="AF4482" t="s">
        <v>1770</v>
      </c>
      <c r="AG4482" t="s">
        <v>338</v>
      </c>
      <c r="AH4482" t="s">
        <v>530</v>
      </c>
      <c r="AJ4482" t="s">
        <v>10129</v>
      </c>
      <c r="AL4482" t="s">
        <v>339</v>
      </c>
      <c r="AM4482">
        <v>1</v>
      </c>
      <c r="AN4482">
        <v>1</v>
      </c>
      <c r="AO4482">
        <v>12063</v>
      </c>
      <c r="AQ4482">
        <v>127155</v>
      </c>
      <c r="AR4482">
        <v>52430001</v>
      </c>
      <c r="AS4482" t="s">
        <v>927</v>
      </c>
      <c r="AT4482" t="s">
        <v>75</v>
      </c>
      <c r="AW4482" t="s">
        <v>340</v>
      </c>
      <c r="AX4482" t="s">
        <v>340</v>
      </c>
      <c r="AY4482" t="s">
        <v>357</v>
      </c>
      <c r="AZ4482" t="s">
        <v>363</v>
      </c>
      <c r="BY4482" t="s">
        <v>342</v>
      </c>
      <c r="EQ4482">
        <v>249990</v>
      </c>
      <c r="ER4482" t="s">
        <v>10130</v>
      </c>
      <c r="EV4482">
        <v>17288998</v>
      </c>
      <c r="EW4482">
        <v>928</v>
      </c>
      <c r="EX4482">
        <v>221262</v>
      </c>
      <c r="EY4482" t="s">
        <v>10131</v>
      </c>
      <c r="EZ4482">
        <v>1</v>
      </c>
      <c r="FC4482">
        <v>95385</v>
      </c>
      <c r="FD4482" t="s">
        <v>3531</v>
      </c>
    </row>
    <row r="4483" spans="1:160" x14ac:dyDescent="0.3">
      <c r="A4483" t="str">
        <f>VLOOKUP(B4483,Table2[],3,FALSE)</f>
        <v>Digital</v>
      </c>
      <c r="B4483" t="str">
        <f>IF(OR(ISNUMBER(FIND("QVC",Z4483)),ISNUMBER(FIND("QVC",AL4483))),"QVC",IF(OR(ISNUMBER(FIND("NCO",H4483)),ISNUMBER(FIND("NCO",Y4483))), "NCO", IF(AL4483="consumer","PMD.com",VLOOKUP(LEFT(H4483,2),Tables!$E$1:$F$11,2,FALSE))))</f>
        <v>PMD.com</v>
      </c>
      <c r="C4483">
        <f t="shared" si="210"/>
        <v>53440001</v>
      </c>
      <c r="D4483">
        <f t="shared" si="211"/>
        <v>1</v>
      </c>
      <c r="E4483" t="str">
        <f t="shared" ref="E4483:E4546" ca="1" si="212">IF(MONTH(TODAY())-MONTH(I4483)&gt;0,"shifted orders shipped","MTD orders shipped")</f>
        <v>shifted orders shipped</v>
      </c>
      <c r="F4483" t="s">
        <v>3539</v>
      </c>
      <c r="G4483" t="s">
        <v>335</v>
      </c>
      <c r="H4483" t="s">
        <v>2069</v>
      </c>
      <c r="I4483" s="6">
        <v>44007.37431712963</v>
      </c>
      <c r="J4483" t="s">
        <v>16</v>
      </c>
      <c r="K4483" s="6">
        <v>44013.743969907409</v>
      </c>
      <c r="M4483" t="s">
        <v>10123</v>
      </c>
      <c r="N4483" t="s">
        <v>10124</v>
      </c>
      <c r="Q4483" t="s">
        <v>1130</v>
      </c>
      <c r="R4483" t="s">
        <v>389</v>
      </c>
      <c r="S4483">
        <v>11791</v>
      </c>
      <c r="T4483" t="s">
        <v>338</v>
      </c>
      <c r="U4483" t="s">
        <v>530</v>
      </c>
      <c r="W4483" t="s">
        <v>10125</v>
      </c>
      <c r="Z4483" t="s">
        <v>10123</v>
      </c>
      <c r="AA4483" t="s">
        <v>10124</v>
      </c>
      <c r="AD4483" t="s">
        <v>1130</v>
      </c>
      <c r="AE4483" t="s">
        <v>389</v>
      </c>
      <c r="AF4483">
        <v>11791</v>
      </c>
      <c r="AG4483" t="s">
        <v>338</v>
      </c>
      <c r="AH4483" t="s">
        <v>530</v>
      </c>
      <c r="AJ4483" t="s">
        <v>10125</v>
      </c>
      <c r="AL4483" t="s">
        <v>339</v>
      </c>
      <c r="AM4483">
        <v>1</v>
      </c>
      <c r="AN4483">
        <v>1</v>
      </c>
      <c r="AO4483">
        <v>7642</v>
      </c>
      <c r="AQ4483">
        <v>124700</v>
      </c>
      <c r="AR4483">
        <v>53440001</v>
      </c>
      <c r="AS4483" t="s">
        <v>1240</v>
      </c>
      <c r="AT4483" t="s">
        <v>116</v>
      </c>
      <c r="AW4483" t="s">
        <v>340</v>
      </c>
      <c r="AX4483" t="s">
        <v>340</v>
      </c>
      <c r="AY4483" t="s">
        <v>345</v>
      </c>
      <c r="AZ4483" t="s">
        <v>345</v>
      </c>
      <c r="BY4483" t="s">
        <v>342</v>
      </c>
      <c r="EQ4483">
        <v>252960</v>
      </c>
      <c r="ER4483" t="s">
        <v>2070</v>
      </c>
      <c r="EV4483">
        <v>17269131</v>
      </c>
      <c r="EW4483">
        <v>928</v>
      </c>
      <c r="EX4483">
        <v>209300</v>
      </c>
      <c r="EY4483" t="s">
        <v>10126</v>
      </c>
      <c r="EZ4483">
        <v>1</v>
      </c>
      <c r="FC4483">
        <v>53440001</v>
      </c>
      <c r="FD4483" t="s">
        <v>116</v>
      </c>
    </row>
    <row r="4484" spans="1:160" x14ac:dyDescent="0.3">
      <c r="A4484" t="str">
        <f>VLOOKUP(B4484,Table2[],3,FALSE)</f>
        <v>Digital</v>
      </c>
      <c r="B4484" t="str">
        <f>IF(OR(ISNUMBER(FIND("QVC",Z4484)),ISNUMBER(FIND("QVC",AL4484))),"QVC",IF(OR(ISNUMBER(FIND("NCO",H4484)),ISNUMBER(FIND("NCO",Y4484))), "NCO", IF(AL4484="consumer","PMD.com",VLOOKUP(LEFT(H4484,2),Tables!$E$1:$F$11,2,FALSE))))</f>
        <v>PMD.com</v>
      </c>
      <c r="C4484">
        <f t="shared" si="210"/>
        <v>51090030</v>
      </c>
      <c r="D4484">
        <f t="shared" si="211"/>
        <v>1</v>
      </c>
      <c r="E4484" t="str">
        <f t="shared" ca="1" si="212"/>
        <v>MTD orders shipped</v>
      </c>
      <c r="F4484" t="s">
        <v>3539</v>
      </c>
      <c r="G4484" t="s">
        <v>335</v>
      </c>
      <c r="H4484" t="s">
        <v>10127</v>
      </c>
      <c r="I4484" s="6">
        <v>44013.3283912037</v>
      </c>
      <c r="J4484" t="s">
        <v>16</v>
      </c>
      <c r="K4484" s="6">
        <v>44013.743969907409</v>
      </c>
      <c r="M4484" t="s">
        <v>10128</v>
      </c>
      <c r="N4484" t="s">
        <v>1769</v>
      </c>
      <c r="Q4484" t="s">
        <v>448</v>
      </c>
      <c r="R4484" t="s">
        <v>370</v>
      </c>
      <c r="S4484" t="s">
        <v>1770</v>
      </c>
      <c r="T4484" t="s">
        <v>338</v>
      </c>
      <c r="U4484" t="s">
        <v>530</v>
      </c>
      <c r="W4484" t="s">
        <v>10129</v>
      </c>
      <c r="Z4484" t="s">
        <v>10128</v>
      </c>
      <c r="AA4484" t="s">
        <v>1769</v>
      </c>
      <c r="AD4484" t="s">
        <v>448</v>
      </c>
      <c r="AE4484" t="s">
        <v>370</v>
      </c>
      <c r="AF4484" t="s">
        <v>1770</v>
      </c>
      <c r="AG4484" t="s">
        <v>338</v>
      </c>
      <c r="AH4484" t="s">
        <v>530</v>
      </c>
      <c r="AJ4484" t="s">
        <v>10129</v>
      </c>
      <c r="AL4484" t="s">
        <v>339</v>
      </c>
      <c r="AM4484">
        <v>1</v>
      </c>
      <c r="AN4484">
        <v>1</v>
      </c>
      <c r="AO4484">
        <v>6688</v>
      </c>
      <c r="AQ4484">
        <v>125960</v>
      </c>
      <c r="AR4484">
        <v>51090030</v>
      </c>
      <c r="AS4484" t="s">
        <v>3043</v>
      </c>
      <c r="AT4484" t="s">
        <v>628</v>
      </c>
      <c r="AW4484" t="s">
        <v>343</v>
      </c>
      <c r="BY4484" t="s">
        <v>342</v>
      </c>
      <c r="BZ4484" t="b">
        <v>0</v>
      </c>
      <c r="EQ4484">
        <v>243047</v>
      </c>
      <c r="ER4484" t="s">
        <v>10130</v>
      </c>
      <c r="EV4484">
        <v>17288998</v>
      </c>
      <c r="EW4484">
        <v>928</v>
      </c>
      <c r="EX4484">
        <v>221262</v>
      </c>
      <c r="EY4484" t="s">
        <v>10131</v>
      </c>
      <c r="EZ4484">
        <v>1</v>
      </c>
      <c r="FC4484">
        <v>95385</v>
      </c>
      <c r="FD4484" t="s">
        <v>3531</v>
      </c>
    </row>
    <row r="4485" spans="1:160" x14ac:dyDescent="0.3">
      <c r="A4485" t="str">
        <f>VLOOKUP(B4485,Table2[],3,FALSE)</f>
        <v>Digital</v>
      </c>
      <c r="B4485" t="str">
        <f>IF(OR(ISNUMBER(FIND("QVC",Z4485)),ISNUMBER(FIND("QVC",AL4485))),"QVC",IF(OR(ISNUMBER(FIND("NCO",H4485)),ISNUMBER(FIND("NCO",Y4485))), "NCO", IF(AL4485="consumer","PMD.com",VLOOKUP(LEFT(H4485,2),Tables!$E$1:$F$11,2,FALSE))))</f>
        <v>PMD.com</v>
      </c>
      <c r="C4485">
        <f t="shared" si="210"/>
        <v>54010001</v>
      </c>
      <c r="D4485">
        <f t="shared" si="211"/>
        <v>2</v>
      </c>
      <c r="E4485" t="str">
        <f t="shared" ca="1" si="212"/>
        <v>MTD orders shipped</v>
      </c>
      <c r="F4485" t="s">
        <v>3539</v>
      </c>
      <c r="G4485" t="s">
        <v>335</v>
      </c>
      <c r="H4485" t="s">
        <v>10127</v>
      </c>
      <c r="I4485" s="6">
        <v>44013.3283912037</v>
      </c>
      <c r="J4485" t="s">
        <v>16</v>
      </c>
      <c r="K4485" s="6">
        <v>44013.743969907409</v>
      </c>
      <c r="M4485" t="s">
        <v>10128</v>
      </c>
      <c r="N4485" t="s">
        <v>1769</v>
      </c>
      <c r="Q4485" t="s">
        <v>448</v>
      </c>
      <c r="R4485" t="s">
        <v>370</v>
      </c>
      <c r="S4485" t="s">
        <v>1770</v>
      </c>
      <c r="T4485" t="s">
        <v>338</v>
      </c>
      <c r="U4485" t="s">
        <v>530</v>
      </c>
      <c r="W4485" t="s">
        <v>10129</v>
      </c>
      <c r="Z4485" t="s">
        <v>10128</v>
      </c>
      <c r="AA4485" t="s">
        <v>1769</v>
      </c>
      <c r="AD4485" t="s">
        <v>448</v>
      </c>
      <c r="AE4485" t="s">
        <v>370</v>
      </c>
      <c r="AF4485" t="s">
        <v>1770</v>
      </c>
      <c r="AG4485" t="s">
        <v>338</v>
      </c>
      <c r="AH4485" t="s">
        <v>530</v>
      </c>
      <c r="AJ4485" t="s">
        <v>10129</v>
      </c>
      <c r="AL4485" t="s">
        <v>339</v>
      </c>
      <c r="AM4485">
        <v>2</v>
      </c>
      <c r="AN4485">
        <v>2</v>
      </c>
      <c r="AO4485">
        <v>6300</v>
      </c>
      <c r="AQ4485">
        <v>124476</v>
      </c>
      <c r="AR4485">
        <v>54010001</v>
      </c>
      <c r="AS4485" t="s">
        <v>577</v>
      </c>
      <c r="AT4485" t="s">
        <v>35</v>
      </c>
      <c r="AW4485" t="s">
        <v>340</v>
      </c>
      <c r="AX4485">
        <v>0</v>
      </c>
      <c r="AY4485" t="s">
        <v>348</v>
      </c>
      <c r="AZ4485">
        <v>0</v>
      </c>
      <c r="BY4485" t="s">
        <v>342</v>
      </c>
      <c r="EQ4485">
        <v>252076</v>
      </c>
      <c r="ER4485" t="s">
        <v>10130</v>
      </c>
      <c r="EV4485">
        <v>17288998</v>
      </c>
      <c r="EW4485">
        <v>928</v>
      </c>
      <c r="EX4485">
        <v>221262</v>
      </c>
      <c r="EY4485" t="s">
        <v>10131</v>
      </c>
      <c r="EZ4485">
        <v>1</v>
      </c>
      <c r="FC4485">
        <v>54010001</v>
      </c>
      <c r="FD4485" t="s">
        <v>35</v>
      </c>
    </row>
    <row r="4486" spans="1:160" x14ac:dyDescent="0.3">
      <c r="A4486" t="str">
        <f>VLOOKUP(B4486,Table2[],3,FALSE)</f>
        <v>Digital</v>
      </c>
      <c r="B4486" t="str">
        <f>IF(OR(ISNUMBER(FIND("QVC",Z4486)),ISNUMBER(FIND("QVC",AL4486))),"QVC",IF(OR(ISNUMBER(FIND("NCO",H4486)),ISNUMBER(FIND("NCO",Y4486))), "NCO", IF(AL4486="consumer","PMD.com",VLOOKUP(LEFT(H4486,2),Tables!$E$1:$F$11,2,FALSE))))</f>
        <v>PMD.com</v>
      </c>
      <c r="C4486">
        <f t="shared" si="210"/>
        <v>7837</v>
      </c>
      <c r="D4486">
        <f t="shared" si="211"/>
        <v>1</v>
      </c>
      <c r="E4486" t="str">
        <f t="shared" ca="1" si="212"/>
        <v>MTD orders shipped</v>
      </c>
      <c r="F4486" t="s">
        <v>3539</v>
      </c>
      <c r="G4486" t="s">
        <v>335</v>
      </c>
      <c r="H4486" t="s">
        <v>10127</v>
      </c>
      <c r="I4486" s="6">
        <v>44013.3283912037</v>
      </c>
      <c r="J4486" t="s">
        <v>16</v>
      </c>
      <c r="K4486" s="6">
        <v>44013.743969907409</v>
      </c>
      <c r="M4486" t="s">
        <v>10128</v>
      </c>
      <c r="N4486" t="s">
        <v>1769</v>
      </c>
      <c r="Q4486" t="s">
        <v>448</v>
      </c>
      <c r="R4486" t="s">
        <v>370</v>
      </c>
      <c r="S4486" t="s">
        <v>1770</v>
      </c>
      <c r="T4486" t="s">
        <v>338</v>
      </c>
      <c r="U4486" t="s">
        <v>530</v>
      </c>
      <c r="W4486" t="s">
        <v>10129</v>
      </c>
      <c r="Z4486" t="s">
        <v>10128</v>
      </c>
      <c r="AA4486" t="s">
        <v>1769</v>
      </c>
      <c r="AD4486" t="s">
        <v>448</v>
      </c>
      <c r="AE4486" t="s">
        <v>370</v>
      </c>
      <c r="AF4486" t="s">
        <v>1770</v>
      </c>
      <c r="AG4486" t="s">
        <v>338</v>
      </c>
      <c r="AH4486" t="s">
        <v>530</v>
      </c>
      <c r="AJ4486" t="s">
        <v>10129</v>
      </c>
      <c r="AL4486" t="s">
        <v>339</v>
      </c>
      <c r="AM4486">
        <v>1</v>
      </c>
      <c r="AN4486">
        <v>1</v>
      </c>
      <c r="AO4486">
        <v>456</v>
      </c>
      <c r="AQ4486">
        <v>126760</v>
      </c>
      <c r="AR4486">
        <v>7837</v>
      </c>
      <c r="AS4486" t="s">
        <v>156</v>
      </c>
      <c r="AT4486" t="s">
        <v>157</v>
      </c>
      <c r="AW4486" t="s">
        <v>349</v>
      </c>
      <c r="AX4486" t="s">
        <v>489</v>
      </c>
      <c r="AY4486" t="s">
        <v>345</v>
      </c>
      <c r="AZ4486">
        <v>0</v>
      </c>
      <c r="BY4486" t="s">
        <v>342</v>
      </c>
      <c r="BZ4486" t="b">
        <v>0</v>
      </c>
      <c r="EQ4486">
        <v>246635</v>
      </c>
      <c r="ER4486" t="s">
        <v>10130</v>
      </c>
      <c r="EV4486">
        <v>17288998</v>
      </c>
      <c r="EW4486">
        <v>928</v>
      </c>
      <c r="EX4486">
        <v>221262</v>
      </c>
      <c r="EY4486" t="s">
        <v>10131</v>
      </c>
      <c r="EZ4486">
        <v>1</v>
      </c>
      <c r="FC4486">
        <v>7837</v>
      </c>
      <c r="FD4486" t="s">
        <v>157</v>
      </c>
    </row>
    <row r="4487" spans="1:160" x14ac:dyDescent="0.3">
      <c r="A4487" t="str">
        <f>VLOOKUP(B4487,Table2[],3,FALSE)</f>
        <v>Digital</v>
      </c>
      <c r="B4487" t="str">
        <f>IF(OR(ISNUMBER(FIND("QVC",Z4487)),ISNUMBER(FIND("QVC",AL4487))),"QVC",IF(OR(ISNUMBER(FIND("NCO",H4487)),ISNUMBER(FIND("NCO",Y4487))), "NCO", IF(AL4487="consumer","PMD.com",VLOOKUP(LEFT(H4487,2),Tables!$E$1:$F$11,2,FALSE))))</f>
        <v>PMD.com</v>
      </c>
      <c r="C4487">
        <f t="shared" si="210"/>
        <v>53200001</v>
      </c>
      <c r="D4487">
        <f t="shared" si="211"/>
        <v>1</v>
      </c>
      <c r="E4487" t="str">
        <f t="shared" ca="1" si="212"/>
        <v>shifted orders shipped</v>
      </c>
      <c r="F4487" t="s">
        <v>3539</v>
      </c>
      <c r="G4487" t="s">
        <v>335</v>
      </c>
      <c r="H4487" t="s">
        <v>2069</v>
      </c>
      <c r="I4487" s="6">
        <v>44007.37431712963</v>
      </c>
      <c r="J4487" t="s">
        <v>16</v>
      </c>
      <c r="K4487" s="6">
        <v>44013.743969907409</v>
      </c>
      <c r="M4487" t="s">
        <v>10123</v>
      </c>
      <c r="N4487" t="s">
        <v>10124</v>
      </c>
      <c r="Q4487" t="s">
        <v>1130</v>
      </c>
      <c r="R4487" t="s">
        <v>389</v>
      </c>
      <c r="S4487">
        <v>11791</v>
      </c>
      <c r="T4487" t="s">
        <v>338</v>
      </c>
      <c r="U4487" t="s">
        <v>530</v>
      </c>
      <c r="W4487" t="s">
        <v>10125</v>
      </c>
      <c r="Z4487" t="s">
        <v>10123</v>
      </c>
      <c r="AA4487" t="s">
        <v>10124</v>
      </c>
      <c r="AD4487" t="s">
        <v>1130</v>
      </c>
      <c r="AE4487" t="s">
        <v>389</v>
      </c>
      <c r="AF4487">
        <v>11791</v>
      </c>
      <c r="AG4487" t="s">
        <v>338</v>
      </c>
      <c r="AH4487" t="s">
        <v>530</v>
      </c>
      <c r="AJ4487" t="s">
        <v>10125</v>
      </c>
      <c r="AL4487" t="s">
        <v>339</v>
      </c>
      <c r="AM4487">
        <v>1</v>
      </c>
      <c r="AN4487">
        <v>1</v>
      </c>
      <c r="AO4487">
        <v>15189</v>
      </c>
      <c r="AQ4487">
        <v>123906</v>
      </c>
      <c r="AR4487">
        <v>53200001</v>
      </c>
      <c r="AS4487" t="s">
        <v>973</v>
      </c>
      <c r="AT4487" t="s">
        <v>50</v>
      </c>
      <c r="AW4487" t="s">
        <v>340</v>
      </c>
      <c r="AX4487" t="s">
        <v>340</v>
      </c>
      <c r="AY4487" t="s">
        <v>357</v>
      </c>
      <c r="AZ4487" t="s">
        <v>363</v>
      </c>
      <c r="BY4487" t="s">
        <v>342</v>
      </c>
      <c r="EQ4487">
        <v>252156</v>
      </c>
      <c r="ER4487" t="s">
        <v>2070</v>
      </c>
      <c r="EV4487">
        <v>17269131</v>
      </c>
      <c r="EW4487">
        <v>928</v>
      </c>
      <c r="EX4487">
        <v>209300</v>
      </c>
      <c r="EY4487" t="s">
        <v>10126</v>
      </c>
      <c r="EZ4487">
        <v>1</v>
      </c>
      <c r="FC4487">
        <v>53200001</v>
      </c>
      <c r="FD4487" t="s">
        <v>50</v>
      </c>
    </row>
    <row r="4488" spans="1:160" x14ac:dyDescent="0.3">
      <c r="A4488" t="str">
        <f>VLOOKUP(B4488,Table2[],3,FALSE)</f>
        <v>Digital</v>
      </c>
      <c r="B4488" t="str">
        <f>IF(OR(ISNUMBER(FIND("QVC",Z4488)),ISNUMBER(FIND("QVC",AL4488))),"QVC",IF(OR(ISNUMBER(FIND("NCO",H4488)),ISNUMBER(FIND("NCO",Y4488))), "NCO", IF(AL4488="consumer","PMD.com",VLOOKUP(LEFT(H4488,2),Tables!$E$1:$F$11,2,FALSE))))</f>
        <v>PMD.com</v>
      </c>
      <c r="C4488">
        <f t="shared" si="210"/>
        <v>5260</v>
      </c>
      <c r="D4488">
        <f t="shared" si="211"/>
        <v>1</v>
      </c>
      <c r="E4488" t="str">
        <f t="shared" ca="1" si="212"/>
        <v>shifted orders shipped</v>
      </c>
      <c r="F4488" t="s">
        <v>3539</v>
      </c>
      <c r="G4488" t="s">
        <v>335</v>
      </c>
      <c r="H4488" t="s">
        <v>2114</v>
      </c>
      <c r="I4488" s="6">
        <v>44007.429039351853</v>
      </c>
      <c r="J4488" t="s">
        <v>16</v>
      </c>
      <c r="K4488" s="6">
        <v>44013.744004629632</v>
      </c>
      <c r="M4488" t="s">
        <v>10132</v>
      </c>
      <c r="N4488" t="s">
        <v>10133</v>
      </c>
      <c r="Q4488" t="s">
        <v>1158</v>
      </c>
      <c r="R4488" t="s">
        <v>710</v>
      </c>
      <c r="S4488">
        <v>5859</v>
      </c>
      <c r="T4488" t="s">
        <v>338</v>
      </c>
      <c r="U4488" t="s">
        <v>530</v>
      </c>
      <c r="W4488" t="s">
        <v>10134</v>
      </c>
      <c r="Z4488" t="s">
        <v>10132</v>
      </c>
      <c r="AA4488" t="s">
        <v>10133</v>
      </c>
      <c r="AD4488" t="s">
        <v>1158</v>
      </c>
      <c r="AE4488" t="s">
        <v>710</v>
      </c>
      <c r="AF4488">
        <v>5859</v>
      </c>
      <c r="AG4488" t="s">
        <v>338</v>
      </c>
      <c r="AH4488" t="s">
        <v>530</v>
      </c>
      <c r="AJ4488" t="s">
        <v>10134</v>
      </c>
      <c r="AL4488" t="s">
        <v>339</v>
      </c>
      <c r="AM4488">
        <v>1</v>
      </c>
      <c r="AN4488">
        <v>1</v>
      </c>
      <c r="AO4488">
        <v>6390</v>
      </c>
      <c r="AQ4488">
        <v>124400</v>
      </c>
      <c r="AR4488">
        <v>5260</v>
      </c>
      <c r="AS4488" t="s">
        <v>1228</v>
      </c>
      <c r="AT4488" t="s">
        <v>173</v>
      </c>
      <c r="AW4488" t="s">
        <v>352</v>
      </c>
      <c r="AX4488" t="s">
        <v>352</v>
      </c>
      <c r="AY4488" t="s">
        <v>353</v>
      </c>
      <c r="AZ4488" t="s">
        <v>384</v>
      </c>
      <c r="BY4488" t="s">
        <v>342</v>
      </c>
      <c r="EQ4488">
        <v>250591</v>
      </c>
      <c r="ER4488" t="s">
        <v>2115</v>
      </c>
      <c r="EV4488">
        <v>17271575</v>
      </c>
      <c r="EW4488">
        <v>928</v>
      </c>
      <c r="EX4488">
        <v>210885</v>
      </c>
      <c r="EY4488" t="s">
        <v>10135</v>
      </c>
      <c r="EZ4488">
        <v>1</v>
      </c>
      <c r="FC4488">
        <v>90402</v>
      </c>
      <c r="FD4488" t="s">
        <v>393</v>
      </c>
    </row>
    <row r="4489" spans="1:160" x14ac:dyDescent="0.3">
      <c r="A4489" t="str">
        <f>VLOOKUP(B4489,Table2[],3,FALSE)</f>
        <v>Digital</v>
      </c>
      <c r="B4489" t="str">
        <f>IF(OR(ISNUMBER(FIND("QVC",Z4489)),ISNUMBER(FIND("QVC",AL4489))),"QVC",IF(OR(ISNUMBER(FIND("NCO",H4489)),ISNUMBER(FIND("NCO",Y4489))), "NCO", IF(AL4489="consumer","PMD.com",VLOOKUP(LEFT(H4489,2),Tables!$E$1:$F$11,2,FALSE))))</f>
        <v>PMD.com</v>
      </c>
      <c r="C4489">
        <f t="shared" si="210"/>
        <v>52430001</v>
      </c>
      <c r="D4489">
        <f t="shared" si="211"/>
        <v>1</v>
      </c>
      <c r="E4489" t="str">
        <f t="shared" ca="1" si="212"/>
        <v>shifted orders shipped</v>
      </c>
      <c r="F4489" t="s">
        <v>3539</v>
      </c>
      <c r="G4489" t="s">
        <v>335</v>
      </c>
      <c r="H4489" t="s">
        <v>2114</v>
      </c>
      <c r="I4489" s="6">
        <v>44007.429039351853</v>
      </c>
      <c r="J4489" t="s">
        <v>16</v>
      </c>
      <c r="K4489" s="6">
        <v>44013.744004629632</v>
      </c>
      <c r="M4489" t="s">
        <v>10132</v>
      </c>
      <c r="N4489" t="s">
        <v>10133</v>
      </c>
      <c r="Q4489" t="s">
        <v>1158</v>
      </c>
      <c r="R4489" t="s">
        <v>710</v>
      </c>
      <c r="S4489">
        <v>5859</v>
      </c>
      <c r="T4489" t="s">
        <v>338</v>
      </c>
      <c r="U4489" t="s">
        <v>530</v>
      </c>
      <c r="W4489" t="s">
        <v>10134</v>
      </c>
      <c r="Z4489" t="s">
        <v>10132</v>
      </c>
      <c r="AA4489" t="s">
        <v>10133</v>
      </c>
      <c r="AD4489" t="s">
        <v>1158</v>
      </c>
      <c r="AE4489" t="s">
        <v>710</v>
      </c>
      <c r="AF4489">
        <v>5859</v>
      </c>
      <c r="AG4489" t="s">
        <v>338</v>
      </c>
      <c r="AH4489" t="s">
        <v>530</v>
      </c>
      <c r="AJ4489" t="s">
        <v>10134</v>
      </c>
      <c r="AL4489" t="s">
        <v>339</v>
      </c>
      <c r="AM4489">
        <v>1</v>
      </c>
      <c r="AN4489">
        <v>1</v>
      </c>
      <c r="AO4489">
        <v>12063</v>
      </c>
      <c r="AQ4489">
        <v>127155</v>
      </c>
      <c r="AR4489">
        <v>52430001</v>
      </c>
      <c r="AS4489" t="s">
        <v>927</v>
      </c>
      <c r="AT4489" t="s">
        <v>75</v>
      </c>
      <c r="AW4489" t="s">
        <v>340</v>
      </c>
      <c r="AX4489" t="s">
        <v>340</v>
      </c>
      <c r="AY4489" t="s">
        <v>357</v>
      </c>
      <c r="AZ4489" t="s">
        <v>363</v>
      </c>
      <c r="BY4489" t="s">
        <v>342</v>
      </c>
      <c r="EQ4489">
        <v>249990</v>
      </c>
      <c r="ER4489" t="s">
        <v>2115</v>
      </c>
      <c r="EV4489">
        <v>17271575</v>
      </c>
      <c r="EW4489">
        <v>928</v>
      </c>
      <c r="EX4489">
        <v>210885</v>
      </c>
      <c r="EY4489" t="s">
        <v>10135</v>
      </c>
      <c r="EZ4489">
        <v>1</v>
      </c>
      <c r="FC4489">
        <v>95292</v>
      </c>
      <c r="FD4489" t="s">
        <v>511</v>
      </c>
    </row>
    <row r="4490" spans="1:160" x14ac:dyDescent="0.3">
      <c r="A4490" t="str">
        <f>VLOOKUP(B4490,Table2[],3,FALSE)</f>
        <v>Digital</v>
      </c>
      <c r="B4490" t="str">
        <f>IF(OR(ISNUMBER(FIND("QVC",Z4490)),ISNUMBER(FIND("QVC",AL4490))),"QVC",IF(OR(ISNUMBER(FIND("NCO",H4490)),ISNUMBER(FIND("NCO",Y4490))), "NCO", IF(AL4490="consumer","PMD.com",VLOOKUP(LEFT(H4490,2),Tables!$E$1:$F$11,2,FALSE))))</f>
        <v>PMD.com</v>
      </c>
      <c r="C4490">
        <f t="shared" si="210"/>
        <v>52430001</v>
      </c>
      <c r="D4490">
        <f t="shared" si="211"/>
        <v>1</v>
      </c>
      <c r="E4490" t="str">
        <f t="shared" ca="1" si="212"/>
        <v>shifted orders shipped</v>
      </c>
      <c r="F4490" t="s">
        <v>3539</v>
      </c>
      <c r="G4490" t="s">
        <v>335</v>
      </c>
      <c r="H4490" t="s">
        <v>2114</v>
      </c>
      <c r="I4490" s="6">
        <v>44007.429039351853</v>
      </c>
      <c r="J4490" t="s">
        <v>16</v>
      </c>
      <c r="K4490" s="6">
        <v>44013.744004629632</v>
      </c>
      <c r="M4490" t="s">
        <v>10132</v>
      </c>
      <c r="N4490" t="s">
        <v>10133</v>
      </c>
      <c r="Q4490" t="s">
        <v>1158</v>
      </c>
      <c r="R4490" t="s">
        <v>710</v>
      </c>
      <c r="S4490">
        <v>5859</v>
      </c>
      <c r="T4490" t="s">
        <v>338</v>
      </c>
      <c r="U4490" t="s">
        <v>530</v>
      </c>
      <c r="W4490" t="s">
        <v>10134</v>
      </c>
      <c r="Z4490" t="s">
        <v>10132</v>
      </c>
      <c r="AA4490" t="s">
        <v>10133</v>
      </c>
      <c r="AD4490" t="s">
        <v>1158</v>
      </c>
      <c r="AE4490" t="s">
        <v>710</v>
      </c>
      <c r="AF4490">
        <v>5859</v>
      </c>
      <c r="AG4490" t="s">
        <v>338</v>
      </c>
      <c r="AH4490" t="s">
        <v>530</v>
      </c>
      <c r="AJ4490" t="s">
        <v>10134</v>
      </c>
      <c r="AL4490" t="s">
        <v>339</v>
      </c>
      <c r="AM4490">
        <v>1</v>
      </c>
      <c r="AN4490">
        <v>1</v>
      </c>
      <c r="AO4490">
        <v>12063</v>
      </c>
      <c r="AQ4490">
        <v>127155</v>
      </c>
      <c r="AR4490">
        <v>52430001</v>
      </c>
      <c r="AS4490" t="s">
        <v>927</v>
      </c>
      <c r="AT4490" t="s">
        <v>75</v>
      </c>
      <c r="AW4490" t="s">
        <v>340</v>
      </c>
      <c r="AX4490" t="s">
        <v>340</v>
      </c>
      <c r="AY4490" t="s">
        <v>357</v>
      </c>
      <c r="AZ4490" t="s">
        <v>363</v>
      </c>
      <c r="BY4490" t="s">
        <v>342</v>
      </c>
      <c r="EQ4490">
        <v>249990</v>
      </c>
      <c r="ER4490" t="s">
        <v>2115</v>
      </c>
      <c r="EV4490">
        <v>17271575</v>
      </c>
      <c r="EW4490">
        <v>928</v>
      </c>
      <c r="EX4490">
        <v>210885</v>
      </c>
      <c r="EY4490" t="s">
        <v>10135</v>
      </c>
      <c r="EZ4490">
        <v>1</v>
      </c>
      <c r="FC4490">
        <v>52430001</v>
      </c>
      <c r="FD4490" t="s">
        <v>75</v>
      </c>
    </row>
    <row r="4491" spans="1:160" x14ac:dyDescent="0.3">
      <c r="A4491" t="str">
        <f>VLOOKUP(B4491,Table2[],3,FALSE)</f>
        <v>Digital</v>
      </c>
      <c r="B4491" t="str">
        <f>IF(OR(ISNUMBER(FIND("QVC",Z4491)),ISNUMBER(FIND("QVC",AL4491))),"QVC",IF(OR(ISNUMBER(FIND("NCO",H4491)),ISNUMBER(FIND("NCO",Y4491))), "NCO", IF(AL4491="consumer","PMD.com",VLOOKUP(LEFT(H4491,2),Tables!$E$1:$F$11,2,FALSE))))</f>
        <v>PMD.com</v>
      </c>
      <c r="C4491">
        <f t="shared" si="210"/>
        <v>5358</v>
      </c>
      <c r="D4491">
        <f t="shared" si="211"/>
        <v>1</v>
      </c>
      <c r="E4491" t="str">
        <f t="shared" ca="1" si="212"/>
        <v>shifted orders shipped</v>
      </c>
      <c r="F4491" t="s">
        <v>3539</v>
      </c>
      <c r="G4491" t="s">
        <v>335</v>
      </c>
      <c r="H4491" t="s">
        <v>2114</v>
      </c>
      <c r="I4491" s="6">
        <v>44007.429039351853</v>
      </c>
      <c r="J4491" t="s">
        <v>16</v>
      </c>
      <c r="K4491" s="6">
        <v>44013.744004629632</v>
      </c>
      <c r="M4491" t="s">
        <v>10132</v>
      </c>
      <c r="N4491" t="s">
        <v>10133</v>
      </c>
      <c r="Q4491" t="s">
        <v>1158</v>
      </c>
      <c r="R4491" t="s">
        <v>710</v>
      </c>
      <c r="S4491">
        <v>5859</v>
      </c>
      <c r="T4491" t="s">
        <v>338</v>
      </c>
      <c r="U4491" t="s">
        <v>530</v>
      </c>
      <c r="W4491" t="s">
        <v>10134</v>
      </c>
      <c r="Z4491" t="s">
        <v>10132</v>
      </c>
      <c r="AA4491" t="s">
        <v>10133</v>
      </c>
      <c r="AD4491" t="s">
        <v>1158</v>
      </c>
      <c r="AE4491" t="s">
        <v>710</v>
      </c>
      <c r="AF4491">
        <v>5859</v>
      </c>
      <c r="AG4491" t="s">
        <v>338</v>
      </c>
      <c r="AH4491" t="s">
        <v>530</v>
      </c>
      <c r="AJ4491" t="s">
        <v>10134</v>
      </c>
      <c r="AL4491" t="s">
        <v>339</v>
      </c>
      <c r="AM4491">
        <v>1</v>
      </c>
      <c r="AN4491">
        <v>1</v>
      </c>
      <c r="AO4491">
        <v>7390</v>
      </c>
      <c r="AQ4491">
        <v>124522</v>
      </c>
      <c r="AR4491">
        <v>5358</v>
      </c>
      <c r="AS4491" t="s">
        <v>1734</v>
      </c>
      <c r="AT4491" t="s">
        <v>73</v>
      </c>
      <c r="AW4491" t="s">
        <v>340</v>
      </c>
      <c r="AX4491" t="s">
        <v>340</v>
      </c>
      <c r="AY4491" t="s">
        <v>351</v>
      </c>
      <c r="AZ4491" t="s">
        <v>434</v>
      </c>
      <c r="BY4491" t="s">
        <v>342</v>
      </c>
      <c r="EQ4491">
        <v>248895</v>
      </c>
      <c r="ER4491" t="s">
        <v>2115</v>
      </c>
      <c r="EV4491">
        <v>17271575</v>
      </c>
      <c r="EW4491">
        <v>928</v>
      </c>
      <c r="EX4491">
        <v>210885</v>
      </c>
      <c r="EY4491" t="s">
        <v>10135</v>
      </c>
      <c r="EZ4491">
        <v>1</v>
      </c>
      <c r="FC4491">
        <v>5358</v>
      </c>
      <c r="FD4491" t="s">
        <v>73</v>
      </c>
    </row>
    <row r="4492" spans="1:160" x14ac:dyDescent="0.3">
      <c r="A4492" t="str">
        <f>VLOOKUP(B4492,Table2[],3,FALSE)</f>
        <v>Digital</v>
      </c>
      <c r="B4492" t="str">
        <f>IF(OR(ISNUMBER(FIND("QVC",Z4492)),ISNUMBER(FIND("QVC",AL4492))),"QVC",IF(OR(ISNUMBER(FIND("NCO",H4492)),ISNUMBER(FIND("NCO",Y4492))), "NCO", IF(AL4492="consumer","PMD.com",VLOOKUP(LEFT(H4492,2),Tables!$E$1:$F$11,2,FALSE))))</f>
        <v>PMD.com</v>
      </c>
      <c r="C4492">
        <f t="shared" ref="C4492:C4555" si="213">AR4492</f>
        <v>51090001</v>
      </c>
      <c r="D4492">
        <f t="shared" ref="D4492:D4555" si="214">AN4492</f>
        <v>1</v>
      </c>
      <c r="E4492" t="str">
        <f t="shared" ca="1" si="212"/>
        <v>shifted orders shipped</v>
      </c>
      <c r="F4492" t="s">
        <v>3539</v>
      </c>
      <c r="G4492" t="s">
        <v>335</v>
      </c>
      <c r="H4492" t="s">
        <v>2114</v>
      </c>
      <c r="I4492" s="6">
        <v>44007.429039351853</v>
      </c>
      <c r="J4492" t="s">
        <v>16</v>
      </c>
      <c r="K4492" s="6">
        <v>44013.744004629632</v>
      </c>
      <c r="M4492" t="s">
        <v>10132</v>
      </c>
      <c r="N4492" t="s">
        <v>10133</v>
      </c>
      <c r="Q4492" t="s">
        <v>1158</v>
      </c>
      <c r="R4492" t="s">
        <v>710</v>
      </c>
      <c r="S4492">
        <v>5859</v>
      </c>
      <c r="T4492" t="s">
        <v>338</v>
      </c>
      <c r="U4492" t="s">
        <v>530</v>
      </c>
      <c r="W4492" t="s">
        <v>10134</v>
      </c>
      <c r="Z4492" t="s">
        <v>10132</v>
      </c>
      <c r="AA4492" t="s">
        <v>10133</v>
      </c>
      <c r="AD4492" t="s">
        <v>1158</v>
      </c>
      <c r="AE4492" t="s">
        <v>710</v>
      </c>
      <c r="AF4492">
        <v>5859</v>
      </c>
      <c r="AG4492" t="s">
        <v>338</v>
      </c>
      <c r="AH4492" t="s">
        <v>530</v>
      </c>
      <c r="AJ4492" t="s">
        <v>10134</v>
      </c>
      <c r="AL4492" t="s">
        <v>339</v>
      </c>
      <c r="AM4492">
        <v>1</v>
      </c>
      <c r="AN4492">
        <v>1</v>
      </c>
      <c r="AO4492">
        <v>4885</v>
      </c>
      <c r="AQ4492">
        <v>124202</v>
      </c>
      <c r="AR4492">
        <v>51090001</v>
      </c>
      <c r="AS4492" t="s">
        <v>1986</v>
      </c>
      <c r="AT4492" t="s">
        <v>60</v>
      </c>
      <c r="AW4492" t="s">
        <v>340</v>
      </c>
      <c r="AX4492" t="s">
        <v>340</v>
      </c>
      <c r="AY4492" t="s">
        <v>357</v>
      </c>
      <c r="AZ4492" t="s">
        <v>361</v>
      </c>
      <c r="BY4492" t="s">
        <v>342</v>
      </c>
      <c r="EQ4492">
        <v>250831</v>
      </c>
      <c r="ER4492" t="s">
        <v>2115</v>
      </c>
      <c r="EV4492">
        <v>17271575</v>
      </c>
      <c r="EW4492">
        <v>928</v>
      </c>
      <c r="EX4492">
        <v>210885</v>
      </c>
      <c r="EY4492" t="s">
        <v>10135</v>
      </c>
      <c r="EZ4492">
        <v>1</v>
      </c>
      <c r="FC4492">
        <v>95292</v>
      </c>
      <c r="FD4492" t="s">
        <v>511</v>
      </c>
    </row>
    <row r="4493" spans="1:160" x14ac:dyDescent="0.3">
      <c r="A4493" t="str">
        <f>VLOOKUP(B4493,Table2[],3,FALSE)</f>
        <v>Digital</v>
      </c>
      <c r="B4493" t="str">
        <f>IF(OR(ISNUMBER(FIND("QVC",Z4493)),ISNUMBER(FIND("QVC",AL4493))),"QVC",IF(OR(ISNUMBER(FIND("NCO",H4493)),ISNUMBER(FIND("NCO",Y4493))), "NCO", IF(AL4493="consumer","PMD.com",VLOOKUP(LEFT(H4493,2),Tables!$E$1:$F$11,2,FALSE))))</f>
        <v>PMD.com</v>
      </c>
      <c r="C4493">
        <f t="shared" si="213"/>
        <v>5331</v>
      </c>
      <c r="D4493">
        <f t="shared" si="214"/>
        <v>1</v>
      </c>
      <c r="E4493" t="str">
        <f t="shared" ca="1" si="212"/>
        <v>shifted orders shipped</v>
      </c>
      <c r="F4493" t="s">
        <v>3539</v>
      </c>
      <c r="G4493" t="s">
        <v>335</v>
      </c>
      <c r="H4493" t="s">
        <v>2114</v>
      </c>
      <c r="I4493" s="6">
        <v>44007.429039351853</v>
      </c>
      <c r="J4493" t="s">
        <v>16</v>
      </c>
      <c r="K4493" s="6">
        <v>44013.744004629632</v>
      </c>
      <c r="M4493" t="s">
        <v>10132</v>
      </c>
      <c r="N4493" t="s">
        <v>10133</v>
      </c>
      <c r="Q4493" t="s">
        <v>1158</v>
      </c>
      <c r="R4493" t="s">
        <v>710</v>
      </c>
      <c r="S4493">
        <v>5859</v>
      </c>
      <c r="T4493" t="s">
        <v>338</v>
      </c>
      <c r="U4493" t="s">
        <v>530</v>
      </c>
      <c r="W4493" t="s">
        <v>10134</v>
      </c>
      <c r="Z4493" t="s">
        <v>10132</v>
      </c>
      <c r="AA4493" t="s">
        <v>10133</v>
      </c>
      <c r="AD4493" t="s">
        <v>1158</v>
      </c>
      <c r="AE4493" t="s">
        <v>710</v>
      </c>
      <c r="AF4493">
        <v>5859</v>
      </c>
      <c r="AG4493" t="s">
        <v>338</v>
      </c>
      <c r="AH4493" t="s">
        <v>530</v>
      </c>
      <c r="AJ4493" t="s">
        <v>10134</v>
      </c>
      <c r="AL4493" t="s">
        <v>339</v>
      </c>
      <c r="AM4493">
        <v>1</v>
      </c>
      <c r="AN4493">
        <v>1</v>
      </c>
      <c r="AO4493">
        <v>19662</v>
      </c>
      <c r="AQ4493">
        <v>123796</v>
      </c>
      <c r="AR4493">
        <v>5331</v>
      </c>
      <c r="AS4493" t="s">
        <v>1910</v>
      </c>
      <c r="AT4493" t="s">
        <v>129</v>
      </c>
      <c r="AW4493" t="s">
        <v>340</v>
      </c>
      <c r="AX4493" t="s">
        <v>352</v>
      </c>
      <c r="AY4493" t="s">
        <v>353</v>
      </c>
      <c r="AZ4493" t="s">
        <v>354</v>
      </c>
      <c r="BY4493" t="s">
        <v>342</v>
      </c>
      <c r="EQ4493">
        <v>239277</v>
      </c>
      <c r="ER4493" t="s">
        <v>2115</v>
      </c>
      <c r="EV4493">
        <v>17271575</v>
      </c>
      <c r="EW4493">
        <v>928</v>
      </c>
      <c r="EX4493">
        <v>210885</v>
      </c>
      <c r="EY4493" t="s">
        <v>10135</v>
      </c>
      <c r="EZ4493">
        <v>1</v>
      </c>
      <c r="FC4493">
        <v>90402</v>
      </c>
      <c r="FD4493" t="s">
        <v>393</v>
      </c>
    </row>
    <row r="4494" spans="1:160" x14ac:dyDescent="0.3">
      <c r="A4494" t="str">
        <f>VLOOKUP(B4494,Table2[],3,FALSE)</f>
        <v>Digital</v>
      </c>
      <c r="B4494" t="str">
        <f>IF(OR(ISNUMBER(FIND("QVC",Z4494)),ISNUMBER(FIND("QVC",AL4494))),"QVC",IF(OR(ISNUMBER(FIND("NCO",H4494)),ISNUMBER(FIND("NCO",Y4494))), "NCO", IF(AL4494="consumer","PMD.com",VLOOKUP(LEFT(H4494,2),Tables!$E$1:$F$11,2,FALSE))))</f>
        <v>PMD.com</v>
      </c>
      <c r="C4494">
        <f t="shared" si="213"/>
        <v>52460001</v>
      </c>
      <c r="D4494">
        <f t="shared" si="214"/>
        <v>1</v>
      </c>
      <c r="E4494" t="str">
        <f t="shared" ca="1" si="212"/>
        <v>shifted orders shipped</v>
      </c>
      <c r="F4494" t="s">
        <v>3539</v>
      </c>
      <c r="G4494" t="s">
        <v>335</v>
      </c>
      <c r="H4494" t="s">
        <v>2114</v>
      </c>
      <c r="I4494" s="6">
        <v>44007.429039351853</v>
      </c>
      <c r="J4494" t="s">
        <v>16</v>
      </c>
      <c r="K4494" s="6">
        <v>44013.744004629632</v>
      </c>
      <c r="M4494" t="s">
        <v>10132</v>
      </c>
      <c r="N4494" t="s">
        <v>10133</v>
      </c>
      <c r="Q4494" t="s">
        <v>1158</v>
      </c>
      <c r="R4494" t="s">
        <v>710</v>
      </c>
      <c r="S4494">
        <v>5859</v>
      </c>
      <c r="T4494" t="s">
        <v>338</v>
      </c>
      <c r="U4494" t="s">
        <v>530</v>
      </c>
      <c r="W4494" t="s">
        <v>10134</v>
      </c>
      <c r="Z4494" t="s">
        <v>10132</v>
      </c>
      <c r="AA4494" t="s">
        <v>10133</v>
      </c>
      <c r="AD4494" t="s">
        <v>1158</v>
      </c>
      <c r="AE4494" t="s">
        <v>710</v>
      </c>
      <c r="AF4494">
        <v>5859</v>
      </c>
      <c r="AG4494" t="s">
        <v>338</v>
      </c>
      <c r="AH4494" t="s">
        <v>530</v>
      </c>
      <c r="AJ4494" t="s">
        <v>10134</v>
      </c>
      <c r="AL4494" t="s">
        <v>339</v>
      </c>
      <c r="AM4494">
        <v>1</v>
      </c>
      <c r="AN4494">
        <v>1</v>
      </c>
      <c r="AO4494">
        <v>14007</v>
      </c>
      <c r="AQ4494">
        <v>127157</v>
      </c>
      <c r="AR4494">
        <v>52460001</v>
      </c>
      <c r="AS4494" t="s">
        <v>972</v>
      </c>
      <c r="AT4494" t="s">
        <v>76</v>
      </c>
      <c r="AW4494" t="s">
        <v>340</v>
      </c>
      <c r="AX4494" t="s">
        <v>340</v>
      </c>
      <c r="AY4494" t="s">
        <v>341</v>
      </c>
      <c r="AZ4494">
        <v>0</v>
      </c>
      <c r="BY4494" t="s">
        <v>342</v>
      </c>
      <c r="EQ4494">
        <v>252044</v>
      </c>
      <c r="ER4494" t="s">
        <v>2115</v>
      </c>
      <c r="EV4494">
        <v>17271575</v>
      </c>
      <c r="EW4494">
        <v>928</v>
      </c>
      <c r="EX4494">
        <v>210885</v>
      </c>
      <c r="EY4494" t="s">
        <v>10135</v>
      </c>
      <c r="EZ4494">
        <v>1</v>
      </c>
      <c r="FC4494">
        <v>52460001</v>
      </c>
      <c r="FD4494" t="s">
        <v>76</v>
      </c>
    </row>
    <row r="4495" spans="1:160" x14ac:dyDescent="0.3">
      <c r="A4495" t="str">
        <f>VLOOKUP(B4495,Table2[],3,FALSE)</f>
        <v>Digital</v>
      </c>
      <c r="B4495" t="str">
        <f>IF(OR(ISNUMBER(FIND("QVC",Z4495)),ISNUMBER(FIND("QVC",AL4495))),"QVC",IF(OR(ISNUMBER(FIND("NCO",H4495)),ISNUMBER(FIND("NCO",Y4495))), "NCO", IF(AL4495="consumer","PMD.com",VLOOKUP(LEFT(H4495,2),Tables!$E$1:$F$11,2,FALSE))))</f>
        <v>PMD.com</v>
      </c>
      <c r="C4495">
        <f t="shared" si="213"/>
        <v>53160001</v>
      </c>
      <c r="D4495">
        <f t="shared" si="214"/>
        <v>1</v>
      </c>
      <c r="E4495" t="str">
        <f t="shared" ca="1" si="212"/>
        <v>shifted orders shipped</v>
      </c>
      <c r="F4495" t="s">
        <v>3539</v>
      </c>
      <c r="G4495" t="s">
        <v>335</v>
      </c>
      <c r="H4495" t="s">
        <v>2114</v>
      </c>
      <c r="I4495" s="6">
        <v>44007.429039351853</v>
      </c>
      <c r="J4495" t="s">
        <v>16</v>
      </c>
      <c r="K4495" s="6">
        <v>44013.744004629632</v>
      </c>
      <c r="M4495" t="s">
        <v>10132</v>
      </c>
      <c r="N4495" t="s">
        <v>10133</v>
      </c>
      <c r="Q4495" t="s">
        <v>1158</v>
      </c>
      <c r="R4495" t="s">
        <v>710</v>
      </c>
      <c r="S4495">
        <v>5859</v>
      </c>
      <c r="T4495" t="s">
        <v>338</v>
      </c>
      <c r="U4495" t="s">
        <v>530</v>
      </c>
      <c r="W4495" t="s">
        <v>10134</v>
      </c>
      <c r="Z4495" t="s">
        <v>10132</v>
      </c>
      <c r="AA4495" t="s">
        <v>10133</v>
      </c>
      <c r="AD4495" t="s">
        <v>1158</v>
      </c>
      <c r="AE4495" t="s">
        <v>710</v>
      </c>
      <c r="AF4495">
        <v>5859</v>
      </c>
      <c r="AG4495" t="s">
        <v>338</v>
      </c>
      <c r="AH4495" t="s">
        <v>530</v>
      </c>
      <c r="AJ4495" t="s">
        <v>10134</v>
      </c>
      <c r="AL4495" t="s">
        <v>339</v>
      </c>
      <c r="AM4495">
        <v>1</v>
      </c>
      <c r="AN4495">
        <v>1</v>
      </c>
      <c r="AO4495">
        <v>4322</v>
      </c>
      <c r="AQ4495">
        <v>124007</v>
      </c>
      <c r="AR4495">
        <v>53160001</v>
      </c>
      <c r="AS4495" t="s">
        <v>1895</v>
      </c>
      <c r="AT4495" t="s">
        <v>119</v>
      </c>
      <c r="AW4495" t="s">
        <v>340</v>
      </c>
      <c r="AX4495" t="s">
        <v>340</v>
      </c>
      <c r="AY4495" t="s">
        <v>341</v>
      </c>
      <c r="AZ4495">
        <v>0</v>
      </c>
      <c r="BY4495" t="s">
        <v>342</v>
      </c>
      <c r="EQ4495">
        <v>252959</v>
      </c>
      <c r="ER4495" t="s">
        <v>2115</v>
      </c>
      <c r="EV4495">
        <v>17271575</v>
      </c>
      <c r="EW4495">
        <v>928</v>
      </c>
      <c r="EX4495">
        <v>210885</v>
      </c>
      <c r="EY4495" t="s">
        <v>10135</v>
      </c>
      <c r="EZ4495">
        <v>1</v>
      </c>
      <c r="FC4495">
        <v>53160001</v>
      </c>
      <c r="FD4495" t="s">
        <v>119</v>
      </c>
    </row>
    <row r="4496" spans="1:160" x14ac:dyDescent="0.3">
      <c r="A4496" t="str">
        <f>VLOOKUP(B4496,Table2[],3,FALSE)</f>
        <v>Digital</v>
      </c>
      <c r="B4496" t="str">
        <f>IF(OR(ISNUMBER(FIND("QVC",Z4496)),ISNUMBER(FIND("QVC",AL4496))),"QVC",IF(OR(ISNUMBER(FIND("NCO",H4496)),ISNUMBER(FIND("NCO",Y4496))), "NCO", IF(AL4496="consumer","PMD.com",VLOOKUP(LEFT(H4496,2),Tables!$E$1:$F$11,2,FALSE))))</f>
        <v>PMD.com</v>
      </c>
      <c r="C4496">
        <f t="shared" si="213"/>
        <v>5341</v>
      </c>
      <c r="D4496">
        <f t="shared" si="214"/>
        <v>1</v>
      </c>
      <c r="E4496" t="str">
        <f t="shared" ca="1" si="212"/>
        <v>shifted orders shipped</v>
      </c>
      <c r="F4496" t="s">
        <v>3539</v>
      </c>
      <c r="G4496" t="s">
        <v>335</v>
      </c>
      <c r="H4496" t="s">
        <v>2114</v>
      </c>
      <c r="I4496" s="6">
        <v>44007.429039351853</v>
      </c>
      <c r="J4496" t="s">
        <v>16</v>
      </c>
      <c r="K4496" s="6">
        <v>44013.744004629632</v>
      </c>
      <c r="M4496" t="s">
        <v>10132</v>
      </c>
      <c r="N4496" t="s">
        <v>10133</v>
      </c>
      <c r="Q4496" t="s">
        <v>1158</v>
      </c>
      <c r="R4496" t="s">
        <v>710</v>
      </c>
      <c r="S4496">
        <v>5859</v>
      </c>
      <c r="T4496" t="s">
        <v>338</v>
      </c>
      <c r="U4496" t="s">
        <v>530</v>
      </c>
      <c r="W4496" t="s">
        <v>10134</v>
      </c>
      <c r="Z4496" t="s">
        <v>10132</v>
      </c>
      <c r="AA4496" t="s">
        <v>10133</v>
      </c>
      <c r="AD4496" t="s">
        <v>1158</v>
      </c>
      <c r="AE4496" t="s">
        <v>710</v>
      </c>
      <c r="AF4496">
        <v>5859</v>
      </c>
      <c r="AG4496" t="s">
        <v>338</v>
      </c>
      <c r="AH4496" t="s">
        <v>530</v>
      </c>
      <c r="AJ4496" t="s">
        <v>10134</v>
      </c>
      <c r="AL4496" t="s">
        <v>339</v>
      </c>
      <c r="AM4496">
        <v>1</v>
      </c>
      <c r="AN4496">
        <v>1</v>
      </c>
      <c r="AO4496">
        <v>15156</v>
      </c>
      <c r="AQ4496">
        <v>124187</v>
      </c>
      <c r="AR4496">
        <v>5341</v>
      </c>
      <c r="AS4496" t="s">
        <v>831</v>
      </c>
      <c r="AT4496" t="s">
        <v>82</v>
      </c>
      <c r="AW4496" t="s">
        <v>340</v>
      </c>
      <c r="AX4496" t="s">
        <v>340</v>
      </c>
      <c r="AY4496" t="s">
        <v>345</v>
      </c>
      <c r="AZ4496" t="s">
        <v>346</v>
      </c>
      <c r="BY4496" t="s">
        <v>342</v>
      </c>
      <c r="EQ4496">
        <v>244247</v>
      </c>
      <c r="ER4496" t="s">
        <v>2115</v>
      </c>
      <c r="EV4496">
        <v>17271575</v>
      </c>
      <c r="EW4496">
        <v>928</v>
      </c>
      <c r="EX4496">
        <v>210885</v>
      </c>
      <c r="EY4496" t="s">
        <v>10135</v>
      </c>
      <c r="EZ4496">
        <v>1</v>
      </c>
      <c r="FC4496">
        <v>95292</v>
      </c>
      <c r="FD4496" t="s">
        <v>511</v>
      </c>
    </row>
    <row r="4497" spans="1:160" x14ac:dyDescent="0.3">
      <c r="A4497" t="str">
        <f>VLOOKUP(B4497,Table2[],3,FALSE)</f>
        <v>Digital</v>
      </c>
      <c r="B4497" t="str">
        <f>IF(OR(ISNUMBER(FIND("QVC",Z4497)),ISNUMBER(FIND("QVC",AL4497))),"QVC",IF(OR(ISNUMBER(FIND("NCO",H4497)),ISNUMBER(FIND("NCO",Y4497))), "NCO", IF(AL4497="consumer","PMD.com",VLOOKUP(LEFT(H4497,2),Tables!$E$1:$F$11,2,FALSE))))</f>
        <v>PMD.com</v>
      </c>
      <c r="C4497">
        <f t="shared" si="213"/>
        <v>53990001</v>
      </c>
      <c r="D4497">
        <f t="shared" si="214"/>
        <v>1</v>
      </c>
      <c r="E4497" t="str">
        <f t="shared" ca="1" si="212"/>
        <v>MTD orders shipped</v>
      </c>
      <c r="F4497" t="s">
        <v>3539</v>
      </c>
      <c r="G4497" t="s">
        <v>335</v>
      </c>
      <c r="H4497" t="s">
        <v>10136</v>
      </c>
      <c r="I4497" s="6">
        <v>44013.462256944447</v>
      </c>
      <c r="J4497" t="s">
        <v>16</v>
      </c>
      <c r="K4497" s="6">
        <v>44013.744120370371</v>
      </c>
      <c r="M4497" t="s">
        <v>892</v>
      </c>
      <c r="N4497" t="s">
        <v>1043</v>
      </c>
      <c r="Q4497" t="s">
        <v>878</v>
      </c>
      <c r="R4497" t="s">
        <v>400</v>
      </c>
      <c r="S4497" t="s">
        <v>879</v>
      </c>
      <c r="T4497" t="s">
        <v>338</v>
      </c>
      <c r="U4497" t="s">
        <v>530</v>
      </c>
      <c r="W4497" t="s">
        <v>893</v>
      </c>
      <c r="Z4497" t="s">
        <v>892</v>
      </c>
      <c r="AA4497" t="s">
        <v>1043</v>
      </c>
      <c r="AD4497" t="s">
        <v>878</v>
      </c>
      <c r="AE4497" t="s">
        <v>400</v>
      </c>
      <c r="AF4497" t="s">
        <v>879</v>
      </c>
      <c r="AG4497" t="s">
        <v>338</v>
      </c>
      <c r="AH4497" t="s">
        <v>530</v>
      </c>
      <c r="AJ4497" t="s">
        <v>893</v>
      </c>
      <c r="AL4497" t="s">
        <v>339</v>
      </c>
      <c r="AM4497">
        <v>1</v>
      </c>
      <c r="AN4497">
        <v>1</v>
      </c>
      <c r="AO4497">
        <v>14448</v>
      </c>
      <c r="AQ4497">
        <v>124474</v>
      </c>
      <c r="AR4497">
        <v>53990001</v>
      </c>
      <c r="AS4497" t="s">
        <v>1735</v>
      </c>
      <c r="AT4497" t="s">
        <v>111</v>
      </c>
      <c r="AW4497" t="s">
        <v>343</v>
      </c>
      <c r="BY4497" t="s">
        <v>342</v>
      </c>
      <c r="EQ4497">
        <v>253300</v>
      </c>
      <c r="ER4497" t="s">
        <v>10137</v>
      </c>
      <c r="EV4497">
        <v>17289175</v>
      </c>
      <c r="EW4497">
        <v>928</v>
      </c>
      <c r="EX4497">
        <v>221324</v>
      </c>
      <c r="EY4497" t="s">
        <v>10138</v>
      </c>
      <c r="EZ4497">
        <v>1</v>
      </c>
      <c r="FC4497">
        <v>53990001</v>
      </c>
      <c r="FD4497" t="s">
        <v>111</v>
      </c>
    </row>
    <row r="4498" spans="1:160" x14ac:dyDescent="0.3">
      <c r="A4498" t="str">
        <f>VLOOKUP(B4498,Table2[],3,FALSE)</f>
        <v>Digital</v>
      </c>
      <c r="B4498" t="str">
        <f>IF(OR(ISNUMBER(FIND("QVC",Z4498)),ISNUMBER(FIND("QVC",AL4498))),"QVC",IF(OR(ISNUMBER(FIND("NCO",H4498)),ISNUMBER(FIND("NCO",Y4498))), "NCO", IF(AL4498="consumer","PMD.com",VLOOKUP(LEFT(H4498,2),Tables!$E$1:$F$11,2,FALSE))))</f>
        <v>PMD.com</v>
      </c>
      <c r="C4498">
        <f t="shared" si="213"/>
        <v>52430001</v>
      </c>
      <c r="D4498">
        <f t="shared" si="214"/>
        <v>1</v>
      </c>
      <c r="E4498" t="str">
        <f t="shared" ca="1" si="212"/>
        <v>MTD orders shipped</v>
      </c>
      <c r="F4498" t="s">
        <v>3539</v>
      </c>
      <c r="G4498" t="s">
        <v>335</v>
      </c>
      <c r="H4498" t="s">
        <v>10136</v>
      </c>
      <c r="I4498" s="6">
        <v>44013.462256944447</v>
      </c>
      <c r="J4498" t="s">
        <v>16</v>
      </c>
      <c r="K4498" s="6">
        <v>44013.744120370371</v>
      </c>
      <c r="M4498" t="s">
        <v>892</v>
      </c>
      <c r="N4498" t="s">
        <v>1043</v>
      </c>
      <c r="Q4498" t="s">
        <v>878</v>
      </c>
      <c r="R4498" t="s">
        <v>400</v>
      </c>
      <c r="S4498" t="s">
        <v>879</v>
      </c>
      <c r="T4498" t="s">
        <v>338</v>
      </c>
      <c r="U4498" t="s">
        <v>530</v>
      </c>
      <c r="W4498" t="s">
        <v>893</v>
      </c>
      <c r="Z4498" t="s">
        <v>892</v>
      </c>
      <c r="AA4498" t="s">
        <v>1043</v>
      </c>
      <c r="AD4498" t="s">
        <v>878</v>
      </c>
      <c r="AE4498" t="s">
        <v>400</v>
      </c>
      <c r="AF4498" t="s">
        <v>879</v>
      </c>
      <c r="AG4498" t="s">
        <v>338</v>
      </c>
      <c r="AH4498" t="s">
        <v>530</v>
      </c>
      <c r="AJ4498" t="s">
        <v>893</v>
      </c>
      <c r="AL4498" t="s">
        <v>339</v>
      </c>
      <c r="AM4498">
        <v>1</v>
      </c>
      <c r="AN4498">
        <v>1</v>
      </c>
      <c r="AO4498">
        <v>12063</v>
      </c>
      <c r="AQ4498">
        <v>127155</v>
      </c>
      <c r="AR4498">
        <v>52430001</v>
      </c>
      <c r="AS4498" t="s">
        <v>927</v>
      </c>
      <c r="AT4498" t="s">
        <v>75</v>
      </c>
      <c r="AW4498" t="s">
        <v>340</v>
      </c>
      <c r="AX4498" t="s">
        <v>340</v>
      </c>
      <c r="AY4498" t="s">
        <v>357</v>
      </c>
      <c r="AZ4498" t="s">
        <v>363</v>
      </c>
      <c r="BY4498" t="s">
        <v>342</v>
      </c>
      <c r="EQ4498">
        <v>249990</v>
      </c>
      <c r="ER4498" t="s">
        <v>10137</v>
      </c>
      <c r="EV4498">
        <v>17289175</v>
      </c>
      <c r="EW4498">
        <v>928</v>
      </c>
      <c r="EX4498">
        <v>221324</v>
      </c>
      <c r="EY4498" t="s">
        <v>10138</v>
      </c>
      <c r="EZ4498">
        <v>1</v>
      </c>
      <c r="FC4498">
        <v>95385</v>
      </c>
      <c r="FD4498" t="s">
        <v>3531</v>
      </c>
    </row>
    <row r="4499" spans="1:160" x14ac:dyDescent="0.3">
      <c r="A4499" t="str">
        <f>VLOOKUP(B4499,Table2[],3,FALSE)</f>
        <v>Digital</v>
      </c>
      <c r="B4499" t="str">
        <f>IF(OR(ISNUMBER(FIND("QVC",Z4499)),ISNUMBER(FIND("QVC",AL4499))),"QVC",IF(OR(ISNUMBER(FIND("NCO",H4499)),ISNUMBER(FIND("NCO",Y4499))), "NCO", IF(AL4499="consumer","PMD.com",VLOOKUP(LEFT(H4499,2),Tables!$E$1:$F$11,2,FALSE))))</f>
        <v>PMD.com</v>
      </c>
      <c r="C4499">
        <f t="shared" si="213"/>
        <v>53920001</v>
      </c>
      <c r="D4499">
        <f t="shared" si="214"/>
        <v>1</v>
      </c>
      <c r="E4499" t="str">
        <f t="shared" ca="1" si="212"/>
        <v>MTD orders shipped</v>
      </c>
      <c r="F4499" t="s">
        <v>3539</v>
      </c>
      <c r="G4499" t="s">
        <v>335</v>
      </c>
      <c r="H4499" t="s">
        <v>10136</v>
      </c>
      <c r="I4499" s="6">
        <v>44013.462256944447</v>
      </c>
      <c r="J4499" t="s">
        <v>16</v>
      </c>
      <c r="K4499" s="6">
        <v>44013.744120370371</v>
      </c>
      <c r="M4499" t="s">
        <v>892</v>
      </c>
      <c r="N4499" t="s">
        <v>1043</v>
      </c>
      <c r="Q4499" t="s">
        <v>878</v>
      </c>
      <c r="R4499" t="s">
        <v>400</v>
      </c>
      <c r="S4499" t="s">
        <v>879</v>
      </c>
      <c r="T4499" t="s">
        <v>338</v>
      </c>
      <c r="U4499" t="s">
        <v>530</v>
      </c>
      <c r="W4499" t="s">
        <v>893</v>
      </c>
      <c r="Z4499" t="s">
        <v>892</v>
      </c>
      <c r="AA4499" t="s">
        <v>1043</v>
      </c>
      <c r="AD4499" t="s">
        <v>878</v>
      </c>
      <c r="AE4499" t="s">
        <v>400</v>
      </c>
      <c r="AF4499" t="s">
        <v>879</v>
      </c>
      <c r="AG4499" t="s">
        <v>338</v>
      </c>
      <c r="AH4499" t="s">
        <v>530</v>
      </c>
      <c r="AJ4499" t="s">
        <v>893</v>
      </c>
      <c r="AL4499" t="s">
        <v>339</v>
      </c>
      <c r="AM4499">
        <v>1</v>
      </c>
      <c r="AN4499">
        <v>1</v>
      </c>
      <c r="AO4499">
        <v>14899</v>
      </c>
      <c r="AQ4499">
        <v>124468</v>
      </c>
      <c r="AR4499">
        <v>53920001</v>
      </c>
      <c r="AS4499" t="s">
        <v>42</v>
      </c>
      <c r="AT4499" t="s">
        <v>40</v>
      </c>
      <c r="AW4499" t="s">
        <v>343</v>
      </c>
      <c r="BY4499" t="s">
        <v>342</v>
      </c>
      <c r="EQ4499">
        <v>247476</v>
      </c>
      <c r="ER4499" t="s">
        <v>10137</v>
      </c>
      <c r="EV4499">
        <v>17289175</v>
      </c>
      <c r="EW4499">
        <v>928</v>
      </c>
      <c r="EX4499">
        <v>221324</v>
      </c>
      <c r="EY4499" t="s">
        <v>10138</v>
      </c>
      <c r="EZ4499">
        <v>1</v>
      </c>
      <c r="FC4499">
        <v>95385</v>
      </c>
      <c r="FD4499" t="s">
        <v>3531</v>
      </c>
    </row>
    <row r="4500" spans="1:160" x14ac:dyDescent="0.3">
      <c r="A4500" t="str">
        <f>VLOOKUP(B4500,Table2[],3,FALSE)</f>
        <v>Digital</v>
      </c>
      <c r="B4500" t="str">
        <f>IF(OR(ISNUMBER(FIND("QVC",Z4500)),ISNUMBER(FIND("QVC",AL4500))),"QVC",IF(OR(ISNUMBER(FIND("NCO",H4500)),ISNUMBER(FIND("NCO",Y4500))), "NCO", IF(AL4500="consumer","PMD.com",VLOOKUP(LEFT(H4500,2),Tables!$E$1:$F$11,2,FALSE))))</f>
        <v>PMD.com</v>
      </c>
      <c r="C4500">
        <f t="shared" si="213"/>
        <v>55110011</v>
      </c>
      <c r="D4500">
        <f t="shared" si="214"/>
        <v>1</v>
      </c>
      <c r="E4500" t="str">
        <f t="shared" ca="1" si="212"/>
        <v>MTD orders shipped</v>
      </c>
      <c r="F4500" t="s">
        <v>3539</v>
      </c>
      <c r="G4500" t="s">
        <v>335</v>
      </c>
      <c r="H4500" t="s">
        <v>10136</v>
      </c>
      <c r="I4500" s="6">
        <v>44013.462256944447</v>
      </c>
      <c r="J4500" t="s">
        <v>16</v>
      </c>
      <c r="K4500" s="6">
        <v>44013.744120370371</v>
      </c>
      <c r="M4500" t="s">
        <v>892</v>
      </c>
      <c r="N4500" t="s">
        <v>1043</v>
      </c>
      <c r="Q4500" t="s">
        <v>878</v>
      </c>
      <c r="R4500" t="s">
        <v>400</v>
      </c>
      <c r="S4500" t="s">
        <v>879</v>
      </c>
      <c r="T4500" t="s">
        <v>338</v>
      </c>
      <c r="U4500" t="s">
        <v>530</v>
      </c>
      <c r="W4500" t="s">
        <v>893</v>
      </c>
      <c r="Z4500" t="s">
        <v>892</v>
      </c>
      <c r="AA4500" t="s">
        <v>1043</v>
      </c>
      <c r="AD4500" t="s">
        <v>878</v>
      </c>
      <c r="AE4500" t="s">
        <v>400</v>
      </c>
      <c r="AF4500" t="s">
        <v>879</v>
      </c>
      <c r="AG4500" t="s">
        <v>338</v>
      </c>
      <c r="AH4500" t="s">
        <v>530</v>
      </c>
      <c r="AJ4500" t="s">
        <v>893</v>
      </c>
      <c r="AL4500" t="s">
        <v>339</v>
      </c>
      <c r="AM4500">
        <v>1</v>
      </c>
      <c r="AN4500">
        <v>1</v>
      </c>
      <c r="AO4500">
        <v>2688</v>
      </c>
      <c r="AQ4500">
        <v>123763</v>
      </c>
      <c r="AR4500">
        <v>55110011</v>
      </c>
      <c r="AS4500" t="s">
        <v>120</v>
      </c>
      <c r="AT4500" t="s">
        <v>121</v>
      </c>
      <c r="AW4500" t="s">
        <v>340</v>
      </c>
      <c r="AX4500" t="s">
        <v>340</v>
      </c>
      <c r="AY4500" t="s">
        <v>382</v>
      </c>
      <c r="AZ4500">
        <v>0</v>
      </c>
      <c r="BY4500" t="s">
        <v>342</v>
      </c>
      <c r="EQ4500">
        <v>248980</v>
      </c>
      <c r="ER4500" t="s">
        <v>10137</v>
      </c>
      <c r="EV4500">
        <v>17289175</v>
      </c>
      <c r="EW4500">
        <v>928</v>
      </c>
      <c r="EX4500">
        <v>221324</v>
      </c>
      <c r="EY4500" t="s">
        <v>10138</v>
      </c>
      <c r="EZ4500">
        <v>1</v>
      </c>
      <c r="FC4500">
        <v>55110011</v>
      </c>
      <c r="FD4500" t="s">
        <v>121</v>
      </c>
    </row>
    <row r="4501" spans="1:160" x14ac:dyDescent="0.3">
      <c r="A4501" t="str">
        <f>VLOOKUP(B4501,Table2[],3,FALSE)</f>
        <v>Digital</v>
      </c>
      <c r="B4501" t="str">
        <f>IF(OR(ISNUMBER(FIND("QVC",Z4501)),ISNUMBER(FIND("QVC",AL4501))),"QVC",IF(OR(ISNUMBER(FIND("NCO",H4501)),ISNUMBER(FIND("NCO",Y4501))), "NCO", IF(AL4501="consumer","PMD.com",VLOOKUP(LEFT(H4501,2),Tables!$E$1:$F$11,2,FALSE))))</f>
        <v>PMD.com</v>
      </c>
      <c r="C4501">
        <f t="shared" si="213"/>
        <v>5341030</v>
      </c>
      <c r="D4501">
        <f t="shared" si="214"/>
        <v>1</v>
      </c>
      <c r="E4501" t="str">
        <f t="shared" ca="1" si="212"/>
        <v>MTD orders shipped</v>
      </c>
      <c r="F4501" t="s">
        <v>3539</v>
      </c>
      <c r="G4501" t="s">
        <v>335</v>
      </c>
      <c r="H4501" t="s">
        <v>10136</v>
      </c>
      <c r="I4501" s="6">
        <v>44013.462256944447</v>
      </c>
      <c r="J4501" t="s">
        <v>16</v>
      </c>
      <c r="K4501" s="6">
        <v>44013.744120370371</v>
      </c>
      <c r="M4501" t="s">
        <v>892</v>
      </c>
      <c r="N4501" t="s">
        <v>1043</v>
      </c>
      <c r="Q4501" t="s">
        <v>878</v>
      </c>
      <c r="R4501" t="s">
        <v>400</v>
      </c>
      <c r="S4501" t="s">
        <v>879</v>
      </c>
      <c r="T4501" t="s">
        <v>338</v>
      </c>
      <c r="U4501" t="s">
        <v>530</v>
      </c>
      <c r="W4501" t="s">
        <v>893</v>
      </c>
      <c r="Z4501" t="s">
        <v>892</v>
      </c>
      <c r="AA4501" t="s">
        <v>1043</v>
      </c>
      <c r="AD4501" t="s">
        <v>878</v>
      </c>
      <c r="AE4501" t="s">
        <v>400</v>
      </c>
      <c r="AF4501" t="s">
        <v>879</v>
      </c>
      <c r="AG4501" t="s">
        <v>338</v>
      </c>
      <c r="AH4501" t="s">
        <v>530</v>
      </c>
      <c r="AJ4501" t="s">
        <v>893</v>
      </c>
      <c r="AL4501" t="s">
        <v>339</v>
      </c>
      <c r="AM4501">
        <v>1</v>
      </c>
      <c r="AN4501">
        <v>1</v>
      </c>
      <c r="AO4501">
        <v>12859</v>
      </c>
      <c r="AQ4501">
        <v>124642</v>
      </c>
      <c r="AR4501">
        <v>5341030</v>
      </c>
      <c r="AS4501" t="s">
        <v>925</v>
      </c>
      <c r="AT4501" t="s">
        <v>926</v>
      </c>
      <c r="AW4501" t="s">
        <v>366</v>
      </c>
      <c r="AX4501" t="s">
        <v>366</v>
      </c>
      <c r="AY4501" t="s">
        <v>345</v>
      </c>
      <c r="AZ4501" t="s">
        <v>346</v>
      </c>
      <c r="BY4501" t="s">
        <v>342</v>
      </c>
      <c r="EQ4501">
        <v>243275</v>
      </c>
      <c r="ER4501" t="s">
        <v>10137</v>
      </c>
      <c r="EV4501">
        <v>17289175</v>
      </c>
      <c r="EW4501">
        <v>928</v>
      </c>
      <c r="EX4501">
        <v>221324</v>
      </c>
      <c r="EY4501" t="s">
        <v>10138</v>
      </c>
      <c r="EZ4501">
        <v>1</v>
      </c>
      <c r="FC4501">
        <v>95385</v>
      </c>
      <c r="FD4501" t="s">
        <v>3531</v>
      </c>
    </row>
    <row r="4502" spans="1:160" x14ac:dyDescent="0.3">
      <c r="A4502" t="str">
        <f>VLOOKUP(B4502,Table2[],3,FALSE)</f>
        <v>Digital</v>
      </c>
      <c r="B4502" t="str">
        <f>IF(OR(ISNUMBER(FIND("QVC",Z4502)),ISNUMBER(FIND("QVC",AL4502))),"QVC",IF(OR(ISNUMBER(FIND("NCO",H4502)),ISNUMBER(FIND("NCO",Y4502))), "NCO", IF(AL4502="consumer","PMD.com",VLOOKUP(LEFT(H4502,2),Tables!$E$1:$F$11,2,FALSE))))</f>
        <v>PMD.com</v>
      </c>
      <c r="C4502">
        <f t="shared" si="213"/>
        <v>51090030</v>
      </c>
      <c r="D4502">
        <f t="shared" si="214"/>
        <v>1</v>
      </c>
      <c r="E4502" t="str">
        <f t="shared" ca="1" si="212"/>
        <v>MTD orders shipped</v>
      </c>
      <c r="F4502" t="s">
        <v>3539</v>
      </c>
      <c r="G4502" t="s">
        <v>335</v>
      </c>
      <c r="H4502" t="s">
        <v>10136</v>
      </c>
      <c r="I4502" s="6">
        <v>44013.462256944447</v>
      </c>
      <c r="J4502" t="s">
        <v>16</v>
      </c>
      <c r="K4502" s="6">
        <v>44013.744120370371</v>
      </c>
      <c r="M4502" t="s">
        <v>892</v>
      </c>
      <c r="N4502" t="s">
        <v>1043</v>
      </c>
      <c r="Q4502" t="s">
        <v>878</v>
      </c>
      <c r="R4502" t="s">
        <v>400</v>
      </c>
      <c r="S4502" t="s">
        <v>879</v>
      </c>
      <c r="T4502" t="s">
        <v>338</v>
      </c>
      <c r="U4502" t="s">
        <v>530</v>
      </c>
      <c r="W4502" t="s">
        <v>893</v>
      </c>
      <c r="Z4502" t="s">
        <v>892</v>
      </c>
      <c r="AA4502" t="s">
        <v>1043</v>
      </c>
      <c r="AD4502" t="s">
        <v>878</v>
      </c>
      <c r="AE4502" t="s">
        <v>400</v>
      </c>
      <c r="AF4502" t="s">
        <v>879</v>
      </c>
      <c r="AG4502" t="s">
        <v>338</v>
      </c>
      <c r="AH4502" t="s">
        <v>530</v>
      </c>
      <c r="AJ4502" t="s">
        <v>893</v>
      </c>
      <c r="AL4502" t="s">
        <v>339</v>
      </c>
      <c r="AM4502">
        <v>1</v>
      </c>
      <c r="AN4502">
        <v>1</v>
      </c>
      <c r="AO4502">
        <v>6688</v>
      </c>
      <c r="AQ4502">
        <v>125960</v>
      </c>
      <c r="AR4502">
        <v>51090030</v>
      </c>
      <c r="AS4502" t="s">
        <v>3043</v>
      </c>
      <c r="AT4502" t="s">
        <v>628</v>
      </c>
      <c r="AW4502" t="s">
        <v>343</v>
      </c>
      <c r="BY4502" t="s">
        <v>342</v>
      </c>
      <c r="BZ4502" t="b">
        <v>0</v>
      </c>
      <c r="EQ4502">
        <v>243047</v>
      </c>
      <c r="ER4502" t="s">
        <v>10137</v>
      </c>
      <c r="EV4502">
        <v>17289175</v>
      </c>
      <c r="EW4502">
        <v>928</v>
      </c>
      <c r="EX4502">
        <v>221324</v>
      </c>
      <c r="EY4502" t="s">
        <v>10138</v>
      </c>
      <c r="EZ4502">
        <v>1</v>
      </c>
      <c r="FC4502">
        <v>95385</v>
      </c>
      <c r="FD4502" t="s">
        <v>3531</v>
      </c>
    </row>
    <row r="4503" spans="1:160" x14ac:dyDescent="0.3">
      <c r="A4503" t="str">
        <f>VLOOKUP(B4503,Table2[],3,FALSE)</f>
        <v>Digital</v>
      </c>
      <c r="B4503" t="str">
        <f>IF(OR(ISNUMBER(FIND("QVC",Z4503)),ISNUMBER(FIND("QVC",AL4503))),"QVC",IF(OR(ISNUMBER(FIND("NCO",H4503)),ISNUMBER(FIND("NCO",Y4503))), "NCO", IF(AL4503="consumer","PMD.com",VLOOKUP(LEFT(H4503,2),Tables!$E$1:$F$11,2,FALSE))))</f>
        <v>PMD.com</v>
      </c>
      <c r="C4503">
        <f t="shared" si="213"/>
        <v>552101</v>
      </c>
      <c r="D4503">
        <f t="shared" si="214"/>
        <v>1</v>
      </c>
      <c r="E4503" t="str">
        <f t="shared" ca="1" si="212"/>
        <v>MTD orders shipped</v>
      </c>
      <c r="F4503" t="s">
        <v>3539</v>
      </c>
      <c r="G4503" t="s">
        <v>335</v>
      </c>
      <c r="H4503" t="s">
        <v>10139</v>
      </c>
      <c r="I4503" s="6">
        <v>44013.548356481479</v>
      </c>
      <c r="J4503" t="s">
        <v>16</v>
      </c>
      <c r="K4503" s="6">
        <v>44013.744143518517</v>
      </c>
      <c r="M4503" t="s">
        <v>10140</v>
      </c>
      <c r="N4503" t="s">
        <v>10141</v>
      </c>
      <c r="Q4503" t="s">
        <v>765</v>
      </c>
      <c r="R4503" t="s">
        <v>365</v>
      </c>
      <c r="S4503" t="s">
        <v>10142</v>
      </c>
      <c r="T4503" t="s">
        <v>338</v>
      </c>
      <c r="U4503" t="s">
        <v>530</v>
      </c>
      <c r="W4503" t="s">
        <v>10143</v>
      </c>
      <c r="Z4503" t="s">
        <v>10140</v>
      </c>
      <c r="AA4503" t="s">
        <v>10141</v>
      </c>
      <c r="AD4503" t="s">
        <v>765</v>
      </c>
      <c r="AE4503" t="s">
        <v>365</v>
      </c>
      <c r="AF4503" t="s">
        <v>10142</v>
      </c>
      <c r="AG4503" t="s">
        <v>338</v>
      </c>
      <c r="AH4503" t="s">
        <v>530</v>
      </c>
      <c r="AJ4503" t="s">
        <v>10143</v>
      </c>
      <c r="AL4503" t="s">
        <v>339</v>
      </c>
      <c r="AM4503">
        <v>1</v>
      </c>
      <c r="AN4503">
        <v>1</v>
      </c>
      <c r="AO4503">
        <v>3241</v>
      </c>
      <c r="AQ4503">
        <v>124623</v>
      </c>
      <c r="AR4503">
        <v>552101</v>
      </c>
      <c r="AS4503" t="s">
        <v>166</v>
      </c>
      <c r="AT4503" t="s">
        <v>167</v>
      </c>
      <c r="AW4503" t="s">
        <v>340</v>
      </c>
      <c r="AX4503" t="s">
        <v>340</v>
      </c>
      <c r="AY4503" t="s">
        <v>382</v>
      </c>
      <c r="AZ4503" t="s">
        <v>471</v>
      </c>
      <c r="BY4503" t="s">
        <v>342</v>
      </c>
      <c r="EQ4503">
        <v>240933</v>
      </c>
      <c r="ER4503" t="s">
        <v>10144</v>
      </c>
      <c r="EV4503">
        <v>17289394</v>
      </c>
      <c r="EW4503">
        <v>928</v>
      </c>
      <c r="EX4503">
        <v>221360</v>
      </c>
      <c r="EY4503">
        <v>9.2748999964335493E+25</v>
      </c>
      <c r="EZ4503">
        <v>1</v>
      </c>
      <c r="FC4503">
        <v>552101</v>
      </c>
      <c r="FD4503" t="s">
        <v>167</v>
      </c>
    </row>
    <row r="4504" spans="1:160" x14ac:dyDescent="0.3">
      <c r="A4504" t="str">
        <f>VLOOKUP(B4504,Table2[],3,FALSE)</f>
        <v>Digital</v>
      </c>
      <c r="B4504" t="str">
        <f>IF(OR(ISNUMBER(FIND("QVC",Z4504)),ISNUMBER(FIND("QVC",AL4504))),"QVC",IF(OR(ISNUMBER(FIND("NCO",H4504)),ISNUMBER(FIND("NCO",Y4504))), "NCO", IF(AL4504="consumer","PMD.com",VLOOKUP(LEFT(H4504,2),Tables!$E$1:$F$11,2,FALSE))))</f>
        <v>PMD.com</v>
      </c>
      <c r="C4504">
        <f t="shared" si="213"/>
        <v>53920001</v>
      </c>
      <c r="D4504">
        <f t="shared" si="214"/>
        <v>1</v>
      </c>
      <c r="E4504" t="str">
        <f t="shared" ca="1" si="212"/>
        <v>MTD orders shipped</v>
      </c>
      <c r="F4504" t="s">
        <v>3539</v>
      </c>
      <c r="G4504" t="s">
        <v>335</v>
      </c>
      <c r="H4504" t="s">
        <v>10145</v>
      </c>
      <c r="I4504" s="6">
        <v>44013.388043981482</v>
      </c>
      <c r="J4504" t="s">
        <v>16</v>
      </c>
      <c r="K4504" s="6">
        <v>44013.744328703702</v>
      </c>
      <c r="M4504" t="s">
        <v>10146</v>
      </c>
      <c r="N4504" t="s">
        <v>10147</v>
      </c>
      <c r="Q4504" t="s">
        <v>856</v>
      </c>
      <c r="R4504" t="s">
        <v>442</v>
      </c>
      <c r="S4504">
        <v>84075</v>
      </c>
      <c r="T4504" t="s">
        <v>338</v>
      </c>
      <c r="U4504" t="s">
        <v>530</v>
      </c>
      <c r="W4504" t="s">
        <v>10148</v>
      </c>
      <c r="Z4504" t="s">
        <v>10146</v>
      </c>
      <c r="AA4504" t="s">
        <v>10147</v>
      </c>
      <c r="AD4504" t="s">
        <v>856</v>
      </c>
      <c r="AE4504" t="s">
        <v>442</v>
      </c>
      <c r="AF4504">
        <v>84075</v>
      </c>
      <c r="AG4504" t="s">
        <v>338</v>
      </c>
      <c r="AH4504" t="s">
        <v>530</v>
      </c>
      <c r="AJ4504" t="s">
        <v>10148</v>
      </c>
      <c r="AL4504" t="s">
        <v>339</v>
      </c>
      <c r="AM4504">
        <v>1</v>
      </c>
      <c r="AN4504">
        <v>1</v>
      </c>
      <c r="AO4504">
        <v>14899</v>
      </c>
      <c r="AQ4504">
        <v>124468</v>
      </c>
      <c r="AR4504">
        <v>53920001</v>
      </c>
      <c r="AS4504" t="s">
        <v>42</v>
      </c>
      <c r="AT4504" t="s">
        <v>40</v>
      </c>
      <c r="AW4504" t="s">
        <v>343</v>
      </c>
      <c r="BY4504" t="s">
        <v>342</v>
      </c>
      <c r="EQ4504">
        <v>247476</v>
      </c>
      <c r="ER4504" t="s">
        <v>10149</v>
      </c>
      <c r="EV4504">
        <v>17289134</v>
      </c>
      <c r="EW4504">
        <v>928</v>
      </c>
      <c r="EX4504">
        <v>221283</v>
      </c>
      <c r="EY4504" t="s">
        <v>10150</v>
      </c>
      <c r="EZ4504">
        <v>1</v>
      </c>
      <c r="FC4504">
        <v>95384</v>
      </c>
      <c r="FD4504" t="s">
        <v>3530</v>
      </c>
    </row>
    <row r="4505" spans="1:160" x14ac:dyDescent="0.3">
      <c r="A4505" t="str">
        <f>VLOOKUP(B4505,Table2[],3,FALSE)</f>
        <v>Digital</v>
      </c>
      <c r="B4505" t="str">
        <f>IF(OR(ISNUMBER(FIND("QVC",Z4505)),ISNUMBER(FIND("QVC",AL4505))),"QVC",IF(OR(ISNUMBER(FIND("NCO",H4505)),ISNUMBER(FIND("NCO",Y4505))), "NCO", IF(AL4505="consumer","PMD.com",VLOOKUP(LEFT(H4505,2),Tables!$E$1:$F$11,2,FALSE))))</f>
        <v>PMD.com</v>
      </c>
      <c r="C4505">
        <f t="shared" si="213"/>
        <v>52430001</v>
      </c>
      <c r="D4505">
        <f t="shared" si="214"/>
        <v>1</v>
      </c>
      <c r="E4505" t="str">
        <f t="shared" ca="1" si="212"/>
        <v>MTD orders shipped</v>
      </c>
      <c r="F4505" t="s">
        <v>3539</v>
      </c>
      <c r="G4505" t="s">
        <v>335</v>
      </c>
      <c r="H4505" t="s">
        <v>10145</v>
      </c>
      <c r="I4505" s="6">
        <v>44013.388043981482</v>
      </c>
      <c r="J4505" t="s">
        <v>16</v>
      </c>
      <c r="K4505" s="6">
        <v>44013.744328703702</v>
      </c>
      <c r="M4505" t="s">
        <v>10146</v>
      </c>
      <c r="N4505" t="s">
        <v>10147</v>
      </c>
      <c r="Q4505" t="s">
        <v>856</v>
      </c>
      <c r="R4505" t="s">
        <v>442</v>
      </c>
      <c r="S4505">
        <v>84075</v>
      </c>
      <c r="T4505" t="s">
        <v>338</v>
      </c>
      <c r="U4505" t="s">
        <v>530</v>
      </c>
      <c r="W4505" t="s">
        <v>10148</v>
      </c>
      <c r="Z4505" t="s">
        <v>10146</v>
      </c>
      <c r="AA4505" t="s">
        <v>10147</v>
      </c>
      <c r="AD4505" t="s">
        <v>856</v>
      </c>
      <c r="AE4505" t="s">
        <v>442</v>
      </c>
      <c r="AF4505">
        <v>84075</v>
      </c>
      <c r="AG4505" t="s">
        <v>338</v>
      </c>
      <c r="AH4505" t="s">
        <v>530</v>
      </c>
      <c r="AJ4505" t="s">
        <v>10148</v>
      </c>
      <c r="AL4505" t="s">
        <v>339</v>
      </c>
      <c r="AM4505">
        <v>1</v>
      </c>
      <c r="AN4505">
        <v>1</v>
      </c>
      <c r="AO4505">
        <v>12063</v>
      </c>
      <c r="AQ4505">
        <v>127155</v>
      </c>
      <c r="AR4505">
        <v>52430001</v>
      </c>
      <c r="AS4505" t="s">
        <v>927</v>
      </c>
      <c r="AT4505" t="s">
        <v>75</v>
      </c>
      <c r="AW4505" t="s">
        <v>340</v>
      </c>
      <c r="AX4505" t="s">
        <v>340</v>
      </c>
      <c r="AY4505" t="s">
        <v>357</v>
      </c>
      <c r="AZ4505" t="s">
        <v>363</v>
      </c>
      <c r="BY4505" t="s">
        <v>342</v>
      </c>
      <c r="EQ4505">
        <v>249990</v>
      </c>
      <c r="ER4505" t="s">
        <v>10149</v>
      </c>
      <c r="EV4505">
        <v>17289134</v>
      </c>
      <c r="EW4505">
        <v>928</v>
      </c>
      <c r="EX4505">
        <v>221283</v>
      </c>
      <c r="EY4505" t="s">
        <v>10150</v>
      </c>
      <c r="EZ4505">
        <v>1</v>
      </c>
      <c r="FC4505">
        <v>95384</v>
      </c>
      <c r="FD4505" t="s">
        <v>3530</v>
      </c>
    </row>
    <row r="4506" spans="1:160" x14ac:dyDescent="0.3">
      <c r="A4506" t="str">
        <f>VLOOKUP(B4506,Table2[],3,FALSE)</f>
        <v>Digital</v>
      </c>
      <c r="B4506" t="str">
        <f>IF(OR(ISNUMBER(FIND("QVC",Z4506)),ISNUMBER(FIND("QVC",AL4506))),"QVC",IF(OR(ISNUMBER(FIND("NCO",H4506)),ISNUMBER(FIND("NCO",Y4506))), "NCO", IF(AL4506="consumer","PMD.com",VLOOKUP(LEFT(H4506,2),Tables!$E$1:$F$11,2,FALSE))))</f>
        <v>PMD.com</v>
      </c>
      <c r="C4506">
        <f t="shared" si="213"/>
        <v>53450011</v>
      </c>
      <c r="D4506">
        <f t="shared" si="214"/>
        <v>1</v>
      </c>
      <c r="E4506" t="str">
        <f t="shared" ca="1" si="212"/>
        <v>MTD orders shipped</v>
      </c>
      <c r="F4506" t="s">
        <v>3539</v>
      </c>
      <c r="G4506" t="s">
        <v>335</v>
      </c>
      <c r="H4506" t="s">
        <v>10145</v>
      </c>
      <c r="I4506" s="6">
        <v>44013.388043981482</v>
      </c>
      <c r="J4506" t="s">
        <v>16</v>
      </c>
      <c r="K4506" s="6">
        <v>44013.744328703702</v>
      </c>
      <c r="M4506" t="s">
        <v>10146</v>
      </c>
      <c r="N4506" t="s">
        <v>10147</v>
      </c>
      <c r="Q4506" t="s">
        <v>856</v>
      </c>
      <c r="R4506" t="s">
        <v>442</v>
      </c>
      <c r="S4506">
        <v>84075</v>
      </c>
      <c r="T4506" t="s">
        <v>338</v>
      </c>
      <c r="U4506" t="s">
        <v>530</v>
      </c>
      <c r="W4506" t="s">
        <v>10148</v>
      </c>
      <c r="Z4506" t="s">
        <v>10146</v>
      </c>
      <c r="AA4506" t="s">
        <v>10147</v>
      </c>
      <c r="AD4506" t="s">
        <v>856</v>
      </c>
      <c r="AE4506" t="s">
        <v>442</v>
      </c>
      <c r="AF4506">
        <v>84075</v>
      </c>
      <c r="AG4506" t="s">
        <v>338</v>
      </c>
      <c r="AH4506" t="s">
        <v>530</v>
      </c>
      <c r="AJ4506" t="s">
        <v>10148</v>
      </c>
      <c r="AL4506" t="s">
        <v>339</v>
      </c>
      <c r="AM4506">
        <v>1</v>
      </c>
      <c r="AN4506">
        <v>1</v>
      </c>
      <c r="AO4506">
        <v>15200</v>
      </c>
      <c r="AQ4506">
        <v>124724</v>
      </c>
      <c r="AR4506">
        <v>53450011</v>
      </c>
      <c r="AS4506" t="s">
        <v>2807</v>
      </c>
      <c r="AT4506" t="s">
        <v>96</v>
      </c>
      <c r="AW4506" t="s">
        <v>340</v>
      </c>
      <c r="AX4506" t="s">
        <v>340</v>
      </c>
      <c r="AY4506" t="s">
        <v>345</v>
      </c>
      <c r="AZ4506">
        <v>0</v>
      </c>
      <c r="BY4506" t="s">
        <v>342</v>
      </c>
      <c r="EQ4506">
        <v>253372</v>
      </c>
      <c r="ER4506" t="s">
        <v>10149</v>
      </c>
      <c r="EV4506">
        <v>17289134</v>
      </c>
      <c r="EW4506">
        <v>928</v>
      </c>
      <c r="EX4506">
        <v>221283</v>
      </c>
      <c r="EY4506" t="s">
        <v>10150</v>
      </c>
      <c r="EZ4506">
        <v>1</v>
      </c>
      <c r="FC4506">
        <v>53450011</v>
      </c>
      <c r="FD4506" t="s">
        <v>96</v>
      </c>
    </row>
    <row r="4507" spans="1:160" x14ac:dyDescent="0.3">
      <c r="A4507" t="str">
        <f>VLOOKUP(B4507,Table2[],3,FALSE)</f>
        <v>Digital</v>
      </c>
      <c r="B4507" t="str">
        <f>IF(OR(ISNUMBER(FIND("QVC",Z4507)),ISNUMBER(FIND("QVC",AL4507))),"QVC",IF(OR(ISNUMBER(FIND("NCO",H4507)),ISNUMBER(FIND("NCO",Y4507))), "NCO", IF(AL4507="consumer","PMD.com",VLOOKUP(LEFT(H4507,2),Tables!$E$1:$F$11,2,FALSE))))</f>
        <v>PMD.com</v>
      </c>
      <c r="C4507">
        <f t="shared" si="213"/>
        <v>51090030</v>
      </c>
      <c r="D4507">
        <f t="shared" si="214"/>
        <v>1</v>
      </c>
      <c r="E4507" t="str">
        <f t="shared" ca="1" si="212"/>
        <v>MTD orders shipped</v>
      </c>
      <c r="F4507" t="s">
        <v>3539</v>
      </c>
      <c r="G4507" t="s">
        <v>335</v>
      </c>
      <c r="H4507" t="s">
        <v>10145</v>
      </c>
      <c r="I4507" s="6">
        <v>44013.388043981482</v>
      </c>
      <c r="J4507" t="s">
        <v>16</v>
      </c>
      <c r="K4507" s="6">
        <v>44013.744328703702</v>
      </c>
      <c r="M4507" t="s">
        <v>10146</v>
      </c>
      <c r="N4507" t="s">
        <v>10147</v>
      </c>
      <c r="Q4507" t="s">
        <v>856</v>
      </c>
      <c r="R4507" t="s">
        <v>442</v>
      </c>
      <c r="S4507">
        <v>84075</v>
      </c>
      <c r="T4507" t="s">
        <v>338</v>
      </c>
      <c r="U4507" t="s">
        <v>530</v>
      </c>
      <c r="W4507" t="s">
        <v>10148</v>
      </c>
      <c r="Z4507" t="s">
        <v>10146</v>
      </c>
      <c r="AA4507" t="s">
        <v>10147</v>
      </c>
      <c r="AD4507" t="s">
        <v>856</v>
      </c>
      <c r="AE4507" t="s">
        <v>442</v>
      </c>
      <c r="AF4507">
        <v>84075</v>
      </c>
      <c r="AG4507" t="s">
        <v>338</v>
      </c>
      <c r="AH4507" t="s">
        <v>530</v>
      </c>
      <c r="AJ4507" t="s">
        <v>10148</v>
      </c>
      <c r="AL4507" t="s">
        <v>339</v>
      </c>
      <c r="AM4507">
        <v>1</v>
      </c>
      <c r="AN4507">
        <v>1</v>
      </c>
      <c r="AO4507">
        <v>6688</v>
      </c>
      <c r="AQ4507">
        <v>125960</v>
      </c>
      <c r="AR4507">
        <v>51090030</v>
      </c>
      <c r="AS4507" t="s">
        <v>3043</v>
      </c>
      <c r="AT4507" t="s">
        <v>628</v>
      </c>
      <c r="AW4507" t="s">
        <v>343</v>
      </c>
      <c r="BY4507" t="s">
        <v>342</v>
      </c>
      <c r="BZ4507" t="b">
        <v>0</v>
      </c>
      <c r="EQ4507">
        <v>243047</v>
      </c>
      <c r="ER4507" t="s">
        <v>10149</v>
      </c>
      <c r="EV4507">
        <v>17289134</v>
      </c>
      <c r="EW4507">
        <v>928</v>
      </c>
      <c r="EX4507">
        <v>221283</v>
      </c>
      <c r="EY4507" t="s">
        <v>10150</v>
      </c>
      <c r="EZ4507">
        <v>1</v>
      </c>
      <c r="FC4507">
        <v>95384</v>
      </c>
      <c r="FD4507" t="s">
        <v>3530</v>
      </c>
    </row>
    <row r="4508" spans="1:160" x14ac:dyDescent="0.3">
      <c r="A4508" t="str">
        <f>VLOOKUP(B4508,Table2[],3,FALSE)</f>
        <v>Digital</v>
      </c>
      <c r="B4508" t="str">
        <f>IF(OR(ISNUMBER(FIND("QVC",Z4508)),ISNUMBER(FIND("QVC",AL4508))),"QVC",IF(OR(ISNUMBER(FIND("NCO",H4508)),ISNUMBER(FIND("NCO",Y4508))), "NCO", IF(AL4508="consumer","PMD.com",VLOOKUP(LEFT(H4508,2),Tables!$E$1:$F$11,2,FALSE))))</f>
        <v>PMD.com</v>
      </c>
      <c r="C4508">
        <f t="shared" si="213"/>
        <v>51090030</v>
      </c>
      <c r="D4508">
        <f t="shared" si="214"/>
        <v>1</v>
      </c>
      <c r="E4508" t="str">
        <f t="shared" ca="1" si="212"/>
        <v>MTD orders shipped</v>
      </c>
      <c r="F4508" t="s">
        <v>3539</v>
      </c>
      <c r="G4508" t="s">
        <v>335</v>
      </c>
      <c r="H4508" t="s">
        <v>10151</v>
      </c>
      <c r="I4508" s="6">
        <v>44013.404733796298</v>
      </c>
      <c r="J4508" t="s">
        <v>16</v>
      </c>
      <c r="K4508" s="6">
        <v>44013.744351851848</v>
      </c>
      <c r="M4508" t="s">
        <v>10152</v>
      </c>
      <c r="N4508" t="s">
        <v>10153</v>
      </c>
      <c r="Q4508" t="s">
        <v>526</v>
      </c>
      <c r="R4508" t="s">
        <v>372</v>
      </c>
      <c r="S4508" t="s">
        <v>10154</v>
      </c>
      <c r="T4508" t="s">
        <v>338</v>
      </c>
      <c r="U4508" t="s">
        <v>530</v>
      </c>
      <c r="W4508" t="s">
        <v>10155</v>
      </c>
      <c r="Z4508" t="s">
        <v>10152</v>
      </c>
      <c r="AA4508" t="s">
        <v>10153</v>
      </c>
      <c r="AD4508" t="s">
        <v>526</v>
      </c>
      <c r="AE4508" t="s">
        <v>372</v>
      </c>
      <c r="AF4508" t="s">
        <v>10154</v>
      </c>
      <c r="AG4508" t="s">
        <v>338</v>
      </c>
      <c r="AH4508" t="s">
        <v>530</v>
      </c>
      <c r="AJ4508" t="s">
        <v>10155</v>
      </c>
      <c r="AL4508" t="s">
        <v>339</v>
      </c>
      <c r="AM4508">
        <v>1</v>
      </c>
      <c r="AN4508">
        <v>1</v>
      </c>
      <c r="AO4508">
        <v>6688</v>
      </c>
      <c r="AQ4508">
        <v>125960</v>
      </c>
      <c r="AR4508">
        <v>51090030</v>
      </c>
      <c r="AS4508" t="s">
        <v>3043</v>
      </c>
      <c r="AT4508" t="s">
        <v>628</v>
      </c>
      <c r="AW4508" t="s">
        <v>343</v>
      </c>
      <c r="BY4508" t="s">
        <v>342</v>
      </c>
      <c r="BZ4508" t="b">
        <v>0</v>
      </c>
      <c r="EQ4508">
        <v>243047</v>
      </c>
      <c r="ER4508" t="s">
        <v>10156</v>
      </c>
      <c r="EV4508">
        <v>17289145</v>
      </c>
      <c r="EW4508">
        <v>928</v>
      </c>
      <c r="EX4508">
        <v>221294</v>
      </c>
      <c r="EY4508" t="s">
        <v>10157</v>
      </c>
      <c r="EZ4508">
        <v>1</v>
      </c>
      <c r="FC4508">
        <v>95385</v>
      </c>
      <c r="FD4508" t="s">
        <v>3531</v>
      </c>
    </row>
    <row r="4509" spans="1:160" x14ac:dyDescent="0.3">
      <c r="A4509" t="str">
        <f>VLOOKUP(B4509,Table2[],3,FALSE)</f>
        <v>Digital</v>
      </c>
      <c r="B4509" t="str">
        <f>IF(OR(ISNUMBER(FIND("QVC",Z4509)),ISNUMBER(FIND("QVC",AL4509))),"QVC",IF(OR(ISNUMBER(FIND("NCO",H4509)),ISNUMBER(FIND("NCO",Y4509))), "NCO", IF(AL4509="consumer","PMD.com",VLOOKUP(LEFT(H4509,2),Tables!$E$1:$F$11,2,FALSE))))</f>
        <v>PMD.com</v>
      </c>
      <c r="C4509">
        <f t="shared" si="213"/>
        <v>54020001</v>
      </c>
      <c r="D4509">
        <f t="shared" si="214"/>
        <v>1</v>
      </c>
      <c r="E4509" t="str">
        <f t="shared" ca="1" si="212"/>
        <v>MTD orders shipped</v>
      </c>
      <c r="F4509" t="s">
        <v>3539</v>
      </c>
      <c r="G4509" t="s">
        <v>335</v>
      </c>
      <c r="H4509" t="s">
        <v>10151</v>
      </c>
      <c r="I4509" s="6">
        <v>44013.404733796298</v>
      </c>
      <c r="J4509" t="s">
        <v>16</v>
      </c>
      <c r="K4509" s="6">
        <v>44013.744351851848</v>
      </c>
      <c r="M4509" t="s">
        <v>10152</v>
      </c>
      <c r="N4509" t="s">
        <v>10153</v>
      </c>
      <c r="Q4509" t="s">
        <v>526</v>
      </c>
      <c r="R4509" t="s">
        <v>372</v>
      </c>
      <c r="S4509" t="s">
        <v>10154</v>
      </c>
      <c r="T4509" t="s">
        <v>338</v>
      </c>
      <c r="U4509" t="s">
        <v>530</v>
      </c>
      <c r="W4509" t="s">
        <v>10155</v>
      </c>
      <c r="Z4509" t="s">
        <v>10152</v>
      </c>
      <c r="AA4509" t="s">
        <v>10153</v>
      </c>
      <c r="AD4509" t="s">
        <v>526</v>
      </c>
      <c r="AE4509" t="s">
        <v>372</v>
      </c>
      <c r="AF4509" t="s">
        <v>10154</v>
      </c>
      <c r="AG4509" t="s">
        <v>338</v>
      </c>
      <c r="AH4509" t="s">
        <v>530</v>
      </c>
      <c r="AJ4509" t="s">
        <v>10155</v>
      </c>
      <c r="AL4509" t="s">
        <v>339</v>
      </c>
      <c r="AM4509">
        <v>1</v>
      </c>
      <c r="AN4509">
        <v>1</v>
      </c>
      <c r="AO4509">
        <v>3692</v>
      </c>
      <c r="AQ4509">
        <v>124477</v>
      </c>
      <c r="AR4509">
        <v>54020001</v>
      </c>
      <c r="AS4509" t="s">
        <v>484</v>
      </c>
      <c r="AT4509" t="s">
        <v>93</v>
      </c>
      <c r="AW4509" t="s">
        <v>340</v>
      </c>
      <c r="AX4509">
        <v>0</v>
      </c>
      <c r="AY4509" t="s">
        <v>348</v>
      </c>
      <c r="AZ4509">
        <v>0</v>
      </c>
      <c r="BY4509" t="s">
        <v>342</v>
      </c>
      <c r="EQ4509">
        <v>251671</v>
      </c>
      <c r="ER4509" t="s">
        <v>10156</v>
      </c>
      <c r="EV4509">
        <v>17289145</v>
      </c>
      <c r="EW4509">
        <v>928</v>
      </c>
      <c r="EX4509">
        <v>221294</v>
      </c>
      <c r="EY4509" t="s">
        <v>10157</v>
      </c>
      <c r="EZ4509">
        <v>1</v>
      </c>
      <c r="FC4509">
        <v>54020001</v>
      </c>
      <c r="FD4509" t="s">
        <v>93</v>
      </c>
    </row>
    <row r="4510" spans="1:160" x14ac:dyDescent="0.3">
      <c r="A4510" t="str">
        <f>VLOOKUP(B4510,Table2[],3,FALSE)</f>
        <v>Digital</v>
      </c>
      <c r="B4510" t="str">
        <f>IF(OR(ISNUMBER(FIND("QVC",Z4510)),ISNUMBER(FIND("QVC",AL4510))),"QVC",IF(OR(ISNUMBER(FIND("NCO",H4510)),ISNUMBER(FIND("NCO",Y4510))), "NCO", IF(AL4510="consumer","PMD.com",VLOOKUP(LEFT(H4510,2),Tables!$E$1:$F$11,2,FALSE))))</f>
        <v>PMD.com</v>
      </c>
      <c r="C4510">
        <f t="shared" si="213"/>
        <v>52430001</v>
      </c>
      <c r="D4510">
        <f t="shared" si="214"/>
        <v>1</v>
      </c>
      <c r="E4510" t="str">
        <f t="shared" ca="1" si="212"/>
        <v>MTD orders shipped</v>
      </c>
      <c r="F4510" t="s">
        <v>3539</v>
      </c>
      <c r="G4510" t="s">
        <v>335</v>
      </c>
      <c r="H4510" t="s">
        <v>10151</v>
      </c>
      <c r="I4510" s="6">
        <v>44013.404733796298</v>
      </c>
      <c r="J4510" t="s">
        <v>16</v>
      </c>
      <c r="K4510" s="6">
        <v>44013.744351851848</v>
      </c>
      <c r="M4510" t="s">
        <v>10152</v>
      </c>
      <c r="N4510" t="s">
        <v>10153</v>
      </c>
      <c r="Q4510" t="s">
        <v>526</v>
      </c>
      <c r="R4510" t="s">
        <v>372</v>
      </c>
      <c r="S4510" t="s">
        <v>10154</v>
      </c>
      <c r="T4510" t="s">
        <v>338</v>
      </c>
      <c r="U4510" t="s">
        <v>530</v>
      </c>
      <c r="W4510" t="s">
        <v>10155</v>
      </c>
      <c r="Z4510" t="s">
        <v>10152</v>
      </c>
      <c r="AA4510" t="s">
        <v>10153</v>
      </c>
      <c r="AD4510" t="s">
        <v>526</v>
      </c>
      <c r="AE4510" t="s">
        <v>372</v>
      </c>
      <c r="AF4510" t="s">
        <v>10154</v>
      </c>
      <c r="AG4510" t="s">
        <v>338</v>
      </c>
      <c r="AH4510" t="s">
        <v>530</v>
      </c>
      <c r="AJ4510" t="s">
        <v>10155</v>
      </c>
      <c r="AL4510" t="s">
        <v>339</v>
      </c>
      <c r="AM4510">
        <v>1</v>
      </c>
      <c r="AN4510">
        <v>1</v>
      </c>
      <c r="AO4510">
        <v>12063</v>
      </c>
      <c r="AQ4510">
        <v>127155</v>
      </c>
      <c r="AR4510">
        <v>52430001</v>
      </c>
      <c r="AS4510" t="s">
        <v>927</v>
      </c>
      <c r="AT4510" t="s">
        <v>75</v>
      </c>
      <c r="AW4510" t="s">
        <v>340</v>
      </c>
      <c r="AX4510" t="s">
        <v>340</v>
      </c>
      <c r="AY4510" t="s">
        <v>357</v>
      </c>
      <c r="AZ4510" t="s">
        <v>363</v>
      </c>
      <c r="BY4510" t="s">
        <v>342</v>
      </c>
      <c r="EQ4510">
        <v>249990</v>
      </c>
      <c r="ER4510" t="s">
        <v>10156</v>
      </c>
      <c r="EV4510">
        <v>17289145</v>
      </c>
      <c r="EW4510">
        <v>928</v>
      </c>
      <c r="EX4510">
        <v>221294</v>
      </c>
      <c r="EY4510" t="s">
        <v>10157</v>
      </c>
      <c r="EZ4510">
        <v>1</v>
      </c>
      <c r="FC4510">
        <v>95385</v>
      </c>
      <c r="FD4510" t="s">
        <v>3531</v>
      </c>
    </row>
    <row r="4511" spans="1:160" x14ac:dyDescent="0.3">
      <c r="A4511" t="str">
        <f>VLOOKUP(B4511,Table2[],3,FALSE)</f>
        <v>Digital</v>
      </c>
      <c r="B4511" t="str">
        <f>IF(OR(ISNUMBER(FIND("QVC",Z4511)),ISNUMBER(FIND("QVC",AL4511))),"QVC",IF(OR(ISNUMBER(FIND("NCO",H4511)),ISNUMBER(FIND("NCO",Y4511))), "NCO", IF(AL4511="consumer","PMD.com",VLOOKUP(LEFT(H4511,2),Tables!$E$1:$F$11,2,FALSE))))</f>
        <v>PMD.com</v>
      </c>
      <c r="C4511">
        <f t="shared" si="213"/>
        <v>5354</v>
      </c>
      <c r="D4511">
        <f t="shared" si="214"/>
        <v>1</v>
      </c>
      <c r="E4511" t="str">
        <f t="shared" ca="1" si="212"/>
        <v>MTD orders shipped</v>
      </c>
      <c r="F4511" t="s">
        <v>3539</v>
      </c>
      <c r="G4511" t="s">
        <v>335</v>
      </c>
      <c r="H4511" t="s">
        <v>10151</v>
      </c>
      <c r="I4511" s="6">
        <v>44013.404733796298</v>
      </c>
      <c r="J4511" t="s">
        <v>16</v>
      </c>
      <c r="K4511" s="6">
        <v>44013.744351851848</v>
      </c>
      <c r="M4511" t="s">
        <v>10152</v>
      </c>
      <c r="N4511" t="s">
        <v>10153</v>
      </c>
      <c r="Q4511" t="s">
        <v>526</v>
      </c>
      <c r="R4511" t="s">
        <v>372</v>
      </c>
      <c r="S4511" t="s">
        <v>10154</v>
      </c>
      <c r="T4511" t="s">
        <v>338</v>
      </c>
      <c r="U4511" t="s">
        <v>530</v>
      </c>
      <c r="W4511" t="s">
        <v>10155</v>
      </c>
      <c r="Z4511" t="s">
        <v>10152</v>
      </c>
      <c r="AA4511" t="s">
        <v>10153</v>
      </c>
      <c r="AD4511" t="s">
        <v>526</v>
      </c>
      <c r="AE4511" t="s">
        <v>372</v>
      </c>
      <c r="AF4511" t="s">
        <v>10154</v>
      </c>
      <c r="AG4511" t="s">
        <v>338</v>
      </c>
      <c r="AH4511" t="s">
        <v>530</v>
      </c>
      <c r="AJ4511" t="s">
        <v>10155</v>
      </c>
      <c r="AL4511" t="s">
        <v>339</v>
      </c>
      <c r="AM4511">
        <v>1</v>
      </c>
      <c r="AN4511">
        <v>1</v>
      </c>
      <c r="AO4511">
        <v>5214</v>
      </c>
      <c r="AQ4511">
        <v>124518</v>
      </c>
      <c r="AR4511">
        <v>5354</v>
      </c>
      <c r="AS4511" t="s">
        <v>1753</v>
      </c>
      <c r="AT4511" t="s">
        <v>103</v>
      </c>
      <c r="AW4511" t="s">
        <v>340</v>
      </c>
      <c r="AX4511" t="s">
        <v>340</v>
      </c>
      <c r="AY4511" t="s">
        <v>351</v>
      </c>
      <c r="AZ4511" t="s">
        <v>415</v>
      </c>
      <c r="BY4511" t="s">
        <v>342</v>
      </c>
      <c r="EQ4511">
        <v>249176</v>
      </c>
      <c r="ER4511" t="s">
        <v>10156</v>
      </c>
      <c r="EV4511">
        <v>17289145</v>
      </c>
      <c r="EW4511">
        <v>928</v>
      </c>
      <c r="EX4511">
        <v>221294</v>
      </c>
      <c r="EY4511" t="s">
        <v>10157</v>
      </c>
      <c r="EZ4511">
        <v>1</v>
      </c>
      <c r="FC4511">
        <v>5354</v>
      </c>
      <c r="FD4511" t="s">
        <v>103</v>
      </c>
    </row>
    <row r="4512" spans="1:160" x14ac:dyDescent="0.3">
      <c r="A4512" t="str">
        <f>VLOOKUP(B4512,Table2[],3,FALSE)</f>
        <v>Digital</v>
      </c>
      <c r="B4512" t="str">
        <f>IF(OR(ISNUMBER(FIND("QVC",Z4512)),ISNUMBER(FIND("QVC",AL4512))),"QVC",IF(OR(ISNUMBER(FIND("NCO",H4512)),ISNUMBER(FIND("NCO",Y4512))), "NCO", IF(AL4512="consumer","PMD.com",VLOOKUP(LEFT(H4512,2),Tables!$E$1:$F$11,2,FALSE))))</f>
        <v>PMD.com</v>
      </c>
      <c r="C4512">
        <f t="shared" si="213"/>
        <v>53920001</v>
      </c>
      <c r="D4512">
        <f t="shared" si="214"/>
        <v>1</v>
      </c>
      <c r="E4512" t="str">
        <f t="shared" ca="1" si="212"/>
        <v>MTD orders shipped</v>
      </c>
      <c r="F4512" t="s">
        <v>3539</v>
      </c>
      <c r="G4512" t="s">
        <v>335</v>
      </c>
      <c r="H4512" t="s">
        <v>10151</v>
      </c>
      <c r="I4512" s="6">
        <v>44013.404733796298</v>
      </c>
      <c r="J4512" t="s">
        <v>16</v>
      </c>
      <c r="K4512" s="6">
        <v>44013.744351851848</v>
      </c>
      <c r="M4512" t="s">
        <v>10152</v>
      </c>
      <c r="N4512" t="s">
        <v>10153</v>
      </c>
      <c r="Q4512" t="s">
        <v>526</v>
      </c>
      <c r="R4512" t="s">
        <v>372</v>
      </c>
      <c r="S4512" t="s">
        <v>10154</v>
      </c>
      <c r="T4512" t="s">
        <v>338</v>
      </c>
      <c r="U4512" t="s">
        <v>530</v>
      </c>
      <c r="W4512" t="s">
        <v>10155</v>
      </c>
      <c r="Z4512" t="s">
        <v>10152</v>
      </c>
      <c r="AA4512" t="s">
        <v>10153</v>
      </c>
      <c r="AD4512" t="s">
        <v>526</v>
      </c>
      <c r="AE4512" t="s">
        <v>372</v>
      </c>
      <c r="AF4512" t="s">
        <v>10154</v>
      </c>
      <c r="AG4512" t="s">
        <v>338</v>
      </c>
      <c r="AH4512" t="s">
        <v>530</v>
      </c>
      <c r="AJ4512" t="s">
        <v>10155</v>
      </c>
      <c r="AL4512" t="s">
        <v>339</v>
      </c>
      <c r="AM4512">
        <v>1</v>
      </c>
      <c r="AN4512">
        <v>1</v>
      </c>
      <c r="AO4512">
        <v>14899</v>
      </c>
      <c r="AQ4512">
        <v>124468</v>
      </c>
      <c r="AR4512">
        <v>53920001</v>
      </c>
      <c r="AS4512" t="s">
        <v>42</v>
      </c>
      <c r="AT4512" t="s">
        <v>40</v>
      </c>
      <c r="AW4512" t="s">
        <v>343</v>
      </c>
      <c r="BY4512" t="s">
        <v>342</v>
      </c>
      <c r="EQ4512">
        <v>247476</v>
      </c>
      <c r="ER4512" t="s">
        <v>10156</v>
      </c>
      <c r="EV4512">
        <v>17289145</v>
      </c>
      <c r="EW4512">
        <v>928</v>
      </c>
      <c r="EX4512">
        <v>221294</v>
      </c>
      <c r="EY4512" t="s">
        <v>10157</v>
      </c>
      <c r="EZ4512">
        <v>1</v>
      </c>
      <c r="FC4512">
        <v>95385</v>
      </c>
      <c r="FD4512" t="s">
        <v>3531</v>
      </c>
    </row>
    <row r="4513" spans="1:160" x14ac:dyDescent="0.3">
      <c r="A4513" t="str">
        <f>VLOOKUP(B4513,Table2[],3,FALSE)</f>
        <v>Digital</v>
      </c>
      <c r="B4513" t="str">
        <f>IF(OR(ISNUMBER(FIND("QVC",Z4513)),ISNUMBER(FIND("QVC",AL4513))),"QVC",IF(OR(ISNUMBER(FIND("NCO",H4513)),ISNUMBER(FIND("NCO",Y4513))), "NCO", IF(AL4513="consumer","PMD.com",VLOOKUP(LEFT(H4513,2),Tables!$E$1:$F$11,2,FALSE))))</f>
        <v>PMD.com</v>
      </c>
      <c r="C4513">
        <f t="shared" si="213"/>
        <v>51090001</v>
      </c>
      <c r="D4513">
        <f t="shared" si="214"/>
        <v>1</v>
      </c>
      <c r="E4513" t="str">
        <f t="shared" ca="1" si="212"/>
        <v>MTD orders shipped</v>
      </c>
      <c r="F4513" t="s">
        <v>3539</v>
      </c>
      <c r="G4513" t="s">
        <v>335</v>
      </c>
      <c r="H4513" t="s">
        <v>10151</v>
      </c>
      <c r="I4513" s="6">
        <v>44013.404733796298</v>
      </c>
      <c r="J4513" t="s">
        <v>16</v>
      </c>
      <c r="K4513" s="6">
        <v>44013.744351851848</v>
      </c>
      <c r="M4513" t="s">
        <v>10152</v>
      </c>
      <c r="N4513" t="s">
        <v>10153</v>
      </c>
      <c r="Q4513" t="s">
        <v>526</v>
      </c>
      <c r="R4513" t="s">
        <v>372</v>
      </c>
      <c r="S4513" t="s">
        <v>10154</v>
      </c>
      <c r="T4513" t="s">
        <v>338</v>
      </c>
      <c r="U4513" t="s">
        <v>530</v>
      </c>
      <c r="W4513" t="s">
        <v>10155</v>
      </c>
      <c r="Z4513" t="s">
        <v>10152</v>
      </c>
      <c r="AA4513" t="s">
        <v>10153</v>
      </c>
      <c r="AD4513" t="s">
        <v>526</v>
      </c>
      <c r="AE4513" t="s">
        <v>372</v>
      </c>
      <c r="AF4513" t="s">
        <v>10154</v>
      </c>
      <c r="AG4513" t="s">
        <v>338</v>
      </c>
      <c r="AH4513" t="s">
        <v>530</v>
      </c>
      <c r="AJ4513" t="s">
        <v>10155</v>
      </c>
      <c r="AL4513" t="s">
        <v>339</v>
      </c>
      <c r="AM4513">
        <v>1</v>
      </c>
      <c r="AN4513">
        <v>1</v>
      </c>
      <c r="AO4513">
        <v>4885</v>
      </c>
      <c r="AQ4513">
        <v>124202</v>
      </c>
      <c r="AR4513">
        <v>51090001</v>
      </c>
      <c r="AS4513" t="s">
        <v>1986</v>
      </c>
      <c r="AT4513" t="s">
        <v>60</v>
      </c>
      <c r="AW4513" t="s">
        <v>340</v>
      </c>
      <c r="AX4513" t="s">
        <v>340</v>
      </c>
      <c r="AY4513" t="s">
        <v>357</v>
      </c>
      <c r="AZ4513" t="s">
        <v>361</v>
      </c>
      <c r="BY4513" t="s">
        <v>342</v>
      </c>
      <c r="EQ4513">
        <v>250831</v>
      </c>
      <c r="ER4513" t="s">
        <v>10156</v>
      </c>
      <c r="EV4513">
        <v>17289145</v>
      </c>
      <c r="EW4513">
        <v>928</v>
      </c>
      <c r="EX4513">
        <v>221294</v>
      </c>
      <c r="EY4513" t="s">
        <v>10157</v>
      </c>
      <c r="EZ4513">
        <v>1</v>
      </c>
      <c r="FC4513">
        <v>51090001</v>
      </c>
      <c r="FD4513" t="s">
        <v>60</v>
      </c>
    </row>
    <row r="4514" spans="1:160" x14ac:dyDescent="0.3">
      <c r="A4514" t="str">
        <f>VLOOKUP(B4514,Table2[],3,FALSE)</f>
        <v>Digital</v>
      </c>
      <c r="B4514" t="str">
        <f>IF(OR(ISNUMBER(FIND("QVC",Z4514)),ISNUMBER(FIND("QVC",AL4514))),"QVC",IF(OR(ISNUMBER(FIND("NCO",H4514)),ISNUMBER(FIND("NCO",Y4514))), "NCO", IF(AL4514="consumer","PMD.com",VLOOKUP(LEFT(H4514,2),Tables!$E$1:$F$11,2,FALSE))))</f>
        <v>PMD.com</v>
      </c>
      <c r="C4514">
        <f t="shared" si="213"/>
        <v>5341030</v>
      </c>
      <c r="D4514">
        <f t="shared" si="214"/>
        <v>1</v>
      </c>
      <c r="E4514" t="str">
        <f t="shared" ca="1" si="212"/>
        <v>MTD orders shipped</v>
      </c>
      <c r="F4514" t="s">
        <v>3539</v>
      </c>
      <c r="G4514" t="s">
        <v>335</v>
      </c>
      <c r="H4514" t="s">
        <v>10151</v>
      </c>
      <c r="I4514" s="6">
        <v>44013.404733796298</v>
      </c>
      <c r="J4514" t="s">
        <v>16</v>
      </c>
      <c r="K4514" s="6">
        <v>44013.744351851848</v>
      </c>
      <c r="M4514" t="s">
        <v>10152</v>
      </c>
      <c r="N4514" t="s">
        <v>10153</v>
      </c>
      <c r="Q4514" t="s">
        <v>526</v>
      </c>
      <c r="R4514" t="s">
        <v>372</v>
      </c>
      <c r="S4514" t="s">
        <v>10154</v>
      </c>
      <c r="T4514" t="s">
        <v>338</v>
      </c>
      <c r="U4514" t="s">
        <v>530</v>
      </c>
      <c r="W4514" t="s">
        <v>10155</v>
      </c>
      <c r="Z4514" t="s">
        <v>10152</v>
      </c>
      <c r="AA4514" t="s">
        <v>10153</v>
      </c>
      <c r="AD4514" t="s">
        <v>526</v>
      </c>
      <c r="AE4514" t="s">
        <v>372</v>
      </c>
      <c r="AF4514" t="s">
        <v>10154</v>
      </c>
      <c r="AG4514" t="s">
        <v>338</v>
      </c>
      <c r="AH4514" t="s">
        <v>530</v>
      </c>
      <c r="AJ4514" t="s">
        <v>10155</v>
      </c>
      <c r="AL4514" t="s">
        <v>339</v>
      </c>
      <c r="AM4514">
        <v>1</v>
      </c>
      <c r="AN4514">
        <v>1</v>
      </c>
      <c r="AO4514">
        <v>12859</v>
      </c>
      <c r="AQ4514">
        <v>124642</v>
      </c>
      <c r="AR4514">
        <v>5341030</v>
      </c>
      <c r="AS4514" t="s">
        <v>925</v>
      </c>
      <c r="AT4514" t="s">
        <v>926</v>
      </c>
      <c r="AW4514" t="s">
        <v>366</v>
      </c>
      <c r="AX4514" t="s">
        <v>366</v>
      </c>
      <c r="AY4514" t="s">
        <v>345</v>
      </c>
      <c r="AZ4514" t="s">
        <v>346</v>
      </c>
      <c r="BY4514" t="s">
        <v>342</v>
      </c>
      <c r="EQ4514">
        <v>243275</v>
      </c>
      <c r="ER4514" t="s">
        <v>10156</v>
      </c>
      <c r="EV4514">
        <v>17289145</v>
      </c>
      <c r="EW4514">
        <v>928</v>
      </c>
      <c r="EX4514">
        <v>221294</v>
      </c>
      <c r="EY4514" t="s">
        <v>10157</v>
      </c>
      <c r="EZ4514">
        <v>1</v>
      </c>
      <c r="FC4514">
        <v>95385</v>
      </c>
      <c r="FD4514" t="s">
        <v>3531</v>
      </c>
    </row>
    <row r="4515" spans="1:160" x14ac:dyDescent="0.3">
      <c r="A4515" t="str">
        <f>VLOOKUP(B4515,Table2[],3,FALSE)</f>
        <v>Digital</v>
      </c>
      <c r="B4515" t="str">
        <f>IF(OR(ISNUMBER(FIND("QVC",Z4515)),ISNUMBER(FIND("QVC",AL4515))),"QVC",IF(OR(ISNUMBER(FIND("NCO",H4515)),ISNUMBER(FIND("NCO",Y4515))), "NCO", IF(AL4515="consumer","PMD.com",VLOOKUP(LEFT(H4515,2),Tables!$E$1:$F$11,2,FALSE))))</f>
        <v>PMD.com</v>
      </c>
      <c r="C4515">
        <f t="shared" si="213"/>
        <v>5357</v>
      </c>
      <c r="D4515">
        <f t="shared" si="214"/>
        <v>1</v>
      </c>
      <c r="E4515" t="str">
        <f t="shared" ca="1" si="212"/>
        <v>MTD orders shipped</v>
      </c>
      <c r="F4515" t="s">
        <v>3539</v>
      </c>
      <c r="G4515" t="s">
        <v>335</v>
      </c>
      <c r="H4515" t="s">
        <v>10151</v>
      </c>
      <c r="I4515" s="6">
        <v>44013.404733796298</v>
      </c>
      <c r="J4515" t="s">
        <v>16</v>
      </c>
      <c r="K4515" s="6">
        <v>44013.744351851848</v>
      </c>
      <c r="M4515" t="s">
        <v>10152</v>
      </c>
      <c r="N4515" t="s">
        <v>10153</v>
      </c>
      <c r="Q4515" t="s">
        <v>526</v>
      </c>
      <c r="R4515" t="s">
        <v>372</v>
      </c>
      <c r="S4515" t="s">
        <v>10154</v>
      </c>
      <c r="T4515" t="s">
        <v>338</v>
      </c>
      <c r="U4515" t="s">
        <v>530</v>
      </c>
      <c r="W4515" t="s">
        <v>10155</v>
      </c>
      <c r="Z4515" t="s">
        <v>10152</v>
      </c>
      <c r="AA4515" t="s">
        <v>10153</v>
      </c>
      <c r="AD4515" t="s">
        <v>526</v>
      </c>
      <c r="AE4515" t="s">
        <v>372</v>
      </c>
      <c r="AF4515" t="s">
        <v>10154</v>
      </c>
      <c r="AG4515" t="s">
        <v>338</v>
      </c>
      <c r="AH4515" t="s">
        <v>530</v>
      </c>
      <c r="AJ4515" t="s">
        <v>10155</v>
      </c>
      <c r="AL4515" t="s">
        <v>339</v>
      </c>
      <c r="AM4515">
        <v>1</v>
      </c>
      <c r="AN4515">
        <v>1</v>
      </c>
      <c r="AO4515">
        <v>15182</v>
      </c>
      <c r="AQ4515">
        <v>124521</v>
      </c>
      <c r="AR4515">
        <v>5357</v>
      </c>
      <c r="AS4515" t="s">
        <v>87</v>
      </c>
      <c r="AT4515" t="s">
        <v>88</v>
      </c>
      <c r="AW4515" t="s">
        <v>340</v>
      </c>
      <c r="AX4515" t="s">
        <v>340</v>
      </c>
      <c r="AY4515" t="s">
        <v>351</v>
      </c>
      <c r="AZ4515" t="s">
        <v>379</v>
      </c>
      <c r="BY4515" t="s">
        <v>342</v>
      </c>
      <c r="EQ4515">
        <v>249142</v>
      </c>
      <c r="ER4515" t="s">
        <v>10156</v>
      </c>
      <c r="EV4515">
        <v>17289145</v>
      </c>
      <c r="EW4515">
        <v>928</v>
      </c>
      <c r="EX4515">
        <v>221294</v>
      </c>
      <c r="EY4515" t="s">
        <v>10157</v>
      </c>
      <c r="EZ4515">
        <v>1</v>
      </c>
      <c r="FC4515">
        <v>5357</v>
      </c>
      <c r="FD4515" t="s">
        <v>88</v>
      </c>
    </row>
    <row r="4516" spans="1:160" x14ac:dyDescent="0.3">
      <c r="A4516" t="str">
        <f>VLOOKUP(B4516,Table2[],3,FALSE)</f>
        <v>Digital</v>
      </c>
      <c r="B4516" t="str">
        <f>IF(OR(ISNUMBER(FIND("QVC",Z4516)),ISNUMBER(FIND("QVC",AL4516))),"QVC",IF(OR(ISNUMBER(FIND("NCO",H4516)),ISNUMBER(FIND("NCO",Y4516))), "NCO", IF(AL4516="consumer","PMD.com",VLOOKUP(LEFT(H4516,2),Tables!$E$1:$F$11,2,FALSE))))</f>
        <v>PMD.com</v>
      </c>
      <c r="C4516">
        <f t="shared" si="213"/>
        <v>51010001</v>
      </c>
      <c r="D4516">
        <f t="shared" si="214"/>
        <v>1</v>
      </c>
      <c r="E4516" t="str">
        <f t="shared" ca="1" si="212"/>
        <v>MTD orders shipped</v>
      </c>
      <c r="F4516" t="s">
        <v>3539</v>
      </c>
      <c r="G4516" t="s">
        <v>335</v>
      </c>
      <c r="H4516" t="s">
        <v>10151</v>
      </c>
      <c r="I4516" s="6">
        <v>44013.404733796298</v>
      </c>
      <c r="J4516" t="s">
        <v>16</v>
      </c>
      <c r="K4516" s="6">
        <v>44013.744351851848</v>
      </c>
      <c r="M4516" t="s">
        <v>10152</v>
      </c>
      <c r="N4516" t="s">
        <v>10153</v>
      </c>
      <c r="Q4516" t="s">
        <v>526</v>
      </c>
      <c r="R4516" t="s">
        <v>372</v>
      </c>
      <c r="S4516" t="s">
        <v>10154</v>
      </c>
      <c r="T4516" t="s">
        <v>338</v>
      </c>
      <c r="U4516" t="s">
        <v>530</v>
      </c>
      <c r="W4516" t="s">
        <v>10155</v>
      </c>
      <c r="Z4516" t="s">
        <v>10152</v>
      </c>
      <c r="AA4516" t="s">
        <v>10153</v>
      </c>
      <c r="AD4516" t="s">
        <v>526</v>
      </c>
      <c r="AE4516" t="s">
        <v>372</v>
      </c>
      <c r="AF4516" t="s">
        <v>10154</v>
      </c>
      <c r="AG4516" t="s">
        <v>338</v>
      </c>
      <c r="AH4516" t="s">
        <v>530</v>
      </c>
      <c r="AJ4516" t="s">
        <v>10155</v>
      </c>
      <c r="AL4516" t="s">
        <v>339</v>
      </c>
      <c r="AM4516">
        <v>1</v>
      </c>
      <c r="AN4516">
        <v>1</v>
      </c>
      <c r="AO4516">
        <v>8743</v>
      </c>
      <c r="AQ4516">
        <v>123868</v>
      </c>
      <c r="AR4516">
        <v>51010001</v>
      </c>
      <c r="AS4516" t="s">
        <v>48</v>
      </c>
      <c r="AT4516" t="s">
        <v>49</v>
      </c>
      <c r="AW4516" t="s">
        <v>340</v>
      </c>
      <c r="AX4516" t="s">
        <v>340</v>
      </c>
      <c r="AY4516" t="s">
        <v>357</v>
      </c>
      <c r="AZ4516" t="s">
        <v>363</v>
      </c>
      <c r="BY4516" t="s">
        <v>342</v>
      </c>
      <c r="EQ4516">
        <v>251450</v>
      </c>
      <c r="ER4516" t="s">
        <v>10156</v>
      </c>
      <c r="EV4516">
        <v>17289145</v>
      </c>
      <c r="EW4516">
        <v>928</v>
      </c>
      <c r="EX4516">
        <v>221294</v>
      </c>
      <c r="EY4516" t="s">
        <v>10157</v>
      </c>
      <c r="EZ4516">
        <v>1</v>
      </c>
      <c r="FC4516">
        <v>51010001</v>
      </c>
      <c r="FD4516" t="s">
        <v>49</v>
      </c>
    </row>
    <row r="4517" spans="1:160" x14ac:dyDescent="0.3">
      <c r="A4517" t="str">
        <f>VLOOKUP(B4517,Table2[],3,FALSE)</f>
        <v>Digital</v>
      </c>
      <c r="B4517" t="str">
        <f>IF(OR(ISNUMBER(FIND("QVC",Z4517)),ISNUMBER(FIND("QVC",AL4517))),"QVC",IF(OR(ISNUMBER(FIND("NCO",H4517)),ISNUMBER(FIND("NCO",Y4517))), "NCO", IF(AL4517="consumer","PMD.com",VLOOKUP(LEFT(H4517,2),Tables!$E$1:$F$11,2,FALSE))))</f>
        <v>PMD.com</v>
      </c>
      <c r="C4517">
        <f t="shared" si="213"/>
        <v>53900001</v>
      </c>
      <c r="D4517">
        <f t="shared" si="214"/>
        <v>1</v>
      </c>
      <c r="E4517" t="str">
        <f t="shared" ca="1" si="212"/>
        <v>MTD orders shipped</v>
      </c>
      <c r="F4517" t="s">
        <v>3539</v>
      </c>
      <c r="G4517" t="s">
        <v>335</v>
      </c>
      <c r="H4517" t="s">
        <v>10151</v>
      </c>
      <c r="I4517" s="6">
        <v>44013.404733796298</v>
      </c>
      <c r="J4517" t="s">
        <v>16</v>
      </c>
      <c r="K4517" s="6">
        <v>44013.744351851848</v>
      </c>
      <c r="M4517" t="s">
        <v>10152</v>
      </c>
      <c r="N4517" t="s">
        <v>10153</v>
      </c>
      <c r="Q4517" t="s">
        <v>526</v>
      </c>
      <c r="R4517" t="s">
        <v>372</v>
      </c>
      <c r="S4517" t="s">
        <v>10154</v>
      </c>
      <c r="T4517" t="s">
        <v>338</v>
      </c>
      <c r="U4517" t="s">
        <v>530</v>
      </c>
      <c r="W4517" t="s">
        <v>10155</v>
      </c>
      <c r="Z4517" t="s">
        <v>10152</v>
      </c>
      <c r="AA4517" t="s">
        <v>10153</v>
      </c>
      <c r="AD4517" t="s">
        <v>526</v>
      </c>
      <c r="AE4517" t="s">
        <v>372</v>
      </c>
      <c r="AF4517" t="s">
        <v>10154</v>
      </c>
      <c r="AG4517" t="s">
        <v>338</v>
      </c>
      <c r="AH4517" t="s">
        <v>530</v>
      </c>
      <c r="AJ4517" t="s">
        <v>10155</v>
      </c>
      <c r="AL4517" t="s">
        <v>339</v>
      </c>
      <c r="AM4517">
        <v>1</v>
      </c>
      <c r="AN4517">
        <v>1</v>
      </c>
      <c r="AO4517">
        <v>31217</v>
      </c>
      <c r="AQ4517">
        <v>124466</v>
      </c>
      <c r="AR4517">
        <v>53900001</v>
      </c>
      <c r="AS4517" t="s">
        <v>1697</v>
      </c>
      <c r="AT4517" t="s">
        <v>104</v>
      </c>
      <c r="AW4517" t="s">
        <v>343</v>
      </c>
      <c r="BY4517" t="s">
        <v>342</v>
      </c>
      <c r="EQ4517">
        <v>247378</v>
      </c>
      <c r="ER4517" t="s">
        <v>10156</v>
      </c>
      <c r="EV4517">
        <v>17289145</v>
      </c>
      <c r="EW4517">
        <v>928</v>
      </c>
      <c r="EX4517">
        <v>221294</v>
      </c>
      <c r="EY4517" t="s">
        <v>10157</v>
      </c>
      <c r="EZ4517">
        <v>1</v>
      </c>
      <c r="FC4517">
        <v>53900001</v>
      </c>
      <c r="FD4517" t="s">
        <v>104</v>
      </c>
    </row>
    <row r="4518" spans="1:160" x14ac:dyDescent="0.3">
      <c r="A4518" t="str">
        <f>VLOOKUP(B4518,Table2[],3,FALSE)</f>
        <v>Digital</v>
      </c>
      <c r="B4518" t="str">
        <f>IF(OR(ISNUMBER(FIND("QVC",Z4518)),ISNUMBER(FIND("QVC",AL4518))),"QVC",IF(OR(ISNUMBER(FIND("NCO",H4518)),ISNUMBER(FIND("NCO",Y4518))), "NCO", IF(AL4518="consumer","PMD.com",VLOOKUP(LEFT(H4518,2),Tables!$E$1:$F$11,2,FALSE))))</f>
        <v>PMD.com</v>
      </c>
      <c r="C4518">
        <f t="shared" si="213"/>
        <v>52230001</v>
      </c>
      <c r="D4518">
        <f t="shared" si="214"/>
        <v>1</v>
      </c>
      <c r="E4518" t="str">
        <f t="shared" ca="1" si="212"/>
        <v>MTD orders shipped</v>
      </c>
      <c r="F4518" t="s">
        <v>3539</v>
      </c>
      <c r="G4518" t="s">
        <v>335</v>
      </c>
      <c r="H4518" t="s">
        <v>10151</v>
      </c>
      <c r="I4518" s="6">
        <v>44013.404733796298</v>
      </c>
      <c r="J4518" t="s">
        <v>16</v>
      </c>
      <c r="K4518" s="6">
        <v>44013.744351851848</v>
      </c>
      <c r="M4518" t="s">
        <v>10152</v>
      </c>
      <c r="N4518" t="s">
        <v>10153</v>
      </c>
      <c r="Q4518" t="s">
        <v>526</v>
      </c>
      <c r="R4518" t="s">
        <v>372</v>
      </c>
      <c r="S4518" t="s">
        <v>10154</v>
      </c>
      <c r="T4518" t="s">
        <v>338</v>
      </c>
      <c r="U4518" t="s">
        <v>530</v>
      </c>
      <c r="W4518" t="s">
        <v>10155</v>
      </c>
      <c r="Z4518" t="s">
        <v>10152</v>
      </c>
      <c r="AA4518" t="s">
        <v>10153</v>
      </c>
      <c r="AD4518" t="s">
        <v>526</v>
      </c>
      <c r="AE4518" t="s">
        <v>372</v>
      </c>
      <c r="AF4518" t="s">
        <v>10154</v>
      </c>
      <c r="AG4518" t="s">
        <v>338</v>
      </c>
      <c r="AH4518" t="s">
        <v>530</v>
      </c>
      <c r="AJ4518" t="s">
        <v>10155</v>
      </c>
      <c r="AL4518" t="s">
        <v>339</v>
      </c>
      <c r="AM4518">
        <v>1</v>
      </c>
      <c r="AN4518">
        <v>1</v>
      </c>
      <c r="AO4518">
        <v>1194</v>
      </c>
      <c r="AQ4518">
        <v>124434</v>
      </c>
      <c r="AR4518">
        <v>52230001</v>
      </c>
      <c r="AS4518" t="s">
        <v>105</v>
      </c>
      <c r="AT4518" t="s">
        <v>106</v>
      </c>
      <c r="AW4518" t="s">
        <v>340</v>
      </c>
      <c r="AX4518" t="s">
        <v>340</v>
      </c>
      <c r="AY4518" t="s">
        <v>341</v>
      </c>
      <c r="AZ4518">
        <v>0</v>
      </c>
      <c r="BY4518" t="s">
        <v>342</v>
      </c>
      <c r="EQ4518">
        <v>247324</v>
      </c>
      <c r="ER4518" t="s">
        <v>10156</v>
      </c>
      <c r="EV4518">
        <v>17289145</v>
      </c>
      <c r="EW4518">
        <v>928</v>
      </c>
      <c r="EX4518">
        <v>221294</v>
      </c>
      <c r="EY4518" t="s">
        <v>10157</v>
      </c>
      <c r="EZ4518">
        <v>1</v>
      </c>
      <c r="FC4518">
        <v>52230001</v>
      </c>
      <c r="FD4518" t="s">
        <v>106</v>
      </c>
    </row>
    <row r="4519" spans="1:160" x14ac:dyDescent="0.3">
      <c r="A4519" t="str">
        <f>VLOOKUP(B4519,Table2[],3,FALSE)</f>
        <v>Digital</v>
      </c>
      <c r="B4519" t="str">
        <f>IF(OR(ISNUMBER(FIND("QVC",Z4519)),ISNUMBER(FIND("QVC",AL4519))),"QVC",IF(OR(ISNUMBER(FIND("NCO",H4519)),ISNUMBER(FIND("NCO",Y4519))), "NCO", IF(AL4519="consumer","PMD.com",VLOOKUP(LEFT(H4519,2),Tables!$E$1:$F$11,2,FALSE))))</f>
        <v>PMD.com</v>
      </c>
      <c r="C4519">
        <f t="shared" si="213"/>
        <v>53980001</v>
      </c>
      <c r="D4519">
        <f t="shared" si="214"/>
        <v>1</v>
      </c>
      <c r="E4519" t="str">
        <f t="shared" ca="1" si="212"/>
        <v>MTD orders shipped</v>
      </c>
      <c r="F4519" t="s">
        <v>3539</v>
      </c>
      <c r="G4519" t="s">
        <v>335</v>
      </c>
      <c r="H4519" t="s">
        <v>10151</v>
      </c>
      <c r="I4519" s="6">
        <v>44013.404733796298</v>
      </c>
      <c r="J4519" t="s">
        <v>16</v>
      </c>
      <c r="K4519" s="6">
        <v>44013.744351851848</v>
      </c>
      <c r="M4519" t="s">
        <v>10152</v>
      </c>
      <c r="N4519" t="s">
        <v>10153</v>
      </c>
      <c r="Q4519" t="s">
        <v>526</v>
      </c>
      <c r="R4519" t="s">
        <v>372</v>
      </c>
      <c r="S4519" t="s">
        <v>10154</v>
      </c>
      <c r="T4519" t="s">
        <v>338</v>
      </c>
      <c r="U4519" t="s">
        <v>530</v>
      </c>
      <c r="W4519" t="s">
        <v>10155</v>
      </c>
      <c r="Z4519" t="s">
        <v>10152</v>
      </c>
      <c r="AA4519" t="s">
        <v>10153</v>
      </c>
      <c r="AD4519" t="s">
        <v>526</v>
      </c>
      <c r="AE4519" t="s">
        <v>372</v>
      </c>
      <c r="AF4519" t="s">
        <v>10154</v>
      </c>
      <c r="AG4519" t="s">
        <v>338</v>
      </c>
      <c r="AH4519" t="s">
        <v>530</v>
      </c>
      <c r="AJ4519" t="s">
        <v>10155</v>
      </c>
      <c r="AL4519" t="s">
        <v>339</v>
      </c>
      <c r="AM4519">
        <v>1</v>
      </c>
      <c r="AN4519">
        <v>1</v>
      </c>
      <c r="AO4519">
        <v>5816</v>
      </c>
      <c r="AQ4519">
        <v>124473</v>
      </c>
      <c r="AR4519">
        <v>53980001</v>
      </c>
      <c r="AS4519" t="s">
        <v>1735</v>
      </c>
      <c r="AT4519" t="s">
        <v>43</v>
      </c>
      <c r="AW4519" t="s">
        <v>340</v>
      </c>
      <c r="AX4519">
        <v>0</v>
      </c>
      <c r="AY4519" t="s">
        <v>348</v>
      </c>
      <c r="AZ4519">
        <v>0</v>
      </c>
      <c r="BY4519" t="s">
        <v>342</v>
      </c>
      <c r="EQ4519">
        <v>253177</v>
      </c>
      <c r="ER4519" t="s">
        <v>10156</v>
      </c>
      <c r="EV4519">
        <v>17289145</v>
      </c>
      <c r="EW4519">
        <v>928</v>
      </c>
      <c r="EX4519">
        <v>221294</v>
      </c>
      <c r="EY4519" t="s">
        <v>10157</v>
      </c>
      <c r="EZ4519">
        <v>1</v>
      </c>
      <c r="FC4519">
        <v>53980001</v>
      </c>
      <c r="FD4519" t="s">
        <v>43</v>
      </c>
    </row>
    <row r="4520" spans="1:160" x14ac:dyDescent="0.3">
      <c r="A4520" t="str">
        <f>VLOOKUP(B4520,Table2[],3,FALSE)</f>
        <v>Digital</v>
      </c>
      <c r="B4520" t="str">
        <f>IF(OR(ISNUMBER(FIND("QVC",Z4520)),ISNUMBER(FIND("QVC",AL4520))),"QVC",IF(OR(ISNUMBER(FIND("NCO",H4520)),ISNUMBER(FIND("NCO",Y4520))), "NCO", IF(AL4520="consumer","PMD.com",VLOOKUP(LEFT(H4520,2),Tables!$E$1:$F$11,2,FALSE))))</f>
        <v>PMD.com</v>
      </c>
      <c r="C4520">
        <f t="shared" si="213"/>
        <v>54000001</v>
      </c>
      <c r="D4520">
        <f t="shared" si="214"/>
        <v>1</v>
      </c>
      <c r="E4520" t="str">
        <f t="shared" ca="1" si="212"/>
        <v>MTD orders shipped</v>
      </c>
      <c r="F4520" t="s">
        <v>3539</v>
      </c>
      <c r="G4520" t="s">
        <v>335</v>
      </c>
      <c r="H4520" t="s">
        <v>10151</v>
      </c>
      <c r="I4520" s="6">
        <v>44013.404733796298</v>
      </c>
      <c r="J4520" t="s">
        <v>16</v>
      </c>
      <c r="K4520" s="6">
        <v>44013.744351851848</v>
      </c>
      <c r="M4520" t="s">
        <v>10152</v>
      </c>
      <c r="N4520" t="s">
        <v>10153</v>
      </c>
      <c r="Q4520" t="s">
        <v>526</v>
      </c>
      <c r="R4520" t="s">
        <v>372</v>
      </c>
      <c r="S4520" t="s">
        <v>10154</v>
      </c>
      <c r="T4520" t="s">
        <v>338</v>
      </c>
      <c r="U4520" t="s">
        <v>530</v>
      </c>
      <c r="W4520" t="s">
        <v>10155</v>
      </c>
      <c r="Z4520" t="s">
        <v>10152</v>
      </c>
      <c r="AA4520" t="s">
        <v>10153</v>
      </c>
      <c r="AD4520" t="s">
        <v>526</v>
      </c>
      <c r="AE4520" t="s">
        <v>372</v>
      </c>
      <c r="AF4520" t="s">
        <v>10154</v>
      </c>
      <c r="AG4520" t="s">
        <v>338</v>
      </c>
      <c r="AH4520" t="s">
        <v>530</v>
      </c>
      <c r="AJ4520" t="s">
        <v>10155</v>
      </c>
      <c r="AL4520" t="s">
        <v>339</v>
      </c>
      <c r="AM4520">
        <v>1</v>
      </c>
      <c r="AN4520">
        <v>1</v>
      </c>
      <c r="AO4520">
        <v>8182</v>
      </c>
      <c r="AQ4520">
        <v>124475</v>
      </c>
      <c r="AR4520">
        <v>54000001</v>
      </c>
      <c r="AS4520" t="s">
        <v>1251</v>
      </c>
      <c r="AT4520" t="s">
        <v>84</v>
      </c>
      <c r="AW4520" t="s">
        <v>343</v>
      </c>
      <c r="BY4520" t="s">
        <v>342</v>
      </c>
      <c r="EQ4520">
        <v>247294</v>
      </c>
      <c r="ER4520" t="s">
        <v>10156</v>
      </c>
      <c r="EV4520">
        <v>17289145</v>
      </c>
      <c r="EW4520">
        <v>928</v>
      </c>
      <c r="EX4520">
        <v>221294</v>
      </c>
      <c r="EY4520" t="s">
        <v>10157</v>
      </c>
      <c r="EZ4520">
        <v>1</v>
      </c>
      <c r="FC4520">
        <v>54000001</v>
      </c>
      <c r="FD4520" t="s">
        <v>84</v>
      </c>
    </row>
    <row r="4521" spans="1:160" x14ac:dyDescent="0.3">
      <c r="A4521" t="str">
        <f>VLOOKUP(B4521,Table2[],3,FALSE)</f>
        <v>Digital</v>
      </c>
      <c r="B4521" t="str">
        <f>IF(OR(ISNUMBER(FIND("QVC",Z4521)),ISNUMBER(FIND("QVC",AL4521))),"QVC",IF(OR(ISNUMBER(FIND("NCO",H4521)),ISNUMBER(FIND("NCO",Y4521))), "NCO", IF(AL4521="consumer","PMD.com",VLOOKUP(LEFT(H4521,2),Tables!$E$1:$F$11,2,FALSE))))</f>
        <v>PMD.com</v>
      </c>
      <c r="C4521">
        <f t="shared" si="213"/>
        <v>53490001</v>
      </c>
      <c r="D4521">
        <f t="shared" si="214"/>
        <v>2</v>
      </c>
      <c r="E4521" t="str">
        <f t="shared" ca="1" si="212"/>
        <v>MTD orders shipped</v>
      </c>
      <c r="F4521" t="s">
        <v>3539</v>
      </c>
      <c r="G4521" t="s">
        <v>335</v>
      </c>
      <c r="H4521" t="s">
        <v>10158</v>
      </c>
      <c r="I4521" s="6">
        <v>44013.555914351855</v>
      </c>
      <c r="J4521" t="s">
        <v>16</v>
      </c>
      <c r="K4521" s="6">
        <v>44013.744409722225</v>
      </c>
      <c r="M4521" t="s">
        <v>10159</v>
      </c>
      <c r="N4521" t="s">
        <v>10160</v>
      </c>
      <c r="Q4521" t="s">
        <v>10161</v>
      </c>
      <c r="R4521" t="s">
        <v>414</v>
      </c>
      <c r="S4521" t="s">
        <v>10162</v>
      </c>
      <c r="T4521" t="s">
        <v>338</v>
      </c>
      <c r="U4521" t="s">
        <v>530</v>
      </c>
      <c r="W4521" t="s">
        <v>10163</v>
      </c>
      <c r="Z4521" t="s">
        <v>10159</v>
      </c>
      <c r="AA4521" t="s">
        <v>10160</v>
      </c>
      <c r="AD4521" t="s">
        <v>10161</v>
      </c>
      <c r="AE4521" t="s">
        <v>414</v>
      </c>
      <c r="AF4521" t="s">
        <v>10162</v>
      </c>
      <c r="AG4521" t="s">
        <v>338</v>
      </c>
      <c r="AH4521" t="s">
        <v>530</v>
      </c>
      <c r="AJ4521" t="s">
        <v>10163</v>
      </c>
      <c r="AL4521" t="s">
        <v>339</v>
      </c>
      <c r="AM4521">
        <v>2</v>
      </c>
      <c r="AN4521">
        <v>2</v>
      </c>
      <c r="AO4521">
        <v>15533</v>
      </c>
      <c r="AQ4521">
        <v>126899</v>
      </c>
      <c r="AR4521">
        <v>53490001</v>
      </c>
      <c r="AS4521" t="s">
        <v>1709</v>
      </c>
      <c r="AT4521" t="s">
        <v>56</v>
      </c>
      <c r="AW4521" t="s">
        <v>343</v>
      </c>
      <c r="BY4521" t="s">
        <v>342</v>
      </c>
      <c r="EQ4521">
        <v>253176</v>
      </c>
      <c r="ER4521" t="s">
        <v>10164</v>
      </c>
      <c r="EV4521">
        <v>17289397</v>
      </c>
      <c r="EW4521">
        <v>928</v>
      </c>
      <c r="EX4521">
        <v>221365</v>
      </c>
      <c r="EY4521">
        <v>9.2748999964335493E+25</v>
      </c>
      <c r="EZ4521">
        <v>1</v>
      </c>
      <c r="FC4521">
        <v>53490001</v>
      </c>
      <c r="FD4521" t="s">
        <v>56</v>
      </c>
    </row>
    <row r="4522" spans="1:160" x14ac:dyDescent="0.3">
      <c r="A4522" t="str">
        <f>VLOOKUP(B4522,Table2[],3,FALSE)</f>
        <v>Digital</v>
      </c>
      <c r="B4522" t="str">
        <f>IF(OR(ISNUMBER(FIND("QVC",Z4522)),ISNUMBER(FIND("QVC",AL4522))),"QVC",IF(OR(ISNUMBER(FIND("NCO",H4522)),ISNUMBER(FIND("NCO",Y4522))), "NCO", IF(AL4522="consumer","PMD.com",VLOOKUP(LEFT(H4522,2),Tables!$E$1:$F$11,2,FALSE))))</f>
        <v>PMD.com</v>
      </c>
      <c r="C4522">
        <f t="shared" si="213"/>
        <v>51090061</v>
      </c>
      <c r="D4522">
        <f t="shared" si="214"/>
        <v>2</v>
      </c>
      <c r="E4522" t="str">
        <f t="shared" ca="1" si="212"/>
        <v>MTD orders shipped</v>
      </c>
      <c r="F4522" t="s">
        <v>3539</v>
      </c>
      <c r="G4522" t="s">
        <v>335</v>
      </c>
      <c r="H4522" t="s">
        <v>10165</v>
      </c>
      <c r="I4522" s="6">
        <v>44013.280601851853</v>
      </c>
      <c r="J4522" t="s">
        <v>16</v>
      </c>
      <c r="K4522" s="6">
        <v>44013.744560185187</v>
      </c>
      <c r="M4522" t="s">
        <v>10166</v>
      </c>
      <c r="N4522" t="s">
        <v>10167</v>
      </c>
      <c r="Q4522" t="s">
        <v>1707</v>
      </c>
      <c r="R4522" t="s">
        <v>377</v>
      </c>
      <c r="S4522" t="s">
        <v>10168</v>
      </c>
      <c r="T4522" t="s">
        <v>338</v>
      </c>
      <c r="U4522" t="s">
        <v>530</v>
      </c>
      <c r="W4522" t="s">
        <v>10169</v>
      </c>
      <c r="Z4522" t="s">
        <v>10166</v>
      </c>
      <c r="AA4522" t="s">
        <v>10167</v>
      </c>
      <c r="AD4522" t="s">
        <v>1707</v>
      </c>
      <c r="AE4522" t="s">
        <v>377</v>
      </c>
      <c r="AF4522" t="s">
        <v>10168</v>
      </c>
      <c r="AG4522" t="s">
        <v>338</v>
      </c>
      <c r="AH4522" t="s">
        <v>530</v>
      </c>
      <c r="AJ4522" t="s">
        <v>10169</v>
      </c>
      <c r="AL4522" t="s">
        <v>339</v>
      </c>
      <c r="AM4522">
        <v>2</v>
      </c>
      <c r="AN4522">
        <v>2</v>
      </c>
      <c r="AO4522">
        <v>8078</v>
      </c>
      <c r="AQ4522">
        <v>124010</v>
      </c>
      <c r="AR4522">
        <v>51090061</v>
      </c>
      <c r="AS4522" t="s">
        <v>2688</v>
      </c>
      <c r="AT4522" t="s">
        <v>122</v>
      </c>
      <c r="AW4522" t="s">
        <v>340</v>
      </c>
      <c r="AX4522" t="s">
        <v>340</v>
      </c>
      <c r="AY4522" t="s">
        <v>357</v>
      </c>
      <c r="AZ4522" t="s">
        <v>363</v>
      </c>
      <c r="BY4522" t="s">
        <v>342</v>
      </c>
      <c r="EQ4522">
        <v>252774</v>
      </c>
      <c r="ER4522" t="s">
        <v>10170</v>
      </c>
      <c r="EV4522">
        <v>17288987</v>
      </c>
      <c r="EW4522">
        <v>928</v>
      </c>
      <c r="EX4522">
        <v>221251</v>
      </c>
      <c r="EY4522" t="s">
        <v>10171</v>
      </c>
      <c r="EZ4522">
        <v>1</v>
      </c>
      <c r="FC4522">
        <v>51090061</v>
      </c>
      <c r="FD4522" t="s">
        <v>122</v>
      </c>
    </row>
    <row r="4523" spans="1:160" x14ac:dyDescent="0.3">
      <c r="A4523" t="str">
        <f>VLOOKUP(B4523,Table2[],3,FALSE)</f>
        <v>Digital</v>
      </c>
      <c r="B4523" t="str">
        <f>IF(OR(ISNUMBER(FIND("QVC",Z4523)),ISNUMBER(FIND("QVC",AL4523))),"QVC",IF(OR(ISNUMBER(FIND("NCO",H4523)),ISNUMBER(FIND("NCO",Y4523))), "NCO", IF(AL4523="consumer","PMD.com",VLOOKUP(LEFT(H4523,2),Tables!$E$1:$F$11,2,FALSE))))</f>
        <v>PMD.com</v>
      </c>
      <c r="C4523">
        <f t="shared" si="213"/>
        <v>53920001</v>
      </c>
      <c r="D4523">
        <f t="shared" si="214"/>
        <v>1</v>
      </c>
      <c r="E4523" t="str">
        <f t="shared" ca="1" si="212"/>
        <v>MTD orders shipped</v>
      </c>
      <c r="F4523" t="s">
        <v>3539</v>
      </c>
      <c r="G4523" t="s">
        <v>335</v>
      </c>
      <c r="H4523" t="s">
        <v>10165</v>
      </c>
      <c r="I4523" s="6">
        <v>44013.280601851853</v>
      </c>
      <c r="J4523" t="s">
        <v>16</v>
      </c>
      <c r="K4523" s="6">
        <v>44013.744560185187</v>
      </c>
      <c r="M4523" t="s">
        <v>10166</v>
      </c>
      <c r="N4523" t="s">
        <v>10167</v>
      </c>
      <c r="Q4523" t="s">
        <v>1707</v>
      </c>
      <c r="R4523" t="s">
        <v>377</v>
      </c>
      <c r="S4523" t="s">
        <v>10168</v>
      </c>
      <c r="T4523" t="s">
        <v>338</v>
      </c>
      <c r="U4523" t="s">
        <v>530</v>
      </c>
      <c r="W4523" t="s">
        <v>10169</v>
      </c>
      <c r="Z4523" t="s">
        <v>10166</v>
      </c>
      <c r="AA4523" t="s">
        <v>10167</v>
      </c>
      <c r="AD4523" t="s">
        <v>1707</v>
      </c>
      <c r="AE4523" t="s">
        <v>377</v>
      </c>
      <c r="AF4523" t="s">
        <v>10168</v>
      </c>
      <c r="AG4523" t="s">
        <v>338</v>
      </c>
      <c r="AH4523" t="s">
        <v>530</v>
      </c>
      <c r="AJ4523" t="s">
        <v>10169</v>
      </c>
      <c r="AL4523" t="s">
        <v>339</v>
      </c>
      <c r="AM4523">
        <v>1</v>
      </c>
      <c r="AN4523">
        <v>1</v>
      </c>
      <c r="AO4523">
        <v>14899</v>
      </c>
      <c r="AQ4523">
        <v>124468</v>
      </c>
      <c r="AR4523">
        <v>53920001</v>
      </c>
      <c r="AS4523" t="s">
        <v>42</v>
      </c>
      <c r="AT4523" t="s">
        <v>40</v>
      </c>
      <c r="AW4523" t="s">
        <v>343</v>
      </c>
      <c r="BY4523" t="s">
        <v>342</v>
      </c>
      <c r="EQ4523">
        <v>247476</v>
      </c>
      <c r="ER4523" t="s">
        <v>10170</v>
      </c>
      <c r="EV4523">
        <v>17288987</v>
      </c>
      <c r="EW4523">
        <v>928</v>
      </c>
      <c r="EX4523">
        <v>221251</v>
      </c>
      <c r="EY4523" t="s">
        <v>10171</v>
      </c>
      <c r="EZ4523">
        <v>1</v>
      </c>
      <c r="FC4523">
        <v>95385</v>
      </c>
      <c r="FD4523" t="s">
        <v>3531</v>
      </c>
    </row>
    <row r="4524" spans="1:160" x14ac:dyDescent="0.3">
      <c r="A4524" t="str">
        <f>VLOOKUP(B4524,Table2[],3,FALSE)</f>
        <v>Digital</v>
      </c>
      <c r="B4524" t="str">
        <f>IF(OR(ISNUMBER(FIND("QVC",Z4524)),ISNUMBER(FIND("QVC",AL4524))),"QVC",IF(OR(ISNUMBER(FIND("NCO",H4524)),ISNUMBER(FIND("NCO",Y4524))), "NCO", IF(AL4524="consumer","PMD.com",VLOOKUP(LEFT(H4524,2),Tables!$E$1:$F$11,2,FALSE))))</f>
        <v>PMD.com</v>
      </c>
      <c r="C4524">
        <f t="shared" si="213"/>
        <v>5341030</v>
      </c>
      <c r="D4524">
        <f t="shared" si="214"/>
        <v>1</v>
      </c>
      <c r="E4524" t="str">
        <f t="shared" ca="1" si="212"/>
        <v>MTD orders shipped</v>
      </c>
      <c r="F4524" t="s">
        <v>3539</v>
      </c>
      <c r="G4524" t="s">
        <v>335</v>
      </c>
      <c r="H4524" t="s">
        <v>10165</v>
      </c>
      <c r="I4524" s="6">
        <v>44013.280601851853</v>
      </c>
      <c r="J4524" t="s">
        <v>16</v>
      </c>
      <c r="K4524" s="6">
        <v>44013.744560185187</v>
      </c>
      <c r="M4524" t="s">
        <v>10166</v>
      </c>
      <c r="N4524" t="s">
        <v>10167</v>
      </c>
      <c r="Q4524" t="s">
        <v>1707</v>
      </c>
      <c r="R4524" t="s">
        <v>377</v>
      </c>
      <c r="S4524" t="s">
        <v>10168</v>
      </c>
      <c r="T4524" t="s">
        <v>338</v>
      </c>
      <c r="U4524" t="s">
        <v>530</v>
      </c>
      <c r="W4524" t="s">
        <v>10169</v>
      </c>
      <c r="Z4524" t="s">
        <v>10166</v>
      </c>
      <c r="AA4524" t="s">
        <v>10167</v>
      </c>
      <c r="AD4524" t="s">
        <v>1707</v>
      </c>
      <c r="AE4524" t="s">
        <v>377</v>
      </c>
      <c r="AF4524" t="s">
        <v>10168</v>
      </c>
      <c r="AG4524" t="s">
        <v>338</v>
      </c>
      <c r="AH4524" t="s">
        <v>530</v>
      </c>
      <c r="AJ4524" t="s">
        <v>10169</v>
      </c>
      <c r="AL4524" t="s">
        <v>339</v>
      </c>
      <c r="AM4524">
        <v>1</v>
      </c>
      <c r="AN4524">
        <v>1</v>
      </c>
      <c r="AO4524">
        <v>12859</v>
      </c>
      <c r="AQ4524">
        <v>124642</v>
      </c>
      <c r="AR4524">
        <v>5341030</v>
      </c>
      <c r="AS4524" t="s">
        <v>925</v>
      </c>
      <c r="AT4524" t="s">
        <v>926</v>
      </c>
      <c r="AW4524" t="s">
        <v>366</v>
      </c>
      <c r="AX4524" t="s">
        <v>366</v>
      </c>
      <c r="AY4524" t="s">
        <v>345</v>
      </c>
      <c r="AZ4524" t="s">
        <v>346</v>
      </c>
      <c r="BY4524" t="s">
        <v>342</v>
      </c>
      <c r="EQ4524">
        <v>243275</v>
      </c>
      <c r="ER4524" t="s">
        <v>10170</v>
      </c>
      <c r="EV4524">
        <v>17288987</v>
      </c>
      <c r="EW4524">
        <v>928</v>
      </c>
      <c r="EX4524">
        <v>221251</v>
      </c>
      <c r="EY4524" t="s">
        <v>10171</v>
      </c>
      <c r="EZ4524">
        <v>1</v>
      </c>
      <c r="FC4524">
        <v>95385</v>
      </c>
      <c r="FD4524" t="s">
        <v>3531</v>
      </c>
    </row>
    <row r="4525" spans="1:160" x14ac:dyDescent="0.3">
      <c r="A4525" t="str">
        <f>VLOOKUP(B4525,Table2[],3,FALSE)</f>
        <v>Digital</v>
      </c>
      <c r="B4525" t="str">
        <f>IF(OR(ISNUMBER(FIND("QVC",Z4525)),ISNUMBER(FIND("QVC",AL4525))),"QVC",IF(OR(ISNUMBER(FIND("NCO",H4525)),ISNUMBER(FIND("NCO",Y4525))), "NCO", IF(AL4525="consumer","PMD.com",VLOOKUP(LEFT(H4525,2),Tables!$E$1:$F$11,2,FALSE))))</f>
        <v>PMD.com</v>
      </c>
      <c r="C4525">
        <f t="shared" si="213"/>
        <v>52430001</v>
      </c>
      <c r="D4525">
        <f t="shared" si="214"/>
        <v>1</v>
      </c>
      <c r="E4525" t="str">
        <f t="shared" ca="1" si="212"/>
        <v>MTD orders shipped</v>
      </c>
      <c r="F4525" t="s">
        <v>3539</v>
      </c>
      <c r="G4525" t="s">
        <v>335</v>
      </c>
      <c r="H4525" t="s">
        <v>10165</v>
      </c>
      <c r="I4525" s="6">
        <v>44013.280601851853</v>
      </c>
      <c r="J4525" t="s">
        <v>16</v>
      </c>
      <c r="K4525" s="6">
        <v>44013.744560185187</v>
      </c>
      <c r="M4525" t="s">
        <v>10166</v>
      </c>
      <c r="N4525" t="s">
        <v>10167</v>
      </c>
      <c r="Q4525" t="s">
        <v>1707</v>
      </c>
      <c r="R4525" t="s">
        <v>377</v>
      </c>
      <c r="S4525" t="s">
        <v>10168</v>
      </c>
      <c r="T4525" t="s">
        <v>338</v>
      </c>
      <c r="U4525" t="s">
        <v>530</v>
      </c>
      <c r="W4525" t="s">
        <v>10169</v>
      </c>
      <c r="Z4525" t="s">
        <v>10166</v>
      </c>
      <c r="AA4525" t="s">
        <v>10167</v>
      </c>
      <c r="AD4525" t="s">
        <v>1707</v>
      </c>
      <c r="AE4525" t="s">
        <v>377</v>
      </c>
      <c r="AF4525" t="s">
        <v>10168</v>
      </c>
      <c r="AG4525" t="s">
        <v>338</v>
      </c>
      <c r="AH4525" t="s">
        <v>530</v>
      </c>
      <c r="AJ4525" t="s">
        <v>10169</v>
      </c>
      <c r="AL4525" t="s">
        <v>339</v>
      </c>
      <c r="AM4525">
        <v>1</v>
      </c>
      <c r="AN4525">
        <v>1</v>
      </c>
      <c r="AO4525">
        <v>12063</v>
      </c>
      <c r="AQ4525">
        <v>127155</v>
      </c>
      <c r="AR4525">
        <v>52430001</v>
      </c>
      <c r="AS4525" t="s">
        <v>927</v>
      </c>
      <c r="AT4525" t="s">
        <v>75</v>
      </c>
      <c r="AW4525" t="s">
        <v>340</v>
      </c>
      <c r="AX4525" t="s">
        <v>340</v>
      </c>
      <c r="AY4525" t="s">
        <v>357</v>
      </c>
      <c r="AZ4525" t="s">
        <v>363</v>
      </c>
      <c r="BY4525" t="s">
        <v>342</v>
      </c>
      <c r="EQ4525">
        <v>249990</v>
      </c>
      <c r="ER4525" t="s">
        <v>10170</v>
      </c>
      <c r="EV4525">
        <v>17288987</v>
      </c>
      <c r="EW4525">
        <v>928</v>
      </c>
      <c r="EX4525">
        <v>221251</v>
      </c>
      <c r="EY4525" t="s">
        <v>10171</v>
      </c>
      <c r="EZ4525">
        <v>1</v>
      </c>
      <c r="FC4525">
        <v>95385</v>
      </c>
      <c r="FD4525" t="s">
        <v>3531</v>
      </c>
    </row>
    <row r="4526" spans="1:160" x14ac:dyDescent="0.3">
      <c r="A4526" t="str">
        <f>VLOOKUP(B4526,Table2[],3,FALSE)</f>
        <v>Digital</v>
      </c>
      <c r="B4526" t="str">
        <f>IF(OR(ISNUMBER(FIND("QVC",Z4526)),ISNUMBER(FIND("QVC",AL4526))),"QVC",IF(OR(ISNUMBER(FIND("NCO",H4526)),ISNUMBER(FIND("NCO",Y4526))), "NCO", IF(AL4526="consumer","PMD.com",VLOOKUP(LEFT(H4526,2),Tables!$E$1:$F$11,2,FALSE))))</f>
        <v>PMD.com</v>
      </c>
      <c r="C4526">
        <f t="shared" si="213"/>
        <v>52710001</v>
      </c>
      <c r="D4526">
        <f t="shared" si="214"/>
        <v>2</v>
      </c>
      <c r="E4526" t="str">
        <f t="shared" ca="1" si="212"/>
        <v>MTD orders shipped</v>
      </c>
      <c r="F4526" t="s">
        <v>3539</v>
      </c>
      <c r="G4526" t="s">
        <v>335</v>
      </c>
      <c r="H4526" t="s">
        <v>10165</v>
      </c>
      <c r="I4526" s="6">
        <v>44013.280601851853</v>
      </c>
      <c r="J4526" t="s">
        <v>16</v>
      </c>
      <c r="K4526" s="6">
        <v>44013.744560185187</v>
      </c>
      <c r="M4526" t="s">
        <v>10166</v>
      </c>
      <c r="N4526" t="s">
        <v>10167</v>
      </c>
      <c r="Q4526" t="s">
        <v>1707</v>
      </c>
      <c r="R4526" t="s">
        <v>377</v>
      </c>
      <c r="S4526" t="s">
        <v>10168</v>
      </c>
      <c r="T4526" t="s">
        <v>338</v>
      </c>
      <c r="U4526" t="s">
        <v>530</v>
      </c>
      <c r="W4526" t="s">
        <v>10169</v>
      </c>
      <c r="Z4526" t="s">
        <v>10166</v>
      </c>
      <c r="AA4526" t="s">
        <v>10167</v>
      </c>
      <c r="AD4526" t="s">
        <v>1707</v>
      </c>
      <c r="AE4526" t="s">
        <v>377</v>
      </c>
      <c r="AF4526" t="s">
        <v>10168</v>
      </c>
      <c r="AG4526" t="s">
        <v>338</v>
      </c>
      <c r="AH4526" t="s">
        <v>530</v>
      </c>
      <c r="AJ4526" t="s">
        <v>10169</v>
      </c>
      <c r="AL4526" t="s">
        <v>339</v>
      </c>
      <c r="AM4526">
        <v>2</v>
      </c>
      <c r="AN4526">
        <v>2</v>
      </c>
      <c r="AO4526">
        <v>3399</v>
      </c>
      <c r="AQ4526">
        <v>124439</v>
      </c>
      <c r="AR4526">
        <v>52710001</v>
      </c>
      <c r="AS4526" t="s">
        <v>150</v>
      </c>
      <c r="AT4526" t="s">
        <v>151</v>
      </c>
      <c r="AW4526" t="s">
        <v>340</v>
      </c>
      <c r="AX4526" t="s">
        <v>340</v>
      </c>
      <c r="AY4526" t="s">
        <v>382</v>
      </c>
      <c r="AZ4526">
        <v>0</v>
      </c>
      <c r="BY4526" t="s">
        <v>342</v>
      </c>
      <c r="EQ4526">
        <v>249198</v>
      </c>
      <c r="ER4526" t="s">
        <v>10170</v>
      </c>
      <c r="EV4526">
        <v>17288987</v>
      </c>
      <c r="EW4526">
        <v>928</v>
      </c>
      <c r="EX4526">
        <v>221251</v>
      </c>
      <c r="EY4526" t="s">
        <v>10171</v>
      </c>
      <c r="EZ4526">
        <v>1</v>
      </c>
      <c r="FC4526">
        <v>52710001</v>
      </c>
      <c r="FD4526" t="s">
        <v>151</v>
      </c>
    </row>
    <row r="4527" spans="1:160" x14ac:dyDescent="0.3">
      <c r="A4527" t="str">
        <f>VLOOKUP(B4527,Table2[],3,FALSE)</f>
        <v>Digital</v>
      </c>
      <c r="B4527" t="str">
        <f>IF(OR(ISNUMBER(FIND("QVC",Z4527)),ISNUMBER(FIND("QVC",AL4527))),"QVC",IF(OR(ISNUMBER(FIND("NCO",H4527)),ISNUMBER(FIND("NCO",Y4527))), "NCO", IF(AL4527="consumer","PMD.com",VLOOKUP(LEFT(H4527,2),Tables!$E$1:$F$11,2,FALSE))))</f>
        <v>PMD.com</v>
      </c>
      <c r="C4527">
        <f t="shared" si="213"/>
        <v>51090030</v>
      </c>
      <c r="D4527">
        <f t="shared" si="214"/>
        <v>1</v>
      </c>
      <c r="E4527" t="str">
        <f t="shared" ca="1" si="212"/>
        <v>MTD orders shipped</v>
      </c>
      <c r="F4527" t="s">
        <v>3539</v>
      </c>
      <c r="G4527" t="s">
        <v>335</v>
      </c>
      <c r="H4527" t="s">
        <v>10165</v>
      </c>
      <c r="I4527" s="6">
        <v>44013.280601851853</v>
      </c>
      <c r="J4527" t="s">
        <v>16</v>
      </c>
      <c r="K4527" s="6">
        <v>44013.744560185187</v>
      </c>
      <c r="M4527" t="s">
        <v>10166</v>
      </c>
      <c r="N4527" t="s">
        <v>10167</v>
      </c>
      <c r="Q4527" t="s">
        <v>1707</v>
      </c>
      <c r="R4527" t="s">
        <v>377</v>
      </c>
      <c r="S4527" t="s">
        <v>10168</v>
      </c>
      <c r="T4527" t="s">
        <v>338</v>
      </c>
      <c r="U4527" t="s">
        <v>530</v>
      </c>
      <c r="W4527" t="s">
        <v>10169</v>
      </c>
      <c r="Z4527" t="s">
        <v>10166</v>
      </c>
      <c r="AA4527" t="s">
        <v>10167</v>
      </c>
      <c r="AD4527" t="s">
        <v>1707</v>
      </c>
      <c r="AE4527" t="s">
        <v>377</v>
      </c>
      <c r="AF4527" t="s">
        <v>10168</v>
      </c>
      <c r="AG4527" t="s">
        <v>338</v>
      </c>
      <c r="AH4527" t="s">
        <v>530</v>
      </c>
      <c r="AJ4527" t="s">
        <v>10169</v>
      </c>
      <c r="AL4527" t="s">
        <v>339</v>
      </c>
      <c r="AM4527">
        <v>1</v>
      </c>
      <c r="AN4527">
        <v>1</v>
      </c>
      <c r="AO4527">
        <v>6688</v>
      </c>
      <c r="AQ4527">
        <v>125960</v>
      </c>
      <c r="AR4527">
        <v>51090030</v>
      </c>
      <c r="AS4527" t="s">
        <v>3043</v>
      </c>
      <c r="AT4527" t="s">
        <v>628</v>
      </c>
      <c r="AW4527" t="s">
        <v>343</v>
      </c>
      <c r="BY4527" t="s">
        <v>342</v>
      </c>
      <c r="BZ4527" t="b">
        <v>0</v>
      </c>
      <c r="EQ4527">
        <v>243047</v>
      </c>
      <c r="ER4527" t="s">
        <v>10170</v>
      </c>
      <c r="EV4527">
        <v>17288987</v>
      </c>
      <c r="EW4527">
        <v>928</v>
      </c>
      <c r="EX4527">
        <v>221251</v>
      </c>
      <c r="EY4527" t="s">
        <v>10171</v>
      </c>
      <c r="EZ4527">
        <v>1</v>
      </c>
      <c r="FC4527">
        <v>95385</v>
      </c>
      <c r="FD4527" t="s">
        <v>3531</v>
      </c>
    </row>
    <row r="4528" spans="1:160" x14ac:dyDescent="0.3">
      <c r="A4528" t="str">
        <f>VLOOKUP(B4528,Table2[],3,FALSE)</f>
        <v>Digital</v>
      </c>
      <c r="B4528" t="str">
        <f>IF(OR(ISNUMBER(FIND("QVC",Z4528)),ISNUMBER(FIND("QVC",AL4528))),"QVC",IF(OR(ISNUMBER(FIND("NCO",H4528)),ISNUMBER(FIND("NCO",Y4528))), "NCO", IF(AL4528="consumer","PMD.com",VLOOKUP(LEFT(H4528,2),Tables!$E$1:$F$11,2,FALSE))))</f>
        <v>PMD.com</v>
      </c>
      <c r="C4528">
        <f t="shared" si="213"/>
        <v>51090030</v>
      </c>
      <c r="D4528">
        <f t="shared" si="214"/>
        <v>1</v>
      </c>
      <c r="E4528" t="str">
        <f t="shared" ca="1" si="212"/>
        <v>MTD orders shipped</v>
      </c>
      <c r="F4528" t="s">
        <v>3539</v>
      </c>
      <c r="G4528" t="s">
        <v>335</v>
      </c>
      <c r="H4528" t="s">
        <v>10172</v>
      </c>
      <c r="I4528" s="6">
        <v>44013.298043981478</v>
      </c>
      <c r="J4528" t="s">
        <v>16</v>
      </c>
      <c r="K4528" s="6">
        <v>44013.744687500002</v>
      </c>
      <c r="M4528" t="s">
        <v>10173</v>
      </c>
      <c r="N4528" t="s">
        <v>10174</v>
      </c>
      <c r="O4528" t="s">
        <v>667</v>
      </c>
      <c r="Q4528" t="s">
        <v>657</v>
      </c>
      <c r="R4528" t="s">
        <v>411</v>
      </c>
      <c r="S4528" t="s">
        <v>10175</v>
      </c>
      <c r="T4528" t="s">
        <v>338</v>
      </c>
      <c r="U4528" t="s">
        <v>530</v>
      </c>
      <c r="W4528" t="s">
        <v>10176</v>
      </c>
      <c r="Z4528" t="s">
        <v>10173</v>
      </c>
      <c r="AA4528" t="s">
        <v>10174</v>
      </c>
      <c r="AB4528" t="s">
        <v>667</v>
      </c>
      <c r="AD4528" t="s">
        <v>657</v>
      </c>
      <c r="AE4528" t="s">
        <v>411</v>
      </c>
      <c r="AF4528" t="s">
        <v>10175</v>
      </c>
      <c r="AG4528" t="s">
        <v>338</v>
      </c>
      <c r="AH4528" t="s">
        <v>530</v>
      </c>
      <c r="AJ4528" t="s">
        <v>10176</v>
      </c>
      <c r="AL4528" t="s">
        <v>339</v>
      </c>
      <c r="AM4528">
        <v>1</v>
      </c>
      <c r="AN4528">
        <v>1</v>
      </c>
      <c r="AO4528">
        <v>6688</v>
      </c>
      <c r="AQ4528">
        <v>125960</v>
      </c>
      <c r="AR4528">
        <v>51090030</v>
      </c>
      <c r="AS4528" t="s">
        <v>3043</v>
      </c>
      <c r="AT4528" t="s">
        <v>628</v>
      </c>
      <c r="AW4528" t="s">
        <v>343</v>
      </c>
      <c r="BY4528" t="s">
        <v>342</v>
      </c>
      <c r="BZ4528" t="b">
        <v>0</v>
      </c>
      <c r="EQ4528">
        <v>243047</v>
      </c>
      <c r="ER4528" t="s">
        <v>10177</v>
      </c>
      <c r="EV4528">
        <v>17288989</v>
      </c>
      <c r="EW4528">
        <v>928</v>
      </c>
      <c r="EX4528">
        <v>221253</v>
      </c>
      <c r="EY4528" t="s">
        <v>10178</v>
      </c>
      <c r="EZ4528">
        <v>1</v>
      </c>
      <c r="FC4528">
        <v>95384</v>
      </c>
      <c r="FD4528" t="s">
        <v>3530</v>
      </c>
    </row>
    <row r="4529" spans="1:160" x14ac:dyDescent="0.3">
      <c r="A4529" t="str">
        <f>VLOOKUP(B4529,Table2[],3,FALSE)</f>
        <v>Digital</v>
      </c>
      <c r="B4529" t="str">
        <f>IF(OR(ISNUMBER(FIND("QVC",Z4529)),ISNUMBER(FIND("QVC",AL4529))),"QVC",IF(OR(ISNUMBER(FIND("NCO",H4529)),ISNUMBER(FIND("NCO",Y4529))), "NCO", IF(AL4529="consumer","PMD.com",VLOOKUP(LEFT(H4529,2),Tables!$E$1:$F$11,2,FALSE))))</f>
        <v>PMD.com</v>
      </c>
      <c r="C4529">
        <f t="shared" si="213"/>
        <v>51090030</v>
      </c>
      <c r="D4529">
        <f t="shared" si="214"/>
        <v>1</v>
      </c>
      <c r="E4529" t="str">
        <f t="shared" ca="1" si="212"/>
        <v>MTD orders shipped</v>
      </c>
      <c r="F4529" t="s">
        <v>3539</v>
      </c>
      <c r="G4529" t="s">
        <v>335</v>
      </c>
      <c r="H4529" t="s">
        <v>10172</v>
      </c>
      <c r="I4529" s="6">
        <v>44013.298043981478</v>
      </c>
      <c r="J4529" t="s">
        <v>16</v>
      </c>
      <c r="K4529" s="6">
        <v>44013.744687500002</v>
      </c>
      <c r="M4529" t="s">
        <v>10173</v>
      </c>
      <c r="N4529" t="s">
        <v>10174</v>
      </c>
      <c r="O4529" t="s">
        <v>667</v>
      </c>
      <c r="Q4529" t="s">
        <v>657</v>
      </c>
      <c r="R4529" t="s">
        <v>411</v>
      </c>
      <c r="S4529" t="s">
        <v>10175</v>
      </c>
      <c r="T4529" t="s">
        <v>338</v>
      </c>
      <c r="U4529" t="s">
        <v>530</v>
      </c>
      <c r="W4529" t="s">
        <v>10176</v>
      </c>
      <c r="Z4529" t="s">
        <v>10173</v>
      </c>
      <c r="AA4529" t="s">
        <v>10174</v>
      </c>
      <c r="AB4529" t="s">
        <v>667</v>
      </c>
      <c r="AD4529" t="s">
        <v>657</v>
      </c>
      <c r="AE4529" t="s">
        <v>411</v>
      </c>
      <c r="AF4529" t="s">
        <v>10175</v>
      </c>
      <c r="AG4529" t="s">
        <v>338</v>
      </c>
      <c r="AH4529" t="s">
        <v>530</v>
      </c>
      <c r="AJ4529" t="s">
        <v>10176</v>
      </c>
      <c r="AL4529" t="s">
        <v>339</v>
      </c>
      <c r="AM4529">
        <v>1</v>
      </c>
      <c r="AN4529">
        <v>1</v>
      </c>
      <c r="AO4529">
        <v>6688</v>
      </c>
      <c r="AQ4529">
        <v>125960</v>
      </c>
      <c r="AR4529">
        <v>51090030</v>
      </c>
      <c r="AS4529" t="s">
        <v>3043</v>
      </c>
      <c r="AT4529" t="s">
        <v>628</v>
      </c>
      <c r="AW4529" t="s">
        <v>343</v>
      </c>
      <c r="BY4529" t="s">
        <v>342</v>
      </c>
      <c r="BZ4529" t="b">
        <v>0</v>
      </c>
      <c r="EQ4529">
        <v>243047</v>
      </c>
      <c r="ER4529" t="s">
        <v>10177</v>
      </c>
      <c r="EV4529">
        <v>17288989</v>
      </c>
      <c r="EW4529">
        <v>928</v>
      </c>
      <c r="EX4529">
        <v>221253</v>
      </c>
      <c r="EY4529" t="s">
        <v>10178</v>
      </c>
      <c r="EZ4529">
        <v>1</v>
      </c>
      <c r="FC4529">
        <v>95379</v>
      </c>
      <c r="FD4529" t="s">
        <v>985</v>
      </c>
    </row>
    <row r="4530" spans="1:160" x14ac:dyDescent="0.3">
      <c r="A4530" t="str">
        <f>VLOOKUP(B4530,Table2[],3,FALSE)</f>
        <v>Digital</v>
      </c>
      <c r="B4530" t="str">
        <f>IF(OR(ISNUMBER(FIND("QVC",Z4530)),ISNUMBER(FIND("QVC",AL4530))),"QVC",IF(OR(ISNUMBER(FIND("NCO",H4530)),ISNUMBER(FIND("NCO",Y4530))), "NCO", IF(AL4530="consumer","PMD.com",VLOOKUP(LEFT(H4530,2),Tables!$E$1:$F$11,2,FALSE))))</f>
        <v>PMD.com</v>
      </c>
      <c r="C4530">
        <f t="shared" si="213"/>
        <v>52430001</v>
      </c>
      <c r="D4530">
        <f t="shared" si="214"/>
        <v>1</v>
      </c>
      <c r="E4530" t="str">
        <f t="shared" ca="1" si="212"/>
        <v>MTD orders shipped</v>
      </c>
      <c r="F4530" t="s">
        <v>3539</v>
      </c>
      <c r="G4530" t="s">
        <v>335</v>
      </c>
      <c r="H4530" t="s">
        <v>10172</v>
      </c>
      <c r="I4530" s="6">
        <v>44013.298043981478</v>
      </c>
      <c r="J4530" t="s">
        <v>16</v>
      </c>
      <c r="K4530" s="6">
        <v>44013.744687500002</v>
      </c>
      <c r="M4530" t="s">
        <v>10173</v>
      </c>
      <c r="N4530" t="s">
        <v>10174</v>
      </c>
      <c r="O4530" t="s">
        <v>667</v>
      </c>
      <c r="Q4530" t="s">
        <v>657</v>
      </c>
      <c r="R4530" t="s">
        <v>411</v>
      </c>
      <c r="S4530" t="s">
        <v>10175</v>
      </c>
      <c r="T4530" t="s">
        <v>338</v>
      </c>
      <c r="U4530" t="s">
        <v>530</v>
      </c>
      <c r="W4530" t="s">
        <v>10176</v>
      </c>
      <c r="Z4530" t="s">
        <v>10173</v>
      </c>
      <c r="AA4530" t="s">
        <v>10174</v>
      </c>
      <c r="AB4530" t="s">
        <v>667</v>
      </c>
      <c r="AD4530" t="s">
        <v>657</v>
      </c>
      <c r="AE4530" t="s">
        <v>411</v>
      </c>
      <c r="AF4530" t="s">
        <v>10175</v>
      </c>
      <c r="AG4530" t="s">
        <v>338</v>
      </c>
      <c r="AH4530" t="s">
        <v>530</v>
      </c>
      <c r="AJ4530" t="s">
        <v>10176</v>
      </c>
      <c r="AL4530" t="s">
        <v>339</v>
      </c>
      <c r="AM4530">
        <v>1</v>
      </c>
      <c r="AN4530">
        <v>1</v>
      </c>
      <c r="AO4530">
        <v>12063</v>
      </c>
      <c r="AQ4530">
        <v>127155</v>
      </c>
      <c r="AR4530">
        <v>52430001</v>
      </c>
      <c r="AS4530" t="s">
        <v>927</v>
      </c>
      <c r="AT4530" t="s">
        <v>75</v>
      </c>
      <c r="AW4530" t="s">
        <v>340</v>
      </c>
      <c r="AX4530" t="s">
        <v>340</v>
      </c>
      <c r="AY4530" t="s">
        <v>357</v>
      </c>
      <c r="AZ4530" t="s">
        <v>363</v>
      </c>
      <c r="BY4530" t="s">
        <v>342</v>
      </c>
      <c r="EQ4530">
        <v>249990</v>
      </c>
      <c r="ER4530" t="s">
        <v>10177</v>
      </c>
      <c r="EV4530">
        <v>17288989</v>
      </c>
      <c r="EW4530">
        <v>928</v>
      </c>
      <c r="EX4530">
        <v>221253</v>
      </c>
      <c r="EY4530" t="s">
        <v>10178</v>
      </c>
      <c r="EZ4530">
        <v>1</v>
      </c>
      <c r="FC4530">
        <v>95384</v>
      </c>
      <c r="FD4530" t="s">
        <v>3530</v>
      </c>
    </row>
    <row r="4531" spans="1:160" x14ac:dyDescent="0.3">
      <c r="A4531" t="str">
        <f>VLOOKUP(B4531,Table2[],3,FALSE)</f>
        <v>Digital</v>
      </c>
      <c r="B4531" t="str">
        <f>IF(OR(ISNUMBER(FIND("QVC",Z4531)),ISNUMBER(FIND("QVC",AL4531))),"QVC",IF(OR(ISNUMBER(FIND("NCO",H4531)),ISNUMBER(FIND("NCO",Y4531))), "NCO", IF(AL4531="consumer","PMD.com",VLOOKUP(LEFT(H4531,2),Tables!$E$1:$F$11,2,FALSE))))</f>
        <v>PMD.com</v>
      </c>
      <c r="C4531">
        <f t="shared" si="213"/>
        <v>5341030</v>
      </c>
      <c r="D4531">
        <f t="shared" si="214"/>
        <v>1</v>
      </c>
      <c r="E4531" t="str">
        <f t="shared" ca="1" si="212"/>
        <v>MTD orders shipped</v>
      </c>
      <c r="F4531" t="s">
        <v>3539</v>
      </c>
      <c r="G4531" t="s">
        <v>335</v>
      </c>
      <c r="H4531" t="s">
        <v>10172</v>
      </c>
      <c r="I4531" s="6">
        <v>44013.298043981478</v>
      </c>
      <c r="J4531" t="s">
        <v>16</v>
      </c>
      <c r="K4531" s="6">
        <v>44013.744687500002</v>
      </c>
      <c r="M4531" t="s">
        <v>10173</v>
      </c>
      <c r="N4531" t="s">
        <v>10174</v>
      </c>
      <c r="O4531" t="s">
        <v>667</v>
      </c>
      <c r="Q4531" t="s">
        <v>657</v>
      </c>
      <c r="R4531" t="s">
        <v>411</v>
      </c>
      <c r="S4531" t="s">
        <v>10175</v>
      </c>
      <c r="T4531" t="s">
        <v>338</v>
      </c>
      <c r="U4531" t="s">
        <v>530</v>
      </c>
      <c r="W4531" t="s">
        <v>10176</v>
      </c>
      <c r="Z4531" t="s">
        <v>10173</v>
      </c>
      <c r="AA4531" t="s">
        <v>10174</v>
      </c>
      <c r="AB4531" t="s">
        <v>667</v>
      </c>
      <c r="AD4531" t="s">
        <v>657</v>
      </c>
      <c r="AE4531" t="s">
        <v>411</v>
      </c>
      <c r="AF4531" t="s">
        <v>10175</v>
      </c>
      <c r="AG4531" t="s">
        <v>338</v>
      </c>
      <c r="AH4531" t="s">
        <v>530</v>
      </c>
      <c r="AJ4531" t="s">
        <v>10176</v>
      </c>
      <c r="AL4531" t="s">
        <v>339</v>
      </c>
      <c r="AM4531">
        <v>1</v>
      </c>
      <c r="AN4531">
        <v>1</v>
      </c>
      <c r="AO4531">
        <v>12859</v>
      </c>
      <c r="AQ4531">
        <v>124642</v>
      </c>
      <c r="AR4531">
        <v>5341030</v>
      </c>
      <c r="AS4531" t="s">
        <v>925</v>
      </c>
      <c r="AT4531" t="s">
        <v>926</v>
      </c>
      <c r="AW4531" t="s">
        <v>366</v>
      </c>
      <c r="AX4531" t="s">
        <v>366</v>
      </c>
      <c r="AY4531" t="s">
        <v>345</v>
      </c>
      <c r="AZ4531" t="s">
        <v>346</v>
      </c>
      <c r="BY4531" t="s">
        <v>342</v>
      </c>
      <c r="EQ4531">
        <v>243275</v>
      </c>
      <c r="ER4531" t="s">
        <v>10177</v>
      </c>
      <c r="EV4531">
        <v>17288989</v>
      </c>
      <c r="EW4531">
        <v>928</v>
      </c>
      <c r="EX4531">
        <v>221253</v>
      </c>
      <c r="EY4531" t="s">
        <v>10178</v>
      </c>
      <c r="EZ4531">
        <v>1</v>
      </c>
      <c r="FC4531">
        <v>95379</v>
      </c>
      <c r="FD4531" t="s">
        <v>985</v>
      </c>
    </row>
    <row r="4532" spans="1:160" x14ac:dyDescent="0.3">
      <c r="A4532" t="str">
        <f>VLOOKUP(B4532,Table2[],3,FALSE)</f>
        <v>Digital</v>
      </c>
      <c r="B4532" t="str">
        <f>IF(OR(ISNUMBER(FIND("QVC",Z4532)),ISNUMBER(FIND("QVC",AL4532))),"QVC",IF(OR(ISNUMBER(FIND("NCO",H4532)),ISNUMBER(FIND("NCO",Y4532))), "NCO", IF(AL4532="consumer","PMD.com",VLOOKUP(LEFT(H4532,2),Tables!$E$1:$F$11,2,FALSE))))</f>
        <v>PMD.com</v>
      </c>
      <c r="C4532">
        <f t="shared" si="213"/>
        <v>53920001</v>
      </c>
      <c r="D4532">
        <f t="shared" si="214"/>
        <v>1</v>
      </c>
      <c r="E4532" t="str">
        <f t="shared" ca="1" si="212"/>
        <v>MTD orders shipped</v>
      </c>
      <c r="F4532" t="s">
        <v>3539</v>
      </c>
      <c r="G4532" t="s">
        <v>335</v>
      </c>
      <c r="H4532" t="s">
        <v>10172</v>
      </c>
      <c r="I4532" s="6">
        <v>44013.298043981478</v>
      </c>
      <c r="J4532" t="s">
        <v>16</v>
      </c>
      <c r="K4532" s="6">
        <v>44013.744687500002</v>
      </c>
      <c r="M4532" t="s">
        <v>10173</v>
      </c>
      <c r="N4532" t="s">
        <v>10174</v>
      </c>
      <c r="O4532" t="s">
        <v>667</v>
      </c>
      <c r="Q4532" t="s">
        <v>657</v>
      </c>
      <c r="R4532" t="s">
        <v>411</v>
      </c>
      <c r="S4532" t="s">
        <v>10175</v>
      </c>
      <c r="T4532" t="s">
        <v>338</v>
      </c>
      <c r="U4532" t="s">
        <v>530</v>
      </c>
      <c r="W4532" t="s">
        <v>10176</v>
      </c>
      <c r="Z4532" t="s">
        <v>10173</v>
      </c>
      <c r="AA4532" t="s">
        <v>10174</v>
      </c>
      <c r="AB4532" t="s">
        <v>667</v>
      </c>
      <c r="AD4532" t="s">
        <v>657</v>
      </c>
      <c r="AE4532" t="s">
        <v>411</v>
      </c>
      <c r="AF4532" t="s">
        <v>10175</v>
      </c>
      <c r="AG4532" t="s">
        <v>338</v>
      </c>
      <c r="AH4532" t="s">
        <v>530</v>
      </c>
      <c r="AJ4532" t="s">
        <v>10176</v>
      </c>
      <c r="AL4532" t="s">
        <v>339</v>
      </c>
      <c r="AM4532">
        <v>1</v>
      </c>
      <c r="AN4532">
        <v>1</v>
      </c>
      <c r="AO4532">
        <v>14899</v>
      </c>
      <c r="AQ4532">
        <v>124468</v>
      </c>
      <c r="AR4532">
        <v>53920001</v>
      </c>
      <c r="AS4532" t="s">
        <v>42</v>
      </c>
      <c r="AT4532" t="s">
        <v>40</v>
      </c>
      <c r="AW4532" t="s">
        <v>343</v>
      </c>
      <c r="BY4532" t="s">
        <v>342</v>
      </c>
      <c r="EQ4532">
        <v>247476</v>
      </c>
      <c r="ER4532" t="s">
        <v>10177</v>
      </c>
      <c r="EV4532">
        <v>17288989</v>
      </c>
      <c r="EW4532">
        <v>928</v>
      </c>
      <c r="EX4532">
        <v>221253</v>
      </c>
      <c r="EY4532" t="s">
        <v>10178</v>
      </c>
      <c r="EZ4532">
        <v>1</v>
      </c>
      <c r="FC4532">
        <v>95384</v>
      </c>
      <c r="FD4532" t="s">
        <v>3530</v>
      </c>
    </row>
    <row r="4533" spans="1:160" x14ac:dyDescent="0.3">
      <c r="A4533" t="str">
        <f>VLOOKUP(B4533,Table2[],3,FALSE)</f>
        <v>Digital</v>
      </c>
      <c r="B4533" t="str">
        <f>IF(OR(ISNUMBER(FIND("QVC",Z4533)),ISNUMBER(FIND("QVC",AL4533))),"QVC",IF(OR(ISNUMBER(FIND("NCO",H4533)),ISNUMBER(FIND("NCO",Y4533))), "NCO", IF(AL4533="consumer","PMD.com",VLOOKUP(LEFT(H4533,2),Tables!$E$1:$F$11,2,FALSE))))</f>
        <v>PMD.com</v>
      </c>
      <c r="C4533">
        <f t="shared" si="213"/>
        <v>53450051</v>
      </c>
      <c r="D4533">
        <f t="shared" si="214"/>
        <v>1</v>
      </c>
      <c r="E4533" t="str">
        <f t="shared" ca="1" si="212"/>
        <v>MTD orders shipped</v>
      </c>
      <c r="F4533" t="s">
        <v>3539</v>
      </c>
      <c r="G4533" t="s">
        <v>335</v>
      </c>
      <c r="H4533" t="s">
        <v>10172</v>
      </c>
      <c r="I4533" s="6">
        <v>44013.298043981478</v>
      </c>
      <c r="J4533" t="s">
        <v>16</v>
      </c>
      <c r="K4533" s="6">
        <v>44013.744687500002</v>
      </c>
      <c r="M4533" t="s">
        <v>10173</v>
      </c>
      <c r="N4533" t="s">
        <v>10174</v>
      </c>
      <c r="O4533" t="s">
        <v>667</v>
      </c>
      <c r="Q4533" t="s">
        <v>657</v>
      </c>
      <c r="R4533" t="s">
        <v>411</v>
      </c>
      <c r="S4533" t="s">
        <v>10175</v>
      </c>
      <c r="T4533" t="s">
        <v>338</v>
      </c>
      <c r="U4533" t="s">
        <v>530</v>
      </c>
      <c r="W4533" t="s">
        <v>10176</v>
      </c>
      <c r="Z4533" t="s">
        <v>10173</v>
      </c>
      <c r="AA4533" t="s">
        <v>10174</v>
      </c>
      <c r="AB4533" t="s">
        <v>667</v>
      </c>
      <c r="AD4533" t="s">
        <v>657</v>
      </c>
      <c r="AE4533" t="s">
        <v>411</v>
      </c>
      <c r="AF4533" t="s">
        <v>10175</v>
      </c>
      <c r="AG4533" t="s">
        <v>338</v>
      </c>
      <c r="AH4533" t="s">
        <v>530</v>
      </c>
      <c r="AJ4533" t="s">
        <v>10176</v>
      </c>
      <c r="AL4533" t="s">
        <v>339</v>
      </c>
      <c r="AM4533">
        <v>1</v>
      </c>
      <c r="AN4533">
        <v>1</v>
      </c>
      <c r="AO4533">
        <v>59272</v>
      </c>
      <c r="AQ4533">
        <v>125624</v>
      </c>
      <c r="AR4533">
        <v>53450051</v>
      </c>
      <c r="AS4533" t="s">
        <v>865</v>
      </c>
      <c r="AT4533" t="s">
        <v>849</v>
      </c>
      <c r="AW4533" t="s">
        <v>343</v>
      </c>
      <c r="BY4533" t="s">
        <v>342</v>
      </c>
      <c r="EQ4533">
        <v>250837</v>
      </c>
      <c r="ER4533" t="s">
        <v>10177</v>
      </c>
      <c r="EV4533">
        <v>17288989</v>
      </c>
      <c r="EW4533">
        <v>928</v>
      </c>
      <c r="EX4533">
        <v>221253</v>
      </c>
      <c r="EY4533" t="s">
        <v>10178</v>
      </c>
      <c r="EZ4533">
        <v>1</v>
      </c>
      <c r="FC4533">
        <v>95379</v>
      </c>
      <c r="FD4533" t="s">
        <v>985</v>
      </c>
    </row>
    <row r="4534" spans="1:160" x14ac:dyDescent="0.3">
      <c r="A4534" t="str">
        <f>VLOOKUP(B4534,Table2[],3,FALSE)</f>
        <v>Digital</v>
      </c>
      <c r="B4534" t="str">
        <f>IF(OR(ISNUMBER(FIND("QVC",Z4534)),ISNUMBER(FIND("QVC",AL4534))),"QVC",IF(OR(ISNUMBER(FIND("NCO",H4534)),ISNUMBER(FIND("NCO",Y4534))), "NCO", IF(AL4534="consumer","PMD.com",VLOOKUP(LEFT(H4534,2),Tables!$E$1:$F$11,2,FALSE))))</f>
        <v>PMD.com</v>
      </c>
      <c r="C4534">
        <f t="shared" si="213"/>
        <v>51010010</v>
      </c>
      <c r="D4534">
        <f t="shared" si="214"/>
        <v>1</v>
      </c>
      <c r="E4534" t="str">
        <f t="shared" ca="1" si="212"/>
        <v>MTD orders shipped</v>
      </c>
      <c r="F4534" t="s">
        <v>3539</v>
      </c>
      <c r="G4534" t="s">
        <v>335</v>
      </c>
      <c r="H4534" t="s">
        <v>10172</v>
      </c>
      <c r="I4534" s="6">
        <v>44013.298043981478</v>
      </c>
      <c r="J4534" t="s">
        <v>16</v>
      </c>
      <c r="K4534" s="6">
        <v>44013.744687500002</v>
      </c>
      <c r="M4534" t="s">
        <v>10173</v>
      </c>
      <c r="N4534" t="s">
        <v>10174</v>
      </c>
      <c r="O4534" t="s">
        <v>667</v>
      </c>
      <c r="Q4534" t="s">
        <v>657</v>
      </c>
      <c r="R4534" t="s">
        <v>411</v>
      </c>
      <c r="S4534" t="s">
        <v>10175</v>
      </c>
      <c r="T4534" t="s">
        <v>338</v>
      </c>
      <c r="U4534" t="s">
        <v>530</v>
      </c>
      <c r="W4534" t="s">
        <v>10176</v>
      </c>
      <c r="Z4534" t="s">
        <v>10173</v>
      </c>
      <c r="AA4534" t="s">
        <v>10174</v>
      </c>
      <c r="AB4534" t="s">
        <v>667</v>
      </c>
      <c r="AD4534" t="s">
        <v>657</v>
      </c>
      <c r="AE4534" t="s">
        <v>411</v>
      </c>
      <c r="AF4534" t="s">
        <v>10175</v>
      </c>
      <c r="AG4534" t="s">
        <v>338</v>
      </c>
      <c r="AH4534" t="s">
        <v>530</v>
      </c>
      <c r="AJ4534" t="s">
        <v>10176</v>
      </c>
      <c r="AL4534" t="s">
        <v>339</v>
      </c>
      <c r="AM4534">
        <v>1</v>
      </c>
      <c r="AN4534">
        <v>1</v>
      </c>
      <c r="AO4534">
        <v>11922</v>
      </c>
      <c r="AQ4534">
        <v>125659</v>
      </c>
      <c r="AR4534">
        <v>51010010</v>
      </c>
      <c r="AS4534" t="s">
        <v>1060</v>
      </c>
      <c r="AT4534" t="s">
        <v>170</v>
      </c>
      <c r="AW4534" t="s">
        <v>343</v>
      </c>
      <c r="BY4534" t="s">
        <v>342</v>
      </c>
      <c r="EQ4534">
        <v>247972</v>
      </c>
      <c r="ER4534" t="s">
        <v>10177</v>
      </c>
      <c r="EV4534">
        <v>17288989</v>
      </c>
      <c r="EW4534">
        <v>928</v>
      </c>
      <c r="EX4534">
        <v>221253</v>
      </c>
      <c r="EY4534" t="s">
        <v>10178</v>
      </c>
      <c r="EZ4534">
        <v>1</v>
      </c>
      <c r="FC4534">
        <v>95379</v>
      </c>
      <c r="FD4534" t="s">
        <v>985</v>
      </c>
    </row>
    <row r="4535" spans="1:160" x14ac:dyDescent="0.3">
      <c r="A4535" t="str">
        <f>VLOOKUP(B4535,Table2[],3,FALSE)</f>
        <v>Digital</v>
      </c>
      <c r="B4535" t="str">
        <f>IF(OR(ISNUMBER(FIND("QVC",Z4535)),ISNUMBER(FIND("QVC",AL4535))),"QVC",IF(OR(ISNUMBER(FIND("NCO",H4535)),ISNUMBER(FIND("NCO",Y4535))), "NCO", IF(AL4535="consumer","PMD.com",VLOOKUP(LEFT(H4535,2),Tables!$E$1:$F$11,2,FALSE))))</f>
        <v>PMD.com</v>
      </c>
      <c r="C4535">
        <f t="shared" si="213"/>
        <v>51080001</v>
      </c>
      <c r="D4535">
        <f t="shared" si="214"/>
        <v>1</v>
      </c>
      <c r="E4535" t="str">
        <f t="shared" ca="1" si="212"/>
        <v>MTD orders shipped</v>
      </c>
      <c r="F4535" t="s">
        <v>3539</v>
      </c>
      <c r="G4535" t="s">
        <v>335</v>
      </c>
      <c r="H4535" t="s">
        <v>10179</v>
      </c>
      <c r="I4535" s="6">
        <v>44013.366203703707</v>
      </c>
      <c r="J4535" t="s">
        <v>16</v>
      </c>
      <c r="K4535" s="6">
        <v>44013.744745370372</v>
      </c>
      <c r="M4535" t="s">
        <v>10180</v>
      </c>
      <c r="N4535" t="s">
        <v>10181</v>
      </c>
      <c r="Q4535" t="s">
        <v>3511</v>
      </c>
      <c r="R4535" t="s">
        <v>377</v>
      </c>
      <c r="S4535" t="s">
        <v>10182</v>
      </c>
      <c r="T4535" t="s">
        <v>338</v>
      </c>
      <c r="U4535" t="s">
        <v>530</v>
      </c>
      <c r="W4535" t="s">
        <v>10183</v>
      </c>
      <c r="Z4535" t="s">
        <v>10180</v>
      </c>
      <c r="AA4535" t="s">
        <v>10181</v>
      </c>
      <c r="AD4535" t="s">
        <v>3511</v>
      </c>
      <c r="AE4535" t="s">
        <v>377</v>
      </c>
      <c r="AF4535" t="s">
        <v>10182</v>
      </c>
      <c r="AG4535" t="s">
        <v>338</v>
      </c>
      <c r="AH4535" t="s">
        <v>530</v>
      </c>
      <c r="AJ4535" t="s">
        <v>10183</v>
      </c>
      <c r="AL4535" t="s">
        <v>339</v>
      </c>
      <c r="AM4535">
        <v>1</v>
      </c>
      <c r="AN4535">
        <v>1</v>
      </c>
      <c r="AO4535">
        <v>19656</v>
      </c>
      <c r="AQ4535">
        <v>124645</v>
      </c>
      <c r="AR4535">
        <v>51080001</v>
      </c>
      <c r="AS4535" t="s">
        <v>988</v>
      </c>
      <c r="AT4535" t="s">
        <v>57</v>
      </c>
      <c r="AW4535" t="s">
        <v>343</v>
      </c>
      <c r="BY4535" t="s">
        <v>342</v>
      </c>
      <c r="EQ4535">
        <v>251119</v>
      </c>
      <c r="ER4535" t="s">
        <v>10184</v>
      </c>
      <c r="EV4535">
        <v>17289008</v>
      </c>
      <c r="EW4535">
        <v>928</v>
      </c>
      <c r="EX4535">
        <v>221273</v>
      </c>
      <c r="EY4535" t="s">
        <v>10185</v>
      </c>
      <c r="EZ4535">
        <v>1</v>
      </c>
      <c r="FC4535">
        <v>51080001</v>
      </c>
      <c r="FD4535" t="s">
        <v>57</v>
      </c>
    </row>
    <row r="4536" spans="1:160" x14ac:dyDescent="0.3">
      <c r="A4536" t="str">
        <f>VLOOKUP(B4536,Table2[],3,FALSE)</f>
        <v>Digital</v>
      </c>
      <c r="B4536" t="str">
        <f>IF(OR(ISNUMBER(FIND("QVC",Z4536)),ISNUMBER(FIND("QVC",AL4536))),"QVC",IF(OR(ISNUMBER(FIND("NCO",H4536)),ISNUMBER(FIND("NCO",Y4536))), "NCO", IF(AL4536="consumer","PMD.com",VLOOKUP(LEFT(H4536,2),Tables!$E$1:$F$11,2,FALSE))))</f>
        <v>PMD.com</v>
      </c>
      <c r="C4536">
        <f t="shared" si="213"/>
        <v>53920001</v>
      </c>
      <c r="D4536">
        <f t="shared" si="214"/>
        <v>1</v>
      </c>
      <c r="E4536" t="str">
        <f t="shared" ca="1" si="212"/>
        <v>MTD orders shipped</v>
      </c>
      <c r="F4536" t="s">
        <v>3539</v>
      </c>
      <c r="G4536" t="s">
        <v>335</v>
      </c>
      <c r="H4536" t="s">
        <v>10179</v>
      </c>
      <c r="I4536" s="6">
        <v>44013.366203703707</v>
      </c>
      <c r="J4536" t="s">
        <v>16</v>
      </c>
      <c r="K4536" s="6">
        <v>44013.744745370372</v>
      </c>
      <c r="M4536" t="s">
        <v>10180</v>
      </c>
      <c r="N4536" t="s">
        <v>10181</v>
      </c>
      <c r="Q4536" t="s">
        <v>3511</v>
      </c>
      <c r="R4536" t="s">
        <v>377</v>
      </c>
      <c r="S4536" t="s">
        <v>10182</v>
      </c>
      <c r="T4536" t="s">
        <v>338</v>
      </c>
      <c r="U4536" t="s">
        <v>530</v>
      </c>
      <c r="W4536" t="s">
        <v>10183</v>
      </c>
      <c r="Z4536" t="s">
        <v>10180</v>
      </c>
      <c r="AA4536" t="s">
        <v>10181</v>
      </c>
      <c r="AD4536" t="s">
        <v>3511</v>
      </c>
      <c r="AE4536" t="s">
        <v>377</v>
      </c>
      <c r="AF4536" t="s">
        <v>10182</v>
      </c>
      <c r="AG4536" t="s">
        <v>338</v>
      </c>
      <c r="AH4536" t="s">
        <v>530</v>
      </c>
      <c r="AJ4536" t="s">
        <v>10183</v>
      </c>
      <c r="AL4536" t="s">
        <v>339</v>
      </c>
      <c r="AM4536">
        <v>1</v>
      </c>
      <c r="AN4536">
        <v>1</v>
      </c>
      <c r="AO4536">
        <v>14899</v>
      </c>
      <c r="AQ4536">
        <v>124468</v>
      </c>
      <c r="AR4536">
        <v>53920001</v>
      </c>
      <c r="AS4536" t="s">
        <v>42</v>
      </c>
      <c r="AT4536" t="s">
        <v>40</v>
      </c>
      <c r="AW4536" t="s">
        <v>343</v>
      </c>
      <c r="BY4536" t="s">
        <v>342</v>
      </c>
      <c r="EQ4536">
        <v>247476</v>
      </c>
      <c r="ER4536" t="s">
        <v>10184</v>
      </c>
      <c r="EV4536">
        <v>17289008</v>
      </c>
      <c r="EW4536">
        <v>928</v>
      </c>
      <c r="EX4536">
        <v>221273</v>
      </c>
      <c r="EY4536" t="s">
        <v>10185</v>
      </c>
      <c r="EZ4536">
        <v>1</v>
      </c>
      <c r="FC4536">
        <v>95385</v>
      </c>
      <c r="FD4536" t="s">
        <v>3531</v>
      </c>
    </row>
    <row r="4537" spans="1:160" x14ac:dyDescent="0.3">
      <c r="A4537" t="str">
        <f>VLOOKUP(B4537,Table2[],3,FALSE)</f>
        <v>Digital</v>
      </c>
      <c r="B4537" t="str">
        <f>IF(OR(ISNUMBER(FIND("QVC",Z4537)),ISNUMBER(FIND("QVC",AL4537))),"QVC",IF(OR(ISNUMBER(FIND("NCO",H4537)),ISNUMBER(FIND("NCO",Y4537))), "NCO", IF(AL4537="consumer","PMD.com",VLOOKUP(LEFT(H4537,2),Tables!$E$1:$F$11,2,FALSE))))</f>
        <v>PMD.com</v>
      </c>
      <c r="C4537">
        <f t="shared" si="213"/>
        <v>5341030</v>
      </c>
      <c r="D4537">
        <f t="shared" si="214"/>
        <v>1</v>
      </c>
      <c r="E4537" t="str">
        <f t="shared" ca="1" si="212"/>
        <v>MTD orders shipped</v>
      </c>
      <c r="F4537" t="s">
        <v>3539</v>
      </c>
      <c r="G4537" t="s">
        <v>335</v>
      </c>
      <c r="H4537" t="s">
        <v>10179</v>
      </c>
      <c r="I4537" s="6">
        <v>44013.366203703707</v>
      </c>
      <c r="J4537" t="s">
        <v>16</v>
      </c>
      <c r="K4537" s="6">
        <v>44013.744745370372</v>
      </c>
      <c r="M4537" t="s">
        <v>10180</v>
      </c>
      <c r="N4537" t="s">
        <v>10181</v>
      </c>
      <c r="Q4537" t="s">
        <v>3511</v>
      </c>
      <c r="R4537" t="s">
        <v>377</v>
      </c>
      <c r="S4537" t="s">
        <v>10182</v>
      </c>
      <c r="T4537" t="s">
        <v>338</v>
      </c>
      <c r="U4537" t="s">
        <v>530</v>
      </c>
      <c r="W4537" t="s">
        <v>10183</v>
      </c>
      <c r="Z4537" t="s">
        <v>10180</v>
      </c>
      <c r="AA4537" t="s">
        <v>10181</v>
      </c>
      <c r="AD4537" t="s">
        <v>3511</v>
      </c>
      <c r="AE4537" t="s">
        <v>377</v>
      </c>
      <c r="AF4537" t="s">
        <v>10182</v>
      </c>
      <c r="AG4537" t="s">
        <v>338</v>
      </c>
      <c r="AH4537" t="s">
        <v>530</v>
      </c>
      <c r="AJ4537" t="s">
        <v>10183</v>
      </c>
      <c r="AL4537" t="s">
        <v>339</v>
      </c>
      <c r="AM4537">
        <v>1</v>
      </c>
      <c r="AN4537">
        <v>1</v>
      </c>
      <c r="AO4537">
        <v>12859</v>
      </c>
      <c r="AQ4537">
        <v>124642</v>
      </c>
      <c r="AR4537">
        <v>5341030</v>
      </c>
      <c r="AS4537" t="s">
        <v>925</v>
      </c>
      <c r="AT4537" t="s">
        <v>926</v>
      </c>
      <c r="AW4537" t="s">
        <v>366</v>
      </c>
      <c r="AX4537" t="s">
        <v>366</v>
      </c>
      <c r="AY4537" t="s">
        <v>345</v>
      </c>
      <c r="AZ4537" t="s">
        <v>346</v>
      </c>
      <c r="BY4537" t="s">
        <v>342</v>
      </c>
      <c r="EQ4537">
        <v>243275</v>
      </c>
      <c r="ER4537" t="s">
        <v>10184</v>
      </c>
      <c r="EV4537">
        <v>17289008</v>
      </c>
      <c r="EW4537">
        <v>928</v>
      </c>
      <c r="EX4537">
        <v>221273</v>
      </c>
      <c r="EY4537" t="s">
        <v>10185</v>
      </c>
      <c r="EZ4537">
        <v>1</v>
      </c>
      <c r="FC4537">
        <v>95385</v>
      </c>
      <c r="FD4537" t="s">
        <v>3531</v>
      </c>
    </row>
    <row r="4538" spans="1:160" x14ac:dyDescent="0.3">
      <c r="A4538" t="str">
        <f>VLOOKUP(B4538,Table2[],3,FALSE)</f>
        <v>Digital</v>
      </c>
      <c r="B4538" t="str">
        <f>IF(OR(ISNUMBER(FIND("QVC",Z4538)),ISNUMBER(FIND("QVC",AL4538))),"QVC",IF(OR(ISNUMBER(FIND("NCO",H4538)),ISNUMBER(FIND("NCO",Y4538))), "NCO", IF(AL4538="consumer","PMD.com",VLOOKUP(LEFT(H4538,2),Tables!$E$1:$F$11,2,FALSE))))</f>
        <v>PMD.com</v>
      </c>
      <c r="C4538">
        <f t="shared" si="213"/>
        <v>55090001</v>
      </c>
      <c r="D4538">
        <f t="shared" si="214"/>
        <v>1</v>
      </c>
      <c r="E4538" t="str">
        <f t="shared" ca="1" si="212"/>
        <v>MTD orders shipped</v>
      </c>
      <c r="F4538" t="s">
        <v>3539</v>
      </c>
      <c r="G4538" t="s">
        <v>335</v>
      </c>
      <c r="H4538" t="s">
        <v>10179</v>
      </c>
      <c r="I4538" s="6">
        <v>44013.366203703707</v>
      </c>
      <c r="J4538" t="s">
        <v>16</v>
      </c>
      <c r="K4538" s="6">
        <v>44013.744745370372</v>
      </c>
      <c r="M4538" t="s">
        <v>10180</v>
      </c>
      <c r="N4538" t="s">
        <v>10181</v>
      </c>
      <c r="Q4538" t="s">
        <v>3511</v>
      </c>
      <c r="R4538" t="s">
        <v>377</v>
      </c>
      <c r="S4538" t="s">
        <v>10182</v>
      </c>
      <c r="T4538" t="s">
        <v>338</v>
      </c>
      <c r="U4538" t="s">
        <v>530</v>
      </c>
      <c r="W4538" t="s">
        <v>10183</v>
      </c>
      <c r="Z4538" t="s">
        <v>10180</v>
      </c>
      <c r="AA4538" t="s">
        <v>10181</v>
      </c>
      <c r="AD4538" t="s">
        <v>3511</v>
      </c>
      <c r="AE4538" t="s">
        <v>377</v>
      </c>
      <c r="AF4538" t="s">
        <v>10182</v>
      </c>
      <c r="AG4538" t="s">
        <v>338</v>
      </c>
      <c r="AH4538" t="s">
        <v>530</v>
      </c>
      <c r="AJ4538" t="s">
        <v>10183</v>
      </c>
      <c r="AL4538" t="s">
        <v>339</v>
      </c>
      <c r="AM4538">
        <v>1</v>
      </c>
      <c r="AN4538">
        <v>1</v>
      </c>
      <c r="AO4538">
        <v>5013</v>
      </c>
      <c r="AQ4538">
        <v>124478</v>
      </c>
      <c r="AR4538">
        <v>55090001</v>
      </c>
      <c r="AS4538" t="s">
        <v>995</v>
      </c>
      <c r="AT4538" t="s">
        <v>165</v>
      </c>
      <c r="AW4538" t="s">
        <v>340</v>
      </c>
      <c r="AX4538" t="s">
        <v>340</v>
      </c>
      <c r="AY4538" t="s">
        <v>382</v>
      </c>
      <c r="AZ4538">
        <v>0</v>
      </c>
      <c r="BY4538" t="s">
        <v>342</v>
      </c>
      <c r="EQ4538">
        <v>251219</v>
      </c>
      <c r="ER4538" t="s">
        <v>10184</v>
      </c>
      <c r="EV4538">
        <v>17289008</v>
      </c>
      <c r="EW4538">
        <v>928</v>
      </c>
      <c r="EX4538">
        <v>221273</v>
      </c>
      <c r="EY4538" t="s">
        <v>10185</v>
      </c>
      <c r="EZ4538">
        <v>1</v>
      </c>
      <c r="FC4538">
        <v>55090001</v>
      </c>
      <c r="FD4538" t="s">
        <v>165</v>
      </c>
    </row>
    <row r="4539" spans="1:160" x14ac:dyDescent="0.3">
      <c r="A4539" t="str">
        <f>VLOOKUP(B4539,Table2[],3,FALSE)</f>
        <v>Digital</v>
      </c>
      <c r="B4539" t="str">
        <f>IF(OR(ISNUMBER(FIND("QVC",Z4539)),ISNUMBER(FIND("QVC",AL4539))),"QVC",IF(OR(ISNUMBER(FIND("NCO",H4539)),ISNUMBER(FIND("NCO",Y4539))), "NCO", IF(AL4539="consumer","PMD.com",VLOOKUP(LEFT(H4539,2),Tables!$E$1:$F$11,2,FALSE))))</f>
        <v>PMD.com</v>
      </c>
      <c r="C4539">
        <f t="shared" si="213"/>
        <v>52430001</v>
      </c>
      <c r="D4539">
        <f t="shared" si="214"/>
        <v>1</v>
      </c>
      <c r="E4539" t="str">
        <f t="shared" ca="1" si="212"/>
        <v>MTD orders shipped</v>
      </c>
      <c r="F4539" t="s">
        <v>3539</v>
      </c>
      <c r="G4539" t="s">
        <v>335</v>
      </c>
      <c r="H4539" t="s">
        <v>10179</v>
      </c>
      <c r="I4539" s="6">
        <v>44013.366203703707</v>
      </c>
      <c r="J4539" t="s">
        <v>16</v>
      </c>
      <c r="K4539" s="6">
        <v>44013.744745370372</v>
      </c>
      <c r="M4539" t="s">
        <v>10180</v>
      </c>
      <c r="N4539" t="s">
        <v>10181</v>
      </c>
      <c r="Q4539" t="s">
        <v>3511</v>
      </c>
      <c r="R4539" t="s">
        <v>377</v>
      </c>
      <c r="S4539" t="s">
        <v>10182</v>
      </c>
      <c r="T4539" t="s">
        <v>338</v>
      </c>
      <c r="U4539" t="s">
        <v>530</v>
      </c>
      <c r="W4539" t="s">
        <v>10183</v>
      </c>
      <c r="Z4539" t="s">
        <v>10180</v>
      </c>
      <c r="AA4539" t="s">
        <v>10181</v>
      </c>
      <c r="AD4539" t="s">
        <v>3511</v>
      </c>
      <c r="AE4539" t="s">
        <v>377</v>
      </c>
      <c r="AF4539" t="s">
        <v>10182</v>
      </c>
      <c r="AG4539" t="s">
        <v>338</v>
      </c>
      <c r="AH4539" t="s">
        <v>530</v>
      </c>
      <c r="AJ4539" t="s">
        <v>10183</v>
      </c>
      <c r="AL4539" t="s">
        <v>339</v>
      </c>
      <c r="AM4539">
        <v>1</v>
      </c>
      <c r="AN4539">
        <v>1</v>
      </c>
      <c r="AO4539">
        <v>12063</v>
      </c>
      <c r="AQ4539">
        <v>127155</v>
      </c>
      <c r="AR4539">
        <v>52430001</v>
      </c>
      <c r="AS4539" t="s">
        <v>927</v>
      </c>
      <c r="AT4539" t="s">
        <v>75</v>
      </c>
      <c r="AW4539" t="s">
        <v>340</v>
      </c>
      <c r="AX4539" t="s">
        <v>340</v>
      </c>
      <c r="AY4539" t="s">
        <v>357</v>
      </c>
      <c r="AZ4539" t="s">
        <v>363</v>
      </c>
      <c r="BY4539" t="s">
        <v>342</v>
      </c>
      <c r="EQ4539">
        <v>249990</v>
      </c>
      <c r="ER4539" t="s">
        <v>10184</v>
      </c>
      <c r="EV4539">
        <v>17289008</v>
      </c>
      <c r="EW4539">
        <v>928</v>
      </c>
      <c r="EX4539">
        <v>221273</v>
      </c>
      <c r="EY4539" t="s">
        <v>10185</v>
      </c>
      <c r="EZ4539">
        <v>1</v>
      </c>
      <c r="FC4539">
        <v>95385</v>
      </c>
      <c r="FD4539" t="s">
        <v>3531</v>
      </c>
    </row>
    <row r="4540" spans="1:160" x14ac:dyDescent="0.3">
      <c r="A4540" t="str">
        <f>VLOOKUP(B4540,Table2[],3,FALSE)</f>
        <v>Digital</v>
      </c>
      <c r="B4540" t="str">
        <f>IF(OR(ISNUMBER(FIND("QVC",Z4540)),ISNUMBER(FIND("QVC",AL4540))),"QVC",IF(OR(ISNUMBER(FIND("NCO",H4540)),ISNUMBER(FIND("NCO",Y4540))), "NCO", IF(AL4540="consumer","PMD.com",VLOOKUP(LEFT(H4540,2),Tables!$E$1:$F$11,2,FALSE))))</f>
        <v>PMD.com</v>
      </c>
      <c r="C4540" t="str">
        <f t="shared" si="213"/>
        <v>53500001A</v>
      </c>
      <c r="D4540">
        <f t="shared" si="214"/>
        <v>1</v>
      </c>
      <c r="E4540" t="str">
        <f t="shared" ca="1" si="212"/>
        <v>MTD orders shipped</v>
      </c>
      <c r="F4540" t="s">
        <v>3539</v>
      </c>
      <c r="G4540" t="s">
        <v>335</v>
      </c>
      <c r="H4540" t="s">
        <v>10179</v>
      </c>
      <c r="I4540" s="6">
        <v>44013.366203703707</v>
      </c>
      <c r="J4540" t="s">
        <v>16</v>
      </c>
      <c r="K4540" s="6">
        <v>44013.744745370372</v>
      </c>
      <c r="M4540" t="s">
        <v>10180</v>
      </c>
      <c r="N4540" t="s">
        <v>10181</v>
      </c>
      <c r="Q4540" t="s">
        <v>3511</v>
      </c>
      <c r="R4540" t="s">
        <v>377</v>
      </c>
      <c r="S4540" t="s">
        <v>10182</v>
      </c>
      <c r="T4540" t="s">
        <v>338</v>
      </c>
      <c r="U4540" t="s">
        <v>530</v>
      </c>
      <c r="W4540" t="s">
        <v>10183</v>
      </c>
      <c r="Z4540" t="s">
        <v>10180</v>
      </c>
      <c r="AA4540" t="s">
        <v>10181</v>
      </c>
      <c r="AD4540" t="s">
        <v>3511</v>
      </c>
      <c r="AE4540" t="s">
        <v>377</v>
      </c>
      <c r="AF4540" t="s">
        <v>10182</v>
      </c>
      <c r="AG4540" t="s">
        <v>338</v>
      </c>
      <c r="AH4540" t="s">
        <v>530</v>
      </c>
      <c r="AJ4540" t="s">
        <v>10183</v>
      </c>
      <c r="AL4540" t="s">
        <v>339</v>
      </c>
      <c r="AM4540">
        <v>1</v>
      </c>
      <c r="AN4540">
        <v>1</v>
      </c>
      <c r="AO4540">
        <v>1690</v>
      </c>
      <c r="AQ4540">
        <v>125277</v>
      </c>
      <c r="AR4540" t="s">
        <v>1242</v>
      </c>
      <c r="AS4540" t="s">
        <v>1243</v>
      </c>
      <c r="AT4540" t="s">
        <v>1244</v>
      </c>
      <c r="AW4540" t="s">
        <v>349</v>
      </c>
      <c r="AX4540" t="s">
        <v>553</v>
      </c>
      <c r="AY4540" t="s">
        <v>345</v>
      </c>
      <c r="AZ4540">
        <v>0</v>
      </c>
      <c r="EQ4540">
        <v>251914</v>
      </c>
      <c r="ER4540" t="s">
        <v>10184</v>
      </c>
      <c r="EV4540">
        <v>17289008</v>
      </c>
      <c r="EW4540">
        <v>928</v>
      </c>
      <c r="EX4540">
        <v>221273</v>
      </c>
      <c r="EY4540" t="s">
        <v>10185</v>
      </c>
      <c r="EZ4540">
        <v>1</v>
      </c>
      <c r="FC4540" t="s">
        <v>1242</v>
      </c>
      <c r="FD4540" t="s">
        <v>1244</v>
      </c>
    </row>
    <row r="4541" spans="1:160" x14ac:dyDescent="0.3">
      <c r="A4541" t="str">
        <f>VLOOKUP(B4541,Table2[],3,FALSE)</f>
        <v>Digital</v>
      </c>
      <c r="B4541" t="str">
        <f>IF(OR(ISNUMBER(FIND("QVC",Z4541)),ISNUMBER(FIND("QVC",AL4541))),"QVC",IF(OR(ISNUMBER(FIND("NCO",H4541)),ISNUMBER(FIND("NCO",Y4541))), "NCO", IF(AL4541="consumer","PMD.com",VLOOKUP(LEFT(H4541,2),Tables!$E$1:$F$11,2,FALSE))))</f>
        <v>PMD.com</v>
      </c>
      <c r="C4541">
        <f t="shared" si="213"/>
        <v>51090030</v>
      </c>
      <c r="D4541">
        <f t="shared" si="214"/>
        <v>1</v>
      </c>
      <c r="E4541" t="str">
        <f t="shared" ca="1" si="212"/>
        <v>MTD orders shipped</v>
      </c>
      <c r="F4541" t="s">
        <v>3539</v>
      </c>
      <c r="G4541" t="s">
        <v>335</v>
      </c>
      <c r="H4541" t="s">
        <v>10179</v>
      </c>
      <c r="I4541" s="6">
        <v>44013.366203703707</v>
      </c>
      <c r="J4541" t="s">
        <v>16</v>
      </c>
      <c r="K4541" s="6">
        <v>44013.744745370372</v>
      </c>
      <c r="M4541" t="s">
        <v>10180</v>
      </c>
      <c r="N4541" t="s">
        <v>10181</v>
      </c>
      <c r="Q4541" t="s">
        <v>3511</v>
      </c>
      <c r="R4541" t="s">
        <v>377</v>
      </c>
      <c r="S4541" t="s">
        <v>10182</v>
      </c>
      <c r="T4541" t="s">
        <v>338</v>
      </c>
      <c r="U4541" t="s">
        <v>530</v>
      </c>
      <c r="W4541" t="s">
        <v>10183</v>
      </c>
      <c r="Z4541" t="s">
        <v>10180</v>
      </c>
      <c r="AA4541" t="s">
        <v>10181</v>
      </c>
      <c r="AD4541" t="s">
        <v>3511</v>
      </c>
      <c r="AE4541" t="s">
        <v>377</v>
      </c>
      <c r="AF4541" t="s">
        <v>10182</v>
      </c>
      <c r="AG4541" t="s">
        <v>338</v>
      </c>
      <c r="AH4541" t="s">
        <v>530</v>
      </c>
      <c r="AJ4541" t="s">
        <v>10183</v>
      </c>
      <c r="AL4541" t="s">
        <v>339</v>
      </c>
      <c r="AM4541">
        <v>1</v>
      </c>
      <c r="AN4541">
        <v>1</v>
      </c>
      <c r="AO4541">
        <v>6688</v>
      </c>
      <c r="AQ4541">
        <v>125960</v>
      </c>
      <c r="AR4541">
        <v>51090030</v>
      </c>
      <c r="AS4541" t="s">
        <v>3043</v>
      </c>
      <c r="AT4541" t="s">
        <v>628</v>
      </c>
      <c r="AW4541" t="s">
        <v>343</v>
      </c>
      <c r="BY4541" t="s">
        <v>342</v>
      </c>
      <c r="BZ4541" t="b">
        <v>0</v>
      </c>
      <c r="EQ4541">
        <v>243047</v>
      </c>
      <c r="ER4541" t="s">
        <v>10184</v>
      </c>
      <c r="EV4541">
        <v>17289008</v>
      </c>
      <c r="EW4541">
        <v>928</v>
      </c>
      <c r="EX4541">
        <v>221273</v>
      </c>
      <c r="EY4541" t="s">
        <v>10185</v>
      </c>
      <c r="EZ4541">
        <v>1</v>
      </c>
      <c r="FC4541">
        <v>95385</v>
      </c>
      <c r="FD4541" t="s">
        <v>3531</v>
      </c>
    </row>
    <row r="4542" spans="1:160" x14ac:dyDescent="0.3">
      <c r="A4542" t="str">
        <f>VLOOKUP(B4542,Table2[],3,FALSE)</f>
        <v>Digital</v>
      </c>
      <c r="B4542" t="str">
        <f>IF(OR(ISNUMBER(FIND("QVC",Z4542)),ISNUMBER(FIND("QVC",AL4542))),"QVC",IF(OR(ISNUMBER(FIND("NCO",H4542)),ISNUMBER(FIND("NCO",Y4542))), "NCO", IF(AL4542="consumer","PMD.com",VLOOKUP(LEFT(H4542,2),Tables!$E$1:$F$11,2,FALSE))))</f>
        <v>PMD.com</v>
      </c>
      <c r="C4542">
        <f t="shared" si="213"/>
        <v>51070001</v>
      </c>
      <c r="D4542">
        <f t="shared" si="214"/>
        <v>1</v>
      </c>
      <c r="E4542" t="str">
        <f t="shared" ca="1" si="212"/>
        <v>shifted orders shipped</v>
      </c>
      <c r="F4542" t="s">
        <v>3539</v>
      </c>
      <c r="G4542" t="s">
        <v>335</v>
      </c>
      <c r="H4542" t="s">
        <v>2325</v>
      </c>
      <c r="I4542" s="6">
        <v>44007.495532407411</v>
      </c>
      <c r="J4542" t="s">
        <v>16</v>
      </c>
      <c r="K4542" s="6">
        <v>44013.744814814818</v>
      </c>
      <c r="M4542" t="s">
        <v>10186</v>
      </c>
      <c r="N4542" t="s">
        <v>10187</v>
      </c>
      <c r="Q4542" t="s">
        <v>1202</v>
      </c>
      <c r="R4542" t="s">
        <v>463</v>
      </c>
      <c r="S4542">
        <v>55345</v>
      </c>
      <c r="T4542" t="s">
        <v>338</v>
      </c>
      <c r="U4542" t="s">
        <v>530</v>
      </c>
      <c r="W4542" t="s">
        <v>10188</v>
      </c>
      <c r="Z4542" t="s">
        <v>10186</v>
      </c>
      <c r="AA4542" t="s">
        <v>10187</v>
      </c>
      <c r="AD4542" t="s">
        <v>1202</v>
      </c>
      <c r="AE4542" t="s">
        <v>463</v>
      </c>
      <c r="AF4542">
        <v>55345</v>
      </c>
      <c r="AG4542" t="s">
        <v>338</v>
      </c>
      <c r="AH4542" t="s">
        <v>530</v>
      </c>
      <c r="AJ4542" t="s">
        <v>10188</v>
      </c>
      <c r="AL4542" t="s">
        <v>339</v>
      </c>
      <c r="AM4542">
        <v>1</v>
      </c>
      <c r="AN4542">
        <v>1</v>
      </c>
      <c r="AO4542">
        <v>10147</v>
      </c>
      <c r="AQ4542">
        <v>124429</v>
      </c>
      <c r="AR4542">
        <v>51070001</v>
      </c>
      <c r="AS4542" t="s">
        <v>1886</v>
      </c>
      <c r="AT4542" t="s">
        <v>45</v>
      </c>
      <c r="AW4542" t="s">
        <v>343</v>
      </c>
      <c r="BY4542" t="s">
        <v>342</v>
      </c>
      <c r="EQ4542">
        <v>251956</v>
      </c>
      <c r="ER4542" t="s">
        <v>2326</v>
      </c>
      <c r="EV4542">
        <v>17273923</v>
      </c>
      <c r="EW4542">
        <v>928</v>
      </c>
      <c r="EX4542">
        <v>212773</v>
      </c>
      <c r="EY4542">
        <v>9.2748999964335493E+25</v>
      </c>
      <c r="EZ4542">
        <v>1</v>
      </c>
      <c r="FC4542">
        <v>51070001</v>
      </c>
      <c r="FD4542" t="s">
        <v>45</v>
      </c>
    </row>
    <row r="4543" spans="1:160" x14ac:dyDescent="0.3">
      <c r="A4543" t="str">
        <f>VLOOKUP(B4543,Table2[],3,FALSE)</f>
        <v>Digital</v>
      </c>
      <c r="B4543" t="str">
        <f>IF(OR(ISNUMBER(FIND("QVC",Z4543)),ISNUMBER(FIND("QVC",AL4543))),"QVC",IF(OR(ISNUMBER(FIND("NCO",H4543)),ISNUMBER(FIND("NCO",Y4543))), "NCO", IF(AL4543="consumer","PMD.com",VLOOKUP(LEFT(H4543,2),Tables!$E$1:$F$11,2,FALSE))))</f>
        <v>PMD.com</v>
      </c>
      <c r="C4543">
        <f t="shared" si="213"/>
        <v>52430001</v>
      </c>
      <c r="D4543">
        <f t="shared" si="214"/>
        <v>1</v>
      </c>
      <c r="E4543" t="str">
        <f t="shared" ca="1" si="212"/>
        <v>MTD orders shipped</v>
      </c>
      <c r="F4543" t="s">
        <v>3539</v>
      </c>
      <c r="G4543" t="s">
        <v>335</v>
      </c>
      <c r="H4543" t="s">
        <v>10189</v>
      </c>
      <c r="I4543" s="6">
        <v>44013.327245370368</v>
      </c>
      <c r="J4543" t="s">
        <v>16</v>
      </c>
      <c r="K4543" s="6">
        <v>44013.744837962964</v>
      </c>
      <c r="M4543" t="s">
        <v>10190</v>
      </c>
      <c r="N4543" t="s">
        <v>10191</v>
      </c>
      <c r="Q4543" t="s">
        <v>2202</v>
      </c>
      <c r="R4543" t="s">
        <v>400</v>
      </c>
      <c r="S4543" t="s">
        <v>10192</v>
      </c>
      <c r="T4543" t="s">
        <v>338</v>
      </c>
      <c r="U4543" t="s">
        <v>530</v>
      </c>
      <c r="W4543" t="s">
        <v>10193</v>
      </c>
      <c r="Z4543" t="s">
        <v>10190</v>
      </c>
      <c r="AA4543" t="s">
        <v>10191</v>
      </c>
      <c r="AD4543" t="s">
        <v>2202</v>
      </c>
      <c r="AE4543" t="s">
        <v>400</v>
      </c>
      <c r="AF4543" t="s">
        <v>10192</v>
      </c>
      <c r="AG4543" t="s">
        <v>338</v>
      </c>
      <c r="AH4543" t="s">
        <v>530</v>
      </c>
      <c r="AJ4543" t="s">
        <v>10193</v>
      </c>
      <c r="AL4543" t="s">
        <v>339</v>
      </c>
      <c r="AM4543">
        <v>1</v>
      </c>
      <c r="AN4543">
        <v>1</v>
      </c>
      <c r="AO4543">
        <v>12063</v>
      </c>
      <c r="AQ4543">
        <v>127155</v>
      </c>
      <c r="AR4543">
        <v>52430001</v>
      </c>
      <c r="AS4543" t="s">
        <v>927</v>
      </c>
      <c r="AT4543" t="s">
        <v>75</v>
      </c>
      <c r="AW4543" t="s">
        <v>340</v>
      </c>
      <c r="AX4543" t="s">
        <v>340</v>
      </c>
      <c r="AY4543" t="s">
        <v>357</v>
      </c>
      <c r="AZ4543" t="s">
        <v>363</v>
      </c>
      <c r="BY4543" t="s">
        <v>342</v>
      </c>
      <c r="EQ4543">
        <v>249990</v>
      </c>
      <c r="ER4543" t="s">
        <v>10194</v>
      </c>
      <c r="EV4543">
        <v>17288997</v>
      </c>
      <c r="EW4543">
        <v>928</v>
      </c>
      <c r="EX4543">
        <v>221261</v>
      </c>
      <c r="EY4543" t="s">
        <v>10195</v>
      </c>
      <c r="EZ4543">
        <v>1</v>
      </c>
      <c r="FC4543">
        <v>95384</v>
      </c>
      <c r="FD4543" t="s">
        <v>3530</v>
      </c>
    </row>
    <row r="4544" spans="1:160" x14ac:dyDescent="0.3">
      <c r="A4544" t="str">
        <f>VLOOKUP(B4544,Table2[],3,FALSE)</f>
        <v>Digital</v>
      </c>
      <c r="B4544" t="str">
        <f>IF(OR(ISNUMBER(FIND("QVC",Z4544)),ISNUMBER(FIND("QVC",AL4544))),"QVC",IF(OR(ISNUMBER(FIND("NCO",H4544)),ISNUMBER(FIND("NCO",Y4544))), "NCO", IF(AL4544="consumer","PMD.com",VLOOKUP(LEFT(H4544,2),Tables!$E$1:$F$11,2,FALSE))))</f>
        <v>PMD.com</v>
      </c>
      <c r="C4544">
        <f t="shared" si="213"/>
        <v>53450011</v>
      </c>
      <c r="D4544">
        <f t="shared" si="214"/>
        <v>1</v>
      </c>
      <c r="E4544" t="str">
        <f t="shared" ca="1" si="212"/>
        <v>MTD orders shipped</v>
      </c>
      <c r="F4544" t="s">
        <v>3539</v>
      </c>
      <c r="G4544" t="s">
        <v>335</v>
      </c>
      <c r="H4544" t="s">
        <v>10189</v>
      </c>
      <c r="I4544" s="6">
        <v>44013.327245370368</v>
      </c>
      <c r="J4544" t="s">
        <v>16</v>
      </c>
      <c r="K4544" s="6">
        <v>44013.744837962964</v>
      </c>
      <c r="M4544" t="s">
        <v>10190</v>
      </c>
      <c r="N4544" t="s">
        <v>10191</v>
      </c>
      <c r="Q4544" t="s">
        <v>2202</v>
      </c>
      <c r="R4544" t="s">
        <v>400</v>
      </c>
      <c r="S4544" t="s">
        <v>10192</v>
      </c>
      <c r="T4544" t="s">
        <v>338</v>
      </c>
      <c r="U4544" t="s">
        <v>530</v>
      </c>
      <c r="W4544" t="s">
        <v>10193</v>
      </c>
      <c r="Z4544" t="s">
        <v>10190</v>
      </c>
      <c r="AA4544" t="s">
        <v>10191</v>
      </c>
      <c r="AD4544" t="s">
        <v>2202</v>
      </c>
      <c r="AE4544" t="s">
        <v>400</v>
      </c>
      <c r="AF4544" t="s">
        <v>10192</v>
      </c>
      <c r="AG4544" t="s">
        <v>338</v>
      </c>
      <c r="AH4544" t="s">
        <v>530</v>
      </c>
      <c r="AJ4544" t="s">
        <v>10193</v>
      </c>
      <c r="AL4544" t="s">
        <v>339</v>
      </c>
      <c r="AM4544">
        <v>1</v>
      </c>
      <c r="AN4544">
        <v>1</v>
      </c>
      <c r="AO4544">
        <v>15200</v>
      </c>
      <c r="AQ4544">
        <v>124724</v>
      </c>
      <c r="AR4544">
        <v>53450011</v>
      </c>
      <c r="AS4544" t="s">
        <v>2807</v>
      </c>
      <c r="AT4544" t="s">
        <v>96</v>
      </c>
      <c r="AW4544" t="s">
        <v>340</v>
      </c>
      <c r="AX4544" t="s">
        <v>340</v>
      </c>
      <c r="AY4544" t="s">
        <v>345</v>
      </c>
      <c r="AZ4544">
        <v>0</v>
      </c>
      <c r="BY4544" t="s">
        <v>342</v>
      </c>
      <c r="EQ4544">
        <v>253372</v>
      </c>
      <c r="ER4544" t="s">
        <v>10194</v>
      </c>
      <c r="EV4544">
        <v>17288997</v>
      </c>
      <c r="EW4544">
        <v>928</v>
      </c>
      <c r="EX4544">
        <v>221261</v>
      </c>
      <c r="EY4544" t="s">
        <v>10195</v>
      </c>
      <c r="EZ4544">
        <v>1</v>
      </c>
      <c r="FC4544">
        <v>53450011</v>
      </c>
      <c r="FD4544" t="s">
        <v>96</v>
      </c>
    </row>
    <row r="4545" spans="1:160" x14ac:dyDescent="0.3">
      <c r="A4545" t="str">
        <f>VLOOKUP(B4545,Table2[],3,FALSE)</f>
        <v>Digital</v>
      </c>
      <c r="B4545" t="str">
        <f>IF(OR(ISNUMBER(FIND("QVC",Z4545)),ISNUMBER(FIND("QVC",AL4545))),"QVC",IF(OR(ISNUMBER(FIND("NCO",H4545)),ISNUMBER(FIND("NCO",Y4545))), "NCO", IF(AL4545="consumer","PMD.com",VLOOKUP(LEFT(H4545,2),Tables!$E$1:$F$11,2,FALSE))))</f>
        <v>PMD.com</v>
      </c>
      <c r="C4545">
        <f t="shared" si="213"/>
        <v>53920001</v>
      </c>
      <c r="D4545">
        <f t="shared" si="214"/>
        <v>1</v>
      </c>
      <c r="E4545" t="str">
        <f t="shared" ca="1" si="212"/>
        <v>MTD orders shipped</v>
      </c>
      <c r="F4545" t="s">
        <v>3539</v>
      </c>
      <c r="G4545" t="s">
        <v>335</v>
      </c>
      <c r="H4545" t="s">
        <v>10189</v>
      </c>
      <c r="I4545" s="6">
        <v>44013.327245370368</v>
      </c>
      <c r="J4545" t="s">
        <v>16</v>
      </c>
      <c r="K4545" s="6">
        <v>44013.744837962964</v>
      </c>
      <c r="M4545" t="s">
        <v>10190</v>
      </c>
      <c r="N4545" t="s">
        <v>10191</v>
      </c>
      <c r="Q4545" t="s">
        <v>2202</v>
      </c>
      <c r="R4545" t="s">
        <v>400</v>
      </c>
      <c r="S4545" t="s">
        <v>10192</v>
      </c>
      <c r="T4545" t="s">
        <v>338</v>
      </c>
      <c r="U4545" t="s">
        <v>530</v>
      </c>
      <c r="W4545" t="s">
        <v>10193</v>
      </c>
      <c r="Z4545" t="s">
        <v>10190</v>
      </c>
      <c r="AA4545" t="s">
        <v>10191</v>
      </c>
      <c r="AD4545" t="s">
        <v>2202</v>
      </c>
      <c r="AE4545" t="s">
        <v>400</v>
      </c>
      <c r="AF4545" t="s">
        <v>10192</v>
      </c>
      <c r="AG4545" t="s">
        <v>338</v>
      </c>
      <c r="AH4545" t="s">
        <v>530</v>
      </c>
      <c r="AJ4545" t="s">
        <v>10193</v>
      </c>
      <c r="AL4545" t="s">
        <v>339</v>
      </c>
      <c r="AM4545">
        <v>1</v>
      </c>
      <c r="AN4545">
        <v>1</v>
      </c>
      <c r="AO4545">
        <v>14899</v>
      </c>
      <c r="AQ4545">
        <v>124468</v>
      </c>
      <c r="AR4545">
        <v>53920001</v>
      </c>
      <c r="AS4545" t="s">
        <v>42</v>
      </c>
      <c r="AT4545" t="s">
        <v>40</v>
      </c>
      <c r="AW4545" t="s">
        <v>343</v>
      </c>
      <c r="BY4545" t="s">
        <v>342</v>
      </c>
      <c r="EQ4545">
        <v>247476</v>
      </c>
      <c r="ER4545" t="s">
        <v>10194</v>
      </c>
      <c r="EV4545">
        <v>17288997</v>
      </c>
      <c r="EW4545">
        <v>928</v>
      </c>
      <c r="EX4545">
        <v>221261</v>
      </c>
      <c r="EY4545" t="s">
        <v>10195</v>
      </c>
      <c r="EZ4545">
        <v>1</v>
      </c>
      <c r="FC4545">
        <v>95384</v>
      </c>
      <c r="FD4545" t="s">
        <v>3530</v>
      </c>
    </row>
    <row r="4546" spans="1:160" x14ac:dyDescent="0.3">
      <c r="A4546" t="str">
        <f>VLOOKUP(B4546,Table2[],3,FALSE)</f>
        <v>Digital</v>
      </c>
      <c r="B4546" t="str">
        <f>IF(OR(ISNUMBER(FIND("QVC",Z4546)),ISNUMBER(FIND("QVC",AL4546))),"QVC",IF(OR(ISNUMBER(FIND("NCO",H4546)),ISNUMBER(FIND("NCO",Y4546))), "NCO", IF(AL4546="consumer","PMD.com",VLOOKUP(LEFT(H4546,2),Tables!$E$1:$F$11,2,FALSE))))</f>
        <v>PMD.com</v>
      </c>
      <c r="C4546">
        <f t="shared" si="213"/>
        <v>51090030</v>
      </c>
      <c r="D4546">
        <f t="shared" si="214"/>
        <v>1</v>
      </c>
      <c r="E4546" t="str">
        <f t="shared" ca="1" si="212"/>
        <v>MTD orders shipped</v>
      </c>
      <c r="F4546" t="s">
        <v>3539</v>
      </c>
      <c r="G4546" t="s">
        <v>335</v>
      </c>
      <c r="H4546" t="s">
        <v>10189</v>
      </c>
      <c r="I4546" s="6">
        <v>44013.327245370368</v>
      </c>
      <c r="J4546" t="s">
        <v>16</v>
      </c>
      <c r="K4546" s="6">
        <v>44013.744837962964</v>
      </c>
      <c r="M4546" t="s">
        <v>10190</v>
      </c>
      <c r="N4546" t="s">
        <v>10191</v>
      </c>
      <c r="Q4546" t="s">
        <v>2202</v>
      </c>
      <c r="R4546" t="s">
        <v>400</v>
      </c>
      <c r="S4546" t="s">
        <v>10192</v>
      </c>
      <c r="T4546" t="s">
        <v>338</v>
      </c>
      <c r="U4546" t="s">
        <v>530</v>
      </c>
      <c r="W4546" t="s">
        <v>10193</v>
      </c>
      <c r="Z4546" t="s">
        <v>10190</v>
      </c>
      <c r="AA4546" t="s">
        <v>10191</v>
      </c>
      <c r="AD4546" t="s">
        <v>2202</v>
      </c>
      <c r="AE4546" t="s">
        <v>400</v>
      </c>
      <c r="AF4546" t="s">
        <v>10192</v>
      </c>
      <c r="AG4546" t="s">
        <v>338</v>
      </c>
      <c r="AH4546" t="s">
        <v>530</v>
      </c>
      <c r="AJ4546" t="s">
        <v>10193</v>
      </c>
      <c r="AL4546" t="s">
        <v>339</v>
      </c>
      <c r="AM4546">
        <v>1</v>
      </c>
      <c r="AN4546">
        <v>1</v>
      </c>
      <c r="AO4546">
        <v>6688</v>
      </c>
      <c r="AQ4546">
        <v>125960</v>
      </c>
      <c r="AR4546">
        <v>51090030</v>
      </c>
      <c r="AS4546" t="s">
        <v>3043</v>
      </c>
      <c r="AT4546" t="s">
        <v>628</v>
      </c>
      <c r="AW4546" t="s">
        <v>343</v>
      </c>
      <c r="BY4546" t="s">
        <v>342</v>
      </c>
      <c r="BZ4546" t="b">
        <v>0</v>
      </c>
      <c r="EQ4546">
        <v>243047</v>
      </c>
      <c r="ER4546" t="s">
        <v>10194</v>
      </c>
      <c r="EV4546">
        <v>17288997</v>
      </c>
      <c r="EW4546">
        <v>928</v>
      </c>
      <c r="EX4546">
        <v>221261</v>
      </c>
      <c r="EY4546" t="s">
        <v>10195</v>
      </c>
      <c r="EZ4546">
        <v>1</v>
      </c>
      <c r="FC4546">
        <v>95384</v>
      </c>
      <c r="FD4546" t="s">
        <v>3530</v>
      </c>
    </row>
    <row r="4547" spans="1:160" x14ac:dyDescent="0.3">
      <c r="A4547" t="str">
        <f>VLOOKUP(B4547,Table2[],3,FALSE)</f>
        <v>Digital</v>
      </c>
      <c r="B4547" t="str">
        <f>IF(OR(ISNUMBER(FIND("QVC",Z4547)),ISNUMBER(FIND("QVC",AL4547))),"QVC",IF(OR(ISNUMBER(FIND("NCO",H4547)),ISNUMBER(FIND("NCO",Y4547))), "NCO", IF(AL4547="consumer","PMD.com",VLOOKUP(LEFT(H4547,2),Tables!$E$1:$F$11,2,FALSE))))</f>
        <v>PMD.com</v>
      </c>
      <c r="C4547">
        <f t="shared" si="213"/>
        <v>51090001</v>
      </c>
      <c r="D4547">
        <f t="shared" si="214"/>
        <v>1</v>
      </c>
      <c r="E4547" t="str">
        <f t="shared" ref="E4547:E4610" ca="1" si="215">IF(MONTH(TODAY())-MONTH(I4547)&gt;0,"shifted orders shipped","MTD orders shipped")</f>
        <v>shifted orders shipped</v>
      </c>
      <c r="F4547" t="s">
        <v>3539</v>
      </c>
      <c r="G4547" t="s">
        <v>335</v>
      </c>
      <c r="H4547" t="s">
        <v>2319</v>
      </c>
      <c r="I4547" s="6">
        <v>44007.495671296296</v>
      </c>
      <c r="J4547" t="s">
        <v>16</v>
      </c>
      <c r="K4547" s="6">
        <v>44013.744976851849</v>
      </c>
      <c r="M4547" t="s">
        <v>10196</v>
      </c>
      <c r="N4547" t="s">
        <v>10197</v>
      </c>
      <c r="Q4547" t="s">
        <v>541</v>
      </c>
      <c r="R4547" t="s">
        <v>403</v>
      </c>
      <c r="S4547">
        <v>53719</v>
      </c>
      <c r="T4547" t="s">
        <v>338</v>
      </c>
      <c r="U4547" t="s">
        <v>530</v>
      </c>
      <c r="W4547" t="s">
        <v>10198</v>
      </c>
      <c r="Z4547" t="s">
        <v>10196</v>
      </c>
      <c r="AA4547" t="s">
        <v>10197</v>
      </c>
      <c r="AD4547" t="s">
        <v>541</v>
      </c>
      <c r="AE4547" t="s">
        <v>403</v>
      </c>
      <c r="AF4547">
        <v>53719</v>
      </c>
      <c r="AG4547" t="s">
        <v>338</v>
      </c>
      <c r="AH4547" t="s">
        <v>530</v>
      </c>
      <c r="AJ4547" t="s">
        <v>10198</v>
      </c>
      <c r="AL4547" t="s">
        <v>339</v>
      </c>
      <c r="AM4547">
        <v>1</v>
      </c>
      <c r="AN4547">
        <v>1</v>
      </c>
      <c r="AO4547">
        <v>4885</v>
      </c>
      <c r="AQ4547">
        <v>124202</v>
      </c>
      <c r="AR4547">
        <v>51090001</v>
      </c>
      <c r="AS4547" t="s">
        <v>1986</v>
      </c>
      <c r="AT4547" t="s">
        <v>60</v>
      </c>
      <c r="AW4547" t="s">
        <v>340</v>
      </c>
      <c r="AX4547" t="s">
        <v>340</v>
      </c>
      <c r="AY4547" t="s">
        <v>357</v>
      </c>
      <c r="AZ4547" t="s">
        <v>361</v>
      </c>
      <c r="BY4547" t="s">
        <v>342</v>
      </c>
      <c r="EQ4547">
        <v>250831</v>
      </c>
      <c r="ER4547" t="s">
        <v>2320</v>
      </c>
      <c r="EV4547">
        <v>17273919</v>
      </c>
      <c r="EW4547">
        <v>928</v>
      </c>
      <c r="EX4547">
        <v>212769</v>
      </c>
      <c r="EY4547">
        <v>9.2748999964335493E+25</v>
      </c>
      <c r="EZ4547">
        <v>1</v>
      </c>
      <c r="FC4547">
        <v>51090001</v>
      </c>
      <c r="FD4547" t="s">
        <v>60</v>
      </c>
    </row>
    <row r="4548" spans="1:160" x14ac:dyDescent="0.3">
      <c r="A4548" t="str">
        <f>VLOOKUP(B4548,Table2[],3,FALSE)</f>
        <v>Digital</v>
      </c>
      <c r="B4548" t="str">
        <f>IF(OR(ISNUMBER(FIND("QVC",Z4548)),ISNUMBER(FIND("QVC",AL4548))),"QVC",IF(OR(ISNUMBER(FIND("NCO",H4548)),ISNUMBER(FIND("NCO",Y4548))), "NCO", IF(AL4548="consumer","PMD.com",VLOOKUP(LEFT(H4548,2),Tables!$E$1:$F$11,2,FALSE))))</f>
        <v>PMD.com</v>
      </c>
      <c r="C4548">
        <f t="shared" si="213"/>
        <v>51070001</v>
      </c>
      <c r="D4548">
        <f t="shared" si="214"/>
        <v>1</v>
      </c>
      <c r="E4548" t="str">
        <f t="shared" ca="1" si="215"/>
        <v>shifted orders shipped</v>
      </c>
      <c r="F4548" t="s">
        <v>3539</v>
      </c>
      <c r="G4548" t="s">
        <v>335</v>
      </c>
      <c r="H4548" t="s">
        <v>2343</v>
      </c>
      <c r="I4548" s="6">
        <v>44007.584155092591</v>
      </c>
      <c r="J4548" t="s">
        <v>16</v>
      </c>
      <c r="K4548" s="6">
        <v>44013.745000000003</v>
      </c>
      <c r="M4548" t="s">
        <v>2952</v>
      </c>
      <c r="N4548" t="s">
        <v>2953</v>
      </c>
      <c r="Q4548" t="s">
        <v>336</v>
      </c>
      <c r="R4548" t="s">
        <v>337</v>
      </c>
      <c r="S4548">
        <v>97229</v>
      </c>
      <c r="T4548" t="s">
        <v>338</v>
      </c>
      <c r="U4548" t="s">
        <v>530</v>
      </c>
      <c r="W4548" t="s">
        <v>2954</v>
      </c>
      <c r="Z4548" t="s">
        <v>2952</v>
      </c>
      <c r="AA4548" t="s">
        <v>2953</v>
      </c>
      <c r="AD4548" t="s">
        <v>336</v>
      </c>
      <c r="AE4548" t="s">
        <v>337</v>
      </c>
      <c r="AF4548">
        <v>97229</v>
      </c>
      <c r="AG4548" t="s">
        <v>338</v>
      </c>
      <c r="AH4548" t="s">
        <v>530</v>
      </c>
      <c r="AJ4548" t="s">
        <v>2954</v>
      </c>
      <c r="AL4548" t="s">
        <v>339</v>
      </c>
      <c r="AM4548">
        <v>1</v>
      </c>
      <c r="AN4548">
        <v>1</v>
      </c>
      <c r="AO4548">
        <v>10147</v>
      </c>
      <c r="AQ4548">
        <v>124429</v>
      </c>
      <c r="AR4548">
        <v>51070001</v>
      </c>
      <c r="AS4548" t="s">
        <v>1886</v>
      </c>
      <c r="AT4548" t="s">
        <v>45</v>
      </c>
      <c r="AW4548" t="s">
        <v>343</v>
      </c>
      <c r="BY4548" t="s">
        <v>342</v>
      </c>
      <c r="EQ4548">
        <v>251956</v>
      </c>
      <c r="ER4548" t="s">
        <v>2344</v>
      </c>
      <c r="EV4548">
        <v>17277840</v>
      </c>
      <c r="EW4548">
        <v>928</v>
      </c>
      <c r="EX4548">
        <v>215472</v>
      </c>
      <c r="EY4548">
        <v>9.2748999964335493E+25</v>
      </c>
      <c r="EZ4548">
        <v>1</v>
      </c>
      <c r="FC4548">
        <v>51070001</v>
      </c>
      <c r="FD4548" t="s">
        <v>45</v>
      </c>
    </row>
    <row r="4549" spans="1:160" x14ac:dyDescent="0.3">
      <c r="A4549" t="str">
        <f>VLOOKUP(B4549,Table2[],3,FALSE)</f>
        <v>Digital</v>
      </c>
      <c r="B4549" t="str">
        <f>IF(OR(ISNUMBER(FIND("QVC",Z4549)),ISNUMBER(FIND("QVC",AL4549))),"QVC",IF(OR(ISNUMBER(FIND("NCO",H4549)),ISNUMBER(FIND("NCO",Y4549))), "NCO", IF(AL4549="consumer","PMD.com",VLOOKUP(LEFT(H4549,2),Tables!$E$1:$F$11,2,FALSE))))</f>
        <v>PMD.com</v>
      </c>
      <c r="C4549">
        <f t="shared" si="213"/>
        <v>5341</v>
      </c>
      <c r="D4549">
        <f t="shared" si="214"/>
        <v>1</v>
      </c>
      <c r="E4549" t="str">
        <f t="shared" ca="1" si="215"/>
        <v>shifted orders shipped</v>
      </c>
      <c r="F4549" t="s">
        <v>3539</v>
      </c>
      <c r="G4549" t="s">
        <v>335</v>
      </c>
      <c r="H4549" t="s">
        <v>2321</v>
      </c>
      <c r="I4549" s="6">
        <v>44007.495625000003</v>
      </c>
      <c r="J4549" t="s">
        <v>16</v>
      </c>
      <c r="K4549" s="6">
        <v>44013.745127314818</v>
      </c>
      <c r="M4549" t="s">
        <v>10199</v>
      </c>
      <c r="N4549" t="s">
        <v>10200</v>
      </c>
      <c r="O4549" t="s">
        <v>5073</v>
      </c>
      <c r="Q4549" t="s">
        <v>862</v>
      </c>
      <c r="R4549" t="s">
        <v>376</v>
      </c>
      <c r="S4549">
        <v>78520</v>
      </c>
      <c r="T4549" t="s">
        <v>338</v>
      </c>
      <c r="U4549" t="s">
        <v>530</v>
      </c>
      <c r="W4549" t="s">
        <v>10201</v>
      </c>
      <c r="Z4549" t="s">
        <v>10199</v>
      </c>
      <c r="AA4549" t="s">
        <v>10200</v>
      </c>
      <c r="AB4549" t="s">
        <v>5073</v>
      </c>
      <c r="AD4549" t="s">
        <v>862</v>
      </c>
      <c r="AE4549" t="s">
        <v>376</v>
      </c>
      <c r="AF4549">
        <v>78520</v>
      </c>
      <c r="AG4549" t="s">
        <v>338</v>
      </c>
      <c r="AH4549" t="s">
        <v>530</v>
      </c>
      <c r="AJ4549" t="s">
        <v>10201</v>
      </c>
      <c r="AL4549" t="s">
        <v>339</v>
      </c>
      <c r="AM4549">
        <v>1</v>
      </c>
      <c r="AN4549">
        <v>1</v>
      </c>
      <c r="AO4549">
        <v>15156</v>
      </c>
      <c r="AQ4549">
        <v>124187</v>
      </c>
      <c r="AR4549">
        <v>5341</v>
      </c>
      <c r="AS4549" t="s">
        <v>831</v>
      </c>
      <c r="AT4549" t="s">
        <v>82</v>
      </c>
      <c r="AW4549" t="s">
        <v>340</v>
      </c>
      <c r="AX4549" t="s">
        <v>340</v>
      </c>
      <c r="AY4549" t="s">
        <v>345</v>
      </c>
      <c r="AZ4549" t="s">
        <v>346</v>
      </c>
      <c r="BY4549" t="s">
        <v>342</v>
      </c>
      <c r="EQ4549">
        <v>244247</v>
      </c>
      <c r="ER4549" t="s">
        <v>2322</v>
      </c>
      <c r="EV4549">
        <v>17273920</v>
      </c>
      <c r="EW4549">
        <v>928</v>
      </c>
      <c r="EX4549">
        <v>212770</v>
      </c>
      <c r="EY4549" t="s">
        <v>10202</v>
      </c>
      <c r="EZ4549">
        <v>1</v>
      </c>
      <c r="FC4549">
        <v>95292</v>
      </c>
      <c r="FD4549" t="s">
        <v>511</v>
      </c>
    </row>
    <row r="4550" spans="1:160" x14ac:dyDescent="0.3">
      <c r="A4550" t="str">
        <f>VLOOKUP(B4550,Table2[],3,FALSE)</f>
        <v>Digital</v>
      </c>
      <c r="B4550" t="str">
        <f>IF(OR(ISNUMBER(FIND("QVC",Z4550)),ISNUMBER(FIND("QVC",AL4550))),"QVC",IF(OR(ISNUMBER(FIND("NCO",H4550)),ISNUMBER(FIND("NCO",Y4550))), "NCO", IF(AL4550="consumer","PMD.com",VLOOKUP(LEFT(H4550,2),Tables!$E$1:$F$11,2,FALSE))))</f>
        <v>PMD.com</v>
      </c>
      <c r="C4550">
        <f t="shared" si="213"/>
        <v>51090001</v>
      </c>
      <c r="D4550">
        <f t="shared" si="214"/>
        <v>1</v>
      </c>
      <c r="E4550" t="str">
        <f t="shared" ca="1" si="215"/>
        <v>shifted orders shipped</v>
      </c>
      <c r="F4550" t="s">
        <v>3539</v>
      </c>
      <c r="G4550" t="s">
        <v>335</v>
      </c>
      <c r="H4550" t="s">
        <v>2321</v>
      </c>
      <c r="I4550" s="6">
        <v>44007.495625000003</v>
      </c>
      <c r="J4550" t="s">
        <v>16</v>
      </c>
      <c r="K4550" s="6">
        <v>44013.745127314818</v>
      </c>
      <c r="M4550" t="s">
        <v>10199</v>
      </c>
      <c r="N4550" t="s">
        <v>10200</v>
      </c>
      <c r="O4550" t="s">
        <v>5073</v>
      </c>
      <c r="Q4550" t="s">
        <v>862</v>
      </c>
      <c r="R4550" t="s">
        <v>376</v>
      </c>
      <c r="S4550">
        <v>78520</v>
      </c>
      <c r="T4550" t="s">
        <v>338</v>
      </c>
      <c r="U4550" t="s">
        <v>530</v>
      </c>
      <c r="W4550" t="s">
        <v>10201</v>
      </c>
      <c r="Z4550" t="s">
        <v>10199</v>
      </c>
      <c r="AA4550" t="s">
        <v>10200</v>
      </c>
      <c r="AB4550" t="s">
        <v>5073</v>
      </c>
      <c r="AD4550" t="s">
        <v>862</v>
      </c>
      <c r="AE4550" t="s">
        <v>376</v>
      </c>
      <c r="AF4550">
        <v>78520</v>
      </c>
      <c r="AG4550" t="s">
        <v>338</v>
      </c>
      <c r="AH4550" t="s">
        <v>530</v>
      </c>
      <c r="AJ4550" t="s">
        <v>10201</v>
      </c>
      <c r="AL4550" t="s">
        <v>339</v>
      </c>
      <c r="AM4550">
        <v>1</v>
      </c>
      <c r="AN4550">
        <v>1</v>
      </c>
      <c r="AO4550">
        <v>4885</v>
      </c>
      <c r="AQ4550">
        <v>124202</v>
      </c>
      <c r="AR4550">
        <v>51090001</v>
      </c>
      <c r="AS4550" t="s">
        <v>1986</v>
      </c>
      <c r="AT4550" t="s">
        <v>60</v>
      </c>
      <c r="AW4550" t="s">
        <v>340</v>
      </c>
      <c r="AX4550" t="s">
        <v>340</v>
      </c>
      <c r="AY4550" t="s">
        <v>357</v>
      </c>
      <c r="AZ4550" t="s">
        <v>361</v>
      </c>
      <c r="BY4550" t="s">
        <v>342</v>
      </c>
      <c r="EQ4550">
        <v>250831</v>
      </c>
      <c r="ER4550" t="s">
        <v>2322</v>
      </c>
      <c r="EV4550">
        <v>17273920</v>
      </c>
      <c r="EW4550">
        <v>928</v>
      </c>
      <c r="EX4550">
        <v>212770</v>
      </c>
      <c r="EY4550" t="s">
        <v>10202</v>
      </c>
      <c r="EZ4550">
        <v>1</v>
      </c>
      <c r="FC4550">
        <v>95292</v>
      </c>
      <c r="FD4550" t="s">
        <v>511</v>
      </c>
    </row>
    <row r="4551" spans="1:160" x14ac:dyDescent="0.3">
      <c r="A4551" t="str">
        <f>VLOOKUP(B4551,Table2[],3,FALSE)</f>
        <v>Digital</v>
      </c>
      <c r="B4551" t="str">
        <f>IF(OR(ISNUMBER(FIND("QVC",Z4551)),ISNUMBER(FIND("QVC",AL4551))),"QVC",IF(OR(ISNUMBER(FIND("NCO",H4551)),ISNUMBER(FIND("NCO",Y4551))), "NCO", IF(AL4551="consumer","PMD.com",VLOOKUP(LEFT(H4551,2),Tables!$E$1:$F$11,2,FALSE))))</f>
        <v>PMD.com</v>
      </c>
      <c r="C4551">
        <f t="shared" si="213"/>
        <v>52430001</v>
      </c>
      <c r="D4551">
        <f t="shared" si="214"/>
        <v>1</v>
      </c>
      <c r="E4551" t="str">
        <f t="shared" ca="1" si="215"/>
        <v>shifted orders shipped</v>
      </c>
      <c r="F4551" t="s">
        <v>3539</v>
      </c>
      <c r="G4551" t="s">
        <v>335</v>
      </c>
      <c r="H4551" t="s">
        <v>2321</v>
      </c>
      <c r="I4551" s="6">
        <v>44007.495625000003</v>
      </c>
      <c r="J4551" t="s">
        <v>16</v>
      </c>
      <c r="K4551" s="6">
        <v>44013.745127314818</v>
      </c>
      <c r="M4551" t="s">
        <v>10199</v>
      </c>
      <c r="N4551" t="s">
        <v>10200</v>
      </c>
      <c r="O4551" t="s">
        <v>5073</v>
      </c>
      <c r="Q4551" t="s">
        <v>862</v>
      </c>
      <c r="R4551" t="s">
        <v>376</v>
      </c>
      <c r="S4551">
        <v>78520</v>
      </c>
      <c r="T4551" t="s">
        <v>338</v>
      </c>
      <c r="U4551" t="s">
        <v>530</v>
      </c>
      <c r="W4551" t="s">
        <v>10201</v>
      </c>
      <c r="Z4551" t="s">
        <v>10199</v>
      </c>
      <c r="AA4551" t="s">
        <v>10200</v>
      </c>
      <c r="AB4551" t="s">
        <v>5073</v>
      </c>
      <c r="AD4551" t="s">
        <v>862</v>
      </c>
      <c r="AE4551" t="s">
        <v>376</v>
      </c>
      <c r="AF4551">
        <v>78520</v>
      </c>
      <c r="AG4551" t="s">
        <v>338</v>
      </c>
      <c r="AH4551" t="s">
        <v>530</v>
      </c>
      <c r="AJ4551" t="s">
        <v>10201</v>
      </c>
      <c r="AL4551" t="s">
        <v>339</v>
      </c>
      <c r="AM4551">
        <v>1</v>
      </c>
      <c r="AN4551">
        <v>1</v>
      </c>
      <c r="AO4551">
        <v>12063</v>
      </c>
      <c r="AQ4551">
        <v>127155</v>
      </c>
      <c r="AR4551">
        <v>52430001</v>
      </c>
      <c r="AS4551" t="s">
        <v>927</v>
      </c>
      <c r="AT4551" t="s">
        <v>75</v>
      </c>
      <c r="AW4551" t="s">
        <v>340</v>
      </c>
      <c r="AX4551" t="s">
        <v>340</v>
      </c>
      <c r="AY4551" t="s">
        <v>357</v>
      </c>
      <c r="AZ4551" t="s">
        <v>363</v>
      </c>
      <c r="BY4551" t="s">
        <v>342</v>
      </c>
      <c r="EQ4551">
        <v>249990</v>
      </c>
      <c r="ER4551" t="s">
        <v>2322</v>
      </c>
      <c r="EV4551">
        <v>17273920</v>
      </c>
      <c r="EW4551">
        <v>928</v>
      </c>
      <c r="EX4551">
        <v>212770</v>
      </c>
      <c r="EY4551" t="s">
        <v>10202</v>
      </c>
      <c r="EZ4551">
        <v>1</v>
      </c>
      <c r="FC4551">
        <v>95292</v>
      </c>
      <c r="FD4551" t="s">
        <v>511</v>
      </c>
    </row>
    <row r="4552" spans="1:160" x14ac:dyDescent="0.3">
      <c r="A4552" t="str">
        <f>VLOOKUP(B4552,Table2[],3,FALSE)</f>
        <v>Digital</v>
      </c>
      <c r="B4552" t="str">
        <f>IF(OR(ISNUMBER(FIND("QVC",Z4552)),ISNUMBER(FIND("QVC",AL4552))),"QVC",IF(OR(ISNUMBER(FIND("NCO",H4552)),ISNUMBER(FIND("NCO",Y4552))), "NCO", IF(AL4552="consumer","PMD.com",VLOOKUP(LEFT(H4552,2),Tables!$E$1:$F$11,2,FALSE))))</f>
        <v>PMD.com</v>
      </c>
      <c r="C4552">
        <f t="shared" si="213"/>
        <v>51090061</v>
      </c>
      <c r="D4552">
        <f t="shared" si="214"/>
        <v>1</v>
      </c>
      <c r="E4552" t="str">
        <f t="shared" ca="1" si="215"/>
        <v>shifted orders shipped</v>
      </c>
      <c r="F4552" t="s">
        <v>3539</v>
      </c>
      <c r="G4552" t="s">
        <v>335</v>
      </c>
      <c r="H4552" t="s">
        <v>2305</v>
      </c>
      <c r="I4552" s="6">
        <v>44007.495891203704</v>
      </c>
      <c r="J4552" t="s">
        <v>16</v>
      </c>
      <c r="K4552" s="6">
        <v>44013.745196759257</v>
      </c>
      <c r="M4552" t="s">
        <v>10203</v>
      </c>
      <c r="N4552" t="s">
        <v>10204</v>
      </c>
      <c r="Q4552" t="s">
        <v>1651</v>
      </c>
      <c r="R4552" t="s">
        <v>465</v>
      </c>
      <c r="S4552">
        <v>46077</v>
      </c>
      <c r="T4552" t="s">
        <v>338</v>
      </c>
      <c r="U4552" t="s">
        <v>530</v>
      </c>
      <c r="W4552" t="s">
        <v>10205</v>
      </c>
      <c r="Z4552" t="s">
        <v>10203</v>
      </c>
      <c r="AA4552" t="s">
        <v>10204</v>
      </c>
      <c r="AD4552" t="s">
        <v>1651</v>
      </c>
      <c r="AE4552" t="s">
        <v>465</v>
      </c>
      <c r="AF4552">
        <v>46077</v>
      </c>
      <c r="AG4552" t="s">
        <v>338</v>
      </c>
      <c r="AH4552" t="s">
        <v>530</v>
      </c>
      <c r="AJ4552" t="s">
        <v>10205</v>
      </c>
      <c r="AL4552" t="s">
        <v>339</v>
      </c>
      <c r="AM4552">
        <v>1</v>
      </c>
      <c r="AN4552">
        <v>1</v>
      </c>
      <c r="AO4552">
        <v>8078</v>
      </c>
      <c r="AQ4552">
        <v>124010</v>
      </c>
      <c r="AR4552">
        <v>51090061</v>
      </c>
      <c r="AS4552" t="s">
        <v>1013</v>
      </c>
      <c r="AT4552" t="s">
        <v>122</v>
      </c>
      <c r="AW4552" t="s">
        <v>340</v>
      </c>
      <c r="AX4552" t="s">
        <v>340</v>
      </c>
      <c r="AY4552" t="s">
        <v>357</v>
      </c>
      <c r="AZ4552" t="s">
        <v>363</v>
      </c>
      <c r="BY4552" t="s">
        <v>342</v>
      </c>
      <c r="EQ4552">
        <v>251819</v>
      </c>
      <c r="ER4552" t="s">
        <v>2306</v>
      </c>
      <c r="EV4552">
        <v>17273912</v>
      </c>
      <c r="EW4552">
        <v>928</v>
      </c>
      <c r="EX4552">
        <v>212762</v>
      </c>
      <c r="EY4552" t="s">
        <v>10206</v>
      </c>
      <c r="EZ4552">
        <v>1</v>
      </c>
      <c r="FC4552">
        <v>51090061</v>
      </c>
      <c r="FD4552" t="s">
        <v>122</v>
      </c>
    </row>
    <row r="4553" spans="1:160" x14ac:dyDescent="0.3">
      <c r="A4553" t="str">
        <f>VLOOKUP(B4553,Table2[],3,FALSE)</f>
        <v>Digital</v>
      </c>
      <c r="B4553" t="str">
        <f>IF(OR(ISNUMBER(FIND("QVC",Z4553)),ISNUMBER(FIND("QVC",AL4553))),"QVC",IF(OR(ISNUMBER(FIND("NCO",H4553)),ISNUMBER(FIND("NCO",Y4553))), "NCO", IF(AL4553="consumer","PMD.com",VLOOKUP(LEFT(H4553,2),Tables!$E$1:$F$11,2,FALSE))))</f>
        <v>PMD.com</v>
      </c>
      <c r="C4553">
        <f t="shared" si="213"/>
        <v>53160001</v>
      </c>
      <c r="D4553">
        <f t="shared" si="214"/>
        <v>1</v>
      </c>
      <c r="E4553" t="str">
        <f t="shared" ca="1" si="215"/>
        <v>shifted orders shipped</v>
      </c>
      <c r="F4553" t="s">
        <v>3539</v>
      </c>
      <c r="G4553" t="s">
        <v>335</v>
      </c>
      <c r="H4553" t="s">
        <v>2305</v>
      </c>
      <c r="I4553" s="6">
        <v>44007.495891203704</v>
      </c>
      <c r="J4553" t="s">
        <v>16</v>
      </c>
      <c r="K4553" s="6">
        <v>44013.745196759257</v>
      </c>
      <c r="M4553" t="s">
        <v>10203</v>
      </c>
      <c r="N4553" t="s">
        <v>10204</v>
      </c>
      <c r="Q4553" t="s">
        <v>1651</v>
      </c>
      <c r="R4553" t="s">
        <v>465</v>
      </c>
      <c r="S4553">
        <v>46077</v>
      </c>
      <c r="T4553" t="s">
        <v>338</v>
      </c>
      <c r="U4553" t="s">
        <v>530</v>
      </c>
      <c r="W4553" t="s">
        <v>10205</v>
      </c>
      <c r="Z4553" t="s">
        <v>10203</v>
      </c>
      <c r="AA4553" t="s">
        <v>10204</v>
      </c>
      <c r="AD4553" t="s">
        <v>1651</v>
      </c>
      <c r="AE4553" t="s">
        <v>465</v>
      </c>
      <c r="AF4553">
        <v>46077</v>
      </c>
      <c r="AG4553" t="s">
        <v>338</v>
      </c>
      <c r="AH4553" t="s">
        <v>530</v>
      </c>
      <c r="AJ4553" t="s">
        <v>10205</v>
      </c>
      <c r="AL4553" t="s">
        <v>339</v>
      </c>
      <c r="AM4553">
        <v>1</v>
      </c>
      <c r="AN4553">
        <v>1</v>
      </c>
      <c r="AO4553">
        <v>4322</v>
      </c>
      <c r="AQ4553">
        <v>124007</v>
      </c>
      <c r="AR4553">
        <v>53160001</v>
      </c>
      <c r="AS4553" t="s">
        <v>1895</v>
      </c>
      <c r="AT4553" t="s">
        <v>119</v>
      </c>
      <c r="AW4553" t="s">
        <v>340</v>
      </c>
      <c r="AX4553" t="s">
        <v>340</v>
      </c>
      <c r="AY4553" t="s">
        <v>341</v>
      </c>
      <c r="AZ4553">
        <v>0</v>
      </c>
      <c r="BY4553" t="s">
        <v>342</v>
      </c>
      <c r="EQ4553">
        <v>252959</v>
      </c>
      <c r="ER4553" t="s">
        <v>2306</v>
      </c>
      <c r="EV4553">
        <v>17273912</v>
      </c>
      <c r="EW4553">
        <v>928</v>
      </c>
      <c r="EX4553">
        <v>212762</v>
      </c>
      <c r="EY4553" t="s">
        <v>10206</v>
      </c>
      <c r="EZ4553">
        <v>1</v>
      </c>
      <c r="FC4553">
        <v>53160001</v>
      </c>
      <c r="FD4553" t="s">
        <v>119</v>
      </c>
    </row>
    <row r="4554" spans="1:160" x14ac:dyDescent="0.3">
      <c r="A4554" t="str">
        <f>VLOOKUP(B4554,Table2[],3,FALSE)</f>
        <v>Digital</v>
      </c>
      <c r="B4554" t="str">
        <f>IF(OR(ISNUMBER(FIND("QVC",Z4554)),ISNUMBER(FIND("QVC",AL4554))),"QVC",IF(OR(ISNUMBER(FIND("NCO",H4554)),ISNUMBER(FIND("NCO",Y4554))), "NCO", IF(AL4554="consumer","PMD.com",VLOOKUP(LEFT(H4554,2),Tables!$E$1:$F$11,2,FALSE))))</f>
        <v>PMD.com</v>
      </c>
      <c r="C4554">
        <f t="shared" si="213"/>
        <v>53490001</v>
      </c>
      <c r="D4554">
        <f t="shared" si="214"/>
        <v>1</v>
      </c>
      <c r="E4554" t="str">
        <f t="shared" ca="1" si="215"/>
        <v>MTD orders shipped</v>
      </c>
      <c r="F4554" t="s">
        <v>3539</v>
      </c>
      <c r="G4554" t="s">
        <v>335</v>
      </c>
      <c r="H4554" t="s">
        <v>10207</v>
      </c>
      <c r="I4554" s="6">
        <v>44013.427164351851</v>
      </c>
      <c r="J4554" t="s">
        <v>16</v>
      </c>
      <c r="K4554" s="6">
        <v>44013.745370370372</v>
      </c>
      <c r="M4554" t="s">
        <v>860</v>
      </c>
      <c r="N4554" t="s">
        <v>876</v>
      </c>
      <c r="O4554" t="s">
        <v>901</v>
      </c>
      <c r="Q4554" t="s">
        <v>369</v>
      </c>
      <c r="R4554" t="s">
        <v>370</v>
      </c>
      <c r="S4554" t="s">
        <v>877</v>
      </c>
      <c r="T4554" t="s">
        <v>338</v>
      </c>
      <c r="U4554" t="s">
        <v>530</v>
      </c>
      <c r="W4554" t="s">
        <v>861</v>
      </c>
      <c r="Z4554" t="s">
        <v>860</v>
      </c>
      <c r="AA4554" t="s">
        <v>876</v>
      </c>
      <c r="AB4554" t="s">
        <v>901</v>
      </c>
      <c r="AD4554" t="s">
        <v>369</v>
      </c>
      <c r="AE4554" t="s">
        <v>370</v>
      </c>
      <c r="AF4554" t="s">
        <v>877</v>
      </c>
      <c r="AG4554" t="s">
        <v>338</v>
      </c>
      <c r="AH4554" t="s">
        <v>530</v>
      </c>
      <c r="AJ4554" t="s">
        <v>861</v>
      </c>
      <c r="AL4554" t="s">
        <v>339</v>
      </c>
      <c r="AM4554">
        <v>1</v>
      </c>
      <c r="AN4554">
        <v>1</v>
      </c>
      <c r="AO4554">
        <v>15533</v>
      </c>
      <c r="AQ4554">
        <v>126899</v>
      </c>
      <c r="AR4554">
        <v>53490001</v>
      </c>
      <c r="AS4554" t="s">
        <v>1709</v>
      </c>
      <c r="AT4554" t="s">
        <v>56</v>
      </c>
      <c r="AW4554" t="s">
        <v>343</v>
      </c>
      <c r="BY4554" t="s">
        <v>342</v>
      </c>
      <c r="EQ4554">
        <v>253176</v>
      </c>
      <c r="ER4554" t="s">
        <v>10208</v>
      </c>
      <c r="EV4554">
        <v>17289155</v>
      </c>
      <c r="EW4554">
        <v>928</v>
      </c>
      <c r="EX4554">
        <v>221305</v>
      </c>
      <c r="EY4554" t="s">
        <v>10209</v>
      </c>
      <c r="EZ4554">
        <v>1</v>
      </c>
      <c r="FC4554">
        <v>95326</v>
      </c>
      <c r="FD4554" t="s">
        <v>391</v>
      </c>
    </row>
    <row r="4555" spans="1:160" x14ac:dyDescent="0.3">
      <c r="A4555" t="str">
        <f>VLOOKUP(B4555,Table2[],3,FALSE)</f>
        <v>Digital</v>
      </c>
      <c r="B4555" t="str">
        <f>IF(OR(ISNUMBER(FIND("QVC",Z4555)),ISNUMBER(FIND("QVC",AL4555))),"QVC",IF(OR(ISNUMBER(FIND("NCO",H4555)),ISNUMBER(FIND("NCO",Y4555))), "NCO", IF(AL4555="consumer","PMD.com",VLOOKUP(LEFT(H4555,2),Tables!$E$1:$F$11,2,FALSE))))</f>
        <v>PMD.com</v>
      </c>
      <c r="C4555">
        <f t="shared" si="213"/>
        <v>54000001</v>
      </c>
      <c r="D4555">
        <f t="shared" si="214"/>
        <v>1</v>
      </c>
      <c r="E4555" t="str">
        <f t="shared" ca="1" si="215"/>
        <v>MTD orders shipped</v>
      </c>
      <c r="F4555" t="s">
        <v>3539</v>
      </c>
      <c r="G4555" t="s">
        <v>335</v>
      </c>
      <c r="H4555" t="s">
        <v>10207</v>
      </c>
      <c r="I4555" s="6">
        <v>44013.427164351851</v>
      </c>
      <c r="J4555" t="s">
        <v>16</v>
      </c>
      <c r="K4555" s="6">
        <v>44013.745370370372</v>
      </c>
      <c r="M4555" t="s">
        <v>860</v>
      </c>
      <c r="N4555" t="s">
        <v>876</v>
      </c>
      <c r="O4555" t="s">
        <v>901</v>
      </c>
      <c r="Q4555" t="s">
        <v>369</v>
      </c>
      <c r="R4555" t="s">
        <v>370</v>
      </c>
      <c r="S4555" t="s">
        <v>877</v>
      </c>
      <c r="T4555" t="s">
        <v>338</v>
      </c>
      <c r="U4555" t="s">
        <v>530</v>
      </c>
      <c r="W4555" t="s">
        <v>861</v>
      </c>
      <c r="Z4555" t="s">
        <v>860</v>
      </c>
      <c r="AA4555" t="s">
        <v>876</v>
      </c>
      <c r="AB4555" t="s">
        <v>901</v>
      </c>
      <c r="AD4555" t="s">
        <v>369</v>
      </c>
      <c r="AE4555" t="s">
        <v>370</v>
      </c>
      <c r="AF4555" t="s">
        <v>877</v>
      </c>
      <c r="AG4555" t="s">
        <v>338</v>
      </c>
      <c r="AH4555" t="s">
        <v>530</v>
      </c>
      <c r="AJ4555" t="s">
        <v>861</v>
      </c>
      <c r="AL4555" t="s">
        <v>339</v>
      </c>
      <c r="AM4555">
        <v>1</v>
      </c>
      <c r="AN4555">
        <v>1</v>
      </c>
      <c r="AO4555">
        <v>8182</v>
      </c>
      <c r="AQ4555">
        <v>124475</v>
      </c>
      <c r="AR4555">
        <v>54000001</v>
      </c>
      <c r="AS4555" t="s">
        <v>1251</v>
      </c>
      <c r="AT4555" t="s">
        <v>84</v>
      </c>
      <c r="AW4555" t="s">
        <v>343</v>
      </c>
      <c r="BY4555" t="s">
        <v>342</v>
      </c>
      <c r="EQ4555">
        <v>247294</v>
      </c>
      <c r="ER4555" t="s">
        <v>10208</v>
      </c>
      <c r="EV4555">
        <v>17289155</v>
      </c>
      <c r="EW4555">
        <v>928</v>
      </c>
      <c r="EX4555">
        <v>221305</v>
      </c>
      <c r="EY4555" t="s">
        <v>10209</v>
      </c>
      <c r="EZ4555">
        <v>1</v>
      </c>
      <c r="FC4555">
        <v>95326</v>
      </c>
      <c r="FD4555" t="s">
        <v>391</v>
      </c>
    </row>
    <row r="4556" spans="1:160" x14ac:dyDescent="0.3">
      <c r="A4556" t="str">
        <f>VLOOKUP(B4556,Table2[],3,FALSE)</f>
        <v>Digital</v>
      </c>
      <c r="B4556" t="str">
        <f>IF(OR(ISNUMBER(FIND("QVC",Z4556)),ISNUMBER(FIND("QVC",AL4556))),"QVC",IF(OR(ISNUMBER(FIND("NCO",H4556)),ISNUMBER(FIND("NCO",Y4556))), "NCO", IF(AL4556="consumer","PMD.com",VLOOKUP(LEFT(H4556,2),Tables!$E$1:$F$11,2,FALSE))))</f>
        <v>PMD.com</v>
      </c>
      <c r="C4556">
        <f t="shared" ref="C4556:C4619" si="216">AR4556</f>
        <v>52430001</v>
      </c>
      <c r="D4556">
        <f t="shared" ref="D4556:D4619" si="217">AN4556</f>
        <v>1</v>
      </c>
      <c r="E4556" t="str">
        <f t="shared" ca="1" si="215"/>
        <v>MTD orders shipped</v>
      </c>
      <c r="F4556" t="s">
        <v>3539</v>
      </c>
      <c r="G4556" t="s">
        <v>335</v>
      </c>
      <c r="H4556" t="s">
        <v>10207</v>
      </c>
      <c r="I4556" s="6">
        <v>44013.427164351851</v>
      </c>
      <c r="J4556" t="s">
        <v>16</v>
      </c>
      <c r="K4556" s="6">
        <v>44013.745370370372</v>
      </c>
      <c r="M4556" t="s">
        <v>860</v>
      </c>
      <c r="N4556" t="s">
        <v>876</v>
      </c>
      <c r="O4556" t="s">
        <v>901</v>
      </c>
      <c r="Q4556" t="s">
        <v>369</v>
      </c>
      <c r="R4556" t="s">
        <v>370</v>
      </c>
      <c r="S4556" t="s">
        <v>877</v>
      </c>
      <c r="T4556" t="s">
        <v>338</v>
      </c>
      <c r="U4556" t="s">
        <v>530</v>
      </c>
      <c r="W4556" t="s">
        <v>861</v>
      </c>
      <c r="Z4556" t="s">
        <v>860</v>
      </c>
      <c r="AA4556" t="s">
        <v>876</v>
      </c>
      <c r="AB4556" t="s">
        <v>901</v>
      </c>
      <c r="AD4556" t="s">
        <v>369</v>
      </c>
      <c r="AE4556" t="s">
        <v>370</v>
      </c>
      <c r="AF4556" t="s">
        <v>877</v>
      </c>
      <c r="AG4556" t="s">
        <v>338</v>
      </c>
      <c r="AH4556" t="s">
        <v>530</v>
      </c>
      <c r="AJ4556" t="s">
        <v>861</v>
      </c>
      <c r="AL4556" t="s">
        <v>339</v>
      </c>
      <c r="AM4556">
        <v>1</v>
      </c>
      <c r="AN4556">
        <v>1</v>
      </c>
      <c r="AO4556">
        <v>12063</v>
      </c>
      <c r="AQ4556">
        <v>127155</v>
      </c>
      <c r="AR4556">
        <v>52430001</v>
      </c>
      <c r="AS4556" t="s">
        <v>927</v>
      </c>
      <c r="AT4556" t="s">
        <v>75</v>
      </c>
      <c r="AW4556" t="s">
        <v>340</v>
      </c>
      <c r="AX4556" t="s">
        <v>340</v>
      </c>
      <c r="AY4556" t="s">
        <v>357</v>
      </c>
      <c r="AZ4556" t="s">
        <v>363</v>
      </c>
      <c r="BY4556" t="s">
        <v>342</v>
      </c>
      <c r="EQ4556">
        <v>249990</v>
      </c>
      <c r="ER4556" t="s">
        <v>10208</v>
      </c>
      <c r="EV4556">
        <v>17289155</v>
      </c>
      <c r="EW4556">
        <v>928</v>
      </c>
      <c r="EX4556">
        <v>221305</v>
      </c>
      <c r="EY4556" t="s">
        <v>10209</v>
      </c>
      <c r="EZ4556">
        <v>1</v>
      </c>
      <c r="FC4556">
        <v>95385</v>
      </c>
      <c r="FD4556" t="s">
        <v>3531</v>
      </c>
    </row>
    <row r="4557" spans="1:160" x14ac:dyDescent="0.3">
      <c r="A4557" t="str">
        <f>VLOOKUP(B4557,Table2[],3,FALSE)</f>
        <v>Digital</v>
      </c>
      <c r="B4557" t="str">
        <f>IF(OR(ISNUMBER(FIND("QVC",Z4557)),ISNUMBER(FIND("QVC",AL4557))),"QVC",IF(OR(ISNUMBER(FIND("NCO",H4557)),ISNUMBER(FIND("NCO",Y4557))), "NCO", IF(AL4557="consumer","PMD.com",VLOOKUP(LEFT(H4557,2),Tables!$E$1:$F$11,2,FALSE))))</f>
        <v>PMD.com</v>
      </c>
      <c r="C4557">
        <f t="shared" si="216"/>
        <v>7659</v>
      </c>
      <c r="D4557">
        <f t="shared" si="217"/>
        <v>1</v>
      </c>
      <c r="E4557" t="str">
        <f t="shared" ca="1" si="215"/>
        <v>MTD orders shipped</v>
      </c>
      <c r="F4557" t="s">
        <v>3539</v>
      </c>
      <c r="G4557" t="s">
        <v>335</v>
      </c>
      <c r="H4557" t="s">
        <v>10207</v>
      </c>
      <c r="I4557" s="6">
        <v>44013.427164351851</v>
      </c>
      <c r="J4557" t="s">
        <v>16</v>
      </c>
      <c r="K4557" s="6">
        <v>44013.745370370372</v>
      </c>
      <c r="M4557" t="s">
        <v>860</v>
      </c>
      <c r="N4557" t="s">
        <v>876</v>
      </c>
      <c r="O4557" t="s">
        <v>901</v>
      </c>
      <c r="Q4557" t="s">
        <v>369</v>
      </c>
      <c r="R4557" t="s">
        <v>370</v>
      </c>
      <c r="S4557" t="s">
        <v>877</v>
      </c>
      <c r="T4557" t="s">
        <v>338</v>
      </c>
      <c r="U4557" t="s">
        <v>530</v>
      </c>
      <c r="W4557" t="s">
        <v>861</v>
      </c>
      <c r="Z4557" t="s">
        <v>860</v>
      </c>
      <c r="AA4557" t="s">
        <v>876</v>
      </c>
      <c r="AB4557" t="s">
        <v>901</v>
      </c>
      <c r="AD4557" t="s">
        <v>369</v>
      </c>
      <c r="AE4557" t="s">
        <v>370</v>
      </c>
      <c r="AF4557" t="s">
        <v>877</v>
      </c>
      <c r="AG4557" t="s">
        <v>338</v>
      </c>
      <c r="AH4557" t="s">
        <v>530</v>
      </c>
      <c r="AJ4557" t="s">
        <v>861</v>
      </c>
      <c r="AL4557" t="s">
        <v>339</v>
      </c>
      <c r="AM4557">
        <v>1</v>
      </c>
      <c r="AN4557">
        <v>1</v>
      </c>
      <c r="AO4557">
        <v>4325</v>
      </c>
      <c r="AQ4557">
        <v>127796</v>
      </c>
      <c r="AR4557">
        <v>7659</v>
      </c>
      <c r="AS4557" t="s">
        <v>1085</v>
      </c>
      <c r="AT4557" t="s">
        <v>1086</v>
      </c>
      <c r="BY4557" t="s">
        <v>342</v>
      </c>
      <c r="EQ4557">
        <v>252890</v>
      </c>
      <c r="ER4557" t="s">
        <v>10208</v>
      </c>
      <c r="EV4557">
        <v>17289155</v>
      </c>
      <c r="EW4557">
        <v>928</v>
      </c>
      <c r="EX4557">
        <v>221305</v>
      </c>
      <c r="EY4557" t="s">
        <v>10209</v>
      </c>
      <c r="EZ4557">
        <v>1</v>
      </c>
      <c r="FC4557">
        <v>7659</v>
      </c>
      <c r="FD4557" t="s">
        <v>1086</v>
      </c>
    </row>
    <row r="4558" spans="1:160" x14ac:dyDescent="0.3">
      <c r="A4558" t="str">
        <f>VLOOKUP(B4558,Table2[],3,FALSE)</f>
        <v>Digital</v>
      </c>
      <c r="B4558" t="str">
        <f>IF(OR(ISNUMBER(FIND("QVC",Z4558)),ISNUMBER(FIND("QVC",AL4558))),"QVC",IF(OR(ISNUMBER(FIND("NCO",H4558)),ISNUMBER(FIND("NCO",Y4558))), "NCO", IF(AL4558="consumer","PMD.com",VLOOKUP(LEFT(H4558,2),Tables!$E$1:$F$11,2,FALSE))))</f>
        <v>PMD.com</v>
      </c>
      <c r="C4558">
        <f t="shared" si="216"/>
        <v>53920001</v>
      </c>
      <c r="D4558">
        <f t="shared" si="217"/>
        <v>1</v>
      </c>
      <c r="E4558" t="str">
        <f t="shared" ca="1" si="215"/>
        <v>MTD orders shipped</v>
      </c>
      <c r="F4558" t="s">
        <v>3539</v>
      </c>
      <c r="G4558" t="s">
        <v>335</v>
      </c>
      <c r="H4558" t="s">
        <v>10207</v>
      </c>
      <c r="I4558" s="6">
        <v>44013.427164351851</v>
      </c>
      <c r="J4558" t="s">
        <v>16</v>
      </c>
      <c r="K4558" s="6">
        <v>44013.745370370372</v>
      </c>
      <c r="M4558" t="s">
        <v>860</v>
      </c>
      <c r="N4558" t="s">
        <v>876</v>
      </c>
      <c r="O4558" t="s">
        <v>901</v>
      </c>
      <c r="Q4558" t="s">
        <v>369</v>
      </c>
      <c r="R4558" t="s">
        <v>370</v>
      </c>
      <c r="S4558" t="s">
        <v>877</v>
      </c>
      <c r="T4558" t="s">
        <v>338</v>
      </c>
      <c r="U4558" t="s">
        <v>530</v>
      </c>
      <c r="W4558" t="s">
        <v>861</v>
      </c>
      <c r="Z4558" t="s">
        <v>860</v>
      </c>
      <c r="AA4558" t="s">
        <v>876</v>
      </c>
      <c r="AB4558" t="s">
        <v>901</v>
      </c>
      <c r="AD4558" t="s">
        <v>369</v>
      </c>
      <c r="AE4558" t="s">
        <v>370</v>
      </c>
      <c r="AF4558" t="s">
        <v>877</v>
      </c>
      <c r="AG4558" t="s">
        <v>338</v>
      </c>
      <c r="AH4558" t="s">
        <v>530</v>
      </c>
      <c r="AJ4558" t="s">
        <v>861</v>
      </c>
      <c r="AL4558" t="s">
        <v>339</v>
      </c>
      <c r="AM4558">
        <v>1</v>
      </c>
      <c r="AN4558">
        <v>1</v>
      </c>
      <c r="AO4558">
        <v>14899</v>
      </c>
      <c r="AQ4558">
        <v>124468</v>
      </c>
      <c r="AR4558">
        <v>53920001</v>
      </c>
      <c r="AS4558" t="s">
        <v>42</v>
      </c>
      <c r="AT4558" t="s">
        <v>40</v>
      </c>
      <c r="AW4558" t="s">
        <v>343</v>
      </c>
      <c r="BY4558" t="s">
        <v>342</v>
      </c>
      <c r="EQ4558">
        <v>247476</v>
      </c>
      <c r="ER4558" t="s">
        <v>10208</v>
      </c>
      <c r="EV4558">
        <v>17289155</v>
      </c>
      <c r="EW4558">
        <v>928</v>
      </c>
      <c r="EX4558">
        <v>221305</v>
      </c>
      <c r="EY4558" t="s">
        <v>10209</v>
      </c>
      <c r="EZ4558">
        <v>1</v>
      </c>
      <c r="FC4558">
        <v>95385</v>
      </c>
      <c r="FD4558" t="s">
        <v>3531</v>
      </c>
    </row>
    <row r="4559" spans="1:160" x14ac:dyDescent="0.3">
      <c r="A4559" t="str">
        <f>VLOOKUP(B4559,Table2[],3,FALSE)</f>
        <v>Digital</v>
      </c>
      <c r="B4559" t="str">
        <f>IF(OR(ISNUMBER(FIND("QVC",Z4559)),ISNUMBER(FIND("QVC",AL4559))),"QVC",IF(OR(ISNUMBER(FIND("NCO",H4559)),ISNUMBER(FIND("NCO",Y4559))), "NCO", IF(AL4559="consumer","PMD.com",VLOOKUP(LEFT(H4559,2),Tables!$E$1:$F$11,2,FALSE))))</f>
        <v>PMD.com</v>
      </c>
      <c r="C4559">
        <f t="shared" si="216"/>
        <v>7660</v>
      </c>
      <c r="D4559">
        <f t="shared" si="217"/>
        <v>1</v>
      </c>
      <c r="E4559" t="str">
        <f t="shared" ca="1" si="215"/>
        <v>MTD orders shipped</v>
      </c>
      <c r="F4559" t="s">
        <v>3539</v>
      </c>
      <c r="G4559" t="s">
        <v>335</v>
      </c>
      <c r="H4559" t="s">
        <v>10207</v>
      </c>
      <c r="I4559" s="6">
        <v>44013.427164351851</v>
      </c>
      <c r="J4559" t="s">
        <v>16</v>
      </c>
      <c r="K4559" s="6">
        <v>44013.745370370372</v>
      </c>
      <c r="M4559" t="s">
        <v>860</v>
      </c>
      <c r="N4559" t="s">
        <v>876</v>
      </c>
      <c r="O4559" t="s">
        <v>901</v>
      </c>
      <c r="Q4559" t="s">
        <v>369</v>
      </c>
      <c r="R4559" t="s">
        <v>370</v>
      </c>
      <c r="S4559" t="s">
        <v>877</v>
      </c>
      <c r="T4559" t="s">
        <v>338</v>
      </c>
      <c r="U4559" t="s">
        <v>530</v>
      </c>
      <c r="W4559" t="s">
        <v>861</v>
      </c>
      <c r="Z4559" t="s">
        <v>860</v>
      </c>
      <c r="AA4559" t="s">
        <v>876</v>
      </c>
      <c r="AB4559" t="s">
        <v>901</v>
      </c>
      <c r="AD4559" t="s">
        <v>369</v>
      </c>
      <c r="AE4559" t="s">
        <v>370</v>
      </c>
      <c r="AF4559" t="s">
        <v>877</v>
      </c>
      <c r="AG4559" t="s">
        <v>338</v>
      </c>
      <c r="AH4559" t="s">
        <v>530</v>
      </c>
      <c r="AJ4559" t="s">
        <v>861</v>
      </c>
      <c r="AL4559" t="s">
        <v>339</v>
      </c>
      <c r="AM4559">
        <v>1</v>
      </c>
      <c r="AN4559">
        <v>1</v>
      </c>
      <c r="AO4559">
        <v>11858</v>
      </c>
      <c r="AQ4559">
        <v>124798</v>
      </c>
      <c r="AR4559">
        <v>7660</v>
      </c>
      <c r="AS4559" t="s">
        <v>2085</v>
      </c>
      <c r="AT4559" t="s">
        <v>38</v>
      </c>
      <c r="AW4559" t="s">
        <v>343</v>
      </c>
      <c r="BY4559" t="s">
        <v>342</v>
      </c>
      <c r="EQ4559">
        <v>251455</v>
      </c>
      <c r="ER4559" t="s">
        <v>10208</v>
      </c>
      <c r="EV4559">
        <v>17289155</v>
      </c>
      <c r="EW4559">
        <v>928</v>
      </c>
      <c r="EX4559">
        <v>221305</v>
      </c>
      <c r="EY4559" t="s">
        <v>10209</v>
      </c>
      <c r="EZ4559">
        <v>1</v>
      </c>
      <c r="FC4559">
        <v>95326</v>
      </c>
      <c r="FD4559" t="s">
        <v>391</v>
      </c>
    </row>
    <row r="4560" spans="1:160" x14ac:dyDescent="0.3">
      <c r="A4560" t="str">
        <f>VLOOKUP(B4560,Table2[],3,FALSE)</f>
        <v>Digital</v>
      </c>
      <c r="B4560" t="str">
        <f>IF(OR(ISNUMBER(FIND("QVC",Z4560)),ISNUMBER(FIND("QVC",AL4560))),"QVC",IF(OR(ISNUMBER(FIND("NCO",H4560)),ISNUMBER(FIND("NCO",Y4560))), "NCO", IF(AL4560="consumer","PMD.com",VLOOKUP(LEFT(H4560,2),Tables!$E$1:$F$11,2,FALSE))))</f>
        <v>PMD.com</v>
      </c>
      <c r="C4560">
        <f t="shared" si="216"/>
        <v>5341030</v>
      </c>
      <c r="D4560">
        <f t="shared" si="217"/>
        <v>1</v>
      </c>
      <c r="E4560" t="str">
        <f t="shared" ca="1" si="215"/>
        <v>MTD orders shipped</v>
      </c>
      <c r="F4560" t="s">
        <v>3539</v>
      </c>
      <c r="G4560" t="s">
        <v>335</v>
      </c>
      <c r="H4560" t="s">
        <v>10207</v>
      </c>
      <c r="I4560" s="6">
        <v>44013.427164351851</v>
      </c>
      <c r="J4560" t="s">
        <v>16</v>
      </c>
      <c r="K4560" s="6">
        <v>44013.745370370372</v>
      </c>
      <c r="M4560" t="s">
        <v>860</v>
      </c>
      <c r="N4560" t="s">
        <v>876</v>
      </c>
      <c r="O4560" t="s">
        <v>901</v>
      </c>
      <c r="Q4560" t="s">
        <v>369</v>
      </c>
      <c r="R4560" t="s">
        <v>370</v>
      </c>
      <c r="S4560" t="s">
        <v>877</v>
      </c>
      <c r="T4560" t="s">
        <v>338</v>
      </c>
      <c r="U4560" t="s">
        <v>530</v>
      </c>
      <c r="W4560" t="s">
        <v>861</v>
      </c>
      <c r="Z4560" t="s">
        <v>860</v>
      </c>
      <c r="AA4560" t="s">
        <v>876</v>
      </c>
      <c r="AB4560" t="s">
        <v>901</v>
      </c>
      <c r="AD4560" t="s">
        <v>369</v>
      </c>
      <c r="AE4560" t="s">
        <v>370</v>
      </c>
      <c r="AF4560" t="s">
        <v>877</v>
      </c>
      <c r="AG4560" t="s">
        <v>338</v>
      </c>
      <c r="AH4560" t="s">
        <v>530</v>
      </c>
      <c r="AJ4560" t="s">
        <v>861</v>
      </c>
      <c r="AL4560" t="s">
        <v>339</v>
      </c>
      <c r="AM4560">
        <v>1</v>
      </c>
      <c r="AN4560">
        <v>1</v>
      </c>
      <c r="AO4560">
        <v>12859</v>
      </c>
      <c r="AQ4560">
        <v>124642</v>
      </c>
      <c r="AR4560">
        <v>5341030</v>
      </c>
      <c r="AS4560" t="s">
        <v>925</v>
      </c>
      <c r="AT4560" t="s">
        <v>926</v>
      </c>
      <c r="AW4560" t="s">
        <v>366</v>
      </c>
      <c r="AX4560" t="s">
        <v>366</v>
      </c>
      <c r="AY4560" t="s">
        <v>345</v>
      </c>
      <c r="AZ4560" t="s">
        <v>346</v>
      </c>
      <c r="BY4560" t="s">
        <v>342</v>
      </c>
      <c r="EQ4560">
        <v>243275</v>
      </c>
      <c r="ER4560" t="s">
        <v>10208</v>
      </c>
      <c r="EV4560">
        <v>17289155</v>
      </c>
      <c r="EW4560">
        <v>928</v>
      </c>
      <c r="EX4560">
        <v>221305</v>
      </c>
      <c r="EY4560" t="s">
        <v>10209</v>
      </c>
      <c r="EZ4560">
        <v>1</v>
      </c>
      <c r="FC4560">
        <v>95385</v>
      </c>
      <c r="FD4560" t="s">
        <v>3531</v>
      </c>
    </row>
    <row r="4561" spans="1:160" x14ac:dyDescent="0.3">
      <c r="A4561" t="str">
        <f>VLOOKUP(B4561,Table2[],3,FALSE)</f>
        <v>Digital</v>
      </c>
      <c r="B4561" t="str">
        <f>IF(OR(ISNUMBER(FIND("QVC",Z4561)),ISNUMBER(FIND("QVC",AL4561))),"QVC",IF(OR(ISNUMBER(FIND("NCO",H4561)),ISNUMBER(FIND("NCO",Y4561))), "NCO", IF(AL4561="consumer","PMD.com",VLOOKUP(LEFT(H4561,2),Tables!$E$1:$F$11,2,FALSE))))</f>
        <v>PMD.com</v>
      </c>
      <c r="C4561">
        <f t="shared" si="216"/>
        <v>51090030</v>
      </c>
      <c r="D4561">
        <f t="shared" si="217"/>
        <v>1</v>
      </c>
      <c r="E4561" t="str">
        <f t="shared" ca="1" si="215"/>
        <v>MTD orders shipped</v>
      </c>
      <c r="F4561" t="s">
        <v>3539</v>
      </c>
      <c r="G4561" t="s">
        <v>335</v>
      </c>
      <c r="H4561" t="s">
        <v>10207</v>
      </c>
      <c r="I4561" s="6">
        <v>44013.427164351851</v>
      </c>
      <c r="J4561" t="s">
        <v>16</v>
      </c>
      <c r="K4561" s="6">
        <v>44013.745370370372</v>
      </c>
      <c r="M4561" t="s">
        <v>860</v>
      </c>
      <c r="N4561" t="s">
        <v>876</v>
      </c>
      <c r="O4561" t="s">
        <v>901</v>
      </c>
      <c r="Q4561" t="s">
        <v>369</v>
      </c>
      <c r="R4561" t="s">
        <v>370</v>
      </c>
      <c r="S4561" t="s">
        <v>877</v>
      </c>
      <c r="T4561" t="s">
        <v>338</v>
      </c>
      <c r="U4561" t="s">
        <v>530</v>
      </c>
      <c r="W4561" t="s">
        <v>861</v>
      </c>
      <c r="Z4561" t="s">
        <v>860</v>
      </c>
      <c r="AA4561" t="s">
        <v>876</v>
      </c>
      <c r="AB4561" t="s">
        <v>901</v>
      </c>
      <c r="AD4561" t="s">
        <v>369</v>
      </c>
      <c r="AE4561" t="s">
        <v>370</v>
      </c>
      <c r="AF4561" t="s">
        <v>877</v>
      </c>
      <c r="AG4561" t="s">
        <v>338</v>
      </c>
      <c r="AH4561" t="s">
        <v>530</v>
      </c>
      <c r="AJ4561" t="s">
        <v>861</v>
      </c>
      <c r="AL4561" t="s">
        <v>339</v>
      </c>
      <c r="AM4561">
        <v>1</v>
      </c>
      <c r="AN4561">
        <v>1</v>
      </c>
      <c r="AO4561">
        <v>6688</v>
      </c>
      <c r="AQ4561">
        <v>125960</v>
      </c>
      <c r="AR4561">
        <v>51090030</v>
      </c>
      <c r="AS4561" t="s">
        <v>3043</v>
      </c>
      <c r="AT4561" t="s">
        <v>628</v>
      </c>
      <c r="AW4561" t="s">
        <v>343</v>
      </c>
      <c r="BY4561" t="s">
        <v>342</v>
      </c>
      <c r="BZ4561" t="b">
        <v>0</v>
      </c>
      <c r="EQ4561">
        <v>243047</v>
      </c>
      <c r="ER4561" t="s">
        <v>10208</v>
      </c>
      <c r="EV4561">
        <v>17289155</v>
      </c>
      <c r="EW4561">
        <v>928</v>
      </c>
      <c r="EX4561">
        <v>221305</v>
      </c>
      <c r="EY4561" t="s">
        <v>10209</v>
      </c>
      <c r="EZ4561">
        <v>1</v>
      </c>
      <c r="FC4561">
        <v>95385</v>
      </c>
      <c r="FD4561" t="s">
        <v>3531</v>
      </c>
    </row>
    <row r="4562" spans="1:160" x14ac:dyDescent="0.3">
      <c r="A4562" t="str">
        <f>VLOOKUP(B4562,Table2[],3,FALSE)</f>
        <v>Digital</v>
      </c>
      <c r="B4562" t="str">
        <f>IF(OR(ISNUMBER(FIND("QVC",Z4562)),ISNUMBER(FIND("QVC",AL4562))),"QVC",IF(OR(ISNUMBER(FIND("NCO",H4562)),ISNUMBER(FIND("NCO",Y4562))), "NCO", IF(AL4562="consumer","PMD.com",VLOOKUP(LEFT(H4562,2),Tables!$E$1:$F$11,2,FALSE))))</f>
        <v>PMD.com</v>
      </c>
      <c r="C4562">
        <f t="shared" si="216"/>
        <v>52430001</v>
      </c>
      <c r="D4562">
        <f t="shared" si="217"/>
        <v>1</v>
      </c>
      <c r="E4562" t="str">
        <f t="shared" ca="1" si="215"/>
        <v>shifted orders shipped</v>
      </c>
      <c r="F4562" t="s">
        <v>3539</v>
      </c>
      <c r="G4562" t="s">
        <v>335</v>
      </c>
      <c r="H4562" t="s">
        <v>2311</v>
      </c>
      <c r="I4562" s="6">
        <v>44007.495798611111</v>
      </c>
      <c r="J4562" t="s">
        <v>16</v>
      </c>
      <c r="K4562" s="6">
        <v>44013.745451388888</v>
      </c>
      <c r="M4562" t="s">
        <v>10210</v>
      </c>
      <c r="N4562" t="s">
        <v>10211</v>
      </c>
      <c r="Q4562" t="s">
        <v>862</v>
      </c>
      <c r="R4562" t="s">
        <v>376</v>
      </c>
      <c r="S4562">
        <v>78521</v>
      </c>
      <c r="T4562" t="s">
        <v>338</v>
      </c>
      <c r="U4562" t="s">
        <v>530</v>
      </c>
      <c r="W4562" t="s">
        <v>10212</v>
      </c>
      <c r="Z4562" t="s">
        <v>10210</v>
      </c>
      <c r="AA4562" t="s">
        <v>10211</v>
      </c>
      <c r="AD4562" t="s">
        <v>862</v>
      </c>
      <c r="AE4562" t="s">
        <v>376</v>
      </c>
      <c r="AF4562">
        <v>78521</v>
      </c>
      <c r="AG4562" t="s">
        <v>338</v>
      </c>
      <c r="AH4562" t="s">
        <v>530</v>
      </c>
      <c r="AJ4562" t="s">
        <v>10212</v>
      </c>
      <c r="AL4562" t="s">
        <v>339</v>
      </c>
      <c r="AM4562">
        <v>1</v>
      </c>
      <c r="AN4562">
        <v>1</v>
      </c>
      <c r="AO4562">
        <v>12063</v>
      </c>
      <c r="AQ4562">
        <v>127155</v>
      </c>
      <c r="AR4562">
        <v>52430001</v>
      </c>
      <c r="AS4562" t="s">
        <v>927</v>
      </c>
      <c r="AT4562" t="s">
        <v>75</v>
      </c>
      <c r="AW4562" t="s">
        <v>340</v>
      </c>
      <c r="AX4562" t="s">
        <v>340</v>
      </c>
      <c r="AY4562" t="s">
        <v>357</v>
      </c>
      <c r="AZ4562" t="s">
        <v>363</v>
      </c>
      <c r="BY4562" t="s">
        <v>342</v>
      </c>
      <c r="EQ4562">
        <v>249990</v>
      </c>
      <c r="ER4562" t="s">
        <v>2312</v>
      </c>
      <c r="EV4562">
        <v>17273915</v>
      </c>
      <c r="EW4562">
        <v>928</v>
      </c>
      <c r="EX4562">
        <v>212765</v>
      </c>
      <c r="EY4562" t="s">
        <v>10213</v>
      </c>
      <c r="EZ4562">
        <v>1</v>
      </c>
      <c r="FC4562">
        <v>95292</v>
      </c>
      <c r="FD4562" t="s">
        <v>511</v>
      </c>
    </row>
    <row r="4563" spans="1:160" x14ac:dyDescent="0.3">
      <c r="A4563" t="str">
        <f>VLOOKUP(B4563,Table2[],3,FALSE)</f>
        <v>Digital</v>
      </c>
      <c r="B4563" t="str">
        <f>IF(OR(ISNUMBER(FIND("QVC",Z4563)),ISNUMBER(FIND("QVC",AL4563))),"QVC",IF(OR(ISNUMBER(FIND("NCO",H4563)),ISNUMBER(FIND("NCO",Y4563))), "NCO", IF(AL4563="consumer","PMD.com",VLOOKUP(LEFT(H4563,2),Tables!$E$1:$F$11,2,FALSE))))</f>
        <v>PMD.com</v>
      </c>
      <c r="C4563">
        <f t="shared" si="216"/>
        <v>51090001</v>
      </c>
      <c r="D4563">
        <f t="shared" si="217"/>
        <v>1</v>
      </c>
      <c r="E4563" t="str">
        <f t="shared" ca="1" si="215"/>
        <v>shifted orders shipped</v>
      </c>
      <c r="F4563" t="s">
        <v>3539</v>
      </c>
      <c r="G4563" t="s">
        <v>335</v>
      </c>
      <c r="H4563" t="s">
        <v>2311</v>
      </c>
      <c r="I4563" s="6">
        <v>44007.495798611111</v>
      </c>
      <c r="J4563" t="s">
        <v>16</v>
      </c>
      <c r="K4563" s="6">
        <v>44013.745451388888</v>
      </c>
      <c r="M4563" t="s">
        <v>10210</v>
      </c>
      <c r="N4563" t="s">
        <v>10211</v>
      </c>
      <c r="Q4563" t="s">
        <v>862</v>
      </c>
      <c r="R4563" t="s">
        <v>376</v>
      </c>
      <c r="S4563">
        <v>78521</v>
      </c>
      <c r="T4563" t="s">
        <v>338</v>
      </c>
      <c r="U4563" t="s">
        <v>530</v>
      </c>
      <c r="W4563" t="s">
        <v>10212</v>
      </c>
      <c r="Z4563" t="s">
        <v>10210</v>
      </c>
      <c r="AA4563" t="s">
        <v>10211</v>
      </c>
      <c r="AD4563" t="s">
        <v>862</v>
      </c>
      <c r="AE4563" t="s">
        <v>376</v>
      </c>
      <c r="AF4563">
        <v>78521</v>
      </c>
      <c r="AG4563" t="s">
        <v>338</v>
      </c>
      <c r="AH4563" t="s">
        <v>530</v>
      </c>
      <c r="AJ4563" t="s">
        <v>10212</v>
      </c>
      <c r="AL4563" t="s">
        <v>339</v>
      </c>
      <c r="AM4563">
        <v>1</v>
      </c>
      <c r="AN4563">
        <v>1</v>
      </c>
      <c r="AO4563">
        <v>4885</v>
      </c>
      <c r="AQ4563">
        <v>124202</v>
      </c>
      <c r="AR4563">
        <v>51090001</v>
      </c>
      <c r="AS4563" t="s">
        <v>1986</v>
      </c>
      <c r="AT4563" t="s">
        <v>60</v>
      </c>
      <c r="AW4563" t="s">
        <v>340</v>
      </c>
      <c r="AX4563" t="s">
        <v>340</v>
      </c>
      <c r="AY4563" t="s">
        <v>357</v>
      </c>
      <c r="AZ4563" t="s">
        <v>361</v>
      </c>
      <c r="BY4563" t="s">
        <v>342</v>
      </c>
      <c r="EQ4563">
        <v>250831</v>
      </c>
      <c r="ER4563" t="s">
        <v>2312</v>
      </c>
      <c r="EV4563">
        <v>17273915</v>
      </c>
      <c r="EW4563">
        <v>928</v>
      </c>
      <c r="EX4563">
        <v>212765</v>
      </c>
      <c r="EY4563" t="s">
        <v>10213</v>
      </c>
      <c r="EZ4563">
        <v>1</v>
      </c>
      <c r="FC4563">
        <v>95292</v>
      </c>
      <c r="FD4563" t="s">
        <v>511</v>
      </c>
    </row>
    <row r="4564" spans="1:160" x14ac:dyDescent="0.3">
      <c r="A4564" t="str">
        <f>VLOOKUP(B4564,Table2[],3,FALSE)</f>
        <v>Digital</v>
      </c>
      <c r="B4564" t="str">
        <f>IF(OR(ISNUMBER(FIND("QVC",Z4564)),ISNUMBER(FIND("QVC",AL4564))),"QVC",IF(OR(ISNUMBER(FIND("NCO",H4564)),ISNUMBER(FIND("NCO",Y4564))), "NCO", IF(AL4564="consumer","PMD.com",VLOOKUP(LEFT(H4564,2),Tables!$E$1:$F$11,2,FALSE))))</f>
        <v>PMD.com</v>
      </c>
      <c r="C4564">
        <f t="shared" si="216"/>
        <v>5341</v>
      </c>
      <c r="D4564">
        <f t="shared" si="217"/>
        <v>1</v>
      </c>
      <c r="E4564" t="str">
        <f t="shared" ca="1" si="215"/>
        <v>shifted orders shipped</v>
      </c>
      <c r="F4564" t="s">
        <v>3539</v>
      </c>
      <c r="G4564" t="s">
        <v>335</v>
      </c>
      <c r="H4564" t="s">
        <v>2311</v>
      </c>
      <c r="I4564" s="6">
        <v>44007.495798611111</v>
      </c>
      <c r="J4564" t="s">
        <v>16</v>
      </c>
      <c r="K4564" s="6">
        <v>44013.745451388888</v>
      </c>
      <c r="M4564" t="s">
        <v>10210</v>
      </c>
      <c r="N4564" t="s">
        <v>10211</v>
      </c>
      <c r="Q4564" t="s">
        <v>862</v>
      </c>
      <c r="R4564" t="s">
        <v>376</v>
      </c>
      <c r="S4564">
        <v>78521</v>
      </c>
      <c r="T4564" t="s">
        <v>338</v>
      </c>
      <c r="U4564" t="s">
        <v>530</v>
      </c>
      <c r="W4564" t="s">
        <v>10212</v>
      </c>
      <c r="Z4564" t="s">
        <v>10210</v>
      </c>
      <c r="AA4564" t="s">
        <v>10211</v>
      </c>
      <c r="AD4564" t="s">
        <v>862</v>
      </c>
      <c r="AE4564" t="s">
        <v>376</v>
      </c>
      <c r="AF4564">
        <v>78521</v>
      </c>
      <c r="AG4564" t="s">
        <v>338</v>
      </c>
      <c r="AH4564" t="s">
        <v>530</v>
      </c>
      <c r="AJ4564" t="s">
        <v>10212</v>
      </c>
      <c r="AL4564" t="s">
        <v>339</v>
      </c>
      <c r="AM4564">
        <v>1</v>
      </c>
      <c r="AN4564">
        <v>1</v>
      </c>
      <c r="AO4564">
        <v>15156</v>
      </c>
      <c r="AQ4564">
        <v>124187</v>
      </c>
      <c r="AR4564">
        <v>5341</v>
      </c>
      <c r="AS4564" t="s">
        <v>831</v>
      </c>
      <c r="AT4564" t="s">
        <v>82</v>
      </c>
      <c r="AW4564" t="s">
        <v>340</v>
      </c>
      <c r="AX4564" t="s">
        <v>340</v>
      </c>
      <c r="AY4564" t="s">
        <v>345</v>
      </c>
      <c r="AZ4564" t="s">
        <v>346</v>
      </c>
      <c r="BY4564" t="s">
        <v>342</v>
      </c>
      <c r="EQ4564">
        <v>244247</v>
      </c>
      <c r="ER4564" t="s">
        <v>2312</v>
      </c>
      <c r="EV4564">
        <v>17273915</v>
      </c>
      <c r="EW4564">
        <v>928</v>
      </c>
      <c r="EX4564">
        <v>212765</v>
      </c>
      <c r="EY4564" t="s">
        <v>10213</v>
      </c>
      <c r="EZ4564">
        <v>1</v>
      </c>
      <c r="FC4564">
        <v>95292</v>
      </c>
      <c r="FD4564" t="s">
        <v>511</v>
      </c>
    </row>
    <row r="4565" spans="1:160" x14ac:dyDescent="0.3">
      <c r="A4565" t="str">
        <f>VLOOKUP(B4565,Table2[],3,FALSE)</f>
        <v>Digital</v>
      </c>
      <c r="B4565" t="str">
        <f>IF(OR(ISNUMBER(FIND("QVC",Z4565)),ISNUMBER(FIND("QVC",AL4565))),"QVC",IF(OR(ISNUMBER(FIND("NCO",H4565)),ISNUMBER(FIND("NCO",Y4565))), "NCO", IF(AL4565="consumer","PMD.com",VLOOKUP(LEFT(H4565,2),Tables!$E$1:$F$11,2,FALSE))))</f>
        <v>PMD.com</v>
      </c>
      <c r="C4565">
        <f t="shared" si="216"/>
        <v>52230001</v>
      </c>
      <c r="D4565">
        <f t="shared" si="217"/>
        <v>1</v>
      </c>
      <c r="E4565" t="str">
        <f t="shared" ca="1" si="215"/>
        <v>MTD orders shipped</v>
      </c>
      <c r="F4565" t="s">
        <v>3539</v>
      </c>
      <c r="G4565" t="s">
        <v>335</v>
      </c>
      <c r="H4565" t="s">
        <v>10214</v>
      </c>
      <c r="I4565" s="6">
        <v>44013.521898148145</v>
      </c>
      <c r="J4565" t="s">
        <v>16</v>
      </c>
      <c r="K4565" s="6">
        <v>44013.745474537034</v>
      </c>
      <c r="M4565" t="s">
        <v>10215</v>
      </c>
      <c r="N4565" t="s">
        <v>10216</v>
      </c>
      <c r="Q4565" t="s">
        <v>454</v>
      </c>
      <c r="R4565" t="s">
        <v>407</v>
      </c>
      <c r="S4565">
        <v>89178</v>
      </c>
      <c r="T4565" t="s">
        <v>338</v>
      </c>
      <c r="U4565" t="s">
        <v>530</v>
      </c>
      <c r="W4565" t="s">
        <v>10217</v>
      </c>
      <c r="Z4565" t="s">
        <v>10215</v>
      </c>
      <c r="AA4565" t="s">
        <v>10216</v>
      </c>
      <c r="AD4565" t="s">
        <v>454</v>
      </c>
      <c r="AE4565" t="s">
        <v>407</v>
      </c>
      <c r="AF4565">
        <v>89178</v>
      </c>
      <c r="AG4565" t="s">
        <v>338</v>
      </c>
      <c r="AH4565" t="s">
        <v>530</v>
      </c>
      <c r="AJ4565" t="s">
        <v>10217</v>
      </c>
      <c r="AL4565" t="s">
        <v>339</v>
      </c>
      <c r="AM4565">
        <v>1</v>
      </c>
      <c r="AN4565">
        <v>1</v>
      </c>
      <c r="AO4565">
        <v>1194</v>
      </c>
      <c r="AQ4565">
        <v>124434</v>
      </c>
      <c r="AR4565">
        <v>52230001</v>
      </c>
      <c r="AS4565" t="s">
        <v>105</v>
      </c>
      <c r="AT4565" t="s">
        <v>106</v>
      </c>
      <c r="AW4565" t="s">
        <v>340</v>
      </c>
      <c r="AX4565" t="s">
        <v>340</v>
      </c>
      <c r="AY4565" t="s">
        <v>341</v>
      </c>
      <c r="AZ4565">
        <v>0</v>
      </c>
      <c r="BY4565" t="s">
        <v>342</v>
      </c>
      <c r="EQ4565">
        <v>247324</v>
      </c>
      <c r="ER4565" t="s">
        <v>10218</v>
      </c>
      <c r="EV4565">
        <v>17289197</v>
      </c>
      <c r="EW4565">
        <v>928</v>
      </c>
      <c r="EX4565">
        <v>221347</v>
      </c>
      <c r="EY4565" t="s">
        <v>10219</v>
      </c>
      <c r="EZ4565">
        <v>1</v>
      </c>
      <c r="FC4565">
        <v>52230001</v>
      </c>
      <c r="FD4565" t="s">
        <v>106</v>
      </c>
    </row>
    <row r="4566" spans="1:160" x14ac:dyDescent="0.3">
      <c r="A4566" t="str">
        <f>VLOOKUP(B4566,Table2[],3,FALSE)</f>
        <v>Digital</v>
      </c>
      <c r="B4566" t="str">
        <f>IF(OR(ISNUMBER(FIND("QVC",Z4566)),ISNUMBER(FIND("QVC",AL4566))),"QVC",IF(OR(ISNUMBER(FIND("NCO",H4566)),ISNUMBER(FIND("NCO",Y4566))), "NCO", IF(AL4566="consumer","PMD.com",VLOOKUP(LEFT(H4566,2),Tables!$E$1:$F$11,2,FALSE))))</f>
        <v>PMD.com</v>
      </c>
      <c r="C4566">
        <f t="shared" si="216"/>
        <v>5208</v>
      </c>
      <c r="D4566">
        <f t="shared" si="217"/>
        <v>1</v>
      </c>
      <c r="E4566" t="str">
        <f t="shared" ca="1" si="215"/>
        <v>MTD orders shipped</v>
      </c>
      <c r="F4566" t="s">
        <v>3539</v>
      </c>
      <c r="G4566" t="s">
        <v>335</v>
      </c>
      <c r="H4566" t="s">
        <v>10214</v>
      </c>
      <c r="I4566" s="6">
        <v>44013.521898148145</v>
      </c>
      <c r="J4566" t="s">
        <v>16</v>
      </c>
      <c r="K4566" s="6">
        <v>44013.745474537034</v>
      </c>
      <c r="M4566" t="s">
        <v>10215</v>
      </c>
      <c r="N4566" t="s">
        <v>10216</v>
      </c>
      <c r="Q4566" t="s">
        <v>454</v>
      </c>
      <c r="R4566" t="s">
        <v>407</v>
      </c>
      <c r="S4566">
        <v>89178</v>
      </c>
      <c r="T4566" t="s">
        <v>338</v>
      </c>
      <c r="U4566" t="s">
        <v>530</v>
      </c>
      <c r="W4566" t="s">
        <v>10217</v>
      </c>
      <c r="Z4566" t="s">
        <v>10215</v>
      </c>
      <c r="AA4566" t="s">
        <v>10216</v>
      </c>
      <c r="AD4566" t="s">
        <v>454</v>
      </c>
      <c r="AE4566" t="s">
        <v>407</v>
      </c>
      <c r="AF4566">
        <v>89178</v>
      </c>
      <c r="AG4566" t="s">
        <v>338</v>
      </c>
      <c r="AH4566" t="s">
        <v>530</v>
      </c>
      <c r="AJ4566" t="s">
        <v>10217</v>
      </c>
      <c r="AL4566" t="s">
        <v>339</v>
      </c>
      <c r="AM4566">
        <v>1</v>
      </c>
      <c r="AN4566">
        <v>1</v>
      </c>
      <c r="AO4566">
        <v>1406</v>
      </c>
      <c r="AQ4566">
        <v>124008</v>
      </c>
      <c r="AR4566">
        <v>5208</v>
      </c>
      <c r="AS4566" t="s">
        <v>51</v>
      </c>
      <c r="AT4566" t="s">
        <v>52</v>
      </c>
      <c r="AW4566" t="s">
        <v>340</v>
      </c>
      <c r="AX4566" t="s">
        <v>340</v>
      </c>
      <c r="AY4566" t="s">
        <v>419</v>
      </c>
      <c r="AZ4566" t="s">
        <v>420</v>
      </c>
      <c r="BY4566" t="s">
        <v>342</v>
      </c>
      <c r="EQ4566">
        <v>249094</v>
      </c>
      <c r="ER4566" t="s">
        <v>10218</v>
      </c>
      <c r="EV4566">
        <v>17289197</v>
      </c>
      <c r="EW4566">
        <v>928</v>
      </c>
      <c r="EX4566">
        <v>221347</v>
      </c>
      <c r="EY4566" t="s">
        <v>10219</v>
      </c>
      <c r="EZ4566">
        <v>1</v>
      </c>
      <c r="FC4566">
        <v>5208</v>
      </c>
      <c r="FD4566" t="s">
        <v>52</v>
      </c>
    </row>
    <row r="4567" spans="1:160" x14ac:dyDescent="0.3">
      <c r="A4567" t="str">
        <f>VLOOKUP(B4567,Table2[],3,FALSE)</f>
        <v>Digital</v>
      </c>
      <c r="B4567" t="str">
        <f>IF(OR(ISNUMBER(FIND("QVC",Z4567)),ISNUMBER(FIND("QVC",AL4567))),"QVC",IF(OR(ISNUMBER(FIND("NCO",H4567)),ISNUMBER(FIND("NCO",Y4567))), "NCO", IF(AL4567="consumer","PMD.com",VLOOKUP(LEFT(H4567,2),Tables!$E$1:$F$11,2,FALSE))))</f>
        <v>PMD.com</v>
      </c>
      <c r="C4567">
        <f t="shared" si="216"/>
        <v>5341030</v>
      </c>
      <c r="D4567">
        <f t="shared" si="217"/>
        <v>1</v>
      </c>
      <c r="E4567" t="str">
        <f t="shared" ca="1" si="215"/>
        <v>MTD orders shipped</v>
      </c>
      <c r="F4567" t="s">
        <v>3539</v>
      </c>
      <c r="G4567" t="s">
        <v>335</v>
      </c>
      <c r="H4567" t="s">
        <v>10220</v>
      </c>
      <c r="I4567" s="6">
        <v>44013.515046296299</v>
      </c>
      <c r="J4567" t="s">
        <v>16</v>
      </c>
      <c r="K4567" s="6">
        <v>44013.745682870373</v>
      </c>
      <c r="M4567" t="s">
        <v>10221</v>
      </c>
      <c r="N4567" t="s">
        <v>10222</v>
      </c>
      <c r="Q4567" t="s">
        <v>10223</v>
      </c>
      <c r="R4567" t="s">
        <v>377</v>
      </c>
      <c r="S4567" t="s">
        <v>10224</v>
      </c>
      <c r="T4567" t="s">
        <v>338</v>
      </c>
      <c r="U4567" t="s">
        <v>530</v>
      </c>
      <c r="W4567" t="s">
        <v>10225</v>
      </c>
      <c r="Z4567" t="s">
        <v>10221</v>
      </c>
      <c r="AA4567" t="s">
        <v>10222</v>
      </c>
      <c r="AD4567" t="s">
        <v>10223</v>
      </c>
      <c r="AE4567" t="s">
        <v>377</v>
      </c>
      <c r="AF4567" t="s">
        <v>10224</v>
      </c>
      <c r="AG4567" t="s">
        <v>338</v>
      </c>
      <c r="AH4567" t="s">
        <v>530</v>
      </c>
      <c r="AJ4567" t="s">
        <v>10225</v>
      </c>
      <c r="AL4567" t="s">
        <v>339</v>
      </c>
      <c r="AM4567">
        <v>1</v>
      </c>
      <c r="AN4567">
        <v>1</v>
      </c>
      <c r="AO4567">
        <v>12859</v>
      </c>
      <c r="AQ4567">
        <v>124642</v>
      </c>
      <c r="AR4567">
        <v>5341030</v>
      </c>
      <c r="AS4567" t="s">
        <v>925</v>
      </c>
      <c r="AT4567" t="s">
        <v>926</v>
      </c>
      <c r="AW4567" t="s">
        <v>366</v>
      </c>
      <c r="AX4567" t="s">
        <v>366</v>
      </c>
      <c r="AY4567" t="s">
        <v>345</v>
      </c>
      <c r="AZ4567" t="s">
        <v>346</v>
      </c>
      <c r="BY4567" t="s">
        <v>342</v>
      </c>
      <c r="EQ4567">
        <v>243275</v>
      </c>
      <c r="ER4567" t="s">
        <v>10226</v>
      </c>
      <c r="EV4567">
        <v>17289194</v>
      </c>
      <c r="EW4567">
        <v>928</v>
      </c>
      <c r="EX4567">
        <v>221344</v>
      </c>
      <c r="EY4567" t="s">
        <v>10227</v>
      </c>
      <c r="EZ4567">
        <v>1</v>
      </c>
      <c r="FC4567">
        <v>95385</v>
      </c>
      <c r="FD4567" t="s">
        <v>3531</v>
      </c>
    </row>
    <row r="4568" spans="1:160" x14ac:dyDescent="0.3">
      <c r="A4568" t="str">
        <f>VLOOKUP(B4568,Table2[],3,FALSE)</f>
        <v>Digital</v>
      </c>
      <c r="B4568" t="str">
        <f>IF(OR(ISNUMBER(FIND("QVC",Z4568)),ISNUMBER(FIND("QVC",AL4568))),"QVC",IF(OR(ISNUMBER(FIND("NCO",H4568)),ISNUMBER(FIND("NCO",Y4568))), "NCO", IF(AL4568="consumer","PMD.com",VLOOKUP(LEFT(H4568,2),Tables!$E$1:$F$11,2,FALSE))))</f>
        <v>PMD.com</v>
      </c>
      <c r="C4568">
        <f t="shared" si="216"/>
        <v>5357</v>
      </c>
      <c r="D4568">
        <f t="shared" si="217"/>
        <v>1</v>
      </c>
      <c r="E4568" t="str">
        <f t="shared" ca="1" si="215"/>
        <v>MTD orders shipped</v>
      </c>
      <c r="F4568" t="s">
        <v>3539</v>
      </c>
      <c r="G4568" t="s">
        <v>335</v>
      </c>
      <c r="H4568" t="s">
        <v>10220</v>
      </c>
      <c r="I4568" s="6">
        <v>44013.515046296299</v>
      </c>
      <c r="J4568" t="s">
        <v>16</v>
      </c>
      <c r="K4568" s="6">
        <v>44013.745682870373</v>
      </c>
      <c r="M4568" t="s">
        <v>10221</v>
      </c>
      <c r="N4568" t="s">
        <v>10222</v>
      </c>
      <c r="Q4568" t="s">
        <v>10223</v>
      </c>
      <c r="R4568" t="s">
        <v>377</v>
      </c>
      <c r="S4568" t="s">
        <v>10224</v>
      </c>
      <c r="T4568" t="s">
        <v>338</v>
      </c>
      <c r="U4568" t="s">
        <v>530</v>
      </c>
      <c r="W4568" t="s">
        <v>10225</v>
      </c>
      <c r="Z4568" t="s">
        <v>10221</v>
      </c>
      <c r="AA4568" t="s">
        <v>10222</v>
      </c>
      <c r="AD4568" t="s">
        <v>10223</v>
      </c>
      <c r="AE4568" t="s">
        <v>377</v>
      </c>
      <c r="AF4568" t="s">
        <v>10224</v>
      </c>
      <c r="AG4568" t="s">
        <v>338</v>
      </c>
      <c r="AH4568" t="s">
        <v>530</v>
      </c>
      <c r="AJ4568" t="s">
        <v>10225</v>
      </c>
      <c r="AL4568" t="s">
        <v>339</v>
      </c>
      <c r="AM4568">
        <v>1</v>
      </c>
      <c r="AN4568">
        <v>1</v>
      </c>
      <c r="AO4568">
        <v>15182</v>
      </c>
      <c r="AQ4568">
        <v>124521</v>
      </c>
      <c r="AR4568">
        <v>5357</v>
      </c>
      <c r="AS4568" t="s">
        <v>87</v>
      </c>
      <c r="AT4568" t="s">
        <v>88</v>
      </c>
      <c r="AW4568" t="s">
        <v>340</v>
      </c>
      <c r="AX4568" t="s">
        <v>340</v>
      </c>
      <c r="AY4568" t="s">
        <v>351</v>
      </c>
      <c r="AZ4568" t="s">
        <v>379</v>
      </c>
      <c r="BY4568" t="s">
        <v>342</v>
      </c>
      <c r="EQ4568">
        <v>249142</v>
      </c>
      <c r="ER4568" t="s">
        <v>10226</v>
      </c>
      <c r="EV4568">
        <v>17289194</v>
      </c>
      <c r="EW4568">
        <v>928</v>
      </c>
      <c r="EX4568">
        <v>221344</v>
      </c>
      <c r="EY4568" t="s">
        <v>10227</v>
      </c>
      <c r="EZ4568">
        <v>1</v>
      </c>
      <c r="FC4568">
        <v>5357</v>
      </c>
      <c r="FD4568" t="s">
        <v>88</v>
      </c>
    </row>
    <row r="4569" spans="1:160" x14ac:dyDescent="0.3">
      <c r="A4569" t="str">
        <f>VLOOKUP(B4569,Table2[],3,FALSE)</f>
        <v>Digital</v>
      </c>
      <c r="B4569" t="str">
        <f>IF(OR(ISNUMBER(FIND("QVC",Z4569)),ISNUMBER(FIND("QVC",AL4569))),"QVC",IF(OR(ISNUMBER(FIND("NCO",H4569)),ISNUMBER(FIND("NCO",Y4569))), "NCO", IF(AL4569="consumer","PMD.com",VLOOKUP(LEFT(H4569,2),Tables!$E$1:$F$11,2,FALSE))))</f>
        <v>PMD.com</v>
      </c>
      <c r="C4569">
        <f t="shared" si="216"/>
        <v>53920001</v>
      </c>
      <c r="D4569">
        <f t="shared" si="217"/>
        <v>1</v>
      </c>
      <c r="E4569" t="str">
        <f t="shared" ca="1" si="215"/>
        <v>MTD orders shipped</v>
      </c>
      <c r="F4569" t="s">
        <v>3539</v>
      </c>
      <c r="G4569" t="s">
        <v>335</v>
      </c>
      <c r="H4569" t="s">
        <v>10220</v>
      </c>
      <c r="I4569" s="6">
        <v>44013.515046296299</v>
      </c>
      <c r="J4569" t="s">
        <v>16</v>
      </c>
      <c r="K4569" s="6">
        <v>44013.745682870373</v>
      </c>
      <c r="M4569" t="s">
        <v>10221</v>
      </c>
      <c r="N4569" t="s">
        <v>10222</v>
      </c>
      <c r="Q4569" t="s">
        <v>10223</v>
      </c>
      <c r="R4569" t="s">
        <v>377</v>
      </c>
      <c r="S4569" t="s">
        <v>10224</v>
      </c>
      <c r="T4569" t="s">
        <v>338</v>
      </c>
      <c r="U4569" t="s">
        <v>530</v>
      </c>
      <c r="W4569" t="s">
        <v>10225</v>
      </c>
      <c r="Z4569" t="s">
        <v>10221</v>
      </c>
      <c r="AA4569" t="s">
        <v>10222</v>
      </c>
      <c r="AD4569" t="s">
        <v>10223</v>
      </c>
      <c r="AE4569" t="s">
        <v>377</v>
      </c>
      <c r="AF4569" t="s">
        <v>10224</v>
      </c>
      <c r="AG4569" t="s">
        <v>338</v>
      </c>
      <c r="AH4569" t="s">
        <v>530</v>
      </c>
      <c r="AJ4569" t="s">
        <v>10225</v>
      </c>
      <c r="AL4569" t="s">
        <v>339</v>
      </c>
      <c r="AM4569">
        <v>1</v>
      </c>
      <c r="AN4569">
        <v>1</v>
      </c>
      <c r="AO4569">
        <v>14899</v>
      </c>
      <c r="AQ4569">
        <v>124468</v>
      </c>
      <c r="AR4569">
        <v>53920001</v>
      </c>
      <c r="AS4569" t="s">
        <v>42</v>
      </c>
      <c r="AT4569" t="s">
        <v>40</v>
      </c>
      <c r="AW4569" t="s">
        <v>343</v>
      </c>
      <c r="BY4569" t="s">
        <v>342</v>
      </c>
      <c r="EQ4569">
        <v>247476</v>
      </c>
      <c r="ER4569" t="s">
        <v>10226</v>
      </c>
      <c r="EV4569">
        <v>17289194</v>
      </c>
      <c r="EW4569">
        <v>928</v>
      </c>
      <c r="EX4569">
        <v>221344</v>
      </c>
      <c r="EY4569" t="s">
        <v>10227</v>
      </c>
      <c r="EZ4569">
        <v>1</v>
      </c>
      <c r="FC4569">
        <v>95385</v>
      </c>
      <c r="FD4569" t="s">
        <v>3531</v>
      </c>
    </row>
    <row r="4570" spans="1:160" x14ac:dyDescent="0.3">
      <c r="A4570" t="str">
        <f>VLOOKUP(B4570,Table2[],3,FALSE)</f>
        <v>Digital</v>
      </c>
      <c r="B4570" t="str">
        <f>IF(OR(ISNUMBER(FIND("QVC",Z4570)),ISNUMBER(FIND("QVC",AL4570))),"QVC",IF(OR(ISNUMBER(FIND("NCO",H4570)),ISNUMBER(FIND("NCO",Y4570))), "NCO", IF(AL4570="consumer","PMD.com",VLOOKUP(LEFT(H4570,2),Tables!$E$1:$F$11,2,FALSE))))</f>
        <v>PMD.com</v>
      </c>
      <c r="C4570">
        <f t="shared" si="216"/>
        <v>52430001</v>
      </c>
      <c r="D4570">
        <f t="shared" si="217"/>
        <v>1</v>
      </c>
      <c r="E4570" t="str">
        <f t="shared" ca="1" si="215"/>
        <v>MTD orders shipped</v>
      </c>
      <c r="F4570" t="s">
        <v>3539</v>
      </c>
      <c r="G4570" t="s">
        <v>335</v>
      </c>
      <c r="H4570" t="s">
        <v>10220</v>
      </c>
      <c r="I4570" s="6">
        <v>44013.515046296299</v>
      </c>
      <c r="J4570" t="s">
        <v>16</v>
      </c>
      <c r="K4570" s="6">
        <v>44013.745682870373</v>
      </c>
      <c r="M4570" t="s">
        <v>10221</v>
      </c>
      <c r="N4570" t="s">
        <v>10222</v>
      </c>
      <c r="Q4570" t="s">
        <v>10223</v>
      </c>
      <c r="R4570" t="s">
        <v>377</v>
      </c>
      <c r="S4570" t="s">
        <v>10224</v>
      </c>
      <c r="T4570" t="s">
        <v>338</v>
      </c>
      <c r="U4570" t="s">
        <v>530</v>
      </c>
      <c r="W4570" t="s">
        <v>10225</v>
      </c>
      <c r="Z4570" t="s">
        <v>10221</v>
      </c>
      <c r="AA4570" t="s">
        <v>10222</v>
      </c>
      <c r="AD4570" t="s">
        <v>10223</v>
      </c>
      <c r="AE4570" t="s">
        <v>377</v>
      </c>
      <c r="AF4570" t="s">
        <v>10224</v>
      </c>
      <c r="AG4570" t="s">
        <v>338</v>
      </c>
      <c r="AH4570" t="s">
        <v>530</v>
      </c>
      <c r="AJ4570" t="s">
        <v>10225</v>
      </c>
      <c r="AL4570" t="s">
        <v>339</v>
      </c>
      <c r="AM4570">
        <v>1</v>
      </c>
      <c r="AN4570">
        <v>1</v>
      </c>
      <c r="AO4570">
        <v>12063</v>
      </c>
      <c r="AQ4570">
        <v>127155</v>
      </c>
      <c r="AR4570">
        <v>52430001</v>
      </c>
      <c r="AS4570" t="s">
        <v>927</v>
      </c>
      <c r="AT4570" t="s">
        <v>75</v>
      </c>
      <c r="AW4570" t="s">
        <v>340</v>
      </c>
      <c r="AX4570" t="s">
        <v>340</v>
      </c>
      <c r="AY4570" t="s">
        <v>357</v>
      </c>
      <c r="AZ4570" t="s">
        <v>363</v>
      </c>
      <c r="BY4570" t="s">
        <v>342</v>
      </c>
      <c r="EQ4570">
        <v>249990</v>
      </c>
      <c r="ER4570" t="s">
        <v>10226</v>
      </c>
      <c r="EV4570">
        <v>17289194</v>
      </c>
      <c r="EW4570">
        <v>928</v>
      </c>
      <c r="EX4570">
        <v>221344</v>
      </c>
      <c r="EY4570" t="s">
        <v>10227</v>
      </c>
      <c r="EZ4570">
        <v>1</v>
      </c>
      <c r="FC4570">
        <v>95385</v>
      </c>
      <c r="FD4570" t="s">
        <v>3531</v>
      </c>
    </row>
    <row r="4571" spans="1:160" x14ac:dyDescent="0.3">
      <c r="A4571" t="str">
        <f>VLOOKUP(B4571,Table2[],3,FALSE)</f>
        <v>Digital</v>
      </c>
      <c r="B4571" t="str">
        <f>IF(OR(ISNUMBER(FIND("QVC",Z4571)),ISNUMBER(FIND("QVC",AL4571))),"QVC",IF(OR(ISNUMBER(FIND("NCO",H4571)),ISNUMBER(FIND("NCO",Y4571))), "NCO", IF(AL4571="consumer","PMD.com",VLOOKUP(LEFT(H4571,2),Tables!$E$1:$F$11,2,FALSE))))</f>
        <v>PMD.com</v>
      </c>
      <c r="C4571">
        <f t="shared" si="216"/>
        <v>5342010</v>
      </c>
      <c r="D4571">
        <f t="shared" si="217"/>
        <v>1</v>
      </c>
      <c r="E4571" t="str">
        <f t="shared" ca="1" si="215"/>
        <v>MTD orders shipped</v>
      </c>
      <c r="F4571" t="s">
        <v>3539</v>
      </c>
      <c r="G4571" t="s">
        <v>335</v>
      </c>
      <c r="H4571" t="s">
        <v>10220</v>
      </c>
      <c r="I4571" s="6">
        <v>44013.515046296299</v>
      </c>
      <c r="J4571" t="s">
        <v>16</v>
      </c>
      <c r="K4571" s="6">
        <v>44013.745682870373</v>
      </c>
      <c r="M4571" t="s">
        <v>10221</v>
      </c>
      <c r="N4571" t="s">
        <v>10222</v>
      </c>
      <c r="Q4571" t="s">
        <v>10223</v>
      </c>
      <c r="R4571" t="s">
        <v>377</v>
      </c>
      <c r="S4571" t="s">
        <v>10224</v>
      </c>
      <c r="T4571" t="s">
        <v>338</v>
      </c>
      <c r="U4571" t="s">
        <v>530</v>
      </c>
      <c r="W4571" t="s">
        <v>10225</v>
      </c>
      <c r="Z4571" t="s">
        <v>10221</v>
      </c>
      <c r="AA4571" t="s">
        <v>10222</v>
      </c>
      <c r="AD4571" t="s">
        <v>10223</v>
      </c>
      <c r="AE4571" t="s">
        <v>377</v>
      </c>
      <c r="AF4571" t="s">
        <v>10224</v>
      </c>
      <c r="AG4571" t="s">
        <v>338</v>
      </c>
      <c r="AH4571" t="s">
        <v>530</v>
      </c>
      <c r="AJ4571" t="s">
        <v>10225</v>
      </c>
      <c r="AL4571" t="s">
        <v>339</v>
      </c>
      <c r="AM4571">
        <v>1</v>
      </c>
      <c r="AN4571">
        <v>1</v>
      </c>
      <c r="AO4571">
        <v>470</v>
      </c>
      <c r="AQ4571">
        <v>125209</v>
      </c>
      <c r="AR4571">
        <v>5342010</v>
      </c>
      <c r="AS4571" t="s">
        <v>100</v>
      </c>
      <c r="AT4571" t="s">
        <v>99</v>
      </c>
      <c r="AW4571" t="s">
        <v>366</v>
      </c>
      <c r="AX4571" t="s">
        <v>366</v>
      </c>
      <c r="AY4571" t="s">
        <v>345</v>
      </c>
      <c r="AZ4571" t="s">
        <v>346</v>
      </c>
      <c r="BY4571" t="s">
        <v>342</v>
      </c>
      <c r="EQ4571">
        <v>251459</v>
      </c>
      <c r="ER4571" t="s">
        <v>10226</v>
      </c>
      <c r="EV4571">
        <v>17289194</v>
      </c>
      <c r="EW4571">
        <v>928</v>
      </c>
      <c r="EX4571">
        <v>221344</v>
      </c>
      <c r="EY4571" t="s">
        <v>10227</v>
      </c>
      <c r="EZ4571">
        <v>1</v>
      </c>
      <c r="FC4571">
        <v>95245</v>
      </c>
      <c r="FD4571" t="s">
        <v>477</v>
      </c>
    </row>
    <row r="4572" spans="1:160" x14ac:dyDescent="0.3">
      <c r="A4572" t="str">
        <f>VLOOKUP(B4572,Table2[],3,FALSE)</f>
        <v>Digital</v>
      </c>
      <c r="B4572" t="str">
        <f>IF(OR(ISNUMBER(FIND("QVC",Z4572)),ISNUMBER(FIND("QVC",AL4572))),"QVC",IF(OR(ISNUMBER(FIND("NCO",H4572)),ISNUMBER(FIND("NCO",Y4572))), "NCO", IF(AL4572="consumer","PMD.com",VLOOKUP(LEFT(H4572,2),Tables!$E$1:$F$11,2,FALSE))))</f>
        <v>PMD.com</v>
      </c>
      <c r="C4572">
        <f t="shared" si="216"/>
        <v>51090030</v>
      </c>
      <c r="D4572">
        <f t="shared" si="217"/>
        <v>1</v>
      </c>
      <c r="E4572" t="str">
        <f t="shared" ca="1" si="215"/>
        <v>MTD orders shipped</v>
      </c>
      <c r="F4572" t="s">
        <v>3539</v>
      </c>
      <c r="G4572" t="s">
        <v>335</v>
      </c>
      <c r="H4572" t="s">
        <v>10220</v>
      </c>
      <c r="I4572" s="6">
        <v>44013.515046296299</v>
      </c>
      <c r="J4572" t="s">
        <v>16</v>
      </c>
      <c r="K4572" s="6">
        <v>44013.745682870373</v>
      </c>
      <c r="M4572" t="s">
        <v>10221</v>
      </c>
      <c r="N4572" t="s">
        <v>10222</v>
      </c>
      <c r="Q4572" t="s">
        <v>10223</v>
      </c>
      <c r="R4572" t="s">
        <v>377</v>
      </c>
      <c r="S4572" t="s">
        <v>10224</v>
      </c>
      <c r="T4572" t="s">
        <v>338</v>
      </c>
      <c r="U4572" t="s">
        <v>530</v>
      </c>
      <c r="W4572" t="s">
        <v>10225</v>
      </c>
      <c r="Z4572" t="s">
        <v>10221</v>
      </c>
      <c r="AA4572" t="s">
        <v>10222</v>
      </c>
      <c r="AD4572" t="s">
        <v>10223</v>
      </c>
      <c r="AE4572" t="s">
        <v>377</v>
      </c>
      <c r="AF4572" t="s">
        <v>10224</v>
      </c>
      <c r="AG4572" t="s">
        <v>338</v>
      </c>
      <c r="AH4572" t="s">
        <v>530</v>
      </c>
      <c r="AJ4572" t="s">
        <v>10225</v>
      </c>
      <c r="AL4572" t="s">
        <v>339</v>
      </c>
      <c r="AM4572">
        <v>1</v>
      </c>
      <c r="AN4572">
        <v>1</v>
      </c>
      <c r="AO4572">
        <v>6688</v>
      </c>
      <c r="AQ4572">
        <v>125960</v>
      </c>
      <c r="AR4572">
        <v>51090030</v>
      </c>
      <c r="AS4572" t="s">
        <v>3043</v>
      </c>
      <c r="AT4572" t="s">
        <v>628</v>
      </c>
      <c r="AW4572" t="s">
        <v>343</v>
      </c>
      <c r="BY4572" t="s">
        <v>342</v>
      </c>
      <c r="BZ4572" t="b">
        <v>0</v>
      </c>
      <c r="EQ4572">
        <v>243047</v>
      </c>
      <c r="ER4572" t="s">
        <v>10226</v>
      </c>
      <c r="EV4572">
        <v>17289194</v>
      </c>
      <c r="EW4572">
        <v>928</v>
      </c>
      <c r="EX4572">
        <v>221344</v>
      </c>
      <c r="EY4572" t="s">
        <v>10227</v>
      </c>
      <c r="EZ4572">
        <v>1</v>
      </c>
      <c r="FC4572">
        <v>95385</v>
      </c>
      <c r="FD4572" t="s">
        <v>3531</v>
      </c>
    </row>
    <row r="4573" spans="1:160" x14ac:dyDescent="0.3">
      <c r="A4573" t="str">
        <f>VLOOKUP(B4573,Table2[],3,FALSE)</f>
        <v>Digital</v>
      </c>
      <c r="B4573" t="str">
        <f>IF(OR(ISNUMBER(FIND("QVC",Z4573)),ISNUMBER(FIND("QVC",AL4573))),"QVC",IF(OR(ISNUMBER(FIND("NCO",H4573)),ISNUMBER(FIND("NCO",Y4573))), "NCO", IF(AL4573="consumer","PMD.com",VLOOKUP(LEFT(H4573,2),Tables!$E$1:$F$11,2,FALSE))))</f>
        <v>PMD.com</v>
      </c>
      <c r="C4573">
        <f t="shared" si="216"/>
        <v>7837</v>
      </c>
      <c r="D4573">
        <f t="shared" si="217"/>
        <v>1</v>
      </c>
      <c r="E4573" t="str">
        <f t="shared" ca="1" si="215"/>
        <v>MTD orders shipped</v>
      </c>
      <c r="F4573" t="s">
        <v>3539</v>
      </c>
      <c r="G4573" t="s">
        <v>335</v>
      </c>
      <c r="H4573" t="s">
        <v>10228</v>
      </c>
      <c r="I4573" s="6">
        <v>44013.411747685182</v>
      </c>
      <c r="J4573" t="s">
        <v>16</v>
      </c>
      <c r="K4573" s="6">
        <v>44013.745694444442</v>
      </c>
      <c r="M4573" t="s">
        <v>10229</v>
      </c>
      <c r="N4573" t="s">
        <v>10230</v>
      </c>
      <c r="Q4573" t="s">
        <v>486</v>
      </c>
      <c r="R4573" t="s">
        <v>365</v>
      </c>
      <c r="S4573" t="s">
        <v>10231</v>
      </c>
      <c r="T4573" t="s">
        <v>338</v>
      </c>
      <c r="U4573" t="s">
        <v>530</v>
      </c>
      <c r="W4573" t="s">
        <v>10232</v>
      </c>
      <c r="Z4573" t="s">
        <v>10229</v>
      </c>
      <c r="AA4573" t="s">
        <v>10230</v>
      </c>
      <c r="AD4573" t="s">
        <v>486</v>
      </c>
      <c r="AE4573" t="s">
        <v>365</v>
      </c>
      <c r="AF4573" t="s">
        <v>10231</v>
      </c>
      <c r="AG4573" t="s">
        <v>338</v>
      </c>
      <c r="AH4573" t="s">
        <v>530</v>
      </c>
      <c r="AJ4573" t="s">
        <v>10232</v>
      </c>
      <c r="AL4573" t="s">
        <v>339</v>
      </c>
      <c r="AM4573">
        <v>1</v>
      </c>
      <c r="AN4573">
        <v>1</v>
      </c>
      <c r="AO4573">
        <v>456</v>
      </c>
      <c r="AQ4573">
        <v>126760</v>
      </c>
      <c r="AR4573">
        <v>7837</v>
      </c>
      <c r="AS4573" t="s">
        <v>156</v>
      </c>
      <c r="AT4573" t="s">
        <v>157</v>
      </c>
      <c r="AW4573" t="s">
        <v>349</v>
      </c>
      <c r="AX4573" t="s">
        <v>489</v>
      </c>
      <c r="AY4573" t="s">
        <v>345</v>
      </c>
      <c r="AZ4573">
        <v>0</v>
      </c>
      <c r="BY4573" t="s">
        <v>342</v>
      </c>
      <c r="BZ4573" t="b">
        <v>0</v>
      </c>
      <c r="EQ4573">
        <v>246635</v>
      </c>
      <c r="ER4573" t="s">
        <v>10233</v>
      </c>
      <c r="EV4573">
        <v>17289150</v>
      </c>
      <c r="EW4573">
        <v>928</v>
      </c>
      <c r="EX4573">
        <v>221299</v>
      </c>
      <c r="EY4573" t="s">
        <v>10234</v>
      </c>
      <c r="EZ4573">
        <v>1</v>
      </c>
      <c r="FC4573">
        <v>7837</v>
      </c>
      <c r="FD4573" t="s">
        <v>157</v>
      </c>
    </row>
    <row r="4574" spans="1:160" x14ac:dyDescent="0.3">
      <c r="A4574" t="str">
        <f>VLOOKUP(B4574,Table2[],3,FALSE)</f>
        <v>Digital</v>
      </c>
      <c r="B4574" t="str">
        <f>IF(OR(ISNUMBER(FIND("QVC",Z4574)),ISNUMBER(FIND("QVC",AL4574))),"QVC",IF(OR(ISNUMBER(FIND("NCO",H4574)),ISNUMBER(FIND("NCO",Y4574))), "NCO", IF(AL4574="consumer","PMD.com",VLOOKUP(LEFT(H4574,2),Tables!$E$1:$F$11,2,FALSE))))</f>
        <v>PMD.com</v>
      </c>
      <c r="C4574">
        <f t="shared" si="216"/>
        <v>51090030</v>
      </c>
      <c r="D4574">
        <f t="shared" si="217"/>
        <v>1</v>
      </c>
      <c r="E4574" t="str">
        <f t="shared" ca="1" si="215"/>
        <v>MTD orders shipped</v>
      </c>
      <c r="F4574" t="s">
        <v>3539</v>
      </c>
      <c r="G4574" t="s">
        <v>335</v>
      </c>
      <c r="H4574" t="s">
        <v>10228</v>
      </c>
      <c r="I4574" s="6">
        <v>44013.411747685182</v>
      </c>
      <c r="J4574" t="s">
        <v>16</v>
      </c>
      <c r="K4574" s="6">
        <v>44013.745694444442</v>
      </c>
      <c r="M4574" t="s">
        <v>10229</v>
      </c>
      <c r="N4574" t="s">
        <v>10230</v>
      </c>
      <c r="Q4574" t="s">
        <v>486</v>
      </c>
      <c r="R4574" t="s">
        <v>365</v>
      </c>
      <c r="S4574" t="s">
        <v>10231</v>
      </c>
      <c r="T4574" t="s">
        <v>338</v>
      </c>
      <c r="U4574" t="s">
        <v>530</v>
      </c>
      <c r="W4574" t="s">
        <v>10232</v>
      </c>
      <c r="Z4574" t="s">
        <v>10229</v>
      </c>
      <c r="AA4574" t="s">
        <v>10230</v>
      </c>
      <c r="AD4574" t="s">
        <v>486</v>
      </c>
      <c r="AE4574" t="s">
        <v>365</v>
      </c>
      <c r="AF4574" t="s">
        <v>10231</v>
      </c>
      <c r="AG4574" t="s">
        <v>338</v>
      </c>
      <c r="AH4574" t="s">
        <v>530</v>
      </c>
      <c r="AJ4574" t="s">
        <v>10232</v>
      </c>
      <c r="AL4574" t="s">
        <v>339</v>
      </c>
      <c r="AM4574">
        <v>1</v>
      </c>
      <c r="AN4574">
        <v>1</v>
      </c>
      <c r="AO4574">
        <v>6688</v>
      </c>
      <c r="AQ4574">
        <v>125960</v>
      </c>
      <c r="AR4574">
        <v>51090030</v>
      </c>
      <c r="AS4574" t="s">
        <v>3043</v>
      </c>
      <c r="AT4574" t="s">
        <v>628</v>
      </c>
      <c r="AW4574" t="s">
        <v>343</v>
      </c>
      <c r="BY4574" t="s">
        <v>342</v>
      </c>
      <c r="BZ4574" t="b">
        <v>0</v>
      </c>
      <c r="EQ4574">
        <v>243047</v>
      </c>
      <c r="ER4574" t="s">
        <v>10233</v>
      </c>
      <c r="EV4574">
        <v>17289150</v>
      </c>
      <c r="EW4574">
        <v>928</v>
      </c>
      <c r="EX4574">
        <v>221299</v>
      </c>
      <c r="EY4574" t="s">
        <v>10234</v>
      </c>
      <c r="EZ4574">
        <v>1</v>
      </c>
      <c r="FC4574">
        <v>95385</v>
      </c>
      <c r="FD4574" t="s">
        <v>3531</v>
      </c>
    </row>
    <row r="4575" spans="1:160" x14ac:dyDescent="0.3">
      <c r="A4575" t="str">
        <f>VLOOKUP(B4575,Table2[],3,FALSE)</f>
        <v>Digital</v>
      </c>
      <c r="B4575" t="str">
        <f>IF(OR(ISNUMBER(FIND("QVC",Z4575)),ISNUMBER(FIND("QVC",AL4575))),"QVC",IF(OR(ISNUMBER(FIND("NCO",H4575)),ISNUMBER(FIND("NCO",Y4575))), "NCO", IF(AL4575="consumer","PMD.com",VLOOKUP(LEFT(H4575,2),Tables!$E$1:$F$11,2,FALSE))))</f>
        <v>PMD.com</v>
      </c>
      <c r="C4575">
        <f t="shared" si="216"/>
        <v>535501</v>
      </c>
      <c r="D4575">
        <f t="shared" si="217"/>
        <v>1</v>
      </c>
      <c r="E4575" t="str">
        <f t="shared" ca="1" si="215"/>
        <v>MTD orders shipped</v>
      </c>
      <c r="F4575" t="s">
        <v>3539</v>
      </c>
      <c r="G4575" t="s">
        <v>335</v>
      </c>
      <c r="H4575" t="s">
        <v>10228</v>
      </c>
      <c r="I4575" s="6">
        <v>44013.411747685182</v>
      </c>
      <c r="J4575" t="s">
        <v>16</v>
      </c>
      <c r="K4575" s="6">
        <v>44013.745694444442</v>
      </c>
      <c r="M4575" t="s">
        <v>10229</v>
      </c>
      <c r="N4575" t="s">
        <v>10230</v>
      </c>
      <c r="Q4575" t="s">
        <v>486</v>
      </c>
      <c r="R4575" t="s">
        <v>365</v>
      </c>
      <c r="S4575" t="s">
        <v>10231</v>
      </c>
      <c r="T4575" t="s">
        <v>338</v>
      </c>
      <c r="U4575" t="s">
        <v>530</v>
      </c>
      <c r="W4575" t="s">
        <v>10232</v>
      </c>
      <c r="Z4575" t="s">
        <v>10229</v>
      </c>
      <c r="AA4575" t="s">
        <v>10230</v>
      </c>
      <c r="AD4575" t="s">
        <v>486</v>
      </c>
      <c r="AE4575" t="s">
        <v>365</v>
      </c>
      <c r="AF4575" t="s">
        <v>10231</v>
      </c>
      <c r="AG4575" t="s">
        <v>338</v>
      </c>
      <c r="AH4575" t="s">
        <v>530</v>
      </c>
      <c r="AJ4575" t="s">
        <v>10232</v>
      </c>
      <c r="AL4575" t="s">
        <v>339</v>
      </c>
      <c r="AM4575">
        <v>1</v>
      </c>
      <c r="AN4575">
        <v>1</v>
      </c>
      <c r="AO4575">
        <v>5715</v>
      </c>
      <c r="AQ4575">
        <v>124621</v>
      </c>
      <c r="AR4575">
        <v>535501</v>
      </c>
      <c r="AS4575" t="s">
        <v>158</v>
      </c>
      <c r="AT4575" t="s">
        <v>159</v>
      </c>
      <c r="AW4575" t="s">
        <v>340</v>
      </c>
      <c r="AX4575" t="s">
        <v>340</v>
      </c>
      <c r="AY4575" t="s">
        <v>351</v>
      </c>
      <c r="AZ4575" t="s">
        <v>441</v>
      </c>
      <c r="BY4575" t="s">
        <v>342</v>
      </c>
      <c r="EQ4575">
        <v>245276</v>
      </c>
      <c r="ER4575" t="s">
        <v>10233</v>
      </c>
      <c r="EV4575">
        <v>17289150</v>
      </c>
      <c r="EW4575">
        <v>928</v>
      </c>
      <c r="EX4575">
        <v>221299</v>
      </c>
      <c r="EY4575" t="s">
        <v>10234</v>
      </c>
      <c r="EZ4575">
        <v>1</v>
      </c>
      <c r="FC4575">
        <v>95063</v>
      </c>
      <c r="FD4575" t="s">
        <v>1559</v>
      </c>
    </row>
    <row r="4576" spans="1:160" x14ac:dyDescent="0.3">
      <c r="A4576" t="str">
        <f>VLOOKUP(B4576,Table2[],3,FALSE)</f>
        <v>Digital</v>
      </c>
      <c r="B4576" t="str">
        <f>IF(OR(ISNUMBER(FIND("QVC",Z4576)),ISNUMBER(FIND("QVC",AL4576))),"QVC",IF(OR(ISNUMBER(FIND("NCO",H4576)),ISNUMBER(FIND("NCO",Y4576))), "NCO", IF(AL4576="consumer","PMD.com",VLOOKUP(LEFT(H4576,2),Tables!$E$1:$F$11,2,FALSE))))</f>
        <v>PMD.com</v>
      </c>
      <c r="C4576">
        <f t="shared" si="216"/>
        <v>53940001</v>
      </c>
      <c r="D4576">
        <f t="shared" si="217"/>
        <v>1</v>
      </c>
      <c r="E4576" t="str">
        <f t="shared" ca="1" si="215"/>
        <v>MTD orders shipped</v>
      </c>
      <c r="F4576" t="s">
        <v>3539</v>
      </c>
      <c r="G4576" t="s">
        <v>335</v>
      </c>
      <c r="H4576" t="s">
        <v>10228</v>
      </c>
      <c r="I4576" s="6">
        <v>44013.411747685182</v>
      </c>
      <c r="J4576" t="s">
        <v>16</v>
      </c>
      <c r="K4576" s="6">
        <v>44013.745694444442</v>
      </c>
      <c r="M4576" t="s">
        <v>10229</v>
      </c>
      <c r="N4576" t="s">
        <v>10230</v>
      </c>
      <c r="Q4576" t="s">
        <v>486</v>
      </c>
      <c r="R4576" t="s">
        <v>365</v>
      </c>
      <c r="S4576" t="s">
        <v>10231</v>
      </c>
      <c r="T4576" t="s">
        <v>338</v>
      </c>
      <c r="U4576" t="s">
        <v>530</v>
      </c>
      <c r="W4576" t="s">
        <v>10232</v>
      </c>
      <c r="Z4576" t="s">
        <v>10229</v>
      </c>
      <c r="AA4576" t="s">
        <v>10230</v>
      </c>
      <c r="AD4576" t="s">
        <v>486</v>
      </c>
      <c r="AE4576" t="s">
        <v>365</v>
      </c>
      <c r="AF4576" t="s">
        <v>10231</v>
      </c>
      <c r="AG4576" t="s">
        <v>338</v>
      </c>
      <c r="AH4576" t="s">
        <v>530</v>
      </c>
      <c r="AJ4576" t="s">
        <v>10232</v>
      </c>
      <c r="AL4576" t="s">
        <v>339</v>
      </c>
      <c r="AM4576">
        <v>1</v>
      </c>
      <c r="AN4576">
        <v>1</v>
      </c>
      <c r="AO4576">
        <v>4924</v>
      </c>
      <c r="AQ4576">
        <v>124470</v>
      </c>
      <c r="AR4576">
        <v>53940001</v>
      </c>
      <c r="AS4576">
        <v>90</v>
      </c>
      <c r="AT4576" t="s">
        <v>130</v>
      </c>
      <c r="AW4576" t="s">
        <v>343</v>
      </c>
      <c r="BY4576" t="s">
        <v>342</v>
      </c>
      <c r="EQ4576">
        <v>243398</v>
      </c>
      <c r="ER4576" t="s">
        <v>10233</v>
      </c>
      <c r="EV4576">
        <v>17289150</v>
      </c>
      <c r="EW4576">
        <v>928</v>
      </c>
      <c r="EX4576">
        <v>221299</v>
      </c>
      <c r="EY4576" t="s">
        <v>10234</v>
      </c>
      <c r="EZ4576">
        <v>1</v>
      </c>
      <c r="FC4576">
        <v>53940001</v>
      </c>
      <c r="FD4576" t="s">
        <v>130</v>
      </c>
    </row>
    <row r="4577" spans="1:160" x14ac:dyDescent="0.3">
      <c r="A4577" t="str">
        <f>VLOOKUP(B4577,Table2[],3,FALSE)</f>
        <v>Digital</v>
      </c>
      <c r="B4577" t="str">
        <f>IF(OR(ISNUMBER(FIND("QVC",Z4577)),ISNUMBER(FIND("QVC",AL4577))),"QVC",IF(OR(ISNUMBER(FIND("NCO",H4577)),ISNUMBER(FIND("NCO",Y4577))), "NCO", IF(AL4577="consumer","PMD.com",VLOOKUP(LEFT(H4577,2),Tables!$E$1:$F$11,2,FALSE))))</f>
        <v>PMD.com</v>
      </c>
      <c r="C4577">
        <f t="shared" si="216"/>
        <v>53710001</v>
      </c>
      <c r="D4577">
        <f t="shared" si="217"/>
        <v>1</v>
      </c>
      <c r="E4577" t="str">
        <f t="shared" ca="1" si="215"/>
        <v>MTD orders shipped</v>
      </c>
      <c r="F4577" t="s">
        <v>3539</v>
      </c>
      <c r="G4577" t="s">
        <v>335</v>
      </c>
      <c r="H4577" t="s">
        <v>10228</v>
      </c>
      <c r="I4577" s="6">
        <v>44013.411747685182</v>
      </c>
      <c r="J4577" t="s">
        <v>16</v>
      </c>
      <c r="K4577" s="6">
        <v>44013.745694444442</v>
      </c>
      <c r="M4577" t="s">
        <v>10229</v>
      </c>
      <c r="N4577" t="s">
        <v>10230</v>
      </c>
      <c r="Q4577" t="s">
        <v>486</v>
      </c>
      <c r="R4577" t="s">
        <v>365</v>
      </c>
      <c r="S4577" t="s">
        <v>10231</v>
      </c>
      <c r="T4577" t="s">
        <v>338</v>
      </c>
      <c r="U4577" t="s">
        <v>530</v>
      </c>
      <c r="W4577" t="s">
        <v>10232</v>
      </c>
      <c r="Z4577" t="s">
        <v>10229</v>
      </c>
      <c r="AA4577" t="s">
        <v>10230</v>
      </c>
      <c r="AD4577" t="s">
        <v>486</v>
      </c>
      <c r="AE4577" t="s">
        <v>365</v>
      </c>
      <c r="AF4577" t="s">
        <v>10231</v>
      </c>
      <c r="AG4577" t="s">
        <v>338</v>
      </c>
      <c r="AH4577" t="s">
        <v>530</v>
      </c>
      <c r="AJ4577" t="s">
        <v>10232</v>
      </c>
      <c r="AL4577" t="s">
        <v>339</v>
      </c>
      <c r="AM4577">
        <v>1</v>
      </c>
      <c r="AN4577">
        <v>1</v>
      </c>
      <c r="AO4577">
        <v>4902</v>
      </c>
      <c r="AQ4577">
        <v>124454</v>
      </c>
      <c r="AR4577">
        <v>53710001</v>
      </c>
      <c r="AS4577" t="s">
        <v>1873</v>
      </c>
      <c r="AT4577" t="s">
        <v>66</v>
      </c>
      <c r="AW4577" t="s">
        <v>343</v>
      </c>
      <c r="EQ4577">
        <v>248267</v>
      </c>
      <c r="ER4577" t="s">
        <v>10233</v>
      </c>
      <c r="EV4577">
        <v>17289150</v>
      </c>
      <c r="EW4577">
        <v>928</v>
      </c>
      <c r="EX4577">
        <v>221299</v>
      </c>
      <c r="EY4577" t="s">
        <v>10234</v>
      </c>
      <c r="EZ4577">
        <v>1</v>
      </c>
      <c r="FC4577">
        <v>53710001</v>
      </c>
      <c r="FD4577" t="s">
        <v>66</v>
      </c>
    </row>
    <row r="4578" spans="1:160" x14ac:dyDescent="0.3">
      <c r="A4578" t="str">
        <f>VLOOKUP(B4578,Table2[],3,FALSE)</f>
        <v>Digital</v>
      </c>
      <c r="B4578" t="str">
        <f>IF(OR(ISNUMBER(FIND("QVC",Z4578)),ISNUMBER(FIND("QVC",AL4578))),"QVC",IF(OR(ISNUMBER(FIND("NCO",H4578)),ISNUMBER(FIND("NCO",Y4578))), "NCO", IF(AL4578="consumer","PMD.com",VLOOKUP(LEFT(H4578,2),Tables!$E$1:$F$11,2,FALSE))))</f>
        <v>PMD.com</v>
      </c>
      <c r="C4578">
        <f t="shared" si="216"/>
        <v>53900001</v>
      </c>
      <c r="D4578">
        <f t="shared" si="217"/>
        <v>1</v>
      </c>
      <c r="E4578" t="str">
        <f t="shared" ca="1" si="215"/>
        <v>MTD orders shipped</v>
      </c>
      <c r="F4578" t="s">
        <v>3539</v>
      </c>
      <c r="G4578" t="s">
        <v>335</v>
      </c>
      <c r="H4578" t="s">
        <v>10228</v>
      </c>
      <c r="I4578" s="6">
        <v>44013.411747685182</v>
      </c>
      <c r="J4578" t="s">
        <v>16</v>
      </c>
      <c r="K4578" s="6">
        <v>44013.745694444442</v>
      </c>
      <c r="M4578" t="s">
        <v>10229</v>
      </c>
      <c r="N4578" t="s">
        <v>10230</v>
      </c>
      <c r="Q4578" t="s">
        <v>486</v>
      </c>
      <c r="R4578" t="s">
        <v>365</v>
      </c>
      <c r="S4578" t="s">
        <v>10231</v>
      </c>
      <c r="T4578" t="s">
        <v>338</v>
      </c>
      <c r="U4578" t="s">
        <v>530</v>
      </c>
      <c r="W4578" t="s">
        <v>10232</v>
      </c>
      <c r="Z4578" t="s">
        <v>10229</v>
      </c>
      <c r="AA4578" t="s">
        <v>10230</v>
      </c>
      <c r="AD4578" t="s">
        <v>486</v>
      </c>
      <c r="AE4578" t="s">
        <v>365</v>
      </c>
      <c r="AF4578" t="s">
        <v>10231</v>
      </c>
      <c r="AG4578" t="s">
        <v>338</v>
      </c>
      <c r="AH4578" t="s">
        <v>530</v>
      </c>
      <c r="AJ4578" t="s">
        <v>10232</v>
      </c>
      <c r="AL4578" t="s">
        <v>339</v>
      </c>
      <c r="AM4578">
        <v>1</v>
      </c>
      <c r="AN4578">
        <v>1</v>
      </c>
      <c r="AO4578">
        <v>31217</v>
      </c>
      <c r="AQ4578">
        <v>124466</v>
      </c>
      <c r="AR4578">
        <v>53900001</v>
      </c>
      <c r="AS4578" t="s">
        <v>1697</v>
      </c>
      <c r="AT4578" t="s">
        <v>104</v>
      </c>
      <c r="AW4578" t="s">
        <v>343</v>
      </c>
      <c r="BY4578" t="s">
        <v>342</v>
      </c>
      <c r="EQ4578">
        <v>247378</v>
      </c>
      <c r="ER4578" t="s">
        <v>10233</v>
      </c>
      <c r="EV4578">
        <v>17289150</v>
      </c>
      <c r="EW4578">
        <v>928</v>
      </c>
      <c r="EX4578">
        <v>221299</v>
      </c>
      <c r="EY4578" t="s">
        <v>10234</v>
      </c>
      <c r="EZ4578">
        <v>1</v>
      </c>
      <c r="FC4578">
        <v>53900001</v>
      </c>
      <c r="FD4578" t="s">
        <v>104</v>
      </c>
    </row>
    <row r="4579" spans="1:160" x14ac:dyDescent="0.3">
      <c r="A4579" t="str">
        <f>VLOOKUP(B4579,Table2[],3,FALSE)</f>
        <v>Digital</v>
      </c>
      <c r="B4579" t="str">
        <f>IF(OR(ISNUMBER(FIND("QVC",Z4579)),ISNUMBER(FIND("QVC",AL4579))),"QVC",IF(OR(ISNUMBER(FIND("NCO",H4579)),ISNUMBER(FIND("NCO",Y4579))), "NCO", IF(AL4579="consumer","PMD.com",VLOOKUP(LEFT(H4579,2),Tables!$E$1:$F$11,2,FALSE))))</f>
        <v>PMD.com</v>
      </c>
      <c r="C4579">
        <f t="shared" si="216"/>
        <v>51070001</v>
      </c>
      <c r="D4579">
        <f t="shared" si="217"/>
        <v>1</v>
      </c>
      <c r="E4579" t="str">
        <f t="shared" ca="1" si="215"/>
        <v>MTD orders shipped</v>
      </c>
      <c r="F4579" t="s">
        <v>3539</v>
      </c>
      <c r="G4579" t="s">
        <v>335</v>
      </c>
      <c r="H4579" t="s">
        <v>10228</v>
      </c>
      <c r="I4579" s="6">
        <v>44013.411747685182</v>
      </c>
      <c r="J4579" t="s">
        <v>16</v>
      </c>
      <c r="K4579" s="6">
        <v>44013.745694444442</v>
      </c>
      <c r="M4579" t="s">
        <v>10229</v>
      </c>
      <c r="N4579" t="s">
        <v>10230</v>
      </c>
      <c r="Q4579" t="s">
        <v>486</v>
      </c>
      <c r="R4579" t="s">
        <v>365</v>
      </c>
      <c r="S4579" t="s">
        <v>10231</v>
      </c>
      <c r="T4579" t="s">
        <v>338</v>
      </c>
      <c r="U4579" t="s">
        <v>530</v>
      </c>
      <c r="W4579" t="s">
        <v>10232</v>
      </c>
      <c r="Z4579" t="s">
        <v>10229</v>
      </c>
      <c r="AA4579" t="s">
        <v>10230</v>
      </c>
      <c r="AD4579" t="s">
        <v>486</v>
      </c>
      <c r="AE4579" t="s">
        <v>365</v>
      </c>
      <c r="AF4579" t="s">
        <v>10231</v>
      </c>
      <c r="AG4579" t="s">
        <v>338</v>
      </c>
      <c r="AH4579" t="s">
        <v>530</v>
      </c>
      <c r="AJ4579" t="s">
        <v>10232</v>
      </c>
      <c r="AL4579" t="s">
        <v>339</v>
      </c>
      <c r="AM4579">
        <v>1</v>
      </c>
      <c r="AN4579">
        <v>1</v>
      </c>
      <c r="AO4579">
        <v>10147</v>
      </c>
      <c r="AQ4579">
        <v>124429</v>
      </c>
      <c r="AR4579">
        <v>51070001</v>
      </c>
      <c r="AS4579" t="s">
        <v>1886</v>
      </c>
      <c r="AT4579" t="s">
        <v>45</v>
      </c>
      <c r="AW4579" t="s">
        <v>343</v>
      </c>
      <c r="BY4579" t="s">
        <v>342</v>
      </c>
      <c r="EQ4579">
        <v>251956</v>
      </c>
      <c r="ER4579" t="s">
        <v>10233</v>
      </c>
      <c r="EV4579">
        <v>17289150</v>
      </c>
      <c r="EW4579">
        <v>928</v>
      </c>
      <c r="EX4579">
        <v>221299</v>
      </c>
      <c r="EY4579" t="s">
        <v>10234</v>
      </c>
      <c r="EZ4579">
        <v>1</v>
      </c>
      <c r="FC4579">
        <v>95391</v>
      </c>
      <c r="FD4579" t="s">
        <v>3503</v>
      </c>
    </row>
    <row r="4580" spans="1:160" x14ac:dyDescent="0.3">
      <c r="A4580" t="str">
        <f>VLOOKUP(B4580,Table2[],3,FALSE)</f>
        <v>Digital</v>
      </c>
      <c r="B4580" t="str">
        <f>IF(OR(ISNUMBER(FIND("QVC",Z4580)),ISNUMBER(FIND("QVC",AL4580))),"QVC",IF(OR(ISNUMBER(FIND("NCO",H4580)),ISNUMBER(FIND("NCO",Y4580))), "NCO", IF(AL4580="consumer","PMD.com",VLOOKUP(LEFT(H4580,2),Tables!$E$1:$F$11,2,FALSE))))</f>
        <v>PMD.com</v>
      </c>
      <c r="C4580">
        <f t="shared" si="216"/>
        <v>53910001</v>
      </c>
      <c r="D4580">
        <f t="shared" si="217"/>
        <v>1</v>
      </c>
      <c r="E4580" t="str">
        <f t="shared" ca="1" si="215"/>
        <v>MTD orders shipped</v>
      </c>
      <c r="F4580" t="s">
        <v>3539</v>
      </c>
      <c r="G4580" t="s">
        <v>335</v>
      </c>
      <c r="H4580" t="s">
        <v>10228</v>
      </c>
      <c r="I4580" s="6">
        <v>44013.411747685182</v>
      </c>
      <c r="J4580" t="s">
        <v>16</v>
      </c>
      <c r="K4580" s="6">
        <v>44013.745694444442</v>
      </c>
      <c r="M4580" t="s">
        <v>10229</v>
      </c>
      <c r="N4580" t="s">
        <v>10230</v>
      </c>
      <c r="Q4580" t="s">
        <v>486</v>
      </c>
      <c r="R4580" t="s">
        <v>365</v>
      </c>
      <c r="S4580" t="s">
        <v>10231</v>
      </c>
      <c r="T4580" t="s">
        <v>338</v>
      </c>
      <c r="U4580" t="s">
        <v>530</v>
      </c>
      <c r="W4580" t="s">
        <v>10232</v>
      </c>
      <c r="Z4580" t="s">
        <v>10229</v>
      </c>
      <c r="AA4580" t="s">
        <v>10230</v>
      </c>
      <c r="AD4580" t="s">
        <v>486</v>
      </c>
      <c r="AE4580" t="s">
        <v>365</v>
      </c>
      <c r="AF4580" t="s">
        <v>10231</v>
      </c>
      <c r="AG4580" t="s">
        <v>338</v>
      </c>
      <c r="AH4580" t="s">
        <v>530</v>
      </c>
      <c r="AJ4580" t="s">
        <v>10232</v>
      </c>
      <c r="AL4580" t="s">
        <v>339</v>
      </c>
      <c r="AM4580">
        <v>1</v>
      </c>
      <c r="AN4580">
        <v>1</v>
      </c>
      <c r="AO4580">
        <v>12050</v>
      </c>
      <c r="AQ4580">
        <v>124467</v>
      </c>
      <c r="AR4580">
        <v>53910001</v>
      </c>
      <c r="AS4580" t="s">
        <v>629</v>
      </c>
      <c r="AT4580" t="s">
        <v>34</v>
      </c>
      <c r="AW4580" t="s">
        <v>343</v>
      </c>
      <c r="BY4580" t="s">
        <v>342</v>
      </c>
      <c r="EQ4580">
        <v>251451</v>
      </c>
      <c r="ER4580" t="s">
        <v>10233</v>
      </c>
      <c r="EV4580">
        <v>17289150</v>
      </c>
      <c r="EW4580">
        <v>928</v>
      </c>
      <c r="EX4580">
        <v>221299</v>
      </c>
      <c r="EY4580" t="s">
        <v>10234</v>
      </c>
      <c r="EZ4580">
        <v>1</v>
      </c>
      <c r="FC4580">
        <v>53910001</v>
      </c>
      <c r="FD4580" t="s">
        <v>34</v>
      </c>
    </row>
    <row r="4581" spans="1:160" x14ac:dyDescent="0.3">
      <c r="A4581" t="str">
        <f>VLOOKUP(B4581,Table2[],3,FALSE)</f>
        <v>Digital</v>
      </c>
      <c r="B4581" t="str">
        <f>IF(OR(ISNUMBER(FIND("QVC",Z4581)),ISNUMBER(FIND("QVC",AL4581))),"QVC",IF(OR(ISNUMBER(FIND("NCO",H4581)),ISNUMBER(FIND("NCO",Y4581))), "NCO", IF(AL4581="consumer","PMD.com",VLOOKUP(LEFT(H4581,2),Tables!$E$1:$F$11,2,FALSE))))</f>
        <v>PMD.com</v>
      </c>
      <c r="C4581">
        <f t="shared" si="216"/>
        <v>51080001</v>
      </c>
      <c r="D4581">
        <f t="shared" si="217"/>
        <v>1</v>
      </c>
      <c r="E4581" t="str">
        <f t="shared" ca="1" si="215"/>
        <v>MTD orders shipped</v>
      </c>
      <c r="F4581" t="s">
        <v>3539</v>
      </c>
      <c r="G4581" t="s">
        <v>335</v>
      </c>
      <c r="H4581" t="s">
        <v>10228</v>
      </c>
      <c r="I4581" s="6">
        <v>44013.411747685182</v>
      </c>
      <c r="J4581" t="s">
        <v>16</v>
      </c>
      <c r="K4581" s="6">
        <v>44013.745694444442</v>
      </c>
      <c r="M4581" t="s">
        <v>10229</v>
      </c>
      <c r="N4581" t="s">
        <v>10230</v>
      </c>
      <c r="Q4581" t="s">
        <v>486</v>
      </c>
      <c r="R4581" t="s">
        <v>365</v>
      </c>
      <c r="S4581" t="s">
        <v>10231</v>
      </c>
      <c r="T4581" t="s">
        <v>338</v>
      </c>
      <c r="U4581" t="s">
        <v>530</v>
      </c>
      <c r="W4581" t="s">
        <v>10232</v>
      </c>
      <c r="Z4581" t="s">
        <v>10229</v>
      </c>
      <c r="AA4581" t="s">
        <v>10230</v>
      </c>
      <c r="AD4581" t="s">
        <v>486</v>
      </c>
      <c r="AE4581" t="s">
        <v>365</v>
      </c>
      <c r="AF4581" t="s">
        <v>10231</v>
      </c>
      <c r="AG4581" t="s">
        <v>338</v>
      </c>
      <c r="AH4581" t="s">
        <v>530</v>
      </c>
      <c r="AJ4581" t="s">
        <v>10232</v>
      </c>
      <c r="AL4581" t="s">
        <v>339</v>
      </c>
      <c r="AM4581">
        <v>1</v>
      </c>
      <c r="AN4581">
        <v>1</v>
      </c>
      <c r="AO4581">
        <v>19656</v>
      </c>
      <c r="AQ4581">
        <v>124645</v>
      </c>
      <c r="AR4581">
        <v>51080001</v>
      </c>
      <c r="AS4581" t="s">
        <v>988</v>
      </c>
      <c r="AT4581" t="s">
        <v>57</v>
      </c>
      <c r="AW4581" t="s">
        <v>343</v>
      </c>
      <c r="BY4581" t="s">
        <v>342</v>
      </c>
      <c r="EQ4581">
        <v>251119</v>
      </c>
      <c r="ER4581" t="s">
        <v>10233</v>
      </c>
      <c r="EV4581">
        <v>17289150</v>
      </c>
      <c r="EW4581">
        <v>928</v>
      </c>
      <c r="EX4581">
        <v>221299</v>
      </c>
      <c r="EY4581" t="s">
        <v>10234</v>
      </c>
      <c r="EZ4581">
        <v>1</v>
      </c>
      <c r="FC4581">
        <v>95391</v>
      </c>
      <c r="FD4581" t="s">
        <v>3503</v>
      </c>
    </row>
    <row r="4582" spans="1:160" x14ac:dyDescent="0.3">
      <c r="A4582" t="str">
        <f>VLOOKUP(B4582,Table2[],3,FALSE)</f>
        <v>Digital</v>
      </c>
      <c r="B4582" t="str">
        <f>IF(OR(ISNUMBER(FIND("QVC",Z4582)),ISNUMBER(FIND("QVC",AL4582))),"QVC",IF(OR(ISNUMBER(FIND("NCO",H4582)),ISNUMBER(FIND("NCO",Y4582))), "NCO", IF(AL4582="consumer","PMD.com",VLOOKUP(LEFT(H4582,2),Tables!$E$1:$F$11,2,FALSE))))</f>
        <v>PMD.com</v>
      </c>
      <c r="C4582">
        <f t="shared" si="216"/>
        <v>52430001</v>
      </c>
      <c r="D4582">
        <f t="shared" si="217"/>
        <v>1</v>
      </c>
      <c r="E4582" t="str">
        <f t="shared" ca="1" si="215"/>
        <v>MTD orders shipped</v>
      </c>
      <c r="F4582" t="s">
        <v>3539</v>
      </c>
      <c r="G4582" t="s">
        <v>335</v>
      </c>
      <c r="H4582" t="s">
        <v>10228</v>
      </c>
      <c r="I4582" s="6">
        <v>44013.411747685182</v>
      </c>
      <c r="J4582" t="s">
        <v>16</v>
      </c>
      <c r="K4582" s="6">
        <v>44013.745694444442</v>
      </c>
      <c r="M4582" t="s">
        <v>10229</v>
      </c>
      <c r="N4582" t="s">
        <v>10230</v>
      </c>
      <c r="Q4582" t="s">
        <v>486</v>
      </c>
      <c r="R4582" t="s">
        <v>365</v>
      </c>
      <c r="S4582" t="s">
        <v>10231</v>
      </c>
      <c r="T4582" t="s">
        <v>338</v>
      </c>
      <c r="U4582" t="s">
        <v>530</v>
      </c>
      <c r="W4582" t="s">
        <v>10232</v>
      </c>
      <c r="Z4582" t="s">
        <v>10229</v>
      </c>
      <c r="AA4582" t="s">
        <v>10230</v>
      </c>
      <c r="AD4582" t="s">
        <v>486</v>
      </c>
      <c r="AE4582" t="s">
        <v>365</v>
      </c>
      <c r="AF4582" t="s">
        <v>10231</v>
      </c>
      <c r="AG4582" t="s">
        <v>338</v>
      </c>
      <c r="AH4582" t="s">
        <v>530</v>
      </c>
      <c r="AJ4582" t="s">
        <v>10232</v>
      </c>
      <c r="AL4582" t="s">
        <v>339</v>
      </c>
      <c r="AM4582">
        <v>1</v>
      </c>
      <c r="AN4582">
        <v>1</v>
      </c>
      <c r="AO4582">
        <v>12063</v>
      </c>
      <c r="AQ4582">
        <v>127155</v>
      </c>
      <c r="AR4582">
        <v>52430001</v>
      </c>
      <c r="AS4582" t="s">
        <v>927</v>
      </c>
      <c r="AT4582" t="s">
        <v>75</v>
      </c>
      <c r="AW4582" t="s">
        <v>340</v>
      </c>
      <c r="AX4582" t="s">
        <v>340</v>
      </c>
      <c r="AY4582" t="s">
        <v>357</v>
      </c>
      <c r="AZ4582" t="s">
        <v>363</v>
      </c>
      <c r="BY4582" t="s">
        <v>342</v>
      </c>
      <c r="EQ4582">
        <v>249990</v>
      </c>
      <c r="ER4582" t="s">
        <v>10233</v>
      </c>
      <c r="EV4582">
        <v>17289150</v>
      </c>
      <c r="EW4582">
        <v>928</v>
      </c>
      <c r="EX4582">
        <v>221299</v>
      </c>
      <c r="EY4582" t="s">
        <v>10234</v>
      </c>
      <c r="EZ4582">
        <v>1</v>
      </c>
      <c r="FC4582">
        <v>95385</v>
      </c>
      <c r="FD4582" t="s">
        <v>3531</v>
      </c>
    </row>
    <row r="4583" spans="1:160" x14ac:dyDescent="0.3">
      <c r="A4583" t="str">
        <f>VLOOKUP(B4583,Table2[],3,FALSE)</f>
        <v>Digital</v>
      </c>
      <c r="B4583" t="str">
        <f>IF(OR(ISNUMBER(FIND("QVC",Z4583)),ISNUMBER(FIND("QVC",AL4583))),"QVC",IF(OR(ISNUMBER(FIND("NCO",H4583)),ISNUMBER(FIND("NCO",Y4583))), "NCO", IF(AL4583="consumer","PMD.com",VLOOKUP(LEFT(H4583,2),Tables!$E$1:$F$11,2,FALSE))))</f>
        <v>PMD.com</v>
      </c>
      <c r="C4583">
        <f t="shared" si="216"/>
        <v>5358</v>
      </c>
      <c r="D4583">
        <f t="shared" si="217"/>
        <v>1</v>
      </c>
      <c r="E4583" t="str">
        <f t="shared" ca="1" si="215"/>
        <v>MTD orders shipped</v>
      </c>
      <c r="F4583" t="s">
        <v>3539</v>
      </c>
      <c r="G4583" t="s">
        <v>335</v>
      </c>
      <c r="H4583" t="s">
        <v>10228</v>
      </c>
      <c r="I4583" s="6">
        <v>44013.411747685182</v>
      </c>
      <c r="J4583" t="s">
        <v>16</v>
      </c>
      <c r="K4583" s="6">
        <v>44013.745694444442</v>
      </c>
      <c r="M4583" t="s">
        <v>10229</v>
      </c>
      <c r="N4583" t="s">
        <v>10230</v>
      </c>
      <c r="Q4583" t="s">
        <v>486</v>
      </c>
      <c r="R4583" t="s">
        <v>365</v>
      </c>
      <c r="S4583" t="s">
        <v>10231</v>
      </c>
      <c r="T4583" t="s">
        <v>338</v>
      </c>
      <c r="U4583" t="s">
        <v>530</v>
      </c>
      <c r="W4583" t="s">
        <v>10232</v>
      </c>
      <c r="Z4583" t="s">
        <v>10229</v>
      </c>
      <c r="AA4583" t="s">
        <v>10230</v>
      </c>
      <c r="AD4583" t="s">
        <v>486</v>
      </c>
      <c r="AE4583" t="s">
        <v>365</v>
      </c>
      <c r="AF4583" t="s">
        <v>10231</v>
      </c>
      <c r="AG4583" t="s">
        <v>338</v>
      </c>
      <c r="AH4583" t="s">
        <v>530</v>
      </c>
      <c r="AJ4583" t="s">
        <v>10232</v>
      </c>
      <c r="AL4583" t="s">
        <v>339</v>
      </c>
      <c r="AM4583">
        <v>1</v>
      </c>
      <c r="AN4583">
        <v>1</v>
      </c>
      <c r="AO4583">
        <v>7390</v>
      </c>
      <c r="AQ4583">
        <v>124522</v>
      </c>
      <c r="AR4583">
        <v>5358</v>
      </c>
      <c r="AS4583" t="s">
        <v>2281</v>
      </c>
      <c r="AT4583" t="s">
        <v>73</v>
      </c>
      <c r="AW4583" t="s">
        <v>340</v>
      </c>
      <c r="AX4583" t="s">
        <v>340</v>
      </c>
      <c r="AY4583" t="s">
        <v>351</v>
      </c>
      <c r="AZ4583" t="s">
        <v>434</v>
      </c>
      <c r="BY4583" t="s">
        <v>342</v>
      </c>
      <c r="EQ4583">
        <v>252041</v>
      </c>
      <c r="ER4583" t="s">
        <v>10233</v>
      </c>
      <c r="EV4583">
        <v>17289150</v>
      </c>
      <c r="EW4583">
        <v>928</v>
      </c>
      <c r="EX4583">
        <v>221299</v>
      </c>
      <c r="EY4583" t="s">
        <v>10234</v>
      </c>
      <c r="EZ4583">
        <v>1</v>
      </c>
      <c r="FC4583">
        <v>95063</v>
      </c>
      <c r="FD4583" t="s">
        <v>1559</v>
      </c>
    </row>
    <row r="4584" spans="1:160" x14ac:dyDescent="0.3">
      <c r="A4584" t="str">
        <f>VLOOKUP(B4584,Table2[],3,FALSE)</f>
        <v>Digital</v>
      </c>
      <c r="B4584" t="str">
        <f>IF(OR(ISNUMBER(FIND("QVC",Z4584)),ISNUMBER(FIND("QVC",AL4584))),"QVC",IF(OR(ISNUMBER(FIND("NCO",H4584)),ISNUMBER(FIND("NCO",Y4584))), "NCO", IF(AL4584="consumer","PMD.com",VLOOKUP(LEFT(H4584,2),Tables!$E$1:$F$11,2,FALSE))))</f>
        <v>PMD.com</v>
      </c>
      <c r="C4584">
        <f t="shared" si="216"/>
        <v>53920001</v>
      </c>
      <c r="D4584">
        <f t="shared" si="217"/>
        <v>1</v>
      </c>
      <c r="E4584" t="str">
        <f t="shared" ca="1" si="215"/>
        <v>MTD orders shipped</v>
      </c>
      <c r="F4584" t="s">
        <v>3539</v>
      </c>
      <c r="G4584" t="s">
        <v>335</v>
      </c>
      <c r="H4584" t="s">
        <v>10228</v>
      </c>
      <c r="I4584" s="6">
        <v>44013.411747685182</v>
      </c>
      <c r="J4584" t="s">
        <v>16</v>
      </c>
      <c r="K4584" s="6">
        <v>44013.745694444442</v>
      </c>
      <c r="M4584" t="s">
        <v>10229</v>
      </c>
      <c r="N4584" t="s">
        <v>10230</v>
      </c>
      <c r="Q4584" t="s">
        <v>486</v>
      </c>
      <c r="R4584" t="s">
        <v>365</v>
      </c>
      <c r="S4584" t="s">
        <v>10231</v>
      </c>
      <c r="T4584" t="s">
        <v>338</v>
      </c>
      <c r="U4584" t="s">
        <v>530</v>
      </c>
      <c r="W4584" t="s">
        <v>10232</v>
      </c>
      <c r="Z4584" t="s">
        <v>10229</v>
      </c>
      <c r="AA4584" t="s">
        <v>10230</v>
      </c>
      <c r="AD4584" t="s">
        <v>486</v>
      </c>
      <c r="AE4584" t="s">
        <v>365</v>
      </c>
      <c r="AF4584" t="s">
        <v>10231</v>
      </c>
      <c r="AG4584" t="s">
        <v>338</v>
      </c>
      <c r="AH4584" t="s">
        <v>530</v>
      </c>
      <c r="AJ4584" t="s">
        <v>10232</v>
      </c>
      <c r="AL4584" t="s">
        <v>339</v>
      </c>
      <c r="AM4584">
        <v>1</v>
      </c>
      <c r="AN4584">
        <v>1</v>
      </c>
      <c r="AO4584">
        <v>14899</v>
      </c>
      <c r="AQ4584">
        <v>124468</v>
      </c>
      <c r="AR4584">
        <v>53920001</v>
      </c>
      <c r="AS4584" t="s">
        <v>42</v>
      </c>
      <c r="AT4584" t="s">
        <v>40</v>
      </c>
      <c r="AW4584" t="s">
        <v>343</v>
      </c>
      <c r="BY4584" t="s">
        <v>342</v>
      </c>
      <c r="EQ4584">
        <v>247476</v>
      </c>
      <c r="ER4584" t="s">
        <v>10233</v>
      </c>
      <c r="EV4584">
        <v>17289150</v>
      </c>
      <c r="EW4584">
        <v>928</v>
      </c>
      <c r="EX4584">
        <v>221299</v>
      </c>
      <c r="EY4584" t="s">
        <v>10234</v>
      </c>
      <c r="EZ4584">
        <v>1</v>
      </c>
      <c r="FC4584">
        <v>95385</v>
      </c>
      <c r="FD4584" t="s">
        <v>3531</v>
      </c>
    </row>
    <row r="4585" spans="1:160" x14ac:dyDescent="0.3">
      <c r="A4585" t="str">
        <f>VLOOKUP(B4585,Table2[],3,FALSE)</f>
        <v>Digital</v>
      </c>
      <c r="B4585" t="str">
        <f>IF(OR(ISNUMBER(FIND("QVC",Z4585)),ISNUMBER(FIND("QVC",AL4585))),"QVC",IF(OR(ISNUMBER(FIND("NCO",H4585)),ISNUMBER(FIND("NCO",Y4585))), "NCO", IF(AL4585="consumer","PMD.com",VLOOKUP(LEFT(H4585,2),Tables!$E$1:$F$11,2,FALSE))))</f>
        <v>PMD.com</v>
      </c>
      <c r="C4585">
        <f t="shared" si="216"/>
        <v>5341030</v>
      </c>
      <c r="D4585">
        <f t="shared" si="217"/>
        <v>1</v>
      </c>
      <c r="E4585" t="str">
        <f t="shared" ca="1" si="215"/>
        <v>MTD orders shipped</v>
      </c>
      <c r="F4585" t="s">
        <v>3539</v>
      </c>
      <c r="G4585" t="s">
        <v>335</v>
      </c>
      <c r="H4585" t="s">
        <v>10228</v>
      </c>
      <c r="I4585" s="6">
        <v>44013.411747685182</v>
      </c>
      <c r="J4585" t="s">
        <v>16</v>
      </c>
      <c r="K4585" s="6">
        <v>44013.745694444442</v>
      </c>
      <c r="M4585" t="s">
        <v>10229</v>
      </c>
      <c r="N4585" t="s">
        <v>10230</v>
      </c>
      <c r="Q4585" t="s">
        <v>486</v>
      </c>
      <c r="R4585" t="s">
        <v>365</v>
      </c>
      <c r="S4585" t="s">
        <v>10231</v>
      </c>
      <c r="T4585" t="s">
        <v>338</v>
      </c>
      <c r="U4585" t="s">
        <v>530</v>
      </c>
      <c r="W4585" t="s">
        <v>10232</v>
      </c>
      <c r="Z4585" t="s">
        <v>10229</v>
      </c>
      <c r="AA4585" t="s">
        <v>10230</v>
      </c>
      <c r="AD4585" t="s">
        <v>486</v>
      </c>
      <c r="AE4585" t="s">
        <v>365</v>
      </c>
      <c r="AF4585" t="s">
        <v>10231</v>
      </c>
      <c r="AG4585" t="s">
        <v>338</v>
      </c>
      <c r="AH4585" t="s">
        <v>530</v>
      </c>
      <c r="AJ4585" t="s">
        <v>10232</v>
      </c>
      <c r="AL4585" t="s">
        <v>339</v>
      </c>
      <c r="AM4585">
        <v>1</v>
      </c>
      <c r="AN4585">
        <v>1</v>
      </c>
      <c r="AO4585">
        <v>12859</v>
      </c>
      <c r="AQ4585">
        <v>124642</v>
      </c>
      <c r="AR4585">
        <v>5341030</v>
      </c>
      <c r="AS4585" t="s">
        <v>925</v>
      </c>
      <c r="AT4585" t="s">
        <v>926</v>
      </c>
      <c r="AW4585" t="s">
        <v>366</v>
      </c>
      <c r="AX4585" t="s">
        <v>366</v>
      </c>
      <c r="AY4585" t="s">
        <v>345</v>
      </c>
      <c r="AZ4585" t="s">
        <v>346</v>
      </c>
      <c r="BY4585" t="s">
        <v>342</v>
      </c>
      <c r="EQ4585">
        <v>243275</v>
      </c>
      <c r="ER4585" t="s">
        <v>10233</v>
      </c>
      <c r="EV4585">
        <v>17289150</v>
      </c>
      <c r="EW4585">
        <v>928</v>
      </c>
      <c r="EX4585">
        <v>221299</v>
      </c>
      <c r="EY4585" t="s">
        <v>10234</v>
      </c>
      <c r="EZ4585">
        <v>1</v>
      </c>
      <c r="FC4585">
        <v>95385</v>
      </c>
      <c r="FD4585" t="s">
        <v>3531</v>
      </c>
    </row>
    <row r="4586" spans="1:160" x14ac:dyDescent="0.3">
      <c r="A4586" t="str">
        <f>VLOOKUP(B4586,Table2[],3,FALSE)</f>
        <v>Digital</v>
      </c>
      <c r="B4586" t="str">
        <f>IF(OR(ISNUMBER(FIND("QVC",Z4586)),ISNUMBER(FIND("QVC",AL4586))),"QVC",IF(OR(ISNUMBER(FIND("NCO",H4586)),ISNUMBER(FIND("NCO",Y4586))), "NCO", IF(AL4586="consumer","PMD.com",VLOOKUP(LEFT(H4586,2),Tables!$E$1:$F$11,2,FALSE))))</f>
        <v>PMD.com</v>
      </c>
      <c r="C4586">
        <f t="shared" si="216"/>
        <v>51090061</v>
      </c>
      <c r="D4586">
        <f t="shared" si="217"/>
        <v>1</v>
      </c>
      <c r="E4586" t="str">
        <f t="shared" ca="1" si="215"/>
        <v>shifted orders shipped</v>
      </c>
      <c r="F4586" t="s">
        <v>3539</v>
      </c>
      <c r="G4586" t="s">
        <v>335</v>
      </c>
      <c r="H4586" t="s">
        <v>2317</v>
      </c>
      <c r="I4586" s="6">
        <v>44007.495706018519</v>
      </c>
      <c r="J4586" t="s">
        <v>16</v>
      </c>
      <c r="K4586" s="6">
        <v>44013.745717592596</v>
      </c>
      <c r="M4586" t="s">
        <v>10235</v>
      </c>
      <c r="N4586" t="s">
        <v>10236</v>
      </c>
      <c r="Q4586" t="s">
        <v>10237</v>
      </c>
      <c r="R4586" t="s">
        <v>463</v>
      </c>
      <c r="S4586">
        <v>55303</v>
      </c>
      <c r="T4586" t="s">
        <v>338</v>
      </c>
      <c r="U4586" t="s">
        <v>530</v>
      </c>
      <c r="W4586" t="s">
        <v>10238</v>
      </c>
      <c r="Z4586" t="s">
        <v>10235</v>
      </c>
      <c r="AA4586" t="s">
        <v>10236</v>
      </c>
      <c r="AD4586" t="s">
        <v>10237</v>
      </c>
      <c r="AE4586" t="s">
        <v>463</v>
      </c>
      <c r="AF4586">
        <v>55303</v>
      </c>
      <c r="AG4586" t="s">
        <v>338</v>
      </c>
      <c r="AH4586" t="s">
        <v>530</v>
      </c>
      <c r="AJ4586" t="s">
        <v>10238</v>
      </c>
      <c r="AL4586" t="s">
        <v>339</v>
      </c>
      <c r="AM4586">
        <v>1</v>
      </c>
      <c r="AN4586">
        <v>1</v>
      </c>
      <c r="AO4586">
        <v>8078</v>
      </c>
      <c r="AQ4586">
        <v>124010</v>
      </c>
      <c r="AR4586">
        <v>51090061</v>
      </c>
      <c r="AS4586" t="s">
        <v>1013</v>
      </c>
      <c r="AT4586" t="s">
        <v>122</v>
      </c>
      <c r="AW4586" t="s">
        <v>340</v>
      </c>
      <c r="AX4586" t="s">
        <v>340</v>
      </c>
      <c r="AY4586" t="s">
        <v>357</v>
      </c>
      <c r="AZ4586" t="s">
        <v>363</v>
      </c>
      <c r="BY4586" t="s">
        <v>342</v>
      </c>
      <c r="EQ4586">
        <v>251819</v>
      </c>
      <c r="ER4586" t="s">
        <v>2318</v>
      </c>
      <c r="EV4586">
        <v>17273918</v>
      </c>
      <c r="EW4586">
        <v>928</v>
      </c>
      <c r="EX4586">
        <v>212768</v>
      </c>
      <c r="EY4586" t="s">
        <v>10239</v>
      </c>
      <c r="EZ4586">
        <v>1</v>
      </c>
      <c r="FC4586">
        <v>51090061</v>
      </c>
      <c r="FD4586" t="s">
        <v>122</v>
      </c>
    </row>
    <row r="4587" spans="1:160" x14ac:dyDescent="0.3">
      <c r="A4587" t="str">
        <f>VLOOKUP(B4587,Table2[],3,FALSE)</f>
        <v>Digital</v>
      </c>
      <c r="B4587" t="str">
        <f>IF(OR(ISNUMBER(FIND("QVC",Z4587)),ISNUMBER(FIND("QVC",AL4587))),"QVC",IF(OR(ISNUMBER(FIND("NCO",H4587)),ISNUMBER(FIND("NCO",Y4587))), "NCO", IF(AL4587="consumer","PMD.com",VLOOKUP(LEFT(H4587,2),Tables!$E$1:$F$11,2,FALSE))))</f>
        <v>PMD.com</v>
      </c>
      <c r="C4587">
        <f t="shared" si="216"/>
        <v>51070001</v>
      </c>
      <c r="D4587">
        <f t="shared" si="217"/>
        <v>1</v>
      </c>
      <c r="E4587" t="str">
        <f t="shared" ca="1" si="215"/>
        <v>shifted orders shipped</v>
      </c>
      <c r="F4587" t="s">
        <v>3539</v>
      </c>
      <c r="G4587" t="s">
        <v>335</v>
      </c>
      <c r="H4587" t="s">
        <v>2317</v>
      </c>
      <c r="I4587" s="6">
        <v>44007.495706018519</v>
      </c>
      <c r="J4587" t="s">
        <v>16</v>
      </c>
      <c r="K4587" s="6">
        <v>44013.745717592596</v>
      </c>
      <c r="M4587" t="s">
        <v>10235</v>
      </c>
      <c r="N4587" t="s">
        <v>10236</v>
      </c>
      <c r="Q4587" t="s">
        <v>10237</v>
      </c>
      <c r="R4587" t="s">
        <v>463</v>
      </c>
      <c r="S4587">
        <v>55303</v>
      </c>
      <c r="T4587" t="s">
        <v>338</v>
      </c>
      <c r="U4587" t="s">
        <v>530</v>
      </c>
      <c r="W4587" t="s">
        <v>10238</v>
      </c>
      <c r="Z4587" t="s">
        <v>10235</v>
      </c>
      <c r="AA4587" t="s">
        <v>10236</v>
      </c>
      <c r="AD4587" t="s">
        <v>10237</v>
      </c>
      <c r="AE4587" t="s">
        <v>463</v>
      </c>
      <c r="AF4587">
        <v>55303</v>
      </c>
      <c r="AG4587" t="s">
        <v>338</v>
      </c>
      <c r="AH4587" t="s">
        <v>530</v>
      </c>
      <c r="AJ4587" t="s">
        <v>10238</v>
      </c>
      <c r="AL4587" t="s">
        <v>339</v>
      </c>
      <c r="AM4587">
        <v>1</v>
      </c>
      <c r="AN4587">
        <v>1</v>
      </c>
      <c r="AO4587">
        <v>10147</v>
      </c>
      <c r="AQ4587">
        <v>124429</v>
      </c>
      <c r="AR4587">
        <v>51070001</v>
      </c>
      <c r="AS4587" t="s">
        <v>1886</v>
      </c>
      <c r="AT4587" t="s">
        <v>45</v>
      </c>
      <c r="AW4587" t="s">
        <v>343</v>
      </c>
      <c r="BY4587" t="s">
        <v>342</v>
      </c>
      <c r="EQ4587">
        <v>251956</v>
      </c>
      <c r="ER4587" t="s">
        <v>2318</v>
      </c>
      <c r="EV4587">
        <v>17273918</v>
      </c>
      <c r="EW4587">
        <v>928</v>
      </c>
      <c r="EX4587">
        <v>212768</v>
      </c>
      <c r="EY4587" t="s">
        <v>10239</v>
      </c>
      <c r="EZ4587">
        <v>1</v>
      </c>
      <c r="FC4587">
        <v>51070001</v>
      </c>
      <c r="FD4587" t="s">
        <v>45</v>
      </c>
    </row>
    <row r="4588" spans="1:160" x14ac:dyDescent="0.3">
      <c r="A4588" t="str">
        <f>VLOOKUP(B4588,Table2[],3,FALSE)</f>
        <v>Digital</v>
      </c>
      <c r="B4588" t="str">
        <f>IF(OR(ISNUMBER(FIND("QVC",Z4588)),ISNUMBER(FIND("QVC",AL4588))),"QVC",IF(OR(ISNUMBER(FIND("NCO",H4588)),ISNUMBER(FIND("NCO",Y4588))), "NCO", IF(AL4588="consumer","PMD.com",VLOOKUP(LEFT(H4588,2),Tables!$E$1:$F$11,2,FALSE))))</f>
        <v>PMD.com</v>
      </c>
      <c r="C4588">
        <f t="shared" si="216"/>
        <v>5341</v>
      </c>
      <c r="D4588">
        <f t="shared" si="217"/>
        <v>1</v>
      </c>
      <c r="E4588" t="str">
        <f t="shared" ca="1" si="215"/>
        <v>shifted orders shipped</v>
      </c>
      <c r="F4588" t="s">
        <v>3539</v>
      </c>
      <c r="G4588" t="s">
        <v>335</v>
      </c>
      <c r="H4588" t="s">
        <v>2317</v>
      </c>
      <c r="I4588" s="6">
        <v>44007.495706018519</v>
      </c>
      <c r="J4588" t="s">
        <v>16</v>
      </c>
      <c r="K4588" s="6">
        <v>44013.745717592596</v>
      </c>
      <c r="M4588" t="s">
        <v>10235</v>
      </c>
      <c r="N4588" t="s">
        <v>10236</v>
      </c>
      <c r="Q4588" t="s">
        <v>10237</v>
      </c>
      <c r="R4588" t="s">
        <v>463</v>
      </c>
      <c r="S4588">
        <v>55303</v>
      </c>
      <c r="T4588" t="s">
        <v>338</v>
      </c>
      <c r="U4588" t="s">
        <v>530</v>
      </c>
      <c r="W4588" t="s">
        <v>10238</v>
      </c>
      <c r="Z4588" t="s">
        <v>10235</v>
      </c>
      <c r="AA4588" t="s">
        <v>10236</v>
      </c>
      <c r="AD4588" t="s">
        <v>10237</v>
      </c>
      <c r="AE4588" t="s">
        <v>463</v>
      </c>
      <c r="AF4588">
        <v>55303</v>
      </c>
      <c r="AG4588" t="s">
        <v>338</v>
      </c>
      <c r="AH4588" t="s">
        <v>530</v>
      </c>
      <c r="AJ4588" t="s">
        <v>10238</v>
      </c>
      <c r="AL4588" t="s">
        <v>339</v>
      </c>
      <c r="AM4588">
        <v>1</v>
      </c>
      <c r="AN4588">
        <v>1</v>
      </c>
      <c r="AO4588">
        <v>15156</v>
      </c>
      <c r="AQ4588">
        <v>124187</v>
      </c>
      <c r="AR4588">
        <v>5341</v>
      </c>
      <c r="AS4588" t="s">
        <v>831</v>
      </c>
      <c r="AT4588" t="s">
        <v>82</v>
      </c>
      <c r="AW4588" t="s">
        <v>340</v>
      </c>
      <c r="AX4588" t="s">
        <v>340</v>
      </c>
      <c r="AY4588" t="s">
        <v>345</v>
      </c>
      <c r="AZ4588" t="s">
        <v>346</v>
      </c>
      <c r="BY4588" t="s">
        <v>342</v>
      </c>
      <c r="EQ4588">
        <v>244247</v>
      </c>
      <c r="ER4588" t="s">
        <v>2318</v>
      </c>
      <c r="EV4588">
        <v>17273918</v>
      </c>
      <c r="EW4588">
        <v>928</v>
      </c>
      <c r="EX4588">
        <v>212768</v>
      </c>
      <c r="EY4588" t="s">
        <v>10239</v>
      </c>
      <c r="EZ4588">
        <v>1</v>
      </c>
      <c r="FC4588">
        <v>5341</v>
      </c>
      <c r="FD4588" t="s">
        <v>82</v>
      </c>
    </row>
    <row r="4589" spans="1:160" x14ac:dyDescent="0.3">
      <c r="A4589" t="str">
        <f>VLOOKUP(B4589,Table2[],3,FALSE)</f>
        <v>Digital</v>
      </c>
      <c r="B4589" t="str">
        <f>IF(OR(ISNUMBER(FIND("QVC",Z4589)),ISNUMBER(FIND("QVC",AL4589))),"QVC",IF(OR(ISNUMBER(FIND("NCO",H4589)),ISNUMBER(FIND("NCO",Y4589))), "NCO", IF(AL4589="consumer","PMD.com",VLOOKUP(LEFT(H4589,2),Tables!$E$1:$F$11,2,FALSE))))</f>
        <v>PMD.com</v>
      </c>
      <c r="C4589">
        <f t="shared" si="216"/>
        <v>5341030</v>
      </c>
      <c r="D4589">
        <f t="shared" si="217"/>
        <v>1</v>
      </c>
      <c r="E4589" t="str">
        <f t="shared" ca="1" si="215"/>
        <v>MTD orders shipped</v>
      </c>
      <c r="F4589" t="s">
        <v>3539</v>
      </c>
      <c r="G4589" t="s">
        <v>335</v>
      </c>
      <c r="H4589" t="s">
        <v>10240</v>
      </c>
      <c r="I4589" s="6">
        <v>44013.522638888891</v>
      </c>
      <c r="J4589" t="s">
        <v>16</v>
      </c>
      <c r="K4589" s="6">
        <v>44013.745949074073</v>
      </c>
      <c r="M4589" t="s">
        <v>10241</v>
      </c>
      <c r="N4589" t="s">
        <v>10242</v>
      </c>
      <c r="Q4589" t="s">
        <v>1237</v>
      </c>
      <c r="R4589" t="s">
        <v>365</v>
      </c>
      <c r="S4589">
        <v>95624</v>
      </c>
      <c r="T4589" t="s">
        <v>338</v>
      </c>
      <c r="U4589" t="s">
        <v>530</v>
      </c>
      <c r="W4589" t="s">
        <v>10243</v>
      </c>
      <c r="Z4589" t="s">
        <v>10241</v>
      </c>
      <c r="AA4589" t="s">
        <v>10242</v>
      </c>
      <c r="AD4589" t="s">
        <v>1237</v>
      </c>
      <c r="AE4589" t="s">
        <v>365</v>
      </c>
      <c r="AF4589">
        <v>95624</v>
      </c>
      <c r="AG4589" t="s">
        <v>338</v>
      </c>
      <c r="AH4589" t="s">
        <v>530</v>
      </c>
      <c r="AJ4589" t="s">
        <v>10243</v>
      </c>
      <c r="AL4589" t="s">
        <v>339</v>
      </c>
      <c r="AM4589">
        <v>1</v>
      </c>
      <c r="AN4589">
        <v>1</v>
      </c>
      <c r="AO4589">
        <v>12859</v>
      </c>
      <c r="AQ4589">
        <v>124642</v>
      </c>
      <c r="AR4589">
        <v>5341030</v>
      </c>
      <c r="AS4589" t="s">
        <v>925</v>
      </c>
      <c r="AT4589" t="s">
        <v>926</v>
      </c>
      <c r="AW4589" t="s">
        <v>366</v>
      </c>
      <c r="AX4589" t="s">
        <v>366</v>
      </c>
      <c r="AY4589" t="s">
        <v>345</v>
      </c>
      <c r="AZ4589" t="s">
        <v>346</v>
      </c>
      <c r="BY4589" t="s">
        <v>342</v>
      </c>
      <c r="EQ4589">
        <v>243275</v>
      </c>
      <c r="ER4589" t="s">
        <v>10244</v>
      </c>
      <c r="EV4589">
        <v>17289200</v>
      </c>
      <c r="EW4589">
        <v>928</v>
      </c>
      <c r="EX4589">
        <v>221350</v>
      </c>
      <c r="EY4589" t="s">
        <v>10245</v>
      </c>
      <c r="EZ4589">
        <v>1</v>
      </c>
      <c r="FC4589">
        <v>95385</v>
      </c>
      <c r="FD4589" t="s">
        <v>3531</v>
      </c>
    </row>
    <row r="4590" spans="1:160" x14ac:dyDescent="0.3">
      <c r="A4590" t="str">
        <f>VLOOKUP(B4590,Table2[],3,FALSE)</f>
        <v>Digital</v>
      </c>
      <c r="B4590" t="str">
        <f>IF(OR(ISNUMBER(FIND("QVC",Z4590)),ISNUMBER(FIND("QVC",AL4590))),"QVC",IF(OR(ISNUMBER(FIND("NCO",H4590)),ISNUMBER(FIND("NCO",Y4590))), "NCO", IF(AL4590="consumer","PMD.com",VLOOKUP(LEFT(H4590,2),Tables!$E$1:$F$11,2,FALSE))))</f>
        <v>PMD.com</v>
      </c>
      <c r="C4590">
        <f t="shared" si="216"/>
        <v>53200001</v>
      </c>
      <c r="D4590">
        <f t="shared" si="217"/>
        <v>4</v>
      </c>
      <c r="E4590" t="str">
        <f t="shared" ca="1" si="215"/>
        <v>MTD orders shipped</v>
      </c>
      <c r="F4590" t="s">
        <v>3539</v>
      </c>
      <c r="G4590" t="s">
        <v>335</v>
      </c>
      <c r="H4590" t="s">
        <v>10240</v>
      </c>
      <c r="I4590" s="6">
        <v>44013.522638888891</v>
      </c>
      <c r="J4590" t="s">
        <v>16</v>
      </c>
      <c r="K4590" s="6">
        <v>44013.745949074073</v>
      </c>
      <c r="M4590" t="s">
        <v>10241</v>
      </c>
      <c r="N4590" t="s">
        <v>10242</v>
      </c>
      <c r="Q4590" t="s">
        <v>1237</v>
      </c>
      <c r="R4590" t="s">
        <v>365</v>
      </c>
      <c r="S4590">
        <v>95624</v>
      </c>
      <c r="T4590" t="s">
        <v>338</v>
      </c>
      <c r="U4590" t="s">
        <v>530</v>
      </c>
      <c r="W4590" t="s">
        <v>10243</v>
      </c>
      <c r="Z4590" t="s">
        <v>10241</v>
      </c>
      <c r="AA4590" t="s">
        <v>10242</v>
      </c>
      <c r="AD4590" t="s">
        <v>1237</v>
      </c>
      <c r="AE4590" t="s">
        <v>365</v>
      </c>
      <c r="AF4590">
        <v>95624</v>
      </c>
      <c r="AG4590" t="s">
        <v>338</v>
      </c>
      <c r="AH4590" t="s">
        <v>530</v>
      </c>
      <c r="AJ4590" t="s">
        <v>10243</v>
      </c>
      <c r="AL4590" t="s">
        <v>339</v>
      </c>
      <c r="AM4590">
        <v>4</v>
      </c>
      <c r="AN4590">
        <v>4</v>
      </c>
      <c r="AO4590">
        <v>15189</v>
      </c>
      <c r="AQ4590">
        <v>123906</v>
      </c>
      <c r="AR4590">
        <v>53200001</v>
      </c>
      <c r="AS4590" t="s">
        <v>973</v>
      </c>
      <c r="AT4590" t="s">
        <v>50</v>
      </c>
      <c r="AW4590" t="s">
        <v>340</v>
      </c>
      <c r="AX4590" t="s">
        <v>340</v>
      </c>
      <c r="AY4590" t="s">
        <v>357</v>
      </c>
      <c r="AZ4590" t="s">
        <v>363</v>
      </c>
      <c r="BY4590" t="s">
        <v>342</v>
      </c>
      <c r="EQ4590">
        <v>252156</v>
      </c>
      <c r="ER4590" t="s">
        <v>10244</v>
      </c>
      <c r="EV4590">
        <v>17289200</v>
      </c>
      <c r="EW4590">
        <v>928</v>
      </c>
      <c r="EX4590">
        <v>221350</v>
      </c>
      <c r="EY4590" t="s">
        <v>10245</v>
      </c>
      <c r="EZ4590">
        <v>1</v>
      </c>
      <c r="FC4590">
        <v>53200001</v>
      </c>
      <c r="FD4590" t="s">
        <v>50</v>
      </c>
    </row>
    <row r="4591" spans="1:160" x14ac:dyDescent="0.3">
      <c r="A4591" t="str">
        <f>VLOOKUP(B4591,Table2[],3,FALSE)</f>
        <v>Digital</v>
      </c>
      <c r="B4591" t="str">
        <f>IF(OR(ISNUMBER(FIND("QVC",Z4591)),ISNUMBER(FIND("QVC",AL4591))),"QVC",IF(OR(ISNUMBER(FIND("NCO",H4591)),ISNUMBER(FIND("NCO",Y4591))), "NCO", IF(AL4591="consumer","PMD.com",VLOOKUP(LEFT(H4591,2),Tables!$E$1:$F$11,2,FALSE))))</f>
        <v>PMD.com</v>
      </c>
      <c r="C4591">
        <f t="shared" si="216"/>
        <v>53920001</v>
      </c>
      <c r="D4591">
        <f t="shared" si="217"/>
        <v>1</v>
      </c>
      <c r="E4591" t="str">
        <f t="shared" ca="1" si="215"/>
        <v>MTD orders shipped</v>
      </c>
      <c r="F4591" t="s">
        <v>3539</v>
      </c>
      <c r="G4591" t="s">
        <v>335</v>
      </c>
      <c r="H4591" t="s">
        <v>10240</v>
      </c>
      <c r="I4591" s="6">
        <v>44013.522638888891</v>
      </c>
      <c r="J4591" t="s">
        <v>16</v>
      </c>
      <c r="K4591" s="6">
        <v>44013.745949074073</v>
      </c>
      <c r="M4591" t="s">
        <v>10241</v>
      </c>
      <c r="N4591" t="s">
        <v>10242</v>
      </c>
      <c r="Q4591" t="s">
        <v>1237</v>
      </c>
      <c r="R4591" t="s">
        <v>365</v>
      </c>
      <c r="S4591">
        <v>95624</v>
      </c>
      <c r="T4591" t="s">
        <v>338</v>
      </c>
      <c r="U4591" t="s">
        <v>530</v>
      </c>
      <c r="W4591" t="s">
        <v>10243</v>
      </c>
      <c r="Z4591" t="s">
        <v>10241</v>
      </c>
      <c r="AA4591" t="s">
        <v>10242</v>
      </c>
      <c r="AD4591" t="s">
        <v>1237</v>
      </c>
      <c r="AE4591" t="s">
        <v>365</v>
      </c>
      <c r="AF4591">
        <v>95624</v>
      </c>
      <c r="AG4591" t="s">
        <v>338</v>
      </c>
      <c r="AH4591" t="s">
        <v>530</v>
      </c>
      <c r="AJ4591" t="s">
        <v>10243</v>
      </c>
      <c r="AL4591" t="s">
        <v>339</v>
      </c>
      <c r="AM4591">
        <v>1</v>
      </c>
      <c r="AN4591">
        <v>1</v>
      </c>
      <c r="AO4591">
        <v>14899</v>
      </c>
      <c r="AQ4591">
        <v>124468</v>
      </c>
      <c r="AR4591">
        <v>53920001</v>
      </c>
      <c r="AS4591" t="s">
        <v>42</v>
      </c>
      <c r="AT4591" t="s">
        <v>40</v>
      </c>
      <c r="AW4591" t="s">
        <v>343</v>
      </c>
      <c r="BY4591" t="s">
        <v>342</v>
      </c>
      <c r="EQ4591">
        <v>247476</v>
      </c>
      <c r="ER4591" t="s">
        <v>10244</v>
      </c>
      <c r="EV4591">
        <v>17289200</v>
      </c>
      <c r="EW4591">
        <v>928</v>
      </c>
      <c r="EX4591">
        <v>221350</v>
      </c>
      <c r="EY4591" t="s">
        <v>10245</v>
      </c>
      <c r="EZ4591">
        <v>1</v>
      </c>
      <c r="FC4591">
        <v>95385</v>
      </c>
      <c r="FD4591" t="s">
        <v>3531</v>
      </c>
    </row>
    <row r="4592" spans="1:160" x14ac:dyDescent="0.3">
      <c r="A4592" t="str">
        <f>VLOOKUP(B4592,Table2[],3,FALSE)</f>
        <v>Digital</v>
      </c>
      <c r="B4592" t="str">
        <f>IF(OR(ISNUMBER(FIND("QVC",Z4592)),ISNUMBER(FIND("QVC",AL4592))),"QVC",IF(OR(ISNUMBER(FIND("NCO",H4592)),ISNUMBER(FIND("NCO",Y4592))), "NCO", IF(AL4592="consumer","PMD.com",VLOOKUP(LEFT(H4592,2),Tables!$E$1:$F$11,2,FALSE))))</f>
        <v>PMD.com</v>
      </c>
      <c r="C4592">
        <f t="shared" si="216"/>
        <v>52430001</v>
      </c>
      <c r="D4592">
        <f t="shared" si="217"/>
        <v>1</v>
      </c>
      <c r="E4592" t="str">
        <f t="shared" ca="1" si="215"/>
        <v>MTD orders shipped</v>
      </c>
      <c r="F4592" t="s">
        <v>3539</v>
      </c>
      <c r="G4592" t="s">
        <v>335</v>
      </c>
      <c r="H4592" t="s">
        <v>10240</v>
      </c>
      <c r="I4592" s="6">
        <v>44013.522638888891</v>
      </c>
      <c r="J4592" t="s">
        <v>16</v>
      </c>
      <c r="K4592" s="6">
        <v>44013.745949074073</v>
      </c>
      <c r="M4592" t="s">
        <v>10241</v>
      </c>
      <c r="N4592" t="s">
        <v>10242</v>
      </c>
      <c r="Q4592" t="s">
        <v>1237</v>
      </c>
      <c r="R4592" t="s">
        <v>365</v>
      </c>
      <c r="S4592">
        <v>95624</v>
      </c>
      <c r="T4592" t="s">
        <v>338</v>
      </c>
      <c r="U4592" t="s">
        <v>530</v>
      </c>
      <c r="W4592" t="s">
        <v>10243</v>
      </c>
      <c r="Z4592" t="s">
        <v>10241</v>
      </c>
      <c r="AA4592" t="s">
        <v>10242</v>
      </c>
      <c r="AD4592" t="s">
        <v>1237</v>
      </c>
      <c r="AE4592" t="s">
        <v>365</v>
      </c>
      <c r="AF4592">
        <v>95624</v>
      </c>
      <c r="AG4592" t="s">
        <v>338</v>
      </c>
      <c r="AH4592" t="s">
        <v>530</v>
      </c>
      <c r="AJ4592" t="s">
        <v>10243</v>
      </c>
      <c r="AL4592" t="s">
        <v>339</v>
      </c>
      <c r="AM4592">
        <v>1</v>
      </c>
      <c r="AN4592">
        <v>1</v>
      </c>
      <c r="AO4592">
        <v>12063</v>
      </c>
      <c r="AQ4592">
        <v>127155</v>
      </c>
      <c r="AR4592">
        <v>52430001</v>
      </c>
      <c r="AS4592" t="s">
        <v>927</v>
      </c>
      <c r="AT4592" t="s">
        <v>75</v>
      </c>
      <c r="AW4592" t="s">
        <v>340</v>
      </c>
      <c r="AX4592" t="s">
        <v>340</v>
      </c>
      <c r="AY4592" t="s">
        <v>357</v>
      </c>
      <c r="AZ4592" t="s">
        <v>363</v>
      </c>
      <c r="BY4592" t="s">
        <v>342</v>
      </c>
      <c r="EQ4592">
        <v>249990</v>
      </c>
      <c r="ER4592" t="s">
        <v>10244</v>
      </c>
      <c r="EV4592">
        <v>17289200</v>
      </c>
      <c r="EW4592">
        <v>928</v>
      </c>
      <c r="EX4592">
        <v>221350</v>
      </c>
      <c r="EY4592" t="s">
        <v>10245</v>
      </c>
      <c r="EZ4592">
        <v>1</v>
      </c>
      <c r="FC4592">
        <v>95385</v>
      </c>
      <c r="FD4592" t="s">
        <v>3531</v>
      </c>
    </row>
    <row r="4593" spans="1:160" x14ac:dyDescent="0.3">
      <c r="A4593" t="str">
        <f>VLOOKUP(B4593,Table2[],3,FALSE)</f>
        <v>Digital</v>
      </c>
      <c r="B4593" t="str">
        <f>IF(OR(ISNUMBER(FIND("QVC",Z4593)),ISNUMBER(FIND("QVC",AL4593))),"QVC",IF(OR(ISNUMBER(FIND("NCO",H4593)),ISNUMBER(FIND("NCO",Y4593))), "NCO", IF(AL4593="consumer","PMD.com",VLOOKUP(LEFT(H4593,2),Tables!$E$1:$F$11,2,FALSE))))</f>
        <v>PMD.com</v>
      </c>
      <c r="C4593">
        <f t="shared" si="216"/>
        <v>58040001</v>
      </c>
      <c r="D4593">
        <f t="shared" si="217"/>
        <v>1</v>
      </c>
      <c r="E4593" t="str">
        <f t="shared" ca="1" si="215"/>
        <v>MTD orders shipped</v>
      </c>
      <c r="F4593" t="s">
        <v>3539</v>
      </c>
      <c r="G4593" t="s">
        <v>335</v>
      </c>
      <c r="H4593" t="s">
        <v>10240</v>
      </c>
      <c r="I4593" s="6">
        <v>44013.522638888891</v>
      </c>
      <c r="J4593" t="s">
        <v>16</v>
      </c>
      <c r="K4593" s="6">
        <v>44013.745949074073</v>
      </c>
      <c r="M4593" t="s">
        <v>10241</v>
      </c>
      <c r="N4593" t="s">
        <v>10242</v>
      </c>
      <c r="Q4593" t="s">
        <v>1237</v>
      </c>
      <c r="R4593" t="s">
        <v>365</v>
      </c>
      <c r="S4593">
        <v>95624</v>
      </c>
      <c r="T4593" t="s">
        <v>338</v>
      </c>
      <c r="U4593" t="s">
        <v>530</v>
      </c>
      <c r="W4593" t="s">
        <v>10243</v>
      </c>
      <c r="Z4593" t="s">
        <v>10241</v>
      </c>
      <c r="AA4593" t="s">
        <v>10242</v>
      </c>
      <c r="AD4593" t="s">
        <v>1237</v>
      </c>
      <c r="AE4593" t="s">
        <v>365</v>
      </c>
      <c r="AF4593">
        <v>95624</v>
      </c>
      <c r="AG4593" t="s">
        <v>338</v>
      </c>
      <c r="AH4593" t="s">
        <v>530</v>
      </c>
      <c r="AJ4593" t="s">
        <v>10243</v>
      </c>
      <c r="AL4593" t="s">
        <v>339</v>
      </c>
      <c r="AM4593">
        <v>1</v>
      </c>
      <c r="AN4593">
        <v>1</v>
      </c>
      <c r="AO4593">
        <v>12788</v>
      </c>
      <c r="AQ4593">
        <v>124484</v>
      </c>
      <c r="AR4593">
        <v>58040001</v>
      </c>
      <c r="AS4593" t="s">
        <v>54</v>
      </c>
      <c r="AT4593" t="s">
        <v>55</v>
      </c>
      <c r="AW4593" t="s">
        <v>340</v>
      </c>
      <c r="AX4593" t="s">
        <v>340</v>
      </c>
      <c r="AY4593" t="s">
        <v>357</v>
      </c>
      <c r="AZ4593" t="s">
        <v>363</v>
      </c>
      <c r="BY4593" t="s">
        <v>342</v>
      </c>
      <c r="EQ4593">
        <v>251707</v>
      </c>
      <c r="ER4593" t="s">
        <v>10244</v>
      </c>
      <c r="EV4593">
        <v>17289200</v>
      </c>
      <c r="EW4593">
        <v>928</v>
      </c>
      <c r="EX4593">
        <v>221350</v>
      </c>
      <c r="EY4593" t="s">
        <v>10245</v>
      </c>
      <c r="EZ4593">
        <v>1</v>
      </c>
      <c r="FC4593">
        <v>58040001</v>
      </c>
      <c r="FD4593" t="s">
        <v>55</v>
      </c>
    </row>
    <row r="4594" spans="1:160" x14ac:dyDescent="0.3">
      <c r="A4594" t="str">
        <f>VLOOKUP(B4594,Table2[],3,FALSE)</f>
        <v>Digital</v>
      </c>
      <c r="B4594" t="str">
        <f>IF(OR(ISNUMBER(FIND("QVC",Z4594)),ISNUMBER(FIND("QVC",AL4594))),"QVC",IF(OR(ISNUMBER(FIND("NCO",H4594)),ISNUMBER(FIND("NCO",Y4594))), "NCO", IF(AL4594="consumer","PMD.com",VLOOKUP(LEFT(H4594,2),Tables!$E$1:$F$11,2,FALSE))))</f>
        <v>PMD.com</v>
      </c>
      <c r="C4594">
        <f t="shared" si="216"/>
        <v>51090030</v>
      </c>
      <c r="D4594">
        <f t="shared" si="217"/>
        <v>1</v>
      </c>
      <c r="E4594" t="str">
        <f t="shared" ca="1" si="215"/>
        <v>MTD orders shipped</v>
      </c>
      <c r="F4594" t="s">
        <v>3539</v>
      </c>
      <c r="G4594" t="s">
        <v>335</v>
      </c>
      <c r="H4594" t="s">
        <v>10240</v>
      </c>
      <c r="I4594" s="6">
        <v>44013.522638888891</v>
      </c>
      <c r="J4594" t="s">
        <v>16</v>
      </c>
      <c r="K4594" s="6">
        <v>44013.745949074073</v>
      </c>
      <c r="M4594" t="s">
        <v>10241</v>
      </c>
      <c r="N4594" t="s">
        <v>10242</v>
      </c>
      <c r="Q4594" t="s">
        <v>1237</v>
      </c>
      <c r="R4594" t="s">
        <v>365</v>
      </c>
      <c r="S4594">
        <v>95624</v>
      </c>
      <c r="T4594" t="s">
        <v>338</v>
      </c>
      <c r="U4594" t="s">
        <v>530</v>
      </c>
      <c r="W4594" t="s">
        <v>10243</v>
      </c>
      <c r="Z4594" t="s">
        <v>10241</v>
      </c>
      <c r="AA4594" t="s">
        <v>10242</v>
      </c>
      <c r="AD4594" t="s">
        <v>1237</v>
      </c>
      <c r="AE4594" t="s">
        <v>365</v>
      </c>
      <c r="AF4594">
        <v>95624</v>
      </c>
      <c r="AG4594" t="s">
        <v>338</v>
      </c>
      <c r="AH4594" t="s">
        <v>530</v>
      </c>
      <c r="AJ4594" t="s">
        <v>10243</v>
      </c>
      <c r="AL4594" t="s">
        <v>339</v>
      </c>
      <c r="AM4594">
        <v>1</v>
      </c>
      <c r="AN4594">
        <v>1</v>
      </c>
      <c r="AO4594">
        <v>6688</v>
      </c>
      <c r="AQ4594">
        <v>125960</v>
      </c>
      <c r="AR4594">
        <v>51090030</v>
      </c>
      <c r="AS4594" t="s">
        <v>3043</v>
      </c>
      <c r="AT4594" t="s">
        <v>628</v>
      </c>
      <c r="AW4594" t="s">
        <v>343</v>
      </c>
      <c r="BY4594" t="s">
        <v>342</v>
      </c>
      <c r="BZ4594" t="b">
        <v>0</v>
      </c>
      <c r="EQ4594">
        <v>243047</v>
      </c>
      <c r="ER4594" t="s">
        <v>10244</v>
      </c>
      <c r="EV4594">
        <v>17289200</v>
      </c>
      <c r="EW4594">
        <v>928</v>
      </c>
      <c r="EX4594">
        <v>221350</v>
      </c>
      <c r="EY4594" t="s">
        <v>10245</v>
      </c>
      <c r="EZ4594">
        <v>1</v>
      </c>
      <c r="FC4594">
        <v>95385</v>
      </c>
      <c r="FD4594" t="s">
        <v>3531</v>
      </c>
    </row>
    <row r="4595" spans="1:160" x14ac:dyDescent="0.3">
      <c r="A4595" t="str">
        <f>VLOOKUP(B4595,Table2[],3,FALSE)</f>
        <v>Digital</v>
      </c>
      <c r="B4595" t="str">
        <f>IF(OR(ISNUMBER(FIND("QVC",Z4595)),ISNUMBER(FIND("QVC",AL4595))),"QVC",IF(OR(ISNUMBER(FIND("NCO",H4595)),ISNUMBER(FIND("NCO",Y4595))), "NCO", IF(AL4595="consumer","PMD.com",VLOOKUP(LEFT(H4595,2),Tables!$E$1:$F$11,2,FALSE))))</f>
        <v>PMD.com</v>
      </c>
      <c r="C4595">
        <f t="shared" si="216"/>
        <v>53200001</v>
      </c>
      <c r="D4595">
        <f t="shared" si="217"/>
        <v>1</v>
      </c>
      <c r="E4595" t="str">
        <f t="shared" ca="1" si="215"/>
        <v>shifted orders shipped</v>
      </c>
      <c r="F4595" t="s">
        <v>3539</v>
      </c>
      <c r="G4595" t="s">
        <v>335</v>
      </c>
      <c r="H4595" t="s">
        <v>2307</v>
      </c>
      <c r="I4595" s="6">
        <v>44007.495856481481</v>
      </c>
      <c r="J4595" t="s">
        <v>16</v>
      </c>
      <c r="K4595" s="6">
        <v>44013.745995370373</v>
      </c>
      <c r="M4595" t="s">
        <v>10246</v>
      </c>
      <c r="N4595" t="s">
        <v>10247</v>
      </c>
      <c r="Q4595" t="s">
        <v>10248</v>
      </c>
      <c r="R4595" t="s">
        <v>444</v>
      </c>
      <c r="S4595">
        <v>50701</v>
      </c>
      <c r="T4595" t="s">
        <v>338</v>
      </c>
      <c r="U4595" t="s">
        <v>530</v>
      </c>
      <c r="W4595" t="s">
        <v>10249</v>
      </c>
      <c r="Z4595" t="s">
        <v>10246</v>
      </c>
      <c r="AA4595" t="s">
        <v>10247</v>
      </c>
      <c r="AD4595" t="s">
        <v>10248</v>
      </c>
      <c r="AE4595" t="s">
        <v>444</v>
      </c>
      <c r="AF4595">
        <v>50701</v>
      </c>
      <c r="AG4595" t="s">
        <v>338</v>
      </c>
      <c r="AH4595" t="s">
        <v>530</v>
      </c>
      <c r="AJ4595" t="s">
        <v>10249</v>
      </c>
      <c r="AL4595" t="s">
        <v>339</v>
      </c>
      <c r="AM4595">
        <v>1</v>
      </c>
      <c r="AN4595">
        <v>1</v>
      </c>
      <c r="AO4595">
        <v>15189</v>
      </c>
      <c r="AQ4595">
        <v>123906</v>
      </c>
      <c r="AR4595">
        <v>53200001</v>
      </c>
      <c r="AS4595" t="s">
        <v>973</v>
      </c>
      <c r="AT4595" t="s">
        <v>50</v>
      </c>
      <c r="AW4595" t="s">
        <v>340</v>
      </c>
      <c r="AX4595" t="s">
        <v>340</v>
      </c>
      <c r="AY4595" t="s">
        <v>357</v>
      </c>
      <c r="AZ4595" t="s">
        <v>363</v>
      </c>
      <c r="BY4595" t="s">
        <v>342</v>
      </c>
      <c r="EQ4595">
        <v>252156</v>
      </c>
      <c r="ER4595" t="s">
        <v>2308</v>
      </c>
      <c r="EV4595">
        <v>17273913</v>
      </c>
      <c r="EW4595">
        <v>928</v>
      </c>
      <c r="EX4595">
        <v>212763</v>
      </c>
      <c r="EY4595" t="s">
        <v>10250</v>
      </c>
      <c r="EZ4595">
        <v>1</v>
      </c>
      <c r="FC4595">
        <v>95071</v>
      </c>
      <c r="FD4595" t="s">
        <v>1477</v>
      </c>
    </row>
    <row r="4596" spans="1:160" x14ac:dyDescent="0.3">
      <c r="A4596" t="str">
        <f>VLOOKUP(B4596,Table2[],3,FALSE)</f>
        <v>Digital</v>
      </c>
      <c r="B4596" t="str">
        <f>IF(OR(ISNUMBER(FIND("QVC",Z4596)),ISNUMBER(FIND("QVC",AL4596))),"QVC",IF(OR(ISNUMBER(FIND("NCO",H4596)),ISNUMBER(FIND("NCO",Y4596))), "NCO", IF(AL4596="consumer","PMD.com",VLOOKUP(LEFT(H4596,2),Tables!$E$1:$F$11,2,FALSE))))</f>
        <v>PMD.com</v>
      </c>
      <c r="C4596">
        <f t="shared" si="216"/>
        <v>51090001</v>
      </c>
      <c r="D4596">
        <f t="shared" si="217"/>
        <v>1</v>
      </c>
      <c r="E4596" t="str">
        <f t="shared" ca="1" si="215"/>
        <v>shifted orders shipped</v>
      </c>
      <c r="F4596" t="s">
        <v>3539</v>
      </c>
      <c r="G4596" t="s">
        <v>335</v>
      </c>
      <c r="H4596" t="s">
        <v>2307</v>
      </c>
      <c r="I4596" s="6">
        <v>44007.495856481481</v>
      </c>
      <c r="J4596" t="s">
        <v>16</v>
      </c>
      <c r="K4596" s="6">
        <v>44013.745995370373</v>
      </c>
      <c r="M4596" t="s">
        <v>10246</v>
      </c>
      <c r="N4596" t="s">
        <v>10247</v>
      </c>
      <c r="Q4596" t="s">
        <v>10248</v>
      </c>
      <c r="R4596" t="s">
        <v>444</v>
      </c>
      <c r="S4596">
        <v>50701</v>
      </c>
      <c r="T4596" t="s">
        <v>338</v>
      </c>
      <c r="U4596" t="s">
        <v>530</v>
      </c>
      <c r="W4596" t="s">
        <v>10249</v>
      </c>
      <c r="Z4596" t="s">
        <v>10246</v>
      </c>
      <c r="AA4596" t="s">
        <v>10247</v>
      </c>
      <c r="AD4596" t="s">
        <v>10248</v>
      </c>
      <c r="AE4596" t="s">
        <v>444</v>
      </c>
      <c r="AF4596">
        <v>50701</v>
      </c>
      <c r="AG4596" t="s">
        <v>338</v>
      </c>
      <c r="AH4596" t="s">
        <v>530</v>
      </c>
      <c r="AJ4596" t="s">
        <v>10249</v>
      </c>
      <c r="AL4596" t="s">
        <v>339</v>
      </c>
      <c r="AM4596">
        <v>1</v>
      </c>
      <c r="AN4596">
        <v>1</v>
      </c>
      <c r="AO4596">
        <v>4885</v>
      </c>
      <c r="AQ4596">
        <v>124202</v>
      </c>
      <c r="AR4596">
        <v>51090001</v>
      </c>
      <c r="AS4596" t="s">
        <v>1986</v>
      </c>
      <c r="AT4596" t="s">
        <v>60</v>
      </c>
      <c r="AW4596" t="s">
        <v>340</v>
      </c>
      <c r="AX4596" t="s">
        <v>340</v>
      </c>
      <c r="AY4596" t="s">
        <v>357</v>
      </c>
      <c r="AZ4596" t="s">
        <v>361</v>
      </c>
      <c r="BY4596" t="s">
        <v>342</v>
      </c>
      <c r="EQ4596">
        <v>250831</v>
      </c>
      <c r="ER4596" t="s">
        <v>2308</v>
      </c>
      <c r="EV4596">
        <v>17273913</v>
      </c>
      <c r="EW4596">
        <v>928</v>
      </c>
      <c r="EX4596">
        <v>212763</v>
      </c>
      <c r="EY4596" t="s">
        <v>10250</v>
      </c>
      <c r="EZ4596">
        <v>1</v>
      </c>
      <c r="FC4596">
        <v>51090001</v>
      </c>
      <c r="FD4596" t="s">
        <v>60</v>
      </c>
    </row>
    <row r="4597" spans="1:160" x14ac:dyDescent="0.3">
      <c r="A4597" t="str">
        <f>VLOOKUP(B4597,Table2[],3,FALSE)</f>
        <v>Digital</v>
      </c>
      <c r="B4597" t="str">
        <f>IF(OR(ISNUMBER(FIND("QVC",Z4597)),ISNUMBER(FIND("QVC",AL4597))),"QVC",IF(OR(ISNUMBER(FIND("NCO",H4597)),ISNUMBER(FIND("NCO",Y4597))), "NCO", IF(AL4597="consumer","PMD.com",VLOOKUP(LEFT(H4597,2),Tables!$E$1:$F$11,2,FALSE))))</f>
        <v>PMD.com</v>
      </c>
      <c r="C4597">
        <f t="shared" si="216"/>
        <v>5341</v>
      </c>
      <c r="D4597">
        <f t="shared" si="217"/>
        <v>1</v>
      </c>
      <c r="E4597" t="str">
        <f t="shared" ca="1" si="215"/>
        <v>shifted orders shipped</v>
      </c>
      <c r="F4597" t="s">
        <v>3539</v>
      </c>
      <c r="G4597" t="s">
        <v>335</v>
      </c>
      <c r="H4597" t="s">
        <v>2307</v>
      </c>
      <c r="I4597" s="6">
        <v>44007.495856481481</v>
      </c>
      <c r="J4597" t="s">
        <v>16</v>
      </c>
      <c r="K4597" s="6">
        <v>44013.745995370373</v>
      </c>
      <c r="M4597" t="s">
        <v>10246</v>
      </c>
      <c r="N4597" t="s">
        <v>10247</v>
      </c>
      <c r="Q4597" t="s">
        <v>10248</v>
      </c>
      <c r="R4597" t="s">
        <v>444</v>
      </c>
      <c r="S4597">
        <v>50701</v>
      </c>
      <c r="T4597" t="s">
        <v>338</v>
      </c>
      <c r="U4597" t="s">
        <v>530</v>
      </c>
      <c r="W4597" t="s">
        <v>10249</v>
      </c>
      <c r="Z4597" t="s">
        <v>10246</v>
      </c>
      <c r="AA4597" t="s">
        <v>10247</v>
      </c>
      <c r="AD4597" t="s">
        <v>10248</v>
      </c>
      <c r="AE4597" t="s">
        <v>444</v>
      </c>
      <c r="AF4597">
        <v>50701</v>
      </c>
      <c r="AG4597" t="s">
        <v>338</v>
      </c>
      <c r="AH4597" t="s">
        <v>530</v>
      </c>
      <c r="AJ4597" t="s">
        <v>10249</v>
      </c>
      <c r="AL4597" t="s">
        <v>339</v>
      </c>
      <c r="AM4597">
        <v>1</v>
      </c>
      <c r="AN4597">
        <v>1</v>
      </c>
      <c r="AO4597">
        <v>15156</v>
      </c>
      <c r="AQ4597">
        <v>124187</v>
      </c>
      <c r="AR4597">
        <v>5341</v>
      </c>
      <c r="AS4597" t="s">
        <v>831</v>
      </c>
      <c r="AT4597" t="s">
        <v>82</v>
      </c>
      <c r="AW4597" t="s">
        <v>340</v>
      </c>
      <c r="AX4597" t="s">
        <v>340</v>
      </c>
      <c r="AY4597" t="s">
        <v>345</v>
      </c>
      <c r="AZ4597" t="s">
        <v>346</v>
      </c>
      <c r="BY4597" t="s">
        <v>342</v>
      </c>
      <c r="EQ4597">
        <v>244247</v>
      </c>
      <c r="ER4597" t="s">
        <v>2308</v>
      </c>
      <c r="EV4597">
        <v>17273913</v>
      </c>
      <c r="EW4597">
        <v>928</v>
      </c>
      <c r="EX4597">
        <v>212763</v>
      </c>
      <c r="EY4597" t="s">
        <v>10250</v>
      </c>
      <c r="EZ4597">
        <v>1</v>
      </c>
      <c r="FC4597">
        <v>95071</v>
      </c>
      <c r="FD4597" t="s">
        <v>1477</v>
      </c>
    </row>
    <row r="4598" spans="1:160" x14ac:dyDescent="0.3">
      <c r="A4598" t="str">
        <f>VLOOKUP(B4598,Table2[],3,FALSE)</f>
        <v>Digital</v>
      </c>
      <c r="B4598" t="str">
        <f>IF(OR(ISNUMBER(FIND("QVC",Z4598)),ISNUMBER(FIND("QVC",AL4598))),"QVC",IF(OR(ISNUMBER(FIND("NCO",H4598)),ISNUMBER(FIND("NCO",Y4598))), "NCO", IF(AL4598="consumer","PMD.com",VLOOKUP(LEFT(H4598,2),Tables!$E$1:$F$11,2,FALSE))))</f>
        <v>PMD.com</v>
      </c>
      <c r="C4598">
        <f t="shared" si="216"/>
        <v>53240001</v>
      </c>
      <c r="D4598">
        <f t="shared" si="217"/>
        <v>1</v>
      </c>
      <c r="E4598" t="str">
        <f t="shared" ca="1" si="215"/>
        <v>MTD orders shipped</v>
      </c>
      <c r="F4598" t="s">
        <v>3539</v>
      </c>
      <c r="G4598" t="s">
        <v>335</v>
      </c>
      <c r="H4598" t="s">
        <v>10251</v>
      </c>
      <c r="I4598" s="6">
        <v>44013.522465277776</v>
      </c>
      <c r="J4598" t="s">
        <v>16</v>
      </c>
      <c r="K4598" s="6">
        <v>44013.746053240742</v>
      </c>
      <c r="M4598" t="s">
        <v>1925</v>
      </c>
      <c r="N4598" t="s">
        <v>1926</v>
      </c>
      <c r="Q4598" t="s">
        <v>735</v>
      </c>
      <c r="R4598" t="s">
        <v>381</v>
      </c>
      <c r="S4598" t="s">
        <v>1927</v>
      </c>
      <c r="T4598" t="s">
        <v>338</v>
      </c>
      <c r="U4598" t="s">
        <v>530</v>
      </c>
      <c r="W4598" t="s">
        <v>1928</v>
      </c>
      <c r="Z4598" t="s">
        <v>1925</v>
      </c>
      <c r="AA4598" t="s">
        <v>1926</v>
      </c>
      <c r="AD4598" t="s">
        <v>735</v>
      </c>
      <c r="AE4598" t="s">
        <v>381</v>
      </c>
      <c r="AF4598" t="s">
        <v>1927</v>
      </c>
      <c r="AG4598" t="s">
        <v>338</v>
      </c>
      <c r="AH4598" t="s">
        <v>530</v>
      </c>
      <c r="AJ4598" t="s">
        <v>1928</v>
      </c>
      <c r="AL4598" t="s">
        <v>339</v>
      </c>
      <c r="AM4598">
        <v>1</v>
      </c>
      <c r="AN4598">
        <v>1</v>
      </c>
      <c r="AO4598">
        <v>7354</v>
      </c>
      <c r="AQ4598">
        <v>124443</v>
      </c>
      <c r="AR4598">
        <v>53240001</v>
      </c>
      <c r="AS4598" t="s">
        <v>139</v>
      </c>
      <c r="AT4598" t="s">
        <v>140</v>
      </c>
      <c r="AW4598" t="s">
        <v>343</v>
      </c>
      <c r="BY4598" t="s">
        <v>342</v>
      </c>
      <c r="EQ4598">
        <v>251890</v>
      </c>
      <c r="ER4598" t="s">
        <v>10252</v>
      </c>
      <c r="EV4598">
        <v>17289198</v>
      </c>
      <c r="EW4598">
        <v>928</v>
      </c>
      <c r="EX4598">
        <v>221348</v>
      </c>
      <c r="EY4598" t="s">
        <v>10253</v>
      </c>
      <c r="EZ4598">
        <v>1</v>
      </c>
      <c r="FC4598">
        <v>53240001</v>
      </c>
      <c r="FD4598" t="s">
        <v>140</v>
      </c>
    </row>
    <row r="4599" spans="1:160" x14ac:dyDescent="0.3">
      <c r="A4599" t="str">
        <f>VLOOKUP(B4599,Table2[],3,FALSE)</f>
        <v>Digital</v>
      </c>
      <c r="B4599" t="str">
        <f>IF(OR(ISNUMBER(FIND("QVC",Z4599)),ISNUMBER(FIND("QVC",AL4599))),"QVC",IF(OR(ISNUMBER(FIND("NCO",H4599)),ISNUMBER(FIND("NCO",Y4599))), "NCO", IF(AL4599="consumer","PMD.com",VLOOKUP(LEFT(H4599,2),Tables!$E$1:$F$11,2,FALSE))))</f>
        <v>PMD.com</v>
      </c>
      <c r="C4599">
        <f t="shared" si="216"/>
        <v>52460001</v>
      </c>
      <c r="D4599">
        <f t="shared" si="217"/>
        <v>1</v>
      </c>
      <c r="E4599" t="str">
        <f t="shared" ca="1" si="215"/>
        <v>MTD orders shipped</v>
      </c>
      <c r="F4599" t="s">
        <v>3539</v>
      </c>
      <c r="G4599" t="s">
        <v>335</v>
      </c>
      <c r="H4599" t="s">
        <v>10251</v>
      </c>
      <c r="I4599" s="6">
        <v>44013.522465277776</v>
      </c>
      <c r="J4599" t="s">
        <v>16</v>
      </c>
      <c r="K4599" s="6">
        <v>44013.746053240742</v>
      </c>
      <c r="M4599" t="s">
        <v>1925</v>
      </c>
      <c r="N4599" t="s">
        <v>1926</v>
      </c>
      <c r="Q4599" t="s">
        <v>735</v>
      </c>
      <c r="R4599" t="s">
        <v>381</v>
      </c>
      <c r="S4599" t="s">
        <v>1927</v>
      </c>
      <c r="T4599" t="s">
        <v>338</v>
      </c>
      <c r="U4599" t="s">
        <v>530</v>
      </c>
      <c r="W4599" t="s">
        <v>1928</v>
      </c>
      <c r="Z4599" t="s">
        <v>1925</v>
      </c>
      <c r="AA4599" t="s">
        <v>1926</v>
      </c>
      <c r="AD4599" t="s">
        <v>735</v>
      </c>
      <c r="AE4599" t="s">
        <v>381</v>
      </c>
      <c r="AF4599" t="s">
        <v>1927</v>
      </c>
      <c r="AG4599" t="s">
        <v>338</v>
      </c>
      <c r="AH4599" t="s">
        <v>530</v>
      </c>
      <c r="AJ4599" t="s">
        <v>1928</v>
      </c>
      <c r="AL4599" t="s">
        <v>339</v>
      </c>
      <c r="AM4599">
        <v>1</v>
      </c>
      <c r="AN4599">
        <v>1</v>
      </c>
      <c r="AO4599">
        <v>14007</v>
      </c>
      <c r="AQ4599">
        <v>127157</v>
      </c>
      <c r="AR4599">
        <v>52460001</v>
      </c>
      <c r="AS4599" t="s">
        <v>972</v>
      </c>
      <c r="AT4599" t="s">
        <v>76</v>
      </c>
      <c r="AW4599" t="s">
        <v>340</v>
      </c>
      <c r="AX4599" t="s">
        <v>340</v>
      </c>
      <c r="AY4599" t="s">
        <v>341</v>
      </c>
      <c r="AZ4599">
        <v>0</v>
      </c>
      <c r="BY4599" t="s">
        <v>342</v>
      </c>
      <c r="EQ4599">
        <v>252044</v>
      </c>
      <c r="ER4599" t="s">
        <v>10252</v>
      </c>
      <c r="EV4599">
        <v>17289198</v>
      </c>
      <c r="EW4599">
        <v>928</v>
      </c>
      <c r="EX4599">
        <v>221348</v>
      </c>
      <c r="EY4599" t="s">
        <v>10253</v>
      </c>
      <c r="EZ4599">
        <v>1</v>
      </c>
      <c r="FC4599">
        <v>52460001</v>
      </c>
      <c r="FD4599" t="s">
        <v>76</v>
      </c>
    </row>
    <row r="4600" spans="1:160" x14ac:dyDescent="0.3">
      <c r="A4600" t="str">
        <f>VLOOKUP(B4600,Table2[],3,FALSE)</f>
        <v>Digital</v>
      </c>
      <c r="B4600" t="str">
        <f>IF(OR(ISNUMBER(FIND("QVC",Z4600)),ISNUMBER(FIND("QVC",AL4600))),"QVC",IF(OR(ISNUMBER(FIND("NCO",H4600)),ISNUMBER(FIND("NCO",Y4600))), "NCO", IF(AL4600="consumer","PMD.com",VLOOKUP(LEFT(H4600,2),Tables!$E$1:$F$11,2,FALSE))))</f>
        <v>PMD.com</v>
      </c>
      <c r="C4600">
        <f t="shared" si="216"/>
        <v>51010001</v>
      </c>
      <c r="D4600">
        <f t="shared" si="217"/>
        <v>1</v>
      </c>
      <c r="E4600" t="str">
        <f t="shared" ca="1" si="215"/>
        <v>MTD orders shipped</v>
      </c>
      <c r="F4600" t="s">
        <v>3539</v>
      </c>
      <c r="G4600" t="s">
        <v>335</v>
      </c>
      <c r="H4600" t="s">
        <v>10251</v>
      </c>
      <c r="I4600" s="6">
        <v>44013.522465277776</v>
      </c>
      <c r="J4600" t="s">
        <v>16</v>
      </c>
      <c r="K4600" s="6">
        <v>44013.746053240742</v>
      </c>
      <c r="M4600" t="s">
        <v>1925</v>
      </c>
      <c r="N4600" t="s">
        <v>1926</v>
      </c>
      <c r="Q4600" t="s">
        <v>735</v>
      </c>
      <c r="R4600" t="s">
        <v>381</v>
      </c>
      <c r="S4600" t="s">
        <v>1927</v>
      </c>
      <c r="T4600" t="s">
        <v>338</v>
      </c>
      <c r="U4600" t="s">
        <v>530</v>
      </c>
      <c r="W4600" t="s">
        <v>1928</v>
      </c>
      <c r="Z4600" t="s">
        <v>1925</v>
      </c>
      <c r="AA4600" t="s">
        <v>1926</v>
      </c>
      <c r="AD4600" t="s">
        <v>735</v>
      </c>
      <c r="AE4600" t="s">
        <v>381</v>
      </c>
      <c r="AF4600" t="s">
        <v>1927</v>
      </c>
      <c r="AG4600" t="s">
        <v>338</v>
      </c>
      <c r="AH4600" t="s">
        <v>530</v>
      </c>
      <c r="AJ4600" t="s">
        <v>1928</v>
      </c>
      <c r="AL4600" t="s">
        <v>339</v>
      </c>
      <c r="AM4600">
        <v>1</v>
      </c>
      <c r="AN4600">
        <v>1</v>
      </c>
      <c r="AO4600">
        <v>8743</v>
      </c>
      <c r="AQ4600">
        <v>123868</v>
      </c>
      <c r="AR4600">
        <v>51010001</v>
      </c>
      <c r="AS4600" t="s">
        <v>48</v>
      </c>
      <c r="AT4600" t="s">
        <v>49</v>
      </c>
      <c r="AW4600" t="s">
        <v>340</v>
      </c>
      <c r="AX4600" t="s">
        <v>340</v>
      </c>
      <c r="AY4600" t="s">
        <v>357</v>
      </c>
      <c r="AZ4600" t="s">
        <v>363</v>
      </c>
      <c r="BY4600" t="s">
        <v>342</v>
      </c>
      <c r="EQ4600">
        <v>251450</v>
      </c>
      <c r="ER4600" t="s">
        <v>10252</v>
      </c>
      <c r="EV4600">
        <v>17289198</v>
      </c>
      <c r="EW4600">
        <v>928</v>
      </c>
      <c r="EX4600">
        <v>221348</v>
      </c>
      <c r="EY4600" t="s">
        <v>10253</v>
      </c>
      <c r="EZ4600">
        <v>1</v>
      </c>
      <c r="FC4600">
        <v>51010001</v>
      </c>
      <c r="FD4600" t="s">
        <v>49</v>
      </c>
    </row>
    <row r="4601" spans="1:160" x14ac:dyDescent="0.3">
      <c r="A4601" t="str">
        <f>VLOOKUP(B4601,Table2[],3,FALSE)</f>
        <v>Digital</v>
      </c>
      <c r="B4601" t="str">
        <f>IF(OR(ISNUMBER(FIND("QVC",Z4601)),ISNUMBER(FIND("QVC",AL4601))),"QVC",IF(OR(ISNUMBER(FIND("NCO",H4601)),ISNUMBER(FIND("NCO",Y4601))), "NCO", IF(AL4601="consumer","PMD.com",VLOOKUP(LEFT(H4601,2),Tables!$E$1:$F$11,2,FALSE))))</f>
        <v>PMD.com</v>
      </c>
      <c r="C4601">
        <f t="shared" si="216"/>
        <v>5357</v>
      </c>
      <c r="D4601">
        <f t="shared" si="217"/>
        <v>1</v>
      </c>
      <c r="E4601" t="str">
        <f t="shared" ca="1" si="215"/>
        <v>MTD orders shipped</v>
      </c>
      <c r="F4601" t="s">
        <v>3539</v>
      </c>
      <c r="G4601" t="s">
        <v>335</v>
      </c>
      <c r="H4601" t="s">
        <v>10254</v>
      </c>
      <c r="I4601" s="6">
        <v>44013.533229166664</v>
      </c>
      <c r="J4601" t="s">
        <v>16</v>
      </c>
      <c r="K4601" s="6">
        <v>44013.746145833335</v>
      </c>
      <c r="M4601" t="s">
        <v>10255</v>
      </c>
      <c r="N4601" t="s">
        <v>10256</v>
      </c>
      <c r="Q4601" t="s">
        <v>512</v>
      </c>
      <c r="R4601" t="s">
        <v>414</v>
      </c>
      <c r="S4601" t="s">
        <v>10257</v>
      </c>
      <c r="T4601" t="s">
        <v>338</v>
      </c>
      <c r="U4601" t="s">
        <v>530</v>
      </c>
      <c r="W4601" t="s">
        <v>10258</v>
      </c>
      <c r="Z4601" t="s">
        <v>10255</v>
      </c>
      <c r="AA4601" t="s">
        <v>10256</v>
      </c>
      <c r="AD4601" t="s">
        <v>512</v>
      </c>
      <c r="AE4601" t="s">
        <v>414</v>
      </c>
      <c r="AF4601" t="s">
        <v>10257</v>
      </c>
      <c r="AG4601" t="s">
        <v>338</v>
      </c>
      <c r="AH4601" t="s">
        <v>530</v>
      </c>
      <c r="AJ4601" t="s">
        <v>10258</v>
      </c>
      <c r="AL4601" t="s">
        <v>339</v>
      </c>
      <c r="AM4601">
        <v>1</v>
      </c>
      <c r="AN4601">
        <v>1</v>
      </c>
      <c r="AO4601">
        <v>15182</v>
      </c>
      <c r="AQ4601">
        <v>124521</v>
      </c>
      <c r="AR4601">
        <v>5357</v>
      </c>
      <c r="AS4601" t="s">
        <v>87</v>
      </c>
      <c r="AT4601" t="s">
        <v>88</v>
      </c>
      <c r="AW4601" t="s">
        <v>340</v>
      </c>
      <c r="AX4601" t="s">
        <v>340</v>
      </c>
      <c r="AY4601" t="s">
        <v>351</v>
      </c>
      <c r="AZ4601" t="s">
        <v>379</v>
      </c>
      <c r="BY4601" t="s">
        <v>342</v>
      </c>
      <c r="EQ4601">
        <v>249142</v>
      </c>
      <c r="ER4601" t="s">
        <v>10259</v>
      </c>
      <c r="EV4601">
        <v>17289206</v>
      </c>
      <c r="EW4601">
        <v>928</v>
      </c>
      <c r="EX4601">
        <v>221356</v>
      </c>
      <c r="EY4601" t="s">
        <v>10260</v>
      </c>
      <c r="EZ4601">
        <v>1</v>
      </c>
      <c r="FC4601">
        <v>5357</v>
      </c>
      <c r="FD4601" t="s">
        <v>88</v>
      </c>
    </row>
    <row r="4602" spans="1:160" x14ac:dyDescent="0.3">
      <c r="A4602" t="str">
        <f>VLOOKUP(B4602,Table2[],3,FALSE)</f>
        <v>Digital</v>
      </c>
      <c r="B4602" t="str">
        <f>IF(OR(ISNUMBER(FIND("QVC",Z4602)),ISNUMBER(FIND("QVC",AL4602))),"QVC",IF(OR(ISNUMBER(FIND("NCO",H4602)),ISNUMBER(FIND("NCO",Y4602))), "NCO", IF(AL4602="consumer","PMD.com",VLOOKUP(LEFT(H4602,2),Tables!$E$1:$F$11,2,FALSE))))</f>
        <v>PMD.com</v>
      </c>
      <c r="C4602">
        <f t="shared" si="216"/>
        <v>53920001</v>
      </c>
      <c r="D4602">
        <f t="shared" si="217"/>
        <v>1</v>
      </c>
      <c r="E4602" t="str">
        <f t="shared" ca="1" si="215"/>
        <v>MTD orders shipped</v>
      </c>
      <c r="F4602" t="s">
        <v>3539</v>
      </c>
      <c r="G4602" t="s">
        <v>335</v>
      </c>
      <c r="H4602" t="s">
        <v>10254</v>
      </c>
      <c r="I4602" s="6">
        <v>44013.533229166664</v>
      </c>
      <c r="J4602" t="s">
        <v>16</v>
      </c>
      <c r="K4602" s="6">
        <v>44013.746145833335</v>
      </c>
      <c r="M4602" t="s">
        <v>10255</v>
      </c>
      <c r="N4602" t="s">
        <v>10256</v>
      </c>
      <c r="Q4602" t="s">
        <v>512</v>
      </c>
      <c r="R4602" t="s">
        <v>414</v>
      </c>
      <c r="S4602" t="s">
        <v>10257</v>
      </c>
      <c r="T4602" t="s">
        <v>338</v>
      </c>
      <c r="U4602" t="s">
        <v>530</v>
      </c>
      <c r="W4602" t="s">
        <v>10258</v>
      </c>
      <c r="Z4602" t="s">
        <v>10255</v>
      </c>
      <c r="AA4602" t="s">
        <v>10256</v>
      </c>
      <c r="AD4602" t="s">
        <v>512</v>
      </c>
      <c r="AE4602" t="s">
        <v>414</v>
      </c>
      <c r="AF4602" t="s">
        <v>10257</v>
      </c>
      <c r="AG4602" t="s">
        <v>338</v>
      </c>
      <c r="AH4602" t="s">
        <v>530</v>
      </c>
      <c r="AJ4602" t="s">
        <v>10258</v>
      </c>
      <c r="AL4602" t="s">
        <v>339</v>
      </c>
      <c r="AM4602">
        <v>1</v>
      </c>
      <c r="AN4602">
        <v>1</v>
      </c>
      <c r="AO4602">
        <v>14899</v>
      </c>
      <c r="AQ4602">
        <v>124468</v>
      </c>
      <c r="AR4602">
        <v>53920001</v>
      </c>
      <c r="AS4602" t="s">
        <v>42</v>
      </c>
      <c r="AT4602" t="s">
        <v>40</v>
      </c>
      <c r="AW4602" t="s">
        <v>343</v>
      </c>
      <c r="BY4602" t="s">
        <v>342</v>
      </c>
      <c r="EQ4602">
        <v>247476</v>
      </c>
      <c r="ER4602" t="s">
        <v>10259</v>
      </c>
      <c r="EV4602">
        <v>17289206</v>
      </c>
      <c r="EW4602">
        <v>928</v>
      </c>
      <c r="EX4602">
        <v>221356</v>
      </c>
      <c r="EY4602" t="s">
        <v>10260</v>
      </c>
      <c r="EZ4602">
        <v>1</v>
      </c>
      <c r="FC4602">
        <v>95384</v>
      </c>
      <c r="FD4602" t="s">
        <v>3530</v>
      </c>
    </row>
    <row r="4603" spans="1:160" x14ac:dyDescent="0.3">
      <c r="A4603" t="str">
        <f>VLOOKUP(B4603,Table2[],3,FALSE)</f>
        <v>Digital</v>
      </c>
      <c r="B4603" t="str">
        <f>IF(OR(ISNUMBER(FIND("QVC",Z4603)),ISNUMBER(FIND("QVC",AL4603))),"QVC",IF(OR(ISNUMBER(FIND("NCO",H4603)),ISNUMBER(FIND("NCO",Y4603))), "NCO", IF(AL4603="consumer","PMD.com",VLOOKUP(LEFT(H4603,2),Tables!$E$1:$F$11,2,FALSE))))</f>
        <v>PMD.com</v>
      </c>
      <c r="C4603">
        <f t="shared" si="216"/>
        <v>5354</v>
      </c>
      <c r="D4603">
        <f t="shared" si="217"/>
        <v>1</v>
      </c>
      <c r="E4603" t="str">
        <f t="shared" ca="1" si="215"/>
        <v>MTD orders shipped</v>
      </c>
      <c r="F4603" t="s">
        <v>3539</v>
      </c>
      <c r="G4603" t="s">
        <v>335</v>
      </c>
      <c r="H4603" t="s">
        <v>10254</v>
      </c>
      <c r="I4603" s="6">
        <v>44013.533229166664</v>
      </c>
      <c r="J4603" t="s">
        <v>16</v>
      </c>
      <c r="K4603" s="6">
        <v>44013.746145833335</v>
      </c>
      <c r="M4603" t="s">
        <v>10255</v>
      </c>
      <c r="N4603" t="s">
        <v>10256</v>
      </c>
      <c r="Q4603" t="s">
        <v>512</v>
      </c>
      <c r="R4603" t="s">
        <v>414</v>
      </c>
      <c r="S4603" t="s">
        <v>10257</v>
      </c>
      <c r="T4603" t="s">
        <v>338</v>
      </c>
      <c r="U4603" t="s">
        <v>530</v>
      </c>
      <c r="W4603" t="s">
        <v>10258</v>
      </c>
      <c r="Z4603" t="s">
        <v>10255</v>
      </c>
      <c r="AA4603" t="s">
        <v>10256</v>
      </c>
      <c r="AD4603" t="s">
        <v>512</v>
      </c>
      <c r="AE4603" t="s">
        <v>414</v>
      </c>
      <c r="AF4603" t="s">
        <v>10257</v>
      </c>
      <c r="AG4603" t="s">
        <v>338</v>
      </c>
      <c r="AH4603" t="s">
        <v>530</v>
      </c>
      <c r="AJ4603" t="s">
        <v>10258</v>
      </c>
      <c r="AL4603" t="s">
        <v>339</v>
      </c>
      <c r="AM4603">
        <v>1</v>
      </c>
      <c r="AN4603">
        <v>1</v>
      </c>
      <c r="AO4603">
        <v>5214</v>
      </c>
      <c r="AQ4603">
        <v>124518</v>
      </c>
      <c r="AR4603">
        <v>5354</v>
      </c>
      <c r="AS4603" t="s">
        <v>1753</v>
      </c>
      <c r="AT4603" t="s">
        <v>103</v>
      </c>
      <c r="AW4603" t="s">
        <v>340</v>
      </c>
      <c r="AX4603" t="s">
        <v>340</v>
      </c>
      <c r="AY4603" t="s">
        <v>351</v>
      </c>
      <c r="AZ4603" t="s">
        <v>415</v>
      </c>
      <c r="BY4603" t="s">
        <v>342</v>
      </c>
      <c r="EQ4603">
        <v>249176</v>
      </c>
      <c r="ER4603" t="s">
        <v>10259</v>
      </c>
      <c r="EV4603">
        <v>17289206</v>
      </c>
      <c r="EW4603">
        <v>928</v>
      </c>
      <c r="EX4603">
        <v>221356</v>
      </c>
      <c r="EY4603" t="s">
        <v>10260</v>
      </c>
      <c r="EZ4603">
        <v>1</v>
      </c>
      <c r="FC4603">
        <v>5354</v>
      </c>
      <c r="FD4603" t="s">
        <v>103</v>
      </c>
    </row>
    <row r="4604" spans="1:160" x14ac:dyDescent="0.3">
      <c r="A4604" t="str">
        <f>VLOOKUP(B4604,Table2[],3,FALSE)</f>
        <v>Digital</v>
      </c>
      <c r="B4604" t="str">
        <f>IF(OR(ISNUMBER(FIND("QVC",Z4604)),ISNUMBER(FIND("QVC",AL4604))),"QVC",IF(OR(ISNUMBER(FIND("NCO",H4604)),ISNUMBER(FIND("NCO",Y4604))), "NCO", IF(AL4604="consumer","PMD.com",VLOOKUP(LEFT(H4604,2),Tables!$E$1:$F$11,2,FALSE))))</f>
        <v>PMD.com</v>
      </c>
      <c r="C4604">
        <f t="shared" si="216"/>
        <v>52430001</v>
      </c>
      <c r="D4604">
        <f t="shared" si="217"/>
        <v>1</v>
      </c>
      <c r="E4604" t="str">
        <f t="shared" ca="1" si="215"/>
        <v>MTD orders shipped</v>
      </c>
      <c r="F4604" t="s">
        <v>3539</v>
      </c>
      <c r="G4604" t="s">
        <v>335</v>
      </c>
      <c r="H4604" t="s">
        <v>10254</v>
      </c>
      <c r="I4604" s="6">
        <v>44013.533229166664</v>
      </c>
      <c r="J4604" t="s">
        <v>16</v>
      </c>
      <c r="K4604" s="6">
        <v>44013.746145833335</v>
      </c>
      <c r="M4604" t="s">
        <v>10255</v>
      </c>
      <c r="N4604" t="s">
        <v>10256</v>
      </c>
      <c r="Q4604" t="s">
        <v>512</v>
      </c>
      <c r="R4604" t="s">
        <v>414</v>
      </c>
      <c r="S4604" t="s">
        <v>10257</v>
      </c>
      <c r="T4604" t="s">
        <v>338</v>
      </c>
      <c r="U4604" t="s">
        <v>530</v>
      </c>
      <c r="W4604" t="s">
        <v>10258</v>
      </c>
      <c r="Z4604" t="s">
        <v>10255</v>
      </c>
      <c r="AA4604" t="s">
        <v>10256</v>
      </c>
      <c r="AD4604" t="s">
        <v>512</v>
      </c>
      <c r="AE4604" t="s">
        <v>414</v>
      </c>
      <c r="AF4604" t="s">
        <v>10257</v>
      </c>
      <c r="AG4604" t="s">
        <v>338</v>
      </c>
      <c r="AH4604" t="s">
        <v>530</v>
      </c>
      <c r="AJ4604" t="s">
        <v>10258</v>
      </c>
      <c r="AL4604" t="s">
        <v>339</v>
      </c>
      <c r="AM4604">
        <v>1</v>
      </c>
      <c r="AN4604">
        <v>1</v>
      </c>
      <c r="AO4604">
        <v>12063</v>
      </c>
      <c r="AQ4604">
        <v>127155</v>
      </c>
      <c r="AR4604">
        <v>52430001</v>
      </c>
      <c r="AS4604" t="s">
        <v>927</v>
      </c>
      <c r="AT4604" t="s">
        <v>75</v>
      </c>
      <c r="AW4604" t="s">
        <v>340</v>
      </c>
      <c r="AX4604" t="s">
        <v>340</v>
      </c>
      <c r="AY4604" t="s">
        <v>357</v>
      </c>
      <c r="AZ4604" t="s">
        <v>363</v>
      </c>
      <c r="BY4604" t="s">
        <v>342</v>
      </c>
      <c r="EQ4604">
        <v>249990</v>
      </c>
      <c r="ER4604" t="s">
        <v>10259</v>
      </c>
      <c r="EV4604">
        <v>17289206</v>
      </c>
      <c r="EW4604">
        <v>928</v>
      </c>
      <c r="EX4604">
        <v>221356</v>
      </c>
      <c r="EY4604" t="s">
        <v>10260</v>
      </c>
      <c r="EZ4604">
        <v>1</v>
      </c>
      <c r="FC4604">
        <v>95384</v>
      </c>
      <c r="FD4604" t="s">
        <v>3530</v>
      </c>
    </row>
    <row r="4605" spans="1:160" x14ac:dyDescent="0.3">
      <c r="A4605" t="str">
        <f>VLOOKUP(B4605,Table2[],3,FALSE)</f>
        <v>Digital</v>
      </c>
      <c r="B4605" t="str">
        <f>IF(OR(ISNUMBER(FIND("QVC",Z4605)),ISNUMBER(FIND("QVC",AL4605))),"QVC",IF(OR(ISNUMBER(FIND("NCO",H4605)),ISNUMBER(FIND("NCO",Y4605))), "NCO", IF(AL4605="consumer","PMD.com",VLOOKUP(LEFT(H4605,2),Tables!$E$1:$F$11,2,FALSE))))</f>
        <v>PMD.com</v>
      </c>
      <c r="C4605">
        <f t="shared" si="216"/>
        <v>51090030</v>
      </c>
      <c r="D4605">
        <f t="shared" si="217"/>
        <v>1</v>
      </c>
      <c r="E4605" t="str">
        <f t="shared" ca="1" si="215"/>
        <v>MTD orders shipped</v>
      </c>
      <c r="F4605" t="s">
        <v>3539</v>
      </c>
      <c r="G4605" t="s">
        <v>335</v>
      </c>
      <c r="H4605" t="s">
        <v>10254</v>
      </c>
      <c r="I4605" s="6">
        <v>44013.533229166664</v>
      </c>
      <c r="J4605" t="s">
        <v>16</v>
      </c>
      <c r="K4605" s="6">
        <v>44013.746145833335</v>
      </c>
      <c r="M4605" t="s">
        <v>10255</v>
      </c>
      <c r="N4605" t="s">
        <v>10256</v>
      </c>
      <c r="Q4605" t="s">
        <v>512</v>
      </c>
      <c r="R4605" t="s">
        <v>414</v>
      </c>
      <c r="S4605" t="s">
        <v>10257</v>
      </c>
      <c r="T4605" t="s">
        <v>338</v>
      </c>
      <c r="U4605" t="s">
        <v>530</v>
      </c>
      <c r="W4605" t="s">
        <v>10258</v>
      </c>
      <c r="Z4605" t="s">
        <v>10255</v>
      </c>
      <c r="AA4605" t="s">
        <v>10256</v>
      </c>
      <c r="AD4605" t="s">
        <v>512</v>
      </c>
      <c r="AE4605" t="s">
        <v>414</v>
      </c>
      <c r="AF4605" t="s">
        <v>10257</v>
      </c>
      <c r="AG4605" t="s">
        <v>338</v>
      </c>
      <c r="AH4605" t="s">
        <v>530</v>
      </c>
      <c r="AJ4605" t="s">
        <v>10258</v>
      </c>
      <c r="AL4605" t="s">
        <v>339</v>
      </c>
      <c r="AM4605">
        <v>1</v>
      </c>
      <c r="AN4605">
        <v>1</v>
      </c>
      <c r="AO4605">
        <v>6688</v>
      </c>
      <c r="AQ4605">
        <v>125960</v>
      </c>
      <c r="AR4605">
        <v>51090030</v>
      </c>
      <c r="AS4605" t="s">
        <v>3043</v>
      </c>
      <c r="AT4605" t="s">
        <v>628</v>
      </c>
      <c r="AW4605" t="s">
        <v>343</v>
      </c>
      <c r="BY4605" t="s">
        <v>342</v>
      </c>
      <c r="BZ4605" t="b">
        <v>0</v>
      </c>
      <c r="EQ4605">
        <v>243047</v>
      </c>
      <c r="ER4605" t="s">
        <v>10259</v>
      </c>
      <c r="EV4605">
        <v>17289206</v>
      </c>
      <c r="EW4605">
        <v>928</v>
      </c>
      <c r="EX4605">
        <v>221356</v>
      </c>
      <c r="EY4605" t="s">
        <v>10260</v>
      </c>
      <c r="EZ4605">
        <v>1</v>
      </c>
      <c r="FC4605">
        <v>95384</v>
      </c>
      <c r="FD4605" t="s">
        <v>3530</v>
      </c>
    </row>
    <row r="4606" spans="1:160" x14ac:dyDescent="0.3">
      <c r="A4606" t="str">
        <f>VLOOKUP(B4606,Table2[],3,FALSE)</f>
        <v>Digital</v>
      </c>
      <c r="B4606" t="str">
        <f>IF(OR(ISNUMBER(FIND("QVC",Z4606)),ISNUMBER(FIND("QVC",AL4606))),"QVC",IF(OR(ISNUMBER(FIND("NCO",H4606)),ISNUMBER(FIND("NCO",Y4606))), "NCO", IF(AL4606="consumer","PMD.com",VLOOKUP(LEFT(H4606,2),Tables!$E$1:$F$11,2,FALSE))))</f>
        <v>PMD.com</v>
      </c>
      <c r="C4606">
        <f t="shared" si="216"/>
        <v>52460001</v>
      </c>
      <c r="D4606">
        <f t="shared" si="217"/>
        <v>1</v>
      </c>
      <c r="E4606" t="str">
        <f t="shared" ca="1" si="215"/>
        <v>shifted orders shipped</v>
      </c>
      <c r="F4606" t="s">
        <v>3539</v>
      </c>
      <c r="G4606" t="s">
        <v>335</v>
      </c>
      <c r="H4606" t="s">
        <v>2329</v>
      </c>
      <c r="I4606" s="6">
        <v>44007.495474537034</v>
      </c>
      <c r="J4606" t="s">
        <v>16</v>
      </c>
      <c r="K4606" s="6">
        <v>44013.746261574073</v>
      </c>
      <c r="M4606" t="s">
        <v>10261</v>
      </c>
      <c r="N4606" t="s">
        <v>10262</v>
      </c>
      <c r="Q4606" t="s">
        <v>963</v>
      </c>
      <c r="R4606" t="s">
        <v>359</v>
      </c>
      <c r="S4606">
        <v>32405</v>
      </c>
      <c r="T4606" t="s">
        <v>338</v>
      </c>
      <c r="U4606" t="s">
        <v>530</v>
      </c>
      <c r="W4606" t="s">
        <v>10263</v>
      </c>
      <c r="Z4606" t="s">
        <v>10261</v>
      </c>
      <c r="AA4606" t="s">
        <v>10262</v>
      </c>
      <c r="AD4606" t="s">
        <v>963</v>
      </c>
      <c r="AE4606" t="s">
        <v>359</v>
      </c>
      <c r="AF4606">
        <v>32405</v>
      </c>
      <c r="AG4606" t="s">
        <v>338</v>
      </c>
      <c r="AH4606" t="s">
        <v>530</v>
      </c>
      <c r="AJ4606" t="s">
        <v>10263</v>
      </c>
      <c r="AL4606" t="s">
        <v>339</v>
      </c>
      <c r="AM4606">
        <v>1</v>
      </c>
      <c r="AN4606">
        <v>1</v>
      </c>
      <c r="AO4606">
        <v>14007</v>
      </c>
      <c r="AQ4606">
        <v>127157</v>
      </c>
      <c r="AR4606">
        <v>52460001</v>
      </c>
      <c r="AS4606" t="s">
        <v>972</v>
      </c>
      <c r="AT4606" t="s">
        <v>76</v>
      </c>
      <c r="AW4606" t="s">
        <v>340</v>
      </c>
      <c r="AX4606" t="s">
        <v>340</v>
      </c>
      <c r="AY4606" t="s">
        <v>341</v>
      </c>
      <c r="AZ4606">
        <v>0</v>
      </c>
      <c r="BY4606" t="s">
        <v>342</v>
      </c>
      <c r="EQ4606">
        <v>252044</v>
      </c>
      <c r="ER4606" t="s">
        <v>2330</v>
      </c>
      <c r="EV4606">
        <v>17273925</v>
      </c>
      <c r="EW4606">
        <v>928</v>
      </c>
      <c r="EX4606">
        <v>212775</v>
      </c>
      <c r="EY4606">
        <v>9.2748999964335493E+25</v>
      </c>
      <c r="EZ4606">
        <v>1</v>
      </c>
      <c r="FC4606">
        <v>52460001</v>
      </c>
      <c r="FD4606" t="s">
        <v>76</v>
      </c>
    </row>
    <row r="4607" spans="1:160" x14ac:dyDescent="0.3">
      <c r="A4607" t="str">
        <f>VLOOKUP(B4607,Table2[],3,FALSE)</f>
        <v>Digital</v>
      </c>
      <c r="B4607" t="str">
        <f>IF(OR(ISNUMBER(FIND("QVC",Z4607)),ISNUMBER(FIND("QVC",AL4607))),"QVC",IF(OR(ISNUMBER(FIND("NCO",H4607)),ISNUMBER(FIND("NCO",Y4607))), "NCO", IF(AL4607="consumer","PMD.com",VLOOKUP(LEFT(H4607,2),Tables!$E$1:$F$11,2,FALSE))))</f>
        <v>PMD.com</v>
      </c>
      <c r="C4607">
        <f t="shared" si="216"/>
        <v>5357</v>
      </c>
      <c r="D4607">
        <f t="shared" si="217"/>
        <v>1</v>
      </c>
      <c r="E4607" t="str">
        <f t="shared" ca="1" si="215"/>
        <v>MTD orders shipped</v>
      </c>
      <c r="F4607" t="s">
        <v>3539</v>
      </c>
      <c r="G4607" t="s">
        <v>335</v>
      </c>
      <c r="H4607" t="s">
        <v>10264</v>
      </c>
      <c r="I4607" s="6">
        <v>44013.509837962964</v>
      </c>
      <c r="J4607" t="s">
        <v>16</v>
      </c>
      <c r="K4607" s="6">
        <v>44013.746388888889</v>
      </c>
      <c r="M4607" t="s">
        <v>10265</v>
      </c>
      <c r="N4607" t="s">
        <v>10266</v>
      </c>
      <c r="Q4607" t="s">
        <v>1369</v>
      </c>
      <c r="R4607" t="s">
        <v>376</v>
      </c>
      <c r="S4607" t="s">
        <v>10267</v>
      </c>
      <c r="T4607" t="s">
        <v>338</v>
      </c>
      <c r="U4607" t="s">
        <v>530</v>
      </c>
      <c r="W4607" t="s">
        <v>10268</v>
      </c>
      <c r="Z4607" t="s">
        <v>10265</v>
      </c>
      <c r="AA4607" t="s">
        <v>10266</v>
      </c>
      <c r="AD4607" t="s">
        <v>1369</v>
      </c>
      <c r="AE4607" t="s">
        <v>376</v>
      </c>
      <c r="AF4607" t="s">
        <v>10267</v>
      </c>
      <c r="AG4607" t="s">
        <v>338</v>
      </c>
      <c r="AH4607" t="s">
        <v>530</v>
      </c>
      <c r="AJ4607" t="s">
        <v>10268</v>
      </c>
      <c r="AL4607" t="s">
        <v>339</v>
      </c>
      <c r="AM4607">
        <v>1</v>
      </c>
      <c r="AN4607">
        <v>1</v>
      </c>
      <c r="AO4607">
        <v>15182</v>
      </c>
      <c r="AQ4607">
        <v>124521</v>
      </c>
      <c r="AR4607">
        <v>5357</v>
      </c>
      <c r="AS4607" t="s">
        <v>87</v>
      </c>
      <c r="AT4607" t="s">
        <v>88</v>
      </c>
      <c r="AW4607" t="s">
        <v>340</v>
      </c>
      <c r="AX4607" t="s">
        <v>340</v>
      </c>
      <c r="AY4607" t="s">
        <v>351</v>
      </c>
      <c r="AZ4607" t="s">
        <v>379</v>
      </c>
      <c r="BY4607" t="s">
        <v>342</v>
      </c>
      <c r="EQ4607">
        <v>249142</v>
      </c>
      <c r="ER4607" t="s">
        <v>10269</v>
      </c>
      <c r="EV4607">
        <v>17289192</v>
      </c>
      <c r="EW4607">
        <v>928</v>
      </c>
      <c r="EX4607">
        <v>221342</v>
      </c>
      <c r="EY4607">
        <v>9.2748999964335493E+25</v>
      </c>
      <c r="EZ4607">
        <v>1</v>
      </c>
      <c r="FC4607">
        <v>5357</v>
      </c>
      <c r="FD4607" t="s">
        <v>88</v>
      </c>
    </row>
    <row r="4608" spans="1:160" x14ac:dyDescent="0.3">
      <c r="A4608" t="str">
        <f>VLOOKUP(B4608,Table2[],3,FALSE)</f>
        <v>Digital</v>
      </c>
      <c r="B4608" t="str">
        <f>IF(OR(ISNUMBER(FIND("QVC",Z4608)),ISNUMBER(FIND("QVC",AL4608))),"QVC",IF(OR(ISNUMBER(FIND("NCO",H4608)),ISNUMBER(FIND("NCO",Y4608))), "NCO", IF(AL4608="consumer","PMD.com",VLOOKUP(LEFT(H4608,2),Tables!$E$1:$F$11,2,FALSE))))</f>
        <v>PMD.com</v>
      </c>
      <c r="C4608">
        <f t="shared" si="216"/>
        <v>52240001</v>
      </c>
      <c r="D4608">
        <f t="shared" si="217"/>
        <v>1</v>
      </c>
      <c r="E4608" t="str">
        <f t="shared" ca="1" si="215"/>
        <v>MTD orders shipped</v>
      </c>
      <c r="F4608" t="s">
        <v>3539</v>
      </c>
      <c r="G4608" t="s">
        <v>335</v>
      </c>
      <c r="H4608" t="s">
        <v>10270</v>
      </c>
      <c r="I4608" s="6">
        <v>44013.526446759257</v>
      </c>
      <c r="J4608" t="s">
        <v>16</v>
      </c>
      <c r="K4608" s="6">
        <v>44013.746562499997</v>
      </c>
      <c r="M4608" t="s">
        <v>10271</v>
      </c>
      <c r="N4608" t="s">
        <v>10272</v>
      </c>
      <c r="Q4608" t="s">
        <v>2210</v>
      </c>
      <c r="R4608" t="s">
        <v>362</v>
      </c>
      <c r="S4608" t="s">
        <v>10273</v>
      </c>
      <c r="T4608" t="s">
        <v>338</v>
      </c>
      <c r="U4608" t="s">
        <v>530</v>
      </c>
      <c r="W4608" t="s">
        <v>10274</v>
      </c>
      <c r="Z4608" t="s">
        <v>10271</v>
      </c>
      <c r="AA4608" t="s">
        <v>10272</v>
      </c>
      <c r="AD4608" t="s">
        <v>2210</v>
      </c>
      <c r="AE4608" t="s">
        <v>362</v>
      </c>
      <c r="AF4608" t="s">
        <v>10273</v>
      </c>
      <c r="AG4608" t="s">
        <v>338</v>
      </c>
      <c r="AH4608" t="s">
        <v>530</v>
      </c>
      <c r="AJ4608" t="s">
        <v>10274</v>
      </c>
      <c r="AL4608" t="s">
        <v>339</v>
      </c>
      <c r="AM4608">
        <v>1</v>
      </c>
      <c r="AN4608">
        <v>1</v>
      </c>
      <c r="AO4608">
        <v>5995</v>
      </c>
      <c r="AQ4608">
        <v>124435</v>
      </c>
      <c r="AR4608">
        <v>52240001</v>
      </c>
      <c r="AS4608" t="s">
        <v>2387</v>
      </c>
      <c r="AT4608" t="s">
        <v>108</v>
      </c>
      <c r="AW4608" t="s">
        <v>340</v>
      </c>
      <c r="AX4608" t="s">
        <v>340</v>
      </c>
      <c r="AY4608" t="s">
        <v>341</v>
      </c>
      <c r="AZ4608">
        <v>0</v>
      </c>
      <c r="BY4608" t="s">
        <v>342</v>
      </c>
      <c r="EQ4608">
        <v>253361</v>
      </c>
      <c r="ER4608" t="s">
        <v>10275</v>
      </c>
      <c r="EV4608">
        <v>17289201</v>
      </c>
      <c r="EW4608">
        <v>928</v>
      </c>
      <c r="EX4608">
        <v>221351</v>
      </c>
      <c r="EY4608">
        <v>9.2748999964335493E+25</v>
      </c>
      <c r="EZ4608">
        <v>1</v>
      </c>
      <c r="FC4608">
        <v>52240001</v>
      </c>
      <c r="FD4608" t="s">
        <v>108</v>
      </c>
    </row>
    <row r="4609" spans="1:160" x14ac:dyDescent="0.3">
      <c r="A4609" t="str">
        <f>VLOOKUP(B4609,Table2[],3,FALSE)</f>
        <v>Digital</v>
      </c>
      <c r="B4609" t="str">
        <f>IF(OR(ISNUMBER(FIND("QVC",Z4609)),ISNUMBER(FIND("QVC",AL4609))),"QVC",IF(OR(ISNUMBER(FIND("NCO",H4609)),ISNUMBER(FIND("NCO",Y4609))), "NCO", IF(AL4609="consumer","PMD.com",VLOOKUP(LEFT(H4609,2),Tables!$E$1:$F$11,2,FALSE))))</f>
        <v>PMD.com</v>
      </c>
      <c r="C4609">
        <f t="shared" si="216"/>
        <v>5341</v>
      </c>
      <c r="D4609">
        <f t="shared" si="217"/>
        <v>1</v>
      </c>
      <c r="E4609" t="str">
        <f t="shared" ca="1" si="215"/>
        <v>shifted orders shipped</v>
      </c>
      <c r="F4609" t="s">
        <v>3539</v>
      </c>
      <c r="G4609" t="s">
        <v>335</v>
      </c>
      <c r="H4609" t="s">
        <v>2323</v>
      </c>
      <c r="I4609" s="6">
        <v>44007.495555555557</v>
      </c>
      <c r="J4609" t="s">
        <v>16</v>
      </c>
      <c r="K4609" s="6">
        <v>44013.74664351852</v>
      </c>
      <c r="M4609" t="s">
        <v>10276</v>
      </c>
      <c r="N4609" t="s">
        <v>10277</v>
      </c>
      <c r="O4609">
        <v>808</v>
      </c>
      <c r="Q4609" t="s">
        <v>374</v>
      </c>
      <c r="R4609" t="s">
        <v>375</v>
      </c>
      <c r="S4609">
        <v>60614</v>
      </c>
      <c r="T4609" t="s">
        <v>338</v>
      </c>
      <c r="U4609" t="s">
        <v>530</v>
      </c>
      <c r="W4609" t="s">
        <v>10278</v>
      </c>
      <c r="Z4609" t="s">
        <v>10276</v>
      </c>
      <c r="AA4609" t="s">
        <v>10277</v>
      </c>
      <c r="AB4609">
        <v>808</v>
      </c>
      <c r="AD4609" t="s">
        <v>374</v>
      </c>
      <c r="AE4609" t="s">
        <v>375</v>
      </c>
      <c r="AF4609">
        <v>60614</v>
      </c>
      <c r="AG4609" t="s">
        <v>338</v>
      </c>
      <c r="AH4609" t="s">
        <v>530</v>
      </c>
      <c r="AJ4609" t="s">
        <v>10278</v>
      </c>
      <c r="AL4609" t="s">
        <v>339</v>
      </c>
      <c r="AM4609">
        <v>1</v>
      </c>
      <c r="AN4609">
        <v>1</v>
      </c>
      <c r="AO4609">
        <v>15156</v>
      </c>
      <c r="AQ4609">
        <v>124187</v>
      </c>
      <c r="AR4609">
        <v>5341</v>
      </c>
      <c r="AS4609" t="s">
        <v>831</v>
      </c>
      <c r="AT4609" t="s">
        <v>82</v>
      </c>
      <c r="AW4609" t="s">
        <v>340</v>
      </c>
      <c r="AX4609" t="s">
        <v>340</v>
      </c>
      <c r="AY4609" t="s">
        <v>345</v>
      </c>
      <c r="AZ4609" t="s">
        <v>346</v>
      </c>
      <c r="BY4609" t="s">
        <v>342</v>
      </c>
      <c r="EQ4609">
        <v>244247</v>
      </c>
      <c r="ER4609" t="s">
        <v>2324</v>
      </c>
      <c r="EV4609">
        <v>17273922</v>
      </c>
      <c r="EW4609">
        <v>928</v>
      </c>
      <c r="EX4609">
        <v>212772</v>
      </c>
      <c r="EY4609" t="s">
        <v>10279</v>
      </c>
      <c r="EZ4609">
        <v>1</v>
      </c>
      <c r="FC4609">
        <v>95292</v>
      </c>
      <c r="FD4609" t="s">
        <v>511</v>
      </c>
    </row>
    <row r="4610" spans="1:160" x14ac:dyDescent="0.3">
      <c r="A4610" t="str">
        <f>VLOOKUP(B4610,Table2[],3,FALSE)</f>
        <v>Digital</v>
      </c>
      <c r="B4610" t="str">
        <f>IF(OR(ISNUMBER(FIND("QVC",Z4610)),ISNUMBER(FIND("QVC",AL4610))),"QVC",IF(OR(ISNUMBER(FIND("NCO",H4610)),ISNUMBER(FIND("NCO",Y4610))), "NCO", IF(AL4610="consumer","PMD.com",VLOOKUP(LEFT(H4610,2),Tables!$E$1:$F$11,2,FALSE))))</f>
        <v>PMD.com</v>
      </c>
      <c r="C4610">
        <f t="shared" si="216"/>
        <v>53160001</v>
      </c>
      <c r="D4610">
        <f t="shared" si="217"/>
        <v>1</v>
      </c>
      <c r="E4610" t="str">
        <f t="shared" ca="1" si="215"/>
        <v>shifted orders shipped</v>
      </c>
      <c r="F4610" t="s">
        <v>3539</v>
      </c>
      <c r="G4610" t="s">
        <v>335</v>
      </c>
      <c r="H4610" t="s">
        <v>2323</v>
      </c>
      <c r="I4610" s="6">
        <v>44007.495555555557</v>
      </c>
      <c r="J4610" t="s">
        <v>16</v>
      </c>
      <c r="K4610" s="6">
        <v>44013.74664351852</v>
      </c>
      <c r="M4610" t="s">
        <v>10276</v>
      </c>
      <c r="N4610" t="s">
        <v>10277</v>
      </c>
      <c r="O4610">
        <v>808</v>
      </c>
      <c r="Q4610" t="s">
        <v>374</v>
      </c>
      <c r="R4610" t="s">
        <v>375</v>
      </c>
      <c r="S4610">
        <v>60614</v>
      </c>
      <c r="T4610" t="s">
        <v>338</v>
      </c>
      <c r="U4610" t="s">
        <v>530</v>
      </c>
      <c r="W4610" t="s">
        <v>10278</v>
      </c>
      <c r="Z4610" t="s">
        <v>10276</v>
      </c>
      <c r="AA4610" t="s">
        <v>10277</v>
      </c>
      <c r="AB4610">
        <v>808</v>
      </c>
      <c r="AD4610" t="s">
        <v>374</v>
      </c>
      <c r="AE4610" t="s">
        <v>375</v>
      </c>
      <c r="AF4610">
        <v>60614</v>
      </c>
      <c r="AG4610" t="s">
        <v>338</v>
      </c>
      <c r="AH4610" t="s">
        <v>530</v>
      </c>
      <c r="AJ4610" t="s">
        <v>10278</v>
      </c>
      <c r="AL4610" t="s">
        <v>339</v>
      </c>
      <c r="AM4610">
        <v>1</v>
      </c>
      <c r="AN4610">
        <v>1</v>
      </c>
      <c r="AO4610">
        <v>4322</v>
      </c>
      <c r="AQ4610">
        <v>124007</v>
      </c>
      <c r="AR4610">
        <v>53160001</v>
      </c>
      <c r="AS4610" t="s">
        <v>1895</v>
      </c>
      <c r="AT4610" t="s">
        <v>119</v>
      </c>
      <c r="AW4610" t="s">
        <v>340</v>
      </c>
      <c r="AX4610" t="s">
        <v>340</v>
      </c>
      <c r="AY4610" t="s">
        <v>341</v>
      </c>
      <c r="AZ4610">
        <v>0</v>
      </c>
      <c r="BY4610" t="s">
        <v>342</v>
      </c>
      <c r="EQ4610">
        <v>252959</v>
      </c>
      <c r="ER4610" t="s">
        <v>2324</v>
      </c>
      <c r="EV4610">
        <v>17273922</v>
      </c>
      <c r="EW4610">
        <v>928</v>
      </c>
      <c r="EX4610">
        <v>212772</v>
      </c>
      <c r="EY4610" t="s">
        <v>10279</v>
      </c>
      <c r="EZ4610">
        <v>1</v>
      </c>
      <c r="FC4610">
        <v>53160001</v>
      </c>
      <c r="FD4610" t="s">
        <v>119</v>
      </c>
    </row>
    <row r="4611" spans="1:160" x14ac:dyDescent="0.3">
      <c r="A4611" t="str">
        <f>VLOOKUP(B4611,Table2[],3,FALSE)</f>
        <v>Digital</v>
      </c>
      <c r="B4611" t="str">
        <f>IF(OR(ISNUMBER(FIND("QVC",Z4611)),ISNUMBER(FIND("QVC",AL4611))),"QVC",IF(OR(ISNUMBER(FIND("NCO",H4611)),ISNUMBER(FIND("NCO",Y4611))), "NCO", IF(AL4611="consumer","PMD.com",VLOOKUP(LEFT(H4611,2),Tables!$E$1:$F$11,2,FALSE))))</f>
        <v>PMD.com</v>
      </c>
      <c r="C4611">
        <f t="shared" si="216"/>
        <v>52430001</v>
      </c>
      <c r="D4611">
        <f t="shared" si="217"/>
        <v>1</v>
      </c>
      <c r="E4611" t="str">
        <f t="shared" ref="E4611:E4674" ca="1" si="218">IF(MONTH(TODAY())-MONTH(I4611)&gt;0,"shifted orders shipped","MTD orders shipped")</f>
        <v>shifted orders shipped</v>
      </c>
      <c r="F4611" t="s">
        <v>3539</v>
      </c>
      <c r="G4611" t="s">
        <v>335</v>
      </c>
      <c r="H4611" t="s">
        <v>2323</v>
      </c>
      <c r="I4611" s="6">
        <v>44007.495555555557</v>
      </c>
      <c r="J4611" t="s">
        <v>16</v>
      </c>
      <c r="K4611" s="6">
        <v>44013.74664351852</v>
      </c>
      <c r="M4611" t="s">
        <v>10276</v>
      </c>
      <c r="N4611" t="s">
        <v>10277</v>
      </c>
      <c r="O4611">
        <v>808</v>
      </c>
      <c r="Q4611" t="s">
        <v>374</v>
      </c>
      <c r="R4611" t="s">
        <v>375</v>
      </c>
      <c r="S4611">
        <v>60614</v>
      </c>
      <c r="T4611" t="s">
        <v>338</v>
      </c>
      <c r="U4611" t="s">
        <v>530</v>
      </c>
      <c r="W4611" t="s">
        <v>10278</v>
      </c>
      <c r="Z4611" t="s">
        <v>10276</v>
      </c>
      <c r="AA4611" t="s">
        <v>10277</v>
      </c>
      <c r="AB4611">
        <v>808</v>
      </c>
      <c r="AD4611" t="s">
        <v>374</v>
      </c>
      <c r="AE4611" t="s">
        <v>375</v>
      </c>
      <c r="AF4611">
        <v>60614</v>
      </c>
      <c r="AG4611" t="s">
        <v>338</v>
      </c>
      <c r="AH4611" t="s">
        <v>530</v>
      </c>
      <c r="AJ4611" t="s">
        <v>10278</v>
      </c>
      <c r="AL4611" t="s">
        <v>339</v>
      </c>
      <c r="AM4611">
        <v>1</v>
      </c>
      <c r="AN4611">
        <v>1</v>
      </c>
      <c r="AO4611">
        <v>12063</v>
      </c>
      <c r="AQ4611">
        <v>127155</v>
      </c>
      <c r="AR4611">
        <v>52430001</v>
      </c>
      <c r="AS4611" t="s">
        <v>927</v>
      </c>
      <c r="AT4611" t="s">
        <v>75</v>
      </c>
      <c r="AW4611" t="s">
        <v>340</v>
      </c>
      <c r="AX4611" t="s">
        <v>340</v>
      </c>
      <c r="AY4611" t="s">
        <v>357</v>
      </c>
      <c r="AZ4611" t="s">
        <v>363</v>
      </c>
      <c r="BY4611" t="s">
        <v>342</v>
      </c>
      <c r="EQ4611">
        <v>249990</v>
      </c>
      <c r="ER4611" t="s">
        <v>2324</v>
      </c>
      <c r="EV4611">
        <v>17273922</v>
      </c>
      <c r="EW4611">
        <v>928</v>
      </c>
      <c r="EX4611">
        <v>212772</v>
      </c>
      <c r="EY4611" t="s">
        <v>10279</v>
      </c>
      <c r="EZ4611">
        <v>1</v>
      </c>
      <c r="FC4611">
        <v>95292</v>
      </c>
      <c r="FD4611" t="s">
        <v>511</v>
      </c>
    </row>
    <row r="4612" spans="1:160" x14ac:dyDescent="0.3">
      <c r="A4612" t="str">
        <f>VLOOKUP(B4612,Table2[],3,FALSE)</f>
        <v>Digital</v>
      </c>
      <c r="B4612" t="str">
        <f>IF(OR(ISNUMBER(FIND("QVC",Z4612)),ISNUMBER(FIND("QVC",AL4612))),"QVC",IF(OR(ISNUMBER(FIND("NCO",H4612)),ISNUMBER(FIND("NCO",Y4612))), "NCO", IF(AL4612="consumer","PMD.com",VLOOKUP(LEFT(H4612,2),Tables!$E$1:$F$11,2,FALSE))))</f>
        <v>PMD.com</v>
      </c>
      <c r="C4612">
        <f t="shared" si="216"/>
        <v>51090001</v>
      </c>
      <c r="D4612">
        <f t="shared" si="217"/>
        <v>1</v>
      </c>
      <c r="E4612" t="str">
        <f t="shared" ca="1" si="218"/>
        <v>shifted orders shipped</v>
      </c>
      <c r="F4612" t="s">
        <v>3539</v>
      </c>
      <c r="G4612" t="s">
        <v>335</v>
      </c>
      <c r="H4612" t="s">
        <v>2323</v>
      </c>
      <c r="I4612" s="6">
        <v>44007.495555555557</v>
      </c>
      <c r="J4612" t="s">
        <v>16</v>
      </c>
      <c r="K4612" s="6">
        <v>44013.74664351852</v>
      </c>
      <c r="M4612" t="s">
        <v>10276</v>
      </c>
      <c r="N4612" t="s">
        <v>10277</v>
      </c>
      <c r="O4612">
        <v>808</v>
      </c>
      <c r="Q4612" t="s">
        <v>374</v>
      </c>
      <c r="R4612" t="s">
        <v>375</v>
      </c>
      <c r="S4612">
        <v>60614</v>
      </c>
      <c r="T4612" t="s">
        <v>338</v>
      </c>
      <c r="U4612" t="s">
        <v>530</v>
      </c>
      <c r="W4612" t="s">
        <v>10278</v>
      </c>
      <c r="Z4612" t="s">
        <v>10276</v>
      </c>
      <c r="AA4612" t="s">
        <v>10277</v>
      </c>
      <c r="AB4612">
        <v>808</v>
      </c>
      <c r="AD4612" t="s">
        <v>374</v>
      </c>
      <c r="AE4612" t="s">
        <v>375</v>
      </c>
      <c r="AF4612">
        <v>60614</v>
      </c>
      <c r="AG4612" t="s">
        <v>338</v>
      </c>
      <c r="AH4612" t="s">
        <v>530</v>
      </c>
      <c r="AJ4612" t="s">
        <v>10278</v>
      </c>
      <c r="AL4612" t="s">
        <v>339</v>
      </c>
      <c r="AM4612">
        <v>1</v>
      </c>
      <c r="AN4612">
        <v>1</v>
      </c>
      <c r="AO4612">
        <v>4885</v>
      </c>
      <c r="AQ4612">
        <v>124202</v>
      </c>
      <c r="AR4612">
        <v>51090001</v>
      </c>
      <c r="AS4612" t="s">
        <v>1986</v>
      </c>
      <c r="AT4612" t="s">
        <v>60</v>
      </c>
      <c r="AW4612" t="s">
        <v>340</v>
      </c>
      <c r="AX4612" t="s">
        <v>340</v>
      </c>
      <c r="AY4612" t="s">
        <v>357</v>
      </c>
      <c r="AZ4612" t="s">
        <v>361</v>
      </c>
      <c r="BY4612" t="s">
        <v>342</v>
      </c>
      <c r="EQ4612">
        <v>250831</v>
      </c>
      <c r="ER4612" t="s">
        <v>2324</v>
      </c>
      <c r="EV4612">
        <v>17273922</v>
      </c>
      <c r="EW4612">
        <v>928</v>
      </c>
      <c r="EX4612">
        <v>212772</v>
      </c>
      <c r="EY4612" t="s">
        <v>10279</v>
      </c>
      <c r="EZ4612">
        <v>1</v>
      </c>
      <c r="FC4612">
        <v>95292</v>
      </c>
      <c r="FD4612" t="s">
        <v>511</v>
      </c>
    </row>
    <row r="4613" spans="1:160" x14ac:dyDescent="0.3">
      <c r="A4613" t="str">
        <f>VLOOKUP(B4613,Table2[],3,FALSE)</f>
        <v>Digital</v>
      </c>
      <c r="B4613" t="str">
        <f>IF(OR(ISNUMBER(FIND("QVC",Z4613)),ISNUMBER(FIND("QVC",AL4613))),"QVC",IF(OR(ISNUMBER(FIND("NCO",H4613)),ISNUMBER(FIND("NCO",Y4613))), "NCO", IF(AL4613="consumer","PMD.com",VLOOKUP(LEFT(H4613,2),Tables!$E$1:$F$11,2,FALSE))))</f>
        <v>PMD.com</v>
      </c>
      <c r="C4613">
        <f t="shared" si="216"/>
        <v>52430001</v>
      </c>
      <c r="D4613">
        <f t="shared" si="217"/>
        <v>1</v>
      </c>
      <c r="E4613" t="str">
        <f t="shared" ca="1" si="218"/>
        <v>MTD orders shipped</v>
      </c>
      <c r="F4613" t="s">
        <v>3539</v>
      </c>
      <c r="G4613" t="s">
        <v>335</v>
      </c>
      <c r="H4613" t="s">
        <v>10280</v>
      </c>
      <c r="I4613" s="6">
        <v>44013.532407407409</v>
      </c>
      <c r="J4613" t="s">
        <v>16</v>
      </c>
      <c r="K4613" s="6">
        <v>44013.746805555558</v>
      </c>
      <c r="M4613" t="s">
        <v>10281</v>
      </c>
      <c r="N4613" t="s">
        <v>10282</v>
      </c>
      <c r="Q4613" t="s">
        <v>1818</v>
      </c>
      <c r="R4613" t="s">
        <v>472</v>
      </c>
      <c r="S4613" t="s">
        <v>10283</v>
      </c>
      <c r="T4613" t="s">
        <v>338</v>
      </c>
      <c r="U4613" t="s">
        <v>530</v>
      </c>
      <c r="W4613" t="s">
        <v>10284</v>
      </c>
      <c r="Z4613" t="s">
        <v>10281</v>
      </c>
      <c r="AA4613" t="s">
        <v>10282</v>
      </c>
      <c r="AD4613" t="s">
        <v>1818</v>
      </c>
      <c r="AE4613" t="s">
        <v>472</v>
      </c>
      <c r="AF4613" t="s">
        <v>10283</v>
      </c>
      <c r="AG4613" t="s">
        <v>338</v>
      </c>
      <c r="AH4613" t="s">
        <v>530</v>
      </c>
      <c r="AJ4613" t="s">
        <v>10284</v>
      </c>
      <c r="AL4613" t="s">
        <v>339</v>
      </c>
      <c r="AM4613">
        <v>1</v>
      </c>
      <c r="AN4613">
        <v>1</v>
      </c>
      <c r="AO4613">
        <v>12063</v>
      </c>
      <c r="AQ4613">
        <v>127155</v>
      </c>
      <c r="AR4613">
        <v>52430001</v>
      </c>
      <c r="AS4613" t="s">
        <v>927</v>
      </c>
      <c r="AT4613" t="s">
        <v>75</v>
      </c>
      <c r="AW4613" t="s">
        <v>340</v>
      </c>
      <c r="AX4613" t="s">
        <v>340</v>
      </c>
      <c r="AY4613" t="s">
        <v>357</v>
      </c>
      <c r="AZ4613" t="s">
        <v>363</v>
      </c>
      <c r="BY4613" t="s">
        <v>342</v>
      </c>
      <c r="EQ4613">
        <v>249990</v>
      </c>
      <c r="ER4613" t="s">
        <v>10285</v>
      </c>
      <c r="EV4613">
        <v>17289204</v>
      </c>
      <c r="EW4613">
        <v>928</v>
      </c>
      <c r="EX4613">
        <v>221354</v>
      </c>
      <c r="EY4613" t="s">
        <v>10286</v>
      </c>
      <c r="EZ4613">
        <v>1</v>
      </c>
      <c r="FC4613">
        <v>95384</v>
      </c>
      <c r="FD4613" t="s">
        <v>3530</v>
      </c>
    </row>
    <row r="4614" spans="1:160" x14ac:dyDescent="0.3">
      <c r="A4614" t="str">
        <f>VLOOKUP(B4614,Table2[],3,FALSE)</f>
        <v>Digital</v>
      </c>
      <c r="B4614" t="str">
        <f>IF(OR(ISNUMBER(FIND("QVC",Z4614)),ISNUMBER(FIND("QVC",AL4614))),"QVC",IF(OR(ISNUMBER(FIND("NCO",H4614)),ISNUMBER(FIND("NCO",Y4614))), "NCO", IF(AL4614="consumer","PMD.com",VLOOKUP(LEFT(H4614,2),Tables!$E$1:$F$11,2,FALSE))))</f>
        <v>PMD.com</v>
      </c>
      <c r="C4614">
        <f t="shared" si="216"/>
        <v>53920001</v>
      </c>
      <c r="D4614">
        <f t="shared" si="217"/>
        <v>1</v>
      </c>
      <c r="E4614" t="str">
        <f t="shared" ca="1" si="218"/>
        <v>MTD orders shipped</v>
      </c>
      <c r="F4614" t="s">
        <v>3539</v>
      </c>
      <c r="G4614" t="s">
        <v>335</v>
      </c>
      <c r="H4614" t="s">
        <v>10280</v>
      </c>
      <c r="I4614" s="6">
        <v>44013.532407407409</v>
      </c>
      <c r="J4614" t="s">
        <v>16</v>
      </c>
      <c r="K4614" s="6">
        <v>44013.746805555558</v>
      </c>
      <c r="M4614" t="s">
        <v>10281</v>
      </c>
      <c r="N4614" t="s">
        <v>10282</v>
      </c>
      <c r="Q4614" t="s">
        <v>1818</v>
      </c>
      <c r="R4614" t="s">
        <v>472</v>
      </c>
      <c r="S4614" t="s">
        <v>10283</v>
      </c>
      <c r="T4614" t="s">
        <v>338</v>
      </c>
      <c r="U4614" t="s">
        <v>530</v>
      </c>
      <c r="W4614" t="s">
        <v>10284</v>
      </c>
      <c r="Z4614" t="s">
        <v>10281</v>
      </c>
      <c r="AA4614" t="s">
        <v>10282</v>
      </c>
      <c r="AD4614" t="s">
        <v>1818</v>
      </c>
      <c r="AE4614" t="s">
        <v>472</v>
      </c>
      <c r="AF4614" t="s">
        <v>10283</v>
      </c>
      <c r="AG4614" t="s">
        <v>338</v>
      </c>
      <c r="AH4614" t="s">
        <v>530</v>
      </c>
      <c r="AJ4614" t="s">
        <v>10284</v>
      </c>
      <c r="AL4614" t="s">
        <v>339</v>
      </c>
      <c r="AM4614">
        <v>1</v>
      </c>
      <c r="AN4614">
        <v>1</v>
      </c>
      <c r="AO4614">
        <v>14899</v>
      </c>
      <c r="AQ4614">
        <v>124468</v>
      </c>
      <c r="AR4614">
        <v>53920001</v>
      </c>
      <c r="AS4614" t="s">
        <v>42</v>
      </c>
      <c r="AT4614" t="s">
        <v>40</v>
      </c>
      <c r="AW4614" t="s">
        <v>343</v>
      </c>
      <c r="BY4614" t="s">
        <v>342</v>
      </c>
      <c r="EQ4614">
        <v>247476</v>
      </c>
      <c r="ER4614" t="s">
        <v>10285</v>
      </c>
      <c r="EV4614">
        <v>17289204</v>
      </c>
      <c r="EW4614">
        <v>928</v>
      </c>
      <c r="EX4614">
        <v>221354</v>
      </c>
      <c r="EY4614" t="s">
        <v>10286</v>
      </c>
      <c r="EZ4614">
        <v>1</v>
      </c>
      <c r="FC4614">
        <v>95384</v>
      </c>
      <c r="FD4614" t="s">
        <v>3530</v>
      </c>
    </row>
    <row r="4615" spans="1:160" x14ac:dyDescent="0.3">
      <c r="A4615" t="str">
        <f>VLOOKUP(B4615,Table2[],3,FALSE)</f>
        <v>Digital</v>
      </c>
      <c r="B4615" t="str">
        <f>IF(OR(ISNUMBER(FIND("QVC",Z4615)),ISNUMBER(FIND("QVC",AL4615))),"QVC",IF(OR(ISNUMBER(FIND("NCO",H4615)),ISNUMBER(FIND("NCO",Y4615))), "NCO", IF(AL4615="consumer","PMD.com",VLOOKUP(LEFT(H4615,2),Tables!$E$1:$F$11,2,FALSE))))</f>
        <v>PMD.com</v>
      </c>
      <c r="C4615">
        <f t="shared" si="216"/>
        <v>51090030</v>
      </c>
      <c r="D4615">
        <f t="shared" si="217"/>
        <v>1</v>
      </c>
      <c r="E4615" t="str">
        <f t="shared" ca="1" si="218"/>
        <v>MTD orders shipped</v>
      </c>
      <c r="F4615" t="s">
        <v>3539</v>
      </c>
      <c r="G4615" t="s">
        <v>335</v>
      </c>
      <c r="H4615" t="s">
        <v>10280</v>
      </c>
      <c r="I4615" s="6">
        <v>44013.532407407409</v>
      </c>
      <c r="J4615" t="s">
        <v>16</v>
      </c>
      <c r="K4615" s="6">
        <v>44013.746805555558</v>
      </c>
      <c r="M4615" t="s">
        <v>10281</v>
      </c>
      <c r="N4615" t="s">
        <v>10282</v>
      </c>
      <c r="Q4615" t="s">
        <v>1818</v>
      </c>
      <c r="R4615" t="s">
        <v>472</v>
      </c>
      <c r="S4615" t="s">
        <v>10283</v>
      </c>
      <c r="T4615" t="s">
        <v>338</v>
      </c>
      <c r="U4615" t="s">
        <v>530</v>
      </c>
      <c r="W4615" t="s">
        <v>10284</v>
      </c>
      <c r="Z4615" t="s">
        <v>10281</v>
      </c>
      <c r="AA4615" t="s">
        <v>10282</v>
      </c>
      <c r="AD4615" t="s">
        <v>1818</v>
      </c>
      <c r="AE4615" t="s">
        <v>472</v>
      </c>
      <c r="AF4615" t="s">
        <v>10283</v>
      </c>
      <c r="AG4615" t="s">
        <v>338</v>
      </c>
      <c r="AH4615" t="s">
        <v>530</v>
      </c>
      <c r="AJ4615" t="s">
        <v>10284</v>
      </c>
      <c r="AL4615" t="s">
        <v>339</v>
      </c>
      <c r="AM4615">
        <v>1</v>
      </c>
      <c r="AN4615">
        <v>1</v>
      </c>
      <c r="AO4615">
        <v>6688</v>
      </c>
      <c r="AQ4615">
        <v>125960</v>
      </c>
      <c r="AR4615">
        <v>51090030</v>
      </c>
      <c r="AS4615" t="s">
        <v>3043</v>
      </c>
      <c r="AT4615" t="s">
        <v>628</v>
      </c>
      <c r="AW4615" t="s">
        <v>343</v>
      </c>
      <c r="BY4615" t="s">
        <v>342</v>
      </c>
      <c r="BZ4615" t="b">
        <v>0</v>
      </c>
      <c r="EQ4615">
        <v>243047</v>
      </c>
      <c r="ER4615" t="s">
        <v>10285</v>
      </c>
      <c r="EV4615">
        <v>17289204</v>
      </c>
      <c r="EW4615">
        <v>928</v>
      </c>
      <c r="EX4615">
        <v>221354</v>
      </c>
      <c r="EY4615" t="s">
        <v>10286</v>
      </c>
      <c r="EZ4615">
        <v>1</v>
      </c>
      <c r="FC4615">
        <v>95384</v>
      </c>
      <c r="FD4615" t="s">
        <v>3530</v>
      </c>
    </row>
    <row r="4616" spans="1:160" x14ac:dyDescent="0.3">
      <c r="A4616" t="str">
        <f>VLOOKUP(B4616,Table2[],3,FALSE)</f>
        <v>Digital</v>
      </c>
      <c r="B4616" t="str">
        <f>IF(OR(ISNUMBER(FIND("QVC",Z4616)),ISNUMBER(FIND("QVC",AL4616))),"QVC",IF(OR(ISNUMBER(FIND("NCO",H4616)),ISNUMBER(FIND("NCO",Y4616))), "NCO", IF(AL4616="consumer","PMD.com",VLOOKUP(LEFT(H4616,2),Tables!$E$1:$F$11,2,FALSE))))</f>
        <v>PMD.com</v>
      </c>
      <c r="C4616">
        <f t="shared" si="216"/>
        <v>7837</v>
      </c>
      <c r="D4616">
        <f t="shared" si="217"/>
        <v>1</v>
      </c>
      <c r="E4616" t="str">
        <f t="shared" ca="1" si="218"/>
        <v>MTD orders shipped</v>
      </c>
      <c r="F4616" t="s">
        <v>3539</v>
      </c>
      <c r="G4616" t="s">
        <v>335</v>
      </c>
      <c r="H4616" t="s">
        <v>10280</v>
      </c>
      <c r="I4616" s="6">
        <v>44013.532407407409</v>
      </c>
      <c r="J4616" t="s">
        <v>16</v>
      </c>
      <c r="K4616" s="6">
        <v>44013.746805555558</v>
      </c>
      <c r="M4616" t="s">
        <v>10281</v>
      </c>
      <c r="N4616" t="s">
        <v>10282</v>
      </c>
      <c r="Q4616" t="s">
        <v>1818</v>
      </c>
      <c r="R4616" t="s">
        <v>472</v>
      </c>
      <c r="S4616" t="s">
        <v>10283</v>
      </c>
      <c r="T4616" t="s">
        <v>338</v>
      </c>
      <c r="U4616" t="s">
        <v>530</v>
      </c>
      <c r="W4616" t="s">
        <v>10284</v>
      </c>
      <c r="Z4616" t="s">
        <v>10281</v>
      </c>
      <c r="AA4616" t="s">
        <v>10282</v>
      </c>
      <c r="AD4616" t="s">
        <v>1818</v>
      </c>
      <c r="AE4616" t="s">
        <v>472</v>
      </c>
      <c r="AF4616" t="s">
        <v>10283</v>
      </c>
      <c r="AG4616" t="s">
        <v>338</v>
      </c>
      <c r="AH4616" t="s">
        <v>530</v>
      </c>
      <c r="AJ4616" t="s">
        <v>10284</v>
      </c>
      <c r="AL4616" t="s">
        <v>339</v>
      </c>
      <c r="AM4616">
        <v>1</v>
      </c>
      <c r="AN4616">
        <v>1</v>
      </c>
      <c r="AO4616">
        <v>456</v>
      </c>
      <c r="AQ4616">
        <v>126760</v>
      </c>
      <c r="AR4616">
        <v>7837</v>
      </c>
      <c r="AS4616" t="s">
        <v>156</v>
      </c>
      <c r="AT4616" t="s">
        <v>157</v>
      </c>
      <c r="AW4616" t="s">
        <v>349</v>
      </c>
      <c r="AX4616" t="s">
        <v>489</v>
      </c>
      <c r="AY4616" t="s">
        <v>345</v>
      </c>
      <c r="AZ4616">
        <v>0</v>
      </c>
      <c r="BY4616" t="s">
        <v>342</v>
      </c>
      <c r="BZ4616" t="b">
        <v>0</v>
      </c>
      <c r="EQ4616">
        <v>246635</v>
      </c>
      <c r="ER4616" t="s">
        <v>10285</v>
      </c>
      <c r="EV4616">
        <v>17289204</v>
      </c>
      <c r="EW4616">
        <v>928</v>
      </c>
      <c r="EX4616">
        <v>221354</v>
      </c>
      <c r="EY4616" t="s">
        <v>10286</v>
      </c>
      <c r="EZ4616">
        <v>1</v>
      </c>
      <c r="FC4616">
        <v>7837</v>
      </c>
      <c r="FD4616" t="s">
        <v>157</v>
      </c>
    </row>
    <row r="4617" spans="1:160" x14ac:dyDescent="0.3">
      <c r="A4617" t="str">
        <f>VLOOKUP(B4617,Table2[],3,FALSE)</f>
        <v>Digital</v>
      </c>
      <c r="B4617" t="str">
        <f>IF(OR(ISNUMBER(FIND("QVC",Z4617)),ISNUMBER(FIND("QVC",AL4617))),"QVC",IF(OR(ISNUMBER(FIND("NCO",H4617)),ISNUMBER(FIND("NCO",Y4617))), "NCO", IF(AL4617="consumer","PMD.com",VLOOKUP(LEFT(H4617,2),Tables!$E$1:$F$11,2,FALSE))))</f>
        <v>PMD.com</v>
      </c>
      <c r="C4617">
        <f t="shared" si="216"/>
        <v>53200001</v>
      </c>
      <c r="D4617">
        <f t="shared" si="217"/>
        <v>1</v>
      </c>
      <c r="E4617" t="str">
        <f t="shared" ca="1" si="218"/>
        <v>shifted orders shipped</v>
      </c>
      <c r="F4617" t="s">
        <v>3539</v>
      </c>
      <c r="G4617" t="s">
        <v>335</v>
      </c>
      <c r="H4617" t="s">
        <v>2333</v>
      </c>
      <c r="I4617" s="6">
        <v>44007.584351851852</v>
      </c>
      <c r="J4617" t="s">
        <v>16</v>
      </c>
      <c r="K4617" s="6">
        <v>44013.746863425928</v>
      </c>
      <c r="M4617" t="s">
        <v>10287</v>
      </c>
      <c r="N4617" t="s">
        <v>10288</v>
      </c>
      <c r="O4617" t="s">
        <v>10289</v>
      </c>
      <c r="Q4617" t="s">
        <v>408</v>
      </c>
      <c r="R4617" t="s">
        <v>389</v>
      </c>
      <c r="S4617">
        <v>10128</v>
      </c>
      <c r="T4617" t="s">
        <v>338</v>
      </c>
      <c r="U4617" t="s">
        <v>530</v>
      </c>
      <c r="W4617" t="s">
        <v>10290</v>
      </c>
      <c r="Z4617" t="s">
        <v>10287</v>
      </c>
      <c r="AA4617" t="s">
        <v>10288</v>
      </c>
      <c r="AB4617" t="s">
        <v>10289</v>
      </c>
      <c r="AD4617" t="s">
        <v>408</v>
      </c>
      <c r="AE4617" t="s">
        <v>389</v>
      </c>
      <c r="AF4617">
        <v>10128</v>
      </c>
      <c r="AG4617" t="s">
        <v>338</v>
      </c>
      <c r="AH4617" t="s">
        <v>530</v>
      </c>
      <c r="AJ4617" t="s">
        <v>10290</v>
      </c>
      <c r="AL4617" t="s">
        <v>339</v>
      </c>
      <c r="AM4617">
        <v>1</v>
      </c>
      <c r="AN4617">
        <v>1</v>
      </c>
      <c r="AO4617">
        <v>15189</v>
      </c>
      <c r="AQ4617">
        <v>123906</v>
      </c>
      <c r="AR4617">
        <v>53200001</v>
      </c>
      <c r="AS4617" t="s">
        <v>973</v>
      </c>
      <c r="AT4617" t="s">
        <v>50</v>
      </c>
      <c r="AW4617" t="s">
        <v>340</v>
      </c>
      <c r="AX4617" t="s">
        <v>340</v>
      </c>
      <c r="AY4617" t="s">
        <v>357</v>
      </c>
      <c r="AZ4617" t="s">
        <v>363</v>
      </c>
      <c r="BY4617" t="s">
        <v>342</v>
      </c>
      <c r="EQ4617">
        <v>252156</v>
      </c>
      <c r="ER4617" t="s">
        <v>2334</v>
      </c>
      <c r="EV4617">
        <v>17277834</v>
      </c>
      <c r="EW4617">
        <v>928</v>
      </c>
      <c r="EX4617">
        <v>215466</v>
      </c>
      <c r="EY4617">
        <v>9.2748999964335493E+25</v>
      </c>
      <c r="EZ4617">
        <v>1</v>
      </c>
      <c r="FC4617">
        <v>53200001</v>
      </c>
      <c r="FD4617" t="s">
        <v>50</v>
      </c>
    </row>
    <row r="4618" spans="1:160" x14ac:dyDescent="0.3">
      <c r="A4618" t="str">
        <f>VLOOKUP(B4618,Table2[],3,FALSE)</f>
        <v>Digital</v>
      </c>
      <c r="B4618" t="str">
        <f>IF(OR(ISNUMBER(FIND("QVC",Z4618)),ISNUMBER(FIND("QVC",AL4618))),"QVC",IF(OR(ISNUMBER(FIND("NCO",H4618)),ISNUMBER(FIND("NCO",Y4618))), "NCO", IF(AL4618="consumer","PMD.com",VLOOKUP(LEFT(H4618,2),Tables!$E$1:$F$11,2,FALSE))))</f>
        <v>PMD.com</v>
      </c>
      <c r="C4618">
        <f t="shared" si="216"/>
        <v>53160001</v>
      </c>
      <c r="D4618">
        <f t="shared" si="217"/>
        <v>1</v>
      </c>
      <c r="E4618" t="str">
        <f t="shared" ca="1" si="218"/>
        <v>shifted orders shipped</v>
      </c>
      <c r="F4618" t="s">
        <v>3539</v>
      </c>
      <c r="G4618" t="s">
        <v>335</v>
      </c>
      <c r="H4618" t="s">
        <v>2333</v>
      </c>
      <c r="I4618" s="6">
        <v>44007.584351851852</v>
      </c>
      <c r="J4618" t="s">
        <v>16</v>
      </c>
      <c r="K4618" s="6">
        <v>44013.746863425928</v>
      </c>
      <c r="M4618" t="s">
        <v>10287</v>
      </c>
      <c r="N4618" t="s">
        <v>10288</v>
      </c>
      <c r="O4618" t="s">
        <v>10289</v>
      </c>
      <c r="Q4618" t="s">
        <v>408</v>
      </c>
      <c r="R4618" t="s">
        <v>389</v>
      </c>
      <c r="S4618">
        <v>10128</v>
      </c>
      <c r="T4618" t="s">
        <v>338</v>
      </c>
      <c r="U4618" t="s">
        <v>530</v>
      </c>
      <c r="W4618" t="s">
        <v>10290</v>
      </c>
      <c r="Z4618" t="s">
        <v>10287</v>
      </c>
      <c r="AA4618" t="s">
        <v>10288</v>
      </c>
      <c r="AB4618" t="s">
        <v>10289</v>
      </c>
      <c r="AD4618" t="s">
        <v>408</v>
      </c>
      <c r="AE4618" t="s">
        <v>389</v>
      </c>
      <c r="AF4618">
        <v>10128</v>
      </c>
      <c r="AG4618" t="s">
        <v>338</v>
      </c>
      <c r="AH4618" t="s">
        <v>530</v>
      </c>
      <c r="AJ4618" t="s">
        <v>10290</v>
      </c>
      <c r="AL4618" t="s">
        <v>339</v>
      </c>
      <c r="AM4618">
        <v>1</v>
      </c>
      <c r="AN4618">
        <v>1</v>
      </c>
      <c r="AO4618">
        <v>4322</v>
      </c>
      <c r="AQ4618">
        <v>124007</v>
      </c>
      <c r="AR4618">
        <v>53160001</v>
      </c>
      <c r="AS4618" t="s">
        <v>1895</v>
      </c>
      <c r="AT4618" t="s">
        <v>119</v>
      </c>
      <c r="AW4618" t="s">
        <v>340</v>
      </c>
      <c r="AX4618" t="s">
        <v>340</v>
      </c>
      <c r="AY4618" t="s">
        <v>341</v>
      </c>
      <c r="AZ4618">
        <v>0</v>
      </c>
      <c r="BY4618" t="s">
        <v>342</v>
      </c>
      <c r="EQ4618">
        <v>252959</v>
      </c>
      <c r="ER4618" t="s">
        <v>2334</v>
      </c>
      <c r="EV4618">
        <v>17277834</v>
      </c>
      <c r="EW4618">
        <v>928</v>
      </c>
      <c r="EX4618">
        <v>215466</v>
      </c>
      <c r="EY4618">
        <v>9.2748999964335493E+25</v>
      </c>
      <c r="EZ4618">
        <v>1</v>
      </c>
      <c r="FC4618">
        <v>53160001</v>
      </c>
      <c r="FD4618" t="s">
        <v>119</v>
      </c>
    </row>
    <row r="4619" spans="1:160" x14ac:dyDescent="0.3">
      <c r="A4619" t="str">
        <f>VLOOKUP(B4619,Table2[],3,FALSE)</f>
        <v>Digital</v>
      </c>
      <c r="B4619" t="str">
        <f>IF(OR(ISNUMBER(FIND("QVC",Z4619)),ISNUMBER(FIND("QVC",AL4619))),"QVC",IF(OR(ISNUMBER(FIND("NCO",H4619)),ISNUMBER(FIND("NCO",Y4619))), "NCO", IF(AL4619="consumer","PMD.com",VLOOKUP(LEFT(H4619,2),Tables!$E$1:$F$11,2,FALSE))))</f>
        <v>PMD.com</v>
      </c>
      <c r="C4619">
        <f t="shared" si="216"/>
        <v>5341</v>
      </c>
      <c r="D4619">
        <f t="shared" si="217"/>
        <v>1</v>
      </c>
      <c r="E4619" t="str">
        <f t="shared" ca="1" si="218"/>
        <v>shifted orders shipped</v>
      </c>
      <c r="F4619" t="s">
        <v>3539</v>
      </c>
      <c r="G4619" t="s">
        <v>335</v>
      </c>
      <c r="H4619" t="s">
        <v>2327</v>
      </c>
      <c r="I4619" s="6">
        <v>44007.495509259257</v>
      </c>
      <c r="J4619" t="s">
        <v>16</v>
      </c>
      <c r="K4619" s="6">
        <v>44013.74695601852</v>
      </c>
      <c r="M4619" t="s">
        <v>10291</v>
      </c>
      <c r="N4619" t="s">
        <v>10292</v>
      </c>
      <c r="Q4619" t="s">
        <v>10293</v>
      </c>
      <c r="R4619" t="s">
        <v>376</v>
      </c>
      <c r="S4619">
        <v>75077</v>
      </c>
      <c r="T4619" t="s">
        <v>338</v>
      </c>
      <c r="U4619" t="s">
        <v>530</v>
      </c>
      <c r="W4619" t="s">
        <v>10294</v>
      </c>
      <c r="Z4619" t="s">
        <v>10291</v>
      </c>
      <c r="AA4619" t="s">
        <v>10292</v>
      </c>
      <c r="AD4619" t="s">
        <v>10293</v>
      </c>
      <c r="AE4619" t="s">
        <v>376</v>
      </c>
      <c r="AF4619">
        <v>75077</v>
      </c>
      <c r="AG4619" t="s">
        <v>338</v>
      </c>
      <c r="AH4619" t="s">
        <v>530</v>
      </c>
      <c r="AJ4619" t="s">
        <v>10294</v>
      </c>
      <c r="AL4619" t="s">
        <v>339</v>
      </c>
      <c r="AM4619">
        <v>1</v>
      </c>
      <c r="AN4619">
        <v>1</v>
      </c>
      <c r="AO4619">
        <v>15156</v>
      </c>
      <c r="AQ4619">
        <v>124187</v>
      </c>
      <c r="AR4619">
        <v>5341</v>
      </c>
      <c r="AS4619" t="s">
        <v>831</v>
      </c>
      <c r="AT4619" t="s">
        <v>82</v>
      </c>
      <c r="AW4619" t="s">
        <v>340</v>
      </c>
      <c r="AX4619" t="s">
        <v>340</v>
      </c>
      <c r="AY4619" t="s">
        <v>345</v>
      </c>
      <c r="AZ4619" t="s">
        <v>346</v>
      </c>
      <c r="BY4619" t="s">
        <v>342</v>
      </c>
      <c r="EQ4619">
        <v>244247</v>
      </c>
      <c r="ER4619" t="s">
        <v>2328</v>
      </c>
      <c r="EV4619">
        <v>17273924</v>
      </c>
      <c r="EW4619">
        <v>928</v>
      </c>
      <c r="EX4619">
        <v>212774</v>
      </c>
      <c r="EY4619" t="s">
        <v>10295</v>
      </c>
      <c r="EZ4619">
        <v>1</v>
      </c>
      <c r="FC4619">
        <v>95009</v>
      </c>
      <c r="FD4619" t="s">
        <v>1169</v>
      </c>
    </row>
    <row r="4620" spans="1:160" x14ac:dyDescent="0.3">
      <c r="A4620" t="str">
        <f>VLOOKUP(B4620,Table2[],3,FALSE)</f>
        <v>Digital</v>
      </c>
      <c r="B4620" t="str">
        <f>IF(OR(ISNUMBER(FIND("QVC",Z4620)),ISNUMBER(FIND("QVC",AL4620))),"QVC",IF(OR(ISNUMBER(FIND("NCO",H4620)),ISNUMBER(FIND("NCO",Y4620))), "NCO", IF(AL4620="consumer","PMD.com",VLOOKUP(LEFT(H4620,2),Tables!$E$1:$F$11,2,FALSE))))</f>
        <v>PMD.com</v>
      </c>
      <c r="C4620">
        <f t="shared" ref="C4620:C4683" si="219">AR4620</f>
        <v>51090001</v>
      </c>
      <c r="D4620">
        <f t="shared" ref="D4620:D4683" si="220">AN4620</f>
        <v>1</v>
      </c>
      <c r="E4620" t="str">
        <f t="shared" ca="1" si="218"/>
        <v>shifted orders shipped</v>
      </c>
      <c r="F4620" t="s">
        <v>3539</v>
      </c>
      <c r="G4620" t="s">
        <v>335</v>
      </c>
      <c r="H4620" t="s">
        <v>2327</v>
      </c>
      <c r="I4620" s="6">
        <v>44007.495509259257</v>
      </c>
      <c r="J4620" t="s">
        <v>16</v>
      </c>
      <c r="K4620" s="6">
        <v>44013.74695601852</v>
      </c>
      <c r="M4620" t="s">
        <v>10291</v>
      </c>
      <c r="N4620" t="s">
        <v>10292</v>
      </c>
      <c r="Q4620" t="s">
        <v>10293</v>
      </c>
      <c r="R4620" t="s">
        <v>376</v>
      </c>
      <c r="S4620">
        <v>75077</v>
      </c>
      <c r="T4620" t="s">
        <v>338</v>
      </c>
      <c r="U4620" t="s">
        <v>530</v>
      </c>
      <c r="W4620" t="s">
        <v>10294</v>
      </c>
      <c r="Z4620" t="s">
        <v>10291</v>
      </c>
      <c r="AA4620" t="s">
        <v>10292</v>
      </c>
      <c r="AD4620" t="s">
        <v>10293</v>
      </c>
      <c r="AE4620" t="s">
        <v>376</v>
      </c>
      <c r="AF4620">
        <v>75077</v>
      </c>
      <c r="AG4620" t="s">
        <v>338</v>
      </c>
      <c r="AH4620" t="s">
        <v>530</v>
      </c>
      <c r="AJ4620" t="s">
        <v>10294</v>
      </c>
      <c r="AL4620" t="s">
        <v>339</v>
      </c>
      <c r="AM4620">
        <v>1</v>
      </c>
      <c r="AN4620">
        <v>1</v>
      </c>
      <c r="AO4620">
        <v>4885</v>
      </c>
      <c r="AQ4620">
        <v>124202</v>
      </c>
      <c r="AR4620">
        <v>51090001</v>
      </c>
      <c r="AS4620" t="s">
        <v>1986</v>
      </c>
      <c r="AT4620" t="s">
        <v>60</v>
      </c>
      <c r="AW4620" t="s">
        <v>340</v>
      </c>
      <c r="AX4620" t="s">
        <v>340</v>
      </c>
      <c r="AY4620" t="s">
        <v>357</v>
      </c>
      <c r="AZ4620" t="s">
        <v>361</v>
      </c>
      <c r="BY4620" t="s">
        <v>342</v>
      </c>
      <c r="EQ4620">
        <v>250831</v>
      </c>
      <c r="ER4620" t="s">
        <v>2328</v>
      </c>
      <c r="EV4620">
        <v>17273924</v>
      </c>
      <c r="EW4620">
        <v>928</v>
      </c>
      <c r="EX4620">
        <v>212774</v>
      </c>
      <c r="EY4620" t="s">
        <v>10295</v>
      </c>
      <c r="EZ4620">
        <v>1</v>
      </c>
      <c r="FC4620">
        <v>95009</v>
      </c>
      <c r="FD4620" t="s">
        <v>1169</v>
      </c>
    </row>
    <row r="4621" spans="1:160" x14ac:dyDescent="0.3">
      <c r="A4621" t="str">
        <f>VLOOKUP(B4621,Table2[],3,FALSE)</f>
        <v>Digital</v>
      </c>
      <c r="B4621" t="str">
        <f>IF(OR(ISNUMBER(FIND("QVC",Z4621)),ISNUMBER(FIND("QVC",AL4621))),"QVC",IF(OR(ISNUMBER(FIND("NCO",H4621)),ISNUMBER(FIND("NCO",Y4621))), "NCO", IF(AL4621="consumer","PMD.com",VLOOKUP(LEFT(H4621,2),Tables!$E$1:$F$11,2,FALSE))))</f>
        <v>PMD.com</v>
      </c>
      <c r="C4621">
        <f t="shared" si="219"/>
        <v>52430001</v>
      </c>
      <c r="D4621">
        <f t="shared" si="220"/>
        <v>1</v>
      </c>
      <c r="E4621" t="str">
        <f t="shared" ca="1" si="218"/>
        <v>MTD orders shipped</v>
      </c>
      <c r="F4621" t="s">
        <v>3539</v>
      </c>
      <c r="G4621" t="s">
        <v>335</v>
      </c>
      <c r="H4621" t="s">
        <v>10296</v>
      </c>
      <c r="I4621" s="6">
        <v>44013.521481481483</v>
      </c>
      <c r="J4621" t="s">
        <v>16</v>
      </c>
      <c r="K4621" s="6">
        <v>44013.747071759259</v>
      </c>
      <c r="M4621" t="s">
        <v>10297</v>
      </c>
      <c r="N4621" t="s">
        <v>10298</v>
      </c>
      <c r="Q4621" t="s">
        <v>10299</v>
      </c>
      <c r="R4621" t="s">
        <v>463</v>
      </c>
      <c r="S4621" t="s">
        <v>10300</v>
      </c>
      <c r="T4621" t="s">
        <v>338</v>
      </c>
      <c r="U4621" t="s">
        <v>530</v>
      </c>
      <c r="W4621" t="s">
        <v>10301</v>
      </c>
      <c r="Z4621" t="s">
        <v>10297</v>
      </c>
      <c r="AA4621" t="s">
        <v>10298</v>
      </c>
      <c r="AD4621" t="s">
        <v>10299</v>
      </c>
      <c r="AE4621" t="s">
        <v>463</v>
      </c>
      <c r="AF4621" t="s">
        <v>10300</v>
      </c>
      <c r="AG4621" t="s">
        <v>338</v>
      </c>
      <c r="AH4621" t="s">
        <v>530</v>
      </c>
      <c r="AJ4621" t="s">
        <v>10301</v>
      </c>
      <c r="AL4621" t="s">
        <v>339</v>
      </c>
      <c r="AM4621">
        <v>1</v>
      </c>
      <c r="AN4621">
        <v>1</v>
      </c>
      <c r="AO4621">
        <v>12063</v>
      </c>
      <c r="AQ4621">
        <v>127155</v>
      </c>
      <c r="AR4621">
        <v>52430001</v>
      </c>
      <c r="AS4621" t="s">
        <v>927</v>
      </c>
      <c r="AT4621" t="s">
        <v>75</v>
      </c>
      <c r="AW4621" t="s">
        <v>340</v>
      </c>
      <c r="AX4621" t="s">
        <v>340</v>
      </c>
      <c r="AY4621" t="s">
        <v>357</v>
      </c>
      <c r="AZ4621" t="s">
        <v>363</v>
      </c>
      <c r="BY4621" t="s">
        <v>342</v>
      </c>
      <c r="EQ4621">
        <v>249990</v>
      </c>
      <c r="ER4621" t="s">
        <v>10302</v>
      </c>
      <c r="EV4621">
        <v>17289196</v>
      </c>
      <c r="EW4621">
        <v>928</v>
      </c>
      <c r="EX4621">
        <v>221346</v>
      </c>
      <c r="EY4621" t="s">
        <v>10303</v>
      </c>
      <c r="EZ4621">
        <v>1</v>
      </c>
      <c r="FC4621">
        <v>95384</v>
      </c>
      <c r="FD4621" t="s">
        <v>3530</v>
      </c>
    </row>
    <row r="4622" spans="1:160" x14ac:dyDescent="0.3">
      <c r="A4622" t="str">
        <f>VLOOKUP(B4622,Table2[],3,FALSE)</f>
        <v>Digital</v>
      </c>
      <c r="B4622" t="str">
        <f>IF(OR(ISNUMBER(FIND("QVC",Z4622)),ISNUMBER(FIND("QVC",AL4622))),"QVC",IF(OR(ISNUMBER(FIND("NCO",H4622)),ISNUMBER(FIND("NCO",Y4622))), "NCO", IF(AL4622="consumer","PMD.com",VLOOKUP(LEFT(H4622,2),Tables!$E$1:$F$11,2,FALSE))))</f>
        <v>PMD.com</v>
      </c>
      <c r="C4622">
        <f t="shared" si="219"/>
        <v>53920001</v>
      </c>
      <c r="D4622">
        <f t="shared" si="220"/>
        <v>1</v>
      </c>
      <c r="E4622" t="str">
        <f t="shared" ca="1" si="218"/>
        <v>MTD orders shipped</v>
      </c>
      <c r="F4622" t="s">
        <v>3539</v>
      </c>
      <c r="G4622" t="s">
        <v>335</v>
      </c>
      <c r="H4622" t="s">
        <v>10296</v>
      </c>
      <c r="I4622" s="6">
        <v>44013.521481481483</v>
      </c>
      <c r="J4622" t="s">
        <v>16</v>
      </c>
      <c r="K4622" s="6">
        <v>44013.747071759259</v>
      </c>
      <c r="M4622" t="s">
        <v>10297</v>
      </c>
      <c r="N4622" t="s">
        <v>10298</v>
      </c>
      <c r="Q4622" t="s">
        <v>10299</v>
      </c>
      <c r="R4622" t="s">
        <v>463</v>
      </c>
      <c r="S4622" t="s">
        <v>10300</v>
      </c>
      <c r="T4622" t="s">
        <v>338</v>
      </c>
      <c r="U4622" t="s">
        <v>530</v>
      </c>
      <c r="W4622" t="s">
        <v>10301</v>
      </c>
      <c r="Z4622" t="s">
        <v>10297</v>
      </c>
      <c r="AA4622" t="s">
        <v>10298</v>
      </c>
      <c r="AD4622" t="s">
        <v>10299</v>
      </c>
      <c r="AE4622" t="s">
        <v>463</v>
      </c>
      <c r="AF4622" t="s">
        <v>10300</v>
      </c>
      <c r="AG4622" t="s">
        <v>338</v>
      </c>
      <c r="AH4622" t="s">
        <v>530</v>
      </c>
      <c r="AJ4622" t="s">
        <v>10301</v>
      </c>
      <c r="AL4622" t="s">
        <v>339</v>
      </c>
      <c r="AM4622">
        <v>1</v>
      </c>
      <c r="AN4622">
        <v>1</v>
      </c>
      <c r="AO4622">
        <v>14899</v>
      </c>
      <c r="AQ4622">
        <v>124468</v>
      </c>
      <c r="AR4622">
        <v>53920001</v>
      </c>
      <c r="AS4622" t="s">
        <v>42</v>
      </c>
      <c r="AT4622" t="s">
        <v>40</v>
      </c>
      <c r="AW4622" t="s">
        <v>343</v>
      </c>
      <c r="BY4622" t="s">
        <v>342</v>
      </c>
      <c r="EQ4622">
        <v>247476</v>
      </c>
      <c r="ER4622" t="s">
        <v>10302</v>
      </c>
      <c r="EV4622">
        <v>17289196</v>
      </c>
      <c r="EW4622">
        <v>928</v>
      </c>
      <c r="EX4622">
        <v>221346</v>
      </c>
      <c r="EY4622" t="s">
        <v>10303</v>
      </c>
      <c r="EZ4622">
        <v>1</v>
      </c>
      <c r="FC4622">
        <v>95384</v>
      </c>
      <c r="FD4622" t="s">
        <v>3530</v>
      </c>
    </row>
    <row r="4623" spans="1:160" x14ac:dyDescent="0.3">
      <c r="A4623" t="str">
        <f>VLOOKUP(B4623,Table2[],3,FALSE)</f>
        <v>Digital</v>
      </c>
      <c r="B4623" t="str">
        <f>IF(OR(ISNUMBER(FIND("QVC",Z4623)),ISNUMBER(FIND("QVC",AL4623))),"QVC",IF(OR(ISNUMBER(FIND("NCO",H4623)),ISNUMBER(FIND("NCO",Y4623))), "NCO", IF(AL4623="consumer","PMD.com",VLOOKUP(LEFT(H4623,2),Tables!$E$1:$F$11,2,FALSE))))</f>
        <v>PMD.com</v>
      </c>
      <c r="C4623">
        <f t="shared" si="219"/>
        <v>51010001</v>
      </c>
      <c r="D4623">
        <f t="shared" si="220"/>
        <v>1</v>
      </c>
      <c r="E4623" t="str">
        <f t="shared" ca="1" si="218"/>
        <v>MTD orders shipped</v>
      </c>
      <c r="F4623" t="s">
        <v>3539</v>
      </c>
      <c r="G4623" t="s">
        <v>335</v>
      </c>
      <c r="H4623" t="s">
        <v>10296</v>
      </c>
      <c r="I4623" s="6">
        <v>44013.521481481483</v>
      </c>
      <c r="J4623" t="s">
        <v>16</v>
      </c>
      <c r="K4623" s="6">
        <v>44013.747071759259</v>
      </c>
      <c r="M4623" t="s">
        <v>10297</v>
      </c>
      <c r="N4623" t="s">
        <v>10298</v>
      </c>
      <c r="Q4623" t="s">
        <v>10299</v>
      </c>
      <c r="R4623" t="s">
        <v>463</v>
      </c>
      <c r="S4623" t="s">
        <v>10300</v>
      </c>
      <c r="T4623" t="s">
        <v>338</v>
      </c>
      <c r="U4623" t="s">
        <v>530</v>
      </c>
      <c r="W4623" t="s">
        <v>10301</v>
      </c>
      <c r="Z4623" t="s">
        <v>10297</v>
      </c>
      <c r="AA4623" t="s">
        <v>10298</v>
      </c>
      <c r="AD4623" t="s">
        <v>10299</v>
      </c>
      <c r="AE4623" t="s">
        <v>463</v>
      </c>
      <c r="AF4623" t="s">
        <v>10300</v>
      </c>
      <c r="AG4623" t="s">
        <v>338</v>
      </c>
      <c r="AH4623" t="s">
        <v>530</v>
      </c>
      <c r="AJ4623" t="s">
        <v>10301</v>
      </c>
      <c r="AL4623" t="s">
        <v>339</v>
      </c>
      <c r="AM4623">
        <v>1</v>
      </c>
      <c r="AN4623">
        <v>1</v>
      </c>
      <c r="AO4623">
        <v>8743</v>
      </c>
      <c r="AQ4623">
        <v>123868</v>
      </c>
      <c r="AR4623">
        <v>51010001</v>
      </c>
      <c r="AS4623" t="s">
        <v>48</v>
      </c>
      <c r="AT4623" t="s">
        <v>49</v>
      </c>
      <c r="AW4623" t="s">
        <v>340</v>
      </c>
      <c r="AX4623" t="s">
        <v>340</v>
      </c>
      <c r="AY4623" t="s">
        <v>357</v>
      </c>
      <c r="AZ4623" t="s">
        <v>363</v>
      </c>
      <c r="BY4623" t="s">
        <v>342</v>
      </c>
      <c r="EQ4623">
        <v>251450</v>
      </c>
      <c r="ER4623" t="s">
        <v>10302</v>
      </c>
      <c r="EV4623">
        <v>17289196</v>
      </c>
      <c r="EW4623">
        <v>928</v>
      </c>
      <c r="EX4623">
        <v>221346</v>
      </c>
      <c r="EY4623" t="s">
        <v>10303</v>
      </c>
      <c r="EZ4623">
        <v>1</v>
      </c>
      <c r="FC4623">
        <v>51010001</v>
      </c>
      <c r="FD4623" t="s">
        <v>49</v>
      </c>
    </row>
    <row r="4624" spans="1:160" x14ac:dyDescent="0.3">
      <c r="A4624" t="str">
        <f>VLOOKUP(B4624,Table2[],3,FALSE)</f>
        <v>Digital</v>
      </c>
      <c r="B4624" t="str">
        <f>IF(OR(ISNUMBER(FIND("QVC",Z4624)),ISNUMBER(FIND("QVC",AL4624))),"QVC",IF(OR(ISNUMBER(FIND("NCO",H4624)),ISNUMBER(FIND("NCO",Y4624))), "NCO", IF(AL4624="consumer","PMD.com",VLOOKUP(LEFT(H4624,2),Tables!$E$1:$F$11,2,FALSE))))</f>
        <v>PMD.com</v>
      </c>
      <c r="C4624">
        <f t="shared" si="219"/>
        <v>51080001</v>
      </c>
      <c r="D4624">
        <f t="shared" si="220"/>
        <v>1</v>
      </c>
      <c r="E4624" t="str">
        <f t="shared" ca="1" si="218"/>
        <v>MTD orders shipped</v>
      </c>
      <c r="F4624" t="s">
        <v>3539</v>
      </c>
      <c r="G4624" t="s">
        <v>335</v>
      </c>
      <c r="H4624" t="s">
        <v>10296</v>
      </c>
      <c r="I4624" s="6">
        <v>44013.521481481483</v>
      </c>
      <c r="J4624" t="s">
        <v>16</v>
      </c>
      <c r="K4624" s="6">
        <v>44013.747071759259</v>
      </c>
      <c r="M4624" t="s">
        <v>10297</v>
      </c>
      <c r="N4624" t="s">
        <v>10298</v>
      </c>
      <c r="Q4624" t="s">
        <v>10299</v>
      </c>
      <c r="R4624" t="s">
        <v>463</v>
      </c>
      <c r="S4624" t="s">
        <v>10300</v>
      </c>
      <c r="T4624" t="s">
        <v>338</v>
      </c>
      <c r="U4624" t="s">
        <v>530</v>
      </c>
      <c r="W4624" t="s">
        <v>10301</v>
      </c>
      <c r="Z4624" t="s">
        <v>10297</v>
      </c>
      <c r="AA4624" t="s">
        <v>10298</v>
      </c>
      <c r="AD4624" t="s">
        <v>10299</v>
      </c>
      <c r="AE4624" t="s">
        <v>463</v>
      </c>
      <c r="AF4624" t="s">
        <v>10300</v>
      </c>
      <c r="AG4624" t="s">
        <v>338</v>
      </c>
      <c r="AH4624" t="s">
        <v>530</v>
      </c>
      <c r="AJ4624" t="s">
        <v>10301</v>
      </c>
      <c r="AL4624" t="s">
        <v>339</v>
      </c>
      <c r="AM4624">
        <v>1</v>
      </c>
      <c r="AN4624">
        <v>1</v>
      </c>
      <c r="AO4624">
        <v>19656</v>
      </c>
      <c r="AQ4624">
        <v>124645</v>
      </c>
      <c r="AR4624">
        <v>51080001</v>
      </c>
      <c r="AS4624" t="s">
        <v>988</v>
      </c>
      <c r="AT4624" t="s">
        <v>57</v>
      </c>
      <c r="AW4624" t="s">
        <v>343</v>
      </c>
      <c r="BY4624" t="s">
        <v>342</v>
      </c>
      <c r="EQ4624">
        <v>251119</v>
      </c>
      <c r="ER4624" t="s">
        <v>10302</v>
      </c>
      <c r="EV4624">
        <v>17289196</v>
      </c>
      <c r="EW4624">
        <v>928</v>
      </c>
      <c r="EX4624">
        <v>221346</v>
      </c>
      <c r="EY4624" t="s">
        <v>10303</v>
      </c>
      <c r="EZ4624">
        <v>1</v>
      </c>
      <c r="FC4624">
        <v>51080001</v>
      </c>
      <c r="FD4624" t="s">
        <v>57</v>
      </c>
    </row>
    <row r="4625" spans="1:160" x14ac:dyDescent="0.3">
      <c r="A4625" t="str">
        <f>VLOOKUP(B4625,Table2[],3,FALSE)</f>
        <v>Digital</v>
      </c>
      <c r="B4625" t="str">
        <f>IF(OR(ISNUMBER(FIND("QVC",Z4625)),ISNUMBER(FIND("QVC",AL4625))),"QVC",IF(OR(ISNUMBER(FIND("NCO",H4625)),ISNUMBER(FIND("NCO",Y4625))), "NCO", IF(AL4625="consumer","PMD.com",VLOOKUP(LEFT(H4625,2),Tables!$E$1:$F$11,2,FALSE))))</f>
        <v>PMD.com</v>
      </c>
      <c r="C4625">
        <f t="shared" si="219"/>
        <v>51090030</v>
      </c>
      <c r="D4625">
        <f t="shared" si="220"/>
        <v>1</v>
      </c>
      <c r="E4625" t="str">
        <f t="shared" ca="1" si="218"/>
        <v>MTD orders shipped</v>
      </c>
      <c r="F4625" t="s">
        <v>3539</v>
      </c>
      <c r="G4625" t="s">
        <v>335</v>
      </c>
      <c r="H4625" t="s">
        <v>10296</v>
      </c>
      <c r="I4625" s="6">
        <v>44013.521481481483</v>
      </c>
      <c r="J4625" t="s">
        <v>16</v>
      </c>
      <c r="K4625" s="6">
        <v>44013.747071759259</v>
      </c>
      <c r="M4625" t="s">
        <v>10297</v>
      </c>
      <c r="N4625" t="s">
        <v>10298</v>
      </c>
      <c r="Q4625" t="s">
        <v>10299</v>
      </c>
      <c r="R4625" t="s">
        <v>463</v>
      </c>
      <c r="S4625" t="s">
        <v>10300</v>
      </c>
      <c r="T4625" t="s">
        <v>338</v>
      </c>
      <c r="U4625" t="s">
        <v>530</v>
      </c>
      <c r="W4625" t="s">
        <v>10301</v>
      </c>
      <c r="Z4625" t="s">
        <v>10297</v>
      </c>
      <c r="AA4625" t="s">
        <v>10298</v>
      </c>
      <c r="AD4625" t="s">
        <v>10299</v>
      </c>
      <c r="AE4625" t="s">
        <v>463</v>
      </c>
      <c r="AF4625" t="s">
        <v>10300</v>
      </c>
      <c r="AG4625" t="s">
        <v>338</v>
      </c>
      <c r="AH4625" t="s">
        <v>530</v>
      </c>
      <c r="AJ4625" t="s">
        <v>10301</v>
      </c>
      <c r="AL4625" t="s">
        <v>339</v>
      </c>
      <c r="AM4625">
        <v>1</v>
      </c>
      <c r="AN4625">
        <v>1</v>
      </c>
      <c r="AO4625">
        <v>6688</v>
      </c>
      <c r="AQ4625">
        <v>125960</v>
      </c>
      <c r="AR4625">
        <v>51090030</v>
      </c>
      <c r="AS4625" t="s">
        <v>3043</v>
      </c>
      <c r="AT4625" t="s">
        <v>628</v>
      </c>
      <c r="AW4625" t="s">
        <v>343</v>
      </c>
      <c r="BY4625" t="s">
        <v>342</v>
      </c>
      <c r="BZ4625" t="b">
        <v>0</v>
      </c>
      <c r="EQ4625">
        <v>243047</v>
      </c>
      <c r="ER4625" t="s">
        <v>10302</v>
      </c>
      <c r="EV4625">
        <v>17289196</v>
      </c>
      <c r="EW4625">
        <v>928</v>
      </c>
      <c r="EX4625">
        <v>221346</v>
      </c>
      <c r="EY4625" t="s">
        <v>10303</v>
      </c>
      <c r="EZ4625">
        <v>1</v>
      </c>
      <c r="FC4625">
        <v>95384</v>
      </c>
      <c r="FD4625" t="s">
        <v>3530</v>
      </c>
    </row>
    <row r="4626" spans="1:160" x14ac:dyDescent="0.3">
      <c r="A4626" t="str">
        <f>VLOOKUP(B4626,Table2[],3,FALSE)</f>
        <v>Digital</v>
      </c>
      <c r="B4626" t="str">
        <f>IF(OR(ISNUMBER(FIND("QVC",Z4626)),ISNUMBER(FIND("QVC",AL4626))),"QVC",IF(OR(ISNUMBER(FIND("NCO",H4626)),ISNUMBER(FIND("NCO",Y4626))), "NCO", IF(AL4626="consumer","PMD.com",VLOOKUP(LEFT(H4626,2),Tables!$E$1:$F$11,2,FALSE))))</f>
        <v>PMD.com</v>
      </c>
      <c r="C4626">
        <f t="shared" si="219"/>
        <v>51410001</v>
      </c>
      <c r="D4626">
        <f t="shared" si="220"/>
        <v>1</v>
      </c>
      <c r="E4626" t="str">
        <f t="shared" ca="1" si="218"/>
        <v>MTD orders shipped</v>
      </c>
      <c r="F4626" t="s">
        <v>3539</v>
      </c>
      <c r="G4626" t="s">
        <v>335</v>
      </c>
      <c r="H4626" t="s">
        <v>10296</v>
      </c>
      <c r="I4626" s="6">
        <v>44013.521481481483</v>
      </c>
      <c r="J4626" t="s">
        <v>16</v>
      </c>
      <c r="K4626" s="6">
        <v>44013.747071759259</v>
      </c>
      <c r="M4626" t="s">
        <v>10297</v>
      </c>
      <c r="N4626" t="s">
        <v>10298</v>
      </c>
      <c r="Q4626" t="s">
        <v>10299</v>
      </c>
      <c r="R4626" t="s">
        <v>463</v>
      </c>
      <c r="S4626" t="s">
        <v>10300</v>
      </c>
      <c r="T4626" t="s">
        <v>338</v>
      </c>
      <c r="U4626" t="s">
        <v>530</v>
      </c>
      <c r="W4626" t="s">
        <v>10301</v>
      </c>
      <c r="Z4626" t="s">
        <v>10297</v>
      </c>
      <c r="AA4626" t="s">
        <v>10298</v>
      </c>
      <c r="AD4626" t="s">
        <v>10299</v>
      </c>
      <c r="AE4626" t="s">
        <v>463</v>
      </c>
      <c r="AF4626" t="s">
        <v>10300</v>
      </c>
      <c r="AG4626" t="s">
        <v>338</v>
      </c>
      <c r="AH4626" t="s">
        <v>530</v>
      </c>
      <c r="AJ4626" t="s">
        <v>10301</v>
      </c>
      <c r="AL4626" t="s">
        <v>339</v>
      </c>
      <c r="AM4626">
        <v>1</v>
      </c>
      <c r="AN4626">
        <v>1</v>
      </c>
      <c r="AO4626">
        <v>10146</v>
      </c>
      <c r="AQ4626">
        <v>124431</v>
      </c>
      <c r="AR4626">
        <v>51410001</v>
      </c>
      <c r="AS4626" t="s">
        <v>2386</v>
      </c>
      <c r="AT4626" t="s">
        <v>81</v>
      </c>
      <c r="AW4626" t="s">
        <v>340</v>
      </c>
      <c r="AX4626" t="s">
        <v>340</v>
      </c>
      <c r="AY4626" t="s">
        <v>432</v>
      </c>
      <c r="AZ4626">
        <v>0</v>
      </c>
      <c r="BY4626" t="s">
        <v>342</v>
      </c>
      <c r="EQ4626">
        <v>253369</v>
      </c>
      <c r="ER4626" t="s">
        <v>10302</v>
      </c>
      <c r="EV4626">
        <v>17289196</v>
      </c>
      <c r="EW4626">
        <v>928</v>
      </c>
      <c r="EX4626">
        <v>221346</v>
      </c>
      <c r="EY4626" t="s">
        <v>10303</v>
      </c>
      <c r="EZ4626">
        <v>1</v>
      </c>
      <c r="FC4626">
        <v>51410001</v>
      </c>
      <c r="FD4626" t="s">
        <v>81</v>
      </c>
    </row>
    <row r="4627" spans="1:160" x14ac:dyDescent="0.3">
      <c r="A4627" t="str">
        <f>VLOOKUP(B4627,Table2[],3,FALSE)</f>
        <v>Digital</v>
      </c>
      <c r="B4627" t="str">
        <f>IF(OR(ISNUMBER(FIND("QVC",Z4627)),ISNUMBER(FIND("QVC",AL4627))),"QVC",IF(OR(ISNUMBER(FIND("NCO",H4627)),ISNUMBER(FIND("NCO",Y4627))), "NCO", IF(AL4627="consumer","PMD.com",VLOOKUP(LEFT(H4627,2),Tables!$E$1:$F$11,2,FALSE))))</f>
        <v>PMD.com</v>
      </c>
      <c r="C4627">
        <f t="shared" si="219"/>
        <v>5342</v>
      </c>
      <c r="D4627">
        <f t="shared" si="220"/>
        <v>1</v>
      </c>
      <c r="E4627" t="str">
        <f t="shared" ca="1" si="218"/>
        <v>shifted orders shipped</v>
      </c>
      <c r="F4627" t="s">
        <v>3539</v>
      </c>
      <c r="G4627" t="s">
        <v>335</v>
      </c>
      <c r="H4627" t="s">
        <v>2303</v>
      </c>
      <c r="I4627" s="6">
        <v>44007.49591435185</v>
      </c>
      <c r="J4627" t="s">
        <v>16</v>
      </c>
      <c r="K4627" s="6">
        <v>44013.74722222222</v>
      </c>
      <c r="M4627" t="s">
        <v>10304</v>
      </c>
      <c r="N4627" t="s">
        <v>10305</v>
      </c>
      <c r="Q4627" t="s">
        <v>1431</v>
      </c>
      <c r="R4627" t="s">
        <v>375</v>
      </c>
      <c r="S4627">
        <v>60031</v>
      </c>
      <c r="T4627" t="s">
        <v>338</v>
      </c>
      <c r="U4627" t="s">
        <v>530</v>
      </c>
      <c r="W4627" t="s">
        <v>10306</v>
      </c>
      <c r="Z4627" t="s">
        <v>10304</v>
      </c>
      <c r="AA4627" t="s">
        <v>10305</v>
      </c>
      <c r="AD4627" t="s">
        <v>1431</v>
      </c>
      <c r="AE4627" t="s">
        <v>375</v>
      </c>
      <c r="AF4627">
        <v>60031</v>
      </c>
      <c r="AG4627" t="s">
        <v>338</v>
      </c>
      <c r="AH4627" t="s">
        <v>530</v>
      </c>
      <c r="AJ4627" t="s">
        <v>10306</v>
      </c>
      <c r="AL4627" t="s">
        <v>339</v>
      </c>
      <c r="AM4627">
        <v>1</v>
      </c>
      <c r="AN4627">
        <v>1</v>
      </c>
      <c r="AO4627">
        <v>13280</v>
      </c>
      <c r="AQ4627">
        <v>123849</v>
      </c>
      <c r="AR4627">
        <v>5342</v>
      </c>
      <c r="AS4627" t="s">
        <v>1885</v>
      </c>
      <c r="AT4627" t="s">
        <v>149</v>
      </c>
      <c r="AW4627" t="s">
        <v>340</v>
      </c>
      <c r="AX4627" t="s">
        <v>340</v>
      </c>
      <c r="AY4627" t="s">
        <v>345</v>
      </c>
      <c r="AZ4627" t="s">
        <v>346</v>
      </c>
      <c r="BY4627" t="s">
        <v>342</v>
      </c>
      <c r="EQ4627">
        <v>243460</v>
      </c>
      <c r="ER4627" t="s">
        <v>2304</v>
      </c>
      <c r="EV4627">
        <v>17273911</v>
      </c>
      <c r="EW4627">
        <v>928</v>
      </c>
      <c r="EX4627">
        <v>212761</v>
      </c>
      <c r="EY4627" t="s">
        <v>10307</v>
      </c>
      <c r="EZ4627">
        <v>1</v>
      </c>
      <c r="FC4627">
        <v>5342</v>
      </c>
      <c r="FD4627" t="s">
        <v>149</v>
      </c>
    </row>
    <row r="4628" spans="1:160" x14ac:dyDescent="0.3">
      <c r="A4628" t="str">
        <f>VLOOKUP(B4628,Table2[],3,FALSE)</f>
        <v>Digital</v>
      </c>
      <c r="B4628" t="str">
        <f>IF(OR(ISNUMBER(FIND("QVC",Z4628)),ISNUMBER(FIND("QVC",AL4628))),"QVC",IF(OR(ISNUMBER(FIND("NCO",H4628)),ISNUMBER(FIND("NCO",Y4628))), "NCO", IF(AL4628="consumer","PMD.com",VLOOKUP(LEFT(H4628,2),Tables!$E$1:$F$11,2,FALSE))))</f>
        <v>PMD.com</v>
      </c>
      <c r="C4628">
        <f t="shared" si="219"/>
        <v>5341</v>
      </c>
      <c r="D4628">
        <f t="shared" si="220"/>
        <v>1</v>
      </c>
      <c r="E4628" t="str">
        <f t="shared" ca="1" si="218"/>
        <v>shifted orders shipped</v>
      </c>
      <c r="F4628" t="s">
        <v>3539</v>
      </c>
      <c r="G4628" t="s">
        <v>335</v>
      </c>
      <c r="H4628" t="s">
        <v>2303</v>
      </c>
      <c r="I4628" s="6">
        <v>44007.49591435185</v>
      </c>
      <c r="J4628" t="s">
        <v>16</v>
      </c>
      <c r="K4628" s="6">
        <v>44013.74722222222</v>
      </c>
      <c r="M4628" t="s">
        <v>10304</v>
      </c>
      <c r="N4628" t="s">
        <v>10305</v>
      </c>
      <c r="Q4628" t="s">
        <v>1431</v>
      </c>
      <c r="R4628" t="s">
        <v>375</v>
      </c>
      <c r="S4628">
        <v>60031</v>
      </c>
      <c r="T4628" t="s">
        <v>338</v>
      </c>
      <c r="U4628" t="s">
        <v>530</v>
      </c>
      <c r="W4628" t="s">
        <v>10306</v>
      </c>
      <c r="Z4628" t="s">
        <v>10304</v>
      </c>
      <c r="AA4628" t="s">
        <v>10305</v>
      </c>
      <c r="AD4628" t="s">
        <v>1431</v>
      </c>
      <c r="AE4628" t="s">
        <v>375</v>
      </c>
      <c r="AF4628">
        <v>60031</v>
      </c>
      <c r="AG4628" t="s">
        <v>338</v>
      </c>
      <c r="AH4628" t="s">
        <v>530</v>
      </c>
      <c r="AJ4628" t="s">
        <v>10306</v>
      </c>
      <c r="AL4628" t="s">
        <v>339</v>
      </c>
      <c r="AM4628">
        <v>1</v>
      </c>
      <c r="AN4628">
        <v>1</v>
      </c>
      <c r="AO4628">
        <v>15156</v>
      </c>
      <c r="AQ4628">
        <v>124187</v>
      </c>
      <c r="AR4628">
        <v>5341</v>
      </c>
      <c r="AS4628" t="s">
        <v>831</v>
      </c>
      <c r="AT4628" t="s">
        <v>82</v>
      </c>
      <c r="AW4628" t="s">
        <v>340</v>
      </c>
      <c r="AX4628" t="s">
        <v>340</v>
      </c>
      <c r="AY4628" t="s">
        <v>345</v>
      </c>
      <c r="AZ4628" t="s">
        <v>346</v>
      </c>
      <c r="BY4628" t="s">
        <v>342</v>
      </c>
      <c r="EQ4628">
        <v>244247</v>
      </c>
      <c r="ER4628" t="s">
        <v>2304</v>
      </c>
      <c r="EV4628">
        <v>17273911</v>
      </c>
      <c r="EW4628">
        <v>928</v>
      </c>
      <c r="EX4628">
        <v>212761</v>
      </c>
      <c r="EY4628" t="s">
        <v>10307</v>
      </c>
      <c r="EZ4628">
        <v>1</v>
      </c>
      <c r="FC4628">
        <v>95009</v>
      </c>
      <c r="FD4628" t="s">
        <v>1169</v>
      </c>
    </row>
    <row r="4629" spans="1:160" x14ac:dyDescent="0.3">
      <c r="A4629" t="str">
        <f>VLOOKUP(B4629,Table2[],3,FALSE)</f>
        <v>Digital</v>
      </c>
      <c r="B4629" t="str">
        <f>IF(OR(ISNUMBER(FIND("QVC",Z4629)),ISNUMBER(FIND("QVC",AL4629))),"QVC",IF(OR(ISNUMBER(FIND("NCO",H4629)),ISNUMBER(FIND("NCO",Y4629))), "NCO", IF(AL4629="consumer","PMD.com",VLOOKUP(LEFT(H4629,2),Tables!$E$1:$F$11,2,FALSE))))</f>
        <v>PMD.com</v>
      </c>
      <c r="C4629">
        <f t="shared" si="219"/>
        <v>51090001</v>
      </c>
      <c r="D4629">
        <f t="shared" si="220"/>
        <v>1</v>
      </c>
      <c r="E4629" t="str">
        <f t="shared" ca="1" si="218"/>
        <v>shifted orders shipped</v>
      </c>
      <c r="F4629" t="s">
        <v>3539</v>
      </c>
      <c r="G4629" t="s">
        <v>335</v>
      </c>
      <c r="H4629" t="s">
        <v>2303</v>
      </c>
      <c r="I4629" s="6">
        <v>44007.49591435185</v>
      </c>
      <c r="J4629" t="s">
        <v>16</v>
      </c>
      <c r="K4629" s="6">
        <v>44013.74722222222</v>
      </c>
      <c r="M4629" t="s">
        <v>10304</v>
      </c>
      <c r="N4629" t="s">
        <v>10305</v>
      </c>
      <c r="Q4629" t="s">
        <v>1431</v>
      </c>
      <c r="R4629" t="s">
        <v>375</v>
      </c>
      <c r="S4629">
        <v>60031</v>
      </c>
      <c r="T4629" t="s">
        <v>338</v>
      </c>
      <c r="U4629" t="s">
        <v>530</v>
      </c>
      <c r="W4629" t="s">
        <v>10306</v>
      </c>
      <c r="Z4629" t="s">
        <v>10304</v>
      </c>
      <c r="AA4629" t="s">
        <v>10305</v>
      </c>
      <c r="AD4629" t="s">
        <v>1431</v>
      </c>
      <c r="AE4629" t="s">
        <v>375</v>
      </c>
      <c r="AF4629">
        <v>60031</v>
      </c>
      <c r="AG4629" t="s">
        <v>338</v>
      </c>
      <c r="AH4629" t="s">
        <v>530</v>
      </c>
      <c r="AJ4629" t="s">
        <v>10306</v>
      </c>
      <c r="AL4629" t="s">
        <v>339</v>
      </c>
      <c r="AM4629">
        <v>1</v>
      </c>
      <c r="AN4629">
        <v>1</v>
      </c>
      <c r="AO4629">
        <v>4885</v>
      </c>
      <c r="AQ4629">
        <v>124202</v>
      </c>
      <c r="AR4629">
        <v>51090001</v>
      </c>
      <c r="AS4629" t="s">
        <v>1986</v>
      </c>
      <c r="AT4629" t="s">
        <v>60</v>
      </c>
      <c r="AW4629" t="s">
        <v>340</v>
      </c>
      <c r="AX4629" t="s">
        <v>340</v>
      </c>
      <c r="AY4629" t="s">
        <v>357</v>
      </c>
      <c r="AZ4629" t="s">
        <v>361</v>
      </c>
      <c r="BY4629" t="s">
        <v>342</v>
      </c>
      <c r="EQ4629">
        <v>250831</v>
      </c>
      <c r="ER4629" t="s">
        <v>2304</v>
      </c>
      <c r="EV4629">
        <v>17273911</v>
      </c>
      <c r="EW4629">
        <v>928</v>
      </c>
      <c r="EX4629">
        <v>212761</v>
      </c>
      <c r="EY4629" t="s">
        <v>10307</v>
      </c>
      <c r="EZ4629">
        <v>1</v>
      </c>
      <c r="FC4629">
        <v>95009</v>
      </c>
      <c r="FD4629" t="s">
        <v>1169</v>
      </c>
    </row>
    <row r="4630" spans="1:160" x14ac:dyDescent="0.3">
      <c r="A4630" t="str">
        <f>VLOOKUP(B4630,Table2[],3,FALSE)</f>
        <v>Digital</v>
      </c>
      <c r="B4630" t="str">
        <f>IF(OR(ISNUMBER(FIND("QVC",Z4630)),ISNUMBER(FIND("QVC",AL4630))),"QVC",IF(OR(ISNUMBER(FIND("NCO",H4630)),ISNUMBER(FIND("NCO",Y4630))), "NCO", IF(AL4630="consumer","PMD.com",VLOOKUP(LEFT(H4630,2),Tables!$E$1:$F$11,2,FALSE))))</f>
        <v>PMD.com</v>
      </c>
      <c r="C4630">
        <f t="shared" si="219"/>
        <v>51090001</v>
      </c>
      <c r="D4630">
        <f t="shared" si="220"/>
        <v>1</v>
      </c>
      <c r="E4630" t="str">
        <f t="shared" ca="1" si="218"/>
        <v>shifted orders shipped</v>
      </c>
      <c r="F4630" t="s">
        <v>3539</v>
      </c>
      <c r="G4630" t="s">
        <v>335</v>
      </c>
      <c r="H4630" t="s">
        <v>2313</v>
      </c>
      <c r="I4630" s="6">
        <v>44007.495763888888</v>
      </c>
      <c r="J4630" t="s">
        <v>16</v>
      </c>
      <c r="K4630" s="6">
        <v>44013.747499999998</v>
      </c>
      <c r="M4630" t="s">
        <v>10308</v>
      </c>
      <c r="N4630" t="s">
        <v>10309</v>
      </c>
      <c r="Q4630" t="s">
        <v>3451</v>
      </c>
      <c r="R4630" t="s">
        <v>376</v>
      </c>
      <c r="S4630">
        <v>78245</v>
      </c>
      <c r="T4630" t="s">
        <v>338</v>
      </c>
      <c r="U4630" t="s">
        <v>530</v>
      </c>
      <c r="W4630" t="s">
        <v>10310</v>
      </c>
      <c r="Z4630" t="s">
        <v>10308</v>
      </c>
      <c r="AA4630" t="s">
        <v>10309</v>
      </c>
      <c r="AD4630" t="s">
        <v>3451</v>
      </c>
      <c r="AE4630" t="s">
        <v>376</v>
      </c>
      <c r="AF4630">
        <v>78245</v>
      </c>
      <c r="AG4630" t="s">
        <v>338</v>
      </c>
      <c r="AH4630" t="s">
        <v>530</v>
      </c>
      <c r="AJ4630" t="s">
        <v>10310</v>
      </c>
      <c r="AL4630" t="s">
        <v>339</v>
      </c>
      <c r="AM4630">
        <v>1</v>
      </c>
      <c r="AN4630">
        <v>1</v>
      </c>
      <c r="AO4630">
        <v>4885</v>
      </c>
      <c r="AQ4630">
        <v>124202</v>
      </c>
      <c r="AR4630">
        <v>51090001</v>
      </c>
      <c r="AS4630" t="s">
        <v>1986</v>
      </c>
      <c r="AT4630" t="s">
        <v>60</v>
      </c>
      <c r="AW4630" t="s">
        <v>340</v>
      </c>
      <c r="AX4630" t="s">
        <v>340</v>
      </c>
      <c r="AY4630" t="s">
        <v>357</v>
      </c>
      <c r="AZ4630" t="s">
        <v>361</v>
      </c>
      <c r="BY4630" t="s">
        <v>342</v>
      </c>
      <c r="EQ4630">
        <v>250831</v>
      </c>
      <c r="ER4630" t="s">
        <v>2314</v>
      </c>
      <c r="EV4630">
        <v>17273916</v>
      </c>
      <c r="EW4630">
        <v>928</v>
      </c>
      <c r="EX4630">
        <v>212766</v>
      </c>
      <c r="EY4630" t="s">
        <v>10311</v>
      </c>
      <c r="EZ4630">
        <v>1</v>
      </c>
      <c r="FC4630">
        <v>95292</v>
      </c>
      <c r="FD4630" t="s">
        <v>511</v>
      </c>
    </row>
    <row r="4631" spans="1:160" x14ac:dyDescent="0.3">
      <c r="A4631" t="str">
        <f>VLOOKUP(B4631,Table2[],3,FALSE)</f>
        <v>Digital</v>
      </c>
      <c r="B4631" t="str">
        <f>IF(OR(ISNUMBER(FIND("QVC",Z4631)),ISNUMBER(FIND("QVC",AL4631))),"QVC",IF(OR(ISNUMBER(FIND("NCO",H4631)),ISNUMBER(FIND("NCO",Y4631))), "NCO", IF(AL4631="consumer","PMD.com",VLOOKUP(LEFT(H4631,2),Tables!$E$1:$F$11,2,FALSE))))</f>
        <v>PMD.com</v>
      </c>
      <c r="C4631">
        <f t="shared" si="219"/>
        <v>52430001</v>
      </c>
      <c r="D4631">
        <f t="shared" si="220"/>
        <v>1</v>
      </c>
      <c r="E4631" t="str">
        <f t="shared" ca="1" si="218"/>
        <v>shifted orders shipped</v>
      </c>
      <c r="F4631" t="s">
        <v>3539</v>
      </c>
      <c r="G4631" t="s">
        <v>335</v>
      </c>
      <c r="H4631" t="s">
        <v>2313</v>
      </c>
      <c r="I4631" s="6">
        <v>44007.495763888888</v>
      </c>
      <c r="J4631" t="s">
        <v>16</v>
      </c>
      <c r="K4631" s="6">
        <v>44013.747499999998</v>
      </c>
      <c r="M4631" t="s">
        <v>10308</v>
      </c>
      <c r="N4631" t="s">
        <v>10309</v>
      </c>
      <c r="Q4631" t="s">
        <v>3451</v>
      </c>
      <c r="R4631" t="s">
        <v>376</v>
      </c>
      <c r="S4631">
        <v>78245</v>
      </c>
      <c r="T4631" t="s">
        <v>338</v>
      </c>
      <c r="U4631" t="s">
        <v>530</v>
      </c>
      <c r="W4631" t="s">
        <v>10310</v>
      </c>
      <c r="Z4631" t="s">
        <v>10308</v>
      </c>
      <c r="AA4631" t="s">
        <v>10309</v>
      </c>
      <c r="AD4631" t="s">
        <v>3451</v>
      </c>
      <c r="AE4631" t="s">
        <v>376</v>
      </c>
      <c r="AF4631">
        <v>78245</v>
      </c>
      <c r="AG4631" t="s">
        <v>338</v>
      </c>
      <c r="AH4631" t="s">
        <v>530</v>
      </c>
      <c r="AJ4631" t="s">
        <v>10310</v>
      </c>
      <c r="AL4631" t="s">
        <v>339</v>
      </c>
      <c r="AM4631">
        <v>1</v>
      </c>
      <c r="AN4631">
        <v>1</v>
      </c>
      <c r="AO4631">
        <v>12063</v>
      </c>
      <c r="AQ4631">
        <v>127155</v>
      </c>
      <c r="AR4631">
        <v>52430001</v>
      </c>
      <c r="AS4631" t="s">
        <v>927</v>
      </c>
      <c r="AT4631" t="s">
        <v>75</v>
      </c>
      <c r="AW4631" t="s">
        <v>340</v>
      </c>
      <c r="AX4631" t="s">
        <v>340</v>
      </c>
      <c r="AY4631" t="s">
        <v>357</v>
      </c>
      <c r="AZ4631" t="s">
        <v>363</v>
      </c>
      <c r="BY4631" t="s">
        <v>342</v>
      </c>
      <c r="EQ4631">
        <v>249990</v>
      </c>
      <c r="ER4631" t="s">
        <v>2314</v>
      </c>
      <c r="EV4631">
        <v>17273916</v>
      </c>
      <c r="EW4631">
        <v>928</v>
      </c>
      <c r="EX4631">
        <v>212766</v>
      </c>
      <c r="EY4631" t="s">
        <v>10311</v>
      </c>
      <c r="EZ4631">
        <v>1</v>
      </c>
      <c r="FC4631">
        <v>95292</v>
      </c>
      <c r="FD4631" t="s">
        <v>511</v>
      </c>
    </row>
    <row r="4632" spans="1:160" x14ac:dyDescent="0.3">
      <c r="A4632" t="str">
        <f>VLOOKUP(B4632,Table2[],3,FALSE)</f>
        <v>Digital</v>
      </c>
      <c r="B4632" t="str">
        <f>IF(OR(ISNUMBER(FIND("QVC",Z4632)),ISNUMBER(FIND("QVC",AL4632))),"QVC",IF(OR(ISNUMBER(FIND("NCO",H4632)),ISNUMBER(FIND("NCO",Y4632))), "NCO", IF(AL4632="consumer","PMD.com",VLOOKUP(LEFT(H4632,2),Tables!$E$1:$F$11,2,FALSE))))</f>
        <v>PMD.com</v>
      </c>
      <c r="C4632">
        <f t="shared" si="219"/>
        <v>5341</v>
      </c>
      <c r="D4632">
        <f t="shared" si="220"/>
        <v>1</v>
      </c>
      <c r="E4632" t="str">
        <f t="shared" ca="1" si="218"/>
        <v>shifted orders shipped</v>
      </c>
      <c r="F4632" t="s">
        <v>3539</v>
      </c>
      <c r="G4632" t="s">
        <v>335</v>
      </c>
      <c r="H4632" t="s">
        <v>2313</v>
      </c>
      <c r="I4632" s="6">
        <v>44007.495763888888</v>
      </c>
      <c r="J4632" t="s">
        <v>16</v>
      </c>
      <c r="K4632" s="6">
        <v>44013.747499999998</v>
      </c>
      <c r="M4632" t="s">
        <v>10308</v>
      </c>
      <c r="N4632" t="s">
        <v>10309</v>
      </c>
      <c r="Q4632" t="s">
        <v>3451</v>
      </c>
      <c r="R4632" t="s">
        <v>376</v>
      </c>
      <c r="S4632">
        <v>78245</v>
      </c>
      <c r="T4632" t="s">
        <v>338</v>
      </c>
      <c r="U4632" t="s">
        <v>530</v>
      </c>
      <c r="W4632" t="s">
        <v>10310</v>
      </c>
      <c r="Z4632" t="s">
        <v>10308</v>
      </c>
      <c r="AA4632" t="s">
        <v>10309</v>
      </c>
      <c r="AD4632" t="s">
        <v>3451</v>
      </c>
      <c r="AE4632" t="s">
        <v>376</v>
      </c>
      <c r="AF4632">
        <v>78245</v>
      </c>
      <c r="AG4632" t="s">
        <v>338</v>
      </c>
      <c r="AH4632" t="s">
        <v>530</v>
      </c>
      <c r="AJ4632" t="s">
        <v>10310</v>
      </c>
      <c r="AL4632" t="s">
        <v>339</v>
      </c>
      <c r="AM4632">
        <v>1</v>
      </c>
      <c r="AN4632">
        <v>1</v>
      </c>
      <c r="AO4632">
        <v>15156</v>
      </c>
      <c r="AQ4632">
        <v>124187</v>
      </c>
      <c r="AR4632">
        <v>5341</v>
      </c>
      <c r="AS4632" t="s">
        <v>831</v>
      </c>
      <c r="AT4632" t="s">
        <v>82</v>
      </c>
      <c r="AW4632" t="s">
        <v>340</v>
      </c>
      <c r="AX4632" t="s">
        <v>340</v>
      </c>
      <c r="AY4632" t="s">
        <v>345</v>
      </c>
      <c r="AZ4632" t="s">
        <v>346</v>
      </c>
      <c r="BY4632" t="s">
        <v>342</v>
      </c>
      <c r="EQ4632">
        <v>244247</v>
      </c>
      <c r="ER4632" t="s">
        <v>2314</v>
      </c>
      <c r="EV4632">
        <v>17273916</v>
      </c>
      <c r="EW4632">
        <v>928</v>
      </c>
      <c r="EX4632">
        <v>212766</v>
      </c>
      <c r="EY4632" t="s">
        <v>10311</v>
      </c>
      <c r="EZ4632">
        <v>1</v>
      </c>
      <c r="FC4632">
        <v>95292</v>
      </c>
      <c r="FD4632" t="s">
        <v>511</v>
      </c>
    </row>
    <row r="4633" spans="1:160" x14ac:dyDescent="0.3">
      <c r="A4633" t="str">
        <f>VLOOKUP(B4633,Table2[],3,FALSE)</f>
        <v>Digital</v>
      </c>
      <c r="B4633" t="str">
        <f>IF(OR(ISNUMBER(FIND("QVC",Z4633)),ISNUMBER(FIND("QVC",AL4633))),"QVC",IF(OR(ISNUMBER(FIND("NCO",H4633)),ISNUMBER(FIND("NCO",Y4633))), "NCO", IF(AL4633="consumer","PMD.com",VLOOKUP(LEFT(H4633,2),Tables!$E$1:$F$11,2,FALSE))))</f>
        <v>PMD.com</v>
      </c>
      <c r="C4633">
        <f t="shared" si="219"/>
        <v>51070001</v>
      </c>
      <c r="D4633">
        <f t="shared" si="220"/>
        <v>1</v>
      </c>
      <c r="E4633" t="str">
        <f t="shared" ca="1" si="218"/>
        <v>shifted orders shipped</v>
      </c>
      <c r="F4633" t="s">
        <v>3539</v>
      </c>
      <c r="G4633" t="s">
        <v>335</v>
      </c>
      <c r="H4633" t="s">
        <v>2313</v>
      </c>
      <c r="I4633" s="6">
        <v>44007.495763888888</v>
      </c>
      <c r="J4633" t="s">
        <v>16</v>
      </c>
      <c r="K4633" s="6">
        <v>44013.747499999998</v>
      </c>
      <c r="M4633" t="s">
        <v>10308</v>
      </c>
      <c r="N4633" t="s">
        <v>10309</v>
      </c>
      <c r="Q4633" t="s">
        <v>3451</v>
      </c>
      <c r="R4633" t="s">
        <v>376</v>
      </c>
      <c r="S4633">
        <v>78245</v>
      </c>
      <c r="T4633" t="s">
        <v>338</v>
      </c>
      <c r="U4633" t="s">
        <v>530</v>
      </c>
      <c r="W4633" t="s">
        <v>10310</v>
      </c>
      <c r="Z4633" t="s">
        <v>10308</v>
      </c>
      <c r="AA4633" t="s">
        <v>10309</v>
      </c>
      <c r="AD4633" t="s">
        <v>3451</v>
      </c>
      <c r="AE4633" t="s">
        <v>376</v>
      </c>
      <c r="AF4633">
        <v>78245</v>
      </c>
      <c r="AG4633" t="s">
        <v>338</v>
      </c>
      <c r="AH4633" t="s">
        <v>530</v>
      </c>
      <c r="AJ4633" t="s">
        <v>10310</v>
      </c>
      <c r="AL4633" t="s">
        <v>339</v>
      </c>
      <c r="AM4633">
        <v>1</v>
      </c>
      <c r="AN4633">
        <v>1</v>
      </c>
      <c r="AO4633">
        <v>10147</v>
      </c>
      <c r="AQ4633">
        <v>124429</v>
      </c>
      <c r="AR4633">
        <v>51070001</v>
      </c>
      <c r="AS4633" t="s">
        <v>1886</v>
      </c>
      <c r="AT4633" t="s">
        <v>45</v>
      </c>
      <c r="AW4633" t="s">
        <v>343</v>
      </c>
      <c r="BY4633" t="s">
        <v>342</v>
      </c>
      <c r="EQ4633">
        <v>251956</v>
      </c>
      <c r="ER4633" t="s">
        <v>2314</v>
      </c>
      <c r="EV4633">
        <v>17273916</v>
      </c>
      <c r="EW4633">
        <v>928</v>
      </c>
      <c r="EX4633">
        <v>212766</v>
      </c>
      <c r="EY4633" t="s">
        <v>10311</v>
      </c>
      <c r="EZ4633">
        <v>1</v>
      </c>
      <c r="FC4633">
        <v>51070001</v>
      </c>
      <c r="FD4633" t="s">
        <v>45</v>
      </c>
    </row>
    <row r="4634" spans="1:160" x14ac:dyDescent="0.3">
      <c r="A4634" t="str">
        <f>VLOOKUP(B4634,Table2[],3,FALSE)</f>
        <v>Digital</v>
      </c>
      <c r="B4634" t="str">
        <f>IF(OR(ISNUMBER(FIND("QVC",Z4634)),ISNUMBER(FIND("QVC",AL4634))),"QVC",IF(OR(ISNUMBER(FIND("NCO",H4634)),ISNUMBER(FIND("NCO",Y4634))), "NCO", IF(AL4634="consumer","PMD.com",VLOOKUP(LEFT(H4634,2),Tables!$E$1:$F$11,2,FALSE))))</f>
        <v>PMD.com</v>
      </c>
      <c r="C4634">
        <f t="shared" si="219"/>
        <v>52460001</v>
      </c>
      <c r="D4634">
        <f t="shared" si="220"/>
        <v>1</v>
      </c>
      <c r="E4634" t="str">
        <f t="shared" ca="1" si="218"/>
        <v>shifted orders shipped</v>
      </c>
      <c r="F4634" t="s">
        <v>3539</v>
      </c>
      <c r="G4634" t="s">
        <v>335</v>
      </c>
      <c r="H4634" t="s">
        <v>2313</v>
      </c>
      <c r="I4634" s="6">
        <v>44007.495763888888</v>
      </c>
      <c r="J4634" t="s">
        <v>16</v>
      </c>
      <c r="K4634" s="6">
        <v>44013.747499999998</v>
      </c>
      <c r="M4634" t="s">
        <v>10308</v>
      </c>
      <c r="N4634" t="s">
        <v>10309</v>
      </c>
      <c r="Q4634" t="s">
        <v>3451</v>
      </c>
      <c r="R4634" t="s">
        <v>376</v>
      </c>
      <c r="S4634">
        <v>78245</v>
      </c>
      <c r="T4634" t="s">
        <v>338</v>
      </c>
      <c r="U4634" t="s">
        <v>530</v>
      </c>
      <c r="W4634" t="s">
        <v>10310</v>
      </c>
      <c r="Z4634" t="s">
        <v>10308</v>
      </c>
      <c r="AA4634" t="s">
        <v>10309</v>
      </c>
      <c r="AD4634" t="s">
        <v>3451</v>
      </c>
      <c r="AE4634" t="s">
        <v>376</v>
      </c>
      <c r="AF4634">
        <v>78245</v>
      </c>
      <c r="AG4634" t="s">
        <v>338</v>
      </c>
      <c r="AH4634" t="s">
        <v>530</v>
      </c>
      <c r="AJ4634" t="s">
        <v>10310</v>
      </c>
      <c r="AL4634" t="s">
        <v>339</v>
      </c>
      <c r="AM4634">
        <v>1</v>
      </c>
      <c r="AN4634">
        <v>1</v>
      </c>
      <c r="AO4634">
        <v>14007</v>
      </c>
      <c r="AQ4634">
        <v>127157</v>
      </c>
      <c r="AR4634">
        <v>52460001</v>
      </c>
      <c r="AS4634" t="s">
        <v>972</v>
      </c>
      <c r="AT4634" t="s">
        <v>76</v>
      </c>
      <c r="AW4634" t="s">
        <v>340</v>
      </c>
      <c r="AX4634" t="s">
        <v>340</v>
      </c>
      <c r="AY4634" t="s">
        <v>341</v>
      </c>
      <c r="AZ4634">
        <v>0</v>
      </c>
      <c r="BY4634" t="s">
        <v>342</v>
      </c>
      <c r="EQ4634">
        <v>252044</v>
      </c>
      <c r="ER4634" t="s">
        <v>2314</v>
      </c>
      <c r="EV4634">
        <v>17273916</v>
      </c>
      <c r="EW4634">
        <v>928</v>
      </c>
      <c r="EX4634">
        <v>212766</v>
      </c>
      <c r="EY4634" t="s">
        <v>10311</v>
      </c>
      <c r="EZ4634">
        <v>1</v>
      </c>
      <c r="FC4634">
        <v>52460001</v>
      </c>
      <c r="FD4634" t="s">
        <v>76</v>
      </c>
    </row>
    <row r="4635" spans="1:160" x14ac:dyDescent="0.3">
      <c r="A4635" t="str">
        <f>VLOOKUP(B4635,Table2[],3,FALSE)</f>
        <v>Digital</v>
      </c>
      <c r="B4635" t="str">
        <f>IF(OR(ISNUMBER(FIND("QVC",Z4635)),ISNUMBER(FIND("QVC",AL4635))),"QVC",IF(OR(ISNUMBER(FIND("NCO",H4635)),ISNUMBER(FIND("NCO",Y4635))), "NCO", IF(AL4635="consumer","PMD.com",VLOOKUP(LEFT(H4635,2),Tables!$E$1:$F$11,2,FALSE))))</f>
        <v>PMD.com</v>
      </c>
      <c r="C4635">
        <f t="shared" si="219"/>
        <v>53200001</v>
      </c>
      <c r="D4635">
        <f t="shared" si="220"/>
        <v>1</v>
      </c>
      <c r="E4635" t="str">
        <f t="shared" ca="1" si="218"/>
        <v>shifted orders shipped</v>
      </c>
      <c r="F4635" t="s">
        <v>3539</v>
      </c>
      <c r="G4635" t="s">
        <v>335</v>
      </c>
      <c r="H4635" t="s">
        <v>2313</v>
      </c>
      <c r="I4635" s="6">
        <v>44007.495763888888</v>
      </c>
      <c r="J4635" t="s">
        <v>16</v>
      </c>
      <c r="K4635" s="6">
        <v>44013.747499999998</v>
      </c>
      <c r="M4635" t="s">
        <v>10308</v>
      </c>
      <c r="N4635" t="s">
        <v>10309</v>
      </c>
      <c r="Q4635" t="s">
        <v>3451</v>
      </c>
      <c r="R4635" t="s">
        <v>376</v>
      </c>
      <c r="S4635">
        <v>78245</v>
      </c>
      <c r="T4635" t="s">
        <v>338</v>
      </c>
      <c r="U4635" t="s">
        <v>530</v>
      </c>
      <c r="W4635" t="s">
        <v>10310</v>
      </c>
      <c r="Z4635" t="s">
        <v>10308</v>
      </c>
      <c r="AA4635" t="s">
        <v>10309</v>
      </c>
      <c r="AD4635" t="s">
        <v>3451</v>
      </c>
      <c r="AE4635" t="s">
        <v>376</v>
      </c>
      <c r="AF4635">
        <v>78245</v>
      </c>
      <c r="AG4635" t="s">
        <v>338</v>
      </c>
      <c r="AH4635" t="s">
        <v>530</v>
      </c>
      <c r="AJ4635" t="s">
        <v>10310</v>
      </c>
      <c r="AL4635" t="s">
        <v>339</v>
      </c>
      <c r="AM4635">
        <v>1</v>
      </c>
      <c r="AN4635">
        <v>1</v>
      </c>
      <c r="AO4635">
        <v>15189</v>
      </c>
      <c r="AQ4635">
        <v>123906</v>
      </c>
      <c r="AR4635">
        <v>53200001</v>
      </c>
      <c r="AS4635" t="s">
        <v>973</v>
      </c>
      <c r="AT4635" t="s">
        <v>50</v>
      </c>
      <c r="AW4635" t="s">
        <v>340</v>
      </c>
      <c r="AX4635" t="s">
        <v>340</v>
      </c>
      <c r="AY4635" t="s">
        <v>357</v>
      </c>
      <c r="AZ4635" t="s">
        <v>363</v>
      </c>
      <c r="BY4635" t="s">
        <v>342</v>
      </c>
      <c r="EQ4635">
        <v>252156</v>
      </c>
      <c r="ER4635" t="s">
        <v>2314</v>
      </c>
      <c r="EV4635">
        <v>17273916</v>
      </c>
      <c r="EW4635">
        <v>928</v>
      </c>
      <c r="EX4635">
        <v>212766</v>
      </c>
      <c r="EY4635" t="s">
        <v>10311</v>
      </c>
      <c r="EZ4635">
        <v>1</v>
      </c>
      <c r="FC4635">
        <v>53200001</v>
      </c>
      <c r="FD4635" t="s">
        <v>50</v>
      </c>
    </row>
    <row r="4636" spans="1:160" x14ac:dyDescent="0.3">
      <c r="A4636" t="str">
        <f>VLOOKUP(B4636,Table2[],3,FALSE)</f>
        <v>Digital</v>
      </c>
      <c r="B4636" t="str">
        <f>IF(OR(ISNUMBER(FIND("QVC",Z4636)),ISNUMBER(FIND("QVC",AL4636))),"QVC",IF(OR(ISNUMBER(FIND("NCO",H4636)),ISNUMBER(FIND("NCO",Y4636))), "NCO", IF(AL4636="consumer","PMD.com",VLOOKUP(LEFT(H4636,2),Tables!$E$1:$F$11,2,FALSE))))</f>
        <v>PMD.com</v>
      </c>
      <c r="C4636" t="str">
        <f t="shared" si="219"/>
        <v>53500001A</v>
      </c>
      <c r="D4636">
        <f t="shared" si="220"/>
        <v>4</v>
      </c>
      <c r="E4636" t="str">
        <f t="shared" ca="1" si="218"/>
        <v>MTD orders shipped</v>
      </c>
      <c r="F4636" t="s">
        <v>3539</v>
      </c>
      <c r="G4636" t="s">
        <v>335</v>
      </c>
      <c r="H4636" t="s">
        <v>10312</v>
      </c>
      <c r="I4636" s="6">
        <v>44013.522546296299</v>
      </c>
      <c r="J4636" t="s">
        <v>16</v>
      </c>
      <c r="K4636" s="6">
        <v>44013.747523148151</v>
      </c>
      <c r="M4636" t="s">
        <v>10313</v>
      </c>
      <c r="N4636" t="s">
        <v>10314</v>
      </c>
      <c r="Q4636" t="s">
        <v>1150</v>
      </c>
      <c r="R4636" t="s">
        <v>397</v>
      </c>
      <c r="S4636" t="s">
        <v>10315</v>
      </c>
      <c r="T4636" t="s">
        <v>338</v>
      </c>
      <c r="U4636" t="s">
        <v>530</v>
      </c>
      <c r="W4636" t="s">
        <v>10316</v>
      </c>
      <c r="Z4636" t="s">
        <v>10313</v>
      </c>
      <c r="AA4636" t="s">
        <v>10314</v>
      </c>
      <c r="AD4636" t="s">
        <v>1150</v>
      </c>
      <c r="AE4636" t="s">
        <v>397</v>
      </c>
      <c r="AF4636" t="s">
        <v>10315</v>
      </c>
      <c r="AG4636" t="s">
        <v>338</v>
      </c>
      <c r="AH4636" t="s">
        <v>530</v>
      </c>
      <c r="AJ4636" t="s">
        <v>10316</v>
      </c>
      <c r="AL4636" t="s">
        <v>339</v>
      </c>
      <c r="AM4636">
        <v>4</v>
      </c>
      <c r="AN4636">
        <v>4</v>
      </c>
      <c r="AO4636">
        <v>1690</v>
      </c>
      <c r="AQ4636">
        <v>125277</v>
      </c>
      <c r="AR4636" t="s">
        <v>1242</v>
      </c>
      <c r="AS4636" t="s">
        <v>1243</v>
      </c>
      <c r="AT4636" t="s">
        <v>1244</v>
      </c>
      <c r="AW4636" t="s">
        <v>349</v>
      </c>
      <c r="AX4636" t="s">
        <v>553</v>
      </c>
      <c r="AY4636" t="s">
        <v>345</v>
      </c>
      <c r="AZ4636">
        <v>0</v>
      </c>
      <c r="EQ4636">
        <v>251914</v>
      </c>
      <c r="ER4636" t="s">
        <v>10317</v>
      </c>
      <c r="EV4636">
        <v>17289199</v>
      </c>
      <c r="EW4636">
        <v>928</v>
      </c>
      <c r="EX4636">
        <v>221349</v>
      </c>
      <c r="EY4636" t="s">
        <v>10318</v>
      </c>
      <c r="EZ4636">
        <v>1</v>
      </c>
      <c r="FC4636" t="s">
        <v>1242</v>
      </c>
      <c r="FD4636" t="s">
        <v>1244</v>
      </c>
    </row>
    <row r="4637" spans="1:160" x14ac:dyDescent="0.3">
      <c r="A4637" t="str">
        <f>VLOOKUP(B4637,Table2[],3,FALSE)</f>
        <v>Digital</v>
      </c>
      <c r="B4637" t="str">
        <f>IF(OR(ISNUMBER(FIND("QVC",Z4637)),ISNUMBER(FIND("QVC",AL4637))),"QVC",IF(OR(ISNUMBER(FIND("NCO",H4637)),ISNUMBER(FIND("NCO",Y4637))), "NCO", IF(AL4637="consumer","PMD.com",VLOOKUP(LEFT(H4637,2),Tables!$E$1:$F$11,2,FALSE))))</f>
        <v>PMD.com</v>
      </c>
      <c r="C4637">
        <f t="shared" si="219"/>
        <v>52460001</v>
      </c>
      <c r="D4637">
        <f t="shared" si="220"/>
        <v>1</v>
      </c>
      <c r="E4637" t="str">
        <f t="shared" ca="1" si="218"/>
        <v>shifted orders shipped</v>
      </c>
      <c r="F4637" t="s">
        <v>3539</v>
      </c>
      <c r="G4637" t="s">
        <v>335</v>
      </c>
      <c r="H4637" t="s">
        <v>2309</v>
      </c>
      <c r="I4637" s="6">
        <v>44007.495821759258</v>
      </c>
      <c r="J4637" t="s">
        <v>16</v>
      </c>
      <c r="K4637" s="6">
        <v>44013.747789351852</v>
      </c>
      <c r="M4637" t="s">
        <v>10319</v>
      </c>
      <c r="N4637" t="s">
        <v>10320</v>
      </c>
      <c r="Q4637" t="s">
        <v>1786</v>
      </c>
      <c r="R4637" t="s">
        <v>400</v>
      </c>
      <c r="S4637">
        <v>19426</v>
      </c>
      <c r="T4637" t="s">
        <v>338</v>
      </c>
      <c r="U4637" t="s">
        <v>530</v>
      </c>
      <c r="W4637" t="s">
        <v>10321</v>
      </c>
      <c r="Z4637" t="s">
        <v>10319</v>
      </c>
      <c r="AA4637" t="s">
        <v>10320</v>
      </c>
      <c r="AD4637" t="s">
        <v>1786</v>
      </c>
      <c r="AE4637" t="s">
        <v>400</v>
      </c>
      <c r="AF4637">
        <v>19426</v>
      </c>
      <c r="AG4637" t="s">
        <v>338</v>
      </c>
      <c r="AH4637" t="s">
        <v>530</v>
      </c>
      <c r="AJ4637" t="s">
        <v>10321</v>
      </c>
      <c r="AL4637" t="s">
        <v>339</v>
      </c>
      <c r="AM4637">
        <v>1</v>
      </c>
      <c r="AN4637">
        <v>1</v>
      </c>
      <c r="AO4637">
        <v>14007</v>
      </c>
      <c r="AQ4637">
        <v>127157</v>
      </c>
      <c r="AR4637">
        <v>52460001</v>
      </c>
      <c r="AS4637" t="s">
        <v>972</v>
      </c>
      <c r="AT4637" t="s">
        <v>76</v>
      </c>
      <c r="AW4637" t="s">
        <v>340</v>
      </c>
      <c r="AX4637" t="s">
        <v>340</v>
      </c>
      <c r="AY4637" t="s">
        <v>341</v>
      </c>
      <c r="AZ4637">
        <v>0</v>
      </c>
      <c r="BY4637" t="s">
        <v>342</v>
      </c>
      <c r="EQ4637">
        <v>252044</v>
      </c>
      <c r="ER4637" t="s">
        <v>2310</v>
      </c>
      <c r="EV4637">
        <v>17273914</v>
      </c>
      <c r="EW4637">
        <v>928</v>
      </c>
      <c r="EX4637">
        <v>212764</v>
      </c>
      <c r="EY4637" t="s">
        <v>10322</v>
      </c>
      <c r="EZ4637">
        <v>1</v>
      </c>
      <c r="FC4637">
        <v>52460001</v>
      </c>
      <c r="FD4637" t="s">
        <v>76</v>
      </c>
    </row>
    <row r="4638" spans="1:160" x14ac:dyDescent="0.3">
      <c r="A4638" t="str">
        <f>VLOOKUP(B4638,Table2[],3,FALSE)</f>
        <v>Digital</v>
      </c>
      <c r="B4638" t="str">
        <f>IF(OR(ISNUMBER(FIND("QVC",Z4638)),ISNUMBER(FIND("QVC",AL4638))),"QVC",IF(OR(ISNUMBER(FIND("NCO",H4638)),ISNUMBER(FIND("NCO",Y4638))), "NCO", IF(AL4638="consumer","PMD.com",VLOOKUP(LEFT(H4638,2),Tables!$E$1:$F$11,2,FALSE))))</f>
        <v>PMD.com</v>
      </c>
      <c r="C4638">
        <f t="shared" si="219"/>
        <v>53160001</v>
      </c>
      <c r="D4638">
        <f t="shared" si="220"/>
        <v>2</v>
      </c>
      <c r="E4638" t="str">
        <f t="shared" ca="1" si="218"/>
        <v>shifted orders shipped</v>
      </c>
      <c r="F4638" t="s">
        <v>3539</v>
      </c>
      <c r="G4638" t="s">
        <v>335</v>
      </c>
      <c r="H4638" t="s">
        <v>2309</v>
      </c>
      <c r="I4638" s="6">
        <v>44007.495821759258</v>
      </c>
      <c r="J4638" t="s">
        <v>16</v>
      </c>
      <c r="K4638" s="6">
        <v>44013.747789351852</v>
      </c>
      <c r="M4638" t="s">
        <v>10319</v>
      </c>
      <c r="N4638" t="s">
        <v>10320</v>
      </c>
      <c r="Q4638" t="s">
        <v>1786</v>
      </c>
      <c r="R4638" t="s">
        <v>400</v>
      </c>
      <c r="S4638">
        <v>19426</v>
      </c>
      <c r="T4638" t="s">
        <v>338</v>
      </c>
      <c r="U4638" t="s">
        <v>530</v>
      </c>
      <c r="W4638" t="s">
        <v>10321</v>
      </c>
      <c r="Z4638" t="s">
        <v>10319</v>
      </c>
      <c r="AA4638" t="s">
        <v>10320</v>
      </c>
      <c r="AD4638" t="s">
        <v>1786</v>
      </c>
      <c r="AE4638" t="s">
        <v>400</v>
      </c>
      <c r="AF4638">
        <v>19426</v>
      </c>
      <c r="AG4638" t="s">
        <v>338</v>
      </c>
      <c r="AH4638" t="s">
        <v>530</v>
      </c>
      <c r="AJ4638" t="s">
        <v>10321</v>
      </c>
      <c r="AL4638" t="s">
        <v>339</v>
      </c>
      <c r="AM4638">
        <v>2</v>
      </c>
      <c r="AN4638">
        <v>2</v>
      </c>
      <c r="AO4638">
        <v>4322</v>
      </c>
      <c r="AQ4638">
        <v>124007</v>
      </c>
      <c r="AR4638">
        <v>53160001</v>
      </c>
      <c r="AS4638" t="s">
        <v>1895</v>
      </c>
      <c r="AT4638" t="s">
        <v>119</v>
      </c>
      <c r="AW4638" t="s">
        <v>340</v>
      </c>
      <c r="AX4638" t="s">
        <v>340</v>
      </c>
      <c r="AY4638" t="s">
        <v>341</v>
      </c>
      <c r="AZ4638">
        <v>0</v>
      </c>
      <c r="BY4638" t="s">
        <v>342</v>
      </c>
      <c r="EQ4638">
        <v>252959</v>
      </c>
      <c r="ER4638" t="s">
        <v>2310</v>
      </c>
      <c r="EV4638">
        <v>17273914</v>
      </c>
      <c r="EW4638">
        <v>928</v>
      </c>
      <c r="EX4638">
        <v>212764</v>
      </c>
      <c r="EY4638" t="s">
        <v>10322</v>
      </c>
      <c r="EZ4638">
        <v>1</v>
      </c>
      <c r="FC4638">
        <v>53160001</v>
      </c>
      <c r="FD4638" t="s">
        <v>119</v>
      </c>
    </row>
    <row r="4639" spans="1:160" x14ac:dyDescent="0.3">
      <c r="A4639" t="str">
        <f>VLOOKUP(B4639,Table2[],3,FALSE)</f>
        <v>Digital</v>
      </c>
      <c r="B4639" t="str">
        <f>IF(OR(ISNUMBER(FIND("QVC",Z4639)),ISNUMBER(FIND("QVC",AL4639))),"QVC",IF(OR(ISNUMBER(FIND("NCO",H4639)),ISNUMBER(FIND("NCO",Y4639))), "NCO", IF(AL4639="consumer","PMD.com",VLOOKUP(LEFT(H4639,2),Tables!$E$1:$F$11,2,FALSE))))</f>
        <v>PMD.com</v>
      </c>
      <c r="C4639">
        <f t="shared" si="219"/>
        <v>5341</v>
      </c>
      <c r="D4639">
        <f t="shared" si="220"/>
        <v>1</v>
      </c>
      <c r="E4639" t="str">
        <f t="shared" ca="1" si="218"/>
        <v>shifted orders shipped</v>
      </c>
      <c r="F4639" t="s">
        <v>3539</v>
      </c>
      <c r="G4639" t="s">
        <v>335</v>
      </c>
      <c r="H4639" t="s">
        <v>2309</v>
      </c>
      <c r="I4639" s="6">
        <v>44007.495821759258</v>
      </c>
      <c r="J4639" t="s">
        <v>16</v>
      </c>
      <c r="K4639" s="6">
        <v>44013.747789351852</v>
      </c>
      <c r="M4639" t="s">
        <v>10319</v>
      </c>
      <c r="N4639" t="s">
        <v>10320</v>
      </c>
      <c r="Q4639" t="s">
        <v>1786</v>
      </c>
      <c r="R4639" t="s">
        <v>400</v>
      </c>
      <c r="S4639">
        <v>19426</v>
      </c>
      <c r="T4639" t="s">
        <v>338</v>
      </c>
      <c r="U4639" t="s">
        <v>530</v>
      </c>
      <c r="W4639" t="s">
        <v>10321</v>
      </c>
      <c r="Z4639" t="s">
        <v>10319</v>
      </c>
      <c r="AA4639" t="s">
        <v>10320</v>
      </c>
      <c r="AD4639" t="s">
        <v>1786</v>
      </c>
      <c r="AE4639" t="s">
        <v>400</v>
      </c>
      <c r="AF4639">
        <v>19426</v>
      </c>
      <c r="AG4639" t="s">
        <v>338</v>
      </c>
      <c r="AH4639" t="s">
        <v>530</v>
      </c>
      <c r="AJ4639" t="s">
        <v>10321</v>
      </c>
      <c r="AL4639" t="s">
        <v>339</v>
      </c>
      <c r="AM4639">
        <v>1</v>
      </c>
      <c r="AN4639">
        <v>1</v>
      </c>
      <c r="AO4639">
        <v>15156</v>
      </c>
      <c r="AQ4639">
        <v>124187</v>
      </c>
      <c r="AR4639">
        <v>5341</v>
      </c>
      <c r="AS4639" t="s">
        <v>831</v>
      </c>
      <c r="AT4639" t="s">
        <v>82</v>
      </c>
      <c r="AW4639" t="s">
        <v>340</v>
      </c>
      <c r="AX4639" t="s">
        <v>340</v>
      </c>
      <c r="AY4639" t="s">
        <v>345</v>
      </c>
      <c r="AZ4639" t="s">
        <v>346</v>
      </c>
      <c r="BY4639" t="s">
        <v>342</v>
      </c>
      <c r="EQ4639">
        <v>244247</v>
      </c>
      <c r="ER4639" t="s">
        <v>2310</v>
      </c>
      <c r="EV4639">
        <v>17273914</v>
      </c>
      <c r="EW4639">
        <v>928</v>
      </c>
      <c r="EX4639">
        <v>212764</v>
      </c>
      <c r="EY4639" t="s">
        <v>10322</v>
      </c>
      <c r="EZ4639">
        <v>1</v>
      </c>
      <c r="FC4639">
        <v>95071</v>
      </c>
      <c r="FD4639" t="s">
        <v>1477</v>
      </c>
    </row>
    <row r="4640" spans="1:160" x14ac:dyDescent="0.3">
      <c r="A4640" t="str">
        <f>VLOOKUP(B4640,Table2[],3,FALSE)</f>
        <v>Digital</v>
      </c>
      <c r="B4640" t="str">
        <f>IF(OR(ISNUMBER(FIND("QVC",Z4640)),ISNUMBER(FIND("QVC",AL4640))),"QVC",IF(OR(ISNUMBER(FIND("NCO",H4640)),ISNUMBER(FIND("NCO",Y4640))), "NCO", IF(AL4640="consumer","PMD.com",VLOOKUP(LEFT(H4640,2),Tables!$E$1:$F$11,2,FALSE))))</f>
        <v>PMD.com</v>
      </c>
      <c r="C4640">
        <f t="shared" si="219"/>
        <v>53200001</v>
      </c>
      <c r="D4640">
        <f t="shared" si="220"/>
        <v>1</v>
      </c>
      <c r="E4640" t="str">
        <f t="shared" ca="1" si="218"/>
        <v>shifted orders shipped</v>
      </c>
      <c r="F4640" t="s">
        <v>3539</v>
      </c>
      <c r="G4640" t="s">
        <v>335</v>
      </c>
      <c r="H4640" t="s">
        <v>2309</v>
      </c>
      <c r="I4640" s="6">
        <v>44007.495821759258</v>
      </c>
      <c r="J4640" t="s">
        <v>16</v>
      </c>
      <c r="K4640" s="6">
        <v>44013.747789351852</v>
      </c>
      <c r="M4640" t="s">
        <v>10319</v>
      </c>
      <c r="N4640" t="s">
        <v>10320</v>
      </c>
      <c r="Q4640" t="s">
        <v>1786</v>
      </c>
      <c r="R4640" t="s">
        <v>400</v>
      </c>
      <c r="S4640">
        <v>19426</v>
      </c>
      <c r="T4640" t="s">
        <v>338</v>
      </c>
      <c r="U4640" t="s">
        <v>530</v>
      </c>
      <c r="W4640" t="s">
        <v>10321</v>
      </c>
      <c r="Z4640" t="s">
        <v>10319</v>
      </c>
      <c r="AA4640" t="s">
        <v>10320</v>
      </c>
      <c r="AD4640" t="s">
        <v>1786</v>
      </c>
      <c r="AE4640" t="s">
        <v>400</v>
      </c>
      <c r="AF4640">
        <v>19426</v>
      </c>
      <c r="AG4640" t="s">
        <v>338</v>
      </c>
      <c r="AH4640" t="s">
        <v>530</v>
      </c>
      <c r="AJ4640" t="s">
        <v>10321</v>
      </c>
      <c r="AL4640" t="s">
        <v>339</v>
      </c>
      <c r="AM4640">
        <v>1</v>
      </c>
      <c r="AN4640">
        <v>1</v>
      </c>
      <c r="AO4640">
        <v>15189</v>
      </c>
      <c r="AQ4640">
        <v>123906</v>
      </c>
      <c r="AR4640">
        <v>53200001</v>
      </c>
      <c r="AS4640" t="s">
        <v>973</v>
      </c>
      <c r="AT4640" t="s">
        <v>50</v>
      </c>
      <c r="AW4640" t="s">
        <v>340</v>
      </c>
      <c r="AX4640" t="s">
        <v>340</v>
      </c>
      <c r="AY4640" t="s">
        <v>357</v>
      </c>
      <c r="AZ4640" t="s">
        <v>363</v>
      </c>
      <c r="BY4640" t="s">
        <v>342</v>
      </c>
      <c r="EQ4640">
        <v>252156</v>
      </c>
      <c r="ER4640" t="s">
        <v>2310</v>
      </c>
      <c r="EV4640">
        <v>17273914</v>
      </c>
      <c r="EW4640">
        <v>928</v>
      </c>
      <c r="EX4640">
        <v>212764</v>
      </c>
      <c r="EY4640" t="s">
        <v>10322</v>
      </c>
      <c r="EZ4640">
        <v>1</v>
      </c>
      <c r="FC4640">
        <v>95071</v>
      </c>
      <c r="FD4640" t="s">
        <v>1477</v>
      </c>
    </row>
    <row r="4641" spans="1:160" x14ac:dyDescent="0.3">
      <c r="A4641" t="str">
        <f>VLOOKUP(B4641,Table2[],3,FALSE)</f>
        <v>Digital</v>
      </c>
      <c r="B4641" t="str">
        <f>IF(OR(ISNUMBER(FIND("QVC",Z4641)),ISNUMBER(FIND("QVC",AL4641))),"QVC",IF(OR(ISNUMBER(FIND("NCO",H4641)),ISNUMBER(FIND("NCO",Y4641))), "NCO", IF(AL4641="consumer","PMD.com",VLOOKUP(LEFT(H4641,2),Tables!$E$1:$F$11,2,FALSE))))</f>
        <v>PMD.com</v>
      </c>
      <c r="C4641">
        <f t="shared" si="219"/>
        <v>52480001</v>
      </c>
      <c r="D4641">
        <f t="shared" si="220"/>
        <v>1</v>
      </c>
      <c r="E4641" t="str">
        <f t="shared" ca="1" si="218"/>
        <v>shifted orders shipped</v>
      </c>
      <c r="F4641" t="s">
        <v>3539</v>
      </c>
      <c r="G4641" t="s">
        <v>335</v>
      </c>
      <c r="H4641" t="s">
        <v>2309</v>
      </c>
      <c r="I4641" s="6">
        <v>44007.495821759258</v>
      </c>
      <c r="J4641" t="s">
        <v>16</v>
      </c>
      <c r="K4641" s="6">
        <v>44013.747789351852</v>
      </c>
      <c r="M4641" t="s">
        <v>10319</v>
      </c>
      <c r="N4641" t="s">
        <v>10320</v>
      </c>
      <c r="Q4641" t="s">
        <v>1786</v>
      </c>
      <c r="R4641" t="s">
        <v>400</v>
      </c>
      <c r="S4641">
        <v>19426</v>
      </c>
      <c r="T4641" t="s">
        <v>338</v>
      </c>
      <c r="U4641" t="s">
        <v>530</v>
      </c>
      <c r="W4641" t="s">
        <v>10321</v>
      </c>
      <c r="Z4641" t="s">
        <v>10319</v>
      </c>
      <c r="AA4641" t="s">
        <v>10320</v>
      </c>
      <c r="AD4641" t="s">
        <v>1786</v>
      </c>
      <c r="AE4641" t="s">
        <v>400</v>
      </c>
      <c r="AF4641">
        <v>19426</v>
      </c>
      <c r="AG4641" t="s">
        <v>338</v>
      </c>
      <c r="AH4641" t="s">
        <v>530</v>
      </c>
      <c r="AJ4641" t="s">
        <v>10321</v>
      </c>
      <c r="AL4641" t="s">
        <v>339</v>
      </c>
      <c r="AM4641">
        <v>1</v>
      </c>
      <c r="AN4641">
        <v>1</v>
      </c>
      <c r="AO4641">
        <v>15799</v>
      </c>
      <c r="AQ4641">
        <v>127159</v>
      </c>
      <c r="AR4641">
        <v>52480001</v>
      </c>
      <c r="AS4641" t="s">
        <v>125</v>
      </c>
      <c r="AT4641" t="s">
        <v>126</v>
      </c>
      <c r="AW4641" t="s">
        <v>343</v>
      </c>
      <c r="BY4641" t="s">
        <v>342</v>
      </c>
      <c r="EQ4641">
        <v>250262</v>
      </c>
      <c r="ER4641" t="s">
        <v>2310</v>
      </c>
      <c r="EV4641">
        <v>17273914</v>
      </c>
      <c r="EW4641">
        <v>928</v>
      </c>
      <c r="EX4641">
        <v>212764</v>
      </c>
      <c r="EY4641" t="s">
        <v>10322</v>
      </c>
      <c r="EZ4641">
        <v>1</v>
      </c>
      <c r="FC4641">
        <v>52480001</v>
      </c>
      <c r="FD4641" t="s">
        <v>126</v>
      </c>
    </row>
    <row r="4642" spans="1:160" x14ac:dyDescent="0.3">
      <c r="A4642" t="str">
        <f>VLOOKUP(B4642,Table2[],3,FALSE)</f>
        <v>Digital</v>
      </c>
      <c r="B4642" t="str">
        <f>IF(OR(ISNUMBER(FIND("QVC",Z4642)),ISNUMBER(FIND("QVC",AL4642))),"QVC",IF(OR(ISNUMBER(FIND("NCO",H4642)),ISNUMBER(FIND("NCO",Y4642))), "NCO", IF(AL4642="consumer","PMD.com",VLOOKUP(LEFT(H4642,2),Tables!$E$1:$F$11,2,FALSE))))</f>
        <v>PMD.com</v>
      </c>
      <c r="C4642">
        <f t="shared" si="219"/>
        <v>51090030</v>
      </c>
      <c r="D4642">
        <f t="shared" si="220"/>
        <v>1</v>
      </c>
      <c r="E4642" t="str">
        <f t="shared" ca="1" si="218"/>
        <v>MTD orders shipped</v>
      </c>
      <c r="F4642" t="s">
        <v>3539</v>
      </c>
      <c r="G4642" t="s">
        <v>335</v>
      </c>
      <c r="H4642" t="s">
        <v>10327</v>
      </c>
      <c r="I4642" s="6">
        <v>44013.527337962965</v>
      </c>
      <c r="J4642" t="s">
        <v>16</v>
      </c>
      <c r="K4642" s="6">
        <v>44013.74796296296</v>
      </c>
      <c r="M4642" t="s">
        <v>10328</v>
      </c>
      <c r="N4642" t="s">
        <v>10329</v>
      </c>
      <c r="Q4642" t="s">
        <v>1501</v>
      </c>
      <c r="R4642" t="s">
        <v>365</v>
      </c>
      <c r="S4642" t="s">
        <v>10330</v>
      </c>
      <c r="T4642" t="s">
        <v>338</v>
      </c>
      <c r="U4642" t="s">
        <v>530</v>
      </c>
      <c r="W4642" t="s">
        <v>10331</v>
      </c>
      <c r="Z4642" t="s">
        <v>10328</v>
      </c>
      <c r="AA4642" t="s">
        <v>10329</v>
      </c>
      <c r="AD4642" t="s">
        <v>1501</v>
      </c>
      <c r="AE4642" t="s">
        <v>365</v>
      </c>
      <c r="AF4642" t="s">
        <v>10330</v>
      </c>
      <c r="AG4642" t="s">
        <v>338</v>
      </c>
      <c r="AH4642" t="s">
        <v>530</v>
      </c>
      <c r="AJ4642" t="s">
        <v>10331</v>
      </c>
      <c r="AL4642" t="s">
        <v>339</v>
      </c>
      <c r="AM4642">
        <v>1</v>
      </c>
      <c r="AN4642">
        <v>1</v>
      </c>
      <c r="AO4642">
        <v>6688</v>
      </c>
      <c r="AQ4642">
        <v>125960</v>
      </c>
      <c r="AR4642">
        <v>51090030</v>
      </c>
      <c r="AS4642" t="s">
        <v>3043</v>
      </c>
      <c r="AT4642" t="s">
        <v>628</v>
      </c>
      <c r="AW4642" t="s">
        <v>343</v>
      </c>
      <c r="BY4642" t="s">
        <v>342</v>
      </c>
      <c r="BZ4642" t="b">
        <v>0</v>
      </c>
      <c r="EQ4642">
        <v>243047</v>
      </c>
      <c r="ER4642" t="s">
        <v>10332</v>
      </c>
      <c r="EV4642">
        <v>17289202</v>
      </c>
      <c r="EW4642">
        <v>928</v>
      </c>
      <c r="EX4642">
        <v>221352</v>
      </c>
      <c r="EY4642" t="s">
        <v>10333</v>
      </c>
      <c r="EZ4642">
        <v>1</v>
      </c>
      <c r="FC4642">
        <v>95384</v>
      </c>
      <c r="FD4642" t="s">
        <v>3530</v>
      </c>
    </row>
    <row r="4643" spans="1:160" x14ac:dyDescent="0.3">
      <c r="A4643" t="str">
        <f>VLOOKUP(B4643,Table2[],3,FALSE)</f>
        <v>Digital</v>
      </c>
      <c r="B4643" t="str">
        <f>IF(OR(ISNUMBER(FIND("QVC",Z4643)),ISNUMBER(FIND("QVC",AL4643))),"QVC",IF(OR(ISNUMBER(FIND("NCO",H4643)),ISNUMBER(FIND("NCO",Y4643))), "NCO", IF(AL4643="consumer","PMD.com",VLOOKUP(LEFT(H4643,2),Tables!$E$1:$F$11,2,FALSE))))</f>
        <v>PMD.com</v>
      </c>
      <c r="C4643">
        <f t="shared" si="219"/>
        <v>51090061</v>
      </c>
      <c r="D4643">
        <f t="shared" si="220"/>
        <v>1</v>
      </c>
      <c r="E4643" t="str">
        <f t="shared" ca="1" si="218"/>
        <v>shifted orders shipped</v>
      </c>
      <c r="F4643" t="s">
        <v>3539</v>
      </c>
      <c r="G4643" t="s">
        <v>335</v>
      </c>
      <c r="H4643" t="s">
        <v>2345</v>
      </c>
      <c r="I4643" s="6">
        <v>44007.584085648145</v>
      </c>
      <c r="J4643" t="s">
        <v>16</v>
      </c>
      <c r="K4643" s="6">
        <v>44013.74796296296</v>
      </c>
      <c r="M4643" t="s">
        <v>10323</v>
      </c>
      <c r="N4643" t="s">
        <v>10324</v>
      </c>
      <c r="Q4643" t="s">
        <v>1792</v>
      </c>
      <c r="R4643" t="s">
        <v>376</v>
      </c>
      <c r="S4643">
        <v>75081</v>
      </c>
      <c r="T4643" t="s">
        <v>338</v>
      </c>
      <c r="U4643" t="s">
        <v>530</v>
      </c>
      <c r="W4643" t="s">
        <v>10325</v>
      </c>
      <c r="Z4643" t="s">
        <v>10323</v>
      </c>
      <c r="AA4643" t="s">
        <v>10324</v>
      </c>
      <c r="AD4643" t="s">
        <v>1792</v>
      </c>
      <c r="AE4643" t="s">
        <v>376</v>
      </c>
      <c r="AF4643">
        <v>75081</v>
      </c>
      <c r="AG4643" t="s">
        <v>338</v>
      </c>
      <c r="AH4643" t="s">
        <v>530</v>
      </c>
      <c r="AJ4643" t="s">
        <v>10325</v>
      </c>
      <c r="AL4643" t="s">
        <v>339</v>
      </c>
      <c r="AM4643">
        <v>1</v>
      </c>
      <c r="AN4643">
        <v>1</v>
      </c>
      <c r="AO4643">
        <v>8078</v>
      </c>
      <c r="AQ4643">
        <v>124010</v>
      </c>
      <c r="AR4643">
        <v>51090061</v>
      </c>
      <c r="AS4643" t="s">
        <v>1013</v>
      </c>
      <c r="AT4643" t="s">
        <v>122</v>
      </c>
      <c r="AW4643" t="s">
        <v>340</v>
      </c>
      <c r="AX4643" t="s">
        <v>340</v>
      </c>
      <c r="AY4643" t="s">
        <v>357</v>
      </c>
      <c r="AZ4643" t="s">
        <v>363</v>
      </c>
      <c r="BY4643" t="s">
        <v>342</v>
      </c>
      <c r="EQ4643">
        <v>251819</v>
      </c>
      <c r="ER4643" t="s">
        <v>2346</v>
      </c>
      <c r="EV4643">
        <v>17277842</v>
      </c>
      <c r="EW4643">
        <v>928</v>
      </c>
      <c r="EX4643">
        <v>215474</v>
      </c>
      <c r="EY4643" t="s">
        <v>10326</v>
      </c>
      <c r="EZ4643">
        <v>1</v>
      </c>
      <c r="FC4643">
        <v>51090061</v>
      </c>
      <c r="FD4643" t="s">
        <v>122</v>
      </c>
    </row>
    <row r="4644" spans="1:160" x14ac:dyDescent="0.3">
      <c r="A4644" t="str">
        <f>VLOOKUP(B4644,Table2[],3,FALSE)</f>
        <v>Digital</v>
      </c>
      <c r="B4644" t="str">
        <f>IF(OR(ISNUMBER(FIND("QVC",Z4644)),ISNUMBER(FIND("QVC",AL4644))),"QVC",IF(OR(ISNUMBER(FIND("NCO",H4644)),ISNUMBER(FIND("NCO",Y4644))), "NCO", IF(AL4644="consumer","PMD.com",VLOOKUP(LEFT(H4644,2),Tables!$E$1:$F$11,2,FALSE))))</f>
        <v>PMD.com</v>
      </c>
      <c r="C4644">
        <f t="shared" si="219"/>
        <v>52430001</v>
      </c>
      <c r="D4644">
        <f t="shared" si="220"/>
        <v>1</v>
      </c>
      <c r="E4644" t="str">
        <f t="shared" ca="1" si="218"/>
        <v>MTD orders shipped</v>
      </c>
      <c r="F4644" t="s">
        <v>3539</v>
      </c>
      <c r="G4644" t="s">
        <v>335</v>
      </c>
      <c r="H4644" t="s">
        <v>10327</v>
      </c>
      <c r="I4644" s="6">
        <v>44013.527337962965</v>
      </c>
      <c r="J4644" t="s">
        <v>16</v>
      </c>
      <c r="K4644" s="6">
        <v>44013.74796296296</v>
      </c>
      <c r="M4644" t="s">
        <v>10328</v>
      </c>
      <c r="N4644" t="s">
        <v>10329</v>
      </c>
      <c r="Q4644" t="s">
        <v>1501</v>
      </c>
      <c r="R4644" t="s">
        <v>365</v>
      </c>
      <c r="S4644" t="s">
        <v>10330</v>
      </c>
      <c r="T4644" t="s">
        <v>338</v>
      </c>
      <c r="U4644" t="s">
        <v>530</v>
      </c>
      <c r="W4644" t="s">
        <v>10331</v>
      </c>
      <c r="Z4644" t="s">
        <v>10328</v>
      </c>
      <c r="AA4644" t="s">
        <v>10329</v>
      </c>
      <c r="AD4644" t="s">
        <v>1501</v>
      </c>
      <c r="AE4644" t="s">
        <v>365</v>
      </c>
      <c r="AF4644" t="s">
        <v>10330</v>
      </c>
      <c r="AG4644" t="s">
        <v>338</v>
      </c>
      <c r="AH4644" t="s">
        <v>530</v>
      </c>
      <c r="AJ4644" t="s">
        <v>10331</v>
      </c>
      <c r="AL4644" t="s">
        <v>339</v>
      </c>
      <c r="AM4644">
        <v>1</v>
      </c>
      <c r="AN4644">
        <v>1</v>
      </c>
      <c r="AO4644">
        <v>12063</v>
      </c>
      <c r="AQ4644">
        <v>127155</v>
      </c>
      <c r="AR4644">
        <v>52430001</v>
      </c>
      <c r="AS4644" t="s">
        <v>927</v>
      </c>
      <c r="AT4644" t="s">
        <v>75</v>
      </c>
      <c r="AW4644" t="s">
        <v>340</v>
      </c>
      <c r="AX4644" t="s">
        <v>340</v>
      </c>
      <c r="AY4644" t="s">
        <v>357</v>
      </c>
      <c r="AZ4644" t="s">
        <v>363</v>
      </c>
      <c r="BY4644" t="s">
        <v>342</v>
      </c>
      <c r="EQ4644">
        <v>249990</v>
      </c>
      <c r="ER4644" t="s">
        <v>10332</v>
      </c>
      <c r="EV4644">
        <v>17289202</v>
      </c>
      <c r="EW4644">
        <v>928</v>
      </c>
      <c r="EX4644">
        <v>221352</v>
      </c>
      <c r="EY4644" t="s">
        <v>10333</v>
      </c>
      <c r="EZ4644">
        <v>1</v>
      </c>
      <c r="FC4644">
        <v>95384</v>
      </c>
      <c r="FD4644" t="s">
        <v>3530</v>
      </c>
    </row>
    <row r="4645" spans="1:160" x14ac:dyDescent="0.3">
      <c r="A4645" t="str">
        <f>VLOOKUP(B4645,Table2[],3,FALSE)</f>
        <v>Digital</v>
      </c>
      <c r="B4645" t="str">
        <f>IF(OR(ISNUMBER(FIND("QVC",Z4645)),ISNUMBER(FIND("QVC",AL4645))),"QVC",IF(OR(ISNUMBER(FIND("NCO",H4645)),ISNUMBER(FIND("NCO",Y4645))), "NCO", IF(AL4645="consumer","PMD.com",VLOOKUP(LEFT(H4645,2),Tables!$E$1:$F$11,2,FALSE))))</f>
        <v>PMD.com</v>
      </c>
      <c r="C4645">
        <f t="shared" si="219"/>
        <v>53450011</v>
      </c>
      <c r="D4645">
        <f t="shared" si="220"/>
        <v>1</v>
      </c>
      <c r="E4645" t="str">
        <f t="shared" ca="1" si="218"/>
        <v>MTD orders shipped</v>
      </c>
      <c r="F4645" t="s">
        <v>3539</v>
      </c>
      <c r="G4645" t="s">
        <v>335</v>
      </c>
      <c r="H4645" t="s">
        <v>10327</v>
      </c>
      <c r="I4645" s="6">
        <v>44013.527337962965</v>
      </c>
      <c r="J4645" t="s">
        <v>16</v>
      </c>
      <c r="K4645" s="6">
        <v>44013.74796296296</v>
      </c>
      <c r="M4645" t="s">
        <v>10328</v>
      </c>
      <c r="N4645" t="s">
        <v>10329</v>
      </c>
      <c r="Q4645" t="s">
        <v>1501</v>
      </c>
      <c r="R4645" t="s">
        <v>365</v>
      </c>
      <c r="S4645" t="s">
        <v>10330</v>
      </c>
      <c r="T4645" t="s">
        <v>338</v>
      </c>
      <c r="U4645" t="s">
        <v>530</v>
      </c>
      <c r="W4645" t="s">
        <v>10331</v>
      </c>
      <c r="Z4645" t="s">
        <v>10328</v>
      </c>
      <c r="AA4645" t="s">
        <v>10329</v>
      </c>
      <c r="AD4645" t="s">
        <v>1501</v>
      </c>
      <c r="AE4645" t="s">
        <v>365</v>
      </c>
      <c r="AF4645" t="s">
        <v>10330</v>
      </c>
      <c r="AG4645" t="s">
        <v>338</v>
      </c>
      <c r="AH4645" t="s">
        <v>530</v>
      </c>
      <c r="AJ4645" t="s">
        <v>10331</v>
      </c>
      <c r="AL4645" t="s">
        <v>339</v>
      </c>
      <c r="AM4645">
        <v>1</v>
      </c>
      <c r="AN4645">
        <v>1</v>
      </c>
      <c r="AO4645">
        <v>15200</v>
      </c>
      <c r="AQ4645">
        <v>124724</v>
      </c>
      <c r="AR4645">
        <v>53450011</v>
      </c>
      <c r="AS4645" t="s">
        <v>2807</v>
      </c>
      <c r="AT4645" t="s">
        <v>96</v>
      </c>
      <c r="AW4645" t="s">
        <v>340</v>
      </c>
      <c r="AX4645" t="s">
        <v>340</v>
      </c>
      <c r="AY4645" t="s">
        <v>345</v>
      </c>
      <c r="AZ4645">
        <v>0</v>
      </c>
      <c r="BY4645" t="s">
        <v>342</v>
      </c>
      <c r="EQ4645">
        <v>253372</v>
      </c>
      <c r="ER4645" t="s">
        <v>10332</v>
      </c>
      <c r="EV4645">
        <v>17289202</v>
      </c>
      <c r="EW4645">
        <v>928</v>
      </c>
      <c r="EX4645">
        <v>221352</v>
      </c>
      <c r="EY4645" t="s">
        <v>10333</v>
      </c>
      <c r="EZ4645">
        <v>1</v>
      </c>
      <c r="FC4645">
        <v>53450011</v>
      </c>
      <c r="FD4645" t="s">
        <v>96</v>
      </c>
    </row>
    <row r="4646" spans="1:160" x14ac:dyDescent="0.3">
      <c r="A4646" t="str">
        <f>VLOOKUP(B4646,Table2[],3,FALSE)</f>
        <v>Digital</v>
      </c>
      <c r="B4646" t="str">
        <f>IF(OR(ISNUMBER(FIND("QVC",Z4646)),ISNUMBER(FIND("QVC",AL4646))),"QVC",IF(OR(ISNUMBER(FIND("NCO",H4646)),ISNUMBER(FIND("NCO",Y4646))), "NCO", IF(AL4646="consumer","PMD.com",VLOOKUP(LEFT(H4646,2),Tables!$E$1:$F$11,2,FALSE))))</f>
        <v>PMD.com</v>
      </c>
      <c r="C4646">
        <f t="shared" si="219"/>
        <v>52430001</v>
      </c>
      <c r="D4646">
        <f t="shared" si="220"/>
        <v>1</v>
      </c>
      <c r="E4646" t="str">
        <f t="shared" ca="1" si="218"/>
        <v>shifted orders shipped</v>
      </c>
      <c r="F4646" t="s">
        <v>3539</v>
      </c>
      <c r="G4646" t="s">
        <v>335</v>
      </c>
      <c r="H4646" t="s">
        <v>2345</v>
      </c>
      <c r="I4646" s="6">
        <v>44007.584085648145</v>
      </c>
      <c r="J4646" t="s">
        <v>16</v>
      </c>
      <c r="K4646" s="6">
        <v>44013.74796296296</v>
      </c>
      <c r="M4646" t="s">
        <v>10323</v>
      </c>
      <c r="N4646" t="s">
        <v>10324</v>
      </c>
      <c r="Q4646" t="s">
        <v>1792</v>
      </c>
      <c r="R4646" t="s">
        <v>376</v>
      </c>
      <c r="S4646">
        <v>75081</v>
      </c>
      <c r="T4646" t="s">
        <v>338</v>
      </c>
      <c r="U4646" t="s">
        <v>530</v>
      </c>
      <c r="W4646" t="s">
        <v>10325</v>
      </c>
      <c r="Z4646" t="s">
        <v>10323</v>
      </c>
      <c r="AA4646" t="s">
        <v>10324</v>
      </c>
      <c r="AD4646" t="s">
        <v>1792</v>
      </c>
      <c r="AE4646" t="s">
        <v>376</v>
      </c>
      <c r="AF4646">
        <v>75081</v>
      </c>
      <c r="AG4646" t="s">
        <v>338</v>
      </c>
      <c r="AH4646" t="s">
        <v>530</v>
      </c>
      <c r="AJ4646" t="s">
        <v>10325</v>
      </c>
      <c r="AL4646" t="s">
        <v>339</v>
      </c>
      <c r="AM4646">
        <v>1</v>
      </c>
      <c r="AN4646">
        <v>1</v>
      </c>
      <c r="AO4646">
        <v>12063</v>
      </c>
      <c r="AQ4646">
        <v>127155</v>
      </c>
      <c r="AR4646">
        <v>52430001</v>
      </c>
      <c r="AS4646" t="s">
        <v>927</v>
      </c>
      <c r="AT4646" t="s">
        <v>75</v>
      </c>
      <c r="AW4646" t="s">
        <v>340</v>
      </c>
      <c r="AX4646" t="s">
        <v>340</v>
      </c>
      <c r="AY4646" t="s">
        <v>357</v>
      </c>
      <c r="AZ4646" t="s">
        <v>363</v>
      </c>
      <c r="BY4646" t="s">
        <v>342</v>
      </c>
      <c r="EQ4646">
        <v>249990</v>
      </c>
      <c r="ER4646" t="s">
        <v>2346</v>
      </c>
      <c r="EV4646">
        <v>17277842</v>
      </c>
      <c r="EW4646">
        <v>928</v>
      </c>
      <c r="EX4646">
        <v>215474</v>
      </c>
      <c r="EY4646" t="s">
        <v>10326</v>
      </c>
      <c r="EZ4646">
        <v>1</v>
      </c>
      <c r="FC4646">
        <v>52430001</v>
      </c>
      <c r="FD4646" t="s">
        <v>75</v>
      </c>
    </row>
    <row r="4647" spans="1:160" x14ac:dyDescent="0.3">
      <c r="A4647" t="str">
        <f>VLOOKUP(B4647,Table2[],3,FALSE)</f>
        <v>Digital</v>
      </c>
      <c r="B4647" t="str">
        <f>IF(OR(ISNUMBER(FIND("QVC",Z4647)),ISNUMBER(FIND("QVC",AL4647))),"QVC",IF(OR(ISNUMBER(FIND("NCO",H4647)),ISNUMBER(FIND("NCO",Y4647))), "NCO", IF(AL4647="consumer","PMD.com",VLOOKUP(LEFT(H4647,2),Tables!$E$1:$F$11,2,FALSE))))</f>
        <v>PMD.com</v>
      </c>
      <c r="C4647">
        <f t="shared" si="219"/>
        <v>53920001</v>
      </c>
      <c r="D4647">
        <f t="shared" si="220"/>
        <v>1</v>
      </c>
      <c r="E4647" t="str">
        <f t="shared" ca="1" si="218"/>
        <v>MTD orders shipped</v>
      </c>
      <c r="F4647" t="s">
        <v>3539</v>
      </c>
      <c r="G4647" t="s">
        <v>335</v>
      </c>
      <c r="H4647" t="s">
        <v>10327</v>
      </c>
      <c r="I4647" s="6">
        <v>44013.527337962965</v>
      </c>
      <c r="J4647" t="s">
        <v>16</v>
      </c>
      <c r="K4647" s="6">
        <v>44013.74796296296</v>
      </c>
      <c r="M4647" t="s">
        <v>10328</v>
      </c>
      <c r="N4647" t="s">
        <v>10329</v>
      </c>
      <c r="Q4647" t="s">
        <v>1501</v>
      </c>
      <c r="R4647" t="s">
        <v>365</v>
      </c>
      <c r="S4647" t="s">
        <v>10330</v>
      </c>
      <c r="T4647" t="s">
        <v>338</v>
      </c>
      <c r="U4647" t="s">
        <v>530</v>
      </c>
      <c r="W4647" t="s">
        <v>10331</v>
      </c>
      <c r="Z4647" t="s">
        <v>10328</v>
      </c>
      <c r="AA4647" t="s">
        <v>10329</v>
      </c>
      <c r="AD4647" t="s">
        <v>1501</v>
      </c>
      <c r="AE4647" t="s">
        <v>365</v>
      </c>
      <c r="AF4647" t="s">
        <v>10330</v>
      </c>
      <c r="AG4647" t="s">
        <v>338</v>
      </c>
      <c r="AH4647" t="s">
        <v>530</v>
      </c>
      <c r="AJ4647" t="s">
        <v>10331</v>
      </c>
      <c r="AL4647" t="s">
        <v>339</v>
      </c>
      <c r="AM4647">
        <v>1</v>
      </c>
      <c r="AN4647">
        <v>1</v>
      </c>
      <c r="AO4647">
        <v>14899</v>
      </c>
      <c r="AQ4647">
        <v>124468</v>
      </c>
      <c r="AR4647">
        <v>53920001</v>
      </c>
      <c r="AS4647" t="s">
        <v>42</v>
      </c>
      <c r="AT4647" t="s">
        <v>40</v>
      </c>
      <c r="AW4647" t="s">
        <v>343</v>
      </c>
      <c r="BY4647" t="s">
        <v>342</v>
      </c>
      <c r="EQ4647">
        <v>247476</v>
      </c>
      <c r="ER4647" t="s">
        <v>10332</v>
      </c>
      <c r="EV4647">
        <v>17289202</v>
      </c>
      <c r="EW4647">
        <v>928</v>
      </c>
      <c r="EX4647">
        <v>221352</v>
      </c>
      <c r="EY4647" t="s">
        <v>10333</v>
      </c>
      <c r="EZ4647">
        <v>1</v>
      </c>
      <c r="FC4647">
        <v>95384</v>
      </c>
      <c r="FD4647" t="s">
        <v>3530</v>
      </c>
    </row>
    <row r="4648" spans="1:160" x14ac:dyDescent="0.3">
      <c r="A4648" t="str">
        <f>VLOOKUP(B4648,Table2[],3,FALSE)</f>
        <v>Digital</v>
      </c>
      <c r="B4648" t="str">
        <f>IF(OR(ISNUMBER(FIND("QVC",Z4648)),ISNUMBER(FIND("QVC",AL4648))),"QVC",IF(OR(ISNUMBER(FIND("NCO",H4648)),ISNUMBER(FIND("NCO",Y4648))), "NCO", IF(AL4648="consumer","PMD.com",VLOOKUP(LEFT(H4648,2),Tables!$E$1:$F$11,2,FALSE))))</f>
        <v>PMD.com</v>
      </c>
      <c r="C4648">
        <f t="shared" si="219"/>
        <v>5208</v>
      </c>
      <c r="D4648">
        <f t="shared" si="220"/>
        <v>1</v>
      </c>
      <c r="E4648" t="str">
        <f t="shared" ca="1" si="218"/>
        <v>MTD orders shipped</v>
      </c>
      <c r="F4648" t="s">
        <v>3539</v>
      </c>
      <c r="G4648" t="s">
        <v>335</v>
      </c>
      <c r="H4648" t="s">
        <v>10334</v>
      </c>
      <c r="I4648" s="6">
        <v>44013.532696759263</v>
      </c>
      <c r="J4648" t="s">
        <v>16</v>
      </c>
      <c r="K4648" s="6">
        <v>44013.748148148145</v>
      </c>
      <c r="M4648" t="s">
        <v>10335</v>
      </c>
      <c r="N4648" t="s">
        <v>10336</v>
      </c>
      <c r="O4648" t="s">
        <v>3434</v>
      </c>
      <c r="Q4648" t="s">
        <v>443</v>
      </c>
      <c r="R4648" t="s">
        <v>337</v>
      </c>
      <c r="S4648">
        <v>97216</v>
      </c>
      <c r="T4648" t="s">
        <v>338</v>
      </c>
      <c r="U4648" t="s">
        <v>530</v>
      </c>
      <c r="W4648" t="s">
        <v>10337</v>
      </c>
      <c r="Z4648" t="s">
        <v>10335</v>
      </c>
      <c r="AA4648" t="s">
        <v>10336</v>
      </c>
      <c r="AB4648" t="s">
        <v>3434</v>
      </c>
      <c r="AD4648" t="s">
        <v>443</v>
      </c>
      <c r="AE4648" t="s">
        <v>337</v>
      </c>
      <c r="AF4648">
        <v>97216</v>
      </c>
      <c r="AG4648" t="s">
        <v>338</v>
      </c>
      <c r="AH4648" t="s">
        <v>530</v>
      </c>
      <c r="AJ4648" t="s">
        <v>10337</v>
      </c>
      <c r="AL4648" t="s">
        <v>339</v>
      </c>
      <c r="AM4648">
        <v>1</v>
      </c>
      <c r="AN4648">
        <v>1</v>
      </c>
      <c r="AO4648">
        <v>1406</v>
      </c>
      <c r="AQ4648">
        <v>124008</v>
      </c>
      <c r="AR4648">
        <v>5208</v>
      </c>
      <c r="AS4648" t="s">
        <v>51</v>
      </c>
      <c r="AT4648" t="s">
        <v>52</v>
      </c>
      <c r="AW4648" t="s">
        <v>340</v>
      </c>
      <c r="AX4648" t="s">
        <v>340</v>
      </c>
      <c r="AY4648" t="s">
        <v>419</v>
      </c>
      <c r="AZ4648" t="s">
        <v>420</v>
      </c>
      <c r="BY4648" t="s">
        <v>342</v>
      </c>
      <c r="EQ4648">
        <v>249094</v>
      </c>
      <c r="ER4648" t="s">
        <v>10338</v>
      </c>
      <c r="EV4648">
        <v>17289205</v>
      </c>
      <c r="EW4648">
        <v>928</v>
      </c>
      <c r="EX4648">
        <v>221355</v>
      </c>
      <c r="EY4648" t="s">
        <v>10339</v>
      </c>
      <c r="EZ4648">
        <v>1</v>
      </c>
      <c r="FC4648">
        <v>5208</v>
      </c>
      <c r="FD4648" t="s">
        <v>52</v>
      </c>
    </row>
    <row r="4649" spans="1:160" x14ac:dyDescent="0.3">
      <c r="A4649" t="str">
        <f>VLOOKUP(B4649,Table2[],3,FALSE)</f>
        <v>Digital</v>
      </c>
      <c r="B4649" t="str">
        <f>IF(OR(ISNUMBER(FIND("QVC",Z4649)),ISNUMBER(FIND("QVC",AL4649))),"QVC",IF(OR(ISNUMBER(FIND("NCO",H4649)),ISNUMBER(FIND("NCO",Y4649))), "NCO", IF(AL4649="consumer","PMD.com",VLOOKUP(LEFT(H4649,2),Tables!$E$1:$F$11,2,FALSE))))</f>
        <v>PMD.com</v>
      </c>
      <c r="C4649">
        <f t="shared" si="219"/>
        <v>52430001</v>
      </c>
      <c r="D4649">
        <f t="shared" si="220"/>
        <v>1</v>
      </c>
      <c r="E4649" t="str">
        <f t="shared" ca="1" si="218"/>
        <v>shifted orders shipped</v>
      </c>
      <c r="F4649" t="s">
        <v>3539</v>
      </c>
      <c r="G4649" t="s">
        <v>335</v>
      </c>
      <c r="H4649" t="s">
        <v>2347</v>
      </c>
      <c r="I4649" s="6">
        <v>44007.583877314813</v>
      </c>
      <c r="J4649" t="s">
        <v>16</v>
      </c>
      <c r="K4649" s="6">
        <v>44013.749548611115</v>
      </c>
      <c r="M4649" t="s">
        <v>10340</v>
      </c>
      <c r="N4649" t="s">
        <v>10341</v>
      </c>
      <c r="Q4649" t="s">
        <v>507</v>
      </c>
      <c r="R4649" t="s">
        <v>365</v>
      </c>
      <c r="S4649">
        <v>92807</v>
      </c>
      <c r="T4649" t="s">
        <v>338</v>
      </c>
      <c r="U4649" t="s">
        <v>530</v>
      </c>
      <c r="W4649" t="s">
        <v>10342</v>
      </c>
      <c r="Z4649" t="s">
        <v>10340</v>
      </c>
      <c r="AA4649" t="s">
        <v>10341</v>
      </c>
      <c r="AD4649" t="s">
        <v>507</v>
      </c>
      <c r="AE4649" t="s">
        <v>365</v>
      </c>
      <c r="AF4649">
        <v>92807</v>
      </c>
      <c r="AG4649" t="s">
        <v>338</v>
      </c>
      <c r="AH4649" t="s">
        <v>530</v>
      </c>
      <c r="AJ4649" t="s">
        <v>10342</v>
      </c>
      <c r="AL4649" t="s">
        <v>339</v>
      </c>
      <c r="AM4649">
        <v>1</v>
      </c>
      <c r="AN4649">
        <v>1</v>
      </c>
      <c r="AO4649">
        <v>12063</v>
      </c>
      <c r="AQ4649">
        <v>127155</v>
      </c>
      <c r="AR4649">
        <v>52430001</v>
      </c>
      <c r="AS4649" t="s">
        <v>927</v>
      </c>
      <c r="AT4649" t="s">
        <v>75</v>
      </c>
      <c r="AW4649" t="s">
        <v>340</v>
      </c>
      <c r="AX4649" t="s">
        <v>340</v>
      </c>
      <c r="AY4649" t="s">
        <v>357</v>
      </c>
      <c r="AZ4649" t="s">
        <v>363</v>
      </c>
      <c r="BY4649" t="s">
        <v>342</v>
      </c>
      <c r="EQ4649">
        <v>249990</v>
      </c>
      <c r="ER4649" t="s">
        <v>2348</v>
      </c>
      <c r="EV4649">
        <v>17277847</v>
      </c>
      <c r="EW4649">
        <v>928</v>
      </c>
      <c r="EX4649">
        <v>215479</v>
      </c>
      <c r="EY4649" t="s">
        <v>10343</v>
      </c>
      <c r="EZ4649">
        <v>1</v>
      </c>
      <c r="FC4649">
        <v>95292</v>
      </c>
      <c r="FD4649" t="s">
        <v>511</v>
      </c>
    </row>
    <row r="4650" spans="1:160" x14ac:dyDescent="0.3">
      <c r="A4650" t="str">
        <f>VLOOKUP(B4650,Table2[],3,FALSE)</f>
        <v>Digital</v>
      </c>
      <c r="B4650" t="str">
        <f>IF(OR(ISNUMBER(FIND("QVC",Z4650)),ISNUMBER(FIND("QVC",AL4650))),"QVC",IF(OR(ISNUMBER(FIND("NCO",H4650)),ISNUMBER(FIND("NCO",Y4650))), "NCO", IF(AL4650="consumer","PMD.com",VLOOKUP(LEFT(H4650,2),Tables!$E$1:$F$11,2,FALSE))))</f>
        <v>PMD.com</v>
      </c>
      <c r="C4650">
        <f t="shared" si="219"/>
        <v>51090001</v>
      </c>
      <c r="D4650">
        <f t="shared" si="220"/>
        <v>1</v>
      </c>
      <c r="E4650" t="str">
        <f t="shared" ca="1" si="218"/>
        <v>shifted orders shipped</v>
      </c>
      <c r="F4650" t="s">
        <v>3539</v>
      </c>
      <c r="G4650" t="s">
        <v>335</v>
      </c>
      <c r="H4650" t="s">
        <v>2347</v>
      </c>
      <c r="I4650" s="6">
        <v>44007.583877314813</v>
      </c>
      <c r="J4650" t="s">
        <v>16</v>
      </c>
      <c r="K4650" s="6">
        <v>44013.749548611115</v>
      </c>
      <c r="M4650" t="s">
        <v>10340</v>
      </c>
      <c r="N4650" t="s">
        <v>10341</v>
      </c>
      <c r="Q4650" t="s">
        <v>507</v>
      </c>
      <c r="R4650" t="s">
        <v>365</v>
      </c>
      <c r="S4650">
        <v>92807</v>
      </c>
      <c r="T4650" t="s">
        <v>338</v>
      </c>
      <c r="U4650" t="s">
        <v>530</v>
      </c>
      <c r="W4650" t="s">
        <v>10342</v>
      </c>
      <c r="Z4650" t="s">
        <v>10340</v>
      </c>
      <c r="AA4650" t="s">
        <v>10341</v>
      </c>
      <c r="AD4650" t="s">
        <v>507</v>
      </c>
      <c r="AE4650" t="s">
        <v>365</v>
      </c>
      <c r="AF4650">
        <v>92807</v>
      </c>
      <c r="AG4650" t="s">
        <v>338</v>
      </c>
      <c r="AH4650" t="s">
        <v>530</v>
      </c>
      <c r="AJ4650" t="s">
        <v>10342</v>
      </c>
      <c r="AL4650" t="s">
        <v>339</v>
      </c>
      <c r="AM4650">
        <v>1</v>
      </c>
      <c r="AN4650">
        <v>1</v>
      </c>
      <c r="AO4650">
        <v>4885</v>
      </c>
      <c r="AQ4650">
        <v>124202</v>
      </c>
      <c r="AR4650">
        <v>51090001</v>
      </c>
      <c r="AS4650" t="s">
        <v>1986</v>
      </c>
      <c r="AT4650" t="s">
        <v>60</v>
      </c>
      <c r="AW4650" t="s">
        <v>340</v>
      </c>
      <c r="AX4650" t="s">
        <v>340</v>
      </c>
      <c r="AY4650" t="s">
        <v>357</v>
      </c>
      <c r="AZ4650" t="s">
        <v>361</v>
      </c>
      <c r="BY4650" t="s">
        <v>342</v>
      </c>
      <c r="EQ4650">
        <v>250831</v>
      </c>
      <c r="ER4650" t="s">
        <v>2348</v>
      </c>
      <c r="EV4650">
        <v>17277847</v>
      </c>
      <c r="EW4650">
        <v>928</v>
      </c>
      <c r="EX4650">
        <v>215479</v>
      </c>
      <c r="EY4650" t="s">
        <v>10343</v>
      </c>
      <c r="EZ4650">
        <v>1</v>
      </c>
      <c r="FC4650">
        <v>95292</v>
      </c>
      <c r="FD4650" t="s">
        <v>511</v>
      </c>
    </row>
    <row r="4651" spans="1:160" x14ac:dyDescent="0.3">
      <c r="A4651" t="str">
        <f>VLOOKUP(B4651,Table2[],3,FALSE)</f>
        <v>Digital</v>
      </c>
      <c r="B4651" t="str">
        <f>IF(OR(ISNUMBER(FIND("QVC",Z4651)),ISNUMBER(FIND("QVC",AL4651))),"QVC",IF(OR(ISNUMBER(FIND("NCO",H4651)),ISNUMBER(FIND("NCO",Y4651))), "NCO", IF(AL4651="consumer","PMD.com",VLOOKUP(LEFT(H4651,2),Tables!$E$1:$F$11,2,FALSE))))</f>
        <v>PMD.com</v>
      </c>
      <c r="C4651">
        <f t="shared" si="219"/>
        <v>5341</v>
      </c>
      <c r="D4651">
        <f t="shared" si="220"/>
        <v>1</v>
      </c>
      <c r="E4651" t="str">
        <f t="shared" ca="1" si="218"/>
        <v>shifted orders shipped</v>
      </c>
      <c r="F4651" t="s">
        <v>3539</v>
      </c>
      <c r="G4651" t="s">
        <v>335</v>
      </c>
      <c r="H4651" t="s">
        <v>2347</v>
      </c>
      <c r="I4651" s="6">
        <v>44007.583877314813</v>
      </c>
      <c r="J4651" t="s">
        <v>16</v>
      </c>
      <c r="K4651" s="6">
        <v>44013.749548611115</v>
      </c>
      <c r="M4651" t="s">
        <v>10340</v>
      </c>
      <c r="N4651" t="s">
        <v>10341</v>
      </c>
      <c r="Q4651" t="s">
        <v>507</v>
      </c>
      <c r="R4651" t="s">
        <v>365</v>
      </c>
      <c r="S4651">
        <v>92807</v>
      </c>
      <c r="T4651" t="s">
        <v>338</v>
      </c>
      <c r="U4651" t="s">
        <v>530</v>
      </c>
      <c r="W4651" t="s">
        <v>10342</v>
      </c>
      <c r="Z4651" t="s">
        <v>10340</v>
      </c>
      <c r="AA4651" t="s">
        <v>10341</v>
      </c>
      <c r="AD4651" t="s">
        <v>507</v>
      </c>
      <c r="AE4651" t="s">
        <v>365</v>
      </c>
      <c r="AF4651">
        <v>92807</v>
      </c>
      <c r="AG4651" t="s">
        <v>338</v>
      </c>
      <c r="AH4651" t="s">
        <v>530</v>
      </c>
      <c r="AJ4651" t="s">
        <v>10342</v>
      </c>
      <c r="AL4651" t="s">
        <v>339</v>
      </c>
      <c r="AM4651">
        <v>1</v>
      </c>
      <c r="AN4651">
        <v>1</v>
      </c>
      <c r="AO4651">
        <v>15156</v>
      </c>
      <c r="AQ4651">
        <v>124187</v>
      </c>
      <c r="AR4651">
        <v>5341</v>
      </c>
      <c r="AS4651" t="s">
        <v>831</v>
      </c>
      <c r="AT4651" t="s">
        <v>82</v>
      </c>
      <c r="AW4651" t="s">
        <v>340</v>
      </c>
      <c r="AX4651" t="s">
        <v>340</v>
      </c>
      <c r="AY4651" t="s">
        <v>345</v>
      </c>
      <c r="AZ4651" t="s">
        <v>346</v>
      </c>
      <c r="BY4651" t="s">
        <v>342</v>
      </c>
      <c r="EQ4651">
        <v>244247</v>
      </c>
      <c r="ER4651" t="s">
        <v>2348</v>
      </c>
      <c r="EV4651">
        <v>17277847</v>
      </c>
      <c r="EW4651">
        <v>928</v>
      </c>
      <c r="EX4651">
        <v>215479</v>
      </c>
      <c r="EY4651" t="s">
        <v>10343</v>
      </c>
      <c r="EZ4651">
        <v>1</v>
      </c>
      <c r="FC4651">
        <v>95292</v>
      </c>
      <c r="FD4651" t="s">
        <v>511</v>
      </c>
    </row>
    <row r="4652" spans="1:160" x14ac:dyDescent="0.3">
      <c r="A4652" t="str">
        <f>VLOOKUP(B4652,Table2[],3,FALSE)</f>
        <v>Digital</v>
      </c>
      <c r="B4652" t="str">
        <f>IF(OR(ISNUMBER(FIND("QVC",Z4652)),ISNUMBER(FIND("QVC",AL4652))),"QVC",IF(OR(ISNUMBER(FIND("NCO",H4652)),ISNUMBER(FIND("NCO",Y4652))), "NCO", IF(AL4652="consumer","PMD.com",VLOOKUP(LEFT(H4652,2),Tables!$E$1:$F$11,2,FALSE))))</f>
        <v>PMD.com</v>
      </c>
      <c r="C4652">
        <f t="shared" si="219"/>
        <v>5341</v>
      </c>
      <c r="D4652">
        <f t="shared" si="220"/>
        <v>1</v>
      </c>
      <c r="E4652" t="str">
        <f t="shared" ca="1" si="218"/>
        <v>shifted orders shipped</v>
      </c>
      <c r="F4652" t="s">
        <v>3539</v>
      </c>
      <c r="G4652" t="s">
        <v>335</v>
      </c>
      <c r="H4652" t="s">
        <v>10407</v>
      </c>
      <c r="I4652" s="6">
        <v>44012.374976851854</v>
      </c>
      <c r="J4652" t="s">
        <v>16</v>
      </c>
      <c r="K4652" s="6">
        <v>44013.75</v>
      </c>
      <c r="M4652" t="s">
        <v>10408</v>
      </c>
      <c r="N4652" t="s">
        <v>10409</v>
      </c>
      <c r="Q4652" t="s">
        <v>10410</v>
      </c>
      <c r="R4652" t="s">
        <v>538</v>
      </c>
      <c r="S4652" t="s">
        <v>10411</v>
      </c>
      <c r="T4652" t="s">
        <v>365</v>
      </c>
      <c r="U4652" t="s">
        <v>530</v>
      </c>
      <c r="W4652" t="s">
        <v>10412</v>
      </c>
      <c r="Z4652" t="s">
        <v>10408</v>
      </c>
      <c r="AA4652" t="s">
        <v>10409</v>
      </c>
      <c r="AD4652" t="s">
        <v>10410</v>
      </c>
      <c r="AE4652" t="s">
        <v>538</v>
      </c>
      <c r="AF4652" t="s">
        <v>10411</v>
      </c>
      <c r="AG4652" t="s">
        <v>365</v>
      </c>
      <c r="AH4652" t="s">
        <v>530</v>
      </c>
      <c r="AJ4652" t="s">
        <v>10412</v>
      </c>
      <c r="AL4652" t="s">
        <v>339</v>
      </c>
      <c r="AM4652">
        <v>1</v>
      </c>
      <c r="AN4652">
        <v>1</v>
      </c>
      <c r="AO4652">
        <v>15156</v>
      </c>
      <c r="AQ4652">
        <v>124187</v>
      </c>
      <c r="AR4652">
        <v>5341</v>
      </c>
      <c r="AS4652" t="s">
        <v>1851</v>
      </c>
      <c r="AT4652" t="s">
        <v>82</v>
      </c>
      <c r="AW4652" t="s">
        <v>340</v>
      </c>
      <c r="AX4652" t="s">
        <v>340</v>
      </c>
      <c r="AY4652" t="s">
        <v>345</v>
      </c>
      <c r="AZ4652" t="s">
        <v>346</v>
      </c>
      <c r="BY4652" t="s">
        <v>342</v>
      </c>
      <c r="EQ4652">
        <v>243643</v>
      </c>
      <c r="ER4652" t="s">
        <v>10413</v>
      </c>
      <c r="EV4652">
        <v>17287057</v>
      </c>
      <c r="EW4652">
        <v>928</v>
      </c>
      <c r="EX4652">
        <v>220883</v>
      </c>
      <c r="EY4652" t="s">
        <v>10414</v>
      </c>
      <c r="EZ4652">
        <v>1</v>
      </c>
      <c r="FC4652">
        <v>90425</v>
      </c>
      <c r="FD4652" t="s">
        <v>388</v>
      </c>
    </row>
    <row r="4653" spans="1:160" x14ac:dyDescent="0.3">
      <c r="A4653" t="str">
        <f>VLOOKUP(B4653,Table2[],3,FALSE)</f>
        <v>Digital</v>
      </c>
      <c r="B4653" t="str">
        <f>IF(OR(ISNUMBER(FIND("QVC",Z4653)),ISNUMBER(FIND("QVC",AL4653))),"QVC",IF(OR(ISNUMBER(FIND("NCO",H4653)),ISNUMBER(FIND("NCO",Y4653))), "NCO", IF(AL4653="consumer","PMD.com",VLOOKUP(LEFT(H4653,2),Tables!$E$1:$F$11,2,FALSE))))</f>
        <v>PMD.com</v>
      </c>
      <c r="C4653">
        <f t="shared" si="219"/>
        <v>52240001</v>
      </c>
      <c r="D4653">
        <f t="shared" si="220"/>
        <v>1</v>
      </c>
      <c r="E4653" t="str">
        <f t="shared" ca="1" si="218"/>
        <v>shifted orders shipped</v>
      </c>
      <c r="F4653" t="s">
        <v>3539</v>
      </c>
      <c r="G4653" t="s">
        <v>335</v>
      </c>
      <c r="H4653" t="s">
        <v>10357</v>
      </c>
      <c r="I4653" s="6">
        <v>44011.774895833332</v>
      </c>
      <c r="J4653" t="s">
        <v>16</v>
      </c>
      <c r="K4653" s="6">
        <v>44013.75</v>
      </c>
      <c r="M4653" t="s">
        <v>10358</v>
      </c>
      <c r="N4653" t="s">
        <v>10359</v>
      </c>
      <c r="Q4653" t="s">
        <v>495</v>
      </c>
      <c r="R4653" t="s">
        <v>1188</v>
      </c>
      <c r="S4653" t="s">
        <v>10360</v>
      </c>
      <c r="T4653" t="s">
        <v>365</v>
      </c>
      <c r="U4653" t="s">
        <v>530</v>
      </c>
      <c r="W4653" t="s">
        <v>10361</v>
      </c>
      <c r="Z4653" t="s">
        <v>10358</v>
      </c>
      <c r="AA4653" t="s">
        <v>10359</v>
      </c>
      <c r="AD4653" t="s">
        <v>495</v>
      </c>
      <c r="AE4653" t="s">
        <v>1188</v>
      </c>
      <c r="AF4653" t="s">
        <v>10360</v>
      </c>
      <c r="AG4653" t="s">
        <v>365</v>
      </c>
      <c r="AH4653" t="s">
        <v>530</v>
      </c>
      <c r="AJ4653" t="s">
        <v>10361</v>
      </c>
      <c r="AL4653" t="s">
        <v>339</v>
      </c>
      <c r="AM4653">
        <v>1</v>
      </c>
      <c r="AN4653">
        <v>1</v>
      </c>
      <c r="AO4653">
        <v>5995</v>
      </c>
      <c r="AQ4653">
        <v>124435</v>
      </c>
      <c r="AR4653">
        <v>52240001</v>
      </c>
      <c r="AS4653" t="s">
        <v>2387</v>
      </c>
      <c r="AT4653" t="s">
        <v>108</v>
      </c>
      <c r="AW4653" t="s">
        <v>340</v>
      </c>
      <c r="AX4653" t="s">
        <v>340</v>
      </c>
      <c r="AY4653" t="s">
        <v>341</v>
      </c>
      <c r="AZ4653">
        <v>0</v>
      </c>
      <c r="BY4653" t="s">
        <v>342</v>
      </c>
      <c r="EQ4653">
        <v>253361</v>
      </c>
      <c r="ER4653" t="s">
        <v>10362</v>
      </c>
      <c r="EV4653">
        <v>17286733</v>
      </c>
      <c r="EW4653">
        <v>928</v>
      </c>
      <c r="EX4653">
        <v>220673</v>
      </c>
      <c r="EY4653" t="s">
        <v>10363</v>
      </c>
      <c r="EZ4653">
        <v>1</v>
      </c>
      <c r="FC4653">
        <v>52240001</v>
      </c>
      <c r="FD4653" t="s">
        <v>108</v>
      </c>
    </row>
    <row r="4654" spans="1:160" x14ac:dyDescent="0.3">
      <c r="A4654" t="str">
        <f>VLOOKUP(B4654,Table2[],3,FALSE)</f>
        <v>Digital</v>
      </c>
      <c r="B4654" t="str">
        <f>IF(OR(ISNUMBER(FIND("QVC",Z4654)),ISNUMBER(FIND("QVC",AL4654))),"QVC",IF(OR(ISNUMBER(FIND("NCO",H4654)),ISNUMBER(FIND("NCO",Y4654))), "NCO", IF(AL4654="consumer","PMD.com",VLOOKUP(LEFT(H4654,2),Tables!$E$1:$F$11,2,FALSE))))</f>
        <v>PMD.com</v>
      </c>
      <c r="C4654">
        <f t="shared" si="219"/>
        <v>51070001</v>
      </c>
      <c r="D4654">
        <f t="shared" si="220"/>
        <v>1</v>
      </c>
      <c r="E4654" t="str">
        <f t="shared" ca="1" si="218"/>
        <v>shifted orders shipped</v>
      </c>
      <c r="F4654" t="s">
        <v>3539</v>
      </c>
      <c r="G4654" t="s">
        <v>335</v>
      </c>
      <c r="H4654" t="s">
        <v>10371</v>
      </c>
      <c r="I4654" s="6">
        <v>44012.470706018517</v>
      </c>
      <c r="J4654" t="s">
        <v>16</v>
      </c>
      <c r="K4654" s="6">
        <v>44013.75</v>
      </c>
      <c r="M4654" t="s">
        <v>10372</v>
      </c>
      <c r="N4654" t="s">
        <v>10373</v>
      </c>
      <c r="Q4654" t="s">
        <v>10374</v>
      </c>
      <c r="R4654" t="s">
        <v>915</v>
      </c>
      <c r="S4654" t="s">
        <v>10375</v>
      </c>
      <c r="T4654" t="s">
        <v>365</v>
      </c>
      <c r="U4654" t="s">
        <v>530</v>
      </c>
      <c r="W4654" t="s">
        <v>10376</v>
      </c>
      <c r="Z4654" t="s">
        <v>10372</v>
      </c>
      <c r="AA4654" t="s">
        <v>10373</v>
      </c>
      <c r="AD4654" t="s">
        <v>10374</v>
      </c>
      <c r="AE4654" t="s">
        <v>915</v>
      </c>
      <c r="AF4654" t="s">
        <v>10375</v>
      </c>
      <c r="AG4654" t="s">
        <v>365</v>
      </c>
      <c r="AH4654" t="s">
        <v>530</v>
      </c>
      <c r="AJ4654" t="s">
        <v>10376</v>
      </c>
      <c r="AL4654" t="s">
        <v>339</v>
      </c>
      <c r="AM4654">
        <v>1</v>
      </c>
      <c r="AN4654">
        <v>1</v>
      </c>
      <c r="AO4654">
        <v>10147</v>
      </c>
      <c r="AQ4654">
        <v>124429</v>
      </c>
      <c r="AR4654">
        <v>51070001</v>
      </c>
      <c r="AS4654" t="s">
        <v>1886</v>
      </c>
      <c r="AT4654" t="s">
        <v>45</v>
      </c>
      <c r="AW4654" t="s">
        <v>343</v>
      </c>
      <c r="BY4654" t="s">
        <v>342</v>
      </c>
      <c r="EQ4654">
        <v>251956</v>
      </c>
      <c r="ER4654" t="s">
        <v>10377</v>
      </c>
      <c r="EV4654">
        <v>17287451</v>
      </c>
      <c r="EW4654">
        <v>928</v>
      </c>
      <c r="EX4654">
        <v>220940</v>
      </c>
      <c r="EY4654" t="s">
        <v>10378</v>
      </c>
      <c r="EZ4654">
        <v>1</v>
      </c>
      <c r="FC4654">
        <v>51070001</v>
      </c>
      <c r="FD4654" t="s">
        <v>45</v>
      </c>
    </row>
    <row r="4655" spans="1:160" x14ac:dyDescent="0.3">
      <c r="A4655" t="str">
        <f>VLOOKUP(B4655,Table2[],3,FALSE)</f>
        <v>Digital</v>
      </c>
      <c r="B4655" t="str">
        <f>IF(OR(ISNUMBER(FIND("QVC",Z4655)),ISNUMBER(FIND("QVC",AL4655))),"QVC",IF(OR(ISNUMBER(FIND("NCO",H4655)),ISNUMBER(FIND("NCO",Y4655))), "NCO", IF(AL4655="consumer","PMD.com",VLOOKUP(LEFT(H4655,2),Tables!$E$1:$F$11,2,FALSE))))</f>
        <v>PMD.com</v>
      </c>
      <c r="C4655">
        <f t="shared" si="219"/>
        <v>51070001</v>
      </c>
      <c r="D4655">
        <f t="shared" si="220"/>
        <v>1</v>
      </c>
      <c r="E4655" t="str">
        <f t="shared" ca="1" si="218"/>
        <v>shifted orders shipped</v>
      </c>
      <c r="F4655" t="s">
        <v>3539</v>
      </c>
      <c r="G4655" t="s">
        <v>335</v>
      </c>
      <c r="H4655" t="s">
        <v>10357</v>
      </c>
      <c r="I4655" s="6">
        <v>44011.774895833332</v>
      </c>
      <c r="J4655" t="s">
        <v>16</v>
      </c>
      <c r="K4655" s="6">
        <v>44013.75</v>
      </c>
      <c r="M4655" t="s">
        <v>10358</v>
      </c>
      <c r="N4655" t="s">
        <v>10359</v>
      </c>
      <c r="Q4655" t="s">
        <v>495</v>
      </c>
      <c r="R4655" t="s">
        <v>1188</v>
      </c>
      <c r="S4655" t="s">
        <v>10360</v>
      </c>
      <c r="T4655" t="s">
        <v>365</v>
      </c>
      <c r="U4655" t="s">
        <v>530</v>
      </c>
      <c r="W4655" t="s">
        <v>10361</v>
      </c>
      <c r="Z4655" t="s">
        <v>10358</v>
      </c>
      <c r="AA4655" t="s">
        <v>10359</v>
      </c>
      <c r="AD4655" t="s">
        <v>495</v>
      </c>
      <c r="AE4655" t="s">
        <v>1188</v>
      </c>
      <c r="AF4655" t="s">
        <v>10360</v>
      </c>
      <c r="AG4655" t="s">
        <v>365</v>
      </c>
      <c r="AH4655" t="s">
        <v>530</v>
      </c>
      <c r="AJ4655" t="s">
        <v>10361</v>
      </c>
      <c r="AL4655" t="s">
        <v>339</v>
      </c>
      <c r="AM4655">
        <v>1</v>
      </c>
      <c r="AN4655">
        <v>1</v>
      </c>
      <c r="AO4655">
        <v>10147</v>
      </c>
      <c r="AQ4655">
        <v>124429</v>
      </c>
      <c r="AR4655">
        <v>51070001</v>
      </c>
      <c r="AS4655" t="s">
        <v>1886</v>
      </c>
      <c r="AT4655" t="s">
        <v>45</v>
      </c>
      <c r="AW4655" t="s">
        <v>343</v>
      </c>
      <c r="BY4655" t="s">
        <v>342</v>
      </c>
      <c r="EQ4655">
        <v>251956</v>
      </c>
      <c r="ER4655" t="s">
        <v>10362</v>
      </c>
      <c r="EV4655">
        <v>17286733</v>
      </c>
      <c r="EW4655">
        <v>928</v>
      </c>
      <c r="EX4655">
        <v>220673</v>
      </c>
      <c r="EY4655" t="s">
        <v>10363</v>
      </c>
      <c r="EZ4655">
        <v>1</v>
      </c>
      <c r="FC4655">
        <v>51070001</v>
      </c>
      <c r="FD4655" t="s">
        <v>45</v>
      </c>
    </row>
    <row r="4656" spans="1:160" x14ac:dyDescent="0.3">
      <c r="A4656" t="str">
        <f>VLOOKUP(B4656,Table2[],3,FALSE)</f>
        <v>International</v>
      </c>
      <c r="B4656" t="str">
        <f>IF(OR(ISNUMBER(FIND("QVC",Z4656)),ISNUMBER(FIND("QVC",AL4656))),"QVC",IF(OR(ISNUMBER(FIND("NCO",H4656)),ISNUMBER(FIND("NCO",Y4656))), "NCO", IF(AL4656="consumer","PMD.com",VLOOKUP(LEFT(H4656,2),Tables!$E$1:$F$11,2,FALSE))))</f>
        <v>APAC+LA</v>
      </c>
      <c r="C4656">
        <f t="shared" si="219"/>
        <v>53970001</v>
      </c>
      <c r="D4656">
        <f t="shared" si="220"/>
        <v>137</v>
      </c>
      <c r="E4656" t="str">
        <f t="shared" ca="1" si="218"/>
        <v>shifted orders shipped</v>
      </c>
      <c r="F4656" t="s">
        <v>3539</v>
      </c>
      <c r="G4656" t="s">
        <v>335</v>
      </c>
      <c r="H4656" t="s">
        <v>1759</v>
      </c>
      <c r="I4656" s="6">
        <v>43997.453472222223</v>
      </c>
      <c r="J4656" t="s">
        <v>16</v>
      </c>
      <c r="K4656" s="6">
        <v>44013.75</v>
      </c>
      <c r="Y4656" t="s">
        <v>930</v>
      </c>
      <c r="AA4656" t="s">
        <v>1061</v>
      </c>
      <c r="AD4656" t="s">
        <v>1062</v>
      </c>
      <c r="AE4656" t="s">
        <v>994</v>
      </c>
      <c r="AF4656">
        <v>3043</v>
      </c>
      <c r="AG4656" t="s">
        <v>1004</v>
      </c>
      <c r="AK4656" t="s">
        <v>1063</v>
      </c>
      <c r="AM4656">
        <v>137</v>
      </c>
      <c r="AN4656">
        <v>137</v>
      </c>
      <c r="AO4656">
        <v>392</v>
      </c>
      <c r="AQ4656">
        <v>124472</v>
      </c>
      <c r="AR4656">
        <v>53970001</v>
      </c>
      <c r="AS4656" t="s">
        <v>577</v>
      </c>
      <c r="AT4656" t="s">
        <v>41</v>
      </c>
      <c r="AW4656" t="s">
        <v>343</v>
      </c>
      <c r="BY4656" t="s">
        <v>342</v>
      </c>
      <c r="EQ4656">
        <v>251826</v>
      </c>
      <c r="ER4656" t="s">
        <v>109</v>
      </c>
      <c r="ES4656" t="s">
        <v>1760</v>
      </c>
      <c r="EV4656">
        <v>17272825</v>
      </c>
      <c r="EW4656">
        <v>928</v>
      </c>
      <c r="EX4656">
        <v>205400</v>
      </c>
      <c r="EY4656">
        <v>961543251</v>
      </c>
      <c r="EZ4656">
        <v>1</v>
      </c>
      <c r="FC4656">
        <v>53970001</v>
      </c>
      <c r="FD4656" t="s">
        <v>41</v>
      </c>
    </row>
    <row r="4657" spans="1:160" x14ac:dyDescent="0.3">
      <c r="A4657" t="str">
        <f>VLOOKUP(B4657,Table2[],3,FALSE)</f>
        <v>Broadcast</v>
      </c>
      <c r="B4657" t="str">
        <f>IF(OR(ISNUMBER(FIND("QVC",Z4657)),ISNUMBER(FIND("QVC",AL4657))),"QVC",IF(OR(ISNUMBER(FIND("NCO",H4657)),ISNUMBER(FIND("NCO",Y4657))), "NCO", IF(AL4657="consumer","PMD.com",VLOOKUP(LEFT(H4657,2),Tables!$E$1:$F$11,2,FALSE))))</f>
        <v>QVC</v>
      </c>
      <c r="C4657">
        <f t="shared" si="219"/>
        <v>53970001</v>
      </c>
      <c r="D4657">
        <f t="shared" si="220"/>
        <v>1</v>
      </c>
      <c r="E4657" t="str">
        <f t="shared" ca="1" si="218"/>
        <v>shifted orders shipped</v>
      </c>
      <c r="F4657" t="s">
        <v>3539</v>
      </c>
      <c r="G4657" t="s">
        <v>335</v>
      </c>
      <c r="H4657">
        <v>681569595615310</v>
      </c>
      <c r="I4657" s="6">
        <v>44012.436111111114</v>
      </c>
      <c r="J4657" t="s">
        <v>16</v>
      </c>
      <c r="K4657" s="6">
        <v>44013.75</v>
      </c>
      <c r="M4657" t="s">
        <v>10403</v>
      </c>
      <c r="N4657" t="s">
        <v>10404</v>
      </c>
      <c r="Q4657" t="s">
        <v>2199</v>
      </c>
      <c r="R4657" t="s">
        <v>373</v>
      </c>
      <c r="S4657" t="s">
        <v>10405</v>
      </c>
      <c r="T4657" t="s">
        <v>338</v>
      </c>
      <c r="Z4657" t="s">
        <v>10403</v>
      </c>
      <c r="AA4657" t="s">
        <v>10404</v>
      </c>
      <c r="AD4657" t="s">
        <v>2199</v>
      </c>
      <c r="AE4657" t="s">
        <v>373</v>
      </c>
      <c r="AF4657" t="s">
        <v>10405</v>
      </c>
      <c r="AG4657" t="s">
        <v>338</v>
      </c>
      <c r="AL4657" t="s">
        <v>981</v>
      </c>
      <c r="AM4657">
        <v>1</v>
      </c>
      <c r="AN4657">
        <v>1</v>
      </c>
      <c r="AO4657">
        <v>392</v>
      </c>
      <c r="AQ4657">
        <v>124472</v>
      </c>
      <c r="AR4657">
        <v>53970001</v>
      </c>
      <c r="AS4657" t="s">
        <v>577</v>
      </c>
      <c r="AT4657" t="s">
        <v>41</v>
      </c>
      <c r="AW4657" t="s">
        <v>343</v>
      </c>
      <c r="BY4657" t="s">
        <v>342</v>
      </c>
      <c r="EQ4657">
        <v>251826</v>
      </c>
      <c r="EV4657">
        <v>17287040</v>
      </c>
      <c r="EW4657">
        <v>928</v>
      </c>
      <c r="EX4657">
        <v>220826</v>
      </c>
      <c r="EY4657" t="s">
        <v>10406</v>
      </c>
      <c r="EZ4657">
        <v>1</v>
      </c>
      <c r="FA4657">
        <v>20039</v>
      </c>
      <c r="FB4657">
        <v>20039</v>
      </c>
      <c r="FC4657">
        <v>53970001</v>
      </c>
      <c r="FD4657" t="s">
        <v>41</v>
      </c>
    </row>
    <row r="4658" spans="1:160" x14ac:dyDescent="0.3">
      <c r="A4658" t="str">
        <f>VLOOKUP(B4658,Table2[],3,FALSE)</f>
        <v>International</v>
      </c>
      <c r="B4658" t="str">
        <f>IF(OR(ISNUMBER(FIND("QVC",Z4658)),ISNUMBER(FIND("QVC",AL4658))),"QVC",IF(OR(ISNUMBER(FIND("NCO",H4658)),ISNUMBER(FIND("NCO",Y4658))), "NCO", IF(AL4658="consumer","PMD.com",VLOOKUP(LEFT(H4658,2),Tables!$E$1:$F$11,2,FALSE))))</f>
        <v>APAC+LA</v>
      </c>
      <c r="C4658">
        <f t="shared" si="219"/>
        <v>5341</v>
      </c>
      <c r="D4658">
        <f t="shared" si="220"/>
        <v>80</v>
      </c>
      <c r="E4658" t="str">
        <f t="shared" ca="1" si="218"/>
        <v>shifted orders shipped</v>
      </c>
      <c r="F4658" t="s">
        <v>3539</v>
      </c>
      <c r="G4658" t="s">
        <v>335</v>
      </c>
      <c r="H4658" t="s">
        <v>1759</v>
      </c>
      <c r="I4658" s="6">
        <v>43997.453472222223</v>
      </c>
      <c r="J4658" t="s">
        <v>16</v>
      </c>
      <c r="K4658" s="6">
        <v>44013.75</v>
      </c>
      <c r="Y4658" t="s">
        <v>930</v>
      </c>
      <c r="AA4658" t="s">
        <v>1061</v>
      </c>
      <c r="AD4658" t="s">
        <v>1062</v>
      </c>
      <c r="AE4658" t="s">
        <v>994</v>
      </c>
      <c r="AF4658">
        <v>3043</v>
      </c>
      <c r="AG4658" t="s">
        <v>1004</v>
      </c>
      <c r="AK4658" t="s">
        <v>1063</v>
      </c>
      <c r="AM4658">
        <v>80</v>
      </c>
      <c r="AN4658">
        <v>80</v>
      </c>
      <c r="AO4658">
        <v>15156</v>
      </c>
      <c r="AQ4658">
        <v>124187</v>
      </c>
      <c r="AR4658">
        <v>5341</v>
      </c>
      <c r="AS4658" t="s">
        <v>90</v>
      </c>
      <c r="AT4658" t="s">
        <v>82</v>
      </c>
      <c r="AW4658" t="s">
        <v>340</v>
      </c>
      <c r="AX4658" t="s">
        <v>340</v>
      </c>
      <c r="AY4658" t="s">
        <v>345</v>
      </c>
      <c r="AZ4658" t="s">
        <v>346</v>
      </c>
      <c r="BY4658" t="s">
        <v>342</v>
      </c>
      <c r="EQ4658">
        <v>247113</v>
      </c>
      <c r="ER4658" t="s">
        <v>109</v>
      </c>
      <c r="ES4658" t="s">
        <v>1760</v>
      </c>
      <c r="EV4658">
        <v>17272825</v>
      </c>
      <c r="EW4658">
        <v>928</v>
      </c>
      <c r="EX4658">
        <v>205400</v>
      </c>
      <c r="EY4658">
        <v>961543251</v>
      </c>
      <c r="EZ4658">
        <v>1</v>
      </c>
      <c r="FC4658">
        <v>5341</v>
      </c>
      <c r="FD4658" t="s">
        <v>82</v>
      </c>
    </row>
    <row r="4659" spans="1:160" x14ac:dyDescent="0.3">
      <c r="A4659" t="str">
        <f>VLOOKUP(B4659,Table2[],3,FALSE)</f>
        <v>Broadcast</v>
      </c>
      <c r="B4659" t="str">
        <f>IF(OR(ISNUMBER(FIND("QVC",Z4659)),ISNUMBER(FIND("QVC",AL4659))),"QVC",IF(OR(ISNUMBER(FIND("NCO",H4659)),ISNUMBER(FIND("NCO",Y4659))), "NCO", IF(AL4659="consumer","PMD.com",VLOOKUP(LEFT(H4659,2),Tables!$E$1:$F$11,2,FALSE))))</f>
        <v>QVC</v>
      </c>
      <c r="C4659">
        <f t="shared" si="219"/>
        <v>53610001</v>
      </c>
      <c r="D4659">
        <f t="shared" si="220"/>
        <v>1</v>
      </c>
      <c r="E4659" t="str">
        <f t="shared" ca="1" si="218"/>
        <v>shifted orders shipped</v>
      </c>
      <c r="F4659" t="s">
        <v>3539</v>
      </c>
      <c r="G4659" t="s">
        <v>335</v>
      </c>
      <c r="H4659">
        <v>652607374315310</v>
      </c>
      <c r="I4659" s="6">
        <v>44012.436111111114</v>
      </c>
      <c r="J4659" t="s">
        <v>16</v>
      </c>
      <c r="K4659" s="6">
        <v>44013.75</v>
      </c>
      <c r="M4659" t="s">
        <v>10344</v>
      </c>
      <c r="N4659" t="s">
        <v>10345</v>
      </c>
      <c r="Q4659" t="s">
        <v>1123</v>
      </c>
      <c r="R4659" t="s">
        <v>365</v>
      </c>
      <c r="S4659" t="s">
        <v>10346</v>
      </c>
      <c r="T4659" t="s">
        <v>338</v>
      </c>
      <c r="Z4659" t="s">
        <v>10344</v>
      </c>
      <c r="AA4659" t="s">
        <v>10345</v>
      </c>
      <c r="AD4659" t="s">
        <v>1123</v>
      </c>
      <c r="AE4659" t="s">
        <v>365</v>
      </c>
      <c r="AF4659" t="s">
        <v>10346</v>
      </c>
      <c r="AG4659" t="s">
        <v>338</v>
      </c>
      <c r="AL4659" t="s">
        <v>981</v>
      </c>
      <c r="AM4659">
        <v>1</v>
      </c>
      <c r="AN4659">
        <v>1</v>
      </c>
      <c r="AO4659">
        <v>9364</v>
      </c>
      <c r="AQ4659">
        <v>124446</v>
      </c>
      <c r="AR4659">
        <v>53610001</v>
      </c>
      <c r="AS4659" t="s">
        <v>63</v>
      </c>
      <c r="AT4659" t="s">
        <v>425</v>
      </c>
      <c r="AW4659" t="s">
        <v>343</v>
      </c>
      <c r="BY4659" t="s">
        <v>342</v>
      </c>
      <c r="EQ4659">
        <v>243444</v>
      </c>
      <c r="EV4659">
        <v>17287036</v>
      </c>
      <c r="EW4659">
        <v>928</v>
      </c>
      <c r="EX4659">
        <v>220821</v>
      </c>
      <c r="EY4659" t="s">
        <v>10347</v>
      </c>
      <c r="EZ4659">
        <v>1</v>
      </c>
      <c r="FA4659">
        <v>20039</v>
      </c>
      <c r="FB4659">
        <v>20039</v>
      </c>
      <c r="FC4659">
        <v>53610001</v>
      </c>
      <c r="FD4659" t="s">
        <v>425</v>
      </c>
    </row>
    <row r="4660" spans="1:160" x14ac:dyDescent="0.3">
      <c r="A4660" t="str">
        <f>VLOOKUP(B4660,Table2[],3,FALSE)</f>
        <v>Broadcast</v>
      </c>
      <c r="B4660" t="str">
        <f>IF(OR(ISNUMBER(FIND("QVC",Z4660)),ISNUMBER(FIND("QVC",AL4660))),"QVC",IF(OR(ISNUMBER(FIND("NCO",H4660)),ISNUMBER(FIND("NCO",Y4660))), "NCO", IF(AL4660="consumer","PMD.com",VLOOKUP(LEFT(H4660,2),Tables!$E$1:$F$11,2,FALSE))))</f>
        <v>QVC</v>
      </c>
      <c r="C4660">
        <f t="shared" si="219"/>
        <v>58040001</v>
      </c>
      <c r="D4660">
        <f t="shared" si="220"/>
        <v>1</v>
      </c>
      <c r="E4660" t="str">
        <f t="shared" ca="1" si="218"/>
        <v>shifted orders shipped</v>
      </c>
      <c r="F4660" t="s">
        <v>3539</v>
      </c>
      <c r="G4660" t="s">
        <v>335</v>
      </c>
      <c r="H4660">
        <v>652608065115310</v>
      </c>
      <c r="I4660" s="6">
        <v>44012.436111111114</v>
      </c>
      <c r="J4660" t="s">
        <v>16</v>
      </c>
      <c r="K4660" s="6">
        <v>44013.75</v>
      </c>
      <c r="M4660" t="s">
        <v>10348</v>
      </c>
      <c r="N4660" t="s">
        <v>10349</v>
      </c>
      <c r="Q4660" t="s">
        <v>704</v>
      </c>
      <c r="R4660" t="s">
        <v>413</v>
      </c>
      <c r="S4660" t="s">
        <v>10350</v>
      </c>
      <c r="T4660" t="s">
        <v>338</v>
      </c>
      <c r="Z4660" t="s">
        <v>10348</v>
      </c>
      <c r="AA4660" t="s">
        <v>10349</v>
      </c>
      <c r="AD4660" t="s">
        <v>704</v>
      </c>
      <c r="AE4660" t="s">
        <v>413</v>
      </c>
      <c r="AF4660" t="s">
        <v>10350</v>
      </c>
      <c r="AG4660" t="s">
        <v>338</v>
      </c>
      <c r="AL4660" t="s">
        <v>981</v>
      </c>
      <c r="AM4660">
        <v>1</v>
      </c>
      <c r="AN4660">
        <v>1</v>
      </c>
      <c r="AO4660">
        <v>12788</v>
      </c>
      <c r="AQ4660">
        <v>124484</v>
      </c>
      <c r="AR4660">
        <v>58040001</v>
      </c>
      <c r="AS4660" t="s">
        <v>54</v>
      </c>
      <c r="AT4660" t="s">
        <v>55</v>
      </c>
      <c r="AW4660" t="s">
        <v>340</v>
      </c>
      <c r="AX4660" t="s">
        <v>340</v>
      </c>
      <c r="AY4660" t="s">
        <v>357</v>
      </c>
      <c r="AZ4660" t="s">
        <v>363</v>
      </c>
      <c r="BY4660" t="s">
        <v>342</v>
      </c>
      <c r="EQ4660">
        <v>251707</v>
      </c>
      <c r="EV4660">
        <v>17287039</v>
      </c>
      <c r="EW4660">
        <v>928</v>
      </c>
      <c r="EX4660">
        <v>220825</v>
      </c>
      <c r="EY4660" t="s">
        <v>10351</v>
      </c>
      <c r="EZ4660">
        <v>1</v>
      </c>
      <c r="FA4660">
        <v>20039</v>
      </c>
      <c r="FB4660">
        <v>20039</v>
      </c>
      <c r="FC4660">
        <v>58040001</v>
      </c>
      <c r="FD4660" t="s">
        <v>55</v>
      </c>
    </row>
    <row r="4661" spans="1:160" x14ac:dyDescent="0.3">
      <c r="A4661" t="str">
        <f>VLOOKUP(B4661,Table2[],3,FALSE)</f>
        <v>Broadcast</v>
      </c>
      <c r="B4661" t="str">
        <f>IF(OR(ISNUMBER(FIND("QVC",Z4661)),ISNUMBER(FIND("QVC",AL4661))),"QVC",IF(OR(ISNUMBER(FIND("NCO",H4661)),ISNUMBER(FIND("NCO",Y4661))), "NCO", IF(AL4661="consumer","PMD.com",VLOOKUP(LEFT(H4661,2),Tables!$E$1:$F$11,2,FALSE))))</f>
        <v>QVC</v>
      </c>
      <c r="C4661">
        <f t="shared" si="219"/>
        <v>53610001</v>
      </c>
      <c r="D4661">
        <f t="shared" si="220"/>
        <v>1</v>
      </c>
      <c r="E4661" t="str">
        <f t="shared" ca="1" si="218"/>
        <v>shifted orders shipped</v>
      </c>
      <c r="F4661" t="s">
        <v>3539</v>
      </c>
      <c r="G4661" t="s">
        <v>335</v>
      </c>
      <c r="H4661">
        <v>652610707315313</v>
      </c>
      <c r="I4661" s="6">
        <v>44012.436111111114</v>
      </c>
      <c r="J4661" t="s">
        <v>16</v>
      </c>
      <c r="K4661" s="6">
        <v>44013.75</v>
      </c>
      <c r="M4661" t="s">
        <v>10352</v>
      </c>
      <c r="N4661" t="s">
        <v>10353</v>
      </c>
      <c r="O4661" t="s">
        <v>10354</v>
      </c>
      <c r="Q4661" t="s">
        <v>1416</v>
      </c>
      <c r="R4661" t="s">
        <v>411</v>
      </c>
      <c r="S4661" t="s">
        <v>10355</v>
      </c>
      <c r="T4661" t="s">
        <v>338</v>
      </c>
      <c r="Z4661" t="s">
        <v>10352</v>
      </c>
      <c r="AA4661" t="s">
        <v>10353</v>
      </c>
      <c r="AB4661" t="s">
        <v>10354</v>
      </c>
      <c r="AD4661" t="s">
        <v>1416</v>
      </c>
      <c r="AE4661" t="s">
        <v>411</v>
      </c>
      <c r="AF4661" t="s">
        <v>10355</v>
      </c>
      <c r="AG4661" t="s">
        <v>338</v>
      </c>
      <c r="AL4661" t="s">
        <v>981</v>
      </c>
      <c r="AM4661">
        <v>1</v>
      </c>
      <c r="AN4661">
        <v>1</v>
      </c>
      <c r="AO4661">
        <v>9364</v>
      </c>
      <c r="AQ4661">
        <v>124446</v>
      </c>
      <c r="AR4661">
        <v>53610001</v>
      </c>
      <c r="AS4661" t="s">
        <v>63</v>
      </c>
      <c r="AT4661" t="s">
        <v>425</v>
      </c>
      <c r="AW4661" t="s">
        <v>343</v>
      </c>
      <c r="BY4661" t="s">
        <v>342</v>
      </c>
      <c r="EQ4661">
        <v>243444</v>
      </c>
      <c r="EV4661">
        <v>17287041</v>
      </c>
      <c r="EW4661">
        <v>928</v>
      </c>
      <c r="EX4661">
        <v>220830</v>
      </c>
      <c r="EY4661" t="s">
        <v>10356</v>
      </c>
      <c r="EZ4661">
        <v>1</v>
      </c>
      <c r="FA4661">
        <v>20039</v>
      </c>
      <c r="FB4661">
        <v>20039</v>
      </c>
      <c r="FC4661">
        <v>53610001</v>
      </c>
      <c r="FD4661" t="s">
        <v>425</v>
      </c>
    </row>
    <row r="4662" spans="1:160" x14ac:dyDescent="0.3">
      <c r="A4662" t="str">
        <f>VLOOKUP(B4662,Table2[],3,FALSE)</f>
        <v>Digital</v>
      </c>
      <c r="B4662" t="str">
        <f>IF(OR(ISNUMBER(FIND("QVC",Z4662)),ISNUMBER(FIND("QVC",AL4662))),"QVC",IF(OR(ISNUMBER(FIND("NCO",H4662)),ISNUMBER(FIND("NCO",Y4662))), "NCO", IF(AL4662="consumer","PMD.com",VLOOKUP(LEFT(H4662,2),Tables!$E$1:$F$11,2,FALSE))))</f>
        <v>PMD.com</v>
      </c>
      <c r="C4662">
        <f t="shared" si="219"/>
        <v>52430001</v>
      </c>
      <c r="D4662">
        <f t="shared" si="220"/>
        <v>1</v>
      </c>
      <c r="E4662" t="str">
        <f t="shared" ca="1" si="218"/>
        <v>shifted orders shipped</v>
      </c>
      <c r="F4662" t="s">
        <v>3539</v>
      </c>
      <c r="G4662" t="s">
        <v>335</v>
      </c>
      <c r="H4662" t="s">
        <v>10357</v>
      </c>
      <c r="I4662" s="6">
        <v>44011.774895833332</v>
      </c>
      <c r="J4662" t="s">
        <v>16</v>
      </c>
      <c r="K4662" s="6">
        <v>44013.75</v>
      </c>
      <c r="M4662" t="s">
        <v>10358</v>
      </c>
      <c r="N4662" t="s">
        <v>10359</v>
      </c>
      <c r="Q4662" t="s">
        <v>495</v>
      </c>
      <c r="R4662" t="s">
        <v>1188</v>
      </c>
      <c r="S4662" t="s">
        <v>10360</v>
      </c>
      <c r="T4662" t="s">
        <v>365</v>
      </c>
      <c r="U4662" t="s">
        <v>530</v>
      </c>
      <c r="W4662" t="s">
        <v>10361</v>
      </c>
      <c r="Z4662" t="s">
        <v>10358</v>
      </c>
      <c r="AA4662" t="s">
        <v>10359</v>
      </c>
      <c r="AD4662" t="s">
        <v>495</v>
      </c>
      <c r="AE4662" t="s">
        <v>1188</v>
      </c>
      <c r="AF4662" t="s">
        <v>10360</v>
      </c>
      <c r="AG4662" t="s">
        <v>365</v>
      </c>
      <c r="AH4662" t="s">
        <v>530</v>
      </c>
      <c r="AJ4662" t="s">
        <v>10361</v>
      </c>
      <c r="AL4662" t="s">
        <v>339</v>
      </c>
      <c r="AM4662">
        <v>1</v>
      </c>
      <c r="AN4662">
        <v>1</v>
      </c>
      <c r="AO4662">
        <v>12063</v>
      </c>
      <c r="AQ4662">
        <v>127155</v>
      </c>
      <c r="AR4662">
        <v>52430001</v>
      </c>
      <c r="AS4662" t="s">
        <v>927</v>
      </c>
      <c r="AT4662" t="s">
        <v>75</v>
      </c>
      <c r="AW4662" t="s">
        <v>340</v>
      </c>
      <c r="AX4662" t="s">
        <v>340</v>
      </c>
      <c r="AY4662" t="s">
        <v>357</v>
      </c>
      <c r="AZ4662" t="s">
        <v>363</v>
      </c>
      <c r="BY4662" t="s">
        <v>342</v>
      </c>
      <c r="EQ4662">
        <v>249990</v>
      </c>
      <c r="ER4662" t="s">
        <v>10362</v>
      </c>
      <c r="EV4662">
        <v>17286733</v>
      </c>
      <c r="EW4662">
        <v>928</v>
      </c>
      <c r="EX4662">
        <v>220673</v>
      </c>
      <c r="EY4662" t="s">
        <v>10363</v>
      </c>
      <c r="EZ4662">
        <v>1</v>
      </c>
      <c r="FC4662">
        <v>95385</v>
      </c>
      <c r="FD4662" t="s">
        <v>3531</v>
      </c>
    </row>
    <row r="4663" spans="1:160" x14ac:dyDescent="0.3">
      <c r="A4663" t="str">
        <f>VLOOKUP(B4663,Table2[],3,FALSE)</f>
        <v>Digital</v>
      </c>
      <c r="B4663" t="str">
        <f>IF(OR(ISNUMBER(FIND("QVC",Z4663)),ISNUMBER(FIND("QVC",AL4663))),"QVC",IF(OR(ISNUMBER(FIND("NCO",H4663)),ISNUMBER(FIND("NCO",Y4663))), "NCO", IF(AL4663="consumer","PMD.com",VLOOKUP(LEFT(H4663,2),Tables!$E$1:$F$11,2,FALSE))))</f>
        <v>PMD.com</v>
      </c>
      <c r="C4663">
        <f t="shared" si="219"/>
        <v>52430001</v>
      </c>
      <c r="D4663">
        <f t="shared" si="220"/>
        <v>1</v>
      </c>
      <c r="E4663" t="str">
        <f t="shared" ca="1" si="218"/>
        <v>shifted orders shipped</v>
      </c>
      <c r="F4663" t="s">
        <v>3539</v>
      </c>
      <c r="G4663" t="s">
        <v>335</v>
      </c>
      <c r="H4663" t="s">
        <v>10364</v>
      </c>
      <c r="I4663" s="6">
        <v>44011.687465277777</v>
      </c>
      <c r="J4663" t="s">
        <v>16</v>
      </c>
      <c r="K4663" s="6">
        <v>44013.75</v>
      </c>
      <c r="M4663" t="s">
        <v>10365</v>
      </c>
      <c r="N4663" t="s">
        <v>10366</v>
      </c>
      <c r="Q4663" t="s">
        <v>495</v>
      </c>
      <c r="R4663" t="s">
        <v>1188</v>
      </c>
      <c r="S4663" t="s">
        <v>10367</v>
      </c>
      <c r="T4663" t="s">
        <v>365</v>
      </c>
      <c r="U4663" t="s">
        <v>530</v>
      </c>
      <c r="W4663" t="s">
        <v>10368</v>
      </c>
      <c r="Z4663" t="s">
        <v>10365</v>
      </c>
      <c r="AA4663" t="s">
        <v>10366</v>
      </c>
      <c r="AD4663" t="s">
        <v>495</v>
      </c>
      <c r="AE4663" t="s">
        <v>1188</v>
      </c>
      <c r="AF4663" t="s">
        <v>10367</v>
      </c>
      <c r="AG4663" t="s">
        <v>365</v>
      </c>
      <c r="AH4663" t="s">
        <v>530</v>
      </c>
      <c r="AJ4663" t="s">
        <v>10368</v>
      </c>
      <c r="AL4663" t="s">
        <v>339</v>
      </c>
      <c r="AM4663">
        <v>1</v>
      </c>
      <c r="AN4663">
        <v>1</v>
      </c>
      <c r="AO4663">
        <v>12063</v>
      </c>
      <c r="AQ4663">
        <v>127155</v>
      </c>
      <c r="AR4663">
        <v>52430001</v>
      </c>
      <c r="AS4663" t="s">
        <v>927</v>
      </c>
      <c r="AT4663" t="s">
        <v>75</v>
      </c>
      <c r="AW4663" t="s">
        <v>340</v>
      </c>
      <c r="AX4663" t="s">
        <v>340</v>
      </c>
      <c r="AY4663" t="s">
        <v>357</v>
      </c>
      <c r="AZ4663" t="s">
        <v>363</v>
      </c>
      <c r="BY4663" t="s">
        <v>342</v>
      </c>
      <c r="EQ4663">
        <v>249990</v>
      </c>
      <c r="ER4663" t="s">
        <v>10369</v>
      </c>
      <c r="EV4663">
        <v>17286732</v>
      </c>
      <c r="EW4663">
        <v>928</v>
      </c>
      <c r="EX4663">
        <v>220624</v>
      </c>
      <c r="EY4663" t="s">
        <v>10370</v>
      </c>
      <c r="EZ4663">
        <v>1</v>
      </c>
      <c r="FC4663">
        <v>95385</v>
      </c>
      <c r="FD4663" t="s">
        <v>3531</v>
      </c>
    </row>
    <row r="4664" spans="1:160" x14ac:dyDescent="0.3">
      <c r="A4664" t="str">
        <f>VLOOKUP(B4664,Table2[],3,FALSE)</f>
        <v>Digital</v>
      </c>
      <c r="B4664" t="str">
        <f>IF(OR(ISNUMBER(FIND("QVC",Z4664)),ISNUMBER(FIND("QVC",AL4664))),"QVC",IF(OR(ISNUMBER(FIND("NCO",H4664)),ISNUMBER(FIND("NCO",Y4664))), "NCO", IF(AL4664="consumer","PMD.com",VLOOKUP(LEFT(H4664,2),Tables!$E$1:$F$11,2,FALSE))))</f>
        <v>PMD.com</v>
      </c>
      <c r="C4664">
        <f t="shared" si="219"/>
        <v>52430001</v>
      </c>
      <c r="D4664">
        <f t="shared" si="220"/>
        <v>3</v>
      </c>
      <c r="E4664" t="str">
        <f t="shared" ca="1" si="218"/>
        <v>shifted orders shipped</v>
      </c>
      <c r="F4664" t="s">
        <v>3539</v>
      </c>
      <c r="G4664" t="s">
        <v>335</v>
      </c>
      <c r="H4664" t="s">
        <v>10364</v>
      </c>
      <c r="I4664" s="6">
        <v>44011.687465277777</v>
      </c>
      <c r="J4664" t="s">
        <v>16</v>
      </c>
      <c r="K4664" s="6">
        <v>44013.75</v>
      </c>
      <c r="M4664" t="s">
        <v>10365</v>
      </c>
      <c r="N4664" t="s">
        <v>10366</v>
      </c>
      <c r="Q4664" t="s">
        <v>495</v>
      </c>
      <c r="R4664" t="s">
        <v>1188</v>
      </c>
      <c r="S4664" t="s">
        <v>10367</v>
      </c>
      <c r="T4664" t="s">
        <v>365</v>
      </c>
      <c r="U4664" t="s">
        <v>530</v>
      </c>
      <c r="W4664" t="s">
        <v>10368</v>
      </c>
      <c r="Z4664" t="s">
        <v>10365</v>
      </c>
      <c r="AA4664" t="s">
        <v>10366</v>
      </c>
      <c r="AD4664" t="s">
        <v>495</v>
      </c>
      <c r="AE4664" t="s">
        <v>1188</v>
      </c>
      <c r="AF4664" t="s">
        <v>10367</v>
      </c>
      <c r="AG4664" t="s">
        <v>365</v>
      </c>
      <c r="AH4664" t="s">
        <v>530</v>
      </c>
      <c r="AJ4664" t="s">
        <v>10368</v>
      </c>
      <c r="AL4664" t="s">
        <v>339</v>
      </c>
      <c r="AM4664">
        <v>3</v>
      </c>
      <c r="AN4664">
        <v>3</v>
      </c>
      <c r="AO4664">
        <v>12063</v>
      </c>
      <c r="AQ4664">
        <v>127155</v>
      </c>
      <c r="AR4664">
        <v>52430001</v>
      </c>
      <c r="AS4664" t="s">
        <v>927</v>
      </c>
      <c r="AT4664" t="s">
        <v>75</v>
      </c>
      <c r="AW4664" t="s">
        <v>340</v>
      </c>
      <c r="AX4664" t="s">
        <v>340</v>
      </c>
      <c r="AY4664" t="s">
        <v>357</v>
      </c>
      <c r="AZ4664" t="s">
        <v>363</v>
      </c>
      <c r="BY4664" t="s">
        <v>342</v>
      </c>
      <c r="EQ4664">
        <v>249990</v>
      </c>
      <c r="ER4664" t="s">
        <v>10369</v>
      </c>
      <c r="EV4664">
        <v>17286732</v>
      </c>
      <c r="EW4664">
        <v>928</v>
      </c>
      <c r="EX4664">
        <v>220624</v>
      </c>
      <c r="EY4664" t="s">
        <v>10370</v>
      </c>
      <c r="EZ4664">
        <v>1</v>
      </c>
      <c r="FC4664">
        <v>52430001</v>
      </c>
      <c r="FD4664" t="s">
        <v>75</v>
      </c>
    </row>
    <row r="4665" spans="1:160" x14ac:dyDescent="0.3">
      <c r="A4665" t="str">
        <f>VLOOKUP(B4665,Table2[],3,FALSE)</f>
        <v>Broadcast</v>
      </c>
      <c r="B4665" t="str">
        <f>IF(OR(ISNUMBER(FIND("QVC",Z4665)),ISNUMBER(FIND("QVC",AL4665))),"QVC",IF(OR(ISNUMBER(FIND("NCO",H4665)),ISNUMBER(FIND("NCO",Y4665))), "NCO", IF(AL4665="consumer","PMD.com",VLOOKUP(LEFT(H4665,2),Tables!$E$1:$F$11,2,FALSE))))</f>
        <v>QVC</v>
      </c>
      <c r="C4665">
        <f t="shared" si="219"/>
        <v>53910001</v>
      </c>
      <c r="D4665">
        <f t="shared" si="220"/>
        <v>1</v>
      </c>
      <c r="E4665" t="str">
        <f t="shared" ca="1" si="218"/>
        <v>shifted orders shipped</v>
      </c>
      <c r="F4665" t="s">
        <v>3539</v>
      </c>
      <c r="G4665" t="s">
        <v>335</v>
      </c>
      <c r="H4665">
        <v>652607374315310</v>
      </c>
      <c r="I4665" s="6">
        <v>44012.436111111114</v>
      </c>
      <c r="J4665" t="s">
        <v>16</v>
      </c>
      <c r="K4665" s="6">
        <v>44013.75</v>
      </c>
      <c r="M4665" t="s">
        <v>10344</v>
      </c>
      <c r="N4665" t="s">
        <v>10345</v>
      </c>
      <c r="Q4665" t="s">
        <v>1123</v>
      </c>
      <c r="R4665" t="s">
        <v>365</v>
      </c>
      <c r="S4665" t="s">
        <v>10346</v>
      </c>
      <c r="T4665" t="s">
        <v>338</v>
      </c>
      <c r="Z4665" t="s">
        <v>10344</v>
      </c>
      <c r="AA4665" t="s">
        <v>10345</v>
      </c>
      <c r="AD4665" t="s">
        <v>1123</v>
      </c>
      <c r="AE4665" t="s">
        <v>365</v>
      </c>
      <c r="AF4665" t="s">
        <v>10346</v>
      </c>
      <c r="AG4665" t="s">
        <v>338</v>
      </c>
      <c r="AL4665" t="s">
        <v>981</v>
      </c>
      <c r="AM4665">
        <v>1</v>
      </c>
      <c r="AN4665">
        <v>1</v>
      </c>
      <c r="AO4665">
        <v>12050</v>
      </c>
      <c r="AQ4665">
        <v>124467</v>
      </c>
      <c r="AR4665">
        <v>53910001</v>
      </c>
      <c r="AS4665" t="s">
        <v>629</v>
      </c>
      <c r="AT4665" t="s">
        <v>34</v>
      </c>
      <c r="AW4665" t="s">
        <v>343</v>
      </c>
      <c r="BY4665" t="s">
        <v>342</v>
      </c>
      <c r="EQ4665">
        <v>251451</v>
      </c>
      <c r="EV4665">
        <v>17287036</v>
      </c>
      <c r="EW4665">
        <v>928</v>
      </c>
      <c r="EX4665">
        <v>220821</v>
      </c>
      <c r="EY4665" t="s">
        <v>10347</v>
      </c>
      <c r="EZ4665">
        <v>1</v>
      </c>
      <c r="FA4665">
        <v>20039</v>
      </c>
      <c r="FB4665">
        <v>20039</v>
      </c>
      <c r="FC4665">
        <v>53910001</v>
      </c>
      <c r="FD4665" t="s">
        <v>34</v>
      </c>
    </row>
    <row r="4666" spans="1:160" x14ac:dyDescent="0.3">
      <c r="A4666" t="str">
        <f>VLOOKUP(B4666,Table2[],3,FALSE)</f>
        <v>Digital</v>
      </c>
      <c r="B4666" t="str">
        <f>IF(OR(ISNUMBER(FIND("QVC",Z4666)),ISNUMBER(FIND("QVC",AL4666))),"QVC",IF(OR(ISNUMBER(FIND("NCO",H4666)),ISNUMBER(FIND("NCO",Y4666))), "NCO", IF(AL4666="consumer","PMD.com",VLOOKUP(LEFT(H4666,2),Tables!$E$1:$F$11,2,FALSE))))</f>
        <v>PMD.com</v>
      </c>
      <c r="C4666">
        <f t="shared" si="219"/>
        <v>51010010</v>
      </c>
      <c r="D4666">
        <f t="shared" si="220"/>
        <v>1</v>
      </c>
      <c r="E4666" t="str">
        <f t="shared" ca="1" si="218"/>
        <v>shifted orders shipped</v>
      </c>
      <c r="F4666" t="s">
        <v>3539</v>
      </c>
      <c r="G4666" t="s">
        <v>335</v>
      </c>
      <c r="H4666" t="s">
        <v>10371</v>
      </c>
      <c r="I4666" s="6">
        <v>44012.470706018517</v>
      </c>
      <c r="J4666" t="s">
        <v>16</v>
      </c>
      <c r="K4666" s="6">
        <v>44013.75</v>
      </c>
      <c r="M4666" t="s">
        <v>10372</v>
      </c>
      <c r="N4666" t="s">
        <v>10373</v>
      </c>
      <c r="Q4666" t="s">
        <v>10374</v>
      </c>
      <c r="R4666" t="s">
        <v>915</v>
      </c>
      <c r="S4666" t="s">
        <v>10375</v>
      </c>
      <c r="T4666" t="s">
        <v>365</v>
      </c>
      <c r="U4666" t="s">
        <v>530</v>
      </c>
      <c r="W4666" t="s">
        <v>10376</v>
      </c>
      <c r="Z4666" t="s">
        <v>10372</v>
      </c>
      <c r="AA4666" t="s">
        <v>10373</v>
      </c>
      <c r="AD4666" t="s">
        <v>10374</v>
      </c>
      <c r="AE4666" t="s">
        <v>915</v>
      </c>
      <c r="AF4666" t="s">
        <v>10375</v>
      </c>
      <c r="AG4666" t="s">
        <v>365</v>
      </c>
      <c r="AH4666" t="s">
        <v>530</v>
      </c>
      <c r="AJ4666" t="s">
        <v>10376</v>
      </c>
      <c r="AL4666" t="s">
        <v>339</v>
      </c>
      <c r="AM4666">
        <v>1</v>
      </c>
      <c r="AN4666">
        <v>1</v>
      </c>
      <c r="AO4666">
        <v>11922</v>
      </c>
      <c r="AQ4666">
        <v>125659</v>
      </c>
      <c r="AR4666">
        <v>51010010</v>
      </c>
      <c r="AS4666" t="s">
        <v>1060</v>
      </c>
      <c r="AT4666" t="s">
        <v>170</v>
      </c>
      <c r="AW4666" t="s">
        <v>343</v>
      </c>
      <c r="BY4666" t="s">
        <v>342</v>
      </c>
      <c r="EQ4666">
        <v>247972</v>
      </c>
      <c r="ER4666" t="s">
        <v>10377</v>
      </c>
      <c r="EV4666">
        <v>17287451</v>
      </c>
      <c r="EW4666">
        <v>928</v>
      </c>
      <c r="EX4666">
        <v>220940</v>
      </c>
      <c r="EY4666" t="s">
        <v>10378</v>
      </c>
      <c r="EZ4666">
        <v>1</v>
      </c>
      <c r="FC4666">
        <v>95378</v>
      </c>
      <c r="FD4666" t="s">
        <v>1045</v>
      </c>
    </row>
    <row r="4667" spans="1:160" x14ac:dyDescent="0.3">
      <c r="A4667" t="str">
        <f>VLOOKUP(B4667,Table2[],3,FALSE)</f>
        <v>International</v>
      </c>
      <c r="B4667" t="str">
        <f>IF(OR(ISNUMBER(FIND("QVC",Z4667)),ISNUMBER(FIND("QVC",AL4667))),"QVC",IF(OR(ISNUMBER(FIND("NCO",H4667)),ISNUMBER(FIND("NCO",Y4667))), "NCO", IF(AL4667="consumer","PMD.com",VLOOKUP(LEFT(H4667,2),Tables!$E$1:$F$11,2,FALSE))))</f>
        <v>APAC+LA</v>
      </c>
      <c r="C4667">
        <f t="shared" si="219"/>
        <v>5356</v>
      </c>
      <c r="D4667">
        <f t="shared" si="220"/>
        <v>51</v>
      </c>
      <c r="E4667" t="str">
        <f t="shared" ca="1" si="218"/>
        <v>shifted orders shipped</v>
      </c>
      <c r="F4667" t="s">
        <v>3539</v>
      </c>
      <c r="G4667" t="s">
        <v>335</v>
      </c>
      <c r="H4667" t="s">
        <v>1759</v>
      </c>
      <c r="I4667" s="6">
        <v>43997.453472222223</v>
      </c>
      <c r="J4667" t="s">
        <v>16</v>
      </c>
      <c r="K4667" s="6">
        <v>44013.75</v>
      </c>
      <c r="Y4667" t="s">
        <v>930</v>
      </c>
      <c r="AA4667" t="s">
        <v>1061</v>
      </c>
      <c r="AD4667" t="s">
        <v>1062</v>
      </c>
      <c r="AE4667" t="s">
        <v>994</v>
      </c>
      <c r="AF4667">
        <v>3043</v>
      </c>
      <c r="AG4667" t="s">
        <v>1004</v>
      </c>
      <c r="AK4667" t="s">
        <v>1063</v>
      </c>
      <c r="AM4667">
        <v>51</v>
      </c>
      <c r="AN4667">
        <v>51</v>
      </c>
      <c r="AO4667">
        <v>8738</v>
      </c>
      <c r="AQ4667">
        <v>124520</v>
      </c>
      <c r="AR4667">
        <v>5356</v>
      </c>
      <c r="AS4667" t="s">
        <v>747</v>
      </c>
      <c r="AT4667" t="s">
        <v>118</v>
      </c>
      <c r="AW4667" t="s">
        <v>340</v>
      </c>
      <c r="AX4667" t="s">
        <v>340</v>
      </c>
      <c r="AY4667" t="s">
        <v>351</v>
      </c>
      <c r="AZ4667" t="s">
        <v>424</v>
      </c>
      <c r="BY4667" t="s">
        <v>342</v>
      </c>
      <c r="EQ4667">
        <v>252059</v>
      </c>
      <c r="ER4667" t="s">
        <v>109</v>
      </c>
      <c r="ES4667" t="s">
        <v>1760</v>
      </c>
      <c r="EV4667">
        <v>17272825</v>
      </c>
      <c r="EW4667">
        <v>928</v>
      </c>
      <c r="EX4667">
        <v>205400</v>
      </c>
      <c r="EY4667">
        <v>961543251</v>
      </c>
      <c r="EZ4667">
        <v>1</v>
      </c>
      <c r="FC4667">
        <v>5356</v>
      </c>
      <c r="FD4667" t="s">
        <v>118</v>
      </c>
    </row>
    <row r="4668" spans="1:160" x14ac:dyDescent="0.3">
      <c r="A4668" t="str">
        <f>VLOOKUP(B4668,Table2[],3,FALSE)</f>
        <v>International</v>
      </c>
      <c r="B4668" t="str">
        <f>IF(OR(ISNUMBER(FIND("QVC",Z4668)),ISNUMBER(FIND("QVC",AL4668))),"QVC",IF(OR(ISNUMBER(FIND("NCO",H4668)),ISNUMBER(FIND("NCO",Y4668))), "NCO", IF(AL4668="consumer","PMD.com",VLOOKUP(LEFT(H4668,2),Tables!$E$1:$F$11,2,FALSE))))</f>
        <v>APAC+LA</v>
      </c>
      <c r="C4668">
        <f t="shared" si="219"/>
        <v>52260001</v>
      </c>
      <c r="D4668">
        <f t="shared" si="220"/>
        <v>185</v>
      </c>
      <c r="E4668" t="str">
        <f t="shared" ca="1" si="218"/>
        <v>shifted orders shipped</v>
      </c>
      <c r="F4668" t="s">
        <v>3539</v>
      </c>
      <c r="G4668" t="s">
        <v>335</v>
      </c>
      <c r="H4668" t="s">
        <v>1759</v>
      </c>
      <c r="I4668" s="6">
        <v>43997.453472222223</v>
      </c>
      <c r="J4668" t="s">
        <v>16</v>
      </c>
      <c r="K4668" s="6">
        <v>44013.75</v>
      </c>
      <c r="Y4668" t="s">
        <v>930</v>
      </c>
      <c r="AA4668" t="s">
        <v>1061</v>
      </c>
      <c r="AD4668" t="s">
        <v>1062</v>
      </c>
      <c r="AE4668" t="s">
        <v>994</v>
      </c>
      <c r="AF4668">
        <v>3043</v>
      </c>
      <c r="AG4668" t="s">
        <v>1004</v>
      </c>
      <c r="AK4668" t="s">
        <v>1063</v>
      </c>
      <c r="AM4668">
        <v>185</v>
      </c>
      <c r="AN4668">
        <v>185</v>
      </c>
      <c r="AO4668">
        <v>556</v>
      </c>
      <c r="AQ4668">
        <v>124437</v>
      </c>
      <c r="AR4668">
        <v>52260001</v>
      </c>
      <c r="AS4668" t="s">
        <v>1257</v>
      </c>
      <c r="AT4668" t="s">
        <v>59</v>
      </c>
      <c r="AW4668" t="s">
        <v>340</v>
      </c>
      <c r="AX4668" t="s">
        <v>340</v>
      </c>
      <c r="AY4668" t="s">
        <v>341</v>
      </c>
      <c r="AZ4668">
        <v>0</v>
      </c>
      <c r="BY4668" t="s">
        <v>342</v>
      </c>
      <c r="EQ4668">
        <v>252968</v>
      </c>
      <c r="ER4668" t="s">
        <v>109</v>
      </c>
      <c r="ES4668" t="s">
        <v>1760</v>
      </c>
      <c r="EV4668">
        <v>17272825</v>
      </c>
      <c r="EW4668">
        <v>928</v>
      </c>
      <c r="EX4668">
        <v>205400</v>
      </c>
      <c r="EY4668">
        <v>961543251</v>
      </c>
      <c r="EZ4668">
        <v>1</v>
      </c>
      <c r="FC4668">
        <v>52260001</v>
      </c>
      <c r="FD4668" t="s">
        <v>59</v>
      </c>
    </row>
    <row r="4669" spans="1:160" x14ac:dyDescent="0.3">
      <c r="A4669" t="str">
        <f>VLOOKUP(B4669,Table2[],3,FALSE)</f>
        <v>Broadcast</v>
      </c>
      <c r="B4669" t="str">
        <f>IF(OR(ISNUMBER(FIND("QVC",Z4669)),ISNUMBER(FIND("QVC",AL4669))),"QVC",IF(OR(ISNUMBER(FIND("NCO",H4669)),ISNUMBER(FIND("NCO",Y4669))), "NCO", IF(AL4669="consumer","PMD.com",VLOOKUP(LEFT(H4669,2),Tables!$E$1:$F$11,2,FALSE))))</f>
        <v>QVC</v>
      </c>
      <c r="C4669">
        <f t="shared" si="219"/>
        <v>55300001</v>
      </c>
      <c r="D4669">
        <f t="shared" si="220"/>
        <v>1</v>
      </c>
      <c r="E4669" t="str">
        <f t="shared" ca="1" si="218"/>
        <v>shifted orders shipped</v>
      </c>
      <c r="F4669" t="s">
        <v>3539</v>
      </c>
      <c r="G4669" t="s">
        <v>335</v>
      </c>
      <c r="H4669">
        <v>652605693715310</v>
      </c>
      <c r="I4669" s="6">
        <v>44012.436111111114</v>
      </c>
      <c r="J4669" t="s">
        <v>16</v>
      </c>
      <c r="K4669" s="6">
        <v>44013.75</v>
      </c>
      <c r="M4669" t="s">
        <v>10383</v>
      </c>
      <c r="N4669" t="s">
        <v>10384</v>
      </c>
      <c r="Q4669" t="s">
        <v>1670</v>
      </c>
      <c r="R4669" t="s">
        <v>376</v>
      </c>
      <c r="S4669" t="s">
        <v>10385</v>
      </c>
      <c r="T4669" t="s">
        <v>338</v>
      </c>
      <c r="Z4669" t="s">
        <v>10383</v>
      </c>
      <c r="AA4669" t="s">
        <v>10384</v>
      </c>
      <c r="AD4669" t="s">
        <v>1670</v>
      </c>
      <c r="AE4669" t="s">
        <v>376</v>
      </c>
      <c r="AF4669" t="s">
        <v>10385</v>
      </c>
      <c r="AG4669" t="s">
        <v>338</v>
      </c>
      <c r="AL4669" t="s">
        <v>981</v>
      </c>
      <c r="AM4669">
        <v>1</v>
      </c>
      <c r="AN4669">
        <v>1</v>
      </c>
      <c r="AO4669">
        <v>5039</v>
      </c>
      <c r="AQ4669">
        <v>124479</v>
      </c>
      <c r="AR4669">
        <v>55300001</v>
      </c>
      <c r="AS4669" t="s">
        <v>3008</v>
      </c>
      <c r="AT4669" t="s">
        <v>153</v>
      </c>
      <c r="AW4669" t="s">
        <v>340</v>
      </c>
      <c r="AX4669" t="s">
        <v>340</v>
      </c>
      <c r="AY4669" t="s">
        <v>382</v>
      </c>
      <c r="AZ4669">
        <v>0</v>
      </c>
      <c r="BY4669" t="s">
        <v>342</v>
      </c>
      <c r="EQ4669">
        <v>253396</v>
      </c>
      <c r="EV4669">
        <v>17287034</v>
      </c>
      <c r="EW4669">
        <v>928</v>
      </c>
      <c r="EX4669">
        <v>220819</v>
      </c>
      <c r="EY4669" t="s">
        <v>10386</v>
      </c>
      <c r="EZ4669">
        <v>1</v>
      </c>
      <c r="FA4669">
        <v>20039</v>
      </c>
      <c r="FB4669">
        <v>20039</v>
      </c>
      <c r="FC4669">
        <v>7891</v>
      </c>
      <c r="FD4669" t="s">
        <v>753</v>
      </c>
    </row>
    <row r="4670" spans="1:160" x14ac:dyDescent="0.3">
      <c r="A4670" t="str">
        <f>VLOOKUP(B4670,Table2[],3,FALSE)</f>
        <v>Broadcast</v>
      </c>
      <c r="B4670" t="str">
        <f>IF(OR(ISNUMBER(FIND("QVC",Z4670)),ISNUMBER(FIND("QVC",AL4670))),"QVC",IF(OR(ISNUMBER(FIND("NCO",H4670)),ISNUMBER(FIND("NCO",Y4670))), "NCO", IF(AL4670="consumer","PMD.com",VLOOKUP(LEFT(H4670,2),Tables!$E$1:$F$11,2,FALSE))))</f>
        <v>QVC</v>
      </c>
      <c r="C4670">
        <f t="shared" si="219"/>
        <v>55300001</v>
      </c>
      <c r="D4670">
        <f t="shared" si="220"/>
        <v>1</v>
      </c>
      <c r="E4670" t="str">
        <f t="shared" ca="1" si="218"/>
        <v>shifted orders shipped</v>
      </c>
      <c r="F4670" t="s">
        <v>3539</v>
      </c>
      <c r="G4670" t="s">
        <v>335</v>
      </c>
      <c r="H4670">
        <v>652602825715309</v>
      </c>
      <c r="I4670" s="6">
        <v>44012.436111111114</v>
      </c>
      <c r="J4670" t="s">
        <v>16</v>
      </c>
      <c r="K4670" s="6">
        <v>44013.75</v>
      </c>
      <c r="M4670" t="s">
        <v>10387</v>
      </c>
      <c r="N4670" t="s">
        <v>10388</v>
      </c>
      <c r="O4670" t="s">
        <v>10389</v>
      </c>
      <c r="Q4670" t="s">
        <v>374</v>
      </c>
      <c r="R4670" t="s">
        <v>375</v>
      </c>
      <c r="S4670" t="s">
        <v>10390</v>
      </c>
      <c r="T4670" t="s">
        <v>338</v>
      </c>
      <c r="Z4670" t="s">
        <v>10387</v>
      </c>
      <c r="AA4670" t="s">
        <v>10388</v>
      </c>
      <c r="AB4670" t="s">
        <v>10389</v>
      </c>
      <c r="AD4670" t="s">
        <v>374</v>
      </c>
      <c r="AE4670" t="s">
        <v>375</v>
      </c>
      <c r="AF4670" t="s">
        <v>10390</v>
      </c>
      <c r="AG4670" t="s">
        <v>338</v>
      </c>
      <c r="AL4670" t="s">
        <v>981</v>
      </c>
      <c r="AM4670">
        <v>1</v>
      </c>
      <c r="AN4670">
        <v>1</v>
      </c>
      <c r="AO4670">
        <v>5039</v>
      </c>
      <c r="AQ4670">
        <v>124479</v>
      </c>
      <c r="AR4670">
        <v>55300001</v>
      </c>
      <c r="AS4670" t="s">
        <v>3008</v>
      </c>
      <c r="AT4670" t="s">
        <v>153</v>
      </c>
      <c r="AW4670" t="s">
        <v>340</v>
      </c>
      <c r="AX4670" t="s">
        <v>340</v>
      </c>
      <c r="AY4670" t="s">
        <v>382</v>
      </c>
      <c r="AZ4670">
        <v>0</v>
      </c>
      <c r="BY4670" t="s">
        <v>342</v>
      </c>
      <c r="EQ4670">
        <v>253396</v>
      </c>
      <c r="EV4670">
        <v>17287030</v>
      </c>
      <c r="EW4670">
        <v>928</v>
      </c>
      <c r="EX4670">
        <v>220815</v>
      </c>
      <c r="EY4670" t="s">
        <v>10391</v>
      </c>
      <c r="EZ4670">
        <v>1</v>
      </c>
      <c r="FA4670">
        <v>20039</v>
      </c>
      <c r="FB4670">
        <v>20039</v>
      </c>
      <c r="FC4670">
        <v>7890</v>
      </c>
      <c r="FD4670" t="s">
        <v>829</v>
      </c>
    </row>
    <row r="4671" spans="1:160" x14ac:dyDescent="0.3">
      <c r="A4671" t="str">
        <f>VLOOKUP(B4671,Table2[],3,FALSE)</f>
        <v>Broadcast</v>
      </c>
      <c r="B4671" t="str">
        <f>IF(OR(ISNUMBER(FIND("QVC",Z4671)),ISNUMBER(FIND("QVC",AL4671))),"QVC",IF(OR(ISNUMBER(FIND("NCO",H4671)),ISNUMBER(FIND("NCO",Y4671))), "NCO", IF(AL4671="consumer","PMD.com",VLOOKUP(LEFT(H4671,2),Tables!$E$1:$F$11,2,FALSE))))</f>
        <v>QVC</v>
      </c>
      <c r="C4671">
        <f t="shared" si="219"/>
        <v>55300001</v>
      </c>
      <c r="D4671">
        <f t="shared" si="220"/>
        <v>1</v>
      </c>
      <c r="E4671" t="str">
        <f t="shared" ca="1" si="218"/>
        <v>shifted orders shipped</v>
      </c>
      <c r="F4671" t="s">
        <v>3539</v>
      </c>
      <c r="G4671" t="s">
        <v>335</v>
      </c>
      <c r="H4671">
        <v>538705564115310</v>
      </c>
      <c r="I4671" s="6">
        <v>44012.436111111114</v>
      </c>
      <c r="J4671" t="s">
        <v>16</v>
      </c>
      <c r="K4671" s="6">
        <v>44013.75</v>
      </c>
      <c r="M4671" t="s">
        <v>1841</v>
      </c>
      <c r="N4671" t="s">
        <v>10392</v>
      </c>
      <c r="Q4671" t="s">
        <v>677</v>
      </c>
      <c r="R4671" t="s">
        <v>397</v>
      </c>
      <c r="S4671" t="s">
        <v>10393</v>
      </c>
      <c r="T4671" t="s">
        <v>338</v>
      </c>
      <c r="Z4671" t="s">
        <v>1841</v>
      </c>
      <c r="AA4671" t="s">
        <v>10392</v>
      </c>
      <c r="AD4671" t="s">
        <v>677</v>
      </c>
      <c r="AE4671" t="s">
        <v>397</v>
      </c>
      <c r="AF4671" t="s">
        <v>10393</v>
      </c>
      <c r="AG4671" t="s">
        <v>338</v>
      </c>
      <c r="AL4671" t="s">
        <v>981</v>
      </c>
      <c r="AM4671">
        <v>1</v>
      </c>
      <c r="AN4671">
        <v>1</v>
      </c>
      <c r="AO4671">
        <v>5039</v>
      </c>
      <c r="AQ4671">
        <v>124479</v>
      </c>
      <c r="AR4671">
        <v>55300001</v>
      </c>
      <c r="AS4671" t="s">
        <v>3008</v>
      </c>
      <c r="AT4671" t="s">
        <v>153</v>
      </c>
      <c r="AW4671" t="s">
        <v>340</v>
      </c>
      <c r="AX4671" t="s">
        <v>340</v>
      </c>
      <c r="AY4671" t="s">
        <v>382</v>
      </c>
      <c r="AZ4671">
        <v>0</v>
      </c>
      <c r="BY4671" t="s">
        <v>342</v>
      </c>
      <c r="EQ4671">
        <v>253396</v>
      </c>
      <c r="EV4671">
        <v>17287033</v>
      </c>
      <c r="EW4671">
        <v>928</v>
      </c>
      <c r="EX4671">
        <v>220818</v>
      </c>
      <c r="EY4671" t="s">
        <v>10394</v>
      </c>
      <c r="EZ4671">
        <v>1</v>
      </c>
      <c r="FA4671">
        <v>20039</v>
      </c>
      <c r="FB4671">
        <v>20039</v>
      </c>
      <c r="FC4671">
        <v>7891</v>
      </c>
      <c r="FD4671" t="s">
        <v>753</v>
      </c>
    </row>
    <row r="4672" spans="1:160" x14ac:dyDescent="0.3">
      <c r="A4672" t="str">
        <f>VLOOKUP(B4672,Table2[],3,FALSE)</f>
        <v>Broadcast</v>
      </c>
      <c r="B4672" t="str">
        <f>IF(OR(ISNUMBER(FIND("QVC",Z4672)),ISNUMBER(FIND("QVC",AL4672))),"QVC",IF(OR(ISNUMBER(FIND("NCO",H4672)),ISNUMBER(FIND("NCO",Y4672))), "NCO", IF(AL4672="consumer","PMD.com",VLOOKUP(LEFT(H4672,2),Tables!$E$1:$F$11,2,FALSE))))</f>
        <v>QVC</v>
      </c>
      <c r="C4672">
        <f t="shared" si="219"/>
        <v>55300001</v>
      </c>
      <c r="D4672">
        <f t="shared" si="220"/>
        <v>1</v>
      </c>
      <c r="E4672" t="str">
        <f t="shared" ca="1" si="218"/>
        <v>shifted orders shipped</v>
      </c>
      <c r="F4672" t="s">
        <v>3539</v>
      </c>
      <c r="G4672" t="s">
        <v>335</v>
      </c>
      <c r="H4672">
        <v>652560399215307</v>
      </c>
      <c r="I4672" s="6">
        <v>44008.670138888891</v>
      </c>
      <c r="J4672" t="s">
        <v>16</v>
      </c>
      <c r="K4672" s="6">
        <v>44013.75</v>
      </c>
      <c r="M4672" t="s">
        <v>10379</v>
      </c>
      <c r="N4672" t="s">
        <v>10380</v>
      </c>
      <c r="Q4672" t="s">
        <v>1308</v>
      </c>
      <c r="R4672" t="s">
        <v>389</v>
      </c>
      <c r="S4672" t="s">
        <v>10381</v>
      </c>
      <c r="T4672" t="s">
        <v>338</v>
      </c>
      <c r="Z4672" t="s">
        <v>10379</v>
      </c>
      <c r="AA4672" t="s">
        <v>10380</v>
      </c>
      <c r="AD4672" t="s">
        <v>1308</v>
      </c>
      <c r="AE4672" t="s">
        <v>389</v>
      </c>
      <c r="AF4672" t="s">
        <v>10381</v>
      </c>
      <c r="AG4672" t="s">
        <v>338</v>
      </c>
      <c r="AL4672" t="s">
        <v>981</v>
      </c>
      <c r="AM4672">
        <v>1</v>
      </c>
      <c r="AN4672">
        <v>1</v>
      </c>
      <c r="AO4672">
        <v>5039</v>
      </c>
      <c r="AQ4672">
        <v>124479</v>
      </c>
      <c r="AR4672">
        <v>55300001</v>
      </c>
      <c r="AS4672" t="s">
        <v>3008</v>
      </c>
      <c r="AT4672" t="s">
        <v>153</v>
      </c>
      <c r="AW4672" t="s">
        <v>340</v>
      </c>
      <c r="AX4672" t="s">
        <v>340</v>
      </c>
      <c r="AY4672" t="s">
        <v>382</v>
      </c>
      <c r="AZ4672">
        <v>0</v>
      </c>
      <c r="BY4672" t="s">
        <v>342</v>
      </c>
      <c r="EQ4672">
        <v>253396</v>
      </c>
      <c r="EV4672">
        <v>17286670</v>
      </c>
      <c r="EW4672">
        <v>928</v>
      </c>
      <c r="EX4672">
        <v>218689</v>
      </c>
      <c r="EY4672" t="s">
        <v>10382</v>
      </c>
      <c r="EZ4672">
        <v>1</v>
      </c>
      <c r="FA4672">
        <v>20039</v>
      </c>
      <c r="FB4672">
        <v>20039</v>
      </c>
      <c r="FC4672">
        <v>7890</v>
      </c>
      <c r="FD4672" t="s">
        <v>829</v>
      </c>
    </row>
    <row r="4673" spans="1:160" x14ac:dyDescent="0.3">
      <c r="A4673" t="str">
        <f>VLOOKUP(B4673,Table2[],3,FALSE)</f>
        <v>Broadcast</v>
      </c>
      <c r="B4673" t="str">
        <f>IF(OR(ISNUMBER(FIND("QVC",Z4673)),ISNUMBER(FIND("QVC",AL4673))),"QVC",IF(OR(ISNUMBER(FIND("NCO",H4673)),ISNUMBER(FIND("NCO",Y4673))), "NCO", IF(AL4673="consumer","PMD.com",VLOOKUP(LEFT(H4673,2),Tables!$E$1:$F$11,2,FALSE))))</f>
        <v>QVC</v>
      </c>
      <c r="C4673">
        <f t="shared" si="219"/>
        <v>52460001</v>
      </c>
      <c r="D4673">
        <f t="shared" si="220"/>
        <v>1</v>
      </c>
      <c r="E4673" t="str">
        <f t="shared" ca="1" si="218"/>
        <v>shifted orders shipped</v>
      </c>
      <c r="F4673" t="s">
        <v>3539</v>
      </c>
      <c r="G4673" t="s">
        <v>335</v>
      </c>
      <c r="H4673">
        <v>652607995415310</v>
      </c>
      <c r="I4673" s="6">
        <v>44012.436111111114</v>
      </c>
      <c r="J4673" t="s">
        <v>16</v>
      </c>
      <c r="K4673" s="6">
        <v>44013.75</v>
      </c>
      <c r="M4673" t="s">
        <v>10399</v>
      </c>
      <c r="N4673" t="s">
        <v>10400</v>
      </c>
      <c r="Q4673" t="s">
        <v>899</v>
      </c>
      <c r="R4673" t="s">
        <v>377</v>
      </c>
      <c r="S4673" t="s">
        <v>10401</v>
      </c>
      <c r="T4673" t="s">
        <v>338</v>
      </c>
      <c r="Z4673" t="s">
        <v>10399</v>
      </c>
      <c r="AA4673" t="s">
        <v>10400</v>
      </c>
      <c r="AD4673" t="s">
        <v>899</v>
      </c>
      <c r="AE4673" t="s">
        <v>377</v>
      </c>
      <c r="AF4673" t="s">
        <v>10401</v>
      </c>
      <c r="AG4673" t="s">
        <v>338</v>
      </c>
      <c r="AL4673" t="s">
        <v>981</v>
      </c>
      <c r="AM4673">
        <v>1</v>
      </c>
      <c r="AN4673">
        <v>1</v>
      </c>
      <c r="AO4673">
        <v>14007</v>
      </c>
      <c r="AQ4673">
        <v>127157</v>
      </c>
      <c r="AR4673">
        <v>52460001</v>
      </c>
      <c r="AS4673" t="s">
        <v>972</v>
      </c>
      <c r="AT4673" t="s">
        <v>76</v>
      </c>
      <c r="AW4673" t="s">
        <v>340</v>
      </c>
      <c r="AX4673" t="s">
        <v>340</v>
      </c>
      <c r="AY4673" t="s">
        <v>341</v>
      </c>
      <c r="AZ4673">
        <v>0</v>
      </c>
      <c r="BY4673" t="s">
        <v>342</v>
      </c>
      <c r="EQ4673">
        <v>252044</v>
      </c>
      <c r="EV4673">
        <v>17287038</v>
      </c>
      <c r="EW4673">
        <v>928</v>
      </c>
      <c r="EX4673">
        <v>220824</v>
      </c>
      <c r="EY4673" t="s">
        <v>10402</v>
      </c>
      <c r="EZ4673">
        <v>1</v>
      </c>
      <c r="FA4673">
        <v>20039</v>
      </c>
      <c r="FB4673">
        <v>20039</v>
      </c>
      <c r="FC4673">
        <v>52460001</v>
      </c>
      <c r="FD4673" t="s">
        <v>76</v>
      </c>
    </row>
    <row r="4674" spans="1:160" x14ac:dyDescent="0.3">
      <c r="A4674" t="str">
        <f>VLOOKUP(B4674,Table2[],3,FALSE)</f>
        <v>Broadcast</v>
      </c>
      <c r="B4674" t="str">
        <f>IF(OR(ISNUMBER(FIND("QVC",Z4674)),ISNUMBER(FIND("QVC",AL4674))),"QVC",IF(OR(ISNUMBER(FIND("NCO",H4674)),ISNUMBER(FIND("NCO",Y4674))), "NCO", IF(AL4674="consumer","PMD.com",VLOOKUP(LEFT(H4674,2),Tables!$E$1:$F$11,2,FALSE))))</f>
        <v>QVC</v>
      </c>
      <c r="C4674">
        <f t="shared" si="219"/>
        <v>52230001</v>
      </c>
      <c r="D4674">
        <f t="shared" si="220"/>
        <v>1</v>
      </c>
      <c r="E4674" t="str">
        <f t="shared" ca="1" si="218"/>
        <v>shifted orders shipped</v>
      </c>
      <c r="F4674" t="s">
        <v>3539</v>
      </c>
      <c r="G4674" t="s">
        <v>335</v>
      </c>
      <c r="H4674">
        <v>681567469015310</v>
      </c>
      <c r="I4674" s="6">
        <v>44012.436111111114</v>
      </c>
      <c r="J4674" t="s">
        <v>16</v>
      </c>
      <c r="K4674" s="6">
        <v>44013.75</v>
      </c>
      <c r="M4674" t="s">
        <v>10395</v>
      </c>
      <c r="N4674" t="s">
        <v>10396</v>
      </c>
      <c r="Q4674" t="s">
        <v>936</v>
      </c>
      <c r="R4674" t="s">
        <v>413</v>
      </c>
      <c r="S4674" t="s">
        <v>10397</v>
      </c>
      <c r="T4674" t="s">
        <v>338</v>
      </c>
      <c r="Z4674" t="s">
        <v>10395</v>
      </c>
      <c r="AA4674" t="s">
        <v>10396</v>
      </c>
      <c r="AD4674" t="s">
        <v>936</v>
      </c>
      <c r="AE4674" t="s">
        <v>413</v>
      </c>
      <c r="AF4674" t="s">
        <v>10397</v>
      </c>
      <c r="AG4674" t="s">
        <v>338</v>
      </c>
      <c r="AL4674" t="s">
        <v>981</v>
      </c>
      <c r="AM4674">
        <v>1</v>
      </c>
      <c r="AN4674">
        <v>1</v>
      </c>
      <c r="AO4674">
        <v>1194</v>
      </c>
      <c r="AQ4674">
        <v>124434</v>
      </c>
      <c r="AR4674">
        <v>52230001</v>
      </c>
      <c r="AS4674" t="s">
        <v>105</v>
      </c>
      <c r="AT4674" t="s">
        <v>106</v>
      </c>
      <c r="AW4674" t="s">
        <v>340</v>
      </c>
      <c r="AX4674" t="s">
        <v>340</v>
      </c>
      <c r="AY4674" t="s">
        <v>341</v>
      </c>
      <c r="AZ4674">
        <v>0</v>
      </c>
      <c r="BY4674" t="s">
        <v>342</v>
      </c>
      <c r="EQ4674">
        <v>247324</v>
      </c>
      <c r="EV4674">
        <v>17287035</v>
      </c>
      <c r="EW4674">
        <v>928</v>
      </c>
      <c r="EX4674">
        <v>220820</v>
      </c>
      <c r="EY4674" t="s">
        <v>10398</v>
      </c>
      <c r="EZ4674">
        <v>1</v>
      </c>
      <c r="FA4674">
        <v>20039</v>
      </c>
      <c r="FB4674">
        <v>20039</v>
      </c>
      <c r="FC4674">
        <v>52230001</v>
      </c>
      <c r="FD4674" t="s">
        <v>106</v>
      </c>
    </row>
    <row r="4675" spans="1:160" x14ac:dyDescent="0.3">
      <c r="A4675" t="str">
        <f>VLOOKUP(B4675,Table2[],3,FALSE)</f>
        <v>Digital</v>
      </c>
      <c r="B4675" t="str">
        <f>IF(OR(ISNUMBER(FIND("QVC",Z4675)),ISNUMBER(FIND("QVC",AL4675))),"QVC",IF(OR(ISNUMBER(FIND("NCO",H4675)),ISNUMBER(FIND("NCO",Y4675))), "NCO", IF(AL4675="consumer","PMD.com",VLOOKUP(LEFT(H4675,2),Tables!$E$1:$F$11,2,FALSE))))</f>
        <v>PMD.com</v>
      </c>
      <c r="C4675">
        <f t="shared" si="219"/>
        <v>52230001</v>
      </c>
      <c r="D4675">
        <f t="shared" si="220"/>
        <v>1</v>
      </c>
      <c r="E4675" t="str">
        <f t="shared" ref="E4675:E4738" ca="1" si="221">IF(MONTH(TODAY())-MONTH(I4675)&gt;0,"shifted orders shipped","MTD orders shipped")</f>
        <v>shifted orders shipped</v>
      </c>
      <c r="F4675" t="s">
        <v>3539</v>
      </c>
      <c r="G4675" t="s">
        <v>335</v>
      </c>
      <c r="H4675" t="s">
        <v>10357</v>
      </c>
      <c r="I4675" s="6">
        <v>44011.774895833332</v>
      </c>
      <c r="J4675" t="s">
        <v>16</v>
      </c>
      <c r="K4675" s="6">
        <v>44013.75</v>
      </c>
      <c r="M4675" t="s">
        <v>10358</v>
      </c>
      <c r="N4675" t="s">
        <v>10359</v>
      </c>
      <c r="Q4675" t="s">
        <v>495</v>
      </c>
      <c r="R4675" t="s">
        <v>1188</v>
      </c>
      <c r="S4675" t="s">
        <v>10360</v>
      </c>
      <c r="T4675" t="s">
        <v>365</v>
      </c>
      <c r="U4675" t="s">
        <v>530</v>
      </c>
      <c r="W4675" t="s">
        <v>10361</v>
      </c>
      <c r="Z4675" t="s">
        <v>10358</v>
      </c>
      <c r="AA4675" t="s">
        <v>10359</v>
      </c>
      <c r="AD4675" t="s">
        <v>495</v>
      </c>
      <c r="AE4675" t="s">
        <v>1188</v>
      </c>
      <c r="AF4675" t="s">
        <v>10360</v>
      </c>
      <c r="AG4675" t="s">
        <v>365</v>
      </c>
      <c r="AH4675" t="s">
        <v>530</v>
      </c>
      <c r="AJ4675" t="s">
        <v>10361</v>
      </c>
      <c r="AL4675" t="s">
        <v>339</v>
      </c>
      <c r="AM4675">
        <v>1</v>
      </c>
      <c r="AN4675">
        <v>1</v>
      </c>
      <c r="AO4675">
        <v>1194</v>
      </c>
      <c r="AQ4675">
        <v>124434</v>
      </c>
      <c r="AR4675">
        <v>52230001</v>
      </c>
      <c r="AS4675" t="s">
        <v>105</v>
      </c>
      <c r="AT4675" t="s">
        <v>106</v>
      </c>
      <c r="AW4675" t="s">
        <v>340</v>
      </c>
      <c r="AX4675" t="s">
        <v>340</v>
      </c>
      <c r="AY4675" t="s">
        <v>341</v>
      </c>
      <c r="AZ4675">
        <v>0</v>
      </c>
      <c r="BY4675" t="s">
        <v>342</v>
      </c>
      <c r="EQ4675">
        <v>247324</v>
      </c>
      <c r="ER4675" t="s">
        <v>10362</v>
      </c>
      <c r="EV4675">
        <v>17286733</v>
      </c>
      <c r="EW4675">
        <v>928</v>
      </c>
      <c r="EX4675">
        <v>220673</v>
      </c>
      <c r="EY4675" t="s">
        <v>10363</v>
      </c>
      <c r="EZ4675">
        <v>1</v>
      </c>
      <c r="FC4675">
        <v>52230001</v>
      </c>
      <c r="FD4675" t="s">
        <v>106</v>
      </c>
    </row>
    <row r="4676" spans="1:160" x14ac:dyDescent="0.3">
      <c r="A4676" t="str">
        <f>VLOOKUP(B4676,Table2[],3,FALSE)</f>
        <v>Broadcast</v>
      </c>
      <c r="B4676" t="str">
        <f>IF(OR(ISNUMBER(FIND("QVC",Z4676)),ISNUMBER(FIND("QVC",AL4676))),"QVC",IF(OR(ISNUMBER(FIND("NCO",H4676)),ISNUMBER(FIND("NCO",Y4676))), "NCO", IF(AL4676="consumer","PMD.com",VLOOKUP(LEFT(H4676,2),Tables!$E$1:$F$11,2,FALSE))))</f>
        <v>QVC</v>
      </c>
      <c r="C4676">
        <f t="shared" si="219"/>
        <v>53630001</v>
      </c>
      <c r="D4676">
        <f t="shared" si="220"/>
        <v>1</v>
      </c>
      <c r="E4676" t="str">
        <f t="shared" ca="1" si="221"/>
        <v>shifted orders shipped</v>
      </c>
      <c r="F4676" t="s">
        <v>3539</v>
      </c>
      <c r="G4676" t="s">
        <v>335</v>
      </c>
      <c r="H4676">
        <v>652610707315313</v>
      </c>
      <c r="I4676" s="6">
        <v>44012.436111111114</v>
      </c>
      <c r="J4676" t="s">
        <v>16</v>
      </c>
      <c r="K4676" s="6">
        <v>44013.75</v>
      </c>
      <c r="M4676" t="s">
        <v>10352</v>
      </c>
      <c r="N4676" t="s">
        <v>10353</v>
      </c>
      <c r="O4676" t="s">
        <v>10354</v>
      </c>
      <c r="Q4676" t="s">
        <v>1416</v>
      </c>
      <c r="R4676" t="s">
        <v>411</v>
      </c>
      <c r="S4676" t="s">
        <v>10355</v>
      </c>
      <c r="T4676" t="s">
        <v>338</v>
      </c>
      <c r="Z4676" t="s">
        <v>10352</v>
      </c>
      <c r="AA4676" t="s">
        <v>10353</v>
      </c>
      <c r="AB4676" t="s">
        <v>10354</v>
      </c>
      <c r="AD4676" t="s">
        <v>1416</v>
      </c>
      <c r="AE4676" t="s">
        <v>411</v>
      </c>
      <c r="AF4676" t="s">
        <v>10355</v>
      </c>
      <c r="AG4676" t="s">
        <v>338</v>
      </c>
      <c r="AL4676" t="s">
        <v>981</v>
      </c>
      <c r="AM4676">
        <v>1</v>
      </c>
      <c r="AN4676">
        <v>1</v>
      </c>
      <c r="AO4676">
        <v>4008</v>
      </c>
      <c r="AQ4676">
        <v>124448</v>
      </c>
      <c r="AR4676">
        <v>53630001</v>
      </c>
      <c r="AS4676" t="s">
        <v>160</v>
      </c>
      <c r="AT4676" t="s">
        <v>161</v>
      </c>
      <c r="AW4676" t="s">
        <v>343</v>
      </c>
      <c r="BY4676" t="s">
        <v>342</v>
      </c>
      <c r="EQ4676">
        <v>247229</v>
      </c>
      <c r="EV4676">
        <v>17287041</v>
      </c>
      <c r="EW4676">
        <v>928</v>
      </c>
      <c r="EX4676">
        <v>220830</v>
      </c>
      <c r="EY4676" t="s">
        <v>10356</v>
      </c>
      <c r="EZ4676">
        <v>1</v>
      </c>
      <c r="FA4676">
        <v>20039</v>
      </c>
      <c r="FB4676">
        <v>20039</v>
      </c>
      <c r="FC4676">
        <v>53630001</v>
      </c>
      <c r="FD4676" t="s">
        <v>161</v>
      </c>
    </row>
    <row r="4677" spans="1:160" x14ac:dyDescent="0.3">
      <c r="A4677" t="str">
        <f>VLOOKUP(B4677,Table2[],3,FALSE)</f>
        <v>Digital</v>
      </c>
      <c r="B4677" t="str">
        <f>IF(OR(ISNUMBER(FIND("QVC",Z4677)),ISNUMBER(FIND("QVC",AL4677))),"QVC",IF(OR(ISNUMBER(FIND("NCO",H4677)),ISNUMBER(FIND("NCO",Y4677))), "NCO", IF(AL4677="consumer","PMD.com",VLOOKUP(LEFT(H4677,2),Tables!$E$1:$F$11,2,FALSE))))</f>
        <v>PMD.com</v>
      </c>
      <c r="C4677">
        <f t="shared" si="219"/>
        <v>55110001</v>
      </c>
      <c r="D4677">
        <f t="shared" si="220"/>
        <v>1</v>
      </c>
      <c r="E4677" t="str">
        <f t="shared" ca="1" si="221"/>
        <v>shifted orders shipped</v>
      </c>
      <c r="F4677" t="s">
        <v>3539</v>
      </c>
      <c r="G4677" t="s">
        <v>335</v>
      </c>
      <c r="H4677" t="s">
        <v>10371</v>
      </c>
      <c r="I4677" s="6">
        <v>44012.470706018517</v>
      </c>
      <c r="J4677" t="s">
        <v>16</v>
      </c>
      <c r="K4677" s="6">
        <v>44013.75</v>
      </c>
      <c r="M4677" t="s">
        <v>10372</v>
      </c>
      <c r="N4677" t="s">
        <v>10373</v>
      </c>
      <c r="Q4677" t="s">
        <v>10374</v>
      </c>
      <c r="R4677" t="s">
        <v>915</v>
      </c>
      <c r="S4677" t="s">
        <v>10375</v>
      </c>
      <c r="T4677" t="s">
        <v>365</v>
      </c>
      <c r="U4677" t="s">
        <v>530</v>
      </c>
      <c r="W4677" t="s">
        <v>10376</v>
      </c>
      <c r="Z4677" t="s">
        <v>10372</v>
      </c>
      <c r="AA4677" t="s">
        <v>10373</v>
      </c>
      <c r="AD4677" t="s">
        <v>10374</v>
      </c>
      <c r="AE4677" t="s">
        <v>915</v>
      </c>
      <c r="AF4677" t="s">
        <v>10375</v>
      </c>
      <c r="AG4677" t="s">
        <v>365</v>
      </c>
      <c r="AH4677" t="s">
        <v>530</v>
      </c>
      <c r="AJ4677" t="s">
        <v>10376</v>
      </c>
      <c r="AL4677" t="s">
        <v>339</v>
      </c>
      <c r="AM4677">
        <v>1</v>
      </c>
      <c r="AN4677">
        <v>1</v>
      </c>
      <c r="AO4677">
        <v>6371</v>
      </c>
      <c r="AQ4677">
        <v>124056</v>
      </c>
      <c r="AR4677">
        <v>55110001</v>
      </c>
      <c r="AS4677" t="s">
        <v>127</v>
      </c>
      <c r="AT4677" t="s">
        <v>128</v>
      </c>
      <c r="AW4677" t="s">
        <v>340</v>
      </c>
      <c r="AX4677" t="s">
        <v>340</v>
      </c>
      <c r="AY4677" t="s">
        <v>382</v>
      </c>
      <c r="AZ4677">
        <v>0</v>
      </c>
      <c r="BY4677" t="s">
        <v>342</v>
      </c>
      <c r="EQ4677">
        <v>238807</v>
      </c>
      <c r="ER4677" t="s">
        <v>10377</v>
      </c>
      <c r="EV4677">
        <v>17287451</v>
      </c>
      <c r="EW4677">
        <v>928</v>
      </c>
      <c r="EX4677">
        <v>220940</v>
      </c>
      <c r="EY4677" t="s">
        <v>10378</v>
      </c>
      <c r="EZ4677">
        <v>1</v>
      </c>
      <c r="FC4677">
        <v>55110001</v>
      </c>
      <c r="FD4677" t="s">
        <v>128</v>
      </c>
    </row>
    <row r="4678" spans="1:160" x14ac:dyDescent="0.3">
      <c r="A4678" t="str">
        <f>VLOOKUP(B4678,Table2[],3,FALSE)</f>
        <v>International</v>
      </c>
      <c r="B4678" t="str">
        <f>IF(OR(ISNUMBER(FIND("QVC",Z4678)),ISNUMBER(FIND("QVC",AL4678))),"QVC",IF(OR(ISNUMBER(FIND("NCO",H4678)),ISNUMBER(FIND("NCO",Y4678))), "NCO", IF(AL4678="consumer","PMD.com",VLOOKUP(LEFT(H4678,2),Tables!$E$1:$F$11,2,FALSE))))</f>
        <v>APAC+LA</v>
      </c>
      <c r="C4678">
        <f t="shared" si="219"/>
        <v>7736</v>
      </c>
      <c r="D4678">
        <f t="shared" si="220"/>
        <v>438</v>
      </c>
      <c r="E4678" t="str">
        <f t="shared" ca="1" si="221"/>
        <v>shifted orders shipped</v>
      </c>
      <c r="F4678" t="s">
        <v>3539</v>
      </c>
      <c r="G4678" t="s">
        <v>335</v>
      </c>
      <c r="H4678" t="s">
        <v>1723</v>
      </c>
      <c r="I4678" s="6">
        <v>43979.549305555556</v>
      </c>
      <c r="J4678" t="s">
        <v>16</v>
      </c>
      <c r="K4678" s="6">
        <v>44013.75</v>
      </c>
      <c r="Y4678" t="s">
        <v>930</v>
      </c>
      <c r="AA4678" t="s">
        <v>1061</v>
      </c>
      <c r="AD4678" t="s">
        <v>1062</v>
      </c>
      <c r="AE4678" t="s">
        <v>994</v>
      </c>
      <c r="AF4678">
        <v>3043</v>
      </c>
      <c r="AG4678" t="s">
        <v>1004</v>
      </c>
      <c r="AK4678" t="s">
        <v>1063</v>
      </c>
      <c r="AM4678">
        <v>1500</v>
      </c>
      <c r="AN4678">
        <v>438</v>
      </c>
      <c r="AO4678">
        <v>2</v>
      </c>
      <c r="AQ4678">
        <v>127816</v>
      </c>
      <c r="AR4678">
        <v>7736</v>
      </c>
      <c r="AS4678" t="s">
        <v>1725</v>
      </c>
      <c r="AT4678" t="s">
        <v>1726</v>
      </c>
      <c r="EQ4678">
        <v>252963</v>
      </c>
      <c r="ER4678" t="s">
        <v>109</v>
      </c>
      <c r="ES4678" t="s">
        <v>1724</v>
      </c>
      <c r="EV4678">
        <v>17252340</v>
      </c>
      <c r="EW4678">
        <v>928</v>
      </c>
      <c r="EX4678">
        <v>198905</v>
      </c>
      <c r="EY4678">
        <v>961543251</v>
      </c>
      <c r="EZ4678">
        <v>1</v>
      </c>
      <c r="FC4678">
        <v>7736</v>
      </c>
      <c r="FD4678" t="s">
        <v>1726</v>
      </c>
    </row>
    <row r="4679" spans="1:160" x14ac:dyDescent="0.3">
      <c r="A4679" t="str">
        <f>VLOOKUP(B4679,Table2[],3,FALSE)</f>
        <v>International</v>
      </c>
      <c r="B4679" t="str">
        <f>IF(OR(ISNUMBER(FIND("QVC",Z4679)),ISNUMBER(FIND("QVC",AL4679))),"QVC",IF(OR(ISNUMBER(FIND("NCO",H4679)),ISNUMBER(FIND("NCO",Y4679))), "NCO", IF(AL4679="consumer","PMD.com",VLOOKUP(LEFT(H4679,2),Tables!$E$1:$F$11,2,FALSE))))</f>
        <v>APAC+LA</v>
      </c>
      <c r="C4679">
        <f t="shared" si="219"/>
        <v>7736</v>
      </c>
      <c r="D4679">
        <f t="shared" si="220"/>
        <v>262</v>
      </c>
      <c r="E4679" t="str">
        <f t="shared" ca="1" si="221"/>
        <v>shifted orders shipped</v>
      </c>
      <c r="F4679" t="s">
        <v>3539</v>
      </c>
      <c r="G4679" t="s">
        <v>335</v>
      </c>
      <c r="H4679" t="s">
        <v>1723</v>
      </c>
      <c r="I4679" s="6">
        <v>43979.549305555556</v>
      </c>
      <c r="J4679" t="s">
        <v>16</v>
      </c>
      <c r="K4679" s="6">
        <v>44013.75</v>
      </c>
      <c r="Y4679" t="s">
        <v>930</v>
      </c>
      <c r="AA4679" t="s">
        <v>1061</v>
      </c>
      <c r="AD4679" t="s">
        <v>1062</v>
      </c>
      <c r="AE4679" t="s">
        <v>994</v>
      </c>
      <c r="AF4679">
        <v>3043</v>
      </c>
      <c r="AG4679" t="s">
        <v>1004</v>
      </c>
      <c r="AK4679" t="s">
        <v>1063</v>
      </c>
      <c r="AM4679">
        <v>1500</v>
      </c>
      <c r="AN4679">
        <v>262</v>
      </c>
      <c r="AO4679">
        <v>2</v>
      </c>
      <c r="AQ4679">
        <v>127816</v>
      </c>
      <c r="AR4679">
        <v>7736</v>
      </c>
      <c r="AS4679" t="s">
        <v>1727</v>
      </c>
      <c r="AT4679" t="s">
        <v>1726</v>
      </c>
      <c r="EQ4679">
        <v>253015</v>
      </c>
      <c r="ER4679" t="s">
        <v>109</v>
      </c>
      <c r="ES4679" t="s">
        <v>1724</v>
      </c>
      <c r="EV4679">
        <v>17252340</v>
      </c>
      <c r="EW4679">
        <v>928</v>
      </c>
      <c r="EX4679">
        <v>198905</v>
      </c>
      <c r="EY4679">
        <v>961543251</v>
      </c>
      <c r="EZ4679">
        <v>1</v>
      </c>
      <c r="FC4679">
        <v>7736</v>
      </c>
      <c r="FD4679" t="s">
        <v>1726</v>
      </c>
    </row>
    <row r="4680" spans="1:160" x14ac:dyDescent="0.3">
      <c r="A4680" t="str">
        <f>VLOOKUP(B4680,Table2[],3,FALSE)</f>
        <v>International</v>
      </c>
      <c r="B4680" t="str">
        <f>IF(OR(ISNUMBER(FIND("QVC",Z4680)),ISNUMBER(FIND("QVC",AL4680))),"QVC",IF(OR(ISNUMBER(FIND("NCO",H4680)),ISNUMBER(FIND("NCO",Y4680))), "NCO", IF(AL4680="consumer","PMD.com",VLOOKUP(LEFT(H4680,2),Tables!$E$1:$F$11,2,FALSE))))</f>
        <v>APAC+LA</v>
      </c>
      <c r="C4680">
        <f t="shared" si="219"/>
        <v>51090001</v>
      </c>
      <c r="D4680">
        <f t="shared" si="220"/>
        <v>300</v>
      </c>
      <c r="E4680" t="str">
        <f t="shared" ca="1" si="221"/>
        <v>shifted orders shipped</v>
      </c>
      <c r="F4680" t="s">
        <v>3539</v>
      </c>
      <c r="G4680" t="s">
        <v>335</v>
      </c>
      <c r="H4680" t="s">
        <v>1759</v>
      </c>
      <c r="I4680" s="6">
        <v>43997.453472222223</v>
      </c>
      <c r="J4680" t="s">
        <v>16</v>
      </c>
      <c r="K4680" s="6">
        <v>44013.75</v>
      </c>
      <c r="Y4680" t="s">
        <v>930</v>
      </c>
      <c r="AA4680" t="s">
        <v>1061</v>
      </c>
      <c r="AD4680" t="s">
        <v>1062</v>
      </c>
      <c r="AE4680" t="s">
        <v>994</v>
      </c>
      <c r="AF4680">
        <v>3043</v>
      </c>
      <c r="AG4680" t="s">
        <v>1004</v>
      </c>
      <c r="AK4680" t="s">
        <v>1063</v>
      </c>
      <c r="AM4680">
        <v>300</v>
      </c>
      <c r="AN4680">
        <v>300</v>
      </c>
      <c r="AO4680">
        <v>4885</v>
      </c>
      <c r="AQ4680">
        <v>124202</v>
      </c>
      <c r="AR4680">
        <v>51090001</v>
      </c>
      <c r="AS4680" t="s">
        <v>971</v>
      </c>
      <c r="AT4680" t="s">
        <v>60</v>
      </c>
      <c r="AW4680" t="s">
        <v>340</v>
      </c>
      <c r="AX4680" t="s">
        <v>340</v>
      </c>
      <c r="AY4680" t="s">
        <v>357</v>
      </c>
      <c r="AZ4680" t="s">
        <v>361</v>
      </c>
      <c r="BY4680" t="s">
        <v>342</v>
      </c>
      <c r="EQ4680">
        <v>248981</v>
      </c>
      <c r="ER4680" t="s">
        <v>109</v>
      </c>
      <c r="ES4680" t="s">
        <v>1760</v>
      </c>
      <c r="EV4680">
        <v>17272825</v>
      </c>
      <c r="EW4680">
        <v>928</v>
      </c>
      <c r="EX4680">
        <v>205400</v>
      </c>
      <c r="EY4680">
        <v>961543251</v>
      </c>
      <c r="EZ4680">
        <v>1</v>
      </c>
      <c r="FC4680">
        <v>51090001</v>
      </c>
      <c r="FD4680" t="s">
        <v>60</v>
      </c>
    </row>
    <row r="4681" spans="1:160" x14ac:dyDescent="0.3">
      <c r="A4681" t="str">
        <f>VLOOKUP(B4681,Table2[],3,FALSE)</f>
        <v>International</v>
      </c>
      <c r="B4681" t="str">
        <f>IF(OR(ISNUMBER(FIND("QVC",Z4681)),ISNUMBER(FIND("QVC",AL4681))),"QVC",IF(OR(ISNUMBER(FIND("NCO",H4681)),ISNUMBER(FIND("NCO",Y4681))), "NCO", IF(AL4681="consumer","PMD.com",VLOOKUP(LEFT(H4681,2),Tables!$E$1:$F$11,2,FALSE))))</f>
        <v>APAC+LA</v>
      </c>
      <c r="C4681">
        <f t="shared" si="219"/>
        <v>55340001</v>
      </c>
      <c r="D4681">
        <f t="shared" si="220"/>
        <v>32</v>
      </c>
      <c r="E4681" t="str">
        <f t="shared" ca="1" si="221"/>
        <v>shifted orders shipped</v>
      </c>
      <c r="F4681" t="s">
        <v>3539</v>
      </c>
      <c r="G4681" t="s">
        <v>335</v>
      </c>
      <c r="H4681" t="s">
        <v>1759</v>
      </c>
      <c r="I4681" s="6">
        <v>43997.453472222223</v>
      </c>
      <c r="J4681" t="s">
        <v>16</v>
      </c>
      <c r="K4681" s="6">
        <v>44013.75</v>
      </c>
      <c r="Y4681" t="s">
        <v>930</v>
      </c>
      <c r="AA4681" t="s">
        <v>1061</v>
      </c>
      <c r="AD4681" t="s">
        <v>1062</v>
      </c>
      <c r="AE4681" t="s">
        <v>994</v>
      </c>
      <c r="AF4681">
        <v>3043</v>
      </c>
      <c r="AG4681" t="s">
        <v>1004</v>
      </c>
      <c r="AK4681" t="s">
        <v>1063</v>
      </c>
      <c r="AM4681">
        <v>32</v>
      </c>
      <c r="AN4681">
        <v>32</v>
      </c>
      <c r="AO4681">
        <v>8241</v>
      </c>
      <c r="AQ4681">
        <v>124480</v>
      </c>
      <c r="AR4681">
        <v>55340001</v>
      </c>
      <c r="AS4681" t="s">
        <v>1747</v>
      </c>
      <c r="AT4681" t="s">
        <v>71</v>
      </c>
      <c r="AW4681" t="s">
        <v>343</v>
      </c>
      <c r="BY4681" t="s">
        <v>342</v>
      </c>
      <c r="EQ4681">
        <v>249138</v>
      </c>
      <c r="ER4681" t="s">
        <v>109</v>
      </c>
      <c r="ES4681" t="s">
        <v>1760</v>
      </c>
      <c r="EV4681">
        <v>17272825</v>
      </c>
      <c r="EW4681">
        <v>928</v>
      </c>
      <c r="EX4681">
        <v>205400</v>
      </c>
      <c r="EY4681">
        <v>961543251</v>
      </c>
      <c r="EZ4681">
        <v>1</v>
      </c>
      <c r="FC4681">
        <v>55340001</v>
      </c>
      <c r="FD4681" t="s">
        <v>71</v>
      </c>
    </row>
    <row r="4682" spans="1:160" x14ac:dyDescent="0.3">
      <c r="A4682" t="str">
        <f>VLOOKUP(B4682,Table2[],3,FALSE)</f>
        <v>Digital</v>
      </c>
      <c r="B4682" t="str">
        <f>IF(OR(ISNUMBER(FIND("QVC",Z4682)),ISNUMBER(FIND("QVC",AL4682))),"QVC",IF(OR(ISNUMBER(FIND("NCO",H4682)),ISNUMBER(FIND("NCO",Y4682))), "NCO", IF(AL4682="consumer","PMD.com",VLOOKUP(LEFT(H4682,2),Tables!$E$1:$F$11,2,FALSE))))</f>
        <v>PMD.com</v>
      </c>
      <c r="C4682">
        <f t="shared" si="219"/>
        <v>53920001</v>
      </c>
      <c r="D4682">
        <f t="shared" si="220"/>
        <v>1</v>
      </c>
      <c r="E4682" t="str">
        <f t="shared" ca="1" si="221"/>
        <v>shifted orders shipped</v>
      </c>
      <c r="F4682" t="s">
        <v>3539</v>
      </c>
      <c r="G4682" t="s">
        <v>335</v>
      </c>
      <c r="H4682" t="s">
        <v>10357</v>
      </c>
      <c r="I4682" s="6">
        <v>44011.774895833332</v>
      </c>
      <c r="J4682" t="s">
        <v>16</v>
      </c>
      <c r="K4682" s="6">
        <v>44013.75</v>
      </c>
      <c r="M4682" t="s">
        <v>10358</v>
      </c>
      <c r="N4682" t="s">
        <v>10359</v>
      </c>
      <c r="Q4682" t="s">
        <v>495</v>
      </c>
      <c r="R4682" t="s">
        <v>1188</v>
      </c>
      <c r="S4682" t="s">
        <v>10360</v>
      </c>
      <c r="T4682" t="s">
        <v>365</v>
      </c>
      <c r="U4682" t="s">
        <v>530</v>
      </c>
      <c r="W4682" t="s">
        <v>10361</v>
      </c>
      <c r="Z4682" t="s">
        <v>10358</v>
      </c>
      <c r="AA4682" t="s">
        <v>10359</v>
      </c>
      <c r="AD4682" t="s">
        <v>495</v>
      </c>
      <c r="AE4682" t="s">
        <v>1188</v>
      </c>
      <c r="AF4682" t="s">
        <v>10360</v>
      </c>
      <c r="AG4682" t="s">
        <v>365</v>
      </c>
      <c r="AH4682" t="s">
        <v>530</v>
      </c>
      <c r="AJ4682" t="s">
        <v>10361</v>
      </c>
      <c r="AL4682" t="s">
        <v>339</v>
      </c>
      <c r="AM4682">
        <v>1</v>
      </c>
      <c r="AN4682">
        <v>1</v>
      </c>
      <c r="AO4682">
        <v>14899</v>
      </c>
      <c r="AQ4682">
        <v>124468</v>
      </c>
      <c r="AR4682">
        <v>53920001</v>
      </c>
      <c r="AS4682">
        <v>9000000</v>
      </c>
      <c r="AT4682" t="s">
        <v>40</v>
      </c>
      <c r="AW4682" t="s">
        <v>343</v>
      </c>
      <c r="BY4682" t="s">
        <v>342</v>
      </c>
      <c r="EQ4682">
        <v>243396</v>
      </c>
      <c r="ER4682" t="s">
        <v>10362</v>
      </c>
      <c r="EV4682">
        <v>17286733</v>
      </c>
      <c r="EW4682">
        <v>928</v>
      </c>
      <c r="EX4682">
        <v>220673</v>
      </c>
      <c r="EY4682" t="s">
        <v>10363</v>
      </c>
      <c r="EZ4682">
        <v>1</v>
      </c>
      <c r="FC4682">
        <v>95385</v>
      </c>
      <c r="FD4682" t="s">
        <v>3531</v>
      </c>
    </row>
    <row r="4683" spans="1:160" x14ac:dyDescent="0.3">
      <c r="A4683" t="str">
        <f>VLOOKUP(B4683,Table2[],3,FALSE)</f>
        <v>Digital</v>
      </c>
      <c r="B4683" t="str">
        <f>IF(OR(ISNUMBER(FIND("QVC",Z4683)),ISNUMBER(FIND("QVC",AL4683))),"QVC",IF(OR(ISNUMBER(FIND("NCO",H4683)),ISNUMBER(FIND("NCO",Y4683))), "NCO", IF(AL4683="consumer","PMD.com",VLOOKUP(LEFT(H4683,2),Tables!$E$1:$F$11,2,FALSE))))</f>
        <v>PMD.com</v>
      </c>
      <c r="C4683">
        <f t="shared" si="219"/>
        <v>53920001</v>
      </c>
      <c r="D4683">
        <f t="shared" si="220"/>
        <v>1</v>
      </c>
      <c r="E4683" t="str">
        <f t="shared" ca="1" si="221"/>
        <v>shifted orders shipped</v>
      </c>
      <c r="F4683" t="s">
        <v>3539</v>
      </c>
      <c r="G4683" t="s">
        <v>335</v>
      </c>
      <c r="H4683" t="s">
        <v>10364</v>
      </c>
      <c r="I4683" s="6">
        <v>44011.687465277777</v>
      </c>
      <c r="J4683" t="s">
        <v>16</v>
      </c>
      <c r="K4683" s="6">
        <v>44013.75</v>
      </c>
      <c r="M4683" t="s">
        <v>10365</v>
      </c>
      <c r="N4683" t="s">
        <v>10366</v>
      </c>
      <c r="Q4683" t="s">
        <v>495</v>
      </c>
      <c r="R4683" t="s">
        <v>1188</v>
      </c>
      <c r="S4683" t="s">
        <v>10367</v>
      </c>
      <c r="T4683" t="s">
        <v>365</v>
      </c>
      <c r="U4683" t="s">
        <v>530</v>
      </c>
      <c r="W4683" t="s">
        <v>10368</v>
      </c>
      <c r="Z4683" t="s">
        <v>10365</v>
      </c>
      <c r="AA4683" t="s">
        <v>10366</v>
      </c>
      <c r="AD4683" t="s">
        <v>495</v>
      </c>
      <c r="AE4683" t="s">
        <v>1188</v>
      </c>
      <c r="AF4683" t="s">
        <v>10367</v>
      </c>
      <c r="AG4683" t="s">
        <v>365</v>
      </c>
      <c r="AH4683" t="s">
        <v>530</v>
      </c>
      <c r="AJ4683" t="s">
        <v>10368</v>
      </c>
      <c r="AL4683" t="s">
        <v>339</v>
      </c>
      <c r="AM4683">
        <v>1</v>
      </c>
      <c r="AN4683">
        <v>1</v>
      </c>
      <c r="AO4683">
        <v>14899</v>
      </c>
      <c r="AQ4683">
        <v>124468</v>
      </c>
      <c r="AR4683">
        <v>53920001</v>
      </c>
      <c r="AS4683">
        <v>9000000</v>
      </c>
      <c r="AT4683" t="s">
        <v>40</v>
      </c>
      <c r="AW4683" t="s">
        <v>343</v>
      </c>
      <c r="BY4683" t="s">
        <v>342</v>
      </c>
      <c r="EQ4683">
        <v>243396</v>
      </c>
      <c r="ER4683" t="s">
        <v>10369</v>
      </c>
      <c r="EV4683">
        <v>17286732</v>
      </c>
      <c r="EW4683">
        <v>928</v>
      </c>
      <c r="EX4683">
        <v>220624</v>
      </c>
      <c r="EY4683" t="s">
        <v>10370</v>
      </c>
      <c r="EZ4683">
        <v>1</v>
      </c>
      <c r="FC4683">
        <v>95385</v>
      </c>
      <c r="FD4683" t="s">
        <v>3531</v>
      </c>
    </row>
    <row r="4684" spans="1:160" x14ac:dyDescent="0.3">
      <c r="A4684" t="str">
        <f>VLOOKUP(B4684,Table2[],3,FALSE)</f>
        <v>International</v>
      </c>
      <c r="B4684" t="str">
        <f>IF(OR(ISNUMBER(FIND("QVC",Z4684)),ISNUMBER(FIND("QVC",AL4684))),"QVC",IF(OR(ISNUMBER(FIND("NCO",H4684)),ISNUMBER(FIND("NCO",Y4684))), "NCO", IF(AL4684="consumer","PMD.com",VLOOKUP(LEFT(H4684,2),Tables!$E$1:$F$11,2,FALSE))))</f>
        <v>APAC+LA</v>
      </c>
      <c r="C4684">
        <f t="shared" ref="C4684:C4747" si="222">AR4684</f>
        <v>53986001</v>
      </c>
      <c r="D4684">
        <f t="shared" ref="D4684:D4747" si="223">AN4684</f>
        <v>86</v>
      </c>
      <c r="E4684" t="str">
        <f t="shared" ca="1" si="221"/>
        <v>shifted orders shipped</v>
      </c>
      <c r="F4684" t="s">
        <v>3539</v>
      </c>
      <c r="G4684" t="s">
        <v>335</v>
      </c>
      <c r="H4684" t="s">
        <v>1759</v>
      </c>
      <c r="I4684" s="6">
        <v>43997.453472222223</v>
      </c>
      <c r="J4684" t="s">
        <v>16</v>
      </c>
      <c r="K4684" s="6">
        <v>44013.75</v>
      </c>
      <c r="Y4684" t="s">
        <v>930</v>
      </c>
      <c r="AA4684" t="s">
        <v>1061</v>
      </c>
      <c r="AD4684" t="s">
        <v>1062</v>
      </c>
      <c r="AE4684" t="s">
        <v>994</v>
      </c>
      <c r="AF4684">
        <v>3043</v>
      </c>
      <c r="AG4684" t="s">
        <v>1004</v>
      </c>
      <c r="AK4684" t="s">
        <v>1063</v>
      </c>
      <c r="AM4684">
        <v>86</v>
      </c>
      <c r="AN4684">
        <v>86</v>
      </c>
      <c r="AO4684">
        <v>333</v>
      </c>
      <c r="AQ4684">
        <v>124674</v>
      </c>
      <c r="AR4684">
        <v>53986001</v>
      </c>
      <c r="AS4684">
        <v>900</v>
      </c>
      <c r="AT4684" t="s">
        <v>825</v>
      </c>
      <c r="AW4684" t="s">
        <v>340</v>
      </c>
      <c r="AX4684">
        <v>0</v>
      </c>
      <c r="AY4684" t="s">
        <v>348</v>
      </c>
      <c r="AZ4684" t="s">
        <v>826</v>
      </c>
      <c r="BY4684" t="s">
        <v>342</v>
      </c>
      <c r="EQ4684">
        <v>244521</v>
      </c>
      <c r="ER4684" t="s">
        <v>109</v>
      </c>
      <c r="ES4684" t="s">
        <v>1760</v>
      </c>
      <c r="EV4684">
        <v>17272825</v>
      </c>
      <c r="EW4684">
        <v>928</v>
      </c>
      <c r="EX4684">
        <v>205400</v>
      </c>
      <c r="EY4684">
        <v>961543251</v>
      </c>
      <c r="EZ4684">
        <v>1</v>
      </c>
      <c r="FC4684">
        <v>53986001</v>
      </c>
      <c r="FD4684" t="s">
        <v>825</v>
      </c>
    </row>
    <row r="4685" spans="1:160" x14ac:dyDescent="0.3">
      <c r="A4685" t="str">
        <f>VLOOKUP(B4685,Table2[],3,FALSE)</f>
        <v>International</v>
      </c>
      <c r="B4685" t="str">
        <f>IF(OR(ISNUMBER(FIND("QVC",Z4685)),ISNUMBER(FIND("QVC",AL4685))),"QVC",IF(OR(ISNUMBER(FIND("NCO",H4685)),ISNUMBER(FIND("NCO",Y4685))), "NCO", IF(AL4685="consumer","PMD.com",VLOOKUP(LEFT(H4685,2),Tables!$E$1:$F$11,2,FALSE))))</f>
        <v>APAC+LA</v>
      </c>
      <c r="C4685">
        <f t="shared" si="222"/>
        <v>58040001</v>
      </c>
      <c r="D4685">
        <f t="shared" si="223"/>
        <v>334</v>
      </c>
      <c r="E4685" t="str">
        <f t="shared" ca="1" si="221"/>
        <v>shifted orders shipped</v>
      </c>
      <c r="F4685" t="s">
        <v>3539</v>
      </c>
      <c r="G4685" t="s">
        <v>335</v>
      </c>
      <c r="H4685" t="s">
        <v>1759</v>
      </c>
      <c r="I4685" s="6">
        <v>43997.453472222223</v>
      </c>
      <c r="J4685" t="s">
        <v>16</v>
      </c>
      <c r="K4685" s="6">
        <v>44013.75</v>
      </c>
      <c r="Y4685" t="s">
        <v>930</v>
      </c>
      <c r="AA4685" t="s">
        <v>1061</v>
      </c>
      <c r="AD4685" t="s">
        <v>1062</v>
      </c>
      <c r="AE4685" t="s">
        <v>994</v>
      </c>
      <c r="AF4685">
        <v>3043</v>
      </c>
      <c r="AG4685" t="s">
        <v>1004</v>
      </c>
      <c r="AK4685" t="s">
        <v>1063</v>
      </c>
      <c r="AM4685">
        <v>334</v>
      </c>
      <c r="AN4685">
        <v>334</v>
      </c>
      <c r="AO4685">
        <v>12788</v>
      </c>
      <c r="AQ4685">
        <v>124484</v>
      </c>
      <c r="AR4685">
        <v>58040001</v>
      </c>
      <c r="AS4685" t="s">
        <v>54</v>
      </c>
      <c r="AT4685" t="s">
        <v>55</v>
      </c>
      <c r="AW4685" t="s">
        <v>340</v>
      </c>
      <c r="AX4685" t="s">
        <v>340</v>
      </c>
      <c r="AY4685" t="s">
        <v>357</v>
      </c>
      <c r="AZ4685" t="s">
        <v>363</v>
      </c>
      <c r="BY4685" t="s">
        <v>342</v>
      </c>
      <c r="EQ4685">
        <v>251707</v>
      </c>
      <c r="ER4685" t="s">
        <v>109</v>
      </c>
      <c r="ES4685" t="s">
        <v>1760</v>
      </c>
      <c r="EV4685">
        <v>17272825</v>
      </c>
      <c r="EW4685">
        <v>928</v>
      </c>
      <c r="EX4685">
        <v>205400</v>
      </c>
      <c r="EY4685">
        <v>961543251</v>
      </c>
      <c r="EZ4685">
        <v>1</v>
      </c>
      <c r="FC4685">
        <v>58040001</v>
      </c>
      <c r="FD4685" t="s">
        <v>55</v>
      </c>
    </row>
    <row r="4686" spans="1:160" x14ac:dyDescent="0.3">
      <c r="A4686" t="str">
        <f>VLOOKUP(B4686,Table2[],3,FALSE)</f>
        <v>International</v>
      </c>
      <c r="B4686" t="str">
        <f>IF(OR(ISNUMBER(FIND("QVC",Z4686)),ISNUMBER(FIND("QVC",AL4686))),"QVC",IF(OR(ISNUMBER(FIND("NCO",H4686)),ISNUMBER(FIND("NCO",Y4686))), "NCO", IF(AL4686="consumer","PMD.com",VLOOKUP(LEFT(H4686,2),Tables!$E$1:$F$11,2,FALSE))))</f>
        <v>APAC+LA</v>
      </c>
      <c r="C4686">
        <f t="shared" si="222"/>
        <v>53498001</v>
      </c>
      <c r="D4686">
        <f t="shared" si="223"/>
        <v>2387</v>
      </c>
      <c r="E4686" t="str">
        <f t="shared" ca="1" si="221"/>
        <v>shifted orders shipped</v>
      </c>
      <c r="F4686" t="s">
        <v>3539</v>
      </c>
      <c r="G4686" t="s">
        <v>335</v>
      </c>
      <c r="H4686" t="s">
        <v>1723</v>
      </c>
      <c r="I4686" s="6">
        <v>43979.549305555556</v>
      </c>
      <c r="J4686" t="s">
        <v>16</v>
      </c>
      <c r="K4686" s="6">
        <v>44013.75</v>
      </c>
      <c r="Y4686" t="s">
        <v>930</v>
      </c>
      <c r="AA4686" t="s">
        <v>1061</v>
      </c>
      <c r="AD4686" t="s">
        <v>1062</v>
      </c>
      <c r="AE4686" t="s">
        <v>994</v>
      </c>
      <c r="AF4686">
        <v>3043</v>
      </c>
      <c r="AG4686" t="s">
        <v>1004</v>
      </c>
      <c r="AK4686" t="s">
        <v>1063</v>
      </c>
      <c r="AM4686">
        <v>3611</v>
      </c>
      <c r="AN4686">
        <v>2387</v>
      </c>
      <c r="AO4686">
        <v>6000</v>
      </c>
      <c r="AQ4686">
        <v>127815</v>
      </c>
      <c r="AR4686">
        <v>53498001</v>
      </c>
      <c r="AS4686" t="s">
        <v>1728</v>
      </c>
      <c r="AT4686" t="s">
        <v>1729</v>
      </c>
      <c r="EQ4686">
        <v>252946</v>
      </c>
      <c r="ER4686" t="s">
        <v>109</v>
      </c>
      <c r="ES4686" t="s">
        <v>1724</v>
      </c>
      <c r="EV4686">
        <v>17252340</v>
      </c>
      <c r="EW4686">
        <v>928</v>
      </c>
      <c r="EX4686">
        <v>198905</v>
      </c>
      <c r="EY4686">
        <v>961543251</v>
      </c>
      <c r="EZ4686">
        <v>1</v>
      </c>
      <c r="FC4686">
        <v>53498001</v>
      </c>
      <c r="FD4686" t="s">
        <v>1729</v>
      </c>
    </row>
    <row r="4687" spans="1:160" x14ac:dyDescent="0.3">
      <c r="A4687" t="str">
        <f>VLOOKUP(B4687,Table2[],3,FALSE)</f>
        <v>International</v>
      </c>
      <c r="B4687" t="str">
        <f>IF(OR(ISNUMBER(FIND("QVC",Z4687)),ISNUMBER(FIND("QVC",AL4687))),"QVC",IF(OR(ISNUMBER(FIND("NCO",H4687)),ISNUMBER(FIND("NCO",Y4687))), "NCO", IF(AL4687="consumer","PMD.com",VLOOKUP(LEFT(H4687,2),Tables!$E$1:$F$11,2,FALSE))))</f>
        <v>APAC+LA</v>
      </c>
      <c r="C4687">
        <f t="shared" si="222"/>
        <v>53498001</v>
      </c>
      <c r="D4687">
        <f t="shared" si="223"/>
        <v>1224</v>
      </c>
      <c r="E4687" t="str">
        <f t="shared" ca="1" si="221"/>
        <v>shifted orders shipped</v>
      </c>
      <c r="F4687" t="s">
        <v>3539</v>
      </c>
      <c r="G4687" t="s">
        <v>335</v>
      </c>
      <c r="H4687" t="s">
        <v>1723</v>
      </c>
      <c r="I4687" s="6">
        <v>43979.549305555556</v>
      </c>
      <c r="J4687" t="s">
        <v>16</v>
      </c>
      <c r="K4687" s="6">
        <v>44013.75</v>
      </c>
      <c r="Y4687" t="s">
        <v>930</v>
      </c>
      <c r="AA4687" t="s">
        <v>1061</v>
      </c>
      <c r="AD4687" t="s">
        <v>1062</v>
      </c>
      <c r="AE4687" t="s">
        <v>994</v>
      </c>
      <c r="AF4687">
        <v>3043</v>
      </c>
      <c r="AG4687" t="s">
        <v>1004</v>
      </c>
      <c r="AK4687" t="s">
        <v>1063</v>
      </c>
      <c r="AM4687">
        <v>3611</v>
      </c>
      <c r="AN4687">
        <v>1224</v>
      </c>
      <c r="AO4687">
        <v>6000</v>
      </c>
      <c r="AQ4687">
        <v>127815</v>
      </c>
      <c r="AR4687">
        <v>53498001</v>
      </c>
      <c r="AS4687" t="s">
        <v>1730</v>
      </c>
      <c r="AT4687" t="s">
        <v>1729</v>
      </c>
      <c r="EQ4687">
        <v>252947</v>
      </c>
      <c r="ER4687" t="s">
        <v>109</v>
      </c>
      <c r="ES4687" t="s">
        <v>1724</v>
      </c>
      <c r="EV4687">
        <v>17252340</v>
      </c>
      <c r="EW4687">
        <v>928</v>
      </c>
      <c r="EX4687">
        <v>198905</v>
      </c>
      <c r="EY4687">
        <v>961543251</v>
      </c>
      <c r="EZ4687">
        <v>1</v>
      </c>
      <c r="FC4687">
        <v>53498001</v>
      </c>
      <c r="FD4687" t="s">
        <v>1729</v>
      </c>
    </row>
    <row r="4688" spans="1:160" x14ac:dyDescent="0.3">
      <c r="A4688" t="str">
        <f>VLOOKUP(B4688,Table2[],3,FALSE)</f>
        <v>Digital</v>
      </c>
      <c r="B4688" t="str">
        <f>IF(OR(ISNUMBER(FIND("QVC",Z4688)),ISNUMBER(FIND("QVC",AL4688))),"QVC",IF(OR(ISNUMBER(FIND("NCO",H4688)),ISNUMBER(FIND("NCO",Y4688))), "NCO", IF(AL4688="consumer","PMD.com",VLOOKUP(LEFT(H4688,2),Tables!$E$1:$F$11,2,FALSE))))</f>
        <v>PMD.com</v>
      </c>
      <c r="C4688">
        <f t="shared" si="222"/>
        <v>5341030</v>
      </c>
      <c r="D4688">
        <f t="shared" si="223"/>
        <v>1</v>
      </c>
      <c r="E4688" t="str">
        <f t="shared" ca="1" si="221"/>
        <v>shifted orders shipped</v>
      </c>
      <c r="F4688" t="s">
        <v>3539</v>
      </c>
      <c r="G4688" t="s">
        <v>335</v>
      </c>
      <c r="H4688" t="s">
        <v>10371</v>
      </c>
      <c r="I4688" s="6">
        <v>44012.470706018517</v>
      </c>
      <c r="J4688" t="s">
        <v>16</v>
      </c>
      <c r="K4688" s="6">
        <v>44013.75</v>
      </c>
      <c r="M4688" t="s">
        <v>10372</v>
      </c>
      <c r="N4688" t="s">
        <v>10373</v>
      </c>
      <c r="Q4688" t="s">
        <v>10374</v>
      </c>
      <c r="R4688" t="s">
        <v>915</v>
      </c>
      <c r="S4688" t="s">
        <v>10375</v>
      </c>
      <c r="T4688" t="s">
        <v>365</v>
      </c>
      <c r="U4688" t="s">
        <v>530</v>
      </c>
      <c r="W4688" t="s">
        <v>10376</v>
      </c>
      <c r="Z4688" t="s">
        <v>10372</v>
      </c>
      <c r="AA4688" t="s">
        <v>10373</v>
      </c>
      <c r="AD4688" t="s">
        <v>10374</v>
      </c>
      <c r="AE4688" t="s">
        <v>915</v>
      </c>
      <c r="AF4688" t="s">
        <v>10375</v>
      </c>
      <c r="AG4688" t="s">
        <v>365</v>
      </c>
      <c r="AH4688" t="s">
        <v>530</v>
      </c>
      <c r="AJ4688" t="s">
        <v>10376</v>
      </c>
      <c r="AL4688" t="s">
        <v>339</v>
      </c>
      <c r="AM4688">
        <v>1</v>
      </c>
      <c r="AN4688">
        <v>1</v>
      </c>
      <c r="AO4688">
        <v>12859</v>
      </c>
      <c r="AQ4688">
        <v>124642</v>
      </c>
      <c r="AR4688">
        <v>5341030</v>
      </c>
      <c r="AS4688" t="s">
        <v>925</v>
      </c>
      <c r="AT4688" t="s">
        <v>926</v>
      </c>
      <c r="AW4688" t="s">
        <v>366</v>
      </c>
      <c r="AX4688" t="s">
        <v>366</v>
      </c>
      <c r="AY4688" t="s">
        <v>345</v>
      </c>
      <c r="AZ4688" t="s">
        <v>346</v>
      </c>
      <c r="BY4688" t="s">
        <v>342</v>
      </c>
      <c r="EQ4688">
        <v>243275</v>
      </c>
      <c r="ER4688" t="s">
        <v>10377</v>
      </c>
      <c r="EV4688">
        <v>17287451</v>
      </c>
      <c r="EW4688">
        <v>928</v>
      </c>
      <c r="EX4688">
        <v>220940</v>
      </c>
      <c r="EY4688" t="s">
        <v>10378</v>
      </c>
      <c r="EZ4688">
        <v>1</v>
      </c>
      <c r="FC4688">
        <v>95378</v>
      </c>
      <c r="FD4688" t="s">
        <v>1045</v>
      </c>
    </row>
    <row r="4689" spans="1:160" x14ac:dyDescent="0.3">
      <c r="A4689" t="str">
        <f>VLOOKUP(B4689,Table2[],3,FALSE)</f>
        <v>Broadcast</v>
      </c>
      <c r="B4689" t="str">
        <f>IF(OR(ISNUMBER(FIND("QVC",Z4689)),ISNUMBER(FIND("QVC",AL4689))),"QVC",IF(OR(ISNUMBER(FIND("NCO",H4689)),ISNUMBER(FIND("NCO",Y4689))), "NCO", IF(AL4689="consumer","PMD.com",VLOOKUP(LEFT(H4689,2),Tables!$E$1:$F$11,2,FALSE))))</f>
        <v>QVC</v>
      </c>
      <c r="C4689">
        <f t="shared" si="222"/>
        <v>55090001</v>
      </c>
      <c r="D4689">
        <f t="shared" si="223"/>
        <v>1</v>
      </c>
      <c r="E4689" t="str">
        <f t="shared" ca="1" si="221"/>
        <v>shifted orders shipped</v>
      </c>
      <c r="F4689" t="s">
        <v>3539</v>
      </c>
      <c r="G4689" t="s">
        <v>335</v>
      </c>
      <c r="H4689">
        <v>652602825715309</v>
      </c>
      <c r="I4689" s="6">
        <v>44012.436111111114</v>
      </c>
      <c r="J4689" t="s">
        <v>16</v>
      </c>
      <c r="K4689" s="6">
        <v>44013.75</v>
      </c>
      <c r="M4689" t="s">
        <v>10387</v>
      </c>
      <c r="N4689" t="s">
        <v>10388</v>
      </c>
      <c r="O4689" t="s">
        <v>10389</v>
      </c>
      <c r="Q4689" t="s">
        <v>374</v>
      </c>
      <c r="R4689" t="s">
        <v>375</v>
      </c>
      <c r="S4689" t="s">
        <v>10390</v>
      </c>
      <c r="T4689" t="s">
        <v>338</v>
      </c>
      <c r="Z4689" t="s">
        <v>10387</v>
      </c>
      <c r="AA4689" t="s">
        <v>10388</v>
      </c>
      <c r="AB4689" t="s">
        <v>10389</v>
      </c>
      <c r="AD4689" t="s">
        <v>374</v>
      </c>
      <c r="AE4689" t="s">
        <v>375</v>
      </c>
      <c r="AF4689" t="s">
        <v>10390</v>
      </c>
      <c r="AG4689" t="s">
        <v>338</v>
      </c>
      <c r="AL4689" t="s">
        <v>981</v>
      </c>
      <c r="AM4689">
        <v>1</v>
      </c>
      <c r="AN4689">
        <v>1</v>
      </c>
      <c r="AO4689">
        <v>5013</v>
      </c>
      <c r="AQ4689">
        <v>124478</v>
      </c>
      <c r="AR4689">
        <v>55090001</v>
      </c>
      <c r="AS4689" t="s">
        <v>995</v>
      </c>
      <c r="AT4689" t="s">
        <v>165</v>
      </c>
      <c r="AW4689" t="s">
        <v>340</v>
      </c>
      <c r="AX4689" t="s">
        <v>340</v>
      </c>
      <c r="AY4689" t="s">
        <v>382</v>
      </c>
      <c r="AZ4689">
        <v>0</v>
      </c>
      <c r="BY4689" t="s">
        <v>342</v>
      </c>
      <c r="EQ4689">
        <v>251219</v>
      </c>
      <c r="EV4689">
        <v>17287030</v>
      </c>
      <c r="EW4689">
        <v>928</v>
      </c>
      <c r="EX4689">
        <v>220815</v>
      </c>
      <c r="EY4689" t="s">
        <v>10391</v>
      </c>
      <c r="EZ4689">
        <v>1</v>
      </c>
      <c r="FA4689">
        <v>20039</v>
      </c>
      <c r="FB4689">
        <v>20039</v>
      </c>
      <c r="FC4689">
        <v>7890</v>
      </c>
      <c r="FD4689" t="s">
        <v>829</v>
      </c>
    </row>
    <row r="4690" spans="1:160" x14ac:dyDescent="0.3">
      <c r="A4690" t="str">
        <f>VLOOKUP(B4690,Table2[],3,FALSE)</f>
        <v>Broadcast</v>
      </c>
      <c r="B4690" t="str">
        <f>IF(OR(ISNUMBER(FIND("QVC",Z4690)),ISNUMBER(FIND("QVC",AL4690))),"QVC",IF(OR(ISNUMBER(FIND("NCO",H4690)),ISNUMBER(FIND("NCO",Y4690))), "NCO", IF(AL4690="consumer","PMD.com",VLOOKUP(LEFT(H4690,2),Tables!$E$1:$F$11,2,FALSE))))</f>
        <v>QVC</v>
      </c>
      <c r="C4690">
        <f t="shared" si="222"/>
        <v>5342</v>
      </c>
      <c r="D4690">
        <f t="shared" si="223"/>
        <v>1</v>
      </c>
      <c r="E4690" t="str">
        <f t="shared" ca="1" si="221"/>
        <v>shifted orders shipped</v>
      </c>
      <c r="F4690" t="s">
        <v>3539</v>
      </c>
      <c r="G4690" t="s">
        <v>335</v>
      </c>
      <c r="H4690">
        <v>538705564115310</v>
      </c>
      <c r="I4690" s="6">
        <v>44012.436111111114</v>
      </c>
      <c r="J4690" t="s">
        <v>16</v>
      </c>
      <c r="K4690" s="6">
        <v>44013.75</v>
      </c>
      <c r="M4690" t="s">
        <v>1841</v>
      </c>
      <c r="N4690" t="s">
        <v>10392</v>
      </c>
      <c r="Q4690" t="s">
        <v>677</v>
      </c>
      <c r="R4690" t="s">
        <v>397</v>
      </c>
      <c r="S4690" t="s">
        <v>10393</v>
      </c>
      <c r="T4690" t="s">
        <v>338</v>
      </c>
      <c r="Z4690" t="s">
        <v>1841</v>
      </c>
      <c r="AA4690" t="s">
        <v>10392</v>
      </c>
      <c r="AD4690" t="s">
        <v>677</v>
      </c>
      <c r="AE4690" t="s">
        <v>397</v>
      </c>
      <c r="AF4690" t="s">
        <v>10393</v>
      </c>
      <c r="AG4690" t="s">
        <v>338</v>
      </c>
      <c r="AL4690" t="s">
        <v>981</v>
      </c>
      <c r="AM4690">
        <v>1</v>
      </c>
      <c r="AN4690">
        <v>1</v>
      </c>
      <c r="AO4690">
        <v>13280</v>
      </c>
      <c r="AQ4690">
        <v>123849</v>
      </c>
      <c r="AR4690">
        <v>5342</v>
      </c>
      <c r="AS4690" t="s">
        <v>1867</v>
      </c>
      <c r="AT4690" t="s">
        <v>149</v>
      </c>
      <c r="AW4690" t="s">
        <v>340</v>
      </c>
      <c r="AX4690" t="s">
        <v>340</v>
      </c>
      <c r="AY4690" t="s">
        <v>345</v>
      </c>
      <c r="AZ4690" t="s">
        <v>346</v>
      </c>
      <c r="BY4690" t="s">
        <v>342</v>
      </c>
      <c r="EQ4690">
        <v>244853</v>
      </c>
      <c r="EV4690">
        <v>17287033</v>
      </c>
      <c r="EW4690">
        <v>928</v>
      </c>
      <c r="EX4690">
        <v>220818</v>
      </c>
      <c r="EY4690" t="s">
        <v>10394</v>
      </c>
      <c r="EZ4690">
        <v>1</v>
      </c>
      <c r="FA4690">
        <v>20039</v>
      </c>
      <c r="FB4690">
        <v>20039</v>
      </c>
      <c r="FC4690">
        <v>7891</v>
      </c>
      <c r="FD4690" t="s">
        <v>753</v>
      </c>
    </row>
    <row r="4691" spans="1:160" x14ac:dyDescent="0.3">
      <c r="A4691" t="str">
        <f>VLOOKUP(B4691,Table2[],3,FALSE)</f>
        <v>Broadcast</v>
      </c>
      <c r="B4691" t="str">
        <f>IF(OR(ISNUMBER(FIND("QVC",Z4691)),ISNUMBER(FIND("QVC",AL4691))),"QVC",IF(OR(ISNUMBER(FIND("NCO",H4691)),ISNUMBER(FIND("NCO",Y4691))), "NCO", IF(AL4691="consumer","PMD.com",VLOOKUP(LEFT(H4691,2),Tables!$E$1:$F$11,2,FALSE))))</f>
        <v>QVC</v>
      </c>
      <c r="C4691">
        <f t="shared" si="222"/>
        <v>5342</v>
      </c>
      <c r="D4691">
        <f t="shared" si="223"/>
        <v>1</v>
      </c>
      <c r="E4691" t="str">
        <f t="shared" ca="1" si="221"/>
        <v>shifted orders shipped</v>
      </c>
      <c r="F4691" t="s">
        <v>3539</v>
      </c>
      <c r="G4691" t="s">
        <v>335</v>
      </c>
      <c r="H4691">
        <v>652605693715310</v>
      </c>
      <c r="I4691" s="6">
        <v>44012.436111111114</v>
      </c>
      <c r="J4691" t="s">
        <v>16</v>
      </c>
      <c r="K4691" s="6">
        <v>44013.75</v>
      </c>
      <c r="M4691" t="s">
        <v>10383</v>
      </c>
      <c r="N4691" t="s">
        <v>10384</v>
      </c>
      <c r="Q4691" t="s">
        <v>1670</v>
      </c>
      <c r="R4691" t="s">
        <v>376</v>
      </c>
      <c r="S4691" t="s">
        <v>10385</v>
      </c>
      <c r="T4691" t="s">
        <v>338</v>
      </c>
      <c r="Z4691" t="s">
        <v>10383</v>
      </c>
      <c r="AA4691" t="s">
        <v>10384</v>
      </c>
      <c r="AD4691" t="s">
        <v>1670</v>
      </c>
      <c r="AE4691" t="s">
        <v>376</v>
      </c>
      <c r="AF4691" t="s">
        <v>10385</v>
      </c>
      <c r="AG4691" t="s">
        <v>338</v>
      </c>
      <c r="AL4691" t="s">
        <v>981</v>
      </c>
      <c r="AM4691">
        <v>1</v>
      </c>
      <c r="AN4691">
        <v>1</v>
      </c>
      <c r="AO4691">
        <v>13280</v>
      </c>
      <c r="AQ4691">
        <v>123849</v>
      </c>
      <c r="AR4691">
        <v>5342</v>
      </c>
      <c r="AS4691" t="s">
        <v>1867</v>
      </c>
      <c r="AT4691" t="s">
        <v>149</v>
      </c>
      <c r="AW4691" t="s">
        <v>340</v>
      </c>
      <c r="AX4691" t="s">
        <v>340</v>
      </c>
      <c r="AY4691" t="s">
        <v>345</v>
      </c>
      <c r="AZ4691" t="s">
        <v>346</v>
      </c>
      <c r="BY4691" t="s">
        <v>342</v>
      </c>
      <c r="EQ4691">
        <v>244853</v>
      </c>
      <c r="EV4691">
        <v>17287034</v>
      </c>
      <c r="EW4691">
        <v>928</v>
      </c>
      <c r="EX4691">
        <v>220819</v>
      </c>
      <c r="EY4691" t="s">
        <v>10386</v>
      </c>
      <c r="EZ4691">
        <v>1</v>
      </c>
      <c r="FA4691">
        <v>20039</v>
      </c>
      <c r="FB4691">
        <v>20039</v>
      </c>
      <c r="FC4691">
        <v>7891</v>
      </c>
      <c r="FD4691" t="s">
        <v>753</v>
      </c>
    </row>
    <row r="4692" spans="1:160" x14ac:dyDescent="0.3">
      <c r="A4692" t="str">
        <f>VLOOKUP(B4692,Table2[],3,FALSE)</f>
        <v>Digital</v>
      </c>
      <c r="B4692" t="str">
        <f>IF(OR(ISNUMBER(FIND("QVC",Z4692)),ISNUMBER(FIND("QVC",AL4692))),"QVC",IF(OR(ISNUMBER(FIND("NCO",H4692)),ISNUMBER(FIND("NCO",Y4692))), "NCO", IF(AL4692="consumer","PMD.com",VLOOKUP(LEFT(H4692,2),Tables!$E$1:$F$11,2,FALSE))))</f>
        <v>PMD.com</v>
      </c>
      <c r="C4692">
        <f t="shared" si="222"/>
        <v>5342</v>
      </c>
      <c r="D4692">
        <f t="shared" si="223"/>
        <v>1</v>
      </c>
      <c r="E4692" t="str">
        <f t="shared" ca="1" si="221"/>
        <v>shifted orders shipped</v>
      </c>
      <c r="F4692" t="s">
        <v>3539</v>
      </c>
      <c r="G4692" t="s">
        <v>335</v>
      </c>
      <c r="H4692" t="s">
        <v>10407</v>
      </c>
      <c r="I4692" s="6">
        <v>44012.374976851854</v>
      </c>
      <c r="J4692" t="s">
        <v>16</v>
      </c>
      <c r="K4692" s="6">
        <v>44013.75</v>
      </c>
      <c r="M4692" t="s">
        <v>10408</v>
      </c>
      <c r="N4692" t="s">
        <v>10409</v>
      </c>
      <c r="Q4692" t="s">
        <v>10410</v>
      </c>
      <c r="R4692" t="s">
        <v>538</v>
      </c>
      <c r="S4692" t="s">
        <v>10411</v>
      </c>
      <c r="T4692" t="s">
        <v>365</v>
      </c>
      <c r="U4692" t="s">
        <v>530</v>
      </c>
      <c r="W4692" t="s">
        <v>10412</v>
      </c>
      <c r="Z4692" t="s">
        <v>10408</v>
      </c>
      <c r="AA4692" t="s">
        <v>10409</v>
      </c>
      <c r="AD4692" t="s">
        <v>10410</v>
      </c>
      <c r="AE4692" t="s">
        <v>538</v>
      </c>
      <c r="AF4692" t="s">
        <v>10411</v>
      </c>
      <c r="AG4692" t="s">
        <v>365</v>
      </c>
      <c r="AH4692" t="s">
        <v>530</v>
      </c>
      <c r="AJ4692" t="s">
        <v>10412</v>
      </c>
      <c r="AL4692" t="s">
        <v>339</v>
      </c>
      <c r="AM4692">
        <v>1</v>
      </c>
      <c r="AN4692">
        <v>1</v>
      </c>
      <c r="AO4692">
        <v>13280</v>
      </c>
      <c r="AQ4692">
        <v>123849</v>
      </c>
      <c r="AR4692">
        <v>5342</v>
      </c>
      <c r="AS4692" t="s">
        <v>1867</v>
      </c>
      <c r="AT4692" t="s">
        <v>149</v>
      </c>
      <c r="AW4692" t="s">
        <v>340</v>
      </c>
      <c r="AX4692" t="s">
        <v>340</v>
      </c>
      <c r="AY4692" t="s">
        <v>345</v>
      </c>
      <c r="AZ4692" t="s">
        <v>346</v>
      </c>
      <c r="BY4692" t="s">
        <v>342</v>
      </c>
      <c r="EQ4692">
        <v>244853</v>
      </c>
      <c r="ER4692" t="s">
        <v>10413</v>
      </c>
      <c r="EV4692">
        <v>17287057</v>
      </c>
      <c r="EW4692">
        <v>928</v>
      </c>
      <c r="EX4692">
        <v>220883</v>
      </c>
      <c r="EY4692" t="s">
        <v>10414</v>
      </c>
      <c r="EZ4692">
        <v>1</v>
      </c>
      <c r="FC4692">
        <v>90425</v>
      </c>
      <c r="FD4692" t="s">
        <v>388</v>
      </c>
    </row>
    <row r="4693" spans="1:160" x14ac:dyDescent="0.3">
      <c r="A4693" t="str">
        <f>VLOOKUP(B4693,Table2[],3,FALSE)</f>
        <v>Digital</v>
      </c>
      <c r="B4693" t="str">
        <f>IF(OR(ISNUMBER(FIND("QVC",Z4693)),ISNUMBER(FIND("QVC",AL4693))),"QVC",IF(OR(ISNUMBER(FIND("NCO",H4693)),ISNUMBER(FIND("NCO",Y4693))), "NCO", IF(AL4693="consumer","PMD.com",VLOOKUP(LEFT(H4693,2),Tables!$E$1:$F$11,2,FALSE))))</f>
        <v>PMD.com</v>
      </c>
      <c r="C4693">
        <f t="shared" si="222"/>
        <v>5341030</v>
      </c>
      <c r="D4693">
        <f t="shared" si="223"/>
        <v>1</v>
      </c>
      <c r="E4693" t="str">
        <f t="shared" ca="1" si="221"/>
        <v>shifted orders shipped</v>
      </c>
      <c r="F4693" t="s">
        <v>3539</v>
      </c>
      <c r="G4693" t="s">
        <v>335</v>
      </c>
      <c r="H4693" t="s">
        <v>10357</v>
      </c>
      <c r="I4693" s="6">
        <v>44011.774895833332</v>
      </c>
      <c r="J4693" t="s">
        <v>16</v>
      </c>
      <c r="K4693" s="6">
        <v>44013.75</v>
      </c>
      <c r="M4693" t="s">
        <v>10358</v>
      </c>
      <c r="N4693" t="s">
        <v>10359</v>
      </c>
      <c r="Q4693" t="s">
        <v>495</v>
      </c>
      <c r="R4693" t="s">
        <v>1188</v>
      </c>
      <c r="S4693" t="s">
        <v>10360</v>
      </c>
      <c r="T4693" t="s">
        <v>365</v>
      </c>
      <c r="U4693" t="s">
        <v>530</v>
      </c>
      <c r="W4693" t="s">
        <v>10361</v>
      </c>
      <c r="Z4693" t="s">
        <v>10358</v>
      </c>
      <c r="AA4693" t="s">
        <v>10359</v>
      </c>
      <c r="AD4693" t="s">
        <v>495</v>
      </c>
      <c r="AE4693" t="s">
        <v>1188</v>
      </c>
      <c r="AF4693" t="s">
        <v>10360</v>
      </c>
      <c r="AG4693" t="s">
        <v>365</v>
      </c>
      <c r="AH4693" t="s">
        <v>530</v>
      </c>
      <c r="AJ4693" t="s">
        <v>10361</v>
      </c>
      <c r="AL4693" t="s">
        <v>339</v>
      </c>
      <c r="AM4693">
        <v>1</v>
      </c>
      <c r="AN4693">
        <v>1</v>
      </c>
      <c r="AO4693">
        <v>12859</v>
      </c>
      <c r="AQ4693">
        <v>124642</v>
      </c>
      <c r="AR4693">
        <v>5341030</v>
      </c>
      <c r="AS4693" t="s">
        <v>925</v>
      </c>
      <c r="AT4693" t="s">
        <v>926</v>
      </c>
      <c r="AW4693" t="s">
        <v>366</v>
      </c>
      <c r="AX4693" t="s">
        <v>366</v>
      </c>
      <c r="AY4693" t="s">
        <v>345</v>
      </c>
      <c r="AZ4693" t="s">
        <v>346</v>
      </c>
      <c r="BY4693" t="s">
        <v>342</v>
      </c>
      <c r="EQ4693">
        <v>243275</v>
      </c>
      <c r="ER4693" t="s">
        <v>10362</v>
      </c>
      <c r="EV4693">
        <v>17286733</v>
      </c>
      <c r="EW4693">
        <v>928</v>
      </c>
      <c r="EX4693">
        <v>220673</v>
      </c>
      <c r="EY4693" t="s">
        <v>10363</v>
      </c>
      <c r="EZ4693">
        <v>1</v>
      </c>
      <c r="FC4693">
        <v>95385</v>
      </c>
      <c r="FD4693" t="s">
        <v>3531</v>
      </c>
    </row>
    <row r="4694" spans="1:160" x14ac:dyDescent="0.3">
      <c r="A4694" t="str">
        <f>VLOOKUP(B4694,Table2[],3,FALSE)</f>
        <v>Digital</v>
      </c>
      <c r="B4694" t="str">
        <f>IF(OR(ISNUMBER(FIND("QVC",Z4694)),ISNUMBER(FIND("QVC",AL4694))),"QVC",IF(OR(ISNUMBER(FIND("NCO",H4694)),ISNUMBER(FIND("NCO",Y4694))), "NCO", IF(AL4694="consumer","PMD.com",VLOOKUP(LEFT(H4694,2),Tables!$E$1:$F$11,2,FALSE))))</f>
        <v>PMD.com</v>
      </c>
      <c r="C4694">
        <f t="shared" si="222"/>
        <v>5341030</v>
      </c>
      <c r="D4694">
        <f t="shared" si="223"/>
        <v>1</v>
      </c>
      <c r="E4694" t="str">
        <f t="shared" ca="1" si="221"/>
        <v>shifted orders shipped</v>
      </c>
      <c r="F4694" t="s">
        <v>3539</v>
      </c>
      <c r="G4694" t="s">
        <v>335</v>
      </c>
      <c r="H4694" t="s">
        <v>10364</v>
      </c>
      <c r="I4694" s="6">
        <v>44011.687465277777</v>
      </c>
      <c r="J4694" t="s">
        <v>16</v>
      </c>
      <c r="K4694" s="6">
        <v>44013.75</v>
      </c>
      <c r="M4694" t="s">
        <v>10365</v>
      </c>
      <c r="N4694" t="s">
        <v>10366</v>
      </c>
      <c r="Q4694" t="s">
        <v>495</v>
      </c>
      <c r="R4694" t="s">
        <v>1188</v>
      </c>
      <c r="S4694" t="s">
        <v>10367</v>
      </c>
      <c r="T4694" t="s">
        <v>365</v>
      </c>
      <c r="U4694" t="s">
        <v>530</v>
      </c>
      <c r="W4694" t="s">
        <v>10368</v>
      </c>
      <c r="Z4694" t="s">
        <v>10365</v>
      </c>
      <c r="AA4694" t="s">
        <v>10366</v>
      </c>
      <c r="AD4694" t="s">
        <v>495</v>
      </c>
      <c r="AE4694" t="s">
        <v>1188</v>
      </c>
      <c r="AF4694" t="s">
        <v>10367</v>
      </c>
      <c r="AG4694" t="s">
        <v>365</v>
      </c>
      <c r="AH4694" t="s">
        <v>530</v>
      </c>
      <c r="AJ4694" t="s">
        <v>10368</v>
      </c>
      <c r="AL4694" t="s">
        <v>339</v>
      </c>
      <c r="AM4694">
        <v>1</v>
      </c>
      <c r="AN4694">
        <v>1</v>
      </c>
      <c r="AO4694">
        <v>12859</v>
      </c>
      <c r="AQ4694">
        <v>124642</v>
      </c>
      <c r="AR4694">
        <v>5341030</v>
      </c>
      <c r="AS4694" t="s">
        <v>925</v>
      </c>
      <c r="AT4694" t="s">
        <v>926</v>
      </c>
      <c r="AW4694" t="s">
        <v>366</v>
      </c>
      <c r="AX4694" t="s">
        <v>366</v>
      </c>
      <c r="AY4694" t="s">
        <v>345</v>
      </c>
      <c r="AZ4694" t="s">
        <v>346</v>
      </c>
      <c r="BY4694" t="s">
        <v>342</v>
      </c>
      <c r="EQ4694">
        <v>243275</v>
      </c>
      <c r="ER4694" t="s">
        <v>10369</v>
      </c>
      <c r="EV4694">
        <v>17286732</v>
      </c>
      <c r="EW4694">
        <v>928</v>
      </c>
      <c r="EX4694">
        <v>220624</v>
      </c>
      <c r="EY4694" t="s">
        <v>10370</v>
      </c>
      <c r="EZ4694">
        <v>1</v>
      </c>
      <c r="FC4694">
        <v>95385</v>
      </c>
      <c r="FD4694" t="s">
        <v>3531</v>
      </c>
    </row>
    <row r="4695" spans="1:160" x14ac:dyDescent="0.3">
      <c r="A4695" t="str">
        <f>VLOOKUP(B4695,Table2[],3,FALSE)</f>
        <v>International</v>
      </c>
      <c r="B4695" t="str">
        <f>IF(OR(ISNUMBER(FIND("QVC",Z4695)),ISNUMBER(FIND("QVC",AL4695))),"QVC",IF(OR(ISNUMBER(FIND("NCO",H4695)),ISNUMBER(FIND("NCO",Y4695))), "NCO", IF(AL4695="consumer","PMD.com",VLOOKUP(LEFT(H4695,2),Tables!$E$1:$F$11,2,FALSE))))</f>
        <v>APAC+LA</v>
      </c>
      <c r="C4695">
        <f t="shared" si="222"/>
        <v>53166001</v>
      </c>
      <c r="D4695">
        <f t="shared" si="223"/>
        <v>152</v>
      </c>
      <c r="E4695" t="str">
        <f t="shared" ca="1" si="221"/>
        <v>shifted orders shipped</v>
      </c>
      <c r="F4695" t="s">
        <v>3539</v>
      </c>
      <c r="G4695" t="s">
        <v>335</v>
      </c>
      <c r="H4695" t="s">
        <v>1759</v>
      </c>
      <c r="I4695" s="6">
        <v>43997.453472222223</v>
      </c>
      <c r="J4695" t="s">
        <v>16</v>
      </c>
      <c r="K4695" s="6">
        <v>44013.75</v>
      </c>
      <c r="Y4695" t="s">
        <v>930</v>
      </c>
      <c r="AA4695" t="s">
        <v>1061</v>
      </c>
      <c r="AD4695" t="s">
        <v>1062</v>
      </c>
      <c r="AE4695" t="s">
        <v>994</v>
      </c>
      <c r="AF4695">
        <v>3043</v>
      </c>
      <c r="AG4695" t="s">
        <v>1004</v>
      </c>
      <c r="AK4695" t="s">
        <v>1063</v>
      </c>
      <c r="AM4695">
        <v>152</v>
      </c>
      <c r="AN4695">
        <v>152</v>
      </c>
      <c r="AO4695">
        <v>1071</v>
      </c>
      <c r="AQ4695">
        <v>124291</v>
      </c>
      <c r="AR4695">
        <v>53166001</v>
      </c>
      <c r="AS4695" t="s">
        <v>1762</v>
      </c>
      <c r="AT4695" t="s">
        <v>1763</v>
      </c>
      <c r="AW4695" t="s">
        <v>340</v>
      </c>
      <c r="AX4695" t="s">
        <v>340</v>
      </c>
      <c r="AY4695" t="s">
        <v>341</v>
      </c>
      <c r="AZ4695">
        <v>0</v>
      </c>
      <c r="BY4695" t="s">
        <v>342</v>
      </c>
      <c r="EQ4695">
        <v>248693</v>
      </c>
      <c r="ER4695" t="s">
        <v>109</v>
      </c>
      <c r="ES4695" t="s">
        <v>1760</v>
      </c>
      <c r="EV4695">
        <v>17272825</v>
      </c>
      <c r="EW4695">
        <v>928</v>
      </c>
      <c r="EX4695">
        <v>205400</v>
      </c>
      <c r="EY4695">
        <v>961543251</v>
      </c>
      <c r="EZ4695">
        <v>1</v>
      </c>
      <c r="FC4695">
        <v>53166001</v>
      </c>
      <c r="FD4695" t="s">
        <v>1763</v>
      </c>
    </row>
    <row r="4696" spans="1:160" x14ac:dyDescent="0.3">
      <c r="A4696" t="str">
        <f>VLOOKUP(B4696,Table2[],3,FALSE)</f>
        <v>Digital</v>
      </c>
      <c r="B4696" t="str">
        <f>IF(OR(ISNUMBER(FIND("QVC",Z4696)),ISNUMBER(FIND("QVC",AL4696))),"QVC",IF(OR(ISNUMBER(FIND("NCO",H4696)),ISNUMBER(FIND("NCO",Y4696))), "NCO", IF(AL4696="consumer","PMD.com",VLOOKUP(LEFT(H4696,2),Tables!$E$1:$F$11,2,FALSE))))</f>
        <v>PMD.com</v>
      </c>
      <c r="C4696">
        <f t="shared" si="222"/>
        <v>51090030</v>
      </c>
      <c r="D4696">
        <f t="shared" si="223"/>
        <v>1</v>
      </c>
      <c r="E4696" t="str">
        <f t="shared" ca="1" si="221"/>
        <v>shifted orders shipped</v>
      </c>
      <c r="F4696" t="s">
        <v>3539</v>
      </c>
      <c r="G4696" t="s">
        <v>335</v>
      </c>
      <c r="H4696" t="s">
        <v>10371</v>
      </c>
      <c r="I4696" s="6">
        <v>44012.470706018517</v>
      </c>
      <c r="J4696" t="s">
        <v>16</v>
      </c>
      <c r="K4696" s="6">
        <v>44013.75</v>
      </c>
      <c r="M4696" t="s">
        <v>10372</v>
      </c>
      <c r="N4696" t="s">
        <v>10373</v>
      </c>
      <c r="Q4696" t="s">
        <v>10374</v>
      </c>
      <c r="R4696" t="s">
        <v>915</v>
      </c>
      <c r="S4696" t="s">
        <v>10375</v>
      </c>
      <c r="T4696" t="s">
        <v>365</v>
      </c>
      <c r="U4696" t="s">
        <v>530</v>
      </c>
      <c r="W4696" t="s">
        <v>10376</v>
      </c>
      <c r="Z4696" t="s">
        <v>10372</v>
      </c>
      <c r="AA4696" t="s">
        <v>10373</v>
      </c>
      <c r="AD4696" t="s">
        <v>10374</v>
      </c>
      <c r="AE4696" t="s">
        <v>915</v>
      </c>
      <c r="AF4696" t="s">
        <v>10375</v>
      </c>
      <c r="AG4696" t="s">
        <v>365</v>
      </c>
      <c r="AH4696" t="s">
        <v>530</v>
      </c>
      <c r="AJ4696" t="s">
        <v>10376</v>
      </c>
      <c r="AL4696" t="s">
        <v>339</v>
      </c>
      <c r="AM4696">
        <v>1</v>
      </c>
      <c r="AN4696">
        <v>1</v>
      </c>
      <c r="AO4696">
        <v>6688</v>
      </c>
      <c r="AQ4696">
        <v>125960</v>
      </c>
      <c r="AR4696">
        <v>51090030</v>
      </c>
      <c r="AS4696" t="s">
        <v>3043</v>
      </c>
      <c r="AT4696" t="s">
        <v>628</v>
      </c>
      <c r="AW4696" t="s">
        <v>343</v>
      </c>
      <c r="BY4696" t="s">
        <v>342</v>
      </c>
      <c r="BZ4696" t="b">
        <v>0</v>
      </c>
      <c r="EQ4696">
        <v>243047</v>
      </c>
      <c r="ER4696" t="s">
        <v>10377</v>
      </c>
      <c r="EV4696">
        <v>17287451</v>
      </c>
      <c r="EW4696">
        <v>928</v>
      </c>
      <c r="EX4696">
        <v>220940</v>
      </c>
      <c r="EY4696" t="s">
        <v>10378</v>
      </c>
      <c r="EZ4696">
        <v>1</v>
      </c>
      <c r="FC4696">
        <v>95378</v>
      </c>
      <c r="FD4696" t="s">
        <v>1045</v>
      </c>
    </row>
    <row r="4697" spans="1:160" x14ac:dyDescent="0.3">
      <c r="A4697" t="str">
        <f>VLOOKUP(B4697,Table2[],3,FALSE)</f>
        <v>International</v>
      </c>
      <c r="B4697" t="str">
        <f>IF(OR(ISNUMBER(FIND("QVC",Z4697)),ISNUMBER(FIND("QVC",AL4697))),"QVC",IF(OR(ISNUMBER(FIND("NCO",H4697)),ISNUMBER(FIND("NCO",Y4697))), "NCO", IF(AL4697="consumer","PMD.com",VLOOKUP(LEFT(H4697,2),Tables!$E$1:$F$11,2,FALSE))))</f>
        <v>APAC+LA</v>
      </c>
      <c r="C4697">
        <f t="shared" si="222"/>
        <v>58030001</v>
      </c>
      <c r="D4697">
        <f t="shared" si="223"/>
        <v>299</v>
      </c>
      <c r="E4697" t="str">
        <f t="shared" ca="1" si="221"/>
        <v>shifted orders shipped</v>
      </c>
      <c r="F4697" t="s">
        <v>3539</v>
      </c>
      <c r="G4697" t="s">
        <v>335</v>
      </c>
      <c r="H4697" t="s">
        <v>1759</v>
      </c>
      <c r="I4697" s="6">
        <v>43997.453472222223</v>
      </c>
      <c r="J4697" t="s">
        <v>16</v>
      </c>
      <c r="K4697" s="6">
        <v>44013.75</v>
      </c>
      <c r="Y4697" t="s">
        <v>930</v>
      </c>
      <c r="AA4697" t="s">
        <v>1061</v>
      </c>
      <c r="AD4697" t="s">
        <v>1062</v>
      </c>
      <c r="AE4697" t="s">
        <v>994</v>
      </c>
      <c r="AF4697">
        <v>3043</v>
      </c>
      <c r="AG4697" t="s">
        <v>1004</v>
      </c>
      <c r="AK4697" t="s">
        <v>1063</v>
      </c>
      <c r="AM4697">
        <v>362</v>
      </c>
      <c r="AN4697">
        <v>299</v>
      </c>
      <c r="AO4697">
        <v>9621</v>
      </c>
      <c r="AQ4697">
        <v>124483</v>
      </c>
      <c r="AR4697">
        <v>58030001</v>
      </c>
      <c r="AS4697" t="s">
        <v>1616</v>
      </c>
      <c r="AT4697" t="s">
        <v>36</v>
      </c>
      <c r="AW4697" t="s">
        <v>340</v>
      </c>
      <c r="AX4697" t="s">
        <v>340</v>
      </c>
      <c r="AY4697" t="s">
        <v>382</v>
      </c>
      <c r="AZ4697" t="s">
        <v>383</v>
      </c>
      <c r="BY4697" t="s">
        <v>342</v>
      </c>
      <c r="EQ4697">
        <v>240936</v>
      </c>
      <c r="ER4697" t="s">
        <v>109</v>
      </c>
      <c r="ES4697" t="s">
        <v>1760</v>
      </c>
      <c r="EV4697">
        <v>17272825</v>
      </c>
      <c r="EW4697">
        <v>928</v>
      </c>
      <c r="EX4697">
        <v>205400</v>
      </c>
      <c r="EY4697">
        <v>961543251</v>
      </c>
      <c r="EZ4697">
        <v>1</v>
      </c>
      <c r="FC4697">
        <v>58030001</v>
      </c>
      <c r="FD4697" t="s">
        <v>36</v>
      </c>
    </row>
    <row r="4698" spans="1:160" x14ac:dyDescent="0.3">
      <c r="A4698" t="str">
        <f>VLOOKUP(B4698,Table2[],3,FALSE)</f>
        <v>International</v>
      </c>
      <c r="B4698" t="str">
        <f>IF(OR(ISNUMBER(FIND("QVC",Z4698)),ISNUMBER(FIND("QVC",AL4698))),"QVC",IF(OR(ISNUMBER(FIND("NCO",H4698)),ISNUMBER(FIND("NCO",Y4698))), "NCO", IF(AL4698="consumer","PMD.com",VLOOKUP(LEFT(H4698,2),Tables!$E$1:$F$11,2,FALSE))))</f>
        <v>APAC+LA</v>
      </c>
      <c r="C4698">
        <f t="shared" si="222"/>
        <v>58030001</v>
      </c>
      <c r="D4698">
        <f t="shared" si="223"/>
        <v>63</v>
      </c>
      <c r="E4698" t="str">
        <f t="shared" ca="1" si="221"/>
        <v>shifted orders shipped</v>
      </c>
      <c r="F4698" t="s">
        <v>3539</v>
      </c>
      <c r="G4698" t="s">
        <v>335</v>
      </c>
      <c r="H4698" t="s">
        <v>1759</v>
      </c>
      <c r="I4698" s="6">
        <v>43997.453472222223</v>
      </c>
      <c r="J4698" t="s">
        <v>16</v>
      </c>
      <c r="K4698" s="6">
        <v>44013.75</v>
      </c>
      <c r="Y4698" t="s">
        <v>930</v>
      </c>
      <c r="AA4698" t="s">
        <v>1061</v>
      </c>
      <c r="AD4698" t="s">
        <v>1062</v>
      </c>
      <c r="AE4698" t="s">
        <v>994</v>
      </c>
      <c r="AF4698">
        <v>3043</v>
      </c>
      <c r="AG4698" t="s">
        <v>1004</v>
      </c>
      <c r="AK4698" t="s">
        <v>1063</v>
      </c>
      <c r="AM4698">
        <v>362</v>
      </c>
      <c r="AN4698">
        <v>63</v>
      </c>
      <c r="AO4698">
        <v>9621</v>
      </c>
      <c r="AQ4698">
        <v>124483</v>
      </c>
      <c r="AR4698">
        <v>58030001</v>
      </c>
      <c r="AS4698" t="s">
        <v>1761</v>
      </c>
      <c r="AT4698" t="s">
        <v>36</v>
      </c>
      <c r="AW4698" t="s">
        <v>340</v>
      </c>
      <c r="AX4698" t="s">
        <v>340</v>
      </c>
      <c r="AY4698" t="s">
        <v>382</v>
      </c>
      <c r="AZ4698" t="s">
        <v>383</v>
      </c>
      <c r="BY4698" t="s">
        <v>342</v>
      </c>
      <c r="EQ4698">
        <v>243289</v>
      </c>
      <c r="ER4698" t="s">
        <v>109</v>
      </c>
      <c r="ES4698" t="s">
        <v>1760</v>
      </c>
      <c r="EV4698">
        <v>17272825</v>
      </c>
      <c r="EW4698">
        <v>928</v>
      </c>
      <c r="EX4698">
        <v>205400</v>
      </c>
      <c r="EY4698">
        <v>961543251</v>
      </c>
      <c r="EZ4698">
        <v>1</v>
      </c>
      <c r="FC4698">
        <v>58030001</v>
      </c>
      <c r="FD4698" t="s">
        <v>36</v>
      </c>
    </row>
    <row r="4699" spans="1:160" x14ac:dyDescent="0.3">
      <c r="A4699" t="str">
        <f>VLOOKUP(B4699,Table2[],3,FALSE)</f>
        <v>International</v>
      </c>
      <c r="B4699" t="str">
        <f>IF(OR(ISNUMBER(FIND("QVC",Z4699)),ISNUMBER(FIND("QVC",AL4699))),"QVC",IF(OR(ISNUMBER(FIND("NCO",H4699)),ISNUMBER(FIND("NCO",Y4699))), "NCO", IF(AL4699="consumer","PMD.com",VLOOKUP(LEFT(H4699,2),Tables!$E$1:$F$11,2,FALSE))))</f>
        <v>APAC+LA</v>
      </c>
      <c r="C4699">
        <f t="shared" si="222"/>
        <v>53200001</v>
      </c>
      <c r="D4699">
        <f t="shared" si="223"/>
        <v>128</v>
      </c>
      <c r="E4699" t="str">
        <f t="shared" ca="1" si="221"/>
        <v>shifted orders shipped</v>
      </c>
      <c r="F4699" t="s">
        <v>3539</v>
      </c>
      <c r="G4699" t="s">
        <v>335</v>
      </c>
      <c r="H4699" t="s">
        <v>1759</v>
      </c>
      <c r="I4699" s="6">
        <v>43997.453472222223</v>
      </c>
      <c r="J4699" t="s">
        <v>16</v>
      </c>
      <c r="K4699" s="6">
        <v>44013.75</v>
      </c>
      <c r="Y4699" t="s">
        <v>930</v>
      </c>
      <c r="AA4699" t="s">
        <v>1061</v>
      </c>
      <c r="AD4699" t="s">
        <v>1062</v>
      </c>
      <c r="AE4699" t="s">
        <v>994</v>
      </c>
      <c r="AF4699">
        <v>3043</v>
      </c>
      <c r="AG4699" t="s">
        <v>1004</v>
      </c>
      <c r="AK4699" t="s">
        <v>1063</v>
      </c>
      <c r="AM4699">
        <v>128</v>
      </c>
      <c r="AN4699">
        <v>128</v>
      </c>
      <c r="AO4699">
        <v>15189</v>
      </c>
      <c r="AQ4699">
        <v>123906</v>
      </c>
      <c r="AR4699">
        <v>53200001</v>
      </c>
      <c r="AS4699" t="s">
        <v>973</v>
      </c>
      <c r="AT4699" t="s">
        <v>50</v>
      </c>
      <c r="AW4699" t="s">
        <v>340</v>
      </c>
      <c r="AX4699" t="s">
        <v>340</v>
      </c>
      <c r="AY4699" t="s">
        <v>357</v>
      </c>
      <c r="AZ4699" t="s">
        <v>363</v>
      </c>
      <c r="BY4699" t="s">
        <v>342</v>
      </c>
      <c r="EQ4699">
        <v>252156</v>
      </c>
      <c r="ER4699" t="s">
        <v>109</v>
      </c>
      <c r="ES4699" t="s">
        <v>1760</v>
      </c>
      <c r="EV4699">
        <v>17272825</v>
      </c>
      <c r="EW4699">
        <v>928</v>
      </c>
      <c r="EX4699">
        <v>205400</v>
      </c>
      <c r="EY4699">
        <v>961543251</v>
      </c>
      <c r="EZ4699">
        <v>1</v>
      </c>
      <c r="FC4699">
        <v>53200001</v>
      </c>
      <c r="FD4699" t="s">
        <v>50</v>
      </c>
    </row>
    <row r="4700" spans="1:160" x14ac:dyDescent="0.3">
      <c r="A4700" t="str">
        <f>VLOOKUP(B4700,Table2[],3,FALSE)</f>
        <v>Broadcast</v>
      </c>
      <c r="B4700" t="str">
        <f>IF(OR(ISNUMBER(FIND("QVC",Z4700)),ISNUMBER(FIND("QVC",AL4700))),"QVC",IF(OR(ISNUMBER(FIND("NCO",H4700)),ISNUMBER(FIND("NCO",Y4700))), "NCO", IF(AL4700="consumer","PMD.com",VLOOKUP(LEFT(H4700,2),Tables!$E$1:$F$11,2,FALSE))))</f>
        <v>QVC</v>
      </c>
      <c r="C4700">
        <f t="shared" si="222"/>
        <v>55090001</v>
      </c>
      <c r="D4700">
        <f t="shared" si="223"/>
        <v>1</v>
      </c>
      <c r="E4700" t="str">
        <f t="shared" ca="1" si="221"/>
        <v>shifted orders shipped</v>
      </c>
      <c r="F4700" t="s">
        <v>3539</v>
      </c>
      <c r="G4700" t="s">
        <v>335</v>
      </c>
      <c r="H4700">
        <v>652560399215307</v>
      </c>
      <c r="I4700" s="6">
        <v>44008.670138888891</v>
      </c>
      <c r="J4700" t="s">
        <v>16</v>
      </c>
      <c r="K4700" s="6">
        <v>44013.75</v>
      </c>
      <c r="M4700" t="s">
        <v>10379</v>
      </c>
      <c r="N4700" t="s">
        <v>10380</v>
      </c>
      <c r="Q4700" t="s">
        <v>1308</v>
      </c>
      <c r="R4700" t="s">
        <v>389</v>
      </c>
      <c r="S4700" t="s">
        <v>10381</v>
      </c>
      <c r="T4700" t="s">
        <v>338</v>
      </c>
      <c r="Z4700" t="s">
        <v>10379</v>
      </c>
      <c r="AA4700" t="s">
        <v>10380</v>
      </c>
      <c r="AD4700" t="s">
        <v>1308</v>
      </c>
      <c r="AE4700" t="s">
        <v>389</v>
      </c>
      <c r="AF4700" t="s">
        <v>10381</v>
      </c>
      <c r="AG4700" t="s">
        <v>338</v>
      </c>
      <c r="AL4700" t="s">
        <v>981</v>
      </c>
      <c r="AM4700">
        <v>1</v>
      </c>
      <c r="AN4700">
        <v>1</v>
      </c>
      <c r="AO4700">
        <v>5013</v>
      </c>
      <c r="AQ4700">
        <v>124478</v>
      </c>
      <c r="AR4700">
        <v>55090001</v>
      </c>
      <c r="AS4700" t="s">
        <v>995</v>
      </c>
      <c r="AT4700" t="s">
        <v>165</v>
      </c>
      <c r="AW4700" t="s">
        <v>340</v>
      </c>
      <c r="AX4700" t="s">
        <v>340</v>
      </c>
      <c r="AY4700" t="s">
        <v>382</v>
      </c>
      <c r="AZ4700">
        <v>0</v>
      </c>
      <c r="BY4700" t="s">
        <v>342</v>
      </c>
      <c r="EQ4700">
        <v>251219</v>
      </c>
      <c r="EV4700">
        <v>17286670</v>
      </c>
      <c r="EW4700">
        <v>928</v>
      </c>
      <c r="EX4700">
        <v>218689</v>
      </c>
      <c r="EY4700" t="s">
        <v>10382</v>
      </c>
      <c r="EZ4700">
        <v>1</v>
      </c>
      <c r="FA4700">
        <v>20039</v>
      </c>
      <c r="FB4700">
        <v>20039</v>
      </c>
      <c r="FC4700">
        <v>7890</v>
      </c>
      <c r="FD4700" t="s">
        <v>829</v>
      </c>
    </row>
    <row r="4701" spans="1:160" x14ac:dyDescent="0.3">
      <c r="A4701" t="str">
        <f>VLOOKUP(B4701,Table2[],3,FALSE)</f>
        <v>Broadcast</v>
      </c>
      <c r="B4701" t="str">
        <f>IF(OR(ISNUMBER(FIND("QVC",Z4701)),ISNUMBER(FIND("QVC",AL4701))),"QVC",IF(OR(ISNUMBER(FIND("NCO",H4701)),ISNUMBER(FIND("NCO",Y4701))), "NCO", IF(AL4701="consumer","PMD.com",VLOOKUP(LEFT(H4701,2),Tables!$E$1:$F$11,2,FALSE))))</f>
        <v>QVC</v>
      </c>
      <c r="C4701">
        <f t="shared" si="222"/>
        <v>53450001</v>
      </c>
      <c r="D4701">
        <f t="shared" si="223"/>
        <v>1</v>
      </c>
      <c r="E4701" t="str">
        <f t="shared" ca="1" si="221"/>
        <v>shifted orders shipped</v>
      </c>
      <c r="F4701" t="s">
        <v>3539</v>
      </c>
      <c r="G4701" t="s">
        <v>335</v>
      </c>
      <c r="H4701">
        <v>652603426115309</v>
      </c>
      <c r="I4701" s="6">
        <v>44012.436111111114</v>
      </c>
      <c r="J4701" t="s">
        <v>16</v>
      </c>
      <c r="K4701" s="6">
        <v>44013.75</v>
      </c>
      <c r="M4701" t="s">
        <v>10415</v>
      </c>
      <c r="N4701" t="s">
        <v>10416</v>
      </c>
      <c r="Q4701" t="s">
        <v>933</v>
      </c>
      <c r="R4701" t="s">
        <v>365</v>
      </c>
      <c r="S4701" t="s">
        <v>10417</v>
      </c>
      <c r="T4701" t="s">
        <v>338</v>
      </c>
      <c r="Z4701" t="s">
        <v>10415</v>
      </c>
      <c r="AA4701" t="s">
        <v>10416</v>
      </c>
      <c r="AD4701" t="s">
        <v>933</v>
      </c>
      <c r="AE4701" t="s">
        <v>365</v>
      </c>
      <c r="AF4701" t="s">
        <v>10417</v>
      </c>
      <c r="AG4701" t="s">
        <v>338</v>
      </c>
      <c r="AL4701" t="s">
        <v>981</v>
      </c>
      <c r="AM4701">
        <v>1</v>
      </c>
      <c r="AN4701">
        <v>1</v>
      </c>
      <c r="AO4701">
        <v>6117</v>
      </c>
      <c r="AQ4701">
        <v>124723</v>
      </c>
      <c r="AR4701">
        <v>53450001</v>
      </c>
      <c r="AS4701" t="s">
        <v>89</v>
      </c>
      <c r="AT4701" t="s">
        <v>144</v>
      </c>
      <c r="AW4701" t="s">
        <v>340</v>
      </c>
      <c r="AX4701" t="s">
        <v>340</v>
      </c>
      <c r="AY4701" t="s">
        <v>345</v>
      </c>
      <c r="AZ4701">
        <v>0</v>
      </c>
      <c r="EQ4701">
        <v>252730</v>
      </c>
      <c r="EV4701">
        <v>17287031</v>
      </c>
      <c r="EW4701">
        <v>928</v>
      </c>
      <c r="EX4701">
        <v>220816</v>
      </c>
      <c r="EY4701" t="s">
        <v>10418</v>
      </c>
      <c r="EZ4701">
        <v>1</v>
      </c>
      <c r="FA4701">
        <v>20039</v>
      </c>
      <c r="FB4701">
        <v>20039</v>
      </c>
      <c r="FC4701">
        <v>53450001</v>
      </c>
      <c r="FD4701" t="s">
        <v>144</v>
      </c>
    </row>
    <row r="4702" spans="1:160" x14ac:dyDescent="0.3">
      <c r="A4702" t="str">
        <f>VLOOKUP(B4702,Table2[],3,FALSE)</f>
        <v>Broadcast</v>
      </c>
      <c r="B4702" t="str">
        <f>IF(OR(ISNUMBER(FIND("QVC",Z4702)),ISNUMBER(FIND("QVC",AL4702))),"QVC",IF(OR(ISNUMBER(FIND("NCO",H4702)),ISNUMBER(FIND("NCO",Y4702))), "NCO", IF(AL4702="consumer","PMD.com",VLOOKUP(LEFT(H4702,2),Tables!$E$1:$F$11,2,FALSE))))</f>
        <v>QVC</v>
      </c>
      <c r="C4702">
        <f t="shared" si="222"/>
        <v>53450001</v>
      </c>
      <c r="D4702">
        <f t="shared" si="223"/>
        <v>1</v>
      </c>
      <c r="E4702" t="str">
        <f t="shared" ca="1" si="221"/>
        <v>shifted orders shipped</v>
      </c>
      <c r="F4702" t="s">
        <v>3539</v>
      </c>
      <c r="G4702" t="s">
        <v>335</v>
      </c>
      <c r="H4702">
        <v>681565189115309</v>
      </c>
      <c r="I4702" s="6">
        <v>44012.436111111114</v>
      </c>
      <c r="J4702" t="s">
        <v>16</v>
      </c>
      <c r="K4702" s="6">
        <v>44013.75</v>
      </c>
      <c r="M4702" t="s">
        <v>4333</v>
      </c>
      <c r="N4702" t="s">
        <v>10419</v>
      </c>
      <c r="Q4702" t="s">
        <v>2268</v>
      </c>
      <c r="R4702" t="s">
        <v>360</v>
      </c>
      <c r="S4702" t="s">
        <v>10420</v>
      </c>
      <c r="T4702" t="s">
        <v>338</v>
      </c>
      <c r="Z4702" t="s">
        <v>4333</v>
      </c>
      <c r="AA4702" t="s">
        <v>10419</v>
      </c>
      <c r="AD4702" t="s">
        <v>2268</v>
      </c>
      <c r="AE4702" t="s">
        <v>360</v>
      </c>
      <c r="AF4702" t="s">
        <v>10420</v>
      </c>
      <c r="AG4702" t="s">
        <v>338</v>
      </c>
      <c r="AL4702" t="s">
        <v>981</v>
      </c>
      <c r="AM4702">
        <v>1</v>
      </c>
      <c r="AN4702">
        <v>1</v>
      </c>
      <c r="AO4702">
        <v>6117</v>
      </c>
      <c r="AQ4702">
        <v>124723</v>
      </c>
      <c r="AR4702">
        <v>53450001</v>
      </c>
      <c r="AS4702" t="s">
        <v>89</v>
      </c>
      <c r="AT4702" t="s">
        <v>144</v>
      </c>
      <c r="AW4702" t="s">
        <v>340</v>
      </c>
      <c r="AX4702" t="s">
        <v>340</v>
      </c>
      <c r="AY4702" t="s">
        <v>345</v>
      </c>
      <c r="AZ4702">
        <v>0</v>
      </c>
      <c r="EQ4702">
        <v>252730</v>
      </c>
      <c r="EV4702">
        <v>17287032</v>
      </c>
      <c r="EW4702">
        <v>928</v>
      </c>
      <c r="EX4702">
        <v>220817</v>
      </c>
      <c r="EY4702" t="s">
        <v>10421</v>
      </c>
      <c r="EZ4702">
        <v>1</v>
      </c>
      <c r="FA4702">
        <v>20039</v>
      </c>
      <c r="FB4702">
        <v>20039</v>
      </c>
      <c r="FC4702">
        <v>53450001</v>
      </c>
      <c r="FD4702" t="s">
        <v>144</v>
      </c>
    </row>
    <row r="4703" spans="1:160" x14ac:dyDescent="0.3">
      <c r="A4703" t="str">
        <f>VLOOKUP(B4703,Table2[],3,FALSE)</f>
        <v>Broadcast</v>
      </c>
      <c r="B4703" t="str">
        <f>IF(OR(ISNUMBER(FIND("QVC",Z4703)),ISNUMBER(FIND("QVC",AL4703))),"QVC",IF(OR(ISNUMBER(FIND("NCO",H4703)),ISNUMBER(FIND("NCO",Y4703))), "NCO", IF(AL4703="consumer","PMD.com",VLOOKUP(LEFT(H4703,2),Tables!$E$1:$F$11,2,FALSE))))</f>
        <v>QVC</v>
      </c>
      <c r="C4703">
        <f t="shared" si="222"/>
        <v>53740001</v>
      </c>
      <c r="D4703">
        <f t="shared" si="223"/>
        <v>1</v>
      </c>
      <c r="E4703" t="str">
        <f t="shared" ca="1" si="221"/>
        <v>shifted orders shipped</v>
      </c>
      <c r="F4703" t="s">
        <v>3539</v>
      </c>
      <c r="G4703" t="s">
        <v>335</v>
      </c>
      <c r="H4703">
        <v>681568218715310</v>
      </c>
      <c r="I4703" s="6">
        <v>44012.436111111114</v>
      </c>
      <c r="J4703" t="s">
        <v>16</v>
      </c>
      <c r="K4703" s="6">
        <v>44013.75</v>
      </c>
      <c r="M4703" t="s">
        <v>1937</v>
      </c>
      <c r="N4703" t="s">
        <v>1938</v>
      </c>
      <c r="Q4703" t="s">
        <v>1742</v>
      </c>
      <c r="R4703" t="s">
        <v>400</v>
      </c>
      <c r="S4703" t="s">
        <v>1939</v>
      </c>
      <c r="T4703" t="s">
        <v>338</v>
      </c>
      <c r="Z4703" t="s">
        <v>1937</v>
      </c>
      <c r="AA4703" t="s">
        <v>1938</v>
      </c>
      <c r="AD4703" t="s">
        <v>1742</v>
      </c>
      <c r="AE4703" t="s">
        <v>400</v>
      </c>
      <c r="AF4703" t="s">
        <v>1939</v>
      </c>
      <c r="AG4703" t="s">
        <v>338</v>
      </c>
      <c r="AL4703" t="s">
        <v>981</v>
      </c>
      <c r="AM4703">
        <v>1</v>
      </c>
      <c r="AN4703">
        <v>1</v>
      </c>
      <c r="AO4703">
        <v>6057</v>
      </c>
      <c r="AQ4703">
        <v>124457</v>
      </c>
      <c r="AR4703">
        <v>53740001</v>
      </c>
      <c r="AS4703" t="s">
        <v>578</v>
      </c>
      <c r="AT4703" t="s">
        <v>70</v>
      </c>
      <c r="AW4703" t="s">
        <v>343</v>
      </c>
      <c r="BY4703" t="s">
        <v>342</v>
      </c>
      <c r="EQ4703">
        <v>244002</v>
      </c>
      <c r="EV4703">
        <v>17287037</v>
      </c>
      <c r="EW4703">
        <v>928</v>
      </c>
      <c r="EX4703">
        <v>220822</v>
      </c>
      <c r="EY4703" t="s">
        <v>10422</v>
      </c>
      <c r="EZ4703">
        <v>1</v>
      </c>
      <c r="FA4703">
        <v>20039</v>
      </c>
      <c r="FB4703">
        <v>20039</v>
      </c>
      <c r="FC4703">
        <v>53740001</v>
      </c>
      <c r="FD4703" t="s">
        <v>70</v>
      </c>
    </row>
    <row r="4704" spans="1:160" x14ac:dyDescent="0.3">
      <c r="A4704" t="str">
        <f>VLOOKUP(B4704,Table2[],3,FALSE)</f>
        <v>Digital</v>
      </c>
      <c r="B4704" t="str">
        <f>IF(OR(ISNUMBER(FIND("QVC",Z4704)),ISNUMBER(FIND("QVC",AL4704))),"QVC",IF(OR(ISNUMBER(FIND("NCO",H4704)),ISNUMBER(FIND("NCO",Y4704))), "NCO", IF(AL4704="consumer","PMD.com",VLOOKUP(LEFT(H4704,2),Tables!$E$1:$F$11,2,FALSE))))</f>
        <v>PMD.com</v>
      </c>
      <c r="C4704">
        <f t="shared" si="222"/>
        <v>51090030</v>
      </c>
      <c r="D4704">
        <f t="shared" si="223"/>
        <v>1</v>
      </c>
      <c r="E4704" t="str">
        <f t="shared" ca="1" si="221"/>
        <v>shifted orders shipped</v>
      </c>
      <c r="F4704" t="s">
        <v>3539</v>
      </c>
      <c r="G4704" t="s">
        <v>335</v>
      </c>
      <c r="H4704" t="s">
        <v>10357</v>
      </c>
      <c r="I4704" s="6">
        <v>44011.774895833332</v>
      </c>
      <c r="J4704" t="s">
        <v>16</v>
      </c>
      <c r="K4704" s="6">
        <v>44013.75</v>
      </c>
      <c r="M4704" t="s">
        <v>10358</v>
      </c>
      <c r="N4704" t="s">
        <v>10359</v>
      </c>
      <c r="Q4704" t="s">
        <v>495</v>
      </c>
      <c r="R4704" t="s">
        <v>1188</v>
      </c>
      <c r="S4704" t="s">
        <v>10360</v>
      </c>
      <c r="T4704" t="s">
        <v>365</v>
      </c>
      <c r="U4704" t="s">
        <v>530</v>
      </c>
      <c r="W4704" t="s">
        <v>10361</v>
      </c>
      <c r="Z4704" t="s">
        <v>10358</v>
      </c>
      <c r="AA4704" t="s">
        <v>10359</v>
      </c>
      <c r="AD4704" t="s">
        <v>495</v>
      </c>
      <c r="AE4704" t="s">
        <v>1188</v>
      </c>
      <c r="AF4704" t="s">
        <v>10360</v>
      </c>
      <c r="AG4704" t="s">
        <v>365</v>
      </c>
      <c r="AH4704" t="s">
        <v>530</v>
      </c>
      <c r="AJ4704" t="s">
        <v>10361</v>
      </c>
      <c r="AL4704" t="s">
        <v>339</v>
      </c>
      <c r="AM4704">
        <v>1</v>
      </c>
      <c r="AN4704">
        <v>1</v>
      </c>
      <c r="AO4704">
        <v>6688</v>
      </c>
      <c r="AQ4704">
        <v>125960</v>
      </c>
      <c r="AR4704">
        <v>51090030</v>
      </c>
      <c r="AS4704" t="s">
        <v>3043</v>
      </c>
      <c r="AT4704" t="s">
        <v>628</v>
      </c>
      <c r="AW4704" t="s">
        <v>343</v>
      </c>
      <c r="BY4704" t="s">
        <v>342</v>
      </c>
      <c r="BZ4704" t="b">
        <v>0</v>
      </c>
      <c r="EQ4704">
        <v>243047</v>
      </c>
      <c r="ER4704" t="s">
        <v>10362</v>
      </c>
      <c r="EV4704">
        <v>17286733</v>
      </c>
      <c r="EW4704">
        <v>928</v>
      </c>
      <c r="EX4704">
        <v>220673</v>
      </c>
      <c r="EY4704" t="s">
        <v>10363</v>
      </c>
      <c r="EZ4704">
        <v>1</v>
      </c>
      <c r="FC4704">
        <v>95385</v>
      </c>
      <c r="FD4704" t="s">
        <v>3531</v>
      </c>
    </row>
    <row r="4705" spans="1:160" x14ac:dyDescent="0.3">
      <c r="A4705" t="str">
        <f>VLOOKUP(B4705,Table2[],3,FALSE)</f>
        <v>Digital</v>
      </c>
      <c r="B4705" t="str">
        <f>IF(OR(ISNUMBER(FIND("QVC",Z4705)),ISNUMBER(FIND("QVC",AL4705))),"QVC",IF(OR(ISNUMBER(FIND("NCO",H4705)),ISNUMBER(FIND("NCO",Y4705))), "NCO", IF(AL4705="consumer","PMD.com",VLOOKUP(LEFT(H4705,2),Tables!$E$1:$F$11,2,FALSE))))</f>
        <v>PMD.com</v>
      </c>
      <c r="C4705">
        <f t="shared" si="222"/>
        <v>51090030</v>
      </c>
      <c r="D4705">
        <f t="shared" si="223"/>
        <v>1</v>
      </c>
      <c r="E4705" t="str">
        <f t="shared" ca="1" si="221"/>
        <v>shifted orders shipped</v>
      </c>
      <c r="F4705" t="s">
        <v>3539</v>
      </c>
      <c r="G4705" t="s">
        <v>335</v>
      </c>
      <c r="H4705" t="s">
        <v>10364</v>
      </c>
      <c r="I4705" s="6">
        <v>44011.687465277777</v>
      </c>
      <c r="J4705" t="s">
        <v>16</v>
      </c>
      <c r="K4705" s="6">
        <v>44013.75</v>
      </c>
      <c r="M4705" t="s">
        <v>10365</v>
      </c>
      <c r="N4705" t="s">
        <v>10366</v>
      </c>
      <c r="Q4705" t="s">
        <v>495</v>
      </c>
      <c r="R4705" t="s">
        <v>1188</v>
      </c>
      <c r="S4705" t="s">
        <v>10367</v>
      </c>
      <c r="T4705" t="s">
        <v>365</v>
      </c>
      <c r="U4705" t="s">
        <v>530</v>
      </c>
      <c r="W4705" t="s">
        <v>10368</v>
      </c>
      <c r="Z4705" t="s">
        <v>10365</v>
      </c>
      <c r="AA4705" t="s">
        <v>10366</v>
      </c>
      <c r="AD4705" t="s">
        <v>495</v>
      </c>
      <c r="AE4705" t="s">
        <v>1188</v>
      </c>
      <c r="AF4705" t="s">
        <v>10367</v>
      </c>
      <c r="AG4705" t="s">
        <v>365</v>
      </c>
      <c r="AH4705" t="s">
        <v>530</v>
      </c>
      <c r="AJ4705" t="s">
        <v>10368</v>
      </c>
      <c r="AL4705" t="s">
        <v>339</v>
      </c>
      <c r="AM4705">
        <v>1</v>
      </c>
      <c r="AN4705">
        <v>1</v>
      </c>
      <c r="AO4705">
        <v>6688</v>
      </c>
      <c r="AQ4705">
        <v>125960</v>
      </c>
      <c r="AR4705">
        <v>51090030</v>
      </c>
      <c r="AS4705" t="s">
        <v>3043</v>
      </c>
      <c r="AT4705" t="s">
        <v>628</v>
      </c>
      <c r="AW4705" t="s">
        <v>343</v>
      </c>
      <c r="BY4705" t="s">
        <v>342</v>
      </c>
      <c r="BZ4705" t="b">
        <v>0</v>
      </c>
      <c r="EQ4705">
        <v>243047</v>
      </c>
      <c r="ER4705" t="s">
        <v>10369</v>
      </c>
      <c r="EV4705">
        <v>17286732</v>
      </c>
      <c r="EW4705">
        <v>928</v>
      </c>
      <c r="EX4705">
        <v>220624</v>
      </c>
      <c r="EY4705" t="s">
        <v>10370</v>
      </c>
      <c r="EZ4705">
        <v>1</v>
      </c>
      <c r="FC4705">
        <v>95385</v>
      </c>
      <c r="FD4705" t="s">
        <v>3531</v>
      </c>
    </row>
    <row r="4706" spans="1:160" x14ac:dyDescent="0.3">
      <c r="A4706" t="str">
        <f>VLOOKUP(B4706,Table2[],3,FALSE)</f>
        <v>Digital</v>
      </c>
      <c r="B4706" t="str">
        <f>IF(OR(ISNUMBER(FIND("QVC",Z4706)),ISNUMBER(FIND("QVC",AL4706))),"QVC",IF(OR(ISNUMBER(FIND("NCO",H4706)),ISNUMBER(FIND("NCO",Y4706))), "NCO", IF(AL4706="consumer","PMD.com",VLOOKUP(LEFT(H4706,2),Tables!$E$1:$F$11,2,FALSE))))</f>
        <v>PMD.com</v>
      </c>
      <c r="C4706">
        <f t="shared" si="222"/>
        <v>535501</v>
      </c>
      <c r="D4706">
        <f t="shared" si="223"/>
        <v>1</v>
      </c>
      <c r="E4706" t="str">
        <f t="shared" ca="1" si="221"/>
        <v>shifted orders shipped</v>
      </c>
      <c r="F4706" t="s">
        <v>3539</v>
      </c>
      <c r="G4706" t="s">
        <v>335</v>
      </c>
      <c r="H4706" t="s">
        <v>10364</v>
      </c>
      <c r="I4706" s="6">
        <v>44011.687465277777</v>
      </c>
      <c r="J4706" t="s">
        <v>16</v>
      </c>
      <c r="K4706" s="6">
        <v>44013.75</v>
      </c>
      <c r="M4706" t="s">
        <v>10365</v>
      </c>
      <c r="N4706" t="s">
        <v>10366</v>
      </c>
      <c r="Q4706" t="s">
        <v>495</v>
      </c>
      <c r="R4706" t="s">
        <v>1188</v>
      </c>
      <c r="S4706" t="s">
        <v>10367</v>
      </c>
      <c r="T4706" t="s">
        <v>365</v>
      </c>
      <c r="U4706" t="s">
        <v>530</v>
      </c>
      <c r="W4706" t="s">
        <v>10368</v>
      </c>
      <c r="Z4706" t="s">
        <v>10365</v>
      </c>
      <c r="AA4706" t="s">
        <v>10366</v>
      </c>
      <c r="AD4706" t="s">
        <v>495</v>
      </c>
      <c r="AE4706" t="s">
        <v>1188</v>
      </c>
      <c r="AF4706" t="s">
        <v>10367</v>
      </c>
      <c r="AG4706" t="s">
        <v>365</v>
      </c>
      <c r="AH4706" t="s">
        <v>530</v>
      </c>
      <c r="AJ4706" t="s">
        <v>10368</v>
      </c>
      <c r="AL4706" t="s">
        <v>339</v>
      </c>
      <c r="AM4706">
        <v>1</v>
      </c>
      <c r="AN4706">
        <v>1</v>
      </c>
      <c r="AO4706">
        <v>5715</v>
      </c>
      <c r="AQ4706">
        <v>124621</v>
      </c>
      <c r="AR4706">
        <v>535501</v>
      </c>
      <c r="AS4706" t="s">
        <v>158</v>
      </c>
      <c r="AT4706" t="s">
        <v>159</v>
      </c>
      <c r="AW4706" t="s">
        <v>340</v>
      </c>
      <c r="AX4706" t="s">
        <v>340</v>
      </c>
      <c r="AY4706" t="s">
        <v>351</v>
      </c>
      <c r="AZ4706" t="s">
        <v>441</v>
      </c>
      <c r="BY4706" t="s">
        <v>342</v>
      </c>
      <c r="EQ4706">
        <v>245276</v>
      </c>
      <c r="ER4706" t="s">
        <v>10369</v>
      </c>
      <c r="EV4706">
        <v>17286732</v>
      </c>
      <c r="EW4706">
        <v>928</v>
      </c>
      <c r="EX4706">
        <v>220624</v>
      </c>
      <c r="EY4706" t="s">
        <v>10370</v>
      </c>
      <c r="EZ4706">
        <v>1</v>
      </c>
      <c r="FC4706">
        <v>535501</v>
      </c>
      <c r="FD4706" t="s">
        <v>159</v>
      </c>
    </row>
    <row r="4707" spans="1:160" x14ac:dyDescent="0.3">
      <c r="A4707" t="str">
        <f>VLOOKUP(B4707,Table2[],3,FALSE)</f>
        <v>Digital</v>
      </c>
      <c r="B4707" t="str">
        <f>IF(OR(ISNUMBER(FIND("QVC",Z4707)),ISNUMBER(FIND("QVC",AL4707))),"QVC",IF(OR(ISNUMBER(FIND("NCO",H4707)),ISNUMBER(FIND("NCO",Y4707))), "NCO", IF(AL4707="consumer","PMD.com",VLOOKUP(LEFT(H4707,2),Tables!$E$1:$F$11,2,FALSE))))</f>
        <v>PMD.com</v>
      </c>
      <c r="C4707">
        <f t="shared" si="222"/>
        <v>53200001</v>
      </c>
      <c r="D4707">
        <f t="shared" si="223"/>
        <v>1</v>
      </c>
      <c r="E4707" t="str">
        <f t="shared" ca="1" si="221"/>
        <v>shifted orders shipped</v>
      </c>
      <c r="F4707" t="s">
        <v>3539</v>
      </c>
      <c r="G4707" t="s">
        <v>335</v>
      </c>
      <c r="H4707" t="s">
        <v>2315</v>
      </c>
      <c r="I4707" s="6">
        <v>44007.495740740742</v>
      </c>
      <c r="J4707" t="s">
        <v>16</v>
      </c>
      <c r="K4707" s="6">
        <v>44013.750821759262</v>
      </c>
      <c r="M4707" t="s">
        <v>10423</v>
      </c>
      <c r="N4707" t="s">
        <v>10424</v>
      </c>
      <c r="Q4707" t="s">
        <v>10425</v>
      </c>
      <c r="R4707" t="s">
        <v>377</v>
      </c>
      <c r="S4707">
        <v>20785</v>
      </c>
      <c r="T4707" t="s">
        <v>338</v>
      </c>
      <c r="U4707" t="s">
        <v>530</v>
      </c>
      <c r="W4707" t="s">
        <v>10426</v>
      </c>
      <c r="Z4707" t="s">
        <v>10423</v>
      </c>
      <c r="AA4707" t="s">
        <v>10424</v>
      </c>
      <c r="AD4707" t="s">
        <v>10425</v>
      </c>
      <c r="AE4707" t="s">
        <v>377</v>
      </c>
      <c r="AF4707">
        <v>20785</v>
      </c>
      <c r="AG4707" t="s">
        <v>338</v>
      </c>
      <c r="AH4707" t="s">
        <v>530</v>
      </c>
      <c r="AJ4707" t="s">
        <v>10426</v>
      </c>
      <c r="AL4707" t="s">
        <v>339</v>
      </c>
      <c r="AM4707">
        <v>1</v>
      </c>
      <c r="AN4707">
        <v>1</v>
      </c>
      <c r="AO4707">
        <v>15189</v>
      </c>
      <c r="AQ4707">
        <v>123906</v>
      </c>
      <c r="AR4707">
        <v>53200001</v>
      </c>
      <c r="AS4707" t="s">
        <v>973</v>
      </c>
      <c r="AT4707" t="s">
        <v>50</v>
      </c>
      <c r="AW4707" t="s">
        <v>340</v>
      </c>
      <c r="AX4707" t="s">
        <v>340</v>
      </c>
      <c r="AY4707" t="s">
        <v>357</v>
      </c>
      <c r="AZ4707" t="s">
        <v>363</v>
      </c>
      <c r="BY4707" t="s">
        <v>342</v>
      </c>
      <c r="EQ4707">
        <v>252156</v>
      </c>
      <c r="ER4707" t="s">
        <v>2316</v>
      </c>
      <c r="EV4707">
        <v>17273917</v>
      </c>
      <c r="EW4707">
        <v>928</v>
      </c>
      <c r="EX4707">
        <v>212767</v>
      </c>
      <c r="EY4707">
        <v>9.2748999964335493E+25</v>
      </c>
      <c r="EZ4707">
        <v>1</v>
      </c>
      <c r="FC4707">
        <v>53200001</v>
      </c>
      <c r="FD4707" t="s">
        <v>50</v>
      </c>
    </row>
    <row r="4708" spans="1:160" x14ac:dyDescent="0.3">
      <c r="A4708" t="str">
        <f>VLOOKUP(B4708,Table2[],3,FALSE)</f>
        <v>Digital</v>
      </c>
      <c r="B4708" t="str">
        <f>IF(OR(ISNUMBER(FIND("QVC",Z4708)),ISNUMBER(FIND("QVC",AL4708))),"QVC",IF(OR(ISNUMBER(FIND("NCO",H4708)),ISNUMBER(FIND("NCO",Y4708))), "NCO", IF(AL4708="consumer","PMD.com",VLOOKUP(LEFT(H4708,2),Tables!$E$1:$F$11,2,FALSE))))</f>
        <v>PMD.com</v>
      </c>
      <c r="C4708">
        <f t="shared" si="222"/>
        <v>52430001</v>
      </c>
      <c r="D4708">
        <f t="shared" si="223"/>
        <v>1</v>
      </c>
      <c r="E4708" t="str">
        <f t="shared" ca="1" si="221"/>
        <v>shifted orders shipped</v>
      </c>
      <c r="F4708" t="s">
        <v>3539</v>
      </c>
      <c r="G4708" t="s">
        <v>335</v>
      </c>
      <c r="H4708" t="s">
        <v>2337</v>
      </c>
      <c r="I4708" s="6">
        <v>44007.58425925926</v>
      </c>
      <c r="J4708" t="s">
        <v>16</v>
      </c>
      <c r="K4708" s="6">
        <v>44013.751006944447</v>
      </c>
      <c r="M4708" t="s">
        <v>10427</v>
      </c>
      <c r="N4708" t="s">
        <v>10428</v>
      </c>
      <c r="O4708" t="s">
        <v>10429</v>
      </c>
      <c r="Q4708" t="s">
        <v>1125</v>
      </c>
      <c r="R4708" t="s">
        <v>401</v>
      </c>
      <c r="S4708">
        <v>66204</v>
      </c>
      <c r="T4708" t="s">
        <v>338</v>
      </c>
      <c r="U4708" t="s">
        <v>530</v>
      </c>
      <c r="W4708" t="s">
        <v>10430</v>
      </c>
      <c r="Z4708" t="s">
        <v>10427</v>
      </c>
      <c r="AA4708" t="s">
        <v>10428</v>
      </c>
      <c r="AB4708" t="s">
        <v>10429</v>
      </c>
      <c r="AD4708" t="s">
        <v>1125</v>
      </c>
      <c r="AE4708" t="s">
        <v>401</v>
      </c>
      <c r="AF4708">
        <v>66204</v>
      </c>
      <c r="AG4708" t="s">
        <v>338</v>
      </c>
      <c r="AH4708" t="s">
        <v>530</v>
      </c>
      <c r="AJ4708" t="s">
        <v>10430</v>
      </c>
      <c r="AL4708" t="s">
        <v>339</v>
      </c>
      <c r="AM4708">
        <v>1</v>
      </c>
      <c r="AN4708">
        <v>1</v>
      </c>
      <c r="AO4708">
        <v>12063</v>
      </c>
      <c r="AQ4708">
        <v>127155</v>
      </c>
      <c r="AR4708">
        <v>52430001</v>
      </c>
      <c r="AS4708" t="s">
        <v>927</v>
      </c>
      <c r="AT4708" t="s">
        <v>75</v>
      </c>
      <c r="AW4708" t="s">
        <v>340</v>
      </c>
      <c r="AX4708" t="s">
        <v>340</v>
      </c>
      <c r="AY4708" t="s">
        <v>357</v>
      </c>
      <c r="AZ4708" t="s">
        <v>363</v>
      </c>
      <c r="BY4708" t="s">
        <v>342</v>
      </c>
      <c r="EQ4708">
        <v>249990</v>
      </c>
      <c r="ER4708" t="s">
        <v>2338</v>
      </c>
      <c r="EV4708">
        <v>17277837</v>
      </c>
      <c r="EW4708">
        <v>928</v>
      </c>
      <c r="EX4708">
        <v>215469</v>
      </c>
      <c r="EY4708" t="s">
        <v>10431</v>
      </c>
      <c r="EZ4708">
        <v>1</v>
      </c>
      <c r="FC4708">
        <v>95292</v>
      </c>
      <c r="FD4708" t="s">
        <v>511</v>
      </c>
    </row>
    <row r="4709" spans="1:160" x14ac:dyDescent="0.3">
      <c r="A4709" t="str">
        <f>VLOOKUP(B4709,Table2[],3,FALSE)</f>
        <v>Digital</v>
      </c>
      <c r="B4709" t="str">
        <f>IF(OR(ISNUMBER(FIND("QVC",Z4709)),ISNUMBER(FIND("QVC",AL4709))),"QVC",IF(OR(ISNUMBER(FIND("NCO",H4709)),ISNUMBER(FIND("NCO",Y4709))), "NCO", IF(AL4709="consumer","PMD.com",VLOOKUP(LEFT(H4709,2),Tables!$E$1:$F$11,2,FALSE))))</f>
        <v>PMD.com</v>
      </c>
      <c r="C4709">
        <f t="shared" si="222"/>
        <v>51090001</v>
      </c>
      <c r="D4709">
        <f t="shared" si="223"/>
        <v>1</v>
      </c>
      <c r="E4709" t="str">
        <f t="shared" ca="1" si="221"/>
        <v>shifted orders shipped</v>
      </c>
      <c r="F4709" t="s">
        <v>3539</v>
      </c>
      <c r="G4709" t="s">
        <v>335</v>
      </c>
      <c r="H4709" t="s">
        <v>2337</v>
      </c>
      <c r="I4709" s="6">
        <v>44007.58425925926</v>
      </c>
      <c r="J4709" t="s">
        <v>16</v>
      </c>
      <c r="K4709" s="6">
        <v>44013.751006944447</v>
      </c>
      <c r="M4709" t="s">
        <v>10427</v>
      </c>
      <c r="N4709" t="s">
        <v>10428</v>
      </c>
      <c r="O4709" t="s">
        <v>10429</v>
      </c>
      <c r="Q4709" t="s">
        <v>1125</v>
      </c>
      <c r="R4709" t="s">
        <v>401</v>
      </c>
      <c r="S4709">
        <v>66204</v>
      </c>
      <c r="T4709" t="s">
        <v>338</v>
      </c>
      <c r="U4709" t="s">
        <v>530</v>
      </c>
      <c r="W4709" t="s">
        <v>10430</v>
      </c>
      <c r="Z4709" t="s">
        <v>10427</v>
      </c>
      <c r="AA4709" t="s">
        <v>10428</v>
      </c>
      <c r="AB4709" t="s">
        <v>10429</v>
      </c>
      <c r="AD4709" t="s">
        <v>1125</v>
      </c>
      <c r="AE4709" t="s">
        <v>401</v>
      </c>
      <c r="AF4709">
        <v>66204</v>
      </c>
      <c r="AG4709" t="s">
        <v>338</v>
      </c>
      <c r="AH4709" t="s">
        <v>530</v>
      </c>
      <c r="AJ4709" t="s">
        <v>10430</v>
      </c>
      <c r="AL4709" t="s">
        <v>339</v>
      </c>
      <c r="AM4709">
        <v>1</v>
      </c>
      <c r="AN4709">
        <v>1</v>
      </c>
      <c r="AO4709">
        <v>4885</v>
      </c>
      <c r="AQ4709">
        <v>124202</v>
      </c>
      <c r="AR4709">
        <v>51090001</v>
      </c>
      <c r="AS4709" t="s">
        <v>1986</v>
      </c>
      <c r="AT4709" t="s">
        <v>60</v>
      </c>
      <c r="AW4709" t="s">
        <v>340</v>
      </c>
      <c r="AX4709" t="s">
        <v>340</v>
      </c>
      <c r="AY4709" t="s">
        <v>357</v>
      </c>
      <c r="AZ4709" t="s">
        <v>361</v>
      </c>
      <c r="BY4709" t="s">
        <v>342</v>
      </c>
      <c r="EQ4709">
        <v>250831</v>
      </c>
      <c r="ER4709" t="s">
        <v>2338</v>
      </c>
      <c r="EV4709">
        <v>17277837</v>
      </c>
      <c r="EW4709">
        <v>928</v>
      </c>
      <c r="EX4709">
        <v>215469</v>
      </c>
      <c r="EY4709" t="s">
        <v>10431</v>
      </c>
      <c r="EZ4709">
        <v>1</v>
      </c>
      <c r="FC4709">
        <v>95292</v>
      </c>
      <c r="FD4709" t="s">
        <v>511</v>
      </c>
    </row>
    <row r="4710" spans="1:160" x14ac:dyDescent="0.3">
      <c r="A4710" t="str">
        <f>VLOOKUP(B4710,Table2[],3,FALSE)</f>
        <v>Digital</v>
      </c>
      <c r="B4710" t="str">
        <f>IF(OR(ISNUMBER(FIND("QVC",Z4710)),ISNUMBER(FIND("QVC",AL4710))),"QVC",IF(OR(ISNUMBER(FIND("NCO",H4710)),ISNUMBER(FIND("NCO",Y4710))), "NCO", IF(AL4710="consumer","PMD.com",VLOOKUP(LEFT(H4710,2),Tables!$E$1:$F$11,2,FALSE))))</f>
        <v>PMD.com</v>
      </c>
      <c r="C4710">
        <f t="shared" si="222"/>
        <v>52240001</v>
      </c>
      <c r="D4710">
        <f t="shared" si="223"/>
        <v>1</v>
      </c>
      <c r="E4710" t="str">
        <f t="shared" ca="1" si="221"/>
        <v>shifted orders shipped</v>
      </c>
      <c r="F4710" t="s">
        <v>3539</v>
      </c>
      <c r="G4710" t="s">
        <v>335</v>
      </c>
      <c r="H4710" t="s">
        <v>2337</v>
      </c>
      <c r="I4710" s="6">
        <v>44007.58425925926</v>
      </c>
      <c r="J4710" t="s">
        <v>16</v>
      </c>
      <c r="K4710" s="6">
        <v>44013.751006944447</v>
      </c>
      <c r="M4710" t="s">
        <v>10427</v>
      </c>
      <c r="N4710" t="s">
        <v>10428</v>
      </c>
      <c r="O4710" t="s">
        <v>10429</v>
      </c>
      <c r="Q4710" t="s">
        <v>1125</v>
      </c>
      <c r="R4710" t="s">
        <v>401</v>
      </c>
      <c r="S4710">
        <v>66204</v>
      </c>
      <c r="T4710" t="s">
        <v>338</v>
      </c>
      <c r="U4710" t="s">
        <v>530</v>
      </c>
      <c r="W4710" t="s">
        <v>10430</v>
      </c>
      <c r="Z4710" t="s">
        <v>10427</v>
      </c>
      <c r="AA4710" t="s">
        <v>10428</v>
      </c>
      <c r="AB4710" t="s">
        <v>10429</v>
      </c>
      <c r="AD4710" t="s">
        <v>1125</v>
      </c>
      <c r="AE4710" t="s">
        <v>401</v>
      </c>
      <c r="AF4710">
        <v>66204</v>
      </c>
      <c r="AG4710" t="s">
        <v>338</v>
      </c>
      <c r="AH4710" t="s">
        <v>530</v>
      </c>
      <c r="AJ4710" t="s">
        <v>10430</v>
      </c>
      <c r="AL4710" t="s">
        <v>339</v>
      </c>
      <c r="AM4710">
        <v>1</v>
      </c>
      <c r="AN4710">
        <v>1</v>
      </c>
      <c r="AO4710">
        <v>5995</v>
      </c>
      <c r="AQ4710">
        <v>124435</v>
      </c>
      <c r="AR4710">
        <v>52240001</v>
      </c>
      <c r="AS4710" t="s">
        <v>107</v>
      </c>
      <c r="AT4710" t="s">
        <v>108</v>
      </c>
      <c r="AW4710" t="s">
        <v>340</v>
      </c>
      <c r="AX4710" t="s">
        <v>340</v>
      </c>
      <c r="AY4710" t="s">
        <v>341</v>
      </c>
      <c r="AZ4710">
        <v>0</v>
      </c>
      <c r="BY4710" t="s">
        <v>342</v>
      </c>
      <c r="EQ4710">
        <v>248987</v>
      </c>
      <c r="ER4710" t="s">
        <v>2338</v>
      </c>
      <c r="EV4710">
        <v>17277837</v>
      </c>
      <c r="EW4710">
        <v>928</v>
      </c>
      <c r="EX4710">
        <v>215469</v>
      </c>
      <c r="EY4710" t="s">
        <v>10431</v>
      </c>
      <c r="EZ4710">
        <v>1</v>
      </c>
      <c r="FC4710">
        <v>52240001</v>
      </c>
      <c r="FD4710" t="s">
        <v>108</v>
      </c>
    </row>
    <row r="4711" spans="1:160" x14ac:dyDescent="0.3">
      <c r="A4711" t="str">
        <f>VLOOKUP(B4711,Table2[],3,FALSE)</f>
        <v>Digital</v>
      </c>
      <c r="B4711" t="str">
        <f>IF(OR(ISNUMBER(FIND("QVC",Z4711)),ISNUMBER(FIND("QVC",AL4711))),"QVC",IF(OR(ISNUMBER(FIND("NCO",H4711)),ISNUMBER(FIND("NCO",Y4711))), "NCO", IF(AL4711="consumer","PMD.com",VLOOKUP(LEFT(H4711,2),Tables!$E$1:$F$11,2,FALSE))))</f>
        <v>PMD.com</v>
      </c>
      <c r="C4711">
        <f t="shared" si="222"/>
        <v>5341</v>
      </c>
      <c r="D4711">
        <f t="shared" si="223"/>
        <v>1</v>
      </c>
      <c r="E4711" t="str">
        <f t="shared" ca="1" si="221"/>
        <v>shifted orders shipped</v>
      </c>
      <c r="F4711" t="s">
        <v>3539</v>
      </c>
      <c r="G4711" t="s">
        <v>335</v>
      </c>
      <c r="H4711" t="s">
        <v>2337</v>
      </c>
      <c r="I4711" s="6">
        <v>44007.58425925926</v>
      </c>
      <c r="J4711" t="s">
        <v>16</v>
      </c>
      <c r="K4711" s="6">
        <v>44013.751006944447</v>
      </c>
      <c r="M4711" t="s">
        <v>10427</v>
      </c>
      <c r="N4711" t="s">
        <v>10428</v>
      </c>
      <c r="O4711" t="s">
        <v>10429</v>
      </c>
      <c r="Q4711" t="s">
        <v>1125</v>
      </c>
      <c r="R4711" t="s">
        <v>401</v>
      </c>
      <c r="S4711">
        <v>66204</v>
      </c>
      <c r="T4711" t="s">
        <v>338</v>
      </c>
      <c r="U4711" t="s">
        <v>530</v>
      </c>
      <c r="W4711" t="s">
        <v>10430</v>
      </c>
      <c r="Z4711" t="s">
        <v>10427</v>
      </c>
      <c r="AA4711" t="s">
        <v>10428</v>
      </c>
      <c r="AB4711" t="s">
        <v>10429</v>
      </c>
      <c r="AD4711" t="s">
        <v>1125</v>
      </c>
      <c r="AE4711" t="s">
        <v>401</v>
      </c>
      <c r="AF4711">
        <v>66204</v>
      </c>
      <c r="AG4711" t="s">
        <v>338</v>
      </c>
      <c r="AH4711" t="s">
        <v>530</v>
      </c>
      <c r="AJ4711" t="s">
        <v>10430</v>
      </c>
      <c r="AL4711" t="s">
        <v>339</v>
      </c>
      <c r="AM4711">
        <v>1</v>
      </c>
      <c r="AN4711">
        <v>1</v>
      </c>
      <c r="AO4711">
        <v>15156</v>
      </c>
      <c r="AQ4711">
        <v>124187</v>
      </c>
      <c r="AR4711">
        <v>5341</v>
      </c>
      <c r="AS4711" t="s">
        <v>831</v>
      </c>
      <c r="AT4711" t="s">
        <v>82</v>
      </c>
      <c r="AW4711" t="s">
        <v>340</v>
      </c>
      <c r="AX4711" t="s">
        <v>340</v>
      </c>
      <c r="AY4711" t="s">
        <v>345</v>
      </c>
      <c r="AZ4711" t="s">
        <v>346</v>
      </c>
      <c r="BY4711" t="s">
        <v>342</v>
      </c>
      <c r="EQ4711">
        <v>244247</v>
      </c>
      <c r="ER4711" t="s">
        <v>2338</v>
      </c>
      <c r="EV4711">
        <v>17277837</v>
      </c>
      <c r="EW4711">
        <v>928</v>
      </c>
      <c r="EX4711">
        <v>215469</v>
      </c>
      <c r="EY4711" t="s">
        <v>10431</v>
      </c>
      <c r="EZ4711">
        <v>1</v>
      </c>
      <c r="FC4711">
        <v>95292</v>
      </c>
      <c r="FD4711" t="s">
        <v>511</v>
      </c>
    </row>
    <row r="4712" spans="1:160" x14ac:dyDescent="0.3">
      <c r="A4712" t="str">
        <f>VLOOKUP(B4712,Table2[],3,FALSE)</f>
        <v>Digital</v>
      </c>
      <c r="B4712" t="str">
        <f>IF(OR(ISNUMBER(FIND("QVC",Z4712)),ISNUMBER(FIND("QVC",AL4712))),"QVC",IF(OR(ISNUMBER(FIND("NCO",H4712)),ISNUMBER(FIND("NCO",Y4712))), "NCO", IF(AL4712="consumer","PMD.com",VLOOKUP(LEFT(H4712,2),Tables!$E$1:$F$11,2,FALSE))))</f>
        <v>PMD.com</v>
      </c>
      <c r="C4712">
        <f t="shared" si="222"/>
        <v>52430001</v>
      </c>
      <c r="D4712">
        <f t="shared" si="223"/>
        <v>1</v>
      </c>
      <c r="E4712" t="str">
        <f t="shared" ca="1" si="221"/>
        <v>MTD orders shipped</v>
      </c>
      <c r="F4712" t="s">
        <v>3539</v>
      </c>
      <c r="G4712" t="s">
        <v>335</v>
      </c>
      <c r="H4712" t="s">
        <v>10432</v>
      </c>
      <c r="I4712" s="6">
        <v>44013.529791666668</v>
      </c>
      <c r="J4712" t="s">
        <v>16</v>
      </c>
      <c r="K4712" s="6">
        <v>44013.751111111109</v>
      </c>
      <c r="M4712" t="s">
        <v>10433</v>
      </c>
      <c r="N4712" t="s">
        <v>10434</v>
      </c>
      <c r="Q4712" t="s">
        <v>962</v>
      </c>
      <c r="R4712" t="s">
        <v>376</v>
      </c>
      <c r="S4712">
        <v>76048</v>
      </c>
      <c r="T4712" t="s">
        <v>338</v>
      </c>
      <c r="U4712" t="s">
        <v>530</v>
      </c>
      <c r="W4712" t="s">
        <v>10435</v>
      </c>
      <c r="Z4712" t="s">
        <v>10433</v>
      </c>
      <c r="AA4712" t="s">
        <v>10434</v>
      </c>
      <c r="AD4712" t="s">
        <v>962</v>
      </c>
      <c r="AE4712" t="s">
        <v>376</v>
      </c>
      <c r="AF4712">
        <v>76048</v>
      </c>
      <c r="AG4712" t="s">
        <v>338</v>
      </c>
      <c r="AH4712" t="s">
        <v>530</v>
      </c>
      <c r="AJ4712" t="s">
        <v>10435</v>
      </c>
      <c r="AL4712" t="s">
        <v>339</v>
      </c>
      <c r="AM4712">
        <v>1</v>
      </c>
      <c r="AN4712">
        <v>1</v>
      </c>
      <c r="AO4712">
        <v>12063</v>
      </c>
      <c r="AQ4712">
        <v>127155</v>
      </c>
      <c r="AR4712">
        <v>52430001</v>
      </c>
      <c r="AS4712" t="s">
        <v>927</v>
      </c>
      <c r="AT4712" t="s">
        <v>75</v>
      </c>
      <c r="AW4712" t="s">
        <v>340</v>
      </c>
      <c r="AX4712" t="s">
        <v>340</v>
      </c>
      <c r="AY4712" t="s">
        <v>357</v>
      </c>
      <c r="AZ4712" t="s">
        <v>363</v>
      </c>
      <c r="BY4712" t="s">
        <v>342</v>
      </c>
      <c r="EQ4712">
        <v>249990</v>
      </c>
      <c r="ER4712" t="s">
        <v>10436</v>
      </c>
      <c r="EV4712">
        <v>17289203</v>
      </c>
      <c r="EW4712">
        <v>928</v>
      </c>
      <c r="EX4712">
        <v>221353</v>
      </c>
      <c r="EY4712" t="s">
        <v>10437</v>
      </c>
      <c r="EZ4712">
        <v>1</v>
      </c>
      <c r="FC4712">
        <v>52430001</v>
      </c>
      <c r="FD4712" t="s">
        <v>75</v>
      </c>
    </row>
    <row r="4713" spans="1:160" x14ac:dyDescent="0.3">
      <c r="A4713" t="str">
        <f>VLOOKUP(B4713,Table2[],3,FALSE)</f>
        <v>Digital</v>
      </c>
      <c r="B4713" t="str">
        <f>IF(OR(ISNUMBER(FIND("QVC",Z4713)),ISNUMBER(FIND("QVC",AL4713))),"QVC",IF(OR(ISNUMBER(FIND("NCO",H4713)),ISNUMBER(FIND("NCO",Y4713))), "NCO", IF(AL4713="consumer","PMD.com",VLOOKUP(LEFT(H4713,2),Tables!$E$1:$F$11,2,FALSE))))</f>
        <v>PMD.com</v>
      </c>
      <c r="C4713">
        <f t="shared" si="222"/>
        <v>51090001</v>
      </c>
      <c r="D4713">
        <f t="shared" si="223"/>
        <v>1</v>
      </c>
      <c r="E4713" t="str">
        <f t="shared" ca="1" si="221"/>
        <v>MTD orders shipped</v>
      </c>
      <c r="F4713" t="s">
        <v>3539</v>
      </c>
      <c r="G4713" t="s">
        <v>335</v>
      </c>
      <c r="H4713" t="s">
        <v>10432</v>
      </c>
      <c r="I4713" s="6">
        <v>44013.529791666668</v>
      </c>
      <c r="J4713" t="s">
        <v>16</v>
      </c>
      <c r="K4713" s="6">
        <v>44013.751111111109</v>
      </c>
      <c r="M4713" t="s">
        <v>10433</v>
      </c>
      <c r="N4713" t="s">
        <v>10434</v>
      </c>
      <c r="Q4713" t="s">
        <v>962</v>
      </c>
      <c r="R4713" t="s">
        <v>376</v>
      </c>
      <c r="S4713">
        <v>76048</v>
      </c>
      <c r="T4713" t="s">
        <v>338</v>
      </c>
      <c r="U4713" t="s">
        <v>530</v>
      </c>
      <c r="W4713" t="s">
        <v>10435</v>
      </c>
      <c r="Z4713" t="s">
        <v>10433</v>
      </c>
      <c r="AA4713" t="s">
        <v>10434</v>
      </c>
      <c r="AD4713" t="s">
        <v>962</v>
      </c>
      <c r="AE4713" t="s">
        <v>376</v>
      </c>
      <c r="AF4713">
        <v>76048</v>
      </c>
      <c r="AG4713" t="s">
        <v>338</v>
      </c>
      <c r="AH4713" t="s">
        <v>530</v>
      </c>
      <c r="AJ4713" t="s">
        <v>10435</v>
      </c>
      <c r="AL4713" t="s">
        <v>339</v>
      </c>
      <c r="AM4713">
        <v>1</v>
      </c>
      <c r="AN4713">
        <v>1</v>
      </c>
      <c r="AO4713">
        <v>4885</v>
      </c>
      <c r="AQ4713">
        <v>124202</v>
      </c>
      <c r="AR4713">
        <v>51090001</v>
      </c>
      <c r="AS4713" t="s">
        <v>1986</v>
      </c>
      <c r="AT4713" t="s">
        <v>60</v>
      </c>
      <c r="AW4713" t="s">
        <v>340</v>
      </c>
      <c r="AX4713" t="s">
        <v>340</v>
      </c>
      <c r="AY4713" t="s">
        <v>357</v>
      </c>
      <c r="AZ4713" t="s">
        <v>361</v>
      </c>
      <c r="BY4713" t="s">
        <v>342</v>
      </c>
      <c r="EQ4713">
        <v>250831</v>
      </c>
      <c r="ER4713" t="s">
        <v>10436</v>
      </c>
      <c r="EV4713">
        <v>17289203</v>
      </c>
      <c r="EW4713">
        <v>928</v>
      </c>
      <c r="EX4713">
        <v>221353</v>
      </c>
      <c r="EY4713" t="s">
        <v>10437</v>
      </c>
      <c r="EZ4713">
        <v>1</v>
      </c>
      <c r="FC4713">
        <v>51090001</v>
      </c>
      <c r="FD4713" t="s">
        <v>60</v>
      </c>
    </row>
    <row r="4714" spans="1:160" x14ac:dyDescent="0.3">
      <c r="A4714" t="str">
        <f>VLOOKUP(B4714,Table2[],3,FALSE)</f>
        <v>Digital</v>
      </c>
      <c r="B4714" t="str">
        <f>IF(OR(ISNUMBER(FIND("QVC",Z4714)),ISNUMBER(FIND("QVC",AL4714))),"QVC",IF(OR(ISNUMBER(FIND("NCO",H4714)),ISNUMBER(FIND("NCO",Y4714))), "NCO", IF(AL4714="consumer","PMD.com",VLOOKUP(LEFT(H4714,2),Tables!$E$1:$F$11,2,FALSE))))</f>
        <v>PMD.com</v>
      </c>
      <c r="C4714">
        <f t="shared" si="222"/>
        <v>53440001</v>
      </c>
      <c r="D4714">
        <f t="shared" si="223"/>
        <v>1</v>
      </c>
      <c r="E4714" t="str">
        <f t="shared" ca="1" si="221"/>
        <v>shifted orders shipped</v>
      </c>
      <c r="F4714" t="s">
        <v>3539</v>
      </c>
      <c r="G4714" t="s">
        <v>335</v>
      </c>
      <c r="H4714" t="s">
        <v>10438</v>
      </c>
      <c r="I4714" s="6">
        <v>44007.930219907408</v>
      </c>
      <c r="J4714" t="s">
        <v>16</v>
      </c>
      <c r="K4714" s="6">
        <v>44013.751446759263</v>
      </c>
      <c r="M4714" t="s">
        <v>10439</v>
      </c>
      <c r="N4714" t="s">
        <v>10440</v>
      </c>
      <c r="Q4714" t="s">
        <v>492</v>
      </c>
      <c r="R4714" t="s">
        <v>446</v>
      </c>
      <c r="S4714">
        <v>87113</v>
      </c>
      <c r="T4714" t="s">
        <v>338</v>
      </c>
      <c r="U4714" t="s">
        <v>530</v>
      </c>
      <c r="W4714" t="s">
        <v>10441</v>
      </c>
      <c r="Z4714" t="s">
        <v>10439</v>
      </c>
      <c r="AA4714" t="s">
        <v>10440</v>
      </c>
      <c r="AD4714" t="s">
        <v>492</v>
      </c>
      <c r="AE4714" t="s">
        <v>446</v>
      </c>
      <c r="AF4714">
        <v>87113</v>
      </c>
      <c r="AG4714" t="s">
        <v>338</v>
      </c>
      <c r="AH4714" t="s">
        <v>530</v>
      </c>
      <c r="AJ4714" t="s">
        <v>10441</v>
      </c>
      <c r="AL4714" t="s">
        <v>339</v>
      </c>
      <c r="AM4714">
        <v>1</v>
      </c>
      <c r="AN4714">
        <v>1</v>
      </c>
      <c r="AO4714">
        <v>7642</v>
      </c>
      <c r="AQ4714">
        <v>124700</v>
      </c>
      <c r="AR4714">
        <v>53440001</v>
      </c>
      <c r="AS4714" t="s">
        <v>1240</v>
      </c>
      <c r="AT4714" t="s">
        <v>116</v>
      </c>
      <c r="AW4714" t="s">
        <v>340</v>
      </c>
      <c r="AX4714" t="s">
        <v>340</v>
      </c>
      <c r="AY4714" t="s">
        <v>345</v>
      </c>
      <c r="AZ4714" t="s">
        <v>345</v>
      </c>
      <c r="BY4714" t="s">
        <v>342</v>
      </c>
      <c r="EQ4714">
        <v>252960</v>
      </c>
      <c r="ER4714" t="s">
        <v>10442</v>
      </c>
      <c r="EV4714">
        <v>17287196</v>
      </c>
      <c r="EW4714">
        <v>928</v>
      </c>
      <c r="EX4714">
        <v>217878</v>
      </c>
      <c r="EY4714" t="s">
        <v>10443</v>
      </c>
      <c r="EZ4714">
        <v>1</v>
      </c>
      <c r="FC4714">
        <v>53440001</v>
      </c>
      <c r="FD4714" t="s">
        <v>116</v>
      </c>
    </row>
    <row r="4715" spans="1:160" x14ac:dyDescent="0.3">
      <c r="A4715" t="str">
        <f>VLOOKUP(B4715,Table2[],3,FALSE)</f>
        <v>Digital</v>
      </c>
      <c r="B4715" t="str">
        <f>IF(OR(ISNUMBER(FIND("QVC",Z4715)),ISNUMBER(FIND("QVC",AL4715))),"QVC",IF(OR(ISNUMBER(FIND("NCO",H4715)),ISNUMBER(FIND("NCO",Y4715))), "NCO", IF(AL4715="consumer","PMD.com",VLOOKUP(LEFT(H4715,2),Tables!$E$1:$F$11,2,FALSE))))</f>
        <v>PMD.com</v>
      </c>
      <c r="C4715">
        <f t="shared" si="222"/>
        <v>5341</v>
      </c>
      <c r="D4715">
        <f t="shared" si="223"/>
        <v>1</v>
      </c>
      <c r="E4715" t="str">
        <f t="shared" ca="1" si="221"/>
        <v>shifted orders shipped</v>
      </c>
      <c r="F4715" t="s">
        <v>3539</v>
      </c>
      <c r="G4715" t="s">
        <v>335</v>
      </c>
      <c r="H4715" t="s">
        <v>10438</v>
      </c>
      <c r="I4715" s="6">
        <v>44007.930219907408</v>
      </c>
      <c r="J4715" t="s">
        <v>16</v>
      </c>
      <c r="K4715" s="6">
        <v>44013.751446759263</v>
      </c>
      <c r="M4715" t="s">
        <v>10439</v>
      </c>
      <c r="N4715" t="s">
        <v>10440</v>
      </c>
      <c r="Q4715" t="s">
        <v>492</v>
      </c>
      <c r="R4715" t="s">
        <v>446</v>
      </c>
      <c r="S4715">
        <v>87113</v>
      </c>
      <c r="T4715" t="s">
        <v>338</v>
      </c>
      <c r="U4715" t="s">
        <v>530</v>
      </c>
      <c r="W4715" t="s">
        <v>10441</v>
      </c>
      <c r="Z4715" t="s">
        <v>10439</v>
      </c>
      <c r="AA4715" t="s">
        <v>10440</v>
      </c>
      <c r="AD4715" t="s">
        <v>492</v>
      </c>
      <c r="AE4715" t="s">
        <v>446</v>
      </c>
      <c r="AF4715">
        <v>87113</v>
      </c>
      <c r="AG4715" t="s">
        <v>338</v>
      </c>
      <c r="AH4715" t="s">
        <v>530</v>
      </c>
      <c r="AJ4715" t="s">
        <v>10441</v>
      </c>
      <c r="AL4715" t="s">
        <v>339</v>
      </c>
      <c r="AM4715">
        <v>1</v>
      </c>
      <c r="AN4715">
        <v>1</v>
      </c>
      <c r="AO4715">
        <v>15156</v>
      </c>
      <c r="AQ4715">
        <v>124187</v>
      </c>
      <c r="AR4715">
        <v>5341</v>
      </c>
      <c r="AS4715" t="s">
        <v>1851</v>
      </c>
      <c r="AT4715" t="s">
        <v>82</v>
      </c>
      <c r="AW4715" t="s">
        <v>340</v>
      </c>
      <c r="AX4715" t="s">
        <v>340</v>
      </c>
      <c r="AY4715" t="s">
        <v>345</v>
      </c>
      <c r="AZ4715" t="s">
        <v>346</v>
      </c>
      <c r="BY4715" t="s">
        <v>342</v>
      </c>
      <c r="EQ4715">
        <v>243643</v>
      </c>
      <c r="ER4715" t="s">
        <v>10442</v>
      </c>
      <c r="EV4715">
        <v>17287196</v>
      </c>
      <c r="EW4715">
        <v>928</v>
      </c>
      <c r="EX4715">
        <v>217878</v>
      </c>
      <c r="EY4715" t="s">
        <v>10443</v>
      </c>
      <c r="EZ4715">
        <v>1</v>
      </c>
      <c r="FC4715">
        <v>95071</v>
      </c>
      <c r="FD4715" t="s">
        <v>1477</v>
      </c>
    </row>
    <row r="4716" spans="1:160" x14ac:dyDescent="0.3">
      <c r="A4716" t="str">
        <f>VLOOKUP(B4716,Table2[],3,FALSE)</f>
        <v>Digital</v>
      </c>
      <c r="B4716" t="str">
        <f>IF(OR(ISNUMBER(FIND("QVC",Z4716)),ISNUMBER(FIND("QVC",AL4716))),"QVC",IF(OR(ISNUMBER(FIND("NCO",H4716)),ISNUMBER(FIND("NCO",Y4716))), "NCO", IF(AL4716="consumer","PMD.com",VLOOKUP(LEFT(H4716,2),Tables!$E$1:$F$11,2,FALSE))))</f>
        <v>PMD.com</v>
      </c>
      <c r="C4716">
        <f t="shared" si="222"/>
        <v>5342</v>
      </c>
      <c r="D4716">
        <f t="shared" si="223"/>
        <v>1</v>
      </c>
      <c r="E4716" t="str">
        <f t="shared" ca="1" si="221"/>
        <v>shifted orders shipped</v>
      </c>
      <c r="F4716" t="s">
        <v>3539</v>
      </c>
      <c r="G4716" t="s">
        <v>335</v>
      </c>
      <c r="H4716" t="s">
        <v>10438</v>
      </c>
      <c r="I4716" s="6">
        <v>44007.930219907408</v>
      </c>
      <c r="J4716" t="s">
        <v>16</v>
      </c>
      <c r="K4716" s="6">
        <v>44013.751446759263</v>
      </c>
      <c r="M4716" t="s">
        <v>10439</v>
      </c>
      <c r="N4716" t="s">
        <v>10440</v>
      </c>
      <c r="Q4716" t="s">
        <v>492</v>
      </c>
      <c r="R4716" t="s">
        <v>446</v>
      </c>
      <c r="S4716">
        <v>87113</v>
      </c>
      <c r="T4716" t="s">
        <v>338</v>
      </c>
      <c r="U4716" t="s">
        <v>530</v>
      </c>
      <c r="W4716" t="s">
        <v>10441</v>
      </c>
      <c r="Z4716" t="s">
        <v>10439</v>
      </c>
      <c r="AA4716" t="s">
        <v>10440</v>
      </c>
      <c r="AD4716" t="s">
        <v>492</v>
      </c>
      <c r="AE4716" t="s">
        <v>446</v>
      </c>
      <c r="AF4716">
        <v>87113</v>
      </c>
      <c r="AG4716" t="s">
        <v>338</v>
      </c>
      <c r="AH4716" t="s">
        <v>530</v>
      </c>
      <c r="AJ4716" t="s">
        <v>10441</v>
      </c>
      <c r="AL4716" t="s">
        <v>339</v>
      </c>
      <c r="AM4716">
        <v>1</v>
      </c>
      <c r="AN4716">
        <v>1</v>
      </c>
      <c r="AO4716">
        <v>13280</v>
      </c>
      <c r="AQ4716">
        <v>123849</v>
      </c>
      <c r="AR4716">
        <v>5342</v>
      </c>
      <c r="AS4716" t="s">
        <v>1867</v>
      </c>
      <c r="AT4716" t="s">
        <v>149</v>
      </c>
      <c r="AW4716" t="s">
        <v>340</v>
      </c>
      <c r="AX4716" t="s">
        <v>340</v>
      </c>
      <c r="AY4716" t="s">
        <v>345</v>
      </c>
      <c r="AZ4716" t="s">
        <v>346</v>
      </c>
      <c r="BY4716" t="s">
        <v>342</v>
      </c>
      <c r="EQ4716">
        <v>244853</v>
      </c>
      <c r="ER4716" t="s">
        <v>10442</v>
      </c>
      <c r="EV4716">
        <v>17287196</v>
      </c>
      <c r="EW4716">
        <v>928</v>
      </c>
      <c r="EX4716">
        <v>217878</v>
      </c>
      <c r="EY4716" t="s">
        <v>10443</v>
      </c>
      <c r="EZ4716">
        <v>1</v>
      </c>
      <c r="FC4716">
        <v>5342</v>
      </c>
      <c r="FD4716" t="s">
        <v>149</v>
      </c>
    </row>
    <row r="4717" spans="1:160" x14ac:dyDescent="0.3">
      <c r="A4717" t="str">
        <f>VLOOKUP(B4717,Table2[],3,FALSE)</f>
        <v>Digital</v>
      </c>
      <c r="B4717" t="str">
        <f>IF(OR(ISNUMBER(FIND("QVC",Z4717)),ISNUMBER(FIND("QVC",AL4717))),"QVC",IF(OR(ISNUMBER(FIND("NCO",H4717)),ISNUMBER(FIND("NCO",Y4717))), "NCO", IF(AL4717="consumer","PMD.com",VLOOKUP(LEFT(H4717,2),Tables!$E$1:$F$11,2,FALSE))))</f>
        <v>PMD.com</v>
      </c>
      <c r="C4717">
        <f t="shared" si="222"/>
        <v>53200001</v>
      </c>
      <c r="D4717">
        <f t="shared" si="223"/>
        <v>1</v>
      </c>
      <c r="E4717" t="str">
        <f t="shared" ca="1" si="221"/>
        <v>shifted orders shipped</v>
      </c>
      <c r="F4717" t="s">
        <v>3539</v>
      </c>
      <c r="G4717" t="s">
        <v>335</v>
      </c>
      <c r="H4717" t="s">
        <v>10438</v>
      </c>
      <c r="I4717" s="6">
        <v>44007.930219907408</v>
      </c>
      <c r="J4717" t="s">
        <v>16</v>
      </c>
      <c r="K4717" s="6">
        <v>44013.751446759263</v>
      </c>
      <c r="M4717" t="s">
        <v>10439</v>
      </c>
      <c r="N4717" t="s">
        <v>10440</v>
      </c>
      <c r="Q4717" t="s">
        <v>492</v>
      </c>
      <c r="R4717" t="s">
        <v>446</v>
      </c>
      <c r="S4717">
        <v>87113</v>
      </c>
      <c r="T4717" t="s">
        <v>338</v>
      </c>
      <c r="U4717" t="s">
        <v>530</v>
      </c>
      <c r="W4717" t="s">
        <v>10441</v>
      </c>
      <c r="Z4717" t="s">
        <v>10439</v>
      </c>
      <c r="AA4717" t="s">
        <v>10440</v>
      </c>
      <c r="AD4717" t="s">
        <v>492</v>
      </c>
      <c r="AE4717" t="s">
        <v>446</v>
      </c>
      <c r="AF4717">
        <v>87113</v>
      </c>
      <c r="AG4717" t="s">
        <v>338</v>
      </c>
      <c r="AH4717" t="s">
        <v>530</v>
      </c>
      <c r="AJ4717" t="s">
        <v>10441</v>
      </c>
      <c r="AL4717" t="s">
        <v>339</v>
      </c>
      <c r="AM4717">
        <v>1</v>
      </c>
      <c r="AN4717">
        <v>1</v>
      </c>
      <c r="AO4717">
        <v>15189</v>
      </c>
      <c r="AQ4717">
        <v>123906</v>
      </c>
      <c r="AR4717">
        <v>53200001</v>
      </c>
      <c r="AS4717" t="s">
        <v>973</v>
      </c>
      <c r="AT4717" t="s">
        <v>50</v>
      </c>
      <c r="AW4717" t="s">
        <v>340</v>
      </c>
      <c r="AX4717" t="s">
        <v>340</v>
      </c>
      <c r="AY4717" t="s">
        <v>357</v>
      </c>
      <c r="AZ4717" t="s">
        <v>363</v>
      </c>
      <c r="BY4717" t="s">
        <v>342</v>
      </c>
      <c r="EQ4717">
        <v>252156</v>
      </c>
      <c r="ER4717" t="s">
        <v>10442</v>
      </c>
      <c r="EV4717">
        <v>17287196</v>
      </c>
      <c r="EW4717">
        <v>928</v>
      </c>
      <c r="EX4717">
        <v>217878</v>
      </c>
      <c r="EY4717" t="s">
        <v>10443</v>
      </c>
      <c r="EZ4717">
        <v>1</v>
      </c>
      <c r="FC4717">
        <v>95071</v>
      </c>
      <c r="FD4717" t="s">
        <v>1477</v>
      </c>
    </row>
    <row r="4718" spans="1:160" x14ac:dyDescent="0.3">
      <c r="A4718" t="str">
        <f>VLOOKUP(B4718,Table2[],3,FALSE)</f>
        <v>Digital</v>
      </c>
      <c r="B4718" t="str">
        <f>IF(OR(ISNUMBER(FIND("QVC",Z4718)),ISNUMBER(FIND("QVC",AL4718))),"QVC",IF(OR(ISNUMBER(FIND("NCO",H4718)),ISNUMBER(FIND("NCO",Y4718))), "NCO", IF(AL4718="consumer","PMD.com",VLOOKUP(LEFT(H4718,2),Tables!$E$1:$F$11,2,FALSE))))</f>
        <v>PMD.com</v>
      </c>
      <c r="C4718">
        <f t="shared" si="222"/>
        <v>5342</v>
      </c>
      <c r="D4718">
        <f t="shared" si="223"/>
        <v>1</v>
      </c>
      <c r="E4718" t="str">
        <f t="shared" ca="1" si="221"/>
        <v>shifted orders shipped</v>
      </c>
      <c r="F4718" t="s">
        <v>3539</v>
      </c>
      <c r="G4718" t="s">
        <v>335</v>
      </c>
      <c r="H4718" t="s">
        <v>10444</v>
      </c>
      <c r="I4718" s="6">
        <v>44007.898101851853</v>
      </c>
      <c r="J4718" t="s">
        <v>16</v>
      </c>
      <c r="K4718" s="6">
        <v>44013.752141203702</v>
      </c>
      <c r="M4718" t="s">
        <v>10445</v>
      </c>
      <c r="N4718" t="s">
        <v>10446</v>
      </c>
      <c r="Q4718" t="s">
        <v>2249</v>
      </c>
      <c r="R4718" t="s">
        <v>359</v>
      </c>
      <c r="S4718">
        <v>32504</v>
      </c>
      <c r="T4718" t="s">
        <v>338</v>
      </c>
      <c r="U4718" t="s">
        <v>530</v>
      </c>
      <c r="W4718" t="s">
        <v>10447</v>
      </c>
      <c r="Z4718" t="s">
        <v>10445</v>
      </c>
      <c r="AA4718" t="s">
        <v>10446</v>
      </c>
      <c r="AD4718" t="s">
        <v>2249</v>
      </c>
      <c r="AE4718" t="s">
        <v>359</v>
      </c>
      <c r="AF4718">
        <v>32504</v>
      </c>
      <c r="AG4718" t="s">
        <v>338</v>
      </c>
      <c r="AH4718" t="s">
        <v>530</v>
      </c>
      <c r="AJ4718" t="s">
        <v>10447</v>
      </c>
      <c r="AL4718" t="s">
        <v>339</v>
      </c>
      <c r="AM4718">
        <v>1</v>
      </c>
      <c r="AN4718">
        <v>1</v>
      </c>
      <c r="AO4718">
        <v>13280</v>
      </c>
      <c r="AQ4718">
        <v>123849</v>
      </c>
      <c r="AR4718">
        <v>5342</v>
      </c>
      <c r="AS4718" t="s">
        <v>1867</v>
      </c>
      <c r="AT4718" t="s">
        <v>149</v>
      </c>
      <c r="AW4718" t="s">
        <v>340</v>
      </c>
      <c r="AX4718" t="s">
        <v>340</v>
      </c>
      <c r="AY4718" t="s">
        <v>345</v>
      </c>
      <c r="AZ4718" t="s">
        <v>346</v>
      </c>
      <c r="BY4718" t="s">
        <v>342</v>
      </c>
      <c r="EQ4718">
        <v>244853</v>
      </c>
      <c r="ER4718" t="s">
        <v>10448</v>
      </c>
      <c r="EV4718">
        <v>17287170</v>
      </c>
      <c r="EW4718">
        <v>928</v>
      </c>
      <c r="EX4718">
        <v>217647</v>
      </c>
      <c r="EY4718" t="s">
        <v>10449</v>
      </c>
      <c r="EZ4718">
        <v>1</v>
      </c>
      <c r="FC4718">
        <v>5342</v>
      </c>
      <c r="FD4718" t="s">
        <v>149</v>
      </c>
    </row>
    <row r="4719" spans="1:160" x14ac:dyDescent="0.3">
      <c r="A4719" t="str">
        <f>VLOOKUP(B4719,Table2[],3,FALSE)</f>
        <v>Digital</v>
      </c>
      <c r="B4719" t="str">
        <f>IF(OR(ISNUMBER(FIND("QVC",Z4719)),ISNUMBER(FIND("QVC",AL4719))),"QVC",IF(OR(ISNUMBER(FIND("NCO",H4719)),ISNUMBER(FIND("NCO",Y4719))), "NCO", IF(AL4719="consumer","PMD.com",VLOOKUP(LEFT(H4719,2),Tables!$E$1:$F$11,2,FALSE))))</f>
        <v>PMD.com</v>
      </c>
      <c r="C4719">
        <f t="shared" si="222"/>
        <v>5341</v>
      </c>
      <c r="D4719">
        <f t="shared" si="223"/>
        <v>1</v>
      </c>
      <c r="E4719" t="str">
        <f t="shared" ca="1" si="221"/>
        <v>shifted orders shipped</v>
      </c>
      <c r="F4719" t="s">
        <v>3539</v>
      </c>
      <c r="G4719" t="s">
        <v>335</v>
      </c>
      <c r="H4719" t="s">
        <v>10444</v>
      </c>
      <c r="I4719" s="6">
        <v>44007.898101851853</v>
      </c>
      <c r="J4719" t="s">
        <v>16</v>
      </c>
      <c r="K4719" s="6">
        <v>44013.752141203702</v>
      </c>
      <c r="M4719" t="s">
        <v>10445</v>
      </c>
      <c r="N4719" t="s">
        <v>10446</v>
      </c>
      <c r="Q4719" t="s">
        <v>2249</v>
      </c>
      <c r="R4719" t="s">
        <v>359</v>
      </c>
      <c r="S4719">
        <v>32504</v>
      </c>
      <c r="T4719" t="s">
        <v>338</v>
      </c>
      <c r="U4719" t="s">
        <v>530</v>
      </c>
      <c r="W4719" t="s">
        <v>10447</v>
      </c>
      <c r="Z4719" t="s">
        <v>10445</v>
      </c>
      <c r="AA4719" t="s">
        <v>10446</v>
      </c>
      <c r="AD4719" t="s">
        <v>2249</v>
      </c>
      <c r="AE4719" t="s">
        <v>359</v>
      </c>
      <c r="AF4719">
        <v>32504</v>
      </c>
      <c r="AG4719" t="s">
        <v>338</v>
      </c>
      <c r="AH4719" t="s">
        <v>530</v>
      </c>
      <c r="AJ4719" t="s">
        <v>10447</v>
      </c>
      <c r="AL4719" t="s">
        <v>339</v>
      </c>
      <c r="AM4719">
        <v>1</v>
      </c>
      <c r="AN4719">
        <v>1</v>
      </c>
      <c r="AO4719">
        <v>15156</v>
      </c>
      <c r="AQ4719">
        <v>124187</v>
      </c>
      <c r="AR4719">
        <v>5341</v>
      </c>
      <c r="AS4719" t="s">
        <v>1851</v>
      </c>
      <c r="AT4719" t="s">
        <v>82</v>
      </c>
      <c r="AW4719" t="s">
        <v>340</v>
      </c>
      <c r="AX4719" t="s">
        <v>340</v>
      </c>
      <c r="AY4719" t="s">
        <v>345</v>
      </c>
      <c r="AZ4719" t="s">
        <v>346</v>
      </c>
      <c r="BY4719" t="s">
        <v>342</v>
      </c>
      <c r="EQ4719">
        <v>243643</v>
      </c>
      <c r="ER4719" t="s">
        <v>10448</v>
      </c>
      <c r="EV4719">
        <v>17287170</v>
      </c>
      <c r="EW4719">
        <v>928</v>
      </c>
      <c r="EX4719">
        <v>217647</v>
      </c>
      <c r="EY4719" t="s">
        <v>10449</v>
      </c>
      <c r="EZ4719">
        <v>1</v>
      </c>
      <c r="FC4719">
        <v>5341</v>
      </c>
      <c r="FD4719" t="s">
        <v>82</v>
      </c>
    </row>
    <row r="4720" spans="1:160" x14ac:dyDescent="0.3">
      <c r="A4720" t="str">
        <f>VLOOKUP(B4720,Table2[],3,FALSE)</f>
        <v>Digital</v>
      </c>
      <c r="B4720" t="str">
        <f>IF(OR(ISNUMBER(FIND("QVC",Z4720)),ISNUMBER(FIND("QVC",AL4720))),"QVC",IF(OR(ISNUMBER(FIND("NCO",H4720)),ISNUMBER(FIND("NCO",Y4720))), "NCO", IF(AL4720="consumer","PMD.com",VLOOKUP(LEFT(H4720,2),Tables!$E$1:$F$11,2,FALSE))))</f>
        <v>PMD.com</v>
      </c>
      <c r="C4720">
        <f t="shared" si="222"/>
        <v>51070001</v>
      </c>
      <c r="D4720">
        <f t="shared" si="223"/>
        <v>1</v>
      </c>
      <c r="E4720" t="str">
        <f t="shared" ca="1" si="221"/>
        <v>shifted orders shipped</v>
      </c>
      <c r="F4720" t="s">
        <v>3539</v>
      </c>
      <c r="G4720" t="s">
        <v>335</v>
      </c>
      <c r="H4720" t="s">
        <v>10444</v>
      </c>
      <c r="I4720" s="6">
        <v>44007.898101851853</v>
      </c>
      <c r="J4720" t="s">
        <v>16</v>
      </c>
      <c r="K4720" s="6">
        <v>44013.752141203702</v>
      </c>
      <c r="M4720" t="s">
        <v>10445</v>
      </c>
      <c r="N4720" t="s">
        <v>10446</v>
      </c>
      <c r="Q4720" t="s">
        <v>2249</v>
      </c>
      <c r="R4720" t="s">
        <v>359</v>
      </c>
      <c r="S4720">
        <v>32504</v>
      </c>
      <c r="T4720" t="s">
        <v>338</v>
      </c>
      <c r="U4720" t="s">
        <v>530</v>
      </c>
      <c r="W4720" t="s">
        <v>10447</v>
      </c>
      <c r="Z4720" t="s">
        <v>10445</v>
      </c>
      <c r="AA4720" t="s">
        <v>10446</v>
      </c>
      <c r="AD4720" t="s">
        <v>2249</v>
      </c>
      <c r="AE4720" t="s">
        <v>359</v>
      </c>
      <c r="AF4720">
        <v>32504</v>
      </c>
      <c r="AG4720" t="s">
        <v>338</v>
      </c>
      <c r="AH4720" t="s">
        <v>530</v>
      </c>
      <c r="AJ4720" t="s">
        <v>10447</v>
      </c>
      <c r="AL4720" t="s">
        <v>339</v>
      </c>
      <c r="AM4720">
        <v>1</v>
      </c>
      <c r="AN4720">
        <v>1</v>
      </c>
      <c r="AO4720">
        <v>10147</v>
      </c>
      <c r="AQ4720">
        <v>124429</v>
      </c>
      <c r="AR4720">
        <v>51070001</v>
      </c>
      <c r="AS4720" t="s">
        <v>1886</v>
      </c>
      <c r="AT4720" t="s">
        <v>45</v>
      </c>
      <c r="AW4720" t="s">
        <v>343</v>
      </c>
      <c r="BY4720" t="s">
        <v>342</v>
      </c>
      <c r="EQ4720">
        <v>251956</v>
      </c>
      <c r="ER4720" t="s">
        <v>10448</v>
      </c>
      <c r="EV4720">
        <v>17287170</v>
      </c>
      <c r="EW4720">
        <v>928</v>
      </c>
      <c r="EX4720">
        <v>217647</v>
      </c>
      <c r="EY4720" t="s">
        <v>10449</v>
      </c>
      <c r="EZ4720">
        <v>1</v>
      </c>
      <c r="FC4720">
        <v>51070001</v>
      </c>
      <c r="FD4720" t="s">
        <v>45</v>
      </c>
    </row>
    <row r="4721" spans="1:160" x14ac:dyDescent="0.3">
      <c r="A4721" t="str">
        <f>VLOOKUP(B4721,Table2[],3,FALSE)</f>
        <v>Digital</v>
      </c>
      <c r="B4721" t="str">
        <f>IF(OR(ISNUMBER(FIND("QVC",Z4721)),ISNUMBER(FIND("QVC",AL4721))),"QVC",IF(OR(ISNUMBER(FIND("NCO",H4721)),ISNUMBER(FIND("NCO",Y4721))), "NCO", IF(AL4721="consumer","PMD.com",VLOOKUP(LEFT(H4721,2),Tables!$E$1:$F$11,2,FALSE))))</f>
        <v>PMD.com</v>
      </c>
      <c r="C4721">
        <f t="shared" si="222"/>
        <v>5341</v>
      </c>
      <c r="D4721">
        <f t="shared" si="223"/>
        <v>1</v>
      </c>
      <c r="E4721" t="str">
        <f t="shared" ca="1" si="221"/>
        <v>shifted orders shipped</v>
      </c>
      <c r="F4721" t="s">
        <v>3539</v>
      </c>
      <c r="G4721" t="s">
        <v>335</v>
      </c>
      <c r="H4721" t="s">
        <v>10450</v>
      </c>
      <c r="I4721" s="6">
        <v>44007.493206018517</v>
      </c>
      <c r="J4721" t="s">
        <v>16</v>
      </c>
      <c r="K4721" s="6">
        <v>44013.752418981479</v>
      </c>
      <c r="M4721" t="s">
        <v>10451</v>
      </c>
      <c r="N4721" t="s">
        <v>10452</v>
      </c>
      <c r="Q4721" t="s">
        <v>631</v>
      </c>
      <c r="R4721" t="s">
        <v>362</v>
      </c>
      <c r="S4721">
        <v>2155</v>
      </c>
      <c r="T4721" t="s">
        <v>338</v>
      </c>
      <c r="U4721" t="s">
        <v>530</v>
      </c>
      <c r="W4721" t="s">
        <v>10453</v>
      </c>
      <c r="Z4721" t="s">
        <v>10451</v>
      </c>
      <c r="AA4721" t="s">
        <v>10452</v>
      </c>
      <c r="AD4721" t="s">
        <v>631</v>
      </c>
      <c r="AE4721" t="s">
        <v>362</v>
      </c>
      <c r="AF4721">
        <v>2155</v>
      </c>
      <c r="AG4721" t="s">
        <v>338</v>
      </c>
      <c r="AH4721" t="s">
        <v>530</v>
      </c>
      <c r="AJ4721" t="s">
        <v>10453</v>
      </c>
      <c r="AL4721" t="s">
        <v>339</v>
      </c>
      <c r="AM4721">
        <v>1</v>
      </c>
      <c r="AN4721">
        <v>1</v>
      </c>
      <c r="AO4721">
        <v>15156</v>
      </c>
      <c r="AQ4721">
        <v>124187</v>
      </c>
      <c r="AR4721">
        <v>5341</v>
      </c>
      <c r="AS4721" t="s">
        <v>1851</v>
      </c>
      <c r="AT4721" t="s">
        <v>82</v>
      </c>
      <c r="AW4721" t="s">
        <v>340</v>
      </c>
      <c r="AX4721" t="s">
        <v>340</v>
      </c>
      <c r="AY4721" t="s">
        <v>345</v>
      </c>
      <c r="AZ4721" t="s">
        <v>346</v>
      </c>
      <c r="BY4721" t="s">
        <v>342</v>
      </c>
      <c r="EQ4721">
        <v>243643</v>
      </c>
      <c r="ER4721" t="s">
        <v>10454</v>
      </c>
      <c r="EV4721">
        <v>17287171</v>
      </c>
      <c r="EW4721">
        <v>928</v>
      </c>
      <c r="EX4721">
        <v>217653</v>
      </c>
      <c r="EY4721" t="s">
        <v>10455</v>
      </c>
      <c r="EZ4721">
        <v>1</v>
      </c>
      <c r="FC4721">
        <v>95292</v>
      </c>
      <c r="FD4721" t="s">
        <v>511</v>
      </c>
    </row>
    <row r="4722" spans="1:160" x14ac:dyDescent="0.3">
      <c r="A4722" t="str">
        <f>VLOOKUP(B4722,Table2[],3,FALSE)</f>
        <v>Digital</v>
      </c>
      <c r="B4722" t="str">
        <f>IF(OR(ISNUMBER(FIND("QVC",Z4722)),ISNUMBER(FIND("QVC",AL4722))),"QVC",IF(OR(ISNUMBER(FIND("NCO",H4722)),ISNUMBER(FIND("NCO",Y4722))), "NCO", IF(AL4722="consumer","PMD.com",VLOOKUP(LEFT(H4722,2),Tables!$E$1:$F$11,2,FALSE))))</f>
        <v>PMD.com</v>
      </c>
      <c r="C4722">
        <f t="shared" si="222"/>
        <v>52430001</v>
      </c>
      <c r="D4722">
        <f t="shared" si="223"/>
        <v>1</v>
      </c>
      <c r="E4722" t="str">
        <f t="shared" ca="1" si="221"/>
        <v>shifted orders shipped</v>
      </c>
      <c r="F4722" t="s">
        <v>3539</v>
      </c>
      <c r="G4722" t="s">
        <v>335</v>
      </c>
      <c r="H4722" t="s">
        <v>10450</v>
      </c>
      <c r="I4722" s="6">
        <v>44007.493206018517</v>
      </c>
      <c r="J4722" t="s">
        <v>16</v>
      </c>
      <c r="K4722" s="6">
        <v>44013.752418981479</v>
      </c>
      <c r="M4722" t="s">
        <v>10451</v>
      </c>
      <c r="N4722" t="s">
        <v>10452</v>
      </c>
      <c r="Q4722" t="s">
        <v>631</v>
      </c>
      <c r="R4722" t="s">
        <v>362</v>
      </c>
      <c r="S4722">
        <v>2155</v>
      </c>
      <c r="T4722" t="s">
        <v>338</v>
      </c>
      <c r="U4722" t="s">
        <v>530</v>
      </c>
      <c r="W4722" t="s">
        <v>10453</v>
      </c>
      <c r="Z4722" t="s">
        <v>10451</v>
      </c>
      <c r="AA4722" t="s">
        <v>10452</v>
      </c>
      <c r="AD4722" t="s">
        <v>631</v>
      </c>
      <c r="AE4722" t="s">
        <v>362</v>
      </c>
      <c r="AF4722">
        <v>2155</v>
      </c>
      <c r="AG4722" t="s">
        <v>338</v>
      </c>
      <c r="AH4722" t="s">
        <v>530</v>
      </c>
      <c r="AJ4722" t="s">
        <v>10453</v>
      </c>
      <c r="AL4722" t="s">
        <v>339</v>
      </c>
      <c r="AM4722">
        <v>1</v>
      </c>
      <c r="AN4722">
        <v>1</v>
      </c>
      <c r="AO4722">
        <v>12063</v>
      </c>
      <c r="AQ4722">
        <v>127155</v>
      </c>
      <c r="AR4722">
        <v>52430001</v>
      </c>
      <c r="AS4722" t="s">
        <v>927</v>
      </c>
      <c r="AT4722" t="s">
        <v>75</v>
      </c>
      <c r="AW4722" t="s">
        <v>340</v>
      </c>
      <c r="AX4722" t="s">
        <v>340</v>
      </c>
      <c r="AY4722" t="s">
        <v>357</v>
      </c>
      <c r="AZ4722" t="s">
        <v>363</v>
      </c>
      <c r="BY4722" t="s">
        <v>342</v>
      </c>
      <c r="EQ4722">
        <v>249990</v>
      </c>
      <c r="ER4722" t="s">
        <v>10454</v>
      </c>
      <c r="EV4722">
        <v>17287171</v>
      </c>
      <c r="EW4722">
        <v>928</v>
      </c>
      <c r="EX4722">
        <v>217653</v>
      </c>
      <c r="EY4722" t="s">
        <v>10455</v>
      </c>
      <c r="EZ4722">
        <v>1</v>
      </c>
      <c r="FC4722">
        <v>95292</v>
      </c>
      <c r="FD4722" t="s">
        <v>511</v>
      </c>
    </row>
    <row r="4723" spans="1:160" x14ac:dyDescent="0.3">
      <c r="A4723" t="str">
        <f>VLOOKUP(B4723,Table2[],3,FALSE)</f>
        <v>Digital</v>
      </c>
      <c r="B4723" t="str">
        <f>IF(OR(ISNUMBER(FIND("QVC",Z4723)),ISNUMBER(FIND("QVC",AL4723))),"QVC",IF(OR(ISNUMBER(FIND("NCO",H4723)),ISNUMBER(FIND("NCO",Y4723))), "NCO", IF(AL4723="consumer","PMD.com",VLOOKUP(LEFT(H4723,2),Tables!$E$1:$F$11,2,FALSE))))</f>
        <v>PMD.com</v>
      </c>
      <c r="C4723">
        <f t="shared" si="222"/>
        <v>51090001</v>
      </c>
      <c r="D4723">
        <f t="shared" si="223"/>
        <v>1</v>
      </c>
      <c r="E4723" t="str">
        <f t="shared" ca="1" si="221"/>
        <v>shifted orders shipped</v>
      </c>
      <c r="F4723" t="s">
        <v>3539</v>
      </c>
      <c r="G4723" t="s">
        <v>335</v>
      </c>
      <c r="H4723" t="s">
        <v>10450</v>
      </c>
      <c r="I4723" s="6">
        <v>44007.493206018517</v>
      </c>
      <c r="J4723" t="s">
        <v>16</v>
      </c>
      <c r="K4723" s="6">
        <v>44013.752418981479</v>
      </c>
      <c r="M4723" t="s">
        <v>10451</v>
      </c>
      <c r="N4723" t="s">
        <v>10452</v>
      </c>
      <c r="Q4723" t="s">
        <v>631</v>
      </c>
      <c r="R4723" t="s">
        <v>362</v>
      </c>
      <c r="S4723">
        <v>2155</v>
      </c>
      <c r="T4723" t="s">
        <v>338</v>
      </c>
      <c r="U4723" t="s">
        <v>530</v>
      </c>
      <c r="W4723" t="s">
        <v>10453</v>
      </c>
      <c r="Z4723" t="s">
        <v>10451</v>
      </c>
      <c r="AA4723" t="s">
        <v>10452</v>
      </c>
      <c r="AD4723" t="s">
        <v>631</v>
      </c>
      <c r="AE4723" t="s">
        <v>362</v>
      </c>
      <c r="AF4723">
        <v>2155</v>
      </c>
      <c r="AG4723" t="s">
        <v>338</v>
      </c>
      <c r="AH4723" t="s">
        <v>530</v>
      </c>
      <c r="AJ4723" t="s">
        <v>10453</v>
      </c>
      <c r="AL4723" t="s">
        <v>339</v>
      </c>
      <c r="AM4723">
        <v>1</v>
      </c>
      <c r="AN4723">
        <v>1</v>
      </c>
      <c r="AO4723">
        <v>4885</v>
      </c>
      <c r="AQ4723">
        <v>124202</v>
      </c>
      <c r="AR4723">
        <v>51090001</v>
      </c>
      <c r="AS4723" t="s">
        <v>1986</v>
      </c>
      <c r="AT4723" t="s">
        <v>60</v>
      </c>
      <c r="AW4723" t="s">
        <v>340</v>
      </c>
      <c r="AX4723" t="s">
        <v>340</v>
      </c>
      <c r="AY4723" t="s">
        <v>357</v>
      </c>
      <c r="AZ4723" t="s">
        <v>361</v>
      </c>
      <c r="BY4723" t="s">
        <v>342</v>
      </c>
      <c r="EQ4723">
        <v>250831</v>
      </c>
      <c r="ER4723" t="s">
        <v>10454</v>
      </c>
      <c r="EV4723">
        <v>17287171</v>
      </c>
      <c r="EW4723">
        <v>928</v>
      </c>
      <c r="EX4723">
        <v>217653</v>
      </c>
      <c r="EY4723" t="s">
        <v>10455</v>
      </c>
      <c r="EZ4723">
        <v>1</v>
      </c>
      <c r="FC4723">
        <v>95292</v>
      </c>
      <c r="FD4723" t="s">
        <v>511</v>
      </c>
    </row>
    <row r="4724" spans="1:160" x14ac:dyDescent="0.3">
      <c r="A4724" t="str">
        <f>VLOOKUP(B4724,Table2[],3,FALSE)</f>
        <v>Digital</v>
      </c>
      <c r="B4724" t="str">
        <f>IF(OR(ISNUMBER(FIND("QVC",Z4724)),ISNUMBER(FIND("QVC",AL4724))),"QVC",IF(OR(ISNUMBER(FIND("NCO",H4724)),ISNUMBER(FIND("NCO",Y4724))), "NCO", IF(AL4724="consumer","PMD.com",VLOOKUP(LEFT(H4724,2),Tables!$E$1:$F$11,2,FALSE))))</f>
        <v>PMD.com</v>
      </c>
      <c r="C4724">
        <f t="shared" si="222"/>
        <v>5342</v>
      </c>
      <c r="D4724">
        <f t="shared" si="223"/>
        <v>1</v>
      </c>
      <c r="E4724" t="str">
        <f t="shared" ca="1" si="221"/>
        <v>shifted orders shipped</v>
      </c>
      <c r="F4724" t="s">
        <v>3539</v>
      </c>
      <c r="G4724" t="s">
        <v>335</v>
      </c>
      <c r="H4724" t="s">
        <v>10450</v>
      </c>
      <c r="I4724" s="6">
        <v>44007.493206018517</v>
      </c>
      <c r="J4724" t="s">
        <v>16</v>
      </c>
      <c r="K4724" s="6">
        <v>44013.752418981479</v>
      </c>
      <c r="M4724" t="s">
        <v>10451</v>
      </c>
      <c r="N4724" t="s">
        <v>10452</v>
      </c>
      <c r="Q4724" t="s">
        <v>631</v>
      </c>
      <c r="R4724" t="s">
        <v>362</v>
      </c>
      <c r="S4724">
        <v>2155</v>
      </c>
      <c r="T4724" t="s">
        <v>338</v>
      </c>
      <c r="U4724" t="s">
        <v>530</v>
      </c>
      <c r="W4724" t="s">
        <v>10453</v>
      </c>
      <c r="Z4724" t="s">
        <v>10451</v>
      </c>
      <c r="AA4724" t="s">
        <v>10452</v>
      </c>
      <c r="AD4724" t="s">
        <v>631</v>
      </c>
      <c r="AE4724" t="s">
        <v>362</v>
      </c>
      <c r="AF4724">
        <v>2155</v>
      </c>
      <c r="AG4724" t="s">
        <v>338</v>
      </c>
      <c r="AH4724" t="s">
        <v>530</v>
      </c>
      <c r="AJ4724" t="s">
        <v>10453</v>
      </c>
      <c r="AL4724" t="s">
        <v>339</v>
      </c>
      <c r="AM4724">
        <v>1</v>
      </c>
      <c r="AN4724">
        <v>1</v>
      </c>
      <c r="AO4724">
        <v>13280</v>
      </c>
      <c r="AQ4724">
        <v>123849</v>
      </c>
      <c r="AR4724">
        <v>5342</v>
      </c>
      <c r="AS4724" t="s">
        <v>1867</v>
      </c>
      <c r="AT4724" t="s">
        <v>149</v>
      </c>
      <c r="AW4724" t="s">
        <v>340</v>
      </c>
      <c r="AX4724" t="s">
        <v>340</v>
      </c>
      <c r="AY4724" t="s">
        <v>345</v>
      </c>
      <c r="AZ4724" t="s">
        <v>346</v>
      </c>
      <c r="BY4724" t="s">
        <v>342</v>
      </c>
      <c r="EQ4724">
        <v>244853</v>
      </c>
      <c r="ER4724" t="s">
        <v>10454</v>
      </c>
      <c r="EV4724">
        <v>17287171</v>
      </c>
      <c r="EW4724">
        <v>928</v>
      </c>
      <c r="EX4724">
        <v>217653</v>
      </c>
      <c r="EY4724" t="s">
        <v>10455</v>
      </c>
      <c r="EZ4724">
        <v>1</v>
      </c>
      <c r="FC4724">
        <v>5342</v>
      </c>
      <c r="FD4724" t="s">
        <v>149</v>
      </c>
    </row>
    <row r="4725" spans="1:160" x14ac:dyDescent="0.3">
      <c r="A4725" t="str">
        <f>VLOOKUP(B4725,Table2[],3,FALSE)</f>
        <v>Digital</v>
      </c>
      <c r="B4725" t="str">
        <f>IF(OR(ISNUMBER(FIND("QVC",Z4725)),ISNUMBER(FIND("QVC",AL4725))),"QVC",IF(OR(ISNUMBER(FIND("NCO",H4725)),ISNUMBER(FIND("NCO",Y4725))), "NCO", IF(AL4725="consumer","PMD.com",VLOOKUP(LEFT(H4725,2),Tables!$E$1:$F$11,2,FALSE))))</f>
        <v>PMD.com</v>
      </c>
      <c r="C4725">
        <f t="shared" si="222"/>
        <v>51090030</v>
      </c>
      <c r="D4725">
        <f t="shared" si="223"/>
        <v>1</v>
      </c>
      <c r="E4725" t="str">
        <f t="shared" ca="1" si="221"/>
        <v>shifted orders shipped</v>
      </c>
      <c r="F4725" t="s">
        <v>3539</v>
      </c>
      <c r="G4725" t="s">
        <v>335</v>
      </c>
      <c r="H4725" t="s">
        <v>10456</v>
      </c>
      <c r="I4725" s="6">
        <v>44012.427060185182</v>
      </c>
      <c r="J4725" t="s">
        <v>16</v>
      </c>
      <c r="K4725" s="6">
        <v>44013.753553240742</v>
      </c>
      <c r="M4725" t="s">
        <v>1573</v>
      </c>
      <c r="N4725" t="s">
        <v>1574</v>
      </c>
      <c r="Q4725" t="s">
        <v>461</v>
      </c>
      <c r="R4725" t="s">
        <v>376</v>
      </c>
      <c r="S4725">
        <v>76012</v>
      </c>
      <c r="T4725" t="s">
        <v>338</v>
      </c>
      <c r="U4725" t="s">
        <v>530</v>
      </c>
      <c r="W4725" t="s">
        <v>1575</v>
      </c>
      <c r="Z4725" t="s">
        <v>1573</v>
      </c>
      <c r="AA4725" t="s">
        <v>1574</v>
      </c>
      <c r="AD4725" t="s">
        <v>461</v>
      </c>
      <c r="AE4725" t="s">
        <v>376</v>
      </c>
      <c r="AF4725">
        <v>76012</v>
      </c>
      <c r="AG4725" t="s">
        <v>338</v>
      </c>
      <c r="AH4725" t="s">
        <v>530</v>
      </c>
      <c r="AJ4725" t="s">
        <v>1575</v>
      </c>
      <c r="AL4725" t="s">
        <v>339</v>
      </c>
      <c r="AM4725">
        <v>1</v>
      </c>
      <c r="AN4725">
        <v>1</v>
      </c>
      <c r="AO4725">
        <v>6688</v>
      </c>
      <c r="AQ4725">
        <v>125960</v>
      </c>
      <c r="AR4725">
        <v>51090030</v>
      </c>
      <c r="AS4725" t="s">
        <v>3043</v>
      </c>
      <c r="AT4725" t="s">
        <v>628</v>
      </c>
      <c r="AW4725" t="s">
        <v>343</v>
      </c>
      <c r="BY4725" t="s">
        <v>342</v>
      </c>
      <c r="BZ4725" t="b">
        <v>0</v>
      </c>
      <c r="EQ4725">
        <v>243047</v>
      </c>
      <c r="ER4725" t="s">
        <v>10457</v>
      </c>
      <c r="EV4725">
        <v>17287477</v>
      </c>
      <c r="EW4725">
        <v>928</v>
      </c>
      <c r="EX4725">
        <v>220919</v>
      </c>
      <c r="EY4725" t="s">
        <v>10458</v>
      </c>
      <c r="EZ4725">
        <v>1</v>
      </c>
      <c r="FC4725">
        <v>95379</v>
      </c>
      <c r="FD4725" t="s">
        <v>985</v>
      </c>
    </row>
    <row r="4726" spans="1:160" x14ac:dyDescent="0.3">
      <c r="A4726" t="str">
        <f>VLOOKUP(B4726,Table2[],3,FALSE)</f>
        <v>Digital</v>
      </c>
      <c r="B4726" t="str">
        <f>IF(OR(ISNUMBER(FIND("QVC",Z4726)),ISNUMBER(FIND("QVC",AL4726))),"QVC",IF(OR(ISNUMBER(FIND("NCO",H4726)),ISNUMBER(FIND("NCO",Y4726))), "NCO", IF(AL4726="consumer","PMD.com",VLOOKUP(LEFT(H4726,2),Tables!$E$1:$F$11,2,FALSE))))</f>
        <v>PMD.com</v>
      </c>
      <c r="C4726">
        <f t="shared" si="222"/>
        <v>5341030</v>
      </c>
      <c r="D4726">
        <f t="shared" si="223"/>
        <v>1</v>
      </c>
      <c r="E4726" t="str">
        <f t="shared" ca="1" si="221"/>
        <v>shifted orders shipped</v>
      </c>
      <c r="F4726" t="s">
        <v>3539</v>
      </c>
      <c r="G4726" t="s">
        <v>335</v>
      </c>
      <c r="H4726" t="s">
        <v>10456</v>
      </c>
      <c r="I4726" s="6">
        <v>44012.427060185182</v>
      </c>
      <c r="J4726" t="s">
        <v>16</v>
      </c>
      <c r="K4726" s="6">
        <v>44013.753553240742</v>
      </c>
      <c r="M4726" t="s">
        <v>1573</v>
      </c>
      <c r="N4726" t="s">
        <v>1574</v>
      </c>
      <c r="Q4726" t="s">
        <v>461</v>
      </c>
      <c r="R4726" t="s">
        <v>376</v>
      </c>
      <c r="S4726">
        <v>76012</v>
      </c>
      <c r="T4726" t="s">
        <v>338</v>
      </c>
      <c r="U4726" t="s">
        <v>530</v>
      </c>
      <c r="W4726" t="s">
        <v>1575</v>
      </c>
      <c r="Z4726" t="s">
        <v>1573</v>
      </c>
      <c r="AA4726" t="s">
        <v>1574</v>
      </c>
      <c r="AD4726" t="s">
        <v>461</v>
      </c>
      <c r="AE4726" t="s">
        <v>376</v>
      </c>
      <c r="AF4726">
        <v>76012</v>
      </c>
      <c r="AG4726" t="s">
        <v>338</v>
      </c>
      <c r="AH4726" t="s">
        <v>530</v>
      </c>
      <c r="AJ4726" t="s">
        <v>1575</v>
      </c>
      <c r="AL4726" t="s">
        <v>339</v>
      </c>
      <c r="AM4726">
        <v>1</v>
      </c>
      <c r="AN4726">
        <v>1</v>
      </c>
      <c r="AO4726">
        <v>12859</v>
      </c>
      <c r="AQ4726">
        <v>124642</v>
      </c>
      <c r="AR4726">
        <v>5341030</v>
      </c>
      <c r="AS4726" t="s">
        <v>925</v>
      </c>
      <c r="AT4726" t="s">
        <v>926</v>
      </c>
      <c r="AW4726" t="s">
        <v>366</v>
      </c>
      <c r="AX4726" t="s">
        <v>366</v>
      </c>
      <c r="AY4726" t="s">
        <v>345</v>
      </c>
      <c r="AZ4726" t="s">
        <v>346</v>
      </c>
      <c r="BY4726" t="s">
        <v>342</v>
      </c>
      <c r="EQ4726">
        <v>243275</v>
      </c>
      <c r="ER4726" t="s">
        <v>10457</v>
      </c>
      <c r="EV4726">
        <v>17287477</v>
      </c>
      <c r="EW4726">
        <v>928</v>
      </c>
      <c r="EX4726">
        <v>220919</v>
      </c>
      <c r="EY4726" t="s">
        <v>10458</v>
      </c>
      <c r="EZ4726">
        <v>1</v>
      </c>
      <c r="FC4726">
        <v>95379</v>
      </c>
      <c r="FD4726" t="s">
        <v>985</v>
      </c>
    </row>
    <row r="4727" spans="1:160" x14ac:dyDescent="0.3">
      <c r="A4727" t="str">
        <f>VLOOKUP(B4727,Table2[],3,FALSE)</f>
        <v>Digital</v>
      </c>
      <c r="B4727" t="str">
        <f>IF(OR(ISNUMBER(FIND("QVC",Z4727)),ISNUMBER(FIND("QVC",AL4727))),"QVC",IF(OR(ISNUMBER(FIND("NCO",H4727)),ISNUMBER(FIND("NCO",Y4727))), "NCO", IF(AL4727="consumer","PMD.com",VLOOKUP(LEFT(H4727,2),Tables!$E$1:$F$11,2,FALSE))))</f>
        <v>PMD.com</v>
      </c>
      <c r="C4727">
        <f t="shared" si="222"/>
        <v>5341</v>
      </c>
      <c r="D4727">
        <f t="shared" si="223"/>
        <v>2</v>
      </c>
      <c r="E4727" t="str">
        <f t="shared" ca="1" si="221"/>
        <v>shifted orders shipped</v>
      </c>
      <c r="F4727" t="s">
        <v>3539</v>
      </c>
      <c r="G4727" t="s">
        <v>335</v>
      </c>
      <c r="H4727" t="s">
        <v>10456</v>
      </c>
      <c r="I4727" s="6">
        <v>44012.427060185182</v>
      </c>
      <c r="J4727" t="s">
        <v>16</v>
      </c>
      <c r="K4727" s="6">
        <v>44013.753553240742</v>
      </c>
      <c r="M4727" t="s">
        <v>1573</v>
      </c>
      <c r="N4727" t="s">
        <v>1574</v>
      </c>
      <c r="Q4727" t="s">
        <v>461</v>
      </c>
      <c r="R4727" t="s">
        <v>376</v>
      </c>
      <c r="S4727">
        <v>76012</v>
      </c>
      <c r="T4727" t="s">
        <v>338</v>
      </c>
      <c r="U4727" t="s">
        <v>530</v>
      </c>
      <c r="W4727" t="s">
        <v>1575</v>
      </c>
      <c r="Z4727" t="s">
        <v>1573</v>
      </c>
      <c r="AA4727" t="s">
        <v>1574</v>
      </c>
      <c r="AD4727" t="s">
        <v>461</v>
      </c>
      <c r="AE4727" t="s">
        <v>376</v>
      </c>
      <c r="AF4727">
        <v>76012</v>
      </c>
      <c r="AG4727" t="s">
        <v>338</v>
      </c>
      <c r="AH4727" t="s">
        <v>530</v>
      </c>
      <c r="AJ4727" t="s">
        <v>1575</v>
      </c>
      <c r="AL4727" t="s">
        <v>339</v>
      </c>
      <c r="AM4727">
        <v>2</v>
      </c>
      <c r="AN4727">
        <v>2</v>
      </c>
      <c r="AO4727">
        <v>15156</v>
      </c>
      <c r="AQ4727">
        <v>124187</v>
      </c>
      <c r="AR4727">
        <v>5341</v>
      </c>
      <c r="AS4727" t="s">
        <v>1851</v>
      </c>
      <c r="AT4727" t="s">
        <v>82</v>
      </c>
      <c r="AW4727" t="s">
        <v>340</v>
      </c>
      <c r="AX4727" t="s">
        <v>340</v>
      </c>
      <c r="AY4727" t="s">
        <v>345</v>
      </c>
      <c r="AZ4727" t="s">
        <v>346</v>
      </c>
      <c r="BY4727" t="s">
        <v>342</v>
      </c>
      <c r="EQ4727">
        <v>243643</v>
      </c>
      <c r="ER4727" t="s">
        <v>10457</v>
      </c>
      <c r="EV4727">
        <v>17287477</v>
      </c>
      <c r="EW4727">
        <v>928</v>
      </c>
      <c r="EX4727">
        <v>220919</v>
      </c>
      <c r="EY4727" t="s">
        <v>10458</v>
      </c>
      <c r="EZ4727">
        <v>1</v>
      </c>
      <c r="FC4727">
        <v>5341</v>
      </c>
      <c r="FD4727" t="s">
        <v>82</v>
      </c>
    </row>
    <row r="4728" spans="1:160" x14ac:dyDescent="0.3">
      <c r="A4728" t="str">
        <f>VLOOKUP(B4728,Table2[],3,FALSE)</f>
        <v>Digital</v>
      </c>
      <c r="B4728" t="str">
        <f>IF(OR(ISNUMBER(FIND("QVC",Z4728)),ISNUMBER(FIND("QVC",AL4728))),"QVC",IF(OR(ISNUMBER(FIND("NCO",H4728)),ISNUMBER(FIND("NCO",Y4728))), "NCO", IF(AL4728="consumer","PMD.com",VLOOKUP(LEFT(H4728,2),Tables!$E$1:$F$11,2,FALSE))))</f>
        <v>PMD.com</v>
      </c>
      <c r="C4728">
        <f t="shared" si="222"/>
        <v>53450051</v>
      </c>
      <c r="D4728">
        <f t="shared" si="223"/>
        <v>1</v>
      </c>
      <c r="E4728" t="str">
        <f t="shared" ca="1" si="221"/>
        <v>shifted orders shipped</v>
      </c>
      <c r="F4728" t="s">
        <v>3539</v>
      </c>
      <c r="G4728" t="s">
        <v>335</v>
      </c>
      <c r="H4728" t="s">
        <v>10456</v>
      </c>
      <c r="I4728" s="6">
        <v>44012.427060185182</v>
      </c>
      <c r="J4728" t="s">
        <v>16</v>
      </c>
      <c r="K4728" s="6">
        <v>44013.753553240742</v>
      </c>
      <c r="M4728" t="s">
        <v>1573</v>
      </c>
      <c r="N4728" t="s">
        <v>1574</v>
      </c>
      <c r="Q4728" t="s">
        <v>461</v>
      </c>
      <c r="R4728" t="s">
        <v>376</v>
      </c>
      <c r="S4728">
        <v>76012</v>
      </c>
      <c r="T4728" t="s">
        <v>338</v>
      </c>
      <c r="U4728" t="s">
        <v>530</v>
      </c>
      <c r="W4728" t="s">
        <v>1575</v>
      </c>
      <c r="Z4728" t="s">
        <v>1573</v>
      </c>
      <c r="AA4728" t="s">
        <v>1574</v>
      </c>
      <c r="AD4728" t="s">
        <v>461</v>
      </c>
      <c r="AE4728" t="s">
        <v>376</v>
      </c>
      <c r="AF4728">
        <v>76012</v>
      </c>
      <c r="AG4728" t="s">
        <v>338</v>
      </c>
      <c r="AH4728" t="s">
        <v>530</v>
      </c>
      <c r="AJ4728" t="s">
        <v>1575</v>
      </c>
      <c r="AL4728" t="s">
        <v>339</v>
      </c>
      <c r="AM4728">
        <v>1</v>
      </c>
      <c r="AN4728">
        <v>1</v>
      </c>
      <c r="AO4728">
        <v>59272</v>
      </c>
      <c r="AQ4728">
        <v>125624</v>
      </c>
      <c r="AR4728">
        <v>53450051</v>
      </c>
      <c r="AS4728" t="s">
        <v>865</v>
      </c>
      <c r="AT4728" t="s">
        <v>849</v>
      </c>
      <c r="AW4728" t="s">
        <v>343</v>
      </c>
      <c r="BY4728" t="s">
        <v>342</v>
      </c>
      <c r="EQ4728">
        <v>250837</v>
      </c>
      <c r="ER4728" t="s">
        <v>10457</v>
      </c>
      <c r="EV4728">
        <v>17287477</v>
      </c>
      <c r="EW4728">
        <v>928</v>
      </c>
      <c r="EX4728">
        <v>220919</v>
      </c>
      <c r="EY4728" t="s">
        <v>10458</v>
      </c>
      <c r="EZ4728">
        <v>1</v>
      </c>
      <c r="FC4728">
        <v>95379</v>
      </c>
      <c r="FD4728" t="s">
        <v>985</v>
      </c>
    </row>
    <row r="4729" spans="1:160" x14ac:dyDescent="0.3">
      <c r="A4729" t="str">
        <f>VLOOKUP(B4729,Table2[],3,FALSE)</f>
        <v>Digital</v>
      </c>
      <c r="B4729" t="str">
        <f>IF(OR(ISNUMBER(FIND("QVC",Z4729)),ISNUMBER(FIND("QVC",AL4729))),"QVC",IF(OR(ISNUMBER(FIND("NCO",H4729)),ISNUMBER(FIND("NCO",Y4729))), "NCO", IF(AL4729="consumer","PMD.com",VLOOKUP(LEFT(H4729,2),Tables!$E$1:$F$11,2,FALSE))))</f>
        <v>PMD.com</v>
      </c>
      <c r="C4729">
        <f t="shared" si="222"/>
        <v>51010010</v>
      </c>
      <c r="D4729">
        <f t="shared" si="223"/>
        <v>1</v>
      </c>
      <c r="E4729" t="str">
        <f t="shared" ca="1" si="221"/>
        <v>shifted orders shipped</v>
      </c>
      <c r="F4729" t="s">
        <v>3539</v>
      </c>
      <c r="G4729" t="s">
        <v>335</v>
      </c>
      <c r="H4729" t="s">
        <v>10456</v>
      </c>
      <c r="I4729" s="6">
        <v>44012.427060185182</v>
      </c>
      <c r="J4729" t="s">
        <v>16</v>
      </c>
      <c r="K4729" s="6">
        <v>44013.753553240742</v>
      </c>
      <c r="M4729" t="s">
        <v>1573</v>
      </c>
      <c r="N4729" t="s">
        <v>1574</v>
      </c>
      <c r="Q4729" t="s">
        <v>461</v>
      </c>
      <c r="R4729" t="s">
        <v>376</v>
      </c>
      <c r="S4729">
        <v>76012</v>
      </c>
      <c r="T4729" t="s">
        <v>338</v>
      </c>
      <c r="U4729" t="s">
        <v>530</v>
      </c>
      <c r="W4729" t="s">
        <v>1575</v>
      </c>
      <c r="Z4729" t="s">
        <v>1573</v>
      </c>
      <c r="AA4729" t="s">
        <v>1574</v>
      </c>
      <c r="AD4729" t="s">
        <v>461</v>
      </c>
      <c r="AE4729" t="s">
        <v>376</v>
      </c>
      <c r="AF4729">
        <v>76012</v>
      </c>
      <c r="AG4729" t="s">
        <v>338</v>
      </c>
      <c r="AH4729" t="s">
        <v>530</v>
      </c>
      <c r="AJ4729" t="s">
        <v>1575</v>
      </c>
      <c r="AL4729" t="s">
        <v>339</v>
      </c>
      <c r="AM4729">
        <v>1</v>
      </c>
      <c r="AN4729">
        <v>1</v>
      </c>
      <c r="AO4729">
        <v>11922</v>
      </c>
      <c r="AQ4729">
        <v>125659</v>
      </c>
      <c r="AR4729">
        <v>51010010</v>
      </c>
      <c r="AS4729" t="s">
        <v>1060</v>
      </c>
      <c r="AT4729" t="s">
        <v>170</v>
      </c>
      <c r="AW4729" t="s">
        <v>343</v>
      </c>
      <c r="BY4729" t="s">
        <v>342</v>
      </c>
      <c r="EQ4729">
        <v>247972</v>
      </c>
      <c r="ER4729" t="s">
        <v>10457</v>
      </c>
      <c r="EV4729">
        <v>17287477</v>
      </c>
      <c r="EW4729">
        <v>928</v>
      </c>
      <c r="EX4729">
        <v>220919</v>
      </c>
      <c r="EY4729" t="s">
        <v>10458</v>
      </c>
      <c r="EZ4729">
        <v>1</v>
      </c>
      <c r="FC4729">
        <v>95379</v>
      </c>
      <c r="FD4729" t="s">
        <v>985</v>
      </c>
    </row>
    <row r="4730" spans="1:160" x14ac:dyDescent="0.3">
      <c r="A4730" t="str">
        <f>VLOOKUP(B4730,Table2[],3,FALSE)</f>
        <v>Digital</v>
      </c>
      <c r="B4730" t="str">
        <f>IF(OR(ISNUMBER(FIND("QVC",Z4730)),ISNUMBER(FIND("QVC",AL4730))),"QVC",IF(OR(ISNUMBER(FIND("NCO",H4730)),ISNUMBER(FIND("NCO",Y4730))), "NCO", IF(AL4730="consumer","PMD.com",VLOOKUP(LEFT(H4730,2),Tables!$E$1:$F$11,2,FALSE))))</f>
        <v>PMD.com</v>
      </c>
      <c r="C4730">
        <f t="shared" si="222"/>
        <v>53160001</v>
      </c>
      <c r="D4730">
        <f t="shared" si="223"/>
        <v>2</v>
      </c>
      <c r="E4730" t="str">
        <f t="shared" ca="1" si="221"/>
        <v>shifted orders shipped</v>
      </c>
      <c r="F4730" t="s">
        <v>3539</v>
      </c>
      <c r="G4730" t="s">
        <v>335</v>
      </c>
      <c r="H4730" t="s">
        <v>10456</v>
      </c>
      <c r="I4730" s="6">
        <v>44012.427060185182</v>
      </c>
      <c r="J4730" t="s">
        <v>16</v>
      </c>
      <c r="K4730" s="6">
        <v>44013.753553240742</v>
      </c>
      <c r="M4730" t="s">
        <v>1573</v>
      </c>
      <c r="N4730" t="s">
        <v>1574</v>
      </c>
      <c r="Q4730" t="s">
        <v>461</v>
      </c>
      <c r="R4730" t="s">
        <v>376</v>
      </c>
      <c r="S4730">
        <v>76012</v>
      </c>
      <c r="T4730" t="s">
        <v>338</v>
      </c>
      <c r="U4730" t="s">
        <v>530</v>
      </c>
      <c r="W4730" t="s">
        <v>1575</v>
      </c>
      <c r="Z4730" t="s">
        <v>1573</v>
      </c>
      <c r="AA4730" t="s">
        <v>1574</v>
      </c>
      <c r="AD4730" t="s">
        <v>461</v>
      </c>
      <c r="AE4730" t="s">
        <v>376</v>
      </c>
      <c r="AF4730">
        <v>76012</v>
      </c>
      <c r="AG4730" t="s">
        <v>338</v>
      </c>
      <c r="AH4730" t="s">
        <v>530</v>
      </c>
      <c r="AJ4730" t="s">
        <v>1575</v>
      </c>
      <c r="AL4730" t="s">
        <v>339</v>
      </c>
      <c r="AM4730">
        <v>2</v>
      </c>
      <c r="AN4730">
        <v>2</v>
      </c>
      <c r="AO4730">
        <v>4322</v>
      </c>
      <c r="AQ4730">
        <v>124007</v>
      </c>
      <c r="AR4730">
        <v>53160001</v>
      </c>
      <c r="AS4730" t="s">
        <v>1895</v>
      </c>
      <c r="AT4730" t="s">
        <v>119</v>
      </c>
      <c r="AW4730" t="s">
        <v>340</v>
      </c>
      <c r="AX4730" t="s">
        <v>340</v>
      </c>
      <c r="AY4730" t="s">
        <v>341</v>
      </c>
      <c r="AZ4730">
        <v>0</v>
      </c>
      <c r="BY4730" t="s">
        <v>342</v>
      </c>
      <c r="EQ4730">
        <v>252959</v>
      </c>
      <c r="ER4730" t="s">
        <v>10457</v>
      </c>
      <c r="EV4730">
        <v>17287477</v>
      </c>
      <c r="EW4730">
        <v>928</v>
      </c>
      <c r="EX4730">
        <v>220919</v>
      </c>
      <c r="EY4730" t="s">
        <v>10458</v>
      </c>
      <c r="EZ4730">
        <v>1</v>
      </c>
      <c r="FC4730">
        <v>53160001</v>
      </c>
      <c r="FD4730" t="s">
        <v>119</v>
      </c>
    </row>
    <row r="4731" spans="1:160" x14ac:dyDescent="0.3">
      <c r="A4731" t="str">
        <f>VLOOKUP(B4731,Table2[],3,FALSE)</f>
        <v>Digital</v>
      </c>
      <c r="B4731" t="str">
        <f>IF(OR(ISNUMBER(FIND("QVC",Z4731)),ISNUMBER(FIND("QVC",AL4731))),"QVC",IF(OR(ISNUMBER(FIND("NCO",H4731)),ISNUMBER(FIND("NCO",Y4731))), "NCO", IF(AL4731="consumer","PMD.com",VLOOKUP(LEFT(H4731,2),Tables!$E$1:$F$11,2,FALSE))))</f>
        <v>PMD.com</v>
      </c>
      <c r="C4731" t="str">
        <f t="shared" si="222"/>
        <v>53500001A</v>
      </c>
      <c r="D4731">
        <f t="shared" si="223"/>
        <v>1</v>
      </c>
      <c r="E4731" t="str">
        <f t="shared" ca="1" si="221"/>
        <v>shifted orders shipped</v>
      </c>
      <c r="F4731" t="s">
        <v>3539</v>
      </c>
      <c r="G4731" t="s">
        <v>335</v>
      </c>
      <c r="H4731" t="s">
        <v>10459</v>
      </c>
      <c r="I4731" s="6">
        <v>44012.537106481483</v>
      </c>
      <c r="J4731" t="s">
        <v>16</v>
      </c>
      <c r="K4731" s="6">
        <v>44013.753888888888</v>
      </c>
      <c r="M4731" t="s">
        <v>10460</v>
      </c>
      <c r="N4731" t="s">
        <v>10461</v>
      </c>
      <c r="Q4731" t="s">
        <v>502</v>
      </c>
      <c r="R4731" t="s">
        <v>365</v>
      </c>
      <c r="S4731" t="s">
        <v>10462</v>
      </c>
      <c r="T4731" t="s">
        <v>338</v>
      </c>
      <c r="U4731" t="s">
        <v>530</v>
      </c>
      <c r="W4731" t="s">
        <v>10463</v>
      </c>
      <c r="Z4731" t="s">
        <v>10460</v>
      </c>
      <c r="AA4731" t="s">
        <v>10461</v>
      </c>
      <c r="AD4731" t="s">
        <v>502</v>
      </c>
      <c r="AE4731" t="s">
        <v>365</v>
      </c>
      <c r="AF4731" t="s">
        <v>10462</v>
      </c>
      <c r="AG4731" t="s">
        <v>338</v>
      </c>
      <c r="AH4731" t="s">
        <v>530</v>
      </c>
      <c r="AJ4731" t="s">
        <v>10463</v>
      </c>
      <c r="AL4731" t="s">
        <v>339</v>
      </c>
      <c r="AM4731">
        <v>1</v>
      </c>
      <c r="AN4731">
        <v>1</v>
      </c>
      <c r="AO4731">
        <v>1690</v>
      </c>
      <c r="AQ4731">
        <v>125277</v>
      </c>
      <c r="AR4731" t="s">
        <v>1242</v>
      </c>
      <c r="AS4731" t="s">
        <v>1243</v>
      </c>
      <c r="AT4731" t="s">
        <v>1244</v>
      </c>
      <c r="AW4731" t="s">
        <v>349</v>
      </c>
      <c r="AX4731" t="s">
        <v>553</v>
      </c>
      <c r="AY4731" t="s">
        <v>345</v>
      </c>
      <c r="AZ4731">
        <v>0</v>
      </c>
      <c r="EQ4731">
        <v>251914</v>
      </c>
      <c r="ER4731" t="s">
        <v>10464</v>
      </c>
      <c r="EV4731">
        <v>17287681</v>
      </c>
      <c r="EW4731">
        <v>928</v>
      </c>
      <c r="EX4731">
        <v>220980</v>
      </c>
      <c r="EY4731" t="s">
        <v>10465</v>
      </c>
      <c r="EZ4731">
        <v>1</v>
      </c>
      <c r="FC4731" t="s">
        <v>1242</v>
      </c>
      <c r="FD4731" t="s">
        <v>1244</v>
      </c>
    </row>
    <row r="4732" spans="1:160" x14ac:dyDescent="0.3">
      <c r="A4732" t="str">
        <f>VLOOKUP(B4732,Table2[],3,FALSE)</f>
        <v>Digital</v>
      </c>
      <c r="B4732" t="str">
        <f>IF(OR(ISNUMBER(FIND("QVC",Z4732)),ISNUMBER(FIND("QVC",AL4732))),"QVC",IF(OR(ISNUMBER(FIND("NCO",H4732)),ISNUMBER(FIND("NCO",Y4732))), "NCO", IF(AL4732="consumer","PMD.com",VLOOKUP(LEFT(H4732,2),Tables!$E$1:$F$11,2,FALSE))))</f>
        <v>PMD.com</v>
      </c>
      <c r="C4732">
        <f t="shared" si="222"/>
        <v>53450051</v>
      </c>
      <c r="D4732">
        <f t="shared" si="223"/>
        <v>1</v>
      </c>
      <c r="E4732" t="str">
        <f t="shared" ca="1" si="221"/>
        <v>shifted orders shipped</v>
      </c>
      <c r="F4732" t="s">
        <v>3539</v>
      </c>
      <c r="G4732" t="s">
        <v>335</v>
      </c>
      <c r="H4732" t="s">
        <v>10466</v>
      </c>
      <c r="I4732" s="6">
        <v>44012.645405092589</v>
      </c>
      <c r="J4732" t="s">
        <v>16</v>
      </c>
      <c r="K4732" s="6">
        <v>44013.754467592589</v>
      </c>
      <c r="M4732" t="s">
        <v>10467</v>
      </c>
      <c r="N4732" t="s">
        <v>10468</v>
      </c>
      <c r="Q4732" t="s">
        <v>10469</v>
      </c>
      <c r="R4732" t="s">
        <v>368</v>
      </c>
      <c r="S4732">
        <v>30223</v>
      </c>
      <c r="T4732" t="s">
        <v>338</v>
      </c>
      <c r="U4732" t="s">
        <v>530</v>
      </c>
      <c r="W4732" t="s">
        <v>10470</v>
      </c>
      <c r="Z4732" t="s">
        <v>10467</v>
      </c>
      <c r="AA4732" t="s">
        <v>10468</v>
      </c>
      <c r="AD4732" t="s">
        <v>10469</v>
      </c>
      <c r="AE4732" t="s">
        <v>368</v>
      </c>
      <c r="AF4732">
        <v>30223</v>
      </c>
      <c r="AG4732" t="s">
        <v>338</v>
      </c>
      <c r="AH4732" t="s">
        <v>530</v>
      </c>
      <c r="AJ4732" t="s">
        <v>10470</v>
      </c>
      <c r="AL4732" t="s">
        <v>339</v>
      </c>
      <c r="AM4732">
        <v>1</v>
      </c>
      <c r="AN4732">
        <v>1</v>
      </c>
      <c r="AO4732">
        <v>59272</v>
      </c>
      <c r="AQ4732">
        <v>125624</v>
      </c>
      <c r="AR4732">
        <v>53450051</v>
      </c>
      <c r="AS4732" t="s">
        <v>865</v>
      </c>
      <c r="AT4732" t="s">
        <v>849</v>
      </c>
      <c r="AW4732" t="s">
        <v>343</v>
      </c>
      <c r="BY4732" t="s">
        <v>342</v>
      </c>
      <c r="EQ4732">
        <v>250837</v>
      </c>
      <c r="ER4732" t="s">
        <v>10471</v>
      </c>
      <c r="EV4732">
        <v>17287732</v>
      </c>
      <c r="EW4732">
        <v>928</v>
      </c>
      <c r="EX4732">
        <v>221031</v>
      </c>
      <c r="EY4732" t="s">
        <v>10472</v>
      </c>
      <c r="EZ4732">
        <v>1</v>
      </c>
      <c r="FC4732">
        <v>95379</v>
      </c>
      <c r="FD4732" t="s">
        <v>985</v>
      </c>
    </row>
    <row r="4733" spans="1:160" x14ac:dyDescent="0.3">
      <c r="A4733" t="str">
        <f>VLOOKUP(B4733,Table2[],3,FALSE)</f>
        <v>Digital</v>
      </c>
      <c r="B4733" t="str">
        <f>IF(OR(ISNUMBER(FIND("QVC",Z4733)),ISNUMBER(FIND("QVC",AL4733))),"QVC",IF(OR(ISNUMBER(FIND("NCO",H4733)),ISNUMBER(FIND("NCO",Y4733))), "NCO", IF(AL4733="consumer","PMD.com",VLOOKUP(LEFT(H4733,2),Tables!$E$1:$F$11,2,FALSE))))</f>
        <v>PMD.com</v>
      </c>
      <c r="C4733">
        <f t="shared" si="222"/>
        <v>5341</v>
      </c>
      <c r="D4733">
        <f t="shared" si="223"/>
        <v>1</v>
      </c>
      <c r="E4733" t="str">
        <f t="shared" ca="1" si="221"/>
        <v>shifted orders shipped</v>
      </c>
      <c r="F4733" t="s">
        <v>3539</v>
      </c>
      <c r="G4733" t="s">
        <v>335</v>
      </c>
      <c r="H4733" t="s">
        <v>10466</v>
      </c>
      <c r="I4733" s="6">
        <v>44012.645405092589</v>
      </c>
      <c r="J4733" t="s">
        <v>16</v>
      </c>
      <c r="K4733" s="6">
        <v>44013.754467592589</v>
      </c>
      <c r="M4733" t="s">
        <v>10467</v>
      </c>
      <c r="N4733" t="s">
        <v>10468</v>
      </c>
      <c r="Q4733" t="s">
        <v>10469</v>
      </c>
      <c r="R4733" t="s">
        <v>368</v>
      </c>
      <c r="S4733">
        <v>30223</v>
      </c>
      <c r="T4733" t="s">
        <v>338</v>
      </c>
      <c r="U4733" t="s">
        <v>530</v>
      </c>
      <c r="W4733" t="s">
        <v>10470</v>
      </c>
      <c r="Z4733" t="s">
        <v>10467</v>
      </c>
      <c r="AA4733" t="s">
        <v>10468</v>
      </c>
      <c r="AD4733" t="s">
        <v>10469</v>
      </c>
      <c r="AE4733" t="s">
        <v>368</v>
      </c>
      <c r="AF4733">
        <v>30223</v>
      </c>
      <c r="AG4733" t="s">
        <v>338</v>
      </c>
      <c r="AH4733" t="s">
        <v>530</v>
      </c>
      <c r="AJ4733" t="s">
        <v>10470</v>
      </c>
      <c r="AL4733" t="s">
        <v>339</v>
      </c>
      <c r="AM4733">
        <v>1</v>
      </c>
      <c r="AN4733">
        <v>1</v>
      </c>
      <c r="AO4733">
        <v>15156</v>
      </c>
      <c r="AQ4733">
        <v>124187</v>
      </c>
      <c r="AR4733">
        <v>5341</v>
      </c>
      <c r="AS4733" t="s">
        <v>1851</v>
      </c>
      <c r="AT4733" t="s">
        <v>82</v>
      </c>
      <c r="AW4733" t="s">
        <v>340</v>
      </c>
      <c r="AX4733" t="s">
        <v>340</v>
      </c>
      <c r="AY4733" t="s">
        <v>345</v>
      </c>
      <c r="AZ4733" t="s">
        <v>346</v>
      </c>
      <c r="BY4733" t="s">
        <v>342</v>
      </c>
      <c r="EQ4733">
        <v>243643</v>
      </c>
      <c r="ER4733" t="s">
        <v>10471</v>
      </c>
      <c r="EV4733">
        <v>17287732</v>
      </c>
      <c r="EW4733">
        <v>928</v>
      </c>
      <c r="EX4733">
        <v>221031</v>
      </c>
      <c r="EY4733" t="s">
        <v>10472</v>
      </c>
      <c r="EZ4733">
        <v>1</v>
      </c>
      <c r="FC4733">
        <v>90425</v>
      </c>
      <c r="FD4733" t="s">
        <v>388</v>
      </c>
    </row>
    <row r="4734" spans="1:160" x14ac:dyDescent="0.3">
      <c r="A4734" t="str">
        <f>VLOOKUP(B4734,Table2[],3,FALSE)</f>
        <v>Digital</v>
      </c>
      <c r="B4734" t="str">
        <f>IF(OR(ISNUMBER(FIND("QVC",Z4734)),ISNUMBER(FIND("QVC",AL4734))),"QVC",IF(OR(ISNUMBER(FIND("NCO",H4734)),ISNUMBER(FIND("NCO",Y4734))), "NCO", IF(AL4734="consumer","PMD.com",VLOOKUP(LEFT(H4734,2),Tables!$E$1:$F$11,2,FALSE))))</f>
        <v>PMD.com</v>
      </c>
      <c r="C4734">
        <f t="shared" si="222"/>
        <v>51010010</v>
      </c>
      <c r="D4734">
        <f t="shared" si="223"/>
        <v>1</v>
      </c>
      <c r="E4734" t="str">
        <f t="shared" ca="1" si="221"/>
        <v>shifted orders shipped</v>
      </c>
      <c r="F4734" t="s">
        <v>3539</v>
      </c>
      <c r="G4734" t="s">
        <v>335</v>
      </c>
      <c r="H4734" t="s">
        <v>10466</v>
      </c>
      <c r="I4734" s="6">
        <v>44012.645405092589</v>
      </c>
      <c r="J4734" t="s">
        <v>16</v>
      </c>
      <c r="K4734" s="6">
        <v>44013.754467592589</v>
      </c>
      <c r="M4734" t="s">
        <v>10467</v>
      </c>
      <c r="N4734" t="s">
        <v>10468</v>
      </c>
      <c r="Q4734" t="s">
        <v>10469</v>
      </c>
      <c r="R4734" t="s">
        <v>368</v>
      </c>
      <c r="S4734">
        <v>30223</v>
      </c>
      <c r="T4734" t="s">
        <v>338</v>
      </c>
      <c r="U4734" t="s">
        <v>530</v>
      </c>
      <c r="W4734" t="s">
        <v>10470</v>
      </c>
      <c r="Z4734" t="s">
        <v>10467</v>
      </c>
      <c r="AA4734" t="s">
        <v>10468</v>
      </c>
      <c r="AD4734" t="s">
        <v>10469</v>
      </c>
      <c r="AE4734" t="s">
        <v>368</v>
      </c>
      <c r="AF4734">
        <v>30223</v>
      </c>
      <c r="AG4734" t="s">
        <v>338</v>
      </c>
      <c r="AH4734" t="s">
        <v>530</v>
      </c>
      <c r="AJ4734" t="s">
        <v>10470</v>
      </c>
      <c r="AL4734" t="s">
        <v>339</v>
      </c>
      <c r="AM4734">
        <v>1</v>
      </c>
      <c r="AN4734">
        <v>1</v>
      </c>
      <c r="AO4734">
        <v>11922</v>
      </c>
      <c r="AQ4734">
        <v>125659</v>
      </c>
      <c r="AR4734">
        <v>51010010</v>
      </c>
      <c r="AS4734" t="s">
        <v>1060</v>
      </c>
      <c r="AT4734" t="s">
        <v>170</v>
      </c>
      <c r="AW4734" t="s">
        <v>343</v>
      </c>
      <c r="BY4734" t="s">
        <v>342</v>
      </c>
      <c r="EQ4734">
        <v>247972</v>
      </c>
      <c r="ER4734" t="s">
        <v>10471</v>
      </c>
      <c r="EV4734">
        <v>17287732</v>
      </c>
      <c r="EW4734">
        <v>928</v>
      </c>
      <c r="EX4734">
        <v>221031</v>
      </c>
      <c r="EY4734" t="s">
        <v>10472</v>
      </c>
      <c r="EZ4734">
        <v>1</v>
      </c>
      <c r="FC4734">
        <v>95379</v>
      </c>
      <c r="FD4734" t="s">
        <v>985</v>
      </c>
    </row>
    <row r="4735" spans="1:160" x14ac:dyDescent="0.3">
      <c r="A4735" t="str">
        <f>VLOOKUP(B4735,Table2[],3,FALSE)</f>
        <v>Digital</v>
      </c>
      <c r="B4735" t="str">
        <f>IF(OR(ISNUMBER(FIND("QVC",Z4735)),ISNUMBER(FIND("QVC",AL4735))),"QVC",IF(OR(ISNUMBER(FIND("NCO",H4735)),ISNUMBER(FIND("NCO",Y4735))), "NCO", IF(AL4735="consumer","PMD.com",VLOOKUP(LEFT(H4735,2),Tables!$E$1:$F$11,2,FALSE))))</f>
        <v>PMD.com</v>
      </c>
      <c r="C4735">
        <f t="shared" si="222"/>
        <v>51070001</v>
      </c>
      <c r="D4735">
        <f t="shared" si="223"/>
        <v>1</v>
      </c>
      <c r="E4735" t="str">
        <f t="shared" ca="1" si="221"/>
        <v>shifted orders shipped</v>
      </c>
      <c r="F4735" t="s">
        <v>3539</v>
      </c>
      <c r="G4735" t="s">
        <v>335</v>
      </c>
      <c r="H4735" t="s">
        <v>10466</v>
      </c>
      <c r="I4735" s="6">
        <v>44012.645405092589</v>
      </c>
      <c r="J4735" t="s">
        <v>16</v>
      </c>
      <c r="K4735" s="6">
        <v>44013.754467592589</v>
      </c>
      <c r="M4735" t="s">
        <v>10467</v>
      </c>
      <c r="N4735" t="s">
        <v>10468</v>
      </c>
      <c r="Q4735" t="s">
        <v>10469</v>
      </c>
      <c r="R4735" t="s">
        <v>368</v>
      </c>
      <c r="S4735">
        <v>30223</v>
      </c>
      <c r="T4735" t="s">
        <v>338</v>
      </c>
      <c r="U4735" t="s">
        <v>530</v>
      </c>
      <c r="W4735" t="s">
        <v>10470</v>
      </c>
      <c r="Z4735" t="s">
        <v>10467</v>
      </c>
      <c r="AA4735" t="s">
        <v>10468</v>
      </c>
      <c r="AD4735" t="s">
        <v>10469</v>
      </c>
      <c r="AE4735" t="s">
        <v>368</v>
      </c>
      <c r="AF4735">
        <v>30223</v>
      </c>
      <c r="AG4735" t="s">
        <v>338</v>
      </c>
      <c r="AH4735" t="s">
        <v>530</v>
      </c>
      <c r="AJ4735" t="s">
        <v>10470</v>
      </c>
      <c r="AL4735" t="s">
        <v>339</v>
      </c>
      <c r="AM4735">
        <v>1</v>
      </c>
      <c r="AN4735">
        <v>1</v>
      </c>
      <c r="AO4735">
        <v>10147</v>
      </c>
      <c r="AQ4735">
        <v>124429</v>
      </c>
      <c r="AR4735">
        <v>51070001</v>
      </c>
      <c r="AS4735" t="s">
        <v>1886</v>
      </c>
      <c r="AT4735" t="s">
        <v>45</v>
      </c>
      <c r="AW4735" t="s">
        <v>343</v>
      </c>
      <c r="BY4735" t="s">
        <v>342</v>
      </c>
      <c r="EQ4735">
        <v>251956</v>
      </c>
      <c r="ER4735" t="s">
        <v>10471</v>
      </c>
      <c r="EV4735">
        <v>17287732</v>
      </c>
      <c r="EW4735">
        <v>928</v>
      </c>
      <c r="EX4735">
        <v>221031</v>
      </c>
      <c r="EY4735" t="s">
        <v>10472</v>
      </c>
      <c r="EZ4735">
        <v>1</v>
      </c>
      <c r="FC4735">
        <v>51070001</v>
      </c>
      <c r="FD4735" t="s">
        <v>45</v>
      </c>
    </row>
    <row r="4736" spans="1:160" x14ac:dyDescent="0.3">
      <c r="A4736" t="str">
        <f>VLOOKUP(B4736,Table2[],3,FALSE)</f>
        <v>Digital</v>
      </c>
      <c r="B4736" t="str">
        <f>IF(OR(ISNUMBER(FIND("QVC",Z4736)),ISNUMBER(FIND("QVC",AL4736))),"QVC",IF(OR(ISNUMBER(FIND("NCO",H4736)),ISNUMBER(FIND("NCO",Y4736))), "NCO", IF(AL4736="consumer","PMD.com",VLOOKUP(LEFT(H4736,2),Tables!$E$1:$F$11,2,FALSE))))</f>
        <v>PMD.com</v>
      </c>
      <c r="C4736">
        <f t="shared" si="222"/>
        <v>52210001</v>
      </c>
      <c r="D4736">
        <f t="shared" si="223"/>
        <v>1</v>
      </c>
      <c r="E4736" t="str">
        <f t="shared" ca="1" si="221"/>
        <v>shifted orders shipped</v>
      </c>
      <c r="F4736" t="s">
        <v>3539</v>
      </c>
      <c r="G4736" t="s">
        <v>335</v>
      </c>
      <c r="H4736" t="s">
        <v>10466</v>
      </c>
      <c r="I4736" s="6">
        <v>44012.645405092589</v>
      </c>
      <c r="J4736" t="s">
        <v>16</v>
      </c>
      <c r="K4736" s="6">
        <v>44013.754467592589</v>
      </c>
      <c r="M4736" t="s">
        <v>10467</v>
      </c>
      <c r="N4736" t="s">
        <v>10468</v>
      </c>
      <c r="Q4736" t="s">
        <v>10469</v>
      </c>
      <c r="R4736" t="s">
        <v>368</v>
      </c>
      <c r="S4736">
        <v>30223</v>
      </c>
      <c r="T4736" t="s">
        <v>338</v>
      </c>
      <c r="U4736" t="s">
        <v>530</v>
      </c>
      <c r="W4736" t="s">
        <v>10470</v>
      </c>
      <c r="Z4736" t="s">
        <v>10467</v>
      </c>
      <c r="AA4736" t="s">
        <v>10468</v>
      </c>
      <c r="AD4736" t="s">
        <v>10469</v>
      </c>
      <c r="AE4736" t="s">
        <v>368</v>
      </c>
      <c r="AF4736">
        <v>30223</v>
      </c>
      <c r="AG4736" t="s">
        <v>338</v>
      </c>
      <c r="AH4736" t="s">
        <v>530</v>
      </c>
      <c r="AJ4736" t="s">
        <v>10470</v>
      </c>
      <c r="AL4736" t="s">
        <v>339</v>
      </c>
      <c r="AM4736">
        <v>1</v>
      </c>
      <c r="AN4736">
        <v>1</v>
      </c>
      <c r="AO4736">
        <v>5218</v>
      </c>
      <c r="AQ4736">
        <v>124433</v>
      </c>
      <c r="AR4736">
        <v>52210001</v>
      </c>
      <c r="AS4736" t="s">
        <v>1884</v>
      </c>
      <c r="AT4736" t="s">
        <v>1333</v>
      </c>
      <c r="AW4736" t="s">
        <v>340</v>
      </c>
      <c r="AX4736" t="s">
        <v>340</v>
      </c>
      <c r="AY4736" t="s">
        <v>341</v>
      </c>
      <c r="AZ4736">
        <v>0</v>
      </c>
      <c r="EQ4736">
        <v>250481</v>
      </c>
      <c r="ER4736" t="s">
        <v>10471</v>
      </c>
      <c r="EV4736">
        <v>17287732</v>
      </c>
      <c r="EW4736">
        <v>928</v>
      </c>
      <c r="EX4736">
        <v>221031</v>
      </c>
      <c r="EY4736" t="s">
        <v>10472</v>
      </c>
      <c r="EZ4736">
        <v>1</v>
      </c>
      <c r="FC4736">
        <v>52210001</v>
      </c>
      <c r="FD4736" t="s">
        <v>1333</v>
      </c>
    </row>
    <row r="4737" spans="1:160" x14ac:dyDescent="0.3">
      <c r="A4737" t="str">
        <f>VLOOKUP(B4737,Table2[],3,FALSE)</f>
        <v>Digital</v>
      </c>
      <c r="B4737" t="str">
        <f>IF(OR(ISNUMBER(FIND("QVC",Z4737)),ISNUMBER(FIND("QVC",AL4737))),"QVC",IF(OR(ISNUMBER(FIND("NCO",H4737)),ISNUMBER(FIND("NCO",Y4737))), "NCO", IF(AL4737="consumer","PMD.com",VLOOKUP(LEFT(H4737,2),Tables!$E$1:$F$11,2,FALSE))))</f>
        <v>PMD.com</v>
      </c>
      <c r="C4737">
        <f t="shared" si="222"/>
        <v>53200001</v>
      </c>
      <c r="D4737">
        <f t="shared" si="223"/>
        <v>1</v>
      </c>
      <c r="E4737" t="str">
        <f t="shared" ca="1" si="221"/>
        <v>shifted orders shipped</v>
      </c>
      <c r="F4737" t="s">
        <v>3539</v>
      </c>
      <c r="G4737" t="s">
        <v>335</v>
      </c>
      <c r="H4737" t="s">
        <v>10466</v>
      </c>
      <c r="I4737" s="6">
        <v>44012.645405092589</v>
      </c>
      <c r="J4737" t="s">
        <v>16</v>
      </c>
      <c r="K4737" s="6">
        <v>44013.754467592589</v>
      </c>
      <c r="M4737" t="s">
        <v>10467</v>
      </c>
      <c r="N4737" t="s">
        <v>10468</v>
      </c>
      <c r="Q4737" t="s">
        <v>10469</v>
      </c>
      <c r="R4737" t="s">
        <v>368</v>
      </c>
      <c r="S4737">
        <v>30223</v>
      </c>
      <c r="T4737" t="s">
        <v>338</v>
      </c>
      <c r="U4737" t="s">
        <v>530</v>
      </c>
      <c r="W4737" t="s">
        <v>10470</v>
      </c>
      <c r="Z4737" t="s">
        <v>10467</v>
      </c>
      <c r="AA4737" t="s">
        <v>10468</v>
      </c>
      <c r="AD4737" t="s">
        <v>10469</v>
      </c>
      <c r="AE4737" t="s">
        <v>368</v>
      </c>
      <c r="AF4737">
        <v>30223</v>
      </c>
      <c r="AG4737" t="s">
        <v>338</v>
      </c>
      <c r="AH4737" t="s">
        <v>530</v>
      </c>
      <c r="AJ4737" t="s">
        <v>10470</v>
      </c>
      <c r="AL4737" t="s">
        <v>339</v>
      </c>
      <c r="AM4737">
        <v>1</v>
      </c>
      <c r="AN4737">
        <v>1</v>
      </c>
      <c r="AO4737">
        <v>15189</v>
      </c>
      <c r="AQ4737">
        <v>123906</v>
      </c>
      <c r="AR4737">
        <v>53200001</v>
      </c>
      <c r="AS4737" t="s">
        <v>973</v>
      </c>
      <c r="AT4737" t="s">
        <v>50</v>
      </c>
      <c r="AW4737" t="s">
        <v>340</v>
      </c>
      <c r="AX4737" t="s">
        <v>340</v>
      </c>
      <c r="AY4737" t="s">
        <v>357</v>
      </c>
      <c r="AZ4737" t="s">
        <v>363</v>
      </c>
      <c r="BY4737" t="s">
        <v>342</v>
      </c>
      <c r="EQ4737">
        <v>252156</v>
      </c>
      <c r="ER4737" t="s">
        <v>10471</v>
      </c>
      <c r="EV4737">
        <v>17287732</v>
      </c>
      <c r="EW4737">
        <v>928</v>
      </c>
      <c r="EX4737">
        <v>221031</v>
      </c>
      <c r="EY4737" t="s">
        <v>10472</v>
      </c>
      <c r="EZ4737">
        <v>1</v>
      </c>
      <c r="FC4737">
        <v>53200001</v>
      </c>
      <c r="FD4737" t="s">
        <v>50</v>
      </c>
    </row>
    <row r="4738" spans="1:160" x14ac:dyDescent="0.3">
      <c r="A4738" t="str">
        <f>VLOOKUP(B4738,Table2[],3,FALSE)</f>
        <v>Digital</v>
      </c>
      <c r="B4738" t="str">
        <f>IF(OR(ISNUMBER(FIND("QVC",Z4738)),ISNUMBER(FIND("QVC",AL4738))),"QVC",IF(OR(ISNUMBER(FIND("NCO",H4738)),ISNUMBER(FIND("NCO",Y4738))), "NCO", IF(AL4738="consumer","PMD.com",VLOOKUP(LEFT(H4738,2),Tables!$E$1:$F$11,2,FALSE))))</f>
        <v>PMD.com</v>
      </c>
      <c r="C4738">
        <f t="shared" si="222"/>
        <v>5342</v>
      </c>
      <c r="D4738">
        <f t="shared" si="223"/>
        <v>1</v>
      </c>
      <c r="E4738" t="str">
        <f t="shared" ca="1" si="221"/>
        <v>shifted orders shipped</v>
      </c>
      <c r="F4738" t="s">
        <v>3539</v>
      </c>
      <c r="G4738" t="s">
        <v>335</v>
      </c>
      <c r="H4738" t="s">
        <v>10466</v>
      </c>
      <c r="I4738" s="6">
        <v>44012.645405092589</v>
      </c>
      <c r="J4738" t="s">
        <v>16</v>
      </c>
      <c r="K4738" s="6">
        <v>44013.754467592589</v>
      </c>
      <c r="M4738" t="s">
        <v>10467</v>
      </c>
      <c r="N4738" t="s">
        <v>10468</v>
      </c>
      <c r="Q4738" t="s">
        <v>10469</v>
      </c>
      <c r="R4738" t="s">
        <v>368</v>
      </c>
      <c r="S4738">
        <v>30223</v>
      </c>
      <c r="T4738" t="s">
        <v>338</v>
      </c>
      <c r="U4738" t="s">
        <v>530</v>
      </c>
      <c r="W4738" t="s">
        <v>10470</v>
      </c>
      <c r="Z4738" t="s">
        <v>10467</v>
      </c>
      <c r="AA4738" t="s">
        <v>10468</v>
      </c>
      <c r="AD4738" t="s">
        <v>10469</v>
      </c>
      <c r="AE4738" t="s">
        <v>368</v>
      </c>
      <c r="AF4738">
        <v>30223</v>
      </c>
      <c r="AG4738" t="s">
        <v>338</v>
      </c>
      <c r="AH4738" t="s">
        <v>530</v>
      </c>
      <c r="AJ4738" t="s">
        <v>10470</v>
      </c>
      <c r="AL4738" t="s">
        <v>339</v>
      </c>
      <c r="AM4738">
        <v>1</v>
      </c>
      <c r="AN4738">
        <v>1</v>
      </c>
      <c r="AO4738">
        <v>13280</v>
      </c>
      <c r="AQ4738">
        <v>123849</v>
      </c>
      <c r="AR4738">
        <v>5342</v>
      </c>
      <c r="AS4738" t="s">
        <v>1867</v>
      </c>
      <c r="AT4738" t="s">
        <v>149</v>
      </c>
      <c r="AW4738" t="s">
        <v>340</v>
      </c>
      <c r="AX4738" t="s">
        <v>340</v>
      </c>
      <c r="AY4738" t="s">
        <v>345</v>
      </c>
      <c r="AZ4738" t="s">
        <v>346</v>
      </c>
      <c r="BY4738" t="s">
        <v>342</v>
      </c>
      <c r="EQ4738">
        <v>244853</v>
      </c>
      <c r="ER4738" t="s">
        <v>10471</v>
      </c>
      <c r="EV4738">
        <v>17287732</v>
      </c>
      <c r="EW4738">
        <v>928</v>
      </c>
      <c r="EX4738">
        <v>221031</v>
      </c>
      <c r="EY4738" t="s">
        <v>10472</v>
      </c>
      <c r="EZ4738">
        <v>1</v>
      </c>
      <c r="FC4738">
        <v>90425</v>
      </c>
      <c r="FD4738" t="s">
        <v>388</v>
      </c>
    </row>
    <row r="4739" spans="1:160" x14ac:dyDescent="0.3">
      <c r="A4739" t="str">
        <f>VLOOKUP(B4739,Table2[],3,FALSE)</f>
        <v>Digital</v>
      </c>
      <c r="B4739" t="str">
        <f>IF(OR(ISNUMBER(FIND("QVC",Z4739)),ISNUMBER(FIND("QVC",AL4739))),"QVC",IF(OR(ISNUMBER(FIND("NCO",H4739)),ISNUMBER(FIND("NCO",Y4739))), "NCO", IF(AL4739="consumer","PMD.com",VLOOKUP(LEFT(H4739,2),Tables!$E$1:$F$11,2,FALSE))))</f>
        <v>PMD.com</v>
      </c>
      <c r="C4739">
        <f t="shared" si="222"/>
        <v>5341030</v>
      </c>
      <c r="D4739">
        <f t="shared" si="223"/>
        <v>1</v>
      </c>
      <c r="E4739" t="str">
        <f t="shared" ref="E4739:E4802" ca="1" si="224">IF(MONTH(TODAY())-MONTH(I4739)&gt;0,"shifted orders shipped","MTD orders shipped")</f>
        <v>shifted orders shipped</v>
      </c>
      <c r="F4739" t="s">
        <v>3539</v>
      </c>
      <c r="G4739" t="s">
        <v>335</v>
      </c>
      <c r="H4739" t="s">
        <v>10466</v>
      </c>
      <c r="I4739" s="6">
        <v>44012.645405092589</v>
      </c>
      <c r="J4739" t="s">
        <v>16</v>
      </c>
      <c r="K4739" s="6">
        <v>44013.754467592589</v>
      </c>
      <c r="M4739" t="s">
        <v>10467</v>
      </c>
      <c r="N4739" t="s">
        <v>10468</v>
      </c>
      <c r="Q4739" t="s">
        <v>10469</v>
      </c>
      <c r="R4739" t="s">
        <v>368</v>
      </c>
      <c r="S4739">
        <v>30223</v>
      </c>
      <c r="T4739" t="s">
        <v>338</v>
      </c>
      <c r="U4739" t="s">
        <v>530</v>
      </c>
      <c r="W4739" t="s">
        <v>10470</v>
      </c>
      <c r="Z4739" t="s">
        <v>10467</v>
      </c>
      <c r="AA4739" t="s">
        <v>10468</v>
      </c>
      <c r="AD4739" t="s">
        <v>10469</v>
      </c>
      <c r="AE4739" t="s">
        <v>368</v>
      </c>
      <c r="AF4739">
        <v>30223</v>
      </c>
      <c r="AG4739" t="s">
        <v>338</v>
      </c>
      <c r="AH4739" t="s">
        <v>530</v>
      </c>
      <c r="AJ4739" t="s">
        <v>10470</v>
      </c>
      <c r="AL4739" t="s">
        <v>339</v>
      </c>
      <c r="AM4739">
        <v>1</v>
      </c>
      <c r="AN4739">
        <v>1</v>
      </c>
      <c r="AO4739">
        <v>12859</v>
      </c>
      <c r="AQ4739">
        <v>124642</v>
      </c>
      <c r="AR4739">
        <v>5341030</v>
      </c>
      <c r="AS4739" t="s">
        <v>925</v>
      </c>
      <c r="AT4739" t="s">
        <v>926</v>
      </c>
      <c r="AW4739" t="s">
        <v>366</v>
      </c>
      <c r="AX4739" t="s">
        <v>366</v>
      </c>
      <c r="AY4739" t="s">
        <v>345</v>
      </c>
      <c r="AZ4739" t="s">
        <v>346</v>
      </c>
      <c r="BY4739" t="s">
        <v>342</v>
      </c>
      <c r="EQ4739">
        <v>243275</v>
      </c>
      <c r="ER4739" t="s">
        <v>10471</v>
      </c>
      <c r="EV4739">
        <v>17287732</v>
      </c>
      <c r="EW4739">
        <v>928</v>
      </c>
      <c r="EX4739">
        <v>221031</v>
      </c>
      <c r="EY4739" t="s">
        <v>10472</v>
      </c>
      <c r="EZ4739">
        <v>1</v>
      </c>
      <c r="FC4739">
        <v>95379</v>
      </c>
      <c r="FD4739" t="s">
        <v>985</v>
      </c>
    </row>
    <row r="4740" spans="1:160" x14ac:dyDescent="0.3">
      <c r="A4740" t="str">
        <f>VLOOKUP(B4740,Table2[],3,FALSE)</f>
        <v>Digital</v>
      </c>
      <c r="B4740" t="str">
        <f>IF(OR(ISNUMBER(FIND("QVC",Z4740)),ISNUMBER(FIND("QVC",AL4740))),"QVC",IF(OR(ISNUMBER(FIND("NCO",H4740)),ISNUMBER(FIND("NCO",Y4740))), "NCO", IF(AL4740="consumer","PMD.com",VLOOKUP(LEFT(H4740,2),Tables!$E$1:$F$11,2,FALSE))))</f>
        <v>PMD.com</v>
      </c>
      <c r="C4740">
        <f t="shared" si="222"/>
        <v>55340001</v>
      </c>
      <c r="D4740">
        <f t="shared" si="223"/>
        <v>1</v>
      </c>
      <c r="E4740" t="str">
        <f t="shared" ca="1" si="224"/>
        <v>shifted orders shipped</v>
      </c>
      <c r="F4740" t="s">
        <v>3539</v>
      </c>
      <c r="G4740" t="s">
        <v>335</v>
      </c>
      <c r="H4740" t="s">
        <v>10466</v>
      </c>
      <c r="I4740" s="6">
        <v>44012.645405092589</v>
      </c>
      <c r="J4740" t="s">
        <v>16</v>
      </c>
      <c r="K4740" s="6">
        <v>44013.754467592589</v>
      </c>
      <c r="M4740" t="s">
        <v>10467</v>
      </c>
      <c r="N4740" t="s">
        <v>10468</v>
      </c>
      <c r="Q4740" t="s">
        <v>10469</v>
      </c>
      <c r="R4740" t="s">
        <v>368</v>
      </c>
      <c r="S4740">
        <v>30223</v>
      </c>
      <c r="T4740" t="s">
        <v>338</v>
      </c>
      <c r="U4740" t="s">
        <v>530</v>
      </c>
      <c r="W4740" t="s">
        <v>10470</v>
      </c>
      <c r="Z4740" t="s">
        <v>10467</v>
      </c>
      <c r="AA4740" t="s">
        <v>10468</v>
      </c>
      <c r="AD4740" t="s">
        <v>10469</v>
      </c>
      <c r="AE4740" t="s">
        <v>368</v>
      </c>
      <c r="AF4740">
        <v>30223</v>
      </c>
      <c r="AG4740" t="s">
        <v>338</v>
      </c>
      <c r="AH4740" t="s">
        <v>530</v>
      </c>
      <c r="AJ4740" t="s">
        <v>10470</v>
      </c>
      <c r="AL4740" t="s">
        <v>339</v>
      </c>
      <c r="AM4740">
        <v>1</v>
      </c>
      <c r="AN4740">
        <v>1</v>
      </c>
      <c r="AO4740">
        <v>8241</v>
      </c>
      <c r="AQ4740">
        <v>124480</v>
      </c>
      <c r="AR4740">
        <v>55340001</v>
      </c>
      <c r="AS4740" t="s">
        <v>1955</v>
      </c>
      <c r="AT4740" t="s">
        <v>71</v>
      </c>
      <c r="AW4740" t="s">
        <v>343</v>
      </c>
      <c r="BY4740" t="s">
        <v>342</v>
      </c>
      <c r="EQ4740">
        <v>249139</v>
      </c>
      <c r="ER4740" t="s">
        <v>10471</v>
      </c>
      <c r="EV4740">
        <v>17287732</v>
      </c>
      <c r="EW4740">
        <v>928</v>
      </c>
      <c r="EX4740">
        <v>221031</v>
      </c>
      <c r="EY4740" t="s">
        <v>10472</v>
      </c>
      <c r="EZ4740">
        <v>1</v>
      </c>
      <c r="FC4740">
        <v>55340001</v>
      </c>
      <c r="FD4740" t="s">
        <v>71</v>
      </c>
    </row>
    <row r="4741" spans="1:160" x14ac:dyDescent="0.3">
      <c r="A4741" t="str">
        <f>VLOOKUP(B4741,Table2[],3,FALSE)</f>
        <v>Digital</v>
      </c>
      <c r="B4741" t="str">
        <f>IF(OR(ISNUMBER(FIND("QVC",Z4741)),ISNUMBER(FIND("QVC",AL4741))),"QVC",IF(OR(ISNUMBER(FIND("NCO",H4741)),ISNUMBER(FIND("NCO",Y4741))), "NCO", IF(AL4741="consumer","PMD.com",VLOOKUP(LEFT(H4741,2),Tables!$E$1:$F$11,2,FALSE))))</f>
        <v>PMD.com</v>
      </c>
      <c r="C4741">
        <f t="shared" si="222"/>
        <v>51090030</v>
      </c>
      <c r="D4741">
        <f t="shared" si="223"/>
        <v>1</v>
      </c>
      <c r="E4741" t="str">
        <f t="shared" ca="1" si="224"/>
        <v>shifted orders shipped</v>
      </c>
      <c r="F4741" t="s">
        <v>3539</v>
      </c>
      <c r="G4741" t="s">
        <v>335</v>
      </c>
      <c r="H4741" t="s">
        <v>10466</v>
      </c>
      <c r="I4741" s="6">
        <v>44012.645405092589</v>
      </c>
      <c r="J4741" t="s">
        <v>16</v>
      </c>
      <c r="K4741" s="6">
        <v>44013.754467592589</v>
      </c>
      <c r="M4741" t="s">
        <v>10467</v>
      </c>
      <c r="N4741" t="s">
        <v>10468</v>
      </c>
      <c r="Q4741" t="s">
        <v>10469</v>
      </c>
      <c r="R4741" t="s">
        <v>368</v>
      </c>
      <c r="S4741">
        <v>30223</v>
      </c>
      <c r="T4741" t="s">
        <v>338</v>
      </c>
      <c r="U4741" t="s">
        <v>530</v>
      </c>
      <c r="W4741" t="s">
        <v>10470</v>
      </c>
      <c r="Z4741" t="s">
        <v>10467</v>
      </c>
      <c r="AA4741" t="s">
        <v>10468</v>
      </c>
      <c r="AD4741" t="s">
        <v>10469</v>
      </c>
      <c r="AE4741" t="s">
        <v>368</v>
      </c>
      <c r="AF4741">
        <v>30223</v>
      </c>
      <c r="AG4741" t="s">
        <v>338</v>
      </c>
      <c r="AH4741" t="s">
        <v>530</v>
      </c>
      <c r="AJ4741" t="s">
        <v>10470</v>
      </c>
      <c r="AL4741" t="s">
        <v>339</v>
      </c>
      <c r="AM4741">
        <v>1</v>
      </c>
      <c r="AN4741">
        <v>1</v>
      </c>
      <c r="AO4741">
        <v>6688</v>
      </c>
      <c r="AQ4741">
        <v>125960</v>
      </c>
      <c r="AR4741">
        <v>51090030</v>
      </c>
      <c r="AS4741" t="s">
        <v>3043</v>
      </c>
      <c r="AT4741" t="s">
        <v>628</v>
      </c>
      <c r="AW4741" t="s">
        <v>343</v>
      </c>
      <c r="BY4741" t="s">
        <v>342</v>
      </c>
      <c r="BZ4741" t="b">
        <v>0</v>
      </c>
      <c r="EQ4741">
        <v>243047</v>
      </c>
      <c r="ER4741" t="s">
        <v>10471</v>
      </c>
      <c r="EV4741">
        <v>17287732</v>
      </c>
      <c r="EW4741">
        <v>928</v>
      </c>
      <c r="EX4741">
        <v>221031</v>
      </c>
      <c r="EY4741" t="s">
        <v>10472</v>
      </c>
      <c r="EZ4741">
        <v>1</v>
      </c>
      <c r="FC4741">
        <v>95379</v>
      </c>
      <c r="FD4741" t="s">
        <v>985</v>
      </c>
    </row>
    <row r="4742" spans="1:160" x14ac:dyDescent="0.3">
      <c r="A4742" t="str">
        <f>VLOOKUP(B4742,Table2[],3,FALSE)</f>
        <v>Digital</v>
      </c>
      <c r="B4742" t="str">
        <f>IF(OR(ISNUMBER(FIND("QVC",Z4742)),ISNUMBER(FIND("QVC",AL4742))),"QVC",IF(OR(ISNUMBER(FIND("NCO",H4742)),ISNUMBER(FIND("NCO",Y4742))), "NCO", IF(AL4742="consumer","PMD.com",VLOOKUP(LEFT(H4742,2),Tables!$E$1:$F$11,2,FALSE))))</f>
        <v>PMD.com</v>
      </c>
      <c r="C4742">
        <f t="shared" si="222"/>
        <v>5342</v>
      </c>
      <c r="D4742">
        <f t="shared" si="223"/>
        <v>1</v>
      </c>
      <c r="E4742" t="str">
        <f t="shared" ca="1" si="224"/>
        <v>shifted orders shipped</v>
      </c>
      <c r="F4742" t="s">
        <v>3539</v>
      </c>
      <c r="G4742" t="s">
        <v>335</v>
      </c>
      <c r="H4742" t="s">
        <v>10473</v>
      </c>
      <c r="I4742" s="6">
        <v>44007.929675925923</v>
      </c>
      <c r="J4742" t="s">
        <v>16</v>
      </c>
      <c r="K4742" s="6">
        <v>44013.754849537036</v>
      </c>
      <c r="M4742" t="s">
        <v>10474</v>
      </c>
      <c r="N4742" t="s">
        <v>10475</v>
      </c>
      <c r="Q4742" t="s">
        <v>1969</v>
      </c>
      <c r="R4742" t="s">
        <v>377</v>
      </c>
      <c r="S4742">
        <v>21146</v>
      </c>
      <c r="T4742" t="s">
        <v>338</v>
      </c>
      <c r="U4742" t="s">
        <v>530</v>
      </c>
      <c r="W4742" t="s">
        <v>10476</v>
      </c>
      <c r="Z4742" t="s">
        <v>10474</v>
      </c>
      <c r="AA4742" t="s">
        <v>10475</v>
      </c>
      <c r="AD4742" t="s">
        <v>1969</v>
      </c>
      <c r="AE4742" t="s">
        <v>377</v>
      </c>
      <c r="AF4742">
        <v>21146</v>
      </c>
      <c r="AG4742" t="s">
        <v>338</v>
      </c>
      <c r="AH4742" t="s">
        <v>530</v>
      </c>
      <c r="AJ4742" t="s">
        <v>10476</v>
      </c>
      <c r="AL4742" t="s">
        <v>339</v>
      </c>
      <c r="AM4742">
        <v>1</v>
      </c>
      <c r="AN4742">
        <v>1</v>
      </c>
      <c r="AO4742">
        <v>13280</v>
      </c>
      <c r="AQ4742">
        <v>123849</v>
      </c>
      <c r="AR4742">
        <v>5342</v>
      </c>
      <c r="AS4742" t="s">
        <v>1867</v>
      </c>
      <c r="AT4742" t="s">
        <v>149</v>
      </c>
      <c r="AW4742" t="s">
        <v>340</v>
      </c>
      <c r="AX4742" t="s">
        <v>340</v>
      </c>
      <c r="AY4742" t="s">
        <v>345</v>
      </c>
      <c r="AZ4742" t="s">
        <v>346</v>
      </c>
      <c r="BY4742" t="s">
        <v>342</v>
      </c>
      <c r="EQ4742">
        <v>244853</v>
      </c>
      <c r="ER4742" t="s">
        <v>10477</v>
      </c>
      <c r="EV4742">
        <v>17287199</v>
      </c>
      <c r="EW4742">
        <v>928</v>
      </c>
      <c r="EX4742">
        <v>217894</v>
      </c>
      <c r="EY4742" t="s">
        <v>10478</v>
      </c>
      <c r="EZ4742">
        <v>1</v>
      </c>
      <c r="FC4742">
        <v>5342</v>
      </c>
      <c r="FD4742" t="s">
        <v>149</v>
      </c>
    </row>
    <row r="4743" spans="1:160" x14ac:dyDescent="0.3">
      <c r="A4743" t="str">
        <f>VLOOKUP(B4743,Table2[],3,FALSE)</f>
        <v>Digital</v>
      </c>
      <c r="B4743" t="str">
        <f>IF(OR(ISNUMBER(FIND("QVC",Z4743)),ISNUMBER(FIND("QVC",AL4743))),"QVC",IF(OR(ISNUMBER(FIND("NCO",H4743)),ISNUMBER(FIND("NCO",Y4743))), "NCO", IF(AL4743="consumer","PMD.com",VLOOKUP(LEFT(H4743,2),Tables!$E$1:$F$11,2,FALSE))))</f>
        <v>PMD.com</v>
      </c>
      <c r="C4743">
        <f t="shared" si="222"/>
        <v>52430001</v>
      </c>
      <c r="D4743">
        <f t="shared" si="223"/>
        <v>1</v>
      </c>
      <c r="E4743" t="str">
        <f t="shared" ca="1" si="224"/>
        <v>shifted orders shipped</v>
      </c>
      <c r="F4743" t="s">
        <v>3539</v>
      </c>
      <c r="G4743" t="s">
        <v>335</v>
      </c>
      <c r="H4743" t="s">
        <v>10473</v>
      </c>
      <c r="I4743" s="6">
        <v>44007.929675925923</v>
      </c>
      <c r="J4743" t="s">
        <v>16</v>
      </c>
      <c r="K4743" s="6">
        <v>44013.754849537036</v>
      </c>
      <c r="M4743" t="s">
        <v>10474</v>
      </c>
      <c r="N4743" t="s">
        <v>10475</v>
      </c>
      <c r="Q4743" t="s">
        <v>1969</v>
      </c>
      <c r="R4743" t="s">
        <v>377</v>
      </c>
      <c r="S4743">
        <v>21146</v>
      </c>
      <c r="T4743" t="s">
        <v>338</v>
      </c>
      <c r="U4743" t="s">
        <v>530</v>
      </c>
      <c r="W4743" t="s">
        <v>10476</v>
      </c>
      <c r="Z4743" t="s">
        <v>10474</v>
      </c>
      <c r="AA4743" t="s">
        <v>10475</v>
      </c>
      <c r="AD4743" t="s">
        <v>1969</v>
      </c>
      <c r="AE4743" t="s">
        <v>377</v>
      </c>
      <c r="AF4743">
        <v>21146</v>
      </c>
      <c r="AG4743" t="s">
        <v>338</v>
      </c>
      <c r="AH4743" t="s">
        <v>530</v>
      </c>
      <c r="AJ4743" t="s">
        <v>10476</v>
      </c>
      <c r="AL4743" t="s">
        <v>339</v>
      </c>
      <c r="AM4743">
        <v>1</v>
      </c>
      <c r="AN4743">
        <v>1</v>
      </c>
      <c r="AO4743">
        <v>12063</v>
      </c>
      <c r="AQ4743">
        <v>127155</v>
      </c>
      <c r="AR4743">
        <v>52430001</v>
      </c>
      <c r="AS4743" t="s">
        <v>927</v>
      </c>
      <c r="AT4743" t="s">
        <v>75</v>
      </c>
      <c r="AW4743" t="s">
        <v>340</v>
      </c>
      <c r="AX4743" t="s">
        <v>340</v>
      </c>
      <c r="AY4743" t="s">
        <v>357</v>
      </c>
      <c r="AZ4743" t="s">
        <v>363</v>
      </c>
      <c r="BY4743" t="s">
        <v>342</v>
      </c>
      <c r="EQ4743">
        <v>249990</v>
      </c>
      <c r="ER4743" t="s">
        <v>10477</v>
      </c>
      <c r="EV4743">
        <v>17287199</v>
      </c>
      <c r="EW4743">
        <v>928</v>
      </c>
      <c r="EX4743">
        <v>217894</v>
      </c>
      <c r="EY4743" t="s">
        <v>10478</v>
      </c>
      <c r="EZ4743">
        <v>1</v>
      </c>
      <c r="FC4743">
        <v>52430001</v>
      </c>
      <c r="FD4743" t="s">
        <v>75</v>
      </c>
    </row>
    <row r="4744" spans="1:160" x14ac:dyDescent="0.3">
      <c r="A4744" t="str">
        <f>VLOOKUP(B4744,Table2[],3,FALSE)</f>
        <v>Digital</v>
      </c>
      <c r="B4744" t="str">
        <f>IF(OR(ISNUMBER(FIND("QVC",Z4744)),ISNUMBER(FIND("QVC",AL4744))),"QVC",IF(OR(ISNUMBER(FIND("NCO",H4744)),ISNUMBER(FIND("NCO",Y4744))), "NCO", IF(AL4744="consumer","PMD.com",VLOOKUP(LEFT(H4744,2),Tables!$E$1:$F$11,2,FALSE))))</f>
        <v>PMD.com</v>
      </c>
      <c r="C4744">
        <f t="shared" si="222"/>
        <v>52460001</v>
      </c>
      <c r="D4744">
        <f t="shared" si="223"/>
        <v>1</v>
      </c>
      <c r="E4744" t="str">
        <f t="shared" ca="1" si="224"/>
        <v>shifted orders shipped</v>
      </c>
      <c r="F4744" t="s">
        <v>3539</v>
      </c>
      <c r="G4744" t="s">
        <v>335</v>
      </c>
      <c r="H4744" t="s">
        <v>10473</v>
      </c>
      <c r="I4744" s="6">
        <v>44007.929675925923</v>
      </c>
      <c r="J4744" t="s">
        <v>16</v>
      </c>
      <c r="K4744" s="6">
        <v>44013.754849537036</v>
      </c>
      <c r="M4744" t="s">
        <v>10474</v>
      </c>
      <c r="N4744" t="s">
        <v>10475</v>
      </c>
      <c r="Q4744" t="s">
        <v>1969</v>
      </c>
      <c r="R4744" t="s">
        <v>377</v>
      </c>
      <c r="S4744">
        <v>21146</v>
      </c>
      <c r="T4744" t="s">
        <v>338</v>
      </c>
      <c r="U4744" t="s">
        <v>530</v>
      </c>
      <c r="W4744" t="s">
        <v>10476</v>
      </c>
      <c r="Z4744" t="s">
        <v>10474</v>
      </c>
      <c r="AA4744" t="s">
        <v>10475</v>
      </c>
      <c r="AD4744" t="s">
        <v>1969</v>
      </c>
      <c r="AE4744" t="s">
        <v>377</v>
      </c>
      <c r="AF4744">
        <v>21146</v>
      </c>
      <c r="AG4744" t="s">
        <v>338</v>
      </c>
      <c r="AH4744" t="s">
        <v>530</v>
      </c>
      <c r="AJ4744" t="s">
        <v>10476</v>
      </c>
      <c r="AL4744" t="s">
        <v>339</v>
      </c>
      <c r="AM4744">
        <v>1</v>
      </c>
      <c r="AN4744">
        <v>1</v>
      </c>
      <c r="AO4744">
        <v>14007</v>
      </c>
      <c r="AQ4744">
        <v>127157</v>
      </c>
      <c r="AR4744">
        <v>52460001</v>
      </c>
      <c r="AS4744" t="s">
        <v>972</v>
      </c>
      <c r="AT4744" t="s">
        <v>76</v>
      </c>
      <c r="AW4744" t="s">
        <v>340</v>
      </c>
      <c r="AX4744" t="s">
        <v>340</v>
      </c>
      <c r="AY4744" t="s">
        <v>341</v>
      </c>
      <c r="AZ4744">
        <v>0</v>
      </c>
      <c r="BY4744" t="s">
        <v>342</v>
      </c>
      <c r="EQ4744">
        <v>252044</v>
      </c>
      <c r="ER4744" t="s">
        <v>10477</v>
      </c>
      <c r="EV4744">
        <v>17287199</v>
      </c>
      <c r="EW4744">
        <v>928</v>
      </c>
      <c r="EX4744">
        <v>217894</v>
      </c>
      <c r="EY4744" t="s">
        <v>10478</v>
      </c>
      <c r="EZ4744">
        <v>1</v>
      </c>
      <c r="FC4744">
        <v>52460001</v>
      </c>
      <c r="FD4744" t="s">
        <v>76</v>
      </c>
    </row>
    <row r="4745" spans="1:160" x14ac:dyDescent="0.3">
      <c r="A4745" t="str">
        <f>VLOOKUP(B4745,Table2[],3,FALSE)</f>
        <v>Digital</v>
      </c>
      <c r="B4745" t="str">
        <f>IF(OR(ISNUMBER(FIND("QVC",Z4745)),ISNUMBER(FIND("QVC",AL4745))),"QVC",IF(OR(ISNUMBER(FIND("NCO",H4745)),ISNUMBER(FIND("NCO",Y4745))), "NCO", IF(AL4745="consumer","PMD.com",VLOOKUP(LEFT(H4745,2),Tables!$E$1:$F$11,2,FALSE))))</f>
        <v>PMD.com</v>
      </c>
      <c r="C4745">
        <f t="shared" si="222"/>
        <v>5341</v>
      </c>
      <c r="D4745">
        <f t="shared" si="223"/>
        <v>1</v>
      </c>
      <c r="E4745" t="str">
        <f t="shared" ca="1" si="224"/>
        <v>shifted orders shipped</v>
      </c>
      <c r="F4745" t="s">
        <v>3539</v>
      </c>
      <c r="G4745" t="s">
        <v>335</v>
      </c>
      <c r="H4745" t="s">
        <v>10473</v>
      </c>
      <c r="I4745" s="6">
        <v>44007.929675925923</v>
      </c>
      <c r="J4745" t="s">
        <v>16</v>
      </c>
      <c r="K4745" s="6">
        <v>44013.754849537036</v>
      </c>
      <c r="M4745" t="s">
        <v>10474</v>
      </c>
      <c r="N4745" t="s">
        <v>10475</v>
      </c>
      <c r="Q4745" t="s">
        <v>1969</v>
      </c>
      <c r="R4745" t="s">
        <v>377</v>
      </c>
      <c r="S4745">
        <v>21146</v>
      </c>
      <c r="T4745" t="s">
        <v>338</v>
      </c>
      <c r="U4745" t="s">
        <v>530</v>
      </c>
      <c r="W4745" t="s">
        <v>10476</v>
      </c>
      <c r="Z4745" t="s">
        <v>10474</v>
      </c>
      <c r="AA4745" t="s">
        <v>10475</v>
      </c>
      <c r="AD4745" t="s">
        <v>1969</v>
      </c>
      <c r="AE4745" t="s">
        <v>377</v>
      </c>
      <c r="AF4745">
        <v>21146</v>
      </c>
      <c r="AG4745" t="s">
        <v>338</v>
      </c>
      <c r="AH4745" t="s">
        <v>530</v>
      </c>
      <c r="AJ4745" t="s">
        <v>10476</v>
      </c>
      <c r="AL4745" t="s">
        <v>339</v>
      </c>
      <c r="AM4745">
        <v>1</v>
      </c>
      <c r="AN4745">
        <v>1</v>
      </c>
      <c r="AO4745">
        <v>15156</v>
      </c>
      <c r="AQ4745">
        <v>124187</v>
      </c>
      <c r="AR4745">
        <v>5341</v>
      </c>
      <c r="AS4745" t="s">
        <v>1851</v>
      </c>
      <c r="AT4745" t="s">
        <v>82</v>
      </c>
      <c r="AW4745" t="s">
        <v>340</v>
      </c>
      <c r="AX4745" t="s">
        <v>340</v>
      </c>
      <c r="AY4745" t="s">
        <v>345</v>
      </c>
      <c r="AZ4745" t="s">
        <v>346</v>
      </c>
      <c r="BY4745" t="s">
        <v>342</v>
      </c>
      <c r="EQ4745">
        <v>243643</v>
      </c>
      <c r="ER4745" t="s">
        <v>10477</v>
      </c>
      <c r="EV4745">
        <v>17287199</v>
      </c>
      <c r="EW4745">
        <v>928</v>
      </c>
      <c r="EX4745">
        <v>217894</v>
      </c>
      <c r="EY4745" t="s">
        <v>10478</v>
      </c>
      <c r="EZ4745">
        <v>1</v>
      </c>
      <c r="FC4745">
        <v>5341</v>
      </c>
      <c r="FD4745" t="s">
        <v>82</v>
      </c>
    </row>
    <row r="4746" spans="1:160" x14ac:dyDescent="0.3">
      <c r="A4746" t="str">
        <f>VLOOKUP(B4746,Table2[],3,FALSE)</f>
        <v>Digital</v>
      </c>
      <c r="B4746" t="str">
        <f>IF(OR(ISNUMBER(FIND("QVC",Z4746)),ISNUMBER(FIND("QVC",AL4746))),"QVC",IF(OR(ISNUMBER(FIND("NCO",H4746)),ISNUMBER(FIND("NCO",Y4746))), "NCO", IF(AL4746="consumer","PMD.com",VLOOKUP(LEFT(H4746,2),Tables!$E$1:$F$11,2,FALSE))))</f>
        <v>PMD.com</v>
      </c>
      <c r="C4746">
        <f t="shared" si="222"/>
        <v>5341</v>
      </c>
      <c r="D4746">
        <f t="shared" si="223"/>
        <v>1</v>
      </c>
      <c r="E4746" t="str">
        <f t="shared" ca="1" si="224"/>
        <v>shifted orders shipped</v>
      </c>
      <c r="F4746" t="s">
        <v>3539</v>
      </c>
      <c r="G4746" t="s">
        <v>335</v>
      </c>
      <c r="H4746" t="s">
        <v>10479</v>
      </c>
      <c r="I4746" s="6">
        <v>44012.657002314816</v>
      </c>
      <c r="J4746" t="s">
        <v>16</v>
      </c>
      <c r="K4746" s="6">
        <v>44013.754861111112</v>
      </c>
      <c r="M4746" t="s">
        <v>10480</v>
      </c>
      <c r="N4746" t="s">
        <v>10481</v>
      </c>
      <c r="Q4746" t="s">
        <v>1236</v>
      </c>
      <c r="R4746" t="s">
        <v>389</v>
      </c>
      <c r="S4746" t="s">
        <v>10482</v>
      </c>
      <c r="T4746" t="s">
        <v>338</v>
      </c>
      <c r="U4746" t="s">
        <v>530</v>
      </c>
      <c r="W4746" t="s">
        <v>10483</v>
      </c>
      <c r="Z4746" t="s">
        <v>10480</v>
      </c>
      <c r="AA4746" t="s">
        <v>10481</v>
      </c>
      <c r="AD4746" t="s">
        <v>1236</v>
      </c>
      <c r="AE4746" t="s">
        <v>389</v>
      </c>
      <c r="AF4746" t="s">
        <v>10482</v>
      </c>
      <c r="AG4746" t="s">
        <v>338</v>
      </c>
      <c r="AH4746" t="s">
        <v>530</v>
      </c>
      <c r="AJ4746" t="s">
        <v>10483</v>
      </c>
      <c r="AL4746" t="s">
        <v>339</v>
      </c>
      <c r="AM4746">
        <v>1</v>
      </c>
      <c r="AN4746">
        <v>1</v>
      </c>
      <c r="AO4746">
        <v>15156</v>
      </c>
      <c r="AQ4746">
        <v>124187</v>
      </c>
      <c r="AR4746">
        <v>5341</v>
      </c>
      <c r="AS4746" t="s">
        <v>1851</v>
      </c>
      <c r="AT4746" t="s">
        <v>82</v>
      </c>
      <c r="AW4746" t="s">
        <v>340</v>
      </c>
      <c r="AX4746" t="s">
        <v>340</v>
      </c>
      <c r="AY4746" t="s">
        <v>345</v>
      </c>
      <c r="AZ4746" t="s">
        <v>346</v>
      </c>
      <c r="BY4746" t="s">
        <v>342</v>
      </c>
      <c r="EQ4746">
        <v>243643</v>
      </c>
      <c r="ER4746" t="s">
        <v>10484</v>
      </c>
      <c r="EV4746">
        <v>17287740</v>
      </c>
      <c r="EW4746">
        <v>928</v>
      </c>
      <c r="EX4746">
        <v>221039</v>
      </c>
      <c r="EY4746" t="s">
        <v>10485</v>
      </c>
      <c r="EZ4746">
        <v>1</v>
      </c>
      <c r="FC4746">
        <v>95071</v>
      </c>
      <c r="FD4746" t="s">
        <v>1477</v>
      </c>
    </row>
    <row r="4747" spans="1:160" x14ac:dyDescent="0.3">
      <c r="A4747" t="str">
        <f>VLOOKUP(B4747,Table2[],3,FALSE)</f>
        <v>Digital</v>
      </c>
      <c r="B4747" t="str">
        <f>IF(OR(ISNUMBER(FIND("QVC",Z4747)),ISNUMBER(FIND("QVC",AL4747))),"QVC",IF(OR(ISNUMBER(FIND("NCO",H4747)),ISNUMBER(FIND("NCO",Y4747))), "NCO", IF(AL4747="consumer","PMD.com",VLOOKUP(LEFT(H4747,2),Tables!$E$1:$F$11,2,FALSE))))</f>
        <v>PMD.com</v>
      </c>
      <c r="C4747">
        <f t="shared" si="222"/>
        <v>53200001</v>
      </c>
      <c r="D4747">
        <f t="shared" si="223"/>
        <v>1</v>
      </c>
      <c r="E4747" t="str">
        <f t="shared" ca="1" si="224"/>
        <v>shifted orders shipped</v>
      </c>
      <c r="F4747" t="s">
        <v>3539</v>
      </c>
      <c r="G4747" t="s">
        <v>335</v>
      </c>
      <c r="H4747" t="s">
        <v>10479</v>
      </c>
      <c r="I4747" s="6">
        <v>44012.657002314816</v>
      </c>
      <c r="J4747" t="s">
        <v>16</v>
      </c>
      <c r="K4747" s="6">
        <v>44013.754861111112</v>
      </c>
      <c r="M4747" t="s">
        <v>10480</v>
      </c>
      <c r="N4747" t="s">
        <v>10481</v>
      </c>
      <c r="Q4747" t="s">
        <v>1236</v>
      </c>
      <c r="R4747" t="s">
        <v>389</v>
      </c>
      <c r="S4747" t="s">
        <v>10482</v>
      </c>
      <c r="T4747" t="s">
        <v>338</v>
      </c>
      <c r="U4747" t="s">
        <v>530</v>
      </c>
      <c r="W4747" t="s">
        <v>10483</v>
      </c>
      <c r="Z4747" t="s">
        <v>10480</v>
      </c>
      <c r="AA4747" t="s">
        <v>10481</v>
      </c>
      <c r="AD4747" t="s">
        <v>1236</v>
      </c>
      <c r="AE4747" t="s">
        <v>389</v>
      </c>
      <c r="AF4747" t="s">
        <v>10482</v>
      </c>
      <c r="AG4747" t="s">
        <v>338</v>
      </c>
      <c r="AH4747" t="s">
        <v>530</v>
      </c>
      <c r="AJ4747" t="s">
        <v>10483</v>
      </c>
      <c r="AL4747" t="s">
        <v>339</v>
      </c>
      <c r="AM4747">
        <v>1</v>
      </c>
      <c r="AN4747">
        <v>1</v>
      </c>
      <c r="AO4747">
        <v>15189</v>
      </c>
      <c r="AQ4747">
        <v>123906</v>
      </c>
      <c r="AR4747">
        <v>53200001</v>
      </c>
      <c r="AS4747" t="s">
        <v>973</v>
      </c>
      <c r="AT4747" t="s">
        <v>50</v>
      </c>
      <c r="AW4747" t="s">
        <v>340</v>
      </c>
      <c r="AX4747" t="s">
        <v>340</v>
      </c>
      <c r="AY4747" t="s">
        <v>357</v>
      </c>
      <c r="AZ4747" t="s">
        <v>363</v>
      </c>
      <c r="BY4747" t="s">
        <v>342</v>
      </c>
      <c r="EQ4747">
        <v>252156</v>
      </c>
      <c r="ER4747" t="s">
        <v>10484</v>
      </c>
      <c r="EV4747">
        <v>17287740</v>
      </c>
      <c r="EW4747">
        <v>928</v>
      </c>
      <c r="EX4747">
        <v>221039</v>
      </c>
      <c r="EY4747" t="s">
        <v>10485</v>
      </c>
      <c r="EZ4747">
        <v>1</v>
      </c>
      <c r="FC4747">
        <v>95071</v>
      </c>
      <c r="FD4747" t="s">
        <v>1477</v>
      </c>
    </row>
    <row r="4748" spans="1:160" x14ac:dyDescent="0.3">
      <c r="A4748" t="str">
        <f>VLOOKUP(B4748,Table2[],3,FALSE)</f>
        <v>Digital</v>
      </c>
      <c r="B4748" t="str">
        <f>IF(OR(ISNUMBER(FIND("QVC",Z4748)),ISNUMBER(FIND("QVC",AL4748))),"QVC",IF(OR(ISNUMBER(FIND("NCO",H4748)),ISNUMBER(FIND("NCO",Y4748))), "NCO", IF(AL4748="consumer","PMD.com",VLOOKUP(LEFT(H4748,2),Tables!$E$1:$F$11,2,FALSE))))</f>
        <v>PMD.com</v>
      </c>
      <c r="C4748">
        <f t="shared" ref="C4748:C4811" si="225">AR4748</f>
        <v>5342</v>
      </c>
      <c r="D4748">
        <f t="shared" ref="D4748:D4811" si="226">AN4748</f>
        <v>1</v>
      </c>
      <c r="E4748" t="str">
        <f t="shared" ca="1" si="224"/>
        <v>shifted orders shipped</v>
      </c>
      <c r="F4748" t="s">
        <v>3539</v>
      </c>
      <c r="G4748" t="s">
        <v>335</v>
      </c>
      <c r="H4748" t="s">
        <v>10486</v>
      </c>
      <c r="I4748" s="6">
        <v>44007.929976851854</v>
      </c>
      <c r="J4748" t="s">
        <v>16</v>
      </c>
      <c r="K4748" s="6">
        <v>44013.755185185182</v>
      </c>
      <c r="M4748" t="s">
        <v>10487</v>
      </c>
      <c r="N4748" t="s">
        <v>10488</v>
      </c>
      <c r="O4748" t="s">
        <v>10489</v>
      </c>
      <c r="Q4748" t="s">
        <v>405</v>
      </c>
      <c r="R4748" t="s">
        <v>365</v>
      </c>
      <c r="S4748">
        <v>94109</v>
      </c>
      <c r="T4748" t="s">
        <v>338</v>
      </c>
      <c r="U4748" t="s">
        <v>530</v>
      </c>
      <c r="W4748" t="s">
        <v>10490</v>
      </c>
      <c r="Z4748" t="s">
        <v>10487</v>
      </c>
      <c r="AA4748" t="s">
        <v>10488</v>
      </c>
      <c r="AB4748" t="s">
        <v>10489</v>
      </c>
      <c r="AD4748" t="s">
        <v>405</v>
      </c>
      <c r="AE4748" t="s">
        <v>365</v>
      </c>
      <c r="AF4748">
        <v>94109</v>
      </c>
      <c r="AG4748" t="s">
        <v>338</v>
      </c>
      <c r="AH4748" t="s">
        <v>530</v>
      </c>
      <c r="AJ4748" t="s">
        <v>10490</v>
      </c>
      <c r="AL4748" t="s">
        <v>339</v>
      </c>
      <c r="AM4748">
        <v>1</v>
      </c>
      <c r="AN4748">
        <v>1</v>
      </c>
      <c r="AO4748">
        <v>13280</v>
      </c>
      <c r="AQ4748">
        <v>123849</v>
      </c>
      <c r="AR4748">
        <v>5342</v>
      </c>
      <c r="AS4748" t="s">
        <v>1867</v>
      </c>
      <c r="AT4748" t="s">
        <v>149</v>
      </c>
      <c r="AW4748" t="s">
        <v>340</v>
      </c>
      <c r="AX4748" t="s">
        <v>340</v>
      </c>
      <c r="AY4748" t="s">
        <v>345</v>
      </c>
      <c r="AZ4748" t="s">
        <v>346</v>
      </c>
      <c r="BY4748" t="s">
        <v>342</v>
      </c>
      <c r="EQ4748">
        <v>244853</v>
      </c>
      <c r="ER4748" t="s">
        <v>10491</v>
      </c>
      <c r="EV4748">
        <v>17287197</v>
      </c>
      <c r="EW4748">
        <v>928</v>
      </c>
      <c r="EX4748">
        <v>217885</v>
      </c>
      <c r="EY4748" t="s">
        <v>10492</v>
      </c>
      <c r="EZ4748">
        <v>1</v>
      </c>
      <c r="FC4748">
        <v>5342</v>
      </c>
      <c r="FD4748" t="s">
        <v>149</v>
      </c>
    </row>
    <row r="4749" spans="1:160" x14ac:dyDescent="0.3">
      <c r="A4749" t="str">
        <f>VLOOKUP(B4749,Table2[],3,FALSE)</f>
        <v>Digital</v>
      </c>
      <c r="B4749" t="str">
        <f>IF(OR(ISNUMBER(FIND("QVC",Z4749)),ISNUMBER(FIND("QVC",AL4749))),"QVC",IF(OR(ISNUMBER(FIND("NCO",H4749)),ISNUMBER(FIND("NCO",Y4749))), "NCO", IF(AL4749="consumer","PMD.com",VLOOKUP(LEFT(H4749,2),Tables!$E$1:$F$11,2,FALSE))))</f>
        <v>PMD.com</v>
      </c>
      <c r="C4749">
        <f t="shared" si="225"/>
        <v>535501</v>
      </c>
      <c r="D4749">
        <f t="shared" si="226"/>
        <v>1</v>
      </c>
      <c r="E4749" t="str">
        <f t="shared" ca="1" si="224"/>
        <v>shifted orders shipped</v>
      </c>
      <c r="F4749" t="s">
        <v>3539</v>
      </c>
      <c r="G4749" t="s">
        <v>335</v>
      </c>
      <c r="H4749" t="s">
        <v>10486</v>
      </c>
      <c r="I4749" s="6">
        <v>44007.929976851854</v>
      </c>
      <c r="J4749" t="s">
        <v>16</v>
      </c>
      <c r="K4749" s="6">
        <v>44013.755185185182</v>
      </c>
      <c r="M4749" t="s">
        <v>10487</v>
      </c>
      <c r="N4749" t="s">
        <v>10488</v>
      </c>
      <c r="O4749" t="s">
        <v>10489</v>
      </c>
      <c r="Q4749" t="s">
        <v>405</v>
      </c>
      <c r="R4749" t="s">
        <v>365</v>
      </c>
      <c r="S4749">
        <v>94109</v>
      </c>
      <c r="T4749" t="s">
        <v>338</v>
      </c>
      <c r="U4749" t="s">
        <v>530</v>
      </c>
      <c r="W4749" t="s">
        <v>10490</v>
      </c>
      <c r="Z4749" t="s">
        <v>10487</v>
      </c>
      <c r="AA4749" t="s">
        <v>10488</v>
      </c>
      <c r="AB4749" t="s">
        <v>10489</v>
      </c>
      <c r="AD4749" t="s">
        <v>405</v>
      </c>
      <c r="AE4749" t="s">
        <v>365</v>
      </c>
      <c r="AF4749">
        <v>94109</v>
      </c>
      <c r="AG4749" t="s">
        <v>338</v>
      </c>
      <c r="AH4749" t="s">
        <v>530</v>
      </c>
      <c r="AJ4749" t="s">
        <v>10490</v>
      </c>
      <c r="AL4749" t="s">
        <v>339</v>
      </c>
      <c r="AM4749">
        <v>1</v>
      </c>
      <c r="AN4749">
        <v>1</v>
      </c>
      <c r="AO4749">
        <v>5715</v>
      </c>
      <c r="AQ4749">
        <v>124621</v>
      </c>
      <c r="AR4749">
        <v>535501</v>
      </c>
      <c r="AS4749" t="s">
        <v>158</v>
      </c>
      <c r="AT4749" t="s">
        <v>159</v>
      </c>
      <c r="AW4749" t="s">
        <v>340</v>
      </c>
      <c r="AX4749" t="s">
        <v>340</v>
      </c>
      <c r="AY4749" t="s">
        <v>351</v>
      </c>
      <c r="AZ4749" t="s">
        <v>441</v>
      </c>
      <c r="BY4749" t="s">
        <v>342</v>
      </c>
      <c r="EQ4749">
        <v>245276</v>
      </c>
      <c r="ER4749" t="s">
        <v>10491</v>
      </c>
      <c r="EV4749">
        <v>17287197</v>
      </c>
      <c r="EW4749">
        <v>928</v>
      </c>
      <c r="EX4749">
        <v>217885</v>
      </c>
      <c r="EY4749" t="s">
        <v>10492</v>
      </c>
      <c r="EZ4749">
        <v>1</v>
      </c>
      <c r="FC4749">
        <v>535501</v>
      </c>
      <c r="FD4749" t="s">
        <v>159</v>
      </c>
    </row>
    <row r="4750" spans="1:160" x14ac:dyDescent="0.3">
      <c r="A4750" t="str">
        <f>VLOOKUP(B4750,Table2[],3,FALSE)</f>
        <v>Digital</v>
      </c>
      <c r="B4750" t="str">
        <f>IF(OR(ISNUMBER(FIND("QVC",Z4750)),ISNUMBER(FIND("QVC",AL4750))),"QVC",IF(OR(ISNUMBER(FIND("NCO",H4750)),ISNUMBER(FIND("NCO",Y4750))), "NCO", IF(AL4750="consumer","PMD.com",VLOOKUP(LEFT(H4750,2),Tables!$E$1:$F$11,2,FALSE))))</f>
        <v>PMD.com</v>
      </c>
      <c r="C4750">
        <f t="shared" si="225"/>
        <v>5341</v>
      </c>
      <c r="D4750">
        <f t="shared" si="226"/>
        <v>1</v>
      </c>
      <c r="E4750" t="str">
        <f t="shared" ca="1" si="224"/>
        <v>shifted orders shipped</v>
      </c>
      <c r="F4750" t="s">
        <v>3539</v>
      </c>
      <c r="G4750" t="s">
        <v>335</v>
      </c>
      <c r="H4750" t="s">
        <v>10486</v>
      </c>
      <c r="I4750" s="6">
        <v>44007.929976851854</v>
      </c>
      <c r="J4750" t="s">
        <v>16</v>
      </c>
      <c r="K4750" s="6">
        <v>44013.755185185182</v>
      </c>
      <c r="M4750" t="s">
        <v>10487</v>
      </c>
      <c r="N4750" t="s">
        <v>10488</v>
      </c>
      <c r="O4750" t="s">
        <v>10489</v>
      </c>
      <c r="Q4750" t="s">
        <v>405</v>
      </c>
      <c r="R4750" t="s">
        <v>365</v>
      </c>
      <c r="S4750">
        <v>94109</v>
      </c>
      <c r="T4750" t="s">
        <v>338</v>
      </c>
      <c r="U4750" t="s">
        <v>530</v>
      </c>
      <c r="W4750" t="s">
        <v>10490</v>
      </c>
      <c r="Z4750" t="s">
        <v>10487</v>
      </c>
      <c r="AA4750" t="s">
        <v>10488</v>
      </c>
      <c r="AB4750" t="s">
        <v>10489</v>
      </c>
      <c r="AD4750" t="s">
        <v>405</v>
      </c>
      <c r="AE4750" t="s">
        <v>365</v>
      </c>
      <c r="AF4750">
        <v>94109</v>
      </c>
      <c r="AG4750" t="s">
        <v>338</v>
      </c>
      <c r="AH4750" t="s">
        <v>530</v>
      </c>
      <c r="AJ4750" t="s">
        <v>10490</v>
      </c>
      <c r="AL4750" t="s">
        <v>339</v>
      </c>
      <c r="AM4750">
        <v>1</v>
      </c>
      <c r="AN4750">
        <v>1</v>
      </c>
      <c r="AO4750">
        <v>15156</v>
      </c>
      <c r="AQ4750">
        <v>124187</v>
      </c>
      <c r="AR4750">
        <v>5341</v>
      </c>
      <c r="AS4750" t="s">
        <v>1851</v>
      </c>
      <c r="AT4750" t="s">
        <v>82</v>
      </c>
      <c r="AW4750" t="s">
        <v>340</v>
      </c>
      <c r="AX4750" t="s">
        <v>340</v>
      </c>
      <c r="AY4750" t="s">
        <v>345</v>
      </c>
      <c r="AZ4750" t="s">
        <v>346</v>
      </c>
      <c r="BY4750" t="s">
        <v>342</v>
      </c>
      <c r="EQ4750">
        <v>243643</v>
      </c>
      <c r="ER4750" t="s">
        <v>10491</v>
      </c>
      <c r="EV4750">
        <v>17287197</v>
      </c>
      <c r="EW4750">
        <v>928</v>
      </c>
      <c r="EX4750">
        <v>217885</v>
      </c>
      <c r="EY4750" t="s">
        <v>10492</v>
      </c>
      <c r="EZ4750">
        <v>1</v>
      </c>
      <c r="FC4750">
        <v>5341</v>
      </c>
      <c r="FD4750" t="s">
        <v>82</v>
      </c>
    </row>
    <row r="4751" spans="1:160" x14ac:dyDescent="0.3">
      <c r="A4751" t="str">
        <f>VLOOKUP(B4751,Table2[],3,FALSE)</f>
        <v>Digital</v>
      </c>
      <c r="B4751" t="str">
        <f>IF(OR(ISNUMBER(FIND("QVC",Z4751)),ISNUMBER(FIND("QVC",AL4751))),"QVC",IF(OR(ISNUMBER(FIND("NCO",H4751)),ISNUMBER(FIND("NCO",Y4751))), "NCO", IF(AL4751="consumer","PMD.com",VLOOKUP(LEFT(H4751,2),Tables!$E$1:$F$11,2,FALSE))))</f>
        <v>PMD.com</v>
      </c>
      <c r="C4751">
        <f t="shared" si="225"/>
        <v>52460001</v>
      </c>
      <c r="D4751">
        <f t="shared" si="226"/>
        <v>1</v>
      </c>
      <c r="E4751" t="str">
        <f t="shared" ca="1" si="224"/>
        <v>shifted orders shipped</v>
      </c>
      <c r="F4751" t="s">
        <v>3539</v>
      </c>
      <c r="G4751" t="s">
        <v>335</v>
      </c>
      <c r="H4751" t="s">
        <v>10486</v>
      </c>
      <c r="I4751" s="6">
        <v>44007.929976851854</v>
      </c>
      <c r="J4751" t="s">
        <v>16</v>
      </c>
      <c r="K4751" s="6">
        <v>44013.755185185182</v>
      </c>
      <c r="M4751" t="s">
        <v>10487</v>
      </c>
      <c r="N4751" t="s">
        <v>10488</v>
      </c>
      <c r="O4751" t="s">
        <v>10489</v>
      </c>
      <c r="Q4751" t="s">
        <v>405</v>
      </c>
      <c r="R4751" t="s">
        <v>365</v>
      </c>
      <c r="S4751">
        <v>94109</v>
      </c>
      <c r="T4751" t="s">
        <v>338</v>
      </c>
      <c r="U4751" t="s">
        <v>530</v>
      </c>
      <c r="W4751" t="s">
        <v>10490</v>
      </c>
      <c r="Z4751" t="s">
        <v>10487</v>
      </c>
      <c r="AA4751" t="s">
        <v>10488</v>
      </c>
      <c r="AB4751" t="s">
        <v>10489</v>
      </c>
      <c r="AD4751" t="s">
        <v>405</v>
      </c>
      <c r="AE4751" t="s">
        <v>365</v>
      </c>
      <c r="AF4751">
        <v>94109</v>
      </c>
      <c r="AG4751" t="s">
        <v>338</v>
      </c>
      <c r="AH4751" t="s">
        <v>530</v>
      </c>
      <c r="AJ4751" t="s">
        <v>10490</v>
      </c>
      <c r="AL4751" t="s">
        <v>339</v>
      </c>
      <c r="AM4751">
        <v>1</v>
      </c>
      <c r="AN4751">
        <v>1</v>
      </c>
      <c r="AO4751">
        <v>14007</v>
      </c>
      <c r="AQ4751">
        <v>127157</v>
      </c>
      <c r="AR4751">
        <v>52460001</v>
      </c>
      <c r="AS4751" t="s">
        <v>972</v>
      </c>
      <c r="AT4751" t="s">
        <v>76</v>
      </c>
      <c r="AW4751" t="s">
        <v>340</v>
      </c>
      <c r="AX4751" t="s">
        <v>340</v>
      </c>
      <c r="AY4751" t="s">
        <v>341</v>
      </c>
      <c r="AZ4751">
        <v>0</v>
      </c>
      <c r="BY4751" t="s">
        <v>342</v>
      </c>
      <c r="EQ4751">
        <v>252044</v>
      </c>
      <c r="ER4751" t="s">
        <v>10491</v>
      </c>
      <c r="EV4751">
        <v>17287197</v>
      </c>
      <c r="EW4751">
        <v>928</v>
      </c>
      <c r="EX4751">
        <v>217885</v>
      </c>
      <c r="EY4751" t="s">
        <v>10492</v>
      </c>
      <c r="EZ4751">
        <v>1</v>
      </c>
      <c r="FC4751">
        <v>52460001</v>
      </c>
      <c r="FD4751" t="s">
        <v>76</v>
      </c>
    </row>
    <row r="4752" spans="1:160" x14ac:dyDescent="0.3">
      <c r="A4752" t="str">
        <f>VLOOKUP(B4752,Table2[],3,FALSE)</f>
        <v>Digital</v>
      </c>
      <c r="B4752" t="str">
        <f>IF(OR(ISNUMBER(FIND("QVC",Z4752)),ISNUMBER(FIND("QVC",AL4752))),"QVC",IF(OR(ISNUMBER(FIND("NCO",H4752)),ISNUMBER(FIND("NCO",Y4752))), "NCO", IF(AL4752="consumer","PMD.com",VLOOKUP(LEFT(H4752,2),Tables!$E$1:$F$11,2,FALSE))))</f>
        <v>PMD.com</v>
      </c>
      <c r="C4752">
        <f t="shared" si="225"/>
        <v>5341</v>
      </c>
      <c r="D4752">
        <f t="shared" si="226"/>
        <v>1</v>
      </c>
      <c r="E4752" t="str">
        <f t="shared" ca="1" si="224"/>
        <v>shifted orders shipped</v>
      </c>
      <c r="F4752" t="s">
        <v>3539</v>
      </c>
      <c r="G4752" t="s">
        <v>335</v>
      </c>
      <c r="H4752" t="s">
        <v>10493</v>
      </c>
      <c r="I4752" s="6">
        <v>44007.929872685185</v>
      </c>
      <c r="J4752" t="s">
        <v>16</v>
      </c>
      <c r="K4752" s="6">
        <v>44013.755231481482</v>
      </c>
      <c r="M4752" t="s">
        <v>10494</v>
      </c>
      <c r="N4752" t="s">
        <v>10495</v>
      </c>
      <c r="Q4752" t="s">
        <v>697</v>
      </c>
      <c r="R4752" t="s">
        <v>450</v>
      </c>
      <c r="S4752">
        <v>83704</v>
      </c>
      <c r="T4752" t="s">
        <v>338</v>
      </c>
      <c r="U4752" t="s">
        <v>530</v>
      </c>
      <c r="W4752" t="s">
        <v>10496</v>
      </c>
      <c r="Z4752" t="s">
        <v>10494</v>
      </c>
      <c r="AA4752" t="s">
        <v>10495</v>
      </c>
      <c r="AD4752" t="s">
        <v>697</v>
      </c>
      <c r="AE4752" t="s">
        <v>450</v>
      </c>
      <c r="AF4752">
        <v>83704</v>
      </c>
      <c r="AG4752" t="s">
        <v>338</v>
      </c>
      <c r="AH4752" t="s">
        <v>530</v>
      </c>
      <c r="AJ4752" t="s">
        <v>10496</v>
      </c>
      <c r="AL4752" t="s">
        <v>339</v>
      </c>
      <c r="AM4752">
        <v>1</v>
      </c>
      <c r="AN4752">
        <v>1</v>
      </c>
      <c r="AO4752">
        <v>15156</v>
      </c>
      <c r="AQ4752">
        <v>124187</v>
      </c>
      <c r="AR4752">
        <v>5341</v>
      </c>
      <c r="AS4752" t="s">
        <v>1851</v>
      </c>
      <c r="AT4752" t="s">
        <v>82</v>
      </c>
      <c r="AW4752" t="s">
        <v>340</v>
      </c>
      <c r="AX4752" t="s">
        <v>340</v>
      </c>
      <c r="AY4752" t="s">
        <v>345</v>
      </c>
      <c r="AZ4752" t="s">
        <v>346</v>
      </c>
      <c r="BY4752" t="s">
        <v>342</v>
      </c>
      <c r="EQ4752">
        <v>243643</v>
      </c>
      <c r="ER4752" t="s">
        <v>10497</v>
      </c>
      <c r="EV4752">
        <v>17287198</v>
      </c>
      <c r="EW4752">
        <v>928</v>
      </c>
      <c r="EX4752">
        <v>217888</v>
      </c>
      <c r="EY4752">
        <v>9.2748999964335493E+25</v>
      </c>
      <c r="EZ4752">
        <v>1</v>
      </c>
      <c r="FC4752">
        <v>90425</v>
      </c>
      <c r="FD4752" t="s">
        <v>388</v>
      </c>
    </row>
    <row r="4753" spans="1:160" x14ac:dyDescent="0.3">
      <c r="A4753" t="str">
        <f>VLOOKUP(B4753,Table2[],3,FALSE)</f>
        <v>Digital</v>
      </c>
      <c r="B4753" t="str">
        <f>IF(OR(ISNUMBER(FIND("QVC",Z4753)),ISNUMBER(FIND("QVC",AL4753))),"QVC",IF(OR(ISNUMBER(FIND("NCO",H4753)),ISNUMBER(FIND("NCO",Y4753))), "NCO", IF(AL4753="consumer","PMD.com",VLOOKUP(LEFT(H4753,2),Tables!$E$1:$F$11,2,FALSE))))</f>
        <v>PMD.com</v>
      </c>
      <c r="C4753">
        <f t="shared" si="225"/>
        <v>5342</v>
      </c>
      <c r="D4753">
        <f t="shared" si="226"/>
        <v>1</v>
      </c>
      <c r="E4753" t="str">
        <f t="shared" ca="1" si="224"/>
        <v>shifted orders shipped</v>
      </c>
      <c r="F4753" t="s">
        <v>3539</v>
      </c>
      <c r="G4753" t="s">
        <v>335</v>
      </c>
      <c r="H4753" t="s">
        <v>10493</v>
      </c>
      <c r="I4753" s="6">
        <v>44007.929872685185</v>
      </c>
      <c r="J4753" t="s">
        <v>16</v>
      </c>
      <c r="K4753" s="6">
        <v>44013.755231481482</v>
      </c>
      <c r="M4753" t="s">
        <v>10494</v>
      </c>
      <c r="N4753" t="s">
        <v>10495</v>
      </c>
      <c r="Q4753" t="s">
        <v>697</v>
      </c>
      <c r="R4753" t="s">
        <v>450</v>
      </c>
      <c r="S4753">
        <v>83704</v>
      </c>
      <c r="T4753" t="s">
        <v>338</v>
      </c>
      <c r="U4753" t="s">
        <v>530</v>
      </c>
      <c r="W4753" t="s">
        <v>10496</v>
      </c>
      <c r="Z4753" t="s">
        <v>10494</v>
      </c>
      <c r="AA4753" t="s">
        <v>10495</v>
      </c>
      <c r="AD4753" t="s">
        <v>697</v>
      </c>
      <c r="AE4753" t="s">
        <v>450</v>
      </c>
      <c r="AF4753">
        <v>83704</v>
      </c>
      <c r="AG4753" t="s">
        <v>338</v>
      </c>
      <c r="AH4753" t="s">
        <v>530</v>
      </c>
      <c r="AJ4753" t="s">
        <v>10496</v>
      </c>
      <c r="AL4753" t="s">
        <v>339</v>
      </c>
      <c r="AM4753">
        <v>1</v>
      </c>
      <c r="AN4753">
        <v>1</v>
      </c>
      <c r="AO4753">
        <v>13280</v>
      </c>
      <c r="AQ4753">
        <v>123849</v>
      </c>
      <c r="AR4753">
        <v>5342</v>
      </c>
      <c r="AS4753" t="s">
        <v>1867</v>
      </c>
      <c r="AT4753" t="s">
        <v>149</v>
      </c>
      <c r="AW4753" t="s">
        <v>340</v>
      </c>
      <c r="AX4753" t="s">
        <v>340</v>
      </c>
      <c r="AY4753" t="s">
        <v>345</v>
      </c>
      <c r="AZ4753" t="s">
        <v>346</v>
      </c>
      <c r="BY4753" t="s">
        <v>342</v>
      </c>
      <c r="EQ4753">
        <v>244853</v>
      </c>
      <c r="ER4753" t="s">
        <v>10497</v>
      </c>
      <c r="EV4753">
        <v>17287198</v>
      </c>
      <c r="EW4753">
        <v>928</v>
      </c>
      <c r="EX4753">
        <v>217888</v>
      </c>
      <c r="EY4753">
        <v>9.2748999964335493E+25</v>
      </c>
      <c r="EZ4753">
        <v>1</v>
      </c>
      <c r="FC4753">
        <v>90425</v>
      </c>
      <c r="FD4753" t="s">
        <v>388</v>
      </c>
    </row>
    <row r="4754" spans="1:160" x14ac:dyDescent="0.3">
      <c r="A4754" t="str">
        <f>VLOOKUP(B4754,Table2[],3,FALSE)</f>
        <v>Digital</v>
      </c>
      <c r="B4754" t="str">
        <f>IF(OR(ISNUMBER(FIND("QVC",Z4754)),ISNUMBER(FIND("QVC",AL4754))),"QVC",IF(OR(ISNUMBER(FIND("NCO",H4754)),ISNUMBER(FIND("NCO",Y4754))), "NCO", IF(AL4754="consumer","PMD.com",VLOOKUP(LEFT(H4754,2),Tables!$E$1:$F$11,2,FALSE))))</f>
        <v>PMD.com</v>
      </c>
      <c r="C4754">
        <f t="shared" si="225"/>
        <v>51090030</v>
      </c>
      <c r="D4754">
        <f t="shared" si="226"/>
        <v>1</v>
      </c>
      <c r="E4754" t="str">
        <f t="shared" ca="1" si="224"/>
        <v>shifted orders shipped</v>
      </c>
      <c r="F4754" t="s">
        <v>3539</v>
      </c>
      <c r="G4754" t="s">
        <v>335</v>
      </c>
      <c r="H4754" t="s">
        <v>10498</v>
      </c>
      <c r="I4754" s="6">
        <v>44011.891493055555</v>
      </c>
      <c r="J4754" t="s">
        <v>16</v>
      </c>
      <c r="K4754" s="6">
        <v>44013.755671296298</v>
      </c>
      <c r="M4754" t="s">
        <v>10499</v>
      </c>
      <c r="N4754" t="s">
        <v>10500</v>
      </c>
      <c r="Q4754" t="s">
        <v>10501</v>
      </c>
      <c r="R4754" t="s">
        <v>372</v>
      </c>
      <c r="S4754" t="s">
        <v>10502</v>
      </c>
      <c r="T4754" t="s">
        <v>338</v>
      </c>
      <c r="U4754" t="s">
        <v>530</v>
      </c>
      <c r="W4754" t="s">
        <v>10503</v>
      </c>
      <c r="Z4754" t="s">
        <v>10499</v>
      </c>
      <c r="AA4754" t="s">
        <v>10500</v>
      </c>
      <c r="AD4754" t="s">
        <v>10501</v>
      </c>
      <c r="AE4754" t="s">
        <v>372</v>
      </c>
      <c r="AF4754" t="s">
        <v>10502</v>
      </c>
      <c r="AG4754" t="s">
        <v>338</v>
      </c>
      <c r="AH4754" t="s">
        <v>530</v>
      </c>
      <c r="AJ4754" t="s">
        <v>10503</v>
      </c>
      <c r="AL4754" t="s">
        <v>339</v>
      </c>
      <c r="AM4754">
        <v>1</v>
      </c>
      <c r="AN4754">
        <v>1</v>
      </c>
      <c r="AO4754">
        <v>6688</v>
      </c>
      <c r="AQ4754">
        <v>125960</v>
      </c>
      <c r="AR4754">
        <v>51090030</v>
      </c>
      <c r="AS4754" t="s">
        <v>3043</v>
      </c>
      <c r="AT4754" t="s">
        <v>628</v>
      </c>
      <c r="AW4754" t="s">
        <v>343</v>
      </c>
      <c r="BY4754" t="s">
        <v>342</v>
      </c>
      <c r="BZ4754" t="b">
        <v>0</v>
      </c>
      <c r="EQ4754">
        <v>243047</v>
      </c>
      <c r="ER4754" t="s">
        <v>10504</v>
      </c>
      <c r="EV4754">
        <v>17287131</v>
      </c>
      <c r="EW4754">
        <v>928</v>
      </c>
      <c r="EX4754">
        <v>220730</v>
      </c>
      <c r="EY4754" t="s">
        <v>10505</v>
      </c>
      <c r="EZ4754">
        <v>1</v>
      </c>
      <c r="FC4754">
        <v>95384</v>
      </c>
      <c r="FD4754" t="s">
        <v>3530</v>
      </c>
    </row>
    <row r="4755" spans="1:160" x14ac:dyDescent="0.3">
      <c r="A4755" t="str">
        <f>VLOOKUP(B4755,Table2[],3,FALSE)</f>
        <v>Digital</v>
      </c>
      <c r="B4755" t="str">
        <f>IF(OR(ISNUMBER(FIND("QVC",Z4755)),ISNUMBER(FIND("QVC",AL4755))),"QVC",IF(OR(ISNUMBER(FIND("NCO",H4755)),ISNUMBER(FIND("NCO",Y4755))), "NCO", IF(AL4755="consumer","PMD.com",VLOOKUP(LEFT(H4755,2),Tables!$E$1:$F$11,2,FALSE))))</f>
        <v>PMD.com</v>
      </c>
      <c r="C4755">
        <f t="shared" si="225"/>
        <v>52430001</v>
      </c>
      <c r="D4755">
        <f t="shared" si="226"/>
        <v>1</v>
      </c>
      <c r="E4755" t="str">
        <f t="shared" ca="1" si="224"/>
        <v>shifted orders shipped</v>
      </c>
      <c r="F4755" t="s">
        <v>3539</v>
      </c>
      <c r="G4755" t="s">
        <v>335</v>
      </c>
      <c r="H4755" t="s">
        <v>10498</v>
      </c>
      <c r="I4755" s="6">
        <v>44011.891493055555</v>
      </c>
      <c r="J4755" t="s">
        <v>16</v>
      </c>
      <c r="K4755" s="6">
        <v>44013.755671296298</v>
      </c>
      <c r="M4755" t="s">
        <v>10499</v>
      </c>
      <c r="N4755" t="s">
        <v>10500</v>
      </c>
      <c r="Q4755" t="s">
        <v>10501</v>
      </c>
      <c r="R4755" t="s">
        <v>372</v>
      </c>
      <c r="S4755" t="s">
        <v>10502</v>
      </c>
      <c r="T4755" t="s">
        <v>338</v>
      </c>
      <c r="U4755" t="s">
        <v>530</v>
      </c>
      <c r="W4755" t="s">
        <v>10503</v>
      </c>
      <c r="Z4755" t="s">
        <v>10499</v>
      </c>
      <c r="AA4755" t="s">
        <v>10500</v>
      </c>
      <c r="AD4755" t="s">
        <v>10501</v>
      </c>
      <c r="AE4755" t="s">
        <v>372</v>
      </c>
      <c r="AF4755" t="s">
        <v>10502</v>
      </c>
      <c r="AG4755" t="s">
        <v>338</v>
      </c>
      <c r="AH4755" t="s">
        <v>530</v>
      </c>
      <c r="AJ4755" t="s">
        <v>10503</v>
      </c>
      <c r="AL4755" t="s">
        <v>339</v>
      </c>
      <c r="AM4755">
        <v>1</v>
      </c>
      <c r="AN4755">
        <v>1</v>
      </c>
      <c r="AO4755">
        <v>12063</v>
      </c>
      <c r="AQ4755">
        <v>127155</v>
      </c>
      <c r="AR4755">
        <v>52430001</v>
      </c>
      <c r="AS4755" t="s">
        <v>927</v>
      </c>
      <c r="AT4755" t="s">
        <v>75</v>
      </c>
      <c r="AW4755" t="s">
        <v>340</v>
      </c>
      <c r="AX4755" t="s">
        <v>340</v>
      </c>
      <c r="AY4755" t="s">
        <v>357</v>
      </c>
      <c r="AZ4755" t="s">
        <v>363</v>
      </c>
      <c r="BY4755" t="s">
        <v>342</v>
      </c>
      <c r="EQ4755">
        <v>249990</v>
      </c>
      <c r="ER4755" t="s">
        <v>10504</v>
      </c>
      <c r="EV4755">
        <v>17287131</v>
      </c>
      <c r="EW4755">
        <v>928</v>
      </c>
      <c r="EX4755">
        <v>220730</v>
      </c>
      <c r="EY4755" t="s">
        <v>10505</v>
      </c>
      <c r="EZ4755">
        <v>1</v>
      </c>
      <c r="FC4755">
        <v>95384</v>
      </c>
      <c r="FD4755" t="s">
        <v>3530</v>
      </c>
    </row>
    <row r="4756" spans="1:160" x14ac:dyDescent="0.3">
      <c r="A4756" t="str">
        <f>VLOOKUP(B4756,Table2[],3,FALSE)</f>
        <v>Digital</v>
      </c>
      <c r="B4756" t="str">
        <f>IF(OR(ISNUMBER(FIND("QVC",Z4756)),ISNUMBER(FIND("QVC",AL4756))),"QVC",IF(OR(ISNUMBER(FIND("NCO",H4756)),ISNUMBER(FIND("NCO",Y4756))), "NCO", IF(AL4756="consumer","PMD.com",VLOOKUP(LEFT(H4756,2),Tables!$E$1:$F$11,2,FALSE))))</f>
        <v>PMD.com</v>
      </c>
      <c r="C4756" t="str">
        <f t="shared" si="225"/>
        <v>53500001A</v>
      </c>
      <c r="D4756">
        <f t="shared" si="226"/>
        <v>1</v>
      </c>
      <c r="E4756" t="str">
        <f t="shared" ca="1" si="224"/>
        <v>shifted orders shipped</v>
      </c>
      <c r="F4756" t="s">
        <v>3539</v>
      </c>
      <c r="G4756" t="s">
        <v>335</v>
      </c>
      <c r="H4756" t="s">
        <v>10498</v>
      </c>
      <c r="I4756" s="6">
        <v>44011.891493055555</v>
      </c>
      <c r="J4756" t="s">
        <v>16</v>
      </c>
      <c r="K4756" s="6">
        <v>44013.755671296298</v>
      </c>
      <c r="M4756" t="s">
        <v>10499</v>
      </c>
      <c r="N4756" t="s">
        <v>10500</v>
      </c>
      <c r="Q4756" t="s">
        <v>10501</v>
      </c>
      <c r="R4756" t="s">
        <v>372</v>
      </c>
      <c r="S4756" t="s">
        <v>10502</v>
      </c>
      <c r="T4756" t="s">
        <v>338</v>
      </c>
      <c r="U4756" t="s">
        <v>530</v>
      </c>
      <c r="W4756" t="s">
        <v>10503</v>
      </c>
      <c r="Z4756" t="s">
        <v>10499</v>
      </c>
      <c r="AA4756" t="s">
        <v>10500</v>
      </c>
      <c r="AD4756" t="s">
        <v>10501</v>
      </c>
      <c r="AE4756" t="s">
        <v>372</v>
      </c>
      <c r="AF4756" t="s">
        <v>10502</v>
      </c>
      <c r="AG4756" t="s">
        <v>338</v>
      </c>
      <c r="AH4756" t="s">
        <v>530</v>
      </c>
      <c r="AJ4756" t="s">
        <v>10503</v>
      </c>
      <c r="AL4756" t="s">
        <v>339</v>
      </c>
      <c r="AM4756">
        <v>1</v>
      </c>
      <c r="AN4756">
        <v>1</v>
      </c>
      <c r="AO4756">
        <v>1690</v>
      </c>
      <c r="AQ4756">
        <v>125277</v>
      </c>
      <c r="AR4756" t="s">
        <v>1242</v>
      </c>
      <c r="AS4756" t="s">
        <v>1243</v>
      </c>
      <c r="AT4756" t="s">
        <v>1244</v>
      </c>
      <c r="AW4756" t="s">
        <v>349</v>
      </c>
      <c r="AX4756" t="s">
        <v>553</v>
      </c>
      <c r="AY4756" t="s">
        <v>345</v>
      </c>
      <c r="AZ4756">
        <v>0</v>
      </c>
      <c r="EQ4756">
        <v>251914</v>
      </c>
      <c r="ER4756" t="s">
        <v>10504</v>
      </c>
      <c r="EV4756">
        <v>17287131</v>
      </c>
      <c r="EW4756">
        <v>928</v>
      </c>
      <c r="EX4756">
        <v>220730</v>
      </c>
      <c r="EY4756" t="s">
        <v>10505</v>
      </c>
      <c r="EZ4756">
        <v>1</v>
      </c>
      <c r="FC4756" t="s">
        <v>1242</v>
      </c>
      <c r="FD4756" t="s">
        <v>1244</v>
      </c>
    </row>
    <row r="4757" spans="1:160" x14ac:dyDescent="0.3">
      <c r="A4757" t="str">
        <f>VLOOKUP(B4757,Table2[],3,FALSE)</f>
        <v>Digital</v>
      </c>
      <c r="B4757" t="str">
        <f>IF(OR(ISNUMBER(FIND("QVC",Z4757)),ISNUMBER(FIND("QVC",AL4757))),"QVC",IF(OR(ISNUMBER(FIND("NCO",H4757)),ISNUMBER(FIND("NCO",Y4757))), "NCO", IF(AL4757="consumer","PMD.com",VLOOKUP(LEFT(H4757,2),Tables!$E$1:$F$11,2,FALSE))))</f>
        <v>PMD.com</v>
      </c>
      <c r="C4757">
        <f t="shared" si="225"/>
        <v>54020001</v>
      </c>
      <c r="D4757">
        <f t="shared" si="226"/>
        <v>1</v>
      </c>
      <c r="E4757" t="str">
        <f t="shared" ca="1" si="224"/>
        <v>shifted orders shipped</v>
      </c>
      <c r="F4757" t="s">
        <v>3539</v>
      </c>
      <c r="G4757" t="s">
        <v>335</v>
      </c>
      <c r="H4757" t="s">
        <v>10498</v>
      </c>
      <c r="I4757" s="6">
        <v>44011.891493055555</v>
      </c>
      <c r="J4757" t="s">
        <v>16</v>
      </c>
      <c r="K4757" s="6">
        <v>44013.755671296298</v>
      </c>
      <c r="M4757" t="s">
        <v>10499</v>
      </c>
      <c r="N4757" t="s">
        <v>10500</v>
      </c>
      <c r="Q4757" t="s">
        <v>10501</v>
      </c>
      <c r="R4757" t="s">
        <v>372</v>
      </c>
      <c r="S4757" t="s">
        <v>10502</v>
      </c>
      <c r="T4757" t="s">
        <v>338</v>
      </c>
      <c r="U4757" t="s">
        <v>530</v>
      </c>
      <c r="W4757" t="s">
        <v>10503</v>
      </c>
      <c r="Z4757" t="s">
        <v>10499</v>
      </c>
      <c r="AA4757" t="s">
        <v>10500</v>
      </c>
      <c r="AD4757" t="s">
        <v>10501</v>
      </c>
      <c r="AE4757" t="s">
        <v>372</v>
      </c>
      <c r="AF4757" t="s">
        <v>10502</v>
      </c>
      <c r="AG4757" t="s">
        <v>338</v>
      </c>
      <c r="AH4757" t="s">
        <v>530</v>
      </c>
      <c r="AJ4757" t="s">
        <v>10503</v>
      </c>
      <c r="AL4757" t="s">
        <v>339</v>
      </c>
      <c r="AM4757">
        <v>1</v>
      </c>
      <c r="AN4757">
        <v>1</v>
      </c>
      <c r="AO4757">
        <v>3692</v>
      </c>
      <c r="AQ4757">
        <v>124477</v>
      </c>
      <c r="AR4757">
        <v>54020001</v>
      </c>
      <c r="AS4757" t="s">
        <v>484</v>
      </c>
      <c r="AT4757" t="s">
        <v>93</v>
      </c>
      <c r="AW4757" t="s">
        <v>340</v>
      </c>
      <c r="AX4757">
        <v>0</v>
      </c>
      <c r="AY4757" t="s">
        <v>348</v>
      </c>
      <c r="AZ4757">
        <v>0</v>
      </c>
      <c r="BY4757" t="s">
        <v>342</v>
      </c>
      <c r="EQ4757">
        <v>251671</v>
      </c>
      <c r="ER4757" t="s">
        <v>10504</v>
      </c>
      <c r="EV4757">
        <v>17287131</v>
      </c>
      <c r="EW4757">
        <v>928</v>
      </c>
      <c r="EX4757">
        <v>220730</v>
      </c>
      <c r="EY4757" t="s">
        <v>10505</v>
      </c>
      <c r="EZ4757">
        <v>1</v>
      </c>
      <c r="FC4757">
        <v>54020001</v>
      </c>
      <c r="FD4757" t="s">
        <v>93</v>
      </c>
    </row>
    <row r="4758" spans="1:160" x14ac:dyDescent="0.3">
      <c r="A4758" t="str">
        <f>VLOOKUP(B4758,Table2[],3,FALSE)</f>
        <v>Digital</v>
      </c>
      <c r="B4758" t="str">
        <f>IF(OR(ISNUMBER(FIND("QVC",Z4758)),ISNUMBER(FIND("QVC",AL4758))),"QVC",IF(OR(ISNUMBER(FIND("NCO",H4758)),ISNUMBER(FIND("NCO",Y4758))), "NCO", IF(AL4758="consumer","PMD.com",VLOOKUP(LEFT(H4758,2),Tables!$E$1:$F$11,2,FALSE))))</f>
        <v>PMD.com</v>
      </c>
      <c r="C4758">
        <f t="shared" si="225"/>
        <v>53710001</v>
      </c>
      <c r="D4758">
        <f t="shared" si="226"/>
        <v>1</v>
      </c>
      <c r="E4758" t="str">
        <f t="shared" ca="1" si="224"/>
        <v>shifted orders shipped</v>
      </c>
      <c r="F4758" t="s">
        <v>3539</v>
      </c>
      <c r="G4758" t="s">
        <v>335</v>
      </c>
      <c r="H4758" t="s">
        <v>10498</v>
      </c>
      <c r="I4758" s="6">
        <v>44011.891493055555</v>
      </c>
      <c r="J4758" t="s">
        <v>16</v>
      </c>
      <c r="K4758" s="6">
        <v>44013.755671296298</v>
      </c>
      <c r="M4758" t="s">
        <v>10499</v>
      </c>
      <c r="N4758" t="s">
        <v>10500</v>
      </c>
      <c r="Q4758" t="s">
        <v>10501</v>
      </c>
      <c r="R4758" t="s">
        <v>372</v>
      </c>
      <c r="S4758" t="s">
        <v>10502</v>
      </c>
      <c r="T4758" t="s">
        <v>338</v>
      </c>
      <c r="U4758" t="s">
        <v>530</v>
      </c>
      <c r="W4758" t="s">
        <v>10503</v>
      </c>
      <c r="Z4758" t="s">
        <v>10499</v>
      </c>
      <c r="AA4758" t="s">
        <v>10500</v>
      </c>
      <c r="AD4758" t="s">
        <v>10501</v>
      </c>
      <c r="AE4758" t="s">
        <v>372</v>
      </c>
      <c r="AF4758" t="s">
        <v>10502</v>
      </c>
      <c r="AG4758" t="s">
        <v>338</v>
      </c>
      <c r="AH4758" t="s">
        <v>530</v>
      </c>
      <c r="AJ4758" t="s">
        <v>10503</v>
      </c>
      <c r="AL4758" t="s">
        <v>339</v>
      </c>
      <c r="AM4758">
        <v>1</v>
      </c>
      <c r="AN4758">
        <v>1</v>
      </c>
      <c r="AO4758">
        <v>4902</v>
      </c>
      <c r="AQ4758">
        <v>124454</v>
      </c>
      <c r="AR4758">
        <v>53710001</v>
      </c>
      <c r="AS4758" t="s">
        <v>1873</v>
      </c>
      <c r="AT4758" t="s">
        <v>66</v>
      </c>
      <c r="AW4758" t="s">
        <v>343</v>
      </c>
      <c r="EQ4758">
        <v>248267</v>
      </c>
      <c r="ER4758" t="s">
        <v>10504</v>
      </c>
      <c r="EV4758">
        <v>17287131</v>
      </c>
      <c r="EW4758">
        <v>928</v>
      </c>
      <c r="EX4758">
        <v>220730</v>
      </c>
      <c r="EY4758" t="s">
        <v>10505</v>
      </c>
      <c r="EZ4758">
        <v>1</v>
      </c>
      <c r="FC4758">
        <v>53710001</v>
      </c>
      <c r="FD4758" t="s">
        <v>66</v>
      </c>
    </row>
    <row r="4759" spans="1:160" x14ac:dyDescent="0.3">
      <c r="A4759" t="str">
        <f>VLOOKUP(B4759,Table2[],3,FALSE)</f>
        <v>Digital</v>
      </c>
      <c r="B4759" t="str">
        <f>IF(OR(ISNUMBER(FIND("QVC",Z4759)),ISNUMBER(FIND("QVC",AL4759))),"QVC",IF(OR(ISNUMBER(FIND("NCO",H4759)),ISNUMBER(FIND("NCO",Y4759))), "NCO", IF(AL4759="consumer","PMD.com",VLOOKUP(LEFT(H4759,2),Tables!$E$1:$F$11,2,FALSE))))</f>
        <v>PMD.com</v>
      </c>
      <c r="C4759">
        <f t="shared" si="225"/>
        <v>53920001</v>
      </c>
      <c r="D4759">
        <f t="shared" si="226"/>
        <v>1</v>
      </c>
      <c r="E4759" t="str">
        <f t="shared" ca="1" si="224"/>
        <v>shifted orders shipped</v>
      </c>
      <c r="F4759" t="s">
        <v>3539</v>
      </c>
      <c r="G4759" t="s">
        <v>335</v>
      </c>
      <c r="H4759" t="s">
        <v>10498</v>
      </c>
      <c r="I4759" s="6">
        <v>44011.891493055555</v>
      </c>
      <c r="J4759" t="s">
        <v>16</v>
      </c>
      <c r="K4759" s="6">
        <v>44013.755671296298</v>
      </c>
      <c r="M4759" t="s">
        <v>10499</v>
      </c>
      <c r="N4759" t="s">
        <v>10500</v>
      </c>
      <c r="Q4759" t="s">
        <v>10501</v>
      </c>
      <c r="R4759" t="s">
        <v>372</v>
      </c>
      <c r="S4759" t="s">
        <v>10502</v>
      </c>
      <c r="T4759" t="s">
        <v>338</v>
      </c>
      <c r="U4759" t="s">
        <v>530</v>
      </c>
      <c r="W4759" t="s">
        <v>10503</v>
      </c>
      <c r="Z4759" t="s">
        <v>10499</v>
      </c>
      <c r="AA4759" t="s">
        <v>10500</v>
      </c>
      <c r="AD4759" t="s">
        <v>10501</v>
      </c>
      <c r="AE4759" t="s">
        <v>372</v>
      </c>
      <c r="AF4759" t="s">
        <v>10502</v>
      </c>
      <c r="AG4759" t="s">
        <v>338</v>
      </c>
      <c r="AH4759" t="s">
        <v>530</v>
      </c>
      <c r="AJ4759" t="s">
        <v>10503</v>
      </c>
      <c r="AL4759" t="s">
        <v>339</v>
      </c>
      <c r="AM4759">
        <v>1</v>
      </c>
      <c r="AN4759">
        <v>1</v>
      </c>
      <c r="AO4759">
        <v>14899</v>
      </c>
      <c r="AQ4759">
        <v>124468</v>
      </c>
      <c r="AR4759">
        <v>53920001</v>
      </c>
      <c r="AS4759">
        <v>9000000</v>
      </c>
      <c r="AT4759" t="s">
        <v>40</v>
      </c>
      <c r="AW4759" t="s">
        <v>343</v>
      </c>
      <c r="BY4759" t="s">
        <v>342</v>
      </c>
      <c r="EQ4759">
        <v>243396</v>
      </c>
      <c r="ER4759" t="s">
        <v>10504</v>
      </c>
      <c r="EV4759">
        <v>17287131</v>
      </c>
      <c r="EW4759">
        <v>928</v>
      </c>
      <c r="EX4759">
        <v>220730</v>
      </c>
      <c r="EY4759" t="s">
        <v>10505</v>
      </c>
      <c r="EZ4759">
        <v>1</v>
      </c>
      <c r="FC4759">
        <v>95384</v>
      </c>
      <c r="FD4759" t="s">
        <v>3530</v>
      </c>
    </row>
    <row r="4760" spans="1:160" x14ac:dyDescent="0.3">
      <c r="A4760" t="str">
        <f>VLOOKUP(B4760,Table2[],3,FALSE)</f>
        <v>Digital</v>
      </c>
      <c r="B4760" t="str">
        <f>IF(OR(ISNUMBER(FIND("QVC",Z4760)),ISNUMBER(FIND("QVC",AL4760))),"QVC",IF(OR(ISNUMBER(FIND("NCO",H4760)),ISNUMBER(FIND("NCO",Y4760))), "NCO", IF(AL4760="consumer","PMD.com",VLOOKUP(LEFT(H4760,2),Tables!$E$1:$F$11,2,FALSE))))</f>
        <v>PMD.com</v>
      </c>
      <c r="C4760">
        <f t="shared" si="225"/>
        <v>52430001</v>
      </c>
      <c r="D4760">
        <f t="shared" si="226"/>
        <v>1</v>
      </c>
      <c r="E4760" t="str">
        <f t="shared" ca="1" si="224"/>
        <v>shifted orders shipped</v>
      </c>
      <c r="F4760" t="s">
        <v>3539</v>
      </c>
      <c r="G4760" t="s">
        <v>335</v>
      </c>
      <c r="H4760" t="s">
        <v>10506</v>
      </c>
      <c r="I4760" s="6">
        <v>44012.883900462963</v>
      </c>
      <c r="J4760" t="s">
        <v>16</v>
      </c>
      <c r="K4760" s="6">
        <v>44013.755787037036</v>
      </c>
      <c r="M4760" t="s">
        <v>10507</v>
      </c>
      <c r="N4760" t="s">
        <v>10508</v>
      </c>
      <c r="Q4760" t="s">
        <v>476</v>
      </c>
      <c r="R4760" t="s">
        <v>376</v>
      </c>
      <c r="S4760" t="s">
        <v>10509</v>
      </c>
      <c r="T4760" t="s">
        <v>338</v>
      </c>
      <c r="U4760" t="s">
        <v>530</v>
      </c>
      <c r="W4760" t="s">
        <v>10510</v>
      </c>
      <c r="Z4760" t="s">
        <v>10507</v>
      </c>
      <c r="AA4760" t="s">
        <v>10508</v>
      </c>
      <c r="AD4760" t="s">
        <v>476</v>
      </c>
      <c r="AE4760" t="s">
        <v>376</v>
      </c>
      <c r="AF4760" t="s">
        <v>10509</v>
      </c>
      <c r="AG4760" t="s">
        <v>338</v>
      </c>
      <c r="AH4760" t="s">
        <v>530</v>
      </c>
      <c r="AJ4760" t="s">
        <v>10510</v>
      </c>
      <c r="AL4760" t="s">
        <v>339</v>
      </c>
      <c r="AM4760">
        <v>1</v>
      </c>
      <c r="AN4760">
        <v>1</v>
      </c>
      <c r="AO4760">
        <v>12063</v>
      </c>
      <c r="AQ4760">
        <v>127155</v>
      </c>
      <c r="AR4760">
        <v>52430001</v>
      </c>
      <c r="AS4760" t="s">
        <v>927</v>
      </c>
      <c r="AT4760" t="s">
        <v>75</v>
      </c>
      <c r="AW4760" t="s">
        <v>340</v>
      </c>
      <c r="AX4760" t="s">
        <v>340</v>
      </c>
      <c r="AY4760" t="s">
        <v>357</v>
      </c>
      <c r="AZ4760" t="s">
        <v>363</v>
      </c>
      <c r="BY4760" t="s">
        <v>342</v>
      </c>
      <c r="EQ4760">
        <v>249990</v>
      </c>
      <c r="ER4760" t="s">
        <v>10511</v>
      </c>
      <c r="EV4760">
        <v>17287838</v>
      </c>
      <c r="EW4760">
        <v>928</v>
      </c>
      <c r="EX4760">
        <v>221135</v>
      </c>
      <c r="EY4760" t="s">
        <v>10512</v>
      </c>
      <c r="EZ4760">
        <v>1</v>
      </c>
      <c r="FC4760">
        <v>95385</v>
      </c>
      <c r="FD4760" t="s">
        <v>3531</v>
      </c>
    </row>
    <row r="4761" spans="1:160" x14ac:dyDescent="0.3">
      <c r="A4761" t="str">
        <f>VLOOKUP(B4761,Table2[],3,FALSE)</f>
        <v>Digital</v>
      </c>
      <c r="B4761" t="str">
        <f>IF(OR(ISNUMBER(FIND("QVC",Z4761)),ISNUMBER(FIND("QVC",AL4761))),"QVC",IF(OR(ISNUMBER(FIND("NCO",H4761)),ISNUMBER(FIND("NCO",Y4761))), "NCO", IF(AL4761="consumer","PMD.com",VLOOKUP(LEFT(H4761,2),Tables!$E$1:$F$11,2,FALSE))))</f>
        <v>PMD.com</v>
      </c>
      <c r="C4761">
        <f t="shared" si="225"/>
        <v>53920001</v>
      </c>
      <c r="D4761">
        <f t="shared" si="226"/>
        <v>1</v>
      </c>
      <c r="E4761" t="str">
        <f t="shared" ca="1" si="224"/>
        <v>shifted orders shipped</v>
      </c>
      <c r="F4761" t="s">
        <v>3539</v>
      </c>
      <c r="G4761" t="s">
        <v>335</v>
      </c>
      <c r="H4761" t="s">
        <v>10506</v>
      </c>
      <c r="I4761" s="6">
        <v>44012.883900462963</v>
      </c>
      <c r="J4761" t="s">
        <v>16</v>
      </c>
      <c r="K4761" s="6">
        <v>44013.755787037036</v>
      </c>
      <c r="M4761" t="s">
        <v>10507</v>
      </c>
      <c r="N4761" t="s">
        <v>10508</v>
      </c>
      <c r="Q4761" t="s">
        <v>476</v>
      </c>
      <c r="R4761" t="s">
        <v>376</v>
      </c>
      <c r="S4761" t="s">
        <v>10509</v>
      </c>
      <c r="T4761" t="s">
        <v>338</v>
      </c>
      <c r="U4761" t="s">
        <v>530</v>
      </c>
      <c r="W4761" t="s">
        <v>10510</v>
      </c>
      <c r="Z4761" t="s">
        <v>10507</v>
      </c>
      <c r="AA4761" t="s">
        <v>10508</v>
      </c>
      <c r="AD4761" t="s">
        <v>476</v>
      </c>
      <c r="AE4761" t="s">
        <v>376</v>
      </c>
      <c r="AF4761" t="s">
        <v>10509</v>
      </c>
      <c r="AG4761" t="s">
        <v>338</v>
      </c>
      <c r="AH4761" t="s">
        <v>530</v>
      </c>
      <c r="AJ4761" t="s">
        <v>10510</v>
      </c>
      <c r="AL4761" t="s">
        <v>339</v>
      </c>
      <c r="AM4761">
        <v>1</v>
      </c>
      <c r="AN4761">
        <v>1</v>
      </c>
      <c r="AO4761">
        <v>14899</v>
      </c>
      <c r="AQ4761">
        <v>124468</v>
      </c>
      <c r="AR4761">
        <v>53920001</v>
      </c>
      <c r="AS4761">
        <v>9000000</v>
      </c>
      <c r="AT4761" t="s">
        <v>40</v>
      </c>
      <c r="AW4761" t="s">
        <v>343</v>
      </c>
      <c r="BY4761" t="s">
        <v>342</v>
      </c>
      <c r="EQ4761">
        <v>243396</v>
      </c>
      <c r="ER4761" t="s">
        <v>10511</v>
      </c>
      <c r="EV4761">
        <v>17287838</v>
      </c>
      <c r="EW4761">
        <v>928</v>
      </c>
      <c r="EX4761">
        <v>221135</v>
      </c>
      <c r="EY4761" t="s">
        <v>10512</v>
      </c>
      <c r="EZ4761">
        <v>1</v>
      </c>
      <c r="FC4761">
        <v>95385</v>
      </c>
      <c r="FD4761" t="s">
        <v>3531</v>
      </c>
    </row>
    <row r="4762" spans="1:160" x14ac:dyDescent="0.3">
      <c r="A4762" t="str">
        <f>VLOOKUP(B4762,Table2[],3,FALSE)</f>
        <v>Digital</v>
      </c>
      <c r="B4762" t="str">
        <f>IF(OR(ISNUMBER(FIND("QVC",Z4762)),ISNUMBER(FIND("QVC",AL4762))),"QVC",IF(OR(ISNUMBER(FIND("NCO",H4762)),ISNUMBER(FIND("NCO",Y4762))), "NCO", IF(AL4762="consumer","PMD.com",VLOOKUP(LEFT(H4762,2),Tables!$E$1:$F$11,2,FALSE))))</f>
        <v>PMD.com</v>
      </c>
      <c r="C4762">
        <f t="shared" si="225"/>
        <v>55110011</v>
      </c>
      <c r="D4762">
        <f t="shared" si="226"/>
        <v>1</v>
      </c>
      <c r="E4762" t="str">
        <f t="shared" ca="1" si="224"/>
        <v>shifted orders shipped</v>
      </c>
      <c r="F4762" t="s">
        <v>3539</v>
      </c>
      <c r="G4762" t="s">
        <v>335</v>
      </c>
      <c r="H4762" t="s">
        <v>10506</v>
      </c>
      <c r="I4762" s="6">
        <v>44012.883900462963</v>
      </c>
      <c r="J4762" t="s">
        <v>16</v>
      </c>
      <c r="K4762" s="6">
        <v>44013.755787037036</v>
      </c>
      <c r="M4762" t="s">
        <v>10507</v>
      </c>
      <c r="N4762" t="s">
        <v>10508</v>
      </c>
      <c r="Q4762" t="s">
        <v>476</v>
      </c>
      <c r="R4762" t="s">
        <v>376</v>
      </c>
      <c r="S4762" t="s">
        <v>10509</v>
      </c>
      <c r="T4762" t="s">
        <v>338</v>
      </c>
      <c r="U4762" t="s">
        <v>530</v>
      </c>
      <c r="W4762" t="s">
        <v>10510</v>
      </c>
      <c r="Z4762" t="s">
        <v>10507</v>
      </c>
      <c r="AA4762" t="s">
        <v>10508</v>
      </c>
      <c r="AD4762" t="s">
        <v>476</v>
      </c>
      <c r="AE4762" t="s">
        <v>376</v>
      </c>
      <c r="AF4762" t="s">
        <v>10509</v>
      </c>
      <c r="AG4762" t="s">
        <v>338</v>
      </c>
      <c r="AH4762" t="s">
        <v>530</v>
      </c>
      <c r="AJ4762" t="s">
        <v>10510</v>
      </c>
      <c r="AL4762" t="s">
        <v>339</v>
      </c>
      <c r="AM4762">
        <v>1</v>
      </c>
      <c r="AN4762">
        <v>1</v>
      </c>
      <c r="AO4762">
        <v>2688</v>
      </c>
      <c r="AQ4762">
        <v>123763</v>
      </c>
      <c r="AR4762">
        <v>55110011</v>
      </c>
      <c r="AS4762" t="s">
        <v>120</v>
      </c>
      <c r="AT4762" t="s">
        <v>121</v>
      </c>
      <c r="AW4762" t="s">
        <v>340</v>
      </c>
      <c r="AX4762" t="s">
        <v>340</v>
      </c>
      <c r="AY4762" t="s">
        <v>382</v>
      </c>
      <c r="AZ4762">
        <v>0</v>
      </c>
      <c r="BY4762" t="s">
        <v>342</v>
      </c>
      <c r="EQ4762">
        <v>248980</v>
      </c>
      <c r="ER4762" t="s">
        <v>10511</v>
      </c>
      <c r="EV4762">
        <v>17287838</v>
      </c>
      <c r="EW4762">
        <v>928</v>
      </c>
      <c r="EX4762">
        <v>221135</v>
      </c>
      <c r="EY4762" t="s">
        <v>10512</v>
      </c>
      <c r="EZ4762">
        <v>1</v>
      </c>
      <c r="FC4762">
        <v>55110011</v>
      </c>
      <c r="FD4762" t="s">
        <v>121</v>
      </c>
    </row>
    <row r="4763" spans="1:160" x14ac:dyDescent="0.3">
      <c r="A4763" t="str">
        <f>VLOOKUP(B4763,Table2[],3,FALSE)</f>
        <v>Digital</v>
      </c>
      <c r="B4763" t="str">
        <f>IF(OR(ISNUMBER(FIND("QVC",Z4763)),ISNUMBER(FIND("QVC",AL4763))),"QVC",IF(OR(ISNUMBER(FIND("NCO",H4763)),ISNUMBER(FIND("NCO",Y4763))), "NCO", IF(AL4763="consumer","PMD.com",VLOOKUP(LEFT(H4763,2),Tables!$E$1:$F$11,2,FALSE))))</f>
        <v>PMD.com</v>
      </c>
      <c r="C4763">
        <f t="shared" si="225"/>
        <v>5342</v>
      </c>
      <c r="D4763">
        <f t="shared" si="226"/>
        <v>1</v>
      </c>
      <c r="E4763" t="str">
        <f t="shared" ca="1" si="224"/>
        <v>shifted orders shipped</v>
      </c>
      <c r="F4763" t="s">
        <v>3539</v>
      </c>
      <c r="G4763" t="s">
        <v>335</v>
      </c>
      <c r="H4763" t="s">
        <v>10506</v>
      </c>
      <c r="I4763" s="6">
        <v>44012.883900462963</v>
      </c>
      <c r="J4763" t="s">
        <v>16</v>
      </c>
      <c r="K4763" s="6">
        <v>44013.755787037036</v>
      </c>
      <c r="M4763" t="s">
        <v>10507</v>
      </c>
      <c r="N4763" t="s">
        <v>10508</v>
      </c>
      <c r="Q4763" t="s">
        <v>476</v>
      </c>
      <c r="R4763" t="s">
        <v>376</v>
      </c>
      <c r="S4763" t="s">
        <v>10509</v>
      </c>
      <c r="T4763" t="s">
        <v>338</v>
      </c>
      <c r="U4763" t="s">
        <v>530</v>
      </c>
      <c r="W4763" t="s">
        <v>10510</v>
      </c>
      <c r="Z4763" t="s">
        <v>10507</v>
      </c>
      <c r="AA4763" t="s">
        <v>10508</v>
      </c>
      <c r="AD4763" t="s">
        <v>476</v>
      </c>
      <c r="AE4763" t="s">
        <v>376</v>
      </c>
      <c r="AF4763" t="s">
        <v>10509</v>
      </c>
      <c r="AG4763" t="s">
        <v>338</v>
      </c>
      <c r="AH4763" t="s">
        <v>530</v>
      </c>
      <c r="AJ4763" t="s">
        <v>10510</v>
      </c>
      <c r="AL4763" t="s">
        <v>339</v>
      </c>
      <c r="AM4763">
        <v>1</v>
      </c>
      <c r="AN4763">
        <v>1</v>
      </c>
      <c r="AO4763">
        <v>13280</v>
      </c>
      <c r="AQ4763">
        <v>123849</v>
      </c>
      <c r="AR4763">
        <v>5342</v>
      </c>
      <c r="AS4763" t="s">
        <v>1867</v>
      </c>
      <c r="AT4763" t="s">
        <v>149</v>
      </c>
      <c r="AW4763" t="s">
        <v>340</v>
      </c>
      <c r="AX4763" t="s">
        <v>340</v>
      </c>
      <c r="AY4763" t="s">
        <v>345</v>
      </c>
      <c r="AZ4763" t="s">
        <v>346</v>
      </c>
      <c r="BY4763" t="s">
        <v>342</v>
      </c>
      <c r="EQ4763">
        <v>244853</v>
      </c>
      <c r="ER4763" t="s">
        <v>10511</v>
      </c>
      <c r="EV4763">
        <v>17287838</v>
      </c>
      <c r="EW4763">
        <v>928</v>
      </c>
      <c r="EX4763">
        <v>221135</v>
      </c>
      <c r="EY4763" t="s">
        <v>10512</v>
      </c>
      <c r="EZ4763">
        <v>1</v>
      </c>
      <c r="FC4763">
        <v>90425</v>
      </c>
      <c r="FD4763" t="s">
        <v>388</v>
      </c>
    </row>
    <row r="4764" spans="1:160" x14ac:dyDescent="0.3">
      <c r="A4764" t="str">
        <f>VLOOKUP(B4764,Table2[],3,FALSE)</f>
        <v>Digital</v>
      </c>
      <c r="B4764" t="str">
        <f>IF(OR(ISNUMBER(FIND("QVC",Z4764)),ISNUMBER(FIND("QVC",AL4764))),"QVC",IF(OR(ISNUMBER(FIND("NCO",H4764)),ISNUMBER(FIND("NCO",Y4764))), "NCO", IF(AL4764="consumer","PMD.com",VLOOKUP(LEFT(H4764,2),Tables!$E$1:$F$11,2,FALSE))))</f>
        <v>PMD.com</v>
      </c>
      <c r="C4764">
        <f t="shared" si="225"/>
        <v>5341030</v>
      </c>
      <c r="D4764">
        <f t="shared" si="226"/>
        <v>1</v>
      </c>
      <c r="E4764" t="str">
        <f t="shared" ca="1" si="224"/>
        <v>shifted orders shipped</v>
      </c>
      <c r="F4764" t="s">
        <v>3539</v>
      </c>
      <c r="G4764" t="s">
        <v>335</v>
      </c>
      <c r="H4764" t="s">
        <v>10506</v>
      </c>
      <c r="I4764" s="6">
        <v>44012.883900462963</v>
      </c>
      <c r="J4764" t="s">
        <v>16</v>
      </c>
      <c r="K4764" s="6">
        <v>44013.755787037036</v>
      </c>
      <c r="M4764" t="s">
        <v>10507</v>
      </c>
      <c r="N4764" t="s">
        <v>10508</v>
      </c>
      <c r="Q4764" t="s">
        <v>476</v>
      </c>
      <c r="R4764" t="s">
        <v>376</v>
      </c>
      <c r="S4764" t="s">
        <v>10509</v>
      </c>
      <c r="T4764" t="s">
        <v>338</v>
      </c>
      <c r="U4764" t="s">
        <v>530</v>
      </c>
      <c r="W4764" t="s">
        <v>10510</v>
      </c>
      <c r="Z4764" t="s">
        <v>10507</v>
      </c>
      <c r="AA4764" t="s">
        <v>10508</v>
      </c>
      <c r="AD4764" t="s">
        <v>476</v>
      </c>
      <c r="AE4764" t="s">
        <v>376</v>
      </c>
      <c r="AF4764" t="s">
        <v>10509</v>
      </c>
      <c r="AG4764" t="s">
        <v>338</v>
      </c>
      <c r="AH4764" t="s">
        <v>530</v>
      </c>
      <c r="AJ4764" t="s">
        <v>10510</v>
      </c>
      <c r="AL4764" t="s">
        <v>339</v>
      </c>
      <c r="AM4764">
        <v>1</v>
      </c>
      <c r="AN4764">
        <v>1</v>
      </c>
      <c r="AO4764">
        <v>12859</v>
      </c>
      <c r="AQ4764">
        <v>124642</v>
      </c>
      <c r="AR4764">
        <v>5341030</v>
      </c>
      <c r="AS4764" t="s">
        <v>925</v>
      </c>
      <c r="AT4764" t="s">
        <v>926</v>
      </c>
      <c r="AW4764" t="s">
        <v>366</v>
      </c>
      <c r="AX4764" t="s">
        <v>366</v>
      </c>
      <c r="AY4764" t="s">
        <v>345</v>
      </c>
      <c r="AZ4764" t="s">
        <v>346</v>
      </c>
      <c r="BY4764" t="s">
        <v>342</v>
      </c>
      <c r="EQ4764">
        <v>243275</v>
      </c>
      <c r="ER4764" t="s">
        <v>10511</v>
      </c>
      <c r="EV4764">
        <v>17287838</v>
      </c>
      <c r="EW4764">
        <v>928</v>
      </c>
      <c r="EX4764">
        <v>221135</v>
      </c>
      <c r="EY4764" t="s">
        <v>10512</v>
      </c>
      <c r="EZ4764">
        <v>1</v>
      </c>
      <c r="FC4764">
        <v>95385</v>
      </c>
      <c r="FD4764" t="s">
        <v>3531</v>
      </c>
    </row>
    <row r="4765" spans="1:160" x14ac:dyDescent="0.3">
      <c r="A4765" t="str">
        <f>VLOOKUP(B4765,Table2[],3,FALSE)</f>
        <v>Digital</v>
      </c>
      <c r="B4765" t="str">
        <f>IF(OR(ISNUMBER(FIND("QVC",Z4765)),ISNUMBER(FIND("QVC",AL4765))),"QVC",IF(OR(ISNUMBER(FIND("NCO",H4765)),ISNUMBER(FIND("NCO",Y4765))), "NCO", IF(AL4765="consumer","PMD.com",VLOOKUP(LEFT(H4765,2),Tables!$E$1:$F$11,2,FALSE))))</f>
        <v>PMD.com</v>
      </c>
      <c r="C4765">
        <f t="shared" si="225"/>
        <v>5341</v>
      </c>
      <c r="D4765">
        <f t="shared" si="226"/>
        <v>1</v>
      </c>
      <c r="E4765" t="str">
        <f t="shared" ca="1" si="224"/>
        <v>shifted orders shipped</v>
      </c>
      <c r="F4765" t="s">
        <v>3539</v>
      </c>
      <c r="G4765" t="s">
        <v>335</v>
      </c>
      <c r="H4765" t="s">
        <v>10506</v>
      </c>
      <c r="I4765" s="6">
        <v>44012.883900462963</v>
      </c>
      <c r="J4765" t="s">
        <v>16</v>
      </c>
      <c r="K4765" s="6">
        <v>44013.755787037036</v>
      </c>
      <c r="M4765" t="s">
        <v>10507</v>
      </c>
      <c r="N4765" t="s">
        <v>10508</v>
      </c>
      <c r="Q4765" t="s">
        <v>476</v>
      </c>
      <c r="R4765" t="s">
        <v>376</v>
      </c>
      <c r="S4765" t="s">
        <v>10509</v>
      </c>
      <c r="T4765" t="s">
        <v>338</v>
      </c>
      <c r="U4765" t="s">
        <v>530</v>
      </c>
      <c r="W4765" t="s">
        <v>10510</v>
      </c>
      <c r="Z4765" t="s">
        <v>10507</v>
      </c>
      <c r="AA4765" t="s">
        <v>10508</v>
      </c>
      <c r="AD4765" t="s">
        <v>476</v>
      </c>
      <c r="AE4765" t="s">
        <v>376</v>
      </c>
      <c r="AF4765" t="s">
        <v>10509</v>
      </c>
      <c r="AG4765" t="s">
        <v>338</v>
      </c>
      <c r="AH4765" t="s">
        <v>530</v>
      </c>
      <c r="AJ4765" t="s">
        <v>10510</v>
      </c>
      <c r="AL4765" t="s">
        <v>339</v>
      </c>
      <c r="AM4765">
        <v>1</v>
      </c>
      <c r="AN4765">
        <v>1</v>
      </c>
      <c r="AO4765">
        <v>15156</v>
      </c>
      <c r="AQ4765">
        <v>124187</v>
      </c>
      <c r="AR4765">
        <v>5341</v>
      </c>
      <c r="AS4765" t="s">
        <v>1851</v>
      </c>
      <c r="AT4765" t="s">
        <v>82</v>
      </c>
      <c r="AW4765" t="s">
        <v>340</v>
      </c>
      <c r="AX4765" t="s">
        <v>340</v>
      </c>
      <c r="AY4765" t="s">
        <v>345</v>
      </c>
      <c r="AZ4765" t="s">
        <v>346</v>
      </c>
      <c r="BY4765" t="s">
        <v>342</v>
      </c>
      <c r="EQ4765">
        <v>243643</v>
      </c>
      <c r="ER4765" t="s">
        <v>10511</v>
      </c>
      <c r="EV4765">
        <v>17287838</v>
      </c>
      <c r="EW4765">
        <v>928</v>
      </c>
      <c r="EX4765">
        <v>221135</v>
      </c>
      <c r="EY4765" t="s">
        <v>10512</v>
      </c>
      <c r="EZ4765">
        <v>1</v>
      </c>
      <c r="FC4765">
        <v>90425</v>
      </c>
      <c r="FD4765" t="s">
        <v>388</v>
      </c>
    </row>
    <row r="4766" spans="1:160" x14ac:dyDescent="0.3">
      <c r="A4766" t="str">
        <f>VLOOKUP(B4766,Table2[],3,FALSE)</f>
        <v>Digital</v>
      </c>
      <c r="B4766" t="str">
        <f>IF(OR(ISNUMBER(FIND("QVC",Z4766)),ISNUMBER(FIND("QVC",AL4766))),"QVC",IF(OR(ISNUMBER(FIND("NCO",H4766)),ISNUMBER(FIND("NCO",Y4766))), "NCO", IF(AL4766="consumer","PMD.com",VLOOKUP(LEFT(H4766,2),Tables!$E$1:$F$11,2,FALSE))))</f>
        <v>PMD.com</v>
      </c>
      <c r="C4766">
        <f t="shared" si="225"/>
        <v>51090030</v>
      </c>
      <c r="D4766">
        <f t="shared" si="226"/>
        <v>1</v>
      </c>
      <c r="E4766" t="str">
        <f t="shared" ca="1" si="224"/>
        <v>shifted orders shipped</v>
      </c>
      <c r="F4766" t="s">
        <v>3539</v>
      </c>
      <c r="G4766" t="s">
        <v>335</v>
      </c>
      <c r="H4766" t="s">
        <v>10506</v>
      </c>
      <c r="I4766" s="6">
        <v>44012.883900462963</v>
      </c>
      <c r="J4766" t="s">
        <v>16</v>
      </c>
      <c r="K4766" s="6">
        <v>44013.755787037036</v>
      </c>
      <c r="M4766" t="s">
        <v>10507</v>
      </c>
      <c r="N4766" t="s">
        <v>10508</v>
      </c>
      <c r="Q4766" t="s">
        <v>476</v>
      </c>
      <c r="R4766" t="s">
        <v>376</v>
      </c>
      <c r="S4766" t="s">
        <v>10509</v>
      </c>
      <c r="T4766" t="s">
        <v>338</v>
      </c>
      <c r="U4766" t="s">
        <v>530</v>
      </c>
      <c r="W4766" t="s">
        <v>10510</v>
      </c>
      <c r="Z4766" t="s">
        <v>10507</v>
      </c>
      <c r="AA4766" t="s">
        <v>10508</v>
      </c>
      <c r="AD4766" t="s">
        <v>476</v>
      </c>
      <c r="AE4766" t="s">
        <v>376</v>
      </c>
      <c r="AF4766" t="s">
        <v>10509</v>
      </c>
      <c r="AG4766" t="s">
        <v>338</v>
      </c>
      <c r="AH4766" t="s">
        <v>530</v>
      </c>
      <c r="AJ4766" t="s">
        <v>10510</v>
      </c>
      <c r="AL4766" t="s">
        <v>339</v>
      </c>
      <c r="AM4766">
        <v>1</v>
      </c>
      <c r="AN4766">
        <v>1</v>
      </c>
      <c r="AO4766">
        <v>6688</v>
      </c>
      <c r="AQ4766">
        <v>125960</v>
      </c>
      <c r="AR4766">
        <v>51090030</v>
      </c>
      <c r="AS4766" t="s">
        <v>3043</v>
      </c>
      <c r="AT4766" t="s">
        <v>628</v>
      </c>
      <c r="AW4766" t="s">
        <v>343</v>
      </c>
      <c r="BY4766" t="s">
        <v>342</v>
      </c>
      <c r="BZ4766" t="b">
        <v>0</v>
      </c>
      <c r="EQ4766">
        <v>243047</v>
      </c>
      <c r="ER4766" t="s">
        <v>10511</v>
      </c>
      <c r="EV4766">
        <v>17287838</v>
      </c>
      <c r="EW4766">
        <v>928</v>
      </c>
      <c r="EX4766">
        <v>221135</v>
      </c>
      <c r="EY4766" t="s">
        <v>10512</v>
      </c>
      <c r="EZ4766">
        <v>1</v>
      </c>
      <c r="FC4766">
        <v>95385</v>
      </c>
      <c r="FD4766" t="s">
        <v>3531</v>
      </c>
    </row>
    <row r="4767" spans="1:160" x14ac:dyDescent="0.3">
      <c r="A4767" t="str">
        <f>VLOOKUP(B4767,Table2[],3,FALSE)</f>
        <v>Digital</v>
      </c>
      <c r="B4767" t="str">
        <f>IF(OR(ISNUMBER(FIND("QVC",Z4767)),ISNUMBER(FIND("QVC",AL4767))),"QVC",IF(OR(ISNUMBER(FIND("NCO",H4767)),ISNUMBER(FIND("NCO",Y4767))), "NCO", IF(AL4767="consumer","PMD.com",VLOOKUP(LEFT(H4767,2),Tables!$E$1:$F$11,2,FALSE))))</f>
        <v>PMD.com</v>
      </c>
      <c r="C4767">
        <f t="shared" si="225"/>
        <v>51090030</v>
      </c>
      <c r="D4767">
        <f t="shared" si="226"/>
        <v>1</v>
      </c>
      <c r="E4767" t="str">
        <f t="shared" ca="1" si="224"/>
        <v>shifted orders shipped</v>
      </c>
      <c r="F4767" t="s">
        <v>3539</v>
      </c>
      <c r="G4767" t="s">
        <v>335</v>
      </c>
      <c r="H4767" t="s">
        <v>10513</v>
      </c>
      <c r="I4767" s="6">
        <v>44012.149675925924</v>
      </c>
      <c r="J4767" t="s">
        <v>16</v>
      </c>
      <c r="K4767" s="6">
        <v>44013.756157407406</v>
      </c>
      <c r="M4767" t="s">
        <v>10514</v>
      </c>
      <c r="N4767" t="s">
        <v>10515</v>
      </c>
      <c r="Q4767" t="s">
        <v>1832</v>
      </c>
      <c r="R4767" t="s">
        <v>386</v>
      </c>
      <c r="S4767" t="s">
        <v>10516</v>
      </c>
      <c r="T4767" t="s">
        <v>338</v>
      </c>
      <c r="U4767" t="s">
        <v>530</v>
      </c>
      <c r="W4767" t="s">
        <v>10517</v>
      </c>
      <c r="Z4767" t="s">
        <v>10514</v>
      </c>
      <c r="AA4767" t="s">
        <v>10515</v>
      </c>
      <c r="AD4767" t="s">
        <v>1832</v>
      </c>
      <c r="AE4767" t="s">
        <v>386</v>
      </c>
      <c r="AF4767" t="s">
        <v>10516</v>
      </c>
      <c r="AG4767" t="s">
        <v>338</v>
      </c>
      <c r="AH4767" t="s">
        <v>530</v>
      </c>
      <c r="AJ4767" t="s">
        <v>10517</v>
      </c>
      <c r="AL4767" t="s">
        <v>339</v>
      </c>
      <c r="AM4767">
        <v>1</v>
      </c>
      <c r="AN4767">
        <v>1</v>
      </c>
      <c r="AO4767">
        <v>6688</v>
      </c>
      <c r="AQ4767">
        <v>125960</v>
      </c>
      <c r="AR4767">
        <v>51090030</v>
      </c>
      <c r="AS4767" t="s">
        <v>3043</v>
      </c>
      <c r="AT4767" t="s">
        <v>628</v>
      </c>
      <c r="AW4767" t="s">
        <v>343</v>
      </c>
      <c r="BY4767" t="s">
        <v>342</v>
      </c>
      <c r="BZ4767" t="b">
        <v>0</v>
      </c>
      <c r="EQ4767">
        <v>243047</v>
      </c>
      <c r="ER4767" t="s">
        <v>10518</v>
      </c>
      <c r="EV4767">
        <v>17287203</v>
      </c>
      <c r="EW4767">
        <v>928</v>
      </c>
      <c r="EX4767">
        <v>220767</v>
      </c>
      <c r="EY4767" t="s">
        <v>10519</v>
      </c>
      <c r="EZ4767">
        <v>1</v>
      </c>
      <c r="FC4767">
        <v>95385</v>
      </c>
      <c r="FD4767" t="s">
        <v>3531</v>
      </c>
    </row>
    <row r="4768" spans="1:160" x14ac:dyDescent="0.3">
      <c r="A4768" t="str">
        <f>VLOOKUP(B4768,Table2[],3,FALSE)</f>
        <v>Digital</v>
      </c>
      <c r="B4768" t="str">
        <f>IF(OR(ISNUMBER(FIND("QVC",Z4768)),ISNUMBER(FIND("QVC",AL4768))),"QVC",IF(OR(ISNUMBER(FIND("NCO",H4768)),ISNUMBER(FIND("NCO",Y4768))), "NCO", IF(AL4768="consumer","PMD.com",VLOOKUP(LEFT(H4768,2),Tables!$E$1:$F$11,2,FALSE))))</f>
        <v>PMD.com</v>
      </c>
      <c r="C4768">
        <f t="shared" si="225"/>
        <v>51090030</v>
      </c>
      <c r="D4768">
        <f t="shared" si="226"/>
        <v>1</v>
      </c>
      <c r="E4768" t="str">
        <f t="shared" ca="1" si="224"/>
        <v>shifted orders shipped</v>
      </c>
      <c r="F4768" t="s">
        <v>3539</v>
      </c>
      <c r="G4768" t="s">
        <v>335</v>
      </c>
      <c r="H4768" t="s">
        <v>10513</v>
      </c>
      <c r="I4768" s="6">
        <v>44012.149675925924</v>
      </c>
      <c r="J4768" t="s">
        <v>16</v>
      </c>
      <c r="K4768" s="6">
        <v>44013.756157407406</v>
      </c>
      <c r="M4768" t="s">
        <v>10514</v>
      </c>
      <c r="N4768" t="s">
        <v>10515</v>
      </c>
      <c r="Q4768" t="s">
        <v>1832</v>
      </c>
      <c r="R4768" t="s">
        <v>386</v>
      </c>
      <c r="S4768" t="s">
        <v>10516</v>
      </c>
      <c r="T4768" t="s">
        <v>338</v>
      </c>
      <c r="U4768" t="s">
        <v>530</v>
      </c>
      <c r="W4768" t="s">
        <v>10517</v>
      </c>
      <c r="Z4768" t="s">
        <v>10514</v>
      </c>
      <c r="AA4768" t="s">
        <v>10515</v>
      </c>
      <c r="AD4768" t="s">
        <v>1832</v>
      </c>
      <c r="AE4768" t="s">
        <v>386</v>
      </c>
      <c r="AF4768" t="s">
        <v>10516</v>
      </c>
      <c r="AG4768" t="s">
        <v>338</v>
      </c>
      <c r="AH4768" t="s">
        <v>530</v>
      </c>
      <c r="AJ4768" t="s">
        <v>10517</v>
      </c>
      <c r="AL4768" t="s">
        <v>339</v>
      </c>
      <c r="AM4768">
        <v>1</v>
      </c>
      <c r="AN4768">
        <v>1</v>
      </c>
      <c r="AO4768">
        <v>6688</v>
      </c>
      <c r="AQ4768">
        <v>125960</v>
      </c>
      <c r="AR4768">
        <v>51090030</v>
      </c>
      <c r="AS4768" t="s">
        <v>3043</v>
      </c>
      <c r="AT4768" t="s">
        <v>628</v>
      </c>
      <c r="AW4768" t="s">
        <v>343</v>
      </c>
      <c r="BY4768" t="s">
        <v>342</v>
      </c>
      <c r="BZ4768" t="b">
        <v>0</v>
      </c>
      <c r="EQ4768">
        <v>243047</v>
      </c>
      <c r="ER4768" t="s">
        <v>10518</v>
      </c>
      <c r="EV4768">
        <v>17287203</v>
      </c>
      <c r="EW4768">
        <v>928</v>
      </c>
      <c r="EX4768">
        <v>220767</v>
      </c>
      <c r="EY4768" t="s">
        <v>10519</v>
      </c>
      <c r="EZ4768">
        <v>1</v>
      </c>
      <c r="FC4768">
        <v>95382</v>
      </c>
      <c r="FD4768" t="s">
        <v>1412</v>
      </c>
    </row>
    <row r="4769" spans="1:160" x14ac:dyDescent="0.3">
      <c r="A4769" t="str">
        <f>VLOOKUP(B4769,Table2[],3,FALSE)</f>
        <v>Digital</v>
      </c>
      <c r="B4769" t="str">
        <f>IF(OR(ISNUMBER(FIND("QVC",Z4769)),ISNUMBER(FIND("QVC",AL4769))),"QVC",IF(OR(ISNUMBER(FIND("NCO",H4769)),ISNUMBER(FIND("NCO",Y4769))), "NCO", IF(AL4769="consumer","PMD.com",VLOOKUP(LEFT(H4769,2),Tables!$E$1:$F$11,2,FALSE))))</f>
        <v>PMD.com</v>
      </c>
      <c r="C4769">
        <f t="shared" si="225"/>
        <v>54010001</v>
      </c>
      <c r="D4769">
        <f t="shared" si="226"/>
        <v>1</v>
      </c>
      <c r="E4769" t="str">
        <f t="shared" ca="1" si="224"/>
        <v>shifted orders shipped</v>
      </c>
      <c r="F4769" t="s">
        <v>3539</v>
      </c>
      <c r="G4769" t="s">
        <v>335</v>
      </c>
      <c r="H4769" t="s">
        <v>10513</v>
      </c>
      <c r="I4769" s="6">
        <v>44012.149675925924</v>
      </c>
      <c r="J4769" t="s">
        <v>16</v>
      </c>
      <c r="K4769" s="6">
        <v>44013.756157407406</v>
      </c>
      <c r="M4769" t="s">
        <v>10514</v>
      </c>
      <c r="N4769" t="s">
        <v>10515</v>
      </c>
      <c r="Q4769" t="s">
        <v>1832</v>
      </c>
      <c r="R4769" t="s">
        <v>386</v>
      </c>
      <c r="S4769" t="s">
        <v>10516</v>
      </c>
      <c r="T4769" t="s">
        <v>338</v>
      </c>
      <c r="U4769" t="s">
        <v>530</v>
      </c>
      <c r="W4769" t="s">
        <v>10517</v>
      </c>
      <c r="Z4769" t="s">
        <v>10514</v>
      </c>
      <c r="AA4769" t="s">
        <v>10515</v>
      </c>
      <c r="AD4769" t="s">
        <v>1832</v>
      </c>
      <c r="AE4769" t="s">
        <v>386</v>
      </c>
      <c r="AF4769" t="s">
        <v>10516</v>
      </c>
      <c r="AG4769" t="s">
        <v>338</v>
      </c>
      <c r="AH4769" t="s">
        <v>530</v>
      </c>
      <c r="AJ4769" t="s">
        <v>10517</v>
      </c>
      <c r="AL4769" t="s">
        <v>339</v>
      </c>
      <c r="AM4769">
        <v>1</v>
      </c>
      <c r="AN4769">
        <v>1</v>
      </c>
      <c r="AO4769">
        <v>6300</v>
      </c>
      <c r="AQ4769">
        <v>124476</v>
      </c>
      <c r="AR4769">
        <v>54010001</v>
      </c>
      <c r="AS4769" t="s">
        <v>577</v>
      </c>
      <c r="AT4769" t="s">
        <v>35</v>
      </c>
      <c r="AW4769" t="s">
        <v>340</v>
      </c>
      <c r="AX4769">
        <v>0</v>
      </c>
      <c r="AY4769" t="s">
        <v>348</v>
      </c>
      <c r="AZ4769">
        <v>0</v>
      </c>
      <c r="BY4769" t="s">
        <v>342</v>
      </c>
      <c r="EQ4769">
        <v>252076</v>
      </c>
      <c r="ER4769" t="s">
        <v>10518</v>
      </c>
      <c r="EV4769">
        <v>17287203</v>
      </c>
      <c r="EW4769">
        <v>928</v>
      </c>
      <c r="EX4769">
        <v>220767</v>
      </c>
      <c r="EY4769" t="s">
        <v>10519</v>
      </c>
      <c r="EZ4769">
        <v>1</v>
      </c>
      <c r="FC4769">
        <v>95382</v>
      </c>
      <c r="FD4769" t="s">
        <v>1412</v>
      </c>
    </row>
    <row r="4770" spans="1:160" x14ac:dyDescent="0.3">
      <c r="A4770" t="str">
        <f>VLOOKUP(B4770,Table2[],3,FALSE)</f>
        <v>Digital</v>
      </c>
      <c r="B4770" t="str">
        <f>IF(OR(ISNUMBER(FIND("QVC",Z4770)),ISNUMBER(FIND("QVC",AL4770))),"QVC",IF(OR(ISNUMBER(FIND("NCO",H4770)),ISNUMBER(FIND("NCO",Y4770))), "NCO", IF(AL4770="consumer","PMD.com",VLOOKUP(LEFT(H4770,2),Tables!$E$1:$F$11,2,FALSE))))</f>
        <v>PMD.com</v>
      </c>
      <c r="C4770">
        <f t="shared" si="225"/>
        <v>5341</v>
      </c>
      <c r="D4770">
        <f t="shared" si="226"/>
        <v>1</v>
      </c>
      <c r="E4770" t="str">
        <f t="shared" ca="1" si="224"/>
        <v>shifted orders shipped</v>
      </c>
      <c r="F4770" t="s">
        <v>3539</v>
      </c>
      <c r="G4770" t="s">
        <v>335</v>
      </c>
      <c r="H4770" t="s">
        <v>10513</v>
      </c>
      <c r="I4770" s="6">
        <v>44012.149675925924</v>
      </c>
      <c r="J4770" t="s">
        <v>16</v>
      </c>
      <c r="K4770" s="6">
        <v>44013.756157407406</v>
      </c>
      <c r="M4770" t="s">
        <v>10514</v>
      </c>
      <c r="N4770" t="s">
        <v>10515</v>
      </c>
      <c r="Q4770" t="s">
        <v>1832</v>
      </c>
      <c r="R4770" t="s">
        <v>386</v>
      </c>
      <c r="S4770" t="s">
        <v>10516</v>
      </c>
      <c r="T4770" t="s">
        <v>338</v>
      </c>
      <c r="U4770" t="s">
        <v>530</v>
      </c>
      <c r="W4770" t="s">
        <v>10517</v>
      </c>
      <c r="Z4770" t="s">
        <v>10514</v>
      </c>
      <c r="AA4770" t="s">
        <v>10515</v>
      </c>
      <c r="AD4770" t="s">
        <v>1832</v>
      </c>
      <c r="AE4770" t="s">
        <v>386</v>
      </c>
      <c r="AF4770" t="s">
        <v>10516</v>
      </c>
      <c r="AG4770" t="s">
        <v>338</v>
      </c>
      <c r="AH4770" t="s">
        <v>530</v>
      </c>
      <c r="AJ4770" t="s">
        <v>10517</v>
      </c>
      <c r="AL4770" t="s">
        <v>339</v>
      </c>
      <c r="AM4770">
        <v>1</v>
      </c>
      <c r="AN4770">
        <v>1</v>
      </c>
      <c r="AO4770">
        <v>15156</v>
      </c>
      <c r="AQ4770">
        <v>124187</v>
      </c>
      <c r="AR4770">
        <v>5341</v>
      </c>
      <c r="AS4770" t="s">
        <v>1851</v>
      </c>
      <c r="AT4770" t="s">
        <v>82</v>
      </c>
      <c r="AW4770" t="s">
        <v>340</v>
      </c>
      <c r="AX4770" t="s">
        <v>340</v>
      </c>
      <c r="AY4770" t="s">
        <v>345</v>
      </c>
      <c r="AZ4770" t="s">
        <v>346</v>
      </c>
      <c r="BY4770" t="s">
        <v>342</v>
      </c>
      <c r="EQ4770">
        <v>243643</v>
      </c>
      <c r="ER4770" t="s">
        <v>10518</v>
      </c>
      <c r="EV4770">
        <v>17287203</v>
      </c>
      <c r="EW4770">
        <v>928</v>
      </c>
      <c r="EX4770">
        <v>220767</v>
      </c>
      <c r="EY4770" t="s">
        <v>10519</v>
      </c>
      <c r="EZ4770">
        <v>1</v>
      </c>
      <c r="FC4770">
        <v>90443</v>
      </c>
      <c r="FD4770" t="s">
        <v>1274</v>
      </c>
    </row>
    <row r="4771" spans="1:160" x14ac:dyDescent="0.3">
      <c r="A4771" t="str">
        <f>VLOOKUP(B4771,Table2[],3,FALSE)</f>
        <v>Digital</v>
      </c>
      <c r="B4771" t="str">
        <f>IF(OR(ISNUMBER(FIND("QVC",Z4771)),ISNUMBER(FIND("QVC",AL4771))),"QVC",IF(OR(ISNUMBER(FIND("NCO",H4771)),ISNUMBER(FIND("NCO",Y4771))), "NCO", IF(AL4771="consumer","PMD.com",VLOOKUP(LEFT(H4771,2),Tables!$E$1:$F$11,2,FALSE))))</f>
        <v>PMD.com</v>
      </c>
      <c r="C4771">
        <f t="shared" si="225"/>
        <v>52430001</v>
      </c>
      <c r="D4771">
        <f t="shared" si="226"/>
        <v>1</v>
      </c>
      <c r="E4771" t="str">
        <f t="shared" ca="1" si="224"/>
        <v>shifted orders shipped</v>
      </c>
      <c r="F4771" t="s">
        <v>3539</v>
      </c>
      <c r="G4771" t="s">
        <v>335</v>
      </c>
      <c r="H4771" t="s">
        <v>10513</v>
      </c>
      <c r="I4771" s="6">
        <v>44012.149675925924</v>
      </c>
      <c r="J4771" t="s">
        <v>16</v>
      </c>
      <c r="K4771" s="6">
        <v>44013.756157407406</v>
      </c>
      <c r="M4771" t="s">
        <v>10514</v>
      </c>
      <c r="N4771" t="s">
        <v>10515</v>
      </c>
      <c r="Q4771" t="s">
        <v>1832</v>
      </c>
      <c r="R4771" t="s">
        <v>386</v>
      </c>
      <c r="S4771" t="s">
        <v>10516</v>
      </c>
      <c r="T4771" t="s">
        <v>338</v>
      </c>
      <c r="U4771" t="s">
        <v>530</v>
      </c>
      <c r="W4771" t="s">
        <v>10517</v>
      </c>
      <c r="Z4771" t="s">
        <v>10514</v>
      </c>
      <c r="AA4771" t="s">
        <v>10515</v>
      </c>
      <c r="AD4771" t="s">
        <v>1832</v>
      </c>
      <c r="AE4771" t="s">
        <v>386</v>
      </c>
      <c r="AF4771" t="s">
        <v>10516</v>
      </c>
      <c r="AG4771" t="s">
        <v>338</v>
      </c>
      <c r="AH4771" t="s">
        <v>530</v>
      </c>
      <c r="AJ4771" t="s">
        <v>10517</v>
      </c>
      <c r="AL4771" t="s">
        <v>339</v>
      </c>
      <c r="AM4771">
        <v>1</v>
      </c>
      <c r="AN4771">
        <v>1</v>
      </c>
      <c r="AO4771">
        <v>12063</v>
      </c>
      <c r="AQ4771">
        <v>127155</v>
      </c>
      <c r="AR4771">
        <v>52430001</v>
      </c>
      <c r="AS4771" t="s">
        <v>927</v>
      </c>
      <c r="AT4771" t="s">
        <v>75</v>
      </c>
      <c r="AW4771" t="s">
        <v>340</v>
      </c>
      <c r="AX4771" t="s">
        <v>340</v>
      </c>
      <c r="AY4771" t="s">
        <v>357</v>
      </c>
      <c r="AZ4771" t="s">
        <v>363</v>
      </c>
      <c r="BY4771" t="s">
        <v>342</v>
      </c>
      <c r="EQ4771">
        <v>249990</v>
      </c>
      <c r="ER4771" t="s">
        <v>10518</v>
      </c>
      <c r="EV4771">
        <v>17287203</v>
      </c>
      <c r="EW4771">
        <v>928</v>
      </c>
      <c r="EX4771">
        <v>220767</v>
      </c>
      <c r="EY4771" t="s">
        <v>10519</v>
      </c>
      <c r="EZ4771">
        <v>1</v>
      </c>
      <c r="FC4771">
        <v>95385</v>
      </c>
      <c r="FD4771" t="s">
        <v>3531</v>
      </c>
    </row>
    <row r="4772" spans="1:160" x14ac:dyDescent="0.3">
      <c r="A4772" t="str">
        <f>VLOOKUP(B4772,Table2[],3,FALSE)</f>
        <v>Digital</v>
      </c>
      <c r="B4772" t="str">
        <f>IF(OR(ISNUMBER(FIND("QVC",Z4772)),ISNUMBER(FIND("QVC",AL4772))),"QVC",IF(OR(ISNUMBER(FIND("NCO",H4772)),ISNUMBER(FIND("NCO",Y4772))), "NCO", IF(AL4772="consumer","PMD.com",VLOOKUP(LEFT(H4772,2),Tables!$E$1:$F$11,2,FALSE))))</f>
        <v>PMD.com</v>
      </c>
      <c r="C4772">
        <f t="shared" si="225"/>
        <v>53450011</v>
      </c>
      <c r="D4772">
        <f t="shared" si="226"/>
        <v>1</v>
      </c>
      <c r="E4772" t="str">
        <f t="shared" ca="1" si="224"/>
        <v>shifted orders shipped</v>
      </c>
      <c r="F4772" t="s">
        <v>3539</v>
      </c>
      <c r="G4772" t="s">
        <v>335</v>
      </c>
      <c r="H4772" t="s">
        <v>10513</v>
      </c>
      <c r="I4772" s="6">
        <v>44012.149675925924</v>
      </c>
      <c r="J4772" t="s">
        <v>16</v>
      </c>
      <c r="K4772" s="6">
        <v>44013.756157407406</v>
      </c>
      <c r="M4772" t="s">
        <v>10514</v>
      </c>
      <c r="N4772" t="s">
        <v>10515</v>
      </c>
      <c r="Q4772" t="s">
        <v>1832</v>
      </c>
      <c r="R4772" t="s">
        <v>386</v>
      </c>
      <c r="S4772" t="s">
        <v>10516</v>
      </c>
      <c r="T4772" t="s">
        <v>338</v>
      </c>
      <c r="U4772" t="s">
        <v>530</v>
      </c>
      <c r="W4772" t="s">
        <v>10517</v>
      </c>
      <c r="Z4772" t="s">
        <v>10514</v>
      </c>
      <c r="AA4772" t="s">
        <v>10515</v>
      </c>
      <c r="AD4772" t="s">
        <v>1832</v>
      </c>
      <c r="AE4772" t="s">
        <v>386</v>
      </c>
      <c r="AF4772" t="s">
        <v>10516</v>
      </c>
      <c r="AG4772" t="s">
        <v>338</v>
      </c>
      <c r="AH4772" t="s">
        <v>530</v>
      </c>
      <c r="AJ4772" t="s">
        <v>10517</v>
      </c>
      <c r="AL4772" t="s">
        <v>339</v>
      </c>
      <c r="AM4772">
        <v>1</v>
      </c>
      <c r="AN4772">
        <v>1</v>
      </c>
      <c r="AO4772">
        <v>15200</v>
      </c>
      <c r="AQ4772">
        <v>124724</v>
      </c>
      <c r="AR4772">
        <v>53450011</v>
      </c>
      <c r="AS4772" t="s">
        <v>2807</v>
      </c>
      <c r="AT4772" t="s">
        <v>96</v>
      </c>
      <c r="AW4772" t="s">
        <v>340</v>
      </c>
      <c r="AX4772" t="s">
        <v>340</v>
      </c>
      <c r="AY4772" t="s">
        <v>345</v>
      </c>
      <c r="AZ4772">
        <v>0</v>
      </c>
      <c r="BY4772" t="s">
        <v>342</v>
      </c>
      <c r="EQ4772">
        <v>253372</v>
      </c>
      <c r="ER4772" t="s">
        <v>10518</v>
      </c>
      <c r="EV4772">
        <v>17287203</v>
      </c>
      <c r="EW4772">
        <v>928</v>
      </c>
      <c r="EX4772">
        <v>220767</v>
      </c>
      <c r="EY4772" t="s">
        <v>10519</v>
      </c>
      <c r="EZ4772">
        <v>1</v>
      </c>
      <c r="FC4772">
        <v>53450011</v>
      </c>
      <c r="FD4772" t="s">
        <v>96</v>
      </c>
    </row>
    <row r="4773" spans="1:160" x14ac:dyDescent="0.3">
      <c r="A4773" t="str">
        <f>VLOOKUP(B4773,Table2[],3,FALSE)</f>
        <v>Digital</v>
      </c>
      <c r="B4773" t="str">
        <f>IF(OR(ISNUMBER(FIND("QVC",Z4773)),ISNUMBER(FIND("QVC",AL4773))),"QVC",IF(OR(ISNUMBER(FIND("NCO",H4773)),ISNUMBER(FIND("NCO",Y4773))), "NCO", IF(AL4773="consumer","PMD.com",VLOOKUP(LEFT(H4773,2),Tables!$E$1:$F$11,2,FALSE))))</f>
        <v>PMD.com</v>
      </c>
      <c r="C4773">
        <f t="shared" si="225"/>
        <v>53440001</v>
      </c>
      <c r="D4773">
        <f t="shared" si="226"/>
        <v>1</v>
      </c>
      <c r="E4773" t="str">
        <f t="shared" ca="1" si="224"/>
        <v>shifted orders shipped</v>
      </c>
      <c r="F4773" t="s">
        <v>3539</v>
      </c>
      <c r="G4773" t="s">
        <v>335</v>
      </c>
      <c r="H4773" t="s">
        <v>10513</v>
      </c>
      <c r="I4773" s="6">
        <v>44012.149675925924</v>
      </c>
      <c r="J4773" t="s">
        <v>16</v>
      </c>
      <c r="K4773" s="6">
        <v>44013.756157407406</v>
      </c>
      <c r="M4773" t="s">
        <v>10514</v>
      </c>
      <c r="N4773" t="s">
        <v>10515</v>
      </c>
      <c r="Q4773" t="s">
        <v>1832</v>
      </c>
      <c r="R4773" t="s">
        <v>386</v>
      </c>
      <c r="S4773" t="s">
        <v>10516</v>
      </c>
      <c r="T4773" t="s">
        <v>338</v>
      </c>
      <c r="U4773" t="s">
        <v>530</v>
      </c>
      <c r="W4773" t="s">
        <v>10517</v>
      </c>
      <c r="Z4773" t="s">
        <v>10514</v>
      </c>
      <c r="AA4773" t="s">
        <v>10515</v>
      </c>
      <c r="AD4773" t="s">
        <v>1832</v>
      </c>
      <c r="AE4773" t="s">
        <v>386</v>
      </c>
      <c r="AF4773" t="s">
        <v>10516</v>
      </c>
      <c r="AG4773" t="s">
        <v>338</v>
      </c>
      <c r="AH4773" t="s">
        <v>530</v>
      </c>
      <c r="AJ4773" t="s">
        <v>10517</v>
      </c>
      <c r="AL4773" t="s">
        <v>339</v>
      </c>
      <c r="AM4773">
        <v>1</v>
      </c>
      <c r="AN4773">
        <v>1</v>
      </c>
      <c r="AO4773">
        <v>7642</v>
      </c>
      <c r="AQ4773">
        <v>124700</v>
      </c>
      <c r="AR4773">
        <v>53440001</v>
      </c>
      <c r="AS4773" t="s">
        <v>1240</v>
      </c>
      <c r="AT4773" t="s">
        <v>116</v>
      </c>
      <c r="AW4773" t="s">
        <v>340</v>
      </c>
      <c r="AX4773" t="s">
        <v>340</v>
      </c>
      <c r="AY4773" t="s">
        <v>345</v>
      </c>
      <c r="AZ4773" t="s">
        <v>345</v>
      </c>
      <c r="BY4773" t="s">
        <v>342</v>
      </c>
      <c r="EQ4773">
        <v>252960</v>
      </c>
      <c r="ER4773" t="s">
        <v>10518</v>
      </c>
      <c r="EV4773">
        <v>17287203</v>
      </c>
      <c r="EW4773">
        <v>928</v>
      </c>
      <c r="EX4773">
        <v>220767</v>
      </c>
      <c r="EY4773" t="s">
        <v>10519</v>
      </c>
      <c r="EZ4773">
        <v>1</v>
      </c>
      <c r="FC4773">
        <v>90443</v>
      </c>
      <c r="FD4773" t="s">
        <v>1274</v>
      </c>
    </row>
    <row r="4774" spans="1:160" x14ac:dyDescent="0.3">
      <c r="A4774" t="str">
        <f>VLOOKUP(B4774,Table2[],3,FALSE)</f>
        <v>Digital</v>
      </c>
      <c r="B4774" t="str">
        <f>IF(OR(ISNUMBER(FIND("QVC",Z4774)),ISNUMBER(FIND("QVC",AL4774))),"QVC",IF(OR(ISNUMBER(FIND("NCO",H4774)),ISNUMBER(FIND("NCO",Y4774))), "NCO", IF(AL4774="consumer","PMD.com",VLOOKUP(LEFT(H4774,2),Tables!$E$1:$F$11,2,FALSE))))</f>
        <v>PMD.com</v>
      </c>
      <c r="C4774">
        <f t="shared" si="225"/>
        <v>53900001</v>
      </c>
      <c r="D4774">
        <f t="shared" si="226"/>
        <v>1</v>
      </c>
      <c r="E4774" t="str">
        <f t="shared" ca="1" si="224"/>
        <v>shifted orders shipped</v>
      </c>
      <c r="F4774" t="s">
        <v>3539</v>
      </c>
      <c r="G4774" t="s">
        <v>335</v>
      </c>
      <c r="H4774" t="s">
        <v>10513</v>
      </c>
      <c r="I4774" s="6">
        <v>44012.149675925924</v>
      </c>
      <c r="J4774" t="s">
        <v>16</v>
      </c>
      <c r="K4774" s="6">
        <v>44013.756157407406</v>
      </c>
      <c r="M4774" t="s">
        <v>10514</v>
      </c>
      <c r="N4774" t="s">
        <v>10515</v>
      </c>
      <c r="Q4774" t="s">
        <v>1832</v>
      </c>
      <c r="R4774" t="s">
        <v>386</v>
      </c>
      <c r="S4774" t="s">
        <v>10516</v>
      </c>
      <c r="T4774" t="s">
        <v>338</v>
      </c>
      <c r="U4774" t="s">
        <v>530</v>
      </c>
      <c r="W4774" t="s">
        <v>10517</v>
      </c>
      <c r="Z4774" t="s">
        <v>10514</v>
      </c>
      <c r="AA4774" t="s">
        <v>10515</v>
      </c>
      <c r="AD4774" t="s">
        <v>1832</v>
      </c>
      <c r="AE4774" t="s">
        <v>386</v>
      </c>
      <c r="AF4774" t="s">
        <v>10516</v>
      </c>
      <c r="AG4774" t="s">
        <v>338</v>
      </c>
      <c r="AH4774" t="s">
        <v>530</v>
      </c>
      <c r="AJ4774" t="s">
        <v>10517</v>
      </c>
      <c r="AL4774" t="s">
        <v>339</v>
      </c>
      <c r="AM4774">
        <v>1</v>
      </c>
      <c r="AN4774">
        <v>1</v>
      </c>
      <c r="AO4774">
        <v>31217</v>
      </c>
      <c r="AQ4774">
        <v>124466</v>
      </c>
      <c r="AR4774">
        <v>53900001</v>
      </c>
      <c r="AS4774" t="s">
        <v>1697</v>
      </c>
      <c r="AT4774" t="s">
        <v>104</v>
      </c>
      <c r="AW4774" t="s">
        <v>343</v>
      </c>
      <c r="BY4774" t="s">
        <v>342</v>
      </c>
      <c r="EQ4774">
        <v>247378</v>
      </c>
      <c r="ER4774" t="s">
        <v>10518</v>
      </c>
      <c r="EV4774">
        <v>17287203</v>
      </c>
      <c r="EW4774">
        <v>928</v>
      </c>
      <c r="EX4774">
        <v>220767</v>
      </c>
      <c r="EY4774" t="s">
        <v>10519</v>
      </c>
      <c r="EZ4774">
        <v>1</v>
      </c>
      <c r="FC4774">
        <v>95382</v>
      </c>
      <c r="FD4774" t="s">
        <v>1412</v>
      </c>
    </row>
    <row r="4775" spans="1:160" x14ac:dyDescent="0.3">
      <c r="A4775" t="str">
        <f>VLOOKUP(B4775,Table2[],3,FALSE)</f>
        <v>Digital</v>
      </c>
      <c r="B4775" t="str">
        <f>IF(OR(ISNUMBER(FIND("QVC",Z4775)),ISNUMBER(FIND("QVC",AL4775))),"QVC",IF(OR(ISNUMBER(FIND("NCO",H4775)),ISNUMBER(FIND("NCO",Y4775))), "NCO", IF(AL4775="consumer","PMD.com",VLOOKUP(LEFT(H4775,2),Tables!$E$1:$F$11,2,FALSE))))</f>
        <v>PMD.com</v>
      </c>
      <c r="C4775">
        <f t="shared" si="225"/>
        <v>5341030</v>
      </c>
      <c r="D4775">
        <f t="shared" si="226"/>
        <v>1</v>
      </c>
      <c r="E4775" t="str">
        <f t="shared" ca="1" si="224"/>
        <v>shifted orders shipped</v>
      </c>
      <c r="F4775" t="s">
        <v>3539</v>
      </c>
      <c r="G4775" t="s">
        <v>335</v>
      </c>
      <c r="H4775" t="s">
        <v>10513</v>
      </c>
      <c r="I4775" s="6">
        <v>44012.149675925924</v>
      </c>
      <c r="J4775" t="s">
        <v>16</v>
      </c>
      <c r="K4775" s="6">
        <v>44013.756157407406</v>
      </c>
      <c r="M4775" t="s">
        <v>10514</v>
      </c>
      <c r="N4775" t="s">
        <v>10515</v>
      </c>
      <c r="Q4775" t="s">
        <v>1832</v>
      </c>
      <c r="R4775" t="s">
        <v>386</v>
      </c>
      <c r="S4775" t="s">
        <v>10516</v>
      </c>
      <c r="T4775" t="s">
        <v>338</v>
      </c>
      <c r="U4775" t="s">
        <v>530</v>
      </c>
      <c r="W4775" t="s">
        <v>10517</v>
      </c>
      <c r="Z4775" t="s">
        <v>10514</v>
      </c>
      <c r="AA4775" t="s">
        <v>10515</v>
      </c>
      <c r="AD4775" t="s">
        <v>1832</v>
      </c>
      <c r="AE4775" t="s">
        <v>386</v>
      </c>
      <c r="AF4775" t="s">
        <v>10516</v>
      </c>
      <c r="AG4775" t="s">
        <v>338</v>
      </c>
      <c r="AH4775" t="s">
        <v>530</v>
      </c>
      <c r="AJ4775" t="s">
        <v>10517</v>
      </c>
      <c r="AL4775" t="s">
        <v>339</v>
      </c>
      <c r="AM4775">
        <v>1</v>
      </c>
      <c r="AN4775">
        <v>1</v>
      </c>
      <c r="AO4775">
        <v>12859</v>
      </c>
      <c r="AQ4775">
        <v>124642</v>
      </c>
      <c r="AR4775">
        <v>5341030</v>
      </c>
      <c r="AS4775" t="s">
        <v>925</v>
      </c>
      <c r="AT4775" t="s">
        <v>926</v>
      </c>
      <c r="AW4775" t="s">
        <v>366</v>
      </c>
      <c r="AX4775" t="s">
        <v>366</v>
      </c>
      <c r="AY4775" t="s">
        <v>345</v>
      </c>
      <c r="AZ4775" t="s">
        <v>346</v>
      </c>
      <c r="BY4775" t="s">
        <v>342</v>
      </c>
      <c r="EQ4775">
        <v>243275</v>
      </c>
      <c r="ER4775" t="s">
        <v>10518</v>
      </c>
      <c r="EV4775">
        <v>17287203</v>
      </c>
      <c r="EW4775">
        <v>928</v>
      </c>
      <c r="EX4775">
        <v>220767</v>
      </c>
      <c r="EY4775" t="s">
        <v>10519</v>
      </c>
      <c r="EZ4775">
        <v>1</v>
      </c>
      <c r="FC4775">
        <v>95385</v>
      </c>
      <c r="FD4775" t="s">
        <v>3531</v>
      </c>
    </row>
    <row r="4776" spans="1:160" x14ac:dyDescent="0.3">
      <c r="A4776" t="str">
        <f>VLOOKUP(B4776,Table2[],3,FALSE)</f>
        <v>Digital</v>
      </c>
      <c r="B4776" t="str">
        <f>IF(OR(ISNUMBER(FIND("QVC",Z4776)),ISNUMBER(FIND("QVC",AL4776))),"QVC",IF(OR(ISNUMBER(FIND("NCO",H4776)),ISNUMBER(FIND("NCO",Y4776))), "NCO", IF(AL4776="consumer","PMD.com",VLOOKUP(LEFT(H4776,2),Tables!$E$1:$F$11,2,FALSE))))</f>
        <v>PMD.com</v>
      </c>
      <c r="C4776">
        <f t="shared" si="225"/>
        <v>53920001</v>
      </c>
      <c r="D4776">
        <f t="shared" si="226"/>
        <v>1</v>
      </c>
      <c r="E4776" t="str">
        <f t="shared" ca="1" si="224"/>
        <v>shifted orders shipped</v>
      </c>
      <c r="F4776" t="s">
        <v>3539</v>
      </c>
      <c r="G4776" t="s">
        <v>335</v>
      </c>
      <c r="H4776" t="s">
        <v>10513</v>
      </c>
      <c r="I4776" s="6">
        <v>44012.149675925924</v>
      </c>
      <c r="J4776" t="s">
        <v>16</v>
      </c>
      <c r="K4776" s="6">
        <v>44013.756157407406</v>
      </c>
      <c r="M4776" t="s">
        <v>10514</v>
      </c>
      <c r="N4776" t="s">
        <v>10515</v>
      </c>
      <c r="Q4776" t="s">
        <v>1832</v>
      </c>
      <c r="R4776" t="s">
        <v>386</v>
      </c>
      <c r="S4776" t="s">
        <v>10516</v>
      </c>
      <c r="T4776" t="s">
        <v>338</v>
      </c>
      <c r="U4776" t="s">
        <v>530</v>
      </c>
      <c r="W4776" t="s">
        <v>10517</v>
      </c>
      <c r="Z4776" t="s">
        <v>10514</v>
      </c>
      <c r="AA4776" t="s">
        <v>10515</v>
      </c>
      <c r="AD4776" t="s">
        <v>1832</v>
      </c>
      <c r="AE4776" t="s">
        <v>386</v>
      </c>
      <c r="AF4776" t="s">
        <v>10516</v>
      </c>
      <c r="AG4776" t="s">
        <v>338</v>
      </c>
      <c r="AH4776" t="s">
        <v>530</v>
      </c>
      <c r="AJ4776" t="s">
        <v>10517</v>
      </c>
      <c r="AL4776" t="s">
        <v>339</v>
      </c>
      <c r="AM4776">
        <v>1</v>
      </c>
      <c r="AN4776">
        <v>1</v>
      </c>
      <c r="AO4776">
        <v>14899</v>
      </c>
      <c r="AQ4776">
        <v>124468</v>
      </c>
      <c r="AR4776">
        <v>53920001</v>
      </c>
      <c r="AS4776">
        <v>9000000</v>
      </c>
      <c r="AT4776" t="s">
        <v>40</v>
      </c>
      <c r="AW4776" t="s">
        <v>343</v>
      </c>
      <c r="BY4776" t="s">
        <v>342</v>
      </c>
      <c r="EQ4776">
        <v>243396</v>
      </c>
      <c r="ER4776" t="s">
        <v>10518</v>
      </c>
      <c r="EV4776">
        <v>17287203</v>
      </c>
      <c r="EW4776">
        <v>928</v>
      </c>
      <c r="EX4776">
        <v>220767</v>
      </c>
      <c r="EY4776" t="s">
        <v>10519</v>
      </c>
      <c r="EZ4776">
        <v>1</v>
      </c>
      <c r="FC4776">
        <v>95385</v>
      </c>
      <c r="FD4776" t="s">
        <v>3531</v>
      </c>
    </row>
    <row r="4777" spans="1:160" x14ac:dyDescent="0.3">
      <c r="A4777" t="str">
        <f>VLOOKUP(B4777,Table2[],3,FALSE)</f>
        <v>Digital</v>
      </c>
      <c r="B4777" t="str">
        <f>IF(OR(ISNUMBER(FIND("QVC",Z4777)),ISNUMBER(FIND("QVC",AL4777))),"QVC",IF(OR(ISNUMBER(FIND("NCO",H4777)),ISNUMBER(FIND("NCO",Y4777))), "NCO", IF(AL4777="consumer","PMD.com",VLOOKUP(LEFT(H4777,2),Tables!$E$1:$F$11,2,FALSE))))</f>
        <v>PMD.com</v>
      </c>
      <c r="C4777">
        <f t="shared" si="225"/>
        <v>5341</v>
      </c>
      <c r="D4777">
        <f t="shared" si="226"/>
        <v>1</v>
      </c>
      <c r="E4777" t="str">
        <f t="shared" ca="1" si="224"/>
        <v>shifted orders shipped</v>
      </c>
      <c r="F4777" t="s">
        <v>3539</v>
      </c>
      <c r="G4777" t="s">
        <v>335</v>
      </c>
      <c r="H4777" t="s">
        <v>10520</v>
      </c>
      <c r="I4777" s="6">
        <v>44012.77107638889</v>
      </c>
      <c r="J4777" t="s">
        <v>16</v>
      </c>
      <c r="K4777" s="6">
        <v>44013.756458333337</v>
      </c>
      <c r="M4777" t="s">
        <v>10521</v>
      </c>
      <c r="N4777" t="s">
        <v>10522</v>
      </c>
      <c r="Q4777" t="s">
        <v>387</v>
      </c>
      <c r="R4777" t="s">
        <v>365</v>
      </c>
      <c r="S4777" t="s">
        <v>10523</v>
      </c>
      <c r="T4777" t="s">
        <v>338</v>
      </c>
      <c r="U4777" t="s">
        <v>530</v>
      </c>
      <c r="W4777" t="s">
        <v>10524</v>
      </c>
      <c r="Z4777" t="s">
        <v>10521</v>
      </c>
      <c r="AA4777" t="s">
        <v>10522</v>
      </c>
      <c r="AD4777" t="s">
        <v>387</v>
      </c>
      <c r="AE4777" t="s">
        <v>365</v>
      </c>
      <c r="AF4777" t="s">
        <v>10523</v>
      </c>
      <c r="AG4777" t="s">
        <v>338</v>
      </c>
      <c r="AH4777" t="s">
        <v>530</v>
      </c>
      <c r="AJ4777" t="s">
        <v>10524</v>
      </c>
      <c r="AL4777" t="s">
        <v>339</v>
      </c>
      <c r="AM4777">
        <v>1</v>
      </c>
      <c r="AN4777">
        <v>1</v>
      </c>
      <c r="AO4777">
        <v>15156</v>
      </c>
      <c r="AQ4777">
        <v>124187</v>
      </c>
      <c r="AR4777">
        <v>5341</v>
      </c>
      <c r="AS4777" t="s">
        <v>1851</v>
      </c>
      <c r="AT4777" t="s">
        <v>82</v>
      </c>
      <c r="AW4777" t="s">
        <v>340</v>
      </c>
      <c r="AX4777" t="s">
        <v>340</v>
      </c>
      <c r="AY4777" t="s">
        <v>345</v>
      </c>
      <c r="AZ4777" t="s">
        <v>346</v>
      </c>
      <c r="BY4777" t="s">
        <v>342</v>
      </c>
      <c r="EQ4777">
        <v>243643</v>
      </c>
      <c r="ER4777" t="s">
        <v>10525</v>
      </c>
      <c r="EV4777">
        <v>17287789</v>
      </c>
      <c r="EW4777">
        <v>928</v>
      </c>
      <c r="EX4777">
        <v>221087</v>
      </c>
      <c r="EY4777">
        <v>9.2748999964335493E+25</v>
      </c>
      <c r="EZ4777">
        <v>1</v>
      </c>
      <c r="FC4777">
        <v>90425</v>
      </c>
      <c r="FD4777" t="s">
        <v>388</v>
      </c>
    </row>
    <row r="4778" spans="1:160" x14ac:dyDescent="0.3">
      <c r="A4778" t="str">
        <f>VLOOKUP(B4778,Table2[],3,FALSE)</f>
        <v>Digital</v>
      </c>
      <c r="B4778" t="str">
        <f>IF(OR(ISNUMBER(FIND("QVC",Z4778)),ISNUMBER(FIND("QVC",AL4778))),"QVC",IF(OR(ISNUMBER(FIND("NCO",H4778)),ISNUMBER(FIND("NCO",Y4778))), "NCO", IF(AL4778="consumer","PMD.com",VLOOKUP(LEFT(H4778,2),Tables!$E$1:$F$11,2,FALSE))))</f>
        <v>PMD.com</v>
      </c>
      <c r="C4778">
        <f t="shared" si="225"/>
        <v>5342</v>
      </c>
      <c r="D4778">
        <f t="shared" si="226"/>
        <v>1</v>
      </c>
      <c r="E4778" t="str">
        <f t="shared" ca="1" si="224"/>
        <v>shifted orders shipped</v>
      </c>
      <c r="F4778" t="s">
        <v>3539</v>
      </c>
      <c r="G4778" t="s">
        <v>335</v>
      </c>
      <c r="H4778" t="s">
        <v>10520</v>
      </c>
      <c r="I4778" s="6">
        <v>44012.77107638889</v>
      </c>
      <c r="J4778" t="s">
        <v>16</v>
      </c>
      <c r="K4778" s="6">
        <v>44013.756458333337</v>
      </c>
      <c r="M4778" t="s">
        <v>10521</v>
      </c>
      <c r="N4778" t="s">
        <v>10522</v>
      </c>
      <c r="Q4778" t="s">
        <v>387</v>
      </c>
      <c r="R4778" t="s">
        <v>365</v>
      </c>
      <c r="S4778" t="s">
        <v>10523</v>
      </c>
      <c r="T4778" t="s">
        <v>338</v>
      </c>
      <c r="U4778" t="s">
        <v>530</v>
      </c>
      <c r="W4778" t="s">
        <v>10524</v>
      </c>
      <c r="Z4778" t="s">
        <v>10521</v>
      </c>
      <c r="AA4778" t="s">
        <v>10522</v>
      </c>
      <c r="AD4778" t="s">
        <v>387</v>
      </c>
      <c r="AE4778" t="s">
        <v>365</v>
      </c>
      <c r="AF4778" t="s">
        <v>10523</v>
      </c>
      <c r="AG4778" t="s">
        <v>338</v>
      </c>
      <c r="AH4778" t="s">
        <v>530</v>
      </c>
      <c r="AJ4778" t="s">
        <v>10524</v>
      </c>
      <c r="AL4778" t="s">
        <v>339</v>
      </c>
      <c r="AM4778">
        <v>1</v>
      </c>
      <c r="AN4778">
        <v>1</v>
      </c>
      <c r="AO4778">
        <v>13280</v>
      </c>
      <c r="AQ4778">
        <v>123849</v>
      </c>
      <c r="AR4778">
        <v>5342</v>
      </c>
      <c r="AS4778" t="s">
        <v>1867</v>
      </c>
      <c r="AT4778" t="s">
        <v>149</v>
      </c>
      <c r="AW4778" t="s">
        <v>340</v>
      </c>
      <c r="AX4778" t="s">
        <v>340</v>
      </c>
      <c r="AY4778" t="s">
        <v>345</v>
      </c>
      <c r="AZ4778" t="s">
        <v>346</v>
      </c>
      <c r="BY4778" t="s">
        <v>342</v>
      </c>
      <c r="EQ4778">
        <v>244853</v>
      </c>
      <c r="ER4778" t="s">
        <v>10525</v>
      </c>
      <c r="EV4778">
        <v>17287789</v>
      </c>
      <c r="EW4778">
        <v>928</v>
      </c>
      <c r="EX4778">
        <v>221087</v>
      </c>
      <c r="EY4778">
        <v>9.2748999964335493E+25</v>
      </c>
      <c r="EZ4778">
        <v>1</v>
      </c>
      <c r="FC4778">
        <v>90425</v>
      </c>
      <c r="FD4778" t="s">
        <v>388</v>
      </c>
    </row>
    <row r="4779" spans="1:160" x14ac:dyDescent="0.3">
      <c r="A4779" t="str">
        <f>VLOOKUP(B4779,Table2[],3,FALSE)</f>
        <v>Digital</v>
      </c>
      <c r="B4779" t="str">
        <f>IF(OR(ISNUMBER(FIND("QVC",Z4779)),ISNUMBER(FIND("QVC",AL4779))),"QVC",IF(OR(ISNUMBER(FIND("NCO",H4779)),ISNUMBER(FIND("NCO",Y4779))), "NCO", IF(AL4779="consumer","PMD.com",VLOOKUP(LEFT(H4779,2),Tables!$E$1:$F$11,2,FALSE))))</f>
        <v>PMD.com</v>
      </c>
      <c r="C4779">
        <f t="shared" si="225"/>
        <v>5341</v>
      </c>
      <c r="D4779">
        <f t="shared" si="226"/>
        <v>1</v>
      </c>
      <c r="E4779" t="str">
        <f t="shared" ca="1" si="224"/>
        <v>shifted orders shipped</v>
      </c>
      <c r="F4779" t="s">
        <v>3539</v>
      </c>
      <c r="G4779" t="s">
        <v>335</v>
      </c>
      <c r="H4779" t="s">
        <v>10526</v>
      </c>
      <c r="I4779" s="6">
        <v>44012.187916666669</v>
      </c>
      <c r="J4779" t="s">
        <v>16</v>
      </c>
      <c r="K4779" s="6">
        <v>44013.75681712963</v>
      </c>
      <c r="M4779" t="s">
        <v>10527</v>
      </c>
      <c r="N4779" t="s">
        <v>10528</v>
      </c>
      <c r="Q4779" t="s">
        <v>1177</v>
      </c>
      <c r="R4779" t="s">
        <v>359</v>
      </c>
      <c r="S4779" t="s">
        <v>10529</v>
      </c>
      <c r="T4779" t="s">
        <v>338</v>
      </c>
      <c r="U4779" t="s">
        <v>530</v>
      </c>
      <c r="W4779" t="s">
        <v>10530</v>
      </c>
      <c r="Z4779" t="s">
        <v>10527</v>
      </c>
      <c r="AA4779" t="s">
        <v>10528</v>
      </c>
      <c r="AD4779" t="s">
        <v>1177</v>
      </c>
      <c r="AE4779" t="s">
        <v>359</v>
      </c>
      <c r="AF4779" t="s">
        <v>10529</v>
      </c>
      <c r="AG4779" t="s">
        <v>338</v>
      </c>
      <c r="AH4779" t="s">
        <v>530</v>
      </c>
      <c r="AJ4779" t="s">
        <v>10530</v>
      </c>
      <c r="AL4779" t="s">
        <v>339</v>
      </c>
      <c r="AM4779">
        <v>1</v>
      </c>
      <c r="AN4779">
        <v>1</v>
      </c>
      <c r="AO4779">
        <v>15156</v>
      </c>
      <c r="AQ4779">
        <v>124187</v>
      </c>
      <c r="AR4779">
        <v>5341</v>
      </c>
      <c r="AS4779" t="s">
        <v>1851</v>
      </c>
      <c r="AT4779" t="s">
        <v>82</v>
      </c>
      <c r="AW4779" t="s">
        <v>340</v>
      </c>
      <c r="AX4779" t="s">
        <v>340</v>
      </c>
      <c r="AY4779" t="s">
        <v>345</v>
      </c>
      <c r="AZ4779" t="s">
        <v>346</v>
      </c>
      <c r="BY4779" t="s">
        <v>342</v>
      </c>
      <c r="EQ4779">
        <v>243643</v>
      </c>
      <c r="ER4779" t="s">
        <v>10531</v>
      </c>
      <c r="EV4779">
        <v>17287206</v>
      </c>
      <c r="EW4779">
        <v>928</v>
      </c>
      <c r="EX4779">
        <v>220770</v>
      </c>
      <c r="EY4779" t="s">
        <v>10532</v>
      </c>
      <c r="EZ4779">
        <v>1</v>
      </c>
      <c r="FC4779">
        <v>95071</v>
      </c>
      <c r="FD4779" t="s">
        <v>1477</v>
      </c>
    </row>
    <row r="4780" spans="1:160" x14ac:dyDescent="0.3">
      <c r="A4780" t="str">
        <f>VLOOKUP(B4780,Table2[],3,FALSE)</f>
        <v>Digital</v>
      </c>
      <c r="B4780" t="str">
        <f>IF(OR(ISNUMBER(FIND("QVC",Z4780)),ISNUMBER(FIND("QVC",AL4780))),"QVC",IF(OR(ISNUMBER(FIND("NCO",H4780)),ISNUMBER(FIND("NCO",Y4780))), "NCO", IF(AL4780="consumer","PMD.com",VLOOKUP(LEFT(H4780,2),Tables!$E$1:$F$11,2,FALSE))))</f>
        <v>PMD.com</v>
      </c>
      <c r="C4780">
        <f t="shared" si="225"/>
        <v>55340001</v>
      </c>
      <c r="D4780">
        <f t="shared" si="226"/>
        <v>1</v>
      </c>
      <c r="E4780" t="str">
        <f t="shared" ca="1" si="224"/>
        <v>shifted orders shipped</v>
      </c>
      <c r="F4780" t="s">
        <v>3539</v>
      </c>
      <c r="G4780" t="s">
        <v>335</v>
      </c>
      <c r="H4780" t="s">
        <v>10526</v>
      </c>
      <c r="I4780" s="6">
        <v>44012.187916666669</v>
      </c>
      <c r="J4780" t="s">
        <v>16</v>
      </c>
      <c r="K4780" s="6">
        <v>44013.75681712963</v>
      </c>
      <c r="M4780" t="s">
        <v>10527</v>
      </c>
      <c r="N4780" t="s">
        <v>10528</v>
      </c>
      <c r="Q4780" t="s">
        <v>1177</v>
      </c>
      <c r="R4780" t="s">
        <v>359</v>
      </c>
      <c r="S4780" t="s">
        <v>10529</v>
      </c>
      <c r="T4780" t="s">
        <v>338</v>
      </c>
      <c r="U4780" t="s">
        <v>530</v>
      </c>
      <c r="W4780" t="s">
        <v>10530</v>
      </c>
      <c r="Z4780" t="s">
        <v>10527</v>
      </c>
      <c r="AA4780" t="s">
        <v>10528</v>
      </c>
      <c r="AD4780" t="s">
        <v>1177</v>
      </c>
      <c r="AE4780" t="s">
        <v>359</v>
      </c>
      <c r="AF4780" t="s">
        <v>10529</v>
      </c>
      <c r="AG4780" t="s">
        <v>338</v>
      </c>
      <c r="AH4780" t="s">
        <v>530</v>
      </c>
      <c r="AJ4780" t="s">
        <v>10530</v>
      </c>
      <c r="AL4780" t="s">
        <v>339</v>
      </c>
      <c r="AM4780">
        <v>1</v>
      </c>
      <c r="AN4780">
        <v>1</v>
      </c>
      <c r="AO4780">
        <v>8241</v>
      </c>
      <c r="AQ4780">
        <v>124480</v>
      </c>
      <c r="AR4780">
        <v>55340001</v>
      </c>
      <c r="AS4780" t="s">
        <v>1955</v>
      </c>
      <c r="AT4780" t="s">
        <v>71</v>
      </c>
      <c r="AW4780" t="s">
        <v>343</v>
      </c>
      <c r="BY4780" t="s">
        <v>342</v>
      </c>
      <c r="EQ4780">
        <v>249139</v>
      </c>
      <c r="ER4780" t="s">
        <v>10531</v>
      </c>
      <c r="EV4780">
        <v>17287206</v>
      </c>
      <c r="EW4780">
        <v>928</v>
      </c>
      <c r="EX4780">
        <v>220770</v>
      </c>
      <c r="EY4780" t="s">
        <v>10532</v>
      </c>
      <c r="EZ4780">
        <v>1</v>
      </c>
      <c r="FC4780">
        <v>55340001</v>
      </c>
      <c r="FD4780" t="s">
        <v>71</v>
      </c>
    </row>
    <row r="4781" spans="1:160" x14ac:dyDescent="0.3">
      <c r="A4781" t="str">
        <f>VLOOKUP(B4781,Table2[],3,FALSE)</f>
        <v>Digital</v>
      </c>
      <c r="B4781" t="str">
        <f>IF(OR(ISNUMBER(FIND("QVC",Z4781)),ISNUMBER(FIND("QVC",AL4781))),"QVC",IF(OR(ISNUMBER(FIND("NCO",H4781)),ISNUMBER(FIND("NCO",Y4781))), "NCO", IF(AL4781="consumer","PMD.com",VLOOKUP(LEFT(H4781,2),Tables!$E$1:$F$11,2,FALSE))))</f>
        <v>PMD.com</v>
      </c>
      <c r="C4781">
        <f t="shared" si="225"/>
        <v>53200001</v>
      </c>
      <c r="D4781">
        <f t="shared" si="226"/>
        <v>1</v>
      </c>
      <c r="E4781" t="str">
        <f t="shared" ca="1" si="224"/>
        <v>shifted orders shipped</v>
      </c>
      <c r="F4781" t="s">
        <v>3539</v>
      </c>
      <c r="G4781" t="s">
        <v>335</v>
      </c>
      <c r="H4781" t="s">
        <v>10526</v>
      </c>
      <c r="I4781" s="6">
        <v>44012.187916666669</v>
      </c>
      <c r="J4781" t="s">
        <v>16</v>
      </c>
      <c r="K4781" s="6">
        <v>44013.75681712963</v>
      </c>
      <c r="M4781" t="s">
        <v>10527</v>
      </c>
      <c r="N4781" t="s">
        <v>10528</v>
      </c>
      <c r="Q4781" t="s">
        <v>1177</v>
      </c>
      <c r="R4781" t="s">
        <v>359</v>
      </c>
      <c r="S4781" t="s">
        <v>10529</v>
      </c>
      <c r="T4781" t="s">
        <v>338</v>
      </c>
      <c r="U4781" t="s">
        <v>530</v>
      </c>
      <c r="W4781" t="s">
        <v>10530</v>
      </c>
      <c r="Z4781" t="s">
        <v>10527</v>
      </c>
      <c r="AA4781" t="s">
        <v>10528</v>
      </c>
      <c r="AD4781" t="s">
        <v>1177</v>
      </c>
      <c r="AE4781" t="s">
        <v>359</v>
      </c>
      <c r="AF4781" t="s">
        <v>10529</v>
      </c>
      <c r="AG4781" t="s">
        <v>338</v>
      </c>
      <c r="AH4781" t="s">
        <v>530</v>
      </c>
      <c r="AJ4781" t="s">
        <v>10530</v>
      </c>
      <c r="AL4781" t="s">
        <v>339</v>
      </c>
      <c r="AM4781">
        <v>1</v>
      </c>
      <c r="AN4781">
        <v>1</v>
      </c>
      <c r="AO4781">
        <v>15189</v>
      </c>
      <c r="AQ4781">
        <v>123906</v>
      </c>
      <c r="AR4781">
        <v>53200001</v>
      </c>
      <c r="AS4781" t="s">
        <v>973</v>
      </c>
      <c r="AT4781" t="s">
        <v>50</v>
      </c>
      <c r="AW4781" t="s">
        <v>340</v>
      </c>
      <c r="AX4781" t="s">
        <v>340</v>
      </c>
      <c r="AY4781" t="s">
        <v>357</v>
      </c>
      <c r="AZ4781" t="s">
        <v>363</v>
      </c>
      <c r="BY4781" t="s">
        <v>342</v>
      </c>
      <c r="EQ4781">
        <v>252156</v>
      </c>
      <c r="ER4781" t="s">
        <v>10531</v>
      </c>
      <c r="EV4781">
        <v>17287206</v>
      </c>
      <c r="EW4781">
        <v>928</v>
      </c>
      <c r="EX4781">
        <v>220770</v>
      </c>
      <c r="EY4781" t="s">
        <v>10532</v>
      </c>
      <c r="EZ4781">
        <v>1</v>
      </c>
      <c r="FC4781">
        <v>95071</v>
      </c>
      <c r="FD4781" t="s">
        <v>1477</v>
      </c>
    </row>
    <row r="4782" spans="1:160" x14ac:dyDescent="0.3">
      <c r="A4782" t="str">
        <f>VLOOKUP(B4782,Table2[],3,FALSE)</f>
        <v>Digital</v>
      </c>
      <c r="B4782" t="str">
        <f>IF(OR(ISNUMBER(FIND("QVC",Z4782)),ISNUMBER(FIND("QVC",AL4782))),"QVC",IF(OR(ISNUMBER(FIND("NCO",H4782)),ISNUMBER(FIND("NCO",Y4782))), "NCO", IF(AL4782="consumer","PMD.com",VLOOKUP(LEFT(H4782,2),Tables!$E$1:$F$11,2,FALSE))))</f>
        <v>PMD.com</v>
      </c>
      <c r="C4782">
        <f t="shared" si="225"/>
        <v>5341</v>
      </c>
      <c r="D4782">
        <f t="shared" si="226"/>
        <v>1</v>
      </c>
      <c r="E4782" t="str">
        <f t="shared" ca="1" si="224"/>
        <v>shifted orders shipped</v>
      </c>
      <c r="F4782" t="s">
        <v>3539</v>
      </c>
      <c r="G4782" t="s">
        <v>335</v>
      </c>
      <c r="H4782" t="s">
        <v>10533</v>
      </c>
      <c r="I4782" s="6">
        <v>44007.919849537036</v>
      </c>
      <c r="J4782" t="s">
        <v>16</v>
      </c>
      <c r="K4782" s="6">
        <v>44013.756828703707</v>
      </c>
      <c r="M4782" t="s">
        <v>10534</v>
      </c>
      <c r="N4782" t="s">
        <v>10535</v>
      </c>
      <c r="Q4782" t="s">
        <v>2174</v>
      </c>
      <c r="R4782" t="s">
        <v>403</v>
      </c>
      <c r="S4782">
        <v>53128</v>
      </c>
      <c r="T4782" t="s">
        <v>338</v>
      </c>
      <c r="U4782" t="s">
        <v>530</v>
      </c>
      <c r="W4782" t="s">
        <v>10536</v>
      </c>
      <c r="Z4782" t="s">
        <v>10534</v>
      </c>
      <c r="AA4782" t="s">
        <v>10535</v>
      </c>
      <c r="AD4782" t="s">
        <v>2174</v>
      </c>
      <c r="AE4782" t="s">
        <v>403</v>
      </c>
      <c r="AF4782">
        <v>53128</v>
      </c>
      <c r="AG4782" t="s">
        <v>338</v>
      </c>
      <c r="AH4782" t="s">
        <v>530</v>
      </c>
      <c r="AJ4782" t="s">
        <v>10536</v>
      </c>
      <c r="AL4782" t="s">
        <v>339</v>
      </c>
      <c r="AM4782">
        <v>1</v>
      </c>
      <c r="AN4782">
        <v>1</v>
      </c>
      <c r="AO4782">
        <v>15156</v>
      </c>
      <c r="AQ4782">
        <v>124187</v>
      </c>
      <c r="AR4782">
        <v>5341</v>
      </c>
      <c r="AS4782" t="s">
        <v>1851</v>
      </c>
      <c r="AT4782" t="s">
        <v>82</v>
      </c>
      <c r="AW4782" t="s">
        <v>340</v>
      </c>
      <c r="AX4782" t="s">
        <v>340</v>
      </c>
      <c r="AY4782" t="s">
        <v>345</v>
      </c>
      <c r="AZ4782" t="s">
        <v>346</v>
      </c>
      <c r="BY4782" t="s">
        <v>342</v>
      </c>
      <c r="EQ4782">
        <v>243643</v>
      </c>
      <c r="ER4782" t="s">
        <v>10537</v>
      </c>
      <c r="EV4782">
        <v>17287195</v>
      </c>
      <c r="EW4782">
        <v>928</v>
      </c>
      <c r="EX4782">
        <v>217856</v>
      </c>
      <c r="EY4782" t="s">
        <v>10538</v>
      </c>
      <c r="EZ4782">
        <v>1</v>
      </c>
      <c r="FC4782">
        <v>90425</v>
      </c>
      <c r="FD4782" t="s">
        <v>388</v>
      </c>
    </row>
    <row r="4783" spans="1:160" x14ac:dyDescent="0.3">
      <c r="A4783" t="str">
        <f>VLOOKUP(B4783,Table2[],3,FALSE)</f>
        <v>Digital</v>
      </c>
      <c r="B4783" t="str">
        <f>IF(OR(ISNUMBER(FIND("QVC",Z4783)),ISNUMBER(FIND("QVC",AL4783))),"QVC",IF(OR(ISNUMBER(FIND("NCO",H4783)),ISNUMBER(FIND("NCO",Y4783))), "NCO", IF(AL4783="consumer","PMD.com",VLOOKUP(LEFT(H4783,2),Tables!$E$1:$F$11,2,FALSE))))</f>
        <v>PMD.com</v>
      </c>
      <c r="C4783">
        <f t="shared" si="225"/>
        <v>52460001</v>
      </c>
      <c r="D4783">
        <f t="shared" si="226"/>
        <v>1</v>
      </c>
      <c r="E4783" t="str">
        <f t="shared" ca="1" si="224"/>
        <v>shifted orders shipped</v>
      </c>
      <c r="F4783" t="s">
        <v>3539</v>
      </c>
      <c r="G4783" t="s">
        <v>335</v>
      </c>
      <c r="H4783" t="s">
        <v>10533</v>
      </c>
      <c r="I4783" s="6">
        <v>44007.919849537036</v>
      </c>
      <c r="J4783" t="s">
        <v>16</v>
      </c>
      <c r="K4783" s="6">
        <v>44013.756828703707</v>
      </c>
      <c r="M4783" t="s">
        <v>10534</v>
      </c>
      <c r="N4783" t="s">
        <v>10535</v>
      </c>
      <c r="Q4783" t="s">
        <v>2174</v>
      </c>
      <c r="R4783" t="s">
        <v>403</v>
      </c>
      <c r="S4783">
        <v>53128</v>
      </c>
      <c r="T4783" t="s">
        <v>338</v>
      </c>
      <c r="U4783" t="s">
        <v>530</v>
      </c>
      <c r="W4783" t="s">
        <v>10536</v>
      </c>
      <c r="Z4783" t="s">
        <v>10534</v>
      </c>
      <c r="AA4783" t="s">
        <v>10535</v>
      </c>
      <c r="AD4783" t="s">
        <v>2174</v>
      </c>
      <c r="AE4783" t="s">
        <v>403</v>
      </c>
      <c r="AF4783">
        <v>53128</v>
      </c>
      <c r="AG4783" t="s">
        <v>338</v>
      </c>
      <c r="AH4783" t="s">
        <v>530</v>
      </c>
      <c r="AJ4783" t="s">
        <v>10536</v>
      </c>
      <c r="AL4783" t="s">
        <v>339</v>
      </c>
      <c r="AM4783">
        <v>1</v>
      </c>
      <c r="AN4783">
        <v>1</v>
      </c>
      <c r="AO4783">
        <v>14007</v>
      </c>
      <c r="AQ4783">
        <v>127157</v>
      </c>
      <c r="AR4783">
        <v>52460001</v>
      </c>
      <c r="AS4783" t="s">
        <v>972</v>
      </c>
      <c r="AT4783" t="s">
        <v>76</v>
      </c>
      <c r="AW4783" t="s">
        <v>340</v>
      </c>
      <c r="AX4783" t="s">
        <v>340</v>
      </c>
      <c r="AY4783" t="s">
        <v>341</v>
      </c>
      <c r="AZ4783">
        <v>0</v>
      </c>
      <c r="BY4783" t="s">
        <v>342</v>
      </c>
      <c r="EQ4783">
        <v>252044</v>
      </c>
      <c r="ER4783" t="s">
        <v>10537</v>
      </c>
      <c r="EV4783">
        <v>17287195</v>
      </c>
      <c r="EW4783">
        <v>928</v>
      </c>
      <c r="EX4783">
        <v>217856</v>
      </c>
      <c r="EY4783" t="s">
        <v>10538</v>
      </c>
      <c r="EZ4783">
        <v>1</v>
      </c>
      <c r="FC4783">
        <v>52460001</v>
      </c>
      <c r="FD4783" t="s">
        <v>76</v>
      </c>
    </row>
    <row r="4784" spans="1:160" x14ac:dyDescent="0.3">
      <c r="A4784" t="str">
        <f>VLOOKUP(B4784,Table2[],3,FALSE)</f>
        <v>Digital</v>
      </c>
      <c r="B4784" t="str">
        <f>IF(OR(ISNUMBER(FIND("QVC",Z4784)),ISNUMBER(FIND("QVC",AL4784))),"QVC",IF(OR(ISNUMBER(FIND("NCO",H4784)),ISNUMBER(FIND("NCO",Y4784))), "NCO", IF(AL4784="consumer","PMD.com",VLOOKUP(LEFT(H4784,2),Tables!$E$1:$F$11,2,FALSE))))</f>
        <v>PMD.com</v>
      </c>
      <c r="C4784">
        <f t="shared" si="225"/>
        <v>5342</v>
      </c>
      <c r="D4784">
        <f t="shared" si="226"/>
        <v>1</v>
      </c>
      <c r="E4784" t="str">
        <f t="shared" ca="1" si="224"/>
        <v>shifted orders shipped</v>
      </c>
      <c r="F4784" t="s">
        <v>3539</v>
      </c>
      <c r="G4784" t="s">
        <v>335</v>
      </c>
      <c r="H4784" t="s">
        <v>10533</v>
      </c>
      <c r="I4784" s="6">
        <v>44007.919849537036</v>
      </c>
      <c r="J4784" t="s">
        <v>16</v>
      </c>
      <c r="K4784" s="6">
        <v>44013.756828703707</v>
      </c>
      <c r="M4784" t="s">
        <v>10534</v>
      </c>
      <c r="N4784" t="s">
        <v>10535</v>
      </c>
      <c r="Q4784" t="s">
        <v>2174</v>
      </c>
      <c r="R4784" t="s">
        <v>403</v>
      </c>
      <c r="S4784">
        <v>53128</v>
      </c>
      <c r="T4784" t="s">
        <v>338</v>
      </c>
      <c r="U4784" t="s">
        <v>530</v>
      </c>
      <c r="W4784" t="s">
        <v>10536</v>
      </c>
      <c r="Z4784" t="s">
        <v>10534</v>
      </c>
      <c r="AA4784" t="s">
        <v>10535</v>
      </c>
      <c r="AD4784" t="s">
        <v>2174</v>
      </c>
      <c r="AE4784" t="s">
        <v>403</v>
      </c>
      <c r="AF4784">
        <v>53128</v>
      </c>
      <c r="AG4784" t="s">
        <v>338</v>
      </c>
      <c r="AH4784" t="s">
        <v>530</v>
      </c>
      <c r="AJ4784" t="s">
        <v>10536</v>
      </c>
      <c r="AL4784" t="s">
        <v>339</v>
      </c>
      <c r="AM4784">
        <v>1</v>
      </c>
      <c r="AN4784">
        <v>1</v>
      </c>
      <c r="AO4784">
        <v>13280</v>
      </c>
      <c r="AQ4784">
        <v>123849</v>
      </c>
      <c r="AR4784">
        <v>5342</v>
      </c>
      <c r="AS4784" t="s">
        <v>1867</v>
      </c>
      <c r="AT4784" t="s">
        <v>149</v>
      </c>
      <c r="AW4784" t="s">
        <v>340</v>
      </c>
      <c r="AX4784" t="s">
        <v>340</v>
      </c>
      <c r="AY4784" t="s">
        <v>345</v>
      </c>
      <c r="AZ4784" t="s">
        <v>346</v>
      </c>
      <c r="BY4784" t="s">
        <v>342</v>
      </c>
      <c r="EQ4784">
        <v>244853</v>
      </c>
      <c r="ER4784" t="s">
        <v>10537</v>
      </c>
      <c r="EV4784">
        <v>17287195</v>
      </c>
      <c r="EW4784">
        <v>928</v>
      </c>
      <c r="EX4784">
        <v>217856</v>
      </c>
      <c r="EY4784" t="s">
        <v>10538</v>
      </c>
      <c r="EZ4784">
        <v>1</v>
      </c>
      <c r="FC4784">
        <v>90425</v>
      </c>
      <c r="FD4784" t="s">
        <v>388</v>
      </c>
    </row>
    <row r="4785" spans="1:160" x14ac:dyDescent="0.3">
      <c r="A4785" t="str">
        <f>VLOOKUP(B4785,Table2[],3,FALSE)</f>
        <v>Digital</v>
      </c>
      <c r="B4785" t="str">
        <f>IF(OR(ISNUMBER(FIND("QVC",Z4785)),ISNUMBER(FIND("QVC",AL4785))),"QVC",IF(OR(ISNUMBER(FIND("NCO",H4785)),ISNUMBER(FIND("NCO",Y4785))), "NCO", IF(AL4785="consumer","PMD.com",VLOOKUP(LEFT(H4785,2),Tables!$E$1:$F$11,2,FALSE))))</f>
        <v>PMD.com</v>
      </c>
      <c r="C4785">
        <f t="shared" si="225"/>
        <v>5342</v>
      </c>
      <c r="D4785">
        <f t="shared" si="226"/>
        <v>1</v>
      </c>
      <c r="E4785" t="str">
        <f t="shared" ca="1" si="224"/>
        <v>shifted orders shipped</v>
      </c>
      <c r="F4785" t="s">
        <v>3539</v>
      </c>
      <c r="G4785" t="s">
        <v>335</v>
      </c>
      <c r="H4785" t="s">
        <v>10539</v>
      </c>
      <c r="I4785" s="6">
        <v>44007.929340277777</v>
      </c>
      <c r="J4785" t="s">
        <v>16</v>
      </c>
      <c r="K4785" s="6">
        <v>44013.75708333333</v>
      </c>
      <c r="M4785" t="s">
        <v>10540</v>
      </c>
      <c r="N4785" t="s">
        <v>10541</v>
      </c>
      <c r="Q4785" t="s">
        <v>2248</v>
      </c>
      <c r="R4785" t="s">
        <v>402</v>
      </c>
      <c r="S4785">
        <v>64089</v>
      </c>
      <c r="T4785" t="s">
        <v>338</v>
      </c>
      <c r="U4785" t="s">
        <v>530</v>
      </c>
      <c r="W4785" t="s">
        <v>10542</v>
      </c>
      <c r="Z4785" t="s">
        <v>10540</v>
      </c>
      <c r="AA4785" t="s">
        <v>10541</v>
      </c>
      <c r="AD4785" t="s">
        <v>2248</v>
      </c>
      <c r="AE4785" t="s">
        <v>402</v>
      </c>
      <c r="AF4785">
        <v>64089</v>
      </c>
      <c r="AG4785" t="s">
        <v>338</v>
      </c>
      <c r="AH4785" t="s">
        <v>530</v>
      </c>
      <c r="AJ4785" t="s">
        <v>10542</v>
      </c>
      <c r="AL4785" t="s">
        <v>339</v>
      </c>
      <c r="AM4785">
        <v>1</v>
      </c>
      <c r="AN4785">
        <v>1</v>
      </c>
      <c r="AO4785">
        <v>13280</v>
      </c>
      <c r="AQ4785">
        <v>123849</v>
      </c>
      <c r="AR4785">
        <v>5342</v>
      </c>
      <c r="AS4785" t="s">
        <v>1867</v>
      </c>
      <c r="AT4785" t="s">
        <v>149</v>
      </c>
      <c r="AW4785" t="s">
        <v>340</v>
      </c>
      <c r="AX4785" t="s">
        <v>340</v>
      </c>
      <c r="AY4785" t="s">
        <v>345</v>
      </c>
      <c r="AZ4785" t="s">
        <v>346</v>
      </c>
      <c r="BY4785" t="s">
        <v>342</v>
      </c>
      <c r="EQ4785">
        <v>244853</v>
      </c>
      <c r="ER4785" t="s">
        <v>10543</v>
      </c>
      <c r="EV4785">
        <v>17287200</v>
      </c>
      <c r="EW4785">
        <v>928</v>
      </c>
      <c r="EX4785">
        <v>217904</v>
      </c>
      <c r="EY4785">
        <v>9.2748999964335493E+25</v>
      </c>
      <c r="EZ4785">
        <v>1</v>
      </c>
      <c r="FC4785">
        <v>90425</v>
      </c>
      <c r="FD4785" t="s">
        <v>388</v>
      </c>
    </row>
    <row r="4786" spans="1:160" x14ac:dyDescent="0.3">
      <c r="A4786" t="str">
        <f>VLOOKUP(B4786,Table2[],3,FALSE)</f>
        <v>Digital</v>
      </c>
      <c r="B4786" t="str">
        <f>IF(OR(ISNUMBER(FIND("QVC",Z4786)),ISNUMBER(FIND("QVC",AL4786))),"QVC",IF(OR(ISNUMBER(FIND("NCO",H4786)),ISNUMBER(FIND("NCO",Y4786))), "NCO", IF(AL4786="consumer","PMD.com",VLOOKUP(LEFT(H4786,2),Tables!$E$1:$F$11,2,FALSE))))</f>
        <v>PMD.com</v>
      </c>
      <c r="C4786">
        <f t="shared" si="225"/>
        <v>5341</v>
      </c>
      <c r="D4786">
        <f t="shared" si="226"/>
        <v>1</v>
      </c>
      <c r="E4786" t="str">
        <f t="shared" ca="1" si="224"/>
        <v>shifted orders shipped</v>
      </c>
      <c r="F4786" t="s">
        <v>3539</v>
      </c>
      <c r="G4786" t="s">
        <v>335</v>
      </c>
      <c r="H4786" t="s">
        <v>10539</v>
      </c>
      <c r="I4786" s="6">
        <v>44007.929340277777</v>
      </c>
      <c r="J4786" t="s">
        <v>16</v>
      </c>
      <c r="K4786" s="6">
        <v>44013.75708333333</v>
      </c>
      <c r="M4786" t="s">
        <v>10540</v>
      </c>
      <c r="N4786" t="s">
        <v>10541</v>
      </c>
      <c r="Q4786" t="s">
        <v>2248</v>
      </c>
      <c r="R4786" t="s">
        <v>402</v>
      </c>
      <c r="S4786">
        <v>64089</v>
      </c>
      <c r="T4786" t="s">
        <v>338</v>
      </c>
      <c r="U4786" t="s">
        <v>530</v>
      </c>
      <c r="W4786" t="s">
        <v>10542</v>
      </c>
      <c r="Z4786" t="s">
        <v>10540</v>
      </c>
      <c r="AA4786" t="s">
        <v>10541</v>
      </c>
      <c r="AD4786" t="s">
        <v>2248</v>
      </c>
      <c r="AE4786" t="s">
        <v>402</v>
      </c>
      <c r="AF4786">
        <v>64089</v>
      </c>
      <c r="AG4786" t="s">
        <v>338</v>
      </c>
      <c r="AH4786" t="s">
        <v>530</v>
      </c>
      <c r="AJ4786" t="s">
        <v>10542</v>
      </c>
      <c r="AL4786" t="s">
        <v>339</v>
      </c>
      <c r="AM4786">
        <v>1</v>
      </c>
      <c r="AN4786">
        <v>1</v>
      </c>
      <c r="AO4786">
        <v>15156</v>
      </c>
      <c r="AQ4786">
        <v>124187</v>
      </c>
      <c r="AR4786">
        <v>5341</v>
      </c>
      <c r="AS4786" t="s">
        <v>1851</v>
      </c>
      <c r="AT4786" t="s">
        <v>82</v>
      </c>
      <c r="AW4786" t="s">
        <v>340</v>
      </c>
      <c r="AX4786" t="s">
        <v>340</v>
      </c>
      <c r="AY4786" t="s">
        <v>345</v>
      </c>
      <c r="AZ4786" t="s">
        <v>346</v>
      </c>
      <c r="BY4786" t="s">
        <v>342</v>
      </c>
      <c r="EQ4786">
        <v>243643</v>
      </c>
      <c r="ER4786" t="s">
        <v>10543</v>
      </c>
      <c r="EV4786">
        <v>17287200</v>
      </c>
      <c r="EW4786">
        <v>928</v>
      </c>
      <c r="EX4786">
        <v>217904</v>
      </c>
      <c r="EY4786">
        <v>9.2748999964335493E+25</v>
      </c>
      <c r="EZ4786">
        <v>1</v>
      </c>
      <c r="FC4786">
        <v>90425</v>
      </c>
      <c r="FD4786" t="s">
        <v>388</v>
      </c>
    </row>
    <row r="4787" spans="1:160" x14ac:dyDescent="0.3">
      <c r="A4787" t="str">
        <f>VLOOKUP(B4787,Table2[],3,FALSE)</f>
        <v>Digital</v>
      </c>
      <c r="B4787" t="str">
        <f>IF(OR(ISNUMBER(FIND("QVC",Z4787)),ISNUMBER(FIND("QVC",AL4787))),"QVC",IF(OR(ISNUMBER(FIND("NCO",H4787)),ISNUMBER(FIND("NCO",Y4787))), "NCO", IF(AL4787="consumer","PMD.com",VLOOKUP(LEFT(H4787,2),Tables!$E$1:$F$11,2,FALSE))))</f>
        <v>PMD.com</v>
      </c>
      <c r="C4787">
        <f t="shared" si="225"/>
        <v>51090061</v>
      </c>
      <c r="D4787">
        <f t="shared" si="226"/>
        <v>1</v>
      </c>
      <c r="E4787" t="str">
        <f t="shared" ca="1" si="224"/>
        <v>shifted orders shipped</v>
      </c>
      <c r="F4787" t="s">
        <v>3539</v>
      </c>
      <c r="G4787" t="s">
        <v>335</v>
      </c>
      <c r="H4787" t="s">
        <v>10544</v>
      </c>
      <c r="I4787" s="6">
        <v>44012.563414351855</v>
      </c>
      <c r="J4787" t="s">
        <v>16</v>
      </c>
      <c r="K4787" s="6">
        <v>44013.757152777776</v>
      </c>
      <c r="M4787" t="s">
        <v>10545</v>
      </c>
      <c r="N4787" t="s">
        <v>10546</v>
      </c>
      <c r="O4787" t="s">
        <v>10547</v>
      </c>
      <c r="Q4787" t="s">
        <v>422</v>
      </c>
      <c r="R4787" t="s">
        <v>368</v>
      </c>
      <c r="S4787" t="s">
        <v>10548</v>
      </c>
      <c r="T4787" t="s">
        <v>338</v>
      </c>
      <c r="U4787" t="s">
        <v>530</v>
      </c>
      <c r="W4787" t="s">
        <v>10549</v>
      </c>
      <c r="Z4787" t="s">
        <v>10545</v>
      </c>
      <c r="AA4787" t="s">
        <v>10546</v>
      </c>
      <c r="AB4787" t="s">
        <v>10547</v>
      </c>
      <c r="AD4787" t="s">
        <v>422</v>
      </c>
      <c r="AE4787" t="s">
        <v>368</v>
      </c>
      <c r="AF4787" t="s">
        <v>10548</v>
      </c>
      <c r="AG4787" t="s">
        <v>338</v>
      </c>
      <c r="AH4787" t="s">
        <v>530</v>
      </c>
      <c r="AJ4787" t="s">
        <v>10549</v>
      </c>
      <c r="AL4787" t="s">
        <v>339</v>
      </c>
      <c r="AM4787">
        <v>1</v>
      </c>
      <c r="AN4787">
        <v>1</v>
      </c>
      <c r="AO4787">
        <v>8078</v>
      </c>
      <c r="AQ4787">
        <v>124010</v>
      </c>
      <c r="AR4787">
        <v>51090061</v>
      </c>
      <c r="AS4787" t="s">
        <v>2688</v>
      </c>
      <c r="AT4787" t="s">
        <v>122</v>
      </c>
      <c r="AW4787" t="s">
        <v>340</v>
      </c>
      <c r="AX4787" t="s">
        <v>340</v>
      </c>
      <c r="AY4787" t="s">
        <v>357</v>
      </c>
      <c r="AZ4787" t="s">
        <v>363</v>
      </c>
      <c r="BY4787" t="s">
        <v>342</v>
      </c>
      <c r="EQ4787">
        <v>252774</v>
      </c>
      <c r="ER4787" t="s">
        <v>10550</v>
      </c>
      <c r="EV4787">
        <v>17287691</v>
      </c>
      <c r="EW4787">
        <v>928</v>
      </c>
      <c r="EX4787">
        <v>220989</v>
      </c>
      <c r="EY4787" t="s">
        <v>10551</v>
      </c>
      <c r="EZ4787">
        <v>1</v>
      </c>
      <c r="FC4787">
        <v>51090061</v>
      </c>
      <c r="FD4787" t="s">
        <v>122</v>
      </c>
    </row>
    <row r="4788" spans="1:160" x14ac:dyDescent="0.3">
      <c r="A4788" t="str">
        <f>VLOOKUP(B4788,Table2[],3,FALSE)</f>
        <v>Digital</v>
      </c>
      <c r="B4788" t="str">
        <f>IF(OR(ISNUMBER(FIND("QVC",Z4788)),ISNUMBER(FIND("QVC",AL4788))),"QVC",IF(OR(ISNUMBER(FIND("NCO",H4788)),ISNUMBER(FIND("NCO",Y4788))), "NCO", IF(AL4788="consumer","PMD.com",VLOOKUP(LEFT(H4788,2),Tables!$E$1:$F$11,2,FALSE))))</f>
        <v>PMD.com</v>
      </c>
      <c r="C4788">
        <f t="shared" si="225"/>
        <v>5341</v>
      </c>
      <c r="D4788">
        <f t="shared" si="226"/>
        <v>1</v>
      </c>
      <c r="E4788" t="str">
        <f t="shared" ca="1" si="224"/>
        <v>shifted orders shipped</v>
      </c>
      <c r="F4788" t="s">
        <v>3539</v>
      </c>
      <c r="G4788" t="s">
        <v>335</v>
      </c>
      <c r="H4788" t="s">
        <v>10544</v>
      </c>
      <c r="I4788" s="6">
        <v>44012.563414351855</v>
      </c>
      <c r="J4788" t="s">
        <v>16</v>
      </c>
      <c r="K4788" s="6">
        <v>44013.757152777776</v>
      </c>
      <c r="M4788" t="s">
        <v>10545</v>
      </c>
      <c r="N4788" t="s">
        <v>10546</v>
      </c>
      <c r="O4788" t="s">
        <v>10547</v>
      </c>
      <c r="Q4788" t="s">
        <v>422</v>
      </c>
      <c r="R4788" t="s">
        <v>368</v>
      </c>
      <c r="S4788" t="s">
        <v>10548</v>
      </c>
      <c r="T4788" t="s">
        <v>338</v>
      </c>
      <c r="U4788" t="s">
        <v>530</v>
      </c>
      <c r="W4788" t="s">
        <v>10549</v>
      </c>
      <c r="Z4788" t="s">
        <v>10545</v>
      </c>
      <c r="AA4788" t="s">
        <v>10546</v>
      </c>
      <c r="AB4788" t="s">
        <v>10547</v>
      </c>
      <c r="AD4788" t="s">
        <v>422</v>
      </c>
      <c r="AE4788" t="s">
        <v>368</v>
      </c>
      <c r="AF4788" t="s">
        <v>10548</v>
      </c>
      <c r="AG4788" t="s">
        <v>338</v>
      </c>
      <c r="AH4788" t="s">
        <v>530</v>
      </c>
      <c r="AJ4788" t="s">
        <v>10549</v>
      </c>
      <c r="AL4788" t="s">
        <v>339</v>
      </c>
      <c r="AM4788">
        <v>1</v>
      </c>
      <c r="AN4788">
        <v>1</v>
      </c>
      <c r="AO4788">
        <v>15156</v>
      </c>
      <c r="AQ4788">
        <v>124187</v>
      </c>
      <c r="AR4788">
        <v>5341</v>
      </c>
      <c r="AS4788" t="s">
        <v>1851</v>
      </c>
      <c r="AT4788" t="s">
        <v>82</v>
      </c>
      <c r="AW4788" t="s">
        <v>340</v>
      </c>
      <c r="AX4788" t="s">
        <v>340</v>
      </c>
      <c r="AY4788" t="s">
        <v>345</v>
      </c>
      <c r="AZ4788" t="s">
        <v>346</v>
      </c>
      <c r="BY4788" t="s">
        <v>342</v>
      </c>
      <c r="EQ4788">
        <v>243643</v>
      </c>
      <c r="ER4788" t="s">
        <v>10550</v>
      </c>
      <c r="EV4788">
        <v>17287691</v>
      </c>
      <c r="EW4788">
        <v>928</v>
      </c>
      <c r="EX4788">
        <v>220989</v>
      </c>
      <c r="EY4788" t="s">
        <v>10551</v>
      </c>
      <c r="EZ4788">
        <v>1</v>
      </c>
      <c r="FC4788">
        <v>5341</v>
      </c>
      <c r="FD4788" t="s">
        <v>82</v>
      </c>
    </row>
    <row r="4789" spans="1:160" x14ac:dyDescent="0.3">
      <c r="A4789" t="str">
        <f>VLOOKUP(B4789,Table2[],3,FALSE)</f>
        <v>Digital</v>
      </c>
      <c r="B4789" t="str">
        <f>IF(OR(ISNUMBER(FIND("QVC",Z4789)),ISNUMBER(FIND("QVC",AL4789))),"QVC",IF(OR(ISNUMBER(FIND("NCO",H4789)),ISNUMBER(FIND("NCO",Y4789))), "NCO", IF(AL4789="consumer","PMD.com",VLOOKUP(LEFT(H4789,2),Tables!$E$1:$F$11,2,FALSE))))</f>
        <v>PMD.com</v>
      </c>
      <c r="C4789">
        <f t="shared" si="225"/>
        <v>52430001</v>
      </c>
      <c r="D4789">
        <f t="shared" si="226"/>
        <v>1</v>
      </c>
      <c r="E4789" t="str">
        <f t="shared" ca="1" si="224"/>
        <v>shifted orders shipped</v>
      </c>
      <c r="F4789" t="s">
        <v>3539</v>
      </c>
      <c r="G4789" t="s">
        <v>335</v>
      </c>
      <c r="H4789" t="s">
        <v>10544</v>
      </c>
      <c r="I4789" s="6">
        <v>44012.563414351855</v>
      </c>
      <c r="J4789" t="s">
        <v>16</v>
      </c>
      <c r="K4789" s="6">
        <v>44013.757152777776</v>
      </c>
      <c r="M4789" t="s">
        <v>10545</v>
      </c>
      <c r="N4789" t="s">
        <v>10546</v>
      </c>
      <c r="O4789" t="s">
        <v>10547</v>
      </c>
      <c r="Q4789" t="s">
        <v>422</v>
      </c>
      <c r="R4789" t="s">
        <v>368</v>
      </c>
      <c r="S4789" t="s">
        <v>10548</v>
      </c>
      <c r="T4789" t="s">
        <v>338</v>
      </c>
      <c r="U4789" t="s">
        <v>530</v>
      </c>
      <c r="W4789" t="s">
        <v>10549</v>
      </c>
      <c r="Z4789" t="s">
        <v>10545</v>
      </c>
      <c r="AA4789" t="s">
        <v>10546</v>
      </c>
      <c r="AB4789" t="s">
        <v>10547</v>
      </c>
      <c r="AD4789" t="s">
        <v>422</v>
      </c>
      <c r="AE4789" t="s">
        <v>368</v>
      </c>
      <c r="AF4789" t="s">
        <v>10548</v>
      </c>
      <c r="AG4789" t="s">
        <v>338</v>
      </c>
      <c r="AH4789" t="s">
        <v>530</v>
      </c>
      <c r="AJ4789" t="s">
        <v>10549</v>
      </c>
      <c r="AL4789" t="s">
        <v>339</v>
      </c>
      <c r="AM4789">
        <v>1</v>
      </c>
      <c r="AN4789">
        <v>1</v>
      </c>
      <c r="AO4789">
        <v>12063</v>
      </c>
      <c r="AQ4789">
        <v>127155</v>
      </c>
      <c r="AR4789">
        <v>52430001</v>
      </c>
      <c r="AS4789" t="s">
        <v>927</v>
      </c>
      <c r="AT4789" t="s">
        <v>75</v>
      </c>
      <c r="AW4789" t="s">
        <v>340</v>
      </c>
      <c r="AX4789" t="s">
        <v>340</v>
      </c>
      <c r="AY4789" t="s">
        <v>357</v>
      </c>
      <c r="AZ4789" t="s">
        <v>363</v>
      </c>
      <c r="BY4789" t="s">
        <v>342</v>
      </c>
      <c r="EQ4789">
        <v>249990</v>
      </c>
      <c r="ER4789" t="s">
        <v>10550</v>
      </c>
      <c r="EV4789">
        <v>17287691</v>
      </c>
      <c r="EW4789">
        <v>928</v>
      </c>
      <c r="EX4789">
        <v>220989</v>
      </c>
      <c r="EY4789" t="s">
        <v>10551</v>
      </c>
      <c r="EZ4789">
        <v>1</v>
      </c>
      <c r="FC4789">
        <v>95385</v>
      </c>
      <c r="FD4789" t="s">
        <v>3531</v>
      </c>
    </row>
    <row r="4790" spans="1:160" x14ac:dyDescent="0.3">
      <c r="A4790" t="str">
        <f>VLOOKUP(B4790,Table2[],3,FALSE)</f>
        <v>Digital</v>
      </c>
      <c r="B4790" t="str">
        <f>IF(OR(ISNUMBER(FIND("QVC",Z4790)),ISNUMBER(FIND("QVC",AL4790))),"QVC",IF(OR(ISNUMBER(FIND("NCO",H4790)),ISNUMBER(FIND("NCO",Y4790))), "NCO", IF(AL4790="consumer","PMD.com",VLOOKUP(LEFT(H4790,2),Tables!$E$1:$F$11,2,FALSE))))</f>
        <v>PMD.com</v>
      </c>
      <c r="C4790">
        <f t="shared" si="225"/>
        <v>5341030</v>
      </c>
      <c r="D4790">
        <f t="shared" si="226"/>
        <v>1</v>
      </c>
      <c r="E4790" t="str">
        <f t="shared" ca="1" si="224"/>
        <v>shifted orders shipped</v>
      </c>
      <c r="F4790" t="s">
        <v>3539</v>
      </c>
      <c r="G4790" t="s">
        <v>335</v>
      </c>
      <c r="H4790" t="s">
        <v>10544</v>
      </c>
      <c r="I4790" s="6">
        <v>44012.563414351855</v>
      </c>
      <c r="J4790" t="s">
        <v>16</v>
      </c>
      <c r="K4790" s="6">
        <v>44013.757152777776</v>
      </c>
      <c r="M4790" t="s">
        <v>10545</v>
      </c>
      <c r="N4790" t="s">
        <v>10546</v>
      </c>
      <c r="O4790" t="s">
        <v>10547</v>
      </c>
      <c r="Q4790" t="s">
        <v>422</v>
      </c>
      <c r="R4790" t="s">
        <v>368</v>
      </c>
      <c r="S4790" t="s">
        <v>10548</v>
      </c>
      <c r="T4790" t="s">
        <v>338</v>
      </c>
      <c r="U4790" t="s">
        <v>530</v>
      </c>
      <c r="W4790" t="s">
        <v>10549</v>
      </c>
      <c r="Z4790" t="s">
        <v>10545</v>
      </c>
      <c r="AA4790" t="s">
        <v>10546</v>
      </c>
      <c r="AB4790" t="s">
        <v>10547</v>
      </c>
      <c r="AD4790" t="s">
        <v>422</v>
      </c>
      <c r="AE4790" t="s">
        <v>368</v>
      </c>
      <c r="AF4790" t="s">
        <v>10548</v>
      </c>
      <c r="AG4790" t="s">
        <v>338</v>
      </c>
      <c r="AH4790" t="s">
        <v>530</v>
      </c>
      <c r="AJ4790" t="s">
        <v>10549</v>
      </c>
      <c r="AL4790" t="s">
        <v>339</v>
      </c>
      <c r="AM4790">
        <v>1</v>
      </c>
      <c r="AN4790">
        <v>1</v>
      </c>
      <c r="AO4790">
        <v>12859</v>
      </c>
      <c r="AQ4790">
        <v>124642</v>
      </c>
      <c r="AR4790">
        <v>5341030</v>
      </c>
      <c r="AS4790" t="s">
        <v>925</v>
      </c>
      <c r="AT4790" t="s">
        <v>926</v>
      </c>
      <c r="AW4790" t="s">
        <v>366</v>
      </c>
      <c r="AX4790" t="s">
        <v>366</v>
      </c>
      <c r="AY4790" t="s">
        <v>345</v>
      </c>
      <c r="AZ4790" t="s">
        <v>346</v>
      </c>
      <c r="BY4790" t="s">
        <v>342</v>
      </c>
      <c r="EQ4790">
        <v>243275</v>
      </c>
      <c r="ER4790" t="s">
        <v>10550</v>
      </c>
      <c r="EV4790">
        <v>17287691</v>
      </c>
      <c r="EW4790">
        <v>928</v>
      </c>
      <c r="EX4790">
        <v>220989</v>
      </c>
      <c r="EY4790" t="s">
        <v>10551</v>
      </c>
      <c r="EZ4790">
        <v>1</v>
      </c>
      <c r="FC4790">
        <v>95385</v>
      </c>
      <c r="FD4790" t="s">
        <v>3531</v>
      </c>
    </row>
    <row r="4791" spans="1:160" x14ac:dyDescent="0.3">
      <c r="A4791" t="str">
        <f>VLOOKUP(B4791,Table2[],3,FALSE)</f>
        <v>Digital</v>
      </c>
      <c r="B4791" t="str">
        <f>IF(OR(ISNUMBER(FIND("QVC",Z4791)),ISNUMBER(FIND("QVC",AL4791))),"QVC",IF(OR(ISNUMBER(FIND("NCO",H4791)),ISNUMBER(FIND("NCO",Y4791))), "NCO", IF(AL4791="consumer","PMD.com",VLOOKUP(LEFT(H4791,2),Tables!$E$1:$F$11,2,FALSE))))</f>
        <v>PMD.com</v>
      </c>
      <c r="C4791">
        <f t="shared" si="225"/>
        <v>53920001</v>
      </c>
      <c r="D4791">
        <f t="shared" si="226"/>
        <v>1</v>
      </c>
      <c r="E4791" t="str">
        <f t="shared" ca="1" si="224"/>
        <v>shifted orders shipped</v>
      </c>
      <c r="F4791" t="s">
        <v>3539</v>
      </c>
      <c r="G4791" t="s">
        <v>335</v>
      </c>
      <c r="H4791" t="s">
        <v>10544</v>
      </c>
      <c r="I4791" s="6">
        <v>44012.563414351855</v>
      </c>
      <c r="J4791" t="s">
        <v>16</v>
      </c>
      <c r="K4791" s="6">
        <v>44013.757152777776</v>
      </c>
      <c r="M4791" t="s">
        <v>10545</v>
      </c>
      <c r="N4791" t="s">
        <v>10546</v>
      </c>
      <c r="O4791" t="s">
        <v>10547</v>
      </c>
      <c r="Q4791" t="s">
        <v>422</v>
      </c>
      <c r="R4791" t="s">
        <v>368</v>
      </c>
      <c r="S4791" t="s">
        <v>10548</v>
      </c>
      <c r="T4791" t="s">
        <v>338</v>
      </c>
      <c r="U4791" t="s">
        <v>530</v>
      </c>
      <c r="W4791" t="s">
        <v>10549</v>
      </c>
      <c r="Z4791" t="s">
        <v>10545</v>
      </c>
      <c r="AA4791" t="s">
        <v>10546</v>
      </c>
      <c r="AB4791" t="s">
        <v>10547</v>
      </c>
      <c r="AD4791" t="s">
        <v>422</v>
      </c>
      <c r="AE4791" t="s">
        <v>368</v>
      </c>
      <c r="AF4791" t="s">
        <v>10548</v>
      </c>
      <c r="AG4791" t="s">
        <v>338</v>
      </c>
      <c r="AH4791" t="s">
        <v>530</v>
      </c>
      <c r="AJ4791" t="s">
        <v>10549</v>
      </c>
      <c r="AL4791" t="s">
        <v>339</v>
      </c>
      <c r="AM4791">
        <v>1</v>
      </c>
      <c r="AN4791">
        <v>1</v>
      </c>
      <c r="AO4791">
        <v>14899</v>
      </c>
      <c r="AQ4791">
        <v>124468</v>
      </c>
      <c r="AR4791">
        <v>53920001</v>
      </c>
      <c r="AS4791">
        <v>9000000</v>
      </c>
      <c r="AT4791" t="s">
        <v>40</v>
      </c>
      <c r="AW4791" t="s">
        <v>343</v>
      </c>
      <c r="BY4791" t="s">
        <v>342</v>
      </c>
      <c r="EQ4791">
        <v>243396</v>
      </c>
      <c r="ER4791" t="s">
        <v>10550</v>
      </c>
      <c r="EV4791">
        <v>17287691</v>
      </c>
      <c r="EW4791">
        <v>928</v>
      </c>
      <c r="EX4791">
        <v>220989</v>
      </c>
      <c r="EY4791" t="s">
        <v>10551</v>
      </c>
      <c r="EZ4791">
        <v>1</v>
      </c>
      <c r="FC4791">
        <v>95385</v>
      </c>
      <c r="FD4791" t="s">
        <v>3531</v>
      </c>
    </row>
    <row r="4792" spans="1:160" x14ac:dyDescent="0.3">
      <c r="A4792" t="str">
        <f>VLOOKUP(B4792,Table2[],3,FALSE)</f>
        <v>Digital</v>
      </c>
      <c r="B4792" t="str">
        <f>IF(OR(ISNUMBER(FIND("QVC",Z4792)),ISNUMBER(FIND("QVC",AL4792))),"QVC",IF(OR(ISNUMBER(FIND("NCO",H4792)),ISNUMBER(FIND("NCO",Y4792))), "NCO", IF(AL4792="consumer","PMD.com",VLOOKUP(LEFT(H4792,2),Tables!$E$1:$F$11,2,FALSE))))</f>
        <v>PMD.com</v>
      </c>
      <c r="C4792">
        <f t="shared" si="225"/>
        <v>51090030</v>
      </c>
      <c r="D4792">
        <f t="shared" si="226"/>
        <v>1</v>
      </c>
      <c r="E4792" t="str">
        <f t="shared" ca="1" si="224"/>
        <v>shifted orders shipped</v>
      </c>
      <c r="F4792" t="s">
        <v>3539</v>
      </c>
      <c r="G4792" t="s">
        <v>335</v>
      </c>
      <c r="H4792" t="s">
        <v>10544</v>
      </c>
      <c r="I4792" s="6">
        <v>44012.563414351855</v>
      </c>
      <c r="J4792" t="s">
        <v>16</v>
      </c>
      <c r="K4792" s="6">
        <v>44013.757152777776</v>
      </c>
      <c r="M4792" t="s">
        <v>10545</v>
      </c>
      <c r="N4792" t="s">
        <v>10546</v>
      </c>
      <c r="O4792" t="s">
        <v>10547</v>
      </c>
      <c r="Q4792" t="s">
        <v>422</v>
      </c>
      <c r="R4792" t="s">
        <v>368</v>
      </c>
      <c r="S4792" t="s">
        <v>10548</v>
      </c>
      <c r="T4792" t="s">
        <v>338</v>
      </c>
      <c r="U4792" t="s">
        <v>530</v>
      </c>
      <c r="W4792" t="s">
        <v>10549</v>
      </c>
      <c r="Z4792" t="s">
        <v>10545</v>
      </c>
      <c r="AA4792" t="s">
        <v>10546</v>
      </c>
      <c r="AB4792" t="s">
        <v>10547</v>
      </c>
      <c r="AD4792" t="s">
        <v>422</v>
      </c>
      <c r="AE4792" t="s">
        <v>368</v>
      </c>
      <c r="AF4792" t="s">
        <v>10548</v>
      </c>
      <c r="AG4792" t="s">
        <v>338</v>
      </c>
      <c r="AH4792" t="s">
        <v>530</v>
      </c>
      <c r="AJ4792" t="s">
        <v>10549</v>
      </c>
      <c r="AL4792" t="s">
        <v>339</v>
      </c>
      <c r="AM4792">
        <v>1</v>
      </c>
      <c r="AN4792">
        <v>1</v>
      </c>
      <c r="AO4792">
        <v>6688</v>
      </c>
      <c r="AQ4792">
        <v>125960</v>
      </c>
      <c r="AR4792">
        <v>51090030</v>
      </c>
      <c r="AS4792" t="s">
        <v>3043</v>
      </c>
      <c r="AT4792" t="s">
        <v>628</v>
      </c>
      <c r="AW4792" t="s">
        <v>343</v>
      </c>
      <c r="BY4792" t="s">
        <v>342</v>
      </c>
      <c r="BZ4792" t="b">
        <v>0</v>
      </c>
      <c r="EQ4792">
        <v>243047</v>
      </c>
      <c r="ER4792" t="s">
        <v>10550</v>
      </c>
      <c r="EV4792">
        <v>17287691</v>
      </c>
      <c r="EW4792">
        <v>928</v>
      </c>
      <c r="EX4792">
        <v>220989</v>
      </c>
      <c r="EY4792" t="s">
        <v>10551</v>
      </c>
      <c r="EZ4792">
        <v>1</v>
      </c>
      <c r="FC4792">
        <v>95385</v>
      </c>
      <c r="FD4792" t="s">
        <v>3531</v>
      </c>
    </row>
    <row r="4793" spans="1:160" x14ac:dyDescent="0.3">
      <c r="A4793" t="str">
        <f>VLOOKUP(B4793,Table2[],3,FALSE)</f>
        <v>Digital</v>
      </c>
      <c r="B4793" t="str">
        <f>IF(OR(ISNUMBER(FIND("QVC",Z4793)),ISNUMBER(FIND("QVC",AL4793))),"QVC",IF(OR(ISNUMBER(FIND("NCO",H4793)),ISNUMBER(FIND("NCO",Y4793))), "NCO", IF(AL4793="consumer","PMD.com",VLOOKUP(LEFT(H4793,2),Tables!$E$1:$F$11,2,FALSE))))</f>
        <v>PMD.com</v>
      </c>
      <c r="C4793">
        <f t="shared" si="225"/>
        <v>51090030</v>
      </c>
      <c r="D4793">
        <f t="shared" si="226"/>
        <v>1</v>
      </c>
      <c r="E4793" t="str">
        <f t="shared" ca="1" si="224"/>
        <v>shifted orders shipped</v>
      </c>
      <c r="F4793" t="s">
        <v>3539</v>
      </c>
      <c r="G4793" t="s">
        <v>335</v>
      </c>
      <c r="H4793" t="s">
        <v>10552</v>
      </c>
      <c r="I4793" s="6">
        <v>44012.640497685185</v>
      </c>
      <c r="J4793" t="s">
        <v>16</v>
      </c>
      <c r="K4793" s="6">
        <v>44013.757210648146</v>
      </c>
      <c r="M4793" t="s">
        <v>10553</v>
      </c>
      <c r="N4793" t="s">
        <v>10554</v>
      </c>
      <c r="Q4793" t="s">
        <v>525</v>
      </c>
      <c r="R4793" t="s">
        <v>381</v>
      </c>
      <c r="S4793">
        <v>80127</v>
      </c>
      <c r="T4793" t="s">
        <v>338</v>
      </c>
      <c r="U4793" t="s">
        <v>530</v>
      </c>
      <c r="W4793" t="s">
        <v>10555</v>
      </c>
      <c r="Z4793" t="s">
        <v>10553</v>
      </c>
      <c r="AA4793" t="s">
        <v>10554</v>
      </c>
      <c r="AD4793" t="s">
        <v>525</v>
      </c>
      <c r="AE4793" t="s">
        <v>381</v>
      </c>
      <c r="AF4793">
        <v>80127</v>
      </c>
      <c r="AG4793" t="s">
        <v>338</v>
      </c>
      <c r="AH4793" t="s">
        <v>530</v>
      </c>
      <c r="AJ4793" t="s">
        <v>10555</v>
      </c>
      <c r="AL4793" t="s">
        <v>339</v>
      </c>
      <c r="AM4793">
        <v>1</v>
      </c>
      <c r="AN4793">
        <v>1</v>
      </c>
      <c r="AO4793">
        <v>6688</v>
      </c>
      <c r="AQ4793">
        <v>125960</v>
      </c>
      <c r="AR4793">
        <v>51090030</v>
      </c>
      <c r="AS4793" t="s">
        <v>3043</v>
      </c>
      <c r="AT4793" t="s">
        <v>628</v>
      </c>
      <c r="AW4793" t="s">
        <v>343</v>
      </c>
      <c r="BY4793" t="s">
        <v>342</v>
      </c>
      <c r="BZ4793" t="b">
        <v>0</v>
      </c>
      <c r="EQ4793">
        <v>243047</v>
      </c>
      <c r="ER4793" t="s">
        <v>10556</v>
      </c>
      <c r="EV4793">
        <v>17287729</v>
      </c>
      <c r="EW4793">
        <v>928</v>
      </c>
      <c r="EX4793">
        <v>221028</v>
      </c>
      <c r="EY4793" t="s">
        <v>10557</v>
      </c>
      <c r="EZ4793">
        <v>1</v>
      </c>
      <c r="FC4793">
        <v>95385</v>
      </c>
      <c r="FD4793" t="s">
        <v>3531</v>
      </c>
    </row>
    <row r="4794" spans="1:160" x14ac:dyDescent="0.3">
      <c r="A4794" t="str">
        <f>VLOOKUP(B4794,Table2[],3,FALSE)</f>
        <v>Digital</v>
      </c>
      <c r="B4794" t="str">
        <f>IF(OR(ISNUMBER(FIND("QVC",Z4794)),ISNUMBER(FIND("QVC",AL4794))),"QVC",IF(OR(ISNUMBER(FIND("NCO",H4794)),ISNUMBER(FIND("NCO",Y4794))), "NCO", IF(AL4794="consumer","PMD.com",VLOOKUP(LEFT(H4794,2),Tables!$E$1:$F$11,2,FALSE))))</f>
        <v>PMD.com</v>
      </c>
      <c r="C4794">
        <f t="shared" si="225"/>
        <v>53920001</v>
      </c>
      <c r="D4794">
        <f t="shared" si="226"/>
        <v>1</v>
      </c>
      <c r="E4794" t="str">
        <f t="shared" ca="1" si="224"/>
        <v>shifted orders shipped</v>
      </c>
      <c r="F4794" t="s">
        <v>3539</v>
      </c>
      <c r="G4794" t="s">
        <v>335</v>
      </c>
      <c r="H4794" t="s">
        <v>10552</v>
      </c>
      <c r="I4794" s="6">
        <v>44012.640497685185</v>
      </c>
      <c r="J4794" t="s">
        <v>16</v>
      </c>
      <c r="K4794" s="6">
        <v>44013.757210648146</v>
      </c>
      <c r="M4794" t="s">
        <v>10553</v>
      </c>
      <c r="N4794" t="s">
        <v>10554</v>
      </c>
      <c r="Q4794" t="s">
        <v>525</v>
      </c>
      <c r="R4794" t="s">
        <v>381</v>
      </c>
      <c r="S4794">
        <v>80127</v>
      </c>
      <c r="T4794" t="s">
        <v>338</v>
      </c>
      <c r="U4794" t="s">
        <v>530</v>
      </c>
      <c r="W4794" t="s">
        <v>10555</v>
      </c>
      <c r="Z4794" t="s">
        <v>10553</v>
      </c>
      <c r="AA4794" t="s">
        <v>10554</v>
      </c>
      <c r="AD4794" t="s">
        <v>525</v>
      </c>
      <c r="AE4794" t="s">
        <v>381</v>
      </c>
      <c r="AF4794">
        <v>80127</v>
      </c>
      <c r="AG4794" t="s">
        <v>338</v>
      </c>
      <c r="AH4794" t="s">
        <v>530</v>
      </c>
      <c r="AJ4794" t="s">
        <v>10555</v>
      </c>
      <c r="AL4794" t="s">
        <v>339</v>
      </c>
      <c r="AM4794">
        <v>1</v>
      </c>
      <c r="AN4794">
        <v>1</v>
      </c>
      <c r="AO4794">
        <v>14899</v>
      </c>
      <c r="AQ4794">
        <v>124468</v>
      </c>
      <c r="AR4794">
        <v>53920001</v>
      </c>
      <c r="AS4794">
        <v>9000000</v>
      </c>
      <c r="AT4794" t="s">
        <v>40</v>
      </c>
      <c r="AW4794" t="s">
        <v>343</v>
      </c>
      <c r="BY4794" t="s">
        <v>342</v>
      </c>
      <c r="EQ4794">
        <v>243396</v>
      </c>
      <c r="ER4794" t="s">
        <v>10556</v>
      </c>
      <c r="EV4794">
        <v>17287729</v>
      </c>
      <c r="EW4794">
        <v>928</v>
      </c>
      <c r="EX4794">
        <v>221028</v>
      </c>
      <c r="EY4794" t="s">
        <v>10557</v>
      </c>
      <c r="EZ4794">
        <v>1</v>
      </c>
      <c r="FC4794">
        <v>95385</v>
      </c>
      <c r="FD4794" t="s">
        <v>3531</v>
      </c>
    </row>
    <row r="4795" spans="1:160" x14ac:dyDescent="0.3">
      <c r="A4795" t="str">
        <f>VLOOKUP(B4795,Table2[],3,FALSE)</f>
        <v>Digital</v>
      </c>
      <c r="B4795" t="str">
        <f>IF(OR(ISNUMBER(FIND("QVC",Z4795)),ISNUMBER(FIND("QVC",AL4795))),"QVC",IF(OR(ISNUMBER(FIND("NCO",H4795)),ISNUMBER(FIND("NCO",Y4795))), "NCO", IF(AL4795="consumer","PMD.com",VLOOKUP(LEFT(H4795,2),Tables!$E$1:$F$11,2,FALSE))))</f>
        <v>PMD.com</v>
      </c>
      <c r="C4795">
        <f t="shared" si="225"/>
        <v>5341030</v>
      </c>
      <c r="D4795">
        <f t="shared" si="226"/>
        <v>1</v>
      </c>
      <c r="E4795" t="str">
        <f t="shared" ca="1" si="224"/>
        <v>shifted orders shipped</v>
      </c>
      <c r="F4795" t="s">
        <v>3539</v>
      </c>
      <c r="G4795" t="s">
        <v>335</v>
      </c>
      <c r="H4795" t="s">
        <v>10552</v>
      </c>
      <c r="I4795" s="6">
        <v>44012.640497685185</v>
      </c>
      <c r="J4795" t="s">
        <v>16</v>
      </c>
      <c r="K4795" s="6">
        <v>44013.757210648146</v>
      </c>
      <c r="M4795" t="s">
        <v>10553</v>
      </c>
      <c r="N4795" t="s">
        <v>10554</v>
      </c>
      <c r="Q4795" t="s">
        <v>525</v>
      </c>
      <c r="R4795" t="s">
        <v>381</v>
      </c>
      <c r="S4795">
        <v>80127</v>
      </c>
      <c r="T4795" t="s">
        <v>338</v>
      </c>
      <c r="U4795" t="s">
        <v>530</v>
      </c>
      <c r="W4795" t="s">
        <v>10555</v>
      </c>
      <c r="Z4795" t="s">
        <v>10553</v>
      </c>
      <c r="AA4795" t="s">
        <v>10554</v>
      </c>
      <c r="AD4795" t="s">
        <v>525</v>
      </c>
      <c r="AE4795" t="s">
        <v>381</v>
      </c>
      <c r="AF4795">
        <v>80127</v>
      </c>
      <c r="AG4795" t="s">
        <v>338</v>
      </c>
      <c r="AH4795" t="s">
        <v>530</v>
      </c>
      <c r="AJ4795" t="s">
        <v>10555</v>
      </c>
      <c r="AL4795" t="s">
        <v>339</v>
      </c>
      <c r="AM4795">
        <v>1</v>
      </c>
      <c r="AN4795">
        <v>1</v>
      </c>
      <c r="AO4795">
        <v>12859</v>
      </c>
      <c r="AQ4795">
        <v>124642</v>
      </c>
      <c r="AR4795">
        <v>5341030</v>
      </c>
      <c r="AS4795" t="s">
        <v>925</v>
      </c>
      <c r="AT4795" t="s">
        <v>926</v>
      </c>
      <c r="AW4795" t="s">
        <v>366</v>
      </c>
      <c r="AX4795" t="s">
        <v>366</v>
      </c>
      <c r="AY4795" t="s">
        <v>345</v>
      </c>
      <c r="AZ4795" t="s">
        <v>346</v>
      </c>
      <c r="BY4795" t="s">
        <v>342</v>
      </c>
      <c r="EQ4795">
        <v>243275</v>
      </c>
      <c r="ER4795" t="s">
        <v>10556</v>
      </c>
      <c r="EV4795">
        <v>17287729</v>
      </c>
      <c r="EW4795">
        <v>928</v>
      </c>
      <c r="EX4795">
        <v>221028</v>
      </c>
      <c r="EY4795" t="s">
        <v>10557</v>
      </c>
      <c r="EZ4795">
        <v>1</v>
      </c>
      <c r="FC4795">
        <v>95385</v>
      </c>
      <c r="FD4795" t="s">
        <v>3531</v>
      </c>
    </row>
    <row r="4796" spans="1:160" x14ac:dyDescent="0.3">
      <c r="A4796" t="str">
        <f>VLOOKUP(B4796,Table2[],3,FALSE)</f>
        <v>Digital</v>
      </c>
      <c r="B4796" t="str">
        <f>IF(OR(ISNUMBER(FIND("QVC",Z4796)),ISNUMBER(FIND("QVC",AL4796))),"QVC",IF(OR(ISNUMBER(FIND("NCO",H4796)),ISNUMBER(FIND("NCO",Y4796))), "NCO", IF(AL4796="consumer","PMD.com",VLOOKUP(LEFT(H4796,2),Tables!$E$1:$F$11,2,FALSE))))</f>
        <v>PMD.com</v>
      </c>
      <c r="C4796">
        <f t="shared" si="225"/>
        <v>51010001</v>
      </c>
      <c r="D4796">
        <f t="shared" si="226"/>
        <v>1</v>
      </c>
      <c r="E4796" t="str">
        <f t="shared" ca="1" si="224"/>
        <v>shifted orders shipped</v>
      </c>
      <c r="F4796" t="s">
        <v>3539</v>
      </c>
      <c r="G4796" t="s">
        <v>335</v>
      </c>
      <c r="H4796" t="s">
        <v>10552</v>
      </c>
      <c r="I4796" s="6">
        <v>44012.640497685185</v>
      </c>
      <c r="J4796" t="s">
        <v>16</v>
      </c>
      <c r="K4796" s="6">
        <v>44013.757210648146</v>
      </c>
      <c r="M4796" t="s">
        <v>10553</v>
      </c>
      <c r="N4796" t="s">
        <v>10554</v>
      </c>
      <c r="Q4796" t="s">
        <v>525</v>
      </c>
      <c r="R4796" t="s">
        <v>381</v>
      </c>
      <c r="S4796">
        <v>80127</v>
      </c>
      <c r="T4796" t="s">
        <v>338</v>
      </c>
      <c r="U4796" t="s">
        <v>530</v>
      </c>
      <c r="W4796" t="s">
        <v>10555</v>
      </c>
      <c r="Z4796" t="s">
        <v>10553</v>
      </c>
      <c r="AA4796" t="s">
        <v>10554</v>
      </c>
      <c r="AD4796" t="s">
        <v>525</v>
      </c>
      <c r="AE4796" t="s">
        <v>381</v>
      </c>
      <c r="AF4796">
        <v>80127</v>
      </c>
      <c r="AG4796" t="s">
        <v>338</v>
      </c>
      <c r="AH4796" t="s">
        <v>530</v>
      </c>
      <c r="AJ4796" t="s">
        <v>10555</v>
      </c>
      <c r="AL4796" t="s">
        <v>339</v>
      </c>
      <c r="AM4796">
        <v>1</v>
      </c>
      <c r="AN4796">
        <v>1</v>
      </c>
      <c r="AO4796">
        <v>8743</v>
      </c>
      <c r="AQ4796">
        <v>123868</v>
      </c>
      <c r="AR4796">
        <v>51010001</v>
      </c>
      <c r="AS4796" t="s">
        <v>48</v>
      </c>
      <c r="AT4796" t="s">
        <v>49</v>
      </c>
      <c r="AW4796" t="s">
        <v>340</v>
      </c>
      <c r="AX4796" t="s">
        <v>340</v>
      </c>
      <c r="AY4796" t="s">
        <v>357</v>
      </c>
      <c r="AZ4796" t="s">
        <v>363</v>
      </c>
      <c r="BY4796" t="s">
        <v>342</v>
      </c>
      <c r="EQ4796">
        <v>251450</v>
      </c>
      <c r="ER4796" t="s">
        <v>10556</v>
      </c>
      <c r="EV4796">
        <v>17287729</v>
      </c>
      <c r="EW4796">
        <v>928</v>
      </c>
      <c r="EX4796">
        <v>221028</v>
      </c>
      <c r="EY4796" t="s">
        <v>10557</v>
      </c>
      <c r="EZ4796">
        <v>1</v>
      </c>
      <c r="FC4796">
        <v>51010001</v>
      </c>
      <c r="FD4796" t="s">
        <v>49</v>
      </c>
    </row>
    <row r="4797" spans="1:160" x14ac:dyDescent="0.3">
      <c r="A4797" t="str">
        <f>VLOOKUP(B4797,Table2[],3,FALSE)</f>
        <v>Digital</v>
      </c>
      <c r="B4797" t="str">
        <f>IF(OR(ISNUMBER(FIND("QVC",Z4797)),ISNUMBER(FIND("QVC",AL4797))),"QVC",IF(OR(ISNUMBER(FIND("NCO",H4797)),ISNUMBER(FIND("NCO",Y4797))), "NCO", IF(AL4797="consumer","PMD.com",VLOOKUP(LEFT(H4797,2),Tables!$E$1:$F$11,2,FALSE))))</f>
        <v>PMD.com</v>
      </c>
      <c r="C4797">
        <f t="shared" si="225"/>
        <v>52430001</v>
      </c>
      <c r="D4797">
        <f t="shared" si="226"/>
        <v>1</v>
      </c>
      <c r="E4797" t="str">
        <f t="shared" ca="1" si="224"/>
        <v>shifted orders shipped</v>
      </c>
      <c r="F4797" t="s">
        <v>3539</v>
      </c>
      <c r="G4797" t="s">
        <v>335</v>
      </c>
      <c r="H4797" t="s">
        <v>10552</v>
      </c>
      <c r="I4797" s="6">
        <v>44012.640497685185</v>
      </c>
      <c r="J4797" t="s">
        <v>16</v>
      </c>
      <c r="K4797" s="6">
        <v>44013.757210648146</v>
      </c>
      <c r="M4797" t="s">
        <v>10553</v>
      </c>
      <c r="N4797" t="s">
        <v>10554</v>
      </c>
      <c r="Q4797" t="s">
        <v>525</v>
      </c>
      <c r="R4797" t="s">
        <v>381</v>
      </c>
      <c r="S4797">
        <v>80127</v>
      </c>
      <c r="T4797" t="s">
        <v>338</v>
      </c>
      <c r="U4797" t="s">
        <v>530</v>
      </c>
      <c r="W4797" t="s">
        <v>10555</v>
      </c>
      <c r="Z4797" t="s">
        <v>10553</v>
      </c>
      <c r="AA4797" t="s">
        <v>10554</v>
      </c>
      <c r="AD4797" t="s">
        <v>525</v>
      </c>
      <c r="AE4797" t="s">
        <v>381</v>
      </c>
      <c r="AF4797">
        <v>80127</v>
      </c>
      <c r="AG4797" t="s">
        <v>338</v>
      </c>
      <c r="AH4797" t="s">
        <v>530</v>
      </c>
      <c r="AJ4797" t="s">
        <v>10555</v>
      </c>
      <c r="AL4797" t="s">
        <v>339</v>
      </c>
      <c r="AM4797">
        <v>1</v>
      </c>
      <c r="AN4797">
        <v>1</v>
      </c>
      <c r="AO4797">
        <v>12063</v>
      </c>
      <c r="AQ4797">
        <v>127155</v>
      </c>
      <c r="AR4797">
        <v>52430001</v>
      </c>
      <c r="AS4797" t="s">
        <v>927</v>
      </c>
      <c r="AT4797" t="s">
        <v>75</v>
      </c>
      <c r="AW4797" t="s">
        <v>340</v>
      </c>
      <c r="AX4797" t="s">
        <v>340</v>
      </c>
      <c r="AY4797" t="s">
        <v>357</v>
      </c>
      <c r="AZ4797" t="s">
        <v>363</v>
      </c>
      <c r="BY4797" t="s">
        <v>342</v>
      </c>
      <c r="EQ4797">
        <v>249990</v>
      </c>
      <c r="ER4797" t="s">
        <v>10556</v>
      </c>
      <c r="EV4797">
        <v>17287729</v>
      </c>
      <c r="EW4797">
        <v>928</v>
      </c>
      <c r="EX4797">
        <v>221028</v>
      </c>
      <c r="EY4797" t="s">
        <v>10557</v>
      </c>
      <c r="EZ4797">
        <v>1</v>
      </c>
      <c r="FC4797">
        <v>52430001</v>
      </c>
      <c r="FD4797" t="s">
        <v>75</v>
      </c>
    </row>
    <row r="4798" spans="1:160" x14ac:dyDescent="0.3">
      <c r="A4798" t="str">
        <f>VLOOKUP(B4798,Table2[],3,FALSE)</f>
        <v>Digital</v>
      </c>
      <c r="B4798" t="str">
        <f>IF(OR(ISNUMBER(FIND("QVC",Z4798)),ISNUMBER(FIND("QVC",AL4798))),"QVC",IF(OR(ISNUMBER(FIND("NCO",H4798)),ISNUMBER(FIND("NCO",Y4798))), "NCO", IF(AL4798="consumer","PMD.com",VLOOKUP(LEFT(H4798,2),Tables!$E$1:$F$11,2,FALSE))))</f>
        <v>PMD.com</v>
      </c>
      <c r="C4798">
        <f t="shared" si="225"/>
        <v>52430001</v>
      </c>
      <c r="D4798">
        <f t="shared" si="226"/>
        <v>1</v>
      </c>
      <c r="E4798" t="str">
        <f t="shared" ca="1" si="224"/>
        <v>shifted orders shipped</v>
      </c>
      <c r="F4798" t="s">
        <v>3539</v>
      </c>
      <c r="G4798" t="s">
        <v>335</v>
      </c>
      <c r="H4798" t="s">
        <v>10552</v>
      </c>
      <c r="I4798" s="6">
        <v>44012.640497685185</v>
      </c>
      <c r="J4798" t="s">
        <v>16</v>
      </c>
      <c r="K4798" s="6">
        <v>44013.757210648146</v>
      </c>
      <c r="M4798" t="s">
        <v>10553</v>
      </c>
      <c r="N4798" t="s">
        <v>10554</v>
      </c>
      <c r="Q4798" t="s">
        <v>525</v>
      </c>
      <c r="R4798" t="s">
        <v>381</v>
      </c>
      <c r="S4798">
        <v>80127</v>
      </c>
      <c r="T4798" t="s">
        <v>338</v>
      </c>
      <c r="U4798" t="s">
        <v>530</v>
      </c>
      <c r="W4798" t="s">
        <v>10555</v>
      </c>
      <c r="Z4798" t="s">
        <v>10553</v>
      </c>
      <c r="AA4798" t="s">
        <v>10554</v>
      </c>
      <c r="AD4798" t="s">
        <v>525</v>
      </c>
      <c r="AE4798" t="s">
        <v>381</v>
      </c>
      <c r="AF4798">
        <v>80127</v>
      </c>
      <c r="AG4798" t="s">
        <v>338</v>
      </c>
      <c r="AH4798" t="s">
        <v>530</v>
      </c>
      <c r="AJ4798" t="s">
        <v>10555</v>
      </c>
      <c r="AL4798" t="s">
        <v>339</v>
      </c>
      <c r="AM4798">
        <v>1</v>
      </c>
      <c r="AN4798">
        <v>1</v>
      </c>
      <c r="AO4798">
        <v>12063</v>
      </c>
      <c r="AQ4798">
        <v>127155</v>
      </c>
      <c r="AR4798">
        <v>52430001</v>
      </c>
      <c r="AS4798" t="s">
        <v>927</v>
      </c>
      <c r="AT4798" t="s">
        <v>75</v>
      </c>
      <c r="AW4798" t="s">
        <v>340</v>
      </c>
      <c r="AX4798" t="s">
        <v>340</v>
      </c>
      <c r="AY4798" t="s">
        <v>357</v>
      </c>
      <c r="AZ4798" t="s">
        <v>363</v>
      </c>
      <c r="BY4798" t="s">
        <v>342</v>
      </c>
      <c r="EQ4798">
        <v>249990</v>
      </c>
      <c r="ER4798" t="s">
        <v>10556</v>
      </c>
      <c r="EV4798">
        <v>17287729</v>
      </c>
      <c r="EW4798">
        <v>928</v>
      </c>
      <c r="EX4798">
        <v>221028</v>
      </c>
      <c r="EY4798" t="s">
        <v>10557</v>
      </c>
      <c r="EZ4798">
        <v>1</v>
      </c>
      <c r="FC4798">
        <v>95385</v>
      </c>
      <c r="FD4798" t="s">
        <v>3531</v>
      </c>
    </row>
    <row r="4799" spans="1:160" x14ac:dyDescent="0.3">
      <c r="A4799" t="str">
        <f>VLOOKUP(B4799,Table2[],3,FALSE)</f>
        <v>Digital</v>
      </c>
      <c r="B4799" t="str">
        <f>IF(OR(ISNUMBER(FIND("QVC",Z4799)),ISNUMBER(FIND("QVC",AL4799))),"QVC",IF(OR(ISNUMBER(FIND("NCO",H4799)),ISNUMBER(FIND("NCO",Y4799))), "NCO", IF(AL4799="consumer","PMD.com",VLOOKUP(LEFT(H4799,2),Tables!$E$1:$F$11,2,FALSE))))</f>
        <v>PMD.com</v>
      </c>
      <c r="C4799">
        <f t="shared" si="225"/>
        <v>5341</v>
      </c>
      <c r="D4799">
        <f t="shared" si="226"/>
        <v>1</v>
      </c>
      <c r="E4799" t="str">
        <f t="shared" ca="1" si="224"/>
        <v>shifted orders shipped</v>
      </c>
      <c r="F4799" t="s">
        <v>3539</v>
      </c>
      <c r="G4799" t="s">
        <v>335</v>
      </c>
      <c r="H4799" t="s">
        <v>10552</v>
      </c>
      <c r="I4799" s="6">
        <v>44012.640497685185</v>
      </c>
      <c r="J4799" t="s">
        <v>16</v>
      </c>
      <c r="K4799" s="6">
        <v>44013.757210648146</v>
      </c>
      <c r="M4799" t="s">
        <v>10553</v>
      </c>
      <c r="N4799" t="s">
        <v>10554</v>
      </c>
      <c r="Q4799" t="s">
        <v>525</v>
      </c>
      <c r="R4799" t="s">
        <v>381</v>
      </c>
      <c r="S4799">
        <v>80127</v>
      </c>
      <c r="T4799" t="s">
        <v>338</v>
      </c>
      <c r="U4799" t="s">
        <v>530</v>
      </c>
      <c r="W4799" t="s">
        <v>10555</v>
      </c>
      <c r="Z4799" t="s">
        <v>10553</v>
      </c>
      <c r="AA4799" t="s">
        <v>10554</v>
      </c>
      <c r="AD4799" t="s">
        <v>525</v>
      </c>
      <c r="AE4799" t="s">
        <v>381</v>
      </c>
      <c r="AF4799">
        <v>80127</v>
      </c>
      <c r="AG4799" t="s">
        <v>338</v>
      </c>
      <c r="AH4799" t="s">
        <v>530</v>
      </c>
      <c r="AJ4799" t="s">
        <v>10555</v>
      </c>
      <c r="AL4799" t="s">
        <v>339</v>
      </c>
      <c r="AM4799">
        <v>1</v>
      </c>
      <c r="AN4799">
        <v>1</v>
      </c>
      <c r="AO4799">
        <v>15156</v>
      </c>
      <c r="AQ4799">
        <v>124187</v>
      </c>
      <c r="AR4799">
        <v>5341</v>
      </c>
      <c r="AS4799" t="s">
        <v>1851</v>
      </c>
      <c r="AT4799" t="s">
        <v>82</v>
      </c>
      <c r="AW4799" t="s">
        <v>340</v>
      </c>
      <c r="AX4799" t="s">
        <v>340</v>
      </c>
      <c r="AY4799" t="s">
        <v>345</v>
      </c>
      <c r="AZ4799" t="s">
        <v>346</v>
      </c>
      <c r="BY4799" t="s">
        <v>342</v>
      </c>
      <c r="EQ4799">
        <v>243643</v>
      </c>
      <c r="ER4799" t="s">
        <v>10556</v>
      </c>
      <c r="EV4799">
        <v>17287729</v>
      </c>
      <c r="EW4799">
        <v>928</v>
      </c>
      <c r="EX4799">
        <v>221028</v>
      </c>
      <c r="EY4799" t="s">
        <v>10557</v>
      </c>
      <c r="EZ4799">
        <v>1</v>
      </c>
      <c r="FC4799">
        <v>5341</v>
      </c>
      <c r="FD4799" t="s">
        <v>82</v>
      </c>
    </row>
    <row r="4800" spans="1:160" x14ac:dyDescent="0.3">
      <c r="A4800" t="str">
        <f>VLOOKUP(B4800,Table2[],3,FALSE)</f>
        <v>Digital</v>
      </c>
      <c r="B4800" t="str">
        <f>IF(OR(ISNUMBER(FIND("QVC",Z4800)),ISNUMBER(FIND("QVC",AL4800))),"QVC",IF(OR(ISNUMBER(FIND("NCO",H4800)),ISNUMBER(FIND("NCO",Y4800))), "NCO", IF(AL4800="consumer","PMD.com",VLOOKUP(LEFT(H4800,2),Tables!$E$1:$F$11,2,FALSE))))</f>
        <v>PMD.com</v>
      </c>
      <c r="C4800">
        <f t="shared" si="225"/>
        <v>51070001</v>
      </c>
      <c r="D4800">
        <f t="shared" si="226"/>
        <v>1</v>
      </c>
      <c r="E4800" t="str">
        <f t="shared" ca="1" si="224"/>
        <v>shifted orders shipped</v>
      </c>
      <c r="F4800" t="s">
        <v>3539</v>
      </c>
      <c r="G4800" t="s">
        <v>335</v>
      </c>
      <c r="H4800" t="s">
        <v>10552</v>
      </c>
      <c r="I4800" s="6">
        <v>44012.640497685185</v>
      </c>
      <c r="J4800" t="s">
        <v>16</v>
      </c>
      <c r="K4800" s="6">
        <v>44013.757210648146</v>
      </c>
      <c r="M4800" t="s">
        <v>10553</v>
      </c>
      <c r="N4800" t="s">
        <v>10554</v>
      </c>
      <c r="Q4800" t="s">
        <v>525</v>
      </c>
      <c r="R4800" t="s">
        <v>381</v>
      </c>
      <c r="S4800">
        <v>80127</v>
      </c>
      <c r="T4800" t="s">
        <v>338</v>
      </c>
      <c r="U4800" t="s">
        <v>530</v>
      </c>
      <c r="W4800" t="s">
        <v>10555</v>
      </c>
      <c r="Z4800" t="s">
        <v>10553</v>
      </c>
      <c r="AA4800" t="s">
        <v>10554</v>
      </c>
      <c r="AD4800" t="s">
        <v>525</v>
      </c>
      <c r="AE4800" t="s">
        <v>381</v>
      </c>
      <c r="AF4800">
        <v>80127</v>
      </c>
      <c r="AG4800" t="s">
        <v>338</v>
      </c>
      <c r="AH4800" t="s">
        <v>530</v>
      </c>
      <c r="AJ4800" t="s">
        <v>10555</v>
      </c>
      <c r="AL4800" t="s">
        <v>339</v>
      </c>
      <c r="AM4800">
        <v>1</v>
      </c>
      <c r="AN4800">
        <v>1</v>
      </c>
      <c r="AO4800">
        <v>10147</v>
      </c>
      <c r="AQ4800">
        <v>124429</v>
      </c>
      <c r="AR4800">
        <v>51070001</v>
      </c>
      <c r="AS4800" t="s">
        <v>1886</v>
      </c>
      <c r="AT4800" t="s">
        <v>45</v>
      </c>
      <c r="AW4800" t="s">
        <v>343</v>
      </c>
      <c r="BY4800" t="s">
        <v>342</v>
      </c>
      <c r="EQ4800">
        <v>251956</v>
      </c>
      <c r="ER4800" t="s">
        <v>10556</v>
      </c>
      <c r="EV4800">
        <v>17287729</v>
      </c>
      <c r="EW4800">
        <v>928</v>
      </c>
      <c r="EX4800">
        <v>221028</v>
      </c>
      <c r="EY4800" t="s">
        <v>10557</v>
      </c>
      <c r="EZ4800">
        <v>1</v>
      </c>
      <c r="FC4800">
        <v>51070001</v>
      </c>
      <c r="FD4800" t="s">
        <v>45</v>
      </c>
    </row>
    <row r="4801" spans="1:160" x14ac:dyDescent="0.3">
      <c r="A4801" t="str">
        <f>VLOOKUP(B4801,Table2[],3,FALSE)</f>
        <v>Digital</v>
      </c>
      <c r="B4801" t="str">
        <f>IF(OR(ISNUMBER(FIND("QVC",Z4801)),ISNUMBER(FIND("QVC",AL4801))),"QVC",IF(OR(ISNUMBER(FIND("NCO",H4801)),ISNUMBER(FIND("NCO",Y4801))), "NCO", IF(AL4801="consumer","PMD.com",VLOOKUP(LEFT(H4801,2),Tables!$E$1:$F$11,2,FALSE))))</f>
        <v>PMD.com</v>
      </c>
      <c r="C4801">
        <f t="shared" si="225"/>
        <v>55110001</v>
      </c>
      <c r="D4801">
        <f t="shared" si="226"/>
        <v>1</v>
      </c>
      <c r="E4801" t="str">
        <f t="shared" ca="1" si="224"/>
        <v>shifted orders shipped</v>
      </c>
      <c r="F4801" t="s">
        <v>3539</v>
      </c>
      <c r="G4801" t="s">
        <v>335</v>
      </c>
      <c r="H4801" t="s">
        <v>10552</v>
      </c>
      <c r="I4801" s="6">
        <v>44012.640497685185</v>
      </c>
      <c r="J4801" t="s">
        <v>16</v>
      </c>
      <c r="K4801" s="6">
        <v>44013.757210648146</v>
      </c>
      <c r="M4801" t="s">
        <v>10553</v>
      </c>
      <c r="N4801" t="s">
        <v>10554</v>
      </c>
      <c r="Q4801" t="s">
        <v>525</v>
      </c>
      <c r="R4801" t="s">
        <v>381</v>
      </c>
      <c r="S4801">
        <v>80127</v>
      </c>
      <c r="T4801" t="s">
        <v>338</v>
      </c>
      <c r="U4801" t="s">
        <v>530</v>
      </c>
      <c r="W4801" t="s">
        <v>10555</v>
      </c>
      <c r="Z4801" t="s">
        <v>10553</v>
      </c>
      <c r="AA4801" t="s">
        <v>10554</v>
      </c>
      <c r="AD4801" t="s">
        <v>525</v>
      </c>
      <c r="AE4801" t="s">
        <v>381</v>
      </c>
      <c r="AF4801">
        <v>80127</v>
      </c>
      <c r="AG4801" t="s">
        <v>338</v>
      </c>
      <c r="AH4801" t="s">
        <v>530</v>
      </c>
      <c r="AJ4801" t="s">
        <v>10555</v>
      </c>
      <c r="AL4801" t="s">
        <v>339</v>
      </c>
      <c r="AM4801">
        <v>1</v>
      </c>
      <c r="AN4801">
        <v>1</v>
      </c>
      <c r="AO4801">
        <v>6371</v>
      </c>
      <c r="AQ4801">
        <v>124056</v>
      </c>
      <c r="AR4801">
        <v>55110001</v>
      </c>
      <c r="AS4801" t="s">
        <v>127</v>
      </c>
      <c r="AT4801" t="s">
        <v>128</v>
      </c>
      <c r="AW4801" t="s">
        <v>340</v>
      </c>
      <c r="AX4801" t="s">
        <v>340</v>
      </c>
      <c r="AY4801" t="s">
        <v>382</v>
      </c>
      <c r="AZ4801">
        <v>0</v>
      </c>
      <c r="BY4801" t="s">
        <v>342</v>
      </c>
      <c r="EQ4801">
        <v>238807</v>
      </c>
      <c r="ER4801" t="s">
        <v>10556</v>
      </c>
      <c r="EV4801">
        <v>17287729</v>
      </c>
      <c r="EW4801">
        <v>928</v>
      </c>
      <c r="EX4801">
        <v>221028</v>
      </c>
      <c r="EY4801" t="s">
        <v>10557</v>
      </c>
      <c r="EZ4801">
        <v>1</v>
      </c>
      <c r="FC4801">
        <v>55110001</v>
      </c>
      <c r="FD4801" t="s">
        <v>128</v>
      </c>
    </row>
    <row r="4802" spans="1:160" x14ac:dyDescent="0.3">
      <c r="A4802" t="str">
        <f>VLOOKUP(B4802,Table2[],3,FALSE)</f>
        <v>Digital</v>
      </c>
      <c r="B4802" t="str">
        <f>IF(OR(ISNUMBER(FIND("QVC",Z4802)),ISNUMBER(FIND("QVC",AL4802))),"QVC",IF(OR(ISNUMBER(FIND("NCO",H4802)),ISNUMBER(FIND("NCO",Y4802))), "NCO", IF(AL4802="consumer","PMD.com",VLOOKUP(LEFT(H4802,2),Tables!$E$1:$F$11,2,FALSE))))</f>
        <v>PMD.com</v>
      </c>
      <c r="C4802">
        <f t="shared" si="225"/>
        <v>51080001</v>
      </c>
      <c r="D4802">
        <f t="shared" si="226"/>
        <v>1</v>
      </c>
      <c r="E4802" t="str">
        <f t="shared" ca="1" si="224"/>
        <v>shifted orders shipped</v>
      </c>
      <c r="F4802" t="s">
        <v>3539</v>
      </c>
      <c r="G4802" t="s">
        <v>335</v>
      </c>
      <c r="H4802" t="s">
        <v>10552</v>
      </c>
      <c r="I4802" s="6">
        <v>44012.640497685185</v>
      </c>
      <c r="J4802" t="s">
        <v>16</v>
      </c>
      <c r="K4802" s="6">
        <v>44013.757210648146</v>
      </c>
      <c r="M4802" t="s">
        <v>10553</v>
      </c>
      <c r="N4802" t="s">
        <v>10554</v>
      </c>
      <c r="Q4802" t="s">
        <v>525</v>
      </c>
      <c r="R4802" t="s">
        <v>381</v>
      </c>
      <c r="S4802">
        <v>80127</v>
      </c>
      <c r="T4802" t="s">
        <v>338</v>
      </c>
      <c r="U4802" t="s">
        <v>530</v>
      </c>
      <c r="W4802" t="s">
        <v>10555</v>
      </c>
      <c r="Z4802" t="s">
        <v>10553</v>
      </c>
      <c r="AA4802" t="s">
        <v>10554</v>
      </c>
      <c r="AD4802" t="s">
        <v>525</v>
      </c>
      <c r="AE4802" t="s">
        <v>381</v>
      </c>
      <c r="AF4802">
        <v>80127</v>
      </c>
      <c r="AG4802" t="s">
        <v>338</v>
      </c>
      <c r="AH4802" t="s">
        <v>530</v>
      </c>
      <c r="AJ4802" t="s">
        <v>10555</v>
      </c>
      <c r="AL4802" t="s">
        <v>339</v>
      </c>
      <c r="AM4802">
        <v>1</v>
      </c>
      <c r="AN4802">
        <v>1</v>
      </c>
      <c r="AO4802">
        <v>19656</v>
      </c>
      <c r="AQ4802">
        <v>124645</v>
      </c>
      <c r="AR4802">
        <v>51080001</v>
      </c>
      <c r="AS4802" t="s">
        <v>988</v>
      </c>
      <c r="AT4802" t="s">
        <v>57</v>
      </c>
      <c r="AW4802" t="s">
        <v>343</v>
      </c>
      <c r="BY4802" t="s">
        <v>342</v>
      </c>
      <c r="EQ4802">
        <v>251119</v>
      </c>
      <c r="ER4802" t="s">
        <v>10556</v>
      </c>
      <c r="EV4802">
        <v>17287729</v>
      </c>
      <c r="EW4802">
        <v>928</v>
      </c>
      <c r="EX4802">
        <v>221028</v>
      </c>
      <c r="EY4802" t="s">
        <v>10557</v>
      </c>
      <c r="EZ4802">
        <v>1</v>
      </c>
      <c r="FC4802">
        <v>51080001</v>
      </c>
      <c r="FD4802" t="s">
        <v>57</v>
      </c>
    </row>
    <row r="4803" spans="1:160" x14ac:dyDescent="0.3">
      <c r="A4803" t="str">
        <f>VLOOKUP(B4803,Table2[],3,FALSE)</f>
        <v>Digital</v>
      </c>
      <c r="B4803" t="str">
        <f>IF(OR(ISNUMBER(FIND("QVC",Z4803)),ISNUMBER(FIND("QVC",AL4803))),"QVC",IF(OR(ISNUMBER(FIND("NCO",H4803)),ISNUMBER(FIND("NCO",Y4803))), "NCO", IF(AL4803="consumer","PMD.com",VLOOKUP(LEFT(H4803,2),Tables!$E$1:$F$11,2,FALSE))))</f>
        <v>PMD.com</v>
      </c>
      <c r="C4803">
        <f t="shared" si="225"/>
        <v>5341</v>
      </c>
      <c r="D4803">
        <f t="shared" si="226"/>
        <v>1</v>
      </c>
      <c r="E4803" t="str">
        <f t="shared" ref="E4803:E4866" ca="1" si="227">IF(MONTH(TODAY())-MONTH(I4803)&gt;0,"shifted orders shipped","MTD orders shipped")</f>
        <v>shifted orders shipped</v>
      </c>
      <c r="F4803" t="s">
        <v>3539</v>
      </c>
      <c r="G4803" t="s">
        <v>335</v>
      </c>
      <c r="H4803" t="s">
        <v>10558</v>
      </c>
      <c r="I4803" s="6">
        <v>44012.770486111112</v>
      </c>
      <c r="J4803" t="s">
        <v>16</v>
      </c>
      <c r="K4803" s="6">
        <v>44013.757430555554</v>
      </c>
      <c r="M4803" t="s">
        <v>10559</v>
      </c>
      <c r="N4803" t="s">
        <v>10560</v>
      </c>
      <c r="Q4803" t="s">
        <v>1217</v>
      </c>
      <c r="R4803" t="s">
        <v>347</v>
      </c>
      <c r="S4803">
        <v>20194</v>
      </c>
      <c r="T4803" t="s">
        <v>338</v>
      </c>
      <c r="U4803" t="s">
        <v>530</v>
      </c>
      <c r="W4803" t="s">
        <v>10561</v>
      </c>
      <c r="Z4803" t="s">
        <v>10559</v>
      </c>
      <c r="AA4803" t="s">
        <v>10560</v>
      </c>
      <c r="AD4803" t="s">
        <v>1217</v>
      </c>
      <c r="AE4803" t="s">
        <v>347</v>
      </c>
      <c r="AF4803">
        <v>20194</v>
      </c>
      <c r="AG4803" t="s">
        <v>338</v>
      </c>
      <c r="AH4803" t="s">
        <v>530</v>
      </c>
      <c r="AJ4803" t="s">
        <v>10561</v>
      </c>
      <c r="AL4803" t="s">
        <v>339</v>
      </c>
      <c r="AM4803">
        <v>1</v>
      </c>
      <c r="AN4803">
        <v>1</v>
      </c>
      <c r="AO4803">
        <v>15156</v>
      </c>
      <c r="AQ4803">
        <v>124187</v>
      </c>
      <c r="AR4803">
        <v>5341</v>
      </c>
      <c r="AS4803" t="s">
        <v>1851</v>
      </c>
      <c r="AT4803" t="s">
        <v>82</v>
      </c>
      <c r="AW4803" t="s">
        <v>340</v>
      </c>
      <c r="AX4803" t="s">
        <v>340</v>
      </c>
      <c r="AY4803" t="s">
        <v>345</v>
      </c>
      <c r="AZ4803" t="s">
        <v>346</v>
      </c>
      <c r="BY4803" t="s">
        <v>342</v>
      </c>
      <c r="EQ4803">
        <v>243643</v>
      </c>
      <c r="ER4803" t="s">
        <v>10562</v>
      </c>
      <c r="EV4803">
        <v>17287788</v>
      </c>
      <c r="EW4803">
        <v>928</v>
      </c>
      <c r="EX4803">
        <v>221086</v>
      </c>
      <c r="EY4803" t="s">
        <v>10563</v>
      </c>
      <c r="EZ4803">
        <v>1</v>
      </c>
      <c r="FC4803">
        <v>90425</v>
      </c>
      <c r="FD4803" t="s">
        <v>388</v>
      </c>
    </row>
    <row r="4804" spans="1:160" x14ac:dyDescent="0.3">
      <c r="A4804" t="str">
        <f>VLOOKUP(B4804,Table2[],3,FALSE)</f>
        <v>Digital</v>
      </c>
      <c r="B4804" t="str">
        <f>IF(OR(ISNUMBER(FIND("QVC",Z4804)),ISNUMBER(FIND("QVC",AL4804))),"QVC",IF(OR(ISNUMBER(FIND("NCO",H4804)),ISNUMBER(FIND("NCO",Y4804))), "NCO", IF(AL4804="consumer","PMD.com",VLOOKUP(LEFT(H4804,2),Tables!$E$1:$F$11,2,FALSE))))</f>
        <v>PMD.com</v>
      </c>
      <c r="C4804">
        <f t="shared" si="225"/>
        <v>52430001</v>
      </c>
      <c r="D4804">
        <f t="shared" si="226"/>
        <v>1</v>
      </c>
      <c r="E4804" t="str">
        <f t="shared" ca="1" si="227"/>
        <v>shifted orders shipped</v>
      </c>
      <c r="F4804" t="s">
        <v>3539</v>
      </c>
      <c r="G4804" t="s">
        <v>335</v>
      </c>
      <c r="H4804" t="s">
        <v>10558</v>
      </c>
      <c r="I4804" s="6">
        <v>44012.770486111112</v>
      </c>
      <c r="J4804" t="s">
        <v>16</v>
      </c>
      <c r="K4804" s="6">
        <v>44013.757430555554</v>
      </c>
      <c r="M4804" t="s">
        <v>10559</v>
      </c>
      <c r="N4804" t="s">
        <v>10560</v>
      </c>
      <c r="Q4804" t="s">
        <v>1217</v>
      </c>
      <c r="R4804" t="s">
        <v>347</v>
      </c>
      <c r="S4804">
        <v>20194</v>
      </c>
      <c r="T4804" t="s">
        <v>338</v>
      </c>
      <c r="U4804" t="s">
        <v>530</v>
      </c>
      <c r="W4804" t="s">
        <v>10561</v>
      </c>
      <c r="Z4804" t="s">
        <v>10559</v>
      </c>
      <c r="AA4804" t="s">
        <v>10560</v>
      </c>
      <c r="AD4804" t="s">
        <v>1217</v>
      </c>
      <c r="AE4804" t="s">
        <v>347</v>
      </c>
      <c r="AF4804">
        <v>20194</v>
      </c>
      <c r="AG4804" t="s">
        <v>338</v>
      </c>
      <c r="AH4804" t="s">
        <v>530</v>
      </c>
      <c r="AJ4804" t="s">
        <v>10561</v>
      </c>
      <c r="AL4804" t="s">
        <v>339</v>
      </c>
      <c r="AM4804">
        <v>1</v>
      </c>
      <c r="AN4804">
        <v>1</v>
      </c>
      <c r="AO4804">
        <v>12063</v>
      </c>
      <c r="AQ4804">
        <v>127155</v>
      </c>
      <c r="AR4804">
        <v>52430001</v>
      </c>
      <c r="AS4804" t="s">
        <v>927</v>
      </c>
      <c r="AT4804" t="s">
        <v>75</v>
      </c>
      <c r="AW4804" t="s">
        <v>340</v>
      </c>
      <c r="AX4804" t="s">
        <v>340</v>
      </c>
      <c r="AY4804" t="s">
        <v>357</v>
      </c>
      <c r="AZ4804" t="s">
        <v>363</v>
      </c>
      <c r="BY4804" t="s">
        <v>342</v>
      </c>
      <c r="EQ4804">
        <v>249990</v>
      </c>
      <c r="ER4804" t="s">
        <v>10562</v>
      </c>
      <c r="EV4804">
        <v>17287788</v>
      </c>
      <c r="EW4804">
        <v>928</v>
      </c>
      <c r="EX4804">
        <v>221086</v>
      </c>
      <c r="EY4804" t="s">
        <v>10563</v>
      </c>
      <c r="EZ4804">
        <v>1</v>
      </c>
      <c r="FC4804">
        <v>52430001</v>
      </c>
      <c r="FD4804" t="s">
        <v>75</v>
      </c>
    </row>
    <row r="4805" spans="1:160" x14ac:dyDescent="0.3">
      <c r="A4805" t="str">
        <f>VLOOKUP(B4805,Table2[],3,FALSE)</f>
        <v>Digital</v>
      </c>
      <c r="B4805" t="str">
        <f>IF(OR(ISNUMBER(FIND("QVC",Z4805)),ISNUMBER(FIND("QVC",AL4805))),"QVC",IF(OR(ISNUMBER(FIND("NCO",H4805)),ISNUMBER(FIND("NCO",Y4805))), "NCO", IF(AL4805="consumer","PMD.com",VLOOKUP(LEFT(H4805,2),Tables!$E$1:$F$11,2,FALSE))))</f>
        <v>PMD.com</v>
      </c>
      <c r="C4805">
        <f t="shared" si="225"/>
        <v>52430001</v>
      </c>
      <c r="D4805">
        <f t="shared" si="226"/>
        <v>1</v>
      </c>
      <c r="E4805" t="str">
        <f t="shared" ca="1" si="227"/>
        <v>shifted orders shipped</v>
      </c>
      <c r="F4805" t="s">
        <v>3539</v>
      </c>
      <c r="G4805" t="s">
        <v>335</v>
      </c>
      <c r="H4805" t="s">
        <v>10558</v>
      </c>
      <c r="I4805" s="6">
        <v>44012.770486111112</v>
      </c>
      <c r="J4805" t="s">
        <v>16</v>
      </c>
      <c r="K4805" s="6">
        <v>44013.757430555554</v>
      </c>
      <c r="M4805" t="s">
        <v>10559</v>
      </c>
      <c r="N4805" t="s">
        <v>10560</v>
      </c>
      <c r="Q4805" t="s">
        <v>1217</v>
      </c>
      <c r="R4805" t="s">
        <v>347</v>
      </c>
      <c r="S4805">
        <v>20194</v>
      </c>
      <c r="T4805" t="s">
        <v>338</v>
      </c>
      <c r="U4805" t="s">
        <v>530</v>
      </c>
      <c r="W4805" t="s">
        <v>10561</v>
      </c>
      <c r="Z4805" t="s">
        <v>10559</v>
      </c>
      <c r="AA4805" t="s">
        <v>10560</v>
      </c>
      <c r="AD4805" t="s">
        <v>1217</v>
      </c>
      <c r="AE4805" t="s">
        <v>347</v>
      </c>
      <c r="AF4805">
        <v>20194</v>
      </c>
      <c r="AG4805" t="s">
        <v>338</v>
      </c>
      <c r="AH4805" t="s">
        <v>530</v>
      </c>
      <c r="AJ4805" t="s">
        <v>10561</v>
      </c>
      <c r="AL4805" t="s">
        <v>339</v>
      </c>
      <c r="AM4805">
        <v>1</v>
      </c>
      <c r="AN4805">
        <v>1</v>
      </c>
      <c r="AO4805">
        <v>12063</v>
      </c>
      <c r="AQ4805">
        <v>127155</v>
      </c>
      <c r="AR4805">
        <v>52430001</v>
      </c>
      <c r="AS4805" t="s">
        <v>927</v>
      </c>
      <c r="AT4805" t="s">
        <v>75</v>
      </c>
      <c r="AW4805" t="s">
        <v>340</v>
      </c>
      <c r="AX4805" t="s">
        <v>340</v>
      </c>
      <c r="AY4805" t="s">
        <v>357</v>
      </c>
      <c r="AZ4805" t="s">
        <v>363</v>
      </c>
      <c r="BY4805" t="s">
        <v>342</v>
      </c>
      <c r="EQ4805">
        <v>249990</v>
      </c>
      <c r="ER4805" t="s">
        <v>10562</v>
      </c>
      <c r="EV4805">
        <v>17287788</v>
      </c>
      <c r="EW4805">
        <v>928</v>
      </c>
      <c r="EX4805">
        <v>221086</v>
      </c>
      <c r="EY4805" t="s">
        <v>10563</v>
      </c>
      <c r="EZ4805">
        <v>1</v>
      </c>
      <c r="FC4805">
        <v>95385</v>
      </c>
      <c r="FD4805" t="s">
        <v>3531</v>
      </c>
    </row>
    <row r="4806" spans="1:160" x14ac:dyDescent="0.3">
      <c r="A4806" t="str">
        <f>VLOOKUP(B4806,Table2[],3,FALSE)</f>
        <v>Digital</v>
      </c>
      <c r="B4806" t="str">
        <f>IF(OR(ISNUMBER(FIND("QVC",Z4806)),ISNUMBER(FIND("QVC",AL4806))),"QVC",IF(OR(ISNUMBER(FIND("NCO",H4806)),ISNUMBER(FIND("NCO",Y4806))), "NCO", IF(AL4806="consumer","PMD.com",VLOOKUP(LEFT(H4806,2),Tables!$E$1:$F$11,2,FALSE))))</f>
        <v>PMD.com</v>
      </c>
      <c r="C4806">
        <f t="shared" si="225"/>
        <v>53920001</v>
      </c>
      <c r="D4806">
        <f t="shared" si="226"/>
        <v>1</v>
      </c>
      <c r="E4806" t="str">
        <f t="shared" ca="1" si="227"/>
        <v>shifted orders shipped</v>
      </c>
      <c r="F4806" t="s">
        <v>3539</v>
      </c>
      <c r="G4806" t="s">
        <v>335</v>
      </c>
      <c r="H4806" t="s">
        <v>10558</v>
      </c>
      <c r="I4806" s="6">
        <v>44012.770486111112</v>
      </c>
      <c r="J4806" t="s">
        <v>16</v>
      </c>
      <c r="K4806" s="6">
        <v>44013.757430555554</v>
      </c>
      <c r="M4806" t="s">
        <v>10559</v>
      </c>
      <c r="N4806" t="s">
        <v>10560</v>
      </c>
      <c r="Q4806" t="s">
        <v>1217</v>
      </c>
      <c r="R4806" t="s">
        <v>347</v>
      </c>
      <c r="S4806">
        <v>20194</v>
      </c>
      <c r="T4806" t="s">
        <v>338</v>
      </c>
      <c r="U4806" t="s">
        <v>530</v>
      </c>
      <c r="W4806" t="s">
        <v>10561</v>
      </c>
      <c r="Z4806" t="s">
        <v>10559</v>
      </c>
      <c r="AA4806" t="s">
        <v>10560</v>
      </c>
      <c r="AD4806" t="s">
        <v>1217</v>
      </c>
      <c r="AE4806" t="s">
        <v>347</v>
      </c>
      <c r="AF4806">
        <v>20194</v>
      </c>
      <c r="AG4806" t="s">
        <v>338</v>
      </c>
      <c r="AH4806" t="s">
        <v>530</v>
      </c>
      <c r="AJ4806" t="s">
        <v>10561</v>
      </c>
      <c r="AL4806" t="s">
        <v>339</v>
      </c>
      <c r="AM4806">
        <v>1</v>
      </c>
      <c r="AN4806">
        <v>1</v>
      </c>
      <c r="AO4806">
        <v>14899</v>
      </c>
      <c r="AQ4806">
        <v>124468</v>
      </c>
      <c r="AR4806">
        <v>53920001</v>
      </c>
      <c r="AS4806">
        <v>9000000</v>
      </c>
      <c r="AT4806" t="s">
        <v>40</v>
      </c>
      <c r="AW4806" t="s">
        <v>343</v>
      </c>
      <c r="BY4806" t="s">
        <v>342</v>
      </c>
      <c r="EQ4806">
        <v>243396</v>
      </c>
      <c r="ER4806" t="s">
        <v>10562</v>
      </c>
      <c r="EV4806">
        <v>17287788</v>
      </c>
      <c r="EW4806">
        <v>928</v>
      </c>
      <c r="EX4806">
        <v>221086</v>
      </c>
      <c r="EY4806" t="s">
        <v>10563</v>
      </c>
      <c r="EZ4806">
        <v>1</v>
      </c>
      <c r="FC4806">
        <v>95385</v>
      </c>
      <c r="FD4806" t="s">
        <v>3531</v>
      </c>
    </row>
    <row r="4807" spans="1:160" x14ac:dyDescent="0.3">
      <c r="A4807" t="str">
        <f>VLOOKUP(B4807,Table2[],3,FALSE)</f>
        <v>Digital</v>
      </c>
      <c r="B4807" t="str">
        <f>IF(OR(ISNUMBER(FIND("QVC",Z4807)),ISNUMBER(FIND("QVC",AL4807))),"QVC",IF(OR(ISNUMBER(FIND("NCO",H4807)),ISNUMBER(FIND("NCO",Y4807))), "NCO", IF(AL4807="consumer","PMD.com",VLOOKUP(LEFT(H4807,2),Tables!$E$1:$F$11,2,FALSE))))</f>
        <v>PMD.com</v>
      </c>
      <c r="C4807">
        <f t="shared" si="225"/>
        <v>53450001</v>
      </c>
      <c r="D4807">
        <f t="shared" si="226"/>
        <v>1</v>
      </c>
      <c r="E4807" t="str">
        <f t="shared" ca="1" si="227"/>
        <v>shifted orders shipped</v>
      </c>
      <c r="F4807" t="s">
        <v>3539</v>
      </c>
      <c r="G4807" t="s">
        <v>335</v>
      </c>
      <c r="H4807" t="s">
        <v>10558</v>
      </c>
      <c r="I4807" s="6">
        <v>44012.770486111112</v>
      </c>
      <c r="J4807" t="s">
        <v>16</v>
      </c>
      <c r="K4807" s="6">
        <v>44013.757430555554</v>
      </c>
      <c r="M4807" t="s">
        <v>10559</v>
      </c>
      <c r="N4807" t="s">
        <v>10560</v>
      </c>
      <c r="Q4807" t="s">
        <v>1217</v>
      </c>
      <c r="R4807" t="s">
        <v>347</v>
      </c>
      <c r="S4807">
        <v>20194</v>
      </c>
      <c r="T4807" t="s">
        <v>338</v>
      </c>
      <c r="U4807" t="s">
        <v>530</v>
      </c>
      <c r="W4807" t="s">
        <v>10561</v>
      </c>
      <c r="Z4807" t="s">
        <v>10559</v>
      </c>
      <c r="AA4807" t="s">
        <v>10560</v>
      </c>
      <c r="AD4807" t="s">
        <v>1217</v>
      </c>
      <c r="AE4807" t="s">
        <v>347</v>
      </c>
      <c r="AF4807">
        <v>20194</v>
      </c>
      <c r="AG4807" t="s">
        <v>338</v>
      </c>
      <c r="AH4807" t="s">
        <v>530</v>
      </c>
      <c r="AJ4807" t="s">
        <v>10561</v>
      </c>
      <c r="AL4807" t="s">
        <v>339</v>
      </c>
      <c r="AM4807">
        <v>1</v>
      </c>
      <c r="AN4807">
        <v>1</v>
      </c>
      <c r="AO4807">
        <v>6117</v>
      </c>
      <c r="AQ4807">
        <v>124723</v>
      </c>
      <c r="AR4807">
        <v>53450001</v>
      </c>
      <c r="AS4807" t="s">
        <v>89</v>
      </c>
      <c r="AT4807" t="s">
        <v>144</v>
      </c>
      <c r="AW4807" t="s">
        <v>340</v>
      </c>
      <c r="AX4807" t="s">
        <v>340</v>
      </c>
      <c r="AY4807" t="s">
        <v>345</v>
      </c>
      <c r="AZ4807">
        <v>0</v>
      </c>
      <c r="EQ4807">
        <v>252730</v>
      </c>
      <c r="ER4807" t="s">
        <v>10562</v>
      </c>
      <c r="EV4807">
        <v>17287788</v>
      </c>
      <c r="EW4807">
        <v>928</v>
      </c>
      <c r="EX4807">
        <v>221086</v>
      </c>
      <c r="EY4807" t="s">
        <v>10563</v>
      </c>
      <c r="EZ4807">
        <v>1</v>
      </c>
      <c r="FC4807">
        <v>53450001</v>
      </c>
      <c r="FD4807" t="s">
        <v>144</v>
      </c>
    </row>
    <row r="4808" spans="1:160" x14ac:dyDescent="0.3">
      <c r="A4808" t="str">
        <f>VLOOKUP(B4808,Table2[],3,FALSE)</f>
        <v>Digital</v>
      </c>
      <c r="B4808" t="str">
        <f>IF(OR(ISNUMBER(FIND("QVC",Z4808)),ISNUMBER(FIND("QVC",AL4808))),"QVC",IF(OR(ISNUMBER(FIND("NCO",H4808)),ISNUMBER(FIND("NCO",Y4808))), "NCO", IF(AL4808="consumer","PMD.com",VLOOKUP(LEFT(H4808,2),Tables!$E$1:$F$11,2,FALSE))))</f>
        <v>PMD.com</v>
      </c>
      <c r="C4808">
        <f t="shared" si="225"/>
        <v>51090030</v>
      </c>
      <c r="D4808">
        <f t="shared" si="226"/>
        <v>1</v>
      </c>
      <c r="E4808" t="str">
        <f t="shared" ca="1" si="227"/>
        <v>shifted orders shipped</v>
      </c>
      <c r="F4808" t="s">
        <v>3539</v>
      </c>
      <c r="G4808" t="s">
        <v>335</v>
      </c>
      <c r="H4808" t="s">
        <v>10558</v>
      </c>
      <c r="I4808" s="6">
        <v>44012.770486111112</v>
      </c>
      <c r="J4808" t="s">
        <v>16</v>
      </c>
      <c r="K4808" s="6">
        <v>44013.757430555554</v>
      </c>
      <c r="M4808" t="s">
        <v>10559</v>
      </c>
      <c r="N4808" t="s">
        <v>10560</v>
      </c>
      <c r="Q4808" t="s">
        <v>1217</v>
      </c>
      <c r="R4808" t="s">
        <v>347</v>
      </c>
      <c r="S4808">
        <v>20194</v>
      </c>
      <c r="T4808" t="s">
        <v>338</v>
      </c>
      <c r="U4808" t="s">
        <v>530</v>
      </c>
      <c r="W4808" t="s">
        <v>10561</v>
      </c>
      <c r="Z4808" t="s">
        <v>10559</v>
      </c>
      <c r="AA4808" t="s">
        <v>10560</v>
      </c>
      <c r="AD4808" t="s">
        <v>1217</v>
      </c>
      <c r="AE4808" t="s">
        <v>347</v>
      </c>
      <c r="AF4808">
        <v>20194</v>
      </c>
      <c r="AG4808" t="s">
        <v>338</v>
      </c>
      <c r="AH4808" t="s">
        <v>530</v>
      </c>
      <c r="AJ4808" t="s">
        <v>10561</v>
      </c>
      <c r="AL4808" t="s">
        <v>339</v>
      </c>
      <c r="AM4808">
        <v>1</v>
      </c>
      <c r="AN4808">
        <v>1</v>
      </c>
      <c r="AO4808">
        <v>6688</v>
      </c>
      <c r="AQ4808">
        <v>125960</v>
      </c>
      <c r="AR4808">
        <v>51090030</v>
      </c>
      <c r="AS4808" t="s">
        <v>3043</v>
      </c>
      <c r="AT4808" t="s">
        <v>628</v>
      </c>
      <c r="AW4808" t="s">
        <v>343</v>
      </c>
      <c r="BY4808" t="s">
        <v>342</v>
      </c>
      <c r="BZ4808" t="b">
        <v>0</v>
      </c>
      <c r="EQ4808">
        <v>243047</v>
      </c>
      <c r="ER4808" t="s">
        <v>10562</v>
      </c>
      <c r="EV4808">
        <v>17287788</v>
      </c>
      <c r="EW4808">
        <v>928</v>
      </c>
      <c r="EX4808">
        <v>221086</v>
      </c>
      <c r="EY4808" t="s">
        <v>10563</v>
      </c>
      <c r="EZ4808">
        <v>1</v>
      </c>
      <c r="FC4808">
        <v>95385</v>
      </c>
      <c r="FD4808" t="s">
        <v>3531</v>
      </c>
    </row>
    <row r="4809" spans="1:160" x14ac:dyDescent="0.3">
      <c r="A4809" t="str">
        <f>VLOOKUP(B4809,Table2[],3,FALSE)</f>
        <v>Digital</v>
      </c>
      <c r="B4809" t="str">
        <f>IF(OR(ISNUMBER(FIND("QVC",Z4809)),ISNUMBER(FIND("QVC",AL4809))),"QVC",IF(OR(ISNUMBER(FIND("NCO",H4809)),ISNUMBER(FIND("NCO",Y4809))), "NCO", IF(AL4809="consumer","PMD.com",VLOOKUP(LEFT(H4809,2),Tables!$E$1:$F$11,2,FALSE))))</f>
        <v>PMD.com</v>
      </c>
      <c r="C4809">
        <f t="shared" si="225"/>
        <v>5342</v>
      </c>
      <c r="D4809">
        <f t="shared" si="226"/>
        <v>1</v>
      </c>
      <c r="E4809" t="str">
        <f t="shared" ca="1" si="227"/>
        <v>shifted orders shipped</v>
      </c>
      <c r="F4809" t="s">
        <v>3539</v>
      </c>
      <c r="G4809" t="s">
        <v>335</v>
      </c>
      <c r="H4809" t="s">
        <v>10558</v>
      </c>
      <c r="I4809" s="6">
        <v>44012.770486111112</v>
      </c>
      <c r="J4809" t="s">
        <v>16</v>
      </c>
      <c r="K4809" s="6">
        <v>44013.757430555554</v>
      </c>
      <c r="M4809" t="s">
        <v>10559</v>
      </c>
      <c r="N4809" t="s">
        <v>10560</v>
      </c>
      <c r="Q4809" t="s">
        <v>1217</v>
      </c>
      <c r="R4809" t="s">
        <v>347</v>
      </c>
      <c r="S4809">
        <v>20194</v>
      </c>
      <c r="T4809" t="s">
        <v>338</v>
      </c>
      <c r="U4809" t="s">
        <v>530</v>
      </c>
      <c r="W4809" t="s">
        <v>10561</v>
      </c>
      <c r="Z4809" t="s">
        <v>10559</v>
      </c>
      <c r="AA4809" t="s">
        <v>10560</v>
      </c>
      <c r="AD4809" t="s">
        <v>1217</v>
      </c>
      <c r="AE4809" t="s">
        <v>347</v>
      </c>
      <c r="AF4809">
        <v>20194</v>
      </c>
      <c r="AG4809" t="s">
        <v>338</v>
      </c>
      <c r="AH4809" t="s">
        <v>530</v>
      </c>
      <c r="AJ4809" t="s">
        <v>10561</v>
      </c>
      <c r="AL4809" t="s">
        <v>339</v>
      </c>
      <c r="AM4809">
        <v>1</v>
      </c>
      <c r="AN4809">
        <v>1</v>
      </c>
      <c r="AO4809">
        <v>13280</v>
      </c>
      <c r="AQ4809">
        <v>123849</v>
      </c>
      <c r="AR4809">
        <v>5342</v>
      </c>
      <c r="AS4809" t="s">
        <v>1867</v>
      </c>
      <c r="AT4809" t="s">
        <v>149</v>
      </c>
      <c r="AW4809" t="s">
        <v>340</v>
      </c>
      <c r="AX4809" t="s">
        <v>340</v>
      </c>
      <c r="AY4809" t="s">
        <v>345</v>
      </c>
      <c r="AZ4809" t="s">
        <v>346</v>
      </c>
      <c r="BY4809" t="s">
        <v>342</v>
      </c>
      <c r="EQ4809">
        <v>244853</v>
      </c>
      <c r="ER4809" t="s">
        <v>10562</v>
      </c>
      <c r="EV4809">
        <v>17287788</v>
      </c>
      <c r="EW4809">
        <v>928</v>
      </c>
      <c r="EX4809">
        <v>221086</v>
      </c>
      <c r="EY4809" t="s">
        <v>10563</v>
      </c>
      <c r="EZ4809">
        <v>1</v>
      </c>
      <c r="FC4809">
        <v>5342</v>
      </c>
      <c r="FD4809" t="s">
        <v>149</v>
      </c>
    </row>
    <row r="4810" spans="1:160" x14ac:dyDescent="0.3">
      <c r="A4810" t="str">
        <f>VLOOKUP(B4810,Table2[],3,FALSE)</f>
        <v>Digital</v>
      </c>
      <c r="B4810" t="str">
        <f>IF(OR(ISNUMBER(FIND("QVC",Z4810)),ISNUMBER(FIND("QVC",AL4810))),"QVC",IF(OR(ISNUMBER(FIND("NCO",H4810)),ISNUMBER(FIND("NCO",Y4810))), "NCO", IF(AL4810="consumer","PMD.com",VLOOKUP(LEFT(H4810,2),Tables!$E$1:$F$11,2,FALSE))))</f>
        <v>PMD.com</v>
      </c>
      <c r="C4810">
        <f t="shared" si="225"/>
        <v>5342</v>
      </c>
      <c r="D4810">
        <f t="shared" si="226"/>
        <v>1</v>
      </c>
      <c r="E4810" t="str">
        <f t="shared" ca="1" si="227"/>
        <v>shifted orders shipped</v>
      </c>
      <c r="F4810" t="s">
        <v>3539</v>
      </c>
      <c r="G4810" t="s">
        <v>335</v>
      </c>
      <c r="H4810" t="s">
        <v>10558</v>
      </c>
      <c r="I4810" s="6">
        <v>44012.770486111112</v>
      </c>
      <c r="J4810" t="s">
        <v>16</v>
      </c>
      <c r="K4810" s="6">
        <v>44013.757430555554</v>
      </c>
      <c r="M4810" t="s">
        <v>10559</v>
      </c>
      <c r="N4810" t="s">
        <v>10560</v>
      </c>
      <c r="Q4810" t="s">
        <v>1217</v>
      </c>
      <c r="R4810" t="s">
        <v>347</v>
      </c>
      <c r="S4810">
        <v>20194</v>
      </c>
      <c r="T4810" t="s">
        <v>338</v>
      </c>
      <c r="U4810" t="s">
        <v>530</v>
      </c>
      <c r="W4810" t="s">
        <v>10561</v>
      </c>
      <c r="Z4810" t="s">
        <v>10559</v>
      </c>
      <c r="AA4810" t="s">
        <v>10560</v>
      </c>
      <c r="AD4810" t="s">
        <v>1217</v>
      </c>
      <c r="AE4810" t="s">
        <v>347</v>
      </c>
      <c r="AF4810">
        <v>20194</v>
      </c>
      <c r="AG4810" t="s">
        <v>338</v>
      </c>
      <c r="AH4810" t="s">
        <v>530</v>
      </c>
      <c r="AJ4810" t="s">
        <v>10561</v>
      </c>
      <c r="AL4810" t="s">
        <v>339</v>
      </c>
      <c r="AM4810">
        <v>1</v>
      </c>
      <c r="AN4810">
        <v>1</v>
      </c>
      <c r="AO4810">
        <v>13280</v>
      </c>
      <c r="AQ4810">
        <v>123849</v>
      </c>
      <c r="AR4810">
        <v>5342</v>
      </c>
      <c r="AS4810" t="s">
        <v>1867</v>
      </c>
      <c r="AT4810" t="s">
        <v>149</v>
      </c>
      <c r="AW4810" t="s">
        <v>340</v>
      </c>
      <c r="AX4810" t="s">
        <v>340</v>
      </c>
      <c r="AY4810" t="s">
        <v>345</v>
      </c>
      <c r="AZ4810" t="s">
        <v>346</v>
      </c>
      <c r="BY4810" t="s">
        <v>342</v>
      </c>
      <c r="EQ4810">
        <v>244853</v>
      </c>
      <c r="ER4810" t="s">
        <v>10562</v>
      </c>
      <c r="EV4810">
        <v>17287788</v>
      </c>
      <c r="EW4810">
        <v>928</v>
      </c>
      <c r="EX4810">
        <v>221086</v>
      </c>
      <c r="EY4810" t="s">
        <v>10563</v>
      </c>
      <c r="EZ4810">
        <v>1</v>
      </c>
      <c r="FC4810">
        <v>90425</v>
      </c>
      <c r="FD4810" t="s">
        <v>388</v>
      </c>
    </row>
    <row r="4811" spans="1:160" x14ac:dyDescent="0.3">
      <c r="A4811" t="str">
        <f>VLOOKUP(B4811,Table2[],3,FALSE)</f>
        <v>Digital</v>
      </c>
      <c r="B4811" t="str">
        <f>IF(OR(ISNUMBER(FIND("QVC",Z4811)),ISNUMBER(FIND("QVC",AL4811))),"QVC",IF(OR(ISNUMBER(FIND("NCO",H4811)),ISNUMBER(FIND("NCO",Y4811))), "NCO", IF(AL4811="consumer","PMD.com",VLOOKUP(LEFT(H4811,2),Tables!$E$1:$F$11,2,FALSE))))</f>
        <v>PMD.com</v>
      </c>
      <c r="C4811">
        <f t="shared" si="225"/>
        <v>5341030</v>
      </c>
      <c r="D4811">
        <f t="shared" si="226"/>
        <v>1</v>
      </c>
      <c r="E4811" t="str">
        <f t="shared" ca="1" si="227"/>
        <v>shifted orders shipped</v>
      </c>
      <c r="F4811" t="s">
        <v>3539</v>
      </c>
      <c r="G4811" t="s">
        <v>335</v>
      </c>
      <c r="H4811" t="s">
        <v>10558</v>
      </c>
      <c r="I4811" s="6">
        <v>44012.770486111112</v>
      </c>
      <c r="J4811" t="s">
        <v>16</v>
      </c>
      <c r="K4811" s="6">
        <v>44013.757430555554</v>
      </c>
      <c r="M4811" t="s">
        <v>10559</v>
      </c>
      <c r="N4811" t="s">
        <v>10560</v>
      </c>
      <c r="Q4811" t="s">
        <v>1217</v>
      </c>
      <c r="R4811" t="s">
        <v>347</v>
      </c>
      <c r="S4811">
        <v>20194</v>
      </c>
      <c r="T4811" t="s">
        <v>338</v>
      </c>
      <c r="U4811" t="s">
        <v>530</v>
      </c>
      <c r="W4811" t="s">
        <v>10561</v>
      </c>
      <c r="Z4811" t="s">
        <v>10559</v>
      </c>
      <c r="AA4811" t="s">
        <v>10560</v>
      </c>
      <c r="AD4811" t="s">
        <v>1217</v>
      </c>
      <c r="AE4811" t="s">
        <v>347</v>
      </c>
      <c r="AF4811">
        <v>20194</v>
      </c>
      <c r="AG4811" t="s">
        <v>338</v>
      </c>
      <c r="AH4811" t="s">
        <v>530</v>
      </c>
      <c r="AJ4811" t="s">
        <v>10561</v>
      </c>
      <c r="AL4811" t="s">
        <v>339</v>
      </c>
      <c r="AM4811">
        <v>1</v>
      </c>
      <c r="AN4811">
        <v>1</v>
      </c>
      <c r="AO4811">
        <v>12859</v>
      </c>
      <c r="AQ4811">
        <v>124642</v>
      </c>
      <c r="AR4811">
        <v>5341030</v>
      </c>
      <c r="AS4811" t="s">
        <v>925</v>
      </c>
      <c r="AT4811" t="s">
        <v>926</v>
      </c>
      <c r="AW4811" t="s">
        <v>366</v>
      </c>
      <c r="AX4811" t="s">
        <v>366</v>
      </c>
      <c r="AY4811" t="s">
        <v>345</v>
      </c>
      <c r="AZ4811" t="s">
        <v>346</v>
      </c>
      <c r="BY4811" t="s">
        <v>342</v>
      </c>
      <c r="EQ4811">
        <v>243275</v>
      </c>
      <c r="ER4811" t="s">
        <v>10562</v>
      </c>
      <c r="EV4811">
        <v>17287788</v>
      </c>
      <c r="EW4811">
        <v>928</v>
      </c>
      <c r="EX4811">
        <v>221086</v>
      </c>
      <c r="EY4811" t="s">
        <v>10563</v>
      </c>
      <c r="EZ4811">
        <v>1</v>
      </c>
      <c r="FC4811">
        <v>95385</v>
      </c>
      <c r="FD4811" t="s">
        <v>3531</v>
      </c>
    </row>
    <row r="4812" spans="1:160" x14ac:dyDescent="0.3">
      <c r="A4812" t="str">
        <f>VLOOKUP(B4812,Table2[],3,FALSE)</f>
        <v>Digital</v>
      </c>
      <c r="B4812" t="str">
        <f>IF(OR(ISNUMBER(FIND("QVC",Z4812)),ISNUMBER(FIND("QVC",AL4812))),"QVC",IF(OR(ISNUMBER(FIND("NCO",H4812)),ISNUMBER(FIND("NCO",Y4812))), "NCO", IF(AL4812="consumer","PMD.com",VLOOKUP(LEFT(H4812,2),Tables!$E$1:$F$11,2,FALSE))))</f>
        <v>PMD.com</v>
      </c>
      <c r="C4812">
        <f t="shared" ref="C4812:C4875" si="228">AR4812</f>
        <v>51090030</v>
      </c>
      <c r="D4812">
        <f t="shared" ref="D4812:D4875" si="229">AN4812</f>
        <v>1</v>
      </c>
      <c r="E4812" t="str">
        <f t="shared" ca="1" si="227"/>
        <v>shifted orders shipped</v>
      </c>
      <c r="F4812" t="s">
        <v>3539</v>
      </c>
      <c r="G4812" t="s">
        <v>335</v>
      </c>
      <c r="H4812" t="s">
        <v>10564</v>
      </c>
      <c r="I4812" s="6">
        <v>44012.428113425929</v>
      </c>
      <c r="J4812" t="s">
        <v>16</v>
      </c>
      <c r="K4812" s="6">
        <v>44013.757488425923</v>
      </c>
      <c r="M4812" t="s">
        <v>10565</v>
      </c>
      <c r="N4812" t="s">
        <v>10566</v>
      </c>
      <c r="O4812" t="s">
        <v>3527</v>
      </c>
      <c r="Q4812" t="s">
        <v>428</v>
      </c>
      <c r="R4812" t="s">
        <v>365</v>
      </c>
      <c r="S4812">
        <v>90277</v>
      </c>
      <c r="T4812" t="s">
        <v>338</v>
      </c>
      <c r="U4812" t="s">
        <v>530</v>
      </c>
      <c r="W4812" t="s">
        <v>10567</v>
      </c>
      <c r="Z4812" t="s">
        <v>10565</v>
      </c>
      <c r="AA4812" t="s">
        <v>10566</v>
      </c>
      <c r="AB4812" t="s">
        <v>3527</v>
      </c>
      <c r="AD4812" t="s">
        <v>428</v>
      </c>
      <c r="AE4812" t="s">
        <v>365</v>
      </c>
      <c r="AF4812">
        <v>90277</v>
      </c>
      <c r="AG4812" t="s">
        <v>338</v>
      </c>
      <c r="AH4812" t="s">
        <v>530</v>
      </c>
      <c r="AJ4812" t="s">
        <v>10567</v>
      </c>
      <c r="AL4812" t="s">
        <v>339</v>
      </c>
      <c r="AM4812">
        <v>1</v>
      </c>
      <c r="AN4812">
        <v>1</v>
      </c>
      <c r="AO4812">
        <v>6688</v>
      </c>
      <c r="AQ4812">
        <v>125960</v>
      </c>
      <c r="AR4812">
        <v>51090030</v>
      </c>
      <c r="AS4812" t="s">
        <v>3043</v>
      </c>
      <c r="AT4812" t="s">
        <v>628</v>
      </c>
      <c r="AW4812" t="s">
        <v>343</v>
      </c>
      <c r="BY4812" t="s">
        <v>342</v>
      </c>
      <c r="BZ4812" t="b">
        <v>0</v>
      </c>
      <c r="EQ4812">
        <v>243047</v>
      </c>
      <c r="ER4812" t="s">
        <v>10568</v>
      </c>
      <c r="EV4812">
        <v>17287479</v>
      </c>
      <c r="EW4812">
        <v>928</v>
      </c>
      <c r="EX4812">
        <v>220921</v>
      </c>
      <c r="EY4812" t="s">
        <v>10569</v>
      </c>
      <c r="EZ4812">
        <v>1</v>
      </c>
      <c r="FC4812">
        <v>95385</v>
      </c>
      <c r="FD4812" t="s">
        <v>3531</v>
      </c>
    </row>
    <row r="4813" spans="1:160" x14ac:dyDescent="0.3">
      <c r="A4813" t="str">
        <f>VLOOKUP(B4813,Table2[],3,FALSE)</f>
        <v>Digital</v>
      </c>
      <c r="B4813" t="str">
        <f>IF(OR(ISNUMBER(FIND("QVC",Z4813)),ISNUMBER(FIND("QVC",AL4813))),"QVC",IF(OR(ISNUMBER(FIND("NCO",H4813)),ISNUMBER(FIND("NCO",Y4813))), "NCO", IF(AL4813="consumer","PMD.com",VLOOKUP(LEFT(H4813,2),Tables!$E$1:$F$11,2,FALSE))))</f>
        <v>PMD.com</v>
      </c>
      <c r="C4813">
        <f t="shared" si="228"/>
        <v>5354</v>
      </c>
      <c r="D4813">
        <f t="shared" si="229"/>
        <v>1</v>
      </c>
      <c r="E4813" t="str">
        <f t="shared" ca="1" si="227"/>
        <v>shifted orders shipped</v>
      </c>
      <c r="F4813" t="s">
        <v>3539</v>
      </c>
      <c r="G4813" t="s">
        <v>335</v>
      </c>
      <c r="H4813" t="s">
        <v>10564</v>
      </c>
      <c r="I4813" s="6">
        <v>44012.428113425929</v>
      </c>
      <c r="J4813" t="s">
        <v>16</v>
      </c>
      <c r="K4813" s="6">
        <v>44013.757488425923</v>
      </c>
      <c r="M4813" t="s">
        <v>10565</v>
      </c>
      <c r="N4813" t="s">
        <v>10566</v>
      </c>
      <c r="O4813" t="s">
        <v>3527</v>
      </c>
      <c r="Q4813" t="s">
        <v>428</v>
      </c>
      <c r="R4813" t="s">
        <v>365</v>
      </c>
      <c r="S4813">
        <v>90277</v>
      </c>
      <c r="T4813" t="s">
        <v>338</v>
      </c>
      <c r="U4813" t="s">
        <v>530</v>
      </c>
      <c r="W4813" t="s">
        <v>10567</v>
      </c>
      <c r="Z4813" t="s">
        <v>10565</v>
      </c>
      <c r="AA4813" t="s">
        <v>10566</v>
      </c>
      <c r="AB4813" t="s">
        <v>3527</v>
      </c>
      <c r="AD4813" t="s">
        <v>428</v>
      </c>
      <c r="AE4813" t="s">
        <v>365</v>
      </c>
      <c r="AF4813">
        <v>90277</v>
      </c>
      <c r="AG4813" t="s">
        <v>338</v>
      </c>
      <c r="AH4813" t="s">
        <v>530</v>
      </c>
      <c r="AJ4813" t="s">
        <v>10567</v>
      </c>
      <c r="AL4813" t="s">
        <v>339</v>
      </c>
      <c r="AM4813">
        <v>1</v>
      </c>
      <c r="AN4813">
        <v>1</v>
      </c>
      <c r="AO4813">
        <v>5214</v>
      </c>
      <c r="AQ4813">
        <v>124518</v>
      </c>
      <c r="AR4813">
        <v>5354</v>
      </c>
      <c r="AS4813" t="s">
        <v>1753</v>
      </c>
      <c r="AT4813" t="s">
        <v>103</v>
      </c>
      <c r="AW4813" t="s">
        <v>340</v>
      </c>
      <c r="AX4813" t="s">
        <v>340</v>
      </c>
      <c r="AY4813" t="s">
        <v>351</v>
      </c>
      <c r="AZ4813" t="s">
        <v>415</v>
      </c>
      <c r="BY4813" t="s">
        <v>342</v>
      </c>
      <c r="EQ4813">
        <v>249176</v>
      </c>
      <c r="ER4813" t="s">
        <v>10568</v>
      </c>
      <c r="EV4813">
        <v>17287479</v>
      </c>
      <c r="EW4813">
        <v>928</v>
      </c>
      <c r="EX4813">
        <v>220921</v>
      </c>
      <c r="EY4813" t="s">
        <v>10569</v>
      </c>
      <c r="EZ4813">
        <v>1</v>
      </c>
      <c r="FC4813">
        <v>5354</v>
      </c>
      <c r="FD4813" t="s">
        <v>103</v>
      </c>
    </row>
    <row r="4814" spans="1:160" x14ac:dyDescent="0.3">
      <c r="A4814" t="str">
        <f>VLOOKUP(B4814,Table2[],3,FALSE)</f>
        <v>Digital</v>
      </c>
      <c r="B4814" t="str">
        <f>IF(OR(ISNUMBER(FIND("QVC",Z4814)),ISNUMBER(FIND("QVC",AL4814))),"QVC",IF(OR(ISNUMBER(FIND("NCO",H4814)),ISNUMBER(FIND("NCO",Y4814))), "NCO", IF(AL4814="consumer","PMD.com",VLOOKUP(LEFT(H4814,2),Tables!$E$1:$F$11,2,FALSE))))</f>
        <v>PMD.com</v>
      </c>
      <c r="C4814">
        <f t="shared" si="228"/>
        <v>53920001</v>
      </c>
      <c r="D4814">
        <f t="shared" si="229"/>
        <v>1</v>
      </c>
      <c r="E4814" t="str">
        <f t="shared" ca="1" si="227"/>
        <v>shifted orders shipped</v>
      </c>
      <c r="F4814" t="s">
        <v>3539</v>
      </c>
      <c r="G4814" t="s">
        <v>335</v>
      </c>
      <c r="H4814" t="s">
        <v>10564</v>
      </c>
      <c r="I4814" s="6">
        <v>44012.428113425929</v>
      </c>
      <c r="J4814" t="s">
        <v>16</v>
      </c>
      <c r="K4814" s="6">
        <v>44013.757488425923</v>
      </c>
      <c r="M4814" t="s">
        <v>10565</v>
      </c>
      <c r="N4814" t="s">
        <v>10566</v>
      </c>
      <c r="O4814" t="s">
        <v>3527</v>
      </c>
      <c r="Q4814" t="s">
        <v>428</v>
      </c>
      <c r="R4814" t="s">
        <v>365</v>
      </c>
      <c r="S4814">
        <v>90277</v>
      </c>
      <c r="T4814" t="s">
        <v>338</v>
      </c>
      <c r="U4814" t="s">
        <v>530</v>
      </c>
      <c r="W4814" t="s">
        <v>10567</v>
      </c>
      <c r="Z4814" t="s">
        <v>10565</v>
      </c>
      <c r="AA4814" t="s">
        <v>10566</v>
      </c>
      <c r="AB4814" t="s">
        <v>3527</v>
      </c>
      <c r="AD4814" t="s">
        <v>428</v>
      </c>
      <c r="AE4814" t="s">
        <v>365</v>
      </c>
      <c r="AF4814">
        <v>90277</v>
      </c>
      <c r="AG4814" t="s">
        <v>338</v>
      </c>
      <c r="AH4814" t="s">
        <v>530</v>
      </c>
      <c r="AJ4814" t="s">
        <v>10567</v>
      </c>
      <c r="AL4814" t="s">
        <v>339</v>
      </c>
      <c r="AM4814">
        <v>1</v>
      </c>
      <c r="AN4814">
        <v>1</v>
      </c>
      <c r="AO4814">
        <v>14899</v>
      </c>
      <c r="AQ4814">
        <v>124468</v>
      </c>
      <c r="AR4814">
        <v>53920001</v>
      </c>
      <c r="AS4814">
        <v>9000000</v>
      </c>
      <c r="AT4814" t="s">
        <v>40</v>
      </c>
      <c r="AW4814" t="s">
        <v>343</v>
      </c>
      <c r="BY4814" t="s">
        <v>342</v>
      </c>
      <c r="EQ4814">
        <v>243396</v>
      </c>
      <c r="ER4814" t="s">
        <v>10568</v>
      </c>
      <c r="EV4814">
        <v>17287479</v>
      </c>
      <c r="EW4814">
        <v>928</v>
      </c>
      <c r="EX4814">
        <v>220921</v>
      </c>
      <c r="EY4814" t="s">
        <v>10569</v>
      </c>
      <c r="EZ4814">
        <v>1</v>
      </c>
      <c r="FC4814">
        <v>95385</v>
      </c>
      <c r="FD4814" t="s">
        <v>3531</v>
      </c>
    </row>
    <row r="4815" spans="1:160" x14ac:dyDescent="0.3">
      <c r="A4815" t="str">
        <f>VLOOKUP(B4815,Table2[],3,FALSE)</f>
        <v>Digital</v>
      </c>
      <c r="B4815" t="str">
        <f>IF(OR(ISNUMBER(FIND("QVC",Z4815)),ISNUMBER(FIND("QVC",AL4815))),"QVC",IF(OR(ISNUMBER(FIND("NCO",H4815)),ISNUMBER(FIND("NCO",Y4815))), "NCO", IF(AL4815="consumer","PMD.com",VLOOKUP(LEFT(H4815,2),Tables!$E$1:$F$11,2,FALSE))))</f>
        <v>PMD.com</v>
      </c>
      <c r="C4815">
        <f t="shared" si="228"/>
        <v>5341030</v>
      </c>
      <c r="D4815">
        <f t="shared" si="229"/>
        <v>1</v>
      </c>
      <c r="E4815" t="str">
        <f t="shared" ca="1" si="227"/>
        <v>shifted orders shipped</v>
      </c>
      <c r="F4815" t="s">
        <v>3539</v>
      </c>
      <c r="G4815" t="s">
        <v>335</v>
      </c>
      <c r="H4815" t="s">
        <v>10564</v>
      </c>
      <c r="I4815" s="6">
        <v>44012.428113425929</v>
      </c>
      <c r="J4815" t="s">
        <v>16</v>
      </c>
      <c r="K4815" s="6">
        <v>44013.757488425923</v>
      </c>
      <c r="M4815" t="s">
        <v>10565</v>
      </c>
      <c r="N4815" t="s">
        <v>10566</v>
      </c>
      <c r="O4815" t="s">
        <v>3527</v>
      </c>
      <c r="Q4815" t="s">
        <v>428</v>
      </c>
      <c r="R4815" t="s">
        <v>365</v>
      </c>
      <c r="S4815">
        <v>90277</v>
      </c>
      <c r="T4815" t="s">
        <v>338</v>
      </c>
      <c r="U4815" t="s">
        <v>530</v>
      </c>
      <c r="W4815" t="s">
        <v>10567</v>
      </c>
      <c r="Z4815" t="s">
        <v>10565</v>
      </c>
      <c r="AA4815" t="s">
        <v>10566</v>
      </c>
      <c r="AB4815" t="s">
        <v>3527</v>
      </c>
      <c r="AD4815" t="s">
        <v>428</v>
      </c>
      <c r="AE4815" t="s">
        <v>365</v>
      </c>
      <c r="AF4815">
        <v>90277</v>
      </c>
      <c r="AG4815" t="s">
        <v>338</v>
      </c>
      <c r="AH4815" t="s">
        <v>530</v>
      </c>
      <c r="AJ4815" t="s">
        <v>10567</v>
      </c>
      <c r="AL4815" t="s">
        <v>339</v>
      </c>
      <c r="AM4815">
        <v>1</v>
      </c>
      <c r="AN4815">
        <v>1</v>
      </c>
      <c r="AO4815">
        <v>12859</v>
      </c>
      <c r="AQ4815">
        <v>124642</v>
      </c>
      <c r="AR4815">
        <v>5341030</v>
      </c>
      <c r="AS4815" t="s">
        <v>925</v>
      </c>
      <c r="AT4815" t="s">
        <v>926</v>
      </c>
      <c r="AW4815" t="s">
        <v>366</v>
      </c>
      <c r="AX4815" t="s">
        <v>366</v>
      </c>
      <c r="AY4815" t="s">
        <v>345</v>
      </c>
      <c r="AZ4815" t="s">
        <v>346</v>
      </c>
      <c r="BY4815" t="s">
        <v>342</v>
      </c>
      <c r="EQ4815">
        <v>243275</v>
      </c>
      <c r="ER4815" t="s">
        <v>10568</v>
      </c>
      <c r="EV4815">
        <v>17287479</v>
      </c>
      <c r="EW4815">
        <v>928</v>
      </c>
      <c r="EX4815">
        <v>220921</v>
      </c>
      <c r="EY4815" t="s">
        <v>10569</v>
      </c>
      <c r="EZ4815">
        <v>1</v>
      </c>
      <c r="FC4815">
        <v>95385</v>
      </c>
      <c r="FD4815" t="s">
        <v>3531</v>
      </c>
    </row>
    <row r="4816" spans="1:160" x14ac:dyDescent="0.3">
      <c r="A4816" t="str">
        <f>VLOOKUP(B4816,Table2[],3,FALSE)</f>
        <v>Digital</v>
      </c>
      <c r="B4816" t="str">
        <f>IF(OR(ISNUMBER(FIND("QVC",Z4816)),ISNUMBER(FIND("QVC",AL4816))),"QVC",IF(OR(ISNUMBER(FIND("NCO",H4816)),ISNUMBER(FIND("NCO",Y4816))), "NCO", IF(AL4816="consumer","PMD.com",VLOOKUP(LEFT(H4816,2),Tables!$E$1:$F$11,2,FALSE))))</f>
        <v>PMD.com</v>
      </c>
      <c r="C4816">
        <f t="shared" si="228"/>
        <v>5341</v>
      </c>
      <c r="D4816">
        <f t="shared" si="229"/>
        <v>1</v>
      </c>
      <c r="E4816" t="str">
        <f t="shared" ca="1" si="227"/>
        <v>shifted orders shipped</v>
      </c>
      <c r="F4816" t="s">
        <v>3539</v>
      </c>
      <c r="G4816" t="s">
        <v>335</v>
      </c>
      <c r="H4816" t="s">
        <v>10564</v>
      </c>
      <c r="I4816" s="6">
        <v>44012.428113425929</v>
      </c>
      <c r="J4816" t="s">
        <v>16</v>
      </c>
      <c r="K4816" s="6">
        <v>44013.757488425923</v>
      </c>
      <c r="M4816" t="s">
        <v>10565</v>
      </c>
      <c r="N4816" t="s">
        <v>10566</v>
      </c>
      <c r="O4816" t="s">
        <v>3527</v>
      </c>
      <c r="Q4816" t="s">
        <v>428</v>
      </c>
      <c r="R4816" t="s">
        <v>365</v>
      </c>
      <c r="S4816">
        <v>90277</v>
      </c>
      <c r="T4816" t="s">
        <v>338</v>
      </c>
      <c r="U4816" t="s">
        <v>530</v>
      </c>
      <c r="W4816" t="s">
        <v>10567</v>
      </c>
      <c r="Z4816" t="s">
        <v>10565</v>
      </c>
      <c r="AA4816" t="s">
        <v>10566</v>
      </c>
      <c r="AB4816" t="s">
        <v>3527</v>
      </c>
      <c r="AD4816" t="s">
        <v>428</v>
      </c>
      <c r="AE4816" t="s">
        <v>365</v>
      </c>
      <c r="AF4816">
        <v>90277</v>
      </c>
      <c r="AG4816" t="s">
        <v>338</v>
      </c>
      <c r="AH4816" t="s">
        <v>530</v>
      </c>
      <c r="AJ4816" t="s">
        <v>10567</v>
      </c>
      <c r="AL4816" t="s">
        <v>339</v>
      </c>
      <c r="AM4816">
        <v>1</v>
      </c>
      <c r="AN4816">
        <v>1</v>
      </c>
      <c r="AO4816">
        <v>15156</v>
      </c>
      <c r="AQ4816">
        <v>124187</v>
      </c>
      <c r="AR4816">
        <v>5341</v>
      </c>
      <c r="AS4816" t="s">
        <v>1851</v>
      </c>
      <c r="AT4816" t="s">
        <v>82</v>
      </c>
      <c r="AW4816" t="s">
        <v>340</v>
      </c>
      <c r="AX4816" t="s">
        <v>340</v>
      </c>
      <c r="AY4816" t="s">
        <v>345</v>
      </c>
      <c r="AZ4816" t="s">
        <v>346</v>
      </c>
      <c r="BY4816" t="s">
        <v>342</v>
      </c>
      <c r="EQ4816">
        <v>243643</v>
      </c>
      <c r="ER4816" t="s">
        <v>10568</v>
      </c>
      <c r="EV4816">
        <v>17287479</v>
      </c>
      <c r="EW4816">
        <v>928</v>
      </c>
      <c r="EX4816">
        <v>220921</v>
      </c>
      <c r="EY4816" t="s">
        <v>10569</v>
      </c>
      <c r="EZ4816">
        <v>1</v>
      </c>
      <c r="FC4816">
        <v>5341</v>
      </c>
      <c r="FD4816" t="s">
        <v>82</v>
      </c>
    </row>
    <row r="4817" spans="1:160" x14ac:dyDescent="0.3">
      <c r="A4817" t="str">
        <f>VLOOKUP(B4817,Table2[],3,FALSE)</f>
        <v>Digital</v>
      </c>
      <c r="B4817" t="str">
        <f>IF(OR(ISNUMBER(FIND("QVC",Z4817)),ISNUMBER(FIND("QVC",AL4817))),"QVC",IF(OR(ISNUMBER(FIND("NCO",H4817)),ISNUMBER(FIND("NCO",Y4817))), "NCO", IF(AL4817="consumer","PMD.com",VLOOKUP(LEFT(H4817,2),Tables!$E$1:$F$11,2,FALSE))))</f>
        <v>PMD.com</v>
      </c>
      <c r="C4817">
        <f t="shared" si="228"/>
        <v>52430001</v>
      </c>
      <c r="D4817">
        <f t="shared" si="229"/>
        <v>1</v>
      </c>
      <c r="E4817" t="str">
        <f t="shared" ca="1" si="227"/>
        <v>shifted orders shipped</v>
      </c>
      <c r="F4817" t="s">
        <v>3539</v>
      </c>
      <c r="G4817" t="s">
        <v>335</v>
      </c>
      <c r="H4817" t="s">
        <v>10564</v>
      </c>
      <c r="I4817" s="6">
        <v>44012.428113425929</v>
      </c>
      <c r="J4817" t="s">
        <v>16</v>
      </c>
      <c r="K4817" s="6">
        <v>44013.757488425923</v>
      </c>
      <c r="M4817" t="s">
        <v>10565</v>
      </c>
      <c r="N4817" t="s">
        <v>10566</v>
      </c>
      <c r="O4817" t="s">
        <v>3527</v>
      </c>
      <c r="Q4817" t="s">
        <v>428</v>
      </c>
      <c r="R4817" t="s">
        <v>365</v>
      </c>
      <c r="S4817">
        <v>90277</v>
      </c>
      <c r="T4817" t="s">
        <v>338</v>
      </c>
      <c r="U4817" t="s">
        <v>530</v>
      </c>
      <c r="W4817" t="s">
        <v>10567</v>
      </c>
      <c r="Z4817" t="s">
        <v>10565</v>
      </c>
      <c r="AA4817" t="s">
        <v>10566</v>
      </c>
      <c r="AB4817" t="s">
        <v>3527</v>
      </c>
      <c r="AD4817" t="s">
        <v>428</v>
      </c>
      <c r="AE4817" t="s">
        <v>365</v>
      </c>
      <c r="AF4817">
        <v>90277</v>
      </c>
      <c r="AG4817" t="s">
        <v>338</v>
      </c>
      <c r="AH4817" t="s">
        <v>530</v>
      </c>
      <c r="AJ4817" t="s">
        <v>10567</v>
      </c>
      <c r="AL4817" t="s">
        <v>339</v>
      </c>
      <c r="AM4817">
        <v>1</v>
      </c>
      <c r="AN4817">
        <v>1</v>
      </c>
      <c r="AO4817">
        <v>12063</v>
      </c>
      <c r="AQ4817">
        <v>127155</v>
      </c>
      <c r="AR4817">
        <v>52430001</v>
      </c>
      <c r="AS4817" t="s">
        <v>927</v>
      </c>
      <c r="AT4817" t="s">
        <v>75</v>
      </c>
      <c r="AW4817" t="s">
        <v>340</v>
      </c>
      <c r="AX4817" t="s">
        <v>340</v>
      </c>
      <c r="AY4817" t="s">
        <v>357</v>
      </c>
      <c r="AZ4817" t="s">
        <v>363</v>
      </c>
      <c r="BY4817" t="s">
        <v>342</v>
      </c>
      <c r="EQ4817">
        <v>249990</v>
      </c>
      <c r="ER4817" t="s">
        <v>10568</v>
      </c>
      <c r="EV4817">
        <v>17287479</v>
      </c>
      <c r="EW4817">
        <v>928</v>
      </c>
      <c r="EX4817">
        <v>220921</v>
      </c>
      <c r="EY4817" t="s">
        <v>10569</v>
      </c>
      <c r="EZ4817">
        <v>1</v>
      </c>
      <c r="FC4817">
        <v>95385</v>
      </c>
      <c r="FD4817" t="s">
        <v>3531</v>
      </c>
    </row>
    <row r="4818" spans="1:160" x14ac:dyDescent="0.3">
      <c r="A4818" t="str">
        <f>VLOOKUP(B4818,Table2[],3,FALSE)</f>
        <v>Digital</v>
      </c>
      <c r="B4818" t="str">
        <f>IF(OR(ISNUMBER(FIND("QVC",Z4818)),ISNUMBER(FIND("QVC",AL4818))),"QVC",IF(OR(ISNUMBER(FIND("NCO",H4818)),ISNUMBER(FIND("NCO",Y4818))), "NCO", IF(AL4818="consumer","PMD.com",VLOOKUP(LEFT(H4818,2),Tables!$E$1:$F$11,2,FALSE))))</f>
        <v>PMD.com</v>
      </c>
      <c r="C4818">
        <f t="shared" si="228"/>
        <v>55110001</v>
      </c>
      <c r="D4818">
        <f t="shared" si="229"/>
        <v>1</v>
      </c>
      <c r="E4818" t="str">
        <f t="shared" ca="1" si="227"/>
        <v>shifted orders shipped</v>
      </c>
      <c r="F4818" t="s">
        <v>3539</v>
      </c>
      <c r="G4818" t="s">
        <v>335</v>
      </c>
      <c r="H4818" t="s">
        <v>10564</v>
      </c>
      <c r="I4818" s="6">
        <v>44012.428113425929</v>
      </c>
      <c r="J4818" t="s">
        <v>16</v>
      </c>
      <c r="K4818" s="6">
        <v>44013.757488425923</v>
      </c>
      <c r="M4818" t="s">
        <v>10565</v>
      </c>
      <c r="N4818" t="s">
        <v>10566</v>
      </c>
      <c r="O4818" t="s">
        <v>3527</v>
      </c>
      <c r="Q4818" t="s">
        <v>428</v>
      </c>
      <c r="R4818" t="s">
        <v>365</v>
      </c>
      <c r="S4818">
        <v>90277</v>
      </c>
      <c r="T4818" t="s">
        <v>338</v>
      </c>
      <c r="U4818" t="s">
        <v>530</v>
      </c>
      <c r="W4818" t="s">
        <v>10567</v>
      </c>
      <c r="Z4818" t="s">
        <v>10565</v>
      </c>
      <c r="AA4818" t="s">
        <v>10566</v>
      </c>
      <c r="AB4818" t="s">
        <v>3527</v>
      </c>
      <c r="AD4818" t="s">
        <v>428</v>
      </c>
      <c r="AE4818" t="s">
        <v>365</v>
      </c>
      <c r="AF4818">
        <v>90277</v>
      </c>
      <c r="AG4818" t="s">
        <v>338</v>
      </c>
      <c r="AH4818" t="s">
        <v>530</v>
      </c>
      <c r="AJ4818" t="s">
        <v>10567</v>
      </c>
      <c r="AL4818" t="s">
        <v>339</v>
      </c>
      <c r="AM4818">
        <v>1</v>
      </c>
      <c r="AN4818">
        <v>1</v>
      </c>
      <c r="AO4818">
        <v>6371</v>
      </c>
      <c r="AQ4818">
        <v>124056</v>
      </c>
      <c r="AR4818">
        <v>55110001</v>
      </c>
      <c r="AS4818" t="s">
        <v>127</v>
      </c>
      <c r="AT4818" t="s">
        <v>128</v>
      </c>
      <c r="AW4818" t="s">
        <v>340</v>
      </c>
      <c r="AX4818" t="s">
        <v>340</v>
      </c>
      <c r="AY4818" t="s">
        <v>382</v>
      </c>
      <c r="AZ4818">
        <v>0</v>
      </c>
      <c r="BY4818" t="s">
        <v>342</v>
      </c>
      <c r="EQ4818">
        <v>238807</v>
      </c>
      <c r="ER4818" t="s">
        <v>10568</v>
      </c>
      <c r="EV4818">
        <v>17287479</v>
      </c>
      <c r="EW4818">
        <v>928</v>
      </c>
      <c r="EX4818">
        <v>220921</v>
      </c>
      <c r="EY4818" t="s">
        <v>10569</v>
      </c>
      <c r="EZ4818">
        <v>1</v>
      </c>
      <c r="FC4818">
        <v>55110001</v>
      </c>
      <c r="FD4818" t="s">
        <v>128</v>
      </c>
    </row>
    <row r="4819" spans="1:160" x14ac:dyDescent="0.3">
      <c r="A4819" t="str">
        <f>VLOOKUP(B4819,Table2[],3,FALSE)</f>
        <v>Digital</v>
      </c>
      <c r="B4819" t="str">
        <f>IF(OR(ISNUMBER(FIND("QVC",Z4819)),ISNUMBER(FIND("QVC",AL4819))),"QVC",IF(OR(ISNUMBER(FIND("NCO",H4819)),ISNUMBER(FIND("NCO",Y4819))), "NCO", IF(AL4819="consumer","PMD.com",VLOOKUP(LEFT(H4819,2),Tables!$E$1:$F$11,2,FALSE))))</f>
        <v>PMD.com</v>
      </c>
      <c r="C4819">
        <f t="shared" si="228"/>
        <v>57090001</v>
      </c>
      <c r="D4819">
        <f t="shared" si="229"/>
        <v>1</v>
      </c>
      <c r="E4819" t="str">
        <f t="shared" ca="1" si="227"/>
        <v>shifted orders shipped</v>
      </c>
      <c r="F4819" t="s">
        <v>3539</v>
      </c>
      <c r="G4819" t="s">
        <v>335</v>
      </c>
      <c r="H4819" t="s">
        <v>10570</v>
      </c>
      <c r="I4819" s="6">
        <v>44012.64271990741</v>
      </c>
      <c r="J4819" t="s">
        <v>16</v>
      </c>
      <c r="K4819" s="6">
        <v>44013.757719907408</v>
      </c>
      <c r="M4819" t="s">
        <v>10571</v>
      </c>
      <c r="N4819" t="s">
        <v>10572</v>
      </c>
      <c r="Q4819" t="s">
        <v>10573</v>
      </c>
      <c r="R4819" t="s">
        <v>377</v>
      </c>
      <c r="S4819">
        <v>20855</v>
      </c>
      <c r="T4819" t="s">
        <v>338</v>
      </c>
      <c r="U4819" t="s">
        <v>530</v>
      </c>
      <c r="W4819" t="s">
        <v>10574</v>
      </c>
      <c r="Z4819" t="s">
        <v>10571</v>
      </c>
      <c r="AA4819" t="s">
        <v>10572</v>
      </c>
      <c r="AD4819" t="s">
        <v>10573</v>
      </c>
      <c r="AE4819" t="s">
        <v>377</v>
      </c>
      <c r="AF4819">
        <v>20855</v>
      </c>
      <c r="AG4819" t="s">
        <v>338</v>
      </c>
      <c r="AH4819" t="s">
        <v>530</v>
      </c>
      <c r="AJ4819" t="s">
        <v>10574</v>
      </c>
      <c r="AL4819" t="s">
        <v>339</v>
      </c>
      <c r="AM4819">
        <v>1</v>
      </c>
      <c r="AN4819">
        <v>1</v>
      </c>
      <c r="AO4819">
        <v>2258</v>
      </c>
      <c r="AQ4819">
        <v>127089</v>
      </c>
      <c r="AR4819">
        <v>57090001</v>
      </c>
      <c r="AT4819" t="s">
        <v>1419</v>
      </c>
      <c r="AW4819" t="s">
        <v>340</v>
      </c>
      <c r="AX4819" t="s">
        <v>340</v>
      </c>
      <c r="AY4819" t="s">
        <v>348</v>
      </c>
      <c r="AZ4819" t="s">
        <v>1418</v>
      </c>
      <c r="BY4819" t="s">
        <v>342</v>
      </c>
      <c r="EQ4819">
        <v>248021</v>
      </c>
      <c r="ER4819" t="s">
        <v>10575</v>
      </c>
      <c r="EV4819">
        <v>17287731</v>
      </c>
      <c r="EW4819">
        <v>928</v>
      </c>
      <c r="EX4819">
        <v>221030</v>
      </c>
      <c r="EY4819" t="s">
        <v>10576</v>
      </c>
      <c r="EZ4819">
        <v>1</v>
      </c>
      <c r="FC4819">
        <v>95383</v>
      </c>
      <c r="FD4819" t="s">
        <v>1417</v>
      </c>
    </row>
    <row r="4820" spans="1:160" x14ac:dyDescent="0.3">
      <c r="A4820" t="str">
        <f>VLOOKUP(B4820,Table2[],3,FALSE)</f>
        <v>Digital</v>
      </c>
      <c r="B4820" t="str">
        <f>IF(OR(ISNUMBER(FIND("QVC",Z4820)),ISNUMBER(FIND("QVC",AL4820))),"QVC",IF(OR(ISNUMBER(FIND("NCO",H4820)),ISNUMBER(FIND("NCO",Y4820))), "NCO", IF(AL4820="consumer","PMD.com",VLOOKUP(LEFT(H4820,2),Tables!$E$1:$F$11,2,FALSE))))</f>
        <v>PMD.com</v>
      </c>
      <c r="C4820">
        <f t="shared" si="228"/>
        <v>53900001</v>
      </c>
      <c r="D4820">
        <f t="shared" si="229"/>
        <v>1</v>
      </c>
      <c r="E4820" t="str">
        <f t="shared" ca="1" si="227"/>
        <v>shifted orders shipped</v>
      </c>
      <c r="F4820" t="s">
        <v>3539</v>
      </c>
      <c r="G4820" t="s">
        <v>335</v>
      </c>
      <c r="H4820" t="s">
        <v>10570</v>
      </c>
      <c r="I4820" s="6">
        <v>44012.64271990741</v>
      </c>
      <c r="J4820" t="s">
        <v>16</v>
      </c>
      <c r="K4820" s="6">
        <v>44013.757719907408</v>
      </c>
      <c r="M4820" t="s">
        <v>10571</v>
      </c>
      <c r="N4820" t="s">
        <v>10572</v>
      </c>
      <c r="Q4820" t="s">
        <v>10573</v>
      </c>
      <c r="R4820" t="s">
        <v>377</v>
      </c>
      <c r="S4820">
        <v>20855</v>
      </c>
      <c r="T4820" t="s">
        <v>338</v>
      </c>
      <c r="U4820" t="s">
        <v>530</v>
      </c>
      <c r="W4820" t="s">
        <v>10574</v>
      </c>
      <c r="Z4820" t="s">
        <v>10571</v>
      </c>
      <c r="AA4820" t="s">
        <v>10572</v>
      </c>
      <c r="AD4820" t="s">
        <v>10573</v>
      </c>
      <c r="AE4820" t="s">
        <v>377</v>
      </c>
      <c r="AF4820">
        <v>20855</v>
      </c>
      <c r="AG4820" t="s">
        <v>338</v>
      </c>
      <c r="AH4820" t="s">
        <v>530</v>
      </c>
      <c r="AJ4820" t="s">
        <v>10574</v>
      </c>
      <c r="AL4820" t="s">
        <v>339</v>
      </c>
      <c r="AM4820">
        <v>1</v>
      </c>
      <c r="AN4820">
        <v>1</v>
      </c>
      <c r="AO4820">
        <v>31217</v>
      </c>
      <c r="AQ4820">
        <v>124466</v>
      </c>
      <c r="AR4820">
        <v>53900001</v>
      </c>
      <c r="AS4820" t="s">
        <v>1697</v>
      </c>
      <c r="AT4820" t="s">
        <v>104</v>
      </c>
      <c r="AW4820" t="s">
        <v>343</v>
      </c>
      <c r="BY4820" t="s">
        <v>342</v>
      </c>
      <c r="EQ4820">
        <v>247378</v>
      </c>
      <c r="ER4820" t="s">
        <v>10575</v>
      </c>
      <c r="EV4820">
        <v>17287731</v>
      </c>
      <c r="EW4820">
        <v>928</v>
      </c>
      <c r="EX4820">
        <v>221030</v>
      </c>
      <c r="EY4820" t="s">
        <v>10576</v>
      </c>
      <c r="EZ4820">
        <v>1</v>
      </c>
      <c r="FC4820">
        <v>95383</v>
      </c>
      <c r="FD4820" t="s">
        <v>1417</v>
      </c>
    </row>
    <row r="4821" spans="1:160" x14ac:dyDescent="0.3">
      <c r="A4821" t="str">
        <f>VLOOKUP(B4821,Table2[],3,FALSE)</f>
        <v>Digital</v>
      </c>
      <c r="B4821" t="str">
        <f>IF(OR(ISNUMBER(FIND("QVC",Z4821)),ISNUMBER(FIND("QVC",AL4821))),"QVC",IF(OR(ISNUMBER(FIND("NCO",H4821)),ISNUMBER(FIND("NCO",Y4821))), "NCO", IF(AL4821="consumer","PMD.com",VLOOKUP(LEFT(H4821,2),Tables!$E$1:$F$11,2,FALSE))))</f>
        <v>PMD.com</v>
      </c>
      <c r="C4821">
        <f t="shared" si="228"/>
        <v>5341</v>
      </c>
      <c r="D4821">
        <f t="shared" si="229"/>
        <v>2</v>
      </c>
      <c r="E4821" t="str">
        <f t="shared" ca="1" si="227"/>
        <v>shifted orders shipped</v>
      </c>
      <c r="F4821" t="s">
        <v>3539</v>
      </c>
      <c r="G4821" t="s">
        <v>335</v>
      </c>
      <c r="H4821" t="s">
        <v>10570</v>
      </c>
      <c r="I4821" s="6">
        <v>44012.64271990741</v>
      </c>
      <c r="J4821" t="s">
        <v>16</v>
      </c>
      <c r="K4821" s="6">
        <v>44013.757719907408</v>
      </c>
      <c r="M4821" t="s">
        <v>10571</v>
      </c>
      <c r="N4821" t="s">
        <v>10572</v>
      </c>
      <c r="Q4821" t="s">
        <v>10573</v>
      </c>
      <c r="R4821" t="s">
        <v>377</v>
      </c>
      <c r="S4821">
        <v>20855</v>
      </c>
      <c r="T4821" t="s">
        <v>338</v>
      </c>
      <c r="U4821" t="s">
        <v>530</v>
      </c>
      <c r="W4821" t="s">
        <v>10574</v>
      </c>
      <c r="Z4821" t="s">
        <v>10571</v>
      </c>
      <c r="AA4821" t="s">
        <v>10572</v>
      </c>
      <c r="AD4821" t="s">
        <v>10573</v>
      </c>
      <c r="AE4821" t="s">
        <v>377</v>
      </c>
      <c r="AF4821">
        <v>20855</v>
      </c>
      <c r="AG4821" t="s">
        <v>338</v>
      </c>
      <c r="AH4821" t="s">
        <v>530</v>
      </c>
      <c r="AJ4821" t="s">
        <v>10574</v>
      </c>
      <c r="AL4821" t="s">
        <v>339</v>
      </c>
      <c r="AM4821">
        <v>2</v>
      </c>
      <c r="AN4821">
        <v>2</v>
      </c>
      <c r="AO4821">
        <v>15156</v>
      </c>
      <c r="AQ4821">
        <v>124187</v>
      </c>
      <c r="AR4821">
        <v>5341</v>
      </c>
      <c r="AS4821" t="s">
        <v>1851</v>
      </c>
      <c r="AT4821" t="s">
        <v>82</v>
      </c>
      <c r="AW4821" t="s">
        <v>340</v>
      </c>
      <c r="AX4821" t="s">
        <v>340</v>
      </c>
      <c r="AY4821" t="s">
        <v>345</v>
      </c>
      <c r="AZ4821" t="s">
        <v>346</v>
      </c>
      <c r="BY4821" t="s">
        <v>342</v>
      </c>
      <c r="EQ4821">
        <v>243643</v>
      </c>
      <c r="ER4821" t="s">
        <v>10575</v>
      </c>
      <c r="EV4821">
        <v>17287731</v>
      </c>
      <c r="EW4821">
        <v>928</v>
      </c>
      <c r="EX4821">
        <v>221030</v>
      </c>
      <c r="EY4821" t="s">
        <v>10576</v>
      </c>
      <c r="EZ4821">
        <v>1</v>
      </c>
      <c r="FC4821">
        <v>5341</v>
      </c>
      <c r="FD4821" t="s">
        <v>82</v>
      </c>
    </row>
    <row r="4822" spans="1:160" x14ac:dyDescent="0.3">
      <c r="A4822" t="str">
        <f>VLOOKUP(B4822,Table2[],3,FALSE)</f>
        <v>Digital</v>
      </c>
      <c r="B4822" t="str">
        <f>IF(OR(ISNUMBER(FIND("QVC",Z4822)),ISNUMBER(FIND("QVC",AL4822))),"QVC",IF(OR(ISNUMBER(FIND("NCO",H4822)),ISNUMBER(FIND("NCO",Y4822))), "NCO", IF(AL4822="consumer","PMD.com",VLOOKUP(LEFT(H4822,2),Tables!$E$1:$F$11,2,FALSE))))</f>
        <v>PMD.com</v>
      </c>
      <c r="C4822">
        <f t="shared" si="228"/>
        <v>5354</v>
      </c>
      <c r="D4822">
        <f t="shared" si="229"/>
        <v>1</v>
      </c>
      <c r="E4822" t="str">
        <f t="shared" ca="1" si="227"/>
        <v>shifted orders shipped</v>
      </c>
      <c r="F4822" t="s">
        <v>3539</v>
      </c>
      <c r="G4822" t="s">
        <v>335</v>
      </c>
      <c r="H4822" t="s">
        <v>10570</v>
      </c>
      <c r="I4822" s="6">
        <v>44012.64271990741</v>
      </c>
      <c r="J4822" t="s">
        <v>16</v>
      </c>
      <c r="K4822" s="6">
        <v>44013.757719907408</v>
      </c>
      <c r="M4822" t="s">
        <v>10571</v>
      </c>
      <c r="N4822" t="s">
        <v>10572</v>
      </c>
      <c r="Q4822" t="s">
        <v>10573</v>
      </c>
      <c r="R4822" t="s">
        <v>377</v>
      </c>
      <c r="S4822">
        <v>20855</v>
      </c>
      <c r="T4822" t="s">
        <v>338</v>
      </c>
      <c r="U4822" t="s">
        <v>530</v>
      </c>
      <c r="W4822" t="s">
        <v>10574</v>
      </c>
      <c r="Z4822" t="s">
        <v>10571</v>
      </c>
      <c r="AA4822" t="s">
        <v>10572</v>
      </c>
      <c r="AD4822" t="s">
        <v>10573</v>
      </c>
      <c r="AE4822" t="s">
        <v>377</v>
      </c>
      <c r="AF4822">
        <v>20855</v>
      </c>
      <c r="AG4822" t="s">
        <v>338</v>
      </c>
      <c r="AH4822" t="s">
        <v>530</v>
      </c>
      <c r="AJ4822" t="s">
        <v>10574</v>
      </c>
      <c r="AL4822" t="s">
        <v>339</v>
      </c>
      <c r="AM4822">
        <v>1</v>
      </c>
      <c r="AN4822">
        <v>1</v>
      </c>
      <c r="AO4822">
        <v>5214</v>
      </c>
      <c r="AQ4822">
        <v>124518</v>
      </c>
      <c r="AR4822">
        <v>5354</v>
      </c>
      <c r="AS4822" t="s">
        <v>1753</v>
      </c>
      <c r="AT4822" t="s">
        <v>103</v>
      </c>
      <c r="AW4822" t="s">
        <v>340</v>
      </c>
      <c r="AX4822" t="s">
        <v>340</v>
      </c>
      <c r="AY4822" t="s">
        <v>351</v>
      </c>
      <c r="AZ4822" t="s">
        <v>415</v>
      </c>
      <c r="BY4822" t="s">
        <v>342</v>
      </c>
      <c r="EQ4822">
        <v>249176</v>
      </c>
      <c r="ER4822" t="s">
        <v>10575</v>
      </c>
      <c r="EV4822">
        <v>17287731</v>
      </c>
      <c r="EW4822">
        <v>928</v>
      </c>
      <c r="EX4822">
        <v>221030</v>
      </c>
      <c r="EY4822" t="s">
        <v>10576</v>
      </c>
      <c r="EZ4822">
        <v>1</v>
      </c>
      <c r="FC4822">
        <v>5354</v>
      </c>
      <c r="FD4822" t="s">
        <v>103</v>
      </c>
    </row>
    <row r="4823" spans="1:160" x14ac:dyDescent="0.3">
      <c r="A4823" t="str">
        <f>VLOOKUP(B4823,Table2[],3,FALSE)</f>
        <v>Digital</v>
      </c>
      <c r="B4823" t="str">
        <f>IF(OR(ISNUMBER(FIND("QVC",Z4823)),ISNUMBER(FIND("QVC",AL4823))),"QVC",IF(OR(ISNUMBER(FIND("NCO",H4823)),ISNUMBER(FIND("NCO",Y4823))), "NCO", IF(AL4823="consumer","PMD.com",VLOOKUP(LEFT(H4823,2),Tables!$E$1:$F$11,2,FALSE))))</f>
        <v>PMD.com</v>
      </c>
      <c r="C4823">
        <f t="shared" si="228"/>
        <v>57110001</v>
      </c>
      <c r="D4823">
        <f t="shared" si="229"/>
        <v>1</v>
      </c>
      <c r="E4823" t="str">
        <f t="shared" ca="1" si="227"/>
        <v>shifted orders shipped</v>
      </c>
      <c r="F4823" t="s">
        <v>3539</v>
      </c>
      <c r="G4823" t="s">
        <v>335</v>
      </c>
      <c r="H4823" t="s">
        <v>10570</v>
      </c>
      <c r="I4823" s="6">
        <v>44012.64271990741</v>
      </c>
      <c r="J4823" t="s">
        <v>16</v>
      </c>
      <c r="K4823" s="6">
        <v>44013.757719907408</v>
      </c>
      <c r="M4823" t="s">
        <v>10571</v>
      </c>
      <c r="N4823" t="s">
        <v>10572</v>
      </c>
      <c r="Q4823" t="s">
        <v>10573</v>
      </c>
      <c r="R4823" t="s">
        <v>377</v>
      </c>
      <c r="S4823">
        <v>20855</v>
      </c>
      <c r="T4823" t="s">
        <v>338</v>
      </c>
      <c r="U4823" t="s">
        <v>530</v>
      </c>
      <c r="W4823" t="s">
        <v>10574</v>
      </c>
      <c r="Z4823" t="s">
        <v>10571</v>
      </c>
      <c r="AA4823" t="s">
        <v>10572</v>
      </c>
      <c r="AD4823" t="s">
        <v>10573</v>
      </c>
      <c r="AE4823" t="s">
        <v>377</v>
      </c>
      <c r="AF4823">
        <v>20855</v>
      </c>
      <c r="AG4823" t="s">
        <v>338</v>
      </c>
      <c r="AH4823" t="s">
        <v>530</v>
      </c>
      <c r="AJ4823" t="s">
        <v>10574</v>
      </c>
      <c r="AL4823" t="s">
        <v>339</v>
      </c>
      <c r="AM4823">
        <v>1</v>
      </c>
      <c r="AN4823">
        <v>1</v>
      </c>
      <c r="AO4823">
        <v>2258</v>
      </c>
      <c r="AQ4823">
        <v>127091</v>
      </c>
      <c r="AR4823">
        <v>57110001</v>
      </c>
      <c r="AT4823" t="s">
        <v>1332</v>
      </c>
      <c r="AW4823" t="s">
        <v>340</v>
      </c>
      <c r="AX4823" t="s">
        <v>340</v>
      </c>
      <c r="AY4823" t="s">
        <v>348</v>
      </c>
      <c r="AZ4823" t="s">
        <v>1418</v>
      </c>
      <c r="BY4823" t="s">
        <v>342</v>
      </c>
      <c r="EQ4823">
        <v>248023</v>
      </c>
      <c r="ER4823" t="s">
        <v>10575</v>
      </c>
      <c r="EV4823">
        <v>17287731</v>
      </c>
      <c r="EW4823">
        <v>928</v>
      </c>
      <c r="EX4823">
        <v>221030</v>
      </c>
      <c r="EY4823" t="s">
        <v>10576</v>
      </c>
      <c r="EZ4823">
        <v>1</v>
      </c>
      <c r="FC4823">
        <v>95383</v>
      </c>
      <c r="FD4823" t="s">
        <v>1417</v>
      </c>
    </row>
    <row r="4824" spans="1:160" x14ac:dyDescent="0.3">
      <c r="A4824" t="str">
        <f>VLOOKUP(B4824,Table2[],3,FALSE)</f>
        <v>Digital</v>
      </c>
      <c r="B4824" t="str">
        <f>IF(OR(ISNUMBER(FIND("QVC",Z4824)),ISNUMBER(FIND("QVC",AL4824))),"QVC",IF(OR(ISNUMBER(FIND("NCO",H4824)),ISNUMBER(FIND("NCO",Y4824))), "NCO", IF(AL4824="consumer","PMD.com",VLOOKUP(LEFT(H4824,2),Tables!$E$1:$F$11,2,FALSE))))</f>
        <v>PMD.com</v>
      </c>
      <c r="C4824">
        <f t="shared" si="228"/>
        <v>57100001</v>
      </c>
      <c r="D4824">
        <f t="shared" si="229"/>
        <v>1</v>
      </c>
      <c r="E4824" t="str">
        <f t="shared" ca="1" si="227"/>
        <v>shifted orders shipped</v>
      </c>
      <c r="F4824" t="s">
        <v>3539</v>
      </c>
      <c r="G4824" t="s">
        <v>335</v>
      </c>
      <c r="H4824" t="s">
        <v>10570</v>
      </c>
      <c r="I4824" s="6">
        <v>44012.64271990741</v>
      </c>
      <c r="J4824" t="s">
        <v>16</v>
      </c>
      <c r="K4824" s="6">
        <v>44013.757719907408</v>
      </c>
      <c r="M4824" t="s">
        <v>10571</v>
      </c>
      <c r="N4824" t="s">
        <v>10572</v>
      </c>
      <c r="Q4824" t="s">
        <v>10573</v>
      </c>
      <c r="R4824" t="s">
        <v>377</v>
      </c>
      <c r="S4824">
        <v>20855</v>
      </c>
      <c r="T4824" t="s">
        <v>338</v>
      </c>
      <c r="U4824" t="s">
        <v>530</v>
      </c>
      <c r="W4824" t="s">
        <v>10574</v>
      </c>
      <c r="Z4824" t="s">
        <v>10571</v>
      </c>
      <c r="AA4824" t="s">
        <v>10572</v>
      </c>
      <c r="AD4824" t="s">
        <v>10573</v>
      </c>
      <c r="AE4824" t="s">
        <v>377</v>
      </c>
      <c r="AF4824">
        <v>20855</v>
      </c>
      <c r="AG4824" t="s">
        <v>338</v>
      </c>
      <c r="AH4824" t="s">
        <v>530</v>
      </c>
      <c r="AJ4824" t="s">
        <v>10574</v>
      </c>
      <c r="AL4824" t="s">
        <v>339</v>
      </c>
      <c r="AM4824">
        <v>1</v>
      </c>
      <c r="AN4824">
        <v>1</v>
      </c>
      <c r="AO4824">
        <v>2241</v>
      </c>
      <c r="AQ4824">
        <v>127090</v>
      </c>
      <c r="AR4824">
        <v>57100001</v>
      </c>
      <c r="AT4824" t="s">
        <v>1420</v>
      </c>
      <c r="AW4824" t="s">
        <v>340</v>
      </c>
      <c r="AX4824" t="s">
        <v>340</v>
      </c>
      <c r="AY4824" t="s">
        <v>348</v>
      </c>
      <c r="AZ4824" t="s">
        <v>1064</v>
      </c>
      <c r="BY4824" t="s">
        <v>342</v>
      </c>
      <c r="BZ4824" t="b">
        <v>0</v>
      </c>
      <c r="EQ4824">
        <v>248022</v>
      </c>
      <c r="ER4824" t="s">
        <v>10575</v>
      </c>
      <c r="EV4824">
        <v>17287731</v>
      </c>
      <c r="EW4824">
        <v>928</v>
      </c>
      <c r="EX4824">
        <v>221030</v>
      </c>
      <c r="EY4824" t="s">
        <v>10576</v>
      </c>
      <c r="EZ4824">
        <v>1</v>
      </c>
      <c r="FC4824">
        <v>95383</v>
      </c>
      <c r="FD4824" t="s">
        <v>1417</v>
      </c>
    </row>
    <row r="4825" spans="1:160" x14ac:dyDescent="0.3">
      <c r="A4825" t="str">
        <f>VLOOKUP(B4825,Table2[],3,FALSE)</f>
        <v>Digital</v>
      </c>
      <c r="B4825" t="str">
        <f>IF(OR(ISNUMBER(FIND("QVC",Z4825)),ISNUMBER(FIND("QVC",AL4825))),"QVC",IF(OR(ISNUMBER(FIND("NCO",H4825)),ISNUMBER(FIND("NCO",Y4825))), "NCO", IF(AL4825="consumer","PMD.com",VLOOKUP(LEFT(H4825,2),Tables!$E$1:$F$11,2,FALSE))))</f>
        <v>PMD.com</v>
      </c>
      <c r="C4825">
        <f t="shared" si="228"/>
        <v>51090030</v>
      </c>
      <c r="D4825">
        <f t="shared" si="229"/>
        <v>1</v>
      </c>
      <c r="E4825" t="str">
        <f t="shared" ca="1" si="227"/>
        <v>shifted orders shipped</v>
      </c>
      <c r="F4825" t="s">
        <v>3539</v>
      </c>
      <c r="G4825" t="s">
        <v>335</v>
      </c>
      <c r="H4825" t="s">
        <v>10570</v>
      </c>
      <c r="I4825" s="6">
        <v>44012.64271990741</v>
      </c>
      <c r="J4825" t="s">
        <v>16</v>
      </c>
      <c r="K4825" s="6">
        <v>44013.757719907408</v>
      </c>
      <c r="M4825" t="s">
        <v>10571</v>
      </c>
      <c r="N4825" t="s">
        <v>10572</v>
      </c>
      <c r="Q4825" t="s">
        <v>10573</v>
      </c>
      <c r="R4825" t="s">
        <v>377</v>
      </c>
      <c r="S4825">
        <v>20855</v>
      </c>
      <c r="T4825" t="s">
        <v>338</v>
      </c>
      <c r="U4825" t="s">
        <v>530</v>
      </c>
      <c r="W4825" t="s">
        <v>10574</v>
      </c>
      <c r="Z4825" t="s">
        <v>10571</v>
      </c>
      <c r="AA4825" t="s">
        <v>10572</v>
      </c>
      <c r="AD4825" t="s">
        <v>10573</v>
      </c>
      <c r="AE4825" t="s">
        <v>377</v>
      </c>
      <c r="AF4825">
        <v>20855</v>
      </c>
      <c r="AG4825" t="s">
        <v>338</v>
      </c>
      <c r="AH4825" t="s">
        <v>530</v>
      </c>
      <c r="AJ4825" t="s">
        <v>10574</v>
      </c>
      <c r="AL4825" t="s">
        <v>339</v>
      </c>
      <c r="AM4825">
        <v>1</v>
      </c>
      <c r="AN4825">
        <v>1</v>
      </c>
      <c r="AO4825">
        <v>6688</v>
      </c>
      <c r="AQ4825">
        <v>125960</v>
      </c>
      <c r="AR4825">
        <v>51090030</v>
      </c>
      <c r="AS4825" t="s">
        <v>3043</v>
      </c>
      <c r="AT4825" t="s">
        <v>628</v>
      </c>
      <c r="AW4825" t="s">
        <v>343</v>
      </c>
      <c r="BY4825" t="s">
        <v>342</v>
      </c>
      <c r="BZ4825" t="b">
        <v>0</v>
      </c>
      <c r="EQ4825">
        <v>243047</v>
      </c>
      <c r="ER4825" t="s">
        <v>10575</v>
      </c>
      <c r="EV4825">
        <v>17287731</v>
      </c>
      <c r="EW4825">
        <v>928</v>
      </c>
      <c r="EX4825">
        <v>221030</v>
      </c>
      <c r="EY4825" t="s">
        <v>10576</v>
      </c>
      <c r="EZ4825">
        <v>1</v>
      </c>
      <c r="FC4825">
        <v>95383</v>
      </c>
      <c r="FD4825" t="s">
        <v>1417</v>
      </c>
    </row>
    <row r="4826" spans="1:160" x14ac:dyDescent="0.3">
      <c r="A4826" t="str">
        <f>VLOOKUP(B4826,Table2[],3,FALSE)</f>
        <v>Digital</v>
      </c>
      <c r="B4826" t="str">
        <f>IF(OR(ISNUMBER(FIND("QVC",Z4826)),ISNUMBER(FIND("QVC",AL4826))),"QVC",IF(OR(ISNUMBER(FIND("NCO",H4826)),ISNUMBER(FIND("NCO",Y4826))), "NCO", IF(AL4826="consumer","PMD.com",VLOOKUP(LEFT(H4826,2),Tables!$E$1:$F$11,2,FALSE))))</f>
        <v>PMD.com</v>
      </c>
      <c r="C4826">
        <f t="shared" si="228"/>
        <v>54010001</v>
      </c>
      <c r="D4826">
        <f t="shared" si="229"/>
        <v>1</v>
      </c>
      <c r="E4826" t="str">
        <f t="shared" ca="1" si="227"/>
        <v>shifted orders shipped</v>
      </c>
      <c r="F4826" t="s">
        <v>3539</v>
      </c>
      <c r="G4826" t="s">
        <v>335</v>
      </c>
      <c r="H4826" t="s">
        <v>10570</v>
      </c>
      <c r="I4826" s="6">
        <v>44012.64271990741</v>
      </c>
      <c r="J4826" t="s">
        <v>16</v>
      </c>
      <c r="K4826" s="6">
        <v>44013.757719907408</v>
      </c>
      <c r="M4826" t="s">
        <v>10571</v>
      </c>
      <c r="N4826" t="s">
        <v>10572</v>
      </c>
      <c r="Q4826" t="s">
        <v>10573</v>
      </c>
      <c r="R4826" t="s">
        <v>377</v>
      </c>
      <c r="S4826">
        <v>20855</v>
      </c>
      <c r="T4826" t="s">
        <v>338</v>
      </c>
      <c r="U4826" t="s">
        <v>530</v>
      </c>
      <c r="W4826" t="s">
        <v>10574</v>
      </c>
      <c r="Z4826" t="s">
        <v>10571</v>
      </c>
      <c r="AA4826" t="s">
        <v>10572</v>
      </c>
      <c r="AD4826" t="s">
        <v>10573</v>
      </c>
      <c r="AE4826" t="s">
        <v>377</v>
      </c>
      <c r="AF4826">
        <v>20855</v>
      </c>
      <c r="AG4826" t="s">
        <v>338</v>
      </c>
      <c r="AH4826" t="s">
        <v>530</v>
      </c>
      <c r="AJ4826" t="s">
        <v>10574</v>
      </c>
      <c r="AL4826" t="s">
        <v>339</v>
      </c>
      <c r="AM4826">
        <v>1</v>
      </c>
      <c r="AN4826">
        <v>1</v>
      </c>
      <c r="AO4826">
        <v>6300</v>
      </c>
      <c r="AQ4826">
        <v>124476</v>
      </c>
      <c r="AR4826">
        <v>54010001</v>
      </c>
      <c r="AS4826" t="s">
        <v>577</v>
      </c>
      <c r="AT4826" t="s">
        <v>35</v>
      </c>
      <c r="AW4826" t="s">
        <v>340</v>
      </c>
      <c r="AX4826">
        <v>0</v>
      </c>
      <c r="AY4826" t="s">
        <v>348</v>
      </c>
      <c r="AZ4826">
        <v>0</v>
      </c>
      <c r="BY4826" t="s">
        <v>342</v>
      </c>
      <c r="EQ4826">
        <v>252076</v>
      </c>
      <c r="ER4826" t="s">
        <v>10575</v>
      </c>
      <c r="EV4826">
        <v>17287731</v>
      </c>
      <c r="EW4826">
        <v>928</v>
      </c>
      <c r="EX4826">
        <v>221030</v>
      </c>
      <c r="EY4826" t="s">
        <v>10576</v>
      </c>
      <c r="EZ4826">
        <v>1</v>
      </c>
      <c r="FC4826">
        <v>95383</v>
      </c>
      <c r="FD4826" t="s">
        <v>1417</v>
      </c>
    </row>
    <row r="4827" spans="1:160" x14ac:dyDescent="0.3">
      <c r="A4827" t="str">
        <f>VLOOKUP(B4827,Table2[],3,FALSE)</f>
        <v>Digital</v>
      </c>
      <c r="B4827" t="str">
        <f>IF(OR(ISNUMBER(FIND("QVC",Z4827)),ISNUMBER(FIND("QVC",AL4827))),"QVC",IF(OR(ISNUMBER(FIND("NCO",H4827)),ISNUMBER(FIND("NCO",Y4827))), "NCO", IF(AL4827="consumer","PMD.com",VLOOKUP(LEFT(H4827,2),Tables!$E$1:$F$11,2,FALSE))))</f>
        <v>PMD.com</v>
      </c>
      <c r="C4827">
        <f t="shared" si="228"/>
        <v>51090001</v>
      </c>
      <c r="D4827">
        <f t="shared" si="229"/>
        <v>1</v>
      </c>
      <c r="E4827" t="str">
        <f t="shared" ca="1" si="227"/>
        <v>shifted orders shipped</v>
      </c>
      <c r="F4827" t="s">
        <v>3539</v>
      </c>
      <c r="G4827" t="s">
        <v>335</v>
      </c>
      <c r="H4827" t="s">
        <v>10577</v>
      </c>
      <c r="I4827" s="6">
        <v>44012.20039351852</v>
      </c>
      <c r="J4827" t="s">
        <v>16</v>
      </c>
      <c r="K4827" s="6">
        <v>44013.757835648146</v>
      </c>
      <c r="M4827" t="s">
        <v>10578</v>
      </c>
      <c r="N4827" t="s">
        <v>10579</v>
      </c>
      <c r="Q4827" t="s">
        <v>963</v>
      </c>
      <c r="R4827" t="s">
        <v>359</v>
      </c>
      <c r="S4827">
        <v>32405</v>
      </c>
      <c r="T4827" t="s">
        <v>338</v>
      </c>
      <c r="U4827" t="s">
        <v>530</v>
      </c>
      <c r="W4827" t="s">
        <v>10580</v>
      </c>
      <c r="Z4827" t="s">
        <v>10578</v>
      </c>
      <c r="AA4827" t="s">
        <v>10579</v>
      </c>
      <c r="AD4827" t="s">
        <v>963</v>
      </c>
      <c r="AE4827" t="s">
        <v>359</v>
      </c>
      <c r="AF4827">
        <v>32405</v>
      </c>
      <c r="AG4827" t="s">
        <v>338</v>
      </c>
      <c r="AH4827" t="s">
        <v>530</v>
      </c>
      <c r="AJ4827" t="s">
        <v>10580</v>
      </c>
      <c r="AL4827" t="s">
        <v>339</v>
      </c>
      <c r="AM4827">
        <v>1</v>
      </c>
      <c r="AN4827">
        <v>1</v>
      </c>
      <c r="AO4827">
        <v>4885</v>
      </c>
      <c r="AQ4827">
        <v>124202</v>
      </c>
      <c r="AR4827">
        <v>51090001</v>
      </c>
      <c r="AS4827" t="s">
        <v>1986</v>
      </c>
      <c r="AT4827" t="s">
        <v>60</v>
      </c>
      <c r="AW4827" t="s">
        <v>340</v>
      </c>
      <c r="AX4827" t="s">
        <v>340</v>
      </c>
      <c r="AY4827" t="s">
        <v>357</v>
      </c>
      <c r="AZ4827" t="s">
        <v>361</v>
      </c>
      <c r="BY4827" t="s">
        <v>342</v>
      </c>
      <c r="EQ4827">
        <v>250831</v>
      </c>
      <c r="ER4827" t="s">
        <v>10581</v>
      </c>
      <c r="EV4827">
        <v>17287229</v>
      </c>
      <c r="EW4827">
        <v>928</v>
      </c>
      <c r="EX4827">
        <v>220793</v>
      </c>
      <c r="EY4827" t="s">
        <v>10582</v>
      </c>
      <c r="EZ4827">
        <v>1</v>
      </c>
      <c r="FC4827">
        <v>95292</v>
      </c>
      <c r="FD4827" t="s">
        <v>511</v>
      </c>
    </row>
    <row r="4828" spans="1:160" x14ac:dyDescent="0.3">
      <c r="A4828" t="str">
        <f>VLOOKUP(B4828,Table2[],3,FALSE)</f>
        <v>Digital</v>
      </c>
      <c r="B4828" t="str">
        <f>IF(OR(ISNUMBER(FIND("QVC",Z4828)),ISNUMBER(FIND("QVC",AL4828))),"QVC",IF(OR(ISNUMBER(FIND("NCO",H4828)),ISNUMBER(FIND("NCO",Y4828))), "NCO", IF(AL4828="consumer","PMD.com",VLOOKUP(LEFT(H4828,2),Tables!$E$1:$F$11,2,FALSE))))</f>
        <v>PMD.com</v>
      </c>
      <c r="C4828">
        <f t="shared" si="228"/>
        <v>5341</v>
      </c>
      <c r="D4828">
        <f t="shared" si="229"/>
        <v>1</v>
      </c>
      <c r="E4828" t="str">
        <f t="shared" ca="1" si="227"/>
        <v>shifted orders shipped</v>
      </c>
      <c r="F4828" t="s">
        <v>3539</v>
      </c>
      <c r="G4828" t="s">
        <v>335</v>
      </c>
      <c r="H4828" t="s">
        <v>10577</v>
      </c>
      <c r="I4828" s="6">
        <v>44012.20039351852</v>
      </c>
      <c r="J4828" t="s">
        <v>16</v>
      </c>
      <c r="K4828" s="6">
        <v>44013.757835648146</v>
      </c>
      <c r="M4828" t="s">
        <v>10578</v>
      </c>
      <c r="N4828" t="s">
        <v>10579</v>
      </c>
      <c r="Q4828" t="s">
        <v>963</v>
      </c>
      <c r="R4828" t="s">
        <v>359</v>
      </c>
      <c r="S4828">
        <v>32405</v>
      </c>
      <c r="T4828" t="s">
        <v>338</v>
      </c>
      <c r="U4828" t="s">
        <v>530</v>
      </c>
      <c r="W4828" t="s">
        <v>10580</v>
      </c>
      <c r="Z4828" t="s">
        <v>10578</v>
      </c>
      <c r="AA4828" t="s">
        <v>10579</v>
      </c>
      <c r="AD4828" t="s">
        <v>963</v>
      </c>
      <c r="AE4828" t="s">
        <v>359</v>
      </c>
      <c r="AF4828">
        <v>32405</v>
      </c>
      <c r="AG4828" t="s">
        <v>338</v>
      </c>
      <c r="AH4828" t="s">
        <v>530</v>
      </c>
      <c r="AJ4828" t="s">
        <v>10580</v>
      </c>
      <c r="AL4828" t="s">
        <v>339</v>
      </c>
      <c r="AM4828">
        <v>1</v>
      </c>
      <c r="AN4828">
        <v>1</v>
      </c>
      <c r="AO4828">
        <v>15156</v>
      </c>
      <c r="AQ4828">
        <v>124187</v>
      </c>
      <c r="AR4828">
        <v>5341</v>
      </c>
      <c r="AS4828" t="s">
        <v>1851</v>
      </c>
      <c r="AT4828" t="s">
        <v>82</v>
      </c>
      <c r="AW4828" t="s">
        <v>340</v>
      </c>
      <c r="AX4828" t="s">
        <v>340</v>
      </c>
      <c r="AY4828" t="s">
        <v>345</v>
      </c>
      <c r="AZ4828" t="s">
        <v>346</v>
      </c>
      <c r="BY4828" t="s">
        <v>342</v>
      </c>
      <c r="EQ4828">
        <v>243643</v>
      </c>
      <c r="ER4828" t="s">
        <v>10581</v>
      </c>
      <c r="EV4828">
        <v>17287229</v>
      </c>
      <c r="EW4828">
        <v>928</v>
      </c>
      <c r="EX4828">
        <v>220793</v>
      </c>
      <c r="EY4828" t="s">
        <v>10582</v>
      </c>
      <c r="EZ4828">
        <v>1</v>
      </c>
      <c r="FC4828">
        <v>95292</v>
      </c>
      <c r="FD4828" t="s">
        <v>511</v>
      </c>
    </row>
    <row r="4829" spans="1:160" x14ac:dyDescent="0.3">
      <c r="A4829" t="str">
        <f>VLOOKUP(B4829,Table2[],3,FALSE)</f>
        <v>Digital</v>
      </c>
      <c r="B4829" t="str">
        <f>IF(OR(ISNUMBER(FIND("QVC",Z4829)),ISNUMBER(FIND("QVC",AL4829))),"QVC",IF(OR(ISNUMBER(FIND("NCO",H4829)),ISNUMBER(FIND("NCO",Y4829))), "NCO", IF(AL4829="consumer","PMD.com",VLOOKUP(LEFT(H4829,2),Tables!$E$1:$F$11,2,FALSE))))</f>
        <v>PMD.com</v>
      </c>
      <c r="C4829">
        <f t="shared" si="228"/>
        <v>52430001</v>
      </c>
      <c r="D4829">
        <f t="shared" si="229"/>
        <v>1</v>
      </c>
      <c r="E4829" t="str">
        <f t="shared" ca="1" si="227"/>
        <v>shifted orders shipped</v>
      </c>
      <c r="F4829" t="s">
        <v>3539</v>
      </c>
      <c r="G4829" t="s">
        <v>335</v>
      </c>
      <c r="H4829" t="s">
        <v>10577</v>
      </c>
      <c r="I4829" s="6">
        <v>44012.20039351852</v>
      </c>
      <c r="J4829" t="s">
        <v>16</v>
      </c>
      <c r="K4829" s="6">
        <v>44013.757835648146</v>
      </c>
      <c r="M4829" t="s">
        <v>10578</v>
      </c>
      <c r="N4829" t="s">
        <v>10579</v>
      </c>
      <c r="Q4829" t="s">
        <v>963</v>
      </c>
      <c r="R4829" t="s">
        <v>359</v>
      </c>
      <c r="S4829">
        <v>32405</v>
      </c>
      <c r="T4829" t="s">
        <v>338</v>
      </c>
      <c r="U4829" t="s">
        <v>530</v>
      </c>
      <c r="W4829" t="s">
        <v>10580</v>
      </c>
      <c r="Z4829" t="s">
        <v>10578</v>
      </c>
      <c r="AA4829" t="s">
        <v>10579</v>
      </c>
      <c r="AD4829" t="s">
        <v>963</v>
      </c>
      <c r="AE4829" t="s">
        <v>359</v>
      </c>
      <c r="AF4829">
        <v>32405</v>
      </c>
      <c r="AG4829" t="s">
        <v>338</v>
      </c>
      <c r="AH4829" t="s">
        <v>530</v>
      </c>
      <c r="AJ4829" t="s">
        <v>10580</v>
      </c>
      <c r="AL4829" t="s">
        <v>339</v>
      </c>
      <c r="AM4829">
        <v>1</v>
      </c>
      <c r="AN4829">
        <v>1</v>
      </c>
      <c r="AO4829">
        <v>12063</v>
      </c>
      <c r="AQ4829">
        <v>127155</v>
      </c>
      <c r="AR4829">
        <v>52430001</v>
      </c>
      <c r="AS4829" t="s">
        <v>927</v>
      </c>
      <c r="AT4829" t="s">
        <v>75</v>
      </c>
      <c r="AW4829" t="s">
        <v>340</v>
      </c>
      <c r="AX4829" t="s">
        <v>340</v>
      </c>
      <c r="AY4829" t="s">
        <v>357</v>
      </c>
      <c r="AZ4829" t="s">
        <v>363</v>
      </c>
      <c r="BY4829" t="s">
        <v>342</v>
      </c>
      <c r="EQ4829">
        <v>249990</v>
      </c>
      <c r="ER4829" t="s">
        <v>10581</v>
      </c>
      <c r="EV4829">
        <v>17287229</v>
      </c>
      <c r="EW4829">
        <v>928</v>
      </c>
      <c r="EX4829">
        <v>220793</v>
      </c>
      <c r="EY4829" t="s">
        <v>10582</v>
      </c>
      <c r="EZ4829">
        <v>1</v>
      </c>
      <c r="FC4829">
        <v>95292</v>
      </c>
      <c r="FD4829" t="s">
        <v>511</v>
      </c>
    </row>
    <row r="4830" spans="1:160" x14ac:dyDescent="0.3">
      <c r="A4830" t="str">
        <f>VLOOKUP(B4830,Table2[],3,FALSE)</f>
        <v>Digital</v>
      </c>
      <c r="B4830" t="str">
        <f>IF(OR(ISNUMBER(FIND("QVC",Z4830)),ISNUMBER(FIND("QVC",AL4830))),"QVC",IF(OR(ISNUMBER(FIND("NCO",H4830)),ISNUMBER(FIND("NCO",Y4830))), "NCO", IF(AL4830="consumer","PMD.com",VLOOKUP(LEFT(H4830,2),Tables!$E$1:$F$11,2,FALSE))))</f>
        <v>PMD.com</v>
      </c>
      <c r="C4830">
        <f t="shared" si="228"/>
        <v>5341</v>
      </c>
      <c r="D4830">
        <f t="shared" si="229"/>
        <v>1</v>
      </c>
      <c r="E4830" t="str">
        <f t="shared" ca="1" si="227"/>
        <v>shifted orders shipped</v>
      </c>
      <c r="F4830" t="s">
        <v>3539</v>
      </c>
      <c r="G4830" t="s">
        <v>335</v>
      </c>
      <c r="H4830" t="s">
        <v>10583</v>
      </c>
      <c r="I4830" s="6">
        <v>44012.726365740738</v>
      </c>
      <c r="J4830" t="s">
        <v>16</v>
      </c>
      <c r="K4830" s="6">
        <v>44013.7578587963</v>
      </c>
      <c r="M4830" t="s">
        <v>10584</v>
      </c>
      <c r="N4830" t="s">
        <v>10585</v>
      </c>
      <c r="Q4830" t="s">
        <v>1210</v>
      </c>
      <c r="R4830" t="s">
        <v>368</v>
      </c>
      <c r="S4830" t="s">
        <v>10586</v>
      </c>
      <c r="T4830" t="s">
        <v>338</v>
      </c>
      <c r="U4830" t="s">
        <v>530</v>
      </c>
      <c r="W4830" t="s">
        <v>10587</v>
      </c>
      <c r="Z4830" t="s">
        <v>10584</v>
      </c>
      <c r="AA4830" t="s">
        <v>10585</v>
      </c>
      <c r="AD4830" t="s">
        <v>1210</v>
      </c>
      <c r="AE4830" t="s">
        <v>368</v>
      </c>
      <c r="AF4830" t="s">
        <v>10586</v>
      </c>
      <c r="AG4830" t="s">
        <v>338</v>
      </c>
      <c r="AH4830" t="s">
        <v>530</v>
      </c>
      <c r="AJ4830" t="s">
        <v>10587</v>
      </c>
      <c r="AL4830" t="s">
        <v>339</v>
      </c>
      <c r="AM4830">
        <v>1</v>
      </c>
      <c r="AN4830">
        <v>1</v>
      </c>
      <c r="AO4830">
        <v>15156</v>
      </c>
      <c r="AQ4830">
        <v>124187</v>
      </c>
      <c r="AR4830">
        <v>5341</v>
      </c>
      <c r="AS4830" t="s">
        <v>1851</v>
      </c>
      <c r="AT4830" t="s">
        <v>82</v>
      </c>
      <c r="AW4830" t="s">
        <v>340</v>
      </c>
      <c r="AX4830" t="s">
        <v>340</v>
      </c>
      <c r="AY4830" t="s">
        <v>345</v>
      </c>
      <c r="AZ4830" t="s">
        <v>346</v>
      </c>
      <c r="BY4830" t="s">
        <v>342</v>
      </c>
      <c r="EQ4830">
        <v>243643</v>
      </c>
      <c r="ER4830" t="s">
        <v>10588</v>
      </c>
      <c r="EV4830">
        <v>17287773</v>
      </c>
      <c r="EW4830">
        <v>928</v>
      </c>
      <c r="EX4830">
        <v>221070</v>
      </c>
      <c r="EY4830" t="s">
        <v>10589</v>
      </c>
      <c r="EZ4830">
        <v>1</v>
      </c>
      <c r="FC4830">
        <v>95013</v>
      </c>
      <c r="FD4830" t="s">
        <v>1349</v>
      </c>
    </row>
    <row r="4831" spans="1:160" x14ac:dyDescent="0.3">
      <c r="A4831" t="str">
        <f>VLOOKUP(B4831,Table2[],3,FALSE)</f>
        <v>Digital</v>
      </c>
      <c r="B4831" t="str">
        <f>IF(OR(ISNUMBER(FIND("QVC",Z4831)),ISNUMBER(FIND("QVC",AL4831))),"QVC",IF(OR(ISNUMBER(FIND("NCO",H4831)),ISNUMBER(FIND("NCO",Y4831))), "NCO", IF(AL4831="consumer","PMD.com",VLOOKUP(LEFT(H4831,2),Tables!$E$1:$F$11,2,FALSE))))</f>
        <v>PMD.com</v>
      </c>
      <c r="C4831">
        <f t="shared" si="228"/>
        <v>51090001</v>
      </c>
      <c r="D4831">
        <f t="shared" si="229"/>
        <v>1</v>
      </c>
      <c r="E4831" t="str">
        <f t="shared" ca="1" si="227"/>
        <v>shifted orders shipped</v>
      </c>
      <c r="F4831" t="s">
        <v>3539</v>
      </c>
      <c r="G4831" t="s">
        <v>335</v>
      </c>
      <c r="H4831" t="s">
        <v>10583</v>
      </c>
      <c r="I4831" s="6">
        <v>44012.726365740738</v>
      </c>
      <c r="J4831" t="s">
        <v>16</v>
      </c>
      <c r="K4831" s="6">
        <v>44013.7578587963</v>
      </c>
      <c r="M4831" t="s">
        <v>10584</v>
      </c>
      <c r="N4831" t="s">
        <v>10585</v>
      </c>
      <c r="Q4831" t="s">
        <v>1210</v>
      </c>
      <c r="R4831" t="s">
        <v>368</v>
      </c>
      <c r="S4831" t="s">
        <v>10586</v>
      </c>
      <c r="T4831" t="s">
        <v>338</v>
      </c>
      <c r="U4831" t="s">
        <v>530</v>
      </c>
      <c r="W4831" t="s">
        <v>10587</v>
      </c>
      <c r="Z4831" t="s">
        <v>10584</v>
      </c>
      <c r="AA4831" t="s">
        <v>10585</v>
      </c>
      <c r="AD4831" t="s">
        <v>1210</v>
      </c>
      <c r="AE4831" t="s">
        <v>368</v>
      </c>
      <c r="AF4831" t="s">
        <v>10586</v>
      </c>
      <c r="AG4831" t="s">
        <v>338</v>
      </c>
      <c r="AH4831" t="s">
        <v>530</v>
      </c>
      <c r="AJ4831" t="s">
        <v>10587</v>
      </c>
      <c r="AL4831" t="s">
        <v>339</v>
      </c>
      <c r="AM4831">
        <v>1</v>
      </c>
      <c r="AN4831">
        <v>1</v>
      </c>
      <c r="AO4831">
        <v>4885</v>
      </c>
      <c r="AQ4831">
        <v>124202</v>
      </c>
      <c r="AR4831">
        <v>51090001</v>
      </c>
      <c r="AS4831" t="s">
        <v>1986</v>
      </c>
      <c r="AT4831" t="s">
        <v>60</v>
      </c>
      <c r="AW4831" t="s">
        <v>340</v>
      </c>
      <c r="AX4831" t="s">
        <v>340</v>
      </c>
      <c r="AY4831" t="s">
        <v>357</v>
      </c>
      <c r="AZ4831" t="s">
        <v>361</v>
      </c>
      <c r="BY4831" t="s">
        <v>342</v>
      </c>
      <c r="EQ4831">
        <v>250831</v>
      </c>
      <c r="ER4831" t="s">
        <v>10588</v>
      </c>
      <c r="EV4831">
        <v>17287773</v>
      </c>
      <c r="EW4831">
        <v>928</v>
      </c>
      <c r="EX4831">
        <v>221070</v>
      </c>
      <c r="EY4831" t="s">
        <v>10589</v>
      </c>
      <c r="EZ4831">
        <v>1</v>
      </c>
      <c r="FC4831">
        <v>95013</v>
      </c>
      <c r="FD4831" t="s">
        <v>1349</v>
      </c>
    </row>
    <row r="4832" spans="1:160" x14ac:dyDescent="0.3">
      <c r="A4832" t="str">
        <f>VLOOKUP(B4832,Table2[],3,FALSE)</f>
        <v>Digital</v>
      </c>
      <c r="B4832" t="str">
        <f>IF(OR(ISNUMBER(FIND("QVC",Z4832)),ISNUMBER(FIND("QVC",AL4832))),"QVC",IF(OR(ISNUMBER(FIND("NCO",H4832)),ISNUMBER(FIND("NCO",Y4832))), "NCO", IF(AL4832="consumer","PMD.com",VLOOKUP(LEFT(H4832,2),Tables!$E$1:$F$11,2,FALSE))))</f>
        <v>PMD.com</v>
      </c>
      <c r="C4832">
        <f t="shared" si="228"/>
        <v>51010001</v>
      </c>
      <c r="D4832">
        <f t="shared" si="229"/>
        <v>1</v>
      </c>
      <c r="E4832" t="str">
        <f t="shared" ca="1" si="227"/>
        <v>shifted orders shipped</v>
      </c>
      <c r="F4832" t="s">
        <v>3539</v>
      </c>
      <c r="G4832" t="s">
        <v>335</v>
      </c>
      <c r="H4832" t="s">
        <v>10583</v>
      </c>
      <c r="I4832" s="6">
        <v>44012.726365740738</v>
      </c>
      <c r="J4832" t="s">
        <v>16</v>
      </c>
      <c r="K4832" s="6">
        <v>44013.7578587963</v>
      </c>
      <c r="M4832" t="s">
        <v>10584</v>
      </c>
      <c r="N4832" t="s">
        <v>10585</v>
      </c>
      <c r="Q4832" t="s">
        <v>1210</v>
      </c>
      <c r="R4832" t="s">
        <v>368</v>
      </c>
      <c r="S4832" t="s">
        <v>10586</v>
      </c>
      <c r="T4832" t="s">
        <v>338</v>
      </c>
      <c r="U4832" t="s">
        <v>530</v>
      </c>
      <c r="W4832" t="s">
        <v>10587</v>
      </c>
      <c r="Z4832" t="s">
        <v>10584</v>
      </c>
      <c r="AA4832" t="s">
        <v>10585</v>
      </c>
      <c r="AD4832" t="s">
        <v>1210</v>
      </c>
      <c r="AE4832" t="s">
        <v>368</v>
      </c>
      <c r="AF4832" t="s">
        <v>10586</v>
      </c>
      <c r="AG4832" t="s">
        <v>338</v>
      </c>
      <c r="AH4832" t="s">
        <v>530</v>
      </c>
      <c r="AJ4832" t="s">
        <v>10587</v>
      </c>
      <c r="AL4832" t="s">
        <v>339</v>
      </c>
      <c r="AM4832">
        <v>1</v>
      </c>
      <c r="AN4832">
        <v>1</v>
      </c>
      <c r="AO4832">
        <v>8743</v>
      </c>
      <c r="AQ4832">
        <v>123868</v>
      </c>
      <c r="AR4832">
        <v>51010001</v>
      </c>
      <c r="AS4832" t="s">
        <v>48</v>
      </c>
      <c r="AT4832" t="s">
        <v>49</v>
      </c>
      <c r="AW4832" t="s">
        <v>340</v>
      </c>
      <c r="AX4832" t="s">
        <v>340</v>
      </c>
      <c r="AY4832" t="s">
        <v>357</v>
      </c>
      <c r="AZ4832" t="s">
        <v>363</v>
      </c>
      <c r="BY4832" t="s">
        <v>342</v>
      </c>
      <c r="EQ4832">
        <v>251450</v>
      </c>
      <c r="ER4832" t="s">
        <v>10588</v>
      </c>
      <c r="EV4832">
        <v>17287773</v>
      </c>
      <c r="EW4832">
        <v>928</v>
      </c>
      <c r="EX4832">
        <v>221070</v>
      </c>
      <c r="EY4832" t="s">
        <v>10589</v>
      </c>
      <c r="EZ4832">
        <v>1</v>
      </c>
      <c r="FC4832">
        <v>95013</v>
      </c>
      <c r="FD4832" t="s">
        <v>1349</v>
      </c>
    </row>
    <row r="4833" spans="1:160" x14ac:dyDescent="0.3">
      <c r="A4833" t="str">
        <f>VLOOKUP(B4833,Table2[],3,FALSE)</f>
        <v>Digital</v>
      </c>
      <c r="B4833" t="str">
        <f>IF(OR(ISNUMBER(FIND("QVC",Z4833)),ISNUMBER(FIND("QVC",AL4833))),"QVC",IF(OR(ISNUMBER(FIND("NCO",H4833)),ISNUMBER(FIND("NCO",Y4833))), "NCO", IF(AL4833="consumer","PMD.com",VLOOKUP(LEFT(H4833,2),Tables!$E$1:$F$11,2,FALSE))))</f>
        <v>PMD.com</v>
      </c>
      <c r="C4833">
        <f t="shared" si="228"/>
        <v>53970001</v>
      </c>
      <c r="D4833">
        <f t="shared" si="229"/>
        <v>1</v>
      </c>
      <c r="E4833" t="str">
        <f t="shared" ca="1" si="227"/>
        <v>shifted orders shipped</v>
      </c>
      <c r="F4833" t="s">
        <v>3539</v>
      </c>
      <c r="G4833" t="s">
        <v>335</v>
      </c>
      <c r="H4833" t="s">
        <v>10590</v>
      </c>
      <c r="I4833" s="6">
        <v>44012.378437500003</v>
      </c>
      <c r="J4833" t="s">
        <v>16</v>
      </c>
      <c r="K4833" s="6">
        <v>44013.758090277777</v>
      </c>
      <c r="M4833" t="s">
        <v>3002</v>
      </c>
      <c r="N4833" t="s">
        <v>10591</v>
      </c>
      <c r="Q4833" t="s">
        <v>843</v>
      </c>
      <c r="R4833" t="s">
        <v>376</v>
      </c>
      <c r="S4833" t="s">
        <v>10592</v>
      </c>
      <c r="T4833" t="s">
        <v>338</v>
      </c>
      <c r="U4833" t="s">
        <v>530</v>
      </c>
      <c r="W4833" t="s">
        <v>3003</v>
      </c>
      <c r="Z4833" t="s">
        <v>3002</v>
      </c>
      <c r="AA4833" t="s">
        <v>10591</v>
      </c>
      <c r="AD4833" t="s">
        <v>843</v>
      </c>
      <c r="AE4833" t="s">
        <v>376</v>
      </c>
      <c r="AF4833" t="s">
        <v>10592</v>
      </c>
      <c r="AG4833" t="s">
        <v>338</v>
      </c>
      <c r="AH4833" t="s">
        <v>530</v>
      </c>
      <c r="AJ4833" t="s">
        <v>3003</v>
      </c>
      <c r="AL4833" t="s">
        <v>339</v>
      </c>
      <c r="AM4833">
        <v>1</v>
      </c>
      <c r="AN4833">
        <v>1</v>
      </c>
      <c r="AO4833">
        <v>392</v>
      </c>
      <c r="AQ4833">
        <v>124472</v>
      </c>
      <c r="AR4833">
        <v>53970001</v>
      </c>
      <c r="AS4833" t="s">
        <v>577</v>
      </c>
      <c r="AT4833" t="s">
        <v>41</v>
      </c>
      <c r="AW4833" t="s">
        <v>343</v>
      </c>
      <c r="BY4833" t="s">
        <v>342</v>
      </c>
      <c r="EQ4833">
        <v>251826</v>
      </c>
      <c r="ER4833" t="s">
        <v>10593</v>
      </c>
      <c r="EV4833">
        <v>17287290</v>
      </c>
      <c r="EW4833">
        <v>928</v>
      </c>
      <c r="EX4833">
        <v>220886</v>
      </c>
      <c r="EY4833" t="s">
        <v>10594</v>
      </c>
      <c r="EZ4833">
        <v>1</v>
      </c>
      <c r="FC4833">
        <v>53970001</v>
      </c>
      <c r="FD4833" t="s">
        <v>41</v>
      </c>
    </row>
    <row r="4834" spans="1:160" x14ac:dyDescent="0.3">
      <c r="A4834" t="str">
        <f>VLOOKUP(B4834,Table2[],3,FALSE)</f>
        <v>Digital</v>
      </c>
      <c r="B4834" t="str">
        <f>IF(OR(ISNUMBER(FIND("QVC",Z4834)),ISNUMBER(FIND("QVC",AL4834))),"QVC",IF(OR(ISNUMBER(FIND("NCO",H4834)),ISNUMBER(FIND("NCO",Y4834))), "NCO", IF(AL4834="consumer","PMD.com",VLOOKUP(LEFT(H4834,2),Tables!$E$1:$F$11,2,FALSE))))</f>
        <v>PMD.com</v>
      </c>
      <c r="C4834" t="str">
        <f t="shared" si="228"/>
        <v>53500001A</v>
      </c>
      <c r="D4834">
        <f t="shared" si="229"/>
        <v>1</v>
      </c>
      <c r="E4834" t="str">
        <f t="shared" ca="1" si="227"/>
        <v>shifted orders shipped</v>
      </c>
      <c r="F4834" t="s">
        <v>3539</v>
      </c>
      <c r="G4834" t="s">
        <v>335</v>
      </c>
      <c r="H4834" t="s">
        <v>10590</v>
      </c>
      <c r="I4834" s="6">
        <v>44012.378437500003</v>
      </c>
      <c r="J4834" t="s">
        <v>16</v>
      </c>
      <c r="K4834" s="6">
        <v>44013.758090277777</v>
      </c>
      <c r="M4834" t="s">
        <v>3002</v>
      </c>
      <c r="N4834" t="s">
        <v>10591</v>
      </c>
      <c r="Q4834" t="s">
        <v>843</v>
      </c>
      <c r="R4834" t="s">
        <v>376</v>
      </c>
      <c r="S4834" t="s">
        <v>10592</v>
      </c>
      <c r="T4834" t="s">
        <v>338</v>
      </c>
      <c r="U4834" t="s">
        <v>530</v>
      </c>
      <c r="W4834" t="s">
        <v>3003</v>
      </c>
      <c r="Z4834" t="s">
        <v>3002</v>
      </c>
      <c r="AA4834" t="s">
        <v>10591</v>
      </c>
      <c r="AD4834" t="s">
        <v>843</v>
      </c>
      <c r="AE4834" t="s">
        <v>376</v>
      </c>
      <c r="AF4834" t="s">
        <v>10592</v>
      </c>
      <c r="AG4834" t="s">
        <v>338</v>
      </c>
      <c r="AH4834" t="s">
        <v>530</v>
      </c>
      <c r="AJ4834" t="s">
        <v>3003</v>
      </c>
      <c r="AL4834" t="s">
        <v>339</v>
      </c>
      <c r="AM4834">
        <v>1</v>
      </c>
      <c r="AN4834">
        <v>1</v>
      </c>
      <c r="AO4834">
        <v>1690</v>
      </c>
      <c r="AQ4834">
        <v>125277</v>
      </c>
      <c r="AR4834" t="s">
        <v>1242</v>
      </c>
      <c r="AS4834" t="s">
        <v>1243</v>
      </c>
      <c r="AT4834" t="s">
        <v>1244</v>
      </c>
      <c r="AW4834" t="s">
        <v>349</v>
      </c>
      <c r="AX4834" t="s">
        <v>553</v>
      </c>
      <c r="AY4834" t="s">
        <v>345</v>
      </c>
      <c r="AZ4834">
        <v>0</v>
      </c>
      <c r="EQ4834">
        <v>251914</v>
      </c>
      <c r="ER4834" t="s">
        <v>10593</v>
      </c>
      <c r="EV4834">
        <v>17287290</v>
      </c>
      <c r="EW4834">
        <v>928</v>
      </c>
      <c r="EX4834">
        <v>220886</v>
      </c>
      <c r="EY4834" t="s">
        <v>10594</v>
      </c>
      <c r="EZ4834">
        <v>1</v>
      </c>
      <c r="FC4834" t="s">
        <v>1242</v>
      </c>
      <c r="FD4834" t="s">
        <v>1244</v>
      </c>
    </row>
    <row r="4835" spans="1:160" x14ac:dyDescent="0.3">
      <c r="A4835" t="str">
        <f>VLOOKUP(B4835,Table2[],3,FALSE)</f>
        <v>Digital</v>
      </c>
      <c r="B4835" t="str">
        <f>IF(OR(ISNUMBER(FIND("QVC",Z4835)),ISNUMBER(FIND("QVC",AL4835))),"QVC",IF(OR(ISNUMBER(FIND("NCO",H4835)),ISNUMBER(FIND("NCO",Y4835))), "NCO", IF(AL4835="consumer","PMD.com",VLOOKUP(LEFT(H4835,2),Tables!$E$1:$F$11,2,FALSE))))</f>
        <v>PMD.com</v>
      </c>
      <c r="C4835">
        <f t="shared" si="228"/>
        <v>52430001</v>
      </c>
      <c r="D4835">
        <f t="shared" si="229"/>
        <v>1</v>
      </c>
      <c r="E4835" t="str">
        <f t="shared" ca="1" si="227"/>
        <v>shifted orders shipped</v>
      </c>
      <c r="F4835" t="s">
        <v>3539</v>
      </c>
      <c r="G4835" t="s">
        <v>335</v>
      </c>
      <c r="H4835" t="s">
        <v>10595</v>
      </c>
      <c r="I4835" s="6">
        <v>44012.463495370372</v>
      </c>
      <c r="J4835" t="s">
        <v>16</v>
      </c>
      <c r="K4835" s="6">
        <v>44013.758113425924</v>
      </c>
      <c r="M4835" t="s">
        <v>10596</v>
      </c>
      <c r="N4835" t="s">
        <v>10597</v>
      </c>
      <c r="Q4835" t="s">
        <v>1576</v>
      </c>
      <c r="R4835" t="s">
        <v>347</v>
      </c>
      <c r="S4835" t="s">
        <v>10598</v>
      </c>
      <c r="T4835" t="s">
        <v>338</v>
      </c>
      <c r="U4835" t="s">
        <v>530</v>
      </c>
      <c r="W4835" t="s">
        <v>10599</v>
      </c>
      <c r="Z4835" t="s">
        <v>10596</v>
      </c>
      <c r="AA4835" t="s">
        <v>10597</v>
      </c>
      <c r="AD4835" t="s">
        <v>1576</v>
      </c>
      <c r="AE4835" t="s">
        <v>347</v>
      </c>
      <c r="AF4835" t="s">
        <v>10598</v>
      </c>
      <c r="AG4835" t="s">
        <v>338</v>
      </c>
      <c r="AH4835" t="s">
        <v>530</v>
      </c>
      <c r="AJ4835" t="s">
        <v>10599</v>
      </c>
      <c r="AL4835" t="s">
        <v>339</v>
      </c>
      <c r="AM4835">
        <v>1</v>
      </c>
      <c r="AN4835">
        <v>1</v>
      </c>
      <c r="AO4835">
        <v>12063</v>
      </c>
      <c r="AQ4835">
        <v>127155</v>
      </c>
      <c r="AR4835">
        <v>52430001</v>
      </c>
      <c r="AS4835" t="s">
        <v>927</v>
      </c>
      <c r="AT4835" t="s">
        <v>75</v>
      </c>
      <c r="AW4835" t="s">
        <v>340</v>
      </c>
      <c r="AX4835" t="s">
        <v>340</v>
      </c>
      <c r="AY4835" t="s">
        <v>357</v>
      </c>
      <c r="AZ4835" t="s">
        <v>363</v>
      </c>
      <c r="BY4835" t="s">
        <v>342</v>
      </c>
      <c r="EQ4835">
        <v>249990</v>
      </c>
      <c r="ER4835" t="s">
        <v>10600</v>
      </c>
      <c r="EV4835">
        <v>17287493</v>
      </c>
      <c r="EW4835">
        <v>928</v>
      </c>
      <c r="EX4835">
        <v>220935</v>
      </c>
      <c r="EY4835" t="s">
        <v>10601</v>
      </c>
      <c r="EZ4835">
        <v>1</v>
      </c>
      <c r="FC4835">
        <v>95385</v>
      </c>
      <c r="FD4835" t="s">
        <v>3531</v>
      </c>
    </row>
    <row r="4836" spans="1:160" x14ac:dyDescent="0.3">
      <c r="A4836" t="str">
        <f>VLOOKUP(B4836,Table2[],3,FALSE)</f>
        <v>Digital</v>
      </c>
      <c r="B4836" t="str">
        <f>IF(OR(ISNUMBER(FIND("QVC",Z4836)),ISNUMBER(FIND("QVC",AL4836))),"QVC",IF(OR(ISNUMBER(FIND("NCO",H4836)),ISNUMBER(FIND("NCO",Y4836))), "NCO", IF(AL4836="consumer","PMD.com",VLOOKUP(LEFT(H4836,2),Tables!$E$1:$F$11,2,FALSE))))</f>
        <v>PMD.com</v>
      </c>
      <c r="C4836">
        <f t="shared" si="228"/>
        <v>53450011</v>
      </c>
      <c r="D4836">
        <f t="shared" si="229"/>
        <v>1</v>
      </c>
      <c r="E4836" t="str">
        <f t="shared" ca="1" si="227"/>
        <v>shifted orders shipped</v>
      </c>
      <c r="F4836" t="s">
        <v>3539</v>
      </c>
      <c r="G4836" t="s">
        <v>335</v>
      </c>
      <c r="H4836" t="s">
        <v>10595</v>
      </c>
      <c r="I4836" s="6">
        <v>44012.463495370372</v>
      </c>
      <c r="J4836" t="s">
        <v>16</v>
      </c>
      <c r="K4836" s="6">
        <v>44013.758113425924</v>
      </c>
      <c r="M4836" t="s">
        <v>10596</v>
      </c>
      <c r="N4836" t="s">
        <v>10597</v>
      </c>
      <c r="Q4836" t="s">
        <v>1576</v>
      </c>
      <c r="R4836" t="s">
        <v>347</v>
      </c>
      <c r="S4836" t="s">
        <v>10598</v>
      </c>
      <c r="T4836" t="s">
        <v>338</v>
      </c>
      <c r="U4836" t="s">
        <v>530</v>
      </c>
      <c r="W4836" t="s">
        <v>10599</v>
      </c>
      <c r="Z4836" t="s">
        <v>10596</v>
      </c>
      <c r="AA4836" t="s">
        <v>10597</v>
      </c>
      <c r="AD4836" t="s">
        <v>1576</v>
      </c>
      <c r="AE4836" t="s">
        <v>347</v>
      </c>
      <c r="AF4836" t="s">
        <v>10598</v>
      </c>
      <c r="AG4836" t="s">
        <v>338</v>
      </c>
      <c r="AH4836" t="s">
        <v>530</v>
      </c>
      <c r="AJ4836" t="s">
        <v>10599</v>
      </c>
      <c r="AL4836" t="s">
        <v>339</v>
      </c>
      <c r="AM4836">
        <v>1</v>
      </c>
      <c r="AN4836">
        <v>1</v>
      </c>
      <c r="AO4836">
        <v>15200</v>
      </c>
      <c r="AQ4836">
        <v>124724</v>
      </c>
      <c r="AR4836">
        <v>53450011</v>
      </c>
      <c r="AS4836" t="s">
        <v>2807</v>
      </c>
      <c r="AT4836" t="s">
        <v>96</v>
      </c>
      <c r="AW4836" t="s">
        <v>340</v>
      </c>
      <c r="AX4836" t="s">
        <v>340</v>
      </c>
      <c r="AY4836" t="s">
        <v>345</v>
      </c>
      <c r="AZ4836">
        <v>0</v>
      </c>
      <c r="BY4836" t="s">
        <v>342</v>
      </c>
      <c r="EQ4836">
        <v>253372</v>
      </c>
      <c r="ER4836" t="s">
        <v>10600</v>
      </c>
      <c r="EV4836">
        <v>17287493</v>
      </c>
      <c r="EW4836">
        <v>928</v>
      </c>
      <c r="EX4836">
        <v>220935</v>
      </c>
      <c r="EY4836" t="s">
        <v>10601</v>
      </c>
      <c r="EZ4836">
        <v>1</v>
      </c>
      <c r="FC4836">
        <v>95294</v>
      </c>
      <c r="FD4836" t="s">
        <v>473</v>
      </c>
    </row>
    <row r="4837" spans="1:160" x14ac:dyDescent="0.3">
      <c r="A4837" t="str">
        <f>VLOOKUP(B4837,Table2[],3,FALSE)</f>
        <v>Digital</v>
      </c>
      <c r="B4837" t="str">
        <f>IF(OR(ISNUMBER(FIND("QVC",Z4837)),ISNUMBER(FIND("QVC",AL4837))),"QVC",IF(OR(ISNUMBER(FIND("NCO",H4837)),ISNUMBER(FIND("NCO",Y4837))), "NCO", IF(AL4837="consumer","PMD.com",VLOOKUP(LEFT(H4837,2),Tables!$E$1:$F$11,2,FALSE))))</f>
        <v>PMD.com</v>
      </c>
      <c r="C4837">
        <f t="shared" si="228"/>
        <v>52400001</v>
      </c>
      <c r="D4837">
        <f t="shared" si="229"/>
        <v>1</v>
      </c>
      <c r="E4837" t="str">
        <f t="shared" ca="1" si="227"/>
        <v>shifted orders shipped</v>
      </c>
      <c r="F4837" t="s">
        <v>3539</v>
      </c>
      <c r="G4837" t="s">
        <v>335</v>
      </c>
      <c r="H4837" t="s">
        <v>10595</v>
      </c>
      <c r="I4837" s="6">
        <v>44012.463495370372</v>
      </c>
      <c r="J4837" t="s">
        <v>16</v>
      </c>
      <c r="K4837" s="6">
        <v>44013.758113425924</v>
      </c>
      <c r="M4837" t="s">
        <v>10596</v>
      </c>
      <c r="N4837" t="s">
        <v>10597</v>
      </c>
      <c r="Q4837" t="s">
        <v>1576</v>
      </c>
      <c r="R4837" t="s">
        <v>347</v>
      </c>
      <c r="S4837" t="s">
        <v>10598</v>
      </c>
      <c r="T4837" t="s">
        <v>338</v>
      </c>
      <c r="U4837" t="s">
        <v>530</v>
      </c>
      <c r="W4837" t="s">
        <v>10599</v>
      </c>
      <c r="Z4837" t="s">
        <v>10596</v>
      </c>
      <c r="AA4837" t="s">
        <v>10597</v>
      </c>
      <c r="AD4837" t="s">
        <v>1576</v>
      </c>
      <c r="AE4837" t="s">
        <v>347</v>
      </c>
      <c r="AF4837" t="s">
        <v>10598</v>
      </c>
      <c r="AG4837" t="s">
        <v>338</v>
      </c>
      <c r="AH4837" t="s">
        <v>530</v>
      </c>
      <c r="AJ4837" t="s">
        <v>10599</v>
      </c>
      <c r="AL4837" t="s">
        <v>339</v>
      </c>
      <c r="AM4837">
        <v>1</v>
      </c>
      <c r="AN4837">
        <v>1</v>
      </c>
      <c r="AO4837">
        <v>2895</v>
      </c>
      <c r="AQ4837">
        <v>124289</v>
      </c>
      <c r="AR4837">
        <v>52400001</v>
      </c>
      <c r="AS4837" t="s">
        <v>787</v>
      </c>
      <c r="AT4837" t="s">
        <v>115</v>
      </c>
      <c r="AW4837" t="s">
        <v>340</v>
      </c>
      <c r="AX4837" t="s">
        <v>340</v>
      </c>
      <c r="AY4837" t="s">
        <v>432</v>
      </c>
      <c r="AZ4837">
        <v>0</v>
      </c>
      <c r="BY4837" t="s">
        <v>342</v>
      </c>
      <c r="EQ4837">
        <v>251708</v>
      </c>
      <c r="ER4837" t="s">
        <v>10600</v>
      </c>
      <c r="EV4837">
        <v>17287493</v>
      </c>
      <c r="EW4837">
        <v>928</v>
      </c>
      <c r="EX4837">
        <v>220935</v>
      </c>
      <c r="EY4837" t="s">
        <v>10601</v>
      </c>
      <c r="EZ4837">
        <v>1</v>
      </c>
      <c r="FC4837">
        <v>52400001</v>
      </c>
      <c r="FD4837" t="s">
        <v>115</v>
      </c>
    </row>
    <row r="4838" spans="1:160" x14ac:dyDescent="0.3">
      <c r="A4838" t="str">
        <f>VLOOKUP(B4838,Table2[],3,FALSE)</f>
        <v>Digital</v>
      </c>
      <c r="B4838" t="str">
        <f>IF(OR(ISNUMBER(FIND("QVC",Z4838)),ISNUMBER(FIND("QVC",AL4838))),"QVC",IF(OR(ISNUMBER(FIND("NCO",H4838)),ISNUMBER(FIND("NCO",Y4838))), "NCO", IF(AL4838="consumer","PMD.com",VLOOKUP(LEFT(H4838,2),Tables!$E$1:$F$11,2,FALSE))))</f>
        <v>PMD.com</v>
      </c>
      <c r="C4838">
        <f t="shared" si="228"/>
        <v>5341</v>
      </c>
      <c r="D4838">
        <f t="shared" si="229"/>
        <v>1</v>
      </c>
      <c r="E4838" t="str">
        <f t="shared" ca="1" si="227"/>
        <v>shifted orders shipped</v>
      </c>
      <c r="F4838" t="s">
        <v>3539</v>
      </c>
      <c r="G4838" t="s">
        <v>335</v>
      </c>
      <c r="H4838" t="s">
        <v>10595</v>
      </c>
      <c r="I4838" s="6">
        <v>44012.463495370372</v>
      </c>
      <c r="J4838" t="s">
        <v>16</v>
      </c>
      <c r="K4838" s="6">
        <v>44013.758113425924</v>
      </c>
      <c r="M4838" t="s">
        <v>10596</v>
      </c>
      <c r="N4838" t="s">
        <v>10597</v>
      </c>
      <c r="Q4838" t="s">
        <v>1576</v>
      </c>
      <c r="R4838" t="s">
        <v>347</v>
      </c>
      <c r="S4838" t="s">
        <v>10598</v>
      </c>
      <c r="T4838" t="s">
        <v>338</v>
      </c>
      <c r="U4838" t="s">
        <v>530</v>
      </c>
      <c r="W4838" t="s">
        <v>10599</v>
      </c>
      <c r="Z4838" t="s">
        <v>10596</v>
      </c>
      <c r="AA4838" t="s">
        <v>10597</v>
      </c>
      <c r="AD4838" t="s">
        <v>1576</v>
      </c>
      <c r="AE4838" t="s">
        <v>347</v>
      </c>
      <c r="AF4838" t="s">
        <v>10598</v>
      </c>
      <c r="AG4838" t="s">
        <v>338</v>
      </c>
      <c r="AH4838" t="s">
        <v>530</v>
      </c>
      <c r="AJ4838" t="s">
        <v>10599</v>
      </c>
      <c r="AL4838" t="s">
        <v>339</v>
      </c>
      <c r="AM4838">
        <v>1</v>
      </c>
      <c r="AN4838">
        <v>1</v>
      </c>
      <c r="AO4838">
        <v>15156</v>
      </c>
      <c r="AQ4838">
        <v>124187</v>
      </c>
      <c r="AR4838">
        <v>5341</v>
      </c>
      <c r="AS4838" t="s">
        <v>1851</v>
      </c>
      <c r="AT4838" t="s">
        <v>82</v>
      </c>
      <c r="AW4838" t="s">
        <v>340</v>
      </c>
      <c r="AX4838" t="s">
        <v>340</v>
      </c>
      <c r="AY4838" t="s">
        <v>345</v>
      </c>
      <c r="AZ4838" t="s">
        <v>346</v>
      </c>
      <c r="BY4838" t="s">
        <v>342</v>
      </c>
      <c r="EQ4838">
        <v>243643</v>
      </c>
      <c r="ER4838" t="s">
        <v>10600</v>
      </c>
      <c r="EV4838">
        <v>17287493</v>
      </c>
      <c r="EW4838">
        <v>928</v>
      </c>
      <c r="EX4838">
        <v>220935</v>
      </c>
      <c r="EY4838" t="s">
        <v>10601</v>
      </c>
      <c r="EZ4838">
        <v>1</v>
      </c>
      <c r="FC4838">
        <v>95294</v>
      </c>
      <c r="FD4838" t="s">
        <v>473</v>
      </c>
    </row>
    <row r="4839" spans="1:160" x14ac:dyDescent="0.3">
      <c r="A4839" t="str">
        <f>VLOOKUP(B4839,Table2[],3,FALSE)</f>
        <v>Digital</v>
      </c>
      <c r="B4839" t="str">
        <f>IF(OR(ISNUMBER(FIND("QVC",Z4839)),ISNUMBER(FIND("QVC",AL4839))),"QVC",IF(OR(ISNUMBER(FIND("NCO",H4839)),ISNUMBER(FIND("NCO",Y4839))), "NCO", IF(AL4839="consumer","PMD.com",VLOOKUP(LEFT(H4839,2),Tables!$E$1:$F$11,2,FALSE))))</f>
        <v>PMD.com</v>
      </c>
      <c r="C4839">
        <f t="shared" si="228"/>
        <v>53920001</v>
      </c>
      <c r="D4839">
        <f t="shared" si="229"/>
        <v>1</v>
      </c>
      <c r="E4839" t="str">
        <f t="shared" ca="1" si="227"/>
        <v>shifted orders shipped</v>
      </c>
      <c r="F4839" t="s">
        <v>3539</v>
      </c>
      <c r="G4839" t="s">
        <v>335</v>
      </c>
      <c r="H4839" t="s">
        <v>10595</v>
      </c>
      <c r="I4839" s="6">
        <v>44012.463495370372</v>
      </c>
      <c r="J4839" t="s">
        <v>16</v>
      </c>
      <c r="K4839" s="6">
        <v>44013.758113425924</v>
      </c>
      <c r="M4839" t="s">
        <v>10596</v>
      </c>
      <c r="N4839" t="s">
        <v>10597</v>
      </c>
      <c r="Q4839" t="s">
        <v>1576</v>
      </c>
      <c r="R4839" t="s">
        <v>347</v>
      </c>
      <c r="S4839" t="s">
        <v>10598</v>
      </c>
      <c r="T4839" t="s">
        <v>338</v>
      </c>
      <c r="U4839" t="s">
        <v>530</v>
      </c>
      <c r="W4839" t="s">
        <v>10599</v>
      </c>
      <c r="Z4839" t="s">
        <v>10596</v>
      </c>
      <c r="AA4839" t="s">
        <v>10597</v>
      </c>
      <c r="AD4839" t="s">
        <v>1576</v>
      </c>
      <c r="AE4839" t="s">
        <v>347</v>
      </c>
      <c r="AF4839" t="s">
        <v>10598</v>
      </c>
      <c r="AG4839" t="s">
        <v>338</v>
      </c>
      <c r="AH4839" t="s">
        <v>530</v>
      </c>
      <c r="AJ4839" t="s">
        <v>10599</v>
      </c>
      <c r="AL4839" t="s">
        <v>339</v>
      </c>
      <c r="AM4839">
        <v>1</v>
      </c>
      <c r="AN4839">
        <v>1</v>
      </c>
      <c r="AO4839">
        <v>14899</v>
      </c>
      <c r="AQ4839">
        <v>124468</v>
      </c>
      <c r="AR4839">
        <v>53920001</v>
      </c>
      <c r="AS4839">
        <v>9000000</v>
      </c>
      <c r="AT4839" t="s">
        <v>40</v>
      </c>
      <c r="AW4839" t="s">
        <v>343</v>
      </c>
      <c r="BY4839" t="s">
        <v>342</v>
      </c>
      <c r="EQ4839">
        <v>243396</v>
      </c>
      <c r="ER4839" t="s">
        <v>10600</v>
      </c>
      <c r="EV4839">
        <v>17287493</v>
      </c>
      <c r="EW4839">
        <v>928</v>
      </c>
      <c r="EX4839">
        <v>220935</v>
      </c>
      <c r="EY4839" t="s">
        <v>10601</v>
      </c>
      <c r="EZ4839">
        <v>1</v>
      </c>
      <c r="FC4839">
        <v>95385</v>
      </c>
      <c r="FD4839" t="s">
        <v>3531</v>
      </c>
    </row>
    <row r="4840" spans="1:160" x14ac:dyDescent="0.3">
      <c r="A4840" t="str">
        <f>VLOOKUP(B4840,Table2[],3,FALSE)</f>
        <v>Digital</v>
      </c>
      <c r="B4840" t="str">
        <f>IF(OR(ISNUMBER(FIND("QVC",Z4840)),ISNUMBER(FIND("QVC",AL4840))),"QVC",IF(OR(ISNUMBER(FIND("NCO",H4840)),ISNUMBER(FIND("NCO",Y4840))), "NCO", IF(AL4840="consumer","PMD.com",VLOOKUP(LEFT(H4840,2),Tables!$E$1:$F$11,2,FALSE))))</f>
        <v>PMD.com</v>
      </c>
      <c r="C4840">
        <f t="shared" si="228"/>
        <v>55340001</v>
      </c>
      <c r="D4840">
        <f t="shared" si="229"/>
        <v>1</v>
      </c>
      <c r="E4840" t="str">
        <f t="shared" ca="1" si="227"/>
        <v>shifted orders shipped</v>
      </c>
      <c r="F4840" t="s">
        <v>3539</v>
      </c>
      <c r="G4840" t="s">
        <v>335</v>
      </c>
      <c r="H4840" t="s">
        <v>10595</v>
      </c>
      <c r="I4840" s="6">
        <v>44012.463495370372</v>
      </c>
      <c r="J4840" t="s">
        <v>16</v>
      </c>
      <c r="K4840" s="6">
        <v>44013.758113425924</v>
      </c>
      <c r="M4840" t="s">
        <v>10596</v>
      </c>
      <c r="N4840" t="s">
        <v>10597</v>
      </c>
      <c r="Q4840" t="s">
        <v>1576</v>
      </c>
      <c r="R4840" t="s">
        <v>347</v>
      </c>
      <c r="S4840" t="s">
        <v>10598</v>
      </c>
      <c r="T4840" t="s">
        <v>338</v>
      </c>
      <c r="U4840" t="s">
        <v>530</v>
      </c>
      <c r="W4840" t="s">
        <v>10599</v>
      </c>
      <c r="Z4840" t="s">
        <v>10596</v>
      </c>
      <c r="AA4840" t="s">
        <v>10597</v>
      </c>
      <c r="AD4840" t="s">
        <v>1576</v>
      </c>
      <c r="AE4840" t="s">
        <v>347</v>
      </c>
      <c r="AF4840" t="s">
        <v>10598</v>
      </c>
      <c r="AG4840" t="s">
        <v>338</v>
      </c>
      <c r="AH4840" t="s">
        <v>530</v>
      </c>
      <c r="AJ4840" t="s">
        <v>10599</v>
      </c>
      <c r="AL4840" t="s">
        <v>339</v>
      </c>
      <c r="AM4840">
        <v>1</v>
      </c>
      <c r="AN4840">
        <v>1</v>
      </c>
      <c r="AO4840">
        <v>8241</v>
      </c>
      <c r="AQ4840">
        <v>124480</v>
      </c>
      <c r="AR4840">
        <v>55340001</v>
      </c>
      <c r="AS4840" t="s">
        <v>1955</v>
      </c>
      <c r="AT4840" t="s">
        <v>71</v>
      </c>
      <c r="AW4840" t="s">
        <v>343</v>
      </c>
      <c r="BY4840" t="s">
        <v>342</v>
      </c>
      <c r="EQ4840">
        <v>249139</v>
      </c>
      <c r="ER4840" t="s">
        <v>10600</v>
      </c>
      <c r="EV4840">
        <v>17287493</v>
      </c>
      <c r="EW4840">
        <v>928</v>
      </c>
      <c r="EX4840">
        <v>220935</v>
      </c>
      <c r="EY4840" t="s">
        <v>10601</v>
      </c>
      <c r="EZ4840">
        <v>1</v>
      </c>
      <c r="FC4840">
        <v>55340001</v>
      </c>
      <c r="FD4840" t="s">
        <v>71</v>
      </c>
    </row>
    <row r="4841" spans="1:160" x14ac:dyDescent="0.3">
      <c r="A4841" t="str">
        <f>VLOOKUP(B4841,Table2[],3,FALSE)</f>
        <v>Digital</v>
      </c>
      <c r="B4841" t="str">
        <f>IF(OR(ISNUMBER(FIND("QVC",Z4841)),ISNUMBER(FIND("QVC",AL4841))),"QVC",IF(OR(ISNUMBER(FIND("NCO",H4841)),ISNUMBER(FIND("NCO",Y4841))), "NCO", IF(AL4841="consumer","PMD.com",VLOOKUP(LEFT(H4841,2),Tables!$E$1:$F$11,2,FALSE))))</f>
        <v>PMD.com</v>
      </c>
      <c r="C4841">
        <f t="shared" si="228"/>
        <v>5341030</v>
      </c>
      <c r="D4841">
        <f t="shared" si="229"/>
        <v>1</v>
      </c>
      <c r="E4841" t="str">
        <f t="shared" ca="1" si="227"/>
        <v>shifted orders shipped</v>
      </c>
      <c r="F4841" t="s">
        <v>3539</v>
      </c>
      <c r="G4841" t="s">
        <v>335</v>
      </c>
      <c r="H4841" t="s">
        <v>10595</v>
      </c>
      <c r="I4841" s="6">
        <v>44012.463495370372</v>
      </c>
      <c r="J4841" t="s">
        <v>16</v>
      </c>
      <c r="K4841" s="6">
        <v>44013.758113425924</v>
      </c>
      <c r="M4841" t="s">
        <v>10596</v>
      </c>
      <c r="N4841" t="s">
        <v>10597</v>
      </c>
      <c r="Q4841" t="s">
        <v>1576</v>
      </c>
      <c r="R4841" t="s">
        <v>347</v>
      </c>
      <c r="S4841" t="s">
        <v>10598</v>
      </c>
      <c r="T4841" t="s">
        <v>338</v>
      </c>
      <c r="U4841" t="s">
        <v>530</v>
      </c>
      <c r="W4841" t="s">
        <v>10599</v>
      </c>
      <c r="Z4841" t="s">
        <v>10596</v>
      </c>
      <c r="AA4841" t="s">
        <v>10597</v>
      </c>
      <c r="AD4841" t="s">
        <v>1576</v>
      </c>
      <c r="AE4841" t="s">
        <v>347</v>
      </c>
      <c r="AF4841" t="s">
        <v>10598</v>
      </c>
      <c r="AG4841" t="s">
        <v>338</v>
      </c>
      <c r="AH4841" t="s">
        <v>530</v>
      </c>
      <c r="AJ4841" t="s">
        <v>10599</v>
      </c>
      <c r="AL4841" t="s">
        <v>339</v>
      </c>
      <c r="AM4841">
        <v>1</v>
      </c>
      <c r="AN4841">
        <v>1</v>
      </c>
      <c r="AO4841">
        <v>12859</v>
      </c>
      <c r="AQ4841">
        <v>124642</v>
      </c>
      <c r="AR4841">
        <v>5341030</v>
      </c>
      <c r="AS4841" t="s">
        <v>925</v>
      </c>
      <c r="AT4841" t="s">
        <v>926</v>
      </c>
      <c r="AW4841" t="s">
        <v>366</v>
      </c>
      <c r="AX4841" t="s">
        <v>366</v>
      </c>
      <c r="AY4841" t="s">
        <v>345</v>
      </c>
      <c r="AZ4841" t="s">
        <v>346</v>
      </c>
      <c r="BY4841" t="s">
        <v>342</v>
      </c>
      <c r="EQ4841">
        <v>243275</v>
      </c>
      <c r="ER4841" t="s">
        <v>10600</v>
      </c>
      <c r="EV4841">
        <v>17287493</v>
      </c>
      <c r="EW4841">
        <v>928</v>
      </c>
      <c r="EX4841">
        <v>220935</v>
      </c>
      <c r="EY4841" t="s">
        <v>10601</v>
      </c>
      <c r="EZ4841">
        <v>1</v>
      </c>
      <c r="FC4841">
        <v>95385</v>
      </c>
      <c r="FD4841" t="s">
        <v>3531</v>
      </c>
    </row>
    <row r="4842" spans="1:160" x14ac:dyDescent="0.3">
      <c r="A4842" t="str">
        <f>VLOOKUP(B4842,Table2[],3,FALSE)</f>
        <v>Digital</v>
      </c>
      <c r="B4842" t="str">
        <f>IF(OR(ISNUMBER(FIND("QVC",Z4842)),ISNUMBER(FIND("QVC",AL4842))),"QVC",IF(OR(ISNUMBER(FIND("NCO",H4842)),ISNUMBER(FIND("NCO",Y4842))), "NCO", IF(AL4842="consumer","PMD.com",VLOOKUP(LEFT(H4842,2),Tables!$E$1:$F$11,2,FALSE))))</f>
        <v>PMD.com</v>
      </c>
      <c r="C4842">
        <f t="shared" si="228"/>
        <v>51090030</v>
      </c>
      <c r="D4842">
        <f t="shared" si="229"/>
        <v>1</v>
      </c>
      <c r="E4842" t="str">
        <f t="shared" ca="1" si="227"/>
        <v>shifted orders shipped</v>
      </c>
      <c r="F4842" t="s">
        <v>3539</v>
      </c>
      <c r="G4842" t="s">
        <v>335</v>
      </c>
      <c r="H4842" t="s">
        <v>10595</v>
      </c>
      <c r="I4842" s="6">
        <v>44012.463495370372</v>
      </c>
      <c r="J4842" t="s">
        <v>16</v>
      </c>
      <c r="K4842" s="6">
        <v>44013.758113425924</v>
      </c>
      <c r="M4842" t="s">
        <v>10596</v>
      </c>
      <c r="N4842" t="s">
        <v>10597</v>
      </c>
      <c r="Q4842" t="s">
        <v>1576</v>
      </c>
      <c r="R4842" t="s">
        <v>347</v>
      </c>
      <c r="S4842" t="s">
        <v>10598</v>
      </c>
      <c r="T4842" t="s">
        <v>338</v>
      </c>
      <c r="U4842" t="s">
        <v>530</v>
      </c>
      <c r="W4842" t="s">
        <v>10599</v>
      </c>
      <c r="Z4842" t="s">
        <v>10596</v>
      </c>
      <c r="AA4842" t="s">
        <v>10597</v>
      </c>
      <c r="AD4842" t="s">
        <v>1576</v>
      </c>
      <c r="AE4842" t="s">
        <v>347</v>
      </c>
      <c r="AF4842" t="s">
        <v>10598</v>
      </c>
      <c r="AG4842" t="s">
        <v>338</v>
      </c>
      <c r="AH4842" t="s">
        <v>530</v>
      </c>
      <c r="AJ4842" t="s">
        <v>10599</v>
      </c>
      <c r="AL4842" t="s">
        <v>339</v>
      </c>
      <c r="AM4842">
        <v>1</v>
      </c>
      <c r="AN4842">
        <v>1</v>
      </c>
      <c r="AO4842">
        <v>6688</v>
      </c>
      <c r="AQ4842">
        <v>125960</v>
      </c>
      <c r="AR4842">
        <v>51090030</v>
      </c>
      <c r="AS4842" t="s">
        <v>3043</v>
      </c>
      <c r="AT4842" t="s">
        <v>628</v>
      </c>
      <c r="AW4842" t="s">
        <v>343</v>
      </c>
      <c r="BY4842" t="s">
        <v>342</v>
      </c>
      <c r="BZ4842" t="b">
        <v>0</v>
      </c>
      <c r="EQ4842">
        <v>243047</v>
      </c>
      <c r="ER4842" t="s">
        <v>10600</v>
      </c>
      <c r="EV4842">
        <v>17287493</v>
      </c>
      <c r="EW4842">
        <v>928</v>
      </c>
      <c r="EX4842">
        <v>220935</v>
      </c>
      <c r="EY4842" t="s">
        <v>10601</v>
      </c>
      <c r="EZ4842">
        <v>1</v>
      </c>
      <c r="FC4842">
        <v>95385</v>
      </c>
      <c r="FD4842" t="s">
        <v>3531</v>
      </c>
    </row>
    <row r="4843" spans="1:160" x14ac:dyDescent="0.3">
      <c r="A4843" t="str">
        <f>VLOOKUP(B4843,Table2[],3,FALSE)</f>
        <v>Digital</v>
      </c>
      <c r="B4843" t="str">
        <f>IF(OR(ISNUMBER(FIND("QVC",Z4843)),ISNUMBER(FIND("QVC",AL4843))),"QVC",IF(OR(ISNUMBER(FIND("NCO",H4843)),ISNUMBER(FIND("NCO",Y4843))), "NCO", IF(AL4843="consumer","PMD.com",VLOOKUP(LEFT(H4843,2),Tables!$E$1:$F$11,2,FALSE))))</f>
        <v>PMD.com</v>
      </c>
      <c r="C4843" t="str">
        <f t="shared" si="228"/>
        <v>53500001A</v>
      </c>
      <c r="D4843">
        <f t="shared" si="229"/>
        <v>1</v>
      </c>
      <c r="E4843" t="str">
        <f t="shared" ca="1" si="227"/>
        <v>shifted orders shipped</v>
      </c>
      <c r="F4843" t="s">
        <v>3539</v>
      </c>
      <c r="G4843" t="s">
        <v>335</v>
      </c>
      <c r="H4843" t="s">
        <v>10602</v>
      </c>
      <c r="I4843" s="6">
        <v>44012.619664351849</v>
      </c>
      <c r="J4843" t="s">
        <v>16</v>
      </c>
      <c r="K4843" s="6">
        <v>44013.758240740739</v>
      </c>
      <c r="M4843" t="s">
        <v>10603</v>
      </c>
      <c r="N4843" t="s">
        <v>10604</v>
      </c>
      <c r="Q4843" t="s">
        <v>526</v>
      </c>
      <c r="R4843" t="s">
        <v>372</v>
      </c>
      <c r="S4843" t="s">
        <v>10605</v>
      </c>
      <c r="T4843" t="s">
        <v>338</v>
      </c>
      <c r="U4843" t="s">
        <v>530</v>
      </c>
      <c r="W4843" t="s">
        <v>10606</v>
      </c>
      <c r="Z4843" t="s">
        <v>10603</v>
      </c>
      <c r="AA4843" t="s">
        <v>10604</v>
      </c>
      <c r="AD4843" t="s">
        <v>526</v>
      </c>
      <c r="AE4843" t="s">
        <v>372</v>
      </c>
      <c r="AF4843" t="s">
        <v>10605</v>
      </c>
      <c r="AG4843" t="s">
        <v>338</v>
      </c>
      <c r="AH4843" t="s">
        <v>530</v>
      </c>
      <c r="AJ4843" t="s">
        <v>10606</v>
      </c>
      <c r="AL4843" t="s">
        <v>339</v>
      </c>
      <c r="AM4843">
        <v>1</v>
      </c>
      <c r="AN4843">
        <v>1</v>
      </c>
      <c r="AO4843">
        <v>1690</v>
      </c>
      <c r="AQ4843">
        <v>125277</v>
      </c>
      <c r="AR4843" t="s">
        <v>1242</v>
      </c>
      <c r="AS4843" t="s">
        <v>1243</v>
      </c>
      <c r="AT4843" t="s">
        <v>1244</v>
      </c>
      <c r="AW4843" t="s">
        <v>349</v>
      </c>
      <c r="AX4843" t="s">
        <v>553</v>
      </c>
      <c r="AY4843" t="s">
        <v>345</v>
      </c>
      <c r="AZ4843">
        <v>0</v>
      </c>
      <c r="EQ4843">
        <v>251914</v>
      </c>
      <c r="ER4843" t="s">
        <v>10607</v>
      </c>
      <c r="EV4843">
        <v>17287718</v>
      </c>
      <c r="EW4843">
        <v>928</v>
      </c>
      <c r="EX4843">
        <v>221017</v>
      </c>
      <c r="EY4843" t="s">
        <v>10608</v>
      </c>
      <c r="EZ4843">
        <v>1</v>
      </c>
      <c r="FC4843" t="s">
        <v>1242</v>
      </c>
      <c r="FD4843" t="s">
        <v>1244</v>
      </c>
    </row>
    <row r="4844" spans="1:160" x14ac:dyDescent="0.3">
      <c r="A4844" t="str">
        <f>VLOOKUP(B4844,Table2[],3,FALSE)</f>
        <v>Digital</v>
      </c>
      <c r="B4844" t="str">
        <f>IF(OR(ISNUMBER(FIND("QVC",Z4844)),ISNUMBER(FIND("QVC",AL4844))),"QVC",IF(OR(ISNUMBER(FIND("NCO",H4844)),ISNUMBER(FIND("NCO",Y4844))), "NCO", IF(AL4844="consumer","PMD.com",VLOOKUP(LEFT(H4844,2),Tables!$E$1:$F$11,2,FALSE))))</f>
        <v>PMD.com</v>
      </c>
      <c r="C4844">
        <f t="shared" si="228"/>
        <v>52430001</v>
      </c>
      <c r="D4844">
        <f t="shared" si="229"/>
        <v>1</v>
      </c>
      <c r="E4844" t="str">
        <f t="shared" ca="1" si="227"/>
        <v>shifted orders shipped</v>
      </c>
      <c r="F4844" t="s">
        <v>3539</v>
      </c>
      <c r="G4844" t="s">
        <v>335</v>
      </c>
      <c r="H4844" t="s">
        <v>10609</v>
      </c>
      <c r="I4844" s="6">
        <v>44012.514062499999</v>
      </c>
      <c r="J4844" t="s">
        <v>16</v>
      </c>
      <c r="K4844" s="6">
        <v>44013.758750000001</v>
      </c>
      <c r="M4844" t="s">
        <v>10610</v>
      </c>
      <c r="N4844" t="s">
        <v>10611</v>
      </c>
      <c r="Q4844" t="s">
        <v>408</v>
      </c>
      <c r="R4844" t="s">
        <v>389</v>
      </c>
      <c r="S4844">
        <v>10019</v>
      </c>
      <c r="T4844" t="s">
        <v>338</v>
      </c>
      <c r="U4844" t="s">
        <v>530</v>
      </c>
      <c r="W4844" t="s">
        <v>10612</v>
      </c>
      <c r="Z4844" t="s">
        <v>10610</v>
      </c>
      <c r="AA4844" t="s">
        <v>10611</v>
      </c>
      <c r="AD4844" t="s">
        <v>408</v>
      </c>
      <c r="AE4844" t="s">
        <v>389</v>
      </c>
      <c r="AF4844">
        <v>10019</v>
      </c>
      <c r="AG4844" t="s">
        <v>338</v>
      </c>
      <c r="AH4844" t="s">
        <v>530</v>
      </c>
      <c r="AJ4844" t="s">
        <v>10612</v>
      </c>
      <c r="AL4844" t="s">
        <v>339</v>
      </c>
      <c r="AM4844">
        <v>1</v>
      </c>
      <c r="AN4844">
        <v>1</v>
      </c>
      <c r="AO4844">
        <v>12063</v>
      </c>
      <c r="AQ4844">
        <v>127155</v>
      </c>
      <c r="AR4844">
        <v>52430001</v>
      </c>
      <c r="AS4844" t="s">
        <v>927</v>
      </c>
      <c r="AT4844" t="s">
        <v>75</v>
      </c>
      <c r="AW4844" t="s">
        <v>340</v>
      </c>
      <c r="AX4844" t="s">
        <v>340</v>
      </c>
      <c r="AY4844" t="s">
        <v>357</v>
      </c>
      <c r="AZ4844" t="s">
        <v>363</v>
      </c>
      <c r="BY4844" t="s">
        <v>342</v>
      </c>
      <c r="EQ4844">
        <v>249990</v>
      </c>
      <c r="ER4844" t="s">
        <v>10613</v>
      </c>
      <c r="EV4844">
        <v>17287664</v>
      </c>
      <c r="EW4844">
        <v>928</v>
      </c>
      <c r="EX4844">
        <v>220963</v>
      </c>
      <c r="EY4844" t="s">
        <v>10614</v>
      </c>
      <c r="EZ4844">
        <v>1</v>
      </c>
      <c r="FC4844">
        <v>95385</v>
      </c>
      <c r="FD4844" t="s">
        <v>3531</v>
      </c>
    </row>
    <row r="4845" spans="1:160" x14ac:dyDescent="0.3">
      <c r="A4845" t="str">
        <f>VLOOKUP(B4845,Table2[],3,FALSE)</f>
        <v>Digital</v>
      </c>
      <c r="B4845" t="str">
        <f>IF(OR(ISNUMBER(FIND("QVC",Z4845)),ISNUMBER(FIND("QVC",AL4845))),"QVC",IF(OR(ISNUMBER(FIND("NCO",H4845)),ISNUMBER(FIND("NCO",Y4845))), "NCO", IF(AL4845="consumer","PMD.com",VLOOKUP(LEFT(H4845,2),Tables!$E$1:$F$11,2,FALSE))))</f>
        <v>PMD.com</v>
      </c>
      <c r="C4845" t="str">
        <f t="shared" si="228"/>
        <v>53500001A</v>
      </c>
      <c r="D4845">
        <f t="shared" si="229"/>
        <v>2</v>
      </c>
      <c r="E4845" t="str">
        <f t="shared" ca="1" si="227"/>
        <v>shifted orders shipped</v>
      </c>
      <c r="F4845" t="s">
        <v>3539</v>
      </c>
      <c r="G4845" t="s">
        <v>335</v>
      </c>
      <c r="H4845" t="s">
        <v>10609</v>
      </c>
      <c r="I4845" s="6">
        <v>44012.514062499999</v>
      </c>
      <c r="J4845" t="s">
        <v>16</v>
      </c>
      <c r="K4845" s="6">
        <v>44013.758750000001</v>
      </c>
      <c r="M4845" t="s">
        <v>10610</v>
      </c>
      <c r="N4845" t="s">
        <v>10611</v>
      </c>
      <c r="Q4845" t="s">
        <v>408</v>
      </c>
      <c r="R4845" t="s">
        <v>389</v>
      </c>
      <c r="S4845">
        <v>10019</v>
      </c>
      <c r="T4845" t="s">
        <v>338</v>
      </c>
      <c r="U4845" t="s">
        <v>530</v>
      </c>
      <c r="W4845" t="s">
        <v>10612</v>
      </c>
      <c r="Z4845" t="s">
        <v>10610</v>
      </c>
      <c r="AA4845" t="s">
        <v>10611</v>
      </c>
      <c r="AD4845" t="s">
        <v>408</v>
      </c>
      <c r="AE4845" t="s">
        <v>389</v>
      </c>
      <c r="AF4845">
        <v>10019</v>
      </c>
      <c r="AG4845" t="s">
        <v>338</v>
      </c>
      <c r="AH4845" t="s">
        <v>530</v>
      </c>
      <c r="AJ4845" t="s">
        <v>10612</v>
      </c>
      <c r="AL4845" t="s">
        <v>339</v>
      </c>
      <c r="AM4845">
        <v>2</v>
      </c>
      <c r="AN4845">
        <v>2</v>
      </c>
      <c r="AO4845">
        <v>1690</v>
      </c>
      <c r="AQ4845">
        <v>125277</v>
      </c>
      <c r="AR4845" t="s">
        <v>1242</v>
      </c>
      <c r="AS4845" t="s">
        <v>1243</v>
      </c>
      <c r="AT4845" t="s">
        <v>1244</v>
      </c>
      <c r="AW4845" t="s">
        <v>349</v>
      </c>
      <c r="AX4845" t="s">
        <v>553</v>
      </c>
      <c r="AY4845" t="s">
        <v>345</v>
      </c>
      <c r="AZ4845">
        <v>0</v>
      </c>
      <c r="EQ4845">
        <v>251914</v>
      </c>
      <c r="ER4845" t="s">
        <v>10613</v>
      </c>
      <c r="EV4845">
        <v>17287664</v>
      </c>
      <c r="EW4845">
        <v>928</v>
      </c>
      <c r="EX4845">
        <v>220963</v>
      </c>
      <c r="EY4845" t="s">
        <v>10614</v>
      </c>
      <c r="EZ4845">
        <v>1</v>
      </c>
      <c r="FC4845" t="s">
        <v>1242</v>
      </c>
      <c r="FD4845" t="s">
        <v>1244</v>
      </c>
    </row>
    <row r="4846" spans="1:160" x14ac:dyDescent="0.3">
      <c r="A4846" t="str">
        <f>VLOOKUP(B4846,Table2[],3,FALSE)</f>
        <v>Digital</v>
      </c>
      <c r="B4846" t="str">
        <f>IF(OR(ISNUMBER(FIND("QVC",Z4846)),ISNUMBER(FIND("QVC",AL4846))),"QVC",IF(OR(ISNUMBER(FIND("NCO",H4846)),ISNUMBER(FIND("NCO",Y4846))), "NCO", IF(AL4846="consumer","PMD.com",VLOOKUP(LEFT(H4846,2),Tables!$E$1:$F$11,2,FALSE))))</f>
        <v>PMD.com</v>
      </c>
      <c r="C4846">
        <f t="shared" si="228"/>
        <v>5341030</v>
      </c>
      <c r="D4846">
        <f t="shared" si="229"/>
        <v>1</v>
      </c>
      <c r="E4846" t="str">
        <f t="shared" ca="1" si="227"/>
        <v>shifted orders shipped</v>
      </c>
      <c r="F4846" t="s">
        <v>3539</v>
      </c>
      <c r="G4846" t="s">
        <v>335</v>
      </c>
      <c r="H4846" t="s">
        <v>10609</v>
      </c>
      <c r="I4846" s="6">
        <v>44012.514062499999</v>
      </c>
      <c r="J4846" t="s">
        <v>16</v>
      </c>
      <c r="K4846" s="6">
        <v>44013.758750000001</v>
      </c>
      <c r="M4846" t="s">
        <v>10610</v>
      </c>
      <c r="N4846" t="s">
        <v>10611</v>
      </c>
      <c r="Q4846" t="s">
        <v>408</v>
      </c>
      <c r="R4846" t="s">
        <v>389</v>
      </c>
      <c r="S4846">
        <v>10019</v>
      </c>
      <c r="T4846" t="s">
        <v>338</v>
      </c>
      <c r="U4846" t="s">
        <v>530</v>
      </c>
      <c r="W4846" t="s">
        <v>10612</v>
      </c>
      <c r="Z4846" t="s">
        <v>10610</v>
      </c>
      <c r="AA4846" t="s">
        <v>10611</v>
      </c>
      <c r="AD4846" t="s">
        <v>408</v>
      </c>
      <c r="AE4846" t="s">
        <v>389</v>
      </c>
      <c r="AF4846">
        <v>10019</v>
      </c>
      <c r="AG4846" t="s">
        <v>338</v>
      </c>
      <c r="AH4846" t="s">
        <v>530</v>
      </c>
      <c r="AJ4846" t="s">
        <v>10612</v>
      </c>
      <c r="AL4846" t="s">
        <v>339</v>
      </c>
      <c r="AM4846">
        <v>1</v>
      </c>
      <c r="AN4846">
        <v>1</v>
      </c>
      <c r="AO4846">
        <v>12859</v>
      </c>
      <c r="AQ4846">
        <v>124642</v>
      </c>
      <c r="AR4846">
        <v>5341030</v>
      </c>
      <c r="AS4846" t="s">
        <v>925</v>
      </c>
      <c r="AT4846" t="s">
        <v>926</v>
      </c>
      <c r="AW4846" t="s">
        <v>366</v>
      </c>
      <c r="AX4846" t="s">
        <v>366</v>
      </c>
      <c r="AY4846" t="s">
        <v>345</v>
      </c>
      <c r="AZ4846" t="s">
        <v>346</v>
      </c>
      <c r="BY4846" t="s">
        <v>342</v>
      </c>
      <c r="EQ4846">
        <v>243275</v>
      </c>
      <c r="ER4846" t="s">
        <v>10613</v>
      </c>
      <c r="EV4846">
        <v>17287664</v>
      </c>
      <c r="EW4846">
        <v>928</v>
      </c>
      <c r="EX4846">
        <v>220963</v>
      </c>
      <c r="EY4846" t="s">
        <v>10614</v>
      </c>
      <c r="EZ4846">
        <v>1</v>
      </c>
      <c r="FC4846">
        <v>95385</v>
      </c>
      <c r="FD4846" t="s">
        <v>3531</v>
      </c>
    </row>
    <row r="4847" spans="1:160" x14ac:dyDescent="0.3">
      <c r="A4847" t="str">
        <f>VLOOKUP(B4847,Table2[],3,FALSE)</f>
        <v>Digital</v>
      </c>
      <c r="B4847" t="str">
        <f>IF(OR(ISNUMBER(FIND("QVC",Z4847)),ISNUMBER(FIND("QVC",AL4847))),"QVC",IF(OR(ISNUMBER(FIND("NCO",H4847)),ISNUMBER(FIND("NCO",Y4847))), "NCO", IF(AL4847="consumer","PMD.com",VLOOKUP(LEFT(H4847,2),Tables!$E$1:$F$11,2,FALSE))))</f>
        <v>PMD.com</v>
      </c>
      <c r="C4847">
        <f t="shared" si="228"/>
        <v>53920001</v>
      </c>
      <c r="D4847">
        <f t="shared" si="229"/>
        <v>1</v>
      </c>
      <c r="E4847" t="str">
        <f t="shared" ca="1" si="227"/>
        <v>shifted orders shipped</v>
      </c>
      <c r="F4847" t="s">
        <v>3539</v>
      </c>
      <c r="G4847" t="s">
        <v>335</v>
      </c>
      <c r="H4847" t="s">
        <v>10609</v>
      </c>
      <c r="I4847" s="6">
        <v>44012.514062499999</v>
      </c>
      <c r="J4847" t="s">
        <v>16</v>
      </c>
      <c r="K4847" s="6">
        <v>44013.758750000001</v>
      </c>
      <c r="M4847" t="s">
        <v>10610</v>
      </c>
      <c r="N4847" t="s">
        <v>10611</v>
      </c>
      <c r="Q4847" t="s">
        <v>408</v>
      </c>
      <c r="R4847" t="s">
        <v>389</v>
      </c>
      <c r="S4847">
        <v>10019</v>
      </c>
      <c r="T4847" t="s">
        <v>338</v>
      </c>
      <c r="U4847" t="s">
        <v>530</v>
      </c>
      <c r="W4847" t="s">
        <v>10612</v>
      </c>
      <c r="Z4847" t="s">
        <v>10610</v>
      </c>
      <c r="AA4847" t="s">
        <v>10611</v>
      </c>
      <c r="AD4847" t="s">
        <v>408</v>
      </c>
      <c r="AE4847" t="s">
        <v>389</v>
      </c>
      <c r="AF4847">
        <v>10019</v>
      </c>
      <c r="AG4847" t="s">
        <v>338</v>
      </c>
      <c r="AH4847" t="s">
        <v>530</v>
      </c>
      <c r="AJ4847" t="s">
        <v>10612</v>
      </c>
      <c r="AL4847" t="s">
        <v>339</v>
      </c>
      <c r="AM4847">
        <v>1</v>
      </c>
      <c r="AN4847">
        <v>1</v>
      </c>
      <c r="AO4847">
        <v>14899</v>
      </c>
      <c r="AQ4847">
        <v>124468</v>
      </c>
      <c r="AR4847">
        <v>53920001</v>
      </c>
      <c r="AS4847">
        <v>9000000</v>
      </c>
      <c r="AT4847" t="s">
        <v>40</v>
      </c>
      <c r="AW4847" t="s">
        <v>343</v>
      </c>
      <c r="BY4847" t="s">
        <v>342</v>
      </c>
      <c r="EQ4847">
        <v>243396</v>
      </c>
      <c r="ER4847" t="s">
        <v>10613</v>
      </c>
      <c r="EV4847">
        <v>17287664</v>
      </c>
      <c r="EW4847">
        <v>928</v>
      </c>
      <c r="EX4847">
        <v>220963</v>
      </c>
      <c r="EY4847" t="s">
        <v>10614</v>
      </c>
      <c r="EZ4847">
        <v>1</v>
      </c>
      <c r="FC4847">
        <v>95385</v>
      </c>
      <c r="FD4847" t="s">
        <v>3531</v>
      </c>
    </row>
    <row r="4848" spans="1:160" x14ac:dyDescent="0.3">
      <c r="A4848" t="str">
        <f>VLOOKUP(B4848,Table2[],3,FALSE)</f>
        <v>Digital</v>
      </c>
      <c r="B4848" t="str">
        <f>IF(OR(ISNUMBER(FIND("QVC",Z4848)),ISNUMBER(FIND("QVC",AL4848))),"QVC",IF(OR(ISNUMBER(FIND("NCO",H4848)),ISNUMBER(FIND("NCO",Y4848))), "NCO", IF(AL4848="consumer","PMD.com",VLOOKUP(LEFT(H4848,2),Tables!$E$1:$F$11,2,FALSE))))</f>
        <v>PMD.com</v>
      </c>
      <c r="C4848">
        <f t="shared" si="228"/>
        <v>51090030</v>
      </c>
      <c r="D4848">
        <f t="shared" si="229"/>
        <v>1</v>
      </c>
      <c r="E4848" t="str">
        <f t="shared" ca="1" si="227"/>
        <v>shifted orders shipped</v>
      </c>
      <c r="F4848" t="s">
        <v>3539</v>
      </c>
      <c r="G4848" t="s">
        <v>335</v>
      </c>
      <c r="H4848" t="s">
        <v>10609</v>
      </c>
      <c r="I4848" s="6">
        <v>44012.514062499999</v>
      </c>
      <c r="J4848" t="s">
        <v>16</v>
      </c>
      <c r="K4848" s="6">
        <v>44013.758750000001</v>
      </c>
      <c r="M4848" t="s">
        <v>10610</v>
      </c>
      <c r="N4848" t="s">
        <v>10611</v>
      </c>
      <c r="Q4848" t="s">
        <v>408</v>
      </c>
      <c r="R4848" t="s">
        <v>389</v>
      </c>
      <c r="S4848">
        <v>10019</v>
      </c>
      <c r="T4848" t="s">
        <v>338</v>
      </c>
      <c r="U4848" t="s">
        <v>530</v>
      </c>
      <c r="W4848" t="s">
        <v>10612</v>
      </c>
      <c r="Z4848" t="s">
        <v>10610</v>
      </c>
      <c r="AA4848" t="s">
        <v>10611</v>
      </c>
      <c r="AD4848" t="s">
        <v>408</v>
      </c>
      <c r="AE4848" t="s">
        <v>389</v>
      </c>
      <c r="AF4848">
        <v>10019</v>
      </c>
      <c r="AG4848" t="s">
        <v>338</v>
      </c>
      <c r="AH4848" t="s">
        <v>530</v>
      </c>
      <c r="AJ4848" t="s">
        <v>10612</v>
      </c>
      <c r="AL4848" t="s">
        <v>339</v>
      </c>
      <c r="AM4848">
        <v>1</v>
      </c>
      <c r="AN4848">
        <v>1</v>
      </c>
      <c r="AO4848">
        <v>6688</v>
      </c>
      <c r="AQ4848">
        <v>125960</v>
      </c>
      <c r="AR4848">
        <v>51090030</v>
      </c>
      <c r="AS4848" t="s">
        <v>3043</v>
      </c>
      <c r="AT4848" t="s">
        <v>628</v>
      </c>
      <c r="AW4848" t="s">
        <v>343</v>
      </c>
      <c r="BY4848" t="s">
        <v>342</v>
      </c>
      <c r="BZ4848" t="b">
        <v>0</v>
      </c>
      <c r="EQ4848">
        <v>243047</v>
      </c>
      <c r="ER4848" t="s">
        <v>10613</v>
      </c>
      <c r="EV4848">
        <v>17287664</v>
      </c>
      <c r="EW4848">
        <v>928</v>
      </c>
      <c r="EX4848">
        <v>220963</v>
      </c>
      <c r="EY4848" t="s">
        <v>10614</v>
      </c>
      <c r="EZ4848">
        <v>1</v>
      </c>
      <c r="FC4848">
        <v>95385</v>
      </c>
      <c r="FD4848" t="s">
        <v>3531</v>
      </c>
    </row>
    <row r="4849" spans="1:160" x14ac:dyDescent="0.3">
      <c r="A4849" t="str">
        <f>VLOOKUP(B4849,Table2[],3,FALSE)</f>
        <v>Digital</v>
      </c>
      <c r="B4849" t="str">
        <f>IF(OR(ISNUMBER(FIND("QVC",Z4849)),ISNUMBER(FIND("QVC",AL4849))),"QVC",IF(OR(ISNUMBER(FIND("NCO",H4849)),ISNUMBER(FIND("NCO",Y4849))), "NCO", IF(AL4849="consumer","PMD.com",VLOOKUP(LEFT(H4849,2),Tables!$E$1:$F$11,2,FALSE))))</f>
        <v>PMD.com</v>
      </c>
      <c r="C4849">
        <f t="shared" si="228"/>
        <v>7837</v>
      </c>
      <c r="D4849">
        <f t="shared" si="229"/>
        <v>1</v>
      </c>
      <c r="E4849" t="str">
        <f t="shared" ca="1" si="227"/>
        <v>shifted orders shipped</v>
      </c>
      <c r="F4849" t="s">
        <v>3539</v>
      </c>
      <c r="G4849" t="s">
        <v>335</v>
      </c>
      <c r="H4849" t="s">
        <v>10609</v>
      </c>
      <c r="I4849" s="6">
        <v>44012.514062499999</v>
      </c>
      <c r="J4849" t="s">
        <v>16</v>
      </c>
      <c r="K4849" s="6">
        <v>44013.758750000001</v>
      </c>
      <c r="M4849" t="s">
        <v>10610</v>
      </c>
      <c r="N4849" t="s">
        <v>10611</v>
      </c>
      <c r="Q4849" t="s">
        <v>408</v>
      </c>
      <c r="R4849" t="s">
        <v>389</v>
      </c>
      <c r="S4849">
        <v>10019</v>
      </c>
      <c r="T4849" t="s">
        <v>338</v>
      </c>
      <c r="U4849" t="s">
        <v>530</v>
      </c>
      <c r="W4849" t="s">
        <v>10612</v>
      </c>
      <c r="Z4849" t="s">
        <v>10610</v>
      </c>
      <c r="AA4849" t="s">
        <v>10611</v>
      </c>
      <c r="AD4849" t="s">
        <v>408</v>
      </c>
      <c r="AE4849" t="s">
        <v>389</v>
      </c>
      <c r="AF4849">
        <v>10019</v>
      </c>
      <c r="AG4849" t="s">
        <v>338</v>
      </c>
      <c r="AH4849" t="s">
        <v>530</v>
      </c>
      <c r="AJ4849" t="s">
        <v>10612</v>
      </c>
      <c r="AL4849" t="s">
        <v>339</v>
      </c>
      <c r="AM4849">
        <v>1</v>
      </c>
      <c r="AN4849">
        <v>1</v>
      </c>
      <c r="AO4849">
        <v>456</v>
      </c>
      <c r="AQ4849">
        <v>126760</v>
      </c>
      <c r="AR4849">
        <v>7837</v>
      </c>
      <c r="AS4849" t="s">
        <v>156</v>
      </c>
      <c r="AT4849" t="s">
        <v>157</v>
      </c>
      <c r="AW4849" t="s">
        <v>349</v>
      </c>
      <c r="AX4849" t="s">
        <v>489</v>
      </c>
      <c r="AY4849" t="s">
        <v>345</v>
      </c>
      <c r="AZ4849">
        <v>0</v>
      </c>
      <c r="BY4849" t="s">
        <v>342</v>
      </c>
      <c r="BZ4849" t="b">
        <v>0</v>
      </c>
      <c r="EQ4849">
        <v>246635</v>
      </c>
      <c r="ER4849" t="s">
        <v>10613</v>
      </c>
      <c r="EV4849">
        <v>17287664</v>
      </c>
      <c r="EW4849">
        <v>928</v>
      </c>
      <c r="EX4849">
        <v>220963</v>
      </c>
      <c r="EY4849" t="s">
        <v>10614</v>
      </c>
      <c r="EZ4849">
        <v>1</v>
      </c>
      <c r="FC4849">
        <v>7837</v>
      </c>
      <c r="FD4849" t="s">
        <v>157</v>
      </c>
    </row>
    <row r="4850" spans="1:160" x14ac:dyDescent="0.3">
      <c r="A4850" t="str">
        <f>VLOOKUP(B4850,Table2[],3,FALSE)</f>
        <v>Digital</v>
      </c>
      <c r="B4850" t="str">
        <f>IF(OR(ISNUMBER(FIND("QVC",Z4850)),ISNUMBER(FIND("QVC",AL4850))),"QVC",IF(OR(ISNUMBER(FIND("NCO",H4850)),ISNUMBER(FIND("NCO",Y4850))), "NCO", IF(AL4850="consumer","PMD.com",VLOOKUP(LEFT(H4850,2),Tables!$E$1:$F$11,2,FALSE))))</f>
        <v>PMD.com</v>
      </c>
      <c r="C4850">
        <f t="shared" si="228"/>
        <v>51090001</v>
      </c>
      <c r="D4850">
        <f t="shared" si="229"/>
        <v>1</v>
      </c>
      <c r="E4850" t="str">
        <f t="shared" ca="1" si="227"/>
        <v>shifted orders shipped</v>
      </c>
      <c r="F4850" t="s">
        <v>3539</v>
      </c>
      <c r="G4850" t="s">
        <v>335</v>
      </c>
      <c r="H4850" t="s">
        <v>10615</v>
      </c>
      <c r="I4850" s="6">
        <v>44012.545636574076</v>
      </c>
      <c r="J4850" t="s">
        <v>16</v>
      </c>
      <c r="K4850" s="6">
        <v>44013.758888888886</v>
      </c>
      <c r="M4850" t="s">
        <v>10616</v>
      </c>
      <c r="N4850" t="s">
        <v>10617</v>
      </c>
      <c r="Q4850" t="s">
        <v>506</v>
      </c>
      <c r="R4850" t="s">
        <v>390</v>
      </c>
      <c r="S4850">
        <v>73012</v>
      </c>
      <c r="T4850" t="s">
        <v>338</v>
      </c>
      <c r="U4850" t="s">
        <v>530</v>
      </c>
      <c r="W4850" t="s">
        <v>10618</v>
      </c>
      <c r="Z4850" t="s">
        <v>10616</v>
      </c>
      <c r="AA4850" t="s">
        <v>10617</v>
      </c>
      <c r="AD4850" t="s">
        <v>506</v>
      </c>
      <c r="AE4850" t="s">
        <v>390</v>
      </c>
      <c r="AF4850">
        <v>73012</v>
      </c>
      <c r="AG4850" t="s">
        <v>338</v>
      </c>
      <c r="AH4850" t="s">
        <v>530</v>
      </c>
      <c r="AJ4850" t="s">
        <v>10618</v>
      </c>
      <c r="AL4850" t="s">
        <v>339</v>
      </c>
      <c r="AM4850">
        <v>1</v>
      </c>
      <c r="AN4850">
        <v>1</v>
      </c>
      <c r="AO4850">
        <v>4885</v>
      </c>
      <c r="AQ4850">
        <v>124202</v>
      </c>
      <c r="AR4850">
        <v>51090001</v>
      </c>
      <c r="AS4850" t="s">
        <v>1986</v>
      </c>
      <c r="AT4850" t="s">
        <v>60</v>
      </c>
      <c r="AW4850" t="s">
        <v>340</v>
      </c>
      <c r="AX4850" t="s">
        <v>340</v>
      </c>
      <c r="AY4850" t="s">
        <v>357</v>
      </c>
      <c r="AZ4850" t="s">
        <v>361</v>
      </c>
      <c r="BY4850" t="s">
        <v>342</v>
      </c>
      <c r="EQ4850">
        <v>250831</v>
      </c>
      <c r="ER4850" t="s">
        <v>10619</v>
      </c>
      <c r="EV4850">
        <v>17287683</v>
      </c>
      <c r="EW4850">
        <v>928</v>
      </c>
      <c r="EX4850">
        <v>220982</v>
      </c>
      <c r="EY4850" t="s">
        <v>10620</v>
      </c>
      <c r="EZ4850">
        <v>1</v>
      </c>
      <c r="FC4850">
        <v>95292</v>
      </c>
      <c r="FD4850" t="s">
        <v>511</v>
      </c>
    </row>
    <row r="4851" spans="1:160" x14ac:dyDescent="0.3">
      <c r="A4851" t="str">
        <f>VLOOKUP(B4851,Table2[],3,FALSE)</f>
        <v>Digital</v>
      </c>
      <c r="B4851" t="str">
        <f>IF(OR(ISNUMBER(FIND("QVC",Z4851)),ISNUMBER(FIND("QVC",AL4851))),"QVC",IF(OR(ISNUMBER(FIND("NCO",H4851)),ISNUMBER(FIND("NCO",Y4851))), "NCO", IF(AL4851="consumer","PMD.com",VLOOKUP(LEFT(H4851,2),Tables!$E$1:$F$11,2,FALSE))))</f>
        <v>PMD.com</v>
      </c>
      <c r="C4851">
        <f t="shared" si="228"/>
        <v>52430001</v>
      </c>
      <c r="D4851">
        <f t="shared" si="229"/>
        <v>1</v>
      </c>
      <c r="E4851" t="str">
        <f t="shared" ca="1" si="227"/>
        <v>shifted orders shipped</v>
      </c>
      <c r="F4851" t="s">
        <v>3539</v>
      </c>
      <c r="G4851" t="s">
        <v>335</v>
      </c>
      <c r="H4851" t="s">
        <v>10615</v>
      </c>
      <c r="I4851" s="6">
        <v>44012.545636574076</v>
      </c>
      <c r="J4851" t="s">
        <v>16</v>
      </c>
      <c r="K4851" s="6">
        <v>44013.758888888886</v>
      </c>
      <c r="M4851" t="s">
        <v>10616</v>
      </c>
      <c r="N4851" t="s">
        <v>10617</v>
      </c>
      <c r="Q4851" t="s">
        <v>506</v>
      </c>
      <c r="R4851" t="s">
        <v>390</v>
      </c>
      <c r="S4851">
        <v>73012</v>
      </c>
      <c r="T4851" t="s">
        <v>338</v>
      </c>
      <c r="U4851" t="s">
        <v>530</v>
      </c>
      <c r="W4851" t="s">
        <v>10618</v>
      </c>
      <c r="Z4851" t="s">
        <v>10616</v>
      </c>
      <c r="AA4851" t="s">
        <v>10617</v>
      </c>
      <c r="AD4851" t="s">
        <v>506</v>
      </c>
      <c r="AE4851" t="s">
        <v>390</v>
      </c>
      <c r="AF4851">
        <v>73012</v>
      </c>
      <c r="AG4851" t="s">
        <v>338</v>
      </c>
      <c r="AH4851" t="s">
        <v>530</v>
      </c>
      <c r="AJ4851" t="s">
        <v>10618</v>
      </c>
      <c r="AL4851" t="s">
        <v>339</v>
      </c>
      <c r="AM4851">
        <v>1</v>
      </c>
      <c r="AN4851">
        <v>1</v>
      </c>
      <c r="AO4851">
        <v>12063</v>
      </c>
      <c r="AQ4851">
        <v>127155</v>
      </c>
      <c r="AR4851">
        <v>52430001</v>
      </c>
      <c r="AS4851" t="s">
        <v>927</v>
      </c>
      <c r="AT4851" t="s">
        <v>75</v>
      </c>
      <c r="AW4851" t="s">
        <v>340</v>
      </c>
      <c r="AX4851" t="s">
        <v>340</v>
      </c>
      <c r="AY4851" t="s">
        <v>357</v>
      </c>
      <c r="AZ4851" t="s">
        <v>363</v>
      </c>
      <c r="BY4851" t="s">
        <v>342</v>
      </c>
      <c r="EQ4851">
        <v>249990</v>
      </c>
      <c r="ER4851" t="s">
        <v>10619</v>
      </c>
      <c r="EV4851">
        <v>17287683</v>
      </c>
      <c r="EW4851">
        <v>928</v>
      </c>
      <c r="EX4851">
        <v>220982</v>
      </c>
      <c r="EY4851" t="s">
        <v>10620</v>
      </c>
      <c r="EZ4851">
        <v>1</v>
      </c>
      <c r="FC4851">
        <v>95292</v>
      </c>
      <c r="FD4851" t="s">
        <v>511</v>
      </c>
    </row>
    <row r="4852" spans="1:160" x14ac:dyDescent="0.3">
      <c r="A4852" t="str">
        <f>VLOOKUP(B4852,Table2[],3,FALSE)</f>
        <v>Digital</v>
      </c>
      <c r="B4852" t="str">
        <f>IF(OR(ISNUMBER(FIND("QVC",Z4852)),ISNUMBER(FIND("QVC",AL4852))),"QVC",IF(OR(ISNUMBER(FIND("NCO",H4852)),ISNUMBER(FIND("NCO",Y4852))), "NCO", IF(AL4852="consumer","PMD.com",VLOOKUP(LEFT(H4852,2),Tables!$E$1:$F$11,2,FALSE))))</f>
        <v>PMD.com</v>
      </c>
      <c r="C4852">
        <f t="shared" si="228"/>
        <v>5341</v>
      </c>
      <c r="D4852">
        <f t="shared" si="229"/>
        <v>1</v>
      </c>
      <c r="E4852" t="str">
        <f t="shared" ca="1" si="227"/>
        <v>shifted orders shipped</v>
      </c>
      <c r="F4852" t="s">
        <v>3539</v>
      </c>
      <c r="G4852" t="s">
        <v>335</v>
      </c>
      <c r="H4852" t="s">
        <v>10615</v>
      </c>
      <c r="I4852" s="6">
        <v>44012.545636574076</v>
      </c>
      <c r="J4852" t="s">
        <v>16</v>
      </c>
      <c r="K4852" s="6">
        <v>44013.758888888886</v>
      </c>
      <c r="M4852" t="s">
        <v>10616</v>
      </c>
      <c r="N4852" t="s">
        <v>10617</v>
      </c>
      <c r="Q4852" t="s">
        <v>506</v>
      </c>
      <c r="R4852" t="s">
        <v>390</v>
      </c>
      <c r="S4852">
        <v>73012</v>
      </c>
      <c r="T4852" t="s">
        <v>338</v>
      </c>
      <c r="U4852" t="s">
        <v>530</v>
      </c>
      <c r="W4852" t="s">
        <v>10618</v>
      </c>
      <c r="Z4852" t="s">
        <v>10616</v>
      </c>
      <c r="AA4852" t="s">
        <v>10617</v>
      </c>
      <c r="AD4852" t="s">
        <v>506</v>
      </c>
      <c r="AE4852" t="s">
        <v>390</v>
      </c>
      <c r="AF4852">
        <v>73012</v>
      </c>
      <c r="AG4852" t="s">
        <v>338</v>
      </c>
      <c r="AH4852" t="s">
        <v>530</v>
      </c>
      <c r="AJ4852" t="s">
        <v>10618</v>
      </c>
      <c r="AL4852" t="s">
        <v>339</v>
      </c>
      <c r="AM4852">
        <v>1</v>
      </c>
      <c r="AN4852">
        <v>1</v>
      </c>
      <c r="AO4852">
        <v>15156</v>
      </c>
      <c r="AQ4852">
        <v>124187</v>
      </c>
      <c r="AR4852">
        <v>5341</v>
      </c>
      <c r="AS4852" t="s">
        <v>1851</v>
      </c>
      <c r="AT4852" t="s">
        <v>82</v>
      </c>
      <c r="AW4852" t="s">
        <v>340</v>
      </c>
      <c r="AX4852" t="s">
        <v>340</v>
      </c>
      <c r="AY4852" t="s">
        <v>345</v>
      </c>
      <c r="AZ4852" t="s">
        <v>346</v>
      </c>
      <c r="BY4852" t="s">
        <v>342</v>
      </c>
      <c r="EQ4852">
        <v>243643</v>
      </c>
      <c r="ER4852" t="s">
        <v>10619</v>
      </c>
      <c r="EV4852">
        <v>17287683</v>
      </c>
      <c r="EW4852">
        <v>928</v>
      </c>
      <c r="EX4852">
        <v>220982</v>
      </c>
      <c r="EY4852" t="s">
        <v>10620</v>
      </c>
      <c r="EZ4852">
        <v>1</v>
      </c>
      <c r="FC4852">
        <v>95292</v>
      </c>
      <c r="FD4852" t="s">
        <v>511</v>
      </c>
    </row>
    <row r="4853" spans="1:160" x14ac:dyDescent="0.3">
      <c r="A4853" t="str">
        <f>VLOOKUP(B4853,Table2[],3,FALSE)</f>
        <v>Digital</v>
      </c>
      <c r="B4853" t="str">
        <f>IF(OR(ISNUMBER(FIND("QVC",Z4853)),ISNUMBER(FIND("QVC",AL4853))),"QVC",IF(OR(ISNUMBER(FIND("NCO",H4853)),ISNUMBER(FIND("NCO",Y4853))), "NCO", IF(AL4853="consumer","PMD.com",VLOOKUP(LEFT(H4853,2),Tables!$E$1:$F$11,2,FALSE))))</f>
        <v>PMD.com</v>
      </c>
      <c r="C4853">
        <f t="shared" si="228"/>
        <v>5341</v>
      </c>
      <c r="D4853">
        <f t="shared" si="229"/>
        <v>1</v>
      </c>
      <c r="E4853" t="str">
        <f t="shared" ca="1" si="227"/>
        <v>shifted orders shipped</v>
      </c>
      <c r="F4853" t="s">
        <v>3539</v>
      </c>
      <c r="G4853" t="s">
        <v>335</v>
      </c>
      <c r="H4853" t="s">
        <v>10621</v>
      </c>
      <c r="I4853" s="6">
        <v>44012.744386574072</v>
      </c>
      <c r="J4853" t="s">
        <v>16</v>
      </c>
      <c r="K4853" s="6">
        <v>44013.759097222224</v>
      </c>
      <c r="M4853" t="s">
        <v>10622</v>
      </c>
      <c r="N4853" t="s">
        <v>10623</v>
      </c>
      <c r="Q4853" t="s">
        <v>478</v>
      </c>
      <c r="R4853" t="s">
        <v>365</v>
      </c>
      <c r="S4853">
        <v>95126</v>
      </c>
      <c r="T4853" t="s">
        <v>338</v>
      </c>
      <c r="U4853" t="s">
        <v>530</v>
      </c>
      <c r="W4853" t="s">
        <v>10624</v>
      </c>
      <c r="Z4853" t="s">
        <v>10622</v>
      </c>
      <c r="AA4853" t="s">
        <v>10623</v>
      </c>
      <c r="AD4853" t="s">
        <v>478</v>
      </c>
      <c r="AE4853" t="s">
        <v>365</v>
      </c>
      <c r="AF4853">
        <v>95126</v>
      </c>
      <c r="AG4853" t="s">
        <v>338</v>
      </c>
      <c r="AH4853" t="s">
        <v>530</v>
      </c>
      <c r="AJ4853" t="s">
        <v>10624</v>
      </c>
      <c r="AL4853" t="s">
        <v>339</v>
      </c>
      <c r="AM4853">
        <v>1</v>
      </c>
      <c r="AN4853">
        <v>1</v>
      </c>
      <c r="AO4853">
        <v>15156</v>
      </c>
      <c r="AQ4853">
        <v>124187</v>
      </c>
      <c r="AR4853">
        <v>5341</v>
      </c>
      <c r="AS4853" t="s">
        <v>1851</v>
      </c>
      <c r="AT4853" t="s">
        <v>82</v>
      </c>
      <c r="AW4853" t="s">
        <v>340</v>
      </c>
      <c r="AX4853" t="s">
        <v>340</v>
      </c>
      <c r="AY4853" t="s">
        <v>345</v>
      </c>
      <c r="AZ4853" t="s">
        <v>346</v>
      </c>
      <c r="BY4853" t="s">
        <v>342</v>
      </c>
      <c r="EQ4853">
        <v>243643</v>
      </c>
      <c r="ER4853" t="s">
        <v>10625</v>
      </c>
      <c r="EV4853">
        <v>17287780</v>
      </c>
      <c r="EW4853">
        <v>928</v>
      </c>
      <c r="EX4853">
        <v>221077</v>
      </c>
      <c r="EY4853" t="s">
        <v>10626</v>
      </c>
      <c r="EZ4853">
        <v>1</v>
      </c>
      <c r="FC4853">
        <v>95013</v>
      </c>
      <c r="FD4853" t="s">
        <v>1349</v>
      </c>
    </row>
    <row r="4854" spans="1:160" x14ac:dyDescent="0.3">
      <c r="A4854" t="str">
        <f>VLOOKUP(B4854,Table2[],3,FALSE)</f>
        <v>Digital</v>
      </c>
      <c r="B4854" t="str">
        <f>IF(OR(ISNUMBER(FIND("QVC",Z4854)),ISNUMBER(FIND("QVC",AL4854))),"QVC",IF(OR(ISNUMBER(FIND("NCO",H4854)),ISNUMBER(FIND("NCO",Y4854))), "NCO", IF(AL4854="consumer","PMD.com",VLOOKUP(LEFT(H4854,2),Tables!$E$1:$F$11,2,FALSE))))</f>
        <v>PMD.com</v>
      </c>
      <c r="C4854">
        <f t="shared" si="228"/>
        <v>51090001</v>
      </c>
      <c r="D4854">
        <f t="shared" si="229"/>
        <v>1</v>
      </c>
      <c r="E4854" t="str">
        <f t="shared" ca="1" si="227"/>
        <v>shifted orders shipped</v>
      </c>
      <c r="F4854" t="s">
        <v>3539</v>
      </c>
      <c r="G4854" t="s">
        <v>335</v>
      </c>
      <c r="H4854" t="s">
        <v>10621</v>
      </c>
      <c r="I4854" s="6">
        <v>44012.744386574072</v>
      </c>
      <c r="J4854" t="s">
        <v>16</v>
      </c>
      <c r="K4854" s="6">
        <v>44013.759097222224</v>
      </c>
      <c r="M4854" t="s">
        <v>10622</v>
      </c>
      <c r="N4854" t="s">
        <v>10623</v>
      </c>
      <c r="Q4854" t="s">
        <v>478</v>
      </c>
      <c r="R4854" t="s">
        <v>365</v>
      </c>
      <c r="S4854">
        <v>95126</v>
      </c>
      <c r="T4854" t="s">
        <v>338</v>
      </c>
      <c r="U4854" t="s">
        <v>530</v>
      </c>
      <c r="W4854" t="s">
        <v>10624</v>
      </c>
      <c r="Z4854" t="s">
        <v>10622</v>
      </c>
      <c r="AA4854" t="s">
        <v>10623</v>
      </c>
      <c r="AD4854" t="s">
        <v>478</v>
      </c>
      <c r="AE4854" t="s">
        <v>365</v>
      </c>
      <c r="AF4854">
        <v>95126</v>
      </c>
      <c r="AG4854" t="s">
        <v>338</v>
      </c>
      <c r="AH4854" t="s">
        <v>530</v>
      </c>
      <c r="AJ4854" t="s">
        <v>10624</v>
      </c>
      <c r="AL4854" t="s">
        <v>339</v>
      </c>
      <c r="AM4854">
        <v>1</v>
      </c>
      <c r="AN4854">
        <v>1</v>
      </c>
      <c r="AO4854">
        <v>4885</v>
      </c>
      <c r="AQ4854">
        <v>124202</v>
      </c>
      <c r="AR4854">
        <v>51090001</v>
      </c>
      <c r="AS4854" t="s">
        <v>1986</v>
      </c>
      <c r="AT4854" t="s">
        <v>60</v>
      </c>
      <c r="AW4854" t="s">
        <v>340</v>
      </c>
      <c r="AX4854" t="s">
        <v>340</v>
      </c>
      <c r="AY4854" t="s">
        <v>357</v>
      </c>
      <c r="AZ4854" t="s">
        <v>361</v>
      </c>
      <c r="BY4854" t="s">
        <v>342</v>
      </c>
      <c r="EQ4854">
        <v>250831</v>
      </c>
      <c r="ER4854" t="s">
        <v>10625</v>
      </c>
      <c r="EV4854">
        <v>17287780</v>
      </c>
      <c r="EW4854">
        <v>928</v>
      </c>
      <c r="EX4854">
        <v>221077</v>
      </c>
      <c r="EY4854" t="s">
        <v>10626</v>
      </c>
      <c r="EZ4854">
        <v>1</v>
      </c>
      <c r="FC4854">
        <v>95013</v>
      </c>
      <c r="FD4854" t="s">
        <v>1349</v>
      </c>
    </row>
    <row r="4855" spans="1:160" x14ac:dyDescent="0.3">
      <c r="A4855" t="str">
        <f>VLOOKUP(B4855,Table2[],3,FALSE)</f>
        <v>Digital</v>
      </c>
      <c r="B4855" t="str">
        <f>IF(OR(ISNUMBER(FIND("QVC",Z4855)),ISNUMBER(FIND("QVC",AL4855))),"QVC",IF(OR(ISNUMBER(FIND("NCO",H4855)),ISNUMBER(FIND("NCO",Y4855))), "NCO", IF(AL4855="consumer","PMD.com",VLOOKUP(LEFT(H4855,2),Tables!$E$1:$F$11,2,FALSE))))</f>
        <v>PMD.com</v>
      </c>
      <c r="C4855">
        <f t="shared" si="228"/>
        <v>51010001</v>
      </c>
      <c r="D4855">
        <f t="shared" si="229"/>
        <v>1</v>
      </c>
      <c r="E4855" t="str">
        <f t="shared" ca="1" si="227"/>
        <v>shifted orders shipped</v>
      </c>
      <c r="F4855" t="s">
        <v>3539</v>
      </c>
      <c r="G4855" t="s">
        <v>335</v>
      </c>
      <c r="H4855" t="s">
        <v>10621</v>
      </c>
      <c r="I4855" s="6">
        <v>44012.744386574072</v>
      </c>
      <c r="J4855" t="s">
        <v>16</v>
      </c>
      <c r="K4855" s="6">
        <v>44013.759097222224</v>
      </c>
      <c r="M4855" t="s">
        <v>10622</v>
      </c>
      <c r="N4855" t="s">
        <v>10623</v>
      </c>
      <c r="Q4855" t="s">
        <v>478</v>
      </c>
      <c r="R4855" t="s">
        <v>365</v>
      </c>
      <c r="S4855">
        <v>95126</v>
      </c>
      <c r="T4855" t="s">
        <v>338</v>
      </c>
      <c r="U4855" t="s">
        <v>530</v>
      </c>
      <c r="W4855" t="s">
        <v>10624</v>
      </c>
      <c r="Z4855" t="s">
        <v>10622</v>
      </c>
      <c r="AA4855" t="s">
        <v>10623</v>
      </c>
      <c r="AD4855" t="s">
        <v>478</v>
      </c>
      <c r="AE4855" t="s">
        <v>365</v>
      </c>
      <c r="AF4855">
        <v>95126</v>
      </c>
      <c r="AG4855" t="s">
        <v>338</v>
      </c>
      <c r="AH4855" t="s">
        <v>530</v>
      </c>
      <c r="AJ4855" t="s">
        <v>10624</v>
      </c>
      <c r="AL4855" t="s">
        <v>339</v>
      </c>
      <c r="AM4855">
        <v>1</v>
      </c>
      <c r="AN4855">
        <v>1</v>
      </c>
      <c r="AO4855">
        <v>8743</v>
      </c>
      <c r="AQ4855">
        <v>123868</v>
      </c>
      <c r="AR4855">
        <v>51010001</v>
      </c>
      <c r="AS4855" t="s">
        <v>48</v>
      </c>
      <c r="AT4855" t="s">
        <v>49</v>
      </c>
      <c r="AW4855" t="s">
        <v>340</v>
      </c>
      <c r="AX4855" t="s">
        <v>340</v>
      </c>
      <c r="AY4855" t="s">
        <v>357</v>
      </c>
      <c r="AZ4855" t="s">
        <v>363</v>
      </c>
      <c r="BY4855" t="s">
        <v>342</v>
      </c>
      <c r="EQ4855">
        <v>251450</v>
      </c>
      <c r="ER4855" t="s">
        <v>10625</v>
      </c>
      <c r="EV4855">
        <v>17287780</v>
      </c>
      <c r="EW4855">
        <v>928</v>
      </c>
      <c r="EX4855">
        <v>221077</v>
      </c>
      <c r="EY4855" t="s">
        <v>10626</v>
      </c>
      <c r="EZ4855">
        <v>1</v>
      </c>
      <c r="FC4855">
        <v>95013</v>
      </c>
      <c r="FD4855" t="s">
        <v>1349</v>
      </c>
    </row>
    <row r="4856" spans="1:160" x14ac:dyDescent="0.3">
      <c r="A4856" t="str">
        <f>VLOOKUP(B4856,Table2[],3,FALSE)</f>
        <v>Digital</v>
      </c>
      <c r="B4856" t="str">
        <f>IF(OR(ISNUMBER(FIND("QVC",Z4856)),ISNUMBER(FIND("QVC",AL4856))),"QVC",IF(OR(ISNUMBER(FIND("NCO",H4856)),ISNUMBER(FIND("NCO",Y4856))), "NCO", IF(AL4856="consumer","PMD.com",VLOOKUP(LEFT(H4856,2),Tables!$E$1:$F$11,2,FALSE))))</f>
        <v>PMD.com</v>
      </c>
      <c r="C4856">
        <f t="shared" si="228"/>
        <v>51090030</v>
      </c>
      <c r="D4856">
        <f t="shared" si="229"/>
        <v>1</v>
      </c>
      <c r="E4856" t="str">
        <f t="shared" ca="1" si="227"/>
        <v>shifted orders shipped</v>
      </c>
      <c r="F4856" t="s">
        <v>3539</v>
      </c>
      <c r="G4856" t="s">
        <v>335</v>
      </c>
      <c r="H4856" t="s">
        <v>10627</v>
      </c>
      <c r="I4856" s="6">
        <v>44012.41207175926</v>
      </c>
      <c r="J4856" t="s">
        <v>16</v>
      </c>
      <c r="K4856" s="6">
        <v>44013.759444444448</v>
      </c>
      <c r="M4856" t="s">
        <v>10628</v>
      </c>
      <c r="N4856" t="s">
        <v>10629</v>
      </c>
      <c r="Q4856" t="s">
        <v>10630</v>
      </c>
      <c r="R4856" t="s">
        <v>413</v>
      </c>
      <c r="S4856" t="s">
        <v>10631</v>
      </c>
      <c r="T4856" t="s">
        <v>338</v>
      </c>
      <c r="U4856" t="s">
        <v>530</v>
      </c>
      <c r="W4856" t="s">
        <v>10632</v>
      </c>
      <c r="Z4856" t="s">
        <v>10628</v>
      </c>
      <c r="AA4856" t="s">
        <v>10629</v>
      </c>
      <c r="AD4856" t="s">
        <v>10630</v>
      </c>
      <c r="AE4856" t="s">
        <v>413</v>
      </c>
      <c r="AF4856" t="s">
        <v>10631</v>
      </c>
      <c r="AG4856" t="s">
        <v>338</v>
      </c>
      <c r="AH4856" t="s">
        <v>530</v>
      </c>
      <c r="AJ4856" t="s">
        <v>10632</v>
      </c>
      <c r="AL4856" t="s">
        <v>339</v>
      </c>
      <c r="AM4856">
        <v>1</v>
      </c>
      <c r="AN4856">
        <v>1</v>
      </c>
      <c r="AO4856">
        <v>6688</v>
      </c>
      <c r="AQ4856">
        <v>125960</v>
      </c>
      <c r="AR4856">
        <v>51090030</v>
      </c>
      <c r="AS4856" t="s">
        <v>3043</v>
      </c>
      <c r="AT4856" t="s">
        <v>628</v>
      </c>
      <c r="AW4856" t="s">
        <v>343</v>
      </c>
      <c r="BY4856" t="s">
        <v>342</v>
      </c>
      <c r="BZ4856" t="b">
        <v>0</v>
      </c>
      <c r="EQ4856">
        <v>243047</v>
      </c>
      <c r="ER4856" t="s">
        <v>10633</v>
      </c>
      <c r="EV4856">
        <v>17287469</v>
      </c>
      <c r="EW4856">
        <v>928</v>
      </c>
      <c r="EX4856">
        <v>220911</v>
      </c>
      <c r="EY4856" t="s">
        <v>10634</v>
      </c>
      <c r="EZ4856">
        <v>1</v>
      </c>
      <c r="FC4856">
        <v>95385</v>
      </c>
      <c r="FD4856" t="s">
        <v>3531</v>
      </c>
    </row>
    <row r="4857" spans="1:160" x14ac:dyDescent="0.3">
      <c r="A4857" t="str">
        <f>VLOOKUP(B4857,Table2[],3,FALSE)</f>
        <v>Digital</v>
      </c>
      <c r="B4857" t="str">
        <f>IF(OR(ISNUMBER(FIND("QVC",Z4857)),ISNUMBER(FIND("QVC",AL4857))),"QVC",IF(OR(ISNUMBER(FIND("NCO",H4857)),ISNUMBER(FIND("NCO",Y4857))), "NCO", IF(AL4857="consumer","PMD.com",VLOOKUP(LEFT(H4857,2),Tables!$E$1:$F$11,2,FALSE))))</f>
        <v>PMD.com</v>
      </c>
      <c r="C4857">
        <f t="shared" si="228"/>
        <v>51090030</v>
      </c>
      <c r="D4857">
        <f t="shared" si="229"/>
        <v>1</v>
      </c>
      <c r="E4857" t="str">
        <f t="shared" ca="1" si="227"/>
        <v>shifted orders shipped</v>
      </c>
      <c r="F4857" t="s">
        <v>3539</v>
      </c>
      <c r="G4857" t="s">
        <v>335</v>
      </c>
      <c r="H4857" t="s">
        <v>10627</v>
      </c>
      <c r="I4857" s="6">
        <v>44012.41207175926</v>
      </c>
      <c r="J4857" t="s">
        <v>16</v>
      </c>
      <c r="K4857" s="6">
        <v>44013.759444444448</v>
      </c>
      <c r="M4857" t="s">
        <v>10628</v>
      </c>
      <c r="N4857" t="s">
        <v>10629</v>
      </c>
      <c r="Q4857" t="s">
        <v>10630</v>
      </c>
      <c r="R4857" t="s">
        <v>413</v>
      </c>
      <c r="S4857" t="s">
        <v>10631</v>
      </c>
      <c r="T4857" t="s">
        <v>338</v>
      </c>
      <c r="U4857" t="s">
        <v>530</v>
      </c>
      <c r="W4857" t="s">
        <v>10632</v>
      </c>
      <c r="Z4857" t="s">
        <v>10628</v>
      </c>
      <c r="AA4857" t="s">
        <v>10629</v>
      </c>
      <c r="AD4857" t="s">
        <v>10630</v>
      </c>
      <c r="AE4857" t="s">
        <v>413</v>
      </c>
      <c r="AF4857" t="s">
        <v>10631</v>
      </c>
      <c r="AG4857" t="s">
        <v>338</v>
      </c>
      <c r="AH4857" t="s">
        <v>530</v>
      </c>
      <c r="AJ4857" t="s">
        <v>10632</v>
      </c>
      <c r="AL4857" t="s">
        <v>339</v>
      </c>
      <c r="AM4857">
        <v>1</v>
      </c>
      <c r="AN4857">
        <v>1</v>
      </c>
      <c r="AO4857">
        <v>6688</v>
      </c>
      <c r="AQ4857">
        <v>125960</v>
      </c>
      <c r="AR4857">
        <v>51090030</v>
      </c>
      <c r="AS4857" t="s">
        <v>3043</v>
      </c>
      <c r="AT4857" t="s">
        <v>628</v>
      </c>
      <c r="AW4857" t="s">
        <v>343</v>
      </c>
      <c r="BY4857" t="s">
        <v>342</v>
      </c>
      <c r="BZ4857" t="b">
        <v>0</v>
      </c>
      <c r="EQ4857">
        <v>243047</v>
      </c>
      <c r="ER4857" t="s">
        <v>10633</v>
      </c>
      <c r="EV4857">
        <v>17287469</v>
      </c>
      <c r="EW4857">
        <v>928</v>
      </c>
      <c r="EX4857">
        <v>220911</v>
      </c>
      <c r="EY4857" t="s">
        <v>10634</v>
      </c>
      <c r="EZ4857">
        <v>1</v>
      </c>
      <c r="FC4857">
        <v>95382</v>
      </c>
      <c r="FD4857" t="s">
        <v>1412</v>
      </c>
    </row>
    <row r="4858" spans="1:160" x14ac:dyDescent="0.3">
      <c r="A4858" t="str">
        <f>VLOOKUP(B4858,Table2[],3,FALSE)</f>
        <v>Digital</v>
      </c>
      <c r="B4858" t="str">
        <f>IF(OR(ISNUMBER(FIND("QVC",Z4858)),ISNUMBER(FIND("QVC",AL4858))),"QVC",IF(OR(ISNUMBER(FIND("NCO",H4858)),ISNUMBER(FIND("NCO",Y4858))), "NCO", IF(AL4858="consumer","PMD.com",VLOOKUP(LEFT(H4858,2),Tables!$E$1:$F$11,2,FALSE))))</f>
        <v>PMD.com</v>
      </c>
      <c r="C4858">
        <f t="shared" si="228"/>
        <v>54010001</v>
      </c>
      <c r="D4858">
        <f t="shared" si="229"/>
        <v>1</v>
      </c>
      <c r="E4858" t="str">
        <f t="shared" ca="1" si="227"/>
        <v>shifted orders shipped</v>
      </c>
      <c r="F4858" t="s">
        <v>3539</v>
      </c>
      <c r="G4858" t="s">
        <v>335</v>
      </c>
      <c r="H4858" t="s">
        <v>10627</v>
      </c>
      <c r="I4858" s="6">
        <v>44012.41207175926</v>
      </c>
      <c r="J4858" t="s">
        <v>16</v>
      </c>
      <c r="K4858" s="6">
        <v>44013.759444444448</v>
      </c>
      <c r="M4858" t="s">
        <v>10628</v>
      </c>
      <c r="N4858" t="s">
        <v>10629</v>
      </c>
      <c r="Q4858" t="s">
        <v>10630</v>
      </c>
      <c r="R4858" t="s">
        <v>413</v>
      </c>
      <c r="S4858" t="s">
        <v>10631</v>
      </c>
      <c r="T4858" t="s">
        <v>338</v>
      </c>
      <c r="U4858" t="s">
        <v>530</v>
      </c>
      <c r="W4858" t="s">
        <v>10632</v>
      </c>
      <c r="Z4858" t="s">
        <v>10628</v>
      </c>
      <c r="AA4858" t="s">
        <v>10629</v>
      </c>
      <c r="AD4858" t="s">
        <v>10630</v>
      </c>
      <c r="AE4858" t="s">
        <v>413</v>
      </c>
      <c r="AF4858" t="s">
        <v>10631</v>
      </c>
      <c r="AG4858" t="s">
        <v>338</v>
      </c>
      <c r="AH4858" t="s">
        <v>530</v>
      </c>
      <c r="AJ4858" t="s">
        <v>10632</v>
      </c>
      <c r="AL4858" t="s">
        <v>339</v>
      </c>
      <c r="AM4858">
        <v>1</v>
      </c>
      <c r="AN4858">
        <v>1</v>
      </c>
      <c r="AO4858">
        <v>6300</v>
      </c>
      <c r="AQ4858">
        <v>124476</v>
      </c>
      <c r="AR4858">
        <v>54010001</v>
      </c>
      <c r="AS4858" t="s">
        <v>577</v>
      </c>
      <c r="AT4858" t="s">
        <v>35</v>
      </c>
      <c r="AW4858" t="s">
        <v>340</v>
      </c>
      <c r="AX4858">
        <v>0</v>
      </c>
      <c r="AY4858" t="s">
        <v>348</v>
      </c>
      <c r="AZ4858">
        <v>0</v>
      </c>
      <c r="BY4858" t="s">
        <v>342</v>
      </c>
      <c r="EQ4858">
        <v>252076</v>
      </c>
      <c r="ER4858" t="s">
        <v>10633</v>
      </c>
      <c r="EV4858">
        <v>17287469</v>
      </c>
      <c r="EW4858">
        <v>928</v>
      </c>
      <c r="EX4858">
        <v>220911</v>
      </c>
      <c r="EY4858" t="s">
        <v>10634</v>
      </c>
      <c r="EZ4858">
        <v>1</v>
      </c>
      <c r="FC4858">
        <v>95382</v>
      </c>
      <c r="FD4858" t="s">
        <v>1412</v>
      </c>
    </row>
    <row r="4859" spans="1:160" x14ac:dyDescent="0.3">
      <c r="A4859" t="str">
        <f>VLOOKUP(B4859,Table2[],3,FALSE)</f>
        <v>Digital</v>
      </c>
      <c r="B4859" t="str">
        <f>IF(OR(ISNUMBER(FIND("QVC",Z4859)),ISNUMBER(FIND("QVC",AL4859))),"QVC",IF(OR(ISNUMBER(FIND("NCO",H4859)),ISNUMBER(FIND("NCO",Y4859))), "NCO", IF(AL4859="consumer","PMD.com",VLOOKUP(LEFT(H4859,2),Tables!$E$1:$F$11,2,FALSE))))</f>
        <v>PMD.com</v>
      </c>
      <c r="C4859">
        <f t="shared" si="228"/>
        <v>53450001</v>
      </c>
      <c r="D4859">
        <f t="shared" si="229"/>
        <v>1</v>
      </c>
      <c r="E4859" t="str">
        <f t="shared" ca="1" si="227"/>
        <v>shifted orders shipped</v>
      </c>
      <c r="F4859" t="s">
        <v>3539</v>
      </c>
      <c r="G4859" t="s">
        <v>335</v>
      </c>
      <c r="H4859" t="s">
        <v>10627</v>
      </c>
      <c r="I4859" s="6">
        <v>44012.41207175926</v>
      </c>
      <c r="J4859" t="s">
        <v>16</v>
      </c>
      <c r="K4859" s="6">
        <v>44013.759444444448</v>
      </c>
      <c r="M4859" t="s">
        <v>10628</v>
      </c>
      <c r="N4859" t="s">
        <v>10629</v>
      </c>
      <c r="Q4859" t="s">
        <v>10630</v>
      </c>
      <c r="R4859" t="s">
        <v>413</v>
      </c>
      <c r="S4859" t="s">
        <v>10631</v>
      </c>
      <c r="T4859" t="s">
        <v>338</v>
      </c>
      <c r="U4859" t="s">
        <v>530</v>
      </c>
      <c r="W4859" t="s">
        <v>10632</v>
      </c>
      <c r="Z4859" t="s">
        <v>10628</v>
      </c>
      <c r="AA4859" t="s">
        <v>10629</v>
      </c>
      <c r="AD4859" t="s">
        <v>10630</v>
      </c>
      <c r="AE4859" t="s">
        <v>413</v>
      </c>
      <c r="AF4859" t="s">
        <v>10631</v>
      </c>
      <c r="AG4859" t="s">
        <v>338</v>
      </c>
      <c r="AH4859" t="s">
        <v>530</v>
      </c>
      <c r="AJ4859" t="s">
        <v>10632</v>
      </c>
      <c r="AL4859" t="s">
        <v>339</v>
      </c>
      <c r="AM4859">
        <v>1</v>
      </c>
      <c r="AN4859">
        <v>1</v>
      </c>
      <c r="AO4859">
        <v>6117</v>
      </c>
      <c r="AQ4859">
        <v>124723</v>
      </c>
      <c r="AR4859">
        <v>53450001</v>
      </c>
      <c r="AS4859" t="s">
        <v>89</v>
      </c>
      <c r="AT4859" t="s">
        <v>144</v>
      </c>
      <c r="AW4859" t="s">
        <v>340</v>
      </c>
      <c r="AX4859" t="s">
        <v>340</v>
      </c>
      <c r="AY4859" t="s">
        <v>345</v>
      </c>
      <c r="AZ4859">
        <v>0</v>
      </c>
      <c r="EQ4859">
        <v>252730</v>
      </c>
      <c r="ER4859" t="s">
        <v>10633</v>
      </c>
      <c r="EV4859">
        <v>17287469</v>
      </c>
      <c r="EW4859">
        <v>928</v>
      </c>
      <c r="EX4859">
        <v>220911</v>
      </c>
      <c r="EY4859" t="s">
        <v>10634</v>
      </c>
      <c r="EZ4859">
        <v>1</v>
      </c>
      <c r="FC4859">
        <v>53450001</v>
      </c>
      <c r="FD4859" t="s">
        <v>144</v>
      </c>
    </row>
    <row r="4860" spans="1:160" x14ac:dyDescent="0.3">
      <c r="A4860" t="str">
        <f>VLOOKUP(B4860,Table2[],3,FALSE)</f>
        <v>Digital</v>
      </c>
      <c r="B4860" t="str">
        <f>IF(OR(ISNUMBER(FIND("QVC",Z4860)),ISNUMBER(FIND("QVC",AL4860))),"QVC",IF(OR(ISNUMBER(FIND("NCO",H4860)),ISNUMBER(FIND("NCO",Y4860))), "NCO", IF(AL4860="consumer","PMD.com",VLOOKUP(LEFT(H4860,2),Tables!$E$1:$F$11,2,FALSE))))</f>
        <v>PMD.com</v>
      </c>
      <c r="C4860">
        <f t="shared" si="228"/>
        <v>53920001</v>
      </c>
      <c r="D4860">
        <f t="shared" si="229"/>
        <v>1</v>
      </c>
      <c r="E4860" t="str">
        <f t="shared" ca="1" si="227"/>
        <v>shifted orders shipped</v>
      </c>
      <c r="F4860" t="s">
        <v>3539</v>
      </c>
      <c r="G4860" t="s">
        <v>335</v>
      </c>
      <c r="H4860" t="s">
        <v>10627</v>
      </c>
      <c r="I4860" s="6">
        <v>44012.41207175926</v>
      </c>
      <c r="J4860" t="s">
        <v>16</v>
      </c>
      <c r="K4860" s="6">
        <v>44013.759444444448</v>
      </c>
      <c r="M4860" t="s">
        <v>10628</v>
      </c>
      <c r="N4860" t="s">
        <v>10629</v>
      </c>
      <c r="Q4860" t="s">
        <v>10630</v>
      </c>
      <c r="R4860" t="s">
        <v>413</v>
      </c>
      <c r="S4860" t="s">
        <v>10631</v>
      </c>
      <c r="T4860" t="s">
        <v>338</v>
      </c>
      <c r="U4860" t="s">
        <v>530</v>
      </c>
      <c r="W4860" t="s">
        <v>10632</v>
      </c>
      <c r="Z4860" t="s">
        <v>10628</v>
      </c>
      <c r="AA4860" t="s">
        <v>10629</v>
      </c>
      <c r="AD4860" t="s">
        <v>10630</v>
      </c>
      <c r="AE4860" t="s">
        <v>413</v>
      </c>
      <c r="AF4860" t="s">
        <v>10631</v>
      </c>
      <c r="AG4860" t="s">
        <v>338</v>
      </c>
      <c r="AH4860" t="s">
        <v>530</v>
      </c>
      <c r="AJ4860" t="s">
        <v>10632</v>
      </c>
      <c r="AL4860" t="s">
        <v>339</v>
      </c>
      <c r="AM4860">
        <v>1</v>
      </c>
      <c r="AN4860">
        <v>1</v>
      </c>
      <c r="AO4860">
        <v>14899</v>
      </c>
      <c r="AQ4860">
        <v>124468</v>
      </c>
      <c r="AR4860">
        <v>53920001</v>
      </c>
      <c r="AS4860">
        <v>9000000</v>
      </c>
      <c r="AT4860" t="s">
        <v>40</v>
      </c>
      <c r="AW4860" t="s">
        <v>343</v>
      </c>
      <c r="BY4860" t="s">
        <v>342</v>
      </c>
      <c r="EQ4860">
        <v>243396</v>
      </c>
      <c r="ER4860" t="s">
        <v>10633</v>
      </c>
      <c r="EV4860">
        <v>17287469</v>
      </c>
      <c r="EW4860">
        <v>928</v>
      </c>
      <c r="EX4860">
        <v>220911</v>
      </c>
      <c r="EY4860" t="s">
        <v>10634</v>
      </c>
      <c r="EZ4860">
        <v>1</v>
      </c>
      <c r="FC4860">
        <v>95385</v>
      </c>
      <c r="FD4860" t="s">
        <v>3531</v>
      </c>
    </row>
    <row r="4861" spans="1:160" x14ac:dyDescent="0.3">
      <c r="A4861" t="str">
        <f>VLOOKUP(B4861,Table2[],3,FALSE)</f>
        <v>Digital</v>
      </c>
      <c r="B4861" t="str">
        <f>IF(OR(ISNUMBER(FIND("QVC",Z4861)),ISNUMBER(FIND("QVC",AL4861))),"QVC",IF(OR(ISNUMBER(FIND("NCO",H4861)),ISNUMBER(FIND("NCO",Y4861))), "NCO", IF(AL4861="consumer","PMD.com",VLOOKUP(LEFT(H4861,2),Tables!$E$1:$F$11,2,FALSE))))</f>
        <v>PMD.com</v>
      </c>
      <c r="C4861">
        <f t="shared" si="228"/>
        <v>5341030</v>
      </c>
      <c r="D4861">
        <f t="shared" si="229"/>
        <v>1</v>
      </c>
      <c r="E4861" t="str">
        <f t="shared" ca="1" si="227"/>
        <v>shifted orders shipped</v>
      </c>
      <c r="F4861" t="s">
        <v>3539</v>
      </c>
      <c r="G4861" t="s">
        <v>335</v>
      </c>
      <c r="H4861" t="s">
        <v>10627</v>
      </c>
      <c r="I4861" s="6">
        <v>44012.41207175926</v>
      </c>
      <c r="J4861" t="s">
        <v>16</v>
      </c>
      <c r="K4861" s="6">
        <v>44013.759444444448</v>
      </c>
      <c r="M4861" t="s">
        <v>10628</v>
      </c>
      <c r="N4861" t="s">
        <v>10629</v>
      </c>
      <c r="Q4861" t="s">
        <v>10630</v>
      </c>
      <c r="R4861" t="s">
        <v>413</v>
      </c>
      <c r="S4861" t="s">
        <v>10631</v>
      </c>
      <c r="T4861" t="s">
        <v>338</v>
      </c>
      <c r="U4861" t="s">
        <v>530</v>
      </c>
      <c r="W4861" t="s">
        <v>10632</v>
      </c>
      <c r="Z4861" t="s">
        <v>10628</v>
      </c>
      <c r="AA4861" t="s">
        <v>10629</v>
      </c>
      <c r="AD4861" t="s">
        <v>10630</v>
      </c>
      <c r="AE4861" t="s">
        <v>413</v>
      </c>
      <c r="AF4861" t="s">
        <v>10631</v>
      </c>
      <c r="AG4861" t="s">
        <v>338</v>
      </c>
      <c r="AH4861" t="s">
        <v>530</v>
      </c>
      <c r="AJ4861" t="s">
        <v>10632</v>
      </c>
      <c r="AL4861" t="s">
        <v>339</v>
      </c>
      <c r="AM4861">
        <v>1</v>
      </c>
      <c r="AN4861">
        <v>1</v>
      </c>
      <c r="AO4861">
        <v>12859</v>
      </c>
      <c r="AQ4861">
        <v>124642</v>
      </c>
      <c r="AR4861">
        <v>5341030</v>
      </c>
      <c r="AS4861" t="s">
        <v>925</v>
      </c>
      <c r="AT4861" t="s">
        <v>926</v>
      </c>
      <c r="AW4861" t="s">
        <v>366</v>
      </c>
      <c r="AX4861" t="s">
        <v>366</v>
      </c>
      <c r="AY4861" t="s">
        <v>345</v>
      </c>
      <c r="AZ4861" t="s">
        <v>346</v>
      </c>
      <c r="BY4861" t="s">
        <v>342</v>
      </c>
      <c r="EQ4861">
        <v>243275</v>
      </c>
      <c r="ER4861" t="s">
        <v>10633</v>
      </c>
      <c r="EV4861">
        <v>17287469</v>
      </c>
      <c r="EW4861">
        <v>928</v>
      </c>
      <c r="EX4861">
        <v>220911</v>
      </c>
      <c r="EY4861" t="s">
        <v>10634</v>
      </c>
      <c r="EZ4861">
        <v>1</v>
      </c>
      <c r="FC4861">
        <v>95385</v>
      </c>
      <c r="FD4861" t="s">
        <v>3531</v>
      </c>
    </row>
    <row r="4862" spans="1:160" x14ac:dyDescent="0.3">
      <c r="A4862" t="str">
        <f>VLOOKUP(B4862,Table2[],3,FALSE)</f>
        <v>Digital</v>
      </c>
      <c r="B4862" t="str">
        <f>IF(OR(ISNUMBER(FIND("QVC",Z4862)),ISNUMBER(FIND("QVC",AL4862))),"QVC",IF(OR(ISNUMBER(FIND("NCO",H4862)),ISNUMBER(FIND("NCO",Y4862))), "NCO", IF(AL4862="consumer","PMD.com",VLOOKUP(LEFT(H4862,2),Tables!$E$1:$F$11,2,FALSE))))</f>
        <v>PMD.com</v>
      </c>
      <c r="C4862">
        <f t="shared" si="228"/>
        <v>52430001</v>
      </c>
      <c r="D4862">
        <f t="shared" si="229"/>
        <v>1</v>
      </c>
      <c r="E4862" t="str">
        <f t="shared" ca="1" si="227"/>
        <v>shifted orders shipped</v>
      </c>
      <c r="F4862" t="s">
        <v>3539</v>
      </c>
      <c r="G4862" t="s">
        <v>335</v>
      </c>
      <c r="H4862" t="s">
        <v>10627</v>
      </c>
      <c r="I4862" s="6">
        <v>44012.41207175926</v>
      </c>
      <c r="J4862" t="s">
        <v>16</v>
      </c>
      <c r="K4862" s="6">
        <v>44013.759444444448</v>
      </c>
      <c r="M4862" t="s">
        <v>10628</v>
      </c>
      <c r="N4862" t="s">
        <v>10629</v>
      </c>
      <c r="Q4862" t="s">
        <v>10630</v>
      </c>
      <c r="R4862" t="s">
        <v>413</v>
      </c>
      <c r="S4862" t="s">
        <v>10631</v>
      </c>
      <c r="T4862" t="s">
        <v>338</v>
      </c>
      <c r="U4862" t="s">
        <v>530</v>
      </c>
      <c r="W4862" t="s">
        <v>10632</v>
      </c>
      <c r="Z4862" t="s">
        <v>10628</v>
      </c>
      <c r="AA4862" t="s">
        <v>10629</v>
      </c>
      <c r="AD4862" t="s">
        <v>10630</v>
      </c>
      <c r="AE4862" t="s">
        <v>413</v>
      </c>
      <c r="AF4862" t="s">
        <v>10631</v>
      </c>
      <c r="AG4862" t="s">
        <v>338</v>
      </c>
      <c r="AH4862" t="s">
        <v>530</v>
      </c>
      <c r="AJ4862" t="s">
        <v>10632</v>
      </c>
      <c r="AL4862" t="s">
        <v>339</v>
      </c>
      <c r="AM4862">
        <v>1</v>
      </c>
      <c r="AN4862">
        <v>1</v>
      </c>
      <c r="AO4862">
        <v>12063</v>
      </c>
      <c r="AQ4862">
        <v>127155</v>
      </c>
      <c r="AR4862">
        <v>52430001</v>
      </c>
      <c r="AS4862" t="s">
        <v>927</v>
      </c>
      <c r="AT4862" t="s">
        <v>75</v>
      </c>
      <c r="AW4862" t="s">
        <v>340</v>
      </c>
      <c r="AX4862" t="s">
        <v>340</v>
      </c>
      <c r="AY4862" t="s">
        <v>357</v>
      </c>
      <c r="AZ4862" t="s">
        <v>363</v>
      </c>
      <c r="BY4862" t="s">
        <v>342</v>
      </c>
      <c r="EQ4862">
        <v>249990</v>
      </c>
      <c r="ER4862" t="s">
        <v>10633</v>
      </c>
      <c r="EV4862">
        <v>17287469</v>
      </c>
      <c r="EW4862">
        <v>928</v>
      </c>
      <c r="EX4862">
        <v>220911</v>
      </c>
      <c r="EY4862" t="s">
        <v>10634</v>
      </c>
      <c r="EZ4862">
        <v>1</v>
      </c>
      <c r="FC4862">
        <v>95385</v>
      </c>
      <c r="FD4862" t="s">
        <v>3531</v>
      </c>
    </row>
    <row r="4863" spans="1:160" x14ac:dyDescent="0.3">
      <c r="A4863" t="str">
        <f>VLOOKUP(B4863,Table2[],3,FALSE)</f>
        <v>Digital</v>
      </c>
      <c r="B4863" t="str">
        <f>IF(OR(ISNUMBER(FIND("QVC",Z4863)),ISNUMBER(FIND("QVC",AL4863))),"QVC",IF(OR(ISNUMBER(FIND("NCO",H4863)),ISNUMBER(FIND("NCO",Y4863))), "NCO", IF(AL4863="consumer","PMD.com",VLOOKUP(LEFT(H4863,2),Tables!$E$1:$F$11,2,FALSE))))</f>
        <v>PMD.com</v>
      </c>
      <c r="C4863" t="str">
        <f t="shared" si="228"/>
        <v>53500001A</v>
      </c>
      <c r="D4863">
        <f t="shared" si="229"/>
        <v>1</v>
      </c>
      <c r="E4863" t="str">
        <f t="shared" ca="1" si="227"/>
        <v>shifted orders shipped</v>
      </c>
      <c r="F4863" t="s">
        <v>3539</v>
      </c>
      <c r="G4863" t="s">
        <v>335</v>
      </c>
      <c r="H4863" t="s">
        <v>10627</v>
      </c>
      <c r="I4863" s="6">
        <v>44012.41207175926</v>
      </c>
      <c r="J4863" t="s">
        <v>16</v>
      </c>
      <c r="K4863" s="6">
        <v>44013.759444444448</v>
      </c>
      <c r="M4863" t="s">
        <v>10628</v>
      </c>
      <c r="N4863" t="s">
        <v>10629</v>
      </c>
      <c r="Q4863" t="s">
        <v>10630</v>
      </c>
      <c r="R4863" t="s">
        <v>413</v>
      </c>
      <c r="S4863" t="s">
        <v>10631</v>
      </c>
      <c r="T4863" t="s">
        <v>338</v>
      </c>
      <c r="U4863" t="s">
        <v>530</v>
      </c>
      <c r="W4863" t="s">
        <v>10632</v>
      </c>
      <c r="Z4863" t="s">
        <v>10628</v>
      </c>
      <c r="AA4863" t="s">
        <v>10629</v>
      </c>
      <c r="AD4863" t="s">
        <v>10630</v>
      </c>
      <c r="AE4863" t="s">
        <v>413</v>
      </c>
      <c r="AF4863" t="s">
        <v>10631</v>
      </c>
      <c r="AG4863" t="s">
        <v>338</v>
      </c>
      <c r="AH4863" t="s">
        <v>530</v>
      </c>
      <c r="AJ4863" t="s">
        <v>10632</v>
      </c>
      <c r="AL4863" t="s">
        <v>339</v>
      </c>
      <c r="AM4863">
        <v>1</v>
      </c>
      <c r="AN4863">
        <v>1</v>
      </c>
      <c r="AO4863">
        <v>1690</v>
      </c>
      <c r="AQ4863">
        <v>125277</v>
      </c>
      <c r="AR4863" t="s">
        <v>1242</v>
      </c>
      <c r="AS4863" t="s">
        <v>1243</v>
      </c>
      <c r="AT4863" t="s">
        <v>1244</v>
      </c>
      <c r="AW4863" t="s">
        <v>349</v>
      </c>
      <c r="AX4863" t="s">
        <v>553</v>
      </c>
      <c r="AY4863" t="s">
        <v>345</v>
      </c>
      <c r="AZ4863">
        <v>0</v>
      </c>
      <c r="EQ4863">
        <v>251914</v>
      </c>
      <c r="ER4863" t="s">
        <v>10633</v>
      </c>
      <c r="EV4863">
        <v>17287469</v>
      </c>
      <c r="EW4863">
        <v>928</v>
      </c>
      <c r="EX4863">
        <v>220911</v>
      </c>
      <c r="EY4863" t="s">
        <v>10634</v>
      </c>
      <c r="EZ4863">
        <v>1</v>
      </c>
      <c r="FC4863" t="s">
        <v>1242</v>
      </c>
      <c r="FD4863" t="s">
        <v>1244</v>
      </c>
    </row>
    <row r="4864" spans="1:160" x14ac:dyDescent="0.3">
      <c r="A4864" t="str">
        <f>VLOOKUP(B4864,Table2[],3,FALSE)</f>
        <v>Digital</v>
      </c>
      <c r="B4864" t="str">
        <f>IF(OR(ISNUMBER(FIND("QVC",Z4864)),ISNUMBER(FIND("QVC",AL4864))),"QVC",IF(OR(ISNUMBER(FIND("NCO",H4864)),ISNUMBER(FIND("NCO",Y4864))), "NCO", IF(AL4864="consumer","PMD.com",VLOOKUP(LEFT(H4864,2),Tables!$E$1:$F$11,2,FALSE))))</f>
        <v>PMD.com</v>
      </c>
      <c r="C4864">
        <f t="shared" si="228"/>
        <v>53900001</v>
      </c>
      <c r="D4864">
        <f t="shared" si="229"/>
        <v>1</v>
      </c>
      <c r="E4864" t="str">
        <f t="shared" ca="1" si="227"/>
        <v>shifted orders shipped</v>
      </c>
      <c r="F4864" t="s">
        <v>3539</v>
      </c>
      <c r="G4864" t="s">
        <v>335</v>
      </c>
      <c r="H4864" t="s">
        <v>10627</v>
      </c>
      <c r="I4864" s="6">
        <v>44012.41207175926</v>
      </c>
      <c r="J4864" t="s">
        <v>16</v>
      </c>
      <c r="K4864" s="6">
        <v>44013.759444444448</v>
      </c>
      <c r="M4864" t="s">
        <v>10628</v>
      </c>
      <c r="N4864" t="s">
        <v>10629</v>
      </c>
      <c r="Q4864" t="s">
        <v>10630</v>
      </c>
      <c r="R4864" t="s">
        <v>413</v>
      </c>
      <c r="S4864" t="s">
        <v>10631</v>
      </c>
      <c r="T4864" t="s">
        <v>338</v>
      </c>
      <c r="U4864" t="s">
        <v>530</v>
      </c>
      <c r="W4864" t="s">
        <v>10632</v>
      </c>
      <c r="Z4864" t="s">
        <v>10628</v>
      </c>
      <c r="AA4864" t="s">
        <v>10629</v>
      </c>
      <c r="AD4864" t="s">
        <v>10630</v>
      </c>
      <c r="AE4864" t="s">
        <v>413</v>
      </c>
      <c r="AF4864" t="s">
        <v>10631</v>
      </c>
      <c r="AG4864" t="s">
        <v>338</v>
      </c>
      <c r="AH4864" t="s">
        <v>530</v>
      </c>
      <c r="AJ4864" t="s">
        <v>10632</v>
      </c>
      <c r="AL4864" t="s">
        <v>339</v>
      </c>
      <c r="AM4864">
        <v>1</v>
      </c>
      <c r="AN4864">
        <v>1</v>
      </c>
      <c r="AO4864">
        <v>31217</v>
      </c>
      <c r="AQ4864">
        <v>124466</v>
      </c>
      <c r="AR4864">
        <v>53900001</v>
      </c>
      <c r="AS4864" t="s">
        <v>1697</v>
      </c>
      <c r="AT4864" t="s">
        <v>104</v>
      </c>
      <c r="AW4864" t="s">
        <v>343</v>
      </c>
      <c r="BY4864" t="s">
        <v>342</v>
      </c>
      <c r="EQ4864">
        <v>247378</v>
      </c>
      <c r="ER4864" t="s">
        <v>10633</v>
      </c>
      <c r="EV4864">
        <v>17287469</v>
      </c>
      <c r="EW4864">
        <v>928</v>
      </c>
      <c r="EX4864">
        <v>220911</v>
      </c>
      <c r="EY4864" t="s">
        <v>10634</v>
      </c>
      <c r="EZ4864">
        <v>1</v>
      </c>
      <c r="FC4864">
        <v>95382</v>
      </c>
      <c r="FD4864" t="s">
        <v>1412</v>
      </c>
    </row>
    <row r="4865" spans="1:160" x14ac:dyDescent="0.3">
      <c r="A4865" t="str">
        <f>VLOOKUP(B4865,Table2[],3,FALSE)</f>
        <v>Digital</v>
      </c>
      <c r="B4865" t="str">
        <f>IF(OR(ISNUMBER(FIND("QVC",Z4865)),ISNUMBER(FIND("QVC",AL4865))),"QVC",IF(OR(ISNUMBER(FIND("NCO",H4865)),ISNUMBER(FIND("NCO",Y4865))), "NCO", IF(AL4865="consumer","PMD.com",VLOOKUP(LEFT(H4865,2),Tables!$E$1:$F$11,2,FALSE))))</f>
        <v>PMD.com</v>
      </c>
      <c r="C4865">
        <f t="shared" si="228"/>
        <v>5341</v>
      </c>
      <c r="D4865">
        <f t="shared" si="229"/>
        <v>1</v>
      </c>
      <c r="E4865" t="str">
        <f t="shared" ca="1" si="227"/>
        <v>shifted orders shipped</v>
      </c>
      <c r="F4865" t="s">
        <v>3539</v>
      </c>
      <c r="G4865" t="s">
        <v>335</v>
      </c>
      <c r="H4865" t="s">
        <v>10635</v>
      </c>
      <c r="I4865" s="6">
        <v>44012.877939814818</v>
      </c>
      <c r="J4865" t="s">
        <v>16</v>
      </c>
      <c r="K4865" s="6">
        <v>44013.759479166663</v>
      </c>
      <c r="M4865" t="s">
        <v>1459</v>
      </c>
      <c r="N4865" t="s">
        <v>1460</v>
      </c>
      <c r="Q4865" t="s">
        <v>1461</v>
      </c>
      <c r="R4865" t="s">
        <v>414</v>
      </c>
      <c r="S4865">
        <v>7417</v>
      </c>
      <c r="T4865" t="s">
        <v>338</v>
      </c>
      <c r="U4865" t="s">
        <v>530</v>
      </c>
      <c r="Z4865" t="s">
        <v>1459</v>
      </c>
      <c r="AA4865" t="s">
        <v>1460</v>
      </c>
      <c r="AD4865" t="s">
        <v>1461</v>
      </c>
      <c r="AE4865" t="s">
        <v>414</v>
      </c>
      <c r="AF4865">
        <v>7417</v>
      </c>
      <c r="AG4865" t="s">
        <v>338</v>
      </c>
      <c r="AH4865" t="s">
        <v>530</v>
      </c>
      <c r="AL4865" t="s">
        <v>339</v>
      </c>
      <c r="AM4865">
        <v>1</v>
      </c>
      <c r="AN4865">
        <v>1</v>
      </c>
      <c r="AO4865">
        <v>15156</v>
      </c>
      <c r="AQ4865">
        <v>124187</v>
      </c>
      <c r="AR4865">
        <v>5341</v>
      </c>
      <c r="AS4865" t="s">
        <v>1851</v>
      </c>
      <c r="AT4865" t="s">
        <v>82</v>
      </c>
      <c r="AW4865" t="s">
        <v>340</v>
      </c>
      <c r="AX4865" t="s">
        <v>340</v>
      </c>
      <c r="AY4865" t="s">
        <v>345</v>
      </c>
      <c r="AZ4865" t="s">
        <v>346</v>
      </c>
      <c r="BY4865" t="s">
        <v>342</v>
      </c>
      <c r="EQ4865">
        <v>243643</v>
      </c>
      <c r="ER4865" t="s">
        <v>10636</v>
      </c>
      <c r="EV4865">
        <v>17287836</v>
      </c>
      <c r="EW4865">
        <v>928</v>
      </c>
      <c r="EX4865">
        <v>221133</v>
      </c>
      <c r="EY4865" t="s">
        <v>10637</v>
      </c>
      <c r="EZ4865">
        <v>1</v>
      </c>
      <c r="FC4865">
        <v>5341</v>
      </c>
      <c r="FD4865" t="s">
        <v>82</v>
      </c>
    </row>
    <row r="4866" spans="1:160" x14ac:dyDescent="0.3">
      <c r="A4866" t="str">
        <f>VLOOKUP(B4866,Table2[],3,FALSE)</f>
        <v>Digital</v>
      </c>
      <c r="B4866" t="str">
        <f>IF(OR(ISNUMBER(FIND("QVC",Z4866)),ISNUMBER(FIND("QVC",AL4866))),"QVC",IF(OR(ISNUMBER(FIND("NCO",H4866)),ISNUMBER(FIND("NCO",Y4866))), "NCO", IF(AL4866="consumer","PMD.com",VLOOKUP(LEFT(H4866,2),Tables!$E$1:$F$11,2,FALSE))))</f>
        <v>PMD.com</v>
      </c>
      <c r="C4866">
        <f t="shared" si="228"/>
        <v>5901</v>
      </c>
      <c r="D4866">
        <f t="shared" si="229"/>
        <v>1</v>
      </c>
      <c r="E4866" t="str">
        <f t="shared" ca="1" si="227"/>
        <v>shifted orders shipped</v>
      </c>
      <c r="F4866" t="s">
        <v>3539</v>
      </c>
      <c r="G4866" t="s">
        <v>335</v>
      </c>
      <c r="H4866" t="s">
        <v>10635</v>
      </c>
      <c r="I4866" s="6">
        <v>44012.877939814818</v>
      </c>
      <c r="J4866" t="s">
        <v>16</v>
      </c>
      <c r="K4866" s="6">
        <v>44013.759479166663</v>
      </c>
      <c r="M4866" t="s">
        <v>1459</v>
      </c>
      <c r="N4866" t="s">
        <v>1460</v>
      </c>
      <c r="Q4866" t="s">
        <v>1461</v>
      </c>
      <c r="R4866" t="s">
        <v>414</v>
      </c>
      <c r="S4866">
        <v>7417</v>
      </c>
      <c r="T4866" t="s">
        <v>338</v>
      </c>
      <c r="U4866" t="s">
        <v>530</v>
      </c>
      <c r="Z4866" t="s">
        <v>1459</v>
      </c>
      <c r="AA4866" t="s">
        <v>1460</v>
      </c>
      <c r="AD4866" t="s">
        <v>1461</v>
      </c>
      <c r="AE4866" t="s">
        <v>414</v>
      </c>
      <c r="AF4866">
        <v>7417</v>
      </c>
      <c r="AG4866" t="s">
        <v>338</v>
      </c>
      <c r="AH4866" t="s">
        <v>530</v>
      </c>
      <c r="AL4866" t="s">
        <v>339</v>
      </c>
      <c r="AM4866">
        <v>1</v>
      </c>
      <c r="AN4866">
        <v>1</v>
      </c>
      <c r="AO4866">
        <v>1428</v>
      </c>
      <c r="AQ4866">
        <v>123804</v>
      </c>
      <c r="AR4866">
        <v>5901</v>
      </c>
      <c r="AS4866" t="s">
        <v>1300</v>
      </c>
      <c r="AT4866" t="s">
        <v>17</v>
      </c>
      <c r="AW4866" t="s">
        <v>352</v>
      </c>
      <c r="AX4866" t="s">
        <v>352</v>
      </c>
      <c r="AY4866" t="s">
        <v>353</v>
      </c>
      <c r="AZ4866" t="s">
        <v>358</v>
      </c>
      <c r="BY4866" t="s">
        <v>342</v>
      </c>
      <c r="EQ4866">
        <v>250322</v>
      </c>
      <c r="ER4866" t="s">
        <v>10636</v>
      </c>
      <c r="EV4866">
        <v>17287836</v>
      </c>
      <c r="EW4866">
        <v>928</v>
      </c>
      <c r="EX4866">
        <v>221133</v>
      </c>
      <c r="EY4866" t="s">
        <v>10637</v>
      </c>
      <c r="EZ4866">
        <v>1</v>
      </c>
      <c r="FC4866">
        <v>5901</v>
      </c>
      <c r="FD4866" t="s">
        <v>17</v>
      </c>
    </row>
    <row r="4867" spans="1:160" x14ac:dyDescent="0.3">
      <c r="A4867" t="str">
        <f>VLOOKUP(B4867,Table2[],3,FALSE)</f>
        <v>Digital</v>
      </c>
      <c r="B4867" t="str">
        <f>IF(OR(ISNUMBER(FIND("QVC",Z4867)),ISNUMBER(FIND("QVC",AL4867))),"QVC",IF(OR(ISNUMBER(FIND("NCO",H4867)),ISNUMBER(FIND("NCO",Y4867))), "NCO", IF(AL4867="consumer","PMD.com",VLOOKUP(LEFT(H4867,2),Tables!$E$1:$F$11,2,FALSE))))</f>
        <v>PMD.com</v>
      </c>
      <c r="C4867">
        <f t="shared" si="228"/>
        <v>51090030</v>
      </c>
      <c r="D4867">
        <f t="shared" si="229"/>
        <v>1</v>
      </c>
      <c r="E4867" t="str">
        <f t="shared" ref="E4867:E4930" ca="1" si="230">IF(MONTH(TODAY())-MONTH(I4867)&gt;0,"shifted orders shipped","MTD orders shipped")</f>
        <v>shifted orders shipped</v>
      </c>
      <c r="F4867" t="s">
        <v>3539</v>
      </c>
      <c r="G4867" t="s">
        <v>335</v>
      </c>
      <c r="H4867" t="s">
        <v>10638</v>
      </c>
      <c r="I4867" s="6">
        <v>44012.499502314815</v>
      </c>
      <c r="J4867" t="s">
        <v>16</v>
      </c>
      <c r="K4867" s="6">
        <v>44013.76017361111</v>
      </c>
      <c r="M4867" t="s">
        <v>1812</v>
      </c>
      <c r="N4867" t="s">
        <v>1813</v>
      </c>
      <c r="Q4867" t="s">
        <v>718</v>
      </c>
      <c r="R4867" t="s">
        <v>365</v>
      </c>
      <c r="S4867" t="s">
        <v>1814</v>
      </c>
      <c r="T4867" t="s">
        <v>338</v>
      </c>
      <c r="U4867" t="s">
        <v>530</v>
      </c>
      <c r="W4867" t="s">
        <v>1815</v>
      </c>
      <c r="Z4867" t="s">
        <v>1812</v>
      </c>
      <c r="AA4867" t="s">
        <v>1813</v>
      </c>
      <c r="AD4867" t="s">
        <v>718</v>
      </c>
      <c r="AE4867" t="s">
        <v>365</v>
      </c>
      <c r="AF4867" t="s">
        <v>1814</v>
      </c>
      <c r="AG4867" t="s">
        <v>338</v>
      </c>
      <c r="AH4867" t="s">
        <v>530</v>
      </c>
      <c r="AJ4867" t="s">
        <v>1815</v>
      </c>
      <c r="AL4867" t="s">
        <v>339</v>
      </c>
      <c r="AM4867">
        <v>1</v>
      </c>
      <c r="AN4867">
        <v>1</v>
      </c>
      <c r="AO4867">
        <v>6688</v>
      </c>
      <c r="AQ4867">
        <v>125960</v>
      </c>
      <c r="AR4867">
        <v>51090030</v>
      </c>
      <c r="AS4867" t="s">
        <v>3043</v>
      </c>
      <c r="AT4867" t="s">
        <v>628</v>
      </c>
      <c r="AW4867" t="s">
        <v>343</v>
      </c>
      <c r="BY4867" t="s">
        <v>342</v>
      </c>
      <c r="BZ4867" t="b">
        <v>0</v>
      </c>
      <c r="EQ4867">
        <v>243047</v>
      </c>
      <c r="ER4867" t="s">
        <v>10639</v>
      </c>
      <c r="EV4867">
        <v>17287511</v>
      </c>
      <c r="EW4867">
        <v>928</v>
      </c>
      <c r="EX4867">
        <v>220954</v>
      </c>
      <c r="EY4867" t="s">
        <v>10640</v>
      </c>
      <c r="EZ4867">
        <v>1</v>
      </c>
      <c r="FC4867">
        <v>95384</v>
      </c>
      <c r="FD4867" t="s">
        <v>3530</v>
      </c>
    </row>
    <row r="4868" spans="1:160" x14ac:dyDescent="0.3">
      <c r="A4868" t="str">
        <f>VLOOKUP(B4868,Table2[],3,FALSE)</f>
        <v>Digital</v>
      </c>
      <c r="B4868" t="str">
        <f>IF(OR(ISNUMBER(FIND("QVC",Z4868)),ISNUMBER(FIND("QVC",AL4868))),"QVC",IF(OR(ISNUMBER(FIND("NCO",H4868)),ISNUMBER(FIND("NCO",Y4868))), "NCO", IF(AL4868="consumer","PMD.com",VLOOKUP(LEFT(H4868,2),Tables!$E$1:$F$11,2,FALSE))))</f>
        <v>PMD.com</v>
      </c>
      <c r="C4868">
        <f t="shared" si="228"/>
        <v>7837</v>
      </c>
      <c r="D4868">
        <f t="shared" si="229"/>
        <v>1</v>
      </c>
      <c r="E4868" t="str">
        <f t="shared" ca="1" si="230"/>
        <v>shifted orders shipped</v>
      </c>
      <c r="F4868" t="s">
        <v>3539</v>
      </c>
      <c r="G4868" t="s">
        <v>335</v>
      </c>
      <c r="H4868" t="s">
        <v>10638</v>
      </c>
      <c r="I4868" s="6">
        <v>44012.499502314815</v>
      </c>
      <c r="J4868" t="s">
        <v>16</v>
      </c>
      <c r="K4868" s="6">
        <v>44013.76017361111</v>
      </c>
      <c r="M4868" t="s">
        <v>1812</v>
      </c>
      <c r="N4868" t="s">
        <v>1813</v>
      </c>
      <c r="Q4868" t="s">
        <v>718</v>
      </c>
      <c r="R4868" t="s">
        <v>365</v>
      </c>
      <c r="S4868" t="s">
        <v>1814</v>
      </c>
      <c r="T4868" t="s">
        <v>338</v>
      </c>
      <c r="U4868" t="s">
        <v>530</v>
      </c>
      <c r="W4868" t="s">
        <v>1815</v>
      </c>
      <c r="Z4868" t="s">
        <v>1812</v>
      </c>
      <c r="AA4868" t="s">
        <v>1813</v>
      </c>
      <c r="AD4868" t="s">
        <v>718</v>
      </c>
      <c r="AE4868" t="s">
        <v>365</v>
      </c>
      <c r="AF4868" t="s">
        <v>1814</v>
      </c>
      <c r="AG4868" t="s">
        <v>338</v>
      </c>
      <c r="AH4868" t="s">
        <v>530</v>
      </c>
      <c r="AJ4868" t="s">
        <v>1815</v>
      </c>
      <c r="AL4868" t="s">
        <v>339</v>
      </c>
      <c r="AM4868">
        <v>1</v>
      </c>
      <c r="AN4868">
        <v>1</v>
      </c>
      <c r="AO4868">
        <v>456</v>
      </c>
      <c r="AQ4868">
        <v>126760</v>
      </c>
      <c r="AR4868">
        <v>7837</v>
      </c>
      <c r="AS4868" t="s">
        <v>156</v>
      </c>
      <c r="AT4868" t="s">
        <v>157</v>
      </c>
      <c r="AW4868" t="s">
        <v>349</v>
      </c>
      <c r="AX4868" t="s">
        <v>489</v>
      </c>
      <c r="AY4868" t="s">
        <v>345</v>
      </c>
      <c r="AZ4868">
        <v>0</v>
      </c>
      <c r="BY4868" t="s">
        <v>342</v>
      </c>
      <c r="BZ4868" t="b">
        <v>0</v>
      </c>
      <c r="EQ4868">
        <v>246635</v>
      </c>
      <c r="ER4868" t="s">
        <v>10639</v>
      </c>
      <c r="EV4868">
        <v>17287511</v>
      </c>
      <c r="EW4868">
        <v>928</v>
      </c>
      <c r="EX4868">
        <v>220954</v>
      </c>
      <c r="EY4868" t="s">
        <v>10640</v>
      </c>
      <c r="EZ4868">
        <v>1</v>
      </c>
      <c r="FC4868">
        <v>7837</v>
      </c>
      <c r="FD4868" t="s">
        <v>157</v>
      </c>
    </row>
    <row r="4869" spans="1:160" x14ac:dyDescent="0.3">
      <c r="A4869" t="str">
        <f>VLOOKUP(B4869,Table2[],3,FALSE)</f>
        <v>Digital</v>
      </c>
      <c r="B4869" t="str">
        <f>IF(OR(ISNUMBER(FIND("QVC",Z4869)),ISNUMBER(FIND("QVC",AL4869))),"QVC",IF(OR(ISNUMBER(FIND("NCO",H4869)),ISNUMBER(FIND("NCO",Y4869))), "NCO", IF(AL4869="consumer","PMD.com",VLOOKUP(LEFT(H4869,2),Tables!$E$1:$F$11,2,FALSE))))</f>
        <v>PMD.com</v>
      </c>
      <c r="C4869">
        <f t="shared" si="228"/>
        <v>52430001</v>
      </c>
      <c r="D4869">
        <f t="shared" si="229"/>
        <v>1</v>
      </c>
      <c r="E4869" t="str">
        <f t="shared" ca="1" si="230"/>
        <v>shifted orders shipped</v>
      </c>
      <c r="F4869" t="s">
        <v>3539</v>
      </c>
      <c r="G4869" t="s">
        <v>335</v>
      </c>
      <c r="H4869" t="s">
        <v>10638</v>
      </c>
      <c r="I4869" s="6">
        <v>44012.499502314815</v>
      </c>
      <c r="J4869" t="s">
        <v>16</v>
      </c>
      <c r="K4869" s="6">
        <v>44013.76017361111</v>
      </c>
      <c r="M4869" t="s">
        <v>1812</v>
      </c>
      <c r="N4869" t="s">
        <v>1813</v>
      </c>
      <c r="Q4869" t="s">
        <v>718</v>
      </c>
      <c r="R4869" t="s">
        <v>365</v>
      </c>
      <c r="S4869" t="s">
        <v>1814</v>
      </c>
      <c r="T4869" t="s">
        <v>338</v>
      </c>
      <c r="U4869" t="s">
        <v>530</v>
      </c>
      <c r="W4869" t="s">
        <v>1815</v>
      </c>
      <c r="Z4869" t="s">
        <v>1812</v>
      </c>
      <c r="AA4869" t="s">
        <v>1813</v>
      </c>
      <c r="AD4869" t="s">
        <v>718</v>
      </c>
      <c r="AE4869" t="s">
        <v>365</v>
      </c>
      <c r="AF4869" t="s">
        <v>1814</v>
      </c>
      <c r="AG4869" t="s">
        <v>338</v>
      </c>
      <c r="AH4869" t="s">
        <v>530</v>
      </c>
      <c r="AJ4869" t="s">
        <v>1815</v>
      </c>
      <c r="AL4869" t="s">
        <v>339</v>
      </c>
      <c r="AM4869">
        <v>1</v>
      </c>
      <c r="AN4869">
        <v>1</v>
      </c>
      <c r="AO4869">
        <v>12063</v>
      </c>
      <c r="AQ4869">
        <v>127155</v>
      </c>
      <c r="AR4869">
        <v>52430001</v>
      </c>
      <c r="AS4869" t="s">
        <v>927</v>
      </c>
      <c r="AT4869" t="s">
        <v>75</v>
      </c>
      <c r="AW4869" t="s">
        <v>340</v>
      </c>
      <c r="AX4869" t="s">
        <v>340</v>
      </c>
      <c r="AY4869" t="s">
        <v>357</v>
      </c>
      <c r="AZ4869" t="s">
        <v>363</v>
      </c>
      <c r="BY4869" t="s">
        <v>342</v>
      </c>
      <c r="EQ4869">
        <v>249990</v>
      </c>
      <c r="ER4869" t="s">
        <v>10639</v>
      </c>
      <c r="EV4869">
        <v>17287511</v>
      </c>
      <c r="EW4869">
        <v>928</v>
      </c>
      <c r="EX4869">
        <v>220954</v>
      </c>
      <c r="EY4869" t="s">
        <v>10640</v>
      </c>
      <c r="EZ4869">
        <v>1</v>
      </c>
      <c r="FC4869">
        <v>95384</v>
      </c>
      <c r="FD4869" t="s">
        <v>3530</v>
      </c>
    </row>
    <row r="4870" spans="1:160" x14ac:dyDescent="0.3">
      <c r="A4870" t="str">
        <f>VLOOKUP(B4870,Table2[],3,FALSE)</f>
        <v>Digital</v>
      </c>
      <c r="B4870" t="str">
        <f>IF(OR(ISNUMBER(FIND("QVC",Z4870)),ISNUMBER(FIND("QVC",AL4870))),"QVC",IF(OR(ISNUMBER(FIND("NCO",H4870)),ISNUMBER(FIND("NCO",Y4870))), "NCO", IF(AL4870="consumer","PMD.com",VLOOKUP(LEFT(H4870,2),Tables!$E$1:$F$11,2,FALSE))))</f>
        <v>PMD.com</v>
      </c>
      <c r="C4870">
        <f t="shared" si="228"/>
        <v>53920001</v>
      </c>
      <c r="D4870">
        <f t="shared" si="229"/>
        <v>1</v>
      </c>
      <c r="E4870" t="str">
        <f t="shared" ca="1" si="230"/>
        <v>shifted orders shipped</v>
      </c>
      <c r="F4870" t="s">
        <v>3539</v>
      </c>
      <c r="G4870" t="s">
        <v>335</v>
      </c>
      <c r="H4870" t="s">
        <v>10638</v>
      </c>
      <c r="I4870" s="6">
        <v>44012.499502314815</v>
      </c>
      <c r="J4870" t="s">
        <v>16</v>
      </c>
      <c r="K4870" s="6">
        <v>44013.76017361111</v>
      </c>
      <c r="M4870" t="s">
        <v>1812</v>
      </c>
      <c r="N4870" t="s">
        <v>1813</v>
      </c>
      <c r="Q4870" t="s">
        <v>718</v>
      </c>
      <c r="R4870" t="s">
        <v>365</v>
      </c>
      <c r="S4870" t="s">
        <v>1814</v>
      </c>
      <c r="T4870" t="s">
        <v>338</v>
      </c>
      <c r="U4870" t="s">
        <v>530</v>
      </c>
      <c r="W4870" t="s">
        <v>1815</v>
      </c>
      <c r="Z4870" t="s">
        <v>1812</v>
      </c>
      <c r="AA4870" t="s">
        <v>1813</v>
      </c>
      <c r="AD4870" t="s">
        <v>718</v>
      </c>
      <c r="AE4870" t="s">
        <v>365</v>
      </c>
      <c r="AF4870" t="s">
        <v>1814</v>
      </c>
      <c r="AG4870" t="s">
        <v>338</v>
      </c>
      <c r="AH4870" t="s">
        <v>530</v>
      </c>
      <c r="AJ4870" t="s">
        <v>1815</v>
      </c>
      <c r="AL4870" t="s">
        <v>339</v>
      </c>
      <c r="AM4870">
        <v>1</v>
      </c>
      <c r="AN4870">
        <v>1</v>
      </c>
      <c r="AO4870">
        <v>14899</v>
      </c>
      <c r="AQ4870">
        <v>124468</v>
      </c>
      <c r="AR4870">
        <v>53920001</v>
      </c>
      <c r="AS4870">
        <v>9000000</v>
      </c>
      <c r="AT4870" t="s">
        <v>40</v>
      </c>
      <c r="AW4870" t="s">
        <v>343</v>
      </c>
      <c r="BY4870" t="s">
        <v>342</v>
      </c>
      <c r="EQ4870">
        <v>243396</v>
      </c>
      <c r="ER4870" t="s">
        <v>10639</v>
      </c>
      <c r="EV4870">
        <v>17287511</v>
      </c>
      <c r="EW4870">
        <v>928</v>
      </c>
      <c r="EX4870">
        <v>220954</v>
      </c>
      <c r="EY4870" t="s">
        <v>10640</v>
      </c>
      <c r="EZ4870">
        <v>1</v>
      </c>
      <c r="FC4870">
        <v>95384</v>
      </c>
      <c r="FD4870" t="s">
        <v>3530</v>
      </c>
    </row>
    <row r="4871" spans="1:160" x14ac:dyDescent="0.3">
      <c r="A4871" t="str">
        <f>VLOOKUP(B4871,Table2[],3,FALSE)</f>
        <v>Digital</v>
      </c>
      <c r="B4871" t="str">
        <f>IF(OR(ISNUMBER(FIND("QVC",Z4871)),ISNUMBER(FIND("QVC",AL4871))),"QVC",IF(OR(ISNUMBER(FIND("NCO",H4871)),ISNUMBER(FIND("NCO",Y4871))), "NCO", IF(AL4871="consumer","PMD.com",VLOOKUP(LEFT(H4871,2),Tables!$E$1:$F$11,2,FALSE))))</f>
        <v>PMD.com</v>
      </c>
      <c r="C4871">
        <f t="shared" si="228"/>
        <v>53920001</v>
      </c>
      <c r="D4871">
        <f t="shared" si="229"/>
        <v>1</v>
      </c>
      <c r="E4871" t="str">
        <f t="shared" ca="1" si="230"/>
        <v>shifted orders shipped</v>
      </c>
      <c r="F4871" t="s">
        <v>3539</v>
      </c>
      <c r="G4871" t="s">
        <v>335</v>
      </c>
      <c r="H4871" t="s">
        <v>10641</v>
      </c>
      <c r="I4871" s="6">
        <v>44012.532395833332</v>
      </c>
      <c r="J4871" t="s">
        <v>16</v>
      </c>
      <c r="K4871" s="6">
        <v>44013.760254629633</v>
      </c>
      <c r="M4871" t="s">
        <v>10642</v>
      </c>
      <c r="N4871" t="s">
        <v>10643</v>
      </c>
      <c r="Q4871" t="s">
        <v>2250</v>
      </c>
      <c r="R4871" t="s">
        <v>390</v>
      </c>
      <c r="S4871" t="s">
        <v>10644</v>
      </c>
      <c r="T4871" t="s">
        <v>338</v>
      </c>
      <c r="U4871" t="s">
        <v>530</v>
      </c>
      <c r="W4871" t="s">
        <v>10645</v>
      </c>
      <c r="Z4871" t="s">
        <v>10642</v>
      </c>
      <c r="AA4871" t="s">
        <v>10643</v>
      </c>
      <c r="AD4871" t="s">
        <v>2250</v>
      </c>
      <c r="AE4871" t="s">
        <v>390</v>
      </c>
      <c r="AF4871" t="s">
        <v>10644</v>
      </c>
      <c r="AG4871" t="s">
        <v>338</v>
      </c>
      <c r="AH4871" t="s">
        <v>530</v>
      </c>
      <c r="AJ4871" t="s">
        <v>10645</v>
      </c>
      <c r="AL4871" t="s">
        <v>339</v>
      </c>
      <c r="AM4871">
        <v>1</v>
      </c>
      <c r="AN4871">
        <v>1</v>
      </c>
      <c r="AO4871">
        <v>14899</v>
      </c>
      <c r="AQ4871">
        <v>124468</v>
      </c>
      <c r="AR4871">
        <v>53920001</v>
      </c>
      <c r="AS4871">
        <v>9000000</v>
      </c>
      <c r="AT4871" t="s">
        <v>40</v>
      </c>
      <c r="AW4871" t="s">
        <v>343</v>
      </c>
      <c r="BY4871" t="s">
        <v>342</v>
      </c>
      <c r="EQ4871">
        <v>243396</v>
      </c>
      <c r="ER4871" t="s">
        <v>10646</v>
      </c>
      <c r="EV4871">
        <v>17287675</v>
      </c>
      <c r="EW4871">
        <v>928</v>
      </c>
      <c r="EX4871">
        <v>220974</v>
      </c>
      <c r="EY4871" t="s">
        <v>10647</v>
      </c>
      <c r="EZ4871">
        <v>1</v>
      </c>
      <c r="FC4871">
        <v>95385</v>
      </c>
      <c r="FD4871" t="s">
        <v>3531</v>
      </c>
    </row>
    <row r="4872" spans="1:160" x14ac:dyDescent="0.3">
      <c r="A4872" t="str">
        <f>VLOOKUP(B4872,Table2[],3,FALSE)</f>
        <v>Digital</v>
      </c>
      <c r="B4872" t="str">
        <f>IF(OR(ISNUMBER(FIND("QVC",Z4872)),ISNUMBER(FIND("QVC",AL4872))),"QVC",IF(OR(ISNUMBER(FIND("NCO",H4872)),ISNUMBER(FIND("NCO",Y4872))), "NCO", IF(AL4872="consumer","PMD.com",VLOOKUP(LEFT(H4872,2),Tables!$E$1:$F$11,2,FALSE))))</f>
        <v>PMD.com</v>
      </c>
      <c r="C4872">
        <f t="shared" si="228"/>
        <v>5341030</v>
      </c>
      <c r="D4872">
        <f t="shared" si="229"/>
        <v>1</v>
      </c>
      <c r="E4872" t="str">
        <f t="shared" ca="1" si="230"/>
        <v>shifted orders shipped</v>
      </c>
      <c r="F4872" t="s">
        <v>3539</v>
      </c>
      <c r="G4872" t="s">
        <v>335</v>
      </c>
      <c r="H4872" t="s">
        <v>10641</v>
      </c>
      <c r="I4872" s="6">
        <v>44012.532395833332</v>
      </c>
      <c r="J4872" t="s">
        <v>16</v>
      </c>
      <c r="K4872" s="6">
        <v>44013.760254629633</v>
      </c>
      <c r="M4872" t="s">
        <v>10642</v>
      </c>
      <c r="N4872" t="s">
        <v>10643</v>
      </c>
      <c r="Q4872" t="s">
        <v>2250</v>
      </c>
      <c r="R4872" t="s">
        <v>390</v>
      </c>
      <c r="S4872" t="s">
        <v>10644</v>
      </c>
      <c r="T4872" t="s">
        <v>338</v>
      </c>
      <c r="U4872" t="s">
        <v>530</v>
      </c>
      <c r="W4872" t="s">
        <v>10645</v>
      </c>
      <c r="Z4872" t="s">
        <v>10642</v>
      </c>
      <c r="AA4872" t="s">
        <v>10643</v>
      </c>
      <c r="AD4872" t="s">
        <v>2250</v>
      </c>
      <c r="AE4872" t="s">
        <v>390</v>
      </c>
      <c r="AF4872" t="s">
        <v>10644</v>
      </c>
      <c r="AG4872" t="s">
        <v>338</v>
      </c>
      <c r="AH4872" t="s">
        <v>530</v>
      </c>
      <c r="AJ4872" t="s">
        <v>10645</v>
      </c>
      <c r="AL4872" t="s">
        <v>339</v>
      </c>
      <c r="AM4872">
        <v>1</v>
      </c>
      <c r="AN4872">
        <v>1</v>
      </c>
      <c r="AO4872">
        <v>12859</v>
      </c>
      <c r="AQ4872">
        <v>124642</v>
      </c>
      <c r="AR4872">
        <v>5341030</v>
      </c>
      <c r="AS4872" t="s">
        <v>925</v>
      </c>
      <c r="AT4872" t="s">
        <v>926</v>
      </c>
      <c r="AW4872" t="s">
        <v>366</v>
      </c>
      <c r="AX4872" t="s">
        <v>366</v>
      </c>
      <c r="AY4872" t="s">
        <v>345</v>
      </c>
      <c r="AZ4872" t="s">
        <v>346</v>
      </c>
      <c r="BY4872" t="s">
        <v>342</v>
      </c>
      <c r="EQ4872">
        <v>243275</v>
      </c>
      <c r="ER4872" t="s">
        <v>10646</v>
      </c>
      <c r="EV4872">
        <v>17287675</v>
      </c>
      <c r="EW4872">
        <v>928</v>
      </c>
      <c r="EX4872">
        <v>220974</v>
      </c>
      <c r="EY4872" t="s">
        <v>10647</v>
      </c>
      <c r="EZ4872">
        <v>1</v>
      </c>
      <c r="FC4872">
        <v>95385</v>
      </c>
      <c r="FD4872" t="s">
        <v>3531</v>
      </c>
    </row>
    <row r="4873" spans="1:160" x14ac:dyDescent="0.3">
      <c r="A4873" t="str">
        <f>VLOOKUP(B4873,Table2[],3,FALSE)</f>
        <v>Digital</v>
      </c>
      <c r="B4873" t="str">
        <f>IF(OR(ISNUMBER(FIND("QVC",Z4873)),ISNUMBER(FIND("QVC",AL4873))),"QVC",IF(OR(ISNUMBER(FIND("NCO",H4873)),ISNUMBER(FIND("NCO",Y4873))), "NCO", IF(AL4873="consumer","PMD.com",VLOOKUP(LEFT(H4873,2),Tables!$E$1:$F$11,2,FALSE))))</f>
        <v>PMD.com</v>
      </c>
      <c r="C4873">
        <f t="shared" si="228"/>
        <v>52430001</v>
      </c>
      <c r="D4873">
        <f t="shared" si="229"/>
        <v>1</v>
      </c>
      <c r="E4873" t="str">
        <f t="shared" ca="1" si="230"/>
        <v>shifted orders shipped</v>
      </c>
      <c r="F4873" t="s">
        <v>3539</v>
      </c>
      <c r="G4873" t="s">
        <v>335</v>
      </c>
      <c r="H4873" t="s">
        <v>10641</v>
      </c>
      <c r="I4873" s="6">
        <v>44012.532395833332</v>
      </c>
      <c r="J4873" t="s">
        <v>16</v>
      </c>
      <c r="K4873" s="6">
        <v>44013.760254629633</v>
      </c>
      <c r="M4873" t="s">
        <v>10642</v>
      </c>
      <c r="N4873" t="s">
        <v>10643</v>
      </c>
      <c r="Q4873" t="s">
        <v>2250</v>
      </c>
      <c r="R4873" t="s">
        <v>390</v>
      </c>
      <c r="S4873" t="s">
        <v>10644</v>
      </c>
      <c r="T4873" t="s">
        <v>338</v>
      </c>
      <c r="U4873" t="s">
        <v>530</v>
      </c>
      <c r="W4873" t="s">
        <v>10645</v>
      </c>
      <c r="Z4873" t="s">
        <v>10642</v>
      </c>
      <c r="AA4873" t="s">
        <v>10643</v>
      </c>
      <c r="AD4873" t="s">
        <v>2250</v>
      </c>
      <c r="AE4873" t="s">
        <v>390</v>
      </c>
      <c r="AF4873" t="s">
        <v>10644</v>
      </c>
      <c r="AG4873" t="s">
        <v>338</v>
      </c>
      <c r="AH4873" t="s">
        <v>530</v>
      </c>
      <c r="AJ4873" t="s">
        <v>10645</v>
      </c>
      <c r="AL4873" t="s">
        <v>339</v>
      </c>
      <c r="AM4873">
        <v>1</v>
      </c>
      <c r="AN4873">
        <v>1</v>
      </c>
      <c r="AO4873">
        <v>12063</v>
      </c>
      <c r="AQ4873">
        <v>127155</v>
      </c>
      <c r="AR4873">
        <v>52430001</v>
      </c>
      <c r="AS4873" t="s">
        <v>927</v>
      </c>
      <c r="AT4873" t="s">
        <v>75</v>
      </c>
      <c r="AW4873" t="s">
        <v>340</v>
      </c>
      <c r="AX4873" t="s">
        <v>340</v>
      </c>
      <c r="AY4873" t="s">
        <v>357</v>
      </c>
      <c r="AZ4873" t="s">
        <v>363</v>
      </c>
      <c r="BY4873" t="s">
        <v>342</v>
      </c>
      <c r="EQ4873">
        <v>249990</v>
      </c>
      <c r="ER4873" t="s">
        <v>10646</v>
      </c>
      <c r="EV4873">
        <v>17287675</v>
      </c>
      <c r="EW4873">
        <v>928</v>
      </c>
      <c r="EX4873">
        <v>220974</v>
      </c>
      <c r="EY4873" t="s">
        <v>10647</v>
      </c>
      <c r="EZ4873">
        <v>1</v>
      </c>
      <c r="FC4873">
        <v>95385</v>
      </c>
      <c r="FD4873" t="s">
        <v>3531</v>
      </c>
    </row>
    <row r="4874" spans="1:160" x14ac:dyDescent="0.3">
      <c r="A4874" t="str">
        <f>VLOOKUP(B4874,Table2[],3,FALSE)</f>
        <v>Digital</v>
      </c>
      <c r="B4874" t="str">
        <f>IF(OR(ISNUMBER(FIND("QVC",Z4874)),ISNUMBER(FIND("QVC",AL4874))),"QVC",IF(OR(ISNUMBER(FIND("NCO",H4874)),ISNUMBER(FIND("NCO",Y4874))), "NCO", IF(AL4874="consumer","PMD.com",VLOOKUP(LEFT(H4874,2),Tables!$E$1:$F$11,2,FALSE))))</f>
        <v>PMD.com</v>
      </c>
      <c r="C4874">
        <f t="shared" si="228"/>
        <v>53450011</v>
      </c>
      <c r="D4874">
        <f t="shared" si="229"/>
        <v>1</v>
      </c>
      <c r="E4874" t="str">
        <f t="shared" ca="1" si="230"/>
        <v>shifted orders shipped</v>
      </c>
      <c r="F4874" t="s">
        <v>3539</v>
      </c>
      <c r="G4874" t="s">
        <v>335</v>
      </c>
      <c r="H4874" t="s">
        <v>10641</v>
      </c>
      <c r="I4874" s="6">
        <v>44012.532395833332</v>
      </c>
      <c r="J4874" t="s">
        <v>16</v>
      </c>
      <c r="K4874" s="6">
        <v>44013.760254629633</v>
      </c>
      <c r="M4874" t="s">
        <v>10642</v>
      </c>
      <c r="N4874" t="s">
        <v>10643</v>
      </c>
      <c r="Q4874" t="s">
        <v>2250</v>
      </c>
      <c r="R4874" t="s">
        <v>390</v>
      </c>
      <c r="S4874" t="s">
        <v>10644</v>
      </c>
      <c r="T4874" t="s">
        <v>338</v>
      </c>
      <c r="U4874" t="s">
        <v>530</v>
      </c>
      <c r="W4874" t="s">
        <v>10645</v>
      </c>
      <c r="Z4874" t="s">
        <v>10642</v>
      </c>
      <c r="AA4874" t="s">
        <v>10643</v>
      </c>
      <c r="AD4874" t="s">
        <v>2250</v>
      </c>
      <c r="AE4874" t="s">
        <v>390</v>
      </c>
      <c r="AF4874" t="s">
        <v>10644</v>
      </c>
      <c r="AG4874" t="s">
        <v>338</v>
      </c>
      <c r="AH4874" t="s">
        <v>530</v>
      </c>
      <c r="AJ4874" t="s">
        <v>10645</v>
      </c>
      <c r="AL4874" t="s">
        <v>339</v>
      </c>
      <c r="AM4874">
        <v>1</v>
      </c>
      <c r="AN4874">
        <v>1</v>
      </c>
      <c r="AO4874">
        <v>15200</v>
      </c>
      <c r="AQ4874">
        <v>124724</v>
      </c>
      <c r="AR4874">
        <v>53450011</v>
      </c>
      <c r="AS4874" t="s">
        <v>2807</v>
      </c>
      <c r="AT4874" t="s">
        <v>96</v>
      </c>
      <c r="AW4874" t="s">
        <v>340</v>
      </c>
      <c r="AX4874" t="s">
        <v>340</v>
      </c>
      <c r="AY4874" t="s">
        <v>345</v>
      </c>
      <c r="AZ4874">
        <v>0</v>
      </c>
      <c r="BY4874" t="s">
        <v>342</v>
      </c>
      <c r="EQ4874">
        <v>253372</v>
      </c>
      <c r="ER4874" t="s">
        <v>10646</v>
      </c>
      <c r="EV4874">
        <v>17287675</v>
      </c>
      <c r="EW4874">
        <v>928</v>
      </c>
      <c r="EX4874">
        <v>220974</v>
      </c>
      <c r="EY4874" t="s">
        <v>10647</v>
      </c>
      <c r="EZ4874">
        <v>1</v>
      </c>
      <c r="FC4874">
        <v>53450011</v>
      </c>
      <c r="FD4874" t="s">
        <v>96</v>
      </c>
    </row>
    <row r="4875" spans="1:160" x14ac:dyDescent="0.3">
      <c r="A4875" t="str">
        <f>VLOOKUP(B4875,Table2[],3,FALSE)</f>
        <v>Digital</v>
      </c>
      <c r="B4875" t="str">
        <f>IF(OR(ISNUMBER(FIND("QVC",Z4875)),ISNUMBER(FIND("QVC",AL4875))),"QVC",IF(OR(ISNUMBER(FIND("NCO",H4875)),ISNUMBER(FIND("NCO",Y4875))), "NCO", IF(AL4875="consumer","PMD.com",VLOOKUP(LEFT(H4875,2),Tables!$E$1:$F$11,2,FALSE))))</f>
        <v>PMD.com</v>
      </c>
      <c r="C4875" t="str">
        <f t="shared" si="228"/>
        <v>53500001A</v>
      </c>
      <c r="D4875">
        <f t="shared" si="229"/>
        <v>1</v>
      </c>
      <c r="E4875" t="str">
        <f t="shared" ca="1" si="230"/>
        <v>shifted orders shipped</v>
      </c>
      <c r="F4875" t="s">
        <v>3539</v>
      </c>
      <c r="G4875" t="s">
        <v>335</v>
      </c>
      <c r="H4875" t="s">
        <v>10641</v>
      </c>
      <c r="I4875" s="6">
        <v>44012.532395833332</v>
      </c>
      <c r="J4875" t="s">
        <v>16</v>
      </c>
      <c r="K4875" s="6">
        <v>44013.760254629633</v>
      </c>
      <c r="M4875" t="s">
        <v>10642</v>
      </c>
      <c r="N4875" t="s">
        <v>10643</v>
      </c>
      <c r="Q4875" t="s">
        <v>2250</v>
      </c>
      <c r="R4875" t="s">
        <v>390</v>
      </c>
      <c r="S4875" t="s">
        <v>10644</v>
      </c>
      <c r="T4875" t="s">
        <v>338</v>
      </c>
      <c r="U4875" t="s">
        <v>530</v>
      </c>
      <c r="W4875" t="s">
        <v>10645</v>
      </c>
      <c r="Z4875" t="s">
        <v>10642</v>
      </c>
      <c r="AA4875" t="s">
        <v>10643</v>
      </c>
      <c r="AD4875" t="s">
        <v>2250</v>
      </c>
      <c r="AE4875" t="s">
        <v>390</v>
      </c>
      <c r="AF4875" t="s">
        <v>10644</v>
      </c>
      <c r="AG4875" t="s">
        <v>338</v>
      </c>
      <c r="AH4875" t="s">
        <v>530</v>
      </c>
      <c r="AJ4875" t="s">
        <v>10645</v>
      </c>
      <c r="AL4875" t="s">
        <v>339</v>
      </c>
      <c r="AM4875">
        <v>1</v>
      </c>
      <c r="AN4875">
        <v>1</v>
      </c>
      <c r="AO4875">
        <v>1690</v>
      </c>
      <c r="AQ4875">
        <v>125277</v>
      </c>
      <c r="AR4875" t="s">
        <v>1242</v>
      </c>
      <c r="AS4875" t="s">
        <v>1243</v>
      </c>
      <c r="AT4875" t="s">
        <v>1244</v>
      </c>
      <c r="AW4875" t="s">
        <v>349</v>
      </c>
      <c r="AX4875" t="s">
        <v>553</v>
      </c>
      <c r="AY4875" t="s">
        <v>345</v>
      </c>
      <c r="AZ4875">
        <v>0</v>
      </c>
      <c r="EQ4875">
        <v>251914</v>
      </c>
      <c r="ER4875" t="s">
        <v>10646</v>
      </c>
      <c r="EV4875">
        <v>17287675</v>
      </c>
      <c r="EW4875">
        <v>928</v>
      </c>
      <c r="EX4875">
        <v>220974</v>
      </c>
      <c r="EY4875" t="s">
        <v>10647</v>
      </c>
      <c r="EZ4875">
        <v>1</v>
      </c>
      <c r="FC4875" t="s">
        <v>1242</v>
      </c>
      <c r="FD4875" t="s">
        <v>1244</v>
      </c>
    </row>
    <row r="4876" spans="1:160" x14ac:dyDescent="0.3">
      <c r="A4876" t="str">
        <f>VLOOKUP(B4876,Table2[],3,FALSE)</f>
        <v>Digital</v>
      </c>
      <c r="B4876" t="str">
        <f>IF(OR(ISNUMBER(FIND("QVC",Z4876)),ISNUMBER(FIND("QVC",AL4876))),"QVC",IF(OR(ISNUMBER(FIND("NCO",H4876)),ISNUMBER(FIND("NCO",Y4876))), "NCO", IF(AL4876="consumer","PMD.com",VLOOKUP(LEFT(H4876,2),Tables!$E$1:$F$11,2,FALSE))))</f>
        <v>PMD.com</v>
      </c>
      <c r="C4876">
        <f t="shared" ref="C4876:C4939" si="231">AR4876</f>
        <v>51070001</v>
      </c>
      <c r="D4876">
        <f t="shared" ref="D4876:D4939" si="232">AN4876</f>
        <v>1</v>
      </c>
      <c r="E4876" t="str">
        <f t="shared" ca="1" si="230"/>
        <v>shifted orders shipped</v>
      </c>
      <c r="F4876" t="s">
        <v>3539</v>
      </c>
      <c r="G4876" t="s">
        <v>335</v>
      </c>
      <c r="H4876" t="s">
        <v>10641</v>
      </c>
      <c r="I4876" s="6">
        <v>44012.532395833332</v>
      </c>
      <c r="J4876" t="s">
        <v>16</v>
      </c>
      <c r="K4876" s="6">
        <v>44013.760254629633</v>
      </c>
      <c r="M4876" t="s">
        <v>10642</v>
      </c>
      <c r="N4876" t="s">
        <v>10643</v>
      </c>
      <c r="Q4876" t="s">
        <v>2250</v>
      </c>
      <c r="R4876" t="s">
        <v>390</v>
      </c>
      <c r="S4876" t="s">
        <v>10644</v>
      </c>
      <c r="T4876" t="s">
        <v>338</v>
      </c>
      <c r="U4876" t="s">
        <v>530</v>
      </c>
      <c r="W4876" t="s">
        <v>10645</v>
      </c>
      <c r="Z4876" t="s">
        <v>10642</v>
      </c>
      <c r="AA4876" t="s">
        <v>10643</v>
      </c>
      <c r="AD4876" t="s">
        <v>2250</v>
      </c>
      <c r="AE4876" t="s">
        <v>390</v>
      </c>
      <c r="AF4876" t="s">
        <v>10644</v>
      </c>
      <c r="AG4876" t="s">
        <v>338</v>
      </c>
      <c r="AH4876" t="s">
        <v>530</v>
      </c>
      <c r="AJ4876" t="s">
        <v>10645</v>
      </c>
      <c r="AL4876" t="s">
        <v>339</v>
      </c>
      <c r="AM4876">
        <v>1</v>
      </c>
      <c r="AN4876">
        <v>1</v>
      </c>
      <c r="AO4876">
        <v>10147</v>
      </c>
      <c r="AQ4876">
        <v>124429</v>
      </c>
      <c r="AR4876">
        <v>51070001</v>
      </c>
      <c r="AS4876" t="s">
        <v>1886</v>
      </c>
      <c r="AT4876" t="s">
        <v>45</v>
      </c>
      <c r="AW4876" t="s">
        <v>343</v>
      </c>
      <c r="BY4876" t="s">
        <v>342</v>
      </c>
      <c r="EQ4876">
        <v>251956</v>
      </c>
      <c r="ER4876" t="s">
        <v>10646</v>
      </c>
      <c r="EV4876">
        <v>17287675</v>
      </c>
      <c r="EW4876">
        <v>928</v>
      </c>
      <c r="EX4876">
        <v>220974</v>
      </c>
      <c r="EY4876" t="s">
        <v>10647</v>
      </c>
      <c r="EZ4876">
        <v>1</v>
      </c>
      <c r="FC4876">
        <v>51070001</v>
      </c>
      <c r="FD4876" t="s">
        <v>45</v>
      </c>
    </row>
    <row r="4877" spans="1:160" x14ac:dyDescent="0.3">
      <c r="A4877" t="str">
        <f>VLOOKUP(B4877,Table2[],3,FALSE)</f>
        <v>Digital</v>
      </c>
      <c r="B4877" t="str">
        <f>IF(OR(ISNUMBER(FIND("QVC",Z4877)),ISNUMBER(FIND("QVC",AL4877))),"QVC",IF(OR(ISNUMBER(FIND("NCO",H4877)),ISNUMBER(FIND("NCO",Y4877))), "NCO", IF(AL4877="consumer","PMD.com",VLOOKUP(LEFT(H4877,2),Tables!$E$1:$F$11,2,FALSE))))</f>
        <v>PMD.com</v>
      </c>
      <c r="C4877">
        <f t="shared" si="231"/>
        <v>51090030</v>
      </c>
      <c r="D4877">
        <f t="shared" si="232"/>
        <v>1</v>
      </c>
      <c r="E4877" t="str">
        <f t="shared" ca="1" si="230"/>
        <v>shifted orders shipped</v>
      </c>
      <c r="F4877" t="s">
        <v>3539</v>
      </c>
      <c r="G4877" t="s">
        <v>335</v>
      </c>
      <c r="H4877" t="s">
        <v>10641</v>
      </c>
      <c r="I4877" s="6">
        <v>44012.532395833332</v>
      </c>
      <c r="J4877" t="s">
        <v>16</v>
      </c>
      <c r="K4877" s="6">
        <v>44013.760254629633</v>
      </c>
      <c r="M4877" t="s">
        <v>10642</v>
      </c>
      <c r="N4877" t="s">
        <v>10643</v>
      </c>
      <c r="Q4877" t="s">
        <v>2250</v>
      </c>
      <c r="R4877" t="s">
        <v>390</v>
      </c>
      <c r="S4877" t="s">
        <v>10644</v>
      </c>
      <c r="T4877" t="s">
        <v>338</v>
      </c>
      <c r="U4877" t="s">
        <v>530</v>
      </c>
      <c r="W4877" t="s">
        <v>10645</v>
      </c>
      <c r="Z4877" t="s">
        <v>10642</v>
      </c>
      <c r="AA4877" t="s">
        <v>10643</v>
      </c>
      <c r="AD4877" t="s">
        <v>2250</v>
      </c>
      <c r="AE4877" t="s">
        <v>390</v>
      </c>
      <c r="AF4877" t="s">
        <v>10644</v>
      </c>
      <c r="AG4877" t="s">
        <v>338</v>
      </c>
      <c r="AH4877" t="s">
        <v>530</v>
      </c>
      <c r="AJ4877" t="s">
        <v>10645</v>
      </c>
      <c r="AL4877" t="s">
        <v>339</v>
      </c>
      <c r="AM4877">
        <v>1</v>
      </c>
      <c r="AN4877">
        <v>1</v>
      </c>
      <c r="AO4877">
        <v>6688</v>
      </c>
      <c r="AQ4877">
        <v>125960</v>
      </c>
      <c r="AR4877">
        <v>51090030</v>
      </c>
      <c r="AS4877" t="s">
        <v>3043</v>
      </c>
      <c r="AT4877" t="s">
        <v>628</v>
      </c>
      <c r="AW4877" t="s">
        <v>343</v>
      </c>
      <c r="BY4877" t="s">
        <v>342</v>
      </c>
      <c r="BZ4877" t="b">
        <v>0</v>
      </c>
      <c r="EQ4877">
        <v>243047</v>
      </c>
      <c r="ER4877" t="s">
        <v>10646</v>
      </c>
      <c r="EV4877">
        <v>17287675</v>
      </c>
      <c r="EW4877">
        <v>928</v>
      </c>
      <c r="EX4877">
        <v>220974</v>
      </c>
      <c r="EY4877" t="s">
        <v>10647</v>
      </c>
      <c r="EZ4877">
        <v>1</v>
      </c>
      <c r="FC4877">
        <v>95385</v>
      </c>
      <c r="FD4877" t="s">
        <v>3531</v>
      </c>
    </row>
    <row r="4878" spans="1:160" x14ac:dyDescent="0.3">
      <c r="A4878" t="str">
        <f>VLOOKUP(B4878,Table2[],3,FALSE)</f>
        <v>Digital</v>
      </c>
      <c r="B4878" t="str">
        <f>IF(OR(ISNUMBER(FIND("QVC",Z4878)),ISNUMBER(FIND("QVC",AL4878))),"QVC",IF(OR(ISNUMBER(FIND("NCO",H4878)),ISNUMBER(FIND("NCO",Y4878))), "NCO", IF(AL4878="consumer","PMD.com",VLOOKUP(LEFT(H4878,2),Tables!$E$1:$F$11,2,FALSE))))</f>
        <v>PMD.com</v>
      </c>
      <c r="C4878" t="str">
        <f t="shared" si="231"/>
        <v>53500001A</v>
      </c>
      <c r="D4878">
        <f t="shared" si="232"/>
        <v>1</v>
      </c>
      <c r="E4878" t="str">
        <f t="shared" ca="1" si="230"/>
        <v>shifted orders shipped</v>
      </c>
      <c r="F4878" t="s">
        <v>3539</v>
      </c>
      <c r="G4878" t="s">
        <v>335</v>
      </c>
      <c r="H4878" t="s">
        <v>10648</v>
      </c>
      <c r="I4878" s="6">
        <v>44012.368449074071</v>
      </c>
      <c r="J4878" t="s">
        <v>16</v>
      </c>
      <c r="K4878" s="6">
        <v>44013.760277777779</v>
      </c>
      <c r="M4878" t="s">
        <v>10649</v>
      </c>
      <c r="N4878" t="s">
        <v>10650</v>
      </c>
      <c r="Q4878" t="s">
        <v>1665</v>
      </c>
      <c r="R4878" t="s">
        <v>360</v>
      </c>
      <c r="S4878" t="s">
        <v>10651</v>
      </c>
      <c r="T4878" t="s">
        <v>338</v>
      </c>
      <c r="U4878" t="s">
        <v>530</v>
      </c>
      <c r="W4878" t="s">
        <v>10652</v>
      </c>
      <c r="Z4878" t="s">
        <v>10649</v>
      </c>
      <c r="AA4878" t="s">
        <v>10650</v>
      </c>
      <c r="AD4878" t="s">
        <v>1665</v>
      </c>
      <c r="AE4878" t="s">
        <v>360</v>
      </c>
      <c r="AF4878" t="s">
        <v>10651</v>
      </c>
      <c r="AG4878" t="s">
        <v>338</v>
      </c>
      <c r="AH4878" t="s">
        <v>530</v>
      </c>
      <c r="AJ4878" t="s">
        <v>10652</v>
      </c>
      <c r="AL4878" t="s">
        <v>339</v>
      </c>
      <c r="AM4878">
        <v>1</v>
      </c>
      <c r="AN4878">
        <v>1</v>
      </c>
      <c r="AO4878">
        <v>1690</v>
      </c>
      <c r="AQ4878">
        <v>125277</v>
      </c>
      <c r="AR4878" t="s">
        <v>1242</v>
      </c>
      <c r="AS4878" t="s">
        <v>1243</v>
      </c>
      <c r="AT4878" t="s">
        <v>1244</v>
      </c>
      <c r="AW4878" t="s">
        <v>349</v>
      </c>
      <c r="AX4878" t="s">
        <v>553</v>
      </c>
      <c r="AY4878" t="s">
        <v>345</v>
      </c>
      <c r="AZ4878">
        <v>0</v>
      </c>
      <c r="EQ4878">
        <v>251914</v>
      </c>
      <c r="ER4878" t="s">
        <v>10653</v>
      </c>
      <c r="EV4878">
        <v>17287285</v>
      </c>
      <c r="EW4878">
        <v>928</v>
      </c>
      <c r="EX4878">
        <v>220880</v>
      </c>
      <c r="EY4878" t="s">
        <v>10654</v>
      </c>
      <c r="EZ4878">
        <v>1</v>
      </c>
      <c r="FC4878" t="s">
        <v>1242</v>
      </c>
      <c r="FD4878" t="s">
        <v>1244</v>
      </c>
    </row>
    <row r="4879" spans="1:160" x14ac:dyDescent="0.3">
      <c r="A4879" t="str">
        <f>VLOOKUP(B4879,Table2[],3,FALSE)</f>
        <v>Digital</v>
      </c>
      <c r="B4879" t="str">
        <f>IF(OR(ISNUMBER(FIND("QVC",Z4879)),ISNUMBER(FIND("QVC",AL4879))),"QVC",IF(OR(ISNUMBER(FIND("NCO",H4879)),ISNUMBER(FIND("NCO",Y4879))), "NCO", IF(AL4879="consumer","PMD.com",VLOOKUP(LEFT(H4879,2),Tables!$E$1:$F$11,2,FALSE))))</f>
        <v>PMD.com</v>
      </c>
      <c r="C4879" t="str">
        <f t="shared" si="231"/>
        <v>53500001A</v>
      </c>
      <c r="D4879">
        <f t="shared" si="232"/>
        <v>1</v>
      </c>
      <c r="E4879" t="str">
        <f t="shared" ca="1" si="230"/>
        <v>shifted orders shipped</v>
      </c>
      <c r="F4879" t="s">
        <v>3539</v>
      </c>
      <c r="G4879" t="s">
        <v>335</v>
      </c>
      <c r="H4879" t="s">
        <v>10655</v>
      </c>
      <c r="I4879" s="6">
        <v>44012.296319444446</v>
      </c>
      <c r="J4879" t="s">
        <v>16</v>
      </c>
      <c r="K4879" s="6">
        <v>44013.760740740741</v>
      </c>
      <c r="M4879" t="s">
        <v>10656</v>
      </c>
      <c r="N4879" t="s">
        <v>10657</v>
      </c>
      <c r="Q4879" t="s">
        <v>1184</v>
      </c>
      <c r="R4879" t="s">
        <v>465</v>
      </c>
      <c r="S4879" t="s">
        <v>10658</v>
      </c>
      <c r="T4879" t="s">
        <v>338</v>
      </c>
      <c r="U4879" t="s">
        <v>530</v>
      </c>
      <c r="W4879" t="s">
        <v>10659</v>
      </c>
      <c r="Z4879" t="s">
        <v>10656</v>
      </c>
      <c r="AA4879" t="s">
        <v>10657</v>
      </c>
      <c r="AD4879" t="s">
        <v>1184</v>
      </c>
      <c r="AE4879" t="s">
        <v>465</v>
      </c>
      <c r="AF4879" t="s">
        <v>10658</v>
      </c>
      <c r="AG4879" t="s">
        <v>338</v>
      </c>
      <c r="AH4879" t="s">
        <v>530</v>
      </c>
      <c r="AJ4879" t="s">
        <v>10659</v>
      </c>
      <c r="AL4879" t="s">
        <v>339</v>
      </c>
      <c r="AM4879">
        <v>1</v>
      </c>
      <c r="AN4879">
        <v>1</v>
      </c>
      <c r="AO4879">
        <v>1690</v>
      </c>
      <c r="AQ4879">
        <v>125277</v>
      </c>
      <c r="AR4879" t="s">
        <v>1242</v>
      </c>
      <c r="AS4879" t="s">
        <v>1243</v>
      </c>
      <c r="AT4879" t="s">
        <v>1244</v>
      </c>
      <c r="AW4879" t="s">
        <v>349</v>
      </c>
      <c r="AX4879" t="s">
        <v>553</v>
      </c>
      <c r="AY4879" t="s">
        <v>345</v>
      </c>
      <c r="AZ4879">
        <v>0</v>
      </c>
      <c r="EQ4879">
        <v>251914</v>
      </c>
      <c r="ER4879" t="s">
        <v>10660</v>
      </c>
      <c r="EV4879">
        <v>17287259</v>
      </c>
      <c r="EW4879">
        <v>928</v>
      </c>
      <c r="EX4879">
        <v>220855</v>
      </c>
      <c r="EY4879" t="s">
        <v>10661</v>
      </c>
      <c r="EZ4879">
        <v>1</v>
      </c>
      <c r="FC4879" t="s">
        <v>1242</v>
      </c>
      <c r="FD4879" t="s">
        <v>1244</v>
      </c>
    </row>
    <row r="4880" spans="1:160" x14ac:dyDescent="0.3">
      <c r="A4880" t="str">
        <f>VLOOKUP(B4880,Table2[],3,FALSE)</f>
        <v>Digital</v>
      </c>
      <c r="B4880" t="str">
        <f>IF(OR(ISNUMBER(FIND("QVC",Z4880)),ISNUMBER(FIND("QVC",AL4880))),"QVC",IF(OR(ISNUMBER(FIND("NCO",H4880)),ISNUMBER(FIND("NCO",Y4880))), "NCO", IF(AL4880="consumer","PMD.com",VLOOKUP(LEFT(H4880,2),Tables!$E$1:$F$11,2,FALSE))))</f>
        <v>PMD.com</v>
      </c>
      <c r="C4880">
        <f t="shared" si="231"/>
        <v>52430001</v>
      </c>
      <c r="D4880">
        <f t="shared" si="232"/>
        <v>1</v>
      </c>
      <c r="E4880" t="str">
        <f t="shared" ca="1" si="230"/>
        <v>shifted orders shipped</v>
      </c>
      <c r="F4880" t="s">
        <v>3539</v>
      </c>
      <c r="G4880" t="s">
        <v>335</v>
      </c>
      <c r="H4880" t="s">
        <v>10662</v>
      </c>
      <c r="I4880" s="6">
        <v>44012.352743055555</v>
      </c>
      <c r="J4880" t="s">
        <v>16</v>
      </c>
      <c r="K4880" s="6">
        <v>44013.760914351849</v>
      </c>
      <c r="M4880" t="s">
        <v>10663</v>
      </c>
      <c r="N4880" t="s">
        <v>10664</v>
      </c>
      <c r="Q4880" t="s">
        <v>10665</v>
      </c>
      <c r="R4880" t="s">
        <v>386</v>
      </c>
      <c r="S4880">
        <v>71483</v>
      </c>
      <c r="T4880" t="s">
        <v>338</v>
      </c>
      <c r="U4880" t="s">
        <v>530</v>
      </c>
      <c r="W4880" t="s">
        <v>10666</v>
      </c>
      <c r="Z4880" t="s">
        <v>10663</v>
      </c>
      <c r="AA4880" t="s">
        <v>10664</v>
      </c>
      <c r="AD4880" t="s">
        <v>10665</v>
      </c>
      <c r="AE4880" t="s">
        <v>386</v>
      </c>
      <c r="AF4880">
        <v>71483</v>
      </c>
      <c r="AG4880" t="s">
        <v>338</v>
      </c>
      <c r="AH4880" t="s">
        <v>530</v>
      </c>
      <c r="AJ4880" t="s">
        <v>10666</v>
      </c>
      <c r="AL4880" t="s">
        <v>339</v>
      </c>
      <c r="AM4880">
        <v>1</v>
      </c>
      <c r="AN4880">
        <v>1</v>
      </c>
      <c r="AO4880">
        <v>12063</v>
      </c>
      <c r="AQ4880">
        <v>127155</v>
      </c>
      <c r="AR4880">
        <v>52430001</v>
      </c>
      <c r="AS4880" t="s">
        <v>927</v>
      </c>
      <c r="AT4880" t="s">
        <v>75</v>
      </c>
      <c r="AW4880" t="s">
        <v>340</v>
      </c>
      <c r="AX4880" t="s">
        <v>340</v>
      </c>
      <c r="AY4880" t="s">
        <v>357</v>
      </c>
      <c r="AZ4880" t="s">
        <v>363</v>
      </c>
      <c r="BY4880" t="s">
        <v>342</v>
      </c>
      <c r="EQ4880">
        <v>249990</v>
      </c>
      <c r="ER4880" t="s">
        <v>10667</v>
      </c>
      <c r="EV4880">
        <v>17287277</v>
      </c>
      <c r="EW4880">
        <v>928</v>
      </c>
      <c r="EX4880">
        <v>220873</v>
      </c>
      <c r="EY4880" t="s">
        <v>10668</v>
      </c>
      <c r="EZ4880">
        <v>1</v>
      </c>
      <c r="FC4880">
        <v>95385</v>
      </c>
      <c r="FD4880" t="s">
        <v>3531</v>
      </c>
    </row>
    <row r="4881" spans="1:160" x14ac:dyDescent="0.3">
      <c r="A4881" t="str">
        <f>VLOOKUP(B4881,Table2[],3,FALSE)</f>
        <v>Digital</v>
      </c>
      <c r="B4881" t="str">
        <f>IF(OR(ISNUMBER(FIND("QVC",Z4881)),ISNUMBER(FIND("QVC",AL4881))),"QVC",IF(OR(ISNUMBER(FIND("NCO",H4881)),ISNUMBER(FIND("NCO",Y4881))), "NCO", IF(AL4881="consumer","PMD.com",VLOOKUP(LEFT(H4881,2),Tables!$E$1:$F$11,2,FALSE))))</f>
        <v>PMD.com</v>
      </c>
      <c r="C4881">
        <f t="shared" si="231"/>
        <v>52400001</v>
      </c>
      <c r="D4881">
        <f t="shared" si="232"/>
        <v>1</v>
      </c>
      <c r="E4881" t="str">
        <f t="shared" ca="1" si="230"/>
        <v>shifted orders shipped</v>
      </c>
      <c r="F4881" t="s">
        <v>3539</v>
      </c>
      <c r="G4881" t="s">
        <v>335</v>
      </c>
      <c r="H4881" t="s">
        <v>10662</v>
      </c>
      <c r="I4881" s="6">
        <v>44012.352743055555</v>
      </c>
      <c r="J4881" t="s">
        <v>16</v>
      </c>
      <c r="K4881" s="6">
        <v>44013.760914351849</v>
      </c>
      <c r="M4881" t="s">
        <v>10663</v>
      </c>
      <c r="N4881" t="s">
        <v>10664</v>
      </c>
      <c r="Q4881" t="s">
        <v>10665</v>
      </c>
      <c r="R4881" t="s">
        <v>386</v>
      </c>
      <c r="S4881">
        <v>71483</v>
      </c>
      <c r="T4881" t="s">
        <v>338</v>
      </c>
      <c r="U4881" t="s">
        <v>530</v>
      </c>
      <c r="W4881" t="s">
        <v>10666</v>
      </c>
      <c r="Z4881" t="s">
        <v>10663</v>
      </c>
      <c r="AA4881" t="s">
        <v>10664</v>
      </c>
      <c r="AD4881" t="s">
        <v>10665</v>
      </c>
      <c r="AE4881" t="s">
        <v>386</v>
      </c>
      <c r="AF4881">
        <v>71483</v>
      </c>
      <c r="AG4881" t="s">
        <v>338</v>
      </c>
      <c r="AH4881" t="s">
        <v>530</v>
      </c>
      <c r="AJ4881" t="s">
        <v>10666</v>
      </c>
      <c r="AL4881" t="s">
        <v>339</v>
      </c>
      <c r="AM4881">
        <v>1</v>
      </c>
      <c r="AN4881">
        <v>1</v>
      </c>
      <c r="AO4881">
        <v>2895</v>
      </c>
      <c r="AQ4881">
        <v>124289</v>
      </c>
      <c r="AR4881">
        <v>52400001</v>
      </c>
      <c r="AS4881" t="s">
        <v>787</v>
      </c>
      <c r="AT4881" t="s">
        <v>115</v>
      </c>
      <c r="AW4881" t="s">
        <v>340</v>
      </c>
      <c r="AX4881" t="s">
        <v>340</v>
      </c>
      <c r="AY4881" t="s">
        <v>432</v>
      </c>
      <c r="AZ4881">
        <v>0</v>
      </c>
      <c r="BY4881" t="s">
        <v>342</v>
      </c>
      <c r="EQ4881">
        <v>251708</v>
      </c>
      <c r="ER4881" t="s">
        <v>10667</v>
      </c>
      <c r="EV4881">
        <v>17287277</v>
      </c>
      <c r="EW4881">
        <v>928</v>
      </c>
      <c r="EX4881">
        <v>220873</v>
      </c>
      <c r="EY4881" t="s">
        <v>10668</v>
      </c>
      <c r="EZ4881">
        <v>1</v>
      </c>
      <c r="FC4881">
        <v>52400001</v>
      </c>
      <c r="FD4881" t="s">
        <v>115</v>
      </c>
    </row>
    <row r="4882" spans="1:160" x14ac:dyDescent="0.3">
      <c r="A4882" t="str">
        <f>VLOOKUP(B4882,Table2[],3,FALSE)</f>
        <v>Digital</v>
      </c>
      <c r="B4882" t="str">
        <f>IF(OR(ISNUMBER(FIND("QVC",Z4882)),ISNUMBER(FIND("QVC",AL4882))),"QVC",IF(OR(ISNUMBER(FIND("NCO",H4882)),ISNUMBER(FIND("NCO",Y4882))), "NCO", IF(AL4882="consumer","PMD.com",VLOOKUP(LEFT(H4882,2),Tables!$E$1:$F$11,2,FALSE))))</f>
        <v>PMD.com</v>
      </c>
      <c r="C4882">
        <f t="shared" si="231"/>
        <v>5341</v>
      </c>
      <c r="D4882">
        <f t="shared" si="232"/>
        <v>1</v>
      </c>
      <c r="E4882" t="str">
        <f t="shared" ca="1" si="230"/>
        <v>shifted orders shipped</v>
      </c>
      <c r="F4882" t="s">
        <v>3539</v>
      </c>
      <c r="G4882" t="s">
        <v>335</v>
      </c>
      <c r="H4882" t="s">
        <v>10662</v>
      </c>
      <c r="I4882" s="6">
        <v>44012.352743055555</v>
      </c>
      <c r="J4882" t="s">
        <v>16</v>
      </c>
      <c r="K4882" s="6">
        <v>44013.760914351849</v>
      </c>
      <c r="M4882" t="s">
        <v>10663</v>
      </c>
      <c r="N4882" t="s">
        <v>10664</v>
      </c>
      <c r="Q4882" t="s">
        <v>10665</v>
      </c>
      <c r="R4882" t="s">
        <v>386</v>
      </c>
      <c r="S4882">
        <v>71483</v>
      </c>
      <c r="T4882" t="s">
        <v>338</v>
      </c>
      <c r="U4882" t="s">
        <v>530</v>
      </c>
      <c r="W4882" t="s">
        <v>10666</v>
      </c>
      <c r="Z4882" t="s">
        <v>10663</v>
      </c>
      <c r="AA4882" t="s">
        <v>10664</v>
      </c>
      <c r="AD4882" t="s">
        <v>10665</v>
      </c>
      <c r="AE4882" t="s">
        <v>386</v>
      </c>
      <c r="AF4882">
        <v>71483</v>
      </c>
      <c r="AG4882" t="s">
        <v>338</v>
      </c>
      <c r="AH4882" t="s">
        <v>530</v>
      </c>
      <c r="AJ4882" t="s">
        <v>10666</v>
      </c>
      <c r="AL4882" t="s">
        <v>339</v>
      </c>
      <c r="AM4882">
        <v>1</v>
      </c>
      <c r="AN4882">
        <v>1</v>
      </c>
      <c r="AO4882">
        <v>15156</v>
      </c>
      <c r="AQ4882">
        <v>124187</v>
      </c>
      <c r="AR4882">
        <v>5341</v>
      </c>
      <c r="AS4882" t="s">
        <v>1851</v>
      </c>
      <c r="AT4882" t="s">
        <v>82</v>
      </c>
      <c r="AW4882" t="s">
        <v>340</v>
      </c>
      <c r="AX4882" t="s">
        <v>340</v>
      </c>
      <c r="AY4882" t="s">
        <v>345</v>
      </c>
      <c r="AZ4882" t="s">
        <v>346</v>
      </c>
      <c r="BY4882" t="s">
        <v>342</v>
      </c>
      <c r="EQ4882">
        <v>243643</v>
      </c>
      <c r="ER4882" t="s">
        <v>10667</v>
      </c>
      <c r="EV4882">
        <v>17287277</v>
      </c>
      <c r="EW4882">
        <v>928</v>
      </c>
      <c r="EX4882">
        <v>220873</v>
      </c>
      <c r="EY4882" t="s">
        <v>10668</v>
      </c>
      <c r="EZ4882">
        <v>1</v>
      </c>
      <c r="FC4882">
        <v>90425</v>
      </c>
      <c r="FD4882" t="s">
        <v>388</v>
      </c>
    </row>
    <row r="4883" spans="1:160" x14ac:dyDescent="0.3">
      <c r="A4883" t="str">
        <f>VLOOKUP(B4883,Table2[],3,FALSE)</f>
        <v>Digital</v>
      </c>
      <c r="B4883" t="str">
        <f>IF(OR(ISNUMBER(FIND("QVC",Z4883)),ISNUMBER(FIND("QVC",AL4883))),"QVC",IF(OR(ISNUMBER(FIND("NCO",H4883)),ISNUMBER(FIND("NCO",Y4883))), "NCO", IF(AL4883="consumer","PMD.com",VLOOKUP(LEFT(H4883,2),Tables!$E$1:$F$11,2,FALSE))))</f>
        <v>PMD.com</v>
      </c>
      <c r="C4883">
        <f t="shared" si="231"/>
        <v>52230001</v>
      </c>
      <c r="D4883">
        <f t="shared" si="232"/>
        <v>1</v>
      </c>
      <c r="E4883" t="str">
        <f t="shared" ca="1" si="230"/>
        <v>shifted orders shipped</v>
      </c>
      <c r="F4883" t="s">
        <v>3539</v>
      </c>
      <c r="G4883" t="s">
        <v>335</v>
      </c>
      <c r="H4883" t="s">
        <v>10662</v>
      </c>
      <c r="I4883" s="6">
        <v>44012.352743055555</v>
      </c>
      <c r="J4883" t="s">
        <v>16</v>
      </c>
      <c r="K4883" s="6">
        <v>44013.760914351849</v>
      </c>
      <c r="M4883" t="s">
        <v>10663</v>
      </c>
      <c r="N4883" t="s">
        <v>10664</v>
      </c>
      <c r="Q4883" t="s">
        <v>10665</v>
      </c>
      <c r="R4883" t="s">
        <v>386</v>
      </c>
      <c r="S4883">
        <v>71483</v>
      </c>
      <c r="T4883" t="s">
        <v>338</v>
      </c>
      <c r="U4883" t="s">
        <v>530</v>
      </c>
      <c r="W4883" t="s">
        <v>10666</v>
      </c>
      <c r="Z4883" t="s">
        <v>10663</v>
      </c>
      <c r="AA4883" t="s">
        <v>10664</v>
      </c>
      <c r="AD4883" t="s">
        <v>10665</v>
      </c>
      <c r="AE4883" t="s">
        <v>386</v>
      </c>
      <c r="AF4883">
        <v>71483</v>
      </c>
      <c r="AG4883" t="s">
        <v>338</v>
      </c>
      <c r="AH4883" t="s">
        <v>530</v>
      </c>
      <c r="AJ4883" t="s">
        <v>10666</v>
      </c>
      <c r="AL4883" t="s">
        <v>339</v>
      </c>
      <c r="AM4883">
        <v>1</v>
      </c>
      <c r="AN4883">
        <v>1</v>
      </c>
      <c r="AO4883">
        <v>1194</v>
      </c>
      <c r="AQ4883">
        <v>124434</v>
      </c>
      <c r="AR4883">
        <v>52230001</v>
      </c>
      <c r="AS4883" t="s">
        <v>105</v>
      </c>
      <c r="AT4883" t="s">
        <v>106</v>
      </c>
      <c r="AW4883" t="s">
        <v>340</v>
      </c>
      <c r="AX4883" t="s">
        <v>340</v>
      </c>
      <c r="AY4883" t="s">
        <v>341</v>
      </c>
      <c r="AZ4883">
        <v>0</v>
      </c>
      <c r="BY4883" t="s">
        <v>342</v>
      </c>
      <c r="EQ4883">
        <v>247324</v>
      </c>
      <c r="ER4883" t="s">
        <v>10667</v>
      </c>
      <c r="EV4883">
        <v>17287277</v>
      </c>
      <c r="EW4883">
        <v>928</v>
      </c>
      <c r="EX4883">
        <v>220873</v>
      </c>
      <c r="EY4883" t="s">
        <v>10668</v>
      </c>
      <c r="EZ4883">
        <v>1</v>
      </c>
      <c r="FC4883">
        <v>52230001</v>
      </c>
      <c r="FD4883" t="s">
        <v>106</v>
      </c>
    </row>
    <row r="4884" spans="1:160" x14ac:dyDescent="0.3">
      <c r="A4884" t="str">
        <f>VLOOKUP(B4884,Table2[],3,FALSE)</f>
        <v>Digital</v>
      </c>
      <c r="B4884" t="str">
        <f>IF(OR(ISNUMBER(FIND("QVC",Z4884)),ISNUMBER(FIND("QVC",AL4884))),"QVC",IF(OR(ISNUMBER(FIND("NCO",H4884)),ISNUMBER(FIND("NCO",Y4884))), "NCO", IF(AL4884="consumer","PMD.com",VLOOKUP(LEFT(H4884,2),Tables!$E$1:$F$11,2,FALSE))))</f>
        <v>PMD.com</v>
      </c>
      <c r="C4884">
        <f t="shared" si="231"/>
        <v>51010001</v>
      </c>
      <c r="D4884">
        <f t="shared" si="232"/>
        <v>1</v>
      </c>
      <c r="E4884" t="str">
        <f t="shared" ca="1" si="230"/>
        <v>shifted orders shipped</v>
      </c>
      <c r="F4884" t="s">
        <v>3539</v>
      </c>
      <c r="G4884" t="s">
        <v>335</v>
      </c>
      <c r="H4884" t="s">
        <v>10662</v>
      </c>
      <c r="I4884" s="6">
        <v>44012.352743055555</v>
      </c>
      <c r="J4884" t="s">
        <v>16</v>
      </c>
      <c r="K4884" s="6">
        <v>44013.760914351849</v>
      </c>
      <c r="M4884" t="s">
        <v>10663</v>
      </c>
      <c r="N4884" t="s">
        <v>10664</v>
      </c>
      <c r="Q4884" t="s">
        <v>10665</v>
      </c>
      <c r="R4884" t="s">
        <v>386</v>
      </c>
      <c r="S4884">
        <v>71483</v>
      </c>
      <c r="T4884" t="s">
        <v>338</v>
      </c>
      <c r="U4884" t="s">
        <v>530</v>
      </c>
      <c r="W4884" t="s">
        <v>10666</v>
      </c>
      <c r="Z4884" t="s">
        <v>10663</v>
      </c>
      <c r="AA4884" t="s">
        <v>10664</v>
      </c>
      <c r="AD4884" t="s">
        <v>10665</v>
      </c>
      <c r="AE4884" t="s">
        <v>386</v>
      </c>
      <c r="AF4884">
        <v>71483</v>
      </c>
      <c r="AG4884" t="s">
        <v>338</v>
      </c>
      <c r="AH4884" t="s">
        <v>530</v>
      </c>
      <c r="AJ4884" t="s">
        <v>10666</v>
      </c>
      <c r="AL4884" t="s">
        <v>339</v>
      </c>
      <c r="AM4884">
        <v>1</v>
      </c>
      <c r="AN4884">
        <v>1</v>
      </c>
      <c r="AO4884">
        <v>8743</v>
      </c>
      <c r="AQ4884">
        <v>123868</v>
      </c>
      <c r="AR4884">
        <v>51010001</v>
      </c>
      <c r="AS4884" t="s">
        <v>48</v>
      </c>
      <c r="AT4884" t="s">
        <v>49</v>
      </c>
      <c r="AW4884" t="s">
        <v>340</v>
      </c>
      <c r="AX4884" t="s">
        <v>340</v>
      </c>
      <c r="AY4884" t="s">
        <v>357</v>
      </c>
      <c r="AZ4884" t="s">
        <v>363</v>
      </c>
      <c r="BY4884" t="s">
        <v>342</v>
      </c>
      <c r="EQ4884">
        <v>251450</v>
      </c>
      <c r="ER4884" t="s">
        <v>10667</v>
      </c>
      <c r="EV4884">
        <v>17287277</v>
      </c>
      <c r="EW4884">
        <v>928</v>
      </c>
      <c r="EX4884">
        <v>220873</v>
      </c>
      <c r="EY4884" t="s">
        <v>10668</v>
      </c>
      <c r="EZ4884">
        <v>1</v>
      </c>
      <c r="FC4884">
        <v>51010001</v>
      </c>
      <c r="FD4884" t="s">
        <v>49</v>
      </c>
    </row>
    <row r="4885" spans="1:160" x14ac:dyDescent="0.3">
      <c r="A4885" t="str">
        <f>VLOOKUP(B4885,Table2[],3,FALSE)</f>
        <v>Digital</v>
      </c>
      <c r="B4885" t="str">
        <f>IF(OR(ISNUMBER(FIND("QVC",Z4885)),ISNUMBER(FIND("QVC",AL4885))),"QVC",IF(OR(ISNUMBER(FIND("NCO",H4885)),ISNUMBER(FIND("NCO",Y4885))), "NCO", IF(AL4885="consumer","PMD.com",VLOOKUP(LEFT(H4885,2),Tables!$E$1:$F$11,2,FALSE))))</f>
        <v>PMD.com</v>
      </c>
      <c r="C4885">
        <f t="shared" si="231"/>
        <v>5342</v>
      </c>
      <c r="D4885">
        <f t="shared" si="232"/>
        <v>1</v>
      </c>
      <c r="E4885" t="str">
        <f t="shared" ca="1" si="230"/>
        <v>shifted orders shipped</v>
      </c>
      <c r="F4885" t="s">
        <v>3539</v>
      </c>
      <c r="G4885" t="s">
        <v>335</v>
      </c>
      <c r="H4885" t="s">
        <v>10662</v>
      </c>
      <c r="I4885" s="6">
        <v>44012.352743055555</v>
      </c>
      <c r="J4885" t="s">
        <v>16</v>
      </c>
      <c r="K4885" s="6">
        <v>44013.760914351849</v>
      </c>
      <c r="M4885" t="s">
        <v>10663</v>
      </c>
      <c r="N4885" t="s">
        <v>10664</v>
      </c>
      <c r="Q4885" t="s">
        <v>10665</v>
      </c>
      <c r="R4885" t="s">
        <v>386</v>
      </c>
      <c r="S4885">
        <v>71483</v>
      </c>
      <c r="T4885" t="s">
        <v>338</v>
      </c>
      <c r="U4885" t="s">
        <v>530</v>
      </c>
      <c r="W4885" t="s">
        <v>10666</v>
      </c>
      <c r="Z4885" t="s">
        <v>10663</v>
      </c>
      <c r="AA4885" t="s">
        <v>10664</v>
      </c>
      <c r="AD4885" t="s">
        <v>10665</v>
      </c>
      <c r="AE4885" t="s">
        <v>386</v>
      </c>
      <c r="AF4885">
        <v>71483</v>
      </c>
      <c r="AG4885" t="s">
        <v>338</v>
      </c>
      <c r="AH4885" t="s">
        <v>530</v>
      </c>
      <c r="AJ4885" t="s">
        <v>10666</v>
      </c>
      <c r="AL4885" t="s">
        <v>339</v>
      </c>
      <c r="AM4885">
        <v>1</v>
      </c>
      <c r="AN4885">
        <v>1</v>
      </c>
      <c r="AO4885">
        <v>13280</v>
      </c>
      <c r="AQ4885">
        <v>123849</v>
      </c>
      <c r="AR4885">
        <v>5342</v>
      </c>
      <c r="AS4885" t="s">
        <v>1867</v>
      </c>
      <c r="AT4885" t="s">
        <v>149</v>
      </c>
      <c r="AW4885" t="s">
        <v>340</v>
      </c>
      <c r="AX4885" t="s">
        <v>340</v>
      </c>
      <c r="AY4885" t="s">
        <v>345</v>
      </c>
      <c r="AZ4885" t="s">
        <v>346</v>
      </c>
      <c r="BY4885" t="s">
        <v>342</v>
      </c>
      <c r="EQ4885">
        <v>244853</v>
      </c>
      <c r="ER4885" t="s">
        <v>10667</v>
      </c>
      <c r="EV4885">
        <v>17287277</v>
      </c>
      <c r="EW4885">
        <v>928</v>
      </c>
      <c r="EX4885">
        <v>220873</v>
      </c>
      <c r="EY4885" t="s">
        <v>10668</v>
      </c>
      <c r="EZ4885">
        <v>1</v>
      </c>
      <c r="FC4885">
        <v>90425</v>
      </c>
      <c r="FD4885" t="s">
        <v>388</v>
      </c>
    </row>
    <row r="4886" spans="1:160" x14ac:dyDescent="0.3">
      <c r="A4886" t="str">
        <f>VLOOKUP(B4886,Table2[],3,FALSE)</f>
        <v>Digital</v>
      </c>
      <c r="B4886" t="str">
        <f>IF(OR(ISNUMBER(FIND("QVC",Z4886)),ISNUMBER(FIND("QVC",AL4886))),"QVC",IF(OR(ISNUMBER(FIND("NCO",H4886)),ISNUMBER(FIND("NCO",Y4886))), "NCO", IF(AL4886="consumer","PMD.com",VLOOKUP(LEFT(H4886,2),Tables!$E$1:$F$11,2,FALSE))))</f>
        <v>PMD.com</v>
      </c>
      <c r="C4886">
        <f t="shared" si="231"/>
        <v>5341030</v>
      </c>
      <c r="D4886">
        <f t="shared" si="232"/>
        <v>1</v>
      </c>
      <c r="E4886" t="str">
        <f t="shared" ca="1" si="230"/>
        <v>shifted orders shipped</v>
      </c>
      <c r="F4886" t="s">
        <v>3539</v>
      </c>
      <c r="G4886" t="s">
        <v>335</v>
      </c>
      <c r="H4886" t="s">
        <v>10662</v>
      </c>
      <c r="I4886" s="6">
        <v>44012.352743055555</v>
      </c>
      <c r="J4886" t="s">
        <v>16</v>
      </c>
      <c r="K4886" s="6">
        <v>44013.760914351849</v>
      </c>
      <c r="M4886" t="s">
        <v>10663</v>
      </c>
      <c r="N4886" t="s">
        <v>10664</v>
      </c>
      <c r="Q4886" t="s">
        <v>10665</v>
      </c>
      <c r="R4886" t="s">
        <v>386</v>
      </c>
      <c r="S4886">
        <v>71483</v>
      </c>
      <c r="T4886" t="s">
        <v>338</v>
      </c>
      <c r="U4886" t="s">
        <v>530</v>
      </c>
      <c r="W4886" t="s">
        <v>10666</v>
      </c>
      <c r="Z4886" t="s">
        <v>10663</v>
      </c>
      <c r="AA4886" t="s">
        <v>10664</v>
      </c>
      <c r="AD4886" t="s">
        <v>10665</v>
      </c>
      <c r="AE4886" t="s">
        <v>386</v>
      </c>
      <c r="AF4886">
        <v>71483</v>
      </c>
      <c r="AG4886" t="s">
        <v>338</v>
      </c>
      <c r="AH4886" t="s">
        <v>530</v>
      </c>
      <c r="AJ4886" t="s">
        <v>10666</v>
      </c>
      <c r="AL4886" t="s">
        <v>339</v>
      </c>
      <c r="AM4886">
        <v>1</v>
      </c>
      <c r="AN4886">
        <v>1</v>
      </c>
      <c r="AO4886">
        <v>12859</v>
      </c>
      <c r="AQ4886">
        <v>124642</v>
      </c>
      <c r="AR4886">
        <v>5341030</v>
      </c>
      <c r="AS4886" t="s">
        <v>925</v>
      </c>
      <c r="AT4886" t="s">
        <v>926</v>
      </c>
      <c r="AW4886" t="s">
        <v>366</v>
      </c>
      <c r="AX4886" t="s">
        <v>366</v>
      </c>
      <c r="AY4886" t="s">
        <v>345</v>
      </c>
      <c r="AZ4886" t="s">
        <v>346</v>
      </c>
      <c r="BY4886" t="s">
        <v>342</v>
      </c>
      <c r="EQ4886">
        <v>243275</v>
      </c>
      <c r="ER4886" t="s">
        <v>10667</v>
      </c>
      <c r="EV4886">
        <v>17287277</v>
      </c>
      <c r="EW4886">
        <v>928</v>
      </c>
      <c r="EX4886">
        <v>220873</v>
      </c>
      <c r="EY4886" t="s">
        <v>10668</v>
      </c>
      <c r="EZ4886">
        <v>1</v>
      </c>
      <c r="FC4886">
        <v>95385</v>
      </c>
      <c r="FD4886" t="s">
        <v>3531</v>
      </c>
    </row>
    <row r="4887" spans="1:160" x14ac:dyDescent="0.3">
      <c r="A4887" t="str">
        <f>VLOOKUP(B4887,Table2[],3,FALSE)</f>
        <v>Digital</v>
      </c>
      <c r="B4887" t="str">
        <f>IF(OR(ISNUMBER(FIND("QVC",Z4887)),ISNUMBER(FIND("QVC",AL4887))),"QVC",IF(OR(ISNUMBER(FIND("NCO",H4887)),ISNUMBER(FIND("NCO",Y4887))), "NCO", IF(AL4887="consumer","PMD.com",VLOOKUP(LEFT(H4887,2),Tables!$E$1:$F$11,2,FALSE))))</f>
        <v>PMD.com</v>
      </c>
      <c r="C4887">
        <f t="shared" si="231"/>
        <v>5354</v>
      </c>
      <c r="D4887">
        <f t="shared" si="232"/>
        <v>1</v>
      </c>
      <c r="E4887" t="str">
        <f t="shared" ca="1" si="230"/>
        <v>shifted orders shipped</v>
      </c>
      <c r="F4887" t="s">
        <v>3539</v>
      </c>
      <c r="G4887" t="s">
        <v>335</v>
      </c>
      <c r="H4887" t="s">
        <v>10662</v>
      </c>
      <c r="I4887" s="6">
        <v>44012.352743055555</v>
      </c>
      <c r="J4887" t="s">
        <v>16</v>
      </c>
      <c r="K4887" s="6">
        <v>44013.760914351849</v>
      </c>
      <c r="M4887" t="s">
        <v>10663</v>
      </c>
      <c r="N4887" t="s">
        <v>10664</v>
      </c>
      <c r="Q4887" t="s">
        <v>10665</v>
      </c>
      <c r="R4887" t="s">
        <v>386</v>
      </c>
      <c r="S4887">
        <v>71483</v>
      </c>
      <c r="T4887" t="s">
        <v>338</v>
      </c>
      <c r="U4887" t="s">
        <v>530</v>
      </c>
      <c r="W4887" t="s">
        <v>10666</v>
      </c>
      <c r="Z4887" t="s">
        <v>10663</v>
      </c>
      <c r="AA4887" t="s">
        <v>10664</v>
      </c>
      <c r="AD4887" t="s">
        <v>10665</v>
      </c>
      <c r="AE4887" t="s">
        <v>386</v>
      </c>
      <c r="AF4887">
        <v>71483</v>
      </c>
      <c r="AG4887" t="s">
        <v>338</v>
      </c>
      <c r="AH4887" t="s">
        <v>530</v>
      </c>
      <c r="AJ4887" t="s">
        <v>10666</v>
      </c>
      <c r="AL4887" t="s">
        <v>339</v>
      </c>
      <c r="AM4887">
        <v>1</v>
      </c>
      <c r="AN4887">
        <v>1</v>
      </c>
      <c r="AO4887">
        <v>5214</v>
      </c>
      <c r="AQ4887">
        <v>124518</v>
      </c>
      <c r="AR4887">
        <v>5354</v>
      </c>
      <c r="AS4887" t="s">
        <v>1753</v>
      </c>
      <c r="AT4887" t="s">
        <v>103</v>
      </c>
      <c r="AW4887" t="s">
        <v>340</v>
      </c>
      <c r="AX4887" t="s">
        <v>340</v>
      </c>
      <c r="AY4887" t="s">
        <v>351</v>
      </c>
      <c r="AZ4887" t="s">
        <v>415</v>
      </c>
      <c r="BY4887" t="s">
        <v>342</v>
      </c>
      <c r="EQ4887">
        <v>249176</v>
      </c>
      <c r="ER4887" t="s">
        <v>10667</v>
      </c>
      <c r="EV4887">
        <v>17287277</v>
      </c>
      <c r="EW4887">
        <v>928</v>
      </c>
      <c r="EX4887">
        <v>220873</v>
      </c>
      <c r="EY4887" t="s">
        <v>10668</v>
      </c>
      <c r="EZ4887">
        <v>1</v>
      </c>
      <c r="FC4887">
        <v>5354</v>
      </c>
      <c r="FD4887" t="s">
        <v>103</v>
      </c>
    </row>
    <row r="4888" spans="1:160" x14ac:dyDescent="0.3">
      <c r="A4888" t="str">
        <f>VLOOKUP(B4888,Table2[],3,FALSE)</f>
        <v>Digital</v>
      </c>
      <c r="B4888" t="str">
        <f>IF(OR(ISNUMBER(FIND("QVC",Z4888)),ISNUMBER(FIND("QVC",AL4888))),"QVC",IF(OR(ISNUMBER(FIND("NCO",H4888)),ISNUMBER(FIND("NCO",Y4888))), "NCO", IF(AL4888="consumer","PMD.com",VLOOKUP(LEFT(H4888,2),Tables!$E$1:$F$11,2,FALSE))))</f>
        <v>PMD.com</v>
      </c>
      <c r="C4888">
        <f t="shared" si="231"/>
        <v>53920001</v>
      </c>
      <c r="D4888">
        <f t="shared" si="232"/>
        <v>1</v>
      </c>
      <c r="E4888" t="str">
        <f t="shared" ca="1" si="230"/>
        <v>shifted orders shipped</v>
      </c>
      <c r="F4888" t="s">
        <v>3539</v>
      </c>
      <c r="G4888" t="s">
        <v>335</v>
      </c>
      <c r="H4888" t="s">
        <v>10662</v>
      </c>
      <c r="I4888" s="6">
        <v>44012.352743055555</v>
      </c>
      <c r="J4888" t="s">
        <v>16</v>
      </c>
      <c r="K4888" s="6">
        <v>44013.760914351849</v>
      </c>
      <c r="M4888" t="s">
        <v>10663</v>
      </c>
      <c r="N4888" t="s">
        <v>10664</v>
      </c>
      <c r="Q4888" t="s">
        <v>10665</v>
      </c>
      <c r="R4888" t="s">
        <v>386</v>
      </c>
      <c r="S4888">
        <v>71483</v>
      </c>
      <c r="T4888" t="s">
        <v>338</v>
      </c>
      <c r="U4888" t="s">
        <v>530</v>
      </c>
      <c r="W4888" t="s">
        <v>10666</v>
      </c>
      <c r="Z4888" t="s">
        <v>10663</v>
      </c>
      <c r="AA4888" t="s">
        <v>10664</v>
      </c>
      <c r="AD4888" t="s">
        <v>10665</v>
      </c>
      <c r="AE4888" t="s">
        <v>386</v>
      </c>
      <c r="AF4888">
        <v>71483</v>
      </c>
      <c r="AG4888" t="s">
        <v>338</v>
      </c>
      <c r="AH4888" t="s">
        <v>530</v>
      </c>
      <c r="AJ4888" t="s">
        <v>10666</v>
      </c>
      <c r="AL4888" t="s">
        <v>339</v>
      </c>
      <c r="AM4888">
        <v>1</v>
      </c>
      <c r="AN4888">
        <v>1</v>
      </c>
      <c r="AO4888">
        <v>14899</v>
      </c>
      <c r="AQ4888">
        <v>124468</v>
      </c>
      <c r="AR4888">
        <v>53920001</v>
      </c>
      <c r="AS4888">
        <v>9000000</v>
      </c>
      <c r="AT4888" t="s">
        <v>40</v>
      </c>
      <c r="AW4888" t="s">
        <v>343</v>
      </c>
      <c r="BY4888" t="s">
        <v>342</v>
      </c>
      <c r="EQ4888">
        <v>243396</v>
      </c>
      <c r="ER4888" t="s">
        <v>10667</v>
      </c>
      <c r="EV4888">
        <v>17287277</v>
      </c>
      <c r="EW4888">
        <v>928</v>
      </c>
      <c r="EX4888">
        <v>220873</v>
      </c>
      <c r="EY4888" t="s">
        <v>10668</v>
      </c>
      <c r="EZ4888">
        <v>1</v>
      </c>
      <c r="FC4888">
        <v>95385</v>
      </c>
      <c r="FD4888" t="s">
        <v>3531</v>
      </c>
    </row>
    <row r="4889" spans="1:160" x14ac:dyDescent="0.3">
      <c r="A4889" t="str">
        <f>VLOOKUP(B4889,Table2[],3,FALSE)</f>
        <v>Digital</v>
      </c>
      <c r="B4889" t="str">
        <f>IF(OR(ISNUMBER(FIND("QVC",Z4889)),ISNUMBER(FIND("QVC",AL4889))),"QVC",IF(OR(ISNUMBER(FIND("NCO",H4889)),ISNUMBER(FIND("NCO",Y4889))), "NCO", IF(AL4889="consumer","PMD.com",VLOOKUP(LEFT(H4889,2),Tables!$E$1:$F$11,2,FALSE))))</f>
        <v>PMD.com</v>
      </c>
      <c r="C4889">
        <f t="shared" si="231"/>
        <v>535501</v>
      </c>
      <c r="D4889">
        <f t="shared" si="232"/>
        <v>1</v>
      </c>
      <c r="E4889" t="str">
        <f t="shared" ca="1" si="230"/>
        <v>shifted orders shipped</v>
      </c>
      <c r="F4889" t="s">
        <v>3539</v>
      </c>
      <c r="G4889" t="s">
        <v>335</v>
      </c>
      <c r="H4889" t="s">
        <v>10662</v>
      </c>
      <c r="I4889" s="6">
        <v>44012.352743055555</v>
      </c>
      <c r="J4889" t="s">
        <v>16</v>
      </c>
      <c r="K4889" s="6">
        <v>44013.760914351849</v>
      </c>
      <c r="M4889" t="s">
        <v>10663</v>
      </c>
      <c r="N4889" t="s">
        <v>10664</v>
      </c>
      <c r="Q4889" t="s">
        <v>10665</v>
      </c>
      <c r="R4889" t="s">
        <v>386</v>
      </c>
      <c r="S4889">
        <v>71483</v>
      </c>
      <c r="T4889" t="s">
        <v>338</v>
      </c>
      <c r="U4889" t="s">
        <v>530</v>
      </c>
      <c r="W4889" t="s">
        <v>10666</v>
      </c>
      <c r="Z4889" t="s">
        <v>10663</v>
      </c>
      <c r="AA4889" t="s">
        <v>10664</v>
      </c>
      <c r="AD4889" t="s">
        <v>10665</v>
      </c>
      <c r="AE4889" t="s">
        <v>386</v>
      </c>
      <c r="AF4889">
        <v>71483</v>
      </c>
      <c r="AG4889" t="s">
        <v>338</v>
      </c>
      <c r="AH4889" t="s">
        <v>530</v>
      </c>
      <c r="AJ4889" t="s">
        <v>10666</v>
      </c>
      <c r="AL4889" t="s">
        <v>339</v>
      </c>
      <c r="AM4889">
        <v>1</v>
      </c>
      <c r="AN4889">
        <v>1</v>
      </c>
      <c r="AO4889">
        <v>5715</v>
      </c>
      <c r="AQ4889">
        <v>124621</v>
      </c>
      <c r="AR4889">
        <v>535501</v>
      </c>
      <c r="AS4889" t="s">
        <v>158</v>
      </c>
      <c r="AT4889" t="s">
        <v>159</v>
      </c>
      <c r="AW4889" t="s">
        <v>340</v>
      </c>
      <c r="AX4889" t="s">
        <v>340</v>
      </c>
      <c r="AY4889" t="s">
        <v>351</v>
      </c>
      <c r="AZ4889" t="s">
        <v>441</v>
      </c>
      <c r="BY4889" t="s">
        <v>342</v>
      </c>
      <c r="EQ4889">
        <v>245276</v>
      </c>
      <c r="ER4889" t="s">
        <v>10667</v>
      </c>
      <c r="EV4889">
        <v>17287277</v>
      </c>
      <c r="EW4889">
        <v>928</v>
      </c>
      <c r="EX4889">
        <v>220873</v>
      </c>
      <c r="EY4889" t="s">
        <v>10668</v>
      </c>
      <c r="EZ4889">
        <v>1</v>
      </c>
      <c r="FC4889">
        <v>535501</v>
      </c>
      <c r="FD4889" t="s">
        <v>159</v>
      </c>
    </row>
    <row r="4890" spans="1:160" x14ac:dyDescent="0.3">
      <c r="A4890" t="str">
        <f>VLOOKUP(B4890,Table2[],3,FALSE)</f>
        <v>Digital</v>
      </c>
      <c r="B4890" t="str">
        <f>IF(OR(ISNUMBER(FIND("QVC",Z4890)),ISNUMBER(FIND("QVC",AL4890))),"QVC",IF(OR(ISNUMBER(FIND("NCO",H4890)),ISNUMBER(FIND("NCO",Y4890))), "NCO", IF(AL4890="consumer","PMD.com",VLOOKUP(LEFT(H4890,2),Tables!$E$1:$F$11,2,FALSE))))</f>
        <v>PMD.com</v>
      </c>
      <c r="C4890">
        <f t="shared" si="231"/>
        <v>51090030</v>
      </c>
      <c r="D4890">
        <f t="shared" si="232"/>
        <v>1</v>
      </c>
      <c r="E4890" t="str">
        <f t="shared" ca="1" si="230"/>
        <v>shifted orders shipped</v>
      </c>
      <c r="F4890" t="s">
        <v>3539</v>
      </c>
      <c r="G4890" t="s">
        <v>335</v>
      </c>
      <c r="H4890" t="s">
        <v>10662</v>
      </c>
      <c r="I4890" s="6">
        <v>44012.352743055555</v>
      </c>
      <c r="J4890" t="s">
        <v>16</v>
      </c>
      <c r="K4890" s="6">
        <v>44013.760914351849</v>
      </c>
      <c r="M4890" t="s">
        <v>10663</v>
      </c>
      <c r="N4890" t="s">
        <v>10664</v>
      </c>
      <c r="Q4890" t="s">
        <v>10665</v>
      </c>
      <c r="R4890" t="s">
        <v>386</v>
      </c>
      <c r="S4890">
        <v>71483</v>
      </c>
      <c r="T4890" t="s">
        <v>338</v>
      </c>
      <c r="U4890" t="s">
        <v>530</v>
      </c>
      <c r="W4890" t="s">
        <v>10666</v>
      </c>
      <c r="Z4890" t="s">
        <v>10663</v>
      </c>
      <c r="AA4890" t="s">
        <v>10664</v>
      </c>
      <c r="AD4890" t="s">
        <v>10665</v>
      </c>
      <c r="AE4890" t="s">
        <v>386</v>
      </c>
      <c r="AF4890">
        <v>71483</v>
      </c>
      <c r="AG4890" t="s">
        <v>338</v>
      </c>
      <c r="AH4890" t="s">
        <v>530</v>
      </c>
      <c r="AJ4890" t="s">
        <v>10666</v>
      </c>
      <c r="AL4890" t="s">
        <v>339</v>
      </c>
      <c r="AM4890">
        <v>1</v>
      </c>
      <c r="AN4890">
        <v>1</v>
      </c>
      <c r="AO4890">
        <v>6688</v>
      </c>
      <c r="AQ4890">
        <v>125960</v>
      </c>
      <c r="AR4890">
        <v>51090030</v>
      </c>
      <c r="AS4890" t="s">
        <v>3043</v>
      </c>
      <c r="AT4890" t="s">
        <v>628</v>
      </c>
      <c r="AW4890" t="s">
        <v>343</v>
      </c>
      <c r="BY4890" t="s">
        <v>342</v>
      </c>
      <c r="BZ4890" t="b">
        <v>0</v>
      </c>
      <c r="EQ4890">
        <v>243047</v>
      </c>
      <c r="ER4890" t="s">
        <v>10667</v>
      </c>
      <c r="EV4890">
        <v>17287277</v>
      </c>
      <c r="EW4890">
        <v>928</v>
      </c>
      <c r="EX4890">
        <v>220873</v>
      </c>
      <c r="EY4890" t="s">
        <v>10668</v>
      </c>
      <c r="EZ4890">
        <v>1</v>
      </c>
      <c r="FC4890">
        <v>95385</v>
      </c>
      <c r="FD4890" t="s">
        <v>3531</v>
      </c>
    </row>
    <row r="4891" spans="1:160" x14ac:dyDescent="0.3">
      <c r="A4891" t="str">
        <f>VLOOKUP(B4891,Table2[],3,FALSE)</f>
        <v>Digital</v>
      </c>
      <c r="B4891" t="str">
        <f>IF(OR(ISNUMBER(FIND("QVC",Z4891)),ISNUMBER(FIND("QVC",AL4891))),"QVC",IF(OR(ISNUMBER(FIND("NCO",H4891)),ISNUMBER(FIND("NCO",Y4891))), "NCO", IF(AL4891="consumer","PMD.com",VLOOKUP(LEFT(H4891,2),Tables!$E$1:$F$11,2,FALSE))))</f>
        <v>PMD.com</v>
      </c>
      <c r="C4891">
        <f t="shared" si="231"/>
        <v>51410001</v>
      </c>
      <c r="D4891">
        <f t="shared" si="232"/>
        <v>1</v>
      </c>
      <c r="E4891" t="str">
        <f t="shared" ca="1" si="230"/>
        <v>shifted orders shipped</v>
      </c>
      <c r="F4891" t="s">
        <v>3539</v>
      </c>
      <c r="G4891" t="s">
        <v>335</v>
      </c>
      <c r="H4891" t="s">
        <v>10662</v>
      </c>
      <c r="I4891" s="6">
        <v>44012.352743055555</v>
      </c>
      <c r="J4891" t="s">
        <v>16</v>
      </c>
      <c r="K4891" s="6">
        <v>44013.760914351849</v>
      </c>
      <c r="M4891" t="s">
        <v>10663</v>
      </c>
      <c r="N4891" t="s">
        <v>10664</v>
      </c>
      <c r="Q4891" t="s">
        <v>10665</v>
      </c>
      <c r="R4891" t="s">
        <v>386</v>
      </c>
      <c r="S4891">
        <v>71483</v>
      </c>
      <c r="T4891" t="s">
        <v>338</v>
      </c>
      <c r="U4891" t="s">
        <v>530</v>
      </c>
      <c r="W4891" t="s">
        <v>10666</v>
      </c>
      <c r="Z4891" t="s">
        <v>10663</v>
      </c>
      <c r="AA4891" t="s">
        <v>10664</v>
      </c>
      <c r="AD4891" t="s">
        <v>10665</v>
      </c>
      <c r="AE4891" t="s">
        <v>386</v>
      </c>
      <c r="AF4891">
        <v>71483</v>
      </c>
      <c r="AG4891" t="s">
        <v>338</v>
      </c>
      <c r="AH4891" t="s">
        <v>530</v>
      </c>
      <c r="AJ4891" t="s">
        <v>10666</v>
      </c>
      <c r="AL4891" t="s">
        <v>339</v>
      </c>
      <c r="AM4891">
        <v>1</v>
      </c>
      <c r="AN4891">
        <v>1</v>
      </c>
      <c r="AO4891">
        <v>10146</v>
      </c>
      <c r="AQ4891">
        <v>124431</v>
      </c>
      <c r="AR4891">
        <v>51410001</v>
      </c>
      <c r="AS4891" t="s">
        <v>2386</v>
      </c>
      <c r="AT4891" t="s">
        <v>81</v>
      </c>
      <c r="AW4891" t="s">
        <v>340</v>
      </c>
      <c r="AX4891" t="s">
        <v>340</v>
      </c>
      <c r="AY4891" t="s">
        <v>432</v>
      </c>
      <c r="AZ4891">
        <v>0</v>
      </c>
      <c r="BY4891" t="s">
        <v>342</v>
      </c>
      <c r="EQ4891">
        <v>253369</v>
      </c>
      <c r="ER4891" t="s">
        <v>10667</v>
      </c>
      <c r="EV4891">
        <v>17287277</v>
      </c>
      <c r="EW4891">
        <v>928</v>
      </c>
      <c r="EX4891">
        <v>220873</v>
      </c>
      <c r="EY4891" t="s">
        <v>10668</v>
      </c>
      <c r="EZ4891">
        <v>1</v>
      </c>
      <c r="FC4891">
        <v>51410001</v>
      </c>
      <c r="FD4891" t="s">
        <v>81</v>
      </c>
    </row>
    <row r="4892" spans="1:160" x14ac:dyDescent="0.3">
      <c r="A4892" t="str">
        <f>VLOOKUP(B4892,Table2[],3,FALSE)</f>
        <v>Digital</v>
      </c>
      <c r="B4892" t="str">
        <f>IF(OR(ISNUMBER(FIND("QVC",Z4892)),ISNUMBER(FIND("QVC",AL4892))),"QVC",IF(OR(ISNUMBER(FIND("NCO",H4892)),ISNUMBER(FIND("NCO",Y4892))), "NCO", IF(AL4892="consumer","PMD.com",VLOOKUP(LEFT(H4892,2),Tables!$E$1:$F$11,2,FALSE))))</f>
        <v>PMD.com</v>
      </c>
      <c r="C4892">
        <f t="shared" si="231"/>
        <v>5341030</v>
      </c>
      <c r="D4892">
        <f t="shared" si="232"/>
        <v>1</v>
      </c>
      <c r="E4892" t="str">
        <f t="shared" ca="1" si="230"/>
        <v>shifted orders shipped</v>
      </c>
      <c r="F4892" t="s">
        <v>3539</v>
      </c>
      <c r="G4892" t="s">
        <v>335</v>
      </c>
      <c r="H4892" t="s">
        <v>10669</v>
      </c>
      <c r="I4892" s="6">
        <v>44012.719155092593</v>
      </c>
      <c r="J4892" t="s">
        <v>16</v>
      </c>
      <c r="K4892" s="6">
        <v>44013.761608796296</v>
      </c>
      <c r="M4892" t="s">
        <v>10670</v>
      </c>
      <c r="N4892" t="s">
        <v>10671</v>
      </c>
      <c r="Q4892" t="s">
        <v>799</v>
      </c>
      <c r="R4892" t="s">
        <v>412</v>
      </c>
      <c r="S4892" t="s">
        <v>10672</v>
      </c>
      <c r="T4892" t="s">
        <v>338</v>
      </c>
      <c r="U4892" t="s">
        <v>530</v>
      </c>
      <c r="W4892" t="s">
        <v>10673</v>
      </c>
      <c r="Z4892" t="s">
        <v>10670</v>
      </c>
      <c r="AA4892" t="s">
        <v>10671</v>
      </c>
      <c r="AD4892" t="s">
        <v>799</v>
      </c>
      <c r="AE4892" t="s">
        <v>412</v>
      </c>
      <c r="AF4892" t="s">
        <v>10672</v>
      </c>
      <c r="AG4892" t="s">
        <v>338</v>
      </c>
      <c r="AH4892" t="s">
        <v>530</v>
      </c>
      <c r="AJ4892" t="s">
        <v>10673</v>
      </c>
      <c r="AL4892" t="s">
        <v>339</v>
      </c>
      <c r="AM4892">
        <v>1</v>
      </c>
      <c r="AN4892">
        <v>1</v>
      </c>
      <c r="AO4892">
        <v>12859</v>
      </c>
      <c r="AQ4892">
        <v>124642</v>
      </c>
      <c r="AR4892">
        <v>5341030</v>
      </c>
      <c r="AS4892" t="s">
        <v>925</v>
      </c>
      <c r="AT4892" t="s">
        <v>926</v>
      </c>
      <c r="AW4892" t="s">
        <v>366</v>
      </c>
      <c r="AX4892" t="s">
        <v>366</v>
      </c>
      <c r="AY4892" t="s">
        <v>345</v>
      </c>
      <c r="AZ4892" t="s">
        <v>346</v>
      </c>
      <c r="BY4892" t="s">
        <v>342</v>
      </c>
      <c r="EQ4892">
        <v>243275</v>
      </c>
      <c r="ER4892" t="s">
        <v>10674</v>
      </c>
      <c r="EV4892">
        <v>17287767</v>
      </c>
      <c r="EW4892">
        <v>928</v>
      </c>
      <c r="EX4892">
        <v>221064</v>
      </c>
      <c r="EY4892" t="s">
        <v>10675</v>
      </c>
      <c r="EZ4892">
        <v>1</v>
      </c>
      <c r="FC4892">
        <v>95385</v>
      </c>
      <c r="FD4892" t="s">
        <v>3531</v>
      </c>
    </row>
    <row r="4893" spans="1:160" x14ac:dyDescent="0.3">
      <c r="A4893" t="str">
        <f>VLOOKUP(B4893,Table2[],3,FALSE)</f>
        <v>Digital</v>
      </c>
      <c r="B4893" t="str">
        <f>IF(OR(ISNUMBER(FIND("QVC",Z4893)),ISNUMBER(FIND("QVC",AL4893))),"QVC",IF(OR(ISNUMBER(FIND("NCO",H4893)),ISNUMBER(FIND("NCO",Y4893))), "NCO", IF(AL4893="consumer","PMD.com",VLOOKUP(LEFT(H4893,2),Tables!$E$1:$F$11,2,FALSE))))</f>
        <v>PMD.com</v>
      </c>
      <c r="C4893">
        <f t="shared" si="231"/>
        <v>51090030</v>
      </c>
      <c r="D4893">
        <f t="shared" si="232"/>
        <v>1</v>
      </c>
      <c r="E4893" t="str">
        <f t="shared" ca="1" si="230"/>
        <v>shifted orders shipped</v>
      </c>
      <c r="F4893" t="s">
        <v>3539</v>
      </c>
      <c r="G4893" t="s">
        <v>335</v>
      </c>
      <c r="H4893" t="s">
        <v>10669</v>
      </c>
      <c r="I4893" s="6">
        <v>44012.719155092593</v>
      </c>
      <c r="J4893" t="s">
        <v>16</v>
      </c>
      <c r="K4893" s="6">
        <v>44013.761608796296</v>
      </c>
      <c r="M4893" t="s">
        <v>10670</v>
      </c>
      <c r="N4893" t="s">
        <v>10671</v>
      </c>
      <c r="Q4893" t="s">
        <v>799</v>
      </c>
      <c r="R4893" t="s">
        <v>412</v>
      </c>
      <c r="S4893" t="s">
        <v>10672</v>
      </c>
      <c r="T4893" t="s">
        <v>338</v>
      </c>
      <c r="U4893" t="s">
        <v>530</v>
      </c>
      <c r="W4893" t="s">
        <v>10673</v>
      </c>
      <c r="Z4893" t="s">
        <v>10670</v>
      </c>
      <c r="AA4893" t="s">
        <v>10671</v>
      </c>
      <c r="AD4893" t="s">
        <v>799</v>
      </c>
      <c r="AE4893" t="s">
        <v>412</v>
      </c>
      <c r="AF4893" t="s">
        <v>10672</v>
      </c>
      <c r="AG4893" t="s">
        <v>338</v>
      </c>
      <c r="AH4893" t="s">
        <v>530</v>
      </c>
      <c r="AJ4893" t="s">
        <v>10673</v>
      </c>
      <c r="AL4893" t="s">
        <v>339</v>
      </c>
      <c r="AM4893">
        <v>1</v>
      </c>
      <c r="AN4893">
        <v>1</v>
      </c>
      <c r="AO4893">
        <v>6688</v>
      </c>
      <c r="AQ4893">
        <v>125960</v>
      </c>
      <c r="AR4893">
        <v>51090030</v>
      </c>
      <c r="AS4893" t="s">
        <v>3043</v>
      </c>
      <c r="AT4893" t="s">
        <v>628</v>
      </c>
      <c r="AW4893" t="s">
        <v>343</v>
      </c>
      <c r="BY4893" t="s">
        <v>342</v>
      </c>
      <c r="BZ4893" t="b">
        <v>0</v>
      </c>
      <c r="EQ4893">
        <v>243047</v>
      </c>
      <c r="ER4893" t="s">
        <v>10674</v>
      </c>
      <c r="EV4893">
        <v>17287767</v>
      </c>
      <c r="EW4893">
        <v>928</v>
      </c>
      <c r="EX4893">
        <v>221064</v>
      </c>
      <c r="EY4893" t="s">
        <v>10675</v>
      </c>
      <c r="EZ4893">
        <v>1</v>
      </c>
      <c r="FC4893">
        <v>95385</v>
      </c>
      <c r="FD4893" t="s">
        <v>3531</v>
      </c>
    </row>
    <row r="4894" spans="1:160" x14ac:dyDescent="0.3">
      <c r="A4894" t="str">
        <f>VLOOKUP(B4894,Table2[],3,FALSE)</f>
        <v>Digital</v>
      </c>
      <c r="B4894" t="str">
        <f>IF(OR(ISNUMBER(FIND("QVC",Z4894)),ISNUMBER(FIND("QVC",AL4894))),"QVC",IF(OR(ISNUMBER(FIND("NCO",H4894)),ISNUMBER(FIND("NCO",Y4894))), "NCO", IF(AL4894="consumer","PMD.com",VLOOKUP(LEFT(H4894,2),Tables!$E$1:$F$11,2,FALSE))))</f>
        <v>PMD.com</v>
      </c>
      <c r="C4894">
        <f t="shared" si="231"/>
        <v>7837</v>
      </c>
      <c r="D4894">
        <f t="shared" si="232"/>
        <v>1</v>
      </c>
      <c r="E4894" t="str">
        <f t="shared" ca="1" si="230"/>
        <v>shifted orders shipped</v>
      </c>
      <c r="F4894" t="s">
        <v>3539</v>
      </c>
      <c r="G4894" t="s">
        <v>335</v>
      </c>
      <c r="H4894" t="s">
        <v>10669</v>
      </c>
      <c r="I4894" s="6">
        <v>44012.719155092593</v>
      </c>
      <c r="J4894" t="s">
        <v>16</v>
      </c>
      <c r="K4894" s="6">
        <v>44013.761608796296</v>
      </c>
      <c r="M4894" t="s">
        <v>10670</v>
      </c>
      <c r="N4894" t="s">
        <v>10671</v>
      </c>
      <c r="Q4894" t="s">
        <v>799</v>
      </c>
      <c r="R4894" t="s">
        <v>412</v>
      </c>
      <c r="S4894" t="s">
        <v>10672</v>
      </c>
      <c r="T4894" t="s">
        <v>338</v>
      </c>
      <c r="U4894" t="s">
        <v>530</v>
      </c>
      <c r="W4894" t="s">
        <v>10673</v>
      </c>
      <c r="Z4894" t="s">
        <v>10670</v>
      </c>
      <c r="AA4894" t="s">
        <v>10671</v>
      </c>
      <c r="AD4894" t="s">
        <v>799</v>
      </c>
      <c r="AE4894" t="s">
        <v>412</v>
      </c>
      <c r="AF4894" t="s">
        <v>10672</v>
      </c>
      <c r="AG4894" t="s">
        <v>338</v>
      </c>
      <c r="AH4894" t="s">
        <v>530</v>
      </c>
      <c r="AJ4894" t="s">
        <v>10673</v>
      </c>
      <c r="AL4894" t="s">
        <v>339</v>
      </c>
      <c r="AM4894">
        <v>1</v>
      </c>
      <c r="AN4894">
        <v>1</v>
      </c>
      <c r="AO4894">
        <v>456</v>
      </c>
      <c r="AQ4894">
        <v>126760</v>
      </c>
      <c r="AR4894">
        <v>7837</v>
      </c>
      <c r="AS4894" t="s">
        <v>156</v>
      </c>
      <c r="AT4894" t="s">
        <v>157</v>
      </c>
      <c r="AW4894" t="s">
        <v>349</v>
      </c>
      <c r="AX4894" t="s">
        <v>489</v>
      </c>
      <c r="AY4894" t="s">
        <v>345</v>
      </c>
      <c r="AZ4894">
        <v>0</v>
      </c>
      <c r="BY4894" t="s">
        <v>342</v>
      </c>
      <c r="BZ4894" t="b">
        <v>0</v>
      </c>
      <c r="EQ4894">
        <v>246635</v>
      </c>
      <c r="ER4894" t="s">
        <v>10674</v>
      </c>
      <c r="EV4894">
        <v>17287767</v>
      </c>
      <c r="EW4894">
        <v>928</v>
      </c>
      <c r="EX4894">
        <v>221064</v>
      </c>
      <c r="EY4894" t="s">
        <v>10675</v>
      </c>
      <c r="EZ4894">
        <v>1</v>
      </c>
      <c r="FC4894">
        <v>7837</v>
      </c>
      <c r="FD4894" t="s">
        <v>157</v>
      </c>
    </row>
    <row r="4895" spans="1:160" x14ac:dyDescent="0.3">
      <c r="A4895" t="str">
        <f>VLOOKUP(B4895,Table2[],3,FALSE)</f>
        <v>Digital</v>
      </c>
      <c r="B4895" t="str">
        <f>IF(OR(ISNUMBER(FIND("QVC",Z4895)),ISNUMBER(FIND("QVC",AL4895))),"QVC",IF(OR(ISNUMBER(FIND("NCO",H4895)),ISNUMBER(FIND("NCO",Y4895))), "NCO", IF(AL4895="consumer","PMD.com",VLOOKUP(LEFT(H4895,2),Tables!$E$1:$F$11,2,FALSE))))</f>
        <v>PMD.com</v>
      </c>
      <c r="C4895">
        <f t="shared" si="231"/>
        <v>53920001</v>
      </c>
      <c r="D4895">
        <f t="shared" si="232"/>
        <v>1</v>
      </c>
      <c r="E4895" t="str">
        <f t="shared" ca="1" si="230"/>
        <v>shifted orders shipped</v>
      </c>
      <c r="F4895" t="s">
        <v>3539</v>
      </c>
      <c r="G4895" t="s">
        <v>335</v>
      </c>
      <c r="H4895" t="s">
        <v>10669</v>
      </c>
      <c r="I4895" s="6">
        <v>44012.719155092593</v>
      </c>
      <c r="J4895" t="s">
        <v>16</v>
      </c>
      <c r="K4895" s="6">
        <v>44013.761608796296</v>
      </c>
      <c r="M4895" t="s">
        <v>10670</v>
      </c>
      <c r="N4895" t="s">
        <v>10671</v>
      </c>
      <c r="Q4895" t="s">
        <v>799</v>
      </c>
      <c r="R4895" t="s">
        <v>412</v>
      </c>
      <c r="S4895" t="s">
        <v>10672</v>
      </c>
      <c r="T4895" t="s">
        <v>338</v>
      </c>
      <c r="U4895" t="s">
        <v>530</v>
      </c>
      <c r="W4895" t="s">
        <v>10673</v>
      </c>
      <c r="Z4895" t="s">
        <v>10670</v>
      </c>
      <c r="AA4895" t="s">
        <v>10671</v>
      </c>
      <c r="AD4895" t="s">
        <v>799</v>
      </c>
      <c r="AE4895" t="s">
        <v>412</v>
      </c>
      <c r="AF4895" t="s">
        <v>10672</v>
      </c>
      <c r="AG4895" t="s">
        <v>338</v>
      </c>
      <c r="AH4895" t="s">
        <v>530</v>
      </c>
      <c r="AJ4895" t="s">
        <v>10673</v>
      </c>
      <c r="AL4895" t="s">
        <v>339</v>
      </c>
      <c r="AM4895">
        <v>1</v>
      </c>
      <c r="AN4895">
        <v>1</v>
      </c>
      <c r="AO4895">
        <v>14899</v>
      </c>
      <c r="AQ4895">
        <v>124468</v>
      </c>
      <c r="AR4895">
        <v>53920001</v>
      </c>
      <c r="AS4895">
        <v>9000000</v>
      </c>
      <c r="AT4895" t="s">
        <v>40</v>
      </c>
      <c r="AW4895" t="s">
        <v>343</v>
      </c>
      <c r="BY4895" t="s">
        <v>342</v>
      </c>
      <c r="EQ4895">
        <v>243396</v>
      </c>
      <c r="ER4895" t="s">
        <v>10674</v>
      </c>
      <c r="EV4895">
        <v>17287767</v>
      </c>
      <c r="EW4895">
        <v>928</v>
      </c>
      <c r="EX4895">
        <v>221064</v>
      </c>
      <c r="EY4895" t="s">
        <v>10675</v>
      </c>
      <c r="EZ4895">
        <v>1</v>
      </c>
      <c r="FC4895">
        <v>95385</v>
      </c>
      <c r="FD4895" t="s">
        <v>3531</v>
      </c>
    </row>
    <row r="4896" spans="1:160" x14ac:dyDescent="0.3">
      <c r="A4896" t="str">
        <f>VLOOKUP(B4896,Table2[],3,FALSE)</f>
        <v>Digital</v>
      </c>
      <c r="B4896" t="str">
        <f>IF(OR(ISNUMBER(FIND("QVC",Z4896)),ISNUMBER(FIND("QVC",AL4896))),"QVC",IF(OR(ISNUMBER(FIND("NCO",H4896)),ISNUMBER(FIND("NCO",Y4896))), "NCO", IF(AL4896="consumer","PMD.com",VLOOKUP(LEFT(H4896,2),Tables!$E$1:$F$11,2,FALSE))))</f>
        <v>PMD.com</v>
      </c>
      <c r="C4896" t="str">
        <f t="shared" si="231"/>
        <v>53500001A</v>
      </c>
      <c r="D4896">
        <f t="shared" si="232"/>
        <v>1</v>
      </c>
      <c r="E4896" t="str">
        <f t="shared" ca="1" si="230"/>
        <v>shifted orders shipped</v>
      </c>
      <c r="F4896" t="s">
        <v>3539</v>
      </c>
      <c r="G4896" t="s">
        <v>335</v>
      </c>
      <c r="H4896" t="s">
        <v>10669</v>
      </c>
      <c r="I4896" s="6">
        <v>44012.719155092593</v>
      </c>
      <c r="J4896" t="s">
        <v>16</v>
      </c>
      <c r="K4896" s="6">
        <v>44013.761608796296</v>
      </c>
      <c r="M4896" t="s">
        <v>10670</v>
      </c>
      <c r="N4896" t="s">
        <v>10671</v>
      </c>
      <c r="Q4896" t="s">
        <v>799</v>
      </c>
      <c r="R4896" t="s">
        <v>412</v>
      </c>
      <c r="S4896" t="s">
        <v>10672</v>
      </c>
      <c r="T4896" t="s">
        <v>338</v>
      </c>
      <c r="U4896" t="s">
        <v>530</v>
      </c>
      <c r="W4896" t="s">
        <v>10673</v>
      </c>
      <c r="Z4896" t="s">
        <v>10670</v>
      </c>
      <c r="AA4896" t="s">
        <v>10671</v>
      </c>
      <c r="AD4896" t="s">
        <v>799</v>
      </c>
      <c r="AE4896" t="s">
        <v>412</v>
      </c>
      <c r="AF4896" t="s">
        <v>10672</v>
      </c>
      <c r="AG4896" t="s">
        <v>338</v>
      </c>
      <c r="AH4896" t="s">
        <v>530</v>
      </c>
      <c r="AJ4896" t="s">
        <v>10673</v>
      </c>
      <c r="AL4896" t="s">
        <v>339</v>
      </c>
      <c r="AM4896">
        <v>1</v>
      </c>
      <c r="AN4896">
        <v>1</v>
      </c>
      <c r="AO4896">
        <v>1690</v>
      </c>
      <c r="AQ4896">
        <v>125277</v>
      </c>
      <c r="AR4896" t="s">
        <v>1242</v>
      </c>
      <c r="AS4896" t="s">
        <v>1243</v>
      </c>
      <c r="AT4896" t="s">
        <v>1244</v>
      </c>
      <c r="AW4896" t="s">
        <v>349</v>
      </c>
      <c r="AX4896" t="s">
        <v>553</v>
      </c>
      <c r="AY4896" t="s">
        <v>345</v>
      </c>
      <c r="AZ4896">
        <v>0</v>
      </c>
      <c r="EQ4896">
        <v>251914</v>
      </c>
      <c r="ER4896" t="s">
        <v>10674</v>
      </c>
      <c r="EV4896">
        <v>17287767</v>
      </c>
      <c r="EW4896">
        <v>928</v>
      </c>
      <c r="EX4896">
        <v>221064</v>
      </c>
      <c r="EY4896" t="s">
        <v>10675</v>
      </c>
      <c r="EZ4896">
        <v>1</v>
      </c>
      <c r="FC4896" t="s">
        <v>1242</v>
      </c>
      <c r="FD4896" t="s">
        <v>1244</v>
      </c>
    </row>
    <row r="4897" spans="1:160" x14ac:dyDescent="0.3">
      <c r="A4897" t="str">
        <f>VLOOKUP(B4897,Table2[],3,FALSE)</f>
        <v>Digital</v>
      </c>
      <c r="B4897" t="str">
        <f>IF(OR(ISNUMBER(FIND("QVC",Z4897)),ISNUMBER(FIND("QVC",AL4897))),"QVC",IF(OR(ISNUMBER(FIND("NCO",H4897)),ISNUMBER(FIND("NCO",Y4897))), "NCO", IF(AL4897="consumer","PMD.com",VLOOKUP(LEFT(H4897,2),Tables!$E$1:$F$11,2,FALSE))))</f>
        <v>PMD.com</v>
      </c>
      <c r="C4897">
        <f t="shared" si="231"/>
        <v>52430001</v>
      </c>
      <c r="D4897">
        <f t="shared" si="232"/>
        <v>1</v>
      </c>
      <c r="E4897" t="str">
        <f t="shared" ca="1" si="230"/>
        <v>shifted orders shipped</v>
      </c>
      <c r="F4897" t="s">
        <v>3539</v>
      </c>
      <c r="G4897" t="s">
        <v>335</v>
      </c>
      <c r="H4897" t="s">
        <v>10669</v>
      </c>
      <c r="I4897" s="6">
        <v>44012.719155092593</v>
      </c>
      <c r="J4897" t="s">
        <v>16</v>
      </c>
      <c r="K4897" s="6">
        <v>44013.761608796296</v>
      </c>
      <c r="M4897" t="s">
        <v>10670</v>
      </c>
      <c r="N4897" t="s">
        <v>10671</v>
      </c>
      <c r="Q4897" t="s">
        <v>799</v>
      </c>
      <c r="R4897" t="s">
        <v>412</v>
      </c>
      <c r="S4897" t="s">
        <v>10672</v>
      </c>
      <c r="T4897" t="s">
        <v>338</v>
      </c>
      <c r="U4897" t="s">
        <v>530</v>
      </c>
      <c r="W4897" t="s">
        <v>10673</v>
      </c>
      <c r="Z4897" t="s">
        <v>10670</v>
      </c>
      <c r="AA4897" t="s">
        <v>10671</v>
      </c>
      <c r="AD4897" t="s">
        <v>799</v>
      </c>
      <c r="AE4897" t="s">
        <v>412</v>
      </c>
      <c r="AF4897" t="s">
        <v>10672</v>
      </c>
      <c r="AG4897" t="s">
        <v>338</v>
      </c>
      <c r="AH4897" t="s">
        <v>530</v>
      </c>
      <c r="AJ4897" t="s">
        <v>10673</v>
      </c>
      <c r="AL4897" t="s">
        <v>339</v>
      </c>
      <c r="AM4897">
        <v>1</v>
      </c>
      <c r="AN4897">
        <v>1</v>
      </c>
      <c r="AO4897">
        <v>12063</v>
      </c>
      <c r="AQ4897">
        <v>127155</v>
      </c>
      <c r="AR4897">
        <v>52430001</v>
      </c>
      <c r="AS4897" t="s">
        <v>927</v>
      </c>
      <c r="AT4897" t="s">
        <v>75</v>
      </c>
      <c r="AW4897" t="s">
        <v>340</v>
      </c>
      <c r="AX4897" t="s">
        <v>340</v>
      </c>
      <c r="AY4897" t="s">
        <v>357</v>
      </c>
      <c r="AZ4897" t="s">
        <v>363</v>
      </c>
      <c r="BY4897" t="s">
        <v>342</v>
      </c>
      <c r="EQ4897">
        <v>249990</v>
      </c>
      <c r="ER4897" t="s">
        <v>10674</v>
      </c>
      <c r="EV4897">
        <v>17287767</v>
      </c>
      <c r="EW4897">
        <v>928</v>
      </c>
      <c r="EX4897">
        <v>221064</v>
      </c>
      <c r="EY4897" t="s">
        <v>10675</v>
      </c>
      <c r="EZ4897">
        <v>1</v>
      </c>
      <c r="FC4897">
        <v>95385</v>
      </c>
      <c r="FD4897" t="s">
        <v>3531</v>
      </c>
    </row>
    <row r="4898" spans="1:160" x14ac:dyDescent="0.3">
      <c r="A4898" t="str">
        <f>VLOOKUP(B4898,Table2[],3,FALSE)</f>
        <v>Digital</v>
      </c>
      <c r="B4898" t="str">
        <f>IF(OR(ISNUMBER(FIND("QVC",Z4898)),ISNUMBER(FIND("QVC",AL4898))),"QVC",IF(OR(ISNUMBER(FIND("NCO",H4898)),ISNUMBER(FIND("NCO",Y4898))), "NCO", IF(AL4898="consumer","PMD.com",VLOOKUP(LEFT(H4898,2),Tables!$E$1:$F$11,2,FALSE))))</f>
        <v>PMD.com</v>
      </c>
      <c r="C4898">
        <f t="shared" si="231"/>
        <v>53920001</v>
      </c>
      <c r="D4898">
        <f t="shared" si="232"/>
        <v>1</v>
      </c>
      <c r="E4898" t="str">
        <f t="shared" ca="1" si="230"/>
        <v>shifted orders shipped</v>
      </c>
      <c r="F4898" t="s">
        <v>3539</v>
      </c>
      <c r="G4898" t="s">
        <v>335</v>
      </c>
      <c r="H4898" t="s">
        <v>10676</v>
      </c>
      <c r="I4898" s="6">
        <v>44012.050335648149</v>
      </c>
      <c r="J4898" t="s">
        <v>16</v>
      </c>
      <c r="K4898" s="6">
        <v>44013.761689814812</v>
      </c>
      <c r="M4898" t="s">
        <v>1482</v>
      </c>
      <c r="N4898" t="s">
        <v>1108</v>
      </c>
      <c r="Q4898" t="s">
        <v>387</v>
      </c>
      <c r="R4898" t="s">
        <v>365</v>
      </c>
      <c r="S4898" t="s">
        <v>1109</v>
      </c>
      <c r="T4898" t="s">
        <v>338</v>
      </c>
      <c r="U4898" t="s">
        <v>530</v>
      </c>
      <c r="W4898" t="s">
        <v>1110</v>
      </c>
      <c r="Z4898" t="s">
        <v>1482</v>
      </c>
      <c r="AA4898" t="s">
        <v>1108</v>
      </c>
      <c r="AD4898" t="s">
        <v>387</v>
      </c>
      <c r="AE4898" t="s">
        <v>365</v>
      </c>
      <c r="AF4898" t="s">
        <v>1109</v>
      </c>
      <c r="AG4898" t="s">
        <v>338</v>
      </c>
      <c r="AH4898" t="s">
        <v>530</v>
      </c>
      <c r="AJ4898" t="s">
        <v>1110</v>
      </c>
      <c r="AL4898" t="s">
        <v>339</v>
      </c>
      <c r="AM4898">
        <v>1</v>
      </c>
      <c r="AN4898">
        <v>1</v>
      </c>
      <c r="AO4898">
        <v>14899</v>
      </c>
      <c r="AQ4898">
        <v>124468</v>
      </c>
      <c r="AR4898">
        <v>53920001</v>
      </c>
      <c r="AS4898">
        <v>9000000</v>
      </c>
      <c r="AT4898" t="s">
        <v>40</v>
      </c>
      <c r="AW4898" t="s">
        <v>343</v>
      </c>
      <c r="BY4898" t="s">
        <v>342</v>
      </c>
      <c r="EQ4898">
        <v>243396</v>
      </c>
      <c r="ER4898" t="s">
        <v>10677</v>
      </c>
      <c r="EV4898">
        <v>17287162</v>
      </c>
      <c r="EW4898">
        <v>928</v>
      </c>
      <c r="EX4898">
        <v>220760</v>
      </c>
      <c r="EY4898" t="s">
        <v>10678</v>
      </c>
      <c r="EZ4898">
        <v>1</v>
      </c>
      <c r="FC4898">
        <v>95385</v>
      </c>
      <c r="FD4898" t="s">
        <v>3531</v>
      </c>
    </row>
    <row r="4899" spans="1:160" x14ac:dyDescent="0.3">
      <c r="A4899" t="str">
        <f>VLOOKUP(B4899,Table2[],3,FALSE)</f>
        <v>Digital</v>
      </c>
      <c r="B4899" t="str">
        <f>IF(OR(ISNUMBER(FIND("QVC",Z4899)),ISNUMBER(FIND("QVC",AL4899))),"QVC",IF(OR(ISNUMBER(FIND("NCO",H4899)),ISNUMBER(FIND("NCO",Y4899))), "NCO", IF(AL4899="consumer","PMD.com",VLOOKUP(LEFT(H4899,2),Tables!$E$1:$F$11,2,FALSE))))</f>
        <v>PMD.com</v>
      </c>
      <c r="C4899">
        <f t="shared" si="231"/>
        <v>5341030</v>
      </c>
      <c r="D4899">
        <f t="shared" si="232"/>
        <v>1</v>
      </c>
      <c r="E4899" t="str">
        <f t="shared" ca="1" si="230"/>
        <v>shifted orders shipped</v>
      </c>
      <c r="F4899" t="s">
        <v>3539</v>
      </c>
      <c r="G4899" t="s">
        <v>335</v>
      </c>
      <c r="H4899" t="s">
        <v>10676</v>
      </c>
      <c r="I4899" s="6">
        <v>44012.050335648149</v>
      </c>
      <c r="J4899" t="s">
        <v>16</v>
      </c>
      <c r="K4899" s="6">
        <v>44013.761689814812</v>
      </c>
      <c r="M4899" t="s">
        <v>1482</v>
      </c>
      <c r="N4899" t="s">
        <v>1108</v>
      </c>
      <c r="Q4899" t="s">
        <v>387</v>
      </c>
      <c r="R4899" t="s">
        <v>365</v>
      </c>
      <c r="S4899" t="s">
        <v>1109</v>
      </c>
      <c r="T4899" t="s">
        <v>338</v>
      </c>
      <c r="U4899" t="s">
        <v>530</v>
      </c>
      <c r="W4899" t="s">
        <v>1110</v>
      </c>
      <c r="Z4899" t="s">
        <v>1482</v>
      </c>
      <c r="AA4899" t="s">
        <v>1108</v>
      </c>
      <c r="AD4899" t="s">
        <v>387</v>
      </c>
      <c r="AE4899" t="s">
        <v>365</v>
      </c>
      <c r="AF4899" t="s">
        <v>1109</v>
      </c>
      <c r="AG4899" t="s">
        <v>338</v>
      </c>
      <c r="AH4899" t="s">
        <v>530</v>
      </c>
      <c r="AJ4899" t="s">
        <v>1110</v>
      </c>
      <c r="AL4899" t="s">
        <v>339</v>
      </c>
      <c r="AM4899">
        <v>1</v>
      </c>
      <c r="AN4899">
        <v>1</v>
      </c>
      <c r="AO4899">
        <v>12859</v>
      </c>
      <c r="AQ4899">
        <v>124642</v>
      </c>
      <c r="AR4899">
        <v>5341030</v>
      </c>
      <c r="AS4899" t="s">
        <v>925</v>
      </c>
      <c r="AT4899" t="s">
        <v>926</v>
      </c>
      <c r="AW4899" t="s">
        <v>366</v>
      </c>
      <c r="AX4899" t="s">
        <v>366</v>
      </c>
      <c r="AY4899" t="s">
        <v>345</v>
      </c>
      <c r="AZ4899" t="s">
        <v>346</v>
      </c>
      <c r="BY4899" t="s">
        <v>342</v>
      </c>
      <c r="EQ4899">
        <v>243275</v>
      </c>
      <c r="ER4899" t="s">
        <v>10677</v>
      </c>
      <c r="EV4899">
        <v>17287162</v>
      </c>
      <c r="EW4899">
        <v>928</v>
      </c>
      <c r="EX4899">
        <v>220760</v>
      </c>
      <c r="EY4899" t="s">
        <v>10678</v>
      </c>
      <c r="EZ4899">
        <v>1</v>
      </c>
      <c r="FC4899">
        <v>95385</v>
      </c>
      <c r="FD4899" t="s">
        <v>3531</v>
      </c>
    </row>
    <row r="4900" spans="1:160" x14ac:dyDescent="0.3">
      <c r="A4900" t="str">
        <f>VLOOKUP(B4900,Table2[],3,FALSE)</f>
        <v>Digital</v>
      </c>
      <c r="B4900" t="str">
        <f>IF(OR(ISNUMBER(FIND("QVC",Z4900)),ISNUMBER(FIND("QVC",AL4900))),"QVC",IF(OR(ISNUMBER(FIND("NCO",H4900)),ISNUMBER(FIND("NCO",Y4900))), "NCO", IF(AL4900="consumer","PMD.com",VLOOKUP(LEFT(H4900,2),Tables!$E$1:$F$11,2,FALSE))))</f>
        <v>PMD.com</v>
      </c>
      <c r="C4900">
        <f t="shared" si="231"/>
        <v>53200001</v>
      </c>
      <c r="D4900">
        <f t="shared" si="232"/>
        <v>1</v>
      </c>
      <c r="E4900" t="str">
        <f t="shared" ca="1" si="230"/>
        <v>shifted orders shipped</v>
      </c>
      <c r="F4900" t="s">
        <v>3539</v>
      </c>
      <c r="G4900" t="s">
        <v>335</v>
      </c>
      <c r="H4900" t="s">
        <v>10676</v>
      </c>
      <c r="I4900" s="6">
        <v>44012.050335648149</v>
      </c>
      <c r="J4900" t="s">
        <v>16</v>
      </c>
      <c r="K4900" s="6">
        <v>44013.761689814812</v>
      </c>
      <c r="M4900" t="s">
        <v>1482</v>
      </c>
      <c r="N4900" t="s">
        <v>1108</v>
      </c>
      <c r="Q4900" t="s">
        <v>387</v>
      </c>
      <c r="R4900" t="s">
        <v>365</v>
      </c>
      <c r="S4900" t="s">
        <v>1109</v>
      </c>
      <c r="T4900" t="s">
        <v>338</v>
      </c>
      <c r="U4900" t="s">
        <v>530</v>
      </c>
      <c r="W4900" t="s">
        <v>1110</v>
      </c>
      <c r="Z4900" t="s">
        <v>1482</v>
      </c>
      <c r="AA4900" t="s">
        <v>1108</v>
      </c>
      <c r="AD4900" t="s">
        <v>387</v>
      </c>
      <c r="AE4900" t="s">
        <v>365</v>
      </c>
      <c r="AF4900" t="s">
        <v>1109</v>
      </c>
      <c r="AG4900" t="s">
        <v>338</v>
      </c>
      <c r="AH4900" t="s">
        <v>530</v>
      </c>
      <c r="AJ4900" t="s">
        <v>1110</v>
      </c>
      <c r="AL4900" t="s">
        <v>339</v>
      </c>
      <c r="AM4900">
        <v>1</v>
      </c>
      <c r="AN4900">
        <v>1</v>
      </c>
      <c r="AO4900">
        <v>15189</v>
      </c>
      <c r="AQ4900">
        <v>123906</v>
      </c>
      <c r="AR4900">
        <v>53200001</v>
      </c>
      <c r="AS4900" t="s">
        <v>973</v>
      </c>
      <c r="AT4900" t="s">
        <v>50</v>
      </c>
      <c r="AW4900" t="s">
        <v>340</v>
      </c>
      <c r="AX4900" t="s">
        <v>340</v>
      </c>
      <c r="AY4900" t="s">
        <v>357</v>
      </c>
      <c r="AZ4900" t="s">
        <v>363</v>
      </c>
      <c r="BY4900" t="s">
        <v>342</v>
      </c>
      <c r="EQ4900">
        <v>252156</v>
      </c>
      <c r="ER4900" t="s">
        <v>10677</v>
      </c>
      <c r="EV4900">
        <v>17287162</v>
      </c>
      <c r="EW4900">
        <v>928</v>
      </c>
      <c r="EX4900">
        <v>220760</v>
      </c>
      <c r="EY4900" t="s">
        <v>10678</v>
      </c>
      <c r="EZ4900">
        <v>1</v>
      </c>
      <c r="FC4900">
        <v>53200001</v>
      </c>
      <c r="FD4900" t="s">
        <v>50</v>
      </c>
    </row>
    <row r="4901" spans="1:160" x14ac:dyDescent="0.3">
      <c r="A4901" t="str">
        <f>VLOOKUP(B4901,Table2[],3,FALSE)</f>
        <v>Digital</v>
      </c>
      <c r="B4901" t="str">
        <f>IF(OR(ISNUMBER(FIND("QVC",Z4901)),ISNUMBER(FIND("QVC",AL4901))),"QVC",IF(OR(ISNUMBER(FIND("NCO",H4901)),ISNUMBER(FIND("NCO",Y4901))), "NCO", IF(AL4901="consumer","PMD.com",VLOOKUP(LEFT(H4901,2),Tables!$E$1:$F$11,2,FALSE))))</f>
        <v>PMD.com</v>
      </c>
      <c r="C4901">
        <f t="shared" si="231"/>
        <v>52030001</v>
      </c>
      <c r="D4901">
        <f t="shared" si="232"/>
        <v>1</v>
      </c>
      <c r="E4901" t="str">
        <f t="shared" ca="1" si="230"/>
        <v>shifted orders shipped</v>
      </c>
      <c r="F4901" t="s">
        <v>3539</v>
      </c>
      <c r="G4901" t="s">
        <v>335</v>
      </c>
      <c r="H4901" t="s">
        <v>10676</v>
      </c>
      <c r="I4901" s="6">
        <v>44012.050335648149</v>
      </c>
      <c r="J4901" t="s">
        <v>16</v>
      </c>
      <c r="K4901" s="6">
        <v>44013.761689814812</v>
      </c>
      <c r="M4901" t="s">
        <v>1482</v>
      </c>
      <c r="N4901" t="s">
        <v>1108</v>
      </c>
      <c r="Q4901" t="s">
        <v>387</v>
      </c>
      <c r="R4901" t="s">
        <v>365</v>
      </c>
      <c r="S4901" t="s">
        <v>1109</v>
      </c>
      <c r="T4901" t="s">
        <v>338</v>
      </c>
      <c r="U4901" t="s">
        <v>530</v>
      </c>
      <c r="W4901" t="s">
        <v>1110</v>
      </c>
      <c r="Z4901" t="s">
        <v>1482</v>
      </c>
      <c r="AA4901" t="s">
        <v>1108</v>
      </c>
      <c r="AD4901" t="s">
        <v>387</v>
      </c>
      <c r="AE4901" t="s">
        <v>365</v>
      </c>
      <c r="AF4901" t="s">
        <v>1109</v>
      </c>
      <c r="AG4901" t="s">
        <v>338</v>
      </c>
      <c r="AH4901" t="s">
        <v>530</v>
      </c>
      <c r="AJ4901" t="s">
        <v>1110</v>
      </c>
      <c r="AL4901" t="s">
        <v>339</v>
      </c>
      <c r="AM4901">
        <v>1</v>
      </c>
      <c r="AN4901">
        <v>1</v>
      </c>
      <c r="AO4901">
        <v>5763</v>
      </c>
      <c r="AQ4901">
        <v>124432</v>
      </c>
      <c r="AR4901">
        <v>52030001</v>
      </c>
      <c r="AS4901" t="s">
        <v>147</v>
      </c>
      <c r="AT4901" t="s">
        <v>148</v>
      </c>
      <c r="AW4901" t="s">
        <v>340</v>
      </c>
      <c r="AX4901" t="s">
        <v>340</v>
      </c>
      <c r="AY4901" t="s">
        <v>423</v>
      </c>
      <c r="AZ4901">
        <v>0</v>
      </c>
      <c r="BY4901" t="s">
        <v>342</v>
      </c>
      <c r="EQ4901">
        <v>242566</v>
      </c>
      <c r="ER4901" t="s">
        <v>10677</v>
      </c>
      <c r="EV4901">
        <v>17287162</v>
      </c>
      <c r="EW4901">
        <v>928</v>
      </c>
      <c r="EX4901">
        <v>220760</v>
      </c>
      <c r="EY4901" t="s">
        <v>10678</v>
      </c>
      <c r="EZ4901">
        <v>1</v>
      </c>
      <c r="FC4901">
        <v>52030001</v>
      </c>
      <c r="FD4901" t="s">
        <v>148</v>
      </c>
    </row>
    <row r="4902" spans="1:160" x14ac:dyDescent="0.3">
      <c r="A4902" t="str">
        <f>VLOOKUP(B4902,Table2[],3,FALSE)</f>
        <v>Digital</v>
      </c>
      <c r="B4902" t="str">
        <f>IF(OR(ISNUMBER(FIND("QVC",Z4902)),ISNUMBER(FIND("QVC",AL4902))),"QVC",IF(OR(ISNUMBER(FIND("NCO",H4902)),ISNUMBER(FIND("NCO",Y4902))), "NCO", IF(AL4902="consumer","PMD.com",VLOOKUP(LEFT(H4902,2),Tables!$E$1:$F$11,2,FALSE))))</f>
        <v>PMD.com</v>
      </c>
      <c r="C4902">
        <f t="shared" si="231"/>
        <v>52430001</v>
      </c>
      <c r="D4902">
        <f t="shared" si="232"/>
        <v>1</v>
      </c>
      <c r="E4902" t="str">
        <f t="shared" ca="1" si="230"/>
        <v>shifted orders shipped</v>
      </c>
      <c r="F4902" t="s">
        <v>3539</v>
      </c>
      <c r="G4902" t="s">
        <v>335</v>
      </c>
      <c r="H4902" t="s">
        <v>10676</v>
      </c>
      <c r="I4902" s="6">
        <v>44012.050335648149</v>
      </c>
      <c r="J4902" t="s">
        <v>16</v>
      </c>
      <c r="K4902" s="6">
        <v>44013.761689814812</v>
      </c>
      <c r="M4902" t="s">
        <v>1482</v>
      </c>
      <c r="N4902" t="s">
        <v>1108</v>
      </c>
      <c r="Q4902" t="s">
        <v>387</v>
      </c>
      <c r="R4902" t="s">
        <v>365</v>
      </c>
      <c r="S4902" t="s">
        <v>1109</v>
      </c>
      <c r="T4902" t="s">
        <v>338</v>
      </c>
      <c r="U4902" t="s">
        <v>530</v>
      </c>
      <c r="W4902" t="s">
        <v>1110</v>
      </c>
      <c r="Z4902" t="s">
        <v>1482</v>
      </c>
      <c r="AA4902" t="s">
        <v>1108</v>
      </c>
      <c r="AD4902" t="s">
        <v>387</v>
      </c>
      <c r="AE4902" t="s">
        <v>365</v>
      </c>
      <c r="AF4902" t="s">
        <v>1109</v>
      </c>
      <c r="AG4902" t="s">
        <v>338</v>
      </c>
      <c r="AH4902" t="s">
        <v>530</v>
      </c>
      <c r="AJ4902" t="s">
        <v>1110</v>
      </c>
      <c r="AL4902" t="s">
        <v>339</v>
      </c>
      <c r="AM4902">
        <v>1</v>
      </c>
      <c r="AN4902">
        <v>1</v>
      </c>
      <c r="AO4902">
        <v>12063</v>
      </c>
      <c r="AQ4902">
        <v>127155</v>
      </c>
      <c r="AR4902">
        <v>52430001</v>
      </c>
      <c r="AS4902" t="s">
        <v>927</v>
      </c>
      <c r="AT4902" t="s">
        <v>75</v>
      </c>
      <c r="AW4902" t="s">
        <v>340</v>
      </c>
      <c r="AX4902" t="s">
        <v>340</v>
      </c>
      <c r="AY4902" t="s">
        <v>357</v>
      </c>
      <c r="AZ4902" t="s">
        <v>363</v>
      </c>
      <c r="BY4902" t="s">
        <v>342</v>
      </c>
      <c r="EQ4902">
        <v>249990</v>
      </c>
      <c r="ER4902" t="s">
        <v>10677</v>
      </c>
      <c r="EV4902">
        <v>17287162</v>
      </c>
      <c r="EW4902">
        <v>928</v>
      </c>
      <c r="EX4902">
        <v>220760</v>
      </c>
      <c r="EY4902" t="s">
        <v>10678</v>
      </c>
      <c r="EZ4902">
        <v>1</v>
      </c>
      <c r="FC4902">
        <v>95385</v>
      </c>
      <c r="FD4902" t="s">
        <v>3531</v>
      </c>
    </row>
    <row r="4903" spans="1:160" x14ac:dyDescent="0.3">
      <c r="A4903" t="str">
        <f>VLOOKUP(B4903,Table2[],3,FALSE)</f>
        <v>Digital</v>
      </c>
      <c r="B4903" t="str">
        <f>IF(OR(ISNUMBER(FIND("QVC",Z4903)),ISNUMBER(FIND("QVC",AL4903))),"QVC",IF(OR(ISNUMBER(FIND("NCO",H4903)),ISNUMBER(FIND("NCO",Y4903))), "NCO", IF(AL4903="consumer","PMD.com",VLOOKUP(LEFT(H4903,2),Tables!$E$1:$F$11,2,FALSE))))</f>
        <v>PMD.com</v>
      </c>
      <c r="C4903" t="str">
        <f t="shared" si="231"/>
        <v>53500001A</v>
      </c>
      <c r="D4903">
        <f t="shared" si="232"/>
        <v>1</v>
      </c>
      <c r="E4903" t="str">
        <f t="shared" ca="1" si="230"/>
        <v>shifted orders shipped</v>
      </c>
      <c r="F4903" t="s">
        <v>3539</v>
      </c>
      <c r="G4903" t="s">
        <v>335</v>
      </c>
      <c r="H4903" t="s">
        <v>10676</v>
      </c>
      <c r="I4903" s="6">
        <v>44012.050335648149</v>
      </c>
      <c r="J4903" t="s">
        <v>16</v>
      </c>
      <c r="K4903" s="6">
        <v>44013.761689814812</v>
      </c>
      <c r="M4903" t="s">
        <v>1482</v>
      </c>
      <c r="N4903" t="s">
        <v>1108</v>
      </c>
      <c r="Q4903" t="s">
        <v>387</v>
      </c>
      <c r="R4903" t="s">
        <v>365</v>
      </c>
      <c r="S4903" t="s">
        <v>1109</v>
      </c>
      <c r="T4903" t="s">
        <v>338</v>
      </c>
      <c r="U4903" t="s">
        <v>530</v>
      </c>
      <c r="W4903" t="s">
        <v>1110</v>
      </c>
      <c r="Z4903" t="s">
        <v>1482</v>
      </c>
      <c r="AA4903" t="s">
        <v>1108</v>
      </c>
      <c r="AD4903" t="s">
        <v>387</v>
      </c>
      <c r="AE4903" t="s">
        <v>365</v>
      </c>
      <c r="AF4903" t="s">
        <v>1109</v>
      </c>
      <c r="AG4903" t="s">
        <v>338</v>
      </c>
      <c r="AH4903" t="s">
        <v>530</v>
      </c>
      <c r="AJ4903" t="s">
        <v>1110</v>
      </c>
      <c r="AL4903" t="s">
        <v>339</v>
      </c>
      <c r="AM4903">
        <v>1</v>
      </c>
      <c r="AN4903">
        <v>1</v>
      </c>
      <c r="AO4903">
        <v>1690</v>
      </c>
      <c r="AQ4903">
        <v>125277</v>
      </c>
      <c r="AR4903" t="s">
        <v>1242</v>
      </c>
      <c r="AS4903" t="s">
        <v>1243</v>
      </c>
      <c r="AT4903" t="s">
        <v>1244</v>
      </c>
      <c r="AW4903" t="s">
        <v>349</v>
      </c>
      <c r="AX4903" t="s">
        <v>553</v>
      </c>
      <c r="AY4903" t="s">
        <v>345</v>
      </c>
      <c r="AZ4903">
        <v>0</v>
      </c>
      <c r="EQ4903">
        <v>251914</v>
      </c>
      <c r="ER4903" t="s">
        <v>10677</v>
      </c>
      <c r="EV4903">
        <v>17287162</v>
      </c>
      <c r="EW4903">
        <v>928</v>
      </c>
      <c r="EX4903">
        <v>220760</v>
      </c>
      <c r="EY4903" t="s">
        <v>10678</v>
      </c>
      <c r="EZ4903">
        <v>1</v>
      </c>
      <c r="FC4903" t="s">
        <v>1242</v>
      </c>
      <c r="FD4903" t="s">
        <v>1244</v>
      </c>
    </row>
    <row r="4904" spans="1:160" x14ac:dyDescent="0.3">
      <c r="A4904" t="str">
        <f>VLOOKUP(B4904,Table2[],3,FALSE)</f>
        <v>Digital</v>
      </c>
      <c r="B4904" t="str">
        <f>IF(OR(ISNUMBER(FIND("QVC",Z4904)),ISNUMBER(FIND("QVC",AL4904))),"QVC",IF(OR(ISNUMBER(FIND("NCO",H4904)),ISNUMBER(FIND("NCO",Y4904))), "NCO", IF(AL4904="consumer","PMD.com",VLOOKUP(LEFT(H4904,2),Tables!$E$1:$F$11,2,FALSE))))</f>
        <v>PMD.com</v>
      </c>
      <c r="C4904">
        <f t="shared" si="231"/>
        <v>51090030</v>
      </c>
      <c r="D4904">
        <f t="shared" si="232"/>
        <v>1</v>
      </c>
      <c r="E4904" t="str">
        <f t="shared" ca="1" si="230"/>
        <v>shifted orders shipped</v>
      </c>
      <c r="F4904" t="s">
        <v>3539</v>
      </c>
      <c r="G4904" t="s">
        <v>335</v>
      </c>
      <c r="H4904" t="s">
        <v>10676</v>
      </c>
      <c r="I4904" s="6">
        <v>44012.050335648149</v>
      </c>
      <c r="J4904" t="s">
        <v>16</v>
      </c>
      <c r="K4904" s="6">
        <v>44013.761689814812</v>
      </c>
      <c r="M4904" t="s">
        <v>1482</v>
      </c>
      <c r="N4904" t="s">
        <v>1108</v>
      </c>
      <c r="Q4904" t="s">
        <v>387</v>
      </c>
      <c r="R4904" t="s">
        <v>365</v>
      </c>
      <c r="S4904" t="s">
        <v>1109</v>
      </c>
      <c r="T4904" t="s">
        <v>338</v>
      </c>
      <c r="U4904" t="s">
        <v>530</v>
      </c>
      <c r="W4904" t="s">
        <v>1110</v>
      </c>
      <c r="Z4904" t="s">
        <v>1482</v>
      </c>
      <c r="AA4904" t="s">
        <v>1108</v>
      </c>
      <c r="AD4904" t="s">
        <v>387</v>
      </c>
      <c r="AE4904" t="s">
        <v>365</v>
      </c>
      <c r="AF4904" t="s">
        <v>1109</v>
      </c>
      <c r="AG4904" t="s">
        <v>338</v>
      </c>
      <c r="AH4904" t="s">
        <v>530</v>
      </c>
      <c r="AJ4904" t="s">
        <v>1110</v>
      </c>
      <c r="AL4904" t="s">
        <v>339</v>
      </c>
      <c r="AM4904">
        <v>1</v>
      </c>
      <c r="AN4904">
        <v>1</v>
      </c>
      <c r="AO4904">
        <v>6688</v>
      </c>
      <c r="AQ4904">
        <v>125960</v>
      </c>
      <c r="AR4904">
        <v>51090030</v>
      </c>
      <c r="AS4904" t="s">
        <v>3043</v>
      </c>
      <c r="AT4904" t="s">
        <v>628</v>
      </c>
      <c r="AW4904" t="s">
        <v>343</v>
      </c>
      <c r="BY4904" t="s">
        <v>342</v>
      </c>
      <c r="BZ4904" t="b">
        <v>0</v>
      </c>
      <c r="EQ4904">
        <v>243047</v>
      </c>
      <c r="ER4904" t="s">
        <v>10677</v>
      </c>
      <c r="EV4904">
        <v>17287162</v>
      </c>
      <c r="EW4904">
        <v>928</v>
      </c>
      <c r="EX4904">
        <v>220760</v>
      </c>
      <c r="EY4904" t="s">
        <v>10678</v>
      </c>
      <c r="EZ4904">
        <v>1</v>
      </c>
      <c r="FC4904">
        <v>95385</v>
      </c>
      <c r="FD4904" t="s">
        <v>3531</v>
      </c>
    </row>
    <row r="4905" spans="1:160" x14ac:dyDescent="0.3">
      <c r="A4905" t="str">
        <f>VLOOKUP(B4905,Table2[],3,FALSE)</f>
        <v>Digital</v>
      </c>
      <c r="B4905" t="str">
        <f>IF(OR(ISNUMBER(FIND("QVC",Z4905)),ISNUMBER(FIND("QVC",AL4905))),"QVC",IF(OR(ISNUMBER(FIND("NCO",H4905)),ISNUMBER(FIND("NCO",Y4905))), "NCO", IF(AL4905="consumer","PMD.com",VLOOKUP(LEFT(H4905,2),Tables!$E$1:$F$11,2,FALSE))))</f>
        <v>PMD.com</v>
      </c>
      <c r="C4905">
        <f t="shared" si="231"/>
        <v>53920001</v>
      </c>
      <c r="D4905">
        <f t="shared" si="232"/>
        <v>1</v>
      </c>
      <c r="E4905" t="str">
        <f t="shared" ca="1" si="230"/>
        <v>shifted orders shipped</v>
      </c>
      <c r="F4905" t="s">
        <v>3539</v>
      </c>
      <c r="G4905" t="s">
        <v>335</v>
      </c>
      <c r="H4905" t="s">
        <v>10679</v>
      </c>
      <c r="I4905" s="6">
        <v>44012.776701388888</v>
      </c>
      <c r="J4905" t="s">
        <v>16</v>
      </c>
      <c r="K4905" s="6">
        <v>44013.762106481481</v>
      </c>
      <c r="M4905" t="s">
        <v>10680</v>
      </c>
      <c r="N4905" t="s">
        <v>10681</v>
      </c>
      <c r="O4905" t="s">
        <v>3007</v>
      </c>
      <c r="Q4905" t="s">
        <v>695</v>
      </c>
      <c r="R4905" t="s">
        <v>372</v>
      </c>
      <c r="S4905" t="s">
        <v>10682</v>
      </c>
      <c r="T4905" t="s">
        <v>338</v>
      </c>
      <c r="U4905" t="s">
        <v>530</v>
      </c>
      <c r="W4905" t="s">
        <v>10683</v>
      </c>
      <c r="Z4905" t="s">
        <v>10680</v>
      </c>
      <c r="AA4905" t="s">
        <v>10681</v>
      </c>
      <c r="AB4905" t="s">
        <v>3007</v>
      </c>
      <c r="AD4905" t="s">
        <v>695</v>
      </c>
      <c r="AE4905" t="s">
        <v>372</v>
      </c>
      <c r="AF4905" t="s">
        <v>10682</v>
      </c>
      <c r="AG4905" t="s">
        <v>338</v>
      </c>
      <c r="AH4905" t="s">
        <v>530</v>
      </c>
      <c r="AJ4905" t="s">
        <v>10683</v>
      </c>
      <c r="AL4905" t="s">
        <v>339</v>
      </c>
      <c r="AM4905">
        <v>1</v>
      </c>
      <c r="AN4905">
        <v>1</v>
      </c>
      <c r="AO4905">
        <v>14899</v>
      </c>
      <c r="AQ4905">
        <v>124468</v>
      </c>
      <c r="AR4905">
        <v>53920001</v>
      </c>
      <c r="AS4905">
        <v>9000000</v>
      </c>
      <c r="AT4905" t="s">
        <v>40</v>
      </c>
      <c r="AW4905" t="s">
        <v>343</v>
      </c>
      <c r="BY4905" t="s">
        <v>342</v>
      </c>
      <c r="EQ4905">
        <v>243396</v>
      </c>
      <c r="ER4905" t="s">
        <v>10684</v>
      </c>
      <c r="EV4905">
        <v>17287790</v>
      </c>
      <c r="EW4905">
        <v>928</v>
      </c>
      <c r="EX4905">
        <v>221088</v>
      </c>
      <c r="EY4905" t="s">
        <v>10685</v>
      </c>
      <c r="EZ4905">
        <v>1</v>
      </c>
      <c r="FC4905">
        <v>53920001</v>
      </c>
      <c r="FD4905" t="s">
        <v>40</v>
      </c>
    </row>
    <row r="4906" spans="1:160" x14ac:dyDescent="0.3">
      <c r="A4906" t="str">
        <f>VLOOKUP(B4906,Table2[],3,FALSE)</f>
        <v>Digital</v>
      </c>
      <c r="B4906" t="str">
        <f>IF(OR(ISNUMBER(FIND("QVC",Z4906)),ISNUMBER(FIND("QVC",AL4906))),"QVC",IF(OR(ISNUMBER(FIND("NCO",H4906)),ISNUMBER(FIND("NCO",Y4906))), "NCO", IF(AL4906="consumer","PMD.com",VLOOKUP(LEFT(H4906,2),Tables!$E$1:$F$11,2,FALSE))))</f>
        <v>PMD.com</v>
      </c>
      <c r="C4906" t="str">
        <f t="shared" si="231"/>
        <v>53500001A</v>
      </c>
      <c r="D4906">
        <f t="shared" si="232"/>
        <v>2</v>
      </c>
      <c r="E4906" t="str">
        <f t="shared" ca="1" si="230"/>
        <v>shifted orders shipped</v>
      </c>
      <c r="F4906" t="s">
        <v>3539</v>
      </c>
      <c r="G4906" t="s">
        <v>335</v>
      </c>
      <c r="H4906" t="s">
        <v>10679</v>
      </c>
      <c r="I4906" s="6">
        <v>44012.776701388888</v>
      </c>
      <c r="J4906" t="s">
        <v>16</v>
      </c>
      <c r="K4906" s="6">
        <v>44013.762106481481</v>
      </c>
      <c r="M4906" t="s">
        <v>10680</v>
      </c>
      <c r="N4906" t="s">
        <v>10681</v>
      </c>
      <c r="O4906" t="s">
        <v>3007</v>
      </c>
      <c r="Q4906" t="s">
        <v>695</v>
      </c>
      <c r="R4906" t="s">
        <v>372</v>
      </c>
      <c r="S4906" t="s">
        <v>10682</v>
      </c>
      <c r="T4906" t="s">
        <v>338</v>
      </c>
      <c r="U4906" t="s">
        <v>530</v>
      </c>
      <c r="W4906" t="s">
        <v>10683</v>
      </c>
      <c r="Z4906" t="s">
        <v>10680</v>
      </c>
      <c r="AA4906" t="s">
        <v>10681</v>
      </c>
      <c r="AB4906" t="s">
        <v>3007</v>
      </c>
      <c r="AD4906" t="s">
        <v>695</v>
      </c>
      <c r="AE4906" t="s">
        <v>372</v>
      </c>
      <c r="AF4906" t="s">
        <v>10682</v>
      </c>
      <c r="AG4906" t="s">
        <v>338</v>
      </c>
      <c r="AH4906" t="s">
        <v>530</v>
      </c>
      <c r="AJ4906" t="s">
        <v>10683</v>
      </c>
      <c r="AL4906" t="s">
        <v>339</v>
      </c>
      <c r="AM4906">
        <v>2</v>
      </c>
      <c r="AN4906">
        <v>2</v>
      </c>
      <c r="AO4906">
        <v>1690</v>
      </c>
      <c r="AQ4906">
        <v>125277</v>
      </c>
      <c r="AR4906" t="s">
        <v>1242</v>
      </c>
      <c r="AS4906" t="s">
        <v>1243</v>
      </c>
      <c r="AT4906" t="s">
        <v>1244</v>
      </c>
      <c r="AW4906" t="s">
        <v>349</v>
      </c>
      <c r="AX4906" t="s">
        <v>553</v>
      </c>
      <c r="AY4906" t="s">
        <v>345</v>
      </c>
      <c r="AZ4906">
        <v>0</v>
      </c>
      <c r="EQ4906">
        <v>251914</v>
      </c>
      <c r="ER4906" t="s">
        <v>10684</v>
      </c>
      <c r="EV4906">
        <v>17287790</v>
      </c>
      <c r="EW4906">
        <v>928</v>
      </c>
      <c r="EX4906">
        <v>221088</v>
      </c>
      <c r="EY4906" t="s">
        <v>10685</v>
      </c>
      <c r="EZ4906">
        <v>1</v>
      </c>
      <c r="FC4906" t="s">
        <v>1242</v>
      </c>
      <c r="FD4906" t="s">
        <v>1244</v>
      </c>
    </row>
    <row r="4907" spans="1:160" x14ac:dyDescent="0.3">
      <c r="A4907" t="str">
        <f>VLOOKUP(B4907,Table2[],3,FALSE)</f>
        <v>Broadcast</v>
      </c>
      <c r="B4907" t="str">
        <f>IF(OR(ISNUMBER(FIND("QVC",Z4907)),ISNUMBER(FIND("QVC",AL4907))),"QVC",IF(OR(ISNUMBER(FIND("NCO",H4907)),ISNUMBER(FIND("NCO",Y4907))), "NCO", IF(AL4907="consumer","PMD.com",VLOOKUP(LEFT(H4907,2),Tables!$E$1:$F$11,2,FALSE))))</f>
        <v>QVC</v>
      </c>
      <c r="C4907">
        <f t="shared" si="231"/>
        <v>58040001</v>
      </c>
      <c r="D4907">
        <f t="shared" si="232"/>
        <v>1</v>
      </c>
      <c r="E4907" t="str">
        <f t="shared" ca="1" si="230"/>
        <v>MTD orders shipped</v>
      </c>
      <c r="F4907" t="s">
        <v>3539</v>
      </c>
      <c r="G4907" t="s">
        <v>335</v>
      </c>
      <c r="H4907">
        <v>538987816615313</v>
      </c>
      <c r="I4907" s="6">
        <v>44013.484722222223</v>
      </c>
      <c r="J4907" t="s">
        <v>16</v>
      </c>
      <c r="K4907" s="6">
        <v>44013.766539351855</v>
      </c>
      <c r="M4907" t="s">
        <v>10700</v>
      </c>
      <c r="N4907" t="s">
        <v>10701</v>
      </c>
      <c r="Q4907" t="s">
        <v>1170</v>
      </c>
      <c r="R4907" t="s">
        <v>368</v>
      </c>
      <c r="S4907" t="s">
        <v>10702</v>
      </c>
      <c r="T4907" t="s">
        <v>338</v>
      </c>
      <c r="Z4907" t="s">
        <v>10700</v>
      </c>
      <c r="AA4907" t="s">
        <v>10701</v>
      </c>
      <c r="AD4907" t="s">
        <v>1170</v>
      </c>
      <c r="AE4907" t="s">
        <v>368</v>
      </c>
      <c r="AF4907" t="s">
        <v>10702</v>
      </c>
      <c r="AG4907" t="s">
        <v>338</v>
      </c>
      <c r="AL4907" t="s">
        <v>981</v>
      </c>
      <c r="AM4907">
        <v>1</v>
      </c>
      <c r="AN4907">
        <v>1</v>
      </c>
      <c r="AO4907">
        <v>12788</v>
      </c>
      <c r="AQ4907">
        <v>124484</v>
      </c>
      <c r="AR4907">
        <v>58040001</v>
      </c>
      <c r="AS4907" t="s">
        <v>54</v>
      </c>
      <c r="AT4907" t="s">
        <v>55</v>
      </c>
      <c r="AW4907" t="s">
        <v>340</v>
      </c>
      <c r="AX4907" t="s">
        <v>340</v>
      </c>
      <c r="AY4907" t="s">
        <v>357</v>
      </c>
      <c r="AZ4907" t="s">
        <v>363</v>
      </c>
      <c r="BY4907" t="s">
        <v>342</v>
      </c>
      <c r="EQ4907">
        <v>251707</v>
      </c>
      <c r="EV4907">
        <v>17288844</v>
      </c>
      <c r="EW4907">
        <v>928</v>
      </c>
      <c r="EX4907">
        <v>221237</v>
      </c>
      <c r="EY4907" t="s">
        <v>10703</v>
      </c>
      <c r="EZ4907">
        <v>1</v>
      </c>
      <c r="FA4907">
        <v>20039</v>
      </c>
      <c r="FB4907">
        <v>20039</v>
      </c>
      <c r="FC4907">
        <v>58040001</v>
      </c>
      <c r="FD4907" t="s">
        <v>55</v>
      </c>
    </row>
    <row r="4908" spans="1:160" x14ac:dyDescent="0.3">
      <c r="A4908" t="str">
        <f>VLOOKUP(B4908,Table2[],3,FALSE)</f>
        <v>Broadcast</v>
      </c>
      <c r="B4908" t="str">
        <f>IF(OR(ISNUMBER(FIND("QVC",Z4908)),ISNUMBER(FIND("QVC",AL4908))),"QVC",IF(OR(ISNUMBER(FIND("NCO",H4908)),ISNUMBER(FIND("NCO",Y4908))), "NCO", IF(AL4908="consumer","PMD.com",VLOOKUP(LEFT(H4908,2),Tables!$E$1:$F$11,2,FALSE))))</f>
        <v>QVC</v>
      </c>
      <c r="C4908">
        <f t="shared" si="231"/>
        <v>5358</v>
      </c>
      <c r="D4908">
        <f t="shared" si="232"/>
        <v>1</v>
      </c>
      <c r="E4908" t="str">
        <f t="shared" ca="1" si="230"/>
        <v>MTD orders shipped</v>
      </c>
      <c r="F4908" t="s">
        <v>3539</v>
      </c>
      <c r="G4908" t="s">
        <v>335</v>
      </c>
      <c r="H4908">
        <v>538990320215313</v>
      </c>
      <c r="I4908" s="6">
        <v>44013.484722222223</v>
      </c>
      <c r="J4908" t="s">
        <v>16</v>
      </c>
      <c r="K4908" s="6">
        <v>44013.766539351855</v>
      </c>
      <c r="M4908" t="s">
        <v>10704</v>
      </c>
      <c r="N4908" t="s">
        <v>10705</v>
      </c>
      <c r="O4908" t="s">
        <v>858</v>
      </c>
      <c r="Q4908" t="s">
        <v>474</v>
      </c>
      <c r="R4908" t="s">
        <v>389</v>
      </c>
      <c r="S4908" t="s">
        <v>10706</v>
      </c>
      <c r="T4908" t="s">
        <v>338</v>
      </c>
      <c r="Z4908" t="s">
        <v>10704</v>
      </c>
      <c r="AA4908" t="s">
        <v>10705</v>
      </c>
      <c r="AB4908" t="s">
        <v>858</v>
      </c>
      <c r="AD4908" t="s">
        <v>474</v>
      </c>
      <c r="AE4908" t="s">
        <v>389</v>
      </c>
      <c r="AF4908" t="s">
        <v>10706</v>
      </c>
      <c r="AG4908" t="s">
        <v>338</v>
      </c>
      <c r="AL4908" t="s">
        <v>981</v>
      </c>
      <c r="AM4908">
        <v>1</v>
      </c>
      <c r="AN4908">
        <v>1</v>
      </c>
      <c r="AO4908">
        <v>7390</v>
      </c>
      <c r="AQ4908">
        <v>124522</v>
      </c>
      <c r="AR4908">
        <v>5358</v>
      </c>
      <c r="AS4908" t="s">
        <v>2281</v>
      </c>
      <c r="AT4908" t="s">
        <v>73</v>
      </c>
      <c r="AW4908" t="s">
        <v>340</v>
      </c>
      <c r="AX4908" t="s">
        <v>340</v>
      </c>
      <c r="AY4908" t="s">
        <v>351</v>
      </c>
      <c r="AZ4908" t="s">
        <v>434</v>
      </c>
      <c r="BY4908" t="s">
        <v>342</v>
      </c>
      <c r="EQ4908">
        <v>252041</v>
      </c>
      <c r="EV4908">
        <v>17288845</v>
      </c>
      <c r="EW4908">
        <v>928</v>
      </c>
      <c r="EX4908">
        <v>221239</v>
      </c>
      <c r="EY4908" t="s">
        <v>10707</v>
      </c>
      <c r="EZ4908">
        <v>1</v>
      </c>
      <c r="FA4908">
        <v>20039</v>
      </c>
      <c r="FB4908">
        <v>20039</v>
      </c>
      <c r="FC4908">
        <v>7887</v>
      </c>
      <c r="FD4908" t="s">
        <v>999</v>
      </c>
    </row>
    <row r="4909" spans="1:160" x14ac:dyDescent="0.3">
      <c r="A4909" t="str">
        <f>VLOOKUP(B4909,Table2[],3,FALSE)</f>
        <v>Broadcast</v>
      </c>
      <c r="B4909" t="str">
        <f>IF(OR(ISNUMBER(FIND("QVC",Z4909)),ISNUMBER(FIND("QVC",AL4909))),"QVC",IF(OR(ISNUMBER(FIND("NCO",H4909)),ISNUMBER(FIND("NCO",Y4909))), "NCO", IF(AL4909="consumer","PMD.com",VLOOKUP(LEFT(H4909,2),Tables!$E$1:$F$11,2,FALSE))))</f>
        <v>QVC</v>
      </c>
      <c r="C4909">
        <f t="shared" si="231"/>
        <v>52430001</v>
      </c>
      <c r="D4909">
        <f t="shared" si="232"/>
        <v>1</v>
      </c>
      <c r="E4909" t="str">
        <f t="shared" ca="1" si="230"/>
        <v>MTD orders shipped</v>
      </c>
      <c r="F4909" t="s">
        <v>3539</v>
      </c>
      <c r="G4909" t="s">
        <v>335</v>
      </c>
      <c r="H4909">
        <v>681576229215313</v>
      </c>
      <c r="I4909" s="6">
        <v>44013.484722222223</v>
      </c>
      <c r="J4909" t="s">
        <v>16</v>
      </c>
      <c r="K4909" s="6">
        <v>44013.766539351855</v>
      </c>
      <c r="M4909" t="s">
        <v>10708</v>
      </c>
      <c r="N4909" t="s">
        <v>10709</v>
      </c>
      <c r="Q4909" t="s">
        <v>451</v>
      </c>
      <c r="R4909" t="s">
        <v>400</v>
      </c>
      <c r="S4909" t="s">
        <v>10710</v>
      </c>
      <c r="T4909" t="s">
        <v>338</v>
      </c>
      <c r="Z4909" t="s">
        <v>10708</v>
      </c>
      <c r="AA4909" t="s">
        <v>10709</v>
      </c>
      <c r="AD4909" t="s">
        <v>451</v>
      </c>
      <c r="AE4909" t="s">
        <v>400</v>
      </c>
      <c r="AF4909" t="s">
        <v>10710</v>
      </c>
      <c r="AG4909" t="s">
        <v>338</v>
      </c>
      <c r="AL4909" t="s">
        <v>981</v>
      </c>
      <c r="AM4909">
        <v>1</v>
      </c>
      <c r="AN4909">
        <v>1</v>
      </c>
      <c r="AO4909">
        <v>12063</v>
      </c>
      <c r="AQ4909">
        <v>127155</v>
      </c>
      <c r="AR4909">
        <v>52430001</v>
      </c>
      <c r="AS4909" t="s">
        <v>927</v>
      </c>
      <c r="AT4909" t="s">
        <v>75</v>
      </c>
      <c r="AW4909" t="s">
        <v>340</v>
      </c>
      <c r="AX4909" t="s">
        <v>340</v>
      </c>
      <c r="AY4909" t="s">
        <v>357</v>
      </c>
      <c r="AZ4909" t="s">
        <v>363</v>
      </c>
      <c r="BY4909" t="s">
        <v>342</v>
      </c>
      <c r="EQ4909">
        <v>249990</v>
      </c>
      <c r="EV4909">
        <v>17288847</v>
      </c>
      <c r="EW4909">
        <v>928</v>
      </c>
      <c r="EX4909">
        <v>221242</v>
      </c>
      <c r="EY4909" t="s">
        <v>10711</v>
      </c>
      <c r="EZ4909">
        <v>1</v>
      </c>
      <c r="FA4909">
        <v>20039</v>
      </c>
      <c r="FB4909">
        <v>20039</v>
      </c>
      <c r="FC4909">
        <v>52430001</v>
      </c>
      <c r="FD4909" t="s">
        <v>75</v>
      </c>
    </row>
    <row r="4910" spans="1:160" x14ac:dyDescent="0.3">
      <c r="A4910" t="str">
        <f>VLOOKUP(B4910,Table2[],3,FALSE)</f>
        <v>Broadcast</v>
      </c>
      <c r="B4910" t="str">
        <f>IF(OR(ISNUMBER(FIND("QVC",Z4910)),ISNUMBER(FIND("QVC",AL4910))),"QVC",IF(OR(ISNUMBER(FIND("NCO",H4910)),ISNUMBER(FIND("NCO",Y4910))), "NCO", IF(AL4910="consumer","PMD.com",VLOOKUP(LEFT(H4910,2),Tables!$E$1:$F$11,2,FALSE))))</f>
        <v>QVC</v>
      </c>
      <c r="C4910">
        <f t="shared" si="231"/>
        <v>52430001</v>
      </c>
      <c r="D4910">
        <f t="shared" si="232"/>
        <v>1</v>
      </c>
      <c r="E4910" t="str">
        <f t="shared" ca="1" si="230"/>
        <v>MTD orders shipped</v>
      </c>
      <c r="F4910" t="s">
        <v>3539</v>
      </c>
      <c r="G4910" t="s">
        <v>335</v>
      </c>
      <c r="H4910">
        <v>681578404115313</v>
      </c>
      <c r="I4910" s="6">
        <v>44013.484722222223</v>
      </c>
      <c r="J4910" t="s">
        <v>16</v>
      </c>
      <c r="K4910" s="6">
        <v>44013.766539351855</v>
      </c>
      <c r="M4910" t="s">
        <v>10712</v>
      </c>
      <c r="N4910" t="s">
        <v>10713</v>
      </c>
      <c r="Q4910" t="s">
        <v>2240</v>
      </c>
      <c r="R4910" t="s">
        <v>400</v>
      </c>
      <c r="S4910" t="s">
        <v>10714</v>
      </c>
      <c r="T4910" t="s">
        <v>338</v>
      </c>
      <c r="Z4910" t="s">
        <v>10712</v>
      </c>
      <c r="AA4910" t="s">
        <v>10713</v>
      </c>
      <c r="AD4910" t="s">
        <v>2240</v>
      </c>
      <c r="AE4910" t="s">
        <v>400</v>
      </c>
      <c r="AF4910" t="s">
        <v>10714</v>
      </c>
      <c r="AG4910" t="s">
        <v>338</v>
      </c>
      <c r="AL4910" t="s">
        <v>981</v>
      </c>
      <c r="AM4910">
        <v>1</v>
      </c>
      <c r="AN4910">
        <v>1</v>
      </c>
      <c r="AO4910">
        <v>12063</v>
      </c>
      <c r="AQ4910">
        <v>127155</v>
      </c>
      <c r="AR4910">
        <v>52430001</v>
      </c>
      <c r="AS4910" t="s">
        <v>927</v>
      </c>
      <c r="AT4910" t="s">
        <v>75</v>
      </c>
      <c r="AW4910" t="s">
        <v>340</v>
      </c>
      <c r="AX4910" t="s">
        <v>340</v>
      </c>
      <c r="AY4910" t="s">
        <v>357</v>
      </c>
      <c r="AZ4910" t="s">
        <v>363</v>
      </c>
      <c r="BY4910" t="s">
        <v>342</v>
      </c>
      <c r="EQ4910">
        <v>249990</v>
      </c>
      <c r="EV4910">
        <v>17288850</v>
      </c>
      <c r="EW4910">
        <v>928</v>
      </c>
      <c r="EX4910">
        <v>221246</v>
      </c>
      <c r="EY4910" t="s">
        <v>10715</v>
      </c>
      <c r="EZ4910">
        <v>1</v>
      </c>
      <c r="FA4910">
        <v>20039</v>
      </c>
      <c r="FB4910">
        <v>20039</v>
      </c>
      <c r="FC4910">
        <v>52430001</v>
      </c>
      <c r="FD4910" t="s">
        <v>75</v>
      </c>
    </row>
    <row r="4911" spans="1:160" x14ac:dyDescent="0.3">
      <c r="A4911" t="str">
        <f>VLOOKUP(B4911,Table2[],3,FALSE)</f>
        <v>Broadcast</v>
      </c>
      <c r="B4911" t="str">
        <f>IF(OR(ISNUMBER(FIND("QVC",Z4911)),ISNUMBER(FIND("QVC",AL4911))),"QVC",IF(OR(ISNUMBER(FIND("NCO",H4911)),ISNUMBER(FIND("NCO",Y4911))), "NCO", IF(AL4911="consumer","PMD.com",VLOOKUP(LEFT(H4911,2),Tables!$E$1:$F$11,2,FALSE))))</f>
        <v>QVC</v>
      </c>
      <c r="C4911">
        <f t="shared" si="231"/>
        <v>5342</v>
      </c>
      <c r="D4911">
        <f t="shared" si="232"/>
        <v>1</v>
      </c>
      <c r="E4911" t="str">
        <f t="shared" ca="1" si="230"/>
        <v>MTD orders shipped</v>
      </c>
      <c r="F4911" t="s">
        <v>3539</v>
      </c>
      <c r="G4911" t="s">
        <v>335</v>
      </c>
      <c r="H4911">
        <v>652618410615313</v>
      </c>
      <c r="I4911" s="6">
        <v>44013.484722222223</v>
      </c>
      <c r="J4911" t="s">
        <v>16</v>
      </c>
      <c r="K4911" s="6">
        <v>44013.766539351855</v>
      </c>
      <c r="M4911" t="s">
        <v>10691</v>
      </c>
      <c r="N4911" t="s">
        <v>10692</v>
      </c>
      <c r="Q4911" t="s">
        <v>10693</v>
      </c>
      <c r="R4911" t="s">
        <v>376</v>
      </c>
      <c r="S4911" t="s">
        <v>10694</v>
      </c>
      <c r="T4911" t="s">
        <v>338</v>
      </c>
      <c r="Z4911" t="s">
        <v>10691</v>
      </c>
      <c r="AA4911" t="s">
        <v>10692</v>
      </c>
      <c r="AD4911" t="s">
        <v>10693</v>
      </c>
      <c r="AE4911" t="s">
        <v>376</v>
      </c>
      <c r="AF4911" t="s">
        <v>10694</v>
      </c>
      <c r="AG4911" t="s">
        <v>338</v>
      </c>
      <c r="AL4911" t="s">
        <v>981</v>
      </c>
      <c r="AM4911">
        <v>1</v>
      </c>
      <c r="AN4911">
        <v>1</v>
      </c>
      <c r="AO4911">
        <v>13280</v>
      </c>
      <c r="AQ4911">
        <v>123849</v>
      </c>
      <c r="AR4911">
        <v>5342</v>
      </c>
      <c r="AS4911" t="s">
        <v>1867</v>
      </c>
      <c r="AT4911" t="s">
        <v>149</v>
      </c>
      <c r="AW4911" t="s">
        <v>340</v>
      </c>
      <c r="AX4911" t="s">
        <v>340</v>
      </c>
      <c r="AY4911" t="s">
        <v>345</v>
      </c>
      <c r="AZ4911" t="s">
        <v>346</v>
      </c>
      <c r="BY4911" t="s">
        <v>342</v>
      </c>
      <c r="EQ4911">
        <v>244853</v>
      </c>
      <c r="EV4911">
        <v>17288851</v>
      </c>
      <c r="EW4911">
        <v>928</v>
      </c>
      <c r="EX4911">
        <v>221247</v>
      </c>
      <c r="EY4911" t="s">
        <v>10695</v>
      </c>
      <c r="EZ4911">
        <v>1</v>
      </c>
      <c r="FA4911">
        <v>20039</v>
      </c>
      <c r="FB4911">
        <v>20039</v>
      </c>
      <c r="FC4911">
        <v>7891</v>
      </c>
      <c r="FD4911" t="s">
        <v>753</v>
      </c>
    </row>
    <row r="4912" spans="1:160" x14ac:dyDescent="0.3">
      <c r="A4912" t="str">
        <f>VLOOKUP(B4912,Table2[],3,FALSE)</f>
        <v>Broadcast</v>
      </c>
      <c r="B4912" t="str">
        <f>IF(OR(ISNUMBER(FIND("QVC",Z4912)),ISNUMBER(FIND("QVC",AL4912))),"QVC",IF(OR(ISNUMBER(FIND("NCO",H4912)),ISNUMBER(FIND("NCO",Y4912))), "NCO", IF(AL4912="consumer","PMD.com",VLOOKUP(LEFT(H4912,2),Tables!$E$1:$F$11,2,FALSE))))</f>
        <v>QVC</v>
      </c>
      <c r="C4912">
        <f t="shared" si="231"/>
        <v>52240001</v>
      </c>
      <c r="D4912">
        <f t="shared" si="232"/>
        <v>1</v>
      </c>
      <c r="E4912" t="str">
        <f t="shared" ca="1" si="230"/>
        <v>MTD orders shipped</v>
      </c>
      <c r="F4912" t="s">
        <v>3539</v>
      </c>
      <c r="G4912" t="s">
        <v>335</v>
      </c>
      <c r="H4912">
        <v>681575685615313</v>
      </c>
      <c r="I4912" s="6">
        <v>44013.484722222223</v>
      </c>
      <c r="J4912" t="s">
        <v>16</v>
      </c>
      <c r="K4912" s="6">
        <v>44013.766539351855</v>
      </c>
      <c r="M4912" t="s">
        <v>10696</v>
      </c>
      <c r="N4912" t="s">
        <v>10697</v>
      </c>
      <c r="Q4912" t="s">
        <v>1324</v>
      </c>
      <c r="R4912" t="s">
        <v>359</v>
      </c>
      <c r="S4912" t="s">
        <v>10698</v>
      </c>
      <c r="T4912" t="s">
        <v>338</v>
      </c>
      <c r="Z4912" t="s">
        <v>10696</v>
      </c>
      <c r="AA4912" t="s">
        <v>10697</v>
      </c>
      <c r="AD4912" t="s">
        <v>1324</v>
      </c>
      <c r="AE4912" t="s">
        <v>359</v>
      </c>
      <c r="AF4912" t="s">
        <v>10698</v>
      </c>
      <c r="AG4912" t="s">
        <v>338</v>
      </c>
      <c r="AL4912" t="s">
        <v>981</v>
      </c>
      <c r="AM4912">
        <v>1</v>
      </c>
      <c r="AN4912">
        <v>1</v>
      </c>
      <c r="AO4912">
        <v>5995</v>
      </c>
      <c r="AQ4912">
        <v>124435</v>
      </c>
      <c r="AR4912">
        <v>52240001</v>
      </c>
      <c r="AS4912" t="s">
        <v>2387</v>
      </c>
      <c r="AT4912" t="s">
        <v>108</v>
      </c>
      <c r="AW4912" t="s">
        <v>340</v>
      </c>
      <c r="AX4912" t="s">
        <v>340</v>
      </c>
      <c r="AY4912" t="s">
        <v>341</v>
      </c>
      <c r="AZ4912">
        <v>0</v>
      </c>
      <c r="BY4912" t="s">
        <v>342</v>
      </c>
      <c r="EQ4912">
        <v>253361</v>
      </c>
      <c r="EV4912">
        <v>17288846</v>
      </c>
      <c r="EW4912">
        <v>928</v>
      </c>
      <c r="EX4912">
        <v>221240</v>
      </c>
      <c r="EY4912" t="s">
        <v>10699</v>
      </c>
      <c r="EZ4912">
        <v>1</v>
      </c>
      <c r="FA4912">
        <v>20039</v>
      </c>
      <c r="FB4912">
        <v>20039</v>
      </c>
      <c r="FC4912">
        <v>52240001</v>
      </c>
      <c r="FD4912" t="s">
        <v>108</v>
      </c>
    </row>
    <row r="4913" spans="1:160" x14ac:dyDescent="0.3">
      <c r="A4913" t="str">
        <f>VLOOKUP(B4913,Table2[],3,FALSE)</f>
        <v>Broadcast</v>
      </c>
      <c r="B4913" t="str">
        <f>IF(OR(ISNUMBER(FIND("QVC",Z4913)),ISNUMBER(FIND("QVC",AL4913))),"QVC",IF(OR(ISNUMBER(FIND("NCO",H4913)),ISNUMBER(FIND("NCO",Y4913))), "NCO", IF(AL4913="consumer","PMD.com",VLOOKUP(LEFT(H4913,2),Tables!$E$1:$F$11,2,FALSE))))</f>
        <v>QVC</v>
      </c>
      <c r="C4913">
        <f t="shared" si="231"/>
        <v>55300001</v>
      </c>
      <c r="D4913">
        <f t="shared" si="232"/>
        <v>1</v>
      </c>
      <c r="E4913" t="str">
        <f t="shared" ca="1" si="230"/>
        <v>MTD orders shipped</v>
      </c>
      <c r="F4913" t="s">
        <v>3539</v>
      </c>
      <c r="G4913" t="s">
        <v>335</v>
      </c>
      <c r="H4913">
        <v>652618410615313</v>
      </c>
      <c r="I4913" s="6">
        <v>44013.484722222223</v>
      </c>
      <c r="J4913" t="s">
        <v>16</v>
      </c>
      <c r="K4913" s="6">
        <v>44013.766539351855</v>
      </c>
      <c r="M4913" t="s">
        <v>10691</v>
      </c>
      <c r="N4913" t="s">
        <v>10692</v>
      </c>
      <c r="Q4913" t="s">
        <v>10693</v>
      </c>
      <c r="R4913" t="s">
        <v>376</v>
      </c>
      <c r="S4913" t="s">
        <v>10694</v>
      </c>
      <c r="T4913" t="s">
        <v>338</v>
      </c>
      <c r="Z4913" t="s">
        <v>10691</v>
      </c>
      <c r="AA4913" t="s">
        <v>10692</v>
      </c>
      <c r="AD4913" t="s">
        <v>10693</v>
      </c>
      <c r="AE4913" t="s">
        <v>376</v>
      </c>
      <c r="AF4913" t="s">
        <v>10694</v>
      </c>
      <c r="AG4913" t="s">
        <v>338</v>
      </c>
      <c r="AL4913" t="s">
        <v>981</v>
      </c>
      <c r="AM4913">
        <v>1</v>
      </c>
      <c r="AN4913">
        <v>1</v>
      </c>
      <c r="AO4913">
        <v>5039</v>
      </c>
      <c r="AQ4913">
        <v>124479</v>
      </c>
      <c r="AR4913">
        <v>55300001</v>
      </c>
      <c r="AS4913" t="s">
        <v>3008</v>
      </c>
      <c r="AT4913" t="s">
        <v>153</v>
      </c>
      <c r="AW4913" t="s">
        <v>340</v>
      </c>
      <c r="AX4913" t="s">
        <v>340</v>
      </c>
      <c r="AY4913" t="s">
        <v>382</v>
      </c>
      <c r="AZ4913">
        <v>0</v>
      </c>
      <c r="BY4913" t="s">
        <v>342</v>
      </c>
      <c r="EQ4913">
        <v>253396</v>
      </c>
      <c r="EV4913">
        <v>17288851</v>
      </c>
      <c r="EW4913">
        <v>928</v>
      </c>
      <c r="EX4913">
        <v>221247</v>
      </c>
      <c r="EY4913" t="s">
        <v>10695</v>
      </c>
      <c r="EZ4913">
        <v>1</v>
      </c>
      <c r="FA4913">
        <v>20039</v>
      </c>
      <c r="FB4913">
        <v>20039</v>
      </c>
      <c r="FC4913">
        <v>7891</v>
      </c>
      <c r="FD4913" t="s">
        <v>753</v>
      </c>
    </row>
    <row r="4914" spans="1:160" x14ac:dyDescent="0.3">
      <c r="A4914" t="str">
        <f>VLOOKUP(B4914,Table2[],3,FALSE)</f>
        <v>Broadcast</v>
      </c>
      <c r="B4914" t="str">
        <f>IF(OR(ISNUMBER(FIND("QVC",Z4914)),ISNUMBER(FIND("QVC",AL4914))),"QVC",IF(OR(ISNUMBER(FIND("NCO",H4914)),ISNUMBER(FIND("NCO",Y4914))), "NCO", IF(AL4914="consumer","PMD.com",VLOOKUP(LEFT(H4914,2),Tables!$E$1:$F$11,2,FALSE))))</f>
        <v>QVC</v>
      </c>
      <c r="C4914">
        <f t="shared" si="231"/>
        <v>53660001</v>
      </c>
      <c r="D4914">
        <f t="shared" si="232"/>
        <v>1</v>
      </c>
      <c r="E4914" t="str">
        <f t="shared" ca="1" si="230"/>
        <v>MTD orders shipped</v>
      </c>
      <c r="F4914" t="s">
        <v>3539</v>
      </c>
      <c r="G4914" t="s">
        <v>335</v>
      </c>
      <c r="H4914">
        <v>681577232915313</v>
      </c>
      <c r="I4914" s="6">
        <v>44013.484722222223</v>
      </c>
      <c r="J4914" t="s">
        <v>16</v>
      </c>
      <c r="K4914" s="6">
        <v>44013.766539351855</v>
      </c>
      <c r="M4914" t="s">
        <v>10686</v>
      </c>
      <c r="N4914" t="s">
        <v>10687</v>
      </c>
      <c r="Q4914" t="s">
        <v>10688</v>
      </c>
      <c r="R4914" t="s">
        <v>400</v>
      </c>
      <c r="S4914" t="s">
        <v>10689</v>
      </c>
      <c r="T4914" t="s">
        <v>338</v>
      </c>
      <c r="Z4914" t="s">
        <v>10686</v>
      </c>
      <c r="AA4914" t="s">
        <v>10687</v>
      </c>
      <c r="AD4914" t="s">
        <v>10688</v>
      </c>
      <c r="AE4914" t="s">
        <v>400</v>
      </c>
      <c r="AF4914" t="s">
        <v>10689</v>
      </c>
      <c r="AG4914" t="s">
        <v>338</v>
      </c>
      <c r="AL4914" t="s">
        <v>981</v>
      </c>
      <c r="AM4914">
        <v>1</v>
      </c>
      <c r="AN4914">
        <v>1</v>
      </c>
      <c r="AO4914">
        <v>10302</v>
      </c>
      <c r="AQ4914">
        <v>124451</v>
      </c>
      <c r="AR4914">
        <v>53660001</v>
      </c>
      <c r="AS4914" t="s">
        <v>65</v>
      </c>
      <c r="AT4914" t="s">
        <v>918</v>
      </c>
      <c r="AW4914" t="s">
        <v>343</v>
      </c>
      <c r="BY4914" t="s">
        <v>342</v>
      </c>
      <c r="EQ4914">
        <v>243825</v>
      </c>
      <c r="EV4914">
        <v>17288849</v>
      </c>
      <c r="EW4914">
        <v>928</v>
      </c>
      <c r="EX4914">
        <v>221244</v>
      </c>
      <c r="EY4914" t="s">
        <v>10690</v>
      </c>
      <c r="EZ4914">
        <v>1</v>
      </c>
      <c r="FA4914">
        <v>20039</v>
      </c>
      <c r="FB4914">
        <v>20039</v>
      </c>
      <c r="FC4914">
        <v>53660001</v>
      </c>
      <c r="FD4914" t="s">
        <v>918</v>
      </c>
    </row>
    <row r="4915" spans="1:160" x14ac:dyDescent="0.3">
      <c r="A4915" t="str">
        <f>VLOOKUP(B4915,Table2[],3,FALSE)</f>
        <v>Broadcast</v>
      </c>
      <c r="B4915" t="str">
        <f>IF(OR(ISNUMBER(FIND("QVC",Z4915)),ISNUMBER(FIND("QVC",AL4915))),"QVC",IF(OR(ISNUMBER(FIND("NCO",H4915)),ISNUMBER(FIND("NCO",Y4915))), "NCO", IF(AL4915="consumer","PMD.com",VLOOKUP(LEFT(H4915,2),Tables!$E$1:$F$11,2,FALSE))))</f>
        <v>QVC</v>
      </c>
      <c r="C4915">
        <f t="shared" si="231"/>
        <v>53900001</v>
      </c>
      <c r="D4915">
        <f t="shared" si="232"/>
        <v>1</v>
      </c>
      <c r="E4915" t="str">
        <f t="shared" ca="1" si="230"/>
        <v>MTD orders shipped</v>
      </c>
      <c r="F4915" t="s">
        <v>3539</v>
      </c>
      <c r="G4915" t="s">
        <v>335</v>
      </c>
      <c r="H4915">
        <v>681577232915313</v>
      </c>
      <c r="I4915" s="6">
        <v>44013.484722222223</v>
      </c>
      <c r="J4915" t="s">
        <v>16</v>
      </c>
      <c r="K4915" s="6">
        <v>44013.766539351855</v>
      </c>
      <c r="M4915" t="s">
        <v>10686</v>
      </c>
      <c r="N4915" t="s">
        <v>10687</v>
      </c>
      <c r="Q4915" t="s">
        <v>10688</v>
      </c>
      <c r="R4915" t="s">
        <v>400</v>
      </c>
      <c r="S4915" t="s">
        <v>10689</v>
      </c>
      <c r="T4915" t="s">
        <v>338</v>
      </c>
      <c r="Z4915" t="s">
        <v>10686</v>
      </c>
      <c r="AA4915" t="s">
        <v>10687</v>
      </c>
      <c r="AD4915" t="s">
        <v>10688</v>
      </c>
      <c r="AE4915" t="s">
        <v>400</v>
      </c>
      <c r="AF4915" t="s">
        <v>10689</v>
      </c>
      <c r="AG4915" t="s">
        <v>338</v>
      </c>
      <c r="AL4915" t="s">
        <v>981</v>
      </c>
      <c r="AM4915">
        <v>1</v>
      </c>
      <c r="AN4915">
        <v>1</v>
      </c>
      <c r="AO4915">
        <v>31217</v>
      </c>
      <c r="AQ4915">
        <v>124466</v>
      </c>
      <c r="AR4915">
        <v>53900001</v>
      </c>
      <c r="AS4915" t="s">
        <v>1697</v>
      </c>
      <c r="AT4915" t="s">
        <v>104</v>
      </c>
      <c r="AW4915" t="s">
        <v>343</v>
      </c>
      <c r="BY4915" t="s">
        <v>342</v>
      </c>
      <c r="EQ4915">
        <v>247378</v>
      </c>
      <c r="EV4915">
        <v>17288849</v>
      </c>
      <c r="EW4915">
        <v>928</v>
      </c>
      <c r="EX4915">
        <v>221244</v>
      </c>
      <c r="EY4915" t="s">
        <v>10690</v>
      </c>
      <c r="EZ4915">
        <v>1</v>
      </c>
      <c r="FA4915">
        <v>20039</v>
      </c>
      <c r="FB4915">
        <v>20039</v>
      </c>
      <c r="FC4915">
        <v>53900001</v>
      </c>
      <c r="FD4915" t="s">
        <v>104</v>
      </c>
    </row>
    <row r="4916" spans="1:160" x14ac:dyDescent="0.3">
      <c r="A4916" t="str">
        <f>VLOOKUP(B4916,Table2[],3,FALSE)</f>
        <v>Broadcast</v>
      </c>
      <c r="B4916" t="str">
        <f>IF(OR(ISNUMBER(FIND("QVC",Z4916)),ISNUMBER(FIND("QVC",AL4916))),"QVC",IF(OR(ISNUMBER(FIND("NCO",H4916)),ISNUMBER(FIND("NCO",Y4916))), "NCO", IF(AL4916="consumer","PMD.com",VLOOKUP(LEFT(H4916,2),Tables!$E$1:$F$11,2,FALSE))))</f>
        <v>QVC</v>
      </c>
      <c r="C4916">
        <f t="shared" si="231"/>
        <v>53450001</v>
      </c>
      <c r="D4916">
        <f t="shared" si="232"/>
        <v>1</v>
      </c>
      <c r="E4916" t="str">
        <f t="shared" ca="1" si="230"/>
        <v>MTD orders shipped</v>
      </c>
      <c r="F4916" t="s">
        <v>3539</v>
      </c>
      <c r="G4916" t="s">
        <v>335</v>
      </c>
      <c r="H4916">
        <v>538983722315313</v>
      </c>
      <c r="I4916" s="6">
        <v>44013.484722222223</v>
      </c>
      <c r="J4916" t="s">
        <v>16</v>
      </c>
      <c r="K4916" s="6">
        <v>44013.766539351855</v>
      </c>
      <c r="M4916" t="s">
        <v>10716</v>
      </c>
      <c r="N4916" t="s">
        <v>10717</v>
      </c>
      <c r="Q4916" t="s">
        <v>2988</v>
      </c>
      <c r="R4916" t="s">
        <v>389</v>
      </c>
      <c r="S4916" t="s">
        <v>10718</v>
      </c>
      <c r="T4916" t="s">
        <v>338</v>
      </c>
      <c r="Z4916" t="s">
        <v>10716</v>
      </c>
      <c r="AA4916" t="s">
        <v>10717</v>
      </c>
      <c r="AD4916" t="s">
        <v>2988</v>
      </c>
      <c r="AE4916" t="s">
        <v>389</v>
      </c>
      <c r="AF4916" t="s">
        <v>10718</v>
      </c>
      <c r="AG4916" t="s">
        <v>338</v>
      </c>
      <c r="AL4916" t="s">
        <v>981</v>
      </c>
      <c r="AM4916">
        <v>1</v>
      </c>
      <c r="AN4916">
        <v>1</v>
      </c>
      <c r="AO4916">
        <v>6117</v>
      </c>
      <c r="AQ4916">
        <v>124723</v>
      </c>
      <c r="AR4916">
        <v>53450001</v>
      </c>
      <c r="AS4916" t="s">
        <v>89</v>
      </c>
      <c r="AT4916" t="s">
        <v>144</v>
      </c>
      <c r="AW4916" t="s">
        <v>340</v>
      </c>
      <c r="AX4916" t="s">
        <v>340</v>
      </c>
      <c r="AY4916" t="s">
        <v>345</v>
      </c>
      <c r="AZ4916">
        <v>0</v>
      </c>
      <c r="EQ4916">
        <v>252730</v>
      </c>
      <c r="EV4916">
        <v>17288842</v>
      </c>
      <c r="EW4916">
        <v>928</v>
      </c>
      <c r="EX4916">
        <v>221234</v>
      </c>
      <c r="EY4916" t="s">
        <v>10719</v>
      </c>
      <c r="EZ4916">
        <v>1</v>
      </c>
      <c r="FA4916">
        <v>20039</v>
      </c>
      <c r="FB4916">
        <v>20039</v>
      </c>
      <c r="FC4916">
        <v>53450001</v>
      </c>
      <c r="FD4916" t="s">
        <v>144</v>
      </c>
    </row>
    <row r="4917" spans="1:160" x14ac:dyDescent="0.3">
      <c r="A4917" t="str">
        <f>VLOOKUP(B4917,Table2[],3,FALSE)</f>
        <v>Broadcast</v>
      </c>
      <c r="B4917" t="str">
        <f>IF(OR(ISNUMBER(FIND("QVC",Z4917)),ISNUMBER(FIND("QVC",AL4917))),"QVC",IF(OR(ISNUMBER(FIND("NCO",H4917)),ISNUMBER(FIND("NCO",Y4917))), "NCO", IF(AL4917="consumer","PMD.com",VLOOKUP(LEFT(H4917,2),Tables!$E$1:$F$11,2,FALSE))))</f>
        <v>QVC</v>
      </c>
      <c r="C4917">
        <f t="shared" si="231"/>
        <v>535501</v>
      </c>
      <c r="D4917">
        <f t="shared" si="232"/>
        <v>1</v>
      </c>
      <c r="E4917" t="str">
        <f t="shared" ca="1" si="230"/>
        <v>MTD orders shipped</v>
      </c>
      <c r="F4917" t="s">
        <v>3539</v>
      </c>
      <c r="G4917" t="s">
        <v>335</v>
      </c>
      <c r="H4917">
        <v>538990320215313</v>
      </c>
      <c r="I4917" s="6">
        <v>44013.484722222223</v>
      </c>
      <c r="J4917" t="s">
        <v>16</v>
      </c>
      <c r="K4917" s="6">
        <v>44013.766539351855</v>
      </c>
      <c r="M4917" t="s">
        <v>10704</v>
      </c>
      <c r="N4917" t="s">
        <v>10705</v>
      </c>
      <c r="O4917" t="s">
        <v>858</v>
      </c>
      <c r="Q4917" t="s">
        <v>474</v>
      </c>
      <c r="R4917" t="s">
        <v>389</v>
      </c>
      <c r="S4917" t="s">
        <v>10706</v>
      </c>
      <c r="T4917" t="s">
        <v>338</v>
      </c>
      <c r="Z4917" t="s">
        <v>10704</v>
      </c>
      <c r="AA4917" t="s">
        <v>10705</v>
      </c>
      <c r="AB4917" t="s">
        <v>858</v>
      </c>
      <c r="AD4917" t="s">
        <v>474</v>
      </c>
      <c r="AE4917" t="s">
        <v>389</v>
      </c>
      <c r="AF4917" t="s">
        <v>10706</v>
      </c>
      <c r="AG4917" t="s">
        <v>338</v>
      </c>
      <c r="AL4917" t="s">
        <v>981</v>
      </c>
      <c r="AM4917">
        <v>1</v>
      </c>
      <c r="AN4917">
        <v>1</v>
      </c>
      <c r="AO4917">
        <v>5715</v>
      </c>
      <c r="AQ4917">
        <v>124621</v>
      </c>
      <c r="AR4917">
        <v>535501</v>
      </c>
      <c r="AS4917" t="s">
        <v>158</v>
      </c>
      <c r="AT4917" t="s">
        <v>159</v>
      </c>
      <c r="AW4917" t="s">
        <v>340</v>
      </c>
      <c r="AX4917" t="s">
        <v>340</v>
      </c>
      <c r="AY4917" t="s">
        <v>351</v>
      </c>
      <c r="AZ4917" t="s">
        <v>441</v>
      </c>
      <c r="BY4917" t="s">
        <v>342</v>
      </c>
      <c r="EQ4917">
        <v>245276</v>
      </c>
      <c r="EV4917">
        <v>17288845</v>
      </c>
      <c r="EW4917">
        <v>928</v>
      </c>
      <c r="EX4917">
        <v>221239</v>
      </c>
      <c r="EY4917" t="s">
        <v>10707</v>
      </c>
      <c r="EZ4917">
        <v>1</v>
      </c>
      <c r="FA4917">
        <v>20039</v>
      </c>
      <c r="FB4917">
        <v>20039</v>
      </c>
      <c r="FC4917">
        <v>7887</v>
      </c>
      <c r="FD4917" t="s">
        <v>999</v>
      </c>
    </row>
    <row r="4918" spans="1:160" x14ac:dyDescent="0.3">
      <c r="A4918" t="str">
        <f>VLOOKUP(B4918,Table2[],3,FALSE)</f>
        <v>Broadcast</v>
      </c>
      <c r="B4918" t="str">
        <f>IF(OR(ISNUMBER(FIND("QVC",Z4918)),ISNUMBER(FIND("QVC",AL4918))),"QVC",IF(OR(ISNUMBER(FIND("NCO",H4918)),ISNUMBER(FIND("NCO",Y4918))), "NCO", IF(AL4918="consumer","PMD.com",VLOOKUP(LEFT(H4918,2),Tables!$E$1:$F$11,2,FALSE))))</f>
        <v>QVC</v>
      </c>
      <c r="C4918">
        <f t="shared" si="231"/>
        <v>53930001</v>
      </c>
      <c r="D4918">
        <f t="shared" si="232"/>
        <v>1</v>
      </c>
      <c r="E4918" t="str">
        <f t="shared" ca="1" si="230"/>
        <v>MTD orders shipped</v>
      </c>
      <c r="F4918" t="s">
        <v>3539</v>
      </c>
      <c r="G4918" t="s">
        <v>335</v>
      </c>
      <c r="H4918">
        <v>538815007815313</v>
      </c>
      <c r="I4918" s="6">
        <v>44013.484722222223</v>
      </c>
      <c r="J4918" t="s">
        <v>16</v>
      </c>
      <c r="K4918" s="6">
        <v>44013.766539351855</v>
      </c>
      <c r="M4918" t="s">
        <v>10720</v>
      </c>
      <c r="N4918" t="s">
        <v>10721</v>
      </c>
      <c r="Q4918" t="s">
        <v>2999</v>
      </c>
      <c r="R4918" t="s">
        <v>378</v>
      </c>
      <c r="S4918" t="s">
        <v>10722</v>
      </c>
      <c r="T4918" t="s">
        <v>338</v>
      </c>
      <c r="Z4918" t="s">
        <v>10720</v>
      </c>
      <c r="AA4918" t="s">
        <v>10721</v>
      </c>
      <c r="AD4918" t="s">
        <v>2999</v>
      </c>
      <c r="AE4918" t="s">
        <v>378</v>
      </c>
      <c r="AF4918" t="s">
        <v>10722</v>
      </c>
      <c r="AG4918" t="s">
        <v>338</v>
      </c>
      <c r="AL4918" t="s">
        <v>981</v>
      </c>
      <c r="AM4918">
        <v>1</v>
      </c>
      <c r="AN4918">
        <v>1</v>
      </c>
      <c r="AO4918">
        <v>12017</v>
      </c>
      <c r="AQ4918">
        <v>124469</v>
      </c>
      <c r="AR4918">
        <v>53930001</v>
      </c>
      <c r="AS4918">
        <v>9000000</v>
      </c>
      <c r="AT4918" t="s">
        <v>44</v>
      </c>
      <c r="AW4918" t="s">
        <v>343</v>
      </c>
      <c r="BY4918" t="s">
        <v>342</v>
      </c>
      <c r="EQ4918">
        <v>243405</v>
      </c>
      <c r="EV4918">
        <v>17288852</v>
      </c>
      <c r="EW4918">
        <v>928</v>
      </c>
      <c r="EX4918">
        <v>221248</v>
      </c>
      <c r="EY4918" t="s">
        <v>10723</v>
      </c>
      <c r="EZ4918">
        <v>1</v>
      </c>
      <c r="FA4918">
        <v>20039</v>
      </c>
      <c r="FB4918">
        <v>20039</v>
      </c>
      <c r="FC4918">
        <v>53930001</v>
      </c>
      <c r="FD4918" t="s">
        <v>44</v>
      </c>
    </row>
    <row r="4919" spans="1:160" x14ac:dyDescent="0.3">
      <c r="A4919" t="str">
        <f>VLOOKUP(B4919,Table2[],3,FALSE)</f>
        <v>Retail</v>
      </c>
      <c r="B4919" t="str">
        <f>IF(OR(ISNUMBER(FIND("QVC",Z4919)),ISNUMBER(FIND("QVC",AL4919))),"QVC",IF(OR(ISNUMBER(FIND("NCO",H4919)),ISNUMBER(FIND("NCO",Y4919))), "NCO", IF(AL4919="consumer","PMD.com",VLOOKUP(LEFT(H4919,2),Tables!$E$1:$F$11,2,FALSE))))</f>
        <v>Retail Accounts</v>
      </c>
      <c r="C4919">
        <f t="shared" si="231"/>
        <v>53930001</v>
      </c>
      <c r="D4919">
        <f t="shared" si="232"/>
        <v>120</v>
      </c>
      <c r="E4919" t="str">
        <f t="shared" ca="1" si="230"/>
        <v>shifted orders shipped</v>
      </c>
      <c r="F4919" t="s">
        <v>3539</v>
      </c>
      <c r="G4919" t="s">
        <v>335</v>
      </c>
      <c r="H4919" t="s">
        <v>1731</v>
      </c>
      <c r="I4919" s="6">
        <v>43993.791666666664</v>
      </c>
      <c r="J4919" t="s">
        <v>16</v>
      </c>
      <c r="K4919" s="6">
        <v>44013.768055555556</v>
      </c>
      <c r="L4919" t="s">
        <v>589</v>
      </c>
      <c r="M4919" t="s">
        <v>589</v>
      </c>
      <c r="N4919" t="s">
        <v>10724</v>
      </c>
      <c r="O4919" t="s">
        <v>10725</v>
      </c>
      <c r="Q4919" t="s">
        <v>10726</v>
      </c>
      <c r="R4919" t="s">
        <v>400</v>
      </c>
      <c r="S4919">
        <v>17022</v>
      </c>
      <c r="T4919" t="s">
        <v>338</v>
      </c>
      <c r="U4919">
        <v>0</v>
      </c>
      <c r="V4919">
        <v>0</v>
      </c>
      <c r="Y4919" t="s">
        <v>589</v>
      </c>
      <c r="Z4919" t="s">
        <v>589</v>
      </c>
      <c r="AA4919" t="s">
        <v>10724</v>
      </c>
      <c r="AB4919" t="s">
        <v>10725</v>
      </c>
      <c r="AD4919" t="s">
        <v>10726</v>
      </c>
      <c r="AE4919" t="s">
        <v>400</v>
      </c>
      <c r="AF4919">
        <v>17022</v>
      </c>
      <c r="AG4919" t="s">
        <v>338</v>
      </c>
      <c r="AH4919">
        <v>0</v>
      </c>
      <c r="AI4919">
        <v>0</v>
      </c>
      <c r="AL4919" t="s">
        <v>483</v>
      </c>
      <c r="AM4919">
        <v>120</v>
      </c>
      <c r="AN4919">
        <v>120</v>
      </c>
      <c r="AO4919">
        <v>12017</v>
      </c>
      <c r="AQ4919">
        <v>124469</v>
      </c>
      <c r="AR4919">
        <v>53930001</v>
      </c>
      <c r="AS4919">
        <v>9000000</v>
      </c>
      <c r="AT4919" t="s">
        <v>44</v>
      </c>
      <c r="AW4919" t="s">
        <v>343</v>
      </c>
      <c r="BY4919" t="s">
        <v>342</v>
      </c>
      <c r="EQ4919">
        <v>243405</v>
      </c>
      <c r="ER4919" t="s">
        <v>1731</v>
      </c>
      <c r="EV4919">
        <v>17252494</v>
      </c>
      <c r="EW4919">
        <v>928</v>
      </c>
      <c r="EX4919">
        <v>205861</v>
      </c>
      <c r="EY4919">
        <v>549532952</v>
      </c>
      <c r="EZ4919">
        <v>1</v>
      </c>
      <c r="FC4919">
        <v>53930001</v>
      </c>
      <c r="FD4919" t="s">
        <v>44</v>
      </c>
    </row>
    <row r="4920" spans="1:160" x14ac:dyDescent="0.3">
      <c r="A4920" t="str">
        <f>VLOOKUP(B4920,Table2[],3,FALSE)</f>
        <v>Retail</v>
      </c>
      <c r="B4920" t="str">
        <f>IF(OR(ISNUMBER(FIND("QVC",Z4920)),ISNUMBER(FIND("QVC",AL4920))),"QVC",IF(OR(ISNUMBER(FIND("NCO",H4920)),ISNUMBER(FIND("NCO",Y4920))), "NCO", IF(AL4920="consumer","PMD.com",VLOOKUP(LEFT(H4920,2),Tables!$E$1:$F$11,2,FALSE))))</f>
        <v>Retail Accounts</v>
      </c>
      <c r="C4920">
        <f t="shared" si="231"/>
        <v>53950001</v>
      </c>
      <c r="D4920">
        <f t="shared" si="232"/>
        <v>1</v>
      </c>
      <c r="E4920" t="str">
        <f t="shared" ca="1" si="230"/>
        <v>shifted orders shipped</v>
      </c>
      <c r="F4920" t="s">
        <v>3539</v>
      </c>
      <c r="G4920" t="s">
        <v>335</v>
      </c>
      <c r="H4920" t="s">
        <v>1731</v>
      </c>
      <c r="I4920" s="6">
        <v>43993.791666666664</v>
      </c>
      <c r="J4920" t="s">
        <v>16</v>
      </c>
      <c r="K4920" s="6">
        <v>44013.768055555556</v>
      </c>
      <c r="L4920" t="s">
        <v>589</v>
      </c>
      <c r="M4920" t="s">
        <v>589</v>
      </c>
      <c r="N4920" t="s">
        <v>10724</v>
      </c>
      <c r="O4920" t="s">
        <v>10725</v>
      </c>
      <c r="Q4920" t="s">
        <v>10726</v>
      </c>
      <c r="R4920" t="s">
        <v>400</v>
      </c>
      <c r="S4920">
        <v>17022</v>
      </c>
      <c r="T4920" t="s">
        <v>338</v>
      </c>
      <c r="U4920">
        <v>0</v>
      </c>
      <c r="V4920">
        <v>0</v>
      </c>
      <c r="Y4920" t="s">
        <v>589</v>
      </c>
      <c r="Z4920" t="s">
        <v>589</v>
      </c>
      <c r="AA4920" t="s">
        <v>10724</v>
      </c>
      <c r="AB4920" t="s">
        <v>10725</v>
      </c>
      <c r="AD4920" t="s">
        <v>10726</v>
      </c>
      <c r="AE4920" t="s">
        <v>400</v>
      </c>
      <c r="AF4920">
        <v>17022</v>
      </c>
      <c r="AG4920" t="s">
        <v>338</v>
      </c>
      <c r="AH4920">
        <v>0</v>
      </c>
      <c r="AI4920">
        <v>0</v>
      </c>
      <c r="AL4920" t="s">
        <v>483</v>
      </c>
      <c r="AM4920">
        <v>120</v>
      </c>
      <c r="AN4920">
        <v>1</v>
      </c>
      <c r="AO4920">
        <v>4566</v>
      </c>
      <c r="AQ4920">
        <v>124471</v>
      </c>
      <c r="AR4920">
        <v>53950001</v>
      </c>
      <c r="AS4920">
        <v>90</v>
      </c>
      <c r="AT4920" t="s">
        <v>64</v>
      </c>
      <c r="AW4920" t="s">
        <v>343</v>
      </c>
      <c r="BY4920" t="s">
        <v>342</v>
      </c>
      <c r="EQ4920">
        <v>243395</v>
      </c>
      <c r="ER4920" t="s">
        <v>1731</v>
      </c>
      <c r="EV4920">
        <v>17252494</v>
      </c>
      <c r="EW4920">
        <v>928</v>
      </c>
      <c r="EX4920">
        <v>205861</v>
      </c>
      <c r="EY4920">
        <v>549532952</v>
      </c>
      <c r="EZ4920">
        <v>1</v>
      </c>
      <c r="FC4920">
        <v>53950001</v>
      </c>
      <c r="FD4920" t="s">
        <v>64</v>
      </c>
    </row>
    <row r="4921" spans="1:160" x14ac:dyDescent="0.3">
      <c r="A4921" t="str">
        <f>VLOOKUP(B4921,Table2[],3,FALSE)</f>
        <v>Retail</v>
      </c>
      <c r="B4921" t="str">
        <f>IF(OR(ISNUMBER(FIND("QVC",Z4921)),ISNUMBER(FIND("QVC",AL4921))),"QVC",IF(OR(ISNUMBER(FIND("NCO",H4921)),ISNUMBER(FIND("NCO",Y4921))), "NCO", IF(AL4921="consumer","PMD.com",VLOOKUP(LEFT(H4921,2),Tables!$E$1:$F$11,2,FALSE))))</f>
        <v>Retail Accounts</v>
      </c>
      <c r="C4921">
        <f t="shared" si="231"/>
        <v>53950001</v>
      </c>
      <c r="D4921">
        <f t="shared" si="232"/>
        <v>119</v>
      </c>
      <c r="E4921" t="str">
        <f t="shared" ca="1" si="230"/>
        <v>shifted orders shipped</v>
      </c>
      <c r="F4921" t="s">
        <v>3539</v>
      </c>
      <c r="G4921" t="s">
        <v>335</v>
      </c>
      <c r="H4921" t="s">
        <v>1731</v>
      </c>
      <c r="I4921" s="6">
        <v>43993.791666666664</v>
      </c>
      <c r="J4921" t="s">
        <v>16</v>
      </c>
      <c r="K4921" s="6">
        <v>44013.768055555556</v>
      </c>
      <c r="L4921" t="s">
        <v>589</v>
      </c>
      <c r="M4921" t="s">
        <v>589</v>
      </c>
      <c r="N4921" t="s">
        <v>10724</v>
      </c>
      <c r="O4921" t="s">
        <v>10725</v>
      </c>
      <c r="Q4921" t="s">
        <v>10726</v>
      </c>
      <c r="R4921" t="s">
        <v>400</v>
      </c>
      <c r="S4921">
        <v>17022</v>
      </c>
      <c r="T4921" t="s">
        <v>338</v>
      </c>
      <c r="U4921">
        <v>0</v>
      </c>
      <c r="V4921">
        <v>0</v>
      </c>
      <c r="Y4921" t="s">
        <v>589</v>
      </c>
      <c r="Z4921" t="s">
        <v>589</v>
      </c>
      <c r="AA4921" t="s">
        <v>10724</v>
      </c>
      <c r="AB4921" t="s">
        <v>10725</v>
      </c>
      <c r="AD4921" t="s">
        <v>10726</v>
      </c>
      <c r="AE4921" t="s">
        <v>400</v>
      </c>
      <c r="AF4921">
        <v>17022</v>
      </c>
      <c r="AG4921" t="s">
        <v>338</v>
      </c>
      <c r="AH4921">
        <v>0</v>
      </c>
      <c r="AI4921">
        <v>0</v>
      </c>
      <c r="AL4921" t="s">
        <v>483</v>
      </c>
      <c r="AM4921">
        <v>120</v>
      </c>
      <c r="AN4921">
        <v>119</v>
      </c>
      <c r="AO4921">
        <v>4566</v>
      </c>
      <c r="AQ4921">
        <v>124471</v>
      </c>
      <c r="AR4921">
        <v>53950001</v>
      </c>
      <c r="AS4921">
        <v>90000</v>
      </c>
      <c r="AT4921" t="s">
        <v>64</v>
      </c>
      <c r="AW4921" t="s">
        <v>343</v>
      </c>
      <c r="BY4921" t="s">
        <v>342</v>
      </c>
      <c r="EQ4921">
        <v>243768</v>
      </c>
      <c r="ER4921" t="s">
        <v>1731</v>
      </c>
      <c r="EV4921">
        <v>17252494</v>
      </c>
      <c r="EW4921">
        <v>928</v>
      </c>
      <c r="EX4921">
        <v>205861</v>
      </c>
      <c r="EY4921">
        <v>549532952</v>
      </c>
      <c r="EZ4921">
        <v>1</v>
      </c>
      <c r="FC4921">
        <v>53950001</v>
      </c>
      <c r="FD4921" t="s">
        <v>64</v>
      </c>
    </row>
    <row r="4922" spans="1:160" x14ac:dyDescent="0.3">
      <c r="A4922" t="str">
        <f>VLOOKUP(B4922,Table2[],3,FALSE)</f>
        <v>Retail</v>
      </c>
      <c r="B4922" t="str">
        <f>IF(OR(ISNUMBER(FIND("QVC",Z4922)),ISNUMBER(FIND("QVC",AL4922))),"QVC",IF(OR(ISNUMBER(FIND("NCO",H4922)),ISNUMBER(FIND("NCO",Y4922))), "NCO", IF(AL4922="consumer","PMD.com",VLOOKUP(LEFT(H4922,2),Tables!$E$1:$F$11,2,FALSE))))</f>
        <v>Retail Accounts</v>
      </c>
      <c r="C4922">
        <f t="shared" si="231"/>
        <v>7681</v>
      </c>
      <c r="D4922">
        <f t="shared" si="232"/>
        <v>238</v>
      </c>
      <c r="E4922" t="str">
        <f t="shared" ca="1" si="230"/>
        <v>shifted orders shipped</v>
      </c>
      <c r="F4922" t="s">
        <v>3539</v>
      </c>
      <c r="G4922" t="s">
        <v>335</v>
      </c>
      <c r="H4922" t="s">
        <v>1731</v>
      </c>
      <c r="I4922" s="6">
        <v>43993.791666666664</v>
      </c>
      <c r="J4922" t="s">
        <v>16</v>
      </c>
      <c r="K4922" s="6">
        <v>44013.768055555556</v>
      </c>
      <c r="L4922" t="s">
        <v>589</v>
      </c>
      <c r="M4922" t="s">
        <v>589</v>
      </c>
      <c r="N4922" t="s">
        <v>10724</v>
      </c>
      <c r="O4922" t="s">
        <v>10725</v>
      </c>
      <c r="Q4922" t="s">
        <v>10726</v>
      </c>
      <c r="R4922" t="s">
        <v>400</v>
      </c>
      <c r="S4922">
        <v>17022</v>
      </c>
      <c r="T4922" t="s">
        <v>338</v>
      </c>
      <c r="U4922">
        <v>0</v>
      </c>
      <c r="V4922">
        <v>0</v>
      </c>
      <c r="Y4922" t="s">
        <v>589</v>
      </c>
      <c r="Z4922" t="s">
        <v>589</v>
      </c>
      <c r="AA4922" t="s">
        <v>10724</v>
      </c>
      <c r="AB4922" t="s">
        <v>10725</v>
      </c>
      <c r="AD4922" t="s">
        <v>10726</v>
      </c>
      <c r="AE4922" t="s">
        <v>400</v>
      </c>
      <c r="AF4922">
        <v>17022</v>
      </c>
      <c r="AG4922" t="s">
        <v>338</v>
      </c>
      <c r="AH4922">
        <v>0</v>
      </c>
      <c r="AI4922">
        <v>0</v>
      </c>
      <c r="AL4922" t="s">
        <v>483</v>
      </c>
      <c r="AM4922">
        <v>238</v>
      </c>
      <c r="AN4922">
        <v>238</v>
      </c>
      <c r="AO4922">
        <v>51</v>
      </c>
      <c r="AQ4922">
        <v>124426</v>
      </c>
      <c r="AR4922">
        <v>7681</v>
      </c>
      <c r="AS4922" t="s">
        <v>850</v>
      </c>
      <c r="AT4922" t="s">
        <v>851</v>
      </c>
      <c r="AW4922" t="s">
        <v>343</v>
      </c>
      <c r="BY4922" t="s">
        <v>342</v>
      </c>
      <c r="EQ4922">
        <v>251962</v>
      </c>
      <c r="ER4922" t="s">
        <v>1731</v>
      </c>
      <c r="EV4922">
        <v>17252494</v>
      </c>
      <c r="EW4922">
        <v>928</v>
      </c>
      <c r="EX4922">
        <v>205861</v>
      </c>
      <c r="EY4922">
        <v>549532952</v>
      </c>
      <c r="EZ4922">
        <v>1</v>
      </c>
      <c r="FC4922">
        <v>7681</v>
      </c>
      <c r="FD4922" t="s">
        <v>851</v>
      </c>
    </row>
    <row r="4923" spans="1:160" x14ac:dyDescent="0.3">
      <c r="A4923" t="str">
        <f>VLOOKUP(B4923,Table2[],3,FALSE)</f>
        <v>Retail</v>
      </c>
      <c r="B4923" t="str">
        <f>IF(OR(ISNUMBER(FIND("QVC",Z4923)),ISNUMBER(FIND("QVC",AL4923))),"QVC",IF(OR(ISNUMBER(FIND("NCO",H4923)),ISNUMBER(FIND("NCO",Y4923))), "NCO", IF(AL4923="consumer","PMD.com",VLOOKUP(LEFT(H4923,2),Tables!$E$1:$F$11,2,FALSE))))</f>
        <v>Retail Accounts</v>
      </c>
      <c r="C4923">
        <f t="shared" si="231"/>
        <v>53940001</v>
      </c>
      <c r="D4923">
        <f t="shared" si="232"/>
        <v>120</v>
      </c>
      <c r="E4923" t="str">
        <f t="shared" ca="1" si="230"/>
        <v>shifted orders shipped</v>
      </c>
      <c r="F4923" t="s">
        <v>3539</v>
      </c>
      <c r="G4923" t="s">
        <v>335</v>
      </c>
      <c r="H4923" t="s">
        <v>1731</v>
      </c>
      <c r="I4923" s="6">
        <v>43993.791666666664</v>
      </c>
      <c r="J4923" t="s">
        <v>16</v>
      </c>
      <c r="K4923" s="6">
        <v>44013.768055555556</v>
      </c>
      <c r="L4923" t="s">
        <v>589</v>
      </c>
      <c r="M4923" t="s">
        <v>589</v>
      </c>
      <c r="N4923" t="s">
        <v>10724</v>
      </c>
      <c r="O4923" t="s">
        <v>10725</v>
      </c>
      <c r="Q4923" t="s">
        <v>10726</v>
      </c>
      <c r="R4923" t="s">
        <v>400</v>
      </c>
      <c r="S4923">
        <v>17022</v>
      </c>
      <c r="T4923" t="s">
        <v>338</v>
      </c>
      <c r="U4923">
        <v>0</v>
      </c>
      <c r="V4923">
        <v>0</v>
      </c>
      <c r="Y4923" t="s">
        <v>589</v>
      </c>
      <c r="Z4923" t="s">
        <v>589</v>
      </c>
      <c r="AA4923" t="s">
        <v>10724</v>
      </c>
      <c r="AB4923" t="s">
        <v>10725</v>
      </c>
      <c r="AD4923" t="s">
        <v>10726</v>
      </c>
      <c r="AE4923" t="s">
        <v>400</v>
      </c>
      <c r="AF4923">
        <v>17022</v>
      </c>
      <c r="AG4923" t="s">
        <v>338</v>
      </c>
      <c r="AH4923">
        <v>0</v>
      </c>
      <c r="AI4923">
        <v>0</v>
      </c>
      <c r="AL4923" t="s">
        <v>483</v>
      </c>
      <c r="AM4923">
        <v>120</v>
      </c>
      <c r="AN4923">
        <v>120</v>
      </c>
      <c r="AO4923">
        <v>4924</v>
      </c>
      <c r="AQ4923">
        <v>124470</v>
      </c>
      <c r="AR4923">
        <v>53940001</v>
      </c>
      <c r="AS4923">
        <v>90</v>
      </c>
      <c r="AT4923" t="s">
        <v>130</v>
      </c>
      <c r="AW4923" t="s">
        <v>343</v>
      </c>
      <c r="BY4923" t="s">
        <v>342</v>
      </c>
      <c r="EQ4923">
        <v>243398</v>
      </c>
      <c r="ER4923" t="s">
        <v>1731</v>
      </c>
      <c r="EV4923">
        <v>17252494</v>
      </c>
      <c r="EW4923">
        <v>928</v>
      </c>
      <c r="EX4923">
        <v>205861</v>
      </c>
      <c r="EY4923">
        <v>549532952</v>
      </c>
      <c r="EZ4923">
        <v>1</v>
      </c>
      <c r="FC4923">
        <v>53940001</v>
      </c>
      <c r="FD4923" t="s">
        <v>130</v>
      </c>
    </row>
    <row r="4924" spans="1:160" x14ac:dyDescent="0.3">
      <c r="A4924" t="str">
        <f>VLOOKUP(B4924,Table2[],3,FALSE)</f>
        <v>Retail</v>
      </c>
      <c r="B4924" t="str">
        <f>IF(OR(ISNUMBER(FIND("QVC",Z4924)),ISNUMBER(FIND("QVC",AL4924))),"QVC",IF(OR(ISNUMBER(FIND("NCO",H4924)),ISNUMBER(FIND("NCO",Y4924))), "NCO", IF(AL4924="consumer","PMD.com",VLOOKUP(LEFT(H4924,2),Tables!$E$1:$F$11,2,FALSE))))</f>
        <v>Retail Accounts</v>
      </c>
      <c r="C4924">
        <f t="shared" si="231"/>
        <v>7555</v>
      </c>
      <c r="D4924">
        <f t="shared" si="232"/>
        <v>200</v>
      </c>
      <c r="E4924" t="str">
        <f t="shared" ca="1" si="230"/>
        <v>shifted orders shipped</v>
      </c>
      <c r="F4924" t="s">
        <v>3539</v>
      </c>
      <c r="G4924" t="s">
        <v>335</v>
      </c>
      <c r="H4924" t="s">
        <v>1731</v>
      </c>
      <c r="I4924" s="6">
        <v>43993.791666666664</v>
      </c>
      <c r="J4924" t="s">
        <v>16</v>
      </c>
      <c r="K4924" s="6">
        <v>44013.768055555556</v>
      </c>
      <c r="L4924" t="s">
        <v>589</v>
      </c>
      <c r="M4924" t="s">
        <v>589</v>
      </c>
      <c r="N4924" t="s">
        <v>10724</v>
      </c>
      <c r="O4924" t="s">
        <v>10725</v>
      </c>
      <c r="Q4924" t="s">
        <v>10726</v>
      </c>
      <c r="R4924" t="s">
        <v>400</v>
      </c>
      <c r="S4924">
        <v>17022</v>
      </c>
      <c r="T4924" t="s">
        <v>338</v>
      </c>
      <c r="U4924">
        <v>0</v>
      </c>
      <c r="V4924">
        <v>0</v>
      </c>
      <c r="Y4924" t="s">
        <v>589</v>
      </c>
      <c r="Z4924" t="s">
        <v>589</v>
      </c>
      <c r="AA4924" t="s">
        <v>10724</v>
      </c>
      <c r="AB4924" t="s">
        <v>10725</v>
      </c>
      <c r="AD4924" t="s">
        <v>10726</v>
      </c>
      <c r="AE4924" t="s">
        <v>400</v>
      </c>
      <c r="AF4924">
        <v>17022</v>
      </c>
      <c r="AG4924" t="s">
        <v>338</v>
      </c>
      <c r="AH4924">
        <v>0</v>
      </c>
      <c r="AI4924">
        <v>0</v>
      </c>
      <c r="AL4924" t="s">
        <v>483</v>
      </c>
      <c r="AM4924">
        <v>200</v>
      </c>
      <c r="AN4924">
        <v>200</v>
      </c>
      <c r="AO4924">
        <v>3895</v>
      </c>
      <c r="AQ4924">
        <v>124681</v>
      </c>
      <c r="AR4924">
        <v>7555</v>
      </c>
      <c r="AS4924" t="s">
        <v>79</v>
      </c>
      <c r="AT4924" t="s">
        <v>80</v>
      </c>
      <c r="AW4924" t="s">
        <v>349</v>
      </c>
      <c r="AX4924" t="s">
        <v>557</v>
      </c>
      <c r="AY4924" t="s">
        <v>345</v>
      </c>
      <c r="AZ4924" t="s">
        <v>346</v>
      </c>
      <c r="BY4924" t="s">
        <v>342</v>
      </c>
      <c r="EQ4924">
        <v>247662</v>
      </c>
      <c r="ER4924" t="s">
        <v>1731</v>
      </c>
      <c r="EV4924">
        <v>17252494</v>
      </c>
      <c r="EW4924">
        <v>928</v>
      </c>
      <c r="EX4924">
        <v>205861</v>
      </c>
      <c r="EY4924">
        <v>549532952</v>
      </c>
      <c r="EZ4924">
        <v>1</v>
      </c>
      <c r="FC4924">
        <v>7555</v>
      </c>
      <c r="FD4924" t="s">
        <v>80</v>
      </c>
    </row>
    <row r="4925" spans="1:160" x14ac:dyDescent="0.3">
      <c r="A4925" t="str">
        <f>VLOOKUP(B4925,Table2[],3,FALSE)</f>
        <v>Retail</v>
      </c>
      <c r="B4925" t="str">
        <f>IF(OR(ISNUMBER(FIND("QVC",Z4925)),ISNUMBER(FIND("QVC",AL4925))),"QVC",IF(OR(ISNUMBER(FIND("NCO",H4925)),ISNUMBER(FIND("NCO",Y4925))), "NCO", IF(AL4925="consumer","PMD.com",VLOOKUP(LEFT(H4925,2),Tables!$E$1:$F$11,2,FALSE))))</f>
        <v>Retail Accounts</v>
      </c>
      <c r="C4925">
        <f t="shared" si="231"/>
        <v>7703</v>
      </c>
      <c r="D4925">
        <f t="shared" si="232"/>
        <v>112</v>
      </c>
      <c r="E4925" t="str">
        <f t="shared" ca="1" si="230"/>
        <v>shifted orders shipped</v>
      </c>
      <c r="F4925" t="s">
        <v>3539</v>
      </c>
      <c r="G4925" t="s">
        <v>335</v>
      </c>
      <c r="H4925" t="s">
        <v>1731</v>
      </c>
      <c r="I4925" s="6">
        <v>43993.791666666664</v>
      </c>
      <c r="J4925" t="s">
        <v>16</v>
      </c>
      <c r="K4925" s="6">
        <v>44013.768055555556</v>
      </c>
      <c r="L4925" t="s">
        <v>589</v>
      </c>
      <c r="M4925" t="s">
        <v>589</v>
      </c>
      <c r="N4925" t="s">
        <v>10724</v>
      </c>
      <c r="O4925" t="s">
        <v>10725</v>
      </c>
      <c r="Q4925" t="s">
        <v>10726</v>
      </c>
      <c r="R4925" t="s">
        <v>400</v>
      </c>
      <c r="S4925">
        <v>17022</v>
      </c>
      <c r="T4925" t="s">
        <v>338</v>
      </c>
      <c r="U4925">
        <v>0</v>
      </c>
      <c r="V4925">
        <v>0</v>
      </c>
      <c r="Y4925" t="s">
        <v>589</v>
      </c>
      <c r="Z4925" t="s">
        <v>589</v>
      </c>
      <c r="AA4925" t="s">
        <v>10724</v>
      </c>
      <c r="AB4925" t="s">
        <v>10725</v>
      </c>
      <c r="AD4925" t="s">
        <v>10726</v>
      </c>
      <c r="AE4925" t="s">
        <v>400</v>
      </c>
      <c r="AF4925">
        <v>17022</v>
      </c>
      <c r="AG4925" t="s">
        <v>338</v>
      </c>
      <c r="AH4925">
        <v>0</v>
      </c>
      <c r="AI4925">
        <v>0</v>
      </c>
      <c r="AL4925" t="s">
        <v>483</v>
      </c>
      <c r="AM4925">
        <v>112</v>
      </c>
      <c r="AN4925">
        <v>112</v>
      </c>
      <c r="AO4925">
        <v>1</v>
      </c>
      <c r="AQ4925">
        <v>124579</v>
      </c>
      <c r="AR4925">
        <v>7703</v>
      </c>
      <c r="AS4925" t="s">
        <v>1732</v>
      </c>
      <c r="AT4925" t="s">
        <v>1733</v>
      </c>
      <c r="AW4925" t="s">
        <v>343</v>
      </c>
      <c r="BY4925" t="s">
        <v>342</v>
      </c>
      <c r="EQ4925">
        <v>251513</v>
      </c>
      <c r="ER4925" t="s">
        <v>1731</v>
      </c>
      <c r="EV4925">
        <v>17252494</v>
      </c>
      <c r="EW4925">
        <v>928</v>
      </c>
      <c r="EX4925">
        <v>205861</v>
      </c>
      <c r="EY4925">
        <v>549532952</v>
      </c>
      <c r="EZ4925">
        <v>1</v>
      </c>
      <c r="FC4925">
        <v>7703</v>
      </c>
      <c r="FD4925" t="s">
        <v>1733</v>
      </c>
    </row>
    <row r="4926" spans="1:160" x14ac:dyDescent="0.3">
      <c r="A4926" t="str">
        <f>VLOOKUP(B4926,Table2[],3,FALSE)</f>
        <v>Retail</v>
      </c>
      <c r="B4926" t="str">
        <f>IF(OR(ISNUMBER(FIND("QVC",Z4926)),ISNUMBER(FIND("QVC",AL4926))),"QVC",IF(OR(ISNUMBER(FIND("NCO",H4926)),ISNUMBER(FIND("NCO",Y4926))), "NCO", IF(AL4926="consumer","PMD.com",VLOOKUP(LEFT(H4926,2),Tables!$E$1:$F$11,2,FALSE))))</f>
        <v>Retail Accounts</v>
      </c>
      <c r="C4926">
        <f t="shared" si="231"/>
        <v>53920001</v>
      </c>
      <c r="D4926">
        <f t="shared" si="232"/>
        <v>120</v>
      </c>
      <c r="E4926" t="str">
        <f t="shared" ca="1" si="230"/>
        <v>shifted orders shipped</v>
      </c>
      <c r="F4926" t="s">
        <v>3539</v>
      </c>
      <c r="G4926" t="s">
        <v>335</v>
      </c>
      <c r="H4926" t="s">
        <v>1731</v>
      </c>
      <c r="I4926" s="6">
        <v>43993.791666666664</v>
      </c>
      <c r="J4926" t="s">
        <v>16</v>
      </c>
      <c r="K4926" s="6">
        <v>44013.768055555556</v>
      </c>
      <c r="L4926" t="s">
        <v>589</v>
      </c>
      <c r="M4926" t="s">
        <v>589</v>
      </c>
      <c r="N4926" t="s">
        <v>10724</v>
      </c>
      <c r="O4926" t="s">
        <v>10725</v>
      </c>
      <c r="Q4926" t="s">
        <v>10726</v>
      </c>
      <c r="R4926" t="s">
        <v>400</v>
      </c>
      <c r="S4926">
        <v>17022</v>
      </c>
      <c r="T4926" t="s">
        <v>338</v>
      </c>
      <c r="U4926">
        <v>0</v>
      </c>
      <c r="V4926">
        <v>0</v>
      </c>
      <c r="Y4926" t="s">
        <v>589</v>
      </c>
      <c r="Z4926" t="s">
        <v>589</v>
      </c>
      <c r="AA4926" t="s">
        <v>10724</v>
      </c>
      <c r="AB4926" t="s">
        <v>10725</v>
      </c>
      <c r="AD4926" t="s">
        <v>10726</v>
      </c>
      <c r="AE4926" t="s">
        <v>400</v>
      </c>
      <c r="AF4926">
        <v>17022</v>
      </c>
      <c r="AG4926" t="s">
        <v>338</v>
      </c>
      <c r="AH4926">
        <v>0</v>
      </c>
      <c r="AI4926">
        <v>0</v>
      </c>
      <c r="AL4926" t="s">
        <v>483</v>
      </c>
      <c r="AM4926">
        <v>120</v>
      </c>
      <c r="AN4926">
        <v>120</v>
      </c>
      <c r="AO4926">
        <v>14899</v>
      </c>
      <c r="AQ4926">
        <v>124468</v>
      </c>
      <c r="AR4926">
        <v>53920001</v>
      </c>
      <c r="AS4926">
        <v>900000</v>
      </c>
      <c r="AT4926" t="s">
        <v>40</v>
      </c>
      <c r="AW4926" t="s">
        <v>343</v>
      </c>
      <c r="BY4926" t="s">
        <v>342</v>
      </c>
      <c r="EQ4926">
        <v>243259</v>
      </c>
      <c r="ER4926" t="s">
        <v>1731</v>
      </c>
      <c r="EV4926">
        <v>17252494</v>
      </c>
      <c r="EW4926">
        <v>928</v>
      </c>
      <c r="EX4926">
        <v>205861</v>
      </c>
      <c r="EY4926">
        <v>549532952</v>
      </c>
      <c r="EZ4926">
        <v>1</v>
      </c>
      <c r="FC4926">
        <v>53920001</v>
      </c>
      <c r="FD4926" t="s">
        <v>40</v>
      </c>
    </row>
    <row r="4927" spans="1:160" x14ac:dyDescent="0.3">
      <c r="A4927" t="str">
        <f>VLOOKUP(B4927,Table2[],3,FALSE)</f>
        <v>Retail</v>
      </c>
      <c r="B4927" t="str">
        <f>IF(OR(ISNUMBER(FIND("QVC",Z4927)),ISNUMBER(FIND("QVC",AL4927))),"QVC",IF(OR(ISNUMBER(FIND("NCO",H4927)),ISNUMBER(FIND("NCO",Y4927))), "NCO", IF(AL4927="consumer","PMD.com",VLOOKUP(LEFT(H4927,2),Tables!$E$1:$F$11,2,FALSE))))</f>
        <v>Retail Accounts</v>
      </c>
      <c r="C4927">
        <f t="shared" si="231"/>
        <v>53500001</v>
      </c>
      <c r="D4927">
        <f t="shared" si="232"/>
        <v>6</v>
      </c>
      <c r="E4927" t="str">
        <f t="shared" ca="1" si="230"/>
        <v>shifted orders shipped</v>
      </c>
      <c r="F4927" t="s">
        <v>3539</v>
      </c>
      <c r="G4927" t="s">
        <v>335</v>
      </c>
      <c r="H4927" t="s">
        <v>2384</v>
      </c>
      <c r="I4927" s="6">
        <v>44008.540972222225</v>
      </c>
      <c r="J4927" t="s">
        <v>16</v>
      </c>
      <c r="K4927" s="6">
        <v>44013.775011574071</v>
      </c>
      <c r="Y4927" t="s">
        <v>117</v>
      </c>
      <c r="AA4927" t="s">
        <v>547</v>
      </c>
      <c r="AD4927" t="s">
        <v>548</v>
      </c>
      <c r="AE4927" t="s">
        <v>522</v>
      </c>
      <c r="AF4927">
        <v>38654</v>
      </c>
      <c r="AG4927" t="s">
        <v>338</v>
      </c>
      <c r="AK4927">
        <v>1001</v>
      </c>
      <c r="AM4927">
        <v>6</v>
      </c>
      <c r="AN4927">
        <v>6</v>
      </c>
      <c r="AO4927">
        <v>4244</v>
      </c>
      <c r="AQ4927">
        <v>123789</v>
      </c>
      <c r="AR4927">
        <v>53500001</v>
      </c>
      <c r="AS4927" t="s">
        <v>913</v>
      </c>
      <c r="AT4927" t="s">
        <v>83</v>
      </c>
      <c r="AW4927" t="s">
        <v>340</v>
      </c>
      <c r="AX4927" t="s">
        <v>340</v>
      </c>
      <c r="AY4927" t="s">
        <v>345</v>
      </c>
      <c r="AZ4927">
        <v>0</v>
      </c>
      <c r="BY4927" t="s">
        <v>342</v>
      </c>
      <c r="EQ4927">
        <v>243489</v>
      </c>
      <c r="ER4927" t="s">
        <v>109</v>
      </c>
      <c r="ES4927">
        <v>300362783</v>
      </c>
      <c r="EV4927">
        <v>17274463</v>
      </c>
      <c r="EW4927">
        <v>928</v>
      </c>
      <c r="EX4927">
        <v>218561</v>
      </c>
      <c r="EY4927" t="s">
        <v>10728</v>
      </c>
      <c r="EZ4927">
        <v>1</v>
      </c>
      <c r="FC4927">
        <v>53500001</v>
      </c>
      <c r="FD4927" t="s">
        <v>83</v>
      </c>
    </row>
    <row r="4928" spans="1:160" x14ac:dyDescent="0.3">
      <c r="A4928" t="str">
        <f>VLOOKUP(B4928,Table2[],3,FALSE)</f>
        <v>Retail</v>
      </c>
      <c r="B4928" t="str">
        <f>IF(OR(ISNUMBER(FIND("QVC",Z4928)),ISNUMBER(FIND("QVC",AL4928))),"QVC",IF(OR(ISNUMBER(FIND("NCO",H4928)),ISNUMBER(FIND("NCO",Y4928))), "NCO", IF(AL4928="consumer","PMD.com",VLOOKUP(LEFT(H4928,2),Tables!$E$1:$F$11,2,FALSE))))</f>
        <v>Retail Accounts</v>
      </c>
      <c r="C4928">
        <f t="shared" si="231"/>
        <v>58040001</v>
      </c>
      <c r="D4928">
        <f t="shared" si="232"/>
        <v>18</v>
      </c>
      <c r="E4928" t="str">
        <f t="shared" ca="1" si="230"/>
        <v>shifted orders shipped</v>
      </c>
      <c r="F4928" t="s">
        <v>3539</v>
      </c>
      <c r="G4928" t="s">
        <v>335</v>
      </c>
      <c r="H4928" t="s">
        <v>2384</v>
      </c>
      <c r="I4928" s="6">
        <v>44008.540972222225</v>
      </c>
      <c r="J4928" t="s">
        <v>16</v>
      </c>
      <c r="K4928" s="6">
        <v>44013.775011574071</v>
      </c>
      <c r="Y4928" t="s">
        <v>117</v>
      </c>
      <c r="AA4928" t="s">
        <v>547</v>
      </c>
      <c r="AD4928" t="s">
        <v>548</v>
      </c>
      <c r="AE4928" t="s">
        <v>522</v>
      </c>
      <c r="AF4928">
        <v>38654</v>
      </c>
      <c r="AG4928" t="s">
        <v>338</v>
      </c>
      <c r="AK4928">
        <v>1001</v>
      </c>
      <c r="AM4928">
        <v>18</v>
      </c>
      <c r="AN4928">
        <v>18</v>
      </c>
      <c r="AO4928">
        <v>12788</v>
      </c>
      <c r="AQ4928">
        <v>124484</v>
      </c>
      <c r="AR4928">
        <v>58040001</v>
      </c>
      <c r="AS4928" t="s">
        <v>54</v>
      </c>
      <c r="AT4928" t="s">
        <v>55</v>
      </c>
      <c r="AW4928" t="s">
        <v>340</v>
      </c>
      <c r="AX4928" t="s">
        <v>340</v>
      </c>
      <c r="AY4928" t="s">
        <v>357</v>
      </c>
      <c r="AZ4928" t="s">
        <v>363</v>
      </c>
      <c r="BY4928" t="s">
        <v>342</v>
      </c>
      <c r="EQ4928">
        <v>251707</v>
      </c>
      <c r="ER4928" t="s">
        <v>109</v>
      </c>
      <c r="ES4928">
        <v>300362783</v>
      </c>
      <c r="EV4928">
        <v>17274463</v>
      </c>
      <c r="EW4928">
        <v>928</v>
      </c>
      <c r="EX4928">
        <v>218561</v>
      </c>
      <c r="EY4928" t="s">
        <v>10728</v>
      </c>
      <c r="EZ4928">
        <v>1</v>
      </c>
      <c r="FC4928">
        <v>58040001</v>
      </c>
      <c r="FD4928" t="s">
        <v>55</v>
      </c>
    </row>
    <row r="4929" spans="1:160" x14ac:dyDescent="0.3">
      <c r="A4929" t="str">
        <f>VLOOKUP(B4929,Table2[],3,FALSE)</f>
        <v>Retail</v>
      </c>
      <c r="B4929" t="str">
        <f>IF(OR(ISNUMBER(FIND("QVC",Z4929)),ISNUMBER(FIND("QVC",AL4929))),"QVC",IF(OR(ISNUMBER(FIND("NCO",H4929)),ISNUMBER(FIND("NCO",Y4929))), "NCO", IF(AL4929="consumer","PMD.com",VLOOKUP(LEFT(H4929,2),Tables!$E$1:$F$11,2,FALSE))))</f>
        <v>Retail Accounts</v>
      </c>
      <c r="C4929">
        <f t="shared" si="231"/>
        <v>5358</v>
      </c>
      <c r="D4929">
        <f t="shared" si="232"/>
        <v>5</v>
      </c>
      <c r="E4929" t="str">
        <f t="shared" ca="1" si="230"/>
        <v>shifted orders shipped</v>
      </c>
      <c r="F4929" t="s">
        <v>3539</v>
      </c>
      <c r="G4929" t="s">
        <v>335</v>
      </c>
      <c r="H4929" t="s">
        <v>1981</v>
      </c>
      <c r="I4929" s="6">
        <v>44006.65902777778</v>
      </c>
      <c r="J4929" t="s">
        <v>16</v>
      </c>
      <c r="K4929" s="6">
        <v>44013.775011574071</v>
      </c>
      <c r="Y4929" t="s">
        <v>824</v>
      </c>
      <c r="AA4929" t="s">
        <v>1189</v>
      </c>
      <c r="AD4929" t="s">
        <v>1190</v>
      </c>
      <c r="AE4929" t="s">
        <v>1191</v>
      </c>
      <c r="AF4929" t="s">
        <v>1192</v>
      </c>
      <c r="AG4929" t="s">
        <v>1193</v>
      </c>
      <c r="AK4929">
        <v>1050</v>
      </c>
      <c r="AM4929">
        <v>5</v>
      </c>
      <c r="AN4929">
        <v>5</v>
      </c>
      <c r="AO4929">
        <v>7390</v>
      </c>
      <c r="AQ4929">
        <v>124522</v>
      </c>
      <c r="AR4929">
        <v>5358</v>
      </c>
      <c r="AS4929" t="s">
        <v>1734</v>
      </c>
      <c r="AT4929" t="s">
        <v>73</v>
      </c>
      <c r="AW4929" t="s">
        <v>340</v>
      </c>
      <c r="AX4929" t="s">
        <v>340</v>
      </c>
      <c r="AY4929" t="s">
        <v>351</v>
      </c>
      <c r="AZ4929" t="s">
        <v>434</v>
      </c>
      <c r="BY4929" t="s">
        <v>342</v>
      </c>
      <c r="EQ4929">
        <v>248895</v>
      </c>
      <c r="ER4929" t="s">
        <v>109</v>
      </c>
      <c r="ES4929">
        <v>300360675</v>
      </c>
      <c r="EV4929">
        <v>17266250</v>
      </c>
      <c r="EW4929">
        <v>928</v>
      </c>
      <c r="EX4929">
        <v>207765</v>
      </c>
      <c r="EY4929" t="s">
        <v>10727</v>
      </c>
      <c r="EZ4929">
        <v>1</v>
      </c>
      <c r="FC4929">
        <v>5358</v>
      </c>
      <c r="FD4929" t="s">
        <v>73</v>
      </c>
    </row>
    <row r="4930" spans="1:160" x14ac:dyDescent="0.3">
      <c r="A4930" t="str">
        <f>VLOOKUP(B4930,Table2[],3,FALSE)</f>
        <v>Retail</v>
      </c>
      <c r="B4930" t="str">
        <f>IF(OR(ISNUMBER(FIND("QVC",Z4930)),ISNUMBER(FIND("QVC",AL4930))),"QVC",IF(OR(ISNUMBER(FIND("NCO",H4930)),ISNUMBER(FIND("NCO",Y4930))), "NCO", IF(AL4930="consumer","PMD.com",VLOOKUP(LEFT(H4930,2),Tables!$E$1:$F$11,2,FALSE))))</f>
        <v>Retail Accounts</v>
      </c>
      <c r="C4930">
        <f t="shared" si="231"/>
        <v>53716001</v>
      </c>
      <c r="D4930">
        <f t="shared" si="232"/>
        <v>6</v>
      </c>
      <c r="E4930" t="str">
        <f t="shared" ca="1" si="230"/>
        <v>shifted orders shipped</v>
      </c>
      <c r="F4930" t="s">
        <v>3539</v>
      </c>
      <c r="G4930" t="s">
        <v>335</v>
      </c>
      <c r="H4930" t="s">
        <v>1981</v>
      </c>
      <c r="I4930" s="6">
        <v>44006.65902777778</v>
      </c>
      <c r="J4930" t="s">
        <v>16</v>
      </c>
      <c r="K4930" s="6">
        <v>44013.775011574071</v>
      </c>
      <c r="Y4930" t="s">
        <v>824</v>
      </c>
      <c r="AA4930" t="s">
        <v>1189</v>
      </c>
      <c r="AD4930" t="s">
        <v>1190</v>
      </c>
      <c r="AE4930" t="s">
        <v>1191</v>
      </c>
      <c r="AF4930" t="s">
        <v>1192</v>
      </c>
      <c r="AG4930" t="s">
        <v>1193</v>
      </c>
      <c r="AK4930">
        <v>1050</v>
      </c>
      <c r="AM4930">
        <v>6</v>
      </c>
      <c r="AN4930">
        <v>6</v>
      </c>
      <c r="AO4930">
        <v>1111</v>
      </c>
      <c r="AQ4930">
        <v>124655</v>
      </c>
      <c r="AR4930">
        <v>53716001</v>
      </c>
      <c r="AS4930" t="s">
        <v>573</v>
      </c>
      <c r="AT4930" t="s">
        <v>1755</v>
      </c>
      <c r="AW4930" t="s">
        <v>340</v>
      </c>
      <c r="AX4930">
        <v>0</v>
      </c>
      <c r="AY4930" t="s">
        <v>348</v>
      </c>
      <c r="AZ4930" t="s">
        <v>1064</v>
      </c>
      <c r="EQ4930">
        <v>243379</v>
      </c>
      <c r="ER4930" t="s">
        <v>109</v>
      </c>
      <c r="ES4930">
        <v>300360675</v>
      </c>
      <c r="EV4930">
        <v>17266250</v>
      </c>
      <c r="EW4930">
        <v>928</v>
      </c>
      <c r="EX4930">
        <v>207765</v>
      </c>
      <c r="EY4930" t="s">
        <v>10727</v>
      </c>
      <c r="EZ4930">
        <v>1</v>
      </c>
      <c r="FC4930">
        <v>53716001</v>
      </c>
      <c r="FD4930" t="s">
        <v>1755</v>
      </c>
    </row>
    <row r="4931" spans="1:160" x14ac:dyDescent="0.3">
      <c r="A4931" t="str">
        <f>VLOOKUP(B4931,Table2[],3,FALSE)</f>
        <v>Retail</v>
      </c>
      <c r="B4931" t="str">
        <f>IF(OR(ISNUMBER(FIND("QVC",Z4931)),ISNUMBER(FIND("QVC",AL4931))),"QVC",IF(OR(ISNUMBER(FIND("NCO",H4931)),ISNUMBER(FIND("NCO",Y4931))), "NCO", IF(AL4931="consumer","PMD.com",VLOOKUP(LEFT(H4931,2),Tables!$E$1:$F$11,2,FALSE))))</f>
        <v>Retail Accounts</v>
      </c>
      <c r="C4931">
        <f t="shared" si="231"/>
        <v>53986001</v>
      </c>
      <c r="D4931">
        <f t="shared" si="232"/>
        <v>6</v>
      </c>
      <c r="E4931" t="str">
        <f t="shared" ref="E4931:E4939" ca="1" si="233">IF(MONTH(TODAY())-MONTH(I4931)&gt;0,"shifted orders shipped","MTD orders shipped")</f>
        <v>shifted orders shipped</v>
      </c>
      <c r="F4931" t="s">
        <v>3539</v>
      </c>
      <c r="G4931" t="s">
        <v>335</v>
      </c>
      <c r="H4931" t="s">
        <v>1981</v>
      </c>
      <c r="I4931" s="6">
        <v>44006.65902777778</v>
      </c>
      <c r="J4931" t="s">
        <v>16</v>
      </c>
      <c r="K4931" s="6">
        <v>44013.775011574071</v>
      </c>
      <c r="Y4931" t="s">
        <v>824</v>
      </c>
      <c r="AA4931" t="s">
        <v>1189</v>
      </c>
      <c r="AD4931" t="s">
        <v>1190</v>
      </c>
      <c r="AE4931" t="s">
        <v>1191</v>
      </c>
      <c r="AF4931" t="s">
        <v>1192</v>
      </c>
      <c r="AG4931" t="s">
        <v>1193</v>
      </c>
      <c r="AK4931">
        <v>1050</v>
      </c>
      <c r="AM4931">
        <v>6</v>
      </c>
      <c r="AN4931">
        <v>6</v>
      </c>
      <c r="AO4931">
        <v>333</v>
      </c>
      <c r="AQ4931">
        <v>124674</v>
      </c>
      <c r="AR4931">
        <v>53986001</v>
      </c>
      <c r="AS4931">
        <v>900</v>
      </c>
      <c r="AT4931" t="s">
        <v>825</v>
      </c>
      <c r="AW4931" t="s">
        <v>340</v>
      </c>
      <c r="AX4931">
        <v>0</v>
      </c>
      <c r="AY4931" t="s">
        <v>348</v>
      </c>
      <c r="AZ4931" t="s">
        <v>826</v>
      </c>
      <c r="BY4931" t="s">
        <v>342</v>
      </c>
      <c r="EQ4931">
        <v>244521</v>
      </c>
      <c r="ER4931" t="s">
        <v>109</v>
      </c>
      <c r="ES4931">
        <v>300360675</v>
      </c>
      <c r="EV4931">
        <v>17266250</v>
      </c>
      <c r="EW4931">
        <v>928</v>
      </c>
      <c r="EX4931">
        <v>207765</v>
      </c>
      <c r="EY4931" t="s">
        <v>10727</v>
      </c>
      <c r="EZ4931">
        <v>1</v>
      </c>
      <c r="FC4931">
        <v>53986001</v>
      </c>
      <c r="FD4931" t="s">
        <v>825</v>
      </c>
    </row>
    <row r="4932" spans="1:160" x14ac:dyDescent="0.3">
      <c r="A4932" t="str">
        <f>VLOOKUP(B4932,Table2[],3,FALSE)</f>
        <v>Retail</v>
      </c>
      <c r="B4932" t="str">
        <f>IF(OR(ISNUMBER(FIND("QVC",Z4932)),ISNUMBER(FIND("QVC",AL4932))),"QVC",IF(OR(ISNUMBER(FIND("NCO",H4932)),ISNUMBER(FIND("NCO",Y4932))), "NCO", IF(AL4932="consumer","PMD.com",VLOOKUP(LEFT(H4932,2),Tables!$E$1:$F$11,2,FALSE))))</f>
        <v>Retail Accounts</v>
      </c>
      <c r="C4932">
        <f t="shared" si="231"/>
        <v>5257</v>
      </c>
      <c r="D4932">
        <f t="shared" si="232"/>
        <v>6</v>
      </c>
      <c r="E4932" t="str">
        <f t="shared" ca="1" si="233"/>
        <v>shifted orders shipped</v>
      </c>
      <c r="F4932" t="s">
        <v>3539</v>
      </c>
      <c r="G4932" t="s">
        <v>335</v>
      </c>
      <c r="H4932" t="s">
        <v>2384</v>
      </c>
      <c r="I4932" s="6">
        <v>44008.540972222225</v>
      </c>
      <c r="J4932" t="s">
        <v>16</v>
      </c>
      <c r="K4932" s="6">
        <v>44013.775011574071</v>
      </c>
      <c r="Y4932" t="s">
        <v>117</v>
      </c>
      <c r="AA4932" t="s">
        <v>547</v>
      </c>
      <c r="AD4932" t="s">
        <v>548</v>
      </c>
      <c r="AE4932" t="s">
        <v>522</v>
      </c>
      <c r="AF4932">
        <v>38654</v>
      </c>
      <c r="AG4932" t="s">
        <v>338</v>
      </c>
      <c r="AK4932">
        <v>1001</v>
      </c>
      <c r="AM4932">
        <v>6</v>
      </c>
      <c r="AN4932">
        <v>6</v>
      </c>
      <c r="AO4932">
        <v>6598</v>
      </c>
      <c r="AQ4932">
        <v>124399</v>
      </c>
      <c r="AR4932">
        <v>5257</v>
      </c>
      <c r="AS4932" t="s">
        <v>25</v>
      </c>
      <c r="AT4932" t="s">
        <v>26</v>
      </c>
      <c r="AW4932" t="s">
        <v>352</v>
      </c>
      <c r="AX4932" t="s">
        <v>352</v>
      </c>
      <c r="AY4932" t="s">
        <v>353</v>
      </c>
      <c r="AZ4932" t="s">
        <v>371</v>
      </c>
      <c r="BY4932" t="s">
        <v>342</v>
      </c>
      <c r="EQ4932">
        <v>251699</v>
      </c>
      <c r="ER4932" t="s">
        <v>109</v>
      </c>
      <c r="ES4932">
        <v>300362783</v>
      </c>
      <c r="EV4932">
        <v>17274463</v>
      </c>
      <c r="EW4932">
        <v>928</v>
      </c>
      <c r="EX4932">
        <v>218561</v>
      </c>
      <c r="EY4932" t="s">
        <v>10728</v>
      </c>
      <c r="EZ4932">
        <v>1</v>
      </c>
      <c r="FC4932">
        <v>5257</v>
      </c>
      <c r="FD4932" t="s">
        <v>26</v>
      </c>
    </row>
    <row r="4933" spans="1:160" x14ac:dyDescent="0.3">
      <c r="A4933" t="str">
        <f>VLOOKUP(B4933,Table2[],3,FALSE)</f>
        <v>Retail</v>
      </c>
      <c r="B4933" t="str">
        <f>IF(OR(ISNUMBER(FIND("QVC",Z4933)),ISNUMBER(FIND("QVC",AL4933))),"QVC",IF(OR(ISNUMBER(FIND("NCO",H4933)),ISNUMBER(FIND("NCO",Y4933))), "NCO", IF(AL4933="consumer","PMD.com",VLOOKUP(LEFT(H4933,2),Tables!$E$1:$F$11,2,FALSE))))</f>
        <v>Retail Accounts</v>
      </c>
      <c r="C4933">
        <f t="shared" si="231"/>
        <v>53970001</v>
      </c>
      <c r="D4933">
        <f t="shared" si="232"/>
        <v>9</v>
      </c>
      <c r="E4933" t="str">
        <f t="shared" ca="1" si="233"/>
        <v>shifted orders shipped</v>
      </c>
      <c r="F4933" t="s">
        <v>3539</v>
      </c>
      <c r="G4933" t="s">
        <v>335</v>
      </c>
      <c r="H4933" t="s">
        <v>2384</v>
      </c>
      <c r="I4933" s="6">
        <v>44008.540972222225</v>
      </c>
      <c r="J4933" t="s">
        <v>16</v>
      </c>
      <c r="K4933" s="6">
        <v>44013.775011574071</v>
      </c>
      <c r="Y4933" t="s">
        <v>117</v>
      </c>
      <c r="AA4933" t="s">
        <v>547</v>
      </c>
      <c r="AD4933" t="s">
        <v>548</v>
      </c>
      <c r="AE4933" t="s">
        <v>522</v>
      </c>
      <c r="AF4933">
        <v>38654</v>
      </c>
      <c r="AG4933" t="s">
        <v>338</v>
      </c>
      <c r="AK4933">
        <v>1001</v>
      </c>
      <c r="AM4933">
        <v>9</v>
      </c>
      <c r="AN4933">
        <v>9</v>
      </c>
      <c r="AO4933">
        <v>392</v>
      </c>
      <c r="AQ4933">
        <v>124472</v>
      </c>
      <c r="AR4933">
        <v>53970001</v>
      </c>
      <c r="AS4933" t="s">
        <v>577</v>
      </c>
      <c r="AT4933" t="s">
        <v>41</v>
      </c>
      <c r="AW4933" t="s">
        <v>343</v>
      </c>
      <c r="BY4933" t="s">
        <v>342</v>
      </c>
      <c r="EQ4933">
        <v>251826</v>
      </c>
      <c r="ER4933" t="s">
        <v>109</v>
      </c>
      <c r="ES4933">
        <v>300362783</v>
      </c>
      <c r="EV4933">
        <v>17274463</v>
      </c>
      <c r="EW4933">
        <v>928</v>
      </c>
      <c r="EX4933">
        <v>218561</v>
      </c>
      <c r="EY4933" t="s">
        <v>10728</v>
      </c>
      <c r="EZ4933">
        <v>1</v>
      </c>
      <c r="FC4933">
        <v>53970001</v>
      </c>
      <c r="FD4933" t="s">
        <v>41</v>
      </c>
    </row>
    <row r="4934" spans="1:160" x14ac:dyDescent="0.3">
      <c r="A4934" t="str">
        <f>VLOOKUP(B4934,Table2[],3,FALSE)</f>
        <v>Retail</v>
      </c>
      <c r="B4934" t="str">
        <f>IF(OR(ISNUMBER(FIND("QVC",Z4934)),ISNUMBER(FIND("QVC",AL4934))),"QVC",IF(OR(ISNUMBER(FIND("NCO",H4934)),ISNUMBER(FIND("NCO",Y4934))), "NCO", IF(AL4934="consumer","PMD.com",VLOOKUP(LEFT(H4934,2),Tables!$E$1:$F$11,2,FALSE))))</f>
        <v>Retail Accounts</v>
      </c>
      <c r="C4934">
        <f t="shared" si="231"/>
        <v>52460001</v>
      </c>
      <c r="D4934">
        <f t="shared" si="232"/>
        <v>7</v>
      </c>
      <c r="E4934" t="str">
        <f t="shared" ca="1" si="233"/>
        <v>shifted orders shipped</v>
      </c>
      <c r="F4934" t="s">
        <v>3539</v>
      </c>
      <c r="G4934" t="s">
        <v>335</v>
      </c>
      <c r="H4934" t="s">
        <v>2384</v>
      </c>
      <c r="I4934" s="6">
        <v>44008.540972222225</v>
      </c>
      <c r="J4934" t="s">
        <v>16</v>
      </c>
      <c r="K4934" s="6">
        <v>44013.775011574071</v>
      </c>
      <c r="Y4934" t="s">
        <v>117</v>
      </c>
      <c r="AA4934" t="s">
        <v>547</v>
      </c>
      <c r="AD4934" t="s">
        <v>548</v>
      </c>
      <c r="AE4934" t="s">
        <v>522</v>
      </c>
      <c r="AF4934">
        <v>38654</v>
      </c>
      <c r="AG4934" t="s">
        <v>338</v>
      </c>
      <c r="AK4934">
        <v>1001</v>
      </c>
      <c r="AM4934">
        <v>7</v>
      </c>
      <c r="AN4934">
        <v>7</v>
      </c>
      <c r="AO4934">
        <v>14007</v>
      </c>
      <c r="AQ4934">
        <v>127157</v>
      </c>
      <c r="AR4934">
        <v>52460001</v>
      </c>
      <c r="AS4934" t="s">
        <v>972</v>
      </c>
      <c r="AT4934" t="s">
        <v>76</v>
      </c>
      <c r="AW4934" t="s">
        <v>340</v>
      </c>
      <c r="AX4934" t="s">
        <v>340</v>
      </c>
      <c r="AY4934" t="s">
        <v>341</v>
      </c>
      <c r="AZ4934">
        <v>0</v>
      </c>
      <c r="BY4934" t="s">
        <v>342</v>
      </c>
      <c r="EQ4934">
        <v>252044</v>
      </c>
      <c r="ER4934" t="s">
        <v>109</v>
      </c>
      <c r="ES4934">
        <v>300362783</v>
      </c>
      <c r="EV4934">
        <v>17274463</v>
      </c>
      <c r="EW4934">
        <v>928</v>
      </c>
      <c r="EX4934">
        <v>218561</v>
      </c>
      <c r="EY4934" t="s">
        <v>10728</v>
      </c>
      <c r="EZ4934">
        <v>1</v>
      </c>
      <c r="FC4934">
        <v>52460001</v>
      </c>
      <c r="FD4934" t="s">
        <v>76</v>
      </c>
    </row>
    <row r="4935" spans="1:160" x14ac:dyDescent="0.3">
      <c r="A4935" t="str">
        <f>VLOOKUP(B4935,Table2[],3,FALSE)</f>
        <v>Retail</v>
      </c>
      <c r="B4935" t="str">
        <f>IF(OR(ISNUMBER(FIND("QVC",Z4935)),ISNUMBER(FIND("QVC",AL4935))),"QVC",IF(OR(ISNUMBER(FIND("NCO",H4935)),ISNUMBER(FIND("NCO",Y4935))), "NCO", IF(AL4935="consumer","PMD.com",VLOOKUP(LEFT(H4935,2),Tables!$E$1:$F$11,2,FALSE))))</f>
        <v>Retail Accounts</v>
      </c>
      <c r="C4935">
        <f t="shared" si="231"/>
        <v>53990001</v>
      </c>
      <c r="D4935">
        <f t="shared" si="232"/>
        <v>8</v>
      </c>
      <c r="E4935" t="str">
        <f t="shared" ca="1" si="233"/>
        <v>shifted orders shipped</v>
      </c>
      <c r="F4935" t="s">
        <v>3539</v>
      </c>
      <c r="G4935" t="s">
        <v>335</v>
      </c>
      <c r="H4935" t="s">
        <v>2384</v>
      </c>
      <c r="I4935" s="6">
        <v>44008.540972222225</v>
      </c>
      <c r="J4935" t="s">
        <v>16</v>
      </c>
      <c r="K4935" s="6">
        <v>44013.775011574071</v>
      </c>
      <c r="Y4935" t="s">
        <v>117</v>
      </c>
      <c r="AA4935" t="s">
        <v>547</v>
      </c>
      <c r="AD4935" t="s">
        <v>548</v>
      </c>
      <c r="AE4935" t="s">
        <v>522</v>
      </c>
      <c r="AF4935">
        <v>38654</v>
      </c>
      <c r="AG4935" t="s">
        <v>338</v>
      </c>
      <c r="AK4935">
        <v>1001</v>
      </c>
      <c r="AM4935">
        <v>8</v>
      </c>
      <c r="AN4935">
        <v>8</v>
      </c>
      <c r="AO4935">
        <v>14448</v>
      </c>
      <c r="AQ4935">
        <v>124474</v>
      </c>
      <c r="AR4935">
        <v>53990001</v>
      </c>
      <c r="AS4935" t="s">
        <v>1748</v>
      </c>
      <c r="AT4935" t="s">
        <v>111</v>
      </c>
      <c r="AW4935" t="s">
        <v>343</v>
      </c>
      <c r="BY4935" t="s">
        <v>342</v>
      </c>
      <c r="EQ4935">
        <v>248224</v>
      </c>
      <c r="ER4935" t="s">
        <v>109</v>
      </c>
      <c r="ES4935">
        <v>300362783</v>
      </c>
      <c r="EV4935">
        <v>17274463</v>
      </c>
      <c r="EW4935">
        <v>928</v>
      </c>
      <c r="EX4935">
        <v>218561</v>
      </c>
      <c r="EY4935" t="s">
        <v>10728</v>
      </c>
      <c r="EZ4935">
        <v>1</v>
      </c>
      <c r="FC4935">
        <v>53990001</v>
      </c>
      <c r="FD4935" t="s">
        <v>111</v>
      </c>
    </row>
    <row r="4936" spans="1:160" x14ac:dyDescent="0.3">
      <c r="A4936" t="str">
        <f>VLOOKUP(B4936,Table2[],3,FALSE)</f>
        <v>Retail</v>
      </c>
      <c r="B4936" t="str">
        <f>IF(OR(ISNUMBER(FIND("QVC",Z4936)),ISNUMBER(FIND("QVC",AL4936))),"QVC",IF(OR(ISNUMBER(FIND("NCO",H4936)),ISNUMBER(FIND("NCO",Y4936))), "NCO", IF(AL4936="consumer","PMD.com",VLOOKUP(LEFT(H4936,2),Tables!$E$1:$F$11,2,FALSE))))</f>
        <v>Retail Accounts</v>
      </c>
      <c r="C4936">
        <f t="shared" si="231"/>
        <v>5236</v>
      </c>
      <c r="D4936">
        <f t="shared" si="232"/>
        <v>1</v>
      </c>
      <c r="E4936" t="str">
        <f t="shared" ca="1" si="233"/>
        <v>shifted orders shipped</v>
      </c>
      <c r="F4936" t="s">
        <v>3539</v>
      </c>
      <c r="G4936" t="s">
        <v>335</v>
      </c>
      <c r="H4936" t="s">
        <v>2384</v>
      </c>
      <c r="I4936" s="6">
        <v>44008.540972222225</v>
      </c>
      <c r="J4936" t="s">
        <v>16</v>
      </c>
      <c r="K4936" s="6">
        <v>44013.775011574071</v>
      </c>
      <c r="Y4936" t="s">
        <v>117</v>
      </c>
      <c r="AA4936" t="s">
        <v>547</v>
      </c>
      <c r="AD4936" t="s">
        <v>548</v>
      </c>
      <c r="AE4936" t="s">
        <v>522</v>
      </c>
      <c r="AF4936">
        <v>38654</v>
      </c>
      <c r="AG4936" t="s">
        <v>338</v>
      </c>
      <c r="AK4936">
        <v>1001</v>
      </c>
      <c r="AM4936">
        <v>1</v>
      </c>
      <c r="AN4936">
        <v>1</v>
      </c>
      <c r="AO4936">
        <v>8865</v>
      </c>
      <c r="AQ4936">
        <v>124396</v>
      </c>
      <c r="AR4936">
        <v>5236</v>
      </c>
      <c r="AS4936" t="s">
        <v>19</v>
      </c>
      <c r="AT4936" t="s">
        <v>20</v>
      </c>
      <c r="AW4936" t="s">
        <v>352</v>
      </c>
      <c r="AX4936" t="s">
        <v>352</v>
      </c>
      <c r="AY4936" t="s">
        <v>353</v>
      </c>
      <c r="AZ4936" t="s">
        <v>670</v>
      </c>
      <c r="BY4936" t="s">
        <v>342</v>
      </c>
      <c r="EQ4936">
        <v>248270</v>
      </c>
      <c r="ER4936" t="s">
        <v>109</v>
      </c>
      <c r="ES4936">
        <v>300362783</v>
      </c>
      <c r="EV4936">
        <v>17274463</v>
      </c>
      <c r="EW4936">
        <v>928</v>
      </c>
      <c r="EX4936">
        <v>218561</v>
      </c>
      <c r="EY4936" t="s">
        <v>10728</v>
      </c>
      <c r="EZ4936">
        <v>1</v>
      </c>
      <c r="FC4936">
        <v>5236</v>
      </c>
      <c r="FD4936" t="s">
        <v>20</v>
      </c>
    </row>
    <row r="4937" spans="1:160" x14ac:dyDescent="0.3">
      <c r="A4937" t="str">
        <f>VLOOKUP(B4937,Table2[],3,FALSE)</f>
        <v>Retail</v>
      </c>
      <c r="B4937" t="str">
        <f>IF(OR(ISNUMBER(FIND("QVC",Z4937)),ISNUMBER(FIND("QVC",AL4937))),"QVC",IF(OR(ISNUMBER(FIND("NCO",H4937)),ISNUMBER(FIND("NCO",Y4937))), "NCO", IF(AL4937="consumer","PMD.com",VLOOKUP(LEFT(H4937,2),Tables!$E$1:$F$11,2,FALSE))))</f>
        <v>Retail Accounts</v>
      </c>
      <c r="C4937">
        <f t="shared" si="231"/>
        <v>53810001</v>
      </c>
      <c r="D4937">
        <f t="shared" si="232"/>
        <v>7</v>
      </c>
      <c r="E4937" t="str">
        <f t="shared" ca="1" si="233"/>
        <v>shifted orders shipped</v>
      </c>
      <c r="F4937" t="s">
        <v>3539</v>
      </c>
      <c r="G4937" t="s">
        <v>335</v>
      </c>
      <c r="H4937" t="s">
        <v>2384</v>
      </c>
      <c r="I4937" s="6">
        <v>44008.540972222225</v>
      </c>
      <c r="J4937" t="s">
        <v>16</v>
      </c>
      <c r="K4937" s="6">
        <v>44013.775011574071</v>
      </c>
      <c r="Y4937" t="s">
        <v>117</v>
      </c>
      <c r="AA4937" t="s">
        <v>547</v>
      </c>
      <c r="AD4937" t="s">
        <v>548</v>
      </c>
      <c r="AE4937" t="s">
        <v>522</v>
      </c>
      <c r="AF4937">
        <v>38654</v>
      </c>
      <c r="AG4937" t="s">
        <v>338</v>
      </c>
      <c r="AK4937">
        <v>1001</v>
      </c>
      <c r="AM4937">
        <v>7</v>
      </c>
      <c r="AN4937">
        <v>7</v>
      </c>
      <c r="AO4937">
        <v>5409</v>
      </c>
      <c r="AQ4937">
        <v>124462</v>
      </c>
      <c r="AR4937">
        <v>53810001</v>
      </c>
      <c r="AS4937" t="s">
        <v>133</v>
      </c>
      <c r="AT4937" t="s">
        <v>132</v>
      </c>
      <c r="AW4937" t="s">
        <v>340</v>
      </c>
      <c r="AX4937">
        <v>0</v>
      </c>
      <c r="AY4937" t="s">
        <v>348</v>
      </c>
      <c r="AZ4937">
        <v>0</v>
      </c>
      <c r="BY4937" t="s">
        <v>342</v>
      </c>
      <c r="EQ4937">
        <v>245175</v>
      </c>
      <c r="ER4937" t="s">
        <v>109</v>
      </c>
      <c r="ES4937">
        <v>300362783</v>
      </c>
      <c r="EV4937">
        <v>17274463</v>
      </c>
      <c r="EW4937">
        <v>928</v>
      </c>
      <c r="EX4937">
        <v>218561</v>
      </c>
      <c r="EY4937" t="s">
        <v>10728</v>
      </c>
      <c r="EZ4937">
        <v>1</v>
      </c>
      <c r="FC4937">
        <v>53810001</v>
      </c>
      <c r="FD4937" t="s">
        <v>132</v>
      </c>
    </row>
    <row r="4938" spans="1:160" x14ac:dyDescent="0.3">
      <c r="A4938" t="str">
        <f>VLOOKUP(B4938,Table2[],3,FALSE)</f>
        <v>Retail</v>
      </c>
      <c r="B4938" t="str">
        <f>IF(OR(ISNUMBER(FIND("QVC",Z4938)),ISNUMBER(FIND("QVC",AL4938))),"QVC",IF(OR(ISNUMBER(FIND("NCO",H4938)),ISNUMBER(FIND("NCO",Y4938))), "NCO", IF(AL4938="consumer","PMD.com",VLOOKUP(LEFT(H4938,2),Tables!$E$1:$F$11,2,FALSE))))</f>
        <v>Retail Accounts</v>
      </c>
      <c r="C4938">
        <f t="shared" si="231"/>
        <v>5342</v>
      </c>
      <c r="D4938">
        <f t="shared" si="232"/>
        <v>6</v>
      </c>
      <c r="E4938" t="str">
        <f t="shared" ca="1" si="233"/>
        <v>shifted orders shipped</v>
      </c>
      <c r="F4938" t="s">
        <v>3539</v>
      </c>
      <c r="G4938" t="s">
        <v>335</v>
      </c>
      <c r="H4938" t="s">
        <v>2384</v>
      </c>
      <c r="I4938" s="6">
        <v>44008.540972222225</v>
      </c>
      <c r="J4938" t="s">
        <v>16</v>
      </c>
      <c r="K4938" s="6">
        <v>44013.775011574071</v>
      </c>
      <c r="Y4938" t="s">
        <v>117</v>
      </c>
      <c r="AA4938" t="s">
        <v>547</v>
      </c>
      <c r="AD4938" t="s">
        <v>548</v>
      </c>
      <c r="AE4938" t="s">
        <v>522</v>
      </c>
      <c r="AF4938">
        <v>38654</v>
      </c>
      <c r="AG4938" t="s">
        <v>338</v>
      </c>
      <c r="AK4938">
        <v>1001</v>
      </c>
      <c r="AM4938">
        <v>6</v>
      </c>
      <c r="AN4938">
        <v>6</v>
      </c>
      <c r="AO4938">
        <v>13280</v>
      </c>
      <c r="AQ4938">
        <v>123849</v>
      </c>
      <c r="AR4938">
        <v>5342</v>
      </c>
      <c r="AS4938" t="s">
        <v>1746</v>
      </c>
      <c r="AT4938" t="s">
        <v>149</v>
      </c>
      <c r="AW4938" t="s">
        <v>340</v>
      </c>
      <c r="AX4938" t="s">
        <v>340</v>
      </c>
      <c r="AY4938" t="s">
        <v>345</v>
      </c>
      <c r="AZ4938" t="s">
        <v>346</v>
      </c>
      <c r="BY4938" t="s">
        <v>342</v>
      </c>
      <c r="EQ4938">
        <v>243408</v>
      </c>
      <c r="ER4938" t="s">
        <v>109</v>
      </c>
      <c r="ES4938">
        <v>300362783</v>
      </c>
      <c r="EV4938">
        <v>17274463</v>
      </c>
      <c r="EW4938">
        <v>928</v>
      </c>
      <c r="EX4938">
        <v>218561</v>
      </c>
      <c r="EY4938" t="s">
        <v>10728</v>
      </c>
      <c r="EZ4938">
        <v>1</v>
      </c>
      <c r="FC4938">
        <v>5342</v>
      </c>
      <c r="FD4938" t="s">
        <v>149</v>
      </c>
    </row>
    <row r="4939" spans="1:160" x14ac:dyDescent="0.3">
      <c r="A4939" t="str">
        <f>VLOOKUP(B4939,Table2[],3,FALSE)</f>
        <v>Retail</v>
      </c>
      <c r="B4939" t="str">
        <f>IF(OR(ISNUMBER(FIND("QVC",Z4939)),ISNUMBER(FIND("QVC",AL4939))),"QVC",IF(OR(ISNUMBER(FIND("NCO",H4939)),ISNUMBER(FIND("NCO",Y4939))), "NCO", IF(AL4939="consumer","PMD.com",VLOOKUP(LEFT(H4939,2),Tables!$E$1:$F$11,2,FALSE))))</f>
        <v>Retail Accounts</v>
      </c>
      <c r="C4939">
        <f t="shared" si="231"/>
        <v>53450001</v>
      </c>
      <c r="D4939">
        <f t="shared" si="232"/>
        <v>5</v>
      </c>
      <c r="E4939" t="str">
        <f t="shared" ca="1" si="233"/>
        <v>shifted orders shipped</v>
      </c>
      <c r="F4939" t="s">
        <v>3539</v>
      </c>
      <c r="G4939" t="s">
        <v>335</v>
      </c>
      <c r="H4939" t="s">
        <v>2384</v>
      </c>
      <c r="I4939" s="6">
        <v>44008.540972222225</v>
      </c>
      <c r="J4939" t="s">
        <v>16</v>
      </c>
      <c r="K4939" s="6">
        <v>44013.775011574071</v>
      </c>
      <c r="Y4939" t="s">
        <v>117</v>
      </c>
      <c r="AA4939" t="s">
        <v>547</v>
      </c>
      <c r="AD4939" t="s">
        <v>548</v>
      </c>
      <c r="AE4939" t="s">
        <v>522</v>
      </c>
      <c r="AF4939">
        <v>38654</v>
      </c>
      <c r="AG4939" t="s">
        <v>338</v>
      </c>
      <c r="AK4939">
        <v>1001</v>
      </c>
      <c r="AM4939">
        <v>5</v>
      </c>
      <c r="AN4939">
        <v>5</v>
      </c>
      <c r="AO4939">
        <v>6117</v>
      </c>
      <c r="AQ4939">
        <v>124723</v>
      </c>
      <c r="AR4939">
        <v>53450001</v>
      </c>
      <c r="AS4939" t="s">
        <v>89</v>
      </c>
      <c r="AT4939" t="s">
        <v>144</v>
      </c>
      <c r="AW4939" t="s">
        <v>340</v>
      </c>
      <c r="AX4939" t="s">
        <v>340</v>
      </c>
      <c r="AY4939" t="s">
        <v>345</v>
      </c>
      <c r="AZ4939">
        <v>0</v>
      </c>
      <c r="EQ4939">
        <v>252730</v>
      </c>
      <c r="ER4939" t="s">
        <v>109</v>
      </c>
      <c r="ES4939">
        <v>300362783</v>
      </c>
      <c r="EV4939">
        <v>17274463</v>
      </c>
      <c r="EW4939">
        <v>928</v>
      </c>
      <c r="EX4939">
        <v>218561</v>
      </c>
      <c r="EY4939" t="s">
        <v>10728</v>
      </c>
      <c r="EZ4939">
        <v>1</v>
      </c>
      <c r="FC4939">
        <v>53450001</v>
      </c>
      <c r="FD4939" t="s">
        <v>144</v>
      </c>
    </row>
    <row r="4940" spans="1:160" x14ac:dyDescent="0.3">
      <c r="A4940" t="str">
        <f>VLOOKUP(B4940,Table2[],3,FALSE)</f>
        <v>Digital</v>
      </c>
      <c r="B4940" t="str">
        <f>IF(OR(ISNUMBER(FIND("QVC",Z4940)),ISNUMBER(FIND("QVC",AL4940))),"QVC",IF(OR(ISNUMBER(FIND("NCO",H4940)),ISNUMBER(FIND("NCO",Y4940))), "NCO", IF(AL4940="consumer","PMD.com",VLOOKUP(LEFT(H4940,2),Tables!$E$1:$F$11,2,FALSE))))</f>
        <v>PMD.com</v>
      </c>
      <c r="C4940">
        <f t="shared" ref="C4940:C5003" si="234">AR4940</f>
        <v>53910001</v>
      </c>
      <c r="D4940">
        <f t="shared" ref="D4940:D5003" si="235">AN4940</f>
        <v>1</v>
      </c>
      <c r="E4940" t="str">
        <f t="shared" ref="E4940:E5003" ca="1" si="236">IF(MONTH(TODAY())-MONTH(I4940)&gt;0,"shifted orders shipped","MTD orders shipped")</f>
        <v>MTD orders shipped</v>
      </c>
      <c r="F4940" t="s">
        <v>3539</v>
      </c>
      <c r="G4940" t="s">
        <v>335</v>
      </c>
      <c r="H4940" t="s">
        <v>10890</v>
      </c>
      <c r="I4940" s="6">
        <v>44013.6875</v>
      </c>
      <c r="J4940" t="s">
        <v>16</v>
      </c>
      <c r="K4940" s="6">
        <v>44014.456979166665</v>
      </c>
      <c r="M4940" t="s">
        <v>11205</v>
      </c>
      <c r="N4940" t="s">
        <v>11206</v>
      </c>
      <c r="Q4940" t="s">
        <v>709</v>
      </c>
      <c r="R4940" t="s">
        <v>460</v>
      </c>
      <c r="S4940" t="s">
        <v>11207</v>
      </c>
      <c r="T4940" t="s">
        <v>338</v>
      </c>
      <c r="U4940" t="s">
        <v>530</v>
      </c>
      <c r="W4940" t="s">
        <v>11208</v>
      </c>
      <c r="Z4940" t="s">
        <v>11205</v>
      </c>
      <c r="AA4940" t="s">
        <v>11206</v>
      </c>
      <c r="AD4940" t="s">
        <v>709</v>
      </c>
      <c r="AE4940" t="s">
        <v>460</v>
      </c>
      <c r="AF4940" t="s">
        <v>11207</v>
      </c>
      <c r="AG4940" t="s">
        <v>338</v>
      </c>
      <c r="AH4940" t="s">
        <v>530</v>
      </c>
      <c r="AJ4940" t="s">
        <v>11208</v>
      </c>
      <c r="AL4940" t="s">
        <v>339</v>
      </c>
      <c r="AM4940">
        <v>1</v>
      </c>
      <c r="AN4940">
        <v>1</v>
      </c>
      <c r="AO4940">
        <v>12050</v>
      </c>
      <c r="AQ4940">
        <v>124467</v>
      </c>
      <c r="AR4940">
        <v>53910001</v>
      </c>
      <c r="AS4940" t="s">
        <v>629</v>
      </c>
      <c r="AT4940" t="s">
        <v>34</v>
      </c>
      <c r="AW4940" t="s">
        <v>343</v>
      </c>
      <c r="BY4940" t="s">
        <v>342</v>
      </c>
      <c r="EQ4940">
        <v>251451</v>
      </c>
      <c r="ER4940" t="s">
        <v>10891</v>
      </c>
      <c r="EV4940">
        <v>17290250</v>
      </c>
      <c r="EW4940">
        <v>928</v>
      </c>
      <c r="EX4940">
        <v>221444</v>
      </c>
      <c r="EY4940" t="s">
        <v>11209</v>
      </c>
      <c r="EZ4940">
        <v>1</v>
      </c>
      <c r="FC4940">
        <v>95311</v>
      </c>
      <c r="FD4940" t="s">
        <v>529</v>
      </c>
    </row>
    <row r="4941" spans="1:160" x14ac:dyDescent="0.3">
      <c r="A4941" t="str">
        <f>VLOOKUP(B4941,Table2[],3,FALSE)</f>
        <v>Digital</v>
      </c>
      <c r="B4941" t="str">
        <f>IF(OR(ISNUMBER(FIND("QVC",Z4941)),ISNUMBER(FIND("QVC",AL4941))),"QVC",IF(OR(ISNUMBER(FIND("NCO",H4941)),ISNUMBER(FIND("NCO",Y4941))), "NCO", IF(AL4941="consumer","PMD.com",VLOOKUP(LEFT(H4941,2),Tables!$E$1:$F$11,2,FALSE))))</f>
        <v>PMD.com</v>
      </c>
      <c r="C4941">
        <f t="shared" si="234"/>
        <v>53940001</v>
      </c>
      <c r="D4941">
        <f t="shared" si="235"/>
        <v>1</v>
      </c>
      <c r="E4941" t="str">
        <f t="shared" ca="1" si="236"/>
        <v>MTD orders shipped</v>
      </c>
      <c r="F4941" t="s">
        <v>3539</v>
      </c>
      <c r="G4941" t="s">
        <v>335</v>
      </c>
      <c r="H4941" t="s">
        <v>10890</v>
      </c>
      <c r="I4941" s="6">
        <v>44013.6875</v>
      </c>
      <c r="J4941" t="s">
        <v>16</v>
      </c>
      <c r="K4941" s="6">
        <v>44014.456979166665</v>
      </c>
      <c r="M4941" t="s">
        <v>11205</v>
      </c>
      <c r="N4941" t="s">
        <v>11206</v>
      </c>
      <c r="Q4941" t="s">
        <v>709</v>
      </c>
      <c r="R4941" t="s">
        <v>460</v>
      </c>
      <c r="S4941" t="s">
        <v>11207</v>
      </c>
      <c r="T4941" t="s">
        <v>338</v>
      </c>
      <c r="U4941" t="s">
        <v>530</v>
      </c>
      <c r="W4941" t="s">
        <v>11208</v>
      </c>
      <c r="Z4941" t="s">
        <v>11205</v>
      </c>
      <c r="AA4941" t="s">
        <v>11206</v>
      </c>
      <c r="AD4941" t="s">
        <v>709</v>
      </c>
      <c r="AE4941" t="s">
        <v>460</v>
      </c>
      <c r="AF4941" t="s">
        <v>11207</v>
      </c>
      <c r="AG4941" t="s">
        <v>338</v>
      </c>
      <c r="AH4941" t="s">
        <v>530</v>
      </c>
      <c r="AJ4941" t="s">
        <v>11208</v>
      </c>
      <c r="AL4941" t="s">
        <v>339</v>
      </c>
      <c r="AM4941">
        <v>1</v>
      </c>
      <c r="AN4941">
        <v>1</v>
      </c>
      <c r="AO4941">
        <v>4924</v>
      </c>
      <c r="AQ4941">
        <v>124470</v>
      </c>
      <c r="AR4941">
        <v>53940001</v>
      </c>
      <c r="AS4941">
        <v>90</v>
      </c>
      <c r="AT4941" t="s">
        <v>130</v>
      </c>
      <c r="AW4941" t="s">
        <v>343</v>
      </c>
      <c r="BY4941" t="s">
        <v>342</v>
      </c>
      <c r="EQ4941">
        <v>243398</v>
      </c>
      <c r="ER4941" t="s">
        <v>10891</v>
      </c>
      <c r="EV4941">
        <v>17290250</v>
      </c>
      <c r="EW4941">
        <v>928</v>
      </c>
      <c r="EX4941">
        <v>221444</v>
      </c>
      <c r="EY4941" t="s">
        <v>11209</v>
      </c>
      <c r="EZ4941">
        <v>1</v>
      </c>
      <c r="FC4941">
        <v>95311</v>
      </c>
      <c r="FD4941" t="s">
        <v>529</v>
      </c>
    </row>
    <row r="4942" spans="1:160" x14ac:dyDescent="0.3">
      <c r="A4942" t="str">
        <f>VLOOKUP(B4942,Table2[],3,FALSE)</f>
        <v>Digital</v>
      </c>
      <c r="B4942" t="str">
        <f>IF(OR(ISNUMBER(FIND("QVC",Z4942)),ISNUMBER(FIND("QVC",AL4942))),"QVC",IF(OR(ISNUMBER(FIND("NCO",H4942)),ISNUMBER(FIND("NCO",Y4942))), "NCO", IF(AL4942="consumer","PMD.com",VLOOKUP(LEFT(H4942,2),Tables!$E$1:$F$11,2,FALSE))))</f>
        <v>PMD.com</v>
      </c>
      <c r="C4942">
        <f t="shared" si="234"/>
        <v>53950001</v>
      </c>
      <c r="D4942">
        <f t="shared" si="235"/>
        <v>1</v>
      </c>
      <c r="E4942" t="str">
        <f t="shared" ca="1" si="236"/>
        <v>MTD orders shipped</v>
      </c>
      <c r="F4942" t="s">
        <v>3539</v>
      </c>
      <c r="G4942" t="s">
        <v>335</v>
      </c>
      <c r="H4942" t="s">
        <v>10890</v>
      </c>
      <c r="I4942" s="6">
        <v>44013.6875</v>
      </c>
      <c r="J4942" t="s">
        <v>16</v>
      </c>
      <c r="K4942" s="6">
        <v>44014.456979166665</v>
      </c>
      <c r="M4942" t="s">
        <v>11205</v>
      </c>
      <c r="N4942" t="s">
        <v>11206</v>
      </c>
      <c r="Q4942" t="s">
        <v>709</v>
      </c>
      <c r="R4942" t="s">
        <v>460</v>
      </c>
      <c r="S4942" t="s">
        <v>11207</v>
      </c>
      <c r="T4942" t="s">
        <v>338</v>
      </c>
      <c r="U4942" t="s">
        <v>530</v>
      </c>
      <c r="W4942" t="s">
        <v>11208</v>
      </c>
      <c r="Z4942" t="s">
        <v>11205</v>
      </c>
      <c r="AA4942" t="s">
        <v>11206</v>
      </c>
      <c r="AD4942" t="s">
        <v>709</v>
      </c>
      <c r="AE4942" t="s">
        <v>460</v>
      </c>
      <c r="AF4942" t="s">
        <v>11207</v>
      </c>
      <c r="AG4942" t="s">
        <v>338</v>
      </c>
      <c r="AH4942" t="s">
        <v>530</v>
      </c>
      <c r="AJ4942" t="s">
        <v>11208</v>
      </c>
      <c r="AL4942" t="s">
        <v>339</v>
      </c>
      <c r="AM4942">
        <v>1</v>
      </c>
      <c r="AN4942">
        <v>1</v>
      </c>
      <c r="AO4942">
        <v>4566</v>
      </c>
      <c r="AQ4942">
        <v>124471</v>
      </c>
      <c r="AR4942">
        <v>53950001</v>
      </c>
      <c r="AS4942">
        <v>90000</v>
      </c>
      <c r="AT4942" t="s">
        <v>64</v>
      </c>
      <c r="AW4942" t="s">
        <v>343</v>
      </c>
      <c r="BY4942" t="s">
        <v>342</v>
      </c>
      <c r="EQ4942">
        <v>243768</v>
      </c>
      <c r="ER4942" t="s">
        <v>10891</v>
      </c>
      <c r="EV4942">
        <v>17290250</v>
      </c>
      <c r="EW4942">
        <v>928</v>
      </c>
      <c r="EX4942">
        <v>221444</v>
      </c>
      <c r="EY4942" t="s">
        <v>11209</v>
      </c>
      <c r="EZ4942">
        <v>1</v>
      </c>
      <c r="FC4942">
        <v>95311</v>
      </c>
      <c r="FD4942" t="s">
        <v>529</v>
      </c>
    </row>
    <row r="4943" spans="1:160" x14ac:dyDescent="0.3">
      <c r="A4943" t="str">
        <f>VLOOKUP(B4943,Table2[],3,FALSE)</f>
        <v>Digital</v>
      </c>
      <c r="B4943" t="str">
        <f>IF(OR(ISNUMBER(FIND("QVC",Z4943)),ISNUMBER(FIND("QVC",AL4943))),"QVC",IF(OR(ISNUMBER(FIND("NCO",H4943)),ISNUMBER(FIND("NCO",Y4943))), "NCO", IF(AL4943="consumer","PMD.com",VLOOKUP(LEFT(H4943,2),Tables!$E$1:$F$11,2,FALSE))))</f>
        <v>PMD.com</v>
      </c>
      <c r="C4943">
        <f t="shared" si="234"/>
        <v>53600001</v>
      </c>
      <c r="D4943">
        <f t="shared" si="235"/>
        <v>1</v>
      </c>
      <c r="E4943" t="str">
        <f t="shared" ca="1" si="236"/>
        <v>MTD orders shipped</v>
      </c>
      <c r="F4943" t="s">
        <v>3539</v>
      </c>
      <c r="G4943" t="s">
        <v>335</v>
      </c>
      <c r="H4943" t="s">
        <v>10880</v>
      </c>
      <c r="I4943" s="6">
        <v>44013.675671296296</v>
      </c>
      <c r="J4943" t="s">
        <v>16</v>
      </c>
      <c r="K4943" s="6">
        <v>44014.458124999997</v>
      </c>
      <c r="M4943" t="s">
        <v>11210</v>
      </c>
      <c r="N4943" t="s">
        <v>11211</v>
      </c>
      <c r="Q4943" t="s">
        <v>11212</v>
      </c>
      <c r="R4943" t="s">
        <v>376</v>
      </c>
      <c r="S4943" t="s">
        <v>11213</v>
      </c>
      <c r="T4943" t="s">
        <v>338</v>
      </c>
      <c r="U4943" t="s">
        <v>530</v>
      </c>
      <c r="W4943" t="s">
        <v>11214</v>
      </c>
      <c r="Z4943" t="s">
        <v>11210</v>
      </c>
      <c r="AA4943" t="s">
        <v>11211</v>
      </c>
      <c r="AD4943" t="s">
        <v>11212</v>
      </c>
      <c r="AE4943" t="s">
        <v>376</v>
      </c>
      <c r="AF4943" t="s">
        <v>11213</v>
      </c>
      <c r="AG4943" t="s">
        <v>338</v>
      </c>
      <c r="AH4943" t="s">
        <v>530</v>
      </c>
      <c r="AJ4943" t="s">
        <v>11214</v>
      </c>
      <c r="AL4943" t="s">
        <v>339</v>
      </c>
      <c r="AM4943">
        <v>1</v>
      </c>
      <c r="AN4943">
        <v>1</v>
      </c>
      <c r="AO4943">
        <v>10451</v>
      </c>
      <c r="AQ4943">
        <v>124445</v>
      </c>
      <c r="AR4943">
        <v>53600001</v>
      </c>
      <c r="AS4943" t="s">
        <v>131</v>
      </c>
      <c r="AT4943" t="s">
        <v>32</v>
      </c>
      <c r="AW4943" t="s">
        <v>343</v>
      </c>
      <c r="BY4943" t="s">
        <v>342</v>
      </c>
      <c r="EQ4943">
        <v>243541</v>
      </c>
      <c r="ER4943" t="s">
        <v>10881</v>
      </c>
      <c r="EV4943">
        <v>17290244</v>
      </c>
      <c r="EW4943">
        <v>928</v>
      </c>
      <c r="EX4943">
        <v>221438</v>
      </c>
      <c r="EY4943">
        <v>9.2748999964335493E+25</v>
      </c>
      <c r="EZ4943">
        <v>1</v>
      </c>
      <c r="FC4943">
        <v>53600001</v>
      </c>
      <c r="FD4943" t="s">
        <v>32</v>
      </c>
    </row>
    <row r="4944" spans="1:160" x14ac:dyDescent="0.3">
      <c r="A4944" t="str">
        <f>VLOOKUP(B4944,Table2[],3,FALSE)</f>
        <v>Digital</v>
      </c>
      <c r="B4944" t="str">
        <f>IF(OR(ISNUMBER(FIND("QVC",Z4944)),ISNUMBER(FIND("QVC",AL4944))),"QVC",IF(OR(ISNUMBER(FIND("NCO",H4944)),ISNUMBER(FIND("NCO",Y4944))), "NCO", IF(AL4944="consumer","PMD.com",VLOOKUP(LEFT(H4944,2),Tables!$E$1:$F$11,2,FALSE))))</f>
        <v>PMD.com</v>
      </c>
      <c r="C4944">
        <f t="shared" si="234"/>
        <v>53200001</v>
      </c>
      <c r="D4944">
        <f t="shared" si="235"/>
        <v>1</v>
      </c>
      <c r="E4944" t="str">
        <f t="shared" ca="1" si="236"/>
        <v>shifted orders shipped</v>
      </c>
      <c r="F4944" t="s">
        <v>3539</v>
      </c>
      <c r="G4944" t="s">
        <v>335</v>
      </c>
      <c r="H4944" t="s">
        <v>10876</v>
      </c>
      <c r="I4944" s="6">
        <v>44007.679652777777</v>
      </c>
      <c r="J4944" t="s">
        <v>16</v>
      </c>
      <c r="K4944" s="6">
        <v>44014.459340277775</v>
      </c>
      <c r="M4944" t="s">
        <v>11215</v>
      </c>
      <c r="N4944" t="s">
        <v>11216</v>
      </c>
      <c r="Q4944" t="s">
        <v>11217</v>
      </c>
      <c r="R4944" t="s">
        <v>365</v>
      </c>
      <c r="S4944">
        <v>93021</v>
      </c>
      <c r="T4944" t="s">
        <v>338</v>
      </c>
      <c r="U4944" t="s">
        <v>530</v>
      </c>
      <c r="W4944" t="s">
        <v>11218</v>
      </c>
      <c r="Z4944" t="s">
        <v>11215</v>
      </c>
      <c r="AA4944" t="s">
        <v>11216</v>
      </c>
      <c r="AD4944" t="s">
        <v>11217</v>
      </c>
      <c r="AE4944" t="s">
        <v>365</v>
      </c>
      <c r="AF4944">
        <v>93021</v>
      </c>
      <c r="AG4944" t="s">
        <v>338</v>
      </c>
      <c r="AH4944" t="s">
        <v>530</v>
      </c>
      <c r="AJ4944" t="s">
        <v>11218</v>
      </c>
      <c r="AL4944" t="s">
        <v>339</v>
      </c>
      <c r="AM4944">
        <v>1</v>
      </c>
      <c r="AN4944">
        <v>1</v>
      </c>
      <c r="AO4944">
        <v>15189</v>
      </c>
      <c r="AQ4944">
        <v>123906</v>
      </c>
      <c r="AR4944">
        <v>53200001</v>
      </c>
      <c r="AS4944" t="s">
        <v>973</v>
      </c>
      <c r="AT4944" t="s">
        <v>50</v>
      </c>
      <c r="AW4944" t="s">
        <v>340</v>
      </c>
      <c r="AX4944" t="s">
        <v>340</v>
      </c>
      <c r="AY4944" t="s">
        <v>357</v>
      </c>
      <c r="AZ4944" t="s">
        <v>363</v>
      </c>
      <c r="BY4944" t="s">
        <v>342</v>
      </c>
      <c r="EQ4944">
        <v>252156</v>
      </c>
      <c r="ER4944" t="s">
        <v>10877</v>
      </c>
      <c r="EV4944">
        <v>17290242</v>
      </c>
      <c r="EW4944">
        <v>928</v>
      </c>
      <c r="EX4944">
        <v>221436</v>
      </c>
      <c r="EY4944" t="s">
        <v>11219</v>
      </c>
      <c r="EZ4944">
        <v>1</v>
      </c>
      <c r="FC4944">
        <v>53200001</v>
      </c>
      <c r="FD4944" t="s">
        <v>50</v>
      </c>
    </row>
    <row r="4945" spans="1:160" x14ac:dyDescent="0.3">
      <c r="A4945" t="str">
        <f>VLOOKUP(B4945,Table2[],3,FALSE)</f>
        <v>Digital</v>
      </c>
      <c r="B4945" t="str">
        <f>IF(OR(ISNUMBER(FIND("QVC",Z4945)),ISNUMBER(FIND("QVC",AL4945))),"QVC",IF(OR(ISNUMBER(FIND("NCO",H4945)),ISNUMBER(FIND("NCO",Y4945))), "NCO", IF(AL4945="consumer","PMD.com",VLOOKUP(LEFT(H4945,2),Tables!$E$1:$F$11,2,FALSE))))</f>
        <v>PMD.com</v>
      </c>
      <c r="C4945">
        <f t="shared" si="234"/>
        <v>52260001</v>
      </c>
      <c r="D4945">
        <f t="shared" si="235"/>
        <v>1</v>
      </c>
      <c r="E4945" t="str">
        <f t="shared" ca="1" si="236"/>
        <v>shifted orders shipped</v>
      </c>
      <c r="F4945" t="s">
        <v>3539</v>
      </c>
      <c r="G4945" t="s">
        <v>335</v>
      </c>
      <c r="H4945" t="s">
        <v>10876</v>
      </c>
      <c r="I4945" s="6">
        <v>44007.679652777777</v>
      </c>
      <c r="J4945" t="s">
        <v>16</v>
      </c>
      <c r="K4945" s="6">
        <v>44014.459340277775</v>
      </c>
      <c r="M4945" t="s">
        <v>11215</v>
      </c>
      <c r="N4945" t="s">
        <v>11216</v>
      </c>
      <c r="Q4945" t="s">
        <v>11217</v>
      </c>
      <c r="R4945" t="s">
        <v>365</v>
      </c>
      <c r="S4945">
        <v>93021</v>
      </c>
      <c r="T4945" t="s">
        <v>338</v>
      </c>
      <c r="U4945" t="s">
        <v>530</v>
      </c>
      <c r="W4945" t="s">
        <v>11218</v>
      </c>
      <c r="Z4945" t="s">
        <v>11215</v>
      </c>
      <c r="AA4945" t="s">
        <v>11216</v>
      </c>
      <c r="AD4945" t="s">
        <v>11217</v>
      </c>
      <c r="AE4945" t="s">
        <v>365</v>
      </c>
      <c r="AF4945">
        <v>93021</v>
      </c>
      <c r="AG4945" t="s">
        <v>338</v>
      </c>
      <c r="AH4945" t="s">
        <v>530</v>
      </c>
      <c r="AJ4945" t="s">
        <v>11218</v>
      </c>
      <c r="AL4945" t="s">
        <v>339</v>
      </c>
      <c r="AM4945">
        <v>1</v>
      </c>
      <c r="AN4945">
        <v>1</v>
      </c>
      <c r="AO4945">
        <v>556</v>
      </c>
      <c r="AQ4945">
        <v>124437</v>
      </c>
      <c r="AR4945">
        <v>52260001</v>
      </c>
      <c r="AS4945" t="s">
        <v>58</v>
      </c>
      <c r="AT4945" t="s">
        <v>59</v>
      </c>
      <c r="AW4945" t="s">
        <v>340</v>
      </c>
      <c r="AX4945" t="s">
        <v>340</v>
      </c>
      <c r="AY4945" t="s">
        <v>341</v>
      </c>
      <c r="AZ4945">
        <v>0</v>
      </c>
      <c r="BY4945" t="s">
        <v>342</v>
      </c>
      <c r="EQ4945">
        <v>251430</v>
      </c>
      <c r="ER4945" t="s">
        <v>10877</v>
      </c>
      <c r="EV4945">
        <v>17290242</v>
      </c>
      <c r="EW4945">
        <v>928</v>
      </c>
      <c r="EX4945">
        <v>221436</v>
      </c>
      <c r="EY4945" t="s">
        <v>11219</v>
      </c>
      <c r="EZ4945">
        <v>1</v>
      </c>
      <c r="FC4945">
        <v>52260001</v>
      </c>
      <c r="FD4945" t="s">
        <v>59</v>
      </c>
    </row>
    <row r="4946" spans="1:160" x14ac:dyDescent="0.3">
      <c r="A4946" t="str">
        <f>VLOOKUP(B4946,Table2[],3,FALSE)</f>
        <v>Digital</v>
      </c>
      <c r="B4946" t="str">
        <f>IF(OR(ISNUMBER(FIND("QVC",Z4946)),ISNUMBER(FIND("QVC",AL4946))),"QVC",IF(OR(ISNUMBER(FIND("NCO",H4946)),ISNUMBER(FIND("NCO",Y4946))), "NCO", IF(AL4946="consumer","PMD.com",VLOOKUP(LEFT(H4946,2),Tables!$E$1:$F$11,2,FALSE))))</f>
        <v>PMD.com</v>
      </c>
      <c r="C4946">
        <f t="shared" si="234"/>
        <v>52460001</v>
      </c>
      <c r="D4946">
        <f t="shared" si="235"/>
        <v>1</v>
      </c>
      <c r="E4946" t="str">
        <f t="shared" ca="1" si="236"/>
        <v>shifted orders shipped</v>
      </c>
      <c r="F4946" t="s">
        <v>3539</v>
      </c>
      <c r="G4946" t="s">
        <v>335</v>
      </c>
      <c r="H4946" t="s">
        <v>10876</v>
      </c>
      <c r="I4946" s="6">
        <v>44007.679652777777</v>
      </c>
      <c r="J4946" t="s">
        <v>16</v>
      </c>
      <c r="K4946" s="6">
        <v>44014.459340277775</v>
      </c>
      <c r="M4946" t="s">
        <v>11215</v>
      </c>
      <c r="N4946" t="s">
        <v>11216</v>
      </c>
      <c r="Q4946" t="s">
        <v>11217</v>
      </c>
      <c r="R4946" t="s">
        <v>365</v>
      </c>
      <c r="S4946">
        <v>93021</v>
      </c>
      <c r="T4946" t="s">
        <v>338</v>
      </c>
      <c r="U4946" t="s">
        <v>530</v>
      </c>
      <c r="W4946" t="s">
        <v>11218</v>
      </c>
      <c r="Z4946" t="s">
        <v>11215</v>
      </c>
      <c r="AA4946" t="s">
        <v>11216</v>
      </c>
      <c r="AD4946" t="s">
        <v>11217</v>
      </c>
      <c r="AE4946" t="s">
        <v>365</v>
      </c>
      <c r="AF4946">
        <v>93021</v>
      </c>
      <c r="AG4946" t="s">
        <v>338</v>
      </c>
      <c r="AH4946" t="s">
        <v>530</v>
      </c>
      <c r="AJ4946" t="s">
        <v>11218</v>
      </c>
      <c r="AL4946" t="s">
        <v>339</v>
      </c>
      <c r="AM4946">
        <v>1</v>
      </c>
      <c r="AN4946">
        <v>1</v>
      </c>
      <c r="AO4946">
        <v>14007</v>
      </c>
      <c r="AQ4946">
        <v>127157</v>
      </c>
      <c r="AR4946">
        <v>52460001</v>
      </c>
      <c r="AS4946" t="s">
        <v>972</v>
      </c>
      <c r="AT4946" t="s">
        <v>76</v>
      </c>
      <c r="AW4946" t="s">
        <v>340</v>
      </c>
      <c r="AX4946" t="s">
        <v>340</v>
      </c>
      <c r="AY4946" t="s">
        <v>341</v>
      </c>
      <c r="AZ4946">
        <v>0</v>
      </c>
      <c r="BY4946" t="s">
        <v>342</v>
      </c>
      <c r="EQ4946">
        <v>252044</v>
      </c>
      <c r="ER4946" t="s">
        <v>10877</v>
      </c>
      <c r="EV4946">
        <v>17290242</v>
      </c>
      <c r="EW4946">
        <v>928</v>
      </c>
      <c r="EX4946">
        <v>221436</v>
      </c>
      <c r="EY4946" t="s">
        <v>11219</v>
      </c>
      <c r="EZ4946">
        <v>1</v>
      </c>
      <c r="FC4946">
        <v>52460001</v>
      </c>
      <c r="FD4946" t="s">
        <v>76</v>
      </c>
    </row>
    <row r="4947" spans="1:160" x14ac:dyDescent="0.3">
      <c r="A4947" t="str">
        <f>VLOOKUP(B4947,Table2[],3,FALSE)</f>
        <v>Digital</v>
      </c>
      <c r="B4947" t="str">
        <f>IF(OR(ISNUMBER(FIND("QVC",Z4947)),ISNUMBER(FIND("QVC",AL4947))),"QVC",IF(OR(ISNUMBER(FIND("NCO",H4947)),ISNUMBER(FIND("NCO",Y4947))), "NCO", IF(AL4947="consumer","PMD.com",VLOOKUP(LEFT(H4947,2),Tables!$E$1:$F$11,2,FALSE))))</f>
        <v>PMD.com</v>
      </c>
      <c r="C4947">
        <f t="shared" si="234"/>
        <v>53470001</v>
      </c>
      <c r="D4947">
        <f t="shared" si="235"/>
        <v>1</v>
      </c>
      <c r="E4947" t="str">
        <f t="shared" ca="1" si="236"/>
        <v>MTD orders shipped</v>
      </c>
      <c r="F4947" t="s">
        <v>3539</v>
      </c>
      <c r="G4947" t="s">
        <v>335</v>
      </c>
      <c r="H4947" t="s">
        <v>10888</v>
      </c>
      <c r="I4947" s="6">
        <v>44013.681608796294</v>
      </c>
      <c r="J4947" t="s">
        <v>16</v>
      </c>
      <c r="K4947" s="6">
        <v>44014.460034722222</v>
      </c>
      <c r="M4947" t="s">
        <v>11220</v>
      </c>
      <c r="N4947" t="s">
        <v>11221</v>
      </c>
      <c r="Q4947" t="s">
        <v>11222</v>
      </c>
      <c r="R4947" t="s">
        <v>389</v>
      </c>
      <c r="S4947" t="s">
        <v>11223</v>
      </c>
      <c r="T4947" t="s">
        <v>338</v>
      </c>
      <c r="U4947" t="s">
        <v>530</v>
      </c>
      <c r="W4947" t="s">
        <v>11224</v>
      </c>
      <c r="Z4947" t="s">
        <v>11220</v>
      </c>
      <c r="AA4947" t="s">
        <v>11221</v>
      </c>
      <c r="AD4947" t="s">
        <v>11222</v>
      </c>
      <c r="AE4947" t="s">
        <v>389</v>
      </c>
      <c r="AF4947" t="s">
        <v>11223</v>
      </c>
      <c r="AG4947" t="s">
        <v>338</v>
      </c>
      <c r="AH4947" t="s">
        <v>530</v>
      </c>
      <c r="AJ4947" t="s">
        <v>11224</v>
      </c>
      <c r="AL4947" t="s">
        <v>339</v>
      </c>
      <c r="AM4947">
        <v>1</v>
      </c>
      <c r="AN4947">
        <v>1</v>
      </c>
      <c r="AO4947">
        <v>3997</v>
      </c>
      <c r="AQ4947">
        <v>127804</v>
      </c>
      <c r="AR4947">
        <v>53470001</v>
      </c>
      <c r="AS4947" t="s">
        <v>956</v>
      </c>
      <c r="AT4947" t="s">
        <v>957</v>
      </c>
      <c r="BY4947" t="s">
        <v>342</v>
      </c>
      <c r="EQ4947">
        <v>252133</v>
      </c>
      <c r="ER4947" t="s">
        <v>10889</v>
      </c>
      <c r="EV4947">
        <v>17290248</v>
      </c>
      <c r="EW4947">
        <v>928</v>
      </c>
      <c r="EX4947">
        <v>221442</v>
      </c>
      <c r="EY4947" t="s">
        <v>11225</v>
      </c>
      <c r="EZ4947">
        <v>1</v>
      </c>
      <c r="FC4947">
        <v>53470001</v>
      </c>
      <c r="FD4947" t="s">
        <v>957</v>
      </c>
    </row>
    <row r="4948" spans="1:160" x14ac:dyDescent="0.3">
      <c r="A4948" t="str">
        <f>VLOOKUP(B4948,Table2[],3,FALSE)</f>
        <v>Digital</v>
      </c>
      <c r="B4948" t="str">
        <f>IF(OR(ISNUMBER(FIND("QVC",Z4948)),ISNUMBER(FIND("QVC",AL4948))),"QVC",IF(OR(ISNUMBER(FIND("NCO",H4948)),ISNUMBER(FIND("NCO",Y4948))), "NCO", IF(AL4948="consumer","PMD.com",VLOOKUP(LEFT(H4948,2),Tables!$E$1:$F$11,2,FALSE))))</f>
        <v>PMD.com</v>
      </c>
      <c r="C4948">
        <f t="shared" si="234"/>
        <v>53480001</v>
      </c>
      <c r="D4948">
        <f t="shared" si="235"/>
        <v>1</v>
      </c>
      <c r="E4948" t="str">
        <f t="shared" ca="1" si="236"/>
        <v>MTD orders shipped</v>
      </c>
      <c r="F4948" t="s">
        <v>3539</v>
      </c>
      <c r="G4948" t="s">
        <v>335</v>
      </c>
      <c r="H4948" t="s">
        <v>10888</v>
      </c>
      <c r="I4948" s="6">
        <v>44013.681608796294</v>
      </c>
      <c r="J4948" t="s">
        <v>16</v>
      </c>
      <c r="K4948" s="6">
        <v>44014.460034722222</v>
      </c>
      <c r="M4948" t="s">
        <v>11220</v>
      </c>
      <c r="N4948" t="s">
        <v>11221</v>
      </c>
      <c r="Q4948" t="s">
        <v>11222</v>
      </c>
      <c r="R4948" t="s">
        <v>389</v>
      </c>
      <c r="S4948" t="s">
        <v>11223</v>
      </c>
      <c r="T4948" t="s">
        <v>338</v>
      </c>
      <c r="U4948" t="s">
        <v>530</v>
      </c>
      <c r="W4948" t="s">
        <v>11224</v>
      </c>
      <c r="Z4948" t="s">
        <v>11220</v>
      </c>
      <c r="AA4948" t="s">
        <v>11221</v>
      </c>
      <c r="AD4948" t="s">
        <v>11222</v>
      </c>
      <c r="AE4948" t="s">
        <v>389</v>
      </c>
      <c r="AF4948" t="s">
        <v>11223</v>
      </c>
      <c r="AG4948" t="s">
        <v>338</v>
      </c>
      <c r="AH4948" t="s">
        <v>530</v>
      </c>
      <c r="AJ4948" t="s">
        <v>11224</v>
      </c>
      <c r="AL4948" t="s">
        <v>339</v>
      </c>
      <c r="AM4948">
        <v>1</v>
      </c>
      <c r="AN4948">
        <v>1</v>
      </c>
      <c r="AO4948">
        <v>1970</v>
      </c>
      <c r="AQ4948">
        <v>127792</v>
      </c>
      <c r="AR4948">
        <v>53480001</v>
      </c>
      <c r="AS4948" t="s">
        <v>1090</v>
      </c>
      <c r="AT4948" t="s">
        <v>1091</v>
      </c>
      <c r="BY4948" t="s">
        <v>342</v>
      </c>
      <c r="EQ4948">
        <v>252783</v>
      </c>
      <c r="ER4948" t="s">
        <v>10889</v>
      </c>
      <c r="EV4948">
        <v>17290248</v>
      </c>
      <c r="EW4948">
        <v>928</v>
      </c>
      <c r="EX4948">
        <v>221442</v>
      </c>
      <c r="EY4948" t="s">
        <v>11225</v>
      </c>
      <c r="EZ4948">
        <v>1</v>
      </c>
      <c r="FC4948">
        <v>53480001</v>
      </c>
      <c r="FD4948" t="s">
        <v>1091</v>
      </c>
    </row>
    <row r="4949" spans="1:160" x14ac:dyDescent="0.3">
      <c r="A4949" t="str">
        <f>VLOOKUP(B4949,Table2[],3,FALSE)</f>
        <v>Digital</v>
      </c>
      <c r="B4949" t="str">
        <f>IF(OR(ISNUMBER(FIND("QVC",Z4949)),ISNUMBER(FIND("QVC",AL4949))),"QVC",IF(OR(ISNUMBER(FIND("NCO",H4949)),ISNUMBER(FIND("NCO",Y4949))), "NCO", IF(AL4949="consumer","PMD.com",VLOOKUP(LEFT(H4949,2),Tables!$E$1:$F$11,2,FALSE))))</f>
        <v>PMD.com</v>
      </c>
      <c r="C4949">
        <f t="shared" si="234"/>
        <v>51010001</v>
      </c>
      <c r="D4949">
        <f t="shared" si="235"/>
        <v>1</v>
      </c>
      <c r="E4949" t="str">
        <f t="shared" ca="1" si="236"/>
        <v>MTD orders shipped</v>
      </c>
      <c r="F4949" t="s">
        <v>3539</v>
      </c>
      <c r="G4949" t="s">
        <v>335</v>
      </c>
      <c r="H4949" t="s">
        <v>10982</v>
      </c>
      <c r="I4949" s="6">
        <v>44013.870324074072</v>
      </c>
      <c r="J4949" t="s">
        <v>16</v>
      </c>
      <c r="K4949" s="6">
        <v>44014.460497685184</v>
      </c>
      <c r="M4949" t="s">
        <v>11226</v>
      </c>
      <c r="N4949" t="s">
        <v>11227</v>
      </c>
      <c r="Q4949" t="s">
        <v>775</v>
      </c>
      <c r="R4949" t="s">
        <v>465</v>
      </c>
      <c r="S4949" t="s">
        <v>11228</v>
      </c>
      <c r="T4949" t="s">
        <v>338</v>
      </c>
      <c r="U4949" t="s">
        <v>530</v>
      </c>
      <c r="W4949" t="s">
        <v>11229</v>
      </c>
      <c r="Z4949" t="s">
        <v>11226</v>
      </c>
      <c r="AA4949" t="s">
        <v>11227</v>
      </c>
      <c r="AD4949" t="s">
        <v>775</v>
      </c>
      <c r="AE4949" t="s">
        <v>465</v>
      </c>
      <c r="AF4949" t="s">
        <v>11228</v>
      </c>
      <c r="AG4949" t="s">
        <v>338</v>
      </c>
      <c r="AH4949" t="s">
        <v>530</v>
      </c>
      <c r="AJ4949" t="s">
        <v>11229</v>
      </c>
      <c r="AL4949" t="s">
        <v>339</v>
      </c>
      <c r="AM4949">
        <v>1</v>
      </c>
      <c r="AN4949">
        <v>1</v>
      </c>
      <c r="AO4949">
        <v>8743</v>
      </c>
      <c r="AQ4949">
        <v>123868</v>
      </c>
      <c r="AR4949">
        <v>51010001</v>
      </c>
      <c r="AS4949" t="s">
        <v>48</v>
      </c>
      <c r="AT4949" t="s">
        <v>49</v>
      </c>
      <c r="AW4949" t="s">
        <v>340</v>
      </c>
      <c r="AX4949" t="s">
        <v>340</v>
      </c>
      <c r="AY4949" t="s">
        <v>357</v>
      </c>
      <c r="AZ4949" t="s">
        <v>363</v>
      </c>
      <c r="BY4949" t="s">
        <v>342</v>
      </c>
      <c r="EQ4949">
        <v>251450</v>
      </c>
      <c r="ER4949" t="s">
        <v>10983</v>
      </c>
      <c r="EV4949">
        <v>17290298</v>
      </c>
      <c r="EW4949">
        <v>928</v>
      </c>
      <c r="EX4949">
        <v>221491</v>
      </c>
      <c r="EY4949" t="s">
        <v>11230</v>
      </c>
      <c r="EZ4949">
        <v>1</v>
      </c>
      <c r="FC4949">
        <v>51010001</v>
      </c>
      <c r="FD4949" t="s">
        <v>49</v>
      </c>
    </row>
    <row r="4950" spans="1:160" x14ac:dyDescent="0.3">
      <c r="A4950" t="str">
        <f>VLOOKUP(B4950,Table2[],3,FALSE)</f>
        <v>Digital</v>
      </c>
      <c r="B4950" t="str">
        <f>IF(OR(ISNUMBER(FIND("QVC",Z4950)),ISNUMBER(FIND("QVC",AL4950))),"QVC",IF(OR(ISNUMBER(FIND("NCO",H4950)),ISNUMBER(FIND("NCO",Y4950))), "NCO", IF(AL4950="consumer","PMD.com",VLOOKUP(LEFT(H4950,2),Tables!$E$1:$F$11,2,FALSE))))</f>
        <v>PMD.com</v>
      </c>
      <c r="C4950">
        <f t="shared" si="234"/>
        <v>53980001</v>
      </c>
      <c r="D4950">
        <f t="shared" si="235"/>
        <v>1</v>
      </c>
      <c r="E4950" t="str">
        <f t="shared" ca="1" si="236"/>
        <v>MTD orders shipped</v>
      </c>
      <c r="F4950" t="s">
        <v>3539</v>
      </c>
      <c r="G4950" t="s">
        <v>335</v>
      </c>
      <c r="H4950" t="s">
        <v>10982</v>
      </c>
      <c r="I4950" s="6">
        <v>44013.870324074072</v>
      </c>
      <c r="J4950" t="s">
        <v>16</v>
      </c>
      <c r="K4950" s="6">
        <v>44014.460497685184</v>
      </c>
      <c r="M4950" t="s">
        <v>11226</v>
      </c>
      <c r="N4950" t="s">
        <v>11227</v>
      </c>
      <c r="Q4950" t="s">
        <v>775</v>
      </c>
      <c r="R4950" t="s">
        <v>465</v>
      </c>
      <c r="S4950" t="s">
        <v>11228</v>
      </c>
      <c r="T4950" t="s">
        <v>338</v>
      </c>
      <c r="U4950" t="s">
        <v>530</v>
      </c>
      <c r="W4950" t="s">
        <v>11229</v>
      </c>
      <c r="Z4950" t="s">
        <v>11226</v>
      </c>
      <c r="AA4950" t="s">
        <v>11227</v>
      </c>
      <c r="AD4950" t="s">
        <v>775</v>
      </c>
      <c r="AE4950" t="s">
        <v>465</v>
      </c>
      <c r="AF4950" t="s">
        <v>11228</v>
      </c>
      <c r="AG4950" t="s">
        <v>338</v>
      </c>
      <c r="AH4950" t="s">
        <v>530</v>
      </c>
      <c r="AJ4950" t="s">
        <v>11229</v>
      </c>
      <c r="AL4950" t="s">
        <v>339</v>
      </c>
      <c r="AM4950">
        <v>1</v>
      </c>
      <c r="AN4950">
        <v>1</v>
      </c>
      <c r="AO4950">
        <v>5816</v>
      </c>
      <c r="AQ4950">
        <v>124473</v>
      </c>
      <c r="AR4950">
        <v>53980001</v>
      </c>
      <c r="AS4950" t="s">
        <v>1735</v>
      </c>
      <c r="AT4950" t="s">
        <v>43</v>
      </c>
      <c r="AW4950" t="s">
        <v>340</v>
      </c>
      <c r="AX4950">
        <v>0</v>
      </c>
      <c r="AY4950" t="s">
        <v>348</v>
      </c>
      <c r="AZ4950">
        <v>0</v>
      </c>
      <c r="BY4950" t="s">
        <v>342</v>
      </c>
      <c r="EQ4950">
        <v>253177</v>
      </c>
      <c r="ER4950" t="s">
        <v>10983</v>
      </c>
      <c r="EV4950">
        <v>17290298</v>
      </c>
      <c r="EW4950">
        <v>928</v>
      </c>
      <c r="EX4950">
        <v>221491</v>
      </c>
      <c r="EY4950" t="s">
        <v>11230</v>
      </c>
      <c r="EZ4950">
        <v>1</v>
      </c>
      <c r="FC4950">
        <v>53980001</v>
      </c>
      <c r="FD4950" t="s">
        <v>43</v>
      </c>
    </row>
    <row r="4951" spans="1:160" x14ac:dyDescent="0.3">
      <c r="A4951" t="str">
        <f>VLOOKUP(B4951,Table2[],3,FALSE)</f>
        <v>Digital</v>
      </c>
      <c r="B4951" t="str">
        <f>IF(OR(ISNUMBER(FIND("QVC",Z4951)),ISNUMBER(FIND("QVC",AL4951))),"QVC",IF(OR(ISNUMBER(FIND("NCO",H4951)),ISNUMBER(FIND("NCO",Y4951))), "NCO", IF(AL4951="consumer","PMD.com",VLOOKUP(LEFT(H4951,2),Tables!$E$1:$F$11,2,FALSE))))</f>
        <v>PMD.com</v>
      </c>
      <c r="C4951">
        <f t="shared" si="234"/>
        <v>52260001</v>
      </c>
      <c r="D4951">
        <f t="shared" si="235"/>
        <v>1</v>
      </c>
      <c r="E4951" t="str">
        <f t="shared" ca="1" si="236"/>
        <v>shifted orders shipped</v>
      </c>
      <c r="F4951" t="s">
        <v>3539</v>
      </c>
      <c r="G4951" t="s">
        <v>335</v>
      </c>
      <c r="H4951" t="s">
        <v>10868</v>
      </c>
      <c r="I4951" s="6">
        <v>44007.524814814817</v>
      </c>
      <c r="J4951" t="s">
        <v>16</v>
      </c>
      <c r="K4951" s="6">
        <v>44014.460844907408</v>
      </c>
      <c r="M4951" t="s">
        <v>11231</v>
      </c>
      <c r="N4951" t="s">
        <v>11232</v>
      </c>
      <c r="O4951" t="s">
        <v>11233</v>
      </c>
      <c r="Q4951" t="s">
        <v>819</v>
      </c>
      <c r="R4951" t="s">
        <v>365</v>
      </c>
      <c r="S4951" t="s">
        <v>11234</v>
      </c>
      <c r="T4951" t="s">
        <v>338</v>
      </c>
      <c r="U4951" t="s">
        <v>530</v>
      </c>
      <c r="W4951" t="s">
        <v>11235</v>
      </c>
      <c r="Z4951" t="s">
        <v>11231</v>
      </c>
      <c r="AA4951" t="s">
        <v>11232</v>
      </c>
      <c r="AB4951" t="s">
        <v>11233</v>
      </c>
      <c r="AD4951" t="s">
        <v>819</v>
      </c>
      <c r="AE4951" t="s">
        <v>365</v>
      </c>
      <c r="AF4951" t="s">
        <v>11234</v>
      </c>
      <c r="AG4951" t="s">
        <v>338</v>
      </c>
      <c r="AH4951" t="s">
        <v>530</v>
      </c>
      <c r="AJ4951" t="s">
        <v>11235</v>
      </c>
      <c r="AL4951" t="s">
        <v>339</v>
      </c>
      <c r="AM4951">
        <v>1</v>
      </c>
      <c r="AN4951">
        <v>1</v>
      </c>
      <c r="AO4951">
        <v>556</v>
      </c>
      <c r="AQ4951">
        <v>124437</v>
      </c>
      <c r="AR4951">
        <v>52260001</v>
      </c>
      <c r="AS4951" t="s">
        <v>58</v>
      </c>
      <c r="AT4951" t="s">
        <v>59</v>
      </c>
      <c r="AW4951" t="s">
        <v>340</v>
      </c>
      <c r="AX4951" t="s">
        <v>340</v>
      </c>
      <c r="AY4951" t="s">
        <v>341</v>
      </c>
      <c r="AZ4951">
        <v>0</v>
      </c>
      <c r="BY4951" t="s">
        <v>342</v>
      </c>
      <c r="EQ4951">
        <v>251430</v>
      </c>
      <c r="ER4951" t="s">
        <v>10869</v>
      </c>
      <c r="EV4951">
        <v>17290239</v>
      </c>
      <c r="EW4951">
        <v>928</v>
      </c>
      <c r="EX4951">
        <v>221433</v>
      </c>
      <c r="EY4951">
        <v>9.2748999964335493E+25</v>
      </c>
      <c r="EZ4951">
        <v>1</v>
      </c>
      <c r="FC4951">
        <v>52260001</v>
      </c>
      <c r="FD4951" t="s">
        <v>59</v>
      </c>
    </row>
    <row r="4952" spans="1:160" x14ac:dyDescent="0.3">
      <c r="A4952" t="str">
        <f>VLOOKUP(B4952,Table2[],3,FALSE)</f>
        <v>Digital</v>
      </c>
      <c r="B4952" t="str">
        <f>IF(OR(ISNUMBER(FIND("QVC",Z4952)),ISNUMBER(FIND("QVC",AL4952))),"QVC",IF(OR(ISNUMBER(FIND("NCO",H4952)),ISNUMBER(FIND("NCO",Y4952))), "NCO", IF(AL4952="consumer","PMD.com",VLOOKUP(LEFT(H4952,2),Tables!$E$1:$F$11,2,FALSE))))</f>
        <v>PMD.com</v>
      </c>
      <c r="C4952">
        <f t="shared" si="234"/>
        <v>52230001</v>
      </c>
      <c r="D4952">
        <f t="shared" si="235"/>
        <v>1</v>
      </c>
      <c r="E4952" t="str">
        <f t="shared" ca="1" si="236"/>
        <v>shifted orders shipped</v>
      </c>
      <c r="F4952" t="s">
        <v>3539</v>
      </c>
      <c r="G4952" t="s">
        <v>335</v>
      </c>
      <c r="H4952" t="s">
        <v>10868</v>
      </c>
      <c r="I4952" s="6">
        <v>44007.524814814817</v>
      </c>
      <c r="J4952" t="s">
        <v>16</v>
      </c>
      <c r="K4952" s="6">
        <v>44014.460844907408</v>
      </c>
      <c r="M4952" t="s">
        <v>11231</v>
      </c>
      <c r="N4952" t="s">
        <v>11232</v>
      </c>
      <c r="O4952" t="s">
        <v>11233</v>
      </c>
      <c r="Q4952" t="s">
        <v>819</v>
      </c>
      <c r="R4952" t="s">
        <v>365</v>
      </c>
      <c r="S4952" t="s">
        <v>11234</v>
      </c>
      <c r="T4952" t="s">
        <v>338</v>
      </c>
      <c r="U4952" t="s">
        <v>530</v>
      </c>
      <c r="W4952" t="s">
        <v>11235</v>
      </c>
      <c r="Z4952" t="s">
        <v>11231</v>
      </c>
      <c r="AA4952" t="s">
        <v>11232</v>
      </c>
      <c r="AB4952" t="s">
        <v>11233</v>
      </c>
      <c r="AD4952" t="s">
        <v>819</v>
      </c>
      <c r="AE4952" t="s">
        <v>365</v>
      </c>
      <c r="AF4952" t="s">
        <v>11234</v>
      </c>
      <c r="AG4952" t="s">
        <v>338</v>
      </c>
      <c r="AH4952" t="s">
        <v>530</v>
      </c>
      <c r="AJ4952" t="s">
        <v>11235</v>
      </c>
      <c r="AL4952" t="s">
        <v>339</v>
      </c>
      <c r="AM4952">
        <v>1</v>
      </c>
      <c r="AN4952">
        <v>1</v>
      </c>
      <c r="AO4952">
        <v>1194</v>
      </c>
      <c r="AQ4952">
        <v>124434</v>
      </c>
      <c r="AR4952">
        <v>52230001</v>
      </c>
      <c r="AS4952" t="s">
        <v>105</v>
      </c>
      <c r="AT4952" t="s">
        <v>106</v>
      </c>
      <c r="AW4952" t="s">
        <v>340</v>
      </c>
      <c r="AX4952" t="s">
        <v>340</v>
      </c>
      <c r="AY4952" t="s">
        <v>341</v>
      </c>
      <c r="AZ4952">
        <v>0</v>
      </c>
      <c r="BY4952" t="s">
        <v>342</v>
      </c>
      <c r="EQ4952">
        <v>247324</v>
      </c>
      <c r="ER4952" t="s">
        <v>10869</v>
      </c>
      <c r="EV4952">
        <v>17290239</v>
      </c>
      <c r="EW4952">
        <v>928</v>
      </c>
      <c r="EX4952">
        <v>221433</v>
      </c>
      <c r="EY4952">
        <v>9.2748999964335493E+25</v>
      </c>
      <c r="EZ4952">
        <v>1</v>
      </c>
      <c r="FC4952">
        <v>52230001</v>
      </c>
      <c r="FD4952" t="s">
        <v>106</v>
      </c>
    </row>
    <row r="4953" spans="1:160" x14ac:dyDescent="0.3">
      <c r="A4953" t="str">
        <f>VLOOKUP(B4953,Table2[],3,FALSE)</f>
        <v>Digital</v>
      </c>
      <c r="B4953" t="str">
        <f>IF(OR(ISNUMBER(FIND("QVC",Z4953)),ISNUMBER(FIND("QVC",AL4953))),"QVC",IF(OR(ISNUMBER(FIND("NCO",H4953)),ISNUMBER(FIND("NCO",Y4953))), "NCO", IF(AL4953="consumer","PMD.com",VLOOKUP(LEFT(H4953,2),Tables!$E$1:$F$11,2,FALSE))))</f>
        <v>PMD.com</v>
      </c>
      <c r="C4953">
        <f t="shared" si="234"/>
        <v>52460001</v>
      </c>
      <c r="D4953">
        <f t="shared" si="235"/>
        <v>1</v>
      </c>
      <c r="E4953" t="str">
        <f t="shared" ca="1" si="236"/>
        <v>MTD orders shipped</v>
      </c>
      <c r="F4953" t="s">
        <v>3539</v>
      </c>
      <c r="G4953" t="s">
        <v>335</v>
      </c>
      <c r="H4953" t="s">
        <v>10988</v>
      </c>
      <c r="I4953" s="6">
        <v>44013.893599537034</v>
      </c>
      <c r="J4953" t="s">
        <v>16</v>
      </c>
      <c r="K4953" s="6">
        <v>44014.461122685185</v>
      </c>
      <c r="M4953" t="s">
        <v>11236</v>
      </c>
      <c r="N4953" t="s">
        <v>11237</v>
      </c>
      <c r="Q4953" t="s">
        <v>11238</v>
      </c>
      <c r="R4953" t="s">
        <v>359</v>
      </c>
      <c r="S4953" t="s">
        <v>11239</v>
      </c>
      <c r="T4953" t="s">
        <v>338</v>
      </c>
      <c r="U4953" t="s">
        <v>530</v>
      </c>
      <c r="W4953" t="s">
        <v>11240</v>
      </c>
      <c r="Z4953" t="s">
        <v>11236</v>
      </c>
      <c r="AA4953" t="s">
        <v>11237</v>
      </c>
      <c r="AD4953" t="s">
        <v>11238</v>
      </c>
      <c r="AE4953" t="s">
        <v>359</v>
      </c>
      <c r="AF4953" t="s">
        <v>11239</v>
      </c>
      <c r="AG4953" t="s">
        <v>338</v>
      </c>
      <c r="AH4953" t="s">
        <v>530</v>
      </c>
      <c r="AJ4953" t="s">
        <v>11240</v>
      </c>
      <c r="AL4953" t="s">
        <v>339</v>
      </c>
      <c r="AM4953">
        <v>1</v>
      </c>
      <c r="AN4953">
        <v>1</v>
      </c>
      <c r="AO4953">
        <v>14007</v>
      </c>
      <c r="AQ4953">
        <v>127157</v>
      </c>
      <c r="AR4953">
        <v>52460001</v>
      </c>
      <c r="AS4953" t="s">
        <v>972</v>
      </c>
      <c r="AT4953" t="s">
        <v>76</v>
      </c>
      <c r="AW4953" t="s">
        <v>340</v>
      </c>
      <c r="AX4953" t="s">
        <v>340</v>
      </c>
      <c r="AY4953" t="s">
        <v>341</v>
      </c>
      <c r="AZ4953">
        <v>0</v>
      </c>
      <c r="BY4953" t="s">
        <v>342</v>
      </c>
      <c r="EQ4953">
        <v>252044</v>
      </c>
      <c r="ER4953" t="s">
        <v>10989</v>
      </c>
      <c r="EV4953">
        <v>17290301</v>
      </c>
      <c r="EW4953">
        <v>928</v>
      </c>
      <c r="EX4953">
        <v>221494</v>
      </c>
      <c r="EY4953">
        <v>9.2748999964335493E+25</v>
      </c>
      <c r="EZ4953">
        <v>1</v>
      </c>
      <c r="FC4953">
        <v>52460001</v>
      </c>
      <c r="FD4953" t="s">
        <v>76</v>
      </c>
    </row>
    <row r="4954" spans="1:160" x14ac:dyDescent="0.3">
      <c r="A4954" t="str">
        <f>VLOOKUP(B4954,Table2[],3,FALSE)</f>
        <v>Digital</v>
      </c>
      <c r="B4954" t="str">
        <f>IF(OR(ISNUMBER(FIND("QVC",Z4954)),ISNUMBER(FIND("QVC",AL4954))),"QVC",IF(OR(ISNUMBER(FIND("NCO",H4954)),ISNUMBER(FIND("NCO",Y4954))), "NCO", IF(AL4954="consumer","PMD.com",VLOOKUP(LEFT(H4954,2),Tables!$E$1:$F$11,2,FALSE))))</f>
        <v>PMD.com</v>
      </c>
      <c r="C4954">
        <f t="shared" si="234"/>
        <v>7566</v>
      </c>
      <c r="D4954">
        <f t="shared" si="235"/>
        <v>1</v>
      </c>
      <c r="E4954" t="str">
        <f t="shared" ca="1" si="236"/>
        <v>MTD orders shipped</v>
      </c>
      <c r="F4954" t="s">
        <v>3539</v>
      </c>
      <c r="G4954" t="s">
        <v>335</v>
      </c>
      <c r="H4954" t="s">
        <v>10882</v>
      </c>
      <c r="I4954" s="6">
        <v>44013.676354166666</v>
      </c>
      <c r="J4954" t="s">
        <v>16</v>
      </c>
      <c r="K4954" s="6">
        <v>44014.461435185185</v>
      </c>
      <c r="M4954" t="s">
        <v>11241</v>
      </c>
      <c r="N4954" t="s">
        <v>11242</v>
      </c>
      <c r="Q4954" t="s">
        <v>11243</v>
      </c>
      <c r="R4954" t="s">
        <v>373</v>
      </c>
      <c r="S4954">
        <v>3838</v>
      </c>
      <c r="T4954" t="s">
        <v>338</v>
      </c>
      <c r="U4954" t="s">
        <v>530</v>
      </c>
      <c r="W4954" t="s">
        <v>11244</v>
      </c>
      <c r="Z4954" t="s">
        <v>11241</v>
      </c>
      <c r="AA4954" t="s">
        <v>11242</v>
      </c>
      <c r="AD4954" t="s">
        <v>11243</v>
      </c>
      <c r="AE4954" t="s">
        <v>373</v>
      </c>
      <c r="AF4954">
        <v>3838</v>
      </c>
      <c r="AG4954" t="s">
        <v>338</v>
      </c>
      <c r="AH4954" t="s">
        <v>530</v>
      </c>
      <c r="AJ4954" t="s">
        <v>11244</v>
      </c>
      <c r="AL4954" t="s">
        <v>339</v>
      </c>
      <c r="AM4954">
        <v>1</v>
      </c>
      <c r="AN4954">
        <v>1</v>
      </c>
      <c r="AO4954">
        <v>6638</v>
      </c>
      <c r="AQ4954">
        <v>124682</v>
      </c>
      <c r="AR4954">
        <v>7566</v>
      </c>
      <c r="AS4954" t="s">
        <v>1953</v>
      </c>
      <c r="AT4954" t="s">
        <v>29</v>
      </c>
      <c r="AW4954" t="s">
        <v>349</v>
      </c>
      <c r="AX4954" t="s">
        <v>350</v>
      </c>
      <c r="AY4954" t="s">
        <v>351</v>
      </c>
      <c r="AZ4954">
        <v>0</v>
      </c>
      <c r="BY4954" t="s">
        <v>342</v>
      </c>
      <c r="EQ4954">
        <v>248017</v>
      </c>
      <c r="ER4954" t="s">
        <v>10883</v>
      </c>
      <c r="EV4954">
        <v>17290245</v>
      </c>
      <c r="EW4954">
        <v>928</v>
      </c>
      <c r="EX4954">
        <v>221439</v>
      </c>
      <c r="EY4954" t="s">
        <v>11245</v>
      </c>
      <c r="EZ4954">
        <v>1</v>
      </c>
      <c r="FC4954">
        <v>7566</v>
      </c>
      <c r="FD4954" t="s">
        <v>29</v>
      </c>
    </row>
    <row r="4955" spans="1:160" x14ac:dyDescent="0.3">
      <c r="A4955" t="str">
        <f>VLOOKUP(B4955,Table2[],3,FALSE)</f>
        <v>Digital</v>
      </c>
      <c r="B4955" t="str">
        <f>IF(OR(ISNUMBER(FIND("QVC",Z4955)),ISNUMBER(FIND("QVC",AL4955))),"QVC",IF(OR(ISNUMBER(FIND("NCO",H4955)),ISNUMBER(FIND("NCO",Y4955))), "NCO", IF(AL4955="consumer","PMD.com",VLOOKUP(LEFT(H4955,2),Tables!$E$1:$F$11,2,FALSE))))</f>
        <v>PMD.com</v>
      </c>
      <c r="C4955">
        <f t="shared" si="234"/>
        <v>5354</v>
      </c>
      <c r="D4955">
        <f t="shared" si="235"/>
        <v>1</v>
      </c>
      <c r="E4955" t="str">
        <f t="shared" ca="1" si="236"/>
        <v>MTD orders shipped</v>
      </c>
      <c r="F4955" t="s">
        <v>3539</v>
      </c>
      <c r="G4955" t="s">
        <v>335</v>
      </c>
      <c r="H4955" t="s">
        <v>10882</v>
      </c>
      <c r="I4955" s="6">
        <v>44013.676354166666</v>
      </c>
      <c r="J4955" t="s">
        <v>16</v>
      </c>
      <c r="K4955" s="6">
        <v>44014.461435185185</v>
      </c>
      <c r="M4955" t="s">
        <v>11241</v>
      </c>
      <c r="N4955" t="s">
        <v>11242</v>
      </c>
      <c r="Q4955" t="s">
        <v>11243</v>
      </c>
      <c r="R4955" t="s">
        <v>373</v>
      </c>
      <c r="S4955">
        <v>3838</v>
      </c>
      <c r="T4955" t="s">
        <v>338</v>
      </c>
      <c r="U4955" t="s">
        <v>530</v>
      </c>
      <c r="W4955" t="s">
        <v>11244</v>
      </c>
      <c r="Z4955" t="s">
        <v>11241</v>
      </c>
      <c r="AA4955" t="s">
        <v>11242</v>
      </c>
      <c r="AD4955" t="s">
        <v>11243</v>
      </c>
      <c r="AE4955" t="s">
        <v>373</v>
      </c>
      <c r="AF4955">
        <v>3838</v>
      </c>
      <c r="AG4955" t="s">
        <v>338</v>
      </c>
      <c r="AH4955" t="s">
        <v>530</v>
      </c>
      <c r="AJ4955" t="s">
        <v>11244</v>
      </c>
      <c r="AL4955" t="s">
        <v>339</v>
      </c>
      <c r="AM4955">
        <v>1</v>
      </c>
      <c r="AN4955">
        <v>1</v>
      </c>
      <c r="AO4955">
        <v>5214</v>
      </c>
      <c r="AQ4955">
        <v>124518</v>
      </c>
      <c r="AR4955">
        <v>5354</v>
      </c>
      <c r="AS4955" t="s">
        <v>1753</v>
      </c>
      <c r="AT4955" t="s">
        <v>103</v>
      </c>
      <c r="AW4955" t="s">
        <v>340</v>
      </c>
      <c r="AX4955" t="s">
        <v>340</v>
      </c>
      <c r="AY4955" t="s">
        <v>351</v>
      </c>
      <c r="AZ4955" t="s">
        <v>415</v>
      </c>
      <c r="BY4955" t="s">
        <v>342</v>
      </c>
      <c r="EQ4955">
        <v>249176</v>
      </c>
      <c r="ER4955" t="s">
        <v>10883</v>
      </c>
      <c r="EV4955">
        <v>17290245</v>
      </c>
      <c r="EW4955">
        <v>928</v>
      </c>
      <c r="EX4955">
        <v>221439</v>
      </c>
      <c r="EY4955" t="s">
        <v>11245</v>
      </c>
      <c r="EZ4955">
        <v>1</v>
      </c>
      <c r="FC4955">
        <v>5354</v>
      </c>
      <c r="FD4955" t="s">
        <v>103</v>
      </c>
    </row>
    <row r="4956" spans="1:160" x14ac:dyDescent="0.3">
      <c r="A4956" t="str">
        <f>VLOOKUP(B4956,Table2[],3,FALSE)</f>
        <v>Digital</v>
      </c>
      <c r="B4956" t="str">
        <f>IF(OR(ISNUMBER(FIND("QVC",Z4956)),ISNUMBER(FIND("QVC",AL4956))),"QVC",IF(OR(ISNUMBER(FIND("NCO",H4956)),ISNUMBER(FIND("NCO",Y4956))), "NCO", IF(AL4956="consumer","PMD.com",VLOOKUP(LEFT(H4956,2),Tables!$E$1:$F$11,2,FALSE))))</f>
        <v>PMD.com</v>
      </c>
      <c r="C4956">
        <f t="shared" si="234"/>
        <v>53920001</v>
      </c>
      <c r="D4956">
        <f t="shared" si="235"/>
        <v>1</v>
      </c>
      <c r="E4956" t="str">
        <f t="shared" ca="1" si="236"/>
        <v>MTD orders shipped</v>
      </c>
      <c r="F4956" t="s">
        <v>3539</v>
      </c>
      <c r="G4956" t="s">
        <v>335</v>
      </c>
      <c r="H4956" t="s">
        <v>10986</v>
      </c>
      <c r="I4956" s="6">
        <v>44013.885266203702</v>
      </c>
      <c r="J4956" t="s">
        <v>16</v>
      </c>
      <c r="K4956" s="6">
        <v>44014.462118055555</v>
      </c>
      <c r="M4956" t="s">
        <v>11246</v>
      </c>
      <c r="N4956" t="s">
        <v>11247</v>
      </c>
      <c r="Q4956" t="s">
        <v>11248</v>
      </c>
      <c r="R4956" t="s">
        <v>414</v>
      </c>
      <c r="S4956" t="s">
        <v>11249</v>
      </c>
      <c r="T4956" t="s">
        <v>338</v>
      </c>
      <c r="U4956" t="s">
        <v>530</v>
      </c>
      <c r="W4956" t="s">
        <v>11250</v>
      </c>
      <c r="Z4956" t="s">
        <v>11246</v>
      </c>
      <c r="AA4956" t="s">
        <v>11247</v>
      </c>
      <c r="AD4956" t="s">
        <v>11248</v>
      </c>
      <c r="AE4956" t="s">
        <v>414</v>
      </c>
      <c r="AF4956" t="s">
        <v>11249</v>
      </c>
      <c r="AG4956" t="s">
        <v>338</v>
      </c>
      <c r="AH4956" t="s">
        <v>530</v>
      </c>
      <c r="AJ4956" t="s">
        <v>11250</v>
      </c>
      <c r="AL4956" t="s">
        <v>339</v>
      </c>
      <c r="AM4956">
        <v>1</v>
      </c>
      <c r="AN4956">
        <v>1</v>
      </c>
      <c r="AO4956">
        <v>14899</v>
      </c>
      <c r="AQ4956">
        <v>124468</v>
      </c>
      <c r="AR4956">
        <v>53920001</v>
      </c>
      <c r="AS4956" t="s">
        <v>42</v>
      </c>
      <c r="AT4956" t="s">
        <v>40</v>
      </c>
      <c r="AW4956" t="s">
        <v>343</v>
      </c>
      <c r="BY4956" t="s">
        <v>342</v>
      </c>
      <c r="EQ4956">
        <v>247476</v>
      </c>
      <c r="ER4956" t="s">
        <v>10987</v>
      </c>
      <c r="EV4956">
        <v>17290300</v>
      </c>
      <c r="EW4956">
        <v>928</v>
      </c>
      <c r="EX4956">
        <v>221493</v>
      </c>
      <c r="EY4956" t="s">
        <v>11251</v>
      </c>
      <c r="EZ4956">
        <v>1</v>
      </c>
      <c r="FC4956">
        <v>95384</v>
      </c>
      <c r="FD4956" t="s">
        <v>3530</v>
      </c>
    </row>
    <row r="4957" spans="1:160" x14ac:dyDescent="0.3">
      <c r="A4957" t="str">
        <f>VLOOKUP(B4957,Table2[],3,FALSE)</f>
        <v>Digital</v>
      </c>
      <c r="B4957" t="str">
        <f>IF(OR(ISNUMBER(FIND("QVC",Z4957)),ISNUMBER(FIND("QVC",AL4957))),"QVC",IF(OR(ISNUMBER(FIND("NCO",H4957)),ISNUMBER(FIND("NCO",Y4957))), "NCO", IF(AL4957="consumer","PMD.com",VLOOKUP(LEFT(H4957,2),Tables!$E$1:$F$11,2,FALSE))))</f>
        <v>PMD.com</v>
      </c>
      <c r="C4957">
        <f t="shared" si="234"/>
        <v>52430001</v>
      </c>
      <c r="D4957">
        <f t="shared" si="235"/>
        <v>1</v>
      </c>
      <c r="E4957" t="str">
        <f t="shared" ca="1" si="236"/>
        <v>MTD orders shipped</v>
      </c>
      <c r="F4957" t="s">
        <v>3539</v>
      </c>
      <c r="G4957" t="s">
        <v>335</v>
      </c>
      <c r="H4957" t="s">
        <v>10986</v>
      </c>
      <c r="I4957" s="6">
        <v>44013.885266203702</v>
      </c>
      <c r="J4957" t="s">
        <v>16</v>
      </c>
      <c r="K4957" s="6">
        <v>44014.462118055555</v>
      </c>
      <c r="M4957" t="s">
        <v>11246</v>
      </c>
      <c r="N4957" t="s">
        <v>11247</v>
      </c>
      <c r="Q4957" t="s">
        <v>11248</v>
      </c>
      <c r="R4957" t="s">
        <v>414</v>
      </c>
      <c r="S4957" t="s">
        <v>11249</v>
      </c>
      <c r="T4957" t="s">
        <v>338</v>
      </c>
      <c r="U4957" t="s">
        <v>530</v>
      </c>
      <c r="W4957" t="s">
        <v>11250</v>
      </c>
      <c r="Z4957" t="s">
        <v>11246</v>
      </c>
      <c r="AA4957" t="s">
        <v>11247</v>
      </c>
      <c r="AD4957" t="s">
        <v>11248</v>
      </c>
      <c r="AE4957" t="s">
        <v>414</v>
      </c>
      <c r="AF4957" t="s">
        <v>11249</v>
      </c>
      <c r="AG4957" t="s">
        <v>338</v>
      </c>
      <c r="AH4957" t="s">
        <v>530</v>
      </c>
      <c r="AJ4957" t="s">
        <v>11250</v>
      </c>
      <c r="AL4957" t="s">
        <v>339</v>
      </c>
      <c r="AM4957">
        <v>1</v>
      </c>
      <c r="AN4957">
        <v>1</v>
      </c>
      <c r="AO4957">
        <v>12063</v>
      </c>
      <c r="AQ4957">
        <v>127155</v>
      </c>
      <c r="AR4957">
        <v>52430001</v>
      </c>
      <c r="AS4957" t="s">
        <v>9635</v>
      </c>
      <c r="AT4957" t="s">
        <v>75</v>
      </c>
      <c r="AW4957" t="s">
        <v>340</v>
      </c>
      <c r="AX4957" t="s">
        <v>340</v>
      </c>
      <c r="AY4957" t="s">
        <v>357</v>
      </c>
      <c r="AZ4957" t="s">
        <v>363</v>
      </c>
      <c r="BY4957" t="s">
        <v>342</v>
      </c>
      <c r="EQ4957">
        <v>252868</v>
      </c>
      <c r="ER4957" t="s">
        <v>10987</v>
      </c>
      <c r="EV4957">
        <v>17290300</v>
      </c>
      <c r="EW4957">
        <v>928</v>
      </c>
      <c r="EX4957">
        <v>221493</v>
      </c>
      <c r="EY4957" t="s">
        <v>11251</v>
      </c>
      <c r="EZ4957">
        <v>1</v>
      </c>
      <c r="FC4957">
        <v>95384</v>
      </c>
      <c r="FD4957" t="s">
        <v>3530</v>
      </c>
    </row>
    <row r="4958" spans="1:160" x14ac:dyDescent="0.3">
      <c r="A4958" t="str">
        <f>VLOOKUP(B4958,Table2[],3,FALSE)</f>
        <v>Digital</v>
      </c>
      <c r="B4958" t="str">
        <f>IF(OR(ISNUMBER(FIND("QVC",Z4958)),ISNUMBER(FIND("QVC",AL4958))),"QVC",IF(OR(ISNUMBER(FIND("NCO",H4958)),ISNUMBER(FIND("NCO",Y4958))), "NCO", IF(AL4958="consumer","PMD.com",VLOOKUP(LEFT(H4958,2),Tables!$E$1:$F$11,2,FALSE))))</f>
        <v>PMD.com</v>
      </c>
      <c r="C4958">
        <f t="shared" si="234"/>
        <v>5341</v>
      </c>
      <c r="D4958">
        <f t="shared" si="235"/>
        <v>1</v>
      </c>
      <c r="E4958" t="str">
        <f t="shared" ca="1" si="236"/>
        <v>MTD orders shipped</v>
      </c>
      <c r="F4958" t="s">
        <v>3539</v>
      </c>
      <c r="G4958" t="s">
        <v>335</v>
      </c>
      <c r="H4958" t="s">
        <v>10986</v>
      </c>
      <c r="I4958" s="6">
        <v>44013.885266203702</v>
      </c>
      <c r="J4958" t="s">
        <v>16</v>
      </c>
      <c r="K4958" s="6">
        <v>44014.462118055555</v>
      </c>
      <c r="M4958" t="s">
        <v>11246</v>
      </c>
      <c r="N4958" t="s">
        <v>11247</v>
      </c>
      <c r="Q4958" t="s">
        <v>11248</v>
      </c>
      <c r="R4958" t="s">
        <v>414</v>
      </c>
      <c r="S4958" t="s">
        <v>11249</v>
      </c>
      <c r="T4958" t="s">
        <v>338</v>
      </c>
      <c r="U4958" t="s">
        <v>530</v>
      </c>
      <c r="W4958" t="s">
        <v>11250</v>
      </c>
      <c r="Z4958" t="s">
        <v>11246</v>
      </c>
      <c r="AA4958" t="s">
        <v>11247</v>
      </c>
      <c r="AD4958" t="s">
        <v>11248</v>
      </c>
      <c r="AE4958" t="s">
        <v>414</v>
      </c>
      <c r="AF4958" t="s">
        <v>11249</v>
      </c>
      <c r="AG4958" t="s">
        <v>338</v>
      </c>
      <c r="AH4958" t="s">
        <v>530</v>
      </c>
      <c r="AJ4958" t="s">
        <v>11250</v>
      </c>
      <c r="AL4958" t="s">
        <v>339</v>
      </c>
      <c r="AM4958">
        <v>1</v>
      </c>
      <c r="AN4958">
        <v>1</v>
      </c>
      <c r="AO4958">
        <v>15156</v>
      </c>
      <c r="AQ4958">
        <v>124187</v>
      </c>
      <c r="AR4958">
        <v>5341</v>
      </c>
      <c r="AS4958" t="s">
        <v>9636</v>
      </c>
      <c r="AT4958" t="s">
        <v>82</v>
      </c>
      <c r="AW4958" t="s">
        <v>340</v>
      </c>
      <c r="AX4958" t="s">
        <v>340</v>
      </c>
      <c r="AY4958" t="s">
        <v>345</v>
      </c>
      <c r="AZ4958" t="s">
        <v>346</v>
      </c>
      <c r="BY4958" t="s">
        <v>342</v>
      </c>
      <c r="EQ4958">
        <v>245208</v>
      </c>
      <c r="ER4958" t="s">
        <v>10987</v>
      </c>
      <c r="EV4958">
        <v>17290300</v>
      </c>
      <c r="EW4958">
        <v>928</v>
      </c>
      <c r="EX4958">
        <v>221493</v>
      </c>
      <c r="EY4958" t="s">
        <v>11251</v>
      </c>
      <c r="EZ4958">
        <v>1</v>
      </c>
      <c r="FC4958">
        <v>5341</v>
      </c>
      <c r="FD4958" t="s">
        <v>82</v>
      </c>
    </row>
    <row r="4959" spans="1:160" x14ac:dyDescent="0.3">
      <c r="A4959" t="str">
        <f>VLOOKUP(B4959,Table2[],3,FALSE)</f>
        <v>Digital</v>
      </c>
      <c r="B4959" t="str">
        <f>IF(OR(ISNUMBER(FIND("QVC",Z4959)),ISNUMBER(FIND("QVC",AL4959))),"QVC",IF(OR(ISNUMBER(FIND("NCO",H4959)),ISNUMBER(FIND("NCO",Y4959))), "NCO", IF(AL4959="consumer","PMD.com",VLOOKUP(LEFT(H4959,2),Tables!$E$1:$F$11,2,FALSE))))</f>
        <v>PMD.com</v>
      </c>
      <c r="C4959">
        <f t="shared" si="234"/>
        <v>51090030</v>
      </c>
      <c r="D4959">
        <f t="shared" si="235"/>
        <v>1</v>
      </c>
      <c r="E4959" t="str">
        <f t="shared" ca="1" si="236"/>
        <v>MTD orders shipped</v>
      </c>
      <c r="F4959" t="s">
        <v>3539</v>
      </c>
      <c r="G4959" t="s">
        <v>335</v>
      </c>
      <c r="H4959" t="s">
        <v>10986</v>
      </c>
      <c r="I4959" s="6">
        <v>44013.885266203702</v>
      </c>
      <c r="J4959" t="s">
        <v>16</v>
      </c>
      <c r="K4959" s="6">
        <v>44014.462118055555</v>
      </c>
      <c r="M4959" t="s">
        <v>11246</v>
      </c>
      <c r="N4959" t="s">
        <v>11247</v>
      </c>
      <c r="Q4959" t="s">
        <v>11248</v>
      </c>
      <c r="R4959" t="s">
        <v>414</v>
      </c>
      <c r="S4959" t="s">
        <v>11249</v>
      </c>
      <c r="T4959" t="s">
        <v>338</v>
      </c>
      <c r="U4959" t="s">
        <v>530</v>
      </c>
      <c r="W4959" t="s">
        <v>11250</v>
      </c>
      <c r="Z4959" t="s">
        <v>11246</v>
      </c>
      <c r="AA4959" t="s">
        <v>11247</v>
      </c>
      <c r="AD4959" t="s">
        <v>11248</v>
      </c>
      <c r="AE4959" t="s">
        <v>414</v>
      </c>
      <c r="AF4959" t="s">
        <v>11249</v>
      </c>
      <c r="AG4959" t="s">
        <v>338</v>
      </c>
      <c r="AH4959" t="s">
        <v>530</v>
      </c>
      <c r="AJ4959" t="s">
        <v>11250</v>
      </c>
      <c r="AL4959" t="s">
        <v>339</v>
      </c>
      <c r="AM4959">
        <v>1</v>
      </c>
      <c r="AN4959">
        <v>1</v>
      </c>
      <c r="AO4959">
        <v>6688</v>
      </c>
      <c r="AQ4959">
        <v>125960</v>
      </c>
      <c r="AR4959">
        <v>51090030</v>
      </c>
      <c r="AS4959" t="s">
        <v>3043</v>
      </c>
      <c r="AT4959" t="s">
        <v>628</v>
      </c>
      <c r="AW4959" t="s">
        <v>343</v>
      </c>
      <c r="BY4959" t="s">
        <v>342</v>
      </c>
      <c r="BZ4959" t="b">
        <v>0</v>
      </c>
      <c r="EQ4959">
        <v>243047</v>
      </c>
      <c r="ER4959" t="s">
        <v>10987</v>
      </c>
      <c r="EV4959">
        <v>17290300</v>
      </c>
      <c r="EW4959">
        <v>928</v>
      </c>
      <c r="EX4959">
        <v>221493</v>
      </c>
      <c r="EY4959" t="s">
        <v>11251</v>
      </c>
      <c r="EZ4959">
        <v>1</v>
      </c>
      <c r="FC4959">
        <v>95384</v>
      </c>
      <c r="FD4959" t="s">
        <v>3530</v>
      </c>
    </row>
    <row r="4960" spans="1:160" x14ac:dyDescent="0.3">
      <c r="A4960" t="str">
        <f>VLOOKUP(B4960,Table2[],3,FALSE)</f>
        <v>Digital</v>
      </c>
      <c r="B4960" t="str">
        <f>IF(OR(ISNUMBER(FIND("QVC",Z4960)),ISNUMBER(FIND("QVC",AL4960))),"QVC",IF(OR(ISNUMBER(FIND("NCO",H4960)),ISNUMBER(FIND("NCO",Y4960))), "NCO", IF(AL4960="consumer","PMD.com",VLOOKUP(LEFT(H4960,2),Tables!$E$1:$F$11,2,FALSE))))</f>
        <v>PMD.com</v>
      </c>
      <c r="C4960">
        <f t="shared" si="234"/>
        <v>51090030</v>
      </c>
      <c r="D4960">
        <f t="shared" si="235"/>
        <v>1</v>
      </c>
      <c r="E4960" t="str">
        <f t="shared" ca="1" si="236"/>
        <v>MTD orders shipped</v>
      </c>
      <c r="F4960" t="s">
        <v>3539</v>
      </c>
      <c r="G4960" t="s">
        <v>335</v>
      </c>
      <c r="H4960" t="s">
        <v>10858</v>
      </c>
      <c r="I4960" s="6">
        <v>44013.667314814818</v>
      </c>
      <c r="J4960" t="s">
        <v>16</v>
      </c>
      <c r="K4960" s="6">
        <v>44014.462291666663</v>
      </c>
      <c r="M4960" t="s">
        <v>11252</v>
      </c>
      <c r="N4960" t="s">
        <v>11253</v>
      </c>
      <c r="Q4960" t="s">
        <v>11254</v>
      </c>
      <c r="R4960" t="s">
        <v>494</v>
      </c>
      <c r="S4960" t="s">
        <v>11255</v>
      </c>
      <c r="T4960" t="s">
        <v>338</v>
      </c>
      <c r="U4960" t="s">
        <v>530</v>
      </c>
      <c r="W4960" t="s">
        <v>11256</v>
      </c>
      <c r="Z4960" t="s">
        <v>11252</v>
      </c>
      <c r="AA4960" t="s">
        <v>11253</v>
      </c>
      <c r="AD4960" t="s">
        <v>11254</v>
      </c>
      <c r="AE4960" t="s">
        <v>494</v>
      </c>
      <c r="AF4960" t="s">
        <v>11255</v>
      </c>
      <c r="AG4960" t="s">
        <v>338</v>
      </c>
      <c r="AH4960" t="s">
        <v>530</v>
      </c>
      <c r="AJ4960" t="s">
        <v>11256</v>
      </c>
      <c r="AL4960" t="s">
        <v>339</v>
      </c>
      <c r="AM4960">
        <v>1</v>
      </c>
      <c r="AN4960">
        <v>1</v>
      </c>
      <c r="AO4960">
        <v>6688</v>
      </c>
      <c r="AQ4960">
        <v>125960</v>
      </c>
      <c r="AR4960">
        <v>51090030</v>
      </c>
      <c r="AS4960" t="s">
        <v>3043</v>
      </c>
      <c r="AT4960" t="s">
        <v>628</v>
      </c>
      <c r="AW4960" t="s">
        <v>343</v>
      </c>
      <c r="BY4960" t="s">
        <v>342</v>
      </c>
      <c r="BZ4960" t="b">
        <v>0</v>
      </c>
      <c r="EQ4960">
        <v>243047</v>
      </c>
      <c r="ER4960" t="s">
        <v>10859</v>
      </c>
      <c r="EV4960">
        <v>17290237</v>
      </c>
      <c r="EW4960">
        <v>928</v>
      </c>
      <c r="EX4960">
        <v>221424</v>
      </c>
      <c r="EY4960" t="s">
        <v>11257</v>
      </c>
      <c r="EZ4960">
        <v>1</v>
      </c>
      <c r="FC4960">
        <v>95385</v>
      </c>
      <c r="FD4960" t="s">
        <v>3531</v>
      </c>
    </row>
    <row r="4961" spans="1:160" x14ac:dyDescent="0.3">
      <c r="A4961" t="str">
        <f>VLOOKUP(B4961,Table2[],3,FALSE)</f>
        <v>Digital</v>
      </c>
      <c r="B4961" t="str">
        <f>IF(OR(ISNUMBER(FIND("QVC",Z4961)),ISNUMBER(FIND("QVC",AL4961))),"QVC",IF(OR(ISNUMBER(FIND("NCO",H4961)),ISNUMBER(FIND("NCO",Y4961))), "NCO", IF(AL4961="consumer","PMD.com",VLOOKUP(LEFT(H4961,2),Tables!$E$1:$F$11,2,FALSE))))</f>
        <v>PMD.com</v>
      </c>
      <c r="C4961">
        <f t="shared" si="234"/>
        <v>55110001</v>
      </c>
      <c r="D4961">
        <f t="shared" si="235"/>
        <v>1</v>
      </c>
      <c r="E4961" t="str">
        <f t="shared" ca="1" si="236"/>
        <v>MTD orders shipped</v>
      </c>
      <c r="F4961" t="s">
        <v>3539</v>
      </c>
      <c r="G4961" t="s">
        <v>335</v>
      </c>
      <c r="H4961" t="s">
        <v>10858</v>
      </c>
      <c r="I4961" s="6">
        <v>44013.667314814818</v>
      </c>
      <c r="J4961" t="s">
        <v>16</v>
      </c>
      <c r="K4961" s="6">
        <v>44014.462291666663</v>
      </c>
      <c r="M4961" t="s">
        <v>11252</v>
      </c>
      <c r="N4961" t="s">
        <v>11253</v>
      </c>
      <c r="Q4961" t="s">
        <v>11254</v>
      </c>
      <c r="R4961" t="s">
        <v>494</v>
      </c>
      <c r="S4961" t="s">
        <v>11255</v>
      </c>
      <c r="T4961" t="s">
        <v>338</v>
      </c>
      <c r="U4961" t="s">
        <v>530</v>
      </c>
      <c r="W4961" t="s">
        <v>11256</v>
      </c>
      <c r="Z4961" t="s">
        <v>11252</v>
      </c>
      <c r="AA4961" t="s">
        <v>11253</v>
      </c>
      <c r="AD4961" t="s">
        <v>11254</v>
      </c>
      <c r="AE4961" t="s">
        <v>494</v>
      </c>
      <c r="AF4961" t="s">
        <v>11255</v>
      </c>
      <c r="AG4961" t="s">
        <v>338</v>
      </c>
      <c r="AH4961" t="s">
        <v>530</v>
      </c>
      <c r="AJ4961" t="s">
        <v>11256</v>
      </c>
      <c r="AL4961" t="s">
        <v>339</v>
      </c>
      <c r="AM4961">
        <v>1</v>
      </c>
      <c r="AN4961">
        <v>1</v>
      </c>
      <c r="AO4961">
        <v>6371</v>
      </c>
      <c r="AQ4961">
        <v>124056</v>
      </c>
      <c r="AR4961">
        <v>55110001</v>
      </c>
      <c r="AS4961" t="s">
        <v>127</v>
      </c>
      <c r="AT4961" t="s">
        <v>128</v>
      </c>
      <c r="AW4961" t="s">
        <v>340</v>
      </c>
      <c r="AX4961" t="s">
        <v>340</v>
      </c>
      <c r="AY4961" t="s">
        <v>382</v>
      </c>
      <c r="AZ4961">
        <v>0</v>
      </c>
      <c r="BY4961" t="s">
        <v>342</v>
      </c>
      <c r="EQ4961">
        <v>238807</v>
      </c>
      <c r="ER4961" t="s">
        <v>10859</v>
      </c>
      <c r="EV4961">
        <v>17290237</v>
      </c>
      <c r="EW4961">
        <v>928</v>
      </c>
      <c r="EX4961">
        <v>221424</v>
      </c>
      <c r="EY4961" t="s">
        <v>11257</v>
      </c>
      <c r="EZ4961">
        <v>1</v>
      </c>
      <c r="FC4961">
        <v>55110001</v>
      </c>
      <c r="FD4961" t="s">
        <v>128</v>
      </c>
    </row>
    <row r="4962" spans="1:160" x14ac:dyDescent="0.3">
      <c r="A4962" t="str">
        <f>VLOOKUP(B4962,Table2[],3,FALSE)</f>
        <v>Digital</v>
      </c>
      <c r="B4962" t="str">
        <f>IF(OR(ISNUMBER(FIND("QVC",Z4962)),ISNUMBER(FIND("QVC",AL4962))),"QVC",IF(OR(ISNUMBER(FIND("NCO",H4962)),ISNUMBER(FIND("NCO",Y4962))), "NCO", IF(AL4962="consumer","PMD.com",VLOOKUP(LEFT(H4962,2),Tables!$E$1:$F$11,2,FALSE))))</f>
        <v>PMD.com</v>
      </c>
      <c r="C4962">
        <f t="shared" si="234"/>
        <v>52430001</v>
      </c>
      <c r="D4962">
        <f t="shared" si="235"/>
        <v>1</v>
      </c>
      <c r="E4962" t="str">
        <f t="shared" ca="1" si="236"/>
        <v>MTD orders shipped</v>
      </c>
      <c r="F4962" t="s">
        <v>3539</v>
      </c>
      <c r="G4962" t="s">
        <v>335</v>
      </c>
      <c r="H4962" t="s">
        <v>10858</v>
      </c>
      <c r="I4962" s="6">
        <v>44013.667314814818</v>
      </c>
      <c r="J4962" t="s">
        <v>16</v>
      </c>
      <c r="K4962" s="6">
        <v>44014.462291666663</v>
      </c>
      <c r="M4962" t="s">
        <v>11252</v>
      </c>
      <c r="N4962" t="s">
        <v>11253</v>
      </c>
      <c r="Q4962" t="s">
        <v>11254</v>
      </c>
      <c r="R4962" t="s">
        <v>494</v>
      </c>
      <c r="S4962" t="s">
        <v>11255</v>
      </c>
      <c r="T4962" t="s">
        <v>338</v>
      </c>
      <c r="U4962" t="s">
        <v>530</v>
      </c>
      <c r="W4962" t="s">
        <v>11256</v>
      </c>
      <c r="Z4962" t="s">
        <v>11252</v>
      </c>
      <c r="AA4962" t="s">
        <v>11253</v>
      </c>
      <c r="AD4962" t="s">
        <v>11254</v>
      </c>
      <c r="AE4962" t="s">
        <v>494</v>
      </c>
      <c r="AF4962" t="s">
        <v>11255</v>
      </c>
      <c r="AG4962" t="s">
        <v>338</v>
      </c>
      <c r="AH4962" t="s">
        <v>530</v>
      </c>
      <c r="AJ4962" t="s">
        <v>11256</v>
      </c>
      <c r="AL4962" t="s">
        <v>339</v>
      </c>
      <c r="AM4962">
        <v>1</v>
      </c>
      <c r="AN4962">
        <v>1</v>
      </c>
      <c r="AO4962">
        <v>12063</v>
      </c>
      <c r="AQ4962">
        <v>127155</v>
      </c>
      <c r="AR4962">
        <v>52430001</v>
      </c>
      <c r="AS4962" t="s">
        <v>9635</v>
      </c>
      <c r="AT4962" t="s">
        <v>75</v>
      </c>
      <c r="AW4962" t="s">
        <v>340</v>
      </c>
      <c r="AX4962" t="s">
        <v>340</v>
      </c>
      <c r="AY4962" t="s">
        <v>357</v>
      </c>
      <c r="AZ4962" t="s">
        <v>363</v>
      </c>
      <c r="BY4962" t="s">
        <v>342</v>
      </c>
      <c r="EQ4962">
        <v>252868</v>
      </c>
      <c r="ER4962" t="s">
        <v>10859</v>
      </c>
      <c r="EV4962">
        <v>17290237</v>
      </c>
      <c r="EW4962">
        <v>928</v>
      </c>
      <c r="EX4962">
        <v>221424</v>
      </c>
      <c r="EY4962" t="s">
        <v>11257</v>
      </c>
      <c r="EZ4962">
        <v>1</v>
      </c>
      <c r="FC4962">
        <v>95385</v>
      </c>
      <c r="FD4962" t="s">
        <v>3531</v>
      </c>
    </row>
    <row r="4963" spans="1:160" x14ac:dyDescent="0.3">
      <c r="A4963" t="str">
        <f>VLOOKUP(B4963,Table2[],3,FALSE)</f>
        <v>Digital</v>
      </c>
      <c r="B4963" t="str">
        <f>IF(OR(ISNUMBER(FIND("QVC",Z4963)),ISNUMBER(FIND("QVC",AL4963))),"QVC",IF(OR(ISNUMBER(FIND("NCO",H4963)),ISNUMBER(FIND("NCO",Y4963))), "NCO", IF(AL4963="consumer","PMD.com",VLOOKUP(LEFT(H4963,2),Tables!$E$1:$F$11,2,FALSE))))</f>
        <v>PMD.com</v>
      </c>
      <c r="C4963">
        <f t="shared" si="234"/>
        <v>53920001</v>
      </c>
      <c r="D4963">
        <f t="shared" si="235"/>
        <v>1</v>
      </c>
      <c r="E4963" t="str">
        <f t="shared" ca="1" si="236"/>
        <v>MTD orders shipped</v>
      </c>
      <c r="F4963" t="s">
        <v>3539</v>
      </c>
      <c r="G4963" t="s">
        <v>335</v>
      </c>
      <c r="H4963" t="s">
        <v>10858</v>
      </c>
      <c r="I4963" s="6">
        <v>44013.667314814818</v>
      </c>
      <c r="J4963" t="s">
        <v>16</v>
      </c>
      <c r="K4963" s="6">
        <v>44014.462291666663</v>
      </c>
      <c r="M4963" t="s">
        <v>11252</v>
      </c>
      <c r="N4963" t="s">
        <v>11253</v>
      </c>
      <c r="Q4963" t="s">
        <v>11254</v>
      </c>
      <c r="R4963" t="s">
        <v>494</v>
      </c>
      <c r="S4963" t="s">
        <v>11255</v>
      </c>
      <c r="T4963" t="s">
        <v>338</v>
      </c>
      <c r="U4963" t="s">
        <v>530</v>
      </c>
      <c r="W4963" t="s">
        <v>11256</v>
      </c>
      <c r="Z4963" t="s">
        <v>11252</v>
      </c>
      <c r="AA4963" t="s">
        <v>11253</v>
      </c>
      <c r="AD4963" t="s">
        <v>11254</v>
      </c>
      <c r="AE4963" t="s">
        <v>494</v>
      </c>
      <c r="AF4963" t="s">
        <v>11255</v>
      </c>
      <c r="AG4963" t="s">
        <v>338</v>
      </c>
      <c r="AH4963" t="s">
        <v>530</v>
      </c>
      <c r="AJ4963" t="s">
        <v>11256</v>
      </c>
      <c r="AL4963" t="s">
        <v>339</v>
      </c>
      <c r="AM4963">
        <v>1</v>
      </c>
      <c r="AN4963">
        <v>1</v>
      </c>
      <c r="AO4963">
        <v>14899</v>
      </c>
      <c r="AQ4963">
        <v>124468</v>
      </c>
      <c r="AR4963">
        <v>53920001</v>
      </c>
      <c r="AS4963" t="s">
        <v>42</v>
      </c>
      <c r="AT4963" t="s">
        <v>40</v>
      </c>
      <c r="AW4963" t="s">
        <v>343</v>
      </c>
      <c r="BY4963" t="s">
        <v>342</v>
      </c>
      <c r="EQ4963">
        <v>247476</v>
      </c>
      <c r="ER4963" t="s">
        <v>10859</v>
      </c>
      <c r="EV4963">
        <v>17290237</v>
      </c>
      <c r="EW4963">
        <v>928</v>
      </c>
      <c r="EX4963">
        <v>221424</v>
      </c>
      <c r="EY4963" t="s">
        <v>11257</v>
      </c>
      <c r="EZ4963">
        <v>1</v>
      </c>
      <c r="FC4963">
        <v>95385</v>
      </c>
      <c r="FD4963" t="s">
        <v>3531</v>
      </c>
    </row>
    <row r="4964" spans="1:160" x14ac:dyDescent="0.3">
      <c r="A4964" t="str">
        <f>VLOOKUP(B4964,Table2[],3,FALSE)</f>
        <v>Digital</v>
      </c>
      <c r="B4964" t="str">
        <f>IF(OR(ISNUMBER(FIND("QVC",Z4964)),ISNUMBER(FIND("QVC",AL4964))),"QVC",IF(OR(ISNUMBER(FIND("NCO",H4964)),ISNUMBER(FIND("NCO",Y4964))), "NCO", IF(AL4964="consumer","PMD.com",VLOOKUP(LEFT(H4964,2),Tables!$E$1:$F$11,2,FALSE))))</f>
        <v>PMD.com</v>
      </c>
      <c r="C4964">
        <f t="shared" si="234"/>
        <v>5341030</v>
      </c>
      <c r="D4964">
        <f t="shared" si="235"/>
        <v>1</v>
      </c>
      <c r="E4964" t="str">
        <f t="shared" ca="1" si="236"/>
        <v>MTD orders shipped</v>
      </c>
      <c r="F4964" t="s">
        <v>3539</v>
      </c>
      <c r="G4964" t="s">
        <v>335</v>
      </c>
      <c r="H4964" t="s">
        <v>10858</v>
      </c>
      <c r="I4964" s="6">
        <v>44013.667314814818</v>
      </c>
      <c r="J4964" t="s">
        <v>16</v>
      </c>
      <c r="K4964" s="6">
        <v>44014.462291666663</v>
      </c>
      <c r="M4964" t="s">
        <v>11252</v>
      </c>
      <c r="N4964" t="s">
        <v>11253</v>
      </c>
      <c r="Q4964" t="s">
        <v>11254</v>
      </c>
      <c r="R4964" t="s">
        <v>494</v>
      </c>
      <c r="S4964" t="s">
        <v>11255</v>
      </c>
      <c r="T4964" t="s">
        <v>338</v>
      </c>
      <c r="U4964" t="s">
        <v>530</v>
      </c>
      <c r="W4964" t="s">
        <v>11256</v>
      </c>
      <c r="Z4964" t="s">
        <v>11252</v>
      </c>
      <c r="AA4964" t="s">
        <v>11253</v>
      </c>
      <c r="AD4964" t="s">
        <v>11254</v>
      </c>
      <c r="AE4964" t="s">
        <v>494</v>
      </c>
      <c r="AF4964" t="s">
        <v>11255</v>
      </c>
      <c r="AG4964" t="s">
        <v>338</v>
      </c>
      <c r="AH4964" t="s">
        <v>530</v>
      </c>
      <c r="AJ4964" t="s">
        <v>11256</v>
      </c>
      <c r="AL4964" t="s">
        <v>339</v>
      </c>
      <c r="AM4964">
        <v>1</v>
      </c>
      <c r="AN4964">
        <v>1</v>
      </c>
      <c r="AO4964">
        <v>12859</v>
      </c>
      <c r="AQ4964">
        <v>124642</v>
      </c>
      <c r="AR4964">
        <v>5341030</v>
      </c>
      <c r="AS4964" t="s">
        <v>925</v>
      </c>
      <c r="AT4964" t="s">
        <v>926</v>
      </c>
      <c r="AW4964" t="s">
        <v>366</v>
      </c>
      <c r="AX4964" t="s">
        <v>366</v>
      </c>
      <c r="AY4964" t="s">
        <v>345</v>
      </c>
      <c r="AZ4964" t="s">
        <v>346</v>
      </c>
      <c r="BY4964" t="s">
        <v>342</v>
      </c>
      <c r="EQ4964">
        <v>243275</v>
      </c>
      <c r="ER4964" t="s">
        <v>10859</v>
      </c>
      <c r="EV4964">
        <v>17290237</v>
      </c>
      <c r="EW4964">
        <v>928</v>
      </c>
      <c r="EX4964">
        <v>221424</v>
      </c>
      <c r="EY4964" t="s">
        <v>11257</v>
      </c>
      <c r="EZ4964">
        <v>1</v>
      </c>
      <c r="FC4964">
        <v>95385</v>
      </c>
      <c r="FD4964" t="s">
        <v>3531</v>
      </c>
    </row>
    <row r="4965" spans="1:160" x14ac:dyDescent="0.3">
      <c r="A4965" t="str">
        <f>VLOOKUP(B4965,Table2[],3,FALSE)</f>
        <v>Digital</v>
      </c>
      <c r="B4965" t="str">
        <f>IF(OR(ISNUMBER(FIND("QVC",Z4965)),ISNUMBER(FIND("QVC",AL4965))),"QVC",IF(OR(ISNUMBER(FIND("NCO",H4965)),ISNUMBER(FIND("NCO",Y4965))), "NCO", IF(AL4965="consumer","PMD.com",VLOOKUP(LEFT(H4965,2),Tables!$E$1:$F$11,2,FALSE))))</f>
        <v>PMD.com</v>
      </c>
      <c r="C4965">
        <f t="shared" si="234"/>
        <v>5342</v>
      </c>
      <c r="D4965">
        <f t="shared" si="235"/>
        <v>1</v>
      </c>
      <c r="E4965" t="str">
        <f t="shared" ca="1" si="236"/>
        <v>MTD orders shipped</v>
      </c>
      <c r="F4965" t="s">
        <v>3539</v>
      </c>
      <c r="G4965" t="s">
        <v>335</v>
      </c>
      <c r="H4965" t="s">
        <v>10990</v>
      </c>
      <c r="I4965" s="6">
        <v>44013.898263888892</v>
      </c>
      <c r="J4965" t="s">
        <v>16</v>
      </c>
      <c r="K4965" s="6">
        <v>44014.46297453704</v>
      </c>
      <c r="M4965" t="s">
        <v>11258</v>
      </c>
      <c r="N4965" t="s">
        <v>11259</v>
      </c>
      <c r="Q4965" t="s">
        <v>11260</v>
      </c>
      <c r="R4965" t="s">
        <v>389</v>
      </c>
      <c r="S4965" t="s">
        <v>11261</v>
      </c>
      <c r="T4965" t="s">
        <v>338</v>
      </c>
      <c r="U4965" t="s">
        <v>530</v>
      </c>
      <c r="W4965" t="s">
        <v>11262</v>
      </c>
      <c r="Z4965" t="s">
        <v>11258</v>
      </c>
      <c r="AA4965" t="s">
        <v>11259</v>
      </c>
      <c r="AD4965" t="s">
        <v>11260</v>
      </c>
      <c r="AE4965" t="s">
        <v>389</v>
      </c>
      <c r="AF4965" t="s">
        <v>11261</v>
      </c>
      <c r="AG4965" t="s">
        <v>338</v>
      </c>
      <c r="AH4965" t="s">
        <v>530</v>
      </c>
      <c r="AJ4965" t="s">
        <v>11262</v>
      </c>
      <c r="AL4965" t="s">
        <v>339</v>
      </c>
      <c r="AM4965">
        <v>1</v>
      </c>
      <c r="AN4965">
        <v>1</v>
      </c>
      <c r="AO4965">
        <v>13280</v>
      </c>
      <c r="AQ4965">
        <v>123849</v>
      </c>
      <c r="AR4965">
        <v>5342</v>
      </c>
      <c r="AS4965" t="s">
        <v>1867</v>
      </c>
      <c r="AT4965" t="s">
        <v>149</v>
      </c>
      <c r="AW4965" t="s">
        <v>340</v>
      </c>
      <c r="AX4965" t="s">
        <v>340</v>
      </c>
      <c r="AY4965" t="s">
        <v>345</v>
      </c>
      <c r="AZ4965" t="s">
        <v>346</v>
      </c>
      <c r="BY4965" t="s">
        <v>342</v>
      </c>
      <c r="EQ4965">
        <v>244853</v>
      </c>
      <c r="ER4965" t="s">
        <v>10991</v>
      </c>
      <c r="EV4965">
        <v>17290302</v>
      </c>
      <c r="EW4965">
        <v>928</v>
      </c>
      <c r="EX4965">
        <v>221495</v>
      </c>
      <c r="EY4965" t="s">
        <v>11263</v>
      </c>
      <c r="EZ4965">
        <v>1</v>
      </c>
      <c r="FC4965">
        <v>5342</v>
      </c>
      <c r="FD4965" t="s">
        <v>149</v>
      </c>
    </row>
    <row r="4966" spans="1:160" x14ac:dyDescent="0.3">
      <c r="A4966" t="str">
        <f>VLOOKUP(B4966,Table2[],3,FALSE)</f>
        <v>Digital</v>
      </c>
      <c r="B4966" t="str">
        <f>IF(OR(ISNUMBER(FIND("QVC",Z4966)),ISNUMBER(FIND("QVC",AL4966))),"QVC",IF(OR(ISNUMBER(FIND("NCO",H4966)),ISNUMBER(FIND("NCO",Y4966))), "NCO", IF(AL4966="consumer","PMD.com",VLOOKUP(LEFT(H4966,2),Tables!$E$1:$F$11,2,FALSE))))</f>
        <v>PMD.com</v>
      </c>
      <c r="C4966">
        <f t="shared" si="234"/>
        <v>5341030</v>
      </c>
      <c r="D4966">
        <f t="shared" si="235"/>
        <v>1</v>
      </c>
      <c r="E4966" t="str">
        <f t="shared" ca="1" si="236"/>
        <v>MTD orders shipped</v>
      </c>
      <c r="F4966" t="s">
        <v>3539</v>
      </c>
      <c r="G4966" t="s">
        <v>335</v>
      </c>
      <c r="H4966" t="s">
        <v>10990</v>
      </c>
      <c r="I4966" s="6">
        <v>44013.898263888892</v>
      </c>
      <c r="J4966" t="s">
        <v>16</v>
      </c>
      <c r="K4966" s="6">
        <v>44014.46297453704</v>
      </c>
      <c r="M4966" t="s">
        <v>11258</v>
      </c>
      <c r="N4966" t="s">
        <v>11259</v>
      </c>
      <c r="Q4966" t="s">
        <v>11260</v>
      </c>
      <c r="R4966" t="s">
        <v>389</v>
      </c>
      <c r="S4966" t="s">
        <v>11261</v>
      </c>
      <c r="T4966" t="s">
        <v>338</v>
      </c>
      <c r="U4966" t="s">
        <v>530</v>
      </c>
      <c r="W4966" t="s">
        <v>11262</v>
      </c>
      <c r="Z4966" t="s">
        <v>11258</v>
      </c>
      <c r="AA4966" t="s">
        <v>11259</v>
      </c>
      <c r="AD4966" t="s">
        <v>11260</v>
      </c>
      <c r="AE4966" t="s">
        <v>389</v>
      </c>
      <c r="AF4966" t="s">
        <v>11261</v>
      </c>
      <c r="AG4966" t="s">
        <v>338</v>
      </c>
      <c r="AH4966" t="s">
        <v>530</v>
      </c>
      <c r="AJ4966" t="s">
        <v>11262</v>
      </c>
      <c r="AL4966" t="s">
        <v>339</v>
      </c>
      <c r="AM4966">
        <v>1</v>
      </c>
      <c r="AN4966">
        <v>1</v>
      </c>
      <c r="AO4966">
        <v>12859</v>
      </c>
      <c r="AQ4966">
        <v>124642</v>
      </c>
      <c r="AR4966">
        <v>5341030</v>
      </c>
      <c r="AS4966" t="s">
        <v>925</v>
      </c>
      <c r="AT4966" t="s">
        <v>926</v>
      </c>
      <c r="AW4966" t="s">
        <v>366</v>
      </c>
      <c r="AX4966" t="s">
        <v>366</v>
      </c>
      <c r="AY4966" t="s">
        <v>345</v>
      </c>
      <c r="AZ4966" t="s">
        <v>346</v>
      </c>
      <c r="BY4966" t="s">
        <v>342</v>
      </c>
      <c r="EQ4966">
        <v>243275</v>
      </c>
      <c r="ER4966" t="s">
        <v>10991</v>
      </c>
      <c r="EV4966">
        <v>17290302</v>
      </c>
      <c r="EW4966">
        <v>928</v>
      </c>
      <c r="EX4966">
        <v>221495</v>
      </c>
      <c r="EY4966" t="s">
        <v>11263</v>
      </c>
      <c r="EZ4966">
        <v>1</v>
      </c>
      <c r="FC4966">
        <v>95385</v>
      </c>
      <c r="FD4966" t="s">
        <v>3531</v>
      </c>
    </row>
    <row r="4967" spans="1:160" x14ac:dyDescent="0.3">
      <c r="A4967" t="str">
        <f>VLOOKUP(B4967,Table2[],3,FALSE)</f>
        <v>Digital</v>
      </c>
      <c r="B4967" t="str">
        <f>IF(OR(ISNUMBER(FIND("QVC",Z4967)),ISNUMBER(FIND("QVC",AL4967))),"QVC",IF(OR(ISNUMBER(FIND("NCO",H4967)),ISNUMBER(FIND("NCO",Y4967))), "NCO", IF(AL4967="consumer","PMD.com",VLOOKUP(LEFT(H4967,2),Tables!$E$1:$F$11,2,FALSE))))</f>
        <v>PMD.com</v>
      </c>
      <c r="C4967">
        <f t="shared" si="234"/>
        <v>53200001</v>
      </c>
      <c r="D4967">
        <f t="shared" si="235"/>
        <v>1</v>
      </c>
      <c r="E4967" t="str">
        <f t="shared" ca="1" si="236"/>
        <v>MTD orders shipped</v>
      </c>
      <c r="F4967" t="s">
        <v>3539</v>
      </c>
      <c r="G4967" t="s">
        <v>335</v>
      </c>
      <c r="H4967" t="s">
        <v>10990</v>
      </c>
      <c r="I4967" s="6">
        <v>44013.898263888892</v>
      </c>
      <c r="J4967" t="s">
        <v>16</v>
      </c>
      <c r="K4967" s="6">
        <v>44014.46297453704</v>
      </c>
      <c r="M4967" t="s">
        <v>11258</v>
      </c>
      <c r="N4967" t="s">
        <v>11259</v>
      </c>
      <c r="Q4967" t="s">
        <v>11260</v>
      </c>
      <c r="R4967" t="s">
        <v>389</v>
      </c>
      <c r="S4967" t="s">
        <v>11261</v>
      </c>
      <c r="T4967" t="s">
        <v>338</v>
      </c>
      <c r="U4967" t="s">
        <v>530</v>
      </c>
      <c r="W4967" t="s">
        <v>11262</v>
      </c>
      <c r="Z4967" t="s">
        <v>11258</v>
      </c>
      <c r="AA4967" t="s">
        <v>11259</v>
      </c>
      <c r="AD4967" t="s">
        <v>11260</v>
      </c>
      <c r="AE4967" t="s">
        <v>389</v>
      </c>
      <c r="AF4967" t="s">
        <v>11261</v>
      </c>
      <c r="AG4967" t="s">
        <v>338</v>
      </c>
      <c r="AH4967" t="s">
        <v>530</v>
      </c>
      <c r="AJ4967" t="s">
        <v>11262</v>
      </c>
      <c r="AL4967" t="s">
        <v>339</v>
      </c>
      <c r="AM4967">
        <v>1</v>
      </c>
      <c r="AN4967">
        <v>1</v>
      </c>
      <c r="AO4967">
        <v>15189</v>
      </c>
      <c r="AQ4967">
        <v>123906</v>
      </c>
      <c r="AR4967">
        <v>53200001</v>
      </c>
      <c r="AS4967" t="s">
        <v>973</v>
      </c>
      <c r="AT4967" t="s">
        <v>50</v>
      </c>
      <c r="AW4967" t="s">
        <v>340</v>
      </c>
      <c r="AX4967" t="s">
        <v>340</v>
      </c>
      <c r="AY4967" t="s">
        <v>357</v>
      </c>
      <c r="AZ4967" t="s">
        <v>363</v>
      </c>
      <c r="BY4967" t="s">
        <v>342</v>
      </c>
      <c r="EQ4967">
        <v>252156</v>
      </c>
      <c r="ER4967" t="s">
        <v>10991</v>
      </c>
      <c r="EV4967">
        <v>17290302</v>
      </c>
      <c r="EW4967">
        <v>928</v>
      </c>
      <c r="EX4967">
        <v>221495</v>
      </c>
      <c r="EY4967" t="s">
        <v>11263</v>
      </c>
      <c r="EZ4967">
        <v>1</v>
      </c>
      <c r="FC4967">
        <v>95071</v>
      </c>
      <c r="FD4967" t="s">
        <v>1477</v>
      </c>
    </row>
    <row r="4968" spans="1:160" x14ac:dyDescent="0.3">
      <c r="A4968" t="str">
        <f>VLOOKUP(B4968,Table2[],3,FALSE)</f>
        <v>Digital</v>
      </c>
      <c r="B4968" t="str">
        <f>IF(OR(ISNUMBER(FIND("QVC",Z4968)),ISNUMBER(FIND("QVC",AL4968))),"QVC",IF(OR(ISNUMBER(FIND("NCO",H4968)),ISNUMBER(FIND("NCO",Y4968))), "NCO", IF(AL4968="consumer","PMD.com",VLOOKUP(LEFT(H4968,2),Tables!$E$1:$F$11,2,FALSE))))</f>
        <v>PMD.com</v>
      </c>
      <c r="C4968">
        <f t="shared" si="234"/>
        <v>53920001</v>
      </c>
      <c r="D4968">
        <f t="shared" si="235"/>
        <v>1</v>
      </c>
      <c r="E4968" t="str">
        <f t="shared" ca="1" si="236"/>
        <v>MTD orders shipped</v>
      </c>
      <c r="F4968" t="s">
        <v>3539</v>
      </c>
      <c r="G4968" t="s">
        <v>335</v>
      </c>
      <c r="H4968" t="s">
        <v>10990</v>
      </c>
      <c r="I4968" s="6">
        <v>44013.898263888892</v>
      </c>
      <c r="J4968" t="s">
        <v>16</v>
      </c>
      <c r="K4968" s="6">
        <v>44014.46297453704</v>
      </c>
      <c r="M4968" t="s">
        <v>11258</v>
      </c>
      <c r="N4968" t="s">
        <v>11259</v>
      </c>
      <c r="Q4968" t="s">
        <v>11260</v>
      </c>
      <c r="R4968" t="s">
        <v>389</v>
      </c>
      <c r="S4968" t="s">
        <v>11261</v>
      </c>
      <c r="T4968" t="s">
        <v>338</v>
      </c>
      <c r="U4968" t="s">
        <v>530</v>
      </c>
      <c r="W4968" t="s">
        <v>11262</v>
      </c>
      <c r="Z4968" t="s">
        <v>11258</v>
      </c>
      <c r="AA4968" t="s">
        <v>11259</v>
      </c>
      <c r="AD4968" t="s">
        <v>11260</v>
      </c>
      <c r="AE4968" t="s">
        <v>389</v>
      </c>
      <c r="AF4968" t="s">
        <v>11261</v>
      </c>
      <c r="AG4968" t="s">
        <v>338</v>
      </c>
      <c r="AH4968" t="s">
        <v>530</v>
      </c>
      <c r="AJ4968" t="s">
        <v>11262</v>
      </c>
      <c r="AL4968" t="s">
        <v>339</v>
      </c>
      <c r="AM4968">
        <v>1</v>
      </c>
      <c r="AN4968">
        <v>1</v>
      </c>
      <c r="AO4968">
        <v>14899</v>
      </c>
      <c r="AQ4968">
        <v>124468</v>
      </c>
      <c r="AR4968">
        <v>53920001</v>
      </c>
      <c r="AS4968" t="s">
        <v>42</v>
      </c>
      <c r="AT4968" t="s">
        <v>40</v>
      </c>
      <c r="AW4968" t="s">
        <v>343</v>
      </c>
      <c r="BY4968" t="s">
        <v>342</v>
      </c>
      <c r="EQ4968">
        <v>247476</v>
      </c>
      <c r="ER4968" t="s">
        <v>10991</v>
      </c>
      <c r="EV4968">
        <v>17290302</v>
      </c>
      <c r="EW4968">
        <v>928</v>
      </c>
      <c r="EX4968">
        <v>221495</v>
      </c>
      <c r="EY4968" t="s">
        <v>11263</v>
      </c>
      <c r="EZ4968">
        <v>1</v>
      </c>
      <c r="FC4968">
        <v>95385</v>
      </c>
      <c r="FD4968" t="s">
        <v>3531</v>
      </c>
    </row>
    <row r="4969" spans="1:160" x14ac:dyDescent="0.3">
      <c r="A4969" t="str">
        <f>VLOOKUP(B4969,Table2[],3,FALSE)</f>
        <v>Digital</v>
      </c>
      <c r="B4969" t="str">
        <f>IF(OR(ISNUMBER(FIND("QVC",Z4969)),ISNUMBER(FIND("QVC",AL4969))),"QVC",IF(OR(ISNUMBER(FIND("NCO",H4969)),ISNUMBER(FIND("NCO",Y4969))), "NCO", IF(AL4969="consumer","PMD.com",VLOOKUP(LEFT(H4969,2),Tables!$E$1:$F$11,2,FALSE))))</f>
        <v>PMD.com</v>
      </c>
      <c r="C4969">
        <f t="shared" si="234"/>
        <v>52430001</v>
      </c>
      <c r="D4969">
        <f t="shared" si="235"/>
        <v>1</v>
      </c>
      <c r="E4969" t="str">
        <f t="shared" ca="1" si="236"/>
        <v>MTD orders shipped</v>
      </c>
      <c r="F4969" t="s">
        <v>3539</v>
      </c>
      <c r="G4969" t="s">
        <v>335</v>
      </c>
      <c r="H4969" t="s">
        <v>10990</v>
      </c>
      <c r="I4969" s="6">
        <v>44013.898263888892</v>
      </c>
      <c r="J4969" t="s">
        <v>16</v>
      </c>
      <c r="K4969" s="6">
        <v>44014.46297453704</v>
      </c>
      <c r="M4969" t="s">
        <v>11258</v>
      </c>
      <c r="N4969" t="s">
        <v>11259</v>
      </c>
      <c r="Q4969" t="s">
        <v>11260</v>
      </c>
      <c r="R4969" t="s">
        <v>389</v>
      </c>
      <c r="S4969" t="s">
        <v>11261</v>
      </c>
      <c r="T4969" t="s">
        <v>338</v>
      </c>
      <c r="U4969" t="s">
        <v>530</v>
      </c>
      <c r="W4969" t="s">
        <v>11262</v>
      </c>
      <c r="Z4969" t="s">
        <v>11258</v>
      </c>
      <c r="AA4969" t="s">
        <v>11259</v>
      </c>
      <c r="AD4969" t="s">
        <v>11260</v>
      </c>
      <c r="AE4969" t="s">
        <v>389</v>
      </c>
      <c r="AF4969" t="s">
        <v>11261</v>
      </c>
      <c r="AG4969" t="s">
        <v>338</v>
      </c>
      <c r="AH4969" t="s">
        <v>530</v>
      </c>
      <c r="AJ4969" t="s">
        <v>11262</v>
      </c>
      <c r="AL4969" t="s">
        <v>339</v>
      </c>
      <c r="AM4969">
        <v>1</v>
      </c>
      <c r="AN4969">
        <v>1</v>
      </c>
      <c r="AO4969">
        <v>12063</v>
      </c>
      <c r="AQ4969">
        <v>127155</v>
      </c>
      <c r="AR4969">
        <v>52430001</v>
      </c>
      <c r="AS4969" t="s">
        <v>9635</v>
      </c>
      <c r="AT4969" t="s">
        <v>75</v>
      </c>
      <c r="AW4969" t="s">
        <v>340</v>
      </c>
      <c r="AX4969" t="s">
        <v>340</v>
      </c>
      <c r="AY4969" t="s">
        <v>357</v>
      </c>
      <c r="AZ4969" t="s">
        <v>363</v>
      </c>
      <c r="BY4969" t="s">
        <v>342</v>
      </c>
      <c r="EQ4969">
        <v>252868</v>
      </c>
      <c r="ER4969" t="s">
        <v>10991</v>
      </c>
      <c r="EV4969">
        <v>17290302</v>
      </c>
      <c r="EW4969">
        <v>928</v>
      </c>
      <c r="EX4969">
        <v>221495</v>
      </c>
      <c r="EY4969" t="s">
        <v>11263</v>
      </c>
      <c r="EZ4969">
        <v>1</v>
      </c>
      <c r="FC4969">
        <v>95385</v>
      </c>
      <c r="FD4969" t="s">
        <v>3531</v>
      </c>
    </row>
    <row r="4970" spans="1:160" x14ac:dyDescent="0.3">
      <c r="A4970" t="str">
        <f>VLOOKUP(B4970,Table2[],3,FALSE)</f>
        <v>Digital</v>
      </c>
      <c r="B4970" t="str">
        <f>IF(OR(ISNUMBER(FIND("QVC",Z4970)),ISNUMBER(FIND("QVC",AL4970))),"QVC",IF(OR(ISNUMBER(FIND("NCO",H4970)),ISNUMBER(FIND("NCO",Y4970))), "NCO", IF(AL4970="consumer","PMD.com",VLOOKUP(LEFT(H4970,2),Tables!$E$1:$F$11,2,FALSE))))</f>
        <v>PMD.com</v>
      </c>
      <c r="C4970">
        <f t="shared" si="234"/>
        <v>5341</v>
      </c>
      <c r="D4970">
        <f t="shared" si="235"/>
        <v>1</v>
      </c>
      <c r="E4970" t="str">
        <f t="shared" ca="1" si="236"/>
        <v>MTD orders shipped</v>
      </c>
      <c r="F4970" t="s">
        <v>3539</v>
      </c>
      <c r="G4970" t="s">
        <v>335</v>
      </c>
      <c r="H4970" t="s">
        <v>10990</v>
      </c>
      <c r="I4970" s="6">
        <v>44013.898263888892</v>
      </c>
      <c r="J4970" t="s">
        <v>16</v>
      </c>
      <c r="K4970" s="6">
        <v>44014.46297453704</v>
      </c>
      <c r="M4970" t="s">
        <v>11258</v>
      </c>
      <c r="N4970" t="s">
        <v>11259</v>
      </c>
      <c r="Q4970" t="s">
        <v>11260</v>
      </c>
      <c r="R4970" t="s">
        <v>389</v>
      </c>
      <c r="S4970" t="s">
        <v>11261</v>
      </c>
      <c r="T4970" t="s">
        <v>338</v>
      </c>
      <c r="U4970" t="s">
        <v>530</v>
      </c>
      <c r="W4970" t="s">
        <v>11262</v>
      </c>
      <c r="Z4970" t="s">
        <v>11258</v>
      </c>
      <c r="AA4970" t="s">
        <v>11259</v>
      </c>
      <c r="AD4970" t="s">
        <v>11260</v>
      </c>
      <c r="AE4970" t="s">
        <v>389</v>
      </c>
      <c r="AF4970" t="s">
        <v>11261</v>
      </c>
      <c r="AG4970" t="s">
        <v>338</v>
      </c>
      <c r="AH4970" t="s">
        <v>530</v>
      </c>
      <c r="AJ4970" t="s">
        <v>11262</v>
      </c>
      <c r="AL4970" t="s">
        <v>339</v>
      </c>
      <c r="AM4970">
        <v>1</v>
      </c>
      <c r="AN4970">
        <v>1</v>
      </c>
      <c r="AO4970">
        <v>15156</v>
      </c>
      <c r="AQ4970">
        <v>124187</v>
      </c>
      <c r="AR4970">
        <v>5341</v>
      </c>
      <c r="AS4970" t="s">
        <v>9636</v>
      </c>
      <c r="AT4970" t="s">
        <v>82</v>
      </c>
      <c r="AW4970" t="s">
        <v>340</v>
      </c>
      <c r="AX4970" t="s">
        <v>340</v>
      </c>
      <c r="AY4970" t="s">
        <v>345</v>
      </c>
      <c r="AZ4970" t="s">
        <v>346</v>
      </c>
      <c r="BY4970" t="s">
        <v>342</v>
      </c>
      <c r="EQ4970">
        <v>245208</v>
      </c>
      <c r="ER4970" t="s">
        <v>10991</v>
      </c>
      <c r="EV4970">
        <v>17290302</v>
      </c>
      <c r="EW4970">
        <v>928</v>
      </c>
      <c r="EX4970">
        <v>221495</v>
      </c>
      <c r="EY4970" t="s">
        <v>11263</v>
      </c>
      <c r="EZ4970">
        <v>1</v>
      </c>
      <c r="FC4970">
        <v>95071</v>
      </c>
      <c r="FD4970" t="s">
        <v>1477</v>
      </c>
    </row>
    <row r="4971" spans="1:160" x14ac:dyDescent="0.3">
      <c r="A4971" t="str">
        <f>VLOOKUP(B4971,Table2[],3,FALSE)</f>
        <v>Digital</v>
      </c>
      <c r="B4971" t="str">
        <f>IF(OR(ISNUMBER(FIND("QVC",Z4971)),ISNUMBER(FIND("QVC",AL4971))),"QVC",IF(OR(ISNUMBER(FIND("NCO",H4971)),ISNUMBER(FIND("NCO",Y4971))), "NCO", IF(AL4971="consumer","PMD.com",VLOOKUP(LEFT(H4971,2),Tables!$E$1:$F$11,2,FALSE))))</f>
        <v>PMD.com</v>
      </c>
      <c r="C4971">
        <f t="shared" si="234"/>
        <v>51090030</v>
      </c>
      <c r="D4971">
        <f t="shared" si="235"/>
        <v>1</v>
      </c>
      <c r="E4971" t="str">
        <f t="shared" ca="1" si="236"/>
        <v>MTD orders shipped</v>
      </c>
      <c r="F4971" t="s">
        <v>3539</v>
      </c>
      <c r="G4971" t="s">
        <v>335</v>
      </c>
      <c r="H4971" t="s">
        <v>10990</v>
      </c>
      <c r="I4971" s="6">
        <v>44013.898263888892</v>
      </c>
      <c r="J4971" t="s">
        <v>16</v>
      </c>
      <c r="K4971" s="6">
        <v>44014.46297453704</v>
      </c>
      <c r="M4971" t="s">
        <v>11258</v>
      </c>
      <c r="N4971" t="s">
        <v>11259</v>
      </c>
      <c r="Q4971" t="s">
        <v>11260</v>
      </c>
      <c r="R4971" t="s">
        <v>389</v>
      </c>
      <c r="S4971" t="s">
        <v>11261</v>
      </c>
      <c r="T4971" t="s">
        <v>338</v>
      </c>
      <c r="U4971" t="s">
        <v>530</v>
      </c>
      <c r="W4971" t="s">
        <v>11262</v>
      </c>
      <c r="Z4971" t="s">
        <v>11258</v>
      </c>
      <c r="AA4971" t="s">
        <v>11259</v>
      </c>
      <c r="AD4971" t="s">
        <v>11260</v>
      </c>
      <c r="AE4971" t="s">
        <v>389</v>
      </c>
      <c r="AF4971" t="s">
        <v>11261</v>
      </c>
      <c r="AG4971" t="s">
        <v>338</v>
      </c>
      <c r="AH4971" t="s">
        <v>530</v>
      </c>
      <c r="AJ4971" t="s">
        <v>11262</v>
      </c>
      <c r="AL4971" t="s">
        <v>339</v>
      </c>
      <c r="AM4971">
        <v>1</v>
      </c>
      <c r="AN4971">
        <v>1</v>
      </c>
      <c r="AO4971">
        <v>6688</v>
      </c>
      <c r="AQ4971">
        <v>125960</v>
      </c>
      <c r="AR4971">
        <v>51090030</v>
      </c>
      <c r="AS4971" t="s">
        <v>3043</v>
      </c>
      <c r="AT4971" t="s">
        <v>628</v>
      </c>
      <c r="AW4971" t="s">
        <v>343</v>
      </c>
      <c r="BY4971" t="s">
        <v>342</v>
      </c>
      <c r="BZ4971" t="b">
        <v>0</v>
      </c>
      <c r="EQ4971">
        <v>243047</v>
      </c>
      <c r="ER4971" t="s">
        <v>10991</v>
      </c>
      <c r="EV4971">
        <v>17290302</v>
      </c>
      <c r="EW4971">
        <v>928</v>
      </c>
      <c r="EX4971">
        <v>221495</v>
      </c>
      <c r="EY4971" t="s">
        <v>11263</v>
      </c>
      <c r="EZ4971">
        <v>1</v>
      </c>
      <c r="FC4971">
        <v>95385</v>
      </c>
      <c r="FD4971" t="s">
        <v>3531</v>
      </c>
    </row>
    <row r="4972" spans="1:160" x14ac:dyDescent="0.3">
      <c r="A4972" t="str">
        <f>VLOOKUP(B4972,Table2[],3,FALSE)</f>
        <v>Digital</v>
      </c>
      <c r="B4972" t="str">
        <f>IF(OR(ISNUMBER(FIND("QVC",Z4972)),ISNUMBER(FIND("QVC",AL4972))),"QVC",IF(OR(ISNUMBER(FIND("NCO",H4972)),ISNUMBER(FIND("NCO",Y4972))), "NCO", IF(AL4972="consumer","PMD.com",VLOOKUP(LEFT(H4972,2),Tables!$E$1:$F$11,2,FALSE))))</f>
        <v>PMD.com</v>
      </c>
      <c r="C4972">
        <f t="shared" si="234"/>
        <v>51090030</v>
      </c>
      <c r="D4972">
        <f t="shared" si="235"/>
        <v>1</v>
      </c>
      <c r="E4972" t="str">
        <f t="shared" ca="1" si="236"/>
        <v>MTD orders shipped</v>
      </c>
      <c r="F4972" t="s">
        <v>3539</v>
      </c>
      <c r="G4972" t="s">
        <v>335</v>
      </c>
      <c r="H4972" t="s">
        <v>10884</v>
      </c>
      <c r="I4972" s="6">
        <v>44013.678194444445</v>
      </c>
      <c r="J4972" t="s">
        <v>16</v>
      </c>
      <c r="K4972" s="6">
        <v>44014.463113425925</v>
      </c>
      <c r="M4972" t="s">
        <v>4530</v>
      </c>
      <c r="N4972" t="s">
        <v>11264</v>
      </c>
      <c r="Q4972" t="s">
        <v>1341</v>
      </c>
      <c r="R4972" t="s">
        <v>359</v>
      </c>
      <c r="S4972" t="s">
        <v>11265</v>
      </c>
      <c r="T4972" t="s">
        <v>338</v>
      </c>
      <c r="U4972" t="s">
        <v>530</v>
      </c>
      <c r="W4972" t="s">
        <v>4532</v>
      </c>
      <c r="Z4972" t="s">
        <v>4530</v>
      </c>
      <c r="AA4972" t="s">
        <v>11264</v>
      </c>
      <c r="AD4972" t="s">
        <v>1341</v>
      </c>
      <c r="AE4972" t="s">
        <v>359</v>
      </c>
      <c r="AF4972" t="s">
        <v>11265</v>
      </c>
      <c r="AG4972" t="s">
        <v>338</v>
      </c>
      <c r="AH4972" t="s">
        <v>530</v>
      </c>
      <c r="AJ4972" t="s">
        <v>4532</v>
      </c>
      <c r="AL4972" t="s">
        <v>339</v>
      </c>
      <c r="AM4972">
        <v>1</v>
      </c>
      <c r="AN4972">
        <v>1</v>
      </c>
      <c r="AO4972">
        <v>6688</v>
      </c>
      <c r="AQ4972">
        <v>125960</v>
      </c>
      <c r="AR4972">
        <v>51090030</v>
      </c>
      <c r="AS4972" t="s">
        <v>3043</v>
      </c>
      <c r="AT4972" t="s">
        <v>628</v>
      </c>
      <c r="AW4972" t="s">
        <v>343</v>
      </c>
      <c r="BY4972" t="s">
        <v>342</v>
      </c>
      <c r="BZ4972" t="b">
        <v>0</v>
      </c>
      <c r="EQ4972">
        <v>243047</v>
      </c>
      <c r="ER4972" t="s">
        <v>10885</v>
      </c>
      <c r="EV4972">
        <v>17290246</v>
      </c>
      <c r="EW4972">
        <v>928</v>
      </c>
      <c r="EX4972">
        <v>221440</v>
      </c>
      <c r="EY4972" t="s">
        <v>11266</v>
      </c>
      <c r="EZ4972">
        <v>1</v>
      </c>
      <c r="FC4972">
        <v>95385</v>
      </c>
      <c r="FD4972" t="s">
        <v>3531</v>
      </c>
    </row>
    <row r="4973" spans="1:160" x14ac:dyDescent="0.3">
      <c r="A4973" t="str">
        <f>VLOOKUP(B4973,Table2[],3,FALSE)</f>
        <v>Digital</v>
      </c>
      <c r="B4973" t="str">
        <f>IF(OR(ISNUMBER(FIND("QVC",Z4973)),ISNUMBER(FIND("QVC",AL4973))),"QVC",IF(OR(ISNUMBER(FIND("NCO",H4973)),ISNUMBER(FIND("NCO",Y4973))), "NCO", IF(AL4973="consumer","PMD.com",VLOOKUP(LEFT(H4973,2),Tables!$E$1:$F$11,2,FALSE))))</f>
        <v>PMD.com</v>
      </c>
      <c r="C4973">
        <f t="shared" si="234"/>
        <v>55300001</v>
      </c>
      <c r="D4973">
        <f t="shared" si="235"/>
        <v>1</v>
      </c>
      <c r="E4973" t="str">
        <f t="shared" ca="1" si="236"/>
        <v>MTD orders shipped</v>
      </c>
      <c r="F4973" t="s">
        <v>3539</v>
      </c>
      <c r="G4973" t="s">
        <v>335</v>
      </c>
      <c r="H4973" t="s">
        <v>10884</v>
      </c>
      <c r="I4973" s="6">
        <v>44013.678194444445</v>
      </c>
      <c r="J4973" t="s">
        <v>16</v>
      </c>
      <c r="K4973" s="6">
        <v>44014.463113425925</v>
      </c>
      <c r="M4973" t="s">
        <v>4530</v>
      </c>
      <c r="N4973" t="s">
        <v>11264</v>
      </c>
      <c r="Q4973" t="s">
        <v>1341</v>
      </c>
      <c r="R4973" t="s">
        <v>359</v>
      </c>
      <c r="S4973" t="s">
        <v>11265</v>
      </c>
      <c r="T4973" t="s">
        <v>338</v>
      </c>
      <c r="U4973" t="s">
        <v>530</v>
      </c>
      <c r="W4973" t="s">
        <v>4532</v>
      </c>
      <c r="Z4973" t="s">
        <v>4530</v>
      </c>
      <c r="AA4973" t="s">
        <v>11264</v>
      </c>
      <c r="AD4973" t="s">
        <v>1341</v>
      </c>
      <c r="AE4973" t="s">
        <v>359</v>
      </c>
      <c r="AF4973" t="s">
        <v>11265</v>
      </c>
      <c r="AG4973" t="s">
        <v>338</v>
      </c>
      <c r="AH4973" t="s">
        <v>530</v>
      </c>
      <c r="AJ4973" t="s">
        <v>4532</v>
      </c>
      <c r="AL4973" t="s">
        <v>339</v>
      </c>
      <c r="AM4973">
        <v>1</v>
      </c>
      <c r="AN4973">
        <v>1</v>
      </c>
      <c r="AO4973">
        <v>5039</v>
      </c>
      <c r="AQ4973">
        <v>124479</v>
      </c>
      <c r="AR4973">
        <v>55300001</v>
      </c>
      <c r="AS4973" t="s">
        <v>3008</v>
      </c>
      <c r="AT4973" t="s">
        <v>153</v>
      </c>
      <c r="AW4973" t="s">
        <v>340</v>
      </c>
      <c r="AX4973" t="s">
        <v>340</v>
      </c>
      <c r="AY4973" t="s">
        <v>382</v>
      </c>
      <c r="AZ4973">
        <v>0</v>
      </c>
      <c r="BY4973" t="s">
        <v>342</v>
      </c>
      <c r="EQ4973">
        <v>253396</v>
      </c>
      <c r="ER4973" t="s">
        <v>10885</v>
      </c>
      <c r="EV4973">
        <v>17290246</v>
      </c>
      <c r="EW4973">
        <v>928</v>
      </c>
      <c r="EX4973">
        <v>221440</v>
      </c>
      <c r="EY4973" t="s">
        <v>11266</v>
      </c>
      <c r="EZ4973">
        <v>1</v>
      </c>
      <c r="FC4973">
        <v>95314</v>
      </c>
      <c r="FD4973" t="s">
        <v>528</v>
      </c>
    </row>
    <row r="4974" spans="1:160" x14ac:dyDescent="0.3">
      <c r="A4974" t="str">
        <f>VLOOKUP(B4974,Table2[],3,FALSE)</f>
        <v>Digital</v>
      </c>
      <c r="B4974" t="str">
        <f>IF(OR(ISNUMBER(FIND("QVC",Z4974)),ISNUMBER(FIND("QVC",AL4974))),"QVC",IF(OR(ISNUMBER(FIND("NCO",H4974)),ISNUMBER(FIND("NCO",Y4974))), "NCO", IF(AL4974="consumer","PMD.com",VLOOKUP(LEFT(H4974,2),Tables!$E$1:$F$11,2,FALSE))))</f>
        <v>PMD.com</v>
      </c>
      <c r="C4974">
        <f t="shared" si="234"/>
        <v>52430001</v>
      </c>
      <c r="D4974">
        <f t="shared" si="235"/>
        <v>1</v>
      </c>
      <c r="E4974" t="str">
        <f t="shared" ca="1" si="236"/>
        <v>MTD orders shipped</v>
      </c>
      <c r="F4974" t="s">
        <v>3539</v>
      </c>
      <c r="G4974" t="s">
        <v>335</v>
      </c>
      <c r="H4974" t="s">
        <v>10884</v>
      </c>
      <c r="I4974" s="6">
        <v>44013.678194444445</v>
      </c>
      <c r="J4974" t="s">
        <v>16</v>
      </c>
      <c r="K4974" s="6">
        <v>44014.463113425925</v>
      </c>
      <c r="M4974" t="s">
        <v>4530</v>
      </c>
      <c r="N4974" t="s">
        <v>11264</v>
      </c>
      <c r="Q4974" t="s">
        <v>1341</v>
      </c>
      <c r="R4974" t="s">
        <v>359</v>
      </c>
      <c r="S4974" t="s">
        <v>11265</v>
      </c>
      <c r="T4974" t="s">
        <v>338</v>
      </c>
      <c r="U4974" t="s">
        <v>530</v>
      </c>
      <c r="W4974" t="s">
        <v>4532</v>
      </c>
      <c r="Z4974" t="s">
        <v>4530</v>
      </c>
      <c r="AA4974" t="s">
        <v>11264</v>
      </c>
      <c r="AD4974" t="s">
        <v>1341</v>
      </c>
      <c r="AE4974" t="s">
        <v>359</v>
      </c>
      <c r="AF4974" t="s">
        <v>11265</v>
      </c>
      <c r="AG4974" t="s">
        <v>338</v>
      </c>
      <c r="AH4974" t="s">
        <v>530</v>
      </c>
      <c r="AJ4974" t="s">
        <v>4532</v>
      </c>
      <c r="AL4974" t="s">
        <v>339</v>
      </c>
      <c r="AM4974">
        <v>1</v>
      </c>
      <c r="AN4974">
        <v>1</v>
      </c>
      <c r="AO4974">
        <v>12063</v>
      </c>
      <c r="AQ4974">
        <v>127155</v>
      </c>
      <c r="AR4974">
        <v>52430001</v>
      </c>
      <c r="AS4974" t="s">
        <v>9635</v>
      </c>
      <c r="AT4974" t="s">
        <v>75</v>
      </c>
      <c r="AW4974" t="s">
        <v>340</v>
      </c>
      <c r="AX4974" t="s">
        <v>340</v>
      </c>
      <c r="AY4974" t="s">
        <v>357</v>
      </c>
      <c r="AZ4974" t="s">
        <v>363</v>
      </c>
      <c r="BY4974" t="s">
        <v>342</v>
      </c>
      <c r="EQ4974">
        <v>252868</v>
      </c>
      <c r="ER4974" t="s">
        <v>10885</v>
      </c>
      <c r="EV4974">
        <v>17290246</v>
      </c>
      <c r="EW4974">
        <v>928</v>
      </c>
      <c r="EX4974">
        <v>221440</v>
      </c>
      <c r="EY4974" t="s">
        <v>11266</v>
      </c>
      <c r="EZ4974">
        <v>1</v>
      </c>
      <c r="FC4974">
        <v>95385</v>
      </c>
      <c r="FD4974" t="s">
        <v>3531</v>
      </c>
    </row>
    <row r="4975" spans="1:160" x14ac:dyDescent="0.3">
      <c r="A4975" t="str">
        <f>VLOOKUP(B4975,Table2[],3,FALSE)</f>
        <v>Digital</v>
      </c>
      <c r="B4975" t="str">
        <f>IF(OR(ISNUMBER(FIND("QVC",Z4975)),ISNUMBER(FIND("QVC",AL4975))),"QVC",IF(OR(ISNUMBER(FIND("NCO",H4975)),ISNUMBER(FIND("NCO",Y4975))), "NCO", IF(AL4975="consumer","PMD.com",VLOOKUP(LEFT(H4975,2),Tables!$E$1:$F$11,2,FALSE))))</f>
        <v>PMD.com</v>
      </c>
      <c r="C4975">
        <f t="shared" si="234"/>
        <v>52710001</v>
      </c>
      <c r="D4975">
        <f t="shared" si="235"/>
        <v>1</v>
      </c>
      <c r="E4975" t="str">
        <f t="shared" ca="1" si="236"/>
        <v>MTD orders shipped</v>
      </c>
      <c r="F4975" t="s">
        <v>3539</v>
      </c>
      <c r="G4975" t="s">
        <v>335</v>
      </c>
      <c r="H4975" t="s">
        <v>10884</v>
      </c>
      <c r="I4975" s="6">
        <v>44013.678194444445</v>
      </c>
      <c r="J4975" t="s">
        <v>16</v>
      </c>
      <c r="K4975" s="6">
        <v>44014.463113425925</v>
      </c>
      <c r="M4975" t="s">
        <v>4530</v>
      </c>
      <c r="N4975" t="s">
        <v>11264</v>
      </c>
      <c r="Q4975" t="s">
        <v>1341</v>
      </c>
      <c r="R4975" t="s">
        <v>359</v>
      </c>
      <c r="S4975" t="s">
        <v>11265</v>
      </c>
      <c r="T4975" t="s">
        <v>338</v>
      </c>
      <c r="U4975" t="s">
        <v>530</v>
      </c>
      <c r="W4975" t="s">
        <v>4532</v>
      </c>
      <c r="Z4975" t="s">
        <v>4530</v>
      </c>
      <c r="AA4975" t="s">
        <v>11264</v>
      </c>
      <c r="AD4975" t="s">
        <v>1341</v>
      </c>
      <c r="AE4975" t="s">
        <v>359</v>
      </c>
      <c r="AF4975" t="s">
        <v>11265</v>
      </c>
      <c r="AG4975" t="s">
        <v>338</v>
      </c>
      <c r="AH4975" t="s">
        <v>530</v>
      </c>
      <c r="AJ4975" t="s">
        <v>4532</v>
      </c>
      <c r="AL4975" t="s">
        <v>339</v>
      </c>
      <c r="AM4975">
        <v>1</v>
      </c>
      <c r="AN4975">
        <v>1</v>
      </c>
      <c r="AO4975">
        <v>3399</v>
      </c>
      <c r="AQ4975">
        <v>124439</v>
      </c>
      <c r="AR4975">
        <v>52710001</v>
      </c>
      <c r="AS4975" t="s">
        <v>150</v>
      </c>
      <c r="AT4975" t="s">
        <v>151</v>
      </c>
      <c r="AW4975" t="s">
        <v>340</v>
      </c>
      <c r="AX4975" t="s">
        <v>340</v>
      </c>
      <c r="AY4975" t="s">
        <v>382</v>
      </c>
      <c r="AZ4975">
        <v>0</v>
      </c>
      <c r="BY4975" t="s">
        <v>342</v>
      </c>
      <c r="EQ4975">
        <v>249198</v>
      </c>
      <c r="ER4975" t="s">
        <v>10885</v>
      </c>
      <c r="EV4975">
        <v>17290246</v>
      </c>
      <c r="EW4975">
        <v>928</v>
      </c>
      <c r="EX4975">
        <v>221440</v>
      </c>
      <c r="EY4975" t="s">
        <v>11266</v>
      </c>
      <c r="EZ4975">
        <v>1</v>
      </c>
      <c r="FC4975">
        <v>95314</v>
      </c>
      <c r="FD4975" t="s">
        <v>528</v>
      </c>
    </row>
    <row r="4976" spans="1:160" x14ac:dyDescent="0.3">
      <c r="A4976" t="str">
        <f>VLOOKUP(B4976,Table2[],3,FALSE)</f>
        <v>Digital</v>
      </c>
      <c r="B4976" t="str">
        <f>IF(OR(ISNUMBER(FIND("QVC",Z4976)),ISNUMBER(FIND("QVC",AL4976))),"QVC",IF(OR(ISNUMBER(FIND("NCO",H4976)),ISNUMBER(FIND("NCO",Y4976))), "NCO", IF(AL4976="consumer","PMD.com",VLOOKUP(LEFT(H4976,2),Tables!$E$1:$F$11,2,FALSE))))</f>
        <v>PMD.com</v>
      </c>
      <c r="C4976">
        <f t="shared" si="234"/>
        <v>53920001</v>
      </c>
      <c r="D4976">
        <f t="shared" si="235"/>
        <v>1</v>
      </c>
      <c r="E4976" t="str">
        <f t="shared" ca="1" si="236"/>
        <v>MTD orders shipped</v>
      </c>
      <c r="F4976" t="s">
        <v>3539</v>
      </c>
      <c r="G4976" t="s">
        <v>335</v>
      </c>
      <c r="H4976" t="s">
        <v>10884</v>
      </c>
      <c r="I4976" s="6">
        <v>44013.678194444445</v>
      </c>
      <c r="J4976" t="s">
        <v>16</v>
      </c>
      <c r="K4976" s="6">
        <v>44014.463113425925</v>
      </c>
      <c r="M4976" t="s">
        <v>4530</v>
      </c>
      <c r="N4976" t="s">
        <v>11264</v>
      </c>
      <c r="Q4976" t="s">
        <v>1341</v>
      </c>
      <c r="R4976" t="s">
        <v>359</v>
      </c>
      <c r="S4976" t="s">
        <v>11265</v>
      </c>
      <c r="T4976" t="s">
        <v>338</v>
      </c>
      <c r="U4976" t="s">
        <v>530</v>
      </c>
      <c r="W4976" t="s">
        <v>4532</v>
      </c>
      <c r="Z4976" t="s">
        <v>4530</v>
      </c>
      <c r="AA4976" t="s">
        <v>11264</v>
      </c>
      <c r="AD4976" t="s">
        <v>1341</v>
      </c>
      <c r="AE4976" t="s">
        <v>359</v>
      </c>
      <c r="AF4976" t="s">
        <v>11265</v>
      </c>
      <c r="AG4976" t="s">
        <v>338</v>
      </c>
      <c r="AH4976" t="s">
        <v>530</v>
      </c>
      <c r="AJ4976" t="s">
        <v>4532</v>
      </c>
      <c r="AL4976" t="s">
        <v>339</v>
      </c>
      <c r="AM4976">
        <v>1</v>
      </c>
      <c r="AN4976">
        <v>1</v>
      </c>
      <c r="AO4976">
        <v>14899</v>
      </c>
      <c r="AQ4976">
        <v>124468</v>
      </c>
      <c r="AR4976">
        <v>53920001</v>
      </c>
      <c r="AS4976" t="s">
        <v>42</v>
      </c>
      <c r="AT4976" t="s">
        <v>40</v>
      </c>
      <c r="AW4976" t="s">
        <v>343</v>
      </c>
      <c r="BY4976" t="s">
        <v>342</v>
      </c>
      <c r="EQ4976">
        <v>247476</v>
      </c>
      <c r="ER4976" t="s">
        <v>10885</v>
      </c>
      <c r="EV4976">
        <v>17290246</v>
      </c>
      <c r="EW4976">
        <v>928</v>
      </c>
      <c r="EX4976">
        <v>221440</v>
      </c>
      <c r="EY4976" t="s">
        <v>11266</v>
      </c>
      <c r="EZ4976">
        <v>1</v>
      </c>
      <c r="FC4976">
        <v>95385</v>
      </c>
      <c r="FD4976" t="s">
        <v>3531</v>
      </c>
    </row>
    <row r="4977" spans="1:160" x14ac:dyDescent="0.3">
      <c r="A4977" t="str">
        <f>VLOOKUP(B4977,Table2[],3,FALSE)</f>
        <v>Digital</v>
      </c>
      <c r="B4977" t="str">
        <f>IF(OR(ISNUMBER(FIND("QVC",Z4977)),ISNUMBER(FIND("QVC",AL4977))),"QVC",IF(OR(ISNUMBER(FIND("NCO",H4977)),ISNUMBER(FIND("NCO",Y4977))), "NCO", IF(AL4977="consumer","PMD.com",VLOOKUP(LEFT(H4977,2),Tables!$E$1:$F$11,2,FALSE))))</f>
        <v>PMD.com</v>
      </c>
      <c r="C4977">
        <f t="shared" si="234"/>
        <v>5341030</v>
      </c>
      <c r="D4977">
        <f t="shared" si="235"/>
        <v>1</v>
      </c>
      <c r="E4977" t="str">
        <f t="shared" ca="1" si="236"/>
        <v>MTD orders shipped</v>
      </c>
      <c r="F4977" t="s">
        <v>3539</v>
      </c>
      <c r="G4977" t="s">
        <v>335</v>
      </c>
      <c r="H4977" t="s">
        <v>10884</v>
      </c>
      <c r="I4977" s="6">
        <v>44013.678194444445</v>
      </c>
      <c r="J4977" t="s">
        <v>16</v>
      </c>
      <c r="K4977" s="6">
        <v>44014.463113425925</v>
      </c>
      <c r="M4977" t="s">
        <v>4530</v>
      </c>
      <c r="N4977" t="s">
        <v>11264</v>
      </c>
      <c r="Q4977" t="s">
        <v>1341</v>
      </c>
      <c r="R4977" t="s">
        <v>359</v>
      </c>
      <c r="S4977" t="s">
        <v>11265</v>
      </c>
      <c r="T4977" t="s">
        <v>338</v>
      </c>
      <c r="U4977" t="s">
        <v>530</v>
      </c>
      <c r="W4977" t="s">
        <v>4532</v>
      </c>
      <c r="Z4977" t="s">
        <v>4530</v>
      </c>
      <c r="AA4977" t="s">
        <v>11264</v>
      </c>
      <c r="AD4977" t="s">
        <v>1341</v>
      </c>
      <c r="AE4977" t="s">
        <v>359</v>
      </c>
      <c r="AF4977" t="s">
        <v>11265</v>
      </c>
      <c r="AG4977" t="s">
        <v>338</v>
      </c>
      <c r="AH4977" t="s">
        <v>530</v>
      </c>
      <c r="AJ4977" t="s">
        <v>4532</v>
      </c>
      <c r="AL4977" t="s">
        <v>339</v>
      </c>
      <c r="AM4977">
        <v>1</v>
      </c>
      <c r="AN4977">
        <v>1</v>
      </c>
      <c r="AO4977">
        <v>12859</v>
      </c>
      <c r="AQ4977">
        <v>124642</v>
      </c>
      <c r="AR4977">
        <v>5341030</v>
      </c>
      <c r="AS4977" t="s">
        <v>925</v>
      </c>
      <c r="AT4977" t="s">
        <v>926</v>
      </c>
      <c r="AW4977" t="s">
        <v>366</v>
      </c>
      <c r="AX4977" t="s">
        <v>366</v>
      </c>
      <c r="AY4977" t="s">
        <v>345</v>
      </c>
      <c r="AZ4977" t="s">
        <v>346</v>
      </c>
      <c r="BY4977" t="s">
        <v>342</v>
      </c>
      <c r="EQ4977">
        <v>243275</v>
      </c>
      <c r="ER4977" t="s">
        <v>10885</v>
      </c>
      <c r="EV4977">
        <v>17290246</v>
      </c>
      <c r="EW4977">
        <v>928</v>
      </c>
      <c r="EX4977">
        <v>221440</v>
      </c>
      <c r="EY4977" t="s">
        <v>11266</v>
      </c>
      <c r="EZ4977">
        <v>1</v>
      </c>
      <c r="FC4977">
        <v>95385</v>
      </c>
      <c r="FD4977" t="s">
        <v>3531</v>
      </c>
    </row>
    <row r="4978" spans="1:160" x14ac:dyDescent="0.3">
      <c r="A4978" t="str">
        <f>VLOOKUP(B4978,Table2[],3,FALSE)</f>
        <v>Digital</v>
      </c>
      <c r="B4978" t="str">
        <f>IF(OR(ISNUMBER(FIND("QVC",Z4978)),ISNUMBER(FIND("QVC",AL4978))),"QVC",IF(OR(ISNUMBER(FIND("NCO",H4978)),ISNUMBER(FIND("NCO",Y4978))), "NCO", IF(AL4978="consumer","PMD.com",VLOOKUP(LEFT(H4978,2),Tables!$E$1:$F$11,2,FALSE))))</f>
        <v>PMD.com</v>
      </c>
      <c r="C4978">
        <f t="shared" si="234"/>
        <v>5208</v>
      </c>
      <c r="D4978">
        <f t="shared" si="235"/>
        <v>1</v>
      </c>
      <c r="E4978" t="str">
        <f t="shared" ca="1" si="236"/>
        <v>MTD orders shipped</v>
      </c>
      <c r="F4978" t="s">
        <v>3539</v>
      </c>
      <c r="G4978" t="s">
        <v>335</v>
      </c>
      <c r="H4978" t="s">
        <v>10996</v>
      </c>
      <c r="I4978" s="6">
        <v>44013.904282407406</v>
      </c>
      <c r="J4978" t="s">
        <v>16</v>
      </c>
      <c r="K4978" s="6">
        <v>44014.463877314818</v>
      </c>
      <c r="M4978" t="s">
        <v>11267</v>
      </c>
      <c r="N4978" t="s">
        <v>11268</v>
      </c>
      <c r="Q4978" t="s">
        <v>11269</v>
      </c>
      <c r="R4978" t="s">
        <v>409</v>
      </c>
      <c r="S4978" t="s">
        <v>11270</v>
      </c>
      <c r="T4978" t="s">
        <v>338</v>
      </c>
      <c r="U4978" t="s">
        <v>530</v>
      </c>
      <c r="W4978" t="s">
        <v>11271</v>
      </c>
      <c r="Z4978" t="s">
        <v>11267</v>
      </c>
      <c r="AA4978" t="s">
        <v>11268</v>
      </c>
      <c r="AD4978" t="s">
        <v>11269</v>
      </c>
      <c r="AE4978" t="s">
        <v>409</v>
      </c>
      <c r="AF4978" t="s">
        <v>11270</v>
      </c>
      <c r="AG4978" t="s">
        <v>338</v>
      </c>
      <c r="AH4978" t="s">
        <v>530</v>
      </c>
      <c r="AJ4978" t="s">
        <v>11271</v>
      </c>
      <c r="AL4978" t="s">
        <v>339</v>
      </c>
      <c r="AM4978">
        <v>1</v>
      </c>
      <c r="AN4978">
        <v>1</v>
      </c>
      <c r="AO4978">
        <v>1406</v>
      </c>
      <c r="AQ4978">
        <v>124008</v>
      </c>
      <c r="AR4978">
        <v>5208</v>
      </c>
      <c r="AS4978" t="s">
        <v>51</v>
      </c>
      <c r="AT4978" t="s">
        <v>52</v>
      </c>
      <c r="AW4978" t="s">
        <v>340</v>
      </c>
      <c r="AX4978" t="s">
        <v>340</v>
      </c>
      <c r="AY4978" t="s">
        <v>419</v>
      </c>
      <c r="AZ4978" t="s">
        <v>420</v>
      </c>
      <c r="BY4978" t="s">
        <v>342</v>
      </c>
      <c r="EQ4978">
        <v>249094</v>
      </c>
      <c r="ER4978" t="s">
        <v>10997</v>
      </c>
      <c r="EV4978">
        <v>17290305</v>
      </c>
      <c r="EW4978">
        <v>928</v>
      </c>
      <c r="EX4978">
        <v>221498</v>
      </c>
      <c r="EY4978" t="s">
        <v>11272</v>
      </c>
      <c r="EZ4978">
        <v>1</v>
      </c>
      <c r="FC4978">
        <v>5208</v>
      </c>
      <c r="FD4978" t="s">
        <v>52</v>
      </c>
    </row>
    <row r="4979" spans="1:160" x14ac:dyDescent="0.3">
      <c r="A4979" t="str">
        <f>VLOOKUP(B4979,Table2[],3,FALSE)</f>
        <v>Digital</v>
      </c>
      <c r="B4979" t="str">
        <f>IF(OR(ISNUMBER(FIND("QVC",Z4979)),ISNUMBER(FIND("QVC",AL4979))),"QVC",IF(OR(ISNUMBER(FIND("NCO",H4979)),ISNUMBER(FIND("NCO",Y4979))), "NCO", IF(AL4979="consumer","PMD.com",VLOOKUP(LEFT(H4979,2),Tables!$E$1:$F$11,2,FALSE))))</f>
        <v>PMD.com</v>
      </c>
      <c r="C4979">
        <f t="shared" si="234"/>
        <v>53920001</v>
      </c>
      <c r="D4979">
        <f t="shared" si="235"/>
        <v>1</v>
      </c>
      <c r="E4979" t="str">
        <f t="shared" ca="1" si="236"/>
        <v>MTD orders shipped</v>
      </c>
      <c r="F4979" t="s">
        <v>3539</v>
      </c>
      <c r="G4979" t="s">
        <v>335</v>
      </c>
      <c r="H4979" t="s">
        <v>10996</v>
      </c>
      <c r="I4979" s="6">
        <v>44013.904282407406</v>
      </c>
      <c r="J4979" t="s">
        <v>16</v>
      </c>
      <c r="K4979" s="6">
        <v>44014.463877314818</v>
      </c>
      <c r="M4979" t="s">
        <v>11267</v>
      </c>
      <c r="N4979" t="s">
        <v>11268</v>
      </c>
      <c r="Q4979" t="s">
        <v>11269</v>
      </c>
      <c r="R4979" t="s">
        <v>409</v>
      </c>
      <c r="S4979" t="s">
        <v>11270</v>
      </c>
      <c r="T4979" t="s">
        <v>338</v>
      </c>
      <c r="U4979" t="s">
        <v>530</v>
      </c>
      <c r="W4979" t="s">
        <v>11271</v>
      </c>
      <c r="Z4979" t="s">
        <v>11267</v>
      </c>
      <c r="AA4979" t="s">
        <v>11268</v>
      </c>
      <c r="AD4979" t="s">
        <v>11269</v>
      </c>
      <c r="AE4979" t="s">
        <v>409</v>
      </c>
      <c r="AF4979" t="s">
        <v>11270</v>
      </c>
      <c r="AG4979" t="s">
        <v>338</v>
      </c>
      <c r="AH4979" t="s">
        <v>530</v>
      </c>
      <c r="AJ4979" t="s">
        <v>11271</v>
      </c>
      <c r="AL4979" t="s">
        <v>339</v>
      </c>
      <c r="AM4979">
        <v>1</v>
      </c>
      <c r="AN4979">
        <v>1</v>
      </c>
      <c r="AO4979">
        <v>14899</v>
      </c>
      <c r="AQ4979">
        <v>124468</v>
      </c>
      <c r="AR4979">
        <v>53920001</v>
      </c>
      <c r="AS4979" t="s">
        <v>42</v>
      </c>
      <c r="AT4979" t="s">
        <v>40</v>
      </c>
      <c r="AW4979" t="s">
        <v>343</v>
      </c>
      <c r="BY4979" t="s">
        <v>342</v>
      </c>
      <c r="EQ4979">
        <v>247476</v>
      </c>
      <c r="ER4979" t="s">
        <v>10997</v>
      </c>
      <c r="EV4979">
        <v>17290305</v>
      </c>
      <c r="EW4979">
        <v>928</v>
      </c>
      <c r="EX4979">
        <v>221498</v>
      </c>
      <c r="EY4979" t="s">
        <v>11272</v>
      </c>
      <c r="EZ4979">
        <v>1</v>
      </c>
      <c r="FC4979">
        <v>95384</v>
      </c>
      <c r="FD4979" t="s">
        <v>3530</v>
      </c>
    </row>
    <row r="4980" spans="1:160" x14ac:dyDescent="0.3">
      <c r="A4980" t="str">
        <f>VLOOKUP(B4980,Table2[],3,FALSE)</f>
        <v>Digital</v>
      </c>
      <c r="B4980" t="str">
        <f>IF(OR(ISNUMBER(FIND("QVC",Z4980)),ISNUMBER(FIND("QVC",AL4980))),"QVC",IF(OR(ISNUMBER(FIND("NCO",H4980)),ISNUMBER(FIND("NCO",Y4980))), "NCO", IF(AL4980="consumer","PMD.com",VLOOKUP(LEFT(H4980,2),Tables!$E$1:$F$11,2,FALSE))))</f>
        <v>PMD.com</v>
      </c>
      <c r="C4980">
        <f t="shared" si="234"/>
        <v>52430001</v>
      </c>
      <c r="D4980">
        <f t="shared" si="235"/>
        <v>1</v>
      </c>
      <c r="E4980" t="str">
        <f t="shared" ca="1" si="236"/>
        <v>MTD orders shipped</v>
      </c>
      <c r="F4980" t="s">
        <v>3539</v>
      </c>
      <c r="G4980" t="s">
        <v>335</v>
      </c>
      <c r="H4980" t="s">
        <v>10996</v>
      </c>
      <c r="I4980" s="6">
        <v>44013.904282407406</v>
      </c>
      <c r="J4980" t="s">
        <v>16</v>
      </c>
      <c r="K4980" s="6">
        <v>44014.463877314818</v>
      </c>
      <c r="M4980" t="s">
        <v>11267</v>
      </c>
      <c r="N4980" t="s">
        <v>11268</v>
      </c>
      <c r="Q4980" t="s">
        <v>11269</v>
      </c>
      <c r="R4980" t="s">
        <v>409</v>
      </c>
      <c r="S4980" t="s">
        <v>11270</v>
      </c>
      <c r="T4980" t="s">
        <v>338</v>
      </c>
      <c r="U4980" t="s">
        <v>530</v>
      </c>
      <c r="W4980" t="s">
        <v>11271</v>
      </c>
      <c r="Z4980" t="s">
        <v>11267</v>
      </c>
      <c r="AA4980" t="s">
        <v>11268</v>
      </c>
      <c r="AD4980" t="s">
        <v>11269</v>
      </c>
      <c r="AE4980" t="s">
        <v>409</v>
      </c>
      <c r="AF4980" t="s">
        <v>11270</v>
      </c>
      <c r="AG4980" t="s">
        <v>338</v>
      </c>
      <c r="AH4980" t="s">
        <v>530</v>
      </c>
      <c r="AJ4980" t="s">
        <v>11271</v>
      </c>
      <c r="AL4980" t="s">
        <v>339</v>
      </c>
      <c r="AM4980">
        <v>1</v>
      </c>
      <c r="AN4980">
        <v>1</v>
      </c>
      <c r="AO4980">
        <v>12063</v>
      </c>
      <c r="AQ4980">
        <v>127155</v>
      </c>
      <c r="AR4980">
        <v>52430001</v>
      </c>
      <c r="AS4980" t="s">
        <v>9635</v>
      </c>
      <c r="AT4980" t="s">
        <v>75</v>
      </c>
      <c r="AW4980" t="s">
        <v>340</v>
      </c>
      <c r="AX4980" t="s">
        <v>340</v>
      </c>
      <c r="AY4980" t="s">
        <v>357</v>
      </c>
      <c r="AZ4980" t="s">
        <v>363</v>
      </c>
      <c r="BY4980" t="s">
        <v>342</v>
      </c>
      <c r="EQ4980">
        <v>252868</v>
      </c>
      <c r="ER4980" t="s">
        <v>10997</v>
      </c>
      <c r="EV4980">
        <v>17290305</v>
      </c>
      <c r="EW4980">
        <v>928</v>
      </c>
      <c r="EX4980">
        <v>221498</v>
      </c>
      <c r="EY4980" t="s">
        <v>11272</v>
      </c>
      <c r="EZ4980">
        <v>1</v>
      </c>
      <c r="FC4980">
        <v>95384</v>
      </c>
      <c r="FD4980" t="s">
        <v>3530</v>
      </c>
    </row>
    <row r="4981" spans="1:160" x14ac:dyDescent="0.3">
      <c r="A4981" t="str">
        <f>VLOOKUP(B4981,Table2[],3,FALSE)</f>
        <v>Digital</v>
      </c>
      <c r="B4981" t="str">
        <f>IF(OR(ISNUMBER(FIND("QVC",Z4981)),ISNUMBER(FIND("QVC",AL4981))),"QVC",IF(OR(ISNUMBER(FIND("NCO",H4981)),ISNUMBER(FIND("NCO",Y4981))), "NCO", IF(AL4981="consumer","PMD.com",VLOOKUP(LEFT(H4981,2),Tables!$E$1:$F$11,2,FALSE))))</f>
        <v>PMD.com</v>
      </c>
      <c r="C4981">
        <f t="shared" si="234"/>
        <v>58040001</v>
      </c>
      <c r="D4981">
        <f t="shared" si="235"/>
        <v>1</v>
      </c>
      <c r="E4981" t="str">
        <f t="shared" ca="1" si="236"/>
        <v>MTD orders shipped</v>
      </c>
      <c r="F4981" t="s">
        <v>3539</v>
      </c>
      <c r="G4981" t="s">
        <v>335</v>
      </c>
      <c r="H4981" t="s">
        <v>10996</v>
      </c>
      <c r="I4981" s="6">
        <v>44013.904282407406</v>
      </c>
      <c r="J4981" t="s">
        <v>16</v>
      </c>
      <c r="K4981" s="6">
        <v>44014.463877314818</v>
      </c>
      <c r="M4981" t="s">
        <v>11267</v>
      </c>
      <c r="N4981" t="s">
        <v>11268</v>
      </c>
      <c r="Q4981" t="s">
        <v>11269</v>
      </c>
      <c r="R4981" t="s">
        <v>409</v>
      </c>
      <c r="S4981" t="s">
        <v>11270</v>
      </c>
      <c r="T4981" t="s">
        <v>338</v>
      </c>
      <c r="U4981" t="s">
        <v>530</v>
      </c>
      <c r="W4981" t="s">
        <v>11271</v>
      </c>
      <c r="Z4981" t="s">
        <v>11267</v>
      </c>
      <c r="AA4981" t="s">
        <v>11268</v>
      </c>
      <c r="AD4981" t="s">
        <v>11269</v>
      </c>
      <c r="AE4981" t="s">
        <v>409</v>
      </c>
      <c r="AF4981" t="s">
        <v>11270</v>
      </c>
      <c r="AG4981" t="s">
        <v>338</v>
      </c>
      <c r="AH4981" t="s">
        <v>530</v>
      </c>
      <c r="AJ4981" t="s">
        <v>11271</v>
      </c>
      <c r="AL4981" t="s">
        <v>339</v>
      </c>
      <c r="AM4981">
        <v>1</v>
      </c>
      <c r="AN4981">
        <v>1</v>
      </c>
      <c r="AO4981">
        <v>12788</v>
      </c>
      <c r="AQ4981">
        <v>124484</v>
      </c>
      <c r="AR4981">
        <v>58040001</v>
      </c>
      <c r="AS4981" t="s">
        <v>54</v>
      </c>
      <c r="AT4981" t="s">
        <v>55</v>
      </c>
      <c r="AW4981" t="s">
        <v>340</v>
      </c>
      <c r="AX4981" t="s">
        <v>340</v>
      </c>
      <c r="AY4981" t="s">
        <v>357</v>
      </c>
      <c r="AZ4981" t="s">
        <v>363</v>
      </c>
      <c r="BY4981" t="s">
        <v>342</v>
      </c>
      <c r="EQ4981">
        <v>251707</v>
      </c>
      <c r="ER4981" t="s">
        <v>10997</v>
      </c>
      <c r="EV4981">
        <v>17290305</v>
      </c>
      <c r="EW4981">
        <v>928</v>
      </c>
      <c r="EX4981">
        <v>221498</v>
      </c>
      <c r="EY4981" t="s">
        <v>11272</v>
      </c>
      <c r="EZ4981">
        <v>1</v>
      </c>
      <c r="FC4981">
        <v>58040001</v>
      </c>
      <c r="FD4981" t="s">
        <v>55</v>
      </c>
    </row>
    <row r="4982" spans="1:160" x14ac:dyDescent="0.3">
      <c r="A4982" t="str">
        <f>VLOOKUP(B4982,Table2[],3,FALSE)</f>
        <v>Digital</v>
      </c>
      <c r="B4982" t="str">
        <f>IF(OR(ISNUMBER(FIND("QVC",Z4982)),ISNUMBER(FIND("QVC",AL4982))),"QVC",IF(OR(ISNUMBER(FIND("NCO",H4982)),ISNUMBER(FIND("NCO",Y4982))), "NCO", IF(AL4982="consumer","PMD.com",VLOOKUP(LEFT(H4982,2),Tables!$E$1:$F$11,2,FALSE))))</f>
        <v>PMD.com</v>
      </c>
      <c r="C4982">
        <f t="shared" si="234"/>
        <v>53810001</v>
      </c>
      <c r="D4982">
        <f t="shared" si="235"/>
        <v>1</v>
      </c>
      <c r="E4982" t="str">
        <f t="shared" ca="1" si="236"/>
        <v>MTD orders shipped</v>
      </c>
      <c r="F4982" t="s">
        <v>3539</v>
      </c>
      <c r="G4982" t="s">
        <v>335</v>
      </c>
      <c r="H4982" t="s">
        <v>10996</v>
      </c>
      <c r="I4982" s="6">
        <v>44013.904282407406</v>
      </c>
      <c r="J4982" t="s">
        <v>16</v>
      </c>
      <c r="K4982" s="6">
        <v>44014.463877314818</v>
      </c>
      <c r="M4982" t="s">
        <v>11267</v>
      </c>
      <c r="N4982" t="s">
        <v>11268</v>
      </c>
      <c r="Q4982" t="s">
        <v>11269</v>
      </c>
      <c r="R4982" t="s">
        <v>409</v>
      </c>
      <c r="S4982" t="s">
        <v>11270</v>
      </c>
      <c r="T4982" t="s">
        <v>338</v>
      </c>
      <c r="U4982" t="s">
        <v>530</v>
      </c>
      <c r="W4982" t="s">
        <v>11271</v>
      </c>
      <c r="Z4982" t="s">
        <v>11267</v>
      </c>
      <c r="AA4982" t="s">
        <v>11268</v>
      </c>
      <c r="AD4982" t="s">
        <v>11269</v>
      </c>
      <c r="AE4982" t="s">
        <v>409</v>
      </c>
      <c r="AF4982" t="s">
        <v>11270</v>
      </c>
      <c r="AG4982" t="s">
        <v>338</v>
      </c>
      <c r="AH4982" t="s">
        <v>530</v>
      </c>
      <c r="AJ4982" t="s">
        <v>11271</v>
      </c>
      <c r="AL4982" t="s">
        <v>339</v>
      </c>
      <c r="AM4982">
        <v>1</v>
      </c>
      <c r="AN4982">
        <v>1</v>
      </c>
      <c r="AO4982">
        <v>5409</v>
      </c>
      <c r="AQ4982">
        <v>124462</v>
      </c>
      <c r="AR4982">
        <v>53810001</v>
      </c>
      <c r="AS4982" t="s">
        <v>133</v>
      </c>
      <c r="AT4982" t="s">
        <v>132</v>
      </c>
      <c r="AW4982" t="s">
        <v>340</v>
      </c>
      <c r="AX4982">
        <v>0</v>
      </c>
      <c r="AY4982" t="s">
        <v>348</v>
      </c>
      <c r="AZ4982">
        <v>0</v>
      </c>
      <c r="BY4982" t="s">
        <v>342</v>
      </c>
      <c r="EQ4982">
        <v>245175</v>
      </c>
      <c r="ER4982" t="s">
        <v>10997</v>
      </c>
      <c r="EV4982">
        <v>17290305</v>
      </c>
      <c r="EW4982">
        <v>928</v>
      </c>
      <c r="EX4982">
        <v>221498</v>
      </c>
      <c r="EY4982" t="s">
        <v>11272</v>
      </c>
      <c r="EZ4982">
        <v>1</v>
      </c>
      <c r="FC4982">
        <v>53810001</v>
      </c>
      <c r="FD4982" t="s">
        <v>132</v>
      </c>
    </row>
    <row r="4983" spans="1:160" x14ac:dyDescent="0.3">
      <c r="A4983" t="str">
        <f>VLOOKUP(B4983,Table2[],3,FALSE)</f>
        <v>Digital</v>
      </c>
      <c r="B4983" t="str">
        <f>IF(OR(ISNUMBER(FIND("QVC",Z4983)),ISNUMBER(FIND("QVC",AL4983))),"QVC",IF(OR(ISNUMBER(FIND("NCO",H4983)),ISNUMBER(FIND("NCO",Y4983))), "NCO", IF(AL4983="consumer","PMD.com",VLOOKUP(LEFT(H4983,2),Tables!$E$1:$F$11,2,FALSE))))</f>
        <v>PMD.com</v>
      </c>
      <c r="C4983">
        <f t="shared" si="234"/>
        <v>51090030</v>
      </c>
      <c r="D4983">
        <f t="shared" si="235"/>
        <v>1</v>
      </c>
      <c r="E4983" t="str">
        <f t="shared" ca="1" si="236"/>
        <v>MTD orders shipped</v>
      </c>
      <c r="F4983" t="s">
        <v>3539</v>
      </c>
      <c r="G4983" t="s">
        <v>335</v>
      </c>
      <c r="H4983" t="s">
        <v>10996</v>
      </c>
      <c r="I4983" s="6">
        <v>44013.904282407406</v>
      </c>
      <c r="J4983" t="s">
        <v>16</v>
      </c>
      <c r="K4983" s="6">
        <v>44014.463877314818</v>
      </c>
      <c r="M4983" t="s">
        <v>11267</v>
      </c>
      <c r="N4983" t="s">
        <v>11268</v>
      </c>
      <c r="Q4983" t="s">
        <v>11269</v>
      </c>
      <c r="R4983" t="s">
        <v>409</v>
      </c>
      <c r="S4983" t="s">
        <v>11270</v>
      </c>
      <c r="T4983" t="s">
        <v>338</v>
      </c>
      <c r="U4983" t="s">
        <v>530</v>
      </c>
      <c r="W4983" t="s">
        <v>11271</v>
      </c>
      <c r="Z4983" t="s">
        <v>11267</v>
      </c>
      <c r="AA4983" t="s">
        <v>11268</v>
      </c>
      <c r="AD4983" t="s">
        <v>11269</v>
      </c>
      <c r="AE4983" t="s">
        <v>409</v>
      </c>
      <c r="AF4983" t="s">
        <v>11270</v>
      </c>
      <c r="AG4983" t="s">
        <v>338</v>
      </c>
      <c r="AH4983" t="s">
        <v>530</v>
      </c>
      <c r="AJ4983" t="s">
        <v>11271</v>
      </c>
      <c r="AL4983" t="s">
        <v>339</v>
      </c>
      <c r="AM4983">
        <v>1</v>
      </c>
      <c r="AN4983">
        <v>1</v>
      </c>
      <c r="AO4983">
        <v>6688</v>
      </c>
      <c r="AQ4983">
        <v>125960</v>
      </c>
      <c r="AR4983">
        <v>51090030</v>
      </c>
      <c r="AS4983" t="s">
        <v>3043</v>
      </c>
      <c r="AT4983" t="s">
        <v>628</v>
      </c>
      <c r="AW4983" t="s">
        <v>343</v>
      </c>
      <c r="BY4983" t="s">
        <v>342</v>
      </c>
      <c r="BZ4983" t="b">
        <v>0</v>
      </c>
      <c r="EQ4983">
        <v>243047</v>
      </c>
      <c r="ER4983" t="s">
        <v>10997</v>
      </c>
      <c r="EV4983">
        <v>17290305</v>
      </c>
      <c r="EW4983">
        <v>928</v>
      </c>
      <c r="EX4983">
        <v>221498</v>
      </c>
      <c r="EY4983" t="s">
        <v>11272</v>
      </c>
      <c r="EZ4983">
        <v>1</v>
      </c>
      <c r="FC4983">
        <v>95384</v>
      </c>
      <c r="FD4983" t="s">
        <v>3530</v>
      </c>
    </row>
    <row r="4984" spans="1:160" x14ac:dyDescent="0.3">
      <c r="A4984" t="str">
        <f>VLOOKUP(B4984,Table2[],3,FALSE)</f>
        <v>Digital</v>
      </c>
      <c r="B4984" t="str">
        <f>IF(OR(ISNUMBER(FIND("QVC",Z4984)),ISNUMBER(FIND("QVC",AL4984))),"QVC",IF(OR(ISNUMBER(FIND("NCO",H4984)),ISNUMBER(FIND("NCO",Y4984))), "NCO", IF(AL4984="consumer","PMD.com",VLOOKUP(LEFT(H4984,2),Tables!$E$1:$F$11,2,FALSE))))</f>
        <v>PMD.com</v>
      </c>
      <c r="C4984">
        <f t="shared" si="234"/>
        <v>51410001</v>
      </c>
      <c r="D4984">
        <f t="shared" si="235"/>
        <v>1</v>
      </c>
      <c r="E4984" t="str">
        <f t="shared" ca="1" si="236"/>
        <v>MTD orders shipped</v>
      </c>
      <c r="F4984" t="s">
        <v>3539</v>
      </c>
      <c r="G4984" t="s">
        <v>335</v>
      </c>
      <c r="H4984" t="s">
        <v>10996</v>
      </c>
      <c r="I4984" s="6">
        <v>44013.904282407406</v>
      </c>
      <c r="J4984" t="s">
        <v>16</v>
      </c>
      <c r="K4984" s="6">
        <v>44014.463877314818</v>
      </c>
      <c r="M4984" t="s">
        <v>11267</v>
      </c>
      <c r="N4984" t="s">
        <v>11268</v>
      </c>
      <c r="Q4984" t="s">
        <v>11269</v>
      </c>
      <c r="R4984" t="s">
        <v>409</v>
      </c>
      <c r="S4984" t="s">
        <v>11270</v>
      </c>
      <c r="T4984" t="s">
        <v>338</v>
      </c>
      <c r="U4984" t="s">
        <v>530</v>
      </c>
      <c r="W4984" t="s">
        <v>11271</v>
      </c>
      <c r="Z4984" t="s">
        <v>11267</v>
      </c>
      <c r="AA4984" t="s">
        <v>11268</v>
      </c>
      <c r="AD4984" t="s">
        <v>11269</v>
      </c>
      <c r="AE4984" t="s">
        <v>409</v>
      </c>
      <c r="AF4984" t="s">
        <v>11270</v>
      </c>
      <c r="AG4984" t="s">
        <v>338</v>
      </c>
      <c r="AH4984" t="s">
        <v>530</v>
      </c>
      <c r="AJ4984" t="s">
        <v>11271</v>
      </c>
      <c r="AL4984" t="s">
        <v>339</v>
      </c>
      <c r="AM4984">
        <v>1</v>
      </c>
      <c r="AN4984">
        <v>1</v>
      </c>
      <c r="AO4984">
        <v>10146</v>
      </c>
      <c r="AQ4984">
        <v>124431</v>
      </c>
      <c r="AR4984">
        <v>51410001</v>
      </c>
      <c r="AS4984" t="s">
        <v>2386</v>
      </c>
      <c r="AT4984" t="s">
        <v>81</v>
      </c>
      <c r="AW4984" t="s">
        <v>340</v>
      </c>
      <c r="AX4984" t="s">
        <v>340</v>
      </c>
      <c r="AY4984" t="s">
        <v>432</v>
      </c>
      <c r="AZ4984">
        <v>0</v>
      </c>
      <c r="BY4984" t="s">
        <v>342</v>
      </c>
      <c r="EQ4984">
        <v>253369</v>
      </c>
      <c r="ER4984" t="s">
        <v>10997</v>
      </c>
      <c r="EV4984">
        <v>17290305</v>
      </c>
      <c r="EW4984">
        <v>928</v>
      </c>
      <c r="EX4984">
        <v>221498</v>
      </c>
      <c r="EY4984" t="s">
        <v>11272</v>
      </c>
      <c r="EZ4984">
        <v>1</v>
      </c>
      <c r="FC4984">
        <v>51410001</v>
      </c>
      <c r="FD4984" t="s">
        <v>81</v>
      </c>
    </row>
    <row r="4985" spans="1:160" x14ac:dyDescent="0.3">
      <c r="A4985" t="str">
        <f>VLOOKUP(B4985,Table2[],3,FALSE)</f>
        <v>Digital</v>
      </c>
      <c r="B4985" t="str">
        <f>IF(OR(ISNUMBER(FIND("QVC",Z4985)),ISNUMBER(FIND("QVC",AL4985))),"QVC",IF(OR(ISNUMBER(FIND("NCO",H4985)),ISNUMBER(FIND("NCO",Y4985))), "NCO", IF(AL4985="consumer","PMD.com",VLOOKUP(LEFT(H4985,2),Tables!$E$1:$F$11,2,FALSE))))</f>
        <v>PMD.com</v>
      </c>
      <c r="C4985">
        <f t="shared" si="234"/>
        <v>51090030</v>
      </c>
      <c r="D4985">
        <f t="shared" si="235"/>
        <v>1</v>
      </c>
      <c r="E4985" t="str">
        <f t="shared" ca="1" si="236"/>
        <v>MTD orders shipped</v>
      </c>
      <c r="F4985" t="s">
        <v>3539</v>
      </c>
      <c r="G4985" t="s">
        <v>335</v>
      </c>
      <c r="H4985" t="s">
        <v>10860</v>
      </c>
      <c r="I4985" s="6">
        <v>44013.668368055558</v>
      </c>
      <c r="J4985" t="s">
        <v>16</v>
      </c>
      <c r="K4985" s="6">
        <v>44014.464571759258</v>
      </c>
      <c r="M4985" t="s">
        <v>11273</v>
      </c>
      <c r="N4985" t="s">
        <v>11274</v>
      </c>
      <c r="Q4985" t="s">
        <v>704</v>
      </c>
      <c r="R4985" t="s">
        <v>413</v>
      </c>
      <c r="S4985" t="s">
        <v>11275</v>
      </c>
      <c r="T4985" t="s">
        <v>338</v>
      </c>
      <c r="U4985" t="s">
        <v>530</v>
      </c>
      <c r="W4985" t="s">
        <v>11276</v>
      </c>
      <c r="Z4985" t="s">
        <v>11273</v>
      </c>
      <c r="AA4985" t="s">
        <v>11274</v>
      </c>
      <c r="AD4985" t="s">
        <v>704</v>
      </c>
      <c r="AE4985" t="s">
        <v>413</v>
      </c>
      <c r="AF4985" t="s">
        <v>11275</v>
      </c>
      <c r="AG4985" t="s">
        <v>338</v>
      </c>
      <c r="AH4985" t="s">
        <v>530</v>
      </c>
      <c r="AJ4985" t="s">
        <v>11276</v>
      </c>
      <c r="AL4985" t="s">
        <v>339</v>
      </c>
      <c r="AM4985">
        <v>1</v>
      </c>
      <c r="AN4985">
        <v>1</v>
      </c>
      <c r="AO4985">
        <v>6688</v>
      </c>
      <c r="AQ4985">
        <v>125960</v>
      </c>
      <c r="AR4985">
        <v>51090030</v>
      </c>
      <c r="AS4985" t="s">
        <v>3043</v>
      </c>
      <c r="AT4985" t="s">
        <v>628</v>
      </c>
      <c r="AW4985" t="s">
        <v>343</v>
      </c>
      <c r="BY4985" t="s">
        <v>342</v>
      </c>
      <c r="BZ4985" t="b">
        <v>0</v>
      </c>
      <c r="EQ4985">
        <v>243047</v>
      </c>
      <c r="ER4985" t="s">
        <v>10861</v>
      </c>
      <c r="EV4985">
        <v>17290238</v>
      </c>
      <c r="EW4985">
        <v>928</v>
      </c>
      <c r="EX4985">
        <v>221425</v>
      </c>
      <c r="EY4985" t="s">
        <v>11277</v>
      </c>
      <c r="EZ4985">
        <v>1</v>
      </c>
      <c r="FC4985">
        <v>95385</v>
      </c>
      <c r="FD4985" t="s">
        <v>3531</v>
      </c>
    </row>
    <row r="4986" spans="1:160" x14ac:dyDescent="0.3">
      <c r="A4986" t="str">
        <f>VLOOKUP(B4986,Table2[],3,FALSE)</f>
        <v>Digital</v>
      </c>
      <c r="B4986" t="str">
        <f>IF(OR(ISNUMBER(FIND("QVC",Z4986)),ISNUMBER(FIND("QVC",AL4986))),"QVC",IF(OR(ISNUMBER(FIND("NCO",H4986)),ISNUMBER(FIND("NCO",Y4986))), "NCO", IF(AL4986="consumer","PMD.com",VLOOKUP(LEFT(H4986,2),Tables!$E$1:$F$11,2,FALSE))))</f>
        <v>PMD.com</v>
      </c>
      <c r="C4986">
        <f t="shared" si="234"/>
        <v>52230001</v>
      </c>
      <c r="D4986">
        <f t="shared" si="235"/>
        <v>1</v>
      </c>
      <c r="E4986" t="str">
        <f t="shared" ca="1" si="236"/>
        <v>MTD orders shipped</v>
      </c>
      <c r="F4986" t="s">
        <v>3539</v>
      </c>
      <c r="G4986" t="s">
        <v>335</v>
      </c>
      <c r="H4986" t="s">
        <v>10860</v>
      </c>
      <c r="I4986" s="6">
        <v>44013.668368055558</v>
      </c>
      <c r="J4986" t="s">
        <v>16</v>
      </c>
      <c r="K4986" s="6">
        <v>44014.464571759258</v>
      </c>
      <c r="M4986" t="s">
        <v>11273</v>
      </c>
      <c r="N4986" t="s">
        <v>11274</v>
      </c>
      <c r="Q4986" t="s">
        <v>704</v>
      </c>
      <c r="R4986" t="s">
        <v>413</v>
      </c>
      <c r="S4986" t="s">
        <v>11275</v>
      </c>
      <c r="T4986" t="s">
        <v>338</v>
      </c>
      <c r="U4986" t="s">
        <v>530</v>
      </c>
      <c r="W4986" t="s">
        <v>11276</v>
      </c>
      <c r="Z4986" t="s">
        <v>11273</v>
      </c>
      <c r="AA4986" t="s">
        <v>11274</v>
      </c>
      <c r="AD4986" t="s">
        <v>704</v>
      </c>
      <c r="AE4986" t="s">
        <v>413</v>
      </c>
      <c r="AF4986" t="s">
        <v>11275</v>
      </c>
      <c r="AG4986" t="s">
        <v>338</v>
      </c>
      <c r="AH4986" t="s">
        <v>530</v>
      </c>
      <c r="AJ4986" t="s">
        <v>11276</v>
      </c>
      <c r="AL4986" t="s">
        <v>339</v>
      </c>
      <c r="AM4986">
        <v>1</v>
      </c>
      <c r="AN4986">
        <v>1</v>
      </c>
      <c r="AO4986">
        <v>1194</v>
      </c>
      <c r="AQ4986">
        <v>124434</v>
      </c>
      <c r="AR4986">
        <v>52230001</v>
      </c>
      <c r="AS4986" t="s">
        <v>105</v>
      </c>
      <c r="AT4986" t="s">
        <v>106</v>
      </c>
      <c r="AW4986" t="s">
        <v>340</v>
      </c>
      <c r="AX4986" t="s">
        <v>340</v>
      </c>
      <c r="AY4986" t="s">
        <v>341</v>
      </c>
      <c r="AZ4986">
        <v>0</v>
      </c>
      <c r="BY4986" t="s">
        <v>342</v>
      </c>
      <c r="EQ4986">
        <v>247324</v>
      </c>
      <c r="ER4986" t="s">
        <v>10861</v>
      </c>
      <c r="EV4986">
        <v>17290238</v>
      </c>
      <c r="EW4986">
        <v>928</v>
      </c>
      <c r="EX4986">
        <v>221425</v>
      </c>
      <c r="EY4986" t="s">
        <v>11277</v>
      </c>
      <c r="EZ4986">
        <v>1</v>
      </c>
      <c r="FC4986">
        <v>95081</v>
      </c>
      <c r="FD4986" t="s">
        <v>543</v>
      </c>
    </row>
    <row r="4987" spans="1:160" x14ac:dyDescent="0.3">
      <c r="A4987" t="str">
        <f>VLOOKUP(B4987,Table2[],3,FALSE)</f>
        <v>Digital</v>
      </c>
      <c r="B4987" t="str">
        <f>IF(OR(ISNUMBER(FIND("QVC",Z4987)),ISNUMBER(FIND("QVC",AL4987))),"QVC",IF(OR(ISNUMBER(FIND("NCO",H4987)),ISNUMBER(FIND("NCO",Y4987))), "NCO", IF(AL4987="consumer","PMD.com",VLOOKUP(LEFT(H4987,2),Tables!$E$1:$F$11,2,FALSE))))</f>
        <v>PMD.com</v>
      </c>
      <c r="C4987">
        <f t="shared" si="234"/>
        <v>52240001</v>
      </c>
      <c r="D4987">
        <f t="shared" si="235"/>
        <v>1</v>
      </c>
      <c r="E4987" t="str">
        <f t="shared" ca="1" si="236"/>
        <v>MTD orders shipped</v>
      </c>
      <c r="F4987" t="s">
        <v>3539</v>
      </c>
      <c r="G4987" t="s">
        <v>335</v>
      </c>
      <c r="H4987" t="s">
        <v>10860</v>
      </c>
      <c r="I4987" s="6">
        <v>44013.668368055558</v>
      </c>
      <c r="J4987" t="s">
        <v>16</v>
      </c>
      <c r="K4987" s="6">
        <v>44014.464571759258</v>
      </c>
      <c r="M4987" t="s">
        <v>11273</v>
      </c>
      <c r="N4987" t="s">
        <v>11274</v>
      </c>
      <c r="Q4987" t="s">
        <v>704</v>
      </c>
      <c r="R4987" t="s">
        <v>413</v>
      </c>
      <c r="S4987" t="s">
        <v>11275</v>
      </c>
      <c r="T4987" t="s">
        <v>338</v>
      </c>
      <c r="U4987" t="s">
        <v>530</v>
      </c>
      <c r="W4987" t="s">
        <v>11276</v>
      </c>
      <c r="Z4987" t="s">
        <v>11273</v>
      </c>
      <c r="AA4987" t="s">
        <v>11274</v>
      </c>
      <c r="AD4987" t="s">
        <v>704</v>
      </c>
      <c r="AE4987" t="s">
        <v>413</v>
      </c>
      <c r="AF4987" t="s">
        <v>11275</v>
      </c>
      <c r="AG4987" t="s">
        <v>338</v>
      </c>
      <c r="AH4987" t="s">
        <v>530</v>
      </c>
      <c r="AJ4987" t="s">
        <v>11276</v>
      </c>
      <c r="AL4987" t="s">
        <v>339</v>
      </c>
      <c r="AM4987">
        <v>1</v>
      </c>
      <c r="AN4987">
        <v>1</v>
      </c>
      <c r="AO4987">
        <v>5995</v>
      </c>
      <c r="AQ4987">
        <v>124435</v>
      </c>
      <c r="AR4987">
        <v>52240001</v>
      </c>
      <c r="AS4987" t="s">
        <v>2387</v>
      </c>
      <c r="AT4987" t="s">
        <v>108</v>
      </c>
      <c r="AW4987" t="s">
        <v>340</v>
      </c>
      <c r="AX4987" t="s">
        <v>340</v>
      </c>
      <c r="AY4987" t="s">
        <v>341</v>
      </c>
      <c r="AZ4987">
        <v>0</v>
      </c>
      <c r="BY4987" t="s">
        <v>342</v>
      </c>
      <c r="EQ4987">
        <v>253361</v>
      </c>
      <c r="ER4987" t="s">
        <v>10861</v>
      </c>
      <c r="EV4987">
        <v>17290238</v>
      </c>
      <c r="EW4987">
        <v>928</v>
      </c>
      <c r="EX4987">
        <v>221425</v>
      </c>
      <c r="EY4987" t="s">
        <v>11277</v>
      </c>
      <c r="EZ4987">
        <v>1</v>
      </c>
      <c r="FC4987">
        <v>95081</v>
      </c>
      <c r="FD4987" t="s">
        <v>543</v>
      </c>
    </row>
    <row r="4988" spans="1:160" x14ac:dyDescent="0.3">
      <c r="A4988" t="str">
        <f>VLOOKUP(B4988,Table2[],3,FALSE)</f>
        <v>Digital</v>
      </c>
      <c r="B4988" t="str">
        <f>IF(OR(ISNUMBER(FIND("QVC",Z4988)),ISNUMBER(FIND("QVC",AL4988))),"QVC",IF(OR(ISNUMBER(FIND("NCO",H4988)),ISNUMBER(FIND("NCO",Y4988))), "NCO", IF(AL4988="consumer","PMD.com",VLOOKUP(LEFT(H4988,2),Tables!$E$1:$F$11,2,FALSE))))</f>
        <v>PMD.com</v>
      </c>
      <c r="C4988">
        <f t="shared" si="234"/>
        <v>52430001</v>
      </c>
      <c r="D4988">
        <f t="shared" si="235"/>
        <v>1</v>
      </c>
      <c r="E4988" t="str">
        <f t="shared" ca="1" si="236"/>
        <v>MTD orders shipped</v>
      </c>
      <c r="F4988" t="s">
        <v>3539</v>
      </c>
      <c r="G4988" t="s">
        <v>335</v>
      </c>
      <c r="H4988" t="s">
        <v>10860</v>
      </c>
      <c r="I4988" s="6">
        <v>44013.668368055558</v>
      </c>
      <c r="J4988" t="s">
        <v>16</v>
      </c>
      <c r="K4988" s="6">
        <v>44014.464571759258</v>
      </c>
      <c r="M4988" t="s">
        <v>11273</v>
      </c>
      <c r="N4988" t="s">
        <v>11274</v>
      </c>
      <c r="Q4988" t="s">
        <v>704</v>
      </c>
      <c r="R4988" t="s">
        <v>413</v>
      </c>
      <c r="S4988" t="s">
        <v>11275</v>
      </c>
      <c r="T4988" t="s">
        <v>338</v>
      </c>
      <c r="U4988" t="s">
        <v>530</v>
      </c>
      <c r="W4988" t="s">
        <v>11276</v>
      </c>
      <c r="Z4988" t="s">
        <v>11273</v>
      </c>
      <c r="AA4988" t="s">
        <v>11274</v>
      </c>
      <c r="AD4988" t="s">
        <v>704</v>
      </c>
      <c r="AE4988" t="s">
        <v>413</v>
      </c>
      <c r="AF4988" t="s">
        <v>11275</v>
      </c>
      <c r="AG4988" t="s">
        <v>338</v>
      </c>
      <c r="AH4988" t="s">
        <v>530</v>
      </c>
      <c r="AJ4988" t="s">
        <v>11276</v>
      </c>
      <c r="AL4988" t="s">
        <v>339</v>
      </c>
      <c r="AM4988">
        <v>1</v>
      </c>
      <c r="AN4988">
        <v>1</v>
      </c>
      <c r="AO4988">
        <v>12063</v>
      </c>
      <c r="AQ4988">
        <v>127155</v>
      </c>
      <c r="AR4988">
        <v>52430001</v>
      </c>
      <c r="AS4988" t="s">
        <v>9635</v>
      </c>
      <c r="AT4988" t="s">
        <v>75</v>
      </c>
      <c r="AW4988" t="s">
        <v>340</v>
      </c>
      <c r="AX4988" t="s">
        <v>340</v>
      </c>
      <c r="AY4988" t="s">
        <v>357</v>
      </c>
      <c r="AZ4988" t="s">
        <v>363</v>
      </c>
      <c r="BY4988" t="s">
        <v>342</v>
      </c>
      <c r="EQ4988">
        <v>252868</v>
      </c>
      <c r="ER4988" t="s">
        <v>10861</v>
      </c>
      <c r="EV4988">
        <v>17290238</v>
      </c>
      <c r="EW4988">
        <v>928</v>
      </c>
      <c r="EX4988">
        <v>221425</v>
      </c>
      <c r="EY4988" t="s">
        <v>11277</v>
      </c>
      <c r="EZ4988">
        <v>1</v>
      </c>
      <c r="FC4988">
        <v>95385</v>
      </c>
      <c r="FD4988" t="s">
        <v>3531</v>
      </c>
    </row>
    <row r="4989" spans="1:160" x14ac:dyDescent="0.3">
      <c r="A4989" t="str">
        <f>VLOOKUP(B4989,Table2[],3,FALSE)</f>
        <v>Digital</v>
      </c>
      <c r="B4989" t="str">
        <f>IF(OR(ISNUMBER(FIND("QVC",Z4989)),ISNUMBER(FIND("QVC",AL4989))),"QVC",IF(OR(ISNUMBER(FIND("NCO",H4989)),ISNUMBER(FIND("NCO",Y4989))), "NCO", IF(AL4989="consumer","PMD.com",VLOOKUP(LEFT(H4989,2),Tables!$E$1:$F$11,2,FALSE))))</f>
        <v>PMD.com</v>
      </c>
      <c r="C4989">
        <f t="shared" si="234"/>
        <v>53920001</v>
      </c>
      <c r="D4989">
        <f t="shared" si="235"/>
        <v>1</v>
      </c>
      <c r="E4989" t="str">
        <f t="shared" ca="1" si="236"/>
        <v>MTD orders shipped</v>
      </c>
      <c r="F4989" t="s">
        <v>3539</v>
      </c>
      <c r="G4989" t="s">
        <v>335</v>
      </c>
      <c r="H4989" t="s">
        <v>10860</v>
      </c>
      <c r="I4989" s="6">
        <v>44013.668368055558</v>
      </c>
      <c r="J4989" t="s">
        <v>16</v>
      </c>
      <c r="K4989" s="6">
        <v>44014.464571759258</v>
      </c>
      <c r="M4989" t="s">
        <v>11273</v>
      </c>
      <c r="N4989" t="s">
        <v>11274</v>
      </c>
      <c r="Q4989" t="s">
        <v>704</v>
      </c>
      <c r="R4989" t="s">
        <v>413</v>
      </c>
      <c r="S4989" t="s">
        <v>11275</v>
      </c>
      <c r="T4989" t="s">
        <v>338</v>
      </c>
      <c r="U4989" t="s">
        <v>530</v>
      </c>
      <c r="W4989" t="s">
        <v>11276</v>
      </c>
      <c r="Z4989" t="s">
        <v>11273</v>
      </c>
      <c r="AA4989" t="s">
        <v>11274</v>
      </c>
      <c r="AD4989" t="s">
        <v>704</v>
      </c>
      <c r="AE4989" t="s">
        <v>413</v>
      </c>
      <c r="AF4989" t="s">
        <v>11275</v>
      </c>
      <c r="AG4989" t="s">
        <v>338</v>
      </c>
      <c r="AH4989" t="s">
        <v>530</v>
      </c>
      <c r="AJ4989" t="s">
        <v>11276</v>
      </c>
      <c r="AL4989" t="s">
        <v>339</v>
      </c>
      <c r="AM4989">
        <v>1</v>
      </c>
      <c r="AN4989">
        <v>1</v>
      </c>
      <c r="AO4989">
        <v>14899</v>
      </c>
      <c r="AQ4989">
        <v>124468</v>
      </c>
      <c r="AR4989">
        <v>53920001</v>
      </c>
      <c r="AS4989" t="s">
        <v>42</v>
      </c>
      <c r="AT4989" t="s">
        <v>40</v>
      </c>
      <c r="AW4989" t="s">
        <v>343</v>
      </c>
      <c r="BY4989" t="s">
        <v>342</v>
      </c>
      <c r="EQ4989">
        <v>247476</v>
      </c>
      <c r="ER4989" t="s">
        <v>10861</v>
      </c>
      <c r="EV4989">
        <v>17290238</v>
      </c>
      <c r="EW4989">
        <v>928</v>
      </c>
      <c r="EX4989">
        <v>221425</v>
      </c>
      <c r="EY4989" t="s">
        <v>11277</v>
      </c>
      <c r="EZ4989">
        <v>1</v>
      </c>
      <c r="FC4989">
        <v>95385</v>
      </c>
      <c r="FD4989" t="s">
        <v>3531</v>
      </c>
    </row>
    <row r="4990" spans="1:160" x14ac:dyDescent="0.3">
      <c r="A4990" t="str">
        <f>VLOOKUP(B4990,Table2[],3,FALSE)</f>
        <v>Digital</v>
      </c>
      <c r="B4990" t="str">
        <f>IF(OR(ISNUMBER(FIND("QVC",Z4990)),ISNUMBER(FIND("QVC",AL4990))),"QVC",IF(OR(ISNUMBER(FIND("NCO",H4990)),ISNUMBER(FIND("NCO",Y4990))), "NCO", IF(AL4990="consumer","PMD.com",VLOOKUP(LEFT(H4990,2),Tables!$E$1:$F$11,2,FALSE))))</f>
        <v>PMD.com</v>
      </c>
      <c r="C4990">
        <f t="shared" si="234"/>
        <v>51090001</v>
      </c>
      <c r="D4990">
        <f t="shared" si="235"/>
        <v>1</v>
      </c>
      <c r="E4990" t="str">
        <f t="shared" ca="1" si="236"/>
        <v>MTD orders shipped</v>
      </c>
      <c r="F4990" t="s">
        <v>3539</v>
      </c>
      <c r="G4990" t="s">
        <v>335</v>
      </c>
      <c r="H4990" t="s">
        <v>10860</v>
      </c>
      <c r="I4990" s="6">
        <v>44013.668368055558</v>
      </c>
      <c r="J4990" t="s">
        <v>16</v>
      </c>
      <c r="K4990" s="6">
        <v>44014.464571759258</v>
      </c>
      <c r="M4990" t="s">
        <v>11273</v>
      </c>
      <c r="N4990" t="s">
        <v>11274</v>
      </c>
      <c r="Q4990" t="s">
        <v>704</v>
      </c>
      <c r="R4990" t="s">
        <v>413</v>
      </c>
      <c r="S4990" t="s">
        <v>11275</v>
      </c>
      <c r="T4990" t="s">
        <v>338</v>
      </c>
      <c r="U4990" t="s">
        <v>530</v>
      </c>
      <c r="W4990" t="s">
        <v>11276</v>
      </c>
      <c r="Z4990" t="s">
        <v>11273</v>
      </c>
      <c r="AA4990" t="s">
        <v>11274</v>
      </c>
      <c r="AD4990" t="s">
        <v>704</v>
      </c>
      <c r="AE4990" t="s">
        <v>413</v>
      </c>
      <c r="AF4990" t="s">
        <v>11275</v>
      </c>
      <c r="AG4990" t="s">
        <v>338</v>
      </c>
      <c r="AH4990" t="s">
        <v>530</v>
      </c>
      <c r="AJ4990" t="s">
        <v>11276</v>
      </c>
      <c r="AL4990" t="s">
        <v>339</v>
      </c>
      <c r="AM4990">
        <v>1</v>
      </c>
      <c r="AN4990">
        <v>1</v>
      </c>
      <c r="AO4990">
        <v>4885</v>
      </c>
      <c r="AQ4990">
        <v>124202</v>
      </c>
      <c r="AR4990">
        <v>51090001</v>
      </c>
      <c r="AS4990" t="s">
        <v>1986</v>
      </c>
      <c r="AT4990" t="s">
        <v>60</v>
      </c>
      <c r="AW4990" t="s">
        <v>340</v>
      </c>
      <c r="AX4990" t="s">
        <v>340</v>
      </c>
      <c r="AY4990" t="s">
        <v>357</v>
      </c>
      <c r="AZ4990" t="s">
        <v>361</v>
      </c>
      <c r="BY4990" t="s">
        <v>342</v>
      </c>
      <c r="EQ4990">
        <v>250831</v>
      </c>
      <c r="ER4990" t="s">
        <v>10861</v>
      </c>
      <c r="EV4990">
        <v>17290238</v>
      </c>
      <c r="EW4990">
        <v>928</v>
      </c>
      <c r="EX4990">
        <v>221425</v>
      </c>
      <c r="EY4990" t="s">
        <v>11277</v>
      </c>
      <c r="EZ4990">
        <v>1</v>
      </c>
      <c r="FC4990">
        <v>95081</v>
      </c>
      <c r="FD4990" t="s">
        <v>543</v>
      </c>
    </row>
    <row r="4991" spans="1:160" x14ac:dyDescent="0.3">
      <c r="A4991" t="str">
        <f>VLOOKUP(B4991,Table2[],3,FALSE)</f>
        <v>Digital</v>
      </c>
      <c r="B4991" t="str">
        <f>IF(OR(ISNUMBER(FIND("QVC",Z4991)),ISNUMBER(FIND("QVC",AL4991))),"QVC",IF(OR(ISNUMBER(FIND("NCO",H4991)),ISNUMBER(FIND("NCO",Y4991))), "NCO", IF(AL4991="consumer","PMD.com",VLOOKUP(LEFT(H4991,2),Tables!$E$1:$F$11,2,FALSE))))</f>
        <v>PMD.com</v>
      </c>
      <c r="C4991">
        <f t="shared" si="234"/>
        <v>55340001</v>
      </c>
      <c r="D4991">
        <f t="shared" si="235"/>
        <v>1</v>
      </c>
      <c r="E4991" t="str">
        <f t="shared" ca="1" si="236"/>
        <v>MTD orders shipped</v>
      </c>
      <c r="F4991" t="s">
        <v>3539</v>
      </c>
      <c r="G4991" t="s">
        <v>335</v>
      </c>
      <c r="H4991" t="s">
        <v>10860</v>
      </c>
      <c r="I4991" s="6">
        <v>44013.668368055558</v>
      </c>
      <c r="J4991" t="s">
        <v>16</v>
      </c>
      <c r="K4991" s="6">
        <v>44014.464571759258</v>
      </c>
      <c r="M4991" t="s">
        <v>11273</v>
      </c>
      <c r="N4991" t="s">
        <v>11274</v>
      </c>
      <c r="Q4991" t="s">
        <v>704</v>
      </c>
      <c r="R4991" t="s">
        <v>413</v>
      </c>
      <c r="S4991" t="s">
        <v>11275</v>
      </c>
      <c r="T4991" t="s">
        <v>338</v>
      </c>
      <c r="U4991" t="s">
        <v>530</v>
      </c>
      <c r="W4991" t="s">
        <v>11276</v>
      </c>
      <c r="Z4991" t="s">
        <v>11273</v>
      </c>
      <c r="AA4991" t="s">
        <v>11274</v>
      </c>
      <c r="AD4991" t="s">
        <v>704</v>
      </c>
      <c r="AE4991" t="s">
        <v>413</v>
      </c>
      <c r="AF4991" t="s">
        <v>11275</v>
      </c>
      <c r="AG4991" t="s">
        <v>338</v>
      </c>
      <c r="AH4991" t="s">
        <v>530</v>
      </c>
      <c r="AJ4991" t="s">
        <v>11276</v>
      </c>
      <c r="AL4991" t="s">
        <v>339</v>
      </c>
      <c r="AM4991">
        <v>1</v>
      </c>
      <c r="AN4991">
        <v>1</v>
      </c>
      <c r="AO4991">
        <v>8241</v>
      </c>
      <c r="AQ4991">
        <v>124480</v>
      </c>
      <c r="AR4991">
        <v>55340001</v>
      </c>
      <c r="AS4991" t="s">
        <v>1955</v>
      </c>
      <c r="AT4991" t="s">
        <v>71</v>
      </c>
      <c r="AW4991" t="s">
        <v>343</v>
      </c>
      <c r="BY4991" t="s">
        <v>342</v>
      </c>
      <c r="EQ4991">
        <v>249139</v>
      </c>
      <c r="ER4991" t="s">
        <v>10861</v>
      </c>
      <c r="EV4991">
        <v>17290238</v>
      </c>
      <c r="EW4991">
        <v>928</v>
      </c>
      <c r="EX4991">
        <v>221425</v>
      </c>
      <c r="EY4991" t="s">
        <v>11277</v>
      </c>
      <c r="EZ4991">
        <v>1</v>
      </c>
      <c r="FC4991">
        <v>95081</v>
      </c>
      <c r="FD4991" t="s">
        <v>543</v>
      </c>
    </row>
    <row r="4992" spans="1:160" x14ac:dyDescent="0.3">
      <c r="A4992" t="str">
        <f>VLOOKUP(B4992,Table2[],3,FALSE)</f>
        <v>Digital</v>
      </c>
      <c r="B4992" t="str">
        <f>IF(OR(ISNUMBER(FIND("QVC",Z4992)),ISNUMBER(FIND("QVC",AL4992))),"QVC",IF(OR(ISNUMBER(FIND("NCO",H4992)),ISNUMBER(FIND("NCO",Y4992))), "NCO", IF(AL4992="consumer","PMD.com",VLOOKUP(LEFT(H4992,2),Tables!$E$1:$F$11,2,FALSE))))</f>
        <v>PMD.com</v>
      </c>
      <c r="C4992">
        <f t="shared" si="234"/>
        <v>5341030</v>
      </c>
      <c r="D4992">
        <f t="shared" si="235"/>
        <v>1</v>
      </c>
      <c r="E4992" t="str">
        <f t="shared" ca="1" si="236"/>
        <v>MTD orders shipped</v>
      </c>
      <c r="F4992" t="s">
        <v>3539</v>
      </c>
      <c r="G4992" t="s">
        <v>335</v>
      </c>
      <c r="H4992" t="s">
        <v>10860</v>
      </c>
      <c r="I4992" s="6">
        <v>44013.668368055558</v>
      </c>
      <c r="J4992" t="s">
        <v>16</v>
      </c>
      <c r="K4992" s="6">
        <v>44014.464571759258</v>
      </c>
      <c r="M4992" t="s">
        <v>11273</v>
      </c>
      <c r="N4992" t="s">
        <v>11274</v>
      </c>
      <c r="Q4992" t="s">
        <v>704</v>
      </c>
      <c r="R4992" t="s">
        <v>413</v>
      </c>
      <c r="S4992" t="s">
        <v>11275</v>
      </c>
      <c r="T4992" t="s">
        <v>338</v>
      </c>
      <c r="U4992" t="s">
        <v>530</v>
      </c>
      <c r="W4992" t="s">
        <v>11276</v>
      </c>
      <c r="Z4992" t="s">
        <v>11273</v>
      </c>
      <c r="AA4992" t="s">
        <v>11274</v>
      </c>
      <c r="AD4992" t="s">
        <v>704</v>
      </c>
      <c r="AE4992" t="s">
        <v>413</v>
      </c>
      <c r="AF4992" t="s">
        <v>11275</v>
      </c>
      <c r="AG4992" t="s">
        <v>338</v>
      </c>
      <c r="AH4992" t="s">
        <v>530</v>
      </c>
      <c r="AJ4992" t="s">
        <v>11276</v>
      </c>
      <c r="AL4992" t="s">
        <v>339</v>
      </c>
      <c r="AM4992">
        <v>1</v>
      </c>
      <c r="AN4992">
        <v>1</v>
      </c>
      <c r="AO4992">
        <v>12859</v>
      </c>
      <c r="AQ4992">
        <v>124642</v>
      </c>
      <c r="AR4992">
        <v>5341030</v>
      </c>
      <c r="AS4992" t="s">
        <v>925</v>
      </c>
      <c r="AT4992" t="s">
        <v>926</v>
      </c>
      <c r="AW4992" t="s">
        <v>366</v>
      </c>
      <c r="AX4992" t="s">
        <v>366</v>
      </c>
      <c r="AY4992" t="s">
        <v>345</v>
      </c>
      <c r="AZ4992" t="s">
        <v>346</v>
      </c>
      <c r="BY4992" t="s">
        <v>342</v>
      </c>
      <c r="EQ4992">
        <v>243275</v>
      </c>
      <c r="ER4992" t="s">
        <v>10861</v>
      </c>
      <c r="EV4992">
        <v>17290238</v>
      </c>
      <c r="EW4992">
        <v>928</v>
      </c>
      <c r="EX4992">
        <v>221425</v>
      </c>
      <c r="EY4992" t="s">
        <v>11277</v>
      </c>
      <c r="EZ4992">
        <v>1</v>
      </c>
      <c r="FC4992">
        <v>95385</v>
      </c>
      <c r="FD4992" t="s">
        <v>3531</v>
      </c>
    </row>
    <row r="4993" spans="1:160" x14ac:dyDescent="0.3">
      <c r="A4993" t="str">
        <f>VLOOKUP(B4993,Table2[],3,FALSE)</f>
        <v>Digital</v>
      </c>
      <c r="B4993" t="str">
        <f>IF(OR(ISNUMBER(FIND("QVC",Z4993)),ISNUMBER(FIND("QVC",AL4993))),"QVC",IF(OR(ISNUMBER(FIND("NCO",H4993)),ISNUMBER(FIND("NCO",Y4993))), "NCO", IF(AL4993="consumer","PMD.com",VLOOKUP(LEFT(H4993,2),Tables!$E$1:$F$11,2,FALSE))))</f>
        <v>PMD.com</v>
      </c>
      <c r="C4993">
        <f t="shared" si="234"/>
        <v>51010001</v>
      </c>
      <c r="D4993">
        <f t="shared" si="235"/>
        <v>1</v>
      </c>
      <c r="E4993" t="str">
        <f t="shared" ca="1" si="236"/>
        <v>MTD orders shipped</v>
      </c>
      <c r="F4993" t="s">
        <v>3539</v>
      </c>
      <c r="G4993" t="s">
        <v>335</v>
      </c>
      <c r="H4993" t="s">
        <v>10860</v>
      </c>
      <c r="I4993" s="6">
        <v>44013.668368055558</v>
      </c>
      <c r="J4993" t="s">
        <v>16</v>
      </c>
      <c r="K4993" s="6">
        <v>44014.464571759258</v>
      </c>
      <c r="M4993" t="s">
        <v>11273</v>
      </c>
      <c r="N4993" t="s">
        <v>11274</v>
      </c>
      <c r="Q4993" t="s">
        <v>704</v>
      </c>
      <c r="R4993" t="s">
        <v>413</v>
      </c>
      <c r="S4993" t="s">
        <v>11275</v>
      </c>
      <c r="T4993" t="s">
        <v>338</v>
      </c>
      <c r="U4993" t="s">
        <v>530</v>
      </c>
      <c r="W4993" t="s">
        <v>11276</v>
      </c>
      <c r="Z4993" t="s">
        <v>11273</v>
      </c>
      <c r="AA4993" t="s">
        <v>11274</v>
      </c>
      <c r="AD4993" t="s">
        <v>704</v>
      </c>
      <c r="AE4993" t="s">
        <v>413</v>
      </c>
      <c r="AF4993" t="s">
        <v>11275</v>
      </c>
      <c r="AG4993" t="s">
        <v>338</v>
      </c>
      <c r="AH4993" t="s">
        <v>530</v>
      </c>
      <c r="AJ4993" t="s">
        <v>11276</v>
      </c>
      <c r="AL4993" t="s">
        <v>339</v>
      </c>
      <c r="AM4993">
        <v>1</v>
      </c>
      <c r="AN4993">
        <v>1</v>
      </c>
      <c r="AO4993">
        <v>8743</v>
      </c>
      <c r="AQ4993">
        <v>123868</v>
      </c>
      <c r="AR4993">
        <v>51010001</v>
      </c>
      <c r="AS4993" t="s">
        <v>48</v>
      </c>
      <c r="AT4993" t="s">
        <v>49</v>
      </c>
      <c r="AW4993" t="s">
        <v>340</v>
      </c>
      <c r="AX4993" t="s">
        <v>340</v>
      </c>
      <c r="AY4993" t="s">
        <v>357</v>
      </c>
      <c r="AZ4993" t="s">
        <v>363</v>
      </c>
      <c r="BY4993" t="s">
        <v>342</v>
      </c>
      <c r="EQ4993">
        <v>251450</v>
      </c>
      <c r="ER4993" t="s">
        <v>10861</v>
      </c>
      <c r="EV4993">
        <v>17290238</v>
      </c>
      <c r="EW4993">
        <v>928</v>
      </c>
      <c r="EX4993">
        <v>221425</v>
      </c>
      <c r="EY4993" t="s">
        <v>11277</v>
      </c>
      <c r="EZ4993">
        <v>1</v>
      </c>
      <c r="FC4993">
        <v>95081</v>
      </c>
      <c r="FD4993" t="s">
        <v>543</v>
      </c>
    </row>
    <row r="4994" spans="1:160" x14ac:dyDescent="0.3">
      <c r="A4994" t="str">
        <f>VLOOKUP(B4994,Table2[],3,FALSE)</f>
        <v>Digital</v>
      </c>
      <c r="B4994" t="str">
        <f>IF(OR(ISNUMBER(FIND("QVC",Z4994)),ISNUMBER(FIND("QVC",AL4994))),"QVC",IF(OR(ISNUMBER(FIND("NCO",H4994)),ISNUMBER(FIND("NCO",Y4994))), "NCO", IF(AL4994="consumer","PMD.com",VLOOKUP(LEFT(H4994,2),Tables!$E$1:$F$11,2,FALSE))))</f>
        <v>PMD.com</v>
      </c>
      <c r="C4994">
        <f t="shared" si="234"/>
        <v>5341030</v>
      </c>
      <c r="D4994">
        <f t="shared" si="235"/>
        <v>1</v>
      </c>
      <c r="E4994" t="str">
        <f t="shared" ca="1" si="236"/>
        <v>MTD orders shipped</v>
      </c>
      <c r="F4994" t="s">
        <v>3539</v>
      </c>
      <c r="G4994" t="s">
        <v>335</v>
      </c>
      <c r="H4994" t="s">
        <v>10998</v>
      </c>
      <c r="I4994" s="6">
        <v>44013.904699074075</v>
      </c>
      <c r="J4994" t="s">
        <v>16</v>
      </c>
      <c r="K4994" s="6">
        <v>44014.465358796297</v>
      </c>
      <c r="M4994" t="s">
        <v>11278</v>
      </c>
      <c r="N4994" t="s">
        <v>11279</v>
      </c>
      <c r="O4994" t="s">
        <v>11280</v>
      </c>
      <c r="Q4994" t="s">
        <v>408</v>
      </c>
      <c r="R4994" t="s">
        <v>389</v>
      </c>
      <c r="S4994" t="s">
        <v>11281</v>
      </c>
      <c r="T4994" t="s">
        <v>338</v>
      </c>
      <c r="U4994" t="s">
        <v>530</v>
      </c>
      <c r="W4994" t="s">
        <v>11282</v>
      </c>
      <c r="Z4994" t="s">
        <v>11278</v>
      </c>
      <c r="AA4994" t="s">
        <v>11279</v>
      </c>
      <c r="AB4994" t="s">
        <v>11280</v>
      </c>
      <c r="AD4994" t="s">
        <v>408</v>
      </c>
      <c r="AE4994" t="s">
        <v>389</v>
      </c>
      <c r="AF4994" t="s">
        <v>11281</v>
      </c>
      <c r="AG4994" t="s">
        <v>338</v>
      </c>
      <c r="AH4994" t="s">
        <v>530</v>
      </c>
      <c r="AJ4994" t="s">
        <v>11282</v>
      </c>
      <c r="AL4994" t="s">
        <v>339</v>
      </c>
      <c r="AM4994">
        <v>1</v>
      </c>
      <c r="AN4994">
        <v>1</v>
      </c>
      <c r="AO4994">
        <v>12859</v>
      </c>
      <c r="AQ4994">
        <v>124642</v>
      </c>
      <c r="AR4994">
        <v>5341030</v>
      </c>
      <c r="AS4994" t="s">
        <v>925</v>
      </c>
      <c r="AT4994" t="s">
        <v>926</v>
      </c>
      <c r="AW4994" t="s">
        <v>366</v>
      </c>
      <c r="AX4994" t="s">
        <v>366</v>
      </c>
      <c r="AY4994" t="s">
        <v>345</v>
      </c>
      <c r="AZ4994" t="s">
        <v>346</v>
      </c>
      <c r="BY4994" t="s">
        <v>342</v>
      </c>
      <c r="EQ4994">
        <v>243275</v>
      </c>
      <c r="ER4994" t="s">
        <v>10999</v>
      </c>
      <c r="EV4994">
        <v>17290306</v>
      </c>
      <c r="EW4994">
        <v>928</v>
      </c>
      <c r="EX4994">
        <v>221499</v>
      </c>
      <c r="EY4994" t="s">
        <v>11283</v>
      </c>
      <c r="EZ4994">
        <v>1</v>
      </c>
      <c r="FC4994">
        <v>95385</v>
      </c>
      <c r="FD4994" t="s">
        <v>3531</v>
      </c>
    </row>
    <row r="4995" spans="1:160" x14ac:dyDescent="0.3">
      <c r="A4995" t="str">
        <f>VLOOKUP(B4995,Table2[],3,FALSE)</f>
        <v>Digital</v>
      </c>
      <c r="B4995" t="str">
        <f>IF(OR(ISNUMBER(FIND("QVC",Z4995)),ISNUMBER(FIND("QVC",AL4995))),"QVC",IF(OR(ISNUMBER(FIND("NCO",H4995)),ISNUMBER(FIND("NCO",Y4995))), "NCO", IF(AL4995="consumer","PMD.com",VLOOKUP(LEFT(H4995,2),Tables!$E$1:$F$11,2,FALSE))))</f>
        <v>PMD.com</v>
      </c>
      <c r="C4995">
        <f t="shared" si="234"/>
        <v>51010001</v>
      </c>
      <c r="D4995">
        <f t="shared" si="235"/>
        <v>1</v>
      </c>
      <c r="E4995" t="str">
        <f t="shared" ca="1" si="236"/>
        <v>MTD orders shipped</v>
      </c>
      <c r="F4995" t="s">
        <v>3539</v>
      </c>
      <c r="G4995" t="s">
        <v>335</v>
      </c>
      <c r="H4995" t="s">
        <v>10998</v>
      </c>
      <c r="I4995" s="6">
        <v>44013.904699074075</v>
      </c>
      <c r="J4995" t="s">
        <v>16</v>
      </c>
      <c r="K4995" s="6">
        <v>44014.465358796297</v>
      </c>
      <c r="M4995" t="s">
        <v>11278</v>
      </c>
      <c r="N4995" t="s">
        <v>11279</v>
      </c>
      <c r="O4995" t="s">
        <v>11280</v>
      </c>
      <c r="Q4995" t="s">
        <v>408</v>
      </c>
      <c r="R4995" t="s">
        <v>389</v>
      </c>
      <c r="S4995" t="s">
        <v>11281</v>
      </c>
      <c r="T4995" t="s">
        <v>338</v>
      </c>
      <c r="U4995" t="s">
        <v>530</v>
      </c>
      <c r="W4995" t="s">
        <v>11282</v>
      </c>
      <c r="Z4995" t="s">
        <v>11278</v>
      </c>
      <c r="AA4995" t="s">
        <v>11279</v>
      </c>
      <c r="AB4995" t="s">
        <v>11280</v>
      </c>
      <c r="AD4995" t="s">
        <v>408</v>
      </c>
      <c r="AE4995" t="s">
        <v>389</v>
      </c>
      <c r="AF4995" t="s">
        <v>11281</v>
      </c>
      <c r="AG4995" t="s">
        <v>338</v>
      </c>
      <c r="AH4995" t="s">
        <v>530</v>
      </c>
      <c r="AJ4995" t="s">
        <v>11282</v>
      </c>
      <c r="AL4995" t="s">
        <v>339</v>
      </c>
      <c r="AM4995">
        <v>1</v>
      </c>
      <c r="AN4995">
        <v>1</v>
      </c>
      <c r="AO4995">
        <v>8743</v>
      </c>
      <c r="AQ4995">
        <v>123868</v>
      </c>
      <c r="AR4995">
        <v>51010001</v>
      </c>
      <c r="AS4995" t="s">
        <v>48</v>
      </c>
      <c r="AT4995" t="s">
        <v>49</v>
      </c>
      <c r="AW4995" t="s">
        <v>340</v>
      </c>
      <c r="AX4995" t="s">
        <v>340</v>
      </c>
      <c r="AY4995" t="s">
        <v>357</v>
      </c>
      <c r="AZ4995" t="s">
        <v>363</v>
      </c>
      <c r="BY4995" t="s">
        <v>342</v>
      </c>
      <c r="EQ4995">
        <v>251450</v>
      </c>
      <c r="ER4995" t="s">
        <v>10999</v>
      </c>
      <c r="EV4995">
        <v>17290306</v>
      </c>
      <c r="EW4995">
        <v>928</v>
      </c>
      <c r="EX4995">
        <v>221499</v>
      </c>
      <c r="EY4995" t="s">
        <v>11283</v>
      </c>
      <c r="EZ4995">
        <v>1</v>
      </c>
      <c r="FC4995">
        <v>51010001</v>
      </c>
      <c r="FD4995" t="s">
        <v>49</v>
      </c>
    </row>
    <row r="4996" spans="1:160" x14ac:dyDescent="0.3">
      <c r="A4996" t="str">
        <f>VLOOKUP(B4996,Table2[],3,FALSE)</f>
        <v>Digital</v>
      </c>
      <c r="B4996" t="str">
        <f>IF(OR(ISNUMBER(FIND("QVC",Z4996)),ISNUMBER(FIND("QVC",AL4996))),"QVC",IF(OR(ISNUMBER(FIND("NCO",H4996)),ISNUMBER(FIND("NCO",Y4996))), "NCO", IF(AL4996="consumer","PMD.com",VLOOKUP(LEFT(H4996,2),Tables!$E$1:$F$11,2,FALSE))))</f>
        <v>PMD.com</v>
      </c>
      <c r="C4996">
        <f t="shared" si="234"/>
        <v>53920001</v>
      </c>
      <c r="D4996">
        <f t="shared" si="235"/>
        <v>1</v>
      </c>
      <c r="E4996" t="str">
        <f t="shared" ca="1" si="236"/>
        <v>MTD orders shipped</v>
      </c>
      <c r="F4996" t="s">
        <v>3539</v>
      </c>
      <c r="G4996" t="s">
        <v>335</v>
      </c>
      <c r="H4996" t="s">
        <v>10998</v>
      </c>
      <c r="I4996" s="6">
        <v>44013.904699074075</v>
      </c>
      <c r="J4996" t="s">
        <v>16</v>
      </c>
      <c r="K4996" s="6">
        <v>44014.465358796297</v>
      </c>
      <c r="M4996" t="s">
        <v>11278</v>
      </c>
      <c r="N4996" t="s">
        <v>11279</v>
      </c>
      <c r="O4996" t="s">
        <v>11280</v>
      </c>
      <c r="Q4996" t="s">
        <v>408</v>
      </c>
      <c r="R4996" t="s">
        <v>389</v>
      </c>
      <c r="S4996" t="s">
        <v>11281</v>
      </c>
      <c r="T4996" t="s">
        <v>338</v>
      </c>
      <c r="U4996" t="s">
        <v>530</v>
      </c>
      <c r="W4996" t="s">
        <v>11282</v>
      </c>
      <c r="Z4996" t="s">
        <v>11278</v>
      </c>
      <c r="AA4996" t="s">
        <v>11279</v>
      </c>
      <c r="AB4996" t="s">
        <v>11280</v>
      </c>
      <c r="AD4996" t="s">
        <v>408</v>
      </c>
      <c r="AE4996" t="s">
        <v>389</v>
      </c>
      <c r="AF4996" t="s">
        <v>11281</v>
      </c>
      <c r="AG4996" t="s">
        <v>338</v>
      </c>
      <c r="AH4996" t="s">
        <v>530</v>
      </c>
      <c r="AJ4996" t="s">
        <v>11282</v>
      </c>
      <c r="AL4996" t="s">
        <v>339</v>
      </c>
      <c r="AM4996">
        <v>1</v>
      </c>
      <c r="AN4996">
        <v>1</v>
      </c>
      <c r="AO4996">
        <v>14899</v>
      </c>
      <c r="AQ4996">
        <v>124468</v>
      </c>
      <c r="AR4996">
        <v>53920001</v>
      </c>
      <c r="AS4996" t="s">
        <v>42</v>
      </c>
      <c r="AT4996" t="s">
        <v>40</v>
      </c>
      <c r="AW4996" t="s">
        <v>343</v>
      </c>
      <c r="BY4996" t="s">
        <v>342</v>
      </c>
      <c r="EQ4996">
        <v>247476</v>
      </c>
      <c r="ER4996" t="s">
        <v>10999</v>
      </c>
      <c r="EV4996">
        <v>17290306</v>
      </c>
      <c r="EW4996">
        <v>928</v>
      </c>
      <c r="EX4996">
        <v>221499</v>
      </c>
      <c r="EY4996" t="s">
        <v>11283</v>
      </c>
      <c r="EZ4996">
        <v>1</v>
      </c>
      <c r="FC4996">
        <v>95385</v>
      </c>
      <c r="FD4996" t="s">
        <v>3531</v>
      </c>
    </row>
    <row r="4997" spans="1:160" x14ac:dyDescent="0.3">
      <c r="A4997" t="str">
        <f>VLOOKUP(B4997,Table2[],3,FALSE)</f>
        <v>Digital</v>
      </c>
      <c r="B4997" t="str">
        <f>IF(OR(ISNUMBER(FIND("QVC",Z4997)),ISNUMBER(FIND("QVC",AL4997))),"QVC",IF(OR(ISNUMBER(FIND("NCO",H4997)),ISNUMBER(FIND("NCO",Y4997))), "NCO", IF(AL4997="consumer","PMD.com",VLOOKUP(LEFT(H4997,2),Tables!$E$1:$F$11,2,FALSE))))</f>
        <v>PMD.com</v>
      </c>
      <c r="C4997">
        <f t="shared" si="234"/>
        <v>52430001</v>
      </c>
      <c r="D4997">
        <f t="shared" si="235"/>
        <v>1</v>
      </c>
      <c r="E4997" t="str">
        <f t="shared" ca="1" si="236"/>
        <v>MTD orders shipped</v>
      </c>
      <c r="F4997" t="s">
        <v>3539</v>
      </c>
      <c r="G4997" t="s">
        <v>335</v>
      </c>
      <c r="H4997" t="s">
        <v>10998</v>
      </c>
      <c r="I4997" s="6">
        <v>44013.904699074075</v>
      </c>
      <c r="J4997" t="s">
        <v>16</v>
      </c>
      <c r="K4997" s="6">
        <v>44014.465358796297</v>
      </c>
      <c r="M4997" t="s">
        <v>11278</v>
      </c>
      <c r="N4997" t="s">
        <v>11279</v>
      </c>
      <c r="O4997" t="s">
        <v>11280</v>
      </c>
      <c r="Q4997" t="s">
        <v>408</v>
      </c>
      <c r="R4997" t="s">
        <v>389</v>
      </c>
      <c r="S4997" t="s">
        <v>11281</v>
      </c>
      <c r="T4997" t="s">
        <v>338</v>
      </c>
      <c r="U4997" t="s">
        <v>530</v>
      </c>
      <c r="W4997" t="s">
        <v>11282</v>
      </c>
      <c r="Z4997" t="s">
        <v>11278</v>
      </c>
      <c r="AA4997" t="s">
        <v>11279</v>
      </c>
      <c r="AB4997" t="s">
        <v>11280</v>
      </c>
      <c r="AD4997" t="s">
        <v>408</v>
      </c>
      <c r="AE4997" t="s">
        <v>389</v>
      </c>
      <c r="AF4997" t="s">
        <v>11281</v>
      </c>
      <c r="AG4997" t="s">
        <v>338</v>
      </c>
      <c r="AH4997" t="s">
        <v>530</v>
      </c>
      <c r="AJ4997" t="s">
        <v>11282</v>
      </c>
      <c r="AL4997" t="s">
        <v>339</v>
      </c>
      <c r="AM4997">
        <v>1</v>
      </c>
      <c r="AN4997">
        <v>1</v>
      </c>
      <c r="AO4997">
        <v>12063</v>
      </c>
      <c r="AQ4997">
        <v>127155</v>
      </c>
      <c r="AR4997">
        <v>52430001</v>
      </c>
      <c r="AS4997" t="s">
        <v>9635</v>
      </c>
      <c r="AT4997" t="s">
        <v>75</v>
      </c>
      <c r="AW4997" t="s">
        <v>340</v>
      </c>
      <c r="AX4997" t="s">
        <v>340</v>
      </c>
      <c r="AY4997" t="s">
        <v>357</v>
      </c>
      <c r="AZ4997" t="s">
        <v>363</v>
      </c>
      <c r="BY4997" t="s">
        <v>342</v>
      </c>
      <c r="EQ4997">
        <v>252868</v>
      </c>
      <c r="ER4997" t="s">
        <v>10999</v>
      </c>
      <c r="EV4997">
        <v>17290306</v>
      </c>
      <c r="EW4997">
        <v>928</v>
      </c>
      <c r="EX4997">
        <v>221499</v>
      </c>
      <c r="EY4997" t="s">
        <v>11283</v>
      </c>
      <c r="EZ4997">
        <v>1</v>
      </c>
      <c r="FC4997">
        <v>95385</v>
      </c>
      <c r="FD4997" t="s">
        <v>3531</v>
      </c>
    </row>
    <row r="4998" spans="1:160" x14ac:dyDescent="0.3">
      <c r="A4998" t="str">
        <f>VLOOKUP(B4998,Table2[],3,FALSE)</f>
        <v>Digital</v>
      </c>
      <c r="B4998" t="str">
        <f>IF(OR(ISNUMBER(FIND("QVC",Z4998)),ISNUMBER(FIND("QVC",AL4998))),"QVC",IF(OR(ISNUMBER(FIND("NCO",H4998)),ISNUMBER(FIND("NCO",Y4998))), "NCO", IF(AL4998="consumer","PMD.com",VLOOKUP(LEFT(H4998,2),Tables!$E$1:$F$11,2,FALSE))))</f>
        <v>PMD.com</v>
      </c>
      <c r="C4998">
        <f t="shared" si="234"/>
        <v>51090061</v>
      </c>
      <c r="D4998">
        <f t="shared" si="235"/>
        <v>1</v>
      </c>
      <c r="E4998" t="str">
        <f t="shared" ca="1" si="236"/>
        <v>MTD orders shipped</v>
      </c>
      <c r="F4998" t="s">
        <v>3539</v>
      </c>
      <c r="G4998" t="s">
        <v>335</v>
      </c>
      <c r="H4998" t="s">
        <v>10998</v>
      </c>
      <c r="I4998" s="6">
        <v>44013.904699074075</v>
      </c>
      <c r="J4998" t="s">
        <v>16</v>
      </c>
      <c r="K4998" s="6">
        <v>44014.465358796297</v>
      </c>
      <c r="M4998" t="s">
        <v>11278</v>
      </c>
      <c r="N4998" t="s">
        <v>11279</v>
      </c>
      <c r="O4998" t="s">
        <v>11280</v>
      </c>
      <c r="Q4998" t="s">
        <v>408</v>
      </c>
      <c r="R4998" t="s">
        <v>389</v>
      </c>
      <c r="S4998" t="s">
        <v>11281</v>
      </c>
      <c r="T4998" t="s">
        <v>338</v>
      </c>
      <c r="U4998" t="s">
        <v>530</v>
      </c>
      <c r="W4998" t="s">
        <v>11282</v>
      </c>
      <c r="Z4998" t="s">
        <v>11278</v>
      </c>
      <c r="AA4998" t="s">
        <v>11279</v>
      </c>
      <c r="AB4998" t="s">
        <v>11280</v>
      </c>
      <c r="AD4998" t="s">
        <v>408</v>
      </c>
      <c r="AE4998" t="s">
        <v>389</v>
      </c>
      <c r="AF4998" t="s">
        <v>11281</v>
      </c>
      <c r="AG4998" t="s">
        <v>338</v>
      </c>
      <c r="AH4998" t="s">
        <v>530</v>
      </c>
      <c r="AJ4998" t="s">
        <v>11282</v>
      </c>
      <c r="AL4998" t="s">
        <v>339</v>
      </c>
      <c r="AM4998">
        <v>1</v>
      </c>
      <c r="AN4998">
        <v>1</v>
      </c>
      <c r="AO4998">
        <v>8078</v>
      </c>
      <c r="AQ4998">
        <v>124010</v>
      </c>
      <c r="AR4998">
        <v>51090061</v>
      </c>
      <c r="AS4998" t="s">
        <v>2688</v>
      </c>
      <c r="AT4998" t="s">
        <v>122</v>
      </c>
      <c r="AW4998" t="s">
        <v>340</v>
      </c>
      <c r="AX4998" t="s">
        <v>340</v>
      </c>
      <c r="AY4998" t="s">
        <v>357</v>
      </c>
      <c r="AZ4998" t="s">
        <v>363</v>
      </c>
      <c r="BY4998" t="s">
        <v>342</v>
      </c>
      <c r="EQ4998">
        <v>252774</v>
      </c>
      <c r="ER4998" t="s">
        <v>10999</v>
      </c>
      <c r="EV4998">
        <v>17290306</v>
      </c>
      <c r="EW4998">
        <v>928</v>
      </c>
      <c r="EX4998">
        <v>221499</v>
      </c>
      <c r="EY4998" t="s">
        <v>11283</v>
      </c>
      <c r="EZ4998">
        <v>1</v>
      </c>
      <c r="FC4998">
        <v>51090061</v>
      </c>
      <c r="FD4998" t="s">
        <v>122</v>
      </c>
    </row>
    <row r="4999" spans="1:160" x14ac:dyDescent="0.3">
      <c r="A4999" t="str">
        <f>VLOOKUP(B4999,Table2[],3,FALSE)</f>
        <v>Digital</v>
      </c>
      <c r="B4999" t="str">
        <f>IF(OR(ISNUMBER(FIND("QVC",Z4999)),ISNUMBER(FIND("QVC",AL4999))),"QVC",IF(OR(ISNUMBER(FIND("NCO",H4999)),ISNUMBER(FIND("NCO",Y4999))), "NCO", IF(AL4999="consumer","PMD.com",VLOOKUP(LEFT(H4999,2),Tables!$E$1:$F$11,2,FALSE))))</f>
        <v>PMD.com</v>
      </c>
      <c r="C4999">
        <f t="shared" si="234"/>
        <v>51090030</v>
      </c>
      <c r="D4999">
        <f t="shared" si="235"/>
        <v>1</v>
      </c>
      <c r="E4999" t="str">
        <f t="shared" ca="1" si="236"/>
        <v>MTD orders shipped</v>
      </c>
      <c r="F4999" t="s">
        <v>3539</v>
      </c>
      <c r="G4999" t="s">
        <v>335</v>
      </c>
      <c r="H4999" t="s">
        <v>10998</v>
      </c>
      <c r="I4999" s="6">
        <v>44013.904699074075</v>
      </c>
      <c r="J4999" t="s">
        <v>16</v>
      </c>
      <c r="K4999" s="6">
        <v>44014.465358796297</v>
      </c>
      <c r="M4999" t="s">
        <v>11278</v>
      </c>
      <c r="N4999" t="s">
        <v>11279</v>
      </c>
      <c r="O4999" t="s">
        <v>11280</v>
      </c>
      <c r="Q4999" t="s">
        <v>408</v>
      </c>
      <c r="R4999" t="s">
        <v>389</v>
      </c>
      <c r="S4999" t="s">
        <v>11281</v>
      </c>
      <c r="T4999" t="s">
        <v>338</v>
      </c>
      <c r="U4999" t="s">
        <v>530</v>
      </c>
      <c r="W4999" t="s">
        <v>11282</v>
      </c>
      <c r="Z4999" t="s">
        <v>11278</v>
      </c>
      <c r="AA4999" t="s">
        <v>11279</v>
      </c>
      <c r="AB4999" t="s">
        <v>11280</v>
      </c>
      <c r="AD4999" t="s">
        <v>408</v>
      </c>
      <c r="AE4999" t="s">
        <v>389</v>
      </c>
      <c r="AF4999" t="s">
        <v>11281</v>
      </c>
      <c r="AG4999" t="s">
        <v>338</v>
      </c>
      <c r="AH4999" t="s">
        <v>530</v>
      </c>
      <c r="AJ4999" t="s">
        <v>11282</v>
      </c>
      <c r="AL4999" t="s">
        <v>339</v>
      </c>
      <c r="AM4999">
        <v>1</v>
      </c>
      <c r="AN4999">
        <v>1</v>
      </c>
      <c r="AO4999">
        <v>6688</v>
      </c>
      <c r="AQ4999">
        <v>125960</v>
      </c>
      <c r="AR4999">
        <v>51090030</v>
      </c>
      <c r="AS4999" t="s">
        <v>3043</v>
      </c>
      <c r="AT4999" t="s">
        <v>628</v>
      </c>
      <c r="AW4999" t="s">
        <v>343</v>
      </c>
      <c r="BY4999" t="s">
        <v>342</v>
      </c>
      <c r="BZ4999" t="b">
        <v>0</v>
      </c>
      <c r="EQ4999">
        <v>243047</v>
      </c>
      <c r="ER4999" t="s">
        <v>10999</v>
      </c>
      <c r="EV4999">
        <v>17290306</v>
      </c>
      <c r="EW4999">
        <v>928</v>
      </c>
      <c r="EX4999">
        <v>221499</v>
      </c>
      <c r="EY4999" t="s">
        <v>11283</v>
      </c>
      <c r="EZ4999">
        <v>1</v>
      </c>
      <c r="FC4999">
        <v>95385</v>
      </c>
      <c r="FD4999" t="s">
        <v>3531</v>
      </c>
    </row>
    <row r="5000" spans="1:160" x14ac:dyDescent="0.3">
      <c r="A5000" t="str">
        <f>VLOOKUP(B5000,Table2[],3,FALSE)</f>
        <v>Digital</v>
      </c>
      <c r="B5000" t="str">
        <f>IF(OR(ISNUMBER(FIND("QVC",Z5000)),ISNUMBER(FIND("QVC",AL5000))),"QVC",IF(OR(ISNUMBER(FIND("NCO",H5000)),ISNUMBER(FIND("NCO",Y5000))), "NCO", IF(AL5000="consumer","PMD.com",VLOOKUP(LEFT(H5000,2),Tables!$E$1:$F$11,2,FALSE))))</f>
        <v>PMD.com</v>
      </c>
      <c r="C5000">
        <f t="shared" si="234"/>
        <v>53450001</v>
      </c>
      <c r="D5000">
        <f t="shared" si="235"/>
        <v>1</v>
      </c>
      <c r="E5000" t="str">
        <f t="shared" ca="1" si="236"/>
        <v>MTD orders shipped</v>
      </c>
      <c r="F5000" t="s">
        <v>3539</v>
      </c>
      <c r="G5000" t="s">
        <v>335</v>
      </c>
      <c r="H5000" t="s">
        <v>10998</v>
      </c>
      <c r="I5000" s="6">
        <v>44013.904699074075</v>
      </c>
      <c r="J5000" t="s">
        <v>16</v>
      </c>
      <c r="K5000" s="6">
        <v>44014.465358796297</v>
      </c>
      <c r="M5000" t="s">
        <v>11278</v>
      </c>
      <c r="N5000" t="s">
        <v>11279</v>
      </c>
      <c r="O5000" t="s">
        <v>11280</v>
      </c>
      <c r="Q5000" t="s">
        <v>408</v>
      </c>
      <c r="R5000" t="s">
        <v>389</v>
      </c>
      <c r="S5000" t="s">
        <v>11281</v>
      </c>
      <c r="T5000" t="s">
        <v>338</v>
      </c>
      <c r="U5000" t="s">
        <v>530</v>
      </c>
      <c r="W5000" t="s">
        <v>11282</v>
      </c>
      <c r="Z5000" t="s">
        <v>11278</v>
      </c>
      <c r="AA5000" t="s">
        <v>11279</v>
      </c>
      <c r="AB5000" t="s">
        <v>11280</v>
      </c>
      <c r="AD5000" t="s">
        <v>408</v>
      </c>
      <c r="AE5000" t="s">
        <v>389</v>
      </c>
      <c r="AF5000" t="s">
        <v>11281</v>
      </c>
      <c r="AG5000" t="s">
        <v>338</v>
      </c>
      <c r="AH5000" t="s">
        <v>530</v>
      </c>
      <c r="AJ5000" t="s">
        <v>11282</v>
      </c>
      <c r="AL5000" t="s">
        <v>339</v>
      </c>
      <c r="AM5000">
        <v>1</v>
      </c>
      <c r="AN5000">
        <v>1</v>
      </c>
      <c r="AO5000">
        <v>6117</v>
      </c>
      <c r="AQ5000">
        <v>124723</v>
      </c>
      <c r="AR5000">
        <v>53450001</v>
      </c>
      <c r="AS5000" t="s">
        <v>89</v>
      </c>
      <c r="AT5000" t="s">
        <v>144</v>
      </c>
      <c r="AW5000" t="s">
        <v>340</v>
      </c>
      <c r="AX5000" t="s">
        <v>340</v>
      </c>
      <c r="AY5000" t="s">
        <v>345</v>
      </c>
      <c r="AZ5000">
        <v>0</v>
      </c>
      <c r="EQ5000">
        <v>252730</v>
      </c>
      <c r="ER5000" t="s">
        <v>10999</v>
      </c>
      <c r="EV5000">
        <v>17290306</v>
      </c>
      <c r="EW5000">
        <v>928</v>
      </c>
      <c r="EX5000">
        <v>221499</v>
      </c>
      <c r="EY5000" t="s">
        <v>11283</v>
      </c>
      <c r="EZ5000">
        <v>1</v>
      </c>
      <c r="FC5000">
        <v>53450001</v>
      </c>
      <c r="FD5000" t="s">
        <v>144</v>
      </c>
    </row>
    <row r="5001" spans="1:160" x14ac:dyDescent="0.3">
      <c r="A5001" t="str">
        <f>VLOOKUP(B5001,Table2[],3,FALSE)</f>
        <v>Digital</v>
      </c>
      <c r="B5001" t="str">
        <f>IF(OR(ISNUMBER(FIND("QVC",Z5001)),ISNUMBER(FIND("QVC",AL5001))),"QVC",IF(OR(ISNUMBER(FIND("NCO",H5001)),ISNUMBER(FIND("NCO",Y5001))), "NCO", IF(AL5001="consumer","PMD.com",VLOOKUP(LEFT(H5001,2),Tables!$E$1:$F$11,2,FALSE))))</f>
        <v>PMD.com</v>
      </c>
      <c r="C5001">
        <f t="shared" si="234"/>
        <v>51090030</v>
      </c>
      <c r="D5001">
        <f t="shared" si="235"/>
        <v>1</v>
      </c>
      <c r="E5001" t="str">
        <f t="shared" ca="1" si="236"/>
        <v>MTD orders shipped</v>
      </c>
      <c r="F5001" t="s">
        <v>3539</v>
      </c>
      <c r="G5001" t="s">
        <v>335</v>
      </c>
      <c r="H5001" t="s">
        <v>11000</v>
      </c>
      <c r="I5001" s="6">
        <v>44013.917974537035</v>
      </c>
      <c r="J5001" t="s">
        <v>16</v>
      </c>
      <c r="K5001" s="6">
        <v>44014.466122685182</v>
      </c>
      <c r="M5001" t="s">
        <v>11284</v>
      </c>
      <c r="N5001" t="s">
        <v>11285</v>
      </c>
      <c r="Q5001" t="s">
        <v>11286</v>
      </c>
      <c r="R5001" t="s">
        <v>414</v>
      </c>
      <c r="S5001" t="s">
        <v>11287</v>
      </c>
      <c r="T5001" t="s">
        <v>338</v>
      </c>
      <c r="U5001" t="s">
        <v>530</v>
      </c>
      <c r="W5001" t="s">
        <v>11288</v>
      </c>
      <c r="Z5001" t="s">
        <v>11284</v>
      </c>
      <c r="AA5001" t="s">
        <v>11285</v>
      </c>
      <c r="AD5001" t="s">
        <v>11286</v>
      </c>
      <c r="AE5001" t="s">
        <v>414</v>
      </c>
      <c r="AF5001" t="s">
        <v>11287</v>
      </c>
      <c r="AG5001" t="s">
        <v>338</v>
      </c>
      <c r="AH5001" t="s">
        <v>530</v>
      </c>
      <c r="AJ5001" t="s">
        <v>11288</v>
      </c>
      <c r="AL5001" t="s">
        <v>339</v>
      </c>
      <c r="AM5001">
        <v>1</v>
      </c>
      <c r="AN5001">
        <v>1</v>
      </c>
      <c r="AO5001">
        <v>6688</v>
      </c>
      <c r="AQ5001">
        <v>125960</v>
      </c>
      <c r="AR5001">
        <v>51090030</v>
      </c>
      <c r="AS5001" t="s">
        <v>3043</v>
      </c>
      <c r="AT5001" t="s">
        <v>628</v>
      </c>
      <c r="AW5001" t="s">
        <v>343</v>
      </c>
      <c r="BY5001" t="s">
        <v>342</v>
      </c>
      <c r="BZ5001" t="b">
        <v>0</v>
      </c>
      <c r="EQ5001">
        <v>243047</v>
      </c>
      <c r="ER5001" t="s">
        <v>11001</v>
      </c>
      <c r="EV5001">
        <v>17290307</v>
      </c>
      <c r="EW5001">
        <v>928</v>
      </c>
      <c r="EX5001">
        <v>221500</v>
      </c>
      <c r="EY5001" t="s">
        <v>11289</v>
      </c>
      <c r="EZ5001">
        <v>1</v>
      </c>
      <c r="FC5001">
        <v>95385</v>
      </c>
      <c r="FD5001" t="s">
        <v>3531</v>
      </c>
    </row>
    <row r="5002" spans="1:160" x14ac:dyDescent="0.3">
      <c r="A5002" t="str">
        <f>VLOOKUP(B5002,Table2[],3,FALSE)</f>
        <v>Digital</v>
      </c>
      <c r="B5002" t="str">
        <f>IF(OR(ISNUMBER(FIND("QVC",Z5002)),ISNUMBER(FIND("QVC",AL5002))),"QVC",IF(OR(ISNUMBER(FIND("NCO",H5002)),ISNUMBER(FIND("NCO",Y5002))), "NCO", IF(AL5002="consumer","PMD.com",VLOOKUP(LEFT(H5002,2),Tables!$E$1:$F$11,2,FALSE))))</f>
        <v>PMD.com</v>
      </c>
      <c r="C5002">
        <f t="shared" si="234"/>
        <v>52430001</v>
      </c>
      <c r="D5002">
        <f t="shared" si="235"/>
        <v>1</v>
      </c>
      <c r="E5002" t="str">
        <f t="shared" ca="1" si="236"/>
        <v>MTD orders shipped</v>
      </c>
      <c r="F5002" t="s">
        <v>3539</v>
      </c>
      <c r="G5002" t="s">
        <v>335</v>
      </c>
      <c r="H5002" t="s">
        <v>11000</v>
      </c>
      <c r="I5002" s="6">
        <v>44013.917974537035</v>
      </c>
      <c r="J5002" t="s">
        <v>16</v>
      </c>
      <c r="K5002" s="6">
        <v>44014.466122685182</v>
      </c>
      <c r="M5002" t="s">
        <v>11284</v>
      </c>
      <c r="N5002" t="s">
        <v>11285</v>
      </c>
      <c r="Q5002" t="s">
        <v>11286</v>
      </c>
      <c r="R5002" t="s">
        <v>414</v>
      </c>
      <c r="S5002" t="s">
        <v>11287</v>
      </c>
      <c r="T5002" t="s">
        <v>338</v>
      </c>
      <c r="U5002" t="s">
        <v>530</v>
      </c>
      <c r="W5002" t="s">
        <v>11288</v>
      </c>
      <c r="Z5002" t="s">
        <v>11284</v>
      </c>
      <c r="AA5002" t="s">
        <v>11285</v>
      </c>
      <c r="AD5002" t="s">
        <v>11286</v>
      </c>
      <c r="AE5002" t="s">
        <v>414</v>
      </c>
      <c r="AF5002" t="s">
        <v>11287</v>
      </c>
      <c r="AG5002" t="s">
        <v>338</v>
      </c>
      <c r="AH5002" t="s">
        <v>530</v>
      </c>
      <c r="AJ5002" t="s">
        <v>11288</v>
      </c>
      <c r="AL5002" t="s">
        <v>339</v>
      </c>
      <c r="AM5002">
        <v>1</v>
      </c>
      <c r="AN5002">
        <v>1</v>
      </c>
      <c r="AO5002">
        <v>12063</v>
      </c>
      <c r="AQ5002">
        <v>127155</v>
      </c>
      <c r="AR5002">
        <v>52430001</v>
      </c>
      <c r="AS5002" t="s">
        <v>9635</v>
      </c>
      <c r="AT5002" t="s">
        <v>75</v>
      </c>
      <c r="AW5002" t="s">
        <v>340</v>
      </c>
      <c r="AX5002" t="s">
        <v>340</v>
      </c>
      <c r="AY5002" t="s">
        <v>357</v>
      </c>
      <c r="AZ5002" t="s">
        <v>363</v>
      </c>
      <c r="BY5002" t="s">
        <v>342</v>
      </c>
      <c r="EQ5002">
        <v>252868</v>
      </c>
      <c r="ER5002" t="s">
        <v>11001</v>
      </c>
      <c r="EV5002">
        <v>17290307</v>
      </c>
      <c r="EW5002">
        <v>928</v>
      </c>
      <c r="EX5002">
        <v>221500</v>
      </c>
      <c r="EY5002" t="s">
        <v>11289</v>
      </c>
      <c r="EZ5002">
        <v>1</v>
      </c>
      <c r="FC5002">
        <v>95385</v>
      </c>
      <c r="FD5002" t="s">
        <v>3531</v>
      </c>
    </row>
    <row r="5003" spans="1:160" x14ac:dyDescent="0.3">
      <c r="A5003" t="str">
        <f>VLOOKUP(B5003,Table2[],3,FALSE)</f>
        <v>Digital</v>
      </c>
      <c r="B5003" t="str">
        <f>IF(OR(ISNUMBER(FIND("QVC",Z5003)),ISNUMBER(FIND("QVC",AL5003))),"QVC",IF(OR(ISNUMBER(FIND("NCO",H5003)),ISNUMBER(FIND("NCO",Y5003))), "NCO", IF(AL5003="consumer","PMD.com",VLOOKUP(LEFT(H5003,2),Tables!$E$1:$F$11,2,FALSE))))</f>
        <v>PMD.com</v>
      </c>
      <c r="C5003">
        <f t="shared" si="234"/>
        <v>53920001</v>
      </c>
      <c r="D5003">
        <f t="shared" si="235"/>
        <v>1</v>
      </c>
      <c r="E5003" t="str">
        <f t="shared" ca="1" si="236"/>
        <v>MTD orders shipped</v>
      </c>
      <c r="F5003" t="s">
        <v>3539</v>
      </c>
      <c r="G5003" t="s">
        <v>335</v>
      </c>
      <c r="H5003" t="s">
        <v>11000</v>
      </c>
      <c r="I5003" s="6">
        <v>44013.917974537035</v>
      </c>
      <c r="J5003" t="s">
        <v>16</v>
      </c>
      <c r="K5003" s="6">
        <v>44014.466122685182</v>
      </c>
      <c r="M5003" t="s">
        <v>11284</v>
      </c>
      <c r="N5003" t="s">
        <v>11285</v>
      </c>
      <c r="Q5003" t="s">
        <v>11286</v>
      </c>
      <c r="R5003" t="s">
        <v>414</v>
      </c>
      <c r="S5003" t="s">
        <v>11287</v>
      </c>
      <c r="T5003" t="s">
        <v>338</v>
      </c>
      <c r="U5003" t="s">
        <v>530</v>
      </c>
      <c r="W5003" t="s">
        <v>11288</v>
      </c>
      <c r="Z5003" t="s">
        <v>11284</v>
      </c>
      <c r="AA5003" t="s">
        <v>11285</v>
      </c>
      <c r="AD5003" t="s">
        <v>11286</v>
      </c>
      <c r="AE5003" t="s">
        <v>414</v>
      </c>
      <c r="AF5003" t="s">
        <v>11287</v>
      </c>
      <c r="AG5003" t="s">
        <v>338</v>
      </c>
      <c r="AH5003" t="s">
        <v>530</v>
      </c>
      <c r="AJ5003" t="s">
        <v>11288</v>
      </c>
      <c r="AL5003" t="s">
        <v>339</v>
      </c>
      <c r="AM5003">
        <v>1</v>
      </c>
      <c r="AN5003">
        <v>1</v>
      </c>
      <c r="AO5003">
        <v>14899</v>
      </c>
      <c r="AQ5003">
        <v>124468</v>
      </c>
      <c r="AR5003">
        <v>53920001</v>
      </c>
      <c r="AS5003" t="s">
        <v>42</v>
      </c>
      <c r="AT5003" t="s">
        <v>40</v>
      </c>
      <c r="AW5003" t="s">
        <v>343</v>
      </c>
      <c r="BY5003" t="s">
        <v>342</v>
      </c>
      <c r="EQ5003">
        <v>247476</v>
      </c>
      <c r="ER5003" t="s">
        <v>11001</v>
      </c>
      <c r="EV5003">
        <v>17290307</v>
      </c>
      <c r="EW5003">
        <v>928</v>
      </c>
      <c r="EX5003">
        <v>221500</v>
      </c>
      <c r="EY5003" t="s">
        <v>11289</v>
      </c>
      <c r="EZ5003">
        <v>1</v>
      </c>
      <c r="FC5003">
        <v>95385</v>
      </c>
      <c r="FD5003" t="s">
        <v>3531</v>
      </c>
    </row>
    <row r="5004" spans="1:160" x14ac:dyDescent="0.3">
      <c r="A5004" t="str">
        <f>VLOOKUP(B5004,Table2[],3,FALSE)</f>
        <v>Digital</v>
      </c>
      <c r="B5004" t="str">
        <f>IF(OR(ISNUMBER(FIND("QVC",Z5004)),ISNUMBER(FIND("QVC",AL5004))),"QVC",IF(OR(ISNUMBER(FIND("NCO",H5004)),ISNUMBER(FIND("NCO",Y5004))), "NCO", IF(AL5004="consumer","PMD.com",VLOOKUP(LEFT(H5004,2),Tables!$E$1:$F$11,2,FALSE))))</f>
        <v>PMD.com</v>
      </c>
      <c r="C5004">
        <f t="shared" ref="C5004:C5067" si="237">AR5004</f>
        <v>5341030</v>
      </c>
      <c r="D5004">
        <f t="shared" ref="D5004:D5067" si="238">AN5004</f>
        <v>1</v>
      </c>
      <c r="E5004" t="str">
        <f t="shared" ref="E5004:E5067" ca="1" si="239">IF(MONTH(TODAY())-MONTH(I5004)&gt;0,"shifted orders shipped","MTD orders shipped")</f>
        <v>MTD orders shipped</v>
      </c>
      <c r="F5004" t="s">
        <v>3539</v>
      </c>
      <c r="G5004" t="s">
        <v>335</v>
      </c>
      <c r="H5004" t="s">
        <v>11000</v>
      </c>
      <c r="I5004" s="6">
        <v>44013.917974537035</v>
      </c>
      <c r="J5004" t="s">
        <v>16</v>
      </c>
      <c r="K5004" s="6">
        <v>44014.466122685182</v>
      </c>
      <c r="M5004" t="s">
        <v>11284</v>
      </c>
      <c r="N5004" t="s">
        <v>11285</v>
      </c>
      <c r="Q5004" t="s">
        <v>11286</v>
      </c>
      <c r="R5004" t="s">
        <v>414</v>
      </c>
      <c r="S5004" t="s">
        <v>11287</v>
      </c>
      <c r="T5004" t="s">
        <v>338</v>
      </c>
      <c r="U5004" t="s">
        <v>530</v>
      </c>
      <c r="W5004" t="s">
        <v>11288</v>
      </c>
      <c r="Z5004" t="s">
        <v>11284</v>
      </c>
      <c r="AA5004" t="s">
        <v>11285</v>
      </c>
      <c r="AD5004" t="s">
        <v>11286</v>
      </c>
      <c r="AE5004" t="s">
        <v>414</v>
      </c>
      <c r="AF5004" t="s">
        <v>11287</v>
      </c>
      <c r="AG5004" t="s">
        <v>338</v>
      </c>
      <c r="AH5004" t="s">
        <v>530</v>
      </c>
      <c r="AJ5004" t="s">
        <v>11288</v>
      </c>
      <c r="AL5004" t="s">
        <v>339</v>
      </c>
      <c r="AM5004">
        <v>1</v>
      </c>
      <c r="AN5004">
        <v>1</v>
      </c>
      <c r="AO5004">
        <v>12859</v>
      </c>
      <c r="AQ5004">
        <v>124642</v>
      </c>
      <c r="AR5004">
        <v>5341030</v>
      </c>
      <c r="AS5004" t="s">
        <v>925</v>
      </c>
      <c r="AT5004" t="s">
        <v>926</v>
      </c>
      <c r="AW5004" t="s">
        <v>366</v>
      </c>
      <c r="AX5004" t="s">
        <v>366</v>
      </c>
      <c r="AY5004" t="s">
        <v>345</v>
      </c>
      <c r="AZ5004" t="s">
        <v>346</v>
      </c>
      <c r="BY5004" t="s">
        <v>342</v>
      </c>
      <c r="EQ5004">
        <v>243275</v>
      </c>
      <c r="ER5004" t="s">
        <v>11001</v>
      </c>
      <c r="EV5004">
        <v>17290307</v>
      </c>
      <c r="EW5004">
        <v>928</v>
      </c>
      <c r="EX5004">
        <v>221500</v>
      </c>
      <c r="EY5004" t="s">
        <v>11289</v>
      </c>
      <c r="EZ5004">
        <v>1</v>
      </c>
      <c r="FC5004">
        <v>95385</v>
      </c>
      <c r="FD5004" t="s">
        <v>3531</v>
      </c>
    </row>
    <row r="5005" spans="1:160" x14ac:dyDescent="0.3">
      <c r="A5005" t="str">
        <f>VLOOKUP(B5005,Table2[],3,FALSE)</f>
        <v>Digital</v>
      </c>
      <c r="B5005" t="str">
        <f>IF(OR(ISNUMBER(FIND("QVC",Z5005)),ISNUMBER(FIND("QVC",AL5005))),"QVC",IF(OR(ISNUMBER(FIND("NCO",H5005)),ISNUMBER(FIND("NCO",Y5005))), "NCO", IF(AL5005="consumer","PMD.com",VLOOKUP(LEFT(H5005,2),Tables!$E$1:$F$11,2,FALSE))))</f>
        <v>PMD.com</v>
      </c>
      <c r="C5005">
        <f t="shared" si="237"/>
        <v>5342</v>
      </c>
      <c r="D5005">
        <f t="shared" si="238"/>
        <v>1</v>
      </c>
      <c r="E5005" t="str">
        <f t="shared" ca="1" si="239"/>
        <v>MTD orders shipped</v>
      </c>
      <c r="F5005" t="s">
        <v>3539</v>
      </c>
      <c r="G5005" t="s">
        <v>335</v>
      </c>
      <c r="H5005" t="s">
        <v>11000</v>
      </c>
      <c r="I5005" s="6">
        <v>44013.917974537035</v>
      </c>
      <c r="J5005" t="s">
        <v>16</v>
      </c>
      <c r="K5005" s="6">
        <v>44014.466122685182</v>
      </c>
      <c r="M5005" t="s">
        <v>11284</v>
      </c>
      <c r="N5005" t="s">
        <v>11285</v>
      </c>
      <c r="Q5005" t="s">
        <v>11286</v>
      </c>
      <c r="R5005" t="s">
        <v>414</v>
      </c>
      <c r="S5005" t="s">
        <v>11287</v>
      </c>
      <c r="T5005" t="s">
        <v>338</v>
      </c>
      <c r="U5005" t="s">
        <v>530</v>
      </c>
      <c r="W5005" t="s">
        <v>11288</v>
      </c>
      <c r="Z5005" t="s">
        <v>11284</v>
      </c>
      <c r="AA5005" t="s">
        <v>11285</v>
      </c>
      <c r="AD5005" t="s">
        <v>11286</v>
      </c>
      <c r="AE5005" t="s">
        <v>414</v>
      </c>
      <c r="AF5005" t="s">
        <v>11287</v>
      </c>
      <c r="AG5005" t="s">
        <v>338</v>
      </c>
      <c r="AH5005" t="s">
        <v>530</v>
      </c>
      <c r="AJ5005" t="s">
        <v>11288</v>
      </c>
      <c r="AL5005" t="s">
        <v>339</v>
      </c>
      <c r="AM5005">
        <v>1</v>
      </c>
      <c r="AN5005">
        <v>1</v>
      </c>
      <c r="AO5005">
        <v>13280</v>
      </c>
      <c r="AQ5005">
        <v>123849</v>
      </c>
      <c r="AR5005">
        <v>5342</v>
      </c>
      <c r="AS5005" t="s">
        <v>1867</v>
      </c>
      <c r="AT5005" t="s">
        <v>149</v>
      </c>
      <c r="AW5005" t="s">
        <v>340</v>
      </c>
      <c r="AX5005" t="s">
        <v>340</v>
      </c>
      <c r="AY5005" t="s">
        <v>345</v>
      </c>
      <c r="AZ5005" t="s">
        <v>346</v>
      </c>
      <c r="BY5005" t="s">
        <v>342</v>
      </c>
      <c r="EQ5005">
        <v>244853</v>
      </c>
      <c r="ER5005" t="s">
        <v>11001</v>
      </c>
      <c r="EV5005">
        <v>17290307</v>
      </c>
      <c r="EW5005">
        <v>928</v>
      </c>
      <c r="EX5005">
        <v>221500</v>
      </c>
      <c r="EY5005" t="s">
        <v>11289</v>
      </c>
      <c r="EZ5005">
        <v>1</v>
      </c>
      <c r="FC5005">
        <v>5342</v>
      </c>
      <c r="FD5005" t="s">
        <v>149</v>
      </c>
    </row>
    <row r="5006" spans="1:160" x14ac:dyDescent="0.3">
      <c r="A5006" t="str">
        <f>VLOOKUP(B5006,Table2[],3,FALSE)</f>
        <v>Digital</v>
      </c>
      <c r="B5006" t="str">
        <f>IF(OR(ISNUMBER(FIND("QVC",Z5006)),ISNUMBER(FIND("QVC",AL5006))),"QVC",IF(OR(ISNUMBER(FIND("NCO",H5006)),ISNUMBER(FIND("NCO",Y5006))), "NCO", IF(AL5006="consumer","PMD.com",VLOOKUP(LEFT(H5006,2),Tables!$E$1:$F$11,2,FALSE))))</f>
        <v>PMD.com</v>
      </c>
      <c r="C5006">
        <f t="shared" si="237"/>
        <v>51010001</v>
      </c>
      <c r="D5006">
        <f t="shared" si="238"/>
        <v>1</v>
      </c>
      <c r="E5006" t="str">
        <f t="shared" ca="1" si="239"/>
        <v>MTD orders shipped</v>
      </c>
      <c r="F5006" t="s">
        <v>3539</v>
      </c>
      <c r="G5006" t="s">
        <v>335</v>
      </c>
      <c r="H5006" t="s">
        <v>11000</v>
      </c>
      <c r="I5006" s="6">
        <v>44013.917974537035</v>
      </c>
      <c r="J5006" t="s">
        <v>16</v>
      </c>
      <c r="K5006" s="6">
        <v>44014.466122685182</v>
      </c>
      <c r="M5006" t="s">
        <v>11284</v>
      </c>
      <c r="N5006" t="s">
        <v>11285</v>
      </c>
      <c r="Q5006" t="s">
        <v>11286</v>
      </c>
      <c r="R5006" t="s">
        <v>414</v>
      </c>
      <c r="S5006" t="s">
        <v>11287</v>
      </c>
      <c r="T5006" t="s">
        <v>338</v>
      </c>
      <c r="U5006" t="s">
        <v>530</v>
      </c>
      <c r="W5006" t="s">
        <v>11288</v>
      </c>
      <c r="Z5006" t="s">
        <v>11284</v>
      </c>
      <c r="AA5006" t="s">
        <v>11285</v>
      </c>
      <c r="AD5006" t="s">
        <v>11286</v>
      </c>
      <c r="AE5006" t="s">
        <v>414</v>
      </c>
      <c r="AF5006" t="s">
        <v>11287</v>
      </c>
      <c r="AG5006" t="s">
        <v>338</v>
      </c>
      <c r="AH5006" t="s">
        <v>530</v>
      </c>
      <c r="AJ5006" t="s">
        <v>11288</v>
      </c>
      <c r="AL5006" t="s">
        <v>339</v>
      </c>
      <c r="AM5006">
        <v>1</v>
      </c>
      <c r="AN5006">
        <v>1</v>
      </c>
      <c r="AO5006">
        <v>8743</v>
      </c>
      <c r="AQ5006">
        <v>123868</v>
      </c>
      <c r="AR5006">
        <v>51010001</v>
      </c>
      <c r="AS5006" t="s">
        <v>48</v>
      </c>
      <c r="AT5006" t="s">
        <v>49</v>
      </c>
      <c r="AW5006" t="s">
        <v>340</v>
      </c>
      <c r="AX5006" t="s">
        <v>340</v>
      </c>
      <c r="AY5006" t="s">
        <v>357</v>
      </c>
      <c r="AZ5006" t="s">
        <v>363</v>
      </c>
      <c r="BY5006" t="s">
        <v>342</v>
      </c>
      <c r="EQ5006">
        <v>251450</v>
      </c>
      <c r="ER5006" t="s">
        <v>11001</v>
      </c>
      <c r="EV5006">
        <v>17290307</v>
      </c>
      <c r="EW5006">
        <v>928</v>
      </c>
      <c r="EX5006">
        <v>221500</v>
      </c>
      <c r="EY5006" t="s">
        <v>11289</v>
      </c>
      <c r="EZ5006">
        <v>1</v>
      </c>
      <c r="FC5006">
        <v>51010001</v>
      </c>
      <c r="FD5006" t="s">
        <v>49</v>
      </c>
    </row>
    <row r="5007" spans="1:160" x14ac:dyDescent="0.3">
      <c r="A5007" t="str">
        <f>VLOOKUP(B5007,Table2[],3,FALSE)</f>
        <v>Digital</v>
      </c>
      <c r="B5007" t="str">
        <f>IF(OR(ISNUMBER(FIND("QVC",Z5007)),ISNUMBER(FIND("QVC",AL5007))),"QVC",IF(OR(ISNUMBER(FIND("NCO",H5007)),ISNUMBER(FIND("NCO",Y5007))), "NCO", IF(AL5007="consumer","PMD.com",VLOOKUP(LEFT(H5007,2),Tables!$E$1:$F$11,2,FALSE))))</f>
        <v>PMD.com</v>
      </c>
      <c r="C5007">
        <f t="shared" si="237"/>
        <v>5357</v>
      </c>
      <c r="D5007">
        <f t="shared" si="238"/>
        <v>1</v>
      </c>
      <c r="E5007" t="str">
        <f t="shared" ca="1" si="239"/>
        <v>MTD orders shipped</v>
      </c>
      <c r="F5007" t="s">
        <v>3539</v>
      </c>
      <c r="G5007" t="s">
        <v>335</v>
      </c>
      <c r="H5007" t="s">
        <v>11000</v>
      </c>
      <c r="I5007" s="6">
        <v>44013.917974537035</v>
      </c>
      <c r="J5007" t="s">
        <v>16</v>
      </c>
      <c r="K5007" s="6">
        <v>44014.466122685182</v>
      </c>
      <c r="M5007" t="s">
        <v>11284</v>
      </c>
      <c r="N5007" t="s">
        <v>11285</v>
      </c>
      <c r="Q5007" t="s">
        <v>11286</v>
      </c>
      <c r="R5007" t="s">
        <v>414</v>
      </c>
      <c r="S5007" t="s">
        <v>11287</v>
      </c>
      <c r="T5007" t="s">
        <v>338</v>
      </c>
      <c r="U5007" t="s">
        <v>530</v>
      </c>
      <c r="W5007" t="s">
        <v>11288</v>
      </c>
      <c r="Z5007" t="s">
        <v>11284</v>
      </c>
      <c r="AA5007" t="s">
        <v>11285</v>
      </c>
      <c r="AD5007" t="s">
        <v>11286</v>
      </c>
      <c r="AE5007" t="s">
        <v>414</v>
      </c>
      <c r="AF5007" t="s">
        <v>11287</v>
      </c>
      <c r="AG5007" t="s">
        <v>338</v>
      </c>
      <c r="AH5007" t="s">
        <v>530</v>
      </c>
      <c r="AJ5007" t="s">
        <v>11288</v>
      </c>
      <c r="AL5007" t="s">
        <v>339</v>
      </c>
      <c r="AM5007">
        <v>1</v>
      </c>
      <c r="AN5007">
        <v>1</v>
      </c>
      <c r="AO5007">
        <v>15182</v>
      </c>
      <c r="AQ5007">
        <v>124521</v>
      </c>
      <c r="AR5007">
        <v>5357</v>
      </c>
      <c r="AS5007" t="s">
        <v>87</v>
      </c>
      <c r="AT5007" t="s">
        <v>88</v>
      </c>
      <c r="AW5007" t="s">
        <v>340</v>
      </c>
      <c r="AX5007" t="s">
        <v>340</v>
      </c>
      <c r="AY5007" t="s">
        <v>351</v>
      </c>
      <c r="AZ5007" t="s">
        <v>379</v>
      </c>
      <c r="BY5007" t="s">
        <v>342</v>
      </c>
      <c r="EQ5007">
        <v>249142</v>
      </c>
      <c r="ER5007" t="s">
        <v>11001</v>
      </c>
      <c r="EV5007">
        <v>17290307</v>
      </c>
      <c r="EW5007">
        <v>928</v>
      </c>
      <c r="EX5007">
        <v>221500</v>
      </c>
      <c r="EY5007" t="s">
        <v>11289</v>
      </c>
      <c r="EZ5007">
        <v>1</v>
      </c>
      <c r="FC5007">
        <v>5357</v>
      </c>
      <c r="FD5007" t="s">
        <v>88</v>
      </c>
    </row>
    <row r="5008" spans="1:160" x14ac:dyDescent="0.3">
      <c r="A5008" t="str">
        <f>VLOOKUP(B5008,Table2[],3,FALSE)</f>
        <v>Digital</v>
      </c>
      <c r="B5008" t="str">
        <f>IF(OR(ISNUMBER(FIND("QVC",Z5008)),ISNUMBER(FIND("QVC",AL5008))),"QVC",IF(OR(ISNUMBER(FIND("NCO",H5008)),ISNUMBER(FIND("NCO",Y5008))), "NCO", IF(AL5008="consumer","PMD.com",VLOOKUP(LEFT(H5008,2),Tables!$E$1:$F$11,2,FALSE))))</f>
        <v>PMD.com</v>
      </c>
      <c r="C5008">
        <f t="shared" si="237"/>
        <v>57110001</v>
      </c>
      <c r="D5008">
        <f t="shared" si="238"/>
        <v>1</v>
      </c>
      <c r="E5008" t="str">
        <f t="shared" ca="1" si="239"/>
        <v>MTD orders shipped</v>
      </c>
      <c r="F5008" t="s">
        <v>3539</v>
      </c>
      <c r="G5008" t="s">
        <v>335</v>
      </c>
      <c r="H5008" t="s">
        <v>10886</v>
      </c>
      <c r="I5008" s="6">
        <v>44013.679745370369</v>
      </c>
      <c r="J5008" t="s">
        <v>16</v>
      </c>
      <c r="K5008" s="6">
        <v>44014.466238425928</v>
      </c>
      <c r="M5008" t="s">
        <v>11290</v>
      </c>
      <c r="N5008" t="s">
        <v>11291</v>
      </c>
      <c r="Q5008" t="s">
        <v>11292</v>
      </c>
      <c r="R5008" t="s">
        <v>365</v>
      </c>
      <c r="S5008">
        <v>94552</v>
      </c>
      <c r="T5008" t="s">
        <v>338</v>
      </c>
      <c r="U5008" t="s">
        <v>530</v>
      </c>
      <c r="W5008" t="s">
        <v>11293</v>
      </c>
      <c r="Z5008" t="s">
        <v>11290</v>
      </c>
      <c r="AA5008" t="s">
        <v>11291</v>
      </c>
      <c r="AD5008" t="s">
        <v>11292</v>
      </c>
      <c r="AE5008" t="s">
        <v>365</v>
      </c>
      <c r="AF5008">
        <v>94552</v>
      </c>
      <c r="AG5008" t="s">
        <v>338</v>
      </c>
      <c r="AH5008" t="s">
        <v>530</v>
      </c>
      <c r="AJ5008" t="s">
        <v>11293</v>
      </c>
      <c r="AL5008" t="s">
        <v>339</v>
      </c>
      <c r="AM5008">
        <v>1</v>
      </c>
      <c r="AN5008">
        <v>1</v>
      </c>
      <c r="AO5008">
        <v>2258</v>
      </c>
      <c r="AQ5008">
        <v>127091</v>
      </c>
      <c r="AR5008">
        <v>57110001</v>
      </c>
      <c r="AT5008" t="s">
        <v>1332</v>
      </c>
      <c r="AW5008" t="s">
        <v>340</v>
      </c>
      <c r="AX5008" t="s">
        <v>340</v>
      </c>
      <c r="AY5008" t="s">
        <v>348</v>
      </c>
      <c r="AZ5008" t="s">
        <v>1418</v>
      </c>
      <c r="BY5008" t="s">
        <v>342</v>
      </c>
      <c r="EQ5008">
        <v>248023</v>
      </c>
      <c r="ER5008" t="s">
        <v>10887</v>
      </c>
      <c r="EV5008">
        <v>17290247</v>
      </c>
      <c r="EW5008">
        <v>928</v>
      </c>
      <c r="EX5008">
        <v>221441</v>
      </c>
      <c r="EY5008" t="s">
        <v>11294</v>
      </c>
      <c r="EZ5008">
        <v>1</v>
      </c>
      <c r="FC5008">
        <v>95383</v>
      </c>
      <c r="FD5008" t="s">
        <v>1417</v>
      </c>
    </row>
    <row r="5009" spans="1:160" x14ac:dyDescent="0.3">
      <c r="A5009" t="str">
        <f>VLOOKUP(B5009,Table2[],3,FALSE)</f>
        <v>Digital</v>
      </c>
      <c r="B5009" t="str">
        <f>IF(OR(ISNUMBER(FIND("QVC",Z5009)),ISNUMBER(FIND("QVC",AL5009))),"QVC",IF(OR(ISNUMBER(FIND("NCO",H5009)),ISNUMBER(FIND("NCO",Y5009))), "NCO", IF(AL5009="consumer","PMD.com",VLOOKUP(LEFT(H5009,2),Tables!$E$1:$F$11,2,FALSE))))</f>
        <v>PMD.com</v>
      </c>
      <c r="C5009">
        <f t="shared" si="237"/>
        <v>57090001</v>
      </c>
      <c r="D5009">
        <f t="shared" si="238"/>
        <v>1</v>
      </c>
      <c r="E5009" t="str">
        <f t="shared" ca="1" si="239"/>
        <v>MTD orders shipped</v>
      </c>
      <c r="F5009" t="s">
        <v>3539</v>
      </c>
      <c r="G5009" t="s">
        <v>335</v>
      </c>
      <c r="H5009" t="s">
        <v>10886</v>
      </c>
      <c r="I5009" s="6">
        <v>44013.679745370369</v>
      </c>
      <c r="J5009" t="s">
        <v>16</v>
      </c>
      <c r="K5009" s="6">
        <v>44014.466238425928</v>
      </c>
      <c r="M5009" t="s">
        <v>11290</v>
      </c>
      <c r="N5009" t="s">
        <v>11291</v>
      </c>
      <c r="Q5009" t="s">
        <v>11292</v>
      </c>
      <c r="R5009" t="s">
        <v>365</v>
      </c>
      <c r="S5009">
        <v>94552</v>
      </c>
      <c r="T5009" t="s">
        <v>338</v>
      </c>
      <c r="U5009" t="s">
        <v>530</v>
      </c>
      <c r="W5009" t="s">
        <v>11293</v>
      </c>
      <c r="Z5009" t="s">
        <v>11290</v>
      </c>
      <c r="AA5009" t="s">
        <v>11291</v>
      </c>
      <c r="AD5009" t="s">
        <v>11292</v>
      </c>
      <c r="AE5009" t="s">
        <v>365</v>
      </c>
      <c r="AF5009">
        <v>94552</v>
      </c>
      <c r="AG5009" t="s">
        <v>338</v>
      </c>
      <c r="AH5009" t="s">
        <v>530</v>
      </c>
      <c r="AJ5009" t="s">
        <v>11293</v>
      </c>
      <c r="AL5009" t="s">
        <v>339</v>
      </c>
      <c r="AM5009">
        <v>1</v>
      </c>
      <c r="AN5009">
        <v>1</v>
      </c>
      <c r="AO5009">
        <v>2258</v>
      </c>
      <c r="AQ5009">
        <v>127089</v>
      </c>
      <c r="AR5009">
        <v>57090001</v>
      </c>
      <c r="AT5009" t="s">
        <v>1419</v>
      </c>
      <c r="AW5009" t="s">
        <v>340</v>
      </c>
      <c r="AX5009" t="s">
        <v>340</v>
      </c>
      <c r="AY5009" t="s">
        <v>348</v>
      </c>
      <c r="AZ5009" t="s">
        <v>1418</v>
      </c>
      <c r="BY5009" t="s">
        <v>342</v>
      </c>
      <c r="EQ5009">
        <v>248021</v>
      </c>
      <c r="ER5009" t="s">
        <v>10887</v>
      </c>
      <c r="EV5009">
        <v>17290247</v>
      </c>
      <c r="EW5009">
        <v>928</v>
      </c>
      <c r="EX5009">
        <v>221441</v>
      </c>
      <c r="EY5009" t="s">
        <v>11294</v>
      </c>
      <c r="EZ5009">
        <v>1</v>
      </c>
      <c r="FC5009">
        <v>95383</v>
      </c>
      <c r="FD5009" t="s">
        <v>1417</v>
      </c>
    </row>
    <row r="5010" spans="1:160" x14ac:dyDescent="0.3">
      <c r="A5010" t="str">
        <f>VLOOKUP(B5010,Table2[],3,FALSE)</f>
        <v>Digital</v>
      </c>
      <c r="B5010" t="str">
        <f>IF(OR(ISNUMBER(FIND("QVC",Z5010)),ISNUMBER(FIND("QVC",AL5010))),"QVC",IF(OR(ISNUMBER(FIND("NCO",H5010)),ISNUMBER(FIND("NCO",Y5010))), "NCO", IF(AL5010="consumer","PMD.com",VLOOKUP(LEFT(H5010,2),Tables!$E$1:$F$11,2,FALSE))))</f>
        <v>PMD.com</v>
      </c>
      <c r="C5010">
        <f t="shared" si="237"/>
        <v>52460001</v>
      </c>
      <c r="D5010">
        <f t="shared" si="238"/>
        <v>2</v>
      </c>
      <c r="E5010" t="str">
        <f t="shared" ca="1" si="239"/>
        <v>MTD orders shipped</v>
      </c>
      <c r="F5010" t="s">
        <v>3539</v>
      </c>
      <c r="G5010" t="s">
        <v>335</v>
      </c>
      <c r="H5010" t="s">
        <v>10886</v>
      </c>
      <c r="I5010" s="6">
        <v>44013.679745370369</v>
      </c>
      <c r="J5010" t="s">
        <v>16</v>
      </c>
      <c r="K5010" s="6">
        <v>44014.466238425928</v>
      </c>
      <c r="M5010" t="s">
        <v>11290</v>
      </c>
      <c r="N5010" t="s">
        <v>11291</v>
      </c>
      <c r="Q5010" t="s">
        <v>11292</v>
      </c>
      <c r="R5010" t="s">
        <v>365</v>
      </c>
      <c r="S5010">
        <v>94552</v>
      </c>
      <c r="T5010" t="s">
        <v>338</v>
      </c>
      <c r="U5010" t="s">
        <v>530</v>
      </c>
      <c r="W5010" t="s">
        <v>11293</v>
      </c>
      <c r="Z5010" t="s">
        <v>11290</v>
      </c>
      <c r="AA5010" t="s">
        <v>11291</v>
      </c>
      <c r="AD5010" t="s">
        <v>11292</v>
      </c>
      <c r="AE5010" t="s">
        <v>365</v>
      </c>
      <c r="AF5010">
        <v>94552</v>
      </c>
      <c r="AG5010" t="s">
        <v>338</v>
      </c>
      <c r="AH5010" t="s">
        <v>530</v>
      </c>
      <c r="AJ5010" t="s">
        <v>11293</v>
      </c>
      <c r="AL5010" t="s">
        <v>339</v>
      </c>
      <c r="AM5010">
        <v>2</v>
      </c>
      <c r="AN5010">
        <v>2</v>
      </c>
      <c r="AO5010">
        <v>14007</v>
      </c>
      <c r="AQ5010">
        <v>127157</v>
      </c>
      <c r="AR5010">
        <v>52460001</v>
      </c>
      <c r="AS5010" t="s">
        <v>972</v>
      </c>
      <c r="AT5010" t="s">
        <v>76</v>
      </c>
      <c r="AW5010" t="s">
        <v>340</v>
      </c>
      <c r="AX5010" t="s">
        <v>340</v>
      </c>
      <c r="AY5010" t="s">
        <v>341</v>
      </c>
      <c r="AZ5010">
        <v>0</v>
      </c>
      <c r="BY5010" t="s">
        <v>342</v>
      </c>
      <c r="EQ5010">
        <v>252044</v>
      </c>
      <c r="ER5010" t="s">
        <v>10887</v>
      </c>
      <c r="EV5010">
        <v>17290247</v>
      </c>
      <c r="EW5010">
        <v>928</v>
      </c>
      <c r="EX5010">
        <v>221441</v>
      </c>
      <c r="EY5010" t="s">
        <v>11294</v>
      </c>
      <c r="EZ5010">
        <v>1</v>
      </c>
      <c r="FC5010">
        <v>52460001</v>
      </c>
      <c r="FD5010" t="s">
        <v>76</v>
      </c>
    </row>
    <row r="5011" spans="1:160" x14ac:dyDescent="0.3">
      <c r="A5011" t="str">
        <f>VLOOKUP(B5011,Table2[],3,FALSE)</f>
        <v>Digital</v>
      </c>
      <c r="B5011" t="str">
        <f>IF(OR(ISNUMBER(FIND("QVC",Z5011)),ISNUMBER(FIND("QVC",AL5011))),"QVC",IF(OR(ISNUMBER(FIND("NCO",H5011)),ISNUMBER(FIND("NCO",Y5011))), "NCO", IF(AL5011="consumer","PMD.com",VLOOKUP(LEFT(H5011,2),Tables!$E$1:$F$11,2,FALSE))))</f>
        <v>PMD.com</v>
      </c>
      <c r="C5011">
        <f t="shared" si="237"/>
        <v>53900001</v>
      </c>
      <c r="D5011">
        <f t="shared" si="238"/>
        <v>1</v>
      </c>
      <c r="E5011" t="str">
        <f t="shared" ca="1" si="239"/>
        <v>MTD orders shipped</v>
      </c>
      <c r="F5011" t="s">
        <v>3539</v>
      </c>
      <c r="G5011" t="s">
        <v>335</v>
      </c>
      <c r="H5011" t="s">
        <v>10886</v>
      </c>
      <c r="I5011" s="6">
        <v>44013.679745370369</v>
      </c>
      <c r="J5011" t="s">
        <v>16</v>
      </c>
      <c r="K5011" s="6">
        <v>44014.466238425928</v>
      </c>
      <c r="M5011" t="s">
        <v>11290</v>
      </c>
      <c r="N5011" t="s">
        <v>11291</v>
      </c>
      <c r="Q5011" t="s">
        <v>11292</v>
      </c>
      <c r="R5011" t="s">
        <v>365</v>
      </c>
      <c r="S5011">
        <v>94552</v>
      </c>
      <c r="T5011" t="s">
        <v>338</v>
      </c>
      <c r="U5011" t="s">
        <v>530</v>
      </c>
      <c r="W5011" t="s">
        <v>11293</v>
      </c>
      <c r="Z5011" t="s">
        <v>11290</v>
      </c>
      <c r="AA5011" t="s">
        <v>11291</v>
      </c>
      <c r="AD5011" t="s">
        <v>11292</v>
      </c>
      <c r="AE5011" t="s">
        <v>365</v>
      </c>
      <c r="AF5011">
        <v>94552</v>
      </c>
      <c r="AG5011" t="s">
        <v>338</v>
      </c>
      <c r="AH5011" t="s">
        <v>530</v>
      </c>
      <c r="AJ5011" t="s">
        <v>11293</v>
      </c>
      <c r="AL5011" t="s">
        <v>339</v>
      </c>
      <c r="AM5011">
        <v>1</v>
      </c>
      <c r="AN5011">
        <v>1</v>
      </c>
      <c r="AO5011">
        <v>31217</v>
      </c>
      <c r="AQ5011">
        <v>124466</v>
      </c>
      <c r="AR5011">
        <v>53900001</v>
      </c>
      <c r="AS5011" t="s">
        <v>1697</v>
      </c>
      <c r="AT5011" t="s">
        <v>104</v>
      </c>
      <c r="AW5011" t="s">
        <v>343</v>
      </c>
      <c r="BY5011" t="s">
        <v>342</v>
      </c>
      <c r="EQ5011">
        <v>247378</v>
      </c>
      <c r="ER5011" t="s">
        <v>10887</v>
      </c>
      <c r="EV5011">
        <v>17290247</v>
      </c>
      <c r="EW5011">
        <v>928</v>
      </c>
      <c r="EX5011">
        <v>221441</v>
      </c>
      <c r="EY5011" t="s">
        <v>11294</v>
      </c>
      <c r="EZ5011">
        <v>1</v>
      </c>
      <c r="FC5011">
        <v>95383</v>
      </c>
      <c r="FD5011" t="s">
        <v>1417</v>
      </c>
    </row>
    <row r="5012" spans="1:160" x14ac:dyDescent="0.3">
      <c r="A5012" t="str">
        <f>VLOOKUP(B5012,Table2[],3,FALSE)</f>
        <v>Digital</v>
      </c>
      <c r="B5012" t="str">
        <f>IF(OR(ISNUMBER(FIND("QVC",Z5012)),ISNUMBER(FIND("QVC",AL5012))),"QVC",IF(OR(ISNUMBER(FIND("NCO",H5012)),ISNUMBER(FIND("NCO",Y5012))), "NCO", IF(AL5012="consumer","PMD.com",VLOOKUP(LEFT(H5012,2),Tables!$E$1:$F$11,2,FALSE))))</f>
        <v>PMD.com</v>
      </c>
      <c r="C5012">
        <f t="shared" si="237"/>
        <v>51070001</v>
      </c>
      <c r="D5012">
        <f t="shared" si="238"/>
        <v>2</v>
      </c>
      <c r="E5012" t="str">
        <f t="shared" ca="1" si="239"/>
        <v>MTD orders shipped</v>
      </c>
      <c r="F5012" t="s">
        <v>3539</v>
      </c>
      <c r="G5012" t="s">
        <v>335</v>
      </c>
      <c r="H5012" t="s">
        <v>10886</v>
      </c>
      <c r="I5012" s="6">
        <v>44013.679745370369</v>
      </c>
      <c r="J5012" t="s">
        <v>16</v>
      </c>
      <c r="K5012" s="6">
        <v>44014.466238425928</v>
      </c>
      <c r="M5012" t="s">
        <v>11290</v>
      </c>
      <c r="N5012" t="s">
        <v>11291</v>
      </c>
      <c r="Q5012" t="s">
        <v>11292</v>
      </c>
      <c r="R5012" t="s">
        <v>365</v>
      </c>
      <c r="S5012">
        <v>94552</v>
      </c>
      <c r="T5012" t="s">
        <v>338</v>
      </c>
      <c r="U5012" t="s">
        <v>530</v>
      </c>
      <c r="W5012" t="s">
        <v>11293</v>
      </c>
      <c r="Z5012" t="s">
        <v>11290</v>
      </c>
      <c r="AA5012" t="s">
        <v>11291</v>
      </c>
      <c r="AD5012" t="s">
        <v>11292</v>
      </c>
      <c r="AE5012" t="s">
        <v>365</v>
      </c>
      <c r="AF5012">
        <v>94552</v>
      </c>
      <c r="AG5012" t="s">
        <v>338</v>
      </c>
      <c r="AH5012" t="s">
        <v>530</v>
      </c>
      <c r="AJ5012" t="s">
        <v>11293</v>
      </c>
      <c r="AL5012" t="s">
        <v>339</v>
      </c>
      <c r="AM5012">
        <v>2</v>
      </c>
      <c r="AN5012">
        <v>2</v>
      </c>
      <c r="AO5012">
        <v>10147</v>
      </c>
      <c r="AQ5012">
        <v>124429</v>
      </c>
      <c r="AR5012">
        <v>51070001</v>
      </c>
      <c r="AS5012" t="s">
        <v>1886</v>
      </c>
      <c r="AT5012" t="s">
        <v>45</v>
      </c>
      <c r="AW5012" t="s">
        <v>343</v>
      </c>
      <c r="BY5012" t="s">
        <v>342</v>
      </c>
      <c r="EQ5012">
        <v>251956</v>
      </c>
      <c r="ER5012" t="s">
        <v>10887</v>
      </c>
      <c r="EV5012">
        <v>17290247</v>
      </c>
      <c r="EW5012">
        <v>928</v>
      </c>
      <c r="EX5012">
        <v>221441</v>
      </c>
      <c r="EY5012" t="s">
        <v>11294</v>
      </c>
      <c r="EZ5012">
        <v>1</v>
      </c>
      <c r="FC5012">
        <v>51070001</v>
      </c>
      <c r="FD5012" t="s">
        <v>45</v>
      </c>
    </row>
    <row r="5013" spans="1:160" x14ac:dyDescent="0.3">
      <c r="A5013" t="str">
        <f>VLOOKUP(B5013,Table2[],3,FALSE)</f>
        <v>Digital</v>
      </c>
      <c r="B5013" t="str">
        <f>IF(OR(ISNUMBER(FIND("QVC",Z5013)),ISNUMBER(FIND("QVC",AL5013))),"QVC",IF(OR(ISNUMBER(FIND("NCO",H5013)),ISNUMBER(FIND("NCO",Y5013))), "NCO", IF(AL5013="consumer","PMD.com",VLOOKUP(LEFT(H5013,2),Tables!$E$1:$F$11,2,FALSE))))</f>
        <v>PMD.com</v>
      </c>
      <c r="C5013">
        <f t="shared" si="237"/>
        <v>53160001</v>
      </c>
      <c r="D5013">
        <f t="shared" si="238"/>
        <v>2</v>
      </c>
      <c r="E5013" t="str">
        <f t="shared" ca="1" si="239"/>
        <v>MTD orders shipped</v>
      </c>
      <c r="F5013" t="s">
        <v>3539</v>
      </c>
      <c r="G5013" t="s">
        <v>335</v>
      </c>
      <c r="H5013" t="s">
        <v>10886</v>
      </c>
      <c r="I5013" s="6">
        <v>44013.679745370369</v>
      </c>
      <c r="J5013" t="s">
        <v>16</v>
      </c>
      <c r="K5013" s="6">
        <v>44014.466238425928</v>
      </c>
      <c r="M5013" t="s">
        <v>11290</v>
      </c>
      <c r="N5013" t="s">
        <v>11291</v>
      </c>
      <c r="Q5013" t="s">
        <v>11292</v>
      </c>
      <c r="R5013" t="s">
        <v>365</v>
      </c>
      <c r="S5013">
        <v>94552</v>
      </c>
      <c r="T5013" t="s">
        <v>338</v>
      </c>
      <c r="U5013" t="s">
        <v>530</v>
      </c>
      <c r="W5013" t="s">
        <v>11293</v>
      </c>
      <c r="Z5013" t="s">
        <v>11290</v>
      </c>
      <c r="AA5013" t="s">
        <v>11291</v>
      </c>
      <c r="AD5013" t="s">
        <v>11292</v>
      </c>
      <c r="AE5013" t="s">
        <v>365</v>
      </c>
      <c r="AF5013">
        <v>94552</v>
      </c>
      <c r="AG5013" t="s">
        <v>338</v>
      </c>
      <c r="AH5013" t="s">
        <v>530</v>
      </c>
      <c r="AJ5013" t="s">
        <v>11293</v>
      </c>
      <c r="AL5013" t="s">
        <v>339</v>
      </c>
      <c r="AM5013">
        <v>2</v>
      </c>
      <c r="AN5013">
        <v>2</v>
      </c>
      <c r="AO5013">
        <v>4322</v>
      </c>
      <c r="AQ5013">
        <v>124007</v>
      </c>
      <c r="AR5013">
        <v>53160001</v>
      </c>
      <c r="AS5013" t="s">
        <v>1895</v>
      </c>
      <c r="AT5013" t="s">
        <v>119</v>
      </c>
      <c r="AW5013" t="s">
        <v>340</v>
      </c>
      <c r="AX5013" t="s">
        <v>340</v>
      </c>
      <c r="AY5013" t="s">
        <v>341</v>
      </c>
      <c r="AZ5013">
        <v>0</v>
      </c>
      <c r="BY5013" t="s">
        <v>342</v>
      </c>
      <c r="EQ5013">
        <v>252959</v>
      </c>
      <c r="ER5013" t="s">
        <v>10887</v>
      </c>
      <c r="EV5013">
        <v>17290247</v>
      </c>
      <c r="EW5013">
        <v>928</v>
      </c>
      <c r="EX5013">
        <v>221441</v>
      </c>
      <c r="EY5013" t="s">
        <v>11294</v>
      </c>
      <c r="EZ5013">
        <v>1</v>
      </c>
      <c r="FC5013">
        <v>53160001</v>
      </c>
      <c r="FD5013" t="s">
        <v>119</v>
      </c>
    </row>
    <row r="5014" spans="1:160" x14ac:dyDescent="0.3">
      <c r="A5014" t="str">
        <f>VLOOKUP(B5014,Table2[],3,FALSE)</f>
        <v>Digital</v>
      </c>
      <c r="B5014" t="str">
        <f>IF(OR(ISNUMBER(FIND("QVC",Z5014)),ISNUMBER(FIND("QVC",AL5014))),"QVC",IF(OR(ISNUMBER(FIND("NCO",H5014)),ISNUMBER(FIND("NCO",Y5014))), "NCO", IF(AL5014="consumer","PMD.com",VLOOKUP(LEFT(H5014,2),Tables!$E$1:$F$11,2,FALSE))))</f>
        <v>PMD.com</v>
      </c>
      <c r="C5014">
        <f t="shared" si="237"/>
        <v>57100001</v>
      </c>
      <c r="D5014">
        <f t="shared" si="238"/>
        <v>1</v>
      </c>
      <c r="E5014" t="str">
        <f t="shared" ca="1" si="239"/>
        <v>MTD orders shipped</v>
      </c>
      <c r="F5014" t="s">
        <v>3539</v>
      </c>
      <c r="G5014" t="s">
        <v>335</v>
      </c>
      <c r="H5014" t="s">
        <v>10886</v>
      </c>
      <c r="I5014" s="6">
        <v>44013.679745370369</v>
      </c>
      <c r="J5014" t="s">
        <v>16</v>
      </c>
      <c r="K5014" s="6">
        <v>44014.466238425928</v>
      </c>
      <c r="M5014" t="s">
        <v>11290</v>
      </c>
      <c r="N5014" t="s">
        <v>11291</v>
      </c>
      <c r="Q5014" t="s">
        <v>11292</v>
      </c>
      <c r="R5014" t="s">
        <v>365</v>
      </c>
      <c r="S5014">
        <v>94552</v>
      </c>
      <c r="T5014" t="s">
        <v>338</v>
      </c>
      <c r="U5014" t="s">
        <v>530</v>
      </c>
      <c r="W5014" t="s">
        <v>11293</v>
      </c>
      <c r="Z5014" t="s">
        <v>11290</v>
      </c>
      <c r="AA5014" t="s">
        <v>11291</v>
      </c>
      <c r="AD5014" t="s">
        <v>11292</v>
      </c>
      <c r="AE5014" t="s">
        <v>365</v>
      </c>
      <c r="AF5014">
        <v>94552</v>
      </c>
      <c r="AG5014" t="s">
        <v>338</v>
      </c>
      <c r="AH5014" t="s">
        <v>530</v>
      </c>
      <c r="AJ5014" t="s">
        <v>11293</v>
      </c>
      <c r="AL5014" t="s">
        <v>339</v>
      </c>
      <c r="AM5014">
        <v>1</v>
      </c>
      <c r="AN5014">
        <v>1</v>
      </c>
      <c r="AO5014">
        <v>2241</v>
      </c>
      <c r="AQ5014">
        <v>127090</v>
      </c>
      <c r="AR5014">
        <v>57100001</v>
      </c>
      <c r="AT5014" t="s">
        <v>1420</v>
      </c>
      <c r="AW5014" t="s">
        <v>340</v>
      </c>
      <c r="AX5014" t="s">
        <v>340</v>
      </c>
      <c r="AY5014" t="s">
        <v>348</v>
      </c>
      <c r="AZ5014" t="s">
        <v>1064</v>
      </c>
      <c r="BY5014" t="s">
        <v>342</v>
      </c>
      <c r="BZ5014" t="b">
        <v>0</v>
      </c>
      <c r="EQ5014">
        <v>248022</v>
      </c>
      <c r="ER5014" t="s">
        <v>10887</v>
      </c>
      <c r="EV5014">
        <v>17290247</v>
      </c>
      <c r="EW5014">
        <v>928</v>
      </c>
      <c r="EX5014">
        <v>221441</v>
      </c>
      <c r="EY5014" t="s">
        <v>11294</v>
      </c>
      <c r="EZ5014">
        <v>1</v>
      </c>
      <c r="FC5014">
        <v>95383</v>
      </c>
      <c r="FD5014" t="s">
        <v>1417</v>
      </c>
    </row>
    <row r="5015" spans="1:160" x14ac:dyDescent="0.3">
      <c r="A5015" t="str">
        <f>VLOOKUP(B5015,Table2[],3,FALSE)</f>
        <v>Digital</v>
      </c>
      <c r="B5015" t="str">
        <f>IF(OR(ISNUMBER(FIND("QVC",Z5015)),ISNUMBER(FIND("QVC",AL5015))),"QVC",IF(OR(ISNUMBER(FIND("NCO",H5015)),ISNUMBER(FIND("NCO",Y5015))), "NCO", IF(AL5015="consumer","PMD.com",VLOOKUP(LEFT(H5015,2),Tables!$E$1:$F$11,2,FALSE))))</f>
        <v>PMD.com</v>
      </c>
      <c r="C5015">
        <f t="shared" si="237"/>
        <v>51090030</v>
      </c>
      <c r="D5015">
        <f t="shared" si="238"/>
        <v>1</v>
      </c>
      <c r="E5015" t="str">
        <f t="shared" ca="1" si="239"/>
        <v>MTD orders shipped</v>
      </c>
      <c r="F5015" t="s">
        <v>3539</v>
      </c>
      <c r="G5015" t="s">
        <v>335</v>
      </c>
      <c r="H5015" t="s">
        <v>10886</v>
      </c>
      <c r="I5015" s="6">
        <v>44013.679745370369</v>
      </c>
      <c r="J5015" t="s">
        <v>16</v>
      </c>
      <c r="K5015" s="6">
        <v>44014.466238425928</v>
      </c>
      <c r="M5015" t="s">
        <v>11290</v>
      </c>
      <c r="N5015" t="s">
        <v>11291</v>
      </c>
      <c r="Q5015" t="s">
        <v>11292</v>
      </c>
      <c r="R5015" t="s">
        <v>365</v>
      </c>
      <c r="S5015">
        <v>94552</v>
      </c>
      <c r="T5015" t="s">
        <v>338</v>
      </c>
      <c r="U5015" t="s">
        <v>530</v>
      </c>
      <c r="W5015" t="s">
        <v>11293</v>
      </c>
      <c r="Z5015" t="s">
        <v>11290</v>
      </c>
      <c r="AA5015" t="s">
        <v>11291</v>
      </c>
      <c r="AD5015" t="s">
        <v>11292</v>
      </c>
      <c r="AE5015" t="s">
        <v>365</v>
      </c>
      <c r="AF5015">
        <v>94552</v>
      </c>
      <c r="AG5015" t="s">
        <v>338</v>
      </c>
      <c r="AH5015" t="s">
        <v>530</v>
      </c>
      <c r="AJ5015" t="s">
        <v>11293</v>
      </c>
      <c r="AL5015" t="s">
        <v>339</v>
      </c>
      <c r="AM5015">
        <v>1</v>
      </c>
      <c r="AN5015">
        <v>1</v>
      </c>
      <c r="AO5015">
        <v>6688</v>
      </c>
      <c r="AQ5015">
        <v>125960</v>
      </c>
      <c r="AR5015">
        <v>51090030</v>
      </c>
      <c r="AS5015" t="s">
        <v>3043</v>
      </c>
      <c r="AT5015" t="s">
        <v>628</v>
      </c>
      <c r="AW5015" t="s">
        <v>343</v>
      </c>
      <c r="BY5015" t="s">
        <v>342</v>
      </c>
      <c r="BZ5015" t="b">
        <v>0</v>
      </c>
      <c r="EQ5015">
        <v>243047</v>
      </c>
      <c r="ER5015" t="s">
        <v>10887</v>
      </c>
      <c r="EV5015">
        <v>17290247</v>
      </c>
      <c r="EW5015">
        <v>928</v>
      </c>
      <c r="EX5015">
        <v>221441</v>
      </c>
      <c r="EY5015" t="s">
        <v>11294</v>
      </c>
      <c r="EZ5015">
        <v>1</v>
      </c>
      <c r="FC5015">
        <v>95383</v>
      </c>
      <c r="FD5015" t="s">
        <v>1417</v>
      </c>
    </row>
    <row r="5016" spans="1:160" x14ac:dyDescent="0.3">
      <c r="A5016" t="str">
        <f>VLOOKUP(B5016,Table2[],3,FALSE)</f>
        <v>Digital</v>
      </c>
      <c r="B5016" t="str">
        <f>IF(OR(ISNUMBER(FIND("QVC",Z5016)),ISNUMBER(FIND("QVC",AL5016))),"QVC",IF(OR(ISNUMBER(FIND("NCO",H5016)),ISNUMBER(FIND("NCO",Y5016))), "NCO", IF(AL5016="consumer","PMD.com",VLOOKUP(LEFT(H5016,2),Tables!$E$1:$F$11,2,FALSE))))</f>
        <v>PMD.com</v>
      </c>
      <c r="C5016">
        <f t="shared" si="237"/>
        <v>54010001</v>
      </c>
      <c r="D5016">
        <f t="shared" si="238"/>
        <v>1</v>
      </c>
      <c r="E5016" t="str">
        <f t="shared" ca="1" si="239"/>
        <v>MTD orders shipped</v>
      </c>
      <c r="F5016" t="s">
        <v>3539</v>
      </c>
      <c r="G5016" t="s">
        <v>335</v>
      </c>
      <c r="H5016" t="s">
        <v>10886</v>
      </c>
      <c r="I5016" s="6">
        <v>44013.679745370369</v>
      </c>
      <c r="J5016" t="s">
        <v>16</v>
      </c>
      <c r="K5016" s="6">
        <v>44014.466238425928</v>
      </c>
      <c r="M5016" t="s">
        <v>11290</v>
      </c>
      <c r="N5016" t="s">
        <v>11291</v>
      </c>
      <c r="Q5016" t="s">
        <v>11292</v>
      </c>
      <c r="R5016" t="s">
        <v>365</v>
      </c>
      <c r="S5016">
        <v>94552</v>
      </c>
      <c r="T5016" t="s">
        <v>338</v>
      </c>
      <c r="U5016" t="s">
        <v>530</v>
      </c>
      <c r="W5016" t="s">
        <v>11293</v>
      </c>
      <c r="Z5016" t="s">
        <v>11290</v>
      </c>
      <c r="AA5016" t="s">
        <v>11291</v>
      </c>
      <c r="AD5016" t="s">
        <v>11292</v>
      </c>
      <c r="AE5016" t="s">
        <v>365</v>
      </c>
      <c r="AF5016">
        <v>94552</v>
      </c>
      <c r="AG5016" t="s">
        <v>338</v>
      </c>
      <c r="AH5016" t="s">
        <v>530</v>
      </c>
      <c r="AJ5016" t="s">
        <v>11293</v>
      </c>
      <c r="AL5016" t="s">
        <v>339</v>
      </c>
      <c r="AM5016">
        <v>1</v>
      </c>
      <c r="AN5016">
        <v>1</v>
      </c>
      <c r="AO5016">
        <v>6300</v>
      </c>
      <c r="AQ5016">
        <v>124476</v>
      </c>
      <c r="AR5016">
        <v>54010001</v>
      </c>
      <c r="AS5016" t="s">
        <v>10774</v>
      </c>
      <c r="AT5016" t="s">
        <v>35</v>
      </c>
      <c r="AW5016" t="s">
        <v>340</v>
      </c>
      <c r="AX5016">
        <v>0</v>
      </c>
      <c r="AY5016" t="s">
        <v>348</v>
      </c>
      <c r="AZ5016">
        <v>0</v>
      </c>
      <c r="BY5016" t="s">
        <v>342</v>
      </c>
      <c r="EQ5016">
        <v>252200</v>
      </c>
      <c r="ER5016" t="s">
        <v>10887</v>
      </c>
      <c r="EV5016">
        <v>17290247</v>
      </c>
      <c r="EW5016">
        <v>928</v>
      </c>
      <c r="EX5016">
        <v>221441</v>
      </c>
      <c r="EY5016" t="s">
        <v>11294</v>
      </c>
      <c r="EZ5016">
        <v>1</v>
      </c>
      <c r="FC5016">
        <v>95383</v>
      </c>
      <c r="FD5016" t="s">
        <v>1417</v>
      </c>
    </row>
    <row r="5017" spans="1:160" x14ac:dyDescent="0.3">
      <c r="A5017" t="str">
        <f>VLOOKUP(B5017,Table2[],3,FALSE)</f>
        <v>Digital</v>
      </c>
      <c r="B5017" t="str">
        <f>IF(OR(ISNUMBER(FIND("QVC",Z5017)),ISNUMBER(FIND("QVC",AL5017))),"QVC",IF(OR(ISNUMBER(FIND("NCO",H5017)),ISNUMBER(FIND("NCO",Y5017))), "NCO", IF(AL5017="consumer","PMD.com",VLOOKUP(LEFT(H5017,2),Tables!$E$1:$F$11,2,FALSE))))</f>
        <v>PMD.com</v>
      </c>
      <c r="C5017">
        <f t="shared" si="237"/>
        <v>51090030</v>
      </c>
      <c r="D5017">
        <f t="shared" si="238"/>
        <v>1</v>
      </c>
      <c r="E5017" t="str">
        <f t="shared" ca="1" si="239"/>
        <v>MTD orders shipped</v>
      </c>
      <c r="F5017" t="s">
        <v>3539</v>
      </c>
      <c r="G5017" t="s">
        <v>335</v>
      </c>
      <c r="H5017" t="s">
        <v>11002</v>
      </c>
      <c r="I5017" s="6">
        <v>44013.920474537037</v>
      </c>
      <c r="J5017" t="s">
        <v>16</v>
      </c>
      <c r="K5017" s="6">
        <v>44014.466932870368</v>
      </c>
      <c r="M5017" t="s">
        <v>11295</v>
      </c>
      <c r="N5017" t="s">
        <v>11296</v>
      </c>
      <c r="Q5017" t="s">
        <v>11297</v>
      </c>
      <c r="R5017" t="s">
        <v>368</v>
      </c>
      <c r="S5017" t="s">
        <v>11298</v>
      </c>
      <c r="T5017" t="s">
        <v>338</v>
      </c>
      <c r="U5017" t="s">
        <v>530</v>
      </c>
      <c r="W5017" t="s">
        <v>11299</v>
      </c>
      <c r="Z5017" t="s">
        <v>11295</v>
      </c>
      <c r="AA5017" t="s">
        <v>11296</v>
      </c>
      <c r="AD5017" t="s">
        <v>11297</v>
      </c>
      <c r="AE5017" t="s">
        <v>368</v>
      </c>
      <c r="AF5017" t="s">
        <v>11298</v>
      </c>
      <c r="AG5017" t="s">
        <v>338</v>
      </c>
      <c r="AH5017" t="s">
        <v>530</v>
      </c>
      <c r="AJ5017" t="s">
        <v>11299</v>
      </c>
      <c r="AL5017" t="s">
        <v>339</v>
      </c>
      <c r="AM5017">
        <v>1</v>
      </c>
      <c r="AN5017">
        <v>1</v>
      </c>
      <c r="AO5017">
        <v>6688</v>
      </c>
      <c r="AQ5017">
        <v>125960</v>
      </c>
      <c r="AR5017">
        <v>51090030</v>
      </c>
      <c r="AS5017" t="s">
        <v>3043</v>
      </c>
      <c r="AT5017" t="s">
        <v>628</v>
      </c>
      <c r="AW5017" t="s">
        <v>343</v>
      </c>
      <c r="BY5017" t="s">
        <v>342</v>
      </c>
      <c r="BZ5017" t="b">
        <v>0</v>
      </c>
      <c r="EQ5017">
        <v>243047</v>
      </c>
      <c r="ER5017" t="s">
        <v>11003</v>
      </c>
      <c r="EV5017">
        <v>17290308</v>
      </c>
      <c r="EW5017">
        <v>928</v>
      </c>
      <c r="EX5017">
        <v>221501</v>
      </c>
      <c r="EY5017" t="s">
        <v>11300</v>
      </c>
      <c r="EZ5017">
        <v>1</v>
      </c>
      <c r="FC5017">
        <v>95384</v>
      </c>
      <c r="FD5017" t="s">
        <v>3530</v>
      </c>
    </row>
    <row r="5018" spans="1:160" x14ac:dyDescent="0.3">
      <c r="A5018" t="str">
        <f>VLOOKUP(B5018,Table2[],3,FALSE)</f>
        <v>Digital</v>
      </c>
      <c r="B5018" t="str">
        <f>IF(OR(ISNUMBER(FIND("QVC",Z5018)),ISNUMBER(FIND("QVC",AL5018))),"QVC",IF(OR(ISNUMBER(FIND("NCO",H5018)),ISNUMBER(FIND("NCO",Y5018))), "NCO", IF(AL5018="consumer","PMD.com",VLOOKUP(LEFT(H5018,2),Tables!$E$1:$F$11,2,FALSE))))</f>
        <v>PMD.com</v>
      </c>
      <c r="C5018">
        <f t="shared" si="237"/>
        <v>535501</v>
      </c>
      <c r="D5018">
        <f t="shared" si="238"/>
        <v>1</v>
      </c>
      <c r="E5018" t="str">
        <f t="shared" ca="1" si="239"/>
        <v>MTD orders shipped</v>
      </c>
      <c r="F5018" t="s">
        <v>3539</v>
      </c>
      <c r="G5018" t="s">
        <v>335</v>
      </c>
      <c r="H5018" t="s">
        <v>11002</v>
      </c>
      <c r="I5018" s="6">
        <v>44013.920474537037</v>
      </c>
      <c r="J5018" t="s">
        <v>16</v>
      </c>
      <c r="K5018" s="6">
        <v>44014.466932870368</v>
      </c>
      <c r="M5018" t="s">
        <v>11295</v>
      </c>
      <c r="N5018" t="s">
        <v>11296</v>
      </c>
      <c r="Q5018" t="s">
        <v>11297</v>
      </c>
      <c r="R5018" t="s">
        <v>368</v>
      </c>
      <c r="S5018" t="s">
        <v>11298</v>
      </c>
      <c r="T5018" t="s">
        <v>338</v>
      </c>
      <c r="U5018" t="s">
        <v>530</v>
      </c>
      <c r="W5018" t="s">
        <v>11299</v>
      </c>
      <c r="Z5018" t="s">
        <v>11295</v>
      </c>
      <c r="AA5018" t="s">
        <v>11296</v>
      </c>
      <c r="AD5018" t="s">
        <v>11297</v>
      </c>
      <c r="AE5018" t="s">
        <v>368</v>
      </c>
      <c r="AF5018" t="s">
        <v>11298</v>
      </c>
      <c r="AG5018" t="s">
        <v>338</v>
      </c>
      <c r="AH5018" t="s">
        <v>530</v>
      </c>
      <c r="AJ5018" t="s">
        <v>11299</v>
      </c>
      <c r="AL5018" t="s">
        <v>339</v>
      </c>
      <c r="AM5018">
        <v>1</v>
      </c>
      <c r="AN5018">
        <v>1</v>
      </c>
      <c r="AO5018">
        <v>5715</v>
      </c>
      <c r="AQ5018">
        <v>124621</v>
      </c>
      <c r="AR5018">
        <v>535501</v>
      </c>
      <c r="AS5018" t="s">
        <v>158</v>
      </c>
      <c r="AT5018" t="s">
        <v>159</v>
      </c>
      <c r="AW5018" t="s">
        <v>340</v>
      </c>
      <c r="AX5018" t="s">
        <v>340</v>
      </c>
      <c r="AY5018" t="s">
        <v>351</v>
      </c>
      <c r="AZ5018" t="s">
        <v>441</v>
      </c>
      <c r="BY5018" t="s">
        <v>342</v>
      </c>
      <c r="EQ5018">
        <v>245276</v>
      </c>
      <c r="ER5018" t="s">
        <v>11003</v>
      </c>
      <c r="EV5018">
        <v>17290308</v>
      </c>
      <c r="EW5018">
        <v>928</v>
      </c>
      <c r="EX5018">
        <v>221501</v>
      </c>
      <c r="EY5018" t="s">
        <v>11300</v>
      </c>
      <c r="EZ5018">
        <v>1</v>
      </c>
      <c r="FC5018">
        <v>535501</v>
      </c>
      <c r="FD5018" t="s">
        <v>159</v>
      </c>
    </row>
    <row r="5019" spans="1:160" x14ac:dyDescent="0.3">
      <c r="A5019" t="str">
        <f>VLOOKUP(B5019,Table2[],3,FALSE)</f>
        <v>Digital</v>
      </c>
      <c r="B5019" t="str">
        <f>IF(OR(ISNUMBER(FIND("QVC",Z5019)),ISNUMBER(FIND("QVC",AL5019))),"QVC",IF(OR(ISNUMBER(FIND("NCO",H5019)),ISNUMBER(FIND("NCO",Y5019))), "NCO", IF(AL5019="consumer","PMD.com",VLOOKUP(LEFT(H5019,2),Tables!$E$1:$F$11,2,FALSE))))</f>
        <v>PMD.com</v>
      </c>
      <c r="C5019">
        <f t="shared" si="237"/>
        <v>52430001</v>
      </c>
      <c r="D5019">
        <f t="shared" si="238"/>
        <v>1</v>
      </c>
      <c r="E5019" t="str">
        <f t="shared" ca="1" si="239"/>
        <v>MTD orders shipped</v>
      </c>
      <c r="F5019" t="s">
        <v>3539</v>
      </c>
      <c r="G5019" t="s">
        <v>335</v>
      </c>
      <c r="H5019" t="s">
        <v>11002</v>
      </c>
      <c r="I5019" s="6">
        <v>44013.920474537037</v>
      </c>
      <c r="J5019" t="s">
        <v>16</v>
      </c>
      <c r="K5019" s="6">
        <v>44014.466932870368</v>
      </c>
      <c r="M5019" t="s">
        <v>11295</v>
      </c>
      <c r="N5019" t="s">
        <v>11296</v>
      </c>
      <c r="Q5019" t="s">
        <v>11297</v>
      </c>
      <c r="R5019" t="s">
        <v>368</v>
      </c>
      <c r="S5019" t="s">
        <v>11298</v>
      </c>
      <c r="T5019" t="s">
        <v>338</v>
      </c>
      <c r="U5019" t="s">
        <v>530</v>
      </c>
      <c r="W5019" t="s">
        <v>11299</v>
      </c>
      <c r="Z5019" t="s">
        <v>11295</v>
      </c>
      <c r="AA5019" t="s">
        <v>11296</v>
      </c>
      <c r="AD5019" t="s">
        <v>11297</v>
      </c>
      <c r="AE5019" t="s">
        <v>368</v>
      </c>
      <c r="AF5019" t="s">
        <v>11298</v>
      </c>
      <c r="AG5019" t="s">
        <v>338</v>
      </c>
      <c r="AH5019" t="s">
        <v>530</v>
      </c>
      <c r="AJ5019" t="s">
        <v>11299</v>
      </c>
      <c r="AL5019" t="s">
        <v>339</v>
      </c>
      <c r="AM5019">
        <v>1</v>
      </c>
      <c r="AN5019">
        <v>1</v>
      </c>
      <c r="AO5019">
        <v>12063</v>
      </c>
      <c r="AQ5019">
        <v>127155</v>
      </c>
      <c r="AR5019">
        <v>52430001</v>
      </c>
      <c r="AS5019" t="s">
        <v>9635</v>
      </c>
      <c r="AT5019" t="s">
        <v>75</v>
      </c>
      <c r="AW5019" t="s">
        <v>340</v>
      </c>
      <c r="AX5019" t="s">
        <v>340</v>
      </c>
      <c r="AY5019" t="s">
        <v>357</v>
      </c>
      <c r="AZ5019" t="s">
        <v>363</v>
      </c>
      <c r="BY5019" t="s">
        <v>342</v>
      </c>
      <c r="EQ5019">
        <v>252868</v>
      </c>
      <c r="ER5019" t="s">
        <v>11003</v>
      </c>
      <c r="EV5019">
        <v>17290308</v>
      </c>
      <c r="EW5019">
        <v>928</v>
      </c>
      <c r="EX5019">
        <v>221501</v>
      </c>
      <c r="EY5019" t="s">
        <v>11300</v>
      </c>
      <c r="EZ5019">
        <v>1</v>
      </c>
      <c r="FC5019">
        <v>95384</v>
      </c>
      <c r="FD5019" t="s">
        <v>3530</v>
      </c>
    </row>
    <row r="5020" spans="1:160" x14ac:dyDescent="0.3">
      <c r="A5020" t="str">
        <f>VLOOKUP(B5020,Table2[],3,FALSE)</f>
        <v>Digital</v>
      </c>
      <c r="B5020" t="str">
        <f>IF(OR(ISNUMBER(FIND("QVC",Z5020)),ISNUMBER(FIND("QVC",AL5020))),"QVC",IF(OR(ISNUMBER(FIND("NCO",H5020)),ISNUMBER(FIND("NCO",Y5020))), "NCO", IF(AL5020="consumer","PMD.com",VLOOKUP(LEFT(H5020,2),Tables!$E$1:$F$11,2,FALSE))))</f>
        <v>PMD.com</v>
      </c>
      <c r="C5020">
        <f t="shared" si="237"/>
        <v>51010001</v>
      </c>
      <c r="D5020">
        <f t="shared" si="238"/>
        <v>1</v>
      </c>
      <c r="E5020" t="str">
        <f t="shared" ca="1" si="239"/>
        <v>MTD orders shipped</v>
      </c>
      <c r="F5020" t="s">
        <v>3539</v>
      </c>
      <c r="G5020" t="s">
        <v>335</v>
      </c>
      <c r="H5020" t="s">
        <v>11002</v>
      </c>
      <c r="I5020" s="6">
        <v>44013.920474537037</v>
      </c>
      <c r="J5020" t="s">
        <v>16</v>
      </c>
      <c r="K5020" s="6">
        <v>44014.466932870368</v>
      </c>
      <c r="M5020" t="s">
        <v>11295</v>
      </c>
      <c r="N5020" t="s">
        <v>11296</v>
      </c>
      <c r="Q5020" t="s">
        <v>11297</v>
      </c>
      <c r="R5020" t="s">
        <v>368</v>
      </c>
      <c r="S5020" t="s">
        <v>11298</v>
      </c>
      <c r="T5020" t="s">
        <v>338</v>
      </c>
      <c r="U5020" t="s">
        <v>530</v>
      </c>
      <c r="W5020" t="s">
        <v>11299</v>
      </c>
      <c r="Z5020" t="s">
        <v>11295</v>
      </c>
      <c r="AA5020" t="s">
        <v>11296</v>
      </c>
      <c r="AD5020" t="s">
        <v>11297</v>
      </c>
      <c r="AE5020" t="s">
        <v>368</v>
      </c>
      <c r="AF5020" t="s">
        <v>11298</v>
      </c>
      <c r="AG5020" t="s">
        <v>338</v>
      </c>
      <c r="AH5020" t="s">
        <v>530</v>
      </c>
      <c r="AJ5020" t="s">
        <v>11299</v>
      </c>
      <c r="AL5020" t="s">
        <v>339</v>
      </c>
      <c r="AM5020">
        <v>1</v>
      </c>
      <c r="AN5020">
        <v>1</v>
      </c>
      <c r="AO5020">
        <v>8743</v>
      </c>
      <c r="AQ5020">
        <v>123868</v>
      </c>
      <c r="AR5020">
        <v>51010001</v>
      </c>
      <c r="AS5020" t="s">
        <v>48</v>
      </c>
      <c r="AT5020" t="s">
        <v>49</v>
      </c>
      <c r="AW5020" t="s">
        <v>340</v>
      </c>
      <c r="AX5020" t="s">
        <v>340</v>
      </c>
      <c r="AY5020" t="s">
        <v>357</v>
      </c>
      <c r="AZ5020" t="s">
        <v>363</v>
      </c>
      <c r="BY5020" t="s">
        <v>342</v>
      </c>
      <c r="EQ5020">
        <v>251450</v>
      </c>
      <c r="ER5020" t="s">
        <v>11003</v>
      </c>
      <c r="EV5020">
        <v>17290308</v>
      </c>
      <c r="EW5020">
        <v>928</v>
      </c>
      <c r="EX5020">
        <v>221501</v>
      </c>
      <c r="EY5020" t="s">
        <v>11300</v>
      </c>
      <c r="EZ5020">
        <v>1</v>
      </c>
      <c r="FC5020">
        <v>51010001</v>
      </c>
      <c r="FD5020" t="s">
        <v>49</v>
      </c>
    </row>
    <row r="5021" spans="1:160" x14ac:dyDescent="0.3">
      <c r="A5021" t="str">
        <f>VLOOKUP(B5021,Table2[],3,FALSE)</f>
        <v>Digital</v>
      </c>
      <c r="B5021" t="str">
        <f>IF(OR(ISNUMBER(FIND("QVC",Z5021)),ISNUMBER(FIND("QVC",AL5021))),"QVC",IF(OR(ISNUMBER(FIND("NCO",H5021)),ISNUMBER(FIND("NCO",Y5021))), "NCO", IF(AL5021="consumer","PMD.com",VLOOKUP(LEFT(H5021,2),Tables!$E$1:$F$11,2,FALSE))))</f>
        <v>PMD.com</v>
      </c>
      <c r="C5021">
        <f t="shared" si="237"/>
        <v>53920001</v>
      </c>
      <c r="D5021">
        <f t="shared" si="238"/>
        <v>1</v>
      </c>
      <c r="E5021" t="str">
        <f t="shared" ca="1" si="239"/>
        <v>MTD orders shipped</v>
      </c>
      <c r="F5021" t="s">
        <v>3539</v>
      </c>
      <c r="G5021" t="s">
        <v>335</v>
      </c>
      <c r="H5021" t="s">
        <v>11002</v>
      </c>
      <c r="I5021" s="6">
        <v>44013.920474537037</v>
      </c>
      <c r="J5021" t="s">
        <v>16</v>
      </c>
      <c r="K5021" s="6">
        <v>44014.466932870368</v>
      </c>
      <c r="M5021" t="s">
        <v>11295</v>
      </c>
      <c r="N5021" t="s">
        <v>11296</v>
      </c>
      <c r="Q5021" t="s">
        <v>11297</v>
      </c>
      <c r="R5021" t="s">
        <v>368</v>
      </c>
      <c r="S5021" t="s">
        <v>11298</v>
      </c>
      <c r="T5021" t="s">
        <v>338</v>
      </c>
      <c r="U5021" t="s">
        <v>530</v>
      </c>
      <c r="W5021" t="s">
        <v>11299</v>
      </c>
      <c r="Z5021" t="s">
        <v>11295</v>
      </c>
      <c r="AA5021" t="s">
        <v>11296</v>
      </c>
      <c r="AD5021" t="s">
        <v>11297</v>
      </c>
      <c r="AE5021" t="s">
        <v>368</v>
      </c>
      <c r="AF5021" t="s">
        <v>11298</v>
      </c>
      <c r="AG5021" t="s">
        <v>338</v>
      </c>
      <c r="AH5021" t="s">
        <v>530</v>
      </c>
      <c r="AJ5021" t="s">
        <v>11299</v>
      </c>
      <c r="AL5021" t="s">
        <v>339</v>
      </c>
      <c r="AM5021">
        <v>1</v>
      </c>
      <c r="AN5021">
        <v>1</v>
      </c>
      <c r="AO5021">
        <v>14899</v>
      </c>
      <c r="AQ5021">
        <v>124468</v>
      </c>
      <c r="AR5021">
        <v>53920001</v>
      </c>
      <c r="AS5021" t="s">
        <v>42</v>
      </c>
      <c r="AT5021" t="s">
        <v>40</v>
      </c>
      <c r="AW5021" t="s">
        <v>343</v>
      </c>
      <c r="BY5021" t="s">
        <v>342</v>
      </c>
      <c r="EQ5021">
        <v>247476</v>
      </c>
      <c r="ER5021" t="s">
        <v>11003</v>
      </c>
      <c r="EV5021">
        <v>17290308</v>
      </c>
      <c r="EW5021">
        <v>928</v>
      </c>
      <c r="EX5021">
        <v>221501</v>
      </c>
      <c r="EY5021" t="s">
        <v>11300</v>
      </c>
      <c r="EZ5021">
        <v>1</v>
      </c>
      <c r="FC5021">
        <v>95384</v>
      </c>
      <c r="FD5021" t="s">
        <v>3530</v>
      </c>
    </row>
    <row r="5022" spans="1:160" x14ac:dyDescent="0.3">
      <c r="A5022" t="str">
        <f>VLOOKUP(B5022,Table2[],3,FALSE)</f>
        <v>Digital</v>
      </c>
      <c r="B5022" t="str">
        <f>IF(OR(ISNUMBER(FIND("QVC",Z5022)),ISNUMBER(FIND("QVC",AL5022))),"QVC",IF(OR(ISNUMBER(FIND("NCO",H5022)),ISNUMBER(FIND("NCO",Y5022))), "NCO", IF(AL5022="consumer","PMD.com",VLOOKUP(LEFT(H5022,2),Tables!$E$1:$F$11,2,FALSE))))</f>
        <v>PMD.com</v>
      </c>
      <c r="C5022">
        <f t="shared" si="237"/>
        <v>53920001</v>
      </c>
      <c r="D5022">
        <f t="shared" si="238"/>
        <v>1</v>
      </c>
      <c r="E5022" t="str">
        <f t="shared" ca="1" si="239"/>
        <v>MTD orders shipped</v>
      </c>
      <c r="F5022" t="s">
        <v>3539</v>
      </c>
      <c r="G5022" t="s">
        <v>335</v>
      </c>
      <c r="H5022" t="s">
        <v>11004</v>
      </c>
      <c r="I5022" s="6">
        <v>44013.925138888888</v>
      </c>
      <c r="J5022" t="s">
        <v>16</v>
      </c>
      <c r="K5022" s="6">
        <v>44014.467627314814</v>
      </c>
      <c r="M5022" t="s">
        <v>11301</v>
      </c>
      <c r="N5022" t="s">
        <v>11302</v>
      </c>
      <c r="Q5022" t="s">
        <v>11303</v>
      </c>
      <c r="R5022" t="s">
        <v>409</v>
      </c>
      <c r="S5022" t="s">
        <v>11304</v>
      </c>
      <c r="T5022" t="s">
        <v>338</v>
      </c>
      <c r="U5022" t="s">
        <v>530</v>
      </c>
      <c r="W5022" t="s">
        <v>11305</v>
      </c>
      <c r="Z5022" t="s">
        <v>11301</v>
      </c>
      <c r="AA5022" t="s">
        <v>11302</v>
      </c>
      <c r="AD5022" t="s">
        <v>11303</v>
      </c>
      <c r="AE5022" t="s">
        <v>409</v>
      </c>
      <c r="AF5022" t="s">
        <v>11304</v>
      </c>
      <c r="AG5022" t="s">
        <v>338</v>
      </c>
      <c r="AH5022" t="s">
        <v>530</v>
      </c>
      <c r="AJ5022" t="s">
        <v>11305</v>
      </c>
      <c r="AL5022" t="s">
        <v>339</v>
      </c>
      <c r="AM5022">
        <v>1</v>
      </c>
      <c r="AN5022">
        <v>1</v>
      </c>
      <c r="AO5022">
        <v>14899</v>
      </c>
      <c r="AQ5022">
        <v>124468</v>
      </c>
      <c r="AR5022">
        <v>53920001</v>
      </c>
      <c r="AS5022" t="s">
        <v>42</v>
      </c>
      <c r="AT5022" t="s">
        <v>40</v>
      </c>
      <c r="AW5022" t="s">
        <v>343</v>
      </c>
      <c r="BY5022" t="s">
        <v>342</v>
      </c>
      <c r="EQ5022">
        <v>247476</v>
      </c>
      <c r="ER5022" t="s">
        <v>11005</v>
      </c>
      <c r="EV5022">
        <v>17290309</v>
      </c>
      <c r="EW5022">
        <v>928</v>
      </c>
      <c r="EX5022">
        <v>221502</v>
      </c>
      <c r="EY5022" t="s">
        <v>11306</v>
      </c>
      <c r="EZ5022">
        <v>1</v>
      </c>
      <c r="FC5022">
        <v>95385</v>
      </c>
      <c r="FD5022" t="s">
        <v>3531</v>
      </c>
    </row>
    <row r="5023" spans="1:160" x14ac:dyDescent="0.3">
      <c r="A5023" t="str">
        <f>VLOOKUP(B5023,Table2[],3,FALSE)</f>
        <v>Digital</v>
      </c>
      <c r="B5023" t="str">
        <f>IF(OR(ISNUMBER(FIND("QVC",Z5023)),ISNUMBER(FIND("QVC",AL5023))),"QVC",IF(OR(ISNUMBER(FIND("NCO",H5023)),ISNUMBER(FIND("NCO",Y5023))), "NCO", IF(AL5023="consumer","PMD.com",VLOOKUP(LEFT(H5023,2),Tables!$E$1:$F$11,2,FALSE))))</f>
        <v>PMD.com</v>
      </c>
      <c r="C5023">
        <f t="shared" si="237"/>
        <v>5341030</v>
      </c>
      <c r="D5023">
        <f t="shared" si="238"/>
        <v>1</v>
      </c>
      <c r="E5023" t="str">
        <f t="shared" ca="1" si="239"/>
        <v>MTD orders shipped</v>
      </c>
      <c r="F5023" t="s">
        <v>3539</v>
      </c>
      <c r="G5023" t="s">
        <v>335</v>
      </c>
      <c r="H5023" t="s">
        <v>11004</v>
      </c>
      <c r="I5023" s="6">
        <v>44013.925138888888</v>
      </c>
      <c r="J5023" t="s">
        <v>16</v>
      </c>
      <c r="K5023" s="6">
        <v>44014.467627314814</v>
      </c>
      <c r="M5023" t="s">
        <v>11301</v>
      </c>
      <c r="N5023" t="s">
        <v>11302</v>
      </c>
      <c r="Q5023" t="s">
        <v>11303</v>
      </c>
      <c r="R5023" t="s">
        <v>409</v>
      </c>
      <c r="S5023" t="s">
        <v>11304</v>
      </c>
      <c r="T5023" t="s">
        <v>338</v>
      </c>
      <c r="U5023" t="s">
        <v>530</v>
      </c>
      <c r="W5023" t="s">
        <v>11305</v>
      </c>
      <c r="Z5023" t="s">
        <v>11301</v>
      </c>
      <c r="AA5023" t="s">
        <v>11302</v>
      </c>
      <c r="AD5023" t="s">
        <v>11303</v>
      </c>
      <c r="AE5023" t="s">
        <v>409</v>
      </c>
      <c r="AF5023" t="s">
        <v>11304</v>
      </c>
      <c r="AG5023" t="s">
        <v>338</v>
      </c>
      <c r="AH5023" t="s">
        <v>530</v>
      </c>
      <c r="AJ5023" t="s">
        <v>11305</v>
      </c>
      <c r="AL5023" t="s">
        <v>339</v>
      </c>
      <c r="AM5023">
        <v>1</v>
      </c>
      <c r="AN5023">
        <v>1</v>
      </c>
      <c r="AO5023">
        <v>12859</v>
      </c>
      <c r="AQ5023">
        <v>124642</v>
      </c>
      <c r="AR5023">
        <v>5341030</v>
      </c>
      <c r="AS5023" t="s">
        <v>925</v>
      </c>
      <c r="AT5023" t="s">
        <v>926</v>
      </c>
      <c r="AW5023" t="s">
        <v>366</v>
      </c>
      <c r="AX5023" t="s">
        <v>366</v>
      </c>
      <c r="AY5023" t="s">
        <v>345</v>
      </c>
      <c r="AZ5023" t="s">
        <v>346</v>
      </c>
      <c r="BY5023" t="s">
        <v>342</v>
      </c>
      <c r="EQ5023">
        <v>243275</v>
      </c>
      <c r="ER5023" t="s">
        <v>11005</v>
      </c>
      <c r="EV5023">
        <v>17290309</v>
      </c>
      <c r="EW5023">
        <v>928</v>
      </c>
      <c r="EX5023">
        <v>221502</v>
      </c>
      <c r="EY5023" t="s">
        <v>11306</v>
      </c>
      <c r="EZ5023">
        <v>1</v>
      </c>
      <c r="FC5023">
        <v>95385</v>
      </c>
      <c r="FD5023" t="s">
        <v>3531</v>
      </c>
    </row>
    <row r="5024" spans="1:160" x14ac:dyDescent="0.3">
      <c r="A5024" t="str">
        <f>VLOOKUP(B5024,Table2[],3,FALSE)</f>
        <v>Digital</v>
      </c>
      <c r="B5024" t="str">
        <f>IF(OR(ISNUMBER(FIND("QVC",Z5024)),ISNUMBER(FIND("QVC",AL5024))),"QVC",IF(OR(ISNUMBER(FIND("NCO",H5024)),ISNUMBER(FIND("NCO",Y5024))), "NCO", IF(AL5024="consumer","PMD.com",VLOOKUP(LEFT(H5024,2),Tables!$E$1:$F$11,2,FALSE))))</f>
        <v>PMD.com</v>
      </c>
      <c r="C5024">
        <f t="shared" si="237"/>
        <v>52430001</v>
      </c>
      <c r="D5024">
        <f t="shared" si="238"/>
        <v>1</v>
      </c>
      <c r="E5024" t="str">
        <f t="shared" ca="1" si="239"/>
        <v>MTD orders shipped</v>
      </c>
      <c r="F5024" t="s">
        <v>3539</v>
      </c>
      <c r="G5024" t="s">
        <v>335</v>
      </c>
      <c r="H5024" t="s">
        <v>11004</v>
      </c>
      <c r="I5024" s="6">
        <v>44013.925138888888</v>
      </c>
      <c r="J5024" t="s">
        <v>16</v>
      </c>
      <c r="K5024" s="6">
        <v>44014.467627314814</v>
      </c>
      <c r="M5024" t="s">
        <v>11301</v>
      </c>
      <c r="N5024" t="s">
        <v>11302</v>
      </c>
      <c r="Q5024" t="s">
        <v>11303</v>
      </c>
      <c r="R5024" t="s">
        <v>409</v>
      </c>
      <c r="S5024" t="s">
        <v>11304</v>
      </c>
      <c r="T5024" t="s">
        <v>338</v>
      </c>
      <c r="U5024" t="s">
        <v>530</v>
      </c>
      <c r="W5024" t="s">
        <v>11305</v>
      </c>
      <c r="Z5024" t="s">
        <v>11301</v>
      </c>
      <c r="AA5024" t="s">
        <v>11302</v>
      </c>
      <c r="AD5024" t="s">
        <v>11303</v>
      </c>
      <c r="AE5024" t="s">
        <v>409</v>
      </c>
      <c r="AF5024" t="s">
        <v>11304</v>
      </c>
      <c r="AG5024" t="s">
        <v>338</v>
      </c>
      <c r="AH5024" t="s">
        <v>530</v>
      </c>
      <c r="AJ5024" t="s">
        <v>11305</v>
      </c>
      <c r="AL5024" t="s">
        <v>339</v>
      </c>
      <c r="AM5024">
        <v>1</v>
      </c>
      <c r="AN5024">
        <v>1</v>
      </c>
      <c r="AO5024">
        <v>12063</v>
      </c>
      <c r="AQ5024">
        <v>127155</v>
      </c>
      <c r="AR5024">
        <v>52430001</v>
      </c>
      <c r="AS5024" t="s">
        <v>9635</v>
      </c>
      <c r="AT5024" t="s">
        <v>75</v>
      </c>
      <c r="AW5024" t="s">
        <v>340</v>
      </c>
      <c r="AX5024" t="s">
        <v>340</v>
      </c>
      <c r="AY5024" t="s">
        <v>357</v>
      </c>
      <c r="AZ5024" t="s">
        <v>363</v>
      </c>
      <c r="BY5024" t="s">
        <v>342</v>
      </c>
      <c r="EQ5024">
        <v>252868</v>
      </c>
      <c r="ER5024" t="s">
        <v>11005</v>
      </c>
      <c r="EV5024">
        <v>17290309</v>
      </c>
      <c r="EW5024">
        <v>928</v>
      </c>
      <c r="EX5024">
        <v>221502</v>
      </c>
      <c r="EY5024" t="s">
        <v>11306</v>
      </c>
      <c r="EZ5024">
        <v>1</v>
      </c>
      <c r="FC5024">
        <v>95385</v>
      </c>
      <c r="FD5024" t="s">
        <v>3531</v>
      </c>
    </row>
    <row r="5025" spans="1:160" x14ac:dyDescent="0.3">
      <c r="A5025" t="str">
        <f>VLOOKUP(B5025,Table2[],3,FALSE)</f>
        <v>Digital</v>
      </c>
      <c r="B5025" t="str">
        <f>IF(OR(ISNUMBER(FIND("QVC",Z5025)),ISNUMBER(FIND("QVC",AL5025))),"QVC",IF(OR(ISNUMBER(FIND("NCO",H5025)),ISNUMBER(FIND("NCO",Y5025))), "NCO", IF(AL5025="consumer","PMD.com",VLOOKUP(LEFT(H5025,2),Tables!$E$1:$F$11,2,FALSE))))</f>
        <v>PMD.com</v>
      </c>
      <c r="C5025">
        <f t="shared" si="237"/>
        <v>51090030</v>
      </c>
      <c r="D5025">
        <f t="shared" si="238"/>
        <v>1</v>
      </c>
      <c r="E5025" t="str">
        <f t="shared" ca="1" si="239"/>
        <v>MTD orders shipped</v>
      </c>
      <c r="F5025" t="s">
        <v>3539</v>
      </c>
      <c r="G5025" t="s">
        <v>335</v>
      </c>
      <c r="H5025" t="s">
        <v>11004</v>
      </c>
      <c r="I5025" s="6">
        <v>44013.925138888888</v>
      </c>
      <c r="J5025" t="s">
        <v>16</v>
      </c>
      <c r="K5025" s="6">
        <v>44014.467627314814</v>
      </c>
      <c r="M5025" t="s">
        <v>11301</v>
      </c>
      <c r="N5025" t="s">
        <v>11302</v>
      </c>
      <c r="Q5025" t="s">
        <v>11303</v>
      </c>
      <c r="R5025" t="s">
        <v>409</v>
      </c>
      <c r="S5025" t="s">
        <v>11304</v>
      </c>
      <c r="T5025" t="s">
        <v>338</v>
      </c>
      <c r="U5025" t="s">
        <v>530</v>
      </c>
      <c r="W5025" t="s">
        <v>11305</v>
      </c>
      <c r="Z5025" t="s">
        <v>11301</v>
      </c>
      <c r="AA5025" t="s">
        <v>11302</v>
      </c>
      <c r="AD5025" t="s">
        <v>11303</v>
      </c>
      <c r="AE5025" t="s">
        <v>409</v>
      </c>
      <c r="AF5025" t="s">
        <v>11304</v>
      </c>
      <c r="AG5025" t="s">
        <v>338</v>
      </c>
      <c r="AH5025" t="s">
        <v>530</v>
      </c>
      <c r="AJ5025" t="s">
        <v>11305</v>
      </c>
      <c r="AL5025" t="s">
        <v>339</v>
      </c>
      <c r="AM5025">
        <v>1</v>
      </c>
      <c r="AN5025">
        <v>1</v>
      </c>
      <c r="AO5025">
        <v>6688</v>
      </c>
      <c r="AQ5025">
        <v>125960</v>
      </c>
      <c r="AR5025">
        <v>51090030</v>
      </c>
      <c r="AS5025" t="s">
        <v>3043</v>
      </c>
      <c r="AT5025" t="s">
        <v>628</v>
      </c>
      <c r="AW5025" t="s">
        <v>343</v>
      </c>
      <c r="BY5025" t="s">
        <v>342</v>
      </c>
      <c r="BZ5025" t="b">
        <v>0</v>
      </c>
      <c r="EQ5025">
        <v>243047</v>
      </c>
      <c r="ER5025" t="s">
        <v>11005</v>
      </c>
      <c r="EV5025">
        <v>17290309</v>
      </c>
      <c r="EW5025">
        <v>928</v>
      </c>
      <c r="EX5025">
        <v>221502</v>
      </c>
      <c r="EY5025" t="s">
        <v>11306</v>
      </c>
      <c r="EZ5025">
        <v>1</v>
      </c>
      <c r="FC5025">
        <v>95385</v>
      </c>
      <c r="FD5025" t="s">
        <v>3531</v>
      </c>
    </row>
    <row r="5026" spans="1:160" x14ac:dyDescent="0.3">
      <c r="A5026" t="str">
        <f>VLOOKUP(B5026,Table2[],3,FALSE)</f>
        <v>Digital</v>
      </c>
      <c r="B5026" t="str">
        <f>IF(OR(ISNUMBER(FIND("QVC",Z5026)),ISNUMBER(FIND("QVC",AL5026))),"QVC",IF(OR(ISNUMBER(FIND("NCO",H5026)),ISNUMBER(FIND("NCO",Y5026))), "NCO", IF(AL5026="consumer","PMD.com",VLOOKUP(LEFT(H5026,2),Tables!$E$1:$F$11,2,FALSE))))</f>
        <v>PMD.com</v>
      </c>
      <c r="C5026">
        <f t="shared" si="237"/>
        <v>53450001</v>
      </c>
      <c r="D5026">
        <f t="shared" si="238"/>
        <v>1</v>
      </c>
      <c r="E5026" t="str">
        <f t="shared" ca="1" si="239"/>
        <v>MTD orders shipped</v>
      </c>
      <c r="F5026" t="s">
        <v>3539</v>
      </c>
      <c r="G5026" t="s">
        <v>335</v>
      </c>
      <c r="H5026" t="s">
        <v>11004</v>
      </c>
      <c r="I5026" s="6">
        <v>44013.925138888888</v>
      </c>
      <c r="J5026" t="s">
        <v>16</v>
      </c>
      <c r="K5026" s="6">
        <v>44014.467627314814</v>
      </c>
      <c r="M5026" t="s">
        <v>11301</v>
      </c>
      <c r="N5026" t="s">
        <v>11302</v>
      </c>
      <c r="Q5026" t="s">
        <v>11303</v>
      </c>
      <c r="R5026" t="s">
        <v>409</v>
      </c>
      <c r="S5026" t="s">
        <v>11304</v>
      </c>
      <c r="T5026" t="s">
        <v>338</v>
      </c>
      <c r="U5026" t="s">
        <v>530</v>
      </c>
      <c r="W5026" t="s">
        <v>11305</v>
      </c>
      <c r="Z5026" t="s">
        <v>11301</v>
      </c>
      <c r="AA5026" t="s">
        <v>11302</v>
      </c>
      <c r="AD5026" t="s">
        <v>11303</v>
      </c>
      <c r="AE5026" t="s">
        <v>409</v>
      </c>
      <c r="AF5026" t="s">
        <v>11304</v>
      </c>
      <c r="AG5026" t="s">
        <v>338</v>
      </c>
      <c r="AH5026" t="s">
        <v>530</v>
      </c>
      <c r="AJ5026" t="s">
        <v>11305</v>
      </c>
      <c r="AL5026" t="s">
        <v>339</v>
      </c>
      <c r="AM5026">
        <v>1</v>
      </c>
      <c r="AN5026">
        <v>1</v>
      </c>
      <c r="AO5026">
        <v>6117</v>
      </c>
      <c r="AQ5026">
        <v>124723</v>
      </c>
      <c r="AR5026">
        <v>53450001</v>
      </c>
      <c r="AS5026" t="s">
        <v>89</v>
      </c>
      <c r="AT5026" t="s">
        <v>144</v>
      </c>
      <c r="AW5026" t="s">
        <v>340</v>
      </c>
      <c r="AX5026" t="s">
        <v>340</v>
      </c>
      <c r="AY5026" t="s">
        <v>345</v>
      </c>
      <c r="AZ5026">
        <v>0</v>
      </c>
      <c r="EQ5026">
        <v>252730</v>
      </c>
      <c r="ER5026" t="s">
        <v>11005</v>
      </c>
      <c r="EV5026">
        <v>17290309</v>
      </c>
      <c r="EW5026">
        <v>928</v>
      </c>
      <c r="EX5026">
        <v>221502</v>
      </c>
      <c r="EY5026" t="s">
        <v>11306</v>
      </c>
      <c r="EZ5026">
        <v>1</v>
      </c>
      <c r="FC5026">
        <v>53450001</v>
      </c>
      <c r="FD5026" t="s">
        <v>144</v>
      </c>
    </row>
    <row r="5027" spans="1:160" x14ac:dyDescent="0.3">
      <c r="A5027" t="str">
        <f>VLOOKUP(B5027,Table2[],3,FALSE)</f>
        <v>Digital</v>
      </c>
      <c r="B5027" t="str">
        <f>IF(OR(ISNUMBER(FIND("QVC",Z5027)),ISNUMBER(FIND("QVC",AL5027))),"QVC",IF(OR(ISNUMBER(FIND("NCO",H5027)),ISNUMBER(FIND("NCO",Y5027))), "NCO", IF(AL5027="consumer","PMD.com",VLOOKUP(LEFT(H5027,2),Tables!$E$1:$F$11,2,FALSE))))</f>
        <v>PMD.com</v>
      </c>
      <c r="C5027">
        <f t="shared" si="237"/>
        <v>51090061</v>
      </c>
      <c r="D5027">
        <f t="shared" si="238"/>
        <v>1</v>
      </c>
      <c r="E5027" t="str">
        <f t="shared" ca="1" si="239"/>
        <v>MTD orders shipped</v>
      </c>
      <c r="F5027" t="s">
        <v>3539</v>
      </c>
      <c r="G5027" t="s">
        <v>335</v>
      </c>
      <c r="H5027" t="s">
        <v>11006</v>
      </c>
      <c r="I5027" s="6">
        <v>44013.929456018515</v>
      </c>
      <c r="J5027" t="s">
        <v>16</v>
      </c>
      <c r="K5027" s="6">
        <v>44014.46806712963</v>
      </c>
      <c r="M5027" t="s">
        <v>11307</v>
      </c>
      <c r="N5027" t="s">
        <v>11308</v>
      </c>
      <c r="O5027" t="s">
        <v>11309</v>
      </c>
      <c r="Q5027" t="s">
        <v>447</v>
      </c>
      <c r="R5027" t="s">
        <v>414</v>
      </c>
      <c r="S5027" t="s">
        <v>11310</v>
      </c>
      <c r="T5027" t="s">
        <v>338</v>
      </c>
      <c r="U5027" t="s">
        <v>530</v>
      </c>
      <c r="W5027" t="s">
        <v>11311</v>
      </c>
      <c r="Z5027" t="s">
        <v>11307</v>
      </c>
      <c r="AA5027" t="s">
        <v>11308</v>
      </c>
      <c r="AB5027" t="s">
        <v>11309</v>
      </c>
      <c r="AD5027" t="s">
        <v>447</v>
      </c>
      <c r="AE5027" t="s">
        <v>414</v>
      </c>
      <c r="AF5027" t="s">
        <v>11310</v>
      </c>
      <c r="AG5027" t="s">
        <v>338</v>
      </c>
      <c r="AH5027" t="s">
        <v>530</v>
      </c>
      <c r="AJ5027" t="s">
        <v>11311</v>
      </c>
      <c r="AL5027" t="s">
        <v>339</v>
      </c>
      <c r="AM5027">
        <v>1</v>
      </c>
      <c r="AN5027">
        <v>1</v>
      </c>
      <c r="AO5027">
        <v>8078</v>
      </c>
      <c r="AQ5027">
        <v>124010</v>
      </c>
      <c r="AR5027">
        <v>51090061</v>
      </c>
      <c r="AS5027" t="s">
        <v>2688</v>
      </c>
      <c r="AT5027" t="s">
        <v>122</v>
      </c>
      <c r="AW5027" t="s">
        <v>340</v>
      </c>
      <c r="AX5027" t="s">
        <v>340</v>
      </c>
      <c r="AY5027" t="s">
        <v>357</v>
      </c>
      <c r="AZ5027" t="s">
        <v>363</v>
      </c>
      <c r="BY5027" t="s">
        <v>342</v>
      </c>
      <c r="EQ5027">
        <v>252774</v>
      </c>
      <c r="ER5027" t="s">
        <v>11007</v>
      </c>
      <c r="EV5027">
        <v>17290310</v>
      </c>
      <c r="EW5027">
        <v>928</v>
      </c>
      <c r="EX5027">
        <v>221503</v>
      </c>
      <c r="EY5027" t="s">
        <v>11312</v>
      </c>
      <c r="EZ5027">
        <v>1</v>
      </c>
      <c r="FC5027">
        <v>51090061</v>
      </c>
      <c r="FD5027" t="s">
        <v>122</v>
      </c>
    </row>
    <row r="5028" spans="1:160" x14ac:dyDescent="0.3">
      <c r="A5028" t="str">
        <f>VLOOKUP(B5028,Table2[],3,FALSE)</f>
        <v>Digital</v>
      </c>
      <c r="B5028" t="str">
        <f>IF(OR(ISNUMBER(FIND("QVC",Z5028)),ISNUMBER(FIND("QVC",AL5028))),"QVC",IF(OR(ISNUMBER(FIND("NCO",H5028)),ISNUMBER(FIND("NCO",Y5028))), "NCO", IF(AL5028="consumer","PMD.com",VLOOKUP(LEFT(H5028,2),Tables!$E$1:$F$11,2,FALSE))))</f>
        <v>PMD.com</v>
      </c>
      <c r="C5028">
        <f t="shared" si="237"/>
        <v>52240001</v>
      </c>
      <c r="D5028">
        <f t="shared" si="238"/>
        <v>2</v>
      </c>
      <c r="E5028" t="str">
        <f t="shared" ca="1" si="239"/>
        <v>shifted orders shipped</v>
      </c>
      <c r="F5028" t="s">
        <v>3539</v>
      </c>
      <c r="G5028" t="s">
        <v>335</v>
      </c>
      <c r="H5028" t="s">
        <v>10872</v>
      </c>
      <c r="I5028" s="6">
        <v>44007.576203703706</v>
      </c>
      <c r="J5028" t="s">
        <v>16</v>
      </c>
      <c r="K5028" s="6">
        <v>44014.468124999999</v>
      </c>
      <c r="M5028" t="s">
        <v>11313</v>
      </c>
      <c r="N5028" t="s">
        <v>11314</v>
      </c>
      <c r="Q5028" t="s">
        <v>11315</v>
      </c>
      <c r="R5028" t="s">
        <v>365</v>
      </c>
      <c r="S5028">
        <v>90746</v>
      </c>
      <c r="T5028" t="s">
        <v>338</v>
      </c>
      <c r="U5028" t="s">
        <v>530</v>
      </c>
      <c r="W5028" t="s">
        <v>11316</v>
      </c>
      <c r="Z5028" t="s">
        <v>11313</v>
      </c>
      <c r="AA5028" t="s">
        <v>11314</v>
      </c>
      <c r="AD5028" t="s">
        <v>11315</v>
      </c>
      <c r="AE5028" t="s">
        <v>365</v>
      </c>
      <c r="AF5028">
        <v>90746</v>
      </c>
      <c r="AG5028" t="s">
        <v>338</v>
      </c>
      <c r="AH5028" t="s">
        <v>530</v>
      </c>
      <c r="AJ5028" t="s">
        <v>11316</v>
      </c>
      <c r="AL5028" t="s">
        <v>339</v>
      </c>
      <c r="AM5028">
        <v>2</v>
      </c>
      <c r="AN5028">
        <v>2</v>
      </c>
      <c r="AO5028">
        <v>5995</v>
      </c>
      <c r="AQ5028">
        <v>124435</v>
      </c>
      <c r="AR5028">
        <v>52240001</v>
      </c>
      <c r="AS5028" t="s">
        <v>2387</v>
      </c>
      <c r="AT5028" t="s">
        <v>108</v>
      </c>
      <c r="AW5028" t="s">
        <v>340</v>
      </c>
      <c r="AX5028" t="s">
        <v>340</v>
      </c>
      <c r="AY5028" t="s">
        <v>341</v>
      </c>
      <c r="AZ5028">
        <v>0</v>
      </c>
      <c r="BY5028" t="s">
        <v>342</v>
      </c>
      <c r="EQ5028">
        <v>253361</v>
      </c>
      <c r="ER5028" t="s">
        <v>10873</v>
      </c>
      <c r="EV5028">
        <v>17290240</v>
      </c>
      <c r="EW5028">
        <v>928</v>
      </c>
      <c r="EX5028">
        <v>221434</v>
      </c>
      <c r="EY5028" t="s">
        <v>11317</v>
      </c>
      <c r="EZ5028">
        <v>1</v>
      </c>
      <c r="FC5028">
        <v>52240001</v>
      </c>
      <c r="FD5028" t="s">
        <v>108</v>
      </c>
    </row>
    <row r="5029" spans="1:160" x14ac:dyDescent="0.3">
      <c r="A5029" t="str">
        <f>VLOOKUP(B5029,Table2[],3,FALSE)</f>
        <v>Digital</v>
      </c>
      <c r="B5029" t="str">
        <f>IF(OR(ISNUMBER(FIND("QVC",Z5029)),ISNUMBER(FIND("QVC",AL5029))),"QVC",IF(OR(ISNUMBER(FIND("NCO",H5029)),ISNUMBER(FIND("NCO",Y5029))), "NCO", IF(AL5029="consumer","PMD.com",VLOOKUP(LEFT(H5029,2),Tables!$E$1:$F$11,2,FALSE))))</f>
        <v>PMD.com</v>
      </c>
      <c r="C5029">
        <f t="shared" si="237"/>
        <v>52480011</v>
      </c>
      <c r="D5029">
        <f t="shared" si="238"/>
        <v>1</v>
      </c>
      <c r="E5029" t="str">
        <f t="shared" ca="1" si="239"/>
        <v>shifted orders shipped</v>
      </c>
      <c r="F5029" t="s">
        <v>3539</v>
      </c>
      <c r="G5029" t="s">
        <v>335</v>
      </c>
      <c r="H5029" t="s">
        <v>10872</v>
      </c>
      <c r="I5029" s="6">
        <v>44007.576203703706</v>
      </c>
      <c r="J5029" t="s">
        <v>16</v>
      </c>
      <c r="K5029" s="6">
        <v>44014.468124999999</v>
      </c>
      <c r="M5029" t="s">
        <v>11313</v>
      </c>
      <c r="N5029" t="s">
        <v>11314</v>
      </c>
      <c r="Q5029" t="s">
        <v>11315</v>
      </c>
      <c r="R5029" t="s">
        <v>365</v>
      </c>
      <c r="S5029">
        <v>90746</v>
      </c>
      <c r="T5029" t="s">
        <v>338</v>
      </c>
      <c r="U5029" t="s">
        <v>530</v>
      </c>
      <c r="W5029" t="s">
        <v>11316</v>
      </c>
      <c r="Z5029" t="s">
        <v>11313</v>
      </c>
      <c r="AA5029" t="s">
        <v>11314</v>
      </c>
      <c r="AD5029" t="s">
        <v>11315</v>
      </c>
      <c r="AE5029" t="s">
        <v>365</v>
      </c>
      <c r="AF5029">
        <v>90746</v>
      </c>
      <c r="AG5029" t="s">
        <v>338</v>
      </c>
      <c r="AH5029" t="s">
        <v>530</v>
      </c>
      <c r="AJ5029" t="s">
        <v>11316</v>
      </c>
      <c r="AL5029" t="s">
        <v>339</v>
      </c>
      <c r="AM5029">
        <v>1</v>
      </c>
      <c r="AN5029">
        <v>1</v>
      </c>
      <c r="AO5029">
        <v>2157</v>
      </c>
      <c r="AQ5029">
        <v>127160</v>
      </c>
      <c r="AR5029">
        <v>52480011</v>
      </c>
      <c r="AS5029" t="s">
        <v>125</v>
      </c>
      <c r="AT5029" t="s">
        <v>95</v>
      </c>
      <c r="AW5029" t="s">
        <v>366</v>
      </c>
      <c r="AX5029" t="s">
        <v>366</v>
      </c>
      <c r="AY5029" t="s">
        <v>348</v>
      </c>
      <c r="AZ5029">
        <v>0</v>
      </c>
      <c r="BY5029" t="s">
        <v>342</v>
      </c>
      <c r="EQ5029">
        <v>250392</v>
      </c>
      <c r="ER5029" t="s">
        <v>10873</v>
      </c>
      <c r="EV5029">
        <v>17290240</v>
      </c>
      <c r="EW5029">
        <v>928</v>
      </c>
      <c r="EX5029">
        <v>221434</v>
      </c>
      <c r="EY5029" t="s">
        <v>11317</v>
      </c>
      <c r="EZ5029">
        <v>1</v>
      </c>
      <c r="FC5029">
        <v>95368</v>
      </c>
      <c r="FD5029" t="s">
        <v>953</v>
      </c>
    </row>
    <row r="5030" spans="1:160" x14ac:dyDescent="0.3">
      <c r="A5030" t="str">
        <f>VLOOKUP(B5030,Table2[],3,FALSE)</f>
        <v>Digital</v>
      </c>
      <c r="B5030" t="str">
        <f>IF(OR(ISNUMBER(FIND("QVC",Z5030)),ISNUMBER(FIND("QVC",AL5030))),"QVC",IF(OR(ISNUMBER(FIND("NCO",H5030)),ISNUMBER(FIND("NCO",Y5030))), "NCO", IF(AL5030="consumer","PMD.com",VLOOKUP(LEFT(H5030,2),Tables!$E$1:$F$11,2,FALSE))))</f>
        <v>PMD.com</v>
      </c>
      <c r="C5030">
        <f t="shared" si="237"/>
        <v>53620021</v>
      </c>
      <c r="D5030">
        <f t="shared" si="238"/>
        <v>1</v>
      </c>
      <c r="E5030" t="str">
        <f t="shared" ca="1" si="239"/>
        <v>shifted orders shipped</v>
      </c>
      <c r="F5030" t="s">
        <v>3539</v>
      </c>
      <c r="G5030" t="s">
        <v>335</v>
      </c>
      <c r="H5030" t="s">
        <v>10872</v>
      </c>
      <c r="I5030" s="6">
        <v>44007.576203703706</v>
      </c>
      <c r="J5030" t="s">
        <v>16</v>
      </c>
      <c r="K5030" s="6">
        <v>44014.468124999999</v>
      </c>
      <c r="M5030" t="s">
        <v>11313</v>
      </c>
      <c r="N5030" t="s">
        <v>11314</v>
      </c>
      <c r="Q5030" t="s">
        <v>11315</v>
      </c>
      <c r="R5030" t="s">
        <v>365</v>
      </c>
      <c r="S5030">
        <v>90746</v>
      </c>
      <c r="T5030" t="s">
        <v>338</v>
      </c>
      <c r="U5030" t="s">
        <v>530</v>
      </c>
      <c r="W5030" t="s">
        <v>11316</v>
      </c>
      <c r="Z5030" t="s">
        <v>11313</v>
      </c>
      <c r="AA5030" t="s">
        <v>11314</v>
      </c>
      <c r="AD5030" t="s">
        <v>11315</v>
      </c>
      <c r="AE5030" t="s">
        <v>365</v>
      </c>
      <c r="AF5030">
        <v>90746</v>
      </c>
      <c r="AG5030" t="s">
        <v>338</v>
      </c>
      <c r="AH5030" t="s">
        <v>530</v>
      </c>
      <c r="AJ5030" t="s">
        <v>11316</v>
      </c>
      <c r="AL5030" t="s">
        <v>339</v>
      </c>
      <c r="AM5030">
        <v>1</v>
      </c>
      <c r="AN5030">
        <v>1</v>
      </c>
      <c r="AO5030">
        <v>9946</v>
      </c>
      <c r="AQ5030">
        <v>125222</v>
      </c>
      <c r="AR5030">
        <v>53620021</v>
      </c>
      <c r="AS5030" t="s">
        <v>573</v>
      </c>
      <c r="AT5030" t="s">
        <v>574</v>
      </c>
      <c r="AW5030" t="s">
        <v>344</v>
      </c>
      <c r="AX5030" t="s">
        <v>524</v>
      </c>
      <c r="AY5030" t="s">
        <v>348</v>
      </c>
      <c r="AZ5030">
        <v>0</v>
      </c>
      <c r="BY5030" t="s">
        <v>342</v>
      </c>
      <c r="EQ5030">
        <v>244320</v>
      </c>
      <c r="ER5030" t="s">
        <v>10873</v>
      </c>
      <c r="EV5030">
        <v>17290240</v>
      </c>
      <c r="EW5030">
        <v>928</v>
      </c>
      <c r="EX5030">
        <v>221434</v>
      </c>
      <c r="EY5030" t="s">
        <v>11317</v>
      </c>
      <c r="EZ5030">
        <v>1</v>
      </c>
      <c r="FC5030">
        <v>95368</v>
      </c>
      <c r="FD5030" t="s">
        <v>953</v>
      </c>
    </row>
    <row r="5031" spans="1:160" x14ac:dyDescent="0.3">
      <c r="A5031" t="str">
        <f>VLOOKUP(B5031,Table2[],3,FALSE)</f>
        <v>Digital</v>
      </c>
      <c r="B5031" t="str">
        <f>IF(OR(ISNUMBER(FIND("QVC",Z5031)),ISNUMBER(FIND("QVC",AL5031))),"QVC",IF(OR(ISNUMBER(FIND("NCO",H5031)),ISNUMBER(FIND("NCO",Y5031))), "NCO", IF(AL5031="consumer","PMD.com",VLOOKUP(LEFT(H5031,2),Tables!$E$1:$F$11,2,FALSE))))</f>
        <v>PMD.com</v>
      </c>
      <c r="C5031">
        <f t="shared" si="237"/>
        <v>52260001</v>
      </c>
      <c r="D5031">
        <f t="shared" si="238"/>
        <v>2</v>
      </c>
      <c r="E5031" t="str">
        <f t="shared" ca="1" si="239"/>
        <v>shifted orders shipped</v>
      </c>
      <c r="F5031" t="s">
        <v>3539</v>
      </c>
      <c r="G5031" t="s">
        <v>335</v>
      </c>
      <c r="H5031" t="s">
        <v>10872</v>
      </c>
      <c r="I5031" s="6">
        <v>44007.576203703706</v>
      </c>
      <c r="J5031" t="s">
        <v>16</v>
      </c>
      <c r="K5031" s="6">
        <v>44014.468124999999</v>
      </c>
      <c r="M5031" t="s">
        <v>11313</v>
      </c>
      <c r="N5031" t="s">
        <v>11314</v>
      </c>
      <c r="Q5031" t="s">
        <v>11315</v>
      </c>
      <c r="R5031" t="s">
        <v>365</v>
      </c>
      <c r="S5031">
        <v>90746</v>
      </c>
      <c r="T5031" t="s">
        <v>338</v>
      </c>
      <c r="U5031" t="s">
        <v>530</v>
      </c>
      <c r="W5031" t="s">
        <v>11316</v>
      </c>
      <c r="Z5031" t="s">
        <v>11313</v>
      </c>
      <c r="AA5031" t="s">
        <v>11314</v>
      </c>
      <c r="AD5031" t="s">
        <v>11315</v>
      </c>
      <c r="AE5031" t="s">
        <v>365</v>
      </c>
      <c r="AF5031">
        <v>90746</v>
      </c>
      <c r="AG5031" t="s">
        <v>338</v>
      </c>
      <c r="AH5031" t="s">
        <v>530</v>
      </c>
      <c r="AJ5031" t="s">
        <v>11316</v>
      </c>
      <c r="AL5031" t="s">
        <v>339</v>
      </c>
      <c r="AM5031">
        <v>2</v>
      </c>
      <c r="AN5031">
        <v>2</v>
      </c>
      <c r="AO5031">
        <v>556</v>
      </c>
      <c r="AQ5031">
        <v>124437</v>
      </c>
      <c r="AR5031">
        <v>52260001</v>
      </c>
      <c r="AS5031" t="s">
        <v>58</v>
      </c>
      <c r="AT5031" t="s">
        <v>59</v>
      </c>
      <c r="AW5031" t="s">
        <v>340</v>
      </c>
      <c r="AX5031" t="s">
        <v>340</v>
      </c>
      <c r="AY5031" t="s">
        <v>341</v>
      </c>
      <c r="AZ5031">
        <v>0</v>
      </c>
      <c r="BY5031" t="s">
        <v>342</v>
      </c>
      <c r="EQ5031">
        <v>251430</v>
      </c>
      <c r="ER5031" t="s">
        <v>10873</v>
      </c>
      <c r="EV5031">
        <v>17290240</v>
      </c>
      <c r="EW5031">
        <v>928</v>
      </c>
      <c r="EX5031">
        <v>221434</v>
      </c>
      <c r="EY5031" t="s">
        <v>11317</v>
      </c>
      <c r="EZ5031">
        <v>1</v>
      </c>
      <c r="FC5031">
        <v>52260001</v>
      </c>
      <c r="FD5031" t="s">
        <v>59</v>
      </c>
    </row>
    <row r="5032" spans="1:160" x14ac:dyDescent="0.3">
      <c r="A5032" t="str">
        <f>VLOOKUP(B5032,Table2[],3,FALSE)</f>
        <v>Digital</v>
      </c>
      <c r="B5032" t="str">
        <f>IF(OR(ISNUMBER(FIND("QVC",Z5032)),ISNUMBER(FIND("QVC",AL5032))),"QVC",IF(OR(ISNUMBER(FIND("NCO",H5032)),ISNUMBER(FIND("NCO",Y5032))), "NCO", IF(AL5032="consumer","PMD.com",VLOOKUP(LEFT(H5032,2),Tables!$E$1:$F$11,2,FALSE))))</f>
        <v>PMD.com</v>
      </c>
      <c r="C5032">
        <f t="shared" si="237"/>
        <v>58040001</v>
      </c>
      <c r="D5032">
        <f t="shared" si="238"/>
        <v>2</v>
      </c>
      <c r="E5032" t="str">
        <f t="shared" ca="1" si="239"/>
        <v>shifted orders shipped</v>
      </c>
      <c r="F5032" t="s">
        <v>3539</v>
      </c>
      <c r="G5032" t="s">
        <v>335</v>
      </c>
      <c r="H5032" t="s">
        <v>10872</v>
      </c>
      <c r="I5032" s="6">
        <v>44007.576203703706</v>
      </c>
      <c r="J5032" t="s">
        <v>16</v>
      </c>
      <c r="K5032" s="6">
        <v>44014.468124999999</v>
      </c>
      <c r="M5032" t="s">
        <v>11313</v>
      </c>
      <c r="N5032" t="s">
        <v>11314</v>
      </c>
      <c r="Q5032" t="s">
        <v>11315</v>
      </c>
      <c r="R5032" t="s">
        <v>365</v>
      </c>
      <c r="S5032">
        <v>90746</v>
      </c>
      <c r="T5032" t="s">
        <v>338</v>
      </c>
      <c r="U5032" t="s">
        <v>530</v>
      </c>
      <c r="W5032" t="s">
        <v>11316</v>
      </c>
      <c r="Z5032" t="s">
        <v>11313</v>
      </c>
      <c r="AA5032" t="s">
        <v>11314</v>
      </c>
      <c r="AD5032" t="s">
        <v>11315</v>
      </c>
      <c r="AE5032" t="s">
        <v>365</v>
      </c>
      <c r="AF5032">
        <v>90746</v>
      </c>
      <c r="AG5032" t="s">
        <v>338</v>
      </c>
      <c r="AH5032" t="s">
        <v>530</v>
      </c>
      <c r="AJ5032" t="s">
        <v>11316</v>
      </c>
      <c r="AL5032" t="s">
        <v>339</v>
      </c>
      <c r="AM5032">
        <v>2</v>
      </c>
      <c r="AN5032">
        <v>2</v>
      </c>
      <c r="AO5032">
        <v>12788</v>
      </c>
      <c r="AQ5032">
        <v>124484</v>
      </c>
      <c r="AR5032">
        <v>58040001</v>
      </c>
      <c r="AS5032" t="s">
        <v>54</v>
      </c>
      <c r="AT5032" t="s">
        <v>55</v>
      </c>
      <c r="AW5032" t="s">
        <v>340</v>
      </c>
      <c r="AX5032" t="s">
        <v>340</v>
      </c>
      <c r="AY5032" t="s">
        <v>357</v>
      </c>
      <c r="AZ5032" t="s">
        <v>363</v>
      </c>
      <c r="BY5032" t="s">
        <v>342</v>
      </c>
      <c r="EQ5032">
        <v>251707</v>
      </c>
      <c r="ER5032" t="s">
        <v>10873</v>
      </c>
      <c r="EV5032">
        <v>17290240</v>
      </c>
      <c r="EW5032">
        <v>928</v>
      </c>
      <c r="EX5032">
        <v>221434</v>
      </c>
      <c r="EY5032" t="s">
        <v>11317</v>
      </c>
      <c r="EZ5032">
        <v>1</v>
      </c>
      <c r="FC5032">
        <v>58040001</v>
      </c>
      <c r="FD5032" t="s">
        <v>55</v>
      </c>
    </row>
    <row r="5033" spans="1:160" x14ac:dyDescent="0.3">
      <c r="A5033" t="str">
        <f>VLOOKUP(B5033,Table2[],3,FALSE)</f>
        <v>Digital</v>
      </c>
      <c r="B5033" t="str">
        <f>IF(OR(ISNUMBER(FIND("QVC",Z5033)),ISNUMBER(FIND("QVC",AL5033))),"QVC",IF(OR(ISNUMBER(FIND("NCO",H5033)),ISNUMBER(FIND("NCO",Y5033))), "NCO", IF(AL5033="consumer","PMD.com",VLOOKUP(LEFT(H5033,2),Tables!$E$1:$F$11,2,FALSE))))</f>
        <v>PMD.com</v>
      </c>
      <c r="C5033">
        <f t="shared" si="237"/>
        <v>51080011</v>
      </c>
      <c r="D5033">
        <f t="shared" si="238"/>
        <v>1</v>
      </c>
      <c r="E5033" t="str">
        <f t="shared" ca="1" si="239"/>
        <v>shifted orders shipped</v>
      </c>
      <c r="F5033" t="s">
        <v>3539</v>
      </c>
      <c r="G5033" t="s">
        <v>335</v>
      </c>
      <c r="H5033" t="s">
        <v>10872</v>
      </c>
      <c r="I5033" s="6">
        <v>44007.576203703706</v>
      </c>
      <c r="J5033" t="s">
        <v>16</v>
      </c>
      <c r="K5033" s="6">
        <v>44014.468124999999</v>
      </c>
      <c r="M5033" t="s">
        <v>11313</v>
      </c>
      <c r="N5033" t="s">
        <v>11314</v>
      </c>
      <c r="Q5033" t="s">
        <v>11315</v>
      </c>
      <c r="R5033" t="s">
        <v>365</v>
      </c>
      <c r="S5033">
        <v>90746</v>
      </c>
      <c r="T5033" t="s">
        <v>338</v>
      </c>
      <c r="U5033" t="s">
        <v>530</v>
      </c>
      <c r="W5033" t="s">
        <v>11316</v>
      </c>
      <c r="Z5033" t="s">
        <v>11313</v>
      </c>
      <c r="AA5033" t="s">
        <v>11314</v>
      </c>
      <c r="AD5033" t="s">
        <v>11315</v>
      </c>
      <c r="AE5033" t="s">
        <v>365</v>
      </c>
      <c r="AF5033">
        <v>90746</v>
      </c>
      <c r="AG5033" t="s">
        <v>338</v>
      </c>
      <c r="AH5033" t="s">
        <v>530</v>
      </c>
      <c r="AJ5033" t="s">
        <v>11316</v>
      </c>
      <c r="AL5033" t="s">
        <v>339</v>
      </c>
      <c r="AM5033">
        <v>1</v>
      </c>
      <c r="AN5033">
        <v>1</v>
      </c>
      <c r="AO5033">
        <v>85351</v>
      </c>
      <c r="AQ5033">
        <v>127440</v>
      </c>
      <c r="AR5033">
        <v>51080011</v>
      </c>
      <c r="AS5033" t="s">
        <v>112</v>
      </c>
      <c r="AT5033" t="s">
        <v>113</v>
      </c>
      <c r="AW5033" t="s">
        <v>343</v>
      </c>
      <c r="BY5033" t="s">
        <v>342</v>
      </c>
      <c r="EQ5033">
        <v>251121</v>
      </c>
      <c r="ER5033" t="s">
        <v>10873</v>
      </c>
      <c r="EV5033">
        <v>17290240</v>
      </c>
      <c r="EW5033">
        <v>928</v>
      </c>
      <c r="EX5033">
        <v>221434</v>
      </c>
      <c r="EY5033" t="s">
        <v>11317</v>
      </c>
      <c r="EZ5033">
        <v>1</v>
      </c>
      <c r="FC5033">
        <v>95368</v>
      </c>
      <c r="FD5033" t="s">
        <v>953</v>
      </c>
    </row>
    <row r="5034" spans="1:160" x14ac:dyDescent="0.3">
      <c r="A5034" t="str">
        <f>VLOOKUP(B5034,Table2[],3,FALSE)</f>
        <v>Digital</v>
      </c>
      <c r="B5034" t="str">
        <f>IF(OR(ISNUMBER(FIND("QVC",Z5034)),ISNUMBER(FIND("QVC",AL5034))),"QVC",IF(OR(ISNUMBER(FIND("NCO",H5034)),ISNUMBER(FIND("NCO",Y5034))), "NCO", IF(AL5034="consumer","PMD.com",VLOOKUP(LEFT(H5034,2),Tables!$E$1:$F$11,2,FALSE))))</f>
        <v>PMD.com</v>
      </c>
      <c r="C5034">
        <f t="shared" si="237"/>
        <v>53200001</v>
      </c>
      <c r="D5034">
        <f t="shared" si="238"/>
        <v>3</v>
      </c>
      <c r="E5034" t="str">
        <f t="shared" ca="1" si="239"/>
        <v>shifted orders shipped</v>
      </c>
      <c r="F5034" t="s">
        <v>3539</v>
      </c>
      <c r="G5034" t="s">
        <v>335</v>
      </c>
      <c r="H5034" t="s">
        <v>10872</v>
      </c>
      <c r="I5034" s="6">
        <v>44007.576203703706</v>
      </c>
      <c r="J5034" t="s">
        <v>16</v>
      </c>
      <c r="K5034" s="6">
        <v>44014.468124999999</v>
      </c>
      <c r="M5034" t="s">
        <v>11313</v>
      </c>
      <c r="N5034" t="s">
        <v>11314</v>
      </c>
      <c r="Q5034" t="s">
        <v>11315</v>
      </c>
      <c r="R5034" t="s">
        <v>365</v>
      </c>
      <c r="S5034">
        <v>90746</v>
      </c>
      <c r="T5034" t="s">
        <v>338</v>
      </c>
      <c r="U5034" t="s">
        <v>530</v>
      </c>
      <c r="W5034" t="s">
        <v>11316</v>
      </c>
      <c r="Z5034" t="s">
        <v>11313</v>
      </c>
      <c r="AA5034" t="s">
        <v>11314</v>
      </c>
      <c r="AD5034" t="s">
        <v>11315</v>
      </c>
      <c r="AE5034" t="s">
        <v>365</v>
      </c>
      <c r="AF5034">
        <v>90746</v>
      </c>
      <c r="AG5034" t="s">
        <v>338</v>
      </c>
      <c r="AH5034" t="s">
        <v>530</v>
      </c>
      <c r="AJ5034" t="s">
        <v>11316</v>
      </c>
      <c r="AL5034" t="s">
        <v>339</v>
      </c>
      <c r="AM5034">
        <v>3</v>
      </c>
      <c r="AN5034">
        <v>3</v>
      </c>
      <c r="AO5034">
        <v>15189</v>
      </c>
      <c r="AQ5034">
        <v>123906</v>
      </c>
      <c r="AR5034">
        <v>53200001</v>
      </c>
      <c r="AS5034" t="s">
        <v>973</v>
      </c>
      <c r="AT5034" t="s">
        <v>50</v>
      </c>
      <c r="AW5034" t="s">
        <v>340</v>
      </c>
      <c r="AX5034" t="s">
        <v>340</v>
      </c>
      <c r="AY5034" t="s">
        <v>357</v>
      </c>
      <c r="AZ5034" t="s">
        <v>363</v>
      </c>
      <c r="BY5034" t="s">
        <v>342</v>
      </c>
      <c r="EQ5034">
        <v>252156</v>
      </c>
      <c r="ER5034" t="s">
        <v>10873</v>
      </c>
      <c r="EV5034">
        <v>17290240</v>
      </c>
      <c r="EW5034">
        <v>928</v>
      </c>
      <c r="EX5034">
        <v>221434</v>
      </c>
      <c r="EY5034" t="s">
        <v>11317</v>
      </c>
      <c r="EZ5034">
        <v>1</v>
      </c>
      <c r="FC5034">
        <v>53200001</v>
      </c>
      <c r="FD5034" t="s">
        <v>50</v>
      </c>
    </row>
    <row r="5035" spans="1:160" x14ac:dyDescent="0.3">
      <c r="A5035" t="str">
        <f>VLOOKUP(B5035,Table2[],3,FALSE)</f>
        <v>Digital</v>
      </c>
      <c r="B5035" t="str">
        <f>IF(OR(ISNUMBER(FIND("QVC",Z5035)),ISNUMBER(FIND("QVC",AL5035))),"QVC",IF(OR(ISNUMBER(FIND("NCO",H5035)),ISNUMBER(FIND("NCO",Y5035))), "NCO", IF(AL5035="consumer","PMD.com",VLOOKUP(LEFT(H5035,2),Tables!$E$1:$F$11,2,FALSE))))</f>
        <v>PMD.com</v>
      </c>
      <c r="C5035">
        <f t="shared" si="237"/>
        <v>950003</v>
      </c>
      <c r="D5035">
        <f t="shared" si="238"/>
        <v>1</v>
      </c>
      <c r="E5035" t="str">
        <f t="shared" ca="1" si="239"/>
        <v>shifted orders shipped</v>
      </c>
      <c r="F5035" t="s">
        <v>3539</v>
      </c>
      <c r="G5035" t="s">
        <v>335</v>
      </c>
      <c r="H5035" t="s">
        <v>10872</v>
      </c>
      <c r="I5035" s="6">
        <v>44007.576203703706</v>
      </c>
      <c r="J5035" t="s">
        <v>16</v>
      </c>
      <c r="K5035" s="6">
        <v>44014.468124999999</v>
      </c>
      <c r="M5035" t="s">
        <v>11313</v>
      </c>
      <c r="N5035" t="s">
        <v>11314</v>
      </c>
      <c r="Q5035" t="s">
        <v>11315</v>
      </c>
      <c r="R5035" t="s">
        <v>365</v>
      </c>
      <c r="S5035">
        <v>90746</v>
      </c>
      <c r="T5035" t="s">
        <v>338</v>
      </c>
      <c r="U5035" t="s">
        <v>530</v>
      </c>
      <c r="W5035" t="s">
        <v>11316</v>
      </c>
      <c r="Z5035" t="s">
        <v>11313</v>
      </c>
      <c r="AA5035" t="s">
        <v>11314</v>
      </c>
      <c r="AD5035" t="s">
        <v>11315</v>
      </c>
      <c r="AE5035" t="s">
        <v>365</v>
      </c>
      <c r="AF5035">
        <v>90746</v>
      </c>
      <c r="AG5035" t="s">
        <v>338</v>
      </c>
      <c r="AH5035" t="s">
        <v>530</v>
      </c>
      <c r="AJ5035" t="s">
        <v>11316</v>
      </c>
      <c r="AL5035" t="s">
        <v>339</v>
      </c>
      <c r="AM5035">
        <v>1</v>
      </c>
      <c r="AN5035">
        <v>1</v>
      </c>
      <c r="AO5035">
        <v>6951</v>
      </c>
      <c r="AQ5035">
        <v>126453</v>
      </c>
      <c r="AR5035">
        <v>950003</v>
      </c>
      <c r="AT5035" t="s">
        <v>917</v>
      </c>
      <c r="BY5035" t="s">
        <v>342</v>
      </c>
      <c r="EQ5035">
        <v>244216</v>
      </c>
      <c r="ER5035" t="s">
        <v>10873</v>
      </c>
      <c r="EV5035">
        <v>17290240</v>
      </c>
      <c r="EW5035">
        <v>928</v>
      </c>
      <c r="EX5035">
        <v>221434</v>
      </c>
      <c r="EY5035" t="s">
        <v>11317</v>
      </c>
      <c r="EZ5035">
        <v>1</v>
      </c>
      <c r="FC5035">
        <v>95368</v>
      </c>
      <c r="FD5035" t="s">
        <v>953</v>
      </c>
    </row>
    <row r="5036" spans="1:160" x14ac:dyDescent="0.3">
      <c r="A5036" t="str">
        <f>VLOOKUP(B5036,Table2[],3,FALSE)</f>
        <v>Digital</v>
      </c>
      <c r="B5036" t="str">
        <f>IF(OR(ISNUMBER(FIND("QVC",Z5036)),ISNUMBER(FIND("QVC",AL5036))),"QVC",IF(OR(ISNUMBER(FIND("NCO",H5036)),ISNUMBER(FIND("NCO",Y5036))), "NCO", IF(AL5036="consumer","PMD.com",VLOOKUP(LEFT(H5036,2),Tables!$E$1:$F$11,2,FALSE))))</f>
        <v>PMD.com</v>
      </c>
      <c r="C5036">
        <f t="shared" si="237"/>
        <v>53930001</v>
      </c>
      <c r="D5036">
        <f t="shared" si="238"/>
        <v>1</v>
      </c>
      <c r="E5036" t="str">
        <f t="shared" ca="1" si="239"/>
        <v>shifted orders shipped</v>
      </c>
      <c r="F5036" t="s">
        <v>3539</v>
      </c>
      <c r="G5036" t="s">
        <v>335</v>
      </c>
      <c r="H5036" t="s">
        <v>10872</v>
      </c>
      <c r="I5036" s="6">
        <v>44007.576203703706</v>
      </c>
      <c r="J5036" t="s">
        <v>16</v>
      </c>
      <c r="K5036" s="6">
        <v>44014.468124999999</v>
      </c>
      <c r="M5036" t="s">
        <v>11313</v>
      </c>
      <c r="N5036" t="s">
        <v>11314</v>
      </c>
      <c r="Q5036" t="s">
        <v>11315</v>
      </c>
      <c r="R5036" t="s">
        <v>365</v>
      </c>
      <c r="S5036">
        <v>90746</v>
      </c>
      <c r="T5036" t="s">
        <v>338</v>
      </c>
      <c r="U5036" t="s">
        <v>530</v>
      </c>
      <c r="W5036" t="s">
        <v>11316</v>
      </c>
      <c r="Z5036" t="s">
        <v>11313</v>
      </c>
      <c r="AA5036" t="s">
        <v>11314</v>
      </c>
      <c r="AD5036" t="s">
        <v>11315</v>
      </c>
      <c r="AE5036" t="s">
        <v>365</v>
      </c>
      <c r="AF5036">
        <v>90746</v>
      </c>
      <c r="AG5036" t="s">
        <v>338</v>
      </c>
      <c r="AH5036" t="s">
        <v>530</v>
      </c>
      <c r="AJ5036" t="s">
        <v>11316</v>
      </c>
      <c r="AL5036" t="s">
        <v>339</v>
      </c>
      <c r="AM5036">
        <v>1</v>
      </c>
      <c r="AN5036">
        <v>1</v>
      </c>
      <c r="AO5036">
        <v>12017</v>
      </c>
      <c r="AQ5036">
        <v>124469</v>
      </c>
      <c r="AR5036">
        <v>53930001</v>
      </c>
      <c r="AS5036">
        <v>9000000</v>
      </c>
      <c r="AT5036" t="s">
        <v>44</v>
      </c>
      <c r="AW5036" t="s">
        <v>343</v>
      </c>
      <c r="BY5036" t="s">
        <v>342</v>
      </c>
      <c r="EQ5036">
        <v>243405</v>
      </c>
      <c r="ER5036" t="s">
        <v>10873</v>
      </c>
      <c r="EV5036">
        <v>17290240</v>
      </c>
      <c r="EW5036">
        <v>928</v>
      </c>
      <c r="EX5036">
        <v>221434</v>
      </c>
      <c r="EY5036" t="s">
        <v>11317</v>
      </c>
      <c r="EZ5036">
        <v>1</v>
      </c>
      <c r="FC5036">
        <v>95368</v>
      </c>
      <c r="FD5036" t="s">
        <v>953</v>
      </c>
    </row>
    <row r="5037" spans="1:160" x14ac:dyDescent="0.3">
      <c r="A5037" t="str">
        <f>VLOOKUP(B5037,Table2[],3,FALSE)</f>
        <v>Digital</v>
      </c>
      <c r="B5037" t="str">
        <f>IF(OR(ISNUMBER(FIND("QVC",Z5037)),ISNUMBER(FIND("QVC",AL5037))),"QVC",IF(OR(ISNUMBER(FIND("NCO",H5037)),ISNUMBER(FIND("NCO",Y5037))), "NCO", IF(AL5037="consumer","PMD.com",VLOOKUP(LEFT(H5037,2),Tables!$E$1:$F$11,2,FALSE))))</f>
        <v>PMD.com</v>
      </c>
      <c r="C5037">
        <f t="shared" si="237"/>
        <v>51010001</v>
      </c>
      <c r="D5037">
        <f t="shared" si="238"/>
        <v>1</v>
      </c>
      <c r="E5037" t="str">
        <f t="shared" ca="1" si="239"/>
        <v>MTD orders shipped</v>
      </c>
      <c r="F5037" t="s">
        <v>3539</v>
      </c>
      <c r="G5037" t="s">
        <v>335</v>
      </c>
      <c r="H5037" t="s">
        <v>11008</v>
      </c>
      <c r="I5037" s="6">
        <v>44013.931157407409</v>
      </c>
      <c r="J5037" t="s">
        <v>16</v>
      </c>
      <c r="K5037" s="6">
        <v>44014.468472222223</v>
      </c>
      <c r="M5037" t="s">
        <v>11318</v>
      </c>
      <c r="N5037" t="s">
        <v>11319</v>
      </c>
      <c r="Q5037" t="s">
        <v>417</v>
      </c>
      <c r="R5037" t="s">
        <v>376</v>
      </c>
      <c r="S5037" t="s">
        <v>11320</v>
      </c>
      <c r="T5037" t="s">
        <v>338</v>
      </c>
      <c r="U5037" t="s">
        <v>530</v>
      </c>
      <c r="W5037" t="s">
        <v>11321</v>
      </c>
      <c r="Z5037" t="s">
        <v>11318</v>
      </c>
      <c r="AA5037" t="s">
        <v>11319</v>
      </c>
      <c r="AD5037" t="s">
        <v>417</v>
      </c>
      <c r="AE5037" t="s">
        <v>376</v>
      </c>
      <c r="AF5037" t="s">
        <v>11320</v>
      </c>
      <c r="AG5037" t="s">
        <v>338</v>
      </c>
      <c r="AH5037" t="s">
        <v>530</v>
      </c>
      <c r="AJ5037" t="s">
        <v>11321</v>
      </c>
      <c r="AL5037" t="s">
        <v>339</v>
      </c>
      <c r="AM5037">
        <v>1</v>
      </c>
      <c r="AN5037">
        <v>1</v>
      </c>
      <c r="AO5037">
        <v>8743</v>
      </c>
      <c r="AQ5037">
        <v>123868</v>
      </c>
      <c r="AR5037">
        <v>51010001</v>
      </c>
      <c r="AS5037" t="s">
        <v>48</v>
      </c>
      <c r="AT5037" t="s">
        <v>49</v>
      </c>
      <c r="AW5037" t="s">
        <v>340</v>
      </c>
      <c r="AX5037" t="s">
        <v>340</v>
      </c>
      <c r="AY5037" t="s">
        <v>357</v>
      </c>
      <c r="AZ5037" t="s">
        <v>363</v>
      </c>
      <c r="BY5037" t="s">
        <v>342</v>
      </c>
      <c r="EQ5037">
        <v>251450</v>
      </c>
      <c r="ER5037" t="s">
        <v>11009</v>
      </c>
      <c r="EV5037">
        <v>17290311</v>
      </c>
      <c r="EW5037">
        <v>928</v>
      </c>
      <c r="EX5037">
        <v>221504</v>
      </c>
      <c r="EY5037" t="s">
        <v>11322</v>
      </c>
      <c r="EZ5037">
        <v>1</v>
      </c>
      <c r="FC5037">
        <v>51010001</v>
      </c>
      <c r="FD5037" t="s">
        <v>49</v>
      </c>
    </row>
    <row r="5038" spans="1:160" x14ac:dyDescent="0.3">
      <c r="A5038" t="str">
        <f>VLOOKUP(B5038,Table2[],3,FALSE)</f>
        <v>Digital</v>
      </c>
      <c r="B5038" t="str">
        <f>IF(OR(ISNUMBER(FIND("QVC",Z5038)),ISNUMBER(FIND("QVC",AL5038))),"QVC",IF(OR(ISNUMBER(FIND("NCO",H5038)),ISNUMBER(FIND("NCO",Y5038))), "NCO", IF(AL5038="consumer","PMD.com",VLOOKUP(LEFT(H5038,2),Tables!$E$1:$F$11,2,FALSE))))</f>
        <v>PMD.com</v>
      </c>
      <c r="C5038">
        <f t="shared" si="237"/>
        <v>7659</v>
      </c>
      <c r="D5038">
        <f t="shared" si="238"/>
        <v>1</v>
      </c>
      <c r="E5038" t="str">
        <f t="shared" ca="1" si="239"/>
        <v>MTD orders shipped</v>
      </c>
      <c r="F5038" t="s">
        <v>3539</v>
      </c>
      <c r="G5038" t="s">
        <v>335</v>
      </c>
      <c r="H5038" t="s">
        <v>10984</v>
      </c>
      <c r="I5038" s="6">
        <v>44013.87568287037</v>
      </c>
      <c r="J5038" t="s">
        <v>16</v>
      </c>
      <c r="K5038" s="6">
        <v>44014.469317129631</v>
      </c>
      <c r="M5038" t="s">
        <v>1904</v>
      </c>
      <c r="N5038" t="s">
        <v>1905</v>
      </c>
      <c r="Q5038" t="s">
        <v>491</v>
      </c>
      <c r="R5038" t="s">
        <v>386</v>
      </c>
      <c r="S5038" t="s">
        <v>1906</v>
      </c>
      <c r="T5038" t="s">
        <v>338</v>
      </c>
      <c r="U5038" t="s">
        <v>530</v>
      </c>
      <c r="W5038" t="s">
        <v>1907</v>
      </c>
      <c r="Z5038" t="s">
        <v>1904</v>
      </c>
      <c r="AA5038" t="s">
        <v>1905</v>
      </c>
      <c r="AD5038" t="s">
        <v>491</v>
      </c>
      <c r="AE5038" t="s">
        <v>386</v>
      </c>
      <c r="AF5038" t="s">
        <v>1906</v>
      </c>
      <c r="AG5038" t="s">
        <v>338</v>
      </c>
      <c r="AH5038" t="s">
        <v>530</v>
      </c>
      <c r="AJ5038" t="s">
        <v>1907</v>
      </c>
      <c r="AL5038" t="s">
        <v>339</v>
      </c>
      <c r="AM5038">
        <v>1</v>
      </c>
      <c r="AN5038">
        <v>1</v>
      </c>
      <c r="AO5038">
        <v>4325</v>
      </c>
      <c r="AQ5038">
        <v>127796</v>
      </c>
      <c r="AR5038">
        <v>7659</v>
      </c>
      <c r="AS5038" t="s">
        <v>1085</v>
      </c>
      <c r="AT5038" t="s">
        <v>1086</v>
      </c>
      <c r="BY5038" t="s">
        <v>342</v>
      </c>
      <c r="EQ5038">
        <v>252890</v>
      </c>
      <c r="ER5038" t="s">
        <v>10985</v>
      </c>
      <c r="EV5038">
        <v>17290299</v>
      </c>
      <c r="EW5038">
        <v>928</v>
      </c>
      <c r="EX5038">
        <v>221492</v>
      </c>
      <c r="EY5038" t="s">
        <v>11323</v>
      </c>
      <c r="EZ5038">
        <v>1</v>
      </c>
      <c r="FC5038">
        <v>7659</v>
      </c>
      <c r="FD5038" t="s">
        <v>1086</v>
      </c>
    </row>
    <row r="5039" spans="1:160" x14ac:dyDescent="0.3">
      <c r="A5039" t="str">
        <f>VLOOKUP(B5039,Table2[],3,FALSE)</f>
        <v>Digital</v>
      </c>
      <c r="B5039" t="str">
        <f>IF(OR(ISNUMBER(FIND("QVC",Z5039)),ISNUMBER(FIND("QVC",AL5039))),"QVC",IF(OR(ISNUMBER(FIND("NCO",H5039)),ISNUMBER(FIND("NCO",Y5039))), "NCO", IF(AL5039="consumer","PMD.com",VLOOKUP(LEFT(H5039,2),Tables!$E$1:$F$11,2,FALSE))))</f>
        <v>PMD.com</v>
      </c>
      <c r="C5039">
        <f t="shared" si="237"/>
        <v>53200001</v>
      </c>
      <c r="D5039">
        <f t="shared" si="238"/>
        <v>2</v>
      </c>
      <c r="E5039" t="str">
        <f t="shared" ca="1" si="239"/>
        <v>MTD orders shipped</v>
      </c>
      <c r="F5039" t="s">
        <v>3539</v>
      </c>
      <c r="G5039" t="s">
        <v>335</v>
      </c>
      <c r="H5039" t="s">
        <v>11020</v>
      </c>
      <c r="I5039" s="6">
        <v>44013.949861111112</v>
      </c>
      <c r="J5039" t="s">
        <v>16</v>
      </c>
      <c r="K5039" s="6">
        <v>44014.469409722224</v>
      </c>
      <c r="M5039" t="s">
        <v>11324</v>
      </c>
      <c r="N5039" t="s">
        <v>11325</v>
      </c>
      <c r="Q5039" t="s">
        <v>405</v>
      </c>
      <c r="R5039" t="s">
        <v>365</v>
      </c>
      <c r="S5039" t="s">
        <v>11326</v>
      </c>
      <c r="T5039" t="s">
        <v>338</v>
      </c>
      <c r="U5039" t="s">
        <v>530</v>
      </c>
      <c r="W5039" t="s">
        <v>11327</v>
      </c>
      <c r="Z5039" t="s">
        <v>11324</v>
      </c>
      <c r="AA5039" t="s">
        <v>11325</v>
      </c>
      <c r="AD5039" t="s">
        <v>405</v>
      </c>
      <c r="AE5039" t="s">
        <v>365</v>
      </c>
      <c r="AF5039" t="s">
        <v>11326</v>
      </c>
      <c r="AG5039" t="s">
        <v>338</v>
      </c>
      <c r="AH5039" t="s">
        <v>530</v>
      </c>
      <c r="AJ5039" t="s">
        <v>11327</v>
      </c>
      <c r="AL5039" t="s">
        <v>339</v>
      </c>
      <c r="AM5039">
        <v>2</v>
      </c>
      <c r="AN5039">
        <v>2</v>
      </c>
      <c r="AO5039">
        <v>15189</v>
      </c>
      <c r="AQ5039">
        <v>123906</v>
      </c>
      <c r="AR5039">
        <v>53200001</v>
      </c>
      <c r="AS5039" t="s">
        <v>973</v>
      </c>
      <c r="AT5039" t="s">
        <v>50</v>
      </c>
      <c r="AW5039" t="s">
        <v>340</v>
      </c>
      <c r="AX5039" t="s">
        <v>340</v>
      </c>
      <c r="AY5039" t="s">
        <v>357</v>
      </c>
      <c r="AZ5039" t="s">
        <v>363</v>
      </c>
      <c r="BY5039" t="s">
        <v>342</v>
      </c>
      <c r="EQ5039">
        <v>252156</v>
      </c>
      <c r="ER5039" t="s">
        <v>11021</v>
      </c>
      <c r="EV5039">
        <v>17290318</v>
      </c>
      <c r="EW5039">
        <v>928</v>
      </c>
      <c r="EX5039">
        <v>221510</v>
      </c>
      <c r="EY5039" t="s">
        <v>11328</v>
      </c>
      <c r="EZ5039">
        <v>1</v>
      </c>
      <c r="FC5039">
        <v>53200001</v>
      </c>
      <c r="FD5039" t="s">
        <v>50</v>
      </c>
    </row>
    <row r="5040" spans="1:160" x14ac:dyDescent="0.3">
      <c r="A5040" t="str">
        <f>VLOOKUP(B5040,Table2[],3,FALSE)</f>
        <v>Digital</v>
      </c>
      <c r="B5040" t="str">
        <f>IF(OR(ISNUMBER(FIND("QVC",Z5040)),ISNUMBER(FIND("QVC",AL5040))),"QVC",IF(OR(ISNUMBER(FIND("NCO",H5040)),ISNUMBER(FIND("NCO",Y5040))), "NCO", IF(AL5040="consumer","PMD.com",VLOOKUP(LEFT(H5040,2),Tables!$E$1:$F$11,2,FALSE))))</f>
        <v>PMD.com</v>
      </c>
      <c r="C5040">
        <f t="shared" si="237"/>
        <v>53640001</v>
      </c>
      <c r="D5040">
        <f t="shared" si="238"/>
        <v>1</v>
      </c>
      <c r="E5040" t="str">
        <f t="shared" ca="1" si="239"/>
        <v>MTD orders shipped</v>
      </c>
      <c r="F5040" t="s">
        <v>3539</v>
      </c>
      <c r="G5040" t="s">
        <v>335</v>
      </c>
      <c r="H5040" t="s">
        <v>11024</v>
      </c>
      <c r="I5040" s="6">
        <v>44013.964201388888</v>
      </c>
      <c r="J5040" t="s">
        <v>16</v>
      </c>
      <c r="K5040" s="6">
        <v>44014.470046296294</v>
      </c>
      <c r="M5040" t="s">
        <v>11329</v>
      </c>
      <c r="N5040" t="s">
        <v>11330</v>
      </c>
      <c r="Q5040" t="s">
        <v>11331</v>
      </c>
      <c r="R5040" t="s">
        <v>359</v>
      </c>
      <c r="S5040" t="s">
        <v>11332</v>
      </c>
      <c r="T5040" t="s">
        <v>338</v>
      </c>
      <c r="U5040" t="s">
        <v>530</v>
      </c>
      <c r="W5040" t="s">
        <v>11333</v>
      </c>
      <c r="Z5040" t="s">
        <v>11329</v>
      </c>
      <c r="AA5040" t="s">
        <v>11330</v>
      </c>
      <c r="AD5040" t="s">
        <v>11331</v>
      </c>
      <c r="AE5040" t="s">
        <v>359</v>
      </c>
      <c r="AF5040" t="s">
        <v>11332</v>
      </c>
      <c r="AG5040" t="s">
        <v>338</v>
      </c>
      <c r="AH5040" t="s">
        <v>530</v>
      </c>
      <c r="AJ5040" t="s">
        <v>11333</v>
      </c>
      <c r="AL5040" t="s">
        <v>339</v>
      </c>
      <c r="AM5040">
        <v>1</v>
      </c>
      <c r="AN5040">
        <v>1</v>
      </c>
      <c r="AO5040">
        <v>5846</v>
      </c>
      <c r="AQ5040">
        <v>124449</v>
      </c>
      <c r="AR5040">
        <v>53640001</v>
      </c>
      <c r="AS5040" t="s">
        <v>131</v>
      </c>
      <c r="AT5040" t="s">
        <v>136</v>
      </c>
      <c r="AW5040" t="s">
        <v>343</v>
      </c>
      <c r="EQ5040">
        <v>244385</v>
      </c>
      <c r="ER5040" t="s">
        <v>11025</v>
      </c>
      <c r="EV5040">
        <v>17290321</v>
      </c>
      <c r="EW5040">
        <v>928</v>
      </c>
      <c r="EX5040">
        <v>221513</v>
      </c>
      <c r="EY5040">
        <v>9.2748999964335493E+25</v>
      </c>
      <c r="EZ5040">
        <v>1</v>
      </c>
      <c r="FC5040">
        <v>53640001</v>
      </c>
      <c r="FD5040" t="s">
        <v>136</v>
      </c>
    </row>
    <row r="5041" spans="1:160" x14ac:dyDescent="0.3">
      <c r="A5041" t="str">
        <f>VLOOKUP(B5041,Table2[],3,FALSE)</f>
        <v>Digital</v>
      </c>
      <c r="B5041" t="str">
        <f>IF(OR(ISNUMBER(FIND("QVC",Z5041)),ISNUMBER(FIND("QVC",AL5041))),"QVC",IF(OR(ISNUMBER(FIND("NCO",H5041)),ISNUMBER(FIND("NCO",Y5041))), "NCO", IF(AL5041="consumer","PMD.com",VLOOKUP(LEFT(H5041,2),Tables!$E$1:$F$11,2,FALSE))))</f>
        <v>PMD.com</v>
      </c>
      <c r="C5041">
        <f t="shared" si="237"/>
        <v>53820001</v>
      </c>
      <c r="D5041">
        <f t="shared" si="238"/>
        <v>1</v>
      </c>
      <c r="E5041" t="str">
        <f t="shared" ca="1" si="239"/>
        <v>MTD orders shipped</v>
      </c>
      <c r="F5041" t="s">
        <v>3539</v>
      </c>
      <c r="G5041" t="s">
        <v>335</v>
      </c>
      <c r="H5041" t="s">
        <v>11024</v>
      </c>
      <c r="I5041" s="6">
        <v>44013.964201388888</v>
      </c>
      <c r="J5041" t="s">
        <v>16</v>
      </c>
      <c r="K5041" s="6">
        <v>44014.470046296294</v>
      </c>
      <c r="M5041" t="s">
        <v>11329</v>
      </c>
      <c r="N5041" t="s">
        <v>11330</v>
      </c>
      <c r="Q5041" t="s">
        <v>11331</v>
      </c>
      <c r="R5041" t="s">
        <v>359</v>
      </c>
      <c r="S5041" t="s">
        <v>11332</v>
      </c>
      <c r="T5041" t="s">
        <v>338</v>
      </c>
      <c r="U5041" t="s">
        <v>530</v>
      </c>
      <c r="W5041" t="s">
        <v>11333</v>
      </c>
      <c r="Z5041" t="s">
        <v>11329</v>
      </c>
      <c r="AA5041" t="s">
        <v>11330</v>
      </c>
      <c r="AD5041" t="s">
        <v>11331</v>
      </c>
      <c r="AE5041" t="s">
        <v>359</v>
      </c>
      <c r="AF5041" t="s">
        <v>11332</v>
      </c>
      <c r="AG5041" t="s">
        <v>338</v>
      </c>
      <c r="AH5041" t="s">
        <v>530</v>
      </c>
      <c r="AJ5041" t="s">
        <v>11333</v>
      </c>
      <c r="AL5041" t="s">
        <v>339</v>
      </c>
      <c r="AM5041">
        <v>1</v>
      </c>
      <c r="AN5041">
        <v>1</v>
      </c>
      <c r="AO5041">
        <v>3106</v>
      </c>
      <c r="AQ5041">
        <v>124463</v>
      </c>
      <c r="AR5041">
        <v>53820001</v>
      </c>
      <c r="AS5041" t="s">
        <v>133</v>
      </c>
      <c r="AT5041" t="s">
        <v>134</v>
      </c>
      <c r="AW5041" t="s">
        <v>340</v>
      </c>
      <c r="AX5041">
        <v>0</v>
      </c>
      <c r="AY5041" t="s">
        <v>348</v>
      </c>
      <c r="AZ5041">
        <v>0</v>
      </c>
      <c r="BY5041" t="s">
        <v>342</v>
      </c>
      <c r="EQ5041">
        <v>244732</v>
      </c>
      <c r="ER5041" t="s">
        <v>11025</v>
      </c>
      <c r="EV5041">
        <v>17290321</v>
      </c>
      <c r="EW5041">
        <v>928</v>
      </c>
      <c r="EX5041">
        <v>221513</v>
      </c>
      <c r="EY5041">
        <v>9.2748999964335493E+25</v>
      </c>
      <c r="EZ5041">
        <v>1</v>
      </c>
      <c r="FC5041">
        <v>53820001</v>
      </c>
      <c r="FD5041" t="s">
        <v>134</v>
      </c>
    </row>
    <row r="5042" spans="1:160" x14ac:dyDescent="0.3">
      <c r="A5042" t="str">
        <f>VLOOKUP(B5042,Table2[],3,FALSE)</f>
        <v>Digital</v>
      </c>
      <c r="B5042" t="str">
        <f>IF(OR(ISNUMBER(FIND("QVC",Z5042)),ISNUMBER(FIND("QVC",AL5042))),"QVC",IF(OR(ISNUMBER(FIND("NCO",H5042)),ISNUMBER(FIND("NCO",Y5042))), "NCO", IF(AL5042="consumer","PMD.com",VLOOKUP(LEFT(H5042,2),Tables!$E$1:$F$11,2,FALSE))))</f>
        <v>PMD.com</v>
      </c>
      <c r="C5042">
        <f t="shared" si="237"/>
        <v>5354</v>
      </c>
      <c r="D5042">
        <f t="shared" si="238"/>
        <v>1</v>
      </c>
      <c r="E5042" t="str">
        <f t="shared" ca="1" si="239"/>
        <v>MTD orders shipped</v>
      </c>
      <c r="F5042" t="s">
        <v>3539</v>
      </c>
      <c r="G5042" t="s">
        <v>335</v>
      </c>
      <c r="H5042" t="s">
        <v>11036</v>
      </c>
      <c r="I5042" s="6">
        <v>44013.992395833331</v>
      </c>
      <c r="J5042" t="s">
        <v>16</v>
      </c>
      <c r="K5042" s="6">
        <v>44014.470520833333</v>
      </c>
      <c r="M5042" t="s">
        <v>11334</v>
      </c>
      <c r="N5042" t="s">
        <v>11335</v>
      </c>
      <c r="Q5042" t="s">
        <v>514</v>
      </c>
      <c r="R5042" t="s">
        <v>376</v>
      </c>
      <c r="S5042" t="s">
        <v>11336</v>
      </c>
      <c r="T5042" t="s">
        <v>338</v>
      </c>
      <c r="U5042" t="s">
        <v>530</v>
      </c>
      <c r="W5042" t="s">
        <v>11337</v>
      </c>
      <c r="Z5042" t="s">
        <v>11334</v>
      </c>
      <c r="AA5042" t="s">
        <v>11335</v>
      </c>
      <c r="AD5042" t="s">
        <v>514</v>
      </c>
      <c r="AE5042" t="s">
        <v>376</v>
      </c>
      <c r="AF5042" t="s">
        <v>11336</v>
      </c>
      <c r="AG5042" t="s">
        <v>338</v>
      </c>
      <c r="AH5042" t="s">
        <v>530</v>
      </c>
      <c r="AJ5042" t="s">
        <v>11337</v>
      </c>
      <c r="AL5042" t="s">
        <v>339</v>
      </c>
      <c r="AM5042">
        <v>1</v>
      </c>
      <c r="AN5042">
        <v>1</v>
      </c>
      <c r="AO5042">
        <v>5214</v>
      </c>
      <c r="AQ5042">
        <v>124518</v>
      </c>
      <c r="AR5042">
        <v>5354</v>
      </c>
      <c r="AS5042" t="s">
        <v>1753</v>
      </c>
      <c r="AT5042" t="s">
        <v>103</v>
      </c>
      <c r="AW5042" t="s">
        <v>340</v>
      </c>
      <c r="AX5042" t="s">
        <v>340</v>
      </c>
      <c r="AY5042" t="s">
        <v>351</v>
      </c>
      <c r="AZ5042" t="s">
        <v>415</v>
      </c>
      <c r="BY5042" t="s">
        <v>342</v>
      </c>
      <c r="EQ5042">
        <v>249176</v>
      </c>
      <c r="ER5042" t="s">
        <v>11037</v>
      </c>
      <c r="EV5042">
        <v>17290328</v>
      </c>
      <c r="EW5042">
        <v>928</v>
      </c>
      <c r="EX5042">
        <v>221520</v>
      </c>
      <c r="EY5042">
        <v>9.2748999964335493E+25</v>
      </c>
      <c r="EZ5042">
        <v>1</v>
      </c>
      <c r="FC5042">
        <v>5354</v>
      </c>
      <c r="FD5042" t="s">
        <v>103</v>
      </c>
    </row>
    <row r="5043" spans="1:160" x14ac:dyDescent="0.3">
      <c r="A5043" t="str">
        <f>VLOOKUP(B5043,Table2[],3,FALSE)</f>
        <v>Digital</v>
      </c>
      <c r="B5043" t="str">
        <f>IF(OR(ISNUMBER(FIND("QVC",Z5043)),ISNUMBER(FIND("QVC",AL5043))),"QVC",IF(OR(ISNUMBER(FIND("NCO",H5043)),ISNUMBER(FIND("NCO",Y5043))), "NCO", IF(AL5043="consumer","PMD.com",VLOOKUP(LEFT(H5043,2),Tables!$E$1:$F$11,2,FALSE))))</f>
        <v>PMD.com</v>
      </c>
      <c r="C5043">
        <f t="shared" si="237"/>
        <v>53920001</v>
      </c>
      <c r="D5043">
        <f t="shared" si="238"/>
        <v>1</v>
      </c>
      <c r="E5043" t="str">
        <f t="shared" ca="1" si="239"/>
        <v>MTD orders shipped</v>
      </c>
      <c r="F5043" t="s">
        <v>3539</v>
      </c>
      <c r="G5043" t="s">
        <v>335</v>
      </c>
      <c r="H5043" t="s">
        <v>10992</v>
      </c>
      <c r="I5043" s="6">
        <v>44013.900856481479</v>
      </c>
      <c r="J5043" t="s">
        <v>16</v>
      </c>
      <c r="K5043" s="6">
        <v>44014.471168981479</v>
      </c>
      <c r="M5043" t="s">
        <v>11338</v>
      </c>
      <c r="N5043" t="s">
        <v>11339</v>
      </c>
      <c r="Q5043" t="s">
        <v>11340</v>
      </c>
      <c r="R5043" t="s">
        <v>468</v>
      </c>
      <c r="S5043" t="s">
        <v>11341</v>
      </c>
      <c r="T5043" t="s">
        <v>338</v>
      </c>
      <c r="U5043" t="s">
        <v>530</v>
      </c>
      <c r="W5043" t="s">
        <v>11342</v>
      </c>
      <c r="Z5043" t="s">
        <v>11338</v>
      </c>
      <c r="AA5043" t="s">
        <v>11339</v>
      </c>
      <c r="AD5043" t="s">
        <v>11340</v>
      </c>
      <c r="AE5043" t="s">
        <v>468</v>
      </c>
      <c r="AF5043" t="s">
        <v>11341</v>
      </c>
      <c r="AG5043" t="s">
        <v>338</v>
      </c>
      <c r="AH5043" t="s">
        <v>530</v>
      </c>
      <c r="AJ5043" t="s">
        <v>11342</v>
      </c>
      <c r="AL5043" t="s">
        <v>339</v>
      </c>
      <c r="AM5043">
        <v>1</v>
      </c>
      <c r="AN5043">
        <v>1</v>
      </c>
      <c r="AO5043">
        <v>14899</v>
      </c>
      <c r="AQ5043">
        <v>124468</v>
      </c>
      <c r="AR5043">
        <v>53920001</v>
      </c>
      <c r="AS5043" t="s">
        <v>42</v>
      </c>
      <c r="AT5043" t="s">
        <v>40</v>
      </c>
      <c r="AW5043" t="s">
        <v>343</v>
      </c>
      <c r="BY5043" t="s">
        <v>342</v>
      </c>
      <c r="EQ5043">
        <v>247476</v>
      </c>
      <c r="ER5043" t="s">
        <v>10993</v>
      </c>
      <c r="EV5043">
        <v>17290303</v>
      </c>
      <c r="EW5043">
        <v>928</v>
      </c>
      <c r="EX5043">
        <v>221496</v>
      </c>
      <c r="EY5043" t="s">
        <v>11343</v>
      </c>
      <c r="EZ5043">
        <v>1</v>
      </c>
      <c r="FC5043">
        <v>95384</v>
      </c>
      <c r="FD5043" t="s">
        <v>3530</v>
      </c>
    </row>
    <row r="5044" spans="1:160" x14ac:dyDescent="0.3">
      <c r="A5044" t="str">
        <f>VLOOKUP(B5044,Table2[],3,FALSE)</f>
        <v>Digital</v>
      </c>
      <c r="B5044" t="str">
        <f>IF(OR(ISNUMBER(FIND("QVC",Z5044)),ISNUMBER(FIND("QVC",AL5044))),"QVC",IF(OR(ISNUMBER(FIND("NCO",H5044)),ISNUMBER(FIND("NCO",Y5044))), "NCO", IF(AL5044="consumer","PMD.com",VLOOKUP(LEFT(H5044,2),Tables!$E$1:$F$11,2,FALSE))))</f>
        <v>PMD.com</v>
      </c>
      <c r="C5044">
        <f t="shared" si="237"/>
        <v>5208</v>
      </c>
      <c r="D5044">
        <f t="shared" si="238"/>
        <v>6</v>
      </c>
      <c r="E5044" t="str">
        <f t="shared" ca="1" si="239"/>
        <v>MTD orders shipped</v>
      </c>
      <c r="F5044" t="s">
        <v>3539</v>
      </c>
      <c r="G5044" t="s">
        <v>335</v>
      </c>
      <c r="H5044" t="s">
        <v>10992</v>
      </c>
      <c r="I5044" s="6">
        <v>44013.900856481479</v>
      </c>
      <c r="J5044" t="s">
        <v>16</v>
      </c>
      <c r="K5044" s="6">
        <v>44014.471168981479</v>
      </c>
      <c r="M5044" t="s">
        <v>11338</v>
      </c>
      <c r="N5044" t="s">
        <v>11339</v>
      </c>
      <c r="Q5044" t="s">
        <v>11340</v>
      </c>
      <c r="R5044" t="s">
        <v>468</v>
      </c>
      <c r="S5044" t="s">
        <v>11341</v>
      </c>
      <c r="T5044" t="s">
        <v>338</v>
      </c>
      <c r="U5044" t="s">
        <v>530</v>
      </c>
      <c r="W5044" t="s">
        <v>11342</v>
      </c>
      <c r="Z5044" t="s">
        <v>11338</v>
      </c>
      <c r="AA5044" t="s">
        <v>11339</v>
      </c>
      <c r="AD5044" t="s">
        <v>11340</v>
      </c>
      <c r="AE5044" t="s">
        <v>468</v>
      </c>
      <c r="AF5044" t="s">
        <v>11341</v>
      </c>
      <c r="AG5044" t="s">
        <v>338</v>
      </c>
      <c r="AH5044" t="s">
        <v>530</v>
      </c>
      <c r="AJ5044" t="s">
        <v>11342</v>
      </c>
      <c r="AL5044" t="s">
        <v>339</v>
      </c>
      <c r="AM5044">
        <v>6</v>
      </c>
      <c r="AN5044">
        <v>6</v>
      </c>
      <c r="AO5044">
        <v>1406</v>
      </c>
      <c r="AQ5044">
        <v>124008</v>
      </c>
      <c r="AR5044">
        <v>5208</v>
      </c>
      <c r="AS5044" t="s">
        <v>51</v>
      </c>
      <c r="AT5044" t="s">
        <v>52</v>
      </c>
      <c r="AW5044" t="s">
        <v>340</v>
      </c>
      <c r="AX5044" t="s">
        <v>340</v>
      </c>
      <c r="AY5044" t="s">
        <v>419</v>
      </c>
      <c r="AZ5044" t="s">
        <v>420</v>
      </c>
      <c r="BY5044" t="s">
        <v>342</v>
      </c>
      <c r="EQ5044">
        <v>249094</v>
      </c>
      <c r="ER5044" t="s">
        <v>10993</v>
      </c>
      <c r="EV5044">
        <v>17290303</v>
      </c>
      <c r="EW5044">
        <v>928</v>
      </c>
      <c r="EX5044">
        <v>221496</v>
      </c>
      <c r="EY5044" t="s">
        <v>11343</v>
      </c>
      <c r="EZ5044">
        <v>1</v>
      </c>
      <c r="FC5044">
        <v>5208</v>
      </c>
      <c r="FD5044" t="s">
        <v>52</v>
      </c>
    </row>
    <row r="5045" spans="1:160" x14ac:dyDescent="0.3">
      <c r="A5045" t="str">
        <f>VLOOKUP(B5045,Table2[],3,FALSE)</f>
        <v>Digital</v>
      </c>
      <c r="B5045" t="str">
        <f>IF(OR(ISNUMBER(FIND("QVC",Z5045)),ISNUMBER(FIND("QVC",AL5045))),"QVC",IF(OR(ISNUMBER(FIND("NCO",H5045)),ISNUMBER(FIND("NCO",Y5045))), "NCO", IF(AL5045="consumer","PMD.com",VLOOKUP(LEFT(H5045,2),Tables!$E$1:$F$11,2,FALSE))))</f>
        <v>PMD.com</v>
      </c>
      <c r="C5045">
        <f t="shared" si="237"/>
        <v>52430001</v>
      </c>
      <c r="D5045">
        <f t="shared" si="238"/>
        <v>1</v>
      </c>
      <c r="E5045" t="str">
        <f t="shared" ca="1" si="239"/>
        <v>MTD orders shipped</v>
      </c>
      <c r="F5045" t="s">
        <v>3539</v>
      </c>
      <c r="G5045" t="s">
        <v>335</v>
      </c>
      <c r="H5045" t="s">
        <v>10992</v>
      </c>
      <c r="I5045" s="6">
        <v>44013.900856481479</v>
      </c>
      <c r="J5045" t="s">
        <v>16</v>
      </c>
      <c r="K5045" s="6">
        <v>44014.471168981479</v>
      </c>
      <c r="M5045" t="s">
        <v>11338</v>
      </c>
      <c r="N5045" t="s">
        <v>11339</v>
      </c>
      <c r="Q5045" t="s">
        <v>11340</v>
      </c>
      <c r="R5045" t="s">
        <v>468</v>
      </c>
      <c r="S5045" t="s">
        <v>11341</v>
      </c>
      <c r="T5045" t="s">
        <v>338</v>
      </c>
      <c r="U5045" t="s">
        <v>530</v>
      </c>
      <c r="W5045" t="s">
        <v>11342</v>
      </c>
      <c r="Z5045" t="s">
        <v>11338</v>
      </c>
      <c r="AA5045" t="s">
        <v>11339</v>
      </c>
      <c r="AD5045" t="s">
        <v>11340</v>
      </c>
      <c r="AE5045" t="s">
        <v>468</v>
      </c>
      <c r="AF5045" t="s">
        <v>11341</v>
      </c>
      <c r="AG5045" t="s">
        <v>338</v>
      </c>
      <c r="AH5045" t="s">
        <v>530</v>
      </c>
      <c r="AJ5045" t="s">
        <v>11342</v>
      </c>
      <c r="AL5045" t="s">
        <v>339</v>
      </c>
      <c r="AM5045">
        <v>1</v>
      </c>
      <c r="AN5045">
        <v>1</v>
      </c>
      <c r="AO5045">
        <v>12063</v>
      </c>
      <c r="AQ5045">
        <v>127155</v>
      </c>
      <c r="AR5045">
        <v>52430001</v>
      </c>
      <c r="AS5045" t="s">
        <v>9635</v>
      </c>
      <c r="AT5045" t="s">
        <v>75</v>
      </c>
      <c r="AW5045" t="s">
        <v>340</v>
      </c>
      <c r="AX5045" t="s">
        <v>340</v>
      </c>
      <c r="AY5045" t="s">
        <v>357</v>
      </c>
      <c r="AZ5045" t="s">
        <v>363</v>
      </c>
      <c r="BY5045" t="s">
        <v>342</v>
      </c>
      <c r="EQ5045">
        <v>252868</v>
      </c>
      <c r="ER5045" t="s">
        <v>10993</v>
      </c>
      <c r="EV5045">
        <v>17290303</v>
      </c>
      <c r="EW5045">
        <v>928</v>
      </c>
      <c r="EX5045">
        <v>221496</v>
      </c>
      <c r="EY5045" t="s">
        <v>11343</v>
      </c>
      <c r="EZ5045">
        <v>1</v>
      </c>
      <c r="FC5045">
        <v>95384</v>
      </c>
      <c r="FD5045" t="s">
        <v>3530</v>
      </c>
    </row>
    <row r="5046" spans="1:160" x14ac:dyDescent="0.3">
      <c r="A5046" t="str">
        <f>VLOOKUP(B5046,Table2[],3,FALSE)</f>
        <v>Digital</v>
      </c>
      <c r="B5046" t="str">
        <f>IF(OR(ISNUMBER(FIND("QVC",Z5046)),ISNUMBER(FIND("QVC",AL5046))),"QVC",IF(OR(ISNUMBER(FIND("NCO",H5046)),ISNUMBER(FIND("NCO",Y5046))), "NCO", IF(AL5046="consumer","PMD.com",VLOOKUP(LEFT(H5046,2),Tables!$E$1:$F$11,2,FALSE))))</f>
        <v>PMD.com</v>
      </c>
      <c r="C5046">
        <f t="shared" si="237"/>
        <v>51090030</v>
      </c>
      <c r="D5046">
        <f t="shared" si="238"/>
        <v>1</v>
      </c>
      <c r="E5046" t="str">
        <f t="shared" ca="1" si="239"/>
        <v>MTD orders shipped</v>
      </c>
      <c r="F5046" t="s">
        <v>3539</v>
      </c>
      <c r="G5046" t="s">
        <v>335</v>
      </c>
      <c r="H5046" t="s">
        <v>10992</v>
      </c>
      <c r="I5046" s="6">
        <v>44013.900856481479</v>
      </c>
      <c r="J5046" t="s">
        <v>16</v>
      </c>
      <c r="K5046" s="6">
        <v>44014.471168981479</v>
      </c>
      <c r="M5046" t="s">
        <v>11338</v>
      </c>
      <c r="N5046" t="s">
        <v>11339</v>
      </c>
      <c r="Q5046" t="s">
        <v>11340</v>
      </c>
      <c r="R5046" t="s">
        <v>468</v>
      </c>
      <c r="S5046" t="s">
        <v>11341</v>
      </c>
      <c r="T5046" t="s">
        <v>338</v>
      </c>
      <c r="U5046" t="s">
        <v>530</v>
      </c>
      <c r="W5046" t="s">
        <v>11342</v>
      </c>
      <c r="Z5046" t="s">
        <v>11338</v>
      </c>
      <c r="AA5046" t="s">
        <v>11339</v>
      </c>
      <c r="AD5046" t="s">
        <v>11340</v>
      </c>
      <c r="AE5046" t="s">
        <v>468</v>
      </c>
      <c r="AF5046" t="s">
        <v>11341</v>
      </c>
      <c r="AG5046" t="s">
        <v>338</v>
      </c>
      <c r="AH5046" t="s">
        <v>530</v>
      </c>
      <c r="AJ5046" t="s">
        <v>11342</v>
      </c>
      <c r="AL5046" t="s">
        <v>339</v>
      </c>
      <c r="AM5046">
        <v>1</v>
      </c>
      <c r="AN5046">
        <v>1</v>
      </c>
      <c r="AO5046">
        <v>6688</v>
      </c>
      <c r="AQ5046">
        <v>125960</v>
      </c>
      <c r="AR5046">
        <v>51090030</v>
      </c>
      <c r="AS5046" t="s">
        <v>3043</v>
      </c>
      <c r="AT5046" t="s">
        <v>628</v>
      </c>
      <c r="AW5046" t="s">
        <v>343</v>
      </c>
      <c r="BY5046" t="s">
        <v>342</v>
      </c>
      <c r="BZ5046" t="b">
        <v>0</v>
      </c>
      <c r="EQ5046">
        <v>243047</v>
      </c>
      <c r="ER5046" t="s">
        <v>10993</v>
      </c>
      <c r="EV5046">
        <v>17290303</v>
      </c>
      <c r="EW5046">
        <v>928</v>
      </c>
      <c r="EX5046">
        <v>221496</v>
      </c>
      <c r="EY5046" t="s">
        <v>11343</v>
      </c>
      <c r="EZ5046">
        <v>1</v>
      </c>
      <c r="FC5046">
        <v>95384</v>
      </c>
      <c r="FD5046" t="s">
        <v>3530</v>
      </c>
    </row>
    <row r="5047" spans="1:160" x14ac:dyDescent="0.3">
      <c r="A5047" t="str">
        <f>VLOOKUP(B5047,Table2[],3,FALSE)</f>
        <v>Digital</v>
      </c>
      <c r="B5047" t="str">
        <f>IF(OR(ISNUMBER(FIND("QVC",Z5047)),ISNUMBER(FIND("QVC",AL5047))),"QVC",IF(OR(ISNUMBER(FIND("NCO",H5047)),ISNUMBER(FIND("NCO",Y5047))), "NCO", IF(AL5047="consumer","PMD.com",VLOOKUP(LEFT(H5047,2),Tables!$E$1:$F$11,2,FALSE))))</f>
        <v>PMD.com</v>
      </c>
      <c r="C5047">
        <f t="shared" si="237"/>
        <v>5208</v>
      </c>
      <c r="D5047">
        <f t="shared" si="238"/>
        <v>3</v>
      </c>
      <c r="E5047" t="str">
        <f t="shared" ca="1" si="239"/>
        <v>MTD orders shipped</v>
      </c>
      <c r="F5047" t="s">
        <v>3539</v>
      </c>
      <c r="G5047" t="s">
        <v>335</v>
      </c>
      <c r="H5047" t="s">
        <v>11028</v>
      </c>
      <c r="I5047" s="6">
        <v>44013.982557870368</v>
      </c>
      <c r="J5047" t="s">
        <v>16</v>
      </c>
      <c r="K5047" s="6">
        <v>44014.471342592595</v>
      </c>
      <c r="M5047" t="s">
        <v>11344</v>
      </c>
      <c r="N5047" t="s">
        <v>11345</v>
      </c>
      <c r="O5047" t="s">
        <v>11346</v>
      </c>
      <c r="Q5047" t="s">
        <v>11347</v>
      </c>
      <c r="R5047" t="s">
        <v>412</v>
      </c>
      <c r="S5047" t="s">
        <v>11348</v>
      </c>
      <c r="T5047" t="s">
        <v>338</v>
      </c>
      <c r="U5047" t="s">
        <v>530</v>
      </c>
      <c r="W5047" t="s">
        <v>11349</v>
      </c>
      <c r="Z5047" t="s">
        <v>11344</v>
      </c>
      <c r="AA5047" t="s">
        <v>11345</v>
      </c>
      <c r="AB5047" t="s">
        <v>11346</v>
      </c>
      <c r="AD5047" t="s">
        <v>11347</v>
      </c>
      <c r="AE5047" t="s">
        <v>412</v>
      </c>
      <c r="AF5047" t="s">
        <v>11348</v>
      </c>
      <c r="AG5047" t="s">
        <v>338</v>
      </c>
      <c r="AH5047" t="s">
        <v>530</v>
      </c>
      <c r="AJ5047" t="s">
        <v>11349</v>
      </c>
      <c r="AL5047" t="s">
        <v>339</v>
      </c>
      <c r="AM5047">
        <v>3</v>
      </c>
      <c r="AN5047">
        <v>3</v>
      </c>
      <c r="AO5047">
        <v>1406</v>
      </c>
      <c r="AQ5047">
        <v>124008</v>
      </c>
      <c r="AR5047">
        <v>5208</v>
      </c>
      <c r="AS5047" t="s">
        <v>51</v>
      </c>
      <c r="AT5047" t="s">
        <v>52</v>
      </c>
      <c r="AW5047" t="s">
        <v>340</v>
      </c>
      <c r="AX5047" t="s">
        <v>340</v>
      </c>
      <c r="AY5047" t="s">
        <v>419</v>
      </c>
      <c r="AZ5047" t="s">
        <v>420</v>
      </c>
      <c r="BY5047" t="s">
        <v>342</v>
      </c>
      <c r="EQ5047">
        <v>249094</v>
      </c>
      <c r="ER5047" t="s">
        <v>11029</v>
      </c>
      <c r="EV5047">
        <v>17290324</v>
      </c>
      <c r="EW5047">
        <v>928</v>
      </c>
      <c r="EX5047">
        <v>221516</v>
      </c>
      <c r="EY5047" t="s">
        <v>11350</v>
      </c>
      <c r="EZ5047">
        <v>1</v>
      </c>
      <c r="FC5047">
        <v>5208</v>
      </c>
      <c r="FD5047" t="s">
        <v>52</v>
      </c>
    </row>
    <row r="5048" spans="1:160" x14ac:dyDescent="0.3">
      <c r="A5048" t="str">
        <f>VLOOKUP(B5048,Table2[],3,FALSE)</f>
        <v>Digital</v>
      </c>
      <c r="B5048" t="str">
        <f>IF(OR(ISNUMBER(FIND("QVC",Z5048)),ISNUMBER(FIND("QVC",AL5048))),"QVC",IF(OR(ISNUMBER(FIND("NCO",H5048)),ISNUMBER(FIND("NCO",Y5048))), "NCO", IF(AL5048="consumer","PMD.com",VLOOKUP(LEFT(H5048,2),Tables!$E$1:$F$11,2,FALSE))))</f>
        <v>PMD.com</v>
      </c>
      <c r="C5048">
        <f t="shared" si="237"/>
        <v>51090061</v>
      </c>
      <c r="D5048">
        <f t="shared" si="238"/>
        <v>1</v>
      </c>
      <c r="E5048" t="str">
        <f t="shared" ca="1" si="239"/>
        <v>MTD orders shipped</v>
      </c>
      <c r="F5048" t="s">
        <v>3539</v>
      </c>
      <c r="G5048" t="s">
        <v>335</v>
      </c>
      <c r="H5048" t="s">
        <v>11072</v>
      </c>
      <c r="I5048" s="6">
        <v>44014.186157407406</v>
      </c>
      <c r="J5048" t="s">
        <v>16</v>
      </c>
      <c r="K5048" s="6">
        <v>44014.471701388888</v>
      </c>
      <c r="M5048" t="s">
        <v>11351</v>
      </c>
      <c r="N5048" t="s">
        <v>11352</v>
      </c>
      <c r="Q5048" t="s">
        <v>11353</v>
      </c>
      <c r="R5048" t="s">
        <v>362</v>
      </c>
      <c r="S5048">
        <v>1095</v>
      </c>
      <c r="T5048" t="s">
        <v>338</v>
      </c>
      <c r="U5048" t="s">
        <v>530</v>
      </c>
      <c r="W5048" t="s">
        <v>11354</v>
      </c>
      <c r="Z5048" t="s">
        <v>11351</v>
      </c>
      <c r="AA5048" t="s">
        <v>11352</v>
      </c>
      <c r="AD5048" t="s">
        <v>11353</v>
      </c>
      <c r="AE5048" t="s">
        <v>362</v>
      </c>
      <c r="AF5048">
        <v>1095</v>
      </c>
      <c r="AG5048" t="s">
        <v>338</v>
      </c>
      <c r="AH5048" t="s">
        <v>530</v>
      </c>
      <c r="AJ5048" t="s">
        <v>11354</v>
      </c>
      <c r="AL5048" t="s">
        <v>339</v>
      </c>
      <c r="AM5048">
        <v>1</v>
      </c>
      <c r="AN5048">
        <v>1</v>
      </c>
      <c r="AO5048">
        <v>8078</v>
      </c>
      <c r="AQ5048">
        <v>124010</v>
      </c>
      <c r="AR5048">
        <v>51090061</v>
      </c>
      <c r="AS5048" t="s">
        <v>2688</v>
      </c>
      <c r="AT5048" t="s">
        <v>122</v>
      </c>
      <c r="AW5048" t="s">
        <v>340</v>
      </c>
      <c r="AX5048" t="s">
        <v>340</v>
      </c>
      <c r="AY5048" t="s">
        <v>357</v>
      </c>
      <c r="AZ5048" t="s">
        <v>363</v>
      </c>
      <c r="BY5048" t="s">
        <v>342</v>
      </c>
      <c r="EQ5048">
        <v>252774</v>
      </c>
      <c r="ER5048" t="s">
        <v>11073</v>
      </c>
      <c r="EV5048">
        <v>17290346</v>
      </c>
      <c r="EW5048">
        <v>928</v>
      </c>
      <c r="EX5048">
        <v>221539</v>
      </c>
      <c r="EY5048" t="s">
        <v>11355</v>
      </c>
      <c r="EZ5048">
        <v>1</v>
      </c>
      <c r="FC5048">
        <v>51090061</v>
      </c>
      <c r="FD5048" t="s">
        <v>122</v>
      </c>
    </row>
    <row r="5049" spans="1:160" x14ac:dyDescent="0.3">
      <c r="A5049" t="str">
        <f>VLOOKUP(B5049,Table2[],3,FALSE)</f>
        <v>Digital</v>
      </c>
      <c r="B5049" t="str">
        <f>IF(OR(ISNUMBER(FIND("QVC",Z5049)),ISNUMBER(FIND("QVC",AL5049))),"QVC",IF(OR(ISNUMBER(FIND("NCO",H5049)),ISNUMBER(FIND("NCO",Y5049))), "NCO", IF(AL5049="consumer","PMD.com",VLOOKUP(LEFT(H5049,2),Tables!$E$1:$F$11,2,FALSE))))</f>
        <v>PMD.com</v>
      </c>
      <c r="C5049">
        <f t="shared" si="237"/>
        <v>53810001</v>
      </c>
      <c r="D5049">
        <f t="shared" si="238"/>
        <v>1</v>
      </c>
      <c r="E5049" t="str">
        <f t="shared" ca="1" si="239"/>
        <v>MTD orders shipped</v>
      </c>
      <c r="F5049" t="s">
        <v>3539</v>
      </c>
      <c r="G5049" t="s">
        <v>335</v>
      </c>
      <c r="H5049" t="s">
        <v>11026</v>
      </c>
      <c r="I5049" s="6">
        <v>44013.96471064815</v>
      </c>
      <c r="J5049" t="s">
        <v>16</v>
      </c>
      <c r="K5049" s="6">
        <v>44014.471851851849</v>
      </c>
      <c r="M5049" t="s">
        <v>11356</v>
      </c>
      <c r="N5049" t="s">
        <v>11357</v>
      </c>
      <c r="O5049" t="s">
        <v>11358</v>
      </c>
      <c r="Q5049" t="s">
        <v>408</v>
      </c>
      <c r="R5049" t="s">
        <v>389</v>
      </c>
      <c r="S5049" t="s">
        <v>11359</v>
      </c>
      <c r="T5049" t="s">
        <v>338</v>
      </c>
      <c r="U5049" t="s">
        <v>530</v>
      </c>
      <c r="W5049" t="s">
        <v>11360</v>
      </c>
      <c r="Z5049" t="s">
        <v>11356</v>
      </c>
      <c r="AA5049" t="s">
        <v>11357</v>
      </c>
      <c r="AB5049" t="s">
        <v>11358</v>
      </c>
      <c r="AD5049" t="s">
        <v>408</v>
      </c>
      <c r="AE5049" t="s">
        <v>389</v>
      </c>
      <c r="AF5049" t="s">
        <v>11359</v>
      </c>
      <c r="AG5049" t="s">
        <v>338</v>
      </c>
      <c r="AH5049" t="s">
        <v>530</v>
      </c>
      <c r="AJ5049" t="s">
        <v>11360</v>
      </c>
      <c r="AL5049" t="s">
        <v>339</v>
      </c>
      <c r="AM5049">
        <v>1</v>
      </c>
      <c r="AN5049">
        <v>1</v>
      </c>
      <c r="AO5049">
        <v>5409</v>
      </c>
      <c r="AQ5049">
        <v>124462</v>
      </c>
      <c r="AR5049">
        <v>53810001</v>
      </c>
      <c r="AS5049" t="s">
        <v>133</v>
      </c>
      <c r="AT5049" t="s">
        <v>132</v>
      </c>
      <c r="AW5049" t="s">
        <v>340</v>
      </c>
      <c r="AX5049">
        <v>0</v>
      </c>
      <c r="AY5049" t="s">
        <v>348</v>
      </c>
      <c r="AZ5049">
        <v>0</v>
      </c>
      <c r="BY5049" t="s">
        <v>342</v>
      </c>
      <c r="EQ5049">
        <v>245175</v>
      </c>
      <c r="ER5049" t="s">
        <v>11027</v>
      </c>
      <c r="EV5049">
        <v>17290322</v>
      </c>
      <c r="EW5049">
        <v>928</v>
      </c>
      <c r="EX5049">
        <v>221514</v>
      </c>
      <c r="EY5049">
        <v>9.2748999964335493E+25</v>
      </c>
      <c r="EZ5049">
        <v>1</v>
      </c>
      <c r="FC5049">
        <v>53810001</v>
      </c>
      <c r="FD5049" t="s">
        <v>132</v>
      </c>
    </row>
    <row r="5050" spans="1:160" x14ac:dyDescent="0.3">
      <c r="A5050" t="str">
        <f>VLOOKUP(B5050,Table2[],3,FALSE)</f>
        <v>Digital</v>
      </c>
      <c r="B5050" t="str">
        <f>IF(OR(ISNUMBER(FIND("QVC",Z5050)),ISNUMBER(FIND("QVC",AL5050))),"QVC",IF(OR(ISNUMBER(FIND("NCO",H5050)),ISNUMBER(FIND("NCO",Y5050))), "NCO", IF(AL5050="consumer","PMD.com",VLOOKUP(LEFT(H5050,2),Tables!$E$1:$F$11,2,FALSE))))</f>
        <v>PMD.com</v>
      </c>
      <c r="C5050">
        <f t="shared" si="237"/>
        <v>5341</v>
      </c>
      <c r="D5050">
        <f t="shared" si="238"/>
        <v>1</v>
      </c>
      <c r="E5050" t="str">
        <f t="shared" ca="1" si="239"/>
        <v>MTD orders shipped</v>
      </c>
      <c r="F5050" t="s">
        <v>3539</v>
      </c>
      <c r="G5050" t="s">
        <v>335</v>
      </c>
      <c r="H5050" t="s">
        <v>11078</v>
      </c>
      <c r="I5050" s="6">
        <v>44014.187071759261</v>
      </c>
      <c r="J5050" t="s">
        <v>16</v>
      </c>
      <c r="K5050" s="6">
        <v>44014.47283564815</v>
      </c>
      <c r="M5050" t="s">
        <v>11361</v>
      </c>
      <c r="N5050" t="s">
        <v>11362</v>
      </c>
      <c r="Q5050" t="s">
        <v>11363</v>
      </c>
      <c r="R5050" t="s">
        <v>347</v>
      </c>
      <c r="S5050">
        <v>20110</v>
      </c>
      <c r="T5050" t="s">
        <v>338</v>
      </c>
      <c r="U5050" t="s">
        <v>530</v>
      </c>
      <c r="W5050" t="s">
        <v>11364</v>
      </c>
      <c r="Z5050" t="s">
        <v>11361</v>
      </c>
      <c r="AA5050" t="s">
        <v>11362</v>
      </c>
      <c r="AD5050" t="s">
        <v>11363</v>
      </c>
      <c r="AE5050" t="s">
        <v>347</v>
      </c>
      <c r="AF5050">
        <v>20110</v>
      </c>
      <c r="AG5050" t="s">
        <v>338</v>
      </c>
      <c r="AH5050" t="s">
        <v>530</v>
      </c>
      <c r="AJ5050" t="s">
        <v>11364</v>
      </c>
      <c r="AL5050" t="s">
        <v>339</v>
      </c>
      <c r="AM5050">
        <v>1</v>
      </c>
      <c r="AN5050">
        <v>1</v>
      </c>
      <c r="AO5050">
        <v>15156</v>
      </c>
      <c r="AQ5050">
        <v>124187</v>
      </c>
      <c r="AR5050">
        <v>5341</v>
      </c>
      <c r="AS5050" t="s">
        <v>9636</v>
      </c>
      <c r="AT5050" t="s">
        <v>82</v>
      </c>
      <c r="AW5050" t="s">
        <v>340</v>
      </c>
      <c r="AX5050" t="s">
        <v>340</v>
      </c>
      <c r="AY5050" t="s">
        <v>345</v>
      </c>
      <c r="AZ5050" t="s">
        <v>346</v>
      </c>
      <c r="BY5050" t="s">
        <v>342</v>
      </c>
      <c r="EQ5050">
        <v>245208</v>
      </c>
      <c r="ER5050" t="s">
        <v>11079</v>
      </c>
      <c r="EV5050">
        <v>17290349</v>
      </c>
      <c r="EW5050">
        <v>928</v>
      </c>
      <c r="EX5050">
        <v>221542</v>
      </c>
      <c r="EY5050">
        <v>9.2748999964335493E+25</v>
      </c>
      <c r="EZ5050">
        <v>1</v>
      </c>
      <c r="FC5050">
        <v>5341</v>
      </c>
      <c r="FD5050" t="s">
        <v>82</v>
      </c>
    </row>
    <row r="5051" spans="1:160" x14ac:dyDescent="0.3">
      <c r="A5051" t="str">
        <f>VLOOKUP(B5051,Table2[],3,FALSE)</f>
        <v>Digital</v>
      </c>
      <c r="B5051" t="str">
        <f>IF(OR(ISNUMBER(FIND("QVC",Z5051)),ISNUMBER(FIND("QVC",AL5051))),"QVC",IF(OR(ISNUMBER(FIND("NCO",H5051)),ISNUMBER(FIND("NCO",Y5051))), "NCO", IF(AL5051="consumer","PMD.com",VLOOKUP(LEFT(H5051,2),Tables!$E$1:$F$11,2,FALSE))))</f>
        <v>PMD.com</v>
      </c>
      <c r="C5051">
        <f t="shared" si="237"/>
        <v>51010001</v>
      </c>
      <c r="D5051">
        <f t="shared" si="238"/>
        <v>1</v>
      </c>
      <c r="E5051" t="str">
        <f t="shared" ca="1" si="239"/>
        <v>MTD orders shipped</v>
      </c>
      <c r="F5051" t="s">
        <v>3539</v>
      </c>
      <c r="G5051" t="s">
        <v>335</v>
      </c>
      <c r="H5051" t="s">
        <v>10994</v>
      </c>
      <c r="I5051" s="6">
        <v>44013.901643518519</v>
      </c>
      <c r="J5051" t="s">
        <v>16</v>
      </c>
      <c r="K5051" s="6">
        <v>44014.472893518519</v>
      </c>
      <c r="M5051" t="s">
        <v>11365</v>
      </c>
      <c r="N5051" t="s">
        <v>11366</v>
      </c>
      <c r="Q5051" t="s">
        <v>11367</v>
      </c>
      <c r="R5051" t="s">
        <v>362</v>
      </c>
      <c r="S5051" t="s">
        <v>11368</v>
      </c>
      <c r="T5051" t="s">
        <v>338</v>
      </c>
      <c r="U5051" t="s">
        <v>530</v>
      </c>
      <c r="W5051" t="s">
        <v>11369</v>
      </c>
      <c r="Z5051" t="s">
        <v>11365</v>
      </c>
      <c r="AA5051" t="s">
        <v>11366</v>
      </c>
      <c r="AD5051" t="s">
        <v>11367</v>
      </c>
      <c r="AE5051" t="s">
        <v>362</v>
      </c>
      <c r="AF5051" t="s">
        <v>11368</v>
      </c>
      <c r="AG5051" t="s">
        <v>338</v>
      </c>
      <c r="AH5051" t="s">
        <v>530</v>
      </c>
      <c r="AJ5051" t="s">
        <v>11369</v>
      </c>
      <c r="AL5051" t="s">
        <v>339</v>
      </c>
      <c r="AM5051">
        <v>1</v>
      </c>
      <c r="AN5051">
        <v>1</v>
      </c>
      <c r="AO5051">
        <v>8743</v>
      </c>
      <c r="AQ5051">
        <v>123868</v>
      </c>
      <c r="AR5051">
        <v>51010001</v>
      </c>
      <c r="AS5051" t="s">
        <v>48</v>
      </c>
      <c r="AT5051" t="s">
        <v>49</v>
      </c>
      <c r="AW5051" t="s">
        <v>340</v>
      </c>
      <c r="AX5051" t="s">
        <v>340</v>
      </c>
      <c r="AY5051" t="s">
        <v>357</v>
      </c>
      <c r="AZ5051" t="s">
        <v>363</v>
      </c>
      <c r="BY5051" t="s">
        <v>342</v>
      </c>
      <c r="EQ5051">
        <v>251450</v>
      </c>
      <c r="ER5051" t="s">
        <v>10995</v>
      </c>
      <c r="EV5051">
        <v>17290304</v>
      </c>
      <c r="EW5051">
        <v>928</v>
      </c>
      <c r="EX5051">
        <v>221497</v>
      </c>
      <c r="EY5051" t="s">
        <v>11370</v>
      </c>
      <c r="EZ5051">
        <v>1</v>
      </c>
      <c r="FC5051">
        <v>51010001</v>
      </c>
      <c r="FD5051" t="s">
        <v>49</v>
      </c>
    </row>
    <row r="5052" spans="1:160" x14ac:dyDescent="0.3">
      <c r="A5052" t="str">
        <f>VLOOKUP(B5052,Table2[],3,FALSE)</f>
        <v>Digital</v>
      </c>
      <c r="B5052" t="str">
        <f>IF(OR(ISNUMBER(FIND("QVC",Z5052)),ISNUMBER(FIND("QVC",AL5052))),"QVC",IF(OR(ISNUMBER(FIND("NCO",H5052)),ISNUMBER(FIND("NCO",Y5052))), "NCO", IF(AL5052="consumer","PMD.com",VLOOKUP(LEFT(H5052,2),Tables!$E$1:$F$11,2,FALSE))))</f>
        <v>PMD.com</v>
      </c>
      <c r="C5052">
        <f t="shared" si="237"/>
        <v>5341030</v>
      </c>
      <c r="D5052">
        <f t="shared" si="238"/>
        <v>1</v>
      </c>
      <c r="E5052" t="str">
        <f t="shared" ca="1" si="239"/>
        <v>MTD orders shipped</v>
      </c>
      <c r="F5052" t="s">
        <v>3539</v>
      </c>
      <c r="G5052" t="s">
        <v>335</v>
      </c>
      <c r="H5052" t="s">
        <v>10994</v>
      </c>
      <c r="I5052" s="6">
        <v>44013.901643518519</v>
      </c>
      <c r="J5052" t="s">
        <v>16</v>
      </c>
      <c r="K5052" s="6">
        <v>44014.472893518519</v>
      </c>
      <c r="M5052" t="s">
        <v>11365</v>
      </c>
      <c r="N5052" t="s">
        <v>11366</v>
      </c>
      <c r="Q5052" t="s">
        <v>11367</v>
      </c>
      <c r="R5052" t="s">
        <v>362</v>
      </c>
      <c r="S5052" t="s">
        <v>11368</v>
      </c>
      <c r="T5052" t="s">
        <v>338</v>
      </c>
      <c r="U5052" t="s">
        <v>530</v>
      </c>
      <c r="W5052" t="s">
        <v>11369</v>
      </c>
      <c r="Z5052" t="s">
        <v>11365</v>
      </c>
      <c r="AA5052" t="s">
        <v>11366</v>
      </c>
      <c r="AD5052" t="s">
        <v>11367</v>
      </c>
      <c r="AE5052" t="s">
        <v>362</v>
      </c>
      <c r="AF5052" t="s">
        <v>11368</v>
      </c>
      <c r="AG5052" t="s">
        <v>338</v>
      </c>
      <c r="AH5052" t="s">
        <v>530</v>
      </c>
      <c r="AJ5052" t="s">
        <v>11369</v>
      </c>
      <c r="AL5052" t="s">
        <v>339</v>
      </c>
      <c r="AM5052">
        <v>1</v>
      </c>
      <c r="AN5052">
        <v>1</v>
      </c>
      <c r="AO5052">
        <v>12859</v>
      </c>
      <c r="AQ5052">
        <v>124642</v>
      </c>
      <c r="AR5052">
        <v>5341030</v>
      </c>
      <c r="AS5052" t="s">
        <v>925</v>
      </c>
      <c r="AT5052" t="s">
        <v>926</v>
      </c>
      <c r="AW5052" t="s">
        <v>366</v>
      </c>
      <c r="AX5052" t="s">
        <v>366</v>
      </c>
      <c r="AY5052" t="s">
        <v>345</v>
      </c>
      <c r="AZ5052" t="s">
        <v>346</v>
      </c>
      <c r="BY5052" t="s">
        <v>342</v>
      </c>
      <c r="EQ5052">
        <v>243275</v>
      </c>
      <c r="ER5052" t="s">
        <v>10995</v>
      </c>
      <c r="EV5052">
        <v>17290304</v>
      </c>
      <c r="EW5052">
        <v>928</v>
      </c>
      <c r="EX5052">
        <v>221497</v>
      </c>
      <c r="EY5052" t="s">
        <v>11370</v>
      </c>
      <c r="EZ5052">
        <v>1</v>
      </c>
      <c r="FC5052">
        <v>95385</v>
      </c>
      <c r="FD5052" t="s">
        <v>3531</v>
      </c>
    </row>
    <row r="5053" spans="1:160" x14ac:dyDescent="0.3">
      <c r="A5053" t="str">
        <f>VLOOKUP(B5053,Table2[],3,FALSE)</f>
        <v>Digital</v>
      </c>
      <c r="B5053" t="str">
        <f>IF(OR(ISNUMBER(FIND("QVC",Z5053)),ISNUMBER(FIND("QVC",AL5053))),"QVC",IF(OR(ISNUMBER(FIND("NCO",H5053)),ISNUMBER(FIND("NCO",Y5053))), "NCO", IF(AL5053="consumer","PMD.com",VLOOKUP(LEFT(H5053,2),Tables!$E$1:$F$11,2,FALSE))))</f>
        <v>PMD.com</v>
      </c>
      <c r="C5053">
        <f t="shared" si="237"/>
        <v>53920001</v>
      </c>
      <c r="D5053">
        <f t="shared" si="238"/>
        <v>1</v>
      </c>
      <c r="E5053" t="str">
        <f t="shared" ca="1" si="239"/>
        <v>MTD orders shipped</v>
      </c>
      <c r="F5053" t="s">
        <v>3539</v>
      </c>
      <c r="G5053" t="s">
        <v>335</v>
      </c>
      <c r="H5053" t="s">
        <v>10994</v>
      </c>
      <c r="I5053" s="6">
        <v>44013.901643518519</v>
      </c>
      <c r="J5053" t="s">
        <v>16</v>
      </c>
      <c r="K5053" s="6">
        <v>44014.472893518519</v>
      </c>
      <c r="M5053" t="s">
        <v>11365</v>
      </c>
      <c r="N5053" t="s">
        <v>11366</v>
      </c>
      <c r="Q5053" t="s">
        <v>11367</v>
      </c>
      <c r="R5053" t="s">
        <v>362</v>
      </c>
      <c r="S5053" t="s">
        <v>11368</v>
      </c>
      <c r="T5053" t="s">
        <v>338</v>
      </c>
      <c r="U5053" t="s">
        <v>530</v>
      </c>
      <c r="W5053" t="s">
        <v>11369</v>
      </c>
      <c r="Z5053" t="s">
        <v>11365</v>
      </c>
      <c r="AA5053" t="s">
        <v>11366</v>
      </c>
      <c r="AD5053" t="s">
        <v>11367</v>
      </c>
      <c r="AE5053" t="s">
        <v>362</v>
      </c>
      <c r="AF5053" t="s">
        <v>11368</v>
      </c>
      <c r="AG5053" t="s">
        <v>338</v>
      </c>
      <c r="AH5053" t="s">
        <v>530</v>
      </c>
      <c r="AJ5053" t="s">
        <v>11369</v>
      </c>
      <c r="AL5053" t="s">
        <v>339</v>
      </c>
      <c r="AM5053">
        <v>1</v>
      </c>
      <c r="AN5053">
        <v>1</v>
      </c>
      <c r="AO5053">
        <v>14899</v>
      </c>
      <c r="AQ5053">
        <v>124468</v>
      </c>
      <c r="AR5053">
        <v>53920001</v>
      </c>
      <c r="AS5053" t="s">
        <v>42</v>
      </c>
      <c r="AT5053" t="s">
        <v>40</v>
      </c>
      <c r="AW5053" t="s">
        <v>343</v>
      </c>
      <c r="BY5053" t="s">
        <v>342</v>
      </c>
      <c r="EQ5053">
        <v>247476</v>
      </c>
      <c r="ER5053" t="s">
        <v>10995</v>
      </c>
      <c r="EV5053">
        <v>17290304</v>
      </c>
      <c r="EW5053">
        <v>928</v>
      </c>
      <c r="EX5053">
        <v>221497</v>
      </c>
      <c r="EY5053" t="s">
        <v>11370</v>
      </c>
      <c r="EZ5053">
        <v>1</v>
      </c>
      <c r="FC5053">
        <v>95385</v>
      </c>
      <c r="FD5053" t="s">
        <v>3531</v>
      </c>
    </row>
    <row r="5054" spans="1:160" x14ac:dyDescent="0.3">
      <c r="A5054" t="str">
        <f>VLOOKUP(B5054,Table2[],3,FALSE)</f>
        <v>Digital</v>
      </c>
      <c r="B5054" t="str">
        <f>IF(OR(ISNUMBER(FIND("QVC",Z5054)),ISNUMBER(FIND("QVC",AL5054))),"QVC",IF(OR(ISNUMBER(FIND("NCO",H5054)),ISNUMBER(FIND("NCO",Y5054))), "NCO", IF(AL5054="consumer","PMD.com",VLOOKUP(LEFT(H5054,2),Tables!$E$1:$F$11,2,FALSE))))</f>
        <v>PMD.com</v>
      </c>
      <c r="C5054">
        <f t="shared" si="237"/>
        <v>52430001</v>
      </c>
      <c r="D5054">
        <f t="shared" si="238"/>
        <v>1</v>
      </c>
      <c r="E5054" t="str">
        <f t="shared" ca="1" si="239"/>
        <v>MTD orders shipped</v>
      </c>
      <c r="F5054" t="s">
        <v>3539</v>
      </c>
      <c r="G5054" t="s">
        <v>335</v>
      </c>
      <c r="H5054" t="s">
        <v>10994</v>
      </c>
      <c r="I5054" s="6">
        <v>44013.901643518519</v>
      </c>
      <c r="J5054" t="s">
        <v>16</v>
      </c>
      <c r="K5054" s="6">
        <v>44014.472893518519</v>
      </c>
      <c r="M5054" t="s">
        <v>11365</v>
      </c>
      <c r="N5054" t="s">
        <v>11366</v>
      </c>
      <c r="Q5054" t="s">
        <v>11367</v>
      </c>
      <c r="R5054" t="s">
        <v>362</v>
      </c>
      <c r="S5054" t="s">
        <v>11368</v>
      </c>
      <c r="T5054" t="s">
        <v>338</v>
      </c>
      <c r="U5054" t="s">
        <v>530</v>
      </c>
      <c r="W5054" t="s">
        <v>11369</v>
      </c>
      <c r="Z5054" t="s">
        <v>11365</v>
      </c>
      <c r="AA5054" t="s">
        <v>11366</v>
      </c>
      <c r="AD5054" t="s">
        <v>11367</v>
      </c>
      <c r="AE5054" t="s">
        <v>362</v>
      </c>
      <c r="AF5054" t="s">
        <v>11368</v>
      </c>
      <c r="AG5054" t="s">
        <v>338</v>
      </c>
      <c r="AH5054" t="s">
        <v>530</v>
      </c>
      <c r="AJ5054" t="s">
        <v>11369</v>
      </c>
      <c r="AL5054" t="s">
        <v>339</v>
      </c>
      <c r="AM5054">
        <v>1</v>
      </c>
      <c r="AN5054">
        <v>1</v>
      </c>
      <c r="AO5054">
        <v>12063</v>
      </c>
      <c r="AQ5054">
        <v>127155</v>
      </c>
      <c r="AR5054">
        <v>52430001</v>
      </c>
      <c r="AS5054" t="s">
        <v>9635</v>
      </c>
      <c r="AT5054" t="s">
        <v>75</v>
      </c>
      <c r="AW5054" t="s">
        <v>340</v>
      </c>
      <c r="AX5054" t="s">
        <v>340</v>
      </c>
      <c r="AY5054" t="s">
        <v>357</v>
      </c>
      <c r="AZ5054" t="s">
        <v>363</v>
      </c>
      <c r="BY5054" t="s">
        <v>342</v>
      </c>
      <c r="EQ5054">
        <v>252868</v>
      </c>
      <c r="ER5054" t="s">
        <v>10995</v>
      </c>
      <c r="EV5054">
        <v>17290304</v>
      </c>
      <c r="EW5054">
        <v>928</v>
      </c>
      <c r="EX5054">
        <v>221497</v>
      </c>
      <c r="EY5054" t="s">
        <v>11370</v>
      </c>
      <c r="EZ5054">
        <v>1</v>
      </c>
      <c r="FC5054">
        <v>52430001</v>
      </c>
      <c r="FD5054" t="s">
        <v>75</v>
      </c>
    </row>
    <row r="5055" spans="1:160" x14ac:dyDescent="0.3">
      <c r="A5055" t="str">
        <f>VLOOKUP(B5055,Table2[],3,FALSE)</f>
        <v>Digital</v>
      </c>
      <c r="B5055" t="str">
        <f>IF(OR(ISNUMBER(FIND("QVC",Z5055)),ISNUMBER(FIND("QVC",AL5055))),"QVC",IF(OR(ISNUMBER(FIND("NCO",H5055)),ISNUMBER(FIND("NCO",Y5055))), "NCO", IF(AL5055="consumer","PMD.com",VLOOKUP(LEFT(H5055,2),Tables!$E$1:$F$11,2,FALSE))))</f>
        <v>PMD.com</v>
      </c>
      <c r="C5055">
        <f t="shared" si="237"/>
        <v>52430001</v>
      </c>
      <c r="D5055">
        <f t="shared" si="238"/>
        <v>1</v>
      </c>
      <c r="E5055" t="str">
        <f t="shared" ca="1" si="239"/>
        <v>MTD orders shipped</v>
      </c>
      <c r="F5055" t="s">
        <v>3539</v>
      </c>
      <c r="G5055" t="s">
        <v>335</v>
      </c>
      <c r="H5055" t="s">
        <v>10994</v>
      </c>
      <c r="I5055" s="6">
        <v>44013.901643518519</v>
      </c>
      <c r="J5055" t="s">
        <v>16</v>
      </c>
      <c r="K5055" s="6">
        <v>44014.472893518519</v>
      </c>
      <c r="M5055" t="s">
        <v>11365</v>
      </c>
      <c r="N5055" t="s">
        <v>11366</v>
      </c>
      <c r="Q5055" t="s">
        <v>11367</v>
      </c>
      <c r="R5055" t="s">
        <v>362</v>
      </c>
      <c r="S5055" t="s">
        <v>11368</v>
      </c>
      <c r="T5055" t="s">
        <v>338</v>
      </c>
      <c r="U5055" t="s">
        <v>530</v>
      </c>
      <c r="W5055" t="s">
        <v>11369</v>
      </c>
      <c r="Z5055" t="s">
        <v>11365</v>
      </c>
      <c r="AA5055" t="s">
        <v>11366</v>
      </c>
      <c r="AD5055" t="s">
        <v>11367</v>
      </c>
      <c r="AE5055" t="s">
        <v>362</v>
      </c>
      <c r="AF5055" t="s">
        <v>11368</v>
      </c>
      <c r="AG5055" t="s">
        <v>338</v>
      </c>
      <c r="AH5055" t="s">
        <v>530</v>
      </c>
      <c r="AJ5055" t="s">
        <v>11369</v>
      </c>
      <c r="AL5055" t="s">
        <v>339</v>
      </c>
      <c r="AM5055">
        <v>1</v>
      </c>
      <c r="AN5055">
        <v>1</v>
      </c>
      <c r="AO5055">
        <v>12063</v>
      </c>
      <c r="AQ5055">
        <v>127155</v>
      </c>
      <c r="AR5055">
        <v>52430001</v>
      </c>
      <c r="AS5055" t="s">
        <v>9635</v>
      </c>
      <c r="AT5055" t="s">
        <v>75</v>
      </c>
      <c r="AW5055" t="s">
        <v>340</v>
      </c>
      <c r="AX5055" t="s">
        <v>340</v>
      </c>
      <c r="AY5055" t="s">
        <v>357</v>
      </c>
      <c r="AZ5055" t="s">
        <v>363</v>
      </c>
      <c r="BY5055" t="s">
        <v>342</v>
      </c>
      <c r="EQ5055">
        <v>252868</v>
      </c>
      <c r="ER5055" t="s">
        <v>10995</v>
      </c>
      <c r="EV5055">
        <v>17290304</v>
      </c>
      <c r="EW5055">
        <v>928</v>
      </c>
      <c r="EX5055">
        <v>221497</v>
      </c>
      <c r="EY5055" t="s">
        <v>11370</v>
      </c>
      <c r="EZ5055">
        <v>1</v>
      </c>
      <c r="FC5055">
        <v>95385</v>
      </c>
      <c r="FD5055" t="s">
        <v>3531</v>
      </c>
    </row>
    <row r="5056" spans="1:160" x14ac:dyDescent="0.3">
      <c r="A5056" t="str">
        <f>VLOOKUP(B5056,Table2[],3,FALSE)</f>
        <v>Digital</v>
      </c>
      <c r="B5056" t="str">
        <f>IF(OR(ISNUMBER(FIND("QVC",Z5056)),ISNUMBER(FIND("QVC",AL5056))),"QVC",IF(OR(ISNUMBER(FIND("NCO",H5056)),ISNUMBER(FIND("NCO",Y5056))), "NCO", IF(AL5056="consumer","PMD.com",VLOOKUP(LEFT(H5056,2),Tables!$E$1:$F$11,2,FALSE))))</f>
        <v>PMD.com</v>
      </c>
      <c r="C5056">
        <f t="shared" si="237"/>
        <v>52578</v>
      </c>
      <c r="D5056">
        <f t="shared" si="238"/>
        <v>2</v>
      </c>
      <c r="E5056" t="str">
        <f t="shared" ca="1" si="239"/>
        <v>MTD orders shipped</v>
      </c>
      <c r="F5056" t="s">
        <v>3539</v>
      </c>
      <c r="G5056" t="s">
        <v>335</v>
      </c>
      <c r="H5056" t="s">
        <v>10994</v>
      </c>
      <c r="I5056" s="6">
        <v>44013.901643518519</v>
      </c>
      <c r="J5056" t="s">
        <v>16</v>
      </c>
      <c r="K5056" s="6">
        <v>44014.472893518519</v>
      </c>
      <c r="M5056" t="s">
        <v>11365</v>
      </c>
      <c r="N5056" t="s">
        <v>11366</v>
      </c>
      <c r="Q5056" t="s">
        <v>11367</v>
      </c>
      <c r="R5056" t="s">
        <v>362</v>
      </c>
      <c r="S5056" t="s">
        <v>11368</v>
      </c>
      <c r="T5056" t="s">
        <v>338</v>
      </c>
      <c r="U5056" t="s">
        <v>530</v>
      </c>
      <c r="W5056" t="s">
        <v>11369</v>
      </c>
      <c r="Z5056" t="s">
        <v>11365</v>
      </c>
      <c r="AA5056" t="s">
        <v>11366</v>
      </c>
      <c r="AD5056" t="s">
        <v>11367</v>
      </c>
      <c r="AE5056" t="s">
        <v>362</v>
      </c>
      <c r="AF5056" t="s">
        <v>11368</v>
      </c>
      <c r="AG5056" t="s">
        <v>338</v>
      </c>
      <c r="AH5056" t="s">
        <v>530</v>
      </c>
      <c r="AJ5056" t="s">
        <v>11369</v>
      </c>
      <c r="AL5056" t="s">
        <v>339</v>
      </c>
      <c r="AM5056">
        <v>2</v>
      </c>
      <c r="AN5056">
        <v>2</v>
      </c>
      <c r="AO5056">
        <v>6388</v>
      </c>
      <c r="AQ5056">
        <v>124427</v>
      </c>
      <c r="AR5056">
        <v>52578</v>
      </c>
      <c r="AS5056" t="s">
        <v>27</v>
      </c>
      <c r="AT5056" t="s">
        <v>28</v>
      </c>
      <c r="AW5056" t="s">
        <v>352</v>
      </c>
      <c r="AX5056" t="s">
        <v>352</v>
      </c>
      <c r="AY5056" t="s">
        <v>353</v>
      </c>
      <c r="AZ5056" t="s">
        <v>371</v>
      </c>
      <c r="BY5056" t="s">
        <v>342</v>
      </c>
      <c r="EQ5056">
        <v>251422</v>
      </c>
      <c r="ER5056" t="s">
        <v>10995</v>
      </c>
      <c r="EV5056">
        <v>17290304</v>
      </c>
      <c r="EW5056">
        <v>928</v>
      </c>
      <c r="EX5056">
        <v>221497</v>
      </c>
      <c r="EY5056" t="s">
        <v>11370</v>
      </c>
      <c r="EZ5056">
        <v>1</v>
      </c>
      <c r="FC5056">
        <v>90398</v>
      </c>
      <c r="FD5056" t="s">
        <v>11371</v>
      </c>
    </row>
    <row r="5057" spans="1:160" x14ac:dyDescent="0.3">
      <c r="A5057" t="str">
        <f>VLOOKUP(B5057,Table2[],3,FALSE)</f>
        <v>Digital</v>
      </c>
      <c r="B5057" t="str">
        <f>IF(OR(ISNUMBER(FIND("QVC",Z5057)),ISNUMBER(FIND("QVC",AL5057))),"QVC",IF(OR(ISNUMBER(FIND("NCO",H5057)),ISNUMBER(FIND("NCO",Y5057))), "NCO", IF(AL5057="consumer","PMD.com",VLOOKUP(LEFT(H5057,2),Tables!$E$1:$F$11,2,FALSE))))</f>
        <v>PMD.com</v>
      </c>
      <c r="C5057">
        <f t="shared" si="237"/>
        <v>5908</v>
      </c>
      <c r="D5057">
        <f t="shared" si="238"/>
        <v>1</v>
      </c>
      <c r="E5057" t="str">
        <f t="shared" ca="1" si="239"/>
        <v>MTD orders shipped</v>
      </c>
      <c r="F5057" t="s">
        <v>3539</v>
      </c>
      <c r="G5057" t="s">
        <v>335</v>
      </c>
      <c r="H5057" t="s">
        <v>10994</v>
      </c>
      <c r="I5057" s="6">
        <v>44013.901643518519</v>
      </c>
      <c r="J5057" t="s">
        <v>16</v>
      </c>
      <c r="K5057" s="6">
        <v>44014.472893518519</v>
      </c>
      <c r="M5057" t="s">
        <v>11365</v>
      </c>
      <c r="N5057" t="s">
        <v>11366</v>
      </c>
      <c r="Q5057" t="s">
        <v>11367</v>
      </c>
      <c r="R5057" t="s">
        <v>362</v>
      </c>
      <c r="S5057" t="s">
        <v>11368</v>
      </c>
      <c r="T5057" t="s">
        <v>338</v>
      </c>
      <c r="U5057" t="s">
        <v>530</v>
      </c>
      <c r="W5057" t="s">
        <v>11369</v>
      </c>
      <c r="Z5057" t="s">
        <v>11365</v>
      </c>
      <c r="AA5057" t="s">
        <v>11366</v>
      </c>
      <c r="AD5057" t="s">
        <v>11367</v>
      </c>
      <c r="AE5057" t="s">
        <v>362</v>
      </c>
      <c r="AF5057" t="s">
        <v>11368</v>
      </c>
      <c r="AG5057" t="s">
        <v>338</v>
      </c>
      <c r="AH5057" t="s">
        <v>530</v>
      </c>
      <c r="AJ5057" t="s">
        <v>11369</v>
      </c>
      <c r="AL5057" t="s">
        <v>339</v>
      </c>
      <c r="AM5057">
        <v>1</v>
      </c>
      <c r="AN5057">
        <v>1</v>
      </c>
      <c r="AO5057">
        <v>2488</v>
      </c>
      <c r="AQ5057">
        <v>124420</v>
      </c>
      <c r="AR5057">
        <v>5908</v>
      </c>
      <c r="AS5057" t="s">
        <v>46</v>
      </c>
      <c r="AT5057" t="s">
        <v>47</v>
      </c>
      <c r="AW5057" t="s">
        <v>352</v>
      </c>
      <c r="AX5057" t="s">
        <v>352</v>
      </c>
      <c r="AY5057" t="s">
        <v>353</v>
      </c>
      <c r="AZ5057" t="s">
        <v>385</v>
      </c>
      <c r="BY5057" t="s">
        <v>342</v>
      </c>
      <c r="EQ5057">
        <v>243067</v>
      </c>
      <c r="ER5057" t="s">
        <v>10995</v>
      </c>
      <c r="EV5057">
        <v>17290304</v>
      </c>
      <c r="EW5057">
        <v>928</v>
      </c>
      <c r="EX5057">
        <v>221497</v>
      </c>
      <c r="EY5057" t="s">
        <v>11370</v>
      </c>
      <c r="EZ5057">
        <v>1</v>
      </c>
      <c r="FC5057">
        <v>5908</v>
      </c>
      <c r="FD5057" t="s">
        <v>47</v>
      </c>
    </row>
    <row r="5058" spans="1:160" x14ac:dyDescent="0.3">
      <c r="A5058" t="str">
        <f>VLOOKUP(B5058,Table2[],3,FALSE)</f>
        <v>Digital</v>
      </c>
      <c r="B5058" t="str">
        <f>IF(OR(ISNUMBER(FIND("QVC",Z5058)),ISNUMBER(FIND("QVC",AL5058))),"QVC",IF(OR(ISNUMBER(FIND("NCO",H5058)),ISNUMBER(FIND("NCO",Y5058))), "NCO", IF(AL5058="consumer","PMD.com",VLOOKUP(LEFT(H5058,2),Tables!$E$1:$F$11,2,FALSE))))</f>
        <v>PMD.com</v>
      </c>
      <c r="C5058">
        <f t="shared" si="237"/>
        <v>51090030</v>
      </c>
      <c r="D5058">
        <f t="shared" si="238"/>
        <v>1</v>
      </c>
      <c r="E5058" t="str">
        <f t="shared" ca="1" si="239"/>
        <v>MTD orders shipped</v>
      </c>
      <c r="F5058" t="s">
        <v>3539</v>
      </c>
      <c r="G5058" t="s">
        <v>335</v>
      </c>
      <c r="H5058" t="s">
        <v>10994</v>
      </c>
      <c r="I5058" s="6">
        <v>44013.901643518519</v>
      </c>
      <c r="J5058" t="s">
        <v>16</v>
      </c>
      <c r="K5058" s="6">
        <v>44014.472893518519</v>
      </c>
      <c r="M5058" t="s">
        <v>11365</v>
      </c>
      <c r="N5058" t="s">
        <v>11366</v>
      </c>
      <c r="Q5058" t="s">
        <v>11367</v>
      </c>
      <c r="R5058" t="s">
        <v>362</v>
      </c>
      <c r="S5058" t="s">
        <v>11368</v>
      </c>
      <c r="T5058" t="s">
        <v>338</v>
      </c>
      <c r="U5058" t="s">
        <v>530</v>
      </c>
      <c r="W5058" t="s">
        <v>11369</v>
      </c>
      <c r="Z5058" t="s">
        <v>11365</v>
      </c>
      <c r="AA5058" t="s">
        <v>11366</v>
      </c>
      <c r="AD5058" t="s">
        <v>11367</v>
      </c>
      <c r="AE5058" t="s">
        <v>362</v>
      </c>
      <c r="AF5058" t="s">
        <v>11368</v>
      </c>
      <c r="AG5058" t="s">
        <v>338</v>
      </c>
      <c r="AH5058" t="s">
        <v>530</v>
      </c>
      <c r="AJ5058" t="s">
        <v>11369</v>
      </c>
      <c r="AL5058" t="s">
        <v>339</v>
      </c>
      <c r="AM5058">
        <v>1</v>
      </c>
      <c r="AN5058">
        <v>1</v>
      </c>
      <c r="AO5058">
        <v>6688</v>
      </c>
      <c r="AQ5058">
        <v>125960</v>
      </c>
      <c r="AR5058">
        <v>51090030</v>
      </c>
      <c r="AS5058" t="s">
        <v>3043</v>
      </c>
      <c r="AT5058" t="s">
        <v>628</v>
      </c>
      <c r="AW5058" t="s">
        <v>343</v>
      </c>
      <c r="BY5058" t="s">
        <v>342</v>
      </c>
      <c r="BZ5058" t="b">
        <v>0</v>
      </c>
      <c r="EQ5058">
        <v>243047</v>
      </c>
      <c r="ER5058" t="s">
        <v>10995</v>
      </c>
      <c r="EV5058">
        <v>17290304</v>
      </c>
      <c r="EW5058">
        <v>928</v>
      </c>
      <c r="EX5058">
        <v>221497</v>
      </c>
      <c r="EY5058" t="s">
        <v>11370</v>
      </c>
      <c r="EZ5058">
        <v>1</v>
      </c>
      <c r="FC5058">
        <v>95385</v>
      </c>
      <c r="FD5058" t="s">
        <v>3531</v>
      </c>
    </row>
    <row r="5059" spans="1:160" x14ac:dyDescent="0.3">
      <c r="A5059" t="str">
        <f>VLOOKUP(B5059,Table2[],3,FALSE)</f>
        <v>Digital</v>
      </c>
      <c r="B5059" t="str">
        <f>IF(OR(ISNUMBER(FIND("QVC",Z5059)),ISNUMBER(FIND("QVC",AL5059))),"QVC",IF(OR(ISNUMBER(FIND("NCO",H5059)),ISNUMBER(FIND("NCO",Y5059))), "NCO", IF(AL5059="consumer","PMD.com",VLOOKUP(LEFT(H5059,2),Tables!$E$1:$F$11,2,FALSE))))</f>
        <v>PMD.com</v>
      </c>
      <c r="C5059">
        <f t="shared" si="237"/>
        <v>58040001</v>
      </c>
      <c r="D5059">
        <f t="shared" si="238"/>
        <v>1</v>
      </c>
      <c r="E5059" t="str">
        <f t="shared" ca="1" si="239"/>
        <v>MTD orders shipped</v>
      </c>
      <c r="F5059" t="s">
        <v>3539</v>
      </c>
      <c r="G5059" t="s">
        <v>335</v>
      </c>
      <c r="H5059" t="s">
        <v>11016</v>
      </c>
      <c r="I5059" s="6">
        <v>44013.943391203706</v>
      </c>
      <c r="J5059" t="s">
        <v>16</v>
      </c>
      <c r="K5059" s="6">
        <v>44014.473090277781</v>
      </c>
      <c r="M5059" t="s">
        <v>11372</v>
      </c>
      <c r="N5059" t="s">
        <v>11373</v>
      </c>
      <c r="O5059" t="s">
        <v>11374</v>
      </c>
      <c r="Q5059" t="s">
        <v>11375</v>
      </c>
      <c r="R5059" t="s">
        <v>389</v>
      </c>
      <c r="S5059" t="s">
        <v>11376</v>
      </c>
      <c r="T5059" t="s">
        <v>338</v>
      </c>
      <c r="U5059" t="s">
        <v>530</v>
      </c>
      <c r="W5059" t="s">
        <v>11377</v>
      </c>
      <c r="Z5059" t="s">
        <v>11372</v>
      </c>
      <c r="AA5059" t="s">
        <v>11373</v>
      </c>
      <c r="AB5059" t="s">
        <v>11374</v>
      </c>
      <c r="AD5059" t="s">
        <v>11375</v>
      </c>
      <c r="AE5059" t="s">
        <v>389</v>
      </c>
      <c r="AF5059" t="s">
        <v>11376</v>
      </c>
      <c r="AG5059" t="s">
        <v>338</v>
      </c>
      <c r="AH5059" t="s">
        <v>530</v>
      </c>
      <c r="AJ5059" t="s">
        <v>11377</v>
      </c>
      <c r="AL5059" t="s">
        <v>339</v>
      </c>
      <c r="AM5059">
        <v>1</v>
      </c>
      <c r="AN5059">
        <v>1</v>
      </c>
      <c r="AO5059">
        <v>12788</v>
      </c>
      <c r="AQ5059">
        <v>124484</v>
      </c>
      <c r="AR5059">
        <v>58040001</v>
      </c>
      <c r="AS5059" t="s">
        <v>54</v>
      </c>
      <c r="AT5059" t="s">
        <v>55</v>
      </c>
      <c r="AW5059" t="s">
        <v>340</v>
      </c>
      <c r="AX5059" t="s">
        <v>340</v>
      </c>
      <c r="AY5059" t="s">
        <v>357</v>
      </c>
      <c r="AZ5059" t="s">
        <v>363</v>
      </c>
      <c r="BY5059" t="s">
        <v>342</v>
      </c>
      <c r="EQ5059">
        <v>251707</v>
      </c>
      <c r="ER5059" t="s">
        <v>11017</v>
      </c>
      <c r="EV5059">
        <v>17290316</v>
      </c>
      <c r="EW5059">
        <v>928</v>
      </c>
      <c r="EX5059">
        <v>221508</v>
      </c>
      <c r="EY5059">
        <v>9.2748999964335493E+25</v>
      </c>
      <c r="EZ5059">
        <v>1</v>
      </c>
      <c r="FC5059">
        <v>58040001</v>
      </c>
      <c r="FD5059" t="s">
        <v>55</v>
      </c>
    </row>
    <row r="5060" spans="1:160" x14ac:dyDescent="0.3">
      <c r="A5060" t="str">
        <f>VLOOKUP(B5060,Table2[],3,FALSE)</f>
        <v>Digital</v>
      </c>
      <c r="B5060" t="str">
        <f>IF(OR(ISNUMBER(FIND("QVC",Z5060)),ISNUMBER(FIND("QVC",AL5060))),"QVC",IF(OR(ISNUMBER(FIND("NCO",H5060)),ISNUMBER(FIND("NCO",Y5060))), "NCO", IF(AL5060="consumer","PMD.com",VLOOKUP(LEFT(H5060,2),Tables!$E$1:$F$11,2,FALSE))))</f>
        <v>PMD.com</v>
      </c>
      <c r="C5060">
        <f t="shared" si="237"/>
        <v>55300001</v>
      </c>
      <c r="D5060">
        <f t="shared" si="238"/>
        <v>1</v>
      </c>
      <c r="E5060" t="str">
        <f t="shared" ca="1" si="239"/>
        <v>MTD orders shipped</v>
      </c>
      <c r="F5060" t="s">
        <v>3539</v>
      </c>
      <c r="G5060" t="s">
        <v>335</v>
      </c>
      <c r="H5060" t="s">
        <v>11022</v>
      </c>
      <c r="I5060" s="6">
        <v>44013.96</v>
      </c>
      <c r="J5060" t="s">
        <v>16</v>
      </c>
      <c r="K5060" s="6">
        <v>44014.473749999997</v>
      </c>
      <c r="M5060" t="s">
        <v>11378</v>
      </c>
      <c r="N5060" t="s">
        <v>11379</v>
      </c>
      <c r="Q5060" t="s">
        <v>11380</v>
      </c>
      <c r="R5060" t="s">
        <v>389</v>
      </c>
      <c r="S5060" t="s">
        <v>11381</v>
      </c>
      <c r="T5060" t="s">
        <v>338</v>
      </c>
      <c r="U5060" t="s">
        <v>530</v>
      </c>
      <c r="W5060" t="s">
        <v>11382</v>
      </c>
      <c r="Z5060" t="s">
        <v>11378</v>
      </c>
      <c r="AA5060" t="s">
        <v>11379</v>
      </c>
      <c r="AD5060" t="s">
        <v>11380</v>
      </c>
      <c r="AE5060" t="s">
        <v>389</v>
      </c>
      <c r="AF5060" t="s">
        <v>11381</v>
      </c>
      <c r="AG5060" t="s">
        <v>338</v>
      </c>
      <c r="AH5060" t="s">
        <v>530</v>
      </c>
      <c r="AJ5060" t="s">
        <v>11382</v>
      </c>
      <c r="AL5060" t="s">
        <v>339</v>
      </c>
      <c r="AM5060">
        <v>1</v>
      </c>
      <c r="AN5060">
        <v>1</v>
      </c>
      <c r="AO5060">
        <v>5039</v>
      </c>
      <c r="AQ5060">
        <v>124479</v>
      </c>
      <c r="AR5060">
        <v>55300001</v>
      </c>
      <c r="AS5060" t="s">
        <v>3008</v>
      </c>
      <c r="AT5060" t="s">
        <v>153</v>
      </c>
      <c r="AW5060" t="s">
        <v>340</v>
      </c>
      <c r="AX5060" t="s">
        <v>340</v>
      </c>
      <c r="AY5060" t="s">
        <v>382</v>
      </c>
      <c r="AZ5060">
        <v>0</v>
      </c>
      <c r="BY5060" t="s">
        <v>342</v>
      </c>
      <c r="EQ5060">
        <v>253396</v>
      </c>
      <c r="ER5060" t="s">
        <v>11023</v>
      </c>
      <c r="EV5060">
        <v>17290320</v>
      </c>
      <c r="EW5060">
        <v>928</v>
      </c>
      <c r="EX5060">
        <v>221512</v>
      </c>
      <c r="EY5060">
        <v>9.2748999964335493E+25</v>
      </c>
      <c r="EZ5060">
        <v>1</v>
      </c>
      <c r="FC5060">
        <v>55300001</v>
      </c>
      <c r="FD5060" t="s">
        <v>153</v>
      </c>
    </row>
    <row r="5061" spans="1:160" x14ac:dyDescent="0.3">
      <c r="A5061" t="str">
        <f>VLOOKUP(B5061,Table2[],3,FALSE)</f>
        <v>Digital</v>
      </c>
      <c r="B5061" t="str">
        <f>IF(OR(ISNUMBER(FIND("QVC",Z5061)),ISNUMBER(FIND("QVC",AL5061))),"QVC",IF(OR(ISNUMBER(FIND("NCO",H5061)),ISNUMBER(FIND("NCO",Y5061))), "NCO", IF(AL5061="consumer","PMD.com",VLOOKUP(LEFT(H5061,2),Tables!$E$1:$F$11,2,FALSE))))</f>
        <v>PMD.com</v>
      </c>
      <c r="C5061">
        <f t="shared" si="237"/>
        <v>52430001</v>
      </c>
      <c r="D5061">
        <f t="shared" si="238"/>
        <v>1</v>
      </c>
      <c r="E5061" t="str">
        <f t="shared" ca="1" si="239"/>
        <v>MTD orders shipped</v>
      </c>
      <c r="F5061" t="s">
        <v>3539</v>
      </c>
      <c r="G5061" t="s">
        <v>335</v>
      </c>
      <c r="H5061" t="s">
        <v>11068</v>
      </c>
      <c r="I5061" s="6">
        <v>44014.169189814813</v>
      </c>
      <c r="J5061" t="s">
        <v>16</v>
      </c>
      <c r="K5061" s="6">
        <v>44014.473900462966</v>
      </c>
      <c r="M5061" t="s">
        <v>892</v>
      </c>
      <c r="N5061" t="s">
        <v>1043</v>
      </c>
      <c r="Q5061" t="s">
        <v>878</v>
      </c>
      <c r="R5061" t="s">
        <v>400</v>
      </c>
      <c r="S5061" t="s">
        <v>879</v>
      </c>
      <c r="T5061" t="s">
        <v>338</v>
      </c>
      <c r="U5061" t="s">
        <v>530</v>
      </c>
      <c r="W5061" t="s">
        <v>893</v>
      </c>
      <c r="Z5061" t="s">
        <v>892</v>
      </c>
      <c r="AA5061" t="s">
        <v>1043</v>
      </c>
      <c r="AD5061" t="s">
        <v>878</v>
      </c>
      <c r="AE5061" t="s">
        <v>400</v>
      </c>
      <c r="AF5061" t="s">
        <v>879</v>
      </c>
      <c r="AG5061" t="s">
        <v>338</v>
      </c>
      <c r="AH5061" t="s">
        <v>530</v>
      </c>
      <c r="AJ5061" t="s">
        <v>893</v>
      </c>
      <c r="AL5061" t="s">
        <v>339</v>
      </c>
      <c r="AM5061">
        <v>1</v>
      </c>
      <c r="AN5061">
        <v>1</v>
      </c>
      <c r="AO5061">
        <v>12063</v>
      </c>
      <c r="AQ5061">
        <v>127155</v>
      </c>
      <c r="AR5061">
        <v>52430001</v>
      </c>
      <c r="AS5061" t="s">
        <v>9635</v>
      </c>
      <c r="AT5061" t="s">
        <v>75</v>
      </c>
      <c r="AW5061" t="s">
        <v>340</v>
      </c>
      <c r="AX5061" t="s">
        <v>340</v>
      </c>
      <c r="AY5061" t="s">
        <v>357</v>
      </c>
      <c r="AZ5061" t="s">
        <v>363</v>
      </c>
      <c r="BY5061" t="s">
        <v>342</v>
      </c>
      <c r="EQ5061">
        <v>252868</v>
      </c>
      <c r="ER5061" t="s">
        <v>11069</v>
      </c>
      <c r="EV5061">
        <v>17290344</v>
      </c>
      <c r="EW5061">
        <v>928</v>
      </c>
      <c r="EX5061">
        <v>221537</v>
      </c>
      <c r="EY5061" t="s">
        <v>11383</v>
      </c>
      <c r="EZ5061">
        <v>1</v>
      </c>
      <c r="FC5061">
        <v>95385</v>
      </c>
      <c r="FD5061" t="s">
        <v>3531</v>
      </c>
    </row>
    <row r="5062" spans="1:160" x14ac:dyDescent="0.3">
      <c r="A5062" t="str">
        <f>VLOOKUP(B5062,Table2[],3,FALSE)</f>
        <v>Digital</v>
      </c>
      <c r="B5062" t="str">
        <f>IF(OR(ISNUMBER(FIND("QVC",Z5062)),ISNUMBER(FIND("QVC",AL5062))),"QVC",IF(OR(ISNUMBER(FIND("NCO",H5062)),ISNUMBER(FIND("NCO",Y5062))), "NCO", IF(AL5062="consumer","PMD.com",VLOOKUP(LEFT(H5062,2),Tables!$E$1:$F$11,2,FALSE))))</f>
        <v>PMD.com</v>
      </c>
      <c r="C5062">
        <f t="shared" si="237"/>
        <v>54020001</v>
      </c>
      <c r="D5062">
        <f t="shared" si="238"/>
        <v>2</v>
      </c>
      <c r="E5062" t="str">
        <f t="shared" ca="1" si="239"/>
        <v>MTD orders shipped</v>
      </c>
      <c r="F5062" t="s">
        <v>3539</v>
      </c>
      <c r="G5062" t="s">
        <v>335</v>
      </c>
      <c r="H5062" t="s">
        <v>11068</v>
      </c>
      <c r="I5062" s="6">
        <v>44014.169189814813</v>
      </c>
      <c r="J5062" t="s">
        <v>16</v>
      </c>
      <c r="K5062" s="6">
        <v>44014.473900462966</v>
      </c>
      <c r="M5062" t="s">
        <v>892</v>
      </c>
      <c r="N5062" t="s">
        <v>1043</v>
      </c>
      <c r="Q5062" t="s">
        <v>878</v>
      </c>
      <c r="R5062" t="s">
        <v>400</v>
      </c>
      <c r="S5062" t="s">
        <v>879</v>
      </c>
      <c r="T5062" t="s">
        <v>338</v>
      </c>
      <c r="U5062" t="s">
        <v>530</v>
      </c>
      <c r="W5062" t="s">
        <v>893</v>
      </c>
      <c r="Z5062" t="s">
        <v>892</v>
      </c>
      <c r="AA5062" t="s">
        <v>1043</v>
      </c>
      <c r="AD5062" t="s">
        <v>878</v>
      </c>
      <c r="AE5062" t="s">
        <v>400</v>
      </c>
      <c r="AF5062" t="s">
        <v>879</v>
      </c>
      <c r="AG5062" t="s">
        <v>338</v>
      </c>
      <c r="AH5062" t="s">
        <v>530</v>
      </c>
      <c r="AJ5062" t="s">
        <v>893</v>
      </c>
      <c r="AL5062" t="s">
        <v>339</v>
      </c>
      <c r="AM5062">
        <v>2</v>
      </c>
      <c r="AN5062">
        <v>2</v>
      </c>
      <c r="AO5062">
        <v>3692</v>
      </c>
      <c r="AQ5062">
        <v>124477</v>
      </c>
      <c r="AR5062">
        <v>54020001</v>
      </c>
      <c r="AS5062" t="s">
        <v>484</v>
      </c>
      <c r="AT5062" t="s">
        <v>93</v>
      </c>
      <c r="AW5062" t="s">
        <v>340</v>
      </c>
      <c r="AX5062">
        <v>0</v>
      </c>
      <c r="AY5062" t="s">
        <v>348</v>
      </c>
      <c r="AZ5062">
        <v>0</v>
      </c>
      <c r="BY5062" t="s">
        <v>342</v>
      </c>
      <c r="EQ5062">
        <v>251671</v>
      </c>
      <c r="ER5062" t="s">
        <v>11069</v>
      </c>
      <c r="EV5062">
        <v>17290344</v>
      </c>
      <c r="EW5062">
        <v>928</v>
      </c>
      <c r="EX5062">
        <v>221537</v>
      </c>
      <c r="EY5062" t="s">
        <v>11383</v>
      </c>
      <c r="EZ5062">
        <v>1</v>
      </c>
      <c r="FC5062">
        <v>54020001</v>
      </c>
      <c r="FD5062" t="s">
        <v>93</v>
      </c>
    </row>
    <row r="5063" spans="1:160" x14ac:dyDescent="0.3">
      <c r="A5063" t="str">
        <f>VLOOKUP(B5063,Table2[],3,FALSE)</f>
        <v>Digital</v>
      </c>
      <c r="B5063" t="str">
        <f>IF(OR(ISNUMBER(FIND("QVC",Z5063)),ISNUMBER(FIND("QVC",AL5063))),"QVC",IF(OR(ISNUMBER(FIND("NCO",H5063)),ISNUMBER(FIND("NCO",Y5063))), "NCO", IF(AL5063="consumer","PMD.com",VLOOKUP(LEFT(H5063,2),Tables!$E$1:$F$11,2,FALSE))))</f>
        <v>PMD.com</v>
      </c>
      <c r="C5063">
        <f t="shared" si="237"/>
        <v>53920001</v>
      </c>
      <c r="D5063">
        <f t="shared" si="238"/>
        <v>1</v>
      </c>
      <c r="E5063" t="str">
        <f t="shared" ca="1" si="239"/>
        <v>MTD orders shipped</v>
      </c>
      <c r="F5063" t="s">
        <v>3539</v>
      </c>
      <c r="G5063" t="s">
        <v>335</v>
      </c>
      <c r="H5063" t="s">
        <v>11068</v>
      </c>
      <c r="I5063" s="6">
        <v>44014.169189814813</v>
      </c>
      <c r="J5063" t="s">
        <v>16</v>
      </c>
      <c r="K5063" s="6">
        <v>44014.473900462966</v>
      </c>
      <c r="M5063" t="s">
        <v>892</v>
      </c>
      <c r="N5063" t="s">
        <v>1043</v>
      </c>
      <c r="Q5063" t="s">
        <v>878</v>
      </c>
      <c r="R5063" t="s">
        <v>400</v>
      </c>
      <c r="S5063" t="s">
        <v>879</v>
      </c>
      <c r="T5063" t="s">
        <v>338</v>
      </c>
      <c r="U5063" t="s">
        <v>530</v>
      </c>
      <c r="W5063" t="s">
        <v>893</v>
      </c>
      <c r="Z5063" t="s">
        <v>892</v>
      </c>
      <c r="AA5063" t="s">
        <v>1043</v>
      </c>
      <c r="AD5063" t="s">
        <v>878</v>
      </c>
      <c r="AE5063" t="s">
        <v>400</v>
      </c>
      <c r="AF5063" t="s">
        <v>879</v>
      </c>
      <c r="AG5063" t="s">
        <v>338</v>
      </c>
      <c r="AH5063" t="s">
        <v>530</v>
      </c>
      <c r="AJ5063" t="s">
        <v>893</v>
      </c>
      <c r="AL5063" t="s">
        <v>339</v>
      </c>
      <c r="AM5063">
        <v>1</v>
      </c>
      <c r="AN5063">
        <v>1</v>
      </c>
      <c r="AO5063">
        <v>14899</v>
      </c>
      <c r="AQ5063">
        <v>124468</v>
      </c>
      <c r="AR5063">
        <v>53920001</v>
      </c>
      <c r="AS5063" t="s">
        <v>42</v>
      </c>
      <c r="AT5063" t="s">
        <v>40</v>
      </c>
      <c r="AW5063" t="s">
        <v>343</v>
      </c>
      <c r="BY5063" t="s">
        <v>342</v>
      </c>
      <c r="EQ5063">
        <v>247476</v>
      </c>
      <c r="ER5063" t="s">
        <v>11069</v>
      </c>
      <c r="EV5063">
        <v>17290344</v>
      </c>
      <c r="EW5063">
        <v>928</v>
      </c>
      <c r="EX5063">
        <v>221537</v>
      </c>
      <c r="EY5063" t="s">
        <v>11383</v>
      </c>
      <c r="EZ5063">
        <v>1</v>
      </c>
      <c r="FC5063">
        <v>95385</v>
      </c>
      <c r="FD5063" t="s">
        <v>3531</v>
      </c>
    </row>
    <row r="5064" spans="1:160" x14ac:dyDescent="0.3">
      <c r="A5064" t="str">
        <f>VLOOKUP(B5064,Table2[],3,FALSE)</f>
        <v>Digital</v>
      </c>
      <c r="B5064" t="str">
        <f>IF(OR(ISNUMBER(FIND("QVC",Z5064)),ISNUMBER(FIND("QVC",AL5064))),"QVC",IF(OR(ISNUMBER(FIND("NCO",H5064)),ISNUMBER(FIND("NCO",Y5064))), "NCO", IF(AL5064="consumer","PMD.com",VLOOKUP(LEFT(H5064,2),Tables!$E$1:$F$11,2,FALSE))))</f>
        <v>PMD.com</v>
      </c>
      <c r="C5064">
        <f t="shared" si="237"/>
        <v>55110011</v>
      </c>
      <c r="D5064">
        <f t="shared" si="238"/>
        <v>1</v>
      </c>
      <c r="E5064" t="str">
        <f t="shared" ca="1" si="239"/>
        <v>MTD orders shipped</v>
      </c>
      <c r="F5064" t="s">
        <v>3539</v>
      </c>
      <c r="G5064" t="s">
        <v>335</v>
      </c>
      <c r="H5064" t="s">
        <v>11068</v>
      </c>
      <c r="I5064" s="6">
        <v>44014.169189814813</v>
      </c>
      <c r="J5064" t="s">
        <v>16</v>
      </c>
      <c r="K5064" s="6">
        <v>44014.473900462966</v>
      </c>
      <c r="M5064" t="s">
        <v>892</v>
      </c>
      <c r="N5064" t="s">
        <v>1043</v>
      </c>
      <c r="Q5064" t="s">
        <v>878</v>
      </c>
      <c r="R5064" t="s">
        <v>400</v>
      </c>
      <c r="S5064" t="s">
        <v>879</v>
      </c>
      <c r="T5064" t="s">
        <v>338</v>
      </c>
      <c r="U5064" t="s">
        <v>530</v>
      </c>
      <c r="W5064" t="s">
        <v>893</v>
      </c>
      <c r="Z5064" t="s">
        <v>892</v>
      </c>
      <c r="AA5064" t="s">
        <v>1043</v>
      </c>
      <c r="AD5064" t="s">
        <v>878</v>
      </c>
      <c r="AE5064" t="s">
        <v>400</v>
      </c>
      <c r="AF5064" t="s">
        <v>879</v>
      </c>
      <c r="AG5064" t="s">
        <v>338</v>
      </c>
      <c r="AH5064" t="s">
        <v>530</v>
      </c>
      <c r="AJ5064" t="s">
        <v>893</v>
      </c>
      <c r="AL5064" t="s">
        <v>339</v>
      </c>
      <c r="AM5064">
        <v>1</v>
      </c>
      <c r="AN5064">
        <v>1</v>
      </c>
      <c r="AO5064">
        <v>2688</v>
      </c>
      <c r="AQ5064">
        <v>123763</v>
      </c>
      <c r="AR5064">
        <v>55110011</v>
      </c>
      <c r="AS5064" t="s">
        <v>120</v>
      </c>
      <c r="AT5064" t="s">
        <v>121</v>
      </c>
      <c r="AW5064" t="s">
        <v>340</v>
      </c>
      <c r="AX5064" t="s">
        <v>340</v>
      </c>
      <c r="AY5064" t="s">
        <v>382</v>
      </c>
      <c r="AZ5064">
        <v>0</v>
      </c>
      <c r="BY5064" t="s">
        <v>342</v>
      </c>
      <c r="EQ5064">
        <v>248980</v>
      </c>
      <c r="ER5064" t="s">
        <v>11069</v>
      </c>
      <c r="EV5064">
        <v>17290344</v>
      </c>
      <c r="EW5064">
        <v>928</v>
      </c>
      <c r="EX5064">
        <v>221537</v>
      </c>
      <c r="EY5064" t="s">
        <v>11383</v>
      </c>
      <c r="EZ5064">
        <v>1</v>
      </c>
      <c r="FC5064">
        <v>55110011</v>
      </c>
      <c r="FD5064" t="s">
        <v>121</v>
      </c>
    </row>
    <row r="5065" spans="1:160" x14ac:dyDescent="0.3">
      <c r="A5065" t="str">
        <f>VLOOKUP(B5065,Table2[],3,FALSE)</f>
        <v>Digital</v>
      </c>
      <c r="B5065" t="str">
        <f>IF(OR(ISNUMBER(FIND("QVC",Z5065)),ISNUMBER(FIND("QVC",AL5065))),"QVC",IF(OR(ISNUMBER(FIND("NCO",H5065)),ISNUMBER(FIND("NCO",Y5065))), "NCO", IF(AL5065="consumer","PMD.com",VLOOKUP(LEFT(H5065,2),Tables!$E$1:$F$11,2,FALSE))))</f>
        <v>PMD.com</v>
      </c>
      <c r="C5065">
        <f t="shared" si="237"/>
        <v>5341030</v>
      </c>
      <c r="D5065">
        <f t="shared" si="238"/>
        <v>1</v>
      </c>
      <c r="E5065" t="str">
        <f t="shared" ca="1" si="239"/>
        <v>MTD orders shipped</v>
      </c>
      <c r="F5065" t="s">
        <v>3539</v>
      </c>
      <c r="G5065" t="s">
        <v>335</v>
      </c>
      <c r="H5065" t="s">
        <v>11068</v>
      </c>
      <c r="I5065" s="6">
        <v>44014.169189814813</v>
      </c>
      <c r="J5065" t="s">
        <v>16</v>
      </c>
      <c r="K5065" s="6">
        <v>44014.473900462966</v>
      </c>
      <c r="M5065" t="s">
        <v>892</v>
      </c>
      <c r="N5065" t="s">
        <v>1043</v>
      </c>
      <c r="Q5065" t="s">
        <v>878</v>
      </c>
      <c r="R5065" t="s">
        <v>400</v>
      </c>
      <c r="S5065" t="s">
        <v>879</v>
      </c>
      <c r="T5065" t="s">
        <v>338</v>
      </c>
      <c r="U5065" t="s">
        <v>530</v>
      </c>
      <c r="W5065" t="s">
        <v>893</v>
      </c>
      <c r="Z5065" t="s">
        <v>892</v>
      </c>
      <c r="AA5065" t="s">
        <v>1043</v>
      </c>
      <c r="AD5065" t="s">
        <v>878</v>
      </c>
      <c r="AE5065" t="s">
        <v>400</v>
      </c>
      <c r="AF5065" t="s">
        <v>879</v>
      </c>
      <c r="AG5065" t="s">
        <v>338</v>
      </c>
      <c r="AH5065" t="s">
        <v>530</v>
      </c>
      <c r="AJ5065" t="s">
        <v>893</v>
      </c>
      <c r="AL5065" t="s">
        <v>339</v>
      </c>
      <c r="AM5065">
        <v>1</v>
      </c>
      <c r="AN5065">
        <v>1</v>
      </c>
      <c r="AO5065">
        <v>12859</v>
      </c>
      <c r="AQ5065">
        <v>124642</v>
      </c>
      <c r="AR5065">
        <v>5341030</v>
      </c>
      <c r="AS5065" t="s">
        <v>925</v>
      </c>
      <c r="AT5065" t="s">
        <v>926</v>
      </c>
      <c r="AW5065" t="s">
        <v>366</v>
      </c>
      <c r="AX5065" t="s">
        <v>366</v>
      </c>
      <c r="AY5065" t="s">
        <v>345</v>
      </c>
      <c r="AZ5065" t="s">
        <v>346</v>
      </c>
      <c r="BY5065" t="s">
        <v>342</v>
      </c>
      <c r="EQ5065">
        <v>243275</v>
      </c>
      <c r="ER5065" t="s">
        <v>11069</v>
      </c>
      <c r="EV5065">
        <v>17290344</v>
      </c>
      <c r="EW5065">
        <v>928</v>
      </c>
      <c r="EX5065">
        <v>221537</v>
      </c>
      <c r="EY5065" t="s">
        <v>11383</v>
      </c>
      <c r="EZ5065">
        <v>1</v>
      </c>
      <c r="FC5065">
        <v>95385</v>
      </c>
      <c r="FD5065" t="s">
        <v>3531</v>
      </c>
    </row>
    <row r="5066" spans="1:160" x14ac:dyDescent="0.3">
      <c r="A5066" t="str">
        <f>VLOOKUP(B5066,Table2[],3,FALSE)</f>
        <v>Digital</v>
      </c>
      <c r="B5066" t="str">
        <f>IF(OR(ISNUMBER(FIND("QVC",Z5066)),ISNUMBER(FIND("QVC",AL5066))),"QVC",IF(OR(ISNUMBER(FIND("NCO",H5066)),ISNUMBER(FIND("NCO",Y5066))), "NCO", IF(AL5066="consumer","PMD.com",VLOOKUP(LEFT(H5066,2),Tables!$E$1:$F$11,2,FALSE))))</f>
        <v>PMD.com</v>
      </c>
      <c r="C5066">
        <f t="shared" si="237"/>
        <v>51090030</v>
      </c>
      <c r="D5066">
        <f t="shared" si="238"/>
        <v>1</v>
      </c>
      <c r="E5066" t="str">
        <f t="shared" ca="1" si="239"/>
        <v>MTD orders shipped</v>
      </c>
      <c r="F5066" t="s">
        <v>3539</v>
      </c>
      <c r="G5066" t="s">
        <v>335</v>
      </c>
      <c r="H5066" t="s">
        <v>11068</v>
      </c>
      <c r="I5066" s="6">
        <v>44014.169189814813</v>
      </c>
      <c r="J5066" t="s">
        <v>16</v>
      </c>
      <c r="K5066" s="6">
        <v>44014.473900462966</v>
      </c>
      <c r="M5066" t="s">
        <v>892</v>
      </c>
      <c r="N5066" t="s">
        <v>1043</v>
      </c>
      <c r="Q5066" t="s">
        <v>878</v>
      </c>
      <c r="R5066" t="s">
        <v>400</v>
      </c>
      <c r="S5066" t="s">
        <v>879</v>
      </c>
      <c r="T5066" t="s">
        <v>338</v>
      </c>
      <c r="U5066" t="s">
        <v>530</v>
      </c>
      <c r="W5066" t="s">
        <v>893</v>
      </c>
      <c r="Z5066" t="s">
        <v>892</v>
      </c>
      <c r="AA5066" t="s">
        <v>1043</v>
      </c>
      <c r="AD5066" t="s">
        <v>878</v>
      </c>
      <c r="AE5066" t="s">
        <v>400</v>
      </c>
      <c r="AF5066" t="s">
        <v>879</v>
      </c>
      <c r="AG5066" t="s">
        <v>338</v>
      </c>
      <c r="AH5066" t="s">
        <v>530</v>
      </c>
      <c r="AJ5066" t="s">
        <v>893</v>
      </c>
      <c r="AL5066" t="s">
        <v>339</v>
      </c>
      <c r="AM5066">
        <v>1</v>
      </c>
      <c r="AN5066">
        <v>1</v>
      </c>
      <c r="AO5066">
        <v>6688</v>
      </c>
      <c r="AQ5066">
        <v>125960</v>
      </c>
      <c r="AR5066">
        <v>51090030</v>
      </c>
      <c r="AS5066" t="s">
        <v>3043</v>
      </c>
      <c r="AT5066" t="s">
        <v>628</v>
      </c>
      <c r="AW5066" t="s">
        <v>343</v>
      </c>
      <c r="BY5066" t="s">
        <v>342</v>
      </c>
      <c r="BZ5066" t="b">
        <v>0</v>
      </c>
      <c r="EQ5066">
        <v>243047</v>
      </c>
      <c r="ER5066" t="s">
        <v>11069</v>
      </c>
      <c r="EV5066">
        <v>17290344</v>
      </c>
      <c r="EW5066">
        <v>928</v>
      </c>
      <c r="EX5066">
        <v>221537</v>
      </c>
      <c r="EY5066" t="s">
        <v>11383</v>
      </c>
      <c r="EZ5066">
        <v>1</v>
      </c>
      <c r="FC5066">
        <v>95385</v>
      </c>
      <c r="FD5066" t="s">
        <v>3531</v>
      </c>
    </row>
    <row r="5067" spans="1:160" x14ac:dyDescent="0.3">
      <c r="A5067" t="str">
        <f>VLOOKUP(B5067,Table2[],3,FALSE)</f>
        <v>Digital</v>
      </c>
      <c r="B5067" t="str">
        <f>IF(OR(ISNUMBER(FIND("QVC",Z5067)),ISNUMBER(FIND("QVC",AL5067))),"QVC",IF(OR(ISNUMBER(FIND("NCO",H5067)),ISNUMBER(FIND("NCO",Y5067))), "NCO", IF(AL5067="consumer","PMD.com",VLOOKUP(LEFT(H5067,2),Tables!$E$1:$F$11,2,FALSE))))</f>
        <v>PMD.com</v>
      </c>
      <c r="C5067">
        <f t="shared" si="237"/>
        <v>51090030</v>
      </c>
      <c r="D5067">
        <f t="shared" si="238"/>
        <v>1</v>
      </c>
      <c r="E5067" t="str">
        <f t="shared" ca="1" si="239"/>
        <v>MTD orders shipped</v>
      </c>
      <c r="F5067" t="s">
        <v>3539</v>
      </c>
      <c r="G5067" t="s">
        <v>335</v>
      </c>
      <c r="H5067" t="s">
        <v>11010</v>
      </c>
      <c r="I5067" s="6">
        <v>44013.933287037034</v>
      </c>
      <c r="J5067" t="s">
        <v>16</v>
      </c>
      <c r="K5067" s="6">
        <v>44014.474178240744</v>
      </c>
      <c r="M5067" t="s">
        <v>11384</v>
      </c>
      <c r="N5067" t="s">
        <v>11385</v>
      </c>
      <c r="O5067" t="s">
        <v>11386</v>
      </c>
      <c r="Q5067" t="s">
        <v>1351</v>
      </c>
      <c r="R5067" t="s">
        <v>397</v>
      </c>
      <c r="S5067">
        <v>98148</v>
      </c>
      <c r="T5067" t="s">
        <v>338</v>
      </c>
      <c r="U5067" t="s">
        <v>530</v>
      </c>
      <c r="W5067" t="s">
        <v>11387</v>
      </c>
      <c r="Z5067" t="s">
        <v>11384</v>
      </c>
      <c r="AA5067" t="s">
        <v>11385</v>
      </c>
      <c r="AB5067" t="s">
        <v>11386</v>
      </c>
      <c r="AD5067" t="s">
        <v>1351</v>
      </c>
      <c r="AE5067" t="s">
        <v>397</v>
      </c>
      <c r="AF5067">
        <v>98148</v>
      </c>
      <c r="AG5067" t="s">
        <v>338</v>
      </c>
      <c r="AH5067" t="s">
        <v>530</v>
      </c>
      <c r="AJ5067" t="s">
        <v>11387</v>
      </c>
      <c r="AL5067" t="s">
        <v>339</v>
      </c>
      <c r="AM5067">
        <v>1</v>
      </c>
      <c r="AN5067">
        <v>1</v>
      </c>
      <c r="AO5067">
        <v>6688</v>
      </c>
      <c r="AQ5067">
        <v>125960</v>
      </c>
      <c r="AR5067">
        <v>51090030</v>
      </c>
      <c r="AS5067" t="s">
        <v>3043</v>
      </c>
      <c r="AT5067" t="s">
        <v>628</v>
      </c>
      <c r="AW5067" t="s">
        <v>343</v>
      </c>
      <c r="BY5067" t="s">
        <v>342</v>
      </c>
      <c r="BZ5067" t="b">
        <v>0</v>
      </c>
      <c r="EQ5067">
        <v>243047</v>
      </c>
      <c r="ER5067" t="s">
        <v>11011</v>
      </c>
      <c r="EV5067">
        <v>17290312</v>
      </c>
      <c r="EW5067">
        <v>928</v>
      </c>
      <c r="EX5067">
        <v>221505</v>
      </c>
      <c r="EY5067" t="s">
        <v>11388</v>
      </c>
      <c r="EZ5067">
        <v>1</v>
      </c>
      <c r="FC5067">
        <v>95384</v>
      </c>
      <c r="FD5067" t="s">
        <v>3530</v>
      </c>
    </row>
    <row r="5068" spans="1:160" x14ac:dyDescent="0.3">
      <c r="A5068" t="str">
        <f>VLOOKUP(B5068,Table2[],3,FALSE)</f>
        <v>Digital</v>
      </c>
      <c r="B5068" t="str">
        <f>IF(OR(ISNUMBER(FIND("QVC",Z5068)),ISNUMBER(FIND("QVC",AL5068))),"QVC",IF(OR(ISNUMBER(FIND("NCO",H5068)),ISNUMBER(FIND("NCO",Y5068))), "NCO", IF(AL5068="consumer","PMD.com",VLOOKUP(LEFT(H5068,2),Tables!$E$1:$F$11,2,FALSE))))</f>
        <v>PMD.com</v>
      </c>
      <c r="C5068">
        <f t="shared" ref="C5068:C5131" si="240">AR5068</f>
        <v>53920001</v>
      </c>
      <c r="D5068">
        <f t="shared" ref="D5068:D5131" si="241">AN5068</f>
        <v>1</v>
      </c>
      <c r="E5068" t="str">
        <f t="shared" ref="E5068:E5131" ca="1" si="242">IF(MONTH(TODAY())-MONTH(I5068)&gt;0,"shifted orders shipped","MTD orders shipped")</f>
        <v>MTD orders shipped</v>
      </c>
      <c r="F5068" t="s">
        <v>3539</v>
      </c>
      <c r="G5068" t="s">
        <v>335</v>
      </c>
      <c r="H5068" t="s">
        <v>11010</v>
      </c>
      <c r="I5068" s="6">
        <v>44013.933287037034</v>
      </c>
      <c r="J5068" t="s">
        <v>16</v>
      </c>
      <c r="K5068" s="6">
        <v>44014.474178240744</v>
      </c>
      <c r="M5068" t="s">
        <v>11384</v>
      </c>
      <c r="N5068" t="s">
        <v>11385</v>
      </c>
      <c r="O5068" t="s">
        <v>11386</v>
      </c>
      <c r="Q5068" t="s">
        <v>1351</v>
      </c>
      <c r="R5068" t="s">
        <v>397</v>
      </c>
      <c r="S5068">
        <v>98148</v>
      </c>
      <c r="T5068" t="s">
        <v>338</v>
      </c>
      <c r="U5068" t="s">
        <v>530</v>
      </c>
      <c r="W5068" t="s">
        <v>11387</v>
      </c>
      <c r="Z5068" t="s">
        <v>11384</v>
      </c>
      <c r="AA5068" t="s">
        <v>11385</v>
      </c>
      <c r="AB5068" t="s">
        <v>11386</v>
      </c>
      <c r="AD5068" t="s">
        <v>1351</v>
      </c>
      <c r="AE5068" t="s">
        <v>397</v>
      </c>
      <c r="AF5068">
        <v>98148</v>
      </c>
      <c r="AG5068" t="s">
        <v>338</v>
      </c>
      <c r="AH5068" t="s">
        <v>530</v>
      </c>
      <c r="AJ5068" t="s">
        <v>11387</v>
      </c>
      <c r="AL5068" t="s">
        <v>339</v>
      </c>
      <c r="AM5068">
        <v>1</v>
      </c>
      <c r="AN5068">
        <v>1</v>
      </c>
      <c r="AO5068">
        <v>14899</v>
      </c>
      <c r="AQ5068">
        <v>124468</v>
      </c>
      <c r="AR5068">
        <v>53920001</v>
      </c>
      <c r="AS5068" t="s">
        <v>42</v>
      </c>
      <c r="AT5068" t="s">
        <v>40</v>
      </c>
      <c r="AW5068" t="s">
        <v>343</v>
      </c>
      <c r="BY5068" t="s">
        <v>342</v>
      </c>
      <c r="EQ5068">
        <v>247476</v>
      </c>
      <c r="ER5068" t="s">
        <v>11011</v>
      </c>
      <c r="EV5068">
        <v>17290312</v>
      </c>
      <c r="EW5068">
        <v>928</v>
      </c>
      <c r="EX5068">
        <v>221505</v>
      </c>
      <c r="EY5068" t="s">
        <v>11388</v>
      </c>
      <c r="EZ5068">
        <v>1</v>
      </c>
      <c r="FC5068">
        <v>95384</v>
      </c>
      <c r="FD5068" t="s">
        <v>3530</v>
      </c>
    </row>
    <row r="5069" spans="1:160" x14ac:dyDescent="0.3">
      <c r="A5069" t="str">
        <f>VLOOKUP(B5069,Table2[],3,FALSE)</f>
        <v>Digital</v>
      </c>
      <c r="B5069" t="str">
        <f>IF(OR(ISNUMBER(FIND("QVC",Z5069)),ISNUMBER(FIND("QVC",AL5069))),"QVC",IF(OR(ISNUMBER(FIND("NCO",H5069)),ISNUMBER(FIND("NCO",Y5069))), "NCO", IF(AL5069="consumer","PMD.com",VLOOKUP(LEFT(H5069,2),Tables!$E$1:$F$11,2,FALSE))))</f>
        <v>PMD.com</v>
      </c>
      <c r="C5069">
        <f t="shared" si="240"/>
        <v>52430001</v>
      </c>
      <c r="D5069">
        <f t="shared" si="241"/>
        <v>1</v>
      </c>
      <c r="E5069" t="str">
        <f t="shared" ca="1" si="242"/>
        <v>MTD orders shipped</v>
      </c>
      <c r="F5069" t="s">
        <v>3539</v>
      </c>
      <c r="G5069" t="s">
        <v>335</v>
      </c>
      <c r="H5069" t="s">
        <v>11010</v>
      </c>
      <c r="I5069" s="6">
        <v>44013.933287037034</v>
      </c>
      <c r="J5069" t="s">
        <v>16</v>
      </c>
      <c r="K5069" s="6">
        <v>44014.474178240744</v>
      </c>
      <c r="M5069" t="s">
        <v>11384</v>
      </c>
      <c r="N5069" t="s">
        <v>11385</v>
      </c>
      <c r="O5069" t="s">
        <v>11386</v>
      </c>
      <c r="Q5069" t="s">
        <v>1351</v>
      </c>
      <c r="R5069" t="s">
        <v>397</v>
      </c>
      <c r="S5069">
        <v>98148</v>
      </c>
      <c r="T5069" t="s">
        <v>338</v>
      </c>
      <c r="U5069" t="s">
        <v>530</v>
      </c>
      <c r="W5069" t="s">
        <v>11387</v>
      </c>
      <c r="Z5069" t="s">
        <v>11384</v>
      </c>
      <c r="AA5069" t="s">
        <v>11385</v>
      </c>
      <c r="AB5069" t="s">
        <v>11386</v>
      </c>
      <c r="AD5069" t="s">
        <v>1351</v>
      </c>
      <c r="AE5069" t="s">
        <v>397</v>
      </c>
      <c r="AF5069">
        <v>98148</v>
      </c>
      <c r="AG5069" t="s">
        <v>338</v>
      </c>
      <c r="AH5069" t="s">
        <v>530</v>
      </c>
      <c r="AJ5069" t="s">
        <v>11387</v>
      </c>
      <c r="AL5069" t="s">
        <v>339</v>
      </c>
      <c r="AM5069">
        <v>1</v>
      </c>
      <c r="AN5069">
        <v>1</v>
      </c>
      <c r="AO5069">
        <v>12063</v>
      </c>
      <c r="AQ5069">
        <v>127155</v>
      </c>
      <c r="AR5069">
        <v>52430001</v>
      </c>
      <c r="AS5069" t="s">
        <v>9635</v>
      </c>
      <c r="AT5069" t="s">
        <v>75</v>
      </c>
      <c r="AW5069" t="s">
        <v>340</v>
      </c>
      <c r="AX5069" t="s">
        <v>340</v>
      </c>
      <c r="AY5069" t="s">
        <v>357</v>
      </c>
      <c r="AZ5069" t="s">
        <v>363</v>
      </c>
      <c r="BY5069" t="s">
        <v>342</v>
      </c>
      <c r="EQ5069">
        <v>252868</v>
      </c>
      <c r="ER5069" t="s">
        <v>11011</v>
      </c>
      <c r="EV5069">
        <v>17290312</v>
      </c>
      <c r="EW5069">
        <v>928</v>
      </c>
      <c r="EX5069">
        <v>221505</v>
      </c>
      <c r="EY5069" t="s">
        <v>11388</v>
      </c>
      <c r="EZ5069">
        <v>1</v>
      </c>
      <c r="FC5069">
        <v>95384</v>
      </c>
      <c r="FD5069" t="s">
        <v>3530</v>
      </c>
    </row>
    <row r="5070" spans="1:160" x14ac:dyDescent="0.3">
      <c r="A5070" t="str">
        <f>VLOOKUP(B5070,Table2[],3,FALSE)</f>
        <v>Digital</v>
      </c>
      <c r="B5070" t="str">
        <f>IF(OR(ISNUMBER(FIND("QVC",Z5070)),ISNUMBER(FIND("QVC",AL5070))),"QVC",IF(OR(ISNUMBER(FIND("NCO",H5070)),ISNUMBER(FIND("NCO",Y5070))), "NCO", IF(AL5070="consumer","PMD.com",VLOOKUP(LEFT(H5070,2),Tables!$E$1:$F$11,2,FALSE))))</f>
        <v>PMD.com</v>
      </c>
      <c r="C5070">
        <f t="shared" si="240"/>
        <v>52578</v>
      </c>
      <c r="D5070">
        <f t="shared" si="241"/>
        <v>1</v>
      </c>
      <c r="E5070" t="str">
        <f t="shared" ca="1" si="242"/>
        <v>MTD orders shipped</v>
      </c>
      <c r="F5070" t="s">
        <v>3539</v>
      </c>
      <c r="G5070" t="s">
        <v>335</v>
      </c>
      <c r="H5070" t="s">
        <v>11010</v>
      </c>
      <c r="I5070" s="6">
        <v>44013.933287037034</v>
      </c>
      <c r="J5070" t="s">
        <v>16</v>
      </c>
      <c r="K5070" s="6">
        <v>44014.474178240744</v>
      </c>
      <c r="M5070" t="s">
        <v>11384</v>
      </c>
      <c r="N5070" t="s">
        <v>11385</v>
      </c>
      <c r="O5070" t="s">
        <v>11386</v>
      </c>
      <c r="Q5070" t="s">
        <v>1351</v>
      </c>
      <c r="R5070" t="s">
        <v>397</v>
      </c>
      <c r="S5070">
        <v>98148</v>
      </c>
      <c r="T5070" t="s">
        <v>338</v>
      </c>
      <c r="U5070" t="s">
        <v>530</v>
      </c>
      <c r="W5070" t="s">
        <v>11387</v>
      </c>
      <c r="Z5070" t="s">
        <v>11384</v>
      </c>
      <c r="AA5070" t="s">
        <v>11385</v>
      </c>
      <c r="AB5070" t="s">
        <v>11386</v>
      </c>
      <c r="AD5070" t="s">
        <v>1351</v>
      </c>
      <c r="AE5070" t="s">
        <v>397</v>
      </c>
      <c r="AF5070">
        <v>98148</v>
      </c>
      <c r="AG5070" t="s">
        <v>338</v>
      </c>
      <c r="AH5070" t="s">
        <v>530</v>
      </c>
      <c r="AJ5070" t="s">
        <v>11387</v>
      </c>
      <c r="AL5070" t="s">
        <v>339</v>
      </c>
      <c r="AM5070">
        <v>1</v>
      </c>
      <c r="AN5070">
        <v>1</v>
      </c>
      <c r="AO5070">
        <v>6388</v>
      </c>
      <c r="AQ5070">
        <v>124427</v>
      </c>
      <c r="AR5070">
        <v>52578</v>
      </c>
      <c r="AS5070" t="s">
        <v>27</v>
      </c>
      <c r="AT5070" t="s">
        <v>28</v>
      </c>
      <c r="AW5070" t="s">
        <v>352</v>
      </c>
      <c r="AX5070" t="s">
        <v>352</v>
      </c>
      <c r="AY5070" t="s">
        <v>353</v>
      </c>
      <c r="AZ5070" t="s">
        <v>371</v>
      </c>
      <c r="BY5070" t="s">
        <v>342</v>
      </c>
      <c r="EQ5070">
        <v>251422</v>
      </c>
      <c r="ER5070" t="s">
        <v>11011</v>
      </c>
      <c r="EV5070">
        <v>17290312</v>
      </c>
      <c r="EW5070">
        <v>928</v>
      </c>
      <c r="EX5070">
        <v>221505</v>
      </c>
      <c r="EY5070" t="s">
        <v>11388</v>
      </c>
      <c r="EZ5070">
        <v>1</v>
      </c>
      <c r="FC5070">
        <v>52578</v>
      </c>
      <c r="FD5070" t="s">
        <v>28</v>
      </c>
    </row>
    <row r="5071" spans="1:160" x14ac:dyDescent="0.3">
      <c r="A5071" t="str">
        <f>VLOOKUP(B5071,Table2[],3,FALSE)</f>
        <v>Digital</v>
      </c>
      <c r="B5071" t="str">
        <f>IF(OR(ISNUMBER(FIND("QVC",Z5071)),ISNUMBER(FIND("QVC",AL5071))),"QVC",IF(OR(ISNUMBER(FIND("NCO",H5071)),ISNUMBER(FIND("NCO",Y5071))), "NCO", IF(AL5071="consumer","PMD.com",VLOOKUP(LEFT(H5071,2),Tables!$E$1:$F$11,2,FALSE))))</f>
        <v>PMD.com</v>
      </c>
      <c r="C5071">
        <f t="shared" si="240"/>
        <v>52460001</v>
      </c>
      <c r="D5071">
        <f t="shared" si="241"/>
        <v>1</v>
      </c>
      <c r="E5071" t="str">
        <f t="shared" ca="1" si="242"/>
        <v>MTD orders shipped</v>
      </c>
      <c r="F5071" t="s">
        <v>3539</v>
      </c>
      <c r="G5071" t="s">
        <v>335</v>
      </c>
      <c r="H5071" t="s">
        <v>11010</v>
      </c>
      <c r="I5071" s="6">
        <v>44013.933287037034</v>
      </c>
      <c r="J5071" t="s">
        <v>16</v>
      </c>
      <c r="K5071" s="6">
        <v>44014.474178240744</v>
      </c>
      <c r="M5071" t="s">
        <v>11384</v>
      </c>
      <c r="N5071" t="s">
        <v>11385</v>
      </c>
      <c r="O5071" t="s">
        <v>11386</v>
      </c>
      <c r="Q5071" t="s">
        <v>1351</v>
      </c>
      <c r="R5071" t="s">
        <v>397</v>
      </c>
      <c r="S5071">
        <v>98148</v>
      </c>
      <c r="T5071" t="s">
        <v>338</v>
      </c>
      <c r="U5071" t="s">
        <v>530</v>
      </c>
      <c r="W5071" t="s">
        <v>11387</v>
      </c>
      <c r="Z5071" t="s">
        <v>11384</v>
      </c>
      <c r="AA5071" t="s">
        <v>11385</v>
      </c>
      <c r="AB5071" t="s">
        <v>11386</v>
      </c>
      <c r="AD5071" t="s">
        <v>1351</v>
      </c>
      <c r="AE5071" t="s">
        <v>397</v>
      </c>
      <c r="AF5071">
        <v>98148</v>
      </c>
      <c r="AG5071" t="s">
        <v>338</v>
      </c>
      <c r="AH5071" t="s">
        <v>530</v>
      </c>
      <c r="AJ5071" t="s">
        <v>11387</v>
      </c>
      <c r="AL5071" t="s">
        <v>339</v>
      </c>
      <c r="AM5071">
        <v>1</v>
      </c>
      <c r="AN5071">
        <v>1</v>
      </c>
      <c r="AO5071">
        <v>14007</v>
      </c>
      <c r="AQ5071">
        <v>127157</v>
      </c>
      <c r="AR5071">
        <v>52460001</v>
      </c>
      <c r="AS5071" t="s">
        <v>972</v>
      </c>
      <c r="AT5071" t="s">
        <v>76</v>
      </c>
      <c r="AW5071" t="s">
        <v>340</v>
      </c>
      <c r="AX5071" t="s">
        <v>340</v>
      </c>
      <c r="AY5071" t="s">
        <v>341</v>
      </c>
      <c r="AZ5071">
        <v>0</v>
      </c>
      <c r="BY5071" t="s">
        <v>342</v>
      </c>
      <c r="EQ5071">
        <v>252044</v>
      </c>
      <c r="ER5071" t="s">
        <v>11011</v>
      </c>
      <c r="EV5071">
        <v>17290312</v>
      </c>
      <c r="EW5071">
        <v>928</v>
      </c>
      <c r="EX5071">
        <v>221505</v>
      </c>
      <c r="EY5071" t="s">
        <v>11388</v>
      </c>
      <c r="EZ5071">
        <v>1</v>
      </c>
      <c r="FC5071">
        <v>52460001</v>
      </c>
      <c r="FD5071" t="s">
        <v>76</v>
      </c>
    </row>
    <row r="5072" spans="1:160" x14ac:dyDescent="0.3">
      <c r="A5072" t="str">
        <f>VLOOKUP(B5072,Table2[],3,FALSE)</f>
        <v>Digital</v>
      </c>
      <c r="B5072" t="str">
        <f>IF(OR(ISNUMBER(FIND("QVC",Z5072)),ISNUMBER(FIND("QVC",AL5072))),"QVC",IF(OR(ISNUMBER(FIND("NCO",H5072)),ISNUMBER(FIND("NCO",Y5072))), "NCO", IF(AL5072="consumer","PMD.com",VLOOKUP(LEFT(H5072,2),Tables!$E$1:$F$11,2,FALSE))))</f>
        <v>PMD.com</v>
      </c>
      <c r="C5072">
        <f t="shared" si="240"/>
        <v>51410001</v>
      </c>
      <c r="D5072">
        <f t="shared" si="241"/>
        <v>1</v>
      </c>
      <c r="E5072" t="str">
        <f t="shared" ca="1" si="242"/>
        <v>MTD orders shipped</v>
      </c>
      <c r="F5072" t="s">
        <v>3539</v>
      </c>
      <c r="G5072" t="s">
        <v>335</v>
      </c>
      <c r="H5072" t="s">
        <v>11018</v>
      </c>
      <c r="I5072" s="6">
        <v>44013.949259259258</v>
      </c>
      <c r="J5072" t="s">
        <v>16</v>
      </c>
      <c r="K5072" s="6">
        <v>44014.474270833336</v>
      </c>
      <c r="M5072" t="s">
        <v>11389</v>
      </c>
      <c r="N5072" t="s">
        <v>11390</v>
      </c>
      <c r="Q5072" t="s">
        <v>705</v>
      </c>
      <c r="R5072" t="s">
        <v>372</v>
      </c>
      <c r="S5072" t="s">
        <v>11391</v>
      </c>
      <c r="T5072" t="s">
        <v>338</v>
      </c>
      <c r="U5072" t="s">
        <v>530</v>
      </c>
      <c r="W5072" t="s">
        <v>11392</v>
      </c>
      <c r="Z5072" t="s">
        <v>11389</v>
      </c>
      <c r="AA5072" t="s">
        <v>11390</v>
      </c>
      <c r="AD5072" t="s">
        <v>705</v>
      </c>
      <c r="AE5072" t="s">
        <v>372</v>
      </c>
      <c r="AF5072" t="s">
        <v>11391</v>
      </c>
      <c r="AG5072" t="s">
        <v>338</v>
      </c>
      <c r="AH5072" t="s">
        <v>530</v>
      </c>
      <c r="AJ5072" t="s">
        <v>11392</v>
      </c>
      <c r="AL5072" t="s">
        <v>339</v>
      </c>
      <c r="AM5072">
        <v>1</v>
      </c>
      <c r="AN5072">
        <v>1</v>
      </c>
      <c r="AO5072">
        <v>10146</v>
      </c>
      <c r="AQ5072">
        <v>124431</v>
      </c>
      <c r="AR5072">
        <v>51410001</v>
      </c>
      <c r="AS5072" t="s">
        <v>2386</v>
      </c>
      <c r="AT5072" t="s">
        <v>81</v>
      </c>
      <c r="AW5072" t="s">
        <v>340</v>
      </c>
      <c r="AX5072" t="s">
        <v>340</v>
      </c>
      <c r="AY5072" t="s">
        <v>432</v>
      </c>
      <c r="AZ5072">
        <v>0</v>
      </c>
      <c r="BY5072" t="s">
        <v>342</v>
      </c>
      <c r="EQ5072">
        <v>253369</v>
      </c>
      <c r="ER5072" t="s">
        <v>11019</v>
      </c>
      <c r="EV5072">
        <v>17290317</v>
      </c>
      <c r="EW5072">
        <v>928</v>
      </c>
      <c r="EX5072">
        <v>221509</v>
      </c>
      <c r="EY5072">
        <v>9.2748999964335493E+25</v>
      </c>
      <c r="EZ5072">
        <v>1</v>
      </c>
      <c r="FC5072">
        <v>51410001</v>
      </c>
      <c r="FD5072" t="s">
        <v>81</v>
      </c>
    </row>
    <row r="5073" spans="1:160" x14ac:dyDescent="0.3">
      <c r="A5073" t="str">
        <f>VLOOKUP(B5073,Table2[],3,FALSE)</f>
        <v>Digital</v>
      </c>
      <c r="B5073" t="str">
        <f>IF(OR(ISNUMBER(FIND("QVC",Z5073)),ISNUMBER(FIND("QVC",AL5073))),"QVC",IF(OR(ISNUMBER(FIND("NCO",H5073)),ISNUMBER(FIND("NCO",Y5073))), "NCO", IF(AL5073="consumer","PMD.com",VLOOKUP(LEFT(H5073,2),Tables!$E$1:$F$11,2,FALSE))))</f>
        <v>PMD.com</v>
      </c>
      <c r="C5073">
        <f t="shared" si="240"/>
        <v>52260001</v>
      </c>
      <c r="D5073">
        <f t="shared" si="241"/>
        <v>1</v>
      </c>
      <c r="E5073" t="str">
        <f t="shared" ca="1" si="242"/>
        <v>MTD orders shipped</v>
      </c>
      <c r="F5073" t="s">
        <v>3539</v>
      </c>
      <c r="G5073" t="s">
        <v>335</v>
      </c>
      <c r="H5073" t="s">
        <v>11084</v>
      </c>
      <c r="I5073" s="6">
        <v>44014.187662037039</v>
      </c>
      <c r="J5073" t="s">
        <v>16</v>
      </c>
      <c r="K5073" s="6">
        <v>44014.474722222221</v>
      </c>
      <c r="M5073" t="s">
        <v>11393</v>
      </c>
      <c r="N5073" t="s">
        <v>11394</v>
      </c>
      <c r="Q5073" t="s">
        <v>11395</v>
      </c>
      <c r="R5073" t="s">
        <v>365</v>
      </c>
      <c r="S5073">
        <v>92845</v>
      </c>
      <c r="T5073" t="s">
        <v>338</v>
      </c>
      <c r="U5073" t="s">
        <v>530</v>
      </c>
      <c r="W5073" t="s">
        <v>11396</v>
      </c>
      <c r="Z5073" t="s">
        <v>11393</v>
      </c>
      <c r="AA5073" t="s">
        <v>11394</v>
      </c>
      <c r="AD5073" t="s">
        <v>11395</v>
      </c>
      <c r="AE5073" t="s">
        <v>365</v>
      </c>
      <c r="AF5073">
        <v>92845</v>
      </c>
      <c r="AG5073" t="s">
        <v>338</v>
      </c>
      <c r="AH5073" t="s">
        <v>530</v>
      </c>
      <c r="AJ5073" t="s">
        <v>11396</v>
      </c>
      <c r="AL5073" t="s">
        <v>339</v>
      </c>
      <c r="AM5073">
        <v>1</v>
      </c>
      <c r="AN5073">
        <v>1</v>
      </c>
      <c r="AO5073">
        <v>556</v>
      </c>
      <c r="AQ5073">
        <v>124437</v>
      </c>
      <c r="AR5073">
        <v>52260001</v>
      </c>
      <c r="AS5073" t="s">
        <v>58</v>
      </c>
      <c r="AT5073" t="s">
        <v>59</v>
      </c>
      <c r="AW5073" t="s">
        <v>340</v>
      </c>
      <c r="AX5073" t="s">
        <v>340</v>
      </c>
      <c r="AY5073" t="s">
        <v>341</v>
      </c>
      <c r="AZ5073">
        <v>0</v>
      </c>
      <c r="BY5073" t="s">
        <v>342</v>
      </c>
      <c r="EQ5073">
        <v>251430</v>
      </c>
      <c r="ER5073" t="s">
        <v>11085</v>
      </c>
      <c r="EV5073">
        <v>17290352</v>
      </c>
      <c r="EW5073">
        <v>928</v>
      </c>
      <c r="EX5073">
        <v>221545</v>
      </c>
      <c r="EY5073">
        <v>9.2748999964335493E+25</v>
      </c>
      <c r="EZ5073">
        <v>1</v>
      </c>
      <c r="FC5073">
        <v>95017</v>
      </c>
      <c r="FD5073" t="s">
        <v>11397</v>
      </c>
    </row>
    <row r="5074" spans="1:160" x14ac:dyDescent="0.3">
      <c r="A5074" t="str">
        <f>VLOOKUP(B5074,Table2[],3,FALSE)</f>
        <v>Digital</v>
      </c>
      <c r="B5074" t="str">
        <f>IF(OR(ISNUMBER(FIND("QVC",Z5074)),ISNUMBER(FIND("QVC",AL5074))),"QVC",IF(OR(ISNUMBER(FIND("NCO",H5074)),ISNUMBER(FIND("NCO",Y5074))), "NCO", IF(AL5074="consumer","PMD.com",VLOOKUP(LEFT(H5074,2),Tables!$E$1:$F$11,2,FALSE))))</f>
        <v>PMD.com</v>
      </c>
      <c r="C5074">
        <f t="shared" si="240"/>
        <v>53160001</v>
      </c>
      <c r="D5074">
        <f t="shared" si="241"/>
        <v>1</v>
      </c>
      <c r="E5074" t="str">
        <f t="shared" ca="1" si="242"/>
        <v>MTD orders shipped</v>
      </c>
      <c r="F5074" t="s">
        <v>3539</v>
      </c>
      <c r="G5074" t="s">
        <v>335</v>
      </c>
      <c r="H5074" t="s">
        <v>11084</v>
      </c>
      <c r="I5074" s="6">
        <v>44014.187662037039</v>
      </c>
      <c r="J5074" t="s">
        <v>16</v>
      </c>
      <c r="K5074" s="6">
        <v>44014.474722222221</v>
      </c>
      <c r="M5074" t="s">
        <v>11393</v>
      </c>
      <c r="N5074" t="s">
        <v>11394</v>
      </c>
      <c r="Q5074" t="s">
        <v>11395</v>
      </c>
      <c r="R5074" t="s">
        <v>365</v>
      </c>
      <c r="S5074">
        <v>92845</v>
      </c>
      <c r="T5074" t="s">
        <v>338</v>
      </c>
      <c r="U5074" t="s">
        <v>530</v>
      </c>
      <c r="W5074" t="s">
        <v>11396</v>
      </c>
      <c r="Z5074" t="s">
        <v>11393</v>
      </c>
      <c r="AA5074" t="s">
        <v>11394</v>
      </c>
      <c r="AD5074" t="s">
        <v>11395</v>
      </c>
      <c r="AE5074" t="s">
        <v>365</v>
      </c>
      <c r="AF5074">
        <v>92845</v>
      </c>
      <c r="AG5074" t="s">
        <v>338</v>
      </c>
      <c r="AH5074" t="s">
        <v>530</v>
      </c>
      <c r="AJ5074" t="s">
        <v>11396</v>
      </c>
      <c r="AL5074" t="s">
        <v>339</v>
      </c>
      <c r="AM5074">
        <v>1</v>
      </c>
      <c r="AN5074">
        <v>1</v>
      </c>
      <c r="AO5074">
        <v>4322</v>
      </c>
      <c r="AQ5074">
        <v>124007</v>
      </c>
      <c r="AR5074">
        <v>53160001</v>
      </c>
      <c r="AS5074" t="s">
        <v>1895</v>
      </c>
      <c r="AT5074" t="s">
        <v>119</v>
      </c>
      <c r="AW5074" t="s">
        <v>340</v>
      </c>
      <c r="AX5074" t="s">
        <v>340</v>
      </c>
      <c r="AY5074" t="s">
        <v>341</v>
      </c>
      <c r="AZ5074">
        <v>0</v>
      </c>
      <c r="BY5074" t="s">
        <v>342</v>
      </c>
      <c r="EQ5074">
        <v>252959</v>
      </c>
      <c r="ER5074" t="s">
        <v>11085</v>
      </c>
      <c r="EV5074">
        <v>17290352</v>
      </c>
      <c r="EW5074">
        <v>928</v>
      </c>
      <c r="EX5074">
        <v>221545</v>
      </c>
      <c r="EY5074">
        <v>9.2748999964335493E+25</v>
      </c>
      <c r="EZ5074">
        <v>1</v>
      </c>
      <c r="FC5074">
        <v>95017</v>
      </c>
      <c r="FD5074" t="s">
        <v>11397</v>
      </c>
    </row>
    <row r="5075" spans="1:160" x14ac:dyDescent="0.3">
      <c r="A5075" t="str">
        <f>VLOOKUP(B5075,Table2[],3,FALSE)</f>
        <v>Digital</v>
      </c>
      <c r="B5075" t="str">
        <f>IF(OR(ISNUMBER(FIND("QVC",Z5075)),ISNUMBER(FIND("QVC",AL5075))),"QVC",IF(OR(ISNUMBER(FIND("NCO",H5075)),ISNUMBER(FIND("NCO",Y5075))), "NCO", IF(AL5075="consumer","PMD.com",VLOOKUP(LEFT(H5075,2),Tables!$E$1:$F$11,2,FALSE))))</f>
        <v>PMD.com</v>
      </c>
      <c r="C5075">
        <f t="shared" si="240"/>
        <v>52430001</v>
      </c>
      <c r="D5075">
        <f t="shared" si="241"/>
        <v>1</v>
      </c>
      <c r="E5075" t="str">
        <f t="shared" ca="1" si="242"/>
        <v>MTD orders shipped</v>
      </c>
      <c r="F5075" t="s">
        <v>3539</v>
      </c>
      <c r="G5075" t="s">
        <v>335</v>
      </c>
      <c r="H5075" t="s">
        <v>11032</v>
      </c>
      <c r="I5075" s="6">
        <v>44013.987210648149</v>
      </c>
      <c r="J5075" t="s">
        <v>16</v>
      </c>
      <c r="K5075" s="6">
        <v>44014.474918981483</v>
      </c>
      <c r="M5075" t="s">
        <v>11398</v>
      </c>
      <c r="N5075" t="s">
        <v>11399</v>
      </c>
      <c r="Q5075" t="s">
        <v>11400</v>
      </c>
      <c r="R5075" t="s">
        <v>409</v>
      </c>
      <c r="S5075" t="s">
        <v>11401</v>
      </c>
      <c r="T5075" t="s">
        <v>338</v>
      </c>
      <c r="U5075" t="s">
        <v>530</v>
      </c>
      <c r="W5075" t="s">
        <v>11402</v>
      </c>
      <c r="Z5075" t="s">
        <v>11398</v>
      </c>
      <c r="AA5075" t="s">
        <v>11399</v>
      </c>
      <c r="AD5075" t="s">
        <v>11400</v>
      </c>
      <c r="AE5075" t="s">
        <v>409</v>
      </c>
      <c r="AF5075" t="s">
        <v>11401</v>
      </c>
      <c r="AG5075" t="s">
        <v>338</v>
      </c>
      <c r="AH5075" t="s">
        <v>530</v>
      </c>
      <c r="AJ5075" t="s">
        <v>11402</v>
      </c>
      <c r="AL5075" t="s">
        <v>339</v>
      </c>
      <c r="AM5075">
        <v>1</v>
      </c>
      <c r="AN5075">
        <v>1</v>
      </c>
      <c r="AO5075">
        <v>12063</v>
      </c>
      <c r="AQ5075">
        <v>127155</v>
      </c>
      <c r="AR5075">
        <v>52430001</v>
      </c>
      <c r="AS5075" t="s">
        <v>9635</v>
      </c>
      <c r="AT5075" t="s">
        <v>75</v>
      </c>
      <c r="AW5075" t="s">
        <v>340</v>
      </c>
      <c r="AX5075" t="s">
        <v>340</v>
      </c>
      <c r="AY5075" t="s">
        <v>357</v>
      </c>
      <c r="AZ5075" t="s">
        <v>363</v>
      </c>
      <c r="BY5075" t="s">
        <v>342</v>
      </c>
      <c r="EQ5075">
        <v>252868</v>
      </c>
      <c r="ER5075" t="s">
        <v>11033</v>
      </c>
      <c r="EV5075">
        <v>17290326</v>
      </c>
      <c r="EW5075">
        <v>928</v>
      </c>
      <c r="EX5075">
        <v>221518</v>
      </c>
      <c r="EY5075" t="s">
        <v>11403</v>
      </c>
      <c r="EZ5075">
        <v>1</v>
      </c>
      <c r="FC5075">
        <v>95385</v>
      </c>
      <c r="FD5075" t="s">
        <v>3531</v>
      </c>
    </row>
    <row r="5076" spans="1:160" x14ac:dyDescent="0.3">
      <c r="A5076" t="str">
        <f>VLOOKUP(B5076,Table2[],3,FALSE)</f>
        <v>Digital</v>
      </c>
      <c r="B5076" t="str">
        <f>IF(OR(ISNUMBER(FIND("QVC",Z5076)),ISNUMBER(FIND("QVC",AL5076))),"QVC",IF(OR(ISNUMBER(FIND("NCO",H5076)),ISNUMBER(FIND("NCO",Y5076))), "NCO", IF(AL5076="consumer","PMD.com",VLOOKUP(LEFT(H5076,2),Tables!$E$1:$F$11,2,FALSE))))</f>
        <v>PMD.com</v>
      </c>
      <c r="C5076">
        <f t="shared" si="240"/>
        <v>53920001</v>
      </c>
      <c r="D5076">
        <f t="shared" si="241"/>
        <v>1</v>
      </c>
      <c r="E5076" t="str">
        <f t="shared" ca="1" si="242"/>
        <v>MTD orders shipped</v>
      </c>
      <c r="F5076" t="s">
        <v>3539</v>
      </c>
      <c r="G5076" t="s">
        <v>335</v>
      </c>
      <c r="H5076" t="s">
        <v>11032</v>
      </c>
      <c r="I5076" s="6">
        <v>44013.987210648149</v>
      </c>
      <c r="J5076" t="s">
        <v>16</v>
      </c>
      <c r="K5076" s="6">
        <v>44014.474918981483</v>
      </c>
      <c r="M5076" t="s">
        <v>11398</v>
      </c>
      <c r="N5076" t="s">
        <v>11399</v>
      </c>
      <c r="Q5076" t="s">
        <v>11400</v>
      </c>
      <c r="R5076" t="s">
        <v>409</v>
      </c>
      <c r="S5076" t="s">
        <v>11401</v>
      </c>
      <c r="T5076" t="s">
        <v>338</v>
      </c>
      <c r="U5076" t="s">
        <v>530</v>
      </c>
      <c r="W5076" t="s">
        <v>11402</v>
      </c>
      <c r="Z5076" t="s">
        <v>11398</v>
      </c>
      <c r="AA5076" t="s">
        <v>11399</v>
      </c>
      <c r="AD5076" t="s">
        <v>11400</v>
      </c>
      <c r="AE5076" t="s">
        <v>409</v>
      </c>
      <c r="AF5076" t="s">
        <v>11401</v>
      </c>
      <c r="AG5076" t="s">
        <v>338</v>
      </c>
      <c r="AH5076" t="s">
        <v>530</v>
      </c>
      <c r="AJ5076" t="s">
        <v>11402</v>
      </c>
      <c r="AL5076" t="s">
        <v>339</v>
      </c>
      <c r="AM5076">
        <v>1</v>
      </c>
      <c r="AN5076">
        <v>1</v>
      </c>
      <c r="AO5076">
        <v>14899</v>
      </c>
      <c r="AQ5076">
        <v>124468</v>
      </c>
      <c r="AR5076">
        <v>53920001</v>
      </c>
      <c r="AS5076" t="s">
        <v>42</v>
      </c>
      <c r="AT5076" t="s">
        <v>40</v>
      </c>
      <c r="AW5076" t="s">
        <v>343</v>
      </c>
      <c r="BY5076" t="s">
        <v>342</v>
      </c>
      <c r="EQ5076">
        <v>247476</v>
      </c>
      <c r="ER5076" t="s">
        <v>11033</v>
      </c>
      <c r="EV5076">
        <v>17290326</v>
      </c>
      <c r="EW5076">
        <v>928</v>
      </c>
      <c r="EX5076">
        <v>221518</v>
      </c>
      <c r="EY5076" t="s">
        <v>11403</v>
      </c>
      <c r="EZ5076">
        <v>1</v>
      </c>
      <c r="FC5076">
        <v>95385</v>
      </c>
      <c r="FD5076" t="s">
        <v>3531</v>
      </c>
    </row>
    <row r="5077" spans="1:160" x14ac:dyDescent="0.3">
      <c r="A5077" t="str">
        <f>VLOOKUP(B5077,Table2[],3,FALSE)</f>
        <v>Digital</v>
      </c>
      <c r="B5077" t="str">
        <f>IF(OR(ISNUMBER(FIND("QVC",Z5077)),ISNUMBER(FIND("QVC",AL5077))),"QVC",IF(OR(ISNUMBER(FIND("NCO",H5077)),ISNUMBER(FIND("NCO",Y5077))), "NCO", IF(AL5077="consumer","PMD.com",VLOOKUP(LEFT(H5077,2),Tables!$E$1:$F$11,2,FALSE))))</f>
        <v>PMD.com</v>
      </c>
      <c r="C5077">
        <f t="shared" si="240"/>
        <v>5341030</v>
      </c>
      <c r="D5077">
        <f t="shared" si="241"/>
        <v>1</v>
      </c>
      <c r="E5077" t="str">
        <f t="shared" ca="1" si="242"/>
        <v>MTD orders shipped</v>
      </c>
      <c r="F5077" t="s">
        <v>3539</v>
      </c>
      <c r="G5077" t="s">
        <v>335</v>
      </c>
      <c r="H5077" t="s">
        <v>11032</v>
      </c>
      <c r="I5077" s="6">
        <v>44013.987210648149</v>
      </c>
      <c r="J5077" t="s">
        <v>16</v>
      </c>
      <c r="K5077" s="6">
        <v>44014.474918981483</v>
      </c>
      <c r="M5077" t="s">
        <v>11398</v>
      </c>
      <c r="N5077" t="s">
        <v>11399</v>
      </c>
      <c r="Q5077" t="s">
        <v>11400</v>
      </c>
      <c r="R5077" t="s">
        <v>409</v>
      </c>
      <c r="S5077" t="s">
        <v>11401</v>
      </c>
      <c r="T5077" t="s">
        <v>338</v>
      </c>
      <c r="U5077" t="s">
        <v>530</v>
      </c>
      <c r="W5077" t="s">
        <v>11402</v>
      </c>
      <c r="Z5077" t="s">
        <v>11398</v>
      </c>
      <c r="AA5077" t="s">
        <v>11399</v>
      </c>
      <c r="AD5077" t="s">
        <v>11400</v>
      </c>
      <c r="AE5077" t="s">
        <v>409</v>
      </c>
      <c r="AF5077" t="s">
        <v>11401</v>
      </c>
      <c r="AG5077" t="s">
        <v>338</v>
      </c>
      <c r="AH5077" t="s">
        <v>530</v>
      </c>
      <c r="AJ5077" t="s">
        <v>11402</v>
      </c>
      <c r="AL5077" t="s">
        <v>339</v>
      </c>
      <c r="AM5077">
        <v>1</v>
      </c>
      <c r="AN5077">
        <v>1</v>
      </c>
      <c r="AO5077">
        <v>12859</v>
      </c>
      <c r="AQ5077">
        <v>124642</v>
      </c>
      <c r="AR5077">
        <v>5341030</v>
      </c>
      <c r="AS5077" t="s">
        <v>925</v>
      </c>
      <c r="AT5077" t="s">
        <v>926</v>
      </c>
      <c r="AW5077" t="s">
        <v>366</v>
      </c>
      <c r="AX5077" t="s">
        <v>366</v>
      </c>
      <c r="AY5077" t="s">
        <v>345</v>
      </c>
      <c r="AZ5077" t="s">
        <v>346</v>
      </c>
      <c r="BY5077" t="s">
        <v>342</v>
      </c>
      <c r="EQ5077">
        <v>243275</v>
      </c>
      <c r="ER5077" t="s">
        <v>11033</v>
      </c>
      <c r="EV5077">
        <v>17290326</v>
      </c>
      <c r="EW5077">
        <v>928</v>
      </c>
      <c r="EX5077">
        <v>221518</v>
      </c>
      <c r="EY5077" t="s">
        <v>11403</v>
      </c>
      <c r="EZ5077">
        <v>1</v>
      </c>
      <c r="FC5077">
        <v>95385</v>
      </c>
      <c r="FD5077" t="s">
        <v>3531</v>
      </c>
    </row>
    <row r="5078" spans="1:160" x14ac:dyDescent="0.3">
      <c r="A5078" t="str">
        <f>VLOOKUP(B5078,Table2[],3,FALSE)</f>
        <v>Digital</v>
      </c>
      <c r="B5078" t="str">
        <f>IF(OR(ISNUMBER(FIND("QVC",Z5078)),ISNUMBER(FIND("QVC",AL5078))),"QVC",IF(OR(ISNUMBER(FIND("NCO",H5078)),ISNUMBER(FIND("NCO",Y5078))), "NCO", IF(AL5078="consumer","PMD.com",VLOOKUP(LEFT(H5078,2),Tables!$E$1:$F$11,2,FALSE))))</f>
        <v>PMD.com</v>
      </c>
      <c r="C5078">
        <f t="shared" si="240"/>
        <v>51090030</v>
      </c>
      <c r="D5078">
        <f t="shared" si="241"/>
        <v>1</v>
      </c>
      <c r="E5078" t="str">
        <f t="shared" ca="1" si="242"/>
        <v>MTD orders shipped</v>
      </c>
      <c r="F5078" t="s">
        <v>3539</v>
      </c>
      <c r="G5078" t="s">
        <v>335</v>
      </c>
      <c r="H5078" t="s">
        <v>11032</v>
      </c>
      <c r="I5078" s="6">
        <v>44013.987210648149</v>
      </c>
      <c r="J5078" t="s">
        <v>16</v>
      </c>
      <c r="K5078" s="6">
        <v>44014.474918981483</v>
      </c>
      <c r="M5078" t="s">
        <v>11398</v>
      </c>
      <c r="N5078" t="s">
        <v>11399</v>
      </c>
      <c r="Q5078" t="s">
        <v>11400</v>
      </c>
      <c r="R5078" t="s">
        <v>409</v>
      </c>
      <c r="S5078" t="s">
        <v>11401</v>
      </c>
      <c r="T5078" t="s">
        <v>338</v>
      </c>
      <c r="U5078" t="s">
        <v>530</v>
      </c>
      <c r="W5078" t="s">
        <v>11402</v>
      </c>
      <c r="Z5078" t="s">
        <v>11398</v>
      </c>
      <c r="AA5078" t="s">
        <v>11399</v>
      </c>
      <c r="AD5078" t="s">
        <v>11400</v>
      </c>
      <c r="AE5078" t="s">
        <v>409</v>
      </c>
      <c r="AF5078" t="s">
        <v>11401</v>
      </c>
      <c r="AG5078" t="s">
        <v>338</v>
      </c>
      <c r="AH5078" t="s">
        <v>530</v>
      </c>
      <c r="AJ5078" t="s">
        <v>11402</v>
      </c>
      <c r="AL5078" t="s">
        <v>339</v>
      </c>
      <c r="AM5078">
        <v>1</v>
      </c>
      <c r="AN5078">
        <v>1</v>
      </c>
      <c r="AO5078">
        <v>6688</v>
      </c>
      <c r="AQ5078">
        <v>125960</v>
      </c>
      <c r="AR5078">
        <v>51090030</v>
      </c>
      <c r="AS5078" t="s">
        <v>3043</v>
      </c>
      <c r="AT5078" t="s">
        <v>628</v>
      </c>
      <c r="AW5078" t="s">
        <v>343</v>
      </c>
      <c r="BY5078" t="s">
        <v>342</v>
      </c>
      <c r="BZ5078" t="b">
        <v>0</v>
      </c>
      <c r="EQ5078">
        <v>243047</v>
      </c>
      <c r="ER5078" t="s">
        <v>11033</v>
      </c>
      <c r="EV5078">
        <v>17290326</v>
      </c>
      <c r="EW5078">
        <v>928</v>
      </c>
      <c r="EX5078">
        <v>221518</v>
      </c>
      <c r="EY5078" t="s">
        <v>11403</v>
      </c>
      <c r="EZ5078">
        <v>1</v>
      </c>
      <c r="FC5078">
        <v>95385</v>
      </c>
      <c r="FD5078" t="s">
        <v>3531</v>
      </c>
    </row>
    <row r="5079" spans="1:160" x14ac:dyDescent="0.3">
      <c r="A5079" t="str">
        <f>VLOOKUP(B5079,Table2[],3,FALSE)</f>
        <v>Digital</v>
      </c>
      <c r="B5079" t="str">
        <f>IF(OR(ISNUMBER(FIND("QVC",Z5079)),ISNUMBER(FIND("QVC",AL5079))),"QVC",IF(OR(ISNUMBER(FIND("NCO",H5079)),ISNUMBER(FIND("NCO",Y5079))), "NCO", IF(AL5079="consumer","PMD.com",VLOOKUP(LEFT(H5079,2),Tables!$E$1:$F$11,2,FALSE))))</f>
        <v>PMD.com</v>
      </c>
      <c r="C5079">
        <f t="shared" si="240"/>
        <v>5522</v>
      </c>
      <c r="D5079">
        <f t="shared" si="241"/>
        <v>1</v>
      </c>
      <c r="E5079" t="str">
        <f t="shared" ca="1" si="242"/>
        <v>MTD orders shipped</v>
      </c>
      <c r="F5079" t="s">
        <v>3539</v>
      </c>
      <c r="G5079" t="s">
        <v>335</v>
      </c>
      <c r="H5079" t="s">
        <v>11032</v>
      </c>
      <c r="I5079" s="6">
        <v>44013.987210648149</v>
      </c>
      <c r="J5079" t="s">
        <v>16</v>
      </c>
      <c r="K5079" s="6">
        <v>44014.474918981483</v>
      </c>
      <c r="M5079" t="s">
        <v>11398</v>
      </c>
      <c r="N5079" t="s">
        <v>11399</v>
      </c>
      <c r="Q5079" t="s">
        <v>11400</v>
      </c>
      <c r="R5079" t="s">
        <v>409</v>
      </c>
      <c r="S5079" t="s">
        <v>11401</v>
      </c>
      <c r="T5079" t="s">
        <v>338</v>
      </c>
      <c r="U5079" t="s">
        <v>530</v>
      </c>
      <c r="W5079" t="s">
        <v>11402</v>
      </c>
      <c r="Z5079" t="s">
        <v>11398</v>
      </c>
      <c r="AA5079" t="s">
        <v>11399</v>
      </c>
      <c r="AD5079" t="s">
        <v>11400</v>
      </c>
      <c r="AE5079" t="s">
        <v>409</v>
      </c>
      <c r="AF5079" t="s">
        <v>11401</v>
      </c>
      <c r="AG5079" t="s">
        <v>338</v>
      </c>
      <c r="AH5079" t="s">
        <v>530</v>
      </c>
      <c r="AJ5079" t="s">
        <v>11402</v>
      </c>
      <c r="AL5079" t="s">
        <v>339</v>
      </c>
      <c r="AM5079">
        <v>1</v>
      </c>
      <c r="AN5079">
        <v>1</v>
      </c>
      <c r="AO5079">
        <v>5778</v>
      </c>
      <c r="AQ5079">
        <v>124533</v>
      </c>
      <c r="AR5079">
        <v>5522</v>
      </c>
      <c r="AS5079" t="s">
        <v>1745</v>
      </c>
      <c r="AT5079" t="s">
        <v>1256</v>
      </c>
      <c r="AW5079" t="s">
        <v>340</v>
      </c>
      <c r="AX5079" t="s">
        <v>340</v>
      </c>
      <c r="AY5079" t="s">
        <v>382</v>
      </c>
      <c r="AZ5079" t="s">
        <v>1314</v>
      </c>
      <c r="EQ5079">
        <v>252958</v>
      </c>
      <c r="ER5079" t="s">
        <v>11033</v>
      </c>
      <c r="EV5079">
        <v>17290326</v>
      </c>
      <c r="EW5079">
        <v>928</v>
      </c>
      <c r="EX5079">
        <v>221518</v>
      </c>
      <c r="EY5079" t="s">
        <v>11403</v>
      </c>
      <c r="EZ5079">
        <v>1</v>
      </c>
      <c r="FC5079">
        <v>5522</v>
      </c>
      <c r="FD5079" t="s">
        <v>1256</v>
      </c>
    </row>
    <row r="5080" spans="1:160" x14ac:dyDescent="0.3">
      <c r="A5080" t="str">
        <f>VLOOKUP(B5080,Table2[],3,FALSE)</f>
        <v>Digital</v>
      </c>
      <c r="B5080" t="str">
        <f>IF(OR(ISNUMBER(FIND("QVC",Z5080)),ISNUMBER(FIND("QVC",AL5080))),"QVC",IF(OR(ISNUMBER(FIND("NCO",H5080)),ISNUMBER(FIND("NCO",Y5080))), "NCO", IF(AL5080="consumer","PMD.com",VLOOKUP(LEFT(H5080,2),Tables!$E$1:$F$11,2,FALSE))))</f>
        <v>PMD.com</v>
      </c>
      <c r="C5080">
        <f t="shared" si="240"/>
        <v>5342</v>
      </c>
      <c r="D5080">
        <f t="shared" si="241"/>
        <v>1</v>
      </c>
      <c r="E5080" t="str">
        <f t="shared" ca="1" si="242"/>
        <v>MTD orders shipped</v>
      </c>
      <c r="F5080" t="s">
        <v>3539</v>
      </c>
      <c r="G5080" t="s">
        <v>335</v>
      </c>
      <c r="H5080" t="s">
        <v>11082</v>
      </c>
      <c r="I5080" s="6">
        <v>44014.187256944446</v>
      </c>
      <c r="J5080" t="s">
        <v>16</v>
      </c>
      <c r="K5080" s="6">
        <v>44014.475486111114</v>
      </c>
      <c r="M5080" t="s">
        <v>11404</v>
      </c>
      <c r="N5080" t="s">
        <v>11405</v>
      </c>
      <c r="Q5080" t="s">
        <v>11340</v>
      </c>
      <c r="R5080" t="s">
        <v>468</v>
      </c>
      <c r="S5080">
        <v>59715</v>
      </c>
      <c r="T5080" t="s">
        <v>338</v>
      </c>
      <c r="U5080" t="s">
        <v>530</v>
      </c>
      <c r="W5080" t="s">
        <v>11406</v>
      </c>
      <c r="Z5080" t="s">
        <v>11404</v>
      </c>
      <c r="AA5080" t="s">
        <v>11405</v>
      </c>
      <c r="AD5080" t="s">
        <v>11340</v>
      </c>
      <c r="AE5080" t="s">
        <v>468</v>
      </c>
      <c r="AF5080">
        <v>59715</v>
      </c>
      <c r="AG5080" t="s">
        <v>338</v>
      </c>
      <c r="AH5080" t="s">
        <v>530</v>
      </c>
      <c r="AJ5080" t="s">
        <v>11406</v>
      </c>
      <c r="AL5080" t="s">
        <v>339</v>
      </c>
      <c r="AM5080">
        <v>1</v>
      </c>
      <c r="AN5080">
        <v>1</v>
      </c>
      <c r="AO5080">
        <v>13280</v>
      </c>
      <c r="AQ5080">
        <v>123849</v>
      </c>
      <c r="AR5080">
        <v>5342</v>
      </c>
      <c r="AS5080" t="s">
        <v>1867</v>
      </c>
      <c r="AT5080" t="s">
        <v>149</v>
      </c>
      <c r="AW5080" t="s">
        <v>340</v>
      </c>
      <c r="AX5080" t="s">
        <v>340</v>
      </c>
      <c r="AY5080" t="s">
        <v>345</v>
      </c>
      <c r="AZ5080" t="s">
        <v>346</v>
      </c>
      <c r="BY5080" t="s">
        <v>342</v>
      </c>
      <c r="EQ5080">
        <v>244853</v>
      </c>
      <c r="ER5080" t="s">
        <v>11083</v>
      </c>
      <c r="EV5080">
        <v>17290351</v>
      </c>
      <c r="EW5080">
        <v>928</v>
      </c>
      <c r="EX5080">
        <v>221544</v>
      </c>
      <c r="EY5080">
        <v>9.2748999964335493E+25</v>
      </c>
      <c r="EZ5080">
        <v>1</v>
      </c>
      <c r="FC5080">
        <v>5342</v>
      </c>
      <c r="FD5080" t="s">
        <v>149</v>
      </c>
    </row>
    <row r="5081" spans="1:160" x14ac:dyDescent="0.3">
      <c r="A5081" t="str">
        <f>VLOOKUP(B5081,Table2[],3,FALSE)</f>
        <v>Digital</v>
      </c>
      <c r="B5081" t="str">
        <f>IF(OR(ISNUMBER(FIND("QVC",Z5081)),ISNUMBER(FIND("QVC",AL5081))),"QVC",IF(OR(ISNUMBER(FIND("NCO",H5081)),ISNUMBER(FIND("NCO",Y5081))), "NCO", IF(AL5081="consumer","PMD.com",VLOOKUP(LEFT(H5081,2),Tables!$E$1:$F$11,2,FALSE))))</f>
        <v>PMD.com</v>
      </c>
      <c r="C5081">
        <f t="shared" si="240"/>
        <v>55110001</v>
      </c>
      <c r="D5081">
        <f t="shared" si="241"/>
        <v>1</v>
      </c>
      <c r="E5081" t="str">
        <f t="shared" ca="1" si="242"/>
        <v>MTD orders shipped</v>
      </c>
      <c r="F5081" t="s">
        <v>3539</v>
      </c>
      <c r="G5081" t="s">
        <v>335</v>
      </c>
      <c r="H5081" t="s">
        <v>11082</v>
      </c>
      <c r="I5081" s="6">
        <v>44014.187256944446</v>
      </c>
      <c r="J5081" t="s">
        <v>16</v>
      </c>
      <c r="K5081" s="6">
        <v>44014.475486111114</v>
      </c>
      <c r="M5081" t="s">
        <v>11404</v>
      </c>
      <c r="N5081" t="s">
        <v>11405</v>
      </c>
      <c r="Q5081" t="s">
        <v>11340</v>
      </c>
      <c r="R5081" t="s">
        <v>468</v>
      </c>
      <c r="S5081">
        <v>59715</v>
      </c>
      <c r="T5081" t="s">
        <v>338</v>
      </c>
      <c r="U5081" t="s">
        <v>530</v>
      </c>
      <c r="W5081" t="s">
        <v>11406</v>
      </c>
      <c r="Z5081" t="s">
        <v>11404</v>
      </c>
      <c r="AA5081" t="s">
        <v>11405</v>
      </c>
      <c r="AD5081" t="s">
        <v>11340</v>
      </c>
      <c r="AE5081" t="s">
        <v>468</v>
      </c>
      <c r="AF5081">
        <v>59715</v>
      </c>
      <c r="AG5081" t="s">
        <v>338</v>
      </c>
      <c r="AH5081" t="s">
        <v>530</v>
      </c>
      <c r="AJ5081" t="s">
        <v>11406</v>
      </c>
      <c r="AL5081" t="s">
        <v>339</v>
      </c>
      <c r="AM5081">
        <v>1</v>
      </c>
      <c r="AN5081">
        <v>1</v>
      </c>
      <c r="AO5081">
        <v>6371</v>
      </c>
      <c r="AQ5081">
        <v>124056</v>
      </c>
      <c r="AR5081">
        <v>55110001</v>
      </c>
      <c r="AS5081" t="s">
        <v>127</v>
      </c>
      <c r="AT5081" t="s">
        <v>128</v>
      </c>
      <c r="AW5081" t="s">
        <v>340</v>
      </c>
      <c r="AX5081" t="s">
        <v>340</v>
      </c>
      <c r="AY5081" t="s">
        <v>382</v>
      </c>
      <c r="AZ5081">
        <v>0</v>
      </c>
      <c r="BY5081" t="s">
        <v>342</v>
      </c>
      <c r="EQ5081">
        <v>238807</v>
      </c>
      <c r="ER5081" t="s">
        <v>11083</v>
      </c>
      <c r="EV5081">
        <v>17290351</v>
      </c>
      <c r="EW5081">
        <v>928</v>
      </c>
      <c r="EX5081">
        <v>221544</v>
      </c>
      <c r="EY5081">
        <v>9.2748999964335493E+25</v>
      </c>
      <c r="EZ5081">
        <v>1</v>
      </c>
      <c r="FC5081">
        <v>55110001</v>
      </c>
      <c r="FD5081" t="s">
        <v>128</v>
      </c>
    </row>
    <row r="5082" spans="1:160" x14ac:dyDescent="0.3">
      <c r="A5082" t="str">
        <f>VLOOKUP(B5082,Table2[],3,FALSE)</f>
        <v>Digital</v>
      </c>
      <c r="B5082" t="str">
        <f>IF(OR(ISNUMBER(FIND("QVC",Z5082)),ISNUMBER(FIND("QVC",AL5082))),"QVC",IF(OR(ISNUMBER(FIND("NCO",H5082)),ISNUMBER(FIND("NCO",Y5082))), "NCO", IF(AL5082="consumer","PMD.com",VLOOKUP(LEFT(H5082,2),Tables!$E$1:$F$11,2,FALSE))))</f>
        <v>PMD.com</v>
      </c>
      <c r="C5082">
        <f t="shared" si="240"/>
        <v>54000001</v>
      </c>
      <c r="D5082">
        <f t="shared" si="241"/>
        <v>1</v>
      </c>
      <c r="E5082" t="str">
        <f t="shared" ca="1" si="242"/>
        <v>MTD orders shipped</v>
      </c>
      <c r="F5082" t="s">
        <v>3539</v>
      </c>
      <c r="G5082" t="s">
        <v>335</v>
      </c>
      <c r="H5082" t="s">
        <v>10775</v>
      </c>
      <c r="I5082" s="6">
        <v>44013.62871527778</v>
      </c>
      <c r="J5082" t="s">
        <v>16</v>
      </c>
      <c r="K5082" s="6">
        <v>44014.475555555553</v>
      </c>
      <c r="M5082" t="s">
        <v>11407</v>
      </c>
      <c r="N5082" t="s">
        <v>11408</v>
      </c>
      <c r="O5082">
        <v>1</v>
      </c>
      <c r="Q5082" t="s">
        <v>374</v>
      </c>
      <c r="R5082" t="s">
        <v>375</v>
      </c>
      <c r="S5082">
        <v>60622</v>
      </c>
      <c r="T5082" t="s">
        <v>338</v>
      </c>
      <c r="U5082" t="s">
        <v>530</v>
      </c>
      <c r="W5082" t="s">
        <v>11409</v>
      </c>
      <c r="Z5082" t="s">
        <v>11407</v>
      </c>
      <c r="AA5082" t="s">
        <v>11408</v>
      </c>
      <c r="AB5082">
        <v>1</v>
      </c>
      <c r="AD5082" t="s">
        <v>374</v>
      </c>
      <c r="AE5082" t="s">
        <v>375</v>
      </c>
      <c r="AF5082">
        <v>60622</v>
      </c>
      <c r="AG5082" t="s">
        <v>338</v>
      </c>
      <c r="AH5082" t="s">
        <v>530</v>
      </c>
      <c r="AJ5082" t="s">
        <v>11409</v>
      </c>
      <c r="AL5082" t="s">
        <v>339</v>
      </c>
      <c r="AM5082">
        <v>1</v>
      </c>
      <c r="AN5082">
        <v>1</v>
      </c>
      <c r="AO5082">
        <v>8182</v>
      </c>
      <c r="AQ5082">
        <v>124475</v>
      </c>
      <c r="AR5082">
        <v>54000001</v>
      </c>
      <c r="AS5082" t="s">
        <v>1251</v>
      </c>
      <c r="AT5082" t="s">
        <v>84</v>
      </c>
      <c r="AW5082" t="s">
        <v>343</v>
      </c>
      <c r="BY5082" t="s">
        <v>342</v>
      </c>
      <c r="EQ5082">
        <v>247294</v>
      </c>
      <c r="ER5082" t="s">
        <v>10776</v>
      </c>
      <c r="EV5082">
        <v>17290221</v>
      </c>
      <c r="EW5082">
        <v>928</v>
      </c>
      <c r="EX5082">
        <v>221391</v>
      </c>
      <c r="EY5082" t="s">
        <v>11410</v>
      </c>
      <c r="EZ5082">
        <v>1</v>
      </c>
      <c r="FC5082">
        <v>54000001</v>
      </c>
      <c r="FD5082" t="s">
        <v>84</v>
      </c>
    </row>
    <row r="5083" spans="1:160" x14ac:dyDescent="0.3">
      <c r="A5083" t="str">
        <f>VLOOKUP(B5083,Table2[],3,FALSE)</f>
        <v>Digital</v>
      </c>
      <c r="B5083" t="str">
        <f>IF(OR(ISNUMBER(FIND("QVC",Z5083)),ISNUMBER(FIND("QVC",AL5083))),"QVC",IF(OR(ISNUMBER(FIND("NCO",H5083)),ISNUMBER(FIND("NCO",Y5083))), "NCO", IF(AL5083="consumer","PMD.com",VLOOKUP(LEFT(H5083,2),Tables!$E$1:$F$11,2,FALSE))))</f>
        <v>PMD.com</v>
      </c>
      <c r="C5083">
        <f t="shared" si="240"/>
        <v>53820001</v>
      </c>
      <c r="D5083">
        <f t="shared" si="241"/>
        <v>1</v>
      </c>
      <c r="E5083" t="str">
        <f t="shared" ca="1" si="242"/>
        <v>MTD orders shipped</v>
      </c>
      <c r="F5083" t="s">
        <v>3539</v>
      </c>
      <c r="G5083" t="s">
        <v>335</v>
      </c>
      <c r="H5083" t="s">
        <v>10775</v>
      </c>
      <c r="I5083" s="6">
        <v>44013.62871527778</v>
      </c>
      <c r="J5083" t="s">
        <v>16</v>
      </c>
      <c r="K5083" s="6">
        <v>44014.475555555553</v>
      </c>
      <c r="M5083" t="s">
        <v>11407</v>
      </c>
      <c r="N5083" t="s">
        <v>11408</v>
      </c>
      <c r="O5083">
        <v>1</v>
      </c>
      <c r="Q5083" t="s">
        <v>374</v>
      </c>
      <c r="R5083" t="s">
        <v>375</v>
      </c>
      <c r="S5083">
        <v>60622</v>
      </c>
      <c r="T5083" t="s">
        <v>338</v>
      </c>
      <c r="U5083" t="s">
        <v>530</v>
      </c>
      <c r="W5083" t="s">
        <v>11409</v>
      </c>
      <c r="Z5083" t="s">
        <v>11407</v>
      </c>
      <c r="AA5083" t="s">
        <v>11408</v>
      </c>
      <c r="AB5083">
        <v>1</v>
      </c>
      <c r="AD5083" t="s">
        <v>374</v>
      </c>
      <c r="AE5083" t="s">
        <v>375</v>
      </c>
      <c r="AF5083">
        <v>60622</v>
      </c>
      <c r="AG5083" t="s">
        <v>338</v>
      </c>
      <c r="AH5083" t="s">
        <v>530</v>
      </c>
      <c r="AJ5083" t="s">
        <v>11409</v>
      </c>
      <c r="AL5083" t="s">
        <v>339</v>
      </c>
      <c r="AM5083">
        <v>1</v>
      </c>
      <c r="AN5083">
        <v>1</v>
      </c>
      <c r="AO5083">
        <v>3106</v>
      </c>
      <c r="AQ5083">
        <v>124463</v>
      </c>
      <c r="AR5083">
        <v>53820001</v>
      </c>
      <c r="AS5083" t="s">
        <v>133</v>
      </c>
      <c r="AT5083" t="s">
        <v>134</v>
      </c>
      <c r="AW5083" t="s">
        <v>340</v>
      </c>
      <c r="AX5083">
        <v>0</v>
      </c>
      <c r="AY5083" t="s">
        <v>348</v>
      </c>
      <c r="AZ5083">
        <v>0</v>
      </c>
      <c r="BY5083" t="s">
        <v>342</v>
      </c>
      <c r="EQ5083">
        <v>244732</v>
      </c>
      <c r="ER5083" t="s">
        <v>10776</v>
      </c>
      <c r="EV5083">
        <v>17290221</v>
      </c>
      <c r="EW5083">
        <v>928</v>
      </c>
      <c r="EX5083">
        <v>221391</v>
      </c>
      <c r="EY5083" t="s">
        <v>11410</v>
      </c>
      <c r="EZ5083">
        <v>1</v>
      </c>
      <c r="FC5083">
        <v>53820001</v>
      </c>
      <c r="FD5083" t="s">
        <v>134</v>
      </c>
    </row>
    <row r="5084" spans="1:160" x14ac:dyDescent="0.3">
      <c r="A5084" t="str">
        <f>VLOOKUP(B5084,Table2[],3,FALSE)</f>
        <v>Digital</v>
      </c>
      <c r="B5084" t="str">
        <f>IF(OR(ISNUMBER(FIND("QVC",Z5084)),ISNUMBER(FIND("QVC",AL5084))),"QVC",IF(OR(ISNUMBER(FIND("NCO",H5084)),ISNUMBER(FIND("NCO",Y5084))), "NCO", IF(AL5084="consumer","PMD.com",VLOOKUP(LEFT(H5084,2),Tables!$E$1:$F$11,2,FALSE))))</f>
        <v>PMD.com</v>
      </c>
      <c r="C5084">
        <f t="shared" si="240"/>
        <v>5208</v>
      </c>
      <c r="D5084">
        <f t="shared" si="241"/>
        <v>1</v>
      </c>
      <c r="E5084" t="str">
        <f t="shared" ca="1" si="242"/>
        <v>MTD orders shipped</v>
      </c>
      <c r="F5084" t="s">
        <v>3539</v>
      </c>
      <c r="G5084" t="s">
        <v>335</v>
      </c>
      <c r="H5084" t="s">
        <v>10775</v>
      </c>
      <c r="I5084" s="6">
        <v>44013.62871527778</v>
      </c>
      <c r="J5084" t="s">
        <v>16</v>
      </c>
      <c r="K5084" s="6">
        <v>44014.475555555553</v>
      </c>
      <c r="M5084" t="s">
        <v>11407</v>
      </c>
      <c r="N5084" t="s">
        <v>11408</v>
      </c>
      <c r="O5084">
        <v>1</v>
      </c>
      <c r="Q5084" t="s">
        <v>374</v>
      </c>
      <c r="R5084" t="s">
        <v>375</v>
      </c>
      <c r="S5084">
        <v>60622</v>
      </c>
      <c r="T5084" t="s">
        <v>338</v>
      </c>
      <c r="U5084" t="s">
        <v>530</v>
      </c>
      <c r="W5084" t="s">
        <v>11409</v>
      </c>
      <c r="Z5084" t="s">
        <v>11407</v>
      </c>
      <c r="AA5084" t="s">
        <v>11408</v>
      </c>
      <c r="AB5084">
        <v>1</v>
      </c>
      <c r="AD5084" t="s">
        <v>374</v>
      </c>
      <c r="AE5084" t="s">
        <v>375</v>
      </c>
      <c r="AF5084">
        <v>60622</v>
      </c>
      <c r="AG5084" t="s">
        <v>338</v>
      </c>
      <c r="AH5084" t="s">
        <v>530</v>
      </c>
      <c r="AJ5084" t="s">
        <v>11409</v>
      </c>
      <c r="AL5084" t="s">
        <v>339</v>
      </c>
      <c r="AM5084">
        <v>1</v>
      </c>
      <c r="AN5084">
        <v>1</v>
      </c>
      <c r="AO5084">
        <v>1406</v>
      </c>
      <c r="AQ5084">
        <v>124008</v>
      </c>
      <c r="AR5084">
        <v>5208</v>
      </c>
      <c r="AS5084" t="s">
        <v>51</v>
      </c>
      <c r="AT5084" t="s">
        <v>52</v>
      </c>
      <c r="AW5084" t="s">
        <v>340</v>
      </c>
      <c r="AX5084" t="s">
        <v>340</v>
      </c>
      <c r="AY5084" t="s">
        <v>419</v>
      </c>
      <c r="AZ5084" t="s">
        <v>420</v>
      </c>
      <c r="BY5084" t="s">
        <v>342</v>
      </c>
      <c r="EQ5084">
        <v>249094</v>
      </c>
      <c r="ER5084" t="s">
        <v>10776</v>
      </c>
      <c r="EV5084">
        <v>17290221</v>
      </c>
      <c r="EW5084">
        <v>928</v>
      </c>
      <c r="EX5084">
        <v>221391</v>
      </c>
      <c r="EY5084" t="s">
        <v>11410</v>
      </c>
      <c r="EZ5084">
        <v>1</v>
      </c>
      <c r="FC5084">
        <v>5208</v>
      </c>
      <c r="FD5084" t="s">
        <v>52</v>
      </c>
    </row>
    <row r="5085" spans="1:160" x14ac:dyDescent="0.3">
      <c r="A5085" t="str">
        <f>VLOOKUP(B5085,Table2[],3,FALSE)</f>
        <v>Digital</v>
      </c>
      <c r="B5085" t="str">
        <f>IF(OR(ISNUMBER(FIND("QVC",Z5085)),ISNUMBER(FIND("QVC",AL5085))),"QVC",IF(OR(ISNUMBER(FIND("NCO",H5085)),ISNUMBER(FIND("NCO",Y5085))), "NCO", IF(AL5085="consumer","PMD.com",VLOOKUP(LEFT(H5085,2),Tables!$E$1:$F$11,2,FALSE))))</f>
        <v>PMD.com</v>
      </c>
      <c r="C5085">
        <f t="shared" si="240"/>
        <v>54010001</v>
      </c>
      <c r="D5085">
        <f t="shared" si="241"/>
        <v>1</v>
      </c>
      <c r="E5085" t="str">
        <f t="shared" ca="1" si="242"/>
        <v>MTD orders shipped</v>
      </c>
      <c r="F5085" t="s">
        <v>3539</v>
      </c>
      <c r="G5085" t="s">
        <v>335</v>
      </c>
      <c r="H5085" t="s">
        <v>10775</v>
      </c>
      <c r="I5085" s="6">
        <v>44013.62871527778</v>
      </c>
      <c r="J5085" t="s">
        <v>16</v>
      </c>
      <c r="K5085" s="6">
        <v>44014.475555555553</v>
      </c>
      <c r="M5085" t="s">
        <v>11407</v>
      </c>
      <c r="N5085" t="s">
        <v>11408</v>
      </c>
      <c r="O5085">
        <v>1</v>
      </c>
      <c r="Q5085" t="s">
        <v>374</v>
      </c>
      <c r="R5085" t="s">
        <v>375</v>
      </c>
      <c r="S5085">
        <v>60622</v>
      </c>
      <c r="T5085" t="s">
        <v>338</v>
      </c>
      <c r="U5085" t="s">
        <v>530</v>
      </c>
      <c r="W5085" t="s">
        <v>11409</v>
      </c>
      <c r="Z5085" t="s">
        <v>11407</v>
      </c>
      <c r="AA5085" t="s">
        <v>11408</v>
      </c>
      <c r="AB5085">
        <v>1</v>
      </c>
      <c r="AD5085" t="s">
        <v>374</v>
      </c>
      <c r="AE5085" t="s">
        <v>375</v>
      </c>
      <c r="AF5085">
        <v>60622</v>
      </c>
      <c r="AG5085" t="s">
        <v>338</v>
      </c>
      <c r="AH5085" t="s">
        <v>530</v>
      </c>
      <c r="AJ5085" t="s">
        <v>11409</v>
      </c>
      <c r="AL5085" t="s">
        <v>339</v>
      </c>
      <c r="AM5085">
        <v>1</v>
      </c>
      <c r="AN5085">
        <v>1</v>
      </c>
      <c r="AO5085">
        <v>6300</v>
      </c>
      <c r="AQ5085">
        <v>124476</v>
      </c>
      <c r="AR5085">
        <v>54010001</v>
      </c>
      <c r="AS5085" t="s">
        <v>10774</v>
      </c>
      <c r="AT5085" t="s">
        <v>35</v>
      </c>
      <c r="AW5085" t="s">
        <v>340</v>
      </c>
      <c r="AX5085">
        <v>0</v>
      </c>
      <c r="AY5085" t="s">
        <v>348</v>
      </c>
      <c r="AZ5085">
        <v>0</v>
      </c>
      <c r="BY5085" t="s">
        <v>342</v>
      </c>
      <c r="EQ5085">
        <v>252200</v>
      </c>
      <c r="ER5085" t="s">
        <v>10776</v>
      </c>
      <c r="EV5085">
        <v>17290221</v>
      </c>
      <c r="EW5085">
        <v>928</v>
      </c>
      <c r="EX5085">
        <v>221391</v>
      </c>
      <c r="EY5085" t="s">
        <v>11410</v>
      </c>
      <c r="EZ5085">
        <v>1</v>
      </c>
      <c r="FC5085">
        <v>54010001</v>
      </c>
      <c r="FD5085" t="s">
        <v>35</v>
      </c>
    </row>
    <row r="5086" spans="1:160" x14ac:dyDescent="0.3">
      <c r="A5086" t="str">
        <f>VLOOKUP(B5086,Table2[],3,FALSE)</f>
        <v>Digital</v>
      </c>
      <c r="B5086" t="str">
        <f>IF(OR(ISNUMBER(FIND("QVC",Z5086)),ISNUMBER(FIND("QVC",AL5086))),"QVC",IF(OR(ISNUMBER(FIND("NCO",H5086)),ISNUMBER(FIND("NCO",Y5086))), "NCO", IF(AL5086="consumer","PMD.com",VLOOKUP(LEFT(H5086,2),Tables!$E$1:$F$11,2,FALSE))))</f>
        <v>PMD.com</v>
      </c>
      <c r="C5086">
        <f t="shared" si="240"/>
        <v>51090030</v>
      </c>
      <c r="D5086">
        <f t="shared" si="241"/>
        <v>1</v>
      </c>
      <c r="E5086" t="str">
        <f t="shared" ca="1" si="242"/>
        <v>MTD orders shipped</v>
      </c>
      <c r="F5086" t="s">
        <v>3539</v>
      </c>
      <c r="G5086" t="s">
        <v>335</v>
      </c>
      <c r="H5086" t="s">
        <v>11034</v>
      </c>
      <c r="I5086" s="6">
        <v>44013.988935185182</v>
      </c>
      <c r="J5086" t="s">
        <v>16</v>
      </c>
      <c r="K5086" s="6">
        <v>44014.475914351853</v>
      </c>
      <c r="M5086" t="s">
        <v>11411</v>
      </c>
      <c r="N5086" t="s">
        <v>11412</v>
      </c>
      <c r="Q5086" t="s">
        <v>11413</v>
      </c>
      <c r="R5086" t="s">
        <v>365</v>
      </c>
      <c r="S5086">
        <v>92694</v>
      </c>
      <c r="T5086" t="s">
        <v>338</v>
      </c>
      <c r="U5086" t="s">
        <v>530</v>
      </c>
      <c r="W5086" t="s">
        <v>11414</v>
      </c>
      <c r="Z5086" t="s">
        <v>11411</v>
      </c>
      <c r="AA5086" t="s">
        <v>11412</v>
      </c>
      <c r="AD5086" t="s">
        <v>11413</v>
      </c>
      <c r="AE5086" t="s">
        <v>365</v>
      </c>
      <c r="AF5086">
        <v>92694</v>
      </c>
      <c r="AG5086" t="s">
        <v>338</v>
      </c>
      <c r="AH5086" t="s">
        <v>530</v>
      </c>
      <c r="AJ5086" t="s">
        <v>11414</v>
      </c>
      <c r="AL5086" t="s">
        <v>339</v>
      </c>
      <c r="AM5086">
        <v>1</v>
      </c>
      <c r="AN5086">
        <v>1</v>
      </c>
      <c r="AO5086">
        <v>6688</v>
      </c>
      <c r="AQ5086">
        <v>125960</v>
      </c>
      <c r="AR5086">
        <v>51090030</v>
      </c>
      <c r="AS5086" t="s">
        <v>3043</v>
      </c>
      <c r="AT5086" t="s">
        <v>628</v>
      </c>
      <c r="AW5086" t="s">
        <v>343</v>
      </c>
      <c r="BY5086" t="s">
        <v>342</v>
      </c>
      <c r="BZ5086" t="b">
        <v>0</v>
      </c>
      <c r="EQ5086">
        <v>243047</v>
      </c>
      <c r="ER5086" t="s">
        <v>11035</v>
      </c>
      <c r="EV5086">
        <v>17290327</v>
      </c>
      <c r="EW5086">
        <v>928</v>
      </c>
      <c r="EX5086">
        <v>221519</v>
      </c>
      <c r="EY5086" t="s">
        <v>11415</v>
      </c>
      <c r="EZ5086">
        <v>1</v>
      </c>
      <c r="FC5086">
        <v>95385</v>
      </c>
      <c r="FD5086" t="s">
        <v>3531</v>
      </c>
    </row>
    <row r="5087" spans="1:160" x14ac:dyDescent="0.3">
      <c r="A5087" t="str">
        <f>VLOOKUP(B5087,Table2[],3,FALSE)</f>
        <v>Digital</v>
      </c>
      <c r="B5087" t="str">
        <f>IF(OR(ISNUMBER(FIND("QVC",Z5087)),ISNUMBER(FIND("QVC",AL5087))),"QVC",IF(OR(ISNUMBER(FIND("NCO",H5087)),ISNUMBER(FIND("NCO",Y5087))), "NCO", IF(AL5087="consumer","PMD.com",VLOOKUP(LEFT(H5087,2),Tables!$E$1:$F$11,2,FALSE))))</f>
        <v>PMD.com</v>
      </c>
      <c r="C5087">
        <f t="shared" si="240"/>
        <v>5341030</v>
      </c>
      <c r="D5087">
        <f t="shared" si="241"/>
        <v>1</v>
      </c>
      <c r="E5087" t="str">
        <f t="shared" ca="1" si="242"/>
        <v>MTD orders shipped</v>
      </c>
      <c r="F5087" t="s">
        <v>3539</v>
      </c>
      <c r="G5087" t="s">
        <v>335</v>
      </c>
      <c r="H5087" t="s">
        <v>11034</v>
      </c>
      <c r="I5087" s="6">
        <v>44013.988935185182</v>
      </c>
      <c r="J5087" t="s">
        <v>16</v>
      </c>
      <c r="K5087" s="6">
        <v>44014.475914351853</v>
      </c>
      <c r="M5087" t="s">
        <v>11411</v>
      </c>
      <c r="N5087" t="s">
        <v>11412</v>
      </c>
      <c r="Q5087" t="s">
        <v>11413</v>
      </c>
      <c r="R5087" t="s">
        <v>365</v>
      </c>
      <c r="S5087">
        <v>92694</v>
      </c>
      <c r="T5087" t="s">
        <v>338</v>
      </c>
      <c r="U5087" t="s">
        <v>530</v>
      </c>
      <c r="W5087" t="s">
        <v>11414</v>
      </c>
      <c r="Z5087" t="s">
        <v>11411</v>
      </c>
      <c r="AA5087" t="s">
        <v>11412</v>
      </c>
      <c r="AD5087" t="s">
        <v>11413</v>
      </c>
      <c r="AE5087" t="s">
        <v>365</v>
      </c>
      <c r="AF5087">
        <v>92694</v>
      </c>
      <c r="AG5087" t="s">
        <v>338</v>
      </c>
      <c r="AH5087" t="s">
        <v>530</v>
      </c>
      <c r="AJ5087" t="s">
        <v>11414</v>
      </c>
      <c r="AL5087" t="s">
        <v>339</v>
      </c>
      <c r="AM5087">
        <v>1</v>
      </c>
      <c r="AN5087">
        <v>1</v>
      </c>
      <c r="AO5087">
        <v>12859</v>
      </c>
      <c r="AQ5087">
        <v>124642</v>
      </c>
      <c r="AR5087">
        <v>5341030</v>
      </c>
      <c r="AS5087" t="s">
        <v>925</v>
      </c>
      <c r="AT5087" t="s">
        <v>926</v>
      </c>
      <c r="AW5087" t="s">
        <v>366</v>
      </c>
      <c r="AX5087" t="s">
        <v>366</v>
      </c>
      <c r="AY5087" t="s">
        <v>345</v>
      </c>
      <c r="AZ5087" t="s">
        <v>346</v>
      </c>
      <c r="BY5087" t="s">
        <v>342</v>
      </c>
      <c r="EQ5087">
        <v>243275</v>
      </c>
      <c r="ER5087" t="s">
        <v>11035</v>
      </c>
      <c r="EV5087">
        <v>17290327</v>
      </c>
      <c r="EW5087">
        <v>928</v>
      </c>
      <c r="EX5087">
        <v>221519</v>
      </c>
      <c r="EY5087" t="s">
        <v>11415</v>
      </c>
      <c r="EZ5087">
        <v>1</v>
      </c>
      <c r="FC5087">
        <v>95385</v>
      </c>
      <c r="FD5087" t="s">
        <v>3531</v>
      </c>
    </row>
    <row r="5088" spans="1:160" x14ac:dyDescent="0.3">
      <c r="A5088" t="str">
        <f>VLOOKUP(B5088,Table2[],3,FALSE)</f>
        <v>Digital</v>
      </c>
      <c r="B5088" t="str">
        <f>IF(OR(ISNUMBER(FIND("QVC",Z5088)),ISNUMBER(FIND("QVC",AL5088))),"QVC",IF(OR(ISNUMBER(FIND("NCO",H5088)),ISNUMBER(FIND("NCO",Y5088))), "NCO", IF(AL5088="consumer","PMD.com",VLOOKUP(LEFT(H5088,2),Tables!$E$1:$F$11,2,FALSE))))</f>
        <v>PMD.com</v>
      </c>
      <c r="C5088">
        <f t="shared" si="240"/>
        <v>55090001</v>
      </c>
      <c r="D5088">
        <f t="shared" si="241"/>
        <v>1</v>
      </c>
      <c r="E5088" t="str">
        <f t="shared" ca="1" si="242"/>
        <v>MTD orders shipped</v>
      </c>
      <c r="F5088" t="s">
        <v>3539</v>
      </c>
      <c r="G5088" t="s">
        <v>335</v>
      </c>
      <c r="H5088" t="s">
        <v>11034</v>
      </c>
      <c r="I5088" s="6">
        <v>44013.988935185182</v>
      </c>
      <c r="J5088" t="s">
        <v>16</v>
      </c>
      <c r="K5088" s="6">
        <v>44014.475914351853</v>
      </c>
      <c r="M5088" t="s">
        <v>11411</v>
      </c>
      <c r="N5088" t="s">
        <v>11412</v>
      </c>
      <c r="Q5088" t="s">
        <v>11413</v>
      </c>
      <c r="R5088" t="s">
        <v>365</v>
      </c>
      <c r="S5088">
        <v>92694</v>
      </c>
      <c r="T5088" t="s">
        <v>338</v>
      </c>
      <c r="U5088" t="s">
        <v>530</v>
      </c>
      <c r="W5088" t="s">
        <v>11414</v>
      </c>
      <c r="Z5088" t="s">
        <v>11411</v>
      </c>
      <c r="AA5088" t="s">
        <v>11412</v>
      </c>
      <c r="AD5088" t="s">
        <v>11413</v>
      </c>
      <c r="AE5088" t="s">
        <v>365</v>
      </c>
      <c r="AF5088">
        <v>92694</v>
      </c>
      <c r="AG5088" t="s">
        <v>338</v>
      </c>
      <c r="AH5088" t="s">
        <v>530</v>
      </c>
      <c r="AJ5088" t="s">
        <v>11414</v>
      </c>
      <c r="AL5088" t="s">
        <v>339</v>
      </c>
      <c r="AM5088">
        <v>1</v>
      </c>
      <c r="AN5088">
        <v>1</v>
      </c>
      <c r="AO5088">
        <v>5013</v>
      </c>
      <c r="AQ5088">
        <v>124478</v>
      </c>
      <c r="AR5088">
        <v>55090001</v>
      </c>
      <c r="AS5088" t="s">
        <v>995</v>
      </c>
      <c r="AT5088" t="s">
        <v>165</v>
      </c>
      <c r="AW5088" t="s">
        <v>340</v>
      </c>
      <c r="AX5088" t="s">
        <v>340</v>
      </c>
      <c r="AY5088" t="s">
        <v>382</v>
      </c>
      <c r="AZ5088">
        <v>0</v>
      </c>
      <c r="BY5088" t="s">
        <v>342</v>
      </c>
      <c r="EQ5088">
        <v>251219</v>
      </c>
      <c r="ER5088" t="s">
        <v>11035</v>
      </c>
      <c r="EV5088">
        <v>17290327</v>
      </c>
      <c r="EW5088">
        <v>928</v>
      </c>
      <c r="EX5088">
        <v>221519</v>
      </c>
      <c r="EY5088" t="s">
        <v>11415</v>
      </c>
      <c r="EZ5088">
        <v>1</v>
      </c>
      <c r="FC5088">
        <v>95096</v>
      </c>
      <c r="FD5088" t="s">
        <v>470</v>
      </c>
    </row>
    <row r="5089" spans="1:160" x14ac:dyDescent="0.3">
      <c r="A5089" t="str">
        <f>VLOOKUP(B5089,Table2[],3,FALSE)</f>
        <v>Digital</v>
      </c>
      <c r="B5089" t="str">
        <f>IF(OR(ISNUMBER(FIND("QVC",Z5089)),ISNUMBER(FIND("QVC",AL5089))),"QVC",IF(OR(ISNUMBER(FIND("NCO",H5089)),ISNUMBER(FIND("NCO",Y5089))), "NCO", IF(AL5089="consumer","PMD.com",VLOOKUP(LEFT(H5089,2),Tables!$E$1:$F$11,2,FALSE))))</f>
        <v>PMD.com</v>
      </c>
      <c r="C5089">
        <f t="shared" si="240"/>
        <v>552101</v>
      </c>
      <c r="D5089">
        <f t="shared" si="241"/>
        <v>1</v>
      </c>
      <c r="E5089" t="str">
        <f t="shared" ca="1" si="242"/>
        <v>MTD orders shipped</v>
      </c>
      <c r="F5089" t="s">
        <v>3539</v>
      </c>
      <c r="G5089" t="s">
        <v>335</v>
      </c>
      <c r="H5089" t="s">
        <v>11034</v>
      </c>
      <c r="I5089" s="6">
        <v>44013.988935185182</v>
      </c>
      <c r="J5089" t="s">
        <v>16</v>
      </c>
      <c r="K5089" s="6">
        <v>44014.475914351853</v>
      </c>
      <c r="M5089" t="s">
        <v>11411</v>
      </c>
      <c r="N5089" t="s">
        <v>11412</v>
      </c>
      <c r="Q5089" t="s">
        <v>11413</v>
      </c>
      <c r="R5089" t="s">
        <v>365</v>
      </c>
      <c r="S5089">
        <v>92694</v>
      </c>
      <c r="T5089" t="s">
        <v>338</v>
      </c>
      <c r="U5089" t="s">
        <v>530</v>
      </c>
      <c r="W5089" t="s">
        <v>11414</v>
      </c>
      <c r="Z5089" t="s">
        <v>11411</v>
      </c>
      <c r="AA5089" t="s">
        <v>11412</v>
      </c>
      <c r="AD5089" t="s">
        <v>11413</v>
      </c>
      <c r="AE5089" t="s">
        <v>365</v>
      </c>
      <c r="AF5089">
        <v>92694</v>
      </c>
      <c r="AG5089" t="s">
        <v>338</v>
      </c>
      <c r="AH5089" t="s">
        <v>530</v>
      </c>
      <c r="AJ5089" t="s">
        <v>11414</v>
      </c>
      <c r="AL5089" t="s">
        <v>339</v>
      </c>
      <c r="AM5089">
        <v>1</v>
      </c>
      <c r="AN5089">
        <v>1</v>
      </c>
      <c r="AO5089">
        <v>3241</v>
      </c>
      <c r="AQ5089">
        <v>124623</v>
      </c>
      <c r="AR5089">
        <v>552101</v>
      </c>
      <c r="AS5089" t="s">
        <v>166</v>
      </c>
      <c r="AT5089" t="s">
        <v>167</v>
      </c>
      <c r="AW5089" t="s">
        <v>340</v>
      </c>
      <c r="AX5089" t="s">
        <v>340</v>
      </c>
      <c r="AY5089" t="s">
        <v>382</v>
      </c>
      <c r="AZ5089" t="s">
        <v>471</v>
      </c>
      <c r="BY5089" t="s">
        <v>342</v>
      </c>
      <c r="EQ5089">
        <v>240933</v>
      </c>
      <c r="ER5089" t="s">
        <v>11035</v>
      </c>
      <c r="EV5089">
        <v>17290327</v>
      </c>
      <c r="EW5089">
        <v>928</v>
      </c>
      <c r="EX5089">
        <v>221519</v>
      </c>
      <c r="EY5089" t="s">
        <v>11415</v>
      </c>
      <c r="EZ5089">
        <v>1</v>
      </c>
      <c r="FC5089">
        <v>95096</v>
      </c>
      <c r="FD5089" t="s">
        <v>470</v>
      </c>
    </row>
    <row r="5090" spans="1:160" x14ac:dyDescent="0.3">
      <c r="A5090" t="str">
        <f>VLOOKUP(B5090,Table2[],3,FALSE)</f>
        <v>Digital</v>
      </c>
      <c r="B5090" t="str">
        <f>IF(OR(ISNUMBER(FIND("QVC",Z5090)),ISNUMBER(FIND("QVC",AL5090))),"QVC",IF(OR(ISNUMBER(FIND("NCO",H5090)),ISNUMBER(FIND("NCO",Y5090))), "NCO", IF(AL5090="consumer","PMD.com",VLOOKUP(LEFT(H5090,2),Tables!$E$1:$F$11,2,FALSE))))</f>
        <v>PMD.com</v>
      </c>
      <c r="C5090">
        <f t="shared" si="240"/>
        <v>53920001</v>
      </c>
      <c r="D5090">
        <f t="shared" si="241"/>
        <v>1</v>
      </c>
      <c r="E5090" t="str">
        <f t="shared" ca="1" si="242"/>
        <v>MTD orders shipped</v>
      </c>
      <c r="F5090" t="s">
        <v>3539</v>
      </c>
      <c r="G5090" t="s">
        <v>335</v>
      </c>
      <c r="H5090" t="s">
        <v>11034</v>
      </c>
      <c r="I5090" s="6">
        <v>44013.988935185182</v>
      </c>
      <c r="J5090" t="s">
        <v>16</v>
      </c>
      <c r="K5090" s="6">
        <v>44014.475914351853</v>
      </c>
      <c r="M5090" t="s">
        <v>11411</v>
      </c>
      <c r="N5090" t="s">
        <v>11412</v>
      </c>
      <c r="Q5090" t="s">
        <v>11413</v>
      </c>
      <c r="R5090" t="s">
        <v>365</v>
      </c>
      <c r="S5090">
        <v>92694</v>
      </c>
      <c r="T5090" t="s">
        <v>338</v>
      </c>
      <c r="U5090" t="s">
        <v>530</v>
      </c>
      <c r="W5090" t="s">
        <v>11414</v>
      </c>
      <c r="Z5090" t="s">
        <v>11411</v>
      </c>
      <c r="AA5090" t="s">
        <v>11412</v>
      </c>
      <c r="AD5090" t="s">
        <v>11413</v>
      </c>
      <c r="AE5090" t="s">
        <v>365</v>
      </c>
      <c r="AF5090">
        <v>92694</v>
      </c>
      <c r="AG5090" t="s">
        <v>338</v>
      </c>
      <c r="AH5090" t="s">
        <v>530</v>
      </c>
      <c r="AJ5090" t="s">
        <v>11414</v>
      </c>
      <c r="AL5090" t="s">
        <v>339</v>
      </c>
      <c r="AM5090">
        <v>1</v>
      </c>
      <c r="AN5090">
        <v>1</v>
      </c>
      <c r="AO5090">
        <v>14899</v>
      </c>
      <c r="AQ5090">
        <v>124468</v>
      </c>
      <c r="AR5090">
        <v>53920001</v>
      </c>
      <c r="AS5090" t="s">
        <v>42</v>
      </c>
      <c r="AT5090" t="s">
        <v>40</v>
      </c>
      <c r="AW5090" t="s">
        <v>343</v>
      </c>
      <c r="BY5090" t="s">
        <v>342</v>
      </c>
      <c r="EQ5090">
        <v>247476</v>
      </c>
      <c r="ER5090" t="s">
        <v>11035</v>
      </c>
      <c r="EV5090">
        <v>17290327</v>
      </c>
      <c r="EW5090">
        <v>928</v>
      </c>
      <c r="EX5090">
        <v>221519</v>
      </c>
      <c r="EY5090" t="s">
        <v>11415</v>
      </c>
      <c r="EZ5090">
        <v>1</v>
      </c>
      <c r="FC5090">
        <v>95385</v>
      </c>
      <c r="FD5090" t="s">
        <v>3531</v>
      </c>
    </row>
    <row r="5091" spans="1:160" x14ac:dyDescent="0.3">
      <c r="A5091" t="str">
        <f>VLOOKUP(B5091,Table2[],3,FALSE)</f>
        <v>Digital</v>
      </c>
      <c r="B5091" t="str">
        <f>IF(OR(ISNUMBER(FIND("QVC",Z5091)),ISNUMBER(FIND("QVC",AL5091))),"QVC",IF(OR(ISNUMBER(FIND("NCO",H5091)),ISNUMBER(FIND("NCO",Y5091))), "NCO", IF(AL5091="consumer","PMD.com",VLOOKUP(LEFT(H5091,2),Tables!$E$1:$F$11,2,FALSE))))</f>
        <v>PMD.com</v>
      </c>
      <c r="C5091">
        <f t="shared" si="240"/>
        <v>52430001</v>
      </c>
      <c r="D5091">
        <f t="shared" si="241"/>
        <v>1</v>
      </c>
      <c r="E5091" t="str">
        <f t="shared" ca="1" si="242"/>
        <v>MTD orders shipped</v>
      </c>
      <c r="F5091" t="s">
        <v>3539</v>
      </c>
      <c r="G5091" t="s">
        <v>335</v>
      </c>
      <c r="H5091" t="s">
        <v>11034</v>
      </c>
      <c r="I5091" s="6">
        <v>44013.988935185182</v>
      </c>
      <c r="J5091" t="s">
        <v>16</v>
      </c>
      <c r="K5091" s="6">
        <v>44014.475914351853</v>
      </c>
      <c r="M5091" t="s">
        <v>11411</v>
      </c>
      <c r="N5091" t="s">
        <v>11412</v>
      </c>
      <c r="Q5091" t="s">
        <v>11413</v>
      </c>
      <c r="R5091" t="s">
        <v>365</v>
      </c>
      <c r="S5091">
        <v>92694</v>
      </c>
      <c r="T5091" t="s">
        <v>338</v>
      </c>
      <c r="U5091" t="s">
        <v>530</v>
      </c>
      <c r="W5091" t="s">
        <v>11414</v>
      </c>
      <c r="Z5091" t="s">
        <v>11411</v>
      </c>
      <c r="AA5091" t="s">
        <v>11412</v>
      </c>
      <c r="AD5091" t="s">
        <v>11413</v>
      </c>
      <c r="AE5091" t="s">
        <v>365</v>
      </c>
      <c r="AF5091">
        <v>92694</v>
      </c>
      <c r="AG5091" t="s">
        <v>338</v>
      </c>
      <c r="AH5091" t="s">
        <v>530</v>
      </c>
      <c r="AJ5091" t="s">
        <v>11414</v>
      </c>
      <c r="AL5091" t="s">
        <v>339</v>
      </c>
      <c r="AM5091">
        <v>1</v>
      </c>
      <c r="AN5091">
        <v>1</v>
      </c>
      <c r="AO5091">
        <v>12063</v>
      </c>
      <c r="AQ5091">
        <v>127155</v>
      </c>
      <c r="AR5091">
        <v>52430001</v>
      </c>
      <c r="AS5091" t="s">
        <v>9635</v>
      </c>
      <c r="AT5091" t="s">
        <v>75</v>
      </c>
      <c r="AW5091" t="s">
        <v>340</v>
      </c>
      <c r="AX5091" t="s">
        <v>340</v>
      </c>
      <c r="AY5091" t="s">
        <v>357</v>
      </c>
      <c r="AZ5091" t="s">
        <v>363</v>
      </c>
      <c r="BY5091" t="s">
        <v>342</v>
      </c>
      <c r="EQ5091">
        <v>252868</v>
      </c>
      <c r="ER5091" t="s">
        <v>11035</v>
      </c>
      <c r="EV5091">
        <v>17290327</v>
      </c>
      <c r="EW5091">
        <v>928</v>
      </c>
      <c r="EX5091">
        <v>221519</v>
      </c>
      <c r="EY5091" t="s">
        <v>11415</v>
      </c>
      <c r="EZ5091">
        <v>1</v>
      </c>
      <c r="FC5091">
        <v>95385</v>
      </c>
      <c r="FD5091" t="s">
        <v>3531</v>
      </c>
    </row>
    <row r="5092" spans="1:160" x14ac:dyDescent="0.3">
      <c r="A5092" t="str">
        <f>VLOOKUP(B5092,Table2[],3,FALSE)</f>
        <v>Digital</v>
      </c>
      <c r="B5092" t="str">
        <f>IF(OR(ISNUMBER(FIND("QVC",Z5092)),ISNUMBER(FIND("QVC",AL5092))),"QVC",IF(OR(ISNUMBER(FIND("NCO",H5092)),ISNUMBER(FIND("NCO",Y5092))), "NCO", IF(AL5092="consumer","PMD.com",VLOOKUP(LEFT(H5092,2),Tables!$E$1:$F$11,2,FALSE))))</f>
        <v>PMD.com</v>
      </c>
      <c r="C5092">
        <f t="shared" si="240"/>
        <v>55300001</v>
      </c>
      <c r="D5092">
        <f t="shared" si="241"/>
        <v>1</v>
      </c>
      <c r="E5092" t="str">
        <f t="shared" ca="1" si="242"/>
        <v>MTD orders shipped</v>
      </c>
      <c r="F5092" t="s">
        <v>3539</v>
      </c>
      <c r="G5092" t="s">
        <v>335</v>
      </c>
      <c r="H5092" t="s">
        <v>11034</v>
      </c>
      <c r="I5092" s="6">
        <v>44013.988935185182</v>
      </c>
      <c r="J5092" t="s">
        <v>16</v>
      </c>
      <c r="K5092" s="6">
        <v>44014.475914351853</v>
      </c>
      <c r="M5092" t="s">
        <v>11411</v>
      </c>
      <c r="N5092" t="s">
        <v>11412</v>
      </c>
      <c r="Q5092" t="s">
        <v>11413</v>
      </c>
      <c r="R5092" t="s">
        <v>365</v>
      </c>
      <c r="S5092">
        <v>92694</v>
      </c>
      <c r="T5092" t="s">
        <v>338</v>
      </c>
      <c r="U5092" t="s">
        <v>530</v>
      </c>
      <c r="W5092" t="s">
        <v>11414</v>
      </c>
      <c r="Z5092" t="s">
        <v>11411</v>
      </c>
      <c r="AA5092" t="s">
        <v>11412</v>
      </c>
      <c r="AD5092" t="s">
        <v>11413</v>
      </c>
      <c r="AE5092" t="s">
        <v>365</v>
      </c>
      <c r="AF5092">
        <v>92694</v>
      </c>
      <c r="AG5092" t="s">
        <v>338</v>
      </c>
      <c r="AH5092" t="s">
        <v>530</v>
      </c>
      <c r="AJ5092" t="s">
        <v>11414</v>
      </c>
      <c r="AL5092" t="s">
        <v>339</v>
      </c>
      <c r="AM5092">
        <v>1</v>
      </c>
      <c r="AN5092">
        <v>1</v>
      </c>
      <c r="AO5092">
        <v>5039</v>
      </c>
      <c r="AQ5092">
        <v>124479</v>
      </c>
      <c r="AR5092">
        <v>55300001</v>
      </c>
      <c r="AS5092" t="s">
        <v>3008</v>
      </c>
      <c r="AT5092" t="s">
        <v>153</v>
      </c>
      <c r="AW5092" t="s">
        <v>340</v>
      </c>
      <c r="AX5092" t="s">
        <v>340</v>
      </c>
      <c r="AY5092" t="s">
        <v>382</v>
      </c>
      <c r="AZ5092">
        <v>0</v>
      </c>
      <c r="BY5092" t="s">
        <v>342</v>
      </c>
      <c r="EQ5092">
        <v>253396</v>
      </c>
      <c r="ER5092" t="s">
        <v>11035</v>
      </c>
      <c r="EV5092">
        <v>17290327</v>
      </c>
      <c r="EW5092">
        <v>928</v>
      </c>
      <c r="EX5092">
        <v>221519</v>
      </c>
      <c r="EY5092" t="s">
        <v>11415</v>
      </c>
      <c r="EZ5092">
        <v>1</v>
      </c>
      <c r="FC5092">
        <v>95096</v>
      </c>
      <c r="FD5092" t="s">
        <v>470</v>
      </c>
    </row>
    <row r="5093" spans="1:160" x14ac:dyDescent="0.3">
      <c r="A5093" t="str">
        <f>VLOOKUP(B5093,Table2[],3,FALSE)</f>
        <v>Digital</v>
      </c>
      <c r="B5093" t="str">
        <f>IF(OR(ISNUMBER(FIND("QVC",Z5093)),ISNUMBER(FIND("QVC",AL5093))),"QVC",IF(OR(ISNUMBER(FIND("NCO",H5093)),ISNUMBER(FIND("NCO",Y5093))), "NCO", IF(AL5093="consumer","PMD.com",VLOOKUP(LEFT(H5093,2),Tables!$E$1:$F$11,2,FALSE))))</f>
        <v>PMD.com</v>
      </c>
      <c r="C5093">
        <f t="shared" si="240"/>
        <v>53620001</v>
      </c>
      <c r="D5093">
        <f t="shared" si="241"/>
        <v>1</v>
      </c>
      <c r="E5093" t="str">
        <f t="shared" ca="1" si="242"/>
        <v>MTD orders shipped</v>
      </c>
      <c r="F5093" t="s">
        <v>3539</v>
      </c>
      <c r="G5093" t="s">
        <v>335</v>
      </c>
      <c r="H5093" t="s">
        <v>10777</v>
      </c>
      <c r="I5093" s="6">
        <v>44013.631377314814</v>
      </c>
      <c r="J5093" t="s">
        <v>16</v>
      </c>
      <c r="K5093" s="6">
        <v>44014.476145833331</v>
      </c>
      <c r="M5093" t="s">
        <v>11416</v>
      </c>
      <c r="N5093" t="s">
        <v>11417</v>
      </c>
      <c r="Q5093" t="s">
        <v>11418</v>
      </c>
      <c r="R5093" t="s">
        <v>377</v>
      </c>
      <c r="S5093">
        <v>20860</v>
      </c>
      <c r="T5093" t="s">
        <v>338</v>
      </c>
      <c r="U5093" t="s">
        <v>530</v>
      </c>
      <c r="W5093" t="s">
        <v>11419</v>
      </c>
      <c r="Z5093" t="s">
        <v>11416</v>
      </c>
      <c r="AA5093" t="s">
        <v>11417</v>
      </c>
      <c r="AD5093" t="s">
        <v>11418</v>
      </c>
      <c r="AE5093" t="s">
        <v>377</v>
      </c>
      <c r="AF5093">
        <v>20860</v>
      </c>
      <c r="AG5093" t="s">
        <v>338</v>
      </c>
      <c r="AH5093" t="s">
        <v>530</v>
      </c>
      <c r="AJ5093" t="s">
        <v>11419</v>
      </c>
      <c r="AL5093" t="s">
        <v>339</v>
      </c>
      <c r="AM5093">
        <v>1</v>
      </c>
      <c r="AN5093">
        <v>1</v>
      </c>
      <c r="AO5093">
        <v>11480</v>
      </c>
      <c r="AQ5093">
        <v>124447</v>
      </c>
      <c r="AR5093">
        <v>53620001</v>
      </c>
      <c r="AS5093" t="s">
        <v>85</v>
      </c>
      <c r="AT5093" t="s">
        <v>86</v>
      </c>
      <c r="AW5093" t="s">
        <v>343</v>
      </c>
      <c r="BY5093" t="s">
        <v>342</v>
      </c>
      <c r="EQ5093">
        <v>243446</v>
      </c>
      <c r="ER5093" t="s">
        <v>10778</v>
      </c>
      <c r="EV5093">
        <v>17290222</v>
      </c>
      <c r="EW5093">
        <v>928</v>
      </c>
      <c r="EX5093">
        <v>221392</v>
      </c>
      <c r="EY5093">
        <v>9.2748999964335493E+25</v>
      </c>
      <c r="EZ5093">
        <v>1</v>
      </c>
      <c r="FC5093">
        <v>53620001</v>
      </c>
      <c r="FD5093" t="s">
        <v>86</v>
      </c>
    </row>
    <row r="5094" spans="1:160" x14ac:dyDescent="0.3">
      <c r="A5094" t="str">
        <f>VLOOKUP(B5094,Table2[],3,FALSE)</f>
        <v>Digital</v>
      </c>
      <c r="B5094" t="str">
        <f>IF(OR(ISNUMBER(FIND("QVC",Z5094)),ISNUMBER(FIND("QVC",AL5094))),"QVC",IF(OR(ISNUMBER(FIND("NCO",H5094)),ISNUMBER(FIND("NCO",Y5094))), "NCO", IF(AL5094="consumer","PMD.com",VLOOKUP(LEFT(H5094,2),Tables!$E$1:$F$11,2,FALSE))))</f>
        <v>PMD.com</v>
      </c>
      <c r="C5094">
        <f t="shared" si="240"/>
        <v>58040001</v>
      </c>
      <c r="D5094">
        <f t="shared" si="241"/>
        <v>1</v>
      </c>
      <c r="E5094" t="str">
        <f t="shared" ca="1" si="242"/>
        <v>MTD orders shipped</v>
      </c>
      <c r="F5094" t="s">
        <v>3539</v>
      </c>
      <c r="G5094" t="s">
        <v>335</v>
      </c>
      <c r="H5094" t="s">
        <v>10777</v>
      </c>
      <c r="I5094" s="6">
        <v>44013.631377314814</v>
      </c>
      <c r="J5094" t="s">
        <v>16</v>
      </c>
      <c r="K5094" s="6">
        <v>44014.476145833331</v>
      </c>
      <c r="M5094" t="s">
        <v>11416</v>
      </c>
      <c r="N5094" t="s">
        <v>11417</v>
      </c>
      <c r="Q5094" t="s">
        <v>11418</v>
      </c>
      <c r="R5094" t="s">
        <v>377</v>
      </c>
      <c r="S5094">
        <v>20860</v>
      </c>
      <c r="T5094" t="s">
        <v>338</v>
      </c>
      <c r="U5094" t="s">
        <v>530</v>
      </c>
      <c r="W5094" t="s">
        <v>11419</v>
      </c>
      <c r="Z5094" t="s">
        <v>11416</v>
      </c>
      <c r="AA5094" t="s">
        <v>11417</v>
      </c>
      <c r="AD5094" t="s">
        <v>11418</v>
      </c>
      <c r="AE5094" t="s">
        <v>377</v>
      </c>
      <c r="AF5094">
        <v>20860</v>
      </c>
      <c r="AG5094" t="s">
        <v>338</v>
      </c>
      <c r="AH5094" t="s">
        <v>530</v>
      </c>
      <c r="AJ5094" t="s">
        <v>11419</v>
      </c>
      <c r="AL5094" t="s">
        <v>339</v>
      </c>
      <c r="AM5094">
        <v>1</v>
      </c>
      <c r="AN5094">
        <v>1</v>
      </c>
      <c r="AO5094">
        <v>12788</v>
      </c>
      <c r="AQ5094">
        <v>124484</v>
      </c>
      <c r="AR5094">
        <v>58040001</v>
      </c>
      <c r="AS5094" t="s">
        <v>54</v>
      </c>
      <c r="AT5094" t="s">
        <v>55</v>
      </c>
      <c r="AW5094" t="s">
        <v>340</v>
      </c>
      <c r="AX5094" t="s">
        <v>340</v>
      </c>
      <c r="AY5094" t="s">
        <v>357</v>
      </c>
      <c r="AZ5094" t="s">
        <v>363</v>
      </c>
      <c r="BY5094" t="s">
        <v>342</v>
      </c>
      <c r="EQ5094">
        <v>251707</v>
      </c>
      <c r="ER5094" t="s">
        <v>10778</v>
      </c>
      <c r="EV5094">
        <v>17290222</v>
      </c>
      <c r="EW5094">
        <v>928</v>
      </c>
      <c r="EX5094">
        <v>221392</v>
      </c>
      <c r="EY5094">
        <v>9.2748999964335493E+25</v>
      </c>
      <c r="EZ5094">
        <v>1</v>
      </c>
      <c r="FC5094">
        <v>58040001</v>
      </c>
      <c r="FD5094" t="s">
        <v>55</v>
      </c>
    </row>
    <row r="5095" spans="1:160" x14ac:dyDescent="0.3">
      <c r="A5095" t="str">
        <f>VLOOKUP(B5095,Table2[],3,FALSE)</f>
        <v>Digital</v>
      </c>
      <c r="B5095" t="str">
        <f>IF(OR(ISNUMBER(FIND("QVC",Z5095)),ISNUMBER(FIND("QVC",AL5095))),"QVC",IF(OR(ISNUMBER(FIND("NCO",H5095)),ISNUMBER(FIND("NCO",Y5095))), "NCO", IF(AL5095="consumer","PMD.com",VLOOKUP(LEFT(H5095,2),Tables!$E$1:$F$11,2,FALSE))))</f>
        <v>PMD.com</v>
      </c>
      <c r="C5095">
        <f t="shared" si="240"/>
        <v>5901</v>
      </c>
      <c r="D5095">
        <f t="shared" si="241"/>
        <v>1</v>
      </c>
      <c r="E5095" t="str">
        <f t="shared" ca="1" si="242"/>
        <v>MTD orders shipped</v>
      </c>
      <c r="F5095" t="s">
        <v>3539</v>
      </c>
      <c r="G5095" t="s">
        <v>335</v>
      </c>
      <c r="H5095" t="s">
        <v>11070</v>
      </c>
      <c r="I5095" s="6">
        <v>44014.185937499999</v>
      </c>
      <c r="J5095" t="s">
        <v>16</v>
      </c>
      <c r="K5095" s="6">
        <v>44014.4765625</v>
      </c>
      <c r="M5095" t="s">
        <v>11420</v>
      </c>
      <c r="N5095" t="s">
        <v>11421</v>
      </c>
      <c r="Q5095" t="s">
        <v>11422</v>
      </c>
      <c r="R5095" t="s">
        <v>442</v>
      </c>
      <c r="S5095">
        <v>84020</v>
      </c>
      <c r="T5095" t="s">
        <v>338</v>
      </c>
      <c r="U5095" t="s">
        <v>530</v>
      </c>
      <c r="W5095" t="s">
        <v>11423</v>
      </c>
      <c r="Z5095" t="s">
        <v>11420</v>
      </c>
      <c r="AA5095" t="s">
        <v>11421</v>
      </c>
      <c r="AD5095" t="s">
        <v>11422</v>
      </c>
      <c r="AE5095" t="s">
        <v>442</v>
      </c>
      <c r="AF5095">
        <v>84020</v>
      </c>
      <c r="AG5095" t="s">
        <v>338</v>
      </c>
      <c r="AH5095" t="s">
        <v>530</v>
      </c>
      <c r="AJ5095" t="s">
        <v>11423</v>
      </c>
      <c r="AL5095" t="s">
        <v>339</v>
      </c>
      <c r="AM5095">
        <v>1</v>
      </c>
      <c r="AN5095">
        <v>1</v>
      </c>
      <c r="AO5095">
        <v>1428</v>
      </c>
      <c r="AQ5095">
        <v>123804</v>
      </c>
      <c r="AR5095">
        <v>5901</v>
      </c>
      <c r="AS5095" t="s">
        <v>1300</v>
      </c>
      <c r="AT5095" t="s">
        <v>17</v>
      </c>
      <c r="AW5095" t="s">
        <v>352</v>
      </c>
      <c r="AX5095" t="s">
        <v>352</v>
      </c>
      <c r="AY5095" t="s">
        <v>353</v>
      </c>
      <c r="AZ5095" t="s">
        <v>358</v>
      </c>
      <c r="BY5095" t="s">
        <v>342</v>
      </c>
      <c r="EQ5095">
        <v>250322</v>
      </c>
      <c r="ER5095" t="s">
        <v>11071</v>
      </c>
      <c r="EV5095">
        <v>17290345</v>
      </c>
      <c r="EW5095">
        <v>928</v>
      </c>
      <c r="EX5095">
        <v>221538</v>
      </c>
      <c r="EY5095" t="s">
        <v>11424</v>
      </c>
      <c r="EZ5095">
        <v>1</v>
      </c>
      <c r="FC5095">
        <v>5901</v>
      </c>
      <c r="FD5095" t="s">
        <v>17</v>
      </c>
    </row>
    <row r="5096" spans="1:160" x14ac:dyDescent="0.3">
      <c r="A5096" t="str">
        <f>VLOOKUP(B5096,Table2[],3,FALSE)</f>
        <v>Digital</v>
      </c>
      <c r="B5096" t="str">
        <f>IF(OR(ISNUMBER(FIND("QVC",Z5096)),ISNUMBER(FIND("QVC",AL5096))),"QVC",IF(OR(ISNUMBER(FIND("NCO",H5096)),ISNUMBER(FIND("NCO",Y5096))), "NCO", IF(AL5096="consumer","PMD.com",VLOOKUP(LEFT(H5096,2),Tables!$E$1:$F$11,2,FALSE))))</f>
        <v>PMD.com</v>
      </c>
      <c r="C5096">
        <f t="shared" si="240"/>
        <v>5208</v>
      </c>
      <c r="D5096">
        <f t="shared" si="241"/>
        <v>2</v>
      </c>
      <c r="E5096" t="str">
        <f t="shared" ca="1" si="242"/>
        <v>MTD orders shipped</v>
      </c>
      <c r="F5096" t="s">
        <v>3539</v>
      </c>
      <c r="G5096" t="s">
        <v>335</v>
      </c>
      <c r="H5096" t="s">
        <v>10830</v>
      </c>
      <c r="I5096" s="6">
        <v>44013.634652777779</v>
      </c>
      <c r="J5096" t="s">
        <v>16</v>
      </c>
      <c r="K5096" s="6">
        <v>44014.476770833331</v>
      </c>
      <c r="M5096" t="s">
        <v>11425</v>
      </c>
      <c r="N5096" t="s">
        <v>11426</v>
      </c>
      <c r="O5096" t="s">
        <v>11427</v>
      </c>
      <c r="Q5096" t="s">
        <v>812</v>
      </c>
      <c r="R5096" t="s">
        <v>365</v>
      </c>
      <c r="S5096">
        <v>94040</v>
      </c>
      <c r="T5096" t="s">
        <v>338</v>
      </c>
      <c r="U5096" t="s">
        <v>530</v>
      </c>
      <c r="W5096" t="s">
        <v>11428</v>
      </c>
      <c r="Z5096" t="s">
        <v>11425</v>
      </c>
      <c r="AA5096" t="s">
        <v>11426</v>
      </c>
      <c r="AB5096" t="s">
        <v>11427</v>
      </c>
      <c r="AD5096" t="s">
        <v>812</v>
      </c>
      <c r="AE5096" t="s">
        <v>365</v>
      </c>
      <c r="AF5096">
        <v>94040</v>
      </c>
      <c r="AG5096" t="s">
        <v>338</v>
      </c>
      <c r="AH5096" t="s">
        <v>530</v>
      </c>
      <c r="AJ5096" t="s">
        <v>11428</v>
      </c>
      <c r="AL5096" t="s">
        <v>339</v>
      </c>
      <c r="AM5096">
        <v>2</v>
      </c>
      <c r="AN5096">
        <v>2</v>
      </c>
      <c r="AO5096">
        <v>1406</v>
      </c>
      <c r="AQ5096">
        <v>124008</v>
      </c>
      <c r="AR5096">
        <v>5208</v>
      </c>
      <c r="AS5096" t="s">
        <v>51</v>
      </c>
      <c r="AT5096" t="s">
        <v>52</v>
      </c>
      <c r="AW5096" t="s">
        <v>340</v>
      </c>
      <c r="AX5096" t="s">
        <v>340</v>
      </c>
      <c r="AY5096" t="s">
        <v>419</v>
      </c>
      <c r="AZ5096" t="s">
        <v>420</v>
      </c>
      <c r="BY5096" t="s">
        <v>342</v>
      </c>
      <c r="EQ5096">
        <v>249094</v>
      </c>
      <c r="ER5096" t="s">
        <v>10831</v>
      </c>
      <c r="EV5096">
        <v>17290223</v>
      </c>
      <c r="EW5096">
        <v>928</v>
      </c>
      <c r="EX5096">
        <v>221410</v>
      </c>
      <c r="EY5096" t="s">
        <v>11429</v>
      </c>
      <c r="EZ5096">
        <v>1</v>
      </c>
      <c r="FC5096">
        <v>5208</v>
      </c>
      <c r="FD5096" t="s">
        <v>52</v>
      </c>
    </row>
    <row r="5097" spans="1:160" x14ac:dyDescent="0.3">
      <c r="A5097" t="str">
        <f>VLOOKUP(B5097,Table2[],3,FALSE)</f>
        <v>Digital</v>
      </c>
      <c r="B5097" t="str">
        <f>IF(OR(ISNUMBER(FIND("QVC",Z5097)),ISNUMBER(FIND("QVC",AL5097))),"QVC",IF(OR(ISNUMBER(FIND("NCO",H5097)),ISNUMBER(FIND("NCO",Y5097))), "NCO", IF(AL5097="consumer","PMD.com",VLOOKUP(LEFT(H5097,2),Tables!$E$1:$F$11,2,FALSE))))</f>
        <v>PMD.com</v>
      </c>
      <c r="C5097">
        <f t="shared" si="240"/>
        <v>53480001</v>
      </c>
      <c r="D5097">
        <f t="shared" si="241"/>
        <v>1</v>
      </c>
      <c r="E5097" t="str">
        <f t="shared" ca="1" si="242"/>
        <v>MTD orders shipped</v>
      </c>
      <c r="F5097" t="s">
        <v>3539</v>
      </c>
      <c r="G5097" t="s">
        <v>335</v>
      </c>
      <c r="H5097" t="s">
        <v>10834</v>
      </c>
      <c r="I5097" s="6">
        <v>44013.642824074072</v>
      </c>
      <c r="J5097" t="s">
        <v>16</v>
      </c>
      <c r="K5097" s="6">
        <v>44014.477314814816</v>
      </c>
      <c r="M5097" t="s">
        <v>11430</v>
      </c>
      <c r="N5097" t="s">
        <v>11431</v>
      </c>
      <c r="O5097" t="s">
        <v>11432</v>
      </c>
      <c r="Q5097" t="s">
        <v>374</v>
      </c>
      <c r="R5097" t="s">
        <v>375</v>
      </c>
      <c r="S5097" t="s">
        <v>11433</v>
      </c>
      <c r="T5097" t="s">
        <v>338</v>
      </c>
      <c r="U5097" t="s">
        <v>530</v>
      </c>
      <c r="W5097" t="s">
        <v>11434</v>
      </c>
      <c r="Z5097" t="s">
        <v>11430</v>
      </c>
      <c r="AA5097" t="s">
        <v>11431</v>
      </c>
      <c r="AB5097" t="s">
        <v>11432</v>
      </c>
      <c r="AD5097" t="s">
        <v>374</v>
      </c>
      <c r="AE5097" t="s">
        <v>375</v>
      </c>
      <c r="AF5097" t="s">
        <v>11433</v>
      </c>
      <c r="AG5097" t="s">
        <v>338</v>
      </c>
      <c r="AH5097" t="s">
        <v>530</v>
      </c>
      <c r="AJ5097" t="s">
        <v>11434</v>
      </c>
      <c r="AL5097" t="s">
        <v>339</v>
      </c>
      <c r="AM5097">
        <v>1</v>
      </c>
      <c r="AN5097">
        <v>1</v>
      </c>
      <c r="AO5097">
        <v>1970</v>
      </c>
      <c r="AQ5097">
        <v>127792</v>
      </c>
      <c r="AR5097">
        <v>53480001</v>
      </c>
      <c r="AS5097" t="s">
        <v>1090</v>
      </c>
      <c r="AT5097" t="s">
        <v>1091</v>
      </c>
      <c r="BY5097" t="s">
        <v>342</v>
      </c>
      <c r="EQ5097">
        <v>252783</v>
      </c>
      <c r="ER5097" t="s">
        <v>10835</v>
      </c>
      <c r="EV5097">
        <v>17290225</v>
      </c>
      <c r="EW5097">
        <v>928</v>
      </c>
      <c r="EX5097">
        <v>221412</v>
      </c>
      <c r="EY5097" t="s">
        <v>11435</v>
      </c>
      <c r="EZ5097">
        <v>1</v>
      </c>
      <c r="FC5097">
        <v>53480001</v>
      </c>
      <c r="FD5097" t="s">
        <v>1091</v>
      </c>
    </row>
    <row r="5098" spans="1:160" x14ac:dyDescent="0.3">
      <c r="A5098" t="str">
        <f>VLOOKUP(B5098,Table2[],3,FALSE)</f>
        <v>Digital</v>
      </c>
      <c r="B5098" t="str">
        <f>IF(OR(ISNUMBER(FIND("QVC",Z5098)),ISNUMBER(FIND("QVC",AL5098))),"QVC",IF(OR(ISNUMBER(FIND("NCO",H5098)),ISNUMBER(FIND("NCO",Y5098))), "NCO", IF(AL5098="consumer","PMD.com",VLOOKUP(LEFT(H5098,2),Tables!$E$1:$F$11,2,FALSE))))</f>
        <v>PMD.com</v>
      </c>
      <c r="C5098">
        <f t="shared" si="240"/>
        <v>53490001</v>
      </c>
      <c r="D5098">
        <f t="shared" si="241"/>
        <v>1</v>
      </c>
      <c r="E5098" t="str">
        <f t="shared" ca="1" si="242"/>
        <v>MTD orders shipped</v>
      </c>
      <c r="F5098" t="s">
        <v>3539</v>
      </c>
      <c r="G5098" t="s">
        <v>335</v>
      </c>
      <c r="H5098" t="s">
        <v>10834</v>
      </c>
      <c r="I5098" s="6">
        <v>44013.642824074072</v>
      </c>
      <c r="J5098" t="s">
        <v>16</v>
      </c>
      <c r="K5098" s="6">
        <v>44014.477314814816</v>
      </c>
      <c r="M5098" t="s">
        <v>11430</v>
      </c>
      <c r="N5098" t="s">
        <v>11431</v>
      </c>
      <c r="O5098" t="s">
        <v>11432</v>
      </c>
      <c r="Q5098" t="s">
        <v>374</v>
      </c>
      <c r="R5098" t="s">
        <v>375</v>
      </c>
      <c r="S5098" t="s">
        <v>11433</v>
      </c>
      <c r="T5098" t="s">
        <v>338</v>
      </c>
      <c r="U5098" t="s">
        <v>530</v>
      </c>
      <c r="W5098" t="s">
        <v>11434</v>
      </c>
      <c r="Z5098" t="s">
        <v>11430</v>
      </c>
      <c r="AA5098" t="s">
        <v>11431</v>
      </c>
      <c r="AB5098" t="s">
        <v>11432</v>
      </c>
      <c r="AD5098" t="s">
        <v>374</v>
      </c>
      <c r="AE5098" t="s">
        <v>375</v>
      </c>
      <c r="AF5098" t="s">
        <v>11433</v>
      </c>
      <c r="AG5098" t="s">
        <v>338</v>
      </c>
      <c r="AH5098" t="s">
        <v>530</v>
      </c>
      <c r="AJ5098" t="s">
        <v>11434</v>
      </c>
      <c r="AL5098" t="s">
        <v>339</v>
      </c>
      <c r="AM5098">
        <v>1</v>
      </c>
      <c r="AN5098">
        <v>1</v>
      </c>
      <c r="AO5098">
        <v>15533</v>
      </c>
      <c r="AQ5098">
        <v>126899</v>
      </c>
      <c r="AR5098">
        <v>53490001</v>
      </c>
      <c r="AS5098" t="s">
        <v>1709</v>
      </c>
      <c r="AT5098" t="s">
        <v>56</v>
      </c>
      <c r="AW5098" t="s">
        <v>343</v>
      </c>
      <c r="BY5098" t="s">
        <v>342</v>
      </c>
      <c r="EQ5098">
        <v>253176</v>
      </c>
      <c r="ER5098" t="s">
        <v>10835</v>
      </c>
      <c r="EV5098">
        <v>17290225</v>
      </c>
      <c r="EW5098">
        <v>928</v>
      </c>
      <c r="EX5098">
        <v>221412</v>
      </c>
      <c r="EY5098" t="s">
        <v>11435</v>
      </c>
      <c r="EZ5098">
        <v>1</v>
      </c>
      <c r="FC5098">
        <v>53490001</v>
      </c>
      <c r="FD5098" t="s">
        <v>56</v>
      </c>
    </row>
    <row r="5099" spans="1:160" x14ac:dyDescent="0.3">
      <c r="A5099" t="str">
        <f>VLOOKUP(B5099,Table2[],3,FALSE)</f>
        <v>Digital</v>
      </c>
      <c r="B5099" t="str">
        <f>IF(OR(ISNUMBER(FIND("QVC",Z5099)),ISNUMBER(FIND("QVC",AL5099))),"QVC",IF(OR(ISNUMBER(FIND("NCO",H5099)),ISNUMBER(FIND("NCO",Y5099))), "NCO", IF(AL5099="consumer","PMD.com",VLOOKUP(LEFT(H5099,2),Tables!$E$1:$F$11,2,FALSE))))</f>
        <v>PMD.com</v>
      </c>
      <c r="C5099">
        <f t="shared" si="240"/>
        <v>51080001</v>
      </c>
      <c r="D5099">
        <f t="shared" si="241"/>
        <v>1</v>
      </c>
      <c r="E5099" t="str">
        <f t="shared" ca="1" si="242"/>
        <v>MTD orders shipped</v>
      </c>
      <c r="F5099" t="s">
        <v>3539</v>
      </c>
      <c r="G5099" t="s">
        <v>335</v>
      </c>
      <c r="H5099" t="s">
        <v>10974</v>
      </c>
      <c r="I5099" s="6">
        <v>44013.86010416667</v>
      </c>
      <c r="J5099" t="s">
        <v>16</v>
      </c>
      <c r="K5099" s="6">
        <v>44014.477465277778</v>
      </c>
      <c r="M5099" t="s">
        <v>11436</v>
      </c>
      <c r="N5099" t="s">
        <v>11437</v>
      </c>
      <c r="O5099" t="s">
        <v>11438</v>
      </c>
      <c r="Q5099" t="s">
        <v>11375</v>
      </c>
      <c r="R5099" t="s">
        <v>389</v>
      </c>
      <c r="S5099" t="s">
        <v>11439</v>
      </c>
      <c r="T5099" t="s">
        <v>338</v>
      </c>
      <c r="U5099" t="s">
        <v>530</v>
      </c>
      <c r="W5099" t="s">
        <v>11440</v>
      </c>
      <c r="Z5099" t="s">
        <v>11436</v>
      </c>
      <c r="AA5099" t="s">
        <v>11437</v>
      </c>
      <c r="AB5099" t="s">
        <v>11438</v>
      </c>
      <c r="AD5099" t="s">
        <v>11375</v>
      </c>
      <c r="AE5099" t="s">
        <v>389</v>
      </c>
      <c r="AF5099" t="s">
        <v>11439</v>
      </c>
      <c r="AG5099" t="s">
        <v>338</v>
      </c>
      <c r="AH5099" t="s">
        <v>530</v>
      </c>
      <c r="AJ5099" t="s">
        <v>11440</v>
      </c>
      <c r="AL5099" t="s">
        <v>339</v>
      </c>
      <c r="AM5099">
        <v>1</v>
      </c>
      <c r="AN5099">
        <v>1</v>
      </c>
      <c r="AO5099">
        <v>19656</v>
      </c>
      <c r="AQ5099">
        <v>124645</v>
      </c>
      <c r="AR5099">
        <v>51080001</v>
      </c>
      <c r="AS5099" t="s">
        <v>988</v>
      </c>
      <c r="AT5099" t="s">
        <v>57</v>
      </c>
      <c r="AW5099" t="s">
        <v>343</v>
      </c>
      <c r="BY5099" t="s">
        <v>342</v>
      </c>
      <c r="EQ5099">
        <v>251119</v>
      </c>
      <c r="ER5099" t="s">
        <v>10975</v>
      </c>
      <c r="EV5099">
        <v>17290294</v>
      </c>
      <c r="EW5099">
        <v>928</v>
      </c>
      <c r="EX5099">
        <v>221487</v>
      </c>
      <c r="EY5099" t="s">
        <v>11441</v>
      </c>
      <c r="EZ5099">
        <v>1</v>
      </c>
      <c r="FC5099">
        <v>95219</v>
      </c>
      <c r="FD5099" t="s">
        <v>11442</v>
      </c>
    </row>
    <row r="5100" spans="1:160" x14ac:dyDescent="0.3">
      <c r="A5100" t="str">
        <f>VLOOKUP(B5100,Table2[],3,FALSE)</f>
        <v>Digital</v>
      </c>
      <c r="B5100" t="str">
        <f>IF(OR(ISNUMBER(FIND("QVC",Z5100)),ISNUMBER(FIND("QVC",AL5100))),"QVC",IF(OR(ISNUMBER(FIND("NCO",H5100)),ISNUMBER(FIND("NCO",Y5100))), "NCO", IF(AL5100="consumer","PMD.com",VLOOKUP(LEFT(H5100,2),Tables!$E$1:$F$11,2,FALSE))))</f>
        <v>PMD.com</v>
      </c>
      <c r="C5100">
        <f t="shared" si="240"/>
        <v>53920001</v>
      </c>
      <c r="D5100">
        <f t="shared" si="241"/>
        <v>1</v>
      </c>
      <c r="E5100" t="str">
        <f t="shared" ca="1" si="242"/>
        <v>MTD orders shipped</v>
      </c>
      <c r="F5100" t="s">
        <v>3539</v>
      </c>
      <c r="G5100" t="s">
        <v>335</v>
      </c>
      <c r="H5100" t="s">
        <v>10974</v>
      </c>
      <c r="I5100" s="6">
        <v>44013.86010416667</v>
      </c>
      <c r="J5100" t="s">
        <v>16</v>
      </c>
      <c r="K5100" s="6">
        <v>44014.477465277778</v>
      </c>
      <c r="M5100" t="s">
        <v>11436</v>
      </c>
      <c r="N5100" t="s">
        <v>11437</v>
      </c>
      <c r="O5100" t="s">
        <v>11438</v>
      </c>
      <c r="Q5100" t="s">
        <v>11375</v>
      </c>
      <c r="R5100" t="s">
        <v>389</v>
      </c>
      <c r="S5100" t="s">
        <v>11439</v>
      </c>
      <c r="T5100" t="s">
        <v>338</v>
      </c>
      <c r="U5100" t="s">
        <v>530</v>
      </c>
      <c r="W5100" t="s">
        <v>11440</v>
      </c>
      <c r="Z5100" t="s">
        <v>11436</v>
      </c>
      <c r="AA5100" t="s">
        <v>11437</v>
      </c>
      <c r="AB5100" t="s">
        <v>11438</v>
      </c>
      <c r="AD5100" t="s">
        <v>11375</v>
      </c>
      <c r="AE5100" t="s">
        <v>389</v>
      </c>
      <c r="AF5100" t="s">
        <v>11439</v>
      </c>
      <c r="AG5100" t="s">
        <v>338</v>
      </c>
      <c r="AH5100" t="s">
        <v>530</v>
      </c>
      <c r="AJ5100" t="s">
        <v>11440</v>
      </c>
      <c r="AL5100" t="s">
        <v>339</v>
      </c>
      <c r="AM5100">
        <v>1</v>
      </c>
      <c r="AN5100">
        <v>1</v>
      </c>
      <c r="AO5100">
        <v>14899</v>
      </c>
      <c r="AQ5100">
        <v>124468</v>
      </c>
      <c r="AR5100">
        <v>53920001</v>
      </c>
      <c r="AS5100" t="s">
        <v>42</v>
      </c>
      <c r="AT5100" t="s">
        <v>40</v>
      </c>
      <c r="AW5100" t="s">
        <v>343</v>
      </c>
      <c r="BY5100" t="s">
        <v>342</v>
      </c>
      <c r="EQ5100">
        <v>247476</v>
      </c>
      <c r="ER5100" t="s">
        <v>10975</v>
      </c>
      <c r="EV5100">
        <v>17290294</v>
      </c>
      <c r="EW5100">
        <v>928</v>
      </c>
      <c r="EX5100">
        <v>221487</v>
      </c>
      <c r="EY5100" t="s">
        <v>11441</v>
      </c>
      <c r="EZ5100">
        <v>1</v>
      </c>
      <c r="FC5100">
        <v>95384</v>
      </c>
      <c r="FD5100" t="s">
        <v>3530</v>
      </c>
    </row>
    <row r="5101" spans="1:160" x14ac:dyDescent="0.3">
      <c r="A5101" t="str">
        <f>VLOOKUP(B5101,Table2[],3,FALSE)</f>
        <v>Digital</v>
      </c>
      <c r="B5101" t="str">
        <f>IF(OR(ISNUMBER(FIND("QVC",Z5101)),ISNUMBER(FIND("QVC",AL5101))),"QVC",IF(OR(ISNUMBER(FIND("NCO",H5101)),ISNUMBER(FIND("NCO",Y5101))), "NCO", IF(AL5101="consumer","PMD.com",VLOOKUP(LEFT(H5101,2),Tables!$E$1:$F$11,2,FALSE))))</f>
        <v>PMD.com</v>
      </c>
      <c r="C5101">
        <f t="shared" si="240"/>
        <v>51090001</v>
      </c>
      <c r="D5101">
        <f t="shared" si="241"/>
        <v>1</v>
      </c>
      <c r="E5101" t="str">
        <f t="shared" ca="1" si="242"/>
        <v>MTD orders shipped</v>
      </c>
      <c r="F5101" t="s">
        <v>3539</v>
      </c>
      <c r="G5101" t="s">
        <v>335</v>
      </c>
      <c r="H5101" t="s">
        <v>10974</v>
      </c>
      <c r="I5101" s="6">
        <v>44013.86010416667</v>
      </c>
      <c r="J5101" t="s">
        <v>16</v>
      </c>
      <c r="K5101" s="6">
        <v>44014.477465277778</v>
      </c>
      <c r="M5101" t="s">
        <v>11436</v>
      </c>
      <c r="N5101" t="s">
        <v>11437</v>
      </c>
      <c r="O5101" t="s">
        <v>11438</v>
      </c>
      <c r="Q5101" t="s">
        <v>11375</v>
      </c>
      <c r="R5101" t="s">
        <v>389</v>
      </c>
      <c r="S5101" t="s">
        <v>11439</v>
      </c>
      <c r="T5101" t="s">
        <v>338</v>
      </c>
      <c r="U5101" t="s">
        <v>530</v>
      </c>
      <c r="W5101" t="s">
        <v>11440</v>
      </c>
      <c r="Z5101" t="s">
        <v>11436</v>
      </c>
      <c r="AA5101" t="s">
        <v>11437</v>
      </c>
      <c r="AB5101" t="s">
        <v>11438</v>
      </c>
      <c r="AD5101" t="s">
        <v>11375</v>
      </c>
      <c r="AE5101" t="s">
        <v>389</v>
      </c>
      <c r="AF5101" t="s">
        <v>11439</v>
      </c>
      <c r="AG5101" t="s">
        <v>338</v>
      </c>
      <c r="AH5101" t="s">
        <v>530</v>
      </c>
      <c r="AJ5101" t="s">
        <v>11440</v>
      </c>
      <c r="AL5101" t="s">
        <v>339</v>
      </c>
      <c r="AM5101">
        <v>1</v>
      </c>
      <c r="AN5101">
        <v>1</v>
      </c>
      <c r="AO5101">
        <v>4885</v>
      </c>
      <c r="AQ5101">
        <v>124202</v>
      </c>
      <c r="AR5101">
        <v>51090001</v>
      </c>
      <c r="AS5101" t="s">
        <v>1986</v>
      </c>
      <c r="AT5101" t="s">
        <v>60</v>
      </c>
      <c r="AW5101" t="s">
        <v>340</v>
      </c>
      <c r="AX5101" t="s">
        <v>340</v>
      </c>
      <c r="AY5101" t="s">
        <v>357</v>
      </c>
      <c r="AZ5101" t="s">
        <v>361</v>
      </c>
      <c r="BY5101" t="s">
        <v>342</v>
      </c>
      <c r="EQ5101">
        <v>250831</v>
      </c>
      <c r="ER5101" t="s">
        <v>10975</v>
      </c>
      <c r="EV5101">
        <v>17290294</v>
      </c>
      <c r="EW5101">
        <v>928</v>
      </c>
      <c r="EX5101">
        <v>221487</v>
      </c>
      <c r="EY5101" t="s">
        <v>11441</v>
      </c>
      <c r="EZ5101">
        <v>1</v>
      </c>
      <c r="FC5101">
        <v>95219</v>
      </c>
      <c r="FD5101" t="s">
        <v>11442</v>
      </c>
    </row>
    <row r="5102" spans="1:160" x14ac:dyDescent="0.3">
      <c r="A5102" t="str">
        <f>VLOOKUP(B5102,Table2[],3,FALSE)</f>
        <v>Digital</v>
      </c>
      <c r="B5102" t="str">
        <f>IF(OR(ISNUMBER(FIND("QVC",Z5102)),ISNUMBER(FIND("QVC",AL5102))),"QVC",IF(OR(ISNUMBER(FIND("NCO",H5102)),ISNUMBER(FIND("NCO",Y5102))), "NCO", IF(AL5102="consumer","PMD.com",VLOOKUP(LEFT(H5102,2),Tables!$E$1:$F$11,2,FALSE))))</f>
        <v>PMD.com</v>
      </c>
      <c r="C5102">
        <f t="shared" si="240"/>
        <v>52430001</v>
      </c>
      <c r="D5102">
        <f t="shared" si="241"/>
        <v>1</v>
      </c>
      <c r="E5102" t="str">
        <f t="shared" ca="1" si="242"/>
        <v>MTD orders shipped</v>
      </c>
      <c r="F5102" t="s">
        <v>3539</v>
      </c>
      <c r="G5102" t="s">
        <v>335</v>
      </c>
      <c r="H5102" t="s">
        <v>10974</v>
      </c>
      <c r="I5102" s="6">
        <v>44013.86010416667</v>
      </c>
      <c r="J5102" t="s">
        <v>16</v>
      </c>
      <c r="K5102" s="6">
        <v>44014.477465277778</v>
      </c>
      <c r="M5102" t="s">
        <v>11436</v>
      </c>
      <c r="N5102" t="s">
        <v>11437</v>
      </c>
      <c r="O5102" t="s">
        <v>11438</v>
      </c>
      <c r="Q5102" t="s">
        <v>11375</v>
      </c>
      <c r="R5102" t="s">
        <v>389</v>
      </c>
      <c r="S5102" t="s">
        <v>11439</v>
      </c>
      <c r="T5102" t="s">
        <v>338</v>
      </c>
      <c r="U5102" t="s">
        <v>530</v>
      </c>
      <c r="W5102" t="s">
        <v>11440</v>
      </c>
      <c r="Z5102" t="s">
        <v>11436</v>
      </c>
      <c r="AA5102" t="s">
        <v>11437</v>
      </c>
      <c r="AB5102" t="s">
        <v>11438</v>
      </c>
      <c r="AD5102" t="s">
        <v>11375</v>
      </c>
      <c r="AE5102" t="s">
        <v>389</v>
      </c>
      <c r="AF5102" t="s">
        <v>11439</v>
      </c>
      <c r="AG5102" t="s">
        <v>338</v>
      </c>
      <c r="AH5102" t="s">
        <v>530</v>
      </c>
      <c r="AJ5102" t="s">
        <v>11440</v>
      </c>
      <c r="AL5102" t="s">
        <v>339</v>
      </c>
      <c r="AM5102">
        <v>1</v>
      </c>
      <c r="AN5102">
        <v>1</v>
      </c>
      <c r="AO5102">
        <v>12063</v>
      </c>
      <c r="AQ5102">
        <v>127155</v>
      </c>
      <c r="AR5102">
        <v>52430001</v>
      </c>
      <c r="AS5102" t="s">
        <v>9635</v>
      </c>
      <c r="AT5102" t="s">
        <v>75</v>
      </c>
      <c r="AW5102" t="s">
        <v>340</v>
      </c>
      <c r="AX5102" t="s">
        <v>340</v>
      </c>
      <c r="AY5102" t="s">
        <v>357</v>
      </c>
      <c r="AZ5102" t="s">
        <v>363</v>
      </c>
      <c r="BY5102" t="s">
        <v>342</v>
      </c>
      <c r="EQ5102">
        <v>252868</v>
      </c>
      <c r="ER5102" t="s">
        <v>10975</v>
      </c>
      <c r="EV5102">
        <v>17290294</v>
      </c>
      <c r="EW5102">
        <v>928</v>
      </c>
      <c r="EX5102">
        <v>221487</v>
      </c>
      <c r="EY5102" t="s">
        <v>11441</v>
      </c>
      <c r="EZ5102">
        <v>1</v>
      </c>
      <c r="FC5102">
        <v>95384</v>
      </c>
      <c r="FD5102" t="s">
        <v>3530</v>
      </c>
    </row>
    <row r="5103" spans="1:160" x14ac:dyDescent="0.3">
      <c r="A5103" t="str">
        <f>VLOOKUP(B5103,Table2[],3,FALSE)</f>
        <v>Digital</v>
      </c>
      <c r="B5103" t="str">
        <f>IF(OR(ISNUMBER(FIND("QVC",Z5103)),ISNUMBER(FIND("QVC",AL5103))),"QVC",IF(OR(ISNUMBER(FIND("NCO",H5103)),ISNUMBER(FIND("NCO",Y5103))), "NCO", IF(AL5103="consumer","PMD.com",VLOOKUP(LEFT(H5103,2),Tables!$E$1:$F$11,2,FALSE))))</f>
        <v>PMD.com</v>
      </c>
      <c r="C5103">
        <f t="shared" si="240"/>
        <v>51090030</v>
      </c>
      <c r="D5103">
        <f t="shared" si="241"/>
        <v>1</v>
      </c>
      <c r="E5103" t="str">
        <f t="shared" ca="1" si="242"/>
        <v>MTD orders shipped</v>
      </c>
      <c r="F5103" t="s">
        <v>3539</v>
      </c>
      <c r="G5103" t="s">
        <v>335</v>
      </c>
      <c r="H5103" t="s">
        <v>10974</v>
      </c>
      <c r="I5103" s="6">
        <v>44013.86010416667</v>
      </c>
      <c r="J5103" t="s">
        <v>16</v>
      </c>
      <c r="K5103" s="6">
        <v>44014.477465277778</v>
      </c>
      <c r="M5103" t="s">
        <v>11436</v>
      </c>
      <c r="N5103" t="s">
        <v>11437</v>
      </c>
      <c r="O5103" t="s">
        <v>11438</v>
      </c>
      <c r="Q5103" t="s">
        <v>11375</v>
      </c>
      <c r="R5103" t="s">
        <v>389</v>
      </c>
      <c r="S5103" t="s">
        <v>11439</v>
      </c>
      <c r="T5103" t="s">
        <v>338</v>
      </c>
      <c r="U5103" t="s">
        <v>530</v>
      </c>
      <c r="W5103" t="s">
        <v>11440</v>
      </c>
      <c r="Z5103" t="s">
        <v>11436</v>
      </c>
      <c r="AA5103" t="s">
        <v>11437</v>
      </c>
      <c r="AB5103" t="s">
        <v>11438</v>
      </c>
      <c r="AD5103" t="s">
        <v>11375</v>
      </c>
      <c r="AE5103" t="s">
        <v>389</v>
      </c>
      <c r="AF5103" t="s">
        <v>11439</v>
      </c>
      <c r="AG5103" t="s">
        <v>338</v>
      </c>
      <c r="AH5103" t="s">
        <v>530</v>
      </c>
      <c r="AJ5103" t="s">
        <v>11440</v>
      </c>
      <c r="AL5103" t="s">
        <v>339</v>
      </c>
      <c r="AM5103">
        <v>1</v>
      </c>
      <c r="AN5103">
        <v>1</v>
      </c>
      <c r="AO5103">
        <v>6688</v>
      </c>
      <c r="AQ5103">
        <v>125960</v>
      </c>
      <c r="AR5103">
        <v>51090030</v>
      </c>
      <c r="AS5103" t="s">
        <v>3043</v>
      </c>
      <c r="AT5103" t="s">
        <v>628</v>
      </c>
      <c r="AW5103" t="s">
        <v>343</v>
      </c>
      <c r="BY5103" t="s">
        <v>342</v>
      </c>
      <c r="BZ5103" t="b">
        <v>0</v>
      </c>
      <c r="EQ5103">
        <v>243047</v>
      </c>
      <c r="ER5103" t="s">
        <v>10975</v>
      </c>
      <c r="EV5103">
        <v>17290294</v>
      </c>
      <c r="EW5103">
        <v>928</v>
      </c>
      <c r="EX5103">
        <v>221487</v>
      </c>
      <c r="EY5103" t="s">
        <v>11441</v>
      </c>
      <c r="EZ5103">
        <v>1</v>
      </c>
      <c r="FC5103">
        <v>95384</v>
      </c>
      <c r="FD5103" t="s">
        <v>3530</v>
      </c>
    </row>
    <row r="5104" spans="1:160" x14ac:dyDescent="0.3">
      <c r="A5104" t="str">
        <f>VLOOKUP(B5104,Table2[],3,FALSE)</f>
        <v>Digital</v>
      </c>
      <c r="B5104" t="str">
        <f>IF(OR(ISNUMBER(FIND("QVC",Z5104)),ISNUMBER(FIND("QVC",AL5104))),"QVC",IF(OR(ISNUMBER(FIND("NCO",H5104)),ISNUMBER(FIND("NCO",Y5104))), "NCO", IF(AL5104="consumer","PMD.com",VLOOKUP(LEFT(H5104,2),Tables!$E$1:$F$11,2,FALSE))))</f>
        <v>PMD.com</v>
      </c>
      <c r="C5104">
        <f t="shared" si="240"/>
        <v>51090030</v>
      </c>
      <c r="D5104">
        <f t="shared" si="241"/>
        <v>1</v>
      </c>
      <c r="E5104" t="str">
        <f t="shared" ca="1" si="242"/>
        <v>MTD orders shipped</v>
      </c>
      <c r="F5104" t="s">
        <v>3539</v>
      </c>
      <c r="G5104" t="s">
        <v>335</v>
      </c>
      <c r="H5104" t="s">
        <v>11080</v>
      </c>
      <c r="I5104" s="6">
        <v>44014.187199074076</v>
      </c>
      <c r="J5104" t="s">
        <v>16</v>
      </c>
      <c r="K5104" s="6">
        <v>44014.477523148147</v>
      </c>
      <c r="M5104" t="s">
        <v>11443</v>
      </c>
      <c r="N5104" t="s">
        <v>11444</v>
      </c>
      <c r="Q5104" t="s">
        <v>11445</v>
      </c>
      <c r="R5104" t="s">
        <v>414</v>
      </c>
      <c r="S5104" t="s">
        <v>11446</v>
      </c>
      <c r="T5104" t="s">
        <v>338</v>
      </c>
      <c r="U5104" t="s">
        <v>530</v>
      </c>
      <c r="W5104" t="s">
        <v>11447</v>
      </c>
      <c r="Z5104" t="s">
        <v>11443</v>
      </c>
      <c r="AA5104" t="s">
        <v>11444</v>
      </c>
      <c r="AD5104" t="s">
        <v>11445</v>
      </c>
      <c r="AE5104" t="s">
        <v>414</v>
      </c>
      <c r="AF5104" t="s">
        <v>11446</v>
      </c>
      <c r="AG5104" t="s">
        <v>338</v>
      </c>
      <c r="AH5104" t="s">
        <v>530</v>
      </c>
      <c r="AJ5104" t="s">
        <v>11447</v>
      </c>
      <c r="AL5104" t="s">
        <v>339</v>
      </c>
      <c r="AM5104">
        <v>1</v>
      </c>
      <c r="AN5104">
        <v>1</v>
      </c>
      <c r="AO5104">
        <v>6688</v>
      </c>
      <c r="AQ5104">
        <v>125960</v>
      </c>
      <c r="AR5104">
        <v>51090030</v>
      </c>
      <c r="AS5104" t="s">
        <v>3043</v>
      </c>
      <c r="AT5104" t="s">
        <v>628</v>
      </c>
      <c r="AW5104" t="s">
        <v>343</v>
      </c>
      <c r="BY5104" t="s">
        <v>342</v>
      </c>
      <c r="BZ5104" t="b">
        <v>0</v>
      </c>
      <c r="EQ5104">
        <v>243047</v>
      </c>
      <c r="ER5104" t="s">
        <v>11081</v>
      </c>
      <c r="EV5104">
        <v>17290350</v>
      </c>
      <c r="EW5104">
        <v>928</v>
      </c>
      <c r="EX5104">
        <v>221543</v>
      </c>
      <c r="EY5104" t="s">
        <v>11448</v>
      </c>
      <c r="EZ5104">
        <v>1</v>
      </c>
      <c r="FC5104">
        <v>95385</v>
      </c>
      <c r="FD5104" t="s">
        <v>3531</v>
      </c>
    </row>
    <row r="5105" spans="1:160" x14ac:dyDescent="0.3">
      <c r="A5105" t="str">
        <f>VLOOKUP(B5105,Table2[],3,FALSE)</f>
        <v>Digital</v>
      </c>
      <c r="B5105" t="str">
        <f>IF(OR(ISNUMBER(FIND("QVC",Z5105)),ISNUMBER(FIND("QVC",AL5105))),"QVC",IF(OR(ISNUMBER(FIND("NCO",H5105)),ISNUMBER(FIND("NCO",Y5105))), "NCO", IF(AL5105="consumer","PMD.com",VLOOKUP(LEFT(H5105,2),Tables!$E$1:$F$11,2,FALSE))))</f>
        <v>PMD.com</v>
      </c>
      <c r="C5105">
        <f t="shared" si="240"/>
        <v>53450001</v>
      </c>
      <c r="D5105">
        <f t="shared" si="241"/>
        <v>1</v>
      </c>
      <c r="E5105" t="str">
        <f t="shared" ca="1" si="242"/>
        <v>MTD orders shipped</v>
      </c>
      <c r="F5105" t="s">
        <v>3539</v>
      </c>
      <c r="G5105" t="s">
        <v>335</v>
      </c>
      <c r="H5105" t="s">
        <v>11080</v>
      </c>
      <c r="I5105" s="6">
        <v>44014.187199074076</v>
      </c>
      <c r="J5105" t="s">
        <v>16</v>
      </c>
      <c r="K5105" s="6">
        <v>44014.477523148147</v>
      </c>
      <c r="M5105" t="s">
        <v>11443</v>
      </c>
      <c r="N5105" t="s">
        <v>11444</v>
      </c>
      <c r="Q5105" t="s">
        <v>11445</v>
      </c>
      <c r="R5105" t="s">
        <v>414</v>
      </c>
      <c r="S5105" t="s">
        <v>11446</v>
      </c>
      <c r="T5105" t="s">
        <v>338</v>
      </c>
      <c r="U5105" t="s">
        <v>530</v>
      </c>
      <c r="W5105" t="s">
        <v>11447</v>
      </c>
      <c r="Z5105" t="s">
        <v>11443</v>
      </c>
      <c r="AA5105" t="s">
        <v>11444</v>
      </c>
      <c r="AD5105" t="s">
        <v>11445</v>
      </c>
      <c r="AE5105" t="s">
        <v>414</v>
      </c>
      <c r="AF5105" t="s">
        <v>11446</v>
      </c>
      <c r="AG5105" t="s">
        <v>338</v>
      </c>
      <c r="AH5105" t="s">
        <v>530</v>
      </c>
      <c r="AJ5105" t="s">
        <v>11447</v>
      </c>
      <c r="AL5105" t="s">
        <v>339</v>
      </c>
      <c r="AM5105">
        <v>1</v>
      </c>
      <c r="AN5105">
        <v>1</v>
      </c>
      <c r="AO5105">
        <v>6117</v>
      </c>
      <c r="AQ5105">
        <v>124723</v>
      </c>
      <c r="AR5105">
        <v>53450001</v>
      </c>
      <c r="AS5105" t="s">
        <v>89</v>
      </c>
      <c r="AT5105" t="s">
        <v>144</v>
      </c>
      <c r="AW5105" t="s">
        <v>340</v>
      </c>
      <c r="AX5105" t="s">
        <v>340</v>
      </c>
      <c r="AY5105" t="s">
        <v>345</v>
      </c>
      <c r="AZ5105">
        <v>0</v>
      </c>
      <c r="EQ5105">
        <v>252730</v>
      </c>
      <c r="ER5105" t="s">
        <v>11081</v>
      </c>
      <c r="EV5105">
        <v>17290350</v>
      </c>
      <c r="EW5105">
        <v>928</v>
      </c>
      <c r="EX5105">
        <v>221543</v>
      </c>
      <c r="EY5105" t="s">
        <v>11448</v>
      </c>
      <c r="EZ5105">
        <v>1</v>
      </c>
      <c r="FC5105">
        <v>53450001</v>
      </c>
      <c r="FD5105" t="s">
        <v>144</v>
      </c>
    </row>
    <row r="5106" spans="1:160" x14ac:dyDescent="0.3">
      <c r="A5106" t="str">
        <f>VLOOKUP(B5106,Table2[],3,FALSE)</f>
        <v>Digital</v>
      </c>
      <c r="B5106" t="str">
        <f>IF(OR(ISNUMBER(FIND("QVC",Z5106)),ISNUMBER(FIND("QVC",AL5106))),"QVC",IF(OR(ISNUMBER(FIND("NCO",H5106)),ISNUMBER(FIND("NCO",Y5106))), "NCO", IF(AL5106="consumer","PMD.com",VLOOKUP(LEFT(H5106,2),Tables!$E$1:$F$11,2,FALSE))))</f>
        <v>PMD.com</v>
      </c>
      <c r="C5106">
        <f t="shared" si="240"/>
        <v>52430001</v>
      </c>
      <c r="D5106">
        <f t="shared" si="241"/>
        <v>1</v>
      </c>
      <c r="E5106" t="str">
        <f t="shared" ca="1" si="242"/>
        <v>MTD orders shipped</v>
      </c>
      <c r="F5106" t="s">
        <v>3539</v>
      </c>
      <c r="G5106" t="s">
        <v>335</v>
      </c>
      <c r="H5106" t="s">
        <v>11080</v>
      </c>
      <c r="I5106" s="6">
        <v>44014.187199074076</v>
      </c>
      <c r="J5106" t="s">
        <v>16</v>
      </c>
      <c r="K5106" s="6">
        <v>44014.477523148147</v>
      </c>
      <c r="M5106" t="s">
        <v>11443</v>
      </c>
      <c r="N5106" t="s">
        <v>11444</v>
      </c>
      <c r="Q5106" t="s">
        <v>11445</v>
      </c>
      <c r="R5106" t="s">
        <v>414</v>
      </c>
      <c r="S5106" t="s">
        <v>11446</v>
      </c>
      <c r="T5106" t="s">
        <v>338</v>
      </c>
      <c r="U5106" t="s">
        <v>530</v>
      </c>
      <c r="W5106" t="s">
        <v>11447</v>
      </c>
      <c r="Z5106" t="s">
        <v>11443</v>
      </c>
      <c r="AA5106" t="s">
        <v>11444</v>
      </c>
      <c r="AD5106" t="s">
        <v>11445</v>
      </c>
      <c r="AE5106" t="s">
        <v>414</v>
      </c>
      <c r="AF5106" t="s">
        <v>11446</v>
      </c>
      <c r="AG5106" t="s">
        <v>338</v>
      </c>
      <c r="AH5106" t="s">
        <v>530</v>
      </c>
      <c r="AJ5106" t="s">
        <v>11447</v>
      </c>
      <c r="AL5106" t="s">
        <v>339</v>
      </c>
      <c r="AM5106">
        <v>1</v>
      </c>
      <c r="AN5106">
        <v>1</v>
      </c>
      <c r="AO5106">
        <v>12063</v>
      </c>
      <c r="AQ5106">
        <v>127155</v>
      </c>
      <c r="AR5106">
        <v>52430001</v>
      </c>
      <c r="AS5106" t="s">
        <v>9635</v>
      </c>
      <c r="AT5106" t="s">
        <v>75</v>
      </c>
      <c r="AW5106" t="s">
        <v>340</v>
      </c>
      <c r="AX5106" t="s">
        <v>340</v>
      </c>
      <c r="AY5106" t="s">
        <v>357</v>
      </c>
      <c r="AZ5106" t="s">
        <v>363</v>
      </c>
      <c r="BY5106" t="s">
        <v>342</v>
      </c>
      <c r="EQ5106">
        <v>252868</v>
      </c>
      <c r="ER5106" t="s">
        <v>11081</v>
      </c>
      <c r="EV5106">
        <v>17290350</v>
      </c>
      <c r="EW5106">
        <v>928</v>
      </c>
      <c r="EX5106">
        <v>221543</v>
      </c>
      <c r="EY5106" t="s">
        <v>11448</v>
      </c>
      <c r="EZ5106">
        <v>1</v>
      </c>
      <c r="FC5106">
        <v>95385</v>
      </c>
      <c r="FD5106" t="s">
        <v>3531</v>
      </c>
    </row>
    <row r="5107" spans="1:160" x14ac:dyDescent="0.3">
      <c r="A5107" t="str">
        <f>VLOOKUP(B5107,Table2[],3,FALSE)</f>
        <v>Digital</v>
      </c>
      <c r="B5107" t="str">
        <f>IF(OR(ISNUMBER(FIND("QVC",Z5107)),ISNUMBER(FIND("QVC",AL5107))),"QVC",IF(OR(ISNUMBER(FIND("NCO",H5107)),ISNUMBER(FIND("NCO",Y5107))), "NCO", IF(AL5107="consumer","PMD.com",VLOOKUP(LEFT(H5107,2),Tables!$E$1:$F$11,2,FALSE))))</f>
        <v>PMD.com</v>
      </c>
      <c r="C5107">
        <f t="shared" si="240"/>
        <v>53920001</v>
      </c>
      <c r="D5107">
        <f t="shared" si="241"/>
        <v>1</v>
      </c>
      <c r="E5107" t="str">
        <f t="shared" ca="1" si="242"/>
        <v>MTD orders shipped</v>
      </c>
      <c r="F5107" t="s">
        <v>3539</v>
      </c>
      <c r="G5107" t="s">
        <v>335</v>
      </c>
      <c r="H5107" t="s">
        <v>11080</v>
      </c>
      <c r="I5107" s="6">
        <v>44014.187199074076</v>
      </c>
      <c r="J5107" t="s">
        <v>16</v>
      </c>
      <c r="K5107" s="6">
        <v>44014.477523148147</v>
      </c>
      <c r="M5107" t="s">
        <v>11443</v>
      </c>
      <c r="N5107" t="s">
        <v>11444</v>
      </c>
      <c r="Q5107" t="s">
        <v>11445</v>
      </c>
      <c r="R5107" t="s">
        <v>414</v>
      </c>
      <c r="S5107" t="s">
        <v>11446</v>
      </c>
      <c r="T5107" t="s">
        <v>338</v>
      </c>
      <c r="U5107" t="s">
        <v>530</v>
      </c>
      <c r="W5107" t="s">
        <v>11447</v>
      </c>
      <c r="Z5107" t="s">
        <v>11443</v>
      </c>
      <c r="AA5107" t="s">
        <v>11444</v>
      </c>
      <c r="AD5107" t="s">
        <v>11445</v>
      </c>
      <c r="AE5107" t="s">
        <v>414</v>
      </c>
      <c r="AF5107" t="s">
        <v>11446</v>
      </c>
      <c r="AG5107" t="s">
        <v>338</v>
      </c>
      <c r="AH5107" t="s">
        <v>530</v>
      </c>
      <c r="AJ5107" t="s">
        <v>11447</v>
      </c>
      <c r="AL5107" t="s">
        <v>339</v>
      </c>
      <c r="AM5107">
        <v>1</v>
      </c>
      <c r="AN5107">
        <v>1</v>
      </c>
      <c r="AO5107">
        <v>14899</v>
      </c>
      <c r="AQ5107">
        <v>124468</v>
      </c>
      <c r="AR5107">
        <v>53920001</v>
      </c>
      <c r="AS5107" t="s">
        <v>42</v>
      </c>
      <c r="AT5107" t="s">
        <v>40</v>
      </c>
      <c r="AW5107" t="s">
        <v>343</v>
      </c>
      <c r="BY5107" t="s">
        <v>342</v>
      </c>
      <c r="EQ5107">
        <v>247476</v>
      </c>
      <c r="ER5107" t="s">
        <v>11081</v>
      </c>
      <c r="EV5107">
        <v>17290350</v>
      </c>
      <c r="EW5107">
        <v>928</v>
      </c>
      <c r="EX5107">
        <v>221543</v>
      </c>
      <c r="EY5107" t="s">
        <v>11448</v>
      </c>
      <c r="EZ5107">
        <v>1</v>
      </c>
      <c r="FC5107">
        <v>95385</v>
      </c>
      <c r="FD5107" t="s">
        <v>3531</v>
      </c>
    </row>
    <row r="5108" spans="1:160" x14ac:dyDescent="0.3">
      <c r="A5108" t="str">
        <f>VLOOKUP(B5108,Table2[],3,FALSE)</f>
        <v>Digital</v>
      </c>
      <c r="B5108" t="str">
        <f>IF(OR(ISNUMBER(FIND("QVC",Z5108)),ISNUMBER(FIND("QVC",AL5108))),"QVC",IF(OR(ISNUMBER(FIND("NCO",H5108)),ISNUMBER(FIND("NCO",Y5108))), "NCO", IF(AL5108="consumer","PMD.com",VLOOKUP(LEFT(H5108,2),Tables!$E$1:$F$11,2,FALSE))))</f>
        <v>PMD.com</v>
      </c>
      <c r="C5108">
        <f t="shared" si="240"/>
        <v>5341030</v>
      </c>
      <c r="D5108">
        <f t="shared" si="241"/>
        <v>1</v>
      </c>
      <c r="E5108" t="str">
        <f t="shared" ca="1" si="242"/>
        <v>MTD orders shipped</v>
      </c>
      <c r="F5108" t="s">
        <v>3539</v>
      </c>
      <c r="G5108" t="s">
        <v>335</v>
      </c>
      <c r="H5108" t="s">
        <v>11080</v>
      </c>
      <c r="I5108" s="6">
        <v>44014.187199074076</v>
      </c>
      <c r="J5108" t="s">
        <v>16</v>
      </c>
      <c r="K5108" s="6">
        <v>44014.477523148147</v>
      </c>
      <c r="M5108" t="s">
        <v>11443</v>
      </c>
      <c r="N5108" t="s">
        <v>11444</v>
      </c>
      <c r="Q5108" t="s">
        <v>11445</v>
      </c>
      <c r="R5108" t="s">
        <v>414</v>
      </c>
      <c r="S5108" t="s">
        <v>11446</v>
      </c>
      <c r="T5108" t="s">
        <v>338</v>
      </c>
      <c r="U5108" t="s">
        <v>530</v>
      </c>
      <c r="W5108" t="s">
        <v>11447</v>
      </c>
      <c r="Z5108" t="s">
        <v>11443</v>
      </c>
      <c r="AA5108" t="s">
        <v>11444</v>
      </c>
      <c r="AD5108" t="s">
        <v>11445</v>
      </c>
      <c r="AE5108" t="s">
        <v>414</v>
      </c>
      <c r="AF5108" t="s">
        <v>11446</v>
      </c>
      <c r="AG5108" t="s">
        <v>338</v>
      </c>
      <c r="AH5108" t="s">
        <v>530</v>
      </c>
      <c r="AJ5108" t="s">
        <v>11447</v>
      </c>
      <c r="AL5108" t="s">
        <v>339</v>
      </c>
      <c r="AM5108">
        <v>1</v>
      </c>
      <c r="AN5108">
        <v>1</v>
      </c>
      <c r="AO5108">
        <v>12859</v>
      </c>
      <c r="AQ5108">
        <v>124642</v>
      </c>
      <c r="AR5108">
        <v>5341030</v>
      </c>
      <c r="AS5108" t="s">
        <v>925</v>
      </c>
      <c r="AT5108" t="s">
        <v>926</v>
      </c>
      <c r="AW5108" t="s">
        <v>366</v>
      </c>
      <c r="AX5108" t="s">
        <v>366</v>
      </c>
      <c r="AY5108" t="s">
        <v>345</v>
      </c>
      <c r="AZ5108" t="s">
        <v>346</v>
      </c>
      <c r="BY5108" t="s">
        <v>342</v>
      </c>
      <c r="EQ5108">
        <v>243275</v>
      </c>
      <c r="ER5108" t="s">
        <v>11081</v>
      </c>
      <c r="EV5108">
        <v>17290350</v>
      </c>
      <c r="EW5108">
        <v>928</v>
      </c>
      <c r="EX5108">
        <v>221543</v>
      </c>
      <c r="EY5108" t="s">
        <v>11448</v>
      </c>
      <c r="EZ5108">
        <v>1</v>
      </c>
      <c r="FC5108">
        <v>95385</v>
      </c>
      <c r="FD5108" t="s">
        <v>3531</v>
      </c>
    </row>
    <row r="5109" spans="1:160" x14ac:dyDescent="0.3">
      <c r="A5109" t="str">
        <f>VLOOKUP(B5109,Table2[],3,FALSE)</f>
        <v>Digital</v>
      </c>
      <c r="B5109" t="str">
        <f>IF(OR(ISNUMBER(FIND("QVC",Z5109)),ISNUMBER(FIND("QVC",AL5109))),"QVC",IF(OR(ISNUMBER(FIND("NCO",H5109)),ISNUMBER(FIND("NCO",Y5109))), "NCO", IF(AL5109="consumer","PMD.com",VLOOKUP(LEFT(H5109,2),Tables!$E$1:$F$11,2,FALSE))))</f>
        <v>PMD.com</v>
      </c>
      <c r="C5109">
        <f t="shared" si="240"/>
        <v>53416</v>
      </c>
      <c r="D5109">
        <f t="shared" si="241"/>
        <v>2</v>
      </c>
      <c r="E5109" t="str">
        <f t="shared" ca="1" si="242"/>
        <v>MTD orders shipped</v>
      </c>
      <c r="F5109" t="s">
        <v>3539</v>
      </c>
      <c r="G5109" t="s">
        <v>335</v>
      </c>
      <c r="H5109" t="s">
        <v>10838</v>
      </c>
      <c r="I5109" s="6">
        <v>44013.643125000002</v>
      </c>
      <c r="J5109" t="s">
        <v>16</v>
      </c>
      <c r="K5109" s="6">
        <v>44014.478333333333</v>
      </c>
      <c r="M5109" t="s">
        <v>11449</v>
      </c>
      <c r="N5109" t="s">
        <v>11450</v>
      </c>
      <c r="Q5109" t="s">
        <v>11451</v>
      </c>
      <c r="R5109" t="s">
        <v>386</v>
      </c>
      <c r="S5109">
        <v>70062</v>
      </c>
      <c r="T5109" t="s">
        <v>338</v>
      </c>
      <c r="U5109" t="s">
        <v>530</v>
      </c>
      <c r="W5109" t="s">
        <v>11452</v>
      </c>
      <c r="Z5109" t="s">
        <v>11449</v>
      </c>
      <c r="AA5109" t="s">
        <v>11450</v>
      </c>
      <c r="AD5109" t="s">
        <v>11451</v>
      </c>
      <c r="AE5109" t="s">
        <v>386</v>
      </c>
      <c r="AF5109">
        <v>70062</v>
      </c>
      <c r="AG5109" t="s">
        <v>338</v>
      </c>
      <c r="AH5109" t="s">
        <v>530</v>
      </c>
      <c r="AJ5109" t="s">
        <v>11452</v>
      </c>
      <c r="AL5109" t="s">
        <v>339</v>
      </c>
      <c r="AM5109">
        <v>2</v>
      </c>
      <c r="AN5109">
        <v>2</v>
      </c>
      <c r="AO5109">
        <v>99070</v>
      </c>
      <c r="AQ5109">
        <v>124591</v>
      </c>
      <c r="AR5109">
        <v>53416</v>
      </c>
      <c r="AS5109" t="s">
        <v>1204</v>
      </c>
      <c r="AT5109" t="s">
        <v>1205</v>
      </c>
      <c r="AW5109" t="s">
        <v>344</v>
      </c>
      <c r="AX5109" t="s">
        <v>344</v>
      </c>
      <c r="AY5109" t="s">
        <v>345</v>
      </c>
      <c r="AZ5109" t="s">
        <v>346</v>
      </c>
      <c r="BY5109" t="s">
        <v>342</v>
      </c>
      <c r="EQ5109">
        <v>243267</v>
      </c>
      <c r="ER5109" t="s">
        <v>10839</v>
      </c>
      <c r="EV5109">
        <v>17290227</v>
      </c>
      <c r="EW5109">
        <v>928</v>
      </c>
      <c r="EX5109">
        <v>221414</v>
      </c>
      <c r="EY5109" t="s">
        <v>11453</v>
      </c>
      <c r="EZ5109">
        <v>1</v>
      </c>
      <c r="FC5109">
        <v>53416</v>
      </c>
      <c r="FD5109" t="s">
        <v>1205</v>
      </c>
    </row>
    <row r="5110" spans="1:160" x14ac:dyDescent="0.3">
      <c r="A5110" t="str">
        <f>VLOOKUP(B5110,Table2[],3,FALSE)</f>
        <v>Digital</v>
      </c>
      <c r="B5110" t="str">
        <f>IF(OR(ISNUMBER(FIND("QVC",Z5110)),ISNUMBER(FIND("QVC",AL5110))),"QVC",IF(OR(ISNUMBER(FIND("NCO",H5110)),ISNUMBER(FIND("NCO",Y5110))), "NCO", IF(AL5110="consumer","PMD.com",VLOOKUP(LEFT(H5110,2),Tables!$E$1:$F$11,2,FALSE))))</f>
        <v>PMD.com</v>
      </c>
      <c r="C5110">
        <f t="shared" si="240"/>
        <v>51410001</v>
      </c>
      <c r="D5110">
        <f t="shared" si="241"/>
        <v>1</v>
      </c>
      <c r="E5110" t="str">
        <f t="shared" ca="1" si="242"/>
        <v>MTD orders shipped</v>
      </c>
      <c r="F5110" t="s">
        <v>3539</v>
      </c>
      <c r="G5110" t="s">
        <v>335</v>
      </c>
      <c r="H5110" t="s">
        <v>10838</v>
      </c>
      <c r="I5110" s="6">
        <v>44013.643125000002</v>
      </c>
      <c r="J5110" t="s">
        <v>16</v>
      </c>
      <c r="K5110" s="6">
        <v>44014.478333333333</v>
      </c>
      <c r="M5110" t="s">
        <v>11449</v>
      </c>
      <c r="N5110" t="s">
        <v>11450</v>
      </c>
      <c r="Q5110" t="s">
        <v>11451</v>
      </c>
      <c r="R5110" t="s">
        <v>386</v>
      </c>
      <c r="S5110">
        <v>70062</v>
      </c>
      <c r="T5110" t="s">
        <v>338</v>
      </c>
      <c r="U5110" t="s">
        <v>530</v>
      </c>
      <c r="W5110" t="s">
        <v>11452</v>
      </c>
      <c r="Z5110" t="s">
        <v>11449</v>
      </c>
      <c r="AA5110" t="s">
        <v>11450</v>
      </c>
      <c r="AD5110" t="s">
        <v>11451</v>
      </c>
      <c r="AE5110" t="s">
        <v>386</v>
      </c>
      <c r="AF5110">
        <v>70062</v>
      </c>
      <c r="AG5110" t="s">
        <v>338</v>
      </c>
      <c r="AH5110" t="s">
        <v>530</v>
      </c>
      <c r="AJ5110" t="s">
        <v>11452</v>
      </c>
      <c r="AL5110" t="s">
        <v>339</v>
      </c>
      <c r="AM5110">
        <v>1</v>
      </c>
      <c r="AN5110">
        <v>1</v>
      </c>
      <c r="AO5110">
        <v>10146</v>
      </c>
      <c r="AQ5110">
        <v>124431</v>
      </c>
      <c r="AR5110">
        <v>51410001</v>
      </c>
      <c r="AS5110" t="s">
        <v>2386</v>
      </c>
      <c r="AT5110" t="s">
        <v>81</v>
      </c>
      <c r="AW5110" t="s">
        <v>340</v>
      </c>
      <c r="AX5110" t="s">
        <v>340</v>
      </c>
      <c r="AY5110" t="s">
        <v>432</v>
      </c>
      <c r="AZ5110">
        <v>0</v>
      </c>
      <c r="BY5110" t="s">
        <v>342</v>
      </c>
      <c r="EQ5110">
        <v>253369</v>
      </c>
      <c r="ER5110" t="s">
        <v>10839</v>
      </c>
      <c r="EV5110">
        <v>17290227</v>
      </c>
      <c r="EW5110">
        <v>928</v>
      </c>
      <c r="EX5110">
        <v>221414</v>
      </c>
      <c r="EY5110" t="s">
        <v>11453</v>
      </c>
      <c r="EZ5110">
        <v>1</v>
      </c>
      <c r="FC5110">
        <v>51410001</v>
      </c>
      <c r="FD5110" t="s">
        <v>81</v>
      </c>
    </row>
    <row r="5111" spans="1:160" x14ac:dyDescent="0.3">
      <c r="A5111" t="str">
        <f>VLOOKUP(B5111,Table2[],3,FALSE)</f>
        <v>Digital</v>
      </c>
      <c r="B5111" t="str">
        <f>IF(OR(ISNUMBER(FIND("QVC",Z5111)),ISNUMBER(FIND("QVC",AL5111))),"QVC",IF(OR(ISNUMBER(FIND("NCO",H5111)),ISNUMBER(FIND("NCO",Y5111))), "NCO", IF(AL5111="consumer","PMD.com",VLOOKUP(LEFT(H5111,2),Tables!$E$1:$F$11,2,FALSE))))</f>
        <v>PMD.com</v>
      </c>
      <c r="C5111">
        <f t="shared" si="240"/>
        <v>58040011</v>
      </c>
      <c r="D5111">
        <f t="shared" si="241"/>
        <v>2</v>
      </c>
      <c r="E5111" t="str">
        <f t="shared" ca="1" si="242"/>
        <v>MTD orders shipped</v>
      </c>
      <c r="F5111" t="s">
        <v>3539</v>
      </c>
      <c r="G5111" t="s">
        <v>335</v>
      </c>
      <c r="H5111" t="s">
        <v>10838</v>
      </c>
      <c r="I5111" s="6">
        <v>44013.643125000002</v>
      </c>
      <c r="J5111" t="s">
        <v>16</v>
      </c>
      <c r="K5111" s="6">
        <v>44014.478333333333</v>
      </c>
      <c r="M5111" t="s">
        <v>11449</v>
      </c>
      <c r="N5111" t="s">
        <v>11450</v>
      </c>
      <c r="Q5111" t="s">
        <v>11451</v>
      </c>
      <c r="R5111" t="s">
        <v>386</v>
      </c>
      <c r="S5111">
        <v>70062</v>
      </c>
      <c r="T5111" t="s">
        <v>338</v>
      </c>
      <c r="U5111" t="s">
        <v>530</v>
      </c>
      <c r="W5111" t="s">
        <v>11452</v>
      </c>
      <c r="Z5111" t="s">
        <v>11449</v>
      </c>
      <c r="AA5111" t="s">
        <v>11450</v>
      </c>
      <c r="AD5111" t="s">
        <v>11451</v>
      </c>
      <c r="AE5111" t="s">
        <v>386</v>
      </c>
      <c r="AF5111">
        <v>70062</v>
      </c>
      <c r="AG5111" t="s">
        <v>338</v>
      </c>
      <c r="AH5111" t="s">
        <v>530</v>
      </c>
      <c r="AJ5111" t="s">
        <v>11452</v>
      </c>
      <c r="AL5111" t="s">
        <v>339</v>
      </c>
      <c r="AM5111">
        <v>2</v>
      </c>
      <c r="AN5111">
        <v>2</v>
      </c>
      <c r="AO5111">
        <v>28725</v>
      </c>
      <c r="AQ5111">
        <v>125345</v>
      </c>
      <c r="AR5111">
        <v>58040011</v>
      </c>
      <c r="AS5111" t="s">
        <v>91</v>
      </c>
      <c r="AT5111" t="s">
        <v>92</v>
      </c>
      <c r="AW5111" t="s">
        <v>344</v>
      </c>
      <c r="AX5111" t="s">
        <v>356</v>
      </c>
      <c r="AY5111" t="s">
        <v>367</v>
      </c>
      <c r="AZ5111">
        <v>0</v>
      </c>
      <c r="BY5111" t="s">
        <v>342</v>
      </c>
      <c r="EQ5111">
        <v>244342</v>
      </c>
      <c r="ER5111" t="s">
        <v>10839</v>
      </c>
      <c r="EV5111">
        <v>17290227</v>
      </c>
      <c r="EW5111">
        <v>928</v>
      </c>
      <c r="EX5111">
        <v>221414</v>
      </c>
      <c r="EY5111" t="s">
        <v>11453</v>
      </c>
      <c r="EZ5111">
        <v>1</v>
      </c>
      <c r="FC5111">
        <v>58040011</v>
      </c>
      <c r="FD5111" t="s">
        <v>92</v>
      </c>
    </row>
    <row r="5112" spans="1:160" x14ac:dyDescent="0.3">
      <c r="A5112" t="str">
        <f>VLOOKUP(B5112,Table2[],3,FALSE)</f>
        <v>Digital</v>
      </c>
      <c r="B5112" t="str">
        <f>IF(OR(ISNUMBER(FIND("QVC",Z5112)),ISNUMBER(FIND("QVC",AL5112))),"QVC",IF(OR(ISNUMBER(FIND("NCO",H5112)),ISNUMBER(FIND("NCO",Y5112))), "NCO", IF(AL5112="consumer","PMD.com",VLOOKUP(LEFT(H5112,2),Tables!$E$1:$F$11,2,FALSE))))</f>
        <v>PMD.com</v>
      </c>
      <c r="C5112">
        <f t="shared" si="240"/>
        <v>52260001</v>
      </c>
      <c r="D5112">
        <f t="shared" si="241"/>
        <v>1</v>
      </c>
      <c r="E5112" t="str">
        <f t="shared" ca="1" si="242"/>
        <v>MTD orders shipped</v>
      </c>
      <c r="F5112" t="s">
        <v>3539</v>
      </c>
      <c r="G5112" t="s">
        <v>335</v>
      </c>
      <c r="H5112" t="s">
        <v>11090</v>
      </c>
      <c r="I5112" s="6">
        <v>44014.188159722224</v>
      </c>
      <c r="J5112" t="s">
        <v>16</v>
      </c>
      <c r="K5112" s="6">
        <v>44014.478391203702</v>
      </c>
      <c r="M5112" t="s">
        <v>11454</v>
      </c>
      <c r="N5112" t="s">
        <v>11455</v>
      </c>
      <c r="Q5112" t="s">
        <v>11456</v>
      </c>
      <c r="R5112" t="s">
        <v>458</v>
      </c>
      <c r="S5112">
        <v>20016</v>
      </c>
      <c r="T5112" t="s">
        <v>338</v>
      </c>
      <c r="U5112" t="s">
        <v>530</v>
      </c>
      <c r="W5112" t="s">
        <v>11457</v>
      </c>
      <c r="Z5112" t="s">
        <v>11454</v>
      </c>
      <c r="AA5112" t="s">
        <v>11455</v>
      </c>
      <c r="AD5112" t="s">
        <v>11456</v>
      </c>
      <c r="AE5112" t="s">
        <v>458</v>
      </c>
      <c r="AF5112">
        <v>20016</v>
      </c>
      <c r="AG5112" t="s">
        <v>338</v>
      </c>
      <c r="AH5112" t="s">
        <v>530</v>
      </c>
      <c r="AJ5112" t="s">
        <v>11457</v>
      </c>
      <c r="AL5112" t="s">
        <v>339</v>
      </c>
      <c r="AM5112">
        <v>1</v>
      </c>
      <c r="AN5112">
        <v>1</v>
      </c>
      <c r="AO5112">
        <v>556</v>
      </c>
      <c r="AQ5112">
        <v>124437</v>
      </c>
      <c r="AR5112">
        <v>52260001</v>
      </c>
      <c r="AS5112" t="s">
        <v>58</v>
      </c>
      <c r="AT5112" t="s">
        <v>59</v>
      </c>
      <c r="AW5112" t="s">
        <v>340</v>
      </c>
      <c r="AX5112" t="s">
        <v>340</v>
      </c>
      <c r="AY5112" t="s">
        <v>341</v>
      </c>
      <c r="AZ5112">
        <v>0</v>
      </c>
      <c r="BY5112" t="s">
        <v>342</v>
      </c>
      <c r="EQ5112">
        <v>251430</v>
      </c>
      <c r="ER5112" t="s">
        <v>11091</v>
      </c>
      <c r="EV5112">
        <v>17290355</v>
      </c>
      <c r="EW5112">
        <v>928</v>
      </c>
      <c r="EX5112">
        <v>221548</v>
      </c>
      <c r="EY5112">
        <v>9.2748999964335493E+25</v>
      </c>
      <c r="EZ5112">
        <v>1</v>
      </c>
      <c r="FC5112">
        <v>52260001</v>
      </c>
      <c r="FD5112" t="s">
        <v>59</v>
      </c>
    </row>
    <row r="5113" spans="1:160" x14ac:dyDescent="0.3">
      <c r="A5113" t="str">
        <f>VLOOKUP(B5113,Table2[],3,FALSE)</f>
        <v>Digital</v>
      </c>
      <c r="B5113" t="str">
        <f>IF(OR(ISNUMBER(FIND("QVC",Z5113)),ISNUMBER(FIND("QVC",AL5113))),"QVC",IF(OR(ISNUMBER(FIND("NCO",H5113)),ISNUMBER(FIND("NCO",Y5113))), "NCO", IF(AL5113="consumer","PMD.com",VLOOKUP(LEFT(H5113,2),Tables!$E$1:$F$11,2,FALSE))))</f>
        <v>PMD.com</v>
      </c>
      <c r="C5113">
        <f t="shared" si="240"/>
        <v>51010001</v>
      </c>
      <c r="D5113">
        <f t="shared" si="241"/>
        <v>1</v>
      </c>
      <c r="E5113" t="str">
        <f t="shared" ca="1" si="242"/>
        <v>MTD orders shipped</v>
      </c>
      <c r="F5113" t="s">
        <v>3539</v>
      </c>
      <c r="G5113" t="s">
        <v>335</v>
      </c>
      <c r="H5113" t="s">
        <v>10968</v>
      </c>
      <c r="I5113" s="6">
        <v>44013.843900462962</v>
      </c>
      <c r="J5113" t="s">
        <v>16</v>
      </c>
      <c r="K5113" s="6">
        <v>44014.478564814817</v>
      </c>
      <c r="M5113" t="s">
        <v>11458</v>
      </c>
      <c r="N5113" t="s">
        <v>11459</v>
      </c>
      <c r="Q5113" t="s">
        <v>11460</v>
      </c>
      <c r="R5113" t="s">
        <v>468</v>
      </c>
      <c r="S5113" t="s">
        <v>11461</v>
      </c>
      <c r="T5113" t="s">
        <v>338</v>
      </c>
      <c r="U5113" t="s">
        <v>530</v>
      </c>
      <c r="W5113" t="s">
        <v>11462</v>
      </c>
      <c r="Z5113" t="s">
        <v>11458</v>
      </c>
      <c r="AA5113" t="s">
        <v>11459</v>
      </c>
      <c r="AD5113" t="s">
        <v>11460</v>
      </c>
      <c r="AE5113" t="s">
        <v>468</v>
      </c>
      <c r="AF5113" t="s">
        <v>11461</v>
      </c>
      <c r="AG5113" t="s">
        <v>338</v>
      </c>
      <c r="AH5113" t="s">
        <v>530</v>
      </c>
      <c r="AJ5113" t="s">
        <v>11462</v>
      </c>
      <c r="AL5113" t="s">
        <v>339</v>
      </c>
      <c r="AM5113">
        <v>1</v>
      </c>
      <c r="AN5113">
        <v>1</v>
      </c>
      <c r="AO5113">
        <v>8743</v>
      </c>
      <c r="AQ5113">
        <v>123868</v>
      </c>
      <c r="AR5113">
        <v>51010001</v>
      </c>
      <c r="AS5113" t="s">
        <v>48</v>
      </c>
      <c r="AT5113" t="s">
        <v>49</v>
      </c>
      <c r="AW5113" t="s">
        <v>340</v>
      </c>
      <c r="AX5113" t="s">
        <v>340</v>
      </c>
      <c r="AY5113" t="s">
        <v>357</v>
      </c>
      <c r="AZ5113" t="s">
        <v>363</v>
      </c>
      <c r="BY5113" t="s">
        <v>342</v>
      </c>
      <c r="EQ5113">
        <v>251450</v>
      </c>
      <c r="ER5113" t="s">
        <v>10969</v>
      </c>
      <c r="EV5113">
        <v>17290291</v>
      </c>
      <c r="EW5113">
        <v>928</v>
      </c>
      <c r="EX5113">
        <v>221484</v>
      </c>
      <c r="EY5113" t="s">
        <v>11463</v>
      </c>
      <c r="EZ5113">
        <v>1</v>
      </c>
      <c r="FC5113">
        <v>51010001</v>
      </c>
      <c r="FD5113" t="s">
        <v>49</v>
      </c>
    </row>
    <row r="5114" spans="1:160" x14ac:dyDescent="0.3">
      <c r="A5114" t="str">
        <f>VLOOKUP(B5114,Table2[],3,FALSE)</f>
        <v>Digital</v>
      </c>
      <c r="B5114" t="str">
        <f>IF(OR(ISNUMBER(FIND("QVC",Z5114)),ISNUMBER(FIND("QVC",AL5114))),"QVC",IF(OR(ISNUMBER(FIND("NCO",H5114)),ISNUMBER(FIND("NCO",Y5114))), "NCO", IF(AL5114="consumer","PMD.com",VLOOKUP(LEFT(H5114,2),Tables!$E$1:$F$11,2,FALSE))))</f>
        <v>PMD.com</v>
      </c>
      <c r="C5114">
        <f t="shared" si="240"/>
        <v>5342</v>
      </c>
      <c r="D5114">
        <f t="shared" si="241"/>
        <v>1</v>
      </c>
      <c r="E5114" t="str">
        <f t="shared" ca="1" si="242"/>
        <v>MTD orders shipped</v>
      </c>
      <c r="F5114" t="s">
        <v>3539</v>
      </c>
      <c r="G5114" t="s">
        <v>335</v>
      </c>
      <c r="H5114" t="s">
        <v>10840</v>
      </c>
      <c r="I5114" s="6">
        <v>44013.643425925926</v>
      </c>
      <c r="J5114" t="s">
        <v>16</v>
      </c>
      <c r="K5114" s="6">
        <v>44014.478877314818</v>
      </c>
      <c r="M5114" t="s">
        <v>11464</v>
      </c>
      <c r="N5114" t="s">
        <v>11465</v>
      </c>
      <c r="Q5114" t="s">
        <v>784</v>
      </c>
      <c r="R5114" t="s">
        <v>365</v>
      </c>
      <c r="S5114">
        <v>94502</v>
      </c>
      <c r="T5114" t="s">
        <v>338</v>
      </c>
      <c r="U5114" t="s">
        <v>530</v>
      </c>
      <c r="W5114" t="s">
        <v>11466</v>
      </c>
      <c r="Z5114" t="s">
        <v>11464</v>
      </c>
      <c r="AA5114" t="s">
        <v>11465</v>
      </c>
      <c r="AD5114" t="s">
        <v>784</v>
      </c>
      <c r="AE5114" t="s">
        <v>365</v>
      </c>
      <c r="AF5114">
        <v>94502</v>
      </c>
      <c r="AG5114" t="s">
        <v>338</v>
      </c>
      <c r="AH5114" t="s">
        <v>530</v>
      </c>
      <c r="AJ5114" t="s">
        <v>11466</v>
      </c>
      <c r="AL5114" t="s">
        <v>339</v>
      </c>
      <c r="AM5114">
        <v>1</v>
      </c>
      <c r="AN5114">
        <v>1</v>
      </c>
      <c r="AO5114">
        <v>13280</v>
      </c>
      <c r="AQ5114">
        <v>123849</v>
      </c>
      <c r="AR5114">
        <v>5342</v>
      </c>
      <c r="AS5114" t="s">
        <v>1867</v>
      </c>
      <c r="AT5114" t="s">
        <v>149</v>
      </c>
      <c r="AW5114" t="s">
        <v>340</v>
      </c>
      <c r="AX5114" t="s">
        <v>340</v>
      </c>
      <c r="AY5114" t="s">
        <v>345</v>
      </c>
      <c r="AZ5114" t="s">
        <v>346</v>
      </c>
      <c r="BY5114" t="s">
        <v>342</v>
      </c>
      <c r="EQ5114">
        <v>244853</v>
      </c>
      <c r="ER5114" t="s">
        <v>10841</v>
      </c>
      <c r="EV5114">
        <v>17290228</v>
      </c>
      <c r="EW5114">
        <v>928</v>
      </c>
      <c r="EX5114">
        <v>221415</v>
      </c>
      <c r="EY5114">
        <v>9.2748999964335493E+25</v>
      </c>
      <c r="EZ5114">
        <v>1</v>
      </c>
      <c r="FC5114">
        <v>90425</v>
      </c>
      <c r="FD5114" t="s">
        <v>388</v>
      </c>
    </row>
    <row r="5115" spans="1:160" x14ac:dyDescent="0.3">
      <c r="A5115" t="str">
        <f>VLOOKUP(B5115,Table2[],3,FALSE)</f>
        <v>Digital</v>
      </c>
      <c r="B5115" t="str">
        <f>IF(OR(ISNUMBER(FIND("QVC",Z5115)),ISNUMBER(FIND("QVC",AL5115))),"QVC",IF(OR(ISNUMBER(FIND("NCO",H5115)),ISNUMBER(FIND("NCO",Y5115))), "NCO", IF(AL5115="consumer","PMD.com",VLOOKUP(LEFT(H5115,2),Tables!$E$1:$F$11,2,FALSE))))</f>
        <v>PMD.com</v>
      </c>
      <c r="C5115">
        <f t="shared" si="240"/>
        <v>5341</v>
      </c>
      <c r="D5115">
        <f t="shared" si="241"/>
        <v>1</v>
      </c>
      <c r="E5115" t="str">
        <f t="shared" ca="1" si="242"/>
        <v>MTD orders shipped</v>
      </c>
      <c r="F5115" t="s">
        <v>3539</v>
      </c>
      <c r="G5115" t="s">
        <v>335</v>
      </c>
      <c r="H5115" t="s">
        <v>10840</v>
      </c>
      <c r="I5115" s="6">
        <v>44013.643425925926</v>
      </c>
      <c r="J5115" t="s">
        <v>16</v>
      </c>
      <c r="K5115" s="6">
        <v>44014.478877314818</v>
      </c>
      <c r="M5115" t="s">
        <v>11464</v>
      </c>
      <c r="N5115" t="s">
        <v>11465</v>
      </c>
      <c r="Q5115" t="s">
        <v>784</v>
      </c>
      <c r="R5115" t="s">
        <v>365</v>
      </c>
      <c r="S5115">
        <v>94502</v>
      </c>
      <c r="T5115" t="s">
        <v>338</v>
      </c>
      <c r="U5115" t="s">
        <v>530</v>
      </c>
      <c r="W5115" t="s">
        <v>11466</v>
      </c>
      <c r="Z5115" t="s">
        <v>11464</v>
      </c>
      <c r="AA5115" t="s">
        <v>11465</v>
      </c>
      <c r="AD5115" t="s">
        <v>784</v>
      </c>
      <c r="AE5115" t="s">
        <v>365</v>
      </c>
      <c r="AF5115">
        <v>94502</v>
      </c>
      <c r="AG5115" t="s">
        <v>338</v>
      </c>
      <c r="AH5115" t="s">
        <v>530</v>
      </c>
      <c r="AJ5115" t="s">
        <v>11466</v>
      </c>
      <c r="AL5115" t="s">
        <v>339</v>
      </c>
      <c r="AM5115">
        <v>1</v>
      </c>
      <c r="AN5115">
        <v>1</v>
      </c>
      <c r="AO5115">
        <v>15156</v>
      </c>
      <c r="AQ5115">
        <v>124187</v>
      </c>
      <c r="AR5115">
        <v>5341</v>
      </c>
      <c r="AS5115" t="s">
        <v>9636</v>
      </c>
      <c r="AT5115" t="s">
        <v>82</v>
      </c>
      <c r="AW5115" t="s">
        <v>340</v>
      </c>
      <c r="AX5115" t="s">
        <v>340</v>
      </c>
      <c r="AY5115" t="s">
        <v>345</v>
      </c>
      <c r="AZ5115" t="s">
        <v>346</v>
      </c>
      <c r="BY5115" t="s">
        <v>342</v>
      </c>
      <c r="EQ5115">
        <v>245208</v>
      </c>
      <c r="ER5115" t="s">
        <v>10841</v>
      </c>
      <c r="EV5115">
        <v>17290228</v>
      </c>
      <c r="EW5115">
        <v>928</v>
      </c>
      <c r="EX5115">
        <v>221415</v>
      </c>
      <c r="EY5115">
        <v>9.2748999964335493E+25</v>
      </c>
      <c r="EZ5115">
        <v>1</v>
      </c>
      <c r="FC5115">
        <v>90425</v>
      </c>
      <c r="FD5115" t="s">
        <v>388</v>
      </c>
    </row>
    <row r="5116" spans="1:160" x14ac:dyDescent="0.3">
      <c r="A5116" t="str">
        <f>VLOOKUP(B5116,Table2[],3,FALSE)</f>
        <v>Digital</v>
      </c>
      <c r="B5116" t="str">
        <f>IF(OR(ISNUMBER(FIND("QVC",Z5116)),ISNUMBER(FIND("QVC",AL5116))),"QVC",IF(OR(ISNUMBER(FIND("NCO",H5116)),ISNUMBER(FIND("NCO",Y5116))), "NCO", IF(AL5116="consumer","PMD.com",VLOOKUP(LEFT(H5116,2),Tables!$E$1:$F$11,2,FALSE))))</f>
        <v>PMD.com</v>
      </c>
      <c r="C5116">
        <f t="shared" si="240"/>
        <v>51090001</v>
      </c>
      <c r="D5116">
        <f t="shared" si="241"/>
        <v>1</v>
      </c>
      <c r="E5116" t="str">
        <f t="shared" ca="1" si="242"/>
        <v>MTD orders shipped</v>
      </c>
      <c r="F5116" t="s">
        <v>3539</v>
      </c>
      <c r="G5116" t="s">
        <v>335</v>
      </c>
      <c r="H5116" t="s">
        <v>10956</v>
      </c>
      <c r="I5116" s="6">
        <v>44013.818182870367</v>
      </c>
      <c r="J5116" t="s">
        <v>16</v>
      </c>
      <c r="K5116" s="6">
        <v>44014.47892361111</v>
      </c>
      <c r="M5116" t="s">
        <v>11467</v>
      </c>
      <c r="N5116" t="s">
        <v>11468</v>
      </c>
      <c r="Q5116" t="s">
        <v>11469</v>
      </c>
      <c r="R5116" t="s">
        <v>413</v>
      </c>
      <c r="S5116" t="s">
        <v>11470</v>
      </c>
      <c r="T5116" t="s">
        <v>338</v>
      </c>
      <c r="U5116" t="s">
        <v>530</v>
      </c>
      <c r="W5116" t="s">
        <v>11471</v>
      </c>
      <c r="Z5116" t="s">
        <v>11467</v>
      </c>
      <c r="AA5116" t="s">
        <v>11468</v>
      </c>
      <c r="AD5116" t="s">
        <v>11469</v>
      </c>
      <c r="AE5116" t="s">
        <v>413</v>
      </c>
      <c r="AF5116" t="s">
        <v>11470</v>
      </c>
      <c r="AG5116" t="s">
        <v>338</v>
      </c>
      <c r="AH5116" t="s">
        <v>530</v>
      </c>
      <c r="AJ5116" t="s">
        <v>11471</v>
      </c>
      <c r="AL5116" t="s">
        <v>339</v>
      </c>
      <c r="AM5116">
        <v>1</v>
      </c>
      <c r="AN5116">
        <v>1</v>
      </c>
      <c r="AO5116">
        <v>4885</v>
      </c>
      <c r="AQ5116">
        <v>124202</v>
      </c>
      <c r="AR5116">
        <v>51090001</v>
      </c>
      <c r="AS5116" t="s">
        <v>1986</v>
      </c>
      <c r="AT5116" t="s">
        <v>60</v>
      </c>
      <c r="AW5116" t="s">
        <v>340</v>
      </c>
      <c r="AX5116" t="s">
        <v>340</v>
      </c>
      <c r="AY5116" t="s">
        <v>357</v>
      </c>
      <c r="AZ5116" t="s">
        <v>361</v>
      </c>
      <c r="BY5116" t="s">
        <v>342</v>
      </c>
      <c r="EQ5116">
        <v>250831</v>
      </c>
      <c r="ER5116" t="s">
        <v>10957</v>
      </c>
      <c r="EV5116">
        <v>17290285</v>
      </c>
      <c r="EW5116">
        <v>928</v>
      </c>
      <c r="EX5116">
        <v>221478</v>
      </c>
      <c r="EY5116">
        <v>9.2748999964335493E+25</v>
      </c>
      <c r="EZ5116">
        <v>1</v>
      </c>
      <c r="FC5116">
        <v>51090001</v>
      </c>
      <c r="FD5116" t="s">
        <v>60</v>
      </c>
    </row>
    <row r="5117" spans="1:160" x14ac:dyDescent="0.3">
      <c r="A5117" t="str">
        <f>VLOOKUP(B5117,Table2[],3,FALSE)</f>
        <v>Digital</v>
      </c>
      <c r="B5117" t="str">
        <f>IF(OR(ISNUMBER(FIND("QVC",Z5117)),ISNUMBER(FIND("QVC",AL5117))),"QVC",IF(OR(ISNUMBER(FIND("NCO",H5117)),ISNUMBER(FIND("NCO",Y5117))), "NCO", IF(AL5117="consumer","PMD.com",VLOOKUP(LEFT(H5117,2),Tables!$E$1:$F$11,2,FALSE))))</f>
        <v>PMD.com</v>
      </c>
      <c r="C5117">
        <f t="shared" si="240"/>
        <v>5257</v>
      </c>
      <c r="D5117">
        <f t="shared" si="241"/>
        <v>1</v>
      </c>
      <c r="E5117" t="str">
        <f t="shared" ca="1" si="242"/>
        <v>MTD orders shipped</v>
      </c>
      <c r="F5117" t="s">
        <v>3539</v>
      </c>
      <c r="G5117" t="s">
        <v>335</v>
      </c>
      <c r="H5117" t="s">
        <v>11086</v>
      </c>
      <c r="I5117" s="6">
        <v>44014.187835648147</v>
      </c>
      <c r="J5117" t="s">
        <v>16</v>
      </c>
      <c r="K5117" s="6">
        <v>44014.479097222225</v>
      </c>
      <c r="M5117" t="s">
        <v>11472</v>
      </c>
      <c r="N5117" t="s">
        <v>11473</v>
      </c>
      <c r="O5117">
        <v>102</v>
      </c>
      <c r="Q5117" t="s">
        <v>11474</v>
      </c>
      <c r="R5117" t="s">
        <v>389</v>
      </c>
      <c r="S5117">
        <v>11501</v>
      </c>
      <c r="T5117" t="s">
        <v>338</v>
      </c>
      <c r="U5117" t="s">
        <v>530</v>
      </c>
      <c r="W5117" t="s">
        <v>11475</v>
      </c>
      <c r="Z5117" t="s">
        <v>11472</v>
      </c>
      <c r="AA5117" t="s">
        <v>11473</v>
      </c>
      <c r="AB5117">
        <v>102</v>
      </c>
      <c r="AD5117" t="s">
        <v>11474</v>
      </c>
      <c r="AE5117" t="s">
        <v>389</v>
      </c>
      <c r="AF5117">
        <v>11501</v>
      </c>
      <c r="AG5117" t="s">
        <v>338</v>
      </c>
      <c r="AH5117" t="s">
        <v>530</v>
      </c>
      <c r="AJ5117" t="s">
        <v>11475</v>
      </c>
      <c r="AL5117" t="s">
        <v>339</v>
      </c>
      <c r="AM5117">
        <v>1</v>
      </c>
      <c r="AN5117">
        <v>1</v>
      </c>
      <c r="AO5117">
        <v>6598</v>
      </c>
      <c r="AQ5117">
        <v>124399</v>
      </c>
      <c r="AR5117">
        <v>5257</v>
      </c>
      <c r="AS5117" t="s">
        <v>25</v>
      </c>
      <c r="AT5117" t="s">
        <v>26</v>
      </c>
      <c r="AW5117" t="s">
        <v>352</v>
      </c>
      <c r="AX5117" t="s">
        <v>352</v>
      </c>
      <c r="AY5117" t="s">
        <v>353</v>
      </c>
      <c r="AZ5117" t="s">
        <v>371</v>
      </c>
      <c r="BY5117" t="s">
        <v>342</v>
      </c>
      <c r="EQ5117">
        <v>251699</v>
      </c>
      <c r="ER5117" t="s">
        <v>11087</v>
      </c>
      <c r="EV5117">
        <v>17290353</v>
      </c>
      <c r="EW5117">
        <v>928</v>
      </c>
      <c r="EX5117">
        <v>221546</v>
      </c>
      <c r="EY5117" t="s">
        <v>11476</v>
      </c>
      <c r="EZ5117">
        <v>1</v>
      </c>
      <c r="FC5117">
        <v>5257</v>
      </c>
      <c r="FD5117" t="s">
        <v>26</v>
      </c>
    </row>
    <row r="5118" spans="1:160" x14ac:dyDescent="0.3">
      <c r="A5118" t="str">
        <f>VLOOKUP(B5118,Table2[],3,FALSE)</f>
        <v>Digital</v>
      </c>
      <c r="B5118" t="str">
        <f>IF(OR(ISNUMBER(FIND("QVC",Z5118)),ISNUMBER(FIND("QVC",AL5118))),"QVC",IF(OR(ISNUMBER(FIND("NCO",H5118)),ISNUMBER(FIND("NCO",Y5118))), "NCO", IF(AL5118="consumer","PMD.com",VLOOKUP(LEFT(H5118,2),Tables!$E$1:$F$11,2,FALSE))))</f>
        <v>PMD.com</v>
      </c>
      <c r="C5118">
        <f t="shared" si="240"/>
        <v>5260</v>
      </c>
      <c r="D5118">
        <f t="shared" si="241"/>
        <v>1</v>
      </c>
      <c r="E5118" t="str">
        <f t="shared" ca="1" si="242"/>
        <v>MTD orders shipped</v>
      </c>
      <c r="F5118" t="s">
        <v>3539</v>
      </c>
      <c r="G5118" t="s">
        <v>335</v>
      </c>
      <c r="H5118" t="s">
        <v>11086</v>
      </c>
      <c r="I5118" s="6">
        <v>44014.187835648147</v>
      </c>
      <c r="J5118" t="s">
        <v>16</v>
      </c>
      <c r="K5118" s="6">
        <v>44014.479097222225</v>
      </c>
      <c r="M5118" t="s">
        <v>11472</v>
      </c>
      <c r="N5118" t="s">
        <v>11473</v>
      </c>
      <c r="O5118">
        <v>102</v>
      </c>
      <c r="Q5118" t="s">
        <v>11474</v>
      </c>
      <c r="R5118" t="s">
        <v>389</v>
      </c>
      <c r="S5118">
        <v>11501</v>
      </c>
      <c r="T5118" t="s">
        <v>338</v>
      </c>
      <c r="U5118" t="s">
        <v>530</v>
      </c>
      <c r="W5118" t="s">
        <v>11475</v>
      </c>
      <c r="Z5118" t="s">
        <v>11472</v>
      </c>
      <c r="AA5118" t="s">
        <v>11473</v>
      </c>
      <c r="AB5118">
        <v>102</v>
      </c>
      <c r="AD5118" t="s">
        <v>11474</v>
      </c>
      <c r="AE5118" t="s">
        <v>389</v>
      </c>
      <c r="AF5118">
        <v>11501</v>
      </c>
      <c r="AG5118" t="s">
        <v>338</v>
      </c>
      <c r="AH5118" t="s">
        <v>530</v>
      </c>
      <c r="AJ5118" t="s">
        <v>11475</v>
      </c>
      <c r="AL5118" t="s">
        <v>339</v>
      </c>
      <c r="AM5118">
        <v>1</v>
      </c>
      <c r="AN5118">
        <v>1</v>
      </c>
      <c r="AO5118">
        <v>6390</v>
      </c>
      <c r="AQ5118">
        <v>124400</v>
      </c>
      <c r="AR5118">
        <v>5260</v>
      </c>
      <c r="AS5118" t="s">
        <v>1228</v>
      </c>
      <c r="AT5118" t="s">
        <v>173</v>
      </c>
      <c r="AW5118" t="s">
        <v>352</v>
      </c>
      <c r="AX5118" t="s">
        <v>352</v>
      </c>
      <c r="AY5118" t="s">
        <v>353</v>
      </c>
      <c r="AZ5118" t="s">
        <v>384</v>
      </c>
      <c r="BY5118" t="s">
        <v>342</v>
      </c>
      <c r="EQ5118">
        <v>250591</v>
      </c>
      <c r="ER5118" t="s">
        <v>11087</v>
      </c>
      <c r="EV5118">
        <v>17290353</v>
      </c>
      <c r="EW5118">
        <v>928</v>
      </c>
      <c r="EX5118">
        <v>221546</v>
      </c>
      <c r="EY5118" t="s">
        <v>11476</v>
      </c>
      <c r="EZ5118">
        <v>1</v>
      </c>
      <c r="FC5118">
        <v>5260</v>
      </c>
      <c r="FD5118" t="s">
        <v>173</v>
      </c>
    </row>
    <row r="5119" spans="1:160" x14ac:dyDescent="0.3">
      <c r="A5119" t="str">
        <f>VLOOKUP(B5119,Table2[],3,FALSE)</f>
        <v>Digital</v>
      </c>
      <c r="B5119" t="str">
        <f>IF(OR(ISNUMBER(FIND("QVC",Z5119)),ISNUMBER(FIND("QVC",AL5119))),"QVC",IF(OR(ISNUMBER(FIND("NCO",H5119)),ISNUMBER(FIND("NCO",Y5119))), "NCO", IF(AL5119="consumer","PMD.com",VLOOKUP(LEFT(H5119,2),Tables!$E$1:$F$11,2,FALSE))))</f>
        <v>PMD.com</v>
      </c>
      <c r="C5119">
        <f t="shared" si="240"/>
        <v>5354</v>
      </c>
      <c r="D5119">
        <f t="shared" si="241"/>
        <v>1</v>
      </c>
      <c r="E5119" t="str">
        <f t="shared" ca="1" si="242"/>
        <v>MTD orders shipped</v>
      </c>
      <c r="F5119" t="s">
        <v>3539</v>
      </c>
      <c r="G5119" t="s">
        <v>335</v>
      </c>
      <c r="H5119" t="s">
        <v>10962</v>
      </c>
      <c r="I5119" s="6">
        <v>44013.828402777777</v>
      </c>
      <c r="J5119" t="s">
        <v>16</v>
      </c>
      <c r="K5119" s="6">
        <v>44014.47960648148</v>
      </c>
      <c r="M5119" t="s">
        <v>11477</v>
      </c>
      <c r="N5119" t="s">
        <v>11478</v>
      </c>
      <c r="Q5119" t="s">
        <v>1524</v>
      </c>
      <c r="R5119" t="s">
        <v>378</v>
      </c>
      <c r="S5119" t="s">
        <v>11479</v>
      </c>
      <c r="T5119" t="s">
        <v>338</v>
      </c>
      <c r="U5119" t="s">
        <v>530</v>
      </c>
      <c r="W5119" t="s">
        <v>11480</v>
      </c>
      <c r="Z5119" t="s">
        <v>11477</v>
      </c>
      <c r="AA5119" t="s">
        <v>11478</v>
      </c>
      <c r="AD5119" t="s">
        <v>1524</v>
      </c>
      <c r="AE5119" t="s">
        <v>378</v>
      </c>
      <c r="AF5119" t="s">
        <v>11479</v>
      </c>
      <c r="AG5119" t="s">
        <v>338</v>
      </c>
      <c r="AH5119" t="s">
        <v>530</v>
      </c>
      <c r="AJ5119" t="s">
        <v>11480</v>
      </c>
      <c r="AL5119" t="s">
        <v>339</v>
      </c>
      <c r="AM5119">
        <v>1</v>
      </c>
      <c r="AN5119">
        <v>1</v>
      </c>
      <c r="AO5119">
        <v>5214</v>
      </c>
      <c r="AQ5119">
        <v>124518</v>
      </c>
      <c r="AR5119">
        <v>5354</v>
      </c>
      <c r="AS5119" t="s">
        <v>1753</v>
      </c>
      <c r="AT5119" t="s">
        <v>103</v>
      </c>
      <c r="AW5119" t="s">
        <v>340</v>
      </c>
      <c r="AX5119" t="s">
        <v>340</v>
      </c>
      <c r="AY5119" t="s">
        <v>351</v>
      </c>
      <c r="AZ5119" t="s">
        <v>415</v>
      </c>
      <c r="BY5119" t="s">
        <v>342</v>
      </c>
      <c r="EQ5119">
        <v>249176</v>
      </c>
      <c r="ER5119" t="s">
        <v>10963</v>
      </c>
      <c r="EV5119">
        <v>17290288</v>
      </c>
      <c r="EW5119">
        <v>928</v>
      </c>
      <c r="EX5119">
        <v>221481</v>
      </c>
      <c r="EY5119">
        <v>9.2748999964335493E+25</v>
      </c>
      <c r="EZ5119">
        <v>1</v>
      </c>
      <c r="FC5119">
        <v>5354</v>
      </c>
      <c r="FD5119" t="s">
        <v>103</v>
      </c>
    </row>
    <row r="5120" spans="1:160" x14ac:dyDescent="0.3">
      <c r="A5120" t="str">
        <f>VLOOKUP(B5120,Table2[],3,FALSE)</f>
        <v>Digital</v>
      </c>
      <c r="B5120" t="str">
        <f>IF(OR(ISNUMBER(FIND("QVC",Z5120)),ISNUMBER(FIND("QVC",AL5120))),"QVC",IF(OR(ISNUMBER(FIND("NCO",H5120)),ISNUMBER(FIND("NCO",Y5120))), "NCO", IF(AL5120="consumer","PMD.com",VLOOKUP(LEFT(H5120,2),Tables!$E$1:$F$11,2,FALSE))))</f>
        <v>PMD.com</v>
      </c>
      <c r="C5120">
        <f t="shared" si="240"/>
        <v>53920001</v>
      </c>
      <c r="D5120">
        <f t="shared" si="241"/>
        <v>1</v>
      </c>
      <c r="E5120" t="str">
        <f t="shared" ca="1" si="242"/>
        <v>MTD orders shipped</v>
      </c>
      <c r="F5120" t="s">
        <v>3539</v>
      </c>
      <c r="G5120" t="s">
        <v>335</v>
      </c>
      <c r="H5120" t="s">
        <v>10842</v>
      </c>
      <c r="I5120" s="6">
        <v>44013.646898148145</v>
      </c>
      <c r="J5120" t="s">
        <v>16</v>
      </c>
      <c r="K5120" s="6">
        <v>44014.479664351849</v>
      </c>
      <c r="M5120" t="s">
        <v>11481</v>
      </c>
      <c r="N5120" t="s">
        <v>11482</v>
      </c>
      <c r="Q5120" t="s">
        <v>11483</v>
      </c>
      <c r="R5120" t="s">
        <v>377</v>
      </c>
      <c r="S5120" t="s">
        <v>11484</v>
      </c>
      <c r="T5120" t="s">
        <v>338</v>
      </c>
      <c r="U5120" t="s">
        <v>530</v>
      </c>
      <c r="W5120" t="s">
        <v>11485</v>
      </c>
      <c r="Z5120" t="s">
        <v>11481</v>
      </c>
      <c r="AA5120" t="s">
        <v>11482</v>
      </c>
      <c r="AD5120" t="s">
        <v>11483</v>
      </c>
      <c r="AE5120" t="s">
        <v>377</v>
      </c>
      <c r="AF5120" t="s">
        <v>11484</v>
      </c>
      <c r="AG5120" t="s">
        <v>338</v>
      </c>
      <c r="AH5120" t="s">
        <v>530</v>
      </c>
      <c r="AJ5120" t="s">
        <v>11485</v>
      </c>
      <c r="AL5120" t="s">
        <v>339</v>
      </c>
      <c r="AM5120">
        <v>1</v>
      </c>
      <c r="AN5120">
        <v>1</v>
      </c>
      <c r="AO5120">
        <v>14899</v>
      </c>
      <c r="AQ5120">
        <v>124468</v>
      </c>
      <c r="AR5120">
        <v>53920001</v>
      </c>
      <c r="AS5120" t="s">
        <v>42</v>
      </c>
      <c r="AT5120" t="s">
        <v>40</v>
      </c>
      <c r="AW5120" t="s">
        <v>343</v>
      </c>
      <c r="BY5120" t="s">
        <v>342</v>
      </c>
      <c r="EQ5120">
        <v>247476</v>
      </c>
      <c r="ER5120" t="s">
        <v>10843</v>
      </c>
      <c r="EV5120">
        <v>17290229</v>
      </c>
      <c r="EW5120">
        <v>928</v>
      </c>
      <c r="EX5120">
        <v>221416</v>
      </c>
      <c r="EY5120" t="s">
        <v>11486</v>
      </c>
      <c r="EZ5120">
        <v>1</v>
      </c>
      <c r="FC5120">
        <v>95384</v>
      </c>
      <c r="FD5120" t="s">
        <v>3530</v>
      </c>
    </row>
    <row r="5121" spans="1:160" x14ac:dyDescent="0.3">
      <c r="A5121" t="str">
        <f>VLOOKUP(B5121,Table2[],3,FALSE)</f>
        <v>Digital</v>
      </c>
      <c r="B5121" t="str">
        <f>IF(OR(ISNUMBER(FIND("QVC",Z5121)),ISNUMBER(FIND("QVC",AL5121))),"QVC",IF(OR(ISNUMBER(FIND("NCO",H5121)),ISNUMBER(FIND("NCO",Y5121))), "NCO", IF(AL5121="consumer","PMD.com",VLOOKUP(LEFT(H5121,2),Tables!$E$1:$F$11,2,FALSE))))</f>
        <v>PMD.com</v>
      </c>
      <c r="C5121">
        <f t="shared" si="240"/>
        <v>5357</v>
      </c>
      <c r="D5121">
        <f t="shared" si="241"/>
        <v>2</v>
      </c>
      <c r="E5121" t="str">
        <f t="shared" ca="1" si="242"/>
        <v>MTD orders shipped</v>
      </c>
      <c r="F5121" t="s">
        <v>3539</v>
      </c>
      <c r="G5121" t="s">
        <v>335</v>
      </c>
      <c r="H5121" t="s">
        <v>10842</v>
      </c>
      <c r="I5121" s="6">
        <v>44013.646898148145</v>
      </c>
      <c r="J5121" t="s">
        <v>16</v>
      </c>
      <c r="K5121" s="6">
        <v>44014.479664351849</v>
      </c>
      <c r="M5121" t="s">
        <v>11481</v>
      </c>
      <c r="N5121" t="s">
        <v>11482</v>
      </c>
      <c r="Q5121" t="s">
        <v>11483</v>
      </c>
      <c r="R5121" t="s">
        <v>377</v>
      </c>
      <c r="S5121" t="s">
        <v>11484</v>
      </c>
      <c r="T5121" t="s">
        <v>338</v>
      </c>
      <c r="U5121" t="s">
        <v>530</v>
      </c>
      <c r="W5121" t="s">
        <v>11485</v>
      </c>
      <c r="Z5121" t="s">
        <v>11481</v>
      </c>
      <c r="AA5121" t="s">
        <v>11482</v>
      </c>
      <c r="AD5121" t="s">
        <v>11483</v>
      </c>
      <c r="AE5121" t="s">
        <v>377</v>
      </c>
      <c r="AF5121" t="s">
        <v>11484</v>
      </c>
      <c r="AG5121" t="s">
        <v>338</v>
      </c>
      <c r="AH5121" t="s">
        <v>530</v>
      </c>
      <c r="AJ5121" t="s">
        <v>11485</v>
      </c>
      <c r="AL5121" t="s">
        <v>339</v>
      </c>
      <c r="AM5121">
        <v>2</v>
      </c>
      <c r="AN5121">
        <v>2</v>
      </c>
      <c r="AO5121">
        <v>15182</v>
      </c>
      <c r="AQ5121">
        <v>124521</v>
      </c>
      <c r="AR5121">
        <v>5357</v>
      </c>
      <c r="AS5121" t="s">
        <v>87</v>
      </c>
      <c r="AT5121" t="s">
        <v>88</v>
      </c>
      <c r="AW5121" t="s">
        <v>340</v>
      </c>
      <c r="AX5121" t="s">
        <v>340</v>
      </c>
      <c r="AY5121" t="s">
        <v>351</v>
      </c>
      <c r="AZ5121" t="s">
        <v>379</v>
      </c>
      <c r="BY5121" t="s">
        <v>342</v>
      </c>
      <c r="EQ5121">
        <v>249142</v>
      </c>
      <c r="ER5121" t="s">
        <v>10843</v>
      </c>
      <c r="EV5121">
        <v>17290229</v>
      </c>
      <c r="EW5121">
        <v>928</v>
      </c>
      <c r="EX5121">
        <v>221416</v>
      </c>
      <c r="EY5121" t="s">
        <v>11486</v>
      </c>
      <c r="EZ5121">
        <v>1</v>
      </c>
      <c r="FC5121">
        <v>5357</v>
      </c>
      <c r="FD5121" t="s">
        <v>88</v>
      </c>
    </row>
    <row r="5122" spans="1:160" x14ac:dyDescent="0.3">
      <c r="A5122" t="str">
        <f>VLOOKUP(B5122,Table2[],3,FALSE)</f>
        <v>Digital</v>
      </c>
      <c r="B5122" t="str">
        <f>IF(OR(ISNUMBER(FIND("QVC",Z5122)),ISNUMBER(FIND("QVC",AL5122))),"QVC",IF(OR(ISNUMBER(FIND("NCO",H5122)),ISNUMBER(FIND("NCO",Y5122))), "NCO", IF(AL5122="consumer","PMD.com",VLOOKUP(LEFT(H5122,2),Tables!$E$1:$F$11,2,FALSE))))</f>
        <v>PMD.com</v>
      </c>
      <c r="C5122">
        <f t="shared" si="240"/>
        <v>52430001</v>
      </c>
      <c r="D5122">
        <f t="shared" si="241"/>
        <v>1</v>
      </c>
      <c r="E5122" t="str">
        <f t="shared" ca="1" si="242"/>
        <v>MTD orders shipped</v>
      </c>
      <c r="F5122" t="s">
        <v>3539</v>
      </c>
      <c r="G5122" t="s">
        <v>335</v>
      </c>
      <c r="H5122" t="s">
        <v>10842</v>
      </c>
      <c r="I5122" s="6">
        <v>44013.646898148145</v>
      </c>
      <c r="J5122" t="s">
        <v>16</v>
      </c>
      <c r="K5122" s="6">
        <v>44014.479664351849</v>
      </c>
      <c r="M5122" t="s">
        <v>11481</v>
      </c>
      <c r="N5122" t="s">
        <v>11482</v>
      </c>
      <c r="Q5122" t="s">
        <v>11483</v>
      </c>
      <c r="R5122" t="s">
        <v>377</v>
      </c>
      <c r="S5122" t="s">
        <v>11484</v>
      </c>
      <c r="T5122" t="s">
        <v>338</v>
      </c>
      <c r="U5122" t="s">
        <v>530</v>
      </c>
      <c r="W5122" t="s">
        <v>11485</v>
      </c>
      <c r="Z5122" t="s">
        <v>11481</v>
      </c>
      <c r="AA5122" t="s">
        <v>11482</v>
      </c>
      <c r="AD5122" t="s">
        <v>11483</v>
      </c>
      <c r="AE5122" t="s">
        <v>377</v>
      </c>
      <c r="AF5122" t="s">
        <v>11484</v>
      </c>
      <c r="AG5122" t="s">
        <v>338</v>
      </c>
      <c r="AH5122" t="s">
        <v>530</v>
      </c>
      <c r="AJ5122" t="s">
        <v>11485</v>
      </c>
      <c r="AL5122" t="s">
        <v>339</v>
      </c>
      <c r="AM5122">
        <v>1</v>
      </c>
      <c r="AN5122">
        <v>1</v>
      </c>
      <c r="AO5122">
        <v>12063</v>
      </c>
      <c r="AQ5122">
        <v>127155</v>
      </c>
      <c r="AR5122">
        <v>52430001</v>
      </c>
      <c r="AS5122" t="s">
        <v>9635</v>
      </c>
      <c r="AT5122" t="s">
        <v>75</v>
      </c>
      <c r="AW5122" t="s">
        <v>340</v>
      </c>
      <c r="AX5122" t="s">
        <v>340</v>
      </c>
      <c r="AY5122" t="s">
        <v>357</v>
      </c>
      <c r="AZ5122" t="s">
        <v>363</v>
      </c>
      <c r="BY5122" t="s">
        <v>342</v>
      </c>
      <c r="EQ5122">
        <v>252868</v>
      </c>
      <c r="ER5122" t="s">
        <v>10843</v>
      </c>
      <c r="EV5122">
        <v>17290229</v>
      </c>
      <c r="EW5122">
        <v>928</v>
      </c>
      <c r="EX5122">
        <v>221416</v>
      </c>
      <c r="EY5122" t="s">
        <v>11486</v>
      </c>
      <c r="EZ5122">
        <v>1</v>
      </c>
      <c r="FC5122">
        <v>95384</v>
      </c>
      <c r="FD5122" t="s">
        <v>3530</v>
      </c>
    </row>
    <row r="5123" spans="1:160" x14ac:dyDescent="0.3">
      <c r="A5123" t="str">
        <f>VLOOKUP(B5123,Table2[],3,FALSE)</f>
        <v>Digital</v>
      </c>
      <c r="B5123" t="str">
        <f>IF(OR(ISNUMBER(FIND("QVC",Z5123)),ISNUMBER(FIND("QVC",AL5123))),"QVC",IF(OR(ISNUMBER(FIND("NCO",H5123)),ISNUMBER(FIND("NCO",Y5123))), "NCO", IF(AL5123="consumer","PMD.com",VLOOKUP(LEFT(H5123,2),Tables!$E$1:$F$11,2,FALSE))))</f>
        <v>PMD.com</v>
      </c>
      <c r="C5123">
        <f t="shared" si="240"/>
        <v>51090030</v>
      </c>
      <c r="D5123">
        <f t="shared" si="241"/>
        <v>1</v>
      </c>
      <c r="E5123" t="str">
        <f t="shared" ca="1" si="242"/>
        <v>MTD orders shipped</v>
      </c>
      <c r="F5123" t="s">
        <v>3539</v>
      </c>
      <c r="G5123" t="s">
        <v>335</v>
      </c>
      <c r="H5123" t="s">
        <v>10842</v>
      </c>
      <c r="I5123" s="6">
        <v>44013.646898148145</v>
      </c>
      <c r="J5123" t="s">
        <v>16</v>
      </c>
      <c r="K5123" s="6">
        <v>44014.479664351849</v>
      </c>
      <c r="M5123" t="s">
        <v>11481</v>
      </c>
      <c r="N5123" t="s">
        <v>11482</v>
      </c>
      <c r="Q5123" t="s">
        <v>11483</v>
      </c>
      <c r="R5123" t="s">
        <v>377</v>
      </c>
      <c r="S5123" t="s">
        <v>11484</v>
      </c>
      <c r="T5123" t="s">
        <v>338</v>
      </c>
      <c r="U5123" t="s">
        <v>530</v>
      </c>
      <c r="W5123" t="s">
        <v>11485</v>
      </c>
      <c r="Z5123" t="s">
        <v>11481</v>
      </c>
      <c r="AA5123" t="s">
        <v>11482</v>
      </c>
      <c r="AD5123" t="s">
        <v>11483</v>
      </c>
      <c r="AE5123" t="s">
        <v>377</v>
      </c>
      <c r="AF5123" t="s">
        <v>11484</v>
      </c>
      <c r="AG5123" t="s">
        <v>338</v>
      </c>
      <c r="AH5123" t="s">
        <v>530</v>
      </c>
      <c r="AJ5123" t="s">
        <v>11485</v>
      </c>
      <c r="AL5123" t="s">
        <v>339</v>
      </c>
      <c r="AM5123">
        <v>1</v>
      </c>
      <c r="AN5123">
        <v>1</v>
      </c>
      <c r="AO5123">
        <v>6688</v>
      </c>
      <c r="AQ5123">
        <v>125960</v>
      </c>
      <c r="AR5123">
        <v>51090030</v>
      </c>
      <c r="AS5123" t="s">
        <v>3043</v>
      </c>
      <c r="AT5123" t="s">
        <v>628</v>
      </c>
      <c r="AW5123" t="s">
        <v>343</v>
      </c>
      <c r="BY5123" t="s">
        <v>342</v>
      </c>
      <c r="BZ5123" t="b">
        <v>0</v>
      </c>
      <c r="EQ5123">
        <v>243047</v>
      </c>
      <c r="ER5123" t="s">
        <v>10843</v>
      </c>
      <c r="EV5123">
        <v>17290229</v>
      </c>
      <c r="EW5123">
        <v>928</v>
      </c>
      <c r="EX5123">
        <v>221416</v>
      </c>
      <c r="EY5123" t="s">
        <v>11486</v>
      </c>
      <c r="EZ5123">
        <v>1</v>
      </c>
      <c r="FC5123">
        <v>95384</v>
      </c>
      <c r="FD5123" t="s">
        <v>3530</v>
      </c>
    </row>
    <row r="5124" spans="1:160" x14ac:dyDescent="0.3">
      <c r="A5124" t="str">
        <f>VLOOKUP(B5124,Table2[],3,FALSE)</f>
        <v>Digital</v>
      </c>
      <c r="B5124" t="str">
        <f>IF(OR(ISNUMBER(FIND("QVC",Z5124)),ISNUMBER(FIND("QVC",AL5124))),"QVC",IF(OR(ISNUMBER(FIND("NCO",H5124)),ISNUMBER(FIND("NCO",Y5124))), "NCO", IF(AL5124="consumer","PMD.com",VLOOKUP(LEFT(H5124,2),Tables!$E$1:$F$11,2,FALSE))))</f>
        <v>PMD.com</v>
      </c>
      <c r="C5124">
        <f t="shared" si="240"/>
        <v>54010001</v>
      </c>
      <c r="D5124">
        <f t="shared" si="241"/>
        <v>1</v>
      </c>
      <c r="E5124" t="str">
        <f t="shared" ca="1" si="242"/>
        <v>MTD orders shipped</v>
      </c>
      <c r="F5124" t="s">
        <v>3539</v>
      </c>
      <c r="G5124" t="s">
        <v>335</v>
      </c>
      <c r="H5124" t="s">
        <v>10846</v>
      </c>
      <c r="I5124" s="6">
        <v>44013.648865740739</v>
      </c>
      <c r="J5124" t="s">
        <v>16</v>
      </c>
      <c r="K5124" s="6">
        <v>44014.480231481481</v>
      </c>
      <c r="M5124" t="s">
        <v>11487</v>
      </c>
      <c r="N5124" t="s">
        <v>11488</v>
      </c>
      <c r="O5124" t="s">
        <v>11489</v>
      </c>
      <c r="Q5124" t="s">
        <v>2229</v>
      </c>
      <c r="R5124" t="s">
        <v>359</v>
      </c>
      <c r="S5124" t="s">
        <v>11490</v>
      </c>
      <c r="T5124" t="s">
        <v>338</v>
      </c>
      <c r="U5124" t="s">
        <v>530</v>
      </c>
      <c r="W5124" t="s">
        <v>11491</v>
      </c>
      <c r="Z5124" t="s">
        <v>11487</v>
      </c>
      <c r="AA5124" t="s">
        <v>11488</v>
      </c>
      <c r="AB5124" t="s">
        <v>11489</v>
      </c>
      <c r="AD5124" t="s">
        <v>2229</v>
      </c>
      <c r="AE5124" t="s">
        <v>359</v>
      </c>
      <c r="AF5124" t="s">
        <v>11490</v>
      </c>
      <c r="AG5124" t="s">
        <v>338</v>
      </c>
      <c r="AH5124" t="s">
        <v>530</v>
      </c>
      <c r="AJ5124" t="s">
        <v>11491</v>
      </c>
      <c r="AL5124" t="s">
        <v>339</v>
      </c>
      <c r="AM5124">
        <v>1</v>
      </c>
      <c r="AN5124">
        <v>1</v>
      </c>
      <c r="AO5124">
        <v>6300</v>
      </c>
      <c r="AQ5124">
        <v>124476</v>
      </c>
      <c r="AR5124">
        <v>54010001</v>
      </c>
      <c r="AS5124" t="s">
        <v>10774</v>
      </c>
      <c r="AT5124" t="s">
        <v>35</v>
      </c>
      <c r="AW5124" t="s">
        <v>340</v>
      </c>
      <c r="AX5124">
        <v>0</v>
      </c>
      <c r="AY5124" t="s">
        <v>348</v>
      </c>
      <c r="AZ5124">
        <v>0</v>
      </c>
      <c r="BY5124" t="s">
        <v>342</v>
      </c>
      <c r="EQ5124">
        <v>252200</v>
      </c>
      <c r="ER5124" t="s">
        <v>10847</v>
      </c>
      <c r="EV5124">
        <v>17290231</v>
      </c>
      <c r="EW5124">
        <v>928</v>
      </c>
      <c r="EX5124">
        <v>221418</v>
      </c>
      <c r="EY5124" t="s">
        <v>11492</v>
      </c>
      <c r="EZ5124">
        <v>1</v>
      </c>
      <c r="FC5124">
        <v>54010001</v>
      </c>
      <c r="FD5124" t="s">
        <v>35</v>
      </c>
    </row>
    <row r="5125" spans="1:160" x14ac:dyDescent="0.3">
      <c r="A5125" t="str">
        <f>VLOOKUP(B5125,Table2[],3,FALSE)</f>
        <v>Digital</v>
      </c>
      <c r="B5125" t="str">
        <f>IF(OR(ISNUMBER(FIND("QVC",Z5125)),ISNUMBER(FIND("QVC",AL5125))),"QVC",IF(OR(ISNUMBER(FIND("NCO",H5125)),ISNUMBER(FIND("NCO",Y5125))), "NCO", IF(AL5125="consumer","PMD.com",VLOOKUP(LEFT(H5125,2),Tables!$E$1:$F$11,2,FALSE))))</f>
        <v>PMD.com</v>
      </c>
      <c r="C5125">
        <f t="shared" si="240"/>
        <v>5208</v>
      </c>
      <c r="D5125">
        <f t="shared" si="241"/>
        <v>2</v>
      </c>
      <c r="E5125" t="str">
        <f t="shared" ca="1" si="242"/>
        <v>MTD orders shipped</v>
      </c>
      <c r="F5125" t="s">
        <v>3539</v>
      </c>
      <c r="G5125" t="s">
        <v>335</v>
      </c>
      <c r="H5125" t="s">
        <v>10846</v>
      </c>
      <c r="I5125" s="6">
        <v>44013.648865740739</v>
      </c>
      <c r="J5125" t="s">
        <v>16</v>
      </c>
      <c r="K5125" s="6">
        <v>44014.480231481481</v>
      </c>
      <c r="M5125" t="s">
        <v>11487</v>
      </c>
      <c r="N5125" t="s">
        <v>11488</v>
      </c>
      <c r="O5125" t="s">
        <v>11489</v>
      </c>
      <c r="Q5125" t="s">
        <v>2229</v>
      </c>
      <c r="R5125" t="s">
        <v>359</v>
      </c>
      <c r="S5125" t="s">
        <v>11490</v>
      </c>
      <c r="T5125" t="s">
        <v>338</v>
      </c>
      <c r="U5125" t="s">
        <v>530</v>
      </c>
      <c r="W5125" t="s">
        <v>11491</v>
      </c>
      <c r="Z5125" t="s">
        <v>11487</v>
      </c>
      <c r="AA5125" t="s">
        <v>11488</v>
      </c>
      <c r="AB5125" t="s">
        <v>11489</v>
      </c>
      <c r="AD5125" t="s">
        <v>2229</v>
      </c>
      <c r="AE5125" t="s">
        <v>359</v>
      </c>
      <c r="AF5125" t="s">
        <v>11490</v>
      </c>
      <c r="AG5125" t="s">
        <v>338</v>
      </c>
      <c r="AH5125" t="s">
        <v>530</v>
      </c>
      <c r="AJ5125" t="s">
        <v>11491</v>
      </c>
      <c r="AL5125" t="s">
        <v>339</v>
      </c>
      <c r="AM5125">
        <v>2</v>
      </c>
      <c r="AN5125">
        <v>2</v>
      </c>
      <c r="AO5125">
        <v>1406</v>
      </c>
      <c r="AQ5125">
        <v>124008</v>
      </c>
      <c r="AR5125">
        <v>5208</v>
      </c>
      <c r="AS5125" t="s">
        <v>51</v>
      </c>
      <c r="AT5125" t="s">
        <v>52</v>
      </c>
      <c r="AW5125" t="s">
        <v>340</v>
      </c>
      <c r="AX5125" t="s">
        <v>340</v>
      </c>
      <c r="AY5125" t="s">
        <v>419</v>
      </c>
      <c r="AZ5125" t="s">
        <v>420</v>
      </c>
      <c r="BY5125" t="s">
        <v>342</v>
      </c>
      <c r="EQ5125">
        <v>249094</v>
      </c>
      <c r="ER5125" t="s">
        <v>10847</v>
      </c>
      <c r="EV5125">
        <v>17290231</v>
      </c>
      <c r="EW5125">
        <v>928</v>
      </c>
      <c r="EX5125">
        <v>221418</v>
      </c>
      <c r="EY5125" t="s">
        <v>11492</v>
      </c>
      <c r="EZ5125">
        <v>1</v>
      </c>
      <c r="FC5125">
        <v>5208</v>
      </c>
      <c r="FD5125" t="s">
        <v>52</v>
      </c>
    </row>
    <row r="5126" spans="1:160" x14ac:dyDescent="0.3">
      <c r="A5126" t="str">
        <f>VLOOKUP(B5126,Table2[],3,FALSE)</f>
        <v>Digital</v>
      </c>
      <c r="B5126" t="str">
        <f>IF(OR(ISNUMBER(FIND("QVC",Z5126)),ISNUMBER(FIND("QVC",AL5126))),"QVC",IF(OR(ISNUMBER(FIND("NCO",H5126)),ISNUMBER(FIND("NCO",Y5126))), "NCO", IF(AL5126="consumer","PMD.com",VLOOKUP(LEFT(H5126,2),Tables!$E$1:$F$11,2,FALSE))))</f>
        <v>PMD.com</v>
      </c>
      <c r="C5126">
        <f t="shared" si="240"/>
        <v>7660</v>
      </c>
      <c r="D5126">
        <f t="shared" si="241"/>
        <v>1</v>
      </c>
      <c r="E5126" t="str">
        <f t="shared" ca="1" si="242"/>
        <v>MTD orders shipped</v>
      </c>
      <c r="F5126" t="s">
        <v>3539</v>
      </c>
      <c r="G5126" t="s">
        <v>335</v>
      </c>
      <c r="H5126" t="s">
        <v>11012</v>
      </c>
      <c r="I5126" s="6">
        <v>44013.938946759263</v>
      </c>
      <c r="J5126" t="s">
        <v>16</v>
      </c>
      <c r="K5126" s="6">
        <v>44014.480266203704</v>
      </c>
      <c r="M5126" t="s">
        <v>11493</v>
      </c>
      <c r="N5126" t="s">
        <v>11494</v>
      </c>
      <c r="O5126" t="s">
        <v>490</v>
      </c>
      <c r="Q5126" t="s">
        <v>387</v>
      </c>
      <c r="R5126" t="s">
        <v>365</v>
      </c>
      <c r="S5126" t="s">
        <v>11495</v>
      </c>
      <c r="T5126" t="s">
        <v>338</v>
      </c>
      <c r="U5126" t="s">
        <v>530</v>
      </c>
      <c r="W5126" t="s">
        <v>11496</v>
      </c>
      <c r="Z5126" t="s">
        <v>11493</v>
      </c>
      <c r="AA5126" t="s">
        <v>11494</v>
      </c>
      <c r="AB5126" t="s">
        <v>490</v>
      </c>
      <c r="AD5126" t="s">
        <v>387</v>
      </c>
      <c r="AE5126" t="s">
        <v>365</v>
      </c>
      <c r="AF5126" t="s">
        <v>11495</v>
      </c>
      <c r="AG5126" t="s">
        <v>338</v>
      </c>
      <c r="AH5126" t="s">
        <v>530</v>
      </c>
      <c r="AJ5126" t="s">
        <v>11496</v>
      </c>
      <c r="AL5126" t="s">
        <v>339</v>
      </c>
      <c r="AM5126">
        <v>1</v>
      </c>
      <c r="AN5126">
        <v>1</v>
      </c>
      <c r="AO5126">
        <v>11858</v>
      </c>
      <c r="AQ5126">
        <v>124798</v>
      </c>
      <c r="AR5126">
        <v>7660</v>
      </c>
      <c r="AS5126" t="s">
        <v>2085</v>
      </c>
      <c r="AT5126" t="s">
        <v>38</v>
      </c>
      <c r="AW5126" t="s">
        <v>343</v>
      </c>
      <c r="BY5126" t="s">
        <v>342</v>
      </c>
      <c r="EQ5126">
        <v>251455</v>
      </c>
      <c r="ER5126" t="s">
        <v>11013</v>
      </c>
      <c r="EV5126">
        <v>17290314</v>
      </c>
      <c r="EW5126">
        <v>928</v>
      </c>
      <c r="EX5126">
        <v>221506</v>
      </c>
      <c r="EY5126" t="s">
        <v>11497</v>
      </c>
      <c r="EZ5126">
        <v>1</v>
      </c>
      <c r="FC5126">
        <v>7660</v>
      </c>
      <c r="FD5126" t="s">
        <v>38</v>
      </c>
    </row>
    <row r="5127" spans="1:160" x14ac:dyDescent="0.3">
      <c r="A5127" t="str">
        <f>VLOOKUP(B5127,Table2[],3,FALSE)</f>
        <v>Digital</v>
      </c>
      <c r="B5127" t="str">
        <f>IF(OR(ISNUMBER(FIND("QVC",Z5127)),ISNUMBER(FIND("QVC",AL5127))),"QVC",IF(OR(ISNUMBER(FIND("NCO",H5127)),ISNUMBER(FIND("NCO",Y5127))), "NCO", IF(AL5127="consumer","PMD.com",VLOOKUP(LEFT(H5127,2),Tables!$E$1:$F$11,2,FALSE))))</f>
        <v>PMD.com</v>
      </c>
      <c r="C5127">
        <f t="shared" si="240"/>
        <v>7660</v>
      </c>
      <c r="D5127">
        <f t="shared" si="241"/>
        <v>1</v>
      </c>
      <c r="E5127" t="str">
        <f t="shared" ca="1" si="242"/>
        <v>MTD orders shipped</v>
      </c>
      <c r="F5127" t="s">
        <v>3539</v>
      </c>
      <c r="G5127" t="s">
        <v>335</v>
      </c>
      <c r="H5127" t="s">
        <v>11088</v>
      </c>
      <c r="I5127" s="6">
        <v>44014.187962962962</v>
      </c>
      <c r="J5127" t="s">
        <v>16</v>
      </c>
      <c r="K5127" s="6">
        <v>44014.480300925927</v>
      </c>
      <c r="M5127" t="s">
        <v>11498</v>
      </c>
      <c r="N5127" t="s">
        <v>11499</v>
      </c>
      <c r="Q5127" t="s">
        <v>1971</v>
      </c>
      <c r="R5127" t="s">
        <v>347</v>
      </c>
      <c r="S5127">
        <v>22602</v>
      </c>
      <c r="T5127" t="s">
        <v>338</v>
      </c>
      <c r="U5127" t="s">
        <v>530</v>
      </c>
      <c r="W5127" t="s">
        <v>11500</v>
      </c>
      <c r="Z5127" t="s">
        <v>11498</v>
      </c>
      <c r="AA5127" t="s">
        <v>11499</v>
      </c>
      <c r="AD5127" t="s">
        <v>1971</v>
      </c>
      <c r="AE5127" t="s">
        <v>347</v>
      </c>
      <c r="AF5127">
        <v>22602</v>
      </c>
      <c r="AG5127" t="s">
        <v>338</v>
      </c>
      <c r="AH5127" t="s">
        <v>530</v>
      </c>
      <c r="AJ5127" t="s">
        <v>11500</v>
      </c>
      <c r="AL5127" t="s">
        <v>339</v>
      </c>
      <c r="AM5127">
        <v>1</v>
      </c>
      <c r="AN5127">
        <v>1</v>
      </c>
      <c r="AO5127">
        <v>11858</v>
      </c>
      <c r="AQ5127">
        <v>124798</v>
      </c>
      <c r="AR5127">
        <v>7660</v>
      </c>
      <c r="AS5127" t="s">
        <v>2085</v>
      </c>
      <c r="AT5127" t="s">
        <v>38</v>
      </c>
      <c r="AW5127" t="s">
        <v>343</v>
      </c>
      <c r="BY5127" t="s">
        <v>342</v>
      </c>
      <c r="EQ5127">
        <v>251455</v>
      </c>
      <c r="ER5127" t="s">
        <v>11089</v>
      </c>
      <c r="EV5127">
        <v>17290354</v>
      </c>
      <c r="EW5127">
        <v>928</v>
      </c>
      <c r="EX5127">
        <v>221547</v>
      </c>
      <c r="EY5127" t="s">
        <v>11501</v>
      </c>
      <c r="EZ5127">
        <v>1</v>
      </c>
      <c r="FC5127">
        <v>95321</v>
      </c>
      <c r="FD5127" t="s">
        <v>395</v>
      </c>
    </row>
    <row r="5128" spans="1:160" x14ac:dyDescent="0.3">
      <c r="A5128" t="str">
        <f>VLOOKUP(B5128,Table2[],3,FALSE)</f>
        <v>Digital</v>
      </c>
      <c r="B5128" t="str">
        <f>IF(OR(ISNUMBER(FIND("QVC",Z5128)),ISNUMBER(FIND("QVC",AL5128))),"QVC",IF(OR(ISNUMBER(FIND("NCO",H5128)),ISNUMBER(FIND("NCO",Y5128))), "NCO", IF(AL5128="consumer","PMD.com",VLOOKUP(LEFT(H5128,2),Tables!$E$1:$F$11,2,FALSE))))</f>
        <v>PMD.com</v>
      </c>
      <c r="C5128">
        <f t="shared" si="240"/>
        <v>58030001</v>
      </c>
      <c r="D5128">
        <f t="shared" si="241"/>
        <v>1</v>
      </c>
      <c r="E5128" t="str">
        <f t="shared" ca="1" si="242"/>
        <v>MTD orders shipped</v>
      </c>
      <c r="F5128" t="s">
        <v>3539</v>
      </c>
      <c r="G5128" t="s">
        <v>335</v>
      </c>
      <c r="H5128" t="s">
        <v>11088</v>
      </c>
      <c r="I5128" s="6">
        <v>44014.187962962962</v>
      </c>
      <c r="J5128" t="s">
        <v>16</v>
      </c>
      <c r="K5128" s="6">
        <v>44014.480300925927</v>
      </c>
      <c r="M5128" t="s">
        <v>11498</v>
      </c>
      <c r="N5128" t="s">
        <v>11499</v>
      </c>
      <c r="Q5128" t="s">
        <v>1971</v>
      </c>
      <c r="R5128" t="s">
        <v>347</v>
      </c>
      <c r="S5128">
        <v>22602</v>
      </c>
      <c r="T5128" t="s">
        <v>338</v>
      </c>
      <c r="U5128" t="s">
        <v>530</v>
      </c>
      <c r="W5128" t="s">
        <v>11500</v>
      </c>
      <c r="Z5128" t="s">
        <v>11498</v>
      </c>
      <c r="AA5128" t="s">
        <v>11499</v>
      </c>
      <c r="AD5128" t="s">
        <v>1971</v>
      </c>
      <c r="AE5128" t="s">
        <v>347</v>
      </c>
      <c r="AF5128">
        <v>22602</v>
      </c>
      <c r="AG5128" t="s">
        <v>338</v>
      </c>
      <c r="AH5128" t="s">
        <v>530</v>
      </c>
      <c r="AJ5128" t="s">
        <v>11500</v>
      </c>
      <c r="AL5128" t="s">
        <v>339</v>
      </c>
      <c r="AM5128">
        <v>1</v>
      </c>
      <c r="AN5128">
        <v>1</v>
      </c>
      <c r="AO5128">
        <v>9621</v>
      </c>
      <c r="AQ5128">
        <v>124483</v>
      </c>
      <c r="AR5128">
        <v>58030001</v>
      </c>
      <c r="AS5128" t="s">
        <v>1761</v>
      </c>
      <c r="AT5128" t="s">
        <v>36</v>
      </c>
      <c r="AW5128" t="s">
        <v>340</v>
      </c>
      <c r="AX5128" t="s">
        <v>340</v>
      </c>
      <c r="AY5128" t="s">
        <v>382</v>
      </c>
      <c r="AZ5128" t="s">
        <v>383</v>
      </c>
      <c r="BY5128" t="s">
        <v>342</v>
      </c>
      <c r="EQ5128">
        <v>243289</v>
      </c>
      <c r="ER5128" t="s">
        <v>11089</v>
      </c>
      <c r="EV5128">
        <v>17290354</v>
      </c>
      <c r="EW5128">
        <v>928</v>
      </c>
      <c r="EX5128">
        <v>221547</v>
      </c>
      <c r="EY5128" t="s">
        <v>11501</v>
      </c>
      <c r="EZ5128">
        <v>1</v>
      </c>
      <c r="FC5128">
        <v>95321</v>
      </c>
      <c r="FD5128" t="s">
        <v>395</v>
      </c>
    </row>
    <row r="5129" spans="1:160" x14ac:dyDescent="0.3">
      <c r="A5129" t="str">
        <f>VLOOKUP(B5129,Table2[],3,FALSE)</f>
        <v>Digital</v>
      </c>
      <c r="B5129" t="str">
        <f>IF(OR(ISNUMBER(FIND("QVC",Z5129)),ISNUMBER(FIND("QVC",AL5129))),"QVC",IF(OR(ISNUMBER(FIND("NCO",H5129)),ISNUMBER(FIND("NCO",Y5129))), "NCO", IF(AL5129="consumer","PMD.com",VLOOKUP(LEFT(H5129,2),Tables!$E$1:$F$11,2,FALSE))))</f>
        <v>PMD.com</v>
      </c>
      <c r="C5129">
        <f t="shared" si="240"/>
        <v>58040001</v>
      </c>
      <c r="D5129">
        <f t="shared" si="241"/>
        <v>1</v>
      </c>
      <c r="E5129" t="str">
        <f t="shared" ca="1" si="242"/>
        <v>MTD orders shipped</v>
      </c>
      <c r="F5129" t="s">
        <v>3539</v>
      </c>
      <c r="G5129" t="s">
        <v>335</v>
      </c>
      <c r="H5129" t="s">
        <v>11088</v>
      </c>
      <c r="I5129" s="6">
        <v>44014.187962962962</v>
      </c>
      <c r="J5129" t="s">
        <v>16</v>
      </c>
      <c r="K5129" s="6">
        <v>44014.480300925927</v>
      </c>
      <c r="M5129" t="s">
        <v>11498</v>
      </c>
      <c r="N5129" t="s">
        <v>11499</v>
      </c>
      <c r="Q5129" t="s">
        <v>1971</v>
      </c>
      <c r="R5129" t="s">
        <v>347</v>
      </c>
      <c r="S5129">
        <v>22602</v>
      </c>
      <c r="T5129" t="s">
        <v>338</v>
      </c>
      <c r="U5129" t="s">
        <v>530</v>
      </c>
      <c r="W5129" t="s">
        <v>11500</v>
      </c>
      <c r="Z5129" t="s">
        <v>11498</v>
      </c>
      <c r="AA5129" t="s">
        <v>11499</v>
      </c>
      <c r="AD5129" t="s">
        <v>1971</v>
      </c>
      <c r="AE5129" t="s">
        <v>347</v>
      </c>
      <c r="AF5129">
        <v>22602</v>
      </c>
      <c r="AG5129" t="s">
        <v>338</v>
      </c>
      <c r="AH5129" t="s">
        <v>530</v>
      </c>
      <c r="AJ5129" t="s">
        <v>11500</v>
      </c>
      <c r="AL5129" t="s">
        <v>339</v>
      </c>
      <c r="AM5129">
        <v>1</v>
      </c>
      <c r="AN5129">
        <v>1</v>
      </c>
      <c r="AO5129">
        <v>12788</v>
      </c>
      <c r="AQ5129">
        <v>124484</v>
      </c>
      <c r="AR5129">
        <v>58040001</v>
      </c>
      <c r="AS5129" t="s">
        <v>54</v>
      </c>
      <c r="AT5129" t="s">
        <v>55</v>
      </c>
      <c r="AW5129" t="s">
        <v>340</v>
      </c>
      <c r="AX5129" t="s">
        <v>340</v>
      </c>
      <c r="AY5129" t="s">
        <v>357</v>
      </c>
      <c r="AZ5129" t="s">
        <v>363</v>
      </c>
      <c r="BY5129" t="s">
        <v>342</v>
      </c>
      <c r="EQ5129">
        <v>251707</v>
      </c>
      <c r="ER5129" t="s">
        <v>11089</v>
      </c>
      <c r="EV5129">
        <v>17290354</v>
      </c>
      <c r="EW5129">
        <v>928</v>
      </c>
      <c r="EX5129">
        <v>221547</v>
      </c>
      <c r="EY5129" t="s">
        <v>11501</v>
      </c>
      <c r="EZ5129">
        <v>1</v>
      </c>
      <c r="FC5129">
        <v>95321</v>
      </c>
      <c r="FD5129" t="s">
        <v>395</v>
      </c>
    </row>
    <row r="5130" spans="1:160" x14ac:dyDescent="0.3">
      <c r="A5130" t="str">
        <f>VLOOKUP(B5130,Table2[],3,FALSE)</f>
        <v>Digital</v>
      </c>
      <c r="B5130" t="str">
        <f>IF(OR(ISNUMBER(FIND("QVC",Z5130)),ISNUMBER(FIND("QVC",AL5130))),"QVC",IF(OR(ISNUMBER(FIND("NCO",H5130)),ISNUMBER(FIND("NCO",Y5130))), "NCO", IF(AL5130="consumer","PMD.com",VLOOKUP(LEFT(H5130,2),Tables!$E$1:$F$11,2,FALSE))))</f>
        <v>PMD.com</v>
      </c>
      <c r="C5130">
        <f t="shared" si="240"/>
        <v>52430001</v>
      </c>
      <c r="D5130">
        <f t="shared" si="241"/>
        <v>1</v>
      </c>
      <c r="E5130" t="str">
        <f t="shared" ca="1" si="242"/>
        <v>MTD orders shipped</v>
      </c>
      <c r="F5130" t="s">
        <v>3539</v>
      </c>
      <c r="G5130" t="s">
        <v>335</v>
      </c>
      <c r="H5130" t="s">
        <v>10848</v>
      </c>
      <c r="I5130" s="6">
        <v>44013.652094907404</v>
      </c>
      <c r="J5130" t="s">
        <v>16</v>
      </c>
      <c r="K5130" s="6">
        <v>44014.480798611112</v>
      </c>
      <c r="M5130" t="s">
        <v>11502</v>
      </c>
      <c r="N5130" t="s">
        <v>11503</v>
      </c>
      <c r="Q5130" t="s">
        <v>936</v>
      </c>
      <c r="R5130" t="s">
        <v>368</v>
      </c>
      <c r="S5130" t="s">
        <v>11504</v>
      </c>
      <c r="T5130" t="s">
        <v>338</v>
      </c>
      <c r="U5130" t="s">
        <v>530</v>
      </c>
      <c r="W5130" t="s">
        <v>11505</v>
      </c>
      <c r="Z5130" t="s">
        <v>11502</v>
      </c>
      <c r="AA5130" t="s">
        <v>11503</v>
      </c>
      <c r="AD5130" t="s">
        <v>936</v>
      </c>
      <c r="AE5130" t="s">
        <v>368</v>
      </c>
      <c r="AF5130" t="s">
        <v>11504</v>
      </c>
      <c r="AG5130" t="s">
        <v>338</v>
      </c>
      <c r="AH5130" t="s">
        <v>530</v>
      </c>
      <c r="AJ5130" t="s">
        <v>11505</v>
      </c>
      <c r="AL5130" t="s">
        <v>339</v>
      </c>
      <c r="AM5130">
        <v>1</v>
      </c>
      <c r="AN5130">
        <v>1</v>
      </c>
      <c r="AO5130">
        <v>12063</v>
      </c>
      <c r="AQ5130">
        <v>127155</v>
      </c>
      <c r="AR5130">
        <v>52430001</v>
      </c>
      <c r="AS5130" t="s">
        <v>9635</v>
      </c>
      <c r="AT5130" t="s">
        <v>75</v>
      </c>
      <c r="AW5130" t="s">
        <v>340</v>
      </c>
      <c r="AX5130" t="s">
        <v>340</v>
      </c>
      <c r="AY5130" t="s">
        <v>357</v>
      </c>
      <c r="AZ5130" t="s">
        <v>363</v>
      </c>
      <c r="BY5130" t="s">
        <v>342</v>
      </c>
      <c r="EQ5130">
        <v>252868</v>
      </c>
      <c r="ER5130" t="s">
        <v>10849</v>
      </c>
      <c r="EV5130">
        <v>17290232</v>
      </c>
      <c r="EW5130">
        <v>928</v>
      </c>
      <c r="EX5130">
        <v>221419</v>
      </c>
      <c r="EY5130" t="s">
        <v>11506</v>
      </c>
      <c r="EZ5130">
        <v>1</v>
      </c>
      <c r="FC5130">
        <v>95384</v>
      </c>
      <c r="FD5130" t="s">
        <v>3530</v>
      </c>
    </row>
    <row r="5131" spans="1:160" x14ac:dyDescent="0.3">
      <c r="A5131" t="str">
        <f>VLOOKUP(B5131,Table2[],3,FALSE)</f>
        <v>Digital</v>
      </c>
      <c r="B5131" t="str">
        <f>IF(OR(ISNUMBER(FIND("QVC",Z5131)),ISNUMBER(FIND("QVC",AL5131))),"QVC",IF(OR(ISNUMBER(FIND("NCO",H5131)),ISNUMBER(FIND("NCO",Y5131))), "NCO", IF(AL5131="consumer","PMD.com",VLOOKUP(LEFT(H5131,2),Tables!$E$1:$F$11,2,FALSE))))</f>
        <v>PMD.com</v>
      </c>
      <c r="C5131">
        <f t="shared" si="240"/>
        <v>53450011</v>
      </c>
      <c r="D5131">
        <f t="shared" si="241"/>
        <v>1</v>
      </c>
      <c r="E5131" t="str">
        <f t="shared" ca="1" si="242"/>
        <v>MTD orders shipped</v>
      </c>
      <c r="F5131" t="s">
        <v>3539</v>
      </c>
      <c r="G5131" t="s">
        <v>335</v>
      </c>
      <c r="H5131" t="s">
        <v>10848</v>
      </c>
      <c r="I5131" s="6">
        <v>44013.652094907404</v>
      </c>
      <c r="J5131" t="s">
        <v>16</v>
      </c>
      <c r="K5131" s="6">
        <v>44014.480798611112</v>
      </c>
      <c r="M5131" t="s">
        <v>11502</v>
      </c>
      <c r="N5131" t="s">
        <v>11503</v>
      </c>
      <c r="Q5131" t="s">
        <v>936</v>
      </c>
      <c r="R5131" t="s">
        <v>368</v>
      </c>
      <c r="S5131" t="s">
        <v>11504</v>
      </c>
      <c r="T5131" t="s">
        <v>338</v>
      </c>
      <c r="U5131" t="s">
        <v>530</v>
      </c>
      <c r="W5131" t="s">
        <v>11505</v>
      </c>
      <c r="Z5131" t="s">
        <v>11502</v>
      </c>
      <c r="AA5131" t="s">
        <v>11503</v>
      </c>
      <c r="AD5131" t="s">
        <v>936</v>
      </c>
      <c r="AE5131" t="s">
        <v>368</v>
      </c>
      <c r="AF5131" t="s">
        <v>11504</v>
      </c>
      <c r="AG5131" t="s">
        <v>338</v>
      </c>
      <c r="AH5131" t="s">
        <v>530</v>
      </c>
      <c r="AJ5131" t="s">
        <v>11505</v>
      </c>
      <c r="AL5131" t="s">
        <v>339</v>
      </c>
      <c r="AM5131">
        <v>1</v>
      </c>
      <c r="AN5131">
        <v>1</v>
      </c>
      <c r="AO5131">
        <v>15200</v>
      </c>
      <c r="AQ5131">
        <v>124724</v>
      </c>
      <c r="AR5131">
        <v>53450011</v>
      </c>
      <c r="AS5131" t="s">
        <v>2807</v>
      </c>
      <c r="AT5131" t="s">
        <v>96</v>
      </c>
      <c r="AW5131" t="s">
        <v>340</v>
      </c>
      <c r="AX5131" t="s">
        <v>340</v>
      </c>
      <c r="AY5131" t="s">
        <v>345</v>
      </c>
      <c r="AZ5131">
        <v>0</v>
      </c>
      <c r="BY5131" t="s">
        <v>342</v>
      </c>
      <c r="EQ5131">
        <v>253372</v>
      </c>
      <c r="ER5131" t="s">
        <v>10849</v>
      </c>
      <c r="EV5131">
        <v>17290232</v>
      </c>
      <c r="EW5131">
        <v>928</v>
      </c>
      <c r="EX5131">
        <v>221419</v>
      </c>
      <c r="EY5131" t="s">
        <v>11506</v>
      </c>
      <c r="EZ5131">
        <v>1</v>
      </c>
      <c r="FC5131">
        <v>53450011</v>
      </c>
      <c r="FD5131" t="s">
        <v>96</v>
      </c>
    </row>
    <row r="5132" spans="1:160" x14ac:dyDescent="0.3">
      <c r="A5132" t="str">
        <f>VLOOKUP(B5132,Table2[],3,FALSE)</f>
        <v>Digital</v>
      </c>
      <c r="B5132" t="str">
        <f>IF(OR(ISNUMBER(FIND("QVC",Z5132)),ISNUMBER(FIND("QVC",AL5132))),"QVC",IF(OR(ISNUMBER(FIND("NCO",H5132)),ISNUMBER(FIND("NCO",Y5132))), "NCO", IF(AL5132="consumer","PMD.com",VLOOKUP(LEFT(H5132,2),Tables!$E$1:$F$11,2,FALSE))))</f>
        <v>PMD.com</v>
      </c>
      <c r="C5132">
        <f t="shared" ref="C5132:C5195" si="243">AR5132</f>
        <v>53920001</v>
      </c>
      <c r="D5132">
        <f t="shared" ref="D5132:D5195" si="244">AN5132</f>
        <v>1</v>
      </c>
      <c r="E5132" t="str">
        <f t="shared" ref="E5132:E5195" ca="1" si="245">IF(MONTH(TODAY())-MONTH(I5132)&gt;0,"shifted orders shipped","MTD orders shipped")</f>
        <v>MTD orders shipped</v>
      </c>
      <c r="F5132" t="s">
        <v>3539</v>
      </c>
      <c r="G5132" t="s">
        <v>335</v>
      </c>
      <c r="H5132" t="s">
        <v>10848</v>
      </c>
      <c r="I5132" s="6">
        <v>44013.652094907404</v>
      </c>
      <c r="J5132" t="s">
        <v>16</v>
      </c>
      <c r="K5132" s="6">
        <v>44014.480798611112</v>
      </c>
      <c r="M5132" t="s">
        <v>11502</v>
      </c>
      <c r="N5132" t="s">
        <v>11503</v>
      </c>
      <c r="Q5132" t="s">
        <v>936</v>
      </c>
      <c r="R5132" t="s">
        <v>368</v>
      </c>
      <c r="S5132" t="s">
        <v>11504</v>
      </c>
      <c r="T5132" t="s">
        <v>338</v>
      </c>
      <c r="U5132" t="s">
        <v>530</v>
      </c>
      <c r="W5132" t="s">
        <v>11505</v>
      </c>
      <c r="Z5132" t="s">
        <v>11502</v>
      </c>
      <c r="AA5132" t="s">
        <v>11503</v>
      </c>
      <c r="AD5132" t="s">
        <v>936</v>
      </c>
      <c r="AE5132" t="s">
        <v>368</v>
      </c>
      <c r="AF5132" t="s">
        <v>11504</v>
      </c>
      <c r="AG5132" t="s">
        <v>338</v>
      </c>
      <c r="AH5132" t="s">
        <v>530</v>
      </c>
      <c r="AJ5132" t="s">
        <v>11505</v>
      </c>
      <c r="AL5132" t="s">
        <v>339</v>
      </c>
      <c r="AM5132">
        <v>1</v>
      </c>
      <c r="AN5132">
        <v>1</v>
      </c>
      <c r="AO5132">
        <v>14899</v>
      </c>
      <c r="AQ5132">
        <v>124468</v>
      </c>
      <c r="AR5132">
        <v>53920001</v>
      </c>
      <c r="AS5132" t="s">
        <v>42</v>
      </c>
      <c r="AT5132" t="s">
        <v>40</v>
      </c>
      <c r="AW5132" t="s">
        <v>343</v>
      </c>
      <c r="BY5132" t="s">
        <v>342</v>
      </c>
      <c r="EQ5132">
        <v>247476</v>
      </c>
      <c r="ER5132" t="s">
        <v>10849</v>
      </c>
      <c r="EV5132">
        <v>17290232</v>
      </c>
      <c r="EW5132">
        <v>928</v>
      </c>
      <c r="EX5132">
        <v>221419</v>
      </c>
      <c r="EY5132" t="s">
        <v>11506</v>
      </c>
      <c r="EZ5132">
        <v>1</v>
      </c>
      <c r="FC5132">
        <v>95384</v>
      </c>
      <c r="FD5132" t="s">
        <v>3530</v>
      </c>
    </row>
    <row r="5133" spans="1:160" x14ac:dyDescent="0.3">
      <c r="A5133" t="str">
        <f>VLOOKUP(B5133,Table2[],3,FALSE)</f>
        <v>Digital</v>
      </c>
      <c r="B5133" t="str">
        <f>IF(OR(ISNUMBER(FIND("QVC",Z5133)),ISNUMBER(FIND("QVC",AL5133))),"QVC",IF(OR(ISNUMBER(FIND("NCO",H5133)),ISNUMBER(FIND("NCO",Y5133))), "NCO", IF(AL5133="consumer","PMD.com",VLOOKUP(LEFT(H5133,2),Tables!$E$1:$F$11,2,FALSE))))</f>
        <v>PMD.com</v>
      </c>
      <c r="C5133">
        <f t="shared" si="243"/>
        <v>51090030</v>
      </c>
      <c r="D5133">
        <f t="shared" si="244"/>
        <v>1</v>
      </c>
      <c r="E5133" t="str">
        <f t="shared" ca="1" si="245"/>
        <v>MTD orders shipped</v>
      </c>
      <c r="F5133" t="s">
        <v>3539</v>
      </c>
      <c r="G5133" t="s">
        <v>335</v>
      </c>
      <c r="H5133" t="s">
        <v>10848</v>
      </c>
      <c r="I5133" s="6">
        <v>44013.652094907404</v>
      </c>
      <c r="J5133" t="s">
        <v>16</v>
      </c>
      <c r="K5133" s="6">
        <v>44014.480798611112</v>
      </c>
      <c r="M5133" t="s">
        <v>11502</v>
      </c>
      <c r="N5133" t="s">
        <v>11503</v>
      </c>
      <c r="Q5133" t="s">
        <v>936</v>
      </c>
      <c r="R5133" t="s">
        <v>368</v>
      </c>
      <c r="S5133" t="s">
        <v>11504</v>
      </c>
      <c r="T5133" t="s">
        <v>338</v>
      </c>
      <c r="U5133" t="s">
        <v>530</v>
      </c>
      <c r="W5133" t="s">
        <v>11505</v>
      </c>
      <c r="Z5133" t="s">
        <v>11502</v>
      </c>
      <c r="AA5133" t="s">
        <v>11503</v>
      </c>
      <c r="AD5133" t="s">
        <v>936</v>
      </c>
      <c r="AE5133" t="s">
        <v>368</v>
      </c>
      <c r="AF5133" t="s">
        <v>11504</v>
      </c>
      <c r="AG5133" t="s">
        <v>338</v>
      </c>
      <c r="AH5133" t="s">
        <v>530</v>
      </c>
      <c r="AJ5133" t="s">
        <v>11505</v>
      </c>
      <c r="AL5133" t="s">
        <v>339</v>
      </c>
      <c r="AM5133">
        <v>1</v>
      </c>
      <c r="AN5133">
        <v>1</v>
      </c>
      <c r="AO5133">
        <v>6688</v>
      </c>
      <c r="AQ5133">
        <v>125960</v>
      </c>
      <c r="AR5133">
        <v>51090030</v>
      </c>
      <c r="AS5133" t="s">
        <v>3043</v>
      </c>
      <c r="AT5133" t="s">
        <v>628</v>
      </c>
      <c r="AW5133" t="s">
        <v>343</v>
      </c>
      <c r="BY5133" t="s">
        <v>342</v>
      </c>
      <c r="BZ5133" t="b">
        <v>0</v>
      </c>
      <c r="EQ5133">
        <v>243047</v>
      </c>
      <c r="ER5133" t="s">
        <v>10849</v>
      </c>
      <c r="EV5133">
        <v>17290232</v>
      </c>
      <c r="EW5133">
        <v>928</v>
      </c>
      <c r="EX5133">
        <v>221419</v>
      </c>
      <c r="EY5133" t="s">
        <v>11506</v>
      </c>
      <c r="EZ5133">
        <v>1</v>
      </c>
      <c r="FC5133">
        <v>95384</v>
      </c>
      <c r="FD5133" t="s">
        <v>3530</v>
      </c>
    </row>
    <row r="5134" spans="1:160" x14ac:dyDescent="0.3">
      <c r="A5134" t="str">
        <f>VLOOKUP(B5134,Table2[],3,FALSE)</f>
        <v>Digital</v>
      </c>
      <c r="B5134" t="str">
        <f>IF(OR(ISNUMBER(FIND("QVC",Z5134)),ISNUMBER(FIND("QVC",AL5134))),"QVC",IF(OR(ISNUMBER(FIND("NCO",H5134)),ISNUMBER(FIND("NCO",Y5134))), "NCO", IF(AL5134="consumer","PMD.com",VLOOKUP(LEFT(H5134,2),Tables!$E$1:$F$11,2,FALSE))))</f>
        <v>PMD.com</v>
      </c>
      <c r="C5134">
        <f t="shared" si="243"/>
        <v>5354</v>
      </c>
      <c r="D5134">
        <f t="shared" si="244"/>
        <v>1</v>
      </c>
      <c r="E5134" t="str">
        <f t="shared" ca="1" si="245"/>
        <v>MTD orders shipped</v>
      </c>
      <c r="F5134" t="s">
        <v>3539</v>
      </c>
      <c r="G5134" t="s">
        <v>335</v>
      </c>
      <c r="H5134" t="s">
        <v>11102</v>
      </c>
      <c r="I5134" s="6">
        <v>44014.188935185186</v>
      </c>
      <c r="J5134" t="s">
        <v>16</v>
      </c>
      <c r="K5134" s="6">
        <v>44014.481238425928</v>
      </c>
      <c r="M5134" t="s">
        <v>11507</v>
      </c>
      <c r="N5134" t="s">
        <v>11508</v>
      </c>
      <c r="Q5134" t="s">
        <v>11509</v>
      </c>
      <c r="R5134" t="s">
        <v>375</v>
      </c>
      <c r="S5134">
        <v>61814</v>
      </c>
      <c r="T5134" t="s">
        <v>338</v>
      </c>
      <c r="U5134" t="s">
        <v>530</v>
      </c>
      <c r="W5134" t="s">
        <v>11510</v>
      </c>
      <c r="Z5134" t="s">
        <v>11507</v>
      </c>
      <c r="AA5134" t="s">
        <v>11508</v>
      </c>
      <c r="AD5134" t="s">
        <v>11509</v>
      </c>
      <c r="AE5134" t="s">
        <v>375</v>
      </c>
      <c r="AF5134">
        <v>61814</v>
      </c>
      <c r="AG5134" t="s">
        <v>338</v>
      </c>
      <c r="AH5134" t="s">
        <v>530</v>
      </c>
      <c r="AJ5134" t="s">
        <v>11510</v>
      </c>
      <c r="AL5134" t="s">
        <v>339</v>
      </c>
      <c r="AM5134">
        <v>1</v>
      </c>
      <c r="AN5134">
        <v>1</v>
      </c>
      <c r="AO5134">
        <v>5214</v>
      </c>
      <c r="AQ5134">
        <v>124518</v>
      </c>
      <c r="AR5134">
        <v>5354</v>
      </c>
      <c r="AS5134" t="s">
        <v>1753</v>
      </c>
      <c r="AT5134" t="s">
        <v>103</v>
      </c>
      <c r="AW5134" t="s">
        <v>340</v>
      </c>
      <c r="AX5134" t="s">
        <v>340</v>
      </c>
      <c r="AY5134" t="s">
        <v>351</v>
      </c>
      <c r="AZ5134" t="s">
        <v>415</v>
      </c>
      <c r="BY5134" t="s">
        <v>342</v>
      </c>
      <c r="EQ5134">
        <v>249176</v>
      </c>
      <c r="ER5134" t="s">
        <v>11103</v>
      </c>
      <c r="EV5134">
        <v>17290362</v>
      </c>
      <c r="EW5134">
        <v>928</v>
      </c>
      <c r="EX5134">
        <v>221554</v>
      </c>
      <c r="EY5134">
        <v>9.2748999964335493E+25</v>
      </c>
      <c r="EZ5134">
        <v>1</v>
      </c>
      <c r="FC5134">
        <v>5354</v>
      </c>
      <c r="FD5134" t="s">
        <v>103</v>
      </c>
    </row>
    <row r="5135" spans="1:160" x14ac:dyDescent="0.3">
      <c r="A5135" t="str">
        <f>VLOOKUP(B5135,Table2[],3,FALSE)</f>
        <v>Digital</v>
      </c>
      <c r="B5135" t="str">
        <f>IF(OR(ISNUMBER(FIND("QVC",Z5135)),ISNUMBER(FIND("QVC",AL5135))),"QVC",IF(OR(ISNUMBER(FIND("NCO",H5135)),ISNUMBER(FIND("NCO",Y5135))), "NCO", IF(AL5135="consumer","PMD.com",VLOOKUP(LEFT(H5135,2),Tables!$E$1:$F$11,2,FALSE))))</f>
        <v>PMD.com</v>
      </c>
      <c r="C5135">
        <f t="shared" si="243"/>
        <v>52260001</v>
      </c>
      <c r="D5135">
        <f t="shared" si="244"/>
        <v>1</v>
      </c>
      <c r="E5135" t="str">
        <f t="shared" ca="1" si="245"/>
        <v>MTD orders shipped</v>
      </c>
      <c r="F5135" t="s">
        <v>3539</v>
      </c>
      <c r="G5135" t="s">
        <v>335</v>
      </c>
      <c r="H5135" t="s">
        <v>11094</v>
      </c>
      <c r="I5135" s="6">
        <v>44014.188391203701</v>
      </c>
      <c r="J5135" t="s">
        <v>16</v>
      </c>
      <c r="K5135" s="6">
        <v>44014.481493055559</v>
      </c>
      <c r="M5135" t="s">
        <v>11511</v>
      </c>
      <c r="N5135" t="s">
        <v>11512</v>
      </c>
      <c r="O5135" t="s">
        <v>515</v>
      </c>
      <c r="Q5135" t="s">
        <v>11513</v>
      </c>
      <c r="R5135" t="s">
        <v>362</v>
      </c>
      <c r="S5135">
        <v>1035</v>
      </c>
      <c r="T5135" t="s">
        <v>338</v>
      </c>
      <c r="U5135" t="s">
        <v>530</v>
      </c>
      <c r="W5135" t="s">
        <v>11514</v>
      </c>
      <c r="Z5135" t="s">
        <v>11511</v>
      </c>
      <c r="AA5135" t="s">
        <v>11512</v>
      </c>
      <c r="AB5135" t="s">
        <v>515</v>
      </c>
      <c r="AD5135" t="s">
        <v>11513</v>
      </c>
      <c r="AE5135" t="s">
        <v>362</v>
      </c>
      <c r="AF5135">
        <v>1035</v>
      </c>
      <c r="AG5135" t="s">
        <v>338</v>
      </c>
      <c r="AH5135" t="s">
        <v>530</v>
      </c>
      <c r="AJ5135" t="s">
        <v>11514</v>
      </c>
      <c r="AL5135" t="s">
        <v>339</v>
      </c>
      <c r="AM5135">
        <v>1</v>
      </c>
      <c r="AN5135">
        <v>1</v>
      </c>
      <c r="AO5135">
        <v>556</v>
      </c>
      <c r="AQ5135">
        <v>124437</v>
      </c>
      <c r="AR5135">
        <v>52260001</v>
      </c>
      <c r="AS5135" t="s">
        <v>58</v>
      </c>
      <c r="AT5135" t="s">
        <v>59</v>
      </c>
      <c r="AW5135" t="s">
        <v>340</v>
      </c>
      <c r="AX5135" t="s">
        <v>340</v>
      </c>
      <c r="AY5135" t="s">
        <v>341</v>
      </c>
      <c r="AZ5135">
        <v>0</v>
      </c>
      <c r="BY5135" t="s">
        <v>342</v>
      </c>
      <c r="EQ5135">
        <v>251430</v>
      </c>
      <c r="ER5135" t="s">
        <v>11095</v>
      </c>
      <c r="EV5135">
        <v>17290357</v>
      </c>
      <c r="EW5135">
        <v>928</v>
      </c>
      <c r="EX5135">
        <v>221550</v>
      </c>
      <c r="EY5135">
        <v>9.2748999964335493E+25</v>
      </c>
      <c r="EZ5135">
        <v>1</v>
      </c>
      <c r="FC5135">
        <v>52260001</v>
      </c>
      <c r="FD5135" t="s">
        <v>59</v>
      </c>
    </row>
    <row r="5136" spans="1:160" x14ac:dyDescent="0.3">
      <c r="A5136" t="str">
        <f>VLOOKUP(B5136,Table2[],3,FALSE)</f>
        <v>Digital</v>
      </c>
      <c r="B5136" t="str">
        <f>IF(OR(ISNUMBER(FIND("QVC",Z5136)),ISNUMBER(FIND("QVC",AL5136))),"QVC",IF(OR(ISNUMBER(FIND("NCO",H5136)),ISNUMBER(FIND("NCO",Y5136))), "NCO", IF(AL5136="consumer","PMD.com",VLOOKUP(LEFT(H5136,2),Tables!$E$1:$F$11,2,FALSE))))</f>
        <v>PMD.com</v>
      </c>
      <c r="C5136">
        <f t="shared" si="243"/>
        <v>53490001</v>
      </c>
      <c r="D5136">
        <f t="shared" si="244"/>
        <v>1</v>
      </c>
      <c r="E5136" t="str">
        <f t="shared" ca="1" si="245"/>
        <v>MTD orders shipped</v>
      </c>
      <c r="F5136" t="s">
        <v>3539</v>
      </c>
      <c r="G5136" t="s">
        <v>335</v>
      </c>
      <c r="H5136" t="s">
        <v>10980</v>
      </c>
      <c r="I5136" s="6">
        <v>44013.868854166663</v>
      </c>
      <c r="J5136" t="s">
        <v>16</v>
      </c>
      <c r="K5136" s="6">
        <v>44014.48165509259</v>
      </c>
      <c r="M5136" t="s">
        <v>11515</v>
      </c>
      <c r="N5136" t="s">
        <v>11516</v>
      </c>
      <c r="Q5136" t="s">
        <v>474</v>
      </c>
      <c r="R5136" t="s">
        <v>389</v>
      </c>
      <c r="S5136">
        <v>11235</v>
      </c>
      <c r="T5136" t="s">
        <v>338</v>
      </c>
      <c r="U5136" t="s">
        <v>530</v>
      </c>
      <c r="W5136" t="s">
        <v>11517</v>
      </c>
      <c r="Z5136" t="s">
        <v>11515</v>
      </c>
      <c r="AA5136" t="s">
        <v>11516</v>
      </c>
      <c r="AD5136" t="s">
        <v>474</v>
      </c>
      <c r="AE5136" t="s">
        <v>389</v>
      </c>
      <c r="AF5136">
        <v>11235</v>
      </c>
      <c r="AG5136" t="s">
        <v>338</v>
      </c>
      <c r="AH5136" t="s">
        <v>530</v>
      </c>
      <c r="AJ5136" t="s">
        <v>11517</v>
      </c>
      <c r="AL5136" t="s">
        <v>339</v>
      </c>
      <c r="AM5136">
        <v>1</v>
      </c>
      <c r="AN5136">
        <v>1</v>
      </c>
      <c r="AO5136">
        <v>15533</v>
      </c>
      <c r="AQ5136">
        <v>126899</v>
      </c>
      <c r="AR5136">
        <v>53490001</v>
      </c>
      <c r="AS5136" t="s">
        <v>1709</v>
      </c>
      <c r="AT5136" t="s">
        <v>56</v>
      </c>
      <c r="AW5136" t="s">
        <v>343</v>
      </c>
      <c r="BY5136" t="s">
        <v>342</v>
      </c>
      <c r="EQ5136">
        <v>253176</v>
      </c>
      <c r="ER5136" t="s">
        <v>10981</v>
      </c>
      <c r="EV5136">
        <v>17290297</v>
      </c>
      <c r="EW5136">
        <v>928</v>
      </c>
      <c r="EX5136">
        <v>221490</v>
      </c>
      <c r="EY5136" t="s">
        <v>11518</v>
      </c>
      <c r="EZ5136">
        <v>1</v>
      </c>
      <c r="FC5136">
        <v>95326</v>
      </c>
      <c r="FD5136" t="s">
        <v>391</v>
      </c>
    </row>
    <row r="5137" spans="1:160" x14ac:dyDescent="0.3">
      <c r="A5137" t="str">
        <f>VLOOKUP(B5137,Table2[],3,FALSE)</f>
        <v>Digital</v>
      </c>
      <c r="B5137" t="str">
        <f>IF(OR(ISNUMBER(FIND("QVC",Z5137)),ISNUMBER(FIND("QVC",AL5137))),"QVC",IF(OR(ISNUMBER(FIND("NCO",H5137)),ISNUMBER(FIND("NCO",Y5137))), "NCO", IF(AL5137="consumer","PMD.com",VLOOKUP(LEFT(H5137,2),Tables!$E$1:$F$11,2,FALSE))))</f>
        <v>PMD.com</v>
      </c>
      <c r="C5137">
        <f t="shared" si="243"/>
        <v>54000001</v>
      </c>
      <c r="D5137">
        <f t="shared" si="244"/>
        <v>1</v>
      </c>
      <c r="E5137" t="str">
        <f t="shared" ca="1" si="245"/>
        <v>MTD orders shipped</v>
      </c>
      <c r="F5137" t="s">
        <v>3539</v>
      </c>
      <c r="G5137" t="s">
        <v>335</v>
      </c>
      <c r="H5137" t="s">
        <v>10980</v>
      </c>
      <c r="I5137" s="6">
        <v>44013.868854166663</v>
      </c>
      <c r="J5137" t="s">
        <v>16</v>
      </c>
      <c r="K5137" s="6">
        <v>44014.48165509259</v>
      </c>
      <c r="M5137" t="s">
        <v>11515</v>
      </c>
      <c r="N5137" t="s">
        <v>11516</v>
      </c>
      <c r="Q5137" t="s">
        <v>474</v>
      </c>
      <c r="R5137" t="s">
        <v>389</v>
      </c>
      <c r="S5137">
        <v>11235</v>
      </c>
      <c r="T5137" t="s">
        <v>338</v>
      </c>
      <c r="U5137" t="s">
        <v>530</v>
      </c>
      <c r="W5137" t="s">
        <v>11517</v>
      </c>
      <c r="Z5137" t="s">
        <v>11515</v>
      </c>
      <c r="AA5137" t="s">
        <v>11516</v>
      </c>
      <c r="AD5137" t="s">
        <v>474</v>
      </c>
      <c r="AE5137" t="s">
        <v>389</v>
      </c>
      <c r="AF5137">
        <v>11235</v>
      </c>
      <c r="AG5137" t="s">
        <v>338</v>
      </c>
      <c r="AH5137" t="s">
        <v>530</v>
      </c>
      <c r="AJ5137" t="s">
        <v>11517</v>
      </c>
      <c r="AL5137" t="s">
        <v>339</v>
      </c>
      <c r="AM5137">
        <v>1</v>
      </c>
      <c r="AN5137">
        <v>1</v>
      </c>
      <c r="AO5137">
        <v>8182</v>
      </c>
      <c r="AQ5137">
        <v>124475</v>
      </c>
      <c r="AR5137">
        <v>54000001</v>
      </c>
      <c r="AS5137" t="s">
        <v>1251</v>
      </c>
      <c r="AT5137" t="s">
        <v>84</v>
      </c>
      <c r="AW5137" t="s">
        <v>343</v>
      </c>
      <c r="BY5137" t="s">
        <v>342</v>
      </c>
      <c r="EQ5137">
        <v>247294</v>
      </c>
      <c r="ER5137" t="s">
        <v>10981</v>
      </c>
      <c r="EV5137">
        <v>17290297</v>
      </c>
      <c r="EW5137">
        <v>928</v>
      </c>
      <c r="EX5137">
        <v>221490</v>
      </c>
      <c r="EY5137" t="s">
        <v>11518</v>
      </c>
      <c r="EZ5137">
        <v>1</v>
      </c>
      <c r="FC5137">
        <v>95326</v>
      </c>
      <c r="FD5137" t="s">
        <v>391</v>
      </c>
    </row>
    <row r="5138" spans="1:160" x14ac:dyDescent="0.3">
      <c r="A5138" t="str">
        <f>VLOOKUP(B5138,Table2[],3,FALSE)</f>
        <v>Digital</v>
      </c>
      <c r="B5138" t="str">
        <f>IF(OR(ISNUMBER(FIND("QVC",Z5138)),ISNUMBER(FIND("QVC",AL5138))),"QVC",IF(OR(ISNUMBER(FIND("NCO",H5138)),ISNUMBER(FIND("NCO",Y5138))), "NCO", IF(AL5138="consumer","PMD.com",VLOOKUP(LEFT(H5138,2),Tables!$E$1:$F$11,2,FALSE))))</f>
        <v>PMD.com</v>
      </c>
      <c r="C5138">
        <f t="shared" si="243"/>
        <v>7660</v>
      </c>
      <c r="D5138">
        <f t="shared" si="244"/>
        <v>1</v>
      </c>
      <c r="E5138" t="str">
        <f t="shared" ca="1" si="245"/>
        <v>MTD orders shipped</v>
      </c>
      <c r="F5138" t="s">
        <v>3539</v>
      </c>
      <c r="G5138" t="s">
        <v>335</v>
      </c>
      <c r="H5138" t="s">
        <v>10980</v>
      </c>
      <c r="I5138" s="6">
        <v>44013.868854166663</v>
      </c>
      <c r="J5138" t="s">
        <v>16</v>
      </c>
      <c r="K5138" s="6">
        <v>44014.48165509259</v>
      </c>
      <c r="M5138" t="s">
        <v>11515</v>
      </c>
      <c r="N5138" t="s">
        <v>11516</v>
      </c>
      <c r="Q5138" t="s">
        <v>474</v>
      </c>
      <c r="R5138" t="s">
        <v>389</v>
      </c>
      <c r="S5138">
        <v>11235</v>
      </c>
      <c r="T5138" t="s">
        <v>338</v>
      </c>
      <c r="U5138" t="s">
        <v>530</v>
      </c>
      <c r="W5138" t="s">
        <v>11517</v>
      </c>
      <c r="Z5138" t="s">
        <v>11515</v>
      </c>
      <c r="AA5138" t="s">
        <v>11516</v>
      </c>
      <c r="AD5138" t="s">
        <v>474</v>
      </c>
      <c r="AE5138" t="s">
        <v>389</v>
      </c>
      <c r="AF5138">
        <v>11235</v>
      </c>
      <c r="AG5138" t="s">
        <v>338</v>
      </c>
      <c r="AH5138" t="s">
        <v>530</v>
      </c>
      <c r="AJ5138" t="s">
        <v>11517</v>
      </c>
      <c r="AL5138" t="s">
        <v>339</v>
      </c>
      <c r="AM5138">
        <v>1</v>
      </c>
      <c r="AN5138">
        <v>1</v>
      </c>
      <c r="AO5138">
        <v>11858</v>
      </c>
      <c r="AQ5138">
        <v>124798</v>
      </c>
      <c r="AR5138">
        <v>7660</v>
      </c>
      <c r="AS5138" t="s">
        <v>2085</v>
      </c>
      <c r="AT5138" t="s">
        <v>38</v>
      </c>
      <c r="AW5138" t="s">
        <v>343</v>
      </c>
      <c r="BY5138" t="s">
        <v>342</v>
      </c>
      <c r="EQ5138">
        <v>251455</v>
      </c>
      <c r="ER5138" t="s">
        <v>10981</v>
      </c>
      <c r="EV5138">
        <v>17290297</v>
      </c>
      <c r="EW5138">
        <v>928</v>
      </c>
      <c r="EX5138">
        <v>221490</v>
      </c>
      <c r="EY5138" t="s">
        <v>11518</v>
      </c>
      <c r="EZ5138">
        <v>1</v>
      </c>
      <c r="FC5138">
        <v>95326</v>
      </c>
      <c r="FD5138" t="s">
        <v>391</v>
      </c>
    </row>
    <row r="5139" spans="1:160" x14ac:dyDescent="0.3">
      <c r="A5139" t="str">
        <f>VLOOKUP(B5139,Table2[],3,FALSE)</f>
        <v>Digital</v>
      </c>
      <c r="B5139" t="str">
        <f>IF(OR(ISNUMBER(FIND("QVC",Z5139)),ISNUMBER(FIND("QVC",AL5139))),"QVC",IF(OR(ISNUMBER(FIND("NCO",H5139)),ISNUMBER(FIND("NCO",Y5139))), "NCO", IF(AL5139="consumer","PMD.com",VLOOKUP(LEFT(H5139,2),Tables!$E$1:$F$11,2,FALSE))))</f>
        <v>PMD.com</v>
      </c>
      <c r="C5139">
        <f t="shared" si="243"/>
        <v>53900001</v>
      </c>
      <c r="D5139">
        <f t="shared" si="244"/>
        <v>1</v>
      </c>
      <c r="E5139" t="str">
        <f t="shared" ca="1" si="245"/>
        <v>MTD orders shipped</v>
      </c>
      <c r="F5139" t="s">
        <v>3539</v>
      </c>
      <c r="G5139" t="s">
        <v>335</v>
      </c>
      <c r="H5139" t="s">
        <v>11096</v>
      </c>
      <c r="I5139" s="6">
        <v>44014.188483796293</v>
      </c>
      <c r="J5139" t="s">
        <v>16</v>
      </c>
      <c r="K5139" s="6">
        <v>44014.482106481482</v>
      </c>
      <c r="M5139" t="s">
        <v>11519</v>
      </c>
      <c r="N5139" t="s">
        <v>11520</v>
      </c>
      <c r="Q5139" t="s">
        <v>1250</v>
      </c>
      <c r="R5139" t="s">
        <v>381</v>
      </c>
      <c r="S5139">
        <v>80538</v>
      </c>
      <c r="T5139" t="s">
        <v>338</v>
      </c>
      <c r="U5139" t="s">
        <v>530</v>
      </c>
      <c r="W5139" t="s">
        <v>11521</v>
      </c>
      <c r="Z5139" t="s">
        <v>11519</v>
      </c>
      <c r="AA5139" t="s">
        <v>11520</v>
      </c>
      <c r="AD5139" t="s">
        <v>1250</v>
      </c>
      <c r="AE5139" t="s">
        <v>381</v>
      </c>
      <c r="AF5139">
        <v>80538</v>
      </c>
      <c r="AG5139" t="s">
        <v>338</v>
      </c>
      <c r="AH5139" t="s">
        <v>530</v>
      </c>
      <c r="AJ5139" t="s">
        <v>11521</v>
      </c>
      <c r="AL5139" t="s">
        <v>339</v>
      </c>
      <c r="AM5139">
        <v>1</v>
      </c>
      <c r="AN5139">
        <v>1</v>
      </c>
      <c r="AO5139">
        <v>31217</v>
      </c>
      <c r="AQ5139">
        <v>124466</v>
      </c>
      <c r="AR5139">
        <v>53900001</v>
      </c>
      <c r="AS5139" t="s">
        <v>1697</v>
      </c>
      <c r="AT5139" t="s">
        <v>104</v>
      </c>
      <c r="AW5139" t="s">
        <v>343</v>
      </c>
      <c r="BY5139" t="s">
        <v>342</v>
      </c>
      <c r="EQ5139">
        <v>247378</v>
      </c>
      <c r="ER5139" t="s">
        <v>11097</v>
      </c>
      <c r="EV5139">
        <v>17290358</v>
      </c>
      <c r="EW5139">
        <v>928</v>
      </c>
      <c r="EX5139">
        <v>221551</v>
      </c>
      <c r="EY5139">
        <v>9.2748999964335493E+25</v>
      </c>
      <c r="EZ5139">
        <v>1</v>
      </c>
      <c r="FC5139">
        <v>53900001</v>
      </c>
      <c r="FD5139" t="s">
        <v>104</v>
      </c>
    </row>
    <row r="5140" spans="1:160" x14ac:dyDescent="0.3">
      <c r="A5140" t="str">
        <f>VLOOKUP(B5140,Table2[],3,FALSE)</f>
        <v>Digital</v>
      </c>
      <c r="B5140" t="str">
        <f>IF(OR(ISNUMBER(FIND("QVC",Z5140)),ISNUMBER(FIND("QVC",AL5140))),"QVC",IF(OR(ISNUMBER(FIND("NCO",H5140)),ISNUMBER(FIND("NCO",Y5140))), "NCO", IF(AL5140="consumer","PMD.com",VLOOKUP(LEFT(H5140,2),Tables!$E$1:$F$11,2,FALSE))))</f>
        <v>PMD.com</v>
      </c>
      <c r="C5140">
        <f t="shared" si="243"/>
        <v>53740001</v>
      </c>
      <c r="D5140">
        <f t="shared" si="244"/>
        <v>1</v>
      </c>
      <c r="E5140" t="str">
        <f t="shared" ca="1" si="245"/>
        <v>MTD orders shipped</v>
      </c>
      <c r="F5140" t="s">
        <v>3539</v>
      </c>
      <c r="G5140" t="s">
        <v>335</v>
      </c>
      <c r="H5140" t="s">
        <v>11096</v>
      </c>
      <c r="I5140" s="6">
        <v>44014.188483796293</v>
      </c>
      <c r="J5140" t="s">
        <v>16</v>
      </c>
      <c r="K5140" s="6">
        <v>44014.482106481482</v>
      </c>
      <c r="M5140" t="s">
        <v>11519</v>
      </c>
      <c r="N5140" t="s">
        <v>11520</v>
      </c>
      <c r="Q5140" t="s">
        <v>1250</v>
      </c>
      <c r="R5140" t="s">
        <v>381</v>
      </c>
      <c r="S5140">
        <v>80538</v>
      </c>
      <c r="T5140" t="s">
        <v>338</v>
      </c>
      <c r="U5140" t="s">
        <v>530</v>
      </c>
      <c r="W5140" t="s">
        <v>11521</v>
      </c>
      <c r="Z5140" t="s">
        <v>11519</v>
      </c>
      <c r="AA5140" t="s">
        <v>11520</v>
      </c>
      <c r="AD5140" t="s">
        <v>1250</v>
      </c>
      <c r="AE5140" t="s">
        <v>381</v>
      </c>
      <c r="AF5140">
        <v>80538</v>
      </c>
      <c r="AG5140" t="s">
        <v>338</v>
      </c>
      <c r="AH5140" t="s">
        <v>530</v>
      </c>
      <c r="AJ5140" t="s">
        <v>11521</v>
      </c>
      <c r="AL5140" t="s">
        <v>339</v>
      </c>
      <c r="AM5140">
        <v>1</v>
      </c>
      <c r="AN5140">
        <v>1</v>
      </c>
      <c r="AO5140">
        <v>6057</v>
      </c>
      <c r="AQ5140">
        <v>124457</v>
      </c>
      <c r="AR5140">
        <v>53740001</v>
      </c>
      <c r="AS5140" t="s">
        <v>578</v>
      </c>
      <c r="AT5140" t="s">
        <v>70</v>
      </c>
      <c r="AW5140" t="s">
        <v>343</v>
      </c>
      <c r="BY5140" t="s">
        <v>342</v>
      </c>
      <c r="EQ5140">
        <v>244002</v>
      </c>
      <c r="ER5140" t="s">
        <v>11097</v>
      </c>
      <c r="EV5140">
        <v>17290358</v>
      </c>
      <c r="EW5140">
        <v>928</v>
      </c>
      <c r="EX5140">
        <v>221551</v>
      </c>
      <c r="EY5140">
        <v>9.2748999964335493E+25</v>
      </c>
      <c r="EZ5140">
        <v>1</v>
      </c>
      <c r="FC5140">
        <v>53740001</v>
      </c>
      <c r="FD5140" t="s">
        <v>70</v>
      </c>
    </row>
    <row r="5141" spans="1:160" x14ac:dyDescent="0.3">
      <c r="A5141" t="str">
        <f>VLOOKUP(B5141,Table2[],3,FALSE)</f>
        <v>Digital</v>
      </c>
      <c r="B5141" t="str">
        <f>IF(OR(ISNUMBER(FIND("QVC",Z5141)),ISNUMBER(FIND("QVC",AL5141))),"QVC",IF(OR(ISNUMBER(FIND("NCO",H5141)),ISNUMBER(FIND("NCO",Y5141))), "NCO", IF(AL5141="consumer","PMD.com",VLOOKUP(LEFT(H5141,2),Tables!$E$1:$F$11,2,FALSE))))</f>
        <v>PMD.com</v>
      </c>
      <c r="C5141">
        <f t="shared" si="243"/>
        <v>52030001</v>
      </c>
      <c r="D5141">
        <f t="shared" si="244"/>
        <v>1</v>
      </c>
      <c r="E5141" t="str">
        <f t="shared" ca="1" si="245"/>
        <v>MTD orders shipped</v>
      </c>
      <c r="F5141" t="s">
        <v>3539</v>
      </c>
      <c r="G5141" t="s">
        <v>335</v>
      </c>
      <c r="H5141" t="s">
        <v>11108</v>
      </c>
      <c r="I5141" s="6">
        <v>44014.18922453704</v>
      </c>
      <c r="J5141" t="s">
        <v>16</v>
      </c>
      <c r="K5141" s="6">
        <v>44014.482407407406</v>
      </c>
      <c r="M5141" t="s">
        <v>11522</v>
      </c>
      <c r="N5141" t="s">
        <v>11523</v>
      </c>
      <c r="Q5141" t="s">
        <v>11524</v>
      </c>
      <c r="R5141" t="s">
        <v>444</v>
      </c>
      <c r="S5141">
        <v>52411</v>
      </c>
      <c r="T5141" t="s">
        <v>338</v>
      </c>
      <c r="U5141" t="s">
        <v>530</v>
      </c>
      <c r="W5141" t="s">
        <v>11525</v>
      </c>
      <c r="Z5141" t="s">
        <v>11522</v>
      </c>
      <c r="AA5141" t="s">
        <v>11523</v>
      </c>
      <c r="AD5141" t="s">
        <v>11524</v>
      </c>
      <c r="AE5141" t="s">
        <v>444</v>
      </c>
      <c r="AF5141">
        <v>52411</v>
      </c>
      <c r="AG5141" t="s">
        <v>338</v>
      </c>
      <c r="AH5141" t="s">
        <v>530</v>
      </c>
      <c r="AJ5141" t="s">
        <v>11525</v>
      </c>
      <c r="AL5141" t="s">
        <v>339</v>
      </c>
      <c r="AM5141">
        <v>1</v>
      </c>
      <c r="AN5141">
        <v>1</v>
      </c>
      <c r="AO5141">
        <v>5763</v>
      </c>
      <c r="AQ5141">
        <v>124432</v>
      </c>
      <c r="AR5141">
        <v>52030001</v>
      </c>
      <c r="AS5141" t="s">
        <v>147</v>
      </c>
      <c r="AT5141" t="s">
        <v>148</v>
      </c>
      <c r="AW5141" t="s">
        <v>340</v>
      </c>
      <c r="AX5141" t="s">
        <v>340</v>
      </c>
      <c r="AY5141" t="s">
        <v>423</v>
      </c>
      <c r="AZ5141">
        <v>0</v>
      </c>
      <c r="BY5141" t="s">
        <v>342</v>
      </c>
      <c r="EQ5141">
        <v>242566</v>
      </c>
      <c r="ER5141" t="s">
        <v>11109</v>
      </c>
      <c r="EV5141">
        <v>17290365</v>
      </c>
      <c r="EW5141">
        <v>928</v>
      </c>
      <c r="EX5141">
        <v>221557</v>
      </c>
      <c r="EY5141" t="s">
        <v>11526</v>
      </c>
      <c r="EZ5141">
        <v>1</v>
      </c>
      <c r="FC5141">
        <v>52030001</v>
      </c>
      <c r="FD5141" t="s">
        <v>148</v>
      </c>
    </row>
    <row r="5142" spans="1:160" x14ac:dyDescent="0.3">
      <c r="A5142" t="str">
        <f>VLOOKUP(B5142,Table2[],3,FALSE)</f>
        <v>Digital</v>
      </c>
      <c r="B5142" t="str">
        <f>IF(OR(ISNUMBER(FIND("QVC",Z5142)),ISNUMBER(FIND("QVC",AL5142))),"QVC",IF(OR(ISNUMBER(FIND("NCO",H5142)),ISNUMBER(FIND("NCO",Y5142))), "NCO", IF(AL5142="consumer","PMD.com",VLOOKUP(LEFT(H5142,2),Tables!$E$1:$F$11,2,FALSE))))</f>
        <v>PMD.com</v>
      </c>
      <c r="C5142">
        <f t="shared" si="243"/>
        <v>5341</v>
      </c>
      <c r="D5142">
        <f t="shared" si="244"/>
        <v>1</v>
      </c>
      <c r="E5142" t="str">
        <f t="shared" ca="1" si="245"/>
        <v>MTD orders shipped</v>
      </c>
      <c r="F5142" t="s">
        <v>3539</v>
      </c>
      <c r="G5142" t="s">
        <v>335</v>
      </c>
      <c r="H5142" t="s">
        <v>11108</v>
      </c>
      <c r="I5142" s="6">
        <v>44014.18922453704</v>
      </c>
      <c r="J5142" t="s">
        <v>16</v>
      </c>
      <c r="K5142" s="6">
        <v>44014.482407407406</v>
      </c>
      <c r="M5142" t="s">
        <v>11522</v>
      </c>
      <c r="N5142" t="s">
        <v>11523</v>
      </c>
      <c r="Q5142" t="s">
        <v>11524</v>
      </c>
      <c r="R5142" t="s">
        <v>444</v>
      </c>
      <c r="S5142">
        <v>52411</v>
      </c>
      <c r="T5142" t="s">
        <v>338</v>
      </c>
      <c r="U5142" t="s">
        <v>530</v>
      </c>
      <c r="W5142" t="s">
        <v>11525</v>
      </c>
      <c r="Z5142" t="s">
        <v>11522</v>
      </c>
      <c r="AA5142" t="s">
        <v>11523</v>
      </c>
      <c r="AD5142" t="s">
        <v>11524</v>
      </c>
      <c r="AE5142" t="s">
        <v>444</v>
      </c>
      <c r="AF5142">
        <v>52411</v>
      </c>
      <c r="AG5142" t="s">
        <v>338</v>
      </c>
      <c r="AH5142" t="s">
        <v>530</v>
      </c>
      <c r="AJ5142" t="s">
        <v>11525</v>
      </c>
      <c r="AL5142" t="s">
        <v>339</v>
      </c>
      <c r="AM5142">
        <v>1</v>
      </c>
      <c r="AN5142">
        <v>1</v>
      </c>
      <c r="AO5142">
        <v>15156</v>
      </c>
      <c r="AQ5142">
        <v>124187</v>
      </c>
      <c r="AR5142">
        <v>5341</v>
      </c>
      <c r="AS5142" t="s">
        <v>9636</v>
      </c>
      <c r="AT5142" t="s">
        <v>82</v>
      </c>
      <c r="AW5142" t="s">
        <v>340</v>
      </c>
      <c r="AX5142" t="s">
        <v>340</v>
      </c>
      <c r="AY5142" t="s">
        <v>345</v>
      </c>
      <c r="AZ5142" t="s">
        <v>346</v>
      </c>
      <c r="BY5142" t="s">
        <v>342</v>
      </c>
      <c r="EQ5142">
        <v>245208</v>
      </c>
      <c r="ER5142" t="s">
        <v>11109</v>
      </c>
      <c r="EV5142">
        <v>17290365</v>
      </c>
      <c r="EW5142">
        <v>928</v>
      </c>
      <c r="EX5142">
        <v>221557</v>
      </c>
      <c r="EY5142" t="s">
        <v>11526</v>
      </c>
      <c r="EZ5142">
        <v>1</v>
      </c>
      <c r="FC5142">
        <v>90425</v>
      </c>
      <c r="FD5142" t="s">
        <v>388</v>
      </c>
    </row>
    <row r="5143" spans="1:160" x14ac:dyDescent="0.3">
      <c r="A5143" t="str">
        <f>VLOOKUP(B5143,Table2[],3,FALSE)</f>
        <v>Digital</v>
      </c>
      <c r="B5143" t="str">
        <f>IF(OR(ISNUMBER(FIND("QVC",Z5143)),ISNUMBER(FIND("QVC",AL5143))),"QVC",IF(OR(ISNUMBER(FIND("NCO",H5143)),ISNUMBER(FIND("NCO",Y5143))), "NCO", IF(AL5143="consumer","PMD.com",VLOOKUP(LEFT(H5143,2),Tables!$E$1:$F$11,2,FALSE))))</f>
        <v>PMD.com</v>
      </c>
      <c r="C5143">
        <f t="shared" si="243"/>
        <v>5342</v>
      </c>
      <c r="D5143">
        <f t="shared" si="244"/>
        <v>1</v>
      </c>
      <c r="E5143" t="str">
        <f t="shared" ca="1" si="245"/>
        <v>MTD orders shipped</v>
      </c>
      <c r="F5143" t="s">
        <v>3539</v>
      </c>
      <c r="G5143" t="s">
        <v>335</v>
      </c>
      <c r="H5143" t="s">
        <v>11108</v>
      </c>
      <c r="I5143" s="6">
        <v>44014.18922453704</v>
      </c>
      <c r="J5143" t="s">
        <v>16</v>
      </c>
      <c r="K5143" s="6">
        <v>44014.482407407406</v>
      </c>
      <c r="M5143" t="s">
        <v>11522</v>
      </c>
      <c r="N5143" t="s">
        <v>11523</v>
      </c>
      <c r="Q5143" t="s">
        <v>11524</v>
      </c>
      <c r="R5143" t="s">
        <v>444</v>
      </c>
      <c r="S5143">
        <v>52411</v>
      </c>
      <c r="T5143" t="s">
        <v>338</v>
      </c>
      <c r="U5143" t="s">
        <v>530</v>
      </c>
      <c r="W5143" t="s">
        <v>11525</v>
      </c>
      <c r="Z5143" t="s">
        <v>11522</v>
      </c>
      <c r="AA5143" t="s">
        <v>11523</v>
      </c>
      <c r="AD5143" t="s">
        <v>11524</v>
      </c>
      <c r="AE5143" t="s">
        <v>444</v>
      </c>
      <c r="AF5143">
        <v>52411</v>
      </c>
      <c r="AG5143" t="s">
        <v>338</v>
      </c>
      <c r="AH5143" t="s">
        <v>530</v>
      </c>
      <c r="AJ5143" t="s">
        <v>11525</v>
      </c>
      <c r="AL5143" t="s">
        <v>339</v>
      </c>
      <c r="AM5143">
        <v>1</v>
      </c>
      <c r="AN5143">
        <v>1</v>
      </c>
      <c r="AO5143">
        <v>13280</v>
      </c>
      <c r="AQ5143">
        <v>123849</v>
      </c>
      <c r="AR5143">
        <v>5342</v>
      </c>
      <c r="AS5143" t="s">
        <v>1867</v>
      </c>
      <c r="AT5143" t="s">
        <v>149</v>
      </c>
      <c r="AW5143" t="s">
        <v>340</v>
      </c>
      <c r="AX5143" t="s">
        <v>340</v>
      </c>
      <c r="AY5143" t="s">
        <v>345</v>
      </c>
      <c r="AZ5143" t="s">
        <v>346</v>
      </c>
      <c r="BY5143" t="s">
        <v>342</v>
      </c>
      <c r="EQ5143">
        <v>244853</v>
      </c>
      <c r="ER5143" t="s">
        <v>11109</v>
      </c>
      <c r="EV5143">
        <v>17290365</v>
      </c>
      <c r="EW5143">
        <v>928</v>
      </c>
      <c r="EX5143">
        <v>221557</v>
      </c>
      <c r="EY5143" t="s">
        <v>11526</v>
      </c>
      <c r="EZ5143">
        <v>1</v>
      </c>
      <c r="FC5143">
        <v>90425</v>
      </c>
      <c r="FD5143" t="s">
        <v>388</v>
      </c>
    </row>
    <row r="5144" spans="1:160" x14ac:dyDescent="0.3">
      <c r="A5144" t="str">
        <f>VLOOKUP(B5144,Table2[],3,FALSE)</f>
        <v>Digital</v>
      </c>
      <c r="B5144" t="str">
        <f>IF(OR(ISNUMBER(FIND("QVC",Z5144)),ISNUMBER(FIND("QVC",AL5144))),"QVC",IF(OR(ISNUMBER(FIND("NCO",H5144)),ISNUMBER(FIND("NCO",Y5144))), "NCO", IF(AL5144="consumer","PMD.com",VLOOKUP(LEFT(H5144,2),Tables!$E$1:$F$11,2,FALSE))))</f>
        <v>PMD.com</v>
      </c>
      <c r="C5144">
        <f t="shared" si="243"/>
        <v>5341030</v>
      </c>
      <c r="D5144">
        <f t="shared" si="244"/>
        <v>1</v>
      </c>
      <c r="E5144" t="str">
        <f t="shared" ca="1" si="245"/>
        <v>MTD orders shipped</v>
      </c>
      <c r="F5144" t="s">
        <v>3539</v>
      </c>
      <c r="G5144" t="s">
        <v>335</v>
      </c>
      <c r="H5144" t="s">
        <v>10854</v>
      </c>
      <c r="I5144" s="6">
        <v>44013.656921296293</v>
      </c>
      <c r="J5144" t="s">
        <v>16</v>
      </c>
      <c r="K5144" s="6">
        <v>44014.482453703706</v>
      </c>
      <c r="M5144" t="s">
        <v>11527</v>
      </c>
      <c r="N5144" t="s">
        <v>11528</v>
      </c>
      <c r="Q5144" t="s">
        <v>763</v>
      </c>
      <c r="R5144" t="s">
        <v>365</v>
      </c>
      <c r="S5144" t="s">
        <v>11529</v>
      </c>
      <c r="T5144" t="s">
        <v>338</v>
      </c>
      <c r="U5144" t="s">
        <v>530</v>
      </c>
      <c r="W5144" t="s">
        <v>11530</v>
      </c>
      <c r="Z5144" t="s">
        <v>11527</v>
      </c>
      <c r="AA5144" t="s">
        <v>11528</v>
      </c>
      <c r="AD5144" t="s">
        <v>763</v>
      </c>
      <c r="AE5144" t="s">
        <v>365</v>
      </c>
      <c r="AF5144" t="s">
        <v>11529</v>
      </c>
      <c r="AG5144" t="s">
        <v>338</v>
      </c>
      <c r="AH5144" t="s">
        <v>530</v>
      </c>
      <c r="AJ5144" t="s">
        <v>11530</v>
      </c>
      <c r="AL5144" t="s">
        <v>339</v>
      </c>
      <c r="AM5144">
        <v>1</v>
      </c>
      <c r="AN5144">
        <v>1</v>
      </c>
      <c r="AO5144">
        <v>12859</v>
      </c>
      <c r="AQ5144">
        <v>124642</v>
      </c>
      <c r="AR5144">
        <v>5341030</v>
      </c>
      <c r="AS5144" t="s">
        <v>925</v>
      </c>
      <c r="AT5144" t="s">
        <v>926</v>
      </c>
      <c r="AW5144" t="s">
        <v>366</v>
      </c>
      <c r="AX5144" t="s">
        <v>366</v>
      </c>
      <c r="AY5144" t="s">
        <v>345</v>
      </c>
      <c r="AZ5144" t="s">
        <v>346</v>
      </c>
      <c r="BY5144" t="s">
        <v>342</v>
      </c>
      <c r="EQ5144">
        <v>243275</v>
      </c>
      <c r="ER5144" t="s">
        <v>10855</v>
      </c>
      <c r="EV5144">
        <v>17290235</v>
      </c>
      <c r="EW5144">
        <v>928</v>
      </c>
      <c r="EX5144">
        <v>221422</v>
      </c>
      <c r="EY5144" t="s">
        <v>11531</v>
      </c>
      <c r="EZ5144">
        <v>1</v>
      </c>
      <c r="FC5144">
        <v>95385</v>
      </c>
      <c r="FD5144" t="s">
        <v>3531</v>
      </c>
    </row>
    <row r="5145" spans="1:160" x14ac:dyDescent="0.3">
      <c r="A5145" t="str">
        <f>VLOOKUP(B5145,Table2[],3,FALSE)</f>
        <v>Digital</v>
      </c>
      <c r="B5145" t="str">
        <f>IF(OR(ISNUMBER(FIND("QVC",Z5145)),ISNUMBER(FIND("QVC",AL5145))),"QVC",IF(OR(ISNUMBER(FIND("NCO",H5145)),ISNUMBER(FIND("NCO",Y5145))), "NCO", IF(AL5145="consumer","PMD.com",VLOOKUP(LEFT(H5145,2),Tables!$E$1:$F$11,2,FALSE))))</f>
        <v>PMD.com</v>
      </c>
      <c r="C5145">
        <f t="shared" si="243"/>
        <v>53920001</v>
      </c>
      <c r="D5145">
        <f t="shared" si="244"/>
        <v>1</v>
      </c>
      <c r="E5145" t="str">
        <f t="shared" ca="1" si="245"/>
        <v>MTD orders shipped</v>
      </c>
      <c r="F5145" t="s">
        <v>3539</v>
      </c>
      <c r="G5145" t="s">
        <v>335</v>
      </c>
      <c r="H5145" t="s">
        <v>10854</v>
      </c>
      <c r="I5145" s="6">
        <v>44013.656921296293</v>
      </c>
      <c r="J5145" t="s">
        <v>16</v>
      </c>
      <c r="K5145" s="6">
        <v>44014.482453703706</v>
      </c>
      <c r="M5145" t="s">
        <v>11527</v>
      </c>
      <c r="N5145" t="s">
        <v>11528</v>
      </c>
      <c r="Q5145" t="s">
        <v>763</v>
      </c>
      <c r="R5145" t="s">
        <v>365</v>
      </c>
      <c r="S5145" t="s">
        <v>11529</v>
      </c>
      <c r="T5145" t="s">
        <v>338</v>
      </c>
      <c r="U5145" t="s">
        <v>530</v>
      </c>
      <c r="W5145" t="s">
        <v>11530</v>
      </c>
      <c r="Z5145" t="s">
        <v>11527</v>
      </c>
      <c r="AA5145" t="s">
        <v>11528</v>
      </c>
      <c r="AD5145" t="s">
        <v>763</v>
      </c>
      <c r="AE5145" t="s">
        <v>365</v>
      </c>
      <c r="AF5145" t="s">
        <v>11529</v>
      </c>
      <c r="AG5145" t="s">
        <v>338</v>
      </c>
      <c r="AH5145" t="s">
        <v>530</v>
      </c>
      <c r="AJ5145" t="s">
        <v>11530</v>
      </c>
      <c r="AL5145" t="s">
        <v>339</v>
      </c>
      <c r="AM5145">
        <v>1</v>
      </c>
      <c r="AN5145">
        <v>1</v>
      </c>
      <c r="AO5145">
        <v>14899</v>
      </c>
      <c r="AQ5145">
        <v>124468</v>
      </c>
      <c r="AR5145">
        <v>53920001</v>
      </c>
      <c r="AS5145" t="s">
        <v>42</v>
      </c>
      <c r="AT5145" t="s">
        <v>40</v>
      </c>
      <c r="AW5145" t="s">
        <v>343</v>
      </c>
      <c r="BY5145" t="s">
        <v>342</v>
      </c>
      <c r="EQ5145">
        <v>247476</v>
      </c>
      <c r="ER5145" t="s">
        <v>10855</v>
      </c>
      <c r="EV5145">
        <v>17290235</v>
      </c>
      <c r="EW5145">
        <v>928</v>
      </c>
      <c r="EX5145">
        <v>221422</v>
      </c>
      <c r="EY5145" t="s">
        <v>11531</v>
      </c>
      <c r="EZ5145">
        <v>1</v>
      </c>
      <c r="FC5145">
        <v>95385</v>
      </c>
      <c r="FD5145" t="s">
        <v>3531</v>
      </c>
    </row>
    <row r="5146" spans="1:160" x14ac:dyDescent="0.3">
      <c r="A5146" t="str">
        <f>VLOOKUP(B5146,Table2[],3,FALSE)</f>
        <v>Digital</v>
      </c>
      <c r="B5146" t="str">
        <f>IF(OR(ISNUMBER(FIND("QVC",Z5146)),ISNUMBER(FIND("QVC",AL5146))),"QVC",IF(OR(ISNUMBER(FIND("NCO",H5146)),ISNUMBER(FIND("NCO",Y5146))), "NCO", IF(AL5146="consumer","PMD.com",VLOOKUP(LEFT(H5146,2),Tables!$E$1:$F$11,2,FALSE))))</f>
        <v>PMD.com</v>
      </c>
      <c r="C5146">
        <f t="shared" si="243"/>
        <v>52430001</v>
      </c>
      <c r="D5146">
        <f t="shared" si="244"/>
        <v>1</v>
      </c>
      <c r="E5146" t="str">
        <f t="shared" ca="1" si="245"/>
        <v>MTD orders shipped</v>
      </c>
      <c r="F5146" t="s">
        <v>3539</v>
      </c>
      <c r="G5146" t="s">
        <v>335</v>
      </c>
      <c r="H5146" t="s">
        <v>10854</v>
      </c>
      <c r="I5146" s="6">
        <v>44013.656921296293</v>
      </c>
      <c r="J5146" t="s">
        <v>16</v>
      </c>
      <c r="K5146" s="6">
        <v>44014.482453703706</v>
      </c>
      <c r="M5146" t="s">
        <v>11527</v>
      </c>
      <c r="N5146" t="s">
        <v>11528</v>
      </c>
      <c r="Q5146" t="s">
        <v>763</v>
      </c>
      <c r="R5146" t="s">
        <v>365</v>
      </c>
      <c r="S5146" t="s">
        <v>11529</v>
      </c>
      <c r="T5146" t="s">
        <v>338</v>
      </c>
      <c r="U5146" t="s">
        <v>530</v>
      </c>
      <c r="W5146" t="s">
        <v>11530</v>
      </c>
      <c r="Z5146" t="s">
        <v>11527</v>
      </c>
      <c r="AA5146" t="s">
        <v>11528</v>
      </c>
      <c r="AD5146" t="s">
        <v>763</v>
      </c>
      <c r="AE5146" t="s">
        <v>365</v>
      </c>
      <c r="AF5146" t="s">
        <v>11529</v>
      </c>
      <c r="AG5146" t="s">
        <v>338</v>
      </c>
      <c r="AH5146" t="s">
        <v>530</v>
      </c>
      <c r="AJ5146" t="s">
        <v>11530</v>
      </c>
      <c r="AL5146" t="s">
        <v>339</v>
      </c>
      <c r="AM5146">
        <v>1</v>
      </c>
      <c r="AN5146">
        <v>1</v>
      </c>
      <c r="AO5146">
        <v>12063</v>
      </c>
      <c r="AQ5146">
        <v>127155</v>
      </c>
      <c r="AR5146">
        <v>52430001</v>
      </c>
      <c r="AS5146" t="s">
        <v>9635</v>
      </c>
      <c r="AT5146" t="s">
        <v>75</v>
      </c>
      <c r="AW5146" t="s">
        <v>340</v>
      </c>
      <c r="AX5146" t="s">
        <v>340</v>
      </c>
      <c r="AY5146" t="s">
        <v>357</v>
      </c>
      <c r="AZ5146" t="s">
        <v>363</v>
      </c>
      <c r="BY5146" t="s">
        <v>342</v>
      </c>
      <c r="EQ5146">
        <v>252868</v>
      </c>
      <c r="ER5146" t="s">
        <v>10855</v>
      </c>
      <c r="EV5146">
        <v>17290235</v>
      </c>
      <c r="EW5146">
        <v>928</v>
      </c>
      <c r="EX5146">
        <v>221422</v>
      </c>
      <c r="EY5146" t="s">
        <v>11531</v>
      </c>
      <c r="EZ5146">
        <v>1</v>
      </c>
      <c r="FC5146">
        <v>95385</v>
      </c>
      <c r="FD5146" t="s">
        <v>3531</v>
      </c>
    </row>
    <row r="5147" spans="1:160" x14ac:dyDescent="0.3">
      <c r="A5147" t="str">
        <f>VLOOKUP(B5147,Table2[],3,FALSE)</f>
        <v>Digital</v>
      </c>
      <c r="B5147" t="str">
        <f>IF(OR(ISNUMBER(FIND("QVC",Z5147)),ISNUMBER(FIND("QVC",AL5147))),"QVC",IF(OR(ISNUMBER(FIND("NCO",H5147)),ISNUMBER(FIND("NCO",Y5147))), "NCO", IF(AL5147="consumer","PMD.com",VLOOKUP(LEFT(H5147,2),Tables!$E$1:$F$11,2,FALSE))))</f>
        <v>PMD.com</v>
      </c>
      <c r="C5147">
        <f t="shared" si="243"/>
        <v>51090061</v>
      </c>
      <c r="D5147">
        <f t="shared" si="244"/>
        <v>1</v>
      </c>
      <c r="E5147" t="str">
        <f t="shared" ca="1" si="245"/>
        <v>MTD orders shipped</v>
      </c>
      <c r="F5147" t="s">
        <v>3539</v>
      </c>
      <c r="G5147" t="s">
        <v>335</v>
      </c>
      <c r="H5147" t="s">
        <v>10854</v>
      </c>
      <c r="I5147" s="6">
        <v>44013.656921296293</v>
      </c>
      <c r="J5147" t="s">
        <v>16</v>
      </c>
      <c r="K5147" s="6">
        <v>44014.482453703706</v>
      </c>
      <c r="M5147" t="s">
        <v>11527</v>
      </c>
      <c r="N5147" t="s">
        <v>11528</v>
      </c>
      <c r="Q5147" t="s">
        <v>763</v>
      </c>
      <c r="R5147" t="s">
        <v>365</v>
      </c>
      <c r="S5147" t="s">
        <v>11529</v>
      </c>
      <c r="T5147" t="s">
        <v>338</v>
      </c>
      <c r="U5147" t="s">
        <v>530</v>
      </c>
      <c r="W5147" t="s">
        <v>11530</v>
      </c>
      <c r="Z5147" t="s">
        <v>11527</v>
      </c>
      <c r="AA5147" t="s">
        <v>11528</v>
      </c>
      <c r="AD5147" t="s">
        <v>763</v>
      </c>
      <c r="AE5147" t="s">
        <v>365</v>
      </c>
      <c r="AF5147" t="s">
        <v>11529</v>
      </c>
      <c r="AG5147" t="s">
        <v>338</v>
      </c>
      <c r="AH5147" t="s">
        <v>530</v>
      </c>
      <c r="AJ5147" t="s">
        <v>11530</v>
      </c>
      <c r="AL5147" t="s">
        <v>339</v>
      </c>
      <c r="AM5147">
        <v>1</v>
      </c>
      <c r="AN5147">
        <v>1</v>
      </c>
      <c r="AO5147">
        <v>8078</v>
      </c>
      <c r="AQ5147">
        <v>124010</v>
      </c>
      <c r="AR5147">
        <v>51090061</v>
      </c>
      <c r="AS5147" t="s">
        <v>2688</v>
      </c>
      <c r="AT5147" t="s">
        <v>122</v>
      </c>
      <c r="AW5147" t="s">
        <v>340</v>
      </c>
      <c r="AX5147" t="s">
        <v>340</v>
      </c>
      <c r="AY5147" t="s">
        <v>357</v>
      </c>
      <c r="AZ5147" t="s">
        <v>363</v>
      </c>
      <c r="BY5147" t="s">
        <v>342</v>
      </c>
      <c r="EQ5147">
        <v>252774</v>
      </c>
      <c r="ER5147" t="s">
        <v>10855</v>
      </c>
      <c r="EV5147">
        <v>17290235</v>
      </c>
      <c r="EW5147">
        <v>928</v>
      </c>
      <c r="EX5147">
        <v>221422</v>
      </c>
      <c r="EY5147" t="s">
        <v>11531</v>
      </c>
      <c r="EZ5147">
        <v>1</v>
      </c>
      <c r="FC5147">
        <v>51090061</v>
      </c>
      <c r="FD5147" t="s">
        <v>122</v>
      </c>
    </row>
    <row r="5148" spans="1:160" x14ac:dyDescent="0.3">
      <c r="A5148" t="str">
        <f>VLOOKUP(B5148,Table2[],3,FALSE)</f>
        <v>Digital</v>
      </c>
      <c r="B5148" t="str">
        <f>IF(OR(ISNUMBER(FIND("QVC",Z5148)),ISNUMBER(FIND("QVC",AL5148))),"QVC",IF(OR(ISNUMBER(FIND("NCO",H5148)),ISNUMBER(FIND("NCO",Y5148))), "NCO", IF(AL5148="consumer","PMD.com",VLOOKUP(LEFT(H5148,2),Tables!$E$1:$F$11,2,FALSE))))</f>
        <v>PMD.com</v>
      </c>
      <c r="C5148">
        <f t="shared" si="243"/>
        <v>51090030</v>
      </c>
      <c r="D5148">
        <f t="shared" si="244"/>
        <v>1</v>
      </c>
      <c r="E5148" t="str">
        <f t="shared" ca="1" si="245"/>
        <v>MTD orders shipped</v>
      </c>
      <c r="F5148" t="s">
        <v>3539</v>
      </c>
      <c r="G5148" t="s">
        <v>335</v>
      </c>
      <c r="H5148" t="s">
        <v>10854</v>
      </c>
      <c r="I5148" s="6">
        <v>44013.656921296293</v>
      </c>
      <c r="J5148" t="s">
        <v>16</v>
      </c>
      <c r="K5148" s="6">
        <v>44014.482453703706</v>
      </c>
      <c r="M5148" t="s">
        <v>11527</v>
      </c>
      <c r="N5148" t="s">
        <v>11528</v>
      </c>
      <c r="Q5148" t="s">
        <v>763</v>
      </c>
      <c r="R5148" t="s">
        <v>365</v>
      </c>
      <c r="S5148" t="s">
        <v>11529</v>
      </c>
      <c r="T5148" t="s">
        <v>338</v>
      </c>
      <c r="U5148" t="s">
        <v>530</v>
      </c>
      <c r="W5148" t="s">
        <v>11530</v>
      </c>
      <c r="Z5148" t="s">
        <v>11527</v>
      </c>
      <c r="AA5148" t="s">
        <v>11528</v>
      </c>
      <c r="AD5148" t="s">
        <v>763</v>
      </c>
      <c r="AE5148" t="s">
        <v>365</v>
      </c>
      <c r="AF5148" t="s">
        <v>11529</v>
      </c>
      <c r="AG5148" t="s">
        <v>338</v>
      </c>
      <c r="AH5148" t="s">
        <v>530</v>
      </c>
      <c r="AJ5148" t="s">
        <v>11530</v>
      </c>
      <c r="AL5148" t="s">
        <v>339</v>
      </c>
      <c r="AM5148">
        <v>1</v>
      </c>
      <c r="AN5148">
        <v>1</v>
      </c>
      <c r="AO5148">
        <v>6688</v>
      </c>
      <c r="AQ5148">
        <v>125960</v>
      </c>
      <c r="AR5148">
        <v>51090030</v>
      </c>
      <c r="AS5148" t="s">
        <v>3043</v>
      </c>
      <c r="AT5148" t="s">
        <v>628</v>
      </c>
      <c r="AW5148" t="s">
        <v>343</v>
      </c>
      <c r="BY5148" t="s">
        <v>342</v>
      </c>
      <c r="BZ5148" t="b">
        <v>0</v>
      </c>
      <c r="EQ5148">
        <v>243047</v>
      </c>
      <c r="ER5148" t="s">
        <v>10855</v>
      </c>
      <c r="EV5148">
        <v>17290235</v>
      </c>
      <c r="EW5148">
        <v>928</v>
      </c>
      <c r="EX5148">
        <v>221422</v>
      </c>
      <c r="EY5148" t="s">
        <v>11531</v>
      </c>
      <c r="EZ5148">
        <v>1</v>
      </c>
      <c r="FC5148">
        <v>95385</v>
      </c>
      <c r="FD5148" t="s">
        <v>3531</v>
      </c>
    </row>
    <row r="5149" spans="1:160" x14ac:dyDescent="0.3">
      <c r="A5149" t="str">
        <f>VLOOKUP(B5149,Table2[],3,FALSE)</f>
        <v>Digital</v>
      </c>
      <c r="B5149" t="str">
        <f>IF(OR(ISNUMBER(FIND("QVC",Z5149)),ISNUMBER(FIND("QVC",AL5149))),"QVC",IF(OR(ISNUMBER(FIND("NCO",H5149)),ISNUMBER(FIND("NCO",Y5149))), "NCO", IF(AL5149="consumer","PMD.com",VLOOKUP(LEFT(H5149,2),Tables!$E$1:$F$11,2,FALSE))))</f>
        <v>PMD.com</v>
      </c>
      <c r="C5149">
        <f t="shared" si="243"/>
        <v>535501</v>
      </c>
      <c r="D5149">
        <f t="shared" si="244"/>
        <v>1</v>
      </c>
      <c r="E5149" t="str">
        <f t="shared" ca="1" si="245"/>
        <v>MTD orders shipped</v>
      </c>
      <c r="F5149" t="s">
        <v>3539</v>
      </c>
      <c r="G5149" t="s">
        <v>335</v>
      </c>
      <c r="H5149" t="s">
        <v>10854</v>
      </c>
      <c r="I5149" s="6">
        <v>44013.656921296293</v>
      </c>
      <c r="J5149" t="s">
        <v>16</v>
      </c>
      <c r="K5149" s="6">
        <v>44014.482453703706</v>
      </c>
      <c r="M5149" t="s">
        <v>11527</v>
      </c>
      <c r="N5149" t="s">
        <v>11528</v>
      </c>
      <c r="Q5149" t="s">
        <v>763</v>
      </c>
      <c r="R5149" t="s">
        <v>365</v>
      </c>
      <c r="S5149" t="s">
        <v>11529</v>
      </c>
      <c r="T5149" t="s">
        <v>338</v>
      </c>
      <c r="U5149" t="s">
        <v>530</v>
      </c>
      <c r="W5149" t="s">
        <v>11530</v>
      </c>
      <c r="Z5149" t="s">
        <v>11527</v>
      </c>
      <c r="AA5149" t="s">
        <v>11528</v>
      </c>
      <c r="AD5149" t="s">
        <v>763</v>
      </c>
      <c r="AE5149" t="s">
        <v>365</v>
      </c>
      <c r="AF5149" t="s">
        <v>11529</v>
      </c>
      <c r="AG5149" t="s">
        <v>338</v>
      </c>
      <c r="AH5149" t="s">
        <v>530</v>
      </c>
      <c r="AJ5149" t="s">
        <v>11530</v>
      </c>
      <c r="AL5149" t="s">
        <v>339</v>
      </c>
      <c r="AM5149">
        <v>1</v>
      </c>
      <c r="AN5149">
        <v>1</v>
      </c>
      <c r="AO5149">
        <v>5715</v>
      </c>
      <c r="AQ5149">
        <v>124621</v>
      </c>
      <c r="AR5149">
        <v>535501</v>
      </c>
      <c r="AS5149" t="s">
        <v>158</v>
      </c>
      <c r="AT5149" t="s">
        <v>159</v>
      </c>
      <c r="AW5149" t="s">
        <v>340</v>
      </c>
      <c r="AX5149" t="s">
        <v>340</v>
      </c>
      <c r="AY5149" t="s">
        <v>351</v>
      </c>
      <c r="AZ5149" t="s">
        <v>441</v>
      </c>
      <c r="BY5149" t="s">
        <v>342</v>
      </c>
      <c r="EQ5149">
        <v>245276</v>
      </c>
      <c r="ER5149" t="s">
        <v>10855</v>
      </c>
      <c r="EV5149">
        <v>17290235</v>
      </c>
      <c r="EW5149">
        <v>928</v>
      </c>
      <c r="EX5149">
        <v>221422</v>
      </c>
      <c r="EY5149" t="s">
        <v>11531</v>
      </c>
      <c r="EZ5149">
        <v>1</v>
      </c>
      <c r="FC5149">
        <v>535501</v>
      </c>
      <c r="FD5149" t="s">
        <v>159</v>
      </c>
    </row>
    <row r="5150" spans="1:160" x14ac:dyDescent="0.3">
      <c r="A5150" t="str">
        <f>VLOOKUP(B5150,Table2[],3,FALSE)</f>
        <v>Digital</v>
      </c>
      <c r="B5150" t="str">
        <f>IF(OR(ISNUMBER(FIND("QVC",Z5150)),ISNUMBER(FIND("QVC",AL5150))),"QVC",IF(OR(ISNUMBER(FIND("NCO",H5150)),ISNUMBER(FIND("NCO",Y5150))), "NCO", IF(AL5150="consumer","PMD.com",VLOOKUP(LEFT(H5150,2),Tables!$E$1:$F$11,2,FALSE))))</f>
        <v>PMD.com</v>
      </c>
      <c r="C5150">
        <f t="shared" si="243"/>
        <v>5901</v>
      </c>
      <c r="D5150">
        <f t="shared" si="244"/>
        <v>1</v>
      </c>
      <c r="E5150" t="str">
        <f t="shared" ca="1" si="245"/>
        <v>MTD orders shipped</v>
      </c>
      <c r="F5150" t="s">
        <v>3539</v>
      </c>
      <c r="G5150" t="s">
        <v>335</v>
      </c>
      <c r="H5150" t="s">
        <v>11092</v>
      </c>
      <c r="I5150" s="6">
        <v>44014.188252314816</v>
      </c>
      <c r="J5150" t="s">
        <v>16</v>
      </c>
      <c r="K5150" s="6">
        <v>44014.482916666668</v>
      </c>
      <c r="M5150" t="s">
        <v>11532</v>
      </c>
      <c r="N5150" t="s">
        <v>11533</v>
      </c>
      <c r="Q5150" t="s">
        <v>374</v>
      </c>
      <c r="R5150" t="s">
        <v>375</v>
      </c>
      <c r="S5150">
        <v>60607</v>
      </c>
      <c r="T5150" t="s">
        <v>338</v>
      </c>
      <c r="U5150" t="s">
        <v>530</v>
      </c>
      <c r="W5150" t="s">
        <v>11534</v>
      </c>
      <c r="Z5150" t="s">
        <v>11532</v>
      </c>
      <c r="AA5150" t="s">
        <v>11533</v>
      </c>
      <c r="AD5150" t="s">
        <v>374</v>
      </c>
      <c r="AE5150" t="s">
        <v>375</v>
      </c>
      <c r="AF5150">
        <v>60607</v>
      </c>
      <c r="AG5150" t="s">
        <v>338</v>
      </c>
      <c r="AH5150" t="s">
        <v>530</v>
      </c>
      <c r="AJ5150" t="s">
        <v>11534</v>
      </c>
      <c r="AL5150" t="s">
        <v>339</v>
      </c>
      <c r="AM5150">
        <v>1</v>
      </c>
      <c r="AN5150">
        <v>1</v>
      </c>
      <c r="AO5150">
        <v>1428</v>
      </c>
      <c r="AQ5150">
        <v>123804</v>
      </c>
      <c r="AR5150">
        <v>5901</v>
      </c>
      <c r="AS5150" t="s">
        <v>1300</v>
      </c>
      <c r="AT5150" t="s">
        <v>17</v>
      </c>
      <c r="AW5150" t="s">
        <v>352</v>
      </c>
      <c r="AX5150" t="s">
        <v>352</v>
      </c>
      <c r="AY5150" t="s">
        <v>353</v>
      </c>
      <c r="AZ5150" t="s">
        <v>358</v>
      </c>
      <c r="BY5150" t="s">
        <v>342</v>
      </c>
      <c r="EQ5150">
        <v>250322</v>
      </c>
      <c r="ER5150" t="s">
        <v>11093</v>
      </c>
      <c r="EV5150">
        <v>17290356</v>
      </c>
      <c r="EW5150">
        <v>928</v>
      </c>
      <c r="EX5150">
        <v>221549</v>
      </c>
      <c r="EY5150" t="s">
        <v>11535</v>
      </c>
      <c r="EZ5150">
        <v>1</v>
      </c>
      <c r="FC5150">
        <v>5901</v>
      </c>
      <c r="FD5150" t="s">
        <v>17</v>
      </c>
    </row>
    <row r="5151" spans="1:160" x14ac:dyDescent="0.3">
      <c r="A5151" t="str">
        <f>VLOOKUP(B5151,Table2[],3,FALSE)</f>
        <v>Digital</v>
      </c>
      <c r="B5151" t="str">
        <f>IF(OR(ISNUMBER(FIND("QVC",Z5151)),ISNUMBER(FIND("QVC",AL5151))),"QVC",IF(OR(ISNUMBER(FIND("NCO",H5151)),ISNUMBER(FIND("NCO",Y5151))), "NCO", IF(AL5151="consumer","PMD.com",VLOOKUP(LEFT(H5151,2),Tables!$E$1:$F$11,2,FALSE))))</f>
        <v>PMD.com</v>
      </c>
      <c r="C5151">
        <f t="shared" si="243"/>
        <v>5341</v>
      </c>
      <c r="D5151">
        <f t="shared" si="244"/>
        <v>1</v>
      </c>
      <c r="E5151" t="str">
        <f t="shared" ca="1" si="245"/>
        <v>MTD orders shipped</v>
      </c>
      <c r="F5151" t="s">
        <v>3539</v>
      </c>
      <c r="G5151" t="s">
        <v>335</v>
      </c>
      <c r="H5151" t="s">
        <v>11092</v>
      </c>
      <c r="I5151" s="6">
        <v>44014.188252314816</v>
      </c>
      <c r="J5151" t="s">
        <v>16</v>
      </c>
      <c r="K5151" s="6">
        <v>44014.482916666668</v>
      </c>
      <c r="M5151" t="s">
        <v>11532</v>
      </c>
      <c r="N5151" t="s">
        <v>11533</v>
      </c>
      <c r="Q5151" t="s">
        <v>374</v>
      </c>
      <c r="R5151" t="s">
        <v>375</v>
      </c>
      <c r="S5151">
        <v>60607</v>
      </c>
      <c r="T5151" t="s">
        <v>338</v>
      </c>
      <c r="U5151" t="s">
        <v>530</v>
      </c>
      <c r="W5151" t="s">
        <v>11534</v>
      </c>
      <c r="Z5151" t="s">
        <v>11532</v>
      </c>
      <c r="AA5151" t="s">
        <v>11533</v>
      </c>
      <c r="AD5151" t="s">
        <v>374</v>
      </c>
      <c r="AE5151" t="s">
        <v>375</v>
      </c>
      <c r="AF5151">
        <v>60607</v>
      </c>
      <c r="AG5151" t="s">
        <v>338</v>
      </c>
      <c r="AH5151" t="s">
        <v>530</v>
      </c>
      <c r="AJ5151" t="s">
        <v>11534</v>
      </c>
      <c r="AL5151" t="s">
        <v>339</v>
      </c>
      <c r="AM5151">
        <v>1</v>
      </c>
      <c r="AN5151">
        <v>1</v>
      </c>
      <c r="AO5151">
        <v>15156</v>
      </c>
      <c r="AQ5151">
        <v>124187</v>
      </c>
      <c r="AR5151">
        <v>5341</v>
      </c>
      <c r="AS5151" t="s">
        <v>9636</v>
      </c>
      <c r="AT5151" t="s">
        <v>82</v>
      </c>
      <c r="AW5151" t="s">
        <v>340</v>
      </c>
      <c r="AX5151" t="s">
        <v>340</v>
      </c>
      <c r="AY5151" t="s">
        <v>345</v>
      </c>
      <c r="AZ5151" t="s">
        <v>346</v>
      </c>
      <c r="BY5151" t="s">
        <v>342</v>
      </c>
      <c r="EQ5151">
        <v>245208</v>
      </c>
      <c r="ER5151" t="s">
        <v>11093</v>
      </c>
      <c r="EV5151">
        <v>17290356</v>
      </c>
      <c r="EW5151">
        <v>928</v>
      </c>
      <c r="EX5151">
        <v>221549</v>
      </c>
      <c r="EY5151" t="s">
        <v>11535</v>
      </c>
      <c r="EZ5151">
        <v>1</v>
      </c>
      <c r="FC5151">
        <v>90425</v>
      </c>
      <c r="FD5151" t="s">
        <v>388</v>
      </c>
    </row>
    <row r="5152" spans="1:160" x14ac:dyDescent="0.3">
      <c r="A5152" t="str">
        <f>VLOOKUP(B5152,Table2[],3,FALSE)</f>
        <v>Digital</v>
      </c>
      <c r="B5152" t="str">
        <f>IF(OR(ISNUMBER(FIND("QVC",Z5152)),ISNUMBER(FIND("QVC",AL5152))),"QVC",IF(OR(ISNUMBER(FIND("NCO",H5152)),ISNUMBER(FIND("NCO",Y5152))), "NCO", IF(AL5152="consumer","PMD.com",VLOOKUP(LEFT(H5152,2),Tables!$E$1:$F$11,2,FALSE))))</f>
        <v>PMD.com</v>
      </c>
      <c r="C5152">
        <f t="shared" si="243"/>
        <v>5342</v>
      </c>
      <c r="D5152">
        <f t="shared" si="244"/>
        <v>1</v>
      </c>
      <c r="E5152" t="str">
        <f t="shared" ca="1" si="245"/>
        <v>MTD orders shipped</v>
      </c>
      <c r="F5152" t="s">
        <v>3539</v>
      </c>
      <c r="G5152" t="s">
        <v>335</v>
      </c>
      <c r="H5152" t="s">
        <v>11092</v>
      </c>
      <c r="I5152" s="6">
        <v>44014.188252314816</v>
      </c>
      <c r="J5152" t="s">
        <v>16</v>
      </c>
      <c r="K5152" s="6">
        <v>44014.482916666668</v>
      </c>
      <c r="M5152" t="s">
        <v>11532</v>
      </c>
      <c r="N5152" t="s">
        <v>11533</v>
      </c>
      <c r="Q5152" t="s">
        <v>374</v>
      </c>
      <c r="R5152" t="s">
        <v>375</v>
      </c>
      <c r="S5152">
        <v>60607</v>
      </c>
      <c r="T5152" t="s">
        <v>338</v>
      </c>
      <c r="U5152" t="s">
        <v>530</v>
      </c>
      <c r="W5152" t="s">
        <v>11534</v>
      </c>
      <c r="Z5152" t="s">
        <v>11532</v>
      </c>
      <c r="AA5152" t="s">
        <v>11533</v>
      </c>
      <c r="AD5152" t="s">
        <v>374</v>
      </c>
      <c r="AE5152" t="s">
        <v>375</v>
      </c>
      <c r="AF5152">
        <v>60607</v>
      </c>
      <c r="AG5152" t="s">
        <v>338</v>
      </c>
      <c r="AH5152" t="s">
        <v>530</v>
      </c>
      <c r="AJ5152" t="s">
        <v>11534</v>
      </c>
      <c r="AL5152" t="s">
        <v>339</v>
      </c>
      <c r="AM5152">
        <v>1</v>
      </c>
      <c r="AN5152">
        <v>1</v>
      </c>
      <c r="AO5152">
        <v>13280</v>
      </c>
      <c r="AQ5152">
        <v>123849</v>
      </c>
      <c r="AR5152">
        <v>5342</v>
      </c>
      <c r="AS5152" t="s">
        <v>1867</v>
      </c>
      <c r="AT5152" t="s">
        <v>149</v>
      </c>
      <c r="AW5152" t="s">
        <v>340</v>
      </c>
      <c r="AX5152" t="s">
        <v>340</v>
      </c>
      <c r="AY5152" t="s">
        <v>345</v>
      </c>
      <c r="AZ5152" t="s">
        <v>346</v>
      </c>
      <c r="BY5152" t="s">
        <v>342</v>
      </c>
      <c r="EQ5152">
        <v>244853</v>
      </c>
      <c r="ER5152" t="s">
        <v>11093</v>
      </c>
      <c r="EV5152">
        <v>17290356</v>
      </c>
      <c r="EW5152">
        <v>928</v>
      </c>
      <c r="EX5152">
        <v>221549</v>
      </c>
      <c r="EY5152" t="s">
        <v>11535</v>
      </c>
      <c r="EZ5152">
        <v>1</v>
      </c>
      <c r="FC5152">
        <v>90425</v>
      </c>
      <c r="FD5152" t="s">
        <v>388</v>
      </c>
    </row>
    <row r="5153" spans="1:160" x14ac:dyDescent="0.3">
      <c r="A5153" t="str">
        <f>VLOOKUP(B5153,Table2[],3,FALSE)</f>
        <v>Digital</v>
      </c>
      <c r="B5153" t="str">
        <f>IF(OR(ISNUMBER(FIND("QVC",Z5153)),ISNUMBER(FIND("QVC",AL5153))),"QVC",IF(OR(ISNUMBER(FIND("NCO",H5153)),ISNUMBER(FIND("NCO",Y5153))), "NCO", IF(AL5153="consumer","PMD.com",VLOOKUP(LEFT(H5153,2),Tables!$E$1:$F$11,2,FALSE))))</f>
        <v>PMD.com</v>
      </c>
      <c r="C5153">
        <f t="shared" si="243"/>
        <v>53920001</v>
      </c>
      <c r="D5153">
        <f t="shared" si="244"/>
        <v>1</v>
      </c>
      <c r="E5153" t="str">
        <f t="shared" ca="1" si="245"/>
        <v>MTD orders shipped</v>
      </c>
      <c r="F5153" t="s">
        <v>3539</v>
      </c>
      <c r="G5153" t="s">
        <v>335</v>
      </c>
      <c r="H5153" t="s">
        <v>10978</v>
      </c>
      <c r="I5153" s="6">
        <v>44013.866365740738</v>
      </c>
      <c r="J5153" t="s">
        <v>16</v>
      </c>
      <c r="K5153" s="6">
        <v>44014.482928240737</v>
      </c>
      <c r="M5153" t="s">
        <v>11536</v>
      </c>
      <c r="N5153" t="s">
        <v>11537</v>
      </c>
      <c r="Q5153" t="s">
        <v>1107</v>
      </c>
      <c r="R5153" t="s">
        <v>365</v>
      </c>
      <c r="S5153" t="s">
        <v>11538</v>
      </c>
      <c r="T5153" t="s">
        <v>338</v>
      </c>
      <c r="U5153" t="s">
        <v>530</v>
      </c>
      <c r="W5153" t="s">
        <v>11539</v>
      </c>
      <c r="Z5153" t="s">
        <v>11536</v>
      </c>
      <c r="AA5153" t="s">
        <v>11537</v>
      </c>
      <c r="AD5153" t="s">
        <v>1107</v>
      </c>
      <c r="AE5153" t="s">
        <v>365</v>
      </c>
      <c r="AF5153" t="s">
        <v>11538</v>
      </c>
      <c r="AG5153" t="s">
        <v>338</v>
      </c>
      <c r="AH5153" t="s">
        <v>530</v>
      </c>
      <c r="AJ5153" t="s">
        <v>11539</v>
      </c>
      <c r="AL5153" t="s">
        <v>339</v>
      </c>
      <c r="AM5153">
        <v>1</v>
      </c>
      <c r="AN5153">
        <v>1</v>
      </c>
      <c r="AO5153">
        <v>14899</v>
      </c>
      <c r="AQ5153">
        <v>124468</v>
      </c>
      <c r="AR5153">
        <v>53920001</v>
      </c>
      <c r="AS5153" t="s">
        <v>42</v>
      </c>
      <c r="AT5153" t="s">
        <v>40</v>
      </c>
      <c r="AW5153" t="s">
        <v>343</v>
      </c>
      <c r="BY5153" t="s">
        <v>342</v>
      </c>
      <c r="EQ5153">
        <v>247476</v>
      </c>
      <c r="ER5153" t="s">
        <v>10979</v>
      </c>
      <c r="EV5153">
        <v>17290296</v>
      </c>
      <c r="EW5153">
        <v>928</v>
      </c>
      <c r="EX5153">
        <v>221489</v>
      </c>
      <c r="EY5153" t="s">
        <v>11540</v>
      </c>
      <c r="EZ5153">
        <v>1</v>
      </c>
      <c r="FC5153">
        <v>95384</v>
      </c>
      <c r="FD5153" t="s">
        <v>3530</v>
      </c>
    </row>
    <row r="5154" spans="1:160" x14ac:dyDescent="0.3">
      <c r="A5154" t="str">
        <f>VLOOKUP(B5154,Table2[],3,FALSE)</f>
        <v>Digital</v>
      </c>
      <c r="B5154" t="str">
        <f>IF(OR(ISNUMBER(FIND("QVC",Z5154)),ISNUMBER(FIND("QVC",AL5154))),"QVC",IF(OR(ISNUMBER(FIND("NCO",H5154)),ISNUMBER(FIND("NCO",Y5154))), "NCO", IF(AL5154="consumer","PMD.com",VLOOKUP(LEFT(H5154,2),Tables!$E$1:$F$11,2,FALSE))))</f>
        <v>PMD.com</v>
      </c>
      <c r="C5154">
        <f t="shared" si="243"/>
        <v>52430001</v>
      </c>
      <c r="D5154">
        <f t="shared" si="244"/>
        <v>1</v>
      </c>
      <c r="E5154" t="str">
        <f t="shared" ca="1" si="245"/>
        <v>MTD orders shipped</v>
      </c>
      <c r="F5154" t="s">
        <v>3539</v>
      </c>
      <c r="G5154" t="s">
        <v>335</v>
      </c>
      <c r="H5154" t="s">
        <v>10978</v>
      </c>
      <c r="I5154" s="6">
        <v>44013.866365740738</v>
      </c>
      <c r="J5154" t="s">
        <v>16</v>
      </c>
      <c r="K5154" s="6">
        <v>44014.482928240737</v>
      </c>
      <c r="M5154" t="s">
        <v>11536</v>
      </c>
      <c r="N5154" t="s">
        <v>11537</v>
      </c>
      <c r="Q5154" t="s">
        <v>1107</v>
      </c>
      <c r="R5154" t="s">
        <v>365</v>
      </c>
      <c r="S5154" t="s">
        <v>11538</v>
      </c>
      <c r="T5154" t="s">
        <v>338</v>
      </c>
      <c r="U5154" t="s">
        <v>530</v>
      </c>
      <c r="W5154" t="s">
        <v>11539</v>
      </c>
      <c r="Z5154" t="s">
        <v>11536</v>
      </c>
      <c r="AA5154" t="s">
        <v>11537</v>
      </c>
      <c r="AD5154" t="s">
        <v>1107</v>
      </c>
      <c r="AE5154" t="s">
        <v>365</v>
      </c>
      <c r="AF5154" t="s">
        <v>11538</v>
      </c>
      <c r="AG5154" t="s">
        <v>338</v>
      </c>
      <c r="AH5154" t="s">
        <v>530</v>
      </c>
      <c r="AJ5154" t="s">
        <v>11539</v>
      </c>
      <c r="AL5154" t="s">
        <v>339</v>
      </c>
      <c r="AM5154">
        <v>1</v>
      </c>
      <c r="AN5154">
        <v>1</v>
      </c>
      <c r="AO5154">
        <v>12063</v>
      </c>
      <c r="AQ5154">
        <v>127155</v>
      </c>
      <c r="AR5154">
        <v>52430001</v>
      </c>
      <c r="AS5154" t="s">
        <v>9635</v>
      </c>
      <c r="AT5154" t="s">
        <v>75</v>
      </c>
      <c r="AW5154" t="s">
        <v>340</v>
      </c>
      <c r="AX5154" t="s">
        <v>340</v>
      </c>
      <c r="AY5154" t="s">
        <v>357</v>
      </c>
      <c r="AZ5154" t="s">
        <v>363</v>
      </c>
      <c r="BY5154" t="s">
        <v>342</v>
      </c>
      <c r="EQ5154">
        <v>252868</v>
      </c>
      <c r="ER5154" t="s">
        <v>10979</v>
      </c>
      <c r="EV5154">
        <v>17290296</v>
      </c>
      <c r="EW5154">
        <v>928</v>
      </c>
      <c r="EX5154">
        <v>221489</v>
      </c>
      <c r="EY5154" t="s">
        <v>11540</v>
      </c>
      <c r="EZ5154">
        <v>1</v>
      </c>
      <c r="FC5154">
        <v>95384</v>
      </c>
      <c r="FD5154" t="s">
        <v>3530</v>
      </c>
    </row>
    <row r="5155" spans="1:160" x14ac:dyDescent="0.3">
      <c r="A5155" t="str">
        <f>VLOOKUP(B5155,Table2[],3,FALSE)</f>
        <v>Digital</v>
      </c>
      <c r="B5155" t="str">
        <f>IF(OR(ISNUMBER(FIND("QVC",Z5155)),ISNUMBER(FIND("QVC",AL5155))),"QVC",IF(OR(ISNUMBER(FIND("NCO",H5155)),ISNUMBER(FIND("NCO",Y5155))), "NCO", IF(AL5155="consumer","PMD.com",VLOOKUP(LEFT(H5155,2),Tables!$E$1:$F$11,2,FALSE))))</f>
        <v>PMD.com</v>
      </c>
      <c r="C5155">
        <f t="shared" si="243"/>
        <v>53160001</v>
      </c>
      <c r="D5155">
        <f t="shared" si="244"/>
        <v>1</v>
      </c>
      <c r="E5155" t="str">
        <f t="shared" ca="1" si="245"/>
        <v>MTD orders shipped</v>
      </c>
      <c r="F5155" t="s">
        <v>3539</v>
      </c>
      <c r="G5155" t="s">
        <v>335</v>
      </c>
      <c r="H5155" t="s">
        <v>10978</v>
      </c>
      <c r="I5155" s="6">
        <v>44013.866365740738</v>
      </c>
      <c r="J5155" t="s">
        <v>16</v>
      </c>
      <c r="K5155" s="6">
        <v>44014.482928240737</v>
      </c>
      <c r="M5155" t="s">
        <v>11536</v>
      </c>
      <c r="N5155" t="s">
        <v>11537</v>
      </c>
      <c r="Q5155" t="s">
        <v>1107</v>
      </c>
      <c r="R5155" t="s">
        <v>365</v>
      </c>
      <c r="S5155" t="s">
        <v>11538</v>
      </c>
      <c r="T5155" t="s">
        <v>338</v>
      </c>
      <c r="U5155" t="s">
        <v>530</v>
      </c>
      <c r="W5155" t="s">
        <v>11539</v>
      </c>
      <c r="Z5155" t="s">
        <v>11536</v>
      </c>
      <c r="AA5155" t="s">
        <v>11537</v>
      </c>
      <c r="AD5155" t="s">
        <v>1107</v>
      </c>
      <c r="AE5155" t="s">
        <v>365</v>
      </c>
      <c r="AF5155" t="s">
        <v>11538</v>
      </c>
      <c r="AG5155" t="s">
        <v>338</v>
      </c>
      <c r="AH5155" t="s">
        <v>530</v>
      </c>
      <c r="AJ5155" t="s">
        <v>11539</v>
      </c>
      <c r="AL5155" t="s">
        <v>339</v>
      </c>
      <c r="AM5155">
        <v>1</v>
      </c>
      <c r="AN5155">
        <v>1</v>
      </c>
      <c r="AO5155">
        <v>4322</v>
      </c>
      <c r="AQ5155">
        <v>124007</v>
      </c>
      <c r="AR5155">
        <v>53160001</v>
      </c>
      <c r="AS5155" t="s">
        <v>1895</v>
      </c>
      <c r="AT5155" t="s">
        <v>119</v>
      </c>
      <c r="AW5155" t="s">
        <v>340</v>
      </c>
      <c r="AX5155" t="s">
        <v>340</v>
      </c>
      <c r="AY5155" t="s">
        <v>341</v>
      </c>
      <c r="AZ5155">
        <v>0</v>
      </c>
      <c r="BY5155" t="s">
        <v>342</v>
      </c>
      <c r="EQ5155">
        <v>252959</v>
      </c>
      <c r="ER5155" t="s">
        <v>10979</v>
      </c>
      <c r="EV5155">
        <v>17290296</v>
      </c>
      <c r="EW5155">
        <v>928</v>
      </c>
      <c r="EX5155">
        <v>221489</v>
      </c>
      <c r="EY5155" t="s">
        <v>11540</v>
      </c>
      <c r="EZ5155">
        <v>1</v>
      </c>
      <c r="FC5155">
        <v>95309</v>
      </c>
      <c r="FD5155" t="s">
        <v>623</v>
      </c>
    </row>
    <row r="5156" spans="1:160" x14ac:dyDescent="0.3">
      <c r="A5156" t="str">
        <f>VLOOKUP(B5156,Table2[],3,FALSE)</f>
        <v>Digital</v>
      </c>
      <c r="B5156" t="str">
        <f>IF(OR(ISNUMBER(FIND("QVC",Z5156)),ISNUMBER(FIND("QVC",AL5156))),"QVC",IF(OR(ISNUMBER(FIND("NCO",H5156)),ISNUMBER(FIND("NCO",Y5156))), "NCO", IF(AL5156="consumer","PMD.com",VLOOKUP(LEFT(H5156,2),Tables!$E$1:$F$11,2,FALSE))))</f>
        <v>PMD.com</v>
      </c>
      <c r="C5156">
        <f t="shared" si="243"/>
        <v>51070001</v>
      </c>
      <c r="D5156">
        <f t="shared" si="244"/>
        <v>1</v>
      </c>
      <c r="E5156" t="str">
        <f t="shared" ca="1" si="245"/>
        <v>MTD orders shipped</v>
      </c>
      <c r="F5156" t="s">
        <v>3539</v>
      </c>
      <c r="G5156" t="s">
        <v>335</v>
      </c>
      <c r="H5156" t="s">
        <v>10978</v>
      </c>
      <c r="I5156" s="6">
        <v>44013.866365740738</v>
      </c>
      <c r="J5156" t="s">
        <v>16</v>
      </c>
      <c r="K5156" s="6">
        <v>44014.482928240737</v>
      </c>
      <c r="M5156" t="s">
        <v>11536</v>
      </c>
      <c r="N5156" t="s">
        <v>11537</v>
      </c>
      <c r="Q5156" t="s">
        <v>1107</v>
      </c>
      <c r="R5156" t="s">
        <v>365</v>
      </c>
      <c r="S5156" t="s">
        <v>11538</v>
      </c>
      <c r="T5156" t="s">
        <v>338</v>
      </c>
      <c r="U5156" t="s">
        <v>530</v>
      </c>
      <c r="W5156" t="s">
        <v>11539</v>
      </c>
      <c r="Z5156" t="s">
        <v>11536</v>
      </c>
      <c r="AA5156" t="s">
        <v>11537</v>
      </c>
      <c r="AD5156" t="s">
        <v>1107</v>
      </c>
      <c r="AE5156" t="s">
        <v>365</v>
      </c>
      <c r="AF5156" t="s">
        <v>11538</v>
      </c>
      <c r="AG5156" t="s">
        <v>338</v>
      </c>
      <c r="AH5156" t="s">
        <v>530</v>
      </c>
      <c r="AJ5156" t="s">
        <v>11539</v>
      </c>
      <c r="AL5156" t="s">
        <v>339</v>
      </c>
      <c r="AM5156">
        <v>1</v>
      </c>
      <c r="AN5156">
        <v>1</v>
      </c>
      <c r="AO5156">
        <v>10147</v>
      </c>
      <c r="AQ5156">
        <v>124429</v>
      </c>
      <c r="AR5156">
        <v>51070001</v>
      </c>
      <c r="AS5156" t="s">
        <v>1886</v>
      </c>
      <c r="AT5156" t="s">
        <v>45</v>
      </c>
      <c r="AW5156" t="s">
        <v>343</v>
      </c>
      <c r="BY5156" t="s">
        <v>342</v>
      </c>
      <c r="EQ5156">
        <v>251956</v>
      </c>
      <c r="ER5156" t="s">
        <v>10979</v>
      </c>
      <c r="EV5156">
        <v>17290296</v>
      </c>
      <c r="EW5156">
        <v>928</v>
      </c>
      <c r="EX5156">
        <v>221489</v>
      </c>
      <c r="EY5156" t="s">
        <v>11540</v>
      </c>
      <c r="EZ5156">
        <v>1</v>
      </c>
      <c r="FC5156">
        <v>95309</v>
      </c>
      <c r="FD5156" t="s">
        <v>623</v>
      </c>
    </row>
    <row r="5157" spans="1:160" x14ac:dyDescent="0.3">
      <c r="A5157" t="str">
        <f>VLOOKUP(B5157,Table2[],3,FALSE)</f>
        <v>Digital</v>
      </c>
      <c r="B5157" t="str">
        <f>IF(OR(ISNUMBER(FIND("QVC",Z5157)),ISNUMBER(FIND("QVC",AL5157))),"QVC",IF(OR(ISNUMBER(FIND("NCO",H5157)),ISNUMBER(FIND("NCO",Y5157))), "NCO", IF(AL5157="consumer","PMD.com",VLOOKUP(LEFT(H5157,2),Tables!$E$1:$F$11,2,FALSE))))</f>
        <v>PMD.com</v>
      </c>
      <c r="C5157">
        <f t="shared" si="243"/>
        <v>52460001</v>
      </c>
      <c r="D5157">
        <f t="shared" si="244"/>
        <v>1</v>
      </c>
      <c r="E5157" t="str">
        <f t="shared" ca="1" si="245"/>
        <v>MTD orders shipped</v>
      </c>
      <c r="F5157" t="s">
        <v>3539</v>
      </c>
      <c r="G5157" t="s">
        <v>335</v>
      </c>
      <c r="H5157" t="s">
        <v>10978</v>
      </c>
      <c r="I5157" s="6">
        <v>44013.866365740738</v>
      </c>
      <c r="J5157" t="s">
        <v>16</v>
      </c>
      <c r="K5157" s="6">
        <v>44014.482928240737</v>
      </c>
      <c r="M5157" t="s">
        <v>11536</v>
      </c>
      <c r="N5157" t="s">
        <v>11537</v>
      </c>
      <c r="Q5157" t="s">
        <v>1107</v>
      </c>
      <c r="R5157" t="s">
        <v>365</v>
      </c>
      <c r="S5157" t="s">
        <v>11538</v>
      </c>
      <c r="T5157" t="s">
        <v>338</v>
      </c>
      <c r="U5157" t="s">
        <v>530</v>
      </c>
      <c r="W5157" t="s">
        <v>11539</v>
      </c>
      <c r="Z5157" t="s">
        <v>11536</v>
      </c>
      <c r="AA5157" t="s">
        <v>11537</v>
      </c>
      <c r="AD5157" t="s">
        <v>1107</v>
      </c>
      <c r="AE5157" t="s">
        <v>365</v>
      </c>
      <c r="AF5157" t="s">
        <v>11538</v>
      </c>
      <c r="AG5157" t="s">
        <v>338</v>
      </c>
      <c r="AH5157" t="s">
        <v>530</v>
      </c>
      <c r="AJ5157" t="s">
        <v>11539</v>
      </c>
      <c r="AL5157" t="s">
        <v>339</v>
      </c>
      <c r="AM5157">
        <v>1</v>
      </c>
      <c r="AN5157">
        <v>1</v>
      </c>
      <c r="AO5157">
        <v>14007</v>
      </c>
      <c r="AQ5157">
        <v>127157</v>
      </c>
      <c r="AR5157">
        <v>52460001</v>
      </c>
      <c r="AS5157" t="s">
        <v>972</v>
      </c>
      <c r="AT5157" t="s">
        <v>76</v>
      </c>
      <c r="AW5157" t="s">
        <v>340</v>
      </c>
      <c r="AX5157" t="s">
        <v>340</v>
      </c>
      <c r="AY5157" t="s">
        <v>341</v>
      </c>
      <c r="AZ5157">
        <v>0</v>
      </c>
      <c r="BY5157" t="s">
        <v>342</v>
      </c>
      <c r="EQ5157">
        <v>252044</v>
      </c>
      <c r="ER5157" t="s">
        <v>10979</v>
      </c>
      <c r="EV5157">
        <v>17290296</v>
      </c>
      <c r="EW5157">
        <v>928</v>
      </c>
      <c r="EX5157">
        <v>221489</v>
      </c>
      <c r="EY5157" t="s">
        <v>11540</v>
      </c>
      <c r="EZ5157">
        <v>1</v>
      </c>
      <c r="FC5157">
        <v>95309</v>
      </c>
      <c r="FD5157" t="s">
        <v>623</v>
      </c>
    </row>
    <row r="5158" spans="1:160" x14ac:dyDescent="0.3">
      <c r="A5158" t="str">
        <f>VLOOKUP(B5158,Table2[],3,FALSE)</f>
        <v>Digital</v>
      </c>
      <c r="B5158" t="str">
        <f>IF(OR(ISNUMBER(FIND("QVC",Z5158)),ISNUMBER(FIND("QVC",AL5158))),"QVC",IF(OR(ISNUMBER(FIND("NCO",H5158)),ISNUMBER(FIND("NCO",Y5158))), "NCO", IF(AL5158="consumer","PMD.com",VLOOKUP(LEFT(H5158,2),Tables!$E$1:$F$11,2,FALSE))))</f>
        <v>PMD.com</v>
      </c>
      <c r="C5158">
        <f t="shared" si="243"/>
        <v>51090030</v>
      </c>
      <c r="D5158">
        <f t="shared" si="244"/>
        <v>1</v>
      </c>
      <c r="E5158" t="str">
        <f t="shared" ca="1" si="245"/>
        <v>MTD orders shipped</v>
      </c>
      <c r="F5158" t="s">
        <v>3539</v>
      </c>
      <c r="G5158" t="s">
        <v>335</v>
      </c>
      <c r="H5158" t="s">
        <v>10978</v>
      </c>
      <c r="I5158" s="6">
        <v>44013.866365740738</v>
      </c>
      <c r="J5158" t="s">
        <v>16</v>
      </c>
      <c r="K5158" s="6">
        <v>44014.482928240737</v>
      </c>
      <c r="M5158" t="s">
        <v>11536</v>
      </c>
      <c r="N5158" t="s">
        <v>11537</v>
      </c>
      <c r="Q5158" t="s">
        <v>1107</v>
      </c>
      <c r="R5158" t="s">
        <v>365</v>
      </c>
      <c r="S5158" t="s">
        <v>11538</v>
      </c>
      <c r="T5158" t="s">
        <v>338</v>
      </c>
      <c r="U5158" t="s">
        <v>530</v>
      </c>
      <c r="W5158" t="s">
        <v>11539</v>
      </c>
      <c r="Z5158" t="s">
        <v>11536</v>
      </c>
      <c r="AA5158" t="s">
        <v>11537</v>
      </c>
      <c r="AD5158" t="s">
        <v>1107</v>
      </c>
      <c r="AE5158" t="s">
        <v>365</v>
      </c>
      <c r="AF5158" t="s">
        <v>11538</v>
      </c>
      <c r="AG5158" t="s">
        <v>338</v>
      </c>
      <c r="AH5158" t="s">
        <v>530</v>
      </c>
      <c r="AJ5158" t="s">
        <v>11539</v>
      </c>
      <c r="AL5158" t="s">
        <v>339</v>
      </c>
      <c r="AM5158">
        <v>1</v>
      </c>
      <c r="AN5158">
        <v>1</v>
      </c>
      <c r="AO5158">
        <v>6688</v>
      </c>
      <c r="AQ5158">
        <v>125960</v>
      </c>
      <c r="AR5158">
        <v>51090030</v>
      </c>
      <c r="AS5158" t="s">
        <v>3043</v>
      </c>
      <c r="AT5158" t="s">
        <v>628</v>
      </c>
      <c r="AW5158" t="s">
        <v>343</v>
      </c>
      <c r="BY5158" t="s">
        <v>342</v>
      </c>
      <c r="BZ5158" t="b">
        <v>0</v>
      </c>
      <c r="EQ5158">
        <v>243047</v>
      </c>
      <c r="ER5158" t="s">
        <v>10979</v>
      </c>
      <c r="EV5158">
        <v>17290296</v>
      </c>
      <c r="EW5158">
        <v>928</v>
      </c>
      <c r="EX5158">
        <v>221489</v>
      </c>
      <c r="EY5158" t="s">
        <v>11540</v>
      </c>
      <c r="EZ5158">
        <v>1</v>
      </c>
      <c r="FC5158">
        <v>95384</v>
      </c>
      <c r="FD5158" t="s">
        <v>3530</v>
      </c>
    </row>
    <row r="5159" spans="1:160" x14ac:dyDescent="0.3">
      <c r="A5159" t="str">
        <f>VLOOKUP(B5159,Table2[],3,FALSE)</f>
        <v>Digital</v>
      </c>
      <c r="B5159" t="str">
        <f>IF(OR(ISNUMBER(FIND("QVC",Z5159)),ISNUMBER(FIND("QVC",AL5159))),"QVC",IF(OR(ISNUMBER(FIND("NCO",H5159)),ISNUMBER(FIND("NCO",Y5159))), "NCO", IF(AL5159="consumer","PMD.com",VLOOKUP(LEFT(H5159,2),Tables!$E$1:$F$11,2,FALSE))))</f>
        <v>PMD.com</v>
      </c>
      <c r="C5159">
        <f t="shared" si="243"/>
        <v>5341</v>
      </c>
      <c r="D5159">
        <f t="shared" si="244"/>
        <v>1</v>
      </c>
      <c r="E5159" t="str">
        <f t="shared" ca="1" si="245"/>
        <v>MTD orders shipped</v>
      </c>
      <c r="F5159" t="s">
        <v>3539</v>
      </c>
      <c r="G5159" t="s">
        <v>335</v>
      </c>
      <c r="H5159" t="s">
        <v>10850</v>
      </c>
      <c r="I5159" s="6">
        <v>44013.655439814815</v>
      </c>
      <c r="J5159" t="s">
        <v>16</v>
      </c>
      <c r="K5159" s="6">
        <v>44014.483067129629</v>
      </c>
      <c r="M5159" t="s">
        <v>11541</v>
      </c>
      <c r="N5159" t="s">
        <v>11542</v>
      </c>
      <c r="Q5159" t="s">
        <v>456</v>
      </c>
      <c r="R5159" t="s">
        <v>365</v>
      </c>
      <c r="S5159">
        <v>94566</v>
      </c>
      <c r="T5159" t="s">
        <v>338</v>
      </c>
      <c r="U5159" t="s">
        <v>530</v>
      </c>
      <c r="W5159" t="s">
        <v>11543</v>
      </c>
      <c r="Z5159" t="s">
        <v>11541</v>
      </c>
      <c r="AA5159" t="s">
        <v>11542</v>
      </c>
      <c r="AD5159" t="s">
        <v>456</v>
      </c>
      <c r="AE5159" t="s">
        <v>365</v>
      </c>
      <c r="AF5159">
        <v>94566</v>
      </c>
      <c r="AG5159" t="s">
        <v>338</v>
      </c>
      <c r="AH5159" t="s">
        <v>530</v>
      </c>
      <c r="AJ5159" t="s">
        <v>11543</v>
      </c>
      <c r="AL5159" t="s">
        <v>339</v>
      </c>
      <c r="AM5159">
        <v>1</v>
      </c>
      <c r="AN5159">
        <v>1</v>
      </c>
      <c r="AO5159">
        <v>15156</v>
      </c>
      <c r="AQ5159">
        <v>124187</v>
      </c>
      <c r="AR5159">
        <v>5341</v>
      </c>
      <c r="AS5159" t="s">
        <v>9636</v>
      </c>
      <c r="AT5159" t="s">
        <v>82</v>
      </c>
      <c r="AW5159" t="s">
        <v>340</v>
      </c>
      <c r="AX5159" t="s">
        <v>340</v>
      </c>
      <c r="AY5159" t="s">
        <v>345</v>
      </c>
      <c r="AZ5159" t="s">
        <v>346</v>
      </c>
      <c r="BY5159" t="s">
        <v>342</v>
      </c>
      <c r="EQ5159">
        <v>245208</v>
      </c>
      <c r="ER5159" t="s">
        <v>10851</v>
      </c>
      <c r="EV5159">
        <v>17290233</v>
      </c>
      <c r="EW5159">
        <v>928</v>
      </c>
      <c r="EX5159">
        <v>221420</v>
      </c>
      <c r="EY5159">
        <v>9.2748999964335493E+25</v>
      </c>
      <c r="EZ5159">
        <v>1</v>
      </c>
      <c r="FC5159">
        <v>90425</v>
      </c>
      <c r="FD5159" t="s">
        <v>388</v>
      </c>
    </row>
    <row r="5160" spans="1:160" x14ac:dyDescent="0.3">
      <c r="A5160" t="str">
        <f>VLOOKUP(B5160,Table2[],3,FALSE)</f>
        <v>Digital</v>
      </c>
      <c r="B5160" t="str">
        <f>IF(OR(ISNUMBER(FIND("QVC",Z5160)),ISNUMBER(FIND("QVC",AL5160))),"QVC",IF(OR(ISNUMBER(FIND("NCO",H5160)),ISNUMBER(FIND("NCO",Y5160))), "NCO", IF(AL5160="consumer","PMD.com",VLOOKUP(LEFT(H5160,2),Tables!$E$1:$F$11,2,FALSE))))</f>
        <v>PMD.com</v>
      </c>
      <c r="C5160">
        <f t="shared" si="243"/>
        <v>5342</v>
      </c>
      <c r="D5160">
        <f t="shared" si="244"/>
        <v>1</v>
      </c>
      <c r="E5160" t="str">
        <f t="shared" ca="1" si="245"/>
        <v>MTD orders shipped</v>
      </c>
      <c r="F5160" t="s">
        <v>3539</v>
      </c>
      <c r="G5160" t="s">
        <v>335</v>
      </c>
      <c r="H5160" t="s">
        <v>10850</v>
      </c>
      <c r="I5160" s="6">
        <v>44013.655439814815</v>
      </c>
      <c r="J5160" t="s">
        <v>16</v>
      </c>
      <c r="K5160" s="6">
        <v>44014.483067129629</v>
      </c>
      <c r="M5160" t="s">
        <v>11541</v>
      </c>
      <c r="N5160" t="s">
        <v>11542</v>
      </c>
      <c r="Q5160" t="s">
        <v>456</v>
      </c>
      <c r="R5160" t="s">
        <v>365</v>
      </c>
      <c r="S5160">
        <v>94566</v>
      </c>
      <c r="T5160" t="s">
        <v>338</v>
      </c>
      <c r="U5160" t="s">
        <v>530</v>
      </c>
      <c r="W5160" t="s">
        <v>11543</v>
      </c>
      <c r="Z5160" t="s">
        <v>11541</v>
      </c>
      <c r="AA5160" t="s">
        <v>11542</v>
      </c>
      <c r="AD5160" t="s">
        <v>456</v>
      </c>
      <c r="AE5160" t="s">
        <v>365</v>
      </c>
      <c r="AF5160">
        <v>94566</v>
      </c>
      <c r="AG5160" t="s">
        <v>338</v>
      </c>
      <c r="AH5160" t="s">
        <v>530</v>
      </c>
      <c r="AJ5160" t="s">
        <v>11543</v>
      </c>
      <c r="AL5160" t="s">
        <v>339</v>
      </c>
      <c r="AM5160">
        <v>1</v>
      </c>
      <c r="AN5160">
        <v>1</v>
      </c>
      <c r="AO5160">
        <v>13280</v>
      </c>
      <c r="AQ5160">
        <v>123849</v>
      </c>
      <c r="AR5160">
        <v>5342</v>
      </c>
      <c r="AS5160" t="s">
        <v>1867</v>
      </c>
      <c r="AT5160" t="s">
        <v>149</v>
      </c>
      <c r="AW5160" t="s">
        <v>340</v>
      </c>
      <c r="AX5160" t="s">
        <v>340</v>
      </c>
      <c r="AY5160" t="s">
        <v>345</v>
      </c>
      <c r="AZ5160" t="s">
        <v>346</v>
      </c>
      <c r="BY5160" t="s">
        <v>342</v>
      </c>
      <c r="EQ5160">
        <v>244853</v>
      </c>
      <c r="ER5160" t="s">
        <v>10851</v>
      </c>
      <c r="EV5160">
        <v>17290233</v>
      </c>
      <c r="EW5160">
        <v>928</v>
      </c>
      <c r="EX5160">
        <v>221420</v>
      </c>
      <c r="EY5160">
        <v>9.2748999964335493E+25</v>
      </c>
      <c r="EZ5160">
        <v>1</v>
      </c>
      <c r="FC5160">
        <v>90425</v>
      </c>
      <c r="FD5160" t="s">
        <v>388</v>
      </c>
    </row>
    <row r="5161" spans="1:160" x14ac:dyDescent="0.3">
      <c r="A5161" t="str">
        <f>VLOOKUP(B5161,Table2[],3,FALSE)</f>
        <v>Digital</v>
      </c>
      <c r="B5161" t="str">
        <f>IF(OR(ISNUMBER(FIND("QVC",Z5161)),ISNUMBER(FIND("QVC",AL5161))),"QVC",IF(OR(ISNUMBER(FIND("NCO",H5161)),ISNUMBER(FIND("NCO",Y5161))), "NCO", IF(AL5161="consumer","PMD.com",VLOOKUP(LEFT(H5161,2),Tables!$E$1:$F$11,2,FALSE))))</f>
        <v>PMD.com</v>
      </c>
      <c r="C5161">
        <f t="shared" si="243"/>
        <v>51010001</v>
      </c>
      <c r="D5161">
        <f t="shared" si="244"/>
        <v>1</v>
      </c>
      <c r="E5161" t="str">
        <f t="shared" ca="1" si="245"/>
        <v>MTD orders shipped</v>
      </c>
      <c r="F5161" t="s">
        <v>3539</v>
      </c>
      <c r="G5161" t="s">
        <v>335</v>
      </c>
      <c r="H5161" t="s">
        <v>11110</v>
      </c>
      <c r="I5161" s="6">
        <v>44014.189375000002</v>
      </c>
      <c r="J5161" t="s">
        <v>16</v>
      </c>
      <c r="K5161" s="6">
        <v>44014.483159722222</v>
      </c>
      <c r="M5161" t="s">
        <v>11544</v>
      </c>
      <c r="N5161" t="s">
        <v>11545</v>
      </c>
      <c r="Q5161" t="s">
        <v>11546</v>
      </c>
      <c r="R5161" t="s">
        <v>389</v>
      </c>
      <c r="S5161">
        <v>11413</v>
      </c>
      <c r="T5161" t="s">
        <v>338</v>
      </c>
      <c r="U5161" t="s">
        <v>530</v>
      </c>
      <c r="W5161" t="s">
        <v>11547</v>
      </c>
      <c r="Z5161" t="s">
        <v>11544</v>
      </c>
      <c r="AA5161" t="s">
        <v>11545</v>
      </c>
      <c r="AD5161" t="s">
        <v>11546</v>
      </c>
      <c r="AE5161" t="s">
        <v>389</v>
      </c>
      <c r="AF5161">
        <v>11413</v>
      </c>
      <c r="AG5161" t="s">
        <v>338</v>
      </c>
      <c r="AH5161" t="s">
        <v>530</v>
      </c>
      <c r="AJ5161" t="s">
        <v>11547</v>
      </c>
      <c r="AL5161" t="s">
        <v>339</v>
      </c>
      <c r="AM5161">
        <v>1</v>
      </c>
      <c r="AN5161">
        <v>1</v>
      </c>
      <c r="AO5161">
        <v>8743</v>
      </c>
      <c r="AQ5161">
        <v>123868</v>
      </c>
      <c r="AR5161">
        <v>51010001</v>
      </c>
      <c r="AS5161" t="s">
        <v>48</v>
      </c>
      <c r="AT5161" t="s">
        <v>49</v>
      </c>
      <c r="AW5161" t="s">
        <v>340</v>
      </c>
      <c r="AX5161" t="s">
        <v>340</v>
      </c>
      <c r="AY5161" t="s">
        <v>357</v>
      </c>
      <c r="AZ5161" t="s">
        <v>363</v>
      </c>
      <c r="BY5161" t="s">
        <v>342</v>
      </c>
      <c r="EQ5161">
        <v>251450</v>
      </c>
      <c r="ER5161" t="s">
        <v>11111</v>
      </c>
      <c r="EV5161">
        <v>17290366</v>
      </c>
      <c r="EW5161">
        <v>928</v>
      </c>
      <c r="EX5161">
        <v>221558</v>
      </c>
      <c r="EY5161" t="s">
        <v>11548</v>
      </c>
      <c r="EZ5161">
        <v>1</v>
      </c>
      <c r="FC5161">
        <v>51010001</v>
      </c>
      <c r="FD5161" t="s">
        <v>49</v>
      </c>
    </row>
    <row r="5162" spans="1:160" x14ac:dyDescent="0.3">
      <c r="A5162" t="str">
        <f>VLOOKUP(B5162,Table2[],3,FALSE)</f>
        <v>Digital</v>
      </c>
      <c r="B5162" t="str">
        <f>IF(OR(ISNUMBER(FIND("QVC",Z5162)),ISNUMBER(FIND("QVC",AL5162))),"QVC",IF(OR(ISNUMBER(FIND("NCO",H5162)),ISNUMBER(FIND("NCO",Y5162))), "NCO", IF(AL5162="consumer","PMD.com",VLOOKUP(LEFT(H5162,2),Tables!$E$1:$F$11,2,FALSE))))</f>
        <v>PMD.com</v>
      </c>
      <c r="C5162">
        <f t="shared" si="243"/>
        <v>5341030</v>
      </c>
      <c r="D5162">
        <f t="shared" si="244"/>
        <v>1</v>
      </c>
      <c r="E5162" t="str">
        <f t="shared" ca="1" si="245"/>
        <v>shifted orders shipped</v>
      </c>
      <c r="F5162" t="s">
        <v>3539</v>
      </c>
      <c r="G5162" t="s">
        <v>335</v>
      </c>
      <c r="H5162" t="s">
        <v>11549</v>
      </c>
      <c r="I5162" s="6">
        <v>44012.069351851853</v>
      </c>
      <c r="J5162" t="s">
        <v>16</v>
      </c>
      <c r="K5162" s="6">
        <v>44014.483391203707</v>
      </c>
      <c r="M5162" t="s">
        <v>11550</v>
      </c>
      <c r="N5162" t="s">
        <v>11551</v>
      </c>
      <c r="Q5162" t="s">
        <v>11552</v>
      </c>
      <c r="R5162" t="s">
        <v>373</v>
      </c>
      <c r="S5162" t="s">
        <v>11553</v>
      </c>
      <c r="T5162" t="s">
        <v>338</v>
      </c>
      <c r="U5162" t="s">
        <v>530</v>
      </c>
      <c r="W5162" t="s">
        <v>11554</v>
      </c>
      <c r="Z5162" t="s">
        <v>11550</v>
      </c>
      <c r="AA5162" t="s">
        <v>11551</v>
      </c>
      <c r="AD5162" t="s">
        <v>11552</v>
      </c>
      <c r="AE5162" t="s">
        <v>373</v>
      </c>
      <c r="AF5162" t="s">
        <v>11553</v>
      </c>
      <c r="AG5162" t="s">
        <v>338</v>
      </c>
      <c r="AH5162" t="s">
        <v>530</v>
      </c>
      <c r="AJ5162" t="s">
        <v>11554</v>
      </c>
      <c r="AL5162" t="s">
        <v>339</v>
      </c>
      <c r="AM5162">
        <v>1</v>
      </c>
      <c r="AN5162">
        <v>1</v>
      </c>
      <c r="AO5162">
        <v>12859</v>
      </c>
      <c r="AQ5162">
        <v>124642</v>
      </c>
      <c r="AR5162">
        <v>5341030</v>
      </c>
      <c r="AS5162" t="s">
        <v>925</v>
      </c>
      <c r="AT5162" t="s">
        <v>926</v>
      </c>
      <c r="AW5162" t="s">
        <v>366</v>
      </c>
      <c r="AX5162" t="s">
        <v>366</v>
      </c>
      <c r="AY5162" t="s">
        <v>345</v>
      </c>
      <c r="AZ5162" t="s">
        <v>346</v>
      </c>
      <c r="BY5162" t="s">
        <v>342</v>
      </c>
      <c r="EQ5162">
        <v>243275</v>
      </c>
      <c r="ER5162" t="s">
        <v>11555</v>
      </c>
      <c r="EV5162">
        <v>17287165</v>
      </c>
      <c r="EW5162">
        <v>928</v>
      </c>
      <c r="EX5162">
        <v>220763</v>
      </c>
      <c r="EY5162" t="s">
        <v>11556</v>
      </c>
      <c r="EZ5162">
        <v>1</v>
      </c>
      <c r="FC5162">
        <v>95385</v>
      </c>
      <c r="FD5162" t="s">
        <v>3531</v>
      </c>
    </row>
    <row r="5163" spans="1:160" x14ac:dyDescent="0.3">
      <c r="A5163" t="str">
        <f>VLOOKUP(B5163,Table2[],3,FALSE)</f>
        <v>Digital</v>
      </c>
      <c r="B5163" t="str">
        <f>IF(OR(ISNUMBER(FIND("QVC",Z5163)),ISNUMBER(FIND("QVC",AL5163))),"QVC",IF(OR(ISNUMBER(FIND("NCO",H5163)),ISNUMBER(FIND("NCO",Y5163))), "NCO", IF(AL5163="consumer","PMD.com",VLOOKUP(LEFT(H5163,2),Tables!$E$1:$F$11,2,FALSE))))</f>
        <v>PMD.com</v>
      </c>
      <c r="C5163">
        <f t="shared" si="243"/>
        <v>5342</v>
      </c>
      <c r="D5163">
        <f t="shared" si="244"/>
        <v>1</v>
      </c>
      <c r="E5163" t="str">
        <f t="shared" ca="1" si="245"/>
        <v>shifted orders shipped</v>
      </c>
      <c r="F5163" t="s">
        <v>3539</v>
      </c>
      <c r="G5163" t="s">
        <v>335</v>
      </c>
      <c r="H5163" t="s">
        <v>11549</v>
      </c>
      <c r="I5163" s="6">
        <v>44012.069351851853</v>
      </c>
      <c r="J5163" t="s">
        <v>16</v>
      </c>
      <c r="K5163" s="6">
        <v>44014.483391203707</v>
      </c>
      <c r="M5163" t="s">
        <v>11550</v>
      </c>
      <c r="N5163" t="s">
        <v>11551</v>
      </c>
      <c r="Q5163" t="s">
        <v>11552</v>
      </c>
      <c r="R5163" t="s">
        <v>373</v>
      </c>
      <c r="S5163" t="s">
        <v>11553</v>
      </c>
      <c r="T5163" t="s">
        <v>338</v>
      </c>
      <c r="U5163" t="s">
        <v>530</v>
      </c>
      <c r="W5163" t="s">
        <v>11554</v>
      </c>
      <c r="Z5163" t="s">
        <v>11550</v>
      </c>
      <c r="AA5163" t="s">
        <v>11551</v>
      </c>
      <c r="AD5163" t="s">
        <v>11552</v>
      </c>
      <c r="AE5163" t="s">
        <v>373</v>
      </c>
      <c r="AF5163" t="s">
        <v>11553</v>
      </c>
      <c r="AG5163" t="s">
        <v>338</v>
      </c>
      <c r="AH5163" t="s">
        <v>530</v>
      </c>
      <c r="AJ5163" t="s">
        <v>11554</v>
      </c>
      <c r="AL5163" t="s">
        <v>339</v>
      </c>
      <c r="AM5163">
        <v>1</v>
      </c>
      <c r="AN5163">
        <v>1</v>
      </c>
      <c r="AO5163">
        <v>13280</v>
      </c>
      <c r="AQ5163">
        <v>123849</v>
      </c>
      <c r="AR5163">
        <v>5342</v>
      </c>
      <c r="AS5163" t="s">
        <v>1867</v>
      </c>
      <c r="AT5163" t="s">
        <v>149</v>
      </c>
      <c r="AW5163" t="s">
        <v>340</v>
      </c>
      <c r="AX5163" t="s">
        <v>340</v>
      </c>
      <c r="AY5163" t="s">
        <v>345</v>
      </c>
      <c r="AZ5163" t="s">
        <v>346</v>
      </c>
      <c r="BY5163" t="s">
        <v>342</v>
      </c>
      <c r="EQ5163">
        <v>244853</v>
      </c>
      <c r="ER5163" t="s">
        <v>11555</v>
      </c>
      <c r="EV5163">
        <v>17287165</v>
      </c>
      <c r="EW5163">
        <v>928</v>
      </c>
      <c r="EX5163">
        <v>220763</v>
      </c>
      <c r="EY5163" t="s">
        <v>11556</v>
      </c>
      <c r="EZ5163">
        <v>1</v>
      </c>
      <c r="FC5163">
        <v>90425</v>
      </c>
      <c r="FD5163" t="s">
        <v>388</v>
      </c>
    </row>
    <row r="5164" spans="1:160" x14ac:dyDescent="0.3">
      <c r="A5164" t="str">
        <f>VLOOKUP(B5164,Table2[],3,FALSE)</f>
        <v>Digital</v>
      </c>
      <c r="B5164" t="str">
        <f>IF(OR(ISNUMBER(FIND("QVC",Z5164)),ISNUMBER(FIND("QVC",AL5164))),"QVC",IF(OR(ISNUMBER(FIND("NCO",H5164)),ISNUMBER(FIND("NCO",Y5164))), "NCO", IF(AL5164="consumer","PMD.com",VLOOKUP(LEFT(H5164,2),Tables!$E$1:$F$11,2,FALSE))))</f>
        <v>PMD.com</v>
      </c>
      <c r="C5164">
        <f t="shared" si="243"/>
        <v>53920001</v>
      </c>
      <c r="D5164">
        <f t="shared" si="244"/>
        <v>1</v>
      </c>
      <c r="E5164" t="str">
        <f t="shared" ca="1" si="245"/>
        <v>shifted orders shipped</v>
      </c>
      <c r="F5164" t="s">
        <v>3539</v>
      </c>
      <c r="G5164" t="s">
        <v>335</v>
      </c>
      <c r="H5164" t="s">
        <v>11549</v>
      </c>
      <c r="I5164" s="6">
        <v>44012.069351851853</v>
      </c>
      <c r="J5164" t="s">
        <v>16</v>
      </c>
      <c r="K5164" s="6">
        <v>44014.483391203707</v>
      </c>
      <c r="M5164" t="s">
        <v>11550</v>
      </c>
      <c r="N5164" t="s">
        <v>11551</v>
      </c>
      <c r="Q5164" t="s">
        <v>11552</v>
      </c>
      <c r="R5164" t="s">
        <v>373</v>
      </c>
      <c r="S5164" t="s">
        <v>11553</v>
      </c>
      <c r="T5164" t="s">
        <v>338</v>
      </c>
      <c r="U5164" t="s">
        <v>530</v>
      </c>
      <c r="W5164" t="s">
        <v>11554</v>
      </c>
      <c r="Z5164" t="s">
        <v>11550</v>
      </c>
      <c r="AA5164" t="s">
        <v>11551</v>
      </c>
      <c r="AD5164" t="s">
        <v>11552</v>
      </c>
      <c r="AE5164" t="s">
        <v>373</v>
      </c>
      <c r="AF5164" t="s">
        <v>11553</v>
      </c>
      <c r="AG5164" t="s">
        <v>338</v>
      </c>
      <c r="AH5164" t="s">
        <v>530</v>
      </c>
      <c r="AJ5164" t="s">
        <v>11554</v>
      </c>
      <c r="AL5164" t="s">
        <v>339</v>
      </c>
      <c r="AM5164">
        <v>1</v>
      </c>
      <c r="AN5164">
        <v>1</v>
      </c>
      <c r="AO5164">
        <v>14899</v>
      </c>
      <c r="AQ5164">
        <v>124468</v>
      </c>
      <c r="AR5164">
        <v>53920001</v>
      </c>
      <c r="AS5164">
        <v>9000000</v>
      </c>
      <c r="AT5164" t="s">
        <v>40</v>
      </c>
      <c r="AW5164" t="s">
        <v>343</v>
      </c>
      <c r="BY5164" t="s">
        <v>342</v>
      </c>
      <c r="EQ5164">
        <v>243396</v>
      </c>
      <c r="ER5164" t="s">
        <v>11555</v>
      </c>
      <c r="EV5164">
        <v>17287165</v>
      </c>
      <c r="EW5164">
        <v>928</v>
      </c>
      <c r="EX5164">
        <v>220763</v>
      </c>
      <c r="EY5164" t="s">
        <v>11556</v>
      </c>
      <c r="EZ5164">
        <v>1</v>
      </c>
      <c r="FC5164">
        <v>95385</v>
      </c>
      <c r="FD5164" t="s">
        <v>3531</v>
      </c>
    </row>
    <row r="5165" spans="1:160" x14ac:dyDescent="0.3">
      <c r="A5165" t="str">
        <f>VLOOKUP(B5165,Table2[],3,FALSE)</f>
        <v>Digital</v>
      </c>
      <c r="B5165" t="str">
        <f>IF(OR(ISNUMBER(FIND("QVC",Z5165)),ISNUMBER(FIND("QVC",AL5165))),"QVC",IF(OR(ISNUMBER(FIND("NCO",H5165)),ISNUMBER(FIND("NCO",Y5165))), "NCO", IF(AL5165="consumer","PMD.com",VLOOKUP(LEFT(H5165,2),Tables!$E$1:$F$11,2,FALSE))))</f>
        <v>PMD.com</v>
      </c>
      <c r="C5165">
        <f t="shared" si="243"/>
        <v>5341</v>
      </c>
      <c r="D5165">
        <f t="shared" si="244"/>
        <v>1</v>
      </c>
      <c r="E5165" t="str">
        <f t="shared" ca="1" si="245"/>
        <v>shifted orders shipped</v>
      </c>
      <c r="F5165" t="s">
        <v>3539</v>
      </c>
      <c r="G5165" t="s">
        <v>335</v>
      </c>
      <c r="H5165" t="s">
        <v>11549</v>
      </c>
      <c r="I5165" s="6">
        <v>44012.069351851853</v>
      </c>
      <c r="J5165" t="s">
        <v>16</v>
      </c>
      <c r="K5165" s="6">
        <v>44014.483391203707</v>
      </c>
      <c r="M5165" t="s">
        <v>11550</v>
      </c>
      <c r="N5165" t="s">
        <v>11551</v>
      </c>
      <c r="Q5165" t="s">
        <v>11552</v>
      </c>
      <c r="R5165" t="s">
        <v>373</v>
      </c>
      <c r="S5165" t="s">
        <v>11553</v>
      </c>
      <c r="T5165" t="s">
        <v>338</v>
      </c>
      <c r="U5165" t="s">
        <v>530</v>
      </c>
      <c r="W5165" t="s">
        <v>11554</v>
      </c>
      <c r="Z5165" t="s">
        <v>11550</v>
      </c>
      <c r="AA5165" t="s">
        <v>11551</v>
      </c>
      <c r="AD5165" t="s">
        <v>11552</v>
      </c>
      <c r="AE5165" t="s">
        <v>373</v>
      </c>
      <c r="AF5165" t="s">
        <v>11553</v>
      </c>
      <c r="AG5165" t="s">
        <v>338</v>
      </c>
      <c r="AH5165" t="s">
        <v>530</v>
      </c>
      <c r="AJ5165" t="s">
        <v>11554</v>
      </c>
      <c r="AL5165" t="s">
        <v>339</v>
      </c>
      <c r="AM5165">
        <v>1</v>
      </c>
      <c r="AN5165">
        <v>1</v>
      </c>
      <c r="AO5165">
        <v>15156</v>
      </c>
      <c r="AQ5165">
        <v>124187</v>
      </c>
      <c r="AR5165">
        <v>5341</v>
      </c>
      <c r="AS5165" t="s">
        <v>1851</v>
      </c>
      <c r="AT5165" t="s">
        <v>82</v>
      </c>
      <c r="AW5165" t="s">
        <v>340</v>
      </c>
      <c r="AX5165" t="s">
        <v>340</v>
      </c>
      <c r="AY5165" t="s">
        <v>345</v>
      </c>
      <c r="AZ5165" t="s">
        <v>346</v>
      </c>
      <c r="BY5165" t="s">
        <v>342</v>
      </c>
      <c r="EQ5165">
        <v>243643</v>
      </c>
      <c r="ER5165" t="s">
        <v>11555</v>
      </c>
      <c r="EV5165">
        <v>17287165</v>
      </c>
      <c r="EW5165">
        <v>928</v>
      </c>
      <c r="EX5165">
        <v>220763</v>
      </c>
      <c r="EY5165" t="s">
        <v>11556</v>
      </c>
      <c r="EZ5165">
        <v>1</v>
      </c>
      <c r="FC5165">
        <v>90425</v>
      </c>
      <c r="FD5165" t="s">
        <v>388</v>
      </c>
    </row>
    <row r="5166" spans="1:160" x14ac:dyDescent="0.3">
      <c r="A5166" t="str">
        <f>VLOOKUP(B5166,Table2[],3,FALSE)</f>
        <v>Digital</v>
      </c>
      <c r="B5166" t="str">
        <f>IF(OR(ISNUMBER(FIND("QVC",Z5166)),ISNUMBER(FIND("QVC",AL5166))),"QVC",IF(OR(ISNUMBER(FIND("NCO",H5166)),ISNUMBER(FIND("NCO",Y5166))), "NCO", IF(AL5166="consumer","PMD.com",VLOOKUP(LEFT(H5166,2),Tables!$E$1:$F$11,2,FALSE))))</f>
        <v>PMD.com</v>
      </c>
      <c r="C5166">
        <f t="shared" si="243"/>
        <v>52430001</v>
      </c>
      <c r="D5166">
        <f t="shared" si="244"/>
        <v>1</v>
      </c>
      <c r="E5166" t="str">
        <f t="shared" ca="1" si="245"/>
        <v>shifted orders shipped</v>
      </c>
      <c r="F5166" t="s">
        <v>3539</v>
      </c>
      <c r="G5166" t="s">
        <v>335</v>
      </c>
      <c r="H5166" t="s">
        <v>11549</v>
      </c>
      <c r="I5166" s="6">
        <v>44012.069351851853</v>
      </c>
      <c r="J5166" t="s">
        <v>16</v>
      </c>
      <c r="K5166" s="6">
        <v>44014.483391203707</v>
      </c>
      <c r="M5166" t="s">
        <v>11550</v>
      </c>
      <c r="N5166" t="s">
        <v>11551</v>
      </c>
      <c r="Q5166" t="s">
        <v>11552</v>
      </c>
      <c r="R5166" t="s">
        <v>373</v>
      </c>
      <c r="S5166" t="s">
        <v>11553</v>
      </c>
      <c r="T5166" t="s">
        <v>338</v>
      </c>
      <c r="U5166" t="s">
        <v>530</v>
      </c>
      <c r="W5166" t="s">
        <v>11554</v>
      </c>
      <c r="Z5166" t="s">
        <v>11550</v>
      </c>
      <c r="AA5166" t="s">
        <v>11551</v>
      </c>
      <c r="AD5166" t="s">
        <v>11552</v>
      </c>
      <c r="AE5166" t="s">
        <v>373</v>
      </c>
      <c r="AF5166" t="s">
        <v>11553</v>
      </c>
      <c r="AG5166" t="s">
        <v>338</v>
      </c>
      <c r="AH5166" t="s">
        <v>530</v>
      </c>
      <c r="AJ5166" t="s">
        <v>11554</v>
      </c>
      <c r="AL5166" t="s">
        <v>339</v>
      </c>
      <c r="AM5166">
        <v>1</v>
      </c>
      <c r="AN5166">
        <v>1</v>
      </c>
      <c r="AO5166">
        <v>12063</v>
      </c>
      <c r="AQ5166">
        <v>127155</v>
      </c>
      <c r="AR5166">
        <v>52430001</v>
      </c>
      <c r="AS5166" t="s">
        <v>927</v>
      </c>
      <c r="AT5166" t="s">
        <v>75</v>
      </c>
      <c r="AW5166" t="s">
        <v>340</v>
      </c>
      <c r="AX5166" t="s">
        <v>340</v>
      </c>
      <c r="AY5166" t="s">
        <v>357</v>
      </c>
      <c r="AZ5166" t="s">
        <v>363</v>
      </c>
      <c r="BY5166" t="s">
        <v>342</v>
      </c>
      <c r="EQ5166">
        <v>249990</v>
      </c>
      <c r="ER5166" t="s">
        <v>11555</v>
      </c>
      <c r="EV5166">
        <v>17287165</v>
      </c>
      <c r="EW5166">
        <v>928</v>
      </c>
      <c r="EX5166">
        <v>220763</v>
      </c>
      <c r="EY5166" t="s">
        <v>11556</v>
      </c>
      <c r="EZ5166">
        <v>1</v>
      </c>
      <c r="FC5166">
        <v>95385</v>
      </c>
      <c r="FD5166" t="s">
        <v>3531</v>
      </c>
    </row>
    <row r="5167" spans="1:160" x14ac:dyDescent="0.3">
      <c r="A5167" t="str">
        <f>VLOOKUP(B5167,Table2[],3,FALSE)</f>
        <v>Digital</v>
      </c>
      <c r="B5167" t="str">
        <f>IF(OR(ISNUMBER(FIND("QVC",Z5167)),ISNUMBER(FIND("QVC",AL5167))),"QVC",IF(OR(ISNUMBER(FIND("NCO",H5167)),ISNUMBER(FIND("NCO",Y5167))), "NCO", IF(AL5167="consumer","PMD.com",VLOOKUP(LEFT(H5167,2),Tables!$E$1:$F$11,2,FALSE))))</f>
        <v>PMD.com</v>
      </c>
      <c r="C5167">
        <f t="shared" si="243"/>
        <v>51090030</v>
      </c>
      <c r="D5167">
        <f t="shared" si="244"/>
        <v>1</v>
      </c>
      <c r="E5167" t="str">
        <f t="shared" ca="1" si="245"/>
        <v>shifted orders shipped</v>
      </c>
      <c r="F5167" t="s">
        <v>3539</v>
      </c>
      <c r="G5167" t="s">
        <v>335</v>
      </c>
      <c r="H5167" t="s">
        <v>11549</v>
      </c>
      <c r="I5167" s="6">
        <v>44012.069351851853</v>
      </c>
      <c r="J5167" t="s">
        <v>16</v>
      </c>
      <c r="K5167" s="6">
        <v>44014.483391203707</v>
      </c>
      <c r="M5167" t="s">
        <v>11550</v>
      </c>
      <c r="N5167" t="s">
        <v>11551</v>
      </c>
      <c r="Q5167" t="s">
        <v>11552</v>
      </c>
      <c r="R5167" t="s">
        <v>373</v>
      </c>
      <c r="S5167" t="s">
        <v>11553</v>
      </c>
      <c r="T5167" t="s">
        <v>338</v>
      </c>
      <c r="U5167" t="s">
        <v>530</v>
      </c>
      <c r="W5167" t="s">
        <v>11554</v>
      </c>
      <c r="Z5167" t="s">
        <v>11550</v>
      </c>
      <c r="AA5167" t="s">
        <v>11551</v>
      </c>
      <c r="AD5167" t="s">
        <v>11552</v>
      </c>
      <c r="AE5167" t="s">
        <v>373</v>
      </c>
      <c r="AF5167" t="s">
        <v>11553</v>
      </c>
      <c r="AG5167" t="s">
        <v>338</v>
      </c>
      <c r="AH5167" t="s">
        <v>530</v>
      </c>
      <c r="AJ5167" t="s">
        <v>11554</v>
      </c>
      <c r="AL5167" t="s">
        <v>339</v>
      </c>
      <c r="AM5167">
        <v>1</v>
      </c>
      <c r="AN5167">
        <v>1</v>
      </c>
      <c r="AO5167">
        <v>6688</v>
      </c>
      <c r="AQ5167">
        <v>125960</v>
      </c>
      <c r="AR5167">
        <v>51090030</v>
      </c>
      <c r="AS5167" t="s">
        <v>3043</v>
      </c>
      <c r="AT5167" t="s">
        <v>628</v>
      </c>
      <c r="AW5167" t="s">
        <v>343</v>
      </c>
      <c r="BY5167" t="s">
        <v>342</v>
      </c>
      <c r="BZ5167" t="b">
        <v>0</v>
      </c>
      <c r="EQ5167">
        <v>243047</v>
      </c>
      <c r="ER5167" t="s">
        <v>11555</v>
      </c>
      <c r="EV5167">
        <v>17287165</v>
      </c>
      <c r="EW5167">
        <v>928</v>
      </c>
      <c r="EX5167">
        <v>220763</v>
      </c>
      <c r="EY5167" t="s">
        <v>11556</v>
      </c>
      <c r="EZ5167">
        <v>1</v>
      </c>
      <c r="FC5167">
        <v>95385</v>
      </c>
      <c r="FD5167" t="s">
        <v>3531</v>
      </c>
    </row>
    <row r="5168" spans="1:160" x14ac:dyDescent="0.3">
      <c r="A5168" t="str">
        <f>VLOOKUP(B5168,Table2[],3,FALSE)</f>
        <v>Digital</v>
      </c>
      <c r="B5168" t="str">
        <f>IF(OR(ISNUMBER(FIND("QVC",Z5168)),ISNUMBER(FIND("QVC",AL5168))),"QVC",IF(OR(ISNUMBER(FIND("NCO",H5168)),ISNUMBER(FIND("NCO",Y5168))), "NCO", IF(AL5168="consumer","PMD.com",VLOOKUP(LEFT(H5168,2),Tables!$E$1:$F$11,2,FALSE))))</f>
        <v>PMD.com</v>
      </c>
      <c r="C5168">
        <f t="shared" si="243"/>
        <v>5208</v>
      </c>
      <c r="D5168">
        <f t="shared" si="244"/>
        <v>1</v>
      </c>
      <c r="E5168" t="str">
        <f t="shared" ca="1" si="245"/>
        <v>MTD orders shipped</v>
      </c>
      <c r="F5168" t="s">
        <v>3539</v>
      </c>
      <c r="G5168" t="s">
        <v>335</v>
      </c>
      <c r="H5168" t="s">
        <v>10966</v>
      </c>
      <c r="I5168" s="6">
        <v>44013.837060185186</v>
      </c>
      <c r="J5168" t="s">
        <v>16</v>
      </c>
      <c r="K5168" s="6">
        <v>44014.48369212963</v>
      </c>
      <c r="M5168" t="s">
        <v>11557</v>
      </c>
      <c r="N5168" t="s">
        <v>11558</v>
      </c>
      <c r="O5168" t="s">
        <v>11559</v>
      </c>
      <c r="Q5168" t="s">
        <v>11560</v>
      </c>
      <c r="R5168" t="s">
        <v>414</v>
      </c>
      <c r="S5168" t="s">
        <v>11561</v>
      </c>
      <c r="T5168" t="s">
        <v>338</v>
      </c>
      <c r="U5168" t="s">
        <v>530</v>
      </c>
      <c r="W5168" t="s">
        <v>11562</v>
      </c>
      <c r="Z5168" t="s">
        <v>11557</v>
      </c>
      <c r="AA5168" t="s">
        <v>11558</v>
      </c>
      <c r="AB5168" t="s">
        <v>11559</v>
      </c>
      <c r="AD5168" t="s">
        <v>11560</v>
      </c>
      <c r="AE5168" t="s">
        <v>414</v>
      </c>
      <c r="AF5168" t="s">
        <v>11561</v>
      </c>
      <c r="AG5168" t="s">
        <v>338</v>
      </c>
      <c r="AH5168" t="s">
        <v>530</v>
      </c>
      <c r="AJ5168" t="s">
        <v>11562</v>
      </c>
      <c r="AL5168" t="s">
        <v>339</v>
      </c>
      <c r="AM5168">
        <v>1</v>
      </c>
      <c r="AN5168">
        <v>1</v>
      </c>
      <c r="AO5168">
        <v>1406</v>
      </c>
      <c r="AQ5168">
        <v>124008</v>
      </c>
      <c r="AR5168">
        <v>5208</v>
      </c>
      <c r="AS5168" t="s">
        <v>51</v>
      </c>
      <c r="AT5168" t="s">
        <v>52</v>
      </c>
      <c r="AW5168" t="s">
        <v>340</v>
      </c>
      <c r="AX5168" t="s">
        <v>340</v>
      </c>
      <c r="AY5168" t="s">
        <v>419</v>
      </c>
      <c r="AZ5168" t="s">
        <v>420</v>
      </c>
      <c r="BY5168" t="s">
        <v>342</v>
      </c>
      <c r="EQ5168">
        <v>249094</v>
      </c>
      <c r="ER5168" t="s">
        <v>10967</v>
      </c>
      <c r="EV5168">
        <v>17290290</v>
      </c>
      <c r="EW5168">
        <v>928</v>
      </c>
      <c r="EX5168">
        <v>221483</v>
      </c>
      <c r="EY5168">
        <v>9.2748999964335493E+25</v>
      </c>
      <c r="EZ5168">
        <v>1</v>
      </c>
      <c r="FC5168">
        <v>5208</v>
      </c>
      <c r="FD5168" t="s">
        <v>52</v>
      </c>
    </row>
    <row r="5169" spans="1:160" x14ac:dyDescent="0.3">
      <c r="A5169" t="str">
        <f>VLOOKUP(B5169,Table2[],3,FALSE)</f>
        <v>Digital</v>
      </c>
      <c r="B5169" t="str">
        <f>IF(OR(ISNUMBER(FIND("QVC",Z5169)),ISNUMBER(FIND("QVC",AL5169))),"QVC",IF(OR(ISNUMBER(FIND("NCO",H5169)),ISNUMBER(FIND("NCO",Y5169))), "NCO", IF(AL5169="consumer","PMD.com",VLOOKUP(LEFT(H5169,2),Tables!$E$1:$F$11,2,FALSE))))</f>
        <v>PMD.com</v>
      </c>
      <c r="C5169">
        <f t="shared" si="243"/>
        <v>52400001</v>
      </c>
      <c r="D5169">
        <f t="shared" si="244"/>
        <v>1</v>
      </c>
      <c r="E5169" t="str">
        <f t="shared" ca="1" si="245"/>
        <v>MTD orders shipped</v>
      </c>
      <c r="F5169" t="s">
        <v>3539</v>
      </c>
      <c r="G5169" t="s">
        <v>335</v>
      </c>
      <c r="H5169" t="s">
        <v>11098</v>
      </c>
      <c r="I5169" s="6">
        <v>44014.188564814816</v>
      </c>
      <c r="J5169" t="s">
        <v>16</v>
      </c>
      <c r="K5169" s="6">
        <v>44014.483981481484</v>
      </c>
      <c r="M5169" t="s">
        <v>11563</v>
      </c>
      <c r="N5169" t="s">
        <v>11564</v>
      </c>
      <c r="Q5169" t="s">
        <v>11565</v>
      </c>
      <c r="R5169" t="s">
        <v>376</v>
      </c>
      <c r="S5169">
        <v>79124</v>
      </c>
      <c r="T5169" t="s">
        <v>338</v>
      </c>
      <c r="U5169" t="s">
        <v>530</v>
      </c>
      <c r="W5169" t="s">
        <v>11566</v>
      </c>
      <c r="Z5169" t="s">
        <v>11563</v>
      </c>
      <c r="AA5169" t="s">
        <v>11564</v>
      </c>
      <c r="AD5169" t="s">
        <v>11565</v>
      </c>
      <c r="AE5169" t="s">
        <v>376</v>
      </c>
      <c r="AF5169">
        <v>79124</v>
      </c>
      <c r="AG5169" t="s">
        <v>338</v>
      </c>
      <c r="AH5169" t="s">
        <v>530</v>
      </c>
      <c r="AJ5169" t="s">
        <v>11566</v>
      </c>
      <c r="AL5169" t="s">
        <v>339</v>
      </c>
      <c r="AM5169">
        <v>1</v>
      </c>
      <c r="AN5169">
        <v>1</v>
      </c>
      <c r="AO5169">
        <v>2895</v>
      </c>
      <c r="AQ5169">
        <v>124289</v>
      </c>
      <c r="AR5169">
        <v>52400001</v>
      </c>
      <c r="AS5169" t="s">
        <v>787</v>
      </c>
      <c r="AT5169" t="s">
        <v>115</v>
      </c>
      <c r="AW5169" t="s">
        <v>340</v>
      </c>
      <c r="AX5169" t="s">
        <v>340</v>
      </c>
      <c r="AY5169" t="s">
        <v>432</v>
      </c>
      <c r="AZ5169">
        <v>0</v>
      </c>
      <c r="BY5169" t="s">
        <v>342</v>
      </c>
      <c r="EQ5169">
        <v>251708</v>
      </c>
      <c r="ER5169" t="s">
        <v>11099</v>
      </c>
      <c r="EV5169">
        <v>17290360</v>
      </c>
      <c r="EW5169">
        <v>928</v>
      </c>
      <c r="EX5169">
        <v>221552</v>
      </c>
      <c r="EY5169" t="s">
        <v>11567</v>
      </c>
      <c r="EZ5169">
        <v>1</v>
      </c>
      <c r="FC5169">
        <v>52400001</v>
      </c>
      <c r="FD5169" t="s">
        <v>115</v>
      </c>
    </row>
    <row r="5170" spans="1:160" x14ac:dyDescent="0.3">
      <c r="A5170" t="str">
        <f>VLOOKUP(B5170,Table2[],3,FALSE)</f>
        <v>Digital</v>
      </c>
      <c r="B5170" t="str">
        <f>IF(OR(ISNUMBER(FIND("QVC",Z5170)),ISNUMBER(FIND("QVC",AL5170))),"QVC",IF(OR(ISNUMBER(FIND("NCO",H5170)),ISNUMBER(FIND("NCO",Y5170))), "NCO", IF(AL5170="consumer","PMD.com",VLOOKUP(LEFT(H5170,2),Tables!$E$1:$F$11,2,FALSE))))</f>
        <v>PMD.com</v>
      </c>
      <c r="C5170">
        <f t="shared" si="243"/>
        <v>53810001</v>
      </c>
      <c r="D5170">
        <f t="shared" si="244"/>
        <v>1</v>
      </c>
      <c r="E5170" t="str">
        <f t="shared" ca="1" si="245"/>
        <v>MTD orders shipped</v>
      </c>
      <c r="F5170" t="s">
        <v>3539</v>
      </c>
      <c r="G5170" t="s">
        <v>335</v>
      </c>
      <c r="H5170" t="s">
        <v>11114</v>
      </c>
      <c r="I5170" s="6">
        <v>44014.252372685187</v>
      </c>
      <c r="J5170" t="s">
        <v>16</v>
      </c>
      <c r="K5170" s="6">
        <v>44014.484652777777</v>
      </c>
      <c r="M5170" t="s">
        <v>11568</v>
      </c>
      <c r="N5170" t="s">
        <v>11569</v>
      </c>
      <c r="Q5170" t="s">
        <v>11570</v>
      </c>
      <c r="R5170" t="s">
        <v>465</v>
      </c>
      <c r="S5170" t="s">
        <v>11571</v>
      </c>
      <c r="T5170" t="s">
        <v>338</v>
      </c>
      <c r="U5170" t="s">
        <v>530</v>
      </c>
      <c r="W5170" t="s">
        <v>11572</v>
      </c>
      <c r="Z5170" t="s">
        <v>11568</v>
      </c>
      <c r="AA5170" t="s">
        <v>11569</v>
      </c>
      <c r="AD5170" t="s">
        <v>11570</v>
      </c>
      <c r="AE5170" t="s">
        <v>465</v>
      </c>
      <c r="AF5170" t="s">
        <v>11571</v>
      </c>
      <c r="AG5170" t="s">
        <v>338</v>
      </c>
      <c r="AH5170" t="s">
        <v>530</v>
      </c>
      <c r="AJ5170" t="s">
        <v>11572</v>
      </c>
      <c r="AL5170" t="s">
        <v>339</v>
      </c>
      <c r="AM5170">
        <v>1</v>
      </c>
      <c r="AN5170">
        <v>1</v>
      </c>
      <c r="AO5170">
        <v>5409</v>
      </c>
      <c r="AQ5170">
        <v>124462</v>
      </c>
      <c r="AR5170">
        <v>53810001</v>
      </c>
      <c r="AS5170" t="s">
        <v>133</v>
      </c>
      <c r="AT5170" t="s">
        <v>132</v>
      </c>
      <c r="AW5170" t="s">
        <v>340</v>
      </c>
      <c r="AX5170">
        <v>0</v>
      </c>
      <c r="AY5170" t="s">
        <v>348</v>
      </c>
      <c r="AZ5170">
        <v>0</v>
      </c>
      <c r="BY5170" t="s">
        <v>342</v>
      </c>
      <c r="EQ5170">
        <v>245175</v>
      </c>
      <c r="ER5170" t="s">
        <v>11115</v>
      </c>
      <c r="EV5170">
        <v>17290368</v>
      </c>
      <c r="EW5170">
        <v>928</v>
      </c>
      <c r="EX5170">
        <v>221560</v>
      </c>
      <c r="EY5170">
        <v>9.2748999964335493E+25</v>
      </c>
      <c r="EZ5170">
        <v>1</v>
      </c>
      <c r="FC5170">
        <v>53810001</v>
      </c>
      <c r="FD5170" t="s">
        <v>132</v>
      </c>
    </row>
    <row r="5171" spans="1:160" x14ac:dyDescent="0.3">
      <c r="A5171" t="str">
        <f>VLOOKUP(B5171,Table2[],3,FALSE)</f>
        <v>Digital</v>
      </c>
      <c r="B5171" t="str">
        <f>IF(OR(ISNUMBER(FIND("QVC",Z5171)),ISNUMBER(FIND("QVC",AL5171))),"QVC",IF(OR(ISNUMBER(FIND("NCO",H5171)),ISNUMBER(FIND("NCO",Y5171))), "NCO", IF(AL5171="consumer","PMD.com",VLOOKUP(LEFT(H5171,2),Tables!$E$1:$F$11,2,FALSE))))</f>
        <v>PMD.com</v>
      </c>
      <c r="C5171">
        <f t="shared" si="243"/>
        <v>5208</v>
      </c>
      <c r="D5171">
        <f t="shared" si="244"/>
        <v>1</v>
      </c>
      <c r="E5171" t="str">
        <f t="shared" ca="1" si="245"/>
        <v>MTD orders shipped</v>
      </c>
      <c r="F5171" t="s">
        <v>3539</v>
      </c>
      <c r="G5171" t="s">
        <v>335</v>
      </c>
      <c r="H5171" t="s">
        <v>11114</v>
      </c>
      <c r="I5171" s="6">
        <v>44014.252372685187</v>
      </c>
      <c r="J5171" t="s">
        <v>16</v>
      </c>
      <c r="K5171" s="6">
        <v>44014.484652777777</v>
      </c>
      <c r="M5171" t="s">
        <v>11568</v>
      </c>
      <c r="N5171" t="s">
        <v>11569</v>
      </c>
      <c r="Q5171" t="s">
        <v>11570</v>
      </c>
      <c r="R5171" t="s">
        <v>465</v>
      </c>
      <c r="S5171" t="s">
        <v>11571</v>
      </c>
      <c r="T5171" t="s">
        <v>338</v>
      </c>
      <c r="U5171" t="s">
        <v>530</v>
      </c>
      <c r="W5171" t="s">
        <v>11572</v>
      </c>
      <c r="Z5171" t="s">
        <v>11568</v>
      </c>
      <c r="AA5171" t="s">
        <v>11569</v>
      </c>
      <c r="AD5171" t="s">
        <v>11570</v>
      </c>
      <c r="AE5171" t="s">
        <v>465</v>
      </c>
      <c r="AF5171" t="s">
        <v>11571</v>
      </c>
      <c r="AG5171" t="s">
        <v>338</v>
      </c>
      <c r="AH5171" t="s">
        <v>530</v>
      </c>
      <c r="AJ5171" t="s">
        <v>11572</v>
      </c>
      <c r="AL5171" t="s">
        <v>339</v>
      </c>
      <c r="AM5171">
        <v>1</v>
      </c>
      <c r="AN5171">
        <v>1</v>
      </c>
      <c r="AO5171">
        <v>1406</v>
      </c>
      <c r="AQ5171">
        <v>124008</v>
      </c>
      <c r="AR5171">
        <v>5208</v>
      </c>
      <c r="AS5171" t="s">
        <v>51</v>
      </c>
      <c r="AT5171" t="s">
        <v>52</v>
      </c>
      <c r="AW5171" t="s">
        <v>340</v>
      </c>
      <c r="AX5171" t="s">
        <v>340</v>
      </c>
      <c r="AY5171" t="s">
        <v>419</v>
      </c>
      <c r="AZ5171" t="s">
        <v>420</v>
      </c>
      <c r="BY5171" t="s">
        <v>342</v>
      </c>
      <c r="EQ5171">
        <v>249094</v>
      </c>
      <c r="ER5171" t="s">
        <v>11115</v>
      </c>
      <c r="EV5171">
        <v>17290368</v>
      </c>
      <c r="EW5171">
        <v>928</v>
      </c>
      <c r="EX5171">
        <v>221560</v>
      </c>
      <c r="EY5171">
        <v>9.2748999964335493E+25</v>
      </c>
      <c r="EZ5171">
        <v>1</v>
      </c>
      <c r="FC5171">
        <v>5208</v>
      </c>
      <c r="FD5171" t="s">
        <v>52</v>
      </c>
    </row>
    <row r="5172" spans="1:160" x14ac:dyDescent="0.3">
      <c r="A5172" t="str">
        <f>VLOOKUP(B5172,Table2[],3,FALSE)</f>
        <v>Digital</v>
      </c>
      <c r="B5172" t="str">
        <f>IF(OR(ISNUMBER(FIND("QVC",Z5172)),ISNUMBER(FIND("QVC",AL5172))),"QVC",IF(OR(ISNUMBER(FIND("NCO",H5172)),ISNUMBER(FIND("NCO",Y5172))), "NCO", IF(AL5172="consumer","PMD.com",VLOOKUP(LEFT(H5172,2),Tables!$E$1:$F$11,2,FALSE))))</f>
        <v>PMD.com</v>
      </c>
      <c r="C5172">
        <f t="shared" si="243"/>
        <v>55090001</v>
      </c>
      <c r="D5172">
        <f t="shared" si="244"/>
        <v>1</v>
      </c>
      <c r="E5172" t="str">
        <f t="shared" ca="1" si="245"/>
        <v>MTD orders shipped</v>
      </c>
      <c r="F5172" t="s">
        <v>3539</v>
      </c>
      <c r="G5172" t="s">
        <v>335</v>
      </c>
      <c r="H5172" t="s">
        <v>10896</v>
      </c>
      <c r="I5172" s="6">
        <v>44013.691041666665</v>
      </c>
      <c r="J5172" t="s">
        <v>16</v>
      </c>
      <c r="K5172" s="6">
        <v>44014.484768518516</v>
      </c>
      <c r="M5172" t="s">
        <v>11573</v>
      </c>
      <c r="N5172" t="s">
        <v>11574</v>
      </c>
      <c r="O5172" t="s">
        <v>11575</v>
      </c>
      <c r="Q5172" t="s">
        <v>814</v>
      </c>
      <c r="R5172" t="s">
        <v>365</v>
      </c>
      <c r="S5172">
        <v>94022</v>
      </c>
      <c r="T5172" t="s">
        <v>338</v>
      </c>
      <c r="U5172" t="s">
        <v>530</v>
      </c>
      <c r="W5172" t="s">
        <v>11576</v>
      </c>
      <c r="Z5172" t="s">
        <v>11573</v>
      </c>
      <c r="AA5172" t="s">
        <v>11574</v>
      </c>
      <c r="AB5172" t="s">
        <v>11575</v>
      </c>
      <c r="AD5172" t="s">
        <v>814</v>
      </c>
      <c r="AE5172" t="s">
        <v>365</v>
      </c>
      <c r="AF5172">
        <v>94022</v>
      </c>
      <c r="AG5172" t="s">
        <v>338</v>
      </c>
      <c r="AH5172" t="s">
        <v>530</v>
      </c>
      <c r="AJ5172" t="s">
        <v>11576</v>
      </c>
      <c r="AL5172" t="s">
        <v>339</v>
      </c>
      <c r="AM5172">
        <v>1</v>
      </c>
      <c r="AN5172">
        <v>1</v>
      </c>
      <c r="AO5172">
        <v>5013</v>
      </c>
      <c r="AQ5172">
        <v>124478</v>
      </c>
      <c r="AR5172">
        <v>55090001</v>
      </c>
      <c r="AS5172" t="s">
        <v>995</v>
      </c>
      <c r="AT5172" t="s">
        <v>165</v>
      </c>
      <c r="AW5172" t="s">
        <v>340</v>
      </c>
      <c r="AX5172" t="s">
        <v>340</v>
      </c>
      <c r="AY5172" t="s">
        <v>382</v>
      </c>
      <c r="AZ5172">
        <v>0</v>
      </c>
      <c r="BY5172" t="s">
        <v>342</v>
      </c>
      <c r="EQ5172">
        <v>251219</v>
      </c>
      <c r="ER5172" t="s">
        <v>10897</v>
      </c>
      <c r="EV5172">
        <v>17290253</v>
      </c>
      <c r="EW5172">
        <v>928</v>
      </c>
      <c r="EX5172">
        <v>221447</v>
      </c>
      <c r="EY5172">
        <v>9.2748999964335493E+25</v>
      </c>
      <c r="EZ5172">
        <v>1</v>
      </c>
      <c r="FC5172">
        <v>55090001</v>
      </c>
      <c r="FD5172" t="s">
        <v>165</v>
      </c>
    </row>
    <row r="5173" spans="1:160" x14ac:dyDescent="0.3">
      <c r="A5173" t="str">
        <f>VLOOKUP(B5173,Table2[],3,FALSE)</f>
        <v>Digital</v>
      </c>
      <c r="B5173" t="str">
        <f>IF(OR(ISNUMBER(FIND("QVC",Z5173)),ISNUMBER(FIND("QVC",AL5173))),"QVC",IF(OR(ISNUMBER(FIND("NCO",H5173)),ISNUMBER(FIND("NCO",Y5173))), "NCO", IF(AL5173="consumer","PMD.com",VLOOKUP(LEFT(H5173,2),Tables!$E$1:$F$11,2,FALSE))))</f>
        <v>PMD.com</v>
      </c>
      <c r="C5173">
        <f t="shared" si="243"/>
        <v>55090001</v>
      </c>
      <c r="D5173">
        <f t="shared" si="244"/>
        <v>1</v>
      </c>
      <c r="E5173" t="str">
        <f t="shared" ca="1" si="245"/>
        <v>MTD orders shipped</v>
      </c>
      <c r="F5173" t="s">
        <v>3539</v>
      </c>
      <c r="G5173" t="s">
        <v>335</v>
      </c>
      <c r="H5173" t="s">
        <v>10900</v>
      </c>
      <c r="I5173" s="6">
        <v>44013.705127314817</v>
      </c>
      <c r="J5173" t="s">
        <v>16</v>
      </c>
      <c r="K5173" s="6">
        <v>44014.485300925924</v>
      </c>
      <c r="M5173" t="s">
        <v>11577</v>
      </c>
      <c r="N5173" t="s">
        <v>11578</v>
      </c>
      <c r="Q5173" t="s">
        <v>1147</v>
      </c>
      <c r="R5173" t="s">
        <v>407</v>
      </c>
      <c r="S5173" t="s">
        <v>11579</v>
      </c>
      <c r="T5173" t="s">
        <v>338</v>
      </c>
      <c r="U5173" t="s">
        <v>530</v>
      </c>
      <c r="W5173" t="s">
        <v>11580</v>
      </c>
      <c r="Z5173" t="s">
        <v>11577</v>
      </c>
      <c r="AA5173" t="s">
        <v>11578</v>
      </c>
      <c r="AD5173" t="s">
        <v>1147</v>
      </c>
      <c r="AE5173" t="s">
        <v>407</v>
      </c>
      <c r="AF5173" t="s">
        <v>11579</v>
      </c>
      <c r="AG5173" t="s">
        <v>338</v>
      </c>
      <c r="AH5173" t="s">
        <v>530</v>
      </c>
      <c r="AJ5173" t="s">
        <v>11580</v>
      </c>
      <c r="AL5173" t="s">
        <v>339</v>
      </c>
      <c r="AM5173">
        <v>1</v>
      </c>
      <c r="AN5173">
        <v>1</v>
      </c>
      <c r="AO5173">
        <v>5013</v>
      </c>
      <c r="AQ5173">
        <v>124478</v>
      </c>
      <c r="AR5173">
        <v>55090001</v>
      </c>
      <c r="AS5173" t="s">
        <v>995</v>
      </c>
      <c r="AT5173" t="s">
        <v>165</v>
      </c>
      <c r="AW5173" t="s">
        <v>340</v>
      </c>
      <c r="AX5173" t="s">
        <v>340</v>
      </c>
      <c r="AY5173" t="s">
        <v>382</v>
      </c>
      <c r="AZ5173">
        <v>0</v>
      </c>
      <c r="BY5173" t="s">
        <v>342</v>
      </c>
      <c r="EQ5173">
        <v>251219</v>
      </c>
      <c r="ER5173" t="s">
        <v>10901</v>
      </c>
      <c r="EV5173">
        <v>17290256</v>
      </c>
      <c r="EW5173">
        <v>928</v>
      </c>
      <c r="EX5173">
        <v>221450</v>
      </c>
      <c r="EY5173">
        <v>9.2748999964335493E+25</v>
      </c>
      <c r="EZ5173">
        <v>1</v>
      </c>
      <c r="FC5173">
        <v>55090001</v>
      </c>
      <c r="FD5173" t="s">
        <v>165</v>
      </c>
    </row>
    <row r="5174" spans="1:160" x14ac:dyDescent="0.3">
      <c r="A5174" t="str">
        <f>VLOOKUP(B5174,Table2[],3,FALSE)</f>
        <v>Digital</v>
      </c>
      <c r="B5174" t="str">
        <f>IF(OR(ISNUMBER(FIND("QVC",Z5174)),ISNUMBER(FIND("QVC",AL5174))),"QVC",IF(OR(ISNUMBER(FIND("NCO",H5174)),ISNUMBER(FIND("NCO",Y5174))), "NCO", IF(AL5174="consumer","PMD.com",VLOOKUP(LEFT(H5174,2),Tables!$E$1:$F$11,2,FALSE))))</f>
        <v>PMD.com</v>
      </c>
      <c r="C5174">
        <f t="shared" si="243"/>
        <v>55090001</v>
      </c>
      <c r="D5174">
        <f t="shared" si="244"/>
        <v>3</v>
      </c>
      <c r="E5174" t="str">
        <f t="shared" ca="1" si="245"/>
        <v>MTD orders shipped</v>
      </c>
      <c r="F5174" t="s">
        <v>3539</v>
      </c>
      <c r="G5174" t="s">
        <v>335</v>
      </c>
      <c r="H5174" t="s">
        <v>10836</v>
      </c>
      <c r="I5174" s="6">
        <v>44013.642835648148</v>
      </c>
      <c r="J5174" t="s">
        <v>16</v>
      </c>
      <c r="K5174" s="6">
        <v>44014.485509259262</v>
      </c>
      <c r="M5174" t="s">
        <v>11581</v>
      </c>
      <c r="N5174" t="s">
        <v>11582</v>
      </c>
      <c r="Q5174" t="s">
        <v>11583</v>
      </c>
      <c r="R5174" t="s">
        <v>446</v>
      </c>
      <c r="S5174">
        <v>87401</v>
      </c>
      <c r="T5174" t="s">
        <v>338</v>
      </c>
      <c r="U5174" t="s">
        <v>530</v>
      </c>
      <c r="W5174" t="s">
        <v>11584</v>
      </c>
      <c r="Z5174" t="s">
        <v>11581</v>
      </c>
      <c r="AA5174" t="s">
        <v>11582</v>
      </c>
      <c r="AD5174" t="s">
        <v>11583</v>
      </c>
      <c r="AE5174" t="s">
        <v>446</v>
      </c>
      <c r="AF5174">
        <v>87401</v>
      </c>
      <c r="AG5174" t="s">
        <v>338</v>
      </c>
      <c r="AH5174" t="s">
        <v>530</v>
      </c>
      <c r="AJ5174" t="s">
        <v>11584</v>
      </c>
      <c r="AL5174" t="s">
        <v>339</v>
      </c>
      <c r="AM5174">
        <v>3</v>
      </c>
      <c r="AN5174">
        <v>3</v>
      </c>
      <c r="AO5174">
        <v>5013</v>
      </c>
      <c r="AQ5174">
        <v>124478</v>
      </c>
      <c r="AR5174">
        <v>55090001</v>
      </c>
      <c r="AS5174" t="s">
        <v>995</v>
      </c>
      <c r="AT5174" t="s">
        <v>165</v>
      </c>
      <c r="AW5174" t="s">
        <v>340</v>
      </c>
      <c r="AX5174" t="s">
        <v>340</v>
      </c>
      <c r="AY5174" t="s">
        <v>382</v>
      </c>
      <c r="AZ5174">
        <v>0</v>
      </c>
      <c r="BY5174" t="s">
        <v>342</v>
      </c>
      <c r="EQ5174">
        <v>251219</v>
      </c>
      <c r="ER5174" t="s">
        <v>10837</v>
      </c>
      <c r="EV5174">
        <v>17290226</v>
      </c>
      <c r="EW5174">
        <v>928</v>
      </c>
      <c r="EX5174">
        <v>221413</v>
      </c>
      <c r="EY5174" t="s">
        <v>11585</v>
      </c>
      <c r="EZ5174">
        <v>1</v>
      </c>
      <c r="FC5174">
        <v>55090001</v>
      </c>
      <c r="FD5174" t="s">
        <v>165</v>
      </c>
    </row>
    <row r="5175" spans="1:160" x14ac:dyDescent="0.3">
      <c r="A5175" t="str">
        <f>VLOOKUP(B5175,Table2[],3,FALSE)</f>
        <v>Digital</v>
      </c>
      <c r="B5175" t="str">
        <f>IF(OR(ISNUMBER(FIND("QVC",Z5175)),ISNUMBER(FIND("QVC",AL5175))),"QVC",IF(OR(ISNUMBER(FIND("NCO",H5175)),ISNUMBER(FIND("NCO",Y5175))), "NCO", IF(AL5175="consumer","PMD.com",VLOOKUP(LEFT(H5175,2),Tables!$E$1:$F$11,2,FALSE))))</f>
        <v>PMD.com</v>
      </c>
      <c r="C5175">
        <f t="shared" si="243"/>
        <v>53200001</v>
      </c>
      <c r="D5175">
        <f t="shared" si="244"/>
        <v>2</v>
      </c>
      <c r="E5175" t="str">
        <f t="shared" ca="1" si="245"/>
        <v>MTD orders shipped</v>
      </c>
      <c r="F5175" t="s">
        <v>3539</v>
      </c>
      <c r="G5175" t="s">
        <v>335</v>
      </c>
      <c r="H5175" t="s">
        <v>10836</v>
      </c>
      <c r="I5175" s="6">
        <v>44013.642835648148</v>
      </c>
      <c r="J5175" t="s">
        <v>16</v>
      </c>
      <c r="K5175" s="6">
        <v>44014.485509259262</v>
      </c>
      <c r="M5175" t="s">
        <v>11581</v>
      </c>
      <c r="N5175" t="s">
        <v>11582</v>
      </c>
      <c r="Q5175" t="s">
        <v>11583</v>
      </c>
      <c r="R5175" t="s">
        <v>446</v>
      </c>
      <c r="S5175">
        <v>87401</v>
      </c>
      <c r="T5175" t="s">
        <v>338</v>
      </c>
      <c r="U5175" t="s">
        <v>530</v>
      </c>
      <c r="W5175" t="s">
        <v>11584</v>
      </c>
      <c r="Z5175" t="s">
        <v>11581</v>
      </c>
      <c r="AA5175" t="s">
        <v>11582</v>
      </c>
      <c r="AD5175" t="s">
        <v>11583</v>
      </c>
      <c r="AE5175" t="s">
        <v>446</v>
      </c>
      <c r="AF5175">
        <v>87401</v>
      </c>
      <c r="AG5175" t="s">
        <v>338</v>
      </c>
      <c r="AH5175" t="s">
        <v>530</v>
      </c>
      <c r="AJ5175" t="s">
        <v>11584</v>
      </c>
      <c r="AL5175" t="s">
        <v>339</v>
      </c>
      <c r="AM5175">
        <v>2</v>
      </c>
      <c r="AN5175">
        <v>2</v>
      </c>
      <c r="AO5175">
        <v>15189</v>
      </c>
      <c r="AQ5175">
        <v>123906</v>
      </c>
      <c r="AR5175">
        <v>53200001</v>
      </c>
      <c r="AS5175" t="s">
        <v>973</v>
      </c>
      <c r="AT5175" t="s">
        <v>50</v>
      </c>
      <c r="AW5175" t="s">
        <v>340</v>
      </c>
      <c r="AX5175" t="s">
        <v>340</v>
      </c>
      <c r="AY5175" t="s">
        <v>357</v>
      </c>
      <c r="AZ5175" t="s">
        <v>363</v>
      </c>
      <c r="BY5175" t="s">
        <v>342</v>
      </c>
      <c r="EQ5175">
        <v>252156</v>
      </c>
      <c r="ER5175" t="s">
        <v>10837</v>
      </c>
      <c r="EV5175">
        <v>17290226</v>
      </c>
      <c r="EW5175">
        <v>928</v>
      </c>
      <c r="EX5175">
        <v>221413</v>
      </c>
      <c r="EY5175" t="s">
        <v>11585</v>
      </c>
      <c r="EZ5175">
        <v>1</v>
      </c>
      <c r="FC5175">
        <v>53200001</v>
      </c>
      <c r="FD5175" t="s">
        <v>50</v>
      </c>
    </row>
    <row r="5176" spans="1:160" x14ac:dyDescent="0.3">
      <c r="A5176" t="str">
        <f>VLOOKUP(B5176,Table2[],3,FALSE)</f>
        <v>Digital</v>
      </c>
      <c r="B5176" t="str">
        <f>IF(OR(ISNUMBER(FIND("QVC",Z5176)),ISNUMBER(FIND("QVC",AL5176))),"QVC",IF(OR(ISNUMBER(FIND("NCO",H5176)),ISNUMBER(FIND("NCO",Y5176))), "NCO", IF(AL5176="consumer","PMD.com",VLOOKUP(LEFT(H5176,2),Tables!$E$1:$F$11,2,FALSE))))</f>
        <v>PMD.com</v>
      </c>
      <c r="C5176">
        <f t="shared" si="243"/>
        <v>5341030</v>
      </c>
      <c r="D5176">
        <f t="shared" si="244"/>
        <v>1</v>
      </c>
      <c r="E5176" t="str">
        <f t="shared" ca="1" si="245"/>
        <v>MTD orders shipped</v>
      </c>
      <c r="F5176" t="s">
        <v>3539</v>
      </c>
      <c r="G5176" t="s">
        <v>335</v>
      </c>
      <c r="H5176" t="s">
        <v>10836</v>
      </c>
      <c r="I5176" s="6">
        <v>44013.642835648148</v>
      </c>
      <c r="J5176" t="s">
        <v>16</v>
      </c>
      <c r="K5176" s="6">
        <v>44014.485509259262</v>
      </c>
      <c r="M5176" t="s">
        <v>11581</v>
      </c>
      <c r="N5176" t="s">
        <v>11582</v>
      </c>
      <c r="Q5176" t="s">
        <v>11583</v>
      </c>
      <c r="R5176" t="s">
        <v>446</v>
      </c>
      <c r="S5176">
        <v>87401</v>
      </c>
      <c r="T5176" t="s">
        <v>338</v>
      </c>
      <c r="U5176" t="s">
        <v>530</v>
      </c>
      <c r="W5176" t="s">
        <v>11584</v>
      </c>
      <c r="Z5176" t="s">
        <v>11581</v>
      </c>
      <c r="AA5176" t="s">
        <v>11582</v>
      </c>
      <c r="AD5176" t="s">
        <v>11583</v>
      </c>
      <c r="AE5176" t="s">
        <v>446</v>
      </c>
      <c r="AF5176">
        <v>87401</v>
      </c>
      <c r="AG5176" t="s">
        <v>338</v>
      </c>
      <c r="AH5176" t="s">
        <v>530</v>
      </c>
      <c r="AJ5176" t="s">
        <v>11584</v>
      </c>
      <c r="AL5176" t="s">
        <v>339</v>
      </c>
      <c r="AM5176">
        <v>1</v>
      </c>
      <c r="AN5176">
        <v>1</v>
      </c>
      <c r="AO5176">
        <v>12859</v>
      </c>
      <c r="AQ5176">
        <v>124642</v>
      </c>
      <c r="AR5176">
        <v>5341030</v>
      </c>
      <c r="AS5176" t="s">
        <v>925</v>
      </c>
      <c r="AT5176" t="s">
        <v>926</v>
      </c>
      <c r="AW5176" t="s">
        <v>366</v>
      </c>
      <c r="AX5176" t="s">
        <v>366</v>
      </c>
      <c r="AY5176" t="s">
        <v>345</v>
      </c>
      <c r="AZ5176" t="s">
        <v>346</v>
      </c>
      <c r="BY5176" t="s">
        <v>342</v>
      </c>
      <c r="EQ5176">
        <v>243275</v>
      </c>
      <c r="ER5176" t="s">
        <v>10837</v>
      </c>
      <c r="EV5176">
        <v>17290226</v>
      </c>
      <c r="EW5176">
        <v>928</v>
      </c>
      <c r="EX5176">
        <v>221413</v>
      </c>
      <c r="EY5176" t="s">
        <v>11585</v>
      </c>
      <c r="EZ5176">
        <v>1</v>
      </c>
      <c r="FC5176">
        <v>95385</v>
      </c>
      <c r="FD5176" t="s">
        <v>3531</v>
      </c>
    </row>
    <row r="5177" spans="1:160" x14ac:dyDescent="0.3">
      <c r="A5177" t="str">
        <f>VLOOKUP(B5177,Table2[],3,FALSE)</f>
        <v>Digital</v>
      </c>
      <c r="B5177" t="str">
        <f>IF(OR(ISNUMBER(FIND("QVC",Z5177)),ISNUMBER(FIND("QVC",AL5177))),"QVC",IF(OR(ISNUMBER(FIND("NCO",H5177)),ISNUMBER(FIND("NCO",Y5177))), "NCO", IF(AL5177="consumer","PMD.com",VLOOKUP(LEFT(H5177,2),Tables!$E$1:$F$11,2,FALSE))))</f>
        <v>PMD.com</v>
      </c>
      <c r="C5177">
        <f t="shared" si="243"/>
        <v>53920001</v>
      </c>
      <c r="D5177">
        <f t="shared" si="244"/>
        <v>1</v>
      </c>
      <c r="E5177" t="str">
        <f t="shared" ca="1" si="245"/>
        <v>MTD orders shipped</v>
      </c>
      <c r="F5177" t="s">
        <v>3539</v>
      </c>
      <c r="G5177" t="s">
        <v>335</v>
      </c>
      <c r="H5177" t="s">
        <v>10836</v>
      </c>
      <c r="I5177" s="6">
        <v>44013.642835648148</v>
      </c>
      <c r="J5177" t="s">
        <v>16</v>
      </c>
      <c r="K5177" s="6">
        <v>44014.485509259262</v>
      </c>
      <c r="M5177" t="s">
        <v>11581</v>
      </c>
      <c r="N5177" t="s">
        <v>11582</v>
      </c>
      <c r="Q5177" t="s">
        <v>11583</v>
      </c>
      <c r="R5177" t="s">
        <v>446</v>
      </c>
      <c r="S5177">
        <v>87401</v>
      </c>
      <c r="T5177" t="s">
        <v>338</v>
      </c>
      <c r="U5177" t="s">
        <v>530</v>
      </c>
      <c r="W5177" t="s">
        <v>11584</v>
      </c>
      <c r="Z5177" t="s">
        <v>11581</v>
      </c>
      <c r="AA5177" t="s">
        <v>11582</v>
      </c>
      <c r="AD5177" t="s">
        <v>11583</v>
      </c>
      <c r="AE5177" t="s">
        <v>446</v>
      </c>
      <c r="AF5177">
        <v>87401</v>
      </c>
      <c r="AG5177" t="s">
        <v>338</v>
      </c>
      <c r="AH5177" t="s">
        <v>530</v>
      </c>
      <c r="AJ5177" t="s">
        <v>11584</v>
      </c>
      <c r="AL5177" t="s">
        <v>339</v>
      </c>
      <c r="AM5177">
        <v>1</v>
      </c>
      <c r="AN5177">
        <v>1</v>
      </c>
      <c r="AO5177">
        <v>14899</v>
      </c>
      <c r="AQ5177">
        <v>124468</v>
      </c>
      <c r="AR5177">
        <v>53920001</v>
      </c>
      <c r="AS5177" t="s">
        <v>42</v>
      </c>
      <c r="AT5177" t="s">
        <v>40</v>
      </c>
      <c r="AW5177" t="s">
        <v>343</v>
      </c>
      <c r="BY5177" t="s">
        <v>342</v>
      </c>
      <c r="EQ5177">
        <v>247476</v>
      </c>
      <c r="ER5177" t="s">
        <v>10837</v>
      </c>
      <c r="EV5177">
        <v>17290226</v>
      </c>
      <c r="EW5177">
        <v>928</v>
      </c>
      <c r="EX5177">
        <v>221413</v>
      </c>
      <c r="EY5177" t="s">
        <v>11585</v>
      </c>
      <c r="EZ5177">
        <v>1</v>
      </c>
      <c r="FC5177">
        <v>95385</v>
      </c>
      <c r="FD5177" t="s">
        <v>3531</v>
      </c>
    </row>
    <row r="5178" spans="1:160" x14ac:dyDescent="0.3">
      <c r="A5178" t="str">
        <f>VLOOKUP(B5178,Table2[],3,FALSE)</f>
        <v>Digital</v>
      </c>
      <c r="B5178" t="str">
        <f>IF(OR(ISNUMBER(FIND("QVC",Z5178)),ISNUMBER(FIND("QVC",AL5178))),"QVC",IF(OR(ISNUMBER(FIND("NCO",H5178)),ISNUMBER(FIND("NCO",Y5178))), "NCO", IF(AL5178="consumer","PMD.com",VLOOKUP(LEFT(H5178,2),Tables!$E$1:$F$11,2,FALSE))))</f>
        <v>PMD.com</v>
      </c>
      <c r="C5178">
        <f t="shared" si="243"/>
        <v>52430001</v>
      </c>
      <c r="D5178">
        <f t="shared" si="244"/>
        <v>1</v>
      </c>
      <c r="E5178" t="str">
        <f t="shared" ca="1" si="245"/>
        <v>MTD orders shipped</v>
      </c>
      <c r="F5178" t="s">
        <v>3539</v>
      </c>
      <c r="G5178" t="s">
        <v>335</v>
      </c>
      <c r="H5178" t="s">
        <v>10836</v>
      </c>
      <c r="I5178" s="6">
        <v>44013.642835648148</v>
      </c>
      <c r="J5178" t="s">
        <v>16</v>
      </c>
      <c r="K5178" s="6">
        <v>44014.485509259262</v>
      </c>
      <c r="M5178" t="s">
        <v>11581</v>
      </c>
      <c r="N5178" t="s">
        <v>11582</v>
      </c>
      <c r="Q5178" t="s">
        <v>11583</v>
      </c>
      <c r="R5178" t="s">
        <v>446</v>
      </c>
      <c r="S5178">
        <v>87401</v>
      </c>
      <c r="T5178" t="s">
        <v>338</v>
      </c>
      <c r="U5178" t="s">
        <v>530</v>
      </c>
      <c r="W5178" t="s">
        <v>11584</v>
      </c>
      <c r="Z5178" t="s">
        <v>11581</v>
      </c>
      <c r="AA5178" t="s">
        <v>11582</v>
      </c>
      <c r="AD5178" t="s">
        <v>11583</v>
      </c>
      <c r="AE5178" t="s">
        <v>446</v>
      </c>
      <c r="AF5178">
        <v>87401</v>
      </c>
      <c r="AG5178" t="s">
        <v>338</v>
      </c>
      <c r="AH5178" t="s">
        <v>530</v>
      </c>
      <c r="AJ5178" t="s">
        <v>11584</v>
      </c>
      <c r="AL5178" t="s">
        <v>339</v>
      </c>
      <c r="AM5178">
        <v>1</v>
      </c>
      <c r="AN5178">
        <v>1</v>
      </c>
      <c r="AO5178">
        <v>12063</v>
      </c>
      <c r="AQ5178">
        <v>127155</v>
      </c>
      <c r="AR5178">
        <v>52430001</v>
      </c>
      <c r="AS5178" t="s">
        <v>9635</v>
      </c>
      <c r="AT5178" t="s">
        <v>75</v>
      </c>
      <c r="AW5178" t="s">
        <v>340</v>
      </c>
      <c r="AX5178" t="s">
        <v>340</v>
      </c>
      <c r="AY5178" t="s">
        <v>357</v>
      </c>
      <c r="AZ5178" t="s">
        <v>363</v>
      </c>
      <c r="BY5178" t="s">
        <v>342</v>
      </c>
      <c r="EQ5178">
        <v>252868</v>
      </c>
      <c r="ER5178" t="s">
        <v>10837</v>
      </c>
      <c r="EV5178">
        <v>17290226</v>
      </c>
      <c r="EW5178">
        <v>928</v>
      </c>
      <c r="EX5178">
        <v>221413</v>
      </c>
      <c r="EY5178" t="s">
        <v>11585</v>
      </c>
      <c r="EZ5178">
        <v>1</v>
      </c>
      <c r="FC5178">
        <v>95385</v>
      </c>
      <c r="FD5178" t="s">
        <v>3531</v>
      </c>
    </row>
    <row r="5179" spans="1:160" x14ac:dyDescent="0.3">
      <c r="A5179" t="str">
        <f>VLOOKUP(B5179,Table2[],3,FALSE)</f>
        <v>Digital</v>
      </c>
      <c r="B5179" t="str">
        <f>IF(OR(ISNUMBER(FIND("QVC",Z5179)),ISNUMBER(FIND("QVC",AL5179))),"QVC",IF(OR(ISNUMBER(FIND("NCO",H5179)),ISNUMBER(FIND("NCO",Y5179))), "NCO", IF(AL5179="consumer","PMD.com",VLOOKUP(LEFT(H5179,2),Tables!$E$1:$F$11,2,FALSE))))</f>
        <v>PMD.com</v>
      </c>
      <c r="C5179">
        <f t="shared" si="243"/>
        <v>5341</v>
      </c>
      <c r="D5179">
        <f t="shared" si="244"/>
        <v>2</v>
      </c>
      <c r="E5179" t="str">
        <f t="shared" ca="1" si="245"/>
        <v>MTD orders shipped</v>
      </c>
      <c r="F5179" t="s">
        <v>3539</v>
      </c>
      <c r="G5179" t="s">
        <v>335</v>
      </c>
      <c r="H5179" t="s">
        <v>10836</v>
      </c>
      <c r="I5179" s="6">
        <v>44013.642835648148</v>
      </c>
      <c r="J5179" t="s">
        <v>16</v>
      </c>
      <c r="K5179" s="6">
        <v>44014.485509259262</v>
      </c>
      <c r="M5179" t="s">
        <v>11581</v>
      </c>
      <c r="N5179" t="s">
        <v>11582</v>
      </c>
      <c r="Q5179" t="s">
        <v>11583</v>
      </c>
      <c r="R5179" t="s">
        <v>446</v>
      </c>
      <c r="S5179">
        <v>87401</v>
      </c>
      <c r="T5179" t="s">
        <v>338</v>
      </c>
      <c r="U5179" t="s">
        <v>530</v>
      </c>
      <c r="W5179" t="s">
        <v>11584</v>
      </c>
      <c r="Z5179" t="s">
        <v>11581</v>
      </c>
      <c r="AA5179" t="s">
        <v>11582</v>
      </c>
      <c r="AD5179" t="s">
        <v>11583</v>
      </c>
      <c r="AE5179" t="s">
        <v>446</v>
      </c>
      <c r="AF5179">
        <v>87401</v>
      </c>
      <c r="AG5179" t="s">
        <v>338</v>
      </c>
      <c r="AH5179" t="s">
        <v>530</v>
      </c>
      <c r="AJ5179" t="s">
        <v>11584</v>
      </c>
      <c r="AL5179" t="s">
        <v>339</v>
      </c>
      <c r="AM5179">
        <v>2</v>
      </c>
      <c r="AN5179">
        <v>2</v>
      </c>
      <c r="AO5179">
        <v>15156</v>
      </c>
      <c r="AQ5179">
        <v>124187</v>
      </c>
      <c r="AR5179">
        <v>5341</v>
      </c>
      <c r="AS5179" t="s">
        <v>9636</v>
      </c>
      <c r="AT5179" t="s">
        <v>82</v>
      </c>
      <c r="AW5179" t="s">
        <v>340</v>
      </c>
      <c r="AX5179" t="s">
        <v>340</v>
      </c>
      <c r="AY5179" t="s">
        <v>345</v>
      </c>
      <c r="AZ5179" t="s">
        <v>346</v>
      </c>
      <c r="BY5179" t="s">
        <v>342</v>
      </c>
      <c r="EQ5179">
        <v>245208</v>
      </c>
      <c r="ER5179" t="s">
        <v>10837</v>
      </c>
      <c r="EV5179">
        <v>17290226</v>
      </c>
      <c r="EW5179">
        <v>928</v>
      </c>
      <c r="EX5179">
        <v>221413</v>
      </c>
      <c r="EY5179" t="s">
        <v>11585</v>
      </c>
      <c r="EZ5179">
        <v>1</v>
      </c>
      <c r="FC5179">
        <v>5341</v>
      </c>
      <c r="FD5179" t="s">
        <v>82</v>
      </c>
    </row>
    <row r="5180" spans="1:160" x14ac:dyDescent="0.3">
      <c r="A5180" t="str">
        <f>VLOOKUP(B5180,Table2[],3,FALSE)</f>
        <v>Digital</v>
      </c>
      <c r="B5180" t="str">
        <f>IF(OR(ISNUMBER(FIND("QVC",Z5180)),ISNUMBER(FIND("QVC",AL5180))),"QVC",IF(OR(ISNUMBER(FIND("NCO",H5180)),ISNUMBER(FIND("NCO",Y5180))), "NCO", IF(AL5180="consumer","PMD.com",VLOOKUP(LEFT(H5180,2),Tables!$E$1:$F$11,2,FALSE))))</f>
        <v>PMD.com</v>
      </c>
      <c r="C5180">
        <f t="shared" si="243"/>
        <v>535501</v>
      </c>
      <c r="D5180">
        <f t="shared" si="244"/>
        <v>1</v>
      </c>
      <c r="E5180" t="str">
        <f t="shared" ca="1" si="245"/>
        <v>MTD orders shipped</v>
      </c>
      <c r="F5180" t="s">
        <v>3539</v>
      </c>
      <c r="G5180" t="s">
        <v>335</v>
      </c>
      <c r="H5180" t="s">
        <v>10836</v>
      </c>
      <c r="I5180" s="6">
        <v>44013.642835648148</v>
      </c>
      <c r="J5180" t="s">
        <v>16</v>
      </c>
      <c r="K5180" s="6">
        <v>44014.485509259262</v>
      </c>
      <c r="M5180" t="s">
        <v>11581</v>
      </c>
      <c r="N5180" t="s">
        <v>11582</v>
      </c>
      <c r="Q5180" t="s">
        <v>11583</v>
      </c>
      <c r="R5180" t="s">
        <v>446</v>
      </c>
      <c r="S5180">
        <v>87401</v>
      </c>
      <c r="T5180" t="s">
        <v>338</v>
      </c>
      <c r="U5180" t="s">
        <v>530</v>
      </c>
      <c r="W5180" t="s">
        <v>11584</v>
      </c>
      <c r="Z5180" t="s">
        <v>11581</v>
      </c>
      <c r="AA5180" t="s">
        <v>11582</v>
      </c>
      <c r="AD5180" t="s">
        <v>11583</v>
      </c>
      <c r="AE5180" t="s">
        <v>446</v>
      </c>
      <c r="AF5180">
        <v>87401</v>
      </c>
      <c r="AG5180" t="s">
        <v>338</v>
      </c>
      <c r="AH5180" t="s">
        <v>530</v>
      </c>
      <c r="AJ5180" t="s">
        <v>11584</v>
      </c>
      <c r="AL5180" t="s">
        <v>339</v>
      </c>
      <c r="AM5180">
        <v>1</v>
      </c>
      <c r="AN5180">
        <v>1</v>
      </c>
      <c r="AO5180">
        <v>5715</v>
      </c>
      <c r="AQ5180">
        <v>124621</v>
      </c>
      <c r="AR5180">
        <v>535501</v>
      </c>
      <c r="AS5180" t="s">
        <v>158</v>
      </c>
      <c r="AT5180" t="s">
        <v>159</v>
      </c>
      <c r="AW5180" t="s">
        <v>340</v>
      </c>
      <c r="AX5180" t="s">
        <v>340</v>
      </c>
      <c r="AY5180" t="s">
        <v>351</v>
      </c>
      <c r="AZ5180" t="s">
        <v>441</v>
      </c>
      <c r="BY5180" t="s">
        <v>342</v>
      </c>
      <c r="EQ5180">
        <v>245276</v>
      </c>
      <c r="ER5180" t="s">
        <v>10837</v>
      </c>
      <c r="EV5180">
        <v>17290226</v>
      </c>
      <c r="EW5180">
        <v>928</v>
      </c>
      <c r="EX5180">
        <v>221413</v>
      </c>
      <c r="EY5180" t="s">
        <v>11585</v>
      </c>
      <c r="EZ5180">
        <v>1</v>
      </c>
      <c r="FC5180">
        <v>535501</v>
      </c>
      <c r="FD5180" t="s">
        <v>159</v>
      </c>
    </row>
    <row r="5181" spans="1:160" x14ac:dyDescent="0.3">
      <c r="A5181" t="str">
        <f>VLOOKUP(B5181,Table2[],3,FALSE)</f>
        <v>Digital</v>
      </c>
      <c r="B5181" t="str">
        <f>IF(OR(ISNUMBER(FIND("QVC",Z5181)),ISNUMBER(FIND("QVC",AL5181))),"QVC",IF(OR(ISNUMBER(FIND("NCO",H5181)),ISNUMBER(FIND("NCO",Y5181))), "NCO", IF(AL5181="consumer","PMD.com",VLOOKUP(LEFT(H5181,2),Tables!$E$1:$F$11,2,FALSE))))</f>
        <v>PMD.com</v>
      </c>
      <c r="C5181">
        <f t="shared" si="243"/>
        <v>51090030</v>
      </c>
      <c r="D5181">
        <f t="shared" si="244"/>
        <v>1</v>
      </c>
      <c r="E5181" t="str">
        <f t="shared" ca="1" si="245"/>
        <v>MTD orders shipped</v>
      </c>
      <c r="F5181" t="s">
        <v>3539</v>
      </c>
      <c r="G5181" t="s">
        <v>335</v>
      </c>
      <c r="H5181" t="s">
        <v>10836</v>
      </c>
      <c r="I5181" s="6">
        <v>44013.642835648148</v>
      </c>
      <c r="J5181" t="s">
        <v>16</v>
      </c>
      <c r="K5181" s="6">
        <v>44014.485509259262</v>
      </c>
      <c r="M5181" t="s">
        <v>11581</v>
      </c>
      <c r="N5181" t="s">
        <v>11582</v>
      </c>
      <c r="Q5181" t="s">
        <v>11583</v>
      </c>
      <c r="R5181" t="s">
        <v>446</v>
      </c>
      <c r="S5181">
        <v>87401</v>
      </c>
      <c r="T5181" t="s">
        <v>338</v>
      </c>
      <c r="U5181" t="s">
        <v>530</v>
      </c>
      <c r="W5181" t="s">
        <v>11584</v>
      </c>
      <c r="Z5181" t="s">
        <v>11581</v>
      </c>
      <c r="AA5181" t="s">
        <v>11582</v>
      </c>
      <c r="AD5181" t="s">
        <v>11583</v>
      </c>
      <c r="AE5181" t="s">
        <v>446</v>
      </c>
      <c r="AF5181">
        <v>87401</v>
      </c>
      <c r="AG5181" t="s">
        <v>338</v>
      </c>
      <c r="AH5181" t="s">
        <v>530</v>
      </c>
      <c r="AJ5181" t="s">
        <v>11584</v>
      </c>
      <c r="AL5181" t="s">
        <v>339</v>
      </c>
      <c r="AM5181">
        <v>1</v>
      </c>
      <c r="AN5181">
        <v>1</v>
      </c>
      <c r="AO5181">
        <v>6688</v>
      </c>
      <c r="AQ5181">
        <v>125960</v>
      </c>
      <c r="AR5181">
        <v>51090030</v>
      </c>
      <c r="AS5181" t="s">
        <v>3043</v>
      </c>
      <c r="AT5181" t="s">
        <v>628</v>
      </c>
      <c r="AW5181" t="s">
        <v>343</v>
      </c>
      <c r="BY5181" t="s">
        <v>342</v>
      </c>
      <c r="BZ5181" t="b">
        <v>0</v>
      </c>
      <c r="EQ5181">
        <v>243047</v>
      </c>
      <c r="ER5181" t="s">
        <v>10837</v>
      </c>
      <c r="EV5181">
        <v>17290226</v>
      </c>
      <c r="EW5181">
        <v>928</v>
      </c>
      <c r="EX5181">
        <v>221413</v>
      </c>
      <c r="EY5181" t="s">
        <v>11585</v>
      </c>
      <c r="EZ5181">
        <v>1</v>
      </c>
      <c r="FC5181">
        <v>95385</v>
      </c>
      <c r="FD5181" t="s">
        <v>3531</v>
      </c>
    </row>
    <row r="5182" spans="1:160" x14ac:dyDescent="0.3">
      <c r="A5182" t="str">
        <f>VLOOKUP(B5182,Table2[],3,FALSE)</f>
        <v>Digital</v>
      </c>
      <c r="B5182" t="str">
        <f>IF(OR(ISNUMBER(FIND("QVC",Z5182)),ISNUMBER(FIND("QVC",AL5182))),"QVC",IF(OR(ISNUMBER(FIND("NCO",H5182)),ISNUMBER(FIND("NCO",Y5182))), "NCO", IF(AL5182="consumer","PMD.com",VLOOKUP(LEFT(H5182,2),Tables!$E$1:$F$11,2,FALSE))))</f>
        <v>PMD.com</v>
      </c>
      <c r="C5182">
        <f t="shared" si="243"/>
        <v>51090030</v>
      </c>
      <c r="D5182">
        <f t="shared" si="244"/>
        <v>1</v>
      </c>
      <c r="E5182" t="str">
        <f t="shared" ca="1" si="245"/>
        <v>MTD orders shipped</v>
      </c>
      <c r="F5182" t="s">
        <v>3539</v>
      </c>
      <c r="G5182" t="s">
        <v>335</v>
      </c>
      <c r="H5182" t="s">
        <v>10954</v>
      </c>
      <c r="I5182" s="6">
        <v>44013.814930555556</v>
      </c>
      <c r="J5182" t="s">
        <v>16</v>
      </c>
      <c r="K5182" s="6">
        <v>44014.485590277778</v>
      </c>
      <c r="M5182" t="s">
        <v>11586</v>
      </c>
      <c r="N5182" t="s">
        <v>11587</v>
      </c>
      <c r="O5182" t="s">
        <v>11588</v>
      </c>
      <c r="Q5182" t="s">
        <v>11589</v>
      </c>
      <c r="R5182" t="s">
        <v>403</v>
      </c>
      <c r="S5182" t="s">
        <v>11590</v>
      </c>
      <c r="T5182" t="s">
        <v>338</v>
      </c>
      <c r="U5182" t="s">
        <v>530</v>
      </c>
      <c r="W5182" t="s">
        <v>11591</v>
      </c>
      <c r="Z5182" t="s">
        <v>11586</v>
      </c>
      <c r="AA5182" t="s">
        <v>11587</v>
      </c>
      <c r="AB5182" t="s">
        <v>11588</v>
      </c>
      <c r="AD5182" t="s">
        <v>11589</v>
      </c>
      <c r="AE5182" t="s">
        <v>403</v>
      </c>
      <c r="AF5182" t="s">
        <v>11590</v>
      </c>
      <c r="AG5182" t="s">
        <v>338</v>
      </c>
      <c r="AH5182" t="s">
        <v>530</v>
      </c>
      <c r="AJ5182" t="s">
        <v>11591</v>
      </c>
      <c r="AL5182" t="s">
        <v>339</v>
      </c>
      <c r="AM5182">
        <v>1</v>
      </c>
      <c r="AN5182">
        <v>1</v>
      </c>
      <c r="AO5182">
        <v>6688</v>
      </c>
      <c r="AQ5182">
        <v>125960</v>
      </c>
      <c r="AR5182">
        <v>51090030</v>
      </c>
      <c r="AS5182" t="s">
        <v>3043</v>
      </c>
      <c r="AT5182" t="s">
        <v>628</v>
      </c>
      <c r="AW5182" t="s">
        <v>343</v>
      </c>
      <c r="BY5182" t="s">
        <v>342</v>
      </c>
      <c r="BZ5182" t="b">
        <v>0</v>
      </c>
      <c r="EQ5182">
        <v>243047</v>
      </c>
      <c r="ER5182" t="s">
        <v>10955</v>
      </c>
      <c r="EV5182">
        <v>17290284</v>
      </c>
      <c r="EW5182">
        <v>928</v>
      </c>
      <c r="EX5182">
        <v>221477</v>
      </c>
      <c r="EY5182" t="s">
        <v>11592</v>
      </c>
      <c r="EZ5182">
        <v>1</v>
      </c>
      <c r="FC5182">
        <v>95385</v>
      </c>
      <c r="FD5182" t="s">
        <v>3531</v>
      </c>
    </row>
    <row r="5183" spans="1:160" x14ac:dyDescent="0.3">
      <c r="A5183" t="str">
        <f>VLOOKUP(B5183,Table2[],3,FALSE)</f>
        <v>Digital</v>
      </c>
      <c r="B5183" t="str">
        <f>IF(OR(ISNUMBER(FIND("QVC",Z5183)),ISNUMBER(FIND("QVC",AL5183))),"QVC",IF(OR(ISNUMBER(FIND("NCO",H5183)),ISNUMBER(FIND("NCO",Y5183))), "NCO", IF(AL5183="consumer","PMD.com",VLOOKUP(LEFT(H5183,2),Tables!$E$1:$F$11,2,FALSE))))</f>
        <v>PMD.com</v>
      </c>
      <c r="C5183">
        <f t="shared" si="243"/>
        <v>52430001</v>
      </c>
      <c r="D5183">
        <f t="shared" si="244"/>
        <v>1</v>
      </c>
      <c r="E5183" t="str">
        <f t="shared" ca="1" si="245"/>
        <v>MTD orders shipped</v>
      </c>
      <c r="F5183" t="s">
        <v>3539</v>
      </c>
      <c r="G5183" t="s">
        <v>335</v>
      </c>
      <c r="H5183" t="s">
        <v>10954</v>
      </c>
      <c r="I5183" s="6">
        <v>44013.814930555556</v>
      </c>
      <c r="J5183" t="s">
        <v>16</v>
      </c>
      <c r="K5183" s="6">
        <v>44014.485590277778</v>
      </c>
      <c r="M5183" t="s">
        <v>11586</v>
      </c>
      <c r="N5183" t="s">
        <v>11587</v>
      </c>
      <c r="O5183" t="s">
        <v>11588</v>
      </c>
      <c r="Q5183" t="s">
        <v>11589</v>
      </c>
      <c r="R5183" t="s">
        <v>403</v>
      </c>
      <c r="S5183" t="s">
        <v>11590</v>
      </c>
      <c r="T5183" t="s">
        <v>338</v>
      </c>
      <c r="U5183" t="s">
        <v>530</v>
      </c>
      <c r="W5183" t="s">
        <v>11591</v>
      </c>
      <c r="Z5183" t="s">
        <v>11586</v>
      </c>
      <c r="AA5183" t="s">
        <v>11587</v>
      </c>
      <c r="AB5183" t="s">
        <v>11588</v>
      </c>
      <c r="AD5183" t="s">
        <v>11589</v>
      </c>
      <c r="AE5183" t="s">
        <v>403</v>
      </c>
      <c r="AF5183" t="s">
        <v>11590</v>
      </c>
      <c r="AG5183" t="s">
        <v>338</v>
      </c>
      <c r="AH5183" t="s">
        <v>530</v>
      </c>
      <c r="AJ5183" t="s">
        <v>11591</v>
      </c>
      <c r="AL5183" t="s">
        <v>339</v>
      </c>
      <c r="AM5183">
        <v>1</v>
      </c>
      <c r="AN5183">
        <v>1</v>
      </c>
      <c r="AO5183">
        <v>12063</v>
      </c>
      <c r="AQ5183">
        <v>127155</v>
      </c>
      <c r="AR5183">
        <v>52430001</v>
      </c>
      <c r="AS5183" t="s">
        <v>9635</v>
      </c>
      <c r="AT5183" t="s">
        <v>75</v>
      </c>
      <c r="AW5183" t="s">
        <v>340</v>
      </c>
      <c r="AX5183" t="s">
        <v>340</v>
      </c>
      <c r="AY5183" t="s">
        <v>357</v>
      </c>
      <c r="AZ5183" t="s">
        <v>363</v>
      </c>
      <c r="BY5183" t="s">
        <v>342</v>
      </c>
      <c r="EQ5183">
        <v>252868</v>
      </c>
      <c r="ER5183" t="s">
        <v>10955</v>
      </c>
      <c r="EV5183">
        <v>17290284</v>
      </c>
      <c r="EW5183">
        <v>928</v>
      </c>
      <c r="EX5183">
        <v>221477</v>
      </c>
      <c r="EY5183" t="s">
        <v>11592</v>
      </c>
      <c r="EZ5183">
        <v>1</v>
      </c>
      <c r="FC5183">
        <v>95385</v>
      </c>
      <c r="FD5183" t="s">
        <v>3531</v>
      </c>
    </row>
    <row r="5184" spans="1:160" x14ac:dyDescent="0.3">
      <c r="A5184" t="str">
        <f>VLOOKUP(B5184,Table2[],3,FALSE)</f>
        <v>Digital</v>
      </c>
      <c r="B5184" t="str">
        <f>IF(OR(ISNUMBER(FIND("QVC",Z5184)),ISNUMBER(FIND("QVC",AL5184))),"QVC",IF(OR(ISNUMBER(FIND("NCO",H5184)),ISNUMBER(FIND("NCO",Y5184))), "NCO", IF(AL5184="consumer","PMD.com",VLOOKUP(LEFT(H5184,2),Tables!$E$1:$F$11,2,FALSE))))</f>
        <v>PMD.com</v>
      </c>
      <c r="C5184">
        <f t="shared" si="243"/>
        <v>52578</v>
      </c>
      <c r="D5184">
        <f t="shared" si="244"/>
        <v>2</v>
      </c>
      <c r="E5184" t="str">
        <f t="shared" ca="1" si="245"/>
        <v>MTD orders shipped</v>
      </c>
      <c r="F5184" t="s">
        <v>3539</v>
      </c>
      <c r="G5184" t="s">
        <v>335</v>
      </c>
      <c r="H5184" t="s">
        <v>10954</v>
      </c>
      <c r="I5184" s="6">
        <v>44013.814930555556</v>
      </c>
      <c r="J5184" t="s">
        <v>16</v>
      </c>
      <c r="K5184" s="6">
        <v>44014.485590277778</v>
      </c>
      <c r="M5184" t="s">
        <v>11586</v>
      </c>
      <c r="N5184" t="s">
        <v>11587</v>
      </c>
      <c r="O5184" t="s">
        <v>11588</v>
      </c>
      <c r="Q5184" t="s">
        <v>11589</v>
      </c>
      <c r="R5184" t="s">
        <v>403</v>
      </c>
      <c r="S5184" t="s">
        <v>11590</v>
      </c>
      <c r="T5184" t="s">
        <v>338</v>
      </c>
      <c r="U5184" t="s">
        <v>530</v>
      </c>
      <c r="W5184" t="s">
        <v>11591</v>
      </c>
      <c r="Z5184" t="s">
        <v>11586</v>
      </c>
      <c r="AA5184" t="s">
        <v>11587</v>
      </c>
      <c r="AB5184" t="s">
        <v>11588</v>
      </c>
      <c r="AD5184" t="s">
        <v>11589</v>
      </c>
      <c r="AE5184" t="s">
        <v>403</v>
      </c>
      <c r="AF5184" t="s">
        <v>11590</v>
      </c>
      <c r="AG5184" t="s">
        <v>338</v>
      </c>
      <c r="AH5184" t="s">
        <v>530</v>
      </c>
      <c r="AJ5184" t="s">
        <v>11591</v>
      </c>
      <c r="AL5184" t="s">
        <v>339</v>
      </c>
      <c r="AM5184">
        <v>2</v>
      </c>
      <c r="AN5184">
        <v>2</v>
      </c>
      <c r="AO5184">
        <v>6388</v>
      </c>
      <c r="AQ5184">
        <v>124427</v>
      </c>
      <c r="AR5184">
        <v>52578</v>
      </c>
      <c r="AS5184" t="s">
        <v>27</v>
      </c>
      <c r="AT5184" t="s">
        <v>28</v>
      </c>
      <c r="AW5184" t="s">
        <v>352</v>
      </c>
      <c r="AX5184" t="s">
        <v>352</v>
      </c>
      <c r="AY5184" t="s">
        <v>353</v>
      </c>
      <c r="AZ5184" t="s">
        <v>371</v>
      </c>
      <c r="BY5184" t="s">
        <v>342</v>
      </c>
      <c r="EQ5184">
        <v>251422</v>
      </c>
      <c r="ER5184" t="s">
        <v>10955</v>
      </c>
      <c r="EV5184">
        <v>17290284</v>
      </c>
      <c r="EW5184">
        <v>928</v>
      </c>
      <c r="EX5184">
        <v>221477</v>
      </c>
      <c r="EY5184" t="s">
        <v>11592</v>
      </c>
      <c r="EZ5184">
        <v>1</v>
      </c>
      <c r="FC5184">
        <v>52578</v>
      </c>
      <c r="FD5184" t="s">
        <v>28</v>
      </c>
    </row>
    <row r="5185" spans="1:160" x14ac:dyDescent="0.3">
      <c r="A5185" t="str">
        <f>VLOOKUP(B5185,Table2[],3,FALSE)</f>
        <v>Digital</v>
      </c>
      <c r="B5185" t="str">
        <f>IF(OR(ISNUMBER(FIND("QVC",Z5185)),ISNUMBER(FIND("QVC",AL5185))),"QVC",IF(OR(ISNUMBER(FIND("NCO",H5185)),ISNUMBER(FIND("NCO",Y5185))), "NCO", IF(AL5185="consumer","PMD.com",VLOOKUP(LEFT(H5185,2),Tables!$E$1:$F$11,2,FALSE))))</f>
        <v>PMD.com</v>
      </c>
      <c r="C5185">
        <f t="shared" si="243"/>
        <v>53920001</v>
      </c>
      <c r="D5185">
        <f t="shared" si="244"/>
        <v>1</v>
      </c>
      <c r="E5185" t="str">
        <f t="shared" ca="1" si="245"/>
        <v>MTD orders shipped</v>
      </c>
      <c r="F5185" t="s">
        <v>3539</v>
      </c>
      <c r="G5185" t="s">
        <v>335</v>
      </c>
      <c r="H5185" t="s">
        <v>10954</v>
      </c>
      <c r="I5185" s="6">
        <v>44013.814930555556</v>
      </c>
      <c r="J5185" t="s">
        <v>16</v>
      </c>
      <c r="K5185" s="6">
        <v>44014.485590277778</v>
      </c>
      <c r="M5185" t="s">
        <v>11586</v>
      </c>
      <c r="N5185" t="s">
        <v>11587</v>
      </c>
      <c r="O5185" t="s">
        <v>11588</v>
      </c>
      <c r="Q5185" t="s">
        <v>11589</v>
      </c>
      <c r="R5185" t="s">
        <v>403</v>
      </c>
      <c r="S5185" t="s">
        <v>11590</v>
      </c>
      <c r="T5185" t="s">
        <v>338</v>
      </c>
      <c r="U5185" t="s">
        <v>530</v>
      </c>
      <c r="W5185" t="s">
        <v>11591</v>
      </c>
      <c r="Z5185" t="s">
        <v>11586</v>
      </c>
      <c r="AA5185" t="s">
        <v>11587</v>
      </c>
      <c r="AB5185" t="s">
        <v>11588</v>
      </c>
      <c r="AD5185" t="s">
        <v>11589</v>
      </c>
      <c r="AE5185" t="s">
        <v>403</v>
      </c>
      <c r="AF5185" t="s">
        <v>11590</v>
      </c>
      <c r="AG5185" t="s">
        <v>338</v>
      </c>
      <c r="AH5185" t="s">
        <v>530</v>
      </c>
      <c r="AJ5185" t="s">
        <v>11591</v>
      </c>
      <c r="AL5185" t="s">
        <v>339</v>
      </c>
      <c r="AM5185">
        <v>1</v>
      </c>
      <c r="AN5185">
        <v>1</v>
      </c>
      <c r="AO5185">
        <v>14899</v>
      </c>
      <c r="AQ5185">
        <v>124468</v>
      </c>
      <c r="AR5185">
        <v>53920001</v>
      </c>
      <c r="AS5185" t="s">
        <v>42</v>
      </c>
      <c r="AT5185" t="s">
        <v>40</v>
      </c>
      <c r="AW5185" t="s">
        <v>343</v>
      </c>
      <c r="BY5185" t="s">
        <v>342</v>
      </c>
      <c r="EQ5185">
        <v>247476</v>
      </c>
      <c r="ER5185" t="s">
        <v>10955</v>
      </c>
      <c r="EV5185">
        <v>17290284</v>
      </c>
      <c r="EW5185">
        <v>928</v>
      </c>
      <c r="EX5185">
        <v>221477</v>
      </c>
      <c r="EY5185" t="s">
        <v>11592</v>
      </c>
      <c r="EZ5185">
        <v>1</v>
      </c>
      <c r="FC5185">
        <v>95385</v>
      </c>
      <c r="FD5185" t="s">
        <v>3531</v>
      </c>
    </row>
    <row r="5186" spans="1:160" x14ac:dyDescent="0.3">
      <c r="A5186" t="str">
        <f>VLOOKUP(B5186,Table2[],3,FALSE)</f>
        <v>Digital</v>
      </c>
      <c r="B5186" t="str">
        <f>IF(OR(ISNUMBER(FIND("QVC",Z5186)),ISNUMBER(FIND("QVC",AL5186))),"QVC",IF(OR(ISNUMBER(FIND("NCO",H5186)),ISNUMBER(FIND("NCO",Y5186))), "NCO", IF(AL5186="consumer","PMD.com",VLOOKUP(LEFT(H5186,2),Tables!$E$1:$F$11,2,FALSE))))</f>
        <v>PMD.com</v>
      </c>
      <c r="C5186">
        <f t="shared" si="243"/>
        <v>5341030</v>
      </c>
      <c r="D5186">
        <f t="shared" si="244"/>
        <v>1</v>
      </c>
      <c r="E5186" t="str">
        <f t="shared" ca="1" si="245"/>
        <v>MTD orders shipped</v>
      </c>
      <c r="F5186" t="s">
        <v>3539</v>
      </c>
      <c r="G5186" t="s">
        <v>335</v>
      </c>
      <c r="H5186" t="s">
        <v>10954</v>
      </c>
      <c r="I5186" s="6">
        <v>44013.814930555556</v>
      </c>
      <c r="J5186" t="s">
        <v>16</v>
      </c>
      <c r="K5186" s="6">
        <v>44014.485590277778</v>
      </c>
      <c r="M5186" t="s">
        <v>11586</v>
      </c>
      <c r="N5186" t="s">
        <v>11587</v>
      </c>
      <c r="O5186" t="s">
        <v>11588</v>
      </c>
      <c r="Q5186" t="s">
        <v>11589</v>
      </c>
      <c r="R5186" t="s">
        <v>403</v>
      </c>
      <c r="S5186" t="s">
        <v>11590</v>
      </c>
      <c r="T5186" t="s">
        <v>338</v>
      </c>
      <c r="U5186" t="s">
        <v>530</v>
      </c>
      <c r="W5186" t="s">
        <v>11591</v>
      </c>
      <c r="Z5186" t="s">
        <v>11586</v>
      </c>
      <c r="AA5186" t="s">
        <v>11587</v>
      </c>
      <c r="AB5186" t="s">
        <v>11588</v>
      </c>
      <c r="AD5186" t="s">
        <v>11589</v>
      </c>
      <c r="AE5186" t="s">
        <v>403</v>
      </c>
      <c r="AF5186" t="s">
        <v>11590</v>
      </c>
      <c r="AG5186" t="s">
        <v>338</v>
      </c>
      <c r="AH5186" t="s">
        <v>530</v>
      </c>
      <c r="AJ5186" t="s">
        <v>11591</v>
      </c>
      <c r="AL5186" t="s">
        <v>339</v>
      </c>
      <c r="AM5186">
        <v>1</v>
      </c>
      <c r="AN5186">
        <v>1</v>
      </c>
      <c r="AO5186">
        <v>12859</v>
      </c>
      <c r="AQ5186">
        <v>124642</v>
      </c>
      <c r="AR5186">
        <v>5341030</v>
      </c>
      <c r="AS5186" t="s">
        <v>925</v>
      </c>
      <c r="AT5186" t="s">
        <v>926</v>
      </c>
      <c r="AW5186" t="s">
        <v>366</v>
      </c>
      <c r="AX5186" t="s">
        <v>366</v>
      </c>
      <c r="AY5186" t="s">
        <v>345</v>
      </c>
      <c r="AZ5186" t="s">
        <v>346</v>
      </c>
      <c r="BY5186" t="s">
        <v>342</v>
      </c>
      <c r="EQ5186">
        <v>243275</v>
      </c>
      <c r="ER5186" t="s">
        <v>10955</v>
      </c>
      <c r="EV5186">
        <v>17290284</v>
      </c>
      <c r="EW5186">
        <v>928</v>
      </c>
      <c r="EX5186">
        <v>221477</v>
      </c>
      <c r="EY5186" t="s">
        <v>11592</v>
      </c>
      <c r="EZ5186">
        <v>1</v>
      </c>
      <c r="FC5186">
        <v>95385</v>
      </c>
      <c r="FD5186" t="s">
        <v>3531</v>
      </c>
    </row>
    <row r="5187" spans="1:160" x14ac:dyDescent="0.3">
      <c r="A5187" t="str">
        <f>VLOOKUP(B5187,Table2[],3,FALSE)</f>
        <v>Digital</v>
      </c>
      <c r="B5187" t="str">
        <f>IF(OR(ISNUMBER(FIND("QVC",Z5187)),ISNUMBER(FIND("QVC",AL5187))),"QVC",IF(OR(ISNUMBER(FIND("NCO",H5187)),ISNUMBER(FIND("NCO",Y5187))), "NCO", IF(AL5187="consumer","PMD.com",VLOOKUP(LEFT(H5187,2),Tables!$E$1:$F$11,2,FALSE))))</f>
        <v>PMD.com</v>
      </c>
      <c r="C5187">
        <f t="shared" si="243"/>
        <v>53500001</v>
      </c>
      <c r="D5187">
        <f t="shared" si="244"/>
        <v>4</v>
      </c>
      <c r="E5187" t="str">
        <f t="shared" ca="1" si="245"/>
        <v>MTD orders shipped</v>
      </c>
      <c r="F5187" t="s">
        <v>3539</v>
      </c>
      <c r="G5187" t="s">
        <v>335</v>
      </c>
      <c r="H5187" t="s">
        <v>11100</v>
      </c>
      <c r="I5187" s="6">
        <v>44014.188715277778</v>
      </c>
      <c r="J5187" t="s">
        <v>16</v>
      </c>
      <c r="K5187" s="6">
        <v>44014.485601851855</v>
      </c>
      <c r="M5187" t="s">
        <v>11593</v>
      </c>
      <c r="N5187" t="s">
        <v>11594</v>
      </c>
      <c r="Q5187" t="s">
        <v>11595</v>
      </c>
      <c r="R5187" t="s">
        <v>365</v>
      </c>
      <c r="S5187" t="s">
        <v>11596</v>
      </c>
      <c r="T5187" t="s">
        <v>338</v>
      </c>
      <c r="U5187" t="s">
        <v>530</v>
      </c>
      <c r="W5187" t="s">
        <v>11597</v>
      </c>
      <c r="Z5187" t="s">
        <v>11593</v>
      </c>
      <c r="AA5187" t="s">
        <v>11594</v>
      </c>
      <c r="AD5187" t="s">
        <v>11595</v>
      </c>
      <c r="AE5187" t="s">
        <v>365</v>
      </c>
      <c r="AF5187" t="s">
        <v>11596</v>
      </c>
      <c r="AG5187" t="s">
        <v>338</v>
      </c>
      <c r="AH5187" t="s">
        <v>530</v>
      </c>
      <c r="AJ5187" t="s">
        <v>11597</v>
      </c>
      <c r="AL5187" t="s">
        <v>339</v>
      </c>
      <c r="AM5187">
        <v>4</v>
      </c>
      <c r="AN5187">
        <v>4</v>
      </c>
      <c r="AO5187">
        <v>4244</v>
      </c>
      <c r="AQ5187">
        <v>123789</v>
      </c>
      <c r="AR5187">
        <v>53500001</v>
      </c>
      <c r="AS5187" t="s">
        <v>913</v>
      </c>
      <c r="AT5187" t="s">
        <v>83</v>
      </c>
      <c r="AW5187" t="s">
        <v>340</v>
      </c>
      <c r="AX5187" t="s">
        <v>340</v>
      </c>
      <c r="AY5187" t="s">
        <v>345</v>
      </c>
      <c r="AZ5187">
        <v>0</v>
      </c>
      <c r="BY5187" t="s">
        <v>342</v>
      </c>
      <c r="EQ5187">
        <v>243489</v>
      </c>
      <c r="ER5187" t="s">
        <v>11101</v>
      </c>
      <c r="EV5187">
        <v>17290361</v>
      </c>
      <c r="EW5187">
        <v>928</v>
      </c>
      <c r="EX5187">
        <v>221553</v>
      </c>
      <c r="EY5187" t="s">
        <v>11598</v>
      </c>
      <c r="EZ5187">
        <v>1</v>
      </c>
      <c r="FC5187">
        <v>53500001</v>
      </c>
      <c r="FD5187" t="s">
        <v>83</v>
      </c>
    </row>
    <row r="5188" spans="1:160" x14ac:dyDescent="0.3">
      <c r="A5188" t="str">
        <f>VLOOKUP(B5188,Table2[],3,FALSE)</f>
        <v>Digital</v>
      </c>
      <c r="B5188" t="str">
        <f>IF(OR(ISNUMBER(FIND("QVC",Z5188)),ISNUMBER(FIND("QVC",AL5188))),"QVC",IF(OR(ISNUMBER(FIND("NCO",H5188)),ISNUMBER(FIND("NCO",Y5188))), "NCO", IF(AL5188="consumer","PMD.com",VLOOKUP(LEFT(H5188,2),Tables!$E$1:$F$11,2,FALSE))))</f>
        <v>PMD.com</v>
      </c>
      <c r="C5188">
        <f t="shared" si="243"/>
        <v>5341</v>
      </c>
      <c r="D5188">
        <f t="shared" si="244"/>
        <v>1</v>
      </c>
      <c r="E5188" t="str">
        <f t="shared" ca="1" si="245"/>
        <v>MTD orders shipped</v>
      </c>
      <c r="F5188" t="s">
        <v>3539</v>
      </c>
      <c r="G5188" t="s">
        <v>335</v>
      </c>
      <c r="H5188" t="s">
        <v>10894</v>
      </c>
      <c r="I5188" s="6">
        <v>44013.688993055555</v>
      </c>
      <c r="J5188" t="s">
        <v>16</v>
      </c>
      <c r="K5188" s="6">
        <v>44014.485844907409</v>
      </c>
      <c r="M5188" t="s">
        <v>11599</v>
      </c>
      <c r="N5188" t="s">
        <v>11600</v>
      </c>
      <c r="O5188" t="s">
        <v>11601</v>
      </c>
      <c r="Q5188" t="s">
        <v>1101</v>
      </c>
      <c r="R5188" t="s">
        <v>365</v>
      </c>
      <c r="S5188">
        <v>92069</v>
      </c>
      <c r="T5188" t="s">
        <v>338</v>
      </c>
      <c r="U5188" t="s">
        <v>530</v>
      </c>
      <c r="Z5188" t="s">
        <v>11599</v>
      </c>
      <c r="AA5188" t="s">
        <v>11600</v>
      </c>
      <c r="AB5188" t="s">
        <v>11601</v>
      </c>
      <c r="AD5188" t="s">
        <v>1101</v>
      </c>
      <c r="AE5188" t="s">
        <v>365</v>
      </c>
      <c r="AF5188">
        <v>92069</v>
      </c>
      <c r="AG5188" t="s">
        <v>338</v>
      </c>
      <c r="AH5188" t="s">
        <v>530</v>
      </c>
      <c r="AL5188" t="s">
        <v>339</v>
      </c>
      <c r="AM5188">
        <v>1</v>
      </c>
      <c r="AN5188">
        <v>1</v>
      </c>
      <c r="AO5188">
        <v>15156</v>
      </c>
      <c r="AQ5188">
        <v>124187</v>
      </c>
      <c r="AR5188">
        <v>5341</v>
      </c>
      <c r="AS5188" t="s">
        <v>9636</v>
      </c>
      <c r="AT5188" t="s">
        <v>82</v>
      </c>
      <c r="AW5188" t="s">
        <v>340</v>
      </c>
      <c r="AX5188" t="s">
        <v>340</v>
      </c>
      <c r="AY5188" t="s">
        <v>345</v>
      </c>
      <c r="AZ5188" t="s">
        <v>346</v>
      </c>
      <c r="BY5188" t="s">
        <v>342</v>
      </c>
      <c r="EQ5188">
        <v>245208</v>
      </c>
      <c r="ER5188" t="s">
        <v>10895</v>
      </c>
      <c r="EV5188">
        <v>17290252</v>
      </c>
      <c r="EW5188">
        <v>928</v>
      </c>
      <c r="EX5188">
        <v>221446</v>
      </c>
      <c r="EY5188" t="s">
        <v>11602</v>
      </c>
      <c r="EZ5188">
        <v>1</v>
      </c>
      <c r="FC5188">
        <v>5341</v>
      </c>
      <c r="FD5188" t="s">
        <v>82</v>
      </c>
    </row>
    <row r="5189" spans="1:160" x14ac:dyDescent="0.3">
      <c r="A5189" t="str">
        <f>VLOOKUP(B5189,Table2[],3,FALSE)</f>
        <v>Digital</v>
      </c>
      <c r="B5189" t="str">
        <f>IF(OR(ISNUMBER(FIND("QVC",Z5189)),ISNUMBER(FIND("QVC",AL5189))),"QVC",IF(OR(ISNUMBER(FIND("NCO",H5189)),ISNUMBER(FIND("NCO",Y5189))), "NCO", IF(AL5189="consumer","PMD.com",VLOOKUP(LEFT(H5189,2),Tables!$E$1:$F$11,2,FALSE))))</f>
        <v>PMD.com</v>
      </c>
      <c r="C5189">
        <f t="shared" si="243"/>
        <v>53200001</v>
      </c>
      <c r="D5189">
        <f t="shared" si="244"/>
        <v>1</v>
      </c>
      <c r="E5189" t="str">
        <f t="shared" ca="1" si="245"/>
        <v>MTD orders shipped</v>
      </c>
      <c r="F5189" t="s">
        <v>3539</v>
      </c>
      <c r="G5189" t="s">
        <v>335</v>
      </c>
      <c r="H5189" t="s">
        <v>10972</v>
      </c>
      <c r="I5189" s="6">
        <v>44013.857858796298</v>
      </c>
      <c r="J5189" t="s">
        <v>16</v>
      </c>
      <c r="K5189" s="6">
        <v>44014.486342592594</v>
      </c>
      <c r="M5189" t="s">
        <v>11603</v>
      </c>
      <c r="N5189" t="s">
        <v>11604</v>
      </c>
      <c r="O5189" t="s">
        <v>11605</v>
      </c>
      <c r="Q5189" t="s">
        <v>408</v>
      </c>
      <c r="R5189" t="s">
        <v>389</v>
      </c>
      <c r="S5189" t="s">
        <v>11606</v>
      </c>
      <c r="T5189" t="s">
        <v>338</v>
      </c>
      <c r="U5189" t="s">
        <v>530</v>
      </c>
      <c r="W5189" t="s">
        <v>11607</v>
      </c>
      <c r="Z5189" t="s">
        <v>11603</v>
      </c>
      <c r="AA5189" t="s">
        <v>11604</v>
      </c>
      <c r="AB5189" t="s">
        <v>11605</v>
      </c>
      <c r="AD5189" t="s">
        <v>408</v>
      </c>
      <c r="AE5189" t="s">
        <v>389</v>
      </c>
      <c r="AF5189" t="s">
        <v>11606</v>
      </c>
      <c r="AG5189" t="s">
        <v>338</v>
      </c>
      <c r="AH5189" t="s">
        <v>530</v>
      </c>
      <c r="AJ5189" t="s">
        <v>11607</v>
      </c>
      <c r="AL5189" t="s">
        <v>339</v>
      </c>
      <c r="AM5189">
        <v>1</v>
      </c>
      <c r="AN5189">
        <v>1</v>
      </c>
      <c r="AO5189">
        <v>15189</v>
      </c>
      <c r="AQ5189">
        <v>123906</v>
      </c>
      <c r="AR5189">
        <v>53200001</v>
      </c>
      <c r="AS5189" t="s">
        <v>973</v>
      </c>
      <c r="AT5189" t="s">
        <v>50</v>
      </c>
      <c r="AW5189" t="s">
        <v>340</v>
      </c>
      <c r="AX5189" t="s">
        <v>340</v>
      </c>
      <c r="AY5189" t="s">
        <v>357</v>
      </c>
      <c r="AZ5189" t="s">
        <v>363</v>
      </c>
      <c r="BY5189" t="s">
        <v>342</v>
      </c>
      <c r="EQ5189">
        <v>252156</v>
      </c>
      <c r="ER5189" t="s">
        <v>10973</v>
      </c>
      <c r="EV5189">
        <v>17290293</v>
      </c>
      <c r="EW5189">
        <v>928</v>
      </c>
      <c r="EX5189">
        <v>221486</v>
      </c>
      <c r="EY5189">
        <v>9.2748999964335493E+25</v>
      </c>
      <c r="EZ5189">
        <v>1</v>
      </c>
      <c r="FC5189">
        <v>53200001</v>
      </c>
      <c r="FD5189" t="s">
        <v>50</v>
      </c>
    </row>
    <row r="5190" spans="1:160" x14ac:dyDescent="0.3">
      <c r="A5190" t="str">
        <f>VLOOKUP(B5190,Table2[],3,FALSE)</f>
        <v>Digital</v>
      </c>
      <c r="B5190" t="str">
        <f>IF(OR(ISNUMBER(FIND("QVC",Z5190)),ISNUMBER(FIND("QVC",AL5190))),"QVC",IF(OR(ISNUMBER(FIND("NCO",H5190)),ISNUMBER(FIND("NCO",Y5190))), "NCO", IF(AL5190="consumer","PMD.com",VLOOKUP(LEFT(H5190,2),Tables!$E$1:$F$11,2,FALSE))))</f>
        <v>PMD.com</v>
      </c>
      <c r="C5190">
        <f t="shared" si="243"/>
        <v>53470001</v>
      </c>
      <c r="D5190">
        <f t="shared" si="244"/>
        <v>1</v>
      </c>
      <c r="E5190" t="str">
        <f t="shared" ca="1" si="245"/>
        <v>MTD orders shipped</v>
      </c>
      <c r="F5190" t="s">
        <v>3539</v>
      </c>
      <c r="G5190" t="s">
        <v>335</v>
      </c>
      <c r="H5190" t="s">
        <v>10898</v>
      </c>
      <c r="I5190" s="6">
        <v>44013.691296296296</v>
      </c>
      <c r="J5190" t="s">
        <v>16</v>
      </c>
      <c r="K5190" s="6">
        <v>44014.486574074072</v>
      </c>
      <c r="M5190" t="s">
        <v>11608</v>
      </c>
      <c r="N5190" t="s">
        <v>11609</v>
      </c>
      <c r="Q5190" t="s">
        <v>11610</v>
      </c>
      <c r="R5190" t="s">
        <v>365</v>
      </c>
      <c r="S5190" t="s">
        <v>11611</v>
      </c>
      <c r="T5190" t="s">
        <v>338</v>
      </c>
      <c r="U5190" t="s">
        <v>530</v>
      </c>
      <c r="W5190" t="s">
        <v>11612</v>
      </c>
      <c r="Z5190" t="s">
        <v>11608</v>
      </c>
      <c r="AA5190" t="s">
        <v>11609</v>
      </c>
      <c r="AD5190" t="s">
        <v>11610</v>
      </c>
      <c r="AE5190" t="s">
        <v>365</v>
      </c>
      <c r="AF5190" t="s">
        <v>11611</v>
      </c>
      <c r="AG5190" t="s">
        <v>338</v>
      </c>
      <c r="AH5190" t="s">
        <v>530</v>
      </c>
      <c r="AJ5190" t="s">
        <v>11612</v>
      </c>
      <c r="AL5190" t="s">
        <v>339</v>
      </c>
      <c r="AM5190">
        <v>1</v>
      </c>
      <c r="AN5190">
        <v>1</v>
      </c>
      <c r="AO5190">
        <v>3997</v>
      </c>
      <c r="AQ5190">
        <v>127804</v>
      </c>
      <c r="AR5190">
        <v>53470001</v>
      </c>
      <c r="AS5190" t="s">
        <v>956</v>
      </c>
      <c r="AT5190" t="s">
        <v>957</v>
      </c>
      <c r="BY5190" t="s">
        <v>342</v>
      </c>
      <c r="EQ5190">
        <v>252133</v>
      </c>
      <c r="ER5190" t="s">
        <v>10899</v>
      </c>
      <c r="EV5190">
        <v>17290254</v>
      </c>
      <c r="EW5190">
        <v>928</v>
      </c>
      <c r="EX5190">
        <v>221448</v>
      </c>
      <c r="EY5190">
        <v>9.2748999964335493E+25</v>
      </c>
      <c r="EZ5190">
        <v>1</v>
      </c>
      <c r="FC5190">
        <v>53470001</v>
      </c>
      <c r="FD5190" t="s">
        <v>957</v>
      </c>
    </row>
    <row r="5191" spans="1:160" x14ac:dyDescent="0.3">
      <c r="A5191" t="str">
        <f>VLOOKUP(B5191,Table2[],3,FALSE)</f>
        <v>Digital</v>
      </c>
      <c r="B5191" t="str">
        <f>IF(OR(ISNUMBER(FIND("QVC",Z5191)),ISNUMBER(FIND("QVC",AL5191))),"QVC",IF(OR(ISNUMBER(FIND("NCO",H5191)),ISNUMBER(FIND("NCO",Y5191))), "NCO", IF(AL5191="consumer","PMD.com",VLOOKUP(LEFT(H5191,2),Tables!$E$1:$F$11,2,FALSE))))</f>
        <v>PMD.com</v>
      </c>
      <c r="C5191">
        <f t="shared" si="243"/>
        <v>51070001</v>
      </c>
      <c r="D5191">
        <f t="shared" si="244"/>
        <v>1</v>
      </c>
      <c r="E5191" t="str">
        <f t="shared" ca="1" si="245"/>
        <v>MTD orders shipped</v>
      </c>
      <c r="F5191" t="s">
        <v>3539</v>
      </c>
      <c r="G5191" t="s">
        <v>335</v>
      </c>
      <c r="H5191" t="s">
        <v>11106</v>
      </c>
      <c r="I5191" s="6">
        <v>44014.189120370371</v>
      </c>
      <c r="J5191" t="s">
        <v>16</v>
      </c>
      <c r="K5191" s="6">
        <v>44014.486712962964</v>
      </c>
      <c r="M5191" t="s">
        <v>11613</v>
      </c>
      <c r="N5191" t="s">
        <v>11614</v>
      </c>
      <c r="Q5191" t="s">
        <v>11615</v>
      </c>
      <c r="R5191" t="s">
        <v>365</v>
      </c>
      <c r="S5191">
        <v>93010</v>
      </c>
      <c r="T5191" t="s">
        <v>338</v>
      </c>
      <c r="U5191" t="s">
        <v>530</v>
      </c>
      <c r="W5191" t="s">
        <v>11616</v>
      </c>
      <c r="Z5191" t="s">
        <v>11613</v>
      </c>
      <c r="AA5191" t="s">
        <v>11614</v>
      </c>
      <c r="AD5191" t="s">
        <v>11615</v>
      </c>
      <c r="AE5191" t="s">
        <v>365</v>
      </c>
      <c r="AF5191">
        <v>93010</v>
      </c>
      <c r="AG5191" t="s">
        <v>338</v>
      </c>
      <c r="AH5191" t="s">
        <v>530</v>
      </c>
      <c r="AJ5191" t="s">
        <v>11616</v>
      </c>
      <c r="AL5191" t="s">
        <v>339</v>
      </c>
      <c r="AM5191">
        <v>1</v>
      </c>
      <c r="AN5191">
        <v>1</v>
      </c>
      <c r="AO5191">
        <v>10147</v>
      </c>
      <c r="AQ5191">
        <v>124429</v>
      </c>
      <c r="AR5191">
        <v>51070001</v>
      </c>
      <c r="AS5191" t="s">
        <v>1886</v>
      </c>
      <c r="AT5191" t="s">
        <v>45</v>
      </c>
      <c r="AW5191" t="s">
        <v>343</v>
      </c>
      <c r="BY5191" t="s">
        <v>342</v>
      </c>
      <c r="EQ5191">
        <v>251956</v>
      </c>
      <c r="ER5191" t="s">
        <v>11107</v>
      </c>
      <c r="EV5191">
        <v>17290364</v>
      </c>
      <c r="EW5191">
        <v>928</v>
      </c>
      <c r="EX5191">
        <v>221556</v>
      </c>
      <c r="EY5191" t="s">
        <v>11617</v>
      </c>
      <c r="EZ5191">
        <v>1</v>
      </c>
      <c r="FC5191">
        <v>51070001</v>
      </c>
      <c r="FD5191" t="s">
        <v>45</v>
      </c>
    </row>
    <row r="5192" spans="1:160" x14ac:dyDescent="0.3">
      <c r="A5192" t="str">
        <f>VLOOKUP(B5192,Table2[],3,FALSE)</f>
        <v>Digital</v>
      </c>
      <c r="B5192" t="str">
        <f>IF(OR(ISNUMBER(FIND("QVC",Z5192)),ISNUMBER(FIND("QVC",AL5192))),"QVC",IF(OR(ISNUMBER(FIND("NCO",H5192)),ISNUMBER(FIND("NCO",Y5192))), "NCO", IF(AL5192="consumer","PMD.com",VLOOKUP(LEFT(H5192,2),Tables!$E$1:$F$11,2,FALSE))))</f>
        <v>PMD.com</v>
      </c>
      <c r="C5192">
        <f t="shared" si="243"/>
        <v>5341</v>
      </c>
      <c r="D5192">
        <f t="shared" si="244"/>
        <v>2</v>
      </c>
      <c r="E5192" t="str">
        <f t="shared" ca="1" si="245"/>
        <v>MTD orders shipped</v>
      </c>
      <c r="F5192" t="s">
        <v>3539</v>
      </c>
      <c r="G5192" t="s">
        <v>335</v>
      </c>
      <c r="H5192" t="s">
        <v>11106</v>
      </c>
      <c r="I5192" s="6">
        <v>44014.189120370371</v>
      </c>
      <c r="J5192" t="s">
        <v>16</v>
      </c>
      <c r="K5192" s="6">
        <v>44014.486712962964</v>
      </c>
      <c r="M5192" t="s">
        <v>11613</v>
      </c>
      <c r="N5192" t="s">
        <v>11614</v>
      </c>
      <c r="Q5192" t="s">
        <v>11615</v>
      </c>
      <c r="R5192" t="s">
        <v>365</v>
      </c>
      <c r="S5192">
        <v>93010</v>
      </c>
      <c r="T5192" t="s">
        <v>338</v>
      </c>
      <c r="U5192" t="s">
        <v>530</v>
      </c>
      <c r="W5192" t="s">
        <v>11616</v>
      </c>
      <c r="Z5192" t="s">
        <v>11613</v>
      </c>
      <c r="AA5192" t="s">
        <v>11614</v>
      </c>
      <c r="AD5192" t="s">
        <v>11615</v>
      </c>
      <c r="AE5192" t="s">
        <v>365</v>
      </c>
      <c r="AF5192">
        <v>93010</v>
      </c>
      <c r="AG5192" t="s">
        <v>338</v>
      </c>
      <c r="AH5192" t="s">
        <v>530</v>
      </c>
      <c r="AJ5192" t="s">
        <v>11616</v>
      </c>
      <c r="AL5192" t="s">
        <v>339</v>
      </c>
      <c r="AM5192">
        <v>2</v>
      </c>
      <c r="AN5192">
        <v>2</v>
      </c>
      <c r="AO5192">
        <v>15156</v>
      </c>
      <c r="AQ5192">
        <v>124187</v>
      </c>
      <c r="AR5192">
        <v>5341</v>
      </c>
      <c r="AS5192" t="s">
        <v>9636</v>
      </c>
      <c r="AT5192" t="s">
        <v>82</v>
      </c>
      <c r="AW5192" t="s">
        <v>340</v>
      </c>
      <c r="AX5192" t="s">
        <v>340</v>
      </c>
      <c r="AY5192" t="s">
        <v>345</v>
      </c>
      <c r="AZ5192" t="s">
        <v>346</v>
      </c>
      <c r="BY5192" t="s">
        <v>342</v>
      </c>
      <c r="EQ5192">
        <v>245208</v>
      </c>
      <c r="ER5192" t="s">
        <v>11107</v>
      </c>
      <c r="EV5192">
        <v>17290364</v>
      </c>
      <c r="EW5192">
        <v>928</v>
      </c>
      <c r="EX5192">
        <v>221556</v>
      </c>
      <c r="EY5192" t="s">
        <v>11617</v>
      </c>
      <c r="EZ5192">
        <v>1</v>
      </c>
      <c r="FC5192">
        <v>95292</v>
      </c>
      <c r="FD5192" t="s">
        <v>511</v>
      </c>
    </row>
    <row r="5193" spans="1:160" x14ac:dyDescent="0.3">
      <c r="A5193" t="str">
        <f>VLOOKUP(B5193,Table2[],3,FALSE)</f>
        <v>Digital</v>
      </c>
      <c r="B5193" t="str">
        <f>IF(OR(ISNUMBER(FIND("QVC",Z5193)),ISNUMBER(FIND("QVC",AL5193))),"QVC",IF(OR(ISNUMBER(FIND("NCO",H5193)),ISNUMBER(FIND("NCO",Y5193))), "NCO", IF(AL5193="consumer","PMD.com",VLOOKUP(LEFT(H5193,2),Tables!$E$1:$F$11,2,FALSE))))</f>
        <v>PMD.com</v>
      </c>
      <c r="C5193">
        <f t="shared" si="243"/>
        <v>51090001</v>
      </c>
      <c r="D5193">
        <f t="shared" si="244"/>
        <v>2</v>
      </c>
      <c r="E5193" t="str">
        <f t="shared" ca="1" si="245"/>
        <v>MTD orders shipped</v>
      </c>
      <c r="F5193" t="s">
        <v>3539</v>
      </c>
      <c r="G5193" t="s">
        <v>335</v>
      </c>
      <c r="H5193" t="s">
        <v>11106</v>
      </c>
      <c r="I5193" s="6">
        <v>44014.189120370371</v>
      </c>
      <c r="J5193" t="s">
        <v>16</v>
      </c>
      <c r="K5193" s="6">
        <v>44014.486712962964</v>
      </c>
      <c r="M5193" t="s">
        <v>11613</v>
      </c>
      <c r="N5193" t="s">
        <v>11614</v>
      </c>
      <c r="Q5193" t="s">
        <v>11615</v>
      </c>
      <c r="R5193" t="s">
        <v>365</v>
      </c>
      <c r="S5193">
        <v>93010</v>
      </c>
      <c r="T5193" t="s">
        <v>338</v>
      </c>
      <c r="U5193" t="s">
        <v>530</v>
      </c>
      <c r="W5193" t="s">
        <v>11616</v>
      </c>
      <c r="Z5193" t="s">
        <v>11613</v>
      </c>
      <c r="AA5193" t="s">
        <v>11614</v>
      </c>
      <c r="AD5193" t="s">
        <v>11615</v>
      </c>
      <c r="AE5193" t="s">
        <v>365</v>
      </c>
      <c r="AF5193">
        <v>93010</v>
      </c>
      <c r="AG5193" t="s">
        <v>338</v>
      </c>
      <c r="AH5193" t="s">
        <v>530</v>
      </c>
      <c r="AJ5193" t="s">
        <v>11616</v>
      </c>
      <c r="AL5193" t="s">
        <v>339</v>
      </c>
      <c r="AM5193">
        <v>2</v>
      </c>
      <c r="AN5193">
        <v>2</v>
      </c>
      <c r="AO5193">
        <v>4885</v>
      </c>
      <c r="AQ5193">
        <v>124202</v>
      </c>
      <c r="AR5193">
        <v>51090001</v>
      </c>
      <c r="AS5193" t="s">
        <v>1986</v>
      </c>
      <c r="AT5193" t="s">
        <v>60</v>
      </c>
      <c r="AW5193" t="s">
        <v>340</v>
      </c>
      <c r="AX5193" t="s">
        <v>340</v>
      </c>
      <c r="AY5193" t="s">
        <v>357</v>
      </c>
      <c r="AZ5193" t="s">
        <v>361</v>
      </c>
      <c r="BY5193" t="s">
        <v>342</v>
      </c>
      <c r="EQ5193">
        <v>250831</v>
      </c>
      <c r="ER5193" t="s">
        <v>11107</v>
      </c>
      <c r="EV5193">
        <v>17290364</v>
      </c>
      <c r="EW5193">
        <v>928</v>
      </c>
      <c r="EX5193">
        <v>221556</v>
      </c>
      <c r="EY5193" t="s">
        <v>11617</v>
      </c>
      <c r="EZ5193">
        <v>1</v>
      </c>
      <c r="FC5193">
        <v>95292</v>
      </c>
      <c r="FD5193" t="s">
        <v>511</v>
      </c>
    </row>
    <row r="5194" spans="1:160" x14ac:dyDescent="0.3">
      <c r="A5194" t="str">
        <f>VLOOKUP(B5194,Table2[],3,FALSE)</f>
        <v>Digital</v>
      </c>
      <c r="B5194" t="str">
        <f>IF(OR(ISNUMBER(FIND("QVC",Z5194)),ISNUMBER(FIND("QVC",AL5194))),"QVC",IF(OR(ISNUMBER(FIND("NCO",H5194)),ISNUMBER(FIND("NCO",Y5194))), "NCO", IF(AL5194="consumer","PMD.com",VLOOKUP(LEFT(H5194,2),Tables!$E$1:$F$11,2,FALSE))))</f>
        <v>PMD.com</v>
      </c>
      <c r="C5194">
        <f t="shared" si="243"/>
        <v>52430001</v>
      </c>
      <c r="D5194">
        <f t="shared" si="244"/>
        <v>2</v>
      </c>
      <c r="E5194" t="str">
        <f t="shared" ca="1" si="245"/>
        <v>MTD orders shipped</v>
      </c>
      <c r="F5194" t="s">
        <v>3539</v>
      </c>
      <c r="G5194" t="s">
        <v>335</v>
      </c>
      <c r="H5194" t="s">
        <v>11106</v>
      </c>
      <c r="I5194" s="6">
        <v>44014.189120370371</v>
      </c>
      <c r="J5194" t="s">
        <v>16</v>
      </c>
      <c r="K5194" s="6">
        <v>44014.486712962964</v>
      </c>
      <c r="M5194" t="s">
        <v>11613</v>
      </c>
      <c r="N5194" t="s">
        <v>11614</v>
      </c>
      <c r="Q5194" t="s">
        <v>11615</v>
      </c>
      <c r="R5194" t="s">
        <v>365</v>
      </c>
      <c r="S5194">
        <v>93010</v>
      </c>
      <c r="T5194" t="s">
        <v>338</v>
      </c>
      <c r="U5194" t="s">
        <v>530</v>
      </c>
      <c r="W5194" t="s">
        <v>11616</v>
      </c>
      <c r="Z5194" t="s">
        <v>11613</v>
      </c>
      <c r="AA5194" t="s">
        <v>11614</v>
      </c>
      <c r="AD5194" t="s">
        <v>11615</v>
      </c>
      <c r="AE5194" t="s">
        <v>365</v>
      </c>
      <c r="AF5194">
        <v>93010</v>
      </c>
      <c r="AG5194" t="s">
        <v>338</v>
      </c>
      <c r="AH5194" t="s">
        <v>530</v>
      </c>
      <c r="AJ5194" t="s">
        <v>11616</v>
      </c>
      <c r="AL5194" t="s">
        <v>339</v>
      </c>
      <c r="AM5194">
        <v>2</v>
      </c>
      <c r="AN5194">
        <v>2</v>
      </c>
      <c r="AO5194">
        <v>12063</v>
      </c>
      <c r="AQ5194">
        <v>127155</v>
      </c>
      <c r="AR5194">
        <v>52430001</v>
      </c>
      <c r="AS5194" t="s">
        <v>9635</v>
      </c>
      <c r="AT5194" t="s">
        <v>75</v>
      </c>
      <c r="AW5194" t="s">
        <v>340</v>
      </c>
      <c r="AX5194" t="s">
        <v>340</v>
      </c>
      <c r="AY5194" t="s">
        <v>357</v>
      </c>
      <c r="AZ5194" t="s">
        <v>363</v>
      </c>
      <c r="BY5194" t="s">
        <v>342</v>
      </c>
      <c r="EQ5194">
        <v>252868</v>
      </c>
      <c r="ER5194" t="s">
        <v>11107</v>
      </c>
      <c r="EV5194">
        <v>17290364</v>
      </c>
      <c r="EW5194">
        <v>928</v>
      </c>
      <c r="EX5194">
        <v>221556</v>
      </c>
      <c r="EY5194" t="s">
        <v>11617</v>
      </c>
      <c r="EZ5194">
        <v>1</v>
      </c>
      <c r="FC5194">
        <v>95292</v>
      </c>
      <c r="FD5194" t="s">
        <v>511</v>
      </c>
    </row>
    <row r="5195" spans="1:160" x14ac:dyDescent="0.3">
      <c r="A5195" t="str">
        <f>VLOOKUP(B5195,Table2[],3,FALSE)</f>
        <v>Digital</v>
      </c>
      <c r="B5195" t="str">
        <f>IF(OR(ISNUMBER(FIND("QVC",Z5195)),ISNUMBER(FIND("QVC",AL5195))),"QVC",IF(OR(ISNUMBER(FIND("NCO",H5195)),ISNUMBER(FIND("NCO",Y5195))), "NCO", IF(AL5195="consumer","PMD.com",VLOOKUP(LEFT(H5195,2),Tables!$E$1:$F$11,2,FALSE))))</f>
        <v>PMD.com</v>
      </c>
      <c r="C5195">
        <f t="shared" si="243"/>
        <v>52230001</v>
      </c>
      <c r="D5195">
        <f t="shared" si="244"/>
        <v>1</v>
      </c>
      <c r="E5195" t="str">
        <f t="shared" ca="1" si="245"/>
        <v>MTD orders shipped</v>
      </c>
      <c r="F5195" t="s">
        <v>3539</v>
      </c>
      <c r="G5195" t="s">
        <v>335</v>
      </c>
      <c r="H5195" t="s">
        <v>10960</v>
      </c>
      <c r="I5195" s="6">
        <v>44013.826909722222</v>
      </c>
      <c r="J5195" t="s">
        <v>16</v>
      </c>
      <c r="K5195" s="6">
        <v>44014.486909722225</v>
      </c>
      <c r="M5195" t="s">
        <v>11618</v>
      </c>
      <c r="N5195" t="s">
        <v>11619</v>
      </c>
      <c r="Q5195" t="s">
        <v>709</v>
      </c>
      <c r="R5195" t="s">
        <v>368</v>
      </c>
      <c r="S5195" t="s">
        <v>11620</v>
      </c>
      <c r="T5195" t="s">
        <v>338</v>
      </c>
      <c r="U5195" t="s">
        <v>530</v>
      </c>
      <c r="W5195" t="s">
        <v>11621</v>
      </c>
      <c r="Z5195" t="s">
        <v>11618</v>
      </c>
      <c r="AA5195" t="s">
        <v>11619</v>
      </c>
      <c r="AD5195" t="s">
        <v>709</v>
      </c>
      <c r="AE5195" t="s">
        <v>368</v>
      </c>
      <c r="AF5195" t="s">
        <v>11620</v>
      </c>
      <c r="AG5195" t="s">
        <v>338</v>
      </c>
      <c r="AH5195" t="s">
        <v>530</v>
      </c>
      <c r="AJ5195" t="s">
        <v>11621</v>
      </c>
      <c r="AL5195" t="s">
        <v>339</v>
      </c>
      <c r="AM5195">
        <v>1</v>
      </c>
      <c r="AN5195">
        <v>1</v>
      </c>
      <c r="AO5195">
        <v>1194</v>
      </c>
      <c r="AQ5195">
        <v>124434</v>
      </c>
      <c r="AR5195">
        <v>52230001</v>
      </c>
      <c r="AS5195" t="s">
        <v>105</v>
      </c>
      <c r="AT5195" t="s">
        <v>106</v>
      </c>
      <c r="AW5195" t="s">
        <v>340</v>
      </c>
      <c r="AX5195" t="s">
        <v>340</v>
      </c>
      <c r="AY5195" t="s">
        <v>341</v>
      </c>
      <c r="AZ5195">
        <v>0</v>
      </c>
      <c r="BY5195" t="s">
        <v>342</v>
      </c>
      <c r="EQ5195">
        <v>247324</v>
      </c>
      <c r="ER5195" t="s">
        <v>10961</v>
      </c>
      <c r="EV5195">
        <v>17290287</v>
      </c>
      <c r="EW5195">
        <v>928</v>
      </c>
      <c r="EX5195">
        <v>221480</v>
      </c>
      <c r="EY5195">
        <v>9.2748999964335493E+25</v>
      </c>
      <c r="EZ5195">
        <v>1</v>
      </c>
      <c r="FC5195">
        <v>52230001</v>
      </c>
      <c r="FD5195" t="s">
        <v>106</v>
      </c>
    </row>
    <row r="5196" spans="1:160" x14ac:dyDescent="0.3">
      <c r="A5196" t="str">
        <f>VLOOKUP(B5196,Table2[],3,FALSE)</f>
        <v>Digital</v>
      </c>
      <c r="B5196" t="str">
        <f>IF(OR(ISNUMBER(FIND("QVC",Z5196)),ISNUMBER(FIND("QVC",AL5196))),"QVC",IF(OR(ISNUMBER(FIND("NCO",H5196)),ISNUMBER(FIND("NCO",Y5196))), "NCO", IF(AL5196="consumer","PMD.com",VLOOKUP(LEFT(H5196,2),Tables!$E$1:$F$11,2,FALSE))))</f>
        <v>PMD.com</v>
      </c>
      <c r="C5196">
        <f t="shared" ref="C5196:C5259" si="246">AR5196</f>
        <v>55300001</v>
      </c>
      <c r="D5196">
        <f t="shared" ref="D5196:D5259" si="247">AN5196</f>
        <v>1</v>
      </c>
      <c r="E5196" t="str">
        <f t="shared" ref="E5196:E5259" ca="1" si="248">IF(MONTH(TODAY())-MONTH(I5196)&gt;0,"shifted orders shipped","MTD orders shipped")</f>
        <v>MTD orders shipped</v>
      </c>
      <c r="F5196" t="s">
        <v>3539</v>
      </c>
      <c r="G5196" t="s">
        <v>335</v>
      </c>
      <c r="H5196" t="s">
        <v>10892</v>
      </c>
      <c r="I5196" s="6">
        <v>44013.688750000001</v>
      </c>
      <c r="J5196" t="s">
        <v>16</v>
      </c>
      <c r="K5196" s="6">
        <v>44014.487233796295</v>
      </c>
      <c r="M5196" t="s">
        <v>11573</v>
      </c>
      <c r="N5196" t="s">
        <v>11574</v>
      </c>
      <c r="O5196" t="s">
        <v>11575</v>
      </c>
      <c r="Q5196" t="s">
        <v>814</v>
      </c>
      <c r="R5196" t="s">
        <v>365</v>
      </c>
      <c r="S5196">
        <v>94022</v>
      </c>
      <c r="T5196" t="s">
        <v>338</v>
      </c>
      <c r="U5196" t="s">
        <v>530</v>
      </c>
      <c r="W5196" t="s">
        <v>11576</v>
      </c>
      <c r="Z5196" t="s">
        <v>11573</v>
      </c>
      <c r="AA5196" t="s">
        <v>11574</v>
      </c>
      <c r="AB5196" t="s">
        <v>11575</v>
      </c>
      <c r="AD5196" t="s">
        <v>814</v>
      </c>
      <c r="AE5196" t="s">
        <v>365</v>
      </c>
      <c r="AF5196">
        <v>94022</v>
      </c>
      <c r="AG5196" t="s">
        <v>338</v>
      </c>
      <c r="AH5196" t="s">
        <v>530</v>
      </c>
      <c r="AJ5196" t="s">
        <v>11576</v>
      </c>
      <c r="AL5196" t="s">
        <v>339</v>
      </c>
      <c r="AM5196">
        <v>1</v>
      </c>
      <c r="AN5196">
        <v>1</v>
      </c>
      <c r="AO5196">
        <v>5039</v>
      </c>
      <c r="AQ5196">
        <v>124479</v>
      </c>
      <c r="AR5196">
        <v>55300001</v>
      </c>
      <c r="AS5196" t="s">
        <v>3008</v>
      </c>
      <c r="AT5196" t="s">
        <v>153</v>
      </c>
      <c r="AW5196" t="s">
        <v>340</v>
      </c>
      <c r="AX5196" t="s">
        <v>340</v>
      </c>
      <c r="AY5196" t="s">
        <v>382</v>
      </c>
      <c r="AZ5196">
        <v>0</v>
      </c>
      <c r="BY5196" t="s">
        <v>342</v>
      </c>
      <c r="EQ5196">
        <v>253396</v>
      </c>
      <c r="ER5196" t="s">
        <v>10893</v>
      </c>
      <c r="EV5196">
        <v>17290251</v>
      </c>
      <c r="EW5196">
        <v>928</v>
      </c>
      <c r="EX5196">
        <v>221445</v>
      </c>
      <c r="EY5196" t="s">
        <v>11622</v>
      </c>
      <c r="EZ5196">
        <v>1</v>
      </c>
      <c r="FC5196">
        <v>55300001</v>
      </c>
      <c r="FD5196" t="s">
        <v>153</v>
      </c>
    </row>
    <row r="5197" spans="1:160" x14ac:dyDescent="0.3">
      <c r="A5197" t="str">
        <f>VLOOKUP(B5197,Table2[],3,FALSE)</f>
        <v>Digital</v>
      </c>
      <c r="B5197" t="str">
        <f>IF(OR(ISNUMBER(FIND("QVC",Z5197)),ISNUMBER(FIND("QVC",AL5197))),"QVC",IF(OR(ISNUMBER(FIND("NCO",H5197)),ISNUMBER(FIND("NCO",Y5197))), "NCO", IF(AL5197="consumer","PMD.com",VLOOKUP(LEFT(H5197,2),Tables!$E$1:$F$11,2,FALSE))))</f>
        <v>PMD.com</v>
      </c>
      <c r="C5197">
        <f t="shared" si="246"/>
        <v>52430001</v>
      </c>
      <c r="D5197">
        <f t="shared" si="247"/>
        <v>1</v>
      </c>
      <c r="E5197" t="str">
        <f t="shared" ca="1" si="248"/>
        <v>MTD orders shipped</v>
      </c>
      <c r="F5197" t="s">
        <v>3539</v>
      </c>
      <c r="G5197" t="s">
        <v>335</v>
      </c>
      <c r="H5197" t="s">
        <v>10892</v>
      </c>
      <c r="I5197" s="6">
        <v>44013.688750000001</v>
      </c>
      <c r="J5197" t="s">
        <v>16</v>
      </c>
      <c r="K5197" s="6">
        <v>44014.487233796295</v>
      </c>
      <c r="M5197" t="s">
        <v>11573</v>
      </c>
      <c r="N5197" t="s">
        <v>11574</v>
      </c>
      <c r="O5197" t="s">
        <v>11575</v>
      </c>
      <c r="Q5197" t="s">
        <v>814</v>
      </c>
      <c r="R5197" t="s">
        <v>365</v>
      </c>
      <c r="S5197">
        <v>94022</v>
      </c>
      <c r="T5197" t="s">
        <v>338</v>
      </c>
      <c r="U5197" t="s">
        <v>530</v>
      </c>
      <c r="W5197" t="s">
        <v>11576</v>
      </c>
      <c r="Z5197" t="s">
        <v>11573</v>
      </c>
      <c r="AA5197" t="s">
        <v>11574</v>
      </c>
      <c r="AB5197" t="s">
        <v>11575</v>
      </c>
      <c r="AD5197" t="s">
        <v>814</v>
      </c>
      <c r="AE5197" t="s">
        <v>365</v>
      </c>
      <c r="AF5197">
        <v>94022</v>
      </c>
      <c r="AG5197" t="s">
        <v>338</v>
      </c>
      <c r="AH5197" t="s">
        <v>530</v>
      </c>
      <c r="AJ5197" t="s">
        <v>11576</v>
      </c>
      <c r="AL5197" t="s">
        <v>339</v>
      </c>
      <c r="AM5197">
        <v>1</v>
      </c>
      <c r="AN5197">
        <v>1</v>
      </c>
      <c r="AO5197">
        <v>12063</v>
      </c>
      <c r="AQ5197">
        <v>127155</v>
      </c>
      <c r="AR5197">
        <v>52430001</v>
      </c>
      <c r="AS5197" t="s">
        <v>9635</v>
      </c>
      <c r="AT5197" t="s">
        <v>75</v>
      </c>
      <c r="AW5197" t="s">
        <v>340</v>
      </c>
      <c r="AX5197" t="s">
        <v>340</v>
      </c>
      <c r="AY5197" t="s">
        <v>357</v>
      </c>
      <c r="AZ5197" t="s">
        <v>363</v>
      </c>
      <c r="BY5197" t="s">
        <v>342</v>
      </c>
      <c r="EQ5197">
        <v>252868</v>
      </c>
      <c r="ER5197" t="s">
        <v>10893</v>
      </c>
      <c r="EV5197">
        <v>17290251</v>
      </c>
      <c r="EW5197">
        <v>928</v>
      </c>
      <c r="EX5197">
        <v>221445</v>
      </c>
      <c r="EY5197" t="s">
        <v>11622</v>
      </c>
      <c r="EZ5197">
        <v>1</v>
      </c>
      <c r="FC5197">
        <v>95384</v>
      </c>
      <c r="FD5197" t="s">
        <v>3530</v>
      </c>
    </row>
    <row r="5198" spans="1:160" x14ac:dyDescent="0.3">
      <c r="A5198" t="str">
        <f>VLOOKUP(B5198,Table2[],3,FALSE)</f>
        <v>Digital</v>
      </c>
      <c r="B5198" t="str">
        <f>IF(OR(ISNUMBER(FIND("QVC",Z5198)),ISNUMBER(FIND("QVC",AL5198))),"QVC",IF(OR(ISNUMBER(FIND("NCO",H5198)),ISNUMBER(FIND("NCO",Y5198))), "NCO", IF(AL5198="consumer","PMD.com",VLOOKUP(LEFT(H5198,2),Tables!$E$1:$F$11,2,FALSE))))</f>
        <v>PMD.com</v>
      </c>
      <c r="C5198">
        <f t="shared" si="246"/>
        <v>53920001</v>
      </c>
      <c r="D5198">
        <f t="shared" si="247"/>
        <v>1</v>
      </c>
      <c r="E5198" t="str">
        <f t="shared" ca="1" si="248"/>
        <v>MTD orders shipped</v>
      </c>
      <c r="F5198" t="s">
        <v>3539</v>
      </c>
      <c r="G5198" t="s">
        <v>335</v>
      </c>
      <c r="H5198" t="s">
        <v>10892</v>
      </c>
      <c r="I5198" s="6">
        <v>44013.688750000001</v>
      </c>
      <c r="J5198" t="s">
        <v>16</v>
      </c>
      <c r="K5198" s="6">
        <v>44014.487233796295</v>
      </c>
      <c r="M5198" t="s">
        <v>11573</v>
      </c>
      <c r="N5198" t="s">
        <v>11574</v>
      </c>
      <c r="O5198" t="s">
        <v>11575</v>
      </c>
      <c r="Q5198" t="s">
        <v>814</v>
      </c>
      <c r="R5198" t="s">
        <v>365</v>
      </c>
      <c r="S5198">
        <v>94022</v>
      </c>
      <c r="T5198" t="s">
        <v>338</v>
      </c>
      <c r="U5198" t="s">
        <v>530</v>
      </c>
      <c r="W5198" t="s">
        <v>11576</v>
      </c>
      <c r="Z5198" t="s">
        <v>11573</v>
      </c>
      <c r="AA5198" t="s">
        <v>11574</v>
      </c>
      <c r="AB5198" t="s">
        <v>11575</v>
      </c>
      <c r="AD5198" t="s">
        <v>814</v>
      </c>
      <c r="AE5198" t="s">
        <v>365</v>
      </c>
      <c r="AF5198">
        <v>94022</v>
      </c>
      <c r="AG5198" t="s">
        <v>338</v>
      </c>
      <c r="AH5198" t="s">
        <v>530</v>
      </c>
      <c r="AJ5198" t="s">
        <v>11576</v>
      </c>
      <c r="AL5198" t="s">
        <v>339</v>
      </c>
      <c r="AM5198">
        <v>1</v>
      </c>
      <c r="AN5198">
        <v>1</v>
      </c>
      <c r="AO5198">
        <v>14899</v>
      </c>
      <c r="AQ5198">
        <v>124468</v>
      </c>
      <c r="AR5198">
        <v>53920001</v>
      </c>
      <c r="AS5198" t="s">
        <v>42</v>
      </c>
      <c r="AT5198" t="s">
        <v>40</v>
      </c>
      <c r="AW5198" t="s">
        <v>343</v>
      </c>
      <c r="BY5198" t="s">
        <v>342</v>
      </c>
      <c r="EQ5198">
        <v>247476</v>
      </c>
      <c r="ER5198" t="s">
        <v>10893</v>
      </c>
      <c r="EV5198">
        <v>17290251</v>
      </c>
      <c r="EW5198">
        <v>928</v>
      </c>
      <c r="EX5198">
        <v>221445</v>
      </c>
      <c r="EY5198" t="s">
        <v>11622</v>
      </c>
      <c r="EZ5198">
        <v>1</v>
      </c>
      <c r="FC5198">
        <v>95384</v>
      </c>
      <c r="FD5198" t="s">
        <v>3530</v>
      </c>
    </row>
    <row r="5199" spans="1:160" x14ac:dyDescent="0.3">
      <c r="A5199" t="str">
        <f>VLOOKUP(B5199,Table2[],3,FALSE)</f>
        <v>Digital</v>
      </c>
      <c r="B5199" t="str">
        <f>IF(OR(ISNUMBER(FIND("QVC",Z5199)),ISNUMBER(FIND("QVC",AL5199))),"QVC",IF(OR(ISNUMBER(FIND("NCO",H5199)),ISNUMBER(FIND("NCO",Y5199))), "NCO", IF(AL5199="consumer","PMD.com",VLOOKUP(LEFT(H5199,2),Tables!$E$1:$F$11,2,FALSE))))</f>
        <v>PMD.com</v>
      </c>
      <c r="C5199">
        <f t="shared" si="246"/>
        <v>51090030</v>
      </c>
      <c r="D5199">
        <f t="shared" si="247"/>
        <v>1</v>
      </c>
      <c r="E5199" t="str">
        <f t="shared" ca="1" si="248"/>
        <v>MTD orders shipped</v>
      </c>
      <c r="F5199" t="s">
        <v>3539</v>
      </c>
      <c r="G5199" t="s">
        <v>335</v>
      </c>
      <c r="H5199" t="s">
        <v>10892</v>
      </c>
      <c r="I5199" s="6">
        <v>44013.688750000001</v>
      </c>
      <c r="J5199" t="s">
        <v>16</v>
      </c>
      <c r="K5199" s="6">
        <v>44014.487233796295</v>
      </c>
      <c r="M5199" t="s">
        <v>11573</v>
      </c>
      <c r="N5199" t="s">
        <v>11574</v>
      </c>
      <c r="O5199" t="s">
        <v>11575</v>
      </c>
      <c r="Q5199" t="s">
        <v>814</v>
      </c>
      <c r="R5199" t="s">
        <v>365</v>
      </c>
      <c r="S5199">
        <v>94022</v>
      </c>
      <c r="T5199" t="s">
        <v>338</v>
      </c>
      <c r="U5199" t="s">
        <v>530</v>
      </c>
      <c r="W5199" t="s">
        <v>11576</v>
      </c>
      <c r="Z5199" t="s">
        <v>11573</v>
      </c>
      <c r="AA5199" t="s">
        <v>11574</v>
      </c>
      <c r="AB5199" t="s">
        <v>11575</v>
      </c>
      <c r="AD5199" t="s">
        <v>814</v>
      </c>
      <c r="AE5199" t="s">
        <v>365</v>
      </c>
      <c r="AF5199">
        <v>94022</v>
      </c>
      <c r="AG5199" t="s">
        <v>338</v>
      </c>
      <c r="AH5199" t="s">
        <v>530</v>
      </c>
      <c r="AJ5199" t="s">
        <v>11576</v>
      </c>
      <c r="AL5199" t="s">
        <v>339</v>
      </c>
      <c r="AM5199">
        <v>1</v>
      </c>
      <c r="AN5199">
        <v>1</v>
      </c>
      <c r="AO5199">
        <v>6688</v>
      </c>
      <c r="AQ5199">
        <v>125960</v>
      </c>
      <c r="AR5199">
        <v>51090030</v>
      </c>
      <c r="AS5199" t="s">
        <v>3043</v>
      </c>
      <c r="AT5199" t="s">
        <v>628</v>
      </c>
      <c r="AW5199" t="s">
        <v>343</v>
      </c>
      <c r="BY5199" t="s">
        <v>342</v>
      </c>
      <c r="BZ5199" t="b">
        <v>0</v>
      </c>
      <c r="EQ5199">
        <v>243047</v>
      </c>
      <c r="ER5199" t="s">
        <v>10893</v>
      </c>
      <c r="EV5199">
        <v>17290251</v>
      </c>
      <c r="EW5199">
        <v>928</v>
      </c>
      <c r="EX5199">
        <v>221445</v>
      </c>
      <c r="EY5199" t="s">
        <v>11622</v>
      </c>
      <c r="EZ5199">
        <v>1</v>
      </c>
      <c r="FC5199">
        <v>95384</v>
      </c>
      <c r="FD5199" t="s">
        <v>3530</v>
      </c>
    </row>
    <row r="5200" spans="1:160" x14ac:dyDescent="0.3">
      <c r="A5200" t="str">
        <f>VLOOKUP(B5200,Table2[],3,FALSE)</f>
        <v>Digital</v>
      </c>
      <c r="B5200" t="str">
        <f>IF(OR(ISNUMBER(FIND("QVC",Z5200)),ISNUMBER(FIND("QVC",AL5200))),"QVC",IF(OR(ISNUMBER(FIND("NCO",H5200)),ISNUMBER(FIND("NCO",Y5200))), "NCO", IF(AL5200="consumer","PMD.com",VLOOKUP(LEFT(H5200,2),Tables!$E$1:$F$11,2,FALSE))))</f>
        <v>PMD.com</v>
      </c>
      <c r="C5200">
        <f t="shared" si="246"/>
        <v>51090030</v>
      </c>
      <c r="D5200">
        <f t="shared" si="247"/>
        <v>1</v>
      </c>
      <c r="E5200" t="str">
        <f t="shared" ca="1" si="248"/>
        <v>MTD orders shipped</v>
      </c>
      <c r="F5200" t="s">
        <v>3539</v>
      </c>
      <c r="G5200" t="s">
        <v>335</v>
      </c>
      <c r="H5200" t="s">
        <v>10844</v>
      </c>
      <c r="I5200" s="6">
        <v>44013.64738425926</v>
      </c>
      <c r="J5200" t="s">
        <v>16</v>
      </c>
      <c r="K5200" s="6">
        <v>44014.487337962964</v>
      </c>
      <c r="M5200" t="s">
        <v>11623</v>
      </c>
      <c r="N5200" t="s">
        <v>11624</v>
      </c>
      <c r="Q5200" t="s">
        <v>11625</v>
      </c>
      <c r="R5200" t="s">
        <v>365</v>
      </c>
      <c r="S5200">
        <v>91402</v>
      </c>
      <c r="T5200" t="s">
        <v>338</v>
      </c>
      <c r="U5200" t="s">
        <v>530</v>
      </c>
      <c r="W5200" t="s">
        <v>11626</v>
      </c>
      <c r="Z5200" t="s">
        <v>11623</v>
      </c>
      <c r="AA5200" t="s">
        <v>11624</v>
      </c>
      <c r="AD5200" t="s">
        <v>11625</v>
      </c>
      <c r="AE5200" t="s">
        <v>365</v>
      </c>
      <c r="AF5200">
        <v>91402</v>
      </c>
      <c r="AG5200" t="s">
        <v>338</v>
      </c>
      <c r="AH5200" t="s">
        <v>530</v>
      </c>
      <c r="AJ5200" t="s">
        <v>11626</v>
      </c>
      <c r="AL5200" t="s">
        <v>339</v>
      </c>
      <c r="AM5200">
        <v>1</v>
      </c>
      <c r="AN5200">
        <v>1</v>
      </c>
      <c r="AO5200">
        <v>6688</v>
      </c>
      <c r="AQ5200">
        <v>125960</v>
      </c>
      <c r="AR5200">
        <v>51090030</v>
      </c>
      <c r="AS5200" t="s">
        <v>3043</v>
      </c>
      <c r="AT5200" t="s">
        <v>628</v>
      </c>
      <c r="AW5200" t="s">
        <v>343</v>
      </c>
      <c r="BY5200" t="s">
        <v>342</v>
      </c>
      <c r="BZ5200" t="b">
        <v>0</v>
      </c>
      <c r="EQ5200">
        <v>243047</v>
      </c>
      <c r="ER5200" t="s">
        <v>10845</v>
      </c>
      <c r="EV5200">
        <v>17290230</v>
      </c>
      <c r="EW5200">
        <v>928</v>
      </c>
      <c r="EX5200">
        <v>221417</v>
      </c>
      <c r="EY5200" t="s">
        <v>11627</v>
      </c>
      <c r="EZ5200">
        <v>1</v>
      </c>
      <c r="FC5200">
        <v>95385</v>
      </c>
      <c r="FD5200" t="s">
        <v>3531</v>
      </c>
    </row>
    <row r="5201" spans="1:160" x14ac:dyDescent="0.3">
      <c r="A5201" t="str">
        <f>VLOOKUP(B5201,Table2[],3,FALSE)</f>
        <v>Digital</v>
      </c>
      <c r="B5201" t="str">
        <f>IF(OR(ISNUMBER(FIND("QVC",Z5201)),ISNUMBER(FIND("QVC",AL5201))),"QVC",IF(OR(ISNUMBER(FIND("NCO",H5201)),ISNUMBER(FIND("NCO",Y5201))), "NCO", IF(AL5201="consumer","PMD.com",VLOOKUP(LEFT(H5201,2),Tables!$E$1:$F$11,2,FALSE))))</f>
        <v>PMD.com</v>
      </c>
      <c r="C5201">
        <f t="shared" si="246"/>
        <v>7869</v>
      </c>
      <c r="D5201">
        <f t="shared" si="247"/>
        <v>1</v>
      </c>
      <c r="E5201" t="str">
        <f t="shared" ca="1" si="248"/>
        <v>MTD orders shipped</v>
      </c>
      <c r="F5201" t="s">
        <v>3539</v>
      </c>
      <c r="G5201" t="s">
        <v>335</v>
      </c>
      <c r="H5201" t="s">
        <v>10844</v>
      </c>
      <c r="I5201" s="6">
        <v>44013.64738425926</v>
      </c>
      <c r="J5201" t="s">
        <v>16</v>
      </c>
      <c r="K5201" s="6">
        <v>44014.487337962964</v>
      </c>
      <c r="M5201" t="s">
        <v>11623</v>
      </c>
      <c r="N5201" t="s">
        <v>11624</v>
      </c>
      <c r="Q5201" t="s">
        <v>11625</v>
      </c>
      <c r="R5201" t="s">
        <v>365</v>
      </c>
      <c r="S5201">
        <v>91402</v>
      </c>
      <c r="T5201" t="s">
        <v>338</v>
      </c>
      <c r="U5201" t="s">
        <v>530</v>
      </c>
      <c r="W5201" t="s">
        <v>11626</v>
      </c>
      <c r="Z5201" t="s">
        <v>11623</v>
      </c>
      <c r="AA5201" t="s">
        <v>11624</v>
      </c>
      <c r="AD5201" t="s">
        <v>11625</v>
      </c>
      <c r="AE5201" t="s">
        <v>365</v>
      </c>
      <c r="AF5201">
        <v>91402</v>
      </c>
      <c r="AG5201" t="s">
        <v>338</v>
      </c>
      <c r="AH5201" t="s">
        <v>530</v>
      </c>
      <c r="AJ5201" t="s">
        <v>11626</v>
      </c>
      <c r="AL5201" t="s">
        <v>339</v>
      </c>
      <c r="AM5201">
        <v>1</v>
      </c>
      <c r="AN5201">
        <v>1</v>
      </c>
      <c r="AO5201">
        <v>196</v>
      </c>
      <c r="AQ5201">
        <v>127830</v>
      </c>
      <c r="AR5201">
        <v>7869</v>
      </c>
      <c r="AS5201" t="s">
        <v>771</v>
      </c>
      <c r="AT5201" t="s">
        <v>772</v>
      </c>
      <c r="AW5201" t="s">
        <v>349</v>
      </c>
      <c r="AX5201" t="s">
        <v>350</v>
      </c>
      <c r="AY5201" t="s">
        <v>554</v>
      </c>
      <c r="AZ5201">
        <v>0</v>
      </c>
      <c r="BY5201" t="s">
        <v>342</v>
      </c>
      <c r="EQ5201">
        <v>251116</v>
      </c>
      <c r="ER5201" t="s">
        <v>10845</v>
      </c>
      <c r="EV5201">
        <v>17290230</v>
      </c>
      <c r="EW5201">
        <v>928</v>
      </c>
      <c r="EX5201">
        <v>221417</v>
      </c>
      <c r="EY5201" t="s">
        <v>11627</v>
      </c>
      <c r="EZ5201">
        <v>1</v>
      </c>
      <c r="FC5201">
        <v>7869</v>
      </c>
      <c r="FD5201" t="s">
        <v>772</v>
      </c>
    </row>
    <row r="5202" spans="1:160" x14ac:dyDescent="0.3">
      <c r="A5202" t="str">
        <f>VLOOKUP(B5202,Table2[],3,FALSE)</f>
        <v>Digital</v>
      </c>
      <c r="B5202" t="str">
        <f>IF(OR(ISNUMBER(FIND("QVC",Z5202)),ISNUMBER(FIND("QVC",AL5202))),"QVC",IF(OR(ISNUMBER(FIND("NCO",H5202)),ISNUMBER(FIND("NCO",Y5202))), "NCO", IF(AL5202="consumer","PMD.com",VLOOKUP(LEFT(H5202,2),Tables!$E$1:$F$11,2,FALSE))))</f>
        <v>PMD.com</v>
      </c>
      <c r="C5202">
        <f t="shared" si="246"/>
        <v>53920001</v>
      </c>
      <c r="D5202">
        <f t="shared" si="247"/>
        <v>1</v>
      </c>
      <c r="E5202" t="str">
        <f t="shared" ca="1" si="248"/>
        <v>MTD orders shipped</v>
      </c>
      <c r="F5202" t="s">
        <v>3539</v>
      </c>
      <c r="G5202" t="s">
        <v>335</v>
      </c>
      <c r="H5202" t="s">
        <v>10844</v>
      </c>
      <c r="I5202" s="6">
        <v>44013.64738425926</v>
      </c>
      <c r="J5202" t="s">
        <v>16</v>
      </c>
      <c r="K5202" s="6">
        <v>44014.487337962964</v>
      </c>
      <c r="M5202" t="s">
        <v>11623</v>
      </c>
      <c r="N5202" t="s">
        <v>11624</v>
      </c>
      <c r="Q5202" t="s">
        <v>11625</v>
      </c>
      <c r="R5202" t="s">
        <v>365</v>
      </c>
      <c r="S5202">
        <v>91402</v>
      </c>
      <c r="T5202" t="s">
        <v>338</v>
      </c>
      <c r="U5202" t="s">
        <v>530</v>
      </c>
      <c r="W5202" t="s">
        <v>11626</v>
      </c>
      <c r="Z5202" t="s">
        <v>11623</v>
      </c>
      <c r="AA5202" t="s">
        <v>11624</v>
      </c>
      <c r="AD5202" t="s">
        <v>11625</v>
      </c>
      <c r="AE5202" t="s">
        <v>365</v>
      </c>
      <c r="AF5202">
        <v>91402</v>
      </c>
      <c r="AG5202" t="s">
        <v>338</v>
      </c>
      <c r="AH5202" t="s">
        <v>530</v>
      </c>
      <c r="AJ5202" t="s">
        <v>11626</v>
      </c>
      <c r="AL5202" t="s">
        <v>339</v>
      </c>
      <c r="AM5202">
        <v>1</v>
      </c>
      <c r="AN5202">
        <v>1</v>
      </c>
      <c r="AO5202">
        <v>14899</v>
      </c>
      <c r="AQ5202">
        <v>124468</v>
      </c>
      <c r="AR5202">
        <v>53920001</v>
      </c>
      <c r="AS5202" t="s">
        <v>42</v>
      </c>
      <c r="AT5202" t="s">
        <v>40</v>
      </c>
      <c r="AW5202" t="s">
        <v>343</v>
      </c>
      <c r="BY5202" t="s">
        <v>342</v>
      </c>
      <c r="EQ5202">
        <v>247476</v>
      </c>
      <c r="ER5202" t="s">
        <v>10845</v>
      </c>
      <c r="EV5202">
        <v>17290230</v>
      </c>
      <c r="EW5202">
        <v>928</v>
      </c>
      <c r="EX5202">
        <v>221417</v>
      </c>
      <c r="EY5202" t="s">
        <v>11627</v>
      </c>
      <c r="EZ5202">
        <v>1</v>
      </c>
      <c r="FC5202">
        <v>95385</v>
      </c>
      <c r="FD5202" t="s">
        <v>3531</v>
      </c>
    </row>
    <row r="5203" spans="1:160" x14ac:dyDescent="0.3">
      <c r="A5203" t="str">
        <f>VLOOKUP(B5203,Table2[],3,FALSE)</f>
        <v>Digital</v>
      </c>
      <c r="B5203" t="str">
        <f>IF(OR(ISNUMBER(FIND("QVC",Z5203)),ISNUMBER(FIND("QVC",AL5203))),"QVC",IF(OR(ISNUMBER(FIND("NCO",H5203)),ISNUMBER(FIND("NCO",Y5203))), "NCO", IF(AL5203="consumer","PMD.com",VLOOKUP(LEFT(H5203,2),Tables!$E$1:$F$11,2,FALSE))))</f>
        <v>PMD.com</v>
      </c>
      <c r="C5203">
        <f t="shared" si="246"/>
        <v>5341030</v>
      </c>
      <c r="D5203">
        <f t="shared" si="247"/>
        <v>1</v>
      </c>
      <c r="E5203" t="str">
        <f t="shared" ca="1" si="248"/>
        <v>MTD orders shipped</v>
      </c>
      <c r="F5203" t="s">
        <v>3539</v>
      </c>
      <c r="G5203" t="s">
        <v>335</v>
      </c>
      <c r="H5203" t="s">
        <v>10844</v>
      </c>
      <c r="I5203" s="6">
        <v>44013.64738425926</v>
      </c>
      <c r="J5203" t="s">
        <v>16</v>
      </c>
      <c r="K5203" s="6">
        <v>44014.487337962964</v>
      </c>
      <c r="M5203" t="s">
        <v>11623</v>
      </c>
      <c r="N5203" t="s">
        <v>11624</v>
      </c>
      <c r="Q5203" t="s">
        <v>11625</v>
      </c>
      <c r="R5203" t="s">
        <v>365</v>
      </c>
      <c r="S5203">
        <v>91402</v>
      </c>
      <c r="T5203" t="s">
        <v>338</v>
      </c>
      <c r="U5203" t="s">
        <v>530</v>
      </c>
      <c r="W5203" t="s">
        <v>11626</v>
      </c>
      <c r="Z5203" t="s">
        <v>11623</v>
      </c>
      <c r="AA5203" t="s">
        <v>11624</v>
      </c>
      <c r="AD5203" t="s">
        <v>11625</v>
      </c>
      <c r="AE5203" t="s">
        <v>365</v>
      </c>
      <c r="AF5203">
        <v>91402</v>
      </c>
      <c r="AG5203" t="s">
        <v>338</v>
      </c>
      <c r="AH5203" t="s">
        <v>530</v>
      </c>
      <c r="AJ5203" t="s">
        <v>11626</v>
      </c>
      <c r="AL5203" t="s">
        <v>339</v>
      </c>
      <c r="AM5203">
        <v>1</v>
      </c>
      <c r="AN5203">
        <v>1</v>
      </c>
      <c r="AO5203">
        <v>12859</v>
      </c>
      <c r="AQ5203">
        <v>124642</v>
      </c>
      <c r="AR5203">
        <v>5341030</v>
      </c>
      <c r="AS5203" t="s">
        <v>925</v>
      </c>
      <c r="AT5203" t="s">
        <v>926</v>
      </c>
      <c r="AW5203" t="s">
        <v>366</v>
      </c>
      <c r="AX5203" t="s">
        <v>366</v>
      </c>
      <c r="AY5203" t="s">
        <v>345</v>
      </c>
      <c r="AZ5203" t="s">
        <v>346</v>
      </c>
      <c r="BY5203" t="s">
        <v>342</v>
      </c>
      <c r="EQ5203">
        <v>243275</v>
      </c>
      <c r="ER5203" t="s">
        <v>10845</v>
      </c>
      <c r="EV5203">
        <v>17290230</v>
      </c>
      <c r="EW5203">
        <v>928</v>
      </c>
      <c r="EX5203">
        <v>221417</v>
      </c>
      <c r="EY5203" t="s">
        <v>11627</v>
      </c>
      <c r="EZ5203">
        <v>1</v>
      </c>
      <c r="FC5203">
        <v>95385</v>
      </c>
      <c r="FD5203" t="s">
        <v>3531</v>
      </c>
    </row>
    <row r="5204" spans="1:160" x14ac:dyDescent="0.3">
      <c r="A5204" t="str">
        <f>VLOOKUP(B5204,Table2[],3,FALSE)</f>
        <v>Digital</v>
      </c>
      <c r="B5204" t="str">
        <f>IF(OR(ISNUMBER(FIND("QVC",Z5204)),ISNUMBER(FIND("QVC",AL5204))),"QVC",IF(OR(ISNUMBER(FIND("NCO",H5204)),ISNUMBER(FIND("NCO",Y5204))), "NCO", IF(AL5204="consumer","PMD.com",VLOOKUP(LEFT(H5204,2),Tables!$E$1:$F$11,2,FALSE))))</f>
        <v>PMD.com</v>
      </c>
      <c r="C5204">
        <f t="shared" si="246"/>
        <v>5208</v>
      </c>
      <c r="D5204">
        <f t="shared" si="247"/>
        <v>10</v>
      </c>
      <c r="E5204" t="str">
        <f t="shared" ca="1" si="248"/>
        <v>MTD orders shipped</v>
      </c>
      <c r="F5204" t="s">
        <v>3539</v>
      </c>
      <c r="G5204" t="s">
        <v>335</v>
      </c>
      <c r="H5204" t="s">
        <v>10844</v>
      </c>
      <c r="I5204" s="6">
        <v>44013.64738425926</v>
      </c>
      <c r="J5204" t="s">
        <v>16</v>
      </c>
      <c r="K5204" s="6">
        <v>44014.487337962964</v>
      </c>
      <c r="M5204" t="s">
        <v>11623</v>
      </c>
      <c r="N5204" t="s">
        <v>11624</v>
      </c>
      <c r="Q5204" t="s">
        <v>11625</v>
      </c>
      <c r="R5204" t="s">
        <v>365</v>
      </c>
      <c r="S5204">
        <v>91402</v>
      </c>
      <c r="T5204" t="s">
        <v>338</v>
      </c>
      <c r="U5204" t="s">
        <v>530</v>
      </c>
      <c r="W5204" t="s">
        <v>11626</v>
      </c>
      <c r="Z5204" t="s">
        <v>11623</v>
      </c>
      <c r="AA5204" t="s">
        <v>11624</v>
      </c>
      <c r="AD5204" t="s">
        <v>11625</v>
      </c>
      <c r="AE5204" t="s">
        <v>365</v>
      </c>
      <c r="AF5204">
        <v>91402</v>
      </c>
      <c r="AG5204" t="s">
        <v>338</v>
      </c>
      <c r="AH5204" t="s">
        <v>530</v>
      </c>
      <c r="AJ5204" t="s">
        <v>11626</v>
      </c>
      <c r="AL5204" t="s">
        <v>339</v>
      </c>
      <c r="AM5204">
        <v>10</v>
      </c>
      <c r="AN5204">
        <v>10</v>
      </c>
      <c r="AO5204">
        <v>1406</v>
      </c>
      <c r="AQ5204">
        <v>124008</v>
      </c>
      <c r="AR5204">
        <v>5208</v>
      </c>
      <c r="AS5204" t="s">
        <v>51</v>
      </c>
      <c r="AT5204" t="s">
        <v>52</v>
      </c>
      <c r="AW5204" t="s">
        <v>340</v>
      </c>
      <c r="AX5204" t="s">
        <v>340</v>
      </c>
      <c r="AY5204" t="s">
        <v>419</v>
      </c>
      <c r="AZ5204" t="s">
        <v>420</v>
      </c>
      <c r="BY5204" t="s">
        <v>342</v>
      </c>
      <c r="EQ5204">
        <v>249094</v>
      </c>
      <c r="ER5204" t="s">
        <v>10845</v>
      </c>
      <c r="EV5204">
        <v>17290230</v>
      </c>
      <c r="EW5204">
        <v>928</v>
      </c>
      <c r="EX5204">
        <v>221417</v>
      </c>
      <c r="EY5204" t="s">
        <v>11627</v>
      </c>
      <c r="EZ5204">
        <v>1</v>
      </c>
      <c r="FC5204">
        <v>5208</v>
      </c>
      <c r="FD5204" t="s">
        <v>52</v>
      </c>
    </row>
    <row r="5205" spans="1:160" x14ac:dyDescent="0.3">
      <c r="A5205" t="str">
        <f>VLOOKUP(B5205,Table2[],3,FALSE)</f>
        <v>Digital</v>
      </c>
      <c r="B5205" t="str">
        <f>IF(OR(ISNUMBER(FIND("QVC",Z5205)),ISNUMBER(FIND("QVC",AL5205))),"QVC",IF(OR(ISNUMBER(FIND("NCO",H5205)),ISNUMBER(FIND("NCO",Y5205))), "NCO", IF(AL5205="consumer","PMD.com",VLOOKUP(LEFT(H5205,2),Tables!$E$1:$F$11,2,FALSE))))</f>
        <v>PMD.com</v>
      </c>
      <c r="C5205">
        <f t="shared" si="246"/>
        <v>52430001</v>
      </c>
      <c r="D5205">
        <f t="shared" si="247"/>
        <v>1</v>
      </c>
      <c r="E5205" t="str">
        <f t="shared" ca="1" si="248"/>
        <v>MTD orders shipped</v>
      </c>
      <c r="F5205" t="s">
        <v>3539</v>
      </c>
      <c r="G5205" t="s">
        <v>335</v>
      </c>
      <c r="H5205" t="s">
        <v>10844</v>
      </c>
      <c r="I5205" s="6">
        <v>44013.64738425926</v>
      </c>
      <c r="J5205" t="s">
        <v>16</v>
      </c>
      <c r="K5205" s="6">
        <v>44014.487337962964</v>
      </c>
      <c r="M5205" t="s">
        <v>11623</v>
      </c>
      <c r="N5205" t="s">
        <v>11624</v>
      </c>
      <c r="Q5205" t="s">
        <v>11625</v>
      </c>
      <c r="R5205" t="s">
        <v>365</v>
      </c>
      <c r="S5205">
        <v>91402</v>
      </c>
      <c r="T5205" t="s">
        <v>338</v>
      </c>
      <c r="U5205" t="s">
        <v>530</v>
      </c>
      <c r="W5205" t="s">
        <v>11626</v>
      </c>
      <c r="Z5205" t="s">
        <v>11623</v>
      </c>
      <c r="AA5205" t="s">
        <v>11624</v>
      </c>
      <c r="AD5205" t="s">
        <v>11625</v>
      </c>
      <c r="AE5205" t="s">
        <v>365</v>
      </c>
      <c r="AF5205">
        <v>91402</v>
      </c>
      <c r="AG5205" t="s">
        <v>338</v>
      </c>
      <c r="AH5205" t="s">
        <v>530</v>
      </c>
      <c r="AJ5205" t="s">
        <v>11626</v>
      </c>
      <c r="AL5205" t="s">
        <v>339</v>
      </c>
      <c r="AM5205">
        <v>1</v>
      </c>
      <c r="AN5205">
        <v>1</v>
      </c>
      <c r="AO5205">
        <v>12063</v>
      </c>
      <c r="AQ5205">
        <v>127155</v>
      </c>
      <c r="AR5205">
        <v>52430001</v>
      </c>
      <c r="AS5205" t="s">
        <v>9635</v>
      </c>
      <c r="AT5205" t="s">
        <v>75</v>
      </c>
      <c r="AW5205" t="s">
        <v>340</v>
      </c>
      <c r="AX5205" t="s">
        <v>340</v>
      </c>
      <c r="AY5205" t="s">
        <v>357</v>
      </c>
      <c r="AZ5205" t="s">
        <v>363</v>
      </c>
      <c r="BY5205" t="s">
        <v>342</v>
      </c>
      <c r="EQ5205">
        <v>252868</v>
      </c>
      <c r="ER5205" t="s">
        <v>10845</v>
      </c>
      <c r="EV5205">
        <v>17290230</v>
      </c>
      <c r="EW5205">
        <v>928</v>
      </c>
      <c r="EX5205">
        <v>221417</v>
      </c>
      <c r="EY5205" t="s">
        <v>11627</v>
      </c>
      <c r="EZ5205">
        <v>1</v>
      </c>
      <c r="FC5205">
        <v>95385</v>
      </c>
      <c r="FD5205" t="s">
        <v>3531</v>
      </c>
    </row>
    <row r="5206" spans="1:160" x14ac:dyDescent="0.3">
      <c r="A5206" t="str">
        <f>VLOOKUP(B5206,Table2[],3,FALSE)</f>
        <v>Digital</v>
      </c>
      <c r="B5206" t="str">
        <f>IF(OR(ISNUMBER(FIND("QVC",Z5206)),ISNUMBER(FIND("QVC",AL5206))),"QVC",IF(OR(ISNUMBER(FIND("NCO",H5206)),ISNUMBER(FIND("NCO",Y5206))), "NCO", IF(AL5206="consumer","PMD.com",VLOOKUP(LEFT(H5206,2),Tables!$E$1:$F$11,2,FALSE))))</f>
        <v>PMD.com</v>
      </c>
      <c r="C5206">
        <f t="shared" si="246"/>
        <v>7866</v>
      </c>
      <c r="D5206">
        <f t="shared" si="247"/>
        <v>1</v>
      </c>
      <c r="E5206" t="str">
        <f t="shared" ca="1" si="248"/>
        <v>MTD orders shipped</v>
      </c>
      <c r="F5206" t="s">
        <v>3539</v>
      </c>
      <c r="G5206" t="s">
        <v>335</v>
      </c>
      <c r="H5206" t="s">
        <v>10844</v>
      </c>
      <c r="I5206" s="6">
        <v>44013.64738425926</v>
      </c>
      <c r="J5206" t="s">
        <v>16</v>
      </c>
      <c r="K5206" s="6">
        <v>44014.487337962964</v>
      </c>
      <c r="M5206" t="s">
        <v>11623</v>
      </c>
      <c r="N5206" t="s">
        <v>11624</v>
      </c>
      <c r="Q5206" t="s">
        <v>11625</v>
      </c>
      <c r="R5206" t="s">
        <v>365</v>
      </c>
      <c r="S5206">
        <v>91402</v>
      </c>
      <c r="T5206" t="s">
        <v>338</v>
      </c>
      <c r="U5206" t="s">
        <v>530</v>
      </c>
      <c r="W5206" t="s">
        <v>11626</v>
      </c>
      <c r="Z5206" t="s">
        <v>11623</v>
      </c>
      <c r="AA5206" t="s">
        <v>11624</v>
      </c>
      <c r="AD5206" t="s">
        <v>11625</v>
      </c>
      <c r="AE5206" t="s">
        <v>365</v>
      </c>
      <c r="AF5206">
        <v>91402</v>
      </c>
      <c r="AG5206" t="s">
        <v>338</v>
      </c>
      <c r="AH5206" t="s">
        <v>530</v>
      </c>
      <c r="AJ5206" t="s">
        <v>11626</v>
      </c>
      <c r="AL5206" t="s">
        <v>339</v>
      </c>
      <c r="AM5206">
        <v>1</v>
      </c>
      <c r="AN5206">
        <v>1</v>
      </c>
      <c r="AO5206">
        <v>209</v>
      </c>
      <c r="AQ5206">
        <v>127829</v>
      </c>
      <c r="AR5206">
        <v>7866</v>
      </c>
      <c r="AS5206" t="s">
        <v>168</v>
      </c>
      <c r="AT5206" t="s">
        <v>169</v>
      </c>
      <c r="AW5206" t="s">
        <v>349</v>
      </c>
      <c r="AX5206" t="s">
        <v>350</v>
      </c>
      <c r="AY5206" t="s">
        <v>345</v>
      </c>
      <c r="AZ5206" t="s">
        <v>346</v>
      </c>
      <c r="BY5206" t="s">
        <v>342</v>
      </c>
      <c r="EQ5206">
        <v>251115</v>
      </c>
      <c r="ER5206" t="s">
        <v>10845</v>
      </c>
      <c r="EV5206">
        <v>17290230</v>
      </c>
      <c r="EW5206">
        <v>928</v>
      </c>
      <c r="EX5206">
        <v>221417</v>
      </c>
      <c r="EY5206" t="s">
        <v>11627</v>
      </c>
      <c r="EZ5206">
        <v>1</v>
      </c>
      <c r="FC5206">
        <v>7866</v>
      </c>
      <c r="FD5206" t="s">
        <v>169</v>
      </c>
    </row>
    <row r="5207" spans="1:160" x14ac:dyDescent="0.3">
      <c r="A5207" t="str">
        <f>VLOOKUP(B5207,Table2[],3,FALSE)</f>
        <v>Digital</v>
      </c>
      <c r="B5207" t="str">
        <f>IF(OR(ISNUMBER(FIND("QVC",Z5207)),ISNUMBER(FIND("QVC",AL5207))),"QVC",IF(OR(ISNUMBER(FIND("NCO",H5207)),ISNUMBER(FIND("NCO",Y5207))), "NCO", IF(AL5207="consumer","PMD.com",VLOOKUP(LEFT(H5207,2),Tables!$E$1:$F$11,2,FALSE))))</f>
        <v>PMD.com</v>
      </c>
      <c r="C5207">
        <f t="shared" si="246"/>
        <v>52460001</v>
      </c>
      <c r="D5207">
        <f t="shared" si="247"/>
        <v>1</v>
      </c>
      <c r="E5207" t="str">
        <f t="shared" ca="1" si="248"/>
        <v>MTD orders shipped</v>
      </c>
      <c r="F5207" t="s">
        <v>3539</v>
      </c>
      <c r="G5207" t="s">
        <v>335</v>
      </c>
      <c r="H5207" t="s">
        <v>10913</v>
      </c>
      <c r="I5207" s="6">
        <v>44013.722615740742</v>
      </c>
      <c r="J5207" t="s">
        <v>16</v>
      </c>
      <c r="K5207" s="6">
        <v>44014.488136574073</v>
      </c>
      <c r="M5207" t="s">
        <v>11628</v>
      </c>
      <c r="N5207" t="s">
        <v>11629</v>
      </c>
      <c r="O5207" t="s">
        <v>11630</v>
      </c>
      <c r="Q5207" t="s">
        <v>11631</v>
      </c>
      <c r="R5207" t="s">
        <v>389</v>
      </c>
      <c r="S5207">
        <v>10552</v>
      </c>
      <c r="T5207" t="s">
        <v>338</v>
      </c>
      <c r="U5207" t="s">
        <v>530</v>
      </c>
      <c r="W5207" t="s">
        <v>11632</v>
      </c>
      <c r="Z5207" t="s">
        <v>11628</v>
      </c>
      <c r="AA5207" t="s">
        <v>11629</v>
      </c>
      <c r="AB5207" t="s">
        <v>11630</v>
      </c>
      <c r="AD5207" t="s">
        <v>11631</v>
      </c>
      <c r="AE5207" t="s">
        <v>389</v>
      </c>
      <c r="AF5207">
        <v>10552</v>
      </c>
      <c r="AG5207" t="s">
        <v>338</v>
      </c>
      <c r="AH5207" t="s">
        <v>530</v>
      </c>
      <c r="AJ5207" t="s">
        <v>11632</v>
      </c>
      <c r="AL5207" t="s">
        <v>339</v>
      </c>
      <c r="AM5207">
        <v>1</v>
      </c>
      <c r="AN5207">
        <v>1</v>
      </c>
      <c r="AO5207">
        <v>14007</v>
      </c>
      <c r="AQ5207">
        <v>127157</v>
      </c>
      <c r="AR5207">
        <v>52460001</v>
      </c>
      <c r="AS5207" t="s">
        <v>972</v>
      </c>
      <c r="AT5207" t="s">
        <v>76</v>
      </c>
      <c r="AW5207" t="s">
        <v>340</v>
      </c>
      <c r="AX5207" t="s">
        <v>340</v>
      </c>
      <c r="AY5207" t="s">
        <v>341</v>
      </c>
      <c r="AZ5207">
        <v>0</v>
      </c>
      <c r="BY5207" t="s">
        <v>342</v>
      </c>
      <c r="EQ5207">
        <v>252044</v>
      </c>
      <c r="ER5207" t="s">
        <v>10914</v>
      </c>
      <c r="EV5207">
        <v>17290261</v>
      </c>
      <c r="EW5207">
        <v>928</v>
      </c>
      <c r="EX5207">
        <v>221456</v>
      </c>
      <c r="EY5207" t="s">
        <v>11633</v>
      </c>
      <c r="EZ5207">
        <v>1</v>
      </c>
      <c r="FC5207">
        <v>52460001</v>
      </c>
      <c r="FD5207" t="s">
        <v>76</v>
      </c>
    </row>
    <row r="5208" spans="1:160" x14ac:dyDescent="0.3">
      <c r="A5208" t="str">
        <f>VLOOKUP(B5208,Table2[],3,FALSE)</f>
        <v>Digital</v>
      </c>
      <c r="B5208" t="str">
        <f>IF(OR(ISNUMBER(FIND("QVC",Z5208)),ISNUMBER(FIND("QVC",AL5208))),"QVC",IF(OR(ISNUMBER(FIND("NCO",H5208)),ISNUMBER(FIND("NCO",Y5208))), "NCO", IF(AL5208="consumer","PMD.com",VLOOKUP(LEFT(H5208,2),Tables!$E$1:$F$11,2,FALSE))))</f>
        <v>PMD.com</v>
      </c>
      <c r="C5208">
        <f t="shared" si="246"/>
        <v>53910001</v>
      </c>
      <c r="D5208">
        <f t="shared" si="247"/>
        <v>2</v>
      </c>
      <c r="E5208" t="str">
        <f t="shared" ca="1" si="248"/>
        <v>MTD orders shipped</v>
      </c>
      <c r="F5208" t="s">
        <v>3539</v>
      </c>
      <c r="G5208" t="s">
        <v>335</v>
      </c>
      <c r="H5208" t="s">
        <v>10913</v>
      </c>
      <c r="I5208" s="6">
        <v>44013.722615740742</v>
      </c>
      <c r="J5208" t="s">
        <v>16</v>
      </c>
      <c r="K5208" s="6">
        <v>44014.488136574073</v>
      </c>
      <c r="M5208" t="s">
        <v>11628</v>
      </c>
      <c r="N5208" t="s">
        <v>11629</v>
      </c>
      <c r="O5208" t="s">
        <v>11630</v>
      </c>
      <c r="Q5208" t="s">
        <v>11631</v>
      </c>
      <c r="R5208" t="s">
        <v>389</v>
      </c>
      <c r="S5208">
        <v>10552</v>
      </c>
      <c r="T5208" t="s">
        <v>338</v>
      </c>
      <c r="U5208" t="s">
        <v>530</v>
      </c>
      <c r="W5208" t="s">
        <v>11632</v>
      </c>
      <c r="Z5208" t="s">
        <v>11628</v>
      </c>
      <c r="AA5208" t="s">
        <v>11629</v>
      </c>
      <c r="AB5208" t="s">
        <v>11630</v>
      </c>
      <c r="AD5208" t="s">
        <v>11631</v>
      </c>
      <c r="AE5208" t="s">
        <v>389</v>
      </c>
      <c r="AF5208">
        <v>10552</v>
      </c>
      <c r="AG5208" t="s">
        <v>338</v>
      </c>
      <c r="AH5208" t="s">
        <v>530</v>
      </c>
      <c r="AJ5208" t="s">
        <v>11632</v>
      </c>
      <c r="AL5208" t="s">
        <v>339</v>
      </c>
      <c r="AM5208">
        <v>2</v>
      </c>
      <c r="AN5208">
        <v>2</v>
      </c>
      <c r="AO5208">
        <v>12050</v>
      </c>
      <c r="AQ5208">
        <v>124467</v>
      </c>
      <c r="AR5208">
        <v>53910001</v>
      </c>
      <c r="AS5208" t="s">
        <v>629</v>
      </c>
      <c r="AT5208" t="s">
        <v>34</v>
      </c>
      <c r="AW5208" t="s">
        <v>343</v>
      </c>
      <c r="BY5208" t="s">
        <v>342</v>
      </c>
      <c r="EQ5208">
        <v>251451</v>
      </c>
      <c r="ER5208" t="s">
        <v>10914</v>
      </c>
      <c r="EV5208">
        <v>17290261</v>
      </c>
      <c r="EW5208">
        <v>928</v>
      </c>
      <c r="EX5208">
        <v>221456</v>
      </c>
      <c r="EY5208" t="s">
        <v>11633</v>
      </c>
      <c r="EZ5208">
        <v>1</v>
      </c>
      <c r="FC5208">
        <v>53910001</v>
      </c>
      <c r="FD5208" t="s">
        <v>34</v>
      </c>
    </row>
    <row r="5209" spans="1:160" x14ac:dyDescent="0.3">
      <c r="A5209" t="str">
        <f>VLOOKUP(B5209,Table2[],3,FALSE)</f>
        <v>Digital</v>
      </c>
      <c r="B5209" t="str">
        <f>IF(OR(ISNUMBER(FIND("QVC",Z5209)),ISNUMBER(FIND("QVC",AL5209))),"QVC",IF(OR(ISNUMBER(FIND("NCO",H5209)),ISNUMBER(FIND("NCO",Y5209))), "NCO", IF(AL5209="consumer","PMD.com",VLOOKUP(LEFT(H5209,2),Tables!$E$1:$F$11,2,FALSE))))</f>
        <v>PMD.com</v>
      </c>
      <c r="C5209">
        <f t="shared" si="246"/>
        <v>51090001</v>
      </c>
      <c r="D5209">
        <f t="shared" si="247"/>
        <v>1</v>
      </c>
      <c r="E5209" t="str">
        <f t="shared" ca="1" si="248"/>
        <v>MTD orders shipped</v>
      </c>
      <c r="F5209" t="s">
        <v>3539</v>
      </c>
      <c r="G5209" t="s">
        <v>335</v>
      </c>
      <c r="H5209" t="s">
        <v>10913</v>
      </c>
      <c r="I5209" s="6">
        <v>44013.722615740742</v>
      </c>
      <c r="J5209" t="s">
        <v>16</v>
      </c>
      <c r="K5209" s="6">
        <v>44014.488136574073</v>
      </c>
      <c r="M5209" t="s">
        <v>11628</v>
      </c>
      <c r="N5209" t="s">
        <v>11629</v>
      </c>
      <c r="O5209" t="s">
        <v>11630</v>
      </c>
      <c r="Q5209" t="s">
        <v>11631</v>
      </c>
      <c r="R5209" t="s">
        <v>389</v>
      </c>
      <c r="S5209">
        <v>10552</v>
      </c>
      <c r="T5209" t="s">
        <v>338</v>
      </c>
      <c r="U5209" t="s">
        <v>530</v>
      </c>
      <c r="W5209" t="s">
        <v>11632</v>
      </c>
      <c r="Z5209" t="s">
        <v>11628</v>
      </c>
      <c r="AA5209" t="s">
        <v>11629</v>
      </c>
      <c r="AB5209" t="s">
        <v>11630</v>
      </c>
      <c r="AD5209" t="s">
        <v>11631</v>
      </c>
      <c r="AE5209" t="s">
        <v>389</v>
      </c>
      <c r="AF5209">
        <v>10552</v>
      </c>
      <c r="AG5209" t="s">
        <v>338</v>
      </c>
      <c r="AH5209" t="s">
        <v>530</v>
      </c>
      <c r="AJ5209" t="s">
        <v>11632</v>
      </c>
      <c r="AL5209" t="s">
        <v>339</v>
      </c>
      <c r="AM5209">
        <v>1</v>
      </c>
      <c r="AN5209">
        <v>1</v>
      </c>
      <c r="AO5209">
        <v>4885</v>
      </c>
      <c r="AQ5209">
        <v>124202</v>
      </c>
      <c r="AR5209">
        <v>51090001</v>
      </c>
      <c r="AS5209" t="s">
        <v>1986</v>
      </c>
      <c r="AT5209" t="s">
        <v>60</v>
      </c>
      <c r="AW5209" t="s">
        <v>340</v>
      </c>
      <c r="AX5209" t="s">
        <v>340</v>
      </c>
      <c r="AY5209" t="s">
        <v>357</v>
      </c>
      <c r="AZ5209" t="s">
        <v>361</v>
      </c>
      <c r="BY5209" t="s">
        <v>342</v>
      </c>
      <c r="EQ5209">
        <v>250831</v>
      </c>
      <c r="ER5209" t="s">
        <v>10914</v>
      </c>
      <c r="EV5209">
        <v>17290261</v>
      </c>
      <c r="EW5209">
        <v>928</v>
      </c>
      <c r="EX5209">
        <v>221456</v>
      </c>
      <c r="EY5209" t="s">
        <v>11633</v>
      </c>
      <c r="EZ5209">
        <v>1</v>
      </c>
      <c r="FC5209">
        <v>51090001</v>
      </c>
      <c r="FD5209" t="s">
        <v>60</v>
      </c>
    </row>
    <row r="5210" spans="1:160" x14ac:dyDescent="0.3">
      <c r="A5210" t="str">
        <f>VLOOKUP(B5210,Table2[],3,FALSE)</f>
        <v>Digital</v>
      </c>
      <c r="B5210" t="str">
        <f>IF(OR(ISNUMBER(FIND("QVC",Z5210)),ISNUMBER(FIND("QVC",AL5210))),"QVC",IF(OR(ISNUMBER(FIND("NCO",H5210)),ISNUMBER(FIND("NCO",Y5210))), "NCO", IF(AL5210="consumer","PMD.com",VLOOKUP(LEFT(H5210,2),Tables!$E$1:$F$11,2,FALSE))))</f>
        <v>PMD.com</v>
      </c>
      <c r="C5210">
        <f t="shared" si="246"/>
        <v>53160020</v>
      </c>
      <c r="D5210">
        <f t="shared" si="247"/>
        <v>1</v>
      </c>
      <c r="E5210" t="str">
        <f t="shared" ca="1" si="248"/>
        <v>MTD orders shipped</v>
      </c>
      <c r="F5210" t="s">
        <v>3539</v>
      </c>
      <c r="G5210" t="s">
        <v>335</v>
      </c>
      <c r="H5210" t="s">
        <v>10913</v>
      </c>
      <c r="I5210" s="6">
        <v>44013.722615740742</v>
      </c>
      <c r="J5210" t="s">
        <v>16</v>
      </c>
      <c r="K5210" s="6">
        <v>44014.488136574073</v>
      </c>
      <c r="M5210" t="s">
        <v>11628</v>
      </c>
      <c r="N5210" t="s">
        <v>11629</v>
      </c>
      <c r="O5210" t="s">
        <v>11630</v>
      </c>
      <c r="Q5210" t="s">
        <v>11631</v>
      </c>
      <c r="R5210" t="s">
        <v>389</v>
      </c>
      <c r="S5210">
        <v>10552</v>
      </c>
      <c r="T5210" t="s">
        <v>338</v>
      </c>
      <c r="U5210" t="s">
        <v>530</v>
      </c>
      <c r="W5210" t="s">
        <v>11632</v>
      </c>
      <c r="Z5210" t="s">
        <v>11628</v>
      </c>
      <c r="AA5210" t="s">
        <v>11629</v>
      </c>
      <c r="AB5210" t="s">
        <v>11630</v>
      </c>
      <c r="AD5210" t="s">
        <v>11631</v>
      </c>
      <c r="AE5210" t="s">
        <v>389</v>
      </c>
      <c r="AF5210">
        <v>10552</v>
      </c>
      <c r="AG5210" t="s">
        <v>338</v>
      </c>
      <c r="AH5210" t="s">
        <v>530</v>
      </c>
      <c r="AJ5210" t="s">
        <v>11632</v>
      </c>
      <c r="AL5210" t="s">
        <v>339</v>
      </c>
      <c r="AM5210">
        <v>1</v>
      </c>
      <c r="AN5210">
        <v>1</v>
      </c>
      <c r="AO5210">
        <v>2900</v>
      </c>
      <c r="AQ5210">
        <v>124290</v>
      </c>
      <c r="AR5210">
        <v>53160020</v>
      </c>
      <c r="AS5210" t="s">
        <v>10915</v>
      </c>
      <c r="AT5210" t="s">
        <v>10916</v>
      </c>
      <c r="AW5210" t="s">
        <v>343</v>
      </c>
      <c r="BY5210" t="s">
        <v>342</v>
      </c>
      <c r="EQ5210">
        <v>239290</v>
      </c>
      <c r="ER5210" t="s">
        <v>10914</v>
      </c>
      <c r="EV5210">
        <v>17290261</v>
      </c>
      <c r="EW5210">
        <v>928</v>
      </c>
      <c r="EX5210">
        <v>221456</v>
      </c>
      <c r="EY5210" t="s">
        <v>11633</v>
      </c>
      <c r="EZ5210">
        <v>1</v>
      </c>
      <c r="FC5210">
        <v>53160020</v>
      </c>
      <c r="FD5210" t="s">
        <v>10916</v>
      </c>
    </row>
    <row r="5211" spans="1:160" x14ac:dyDescent="0.3">
      <c r="A5211" t="str">
        <f>VLOOKUP(B5211,Table2[],3,FALSE)</f>
        <v>Digital</v>
      </c>
      <c r="B5211" t="str">
        <f>IF(OR(ISNUMBER(FIND("QVC",Z5211)),ISNUMBER(FIND("QVC",AL5211))),"QVC",IF(OR(ISNUMBER(FIND("NCO",H5211)),ISNUMBER(FIND("NCO",Y5211))), "NCO", IF(AL5211="consumer","PMD.com",VLOOKUP(LEFT(H5211,2),Tables!$E$1:$F$11,2,FALSE))))</f>
        <v>PMD.com</v>
      </c>
      <c r="C5211">
        <f t="shared" si="246"/>
        <v>7659</v>
      </c>
      <c r="D5211">
        <f t="shared" si="247"/>
        <v>1</v>
      </c>
      <c r="E5211" t="str">
        <f t="shared" ca="1" si="248"/>
        <v>MTD orders shipped</v>
      </c>
      <c r="F5211" t="s">
        <v>3539</v>
      </c>
      <c r="G5211" t="s">
        <v>335</v>
      </c>
      <c r="H5211" t="s">
        <v>10970</v>
      </c>
      <c r="I5211" s="6">
        <v>44013.85765046296</v>
      </c>
      <c r="J5211" t="s">
        <v>16</v>
      </c>
      <c r="K5211" s="6">
        <v>44014.488182870373</v>
      </c>
      <c r="M5211" t="s">
        <v>11634</v>
      </c>
      <c r="N5211" t="s">
        <v>11635</v>
      </c>
      <c r="Q5211" t="s">
        <v>731</v>
      </c>
      <c r="R5211" t="s">
        <v>413</v>
      </c>
      <c r="S5211" t="s">
        <v>11636</v>
      </c>
      <c r="T5211" t="s">
        <v>338</v>
      </c>
      <c r="U5211" t="s">
        <v>530</v>
      </c>
      <c r="W5211" t="s">
        <v>11637</v>
      </c>
      <c r="Z5211" t="s">
        <v>11634</v>
      </c>
      <c r="AA5211" t="s">
        <v>11635</v>
      </c>
      <c r="AD5211" t="s">
        <v>731</v>
      </c>
      <c r="AE5211" t="s">
        <v>413</v>
      </c>
      <c r="AF5211" t="s">
        <v>11636</v>
      </c>
      <c r="AG5211" t="s">
        <v>338</v>
      </c>
      <c r="AH5211" t="s">
        <v>530</v>
      </c>
      <c r="AJ5211" t="s">
        <v>11637</v>
      </c>
      <c r="AL5211" t="s">
        <v>339</v>
      </c>
      <c r="AM5211">
        <v>1</v>
      </c>
      <c r="AN5211">
        <v>1</v>
      </c>
      <c r="AO5211">
        <v>4325</v>
      </c>
      <c r="AQ5211">
        <v>127796</v>
      </c>
      <c r="AR5211">
        <v>7659</v>
      </c>
      <c r="AS5211" t="s">
        <v>1085</v>
      </c>
      <c r="AT5211" t="s">
        <v>1086</v>
      </c>
      <c r="BY5211" t="s">
        <v>342</v>
      </c>
      <c r="EQ5211">
        <v>252890</v>
      </c>
      <c r="ER5211" t="s">
        <v>10971</v>
      </c>
      <c r="EV5211">
        <v>17290292</v>
      </c>
      <c r="EW5211">
        <v>928</v>
      </c>
      <c r="EX5211">
        <v>221485</v>
      </c>
      <c r="EY5211" t="s">
        <v>11638</v>
      </c>
      <c r="EZ5211">
        <v>1</v>
      </c>
      <c r="FC5211">
        <v>7659</v>
      </c>
      <c r="FD5211" t="s">
        <v>1086</v>
      </c>
    </row>
    <row r="5212" spans="1:160" x14ac:dyDescent="0.3">
      <c r="A5212" t="str">
        <f>VLOOKUP(B5212,Table2[],3,FALSE)</f>
        <v>Digital</v>
      </c>
      <c r="B5212" t="str">
        <f>IF(OR(ISNUMBER(FIND("QVC",Z5212)),ISNUMBER(FIND("QVC",AL5212))),"QVC",IF(OR(ISNUMBER(FIND("NCO",H5212)),ISNUMBER(FIND("NCO",Y5212))), "NCO", IF(AL5212="consumer","PMD.com",VLOOKUP(LEFT(H5212,2),Tables!$E$1:$F$11,2,FALSE))))</f>
        <v>PMD.com</v>
      </c>
      <c r="C5212">
        <f t="shared" si="246"/>
        <v>53710001</v>
      </c>
      <c r="D5212">
        <f t="shared" si="247"/>
        <v>1</v>
      </c>
      <c r="E5212" t="str">
        <f t="shared" ca="1" si="248"/>
        <v>MTD orders shipped</v>
      </c>
      <c r="F5212" t="s">
        <v>3539</v>
      </c>
      <c r="G5212" t="s">
        <v>335</v>
      </c>
      <c r="H5212" t="s">
        <v>10970</v>
      </c>
      <c r="I5212" s="6">
        <v>44013.85765046296</v>
      </c>
      <c r="J5212" t="s">
        <v>16</v>
      </c>
      <c r="K5212" s="6">
        <v>44014.488182870373</v>
      </c>
      <c r="M5212" t="s">
        <v>11634</v>
      </c>
      <c r="N5212" t="s">
        <v>11635</v>
      </c>
      <c r="Q5212" t="s">
        <v>731</v>
      </c>
      <c r="R5212" t="s">
        <v>413</v>
      </c>
      <c r="S5212" t="s">
        <v>11636</v>
      </c>
      <c r="T5212" t="s">
        <v>338</v>
      </c>
      <c r="U5212" t="s">
        <v>530</v>
      </c>
      <c r="W5212" t="s">
        <v>11637</v>
      </c>
      <c r="Z5212" t="s">
        <v>11634</v>
      </c>
      <c r="AA5212" t="s">
        <v>11635</v>
      </c>
      <c r="AD5212" t="s">
        <v>731</v>
      </c>
      <c r="AE5212" t="s">
        <v>413</v>
      </c>
      <c r="AF5212" t="s">
        <v>11636</v>
      </c>
      <c r="AG5212" t="s">
        <v>338</v>
      </c>
      <c r="AH5212" t="s">
        <v>530</v>
      </c>
      <c r="AJ5212" t="s">
        <v>11637</v>
      </c>
      <c r="AL5212" t="s">
        <v>339</v>
      </c>
      <c r="AM5212">
        <v>1</v>
      </c>
      <c r="AN5212">
        <v>1</v>
      </c>
      <c r="AO5212">
        <v>4902</v>
      </c>
      <c r="AQ5212">
        <v>124454</v>
      </c>
      <c r="AR5212">
        <v>53710001</v>
      </c>
      <c r="AS5212" t="s">
        <v>1873</v>
      </c>
      <c r="AT5212" t="s">
        <v>66</v>
      </c>
      <c r="AW5212" t="s">
        <v>343</v>
      </c>
      <c r="EQ5212">
        <v>248267</v>
      </c>
      <c r="ER5212" t="s">
        <v>10971</v>
      </c>
      <c r="EV5212">
        <v>17290292</v>
      </c>
      <c r="EW5212">
        <v>928</v>
      </c>
      <c r="EX5212">
        <v>221485</v>
      </c>
      <c r="EY5212" t="s">
        <v>11638</v>
      </c>
      <c r="EZ5212">
        <v>1</v>
      </c>
      <c r="FC5212">
        <v>53710001</v>
      </c>
      <c r="FD5212" t="s">
        <v>66</v>
      </c>
    </row>
    <row r="5213" spans="1:160" x14ac:dyDescent="0.3">
      <c r="A5213" t="str">
        <f>VLOOKUP(B5213,Table2[],3,FALSE)</f>
        <v>Digital</v>
      </c>
      <c r="B5213" t="str">
        <f>IF(OR(ISNUMBER(FIND("QVC",Z5213)),ISNUMBER(FIND("QVC",AL5213))),"QVC",IF(OR(ISNUMBER(FIND("NCO",H5213)),ISNUMBER(FIND("NCO",Y5213))), "NCO", IF(AL5213="consumer","PMD.com",VLOOKUP(LEFT(H5213,2),Tables!$E$1:$F$11,2,FALSE))))</f>
        <v>PMD.com</v>
      </c>
      <c r="C5213">
        <f t="shared" si="246"/>
        <v>51080001</v>
      </c>
      <c r="D5213">
        <f t="shared" si="247"/>
        <v>1</v>
      </c>
      <c r="E5213" t="str">
        <f t="shared" ca="1" si="248"/>
        <v>MTD orders shipped</v>
      </c>
      <c r="F5213" t="s">
        <v>3539</v>
      </c>
      <c r="G5213" t="s">
        <v>335</v>
      </c>
      <c r="H5213" t="s">
        <v>10909</v>
      </c>
      <c r="I5213" s="6">
        <v>44013.717534722222</v>
      </c>
      <c r="J5213" t="s">
        <v>16</v>
      </c>
      <c r="K5213" s="6">
        <v>44014.488726851851</v>
      </c>
      <c r="M5213" t="s">
        <v>11639</v>
      </c>
      <c r="N5213" t="s">
        <v>11640</v>
      </c>
      <c r="Q5213" t="s">
        <v>11641</v>
      </c>
      <c r="R5213" t="s">
        <v>372</v>
      </c>
      <c r="S5213">
        <v>85635</v>
      </c>
      <c r="T5213" t="s">
        <v>338</v>
      </c>
      <c r="U5213" t="s">
        <v>530</v>
      </c>
      <c r="W5213" t="s">
        <v>11642</v>
      </c>
      <c r="Z5213" t="s">
        <v>11639</v>
      </c>
      <c r="AA5213" t="s">
        <v>11640</v>
      </c>
      <c r="AD5213" t="s">
        <v>11641</v>
      </c>
      <c r="AE5213" t="s">
        <v>372</v>
      </c>
      <c r="AF5213">
        <v>85635</v>
      </c>
      <c r="AG5213" t="s">
        <v>338</v>
      </c>
      <c r="AH5213" t="s">
        <v>530</v>
      </c>
      <c r="AJ5213" t="s">
        <v>11642</v>
      </c>
      <c r="AL5213" t="s">
        <v>339</v>
      </c>
      <c r="AM5213">
        <v>1</v>
      </c>
      <c r="AN5213">
        <v>1</v>
      </c>
      <c r="AO5213">
        <v>19656</v>
      </c>
      <c r="AQ5213">
        <v>124645</v>
      </c>
      <c r="AR5213">
        <v>51080001</v>
      </c>
      <c r="AS5213" t="s">
        <v>988</v>
      </c>
      <c r="AT5213" t="s">
        <v>57</v>
      </c>
      <c r="AW5213" t="s">
        <v>343</v>
      </c>
      <c r="BY5213" t="s">
        <v>342</v>
      </c>
      <c r="EQ5213">
        <v>251119</v>
      </c>
      <c r="ER5213" t="s">
        <v>10910</v>
      </c>
      <c r="EV5213">
        <v>17290259</v>
      </c>
      <c r="EW5213">
        <v>928</v>
      </c>
      <c r="EX5213">
        <v>221454</v>
      </c>
      <c r="EY5213" t="s">
        <v>11643</v>
      </c>
      <c r="EZ5213">
        <v>1</v>
      </c>
      <c r="FC5213">
        <v>51080001</v>
      </c>
      <c r="FD5213" t="s">
        <v>57</v>
      </c>
    </row>
    <row r="5214" spans="1:160" x14ac:dyDescent="0.3">
      <c r="A5214" t="str">
        <f>VLOOKUP(B5214,Table2[],3,FALSE)</f>
        <v>Digital</v>
      </c>
      <c r="B5214" t="str">
        <f>IF(OR(ISNUMBER(FIND("QVC",Z5214)),ISNUMBER(FIND("QVC",AL5214))),"QVC",IF(OR(ISNUMBER(FIND("NCO",H5214)),ISNUMBER(FIND("NCO",Y5214))), "NCO", IF(AL5214="consumer","PMD.com",VLOOKUP(LEFT(H5214,2),Tables!$E$1:$F$11,2,FALSE))))</f>
        <v>PMD.com</v>
      </c>
      <c r="C5214">
        <f t="shared" si="246"/>
        <v>52400001</v>
      </c>
      <c r="D5214">
        <f t="shared" si="247"/>
        <v>1</v>
      </c>
      <c r="E5214" t="str">
        <f t="shared" ca="1" si="248"/>
        <v>MTD orders shipped</v>
      </c>
      <c r="F5214" t="s">
        <v>3539</v>
      </c>
      <c r="G5214" t="s">
        <v>335</v>
      </c>
      <c r="H5214" t="s">
        <v>10909</v>
      </c>
      <c r="I5214" s="6">
        <v>44013.717534722222</v>
      </c>
      <c r="J5214" t="s">
        <v>16</v>
      </c>
      <c r="K5214" s="6">
        <v>44014.488726851851</v>
      </c>
      <c r="M5214" t="s">
        <v>11639</v>
      </c>
      <c r="N5214" t="s">
        <v>11640</v>
      </c>
      <c r="Q5214" t="s">
        <v>11641</v>
      </c>
      <c r="R5214" t="s">
        <v>372</v>
      </c>
      <c r="S5214">
        <v>85635</v>
      </c>
      <c r="T5214" t="s">
        <v>338</v>
      </c>
      <c r="U5214" t="s">
        <v>530</v>
      </c>
      <c r="W5214" t="s">
        <v>11642</v>
      </c>
      <c r="Z5214" t="s">
        <v>11639</v>
      </c>
      <c r="AA5214" t="s">
        <v>11640</v>
      </c>
      <c r="AD5214" t="s">
        <v>11641</v>
      </c>
      <c r="AE5214" t="s">
        <v>372</v>
      </c>
      <c r="AF5214">
        <v>85635</v>
      </c>
      <c r="AG5214" t="s">
        <v>338</v>
      </c>
      <c r="AH5214" t="s">
        <v>530</v>
      </c>
      <c r="AJ5214" t="s">
        <v>11642</v>
      </c>
      <c r="AL5214" t="s">
        <v>339</v>
      </c>
      <c r="AM5214">
        <v>1</v>
      </c>
      <c r="AN5214">
        <v>1</v>
      </c>
      <c r="AO5214">
        <v>2895</v>
      </c>
      <c r="AQ5214">
        <v>124289</v>
      </c>
      <c r="AR5214">
        <v>52400001</v>
      </c>
      <c r="AS5214" t="s">
        <v>787</v>
      </c>
      <c r="AT5214" t="s">
        <v>115</v>
      </c>
      <c r="AW5214" t="s">
        <v>340</v>
      </c>
      <c r="AX5214" t="s">
        <v>340</v>
      </c>
      <c r="AY5214" t="s">
        <v>432</v>
      </c>
      <c r="AZ5214">
        <v>0</v>
      </c>
      <c r="BY5214" t="s">
        <v>342</v>
      </c>
      <c r="EQ5214">
        <v>251708</v>
      </c>
      <c r="ER5214" t="s">
        <v>10910</v>
      </c>
      <c r="EV5214">
        <v>17290259</v>
      </c>
      <c r="EW5214">
        <v>928</v>
      </c>
      <c r="EX5214">
        <v>221454</v>
      </c>
      <c r="EY5214" t="s">
        <v>11643</v>
      </c>
      <c r="EZ5214">
        <v>1</v>
      </c>
      <c r="FC5214">
        <v>52400001</v>
      </c>
      <c r="FD5214" t="s">
        <v>115</v>
      </c>
    </row>
    <row r="5215" spans="1:160" x14ac:dyDescent="0.3">
      <c r="A5215" t="str">
        <f>VLOOKUP(B5215,Table2[],3,FALSE)</f>
        <v>Digital</v>
      </c>
      <c r="B5215" t="str">
        <f>IF(OR(ISNUMBER(FIND("QVC",Z5215)),ISNUMBER(FIND("QVC",AL5215))),"QVC",IF(OR(ISNUMBER(FIND("NCO",H5215)),ISNUMBER(FIND("NCO",Y5215))), "NCO", IF(AL5215="consumer","PMD.com",VLOOKUP(LEFT(H5215,2),Tables!$E$1:$F$11,2,FALSE))))</f>
        <v>PMD.com</v>
      </c>
      <c r="C5215">
        <f t="shared" si="246"/>
        <v>51410001</v>
      </c>
      <c r="D5215">
        <f t="shared" si="247"/>
        <v>2</v>
      </c>
      <c r="E5215" t="str">
        <f t="shared" ca="1" si="248"/>
        <v>MTD orders shipped</v>
      </c>
      <c r="F5215" t="s">
        <v>3539</v>
      </c>
      <c r="G5215" t="s">
        <v>335</v>
      </c>
      <c r="H5215" t="s">
        <v>10958</v>
      </c>
      <c r="I5215" s="6">
        <v>44013.822731481479</v>
      </c>
      <c r="J5215" t="s">
        <v>16</v>
      </c>
      <c r="K5215" s="6">
        <v>44014.489050925928</v>
      </c>
      <c r="M5215" t="s">
        <v>11644</v>
      </c>
      <c r="N5215" t="s">
        <v>11645</v>
      </c>
      <c r="Q5215" t="s">
        <v>399</v>
      </c>
      <c r="R5215" t="s">
        <v>368</v>
      </c>
      <c r="S5215" t="s">
        <v>11646</v>
      </c>
      <c r="T5215" t="s">
        <v>338</v>
      </c>
      <c r="U5215" t="s">
        <v>530</v>
      </c>
      <c r="W5215" t="s">
        <v>11647</v>
      </c>
      <c r="Z5215" t="s">
        <v>11644</v>
      </c>
      <c r="AA5215" t="s">
        <v>11645</v>
      </c>
      <c r="AD5215" t="s">
        <v>399</v>
      </c>
      <c r="AE5215" t="s">
        <v>368</v>
      </c>
      <c r="AF5215" t="s">
        <v>11646</v>
      </c>
      <c r="AG5215" t="s">
        <v>338</v>
      </c>
      <c r="AH5215" t="s">
        <v>530</v>
      </c>
      <c r="AJ5215" t="s">
        <v>11647</v>
      </c>
      <c r="AL5215" t="s">
        <v>339</v>
      </c>
      <c r="AM5215">
        <v>2</v>
      </c>
      <c r="AN5215">
        <v>2</v>
      </c>
      <c r="AO5215">
        <v>10146</v>
      </c>
      <c r="AQ5215">
        <v>124431</v>
      </c>
      <c r="AR5215">
        <v>51410001</v>
      </c>
      <c r="AS5215" t="s">
        <v>2386</v>
      </c>
      <c r="AT5215" t="s">
        <v>81</v>
      </c>
      <c r="AW5215" t="s">
        <v>340</v>
      </c>
      <c r="AX5215" t="s">
        <v>340</v>
      </c>
      <c r="AY5215" t="s">
        <v>432</v>
      </c>
      <c r="AZ5215">
        <v>0</v>
      </c>
      <c r="BY5215" t="s">
        <v>342</v>
      </c>
      <c r="EQ5215">
        <v>253369</v>
      </c>
      <c r="ER5215" t="s">
        <v>10959</v>
      </c>
      <c r="EV5215">
        <v>17290286</v>
      </c>
      <c r="EW5215">
        <v>928</v>
      </c>
      <c r="EX5215">
        <v>221479</v>
      </c>
      <c r="EY5215" t="s">
        <v>11648</v>
      </c>
      <c r="EZ5215">
        <v>1</v>
      </c>
      <c r="FC5215">
        <v>51410001</v>
      </c>
      <c r="FD5215" t="s">
        <v>81</v>
      </c>
    </row>
    <row r="5216" spans="1:160" x14ac:dyDescent="0.3">
      <c r="A5216" t="str">
        <f>VLOOKUP(B5216,Table2[],3,FALSE)</f>
        <v>Digital</v>
      </c>
      <c r="B5216" t="str">
        <f>IF(OR(ISNUMBER(FIND("QVC",Z5216)),ISNUMBER(FIND("QVC",AL5216))),"QVC",IF(OR(ISNUMBER(FIND("NCO",H5216)),ISNUMBER(FIND("NCO",Y5216))), "NCO", IF(AL5216="consumer","PMD.com",VLOOKUP(LEFT(H5216,2),Tables!$E$1:$F$11,2,FALSE))))</f>
        <v>PMD.com</v>
      </c>
      <c r="C5216">
        <f t="shared" si="246"/>
        <v>51090061</v>
      </c>
      <c r="D5216">
        <f t="shared" si="247"/>
        <v>1</v>
      </c>
      <c r="E5216" t="str">
        <f t="shared" ca="1" si="248"/>
        <v>MTD orders shipped</v>
      </c>
      <c r="F5216" t="s">
        <v>3539</v>
      </c>
      <c r="G5216" t="s">
        <v>335</v>
      </c>
      <c r="H5216" t="s">
        <v>10952</v>
      </c>
      <c r="I5216" s="6">
        <v>44013.810717592591</v>
      </c>
      <c r="J5216" t="s">
        <v>16</v>
      </c>
      <c r="K5216" s="6">
        <v>44014.489444444444</v>
      </c>
      <c r="M5216" t="s">
        <v>11649</v>
      </c>
      <c r="N5216" t="s">
        <v>11650</v>
      </c>
      <c r="Q5216" t="s">
        <v>11651</v>
      </c>
      <c r="R5216" t="s">
        <v>378</v>
      </c>
      <c r="S5216" t="s">
        <v>11652</v>
      </c>
      <c r="T5216" t="s">
        <v>338</v>
      </c>
      <c r="U5216" t="s">
        <v>530</v>
      </c>
      <c r="W5216" t="s">
        <v>11653</v>
      </c>
      <c r="Z5216" t="s">
        <v>11649</v>
      </c>
      <c r="AA5216" t="s">
        <v>11650</v>
      </c>
      <c r="AD5216" t="s">
        <v>11651</v>
      </c>
      <c r="AE5216" t="s">
        <v>378</v>
      </c>
      <c r="AF5216" t="s">
        <v>11652</v>
      </c>
      <c r="AG5216" t="s">
        <v>338</v>
      </c>
      <c r="AH5216" t="s">
        <v>530</v>
      </c>
      <c r="AJ5216" t="s">
        <v>11653</v>
      </c>
      <c r="AL5216" t="s">
        <v>339</v>
      </c>
      <c r="AM5216">
        <v>1</v>
      </c>
      <c r="AN5216">
        <v>1</v>
      </c>
      <c r="AO5216">
        <v>8078</v>
      </c>
      <c r="AQ5216">
        <v>124010</v>
      </c>
      <c r="AR5216">
        <v>51090061</v>
      </c>
      <c r="AS5216" t="s">
        <v>2688</v>
      </c>
      <c r="AT5216" t="s">
        <v>122</v>
      </c>
      <c r="AW5216" t="s">
        <v>340</v>
      </c>
      <c r="AX5216" t="s">
        <v>340</v>
      </c>
      <c r="AY5216" t="s">
        <v>357</v>
      </c>
      <c r="AZ5216" t="s">
        <v>363</v>
      </c>
      <c r="BY5216" t="s">
        <v>342</v>
      </c>
      <c r="EQ5216">
        <v>252774</v>
      </c>
      <c r="ER5216" t="s">
        <v>10953</v>
      </c>
      <c r="EV5216">
        <v>17290283</v>
      </c>
      <c r="EW5216">
        <v>928</v>
      </c>
      <c r="EX5216">
        <v>221476</v>
      </c>
      <c r="EY5216" t="s">
        <v>11654</v>
      </c>
      <c r="EZ5216">
        <v>1</v>
      </c>
      <c r="FC5216">
        <v>51090061</v>
      </c>
      <c r="FD5216" t="s">
        <v>122</v>
      </c>
    </row>
    <row r="5217" spans="1:160" x14ac:dyDescent="0.3">
      <c r="A5217" t="str">
        <f>VLOOKUP(B5217,Table2[],3,FALSE)</f>
        <v>Digital</v>
      </c>
      <c r="B5217" t="str">
        <f>IF(OR(ISNUMBER(FIND("QVC",Z5217)),ISNUMBER(FIND("QVC",AL5217))),"QVC",IF(OR(ISNUMBER(FIND("NCO",H5217)),ISNUMBER(FIND("NCO",Y5217))), "NCO", IF(AL5217="consumer","PMD.com",VLOOKUP(LEFT(H5217,2),Tables!$E$1:$F$11,2,FALSE))))</f>
        <v>PMD.com</v>
      </c>
      <c r="C5217">
        <f t="shared" si="246"/>
        <v>7660</v>
      </c>
      <c r="D5217">
        <f t="shared" si="247"/>
        <v>1</v>
      </c>
      <c r="E5217" t="str">
        <f t="shared" ca="1" si="248"/>
        <v>MTD orders shipped</v>
      </c>
      <c r="F5217" t="s">
        <v>3539</v>
      </c>
      <c r="G5217" t="s">
        <v>335</v>
      </c>
      <c r="H5217" t="s">
        <v>10917</v>
      </c>
      <c r="I5217" s="6">
        <v>44013.728796296295</v>
      </c>
      <c r="J5217" t="s">
        <v>16</v>
      </c>
      <c r="K5217" s="6">
        <v>44014.489849537036</v>
      </c>
      <c r="M5217" t="s">
        <v>11655</v>
      </c>
      <c r="N5217" t="s">
        <v>11656</v>
      </c>
      <c r="Q5217" t="s">
        <v>11657</v>
      </c>
      <c r="R5217" t="s">
        <v>362</v>
      </c>
      <c r="S5217" t="s">
        <v>11658</v>
      </c>
      <c r="T5217" t="s">
        <v>338</v>
      </c>
      <c r="U5217" t="s">
        <v>530</v>
      </c>
      <c r="W5217" t="s">
        <v>11659</v>
      </c>
      <c r="Z5217" t="s">
        <v>11655</v>
      </c>
      <c r="AA5217" t="s">
        <v>11656</v>
      </c>
      <c r="AD5217" t="s">
        <v>11657</v>
      </c>
      <c r="AE5217" t="s">
        <v>362</v>
      </c>
      <c r="AF5217" t="s">
        <v>11658</v>
      </c>
      <c r="AG5217" t="s">
        <v>338</v>
      </c>
      <c r="AH5217" t="s">
        <v>530</v>
      </c>
      <c r="AJ5217" t="s">
        <v>11659</v>
      </c>
      <c r="AL5217" t="s">
        <v>339</v>
      </c>
      <c r="AM5217">
        <v>1</v>
      </c>
      <c r="AN5217">
        <v>1</v>
      </c>
      <c r="AO5217">
        <v>11858</v>
      </c>
      <c r="AQ5217">
        <v>124798</v>
      </c>
      <c r="AR5217">
        <v>7660</v>
      </c>
      <c r="AS5217" t="s">
        <v>2085</v>
      </c>
      <c r="AT5217" t="s">
        <v>38</v>
      </c>
      <c r="AW5217" t="s">
        <v>343</v>
      </c>
      <c r="BY5217" t="s">
        <v>342</v>
      </c>
      <c r="EQ5217">
        <v>251455</v>
      </c>
      <c r="ER5217" t="s">
        <v>10918</v>
      </c>
      <c r="EV5217">
        <v>17290262</v>
      </c>
      <c r="EW5217">
        <v>928</v>
      </c>
      <c r="EX5217">
        <v>221457</v>
      </c>
      <c r="EY5217" t="s">
        <v>11660</v>
      </c>
      <c r="EZ5217">
        <v>1</v>
      </c>
      <c r="FC5217">
        <v>7660</v>
      </c>
      <c r="FD5217" t="s">
        <v>38</v>
      </c>
    </row>
    <row r="5218" spans="1:160" x14ac:dyDescent="0.3">
      <c r="A5218" t="str">
        <f>VLOOKUP(B5218,Table2[],3,FALSE)</f>
        <v>Digital</v>
      </c>
      <c r="B5218" t="str">
        <f>IF(OR(ISNUMBER(FIND("QVC",Z5218)),ISNUMBER(FIND("QVC",AL5218))),"QVC",IF(OR(ISNUMBER(FIND("NCO",H5218)),ISNUMBER(FIND("NCO",Y5218))), "NCO", IF(AL5218="consumer","PMD.com",VLOOKUP(LEFT(H5218,2),Tables!$E$1:$F$11,2,FALSE))))</f>
        <v>PMD.com</v>
      </c>
      <c r="C5218">
        <f t="shared" si="246"/>
        <v>5208</v>
      </c>
      <c r="D5218">
        <f t="shared" si="247"/>
        <v>2</v>
      </c>
      <c r="E5218" t="str">
        <f t="shared" ca="1" si="248"/>
        <v>MTD orders shipped</v>
      </c>
      <c r="F5218" t="s">
        <v>3539</v>
      </c>
      <c r="G5218" t="s">
        <v>335</v>
      </c>
      <c r="H5218" t="s">
        <v>10964</v>
      </c>
      <c r="I5218" s="6">
        <v>44013.829375000001</v>
      </c>
      <c r="J5218" t="s">
        <v>16</v>
      </c>
      <c r="K5218" s="6">
        <v>44014.490023148152</v>
      </c>
      <c r="M5218" t="s">
        <v>11661</v>
      </c>
      <c r="N5218" t="s">
        <v>11662</v>
      </c>
      <c r="Q5218" t="s">
        <v>11663</v>
      </c>
      <c r="R5218" t="s">
        <v>347</v>
      </c>
      <c r="S5218" t="s">
        <v>11664</v>
      </c>
      <c r="T5218" t="s">
        <v>338</v>
      </c>
      <c r="U5218" t="s">
        <v>530</v>
      </c>
      <c r="W5218" t="s">
        <v>11665</v>
      </c>
      <c r="Z5218" t="s">
        <v>11661</v>
      </c>
      <c r="AA5218" t="s">
        <v>11662</v>
      </c>
      <c r="AD5218" t="s">
        <v>11663</v>
      </c>
      <c r="AE5218" t="s">
        <v>347</v>
      </c>
      <c r="AF5218" t="s">
        <v>11664</v>
      </c>
      <c r="AG5218" t="s">
        <v>338</v>
      </c>
      <c r="AH5218" t="s">
        <v>530</v>
      </c>
      <c r="AJ5218" t="s">
        <v>11665</v>
      </c>
      <c r="AL5218" t="s">
        <v>339</v>
      </c>
      <c r="AM5218">
        <v>2</v>
      </c>
      <c r="AN5218">
        <v>2</v>
      </c>
      <c r="AO5218">
        <v>1406</v>
      </c>
      <c r="AQ5218">
        <v>124008</v>
      </c>
      <c r="AR5218">
        <v>5208</v>
      </c>
      <c r="AS5218" t="s">
        <v>51</v>
      </c>
      <c r="AT5218" t="s">
        <v>52</v>
      </c>
      <c r="AW5218" t="s">
        <v>340</v>
      </c>
      <c r="AX5218" t="s">
        <v>340</v>
      </c>
      <c r="AY5218" t="s">
        <v>419</v>
      </c>
      <c r="AZ5218" t="s">
        <v>420</v>
      </c>
      <c r="BY5218" t="s">
        <v>342</v>
      </c>
      <c r="EQ5218">
        <v>249094</v>
      </c>
      <c r="ER5218" t="s">
        <v>10965</v>
      </c>
      <c r="EV5218">
        <v>17290289</v>
      </c>
      <c r="EW5218">
        <v>928</v>
      </c>
      <c r="EX5218">
        <v>221482</v>
      </c>
      <c r="EY5218" t="s">
        <v>11666</v>
      </c>
      <c r="EZ5218">
        <v>1</v>
      </c>
      <c r="FC5218">
        <v>5208</v>
      </c>
      <c r="FD5218" t="s">
        <v>52</v>
      </c>
    </row>
    <row r="5219" spans="1:160" x14ac:dyDescent="0.3">
      <c r="A5219" t="str">
        <f>VLOOKUP(B5219,Table2[],3,FALSE)</f>
        <v>Digital</v>
      </c>
      <c r="B5219" t="str">
        <f>IF(OR(ISNUMBER(FIND("QVC",Z5219)),ISNUMBER(FIND("QVC",AL5219))),"QVC",IF(OR(ISNUMBER(FIND("NCO",H5219)),ISNUMBER(FIND("NCO",Y5219))), "NCO", IF(AL5219="consumer","PMD.com",VLOOKUP(LEFT(H5219,2),Tables!$E$1:$F$11,2,FALSE))))</f>
        <v>PMD.com</v>
      </c>
      <c r="C5219">
        <f t="shared" si="246"/>
        <v>52260001</v>
      </c>
      <c r="D5219">
        <f t="shared" si="247"/>
        <v>1</v>
      </c>
      <c r="E5219" t="str">
        <f t="shared" ca="1" si="248"/>
        <v>MTD orders shipped</v>
      </c>
      <c r="F5219" t="s">
        <v>3539</v>
      </c>
      <c r="G5219" t="s">
        <v>335</v>
      </c>
      <c r="H5219" t="s">
        <v>10976</v>
      </c>
      <c r="I5219" s="6">
        <v>44013.866273148145</v>
      </c>
      <c r="J5219" t="s">
        <v>16</v>
      </c>
      <c r="K5219" s="6">
        <v>44014.490578703706</v>
      </c>
      <c r="M5219" t="s">
        <v>11667</v>
      </c>
      <c r="N5219" t="s">
        <v>11668</v>
      </c>
      <c r="O5219" t="s">
        <v>550</v>
      </c>
      <c r="Q5219" t="s">
        <v>451</v>
      </c>
      <c r="R5219" t="s">
        <v>400</v>
      </c>
      <c r="S5219" t="s">
        <v>11669</v>
      </c>
      <c r="T5219" t="s">
        <v>338</v>
      </c>
      <c r="U5219" t="s">
        <v>530</v>
      </c>
      <c r="W5219" t="s">
        <v>11670</v>
      </c>
      <c r="Z5219" t="s">
        <v>11667</v>
      </c>
      <c r="AA5219" t="s">
        <v>11668</v>
      </c>
      <c r="AB5219" t="s">
        <v>550</v>
      </c>
      <c r="AD5219" t="s">
        <v>451</v>
      </c>
      <c r="AE5219" t="s">
        <v>400</v>
      </c>
      <c r="AF5219" t="s">
        <v>11669</v>
      </c>
      <c r="AG5219" t="s">
        <v>338</v>
      </c>
      <c r="AH5219" t="s">
        <v>530</v>
      </c>
      <c r="AJ5219" t="s">
        <v>11670</v>
      </c>
      <c r="AL5219" t="s">
        <v>339</v>
      </c>
      <c r="AM5219">
        <v>1</v>
      </c>
      <c r="AN5219">
        <v>1</v>
      </c>
      <c r="AO5219">
        <v>556</v>
      </c>
      <c r="AQ5219">
        <v>124437</v>
      </c>
      <c r="AR5219">
        <v>52260001</v>
      </c>
      <c r="AS5219" t="s">
        <v>58</v>
      </c>
      <c r="AT5219" t="s">
        <v>59</v>
      </c>
      <c r="AW5219" t="s">
        <v>340</v>
      </c>
      <c r="AX5219" t="s">
        <v>340</v>
      </c>
      <c r="AY5219" t="s">
        <v>341</v>
      </c>
      <c r="AZ5219">
        <v>0</v>
      </c>
      <c r="BY5219" t="s">
        <v>342</v>
      </c>
      <c r="EQ5219">
        <v>251430</v>
      </c>
      <c r="ER5219" t="s">
        <v>10977</v>
      </c>
      <c r="EV5219">
        <v>17290295</v>
      </c>
      <c r="EW5219">
        <v>928</v>
      </c>
      <c r="EX5219">
        <v>221488</v>
      </c>
      <c r="EY5219">
        <v>9.2748999964335493E+25</v>
      </c>
      <c r="EZ5219">
        <v>1</v>
      </c>
      <c r="FC5219">
        <v>52260001</v>
      </c>
      <c r="FD5219" t="s">
        <v>59</v>
      </c>
    </row>
    <row r="5220" spans="1:160" x14ac:dyDescent="0.3">
      <c r="A5220" t="str">
        <f>VLOOKUP(B5220,Table2[],3,FALSE)</f>
        <v>Digital</v>
      </c>
      <c r="B5220" t="str">
        <f>IF(OR(ISNUMBER(FIND("QVC",Z5220)),ISNUMBER(FIND("QVC",AL5220))),"QVC",IF(OR(ISNUMBER(FIND("NCO",H5220)),ISNUMBER(FIND("NCO",Y5220))), "NCO", IF(AL5220="consumer","PMD.com",VLOOKUP(LEFT(H5220,2),Tables!$E$1:$F$11,2,FALSE))))</f>
        <v>PMD.com</v>
      </c>
      <c r="C5220">
        <f t="shared" si="246"/>
        <v>53200001</v>
      </c>
      <c r="D5220">
        <f t="shared" si="247"/>
        <v>1</v>
      </c>
      <c r="E5220" t="str">
        <f t="shared" ca="1" si="248"/>
        <v>MTD orders shipped</v>
      </c>
      <c r="F5220" t="s">
        <v>3539</v>
      </c>
      <c r="G5220" t="s">
        <v>335</v>
      </c>
      <c r="H5220" t="s">
        <v>11180</v>
      </c>
      <c r="I5220" s="6">
        <v>44014.27002314815</v>
      </c>
      <c r="J5220" t="s">
        <v>16</v>
      </c>
      <c r="K5220" s="6">
        <v>44014.490590277775</v>
      </c>
      <c r="M5220" t="s">
        <v>11671</v>
      </c>
      <c r="N5220" t="s">
        <v>11672</v>
      </c>
      <c r="Q5220" t="s">
        <v>11673</v>
      </c>
      <c r="R5220" t="s">
        <v>359</v>
      </c>
      <c r="S5220" t="s">
        <v>11674</v>
      </c>
      <c r="T5220" t="s">
        <v>338</v>
      </c>
      <c r="U5220" t="s">
        <v>530</v>
      </c>
      <c r="W5220" t="s">
        <v>11675</v>
      </c>
      <c r="Z5220" t="s">
        <v>11671</v>
      </c>
      <c r="AA5220" t="s">
        <v>11672</v>
      </c>
      <c r="AD5220" t="s">
        <v>11673</v>
      </c>
      <c r="AE5220" t="s">
        <v>359</v>
      </c>
      <c r="AF5220" t="s">
        <v>11674</v>
      </c>
      <c r="AG5220" t="s">
        <v>338</v>
      </c>
      <c r="AH5220" t="s">
        <v>530</v>
      </c>
      <c r="AJ5220" t="s">
        <v>11675</v>
      </c>
      <c r="AL5220" t="s">
        <v>339</v>
      </c>
      <c r="AM5220">
        <v>1</v>
      </c>
      <c r="AN5220">
        <v>1</v>
      </c>
      <c r="AO5220">
        <v>15189</v>
      </c>
      <c r="AQ5220">
        <v>123906</v>
      </c>
      <c r="AR5220">
        <v>53200001</v>
      </c>
      <c r="AS5220" t="s">
        <v>973</v>
      </c>
      <c r="AT5220" t="s">
        <v>50</v>
      </c>
      <c r="AW5220" t="s">
        <v>340</v>
      </c>
      <c r="AX5220" t="s">
        <v>340</v>
      </c>
      <c r="AY5220" t="s">
        <v>357</v>
      </c>
      <c r="AZ5220" t="s">
        <v>363</v>
      </c>
      <c r="BY5220" t="s">
        <v>342</v>
      </c>
      <c r="EQ5220">
        <v>252156</v>
      </c>
      <c r="ER5220" t="s">
        <v>11181</v>
      </c>
      <c r="EV5220">
        <v>17290370</v>
      </c>
      <c r="EW5220">
        <v>928</v>
      </c>
      <c r="EX5220">
        <v>221562</v>
      </c>
      <c r="EY5220" t="s">
        <v>11676</v>
      </c>
      <c r="EZ5220">
        <v>1</v>
      </c>
      <c r="FC5220">
        <v>53200001</v>
      </c>
      <c r="FD5220" t="s">
        <v>50</v>
      </c>
    </row>
    <row r="5221" spans="1:160" x14ac:dyDescent="0.3">
      <c r="A5221" t="str">
        <f>VLOOKUP(B5221,Table2[],3,FALSE)</f>
        <v>Digital</v>
      </c>
      <c r="B5221" t="str">
        <f>IF(OR(ISNUMBER(FIND("QVC",Z5221)),ISNUMBER(FIND("QVC",AL5221))),"QVC",IF(OR(ISNUMBER(FIND("NCO",H5221)),ISNUMBER(FIND("NCO",Y5221))), "NCO", IF(AL5221="consumer","PMD.com",VLOOKUP(LEFT(H5221,2),Tables!$E$1:$F$11,2,FALSE))))</f>
        <v>PMD.com</v>
      </c>
      <c r="C5221">
        <f t="shared" si="246"/>
        <v>53920001</v>
      </c>
      <c r="D5221">
        <f t="shared" si="247"/>
        <v>1</v>
      </c>
      <c r="E5221" t="str">
        <f t="shared" ca="1" si="248"/>
        <v>MTD orders shipped</v>
      </c>
      <c r="F5221" t="s">
        <v>3539</v>
      </c>
      <c r="G5221" t="s">
        <v>335</v>
      </c>
      <c r="H5221" t="s">
        <v>11180</v>
      </c>
      <c r="I5221" s="6">
        <v>44014.27002314815</v>
      </c>
      <c r="J5221" t="s">
        <v>16</v>
      </c>
      <c r="K5221" s="6">
        <v>44014.490590277775</v>
      </c>
      <c r="M5221" t="s">
        <v>11671</v>
      </c>
      <c r="N5221" t="s">
        <v>11672</v>
      </c>
      <c r="Q5221" t="s">
        <v>11673</v>
      </c>
      <c r="R5221" t="s">
        <v>359</v>
      </c>
      <c r="S5221" t="s">
        <v>11674</v>
      </c>
      <c r="T5221" t="s">
        <v>338</v>
      </c>
      <c r="U5221" t="s">
        <v>530</v>
      </c>
      <c r="W5221" t="s">
        <v>11675</v>
      </c>
      <c r="Z5221" t="s">
        <v>11671</v>
      </c>
      <c r="AA5221" t="s">
        <v>11672</v>
      </c>
      <c r="AD5221" t="s">
        <v>11673</v>
      </c>
      <c r="AE5221" t="s">
        <v>359</v>
      </c>
      <c r="AF5221" t="s">
        <v>11674</v>
      </c>
      <c r="AG5221" t="s">
        <v>338</v>
      </c>
      <c r="AH5221" t="s">
        <v>530</v>
      </c>
      <c r="AJ5221" t="s">
        <v>11675</v>
      </c>
      <c r="AL5221" t="s">
        <v>339</v>
      </c>
      <c r="AM5221">
        <v>1</v>
      </c>
      <c r="AN5221">
        <v>1</v>
      </c>
      <c r="AO5221">
        <v>14899</v>
      </c>
      <c r="AQ5221">
        <v>124468</v>
      </c>
      <c r="AR5221">
        <v>53920001</v>
      </c>
      <c r="AS5221" t="s">
        <v>42</v>
      </c>
      <c r="AT5221" t="s">
        <v>40</v>
      </c>
      <c r="AW5221" t="s">
        <v>343</v>
      </c>
      <c r="BY5221" t="s">
        <v>342</v>
      </c>
      <c r="EQ5221">
        <v>247476</v>
      </c>
      <c r="ER5221" t="s">
        <v>11181</v>
      </c>
      <c r="EV5221">
        <v>17290370</v>
      </c>
      <c r="EW5221">
        <v>928</v>
      </c>
      <c r="EX5221">
        <v>221562</v>
      </c>
      <c r="EY5221" t="s">
        <v>11676</v>
      </c>
      <c r="EZ5221">
        <v>1</v>
      </c>
      <c r="FC5221">
        <v>95384</v>
      </c>
      <c r="FD5221" t="s">
        <v>3530</v>
      </c>
    </row>
    <row r="5222" spans="1:160" x14ac:dyDescent="0.3">
      <c r="A5222" t="str">
        <f>VLOOKUP(B5222,Table2[],3,FALSE)</f>
        <v>Digital</v>
      </c>
      <c r="B5222" t="str">
        <f>IF(OR(ISNUMBER(FIND("QVC",Z5222)),ISNUMBER(FIND("QVC",AL5222))),"QVC",IF(OR(ISNUMBER(FIND("NCO",H5222)),ISNUMBER(FIND("NCO",Y5222))), "NCO", IF(AL5222="consumer","PMD.com",VLOOKUP(LEFT(H5222,2),Tables!$E$1:$F$11,2,FALSE))))</f>
        <v>PMD.com</v>
      </c>
      <c r="C5222">
        <f t="shared" si="246"/>
        <v>52430001</v>
      </c>
      <c r="D5222">
        <f t="shared" si="247"/>
        <v>1</v>
      </c>
      <c r="E5222" t="str">
        <f t="shared" ca="1" si="248"/>
        <v>MTD orders shipped</v>
      </c>
      <c r="F5222" t="s">
        <v>3539</v>
      </c>
      <c r="G5222" t="s">
        <v>335</v>
      </c>
      <c r="H5222" t="s">
        <v>11180</v>
      </c>
      <c r="I5222" s="6">
        <v>44014.27002314815</v>
      </c>
      <c r="J5222" t="s">
        <v>16</v>
      </c>
      <c r="K5222" s="6">
        <v>44014.490590277775</v>
      </c>
      <c r="M5222" t="s">
        <v>11671</v>
      </c>
      <c r="N5222" t="s">
        <v>11672</v>
      </c>
      <c r="Q5222" t="s">
        <v>11673</v>
      </c>
      <c r="R5222" t="s">
        <v>359</v>
      </c>
      <c r="S5222" t="s">
        <v>11674</v>
      </c>
      <c r="T5222" t="s">
        <v>338</v>
      </c>
      <c r="U5222" t="s">
        <v>530</v>
      </c>
      <c r="W5222" t="s">
        <v>11675</v>
      </c>
      <c r="Z5222" t="s">
        <v>11671</v>
      </c>
      <c r="AA5222" t="s">
        <v>11672</v>
      </c>
      <c r="AD5222" t="s">
        <v>11673</v>
      </c>
      <c r="AE5222" t="s">
        <v>359</v>
      </c>
      <c r="AF5222" t="s">
        <v>11674</v>
      </c>
      <c r="AG5222" t="s">
        <v>338</v>
      </c>
      <c r="AH5222" t="s">
        <v>530</v>
      </c>
      <c r="AJ5222" t="s">
        <v>11675</v>
      </c>
      <c r="AL5222" t="s">
        <v>339</v>
      </c>
      <c r="AM5222">
        <v>1</v>
      </c>
      <c r="AN5222">
        <v>1</v>
      </c>
      <c r="AO5222">
        <v>12063</v>
      </c>
      <c r="AQ5222">
        <v>127155</v>
      </c>
      <c r="AR5222">
        <v>52430001</v>
      </c>
      <c r="AS5222" t="s">
        <v>9635</v>
      </c>
      <c r="AT5222" t="s">
        <v>75</v>
      </c>
      <c r="AW5222" t="s">
        <v>340</v>
      </c>
      <c r="AX5222" t="s">
        <v>340</v>
      </c>
      <c r="AY5222" t="s">
        <v>357</v>
      </c>
      <c r="AZ5222" t="s">
        <v>363</v>
      </c>
      <c r="BY5222" t="s">
        <v>342</v>
      </c>
      <c r="EQ5222">
        <v>252868</v>
      </c>
      <c r="ER5222" t="s">
        <v>11181</v>
      </c>
      <c r="EV5222">
        <v>17290370</v>
      </c>
      <c r="EW5222">
        <v>928</v>
      </c>
      <c r="EX5222">
        <v>221562</v>
      </c>
      <c r="EY5222" t="s">
        <v>11676</v>
      </c>
      <c r="EZ5222">
        <v>1</v>
      </c>
      <c r="FC5222">
        <v>95384</v>
      </c>
      <c r="FD5222" t="s">
        <v>3530</v>
      </c>
    </row>
    <row r="5223" spans="1:160" x14ac:dyDescent="0.3">
      <c r="A5223" t="str">
        <f>VLOOKUP(B5223,Table2[],3,FALSE)</f>
        <v>Digital</v>
      </c>
      <c r="B5223" t="str">
        <f>IF(OR(ISNUMBER(FIND("QVC",Z5223)),ISNUMBER(FIND("QVC",AL5223))),"QVC",IF(OR(ISNUMBER(FIND("NCO",H5223)),ISNUMBER(FIND("NCO",Y5223))), "NCO", IF(AL5223="consumer","PMD.com",VLOOKUP(LEFT(H5223,2),Tables!$E$1:$F$11,2,FALSE))))</f>
        <v>PMD.com</v>
      </c>
      <c r="C5223">
        <f t="shared" si="246"/>
        <v>52710001</v>
      </c>
      <c r="D5223">
        <f t="shared" si="247"/>
        <v>1</v>
      </c>
      <c r="E5223" t="str">
        <f t="shared" ca="1" si="248"/>
        <v>MTD orders shipped</v>
      </c>
      <c r="F5223" t="s">
        <v>3539</v>
      </c>
      <c r="G5223" t="s">
        <v>335</v>
      </c>
      <c r="H5223" t="s">
        <v>11180</v>
      </c>
      <c r="I5223" s="6">
        <v>44014.27002314815</v>
      </c>
      <c r="J5223" t="s">
        <v>16</v>
      </c>
      <c r="K5223" s="6">
        <v>44014.490590277775</v>
      </c>
      <c r="M5223" t="s">
        <v>11671</v>
      </c>
      <c r="N5223" t="s">
        <v>11672</v>
      </c>
      <c r="Q5223" t="s">
        <v>11673</v>
      </c>
      <c r="R5223" t="s">
        <v>359</v>
      </c>
      <c r="S5223" t="s">
        <v>11674</v>
      </c>
      <c r="T5223" t="s">
        <v>338</v>
      </c>
      <c r="U5223" t="s">
        <v>530</v>
      </c>
      <c r="W5223" t="s">
        <v>11675</v>
      </c>
      <c r="Z5223" t="s">
        <v>11671</v>
      </c>
      <c r="AA5223" t="s">
        <v>11672</v>
      </c>
      <c r="AD5223" t="s">
        <v>11673</v>
      </c>
      <c r="AE5223" t="s">
        <v>359</v>
      </c>
      <c r="AF5223" t="s">
        <v>11674</v>
      </c>
      <c r="AG5223" t="s">
        <v>338</v>
      </c>
      <c r="AH5223" t="s">
        <v>530</v>
      </c>
      <c r="AJ5223" t="s">
        <v>11675</v>
      </c>
      <c r="AL5223" t="s">
        <v>339</v>
      </c>
      <c r="AM5223">
        <v>1</v>
      </c>
      <c r="AN5223">
        <v>1</v>
      </c>
      <c r="AO5223">
        <v>3399</v>
      </c>
      <c r="AQ5223">
        <v>124439</v>
      </c>
      <c r="AR5223">
        <v>52710001</v>
      </c>
      <c r="AS5223" t="s">
        <v>150</v>
      </c>
      <c r="AT5223" t="s">
        <v>151</v>
      </c>
      <c r="AW5223" t="s">
        <v>340</v>
      </c>
      <c r="AX5223" t="s">
        <v>340</v>
      </c>
      <c r="AY5223" t="s">
        <v>382</v>
      </c>
      <c r="AZ5223">
        <v>0</v>
      </c>
      <c r="BY5223" t="s">
        <v>342</v>
      </c>
      <c r="EQ5223">
        <v>249198</v>
      </c>
      <c r="ER5223" t="s">
        <v>11181</v>
      </c>
      <c r="EV5223">
        <v>17290370</v>
      </c>
      <c r="EW5223">
        <v>928</v>
      </c>
      <c r="EX5223">
        <v>221562</v>
      </c>
      <c r="EY5223" t="s">
        <v>11676</v>
      </c>
      <c r="EZ5223">
        <v>1</v>
      </c>
      <c r="FC5223">
        <v>52710001</v>
      </c>
      <c r="FD5223" t="s">
        <v>151</v>
      </c>
    </row>
    <row r="5224" spans="1:160" x14ac:dyDescent="0.3">
      <c r="A5224" t="str">
        <f>VLOOKUP(B5224,Table2[],3,FALSE)</f>
        <v>Digital</v>
      </c>
      <c r="B5224" t="str">
        <f>IF(OR(ISNUMBER(FIND("QVC",Z5224)),ISNUMBER(FIND("QVC",AL5224))),"QVC",IF(OR(ISNUMBER(FIND("NCO",H5224)),ISNUMBER(FIND("NCO",Y5224))), "NCO", IF(AL5224="consumer","PMD.com",VLOOKUP(LEFT(H5224,2),Tables!$E$1:$F$11,2,FALSE))))</f>
        <v>PMD.com</v>
      </c>
      <c r="C5224">
        <f t="shared" si="246"/>
        <v>51090030</v>
      </c>
      <c r="D5224">
        <f t="shared" si="247"/>
        <v>1</v>
      </c>
      <c r="E5224" t="str">
        <f t="shared" ca="1" si="248"/>
        <v>MTD orders shipped</v>
      </c>
      <c r="F5224" t="s">
        <v>3539</v>
      </c>
      <c r="G5224" t="s">
        <v>335</v>
      </c>
      <c r="H5224" t="s">
        <v>11180</v>
      </c>
      <c r="I5224" s="6">
        <v>44014.27002314815</v>
      </c>
      <c r="J5224" t="s">
        <v>16</v>
      </c>
      <c r="K5224" s="6">
        <v>44014.490590277775</v>
      </c>
      <c r="M5224" t="s">
        <v>11671</v>
      </c>
      <c r="N5224" t="s">
        <v>11672</v>
      </c>
      <c r="Q5224" t="s">
        <v>11673</v>
      </c>
      <c r="R5224" t="s">
        <v>359</v>
      </c>
      <c r="S5224" t="s">
        <v>11674</v>
      </c>
      <c r="T5224" t="s">
        <v>338</v>
      </c>
      <c r="U5224" t="s">
        <v>530</v>
      </c>
      <c r="W5224" t="s">
        <v>11675</v>
      </c>
      <c r="Z5224" t="s">
        <v>11671</v>
      </c>
      <c r="AA5224" t="s">
        <v>11672</v>
      </c>
      <c r="AD5224" t="s">
        <v>11673</v>
      </c>
      <c r="AE5224" t="s">
        <v>359</v>
      </c>
      <c r="AF5224" t="s">
        <v>11674</v>
      </c>
      <c r="AG5224" t="s">
        <v>338</v>
      </c>
      <c r="AH5224" t="s">
        <v>530</v>
      </c>
      <c r="AJ5224" t="s">
        <v>11675</v>
      </c>
      <c r="AL5224" t="s">
        <v>339</v>
      </c>
      <c r="AM5224">
        <v>1</v>
      </c>
      <c r="AN5224">
        <v>1</v>
      </c>
      <c r="AO5224">
        <v>6688</v>
      </c>
      <c r="AQ5224">
        <v>125960</v>
      </c>
      <c r="AR5224">
        <v>51090030</v>
      </c>
      <c r="AS5224" t="s">
        <v>3043</v>
      </c>
      <c r="AT5224" t="s">
        <v>628</v>
      </c>
      <c r="AW5224" t="s">
        <v>343</v>
      </c>
      <c r="BY5224" t="s">
        <v>342</v>
      </c>
      <c r="BZ5224" t="b">
        <v>0</v>
      </c>
      <c r="EQ5224">
        <v>243047</v>
      </c>
      <c r="ER5224" t="s">
        <v>11181</v>
      </c>
      <c r="EV5224">
        <v>17290370</v>
      </c>
      <c r="EW5224">
        <v>928</v>
      </c>
      <c r="EX5224">
        <v>221562</v>
      </c>
      <c r="EY5224" t="s">
        <v>11676</v>
      </c>
      <c r="EZ5224">
        <v>1</v>
      </c>
      <c r="FC5224">
        <v>95384</v>
      </c>
      <c r="FD5224" t="s">
        <v>3530</v>
      </c>
    </row>
    <row r="5225" spans="1:160" x14ac:dyDescent="0.3">
      <c r="A5225" t="str">
        <f>VLOOKUP(B5225,Table2[],3,FALSE)</f>
        <v>Digital</v>
      </c>
      <c r="B5225" t="str">
        <f>IF(OR(ISNUMBER(FIND("QVC",Z5225)),ISNUMBER(FIND("QVC",AL5225))),"QVC",IF(OR(ISNUMBER(FIND("NCO",H5225)),ISNUMBER(FIND("NCO",Y5225))), "NCO", IF(AL5225="consumer","PMD.com",VLOOKUP(LEFT(H5225,2),Tables!$E$1:$F$11,2,FALSE))))</f>
        <v>PMD.com</v>
      </c>
      <c r="C5225">
        <f t="shared" si="246"/>
        <v>5208</v>
      </c>
      <c r="D5225">
        <f t="shared" si="247"/>
        <v>1</v>
      </c>
      <c r="E5225" t="str">
        <f t="shared" ca="1" si="248"/>
        <v>MTD orders shipped</v>
      </c>
      <c r="F5225" t="s">
        <v>3539</v>
      </c>
      <c r="G5225" t="s">
        <v>335</v>
      </c>
      <c r="H5225" t="s">
        <v>11182</v>
      </c>
      <c r="I5225" s="6">
        <v>44014.283831018518</v>
      </c>
      <c r="J5225" t="s">
        <v>16</v>
      </c>
      <c r="K5225" s="6">
        <v>44014.491168981483</v>
      </c>
      <c r="M5225" t="s">
        <v>11677</v>
      </c>
      <c r="N5225" t="s">
        <v>11678</v>
      </c>
      <c r="Q5225" t="s">
        <v>11679</v>
      </c>
      <c r="R5225" t="s">
        <v>389</v>
      </c>
      <c r="S5225" t="s">
        <v>11680</v>
      </c>
      <c r="T5225" t="s">
        <v>338</v>
      </c>
      <c r="U5225" t="s">
        <v>530</v>
      </c>
      <c r="W5225" t="s">
        <v>11681</v>
      </c>
      <c r="Z5225" t="s">
        <v>11677</v>
      </c>
      <c r="AA5225" t="s">
        <v>11678</v>
      </c>
      <c r="AD5225" t="s">
        <v>11679</v>
      </c>
      <c r="AE5225" t="s">
        <v>389</v>
      </c>
      <c r="AF5225" t="s">
        <v>11680</v>
      </c>
      <c r="AG5225" t="s">
        <v>338</v>
      </c>
      <c r="AH5225" t="s">
        <v>530</v>
      </c>
      <c r="AJ5225" t="s">
        <v>11681</v>
      </c>
      <c r="AL5225" t="s">
        <v>339</v>
      </c>
      <c r="AM5225">
        <v>1</v>
      </c>
      <c r="AN5225">
        <v>1</v>
      </c>
      <c r="AO5225">
        <v>1406</v>
      </c>
      <c r="AQ5225">
        <v>124008</v>
      </c>
      <c r="AR5225">
        <v>5208</v>
      </c>
      <c r="AS5225" t="s">
        <v>51</v>
      </c>
      <c r="AT5225" t="s">
        <v>52</v>
      </c>
      <c r="AW5225" t="s">
        <v>340</v>
      </c>
      <c r="AX5225" t="s">
        <v>340</v>
      </c>
      <c r="AY5225" t="s">
        <v>419</v>
      </c>
      <c r="AZ5225" t="s">
        <v>420</v>
      </c>
      <c r="BY5225" t="s">
        <v>342</v>
      </c>
      <c r="EQ5225">
        <v>249094</v>
      </c>
      <c r="ER5225" t="s">
        <v>11183</v>
      </c>
      <c r="EV5225">
        <v>17290371</v>
      </c>
      <c r="EW5225">
        <v>928</v>
      </c>
      <c r="EX5225">
        <v>221563</v>
      </c>
      <c r="EY5225">
        <v>9.2748999964335493E+25</v>
      </c>
      <c r="EZ5225">
        <v>1</v>
      </c>
      <c r="FC5225">
        <v>5208</v>
      </c>
      <c r="FD5225" t="s">
        <v>52</v>
      </c>
    </row>
    <row r="5226" spans="1:160" x14ac:dyDescent="0.3">
      <c r="A5226" t="str">
        <f>VLOOKUP(B5226,Table2[],3,FALSE)</f>
        <v>Digital</v>
      </c>
      <c r="B5226" t="str">
        <f>IF(OR(ISNUMBER(FIND("QVC",Z5226)),ISNUMBER(FIND("QVC",AL5226))),"QVC",IF(OR(ISNUMBER(FIND("NCO",H5226)),ISNUMBER(FIND("NCO",Y5226))), "NCO", IF(AL5226="consumer","PMD.com",VLOOKUP(LEFT(H5226,2),Tables!$E$1:$F$11,2,FALSE))))</f>
        <v>PMD.com</v>
      </c>
      <c r="C5226">
        <f t="shared" si="246"/>
        <v>55340001</v>
      </c>
      <c r="D5226">
        <f t="shared" si="247"/>
        <v>1</v>
      </c>
      <c r="E5226" t="str">
        <f t="shared" ca="1" si="248"/>
        <v>MTD orders shipped</v>
      </c>
      <c r="F5226" t="s">
        <v>3539</v>
      </c>
      <c r="G5226" t="s">
        <v>335</v>
      </c>
      <c r="H5226" t="s">
        <v>11178</v>
      </c>
      <c r="I5226" s="6">
        <v>44014.26966435185</v>
      </c>
      <c r="J5226" t="s">
        <v>16</v>
      </c>
      <c r="K5226" s="6">
        <v>44014.491875</v>
      </c>
      <c r="M5226" t="s">
        <v>11682</v>
      </c>
      <c r="N5226" t="s">
        <v>11683</v>
      </c>
      <c r="Q5226" t="s">
        <v>11684</v>
      </c>
      <c r="R5226" t="s">
        <v>436</v>
      </c>
      <c r="S5226" t="s">
        <v>11685</v>
      </c>
      <c r="T5226" t="s">
        <v>338</v>
      </c>
      <c r="U5226" t="s">
        <v>530</v>
      </c>
      <c r="W5226" t="s">
        <v>11686</v>
      </c>
      <c r="Z5226" t="s">
        <v>11682</v>
      </c>
      <c r="AA5226" t="s">
        <v>11683</v>
      </c>
      <c r="AD5226" t="s">
        <v>11684</v>
      </c>
      <c r="AE5226" t="s">
        <v>436</v>
      </c>
      <c r="AF5226" t="s">
        <v>11685</v>
      </c>
      <c r="AG5226" t="s">
        <v>338</v>
      </c>
      <c r="AH5226" t="s">
        <v>530</v>
      </c>
      <c r="AJ5226" t="s">
        <v>11686</v>
      </c>
      <c r="AL5226" t="s">
        <v>339</v>
      </c>
      <c r="AM5226">
        <v>1</v>
      </c>
      <c r="AN5226">
        <v>1</v>
      </c>
      <c r="AO5226">
        <v>8241</v>
      </c>
      <c r="AQ5226">
        <v>124480</v>
      </c>
      <c r="AR5226">
        <v>55340001</v>
      </c>
      <c r="AS5226" t="s">
        <v>1955</v>
      </c>
      <c r="AT5226" t="s">
        <v>71</v>
      </c>
      <c r="AW5226" t="s">
        <v>343</v>
      </c>
      <c r="BY5226" t="s">
        <v>342</v>
      </c>
      <c r="EQ5226">
        <v>249139</v>
      </c>
      <c r="ER5226" t="s">
        <v>11179</v>
      </c>
      <c r="EV5226">
        <v>17290369</v>
      </c>
      <c r="EW5226">
        <v>928</v>
      </c>
      <c r="EX5226">
        <v>221561</v>
      </c>
      <c r="EY5226">
        <v>9.2748999964335493E+25</v>
      </c>
      <c r="EZ5226">
        <v>1</v>
      </c>
      <c r="FC5226">
        <v>55340001</v>
      </c>
      <c r="FD5226" t="s">
        <v>71</v>
      </c>
    </row>
    <row r="5227" spans="1:160" x14ac:dyDescent="0.3">
      <c r="A5227" t="str">
        <f>VLOOKUP(B5227,Table2[],3,FALSE)</f>
        <v>Digital</v>
      </c>
      <c r="B5227" t="str">
        <f>IF(OR(ISNUMBER(FIND("QVC",Z5227)),ISNUMBER(FIND("QVC",AL5227))),"QVC",IF(OR(ISNUMBER(FIND("NCO",H5227)),ISNUMBER(FIND("NCO",Y5227))), "NCO", IF(AL5227="consumer","PMD.com",VLOOKUP(LEFT(H5227,2),Tables!$E$1:$F$11,2,FALSE))))</f>
        <v>PMD.com</v>
      </c>
      <c r="C5227">
        <f t="shared" si="246"/>
        <v>53920001</v>
      </c>
      <c r="D5227">
        <f t="shared" si="247"/>
        <v>1</v>
      </c>
      <c r="E5227" t="str">
        <f t="shared" ca="1" si="248"/>
        <v>MTD orders shipped</v>
      </c>
      <c r="F5227" t="s">
        <v>3539</v>
      </c>
      <c r="G5227" t="s">
        <v>335</v>
      </c>
      <c r="H5227" t="s">
        <v>10902</v>
      </c>
      <c r="I5227" s="6">
        <v>44013.706597222219</v>
      </c>
      <c r="J5227" t="s">
        <v>16</v>
      </c>
      <c r="K5227" s="6">
        <v>44014.492037037038</v>
      </c>
      <c r="M5227" t="s">
        <v>11687</v>
      </c>
      <c r="N5227" t="s">
        <v>11688</v>
      </c>
      <c r="Q5227" t="s">
        <v>11689</v>
      </c>
      <c r="R5227" t="s">
        <v>365</v>
      </c>
      <c r="S5227" t="s">
        <v>11690</v>
      </c>
      <c r="T5227" t="s">
        <v>338</v>
      </c>
      <c r="U5227" t="s">
        <v>530</v>
      </c>
      <c r="W5227" t="s">
        <v>11691</v>
      </c>
      <c r="Z5227" t="s">
        <v>11687</v>
      </c>
      <c r="AA5227" t="s">
        <v>11688</v>
      </c>
      <c r="AD5227" t="s">
        <v>11689</v>
      </c>
      <c r="AE5227" t="s">
        <v>365</v>
      </c>
      <c r="AF5227" t="s">
        <v>11690</v>
      </c>
      <c r="AG5227" t="s">
        <v>338</v>
      </c>
      <c r="AH5227" t="s">
        <v>530</v>
      </c>
      <c r="AJ5227" t="s">
        <v>11691</v>
      </c>
      <c r="AL5227" t="s">
        <v>339</v>
      </c>
      <c r="AM5227">
        <v>1</v>
      </c>
      <c r="AN5227">
        <v>1</v>
      </c>
      <c r="AO5227">
        <v>14899</v>
      </c>
      <c r="AQ5227">
        <v>124468</v>
      </c>
      <c r="AR5227">
        <v>53920001</v>
      </c>
      <c r="AS5227" t="s">
        <v>42</v>
      </c>
      <c r="AT5227" t="s">
        <v>40</v>
      </c>
      <c r="AW5227" t="s">
        <v>343</v>
      </c>
      <c r="BY5227" t="s">
        <v>342</v>
      </c>
      <c r="EQ5227">
        <v>247476</v>
      </c>
      <c r="ER5227" t="s">
        <v>10903</v>
      </c>
      <c r="EV5227">
        <v>17290257</v>
      </c>
      <c r="EW5227">
        <v>928</v>
      </c>
      <c r="EX5227">
        <v>221451</v>
      </c>
      <c r="EY5227" t="s">
        <v>11692</v>
      </c>
      <c r="EZ5227">
        <v>1</v>
      </c>
      <c r="FC5227">
        <v>95385</v>
      </c>
      <c r="FD5227" t="s">
        <v>3531</v>
      </c>
    </row>
    <row r="5228" spans="1:160" x14ac:dyDescent="0.3">
      <c r="A5228" t="str">
        <f>VLOOKUP(B5228,Table2[],3,FALSE)</f>
        <v>Digital</v>
      </c>
      <c r="B5228" t="str">
        <f>IF(OR(ISNUMBER(FIND("QVC",Z5228)),ISNUMBER(FIND("QVC",AL5228))),"QVC",IF(OR(ISNUMBER(FIND("NCO",H5228)),ISNUMBER(FIND("NCO",Y5228))), "NCO", IF(AL5228="consumer","PMD.com",VLOOKUP(LEFT(H5228,2),Tables!$E$1:$F$11,2,FALSE))))</f>
        <v>PMD.com</v>
      </c>
      <c r="C5228">
        <f t="shared" si="246"/>
        <v>5341030</v>
      </c>
      <c r="D5228">
        <f t="shared" si="247"/>
        <v>1</v>
      </c>
      <c r="E5228" t="str">
        <f t="shared" ca="1" si="248"/>
        <v>MTD orders shipped</v>
      </c>
      <c r="F5228" t="s">
        <v>3539</v>
      </c>
      <c r="G5228" t="s">
        <v>335</v>
      </c>
      <c r="H5228" t="s">
        <v>10902</v>
      </c>
      <c r="I5228" s="6">
        <v>44013.706597222219</v>
      </c>
      <c r="J5228" t="s">
        <v>16</v>
      </c>
      <c r="K5228" s="6">
        <v>44014.492037037038</v>
      </c>
      <c r="M5228" t="s">
        <v>11687</v>
      </c>
      <c r="N5228" t="s">
        <v>11688</v>
      </c>
      <c r="Q5228" t="s">
        <v>11689</v>
      </c>
      <c r="R5228" t="s">
        <v>365</v>
      </c>
      <c r="S5228" t="s">
        <v>11690</v>
      </c>
      <c r="T5228" t="s">
        <v>338</v>
      </c>
      <c r="U5228" t="s">
        <v>530</v>
      </c>
      <c r="W5228" t="s">
        <v>11691</v>
      </c>
      <c r="Z5228" t="s">
        <v>11687</v>
      </c>
      <c r="AA5228" t="s">
        <v>11688</v>
      </c>
      <c r="AD5228" t="s">
        <v>11689</v>
      </c>
      <c r="AE5228" t="s">
        <v>365</v>
      </c>
      <c r="AF5228" t="s">
        <v>11690</v>
      </c>
      <c r="AG5228" t="s">
        <v>338</v>
      </c>
      <c r="AH5228" t="s">
        <v>530</v>
      </c>
      <c r="AJ5228" t="s">
        <v>11691</v>
      </c>
      <c r="AL5228" t="s">
        <v>339</v>
      </c>
      <c r="AM5228">
        <v>1</v>
      </c>
      <c r="AN5228">
        <v>1</v>
      </c>
      <c r="AO5228">
        <v>12859</v>
      </c>
      <c r="AQ5228">
        <v>124642</v>
      </c>
      <c r="AR5228">
        <v>5341030</v>
      </c>
      <c r="AS5228" t="s">
        <v>925</v>
      </c>
      <c r="AT5228" t="s">
        <v>926</v>
      </c>
      <c r="AW5228" t="s">
        <v>366</v>
      </c>
      <c r="AX5228" t="s">
        <v>366</v>
      </c>
      <c r="AY5228" t="s">
        <v>345</v>
      </c>
      <c r="AZ5228" t="s">
        <v>346</v>
      </c>
      <c r="BY5228" t="s">
        <v>342</v>
      </c>
      <c r="EQ5228">
        <v>243275</v>
      </c>
      <c r="ER5228" t="s">
        <v>10903</v>
      </c>
      <c r="EV5228">
        <v>17290257</v>
      </c>
      <c r="EW5228">
        <v>928</v>
      </c>
      <c r="EX5228">
        <v>221451</v>
      </c>
      <c r="EY5228" t="s">
        <v>11692</v>
      </c>
      <c r="EZ5228">
        <v>1</v>
      </c>
      <c r="FC5228">
        <v>95385</v>
      </c>
      <c r="FD5228" t="s">
        <v>3531</v>
      </c>
    </row>
    <row r="5229" spans="1:160" x14ac:dyDescent="0.3">
      <c r="A5229" t="str">
        <f>VLOOKUP(B5229,Table2[],3,FALSE)</f>
        <v>Digital</v>
      </c>
      <c r="B5229" t="str">
        <f>IF(OR(ISNUMBER(FIND("QVC",Z5229)),ISNUMBER(FIND("QVC",AL5229))),"QVC",IF(OR(ISNUMBER(FIND("NCO",H5229)),ISNUMBER(FIND("NCO",Y5229))), "NCO", IF(AL5229="consumer","PMD.com",VLOOKUP(LEFT(H5229,2),Tables!$E$1:$F$11,2,FALSE))))</f>
        <v>PMD.com</v>
      </c>
      <c r="C5229">
        <f t="shared" si="246"/>
        <v>5208</v>
      </c>
      <c r="D5229">
        <f t="shared" si="247"/>
        <v>2</v>
      </c>
      <c r="E5229" t="str">
        <f t="shared" ca="1" si="248"/>
        <v>MTD orders shipped</v>
      </c>
      <c r="F5229" t="s">
        <v>3539</v>
      </c>
      <c r="G5229" t="s">
        <v>335</v>
      </c>
      <c r="H5229" t="s">
        <v>10902</v>
      </c>
      <c r="I5229" s="6">
        <v>44013.706597222219</v>
      </c>
      <c r="J5229" t="s">
        <v>16</v>
      </c>
      <c r="K5229" s="6">
        <v>44014.492037037038</v>
      </c>
      <c r="M5229" t="s">
        <v>11687</v>
      </c>
      <c r="N5229" t="s">
        <v>11688</v>
      </c>
      <c r="Q5229" t="s">
        <v>11689</v>
      </c>
      <c r="R5229" t="s">
        <v>365</v>
      </c>
      <c r="S5229" t="s">
        <v>11690</v>
      </c>
      <c r="T5229" t="s">
        <v>338</v>
      </c>
      <c r="U5229" t="s">
        <v>530</v>
      </c>
      <c r="W5229" t="s">
        <v>11691</v>
      </c>
      <c r="Z5229" t="s">
        <v>11687</v>
      </c>
      <c r="AA5229" t="s">
        <v>11688</v>
      </c>
      <c r="AD5229" t="s">
        <v>11689</v>
      </c>
      <c r="AE5229" t="s">
        <v>365</v>
      </c>
      <c r="AF5229" t="s">
        <v>11690</v>
      </c>
      <c r="AG5229" t="s">
        <v>338</v>
      </c>
      <c r="AH5229" t="s">
        <v>530</v>
      </c>
      <c r="AJ5229" t="s">
        <v>11691</v>
      </c>
      <c r="AL5229" t="s">
        <v>339</v>
      </c>
      <c r="AM5229">
        <v>2</v>
      </c>
      <c r="AN5229">
        <v>2</v>
      </c>
      <c r="AO5229">
        <v>1406</v>
      </c>
      <c r="AQ5229">
        <v>124008</v>
      </c>
      <c r="AR5229">
        <v>5208</v>
      </c>
      <c r="AS5229" t="s">
        <v>51</v>
      </c>
      <c r="AT5229" t="s">
        <v>52</v>
      </c>
      <c r="AW5229" t="s">
        <v>340</v>
      </c>
      <c r="AX5229" t="s">
        <v>340</v>
      </c>
      <c r="AY5229" t="s">
        <v>419</v>
      </c>
      <c r="AZ5229" t="s">
        <v>420</v>
      </c>
      <c r="BY5229" t="s">
        <v>342</v>
      </c>
      <c r="EQ5229">
        <v>249094</v>
      </c>
      <c r="ER5229" t="s">
        <v>10903</v>
      </c>
      <c r="EV5229">
        <v>17290257</v>
      </c>
      <c r="EW5229">
        <v>928</v>
      </c>
      <c r="EX5229">
        <v>221451</v>
      </c>
      <c r="EY5229" t="s">
        <v>11692</v>
      </c>
      <c r="EZ5229">
        <v>1</v>
      </c>
      <c r="FC5229">
        <v>5208</v>
      </c>
      <c r="FD5229" t="s">
        <v>52</v>
      </c>
    </row>
    <row r="5230" spans="1:160" x14ac:dyDescent="0.3">
      <c r="A5230" t="str">
        <f>VLOOKUP(B5230,Table2[],3,FALSE)</f>
        <v>Digital</v>
      </c>
      <c r="B5230" t="str">
        <f>IF(OR(ISNUMBER(FIND("QVC",Z5230)),ISNUMBER(FIND("QVC",AL5230))),"QVC",IF(OR(ISNUMBER(FIND("NCO",H5230)),ISNUMBER(FIND("NCO",Y5230))), "NCO", IF(AL5230="consumer","PMD.com",VLOOKUP(LEFT(H5230,2),Tables!$E$1:$F$11,2,FALSE))))</f>
        <v>PMD.com</v>
      </c>
      <c r="C5230">
        <f t="shared" si="246"/>
        <v>52430001</v>
      </c>
      <c r="D5230">
        <f t="shared" si="247"/>
        <v>1</v>
      </c>
      <c r="E5230" t="str">
        <f t="shared" ca="1" si="248"/>
        <v>MTD orders shipped</v>
      </c>
      <c r="F5230" t="s">
        <v>3539</v>
      </c>
      <c r="G5230" t="s">
        <v>335</v>
      </c>
      <c r="H5230" t="s">
        <v>10902</v>
      </c>
      <c r="I5230" s="6">
        <v>44013.706597222219</v>
      </c>
      <c r="J5230" t="s">
        <v>16</v>
      </c>
      <c r="K5230" s="6">
        <v>44014.492037037038</v>
      </c>
      <c r="M5230" t="s">
        <v>11687</v>
      </c>
      <c r="N5230" t="s">
        <v>11688</v>
      </c>
      <c r="Q5230" t="s">
        <v>11689</v>
      </c>
      <c r="R5230" t="s">
        <v>365</v>
      </c>
      <c r="S5230" t="s">
        <v>11690</v>
      </c>
      <c r="T5230" t="s">
        <v>338</v>
      </c>
      <c r="U5230" t="s">
        <v>530</v>
      </c>
      <c r="W5230" t="s">
        <v>11691</v>
      </c>
      <c r="Z5230" t="s">
        <v>11687</v>
      </c>
      <c r="AA5230" t="s">
        <v>11688</v>
      </c>
      <c r="AD5230" t="s">
        <v>11689</v>
      </c>
      <c r="AE5230" t="s">
        <v>365</v>
      </c>
      <c r="AF5230" t="s">
        <v>11690</v>
      </c>
      <c r="AG5230" t="s">
        <v>338</v>
      </c>
      <c r="AH5230" t="s">
        <v>530</v>
      </c>
      <c r="AJ5230" t="s">
        <v>11691</v>
      </c>
      <c r="AL5230" t="s">
        <v>339</v>
      </c>
      <c r="AM5230">
        <v>1</v>
      </c>
      <c r="AN5230">
        <v>1</v>
      </c>
      <c r="AO5230">
        <v>12063</v>
      </c>
      <c r="AQ5230">
        <v>127155</v>
      </c>
      <c r="AR5230">
        <v>52430001</v>
      </c>
      <c r="AS5230" t="s">
        <v>9635</v>
      </c>
      <c r="AT5230" t="s">
        <v>75</v>
      </c>
      <c r="AW5230" t="s">
        <v>340</v>
      </c>
      <c r="AX5230" t="s">
        <v>340</v>
      </c>
      <c r="AY5230" t="s">
        <v>357</v>
      </c>
      <c r="AZ5230" t="s">
        <v>363</v>
      </c>
      <c r="BY5230" t="s">
        <v>342</v>
      </c>
      <c r="EQ5230">
        <v>252868</v>
      </c>
      <c r="ER5230" t="s">
        <v>10903</v>
      </c>
      <c r="EV5230">
        <v>17290257</v>
      </c>
      <c r="EW5230">
        <v>928</v>
      </c>
      <c r="EX5230">
        <v>221451</v>
      </c>
      <c r="EY5230" t="s">
        <v>11692</v>
      </c>
      <c r="EZ5230">
        <v>1</v>
      </c>
      <c r="FC5230">
        <v>95385</v>
      </c>
      <c r="FD5230" t="s">
        <v>3531</v>
      </c>
    </row>
    <row r="5231" spans="1:160" x14ac:dyDescent="0.3">
      <c r="A5231" t="str">
        <f>VLOOKUP(B5231,Table2[],3,FALSE)</f>
        <v>Digital</v>
      </c>
      <c r="B5231" t="str">
        <f>IF(OR(ISNUMBER(FIND("QVC",Z5231)),ISNUMBER(FIND("QVC",AL5231))),"QVC",IF(OR(ISNUMBER(FIND("NCO",H5231)),ISNUMBER(FIND("NCO",Y5231))), "NCO", IF(AL5231="consumer","PMD.com",VLOOKUP(LEFT(H5231,2),Tables!$E$1:$F$11,2,FALSE))))</f>
        <v>PMD.com</v>
      </c>
      <c r="C5231">
        <f t="shared" si="246"/>
        <v>51090030</v>
      </c>
      <c r="D5231">
        <f t="shared" si="247"/>
        <v>1</v>
      </c>
      <c r="E5231" t="str">
        <f t="shared" ca="1" si="248"/>
        <v>MTD orders shipped</v>
      </c>
      <c r="F5231" t="s">
        <v>3539</v>
      </c>
      <c r="G5231" t="s">
        <v>335</v>
      </c>
      <c r="H5231" t="s">
        <v>10902</v>
      </c>
      <c r="I5231" s="6">
        <v>44013.706597222219</v>
      </c>
      <c r="J5231" t="s">
        <v>16</v>
      </c>
      <c r="K5231" s="6">
        <v>44014.492037037038</v>
      </c>
      <c r="M5231" t="s">
        <v>11687</v>
      </c>
      <c r="N5231" t="s">
        <v>11688</v>
      </c>
      <c r="Q5231" t="s">
        <v>11689</v>
      </c>
      <c r="R5231" t="s">
        <v>365</v>
      </c>
      <c r="S5231" t="s">
        <v>11690</v>
      </c>
      <c r="T5231" t="s">
        <v>338</v>
      </c>
      <c r="U5231" t="s">
        <v>530</v>
      </c>
      <c r="W5231" t="s">
        <v>11691</v>
      </c>
      <c r="Z5231" t="s">
        <v>11687</v>
      </c>
      <c r="AA5231" t="s">
        <v>11688</v>
      </c>
      <c r="AD5231" t="s">
        <v>11689</v>
      </c>
      <c r="AE5231" t="s">
        <v>365</v>
      </c>
      <c r="AF5231" t="s">
        <v>11690</v>
      </c>
      <c r="AG5231" t="s">
        <v>338</v>
      </c>
      <c r="AH5231" t="s">
        <v>530</v>
      </c>
      <c r="AJ5231" t="s">
        <v>11691</v>
      </c>
      <c r="AL5231" t="s">
        <v>339</v>
      </c>
      <c r="AM5231">
        <v>1</v>
      </c>
      <c r="AN5231">
        <v>1</v>
      </c>
      <c r="AO5231">
        <v>6688</v>
      </c>
      <c r="AQ5231">
        <v>125960</v>
      </c>
      <c r="AR5231">
        <v>51090030</v>
      </c>
      <c r="AS5231" t="s">
        <v>3043</v>
      </c>
      <c r="AT5231" t="s">
        <v>628</v>
      </c>
      <c r="AW5231" t="s">
        <v>343</v>
      </c>
      <c r="BY5231" t="s">
        <v>342</v>
      </c>
      <c r="BZ5231" t="b">
        <v>0</v>
      </c>
      <c r="EQ5231">
        <v>243047</v>
      </c>
      <c r="ER5231" t="s">
        <v>10903</v>
      </c>
      <c r="EV5231">
        <v>17290257</v>
      </c>
      <c r="EW5231">
        <v>928</v>
      </c>
      <c r="EX5231">
        <v>221451</v>
      </c>
      <c r="EY5231" t="s">
        <v>11692</v>
      </c>
      <c r="EZ5231">
        <v>1</v>
      </c>
      <c r="FC5231">
        <v>95385</v>
      </c>
      <c r="FD5231" t="s">
        <v>3531</v>
      </c>
    </row>
    <row r="5232" spans="1:160" x14ac:dyDescent="0.3">
      <c r="A5232" t="str">
        <f>VLOOKUP(B5232,Table2[],3,FALSE)</f>
        <v>Digital</v>
      </c>
      <c r="B5232" t="str">
        <f>IF(OR(ISNUMBER(FIND("QVC",Z5232)),ISNUMBER(FIND("QVC",AL5232))),"QVC",IF(OR(ISNUMBER(FIND("NCO",H5232)),ISNUMBER(FIND("NCO",Y5232))), "NCO", IF(AL5232="consumer","PMD.com",VLOOKUP(LEFT(H5232,2),Tables!$E$1:$F$11,2,FALSE))))</f>
        <v>PMD.com</v>
      </c>
      <c r="C5232">
        <f t="shared" si="246"/>
        <v>7837</v>
      </c>
      <c r="D5232">
        <f t="shared" si="247"/>
        <v>1</v>
      </c>
      <c r="E5232" t="str">
        <f t="shared" ca="1" si="248"/>
        <v>MTD orders shipped</v>
      </c>
      <c r="F5232" t="s">
        <v>3539</v>
      </c>
      <c r="G5232" t="s">
        <v>335</v>
      </c>
      <c r="H5232" t="s">
        <v>10902</v>
      </c>
      <c r="I5232" s="6">
        <v>44013.706597222219</v>
      </c>
      <c r="J5232" t="s">
        <v>16</v>
      </c>
      <c r="K5232" s="6">
        <v>44014.492037037038</v>
      </c>
      <c r="M5232" t="s">
        <v>11687</v>
      </c>
      <c r="N5232" t="s">
        <v>11688</v>
      </c>
      <c r="Q5232" t="s">
        <v>11689</v>
      </c>
      <c r="R5232" t="s">
        <v>365</v>
      </c>
      <c r="S5232" t="s">
        <v>11690</v>
      </c>
      <c r="T5232" t="s">
        <v>338</v>
      </c>
      <c r="U5232" t="s">
        <v>530</v>
      </c>
      <c r="W5232" t="s">
        <v>11691</v>
      </c>
      <c r="Z5232" t="s">
        <v>11687</v>
      </c>
      <c r="AA5232" t="s">
        <v>11688</v>
      </c>
      <c r="AD5232" t="s">
        <v>11689</v>
      </c>
      <c r="AE5232" t="s">
        <v>365</v>
      </c>
      <c r="AF5232" t="s">
        <v>11690</v>
      </c>
      <c r="AG5232" t="s">
        <v>338</v>
      </c>
      <c r="AH5232" t="s">
        <v>530</v>
      </c>
      <c r="AJ5232" t="s">
        <v>11691</v>
      </c>
      <c r="AL5232" t="s">
        <v>339</v>
      </c>
      <c r="AM5232">
        <v>1</v>
      </c>
      <c r="AN5232">
        <v>1</v>
      </c>
      <c r="AO5232">
        <v>456</v>
      </c>
      <c r="AQ5232">
        <v>126760</v>
      </c>
      <c r="AR5232">
        <v>7837</v>
      </c>
      <c r="AS5232" t="s">
        <v>156</v>
      </c>
      <c r="AT5232" t="s">
        <v>157</v>
      </c>
      <c r="AW5232" t="s">
        <v>349</v>
      </c>
      <c r="AX5232" t="s">
        <v>489</v>
      </c>
      <c r="AY5232" t="s">
        <v>345</v>
      </c>
      <c r="AZ5232">
        <v>0</v>
      </c>
      <c r="BY5232" t="s">
        <v>342</v>
      </c>
      <c r="BZ5232" t="b">
        <v>0</v>
      </c>
      <c r="EQ5232">
        <v>246635</v>
      </c>
      <c r="ER5232" t="s">
        <v>10903</v>
      </c>
      <c r="EV5232">
        <v>17290257</v>
      </c>
      <c r="EW5232">
        <v>928</v>
      </c>
      <c r="EX5232">
        <v>221451</v>
      </c>
      <c r="EY5232" t="s">
        <v>11692</v>
      </c>
      <c r="EZ5232">
        <v>1</v>
      </c>
      <c r="FC5232">
        <v>7837</v>
      </c>
      <c r="FD5232" t="s">
        <v>157</v>
      </c>
    </row>
    <row r="5233" spans="1:160" x14ac:dyDescent="0.3">
      <c r="A5233" t="str">
        <f>VLOOKUP(B5233,Table2[],3,FALSE)</f>
        <v>Digital</v>
      </c>
      <c r="B5233" t="str">
        <f>IF(OR(ISNUMBER(FIND("QVC",Z5233)),ISNUMBER(FIND("QVC",AL5233))),"QVC",IF(OR(ISNUMBER(FIND("NCO",H5233)),ISNUMBER(FIND("NCO",Y5233))), "NCO", IF(AL5233="consumer","PMD.com",VLOOKUP(LEFT(H5233,2),Tables!$E$1:$F$11,2,FALSE))))</f>
        <v>PMD.com</v>
      </c>
      <c r="C5233">
        <f t="shared" si="246"/>
        <v>51090030</v>
      </c>
      <c r="D5233">
        <f t="shared" si="247"/>
        <v>1</v>
      </c>
      <c r="E5233" t="str">
        <f t="shared" ca="1" si="248"/>
        <v>MTD orders shipped</v>
      </c>
      <c r="F5233" t="s">
        <v>3539</v>
      </c>
      <c r="G5233" t="s">
        <v>335</v>
      </c>
      <c r="H5233" t="s">
        <v>10942</v>
      </c>
      <c r="I5233" s="6">
        <v>44013.779282407406</v>
      </c>
      <c r="J5233" t="s">
        <v>16</v>
      </c>
      <c r="K5233" s="6">
        <v>44014.492245370369</v>
      </c>
      <c r="M5233" t="s">
        <v>11693</v>
      </c>
      <c r="N5233" t="s">
        <v>11694</v>
      </c>
      <c r="Q5233" t="s">
        <v>11695</v>
      </c>
      <c r="R5233" t="s">
        <v>442</v>
      </c>
      <c r="S5233" t="s">
        <v>11696</v>
      </c>
      <c r="T5233" t="s">
        <v>338</v>
      </c>
      <c r="U5233" t="s">
        <v>530</v>
      </c>
      <c r="W5233" t="s">
        <v>11697</v>
      </c>
      <c r="Z5233" t="s">
        <v>11693</v>
      </c>
      <c r="AA5233" t="s">
        <v>11694</v>
      </c>
      <c r="AD5233" t="s">
        <v>11695</v>
      </c>
      <c r="AE5233" t="s">
        <v>442</v>
      </c>
      <c r="AF5233" t="s">
        <v>11696</v>
      </c>
      <c r="AG5233" t="s">
        <v>338</v>
      </c>
      <c r="AH5233" t="s">
        <v>530</v>
      </c>
      <c r="AJ5233" t="s">
        <v>11697</v>
      </c>
      <c r="AL5233" t="s">
        <v>339</v>
      </c>
      <c r="AM5233">
        <v>1</v>
      </c>
      <c r="AN5233">
        <v>1</v>
      </c>
      <c r="AO5233">
        <v>6688</v>
      </c>
      <c r="AQ5233">
        <v>125960</v>
      </c>
      <c r="AR5233">
        <v>51090030</v>
      </c>
      <c r="AS5233" t="s">
        <v>3043</v>
      </c>
      <c r="AT5233" t="s">
        <v>628</v>
      </c>
      <c r="AW5233" t="s">
        <v>343</v>
      </c>
      <c r="BY5233" t="s">
        <v>342</v>
      </c>
      <c r="BZ5233" t="b">
        <v>0</v>
      </c>
      <c r="EQ5233">
        <v>243047</v>
      </c>
      <c r="ER5233" t="s">
        <v>10943</v>
      </c>
      <c r="EV5233">
        <v>17290277</v>
      </c>
      <c r="EW5233">
        <v>928</v>
      </c>
      <c r="EX5233">
        <v>221470</v>
      </c>
      <c r="EY5233" t="s">
        <v>11698</v>
      </c>
      <c r="EZ5233">
        <v>1</v>
      </c>
      <c r="FC5233">
        <v>95384</v>
      </c>
      <c r="FD5233" t="s">
        <v>3530</v>
      </c>
    </row>
    <row r="5234" spans="1:160" x14ac:dyDescent="0.3">
      <c r="A5234" t="str">
        <f>VLOOKUP(B5234,Table2[],3,FALSE)</f>
        <v>Digital</v>
      </c>
      <c r="B5234" t="str">
        <f>IF(OR(ISNUMBER(FIND("QVC",Z5234)),ISNUMBER(FIND("QVC",AL5234))),"QVC",IF(OR(ISNUMBER(FIND("NCO",H5234)),ISNUMBER(FIND("NCO",Y5234))), "NCO", IF(AL5234="consumer","PMD.com",VLOOKUP(LEFT(H5234,2),Tables!$E$1:$F$11,2,FALSE))))</f>
        <v>PMD.com</v>
      </c>
      <c r="C5234">
        <f t="shared" si="246"/>
        <v>53930001</v>
      </c>
      <c r="D5234">
        <f t="shared" si="247"/>
        <v>1</v>
      </c>
      <c r="E5234" t="str">
        <f t="shared" ca="1" si="248"/>
        <v>MTD orders shipped</v>
      </c>
      <c r="F5234" t="s">
        <v>3539</v>
      </c>
      <c r="G5234" t="s">
        <v>335</v>
      </c>
      <c r="H5234" t="s">
        <v>10942</v>
      </c>
      <c r="I5234" s="6">
        <v>44013.779282407406</v>
      </c>
      <c r="J5234" t="s">
        <v>16</v>
      </c>
      <c r="K5234" s="6">
        <v>44014.492245370369</v>
      </c>
      <c r="M5234" t="s">
        <v>11693</v>
      </c>
      <c r="N5234" t="s">
        <v>11694</v>
      </c>
      <c r="Q5234" t="s">
        <v>11695</v>
      </c>
      <c r="R5234" t="s">
        <v>442</v>
      </c>
      <c r="S5234" t="s">
        <v>11696</v>
      </c>
      <c r="T5234" t="s">
        <v>338</v>
      </c>
      <c r="U5234" t="s">
        <v>530</v>
      </c>
      <c r="W5234" t="s">
        <v>11697</v>
      </c>
      <c r="Z5234" t="s">
        <v>11693</v>
      </c>
      <c r="AA5234" t="s">
        <v>11694</v>
      </c>
      <c r="AD5234" t="s">
        <v>11695</v>
      </c>
      <c r="AE5234" t="s">
        <v>442</v>
      </c>
      <c r="AF5234" t="s">
        <v>11696</v>
      </c>
      <c r="AG5234" t="s">
        <v>338</v>
      </c>
      <c r="AH5234" t="s">
        <v>530</v>
      </c>
      <c r="AJ5234" t="s">
        <v>11697</v>
      </c>
      <c r="AL5234" t="s">
        <v>339</v>
      </c>
      <c r="AM5234">
        <v>1</v>
      </c>
      <c r="AN5234">
        <v>1</v>
      </c>
      <c r="AO5234">
        <v>12017</v>
      </c>
      <c r="AQ5234">
        <v>124469</v>
      </c>
      <c r="AR5234">
        <v>53930001</v>
      </c>
      <c r="AS5234">
        <v>9000000</v>
      </c>
      <c r="AT5234" t="s">
        <v>44</v>
      </c>
      <c r="AW5234" t="s">
        <v>343</v>
      </c>
      <c r="BY5234" t="s">
        <v>342</v>
      </c>
      <c r="EQ5234">
        <v>243405</v>
      </c>
      <c r="ER5234" t="s">
        <v>10943</v>
      </c>
      <c r="EV5234">
        <v>17290277</v>
      </c>
      <c r="EW5234">
        <v>928</v>
      </c>
      <c r="EX5234">
        <v>221470</v>
      </c>
      <c r="EY5234" t="s">
        <v>11698</v>
      </c>
      <c r="EZ5234">
        <v>1</v>
      </c>
      <c r="FC5234">
        <v>95277</v>
      </c>
      <c r="FD5234" t="s">
        <v>634</v>
      </c>
    </row>
    <row r="5235" spans="1:160" x14ac:dyDescent="0.3">
      <c r="A5235" t="str">
        <f>VLOOKUP(B5235,Table2[],3,FALSE)</f>
        <v>Digital</v>
      </c>
      <c r="B5235" t="str">
        <f>IF(OR(ISNUMBER(FIND("QVC",Z5235)),ISNUMBER(FIND("QVC",AL5235))),"QVC",IF(OR(ISNUMBER(FIND("NCO",H5235)),ISNUMBER(FIND("NCO",Y5235))), "NCO", IF(AL5235="consumer","PMD.com",VLOOKUP(LEFT(H5235,2),Tables!$E$1:$F$11,2,FALSE))))</f>
        <v>PMD.com</v>
      </c>
      <c r="C5235">
        <f t="shared" si="246"/>
        <v>52430001</v>
      </c>
      <c r="D5235">
        <f t="shared" si="247"/>
        <v>1</v>
      </c>
      <c r="E5235" t="str">
        <f t="shared" ca="1" si="248"/>
        <v>MTD orders shipped</v>
      </c>
      <c r="F5235" t="s">
        <v>3539</v>
      </c>
      <c r="G5235" t="s">
        <v>335</v>
      </c>
      <c r="H5235" t="s">
        <v>10942</v>
      </c>
      <c r="I5235" s="6">
        <v>44013.779282407406</v>
      </c>
      <c r="J5235" t="s">
        <v>16</v>
      </c>
      <c r="K5235" s="6">
        <v>44014.492245370369</v>
      </c>
      <c r="M5235" t="s">
        <v>11693</v>
      </c>
      <c r="N5235" t="s">
        <v>11694</v>
      </c>
      <c r="Q5235" t="s">
        <v>11695</v>
      </c>
      <c r="R5235" t="s">
        <v>442</v>
      </c>
      <c r="S5235" t="s">
        <v>11696</v>
      </c>
      <c r="T5235" t="s">
        <v>338</v>
      </c>
      <c r="U5235" t="s">
        <v>530</v>
      </c>
      <c r="W5235" t="s">
        <v>11697</v>
      </c>
      <c r="Z5235" t="s">
        <v>11693</v>
      </c>
      <c r="AA5235" t="s">
        <v>11694</v>
      </c>
      <c r="AD5235" t="s">
        <v>11695</v>
      </c>
      <c r="AE5235" t="s">
        <v>442</v>
      </c>
      <c r="AF5235" t="s">
        <v>11696</v>
      </c>
      <c r="AG5235" t="s">
        <v>338</v>
      </c>
      <c r="AH5235" t="s">
        <v>530</v>
      </c>
      <c r="AJ5235" t="s">
        <v>11697</v>
      </c>
      <c r="AL5235" t="s">
        <v>339</v>
      </c>
      <c r="AM5235">
        <v>1</v>
      </c>
      <c r="AN5235">
        <v>1</v>
      </c>
      <c r="AO5235">
        <v>12063</v>
      </c>
      <c r="AQ5235">
        <v>127155</v>
      </c>
      <c r="AR5235">
        <v>52430001</v>
      </c>
      <c r="AS5235" t="s">
        <v>9635</v>
      </c>
      <c r="AT5235" t="s">
        <v>75</v>
      </c>
      <c r="AW5235" t="s">
        <v>340</v>
      </c>
      <c r="AX5235" t="s">
        <v>340</v>
      </c>
      <c r="AY5235" t="s">
        <v>357</v>
      </c>
      <c r="AZ5235" t="s">
        <v>363</v>
      </c>
      <c r="BY5235" t="s">
        <v>342</v>
      </c>
      <c r="EQ5235">
        <v>252868</v>
      </c>
      <c r="ER5235" t="s">
        <v>10943</v>
      </c>
      <c r="EV5235">
        <v>17290277</v>
      </c>
      <c r="EW5235">
        <v>928</v>
      </c>
      <c r="EX5235">
        <v>221470</v>
      </c>
      <c r="EY5235" t="s">
        <v>11698</v>
      </c>
      <c r="EZ5235">
        <v>1</v>
      </c>
      <c r="FC5235">
        <v>95384</v>
      </c>
      <c r="FD5235" t="s">
        <v>3530</v>
      </c>
    </row>
    <row r="5236" spans="1:160" x14ac:dyDescent="0.3">
      <c r="A5236" t="str">
        <f>VLOOKUP(B5236,Table2[],3,FALSE)</f>
        <v>Digital</v>
      </c>
      <c r="B5236" t="str">
        <f>IF(OR(ISNUMBER(FIND("QVC",Z5236)),ISNUMBER(FIND("QVC",AL5236))),"QVC",IF(OR(ISNUMBER(FIND("NCO",H5236)),ISNUMBER(FIND("NCO",Y5236))), "NCO", IF(AL5236="consumer","PMD.com",VLOOKUP(LEFT(H5236,2),Tables!$E$1:$F$11,2,FALSE))))</f>
        <v>PMD.com</v>
      </c>
      <c r="C5236">
        <f t="shared" si="246"/>
        <v>53950001</v>
      </c>
      <c r="D5236">
        <f t="shared" si="247"/>
        <v>1</v>
      </c>
      <c r="E5236" t="str">
        <f t="shared" ca="1" si="248"/>
        <v>MTD orders shipped</v>
      </c>
      <c r="F5236" t="s">
        <v>3539</v>
      </c>
      <c r="G5236" t="s">
        <v>335</v>
      </c>
      <c r="H5236" t="s">
        <v>10942</v>
      </c>
      <c r="I5236" s="6">
        <v>44013.779282407406</v>
      </c>
      <c r="J5236" t="s">
        <v>16</v>
      </c>
      <c r="K5236" s="6">
        <v>44014.492245370369</v>
      </c>
      <c r="M5236" t="s">
        <v>11693</v>
      </c>
      <c r="N5236" t="s">
        <v>11694</v>
      </c>
      <c r="Q5236" t="s">
        <v>11695</v>
      </c>
      <c r="R5236" t="s">
        <v>442</v>
      </c>
      <c r="S5236" t="s">
        <v>11696</v>
      </c>
      <c r="T5236" t="s">
        <v>338</v>
      </c>
      <c r="U5236" t="s">
        <v>530</v>
      </c>
      <c r="W5236" t="s">
        <v>11697</v>
      </c>
      <c r="Z5236" t="s">
        <v>11693</v>
      </c>
      <c r="AA5236" t="s">
        <v>11694</v>
      </c>
      <c r="AD5236" t="s">
        <v>11695</v>
      </c>
      <c r="AE5236" t="s">
        <v>442</v>
      </c>
      <c r="AF5236" t="s">
        <v>11696</v>
      </c>
      <c r="AG5236" t="s">
        <v>338</v>
      </c>
      <c r="AH5236" t="s">
        <v>530</v>
      </c>
      <c r="AJ5236" t="s">
        <v>11697</v>
      </c>
      <c r="AL5236" t="s">
        <v>339</v>
      </c>
      <c r="AM5236">
        <v>1</v>
      </c>
      <c r="AN5236">
        <v>1</v>
      </c>
      <c r="AO5236">
        <v>4566</v>
      </c>
      <c r="AQ5236">
        <v>124471</v>
      </c>
      <c r="AR5236">
        <v>53950001</v>
      </c>
      <c r="AS5236">
        <v>90000</v>
      </c>
      <c r="AT5236" t="s">
        <v>64</v>
      </c>
      <c r="AW5236" t="s">
        <v>343</v>
      </c>
      <c r="BY5236" t="s">
        <v>342</v>
      </c>
      <c r="EQ5236">
        <v>243768</v>
      </c>
      <c r="ER5236" t="s">
        <v>10943</v>
      </c>
      <c r="EV5236">
        <v>17290277</v>
      </c>
      <c r="EW5236">
        <v>928</v>
      </c>
      <c r="EX5236">
        <v>221470</v>
      </c>
      <c r="EY5236" t="s">
        <v>11698</v>
      </c>
      <c r="EZ5236">
        <v>1</v>
      </c>
      <c r="FC5236">
        <v>95311</v>
      </c>
      <c r="FD5236" t="s">
        <v>529</v>
      </c>
    </row>
    <row r="5237" spans="1:160" x14ac:dyDescent="0.3">
      <c r="A5237" t="str">
        <f>VLOOKUP(B5237,Table2[],3,FALSE)</f>
        <v>Digital</v>
      </c>
      <c r="B5237" t="str">
        <f>IF(OR(ISNUMBER(FIND("QVC",Z5237)),ISNUMBER(FIND("QVC",AL5237))),"QVC",IF(OR(ISNUMBER(FIND("NCO",H5237)),ISNUMBER(FIND("NCO",Y5237))), "NCO", IF(AL5237="consumer","PMD.com",VLOOKUP(LEFT(H5237,2),Tables!$E$1:$F$11,2,FALSE))))</f>
        <v>PMD.com</v>
      </c>
      <c r="C5237">
        <f t="shared" si="246"/>
        <v>53920001</v>
      </c>
      <c r="D5237">
        <f t="shared" si="247"/>
        <v>1</v>
      </c>
      <c r="E5237" t="str">
        <f t="shared" ca="1" si="248"/>
        <v>MTD orders shipped</v>
      </c>
      <c r="F5237" t="s">
        <v>3539</v>
      </c>
      <c r="G5237" t="s">
        <v>335</v>
      </c>
      <c r="H5237" t="s">
        <v>10942</v>
      </c>
      <c r="I5237" s="6">
        <v>44013.779282407406</v>
      </c>
      <c r="J5237" t="s">
        <v>16</v>
      </c>
      <c r="K5237" s="6">
        <v>44014.492245370369</v>
      </c>
      <c r="M5237" t="s">
        <v>11693</v>
      </c>
      <c r="N5237" t="s">
        <v>11694</v>
      </c>
      <c r="Q5237" t="s">
        <v>11695</v>
      </c>
      <c r="R5237" t="s">
        <v>442</v>
      </c>
      <c r="S5237" t="s">
        <v>11696</v>
      </c>
      <c r="T5237" t="s">
        <v>338</v>
      </c>
      <c r="U5237" t="s">
        <v>530</v>
      </c>
      <c r="W5237" t="s">
        <v>11697</v>
      </c>
      <c r="Z5237" t="s">
        <v>11693</v>
      </c>
      <c r="AA5237" t="s">
        <v>11694</v>
      </c>
      <c r="AD5237" t="s">
        <v>11695</v>
      </c>
      <c r="AE5237" t="s">
        <v>442</v>
      </c>
      <c r="AF5237" t="s">
        <v>11696</v>
      </c>
      <c r="AG5237" t="s">
        <v>338</v>
      </c>
      <c r="AH5237" t="s">
        <v>530</v>
      </c>
      <c r="AJ5237" t="s">
        <v>11697</v>
      </c>
      <c r="AL5237" t="s">
        <v>339</v>
      </c>
      <c r="AM5237">
        <v>1</v>
      </c>
      <c r="AN5237">
        <v>1</v>
      </c>
      <c r="AO5237">
        <v>14899</v>
      </c>
      <c r="AQ5237">
        <v>124468</v>
      </c>
      <c r="AR5237">
        <v>53920001</v>
      </c>
      <c r="AS5237" t="s">
        <v>42</v>
      </c>
      <c r="AT5237" t="s">
        <v>40</v>
      </c>
      <c r="AW5237" t="s">
        <v>343</v>
      </c>
      <c r="BY5237" t="s">
        <v>342</v>
      </c>
      <c r="EQ5237">
        <v>247476</v>
      </c>
      <c r="ER5237" t="s">
        <v>10943</v>
      </c>
      <c r="EV5237">
        <v>17290277</v>
      </c>
      <c r="EW5237">
        <v>928</v>
      </c>
      <c r="EX5237">
        <v>221470</v>
      </c>
      <c r="EY5237" t="s">
        <v>11698</v>
      </c>
      <c r="EZ5237">
        <v>1</v>
      </c>
      <c r="FC5237">
        <v>95384</v>
      </c>
      <c r="FD5237" t="s">
        <v>3530</v>
      </c>
    </row>
    <row r="5238" spans="1:160" x14ac:dyDescent="0.3">
      <c r="A5238" t="str">
        <f>VLOOKUP(B5238,Table2[],3,FALSE)</f>
        <v>Digital</v>
      </c>
      <c r="B5238" t="str">
        <f>IF(OR(ISNUMBER(FIND("QVC",Z5238)),ISNUMBER(FIND("QVC",AL5238))),"QVC",IF(OR(ISNUMBER(FIND("NCO",H5238)),ISNUMBER(FIND("NCO",Y5238))), "NCO", IF(AL5238="consumer","PMD.com",VLOOKUP(LEFT(H5238,2),Tables!$E$1:$F$11,2,FALSE))))</f>
        <v>PMD.com</v>
      </c>
      <c r="C5238">
        <f t="shared" si="246"/>
        <v>53920001</v>
      </c>
      <c r="D5238">
        <f t="shared" si="247"/>
        <v>1</v>
      </c>
      <c r="E5238" t="str">
        <f t="shared" ca="1" si="248"/>
        <v>MTD orders shipped</v>
      </c>
      <c r="F5238" t="s">
        <v>3539</v>
      </c>
      <c r="G5238" t="s">
        <v>335</v>
      </c>
      <c r="H5238" t="s">
        <v>10942</v>
      </c>
      <c r="I5238" s="6">
        <v>44013.779282407406</v>
      </c>
      <c r="J5238" t="s">
        <v>16</v>
      </c>
      <c r="K5238" s="6">
        <v>44014.492245370369</v>
      </c>
      <c r="M5238" t="s">
        <v>11693</v>
      </c>
      <c r="N5238" t="s">
        <v>11694</v>
      </c>
      <c r="Q5238" t="s">
        <v>11695</v>
      </c>
      <c r="R5238" t="s">
        <v>442</v>
      </c>
      <c r="S5238" t="s">
        <v>11696</v>
      </c>
      <c r="T5238" t="s">
        <v>338</v>
      </c>
      <c r="U5238" t="s">
        <v>530</v>
      </c>
      <c r="W5238" t="s">
        <v>11697</v>
      </c>
      <c r="Z5238" t="s">
        <v>11693</v>
      </c>
      <c r="AA5238" t="s">
        <v>11694</v>
      </c>
      <c r="AD5238" t="s">
        <v>11695</v>
      </c>
      <c r="AE5238" t="s">
        <v>442</v>
      </c>
      <c r="AF5238" t="s">
        <v>11696</v>
      </c>
      <c r="AG5238" t="s">
        <v>338</v>
      </c>
      <c r="AH5238" t="s">
        <v>530</v>
      </c>
      <c r="AJ5238" t="s">
        <v>11697</v>
      </c>
      <c r="AL5238" t="s">
        <v>339</v>
      </c>
      <c r="AM5238">
        <v>1</v>
      </c>
      <c r="AN5238">
        <v>1</v>
      </c>
      <c r="AO5238">
        <v>14899</v>
      </c>
      <c r="AQ5238">
        <v>124468</v>
      </c>
      <c r="AR5238">
        <v>53920001</v>
      </c>
      <c r="AS5238" t="s">
        <v>42</v>
      </c>
      <c r="AT5238" t="s">
        <v>40</v>
      </c>
      <c r="AW5238" t="s">
        <v>343</v>
      </c>
      <c r="BY5238" t="s">
        <v>342</v>
      </c>
      <c r="EQ5238">
        <v>247476</v>
      </c>
      <c r="ER5238" t="s">
        <v>10943</v>
      </c>
      <c r="EV5238">
        <v>17290277</v>
      </c>
      <c r="EW5238">
        <v>928</v>
      </c>
      <c r="EX5238">
        <v>221470</v>
      </c>
      <c r="EY5238" t="s">
        <v>11698</v>
      </c>
      <c r="EZ5238">
        <v>1</v>
      </c>
      <c r="FC5238">
        <v>95277</v>
      </c>
      <c r="FD5238" t="s">
        <v>634</v>
      </c>
    </row>
    <row r="5239" spans="1:160" x14ac:dyDescent="0.3">
      <c r="A5239" t="str">
        <f>VLOOKUP(B5239,Table2[],3,FALSE)</f>
        <v>Digital</v>
      </c>
      <c r="B5239" t="str">
        <f>IF(OR(ISNUMBER(FIND("QVC",Z5239)),ISNUMBER(FIND("QVC",AL5239))),"QVC",IF(OR(ISNUMBER(FIND("NCO",H5239)),ISNUMBER(FIND("NCO",Y5239))), "NCO", IF(AL5239="consumer","PMD.com",VLOOKUP(LEFT(H5239,2),Tables!$E$1:$F$11,2,FALSE))))</f>
        <v>PMD.com</v>
      </c>
      <c r="C5239">
        <f t="shared" si="246"/>
        <v>53490001</v>
      </c>
      <c r="D5239">
        <f t="shared" si="247"/>
        <v>1</v>
      </c>
      <c r="E5239" t="str">
        <f t="shared" ca="1" si="248"/>
        <v>MTD orders shipped</v>
      </c>
      <c r="F5239" t="s">
        <v>3539</v>
      </c>
      <c r="G5239" t="s">
        <v>335</v>
      </c>
      <c r="H5239" t="s">
        <v>10942</v>
      </c>
      <c r="I5239" s="6">
        <v>44013.779282407406</v>
      </c>
      <c r="J5239" t="s">
        <v>16</v>
      </c>
      <c r="K5239" s="6">
        <v>44014.492245370369</v>
      </c>
      <c r="M5239" t="s">
        <v>11693</v>
      </c>
      <c r="N5239" t="s">
        <v>11694</v>
      </c>
      <c r="Q5239" t="s">
        <v>11695</v>
      </c>
      <c r="R5239" t="s">
        <v>442</v>
      </c>
      <c r="S5239" t="s">
        <v>11696</v>
      </c>
      <c r="T5239" t="s">
        <v>338</v>
      </c>
      <c r="U5239" t="s">
        <v>530</v>
      </c>
      <c r="W5239" t="s">
        <v>11697</v>
      </c>
      <c r="Z5239" t="s">
        <v>11693</v>
      </c>
      <c r="AA5239" t="s">
        <v>11694</v>
      </c>
      <c r="AD5239" t="s">
        <v>11695</v>
      </c>
      <c r="AE5239" t="s">
        <v>442</v>
      </c>
      <c r="AF5239" t="s">
        <v>11696</v>
      </c>
      <c r="AG5239" t="s">
        <v>338</v>
      </c>
      <c r="AH5239" t="s">
        <v>530</v>
      </c>
      <c r="AJ5239" t="s">
        <v>11697</v>
      </c>
      <c r="AL5239" t="s">
        <v>339</v>
      </c>
      <c r="AM5239">
        <v>1</v>
      </c>
      <c r="AN5239">
        <v>1</v>
      </c>
      <c r="AO5239">
        <v>15533</v>
      </c>
      <c r="AQ5239">
        <v>126899</v>
      </c>
      <c r="AR5239">
        <v>53490001</v>
      </c>
      <c r="AS5239" t="s">
        <v>1709</v>
      </c>
      <c r="AT5239" t="s">
        <v>56</v>
      </c>
      <c r="AW5239" t="s">
        <v>343</v>
      </c>
      <c r="BY5239" t="s">
        <v>342</v>
      </c>
      <c r="EQ5239">
        <v>253176</v>
      </c>
      <c r="ER5239" t="s">
        <v>10943</v>
      </c>
      <c r="EV5239">
        <v>17290277</v>
      </c>
      <c r="EW5239">
        <v>928</v>
      </c>
      <c r="EX5239">
        <v>221470</v>
      </c>
      <c r="EY5239" t="s">
        <v>11698</v>
      </c>
      <c r="EZ5239">
        <v>1</v>
      </c>
      <c r="FC5239">
        <v>53490001</v>
      </c>
      <c r="FD5239" t="s">
        <v>56</v>
      </c>
    </row>
    <row r="5240" spans="1:160" x14ac:dyDescent="0.3">
      <c r="A5240" t="str">
        <f>VLOOKUP(B5240,Table2[],3,FALSE)</f>
        <v>Digital</v>
      </c>
      <c r="B5240" t="str">
        <f>IF(OR(ISNUMBER(FIND("QVC",Z5240)),ISNUMBER(FIND("QVC",AL5240))),"QVC",IF(OR(ISNUMBER(FIND("NCO",H5240)),ISNUMBER(FIND("NCO",Y5240))), "NCO", IF(AL5240="consumer","PMD.com",VLOOKUP(LEFT(H5240,2),Tables!$E$1:$F$11,2,FALSE))))</f>
        <v>PMD.com</v>
      </c>
      <c r="C5240">
        <f t="shared" si="246"/>
        <v>53910001</v>
      </c>
      <c r="D5240">
        <f t="shared" si="247"/>
        <v>1</v>
      </c>
      <c r="E5240" t="str">
        <f t="shared" ca="1" si="248"/>
        <v>MTD orders shipped</v>
      </c>
      <c r="F5240" t="s">
        <v>3539</v>
      </c>
      <c r="G5240" t="s">
        <v>335</v>
      </c>
      <c r="H5240" t="s">
        <v>10942</v>
      </c>
      <c r="I5240" s="6">
        <v>44013.779282407406</v>
      </c>
      <c r="J5240" t="s">
        <v>16</v>
      </c>
      <c r="K5240" s="6">
        <v>44014.492245370369</v>
      </c>
      <c r="M5240" t="s">
        <v>11693</v>
      </c>
      <c r="N5240" t="s">
        <v>11694</v>
      </c>
      <c r="Q5240" t="s">
        <v>11695</v>
      </c>
      <c r="R5240" t="s">
        <v>442</v>
      </c>
      <c r="S5240" t="s">
        <v>11696</v>
      </c>
      <c r="T5240" t="s">
        <v>338</v>
      </c>
      <c r="U5240" t="s">
        <v>530</v>
      </c>
      <c r="W5240" t="s">
        <v>11697</v>
      </c>
      <c r="Z5240" t="s">
        <v>11693</v>
      </c>
      <c r="AA5240" t="s">
        <v>11694</v>
      </c>
      <c r="AD5240" t="s">
        <v>11695</v>
      </c>
      <c r="AE5240" t="s">
        <v>442</v>
      </c>
      <c r="AF5240" t="s">
        <v>11696</v>
      </c>
      <c r="AG5240" t="s">
        <v>338</v>
      </c>
      <c r="AH5240" t="s">
        <v>530</v>
      </c>
      <c r="AJ5240" t="s">
        <v>11697</v>
      </c>
      <c r="AL5240" t="s">
        <v>339</v>
      </c>
      <c r="AM5240">
        <v>1</v>
      </c>
      <c r="AN5240">
        <v>1</v>
      </c>
      <c r="AO5240">
        <v>12050</v>
      </c>
      <c r="AQ5240">
        <v>124467</v>
      </c>
      <c r="AR5240">
        <v>53910001</v>
      </c>
      <c r="AS5240" t="s">
        <v>629</v>
      </c>
      <c r="AT5240" t="s">
        <v>34</v>
      </c>
      <c r="AW5240" t="s">
        <v>343</v>
      </c>
      <c r="BY5240" t="s">
        <v>342</v>
      </c>
      <c r="EQ5240">
        <v>251451</v>
      </c>
      <c r="ER5240" t="s">
        <v>10943</v>
      </c>
      <c r="EV5240">
        <v>17290277</v>
      </c>
      <c r="EW5240">
        <v>928</v>
      </c>
      <c r="EX5240">
        <v>221470</v>
      </c>
      <c r="EY5240" t="s">
        <v>11698</v>
      </c>
      <c r="EZ5240">
        <v>1</v>
      </c>
      <c r="FC5240">
        <v>95311</v>
      </c>
      <c r="FD5240" t="s">
        <v>529</v>
      </c>
    </row>
    <row r="5241" spans="1:160" x14ac:dyDescent="0.3">
      <c r="A5241" t="str">
        <f>VLOOKUP(B5241,Table2[],3,FALSE)</f>
        <v>Digital</v>
      </c>
      <c r="B5241" t="str">
        <f>IF(OR(ISNUMBER(FIND("QVC",Z5241)),ISNUMBER(FIND("QVC",AL5241))),"QVC",IF(OR(ISNUMBER(FIND("NCO",H5241)),ISNUMBER(FIND("NCO",Y5241))), "NCO", IF(AL5241="consumer","PMD.com",VLOOKUP(LEFT(H5241,2),Tables!$E$1:$F$11,2,FALSE))))</f>
        <v>PMD.com</v>
      </c>
      <c r="C5241">
        <f t="shared" si="246"/>
        <v>53900001</v>
      </c>
      <c r="D5241">
        <f t="shared" si="247"/>
        <v>1</v>
      </c>
      <c r="E5241" t="str">
        <f t="shared" ca="1" si="248"/>
        <v>MTD orders shipped</v>
      </c>
      <c r="F5241" t="s">
        <v>3539</v>
      </c>
      <c r="G5241" t="s">
        <v>335</v>
      </c>
      <c r="H5241" t="s">
        <v>10942</v>
      </c>
      <c r="I5241" s="6">
        <v>44013.779282407406</v>
      </c>
      <c r="J5241" t="s">
        <v>16</v>
      </c>
      <c r="K5241" s="6">
        <v>44014.492245370369</v>
      </c>
      <c r="M5241" t="s">
        <v>11693</v>
      </c>
      <c r="N5241" t="s">
        <v>11694</v>
      </c>
      <c r="Q5241" t="s">
        <v>11695</v>
      </c>
      <c r="R5241" t="s">
        <v>442</v>
      </c>
      <c r="S5241" t="s">
        <v>11696</v>
      </c>
      <c r="T5241" t="s">
        <v>338</v>
      </c>
      <c r="U5241" t="s">
        <v>530</v>
      </c>
      <c r="W5241" t="s">
        <v>11697</v>
      </c>
      <c r="Z5241" t="s">
        <v>11693</v>
      </c>
      <c r="AA5241" t="s">
        <v>11694</v>
      </c>
      <c r="AD5241" t="s">
        <v>11695</v>
      </c>
      <c r="AE5241" t="s">
        <v>442</v>
      </c>
      <c r="AF5241" t="s">
        <v>11696</v>
      </c>
      <c r="AG5241" t="s">
        <v>338</v>
      </c>
      <c r="AH5241" t="s">
        <v>530</v>
      </c>
      <c r="AJ5241" t="s">
        <v>11697</v>
      </c>
      <c r="AL5241" t="s">
        <v>339</v>
      </c>
      <c r="AM5241">
        <v>1</v>
      </c>
      <c r="AN5241">
        <v>1</v>
      </c>
      <c r="AO5241">
        <v>31217</v>
      </c>
      <c r="AQ5241">
        <v>124466</v>
      </c>
      <c r="AR5241">
        <v>53900001</v>
      </c>
      <c r="AS5241" t="s">
        <v>1697</v>
      </c>
      <c r="AT5241" t="s">
        <v>104</v>
      </c>
      <c r="AW5241" t="s">
        <v>343</v>
      </c>
      <c r="BY5241" t="s">
        <v>342</v>
      </c>
      <c r="EQ5241">
        <v>247378</v>
      </c>
      <c r="ER5241" t="s">
        <v>10943</v>
      </c>
      <c r="EV5241">
        <v>17290277</v>
      </c>
      <c r="EW5241">
        <v>928</v>
      </c>
      <c r="EX5241">
        <v>221470</v>
      </c>
      <c r="EY5241" t="s">
        <v>11698</v>
      </c>
      <c r="EZ5241">
        <v>1</v>
      </c>
      <c r="FC5241">
        <v>95277</v>
      </c>
      <c r="FD5241" t="s">
        <v>634</v>
      </c>
    </row>
    <row r="5242" spans="1:160" x14ac:dyDescent="0.3">
      <c r="A5242" t="str">
        <f>VLOOKUP(B5242,Table2[],3,FALSE)</f>
        <v>Digital</v>
      </c>
      <c r="B5242" t="str">
        <f>IF(OR(ISNUMBER(FIND("QVC",Z5242)),ISNUMBER(FIND("QVC",AL5242))),"QVC",IF(OR(ISNUMBER(FIND("NCO",H5242)),ISNUMBER(FIND("NCO",Y5242))), "NCO", IF(AL5242="consumer","PMD.com",VLOOKUP(LEFT(H5242,2),Tables!$E$1:$F$11,2,FALSE))))</f>
        <v>PMD.com</v>
      </c>
      <c r="C5242">
        <f t="shared" si="246"/>
        <v>53990001</v>
      </c>
      <c r="D5242">
        <f t="shared" si="247"/>
        <v>1</v>
      </c>
      <c r="E5242" t="str">
        <f t="shared" ca="1" si="248"/>
        <v>MTD orders shipped</v>
      </c>
      <c r="F5242" t="s">
        <v>3539</v>
      </c>
      <c r="G5242" t="s">
        <v>335</v>
      </c>
      <c r="H5242" t="s">
        <v>10942</v>
      </c>
      <c r="I5242" s="6">
        <v>44013.779282407406</v>
      </c>
      <c r="J5242" t="s">
        <v>16</v>
      </c>
      <c r="K5242" s="6">
        <v>44014.492245370369</v>
      </c>
      <c r="M5242" t="s">
        <v>11693</v>
      </c>
      <c r="N5242" t="s">
        <v>11694</v>
      </c>
      <c r="Q5242" t="s">
        <v>11695</v>
      </c>
      <c r="R5242" t="s">
        <v>442</v>
      </c>
      <c r="S5242" t="s">
        <v>11696</v>
      </c>
      <c r="T5242" t="s">
        <v>338</v>
      </c>
      <c r="U5242" t="s">
        <v>530</v>
      </c>
      <c r="W5242" t="s">
        <v>11697</v>
      </c>
      <c r="Z5242" t="s">
        <v>11693</v>
      </c>
      <c r="AA5242" t="s">
        <v>11694</v>
      </c>
      <c r="AD5242" t="s">
        <v>11695</v>
      </c>
      <c r="AE5242" t="s">
        <v>442</v>
      </c>
      <c r="AF5242" t="s">
        <v>11696</v>
      </c>
      <c r="AG5242" t="s">
        <v>338</v>
      </c>
      <c r="AH5242" t="s">
        <v>530</v>
      </c>
      <c r="AJ5242" t="s">
        <v>11697</v>
      </c>
      <c r="AL5242" t="s">
        <v>339</v>
      </c>
      <c r="AM5242">
        <v>1</v>
      </c>
      <c r="AN5242">
        <v>1</v>
      </c>
      <c r="AO5242">
        <v>14448</v>
      </c>
      <c r="AQ5242">
        <v>124474</v>
      </c>
      <c r="AR5242">
        <v>53990001</v>
      </c>
      <c r="AS5242" t="s">
        <v>1735</v>
      </c>
      <c r="AT5242" t="s">
        <v>111</v>
      </c>
      <c r="AW5242" t="s">
        <v>343</v>
      </c>
      <c r="BY5242" t="s">
        <v>342</v>
      </c>
      <c r="EQ5242">
        <v>253300</v>
      </c>
      <c r="ER5242" t="s">
        <v>10943</v>
      </c>
      <c r="EV5242">
        <v>17290277</v>
      </c>
      <c r="EW5242">
        <v>928</v>
      </c>
      <c r="EX5242">
        <v>221470</v>
      </c>
      <c r="EY5242" t="s">
        <v>11698</v>
      </c>
      <c r="EZ5242">
        <v>1</v>
      </c>
      <c r="FC5242">
        <v>53990001</v>
      </c>
      <c r="FD5242" t="s">
        <v>111</v>
      </c>
    </row>
    <row r="5243" spans="1:160" x14ac:dyDescent="0.3">
      <c r="A5243" t="str">
        <f>VLOOKUP(B5243,Table2[],3,FALSE)</f>
        <v>Digital</v>
      </c>
      <c r="B5243" t="str">
        <f>IF(OR(ISNUMBER(FIND("QVC",Z5243)),ISNUMBER(FIND("QVC",AL5243))),"QVC",IF(OR(ISNUMBER(FIND("NCO",H5243)),ISNUMBER(FIND("NCO",Y5243))), "NCO", IF(AL5243="consumer","PMD.com",VLOOKUP(LEFT(H5243,2),Tables!$E$1:$F$11,2,FALSE))))</f>
        <v>PMD.com</v>
      </c>
      <c r="C5243">
        <f t="shared" si="246"/>
        <v>53940001</v>
      </c>
      <c r="D5243">
        <f t="shared" si="247"/>
        <v>1</v>
      </c>
      <c r="E5243" t="str">
        <f t="shared" ca="1" si="248"/>
        <v>MTD orders shipped</v>
      </c>
      <c r="F5243" t="s">
        <v>3539</v>
      </c>
      <c r="G5243" t="s">
        <v>335</v>
      </c>
      <c r="H5243" t="s">
        <v>10942</v>
      </c>
      <c r="I5243" s="6">
        <v>44013.779282407406</v>
      </c>
      <c r="J5243" t="s">
        <v>16</v>
      </c>
      <c r="K5243" s="6">
        <v>44014.492245370369</v>
      </c>
      <c r="M5243" t="s">
        <v>11693</v>
      </c>
      <c r="N5243" t="s">
        <v>11694</v>
      </c>
      <c r="Q5243" t="s">
        <v>11695</v>
      </c>
      <c r="R5243" t="s">
        <v>442</v>
      </c>
      <c r="S5243" t="s">
        <v>11696</v>
      </c>
      <c r="T5243" t="s">
        <v>338</v>
      </c>
      <c r="U5243" t="s">
        <v>530</v>
      </c>
      <c r="W5243" t="s">
        <v>11697</v>
      </c>
      <c r="Z5243" t="s">
        <v>11693</v>
      </c>
      <c r="AA5243" t="s">
        <v>11694</v>
      </c>
      <c r="AD5243" t="s">
        <v>11695</v>
      </c>
      <c r="AE5243" t="s">
        <v>442</v>
      </c>
      <c r="AF5243" t="s">
        <v>11696</v>
      </c>
      <c r="AG5243" t="s">
        <v>338</v>
      </c>
      <c r="AH5243" t="s">
        <v>530</v>
      </c>
      <c r="AJ5243" t="s">
        <v>11697</v>
      </c>
      <c r="AL5243" t="s">
        <v>339</v>
      </c>
      <c r="AM5243">
        <v>1</v>
      </c>
      <c r="AN5243">
        <v>1</v>
      </c>
      <c r="AO5243">
        <v>4924</v>
      </c>
      <c r="AQ5243">
        <v>124470</v>
      </c>
      <c r="AR5243">
        <v>53940001</v>
      </c>
      <c r="AS5243">
        <v>90</v>
      </c>
      <c r="AT5243" t="s">
        <v>130</v>
      </c>
      <c r="AW5243" t="s">
        <v>343</v>
      </c>
      <c r="BY5243" t="s">
        <v>342</v>
      </c>
      <c r="EQ5243">
        <v>243398</v>
      </c>
      <c r="ER5243" t="s">
        <v>10943</v>
      </c>
      <c r="EV5243">
        <v>17290277</v>
      </c>
      <c r="EW5243">
        <v>928</v>
      </c>
      <c r="EX5243">
        <v>221470</v>
      </c>
      <c r="EY5243" t="s">
        <v>11698</v>
      </c>
      <c r="EZ5243">
        <v>1</v>
      </c>
      <c r="FC5243">
        <v>95311</v>
      </c>
      <c r="FD5243" t="s">
        <v>529</v>
      </c>
    </row>
    <row r="5244" spans="1:160" x14ac:dyDescent="0.3">
      <c r="A5244" t="str">
        <f>VLOOKUP(B5244,Table2[],3,FALSE)</f>
        <v>Digital</v>
      </c>
      <c r="B5244" t="str">
        <f>IF(OR(ISNUMBER(FIND("QVC",Z5244)),ISNUMBER(FIND("QVC",AL5244))),"QVC",IF(OR(ISNUMBER(FIND("NCO",H5244)),ISNUMBER(FIND("NCO",Y5244))), "NCO", IF(AL5244="consumer","PMD.com",VLOOKUP(LEFT(H5244,2),Tables!$E$1:$F$11,2,FALSE))))</f>
        <v>PMD.com</v>
      </c>
      <c r="C5244">
        <f t="shared" si="246"/>
        <v>51080001</v>
      </c>
      <c r="D5244">
        <f t="shared" si="247"/>
        <v>1</v>
      </c>
      <c r="E5244" t="str">
        <f t="shared" ca="1" si="248"/>
        <v>MTD orders shipped</v>
      </c>
      <c r="F5244" t="s">
        <v>3539</v>
      </c>
      <c r="G5244" t="s">
        <v>335</v>
      </c>
      <c r="H5244" t="s">
        <v>10924</v>
      </c>
      <c r="I5244" s="6">
        <v>44013.740567129629</v>
      </c>
      <c r="J5244" t="s">
        <v>16</v>
      </c>
      <c r="K5244" s="6">
        <v>44014.492905092593</v>
      </c>
      <c r="M5244" t="s">
        <v>11699</v>
      </c>
      <c r="N5244" t="s">
        <v>11700</v>
      </c>
      <c r="O5244" t="s">
        <v>11701</v>
      </c>
      <c r="Q5244" t="s">
        <v>11702</v>
      </c>
      <c r="R5244" t="s">
        <v>389</v>
      </c>
      <c r="S5244" t="s">
        <v>11703</v>
      </c>
      <c r="T5244" t="s">
        <v>338</v>
      </c>
      <c r="U5244" t="s">
        <v>530</v>
      </c>
      <c r="W5244" t="s">
        <v>11704</v>
      </c>
      <c r="Z5244" t="s">
        <v>11699</v>
      </c>
      <c r="AA5244" t="s">
        <v>11700</v>
      </c>
      <c r="AB5244" t="s">
        <v>11701</v>
      </c>
      <c r="AD5244" t="s">
        <v>11702</v>
      </c>
      <c r="AE5244" t="s">
        <v>389</v>
      </c>
      <c r="AF5244" t="s">
        <v>11703</v>
      </c>
      <c r="AG5244" t="s">
        <v>338</v>
      </c>
      <c r="AH5244" t="s">
        <v>530</v>
      </c>
      <c r="AJ5244" t="s">
        <v>11704</v>
      </c>
      <c r="AL5244" t="s">
        <v>339</v>
      </c>
      <c r="AM5244">
        <v>1</v>
      </c>
      <c r="AN5244">
        <v>1</v>
      </c>
      <c r="AO5244">
        <v>19656</v>
      </c>
      <c r="AQ5244">
        <v>124645</v>
      </c>
      <c r="AR5244">
        <v>51080001</v>
      </c>
      <c r="AS5244" t="s">
        <v>988</v>
      </c>
      <c r="AT5244" t="s">
        <v>57</v>
      </c>
      <c r="AW5244" t="s">
        <v>343</v>
      </c>
      <c r="BY5244" t="s">
        <v>342</v>
      </c>
      <c r="EQ5244">
        <v>251119</v>
      </c>
      <c r="ER5244" t="s">
        <v>10925</v>
      </c>
      <c r="EV5244">
        <v>17290268</v>
      </c>
      <c r="EW5244">
        <v>928</v>
      </c>
      <c r="EX5244">
        <v>221461</v>
      </c>
      <c r="EY5244" t="s">
        <v>11705</v>
      </c>
      <c r="EZ5244">
        <v>1</v>
      </c>
      <c r="FC5244">
        <v>51080001</v>
      </c>
      <c r="FD5244" t="s">
        <v>57</v>
      </c>
    </row>
    <row r="5245" spans="1:160" x14ac:dyDescent="0.3">
      <c r="A5245" t="str">
        <f>VLOOKUP(B5245,Table2[],3,FALSE)</f>
        <v>Digital</v>
      </c>
      <c r="B5245" t="str">
        <f>IF(OR(ISNUMBER(FIND("QVC",Z5245)),ISNUMBER(FIND("QVC",AL5245))),"QVC",IF(OR(ISNUMBER(FIND("NCO",H5245)),ISNUMBER(FIND("NCO",Y5245))), "NCO", IF(AL5245="consumer","PMD.com",VLOOKUP(LEFT(H5245,2),Tables!$E$1:$F$11,2,FALSE))))</f>
        <v>PMD.com</v>
      </c>
      <c r="C5245">
        <f t="shared" si="246"/>
        <v>56100001</v>
      </c>
      <c r="D5245">
        <f t="shared" si="247"/>
        <v>1</v>
      </c>
      <c r="E5245" t="str">
        <f t="shared" ca="1" si="248"/>
        <v>shifted orders shipped</v>
      </c>
      <c r="F5245" t="s">
        <v>3539</v>
      </c>
      <c r="G5245" t="s">
        <v>335</v>
      </c>
      <c r="H5245" t="s">
        <v>11706</v>
      </c>
      <c r="I5245" s="6">
        <v>44006.595069444447</v>
      </c>
      <c r="J5245" t="s">
        <v>16</v>
      </c>
      <c r="K5245" s="6">
        <v>44014.493437500001</v>
      </c>
      <c r="M5245" t="s">
        <v>11707</v>
      </c>
      <c r="N5245" t="s">
        <v>11708</v>
      </c>
      <c r="Q5245" t="s">
        <v>11709</v>
      </c>
      <c r="R5245" t="s">
        <v>11710</v>
      </c>
      <c r="S5245">
        <v>745</v>
      </c>
      <c r="T5245" t="s">
        <v>338</v>
      </c>
      <c r="U5245" t="s">
        <v>530</v>
      </c>
      <c r="W5245" t="s">
        <v>11711</v>
      </c>
      <c r="Z5245" t="s">
        <v>11707</v>
      </c>
      <c r="AA5245" t="s">
        <v>11708</v>
      </c>
      <c r="AD5245" t="s">
        <v>11709</v>
      </c>
      <c r="AE5245" t="s">
        <v>11710</v>
      </c>
      <c r="AF5245">
        <v>745</v>
      </c>
      <c r="AG5245" t="s">
        <v>338</v>
      </c>
      <c r="AH5245" t="s">
        <v>530</v>
      </c>
      <c r="AJ5245" t="s">
        <v>11711</v>
      </c>
      <c r="AL5245" t="s">
        <v>339</v>
      </c>
      <c r="AM5245">
        <v>1</v>
      </c>
      <c r="AN5245">
        <v>1</v>
      </c>
      <c r="AO5245">
        <v>464</v>
      </c>
      <c r="AQ5245">
        <v>124481</v>
      </c>
      <c r="AR5245">
        <v>56100001</v>
      </c>
      <c r="AS5245" t="s">
        <v>11712</v>
      </c>
      <c r="AT5245" t="s">
        <v>72</v>
      </c>
      <c r="AW5245" t="s">
        <v>340</v>
      </c>
      <c r="AX5245" t="s">
        <v>340</v>
      </c>
      <c r="AY5245" t="s">
        <v>357</v>
      </c>
      <c r="AZ5245" t="s">
        <v>361</v>
      </c>
      <c r="BY5245" t="s">
        <v>342</v>
      </c>
      <c r="EQ5245">
        <v>247485</v>
      </c>
      <c r="ER5245" t="s">
        <v>11713</v>
      </c>
      <c r="EV5245">
        <v>17287662</v>
      </c>
      <c r="EW5245">
        <v>928</v>
      </c>
      <c r="EX5245">
        <v>220960</v>
      </c>
      <c r="EY5245" t="s">
        <v>11714</v>
      </c>
      <c r="EZ5245">
        <v>1</v>
      </c>
      <c r="FC5245">
        <v>56100001</v>
      </c>
      <c r="FD5245" t="s">
        <v>72</v>
      </c>
    </row>
    <row r="5246" spans="1:160" x14ac:dyDescent="0.3">
      <c r="A5246" t="str">
        <f>VLOOKUP(B5246,Table2[],3,FALSE)</f>
        <v>Digital</v>
      </c>
      <c r="B5246" t="str">
        <f>IF(OR(ISNUMBER(FIND("QVC",Z5246)),ISNUMBER(FIND("QVC",AL5246))),"QVC",IF(OR(ISNUMBER(FIND("NCO",H5246)),ISNUMBER(FIND("NCO",Y5246))), "NCO", IF(AL5246="consumer","PMD.com",VLOOKUP(LEFT(H5246,2),Tables!$E$1:$F$11,2,FALSE))))</f>
        <v>PMD.com</v>
      </c>
      <c r="C5246">
        <f t="shared" si="246"/>
        <v>58040001</v>
      </c>
      <c r="D5246">
        <f t="shared" si="247"/>
        <v>1</v>
      </c>
      <c r="E5246" t="str">
        <f t="shared" ca="1" si="248"/>
        <v>shifted orders shipped</v>
      </c>
      <c r="F5246" t="s">
        <v>3539</v>
      </c>
      <c r="G5246" t="s">
        <v>335</v>
      </c>
      <c r="H5246" t="s">
        <v>11706</v>
      </c>
      <c r="I5246" s="6">
        <v>44006.595069444447</v>
      </c>
      <c r="J5246" t="s">
        <v>16</v>
      </c>
      <c r="K5246" s="6">
        <v>44014.493437500001</v>
      </c>
      <c r="M5246" t="s">
        <v>11707</v>
      </c>
      <c r="N5246" t="s">
        <v>11708</v>
      </c>
      <c r="Q5246" t="s">
        <v>11709</v>
      </c>
      <c r="R5246" t="s">
        <v>11710</v>
      </c>
      <c r="S5246">
        <v>745</v>
      </c>
      <c r="T5246" t="s">
        <v>338</v>
      </c>
      <c r="U5246" t="s">
        <v>530</v>
      </c>
      <c r="W5246" t="s">
        <v>11711</v>
      </c>
      <c r="Z5246" t="s">
        <v>11707</v>
      </c>
      <c r="AA5246" t="s">
        <v>11708</v>
      </c>
      <c r="AD5246" t="s">
        <v>11709</v>
      </c>
      <c r="AE5246" t="s">
        <v>11710</v>
      </c>
      <c r="AF5246">
        <v>745</v>
      </c>
      <c r="AG5246" t="s">
        <v>338</v>
      </c>
      <c r="AH5246" t="s">
        <v>530</v>
      </c>
      <c r="AJ5246" t="s">
        <v>11711</v>
      </c>
      <c r="AL5246" t="s">
        <v>339</v>
      </c>
      <c r="AM5246">
        <v>1</v>
      </c>
      <c r="AN5246">
        <v>1</v>
      </c>
      <c r="AO5246">
        <v>12788</v>
      </c>
      <c r="AQ5246">
        <v>124484</v>
      </c>
      <c r="AR5246">
        <v>58040001</v>
      </c>
      <c r="AS5246" t="s">
        <v>54</v>
      </c>
      <c r="AT5246" t="s">
        <v>55</v>
      </c>
      <c r="AW5246" t="s">
        <v>340</v>
      </c>
      <c r="AX5246" t="s">
        <v>340</v>
      </c>
      <c r="AY5246" t="s">
        <v>357</v>
      </c>
      <c r="AZ5246" t="s">
        <v>363</v>
      </c>
      <c r="BY5246" t="s">
        <v>342</v>
      </c>
      <c r="EQ5246">
        <v>251707</v>
      </c>
      <c r="ER5246" t="s">
        <v>11713</v>
      </c>
      <c r="EV5246">
        <v>17287662</v>
      </c>
      <c r="EW5246">
        <v>928</v>
      </c>
      <c r="EX5246">
        <v>220960</v>
      </c>
      <c r="EY5246" t="s">
        <v>11714</v>
      </c>
      <c r="EZ5246">
        <v>1</v>
      </c>
      <c r="FC5246">
        <v>58040001</v>
      </c>
      <c r="FD5246" t="s">
        <v>55</v>
      </c>
    </row>
    <row r="5247" spans="1:160" x14ac:dyDescent="0.3">
      <c r="A5247" t="str">
        <f>VLOOKUP(B5247,Table2[],3,FALSE)</f>
        <v>Digital</v>
      </c>
      <c r="B5247" t="str">
        <f>IF(OR(ISNUMBER(FIND("QVC",Z5247)),ISNUMBER(FIND("QVC",AL5247))),"QVC",IF(OR(ISNUMBER(FIND("NCO",H5247)),ISNUMBER(FIND("NCO",Y5247))), "NCO", IF(AL5247="consumer","PMD.com",VLOOKUP(LEFT(H5247,2),Tables!$E$1:$F$11,2,FALSE))))</f>
        <v>PMD.com</v>
      </c>
      <c r="C5247">
        <f t="shared" si="246"/>
        <v>52030001</v>
      </c>
      <c r="D5247">
        <f t="shared" si="247"/>
        <v>1</v>
      </c>
      <c r="E5247" t="str">
        <f t="shared" ca="1" si="248"/>
        <v>MTD orders shipped</v>
      </c>
      <c r="F5247" t="s">
        <v>3539</v>
      </c>
      <c r="G5247" t="s">
        <v>335</v>
      </c>
      <c r="H5247" t="s">
        <v>10930</v>
      </c>
      <c r="I5247" s="6">
        <v>44013.762916666667</v>
      </c>
      <c r="J5247" t="s">
        <v>16</v>
      </c>
      <c r="K5247" s="6">
        <v>44014.493611111109</v>
      </c>
      <c r="M5247" t="s">
        <v>11715</v>
      </c>
      <c r="N5247" t="s">
        <v>11716</v>
      </c>
      <c r="Q5247" t="s">
        <v>11717</v>
      </c>
      <c r="R5247" t="s">
        <v>409</v>
      </c>
      <c r="S5247" t="s">
        <v>11718</v>
      </c>
      <c r="T5247" t="s">
        <v>338</v>
      </c>
      <c r="U5247" t="s">
        <v>530</v>
      </c>
      <c r="W5247" t="s">
        <v>11719</v>
      </c>
      <c r="Z5247" t="s">
        <v>11715</v>
      </c>
      <c r="AA5247" t="s">
        <v>11716</v>
      </c>
      <c r="AD5247" t="s">
        <v>11717</v>
      </c>
      <c r="AE5247" t="s">
        <v>409</v>
      </c>
      <c r="AF5247" t="s">
        <v>11718</v>
      </c>
      <c r="AG5247" t="s">
        <v>338</v>
      </c>
      <c r="AH5247" t="s">
        <v>530</v>
      </c>
      <c r="AJ5247" t="s">
        <v>11719</v>
      </c>
      <c r="AL5247" t="s">
        <v>339</v>
      </c>
      <c r="AM5247">
        <v>1</v>
      </c>
      <c r="AN5247">
        <v>1</v>
      </c>
      <c r="AO5247">
        <v>5763</v>
      </c>
      <c r="AQ5247">
        <v>124432</v>
      </c>
      <c r="AR5247">
        <v>52030001</v>
      </c>
      <c r="AS5247" t="s">
        <v>147</v>
      </c>
      <c r="AT5247" t="s">
        <v>148</v>
      </c>
      <c r="AW5247" t="s">
        <v>340</v>
      </c>
      <c r="AX5247" t="s">
        <v>340</v>
      </c>
      <c r="AY5247" t="s">
        <v>423</v>
      </c>
      <c r="AZ5247">
        <v>0</v>
      </c>
      <c r="BY5247" t="s">
        <v>342</v>
      </c>
      <c r="EQ5247">
        <v>242566</v>
      </c>
      <c r="ER5247" t="s">
        <v>10931</v>
      </c>
      <c r="EV5247">
        <v>17290271</v>
      </c>
      <c r="EW5247">
        <v>928</v>
      </c>
      <c r="EX5247">
        <v>221464</v>
      </c>
      <c r="EY5247" t="s">
        <v>11720</v>
      </c>
      <c r="EZ5247">
        <v>1</v>
      </c>
      <c r="FC5247">
        <v>52030001</v>
      </c>
      <c r="FD5247" t="s">
        <v>148</v>
      </c>
    </row>
    <row r="5248" spans="1:160" x14ac:dyDescent="0.3">
      <c r="A5248" t="str">
        <f>VLOOKUP(B5248,Table2[],3,FALSE)</f>
        <v>Digital</v>
      </c>
      <c r="B5248" t="str">
        <f>IF(OR(ISNUMBER(FIND("QVC",Z5248)),ISNUMBER(FIND("QVC",AL5248))),"QVC",IF(OR(ISNUMBER(FIND("NCO",H5248)),ISNUMBER(FIND("NCO",Y5248))), "NCO", IF(AL5248="consumer","PMD.com",VLOOKUP(LEFT(H5248,2),Tables!$E$1:$F$11,2,FALSE))))</f>
        <v>PMD.com</v>
      </c>
      <c r="C5248">
        <f t="shared" si="246"/>
        <v>53920001</v>
      </c>
      <c r="D5248">
        <f t="shared" si="247"/>
        <v>1</v>
      </c>
      <c r="E5248" t="str">
        <f t="shared" ca="1" si="248"/>
        <v>MTD orders shipped</v>
      </c>
      <c r="F5248" t="s">
        <v>3539</v>
      </c>
      <c r="G5248" t="s">
        <v>335</v>
      </c>
      <c r="H5248" t="s">
        <v>10930</v>
      </c>
      <c r="I5248" s="6">
        <v>44013.762916666667</v>
      </c>
      <c r="J5248" t="s">
        <v>16</v>
      </c>
      <c r="K5248" s="6">
        <v>44014.493611111109</v>
      </c>
      <c r="M5248" t="s">
        <v>11715</v>
      </c>
      <c r="N5248" t="s">
        <v>11716</v>
      </c>
      <c r="Q5248" t="s">
        <v>11717</v>
      </c>
      <c r="R5248" t="s">
        <v>409</v>
      </c>
      <c r="S5248" t="s">
        <v>11718</v>
      </c>
      <c r="T5248" t="s">
        <v>338</v>
      </c>
      <c r="U5248" t="s">
        <v>530</v>
      </c>
      <c r="W5248" t="s">
        <v>11719</v>
      </c>
      <c r="Z5248" t="s">
        <v>11715</v>
      </c>
      <c r="AA5248" t="s">
        <v>11716</v>
      </c>
      <c r="AD5248" t="s">
        <v>11717</v>
      </c>
      <c r="AE5248" t="s">
        <v>409</v>
      </c>
      <c r="AF5248" t="s">
        <v>11718</v>
      </c>
      <c r="AG5248" t="s">
        <v>338</v>
      </c>
      <c r="AH5248" t="s">
        <v>530</v>
      </c>
      <c r="AJ5248" t="s">
        <v>11719</v>
      </c>
      <c r="AL5248" t="s">
        <v>339</v>
      </c>
      <c r="AM5248">
        <v>1</v>
      </c>
      <c r="AN5248">
        <v>1</v>
      </c>
      <c r="AO5248">
        <v>14899</v>
      </c>
      <c r="AQ5248">
        <v>124468</v>
      </c>
      <c r="AR5248">
        <v>53920001</v>
      </c>
      <c r="AS5248" t="s">
        <v>42</v>
      </c>
      <c r="AT5248" t="s">
        <v>40</v>
      </c>
      <c r="AW5248" t="s">
        <v>343</v>
      </c>
      <c r="BY5248" t="s">
        <v>342</v>
      </c>
      <c r="EQ5248">
        <v>247476</v>
      </c>
      <c r="ER5248" t="s">
        <v>10931</v>
      </c>
      <c r="EV5248">
        <v>17290271</v>
      </c>
      <c r="EW5248">
        <v>928</v>
      </c>
      <c r="EX5248">
        <v>221464</v>
      </c>
      <c r="EY5248" t="s">
        <v>11720</v>
      </c>
      <c r="EZ5248">
        <v>1</v>
      </c>
      <c r="FC5248">
        <v>95384</v>
      </c>
      <c r="FD5248" t="s">
        <v>3530</v>
      </c>
    </row>
    <row r="5249" spans="1:160" x14ac:dyDescent="0.3">
      <c r="A5249" t="str">
        <f>VLOOKUP(B5249,Table2[],3,FALSE)</f>
        <v>Digital</v>
      </c>
      <c r="B5249" t="str">
        <f>IF(OR(ISNUMBER(FIND("QVC",Z5249)),ISNUMBER(FIND("QVC",AL5249))),"QVC",IF(OR(ISNUMBER(FIND("NCO",H5249)),ISNUMBER(FIND("NCO",Y5249))), "NCO", IF(AL5249="consumer","PMD.com",VLOOKUP(LEFT(H5249,2),Tables!$E$1:$F$11,2,FALSE))))</f>
        <v>PMD.com</v>
      </c>
      <c r="C5249">
        <f t="shared" si="246"/>
        <v>53200001</v>
      </c>
      <c r="D5249">
        <f t="shared" si="247"/>
        <v>1</v>
      </c>
      <c r="E5249" t="str">
        <f t="shared" ca="1" si="248"/>
        <v>MTD orders shipped</v>
      </c>
      <c r="F5249" t="s">
        <v>3539</v>
      </c>
      <c r="G5249" t="s">
        <v>335</v>
      </c>
      <c r="H5249" t="s">
        <v>10930</v>
      </c>
      <c r="I5249" s="6">
        <v>44013.762916666667</v>
      </c>
      <c r="J5249" t="s">
        <v>16</v>
      </c>
      <c r="K5249" s="6">
        <v>44014.493611111109</v>
      </c>
      <c r="M5249" t="s">
        <v>11715</v>
      </c>
      <c r="N5249" t="s">
        <v>11716</v>
      </c>
      <c r="Q5249" t="s">
        <v>11717</v>
      </c>
      <c r="R5249" t="s">
        <v>409</v>
      </c>
      <c r="S5249" t="s">
        <v>11718</v>
      </c>
      <c r="T5249" t="s">
        <v>338</v>
      </c>
      <c r="U5249" t="s">
        <v>530</v>
      </c>
      <c r="W5249" t="s">
        <v>11719</v>
      </c>
      <c r="Z5249" t="s">
        <v>11715</v>
      </c>
      <c r="AA5249" t="s">
        <v>11716</v>
      </c>
      <c r="AD5249" t="s">
        <v>11717</v>
      </c>
      <c r="AE5249" t="s">
        <v>409</v>
      </c>
      <c r="AF5249" t="s">
        <v>11718</v>
      </c>
      <c r="AG5249" t="s">
        <v>338</v>
      </c>
      <c r="AH5249" t="s">
        <v>530</v>
      </c>
      <c r="AJ5249" t="s">
        <v>11719</v>
      </c>
      <c r="AL5249" t="s">
        <v>339</v>
      </c>
      <c r="AM5249">
        <v>1</v>
      </c>
      <c r="AN5249">
        <v>1</v>
      </c>
      <c r="AO5249">
        <v>15189</v>
      </c>
      <c r="AQ5249">
        <v>123906</v>
      </c>
      <c r="AR5249">
        <v>53200001</v>
      </c>
      <c r="AS5249" t="s">
        <v>973</v>
      </c>
      <c r="AT5249" t="s">
        <v>50</v>
      </c>
      <c r="AW5249" t="s">
        <v>340</v>
      </c>
      <c r="AX5249" t="s">
        <v>340</v>
      </c>
      <c r="AY5249" t="s">
        <v>357</v>
      </c>
      <c r="AZ5249" t="s">
        <v>363</v>
      </c>
      <c r="BY5249" t="s">
        <v>342</v>
      </c>
      <c r="EQ5249">
        <v>252156</v>
      </c>
      <c r="ER5249" t="s">
        <v>10931</v>
      </c>
      <c r="EV5249">
        <v>17290271</v>
      </c>
      <c r="EW5249">
        <v>928</v>
      </c>
      <c r="EX5249">
        <v>221464</v>
      </c>
      <c r="EY5249" t="s">
        <v>11720</v>
      </c>
      <c r="EZ5249">
        <v>1</v>
      </c>
      <c r="FC5249">
        <v>53200001</v>
      </c>
      <c r="FD5249" t="s">
        <v>50</v>
      </c>
    </row>
    <row r="5250" spans="1:160" x14ac:dyDescent="0.3">
      <c r="A5250" t="str">
        <f>VLOOKUP(B5250,Table2[],3,FALSE)</f>
        <v>Digital</v>
      </c>
      <c r="B5250" t="str">
        <f>IF(OR(ISNUMBER(FIND("QVC",Z5250)),ISNUMBER(FIND("QVC",AL5250))),"QVC",IF(OR(ISNUMBER(FIND("NCO",H5250)),ISNUMBER(FIND("NCO",Y5250))), "NCO", IF(AL5250="consumer","PMD.com",VLOOKUP(LEFT(H5250,2),Tables!$E$1:$F$11,2,FALSE))))</f>
        <v>PMD.com</v>
      </c>
      <c r="C5250">
        <f t="shared" si="246"/>
        <v>52430001</v>
      </c>
      <c r="D5250">
        <f t="shared" si="247"/>
        <v>1</v>
      </c>
      <c r="E5250" t="str">
        <f t="shared" ca="1" si="248"/>
        <v>MTD orders shipped</v>
      </c>
      <c r="F5250" t="s">
        <v>3539</v>
      </c>
      <c r="G5250" t="s">
        <v>335</v>
      </c>
      <c r="H5250" t="s">
        <v>10930</v>
      </c>
      <c r="I5250" s="6">
        <v>44013.762916666667</v>
      </c>
      <c r="J5250" t="s">
        <v>16</v>
      </c>
      <c r="K5250" s="6">
        <v>44014.493611111109</v>
      </c>
      <c r="M5250" t="s">
        <v>11715</v>
      </c>
      <c r="N5250" t="s">
        <v>11716</v>
      </c>
      <c r="Q5250" t="s">
        <v>11717</v>
      </c>
      <c r="R5250" t="s">
        <v>409</v>
      </c>
      <c r="S5250" t="s">
        <v>11718</v>
      </c>
      <c r="T5250" t="s">
        <v>338</v>
      </c>
      <c r="U5250" t="s">
        <v>530</v>
      </c>
      <c r="W5250" t="s">
        <v>11719</v>
      </c>
      <c r="Z5250" t="s">
        <v>11715</v>
      </c>
      <c r="AA5250" t="s">
        <v>11716</v>
      </c>
      <c r="AD5250" t="s">
        <v>11717</v>
      </c>
      <c r="AE5250" t="s">
        <v>409</v>
      </c>
      <c r="AF5250" t="s">
        <v>11718</v>
      </c>
      <c r="AG5250" t="s">
        <v>338</v>
      </c>
      <c r="AH5250" t="s">
        <v>530</v>
      </c>
      <c r="AJ5250" t="s">
        <v>11719</v>
      </c>
      <c r="AL5250" t="s">
        <v>339</v>
      </c>
      <c r="AM5250">
        <v>1</v>
      </c>
      <c r="AN5250">
        <v>1</v>
      </c>
      <c r="AO5250">
        <v>12063</v>
      </c>
      <c r="AQ5250">
        <v>127155</v>
      </c>
      <c r="AR5250">
        <v>52430001</v>
      </c>
      <c r="AS5250" t="s">
        <v>9635</v>
      </c>
      <c r="AT5250" t="s">
        <v>75</v>
      </c>
      <c r="AW5250" t="s">
        <v>340</v>
      </c>
      <c r="AX5250" t="s">
        <v>340</v>
      </c>
      <c r="AY5250" t="s">
        <v>357</v>
      </c>
      <c r="AZ5250" t="s">
        <v>363</v>
      </c>
      <c r="BY5250" t="s">
        <v>342</v>
      </c>
      <c r="EQ5250">
        <v>252868</v>
      </c>
      <c r="ER5250" t="s">
        <v>10931</v>
      </c>
      <c r="EV5250">
        <v>17290271</v>
      </c>
      <c r="EW5250">
        <v>928</v>
      </c>
      <c r="EX5250">
        <v>221464</v>
      </c>
      <c r="EY5250" t="s">
        <v>11720</v>
      </c>
      <c r="EZ5250">
        <v>1</v>
      </c>
      <c r="FC5250">
        <v>95384</v>
      </c>
      <c r="FD5250" t="s">
        <v>3530</v>
      </c>
    </row>
    <row r="5251" spans="1:160" x14ac:dyDescent="0.3">
      <c r="A5251" t="str">
        <f>VLOOKUP(B5251,Table2[],3,FALSE)</f>
        <v>Digital</v>
      </c>
      <c r="B5251" t="str">
        <f>IF(OR(ISNUMBER(FIND("QVC",Z5251)),ISNUMBER(FIND("QVC",AL5251))),"QVC",IF(OR(ISNUMBER(FIND("NCO",H5251)),ISNUMBER(FIND("NCO",Y5251))), "NCO", IF(AL5251="consumer","PMD.com",VLOOKUP(LEFT(H5251,2),Tables!$E$1:$F$11,2,FALSE))))</f>
        <v>PMD.com</v>
      </c>
      <c r="C5251">
        <f t="shared" si="246"/>
        <v>51090030</v>
      </c>
      <c r="D5251">
        <f t="shared" si="247"/>
        <v>1</v>
      </c>
      <c r="E5251" t="str">
        <f t="shared" ca="1" si="248"/>
        <v>MTD orders shipped</v>
      </c>
      <c r="F5251" t="s">
        <v>3539</v>
      </c>
      <c r="G5251" t="s">
        <v>335</v>
      </c>
      <c r="H5251" t="s">
        <v>10930</v>
      </c>
      <c r="I5251" s="6">
        <v>44013.762916666667</v>
      </c>
      <c r="J5251" t="s">
        <v>16</v>
      </c>
      <c r="K5251" s="6">
        <v>44014.493611111109</v>
      </c>
      <c r="M5251" t="s">
        <v>11715</v>
      </c>
      <c r="N5251" t="s">
        <v>11716</v>
      </c>
      <c r="Q5251" t="s">
        <v>11717</v>
      </c>
      <c r="R5251" t="s">
        <v>409</v>
      </c>
      <c r="S5251" t="s">
        <v>11718</v>
      </c>
      <c r="T5251" t="s">
        <v>338</v>
      </c>
      <c r="U5251" t="s">
        <v>530</v>
      </c>
      <c r="W5251" t="s">
        <v>11719</v>
      </c>
      <c r="Z5251" t="s">
        <v>11715</v>
      </c>
      <c r="AA5251" t="s">
        <v>11716</v>
      </c>
      <c r="AD5251" t="s">
        <v>11717</v>
      </c>
      <c r="AE5251" t="s">
        <v>409</v>
      </c>
      <c r="AF5251" t="s">
        <v>11718</v>
      </c>
      <c r="AG5251" t="s">
        <v>338</v>
      </c>
      <c r="AH5251" t="s">
        <v>530</v>
      </c>
      <c r="AJ5251" t="s">
        <v>11719</v>
      </c>
      <c r="AL5251" t="s">
        <v>339</v>
      </c>
      <c r="AM5251">
        <v>1</v>
      </c>
      <c r="AN5251">
        <v>1</v>
      </c>
      <c r="AO5251">
        <v>6688</v>
      </c>
      <c r="AQ5251">
        <v>125960</v>
      </c>
      <c r="AR5251">
        <v>51090030</v>
      </c>
      <c r="AS5251" t="s">
        <v>3043</v>
      </c>
      <c r="AT5251" t="s">
        <v>628</v>
      </c>
      <c r="AW5251" t="s">
        <v>343</v>
      </c>
      <c r="BY5251" t="s">
        <v>342</v>
      </c>
      <c r="BZ5251" t="b">
        <v>0</v>
      </c>
      <c r="EQ5251">
        <v>243047</v>
      </c>
      <c r="ER5251" t="s">
        <v>10931</v>
      </c>
      <c r="EV5251">
        <v>17290271</v>
      </c>
      <c r="EW5251">
        <v>928</v>
      </c>
      <c r="EX5251">
        <v>221464</v>
      </c>
      <c r="EY5251" t="s">
        <v>11720</v>
      </c>
      <c r="EZ5251">
        <v>1</v>
      </c>
      <c r="FC5251">
        <v>95384</v>
      </c>
      <c r="FD5251" t="s">
        <v>3530</v>
      </c>
    </row>
    <row r="5252" spans="1:160" x14ac:dyDescent="0.3">
      <c r="A5252" t="str">
        <f>VLOOKUP(B5252,Table2[],3,FALSE)</f>
        <v>Digital</v>
      </c>
      <c r="B5252" t="str">
        <f>IF(OR(ISNUMBER(FIND("QVC",Z5252)),ISNUMBER(FIND("QVC",AL5252))),"QVC",IF(OR(ISNUMBER(FIND("NCO",H5252)),ISNUMBER(FIND("NCO",Y5252))), "NCO", IF(AL5252="consumer","PMD.com",VLOOKUP(LEFT(H5252,2),Tables!$E$1:$F$11,2,FALSE))))</f>
        <v>PMD.com</v>
      </c>
      <c r="C5252">
        <f t="shared" si="246"/>
        <v>51090030</v>
      </c>
      <c r="D5252">
        <f t="shared" si="247"/>
        <v>1</v>
      </c>
      <c r="E5252" t="str">
        <f t="shared" ca="1" si="248"/>
        <v>MTD orders shipped</v>
      </c>
      <c r="F5252" t="s">
        <v>3539</v>
      </c>
      <c r="G5252" t="s">
        <v>335</v>
      </c>
      <c r="H5252" t="s">
        <v>10904</v>
      </c>
      <c r="I5252" s="6">
        <v>44013.709131944444</v>
      </c>
      <c r="J5252" t="s">
        <v>16</v>
      </c>
      <c r="K5252" s="6">
        <v>44014.493715277778</v>
      </c>
      <c r="M5252" t="s">
        <v>11721</v>
      </c>
      <c r="N5252" t="s">
        <v>11722</v>
      </c>
      <c r="Q5252" t="s">
        <v>11723</v>
      </c>
      <c r="R5252" t="s">
        <v>414</v>
      </c>
      <c r="S5252">
        <v>8096</v>
      </c>
      <c r="T5252" t="s">
        <v>338</v>
      </c>
      <c r="U5252" t="s">
        <v>530</v>
      </c>
      <c r="W5252" t="s">
        <v>11724</v>
      </c>
      <c r="Z5252" t="s">
        <v>11721</v>
      </c>
      <c r="AA5252" t="s">
        <v>11722</v>
      </c>
      <c r="AD5252" t="s">
        <v>11723</v>
      </c>
      <c r="AE5252" t="s">
        <v>414</v>
      </c>
      <c r="AF5252">
        <v>8096</v>
      </c>
      <c r="AG5252" t="s">
        <v>338</v>
      </c>
      <c r="AH5252" t="s">
        <v>530</v>
      </c>
      <c r="AJ5252" t="s">
        <v>11724</v>
      </c>
      <c r="AL5252" t="s">
        <v>339</v>
      </c>
      <c r="AM5252">
        <v>1</v>
      </c>
      <c r="AN5252">
        <v>1</v>
      </c>
      <c r="AO5252">
        <v>6688</v>
      </c>
      <c r="AQ5252">
        <v>125960</v>
      </c>
      <c r="AR5252">
        <v>51090030</v>
      </c>
      <c r="AS5252" t="s">
        <v>3043</v>
      </c>
      <c r="AT5252" t="s">
        <v>628</v>
      </c>
      <c r="AW5252" t="s">
        <v>343</v>
      </c>
      <c r="BY5252" t="s">
        <v>342</v>
      </c>
      <c r="BZ5252" t="b">
        <v>0</v>
      </c>
      <c r="EQ5252">
        <v>243047</v>
      </c>
      <c r="ER5252" t="s">
        <v>10905</v>
      </c>
      <c r="EV5252">
        <v>17290258</v>
      </c>
      <c r="EW5252">
        <v>928</v>
      </c>
      <c r="EX5252">
        <v>221452</v>
      </c>
      <c r="EY5252" t="s">
        <v>11725</v>
      </c>
      <c r="EZ5252">
        <v>1</v>
      </c>
      <c r="FC5252">
        <v>95379</v>
      </c>
      <c r="FD5252" t="s">
        <v>985</v>
      </c>
    </row>
    <row r="5253" spans="1:160" x14ac:dyDescent="0.3">
      <c r="A5253" t="str">
        <f>VLOOKUP(B5253,Table2[],3,FALSE)</f>
        <v>Digital</v>
      </c>
      <c r="B5253" t="str">
        <f>IF(OR(ISNUMBER(FIND("QVC",Z5253)),ISNUMBER(FIND("QVC",AL5253))),"QVC",IF(OR(ISNUMBER(FIND("NCO",H5253)),ISNUMBER(FIND("NCO",Y5253))), "NCO", IF(AL5253="consumer","PMD.com",VLOOKUP(LEFT(H5253,2),Tables!$E$1:$F$11,2,FALSE))))</f>
        <v>PMD.com</v>
      </c>
      <c r="C5253">
        <f t="shared" si="246"/>
        <v>53450011</v>
      </c>
      <c r="D5253">
        <f t="shared" si="247"/>
        <v>1</v>
      </c>
      <c r="E5253" t="str">
        <f t="shared" ca="1" si="248"/>
        <v>MTD orders shipped</v>
      </c>
      <c r="F5253" t="s">
        <v>3539</v>
      </c>
      <c r="G5253" t="s">
        <v>335</v>
      </c>
      <c r="H5253" t="s">
        <v>10904</v>
      </c>
      <c r="I5253" s="6">
        <v>44013.709131944444</v>
      </c>
      <c r="J5253" t="s">
        <v>16</v>
      </c>
      <c r="K5253" s="6">
        <v>44014.493715277778</v>
      </c>
      <c r="M5253" t="s">
        <v>11721</v>
      </c>
      <c r="N5253" t="s">
        <v>11722</v>
      </c>
      <c r="Q5253" t="s">
        <v>11723</v>
      </c>
      <c r="R5253" t="s">
        <v>414</v>
      </c>
      <c r="S5253">
        <v>8096</v>
      </c>
      <c r="T5253" t="s">
        <v>338</v>
      </c>
      <c r="U5253" t="s">
        <v>530</v>
      </c>
      <c r="W5253" t="s">
        <v>11724</v>
      </c>
      <c r="Z5253" t="s">
        <v>11721</v>
      </c>
      <c r="AA5253" t="s">
        <v>11722</v>
      </c>
      <c r="AD5253" t="s">
        <v>11723</v>
      </c>
      <c r="AE5253" t="s">
        <v>414</v>
      </c>
      <c r="AF5253">
        <v>8096</v>
      </c>
      <c r="AG5253" t="s">
        <v>338</v>
      </c>
      <c r="AH5253" t="s">
        <v>530</v>
      </c>
      <c r="AJ5253" t="s">
        <v>11724</v>
      </c>
      <c r="AL5253" t="s">
        <v>339</v>
      </c>
      <c r="AM5253">
        <v>1</v>
      </c>
      <c r="AN5253">
        <v>1</v>
      </c>
      <c r="AO5253">
        <v>15200</v>
      </c>
      <c r="AQ5253">
        <v>124724</v>
      </c>
      <c r="AR5253">
        <v>53450011</v>
      </c>
      <c r="AS5253" t="s">
        <v>2807</v>
      </c>
      <c r="AT5253" t="s">
        <v>96</v>
      </c>
      <c r="AW5253" t="s">
        <v>340</v>
      </c>
      <c r="AX5253" t="s">
        <v>340</v>
      </c>
      <c r="AY5253" t="s">
        <v>345</v>
      </c>
      <c r="AZ5253">
        <v>0</v>
      </c>
      <c r="BY5253" t="s">
        <v>342</v>
      </c>
      <c r="EQ5253">
        <v>253372</v>
      </c>
      <c r="ER5253" t="s">
        <v>10905</v>
      </c>
      <c r="EV5253">
        <v>17290258</v>
      </c>
      <c r="EW5253">
        <v>928</v>
      </c>
      <c r="EX5253">
        <v>221452</v>
      </c>
      <c r="EY5253" t="s">
        <v>11725</v>
      </c>
      <c r="EZ5253">
        <v>1</v>
      </c>
      <c r="FC5253">
        <v>53450011</v>
      </c>
      <c r="FD5253" t="s">
        <v>96</v>
      </c>
    </row>
    <row r="5254" spans="1:160" x14ac:dyDescent="0.3">
      <c r="A5254" t="str">
        <f>VLOOKUP(B5254,Table2[],3,FALSE)</f>
        <v>Digital</v>
      </c>
      <c r="B5254" t="str">
        <f>IF(OR(ISNUMBER(FIND("QVC",Z5254)),ISNUMBER(FIND("QVC",AL5254))),"QVC",IF(OR(ISNUMBER(FIND("NCO",H5254)),ISNUMBER(FIND("NCO",Y5254))), "NCO", IF(AL5254="consumer","PMD.com",VLOOKUP(LEFT(H5254,2),Tables!$E$1:$F$11,2,FALSE))))</f>
        <v>PMD.com</v>
      </c>
      <c r="C5254">
        <f t="shared" si="246"/>
        <v>55230001</v>
      </c>
      <c r="D5254">
        <f t="shared" si="247"/>
        <v>1</v>
      </c>
      <c r="E5254" t="str">
        <f t="shared" ca="1" si="248"/>
        <v>MTD orders shipped</v>
      </c>
      <c r="F5254" t="s">
        <v>3539</v>
      </c>
      <c r="G5254" t="s">
        <v>335</v>
      </c>
      <c r="H5254" t="s">
        <v>10904</v>
      </c>
      <c r="I5254" s="6">
        <v>44013.709131944444</v>
      </c>
      <c r="J5254" t="s">
        <v>16</v>
      </c>
      <c r="K5254" s="6">
        <v>44014.493715277778</v>
      </c>
      <c r="M5254" t="s">
        <v>11721</v>
      </c>
      <c r="N5254" t="s">
        <v>11722</v>
      </c>
      <c r="Q5254" t="s">
        <v>11723</v>
      </c>
      <c r="R5254" t="s">
        <v>414</v>
      </c>
      <c r="S5254">
        <v>8096</v>
      </c>
      <c r="T5254" t="s">
        <v>338</v>
      </c>
      <c r="U5254" t="s">
        <v>530</v>
      </c>
      <c r="W5254" t="s">
        <v>11724</v>
      </c>
      <c r="Z5254" t="s">
        <v>11721</v>
      </c>
      <c r="AA5254" t="s">
        <v>11722</v>
      </c>
      <c r="AD5254" t="s">
        <v>11723</v>
      </c>
      <c r="AE5254" t="s">
        <v>414</v>
      </c>
      <c r="AF5254">
        <v>8096</v>
      </c>
      <c r="AG5254" t="s">
        <v>338</v>
      </c>
      <c r="AH5254" t="s">
        <v>530</v>
      </c>
      <c r="AJ5254" t="s">
        <v>11724</v>
      </c>
      <c r="AL5254" t="s">
        <v>339</v>
      </c>
      <c r="AM5254">
        <v>1</v>
      </c>
      <c r="AN5254">
        <v>1</v>
      </c>
      <c r="AO5254">
        <v>5300</v>
      </c>
      <c r="AQ5254">
        <v>127154</v>
      </c>
      <c r="AR5254">
        <v>55230001</v>
      </c>
      <c r="AS5254" t="s">
        <v>154</v>
      </c>
      <c r="AT5254" t="s">
        <v>155</v>
      </c>
      <c r="AW5254" t="s">
        <v>343</v>
      </c>
      <c r="BY5254" t="s">
        <v>342</v>
      </c>
      <c r="EQ5254">
        <v>248903</v>
      </c>
      <c r="ER5254" t="s">
        <v>10905</v>
      </c>
      <c r="EV5254">
        <v>17290258</v>
      </c>
      <c r="EW5254">
        <v>928</v>
      </c>
      <c r="EX5254">
        <v>221452</v>
      </c>
      <c r="EY5254" t="s">
        <v>11725</v>
      </c>
      <c r="EZ5254">
        <v>1</v>
      </c>
      <c r="FC5254">
        <v>55230001</v>
      </c>
      <c r="FD5254" t="s">
        <v>155</v>
      </c>
    </row>
    <row r="5255" spans="1:160" x14ac:dyDescent="0.3">
      <c r="A5255" t="str">
        <f>VLOOKUP(B5255,Table2[],3,FALSE)</f>
        <v>Digital</v>
      </c>
      <c r="B5255" t="str">
        <f>IF(OR(ISNUMBER(FIND("QVC",Z5255)),ISNUMBER(FIND("QVC",AL5255))),"QVC",IF(OR(ISNUMBER(FIND("NCO",H5255)),ISNUMBER(FIND("NCO",Y5255))), "NCO", IF(AL5255="consumer","PMD.com",VLOOKUP(LEFT(H5255,2),Tables!$E$1:$F$11,2,FALSE))))</f>
        <v>PMD.com</v>
      </c>
      <c r="C5255">
        <f t="shared" si="246"/>
        <v>53200001</v>
      </c>
      <c r="D5255">
        <f t="shared" si="247"/>
        <v>1</v>
      </c>
      <c r="E5255" t="str">
        <f t="shared" ca="1" si="248"/>
        <v>MTD orders shipped</v>
      </c>
      <c r="F5255" t="s">
        <v>3539</v>
      </c>
      <c r="G5255" t="s">
        <v>335</v>
      </c>
      <c r="H5255" t="s">
        <v>10904</v>
      </c>
      <c r="I5255" s="6">
        <v>44013.709131944444</v>
      </c>
      <c r="J5255" t="s">
        <v>16</v>
      </c>
      <c r="K5255" s="6">
        <v>44014.493715277778</v>
      </c>
      <c r="M5255" t="s">
        <v>11721</v>
      </c>
      <c r="N5255" t="s">
        <v>11722</v>
      </c>
      <c r="Q5255" t="s">
        <v>11723</v>
      </c>
      <c r="R5255" t="s">
        <v>414</v>
      </c>
      <c r="S5255">
        <v>8096</v>
      </c>
      <c r="T5255" t="s">
        <v>338</v>
      </c>
      <c r="U5255" t="s">
        <v>530</v>
      </c>
      <c r="W5255" t="s">
        <v>11724</v>
      </c>
      <c r="Z5255" t="s">
        <v>11721</v>
      </c>
      <c r="AA5255" t="s">
        <v>11722</v>
      </c>
      <c r="AD5255" t="s">
        <v>11723</v>
      </c>
      <c r="AE5255" t="s">
        <v>414</v>
      </c>
      <c r="AF5255">
        <v>8096</v>
      </c>
      <c r="AG5255" t="s">
        <v>338</v>
      </c>
      <c r="AH5255" t="s">
        <v>530</v>
      </c>
      <c r="AJ5255" t="s">
        <v>11724</v>
      </c>
      <c r="AL5255" t="s">
        <v>339</v>
      </c>
      <c r="AM5255">
        <v>1</v>
      </c>
      <c r="AN5255">
        <v>1</v>
      </c>
      <c r="AO5255">
        <v>15189</v>
      </c>
      <c r="AQ5255">
        <v>123906</v>
      </c>
      <c r="AR5255">
        <v>53200001</v>
      </c>
      <c r="AS5255" t="s">
        <v>973</v>
      </c>
      <c r="AT5255" t="s">
        <v>50</v>
      </c>
      <c r="AW5255" t="s">
        <v>340</v>
      </c>
      <c r="AX5255" t="s">
        <v>340</v>
      </c>
      <c r="AY5255" t="s">
        <v>357</v>
      </c>
      <c r="AZ5255" t="s">
        <v>363</v>
      </c>
      <c r="BY5255" t="s">
        <v>342</v>
      </c>
      <c r="EQ5255">
        <v>252156</v>
      </c>
      <c r="ER5255" t="s">
        <v>10905</v>
      </c>
      <c r="EV5255">
        <v>17290258</v>
      </c>
      <c r="EW5255">
        <v>928</v>
      </c>
      <c r="EX5255">
        <v>221452</v>
      </c>
      <c r="EY5255" t="s">
        <v>11725</v>
      </c>
      <c r="EZ5255">
        <v>1</v>
      </c>
      <c r="FC5255">
        <v>53200001</v>
      </c>
      <c r="FD5255" t="s">
        <v>50</v>
      </c>
    </row>
    <row r="5256" spans="1:160" x14ac:dyDescent="0.3">
      <c r="A5256" t="str">
        <f>VLOOKUP(B5256,Table2[],3,FALSE)</f>
        <v>Digital</v>
      </c>
      <c r="B5256" t="str">
        <f>IF(OR(ISNUMBER(FIND("QVC",Z5256)),ISNUMBER(FIND("QVC",AL5256))),"QVC",IF(OR(ISNUMBER(FIND("NCO",H5256)),ISNUMBER(FIND("NCO",Y5256))), "NCO", IF(AL5256="consumer","PMD.com",VLOOKUP(LEFT(H5256,2),Tables!$E$1:$F$11,2,FALSE))))</f>
        <v>PMD.com</v>
      </c>
      <c r="C5256">
        <f t="shared" si="246"/>
        <v>5341030</v>
      </c>
      <c r="D5256">
        <f t="shared" si="247"/>
        <v>1</v>
      </c>
      <c r="E5256" t="str">
        <f t="shared" ca="1" si="248"/>
        <v>MTD orders shipped</v>
      </c>
      <c r="F5256" t="s">
        <v>3539</v>
      </c>
      <c r="G5256" t="s">
        <v>335</v>
      </c>
      <c r="H5256" t="s">
        <v>10904</v>
      </c>
      <c r="I5256" s="6">
        <v>44013.709131944444</v>
      </c>
      <c r="J5256" t="s">
        <v>16</v>
      </c>
      <c r="K5256" s="6">
        <v>44014.493715277778</v>
      </c>
      <c r="M5256" t="s">
        <v>11721</v>
      </c>
      <c r="N5256" t="s">
        <v>11722</v>
      </c>
      <c r="Q5256" t="s">
        <v>11723</v>
      </c>
      <c r="R5256" t="s">
        <v>414</v>
      </c>
      <c r="S5256">
        <v>8096</v>
      </c>
      <c r="T5256" t="s">
        <v>338</v>
      </c>
      <c r="U5256" t="s">
        <v>530</v>
      </c>
      <c r="W5256" t="s">
        <v>11724</v>
      </c>
      <c r="Z5256" t="s">
        <v>11721</v>
      </c>
      <c r="AA5256" t="s">
        <v>11722</v>
      </c>
      <c r="AD5256" t="s">
        <v>11723</v>
      </c>
      <c r="AE5256" t="s">
        <v>414</v>
      </c>
      <c r="AF5256">
        <v>8096</v>
      </c>
      <c r="AG5256" t="s">
        <v>338</v>
      </c>
      <c r="AH5256" t="s">
        <v>530</v>
      </c>
      <c r="AJ5256" t="s">
        <v>11724</v>
      </c>
      <c r="AL5256" t="s">
        <v>339</v>
      </c>
      <c r="AM5256">
        <v>1</v>
      </c>
      <c r="AN5256">
        <v>1</v>
      </c>
      <c r="AO5256">
        <v>12859</v>
      </c>
      <c r="AQ5256">
        <v>124642</v>
      </c>
      <c r="AR5256">
        <v>5341030</v>
      </c>
      <c r="AS5256" t="s">
        <v>925</v>
      </c>
      <c r="AT5256" t="s">
        <v>926</v>
      </c>
      <c r="AW5256" t="s">
        <v>366</v>
      </c>
      <c r="AX5256" t="s">
        <v>366</v>
      </c>
      <c r="AY5256" t="s">
        <v>345</v>
      </c>
      <c r="AZ5256" t="s">
        <v>346</v>
      </c>
      <c r="BY5256" t="s">
        <v>342</v>
      </c>
      <c r="EQ5256">
        <v>243275</v>
      </c>
      <c r="ER5256" t="s">
        <v>10905</v>
      </c>
      <c r="EV5256">
        <v>17290258</v>
      </c>
      <c r="EW5256">
        <v>928</v>
      </c>
      <c r="EX5256">
        <v>221452</v>
      </c>
      <c r="EY5256" t="s">
        <v>11725</v>
      </c>
      <c r="EZ5256">
        <v>1</v>
      </c>
      <c r="FC5256">
        <v>95379</v>
      </c>
      <c r="FD5256" t="s">
        <v>985</v>
      </c>
    </row>
    <row r="5257" spans="1:160" x14ac:dyDescent="0.3">
      <c r="A5257" t="str">
        <f>VLOOKUP(B5257,Table2[],3,FALSE)</f>
        <v>Digital</v>
      </c>
      <c r="B5257" t="str">
        <f>IF(OR(ISNUMBER(FIND("QVC",Z5257)),ISNUMBER(FIND("QVC",AL5257))),"QVC",IF(OR(ISNUMBER(FIND("NCO",H5257)),ISNUMBER(FIND("NCO",Y5257))), "NCO", IF(AL5257="consumer","PMD.com",VLOOKUP(LEFT(H5257,2),Tables!$E$1:$F$11,2,FALSE))))</f>
        <v>PMD.com</v>
      </c>
      <c r="C5257">
        <f t="shared" si="246"/>
        <v>51010010</v>
      </c>
      <c r="D5257">
        <f t="shared" si="247"/>
        <v>1</v>
      </c>
      <c r="E5257" t="str">
        <f t="shared" ca="1" si="248"/>
        <v>MTD orders shipped</v>
      </c>
      <c r="F5257" t="s">
        <v>3539</v>
      </c>
      <c r="G5257" t="s">
        <v>335</v>
      </c>
      <c r="H5257" t="s">
        <v>10904</v>
      </c>
      <c r="I5257" s="6">
        <v>44013.709131944444</v>
      </c>
      <c r="J5257" t="s">
        <v>16</v>
      </c>
      <c r="K5257" s="6">
        <v>44014.493715277778</v>
      </c>
      <c r="M5257" t="s">
        <v>11721</v>
      </c>
      <c r="N5257" t="s">
        <v>11722</v>
      </c>
      <c r="Q5257" t="s">
        <v>11723</v>
      </c>
      <c r="R5257" t="s">
        <v>414</v>
      </c>
      <c r="S5257">
        <v>8096</v>
      </c>
      <c r="T5257" t="s">
        <v>338</v>
      </c>
      <c r="U5257" t="s">
        <v>530</v>
      </c>
      <c r="W5257" t="s">
        <v>11724</v>
      </c>
      <c r="Z5257" t="s">
        <v>11721</v>
      </c>
      <c r="AA5257" t="s">
        <v>11722</v>
      </c>
      <c r="AD5257" t="s">
        <v>11723</v>
      </c>
      <c r="AE5257" t="s">
        <v>414</v>
      </c>
      <c r="AF5257">
        <v>8096</v>
      </c>
      <c r="AG5257" t="s">
        <v>338</v>
      </c>
      <c r="AH5257" t="s">
        <v>530</v>
      </c>
      <c r="AJ5257" t="s">
        <v>11724</v>
      </c>
      <c r="AL5257" t="s">
        <v>339</v>
      </c>
      <c r="AM5257">
        <v>1</v>
      </c>
      <c r="AN5257">
        <v>1</v>
      </c>
      <c r="AO5257">
        <v>11922</v>
      </c>
      <c r="AQ5257">
        <v>125659</v>
      </c>
      <c r="AR5257">
        <v>51010010</v>
      </c>
      <c r="AS5257" t="s">
        <v>1060</v>
      </c>
      <c r="AT5257" t="s">
        <v>170</v>
      </c>
      <c r="AW5257" t="s">
        <v>343</v>
      </c>
      <c r="BY5257" t="s">
        <v>342</v>
      </c>
      <c r="EQ5257">
        <v>247972</v>
      </c>
      <c r="ER5257" t="s">
        <v>10905</v>
      </c>
      <c r="EV5257">
        <v>17290258</v>
      </c>
      <c r="EW5257">
        <v>928</v>
      </c>
      <c r="EX5257">
        <v>221452</v>
      </c>
      <c r="EY5257" t="s">
        <v>11725</v>
      </c>
      <c r="EZ5257">
        <v>1</v>
      </c>
      <c r="FC5257">
        <v>95379</v>
      </c>
      <c r="FD5257" t="s">
        <v>985</v>
      </c>
    </row>
    <row r="5258" spans="1:160" x14ac:dyDescent="0.3">
      <c r="A5258" t="str">
        <f>VLOOKUP(B5258,Table2[],3,FALSE)</f>
        <v>Digital</v>
      </c>
      <c r="B5258" t="str">
        <f>IF(OR(ISNUMBER(FIND("QVC",Z5258)),ISNUMBER(FIND("QVC",AL5258))),"QVC",IF(OR(ISNUMBER(FIND("NCO",H5258)),ISNUMBER(FIND("NCO",Y5258))), "NCO", IF(AL5258="consumer","PMD.com",VLOOKUP(LEFT(H5258,2),Tables!$E$1:$F$11,2,FALSE))))</f>
        <v>PMD.com</v>
      </c>
      <c r="C5258">
        <f t="shared" si="246"/>
        <v>52460001</v>
      </c>
      <c r="D5258">
        <f t="shared" si="247"/>
        <v>1</v>
      </c>
      <c r="E5258" t="str">
        <f t="shared" ca="1" si="248"/>
        <v>MTD orders shipped</v>
      </c>
      <c r="F5258" t="s">
        <v>3539</v>
      </c>
      <c r="G5258" t="s">
        <v>335</v>
      </c>
      <c r="H5258" t="s">
        <v>10904</v>
      </c>
      <c r="I5258" s="6">
        <v>44013.709131944444</v>
      </c>
      <c r="J5258" t="s">
        <v>16</v>
      </c>
      <c r="K5258" s="6">
        <v>44014.493715277778</v>
      </c>
      <c r="M5258" t="s">
        <v>11721</v>
      </c>
      <c r="N5258" t="s">
        <v>11722</v>
      </c>
      <c r="Q5258" t="s">
        <v>11723</v>
      </c>
      <c r="R5258" t="s">
        <v>414</v>
      </c>
      <c r="S5258">
        <v>8096</v>
      </c>
      <c r="T5258" t="s">
        <v>338</v>
      </c>
      <c r="U5258" t="s">
        <v>530</v>
      </c>
      <c r="W5258" t="s">
        <v>11724</v>
      </c>
      <c r="Z5258" t="s">
        <v>11721</v>
      </c>
      <c r="AA5258" t="s">
        <v>11722</v>
      </c>
      <c r="AD5258" t="s">
        <v>11723</v>
      </c>
      <c r="AE5258" t="s">
        <v>414</v>
      </c>
      <c r="AF5258">
        <v>8096</v>
      </c>
      <c r="AG5258" t="s">
        <v>338</v>
      </c>
      <c r="AH5258" t="s">
        <v>530</v>
      </c>
      <c r="AJ5258" t="s">
        <v>11724</v>
      </c>
      <c r="AL5258" t="s">
        <v>339</v>
      </c>
      <c r="AM5258">
        <v>1</v>
      </c>
      <c r="AN5258">
        <v>1</v>
      </c>
      <c r="AO5258">
        <v>14007</v>
      </c>
      <c r="AQ5258">
        <v>127157</v>
      </c>
      <c r="AR5258">
        <v>52460001</v>
      </c>
      <c r="AS5258" t="s">
        <v>972</v>
      </c>
      <c r="AT5258" t="s">
        <v>76</v>
      </c>
      <c r="AW5258" t="s">
        <v>340</v>
      </c>
      <c r="AX5258" t="s">
        <v>340</v>
      </c>
      <c r="AY5258" t="s">
        <v>341</v>
      </c>
      <c r="AZ5258">
        <v>0</v>
      </c>
      <c r="BY5258" t="s">
        <v>342</v>
      </c>
      <c r="EQ5258">
        <v>252044</v>
      </c>
      <c r="ER5258" t="s">
        <v>10905</v>
      </c>
      <c r="EV5258">
        <v>17290258</v>
      </c>
      <c r="EW5258">
        <v>928</v>
      </c>
      <c r="EX5258">
        <v>221452</v>
      </c>
      <c r="EY5258" t="s">
        <v>11725</v>
      </c>
      <c r="EZ5258">
        <v>1</v>
      </c>
      <c r="FC5258">
        <v>52460001</v>
      </c>
      <c r="FD5258" t="s">
        <v>76</v>
      </c>
    </row>
    <row r="5259" spans="1:160" x14ac:dyDescent="0.3">
      <c r="A5259" t="str">
        <f>VLOOKUP(B5259,Table2[],3,FALSE)</f>
        <v>Digital</v>
      </c>
      <c r="B5259" t="str">
        <f>IF(OR(ISNUMBER(FIND("QVC",Z5259)),ISNUMBER(FIND("QVC",AL5259))),"QVC",IF(OR(ISNUMBER(FIND("NCO",H5259)),ISNUMBER(FIND("NCO",Y5259))), "NCO", IF(AL5259="consumer","PMD.com",VLOOKUP(LEFT(H5259,2),Tables!$E$1:$F$11,2,FALSE))))</f>
        <v>PMD.com</v>
      </c>
      <c r="C5259">
        <f t="shared" si="246"/>
        <v>53450051</v>
      </c>
      <c r="D5259">
        <f t="shared" si="247"/>
        <v>1</v>
      </c>
      <c r="E5259" t="str">
        <f t="shared" ca="1" si="248"/>
        <v>MTD orders shipped</v>
      </c>
      <c r="F5259" t="s">
        <v>3539</v>
      </c>
      <c r="G5259" t="s">
        <v>335</v>
      </c>
      <c r="H5259" t="s">
        <v>10904</v>
      </c>
      <c r="I5259" s="6">
        <v>44013.709131944444</v>
      </c>
      <c r="J5259" t="s">
        <v>16</v>
      </c>
      <c r="K5259" s="6">
        <v>44014.493715277778</v>
      </c>
      <c r="M5259" t="s">
        <v>11721</v>
      </c>
      <c r="N5259" t="s">
        <v>11722</v>
      </c>
      <c r="Q5259" t="s">
        <v>11723</v>
      </c>
      <c r="R5259" t="s">
        <v>414</v>
      </c>
      <c r="S5259">
        <v>8096</v>
      </c>
      <c r="T5259" t="s">
        <v>338</v>
      </c>
      <c r="U5259" t="s">
        <v>530</v>
      </c>
      <c r="W5259" t="s">
        <v>11724</v>
      </c>
      <c r="Z5259" t="s">
        <v>11721</v>
      </c>
      <c r="AA5259" t="s">
        <v>11722</v>
      </c>
      <c r="AD5259" t="s">
        <v>11723</v>
      </c>
      <c r="AE5259" t="s">
        <v>414</v>
      </c>
      <c r="AF5259">
        <v>8096</v>
      </c>
      <c r="AG5259" t="s">
        <v>338</v>
      </c>
      <c r="AH5259" t="s">
        <v>530</v>
      </c>
      <c r="AJ5259" t="s">
        <v>11724</v>
      </c>
      <c r="AL5259" t="s">
        <v>339</v>
      </c>
      <c r="AM5259">
        <v>1</v>
      </c>
      <c r="AN5259">
        <v>1</v>
      </c>
      <c r="AO5259">
        <v>59272</v>
      </c>
      <c r="AQ5259">
        <v>125624</v>
      </c>
      <c r="AR5259">
        <v>53450051</v>
      </c>
      <c r="AS5259" t="s">
        <v>865</v>
      </c>
      <c r="AT5259" t="s">
        <v>849</v>
      </c>
      <c r="AW5259" t="s">
        <v>343</v>
      </c>
      <c r="BY5259" t="s">
        <v>342</v>
      </c>
      <c r="EQ5259">
        <v>250837</v>
      </c>
      <c r="ER5259" t="s">
        <v>10905</v>
      </c>
      <c r="EV5259">
        <v>17290258</v>
      </c>
      <c r="EW5259">
        <v>928</v>
      </c>
      <c r="EX5259">
        <v>221452</v>
      </c>
      <c r="EY5259" t="s">
        <v>11725</v>
      </c>
      <c r="EZ5259">
        <v>1</v>
      </c>
      <c r="FC5259">
        <v>95379</v>
      </c>
      <c r="FD5259" t="s">
        <v>985</v>
      </c>
    </row>
    <row r="5260" spans="1:160" x14ac:dyDescent="0.3">
      <c r="A5260" t="str">
        <f>VLOOKUP(B5260,Table2[],3,FALSE)</f>
        <v>Digital</v>
      </c>
      <c r="B5260" t="str">
        <f>IF(OR(ISNUMBER(FIND("QVC",Z5260)),ISNUMBER(FIND("QVC",AL5260))),"QVC",IF(OR(ISNUMBER(FIND("NCO",H5260)),ISNUMBER(FIND("NCO",Y5260))), "NCO", IF(AL5260="consumer","PMD.com",VLOOKUP(LEFT(H5260,2),Tables!$E$1:$F$11,2,FALSE))))</f>
        <v>PMD.com</v>
      </c>
      <c r="C5260">
        <f t="shared" ref="C5260:C5323" si="249">AR5260</f>
        <v>54020001</v>
      </c>
      <c r="D5260">
        <f t="shared" ref="D5260:D5323" si="250">AN5260</f>
        <v>1</v>
      </c>
      <c r="E5260" t="str">
        <f t="shared" ref="E5260:E5323" ca="1" si="251">IF(MONTH(TODAY())-MONTH(I5260)&gt;0,"shifted orders shipped","MTD orders shipped")</f>
        <v>MTD orders shipped</v>
      </c>
      <c r="F5260" t="s">
        <v>3539</v>
      </c>
      <c r="G5260" t="s">
        <v>335</v>
      </c>
      <c r="H5260" t="s">
        <v>11184</v>
      </c>
      <c r="I5260" s="6">
        <v>44014.305567129632</v>
      </c>
      <c r="J5260" t="s">
        <v>16</v>
      </c>
      <c r="K5260" s="6">
        <v>44014.493738425925</v>
      </c>
      <c r="M5260" t="s">
        <v>11726</v>
      </c>
      <c r="N5260" t="s">
        <v>11727</v>
      </c>
      <c r="Q5260" t="s">
        <v>11679</v>
      </c>
      <c r="R5260" t="s">
        <v>373</v>
      </c>
      <c r="S5260" t="s">
        <v>11728</v>
      </c>
      <c r="T5260" t="s">
        <v>338</v>
      </c>
      <c r="U5260" t="s">
        <v>530</v>
      </c>
      <c r="W5260" t="s">
        <v>11729</v>
      </c>
      <c r="Z5260" t="s">
        <v>11726</v>
      </c>
      <c r="AA5260" t="s">
        <v>11727</v>
      </c>
      <c r="AD5260" t="s">
        <v>11679</v>
      </c>
      <c r="AE5260" t="s">
        <v>373</v>
      </c>
      <c r="AF5260" t="s">
        <v>11728</v>
      </c>
      <c r="AG5260" t="s">
        <v>338</v>
      </c>
      <c r="AH5260" t="s">
        <v>530</v>
      </c>
      <c r="AJ5260" t="s">
        <v>11729</v>
      </c>
      <c r="AL5260" t="s">
        <v>339</v>
      </c>
      <c r="AM5260">
        <v>1</v>
      </c>
      <c r="AN5260">
        <v>1</v>
      </c>
      <c r="AO5260">
        <v>3692</v>
      </c>
      <c r="AQ5260">
        <v>124477</v>
      </c>
      <c r="AR5260">
        <v>54020001</v>
      </c>
      <c r="AS5260" t="s">
        <v>484</v>
      </c>
      <c r="AT5260" t="s">
        <v>93</v>
      </c>
      <c r="AW5260" t="s">
        <v>340</v>
      </c>
      <c r="AX5260">
        <v>0</v>
      </c>
      <c r="AY5260" t="s">
        <v>348</v>
      </c>
      <c r="AZ5260">
        <v>0</v>
      </c>
      <c r="BY5260" t="s">
        <v>342</v>
      </c>
      <c r="EQ5260">
        <v>251671</v>
      </c>
      <c r="ER5260" t="s">
        <v>11185</v>
      </c>
      <c r="EV5260">
        <v>17290373</v>
      </c>
      <c r="EW5260">
        <v>928</v>
      </c>
      <c r="EX5260">
        <v>221565</v>
      </c>
      <c r="EY5260">
        <v>9.2748999964335493E+25</v>
      </c>
      <c r="EZ5260">
        <v>1</v>
      </c>
      <c r="FC5260">
        <v>54020001</v>
      </c>
      <c r="FD5260" t="s">
        <v>93</v>
      </c>
    </row>
    <row r="5261" spans="1:160" x14ac:dyDescent="0.3">
      <c r="A5261" t="str">
        <f>VLOOKUP(B5261,Table2[],3,FALSE)</f>
        <v>Digital</v>
      </c>
      <c r="B5261" t="str">
        <f>IF(OR(ISNUMBER(FIND("QVC",Z5261)),ISNUMBER(FIND("QVC",AL5261))),"QVC",IF(OR(ISNUMBER(FIND("NCO",H5261)),ISNUMBER(FIND("NCO",Y5261))), "NCO", IF(AL5261="consumer","PMD.com",VLOOKUP(LEFT(H5261,2),Tables!$E$1:$F$11,2,FALSE))))</f>
        <v>PMD.com</v>
      </c>
      <c r="C5261">
        <f t="shared" si="249"/>
        <v>52430001</v>
      </c>
      <c r="D5261">
        <f t="shared" si="250"/>
        <v>1</v>
      </c>
      <c r="E5261" t="str">
        <f t="shared" ca="1" si="251"/>
        <v>MTD orders shipped</v>
      </c>
      <c r="F5261" t="s">
        <v>3539</v>
      </c>
      <c r="G5261" t="s">
        <v>335</v>
      </c>
      <c r="H5261" t="s">
        <v>10936</v>
      </c>
      <c r="I5261" s="6">
        <v>44013.77076388889</v>
      </c>
      <c r="J5261" t="s">
        <v>16</v>
      </c>
      <c r="K5261" s="6">
        <v>44014.494583333333</v>
      </c>
      <c r="M5261" t="s">
        <v>11730</v>
      </c>
      <c r="N5261" t="s">
        <v>11731</v>
      </c>
      <c r="Q5261" t="s">
        <v>475</v>
      </c>
      <c r="R5261" t="s">
        <v>360</v>
      </c>
      <c r="S5261" t="s">
        <v>11732</v>
      </c>
      <c r="T5261" t="s">
        <v>338</v>
      </c>
      <c r="U5261" t="s">
        <v>530</v>
      </c>
      <c r="W5261" t="s">
        <v>11733</v>
      </c>
      <c r="Z5261" t="s">
        <v>11730</v>
      </c>
      <c r="AA5261" t="s">
        <v>11731</v>
      </c>
      <c r="AD5261" t="s">
        <v>475</v>
      </c>
      <c r="AE5261" t="s">
        <v>360</v>
      </c>
      <c r="AF5261" t="s">
        <v>11732</v>
      </c>
      <c r="AG5261" t="s">
        <v>338</v>
      </c>
      <c r="AH5261" t="s">
        <v>530</v>
      </c>
      <c r="AJ5261" t="s">
        <v>11733</v>
      </c>
      <c r="AL5261" t="s">
        <v>339</v>
      </c>
      <c r="AM5261">
        <v>1</v>
      </c>
      <c r="AN5261">
        <v>1</v>
      </c>
      <c r="AO5261">
        <v>12063</v>
      </c>
      <c r="AQ5261">
        <v>127155</v>
      </c>
      <c r="AR5261">
        <v>52430001</v>
      </c>
      <c r="AS5261" t="s">
        <v>9635</v>
      </c>
      <c r="AT5261" t="s">
        <v>75</v>
      </c>
      <c r="AW5261" t="s">
        <v>340</v>
      </c>
      <c r="AX5261" t="s">
        <v>340</v>
      </c>
      <c r="AY5261" t="s">
        <v>357</v>
      </c>
      <c r="AZ5261" t="s">
        <v>363</v>
      </c>
      <c r="BY5261" t="s">
        <v>342</v>
      </c>
      <c r="EQ5261">
        <v>252868</v>
      </c>
      <c r="ER5261" t="s">
        <v>10937</v>
      </c>
      <c r="EV5261">
        <v>17290274</v>
      </c>
      <c r="EW5261">
        <v>928</v>
      </c>
      <c r="EX5261">
        <v>221467</v>
      </c>
      <c r="EY5261" t="s">
        <v>11734</v>
      </c>
      <c r="EZ5261">
        <v>1</v>
      </c>
      <c r="FC5261">
        <v>95385</v>
      </c>
      <c r="FD5261" t="s">
        <v>3531</v>
      </c>
    </row>
    <row r="5262" spans="1:160" x14ac:dyDescent="0.3">
      <c r="A5262" t="str">
        <f>VLOOKUP(B5262,Table2[],3,FALSE)</f>
        <v>Digital</v>
      </c>
      <c r="B5262" t="str">
        <f>IF(OR(ISNUMBER(FIND("QVC",Z5262)),ISNUMBER(FIND("QVC",AL5262))),"QVC",IF(OR(ISNUMBER(FIND("NCO",H5262)),ISNUMBER(FIND("NCO",Y5262))), "NCO", IF(AL5262="consumer","PMD.com",VLOOKUP(LEFT(H5262,2),Tables!$E$1:$F$11,2,FALSE))))</f>
        <v>PMD.com</v>
      </c>
      <c r="C5262">
        <f t="shared" si="249"/>
        <v>53200001</v>
      </c>
      <c r="D5262">
        <f t="shared" si="250"/>
        <v>1</v>
      </c>
      <c r="E5262" t="str">
        <f t="shared" ca="1" si="251"/>
        <v>MTD orders shipped</v>
      </c>
      <c r="F5262" t="s">
        <v>3539</v>
      </c>
      <c r="G5262" t="s">
        <v>335</v>
      </c>
      <c r="H5262" t="s">
        <v>10936</v>
      </c>
      <c r="I5262" s="6">
        <v>44013.77076388889</v>
      </c>
      <c r="J5262" t="s">
        <v>16</v>
      </c>
      <c r="K5262" s="6">
        <v>44014.494583333333</v>
      </c>
      <c r="M5262" t="s">
        <v>11730</v>
      </c>
      <c r="N5262" t="s">
        <v>11731</v>
      </c>
      <c r="Q5262" t="s">
        <v>475</v>
      </c>
      <c r="R5262" t="s">
        <v>360</v>
      </c>
      <c r="S5262" t="s">
        <v>11732</v>
      </c>
      <c r="T5262" t="s">
        <v>338</v>
      </c>
      <c r="U5262" t="s">
        <v>530</v>
      </c>
      <c r="W5262" t="s">
        <v>11733</v>
      </c>
      <c r="Z5262" t="s">
        <v>11730</v>
      </c>
      <c r="AA5262" t="s">
        <v>11731</v>
      </c>
      <c r="AD5262" t="s">
        <v>475</v>
      </c>
      <c r="AE5262" t="s">
        <v>360</v>
      </c>
      <c r="AF5262" t="s">
        <v>11732</v>
      </c>
      <c r="AG5262" t="s">
        <v>338</v>
      </c>
      <c r="AH5262" t="s">
        <v>530</v>
      </c>
      <c r="AJ5262" t="s">
        <v>11733</v>
      </c>
      <c r="AL5262" t="s">
        <v>339</v>
      </c>
      <c r="AM5262">
        <v>1</v>
      </c>
      <c r="AN5262">
        <v>1</v>
      </c>
      <c r="AO5262">
        <v>15189</v>
      </c>
      <c r="AQ5262">
        <v>123906</v>
      </c>
      <c r="AR5262">
        <v>53200001</v>
      </c>
      <c r="AS5262" t="s">
        <v>973</v>
      </c>
      <c r="AT5262" t="s">
        <v>50</v>
      </c>
      <c r="AW5262" t="s">
        <v>340</v>
      </c>
      <c r="AX5262" t="s">
        <v>340</v>
      </c>
      <c r="AY5262" t="s">
        <v>357</v>
      </c>
      <c r="AZ5262" t="s">
        <v>363</v>
      </c>
      <c r="BY5262" t="s">
        <v>342</v>
      </c>
      <c r="EQ5262">
        <v>252156</v>
      </c>
      <c r="ER5262" t="s">
        <v>10937</v>
      </c>
      <c r="EV5262">
        <v>17290274</v>
      </c>
      <c r="EW5262">
        <v>928</v>
      </c>
      <c r="EX5262">
        <v>221467</v>
      </c>
      <c r="EY5262" t="s">
        <v>11734</v>
      </c>
      <c r="EZ5262">
        <v>1</v>
      </c>
      <c r="FC5262">
        <v>95221</v>
      </c>
      <c r="FD5262" t="s">
        <v>435</v>
      </c>
    </row>
    <row r="5263" spans="1:160" x14ac:dyDescent="0.3">
      <c r="A5263" t="str">
        <f>VLOOKUP(B5263,Table2[],3,FALSE)</f>
        <v>Digital</v>
      </c>
      <c r="B5263" t="str">
        <f>IF(OR(ISNUMBER(FIND("QVC",Z5263)),ISNUMBER(FIND("QVC",AL5263))),"QVC",IF(OR(ISNUMBER(FIND("NCO",H5263)),ISNUMBER(FIND("NCO",Y5263))), "NCO", IF(AL5263="consumer","PMD.com",VLOOKUP(LEFT(H5263,2),Tables!$E$1:$F$11,2,FALSE))))</f>
        <v>PMD.com</v>
      </c>
      <c r="C5263">
        <f t="shared" si="249"/>
        <v>5341030</v>
      </c>
      <c r="D5263">
        <f t="shared" si="250"/>
        <v>1</v>
      </c>
      <c r="E5263" t="str">
        <f t="shared" ca="1" si="251"/>
        <v>MTD orders shipped</v>
      </c>
      <c r="F5263" t="s">
        <v>3539</v>
      </c>
      <c r="G5263" t="s">
        <v>335</v>
      </c>
      <c r="H5263" t="s">
        <v>10936</v>
      </c>
      <c r="I5263" s="6">
        <v>44013.77076388889</v>
      </c>
      <c r="J5263" t="s">
        <v>16</v>
      </c>
      <c r="K5263" s="6">
        <v>44014.494583333333</v>
      </c>
      <c r="M5263" t="s">
        <v>11730</v>
      </c>
      <c r="N5263" t="s">
        <v>11731</v>
      </c>
      <c r="Q5263" t="s">
        <v>475</v>
      </c>
      <c r="R5263" t="s">
        <v>360</v>
      </c>
      <c r="S5263" t="s">
        <v>11732</v>
      </c>
      <c r="T5263" t="s">
        <v>338</v>
      </c>
      <c r="U5263" t="s">
        <v>530</v>
      </c>
      <c r="W5263" t="s">
        <v>11733</v>
      </c>
      <c r="Z5263" t="s">
        <v>11730</v>
      </c>
      <c r="AA5263" t="s">
        <v>11731</v>
      </c>
      <c r="AD5263" t="s">
        <v>475</v>
      </c>
      <c r="AE5263" t="s">
        <v>360</v>
      </c>
      <c r="AF5263" t="s">
        <v>11732</v>
      </c>
      <c r="AG5263" t="s">
        <v>338</v>
      </c>
      <c r="AH5263" t="s">
        <v>530</v>
      </c>
      <c r="AJ5263" t="s">
        <v>11733</v>
      </c>
      <c r="AL5263" t="s">
        <v>339</v>
      </c>
      <c r="AM5263">
        <v>1</v>
      </c>
      <c r="AN5263">
        <v>1</v>
      </c>
      <c r="AO5263">
        <v>12859</v>
      </c>
      <c r="AQ5263">
        <v>124642</v>
      </c>
      <c r="AR5263">
        <v>5341030</v>
      </c>
      <c r="AS5263" t="s">
        <v>925</v>
      </c>
      <c r="AT5263" t="s">
        <v>926</v>
      </c>
      <c r="AW5263" t="s">
        <v>366</v>
      </c>
      <c r="AX5263" t="s">
        <v>366</v>
      </c>
      <c r="AY5263" t="s">
        <v>345</v>
      </c>
      <c r="AZ5263" t="s">
        <v>346</v>
      </c>
      <c r="BY5263" t="s">
        <v>342</v>
      </c>
      <c r="EQ5263">
        <v>243275</v>
      </c>
      <c r="ER5263" t="s">
        <v>10937</v>
      </c>
      <c r="EV5263">
        <v>17290274</v>
      </c>
      <c r="EW5263">
        <v>928</v>
      </c>
      <c r="EX5263">
        <v>221467</v>
      </c>
      <c r="EY5263" t="s">
        <v>11734</v>
      </c>
      <c r="EZ5263">
        <v>1</v>
      </c>
      <c r="FC5263">
        <v>95385</v>
      </c>
      <c r="FD5263" t="s">
        <v>3531</v>
      </c>
    </row>
    <row r="5264" spans="1:160" x14ac:dyDescent="0.3">
      <c r="A5264" t="str">
        <f>VLOOKUP(B5264,Table2[],3,FALSE)</f>
        <v>Digital</v>
      </c>
      <c r="B5264" t="str">
        <f>IF(OR(ISNUMBER(FIND("QVC",Z5264)),ISNUMBER(FIND("QVC",AL5264))),"QVC",IF(OR(ISNUMBER(FIND("NCO",H5264)),ISNUMBER(FIND("NCO",Y5264))), "NCO", IF(AL5264="consumer","PMD.com",VLOOKUP(LEFT(H5264,2),Tables!$E$1:$F$11,2,FALSE))))</f>
        <v>PMD.com</v>
      </c>
      <c r="C5264">
        <f t="shared" si="249"/>
        <v>53920001</v>
      </c>
      <c r="D5264">
        <f t="shared" si="250"/>
        <v>1</v>
      </c>
      <c r="E5264" t="str">
        <f t="shared" ca="1" si="251"/>
        <v>MTD orders shipped</v>
      </c>
      <c r="F5264" t="s">
        <v>3539</v>
      </c>
      <c r="G5264" t="s">
        <v>335</v>
      </c>
      <c r="H5264" t="s">
        <v>10936</v>
      </c>
      <c r="I5264" s="6">
        <v>44013.77076388889</v>
      </c>
      <c r="J5264" t="s">
        <v>16</v>
      </c>
      <c r="K5264" s="6">
        <v>44014.494583333333</v>
      </c>
      <c r="M5264" t="s">
        <v>11730</v>
      </c>
      <c r="N5264" t="s">
        <v>11731</v>
      </c>
      <c r="Q5264" t="s">
        <v>475</v>
      </c>
      <c r="R5264" t="s">
        <v>360</v>
      </c>
      <c r="S5264" t="s">
        <v>11732</v>
      </c>
      <c r="T5264" t="s">
        <v>338</v>
      </c>
      <c r="U5264" t="s">
        <v>530</v>
      </c>
      <c r="W5264" t="s">
        <v>11733</v>
      </c>
      <c r="Z5264" t="s">
        <v>11730</v>
      </c>
      <c r="AA5264" t="s">
        <v>11731</v>
      </c>
      <c r="AD5264" t="s">
        <v>475</v>
      </c>
      <c r="AE5264" t="s">
        <v>360</v>
      </c>
      <c r="AF5264" t="s">
        <v>11732</v>
      </c>
      <c r="AG5264" t="s">
        <v>338</v>
      </c>
      <c r="AH5264" t="s">
        <v>530</v>
      </c>
      <c r="AJ5264" t="s">
        <v>11733</v>
      </c>
      <c r="AL5264" t="s">
        <v>339</v>
      </c>
      <c r="AM5264">
        <v>1</v>
      </c>
      <c r="AN5264">
        <v>1</v>
      </c>
      <c r="AO5264">
        <v>14899</v>
      </c>
      <c r="AQ5264">
        <v>124468</v>
      </c>
      <c r="AR5264">
        <v>53920001</v>
      </c>
      <c r="AS5264" t="s">
        <v>42</v>
      </c>
      <c r="AT5264" t="s">
        <v>40</v>
      </c>
      <c r="AW5264" t="s">
        <v>343</v>
      </c>
      <c r="BY5264" t="s">
        <v>342</v>
      </c>
      <c r="EQ5264">
        <v>247476</v>
      </c>
      <c r="ER5264" t="s">
        <v>10937</v>
      </c>
      <c r="EV5264">
        <v>17290274</v>
      </c>
      <c r="EW5264">
        <v>928</v>
      </c>
      <c r="EX5264">
        <v>221467</v>
      </c>
      <c r="EY5264" t="s">
        <v>11734</v>
      </c>
      <c r="EZ5264">
        <v>1</v>
      </c>
      <c r="FC5264">
        <v>95385</v>
      </c>
      <c r="FD5264" t="s">
        <v>3531</v>
      </c>
    </row>
    <row r="5265" spans="1:160" x14ac:dyDescent="0.3">
      <c r="A5265" t="str">
        <f>VLOOKUP(B5265,Table2[],3,FALSE)</f>
        <v>Digital</v>
      </c>
      <c r="B5265" t="str">
        <f>IF(OR(ISNUMBER(FIND("QVC",Z5265)),ISNUMBER(FIND("QVC",AL5265))),"QVC",IF(OR(ISNUMBER(FIND("NCO",H5265)),ISNUMBER(FIND("NCO",Y5265))), "NCO", IF(AL5265="consumer","PMD.com",VLOOKUP(LEFT(H5265,2),Tables!$E$1:$F$11,2,FALSE))))</f>
        <v>PMD.com</v>
      </c>
      <c r="C5265">
        <f t="shared" si="249"/>
        <v>51080001</v>
      </c>
      <c r="D5265">
        <f t="shared" si="250"/>
        <v>1</v>
      </c>
      <c r="E5265" t="str">
        <f t="shared" ca="1" si="251"/>
        <v>MTD orders shipped</v>
      </c>
      <c r="F5265" t="s">
        <v>3539</v>
      </c>
      <c r="G5265" t="s">
        <v>335</v>
      </c>
      <c r="H5265" t="s">
        <v>10936</v>
      </c>
      <c r="I5265" s="6">
        <v>44013.77076388889</v>
      </c>
      <c r="J5265" t="s">
        <v>16</v>
      </c>
      <c r="K5265" s="6">
        <v>44014.494583333333</v>
      </c>
      <c r="M5265" t="s">
        <v>11730</v>
      </c>
      <c r="N5265" t="s">
        <v>11731</v>
      </c>
      <c r="Q5265" t="s">
        <v>475</v>
      </c>
      <c r="R5265" t="s">
        <v>360</v>
      </c>
      <c r="S5265" t="s">
        <v>11732</v>
      </c>
      <c r="T5265" t="s">
        <v>338</v>
      </c>
      <c r="U5265" t="s">
        <v>530</v>
      </c>
      <c r="W5265" t="s">
        <v>11733</v>
      </c>
      <c r="Z5265" t="s">
        <v>11730</v>
      </c>
      <c r="AA5265" t="s">
        <v>11731</v>
      </c>
      <c r="AD5265" t="s">
        <v>475</v>
      </c>
      <c r="AE5265" t="s">
        <v>360</v>
      </c>
      <c r="AF5265" t="s">
        <v>11732</v>
      </c>
      <c r="AG5265" t="s">
        <v>338</v>
      </c>
      <c r="AH5265" t="s">
        <v>530</v>
      </c>
      <c r="AJ5265" t="s">
        <v>11733</v>
      </c>
      <c r="AL5265" t="s">
        <v>339</v>
      </c>
      <c r="AM5265">
        <v>1</v>
      </c>
      <c r="AN5265">
        <v>1</v>
      </c>
      <c r="AO5265">
        <v>19656</v>
      </c>
      <c r="AQ5265">
        <v>124645</v>
      </c>
      <c r="AR5265">
        <v>51080001</v>
      </c>
      <c r="AS5265" t="s">
        <v>988</v>
      </c>
      <c r="AT5265" t="s">
        <v>57</v>
      </c>
      <c r="AW5265" t="s">
        <v>343</v>
      </c>
      <c r="BY5265" t="s">
        <v>342</v>
      </c>
      <c r="EQ5265">
        <v>251119</v>
      </c>
      <c r="ER5265" t="s">
        <v>10937</v>
      </c>
      <c r="EV5265">
        <v>17290274</v>
      </c>
      <c r="EW5265">
        <v>928</v>
      </c>
      <c r="EX5265">
        <v>221467</v>
      </c>
      <c r="EY5265" t="s">
        <v>11734</v>
      </c>
      <c r="EZ5265">
        <v>1</v>
      </c>
      <c r="FC5265">
        <v>95221</v>
      </c>
      <c r="FD5265" t="s">
        <v>435</v>
      </c>
    </row>
    <row r="5266" spans="1:160" x14ac:dyDescent="0.3">
      <c r="A5266" t="str">
        <f>VLOOKUP(B5266,Table2[],3,FALSE)</f>
        <v>Digital</v>
      </c>
      <c r="B5266" t="str">
        <f>IF(OR(ISNUMBER(FIND("QVC",Z5266)),ISNUMBER(FIND("QVC",AL5266))),"QVC",IF(OR(ISNUMBER(FIND("NCO",H5266)),ISNUMBER(FIND("NCO",Y5266))), "NCO", IF(AL5266="consumer","PMD.com",VLOOKUP(LEFT(H5266,2),Tables!$E$1:$F$11,2,FALSE))))</f>
        <v>PMD.com</v>
      </c>
      <c r="C5266">
        <f t="shared" si="249"/>
        <v>51090030</v>
      </c>
      <c r="D5266">
        <f t="shared" si="250"/>
        <v>1</v>
      </c>
      <c r="E5266" t="str">
        <f t="shared" ca="1" si="251"/>
        <v>MTD orders shipped</v>
      </c>
      <c r="F5266" t="s">
        <v>3539</v>
      </c>
      <c r="G5266" t="s">
        <v>335</v>
      </c>
      <c r="H5266" t="s">
        <v>10936</v>
      </c>
      <c r="I5266" s="6">
        <v>44013.77076388889</v>
      </c>
      <c r="J5266" t="s">
        <v>16</v>
      </c>
      <c r="K5266" s="6">
        <v>44014.494583333333</v>
      </c>
      <c r="M5266" t="s">
        <v>11730</v>
      </c>
      <c r="N5266" t="s">
        <v>11731</v>
      </c>
      <c r="Q5266" t="s">
        <v>475</v>
      </c>
      <c r="R5266" t="s">
        <v>360</v>
      </c>
      <c r="S5266" t="s">
        <v>11732</v>
      </c>
      <c r="T5266" t="s">
        <v>338</v>
      </c>
      <c r="U5266" t="s">
        <v>530</v>
      </c>
      <c r="W5266" t="s">
        <v>11733</v>
      </c>
      <c r="Z5266" t="s">
        <v>11730</v>
      </c>
      <c r="AA5266" t="s">
        <v>11731</v>
      </c>
      <c r="AD5266" t="s">
        <v>475</v>
      </c>
      <c r="AE5266" t="s">
        <v>360</v>
      </c>
      <c r="AF5266" t="s">
        <v>11732</v>
      </c>
      <c r="AG5266" t="s">
        <v>338</v>
      </c>
      <c r="AH5266" t="s">
        <v>530</v>
      </c>
      <c r="AJ5266" t="s">
        <v>11733</v>
      </c>
      <c r="AL5266" t="s">
        <v>339</v>
      </c>
      <c r="AM5266">
        <v>1</v>
      </c>
      <c r="AN5266">
        <v>1</v>
      </c>
      <c r="AO5266">
        <v>6688</v>
      </c>
      <c r="AQ5266">
        <v>125960</v>
      </c>
      <c r="AR5266">
        <v>51090030</v>
      </c>
      <c r="AS5266" t="s">
        <v>3043</v>
      </c>
      <c r="AT5266" t="s">
        <v>628</v>
      </c>
      <c r="AW5266" t="s">
        <v>343</v>
      </c>
      <c r="BY5266" t="s">
        <v>342</v>
      </c>
      <c r="BZ5266" t="b">
        <v>0</v>
      </c>
      <c r="EQ5266">
        <v>243047</v>
      </c>
      <c r="ER5266" t="s">
        <v>10937</v>
      </c>
      <c r="EV5266">
        <v>17290274</v>
      </c>
      <c r="EW5266">
        <v>928</v>
      </c>
      <c r="EX5266">
        <v>221467</v>
      </c>
      <c r="EY5266" t="s">
        <v>11734</v>
      </c>
      <c r="EZ5266">
        <v>1</v>
      </c>
      <c r="FC5266">
        <v>95385</v>
      </c>
      <c r="FD5266" t="s">
        <v>3531</v>
      </c>
    </row>
    <row r="5267" spans="1:160" x14ac:dyDescent="0.3">
      <c r="A5267" t="str">
        <f>VLOOKUP(B5267,Table2[],3,FALSE)</f>
        <v>Digital</v>
      </c>
      <c r="B5267" t="str">
        <f>IF(OR(ISNUMBER(FIND("QVC",Z5267)),ISNUMBER(FIND("QVC",AL5267))),"QVC",IF(OR(ISNUMBER(FIND("NCO",H5267)),ISNUMBER(FIND("NCO",Y5267))), "NCO", IF(AL5267="consumer","PMD.com",VLOOKUP(LEFT(H5267,2),Tables!$E$1:$F$11,2,FALSE))))</f>
        <v>PMD.com</v>
      </c>
      <c r="C5267">
        <f t="shared" si="249"/>
        <v>53450001</v>
      </c>
      <c r="D5267">
        <f t="shared" si="250"/>
        <v>1</v>
      </c>
      <c r="E5267" t="str">
        <f t="shared" ca="1" si="251"/>
        <v>MTD orders shipped</v>
      </c>
      <c r="F5267" t="s">
        <v>3539</v>
      </c>
      <c r="G5267" t="s">
        <v>335</v>
      </c>
      <c r="H5267" t="s">
        <v>10936</v>
      </c>
      <c r="I5267" s="6">
        <v>44013.77076388889</v>
      </c>
      <c r="J5267" t="s">
        <v>16</v>
      </c>
      <c r="K5267" s="6">
        <v>44014.494583333333</v>
      </c>
      <c r="M5267" t="s">
        <v>11730</v>
      </c>
      <c r="N5267" t="s">
        <v>11731</v>
      </c>
      <c r="Q5267" t="s">
        <v>475</v>
      </c>
      <c r="R5267" t="s">
        <v>360</v>
      </c>
      <c r="S5267" t="s">
        <v>11732</v>
      </c>
      <c r="T5267" t="s">
        <v>338</v>
      </c>
      <c r="U5267" t="s">
        <v>530</v>
      </c>
      <c r="W5267" t="s">
        <v>11733</v>
      </c>
      <c r="Z5267" t="s">
        <v>11730</v>
      </c>
      <c r="AA5267" t="s">
        <v>11731</v>
      </c>
      <c r="AD5267" t="s">
        <v>475</v>
      </c>
      <c r="AE5267" t="s">
        <v>360</v>
      </c>
      <c r="AF5267" t="s">
        <v>11732</v>
      </c>
      <c r="AG5267" t="s">
        <v>338</v>
      </c>
      <c r="AH5267" t="s">
        <v>530</v>
      </c>
      <c r="AJ5267" t="s">
        <v>11733</v>
      </c>
      <c r="AL5267" t="s">
        <v>339</v>
      </c>
      <c r="AM5267">
        <v>1</v>
      </c>
      <c r="AN5267">
        <v>1</v>
      </c>
      <c r="AO5267">
        <v>6117</v>
      </c>
      <c r="AQ5267">
        <v>124723</v>
      </c>
      <c r="AR5267">
        <v>53450001</v>
      </c>
      <c r="AS5267" t="s">
        <v>89</v>
      </c>
      <c r="AT5267" t="s">
        <v>144</v>
      </c>
      <c r="AW5267" t="s">
        <v>340</v>
      </c>
      <c r="AX5267" t="s">
        <v>340</v>
      </c>
      <c r="AY5267" t="s">
        <v>345</v>
      </c>
      <c r="AZ5267">
        <v>0</v>
      </c>
      <c r="EQ5267">
        <v>252730</v>
      </c>
      <c r="ER5267" t="s">
        <v>10937</v>
      </c>
      <c r="EV5267">
        <v>17290274</v>
      </c>
      <c r="EW5267">
        <v>928</v>
      </c>
      <c r="EX5267">
        <v>221467</v>
      </c>
      <c r="EY5267" t="s">
        <v>11734</v>
      </c>
      <c r="EZ5267">
        <v>1</v>
      </c>
      <c r="FC5267">
        <v>53450001</v>
      </c>
      <c r="FD5267" t="s">
        <v>144</v>
      </c>
    </row>
    <row r="5268" spans="1:160" x14ac:dyDescent="0.3">
      <c r="A5268" t="str">
        <f>VLOOKUP(B5268,Table2[],3,FALSE)</f>
        <v>Digital</v>
      </c>
      <c r="B5268" t="str">
        <f>IF(OR(ISNUMBER(FIND("QVC",Z5268)),ISNUMBER(FIND("QVC",AL5268))),"QVC",IF(OR(ISNUMBER(FIND("NCO",H5268)),ISNUMBER(FIND("NCO",Y5268))), "NCO", IF(AL5268="consumer","PMD.com",VLOOKUP(LEFT(H5268,2),Tables!$E$1:$F$11,2,FALSE))))</f>
        <v>PMD.com</v>
      </c>
      <c r="C5268">
        <f t="shared" si="249"/>
        <v>53910001</v>
      </c>
      <c r="D5268">
        <f t="shared" si="250"/>
        <v>1</v>
      </c>
      <c r="E5268" t="str">
        <f t="shared" ca="1" si="251"/>
        <v>MTD orders shipped</v>
      </c>
      <c r="F5268" t="s">
        <v>3539</v>
      </c>
      <c r="G5268" t="s">
        <v>335</v>
      </c>
      <c r="H5268" t="s">
        <v>11038</v>
      </c>
      <c r="I5268" s="6">
        <v>44013.994351851848</v>
      </c>
      <c r="J5268" t="s">
        <v>16</v>
      </c>
      <c r="K5268" s="6">
        <v>44014.495636574073</v>
      </c>
      <c r="M5268" t="s">
        <v>11735</v>
      </c>
      <c r="N5268" t="s">
        <v>11736</v>
      </c>
      <c r="Q5268" t="s">
        <v>11737</v>
      </c>
      <c r="R5268" t="s">
        <v>365</v>
      </c>
      <c r="S5268" t="s">
        <v>11738</v>
      </c>
      <c r="T5268" t="s">
        <v>338</v>
      </c>
      <c r="U5268" t="s">
        <v>530</v>
      </c>
      <c r="W5268" t="s">
        <v>11739</v>
      </c>
      <c r="Z5268" t="s">
        <v>11735</v>
      </c>
      <c r="AA5268" t="s">
        <v>11736</v>
      </c>
      <c r="AD5268" t="s">
        <v>11737</v>
      </c>
      <c r="AE5268" t="s">
        <v>365</v>
      </c>
      <c r="AF5268" t="s">
        <v>11738</v>
      </c>
      <c r="AG5268" t="s">
        <v>338</v>
      </c>
      <c r="AH5268" t="s">
        <v>530</v>
      </c>
      <c r="AJ5268" t="s">
        <v>11739</v>
      </c>
      <c r="AL5268" t="s">
        <v>339</v>
      </c>
      <c r="AM5268">
        <v>1</v>
      </c>
      <c r="AN5268">
        <v>1</v>
      </c>
      <c r="AO5268">
        <v>12050</v>
      </c>
      <c r="AQ5268">
        <v>124467</v>
      </c>
      <c r="AR5268">
        <v>53910001</v>
      </c>
      <c r="AS5268" t="s">
        <v>629</v>
      </c>
      <c r="AT5268" t="s">
        <v>34</v>
      </c>
      <c r="AW5268" t="s">
        <v>343</v>
      </c>
      <c r="BY5268" t="s">
        <v>342</v>
      </c>
      <c r="EQ5268">
        <v>251451</v>
      </c>
      <c r="ER5268" t="s">
        <v>11039</v>
      </c>
      <c r="EV5268">
        <v>17290329</v>
      </c>
      <c r="EW5268">
        <v>928</v>
      </c>
      <c r="EX5268">
        <v>221521</v>
      </c>
      <c r="EY5268">
        <v>9.2748999964335493E+25</v>
      </c>
      <c r="EZ5268">
        <v>1</v>
      </c>
      <c r="FC5268">
        <v>53910001</v>
      </c>
      <c r="FD5268" t="s">
        <v>34</v>
      </c>
    </row>
    <row r="5269" spans="1:160" x14ac:dyDescent="0.3">
      <c r="A5269" t="str">
        <f>VLOOKUP(B5269,Table2[],3,FALSE)</f>
        <v>Digital</v>
      </c>
      <c r="B5269" t="str">
        <f>IF(OR(ISNUMBER(FIND("QVC",Z5269)),ISNUMBER(FIND("QVC",AL5269))),"QVC",IF(OR(ISNUMBER(FIND("NCO",H5269)),ISNUMBER(FIND("NCO",Y5269))), "NCO", IF(AL5269="consumer","PMD.com",VLOOKUP(LEFT(H5269,2),Tables!$E$1:$F$11,2,FALSE))))</f>
        <v>PMD.com</v>
      </c>
      <c r="C5269">
        <f t="shared" si="249"/>
        <v>55340001</v>
      </c>
      <c r="D5269">
        <f t="shared" si="250"/>
        <v>1</v>
      </c>
      <c r="E5269" t="str">
        <f t="shared" ca="1" si="251"/>
        <v>MTD orders shipped</v>
      </c>
      <c r="F5269" t="s">
        <v>3539</v>
      </c>
      <c r="G5269" t="s">
        <v>335</v>
      </c>
      <c r="H5269" t="s">
        <v>11038</v>
      </c>
      <c r="I5269" s="6">
        <v>44013.994351851848</v>
      </c>
      <c r="J5269" t="s">
        <v>16</v>
      </c>
      <c r="K5269" s="6">
        <v>44014.495636574073</v>
      </c>
      <c r="M5269" t="s">
        <v>11735</v>
      </c>
      <c r="N5269" t="s">
        <v>11736</v>
      </c>
      <c r="Q5269" t="s">
        <v>11737</v>
      </c>
      <c r="R5269" t="s">
        <v>365</v>
      </c>
      <c r="S5269" t="s">
        <v>11738</v>
      </c>
      <c r="T5269" t="s">
        <v>338</v>
      </c>
      <c r="U5269" t="s">
        <v>530</v>
      </c>
      <c r="W5269" t="s">
        <v>11739</v>
      </c>
      <c r="Z5269" t="s">
        <v>11735</v>
      </c>
      <c r="AA5269" t="s">
        <v>11736</v>
      </c>
      <c r="AD5269" t="s">
        <v>11737</v>
      </c>
      <c r="AE5269" t="s">
        <v>365</v>
      </c>
      <c r="AF5269" t="s">
        <v>11738</v>
      </c>
      <c r="AG5269" t="s">
        <v>338</v>
      </c>
      <c r="AH5269" t="s">
        <v>530</v>
      </c>
      <c r="AJ5269" t="s">
        <v>11739</v>
      </c>
      <c r="AL5269" t="s">
        <v>339</v>
      </c>
      <c r="AM5269">
        <v>1</v>
      </c>
      <c r="AN5269">
        <v>1</v>
      </c>
      <c r="AO5269">
        <v>8241</v>
      </c>
      <c r="AQ5269">
        <v>124480</v>
      </c>
      <c r="AR5269">
        <v>55340001</v>
      </c>
      <c r="AS5269" t="s">
        <v>1955</v>
      </c>
      <c r="AT5269" t="s">
        <v>71</v>
      </c>
      <c r="AW5269" t="s">
        <v>343</v>
      </c>
      <c r="BY5269" t="s">
        <v>342</v>
      </c>
      <c r="EQ5269">
        <v>249139</v>
      </c>
      <c r="ER5269" t="s">
        <v>11039</v>
      </c>
      <c r="EV5269">
        <v>17290329</v>
      </c>
      <c r="EW5269">
        <v>928</v>
      </c>
      <c r="EX5269">
        <v>221521</v>
      </c>
      <c r="EY5269">
        <v>9.2748999964335493E+25</v>
      </c>
      <c r="EZ5269">
        <v>1</v>
      </c>
      <c r="FC5269">
        <v>55340001</v>
      </c>
      <c r="FD5269" t="s">
        <v>71</v>
      </c>
    </row>
    <row r="5270" spans="1:160" x14ac:dyDescent="0.3">
      <c r="A5270" t="str">
        <f>VLOOKUP(B5270,Table2[],3,FALSE)</f>
        <v>Digital</v>
      </c>
      <c r="B5270" t="str">
        <f>IF(OR(ISNUMBER(FIND("QVC",Z5270)),ISNUMBER(FIND("QVC",AL5270))),"QVC",IF(OR(ISNUMBER(FIND("NCO",H5270)),ISNUMBER(FIND("NCO",Y5270))), "NCO", IF(AL5270="consumer","PMD.com",VLOOKUP(LEFT(H5270,2),Tables!$E$1:$F$11,2,FALSE))))</f>
        <v>PMD.com</v>
      </c>
      <c r="C5270">
        <f t="shared" si="249"/>
        <v>53920001</v>
      </c>
      <c r="D5270">
        <f t="shared" si="250"/>
        <v>1</v>
      </c>
      <c r="E5270" t="str">
        <f t="shared" ca="1" si="251"/>
        <v>MTD orders shipped</v>
      </c>
      <c r="F5270" t="s">
        <v>3539</v>
      </c>
      <c r="G5270" t="s">
        <v>335</v>
      </c>
      <c r="H5270" t="s">
        <v>10948</v>
      </c>
      <c r="I5270" s="6">
        <v>44013.797407407408</v>
      </c>
      <c r="J5270" t="s">
        <v>16</v>
      </c>
      <c r="K5270" s="6">
        <v>44014.495972222219</v>
      </c>
      <c r="M5270" t="s">
        <v>11740</v>
      </c>
      <c r="N5270" t="s">
        <v>11741</v>
      </c>
      <c r="O5270" t="s">
        <v>11742</v>
      </c>
      <c r="Q5270" t="s">
        <v>474</v>
      </c>
      <c r="R5270" t="s">
        <v>389</v>
      </c>
      <c r="S5270" t="s">
        <v>11743</v>
      </c>
      <c r="T5270" t="s">
        <v>338</v>
      </c>
      <c r="U5270" t="s">
        <v>530</v>
      </c>
      <c r="W5270" t="s">
        <v>11744</v>
      </c>
      <c r="Z5270" t="s">
        <v>11740</v>
      </c>
      <c r="AA5270" t="s">
        <v>11741</v>
      </c>
      <c r="AB5270" t="s">
        <v>11742</v>
      </c>
      <c r="AD5270" t="s">
        <v>474</v>
      </c>
      <c r="AE5270" t="s">
        <v>389</v>
      </c>
      <c r="AF5270" t="s">
        <v>11743</v>
      </c>
      <c r="AG5270" t="s">
        <v>338</v>
      </c>
      <c r="AH5270" t="s">
        <v>530</v>
      </c>
      <c r="AJ5270" t="s">
        <v>11744</v>
      </c>
      <c r="AL5270" t="s">
        <v>339</v>
      </c>
      <c r="AM5270">
        <v>1</v>
      </c>
      <c r="AN5270">
        <v>1</v>
      </c>
      <c r="AO5270">
        <v>14899</v>
      </c>
      <c r="AQ5270">
        <v>124468</v>
      </c>
      <c r="AR5270">
        <v>53920001</v>
      </c>
      <c r="AS5270" t="s">
        <v>42</v>
      </c>
      <c r="AT5270" t="s">
        <v>40</v>
      </c>
      <c r="AW5270" t="s">
        <v>343</v>
      </c>
      <c r="BY5270" t="s">
        <v>342</v>
      </c>
      <c r="EQ5270">
        <v>247476</v>
      </c>
      <c r="ER5270" t="s">
        <v>10949</v>
      </c>
      <c r="EV5270">
        <v>17290281</v>
      </c>
      <c r="EW5270">
        <v>928</v>
      </c>
      <c r="EX5270">
        <v>221474</v>
      </c>
      <c r="EY5270" t="s">
        <v>11745</v>
      </c>
      <c r="EZ5270">
        <v>1</v>
      </c>
      <c r="FC5270">
        <v>95384</v>
      </c>
      <c r="FD5270" t="s">
        <v>3530</v>
      </c>
    </row>
    <row r="5271" spans="1:160" x14ac:dyDescent="0.3">
      <c r="A5271" t="str">
        <f>VLOOKUP(B5271,Table2[],3,FALSE)</f>
        <v>Digital</v>
      </c>
      <c r="B5271" t="str">
        <f>IF(OR(ISNUMBER(FIND("QVC",Z5271)),ISNUMBER(FIND("QVC",AL5271))),"QVC",IF(OR(ISNUMBER(FIND("NCO",H5271)),ISNUMBER(FIND("NCO",Y5271))), "NCO", IF(AL5271="consumer","PMD.com",VLOOKUP(LEFT(H5271,2),Tables!$E$1:$F$11,2,FALSE))))</f>
        <v>PMD.com</v>
      </c>
      <c r="C5271">
        <f t="shared" si="249"/>
        <v>53200001</v>
      </c>
      <c r="D5271">
        <f t="shared" si="250"/>
        <v>1</v>
      </c>
      <c r="E5271" t="str">
        <f t="shared" ca="1" si="251"/>
        <v>MTD orders shipped</v>
      </c>
      <c r="F5271" t="s">
        <v>3539</v>
      </c>
      <c r="G5271" t="s">
        <v>335</v>
      </c>
      <c r="H5271" t="s">
        <v>10948</v>
      </c>
      <c r="I5271" s="6">
        <v>44013.797407407408</v>
      </c>
      <c r="J5271" t="s">
        <v>16</v>
      </c>
      <c r="K5271" s="6">
        <v>44014.495972222219</v>
      </c>
      <c r="M5271" t="s">
        <v>11740</v>
      </c>
      <c r="N5271" t="s">
        <v>11741</v>
      </c>
      <c r="O5271" t="s">
        <v>11742</v>
      </c>
      <c r="Q5271" t="s">
        <v>474</v>
      </c>
      <c r="R5271" t="s">
        <v>389</v>
      </c>
      <c r="S5271" t="s">
        <v>11743</v>
      </c>
      <c r="T5271" t="s">
        <v>338</v>
      </c>
      <c r="U5271" t="s">
        <v>530</v>
      </c>
      <c r="W5271" t="s">
        <v>11744</v>
      </c>
      <c r="Z5271" t="s">
        <v>11740</v>
      </c>
      <c r="AA5271" t="s">
        <v>11741</v>
      </c>
      <c r="AB5271" t="s">
        <v>11742</v>
      </c>
      <c r="AD5271" t="s">
        <v>474</v>
      </c>
      <c r="AE5271" t="s">
        <v>389</v>
      </c>
      <c r="AF5271" t="s">
        <v>11743</v>
      </c>
      <c r="AG5271" t="s">
        <v>338</v>
      </c>
      <c r="AH5271" t="s">
        <v>530</v>
      </c>
      <c r="AJ5271" t="s">
        <v>11744</v>
      </c>
      <c r="AL5271" t="s">
        <v>339</v>
      </c>
      <c r="AM5271">
        <v>1</v>
      </c>
      <c r="AN5271">
        <v>1</v>
      </c>
      <c r="AO5271">
        <v>15189</v>
      </c>
      <c r="AQ5271">
        <v>123906</v>
      </c>
      <c r="AR5271">
        <v>53200001</v>
      </c>
      <c r="AS5271" t="s">
        <v>973</v>
      </c>
      <c r="AT5271" t="s">
        <v>50</v>
      </c>
      <c r="AW5271" t="s">
        <v>340</v>
      </c>
      <c r="AX5271" t="s">
        <v>340</v>
      </c>
      <c r="AY5271" t="s">
        <v>357</v>
      </c>
      <c r="AZ5271" t="s">
        <v>363</v>
      </c>
      <c r="BY5271" t="s">
        <v>342</v>
      </c>
      <c r="EQ5271">
        <v>252156</v>
      </c>
      <c r="ER5271" t="s">
        <v>10949</v>
      </c>
      <c r="EV5271">
        <v>17290281</v>
      </c>
      <c r="EW5271">
        <v>928</v>
      </c>
      <c r="EX5271">
        <v>221474</v>
      </c>
      <c r="EY5271" t="s">
        <v>11745</v>
      </c>
      <c r="EZ5271">
        <v>1</v>
      </c>
      <c r="FC5271">
        <v>53200001</v>
      </c>
      <c r="FD5271" t="s">
        <v>50</v>
      </c>
    </row>
    <row r="5272" spans="1:160" x14ac:dyDescent="0.3">
      <c r="A5272" t="str">
        <f>VLOOKUP(B5272,Table2[],3,FALSE)</f>
        <v>Digital</v>
      </c>
      <c r="B5272" t="str">
        <f>IF(OR(ISNUMBER(FIND("QVC",Z5272)),ISNUMBER(FIND("QVC",AL5272))),"QVC",IF(OR(ISNUMBER(FIND("NCO",H5272)),ISNUMBER(FIND("NCO",Y5272))), "NCO", IF(AL5272="consumer","PMD.com",VLOOKUP(LEFT(H5272,2),Tables!$E$1:$F$11,2,FALSE))))</f>
        <v>PMD.com</v>
      </c>
      <c r="C5272">
        <f t="shared" si="249"/>
        <v>52430001</v>
      </c>
      <c r="D5272">
        <f t="shared" si="250"/>
        <v>1</v>
      </c>
      <c r="E5272" t="str">
        <f t="shared" ca="1" si="251"/>
        <v>MTD orders shipped</v>
      </c>
      <c r="F5272" t="s">
        <v>3539</v>
      </c>
      <c r="G5272" t="s">
        <v>335</v>
      </c>
      <c r="H5272" t="s">
        <v>10948</v>
      </c>
      <c r="I5272" s="6">
        <v>44013.797407407408</v>
      </c>
      <c r="J5272" t="s">
        <v>16</v>
      </c>
      <c r="K5272" s="6">
        <v>44014.495972222219</v>
      </c>
      <c r="M5272" t="s">
        <v>11740</v>
      </c>
      <c r="N5272" t="s">
        <v>11741</v>
      </c>
      <c r="O5272" t="s">
        <v>11742</v>
      </c>
      <c r="Q5272" t="s">
        <v>474</v>
      </c>
      <c r="R5272" t="s">
        <v>389</v>
      </c>
      <c r="S5272" t="s">
        <v>11743</v>
      </c>
      <c r="T5272" t="s">
        <v>338</v>
      </c>
      <c r="U5272" t="s">
        <v>530</v>
      </c>
      <c r="W5272" t="s">
        <v>11744</v>
      </c>
      <c r="Z5272" t="s">
        <v>11740</v>
      </c>
      <c r="AA5272" t="s">
        <v>11741</v>
      </c>
      <c r="AB5272" t="s">
        <v>11742</v>
      </c>
      <c r="AD5272" t="s">
        <v>474</v>
      </c>
      <c r="AE5272" t="s">
        <v>389</v>
      </c>
      <c r="AF5272" t="s">
        <v>11743</v>
      </c>
      <c r="AG5272" t="s">
        <v>338</v>
      </c>
      <c r="AH5272" t="s">
        <v>530</v>
      </c>
      <c r="AJ5272" t="s">
        <v>11744</v>
      </c>
      <c r="AL5272" t="s">
        <v>339</v>
      </c>
      <c r="AM5272">
        <v>1</v>
      </c>
      <c r="AN5272">
        <v>1</v>
      </c>
      <c r="AO5272">
        <v>12063</v>
      </c>
      <c r="AQ5272">
        <v>127155</v>
      </c>
      <c r="AR5272">
        <v>52430001</v>
      </c>
      <c r="AS5272" t="s">
        <v>9635</v>
      </c>
      <c r="AT5272" t="s">
        <v>75</v>
      </c>
      <c r="AW5272" t="s">
        <v>340</v>
      </c>
      <c r="AX5272" t="s">
        <v>340</v>
      </c>
      <c r="AY5272" t="s">
        <v>357</v>
      </c>
      <c r="AZ5272" t="s">
        <v>363</v>
      </c>
      <c r="BY5272" t="s">
        <v>342</v>
      </c>
      <c r="EQ5272">
        <v>252868</v>
      </c>
      <c r="ER5272" t="s">
        <v>10949</v>
      </c>
      <c r="EV5272">
        <v>17290281</v>
      </c>
      <c r="EW5272">
        <v>928</v>
      </c>
      <c r="EX5272">
        <v>221474</v>
      </c>
      <c r="EY5272" t="s">
        <v>11745</v>
      </c>
      <c r="EZ5272">
        <v>1</v>
      </c>
      <c r="FC5272">
        <v>95384</v>
      </c>
      <c r="FD5272" t="s">
        <v>3530</v>
      </c>
    </row>
    <row r="5273" spans="1:160" x14ac:dyDescent="0.3">
      <c r="A5273" t="str">
        <f>VLOOKUP(B5273,Table2[],3,FALSE)</f>
        <v>Digital</v>
      </c>
      <c r="B5273" t="str">
        <f>IF(OR(ISNUMBER(FIND("QVC",Z5273)),ISNUMBER(FIND("QVC",AL5273))),"QVC",IF(OR(ISNUMBER(FIND("NCO",H5273)),ISNUMBER(FIND("NCO",Y5273))), "NCO", IF(AL5273="consumer","PMD.com",VLOOKUP(LEFT(H5273,2),Tables!$E$1:$F$11,2,FALSE))))</f>
        <v>PMD.com</v>
      </c>
      <c r="C5273">
        <f t="shared" si="249"/>
        <v>52430001</v>
      </c>
      <c r="D5273">
        <f t="shared" si="250"/>
        <v>1</v>
      </c>
      <c r="E5273" t="str">
        <f t="shared" ca="1" si="251"/>
        <v>MTD orders shipped</v>
      </c>
      <c r="F5273" t="s">
        <v>3539</v>
      </c>
      <c r="G5273" t="s">
        <v>335</v>
      </c>
      <c r="H5273" t="s">
        <v>10948</v>
      </c>
      <c r="I5273" s="6">
        <v>44013.797407407408</v>
      </c>
      <c r="J5273" t="s">
        <v>16</v>
      </c>
      <c r="K5273" s="6">
        <v>44014.495972222219</v>
      </c>
      <c r="M5273" t="s">
        <v>11740</v>
      </c>
      <c r="N5273" t="s">
        <v>11741</v>
      </c>
      <c r="O5273" t="s">
        <v>11742</v>
      </c>
      <c r="Q5273" t="s">
        <v>474</v>
      </c>
      <c r="R5273" t="s">
        <v>389</v>
      </c>
      <c r="S5273" t="s">
        <v>11743</v>
      </c>
      <c r="T5273" t="s">
        <v>338</v>
      </c>
      <c r="U5273" t="s">
        <v>530</v>
      </c>
      <c r="W5273" t="s">
        <v>11744</v>
      </c>
      <c r="Z5273" t="s">
        <v>11740</v>
      </c>
      <c r="AA5273" t="s">
        <v>11741</v>
      </c>
      <c r="AB5273" t="s">
        <v>11742</v>
      </c>
      <c r="AD5273" t="s">
        <v>474</v>
      </c>
      <c r="AE5273" t="s">
        <v>389</v>
      </c>
      <c r="AF5273" t="s">
        <v>11743</v>
      </c>
      <c r="AG5273" t="s">
        <v>338</v>
      </c>
      <c r="AH5273" t="s">
        <v>530</v>
      </c>
      <c r="AJ5273" t="s">
        <v>11744</v>
      </c>
      <c r="AL5273" t="s">
        <v>339</v>
      </c>
      <c r="AM5273">
        <v>1</v>
      </c>
      <c r="AN5273">
        <v>1</v>
      </c>
      <c r="AO5273">
        <v>12063</v>
      </c>
      <c r="AQ5273">
        <v>127155</v>
      </c>
      <c r="AR5273">
        <v>52430001</v>
      </c>
      <c r="AS5273" t="s">
        <v>9635</v>
      </c>
      <c r="AT5273" t="s">
        <v>75</v>
      </c>
      <c r="AW5273" t="s">
        <v>340</v>
      </c>
      <c r="AX5273" t="s">
        <v>340</v>
      </c>
      <c r="AY5273" t="s">
        <v>357</v>
      </c>
      <c r="AZ5273" t="s">
        <v>363</v>
      </c>
      <c r="BY5273" t="s">
        <v>342</v>
      </c>
      <c r="EQ5273">
        <v>252868</v>
      </c>
      <c r="ER5273" t="s">
        <v>10949</v>
      </c>
      <c r="EV5273">
        <v>17290281</v>
      </c>
      <c r="EW5273">
        <v>928</v>
      </c>
      <c r="EX5273">
        <v>221474</v>
      </c>
      <c r="EY5273" t="s">
        <v>11745</v>
      </c>
      <c r="EZ5273">
        <v>1</v>
      </c>
      <c r="FC5273">
        <v>52430001</v>
      </c>
      <c r="FD5273" t="s">
        <v>75</v>
      </c>
    </row>
    <row r="5274" spans="1:160" x14ac:dyDescent="0.3">
      <c r="A5274" t="str">
        <f>VLOOKUP(B5274,Table2[],3,FALSE)</f>
        <v>Digital</v>
      </c>
      <c r="B5274" t="str">
        <f>IF(OR(ISNUMBER(FIND("QVC",Z5274)),ISNUMBER(FIND("QVC",AL5274))),"QVC",IF(OR(ISNUMBER(FIND("NCO",H5274)),ISNUMBER(FIND("NCO",Y5274))), "NCO", IF(AL5274="consumer","PMD.com",VLOOKUP(LEFT(H5274,2),Tables!$E$1:$F$11,2,FALSE))))</f>
        <v>PMD.com</v>
      </c>
      <c r="C5274">
        <f t="shared" si="249"/>
        <v>52230001</v>
      </c>
      <c r="D5274">
        <f t="shared" si="250"/>
        <v>1</v>
      </c>
      <c r="E5274" t="str">
        <f t="shared" ca="1" si="251"/>
        <v>MTD orders shipped</v>
      </c>
      <c r="F5274" t="s">
        <v>3539</v>
      </c>
      <c r="G5274" t="s">
        <v>335</v>
      </c>
      <c r="H5274" t="s">
        <v>10948</v>
      </c>
      <c r="I5274" s="6">
        <v>44013.797407407408</v>
      </c>
      <c r="J5274" t="s">
        <v>16</v>
      </c>
      <c r="K5274" s="6">
        <v>44014.495972222219</v>
      </c>
      <c r="M5274" t="s">
        <v>11740</v>
      </c>
      <c r="N5274" t="s">
        <v>11741</v>
      </c>
      <c r="O5274" t="s">
        <v>11742</v>
      </c>
      <c r="Q5274" t="s">
        <v>474</v>
      </c>
      <c r="R5274" t="s">
        <v>389</v>
      </c>
      <c r="S5274" t="s">
        <v>11743</v>
      </c>
      <c r="T5274" t="s">
        <v>338</v>
      </c>
      <c r="U5274" t="s">
        <v>530</v>
      </c>
      <c r="W5274" t="s">
        <v>11744</v>
      </c>
      <c r="Z5274" t="s">
        <v>11740</v>
      </c>
      <c r="AA5274" t="s">
        <v>11741</v>
      </c>
      <c r="AB5274" t="s">
        <v>11742</v>
      </c>
      <c r="AD5274" t="s">
        <v>474</v>
      </c>
      <c r="AE5274" t="s">
        <v>389</v>
      </c>
      <c r="AF5274" t="s">
        <v>11743</v>
      </c>
      <c r="AG5274" t="s">
        <v>338</v>
      </c>
      <c r="AH5274" t="s">
        <v>530</v>
      </c>
      <c r="AJ5274" t="s">
        <v>11744</v>
      </c>
      <c r="AL5274" t="s">
        <v>339</v>
      </c>
      <c r="AM5274">
        <v>1</v>
      </c>
      <c r="AN5274">
        <v>1</v>
      </c>
      <c r="AO5274">
        <v>1194</v>
      </c>
      <c r="AQ5274">
        <v>124434</v>
      </c>
      <c r="AR5274">
        <v>52230001</v>
      </c>
      <c r="AS5274" t="s">
        <v>105</v>
      </c>
      <c r="AT5274" t="s">
        <v>106</v>
      </c>
      <c r="AW5274" t="s">
        <v>340</v>
      </c>
      <c r="AX5274" t="s">
        <v>340</v>
      </c>
      <c r="AY5274" t="s">
        <v>341</v>
      </c>
      <c r="AZ5274">
        <v>0</v>
      </c>
      <c r="BY5274" t="s">
        <v>342</v>
      </c>
      <c r="EQ5274">
        <v>247324</v>
      </c>
      <c r="ER5274" t="s">
        <v>10949</v>
      </c>
      <c r="EV5274">
        <v>17290281</v>
      </c>
      <c r="EW5274">
        <v>928</v>
      </c>
      <c r="EX5274">
        <v>221474</v>
      </c>
      <c r="EY5274" t="s">
        <v>11745</v>
      </c>
      <c r="EZ5274">
        <v>1</v>
      </c>
      <c r="FC5274">
        <v>52230001</v>
      </c>
      <c r="FD5274" t="s">
        <v>106</v>
      </c>
    </row>
    <row r="5275" spans="1:160" x14ac:dyDescent="0.3">
      <c r="A5275" t="str">
        <f>VLOOKUP(B5275,Table2[],3,FALSE)</f>
        <v>Digital</v>
      </c>
      <c r="B5275" t="str">
        <f>IF(OR(ISNUMBER(FIND("QVC",Z5275)),ISNUMBER(FIND("QVC",AL5275))),"QVC",IF(OR(ISNUMBER(FIND("NCO",H5275)),ISNUMBER(FIND("NCO",Y5275))), "NCO", IF(AL5275="consumer","PMD.com",VLOOKUP(LEFT(H5275,2),Tables!$E$1:$F$11,2,FALSE))))</f>
        <v>PMD.com</v>
      </c>
      <c r="C5275">
        <f t="shared" si="249"/>
        <v>51090030</v>
      </c>
      <c r="D5275">
        <f t="shared" si="250"/>
        <v>1</v>
      </c>
      <c r="E5275" t="str">
        <f t="shared" ca="1" si="251"/>
        <v>MTD orders shipped</v>
      </c>
      <c r="F5275" t="s">
        <v>3539</v>
      </c>
      <c r="G5275" t="s">
        <v>335</v>
      </c>
      <c r="H5275" t="s">
        <v>10948</v>
      </c>
      <c r="I5275" s="6">
        <v>44013.797407407408</v>
      </c>
      <c r="J5275" t="s">
        <v>16</v>
      </c>
      <c r="K5275" s="6">
        <v>44014.495972222219</v>
      </c>
      <c r="M5275" t="s">
        <v>11740</v>
      </c>
      <c r="N5275" t="s">
        <v>11741</v>
      </c>
      <c r="O5275" t="s">
        <v>11742</v>
      </c>
      <c r="Q5275" t="s">
        <v>474</v>
      </c>
      <c r="R5275" t="s">
        <v>389</v>
      </c>
      <c r="S5275" t="s">
        <v>11743</v>
      </c>
      <c r="T5275" t="s">
        <v>338</v>
      </c>
      <c r="U5275" t="s">
        <v>530</v>
      </c>
      <c r="W5275" t="s">
        <v>11744</v>
      </c>
      <c r="Z5275" t="s">
        <v>11740</v>
      </c>
      <c r="AA5275" t="s">
        <v>11741</v>
      </c>
      <c r="AB5275" t="s">
        <v>11742</v>
      </c>
      <c r="AD5275" t="s">
        <v>474</v>
      </c>
      <c r="AE5275" t="s">
        <v>389</v>
      </c>
      <c r="AF5275" t="s">
        <v>11743</v>
      </c>
      <c r="AG5275" t="s">
        <v>338</v>
      </c>
      <c r="AH5275" t="s">
        <v>530</v>
      </c>
      <c r="AJ5275" t="s">
        <v>11744</v>
      </c>
      <c r="AL5275" t="s">
        <v>339</v>
      </c>
      <c r="AM5275">
        <v>1</v>
      </c>
      <c r="AN5275">
        <v>1</v>
      </c>
      <c r="AO5275">
        <v>6688</v>
      </c>
      <c r="AQ5275">
        <v>125960</v>
      </c>
      <c r="AR5275">
        <v>51090030</v>
      </c>
      <c r="AS5275" t="s">
        <v>3043</v>
      </c>
      <c r="AT5275" t="s">
        <v>628</v>
      </c>
      <c r="AW5275" t="s">
        <v>343</v>
      </c>
      <c r="BY5275" t="s">
        <v>342</v>
      </c>
      <c r="BZ5275" t="b">
        <v>0</v>
      </c>
      <c r="EQ5275">
        <v>243047</v>
      </c>
      <c r="ER5275" t="s">
        <v>10949</v>
      </c>
      <c r="EV5275">
        <v>17290281</v>
      </c>
      <c r="EW5275">
        <v>928</v>
      </c>
      <c r="EX5275">
        <v>221474</v>
      </c>
      <c r="EY5275" t="s">
        <v>11745</v>
      </c>
      <c r="EZ5275">
        <v>1</v>
      </c>
      <c r="FC5275">
        <v>95384</v>
      </c>
      <c r="FD5275" t="s">
        <v>3530</v>
      </c>
    </row>
    <row r="5276" spans="1:160" x14ac:dyDescent="0.3">
      <c r="A5276" t="str">
        <f>VLOOKUP(B5276,Table2[],3,FALSE)</f>
        <v>Digital</v>
      </c>
      <c r="B5276" t="str">
        <f>IF(OR(ISNUMBER(FIND("QVC",Z5276)),ISNUMBER(FIND("QVC",AL5276))),"QVC",IF(OR(ISNUMBER(FIND("NCO",H5276)),ISNUMBER(FIND("NCO",Y5276))), "NCO", IF(AL5276="consumer","PMD.com",VLOOKUP(LEFT(H5276,2),Tables!$E$1:$F$11,2,FALSE))))</f>
        <v>PMD.com</v>
      </c>
      <c r="C5276">
        <f t="shared" si="249"/>
        <v>51090061</v>
      </c>
      <c r="D5276">
        <f t="shared" si="250"/>
        <v>1</v>
      </c>
      <c r="E5276" t="str">
        <f t="shared" ca="1" si="251"/>
        <v>MTD orders shipped</v>
      </c>
      <c r="F5276" t="s">
        <v>3539</v>
      </c>
      <c r="G5276" t="s">
        <v>335</v>
      </c>
      <c r="H5276" t="s">
        <v>11042</v>
      </c>
      <c r="I5276" s="6">
        <v>44013.998472222222</v>
      </c>
      <c r="J5276" t="s">
        <v>16</v>
      </c>
      <c r="K5276" s="6">
        <v>44014.496342592596</v>
      </c>
      <c r="M5276" t="s">
        <v>11746</v>
      </c>
      <c r="N5276" t="s">
        <v>11747</v>
      </c>
      <c r="O5276" t="s">
        <v>11748</v>
      </c>
      <c r="Q5276" t="s">
        <v>943</v>
      </c>
      <c r="R5276" t="s">
        <v>365</v>
      </c>
      <c r="S5276" t="s">
        <v>11749</v>
      </c>
      <c r="T5276" t="s">
        <v>338</v>
      </c>
      <c r="U5276" t="s">
        <v>530</v>
      </c>
      <c r="W5276" t="s">
        <v>11750</v>
      </c>
      <c r="Z5276" t="s">
        <v>11746</v>
      </c>
      <c r="AA5276" t="s">
        <v>11747</v>
      </c>
      <c r="AB5276" t="s">
        <v>11748</v>
      </c>
      <c r="AD5276" t="s">
        <v>943</v>
      </c>
      <c r="AE5276" t="s">
        <v>365</v>
      </c>
      <c r="AF5276" t="s">
        <v>11749</v>
      </c>
      <c r="AG5276" t="s">
        <v>338</v>
      </c>
      <c r="AH5276" t="s">
        <v>530</v>
      </c>
      <c r="AJ5276" t="s">
        <v>11750</v>
      </c>
      <c r="AL5276" t="s">
        <v>339</v>
      </c>
      <c r="AM5276">
        <v>1</v>
      </c>
      <c r="AN5276">
        <v>1</v>
      </c>
      <c r="AO5276">
        <v>8078</v>
      </c>
      <c r="AQ5276">
        <v>124010</v>
      </c>
      <c r="AR5276">
        <v>51090061</v>
      </c>
      <c r="AS5276" t="s">
        <v>2688</v>
      </c>
      <c r="AT5276" t="s">
        <v>122</v>
      </c>
      <c r="AW5276" t="s">
        <v>340</v>
      </c>
      <c r="AX5276" t="s">
        <v>340</v>
      </c>
      <c r="AY5276" t="s">
        <v>357</v>
      </c>
      <c r="AZ5276" t="s">
        <v>363</v>
      </c>
      <c r="BY5276" t="s">
        <v>342</v>
      </c>
      <c r="EQ5276">
        <v>252774</v>
      </c>
      <c r="ER5276" t="s">
        <v>11043</v>
      </c>
      <c r="EV5276">
        <v>17290331</v>
      </c>
      <c r="EW5276">
        <v>928</v>
      </c>
      <c r="EX5276">
        <v>221523</v>
      </c>
      <c r="EY5276" t="s">
        <v>11751</v>
      </c>
      <c r="EZ5276">
        <v>1</v>
      </c>
      <c r="FC5276">
        <v>51090061</v>
      </c>
      <c r="FD5276" t="s">
        <v>122</v>
      </c>
    </row>
    <row r="5277" spans="1:160" x14ac:dyDescent="0.3">
      <c r="A5277" t="str">
        <f>VLOOKUP(B5277,Table2[],3,FALSE)</f>
        <v>Digital</v>
      </c>
      <c r="B5277" t="str">
        <f>IF(OR(ISNUMBER(FIND("QVC",Z5277)),ISNUMBER(FIND("QVC",AL5277))),"QVC",IF(OR(ISNUMBER(FIND("NCO",H5277)),ISNUMBER(FIND("NCO",Y5277))), "NCO", IF(AL5277="consumer","PMD.com",VLOOKUP(LEFT(H5277,2),Tables!$E$1:$F$11,2,FALSE))))</f>
        <v>PMD.com</v>
      </c>
      <c r="C5277">
        <f t="shared" si="249"/>
        <v>52240001</v>
      </c>
      <c r="D5277">
        <f t="shared" si="250"/>
        <v>1</v>
      </c>
      <c r="E5277" t="str">
        <f t="shared" ca="1" si="251"/>
        <v>MTD orders shipped</v>
      </c>
      <c r="F5277" t="s">
        <v>3539</v>
      </c>
      <c r="G5277" t="s">
        <v>335</v>
      </c>
      <c r="H5277" t="s">
        <v>10938</v>
      </c>
      <c r="I5277" s="6">
        <v>44013.776817129627</v>
      </c>
      <c r="J5277" t="s">
        <v>16</v>
      </c>
      <c r="K5277" s="6">
        <v>44014.496724537035</v>
      </c>
      <c r="M5277" t="s">
        <v>11752</v>
      </c>
      <c r="N5277" t="s">
        <v>11753</v>
      </c>
      <c r="O5277" t="s">
        <v>11754</v>
      </c>
      <c r="Q5277" t="s">
        <v>396</v>
      </c>
      <c r="R5277" t="s">
        <v>397</v>
      </c>
      <c r="S5277" t="s">
        <v>11755</v>
      </c>
      <c r="T5277" t="s">
        <v>338</v>
      </c>
      <c r="U5277" t="s">
        <v>530</v>
      </c>
      <c r="W5277" t="s">
        <v>11756</v>
      </c>
      <c r="Z5277" t="s">
        <v>11752</v>
      </c>
      <c r="AA5277" t="s">
        <v>11753</v>
      </c>
      <c r="AB5277" t="s">
        <v>11754</v>
      </c>
      <c r="AD5277" t="s">
        <v>396</v>
      </c>
      <c r="AE5277" t="s">
        <v>397</v>
      </c>
      <c r="AF5277" t="s">
        <v>11755</v>
      </c>
      <c r="AG5277" t="s">
        <v>338</v>
      </c>
      <c r="AH5277" t="s">
        <v>530</v>
      </c>
      <c r="AJ5277" t="s">
        <v>11756</v>
      </c>
      <c r="AL5277" t="s">
        <v>339</v>
      </c>
      <c r="AM5277">
        <v>1</v>
      </c>
      <c r="AN5277">
        <v>1</v>
      </c>
      <c r="AO5277">
        <v>5995</v>
      </c>
      <c r="AQ5277">
        <v>124435</v>
      </c>
      <c r="AR5277">
        <v>52240001</v>
      </c>
      <c r="AS5277" t="s">
        <v>2387</v>
      </c>
      <c r="AT5277" t="s">
        <v>108</v>
      </c>
      <c r="AW5277" t="s">
        <v>340</v>
      </c>
      <c r="AX5277" t="s">
        <v>340</v>
      </c>
      <c r="AY5277" t="s">
        <v>341</v>
      </c>
      <c r="AZ5277">
        <v>0</v>
      </c>
      <c r="BY5277" t="s">
        <v>342</v>
      </c>
      <c r="EQ5277">
        <v>253361</v>
      </c>
      <c r="ER5277" t="s">
        <v>10939</v>
      </c>
      <c r="EV5277">
        <v>17290275</v>
      </c>
      <c r="EW5277">
        <v>928</v>
      </c>
      <c r="EX5277">
        <v>221468</v>
      </c>
      <c r="EY5277" t="s">
        <v>11757</v>
      </c>
      <c r="EZ5277">
        <v>1</v>
      </c>
      <c r="FC5277">
        <v>52240001</v>
      </c>
      <c r="FD5277" t="s">
        <v>108</v>
      </c>
    </row>
    <row r="5278" spans="1:160" x14ac:dyDescent="0.3">
      <c r="A5278" t="str">
        <f>VLOOKUP(B5278,Table2[],3,FALSE)</f>
        <v>Digital</v>
      </c>
      <c r="B5278" t="str">
        <f>IF(OR(ISNUMBER(FIND("QVC",Z5278)),ISNUMBER(FIND("QVC",AL5278))),"QVC",IF(OR(ISNUMBER(FIND("NCO",H5278)),ISNUMBER(FIND("NCO",Y5278))), "NCO", IF(AL5278="consumer","PMD.com",VLOOKUP(LEFT(H5278,2),Tables!$E$1:$F$11,2,FALSE))))</f>
        <v>PMD.com</v>
      </c>
      <c r="C5278">
        <f t="shared" si="249"/>
        <v>53160001</v>
      </c>
      <c r="D5278">
        <f t="shared" si="250"/>
        <v>1</v>
      </c>
      <c r="E5278" t="str">
        <f t="shared" ca="1" si="251"/>
        <v>MTD orders shipped</v>
      </c>
      <c r="F5278" t="s">
        <v>3539</v>
      </c>
      <c r="G5278" t="s">
        <v>335</v>
      </c>
      <c r="H5278" t="s">
        <v>10938</v>
      </c>
      <c r="I5278" s="6">
        <v>44013.776817129627</v>
      </c>
      <c r="J5278" t="s">
        <v>16</v>
      </c>
      <c r="K5278" s="6">
        <v>44014.496724537035</v>
      </c>
      <c r="M5278" t="s">
        <v>11752</v>
      </c>
      <c r="N5278" t="s">
        <v>11753</v>
      </c>
      <c r="O5278" t="s">
        <v>11754</v>
      </c>
      <c r="Q5278" t="s">
        <v>396</v>
      </c>
      <c r="R5278" t="s">
        <v>397</v>
      </c>
      <c r="S5278" t="s">
        <v>11755</v>
      </c>
      <c r="T5278" t="s">
        <v>338</v>
      </c>
      <c r="U5278" t="s">
        <v>530</v>
      </c>
      <c r="W5278" t="s">
        <v>11756</v>
      </c>
      <c r="Z5278" t="s">
        <v>11752</v>
      </c>
      <c r="AA5278" t="s">
        <v>11753</v>
      </c>
      <c r="AB5278" t="s">
        <v>11754</v>
      </c>
      <c r="AD5278" t="s">
        <v>396</v>
      </c>
      <c r="AE5278" t="s">
        <v>397</v>
      </c>
      <c r="AF5278" t="s">
        <v>11755</v>
      </c>
      <c r="AG5278" t="s">
        <v>338</v>
      </c>
      <c r="AH5278" t="s">
        <v>530</v>
      </c>
      <c r="AJ5278" t="s">
        <v>11756</v>
      </c>
      <c r="AL5278" t="s">
        <v>339</v>
      </c>
      <c r="AM5278">
        <v>1</v>
      </c>
      <c r="AN5278">
        <v>1</v>
      </c>
      <c r="AO5278">
        <v>4322</v>
      </c>
      <c r="AQ5278">
        <v>124007</v>
      </c>
      <c r="AR5278">
        <v>53160001</v>
      </c>
      <c r="AS5278" t="s">
        <v>1895</v>
      </c>
      <c r="AT5278" t="s">
        <v>119</v>
      </c>
      <c r="AW5278" t="s">
        <v>340</v>
      </c>
      <c r="AX5278" t="s">
        <v>340</v>
      </c>
      <c r="AY5278" t="s">
        <v>341</v>
      </c>
      <c r="AZ5278">
        <v>0</v>
      </c>
      <c r="BY5278" t="s">
        <v>342</v>
      </c>
      <c r="EQ5278">
        <v>252959</v>
      </c>
      <c r="ER5278" t="s">
        <v>10939</v>
      </c>
      <c r="EV5278">
        <v>17290275</v>
      </c>
      <c r="EW5278">
        <v>928</v>
      </c>
      <c r="EX5278">
        <v>221468</v>
      </c>
      <c r="EY5278" t="s">
        <v>11757</v>
      </c>
      <c r="EZ5278">
        <v>1</v>
      </c>
      <c r="FC5278">
        <v>53160001</v>
      </c>
      <c r="FD5278" t="s">
        <v>119</v>
      </c>
    </row>
    <row r="5279" spans="1:160" x14ac:dyDescent="0.3">
      <c r="A5279" t="str">
        <f>VLOOKUP(B5279,Table2[],3,FALSE)</f>
        <v>Digital</v>
      </c>
      <c r="B5279" t="str">
        <f>IF(OR(ISNUMBER(FIND("QVC",Z5279)),ISNUMBER(FIND("QVC",AL5279))),"QVC",IF(OR(ISNUMBER(FIND("NCO",H5279)),ISNUMBER(FIND("NCO",Y5279))), "NCO", IF(AL5279="consumer","PMD.com",VLOOKUP(LEFT(H5279,2),Tables!$E$1:$F$11,2,FALSE))))</f>
        <v>PMD.com</v>
      </c>
      <c r="C5279">
        <f t="shared" si="249"/>
        <v>52430001</v>
      </c>
      <c r="D5279">
        <f t="shared" si="250"/>
        <v>1</v>
      </c>
      <c r="E5279" t="str">
        <f t="shared" ca="1" si="251"/>
        <v>MTD orders shipped</v>
      </c>
      <c r="F5279" t="s">
        <v>3539</v>
      </c>
      <c r="G5279" t="s">
        <v>335</v>
      </c>
      <c r="H5279" t="s">
        <v>10938</v>
      </c>
      <c r="I5279" s="6">
        <v>44013.776817129627</v>
      </c>
      <c r="J5279" t="s">
        <v>16</v>
      </c>
      <c r="K5279" s="6">
        <v>44014.496724537035</v>
      </c>
      <c r="M5279" t="s">
        <v>11752</v>
      </c>
      <c r="N5279" t="s">
        <v>11753</v>
      </c>
      <c r="O5279" t="s">
        <v>11754</v>
      </c>
      <c r="Q5279" t="s">
        <v>396</v>
      </c>
      <c r="R5279" t="s">
        <v>397</v>
      </c>
      <c r="S5279" t="s">
        <v>11755</v>
      </c>
      <c r="T5279" t="s">
        <v>338</v>
      </c>
      <c r="U5279" t="s">
        <v>530</v>
      </c>
      <c r="W5279" t="s">
        <v>11756</v>
      </c>
      <c r="Z5279" t="s">
        <v>11752</v>
      </c>
      <c r="AA5279" t="s">
        <v>11753</v>
      </c>
      <c r="AB5279" t="s">
        <v>11754</v>
      </c>
      <c r="AD5279" t="s">
        <v>396</v>
      </c>
      <c r="AE5279" t="s">
        <v>397</v>
      </c>
      <c r="AF5279" t="s">
        <v>11755</v>
      </c>
      <c r="AG5279" t="s">
        <v>338</v>
      </c>
      <c r="AH5279" t="s">
        <v>530</v>
      </c>
      <c r="AJ5279" t="s">
        <v>11756</v>
      </c>
      <c r="AL5279" t="s">
        <v>339</v>
      </c>
      <c r="AM5279">
        <v>1</v>
      </c>
      <c r="AN5279">
        <v>1</v>
      </c>
      <c r="AO5279">
        <v>12063</v>
      </c>
      <c r="AQ5279">
        <v>127155</v>
      </c>
      <c r="AR5279">
        <v>52430001</v>
      </c>
      <c r="AS5279" t="s">
        <v>9635</v>
      </c>
      <c r="AT5279" t="s">
        <v>75</v>
      </c>
      <c r="AW5279" t="s">
        <v>340</v>
      </c>
      <c r="AX5279" t="s">
        <v>340</v>
      </c>
      <c r="AY5279" t="s">
        <v>357</v>
      </c>
      <c r="AZ5279" t="s">
        <v>363</v>
      </c>
      <c r="BY5279" t="s">
        <v>342</v>
      </c>
      <c r="EQ5279">
        <v>252868</v>
      </c>
      <c r="ER5279" t="s">
        <v>10939</v>
      </c>
      <c r="EV5279">
        <v>17290275</v>
      </c>
      <c r="EW5279">
        <v>928</v>
      </c>
      <c r="EX5279">
        <v>221468</v>
      </c>
      <c r="EY5279" t="s">
        <v>11757</v>
      </c>
      <c r="EZ5279">
        <v>1</v>
      </c>
      <c r="FC5279">
        <v>95384</v>
      </c>
      <c r="FD5279" t="s">
        <v>3530</v>
      </c>
    </row>
    <row r="5280" spans="1:160" x14ac:dyDescent="0.3">
      <c r="A5280" t="str">
        <f>VLOOKUP(B5280,Table2[],3,FALSE)</f>
        <v>Digital</v>
      </c>
      <c r="B5280" t="str">
        <f>IF(OR(ISNUMBER(FIND("QVC",Z5280)),ISNUMBER(FIND("QVC",AL5280))),"QVC",IF(OR(ISNUMBER(FIND("NCO",H5280)),ISNUMBER(FIND("NCO",Y5280))), "NCO", IF(AL5280="consumer","PMD.com",VLOOKUP(LEFT(H5280,2),Tables!$E$1:$F$11,2,FALSE))))</f>
        <v>PMD.com</v>
      </c>
      <c r="C5280">
        <f t="shared" si="249"/>
        <v>53920001</v>
      </c>
      <c r="D5280">
        <f t="shared" si="250"/>
        <v>1</v>
      </c>
      <c r="E5280" t="str">
        <f t="shared" ca="1" si="251"/>
        <v>MTD orders shipped</v>
      </c>
      <c r="F5280" t="s">
        <v>3539</v>
      </c>
      <c r="G5280" t="s">
        <v>335</v>
      </c>
      <c r="H5280" t="s">
        <v>10938</v>
      </c>
      <c r="I5280" s="6">
        <v>44013.776817129627</v>
      </c>
      <c r="J5280" t="s">
        <v>16</v>
      </c>
      <c r="K5280" s="6">
        <v>44014.496724537035</v>
      </c>
      <c r="M5280" t="s">
        <v>11752</v>
      </c>
      <c r="N5280" t="s">
        <v>11753</v>
      </c>
      <c r="O5280" t="s">
        <v>11754</v>
      </c>
      <c r="Q5280" t="s">
        <v>396</v>
      </c>
      <c r="R5280" t="s">
        <v>397</v>
      </c>
      <c r="S5280" t="s">
        <v>11755</v>
      </c>
      <c r="T5280" t="s">
        <v>338</v>
      </c>
      <c r="U5280" t="s">
        <v>530</v>
      </c>
      <c r="W5280" t="s">
        <v>11756</v>
      </c>
      <c r="Z5280" t="s">
        <v>11752</v>
      </c>
      <c r="AA5280" t="s">
        <v>11753</v>
      </c>
      <c r="AB5280" t="s">
        <v>11754</v>
      </c>
      <c r="AD5280" t="s">
        <v>396</v>
      </c>
      <c r="AE5280" t="s">
        <v>397</v>
      </c>
      <c r="AF5280" t="s">
        <v>11755</v>
      </c>
      <c r="AG5280" t="s">
        <v>338</v>
      </c>
      <c r="AH5280" t="s">
        <v>530</v>
      </c>
      <c r="AJ5280" t="s">
        <v>11756</v>
      </c>
      <c r="AL5280" t="s">
        <v>339</v>
      </c>
      <c r="AM5280">
        <v>1</v>
      </c>
      <c r="AN5280">
        <v>1</v>
      </c>
      <c r="AO5280">
        <v>14899</v>
      </c>
      <c r="AQ5280">
        <v>124468</v>
      </c>
      <c r="AR5280">
        <v>53920001</v>
      </c>
      <c r="AS5280" t="s">
        <v>42</v>
      </c>
      <c r="AT5280" t="s">
        <v>40</v>
      </c>
      <c r="AW5280" t="s">
        <v>343</v>
      </c>
      <c r="BY5280" t="s">
        <v>342</v>
      </c>
      <c r="EQ5280">
        <v>247476</v>
      </c>
      <c r="ER5280" t="s">
        <v>10939</v>
      </c>
      <c r="EV5280">
        <v>17290275</v>
      </c>
      <c r="EW5280">
        <v>928</v>
      </c>
      <c r="EX5280">
        <v>221468</v>
      </c>
      <c r="EY5280" t="s">
        <v>11757</v>
      </c>
      <c r="EZ5280">
        <v>1</v>
      </c>
      <c r="FC5280">
        <v>95384</v>
      </c>
      <c r="FD5280" t="s">
        <v>3530</v>
      </c>
    </row>
    <row r="5281" spans="1:160" x14ac:dyDescent="0.3">
      <c r="A5281" t="str">
        <f>VLOOKUP(B5281,Table2[],3,FALSE)</f>
        <v>Digital</v>
      </c>
      <c r="B5281" t="str">
        <f>IF(OR(ISNUMBER(FIND("QVC",Z5281)),ISNUMBER(FIND("QVC",AL5281))),"QVC",IF(OR(ISNUMBER(FIND("NCO",H5281)),ISNUMBER(FIND("NCO",Y5281))), "NCO", IF(AL5281="consumer","PMD.com",VLOOKUP(LEFT(H5281,2),Tables!$E$1:$F$11,2,FALSE))))</f>
        <v>PMD.com</v>
      </c>
      <c r="C5281">
        <f t="shared" si="249"/>
        <v>51090030</v>
      </c>
      <c r="D5281">
        <f t="shared" si="250"/>
        <v>1</v>
      </c>
      <c r="E5281" t="str">
        <f t="shared" ca="1" si="251"/>
        <v>MTD orders shipped</v>
      </c>
      <c r="F5281" t="s">
        <v>3539</v>
      </c>
      <c r="G5281" t="s">
        <v>335</v>
      </c>
      <c r="H5281" t="s">
        <v>10938</v>
      </c>
      <c r="I5281" s="6">
        <v>44013.776817129627</v>
      </c>
      <c r="J5281" t="s">
        <v>16</v>
      </c>
      <c r="K5281" s="6">
        <v>44014.496724537035</v>
      </c>
      <c r="M5281" t="s">
        <v>11752</v>
      </c>
      <c r="N5281" t="s">
        <v>11753</v>
      </c>
      <c r="O5281" t="s">
        <v>11754</v>
      </c>
      <c r="Q5281" t="s">
        <v>396</v>
      </c>
      <c r="R5281" t="s">
        <v>397</v>
      </c>
      <c r="S5281" t="s">
        <v>11755</v>
      </c>
      <c r="T5281" t="s">
        <v>338</v>
      </c>
      <c r="U5281" t="s">
        <v>530</v>
      </c>
      <c r="W5281" t="s">
        <v>11756</v>
      </c>
      <c r="Z5281" t="s">
        <v>11752</v>
      </c>
      <c r="AA5281" t="s">
        <v>11753</v>
      </c>
      <c r="AB5281" t="s">
        <v>11754</v>
      </c>
      <c r="AD5281" t="s">
        <v>396</v>
      </c>
      <c r="AE5281" t="s">
        <v>397</v>
      </c>
      <c r="AF5281" t="s">
        <v>11755</v>
      </c>
      <c r="AG5281" t="s">
        <v>338</v>
      </c>
      <c r="AH5281" t="s">
        <v>530</v>
      </c>
      <c r="AJ5281" t="s">
        <v>11756</v>
      </c>
      <c r="AL5281" t="s">
        <v>339</v>
      </c>
      <c r="AM5281">
        <v>1</v>
      </c>
      <c r="AN5281">
        <v>1</v>
      </c>
      <c r="AO5281">
        <v>6688</v>
      </c>
      <c r="AQ5281">
        <v>125960</v>
      </c>
      <c r="AR5281">
        <v>51090030</v>
      </c>
      <c r="AS5281" t="s">
        <v>3043</v>
      </c>
      <c r="AT5281" t="s">
        <v>628</v>
      </c>
      <c r="AW5281" t="s">
        <v>343</v>
      </c>
      <c r="BY5281" t="s">
        <v>342</v>
      </c>
      <c r="BZ5281" t="b">
        <v>0</v>
      </c>
      <c r="EQ5281">
        <v>243047</v>
      </c>
      <c r="ER5281" t="s">
        <v>10939</v>
      </c>
      <c r="EV5281">
        <v>17290275</v>
      </c>
      <c r="EW5281">
        <v>928</v>
      </c>
      <c r="EX5281">
        <v>221468</v>
      </c>
      <c r="EY5281" t="s">
        <v>11757</v>
      </c>
      <c r="EZ5281">
        <v>1</v>
      </c>
      <c r="FC5281">
        <v>95384</v>
      </c>
      <c r="FD5281" t="s">
        <v>3530</v>
      </c>
    </row>
    <row r="5282" spans="1:160" x14ac:dyDescent="0.3">
      <c r="A5282" t="str">
        <f>VLOOKUP(B5282,Table2[],3,FALSE)</f>
        <v>Digital</v>
      </c>
      <c r="B5282" t="str">
        <f>IF(OR(ISNUMBER(FIND("QVC",Z5282)),ISNUMBER(FIND("QVC",AL5282))),"QVC",IF(OR(ISNUMBER(FIND("NCO",H5282)),ISNUMBER(FIND("NCO",Y5282))), "NCO", IF(AL5282="consumer","PMD.com",VLOOKUP(LEFT(H5282,2),Tables!$E$1:$F$11,2,FALSE))))</f>
        <v>PMD.com</v>
      </c>
      <c r="C5282">
        <f t="shared" si="249"/>
        <v>51410001</v>
      </c>
      <c r="D5282">
        <f t="shared" si="250"/>
        <v>1</v>
      </c>
      <c r="E5282" t="str">
        <f t="shared" ca="1" si="251"/>
        <v>MTD orders shipped</v>
      </c>
      <c r="F5282" t="s">
        <v>3539</v>
      </c>
      <c r="G5282" t="s">
        <v>335</v>
      </c>
      <c r="H5282" t="s">
        <v>10938</v>
      </c>
      <c r="I5282" s="6">
        <v>44013.776817129627</v>
      </c>
      <c r="J5282" t="s">
        <v>16</v>
      </c>
      <c r="K5282" s="6">
        <v>44014.496724537035</v>
      </c>
      <c r="M5282" t="s">
        <v>11752</v>
      </c>
      <c r="N5282" t="s">
        <v>11753</v>
      </c>
      <c r="O5282" t="s">
        <v>11754</v>
      </c>
      <c r="Q5282" t="s">
        <v>396</v>
      </c>
      <c r="R5282" t="s">
        <v>397</v>
      </c>
      <c r="S5282" t="s">
        <v>11755</v>
      </c>
      <c r="T5282" t="s">
        <v>338</v>
      </c>
      <c r="U5282" t="s">
        <v>530</v>
      </c>
      <c r="W5282" t="s">
        <v>11756</v>
      </c>
      <c r="Z5282" t="s">
        <v>11752</v>
      </c>
      <c r="AA5282" t="s">
        <v>11753</v>
      </c>
      <c r="AB5282" t="s">
        <v>11754</v>
      </c>
      <c r="AD5282" t="s">
        <v>396</v>
      </c>
      <c r="AE5282" t="s">
        <v>397</v>
      </c>
      <c r="AF5282" t="s">
        <v>11755</v>
      </c>
      <c r="AG5282" t="s">
        <v>338</v>
      </c>
      <c r="AH5282" t="s">
        <v>530</v>
      </c>
      <c r="AJ5282" t="s">
        <v>11756</v>
      </c>
      <c r="AL5282" t="s">
        <v>339</v>
      </c>
      <c r="AM5282">
        <v>1</v>
      </c>
      <c r="AN5282">
        <v>1</v>
      </c>
      <c r="AO5282">
        <v>10146</v>
      </c>
      <c r="AQ5282">
        <v>124431</v>
      </c>
      <c r="AR5282">
        <v>51410001</v>
      </c>
      <c r="AS5282" t="s">
        <v>2386</v>
      </c>
      <c r="AT5282" t="s">
        <v>81</v>
      </c>
      <c r="AW5282" t="s">
        <v>340</v>
      </c>
      <c r="AX5282" t="s">
        <v>340</v>
      </c>
      <c r="AY5282" t="s">
        <v>432</v>
      </c>
      <c r="AZ5282">
        <v>0</v>
      </c>
      <c r="BY5282" t="s">
        <v>342</v>
      </c>
      <c r="EQ5282">
        <v>253369</v>
      </c>
      <c r="ER5282" t="s">
        <v>10939</v>
      </c>
      <c r="EV5282">
        <v>17290275</v>
      </c>
      <c r="EW5282">
        <v>928</v>
      </c>
      <c r="EX5282">
        <v>221468</v>
      </c>
      <c r="EY5282" t="s">
        <v>11757</v>
      </c>
      <c r="EZ5282">
        <v>1</v>
      </c>
      <c r="FC5282">
        <v>51410001</v>
      </c>
      <c r="FD5282" t="s">
        <v>81</v>
      </c>
    </row>
    <row r="5283" spans="1:160" x14ac:dyDescent="0.3">
      <c r="A5283" t="str">
        <f>VLOOKUP(B5283,Table2[],3,FALSE)</f>
        <v>Digital</v>
      </c>
      <c r="B5283" t="str">
        <f>IF(OR(ISNUMBER(FIND("QVC",Z5283)),ISNUMBER(FIND("QVC",AL5283))),"QVC",IF(OR(ISNUMBER(FIND("NCO",H5283)),ISNUMBER(FIND("NCO",Y5283))), "NCO", IF(AL5283="consumer","PMD.com",VLOOKUP(LEFT(H5283,2),Tables!$E$1:$F$11,2,FALSE))))</f>
        <v>PMD.com</v>
      </c>
      <c r="C5283">
        <f t="shared" si="249"/>
        <v>58040001</v>
      </c>
      <c r="D5283">
        <f t="shared" si="250"/>
        <v>1</v>
      </c>
      <c r="E5283" t="str">
        <f t="shared" ca="1" si="251"/>
        <v>MTD orders shipped</v>
      </c>
      <c r="F5283" t="s">
        <v>3539</v>
      </c>
      <c r="G5283" t="s">
        <v>335</v>
      </c>
      <c r="H5283" t="s">
        <v>11040</v>
      </c>
      <c r="I5283" s="6">
        <v>44013.99800925926</v>
      </c>
      <c r="J5283" t="s">
        <v>16</v>
      </c>
      <c r="K5283" s="6">
        <v>44014.497083333335</v>
      </c>
      <c r="M5283" t="s">
        <v>11758</v>
      </c>
      <c r="N5283" t="s">
        <v>11759</v>
      </c>
      <c r="O5283" t="s">
        <v>11760</v>
      </c>
      <c r="Q5283" t="s">
        <v>11761</v>
      </c>
      <c r="R5283" t="s">
        <v>389</v>
      </c>
      <c r="S5283">
        <v>10001</v>
      </c>
      <c r="T5283" t="s">
        <v>338</v>
      </c>
      <c r="U5283" t="s">
        <v>530</v>
      </c>
      <c r="W5283" t="s">
        <v>11762</v>
      </c>
      <c r="Z5283" t="s">
        <v>11758</v>
      </c>
      <c r="AA5283" t="s">
        <v>11759</v>
      </c>
      <c r="AB5283" t="s">
        <v>11760</v>
      </c>
      <c r="AD5283" t="s">
        <v>11761</v>
      </c>
      <c r="AE5283" t="s">
        <v>389</v>
      </c>
      <c r="AF5283">
        <v>10001</v>
      </c>
      <c r="AG5283" t="s">
        <v>338</v>
      </c>
      <c r="AH5283" t="s">
        <v>530</v>
      </c>
      <c r="AJ5283" t="s">
        <v>11762</v>
      </c>
      <c r="AL5283" t="s">
        <v>339</v>
      </c>
      <c r="AM5283">
        <v>1</v>
      </c>
      <c r="AN5283">
        <v>1</v>
      </c>
      <c r="AO5283">
        <v>12788</v>
      </c>
      <c r="AQ5283">
        <v>124484</v>
      </c>
      <c r="AR5283">
        <v>58040001</v>
      </c>
      <c r="AS5283" t="s">
        <v>54</v>
      </c>
      <c r="AT5283" t="s">
        <v>55</v>
      </c>
      <c r="AW5283" t="s">
        <v>340</v>
      </c>
      <c r="AX5283" t="s">
        <v>340</v>
      </c>
      <c r="AY5283" t="s">
        <v>357</v>
      </c>
      <c r="AZ5283" t="s">
        <v>363</v>
      </c>
      <c r="BY5283" t="s">
        <v>342</v>
      </c>
      <c r="EQ5283">
        <v>251707</v>
      </c>
      <c r="ER5283" t="s">
        <v>11041</v>
      </c>
      <c r="EV5283">
        <v>17290330</v>
      </c>
      <c r="EW5283">
        <v>928</v>
      </c>
      <c r="EX5283">
        <v>221522</v>
      </c>
      <c r="EY5283">
        <v>9.2612999964335502E+25</v>
      </c>
      <c r="EZ5283">
        <v>1</v>
      </c>
      <c r="FC5283">
        <v>58040001</v>
      </c>
      <c r="FD5283" t="s">
        <v>55</v>
      </c>
    </row>
    <row r="5284" spans="1:160" x14ac:dyDescent="0.3">
      <c r="A5284" t="str">
        <f>VLOOKUP(B5284,Table2[],3,FALSE)</f>
        <v>Digital</v>
      </c>
      <c r="B5284" t="str">
        <f>IF(OR(ISNUMBER(FIND("QVC",Z5284)),ISNUMBER(FIND("QVC",AL5284))),"QVC",IF(OR(ISNUMBER(FIND("NCO",H5284)),ISNUMBER(FIND("NCO",Y5284))), "NCO", IF(AL5284="consumer","PMD.com",VLOOKUP(LEFT(H5284,2),Tables!$E$1:$F$11,2,FALSE))))</f>
        <v>PMD.com</v>
      </c>
      <c r="C5284">
        <f t="shared" si="249"/>
        <v>52430001</v>
      </c>
      <c r="D5284">
        <f t="shared" si="250"/>
        <v>1</v>
      </c>
      <c r="E5284" t="str">
        <f t="shared" ca="1" si="251"/>
        <v>MTD orders shipped</v>
      </c>
      <c r="F5284" t="s">
        <v>3539</v>
      </c>
      <c r="G5284" t="s">
        <v>335</v>
      </c>
      <c r="H5284" t="s">
        <v>10926</v>
      </c>
      <c r="I5284" s="6">
        <v>44013.748969907407</v>
      </c>
      <c r="J5284" t="s">
        <v>16</v>
      </c>
      <c r="K5284" s="6">
        <v>44014.497708333336</v>
      </c>
      <c r="M5284" t="s">
        <v>11763</v>
      </c>
      <c r="N5284" t="s">
        <v>11764</v>
      </c>
      <c r="Q5284" t="s">
        <v>721</v>
      </c>
      <c r="R5284" t="s">
        <v>359</v>
      </c>
      <c r="S5284" t="s">
        <v>11765</v>
      </c>
      <c r="T5284" t="s">
        <v>338</v>
      </c>
      <c r="U5284" t="s">
        <v>530</v>
      </c>
      <c r="W5284" t="s">
        <v>11766</v>
      </c>
      <c r="Z5284" t="s">
        <v>11763</v>
      </c>
      <c r="AA5284" t="s">
        <v>11764</v>
      </c>
      <c r="AD5284" t="s">
        <v>721</v>
      </c>
      <c r="AE5284" t="s">
        <v>359</v>
      </c>
      <c r="AF5284" t="s">
        <v>11765</v>
      </c>
      <c r="AG5284" t="s">
        <v>338</v>
      </c>
      <c r="AH5284" t="s">
        <v>530</v>
      </c>
      <c r="AJ5284" t="s">
        <v>11766</v>
      </c>
      <c r="AL5284" t="s">
        <v>339</v>
      </c>
      <c r="AM5284">
        <v>1</v>
      </c>
      <c r="AN5284">
        <v>1</v>
      </c>
      <c r="AO5284">
        <v>12063</v>
      </c>
      <c r="AQ5284">
        <v>127155</v>
      </c>
      <c r="AR5284">
        <v>52430001</v>
      </c>
      <c r="AS5284" t="s">
        <v>9635</v>
      </c>
      <c r="AT5284" t="s">
        <v>75</v>
      </c>
      <c r="AW5284" t="s">
        <v>340</v>
      </c>
      <c r="AX5284" t="s">
        <v>340</v>
      </c>
      <c r="AY5284" t="s">
        <v>357</v>
      </c>
      <c r="AZ5284" t="s">
        <v>363</v>
      </c>
      <c r="BY5284" t="s">
        <v>342</v>
      </c>
      <c r="EQ5284">
        <v>252868</v>
      </c>
      <c r="ER5284" t="s">
        <v>10927</v>
      </c>
      <c r="EV5284">
        <v>17290269</v>
      </c>
      <c r="EW5284">
        <v>928</v>
      </c>
      <c r="EX5284">
        <v>221462</v>
      </c>
      <c r="EY5284" t="s">
        <v>11767</v>
      </c>
      <c r="EZ5284">
        <v>1</v>
      </c>
      <c r="FC5284">
        <v>95384</v>
      </c>
      <c r="FD5284" t="s">
        <v>3530</v>
      </c>
    </row>
    <row r="5285" spans="1:160" x14ac:dyDescent="0.3">
      <c r="A5285" t="str">
        <f>VLOOKUP(B5285,Table2[],3,FALSE)</f>
        <v>Digital</v>
      </c>
      <c r="B5285" t="str">
        <f>IF(OR(ISNUMBER(FIND("QVC",Z5285)),ISNUMBER(FIND("QVC",AL5285))),"QVC",IF(OR(ISNUMBER(FIND("NCO",H5285)),ISNUMBER(FIND("NCO",Y5285))), "NCO", IF(AL5285="consumer","PMD.com",VLOOKUP(LEFT(H5285,2),Tables!$E$1:$F$11,2,FALSE))))</f>
        <v>PMD.com</v>
      </c>
      <c r="C5285">
        <f t="shared" si="249"/>
        <v>53920001</v>
      </c>
      <c r="D5285">
        <f t="shared" si="250"/>
        <v>1</v>
      </c>
      <c r="E5285" t="str">
        <f t="shared" ca="1" si="251"/>
        <v>MTD orders shipped</v>
      </c>
      <c r="F5285" t="s">
        <v>3539</v>
      </c>
      <c r="G5285" t="s">
        <v>335</v>
      </c>
      <c r="H5285" t="s">
        <v>10926</v>
      </c>
      <c r="I5285" s="6">
        <v>44013.748969907407</v>
      </c>
      <c r="J5285" t="s">
        <v>16</v>
      </c>
      <c r="K5285" s="6">
        <v>44014.497708333336</v>
      </c>
      <c r="M5285" t="s">
        <v>11763</v>
      </c>
      <c r="N5285" t="s">
        <v>11764</v>
      </c>
      <c r="Q5285" t="s">
        <v>721</v>
      </c>
      <c r="R5285" t="s">
        <v>359</v>
      </c>
      <c r="S5285" t="s">
        <v>11765</v>
      </c>
      <c r="T5285" t="s">
        <v>338</v>
      </c>
      <c r="U5285" t="s">
        <v>530</v>
      </c>
      <c r="W5285" t="s">
        <v>11766</v>
      </c>
      <c r="Z5285" t="s">
        <v>11763</v>
      </c>
      <c r="AA5285" t="s">
        <v>11764</v>
      </c>
      <c r="AD5285" t="s">
        <v>721</v>
      </c>
      <c r="AE5285" t="s">
        <v>359</v>
      </c>
      <c r="AF5285" t="s">
        <v>11765</v>
      </c>
      <c r="AG5285" t="s">
        <v>338</v>
      </c>
      <c r="AH5285" t="s">
        <v>530</v>
      </c>
      <c r="AJ5285" t="s">
        <v>11766</v>
      </c>
      <c r="AL5285" t="s">
        <v>339</v>
      </c>
      <c r="AM5285">
        <v>1</v>
      </c>
      <c r="AN5285">
        <v>1</v>
      </c>
      <c r="AO5285">
        <v>14899</v>
      </c>
      <c r="AQ5285">
        <v>124468</v>
      </c>
      <c r="AR5285">
        <v>53920001</v>
      </c>
      <c r="AS5285" t="s">
        <v>42</v>
      </c>
      <c r="AT5285" t="s">
        <v>40</v>
      </c>
      <c r="AW5285" t="s">
        <v>343</v>
      </c>
      <c r="BY5285" t="s">
        <v>342</v>
      </c>
      <c r="EQ5285">
        <v>247476</v>
      </c>
      <c r="ER5285" t="s">
        <v>10927</v>
      </c>
      <c r="EV5285">
        <v>17290269</v>
      </c>
      <c r="EW5285">
        <v>928</v>
      </c>
      <c r="EX5285">
        <v>221462</v>
      </c>
      <c r="EY5285" t="s">
        <v>11767</v>
      </c>
      <c r="EZ5285">
        <v>1</v>
      </c>
      <c r="FC5285">
        <v>95384</v>
      </c>
      <c r="FD5285" t="s">
        <v>3530</v>
      </c>
    </row>
    <row r="5286" spans="1:160" x14ac:dyDescent="0.3">
      <c r="A5286" t="str">
        <f>VLOOKUP(B5286,Table2[],3,FALSE)</f>
        <v>Digital</v>
      </c>
      <c r="B5286" t="str">
        <f>IF(OR(ISNUMBER(FIND("QVC",Z5286)),ISNUMBER(FIND("QVC",AL5286))),"QVC",IF(OR(ISNUMBER(FIND("NCO",H5286)),ISNUMBER(FIND("NCO",Y5286))), "NCO", IF(AL5286="consumer","PMD.com",VLOOKUP(LEFT(H5286,2),Tables!$E$1:$F$11,2,FALSE))))</f>
        <v>PMD.com</v>
      </c>
      <c r="C5286">
        <f t="shared" si="249"/>
        <v>5208</v>
      </c>
      <c r="D5286">
        <f t="shared" si="250"/>
        <v>1</v>
      </c>
      <c r="E5286" t="str">
        <f t="shared" ca="1" si="251"/>
        <v>MTD orders shipped</v>
      </c>
      <c r="F5286" t="s">
        <v>3539</v>
      </c>
      <c r="G5286" t="s">
        <v>335</v>
      </c>
      <c r="H5286" t="s">
        <v>10926</v>
      </c>
      <c r="I5286" s="6">
        <v>44013.748969907407</v>
      </c>
      <c r="J5286" t="s">
        <v>16</v>
      </c>
      <c r="K5286" s="6">
        <v>44014.497708333336</v>
      </c>
      <c r="M5286" t="s">
        <v>11763</v>
      </c>
      <c r="N5286" t="s">
        <v>11764</v>
      </c>
      <c r="Q5286" t="s">
        <v>721</v>
      </c>
      <c r="R5286" t="s">
        <v>359</v>
      </c>
      <c r="S5286" t="s">
        <v>11765</v>
      </c>
      <c r="T5286" t="s">
        <v>338</v>
      </c>
      <c r="U5286" t="s">
        <v>530</v>
      </c>
      <c r="W5286" t="s">
        <v>11766</v>
      </c>
      <c r="Z5286" t="s">
        <v>11763</v>
      </c>
      <c r="AA5286" t="s">
        <v>11764</v>
      </c>
      <c r="AD5286" t="s">
        <v>721</v>
      </c>
      <c r="AE5286" t="s">
        <v>359</v>
      </c>
      <c r="AF5286" t="s">
        <v>11765</v>
      </c>
      <c r="AG5286" t="s">
        <v>338</v>
      </c>
      <c r="AH5286" t="s">
        <v>530</v>
      </c>
      <c r="AJ5286" t="s">
        <v>11766</v>
      </c>
      <c r="AL5286" t="s">
        <v>339</v>
      </c>
      <c r="AM5286">
        <v>1</v>
      </c>
      <c r="AN5286">
        <v>1</v>
      </c>
      <c r="AO5286">
        <v>1406</v>
      </c>
      <c r="AQ5286">
        <v>124008</v>
      </c>
      <c r="AR5286">
        <v>5208</v>
      </c>
      <c r="AS5286" t="s">
        <v>51</v>
      </c>
      <c r="AT5286" t="s">
        <v>52</v>
      </c>
      <c r="AW5286" t="s">
        <v>340</v>
      </c>
      <c r="AX5286" t="s">
        <v>340</v>
      </c>
      <c r="AY5286" t="s">
        <v>419</v>
      </c>
      <c r="AZ5286" t="s">
        <v>420</v>
      </c>
      <c r="BY5286" t="s">
        <v>342</v>
      </c>
      <c r="EQ5286">
        <v>249094</v>
      </c>
      <c r="ER5286" t="s">
        <v>10927</v>
      </c>
      <c r="EV5286">
        <v>17290269</v>
      </c>
      <c r="EW5286">
        <v>928</v>
      </c>
      <c r="EX5286">
        <v>221462</v>
      </c>
      <c r="EY5286" t="s">
        <v>11767</v>
      </c>
      <c r="EZ5286">
        <v>1</v>
      </c>
      <c r="FC5286">
        <v>5208</v>
      </c>
      <c r="FD5286" t="s">
        <v>52</v>
      </c>
    </row>
    <row r="5287" spans="1:160" x14ac:dyDescent="0.3">
      <c r="A5287" t="str">
        <f>VLOOKUP(B5287,Table2[],3,FALSE)</f>
        <v>Digital</v>
      </c>
      <c r="B5287" t="str">
        <f>IF(OR(ISNUMBER(FIND("QVC",Z5287)),ISNUMBER(FIND("QVC",AL5287))),"QVC",IF(OR(ISNUMBER(FIND("NCO",H5287)),ISNUMBER(FIND("NCO",Y5287))), "NCO", IF(AL5287="consumer","PMD.com",VLOOKUP(LEFT(H5287,2),Tables!$E$1:$F$11,2,FALSE))))</f>
        <v>PMD.com</v>
      </c>
      <c r="C5287">
        <f t="shared" si="249"/>
        <v>53200001</v>
      </c>
      <c r="D5287">
        <f t="shared" si="250"/>
        <v>1</v>
      </c>
      <c r="E5287" t="str">
        <f t="shared" ca="1" si="251"/>
        <v>MTD orders shipped</v>
      </c>
      <c r="F5287" t="s">
        <v>3539</v>
      </c>
      <c r="G5287" t="s">
        <v>335</v>
      </c>
      <c r="H5287" t="s">
        <v>10926</v>
      </c>
      <c r="I5287" s="6">
        <v>44013.748969907407</v>
      </c>
      <c r="J5287" t="s">
        <v>16</v>
      </c>
      <c r="K5287" s="6">
        <v>44014.497708333336</v>
      </c>
      <c r="M5287" t="s">
        <v>11763</v>
      </c>
      <c r="N5287" t="s">
        <v>11764</v>
      </c>
      <c r="Q5287" t="s">
        <v>721</v>
      </c>
      <c r="R5287" t="s">
        <v>359</v>
      </c>
      <c r="S5287" t="s">
        <v>11765</v>
      </c>
      <c r="T5287" t="s">
        <v>338</v>
      </c>
      <c r="U5287" t="s">
        <v>530</v>
      </c>
      <c r="W5287" t="s">
        <v>11766</v>
      </c>
      <c r="Z5287" t="s">
        <v>11763</v>
      </c>
      <c r="AA5287" t="s">
        <v>11764</v>
      </c>
      <c r="AD5287" t="s">
        <v>721</v>
      </c>
      <c r="AE5287" t="s">
        <v>359</v>
      </c>
      <c r="AF5287" t="s">
        <v>11765</v>
      </c>
      <c r="AG5287" t="s">
        <v>338</v>
      </c>
      <c r="AH5287" t="s">
        <v>530</v>
      </c>
      <c r="AJ5287" t="s">
        <v>11766</v>
      </c>
      <c r="AL5287" t="s">
        <v>339</v>
      </c>
      <c r="AM5287">
        <v>1</v>
      </c>
      <c r="AN5287">
        <v>1</v>
      </c>
      <c r="AO5287">
        <v>15189</v>
      </c>
      <c r="AQ5287">
        <v>123906</v>
      </c>
      <c r="AR5287">
        <v>53200001</v>
      </c>
      <c r="AS5287" t="s">
        <v>973</v>
      </c>
      <c r="AT5287" t="s">
        <v>50</v>
      </c>
      <c r="AW5287" t="s">
        <v>340</v>
      </c>
      <c r="AX5287" t="s">
        <v>340</v>
      </c>
      <c r="AY5287" t="s">
        <v>357</v>
      </c>
      <c r="AZ5287" t="s">
        <v>363</v>
      </c>
      <c r="BY5287" t="s">
        <v>342</v>
      </c>
      <c r="EQ5287">
        <v>252156</v>
      </c>
      <c r="ER5287" t="s">
        <v>10927</v>
      </c>
      <c r="EV5287">
        <v>17290269</v>
      </c>
      <c r="EW5287">
        <v>928</v>
      </c>
      <c r="EX5287">
        <v>221462</v>
      </c>
      <c r="EY5287" t="s">
        <v>11767</v>
      </c>
      <c r="EZ5287">
        <v>1</v>
      </c>
      <c r="FC5287">
        <v>53200001</v>
      </c>
      <c r="FD5287" t="s">
        <v>50</v>
      </c>
    </row>
    <row r="5288" spans="1:160" x14ac:dyDescent="0.3">
      <c r="A5288" t="str">
        <f>VLOOKUP(B5288,Table2[],3,FALSE)</f>
        <v>Digital</v>
      </c>
      <c r="B5288" t="str">
        <f>IF(OR(ISNUMBER(FIND("QVC",Z5288)),ISNUMBER(FIND("QVC",AL5288))),"QVC",IF(OR(ISNUMBER(FIND("NCO",H5288)),ISNUMBER(FIND("NCO",Y5288))), "NCO", IF(AL5288="consumer","PMD.com",VLOOKUP(LEFT(H5288,2),Tables!$E$1:$F$11,2,FALSE))))</f>
        <v>PMD.com</v>
      </c>
      <c r="C5288">
        <f t="shared" si="249"/>
        <v>52240001</v>
      </c>
      <c r="D5288">
        <f t="shared" si="250"/>
        <v>1</v>
      </c>
      <c r="E5288" t="str">
        <f t="shared" ca="1" si="251"/>
        <v>MTD orders shipped</v>
      </c>
      <c r="F5288" t="s">
        <v>3539</v>
      </c>
      <c r="G5288" t="s">
        <v>335</v>
      </c>
      <c r="H5288" t="s">
        <v>10926</v>
      </c>
      <c r="I5288" s="6">
        <v>44013.748969907407</v>
      </c>
      <c r="J5288" t="s">
        <v>16</v>
      </c>
      <c r="K5288" s="6">
        <v>44014.497708333336</v>
      </c>
      <c r="M5288" t="s">
        <v>11763</v>
      </c>
      <c r="N5288" t="s">
        <v>11764</v>
      </c>
      <c r="Q5288" t="s">
        <v>721</v>
      </c>
      <c r="R5288" t="s">
        <v>359</v>
      </c>
      <c r="S5288" t="s">
        <v>11765</v>
      </c>
      <c r="T5288" t="s">
        <v>338</v>
      </c>
      <c r="U5288" t="s">
        <v>530</v>
      </c>
      <c r="W5288" t="s">
        <v>11766</v>
      </c>
      <c r="Z5288" t="s">
        <v>11763</v>
      </c>
      <c r="AA5288" t="s">
        <v>11764</v>
      </c>
      <c r="AD5288" t="s">
        <v>721</v>
      </c>
      <c r="AE5288" t="s">
        <v>359</v>
      </c>
      <c r="AF5288" t="s">
        <v>11765</v>
      </c>
      <c r="AG5288" t="s">
        <v>338</v>
      </c>
      <c r="AH5288" t="s">
        <v>530</v>
      </c>
      <c r="AJ5288" t="s">
        <v>11766</v>
      </c>
      <c r="AL5288" t="s">
        <v>339</v>
      </c>
      <c r="AM5288">
        <v>1</v>
      </c>
      <c r="AN5288">
        <v>1</v>
      </c>
      <c r="AO5288">
        <v>5995</v>
      </c>
      <c r="AQ5288">
        <v>124435</v>
      </c>
      <c r="AR5288">
        <v>52240001</v>
      </c>
      <c r="AS5288" t="s">
        <v>2387</v>
      </c>
      <c r="AT5288" t="s">
        <v>108</v>
      </c>
      <c r="AW5288" t="s">
        <v>340</v>
      </c>
      <c r="AX5288" t="s">
        <v>340</v>
      </c>
      <c r="AY5288" t="s">
        <v>341</v>
      </c>
      <c r="AZ5288">
        <v>0</v>
      </c>
      <c r="BY5288" t="s">
        <v>342</v>
      </c>
      <c r="EQ5288">
        <v>253361</v>
      </c>
      <c r="ER5288" t="s">
        <v>10927</v>
      </c>
      <c r="EV5288">
        <v>17290269</v>
      </c>
      <c r="EW5288">
        <v>928</v>
      </c>
      <c r="EX5288">
        <v>221462</v>
      </c>
      <c r="EY5288" t="s">
        <v>11767</v>
      </c>
      <c r="EZ5288">
        <v>1</v>
      </c>
      <c r="FC5288">
        <v>52240001</v>
      </c>
      <c r="FD5288" t="s">
        <v>108</v>
      </c>
    </row>
    <row r="5289" spans="1:160" x14ac:dyDescent="0.3">
      <c r="A5289" t="str">
        <f>VLOOKUP(B5289,Table2[],3,FALSE)</f>
        <v>Digital</v>
      </c>
      <c r="B5289" t="str">
        <f>IF(OR(ISNUMBER(FIND("QVC",Z5289)),ISNUMBER(FIND("QVC",AL5289))),"QVC",IF(OR(ISNUMBER(FIND("NCO",H5289)),ISNUMBER(FIND("NCO",Y5289))), "NCO", IF(AL5289="consumer","PMD.com",VLOOKUP(LEFT(H5289,2),Tables!$E$1:$F$11,2,FALSE))))</f>
        <v>PMD.com</v>
      </c>
      <c r="C5289">
        <f t="shared" si="249"/>
        <v>51090030</v>
      </c>
      <c r="D5289">
        <f t="shared" si="250"/>
        <v>1</v>
      </c>
      <c r="E5289" t="str">
        <f t="shared" ca="1" si="251"/>
        <v>MTD orders shipped</v>
      </c>
      <c r="F5289" t="s">
        <v>3539</v>
      </c>
      <c r="G5289" t="s">
        <v>335</v>
      </c>
      <c r="H5289" t="s">
        <v>10926</v>
      </c>
      <c r="I5289" s="6">
        <v>44013.748969907407</v>
      </c>
      <c r="J5289" t="s">
        <v>16</v>
      </c>
      <c r="K5289" s="6">
        <v>44014.497708333336</v>
      </c>
      <c r="M5289" t="s">
        <v>11763</v>
      </c>
      <c r="N5289" t="s">
        <v>11764</v>
      </c>
      <c r="Q5289" t="s">
        <v>721</v>
      </c>
      <c r="R5289" t="s">
        <v>359</v>
      </c>
      <c r="S5289" t="s">
        <v>11765</v>
      </c>
      <c r="T5289" t="s">
        <v>338</v>
      </c>
      <c r="U5289" t="s">
        <v>530</v>
      </c>
      <c r="W5289" t="s">
        <v>11766</v>
      </c>
      <c r="Z5289" t="s">
        <v>11763</v>
      </c>
      <c r="AA5289" t="s">
        <v>11764</v>
      </c>
      <c r="AD5289" t="s">
        <v>721</v>
      </c>
      <c r="AE5289" t="s">
        <v>359</v>
      </c>
      <c r="AF5289" t="s">
        <v>11765</v>
      </c>
      <c r="AG5289" t="s">
        <v>338</v>
      </c>
      <c r="AH5289" t="s">
        <v>530</v>
      </c>
      <c r="AJ5289" t="s">
        <v>11766</v>
      </c>
      <c r="AL5289" t="s">
        <v>339</v>
      </c>
      <c r="AM5289">
        <v>1</v>
      </c>
      <c r="AN5289">
        <v>1</v>
      </c>
      <c r="AO5289">
        <v>6688</v>
      </c>
      <c r="AQ5289">
        <v>125960</v>
      </c>
      <c r="AR5289">
        <v>51090030</v>
      </c>
      <c r="AS5289" t="s">
        <v>3043</v>
      </c>
      <c r="AT5289" t="s">
        <v>628</v>
      </c>
      <c r="AW5289" t="s">
        <v>343</v>
      </c>
      <c r="BY5289" t="s">
        <v>342</v>
      </c>
      <c r="BZ5289" t="b">
        <v>0</v>
      </c>
      <c r="EQ5289">
        <v>243047</v>
      </c>
      <c r="ER5289" t="s">
        <v>10927</v>
      </c>
      <c r="EV5289">
        <v>17290269</v>
      </c>
      <c r="EW5289">
        <v>928</v>
      </c>
      <c r="EX5289">
        <v>221462</v>
      </c>
      <c r="EY5289" t="s">
        <v>11767</v>
      </c>
      <c r="EZ5289">
        <v>1</v>
      </c>
      <c r="FC5289">
        <v>95384</v>
      </c>
      <c r="FD5289" t="s">
        <v>3530</v>
      </c>
    </row>
    <row r="5290" spans="1:160" x14ac:dyDescent="0.3">
      <c r="A5290" t="str">
        <f>VLOOKUP(B5290,Table2[],3,FALSE)</f>
        <v>Digital</v>
      </c>
      <c r="B5290" t="str">
        <f>IF(OR(ISNUMBER(FIND("QVC",Z5290)),ISNUMBER(FIND("QVC",AL5290))),"QVC",IF(OR(ISNUMBER(FIND("NCO",H5290)),ISNUMBER(FIND("NCO",Y5290))), "NCO", IF(AL5290="consumer","PMD.com",VLOOKUP(LEFT(H5290,2),Tables!$E$1:$F$11,2,FALSE))))</f>
        <v>PMD.com</v>
      </c>
      <c r="C5290">
        <f t="shared" si="249"/>
        <v>54010001</v>
      </c>
      <c r="D5290">
        <f t="shared" si="250"/>
        <v>1</v>
      </c>
      <c r="E5290" t="str">
        <f t="shared" ca="1" si="251"/>
        <v>MTD orders shipped</v>
      </c>
      <c r="F5290" t="s">
        <v>3539</v>
      </c>
      <c r="G5290" t="s">
        <v>335</v>
      </c>
      <c r="H5290" t="s">
        <v>10926</v>
      </c>
      <c r="I5290" s="6">
        <v>44013.748969907407</v>
      </c>
      <c r="J5290" t="s">
        <v>16</v>
      </c>
      <c r="K5290" s="6">
        <v>44014.497708333336</v>
      </c>
      <c r="M5290" t="s">
        <v>11763</v>
      </c>
      <c r="N5290" t="s">
        <v>11764</v>
      </c>
      <c r="Q5290" t="s">
        <v>721</v>
      </c>
      <c r="R5290" t="s">
        <v>359</v>
      </c>
      <c r="S5290" t="s">
        <v>11765</v>
      </c>
      <c r="T5290" t="s">
        <v>338</v>
      </c>
      <c r="U5290" t="s">
        <v>530</v>
      </c>
      <c r="W5290" t="s">
        <v>11766</v>
      </c>
      <c r="Z5290" t="s">
        <v>11763</v>
      </c>
      <c r="AA5290" t="s">
        <v>11764</v>
      </c>
      <c r="AD5290" t="s">
        <v>721</v>
      </c>
      <c r="AE5290" t="s">
        <v>359</v>
      </c>
      <c r="AF5290" t="s">
        <v>11765</v>
      </c>
      <c r="AG5290" t="s">
        <v>338</v>
      </c>
      <c r="AH5290" t="s">
        <v>530</v>
      </c>
      <c r="AJ5290" t="s">
        <v>11766</v>
      </c>
      <c r="AL5290" t="s">
        <v>339</v>
      </c>
      <c r="AM5290">
        <v>1</v>
      </c>
      <c r="AN5290">
        <v>1</v>
      </c>
      <c r="AO5290">
        <v>6300</v>
      </c>
      <c r="AQ5290">
        <v>124476</v>
      </c>
      <c r="AR5290">
        <v>54010001</v>
      </c>
      <c r="AS5290" t="s">
        <v>10774</v>
      </c>
      <c r="AT5290" t="s">
        <v>35</v>
      </c>
      <c r="AW5290" t="s">
        <v>340</v>
      </c>
      <c r="AX5290">
        <v>0</v>
      </c>
      <c r="AY5290" t="s">
        <v>348</v>
      </c>
      <c r="AZ5290">
        <v>0</v>
      </c>
      <c r="BY5290" t="s">
        <v>342</v>
      </c>
      <c r="EQ5290">
        <v>252200</v>
      </c>
      <c r="ER5290" t="s">
        <v>10927</v>
      </c>
      <c r="EV5290">
        <v>17290269</v>
      </c>
      <c r="EW5290">
        <v>928</v>
      </c>
      <c r="EX5290">
        <v>221462</v>
      </c>
      <c r="EY5290" t="s">
        <v>11767</v>
      </c>
      <c r="EZ5290">
        <v>1</v>
      </c>
      <c r="FC5290">
        <v>54010001</v>
      </c>
      <c r="FD5290" t="s">
        <v>35</v>
      </c>
    </row>
    <row r="5291" spans="1:160" x14ac:dyDescent="0.3">
      <c r="A5291" t="str">
        <f>VLOOKUP(B5291,Table2[],3,FALSE)</f>
        <v>Digital</v>
      </c>
      <c r="B5291" t="str">
        <f>IF(OR(ISNUMBER(FIND("QVC",Z5291)),ISNUMBER(FIND("QVC",AL5291))),"QVC",IF(OR(ISNUMBER(FIND("NCO",H5291)),ISNUMBER(FIND("NCO",Y5291))), "NCO", IF(AL5291="consumer","PMD.com",VLOOKUP(LEFT(H5291,2),Tables!$E$1:$F$11,2,FALSE))))</f>
        <v>PMD.com</v>
      </c>
      <c r="C5291">
        <f t="shared" si="249"/>
        <v>52230001</v>
      </c>
      <c r="D5291">
        <f t="shared" si="250"/>
        <v>1</v>
      </c>
      <c r="E5291" t="str">
        <f t="shared" ca="1" si="251"/>
        <v>MTD orders shipped</v>
      </c>
      <c r="F5291" t="s">
        <v>3539</v>
      </c>
      <c r="G5291" t="s">
        <v>335</v>
      </c>
      <c r="H5291" t="s">
        <v>11048</v>
      </c>
      <c r="I5291" s="6">
        <v>44014.012002314812</v>
      </c>
      <c r="J5291" t="s">
        <v>16</v>
      </c>
      <c r="K5291" s="6">
        <v>44014.497835648152</v>
      </c>
      <c r="M5291" t="s">
        <v>11768</v>
      </c>
      <c r="N5291" t="s">
        <v>11769</v>
      </c>
      <c r="Q5291" t="s">
        <v>1259</v>
      </c>
      <c r="R5291" t="s">
        <v>365</v>
      </c>
      <c r="S5291" t="s">
        <v>11770</v>
      </c>
      <c r="T5291" t="s">
        <v>338</v>
      </c>
      <c r="U5291" t="s">
        <v>530</v>
      </c>
      <c r="W5291" t="s">
        <v>11771</v>
      </c>
      <c r="Z5291" t="s">
        <v>11768</v>
      </c>
      <c r="AA5291" t="s">
        <v>11769</v>
      </c>
      <c r="AD5291" t="s">
        <v>1259</v>
      </c>
      <c r="AE5291" t="s">
        <v>365</v>
      </c>
      <c r="AF5291" t="s">
        <v>11770</v>
      </c>
      <c r="AG5291" t="s">
        <v>338</v>
      </c>
      <c r="AH5291" t="s">
        <v>530</v>
      </c>
      <c r="AJ5291" t="s">
        <v>11771</v>
      </c>
      <c r="AL5291" t="s">
        <v>339</v>
      </c>
      <c r="AM5291">
        <v>1</v>
      </c>
      <c r="AN5291">
        <v>1</v>
      </c>
      <c r="AO5291">
        <v>1194</v>
      </c>
      <c r="AQ5291">
        <v>124434</v>
      </c>
      <c r="AR5291">
        <v>52230001</v>
      </c>
      <c r="AS5291" t="s">
        <v>105</v>
      </c>
      <c r="AT5291" t="s">
        <v>106</v>
      </c>
      <c r="AW5291" t="s">
        <v>340</v>
      </c>
      <c r="AX5291" t="s">
        <v>340</v>
      </c>
      <c r="AY5291" t="s">
        <v>341</v>
      </c>
      <c r="AZ5291">
        <v>0</v>
      </c>
      <c r="BY5291" t="s">
        <v>342</v>
      </c>
      <c r="EQ5291">
        <v>247324</v>
      </c>
      <c r="ER5291" t="s">
        <v>11049</v>
      </c>
      <c r="EV5291">
        <v>17290334</v>
      </c>
      <c r="EW5291">
        <v>928</v>
      </c>
      <c r="EX5291">
        <v>221526</v>
      </c>
      <c r="EY5291" t="s">
        <v>11772</v>
      </c>
      <c r="EZ5291">
        <v>1</v>
      </c>
      <c r="FC5291">
        <v>52230001</v>
      </c>
      <c r="FD5291" t="s">
        <v>106</v>
      </c>
    </row>
    <row r="5292" spans="1:160" x14ac:dyDescent="0.3">
      <c r="A5292" t="str">
        <f>VLOOKUP(B5292,Table2[],3,FALSE)</f>
        <v>Digital</v>
      </c>
      <c r="B5292" t="str">
        <f>IF(OR(ISNUMBER(FIND("QVC",Z5292)),ISNUMBER(FIND("QVC",AL5292))),"QVC",IF(OR(ISNUMBER(FIND("NCO",H5292)),ISNUMBER(FIND("NCO",Y5292))), "NCO", IF(AL5292="consumer","PMD.com",VLOOKUP(LEFT(H5292,2),Tables!$E$1:$F$11,2,FALSE))))</f>
        <v>PMD.com</v>
      </c>
      <c r="C5292">
        <f t="shared" si="249"/>
        <v>52460001</v>
      </c>
      <c r="D5292">
        <f t="shared" si="250"/>
        <v>1</v>
      </c>
      <c r="E5292" t="str">
        <f t="shared" ca="1" si="251"/>
        <v>MTD orders shipped</v>
      </c>
      <c r="F5292" t="s">
        <v>3539</v>
      </c>
      <c r="G5292" t="s">
        <v>335</v>
      </c>
      <c r="H5292" t="s">
        <v>11048</v>
      </c>
      <c r="I5292" s="6">
        <v>44014.012002314812</v>
      </c>
      <c r="J5292" t="s">
        <v>16</v>
      </c>
      <c r="K5292" s="6">
        <v>44014.497835648152</v>
      </c>
      <c r="M5292" t="s">
        <v>11768</v>
      </c>
      <c r="N5292" t="s">
        <v>11769</v>
      </c>
      <c r="Q5292" t="s">
        <v>1259</v>
      </c>
      <c r="R5292" t="s">
        <v>365</v>
      </c>
      <c r="S5292" t="s">
        <v>11770</v>
      </c>
      <c r="T5292" t="s">
        <v>338</v>
      </c>
      <c r="U5292" t="s">
        <v>530</v>
      </c>
      <c r="W5292" t="s">
        <v>11771</v>
      </c>
      <c r="Z5292" t="s">
        <v>11768</v>
      </c>
      <c r="AA5292" t="s">
        <v>11769</v>
      </c>
      <c r="AD5292" t="s">
        <v>1259</v>
      </c>
      <c r="AE5292" t="s">
        <v>365</v>
      </c>
      <c r="AF5292" t="s">
        <v>11770</v>
      </c>
      <c r="AG5292" t="s">
        <v>338</v>
      </c>
      <c r="AH5292" t="s">
        <v>530</v>
      </c>
      <c r="AJ5292" t="s">
        <v>11771</v>
      </c>
      <c r="AL5292" t="s">
        <v>339</v>
      </c>
      <c r="AM5292">
        <v>1</v>
      </c>
      <c r="AN5292">
        <v>1</v>
      </c>
      <c r="AO5292">
        <v>14007</v>
      </c>
      <c r="AQ5292">
        <v>127157</v>
      </c>
      <c r="AR5292">
        <v>52460001</v>
      </c>
      <c r="AS5292" t="s">
        <v>972</v>
      </c>
      <c r="AT5292" t="s">
        <v>76</v>
      </c>
      <c r="AW5292" t="s">
        <v>340</v>
      </c>
      <c r="AX5292" t="s">
        <v>340</v>
      </c>
      <c r="AY5292" t="s">
        <v>341</v>
      </c>
      <c r="AZ5292">
        <v>0</v>
      </c>
      <c r="BY5292" t="s">
        <v>342</v>
      </c>
      <c r="EQ5292">
        <v>252044</v>
      </c>
      <c r="ER5292" t="s">
        <v>11049</v>
      </c>
      <c r="EV5292">
        <v>17290334</v>
      </c>
      <c r="EW5292">
        <v>928</v>
      </c>
      <c r="EX5292">
        <v>221526</v>
      </c>
      <c r="EY5292" t="s">
        <v>11772</v>
      </c>
      <c r="EZ5292">
        <v>1</v>
      </c>
      <c r="FC5292">
        <v>52460001</v>
      </c>
      <c r="FD5292" t="s">
        <v>76</v>
      </c>
    </row>
    <row r="5293" spans="1:160" x14ac:dyDescent="0.3">
      <c r="A5293" t="str">
        <f>VLOOKUP(B5293,Table2[],3,FALSE)</f>
        <v>Digital</v>
      </c>
      <c r="B5293" t="str">
        <f>IF(OR(ISNUMBER(FIND("QVC",Z5293)),ISNUMBER(FIND("QVC",AL5293))),"QVC",IF(OR(ISNUMBER(FIND("NCO",H5293)),ISNUMBER(FIND("NCO",Y5293))), "NCO", IF(AL5293="consumer","PMD.com",VLOOKUP(LEFT(H5293,2),Tables!$E$1:$F$11,2,FALSE))))</f>
        <v>PMD.com</v>
      </c>
      <c r="C5293">
        <f t="shared" si="249"/>
        <v>5208</v>
      </c>
      <c r="D5293">
        <f t="shared" si="250"/>
        <v>1</v>
      </c>
      <c r="E5293" t="str">
        <f t="shared" ca="1" si="251"/>
        <v>MTD orders shipped</v>
      </c>
      <c r="F5293" t="s">
        <v>3539</v>
      </c>
      <c r="G5293" t="s">
        <v>335</v>
      </c>
      <c r="H5293" t="s">
        <v>11048</v>
      </c>
      <c r="I5293" s="6">
        <v>44014.012002314812</v>
      </c>
      <c r="J5293" t="s">
        <v>16</v>
      </c>
      <c r="K5293" s="6">
        <v>44014.497835648152</v>
      </c>
      <c r="M5293" t="s">
        <v>11768</v>
      </c>
      <c r="N5293" t="s">
        <v>11769</v>
      </c>
      <c r="Q5293" t="s">
        <v>1259</v>
      </c>
      <c r="R5293" t="s">
        <v>365</v>
      </c>
      <c r="S5293" t="s">
        <v>11770</v>
      </c>
      <c r="T5293" t="s">
        <v>338</v>
      </c>
      <c r="U5293" t="s">
        <v>530</v>
      </c>
      <c r="W5293" t="s">
        <v>11771</v>
      </c>
      <c r="Z5293" t="s">
        <v>11768</v>
      </c>
      <c r="AA5293" t="s">
        <v>11769</v>
      </c>
      <c r="AD5293" t="s">
        <v>1259</v>
      </c>
      <c r="AE5293" t="s">
        <v>365</v>
      </c>
      <c r="AF5293" t="s">
        <v>11770</v>
      </c>
      <c r="AG5293" t="s">
        <v>338</v>
      </c>
      <c r="AH5293" t="s">
        <v>530</v>
      </c>
      <c r="AJ5293" t="s">
        <v>11771</v>
      </c>
      <c r="AL5293" t="s">
        <v>339</v>
      </c>
      <c r="AM5293">
        <v>1</v>
      </c>
      <c r="AN5293">
        <v>1</v>
      </c>
      <c r="AO5293">
        <v>1406</v>
      </c>
      <c r="AQ5293">
        <v>124008</v>
      </c>
      <c r="AR5293">
        <v>5208</v>
      </c>
      <c r="AS5293" t="s">
        <v>51</v>
      </c>
      <c r="AT5293" t="s">
        <v>52</v>
      </c>
      <c r="AW5293" t="s">
        <v>340</v>
      </c>
      <c r="AX5293" t="s">
        <v>340</v>
      </c>
      <c r="AY5293" t="s">
        <v>419</v>
      </c>
      <c r="AZ5293" t="s">
        <v>420</v>
      </c>
      <c r="BY5293" t="s">
        <v>342</v>
      </c>
      <c r="EQ5293">
        <v>249094</v>
      </c>
      <c r="ER5293" t="s">
        <v>11049</v>
      </c>
      <c r="EV5293">
        <v>17290334</v>
      </c>
      <c r="EW5293">
        <v>928</v>
      </c>
      <c r="EX5293">
        <v>221526</v>
      </c>
      <c r="EY5293" t="s">
        <v>11772</v>
      </c>
      <c r="EZ5293">
        <v>1</v>
      </c>
      <c r="FC5293">
        <v>5208</v>
      </c>
      <c r="FD5293" t="s">
        <v>52</v>
      </c>
    </row>
    <row r="5294" spans="1:160" x14ac:dyDescent="0.3">
      <c r="A5294" t="str">
        <f>VLOOKUP(B5294,Table2[],3,FALSE)</f>
        <v>Digital</v>
      </c>
      <c r="B5294" t="str">
        <f>IF(OR(ISNUMBER(FIND("QVC",Z5294)),ISNUMBER(FIND("QVC",AL5294))),"QVC",IF(OR(ISNUMBER(FIND("NCO",H5294)),ISNUMBER(FIND("NCO",Y5294))), "NCO", IF(AL5294="consumer","PMD.com",VLOOKUP(LEFT(H5294,2),Tables!$E$1:$F$11,2,FALSE))))</f>
        <v>PMD.com</v>
      </c>
      <c r="C5294">
        <f t="shared" si="249"/>
        <v>51010001</v>
      </c>
      <c r="D5294">
        <f t="shared" si="250"/>
        <v>1</v>
      </c>
      <c r="E5294" t="str">
        <f t="shared" ca="1" si="251"/>
        <v>MTD orders shipped</v>
      </c>
      <c r="F5294" t="s">
        <v>3539</v>
      </c>
      <c r="G5294" t="s">
        <v>335</v>
      </c>
      <c r="H5294" t="s">
        <v>10932</v>
      </c>
      <c r="I5294" s="6">
        <v>44013.76703703704</v>
      </c>
      <c r="J5294" t="s">
        <v>16</v>
      </c>
      <c r="K5294" s="6">
        <v>44014.49827546296</v>
      </c>
      <c r="M5294" t="s">
        <v>11773</v>
      </c>
      <c r="N5294" t="s">
        <v>11774</v>
      </c>
      <c r="O5294" t="s">
        <v>11775</v>
      </c>
      <c r="Q5294" t="s">
        <v>405</v>
      </c>
      <c r="R5294" t="s">
        <v>365</v>
      </c>
      <c r="S5294" t="s">
        <v>11776</v>
      </c>
      <c r="T5294" t="s">
        <v>338</v>
      </c>
      <c r="U5294" t="s">
        <v>530</v>
      </c>
      <c r="W5294" t="s">
        <v>11777</v>
      </c>
      <c r="Z5294" t="s">
        <v>11773</v>
      </c>
      <c r="AA5294" t="s">
        <v>11774</v>
      </c>
      <c r="AB5294" t="s">
        <v>11775</v>
      </c>
      <c r="AD5294" t="s">
        <v>405</v>
      </c>
      <c r="AE5294" t="s">
        <v>365</v>
      </c>
      <c r="AF5294" t="s">
        <v>11776</v>
      </c>
      <c r="AG5294" t="s">
        <v>338</v>
      </c>
      <c r="AH5294" t="s">
        <v>530</v>
      </c>
      <c r="AJ5294" t="s">
        <v>11777</v>
      </c>
      <c r="AL5294" t="s">
        <v>339</v>
      </c>
      <c r="AM5294">
        <v>1</v>
      </c>
      <c r="AN5294">
        <v>1</v>
      </c>
      <c r="AO5294">
        <v>8743</v>
      </c>
      <c r="AQ5294">
        <v>123868</v>
      </c>
      <c r="AR5294">
        <v>51010001</v>
      </c>
      <c r="AS5294" t="s">
        <v>48</v>
      </c>
      <c r="AT5294" t="s">
        <v>49</v>
      </c>
      <c r="AW5294" t="s">
        <v>340</v>
      </c>
      <c r="AX5294" t="s">
        <v>340</v>
      </c>
      <c r="AY5294" t="s">
        <v>357</v>
      </c>
      <c r="AZ5294" t="s">
        <v>363</v>
      </c>
      <c r="BY5294" t="s">
        <v>342</v>
      </c>
      <c r="EQ5294">
        <v>251450</v>
      </c>
      <c r="ER5294" t="s">
        <v>10933</v>
      </c>
      <c r="EV5294">
        <v>17290272</v>
      </c>
      <c r="EW5294">
        <v>928</v>
      </c>
      <c r="EX5294">
        <v>221465</v>
      </c>
      <c r="EY5294" t="s">
        <v>11778</v>
      </c>
      <c r="EZ5294">
        <v>1</v>
      </c>
      <c r="FC5294">
        <v>51010001</v>
      </c>
      <c r="FD5294" t="s">
        <v>49</v>
      </c>
    </row>
    <row r="5295" spans="1:160" x14ac:dyDescent="0.3">
      <c r="A5295" t="str">
        <f>VLOOKUP(B5295,Table2[],3,FALSE)</f>
        <v>Digital</v>
      </c>
      <c r="B5295" t="str">
        <f>IF(OR(ISNUMBER(FIND("QVC",Z5295)),ISNUMBER(FIND("QVC",AL5295))),"QVC",IF(OR(ISNUMBER(FIND("NCO",H5295)),ISNUMBER(FIND("NCO",Y5295))), "NCO", IF(AL5295="consumer","PMD.com",VLOOKUP(LEFT(H5295,2),Tables!$E$1:$F$11,2,FALSE))))</f>
        <v>PMD.com</v>
      </c>
      <c r="C5295">
        <f t="shared" si="249"/>
        <v>52230001</v>
      </c>
      <c r="D5295">
        <f t="shared" si="250"/>
        <v>1</v>
      </c>
      <c r="E5295" t="str">
        <f t="shared" ca="1" si="251"/>
        <v>MTD orders shipped</v>
      </c>
      <c r="F5295" t="s">
        <v>3539</v>
      </c>
      <c r="G5295" t="s">
        <v>335</v>
      </c>
      <c r="H5295" t="s">
        <v>10932</v>
      </c>
      <c r="I5295" s="6">
        <v>44013.76703703704</v>
      </c>
      <c r="J5295" t="s">
        <v>16</v>
      </c>
      <c r="K5295" s="6">
        <v>44014.49827546296</v>
      </c>
      <c r="M5295" t="s">
        <v>11773</v>
      </c>
      <c r="N5295" t="s">
        <v>11774</v>
      </c>
      <c r="O5295" t="s">
        <v>11775</v>
      </c>
      <c r="Q5295" t="s">
        <v>405</v>
      </c>
      <c r="R5295" t="s">
        <v>365</v>
      </c>
      <c r="S5295" t="s">
        <v>11776</v>
      </c>
      <c r="T5295" t="s">
        <v>338</v>
      </c>
      <c r="U5295" t="s">
        <v>530</v>
      </c>
      <c r="W5295" t="s">
        <v>11777</v>
      </c>
      <c r="Z5295" t="s">
        <v>11773</v>
      </c>
      <c r="AA5295" t="s">
        <v>11774</v>
      </c>
      <c r="AB5295" t="s">
        <v>11775</v>
      </c>
      <c r="AD5295" t="s">
        <v>405</v>
      </c>
      <c r="AE5295" t="s">
        <v>365</v>
      </c>
      <c r="AF5295" t="s">
        <v>11776</v>
      </c>
      <c r="AG5295" t="s">
        <v>338</v>
      </c>
      <c r="AH5295" t="s">
        <v>530</v>
      </c>
      <c r="AJ5295" t="s">
        <v>11777</v>
      </c>
      <c r="AL5295" t="s">
        <v>339</v>
      </c>
      <c r="AM5295">
        <v>1</v>
      </c>
      <c r="AN5295">
        <v>1</v>
      </c>
      <c r="AO5295">
        <v>1194</v>
      </c>
      <c r="AQ5295">
        <v>124434</v>
      </c>
      <c r="AR5295">
        <v>52230001</v>
      </c>
      <c r="AS5295" t="s">
        <v>105</v>
      </c>
      <c r="AT5295" t="s">
        <v>106</v>
      </c>
      <c r="AW5295" t="s">
        <v>340</v>
      </c>
      <c r="AX5295" t="s">
        <v>340</v>
      </c>
      <c r="AY5295" t="s">
        <v>341</v>
      </c>
      <c r="AZ5295">
        <v>0</v>
      </c>
      <c r="BY5295" t="s">
        <v>342</v>
      </c>
      <c r="EQ5295">
        <v>247324</v>
      </c>
      <c r="ER5295" t="s">
        <v>10933</v>
      </c>
      <c r="EV5295">
        <v>17290272</v>
      </c>
      <c r="EW5295">
        <v>928</v>
      </c>
      <c r="EX5295">
        <v>221465</v>
      </c>
      <c r="EY5295" t="s">
        <v>11778</v>
      </c>
      <c r="EZ5295">
        <v>1</v>
      </c>
      <c r="FC5295">
        <v>52230001</v>
      </c>
      <c r="FD5295" t="s">
        <v>106</v>
      </c>
    </row>
    <row r="5296" spans="1:160" x14ac:dyDescent="0.3">
      <c r="A5296" t="str">
        <f>VLOOKUP(B5296,Table2[],3,FALSE)</f>
        <v>Digital</v>
      </c>
      <c r="B5296" t="str">
        <f>IF(OR(ISNUMBER(FIND("QVC",Z5296)),ISNUMBER(FIND("QVC",AL5296))),"QVC",IF(OR(ISNUMBER(FIND("NCO",H5296)),ISNUMBER(FIND("NCO",Y5296))), "NCO", IF(AL5296="consumer","PMD.com",VLOOKUP(LEFT(H5296,2),Tables!$E$1:$F$11,2,FALSE))))</f>
        <v>PMD.com</v>
      </c>
      <c r="C5296">
        <f t="shared" si="249"/>
        <v>5341030</v>
      </c>
      <c r="D5296">
        <f t="shared" si="250"/>
        <v>1</v>
      </c>
      <c r="E5296" t="str">
        <f t="shared" ca="1" si="251"/>
        <v>MTD orders shipped</v>
      </c>
      <c r="F5296" t="s">
        <v>3539</v>
      </c>
      <c r="G5296" t="s">
        <v>335</v>
      </c>
      <c r="H5296" t="s">
        <v>11046</v>
      </c>
      <c r="I5296" s="6">
        <v>44014.003217592595</v>
      </c>
      <c r="J5296" t="s">
        <v>16</v>
      </c>
      <c r="K5296" s="6">
        <v>44014.498784722222</v>
      </c>
      <c r="M5296" t="s">
        <v>11334</v>
      </c>
      <c r="N5296" t="s">
        <v>11335</v>
      </c>
      <c r="Q5296" t="s">
        <v>514</v>
      </c>
      <c r="R5296" t="s">
        <v>376</v>
      </c>
      <c r="S5296" t="s">
        <v>11336</v>
      </c>
      <c r="T5296" t="s">
        <v>338</v>
      </c>
      <c r="U5296" t="s">
        <v>530</v>
      </c>
      <c r="W5296" t="s">
        <v>11337</v>
      </c>
      <c r="Z5296" t="s">
        <v>11334</v>
      </c>
      <c r="AA5296" t="s">
        <v>11335</v>
      </c>
      <c r="AD5296" t="s">
        <v>514</v>
      </c>
      <c r="AE5296" t="s">
        <v>376</v>
      </c>
      <c r="AF5296" t="s">
        <v>11336</v>
      </c>
      <c r="AG5296" t="s">
        <v>338</v>
      </c>
      <c r="AH5296" t="s">
        <v>530</v>
      </c>
      <c r="AJ5296" t="s">
        <v>11337</v>
      </c>
      <c r="AL5296" t="s">
        <v>339</v>
      </c>
      <c r="AM5296">
        <v>1</v>
      </c>
      <c r="AN5296">
        <v>1</v>
      </c>
      <c r="AO5296">
        <v>12859</v>
      </c>
      <c r="AQ5296">
        <v>124642</v>
      </c>
      <c r="AR5296">
        <v>5341030</v>
      </c>
      <c r="AS5296" t="s">
        <v>925</v>
      </c>
      <c r="AT5296" t="s">
        <v>926</v>
      </c>
      <c r="AW5296" t="s">
        <v>366</v>
      </c>
      <c r="AX5296" t="s">
        <v>366</v>
      </c>
      <c r="AY5296" t="s">
        <v>345</v>
      </c>
      <c r="AZ5296" t="s">
        <v>346</v>
      </c>
      <c r="BY5296" t="s">
        <v>342</v>
      </c>
      <c r="EQ5296">
        <v>243275</v>
      </c>
      <c r="ER5296" t="s">
        <v>11047</v>
      </c>
      <c r="EV5296">
        <v>17290333</v>
      </c>
      <c r="EW5296">
        <v>928</v>
      </c>
      <c r="EX5296">
        <v>221525</v>
      </c>
      <c r="EY5296" t="s">
        <v>11779</v>
      </c>
      <c r="EZ5296">
        <v>1</v>
      </c>
      <c r="FC5296">
        <v>95385</v>
      </c>
      <c r="FD5296" t="s">
        <v>3531</v>
      </c>
    </row>
    <row r="5297" spans="1:160" x14ac:dyDescent="0.3">
      <c r="A5297" t="str">
        <f>VLOOKUP(B5297,Table2[],3,FALSE)</f>
        <v>Digital</v>
      </c>
      <c r="B5297" t="str">
        <f>IF(OR(ISNUMBER(FIND("QVC",Z5297)),ISNUMBER(FIND("QVC",AL5297))),"QVC",IF(OR(ISNUMBER(FIND("NCO",H5297)),ISNUMBER(FIND("NCO",Y5297))), "NCO", IF(AL5297="consumer","PMD.com",VLOOKUP(LEFT(H5297,2),Tables!$E$1:$F$11,2,FALSE))))</f>
        <v>PMD.com</v>
      </c>
      <c r="C5297">
        <f t="shared" si="249"/>
        <v>53920001</v>
      </c>
      <c r="D5297">
        <f t="shared" si="250"/>
        <v>1</v>
      </c>
      <c r="E5297" t="str">
        <f t="shared" ca="1" si="251"/>
        <v>MTD orders shipped</v>
      </c>
      <c r="F5297" t="s">
        <v>3539</v>
      </c>
      <c r="G5297" t="s">
        <v>335</v>
      </c>
      <c r="H5297" t="s">
        <v>11046</v>
      </c>
      <c r="I5297" s="6">
        <v>44014.003217592595</v>
      </c>
      <c r="J5297" t="s">
        <v>16</v>
      </c>
      <c r="K5297" s="6">
        <v>44014.498784722222</v>
      </c>
      <c r="M5297" t="s">
        <v>11334</v>
      </c>
      <c r="N5297" t="s">
        <v>11335</v>
      </c>
      <c r="Q5297" t="s">
        <v>514</v>
      </c>
      <c r="R5297" t="s">
        <v>376</v>
      </c>
      <c r="S5297" t="s">
        <v>11336</v>
      </c>
      <c r="T5297" t="s">
        <v>338</v>
      </c>
      <c r="U5297" t="s">
        <v>530</v>
      </c>
      <c r="W5297" t="s">
        <v>11337</v>
      </c>
      <c r="Z5297" t="s">
        <v>11334</v>
      </c>
      <c r="AA5297" t="s">
        <v>11335</v>
      </c>
      <c r="AD5297" t="s">
        <v>514</v>
      </c>
      <c r="AE5297" t="s">
        <v>376</v>
      </c>
      <c r="AF5297" t="s">
        <v>11336</v>
      </c>
      <c r="AG5297" t="s">
        <v>338</v>
      </c>
      <c r="AH5297" t="s">
        <v>530</v>
      </c>
      <c r="AJ5297" t="s">
        <v>11337</v>
      </c>
      <c r="AL5297" t="s">
        <v>339</v>
      </c>
      <c r="AM5297">
        <v>1</v>
      </c>
      <c r="AN5297">
        <v>1</v>
      </c>
      <c r="AO5297">
        <v>14899</v>
      </c>
      <c r="AQ5297">
        <v>124468</v>
      </c>
      <c r="AR5297">
        <v>53920001</v>
      </c>
      <c r="AS5297" t="s">
        <v>42</v>
      </c>
      <c r="AT5297" t="s">
        <v>40</v>
      </c>
      <c r="AW5297" t="s">
        <v>343</v>
      </c>
      <c r="BY5297" t="s">
        <v>342</v>
      </c>
      <c r="EQ5297">
        <v>247476</v>
      </c>
      <c r="ER5297" t="s">
        <v>11047</v>
      </c>
      <c r="EV5297">
        <v>17290333</v>
      </c>
      <c r="EW5297">
        <v>928</v>
      </c>
      <c r="EX5297">
        <v>221525</v>
      </c>
      <c r="EY5297" t="s">
        <v>11779</v>
      </c>
      <c r="EZ5297">
        <v>1</v>
      </c>
      <c r="FC5297">
        <v>95385</v>
      </c>
      <c r="FD5297" t="s">
        <v>3531</v>
      </c>
    </row>
    <row r="5298" spans="1:160" x14ac:dyDescent="0.3">
      <c r="A5298" t="str">
        <f>VLOOKUP(B5298,Table2[],3,FALSE)</f>
        <v>Digital</v>
      </c>
      <c r="B5298" t="str">
        <f>IF(OR(ISNUMBER(FIND("QVC",Z5298)),ISNUMBER(FIND("QVC",AL5298))),"QVC",IF(OR(ISNUMBER(FIND("NCO",H5298)),ISNUMBER(FIND("NCO",Y5298))), "NCO", IF(AL5298="consumer","PMD.com",VLOOKUP(LEFT(H5298,2),Tables!$E$1:$F$11,2,FALSE))))</f>
        <v>PMD.com</v>
      </c>
      <c r="C5298">
        <f t="shared" si="249"/>
        <v>52430001</v>
      </c>
      <c r="D5298">
        <f t="shared" si="250"/>
        <v>1</v>
      </c>
      <c r="E5298" t="str">
        <f t="shared" ca="1" si="251"/>
        <v>MTD orders shipped</v>
      </c>
      <c r="F5298" t="s">
        <v>3539</v>
      </c>
      <c r="G5298" t="s">
        <v>335</v>
      </c>
      <c r="H5298" t="s">
        <v>11046</v>
      </c>
      <c r="I5298" s="6">
        <v>44014.003217592595</v>
      </c>
      <c r="J5298" t="s">
        <v>16</v>
      </c>
      <c r="K5298" s="6">
        <v>44014.498784722222</v>
      </c>
      <c r="M5298" t="s">
        <v>11334</v>
      </c>
      <c r="N5298" t="s">
        <v>11335</v>
      </c>
      <c r="Q5298" t="s">
        <v>514</v>
      </c>
      <c r="R5298" t="s">
        <v>376</v>
      </c>
      <c r="S5298" t="s">
        <v>11336</v>
      </c>
      <c r="T5298" t="s">
        <v>338</v>
      </c>
      <c r="U5298" t="s">
        <v>530</v>
      </c>
      <c r="W5298" t="s">
        <v>11337</v>
      </c>
      <c r="Z5298" t="s">
        <v>11334</v>
      </c>
      <c r="AA5298" t="s">
        <v>11335</v>
      </c>
      <c r="AD5298" t="s">
        <v>514</v>
      </c>
      <c r="AE5298" t="s">
        <v>376</v>
      </c>
      <c r="AF5298" t="s">
        <v>11336</v>
      </c>
      <c r="AG5298" t="s">
        <v>338</v>
      </c>
      <c r="AH5298" t="s">
        <v>530</v>
      </c>
      <c r="AJ5298" t="s">
        <v>11337</v>
      </c>
      <c r="AL5298" t="s">
        <v>339</v>
      </c>
      <c r="AM5298">
        <v>1</v>
      </c>
      <c r="AN5298">
        <v>1</v>
      </c>
      <c r="AO5298">
        <v>12063</v>
      </c>
      <c r="AQ5298">
        <v>127155</v>
      </c>
      <c r="AR5298">
        <v>52430001</v>
      </c>
      <c r="AS5298" t="s">
        <v>9635</v>
      </c>
      <c r="AT5298" t="s">
        <v>75</v>
      </c>
      <c r="AW5298" t="s">
        <v>340</v>
      </c>
      <c r="AX5298" t="s">
        <v>340</v>
      </c>
      <c r="AY5298" t="s">
        <v>357</v>
      </c>
      <c r="AZ5298" t="s">
        <v>363</v>
      </c>
      <c r="BY5298" t="s">
        <v>342</v>
      </c>
      <c r="EQ5298">
        <v>252868</v>
      </c>
      <c r="ER5298" t="s">
        <v>11047</v>
      </c>
      <c r="EV5298">
        <v>17290333</v>
      </c>
      <c r="EW5298">
        <v>928</v>
      </c>
      <c r="EX5298">
        <v>221525</v>
      </c>
      <c r="EY5298" t="s">
        <v>11779</v>
      </c>
      <c r="EZ5298">
        <v>1</v>
      </c>
      <c r="FC5298">
        <v>95385</v>
      </c>
      <c r="FD5298" t="s">
        <v>3531</v>
      </c>
    </row>
    <row r="5299" spans="1:160" x14ac:dyDescent="0.3">
      <c r="A5299" t="str">
        <f>VLOOKUP(B5299,Table2[],3,FALSE)</f>
        <v>Digital</v>
      </c>
      <c r="B5299" t="str">
        <f>IF(OR(ISNUMBER(FIND("QVC",Z5299)),ISNUMBER(FIND("QVC",AL5299))),"QVC",IF(OR(ISNUMBER(FIND("NCO",H5299)),ISNUMBER(FIND("NCO",Y5299))), "NCO", IF(AL5299="consumer","PMD.com",VLOOKUP(LEFT(H5299,2),Tables!$E$1:$F$11,2,FALSE))))</f>
        <v>PMD.com</v>
      </c>
      <c r="C5299">
        <f t="shared" si="249"/>
        <v>51090030</v>
      </c>
      <c r="D5299">
        <f t="shared" si="250"/>
        <v>1</v>
      </c>
      <c r="E5299" t="str">
        <f t="shared" ca="1" si="251"/>
        <v>MTD orders shipped</v>
      </c>
      <c r="F5299" t="s">
        <v>3539</v>
      </c>
      <c r="G5299" t="s">
        <v>335</v>
      </c>
      <c r="H5299" t="s">
        <v>11046</v>
      </c>
      <c r="I5299" s="6">
        <v>44014.003217592595</v>
      </c>
      <c r="J5299" t="s">
        <v>16</v>
      </c>
      <c r="K5299" s="6">
        <v>44014.498784722222</v>
      </c>
      <c r="M5299" t="s">
        <v>11334</v>
      </c>
      <c r="N5299" t="s">
        <v>11335</v>
      </c>
      <c r="Q5299" t="s">
        <v>514</v>
      </c>
      <c r="R5299" t="s">
        <v>376</v>
      </c>
      <c r="S5299" t="s">
        <v>11336</v>
      </c>
      <c r="T5299" t="s">
        <v>338</v>
      </c>
      <c r="U5299" t="s">
        <v>530</v>
      </c>
      <c r="W5299" t="s">
        <v>11337</v>
      </c>
      <c r="Z5299" t="s">
        <v>11334</v>
      </c>
      <c r="AA5299" t="s">
        <v>11335</v>
      </c>
      <c r="AD5299" t="s">
        <v>514</v>
      </c>
      <c r="AE5299" t="s">
        <v>376</v>
      </c>
      <c r="AF5299" t="s">
        <v>11336</v>
      </c>
      <c r="AG5299" t="s">
        <v>338</v>
      </c>
      <c r="AH5299" t="s">
        <v>530</v>
      </c>
      <c r="AJ5299" t="s">
        <v>11337</v>
      </c>
      <c r="AL5299" t="s">
        <v>339</v>
      </c>
      <c r="AM5299">
        <v>1</v>
      </c>
      <c r="AN5299">
        <v>1</v>
      </c>
      <c r="AO5299">
        <v>6688</v>
      </c>
      <c r="AQ5299">
        <v>125960</v>
      </c>
      <c r="AR5299">
        <v>51090030</v>
      </c>
      <c r="AS5299" t="s">
        <v>3043</v>
      </c>
      <c r="AT5299" t="s">
        <v>628</v>
      </c>
      <c r="AW5299" t="s">
        <v>343</v>
      </c>
      <c r="BY5299" t="s">
        <v>342</v>
      </c>
      <c r="BZ5299" t="b">
        <v>0</v>
      </c>
      <c r="EQ5299">
        <v>243047</v>
      </c>
      <c r="ER5299" t="s">
        <v>11047</v>
      </c>
      <c r="EV5299">
        <v>17290333</v>
      </c>
      <c r="EW5299">
        <v>928</v>
      </c>
      <c r="EX5299">
        <v>221525</v>
      </c>
      <c r="EY5299" t="s">
        <v>11779</v>
      </c>
      <c r="EZ5299">
        <v>1</v>
      </c>
      <c r="FC5299">
        <v>95385</v>
      </c>
      <c r="FD5299" t="s">
        <v>3531</v>
      </c>
    </row>
    <row r="5300" spans="1:160" x14ac:dyDescent="0.3">
      <c r="A5300" t="str">
        <f>VLOOKUP(B5300,Table2[],3,FALSE)</f>
        <v>Digital</v>
      </c>
      <c r="B5300" t="str">
        <f>IF(OR(ISNUMBER(FIND("QVC",Z5300)),ISNUMBER(FIND("QVC",AL5300))),"QVC",IF(OR(ISNUMBER(FIND("NCO",H5300)),ISNUMBER(FIND("NCO",Y5300))), "NCO", IF(AL5300="consumer","PMD.com",VLOOKUP(LEFT(H5300,2),Tables!$E$1:$F$11,2,FALSE))))</f>
        <v>PMD.com</v>
      </c>
      <c r="C5300">
        <f t="shared" si="249"/>
        <v>53450001</v>
      </c>
      <c r="D5300">
        <f t="shared" si="250"/>
        <v>1</v>
      </c>
      <c r="E5300" t="str">
        <f t="shared" ca="1" si="251"/>
        <v>MTD orders shipped</v>
      </c>
      <c r="F5300" t="s">
        <v>3539</v>
      </c>
      <c r="G5300" t="s">
        <v>335</v>
      </c>
      <c r="H5300" t="s">
        <v>11046</v>
      </c>
      <c r="I5300" s="6">
        <v>44014.003217592595</v>
      </c>
      <c r="J5300" t="s">
        <v>16</v>
      </c>
      <c r="K5300" s="6">
        <v>44014.498784722222</v>
      </c>
      <c r="M5300" t="s">
        <v>11334</v>
      </c>
      <c r="N5300" t="s">
        <v>11335</v>
      </c>
      <c r="Q5300" t="s">
        <v>514</v>
      </c>
      <c r="R5300" t="s">
        <v>376</v>
      </c>
      <c r="S5300" t="s">
        <v>11336</v>
      </c>
      <c r="T5300" t="s">
        <v>338</v>
      </c>
      <c r="U5300" t="s">
        <v>530</v>
      </c>
      <c r="W5300" t="s">
        <v>11337</v>
      </c>
      <c r="Z5300" t="s">
        <v>11334</v>
      </c>
      <c r="AA5300" t="s">
        <v>11335</v>
      </c>
      <c r="AD5300" t="s">
        <v>514</v>
      </c>
      <c r="AE5300" t="s">
        <v>376</v>
      </c>
      <c r="AF5300" t="s">
        <v>11336</v>
      </c>
      <c r="AG5300" t="s">
        <v>338</v>
      </c>
      <c r="AH5300" t="s">
        <v>530</v>
      </c>
      <c r="AJ5300" t="s">
        <v>11337</v>
      </c>
      <c r="AL5300" t="s">
        <v>339</v>
      </c>
      <c r="AM5300">
        <v>1</v>
      </c>
      <c r="AN5300">
        <v>1</v>
      </c>
      <c r="AO5300">
        <v>6117</v>
      </c>
      <c r="AQ5300">
        <v>124723</v>
      </c>
      <c r="AR5300">
        <v>53450001</v>
      </c>
      <c r="AS5300" t="s">
        <v>89</v>
      </c>
      <c r="AT5300" t="s">
        <v>144</v>
      </c>
      <c r="AW5300" t="s">
        <v>340</v>
      </c>
      <c r="AX5300" t="s">
        <v>340</v>
      </c>
      <c r="AY5300" t="s">
        <v>345</v>
      </c>
      <c r="AZ5300">
        <v>0</v>
      </c>
      <c r="EQ5300">
        <v>252730</v>
      </c>
      <c r="ER5300" t="s">
        <v>11047</v>
      </c>
      <c r="EV5300">
        <v>17290333</v>
      </c>
      <c r="EW5300">
        <v>928</v>
      </c>
      <c r="EX5300">
        <v>221525</v>
      </c>
      <c r="EY5300" t="s">
        <v>11779</v>
      </c>
      <c r="EZ5300">
        <v>1</v>
      </c>
      <c r="FC5300">
        <v>53450001</v>
      </c>
      <c r="FD5300" t="s">
        <v>144</v>
      </c>
    </row>
    <row r="5301" spans="1:160" x14ac:dyDescent="0.3">
      <c r="A5301" t="str">
        <f>VLOOKUP(B5301,Table2[],3,FALSE)</f>
        <v>Digital</v>
      </c>
      <c r="B5301" t="str">
        <f>IF(OR(ISNUMBER(FIND("QVC",Z5301)),ISNUMBER(FIND("QVC",AL5301))),"QVC",IF(OR(ISNUMBER(FIND("NCO",H5301)),ISNUMBER(FIND("NCO",Y5301))), "NCO", IF(AL5301="consumer","PMD.com",VLOOKUP(LEFT(H5301,2),Tables!$E$1:$F$11,2,FALSE))))</f>
        <v>PMD.com</v>
      </c>
      <c r="C5301">
        <f t="shared" si="249"/>
        <v>51090061</v>
      </c>
      <c r="D5301">
        <f t="shared" si="250"/>
        <v>1</v>
      </c>
      <c r="E5301" t="str">
        <f t="shared" ca="1" si="251"/>
        <v>MTD orders shipped</v>
      </c>
      <c r="F5301" t="s">
        <v>3539</v>
      </c>
      <c r="G5301" t="s">
        <v>335</v>
      </c>
      <c r="H5301" t="s">
        <v>10944</v>
      </c>
      <c r="I5301" s="6">
        <v>44013.78361111111</v>
      </c>
      <c r="J5301" t="s">
        <v>16</v>
      </c>
      <c r="K5301" s="6">
        <v>44014.499537037038</v>
      </c>
      <c r="M5301" t="s">
        <v>11780</v>
      </c>
      <c r="N5301" t="s">
        <v>11781</v>
      </c>
      <c r="Q5301" t="s">
        <v>11782</v>
      </c>
      <c r="R5301" t="s">
        <v>375</v>
      </c>
      <c r="S5301" t="s">
        <v>11783</v>
      </c>
      <c r="T5301" t="s">
        <v>338</v>
      </c>
      <c r="U5301" t="s">
        <v>530</v>
      </c>
      <c r="W5301" t="s">
        <v>11784</v>
      </c>
      <c r="Z5301" t="s">
        <v>11780</v>
      </c>
      <c r="AA5301" t="s">
        <v>11781</v>
      </c>
      <c r="AD5301" t="s">
        <v>11782</v>
      </c>
      <c r="AE5301" t="s">
        <v>375</v>
      </c>
      <c r="AF5301" t="s">
        <v>11783</v>
      </c>
      <c r="AG5301" t="s">
        <v>338</v>
      </c>
      <c r="AH5301" t="s">
        <v>530</v>
      </c>
      <c r="AJ5301" t="s">
        <v>11784</v>
      </c>
      <c r="AL5301" t="s">
        <v>339</v>
      </c>
      <c r="AM5301">
        <v>1</v>
      </c>
      <c r="AN5301">
        <v>1</v>
      </c>
      <c r="AO5301">
        <v>8078</v>
      </c>
      <c r="AQ5301">
        <v>124010</v>
      </c>
      <c r="AR5301">
        <v>51090061</v>
      </c>
      <c r="AS5301" t="s">
        <v>2688</v>
      </c>
      <c r="AT5301" t="s">
        <v>122</v>
      </c>
      <c r="AW5301" t="s">
        <v>340</v>
      </c>
      <c r="AX5301" t="s">
        <v>340</v>
      </c>
      <c r="AY5301" t="s">
        <v>357</v>
      </c>
      <c r="AZ5301" t="s">
        <v>363</v>
      </c>
      <c r="BY5301" t="s">
        <v>342</v>
      </c>
      <c r="EQ5301">
        <v>252774</v>
      </c>
      <c r="ER5301" t="s">
        <v>10945</v>
      </c>
      <c r="EV5301">
        <v>17290279</v>
      </c>
      <c r="EW5301">
        <v>928</v>
      </c>
      <c r="EX5301">
        <v>221472</v>
      </c>
      <c r="EY5301" t="s">
        <v>11785</v>
      </c>
      <c r="EZ5301">
        <v>1</v>
      </c>
      <c r="FC5301">
        <v>51090061</v>
      </c>
      <c r="FD5301" t="s">
        <v>122</v>
      </c>
    </row>
    <row r="5302" spans="1:160" x14ac:dyDescent="0.3">
      <c r="A5302" t="str">
        <f>VLOOKUP(B5302,Table2[],3,FALSE)</f>
        <v>Digital</v>
      </c>
      <c r="B5302" t="str">
        <f>IF(OR(ISNUMBER(FIND("QVC",Z5302)),ISNUMBER(FIND("QVC",AL5302))),"QVC",IF(OR(ISNUMBER(FIND("NCO",H5302)),ISNUMBER(FIND("NCO",Y5302))), "NCO", IF(AL5302="consumer","PMD.com",VLOOKUP(LEFT(H5302,2),Tables!$E$1:$F$11,2,FALSE))))</f>
        <v>PMD.com</v>
      </c>
      <c r="C5302">
        <f t="shared" si="249"/>
        <v>55300001</v>
      </c>
      <c r="D5302">
        <f t="shared" si="250"/>
        <v>1</v>
      </c>
      <c r="E5302" t="str">
        <f t="shared" ca="1" si="251"/>
        <v>MTD orders shipped</v>
      </c>
      <c r="F5302" t="s">
        <v>3539</v>
      </c>
      <c r="G5302" t="s">
        <v>335</v>
      </c>
      <c r="H5302" t="s">
        <v>11044</v>
      </c>
      <c r="I5302" s="6">
        <v>44014.002453703702</v>
      </c>
      <c r="J5302" t="s">
        <v>16</v>
      </c>
      <c r="K5302" s="6">
        <v>44014.500057870369</v>
      </c>
      <c r="M5302" t="s">
        <v>11786</v>
      </c>
      <c r="N5302" t="s">
        <v>11787</v>
      </c>
      <c r="Q5302" t="s">
        <v>11788</v>
      </c>
      <c r="R5302" t="s">
        <v>375</v>
      </c>
      <c r="S5302" t="s">
        <v>11789</v>
      </c>
      <c r="T5302" t="s">
        <v>338</v>
      </c>
      <c r="U5302" t="s">
        <v>530</v>
      </c>
      <c r="W5302" t="s">
        <v>11790</v>
      </c>
      <c r="Z5302" t="s">
        <v>11786</v>
      </c>
      <c r="AA5302" t="s">
        <v>11787</v>
      </c>
      <c r="AD5302" t="s">
        <v>11788</v>
      </c>
      <c r="AE5302" t="s">
        <v>375</v>
      </c>
      <c r="AF5302" t="s">
        <v>11789</v>
      </c>
      <c r="AG5302" t="s">
        <v>338</v>
      </c>
      <c r="AH5302" t="s">
        <v>530</v>
      </c>
      <c r="AJ5302" t="s">
        <v>11790</v>
      </c>
      <c r="AL5302" t="s">
        <v>339</v>
      </c>
      <c r="AM5302">
        <v>1</v>
      </c>
      <c r="AN5302">
        <v>1</v>
      </c>
      <c r="AO5302">
        <v>5039</v>
      </c>
      <c r="AQ5302">
        <v>124479</v>
      </c>
      <c r="AR5302">
        <v>55300001</v>
      </c>
      <c r="AS5302" t="s">
        <v>3008</v>
      </c>
      <c r="AT5302" t="s">
        <v>153</v>
      </c>
      <c r="AW5302" t="s">
        <v>340</v>
      </c>
      <c r="AX5302" t="s">
        <v>340</v>
      </c>
      <c r="AY5302" t="s">
        <v>382</v>
      </c>
      <c r="AZ5302">
        <v>0</v>
      </c>
      <c r="BY5302" t="s">
        <v>342</v>
      </c>
      <c r="EQ5302">
        <v>253396</v>
      </c>
      <c r="ER5302" t="s">
        <v>11045</v>
      </c>
      <c r="EV5302">
        <v>17290332</v>
      </c>
      <c r="EW5302">
        <v>928</v>
      </c>
      <c r="EX5302">
        <v>221524</v>
      </c>
      <c r="EY5302" t="s">
        <v>11791</v>
      </c>
      <c r="EZ5302">
        <v>1</v>
      </c>
      <c r="FC5302">
        <v>55300001</v>
      </c>
      <c r="FD5302" t="s">
        <v>153</v>
      </c>
    </row>
    <row r="5303" spans="1:160" x14ac:dyDescent="0.3">
      <c r="A5303" t="str">
        <f>VLOOKUP(B5303,Table2[],3,FALSE)</f>
        <v>Digital</v>
      </c>
      <c r="B5303" t="str">
        <f>IF(OR(ISNUMBER(FIND("QVC",Z5303)),ISNUMBER(FIND("QVC",AL5303))),"QVC",IF(OR(ISNUMBER(FIND("NCO",H5303)),ISNUMBER(FIND("NCO",Y5303))), "NCO", IF(AL5303="consumer","PMD.com",VLOOKUP(LEFT(H5303,2),Tables!$E$1:$F$11,2,FALSE))))</f>
        <v>PMD.com</v>
      </c>
      <c r="C5303">
        <f t="shared" si="249"/>
        <v>52430001</v>
      </c>
      <c r="D5303">
        <f t="shared" si="250"/>
        <v>1</v>
      </c>
      <c r="E5303" t="str">
        <f t="shared" ca="1" si="251"/>
        <v>MTD orders shipped</v>
      </c>
      <c r="F5303" t="s">
        <v>3539</v>
      </c>
      <c r="G5303" t="s">
        <v>335</v>
      </c>
      <c r="H5303" t="s">
        <v>11044</v>
      </c>
      <c r="I5303" s="6">
        <v>44014.002453703702</v>
      </c>
      <c r="J5303" t="s">
        <v>16</v>
      </c>
      <c r="K5303" s="6">
        <v>44014.500057870369</v>
      </c>
      <c r="M5303" t="s">
        <v>11786</v>
      </c>
      <c r="N5303" t="s">
        <v>11787</v>
      </c>
      <c r="Q5303" t="s">
        <v>11788</v>
      </c>
      <c r="R5303" t="s">
        <v>375</v>
      </c>
      <c r="S5303" t="s">
        <v>11789</v>
      </c>
      <c r="T5303" t="s">
        <v>338</v>
      </c>
      <c r="U5303" t="s">
        <v>530</v>
      </c>
      <c r="W5303" t="s">
        <v>11790</v>
      </c>
      <c r="Z5303" t="s">
        <v>11786</v>
      </c>
      <c r="AA5303" t="s">
        <v>11787</v>
      </c>
      <c r="AD5303" t="s">
        <v>11788</v>
      </c>
      <c r="AE5303" t="s">
        <v>375</v>
      </c>
      <c r="AF5303" t="s">
        <v>11789</v>
      </c>
      <c r="AG5303" t="s">
        <v>338</v>
      </c>
      <c r="AH5303" t="s">
        <v>530</v>
      </c>
      <c r="AJ5303" t="s">
        <v>11790</v>
      </c>
      <c r="AL5303" t="s">
        <v>339</v>
      </c>
      <c r="AM5303">
        <v>1</v>
      </c>
      <c r="AN5303">
        <v>1</v>
      </c>
      <c r="AO5303">
        <v>12063</v>
      </c>
      <c r="AQ5303">
        <v>127155</v>
      </c>
      <c r="AR5303">
        <v>52430001</v>
      </c>
      <c r="AS5303" t="s">
        <v>9635</v>
      </c>
      <c r="AT5303" t="s">
        <v>75</v>
      </c>
      <c r="AW5303" t="s">
        <v>340</v>
      </c>
      <c r="AX5303" t="s">
        <v>340</v>
      </c>
      <c r="AY5303" t="s">
        <v>357</v>
      </c>
      <c r="AZ5303" t="s">
        <v>363</v>
      </c>
      <c r="BY5303" t="s">
        <v>342</v>
      </c>
      <c r="EQ5303">
        <v>252868</v>
      </c>
      <c r="ER5303" t="s">
        <v>11045</v>
      </c>
      <c r="EV5303">
        <v>17290332</v>
      </c>
      <c r="EW5303">
        <v>928</v>
      </c>
      <c r="EX5303">
        <v>221524</v>
      </c>
      <c r="EY5303" t="s">
        <v>11791</v>
      </c>
      <c r="EZ5303">
        <v>1</v>
      </c>
      <c r="FC5303">
        <v>95385</v>
      </c>
      <c r="FD5303" t="s">
        <v>3531</v>
      </c>
    </row>
    <row r="5304" spans="1:160" x14ac:dyDescent="0.3">
      <c r="A5304" t="str">
        <f>VLOOKUP(B5304,Table2[],3,FALSE)</f>
        <v>Digital</v>
      </c>
      <c r="B5304" t="str">
        <f>IF(OR(ISNUMBER(FIND("QVC",Z5304)),ISNUMBER(FIND("QVC",AL5304))),"QVC",IF(OR(ISNUMBER(FIND("NCO",H5304)),ISNUMBER(FIND("NCO",Y5304))), "NCO", IF(AL5304="consumer","PMD.com",VLOOKUP(LEFT(H5304,2),Tables!$E$1:$F$11,2,FALSE))))</f>
        <v>PMD.com</v>
      </c>
      <c r="C5304">
        <f t="shared" si="249"/>
        <v>52710001</v>
      </c>
      <c r="D5304">
        <f t="shared" si="250"/>
        <v>1</v>
      </c>
      <c r="E5304" t="str">
        <f t="shared" ca="1" si="251"/>
        <v>MTD orders shipped</v>
      </c>
      <c r="F5304" t="s">
        <v>3539</v>
      </c>
      <c r="G5304" t="s">
        <v>335</v>
      </c>
      <c r="H5304" t="s">
        <v>11044</v>
      </c>
      <c r="I5304" s="6">
        <v>44014.002453703702</v>
      </c>
      <c r="J5304" t="s">
        <v>16</v>
      </c>
      <c r="K5304" s="6">
        <v>44014.500057870369</v>
      </c>
      <c r="M5304" t="s">
        <v>11786</v>
      </c>
      <c r="N5304" t="s">
        <v>11787</v>
      </c>
      <c r="Q5304" t="s">
        <v>11788</v>
      </c>
      <c r="R5304" t="s">
        <v>375</v>
      </c>
      <c r="S5304" t="s">
        <v>11789</v>
      </c>
      <c r="T5304" t="s">
        <v>338</v>
      </c>
      <c r="U5304" t="s">
        <v>530</v>
      </c>
      <c r="W5304" t="s">
        <v>11790</v>
      </c>
      <c r="Z5304" t="s">
        <v>11786</v>
      </c>
      <c r="AA5304" t="s">
        <v>11787</v>
      </c>
      <c r="AD5304" t="s">
        <v>11788</v>
      </c>
      <c r="AE5304" t="s">
        <v>375</v>
      </c>
      <c r="AF5304" t="s">
        <v>11789</v>
      </c>
      <c r="AG5304" t="s">
        <v>338</v>
      </c>
      <c r="AH5304" t="s">
        <v>530</v>
      </c>
      <c r="AJ5304" t="s">
        <v>11790</v>
      </c>
      <c r="AL5304" t="s">
        <v>339</v>
      </c>
      <c r="AM5304">
        <v>1</v>
      </c>
      <c r="AN5304">
        <v>1</v>
      </c>
      <c r="AO5304">
        <v>3399</v>
      </c>
      <c r="AQ5304">
        <v>124439</v>
      </c>
      <c r="AR5304">
        <v>52710001</v>
      </c>
      <c r="AS5304" t="s">
        <v>150</v>
      </c>
      <c r="AT5304" t="s">
        <v>151</v>
      </c>
      <c r="AW5304" t="s">
        <v>340</v>
      </c>
      <c r="AX5304" t="s">
        <v>340</v>
      </c>
      <c r="AY5304" t="s">
        <v>382</v>
      </c>
      <c r="AZ5304">
        <v>0</v>
      </c>
      <c r="BY5304" t="s">
        <v>342</v>
      </c>
      <c r="EQ5304">
        <v>249198</v>
      </c>
      <c r="ER5304" t="s">
        <v>11045</v>
      </c>
      <c r="EV5304">
        <v>17290332</v>
      </c>
      <c r="EW5304">
        <v>928</v>
      </c>
      <c r="EX5304">
        <v>221524</v>
      </c>
      <c r="EY5304" t="s">
        <v>11791</v>
      </c>
      <c r="EZ5304">
        <v>1</v>
      </c>
      <c r="FC5304">
        <v>52710001</v>
      </c>
      <c r="FD5304" t="s">
        <v>151</v>
      </c>
    </row>
    <row r="5305" spans="1:160" x14ac:dyDescent="0.3">
      <c r="A5305" t="str">
        <f>VLOOKUP(B5305,Table2[],3,FALSE)</f>
        <v>Digital</v>
      </c>
      <c r="B5305" t="str">
        <f>IF(OR(ISNUMBER(FIND("QVC",Z5305)),ISNUMBER(FIND("QVC",AL5305))),"QVC",IF(OR(ISNUMBER(FIND("NCO",H5305)),ISNUMBER(FIND("NCO",Y5305))), "NCO", IF(AL5305="consumer","PMD.com",VLOOKUP(LEFT(H5305,2),Tables!$E$1:$F$11,2,FALSE))))</f>
        <v>PMD.com</v>
      </c>
      <c r="C5305">
        <f t="shared" si="249"/>
        <v>53920001</v>
      </c>
      <c r="D5305">
        <f t="shared" si="250"/>
        <v>1</v>
      </c>
      <c r="E5305" t="str">
        <f t="shared" ca="1" si="251"/>
        <v>MTD orders shipped</v>
      </c>
      <c r="F5305" t="s">
        <v>3539</v>
      </c>
      <c r="G5305" t="s">
        <v>335</v>
      </c>
      <c r="H5305" t="s">
        <v>11044</v>
      </c>
      <c r="I5305" s="6">
        <v>44014.002453703702</v>
      </c>
      <c r="J5305" t="s">
        <v>16</v>
      </c>
      <c r="K5305" s="6">
        <v>44014.500057870369</v>
      </c>
      <c r="M5305" t="s">
        <v>11786</v>
      </c>
      <c r="N5305" t="s">
        <v>11787</v>
      </c>
      <c r="Q5305" t="s">
        <v>11788</v>
      </c>
      <c r="R5305" t="s">
        <v>375</v>
      </c>
      <c r="S5305" t="s">
        <v>11789</v>
      </c>
      <c r="T5305" t="s">
        <v>338</v>
      </c>
      <c r="U5305" t="s">
        <v>530</v>
      </c>
      <c r="W5305" t="s">
        <v>11790</v>
      </c>
      <c r="Z5305" t="s">
        <v>11786</v>
      </c>
      <c r="AA5305" t="s">
        <v>11787</v>
      </c>
      <c r="AD5305" t="s">
        <v>11788</v>
      </c>
      <c r="AE5305" t="s">
        <v>375</v>
      </c>
      <c r="AF5305" t="s">
        <v>11789</v>
      </c>
      <c r="AG5305" t="s">
        <v>338</v>
      </c>
      <c r="AH5305" t="s">
        <v>530</v>
      </c>
      <c r="AJ5305" t="s">
        <v>11790</v>
      </c>
      <c r="AL5305" t="s">
        <v>339</v>
      </c>
      <c r="AM5305">
        <v>1</v>
      </c>
      <c r="AN5305">
        <v>1</v>
      </c>
      <c r="AO5305">
        <v>14899</v>
      </c>
      <c r="AQ5305">
        <v>124468</v>
      </c>
      <c r="AR5305">
        <v>53920001</v>
      </c>
      <c r="AS5305" t="s">
        <v>42</v>
      </c>
      <c r="AT5305" t="s">
        <v>40</v>
      </c>
      <c r="AW5305" t="s">
        <v>343</v>
      </c>
      <c r="BY5305" t="s">
        <v>342</v>
      </c>
      <c r="EQ5305">
        <v>247476</v>
      </c>
      <c r="ER5305" t="s">
        <v>11045</v>
      </c>
      <c r="EV5305">
        <v>17290332</v>
      </c>
      <c r="EW5305">
        <v>928</v>
      </c>
      <c r="EX5305">
        <v>221524</v>
      </c>
      <c r="EY5305" t="s">
        <v>11791</v>
      </c>
      <c r="EZ5305">
        <v>1</v>
      </c>
      <c r="FC5305">
        <v>95385</v>
      </c>
      <c r="FD5305" t="s">
        <v>3531</v>
      </c>
    </row>
    <row r="5306" spans="1:160" x14ac:dyDescent="0.3">
      <c r="A5306" t="str">
        <f>VLOOKUP(B5306,Table2[],3,FALSE)</f>
        <v>Digital</v>
      </c>
      <c r="B5306" t="str">
        <f>IF(OR(ISNUMBER(FIND("QVC",Z5306)),ISNUMBER(FIND("QVC",AL5306))),"QVC",IF(OR(ISNUMBER(FIND("NCO",H5306)),ISNUMBER(FIND("NCO",Y5306))), "NCO", IF(AL5306="consumer","PMD.com",VLOOKUP(LEFT(H5306,2),Tables!$E$1:$F$11,2,FALSE))))</f>
        <v>PMD.com</v>
      </c>
      <c r="C5306">
        <f t="shared" si="249"/>
        <v>5341030</v>
      </c>
      <c r="D5306">
        <f t="shared" si="250"/>
        <v>1</v>
      </c>
      <c r="E5306" t="str">
        <f t="shared" ca="1" si="251"/>
        <v>MTD orders shipped</v>
      </c>
      <c r="F5306" t="s">
        <v>3539</v>
      </c>
      <c r="G5306" t="s">
        <v>335</v>
      </c>
      <c r="H5306" t="s">
        <v>11044</v>
      </c>
      <c r="I5306" s="6">
        <v>44014.002453703702</v>
      </c>
      <c r="J5306" t="s">
        <v>16</v>
      </c>
      <c r="K5306" s="6">
        <v>44014.500057870369</v>
      </c>
      <c r="M5306" t="s">
        <v>11786</v>
      </c>
      <c r="N5306" t="s">
        <v>11787</v>
      </c>
      <c r="Q5306" t="s">
        <v>11788</v>
      </c>
      <c r="R5306" t="s">
        <v>375</v>
      </c>
      <c r="S5306" t="s">
        <v>11789</v>
      </c>
      <c r="T5306" t="s">
        <v>338</v>
      </c>
      <c r="U5306" t="s">
        <v>530</v>
      </c>
      <c r="W5306" t="s">
        <v>11790</v>
      </c>
      <c r="Z5306" t="s">
        <v>11786</v>
      </c>
      <c r="AA5306" t="s">
        <v>11787</v>
      </c>
      <c r="AD5306" t="s">
        <v>11788</v>
      </c>
      <c r="AE5306" t="s">
        <v>375</v>
      </c>
      <c r="AF5306" t="s">
        <v>11789</v>
      </c>
      <c r="AG5306" t="s">
        <v>338</v>
      </c>
      <c r="AH5306" t="s">
        <v>530</v>
      </c>
      <c r="AJ5306" t="s">
        <v>11790</v>
      </c>
      <c r="AL5306" t="s">
        <v>339</v>
      </c>
      <c r="AM5306">
        <v>1</v>
      </c>
      <c r="AN5306">
        <v>1</v>
      </c>
      <c r="AO5306">
        <v>12859</v>
      </c>
      <c r="AQ5306">
        <v>124642</v>
      </c>
      <c r="AR5306">
        <v>5341030</v>
      </c>
      <c r="AS5306" t="s">
        <v>925</v>
      </c>
      <c r="AT5306" t="s">
        <v>926</v>
      </c>
      <c r="AW5306" t="s">
        <v>366</v>
      </c>
      <c r="AX5306" t="s">
        <v>366</v>
      </c>
      <c r="AY5306" t="s">
        <v>345</v>
      </c>
      <c r="AZ5306" t="s">
        <v>346</v>
      </c>
      <c r="BY5306" t="s">
        <v>342</v>
      </c>
      <c r="EQ5306">
        <v>243275</v>
      </c>
      <c r="ER5306" t="s">
        <v>11045</v>
      </c>
      <c r="EV5306">
        <v>17290332</v>
      </c>
      <c r="EW5306">
        <v>928</v>
      </c>
      <c r="EX5306">
        <v>221524</v>
      </c>
      <c r="EY5306" t="s">
        <v>11791</v>
      </c>
      <c r="EZ5306">
        <v>1</v>
      </c>
      <c r="FC5306">
        <v>95385</v>
      </c>
      <c r="FD5306" t="s">
        <v>3531</v>
      </c>
    </row>
    <row r="5307" spans="1:160" x14ac:dyDescent="0.3">
      <c r="A5307" t="str">
        <f>VLOOKUP(B5307,Table2[],3,FALSE)</f>
        <v>Digital</v>
      </c>
      <c r="B5307" t="str">
        <f>IF(OR(ISNUMBER(FIND("QVC",Z5307)),ISNUMBER(FIND("QVC",AL5307))),"QVC",IF(OR(ISNUMBER(FIND("NCO",H5307)),ISNUMBER(FIND("NCO",Y5307))), "NCO", IF(AL5307="consumer","PMD.com",VLOOKUP(LEFT(H5307,2),Tables!$E$1:$F$11,2,FALSE))))</f>
        <v>PMD.com</v>
      </c>
      <c r="C5307">
        <f t="shared" si="249"/>
        <v>51090030</v>
      </c>
      <c r="D5307">
        <f t="shared" si="250"/>
        <v>1</v>
      </c>
      <c r="E5307" t="str">
        <f t="shared" ca="1" si="251"/>
        <v>MTD orders shipped</v>
      </c>
      <c r="F5307" t="s">
        <v>3539</v>
      </c>
      <c r="G5307" t="s">
        <v>335</v>
      </c>
      <c r="H5307" t="s">
        <v>11044</v>
      </c>
      <c r="I5307" s="6">
        <v>44014.002453703702</v>
      </c>
      <c r="J5307" t="s">
        <v>16</v>
      </c>
      <c r="K5307" s="6">
        <v>44014.500057870369</v>
      </c>
      <c r="M5307" t="s">
        <v>11786</v>
      </c>
      <c r="N5307" t="s">
        <v>11787</v>
      </c>
      <c r="Q5307" t="s">
        <v>11788</v>
      </c>
      <c r="R5307" t="s">
        <v>375</v>
      </c>
      <c r="S5307" t="s">
        <v>11789</v>
      </c>
      <c r="T5307" t="s">
        <v>338</v>
      </c>
      <c r="U5307" t="s">
        <v>530</v>
      </c>
      <c r="W5307" t="s">
        <v>11790</v>
      </c>
      <c r="Z5307" t="s">
        <v>11786</v>
      </c>
      <c r="AA5307" t="s">
        <v>11787</v>
      </c>
      <c r="AD5307" t="s">
        <v>11788</v>
      </c>
      <c r="AE5307" t="s">
        <v>375</v>
      </c>
      <c r="AF5307" t="s">
        <v>11789</v>
      </c>
      <c r="AG5307" t="s">
        <v>338</v>
      </c>
      <c r="AH5307" t="s">
        <v>530</v>
      </c>
      <c r="AJ5307" t="s">
        <v>11790</v>
      </c>
      <c r="AL5307" t="s">
        <v>339</v>
      </c>
      <c r="AM5307">
        <v>1</v>
      </c>
      <c r="AN5307">
        <v>1</v>
      </c>
      <c r="AO5307">
        <v>6688</v>
      </c>
      <c r="AQ5307">
        <v>125960</v>
      </c>
      <c r="AR5307">
        <v>51090030</v>
      </c>
      <c r="AS5307" t="s">
        <v>3043</v>
      </c>
      <c r="AT5307" t="s">
        <v>628</v>
      </c>
      <c r="AW5307" t="s">
        <v>343</v>
      </c>
      <c r="BY5307" t="s">
        <v>342</v>
      </c>
      <c r="BZ5307" t="b">
        <v>0</v>
      </c>
      <c r="EQ5307">
        <v>243047</v>
      </c>
      <c r="ER5307" t="s">
        <v>11045</v>
      </c>
      <c r="EV5307">
        <v>17290332</v>
      </c>
      <c r="EW5307">
        <v>928</v>
      </c>
      <c r="EX5307">
        <v>221524</v>
      </c>
      <c r="EY5307" t="s">
        <v>11791</v>
      </c>
      <c r="EZ5307">
        <v>1</v>
      </c>
      <c r="FC5307">
        <v>95385</v>
      </c>
      <c r="FD5307" t="s">
        <v>3531</v>
      </c>
    </row>
    <row r="5308" spans="1:160" x14ac:dyDescent="0.3">
      <c r="A5308" t="str">
        <f>VLOOKUP(B5308,Table2[],3,FALSE)</f>
        <v>Digital</v>
      </c>
      <c r="B5308" t="str">
        <f>IF(OR(ISNUMBER(FIND("QVC",Z5308)),ISNUMBER(FIND("QVC",AL5308))),"QVC",IF(OR(ISNUMBER(FIND("NCO",H5308)),ISNUMBER(FIND("NCO",Y5308))), "NCO", IF(AL5308="consumer","PMD.com",VLOOKUP(LEFT(H5308,2),Tables!$E$1:$F$11,2,FALSE))))</f>
        <v>PMD.com</v>
      </c>
      <c r="C5308">
        <f t="shared" si="249"/>
        <v>51090030</v>
      </c>
      <c r="D5308">
        <f t="shared" si="250"/>
        <v>1</v>
      </c>
      <c r="E5308" t="str">
        <f t="shared" ca="1" si="251"/>
        <v>MTD orders shipped</v>
      </c>
      <c r="F5308" t="s">
        <v>3539</v>
      </c>
      <c r="G5308" t="s">
        <v>335</v>
      </c>
      <c r="H5308" t="s">
        <v>10934</v>
      </c>
      <c r="I5308" s="6">
        <v>44013.769513888888</v>
      </c>
      <c r="J5308" t="s">
        <v>16</v>
      </c>
      <c r="K5308" s="6">
        <v>44014.500289351854</v>
      </c>
      <c r="M5308" t="s">
        <v>11792</v>
      </c>
      <c r="N5308" t="s">
        <v>11793</v>
      </c>
      <c r="Q5308" t="s">
        <v>659</v>
      </c>
      <c r="R5308" t="s">
        <v>365</v>
      </c>
      <c r="S5308" t="s">
        <v>11794</v>
      </c>
      <c r="T5308" t="s">
        <v>338</v>
      </c>
      <c r="U5308" t="s">
        <v>530</v>
      </c>
      <c r="W5308" t="s">
        <v>11795</v>
      </c>
      <c r="Z5308" t="s">
        <v>11792</v>
      </c>
      <c r="AA5308" t="s">
        <v>11793</v>
      </c>
      <c r="AD5308" t="s">
        <v>659</v>
      </c>
      <c r="AE5308" t="s">
        <v>365</v>
      </c>
      <c r="AF5308" t="s">
        <v>11794</v>
      </c>
      <c r="AG5308" t="s">
        <v>338</v>
      </c>
      <c r="AH5308" t="s">
        <v>530</v>
      </c>
      <c r="AJ5308" t="s">
        <v>11795</v>
      </c>
      <c r="AL5308" t="s">
        <v>339</v>
      </c>
      <c r="AM5308">
        <v>1</v>
      </c>
      <c r="AN5308">
        <v>1</v>
      </c>
      <c r="AO5308">
        <v>6688</v>
      </c>
      <c r="AQ5308">
        <v>125960</v>
      </c>
      <c r="AR5308">
        <v>51090030</v>
      </c>
      <c r="AS5308" t="s">
        <v>3043</v>
      </c>
      <c r="AT5308" t="s">
        <v>628</v>
      </c>
      <c r="AW5308" t="s">
        <v>343</v>
      </c>
      <c r="BY5308" t="s">
        <v>342</v>
      </c>
      <c r="BZ5308" t="b">
        <v>0</v>
      </c>
      <c r="EQ5308">
        <v>243047</v>
      </c>
      <c r="ER5308" t="s">
        <v>10935</v>
      </c>
      <c r="EV5308">
        <v>17290273</v>
      </c>
      <c r="EW5308">
        <v>928</v>
      </c>
      <c r="EX5308">
        <v>221466</v>
      </c>
      <c r="EY5308" t="s">
        <v>11796</v>
      </c>
      <c r="EZ5308">
        <v>1</v>
      </c>
      <c r="FC5308">
        <v>95385</v>
      </c>
      <c r="FD5308" t="s">
        <v>3531</v>
      </c>
    </row>
    <row r="5309" spans="1:160" x14ac:dyDescent="0.3">
      <c r="A5309" t="str">
        <f>VLOOKUP(B5309,Table2[],3,FALSE)</f>
        <v>Digital</v>
      </c>
      <c r="B5309" t="str">
        <f>IF(OR(ISNUMBER(FIND("QVC",Z5309)),ISNUMBER(FIND("QVC",AL5309))),"QVC",IF(OR(ISNUMBER(FIND("NCO",H5309)),ISNUMBER(FIND("NCO",Y5309))), "NCO", IF(AL5309="consumer","PMD.com",VLOOKUP(LEFT(H5309,2),Tables!$E$1:$F$11,2,FALSE))))</f>
        <v>PMD.com</v>
      </c>
      <c r="C5309">
        <f t="shared" si="249"/>
        <v>5341030</v>
      </c>
      <c r="D5309">
        <f t="shared" si="250"/>
        <v>1</v>
      </c>
      <c r="E5309" t="str">
        <f t="shared" ca="1" si="251"/>
        <v>MTD orders shipped</v>
      </c>
      <c r="F5309" t="s">
        <v>3539</v>
      </c>
      <c r="G5309" t="s">
        <v>335</v>
      </c>
      <c r="H5309" t="s">
        <v>10934</v>
      </c>
      <c r="I5309" s="6">
        <v>44013.769513888888</v>
      </c>
      <c r="J5309" t="s">
        <v>16</v>
      </c>
      <c r="K5309" s="6">
        <v>44014.500289351854</v>
      </c>
      <c r="M5309" t="s">
        <v>11792</v>
      </c>
      <c r="N5309" t="s">
        <v>11793</v>
      </c>
      <c r="Q5309" t="s">
        <v>659</v>
      </c>
      <c r="R5309" t="s">
        <v>365</v>
      </c>
      <c r="S5309" t="s">
        <v>11794</v>
      </c>
      <c r="T5309" t="s">
        <v>338</v>
      </c>
      <c r="U5309" t="s">
        <v>530</v>
      </c>
      <c r="W5309" t="s">
        <v>11795</v>
      </c>
      <c r="Z5309" t="s">
        <v>11792</v>
      </c>
      <c r="AA5309" t="s">
        <v>11793</v>
      </c>
      <c r="AD5309" t="s">
        <v>659</v>
      </c>
      <c r="AE5309" t="s">
        <v>365</v>
      </c>
      <c r="AF5309" t="s">
        <v>11794</v>
      </c>
      <c r="AG5309" t="s">
        <v>338</v>
      </c>
      <c r="AH5309" t="s">
        <v>530</v>
      </c>
      <c r="AJ5309" t="s">
        <v>11795</v>
      </c>
      <c r="AL5309" t="s">
        <v>339</v>
      </c>
      <c r="AM5309">
        <v>1</v>
      </c>
      <c r="AN5309">
        <v>1</v>
      </c>
      <c r="AO5309">
        <v>12859</v>
      </c>
      <c r="AQ5309">
        <v>124642</v>
      </c>
      <c r="AR5309">
        <v>5341030</v>
      </c>
      <c r="AS5309" t="s">
        <v>925</v>
      </c>
      <c r="AT5309" t="s">
        <v>926</v>
      </c>
      <c r="AW5309" t="s">
        <v>366</v>
      </c>
      <c r="AX5309" t="s">
        <v>366</v>
      </c>
      <c r="AY5309" t="s">
        <v>345</v>
      </c>
      <c r="AZ5309" t="s">
        <v>346</v>
      </c>
      <c r="BY5309" t="s">
        <v>342</v>
      </c>
      <c r="EQ5309">
        <v>243275</v>
      </c>
      <c r="ER5309" t="s">
        <v>10935</v>
      </c>
      <c r="EV5309">
        <v>17290273</v>
      </c>
      <c r="EW5309">
        <v>928</v>
      </c>
      <c r="EX5309">
        <v>221466</v>
      </c>
      <c r="EY5309" t="s">
        <v>11796</v>
      </c>
      <c r="EZ5309">
        <v>1</v>
      </c>
      <c r="FC5309">
        <v>95385</v>
      </c>
      <c r="FD5309" t="s">
        <v>3531</v>
      </c>
    </row>
    <row r="5310" spans="1:160" x14ac:dyDescent="0.3">
      <c r="A5310" t="str">
        <f>VLOOKUP(B5310,Table2[],3,FALSE)</f>
        <v>Digital</v>
      </c>
      <c r="B5310" t="str">
        <f>IF(OR(ISNUMBER(FIND("QVC",Z5310)),ISNUMBER(FIND("QVC",AL5310))),"QVC",IF(OR(ISNUMBER(FIND("NCO",H5310)),ISNUMBER(FIND("NCO",Y5310))), "NCO", IF(AL5310="consumer","PMD.com",VLOOKUP(LEFT(H5310,2),Tables!$E$1:$F$11,2,FALSE))))</f>
        <v>PMD.com</v>
      </c>
      <c r="C5310">
        <f t="shared" si="249"/>
        <v>5357</v>
      </c>
      <c r="D5310">
        <f t="shared" si="250"/>
        <v>1</v>
      </c>
      <c r="E5310" t="str">
        <f t="shared" ca="1" si="251"/>
        <v>MTD orders shipped</v>
      </c>
      <c r="F5310" t="s">
        <v>3539</v>
      </c>
      <c r="G5310" t="s">
        <v>335</v>
      </c>
      <c r="H5310" t="s">
        <v>10934</v>
      </c>
      <c r="I5310" s="6">
        <v>44013.769513888888</v>
      </c>
      <c r="J5310" t="s">
        <v>16</v>
      </c>
      <c r="K5310" s="6">
        <v>44014.500289351854</v>
      </c>
      <c r="M5310" t="s">
        <v>11792</v>
      </c>
      <c r="N5310" t="s">
        <v>11793</v>
      </c>
      <c r="Q5310" t="s">
        <v>659</v>
      </c>
      <c r="R5310" t="s">
        <v>365</v>
      </c>
      <c r="S5310" t="s">
        <v>11794</v>
      </c>
      <c r="T5310" t="s">
        <v>338</v>
      </c>
      <c r="U5310" t="s">
        <v>530</v>
      </c>
      <c r="W5310" t="s">
        <v>11795</v>
      </c>
      <c r="Z5310" t="s">
        <v>11792</v>
      </c>
      <c r="AA5310" t="s">
        <v>11793</v>
      </c>
      <c r="AD5310" t="s">
        <v>659</v>
      </c>
      <c r="AE5310" t="s">
        <v>365</v>
      </c>
      <c r="AF5310" t="s">
        <v>11794</v>
      </c>
      <c r="AG5310" t="s">
        <v>338</v>
      </c>
      <c r="AH5310" t="s">
        <v>530</v>
      </c>
      <c r="AJ5310" t="s">
        <v>11795</v>
      </c>
      <c r="AL5310" t="s">
        <v>339</v>
      </c>
      <c r="AM5310">
        <v>1</v>
      </c>
      <c r="AN5310">
        <v>1</v>
      </c>
      <c r="AO5310">
        <v>15182</v>
      </c>
      <c r="AQ5310">
        <v>124521</v>
      </c>
      <c r="AR5310">
        <v>5357</v>
      </c>
      <c r="AS5310" t="s">
        <v>87</v>
      </c>
      <c r="AT5310" t="s">
        <v>88</v>
      </c>
      <c r="AW5310" t="s">
        <v>340</v>
      </c>
      <c r="AX5310" t="s">
        <v>340</v>
      </c>
      <c r="AY5310" t="s">
        <v>351</v>
      </c>
      <c r="AZ5310" t="s">
        <v>379</v>
      </c>
      <c r="BY5310" t="s">
        <v>342</v>
      </c>
      <c r="EQ5310">
        <v>249142</v>
      </c>
      <c r="ER5310" t="s">
        <v>10935</v>
      </c>
      <c r="EV5310">
        <v>17290273</v>
      </c>
      <c r="EW5310">
        <v>928</v>
      </c>
      <c r="EX5310">
        <v>221466</v>
      </c>
      <c r="EY5310" t="s">
        <v>11796</v>
      </c>
      <c r="EZ5310">
        <v>1</v>
      </c>
      <c r="FC5310">
        <v>5357</v>
      </c>
      <c r="FD5310" t="s">
        <v>88</v>
      </c>
    </row>
    <row r="5311" spans="1:160" x14ac:dyDescent="0.3">
      <c r="A5311" t="str">
        <f>VLOOKUP(B5311,Table2[],3,FALSE)</f>
        <v>Digital</v>
      </c>
      <c r="B5311" t="str">
        <f>IF(OR(ISNUMBER(FIND("QVC",Z5311)),ISNUMBER(FIND("QVC",AL5311))),"QVC",IF(OR(ISNUMBER(FIND("NCO",H5311)),ISNUMBER(FIND("NCO",Y5311))), "NCO", IF(AL5311="consumer","PMD.com",VLOOKUP(LEFT(H5311,2),Tables!$E$1:$F$11,2,FALSE))))</f>
        <v>PMD.com</v>
      </c>
      <c r="C5311">
        <f t="shared" si="249"/>
        <v>53920001</v>
      </c>
      <c r="D5311">
        <f t="shared" si="250"/>
        <v>1</v>
      </c>
      <c r="E5311" t="str">
        <f t="shared" ca="1" si="251"/>
        <v>MTD orders shipped</v>
      </c>
      <c r="F5311" t="s">
        <v>3539</v>
      </c>
      <c r="G5311" t="s">
        <v>335</v>
      </c>
      <c r="H5311" t="s">
        <v>10934</v>
      </c>
      <c r="I5311" s="6">
        <v>44013.769513888888</v>
      </c>
      <c r="J5311" t="s">
        <v>16</v>
      </c>
      <c r="K5311" s="6">
        <v>44014.500289351854</v>
      </c>
      <c r="M5311" t="s">
        <v>11792</v>
      </c>
      <c r="N5311" t="s">
        <v>11793</v>
      </c>
      <c r="Q5311" t="s">
        <v>659</v>
      </c>
      <c r="R5311" t="s">
        <v>365</v>
      </c>
      <c r="S5311" t="s">
        <v>11794</v>
      </c>
      <c r="T5311" t="s">
        <v>338</v>
      </c>
      <c r="U5311" t="s">
        <v>530</v>
      </c>
      <c r="W5311" t="s">
        <v>11795</v>
      </c>
      <c r="Z5311" t="s">
        <v>11792</v>
      </c>
      <c r="AA5311" t="s">
        <v>11793</v>
      </c>
      <c r="AD5311" t="s">
        <v>659</v>
      </c>
      <c r="AE5311" t="s">
        <v>365</v>
      </c>
      <c r="AF5311" t="s">
        <v>11794</v>
      </c>
      <c r="AG5311" t="s">
        <v>338</v>
      </c>
      <c r="AH5311" t="s">
        <v>530</v>
      </c>
      <c r="AJ5311" t="s">
        <v>11795</v>
      </c>
      <c r="AL5311" t="s">
        <v>339</v>
      </c>
      <c r="AM5311">
        <v>1</v>
      </c>
      <c r="AN5311">
        <v>1</v>
      </c>
      <c r="AO5311">
        <v>14899</v>
      </c>
      <c r="AQ5311">
        <v>124468</v>
      </c>
      <c r="AR5311">
        <v>53920001</v>
      </c>
      <c r="AS5311" t="s">
        <v>42</v>
      </c>
      <c r="AT5311" t="s">
        <v>40</v>
      </c>
      <c r="AW5311" t="s">
        <v>343</v>
      </c>
      <c r="BY5311" t="s">
        <v>342</v>
      </c>
      <c r="EQ5311">
        <v>247476</v>
      </c>
      <c r="ER5311" t="s">
        <v>10935</v>
      </c>
      <c r="EV5311">
        <v>17290273</v>
      </c>
      <c r="EW5311">
        <v>928</v>
      </c>
      <c r="EX5311">
        <v>221466</v>
      </c>
      <c r="EY5311" t="s">
        <v>11796</v>
      </c>
      <c r="EZ5311">
        <v>1</v>
      </c>
      <c r="FC5311">
        <v>95385</v>
      </c>
      <c r="FD5311" t="s">
        <v>3531</v>
      </c>
    </row>
    <row r="5312" spans="1:160" x14ac:dyDescent="0.3">
      <c r="A5312" t="str">
        <f>VLOOKUP(B5312,Table2[],3,FALSE)</f>
        <v>Digital</v>
      </c>
      <c r="B5312" t="str">
        <f>IF(OR(ISNUMBER(FIND("QVC",Z5312)),ISNUMBER(FIND("QVC",AL5312))),"QVC",IF(OR(ISNUMBER(FIND("NCO",H5312)),ISNUMBER(FIND("NCO",Y5312))), "NCO", IF(AL5312="consumer","PMD.com",VLOOKUP(LEFT(H5312,2),Tables!$E$1:$F$11,2,FALSE))))</f>
        <v>PMD.com</v>
      </c>
      <c r="C5312">
        <f t="shared" si="249"/>
        <v>52430001</v>
      </c>
      <c r="D5312">
        <f t="shared" si="250"/>
        <v>1</v>
      </c>
      <c r="E5312" t="str">
        <f t="shared" ca="1" si="251"/>
        <v>MTD orders shipped</v>
      </c>
      <c r="F5312" t="s">
        <v>3539</v>
      </c>
      <c r="G5312" t="s">
        <v>335</v>
      </c>
      <c r="H5312" t="s">
        <v>10934</v>
      </c>
      <c r="I5312" s="6">
        <v>44013.769513888888</v>
      </c>
      <c r="J5312" t="s">
        <v>16</v>
      </c>
      <c r="K5312" s="6">
        <v>44014.500289351854</v>
      </c>
      <c r="M5312" t="s">
        <v>11792</v>
      </c>
      <c r="N5312" t="s">
        <v>11793</v>
      </c>
      <c r="Q5312" t="s">
        <v>659</v>
      </c>
      <c r="R5312" t="s">
        <v>365</v>
      </c>
      <c r="S5312" t="s">
        <v>11794</v>
      </c>
      <c r="T5312" t="s">
        <v>338</v>
      </c>
      <c r="U5312" t="s">
        <v>530</v>
      </c>
      <c r="W5312" t="s">
        <v>11795</v>
      </c>
      <c r="Z5312" t="s">
        <v>11792</v>
      </c>
      <c r="AA5312" t="s">
        <v>11793</v>
      </c>
      <c r="AD5312" t="s">
        <v>659</v>
      </c>
      <c r="AE5312" t="s">
        <v>365</v>
      </c>
      <c r="AF5312" t="s">
        <v>11794</v>
      </c>
      <c r="AG5312" t="s">
        <v>338</v>
      </c>
      <c r="AH5312" t="s">
        <v>530</v>
      </c>
      <c r="AJ5312" t="s">
        <v>11795</v>
      </c>
      <c r="AL5312" t="s">
        <v>339</v>
      </c>
      <c r="AM5312">
        <v>1</v>
      </c>
      <c r="AN5312">
        <v>1</v>
      </c>
      <c r="AO5312">
        <v>12063</v>
      </c>
      <c r="AQ5312">
        <v>127155</v>
      </c>
      <c r="AR5312">
        <v>52430001</v>
      </c>
      <c r="AS5312" t="s">
        <v>9635</v>
      </c>
      <c r="AT5312" t="s">
        <v>75</v>
      </c>
      <c r="AW5312" t="s">
        <v>340</v>
      </c>
      <c r="AX5312" t="s">
        <v>340</v>
      </c>
      <c r="AY5312" t="s">
        <v>357</v>
      </c>
      <c r="AZ5312" t="s">
        <v>363</v>
      </c>
      <c r="BY5312" t="s">
        <v>342</v>
      </c>
      <c r="EQ5312">
        <v>252868</v>
      </c>
      <c r="ER5312" t="s">
        <v>10935</v>
      </c>
      <c r="EV5312">
        <v>17290273</v>
      </c>
      <c r="EW5312">
        <v>928</v>
      </c>
      <c r="EX5312">
        <v>221466</v>
      </c>
      <c r="EY5312" t="s">
        <v>11796</v>
      </c>
      <c r="EZ5312">
        <v>1</v>
      </c>
      <c r="FC5312">
        <v>95385</v>
      </c>
      <c r="FD5312" t="s">
        <v>3531</v>
      </c>
    </row>
    <row r="5313" spans="1:160" x14ac:dyDescent="0.3">
      <c r="A5313" t="str">
        <f>VLOOKUP(B5313,Table2[],3,FALSE)</f>
        <v>Digital</v>
      </c>
      <c r="B5313" t="str">
        <f>IF(OR(ISNUMBER(FIND("QVC",Z5313)),ISNUMBER(FIND("QVC",AL5313))),"QVC",IF(OR(ISNUMBER(FIND("NCO",H5313)),ISNUMBER(FIND("NCO",Y5313))), "NCO", IF(AL5313="consumer","PMD.com",VLOOKUP(LEFT(H5313,2),Tables!$E$1:$F$11,2,FALSE))))</f>
        <v>PMD.com</v>
      </c>
      <c r="C5313">
        <f t="shared" si="249"/>
        <v>55300001</v>
      </c>
      <c r="D5313">
        <f t="shared" si="250"/>
        <v>1</v>
      </c>
      <c r="E5313" t="str">
        <f t="shared" ca="1" si="251"/>
        <v>MTD orders shipped</v>
      </c>
      <c r="F5313" t="s">
        <v>3539</v>
      </c>
      <c r="G5313" t="s">
        <v>335</v>
      </c>
      <c r="H5313" t="s">
        <v>10934</v>
      </c>
      <c r="I5313" s="6">
        <v>44013.769513888888</v>
      </c>
      <c r="J5313" t="s">
        <v>16</v>
      </c>
      <c r="K5313" s="6">
        <v>44014.500289351854</v>
      </c>
      <c r="M5313" t="s">
        <v>11792</v>
      </c>
      <c r="N5313" t="s">
        <v>11793</v>
      </c>
      <c r="Q5313" t="s">
        <v>659</v>
      </c>
      <c r="R5313" t="s">
        <v>365</v>
      </c>
      <c r="S5313" t="s">
        <v>11794</v>
      </c>
      <c r="T5313" t="s">
        <v>338</v>
      </c>
      <c r="U5313" t="s">
        <v>530</v>
      </c>
      <c r="W5313" t="s">
        <v>11795</v>
      </c>
      <c r="Z5313" t="s">
        <v>11792</v>
      </c>
      <c r="AA5313" t="s">
        <v>11793</v>
      </c>
      <c r="AD5313" t="s">
        <v>659</v>
      </c>
      <c r="AE5313" t="s">
        <v>365</v>
      </c>
      <c r="AF5313" t="s">
        <v>11794</v>
      </c>
      <c r="AG5313" t="s">
        <v>338</v>
      </c>
      <c r="AH5313" t="s">
        <v>530</v>
      </c>
      <c r="AJ5313" t="s">
        <v>11795</v>
      </c>
      <c r="AL5313" t="s">
        <v>339</v>
      </c>
      <c r="AM5313">
        <v>1</v>
      </c>
      <c r="AN5313">
        <v>1</v>
      </c>
      <c r="AO5313">
        <v>5039</v>
      </c>
      <c r="AQ5313">
        <v>124479</v>
      </c>
      <c r="AR5313">
        <v>55300001</v>
      </c>
      <c r="AS5313" t="s">
        <v>3008</v>
      </c>
      <c r="AT5313" t="s">
        <v>153</v>
      </c>
      <c r="AW5313" t="s">
        <v>340</v>
      </c>
      <c r="AX5313" t="s">
        <v>340</v>
      </c>
      <c r="AY5313" t="s">
        <v>382</v>
      </c>
      <c r="AZ5313">
        <v>0</v>
      </c>
      <c r="BY5313" t="s">
        <v>342</v>
      </c>
      <c r="EQ5313">
        <v>253396</v>
      </c>
      <c r="ER5313" t="s">
        <v>10935</v>
      </c>
      <c r="EV5313">
        <v>17290273</v>
      </c>
      <c r="EW5313">
        <v>928</v>
      </c>
      <c r="EX5313">
        <v>221466</v>
      </c>
      <c r="EY5313" t="s">
        <v>11796</v>
      </c>
      <c r="EZ5313">
        <v>1</v>
      </c>
      <c r="FC5313">
        <v>55300001</v>
      </c>
      <c r="FD5313" t="s">
        <v>153</v>
      </c>
    </row>
    <row r="5314" spans="1:160" x14ac:dyDescent="0.3">
      <c r="A5314" t="str">
        <f>VLOOKUP(B5314,Table2[],3,FALSE)</f>
        <v>Digital</v>
      </c>
      <c r="B5314" t="str">
        <f>IF(OR(ISNUMBER(FIND("QVC",Z5314)),ISNUMBER(FIND("QVC",AL5314))),"QVC",IF(OR(ISNUMBER(FIND("NCO",H5314)),ISNUMBER(FIND("NCO",Y5314))), "NCO", IF(AL5314="consumer","PMD.com",VLOOKUP(LEFT(H5314,2),Tables!$E$1:$F$11,2,FALSE))))</f>
        <v>PMD.com</v>
      </c>
      <c r="C5314">
        <f t="shared" si="249"/>
        <v>53710001</v>
      </c>
      <c r="D5314">
        <f t="shared" si="250"/>
        <v>1</v>
      </c>
      <c r="E5314" t="str">
        <f t="shared" ca="1" si="251"/>
        <v>MTD orders shipped</v>
      </c>
      <c r="F5314" t="s">
        <v>3539</v>
      </c>
      <c r="G5314" t="s">
        <v>335</v>
      </c>
      <c r="H5314" t="s">
        <v>11050</v>
      </c>
      <c r="I5314" s="6">
        <v>44014.018472222226</v>
      </c>
      <c r="J5314" t="s">
        <v>16</v>
      </c>
      <c r="K5314" s="6">
        <v>44014.500949074078</v>
      </c>
      <c r="M5314" t="s">
        <v>11797</v>
      </c>
      <c r="N5314" t="s">
        <v>11798</v>
      </c>
      <c r="Q5314" t="s">
        <v>439</v>
      </c>
      <c r="R5314" t="s">
        <v>413</v>
      </c>
      <c r="S5314" t="s">
        <v>11799</v>
      </c>
      <c r="T5314" t="s">
        <v>338</v>
      </c>
      <c r="U5314" t="s">
        <v>530</v>
      </c>
      <c r="W5314" t="s">
        <v>11800</v>
      </c>
      <c r="Z5314" t="s">
        <v>11797</v>
      </c>
      <c r="AA5314" t="s">
        <v>11798</v>
      </c>
      <c r="AD5314" t="s">
        <v>439</v>
      </c>
      <c r="AE5314" t="s">
        <v>413</v>
      </c>
      <c r="AF5314" t="s">
        <v>11799</v>
      </c>
      <c r="AG5314" t="s">
        <v>338</v>
      </c>
      <c r="AH5314" t="s">
        <v>530</v>
      </c>
      <c r="AJ5314" t="s">
        <v>11800</v>
      </c>
      <c r="AL5314" t="s">
        <v>339</v>
      </c>
      <c r="AM5314">
        <v>1</v>
      </c>
      <c r="AN5314">
        <v>1</v>
      </c>
      <c r="AO5314">
        <v>4902</v>
      </c>
      <c r="AQ5314">
        <v>124454</v>
      </c>
      <c r="AR5314">
        <v>53710001</v>
      </c>
      <c r="AS5314" t="s">
        <v>1873</v>
      </c>
      <c r="AT5314" t="s">
        <v>66</v>
      </c>
      <c r="AW5314" t="s">
        <v>343</v>
      </c>
      <c r="EQ5314">
        <v>248267</v>
      </c>
      <c r="ER5314" t="s">
        <v>11051</v>
      </c>
      <c r="EV5314">
        <v>17290335</v>
      </c>
      <c r="EW5314">
        <v>928</v>
      </c>
      <c r="EX5314">
        <v>221527</v>
      </c>
      <c r="EY5314">
        <v>9.2748999964335493E+25</v>
      </c>
      <c r="EZ5314">
        <v>1</v>
      </c>
      <c r="FC5314">
        <v>53710001</v>
      </c>
      <c r="FD5314" t="s">
        <v>66</v>
      </c>
    </row>
    <row r="5315" spans="1:160" x14ac:dyDescent="0.3">
      <c r="A5315" t="str">
        <f>VLOOKUP(B5315,Table2[],3,FALSE)</f>
        <v>Digital</v>
      </c>
      <c r="B5315" t="str">
        <f>IF(OR(ISNUMBER(FIND("QVC",Z5315)),ISNUMBER(FIND("QVC",AL5315))),"QVC",IF(OR(ISNUMBER(FIND("NCO",H5315)),ISNUMBER(FIND("NCO",Y5315))), "NCO", IF(AL5315="consumer","PMD.com",VLOOKUP(LEFT(H5315,2),Tables!$E$1:$F$11,2,FALSE))))</f>
        <v>PMD.com</v>
      </c>
      <c r="C5315">
        <f t="shared" si="249"/>
        <v>54010001</v>
      </c>
      <c r="D5315">
        <f t="shared" si="250"/>
        <v>1</v>
      </c>
      <c r="E5315" t="str">
        <f t="shared" ca="1" si="251"/>
        <v>MTD orders shipped</v>
      </c>
      <c r="F5315" t="s">
        <v>3539</v>
      </c>
      <c r="G5315" t="s">
        <v>335</v>
      </c>
      <c r="H5315" t="s">
        <v>11050</v>
      </c>
      <c r="I5315" s="6">
        <v>44014.018472222226</v>
      </c>
      <c r="J5315" t="s">
        <v>16</v>
      </c>
      <c r="K5315" s="6">
        <v>44014.500949074078</v>
      </c>
      <c r="M5315" t="s">
        <v>11797</v>
      </c>
      <c r="N5315" t="s">
        <v>11798</v>
      </c>
      <c r="Q5315" t="s">
        <v>439</v>
      </c>
      <c r="R5315" t="s">
        <v>413</v>
      </c>
      <c r="S5315" t="s">
        <v>11799</v>
      </c>
      <c r="T5315" t="s">
        <v>338</v>
      </c>
      <c r="U5315" t="s">
        <v>530</v>
      </c>
      <c r="W5315" t="s">
        <v>11800</v>
      </c>
      <c r="Z5315" t="s">
        <v>11797</v>
      </c>
      <c r="AA5315" t="s">
        <v>11798</v>
      </c>
      <c r="AD5315" t="s">
        <v>439</v>
      </c>
      <c r="AE5315" t="s">
        <v>413</v>
      </c>
      <c r="AF5315" t="s">
        <v>11799</v>
      </c>
      <c r="AG5315" t="s">
        <v>338</v>
      </c>
      <c r="AH5315" t="s">
        <v>530</v>
      </c>
      <c r="AJ5315" t="s">
        <v>11800</v>
      </c>
      <c r="AL5315" t="s">
        <v>339</v>
      </c>
      <c r="AM5315">
        <v>1</v>
      </c>
      <c r="AN5315">
        <v>1</v>
      </c>
      <c r="AO5315">
        <v>6300</v>
      </c>
      <c r="AQ5315">
        <v>124476</v>
      </c>
      <c r="AR5315">
        <v>54010001</v>
      </c>
      <c r="AS5315" t="s">
        <v>10774</v>
      </c>
      <c r="AT5315" t="s">
        <v>35</v>
      </c>
      <c r="AW5315" t="s">
        <v>340</v>
      </c>
      <c r="AX5315">
        <v>0</v>
      </c>
      <c r="AY5315" t="s">
        <v>348</v>
      </c>
      <c r="AZ5315">
        <v>0</v>
      </c>
      <c r="BY5315" t="s">
        <v>342</v>
      </c>
      <c r="EQ5315">
        <v>252200</v>
      </c>
      <c r="ER5315" t="s">
        <v>11051</v>
      </c>
      <c r="EV5315">
        <v>17290335</v>
      </c>
      <c r="EW5315">
        <v>928</v>
      </c>
      <c r="EX5315">
        <v>221527</v>
      </c>
      <c r="EY5315">
        <v>9.2748999964335493E+25</v>
      </c>
      <c r="EZ5315">
        <v>1</v>
      </c>
      <c r="FC5315">
        <v>54010001</v>
      </c>
      <c r="FD5315" t="s">
        <v>35</v>
      </c>
    </row>
    <row r="5316" spans="1:160" x14ac:dyDescent="0.3">
      <c r="A5316" t="str">
        <f>VLOOKUP(B5316,Table2[],3,FALSE)</f>
        <v>Digital</v>
      </c>
      <c r="B5316" t="str">
        <f>IF(OR(ISNUMBER(FIND("QVC",Z5316)),ISNUMBER(FIND("QVC",AL5316))),"QVC",IF(OR(ISNUMBER(FIND("NCO",H5316)),ISNUMBER(FIND("NCO",Y5316))), "NCO", IF(AL5316="consumer","PMD.com",VLOOKUP(LEFT(H5316,2),Tables!$E$1:$F$11,2,FALSE))))</f>
        <v>PMD.com</v>
      </c>
      <c r="C5316">
        <f t="shared" si="249"/>
        <v>51090030</v>
      </c>
      <c r="D5316">
        <f t="shared" si="250"/>
        <v>1</v>
      </c>
      <c r="E5316" t="str">
        <f t="shared" ca="1" si="251"/>
        <v>MTD orders shipped</v>
      </c>
      <c r="F5316" t="s">
        <v>3539</v>
      </c>
      <c r="G5316" t="s">
        <v>335</v>
      </c>
      <c r="H5316" t="s">
        <v>10928</v>
      </c>
      <c r="I5316" s="6">
        <v>44013.750648148147</v>
      </c>
      <c r="J5316" t="s">
        <v>16</v>
      </c>
      <c r="K5316" s="6">
        <v>44014.501018518517</v>
      </c>
      <c r="M5316" t="s">
        <v>11801</v>
      </c>
      <c r="N5316" t="s">
        <v>11802</v>
      </c>
      <c r="O5316" t="s">
        <v>11803</v>
      </c>
      <c r="Q5316" t="s">
        <v>474</v>
      </c>
      <c r="R5316" t="s">
        <v>389</v>
      </c>
      <c r="S5316" t="s">
        <v>11804</v>
      </c>
      <c r="T5316" t="s">
        <v>338</v>
      </c>
      <c r="U5316" t="s">
        <v>530</v>
      </c>
      <c r="W5316" t="s">
        <v>11805</v>
      </c>
      <c r="Z5316" t="s">
        <v>11801</v>
      </c>
      <c r="AA5316" t="s">
        <v>11802</v>
      </c>
      <c r="AB5316" t="s">
        <v>11803</v>
      </c>
      <c r="AD5316" t="s">
        <v>474</v>
      </c>
      <c r="AE5316" t="s">
        <v>389</v>
      </c>
      <c r="AF5316" t="s">
        <v>11804</v>
      </c>
      <c r="AG5316" t="s">
        <v>338</v>
      </c>
      <c r="AH5316" t="s">
        <v>530</v>
      </c>
      <c r="AJ5316" t="s">
        <v>11805</v>
      </c>
      <c r="AL5316" t="s">
        <v>339</v>
      </c>
      <c r="AM5316">
        <v>1</v>
      </c>
      <c r="AN5316">
        <v>1</v>
      </c>
      <c r="AO5316">
        <v>6688</v>
      </c>
      <c r="AQ5316">
        <v>125960</v>
      </c>
      <c r="AR5316">
        <v>51090030</v>
      </c>
      <c r="AS5316" t="s">
        <v>3043</v>
      </c>
      <c r="AT5316" t="s">
        <v>628</v>
      </c>
      <c r="AW5316" t="s">
        <v>343</v>
      </c>
      <c r="BY5316" t="s">
        <v>342</v>
      </c>
      <c r="BZ5316" t="b">
        <v>0</v>
      </c>
      <c r="EQ5316">
        <v>243047</v>
      </c>
      <c r="ER5316" t="s">
        <v>10929</v>
      </c>
      <c r="EV5316">
        <v>17290270</v>
      </c>
      <c r="EW5316">
        <v>928</v>
      </c>
      <c r="EX5316">
        <v>221463</v>
      </c>
      <c r="EY5316" t="s">
        <v>11806</v>
      </c>
      <c r="EZ5316">
        <v>1</v>
      </c>
      <c r="FC5316">
        <v>95385</v>
      </c>
      <c r="FD5316" t="s">
        <v>3531</v>
      </c>
    </row>
    <row r="5317" spans="1:160" x14ac:dyDescent="0.3">
      <c r="A5317" t="str">
        <f>VLOOKUP(B5317,Table2[],3,FALSE)</f>
        <v>Digital</v>
      </c>
      <c r="B5317" t="str">
        <f>IF(OR(ISNUMBER(FIND("QVC",Z5317)),ISNUMBER(FIND("QVC",AL5317))),"QVC",IF(OR(ISNUMBER(FIND("NCO",H5317)),ISNUMBER(FIND("NCO",Y5317))), "NCO", IF(AL5317="consumer","PMD.com",VLOOKUP(LEFT(H5317,2),Tables!$E$1:$F$11,2,FALSE))))</f>
        <v>PMD.com</v>
      </c>
      <c r="C5317">
        <f t="shared" si="249"/>
        <v>52230001</v>
      </c>
      <c r="D5317">
        <f t="shared" si="250"/>
        <v>1</v>
      </c>
      <c r="E5317" t="str">
        <f t="shared" ca="1" si="251"/>
        <v>MTD orders shipped</v>
      </c>
      <c r="F5317" t="s">
        <v>3539</v>
      </c>
      <c r="G5317" t="s">
        <v>335</v>
      </c>
      <c r="H5317" t="s">
        <v>10928</v>
      </c>
      <c r="I5317" s="6">
        <v>44013.750648148147</v>
      </c>
      <c r="J5317" t="s">
        <v>16</v>
      </c>
      <c r="K5317" s="6">
        <v>44014.501018518517</v>
      </c>
      <c r="M5317" t="s">
        <v>11801</v>
      </c>
      <c r="N5317" t="s">
        <v>11802</v>
      </c>
      <c r="O5317" t="s">
        <v>11803</v>
      </c>
      <c r="Q5317" t="s">
        <v>474</v>
      </c>
      <c r="R5317" t="s">
        <v>389</v>
      </c>
      <c r="S5317" t="s">
        <v>11804</v>
      </c>
      <c r="T5317" t="s">
        <v>338</v>
      </c>
      <c r="U5317" t="s">
        <v>530</v>
      </c>
      <c r="W5317" t="s">
        <v>11805</v>
      </c>
      <c r="Z5317" t="s">
        <v>11801</v>
      </c>
      <c r="AA5317" t="s">
        <v>11802</v>
      </c>
      <c r="AB5317" t="s">
        <v>11803</v>
      </c>
      <c r="AD5317" t="s">
        <v>474</v>
      </c>
      <c r="AE5317" t="s">
        <v>389</v>
      </c>
      <c r="AF5317" t="s">
        <v>11804</v>
      </c>
      <c r="AG5317" t="s">
        <v>338</v>
      </c>
      <c r="AH5317" t="s">
        <v>530</v>
      </c>
      <c r="AJ5317" t="s">
        <v>11805</v>
      </c>
      <c r="AL5317" t="s">
        <v>339</v>
      </c>
      <c r="AM5317">
        <v>1</v>
      </c>
      <c r="AN5317">
        <v>1</v>
      </c>
      <c r="AO5317">
        <v>1194</v>
      </c>
      <c r="AQ5317">
        <v>124434</v>
      </c>
      <c r="AR5317">
        <v>52230001</v>
      </c>
      <c r="AS5317" t="s">
        <v>105</v>
      </c>
      <c r="AT5317" t="s">
        <v>106</v>
      </c>
      <c r="AW5317" t="s">
        <v>340</v>
      </c>
      <c r="AX5317" t="s">
        <v>340</v>
      </c>
      <c r="AY5317" t="s">
        <v>341</v>
      </c>
      <c r="AZ5317">
        <v>0</v>
      </c>
      <c r="BY5317" t="s">
        <v>342</v>
      </c>
      <c r="EQ5317">
        <v>247324</v>
      </c>
      <c r="ER5317" t="s">
        <v>10929</v>
      </c>
      <c r="EV5317">
        <v>17290270</v>
      </c>
      <c r="EW5317">
        <v>928</v>
      </c>
      <c r="EX5317">
        <v>221463</v>
      </c>
      <c r="EY5317" t="s">
        <v>11806</v>
      </c>
      <c r="EZ5317">
        <v>1</v>
      </c>
      <c r="FC5317">
        <v>52230001</v>
      </c>
      <c r="FD5317" t="s">
        <v>106</v>
      </c>
    </row>
    <row r="5318" spans="1:160" x14ac:dyDescent="0.3">
      <c r="A5318" t="str">
        <f>VLOOKUP(B5318,Table2[],3,FALSE)</f>
        <v>Digital</v>
      </c>
      <c r="B5318" t="str">
        <f>IF(OR(ISNUMBER(FIND("QVC",Z5318)),ISNUMBER(FIND("QVC",AL5318))),"QVC",IF(OR(ISNUMBER(FIND("NCO",H5318)),ISNUMBER(FIND("NCO",Y5318))), "NCO", IF(AL5318="consumer","PMD.com",VLOOKUP(LEFT(H5318,2),Tables!$E$1:$F$11,2,FALSE))))</f>
        <v>PMD.com</v>
      </c>
      <c r="C5318">
        <f t="shared" si="249"/>
        <v>51070001</v>
      </c>
      <c r="D5318">
        <f t="shared" si="250"/>
        <v>1</v>
      </c>
      <c r="E5318" t="str">
        <f t="shared" ca="1" si="251"/>
        <v>MTD orders shipped</v>
      </c>
      <c r="F5318" t="s">
        <v>3539</v>
      </c>
      <c r="G5318" t="s">
        <v>335</v>
      </c>
      <c r="H5318" t="s">
        <v>10928</v>
      </c>
      <c r="I5318" s="6">
        <v>44013.750648148147</v>
      </c>
      <c r="J5318" t="s">
        <v>16</v>
      </c>
      <c r="K5318" s="6">
        <v>44014.501018518517</v>
      </c>
      <c r="M5318" t="s">
        <v>11801</v>
      </c>
      <c r="N5318" t="s">
        <v>11802</v>
      </c>
      <c r="O5318" t="s">
        <v>11803</v>
      </c>
      <c r="Q5318" t="s">
        <v>474</v>
      </c>
      <c r="R5318" t="s">
        <v>389</v>
      </c>
      <c r="S5318" t="s">
        <v>11804</v>
      </c>
      <c r="T5318" t="s">
        <v>338</v>
      </c>
      <c r="U5318" t="s">
        <v>530</v>
      </c>
      <c r="W5318" t="s">
        <v>11805</v>
      </c>
      <c r="Z5318" t="s">
        <v>11801</v>
      </c>
      <c r="AA5318" t="s">
        <v>11802</v>
      </c>
      <c r="AB5318" t="s">
        <v>11803</v>
      </c>
      <c r="AD5318" t="s">
        <v>474</v>
      </c>
      <c r="AE5318" t="s">
        <v>389</v>
      </c>
      <c r="AF5318" t="s">
        <v>11804</v>
      </c>
      <c r="AG5318" t="s">
        <v>338</v>
      </c>
      <c r="AH5318" t="s">
        <v>530</v>
      </c>
      <c r="AJ5318" t="s">
        <v>11805</v>
      </c>
      <c r="AL5318" t="s">
        <v>339</v>
      </c>
      <c r="AM5318">
        <v>1</v>
      </c>
      <c r="AN5318">
        <v>1</v>
      </c>
      <c r="AO5318">
        <v>10147</v>
      </c>
      <c r="AQ5318">
        <v>124429</v>
      </c>
      <c r="AR5318">
        <v>51070001</v>
      </c>
      <c r="AS5318" t="s">
        <v>1886</v>
      </c>
      <c r="AT5318" t="s">
        <v>45</v>
      </c>
      <c r="AW5318" t="s">
        <v>343</v>
      </c>
      <c r="BY5318" t="s">
        <v>342</v>
      </c>
      <c r="EQ5318">
        <v>251956</v>
      </c>
      <c r="ER5318" t="s">
        <v>10929</v>
      </c>
      <c r="EV5318">
        <v>17290270</v>
      </c>
      <c r="EW5318">
        <v>928</v>
      </c>
      <c r="EX5318">
        <v>221463</v>
      </c>
      <c r="EY5318" t="s">
        <v>11806</v>
      </c>
      <c r="EZ5318">
        <v>1</v>
      </c>
      <c r="FC5318">
        <v>51070001</v>
      </c>
      <c r="FD5318" t="s">
        <v>45</v>
      </c>
    </row>
    <row r="5319" spans="1:160" x14ac:dyDescent="0.3">
      <c r="A5319" t="str">
        <f>VLOOKUP(B5319,Table2[],3,FALSE)</f>
        <v>Digital</v>
      </c>
      <c r="B5319" t="str">
        <f>IF(OR(ISNUMBER(FIND("QVC",Z5319)),ISNUMBER(FIND("QVC",AL5319))),"QVC",IF(OR(ISNUMBER(FIND("NCO",H5319)),ISNUMBER(FIND("NCO",Y5319))), "NCO", IF(AL5319="consumer","PMD.com",VLOOKUP(LEFT(H5319,2),Tables!$E$1:$F$11,2,FALSE))))</f>
        <v>PMD.com</v>
      </c>
      <c r="C5319">
        <f t="shared" si="249"/>
        <v>52430001</v>
      </c>
      <c r="D5319">
        <f t="shared" si="250"/>
        <v>1</v>
      </c>
      <c r="E5319" t="str">
        <f t="shared" ca="1" si="251"/>
        <v>MTD orders shipped</v>
      </c>
      <c r="F5319" t="s">
        <v>3539</v>
      </c>
      <c r="G5319" t="s">
        <v>335</v>
      </c>
      <c r="H5319" t="s">
        <v>10928</v>
      </c>
      <c r="I5319" s="6">
        <v>44013.750648148147</v>
      </c>
      <c r="J5319" t="s">
        <v>16</v>
      </c>
      <c r="K5319" s="6">
        <v>44014.501018518517</v>
      </c>
      <c r="M5319" t="s">
        <v>11801</v>
      </c>
      <c r="N5319" t="s">
        <v>11802</v>
      </c>
      <c r="O5319" t="s">
        <v>11803</v>
      </c>
      <c r="Q5319" t="s">
        <v>474</v>
      </c>
      <c r="R5319" t="s">
        <v>389</v>
      </c>
      <c r="S5319" t="s">
        <v>11804</v>
      </c>
      <c r="T5319" t="s">
        <v>338</v>
      </c>
      <c r="U5319" t="s">
        <v>530</v>
      </c>
      <c r="W5319" t="s">
        <v>11805</v>
      </c>
      <c r="Z5319" t="s">
        <v>11801</v>
      </c>
      <c r="AA5319" t="s">
        <v>11802</v>
      </c>
      <c r="AB5319" t="s">
        <v>11803</v>
      </c>
      <c r="AD5319" t="s">
        <v>474</v>
      </c>
      <c r="AE5319" t="s">
        <v>389</v>
      </c>
      <c r="AF5319" t="s">
        <v>11804</v>
      </c>
      <c r="AG5319" t="s">
        <v>338</v>
      </c>
      <c r="AH5319" t="s">
        <v>530</v>
      </c>
      <c r="AJ5319" t="s">
        <v>11805</v>
      </c>
      <c r="AL5319" t="s">
        <v>339</v>
      </c>
      <c r="AM5319">
        <v>1</v>
      </c>
      <c r="AN5319">
        <v>1</v>
      </c>
      <c r="AO5319">
        <v>12063</v>
      </c>
      <c r="AQ5319">
        <v>127155</v>
      </c>
      <c r="AR5319">
        <v>52430001</v>
      </c>
      <c r="AS5319" t="s">
        <v>9635</v>
      </c>
      <c r="AT5319" t="s">
        <v>75</v>
      </c>
      <c r="AW5319" t="s">
        <v>340</v>
      </c>
      <c r="AX5319" t="s">
        <v>340</v>
      </c>
      <c r="AY5319" t="s">
        <v>357</v>
      </c>
      <c r="AZ5319" t="s">
        <v>363</v>
      </c>
      <c r="BY5319" t="s">
        <v>342</v>
      </c>
      <c r="EQ5319">
        <v>252868</v>
      </c>
      <c r="ER5319" t="s">
        <v>10929</v>
      </c>
      <c r="EV5319">
        <v>17290270</v>
      </c>
      <c r="EW5319">
        <v>928</v>
      </c>
      <c r="EX5319">
        <v>221463</v>
      </c>
      <c r="EY5319" t="s">
        <v>11806</v>
      </c>
      <c r="EZ5319">
        <v>1</v>
      </c>
      <c r="FC5319">
        <v>95385</v>
      </c>
      <c r="FD5319" t="s">
        <v>3531</v>
      </c>
    </row>
    <row r="5320" spans="1:160" x14ac:dyDescent="0.3">
      <c r="A5320" t="str">
        <f>VLOOKUP(B5320,Table2[],3,FALSE)</f>
        <v>Digital</v>
      </c>
      <c r="B5320" t="str">
        <f>IF(OR(ISNUMBER(FIND("QVC",Z5320)),ISNUMBER(FIND("QVC",AL5320))),"QVC",IF(OR(ISNUMBER(FIND("NCO",H5320)),ISNUMBER(FIND("NCO",Y5320))), "NCO", IF(AL5320="consumer","PMD.com",VLOOKUP(LEFT(H5320,2),Tables!$E$1:$F$11,2,FALSE))))</f>
        <v>PMD.com</v>
      </c>
      <c r="C5320">
        <f t="shared" si="249"/>
        <v>53920001</v>
      </c>
      <c r="D5320">
        <f t="shared" si="250"/>
        <v>1</v>
      </c>
      <c r="E5320" t="str">
        <f t="shared" ca="1" si="251"/>
        <v>MTD orders shipped</v>
      </c>
      <c r="F5320" t="s">
        <v>3539</v>
      </c>
      <c r="G5320" t="s">
        <v>335</v>
      </c>
      <c r="H5320" t="s">
        <v>10928</v>
      </c>
      <c r="I5320" s="6">
        <v>44013.750648148147</v>
      </c>
      <c r="J5320" t="s">
        <v>16</v>
      </c>
      <c r="K5320" s="6">
        <v>44014.501018518517</v>
      </c>
      <c r="M5320" t="s">
        <v>11801</v>
      </c>
      <c r="N5320" t="s">
        <v>11802</v>
      </c>
      <c r="O5320" t="s">
        <v>11803</v>
      </c>
      <c r="Q5320" t="s">
        <v>474</v>
      </c>
      <c r="R5320" t="s">
        <v>389</v>
      </c>
      <c r="S5320" t="s">
        <v>11804</v>
      </c>
      <c r="T5320" t="s">
        <v>338</v>
      </c>
      <c r="U5320" t="s">
        <v>530</v>
      </c>
      <c r="W5320" t="s">
        <v>11805</v>
      </c>
      <c r="Z5320" t="s">
        <v>11801</v>
      </c>
      <c r="AA5320" t="s">
        <v>11802</v>
      </c>
      <c r="AB5320" t="s">
        <v>11803</v>
      </c>
      <c r="AD5320" t="s">
        <v>474</v>
      </c>
      <c r="AE5320" t="s">
        <v>389</v>
      </c>
      <c r="AF5320" t="s">
        <v>11804</v>
      </c>
      <c r="AG5320" t="s">
        <v>338</v>
      </c>
      <c r="AH5320" t="s">
        <v>530</v>
      </c>
      <c r="AJ5320" t="s">
        <v>11805</v>
      </c>
      <c r="AL5320" t="s">
        <v>339</v>
      </c>
      <c r="AM5320">
        <v>1</v>
      </c>
      <c r="AN5320">
        <v>1</v>
      </c>
      <c r="AO5320">
        <v>14899</v>
      </c>
      <c r="AQ5320">
        <v>124468</v>
      </c>
      <c r="AR5320">
        <v>53920001</v>
      </c>
      <c r="AS5320" t="s">
        <v>42</v>
      </c>
      <c r="AT5320" t="s">
        <v>40</v>
      </c>
      <c r="AW5320" t="s">
        <v>343</v>
      </c>
      <c r="BY5320" t="s">
        <v>342</v>
      </c>
      <c r="EQ5320">
        <v>247476</v>
      </c>
      <c r="ER5320" t="s">
        <v>10929</v>
      </c>
      <c r="EV5320">
        <v>17290270</v>
      </c>
      <c r="EW5320">
        <v>928</v>
      </c>
      <c r="EX5320">
        <v>221463</v>
      </c>
      <c r="EY5320" t="s">
        <v>11806</v>
      </c>
      <c r="EZ5320">
        <v>1</v>
      </c>
      <c r="FC5320">
        <v>95385</v>
      </c>
      <c r="FD5320" t="s">
        <v>3531</v>
      </c>
    </row>
    <row r="5321" spans="1:160" x14ac:dyDescent="0.3">
      <c r="A5321" t="str">
        <f>VLOOKUP(B5321,Table2[],3,FALSE)</f>
        <v>Digital</v>
      </c>
      <c r="B5321" t="str">
        <f>IF(OR(ISNUMBER(FIND("QVC",Z5321)),ISNUMBER(FIND("QVC",AL5321))),"QVC",IF(OR(ISNUMBER(FIND("NCO",H5321)),ISNUMBER(FIND("NCO",Y5321))), "NCO", IF(AL5321="consumer","PMD.com",VLOOKUP(LEFT(H5321,2),Tables!$E$1:$F$11,2,FALSE))))</f>
        <v>PMD.com</v>
      </c>
      <c r="C5321">
        <f t="shared" si="249"/>
        <v>51090001</v>
      </c>
      <c r="D5321">
        <f t="shared" si="250"/>
        <v>1</v>
      </c>
      <c r="E5321" t="str">
        <f t="shared" ca="1" si="251"/>
        <v>MTD orders shipped</v>
      </c>
      <c r="F5321" t="s">
        <v>3539</v>
      </c>
      <c r="G5321" t="s">
        <v>335</v>
      </c>
      <c r="H5321" t="s">
        <v>10928</v>
      </c>
      <c r="I5321" s="6">
        <v>44013.750648148147</v>
      </c>
      <c r="J5321" t="s">
        <v>16</v>
      </c>
      <c r="K5321" s="6">
        <v>44014.501018518517</v>
      </c>
      <c r="M5321" t="s">
        <v>11801</v>
      </c>
      <c r="N5321" t="s">
        <v>11802</v>
      </c>
      <c r="O5321" t="s">
        <v>11803</v>
      </c>
      <c r="Q5321" t="s">
        <v>474</v>
      </c>
      <c r="R5321" t="s">
        <v>389</v>
      </c>
      <c r="S5321" t="s">
        <v>11804</v>
      </c>
      <c r="T5321" t="s">
        <v>338</v>
      </c>
      <c r="U5321" t="s">
        <v>530</v>
      </c>
      <c r="W5321" t="s">
        <v>11805</v>
      </c>
      <c r="Z5321" t="s">
        <v>11801</v>
      </c>
      <c r="AA5321" t="s">
        <v>11802</v>
      </c>
      <c r="AB5321" t="s">
        <v>11803</v>
      </c>
      <c r="AD5321" t="s">
        <v>474</v>
      </c>
      <c r="AE5321" t="s">
        <v>389</v>
      </c>
      <c r="AF5321" t="s">
        <v>11804</v>
      </c>
      <c r="AG5321" t="s">
        <v>338</v>
      </c>
      <c r="AH5321" t="s">
        <v>530</v>
      </c>
      <c r="AJ5321" t="s">
        <v>11805</v>
      </c>
      <c r="AL5321" t="s">
        <v>339</v>
      </c>
      <c r="AM5321">
        <v>1</v>
      </c>
      <c r="AN5321">
        <v>1</v>
      </c>
      <c r="AO5321">
        <v>4885</v>
      </c>
      <c r="AQ5321">
        <v>124202</v>
      </c>
      <c r="AR5321">
        <v>51090001</v>
      </c>
      <c r="AS5321" t="s">
        <v>1986</v>
      </c>
      <c r="AT5321" t="s">
        <v>60</v>
      </c>
      <c r="AW5321" t="s">
        <v>340</v>
      </c>
      <c r="AX5321" t="s">
        <v>340</v>
      </c>
      <c r="AY5321" t="s">
        <v>357</v>
      </c>
      <c r="AZ5321" t="s">
        <v>361</v>
      </c>
      <c r="BY5321" t="s">
        <v>342</v>
      </c>
      <c r="EQ5321">
        <v>250831</v>
      </c>
      <c r="ER5321" t="s">
        <v>10929</v>
      </c>
      <c r="EV5321">
        <v>17290270</v>
      </c>
      <c r="EW5321">
        <v>928</v>
      </c>
      <c r="EX5321">
        <v>221463</v>
      </c>
      <c r="EY5321" t="s">
        <v>11806</v>
      </c>
      <c r="EZ5321">
        <v>1</v>
      </c>
      <c r="FC5321">
        <v>51090001</v>
      </c>
      <c r="FD5321" t="s">
        <v>60</v>
      </c>
    </row>
    <row r="5322" spans="1:160" x14ac:dyDescent="0.3">
      <c r="A5322" t="str">
        <f>VLOOKUP(B5322,Table2[],3,FALSE)</f>
        <v>Digital</v>
      </c>
      <c r="B5322" t="str">
        <f>IF(OR(ISNUMBER(FIND("QVC",Z5322)),ISNUMBER(FIND("QVC",AL5322))),"QVC",IF(OR(ISNUMBER(FIND("NCO",H5322)),ISNUMBER(FIND("NCO",Y5322))), "NCO", IF(AL5322="consumer","PMD.com",VLOOKUP(LEFT(H5322,2),Tables!$E$1:$F$11,2,FALSE))))</f>
        <v>PMD.com</v>
      </c>
      <c r="C5322">
        <f t="shared" si="249"/>
        <v>5341030</v>
      </c>
      <c r="D5322">
        <f t="shared" si="250"/>
        <v>1</v>
      </c>
      <c r="E5322" t="str">
        <f t="shared" ca="1" si="251"/>
        <v>MTD orders shipped</v>
      </c>
      <c r="F5322" t="s">
        <v>3539</v>
      </c>
      <c r="G5322" t="s">
        <v>335</v>
      </c>
      <c r="H5322" t="s">
        <v>10928</v>
      </c>
      <c r="I5322" s="6">
        <v>44013.750648148147</v>
      </c>
      <c r="J5322" t="s">
        <v>16</v>
      </c>
      <c r="K5322" s="6">
        <v>44014.501018518517</v>
      </c>
      <c r="M5322" t="s">
        <v>11801</v>
      </c>
      <c r="N5322" t="s">
        <v>11802</v>
      </c>
      <c r="O5322" t="s">
        <v>11803</v>
      </c>
      <c r="Q5322" t="s">
        <v>474</v>
      </c>
      <c r="R5322" t="s">
        <v>389</v>
      </c>
      <c r="S5322" t="s">
        <v>11804</v>
      </c>
      <c r="T5322" t="s">
        <v>338</v>
      </c>
      <c r="U5322" t="s">
        <v>530</v>
      </c>
      <c r="W5322" t="s">
        <v>11805</v>
      </c>
      <c r="Z5322" t="s">
        <v>11801</v>
      </c>
      <c r="AA5322" t="s">
        <v>11802</v>
      </c>
      <c r="AB5322" t="s">
        <v>11803</v>
      </c>
      <c r="AD5322" t="s">
        <v>474</v>
      </c>
      <c r="AE5322" t="s">
        <v>389</v>
      </c>
      <c r="AF5322" t="s">
        <v>11804</v>
      </c>
      <c r="AG5322" t="s">
        <v>338</v>
      </c>
      <c r="AH5322" t="s">
        <v>530</v>
      </c>
      <c r="AJ5322" t="s">
        <v>11805</v>
      </c>
      <c r="AL5322" t="s">
        <v>339</v>
      </c>
      <c r="AM5322">
        <v>1</v>
      </c>
      <c r="AN5322">
        <v>1</v>
      </c>
      <c r="AO5322">
        <v>12859</v>
      </c>
      <c r="AQ5322">
        <v>124642</v>
      </c>
      <c r="AR5322">
        <v>5341030</v>
      </c>
      <c r="AS5322" t="s">
        <v>925</v>
      </c>
      <c r="AT5322" t="s">
        <v>926</v>
      </c>
      <c r="AW5322" t="s">
        <v>366</v>
      </c>
      <c r="AX5322" t="s">
        <v>366</v>
      </c>
      <c r="AY5322" t="s">
        <v>345</v>
      </c>
      <c r="AZ5322" t="s">
        <v>346</v>
      </c>
      <c r="BY5322" t="s">
        <v>342</v>
      </c>
      <c r="EQ5322">
        <v>243275</v>
      </c>
      <c r="ER5322" t="s">
        <v>10929</v>
      </c>
      <c r="EV5322">
        <v>17290270</v>
      </c>
      <c r="EW5322">
        <v>928</v>
      </c>
      <c r="EX5322">
        <v>221463</v>
      </c>
      <c r="EY5322" t="s">
        <v>11806</v>
      </c>
      <c r="EZ5322">
        <v>1</v>
      </c>
      <c r="FC5322">
        <v>95385</v>
      </c>
      <c r="FD5322" t="s">
        <v>3531</v>
      </c>
    </row>
    <row r="5323" spans="1:160" x14ac:dyDescent="0.3">
      <c r="A5323" t="str">
        <f>VLOOKUP(B5323,Table2[],3,FALSE)</f>
        <v>Digital</v>
      </c>
      <c r="B5323" t="str">
        <f>IF(OR(ISNUMBER(FIND("QVC",Z5323)),ISNUMBER(FIND("QVC",AL5323))),"QVC",IF(OR(ISNUMBER(FIND("NCO",H5323)),ISNUMBER(FIND("NCO",Y5323))), "NCO", IF(AL5323="consumer","PMD.com",VLOOKUP(LEFT(H5323,2),Tables!$E$1:$F$11,2,FALSE))))</f>
        <v>PMD.com</v>
      </c>
      <c r="C5323">
        <f t="shared" si="249"/>
        <v>7660</v>
      </c>
      <c r="D5323">
        <f t="shared" si="250"/>
        <v>1</v>
      </c>
      <c r="E5323" t="str">
        <f t="shared" ca="1" si="251"/>
        <v>MTD orders shipped</v>
      </c>
      <c r="F5323" t="s">
        <v>3539</v>
      </c>
      <c r="G5323" t="s">
        <v>335</v>
      </c>
      <c r="H5323" t="s">
        <v>10950</v>
      </c>
      <c r="I5323" s="6">
        <v>44013.802835648145</v>
      </c>
      <c r="J5323" t="s">
        <v>16</v>
      </c>
      <c r="K5323" s="6">
        <v>44014.502291666664</v>
      </c>
      <c r="M5323" t="s">
        <v>11807</v>
      </c>
      <c r="N5323" t="s">
        <v>11808</v>
      </c>
      <c r="Q5323" t="s">
        <v>452</v>
      </c>
      <c r="R5323" t="s">
        <v>359</v>
      </c>
      <c r="S5323" t="s">
        <v>11809</v>
      </c>
      <c r="T5323" t="s">
        <v>338</v>
      </c>
      <c r="U5323" t="s">
        <v>530</v>
      </c>
      <c r="W5323" t="s">
        <v>11810</v>
      </c>
      <c r="Z5323" t="s">
        <v>11807</v>
      </c>
      <c r="AA5323" t="s">
        <v>11808</v>
      </c>
      <c r="AD5323" t="s">
        <v>452</v>
      </c>
      <c r="AE5323" t="s">
        <v>359</v>
      </c>
      <c r="AF5323" t="s">
        <v>11809</v>
      </c>
      <c r="AG5323" t="s">
        <v>338</v>
      </c>
      <c r="AH5323" t="s">
        <v>530</v>
      </c>
      <c r="AJ5323" t="s">
        <v>11810</v>
      </c>
      <c r="AL5323" t="s">
        <v>339</v>
      </c>
      <c r="AM5323">
        <v>1</v>
      </c>
      <c r="AN5323">
        <v>1</v>
      </c>
      <c r="AO5323">
        <v>11858</v>
      </c>
      <c r="AQ5323">
        <v>124798</v>
      </c>
      <c r="AR5323">
        <v>7660</v>
      </c>
      <c r="AS5323" t="s">
        <v>2085</v>
      </c>
      <c r="AT5323" t="s">
        <v>38</v>
      </c>
      <c r="AW5323" t="s">
        <v>343</v>
      </c>
      <c r="BY5323" t="s">
        <v>342</v>
      </c>
      <c r="EQ5323">
        <v>251455</v>
      </c>
      <c r="ER5323" t="s">
        <v>10951</v>
      </c>
      <c r="EV5323">
        <v>17290282</v>
      </c>
      <c r="EW5323">
        <v>928</v>
      </c>
      <c r="EX5323">
        <v>221475</v>
      </c>
      <c r="EY5323" t="s">
        <v>11811</v>
      </c>
      <c r="EZ5323">
        <v>1</v>
      </c>
      <c r="FC5323">
        <v>95326</v>
      </c>
      <c r="FD5323" t="s">
        <v>391</v>
      </c>
    </row>
    <row r="5324" spans="1:160" x14ac:dyDescent="0.3">
      <c r="A5324" t="str">
        <f>VLOOKUP(B5324,Table2[],3,FALSE)</f>
        <v>Digital</v>
      </c>
      <c r="B5324" t="str">
        <f>IF(OR(ISNUMBER(FIND("QVC",Z5324)),ISNUMBER(FIND("QVC",AL5324))),"QVC",IF(OR(ISNUMBER(FIND("NCO",H5324)),ISNUMBER(FIND("NCO",Y5324))), "NCO", IF(AL5324="consumer","PMD.com",VLOOKUP(LEFT(H5324,2),Tables!$E$1:$F$11,2,FALSE))))</f>
        <v>PMD.com</v>
      </c>
      <c r="C5324">
        <f t="shared" ref="C5324:C5387" si="252">AR5324</f>
        <v>53490001</v>
      </c>
      <c r="D5324">
        <f t="shared" ref="D5324:D5387" si="253">AN5324</f>
        <v>1</v>
      </c>
      <c r="E5324" t="str">
        <f t="shared" ref="E5324:E5387" ca="1" si="254">IF(MONTH(TODAY())-MONTH(I5324)&gt;0,"shifted orders shipped","MTD orders shipped")</f>
        <v>MTD orders shipped</v>
      </c>
      <c r="F5324" t="s">
        <v>3539</v>
      </c>
      <c r="G5324" t="s">
        <v>335</v>
      </c>
      <c r="H5324" t="s">
        <v>10950</v>
      </c>
      <c r="I5324" s="6">
        <v>44013.802835648145</v>
      </c>
      <c r="J5324" t="s">
        <v>16</v>
      </c>
      <c r="K5324" s="6">
        <v>44014.502291666664</v>
      </c>
      <c r="M5324" t="s">
        <v>11807</v>
      </c>
      <c r="N5324" t="s">
        <v>11808</v>
      </c>
      <c r="Q5324" t="s">
        <v>452</v>
      </c>
      <c r="R5324" t="s">
        <v>359</v>
      </c>
      <c r="S5324" t="s">
        <v>11809</v>
      </c>
      <c r="T5324" t="s">
        <v>338</v>
      </c>
      <c r="U5324" t="s">
        <v>530</v>
      </c>
      <c r="W5324" t="s">
        <v>11810</v>
      </c>
      <c r="Z5324" t="s">
        <v>11807</v>
      </c>
      <c r="AA5324" t="s">
        <v>11808</v>
      </c>
      <c r="AD5324" t="s">
        <v>452</v>
      </c>
      <c r="AE5324" t="s">
        <v>359</v>
      </c>
      <c r="AF5324" t="s">
        <v>11809</v>
      </c>
      <c r="AG5324" t="s">
        <v>338</v>
      </c>
      <c r="AH5324" t="s">
        <v>530</v>
      </c>
      <c r="AJ5324" t="s">
        <v>11810</v>
      </c>
      <c r="AL5324" t="s">
        <v>339</v>
      </c>
      <c r="AM5324">
        <v>1</v>
      </c>
      <c r="AN5324">
        <v>1</v>
      </c>
      <c r="AO5324">
        <v>15533</v>
      </c>
      <c r="AQ5324">
        <v>126899</v>
      </c>
      <c r="AR5324">
        <v>53490001</v>
      </c>
      <c r="AS5324" t="s">
        <v>1709</v>
      </c>
      <c r="AT5324" t="s">
        <v>56</v>
      </c>
      <c r="AW5324" t="s">
        <v>343</v>
      </c>
      <c r="BY5324" t="s">
        <v>342</v>
      </c>
      <c r="EQ5324">
        <v>253176</v>
      </c>
      <c r="ER5324" t="s">
        <v>10951</v>
      </c>
      <c r="EV5324">
        <v>17290282</v>
      </c>
      <c r="EW5324">
        <v>928</v>
      </c>
      <c r="EX5324">
        <v>221475</v>
      </c>
      <c r="EY5324" t="s">
        <v>11811</v>
      </c>
      <c r="EZ5324">
        <v>1</v>
      </c>
      <c r="FC5324">
        <v>95326</v>
      </c>
      <c r="FD5324" t="s">
        <v>391</v>
      </c>
    </row>
    <row r="5325" spans="1:160" x14ac:dyDescent="0.3">
      <c r="A5325" t="str">
        <f>VLOOKUP(B5325,Table2[],3,FALSE)</f>
        <v>Digital</v>
      </c>
      <c r="B5325" t="str">
        <f>IF(OR(ISNUMBER(FIND("QVC",Z5325)),ISNUMBER(FIND("QVC",AL5325))),"QVC",IF(OR(ISNUMBER(FIND("NCO",H5325)),ISNUMBER(FIND("NCO",Y5325))), "NCO", IF(AL5325="consumer","PMD.com",VLOOKUP(LEFT(H5325,2),Tables!$E$1:$F$11,2,FALSE))))</f>
        <v>PMD.com</v>
      </c>
      <c r="C5325">
        <f t="shared" si="252"/>
        <v>54000001</v>
      </c>
      <c r="D5325">
        <f t="shared" si="253"/>
        <v>1</v>
      </c>
      <c r="E5325" t="str">
        <f t="shared" ca="1" si="254"/>
        <v>MTD orders shipped</v>
      </c>
      <c r="F5325" t="s">
        <v>3539</v>
      </c>
      <c r="G5325" t="s">
        <v>335</v>
      </c>
      <c r="H5325" t="s">
        <v>10950</v>
      </c>
      <c r="I5325" s="6">
        <v>44013.802835648145</v>
      </c>
      <c r="J5325" t="s">
        <v>16</v>
      </c>
      <c r="K5325" s="6">
        <v>44014.502291666664</v>
      </c>
      <c r="M5325" t="s">
        <v>11807</v>
      </c>
      <c r="N5325" t="s">
        <v>11808</v>
      </c>
      <c r="Q5325" t="s">
        <v>452</v>
      </c>
      <c r="R5325" t="s">
        <v>359</v>
      </c>
      <c r="S5325" t="s">
        <v>11809</v>
      </c>
      <c r="T5325" t="s">
        <v>338</v>
      </c>
      <c r="U5325" t="s">
        <v>530</v>
      </c>
      <c r="W5325" t="s">
        <v>11810</v>
      </c>
      <c r="Z5325" t="s">
        <v>11807</v>
      </c>
      <c r="AA5325" t="s">
        <v>11808</v>
      </c>
      <c r="AD5325" t="s">
        <v>452</v>
      </c>
      <c r="AE5325" t="s">
        <v>359</v>
      </c>
      <c r="AF5325" t="s">
        <v>11809</v>
      </c>
      <c r="AG5325" t="s">
        <v>338</v>
      </c>
      <c r="AH5325" t="s">
        <v>530</v>
      </c>
      <c r="AJ5325" t="s">
        <v>11810</v>
      </c>
      <c r="AL5325" t="s">
        <v>339</v>
      </c>
      <c r="AM5325">
        <v>1</v>
      </c>
      <c r="AN5325">
        <v>1</v>
      </c>
      <c r="AO5325">
        <v>8182</v>
      </c>
      <c r="AQ5325">
        <v>124475</v>
      </c>
      <c r="AR5325">
        <v>54000001</v>
      </c>
      <c r="AS5325" t="s">
        <v>1251</v>
      </c>
      <c r="AT5325" t="s">
        <v>84</v>
      </c>
      <c r="AW5325" t="s">
        <v>343</v>
      </c>
      <c r="BY5325" t="s">
        <v>342</v>
      </c>
      <c r="EQ5325">
        <v>247294</v>
      </c>
      <c r="ER5325" t="s">
        <v>10951</v>
      </c>
      <c r="EV5325">
        <v>17290282</v>
      </c>
      <c r="EW5325">
        <v>928</v>
      </c>
      <c r="EX5325">
        <v>221475</v>
      </c>
      <c r="EY5325" t="s">
        <v>11811</v>
      </c>
      <c r="EZ5325">
        <v>1</v>
      </c>
      <c r="FC5325">
        <v>95326</v>
      </c>
      <c r="FD5325" t="s">
        <v>391</v>
      </c>
    </row>
    <row r="5326" spans="1:160" x14ac:dyDescent="0.3">
      <c r="A5326" t="str">
        <f>VLOOKUP(B5326,Table2[],3,FALSE)</f>
        <v>Digital</v>
      </c>
      <c r="B5326" t="str">
        <f>IF(OR(ISNUMBER(FIND("QVC",Z5326)),ISNUMBER(FIND("QVC",AL5326))),"QVC",IF(OR(ISNUMBER(FIND("NCO",H5326)),ISNUMBER(FIND("NCO",Y5326))), "NCO", IF(AL5326="consumer","PMD.com",VLOOKUP(LEFT(H5326,2),Tables!$E$1:$F$11,2,FALSE))))</f>
        <v>PMD.com</v>
      </c>
      <c r="C5326">
        <f t="shared" si="252"/>
        <v>55090001</v>
      </c>
      <c r="D5326">
        <f t="shared" si="253"/>
        <v>1</v>
      </c>
      <c r="E5326" t="str">
        <f t="shared" ca="1" si="254"/>
        <v>MTD orders shipped</v>
      </c>
      <c r="F5326" t="s">
        <v>3539</v>
      </c>
      <c r="G5326" t="s">
        <v>335</v>
      </c>
      <c r="H5326" t="s">
        <v>11058</v>
      </c>
      <c r="I5326" s="6">
        <v>44014.097731481481</v>
      </c>
      <c r="J5326" t="s">
        <v>16</v>
      </c>
      <c r="K5326" s="6">
        <v>44014.502557870372</v>
      </c>
      <c r="M5326" t="s">
        <v>11812</v>
      </c>
      <c r="N5326" t="s">
        <v>1108</v>
      </c>
      <c r="Q5326" t="s">
        <v>387</v>
      </c>
      <c r="R5326" t="s">
        <v>365</v>
      </c>
      <c r="S5326" t="s">
        <v>1109</v>
      </c>
      <c r="T5326" t="s">
        <v>338</v>
      </c>
      <c r="U5326" t="s">
        <v>530</v>
      </c>
      <c r="W5326" t="s">
        <v>1110</v>
      </c>
      <c r="Z5326" t="s">
        <v>11812</v>
      </c>
      <c r="AA5326" t="s">
        <v>1108</v>
      </c>
      <c r="AD5326" t="s">
        <v>387</v>
      </c>
      <c r="AE5326" t="s">
        <v>365</v>
      </c>
      <c r="AF5326" t="s">
        <v>1109</v>
      </c>
      <c r="AG5326" t="s">
        <v>338</v>
      </c>
      <c r="AH5326" t="s">
        <v>530</v>
      </c>
      <c r="AJ5326" t="s">
        <v>1110</v>
      </c>
      <c r="AL5326" t="s">
        <v>339</v>
      </c>
      <c r="AM5326">
        <v>1</v>
      </c>
      <c r="AN5326">
        <v>1</v>
      </c>
      <c r="AO5326">
        <v>5013</v>
      </c>
      <c r="AQ5326">
        <v>124478</v>
      </c>
      <c r="AR5326">
        <v>55090001</v>
      </c>
      <c r="AS5326" t="s">
        <v>995</v>
      </c>
      <c r="AT5326" t="s">
        <v>165</v>
      </c>
      <c r="AW5326" t="s">
        <v>340</v>
      </c>
      <c r="AX5326" t="s">
        <v>340</v>
      </c>
      <c r="AY5326" t="s">
        <v>382</v>
      </c>
      <c r="AZ5326">
        <v>0</v>
      </c>
      <c r="BY5326" t="s">
        <v>342</v>
      </c>
      <c r="EQ5326">
        <v>251219</v>
      </c>
      <c r="ER5326" t="s">
        <v>11059</v>
      </c>
      <c r="EV5326">
        <v>17290339</v>
      </c>
      <c r="EW5326">
        <v>928</v>
      </c>
      <c r="EX5326">
        <v>221531</v>
      </c>
      <c r="EY5326">
        <v>9.2748999964335493E+25</v>
      </c>
      <c r="EZ5326">
        <v>2</v>
      </c>
      <c r="FC5326">
        <v>55090001</v>
      </c>
      <c r="FD5326" t="s">
        <v>165</v>
      </c>
    </row>
    <row r="5327" spans="1:160" x14ac:dyDescent="0.3">
      <c r="A5327" t="str">
        <f>VLOOKUP(B5327,Table2[],3,FALSE)</f>
        <v>Digital</v>
      </c>
      <c r="B5327" t="str">
        <f>IF(OR(ISNUMBER(FIND("QVC",Z5327)),ISNUMBER(FIND("QVC",AL5327))),"QVC",IF(OR(ISNUMBER(FIND("NCO",H5327)),ISNUMBER(FIND("NCO",Y5327))), "NCO", IF(AL5327="consumer","PMD.com",VLOOKUP(LEFT(H5327,2),Tables!$E$1:$F$11,2,FALSE))))</f>
        <v>PMD.com</v>
      </c>
      <c r="C5327">
        <f t="shared" si="252"/>
        <v>53200001</v>
      </c>
      <c r="D5327">
        <f t="shared" si="253"/>
        <v>1</v>
      </c>
      <c r="E5327" t="str">
        <f t="shared" ca="1" si="254"/>
        <v>MTD orders shipped</v>
      </c>
      <c r="F5327" t="s">
        <v>3539</v>
      </c>
      <c r="G5327" t="s">
        <v>335</v>
      </c>
      <c r="H5327" t="s">
        <v>11056</v>
      </c>
      <c r="I5327" s="6">
        <v>44014.092986111114</v>
      </c>
      <c r="J5327" t="s">
        <v>16</v>
      </c>
      <c r="K5327" s="6">
        <v>44014.503553240742</v>
      </c>
      <c r="M5327" t="s">
        <v>11813</v>
      </c>
      <c r="N5327" t="s">
        <v>11814</v>
      </c>
      <c r="O5327" t="s">
        <v>11815</v>
      </c>
      <c r="Q5327" t="s">
        <v>431</v>
      </c>
      <c r="R5327" t="s">
        <v>413</v>
      </c>
      <c r="S5327" t="s">
        <v>11816</v>
      </c>
      <c r="T5327" t="s">
        <v>338</v>
      </c>
      <c r="U5327" t="s">
        <v>530</v>
      </c>
      <c r="W5327" t="s">
        <v>11817</v>
      </c>
      <c r="Z5327" t="s">
        <v>11813</v>
      </c>
      <c r="AA5327" t="s">
        <v>11814</v>
      </c>
      <c r="AB5327" t="s">
        <v>11815</v>
      </c>
      <c r="AD5327" t="s">
        <v>431</v>
      </c>
      <c r="AE5327" t="s">
        <v>413</v>
      </c>
      <c r="AF5327" t="s">
        <v>11816</v>
      </c>
      <c r="AG5327" t="s">
        <v>338</v>
      </c>
      <c r="AH5327" t="s">
        <v>530</v>
      </c>
      <c r="AJ5327" t="s">
        <v>11817</v>
      </c>
      <c r="AL5327" t="s">
        <v>339</v>
      </c>
      <c r="AM5327">
        <v>1</v>
      </c>
      <c r="AN5327">
        <v>1</v>
      </c>
      <c r="AO5327">
        <v>15189</v>
      </c>
      <c r="AQ5327">
        <v>123906</v>
      </c>
      <c r="AR5327">
        <v>53200001</v>
      </c>
      <c r="AS5327" t="s">
        <v>973</v>
      </c>
      <c r="AT5327" t="s">
        <v>50</v>
      </c>
      <c r="AW5327" t="s">
        <v>340</v>
      </c>
      <c r="AX5327" t="s">
        <v>340</v>
      </c>
      <c r="AY5327" t="s">
        <v>357</v>
      </c>
      <c r="AZ5327" t="s">
        <v>363</v>
      </c>
      <c r="BY5327" t="s">
        <v>342</v>
      </c>
      <c r="EQ5327">
        <v>252156</v>
      </c>
      <c r="ER5327" t="s">
        <v>11057</v>
      </c>
      <c r="EV5327">
        <v>17290338</v>
      </c>
      <c r="EW5327">
        <v>928</v>
      </c>
      <c r="EX5327">
        <v>221530</v>
      </c>
      <c r="EY5327" t="s">
        <v>11818</v>
      </c>
      <c r="EZ5327">
        <v>1</v>
      </c>
      <c r="FC5327">
        <v>53200001</v>
      </c>
      <c r="FD5327" t="s">
        <v>50</v>
      </c>
    </row>
    <row r="5328" spans="1:160" x14ac:dyDescent="0.3">
      <c r="A5328" t="str">
        <f>VLOOKUP(B5328,Table2[],3,FALSE)</f>
        <v>Digital</v>
      </c>
      <c r="B5328" t="str">
        <f>IF(OR(ISNUMBER(FIND("QVC",Z5328)),ISNUMBER(FIND("QVC",AL5328))),"QVC",IF(OR(ISNUMBER(FIND("NCO",H5328)),ISNUMBER(FIND("NCO",Y5328))), "NCO", IF(AL5328="consumer","PMD.com",VLOOKUP(LEFT(H5328,2),Tables!$E$1:$F$11,2,FALSE))))</f>
        <v>PMD.com</v>
      </c>
      <c r="C5328">
        <f t="shared" si="252"/>
        <v>51010001</v>
      </c>
      <c r="D5328">
        <f t="shared" si="253"/>
        <v>1</v>
      </c>
      <c r="E5328" t="str">
        <f t="shared" ca="1" si="254"/>
        <v>MTD orders shipped</v>
      </c>
      <c r="F5328" t="s">
        <v>3539</v>
      </c>
      <c r="G5328" t="s">
        <v>335</v>
      </c>
      <c r="H5328" t="s">
        <v>11056</v>
      </c>
      <c r="I5328" s="6">
        <v>44014.092986111114</v>
      </c>
      <c r="J5328" t="s">
        <v>16</v>
      </c>
      <c r="K5328" s="6">
        <v>44014.503553240742</v>
      </c>
      <c r="M5328" t="s">
        <v>11813</v>
      </c>
      <c r="N5328" t="s">
        <v>11814</v>
      </c>
      <c r="O5328" t="s">
        <v>11815</v>
      </c>
      <c r="Q5328" t="s">
        <v>431</v>
      </c>
      <c r="R5328" t="s">
        <v>413</v>
      </c>
      <c r="S5328" t="s">
        <v>11816</v>
      </c>
      <c r="T5328" t="s">
        <v>338</v>
      </c>
      <c r="U5328" t="s">
        <v>530</v>
      </c>
      <c r="W5328" t="s">
        <v>11817</v>
      </c>
      <c r="Z5328" t="s">
        <v>11813</v>
      </c>
      <c r="AA5328" t="s">
        <v>11814</v>
      </c>
      <c r="AB5328" t="s">
        <v>11815</v>
      </c>
      <c r="AD5328" t="s">
        <v>431</v>
      </c>
      <c r="AE5328" t="s">
        <v>413</v>
      </c>
      <c r="AF5328" t="s">
        <v>11816</v>
      </c>
      <c r="AG5328" t="s">
        <v>338</v>
      </c>
      <c r="AH5328" t="s">
        <v>530</v>
      </c>
      <c r="AJ5328" t="s">
        <v>11817</v>
      </c>
      <c r="AL5328" t="s">
        <v>339</v>
      </c>
      <c r="AM5328">
        <v>1</v>
      </c>
      <c r="AN5328">
        <v>1</v>
      </c>
      <c r="AO5328">
        <v>8743</v>
      </c>
      <c r="AQ5328">
        <v>123868</v>
      </c>
      <c r="AR5328">
        <v>51010001</v>
      </c>
      <c r="AS5328" t="s">
        <v>48</v>
      </c>
      <c r="AT5328" t="s">
        <v>49</v>
      </c>
      <c r="AW5328" t="s">
        <v>340</v>
      </c>
      <c r="AX5328" t="s">
        <v>340</v>
      </c>
      <c r="AY5328" t="s">
        <v>357</v>
      </c>
      <c r="AZ5328" t="s">
        <v>363</v>
      </c>
      <c r="BY5328" t="s">
        <v>342</v>
      </c>
      <c r="EQ5328">
        <v>251450</v>
      </c>
      <c r="ER5328" t="s">
        <v>11057</v>
      </c>
      <c r="EV5328">
        <v>17290338</v>
      </c>
      <c r="EW5328">
        <v>928</v>
      </c>
      <c r="EX5328">
        <v>221530</v>
      </c>
      <c r="EY5328" t="s">
        <v>11818</v>
      </c>
      <c r="EZ5328">
        <v>1</v>
      </c>
      <c r="FC5328">
        <v>51010001</v>
      </c>
      <c r="FD5328" t="s">
        <v>49</v>
      </c>
    </row>
    <row r="5329" spans="1:160" x14ac:dyDescent="0.3">
      <c r="A5329" t="str">
        <f>VLOOKUP(B5329,Table2[],3,FALSE)</f>
        <v>Digital</v>
      </c>
      <c r="B5329" t="str">
        <f>IF(OR(ISNUMBER(FIND("QVC",Z5329)),ISNUMBER(FIND("QVC",AL5329))),"QVC",IF(OR(ISNUMBER(FIND("NCO",H5329)),ISNUMBER(FIND("NCO",Y5329))), "NCO", IF(AL5329="consumer","PMD.com",VLOOKUP(LEFT(H5329,2),Tables!$E$1:$F$11,2,FALSE))))</f>
        <v>PMD.com</v>
      </c>
      <c r="C5329">
        <f t="shared" si="252"/>
        <v>53200001</v>
      </c>
      <c r="D5329">
        <f t="shared" si="253"/>
        <v>1</v>
      </c>
      <c r="E5329" t="str">
        <f t="shared" ca="1" si="254"/>
        <v>MTD orders shipped</v>
      </c>
      <c r="F5329" t="s">
        <v>3539</v>
      </c>
      <c r="G5329" t="s">
        <v>335</v>
      </c>
      <c r="H5329" t="s">
        <v>11052</v>
      </c>
      <c r="I5329" s="6">
        <v>44014.034942129627</v>
      </c>
      <c r="J5329" t="s">
        <v>16</v>
      </c>
      <c r="K5329" s="6">
        <v>44014.508564814816</v>
      </c>
      <c r="M5329" t="s">
        <v>11819</v>
      </c>
      <c r="N5329" t="s">
        <v>11820</v>
      </c>
      <c r="Q5329" t="s">
        <v>11821</v>
      </c>
      <c r="R5329" t="s">
        <v>365</v>
      </c>
      <c r="S5329" t="s">
        <v>11822</v>
      </c>
      <c r="T5329" t="s">
        <v>338</v>
      </c>
      <c r="U5329" t="s">
        <v>530</v>
      </c>
      <c r="W5329" t="s">
        <v>11823</v>
      </c>
      <c r="Z5329" t="s">
        <v>11819</v>
      </c>
      <c r="AA5329" t="s">
        <v>11820</v>
      </c>
      <c r="AD5329" t="s">
        <v>11821</v>
      </c>
      <c r="AE5329" t="s">
        <v>365</v>
      </c>
      <c r="AF5329" t="s">
        <v>11822</v>
      </c>
      <c r="AG5329" t="s">
        <v>338</v>
      </c>
      <c r="AH5329" t="s">
        <v>530</v>
      </c>
      <c r="AJ5329" t="s">
        <v>11823</v>
      </c>
      <c r="AL5329" t="s">
        <v>339</v>
      </c>
      <c r="AM5329">
        <v>1</v>
      </c>
      <c r="AN5329">
        <v>1</v>
      </c>
      <c r="AO5329">
        <v>15189</v>
      </c>
      <c r="AQ5329">
        <v>123906</v>
      </c>
      <c r="AR5329">
        <v>53200001</v>
      </c>
      <c r="AS5329" t="s">
        <v>973</v>
      </c>
      <c r="AT5329" t="s">
        <v>50</v>
      </c>
      <c r="AW5329" t="s">
        <v>340</v>
      </c>
      <c r="AX5329" t="s">
        <v>340</v>
      </c>
      <c r="AY5329" t="s">
        <v>357</v>
      </c>
      <c r="AZ5329" t="s">
        <v>363</v>
      </c>
      <c r="BY5329" t="s">
        <v>342</v>
      </c>
      <c r="EQ5329">
        <v>252156</v>
      </c>
      <c r="ER5329" t="s">
        <v>11053</v>
      </c>
      <c r="EV5329">
        <v>17290336</v>
      </c>
      <c r="EW5329">
        <v>928</v>
      </c>
      <c r="EX5329">
        <v>221528</v>
      </c>
      <c r="EY5329">
        <v>9.2748999964335493E+25</v>
      </c>
      <c r="EZ5329">
        <v>1</v>
      </c>
      <c r="FC5329">
        <v>53200001</v>
      </c>
      <c r="FD5329" t="s">
        <v>50</v>
      </c>
    </row>
    <row r="5330" spans="1:160" x14ac:dyDescent="0.3">
      <c r="A5330" t="str">
        <f>VLOOKUP(B5330,Table2[],3,FALSE)</f>
        <v>Digital</v>
      </c>
      <c r="B5330" t="str">
        <f>IF(OR(ISNUMBER(FIND("QVC",Z5330)),ISNUMBER(FIND("QVC",AL5330))),"QVC",IF(OR(ISNUMBER(FIND("NCO",H5330)),ISNUMBER(FIND("NCO",Y5330))), "NCO", IF(AL5330="consumer","PMD.com",VLOOKUP(LEFT(H5330,2),Tables!$E$1:$F$11,2,FALSE))))</f>
        <v>PMD.com</v>
      </c>
      <c r="C5330">
        <f t="shared" si="252"/>
        <v>5341030</v>
      </c>
      <c r="D5330">
        <f t="shared" si="253"/>
        <v>1</v>
      </c>
      <c r="E5330" t="str">
        <f t="shared" ca="1" si="254"/>
        <v>MTD orders shipped</v>
      </c>
      <c r="F5330" t="s">
        <v>3539</v>
      </c>
      <c r="G5330" t="s">
        <v>335</v>
      </c>
      <c r="H5330" t="s">
        <v>11064</v>
      </c>
      <c r="I5330" s="6">
        <v>44014.122766203705</v>
      </c>
      <c r="J5330" t="s">
        <v>16</v>
      </c>
      <c r="K5330" s="6">
        <v>44014.514386574076</v>
      </c>
      <c r="M5330" t="s">
        <v>11824</v>
      </c>
      <c r="N5330" t="s">
        <v>11825</v>
      </c>
      <c r="Q5330" t="s">
        <v>336</v>
      </c>
      <c r="R5330" t="s">
        <v>337</v>
      </c>
      <c r="S5330" t="s">
        <v>11826</v>
      </c>
      <c r="T5330" t="s">
        <v>338</v>
      </c>
      <c r="U5330" t="s">
        <v>530</v>
      </c>
      <c r="W5330" t="s">
        <v>11827</v>
      </c>
      <c r="Z5330" t="s">
        <v>11824</v>
      </c>
      <c r="AA5330" t="s">
        <v>11825</v>
      </c>
      <c r="AD5330" t="s">
        <v>336</v>
      </c>
      <c r="AE5330" t="s">
        <v>337</v>
      </c>
      <c r="AF5330" t="s">
        <v>11826</v>
      </c>
      <c r="AG5330" t="s">
        <v>338</v>
      </c>
      <c r="AH5330" t="s">
        <v>530</v>
      </c>
      <c r="AJ5330" t="s">
        <v>11827</v>
      </c>
      <c r="AL5330" t="s">
        <v>339</v>
      </c>
      <c r="AM5330">
        <v>1</v>
      </c>
      <c r="AN5330">
        <v>1</v>
      </c>
      <c r="AO5330">
        <v>12859</v>
      </c>
      <c r="AQ5330">
        <v>124642</v>
      </c>
      <c r="AR5330">
        <v>5341030</v>
      </c>
      <c r="AS5330" t="s">
        <v>925</v>
      </c>
      <c r="AT5330" t="s">
        <v>926</v>
      </c>
      <c r="AW5330" t="s">
        <v>366</v>
      </c>
      <c r="AX5330" t="s">
        <v>366</v>
      </c>
      <c r="AY5330" t="s">
        <v>345</v>
      </c>
      <c r="AZ5330" t="s">
        <v>346</v>
      </c>
      <c r="BY5330" t="s">
        <v>342</v>
      </c>
      <c r="EQ5330">
        <v>243275</v>
      </c>
      <c r="ER5330" t="s">
        <v>11065</v>
      </c>
      <c r="EV5330">
        <v>17290342</v>
      </c>
      <c r="EW5330">
        <v>928</v>
      </c>
      <c r="EX5330">
        <v>221534</v>
      </c>
      <c r="EY5330" t="s">
        <v>11828</v>
      </c>
      <c r="EZ5330">
        <v>1</v>
      </c>
      <c r="FC5330">
        <v>95385</v>
      </c>
      <c r="FD5330" t="s">
        <v>3531</v>
      </c>
    </row>
    <row r="5331" spans="1:160" x14ac:dyDescent="0.3">
      <c r="A5331" t="str">
        <f>VLOOKUP(B5331,Table2[],3,FALSE)</f>
        <v>Digital</v>
      </c>
      <c r="B5331" t="str">
        <f>IF(OR(ISNUMBER(FIND("QVC",Z5331)),ISNUMBER(FIND("QVC",AL5331))),"QVC",IF(OR(ISNUMBER(FIND("NCO",H5331)),ISNUMBER(FIND("NCO",Y5331))), "NCO", IF(AL5331="consumer","PMD.com",VLOOKUP(LEFT(H5331,2),Tables!$E$1:$F$11,2,FALSE))))</f>
        <v>PMD.com</v>
      </c>
      <c r="C5331">
        <f t="shared" si="252"/>
        <v>5208</v>
      </c>
      <c r="D5331">
        <f t="shared" si="253"/>
        <v>7</v>
      </c>
      <c r="E5331" t="str">
        <f t="shared" ca="1" si="254"/>
        <v>MTD orders shipped</v>
      </c>
      <c r="F5331" t="s">
        <v>3539</v>
      </c>
      <c r="G5331" t="s">
        <v>335</v>
      </c>
      <c r="H5331" t="s">
        <v>11064</v>
      </c>
      <c r="I5331" s="6">
        <v>44014.122766203705</v>
      </c>
      <c r="J5331" t="s">
        <v>16</v>
      </c>
      <c r="K5331" s="6">
        <v>44014.514386574076</v>
      </c>
      <c r="M5331" t="s">
        <v>11824</v>
      </c>
      <c r="N5331" t="s">
        <v>11825</v>
      </c>
      <c r="Q5331" t="s">
        <v>336</v>
      </c>
      <c r="R5331" t="s">
        <v>337</v>
      </c>
      <c r="S5331" t="s">
        <v>11826</v>
      </c>
      <c r="T5331" t="s">
        <v>338</v>
      </c>
      <c r="U5331" t="s">
        <v>530</v>
      </c>
      <c r="W5331" t="s">
        <v>11827</v>
      </c>
      <c r="Z5331" t="s">
        <v>11824</v>
      </c>
      <c r="AA5331" t="s">
        <v>11825</v>
      </c>
      <c r="AD5331" t="s">
        <v>336</v>
      </c>
      <c r="AE5331" t="s">
        <v>337</v>
      </c>
      <c r="AF5331" t="s">
        <v>11826</v>
      </c>
      <c r="AG5331" t="s">
        <v>338</v>
      </c>
      <c r="AH5331" t="s">
        <v>530</v>
      </c>
      <c r="AJ5331" t="s">
        <v>11827</v>
      </c>
      <c r="AL5331" t="s">
        <v>339</v>
      </c>
      <c r="AM5331">
        <v>7</v>
      </c>
      <c r="AN5331">
        <v>7</v>
      </c>
      <c r="AO5331">
        <v>1406</v>
      </c>
      <c r="AQ5331">
        <v>124008</v>
      </c>
      <c r="AR5331">
        <v>5208</v>
      </c>
      <c r="AS5331" t="s">
        <v>51</v>
      </c>
      <c r="AT5331" t="s">
        <v>52</v>
      </c>
      <c r="AW5331" t="s">
        <v>340</v>
      </c>
      <c r="AX5331" t="s">
        <v>340</v>
      </c>
      <c r="AY5331" t="s">
        <v>419</v>
      </c>
      <c r="AZ5331" t="s">
        <v>420</v>
      </c>
      <c r="BY5331" t="s">
        <v>342</v>
      </c>
      <c r="EQ5331">
        <v>249094</v>
      </c>
      <c r="ER5331" t="s">
        <v>11065</v>
      </c>
      <c r="EV5331">
        <v>17290342</v>
      </c>
      <c r="EW5331">
        <v>928</v>
      </c>
      <c r="EX5331">
        <v>221534</v>
      </c>
      <c r="EY5331" t="s">
        <v>11828</v>
      </c>
      <c r="EZ5331">
        <v>1</v>
      </c>
      <c r="FC5331">
        <v>5208</v>
      </c>
      <c r="FD5331" t="s">
        <v>52</v>
      </c>
    </row>
    <row r="5332" spans="1:160" x14ac:dyDescent="0.3">
      <c r="A5332" t="str">
        <f>VLOOKUP(B5332,Table2[],3,FALSE)</f>
        <v>Digital</v>
      </c>
      <c r="B5332" t="str">
        <f>IF(OR(ISNUMBER(FIND("QVC",Z5332)),ISNUMBER(FIND("QVC",AL5332))),"QVC",IF(OR(ISNUMBER(FIND("NCO",H5332)),ISNUMBER(FIND("NCO",Y5332))), "NCO", IF(AL5332="consumer","PMD.com",VLOOKUP(LEFT(H5332,2),Tables!$E$1:$F$11,2,FALSE))))</f>
        <v>PMD.com</v>
      </c>
      <c r="C5332">
        <f t="shared" si="252"/>
        <v>53920001</v>
      </c>
      <c r="D5332">
        <f t="shared" si="253"/>
        <v>1</v>
      </c>
      <c r="E5332" t="str">
        <f t="shared" ca="1" si="254"/>
        <v>MTD orders shipped</v>
      </c>
      <c r="F5332" t="s">
        <v>3539</v>
      </c>
      <c r="G5332" t="s">
        <v>335</v>
      </c>
      <c r="H5332" t="s">
        <v>11064</v>
      </c>
      <c r="I5332" s="6">
        <v>44014.122766203705</v>
      </c>
      <c r="J5332" t="s">
        <v>16</v>
      </c>
      <c r="K5332" s="6">
        <v>44014.514386574076</v>
      </c>
      <c r="M5332" t="s">
        <v>11824</v>
      </c>
      <c r="N5332" t="s">
        <v>11825</v>
      </c>
      <c r="Q5332" t="s">
        <v>336</v>
      </c>
      <c r="R5332" t="s">
        <v>337</v>
      </c>
      <c r="S5332" t="s">
        <v>11826</v>
      </c>
      <c r="T5332" t="s">
        <v>338</v>
      </c>
      <c r="U5332" t="s">
        <v>530</v>
      </c>
      <c r="W5332" t="s">
        <v>11827</v>
      </c>
      <c r="Z5332" t="s">
        <v>11824</v>
      </c>
      <c r="AA5332" t="s">
        <v>11825</v>
      </c>
      <c r="AD5332" t="s">
        <v>336</v>
      </c>
      <c r="AE5332" t="s">
        <v>337</v>
      </c>
      <c r="AF5332" t="s">
        <v>11826</v>
      </c>
      <c r="AG5332" t="s">
        <v>338</v>
      </c>
      <c r="AH5332" t="s">
        <v>530</v>
      </c>
      <c r="AJ5332" t="s">
        <v>11827</v>
      </c>
      <c r="AL5332" t="s">
        <v>339</v>
      </c>
      <c r="AM5332">
        <v>1</v>
      </c>
      <c r="AN5332">
        <v>1</v>
      </c>
      <c r="AO5332">
        <v>14899</v>
      </c>
      <c r="AQ5332">
        <v>124468</v>
      </c>
      <c r="AR5332">
        <v>53920001</v>
      </c>
      <c r="AS5332" t="s">
        <v>42</v>
      </c>
      <c r="AT5332" t="s">
        <v>40</v>
      </c>
      <c r="AW5332" t="s">
        <v>343</v>
      </c>
      <c r="BY5332" t="s">
        <v>342</v>
      </c>
      <c r="EQ5332">
        <v>247476</v>
      </c>
      <c r="ER5332" t="s">
        <v>11065</v>
      </c>
      <c r="EV5332">
        <v>17290342</v>
      </c>
      <c r="EW5332">
        <v>928</v>
      </c>
      <c r="EX5332">
        <v>221534</v>
      </c>
      <c r="EY5332" t="s">
        <v>11828</v>
      </c>
      <c r="EZ5332">
        <v>1</v>
      </c>
      <c r="FC5332">
        <v>95385</v>
      </c>
      <c r="FD5332" t="s">
        <v>3531</v>
      </c>
    </row>
    <row r="5333" spans="1:160" x14ac:dyDescent="0.3">
      <c r="A5333" t="str">
        <f>VLOOKUP(B5333,Table2[],3,FALSE)</f>
        <v>Digital</v>
      </c>
      <c r="B5333" t="str">
        <f>IF(OR(ISNUMBER(FIND("QVC",Z5333)),ISNUMBER(FIND("QVC",AL5333))),"QVC",IF(OR(ISNUMBER(FIND("NCO",H5333)),ISNUMBER(FIND("NCO",Y5333))), "NCO", IF(AL5333="consumer","PMD.com",VLOOKUP(LEFT(H5333,2),Tables!$E$1:$F$11,2,FALSE))))</f>
        <v>PMD.com</v>
      </c>
      <c r="C5333">
        <f t="shared" si="252"/>
        <v>52430001</v>
      </c>
      <c r="D5333">
        <f t="shared" si="253"/>
        <v>1</v>
      </c>
      <c r="E5333" t="str">
        <f t="shared" ca="1" si="254"/>
        <v>MTD orders shipped</v>
      </c>
      <c r="F5333" t="s">
        <v>3539</v>
      </c>
      <c r="G5333" t="s">
        <v>335</v>
      </c>
      <c r="H5333" t="s">
        <v>11064</v>
      </c>
      <c r="I5333" s="6">
        <v>44014.122766203705</v>
      </c>
      <c r="J5333" t="s">
        <v>16</v>
      </c>
      <c r="K5333" s="6">
        <v>44014.514386574076</v>
      </c>
      <c r="M5333" t="s">
        <v>11824</v>
      </c>
      <c r="N5333" t="s">
        <v>11825</v>
      </c>
      <c r="Q5333" t="s">
        <v>336</v>
      </c>
      <c r="R5333" t="s">
        <v>337</v>
      </c>
      <c r="S5333" t="s">
        <v>11826</v>
      </c>
      <c r="T5333" t="s">
        <v>338</v>
      </c>
      <c r="U5333" t="s">
        <v>530</v>
      </c>
      <c r="W5333" t="s">
        <v>11827</v>
      </c>
      <c r="Z5333" t="s">
        <v>11824</v>
      </c>
      <c r="AA5333" t="s">
        <v>11825</v>
      </c>
      <c r="AD5333" t="s">
        <v>336</v>
      </c>
      <c r="AE5333" t="s">
        <v>337</v>
      </c>
      <c r="AF5333" t="s">
        <v>11826</v>
      </c>
      <c r="AG5333" t="s">
        <v>338</v>
      </c>
      <c r="AH5333" t="s">
        <v>530</v>
      </c>
      <c r="AJ5333" t="s">
        <v>11827</v>
      </c>
      <c r="AL5333" t="s">
        <v>339</v>
      </c>
      <c r="AM5333">
        <v>1</v>
      </c>
      <c r="AN5333">
        <v>1</v>
      </c>
      <c r="AO5333">
        <v>12063</v>
      </c>
      <c r="AQ5333">
        <v>127155</v>
      </c>
      <c r="AR5333">
        <v>52430001</v>
      </c>
      <c r="AS5333" t="s">
        <v>9635</v>
      </c>
      <c r="AT5333" t="s">
        <v>75</v>
      </c>
      <c r="AW5333" t="s">
        <v>340</v>
      </c>
      <c r="AX5333" t="s">
        <v>340</v>
      </c>
      <c r="AY5333" t="s">
        <v>357</v>
      </c>
      <c r="AZ5333" t="s">
        <v>363</v>
      </c>
      <c r="BY5333" t="s">
        <v>342</v>
      </c>
      <c r="EQ5333">
        <v>252868</v>
      </c>
      <c r="ER5333" t="s">
        <v>11065</v>
      </c>
      <c r="EV5333">
        <v>17290342</v>
      </c>
      <c r="EW5333">
        <v>928</v>
      </c>
      <c r="EX5333">
        <v>221534</v>
      </c>
      <c r="EY5333" t="s">
        <v>11828</v>
      </c>
      <c r="EZ5333">
        <v>1</v>
      </c>
      <c r="FC5333">
        <v>95385</v>
      </c>
      <c r="FD5333" t="s">
        <v>3531</v>
      </c>
    </row>
    <row r="5334" spans="1:160" x14ac:dyDescent="0.3">
      <c r="A5334" t="str">
        <f>VLOOKUP(B5334,Table2[],3,FALSE)</f>
        <v>Digital</v>
      </c>
      <c r="B5334" t="str">
        <f>IF(OR(ISNUMBER(FIND("QVC",Z5334)),ISNUMBER(FIND("QVC",AL5334))),"QVC",IF(OR(ISNUMBER(FIND("NCO",H5334)),ISNUMBER(FIND("NCO",Y5334))), "NCO", IF(AL5334="consumer","PMD.com",VLOOKUP(LEFT(H5334,2),Tables!$E$1:$F$11,2,FALSE))))</f>
        <v>PMD.com</v>
      </c>
      <c r="C5334">
        <f t="shared" si="252"/>
        <v>53900001</v>
      </c>
      <c r="D5334">
        <f t="shared" si="253"/>
        <v>1</v>
      </c>
      <c r="E5334" t="str">
        <f t="shared" ca="1" si="254"/>
        <v>MTD orders shipped</v>
      </c>
      <c r="F5334" t="s">
        <v>3539</v>
      </c>
      <c r="G5334" t="s">
        <v>335</v>
      </c>
      <c r="H5334" t="s">
        <v>11064</v>
      </c>
      <c r="I5334" s="6">
        <v>44014.122766203705</v>
      </c>
      <c r="J5334" t="s">
        <v>16</v>
      </c>
      <c r="K5334" s="6">
        <v>44014.514386574076</v>
      </c>
      <c r="M5334" t="s">
        <v>11824</v>
      </c>
      <c r="N5334" t="s">
        <v>11825</v>
      </c>
      <c r="Q5334" t="s">
        <v>336</v>
      </c>
      <c r="R5334" t="s">
        <v>337</v>
      </c>
      <c r="S5334" t="s">
        <v>11826</v>
      </c>
      <c r="T5334" t="s">
        <v>338</v>
      </c>
      <c r="U5334" t="s">
        <v>530</v>
      </c>
      <c r="W5334" t="s">
        <v>11827</v>
      </c>
      <c r="Z5334" t="s">
        <v>11824</v>
      </c>
      <c r="AA5334" t="s">
        <v>11825</v>
      </c>
      <c r="AD5334" t="s">
        <v>336</v>
      </c>
      <c r="AE5334" t="s">
        <v>337</v>
      </c>
      <c r="AF5334" t="s">
        <v>11826</v>
      </c>
      <c r="AG5334" t="s">
        <v>338</v>
      </c>
      <c r="AH5334" t="s">
        <v>530</v>
      </c>
      <c r="AJ5334" t="s">
        <v>11827</v>
      </c>
      <c r="AL5334" t="s">
        <v>339</v>
      </c>
      <c r="AM5334">
        <v>1</v>
      </c>
      <c r="AN5334">
        <v>1</v>
      </c>
      <c r="AO5334">
        <v>31217</v>
      </c>
      <c r="AQ5334">
        <v>124466</v>
      </c>
      <c r="AR5334">
        <v>53900001</v>
      </c>
      <c r="AS5334" t="s">
        <v>1697</v>
      </c>
      <c r="AT5334" t="s">
        <v>104</v>
      </c>
      <c r="AW5334" t="s">
        <v>343</v>
      </c>
      <c r="BY5334" t="s">
        <v>342</v>
      </c>
      <c r="EQ5334">
        <v>247378</v>
      </c>
      <c r="ER5334" t="s">
        <v>11065</v>
      </c>
      <c r="EV5334">
        <v>17290342</v>
      </c>
      <c r="EW5334">
        <v>928</v>
      </c>
      <c r="EX5334">
        <v>221534</v>
      </c>
      <c r="EY5334" t="s">
        <v>11828</v>
      </c>
      <c r="EZ5334">
        <v>1</v>
      </c>
      <c r="FC5334">
        <v>95382</v>
      </c>
      <c r="FD5334" t="s">
        <v>1412</v>
      </c>
    </row>
    <row r="5335" spans="1:160" x14ac:dyDescent="0.3">
      <c r="A5335" t="str">
        <f>VLOOKUP(B5335,Table2[],3,FALSE)</f>
        <v>Digital</v>
      </c>
      <c r="B5335" t="str">
        <f>IF(OR(ISNUMBER(FIND("QVC",Z5335)),ISNUMBER(FIND("QVC",AL5335))),"QVC",IF(OR(ISNUMBER(FIND("NCO",H5335)),ISNUMBER(FIND("NCO",Y5335))), "NCO", IF(AL5335="consumer","PMD.com",VLOOKUP(LEFT(H5335,2),Tables!$E$1:$F$11,2,FALSE))))</f>
        <v>PMD.com</v>
      </c>
      <c r="C5335">
        <f t="shared" si="252"/>
        <v>51090030</v>
      </c>
      <c r="D5335">
        <f t="shared" si="253"/>
        <v>1</v>
      </c>
      <c r="E5335" t="str">
        <f t="shared" ca="1" si="254"/>
        <v>MTD orders shipped</v>
      </c>
      <c r="F5335" t="s">
        <v>3539</v>
      </c>
      <c r="G5335" t="s">
        <v>335</v>
      </c>
      <c r="H5335" t="s">
        <v>11064</v>
      </c>
      <c r="I5335" s="6">
        <v>44014.122766203705</v>
      </c>
      <c r="J5335" t="s">
        <v>16</v>
      </c>
      <c r="K5335" s="6">
        <v>44014.514386574076</v>
      </c>
      <c r="M5335" t="s">
        <v>11824</v>
      </c>
      <c r="N5335" t="s">
        <v>11825</v>
      </c>
      <c r="Q5335" t="s">
        <v>336</v>
      </c>
      <c r="R5335" t="s">
        <v>337</v>
      </c>
      <c r="S5335" t="s">
        <v>11826</v>
      </c>
      <c r="T5335" t="s">
        <v>338</v>
      </c>
      <c r="U5335" t="s">
        <v>530</v>
      </c>
      <c r="W5335" t="s">
        <v>11827</v>
      </c>
      <c r="Z5335" t="s">
        <v>11824</v>
      </c>
      <c r="AA5335" t="s">
        <v>11825</v>
      </c>
      <c r="AD5335" t="s">
        <v>336</v>
      </c>
      <c r="AE5335" t="s">
        <v>337</v>
      </c>
      <c r="AF5335" t="s">
        <v>11826</v>
      </c>
      <c r="AG5335" t="s">
        <v>338</v>
      </c>
      <c r="AH5335" t="s">
        <v>530</v>
      </c>
      <c r="AJ5335" t="s">
        <v>11827</v>
      </c>
      <c r="AL5335" t="s">
        <v>339</v>
      </c>
      <c r="AM5335">
        <v>1</v>
      </c>
      <c r="AN5335">
        <v>1</v>
      </c>
      <c r="AO5335">
        <v>6688</v>
      </c>
      <c r="AQ5335">
        <v>125960</v>
      </c>
      <c r="AR5335">
        <v>51090030</v>
      </c>
      <c r="AS5335" t="s">
        <v>3043</v>
      </c>
      <c r="AT5335" t="s">
        <v>628</v>
      </c>
      <c r="AW5335" t="s">
        <v>343</v>
      </c>
      <c r="BY5335" t="s">
        <v>342</v>
      </c>
      <c r="BZ5335" t="b">
        <v>0</v>
      </c>
      <c r="EQ5335">
        <v>243047</v>
      </c>
      <c r="ER5335" t="s">
        <v>11065</v>
      </c>
      <c r="EV5335">
        <v>17290342</v>
      </c>
      <c r="EW5335">
        <v>928</v>
      </c>
      <c r="EX5335">
        <v>221534</v>
      </c>
      <c r="EY5335" t="s">
        <v>11828</v>
      </c>
      <c r="EZ5335">
        <v>1</v>
      </c>
      <c r="FC5335">
        <v>95385</v>
      </c>
      <c r="FD5335" t="s">
        <v>3531</v>
      </c>
    </row>
    <row r="5336" spans="1:160" x14ac:dyDescent="0.3">
      <c r="A5336" t="str">
        <f>VLOOKUP(B5336,Table2[],3,FALSE)</f>
        <v>Digital</v>
      </c>
      <c r="B5336" t="str">
        <f>IF(OR(ISNUMBER(FIND("QVC",Z5336)),ISNUMBER(FIND("QVC",AL5336))),"QVC",IF(OR(ISNUMBER(FIND("NCO",H5336)),ISNUMBER(FIND("NCO",Y5336))), "NCO", IF(AL5336="consumer","PMD.com",VLOOKUP(LEFT(H5336,2),Tables!$E$1:$F$11,2,FALSE))))</f>
        <v>PMD.com</v>
      </c>
      <c r="C5336">
        <f t="shared" si="252"/>
        <v>51090030</v>
      </c>
      <c r="D5336">
        <f t="shared" si="253"/>
        <v>1</v>
      </c>
      <c r="E5336" t="str">
        <f t="shared" ca="1" si="254"/>
        <v>MTD orders shipped</v>
      </c>
      <c r="F5336" t="s">
        <v>3539</v>
      </c>
      <c r="G5336" t="s">
        <v>335</v>
      </c>
      <c r="H5336" t="s">
        <v>11064</v>
      </c>
      <c r="I5336" s="6">
        <v>44014.122766203705</v>
      </c>
      <c r="J5336" t="s">
        <v>16</v>
      </c>
      <c r="K5336" s="6">
        <v>44014.514386574076</v>
      </c>
      <c r="M5336" t="s">
        <v>11824</v>
      </c>
      <c r="N5336" t="s">
        <v>11825</v>
      </c>
      <c r="Q5336" t="s">
        <v>336</v>
      </c>
      <c r="R5336" t="s">
        <v>337</v>
      </c>
      <c r="S5336" t="s">
        <v>11826</v>
      </c>
      <c r="T5336" t="s">
        <v>338</v>
      </c>
      <c r="U5336" t="s">
        <v>530</v>
      </c>
      <c r="W5336" t="s">
        <v>11827</v>
      </c>
      <c r="Z5336" t="s">
        <v>11824</v>
      </c>
      <c r="AA5336" t="s">
        <v>11825</v>
      </c>
      <c r="AD5336" t="s">
        <v>336</v>
      </c>
      <c r="AE5336" t="s">
        <v>337</v>
      </c>
      <c r="AF5336" t="s">
        <v>11826</v>
      </c>
      <c r="AG5336" t="s">
        <v>338</v>
      </c>
      <c r="AH5336" t="s">
        <v>530</v>
      </c>
      <c r="AJ5336" t="s">
        <v>11827</v>
      </c>
      <c r="AL5336" t="s">
        <v>339</v>
      </c>
      <c r="AM5336">
        <v>1</v>
      </c>
      <c r="AN5336">
        <v>1</v>
      </c>
      <c r="AO5336">
        <v>6688</v>
      </c>
      <c r="AQ5336">
        <v>125960</v>
      </c>
      <c r="AR5336">
        <v>51090030</v>
      </c>
      <c r="AS5336" t="s">
        <v>3043</v>
      </c>
      <c r="AT5336" t="s">
        <v>628</v>
      </c>
      <c r="AW5336" t="s">
        <v>343</v>
      </c>
      <c r="BY5336" t="s">
        <v>342</v>
      </c>
      <c r="BZ5336" t="b">
        <v>0</v>
      </c>
      <c r="EQ5336">
        <v>243047</v>
      </c>
      <c r="ER5336" t="s">
        <v>11065</v>
      </c>
      <c r="EV5336">
        <v>17290342</v>
      </c>
      <c r="EW5336">
        <v>928</v>
      </c>
      <c r="EX5336">
        <v>221534</v>
      </c>
      <c r="EY5336" t="s">
        <v>11828</v>
      </c>
      <c r="EZ5336">
        <v>1</v>
      </c>
      <c r="FC5336">
        <v>95382</v>
      </c>
      <c r="FD5336" t="s">
        <v>1412</v>
      </c>
    </row>
    <row r="5337" spans="1:160" x14ac:dyDescent="0.3">
      <c r="A5337" t="str">
        <f>VLOOKUP(B5337,Table2[],3,FALSE)</f>
        <v>Digital</v>
      </c>
      <c r="B5337" t="str">
        <f>IF(OR(ISNUMBER(FIND("QVC",Z5337)),ISNUMBER(FIND("QVC",AL5337))),"QVC",IF(OR(ISNUMBER(FIND("NCO",H5337)),ISNUMBER(FIND("NCO",Y5337))), "NCO", IF(AL5337="consumer","PMD.com",VLOOKUP(LEFT(H5337,2),Tables!$E$1:$F$11,2,FALSE))))</f>
        <v>PMD.com</v>
      </c>
      <c r="C5337">
        <f t="shared" si="252"/>
        <v>54010001</v>
      </c>
      <c r="D5337">
        <f t="shared" si="253"/>
        <v>1</v>
      </c>
      <c r="E5337" t="str">
        <f t="shared" ca="1" si="254"/>
        <v>MTD orders shipped</v>
      </c>
      <c r="F5337" t="s">
        <v>3539</v>
      </c>
      <c r="G5337" t="s">
        <v>335</v>
      </c>
      <c r="H5337" t="s">
        <v>11064</v>
      </c>
      <c r="I5337" s="6">
        <v>44014.122766203705</v>
      </c>
      <c r="J5337" t="s">
        <v>16</v>
      </c>
      <c r="K5337" s="6">
        <v>44014.514386574076</v>
      </c>
      <c r="M5337" t="s">
        <v>11824</v>
      </c>
      <c r="N5337" t="s">
        <v>11825</v>
      </c>
      <c r="Q5337" t="s">
        <v>336</v>
      </c>
      <c r="R5337" t="s">
        <v>337</v>
      </c>
      <c r="S5337" t="s">
        <v>11826</v>
      </c>
      <c r="T5337" t="s">
        <v>338</v>
      </c>
      <c r="U5337" t="s">
        <v>530</v>
      </c>
      <c r="W5337" t="s">
        <v>11827</v>
      </c>
      <c r="Z5337" t="s">
        <v>11824</v>
      </c>
      <c r="AA5337" t="s">
        <v>11825</v>
      </c>
      <c r="AD5337" t="s">
        <v>336</v>
      </c>
      <c r="AE5337" t="s">
        <v>337</v>
      </c>
      <c r="AF5337" t="s">
        <v>11826</v>
      </c>
      <c r="AG5337" t="s">
        <v>338</v>
      </c>
      <c r="AH5337" t="s">
        <v>530</v>
      </c>
      <c r="AJ5337" t="s">
        <v>11827</v>
      </c>
      <c r="AL5337" t="s">
        <v>339</v>
      </c>
      <c r="AM5337">
        <v>1</v>
      </c>
      <c r="AN5337">
        <v>1</v>
      </c>
      <c r="AO5337">
        <v>6300</v>
      </c>
      <c r="AQ5337">
        <v>124476</v>
      </c>
      <c r="AR5337">
        <v>54010001</v>
      </c>
      <c r="AS5337" t="s">
        <v>10774</v>
      </c>
      <c r="AT5337" t="s">
        <v>35</v>
      </c>
      <c r="AW5337" t="s">
        <v>340</v>
      </c>
      <c r="AX5337">
        <v>0</v>
      </c>
      <c r="AY5337" t="s">
        <v>348</v>
      </c>
      <c r="AZ5337">
        <v>0</v>
      </c>
      <c r="BY5337" t="s">
        <v>342</v>
      </c>
      <c r="EQ5337">
        <v>252200</v>
      </c>
      <c r="ER5337" t="s">
        <v>11065</v>
      </c>
      <c r="EV5337">
        <v>17290342</v>
      </c>
      <c r="EW5337">
        <v>928</v>
      </c>
      <c r="EX5337">
        <v>221534</v>
      </c>
      <c r="EY5337" t="s">
        <v>11828</v>
      </c>
      <c r="EZ5337">
        <v>1</v>
      </c>
      <c r="FC5337">
        <v>95382</v>
      </c>
      <c r="FD5337" t="s">
        <v>1412</v>
      </c>
    </row>
    <row r="5338" spans="1:160" x14ac:dyDescent="0.3">
      <c r="A5338" t="str">
        <f>VLOOKUP(B5338,Table2[],3,FALSE)</f>
        <v>Digital</v>
      </c>
      <c r="B5338" t="str">
        <f>IF(OR(ISNUMBER(FIND("QVC",Z5338)),ISNUMBER(FIND("QVC",AL5338))),"QVC",IF(OR(ISNUMBER(FIND("NCO",H5338)),ISNUMBER(FIND("NCO",Y5338))), "NCO", IF(AL5338="consumer","PMD.com",VLOOKUP(LEFT(H5338,2),Tables!$E$1:$F$11,2,FALSE))))</f>
        <v>PMD.com</v>
      </c>
      <c r="C5338">
        <f t="shared" si="252"/>
        <v>51410001</v>
      </c>
      <c r="D5338">
        <f t="shared" si="253"/>
        <v>30</v>
      </c>
      <c r="E5338" t="str">
        <f t="shared" ca="1" si="254"/>
        <v>MTD orders shipped</v>
      </c>
      <c r="F5338" t="s">
        <v>3539</v>
      </c>
      <c r="G5338" t="s">
        <v>335</v>
      </c>
      <c r="H5338" t="s">
        <v>10922</v>
      </c>
      <c r="I5338" s="6">
        <v>44013.736655092594</v>
      </c>
      <c r="J5338" t="s">
        <v>16</v>
      </c>
      <c r="K5338" s="6">
        <v>44014.525335648148</v>
      </c>
      <c r="M5338" t="s">
        <v>1151</v>
      </c>
      <c r="N5338" t="s">
        <v>2254</v>
      </c>
      <c r="O5338" t="s">
        <v>550</v>
      </c>
      <c r="Q5338" t="s">
        <v>527</v>
      </c>
      <c r="R5338" t="s">
        <v>365</v>
      </c>
      <c r="S5338">
        <v>95928</v>
      </c>
      <c r="T5338" t="s">
        <v>338</v>
      </c>
      <c r="U5338" t="s">
        <v>530</v>
      </c>
      <c r="W5338" t="s">
        <v>1099</v>
      </c>
      <c r="Z5338" t="s">
        <v>1151</v>
      </c>
      <c r="AA5338" t="s">
        <v>2254</v>
      </c>
      <c r="AB5338" t="s">
        <v>550</v>
      </c>
      <c r="AD5338" t="s">
        <v>527</v>
      </c>
      <c r="AE5338" t="s">
        <v>365</v>
      </c>
      <c r="AF5338">
        <v>95928</v>
      </c>
      <c r="AG5338" t="s">
        <v>338</v>
      </c>
      <c r="AH5338" t="s">
        <v>530</v>
      </c>
      <c r="AJ5338" t="s">
        <v>1099</v>
      </c>
      <c r="AL5338" t="s">
        <v>339</v>
      </c>
      <c r="AM5338">
        <v>30</v>
      </c>
      <c r="AN5338">
        <v>30</v>
      </c>
      <c r="AO5338">
        <v>10146</v>
      </c>
      <c r="AQ5338">
        <v>124431</v>
      </c>
      <c r="AR5338">
        <v>51410001</v>
      </c>
      <c r="AS5338" t="s">
        <v>2386</v>
      </c>
      <c r="AT5338" t="s">
        <v>81</v>
      </c>
      <c r="AW5338" t="s">
        <v>340</v>
      </c>
      <c r="AX5338" t="s">
        <v>340</v>
      </c>
      <c r="AY5338" t="s">
        <v>432</v>
      </c>
      <c r="AZ5338">
        <v>0</v>
      </c>
      <c r="BY5338" t="s">
        <v>342</v>
      </c>
      <c r="EQ5338">
        <v>253369</v>
      </c>
      <c r="ER5338" t="s">
        <v>10923</v>
      </c>
      <c r="EV5338">
        <v>17290265</v>
      </c>
      <c r="EW5338">
        <v>928</v>
      </c>
      <c r="EX5338">
        <v>221460</v>
      </c>
      <c r="EY5338" t="s">
        <v>11829</v>
      </c>
      <c r="EZ5338">
        <v>1</v>
      </c>
      <c r="FC5338">
        <v>51410001</v>
      </c>
      <c r="FD5338" t="s">
        <v>81</v>
      </c>
    </row>
    <row r="5339" spans="1:160" x14ac:dyDescent="0.3">
      <c r="A5339" t="str">
        <f>VLOOKUP(B5339,Table2[],3,FALSE)</f>
        <v>Digital</v>
      </c>
      <c r="B5339" t="str">
        <f>IF(OR(ISNUMBER(FIND("QVC",Z5339)),ISNUMBER(FIND("QVC",AL5339))),"QVC",IF(OR(ISNUMBER(FIND("NCO",H5339)),ISNUMBER(FIND("NCO",Y5339))), "NCO", IF(AL5339="consumer","PMD.com",VLOOKUP(LEFT(H5339,2),Tables!$E$1:$F$11,2,FALSE))))</f>
        <v>PMD.com</v>
      </c>
      <c r="C5339">
        <f t="shared" si="252"/>
        <v>51090030</v>
      </c>
      <c r="D5339">
        <f t="shared" si="253"/>
        <v>1</v>
      </c>
      <c r="E5339" t="str">
        <f t="shared" ca="1" si="254"/>
        <v>MTD orders shipped</v>
      </c>
      <c r="F5339" t="s">
        <v>3539</v>
      </c>
      <c r="G5339" t="s">
        <v>335</v>
      </c>
      <c r="H5339" t="s">
        <v>10922</v>
      </c>
      <c r="I5339" s="6">
        <v>44013.736655092594</v>
      </c>
      <c r="J5339" t="s">
        <v>16</v>
      </c>
      <c r="K5339" s="6">
        <v>44014.525335648148</v>
      </c>
      <c r="M5339" t="s">
        <v>1151</v>
      </c>
      <c r="N5339" t="s">
        <v>2254</v>
      </c>
      <c r="O5339" t="s">
        <v>550</v>
      </c>
      <c r="Q5339" t="s">
        <v>527</v>
      </c>
      <c r="R5339" t="s">
        <v>365</v>
      </c>
      <c r="S5339">
        <v>95928</v>
      </c>
      <c r="T5339" t="s">
        <v>338</v>
      </c>
      <c r="U5339" t="s">
        <v>530</v>
      </c>
      <c r="W5339" t="s">
        <v>1099</v>
      </c>
      <c r="Z5339" t="s">
        <v>1151</v>
      </c>
      <c r="AA5339" t="s">
        <v>2254</v>
      </c>
      <c r="AB5339" t="s">
        <v>550</v>
      </c>
      <c r="AD5339" t="s">
        <v>527</v>
      </c>
      <c r="AE5339" t="s">
        <v>365</v>
      </c>
      <c r="AF5339">
        <v>95928</v>
      </c>
      <c r="AG5339" t="s">
        <v>338</v>
      </c>
      <c r="AH5339" t="s">
        <v>530</v>
      </c>
      <c r="AJ5339" t="s">
        <v>1099</v>
      </c>
      <c r="AL5339" t="s">
        <v>339</v>
      </c>
      <c r="AM5339">
        <v>1</v>
      </c>
      <c r="AN5339">
        <v>1</v>
      </c>
      <c r="AO5339">
        <v>6688</v>
      </c>
      <c r="AQ5339">
        <v>125960</v>
      </c>
      <c r="AR5339">
        <v>51090030</v>
      </c>
      <c r="AS5339" t="s">
        <v>3043</v>
      </c>
      <c r="AT5339" t="s">
        <v>628</v>
      </c>
      <c r="AW5339" t="s">
        <v>343</v>
      </c>
      <c r="BY5339" t="s">
        <v>342</v>
      </c>
      <c r="BZ5339" t="b">
        <v>0</v>
      </c>
      <c r="EQ5339">
        <v>243047</v>
      </c>
      <c r="ER5339" t="s">
        <v>10923</v>
      </c>
      <c r="EV5339">
        <v>17290265</v>
      </c>
      <c r="EW5339">
        <v>928</v>
      </c>
      <c r="EX5339">
        <v>221460</v>
      </c>
      <c r="EY5339" t="s">
        <v>11829</v>
      </c>
      <c r="EZ5339">
        <v>1</v>
      </c>
      <c r="FC5339">
        <v>95385</v>
      </c>
      <c r="FD5339" t="s">
        <v>3531</v>
      </c>
    </row>
    <row r="5340" spans="1:160" x14ac:dyDescent="0.3">
      <c r="A5340" t="str">
        <f>VLOOKUP(B5340,Table2[],3,FALSE)</f>
        <v>Digital</v>
      </c>
      <c r="B5340" t="str">
        <f>IF(OR(ISNUMBER(FIND("QVC",Z5340)),ISNUMBER(FIND("QVC",AL5340))),"QVC",IF(OR(ISNUMBER(FIND("NCO",H5340)),ISNUMBER(FIND("NCO",Y5340))), "NCO", IF(AL5340="consumer","PMD.com",VLOOKUP(LEFT(H5340,2),Tables!$E$1:$F$11,2,FALSE))))</f>
        <v>PMD.com</v>
      </c>
      <c r="C5340">
        <f t="shared" si="252"/>
        <v>52430001</v>
      </c>
      <c r="D5340">
        <f t="shared" si="253"/>
        <v>1</v>
      </c>
      <c r="E5340" t="str">
        <f t="shared" ca="1" si="254"/>
        <v>MTD orders shipped</v>
      </c>
      <c r="F5340" t="s">
        <v>3539</v>
      </c>
      <c r="G5340" t="s">
        <v>335</v>
      </c>
      <c r="H5340" t="s">
        <v>10922</v>
      </c>
      <c r="I5340" s="6">
        <v>44013.736655092594</v>
      </c>
      <c r="J5340" t="s">
        <v>16</v>
      </c>
      <c r="K5340" s="6">
        <v>44014.525335648148</v>
      </c>
      <c r="M5340" t="s">
        <v>1151</v>
      </c>
      <c r="N5340" t="s">
        <v>2254</v>
      </c>
      <c r="O5340" t="s">
        <v>550</v>
      </c>
      <c r="Q5340" t="s">
        <v>527</v>
      </c>
      <c r="R5340" t="s">
        <v>365</v>
      </c>
      <c r="S5340">
        <v>95928</v>
      </c>
      <c r="T5340" t="s">
        <v>338</v>
      </c>
      <c r="U5340" t="s">
        <v>530</v>
      </c>
      <c r="W5340" t="s">
        <v>1099</v>
      </c>
      <c r="Z5340" t="s">
        <v>1151</v>
      </c>
      <c r="AA5340" t="s">
        <v>2254</v>
      </c>
      <c r="AB5340" t="s">
        <v>550</v>
      </c>
      <c r="AD5340" t="s">
        <v>527</v>
      </c>
      <c r="AE5340" t="s">
        <v>365</v>
      </c>
      <c r="AF5340">
        <v>95928</v>
      </c>
      <c r="AG5340" t="s">
        <v>338</v>
      </c>
      <c r="AH5340" t="s">
        <v>530</v>
      </c>
      <c r="AJ5340" t="s">
        <v>1099</v>
      </c>
      <c r="AL5340" t="s">
        <v>339</v>
      </c>
      <c r="AM5340">
        <v>1</v>
      </c>
      <c r="AN5340">
        <v>1</v>
      </c>
      <c r="AO5340">
        <v>12063</v>
      </c>
      <c r="AQ5340">
        <v>127155</v>
      </c>
      <c r="AR5340">
        <v>52430001</v>
      </c>
      <c r="AS5340" t="s">
        <v>9635</v>
      </c>
      <c r="AT5340" t="s">
        <v>75</v>
      </c>
      <c r="AW5340" t="s">
        <v>340</v>
      </c>
      <c r="AX5340" t="s">
        <v>340</v>
      </c>
      <c r="AY5340" t="s">
        <v>357</v>
      </c>
      <c r="AZ5340" t="s">
        <v>363</v>
      </c>
      <c r="BY5340" t="s">
        <v>342</v>
      </c>
      <c r="EQ5340">
        <v>252868</v>
      </c>
      <c r="ER5340" t="s">
        <v>10923</v>
      </c>
      <c r="EV5340">
        <v>17290265</v>
      </c>
      <c r="EW5340">
        <v>928</v>
      </c>
      <c r="EX5340">
        <v>221460</v>
      </c>
      <c r="EY5340" t="s">
        <v>11829</v>
      </c>
      <c r="EZ5340">
        <v>1</v>
      </c>
      <c r="FC5340">
        <v>95385</v>
      </c>
      <c r="FD5340" t="s">
        <v>3531</v>
      </c>
    </row>
    <row r="5341" spans="1:160" x14ac:dyDescent="0.3">
      <c r="A5341" t="str">
        <f>VLOOKUP(B5341,Table2[],3,FALSE)</f>
        <v>Digital</v>
      </c>
      <c r="B5341" t="str">
        <f>IF(OR(ISNUMBER(FIND("QVC",Z5341)),ISNUMBER(FIND("QVC",AL5341))),"QVC",IF(OR(ISNUMBER(FIND("NCO",H5341)),ISNUMBER(FIND("NCO",Y5341))), "NCO", IF(AL5341="consumer","PMD.com",VLOOKUP(LEFT(H5341,2),Tables!$E$1:$F$11,2,FALSE))))</f>
        <v>PMD.com</v>
      </c>
      <c r="C5341">
        <f t="shared" si="252"/>
        <v>53920001</v>
      </c>
      <c r="D5341">
        <f t="shared" si="253"/>
        <v>1</v>
      </c>
      <c r="E5341" t="str">
        <f t="shared" ca="1" si="254"/>
        <v>MTD orders shipped</v>
      </c>
      <c r="F5341" t="s">
        <v>3539</v>
      </c>
      <c r="G5341" t="s">
        <v>335</v>
      </c>
      <c r="H5341" t="s">
        <v>10922</v>
      </c>
      <c r="I5341" s="6">
        <v>44013.736655092594</v>
      </c>
      <c r="J5341" t="s">
        <v>16</v>
      </c>
      <c r="K5341" s="6">
        <v>44014.525335648148</v>
      </c>
      <c r="M5341" t="s">
        <v>1151</v>
      </c>
      <c r="N5341" t="s">
        <v>2254</v>
      </c>
      <c r="O5341" t="s">
        <v>550</v>
      </c>
      <c r="Q5341" t="s">
        <v>527</v>
      </c>
      <c r="R5341" t="s">
        <v>365</v>
      </c>
      <c r="S5341">
        <v>95928</v>
      </c>
      <c r="T5341" t="s">
        <v>338</v>
      </c>
      <c r="U5341" t="s">
        <v>530</v>
      </c>
      <c r="W5341" t="s">
        <v>1099</v>
      </c>
      <c r="Z5341" t="s">
        <v>1151</v>
      </c>
      <c r="AA5341" t="s">
        <v>2254</v>
      </c>
      <c r="AB5341" t="s">
        <v>550</v>
      </c>
      <c r="AD5341" t="s">
        <v>527</v>
      </c>
      <c r="AE5341" t="s">
        <v>365</v>
      </c>
      <c r="AF5341">
        <v>95928</v>
      </c>
      <c r="AG5341" t="s">
        <v>338</v>
      </c>
      <c r="AH5341" t="s">
        <v>530</v>
      </c>
      <c r="AJ5341" t="s">
        <v>1099</v>
      </c>
      <c r="AL5341" t="s">
        <v>339</v>
      </c>
      <c r="AM5341">
        <v>1</v>
      </c>
      <c r="AN5341">
        <v>1</v>
      </c>
      <c r="AO5341">
        <v>14899</v>
      </c>
      <c r="AQ5341">
        <v>124468</v>
      </c>
      <c r="AR5341">
        <v>53920001</v>
      </c>
      <c r="AS5341" t="s">
        <v>42</v>
      </c>
      <c r="AT5341" t="s">
        <v>40</v>
      </c>
      <c r="AW5341" t="s">
        <v>343</v>
      </c>
      <c r="BY5341" t="s">
        <v>342</v>
      </c>
      <c r="EQ5341">
        <v>247476</v>
      </c>
      <c r="ER5341" t="s">
        <v>10923</v>
      </c>
      <c r="EV5341">
        <v>17290265</v>
      </c>
      <c r="EW5341">
        <v>928</v>
      </c>
      <c r="EX5341">
        <v>221460</v>
      </c>
      <c r="EY5341" t="s">
        <v>11829</v>
      </c>
      <c r="EZ5341">
        <v>1</v>
      </c>
      <c r="FC5341">
        <v>95385</v>
      </c>
      <c r="FD5341" t="s">
        <v>3531</v>
      </c>
    </row>
    <row r="5342" spans="1:160" x14ac:dyDescent="0.3">
      <c r="A5342" t="str">
        <f>VLOOKUP(B5342,Table2[],3,FALSE)</f>
        <v>Digital</v>
      </c>
      <c r="B5342" t="str">
        <f>IF(OR(ISNUMBER(FIND("QVC",Z5342)),ISNUMBER(FIND("QVC",AL5342))),"QVC",IF(OR(ISNUMBER(FIND("NCO",H5342)),ISNUMBER(FIND("NCO",Y5342))), "NCO", IF(AL5342="consumer","PMD.com",VLOOKUP(LEFT(H5342,2),Tables!$E$1:$F$11,2,FALSE))))</f>
        <v>PMD.com</v>
      </c>
      <c r="C5342">
        <f t="shared" si="252"/>
        <v>5341030</v>
      </c>
      <c r="D5342">
        <f t="shared" si="253"/>
        <v>1</v>
      </c>
      <c r="E5342" t="str">
        <f t="shared" ca="1" si="254"/>
        <v>MTD orders shipped</v>
      </c>
      <c r="F5342" t="s">
        <v>3539</v>
      </c>
      <c r="G5342" t="s">
        <v>335</v>
      </c>
      <c r="H5342" t="s">
        <v>10922</v>
      </c>
      <c r="I5342" s="6">
        <v>44013.736655092594</v>
      </c>
      <c r="J5342" t="s">
        <v>16</v>
      </c>
      <c r="K5342" s="6">
        <v>44014.525335648148</v>
      </c>
      <c r="M5342" t="s">
        <v>1151</v>
      </c>
      <c r="N5342" t="s">
        <v>2254</v>
      </c>
      <c r="O5342" t="s">
        <v>550</v>
      </c>
      <c r="Q5342" t="s">
        <v>527</v>
      </c>
      <c r="R5342" t="s">
        <v>365</v>
      </c>
      <c r="S5342">
        <v>95928</v>
      </c>
      <c r="T5342" t="s">
        <v>338</v>
      </c>
      <c r="U5342" t="s">
        <v>530</v>
      </c>
      <c r="W5342" t="s">
        <v>1099</v>
      </c>
      <c r="Z5342" t="s">
        <v>1151</v>
      </c>
      <c r="AA5342" t="s">
        <v>2254</v>
      </c>
      <c r="AB5342" t="s">
        <v>550</v>
      </c>
      <c r="AD5342" t="s">
        <v>527</v>
      </c>
      <c r="AE5342" t="s">
        <v>365</v>
      </c>
      <c r="AF5342">
        <v>95928</v>
      </c>
      <c r="AG5342" t="s">
        <v>338</v>
      </c>
      <c r="AH5342" t="s">
        <v>530</v>
      </c>
      <c r="AJ5342" t="s">
        <v>1099</v>
      </c>
      <c r="AL5342" t="s">
        <v>339</v>
      </c>
      <c r="AM5342">
        <v>1</v>
      </c>
      <c r="AN5342">
        <v>1</v>
      </c>
      <c r="AO5342">
        <v>12859</v>
      </c>
      <c r="AQ5342">
        <v>124642</v>
      </c>
      <c r="AR5342">
        <v>5341030</v>
      </c>
      <c r="AS5342" t="s">
        <v>925</v>
      </c>
      <c r="AT5342" t="s">
        <v>926</v>
      </c>
      <c r="AW5342" t="s">
        <v>366</v>
      </c>
      <c r="AX5342" t="s">
        <v>366</v>
      </c>
      <c r="AY5342" t="s">
        <v>345</v>
      </c>
      <c r="AZ5342" t="s">
        <v>346</v>
      </c>
      <c r="BY5342" t="s">
        <v>342</v>
      </c>
      <c r="EQ5342">
        <v>243275</v>
      </c>
      <c r="ER5342" t="s">
        <v>10923</v>
      </c>
      <c r="EV5342">
        <v>17290265</v>
      </c>
      <c r="EW5342">
        <v>928</v>
      </c>
      <c r="EX5342">
        <v>221460</v>
      </c>
      <c r="EY5342" t="s">
        <v>11829</v>
      </c>
      <c r="EZ5342">
        <v>1</v>
      </c>
      <c r="FC5342">
        <v>95385</v>
      </c>
      <c r="FD5342" t="s">
        <v>3531</v>
      </c>
    </row>
    <row r="5343" spans="1:160" x14ac:dyDescent="0.3">
      <c r="A5343" t="str">
        <f>VLOOKUP(B5343,Table2[],3,FALSE)</f>
        <v>Digital</v>
      </c>
      <c r="B5343" t="str">
        <f>IF(OR(ISNUMBER(FIND("QVC",Z5343)),ISNUMBER(FIND("QVC",AL5343))),"QVC",IF(OR(ISNUMBER(FIND("NCO",H5343)),ISNUMBER(FIND("NCO",Y5343))), "NCO", IF(AL5343="consumer","PMD.com",VLOOKUP(LEFT(H5343,2),Tables!$E$1:$F$11,2,FALSE))))</f>
        <v>PMD.com</v>
      </c>
      <c r="C5343">
        <f t="shared" si="252"/>
        <v>552101</v>
      </c>
      <c r="D5343">
        <f t="shared" si="253"/>
        <v>1</v>
      </c>
      <c r="E5343" t="str">
        <f t="shared" ca="1" si="254"/>
        <v>shifted orders shipped</v>
      </c>
      <c r="F5343" t="s">
        <v>3539</v>
      </c>
      <c r="G5343" t="s">
        <v>335</v>
      </c>
      <c r="H5343" t="s">
        <v>10747</v>
      </c>
      <c r="I5343" s="6">
        <v>44012.928668981483</v>
      </c>
      <c r="J5343" t="s">
        <v>16</v>
      </c>
      <c r="K5343" s="6">
        <v>44014.589212962965</v>
      </c>
      <c r="M5343" t="s">
        <v>11830</v>
      </c>
      <c r="N5343" t="s">
        <v>11831</v>
      </c>
      <c r="Q5343" t="s">
        <v>11832</v>
      </c>
      <c r="R5343" t="s">
        <v>11710</v>
      </c>
      <c r="S5343" t="s">
        <v>11833</v>
      </c>
      <c r="T5343" t="s">
        <v>338</v>
      </c>
      <c r="U5343" t="s">
        <v>530</v>
      </c>
      <c r="W5343" t="s">
        <v>11834</v>
      </c>
      <c r="Z5343" t="s">
        <v>11830</v>
      </c>
      <c r="AA5343" t="s">
        <v>11831</v>
      </c>
      <c r="AD5343" t="s">
        <v>11832</v>
      </c>
      <c r="AE5343" t="s">
        <v>11710</v>
      </c>
      <c r="AF5343" t="s">
        <v>11833</v>
      </c>
      <c r="AG5343" t="s">
        <v>338</v>
      </c>
      <c r="AH5343" t="s">
        <v>530</v>
      </c>
      <c r="AJ5343" t="s">
        <v>11834</v>
      </c>
      <c r="AL5343" t="s">
        <v>339</v>
      </c>
      <c r="AM5343">
        <v>1</v>
      </c>
      <c r="AN5343">
        <v>1</v>
      </c>
      <c r="AO5343">
        <v>3241</v>
      </c>
      <c r="AQ5343">
        <v>124623</v>
      </c>
      <c r="AR5343">
        <v>552101</v>
      </c>
      <c r="AS5343" t="s">
        <v>166</v>
      </c>
      <c r="AT5343" t="s">
        <v>167</v>
      </c>
      <c r="AW5343" t="s">
        <v>340</v>
      </c>
      <c r="AX5343" t="s">
        <v>340</v>
      </c>
      <c r="AY5343" t="s">
        <v>382</v>
      </c>
      <c r="AZ5343" t="s">
        <v>471</v>
      </c>
      <c r="BY5343" t="s">
        <v>342</v>
      </c>
      <c r="EQ5343">
        <v>240933</v>
      </c>
      <c r="ER5343" t="s">
        <v>10748</v>
      </c>
      <c r="EV5343">
        <v>17287857</v>
      </c>
      <c r="EW5343">
        <v>928</v>
      </c>
      <c r="EX5343">
        <v>221153</v>
      </c>
      <c r="EY5343" t="s">
        <v>11835</v>
      </c>
      <c r="EZ5343">
        <v>1</v>
      </c>
      <c r="FC5343">
        <v>552101</v>
      </c>
      <c r="FD5343" t="s">
        <v>167</v>
      </c>
    </row>
    <row r="5344" spans="1:160" x14ac:dyDescent="0.3">
      <c r="A5344" t="str">
        <f>VLOOKUP(B5344,Table2[],3,FALSE)</f>
        <v>Digital</v>
      </c>
      <c r="B5344" t="str">
        <f>IF(OR(ISNUMBER(FIND("QVC",Z5344)),ISNUMBER(FIND("QVC",AL5344))),"QVC",IF(OR(ISNUMBER(FIND("NCO",H5344)),ISNUMBER(FIND("NCO",Y5344))), "NCO", IF(AL5344="consumer","PMD.com",VLOOKUP(LEFT(H5344,2),Tables!$E$1:$F$11,2,FALSE))))</f>
        <v>PMD.com</v>
      </c>
      <c r="C5344">
        <f t="shared" si="252"/>
        <v>53920001</v>
      </c>
      <c r="D5344">
        <f t="shared" si="253"/>
        <v>1</v>
      </c>
      <c r="E5344" t="str">
        <f t="shared" ca="1" si="254"/>
        <v>shifted orders shipped</v>
      </c>
      <c r="F5344" t="s">
        <v>3539</v>
      </c>
      <c r="G5344" t="s">
        <v>335</v>
      </c>
      <c r="H5344" t="s">
        <v>10747</v>
      </c>
      <c r="I5344" s="6">
        <v>44012.928668981483</v>
      </c>
      <c r="J5344" t="s">
        <v>16</v>
      </c>
      <c r="K5344" s="6">
        <v>44014.589212962965</v>
      </c>
      <c r="M5344" t="s">
        <v>11830</v>
      </c>
      <c r="N5344" t="s">
        <v>11831</v>
      </c>
      <c r="Q5344" t="s">
        <v>11832</v>
      </c>
      <c r="R5344" t="s">
        <v>11710</v>
      </c>
      <c r="S5344" t="s">
        <v>11833</v>
      </c>
      <c r="T5344" t="s">
        <v>338</v>
      </c>
      <c r="U5344" t="s">
        <v>530</v>
      </c>
      <c r="W5344" t="s">
        <v>11834</v>
      </c>
      <c r="Z5344" t="s">
        <v>11830</v>
      </c>
      <c r="AA5344" t="s">
        <v>11831</v>
      </c>
      <c r="AD5344" t="s">
        <v>11832</v>
      </c>
      <c r="AE5344" t="s">
        <v>11710</v>
      </c>
      <c r="AF5344" t="s">
        <v>11833</v>
      </c>
      <c r="AG5344" t="s">
        <v>338</v>
      </c>
      <c r="AH5344" t="s">
        <v>530</v>
      </c>
      <c r="AJ5344" t="s">
        <v>11834</v>
      </c>
      <c r="AL5344" t="s">
        <v>339</v>
      </c>
      <c r="AM5344">
        <v>1</v>
      </c>
      <c r="AN5344">
        <v>1</v>
      </c>
      <c r="AO5344">
        <v>14899</v>
      </c>
      <c r="AQ5344">
        <v>124468</v>
      </c>
      <c r="AR5344">
        <v>53920001</v>
      </c>
      <c r="AS5344">
        <v>9000000</v>
      </c>
      <c r="AT5344" t="s">
        <v>40</v>
      </c>
      <c r="AW5344" t="s">
        <v>343</v>
      </c>
      <c r="BY5344" t="s">
        <v>342</v>
      </c>
      <c r="EQ5344">
        <v>243396</v>
      </c>
      <c r="ER5344" t="s">
        <v>10748</v>
      </c>
      <c r="EV5344">
        <v>17287857</v>
      </c>
      <c r="EW5344">
        <v>928</v>
      </c>
      <c r="EX5344">
        <v>221153</v>
      </c>
      <c r="EY5344" t="s">
        <v>11835</v>
      </c>
      <c r="EZ5344">
        <v>1</v>
      </c>
      <c r="FC5344">
        <v>95384</v>
      </c>
      <c r="FD5344" t="s">
        <v>3530</v>
      </c>
    </row>
    <row r="5345" spans="1:160" x14ac:dyDescent="0.3">
      <c r="A5345" t="str">
        <f>VLOOKUP(B5345,Table2[],3,FALSE)</f>
        <v>Digital</v>
      </c>
      <c r="B5345" t="str">
        <f>IF(OR(ISNUMBER(FIND("QVC",Z5345)),ISNUMBER(FIND("QVC",AL5345))),"QVC",IF(OR(ISNUMBER(FIND("NCO",H5345)),ISNUMBER(FIND("NCO",Y5345))), "NCO", IF(AL5345="consumer","PMD.com",VLOOKUP(LEFT(H5345,2),Tables!$E$1:$F$11,2,FALSE))))</f>
        <v>PMD.com</v>
      </c>
      <c r="C5345">
        <f t="shared" si="252"/>
        <v>52430001</v>
      </c>
      <c r="D5345">
        <f t="shared" si="253"/>
        <v>1</v>
      </c>
      <c r="E5345" t="str">
        <f t="shared" ca="1" si="254"/>
        <v>shifted orders shipped</v>
      </c>
      <c r="F5345" t="s">
        <v>3539</v>
      </c>
      <c r="G5345" t="s">
        <v>335</v>
      </c>
      <c r="H5345" t="s">
        <v>10747</v>
      </c>
      <c r="I5345" s="6">
        <v>44012.928668981483</v>
      </c>
      <c r="J5345" t="s">
        <v>16</v>
      </c>
      <c r="K5345" s="6">
        <v>44014.589212962965</v>
      </c>
      <c r="M5345" t="s">
        <v>11830</v>
      </c>
      <c r="N5345" t="s">
        <v>11831</v>
      </c>
      <c r="Q5345" t="s">
        <v>11832</v>
      </c>
      <c r="R5345" t="s">
        <v>11710</v>
      </c>
      <c r="S5345" t="s">
        <v>11833</v>
      </c>
      <c r="T5345" t="s">
        <v>338</v>
      </c>
      <c r="U5345" t="s">
        <v>530</v>
      </c>
      <c r="W5345" t="s">
        <v>11834</v>
      </c>
      <c r="Z5345" t="s">
        <v>11830</v>
      </c>
      <c r="AA5345" t="s">
        <v>11831</v>
      </c>
      <c r="AD5345" t="s">
        <v>11832</v>
      </c>
      <c r="AE5345" t="s">
        <v>11710</v>
      </c>
      <c r="AF5345" t="s">
        <v>11833</v>
      </c>
      <c r="AG5345" t="s">
        <v>338</v>
      </c>
      <c r="AH5345" t="s">
        <v>530</v>
      </c>
      <c r="AJ5345" t="s">
        <v>11834</v>
      </c>
      <c r="AL5345" t="s">
        <v>339</v>
      </c>
      <c r="AM5345">
        <v>1</v>
      </c>
      <c r="AN5345">
        <v>1</v>
      </c>
      <c r="AO5345">
        <v>12063</v>
      </c>
      <c r="AQ5345">
        <v>127155</v>
      </c>
      <c r="AR5345">
        <v>52430001</v>
      </c>
      <c r="AS5345" t="s">
        <v>927</v>
      </c>
      <c r="AT5345" t="s">
        <v>75</v>
      </c>
      <c r="AW5345" t="s">
        <v>340</v>
      </c>
      <c r="AX5345" t="s">
        <v>340</v>
      </c>
      <c r="AY5345" t="s">
        <v>357</v>
      </c>
      <c r="AZ5345" t="s">
        <v>363</v>
      </c>
      <c r="BY5345" t="s">
        <v>342</v>
      </c>
      <c r="EQ5345">
        <v>249990</v>
      </c>
      <c r="ER5345" t="s">
        <v>10748</v>
      </c>
      <c r="EV5345">
        <v>17287857</v>
      </c>
      <c r="EW5345">
        <v>928</v>
      </c>
      <c r="EX5345">
        <v>221153</v>
      </c>
      <c r="EY5345" t="s">
        <v>11835</v>
      </c>
      <c r="EZ5345">
        <v>1</v>
      </c>
      <c r="FC5345">
        <v>95384</v>
      </c>
      <c r="FD5345" t="s">
        <v>3530</v>
      </c>
    </row>
    <row r="5346" spans="1:160" x14ac:dyDescent="0.3">
      <c r="A5346" t="str">
        <f>VLOOKUP(B5346,Table2[],3,FALSE)</f>
        <v>Digital</v>
      </c>
      <c r="B5346" t="str">
        <f>IF(OR(ISNUMBER(FIND("QVC",Z5346)),ISNUMBER(FIND("QVC",AL5346))),"QVC",IF(OR(ISNUMBER(FIND("NCO",H5346)),ISNUMBER(FIND("NCO",Y5346))), "NCO", IF(AL5346="consumer","PMD.com",VLOOKUP(LEFT(H5346,2),Tables!$E$1:$F$11,2,FALSE))))</f>
        <v>PMD.com</v>
      </c>
      <c r="C5346">
        <f t="shared" si="252"/>
        <v>51090030</v>
      </c>
      <c r="D5346">
        <f t="shared" si="253"/>
        <v>1</v>
      </c>
      <c r="E5346" t="str">
        <f t="shared" ca="1" si="254"/>
        <v>shifted orders shipped</v>
      </c>
      <c r="F5346" t="s">
        <v>3539</v>
      </c>
      <c r="G5346" t="s">
        <v>335</v>
      </c>
      <c r="H5346" t="s">
        <v>10747</v>
      </c>
      <c r="I5346" s="6">
        <v>44012.928668981483</v>
      </c>
      <c r="J5346" t="s">
        <v>16</v>
      </c>
      <c r="K5346" s="6">
        <v>44014.589212962965</v>
      </c>
      <c r="M5346" t="s">
        <v>11830</v>
      </c>
      <c r="N5346" t="s">
        <v>11831</v>
      </c>
      <c r="Q5346" t="s">
        <v>11832</v>
      </c>
      <c r="R5346" t="s">
        <v>11710</v>
      </c>
      <c r="S5346" t="s">
        <v>11833</v>
      </c>
      <c r="T5346" t="s">
        <v>338</v>
      </c>
      <c r="U5346" t="s">
        <v>530</v>
      </c>
      <c r="W5346" t="s">
        <v>11834</v>
      </c>
      <c r="Z5346" t="s">
        <v>11830</v>
      </c>
      <c r="AA5346" t="s">
        <v>11831</v>
      </c>
      <c r="AD5346" t="s">
        <v>11832</v>
      </c>
      <c r="AE5346" t="s">
        <v>11710</v>
      </c>
      <c r="AF5346" t="s">
        <v>11833</v>
      </c>
      <c r="AG5346" t="s">
        <v>338</v>
      </c>
      <c r="AH5346" t="s">
        <v>530</v>
      </c>
      <c r="AJ5346" t="s">
        <v>11834</v>
      </c>
      <c r="AL5346" t="s">
        <v>339</v>
      </c>
      <c r="AM5346">
        <v>1</v>
      </c>
      <c r="AN5346">
        <v>1</v>
      </c>
      <c r="AO5346">
        <v>6688</v>
      </c>
      <c r="AQ5346">
        <v>125960</v>
      </c>
      <c r="AR5346">
        <v>51090030</v>
      </c>
      <c r="AS5346" t="s">
        <v>3043</v>
      </c>
      <c r="AT5346" t="s">
        <v>628</v>
      </c>
      <c r="AW5346" t="s">
        <v>343</v>
      </c>
      <c r="BY5346" t="s">
        <v>342</v>
      </c>
      <c r="BZ5346" t="b">
        <v>0</v>
      </c>
      <c r="EQ5346">
        <v>243047</v>
      </c>
      <c r="ER5346" t="s">
        <v>10748</v>
      </c>
      <c r="EV5346">
        <v>17287857</v>
      </c>
      <c r="EW5346">
        <v>928</v>
      </c>
      <c r="EX5346">
        <v>221153</v>
      </c>
      <c r="EY5346" t="s">
        <v>11835</v>
      </c>
      <c r="EZ5346">
        <v>1</v>
      </c>
      <c r="FC5346">
        <v>95384</v>
      </c>
      <c r="FD5346" t="s">
        <v>3530</v>
      </c>
    </row>
    <row r="5347" spans="1:160" x14ac:dyDescent="0.3">
      <c r="A5347" t="str">
        <f>VLOOKUP(B5347,Table2[],3,FALSE)</f>
        <v>Digital</v>
      </c>
      <c r="B5347" t="str">
        <f>IF(OR(ISNUMBER(FIND("QVC",Z5347)),ISNUMBER(FIND("QVC",AL5347))),"QVC",IF(OR(ISNUMBER(FIND("NCO",H5347)),ISNUMBER(FIND("NCO",Y5347))), "NCO", IF(AL5347="consumer","PMD.com",VLOOKUP(LEFT(H5347,2),Tables!$E$1:$F$11,2,FALSE))))</f>
        <v>PMD.com</v>
      </c>
      <c r="C5347">
        <f t="shared" si="252"/>
        <v>51410001</v>
      </c>
      <c r="D5347">
        <f t="shared" si="253"/>
        <v>1</v>
      </c>
      <c r="E5347" t="str">
        <f t="shared" ca="1" si="254"/>
        <v>shifted orders shipped</v>
      </c>
      <c r="F5347" t="s">
        <v>3539</v>
      </c>
      <c r="G5347" t="s">
        <v>335</v>
      </c>
      <c r="H5347" t="s">
        <v>10747</v>
      </c>
      <c r="I5347" s="6">
        <v>44012.928668981483</v>
      </c>
      <c r="J5347" t="s">
        <v>16</v>
      </c>
      <c r="K5347" s="6">
        <v>44014.589212962965</v>
      </c>
      <c r="M5347" t="s">
        <v>11830</v>
      </c>
      <c r="N5347" t="s">
        <v>11831</v>
      </c>
      <c r="Q5347" t="s">
        <v>11832</v>
      </c>
      <c r="R5347" t="s">
        <v>11710</v>
      </c>
      <c r="S5347" t="s">
        <v>11833</v>
      </c>
      <c r="T5347" t="s">
        <v>338</v>
      </c>
      <c r="U5347" t="s">
        <v>530</v>
      </c>
      <c r="W5347" t="s">
        <v>11834</v>
      </c>
      <c r="Z5347" t="s">
        <v>11830</v>
      </c>
      <c r="AA5347" t="s">
        <v>11831</v>
      </c>
      <c r="AD5347" t="s">
        <v>11832</v>
      </c>
      <c r="AE5347" t="s">
        <v>11710</v>
      </c>
      <c r="AF5347" t="s">
        <v>11833</v>
      </c>
      <c r="AG5347" t="s">
        <v>338</v>
      </c>
      <c r="AH5347" t="s">
        <v>530</v>
      </c>
      <c r="AJ5347" t="s">
        <v>11834</v>
      </c>
      <c r="AL5347" t="s">
        <v>339</v>
      </c>
      <c r="AM5347">
        <v>1</v>
      </c>
      <c r="AN5347">
        <v>1</v>
      </c>
      <c r="AO5347">
        <v>10146</v>
      </c>
      <c r="AQ5347">
        <v>124431</v>
      </c>
      <c r="AR5347">
        <v>51410001</v>
      </c>
      <c r="AS5347" t="s">
        <v>2386</v>
      </c>
      <c r="AT5347" t="s">
        <v>81</v>
      </c>
      <c r="AW5347" t="s">
        <v>340</v>
      </c>
      <c r="AX5347" t="s">
        <v>340</v>
      </c>
      <c r="AY5347" t="s">
        <v>432</v>
      </c>
      <c r="AZ5347">
        <v>0</v>
      </c>
      <c r="BY5347" t="s">
        <v>342</v>
      </c>
      <c r="EQ5347">
        <v>253369</v>
      </c>
      <c r="ER5347" t="s">
        <v>10748</v>
      </c>
      <c r="EV5347">
        <v>17287857</v>
      </c>
      <c r="EW5347">
        <v>928</v>
      </c>
      <c r="EX5347">
        <v>221153</v>
      </c>
      <c r="EY5347" t="s">
        <v>11835</v>
      </c>
      <c r="EZ5347">
        <v>1</v>
      </c>
      <c r="FC5347">
        <v>51410001</v>
      </c>
      <c r="FD5347" t="s">
        <v>81</v>
      </c>
    </row>
    <row r="5348" spans="1:160" x14ac:dyDescent="0.3">
      <c r="A5348" t="str">
        <f>VLOOKUP(B5348,Table2[],3,FALSE)</f>
        <v>Digital</v>
      </c>
      <c r="B5348" t="str">
        <f>IF(OR(ISNUMBER(FIND("QVC",Z5348)),ISNUMBER(FIND("QVC",AL5348))),"QVC",IF(OR(ISNUMBER(FIND("NCO",H5348)),ISNUMBER(FIND("NCO",Y5348))), "NCO", IF(AL5348="consumer","PMD.com",VLOOKUP(LEFT(H5348,2),Tables!$E$1:$F$11,2,FALSE))))</f>
        <v>PMD.com</v>
      </c>
      <c r="C5348">
        <f t="shared" si="252"/>
        <v>51090030</v>
      </c>
      <c r="D5348">
        <f t="shared" si="253"/>
        <v>2</v>
      </c>
      <c r="E5348" t="str">
        <f t="shared" ca="1" si="254"/>
        <v>shifted orders shipped</v>
      </c>
      <c r="F5348" t="s">
        <v>3539</v>
      </c>
      <c r="G5348" t="s">
        <v>335</v>
      </c>
      <c r="H5348" t="s">
        <v>10745</v>
      </c>
      <c r="I5348" s="6">
        <v>44012.787141203706</v>
      </c>
      <c r="J5348" t="s">
        <v>16</v>
      </c>
      <c r="K5348" s="6">
        <v>44014.595509259256</v>
      </c>
      <c r="M5348" t="s">
        <v>11836</v>
      </c>
      <c r="N5348" t="s">
        <v>11837</v>
      </c>
      <c r="Q5348" t="s">
        <v>11838</v>
      </c>
      <c r="R5348" t="s">
        <v>11710</v>
      </c>
      <c r="S5348" t="s">
        <v>11839</v>
      </c>
      <c r="T5348" t="s">
        <v>338</v>
      </c>
      <c r="U5348" t="s">
        <v>530</v>
      </c>
      <c r="W5348" t="s">
        <v>11840</v>
      </c>
      <c r="Z5348" t="s">
        <v>11836</v>
      </c>
      <c r="AA5348" t="s">
        <v>11837</v>
      </c>
      <c r="AD5348" t="s">
        <v>11838</v>
      </c>
      <c r="AE5348" t="s">
        <v>11710</v>
      </c>
      <c r="AF5348" t="s">
        <v>11839</v>
      </c>
      <c r="AG5348" t="s">
        <v>338</v>
      </c>
      <c r="AH5348" t="s">
        <v>530</v>
      </c>
      <c r="AJ5348" t="s">
        <v>11840</v>
      </c>
      <c r="AL5348" t="s">
        <v>339</v>
      </c>
      <c r="AM5348">
        <v>2</v>
      </c>
      <c r="AN5348">
        <v>2</v>
      </c>
      <c r="AO5348">
        <v>6688</v>
      </c>
      <c r="AQ5348">
        <v>125960</v>
      </c>
      <c r="AR5348">
        <v>51090030</v>
      </c>
      <c r="AS5348" t="s">
        <v>3043</v>
      </c>
      <c r="AT5348" t="s">
        <v>628</v>
      </c>
      <c r="AW5348" t="s">
        <v>343</v>
      </c>
      <c r="BY5348" t="s">
        <v>342</v>
      </c>
      <c r="BZ5348" t="b">
        <v>0</v>
      </c>
      <c r="EQ5348">
        <v>243047</v>
      </c>
      <c r="ER5348" t="s">
        <v>10746</v>
      </c>
      <c r="EV5348">
        <v>17287793</v>
      </c>
      <c r="EW5348">
        <v>928</v>
      </c>
      <c r="EX5348">
        <v>221091</v>
      </c>
      <c r="EY5348" t="s">
        <v>11841</v>
      </c>
      <c r="EZ5348">
        <v>1</v>
      </c>
      <c r="FC5348">
        <v>95385</v>
      </c>
      <c r="FD5348" t="s">
        <v>3531</v>
      </c>
    </row>
    <row r="5349" spans="1:160" x14ac:dyDescent="0.3">
      <c r="A5349" t="str">
        <f>VLOOKUP(B5349,Table2[],3,FALSE)</f>
        <v>Digital</v>
      </c>
      <c r="B5349" t="str">
        <f>IF(OR(ISNUMBER(FIND("QVC",Z5349)),ISNUMBER(FIND("QVC",AL5349))),"QVC",IF(OR(ISNUMBER(FIND("NCO",H5349)),ISNUMBER(FIND("NCO",Y5349))), "NCO", IF(AL5349="consumer","PMD.com",VLOOKUP(LEFT(H5349,2),Tables!$E$1:$F$11,2,FALSE))))</f>
        <v>PMD.com</v>
      </c>
      <c r="C5349">
        <f t="shared" si="252"/>
        <v>5358</v>
      </c>
      <c r="D5349">
        <f t="shared" si="253"/>
        <v>1</v>
      </c>
      <c r="E5349" t="str">
        <f t="shared" ca="1" si="254"/>
        <v>shifted orders shipped</v>
      </c>
      <c r="F5349" t="s">
        <v>3539</v>
      </c>
      <c r="G5349" t="s">
        <v>335</v>
      </c>
      <c r="H5349" t="s">
        <v>10745</v>
      </c>
      <c r="I5349" s="6">
        <v>44012.787141203706</v>
      </c>
      <c r="J5349" t="s">
        <v>16</v>
      </c>
      <c r="K5349" s="6">
        <v>44014.595509259256</v>
      </c>
      <c r="M5349" t="s">
        <v>11836</v>
      </c>
      <c r="N5349" t="s">
        <v>11837</v>
      </c>
      <c r="Q5349" t="s">
        <v>11838</v>
      </c>
      <c r="R5349" t="s">
        <v>11710</v>
      </c>
      <c r="S5349" t="s">
        <v>11839</v>
      </c>
      <c r="T5349" t="s">
        <v>338</v>
      </c>
      <c r="U5349" t="s">
        <v>530</v>
      </c>
      <c r="W5349" t="s">
        <v>11840</v>
      </c>
      <c r="Z5349" t="s">
        <v>11836</v>
      </c>
      <c r="AA5349" t="s">
        <v>11837</v>
      </c>
      <c r="AD5349" t="s">
        <v>11838</v>
      </c>
      <c r="AE5349" t="s">
        <v>11710</v>
      </c>
      <c r="AF5349" t="s">
        <v>11839</v>
      </c>
      <c r="AG5349" t="s">
        <v>338</v>
      </c>
      <c r="AH5349" t="s">
        <v>530</v>
      </c>
      <c r="AJ5349" t="s">
        <v>11840</v>
      </c>
      <c r="AL5349" t="s">
        <v>339</v>
      </c>
      <c r="AM5349">
        <v>1</v>
      </c>
      <c r="AN5349">
        <v>1</v>
      </c>
      <c r="AO5349">
        <v>7390</v>
      </c>
      <c r="AQ5349">
        <v>124522</v>
      </c>
      <c r="AR5349">
        <v>5358</v>
      </c>
      <c r="AS5349" t="s">
        <v>2281</v>
      </c>
      <c r="AT5349" t="s">
        <v>73</v>
      </c>
      <c r="AW5349" t="s">
        <v>340</v>
      </c>
      <c r="AX5349" t="s">
        <v>340</v>
      </c>
      <c r="AY5349" t="s">
        <v>351</v>
      </c>
      <c r="AZ5349" t="s">
        <v>434</v>
      </c>
      <c r="BY5349" t="s">
        <v>342</v>
      </c>
      <c r="EQ5349">
        <v>252041</v>
      </c>
      <c r="ER5349" t="s">
        <v>10746</v>
      </c>
      <c r="EV5349">
        <v>17287793</v>
      </c>
      <c r="EW5349">
        <v>928</v>
      </c>
      <c r="EX5349">
        <v>221091</v>
      </c>
      <c r="EY5349" t="s">
        <v>11841</v>
      </c>
      <c r="EZ5349">
        <v>1</v>
      </c>
      <c r="FC5349">
        <v>5358</v>
      </c>
      <c r="FD5349" t="s">
        <v>73</v>
      </c>
    </row>
    <row r="5350" spans="1:160" x14ac:dyDescent="0.3">
      <c r="A5350" t="str">
        <f>VLOOKUP(B5350,Table2[],3,FALSE)</f>
        <v>Digital</v>
      </c>
      <c r="B5350" t="str">
        <f>IF(OR(ISNUMBER(FIND("QVC",Z5350)),ISNUMBER(FIND("QVC",AL5350))),"QVC",IF(OR(ISNUMBER(FIND("NCO",H5350)),ISNUMBER(FIND("NCO",Y5350))), "NCO", IF(AL5350="consumer","PMD.com",VLOOKUP(LEFT(H5350,2),Tables!$E$1:$F$11,2,FALSE))))</f>
        <v>PMD.com</v>
      </c>
      <c r="C5350">
        <f t="shared" si="252"/>
        <v>52430001</v>
      </c>
      <c r="D5350">
        <f t="shared" si="253"/>
        <v>2</v>
      </c>
      <c r="E5350" t="str">
        <f t="shared" ca="1" si="254"/>
        <v>shifted orders shipped</v>
      </c>
      <c r="F5350" t="s">
        <v>3539</v>
      </c>
      <c r="G5350" t="s">
        <v>335</v>
      </c>
      <c r="H5350" t="s">
        <v>10745</v>
      </c>
      <c r="I5350" s="6">
        <v>44012.787141203706</v>
      </c>
      <c r="J5350" t="s">
        <v>16</v>
      </c>
      <c r="K5350" s="6">
        <v>44014.595509259256</v>
      </c>
      <c r="M5350" t="s">
        <v>11836</v>
      </c>
      <c r="N5350" t="s">
        <v>11837</v>
      </c>
      <c r="Q5350" t="s">
        <v>11838</v>
      </c>
      <c r="R5350" t="s">
        <v>11710</v>
      </c>
      <c r="S5350" t="s">
        <v>11839</v>
      </c>
      <c r="T5350" t="s">
        <v>338</v>
      </c>
      <c r="U5350" t="s">
        <v>530</v>
      </c>
      <c r="W5350" t="s">
        <v>11840</v>
      </c>
      <c r="Z5350" t="s">
        <v>11836</v>
      </c>
      <c r="AA5350" t="s">
        <v>11837</v>
      </c>
      <c r="AD5350" t="s">
        <v>11838</v>
      </c>
      <c r="AE5350" t="s">
        <v>11710</v>
      </c>
      <c r="AF5350" t="s">
        <v>11839</v>
      </c>
      <c r="AG5350" t="s">
        <v>338</v>
      </c>
      <c r="AH5350" t="s">
        <v>530</v>
      </c>
      <c r="AJ5350" t="s">
        <v>11840</v>
      </c>
      <c r="AL5350" t="s">
        <v>339</v>
      </c>
      <c r="AM5350">
        <v>2</v>
      </c>
      <c r="AN5350">
        <v>2</v>
      </c>
      <c r="AO5350">
        <v>12063</v>
      </c>
      <c r="AQ5350">
        <v>127155</v>
      </c>
      <c r="AR5350">
        <v>52430001</v>
      </c>
      <c r="AS5350" t="s">
        <v>927</v>
      </c>
      <c r="AT5350" t="s">
        <v>75</v>
      </c>
      <c r="AW5350" t="s">
        <v>340</v>
      </c>
      <c r="AX5350" t="s">
        <v>340</v>
      </c>
      <c r="AY5350" t="s">
        <v>357</v>
      </c>
      <c r="AZ5350" t="s">
        <v>363</v>
      </c>
      <c r="BY5350" t="s">
        <v>342</v>
      </c>
      <c r="EQ5350">
        <v>249990</v>
      </c>
      <c r="ER5350" t="s">
        <v>10746</v>
      </c>
      <c r="EV5350">
        <v>17287793</v>
      </c>
      <c r="EW5350">
        <v>928</v>
      </c>
      <c r="EX5350">
        <v>221091</v>
      </c>
      <c r="EY5350" t="s">
        <v>11841</v>
      </c>
      <c r="EZ5350">
        <v>1</v>
      </c>
      <c r="FC5350">
        <v>95385</v>
      </c>
      <c r="FD5350" t="s">
        <v>3531</v>
      </c>
    </row>
    <row r="5351" spans="1:160" x14ac:dyDescent="0.3">
      <c r="A5351" t="str">
        <f>VLOOKUP(B5351,Table2[],3,FALSE)</f>
        <v>Digital</v>
      </c>
      <c r="B5351" t="str">
        <f>IF(OR(ISNUMBER(FIND("QVC",Z5351)),ISNUMBER(FIND("QVC",AL5351))),"QVC",IF(OR(ISNUMBER(FIND("NCO",H5351)),ISNUMBER(FIND("NCO",Y5351))), "NCO", IF(AL5351="consumer","PMD.com",VLOOKUP(LEFT(H5351,2),Tables!$E$1:$F$11,2,FALSE))))</f>
        <v>PMD.com</v>
      </c>
      <c r="C5351">
        <f t="shared" si="252"/>
        <v>5354</v>
      </c>
      <c r="D5351">
        <f t="shared" si="253"/>
        <v>1</v>
      </c>
      <c r="E5351" t="str">
        <f t="shared" ca="1" si="254"/>
        <v>shifted orders shipped</v>
      </c>
      <c r="F5351" t="s">
        <v>3539</v>
      </c>
      <c r="G5351" t="s">
        <v>335</v>
      </c>
      <c r="H5351" t="s">
        <v>10745</v>
      </c>
      <c r="I5351" s="6">
        <v>44012.787141203706</v>
      </c>
      <c r="J5351" t="s">
        <v>16</v>
      </c>
      <c r="K5351" s="6">
        <v>44014.595509259256</v>
      </c>
      <c r="M5351" t="s">
        <v>11836</v>
      </c>
      <c r="N5351" t="s">
        <v>11837</v>
      </c>
      <c r="Q5351" t="s">
        <v>11838</v>
      </c>
      <c r="R5351" t="s">
        <v>11710</v>
      </c>
      <c r="S5351" t="s">
        <v>11839</v>
      </c>
      <c r="T5351" t="s">
        <v>338</v>
      </c>
      <c r="U5351" t="s">
        <v>530</v>
      </c>
      <c r="W5351" t="s">
        <v>11840</v>
      </c>
      <c r="Z5351" t="s">
        <v>11836</v>
      </c>
      <c r="AA5351" t="s">
        <v>11837</v>
      </c>
      <c r="AD5351" t="s">
        <v>11838</v>
      </c>
      <c r="AE5351" t="s">
        <v>11710</v>
      </c>
      <c r="AF5351" t="s">
        <v>11839</v>
      </c>
      <c r="AG5351" t="s">
        <v>338</v>
      </c>
      <c r="AH5351" t="s">
        <v>530</v>
      </c>
      <c r="AJ5351" t="s">
        <v>11840</v>
      </c>
      <c r="AL5351" t="s">
        <v>339</v>
      </c>
      <c r="AM5351">
        <v>1</v>
      </c>
      <c r="AN5351">
        <v>1</v>
      </c>
      <c r="AO5351">
        <v>5214</v>
      </c>
      <c r="AQ5351">
        <v>124518</v>
      </c>
      <c r="AR5351">
        <v>5354</v>
      </c>
      <c r="AS5351" t="s">
        <v>1753</v>
      </c>
      <c r="AT5351" t="s">
        <v>103</v>
      </c>
      <c r="AW5351" t="s">
        <v>340</v>
      </c>
      <c r="AX5351" t="s">
        <v>340</v>
      </c>
      <c r="AY5351" t="s">
        <v>351</v>
      </c>
      <c r="AZ5351" t="s">
        <v>415</v>
      </c>
      <c r="BY5351" t="s">
        <v>342</v>
      </c>
      <c r="EQ5351">
        <v>249176</v>
      </c>
      <c r="ER5351" t="s">
        <v>10746</v>
      </c>
      <c r="EV5351">
        <v>17287793</v>
      </c>
      <c r="EW5351">
        <v>928</v>
      </c>
      <c r="EX5351">
        <v>221091</v>
      </c>
      <c r="EY5351" t="s">
        <v>11841</v>
      </c>
      <c r="EZ5351">
        <v>1</v>
      </c>
      <c r="FC5351">
        <v>5354</v>
      </c>
      <c r="FD5351" t="s">
        <v>103</v>
      </c>
    </row>
    <row r="5352" spans="1:160" x14ac:dyDescent="0.3">
      <c r="A5352" t="str">
        <f>VLOOKUP(B5352,Table2[],3,FALSE)</f>
        <v>Digital</v>
      </c>
      <c r="B5352" t="str">
        <f>IF(OR(ISNUMBER(FIND("QVC",Z5352)),ISNUMBER(FIND("QVC",AL5352))),"QVC",IF(OR(ISNUMBER(FIND("NCO",H5352)),ISNUMBER(FIND("NCO",Y5352))), "NCO", IF(AL5352="consumer","PMD.com",VLOOKUP(LEFT(H5352,2),Tables!$E$1:$F$11,2,FALSE))))</f>
        <v>PMD.com</v>
      </c>
      <c r="C5352">
        <f t="shared" si="252"/>
        <v>53920001</v>
      </c>
      <c r="D5352">
        <f t="shared" si="253"/>
        <v>2</v>
      </c>
      <c r="E5352" t="str">
        <f t="shared" ca="1" si="254"/>
        <v>shifted orders shipped</v>
      </c>
      <c r="F5352" t="s">
        <v>3539</v>
      </c>
      <c r="G5352" t="s">
        <v>335</v>
      </c>
      <c r="H5352" t="s">
        <v>10745</v>
      </c>
      <c r="I5352" s="6">
        <v>44012.787141203706</v>
      </c>
      <c r="J5352" t="s">
        <v>16</v>
      </c>
      <c r="K5352" s="6">
        <v>44014.595509259256</v>
      </c>
      <c r="M5352" t="s">
        <v>11836</v>
      </c>
      <c r="N5352" t="s">
        <v>11837</v>
      </c>
      <c r="Q5352" t="s">
        <v>11838</v>
      </c>
      <c r="R5352" t="s">
        <v>11710</v>
      </c>
      <c r="S5352" t="s">
        <v>11839</v>
      </c>
      <c r="T5352" t="s">
        <v>338</v>
      </c>
      <c r="U5352" t="s">
        <v>530</v>
      </c>
      <c r="W5352" t="s">
        <v>11840</v>
      </c>
      <c r="Z5352" t="s">
        <v>11836</v>
      </c>
      <c r="AA5352" t="s">
        <v>11837</v>
      </c>
      <c r="AD5352" t="s">
        <v>11838</v>
      </c>
      <c r="AE5352" t="s">
        <v>11710</v>
      </c>
      <c r="AF5352" t="s">
        <v>11839</v>
      </c>
      <c r="AG5352" t="s">
        <v>338</v>
      </c>
      <c r="AH5352" t="s">
        <v>530</v>
      </c>
      <c r="AJ5352" t="s">
        <v>11840</v>
      </c>
      <c r="AL5352" t="s">
        <v>339</v>
      </c>
      <c r="AM5352">
        <v>2</v>
      </c>
      <c r="AN5352">
        <v>2</v>
      </c>
      <c r="AO5352">
        <v>14899</v>
      </c>
      <c r="AQ5352">
        <v>124468</v>
      </c>
      <c r="AR5352">
        <v>53920001</v>
      </c>
      <c r="AS5352">
        <v>9000000</v>
      </c>
      <c r="AT5352" t="s">
        <v>40</v>
      </c>
      <c r="AW5352" t="s">
        <v>343</v>
      </c>
      <c r="BY5352" t="s">
        <v>342</v>
      </c>
      <c r="EQ5352">
        <v>243396</v>
      </c>
      <c r="ER5352" t="s">
        <v>10746</v>
      </c>
      <c r="EV5352">
        <v>17287793</v>
      </c>
      <c r="EW5352">
        <v>928</v>
      </c>
      <c r="EX5352">
        <v>221091</v>
      </c>
      <c r="EY5352" t="s">
        <v>11841</v>
      </c>
      <c r="EZ5352">
        <v>1</v>
      </c>
      <c r="FC5352">
        <v>95385</v>
      </c>
      <c r="FD5352" t="s">
        <v>3531</v>
      </c>
    </row>
    <row r="5353" spans="1:160" x14ac:dyDescent="0.3">
      <c r="A5353" t="str">
        <f>VLOOKUP(B5353,Table2[],3,FALSE)</f>
        <v>Digital</v>
      </c>
      <c r="B5353" t="str">
        <f>IF(OR(ISNUMBER(FIND("QVC",Z5353)),ISNUMBER(FIND("QVC",AL5353))),"QVC",IF(OR(ISNUMBER(FIND("NCO",H5353)),ISNUMBER(FIND("NCO",Y5353))), "NCO", IF(AL5353="consumer","PMD.com",VLOOKUP(LEFT(H5353,2),Tables!$E$1:$F$11,2,FALSE))))</f>
        <v>PMD.com</v>
      </c>
      <c r="C5353">
        <f t="shared" si="252"/>
        <v>5341030</v>
      </c>
      <c r="D5353">
        <f t="shared" si="253"/>
        <v>2</v>
      </c>
      <c r="E5353" t="str">
        <f t="shared" ca="1" si="254"/>
        <v>shifted orders shipped</v>
      </c>
      <c r="F5353" t="s">
        <v>3539</v>
      </c>
      <c r="G5353" t="s">
        <v>335</v>
      </c>
      <c r="H5353" t="s">
        <v>10745</v>
      </c>
      <c r="I5353" s="6">
        <v>44012.787141203706</v>
      </c>
      <c r="J5353" t="s">
        <v>16</v>
      </c>
      <c r="K5353" s="6">
        <v>44014.595509259256</v>
      </c>
      <c r="M5353" t="s">
        <v>11836</v>
      </c>
      <c r="N5353" t="s">
        <v>11837</v>
      </c>
      <c r="Q5353" t="s">
        <v>11838</v>
      </c>
      <c r="R5353" t="s">
        <v>11710</v>
      </c>
      <c r="S5353" t="s">
        <v>11839</v>
      </c>
      <c r="T5353" t="s">
        <v>338</v>
      </c>
      <c r="U5353" t="s">
        <v>530</v>
      </c>
      <c r="W5353" t="s">
        <v>11840</v>
      </c>
      <c r="Z5353" t="s">
        <v>11836</v>
      </c>
      <c r="AA5353" t="s">
        <v>11837</v>
      </c>
      <c r="AD5353" t="s">
        <v>11838</v>
      </c>
      <c r="AE5353" t="s">
        <v>11710</v>
      </c>
      <c r="AF5353" t="s">
        <v>11839</v>
      </c>
      <c r="AG5353" t="s">
        <v>338</v>
      </c>
      <c r="AH5353" t="s">
        <v>530</v>
      </c>
      <c r="AJ5353" t="s">
        <v>11840</v>
      </c>
      <c r="AL5353" t="s">
        <v>339</v>
      </c>
      <c r="AM5353">
        <v>2</v>
      </c>
      <c r="AN5353">
        <v>2</v>
      </c>
      <c r="AO5353">
        <v>12859</v>
      </c>
      <c r="AQ5353">
        <v>124642</v>
      </c>
      <c r="AR5353">
        <v>5341030</v>
      </c>
      <c r="AS5353" t="s">
        <v>925</v>
      </c>
      <c r="AT5353" t="s">
        <v>926</v>
      </c>
      <c r="AW5353" t="s">
        <v>366</v>
      </c>
      <c r="AX5353" t="s">
        <v>366</v>
      </c>
      <c r="AY5353" t="s">
        <v>345</v>
      </c>
      <c r="AZ5353" t="s">
        <v>346</v>
      </c>
      <c r="BY5353" t="s">
        <v>342</v>
      </c>
      <c r="EQ5353">
        <v>243275</v>
      </c>
      <c r="ER5353" t="s">
        <v>10746</v>
      </c>
      <c r="EV5353">
        <v>17287793</v>
      </c>
      <c r="EW5353">
        <v>928</v>
      </c>
      <c r="EX5353">
        <v>221091</v>
      </c>
      <c r="EY5353" t="s">
        <v>11841</v>
      </c>
      <c r="EZ5353">
        <v>1</v>
      </c>
      <c r="FC5353">
        <v>95385</v>
      </c>
      <c r="FD5353" t="s">
        <v>3531</v>
      </c>
    </row>
    <row r="5354" spans="1:160" x14ac:dyDescent="0.3">
      <c r="A5354" t="str">
        <f>VLOOKUP(B5354,Table2[],3,FALSE)</f>
        <v>Digital</v>
      </c>
      <c r="B5354" t="str">
        <f>IF(OR(ISNUMBER(FIND("QVC",Z5354)),ISNUMBER(FIND("QVC",AL5354))),"QVC",IF(OR(ISNUMBER(FIND("NCO",H5354)),ISNUMBER(FIND("NCO",Y5354))), "NCO", IF(AL5354="consumer","PMD.com",VLOOKUP(LEFT(H5354,2),Tables!$E$1:$F$11,2,FALSE))))</f>
        <v>PMD.com</v>
      </c>
      <c r="C5354">
        <f t="shared" si="252"/>
        <v>53920001</v>
      </c>
      <c r="D5354">
        <f t="shared" si="253"/>
        <v>1</v>
      </c>
      <c r="E5354" t="str">
        <f t="shared" ca="1" si="254"/>
        <v>MTD orders shipped</v>
      </c>
      <c r="F5354" t="s">
        <v>3539</v>
      </c>
      <c r="G5354" t="s">
        <v>335</v>
      </c>
      <c r="H5354" t="s">
        <v>10755</v>
      </c>
      <c r="I5354" s="6">
        <v>44013.374432870369</v>
      </c>
      <c r="J5354" t="s">
        <v>16</v>
      </c>
      <c r="K5354" s="6">
        <v>44014.600740740738</v>
      </c>
      <c r="M5354" t="s">
        <v>11842</v>
      </c>
      <c r="N5354" t="s">
        <v>11843</v>
      </c>
      <c r="Q5354" t="s">
        <v>11844</v>
      </c>
      <c r="R5354" t="s">
        <v>11710</v>
      </c>
      <c r="S5354" t="s">
        <v>11845</v>
      </c>
      <c r="T5354" t="s">
        <v>338</v>
      </c>
      <c r="U5354" t="s">
        <v>530</v>
      </c>
      <c r="W5354" t="s">
        <v>11846</v>
      </c>
      <c r="Z5354" t="s">
        <v>11842</v>
      </c>
      <c r="AA5354" t="s">
        <v>11843</v>
      </c>
      <c r="AD5354" t="s">
        <v>11844</v>
      </c>
      <c r="AE5354" t="s">
        <v>11710</v>
      </c>
      <c r="AF5354" t="s">
        <v>11845</v>
      </c>
      <c r="AG5354" t="s">
        <v>338</v>
      </c>
      <c r="AH5354" t="s">
        <v>530</v>
      </c>
      <c r="AJ5354" t="s">
        <v>11846</v>
      </c>
      <c r="AL5354" t="s">
        <v>339</v>
      </c>
      <c r="AM5354">
        <v>1</v>
      </c>
      <c r="AN5354">
        <v>1</v>
      </c>
      <c r="AO5354">
        <v>14899</v>
      </c>
      <c r="AQ5354">
        <v>124468</v>
      </c>
      <c r="AR5354">
        <v>53920001</v>
      </c>
      <c r="AS5354" t="s">
        <v>42</v>
      </c>
      <c r="AT5354" t="s">
        <v>40</v>
      </c>
      <c r="AW5354" t="s">
        <v>343</v>
      </c>
      <c r="BY5354" t="s">
        <v>342</v>
      </c>
      <c r="EQ5354">
        <v>247476</v>
      </c>
      <c r="ER5354" t="s">
        <v>10756</v>
      </c>
      <c r="EV5354">
        <v>17289012</v>
      </c>
      <c r="EW5354">
        <v>928</v>
      </c>
      <c r="EX5354">
        <v>221277</v>
      </c>
      <c r="EY5354" t="s">
        <v>11847</v>
      </c>
      <c r="EZ5354">
        <v>1</v>
      </c>
      <c r="FC5354">
        <v>95384</v>
      </c>
      <c r="FD5354" t="s">
        <v>3530</v>
      </c>
    </row>
    <row r="5355" spans="1:160" x14ac:dyDescent="0.3">
      <c r="A5355" t="str">
        <f>VLOOKUP(B5355,Table2[],3,FALSE)</f>
        <v>Digital</v>
      </c>
      <c r="B5355" t="str">
        <f>IF(OR(ISNUMBER(FIND("QVC",Z5355)),ISNUMBER(FIND("QVC",AL5355))),"QVC",IF(OR(ISNUMBER(FIND("NCO",H5355)),ISNUMBER(FIND("NCO",Y5355))), "NCO", IF(AL5355="consumer","PMD.com",VLOOKUP(LEFT(H5355,2),Tables!$E$1:$F$11,2,FALSE))))</f>
        <v>PMD.com</v>
      </c>
      <c r="C5355">
        <f t="shared" si="252"/>
        <v>53920001</v>
      </c>
      <c r="D5355">
        <f t="shared" si="253"/>
        <v>1</v>
      </c>
      <c r="E5355" t="str">
        <f t="shared" ca="1" si="254"/>
        <v>MTD orders shipped</v>
      </c>
      <c r="F5355" t="s">
        <v>3539</v>
      </c>
      <c r="G5355" t="s">
        <v>335</v>
      </c>
      <c r="H5355" t="s">
        <v>10755</v>
      </c>
      <c r="I5355" s="6">
        <v>44013.374432870369</v>
      </c>
      <c r="J5355" t="s">
        <v>16</v>
      </c>
      <c r="K5355" s="6">
        <v>44014.600740740738</v>
      </c>
      <c r="M5355" t="s">
        <v>11842</v>
      </c>
      <c r="N5355" t="s">
        <v>11843</v>
      </c>
      <c r="Q5355" t="s">
        <v>11844</v>
      </c>
      <c r="R5355" t="s">
        <v>11710</v>
      </c>
      <c r="S5355" t="s">
        <v>11845</v>
      </c>
      <c r="T5355" t="s">
        <v>338</v>
      </c>
      <c r="U5355" t="s">
        <v>530</v>
      </c>
      <c r="W5355" t="s">
        <v>11846</v>
      </c>
      <c r="Z5355" t="s">
        <v>11842</v>
      </c>
      <c r="AA5355" t="s">
        <v>11843</v>
      </c>
      <c r="AD5355" t="s">
        <v>11844</v>
      </c>
      <c r="AE5355" t="s">
        <v>11710</v>
      </c>
      <c r="AF5355" t="s">
        <v>11845</v>
      </c>
      <c r="AG5355" t="s">
        <v>338</v>
      </c>
      <c r="AH5355" t="s">
        <v>530</v>
      </c>
      <c r="AJ5355" t="s">
        <v>11846</v>
      </c>
      <c r="AL5355" t="s">
        <v>339</v>
      </c>
      <c r="AM5355">
        <v>1</v>
      </c>
      <c r="AN5355">
        <v>1</v>
      </c>
      <c r="AO5355">
        <v>14899</v>
      </c>
      <c r="AQ5355">
        <v>124468</v>
      </c>
      <c r="AR5355">
        <v>53920001</v>
      </c>
      <c r="AS5355" t="s">
        <v>42</v>
      </c>
      <c r="AT5355" t="s">
        <v>40</v>
      </c>
      <c r="AW5355" t="s">
        <v>343</v>
      </c>
      <c r="BY5355" t="s">
        <v>342</v>
      </c>
      <c r="EQ5355">
        <v>247476</v>
      </c>
      <c r="ER5355" t="s">
        <v>10756</v>
      </c>
      <c r="EV5355">
        <v>17289012</v>
      </c>
      <c r="EW5355">
        <v>928</v>
      </c>
      <c r="EX5355">
        <v>221277</v>
      </c>
      <c r="EY5355" t="s">
        <v>11847</v>
      </c>
      <c r="EZ5355">
        <v>1</v>
      </c>
      <c r="FC5355">
        <v>95277</v>
      </c>
      <c r="FD5355" t="s">
        <v>634</v>
      </c>
    </row>
    <row r="5356" spans="1:160" x14ac:dyDescent="0.3">
      <c r="A5356" t="str">
        <f>VLOOKUP(B5356,Table2[],3,FALSE)</f>
        <v>Digital</v>
      </c>
      <c r="B5356" t="str">
        <f>IF(OR(ISNUMBER(FIND("QVC",Z5356)),ISNUMBER(FIND("QVC",AL5356))),"QVC",IF(OR(ISNUMBER(FIND("NCO",H5356)),ISNUMBER(FIND("NCO",Y5356))), "NCO", IF(AL5356="consumer","PMD.com",VLOOKUP(LEFT(H5356,2),Tables!$E$1:$F$11,2,FALSE))))</f>
        <v>PMD.com</v>
      </c>
      <c r="C5356">
        <f t="shared" si="252"/>
        <v>53600001</v>
      </c>
      <c r="D5356">
        <f t="shared" si="253"/>
        <v>1</v>
      </c>
      <c r="E5356" t="str">
        <f t="shared" ca="1" si="254"/>
        <v>MTD orders shipped</v>
      </c>
      <c r="F5356" t="s">
        <v>3539</v>
      </c>
      <c r="G5356" t="s">
        <v>335</v>
      </c>
      <c r="H5356" t="s">
        <v>10755</v>
      </c>
      <c r="I5356" s="6">
        <v>44013.374432870369</v>
      </c>
      <c r="J5356" t="s">
        <v>16</v>
      </c>
      <c r="K5356" s="6">
        <v>44014.600740740738</v>
      </c>
      <c r="M5356" t="s">
        <v>11842</v>
      </c>
      <c r="N5356" t="s">
        <v>11843</v>
      </c>
      <c r="Q5356" t="s">
        <v>11844</v>
      </c>
      <c r="R5356" t="s">
        <v>11710</v>
      </c>
      <c r="S5356" t="s">
        <v>11845</v>
      </c>
      <c r="T5356" t="s">
        <v>338</v>
      </c>
      <c r="U5356" t="s">
        <v>530</v>
      </c>
      <c r="W5356" t="s">
        <v>11846</v>
      </c>
      <c r="Z5356" t="s">
        <v>11842</v>
      </c>
      <c r="AA5356" t="s">
        <v>11843</v>
      </c>
      <c r="AD5356" t="s">
        <v>11844</v>
      </c>
      <c r="AE5356" t="s">
        <v>11710</v>
      </c>
      <c r="AF5356" t="s">
        <v>11845</v>
      </c>
      <c r="AG5356" t="s">
        <v>338</v>
      </c>
      <c r="AH5356" t="s">
        <v>530</v>
      </c>
      <c r="AJ5356" t="s">
        <v>11846</v>
      </c>
      <c r="AL5356" t="s">
        <v>339</v>
      </c>
      <c r="AM5356">
        <v>1</v>
      </c>
      <c r="AN5356">
        <v>1</v>
      </c>
      <c r="AO5356">
        <v>10451</v>
      </c>
      <c r="AQ5356">
        <v>124445</v>
      </c>
      <c r="AR5356">
        <v>53600001</v>
      </c>
      <c r="AS5356" t="s">
        <v>131</v>
      </c>
      <c r="AT5356" t="s">
        <v>32</v>
      </c>
      <c r="AW5356" t="s">
        <v>343</v>
      </c>
      <c r="BY5356" t="s">
        <v>342</v>
      </c>
      <c r="EQ5356">
        <v>243541</v>
      </c>
      <c r="ER5356" t="s">
        <v>10756</v>
      </c>
      <c r="EV5356">
        <v>17289012</v>
      </c>
      <c r="EW5356">
        <v>928</v>
      </c>
      <c r="EX5356">
        <v>221277</v>
      </c>
      <c r="EY5356" t="s">
        <v>11847</v>
      </c>
      <c r="EZ5356">
        <v>1</v>
      </c>
      <c r="FC5356" t="s">
        <v>11848</v>
      </c>
      <c r="FD5356" t="s">
        <v>1111</v>
      </c>
    </row>
    <row r="5357" spans="1:160" x14ac:dyDescent="0.3">
      <c r="A5357" t="str">
        <f>VLOOKUP(B5357,Table2[],3,FALSE)</f>
        <v>Digital</v>
      </c>
      <c r="B5357" t="str">
        <f>IF(OR(ISNUMBER(FIND("QVC",Z5357)),ISNUMBER(FIND("QVC",AL5357))),"QVC",IF(OR(ISNUMBER(FIND("NCO",H5357)),ISNUMBER(FIND("NCO",Y5357))), "NCO", IF(AL5357="consumer","PMD.com",VLOOKUP(LEFT(H5357,2),Tables!$E$1:$F$11,2,FALSE))))</f>
        <v>PMD.com</v>
      </c>
      <c r="C5357">
        <f t="shared" si="252"/>
        <v>52430001</v>
      </c>
      <c r="D5357">
        <f t="shared" si="253"/>
        <v>1</v>
      </c>
      <c r="E5357" t="str">
        <f t="shared" ca="1" si="254"/>
        <v>MTD orders shipped</v>
      </c>
      <c r="F5357" t="s">
        <v>3539</v>
      </c>
      <c r="G5357" t="s">
        <v>335</v>
      </c>
      <c r="H5357" t="s">
        <v>10755</v>
      </c>
      <c r="I5357" s="6">
        <v>44013.374432870369</v>
      </c>
      <c r="J5357" t="s">
        <v>16</v>
      </c>
      <c r="K5357" s="6">
        <v>44014.600740740738</v>
      </c>
      <c r="M5357" t="s">
        <v>11842</v>
      </c>
      <c r="N5357" t="s">
        <v>11843</v>
      </c>
      <c r="Q5357" t="s">
        <v>11844</v>
      </c>
      <c r="R5357" t="s">
        <v>11710</v>
      </c>
      <c r="S5357" t="s">
        <v>11845</v>
      </c>
      <c r="T5357" t="s">
        <v>338</v>
      </c>
      <c r="U5357" t="s">
        <v>530</v>
      </c>
      <c r="W5357" t="s">
        <v>11846</v>
      </c>
      <c r="Z5357" t="s">
        <v>11842</v>
      </c>
      <c r="AA5357" t="s">
        <v>11843</v>
      </c>
      <c r="AD5357" t="s">
        <v>11844</v>
      </c>
      <c r="AE5357" t="s">
        <v>11710</v>
      </c>
      <c r="AF5357" t="s">
        <v>11845</v>
      </c>
      <c r="AG5357" t="s">
        <v>338</v>
      </c>
      <c r="AH5357" t="s">
        <v>530</v>
      </c>
      <c r="AJ5357" t="s">
        <v>11846</v>
      </c>
      <c r="AL5357" t="s">
        <v>339</v>
      </c>
      <c r="AM5357">
        <v>1</v>
      </c>
      <c r="AN5357">
        <v>1</v>
      </c>
      <c r="AO5357">
        <v>12063</v>
      </c>
      <c r="AQ5357">
        <v>127155</v>
      </c>
      <c r="AR5357">
        <v>52430001</v>
      </c>
      <c r="AS5357" t="s">
        <v>927</v>
      </c>
      <c r="AT5357" t="s">
        <v>75</v>
      </c>
      <c r="AW5357" t="s">
        <v>340</v>
      </c>
      <c r="AX5357" t="s">
        <v>340</v>
      </c>
      <c r="AY5357" t="s">
        <v>357</v>
      </c>
      <c r="AZ5357" t="s">
        <v>363</v>
      </c>
      <c r="BY5357" t="s">
        <v>342</v>
      </c>
      <c r="EQ5357">
        <v>249990</v>
      </c>
      <c r="ER5357" t="s">
        <v>10756</v>
      </c>
      <c r="EV5357">
        <v>17289012</v>
      </c>
      <c r="EW5357">
        <v>928</v>
      </c>
      <c r="EX5357">
        <v>221277</v>
      </c>
      <c r="EY5357" t="s">
        <v>11847</v>
      </c>
      <c r="EZ5357">
        <v>1</v>
      </c>
      <c r="FC5357">
        <v>95384</v>
      </c>
      <c r="FD5357" t="s">
        <v>3530</v>
      </c>
    </row>
    <row r="5358" spans="1:160" x14ac:dyDescent="0.3">
      <c r="A5358" t="str">
        <f>VLOOKUP(B5358,Table2[],3,FALSE)</f>
        <v>Digital</v>
      </c>
      <c r="B5358" t="str">
        <f>IF(OR(ISNUMBER(FIND("QVC",Z5358)),ISNUMBER(FIND("QVC",AL5358))),"QVC",IF(OR(ISNUMBER(FIND("NCO",H5358)),ISNUMBER(FIND("NCO",Y5358))), "NCO", IF(AL5358="consumer","PMD.com",VLOOKUP(LEFT(H5358,2),Tables!$E$1:$F$11,2,FALSE))))</f>
        <v>PMD.com</v>
      </c>
      <c r="C5358">
        <f t="shared" si="252"/>
        <v>53900001</v>
      </c>
      <c r="D5358">
        <f t="shared" si="253"/>
        <v>1</v>
      </c>
      <c r="E5358" t="str">
        <f t="shared" ca="1" si="254"/>
        <v>MTD orders shipped</v>
      </c>
      <c r="F5358" t="s">
        <v>3539</v>
      </c>
      <c r="G5358" t="s">
        <v>335</v>
      </c>
      <c r="H5358" t="s">
        <v>10755</v>
      </c>
      <c r="I5358" s="6">
        <v>44013.374432870369</v>
      </c>
      <c r="J5358" t="s">
        <v>16</v>
      </c>
      <c r="K5358" s="6">
        <v>44014.600740740738</v>
      </c>
      <c r="M5358" t="s">
        <v>11842</v>
      </c>
      <c r="N5358" t="s">
        <v>11843</v>
      </c>
      <c r="Q5358" t="s">
        <v>11844</v>
      </c>
      <c r="R5358" t="s">
        <v>11710</v>
      </c>
      <c r="S5358" t="s">
        <v>11845</v>
      </c>
      <c r="T5358" t="s">
        <v>338</v>
      </c>
      <c r="U5358" t="s">
        <v>530</v>
      </c>
      <c r="W5358" t="s">
        <v>11846</v>
      </c>
      <c r="Z5358" t="s">
        <v>11842</v>
      </c>
      <c r="AA5358" t="s">
        <v>11843</v>
      </c>
      <c r="AD5358" t="s">
        <v>11844</v>
      </c>
      <c r="AE5358" t="s">
        <v>11710</v>
      </c>
      <c r="AF5358" t="s">
        <v>11845</v>
      </c>
      <c r="AG5358" t="s">
        <v>338</v>
      </c>
      <c r="AH5358" t="s">
        <v>530</v>
      </c>
      <c r="AJ5358" t="s">
        <v>11846</v>
      </c>
      <c r="AL5358" t="s">
        <v>339</v>
      </c>
      <c r="AM5358">
        <v>1</v>
      </c>
      <c r="AN5358">
        <v>1</v>
      </c>
      <c r="AO5358">
        <v>31217</v>
      </c>
      <c r="AQ5358">
        <v>124466</v>
      </c>
      <c r="AR5358">
        <v>53900001</v>
      </c>
      <c r="AS5358" t="s">
        <v>1697</v>
      </c>
      <c r="AT5358" t="s">
        <v>104</v>
      </c>
      <c r="AW5358" t="s">
        <v>343</v>
      </c>
      <c r="BY5358" t="s">
        <v>342</v>
      </c>
      <c r="EQ5358">
        <v>247378</v>
      </c>
      <c r="ER5358" t="s">
        <v>10756</v>
      </c>
      <c r="EV5358">
        <v>17289012</v>
      </c>
      <c r="EW5358">
        <v>928</v>
      </c>
      <c r="EX5358">
        <v>221277</v>
      </c>
      <c r="EY5358" t="s">
        <v>11847</v>
      </c>
      <c r="EZ5358">
        <v>1</v>
      </c>
      <c r="FC5358" t="s">
        <v>11848</v>
      </c>
      <c r="FD5358" t="s">
        <v>1111</v>
      </c>
    </row>
    <row r="5359" spans="1:160" x14ac:dyDescent="0.3">
      <c r="A5359" t="str">
        <f>VLOOKUP(B5359,Table2[],3,FALSE)</f>
        <v>Digital</v>
      </c>
      <c r="B5359" t="str">
        <f>IF(OR(ISNUMBER(FIND("QVC",Z5359)),ISNUMBER(FIND("QVC",AL5359))),"QVC",IF(OR(ISNUMBER(FIND("NCO",H5359)),ISNUMBER(FIND("NCO",Y5359))), "NCO", IF(AL5359="consumer","PMD.com",VLOOKUP(LEFT(H5359,2),Tables!$E$1:$F$11,2,FALSE))))</f>
        <v>PMD.com</v>
      </c>
      <c r="C5359">
        <f t="shared" si="252"/>
        <v>53900001</v>
      </c>
      <c r="D5359">
        <f t="shared" si="253"/>
        <v>1</v>
      </c>
      <c r="E5359" t="str">
        <f t="shared" ca="1" si="254"/>
        <v>MTD orders shipped</v>
      </c>
      <c r="F5359" t="s">
        <v>3539</v>
      </c>
      <c r="G5359" t="s">
        <v>335</v>
      </c>
      <c r="H5359" t="s">
        <v>10755</v>
      </c>
      <c r="I5359" s="6">
        <v>44013.374432870369</v>
      </c>
      <c r="J5359" t="s">
        <v>16</v>
      </c>
      <c r="K5359" s="6">
        <v>44014.600740740738</v>
      </c>
      <c r="M5359" t="s">
        <v>11842</v>
      </c>
      <c r="N5359" t="s">
        <v>11843</v>
      </c>
      <c r="Q5359" t="s">
        <v>11844</v>
      </c>
      <c r="R5359" t="s">
        <v>11710</v>
      </c>
      <c r="S5359" t="s">
        <v>11845</v>
      </c>
      <c r="T5359" t="s">
        <v>338</v>
      </c>
      <c r="U5359" t="s">
        <v>530</v>
      </c>
      <c r="W5359" t="s">
        <v>11846</v>
      </c>
      <c r="Z5359" t="s">
        <v>11842</v>
      </c>
      <c r="AA5359" t="s">
        <v>11843</v>
      </c>
      <c r="AD5359" t="s">
        <v>11844</v>
      </c>
      <c r="AE5359" t="s">
        <v>11710</v>
      </c>
      <c r="AF5359" t="s">
        <v>11845</v>
      </c>
      <c r="AG5359" t="s">
        <v>338</v>
      </c>
      <c r="AH5359" t="s">
        <v>530</v>
      </c>
      <c r="AJ5359" t="s">
        <v>11846</v>
      </c>
      <c r="AL5359" t="s">
        <v>339</v>
      </c>
      <c r="AM5359">
        <v>1</v>
      </c>
      <c r="AN5359">
        <v>1</v>
      </c>
      <c r="AO5359">
        <v>31217</v>
      </c>
      <c r="AQ5359">
        <v>124466</v>
      </c>
      <c r="AR5359">
        <v>53900001</v>
      </c>
      <c r="AS5359" t="s">
        <v>1697</v>
      </c>
      <c r="AT5359" t="s">
        <v>104</v>
      </c>
      <c r="AW5359" t="s">
        <v>343</v>
      </c>
      <c r="BY5359" t="s">
        <v>342</v>
      </c>
      <c r="EQ5359">
        <v>247378</v>
      </c>
      <c r="ER5359" t="s">
        <v>10756</v>
      </c>
      <c r="EV5359">
        <v>17289012</v>
      </c>
      <c r="EW5359">
        <v>928</v>
      </c>
      <c r="EX5359">
        <v>221277</v>
      </c>
      <c r="EY5359" t="s">
        <v>11847</v>
      </c>
      <c r="EZ5359">
        <v>1</v>
      </c>
      <c r="FC5359">
        <v>95277</v>
      </c>
      <c r="FD5359" t="s">
        <v>634</v>
      </c>
    </row>
    <row r="5360" spans="1:160" x14ac:dyDescent="0.3">
      <c r="A5360" t="str">
        <f>VLOOKUP(B5360,Table2[],3,FALSE)</f>
        <v>Digital</v>
      </c>
      <c r="B5360" t="str">
        <f>IF(OR(ISNUMBER(FIND("QVC",Z5360)),ISNUMBER(FIND("QVC",AL5360))),"QVC",IF(OR(ISNUMBER(FIND("NCO",H5360)),ISNUMBER(FIND("NCO",Y5360))), "NCO", IF(AL5360="consumer","PMD.com",VLOOKUP(LEFT(H5360,2),Tables!$E$1:$F$11,2,FALSE))))</f>
        <v>PMD.com</v>
      </c>
      <c r="C5360">
        <f t="shared" si="252"/>
        <v>53990001</v>
      </c>
      <c r="D5360">
        <f t="shared" si="253"/>
        <v>1</v>
      </c>
      <c r="E5360" t="str">
        <f t="shared" ca="1" si="254"/>
        <v>MTD orders shipped</v>
      </c>
      <c r="F5360" t="s">
        <v>3539</v>
      </c>
      <c r="G5360" t="s">
        <v>335</v>
      </c>
      <c r="H5360" t="s">
        <v>10755</v>
      </c>
      <c r="I5360" s="6">
        <v>44013.374432870369</v>
      </c>
      <c r="J5360" t="s">
        <v>16</v>
      </c>
      <c r="K5360" s="6">
        <v>44014.600740740738</v>
      </c>
      <c r="M5360" t="s">
        <v>11842</v>
      </c>
      <c r="N5360" t="s">
        <v>11843</v>
      </c>
      <c r="Q5360" t="s">
        <v>11844</v>
      </c>
      <c r="R5360" t="s">
        <v>11710</v>
      </c>
      <c r="S5360" t="s">
        <v>11845</v>
      </c>
      <c r="T5360" t="s">
        <v>338</v>
      </c>
      <c r="U5360" t="s">
        <v>530</v>
      </c>
      <c r="W5360" t="s">
        <v>11846</v>
      </c>
      <c r="Z5360" t="s">
        <v>11842</v>
      </c>
      <c r="AA5360" t="s">
        <v>11843</v>
      </c>
      <c r="AD5360" t="s">
        <v>11844</v>
      </c>
      <c r="AE5360" t="s">
        <v>11710</v>
      </c>
      <c r="AF5360" t="s">
        <v>11845</v>
      </c>
      <c r="AG5360" t="s">
        <v>338</v>
      </c>
      <c r="AH5360" t="s">
        <v>530</v>
      </c>
      <c r="AJ5360" t="s">
        <v>11846</v>
      </c>
      <c r="AL5360" t="s">
        <v>339</v>
      </c>
      <c r="AM5360">
        <v>1</v>
      </c>
      <c r="AN5360">
        <v>1</v>
      </c>
      <c r="AO5360">
        <v>14448</v>
      </c>
      <c r="AQ5360">
        <v>124474</v>
      </c>
      <c r="AR5360">
        <v>53990001</v>
      </c>
      <c r="AS5360" t="s">
        <v>1735</v>
      </c>
      <c r="AT5360" t="s">
        <v>111</v>
      </c>
      <c r="AW5360" t="s">
        <v>343</v>
      </c>
      <c r="BY5360" t="s">
        <v>342</v>
      </c>
      <c r="EQ5360">
        <v>253300</v>
      </c>
      <c r="ER5360" t="s">
        <v>10756</v>
      </c>
      <c r="EV5360">
        <v>17289012</v>
      </c>
      <c r="EW5360">
        <v>928</v>
      </c>
      <c r="EX5360">
        <v>221277</v>
      </c>
      <c r="EY5360" t="s">
        <v>11847</v>
      </c>
      <c r="EZ5360">
        <v>1</v>
      </c>
      <c r="FC5360" t="s">
        <v>11848</v>
      </c>
      <c r="FD5360" t="s">
        <v>1111</v>
      </c>
    </row>
    <row r="5361" spans="1:160" x14ac:dyDescent="0.3">
      <c r="A5361" t="str">
        <f>VLOOKUP(B5361,Table2[],3,FALSE)</f>
        <v>Digital</v>
      </c>
      <c r="B5361" t="str">
        <f>IF(OR(ISNUMBER(FIND("QVC",Z5361)),ISNUMBER(FIND("QVC",AL5361))),"QVC",IF(OR(ISNUMBER(FIND("NCO",H5361)),ISNUMBER(FIND("NCO",Y5361))), "NCO", IF(AL5361="consumer","PMD.com",VLOOKUP(LEFT(H5361,2),Tables!$E$1:$F$11,2,FALSE))))</f>
        <v>PMD.com</v>
      </c>
      <c r="C5361">
        <f t="shared" si="252"/>
        <v>51090030</v>
      </c>
      <c r="D5361">
        <f t="shared" si="253"/>
        <v>1</v>
      </c>
      <c r="E5361" t="str">
        <f t="shared" ca="1" si="254"/>
        <v>MTD orders shipped</v>
      </c>
      <c r="F5361" t="s">
        <v>3539</v>
      </c>
      <c r="G5361" t="s">
        <v>335</v>
      </c>
      <c r="H5361" t="s">
        <v>10755</v>
      </c>
      <c r="I5361" s="6">
        <v>44013.374432870369</v>
      </c>
      <c r="J5361" t="s">
        <v>16</v>
      </c>
      <c r="K5361" s="6">
        <v>44014.600740740738</v>
      </c>
      <c r="M5361" t="s">
        <v>11842</v>
      </c>
      <c r="N5361" t="s">
        <v>11843</v>
      </c>
      <c r="Q5361" t="s">
        <v>11844</v>
      </c>
      <c r="R5361" t="s">
        <v>11710</v>
      </c>
      <c r="S5361" t="s">
        <v>11845</v>
      </c>
      <c r="T5361" t="s">
        <v>338</v>
      </c>
      <c r="U5361" t="s">
        <v>530</v>
      </c>
      <c r="W5361" t="s">
        <v>11846</v>
      </c>
      <c r="Z5361" t="s">
        <v>11842</v>
      </c>
      <c r="AA5361" t="s">
        <v>11843</v>
      </c>
      <c r="AD5361" t="s">
        <v>11844</v>
      </c>
      <c r="AE5361" t="s">
        <v>11710</v>
      </c>
      <c r="AF5361" t="s">
        <v>11845</v>
      </c>
      <c r="AG5361" t="s">
        <v>338</v>
      </c>
      <c r="AH5361" t="s">
        <v>530</v>
      </c>
      <c r="AJ5361" t="s">
        <v>11846</v>
      </c>
      <c r="AL5361" t="s">
        <v>339</v>
      </c>
      <c r="AM5361">
        <v>1</v>
      </c>
      <c r="AN5361">
        <v>1</v>
      </c>
      <c r="AO5361">
        <v>6688</v>
      </c>
      <c r="AQ5361">
        <v>125960</v>
      </c>
      <c r="AR5361">
        <v>51090030</v>
      </c>
      <c r="AS5361" t="s">
        <v>3043</v>
      </c>
      <c r="AT5361" t="s">
        <v>628</v>
      </c>
      <c r="AW5361" t="s">
        <v>343</v>
      </c>
      <c r="BY5361" t="s">
        <v>342</v>
      </c>
      <c r="BZ5361" t="b">
        <v>0</v>
      </c>
      <c r="EQ5361">
        <v>243047</v>
      </c>
      <c r="ER5361" t="s">
        <v>10756</v>
      </c>
      <c r="EV5361">
        <v>17289012</v>
      </c>
      <c r="EW5361">
        <v>928</v>
      </c>
      <c r="EX5361">
        <v>221277</v>
      </c>
      <c r="EY5361" t="s">
        <v>11847</v>
      </c>
      <c r="EZ5361">
        <v>1</v>
      </c>
      <c r="FC5361">
        <v>95384</v>
      </c>
      <c r="FD5361" t="s">
        <v>3530</v>
      </c>
    </row>
    <row r="5362" spans="1:160" x14ac:dyDescent="0.3">
      <c r="A5362" t="str">
        <f>VLOOKUP(B5362,Table2[],3,FALSE)</f>
        <v>Digital</v>
      </c>
      <c r="B5362" t="str">
        <f>IF(OR(ISNUMBER(FIND("QVC",Z5362)),ISNUMBER(FIND("QVC",AL5362))),"QVC",IF(OR(ISNUMBER(FIND("NCO",H5362)),ISNUMBER(FIND("NCO",Y5362))), "NCO", IF(AL5362="consumer","PMD.com",VLOOKUP(LEFT(H5362,2),Tables!$E$1:$F$11,2,FALSE))))</f>
        <v>PMD.com</v>
      </c>
      <c r="C5362">
        <f t="shared" si="252"/>
        <v>54010001</v>
      </c>
      <c r="D5362">
        <f t="shared" si="253"/>
        <v>1</v>
      </c>
      <c r="E5362" t="str">
        <f t="shared" ca="1" si="254"/>
        <v>MTD orders shipped</v>
      </c>
      <c r="F5362" t="s">
        <v>3539</v>
      </c>
      <c r="G5362" t="s">
        <v>335</v>
      </c>
      <c r="H5362" t="s">
        <v>10755</v>
      </c>
      <c r="I5362" s="6">
        <v>44013.374432870369</v>
      </c>
      <c r="J5362" t="s">
        <v>16</v>
      </c>
      <c r="K5362" s="6">
        <v>44014.600740740738</v>
      </c>
      <c r="M5362" t="s">
        <v>11842</v>
      </c>
      <c r="N5362" t="s">
        <v>11843</v>
      </c>
      <c r="Q5362" t="s">
        <v>11844</v>
      </c>
      <c r="R5362" t="s">
        <v>11710</v>
      </c>
      <c r="S5362" t="s">
        <v>11845</v>
      </c>
      <c r="T5362" t="s">
        <v>338</v>
      </c>
      <c r="U5362" t="s">
        <v>530</v>
      </c>
      <c r="W5362" t="s">
        <v>11846</v>
      </c>
      <c r="Z5362" t="s">
        <v>11842</v>
      </c>
      <c r="AA5362" t="s">
        <v>11843</v>
      </c>
      <c r="AD5362" t="s">
        <v>11844</v>
      </c>
      <c r="AE5362" t="s">
        <v>11710</v>
      </c>
      <c r="AF5362" t="s">
        <v>11845</v>
      </c>
      <c r="AG5362" t="s">
        <v>338</v>
      </c>
      <c r="AH5362" t="s">
        <v>530</v>
      </c>
      <c r="AJ5362" t="s">
        <v>11846</v>
      </c>
      <c r="AL5362" t="s">
        <v>339</v>
      </c>
      <c r="AM5362">
        <v>1</v>
      </c>
      <c r="AN5362">
        <v>1</v>
      </c>
      <c r="AO5362">
        <v>6300</v>
      </c>
      <c r="AQ5362">
        <v>124476</v>
      </c>
      <c r="AR5362">
        <v>54010001</v>
      </c>
      <c r="AS5362" t="s">
        <v>577</v>
      </c>
      <c r="AT5362" t="s">
        <v>35</v>
      </c>
      <c r="AW5362" t="s">
        <v>340</v>
      </c>
      <c r="AX5362">
        <v>0</v>
      </c>
      <c r="AY5362" t="s">
        <v>348</v>
      </c>
      <c r="AZ5362">
        <v>0</v>
      </c>
      <c r="BY5362" t="s">
        <v>342</v>
      </c>
      <c r="EQ5362">
        <v>252076</v>
      </c>
      <c r="ER5362" t="s">
        <v>10756</v>
      </c>
      <c r="EV5362">
        <v>17289012</v>
      </c>
      <c r="EW5362">
        <v>928</v>
      </c>
      <c r="EX5362">
        <v>221277</v>
      </c>
      <c r="EY5362" t="s">
        <v>11847</v>
      </c>
      <c r="EZ5362">
        <v>1</v>
      </c>
      <c r="FC5362" t="s">
        <v>11848</v>
      </c>
      <c r="FD5362" t="s">
        <v>1111</v>
      </c>
    </row>
    <row r="5363" spans="1:160" x14ac:dyDescent="0.3">
      <c r="A5363" t="str">
        <f>VLOOKUP(B5363,Table2[],3,FALSE)</f>
        <v>Digital</v>
      </c>
      <c r="B5363" t="str">
        <f>IF(OR(ISNUMBER(FIND("QVC",Z5363)),ISNUMBER(FIND("QVC",AL5363))),"QVC",IF(OR(ISNUMBER(FIND("NCO",H5363)),ISNUMBER(FIND("NCO",Y5363))), "NCO", IF(AL5363="consumer","PMD.com",VLOOKUP(LEFT(H5363,2),Tables!$E$1:$F$11,2,FALSE))))</f>
        <v>PMD.com</v>
      </c>
      <c r="C5363">
        <f t="shared" si="252"/>
        <v>53930001</v>
      </c>
      <c r="D5363">
        <f t="shared" si="253"/>
        <v>1</v>
      </c>
      <c r="E5363" t="str">
        <f t="shared" ca="1" si="254"/>
        <v>MTD orders shipped</v>
      </c>
      <c r="F5363" t="s">
        <v>3539</v>
      </c>
      <c r="G5363" t="s">
        <v>335</v>
      </c>
      <c r="H5363" t="s">
        <v>10755</v>
      </c>
      <c r="I5363" s="6">
        <v>44013.374432870369</v>
      </c>
      <c r="J5363" t="s">
        <v>16</v>
      </c>
      <c r="K5363" s="6">
        <v>44014.600740740738</v>
      </c>
      <c r="M5363" t="s">
        <v>11842</v>
      </c>
      <c r="N5363" t="s">
        <v>11843</v>
      </c>
      <c r="Q5363" t="s">
        <v>11844</v>
      </c>
      <c r="R5363" t="s">
        <v>11710</v>
      </c>
      <c r="S5363" t="s">
        <v>11845</v>
      </c>
      <c r="T5363" t="s">
        <v>338</v>
      </c>
      <c r="U5363" t="s">
        <v>530</v>
      </c>
      <c r="W5363" t="s">
        <v>11846</v>
      </c>
      <c r="Z5363" t="s">
        <v>11842</v>
      </c>
      <c r="AA5363" t="s">
        <v>11843</v>
      </c>
      <c r="AD5363" t="s">
        <v>11844</v>
      </c>
      <c r="AE5363" t="s">
        <v>11710</v>
      </c>
      <c r="AF5363" t="s">
        <v>11845</v>
      </c>
      <c r="AG5363" t="s">
        <v>338</v>
      </c>
      <c r="AH5363" t="s">
        <v>530</v>
      </c>
      <c r="AJ5363" t="s">
        <v>11846</v>
      </c>
      <c r="AL5363" t="s">
        <v>339</v>
      </c>
      <c r="AM5363">
        <v>1</v>
      </c>
      <c r="AN5363">
        <v>1</v>
      </c>
      <c r="AO5363">
        <v>12017</v>
      </c>
      <c r="AQ5363">
        <v>124469</v>
      </c>
      <c r="AR5363">
        <v>53930001</v>
      </c>
      <c r="AS5363">
        <v>9000000</v>
      </c>
      <c r="AT5363" t="s">
        <v>44</v>
      </c>
      <c r="AW5363" t="s">
        <v>343</v>
      </c>
      <c r="BY5363" t="s">
        <v>342</v>
      </c>
      <c r="EQ5363">
        <v>243405</v>
      </c>
      <c r="ER5363" t="s">
        <v>10756</v>
      </c>
      <c r="EV5363">
        <v>17289012</v>
      </c>
      <c r="EW5363">
        <v>928</v>
      </c>
      <c r="EX5363">
        <v>221277</v>
      </c>
      <c r="EY5363" t="s">
        <v>11847</v>
      </c>
      <c r="EZ5363">
        <v>1</v>
      </c>
      <c r="FC5363">
        <v>95277</v>
      </c>
      <c r="FD5363" t="s">
        <v>634</v>
      </c>
    </row>
    <row r="5364" spans="1:160" x14ac:dyDescent="0.3">
      <c r="A5364" t="str">
        <f>VLOOKUP(B5364,Table2[],3,FALSE)</f>
        <v>Digital</v>
      </c>
      <c r="B5364" t="str">
        <f>IF(OR(ISNUMBER(FIND("QVC",Z5364)),ISNUMBER(FIND("QVC",AL5364))),"QVC",IF(OR(ISNUMBER(FIND("NCO",H5364)),ISNUMBER(FIND("NCO",Y5364))), "NCO", IF(AL5364="consumer","PMD.com",VLOOKUP(LEFT(H5364,2),Tables!$E$1:$F$11,2,FALSE))))</f>
        <v>PMD.com</v>
      </c>
      <c r="C5364">
        <f t="shared" si="252"/>
        <v>51090030</v>
      </c>
      <c r="D5364">
        <f t="shared" si="253"/>
        <v>1</v>
      </c>
      <c r="E5364" t="str">
        <f t="shared" ca="1" si="254"/>
        <v>MTD orders shipped</v>
      </c>
      <c r="F5364" t="s">
        <v>3539</v>
      </c>
      <c r="G5364" t="s">
        <v>335</v>
      </c>
      <c r="H5364" t="s">
        <v>10766</v>
      </c>
      <c r="I5364" s="6">
        <v>44013.510729166665</v>
      </c>
      <c r="J5364" t="s">
        <v>16</v>
      </c>
      <c r="K5364" s="6">
        <v>44014.605347222219</v>
      </c>
      <c r="M5364" t="s">
        <v>11849</v>
      </c>
      <c r="N5364" t="s">
        <v>11850</v>
      </c>
      <c r="Q5364" t="s">
        <v>11851</v>
      </c>
      <c r="R5364" t="s">
        <v>11710</v>
      </c>
      <c r="S5364" t="s">
        <v>11852</v>
      </c>
      <c r="T5364" t="s">
        <v>338</v>
      </c>
      <c r="U5364" t="s">
        <v>530</v>
      </c>
      <c r="W5364" t="s">
        <v>11853</v>
      </c>
      <c r="Z5364" t="s">
        <v>11849</v>
      </c>
      <c r="AA5364" t="s">
        <v>11850</v>
      </c>
      <c r="AD5364" t="s">
        <v>11851</v>
      </c>
      <c r="AE5364" t="s">
        <v>11710</v>
      </c>
      <c r="AF5364" t="s">
        <v>11852</v>
      </c>
      <c r="AG5364" t="s">
        <v>338</v>
      </c>
      <c r="AH5364" t="s">
        <v>530</v>
      </c>
      <c r="AJ5364" t="s">
        <v>11853</v>
      </c>
      <c r="AL5364" t="s">
        <v>339</v>
      </c>
      <c r="AM5364">
        <v>1</v>
      </c>
      <c r="AN5364">
        <v>1</v>
      </c>
      <c r="AO5364">
        <v>6688</v>
      </c>
      <c r="AQ5364">
        <v>125960</v>
      </c>
      <c r="AR5364">
        <v>51090030</v>
      </c>
      <c r="AS5364" t="s">
        <v>3043</v>
      </c>
      <c r="AT5364" t="s">
        <v>628</v>
      </c>
      <c r="AW5364" t="s">
        <v>343</v>
      </c>
      <c r="BY5364" t="s">
        <v>342</v>
      </c>
      <c r="BZ5364" t="b">
        <v>0</v>
      </c>
      <c r="EQ5364">
        <v>243047</v>
      </c>
      <c r="ER5364" t="s">
        <v>10767</v>
      </c>
      <c r="EV5364">
        <v>17289193</v>
      </c>
      <c r="EW5364">
        <v>928</v>
      </c>
      <c r="EX5364">
        <v>221343</v>
      </c>
      <c r="EY5364" t="s">
        <v>11854</v>
      </c>
      <c r="EZ5364">
        <v>1</v>
      </c>
      <c r="FC5364">
        <v>95384</v>
      </c>
      <c r="FD5364" t="s">
        <v>3530</v>
      </c>
    </row>
    <row r="5365" spans="1:160" x14ac:dyDescent="0.3">
      <c r="A5365" t="str">
        <f>VLOOKUP(B5365,Table2[],3,FALSE)</f>
        <v>Digital</v>
      </c>
      <c r="B5365" t="str">
        <f>IF(OR(ISNUMBER(FIND("QVC",Z5365)),ISNUMBER(FIND("QVC",AL5365))),"QVC",IF(OR(ISNUMBER(FIND("NCO",H5365)),ISNUMBER(FIND("NCO",Y5365))), "NCO", IF(AL5365="consumer","PMD.com",VLOOKUP(LEFT(H5365,2),Tables!$E$1:$F$11,2,FALSE))))</f>
        <v>PMD.com</v>
      </c>
      <c r="C5365">
        <f t="shared" si="252"/>
        <v>51410001</v>
      </c>
      <c r="D5365">
        <f t="shared" si="253"/>
        <v>1</v>
      </c>
      <c r="E5365" t="str">
        <f t="shared" ca="1" si="254"/>
        <v>MTD orders shipped</v>
      </c>
      <c r="F5365" t="s">
        <v>3539</v>
      </c>
      <c r="G5365" t="s">
        <v>335</v>
      </c>
      <c r="H5365" t="s">
        <v>10766</v>
      </c>
      <c r="I5365" s="6">
        <v>44013.510729166665</v>
      </c>
      <c r="J5365" t="s">
        <v>16</v>
      </c>
      <c r="K5365" s="6">
        <v>44014.605347222219</v>
      </c>
      <c r="M5365" t="s">
        <v>11849</v>
      </c>
      <c r="N5365" t="s">
        <v>11850</v>
      </c>
      <c r="Q5365" t="s">
        <v>11851</v>
      </c>
      <c r="R5365" t="s">
        <v>11710</v>
      </c>
      <c r="S5365" t="s">
        <v>11852</v>
      </c>
      <c r="T5365" t="s">
        <v>338</v>
      </c>
      <c r="U5365" t="s">
        <v>530</v>
      </c>
      <c r="W5365" t="s">
        <v>11853</v>
      </c>
      <c r="Z5365" t="s">
        <v>11849</v>
      </c>
      <c r="AA5365" t="s">
        <v>11850</v>
      </c>
      <c r="AD5365" t="s">
        <v>11851</v>
      </c>
      <c r="AE5365" t="s">
        <v>11710</v>
      </c>
      <c r="AF5365" t="s">
        <v>11852</v>
      </c>
      <c r="AG5365" t="s">
        <v>338</v>
      </c>
      <c r="AH5365" t="s">
        <v>530</v>
      </c>
      <c r="AJ5365" t="s">
        <v>11853</v>
      </c>
      <c r="AL5365" t="s">
        <v>339</v>
      </c>
      <c r="AM5365">
        <v>1</v>
      </c>
      <c r="AN5365">
        <v>1</v>
      </c>
      <c r="AO5365">
        <v>10146</v>
      </c>
      <c r="AQ5365">
        <v>124431</v>
      </c>
      <c r="AR5365">
        <v>51410001</v>
      </c>
      <c r="AS5365" t="s">
        <v>2386</v>
      </c>
      <c r="AT5365" t="s">
        <v>81</v>
      </c>
      <c r="AW5365" t="s">
        <v>340</v>
      </c>
      <c r="AX5365" t="s">
        <v>340</v>
      </c>
      <c r="AY5365" t="s">
        <v>432</v>
      </c>
      <c r="AZ5365">
        <v>0</v>
      </c>
      <c r="BY5365" t="s">
        <v>342</v>
      </c>
      <c r="EQ5365">
        <v>253369</v>
      </c>
      <c r="ER5365" t="s">
        <v>10767</v>
      </c>
      <c r="EV5365">
        <v>17289193</v>
      </c>
      <c r="EW5365">
        <v>928</v>
      </c>
      <c r="EX5365">
        <v>221343</v>
      </c>
      <c r="EY5365" t="s">
        <v>11854</v>
      </c>
      <c r="EZ5365">
        <v>1</v>
      </c>
      <c r="FC5365">
        <v>51410001</v>
      </c>
      <c r="FD5365" t="s">
        <v>81</v>
      </c>
    </row>
    <row r="5366" spans="1:160" x14ac:dyDescent="0.3">
      <c r="A5366" t="str">
        <f>VLOOKUP(B5366,Table2[],3,FALSE)</f>
        <v>Digital</v>
      </c>
      <c r="B5366" t="str">
        <f>IF(OR(ISNUMBER(FIND("QVC",Z5366)),ISNUMBER(FIND("QVC",AL5366))),"QVC",IF(OR(ISNUMBER(FIND("NCO",H5366)),ISNUMBER(FIND("NCO",Y5366))), "NCO", IF(AL5366="consumer","PMD.com",VLOOKUP(LEFT(H5366,2),Tables!$E$1:$F$11,2,FALSE))))</f>
        <v>PMD.com</v>
      </c>
      <c r="C5366">
        <f t="shared" si="252"/>
        <v>52430001</v>
      </c>
      <c r="D5366">
        <f t="shared" si="253"/>
        <v>1</v>
      </c>
      <c r="E5366" t="str">
        <f t="shared" ca="1" si="254"/>
        <v>MTD orders shipped</v>
      </c>
      <c r="F5366" t="s">
        <v>3539</v>
      </c>
      <c r="G5366" t="s">
        <v>335</v>
      </c>
      <c r="H5366" t="s">
        <v>10766</v>
      </c>
      <c r="I5366" s="6">
        <v>44013.510729166665</v>
      </c>
      <c r="J5366" t="s">
        <v>16</v>
      </c>
      <c r="K5366" s="6">
        <v>44014.605347222219</v>
      </c>
      <c r="M5366" t="s">
        <v>11849</v>
      </c>
      <c r="N5366" t="s">
        <v>11850</v>
      </c>
      <c r="Q5366" t="s">
        <v>11851</v>
      </c>
      <c r="R5366" t="s">
        <v>11710</v>
      </c>
      <c r="S5366" t="s">
        <v>11852</v>
      </c>
      <c r="T5366" t="s">
        <v>338</v>
      </c>
      <c r="U5366" t="s">
        <v>530</v>
      </c>
      <c r="W5366" t="s">
        <v>11853</v>
      </c>
      <c r="Z5366" t="s">
        <v>11849</v>
      </c>
      <c r="AA5366" t="s">
        <v>11850</v>
      </c>
      <c r="AD5366" t="s">
        <v>11851</v>
      </c>
      <c r="AE5366" t="s">
        <v>11710</v>
      </c>
      <c r="AF5366" t="s">
        <v>11852</v>
      </c>
      <c r="AG5366" t="s">
        <v>338</v>
      </c>
      <c r="AH5366" t="s">
        <v>530</v>
      </c>
      <c r="AJ5366" t="s">
        <v>11853</v>
      </c>
      <c r="AL5366" t="s">
        <v>339</v>
      </c>
      <c r="AM5366">
        <v>1</v>
      </c>
      <c r="AN5366">
        <v>1</v>
      </c>
      <c r="AO5366">
        <v>12063</v>
      </c>
      <c r="AQ5366">
        <v>127155</v>
      </c>
      <c r="AR5366">
        <v>52430001</v>
      </c>
      <c r="AS5366" t="s">
        <v>927</v>
      </c>
      <c r="AT5366" t="s">
        <v>75</v>
      </c>
      <c r="AW5366" t="s">
        <v>340</v>
      </c>
      <c r="AX5366" t="s">
        <v>340</v>
      </c>
      <c r="AY5366" t="s">
        <v>357</v>
      </c>
      <c r="AZ5366" t="s">
        <v>363</v>
      </c>
      <c r="BY5366" t="s">
        <v>342</v>
      </c>
      <c r="EQ5366">
        <v>249990</v>
      </c>
      <c r="ER5366" t="s">
        <v>10767</v>
      </c>
      <c r="EV5366">
        <v>17289193</v>
      </c>
      <c r="EW5366">
        <v>928</v>
      </c>
      <c r="EX5366">
        <v>221343</v>
      </c>
      <c r="EY5366" t="s">
        <v>11854</v>
      </c>
      <c r="EZ5366">
        <v>1</v>
      </c>
      <c r="FC5366">
        <v>95384</v>
      </c>
      <c r="FD5366" t="s">
        <v>3530</v>
      </c>
    </row>
    <row r="5367" spans="1:160" x14ac:dyDescent="0.3">
      <c r="A5367" t="str">
        <f>VLOOKUP(B5367,Table2[],3,FALSE)</f>
        <v>Digital</v>
      </c>
      <c r="B5367" t="str">
        <f>IF(OR(ISNUMBER(FIND("QVC",Z5367)),ISNUMBER(FIND("QVC",AL5367))),"QVC",IF(OR(ISNUMBER(FIND("NCO",H5367)),ISNUMBER(FIND("NCO",Y5367))), "NCO", IF(AL5367="consumer","PMD.com",VLOOKUP(LEFT(H5367,2),Tables!$E$1:$F$11,2,FALSE))))</f>
        <v>PMD.com</v>
      </c>
      <c r="C5367">
        <f t="shared" si="252"/>
        <v>53200001</v>
      </c>
      <c r="D5367">
        <f t="shared" si="253"/>
        <v>1</v>
      </c>
      <c r="E5367" t="str">
        <f t="shared" ca="1" si="254"/>
        <v>MTD orders shipped</v>
      </c>
      <c r="F5367" t="s">
        <v>3539</v>
      </c>
      <c r="G5367" t="s">
        <v>335</v>
      </c>
      <c r="H5367" t="s">
        <v>10766</v>
      </c>
      <c r="I5367" s="6">
        <v>44013.510729166665</v>
      </c>
      <c r="J5367" t="s">
        <v>16</v>
      </c>
      <c r="K5367" s="6">
        <v>44014.605347222219</v>
      </c>
      <c r="M5367" t="s">
        <v>11849</v>
      </c>
      <c r="N5367" t="s">
        <v>11850</v>
      </c>
      <c r="Q5367" t="s">
        <v>11851</v>
      </c>
      <c r="R5367" t="s">
        <v>11710</v>
      </c>
      <c r="S5367" t="s">
        <v>11852</v>
      </c>
      <c r="T5367" t="s">
        <v>338</v>
      </c>
      <c r="U5367" t="s">
        <v>530</v>
      </c>
      <c r="W5367" t="s">
        <v>11853</v>
      </c>
      <c r="Z5367" t="s">
        <v>11849</v>
      </c>
      <c r="AA5367" t="s">
        <v>11850</v>
      </c>
      <c r="AD5367" t="s">
        <v>11851</v>
      </c>
      <c r="AE5367" t="s">
        <v>11710</v>
      </c>
      <c r="AF5367" t="s">
        <v>11852</v>
      </c>
      <c r="AG5367" t="s">
        <v>338</v>
      </c>
      <c r="AH5367" t="s">
        <v>530</v>
      </c>
      <c r="AJ5367" t="s">
        <v>11853</v>
      </c>
      <c r="AL5367" t="s">
        <v>339</v>
      </c>
      <c r="AM5367">
        <v>1</v>
      </c>
      <c r="AN5367">
        <v>1</v>
      </c>
      <c r="AO5367">
        <v>15189</v>
      </c>
      <c r="AQ5367">
        <v>123906</v>
      </c>
      <c r="AR5367">
        <v>53200001</v>
      </c>
      <c r="AS5367" t="s">
        <v>973</v>
      </c>
      <c r="AT5367" t="s">
        <v>50</v>
      </c>
      <c r="AW5367" t="s">
        <v>340</v>
      </c>
      <c r="AX5367" t="s">
        <v>340</v>
      </c>
      <c r="AY5367" t="s">
        <v>357</v>
      </c>
      <c r="AZ5367" t="s">
        <v>363</v>
      </c>
      <c r="BY5367" t="s">
        <v>342</v>
      </c>
      <c r="EQ5367">
        <v>252156</v>
      </c>
      <c r="ER5367" t="s">
        <v>10767</v>
      </c>
      <c r="EV5367">
        <v>17289193</v>
      </c>
      <c r="EW5367">
        <v>928</v>
      </c>
      <c r="EX5367">
        <v>221343</v>
      </c>
      <c r="EY5367" t="s">
        <v>11854</v>
      </c>
      <c r="EZ5367">
        <v>1</v>
      </c>
      <c r="FC5367">
        <v>53200001</v>
      </c>
      <c r="FD5367" t="s">
        <v>50</v>
      </c>
    </row>
    <row r="5368" spans="1:160" x14ac:dyDescent="0.3">
      <c r="A5368" t="str">
        <f>VLOOKUP(B5368,Table2[],3,FALSE)</f>
        <v>Digital</v>
      </c>
      <c r="B5368" t="str">
        <f>IF(OR(ISNUMBER(FIND("QVC",Z5368)),ISNUMBER(FIND("QVC",AL5368))),"QVC",IF(OR(ISNUMBER(FIND("NCO",H5368)),ISNUMBER(FIND("NCO",Y5368))), "NCO", IF(AL5368="consumer","PMD.com",VLOOKUP(LEFT(H5368,2),Tables!$E$1:$F$11,2,FALSE))))</f>
        <v>PMD.com</v>
      </c>
      <c r="C5368">
        <f t="shared" si="252"/>
        <v>53920001</v>
      </c>
      <c r="D5368">
        <f t="shared" si="253"/>
        <v>1</v>
      </c>
      <c r="E5368" t="str">
        <f t="shared" ca="1" si="254"/>
        <v>MTD orders shipped</v>
      </c>
      <c r="F5368" t="s">
        <v>3539</v>
      </c>
      <c r="G5368" t="s">
        <v>335</v>
      </c>
      <c r="H5368" t="s">
        <v>10766</v>
      </c>
      <c r="I5368" s="6">
        <v>44013.510729166665</v>
      </c>
      <c r="J5368" t="s">
        <v>16</v>
      </c>
      <c r="K5368" s="6">
        <v>44014.605347222219</v>
      </c>
      <c r="M5368" t="s">
        <v>11849</v>
      </c>
      <c r="N5368" t="s">
        <v>11850</v>
      </c>
      <c r="Q5368" t="s">
        <v>11851</v>
      </c>
      <c r="R5368" t="s">
        <v>11710</v>
      </c>
      <c r="S5368" t="s">
        <v>11852</v>
      </c>
      <c r="T5368" t="s">
        <v>338</v>
      </c>
      <c r="U5368" t="s">
        <v>530</v>
      </c>
      <c r="W5368" t="s">
        <v>11853</v>
      </c>
      <c r="Z5368" t="s">
        <v>11849</v>
      </c>
      <c r="AA5368" t="s">
        <v>11850</v>
      </c>
      <c r="AD5368" t="s">
        <v>11851</v>
      </c>
      <c r="AE5368" t="s">
        <v>11710</v>
      </c>
      <c r="AF5368" t="s">
        <v>11852</v>
      </c>
      <c r="AG5368" t="s">
        <v>338</v>
      </c>
      <c r="AH5368" t="s">
        <v>530</v>
      </c>
      <c r="AJ5368" t="s">
        <v>11853</v>
      </c>
      <c r="AL5368" t="s">
        <v>339</v>
      </c>
      <c r="AM5368">
        <v>1</v>
      </c>
      <c r="AN5368">
        <v>1</v>
      </c>
      <c r="AO5368">
        <v>14899</v>
      </c>
      <c r="AQ5368">
        <v>124468</v>
      </c>
      <c r="AR5368">
        <v>53920001</v>
      </c>
      <c r="AS5368" t="s">
        <v>42</v>
      </c>
      <c r="AT5368" t="s">
        <v>40</v>
      </c>
      <c r="AW5368" t="s">
        <v>343</v>
      </c>
      <c r="BY5368" t="s">
        <v>342</v>
      </c>
      <c r="EQ5368">
        <v>247476</v>
      </c>
      <c r="ER5368" t="s">
        <v>10767</v>
      </c>
      <c r="EV5368">
        <v>17289193</v>
      </c>
      <c r="EW5368">
        <v>928</v>
      </c>
      <c r="EX5368">
        <v>221343</v>
      </c>
      <c r="EY5368" t="s">
        <v>11854</v>
      </c>
      <c r="EZ5368">
        <v>1</v>
      </c>
      <c r="FC5368">
        <v>95384</v>
      </c>
      <c r="FD5368" t="s">
        <v>3530</v>
      </c>
    </row>
    <row r="5369" spans="1:160" x14ac:dyDescent="0.3">
      <c r="A5369" t="str">
        <f>VLOOKUP(B5369,Table2[],3,FALSE)</f>
        <v>Digital</v>
      </c>
      <c r="B5369" t="str">
        <f>IF(OR(ISNUMBER(FIND("QVC",Z5369)),ISNUMBER(FIND("QVC",AL5369))),"QVC",IF(OR(ISNUMBER(FIND("NCO",H5369)),ISNUMBER(FIND("NCO",Y5369))), "NCO", IF(AL5369="consumer","PMD.com",VLOOKUP(LEFT(H5369,2),Tables!$E$1:$F$11,2,FALSE))))</f>
        <v>PMD.com</v>
      </c>
      <c r="C5369">
        <f t="shared" si="252"/>
        <v>55340001</v>
      </c>
      <c r="D5369">
        <f t="shared" si="253"/>
        <v>1</v>
      </c>
      <c r="E5369" t="str">
        <f t="shared" ca="1" si="254"/>
        <v>MTD orders shipped</v>
      </c>
      <c r="F5369" t="s">
        <v>3539</v>
      </c>
      <c r="G5369" t="s">
        <v>335</v>
      </c>
      <c r="H5369" t="s">
        <v>10766</v>
      </c>
      <c r="I5369" s="6">
        <v>44013.510729166665</v>
      </c>
      <c r="J5369" t="s">
        <v>16</v>
      </c>
      <c r="K5369" s="6">
        <v>44014.605347222219</v>
      </c>
      <c r="M5369" t="s">
        <v>11849</v>
      </c>
      <c r="N5369" t="s">
        <v>11850</v>
      </c>
      <c r="Q5369" t="s">
        <v>11851</v>
      </c>
      <c r="R5369" t="s">
        <v>11710</v>
      </c>
      <c r="S5369" t="s">
        <v>11852</v>
      </c>
      <c r="T5369" t="s">
        <v>338</v>
      </c>
      <c r="U5369" t="s">
        <v>530</v>
      </c>
      <c r="W5369" t="s">
        <v>11853</v>
      </c>
      <c r="Z5369" t="s">
        <v>11849</v>
      </c>
      <c r="AA5369" t="s">
        <v>11850</v>
      </c>
      <c r="AD5369" t="s">
        <v>11851</v>
      </c>
      <c r="AE5369" t="s">
        <v>11710</v>
      </c>
      <c r="AF5369" t="s">
        <v>11852</v>
      </c>
      <c r="AG5369" t="s">
        <v>338</v>
      </c>
      <c r="AH5369" t="s">
        <v>530</v>
      </c>
      <c r="AJ5369" t="s">
        <v>11853</v>
      </c>
      <c r="AL5369" t="s">
        <v>339</v>
      </c>
      <c r="AM5369">
        <v>1</v>
      </c>
      <c r="AN5369">
        <v>1</v>
      </c>
      <c r="AO5369">
        <v>8241</v>
      </c>
      <c r="AQ5369">
        <v>124480</v>
      </c>
      <c r="AR5369">
        <v>55340001</v>
      </c>
      <c r="AS5369" t="s">
        <v>1955</v>
      </c>
      <c r="AT5369" t="s">
        <v>71</v>
      </c>
      <c r="AW5369" t="s">
        <v>343</v>
      </c>
      <c r="BY5369" t="s">
        <v>342</v>
      </c>
      <c r="EQ5369">
        <v>249139</v>
      </c>
      <c r="ER5369" t="s">
        <v>10767</v>
      </c>
      <c r="EV5369">
        <v>17289193</v>
      </c>
      <c r="EW5369">
        <v>928</v>
      </c>
      <c r="EX5369">
        <v>221343</v>
      </c>
      <c r="EY5369" t="s">
        <v>11854</v>
      </c>
      <c r="EZ5369">
        <v>1</v>
      </c>
      <c r="FC5369">
        <v>55340001</v>
      </c>
      <c r="FD5369" t="s">
        <v>71</v>
      </c>
    </row>
    <row r="5370" spans="1:160" x14ac:dyDescent="0.3">
      <c r="A5370" t="str">
        <f>VLOOKUP(B5370,Table2[],3,FALSE)</f>
        <v>Digital</v>
      </c>
      <c r="B5370" t="str">
        <f>IF(OR(ISNUMBER(FIND("QVC",Z5370)),ISNUMBER(FIND("QVC",AL5370))),"QVC",IF(OR(ISNUMBER(FIND("NCO",H5370)),ISNUMBER(FIND("NCO",Y5370))), "NCO", IF(AL5370="consumer","PMD.com",VLOOKUP(LEFT(H5370,2),Tables!$E$1:$F$11,2,FALSE))))</f>
        <v>PMD.com</v>
      </c>
      <c r="C5370">
        <f t="shared" si="252"/>
        <v>53920001</v>
      </c>
      <c r="D5370">
        <f t="shared" si="253"/>
        <v>1</v>
      </c>
      <c r="E5370" t="str">
        <f t="shared" ca="1" si="254"/>
        <v>MTD orders shipped</v>
      </c>
      <c r="F5370" t="s">
        <v>3539</v>
      </c>
      <c r="G5370" t="s">
        <v>335</v>
      </c>
      <c r="H5370" t="s">
        <v>10940</v>
      </c>
      <c r="I5370" s="6">
        <v>44013.777592592596</v>
      </c>
      <c r="J5370" t="s">
        <v>16</v>
      </c>
      <c r="K5370" s="6">
        <v>44014.616423611114</v>
      </c>
      <c r="M5370" t="s">
        <v>11855</v>
      </c>
      <c r="N5370" t="s">
        <v>11856</v>
      </c>
      <c r="Q5370" t="s">
        <v>11363</v>
      </c>
      <c r="R5370" t="s">
        <v>347</v>
      </c>
      <c r="S5370" t="s">
        <v>11857</v>
      </c>
      <c r="T5370" t="s">
        <v>338</v>
      </c>
      <c r="U5370" t="s">
        <v>530</v>
      </c>
      <c r="W5370" t="s">
        <v>11858</v>
      </c>
      <c r="Z5370" t="s">
        <v>11855</v>
      </c>
      <c r="AA5370" t="s">
        <v>11856</v>
      </c>
      <c r="AD5370" t="s">
        <v>11363</v>
      </c>
      <c r="AE5370" t="s">
        <v>347</v>
      </c>
      <c r="AF5370" t="s">
        <v>11857</v>
      </c>
      <c r="AG5370" t="s">
        <v>338</v>
      </c>
      <c r="AH5370" t="s">
        <v>530</v>
      </c>
      <c r="AJ5370" t="s">
        <v>11858</v>
      </c>
      <c r="AL5370" t="s">
        <v>339</v>
      </c>
      <c r="AM5370">
        <v>1</v>
      </c>
      <c r="AN5370">
        <v>1</v>
      </c>
      <c r="AO5370">
        <v>14899</v>
      </c>
      <c r="AQ5370">
        <v>124468</v>
      </c>
      <c r="AR5370">
        <v>53920001</v>
      </c>
      <c r="AS5370" t="s">
        <v>42</v>
      </c>
      <c r="AT5370" t="s">
        <v>40</v>
      </c>
      <c r="AW5370" t="s">
        <v>343</v>
      </c>
      <c r="BY5370" t="s">
        <v>342</v>
      </c>
      <c r="EQ5370">
        <v>247476</v>
      </c>
      <c r="ER5370" t="s">
        <v>10941</v>
      </c>
      <c r="EV5370">
        <v>17290276</v>
      </c>
      <c r="EW5370">
        <v>928</v>
      </c>
      <c r="EX5370">
        <v>221469</v>
      </c>
      <c r="EY5370">
        <v>9.2748999964335493E+25</v>
      </c>
      <c r="EZ5370">
        <v>1</v>
      </c>
      <c r="FC5370">
        <v>95385</v>
      </c>
      <c r="FD5370" t="s">
        <v>3531</v>
      </c>
    </row>
    <row r="5371" spans="1:160" x14ac:dyDescent="0.3">
      <c r="A5371" t="str">
        <f>VLOOKUP(B5371,Table2[],3,FALSE)</f>
        <v>Digital</v>
      </c>
      <c r="B5371" t="str">
        <f>IF(OR(ISNUMBER(FIND("QVC",Z5371)),ISNUMBER(FIND("QVC",AL5371))),"QVC",IF(OR(ISNUMBER(FIND("NCO",H5371)),ISNUMBER(FIND("NCO",Y5371))), "NCO", IF(AL5371="consumer","PMD.com",VLOOKUP(LEFT(H5371,2),Tables!$E$1:$F$11,2,FALSE))))</f>
        <v>PMD.com</v>
      </c>
      <c r="C5371">
        <f t="shared" si="252"/>
        <v>5341030</v>
      </c>
      <c r="D5371">
        <f t="shared" si="253"/>
        <v>1</v>
      </c>
      <c r="E5371" t="str">
        <f t="shared" ca="1" si="254"/>
        <v>MTD orders shipped</v>
      </c>
      <c r="F5371" t="s">
        <v>3539</v>
      </c>
      <c r="G5371" t="s">
        <v>335</v>
      </c>
      <c r="H5371" t="s">
        <v>10940</v>
      </c>
      <c r="I5371" s="6">
        <v>44013.777592592596</v>
      </c>
      <c r="J5371" t="s">
        <v>16</v>
      </c>
      <c r="K5371" s="6">
        <v>44014.616423611114</v>
      </c>
      <c r="M5371" t="s">
        <v>11855</v>
      </c>
      <c r="N5371" t="s">
        <v>11856</v>
      </c>
      <c r="Q5371" t="s">
        <v>11363</v>
      </c>
      <c r="R5371" t="s">
        <v>347</v>
      </c>
      <c r="S5371" t="s">
        <v>11857</v>
      </c>
      <c r="T5371" t="s">
        <v>338</v>
      </c>
      <c r="U5371" t="s">
        <v>530</v>
      </c>
      <c r="W5371" t="s">
        <v>11858</v>
      </c>
      <c r="Z5371" t="s">
        <v>11855</v>
      </c>
      <c r="AA5371" t="s">
        <v>11856</v>
      </c>
      <c r="AD5371" t="s">
        <v>11363</v>
      </c>
      <c r="AE5371" t="s">
        <v>347</v>
      </c>
      <c r="AF5371" t="s">
        <v>11857</v>
      </c>
      <c r="AG5371" t="s">
        <v>338</v>
      </c>
      <c r="AH5371" t="s">
        <v>530</v>
      </c>
      <c r="AJ5371" t="s">
        <v>11858</v>
      </c>
      <c r="AL5371" t="s">
        <v>339</v>
      </c>
      <c r="AM5371">
        <v>1</v>
      </c>
      <c r="AN5371">
        <v>1</v>
      </c>
      <c r="AO5371">
        <v>12859</v>
      </c>
      <c r="AQ5371">
        <v>124642</v>
      </c>
      <c r="AR5371">
        <v>5341030</v>
      </c>
      <c r="AS5371" t="s">
        <v>925</v>
      </c>
      <c r="AT5371" t="s">
        <v>926</v>
      </c>
      <c r="AW5371" t="s">
        <v>366</v>
      </c>
      <c r="AX5371" t="s">
        <v>366</v>
      </c>
      <c r="AY5371" t="s">
        <v>345</v>
      </c>
      <c r="AZ5371" t="s">
        <v>346</v>
      </c>
      <c r="BY5371" t="s">
        <v>342</v>
      </c>
      <c r="EQ5371">
        <v>243275</v>
      </c>
      <c r="ER5371" t="s">
        <v>10941</v>
      </c>
      <c r="EV5371">
        <v>17290276</v>
      </c>
      <c r="EW5371">
        <v>928</v>
      </c>
      <c r="EX5371">
        <v>221469</v>
      </c>
      <c r="EY5371">
        <v>9.2748999964335493E+25</v>
      </c>
      <c r="EZ5371">
        <v>1</v>
      </c>
      <c r="FC5371">
        <v>95385</v>
      </c>
      <c r="FD5371" t="s">
        <v>3531</v>
      </c>
    </row>
    <row r="5372" spans="1:160" x14ac:dyDescent="0.3">
      <c r="A5372" t="str">
        <f>VLOOKUP(B5372,Table2[],3,FALSE)</f>
        <v>Digital</v>
      </c>
      <c r="B5372" t="str">
        <f>IF(OR(ISNUMBER(FIND("QVC",Z5372)),ISNUMBER(FIND("QVC",AL5372))),"QVC",IF(OR(ISNUMBER(FIND("NCO",H5372)),ISNUMBER(FIND("NCO",Y5372))), "NCO", IF(AL5372="consumer","PMD.com",VLOOKUP(LEFT(H5372,2),Tables!$E$1:$F$11,2,FALSE))))</f>
        <v>PMD.com</v>
      </c>
      <c r="C5372">
        <f t="shared" si="252"/>
        <v>5342</v>
      </c>
      <c r="D5372">
        <f t="shared" si="253"/>
        <v>1</v>
      </c>
      <c r="E5372" t="str">
        <f t="shared" ca="1" si="254"/>
        <v>MTD orders shipped</v>
      </c>
      <c r="F5372" t="s">
        <v>3539</v>
      </c>
      <c r="G5372" t="s">
        <v>335</v>
      </c>
      <c r="H5372" t="s">
        <v>10940</v>
      </c>
      <c r="I5372" s="6">
        <v>44013.777592592596</v>
      </c>
      <c r="J5372" t="s">
        <v>16</v>
      </c>
      <c r="K5372" s="6">
        <v>44014.616423611114</v>
      </c>
      <c r="M5372" t="s">
        <v>11855</v>
      </c>
      <c r="N5372" t="s">
        <v>11856</v>
      </c>
      <c r="Q5372" t="s">
        <v>11363</v>
      </c>
      <c r="R5372" t="s">
        <v>347</v>
      </c>
      <c r="S5372" t="s">
        <v>11857</v>
      </c>
      <c r="T5372" t="s">
        <v>338</v>
      </c>
      <c r="U5372" t="s">
        <v>530</v>
      </c>
      <c r="W5372" t="s">
        <v>11858</v>
      </c>
      <c r="Z5372" t="s">
        <v>11855</v>
      </c>
      <c r="AA5372" t="s">
        <v>11856</v>
      </c>
      <c r="AD5372" t="s">
        <v>11363</v>
      </c>
      <c r="AE5372" t="s">
        <v>347</v>
      </c>
      <c r="AF5372" t="s">
        <v>11857</v>
      </c>
      <c r="AG5372" t="s">
        <v>338</v>
      </c>
      <c r="AH5372" t="s">
        <v>530</v>
      </c>
      <c r="AJ5372" t="s">
        <v>11858</v>
      </c>
      <c r="AL5372" t="s">
        <v>339</v>
      </c>
      <c r="AM5372">
        <v>1</v>
      </c>
      <c r="AN5372">
        <v>1</v>
      </c>
      <c r="AO5372">
        <v>13280</v>
      </c>
      <c r="AQ5372">
        <v>123849</v>
      </c>
      <c r="AR5372">
        <v>5342</v>
      </c>
      <c r="AS5372" t="s">
        <v>1867</v>
      </c>
      <c r="AT5372" t="s">
        <v>149</v>
      </c>
      <c r="AW5372" t="s">
        <v>340</v>
      </c>
      <c r="AX5372" t="s">
        <v>340</v>
      </c>
      <c r="AY5372" t="s">
        <v>345</v>
      </c>
      <c r="AZ5372" t="s">
        <v>346</v>
      </c>
      <c r="BY5372" t="s">
        <v>342</v>
      </c>
      <c r="EQ5372">
        <v>244853</v>
      </c>
      <c r="ER5372" t="s">
        <v>10941</v>
      </c>
      <c r="EV5372">
        <v>17290276</v>
      </c>
      <c r="EW5372">
        <v>928</v>
      </c>
      <c r="EX5372">
        <v>221469</v>
      </c>
      <c r="EY5372">
        <v>9.2748999964335493E+25</v>
      </c>
      <c r="EZ5372">
        <v>1</v>
      </c>
      <c r="FC5372">
        <v>5342</v>
      </c>
      <c r="FD5372" t="s">
        <v>149</v>
      </c>
    </row>
    <row r="5373" spans="1:160" x14ac:dyDescent="0.3">
      <c r="A5373" t="str">
        <f>VLOOKUP(B5373,Table2[],3,FALSE)</f>
        <v>Digital</v>
      </c>
      <c r="B5373" t="str">
        <f>IF(OR(ISNUMBER(FIND("QVC",Z5373)),ISNUMBER(FIND("QVC",AL5373))),"QVC",IF(OR(ISNUMBER(FIND("NCO",H5373)),ISNUMBER(FIND("NCO",Y5373))), "NCO", IF(AL5373="consumer","PMD.com",VLOOKUP(LEFT(H5373,2),Tables!$E$1:$F$11,2,FALSE))))</f>
        <v>PMD.com</v>
      </c>
      <c r="C5373">
        <f t="shared" si="252"/>
        <v>52430001</v>
      </c>
      <c r="D5373">
        <f t="shared" si="253"/>
        <v>1</v>
      </c>
      <c r="E5373" t="str">
        <f t="shared" ca="1" si="254"/>
        <v>MTD orders shipped</v>
      </c>
      <c r="F5373" t="s">
        <v>3539</v>
      </c>
      <c r="G5373" t="s">
        <v>335</v>
      </c>
      <c r="H5373" t="s">
        <v>10940</v>
      </c>
      <c r="I5373" s="6">
        <v>44013.777592592596</v>
      </c>
      <c r="J5373" t="s">
        <v>16</v>
      </c>
      <c r="K5373" s="6">
        <v>44014.616423611114</v>
      </c>
      <c r="M5373" t="s">
        <v>11855</v>
      </c>
      <c r="N5373" t="s">
        <v>11856</v>
      </c>
      <c r="Q5373" t="s">
        <v>11363</v>
      </c>
      <c r="R5373" t="s">
        <v>347</v>
      </c>
      <c r="S5373" t="s">
        <v>11857</v>
      </c>
      <c r="T5373" t="s">
        <v>338</v>
      </c>
      <c r="U5373" t="s">
        <v>530</v>
      </c>
      <c r="W5373" t="s">
        <v>11858</v>
      </c>
      <c r="Z5373" t="s">
        <v>11855</v>
      </c>
      <c r="AA5373" t="s">
        <v>11856</v>
      </c>
      <c r="AD5373" t="s">
        <v>11363</v>
      </c>
      <c r="AE5373" t="s">
        <v>347</v>
      </c>
      <c r="AF5373" t="s">
        <v>11857</v>
      </c>
      <c r="AG5373" t="s">
        <v>338</v>
      </c>
      <c r="AH5373" t="s">
        <v>530</v>
      </c>
      <c r="AJ5373" t="s">
        <v>11858</v>
      </c>
      <c r="AL5373" t="s">
        <v>339</v>
      </c>
      <c r="AM5373">
        <v>1</v>
      </c>
      <c r="AN5373">
        <v>1</v>
      </c>
      <c r="AO5373">
        <v>12063</v>
      </c>
      <c r="AQ5373">
        <v>127155</v>
      </c>
      <c r="AR5373">
        <v>52430001</v>
      </c>
      <c r="AS5373" t="s">
        <v>9635</v>
      </c>
      <c r="AT5373" t="s">
        <v>75</v>
      </c>
      <c r="AW5373" t="s">
        <v>340</v>
      </c>
      <c r="AX5373" t="s">
        <v>340</v>
      </c>
      <c r="AY5373" t="s">
        <v>357</v>
      </c>
      <c r="AZ5373" t="s">
        <v>363</v>
      </c>
      <c r="BY5373" t="s">
        <v>342</v>
      </c>
      <c r="EQ5373">
        <v>252868</v>
      </c>
      <c r="ER5373" t="s">
        <v>10941</v>
      </c>
      <c r="EV5373">
        <v>17290276</v>
      </c>
      <c r="EW5373">
        <v>928</v>
      </c>
      <c r="EX5373">
        <v>221469</v>
      </c>
      <c r="EY5373">
        <v>9.2748999964335493E+25</v>
      </c>
      <c r="EZ5373">
        <v>1</v>
      </c>
      <c r="FC5373">
        <v>95385</v>
      </c>
      <c r="FD5373" t="s">
        <v>3531</v>
      </c>
    </row>
    <row r="5374" spans="1:160" x14ac:dyDescent="0.3">
      <c r="A5374" t="str">
        <f>VLOOKUP(B5374,Table2[],3,FALSE)</f>
        <v>Digital</v>
      </c>
      <c r="B5374" t="str">
        <f>IF(OR(ISNUMBER(FIND("QVC",Z5374)),ISNUMBER(FIND("QVC",AL5374))),"QVC",IF(OR(ISNUMBER(FIND("NCO",H5374)),ISNUMBER(FIND("NCO",Y5374))), "NCO", IF(AL5374="consumer","PMD.com",VLOOKUP(LEFT(H5374,2),Tables!$E$1:$F$11,2,FALSE))))</f>
        <v>PMD.com</v>
      </c>
      <c r="C5374">
        <f t="shared" si="252"/>
        <v>53440001</v>
      </c>
      <c r="D5374">
        <f t="shared" si="253"/>
        <v>1</v>
      </c>
      <c r="E5374" t="str">
        <f t="shared" ca="1" si="254"/>
        <v>MTD orders shipped</v>
      </c>
      <c r="F5374" t="s">
        <v>3539</v>
      </c>
      <c r="G5374" t="s">
        <v>335</v>
      </c>
      <c r="H5374" t="s">
        <v>10940</v>
      </c>
      <c r="I5374" s="6">
        <v>44013.777592592596</v>
      </c>
      <c r="J5374" t="s">
        <v>16</v>
      </c>
      <c r="K5374" s="6">
        <v>44014.616423611114</v>
      </c>
      <c r="M5374" t="s">
        <v>11855</v>
      </c>
      <c r="N5374" t="s">
        <v>11856</v>
      </c>
      <c r="Q5374" t="s">
        <v>11363</v>
      </c>
      <c r="R5374" t="s">
        <v>347</v>
      </c>
      <c r="S5374" t="s">
        <v>11857</v>
      </c>
      <c r="T5374" t="s">
        <v>338</v>
      </c>
      <c r="U5374" t="s">
        <v>530</v>
      </c>
      <c r="W5374" t="s">
        <v>11858</v>
      </c>
      <c r="Z5374" t="s">
        <v>11855</v>
      </c>
      <c r="AA5374" t="s">
        <v>11856</v>
      </c>
      <c r="AD5374" t="s">
        <v>11363</v>
      </c>
      <c r="AE5374" t="s">
        <v>347</v>
      </c>
      <c r="AF5374" t="s">
        <v>11857</v>
      </c>
      <c r="AG5374" t="s">
        <v>338</v>
      </c>
      <c r="AH5374" t="s">
        <v>530</v>
      </c>
      <c r="AJ5374" t="s">
        <v>11858</v>
      </c>
      <c r="AL5374" t="s">
        <v>339</v>
      </c>
      <c r="AM5374">
        <v>1</v>
      </c>
      <c r="AN5374">
        <v>1</v>
      </c>
      <c r="AO5374">
        <v>7642</v>
      </c>
      <c r="AQ5374">
        <v>124700</v>
      </c>
      <c r="AR5374">
        <v>53440001</v>
      </c>
      <c r="AS5374" t="s">
        <v>1240</v>
      </c>
      <c r="AT5374" t="s">
        <v>116</v>
      </c>
      <c r="AW5374" t="s">
        <v>340</v>
      </c>
      <c r="AX5374" t="s">
        <v>340</v>
      </c>
      <c r="AY5374" t="s">
        <v>345</v>
      </c>
      <c r="AZ5374" t="s">
        <v>345</v>
      </c>
      <c r="BY5374" t="s">
        <v>342</v>
      </c>
      <c r="EQ5374">
        <v>252960</v>
      </c>
      <c r="ER5374" t="s">
        <v>10941</v>
      </c>
      <c r="EV5374">
        <v>17290276</v>
      </c>
      <c r="EW5374">
        <v>928</v>
      </c>
      <c r="EX5374">
        <v>221469</v>
      </c>
      <c r="EY5374">
        <v>9.2748999964335493E+25</v>
      </c>
      <c r="EZ5374">
        <v>1</v>
      </c>
      <c r="FC5374">
        <v>53440001</v>
      </c>
      <c r="FD5374" t="s">
        <v>116</v>
      </c>
    </row>
    <row r="5375" spans="1:160" x14ac:dyDescent="0.3">
      <c r="A5375" t="str">
        <f>VLOOKUP(B5375,Table2[],3,FALSE)</f>
        <v>Digital</v>
      </c>
      <c r="B5375" t="str">
        <f>IF(OR(ISNUMBER(FIND("QVC",Z5375)),ISNUMBER(FIND("QVC",AL5375))),"QVC",IF(OR(ISNUMBER(FIND("NCO",H5375)),ISNUMBER(FIND("NCO",Y5375))), "NCO", IF(AL5375="consumer","PMD.com",VLOOKUP(LEFT(H5375,2),Tables!$E$1:$F$11,2,FALSE))))</f>
        <v>PMD.com</v>
      </c>
      <c r="C5375">
        <f t="shared" si="252"/>
        <v>51090030</v>
      </c>
      <c r="D5375">
        <f t="shared" si="253"/>
        <v>1</v>
      </c>
      <c r="E5375" t="str">
        <f t="shared" ca="1" si="254"/>
        <v>MTD orders shipped</v>
      </c>
      <c r="F5375" t="s">
        <v>3539</v>
      </c>
      <c r="G5375" t="s">
        <v>335</v>
      </c>
      <c r="H5375" t="s">
        <v>10940</v>
      </c>
      <c r="I5375" s="6">
        <v>44013.777592592596</v>
      </c>
      <c r="J5375" t="s">
        <v>16</v>
      </c>
      <c r="K5375" s="6">
        <v>44014.616423611114</v>
      </c>
      <c r="M5375" t="s">
        <v>11855</v>
      </c>
      <c r="N5375" t="s">
        <v>11856</v>
      </c>
      <c r="Q5375" t="s">
        <v>11363</v>
      </c>
      <c r="R5375" t="s">
        <v>347</v>
      </c>
      <c r="S5375" t="s">
        <v>11857</v>
      </c>
      <c r="T5375" t="s">
        <v>338</v>
      </c>
      <c r="U5375" t="s">
        <v>530</v>
      </c>
      <c r="W5375" t="s">
        <v>11858</v>
      </c>
      <c r="Z5375" t="s">
        <v>11855</v>
      </c>
      <c r="AA5375" t="s">
        <v>11856</v>
      </c>
      <c r="AD5375" t="s">
        <v>11363</v>
      </c>
      <c r="AE5375" t="s">
        <v>347</v>
      </c>
      <c r="AF5375" t="s">
        <v>11857</v>
      </c>
      <c r="AG5375" t="s">
        <v>338</v>
      </c>
      <c r="AH5375" t="s">
        <v>530</v>
      </c>
      <c r="AJ5375" t="s">
        <v>11858</v>
      </c>
      <c r="AL5375" t="s">
        <v>339</v>
      </c>
      <c r="AM5375">
        <v>1</v>
      </c>
      <c r="AN5375">
        <v>1</v>
      </c>
      <c r="AO5375">
        <v>6688</v>
      </c>
      <c r="AQ5375">
        <v>125960</v>
      </c>
      <c r="AR5375">
        <v>51090030</v>
      </c>
      <c r="AS5375" t="s">
        <v>3043</v>
      </c>
      <c r="AT5375" t="s">
        <v>628</v>
      </c>
      <c r="AW5375" t="s">
        <v>343</v>
      </c>
      <c r="BY5375" t="s">
        <v>342</v>
      </c>
      <c r="BZ5375" t="b">
        <v>0</v>
      </c>
      <c r="EQ5375">
        <v>243047</v>
      </c>
      <c r="ER5375" t="s">
        <v>10941</v>
      </c>
      <c r="EV5375">
        <v>17290276</v>
      </c>
      <c r="EW5375">
        <v>928</v>
      </c>
      <c r="EX5375">
        <v>221469</v>
      </c>
      <c r="EY5375">
        <v>9.2748999964335493E+25</v>
      </c>
      <c r="EZ5375">
        <v>1</v>
      </c>
      <c r="FC5375">
        <v>95385</v>
      </c>
      <c r="FD5375" t="s">
        <v>3531</v>
      </c>
    </row>
    <row r="5376" spans="1:160" x14ac:dyDescent="0.3">
      <c r="A5376" t="str">
        <f>VLOOKUP(B5376,Table2[],3,FALSE)</f>
        <v>Digital</v>
      </c>
      <c r="B5376" t="str">
        <f>IF(OR(ISNUMBER(FIND("QVC",Z5376)),ISNUMBER(FIND("QVC",AL5376))),"QVC",IF(OR(ISNUMBER(FIND("NCO",H5376)),ISNUMBER(FIND("NCO",Y5376))), "NCO", IF(AL5376="consumer","PMD.com",VLOOKUP(LEFT(H5376,2),Tables!$E$1:$F$11,2,FALSE))))</f>
        <v>PMD.com</v>
      </c>
      <c r="C5376">
        <f t="shared" si="252"/>
        <v>53440001</v>
      </c>
      <c r="D5376">
        <f t="shared" si="253"/>
        <v>1</v>
      </c>
      <c r="E5376" t="str">
        <f t="shared" ca="1" si="254"/>
        <v>shifted orders shipped</v>
      </c>
      <c r="F5376" t="s">
        <v>3539</v>
      </c>
      <c r="G5376" t="s">
        <v>335</v>
      </c>
      <c r="H5376" t="s">
        <v>10874</v>
      </c>
      <c r="I5376" s="6">
        <v>44007.65351851852</v>
      </c>
      <c r="J5376" t="s">
        <v>16</v>
      </c>
      <c r="K5376" s="6">
        <v>44014.617256944446</v>
      </c>
      <c r="M5376" t="s">
        <v>11859</v>
      </c>
      <c r="N5376" t="s">
        <v>11860</v>
      </c>
      <c r="Q5376" t="s">
        <v>476</v>
      </c>
      <c r="R5376" t="s">
        <v>376</v>
      </c>
      <c r="S5376">
        <v>77041</v>
      </c>
      <c r="T5376" t="s">
        <v>338</v>
      </c>
      <c r="U5376" t="s">
        <v>530</v>
      </c>
      <c r="W5376" t="s">
        <v>11861</v>
      </c>
      <c r="Z5376" t="s">
        <v>11859</v>
      </c>
      <c r="AA5376" t="s">
        <v>11860</v>
      </c>
      <c r="AD5376" t="s">
        <v>476</v>
      </c>
      <c r="AE5376" t="s">
        <v>376</v>
      </c>
      <c r="AF5376">
        <v>77041</v>
      </c>
      <c r="AG5376" t="s">
        <v>338</v>
      </c>
      <c r="AH5376" t="s">
        <v>530</v>
      </c>
      <c r="AJ5376" t="s">
        <v>11861</v>
      </c>
      <c r="AL5376" t="s">
        <v>339</v>
      </c>
      <c r="AM5376">
        <v>1</v>
      </c>
      <c r="AN5376">
        <v>1</v>
      </c>
      <c r="AO5376">
        <v>7642</v>
      </c>
      <c r="AQ5376">
        <v>124700</v>
      </c>
      <c r="AR5376">
        <v>53440001</v>
      </c>
      <c r="AS5376" t="s">
        <v>1240</v>
      </c>
      <c r="AT5376" t="s">
        <v>116</v>
      </c>
      <c r="AW5376" t="s">
        <v>340</v>
      </c>
      <c r="AX5376" t="s">
        <v>340</v>
      </c>
      <c r="AY5376" t="s">
        <v>345</v>
      </c>
      <c r="AZ5376" t="s">
        <v>345</v>
      </c>
      <c r="BY5376" t="s">
        <v>342</v>
      </c>
      <c r="EQ5376">
        <v>252960</v>
      </c>
      <c r="ER5376" t="s">
        <v>10875</v>
      </c>
      <c r="EV5376">
        <v>17290241</v>
      </c>
      <c r="EW5376">
        <v>928</v>
      </c>
      <c r="EX5376">
        <v>221435</v>
      </c>
      <c r="EY5376">
        <v>9.2748999964335493E+25</v>
      </c>
      <c r="EZ5376">
        <v>1</v>
      </c>
      <c r="FC5376">
        <v>53440001</v>
      </c>
      <c r="FD5376" t="s">
        <v>116</v>
      </c>
    </row>
    <row r="5377" spans="1:160" x14ac:dyDescent="0.3">
      <c r="A5377" t="str">
        <f>VLOOKUP(B5377,Table2[],3,FALSE)</f>
        <v>Digital</v>
      </c>
      <c r="B5377" t="str">
        <f>IF(OR(ISNUMBER(FIND("QVC",Z5377)),ISNUMBER(FIND("QVC",AL5377))),"QVC",IF(OR(ISNUMBER(FIND("NCO",H5377)),ISNUMBER(FIND("NCO",Y5377))), "NCO", IF(AL5377="consumer","PMD.com",VLOOKUP(LEFT(H5377,2),Tables!$E$1:$F$11,2,FALSE))))</f>
        <v>PMD.com</v>
      </c>
      <c r="C5377">
        <f t="shared" si="252"/>
        <v>52430001</v>
      </c>
      <c r="D5377">
        <f t="shared" si="253"/>
        <v>1</v>
      </c>
      <c r="E5377" t="str">
        <f t="shared" ca="1" si="254"/>
        <v>shifted orders shipped</v>
      </c>
      <c r="F5377" t="s">
        <v>3539</v>
      </c>
      <c r="G5377" t="s">
        <v>335</v>
      </c>
      <c r="H5377" t="s">
        <v>10874</v>
      </c>
      <c r="I5377" s="6">
        <v>44007.65351851852</v>
      </c>
      <c r="J5377" t="s">
        <v>16</v>
      </c>
      <c r="K5377" s="6">
        <v>44014.617256944446</v>
      </c>
      <c r="M5377" t="s">
        <v>11859</v>
      </c>
      <c r="N5377" t="s">
        <v>11860</v>
      </c>
      <c r="Q5377" t="s">
        <v>476</v>
      </c>
      <c r="R5377" t="s">
        <v>376</v>
      </c>
      <c r="S5377">
        <v>77041</v>
      </c>
      <c r="T5377" t="s">
        <v>338</v>
      </c>
      <c r="U5377" t="s">
        <v>530</v>
      </c>
      <c r="W5377" t="s">
        <v>11861</v>
      </c>
      <c r="Z5377" t="s">
        <v>11859</v>
      </c>
      <c r="AA5377" t="s">
        <v>11860</v>
      </c>
      <c r="AD5377" t="s">
        <v>476</v>
      </c>
      <c r="AE5377" t="s">
        <v>376</v>
      </c>
      <c r="AF5377">
        <v>77041</v>
      </c>
      <c r="AG5377" t="s">
        <v>338</v>
      </c>
      <c r="AH5377" t="s">
        <v>530</v>
      </c>
      <c r="AJ5377" t="s">
        <v>11861</v>
      </c>
      <c r="AL5377" t="s">
        <v>339</v>
      </c>
      <c r="AM5377">
        <v>1</v>
      </c>
      <c r="AN5377">
        <v>1</v>
      </c>
      <c r="AO5377">
        <v>12063</v>
      </c>
      <c r="AQ5377">
        <v>127155</v>
      </c>
      <c r="AR5377">
        <v>52430001</v>
      </c>
      <c r="AS5377" t="s">
        <v>9635</v>
      </c>
      <c r="AT5377" t="s">
        <v>75</v>
      </c>
      <c r="AW5377" t="s">
        <v>340</v>
      </c>
      <c r="AX5377" t="s">
        <v>340</v>
      </c>
      <c r="AY5377" t="s">
        <v>357</v>
      </c>
      <c r="AZ5377" t="s">
        <v>363</v>
      </c>
      <c r="BY5377" t="s">
        <v>342</v>
      </c>
      <c r="EQ5377">
        <v>252868</v>
      </c>
      <c r="ER5377" t="s">
        <v>10875</v>
      </c>
      <c r="EV5377">
        <v>17290241</v>
      </c>
      <c r="EW5377">
        <v>928</v>
      </c>
      <c r="EX5377">
        <v>221435</v>
      </c>
      <c r="EY5377">
        <v>9.2748999964335493E+25</v>
      </c>
      <c r="EZ5377">
        <v>1</v>
      </c>
      <c r="FC5377">
        <v>52430001</v>
      </c>
      <c r="FD5377" t="s">
        <v>75</v>
      </c>
    </row>
    <row r="5378" spans="1:160" x14ac:dyDescent="0.3">
      <c r="A5378" t="str">
        <f>VLOOKUP(B5378,Table2[],3,FALSE)</f>
        <v>Digital</v>
      </c>
      <c r="B5378" t="str">
        <f>IF(OR(ISNUMBER(FIND("QVC",Z5378)),ISNUMBER(FIND("QVC",AL5378))),"QVC",IF(OR(ISNUMBER(FIND("NCO",H5378)),ISNUMBER(FIND("NCO",Y5378))), "NCO", IF(AL5378="consumer","PMD.com",VLOOKUP(LEFT(H5378,2),Tables!$E$1:$F$11,2,FALSE))))</f>
        <v>PMD.com</v>
      </c>
      <c r="C5378">
        <f t="shared" si="252"/>
        <v>52260001</v>
      </c>
      <c r="D5378">
        <f t="shared" si="253"/>
        <v>1</v>
      </c>
      <c r="E5378" t="str">
        <f t="shared" ca="1" si="254"/>
        <v>shifted orders shipped</v>
      </c>
      <c r="F5378" t="s">
        <v>3539</v>
      </c>
      <c r="G5378" t="s">
        <v>335</v>
      </c>
      <c r="H5378" t="s">
        <v>10874</v>
      </c>
      <c r="I5378" s="6">
        <v>44007.65351851852</v>
      </c>
      <c r="J5378" t="s">
        <v>16</v>
      </c>
      <c r="K5378" s="6">
        <v>44014.617256944446</v>
      </c>
      <c r="M5378" t="s">
        <v>11859</v>
      </c>
      <c r="N5378" t="s">
        <v>11860</v>
      </c>
      <c r="Q5378" t="s">
        <v>476</v>
      </c>
      <c r="R5378" t="s">
        <v>376</v>
      </c>
      <c r="S5378">
        <v>77041</v>
      </c>
      <c r="T5378" t="s">
        <v>338</v>
      </c>
      <c r="U5378" t="s">
        <v>530</v>
      </c>
      <c r="W5378" t="s">
        <v>11861</v>
      </c>
      <c r="Z5378" t="s">
        <v>11859</v>
      </c>
      <c r="AA5378" t="s">
        <v>11860</v>
      </c>
      <c r="AD5378" t="s">
        <v>476</v>
      </c>
      <c r="AE5378" t="s">
        <v>376</v>
      </c>
      <c r="AF5378">
        <v>77041</v>
      </c>
      <c r="AG5378" t="s">
        <v>338</v>
      </c>
      <c r="AH5378" t="s">
        <v>530</v>
      </c>
      <c r="AJ5378" t="s">
        <v>11861</v>
      </c>
      <c r="AL5378" t="s">
        <v>339</v>
      </c>
      <c r="AM5378">
        <v>1</v>
      </c>
      <c r="AN5378">
        <v>1</v>
      </c>
      <c r="AO5378">
        <v>556</v>
      </c>
      <c r="AQ5378">
        <v>124437</v>
      </c>
      <c r="AR5378">
        <v>52260001</v>
      </c>
      <c r="AS5378" t="s">
        <v>58</v>
      </c>
      <c r="AT5378" t="s">
        <v>59</v>
      </c>
      <c r="AW5378" t="s">
        <v>340</v>
      </c>
      <c r="AX5378" t="s">
        <v>340</v>
      </c>
      <c r="AY5378" t="s">
        <v>341</v>
      </c>
      <c r="AZ5378">
        <v>0</v>
      </c>
      <c r="BY5378" t="s">
        <v>342</v>
      </c>
      <c r="EQ5378">
        <v>251430</v>
      </c>
      <c r="ER5378" t="s">
        <v>10875</v>
      </c>
      <c r="EV5378">
        <v>17290241</v>
      </c>
      <c r="EW5378">
        <v>928</v>
      </c>
      <c r="EX5378">
        <v>221435</v>
      </c>
      <c r="EY5378">
        <v>9.2748999964335493E+25</v>
      </c>
      <c r="EZ5378">
        <v>1</v>
      </c>
      <c r="FC5378">
        <v>52260001</v>
      </c>
      <c r="FD5378" t="s">
        <v>59</v>
      </c>
    </row>
    <row r="5379" spans="1:160" x14ac:dyDescent="0.3">
      <c r="A5379" t="str">
        <f>VLOOKUP(B5379,Table2[],3,FALSE)</f>
        <v>Broadcast</v>
      </c>
      <c r="B5379" t="str">
        <f>IF(OR(ISNUMBER(FIND("QVC",Z5379)),ISNUMBER(FIND("QVC",AL5379))),"QVC",IF(OR(ISNUMBER(FIND("NCO",H5379)),ISNUMBER(FIND("NCO",Y5379))), "NCO", IF(AL5379="consumer","PMD.com",VLOOKUP(LEFT(H5379,2),Tables!$E$1:$F$11,2,FALSE))))</f>
        <v>QVC</v>
      </c>
      <c r="C5379">
        <f t="shared" si="252"/>
        <v>53820001</v>
      </c>
      <c r="D5379">
        <f t="shared" si="253"/>
        <v>9</v>
      </c>
      <c r="E5379" t="str">
        <f t="shared" ca="1" si="254"/>
        <v>shifted orders shipped</v>
      </c>
      <c r="F5379" t="s">
        <v>3539</v>
      </c>
      <c r="G5379" t="s">
        <v>335</v>
      </c>
      <c r="H5379" t="s">
        <v>3021</v>
      </c>
      <c r="I5379" s="6">
        <v>44011.517361111109</v>
      </c>
      <c r="J5379" t="s">
        <v>16</v>
      </c>
      <c r="K5379" s="6">
        <v>44014.617361111108</v>
      </c>
      <c r="Y5379" t="s">
        <v>534</v>
      </c>
      <c r="AA5379" t="s">
        <v>11862</v>
      </c>
      <c r="AD5379" t="s">
        <v>11863</v>
      </c>
      <c r="AE5379" t="s">
        <v>400</v>
      </c>
      <c r="AF5379">
        <v>18015</v>
      </c>
      <c r="AG5379" t="s">
        <v>533</v>
      </c>
      <c r="AK5379">
        <v>11</v>
      </c>
      <c r="AM5379">
        <v>9</v>
      </c>
      <c r="AN5379">
        <v>9</v>
      </c>
      <c r="AO5379">
        <v>3106</v>
      </c>
      <c r="AQ5379">
        <v>124463</v>
      </c>
      <c r="AR5379">
        <v>53820001</v>
      </c>
      <c r="AS5379" t="s">
        <v>133</v>
      </c>
      <c r="AT5379" t="s">
        <v>134</v>
      </c>
      <c r="AW5379" t="s">
        <v>340</v>
      </c>
      <c r="AX5379">
        <v>0</v>
      </c>
      <c r="AY5379" t="s">
        <v>348</v>
      </c>
      <c r="AZ5379">
        <v>0</v>
      </c>
      <c r="BY5379" t="s">
        <v>342</v>
      </c>
      <c r="EQ5379">
        <v>244732</v>
      </c>
      <c r="ER5379" t="s">
        <v>109</v>
      </c>
      <c r="ES5379" t="s">
        <v>3022</v>
      </c>
      <c r="EV5379">
        <v>17289126</v>
      </c>
      <c r="EW5379">
        <v>928</v>
      </c>
      <c r="EX5379">
        <v>220227</v>
      </c>
      <c r="EY5379" t="s">
        <v>11864</v>
      </c>
      <c r="EZ5379">
        <v>1</v>
      </c>
      <c r="FC5379">
        <v>53820001</v>
      </c>
      <c r="FD5379" t="s">
        <v>134</v>
      </c>
    </row>
    <row r="5380" spans="1:160" x14ac:dyDescent="0.3">
      <c r="A5380" t="str">
        <f>VLOOKUP(B5380,Table2[],3,FALSE)</f>
        <v>Broadcast</v>
      </c>
      <c r="B5380" t="str">
        <f>IF(OR(ISNUMBER(FIND("QVC",Z5380)),ISNUMBER(FIND("QVC",AL5380))),"QVC",IF(OR(ISNUMBER(FIND("NCO",H5380)),ISNUMBER(FIND("NCO",Y5380))), "NCO", IF(AL5380="consumer","PMD.com",VLOOKUP(LEFT(H5380,2),Tables!$E$1:$F$11,2,FALSE))))</f>
        <v>QVC</v>
      </c>
      <c r="C5380">
        <f t="shared" si="252"/>
        <v>53810001</v>
      </c>
      <c r="D5380">
        <f t="shared" si="253"/>
        <v>13</v>
      </c>
      <c r="E5380" t="str">
        <f t="shared" ca="1" si="254"/>
        <v>shifted orders shipped</v>
      </c>
      <c r="F5380" t="s">
        <v>3539</v>
      </c>
      <c r="G5380" t="s">
        <v>335</v>
      </c>
      <c r="H5380" t="s">
        <v>3021</v>
      </c>
      <c r="I5380" s="6">
        <v>44011.517361111109</v>
      </c>
      <c r="J5380" t="s">
        <v>16</v>
      </c>
      <c r="K5380" s="6">
        <v>44014.617361111108</v>
      </c>
      <c r="Y5380" t="s">
        <v>534</v>
      </c>
      <c r="AA5380" t="s">
        <v>11862</v>
      </c>
      <c r="AD5380" t="s">
        <v>11863</v>
      </c>
      <c r="AE5380" t="s">
        <v>400</v>
      </c>
      <c r="AF5380">
        <v>18015</v>
      </c>
      <c r="AG5380" t="s">
        <v>533</v>
      </c>
      <c r="AK5380">
        <v>11</v>
      </c>
      <c r="AM5380">
        <v>13</v>
      </c>
      <c r="AN5380">
        <v>13</v>
      </c>
      <c r="AO5380">
        <v>5409</v>
      </c>
      <c r="AQ5380">
        <v>124462</v>
      </c>
      <c r="AR5380">
        <v>53810001</v>
      </c>
      <c r="AS5380" t="s">
        <v>133</v>
      </c>
      <c r="AT5380" t="s">
        <v>132</v>
      </c>
      <c r="AW5380" t="s">
        <v>340</v>
      </c>
      <c r="AX5380">
        <v>0</v>
      </c>
      <c r="AY5380" t="s">
        <v>348</v>
      </c>
      <c r="AZ5380">
        <v>0</v>
      </c>
      <c r="BY5380" t="s">
        <v>342</v>
      </c>
      <c r="EQ5380">
        <v>245175</v>
      </c>
      <c r="ER5380" t="s">
        <v>109</v>
      </c>
      <c r="ES5380" t="s">
        <v>3022</v>
      </c>
      <c r="EV5380">
        <v>17289126</v>
      </c>
      <c r="EW5380">
        <v>928</v>
      </c>
      <c r="EX5380">
        <v>220227</v>
      </c>
      <c r="EY5380" t="s">
        <v>11864</v>
      </c>
      <c r="EZ5380">
        <v>1</v>
      </c>
      <c r="FC5380">
        <v>53810001</v>
      </c>
      <c r="FD5380" t="s">
        <v>132</v>
      </c>
    </row>
    <row r="5381" spans="1:160" x14ac:dyDescent="0.3">
      <c r="A5381" t="str">
        <f>VLOOKUP(B5381,Table2[],3,FALSE)</f>
        <v>Broadcast</v>
      </c>
      <c r="B5381" t="str">
        <f>IF(OR(ISNUMBER(FIND("QVC",Z5381)),ISNUMBER(FIND("QVC",AL5381))),"QVC",IF(OR(ISNUMBER(FIND("NCO",H5381)),ISNUMBER(FIND("NCO",Y5381))), "NCO", IF(AL5381="consumer","PMD.com",VLOOKUP(LEFT(H5381,2),Tables!$E$1:$F$11,2,FALSE))))</f>
        <v>QVC</v>
      </c>
      <c r="C5381">
        <f t="shared" si="252"/>
        <v>51080001</v>
      </c>
      <c r="D5381">
        <f t="shared" si="253"/>
        <v>10</v>
      </c>
      <c r="E5381" t="str">
        <f t="shared" ca="1" si="254"/>
        <v>shifted orders shipped</v>
      </c>
      <c r="F5381" t="s">
        <v>3539</v>
      </c>
      <c r="G5381" t="s">
        <v>335</v>
      </c>
      <c r="H5381" t="s">
        <v>3021</v>
      </c>
      <c r="I5381" s="6">
        <v>44011.517361111109</v>
      </c>
      <c r="J5381" t="s">
        <v>16</v>
      </c>
      <c r="K5381" s="6">
        <v>44014.617361111108</v>
      </c>
      <c r="Y5381" t="s">
        <v>534</v>
      </c>
      <c r="AA5381" t="s">
        <v>11862</v>
      </c>
      <c r="AD5381" t="s">
        <v>11863</v>
      </c>
      <c r="AE5381" t="s">
        <v>400</v>
      </c>
      <c r="AF5381">
        <v>18015</v>
      </c>
      <c r="AG5381" t="s">
        <v>533</v>
      </c>
      <c r="AK5381">
        <v>11</v>
      </c>
      <c r="AM5381">
        <v>10</v>
      </c>
      <c r="AN5381">
        <v>10</v>
      </c>
      <c r="AO5381">
        <v>19656</v>
      </c>
      <c r="AQ5381">
        <v>124645</v>
      </c>
      <c r="AR5381">
        <v>51080001</v>
      </c>
      <c r="AS5381" t="s">
        <v>988</v>
      </c>
      <c r="AT5381" t="s">
        <v>57</v>
      </c>
      <c r="AW5381" t="s">
        <v>343</v>
      </c>
      <c r="BY5381" t="s">
        <v>342</v>
      </c>
      <c r="EQ5381">
        <v>251119</v>
      </c>
      <c r="ER5381" t="s">
        <v>109</v>
      </c>
      <c r="ES5381" t="s">
        <v>3022</v>
      </c>
      <c r="EV5381">
        <v>17289126</v>
      </c>
      <c r="EW5381">
        <v>928</v>
      </c>
      <c r="EX5381">
        <v>220227</v>
      </c>
      <c r="EY5381" t="s">
        <v>11864</v>
      </c>
      <c r="EZ5381">
        <v>1</v>
      </c>
      <c r="FC5381">
        <v>51080001</v>
      </c>
      <c r="FD5381" t="s">
        <v>57</v>
      </c>
    </row>
    <row r="5382" spans="1:160" x14ac:dyDescent="0.3">
      <c r="A5382" t="str">
        <f>VLOOKUP(B5382,Table2[],3,FALSE)</f>
        <v>Broadcast</v>
      </c>
      <c r="B5382" t="str">
        <f>IF(OR(ISNUMBER(FIND("QVC",Z5382)),ISNUMBER(FIND("QVC",AL5382))),"QVC",IF(OR(ISNUMBER(FIND("NCO",H5382)),ISNUMBER(FIND("NCO",Y5382))), "NCO", IF(AL5382="consumer","PMD.com",VLOOKUP(LEFT(H5382,2),Tables!$E$1:$F$11,2,FALSE))))</f>
        <v>QVC</v>
      </c>
      <c r="C5382">
        <f t="shared" si="252"/>
        <v>52030001</v>
      </c>
      <c r="D5382">
        <f t="shared" si="253"/>
        <v>12</v>
      </c>
      <c r="E5382" t="str">
        <f t="shared" ca="1" si="254"/>
        <v>shifted orders shipped</v>
      </c>
      <c r="F5382" t="s">
        <v>3539</v>
      </c>
      <c r="G5382" t="s">
        <v>335</v>
      </c>
      <c r="H5382" t="s">
        <v>3021</v>
      </c>
      <c r="I5382" s="6">
        <v>44011.517361111109</v>
      </c>
      <c r="J5382" t="s">
        <v>16</v>
      </c>
      <c r="K5382" s="6">
        <v>44014.617361111108</v>
      </c>
      <c r="Y5382" t="s">
        <v>534</v>
      </c>
      <c r="AA5382" t="s">
        <v>11862</v>
      </c>
      <c r="AD5382" t="s">
        <v>11863</v>
      </c>
      <c r="AE5382" t="s">
        <v>400</v>
      </c>
      <c r="AF5382">
        <v>18015</v>
      </c>
      <c r="AG5382" t="s">
        <v>533</v>
      </c>
      <c r="AK5382">
        <v>11</v>
      </c>
      <c r="AM5382">
        <v>12</v>
      </c>
      <c r="AN5382">
        <v>12</v>
      </c>
      <c r="AO5382">
        <v>5763</v>
      </c>
      <c r="AQ5382">
        <v>124432</v>
      </c>
      <c r="AR5382">
        <v>52030001</v>
      </c>
      <c r="AS5382" t="s">
        <v>147</v>
      </c>
      <c r="AT5382" t="s">
        <v>148</v>
      </c>
      <c r="AW5382" t="s">
        <v>340</v>
      </c>
      <c r="AX5382" t="s">
        <v>340</v>
      </c>
      <c r="AY5382" t="s">
        <v>423</v>
      </c>
      <c r="AZ5382">
        <v>0</v>
      </c>
      <c r="BY5382" t="s">
        <v>342</v>
      </c>
      <c r="EQ5382">
        <v>242566</v>
      </c>
      <c r="ER5382" t="s">
        <v>109</v>
      </c>
      <c r="ES5382" t="s">
        <v>3022</v>
      </c>
      <c r="EV5382">
        <v>17289126</v>
      </c>
      <c r="EW5382">
        <v>928</v>
      </c>
      <c r="EX5382">
        <v>220227</v>
      </c>
      <c r="EY5382" t="s">
        <v>11864</v>
      </c>
      <c r="EZ5382">
        <v>1</v>
      </c>
      <c r="FC5382">
        <v>52030001</v>
      </c>
      <c r="FD5382" t="s">
        <v>148</v>
      </c>
    </row>
    <row r="5383" spans="1:160" x14ac:dyDescent="0.3">
      <c r="A5383" t="str">
        <f>VLOOKUP(B5383,Table2[],3,FALSE)</f>
        <v>Retail</v>
      </c>
      <c r="B5383" t="str">
        <f>IF(OR(ISNUMBER(FIND("QVC",Z5383)),ISNUMBER(FIND("QVC",AL5383))),"QVC",IF(OR(ISNUMBER(FIND("NCO",H5383)),ISNUMBER(FIND("NCO",Y5383))), "NCO", IF(AL5383="consumer","PMD.com",VLOOKUP(LEFT(H5383,2),Tables!$E$1:$F$11,2,FALSE))))</f>
        <v>Retail Accounts</v>
      </c>
      <c r="C5383">
        <f t="shared" si="252"/>
        <v>53160010</v>
      </c>
      <c r="D5383">
        <f t="shared" si="253"/>
        <v>780</v>
      </c>
      <c r="E5383" t="str">
        <f t="shared" ca="1" si="254"/>
        <v>shifted orders shipped</v>
      </c>
      <c r="F5383" t="s">
        <v>3539</v>
      </c>
      <c r="G5383" t="s">
        <v>335</v>
      </c>
      <c r="H5383" t="s">
        <v>11865</v>
      </c>
      <c r="I5383" s="6">
        <v>44008.572222222225</v>
      </c>
      <c r="J5383" t="s">
        <v>16</v>
      </c>
      <c r="K5383" s="6">
        <v>44014.617361111108</v>
      </c>
      <c r="Y5383" t="s">
        <v>114</v>
      </c>
      <c r="AA5383" t="s">
        <v>11866</v>
      </c>
      <c r="AD5383" t="s">
        <v>11867</v>
      </c>
      <c r="AE5383" t="s">
        <v>376</v>
      </c>
      <c r="AF5383">
        <v>75236</v>
      </c>
      <c r="AG5383" t="s">
        <v>338</v>
      </c>
      <c r="AK5383">
        <v>844</v>
      </c>
      <c r="AM5383">
        <v>780</v>
      </c>
      <c r="AN5383">
        <v>780</v>
      </c>
      <c r="AO5383">
        <v>3814</v>
      </c>
      <c r="AQ5383">
        <v>125961</v>
      </c>
      <c r="AR5383">
        <v>53160010</v>
      </c>
      <c r="AS5383" t="s">
        <v>11868</v>
      </c>
      <c r="AT5383" t="s">
        <v>11869</v>
      </c>
      <c r="AW5383" t="s">
        <v>343</v>
      </c>
      <c r="BY5383" t="s">
        <v>342</v>
      </c>
      <c r="EQ5383">
        <v>243211</v>
      </c>
      <c r="ER5383" t="s">
        <v>109</v>
      </c>
      <c r="ES5383">
        <v>11246087</v>
      </c>
      <c r="EV5383">
        <v>17279953</v>
      </c>
      <c r="EW5383">
        <v>928</v>
      </c>
      <c r="EX5383">
        <v>218570</v>
      </c>
      <c r="EY5383" t="s">
        <v>11870</v>
      </c>
      <c r="EZ5383">
        <v>1</v>
      </c>
      <c r="FC5383">
        <v>53160010</v>
      </c>
      <c r="FD5383" t="s">
        <v>11869</v>
      </c>
    </row>
    <row r="5384" spans="1:160" x14ac:dyDescent="0.3">
      <c r="A5384" t="str">
        <f>VLOOKUP(B5384,Table2[],3,FALSE)</f>
        <v>Broadcast</v>
      </c>
      <c r="B5384" t="str">
        <f>IF(OR(ISNUMBER(FIND("QVC",Z5384)),ISNUMBER(FIND("QVC",AL5384))),"QVC",IF(OR(ISNUMBER(FIND("NCO",H5384)),ISNUMBER(FIND("NCO",Y5384))), "NCO", IF(AL5384="consumer","PMD.com",VLOOKUP(LEFT(H5384,2),Tables!$E$1:$F$11,2,FALSE))))</f>
        <v>QVC</v>
      </c>
      <c r="C5384">
        <f t="shared" si="252"/>
        <v>53160001</v>
      </c>
      <c r="D5384">
        <f t="shared" si="253"/>
        <v>57</v>
      </c>
      <c r="E5384" t="str">
        <f t="shared" ca="1" si="254"/>
        <v>shifted orders shipped</v>
      </c>
      <c r="F5384" t="s">
        <v>3539</v>
      </c>
      <c r="G5384" t="s">
        <v>335</v>
      </c>
      <c r="H5384" t="s">
        <v>3021</v>
      </c>
      <c r="I5384" s="6">
        <v>44011.517361111109</v>
      </c>
      <c r="J5384" t="s">
        <v>16</v>
      </c>
      <c r="K5384" s="6">
        <v>44014.617361111108</v>
      </c>
      <c r="Y5384" t="s">
        <v>534</v>
      </c>
      <c r="AA5384" t="s">
        <v>11862</v>
      </c>
      <c r="AD5384" t="s">
        <v>11863</v>
      </c>
      <c r="AE5384" t="s">
        <v>400</v>
      </c>
      <c r="AF5384">
        <v>18015</v>
      </c>
      <c r="AG5384" t="s">
        <v>533</v>
      </c>
      <c r="AK5384">
        <v>11</v>
      </c>
      <c r="AM5384">
        <v>57</v>
      </c>
      <c r="AN5384">
        <v>57</v>
      </c>
      <c r="AO5384">
        <v>4322</v>
      </c>
      <c r="AQ5384">
        <v>124007</v>
      </c>
      <c r="AR5384">
        <v>53160001</v>
      </c>
      <c r="AS5384" t="s">
        <v>1895</v>
      </c>
      <c r="AT5384" t="s">
        <v>119</v>
      </c>
      <c r="AW5384" t="s">
        <v>340</v>
      </c>
      <c r="AX5384" t="s">
        <v>340</v>
      </c>
      <c r="AY5384" t="s">
        <v>341</v>
      </c>
      <c r="AZ5384">
        <v>0</v>
      </c>
      <c r="BY5384" t="s">
        <v>342</v>
      </c>
      <c r="EQ5384">
        <v>252959</v>
      </c>
      <c r="ER5384" t="s">
        <v>109</v>
      </c>
      <c r="ES5384" t="s">
        <v>3022</v>
      </c>
      <c r="EV5384">
        <v>17289126</v>
      </c>
      <c r="EW5384">
        <v>928</v>
      </c>
      <c r="EX5384">
        <v>220227</v>
      </c>
      <c r="EY5384" t="s">
        <v>11864</v>
      </c>
      <c r="EZ5384">
        <v>1</v>
      </c>
      <c r="FC5384">
        <v>53160001</v>
      </c>
      <c r="FD5384" t="s">
        <v>119</v>
      </c>
    </row>
    <row r="5385" spans="1:160" x14ac:dyDescent="0.3">
      <c r="A5385" t="str">
        <f>VLOOKUP(B5385,Table2[],3,FALSE)</f>
        <v>Retail</v>
      </c>
      <c r="B5385" t="str">
        <f>IF(OR(ISNUMBER(FIND("QVC",Z5385)),ISNUMBER(FIND("QVC",AL5385))),"QVC",IF(OR(ISNUMBER(FIND("NCO",H5385)),ISNUMBER(FIND("NCO",Y5385))), "NCO", IF(AL5385="consumer","PMD.com",VLOOKUP(LEFT(H5385,2),Tables!$E$1:$F$11,2,FALSE))))</f>
        <v>Retail Accounts</v>
      </c>
      <c r="C5385">
        <f t="shared" si="252"/>
        <v>53990001</v>
      </c>
      <c r="D5385">
        <f t="shared" si="253"/>
        <v>250</v>
      </c>
      <c r="E5385" t="str">
        <f t="shared" ca="1" si="254"/>
        <v>shifted orders shipped</v>
      </c>
      <c r="F5385" t="s">
        <v>3539</v>
      </c>
      <c r="G5385" t="s">
        <v>335</v>
      </c>
      <c r="H5385" t="s">
        <v>11871</v>
      </c>
      <c r="I5385" s="6">
        <v>44008.53402777778</v>
      </c>
      <c r="J5385" t="s">
        <v>16</v>
      </c>
      <c r="K5385" s="6">
        <v>44014.617361111108</v>
      </c>
      <c r="Y5385" t="s">
        <v>110</v>
      </c>
      <c r="AA5385" t="s">
        <v>11872</v>
      </c>
      <c r="AD5385" t="s">
        <v>11873</v>
      </c>
      <c r="AE5385" t="s">
        <v>365</v>
      </c>
      <c r="AF5385">
        <v>91752</v>
      </c>
      <c r="AG5385" t="s">
        <v>338</v>
      </c>
      <c r="AK5385">
        <v>1033918431321</v>
      </c>
      <c r="AM5385">
        <v>250</v>
      </c>
      <c r="AN5385">
        <v>250</v>
      </c>
      <c r="AO5385">
        <v>14448</v>
      </c>
      <c r="AQ5385">
        <v>124474</v>
      </c>
      <c r="AR5385">
        <v>53990001</v>
      </c>
      <c r="AS5385" t="s">
        <v>1748</v>
      </c>
      <c r="AT5385" t="s">
        <v>111</v>
      </c>
      <c r="AW5385" t="s">
        <v>343</v>
      </c>
      <c r="BY5385" t="s">
        <v>342</v>
      </c>
      <c r="EQ5385">
        <v>248224</v>
      </c>
      <c r="ER5385" t="s">
        <v>109</v>
      </c>
      <c r="ES5385">
        <v>13210626203</v>
      </c>
      <c r="EV5385">
        <v>17274462</v>
      </c>
      <c r="EW5385">
        <v>928</v>
      </c>
      <c r="EX5385">
        <v>218560</v>
      </c>
      <c r="EY5385" t="s">
        <v>11874</v>
      </c>
      <c r="EZ5385">
        <v>1</v>
      </c>
      <c r="FC5385">
        <v>53990001</v>
      </c>
      <c r="FD5385" t="s">
        <v>111</v>
      </c>
    </row>
    <row r="5386" spans="1:160" x14ac:dyDescent="0.3">
      <c r="A5386" t="str">
        <f>VLOOKUP(B5386,Table2[],3,FALSE)</f>
        <v>Retail</v>
      </c>
      <c r="B5386" t="str">
        <f>IF(OR(ISNUMBER(FIND("QVC",Z5386)),ISNUMBER(FIND("QVC",AL5386))),"QVC",IF(OR(ISNUMBER(FIND("NCO",H5386)),ISNUMBER(FIND("NCO",Y5386))), "NCO", IF(AL5386="consumer","PMD.com",VLOOKUP(LEFT(H5386,2),Tables!$E$1:$F$11,2,FALSE))))</f>
        <v>Retail Accounts</v>
      </c>
      <c r="C5386">
        <f t="shared" si="252"/>
        <v>53710001</v>
      </c>
      <c r="D5386">
        <f t="shared" si="253"/>
        <v>100</v>
      </c>
      <c r="E5386" t="str">
        <f t="shared" ca="1" si="254"/>
        <v>shifted orders shipped</v>
      </c>
      <c r="F5386" t="s">
        <v>3539</v>
      </c>
      <c r="G5386" t="s">
        <v>335</v>
      </c>
      <c r="H5386" t="s">
        <v>11871</v>
      </c>
      <c r="I5386" s="6">
        <v>44008.53402777778</v>
      </c>
      <c r="J5386" t="s">
        <v>16</v>
      </c>
      <c r="K5386" s="6">
        <v>44014.617361111108</v>
      </c>
      <c r="Y5386" t="s">
        <v>110</v>
      </c>
      <c r="AA5386" t="s">
        <v>11872</v>
      </c>
      <c r="AD5386" t="s">
        <v>11873</v>
      </c>
      <c r="AE5386" t="s">
        <v>365</v>
      </c>
      <c r="AF5386">
        <v>91752</v>
      </c>
      <c r="AG5386" t="s">
        <v>338</v>
      </c>
      <c r="AK5386">
        <v>1033918431321</v>
      </c>
      <c r="AM5386">
        <v>100</v>
      </c>
      <c r="AN5386">
        <v>100</v>
      </c>
      <c r="AO5386">
        <v>4902</v>
      </c>
      <c r="AQ5386">
        <v>124454</v>
      </c>
      <c r="AR5386">
        <v>53710001</v>
      </c>
      <c r="AS5386" t="s">
        <v>1873</v>
      </c>
      <c r="AT5386" t="s">
        <v>66</v>
      </c>
      <c r="AW5386" t="s">
        <v>343</v>
      </c>
      <c r="EQ5386">
        <v>248267</v>
      </c>
      <c r="ER5386" t="s">
        <v>109</v>
      </c>
      <c r="ES5386">
        <v>13210626203</v>
      </c>
      <c r="EV5386">
        <v>17274462</v>
      </c>
      <c r="EW5386">
        <v>928</v>
      </c>
      <c r="EX5386">
        <v>218560</v>
      </c>
      <c r="EY5386" t="s">
        <v>11874</v>
      </c>
      <c r="EZ5386">
        <v>1</v>
      </c>
      <c r="FC5386">
        <v>53710001</v>
      </c>
      <c r="FD5386" t="s">
        <v>66</v>
      </c>
    </row>
    <row r="5387" spans="1:160" x14ac:dyDescent="0.3">
      <c r="A5387" t="str">
        <f>VLOOKUP(B5387,Table2[],3,FALSE)</f>
        <v>Broadcast</v>
      </c>
      <c r="B5387" t="str">
        <f>IF(OR(ISNUMBER(FIND("QVC",Z5387)),ISNUMBER(FIND("QVC",AL5387))),"QVC",IF(OR(ISNUMBER(FIND("NCO",H5387)),ISNUMBER(FIND("NCO",Y5387))), "NCO", IF(AL5387="consumer","PMD.com",VLOOKUP(LEFT(H5387,2),Tables!$E$1:$F$11,2,FALSE))))</f>
        <v>QVC</v>
      </c>
      <c r="C5387">
        <f t="shared" si="252"/>
        <v>53710001</v>
      </c>
      <c r="D5387">
        <f t="shared" si="253"/>
        <v>17</v>
      </c>
      <c r="E5387" t="str">
        <f t="shared" ca="1" si="254"/>
        <v>shifted orders shipped</v>
      </c>
      <c r="F5387" t="s">
        <v>3539</v>
      </c>
      <c r="G5387" t="s">
        <v>335</v>
      </c>
      <c r="H5387" t="s">
        <v>3021</v>
      </c>
      <c r="I5387" s="6">
        <v>44011.517361111109</v>
      </c>
      <c r="J5387" t="s">
        <v>16</v>
      </c>
      <c r="K5387" s="6">
        <v>44014.617361111108</v>
      </c>
      <c r="Y5387" t="s">
        <v>534</v>
      </c>
      <c r="AA5387" t="s">
        <v>11862</v>
      </c>
      <c r="AD5387" t="s">
        <v>11863</v>
      </c>
      <c r="AE5387" t="s">
        <v>400</v>
      </c>
      <c r="AF5387">
        <v>18015</v>
      </c>
      <c r="AG5387" t="s">
        <v>533</v>
      </c>
      <c r="AK5387">
        <v>11</v>
      </c>
      <c r="AM5387">
        <v>17</v>
      </c>
      <c r="AN5387">
        <v>17</v>
      </c>
      <c r="AO5387">
        <v>4902</v>
      </c>
      <c r="AQ5387">
        <v>124454</v>
      </c>
      <c r="AR5387">
        <v>53710001</v>
      </c>
      <c r="AS5387" t="s">
        <v>1873</v>
      </c>
      <c r="AT5387" t="s">
        <v>66</v>
      </c>
      <c r="AW5387" t="s">
        <v>343</v>
      </c>
      <c r="EQ5387">
        <v>248267</v>
      </c>
      <c r="ER5387" t="s">
        <v>109</v>
      </c>
      <c r="ES5387" t="s">
        <v>3022</v>
      </c>
      <c r="EV5387">
        <v>17289126</v>
      </c>
      <c r="EW5387">
        <v>928</v>
      </c>
      <c r="EX5387">
        <v>220227</v>
      </c>
      <c r="EY5387" t="s">
        <v>11864</v>
      </c>
      <c r="EZ5387">
        <v>1</v>
      </c>
      <c r="FC5387">
        <v>53710001</v>
      </c>
      <c r="FD5387" t="s">
        <v>66</v>
      </c>
    </row>
    <row r="5388" spans="1:160" x14ac:dyDescent="0.3">
      <c r="A5388" t="str">
        <f>VLOOKUP(B5388,Table2[],3,FALSE)</f>
        <v>Retail</v>
      </c>
      <c r="B5388" t="str">
        <f>IF(OR(ISNUMBER(FIND("QVC",Z5388)),ISNUMBER(FIND("QVC",AL5388))),"QVC",IF(OR(ISNUMBER(FIND("NCO",H5388)),ISNUMBER(FIND("NCO",Y5388))), "NCO", IF(AL5388="consumer","PMD.com",VLOOKUP(LEFT(H5388,2),Tables!$E$1:$F$11,2,FALSE))))</f>
        <v>Retail Accounts</v>
      </c>
      <c r="C5388">
        <f t="shared" ref="C5388:C5451" si="255">AR5388</f>
        <v>53700001</v>
      </c>
      <c r="D5388">
        <f t="shared" ref="D5388:D5451" si="256">AN5388</f>
        <v>100</v>
      </c>
      <c r="E5388" t="str">
        <f t="shared" ref="E5388:E5451" ca="1" si="257">IF(MONTH(TODAY())-MONTH(I5388)&gt;0,"shifted orders shipped","MTD orders shipped")</f>
        <v>shifted orders shipped</v>
      </c>
      <c r="F5388" t="s">
        <v>3539</v>
      </c>
      <c r="G5388" t="s">
        <v>335</v>
      </c>
      <c r="H5388" t="s">
        <v>11871</v>
      </c>
      <c r="I5388" s="6">
        <v>44008.53402777778</v>
      </c>
      <c r="J5388" t="s">
        <v>16</v>
      </c>
      <c r="K5388" s="6">
        <v>44014.617361111108</v>
      </c>
      <c r="Y5388" t="s">
        <v>110</v>
      </c>
      <c r="AA5388" t="s">
        <v>11872</v>
      </c>
      <c r="AD5388" t="s">
        <v>11873</v>
      </c>
      <c r="AE5388" t="s">
        <v>365</v>
      </c>
      <c r="AF5388">
        <v>91752</v>
      </c>
      <c r="AG5388" t="s">
        <v>338</v>
      </c>
      <c r="AK5388">
        <v>1033918431321</v>
      </c>
      <c r="AM5388">
        <v>100</v>
      </c>
      <c r="AN5388">
        <v>100</v>
      </c>
      <c r="AO5388">
        <v>1910</v>
      </c>
      <c r="AQ5388">
        <v>124453</v>
      </c>
      <c r="AR5388">
        <v>53700001</v>
      </c>
      <c r="AS5388" t="s">
        <v>67</v>
      </c>
      <c r="AT5388" t="s">
        <v>68</v>
      </c>
      <c r="AW5388" t="s">
        <v>343</v>
      </c>
      <c r="BY5388" t="s">
        <v>342</v>
      </c>
      <c r="EQ5388">
        <v>245106</v>
      </c>
      <c r="ER5388" t="s">
        <v>109</v>
      </c>
      <c r="ES5388">
        <v>13210626203</v>
      </c>
      <c r="EV5388">
        <v>17274462</v>
      </c>
      <c r="EW5388">
        <v>928</v>
      </c>
      <c r="EX5388">
        <v>218560</v>
      </c>
      <c r="EY5388" t="s">
        <v>11874</v>
      </c>
      <c r="EZ5388">
        <v>1</v>
      </c>
      <c r="FC5388">
        <v>53700001</v>
      </c>
      <c r="FD5388" t="s">
        <v>68</v>
      </c>
    </row>
    <row r="5389" spans="1:160" x14ac:dyDescent="0.3">
      <c r="A5389" t="str">
        <f>VLOOKUP(B5389,Table2[],3,FALSE)</f>
        <v>Broadcast</v>
      </c>
      <c r="B5389" t="str">
        <f>IF(OR(ISNUMBER(FIND("QVC",Z5389)),ISNUMBER(FIND("QVC",AL5389))),"QVC",IF(OR(ISNUMBER(FIND("NCO",H5389)),ISNUMBER(FIND("NCO",Y5389))), "NCO", IF(AL5389="consumer","PMD.com",VLOOKUP(LEFT(H5389,2),Tables!$E$1:$F$11,2,FALSE))))</f>
        <v>QVC</v>
      </c>
      <c r="C5389">
        <f t="shared" si="255"/>
        <v>53700001</v>
      </c>
      <c r="D5389">
        <f t="shared" si="256"/>
        <v>10</v>
      </c>
      <c r="E5389" t="str">
        <f t="shared" ca="1" si="257"/>
        <v>shifted orders shipped</v>
      </c>
      <c r="F5389" t="s">
        <v>3539</v>
      </c>
      <c r="G5389" t="s">
        <v>335</v>
      </c>
      <c r="H5389" t="s">
        <v>3021</v>
      </c>
      <c r="I5389" s="6">
        <v>44011.517361111109</v>
      </c>
      <c r="J5389" t="s">
        <v>16</v>
      </c>
      <c r="K5389" s="6">
        <v>44014.617361111108</v>
      </c>
      <c r="Y5389" t="s">
        <v>534</v>
      </c>
      <c r="AA5389" t="s">
        <v>11862</v>
      </c>
      <c r="AD5389" t="s">
        <v>11863</v>
      </c>
      <c r="AE5389" t="s">
        <v>400</v>
      </c>
      <c r="AF5389">
        <v>18015</v>
      </c>
      <c r="AG5389" t="s">
        <v>533</v>
      </c>
      <c r="AK5389">
        <v>11</v>
      </c>
      <c r="AM5389">
        <v>10</v>
      </c>
      <c r="AN5389">
        <v>10</v>
      </c>
      <c r="AO5389">
        <v>1910</v>
      </c>
      <c r="AQ5389">
        <v>124453</v>
      </c>
      <c r="AR5389">
        <v>53700001</v>
      </c>
      <c r="AS5389" t="s">
        <v>67</v>
      </c>
      <c r="AT5389" t="s">
        <v>68</v>
      </c>
      <c r="AW5389" t="s">
        <v>343</v>
      </c>
      <c r="BY5389" t="s">
        <v>342</v>
      </c>
      <c r="EQ5389">
        <v>245106</v>
      </c>
      <c r="ER5389" t="s">
        <v>109</v>
      </c>
      <c r="ES5389" t="s">
        <v>3022</v>
      </c>
      <c r="EV5389">
        <v>17289126</v>
      </c>
      <c r="EW5389">
        <v>928</v>
      </c>
      <c r="EX5389">
        <v>220227</v>
      </c>
      <c r="EY5389" t="s">
        <v>11864</v>
      </c>
      <c r="EZ5389">
        <v>1</v>
      </c>
      <c r="FC5389">
        <v>53700001</v>
      </c>
      <c r="FD5389" t="s">
        <v>68</v>
      </c>
    </row>
    <row r="5390" spans="1:160" x14ac:dyDescent="0.3">
      <c r="A5390" t="str">
        <f>VLOOKUP(B5390,Table2[],3,FALSE)</f>
        <v>Broadcast</v>
      </c>
      <c r="B5390" t="str">
        <f>IF(OR(ISNUMBER(FIND("QVC",Z5390)),ISNUMBER(FIND("QVC",AL5390))),"QVC",IF(OR(ISNUMBER(FIND("NCO",H5390)),ISNUMBER(FIND("NCO",Y5390))), "NCO", IF(AL5390="consumer","PMD.com",VLOOKUP(LEFT(H5390,2),Tables!$E$1:$F$11,2,FALSE))))</f>
        <v>QVC</v>
      </c>
      <c r="C5390">
        <f t="shared" si="255"/>
        <v>53240001</v>
      </c>
      <c r="D5390">
        <f t="shared" si="256"/>
        <v>4</v>
      </c>
      <c r="E5390" t="str">
        <f t="shared" ca="1" si="257"/>
        <v>shifted orders shipped</v>
      </c>
      <c r="F5390" t="s">
        <v>3539</v>
      </c>
      <c r="G5390" t="s">
        <v>335</v>
      </c>
      <c r="H5390" t="s">
        <v>3021</v>
      </c>
      <c r="I5390" s="6">
        <v>44011.517361111109</v>
      </c>
      <c r="J5390" t="s">
        <v>16</v>
      </c>
      <c r="K5390" s="6">
        <v>44014.617361111108</v>
      </c>
      <c r="Y5390" t="s">
        <v>534</v>
      </c>
      <c r="AA5390" t="s">
        <v>11862</v>
      </c>
      <c r="AD5390" t="s">
        <v>11863</v>
      </c>
      <c r="AE5390" t="s">
        <v>400</v>
      </c>
      <c r="AF5390">
        <v>18015</v>
      </c>
      <c r="AG5390" t="s">
        <v>533</v>
      </c>
      <c r="AK5390">
        <v>11</v>
      </c>
      <c r="AM5390">
        <v>4</v>
      </c>
      <c r="AN5390">
        <v>4</v>
      </c>
      <c r="AO5390">
        <v>7354</v>
      </c>
      <c r="AQ5390">
        <v>124443</v>
      </c>
      <c r="AR5390">
        <v>53240001</v>
      </c>
      <c r="AS5390" t="s">
        <v>139</v>
      </c>
      <c r="AT5390" t="s">
        <v>140</v>
      </c>
      <c r="AW5390" t="s">
        <v>343</v>
      </c>
      <c r="BY5390" t="s">
        <v>342</v>
      </c>
      <c r="EQ5390">
        <v>251890</v>
      </c>
      <c r="ER5390" t="s">
        <v>109</v>
      </c>
      <c r="ES5390" t="s">
        <v>3022</v>
      </c>
      <c r="EV5390">
        <v>17289126</v>
      </c>
      <c r="EW5390">
        <v>928</v>
      </c>
      <c r="EX5390">
        <v>220227</v>
      </c>
      <c r="EY5390" t="s">
        <v>11864</v>
      </c>
      <c r="EZ5390">
        <v>1</v>
      </c>
      <c r="FC5390">
        <v>53240001</v>
      </c>
      <c r="FD5390" t="s">
        <v>140</v>
      </c>
    </row>
    <row r="5391" spans="1:160" x14ac:dyDescent="0.3">
      <c r="A5391" t="str">
        <f>VLOOKUP(B5391,Table2[],3,FALSE)</f>
        <v>Broadcast</v>
      </c>
      <c r="B5391" t="str">
        <f>IF(OR(ISNUMBER(FIND("QVC",Z5391)),ISNUMBER(FIND("QVC",AL5391))),"QVC",IF(OR(ISNUMBER(FIND("NCO",H5391)),ISNUMBER(FIND("NCO",Y5391))), "NCO", IF(AL5391="consumer","PMD.com",VLOOKUP(LEFT(H5391,2),Tables!$E$1:$F$11,2,FALSE))))</f>
        <v>QVC</v>
      </c>
      <c r="C5391">
        <f t="shared" si="255"/>
        <v>51070001</v>
      </c>
      <c r="D5391">
        <f t="shared" si="256"/>
        <v>21</v>
      </c>
      <c r="E5391" t="str">
        <f t="shared" ca="1" si="257"/>
        <v>shifted orders shipped</v>
      </c>
      <c r="F5391" t="s">
        <v>3539</v>
      </c>
      <c r="G5391" t="s">
        <v>335</v>
      </c>
      <c r="H5391" t="s">
        <v>3021</v>
      </c>
      <c r="I5391" s="6">
        <v>44011.517361111109</v>
      </c>
      <c r="J5391" t="s">
        <v>16</v>
      </c>
      <c r="K5391" s="6">
        <v>44014.617361111108</v>
      </c>
      <c r="Y5391" t="s">
        <v>534</v>
      </c>
      <c r="AA5391" t="s">
        <v>11862</v>
      </c>
      <c r="AD5391" t="s">
        <v>11863</v>
      </c>
      <c r="AE5391" t="s">
        <v>400</v>
      </c>
      <c r="AF5391">
        <v>18015</v>
      </c>
      <c r="AG5391" t="s">
        <v>533</v>
      </c>
      <c r="AK5391">
        <v>11</v>
      </c>
      <c r="AM5391">
        <v>21</v>
      </c>
      <c r="AN5391">
        <v>21</v>
      </c>
      <c r="AO5391">
        <v>10147</v>
      </c>
      <c r="AQ5391">
        <v>124429</v>
      </c>
      <c r="AR5391">
        <v>51070001</v>
      </c>
      <c r="AS5391" t="s">
        <v>1886</v>
      </c>
      <c r="AT5391" t="s">
        <v>45</v>
      </c>
      <c r="AW5391" t="s">
        <v>343</v>
      </c>
      <c r="BY5391" t="s">
        <v>342</v>
      </c>
      <c r="EQ5391">
        <v>251956</v>
      </c>
      <c r="ER5391" t="s">
        <v>109</v>
      </c>
      <c r="ES5391" t="s">
        <v>3022</v>
      </c>
      <c r="EV5391">
        <v>17289126</v>
      </c>
      <c r="EW5391">
        <v>928</v>
      </c>
      <c r="EX5391">
        <v>220227</v>
      </c>
      <c r="EY5391" t="s">
        <v>11864</v>
      </c>
      <c r="EZ5391">
        <v>1</v>
      </c>
      <c r="FC5391">
        <v>51070001</v>
      </c>
      <c r="FD5391" t="s">
        <v>45</v>
      </c>
    </row>
    <row r="5392" spans="1:160" x14ac:dyDescent="0.3">
      <c r="A5392" t="str">
        <f>VLOOKUP(B5392,Table2[],3,FALSE)</f>
        <v>Broadcast</v>
      </c>
      <c r="B5392" t="str">
        <f>IF(OR(ISNUMBER(FIND("QVC",Z5392)),ISNUMBER(FIND("QVC",AL5392))),"QVC",IF(OR(ISNUMBER(FIND("NCO",H5392)),ISNUMBER(FIND("NCO",Y5392))), "NCO", IF(AL5392="consumer","PMD.com",VLOOKUP(LEFT(H5392,2),Tables!$E$1:$F$11,2,FALSE))))</f>
        <v>QVC</v>
      </c>
      <c r="C5392">
        <f t="shared" si="255"/>
        <v>53730001</v>
      </c>
      <c r="D5392">
        <f t="shared" si="256"/>
        <v>8</v>
      </c>
      <c r="E5392" t="str">
        <f t="shared" ca="1" si="257"/>
        <v>shifted orders shipped</v>
      </c>
      <c r="F5392" t="s">
        <v>3539</v>
      </c>
      <c r="G5392" t="s">
        <v>335</v>
      </c>
      <c r="H5392" t="s">
        <v>3021</v>
      </c>
      <c r="I5392" s="6">
        <v>44011.517361111109</v>
      </c>
      <c r="J5392" t="s">
        <v>16</v>
      </c>
      <c r="K5392" s="6">
        <v>44014.617361111108</v>
      </c>
      <c r="Y5392" t="s">
        <v>534</v>
      </c>
      <c r="AA5392" t="s">
        <v>11862</v>
      </c>
      <c r="AD5392" t="s">
        <v>11863</v>
      </c>
      <c r="AE5392" t="s">
        <v>400</v>
      </c>
      <c r="AF5392">
        <v>18015</v>
      </c>
      <c r="AG5392" t="s">
        <v>533</v>
      </c>
      <c r="AK5392">
        <v>11</v>
      </c>
      <c r="AM5392">
        <v>8</v>
      </c>
      <c r="AN5392">
        <v>8</v>
      </c>
      <c r="AO5392">
        <v>1366</v>
      </c>
      <c r="AQ5392">
        <v>124456</v>
      </c>
      <c r="AR5392">
        <v>53730001</v>
      </c>
      <c r="AS5392" t="s">
        <v>61</v>
      </c>
      <c r="AT5392" t="s">
        <v>62</v>
      </c>
      <c r="AW5392" t="s">
        <v>343</v>
      </c>
      <c r="BY5392" t="s">
        <v>342</v>
      </c>
      <c r="EQ5392">
        <v>245237</v>
      </c>
      <c r="ER5392" t="s">
        <v>109</v>
      </c>
      <c r="ES5392" t="s">
        <v>3022</v>
      </c>
      <c r="EV5392">
        <v>17289126</v>
      </c>
      <c r="EW5392">
        <v>928</v>
      </c>
      <c r="EX5392">
        <v>220227</v>
      </c>
      <c r="EY5392" t="s">
        <v>11864</v>
      </c>
      <c r="EZ5392">
        <v>1</v>
      </c>
      <c r="FC5392">
        <v>53730001</v>
      </c>
      <c r="FD5392" t="s">
        <v>62</v>
      </c>
    </row>
    <row r="5393" spans="1:160" x14ac:dyDescent="0.3">
      <c r="A5393" t="str">
        <f>VLOOKUP(B5393,Table2[],3,FALSE)</f>
        <v>Broadcast</v>
      </c>
      <c r="B5393" t="str">
        <f>IF(OR(ISNUMBER(FIND("QVC",Z5393)),ISNUMBER(FIND("QVC",AL5393))),"QVC",IF(OR(ISNUMBER(FIND("NCO",H5393)),ISNUMBER(FIND("NCO",Y5393))), "NCO", IF(AL5393="consumer","PMD.com",VLOOKUP(LEFT(H5393,2),Tables!$E$1:$F$11,2,FALSE))))</f>
        <v>QVC</v>
      </c>
      <c r="C5393">
        <f t="shared" si="255"/>
        <v>7745</v>
      </c>
      <c r="D5393">
        <f t="shared" si="256"/>
        <v>37</v>
      </c>
      <c r="E5393" t="str">
        <f t="shared" ca="1" si="257"/>
        <v>shifted orders shipped</v>
      </c>
      <c r="F5393" t="s">
        <v>3539</v>
      </c>
      <c r="G5393" t="s">
        <v>335</v>
      </c>
      <c r="H5393" t="s">
        <v>3021</v>
      </c>
      <c r="I5393" s="6">
        <v>44011.517361111109</v>
      </c>
      <c r="J5393" t="s">
        <v>16</v>
      </c>
      <c r="K5393" s="6">
        <v>44014.617361111108</v>
      </c>
      <c r="Y5393" t="s">
        <v>534</v>
      </c>
      <c r="AA5393" t="s">
        <v>11862</v>
      </c>
      <c r="AD5393" t="s">
        <v>11863</v>
      </c>
      <c r="AE5393" t="s">
        <v>400</v>
      </c>
      <c r="AF5393">
        <v>18015</v>
      </c>
      <c r="AG5393" t="s">
        <v>533</v>
      </c>
      <c r="AK5393">
        <v>11</v>
      </c>
      <c r="AM5393">
        <v>37</v>
      </c>
      <c r="AN5393">
        <v>37</v>
      </c>
      <c r="AO5393">
        <v>63</v>
      </c>
      <c r="AQ5393">
        <v>125475</v>
      </c>
      <c r="AR5393">
        <v>7745</v>
      </c>
      <c r="AS5393" t="s">
        <v>3015</v>
      </c>
      <c r="AT5393" t="s">
        <v>3016</v>
      </c>
      <c r="AW5393" t="s">
        <v>343</v>
      </c>
      <c r="BY5393" t="s">
        <v>342</v>
      </c>
      <c r="EQ5393">
        <v>246666</v>
      </c>
      <c r="ER5393" t="s">
        <v>109</v>
      </c>
      <c r="ES5393" t="s">
        <v>3022</v>
      </c>
      <c r="EV5393">
        <v>17289126</v>
      </c>
      <c r="EW5393">
        <v>928</v>
      </c>
      <c r="EX5393">
        <v>220227</v>
      </c>
      <c r="EY5393" t="s">
        <v>11864</v>
      </c>
      <c r="EZ5393">
        <v>1</v>
      </c>
      <c r="FC5393">
        <v>7745</v>
      </c>
      <c r="FD5393" t="s">
        <v>3016</v>
      </c>
    </row>
    <row r="5394" spans="1:160" x14ac:dyDescent="0.3">
      <c r="A5394" t="str">
        <f>VLOOKUP(B5394,Table2[],3,FALSE)</f>
        <v>Retail</v>
      </c>
      <c r="B5394" t="str">
        <f>IF(OR(ISNUMBER(FIND("QVC",Z5394)),ISNUMBER(FIND("QVC",AL5394))),"QVC",IF(OR(ISNUMBER(FIND("NCO",H5394)),ISNUMBER(FIND("NCO",Y5394))), "NCO", IF(AL5394="consumer","PMD.com",VLOOKUP(LEFT(H5394,2),Tables!$E$1:$F$11,2,FALSE))))</f>
        <v>Retail Accounts</v>
      </c>
      <c r="C5394">
        <f t="shared" si="255"/>
        <v>53720001</v>
      </c>
      <c r="D5394">
        <f t="shared" si="256"/>
        <v>100</v>
      </c>
      <c r="E5394" t="str">
        <f t="shared" ca="1" si="257"/>
        <v>shifted orders shipped</v>
      </c>
      <c r="F5394" t="s">
        <v>3539</v>
      </c>
      <c r="G5394" t="s">
        <v>335</v>
      </c>
      <c r="H5394" t="s">
        <v>11871</v>
      </c>
      <c r="I5394" s="6">
        <v>44008.53402777778</v>
      </c>
      <c r="J5394" t="s">
        <v>16</v>
      </c>
      <c r="K5394" s="6">
        <v>44014.617361111108</v>
      </c>
      <c r="Y5394" t="s">
        <v>110</v>
      </c>
      <c r="AA5394" t="s">
        <v>11872</v>
      </c>
      <c r="AD5394" t="s">
        <v>11873</v>
      </c>
      <c r="AE5394" t="s">
        <v>365</v>
      </c>
      <c r="AF5394">
        <v>91752</v>
      </c>
      <c r="AG5394" t="s">
        <v>338</v>
      </c>
      <c r="AK5394">
        <v>1033918431321</v>
      </c>
      <c r="AM5394">
        <v>100</v>
      </c>
      <c r="AN5394">
        <v>100</v>
      </c>
      <c r="AO5394">
        <v>4904</v>
      </c>
      <c r="AQ5394">
        <v>124455</v>
      </c>
      <c r="AR5394">
        <v>53720001</v>
      </c>
      <c r="AS5394" t="s">
        <v>1754</v>
      </c>
      <c r="AT5394" t="s">
        <v>69</v>
      </c>
      <c r="AW5394" t="s">
        <v>343</v>
      </c>
      <c r="BY5394" t="s">
        <v>342</v>
      </c>
      <c r="EQ5394">
        <v>248482</v>
      </c>
      <c r="ER5394" t="s">
        <v>109</v>
      </c>
      <c r="ES5394">
        <v>13210626203</v>
      </c>
      <c r="EV5394">
        <v>17274462</v>
      </c>
      <c r="EW5394">
        <v>928</v>
      </c>
      <c r="EX5394">
        <v>218560</v>
      </c>
      <c r="EY5394" t="s">
        <v>11874</v>
      </c>
      <c r="EZ5394">
        <v>1</v>
      </c>
      <c r="FC5394">
        <v>53720001</v>
      </c>
      <c r="FD5394" t="s">
        <v>69</v>
      </c>
    </row>
    <row r="5395" spans="1:160" x14ac:dyDescent="0.3">
      <c r="A5395" t="str">
        <f>VLOOKUP(B5395,Table2[],3,FALSE)</f>
        <v>Broadcast</v>
      </c>
      <c r="B5395" t="str">
        <f>IF(OR(ISNUMBER(FIND("QVC",Z5395)),ISNUMBER(FIND("QVC",AL5395))),"QVC",IF(OR(ISNUMBER(FIND("NCO",H5395)),ISNUMBER(FIND("NCO",Y5395))), "NCO", IF(AL5395="consumer","PMD.com",VLOOKUP(LEFT(H5395,2),Tables!$E$1:$F$11,2,FALSE))))</f>
        <v>QVC</v>
      </c>
      <c r="C5395">
        <f t="shared" si="255"/>
        <v>53720001</v>
      </c>
      <c r="D5395">
        <f t="shared" si="256"/>
        <v>13</v>
      </c>
      <c r="E5395" t="str">
        <f t="shared" ca="1" si="257"/>
        <v>shifted orders shipped</v>
      </c>
      <c r="F5395" t="s">
        <v>3539</v>
      </c>
      <c r="G5395" t="s">
        <v>335</v>
      </c>
      <c r="H5395" t="s">
        <v>3021</v>
      </c>
      <c r="I5395" s="6">
        <v>44011.517361111109</v>
      </c>
      <c r="J5395" t="s">
        <v>16</v>
      </c>
      <c r="K5395" s="6">
        <v>44014.617361111108</v>
      </c>
      <c r="Y5395" t="s">
        <v>534</v>
      </c>
      <c r="AA5395" t="s">
        <v>11862</v>
      </c>
      <c r="AD5395" t="s">
        <v>11863</v>
      </c>
      <c r="AE5395" t="s">
        <v>400</v>
      </c>
      <c r="AF5395">
        <v>18015</v>
      </c>
      <c r="AG5395" t="s">
        <v>533</v>
      </c>
      <c r="AK5395">
        <v>11</v>
      </c>
      <c r="AM5395">
        <v>13</v>
      </c>
      <c r="AN5395">
        <v>13</v>
      </c>
      <c r="AO5395">
        <v>4904</v>
      </c>
      <c r="AQ5395">
        <v>124455</v>
      </c>
      <c r="AR5395">
        <v>53720001</v>
      </c>
      <c r="AS5395" t="s">
        <v>1754</v>
      </c>
      <c r="AT5395" t="s">
        <v>69</v>
      </c>
      <c r="AW5395" t="s">
        <v>343</v>
      </c>
      <c r="BY5395" t="s">
        <v>342</v>
      </c>
      <c r="EQ5395">
        <v>248482</v>
      </c>
      <c r="ER5395" t="s">
        <v>109</v>
      </c>
      <c r="ES5395" t="s">
        <v>3022</v>
      </c>
      <c r="EV5395">
        <v>17289126</v>
      </c>
      <c r="EW5395">
        <v>928</v>
      </c>
      <c r="EX5395">
        <v>220227</v>
      </c>
      <c r="EY5395" t="s">
        <v>11864</v>
      </c>
      <c r="EZ5395">
        <v>1</v>
      </c>
      <c r="FC5395">
        <v>53720001</v>
      </c>
      <c r="FD5395" t="s">
        <v>69</v>
      </c>
    </row>
    <row r="5396" spans="1:160" x14ac:dyDescent="0.3">
      <c r="A5396" t="str">
        <f>VLOOKUP(B5396,Table2[],3,FALSE)</f>
        <v>Retail</v>
      </c>
      <c r="B5396" t="str">
        <f>IF(OR(ISNUMBER(FIND("QVC",Z5396)),ISNUMBER(FIND("QVC",AL5396))),"QVC",IF(OR(ISNUMBER(FIND("NCO",H5396)),ISNUMBER(FIND("NCO",Y5396))), "NCO", IF(AL5396="consumer","PMD.com",VLOOKUP(LEFT(H5396,2),Tables!$E$1:$F$11,2,FALSE))))</f>
        <v>Retail Accounts</v>
      </c>
      <c r="C5396">
        <f t="shared" si="255"/>
        <v>51090061</v>
      </c>
      <c r="D5396">
        <f t="shared" si="256"/>
        <v>651</v>
      </c>
      <c r="E5396" t="str">
        <f t="shared" ca="1" si="257"/>
        <v>shifted orders shipped</v>
      </c>
      <c r="F5396" t="s">
        <v>3539</v>
      </c>
      <c r="G5396" t="s">
        <v>335</v>
      </c>
      <c r="H5396" t="s">
        <v>11871</v>
      </c>
      <c r="I5396" s="6">
        <v>44008.53402777778</v>
      </c>
      <c r="J5396" t="s">
        <v>16</v>
      </c>
      <c r="K5396" s="6">
        <v>44014.617361111108</v>
      </c>
      <c r="Y5396" t="s">
        <v>110</v>
      </c>
      <c r="AA5396" t="s">
        <v>11872</v>
      </c>
      <c r="AD5396" t="s">
        <v>11873</v>
      </c>
      <c r="AE5396" t="s">
        <v>365</v>
      </c>
      <c r="AF5396">
        <v>91752</v>
      </c>
      <c r="AG5396" t="s">
        <v>338</v>
      </c>
      <c r="AK5396">
        <v>1033918431321</v>
      </c>
      <c r="AM5396">
        <v>750</v>
      </c>
      <c r="AN5396">
        <v>651</v>
      </c>
      <c r="AO5396">
        <v>8078</v>
      </c>
      <c r="AQ5396">
        <v>124010</v>
      </c>
      <c r="AR5396">
        <v>51090061</v>
      </c>
      <c r="AS5396" t="s">
        <v>1013</v>
      </c>
      <c r="AT5396" t="s">
        <v>122</v>
      </c>
      <c r="AW5396" t="s">
        <v>340</v>
      </c>
      <c r="AX5396" t="s">
        <v>340</v>
      </c>
      <c r="AY5396" t="s">
        <v>357</v>
      </c>
      <c r="AZ5396" t="s">
        <v>363</v>
      </c>
      <c r="BY5396" t="s">
        <v>342</v>
      </c>
      <c r="EQ5396">
        <v>251819</v>
      </c>
      <c r="ER5396" t="s">
        <v>109</v>
      </c>
      <c r="ES5396">
        <v>13210626203</v>
      </c>
      <c r="EV5396">
        <v>17274462</v>
      </c>
      <c r="EW5396">
        <v>928</v>
      </c>
      <c r="EX5396">
        <v>218560</v>
      </c>
      <c r="EY5396" t="s">
        <v>11874</v>
      </c>
      <c r="EZ5396">
        <v>1</v>
      </c>
      <c r="FC5396">
        <v>51090061</v>
      </c>
      <c r="FD5396" t="s">
        <v>122</v>
      </c>
    </row>
    <row r="5397" spans="1:160" x14ac:dyDescent="0.3">
      <c r="A5397" t="str">
        <f>VLOOKUP(B5397,Table2[],3,FALSE)</f>
        <v>Retail</v>
      </c>
      <c r="B5397" t="str">
        <f>IF(OR(ISNUMBER(FIND("QVC",Z5397)),ISNUMBER(FIND("QVC",AL5397))),"QVC",IF(OR(ISNUMBER(FIND("NCO",H5397)),ISNUMBER(FIND("NCO",Y5397))), "NCO", IF(AL5397="consumer","PMD.com",VLOOKUP(LEFT(H5397,2),Tables!$E$1:$F$11,2,FALSE))))</f>
        <v>Retail Accounts</v>
      </c>
      <c r="C5397">
        <f t="shared" si="255"/>
        <v>51090061</v>
      </c>
      <c r="D5397">
        <f t="shared" si="256"/>
        <v>99</v>
      </c>
      <c r="E5397" t="str">
        <f t="shared" ca="1" si="257"/>
        <v>shifted orders shipped</v>
      </c>
      <c r="F5397" t="s">
        <v>3539</v>
      </c>
      <c r="G5397" t="s">
        <v>335</v>
      </c>
      <c r="H5397" t="s">
        <v>11871</v>
      </c>
      <c r="I5397" s="6">
        <v>44008.53402777778</v>
      </c>
      <c r="J5397" t="s">
        <v>16</v>
      </c>
      <c r="K5397" s="6">
        <v>44014.617361111108</v>
      </c>
      <c r="Y5397" t="s">
        <v>110</v>
      </c>
      <c r="AA5397" t="s">
        <v>11872</v>
      </c>
      <c r="AD5397" t="s">
        <v>11873</v>
      </c>
      <c r="AE5397" t="s">
        <v>365</v>
      </c>
      <c r="AF5397">
        <v>91752</v>
      </c>
      <c r="AG5397" t="s">
        <v>338</v>
      </c>
      <c r="AK5397">
        <v>1033918431321</v>
      </c>
      <c r="AM5397">
        <v>750</v>
      </c>
      <c r="AN5397">
        <v>99</v>
      </c>
      <c r="AO5397">
        <v>8078</v>
      </c>
      <c r="AQ5397">
        <v>124010</v>
      </c>
      <c r="AR5397">
        <v>51090061</v>
      </c>
      <c r="AS5397" t="s">
        <v>2383</v>
      </c>
      <c r="AT5397" t="s">
        <v>122</v>
      </c>
      <c r="AW5397" t="s">
        <v>340</v>
      </c>
      <c r="AX5397" t="s">
        <v>340</v>
      </c>
      <c r="AY5397" t="s">
        <v>357</v>
      </c>
      <c r="AZ5397" t="s">
        <v>363</v>
      </c>
      <c r="BY5397" t="s">
        <v>342</v>
      </c>
      <c r="EQ5397">
        <v>252776</v>
      </c>
      <c r="ER5397" t="s">
        <v>109</v>
      </c>
      <c r="ES5397">
        <v>13210626203</v>
      </c>
      <c r="EV5397">
        <v>17274462</v>
      </c>
      <c r="EW5397">
        <v>928</v>
      </c>
      <c r="EX5397">
        <v>218560</v>
      </c>
      <c r="EY5397" t="s">
        <v>11874</v>
      </c>
      <c r="EZ5397">
        <v>1</v>
      </c>
      <c r="FC5397">
        <v>51090061</v>
      </c>
      <c r="FD5397" t="s">
        <v>122</v>
      </c>
    </row>
    <row r="5398" spans="1:160" x14ac:dyDescent="0.3">
      <c r="A5398" t="str">
        <f>VLOOKUP(B5398,Table2[],3,FALSE)</f>
        <v>Broadcast</v>
      </c>
      <c r="B5398" t="str">
        <f>IF(OR(ISNUMBER(FIND("QVC",Z5398)),ISNUMBER(FIND("QVC",AL5398))),"QVC",IF(OR(ISNUMBER(FIND("NCO",H5398)),ISNUMBER(FIND("NCO",Y5398))), "NCO", IF(AL5398="consumer","PMD.com",VLOOKUP(LEFT(H5398,2),Tables!$E$1:$F$11,2,FALSE))))</f>
        <v>QVC</v>
      </c>
      <c r="C5398">
        <f t="shared" si="255"/>
        <v>58040001</v>
      </c>
      <c r="D5398">
        <f t="shared" si="256"/>
        <v>29</v>
      </c>
      <c r="E5398" t="str">
        <f t="shared" ca="1" si="257"/>
        <v>shifted orders shipped</v>
      </c>
      <c r="F5398" t="s">
        <v>3539</v>
      </c>
      <c r="G5398" t="s">
        <v>335</v>
      </c>
      <c r="H5398" t="s">
        <v>3021</v>
      </c>
      <c r="I5398" s="6">
        <v>44011.517361111109</v>
      </c>
      <c r="J5398" t="s">
        <v>16</v>
      </c>
      <c r="K5398" s="6">
        <v>44014.617361111108</v>
      </c>
      <c r="Y5398" t="s">
        <v>534</v>
      </c>
      <c r="AA5398" t="s">
        <v>11862</v>
      </c>
      <c r="AD5398" t="s">
        <v>11863</v>
      </c>
      <c r="AE5398" t="s">
        <v>400</v>
      </c>
      <c r="AF5398">
        <v>18015</v>
      </c>
      <c r="AG5398" t="s">
        <v>533</v>
      </c>
      <c r="AK5398">
        <v>11</v>
      </c>
      <c r="AM5398">
        <v>29</v>
      </c>
      <c r="AN5398">
        <v>29</v>
      </c>
      <c r="AO5398">
        <v>12788</v>
      </c>
      <c r="AQ5398">
        <v>124484</v>
      </c>
      <c r="AR5398">
        <v>58040001</v>
      </c>
      <c r="AS5398" t="s">
        <v>54</v>
      </c>
      <c r="AT5398" t="s">
        <v>55</v>
      </c>
      <c r="AW5398" t="s">
        <v>340</v>
      </c>
      <c r="AX5398" t="s">
        <v>340</v>
      </c>
      <c r="AY5398" t="s">
        <v>357</v>
      </c>
      <c r="AZ5398" t="s">
        <v>363</v>
      </c>
      <c r="BY5398" t="s">
        <v>342</v>
      </c>
      <c r="EQ5398">
        <v>251707</v>
      </c>
      <c r="ER5398" t="s">
        <v>109</v>
      </c>
      <c r="ES5398" t="s">
        <v>3022</v>
      </c>
      <c r="EV5398">
        <v>17289126</v>
      </c>
      <c r="EW5398">
        <v>928</v>
      </c>
      <c r="EX5398">
        <v>220227</v>
      </c>
      <c r="EY5398" t="s">
        <v>11864</v>
      </c>
      <c r="EZ5398">
        <v>1</v>
      </c>
      <c r="FC5398">
        <v>58040001</v>
      </c>
      <c r="FD5398" t="s">
        <v>55</v>
      </c>
    </row>
    <row r="5399" spans="1:160" x14ac:dyDescent="0.3">
      <c r="A5399" t="str">
        <f>VLOOKUP(B5399,Table2[],3,FALSE)</f>
        <v>Broadcast</v>
      </c>
      <c r="B5399" t="str">
        <f>IF(OR(ISNUMBER(FIND("QVC",Z5399)),ISNUMBER(FIND("QVC",AL5399))),"QVC",IF(OR(ISNUMBER(FIND("NCO",H5399)),ISNUMBER(FIND("NCO",Y5399))), "NCO", IF(AL5399="consumer","PMD.com",VLOOKUP(LEFT(H5399,2),Tables!$E$1:$F$11,2,FALSE))))</f>
        <v>QVC</v>
      </c>
      <c r="C5399">
        <f t="shared" si="255"/>
        <v>5358</v>
      </c>
      <c r="D5399">
        <f t="shared" si="256"/>
        <v>13</v>
      </c>
      <c r="E5399" t="str">
        <f t="shared" ca="1" si="257"/>
        <v>shifted orders shipped</v>
      </c>
      <c r="F5399" t="s">
        <v>3539</v>
      </c>
      <c r="G5399" t="s">
        <v>335</v>
      </c>
      <c r="H5399" t="s">
        <v>3021</v>
      </c>
      <c r="I5399" s="6">
        <v>44011.517361111109</v>
      </c>
      <c r="J5399" t="s">
        <v>16</v>
      </c>
      <c r="K5399" s="6">
        <v>44014.617361111108</v>
      </c>
      <c r="Y5399" t="s">
        <v>534</v>
      </c>
      <c r="AA5399" t="s">
        <v>11862</v>
      </c>
      <c r="AD5399" t="s">
        <v>11863</v>
      </c>
      <c r="AE5399" t="s">
        <v>400</v>
      </c>
      <c r="AF5399">
        <v>18015</v>
      </c>
      <c r="AG5399" t="s">
        <v>533</v>
      </c>
      <c r="AK5399">
        <v>11</v>
      </c>
      <c r="AM5399">
        <v>13</v>
      </c>
      <c r="AN5399">
        <v>13</v>
      </c>
      <c r="AO5399">
        <v>7390</v>
      </c>
      <c r="AQ5399">
        <v>124522</v>
      </c>
      <c r="AR5399">
        <v>5358</v>
      </c>
      <c r="AS5399" t="s">
        <v>2281</v>
      </c>
      <c r="AT5399" t="s">
        <v>73</v>
      </c>
      <c r="AW5399" t="s">
        <v>340</v>
      </c>
      <c r="AX5399" t="s">
        <v>340</v>
      </c>
      <c r="AY5399" t="s">
        <v>351</v>
      </c>
      <c r="AZ5399" t="s">
        <v>434</v>
      </c>
      <c r="BY5399" t="s">
        <v>342</v>
      </c>
      <c r="EQ5399">
        <v>252041</v>
      </c>
      <c r="ER5399" t="s">
        <v>109</v>
      </c>
      <c r="ES5399" t="s">
        <v>3022</v>
      </c>
      <c r="EV5399">
        <v>17289126</v>
      </c>
      <c r="EW5399">
        <v>928</v>
      </c>
      <c r="EX5399">
        <v>220227</v>
      </c>
      <c r="EY5399" t="s">
        <v>11864</v>
      </c>
      <c r="EZ5399">
        <v>1</v>
      </c>
      <c r="FC5399">
        <v>5358</v>
      </c>
      <c r="FD5399" t="s">
        <v>73</v>
      </c>
    </row>
    <row r="5400" spans="1:160" x14ac:dyDescent="0.3">
      <c r="A5400" t="str">
        <f>VLOOKUP(B5400,Table2[],3,FALSE)</f>
        <v>Broadcast</v>
      </c>
      <c r="B5400" t="str">
        <f>IF(OR(ISNUMBER(FIND("QVC",Z5400)),ISNUMBER(FIND("QVC",AL5400))),"QVC",IF(OR(ISNUMBER(FIND("NCO",H5400)),ISNUMBER(FIND("NCO",Y5400))), "NCO", IF(AL5400="consumer","PMD.com",VLOOKUP(LEFT(H5400,2),Tables!$E$1:$F$11,2,FALSE))))</f>
        <v>QVC</v>
      </c>
      <c r="C5400" t="str">
        <f t="shared" si="255"/>
        <v>53500001A</v>
      </c>
      <c r="D5400">
        <f t="shared" si="256"/>
        <v>8</v>
      </c>
      <c r="E5400" t="str">
        <f t="shared" ca="1" si="257"/>
        <v>shifted orders shipped</v>
      </c>
      <c r="F5400" t="s">
        <v>3539</v>
      </c>
      <c r="G5400" t="s">
        <v>335</v>
      </c>
      <c r="H5400" t="s">
        <v>3021</v>
      </c>
      <c r="I5400" s="6">
        <v>44011.517361111109</v>
      </c>
      <c r="J5400" t="s">
        <v>16</v>
      </c>
      <c r="K5400" s="6">
        <v>44014.617361111108</v>
      </c>
      <c r="Y5400" t="s">
        <v>534</v>
      </c>
      <c r="AA5400" t="s">
        <v>11862</v>
      </c>
      <c r="AD5400" t="s">
        <v>11863</v>
      </c>
      <c r="AE5400" t="s">
        <v>400</v>
      </c>
      <c r="AF5400">
        <v>18015</v>
      </c>
      <c r="AG5400" t="s">
        <v>533</v>
      </c>
      <c r="AK5400">
        <v>11</v>
      </c>
      <c r="AM5400">
        <v>8</v>
      </c>
      <c r="AN5400">
        <v>8</v>
      </c>
      <c r="AO5400">
        <v>1690</v>
      </c>
      <c r="AQ5400">
        <v>125277</v>
      </c>
      <c r="AR5400" t="s">
        <v>1242</v>
      </c>
      <c r="AS5400" t="s">
        <v>1243</v>
      </c>
      <c r="AT5400" t="s">
        <v>1244</v>
      </c>
      <c r="AW5400" t="s">
        <v>349</v>
      </c>
      <c r="AX5400" t="s">
        <v>553</v>
      </c>
      <c r="AY5400" t="s">
        <v>345</v>
      </c>
      <c r="AZ5400">
        <v>0</v>
      </c>
      <c r="EQ5400">
        <v>251914</v>
      </c>
      <c r="ER5400" t="s">
        <v>109</v>
      </c>
      <c r="ES5400" t="s">
        <v>3022</v>
      </c>
      <c r="EV5400">
        <v>17289126</v>
      </c>
      <c r="EW5400">
        <v>928</v>
      </c>
      <c r="EX5400">
        <v>220227</v>
      </c>
      <c r="EY5400" t="s">
        <v>11864</v>
      </c>
      <c r="EZ5400">
        <v>1</v>
      </c>
      <c r="FC5400" t="s">
        <v>1242</v>
      </c>
      <c r="FD5400" t="s">
        <v>1244</v>
      </c>
    </row>
    <row r="5401" spans="1:160" x14ac:dyDescent="0.3">
      <c r="A5401" t="str">
        <f>VLOOKUP(B5401,Table2[],3,FALSE)</f>
        <v>Broadcast</v>
      </c>
      <c r="B5401" t="str">
        <f>IF(OR(ISNUMBER(FIND("QVC",Z5401)),ISNUMBER(FIND("QVC",AL5401))),"QVC",IF(OR(ISNUMBER(FIND("NCO",H5401)),ISNUMBER(FIND("NCO",Y5401))), "NCO", IF(AL5401="consumer","PMD.com",VLOOKUP(LEFT(H5401,2),Tables!$E$1:$F$11,2,FALSE))))</f>
        <v>QVC</v>
      </c>
      <c r="C5401">
        <f t="shared" si="255"/>
        <v>55340001</v>
      </c>
      <c r="D5401">
        <f t="shared" si="256"/>
        <v>6</v>
      </c>
      <c r="E5401" t="str">
        <f t="shared" ca="1" si="257"/>
        <v>shifted orders shipped</v>
      </c>
      <c r="F5401" t="s">
        <v>3539</v>
      </c>
      <c r="G5401" t="s">
        <v>335</v>
      </c>
      <c r="H5401" t="s">
        <v>3021</v>
      </c>
      <c r="I5401" s="6">
        <v>44011.517361111109</v>
      </c>
      <c r="J5401" t="s">
        <v>16</v>
      </c>
      <c r="K5401" s="6">
        <v>44014.617361111108</v>
      </c>
      <c r="Y5401" t="s">
        <v>534</v>
      </c>
      <c r="AA5401" t="s">
        <v>11862</v>
      </c>
      <c r="AD5401" t="s">
        <v>11863</v>
      </c>
      <c r="AE5401" t="s">
        <v>400</v>
      </c>
      <c r="AF5401">
        <v>18015</v>
      </c>
      <c r="AG5401" t="s">
        <v>533</v>
      </c>
      <c r="AK5401">
        <v>11</v>
      </c>
      <c r="AM5401">
        <v>6</v>
      </c>
      <c r="AN5401">
        <v>6</v>
      </c>
      <c r="AO5401">
        <v>8241</v>
      </c>
      <c r="AQ5401">
        <v>124480</v>
      </c>
      <c r="AR5401">
        <v>55340001</v>
      </c>
      <c r="AS5401" t="s">
        <v>1955</v>
      </c>
      <c r="AT5401" t="s">
        <v>71</v>
      </c>
      <c r="AW5401" t="s">
        <v>343</v>
      </c>
      <c r="BY5401" t="s">
        <v>342</v>
      </c>
      <c r="EQ5401">
        <v>249139</v>
      </c>
      <c r="ER5401" t="s">
        <v>109</v>
      </c>
      <c r="ES5401" t="s">
        <v>3022</v>
      </c>
      <c r="EV5401">
        <v>17289126</v>
      </c>
      <c r="EW5401">
        <v>928</v>
      </c>
      <c r="EX5401">
        <v>220227</v>
      </c>
      <c r="EY5401" t="s">
        <v>11864</v>
      </c>
      <c r="EZ5401">
        <v>1</v>
      </c>
      <c r="FC5401">
        <v>55340001</v>
      </c>
      <c r="FD5401" t="s">
        <v>71</v>
      </c>
    </row>
    <row r="5402" spans="1:160" x14ac:dyDescent="0.3">
      <c r="A5402" t="str">
        <f>VLOOKUP(B5402,Table2[],3,FALSE)</f>
        <v>Broadcast</v>
      </c>
      <c r="B5402" t="str">
        <f>IF(OR(ISNUMBER(FIND("QVC",Z5402)),ISNUMBER(FIND("QVC",AL5402))),"QVC",IF(OR(ISNUMBER(FIND("NCO",H5402)),ISNUMBER(FIND("NCO",Y5402))), "NCO", IF(AL5402="consumer","PMD.com",VLOOKUP(LEFT(H5402,2),Tables!$E$1:$F$11,2,FALSE))))</f>
        <v>QVC</v>
      </c>
      <c r="C5402">
        <f t="shared" si="255"/>
        <v>5354</v>
      </c>
      <c r="D5402">
        <f t="shared" si="256"/>
        <v>9</v>
      </c>
      <c r="E5402" t="str">
        <f t="shared" ca="1" si="257"/>
        <v>shifted orders shipped</v>
      </c>
      <c r="F5402" t="s">
        <v>3539</v>
      </c>
      <c r="G5402" t="s">
        <v>335</v>
      </c>
      <c r="H5402" t="s">
        <v>3021</v>
      </c>
      <c r="I5402" s="6">
        <v>44011.517361111109</v>
      </c>
      <c r="J5402" t="s">
        <v>16</v>
      </c>
      <c r="K5402" s="6">
        <v>44014.617361111108</v>
      </c>
      <c r="Y5402" t="s">
        <v>534</v>
      </c>
      <c r="AA5402" t="s">
        <v>11862</v>
      </c>
      <c r="AD5402" t="s">
        <v>11863</v>
      </c>
      <c r="AE5402" t="s">
        <v>400</v>
      </c>
      <c r="AF5402">
        <v>18015</v>
      </c>
      <c r="AG5402" t="s">
        <v>533</v>
      </c>
      <c r="AK5402">
        <v>11</v>
      </c>
      <c r="AM5402">
        <v>9</v>
      </c>
      <c r="AN5402">
        <v>9</v>
      </c>
      <c r="AO5402">
        <v>5214</v>
      </c>
      <c r="AQ5402">
        <v>124518</v>
      </c>
      <c r="AR5402">
        <v>5354</v>
      </c>
      <c r="AS5402" t="s">
        <v>1753</v>
      </c>
      <c r="AT5402" t="s">
        <v>103</v>
      </c>
      <c r="AW5402" t="s">
        <v>340</v>
      </c>
      <c r="AX5402" t="s">
        <v>340</v>
      </c>
      <c r="AY5402" t="s">
        <v>351</v>
      </c>
      <c r="AZ5402" t="s">
        <v>415</v>
      </c>
      <c r="BY5402" t="s">
        <v>342</v>
      </c>
      <c r="EQ5402">
        <v>249176</v>
      </c>
      <c r="ER5402" t="s">
        <v>109</v>
      </c>
      <c r="ES5402" t="s">
        <v>3022</v>
      </c>
      <c r="EV5402">
        <v>17289126</v>
      </c>
      <c r="EW5402">
        <v>928</v>
      </c>
      <c r="EX5402">
        <v>220227</v>
      </c>
      <c r="EY5402" t="s">
        <v>11864</v>
      </c>
      <c r="EZ5402">
        <v>1</v>
      </c>
      <c r="FC5402">
        <v>5354</v>
      </c>
      <c r="FD5402" t="s">
        <v>103</v>
      </c>
    </row>
    <row r="5403" spans="1:160" x14ac:dyDescent="0.3">
      <c r="A5403" t="str">
        <f>VLOOKUP(B5403,Table2[],3,FALSE)</f>
        <v>Broadcast</v>
      </c>
      <c r="B5403" t="str">
        <f>IF(OR(ISNUMBER(FIND("QVC",Z5403)),ISNUMBER(FIND("QVC",AL5403))),"QVC",IF(OR(ISNUMBER(FIND("NCO",H5403)),ISNUMBER(FIND("NCO",Y5403))), "NCO", IF(AL5403="consumer","PMD.com",VLOOKUP(LEFT(H5403,2),Tables!$E$1:$F$11,2,FALSE))))</f>
        <v>QVC</v>
      </c>
      <c r="C5403">
        <f t="shared" si="255"/>
        <v>53800001</v>
      </c>
      <c r="D5403">
        <f t="shared" si="256"/>
        <v>9</v>
      </c>
      <c r="E5403" t="str">
        <f t="shared" ca="1" si="257"/>
        <v>shifted orders shipped</v>
      </c>
      <c r="F5403" t="s">
        <v>3539</v>
      </c>
      <c r="G5403" t="s">
        <v>335</v>
      </c>
      <c r="H5403" t="s">
        <v>3021</v>
      </c>
      <c r="I5403" s="6">
        <v>44011.517361111109</v>
      </c>
      <c r="J5403" t="s">
        <v>16</v>
      </c>
      <c r="K5403" s="6">
        <v>44014.617361111108</v>
      </c>
      <c r="Y5403" t="s">
        <v>534</v>
      </c>
      <c r="AA5403" t="s">
        <v>11862</v>
      </c>
      <c r="AD5403" t="s">
        <v>11863</v>
      </c>
      <c r="AE5403" t="s">
        <v>400</v>
      </c>
      <c r="AF5403">
        <v>18015</v>
      </c>
      <c r="AG5403" t="s">
        <v>533</v>
      </c>
      <c r="AK5403">
        <v>11</v>
      </c>
      <c r="AM5403">
        <v>9</v>
      </c>
      <c r="AN5403">
        <v>9</v>
      </c>
      <c r="AO5403">
        <v>7272</v>
      </c>
      <c r="AQ5403">
        <v>124461</v>
      </c>
      <c r="AR5403">
        <v>53800001</v>
      </c>
      <c r="AS5403" t="s">
        <v>135</v>
      </c>
      <c r="AT5403" t="s">
        <v>172</v>
      </c>
      <c r="AW5403" t="s">
        <v>340</v>
      </c>
      <c r="AX5403">
        <v>0</v>
      </c>
      <c r="AY5403" t="s">
        <v>348</v>
      </c>
      <c r="AZ5403">
        <v>0</v>
      </c>
      <c r="BY5403" t="s">
        <v>342</v>
      </c>
      <c r="EQ5403">
        <v>243225</v>
      </c>
      <c r="ER5403" t="s">
        <v>109</v>
      </c>
      <c r="ES5403" t="s">
        <v>3022</v>
      </c>
      <c r="EV5403">
        <v>17289126</v>
      </c>
      <c r="EW5403">
        <v>928</v>
      </c>
      <c r="EX5403">
        <v>220227</v>
      </c>
      <c r="EY5403" t="s">
        <v>11864</v>
      </c>
      <c r="EZ5403">
        <v>1</v>
      </c>
      <c r="FC5403">
        <v>53800001</v>
      </c>
      <c r="FD5403" t="s">
        <v>172</v>
      </c>
    </row>
    <row r="5404" spans="1:160" x14ac:dyDescent="0.3">
      <c r="A5404" t="str">
        <f>VLOOKUP(B5404,Table2[],3,FALSE)</f>
        <v>Retail</v>
      </c>
      <c r="B5404" t="str">
        <f>IF(OR(ISNUMBER(FIND("QVC",Z5404)),ISNUMBER(FIND("QVC",AL5404))),"QVC",IF(OR(ISNUMBER(FIND("NCO",H5404)),ISNUMBER(FIND("NCO",Y5404))), "NCO", IF(AL5404="consumer","PMD.com",VLOOKUP(LEFT(H5404,2),Tables!$E$1:$F$11,2,FALSE))))</f>
        <v>Retail Accounts</v>
      </c>
      <c r="C5404">
        <f t="shared" si="255"/>
        <v>535501</v>
      </c>
      <c r="D5404">
        <f t="shared" si="256"/>
        <v>100</v>
      </c>
      <c r="E5404" t="str">
        <f t="shared" ca="1" si="257"/>
        <v>shifted orders shipped</v>
      </c>
      <c r="F5404" t="s">
        <v>3539</v>
      </c>
      <c r="G5404" t="s">
        <v>335</v>
      </c>
      <c r="H5404" t="s">
        <v>11871</v>
      </c>
      <c r="I5404" s="6">
        <v>44008.53402777778</v>
      </c>
      <c r="J5404" t="s">
        <v>16</v>
      </c>
      <c r="K5404" s="6">
        <v>44014.617361111108</v>
      </c>
      <c r="Y5404" t="s">
        <v>110</v>
      </c>
      <c r="AA5404" t="s">
        <v>11872</v>
      </c>
      <c r="AD5404" t="s">
        <v>11873</v>
      </c>
      <c r="AE5404" t="s">
        <v>365</v>
      </c>
      <c r="AF5404">
        <v>91752</v>
      </c>
      <c r="AG5404" t="s">
        <v>338</v>
      </c>
      <c r="AK5404">
        <v>1033918431321</v>
      </c>
      <c r="AM5404">
        <v>100</v>
      </c>
      <c r="AN5404">
        <v>100</v>
      </c>
      <c r="AO5404">
        <v>5715</v>
      </c>
      <c r="AQ5404">
        <v>124621</v>
      </c>
      <c r="AR5404">
        <v>535501</v>
      </c>
      <c r="AS5404" t="s">
        <v>158</v>
      </c>
      <c r="AT5404" t="s">
        <v>159</v>
      </c>
      <c r="AW5404" t="s">
        <v>340</v>
      </c>
      <c r="AX5404" t="s">
        <v>340</v>
      </c>
      <c r="AY5404" t="s">
        <v>351</v>
      </c>
      <c r="AZ5404" t="s">
        <v>441</v>
      </c>
      <c r="BY5404" t="s">
        <v>342</v>
      </c>
      <c r="EQ5404">
        <v>245276</v>
      </c>
      <c r="ER5404" t="s">
        <v>109</v>
      </c>
      <c r="ES5404">
        <v>13210626203</v>
      </c>
      <c r="EV5404">
        <v>17274462</v>
      </c>
      <c r="EW5404">
        <v>928</v>
      </c>
      <c r="EX5404">
        <v>218560</v>
      </c>
      <c r="EY5404" t="s">
        <v>11874</v>
      </c>
      <c r="EZ5404">
        <v>1</v>
      </c>
      <c r="FC5404">
        <v>535501</v>
      </c>
      <c r="FD5404" t="s">
        <v>159</v>
      </c>
    </row>
    <row r="5405" spans="1:160" x14ac:dyDescent="0.3">
      <c r="A5405" t="str">
        <f>VLOOKUP(B5405,Table2[],3,FALSE)</f>
        <v>Retail</v>
      </c>
      <c r="B5405" t="str">
        <f>IF(OR(ISNUMBER(FIND("QVC",Z5405)),ISNUMBER(FIND("QVC",AL5405))),"QVC",IF(OR(ISNUMBER(FIND("NCO",H5405)),ISNUMBER(FIND("NCO",Y5405))), "NCO", IF(AL5405="consumer","PMD.com",VLOOKUP(LEFT(H5405,2),Tables!$E$1:$F$11,2,FALSE))))</f>
        <v>Retail Accounts</v>
      </c>
      <c r="C5405">
        <f t="shared" si="255"/>
        <v>53740001</v>
      </c>
      <c r="D5405">
        <f t="shared" si="256"/>
        <v>100</v>
      </c>
      <c r="E5405" t="str">
        <f t="shared" ca="1" si="257"/>
        <v>shifted orders shipped</v>
      </c>
      <c r="F5405" t="s">
        <v>3539</v>
      </c>
      <c r="G5405" t="s">
        <v>335</v>
      </c>
      <c r="H5405" t="s">
        <v>11871</v>
      </c>
      <c r="I5405" s="6">
        <v>44008.53402777778</v>
      </c>
      <c r="J5405" t="s">
        <v>16</v>
      </c>
      <c r="K5405" s="6">
        <v>44014.617361111108</v>
      </c>
      <c r="Y5405" t="s">
        <v>110</v>
      </c>
      <c r="AA5405" t="s">
        <v>11872</v>
      </c>
      <c r="AD5405" t="s">
        <v>11873</v>
      </c>
      <c r="AE5405" t="s">
        <v>365</v>
      </c>
      <c r="AF5405">
        <v>91752</v>
      </c>
      <c r="AG5405" t="s">
        <v>338</v>
      </c>
      <c r="AK5405">
        <v>1033918431321</v>
      </c>
      <c r="AM5405">
        <v>100</v>
      </c>
      <c r="AN5405">
        <v>100</v>
      </c>
      <c r="AO5405">
        <v>6057</v>
      </c>
      <c r="AQ5405">
        <v>124457</v>
      </c>
      <c r="AR5405">
        <v>53740001</v>
      </c>
      <c r="AS5405" t="s">
        <v>578</v>
      </c>
      <c r="AT5405" t="s">
        <v>70</v>
      </c>
      <c r="AW5405" t="s">
        <v>343</v>
      </c>
      <c r="BY5405" t="s">
        <v>342</v>
      </c>
      <c r="EQ5405">
        <v>244002</v>
      </c>
      <c r="ER5405" t="s">
        <v>109</v>
      </c>
      <c r="ES5405">
        <v>13210626203</v>
      </c>
      <c r="EV5405">
        <v>17274462</v>
      </c>
      <c r="EW5405">
        <v>928</v>
      </c>
      <c r="EX5405">
        <v>218560</v>
      </c>
      <c r="EY5405" t="s">
        <v>11874</v>
      </c>
      <c r="EZ5405">
        <v>1</v>
      </c>
      <c r="FC5405">
        <v>53740001</v>
      </c>
      <c r="FD5405" t="s">
        <v>70</v>
      </c>
    </row>
    <row r="5406" spans="1:160" x14ac:dyDescent="0.3">
      <c r="A5406" t="str">
        <f>VLOOKUP(B5406,Table2[],3,FALSE)</f>
        <v>Broadcast</v>
      </c>
      <c r="B5406" t="str">
        <f>IF(OR(ISNUMBER(FIND("QVC",Z5406)),ISNUMBER(FIND("QVC",AL5406))),"QVC",IF(OR(ISNUMBER(FIND("NCO",H5406)),ISNUMBER(FIND("NCO",Y5406))), "NCO", IF(AL5406="consumer","PMD.com",VLOOKUP(LEFT(H5406,2),Tables!$E$1:$F$11,2,FALSE))))</f>
        <v>QVC</v>
      </c>
      <c r="C5406">
        <f t="shared" si="255"/>
        <v>53830001</v>
      </c>
      <c r="D5406">
        <f t="shared" si="256"/>
        <v>3</v>
      </c>
      <c r="E5406" t="str">
        <f t="shared" ca="1" si="257"/>
        <v>shifted orders shipped</v>
      </c>
      <c r="F5406" t="s">
        <v>3539</v>
      </c>
      <c r="G5406" t="s">
        <v>335</v>
      </c>
      <c r="H5406" t="s">
        <v>3021</v>
      </c>
      <c r="I5406" s="6">
        <v>44011.517361111109</v>
      </c>
      <c r="J5406" t="s">
        <v>16</v>
      </c>
      <c r="K5406" s="6">
        <v>44014.617361111108</v>
      </c>
      <c r="Y5406" t="s">
        <v>534</v>
      </c>
      <c r="AA5406" t="s">
        <v>11862</v>
      </c>
      <c r="AD5406" t="s">
        <v>11863</v>
      </c>
      <c r="AE5406" t="s">
        <v>400</v>
      </c>
      <c r="AF5406">
        <v>18015</v>
      </c>
      <c r="AG5406" t="s">
        <v>533</v>
      </c>
      <c r="AK5406">
        <v>11</v>
      </c>
      <c r="AM5406">
        <v>3</v>
      </c>
      <c r="AN5406">
        <v>3</v>
      </c>
      <c r="AO5406">
        <v>6937</v>
      </c>
      <c r="AQ5406">
        <v>124464</v>
      </c>
      <c r="AR5406">
        <v>53830001</v>
      </c>
      <c r="AS5406" t="s">
        <v>778</v>
      </c>
      <c r="AT5406" t="s">
        <v>779</v>
      </c>
      <c r="AW5406" t="s">
        <v>340</v>
      </c>
      <c r="AX5406">
        <v>0</v>
      </c>
      <c r="AY5406" t="s">
        <v>348</v>
      </c>
      <c r="AZ5406">
        <v>0</v>
      </c>
      <c r="BY5406" t="s">
        <v>342</v>
      </c>
      <c r="EQ5406">
        <v>245094</v>
      </c>
      <c r="ER5406" t="s">
        <v>109</v>
      </c>
      <c r="ES5406" t="s">
        <v>3022</v>
      </c>
      <c r="EV5406">
        <v>17289126</v>
      </c>
      <c r="EW5406">
        <v>928</v>
      </c>
      <c r="EX5406">
        <v>220227</v>
      </c>
      <c r="EY5406" t="s">
        <v>11864</v>
      </c>
      <c r="EZ5406">
        <v>1</v>
      </c>
      <c r="FC5406">
        <v>53830001</v>
      </c>
      <c r="FD5406" t="s">
        <v>779</v>
      </c>
    </row>
    <row r="5407" spans="1:160" x14ac:dyDescent="0.3">
      <c r="A5407" t="str">
        <f>VLOOKUP(B5407,Table2[],3,FALSE)</f>
        <v>Broadcast</v>
      </c>
      <c r="B5407" t="str">
        <f>IF(OR(ISNUMBER(FIND("QVC",Z5407)),ISNUMBER(FIND("QVC",AL5407))),"QVC",IF(OR(ISNUMBER(FIND("NCO",H5407)),ISNUMBER(FIND("NCO",Y5407))), "NCO", IF(AL5407="consumer","PMD.com",VLOOKUP(LEFT(H5407,2),Tables!$E$1:$F$11,2,FALSE))))</f>
        <v>QVC</v>
      </c>
      <c r="C5407">
        <f t="shared" si="255"/>
        <v>5357</v>
      </c>
      <c r="D5407">
        <f t="shared" si="256"/>
        <v>20</v>
      </c>
      <c r="E5407" t="str">
        <f t="shared" ca="1" si="257"/>
        <v>shifted orders shipped</v>
      </c>
      <c r="F5407" t="s">
        <v>3539</v>
      </c>
      <c r="G5407" t="s">
        <v>335</v>
      </c>
      <c r="H5407" t="s">
        <v>3021</v>
      </c>
      <c r="I5407" s="6">
        <v>44011.517361111109</v>
      </c>
      <c r="J5407" t="s">
        <v>16</v>
      </c>
      <c r="K5407" s="6">
        <v>44014.617361111108</v>
      </c>
      <c r="Y5407" t="s">
        <v>534</v>
      </c>
      <c r="AA5407" t="s">
        <v>11862</v>
      </c>
      <c r="AD5407" t="s">
        <v>11863</v>
      </c>
      <c r="AE5407" t="s">
        <v>400</v>
      </c>
      <c r="AF5407">
        <v>18015</v>
      </c>
      <c r="AG5407" t="s">
        <v>533</v>
      </c>
      <c r="AK5407">
        <v>11</v>
      </c>
      <c r="AM5407">
        <v>20</v>
      </c>
      <c r="AN5407">
        <v>20</v>
      </c>
      <c r="AO5407">
        <v>15182</v>
      </c>
      <c r="AQ5407">
        <v>124521</v>
      </c>
      <c r="AR5407">
        <v>5357</v>
      </c>
      <c r="AS5407" t="s">
        <v>87</v>
      </c>
      <c r="AT5407" t="s">
        <v>88</v>
      </c>
      <c r="AW5407" t="s">
        <v>340</v>
      </c>
      <c r="AX5407" t="s">
        <v>340</v>
      </c>
      <c r="AY5407" t="s">
        <v>351</v>
      </c>
      <c r="AZ5407" t="s">
        <v>379</v>
      </c>
      <c r="BY5407" t="s">
        <v>342</v>
      </c>
      <c r="EQ5407">
        <v>249142</v>
      </c>
      <c r="ER5407" t="s">
        <v>109</v>
      </c>
      <c r="ES5407" t="s">
        <v>3022</v>
      </c>
      <c r="EV5407">
        <v>17289126</v>
      </c>
      <c r="EW5407">
        <v>928</v>
      </c>
      <c r="EX5407">
        <v>220227</v>
      </c>
      <c r="EY5407" t="s">
        <v>11864</v>
      </c>
      <c r="EZ5407">
        <v>1</v>
      </c>
      <c r="FC5407">
        <v>5357</v>
      </c>
      <c r="FD5407" t="s">
        <v>88</v>
      </c>
    </row>
    <row r="5408" spans="1:160" x14ac:dyDescent="0.3">
      <c r="A5408" t="str">
        <f>VLOOKUP(B5408,Table2[],3,FALSE)</f>
        <v>Broadcast</v>
      </c>
      <c r="B5408" t="str">
        <f>IF(OR(ISNUMBER(FIND("QVC",Z5408)),ISNUMBER(FIND("QVC",AL5408))),"QVC",IF(OR(ISNUMBER(FIND("NCO",H5408)),ISNUMBER(FIND("NCO",Y5408))), "NCO", IF(AL5408="consumer","PMD.com",VLOOKUP(LEFT(H5408,2),Tables!$E$1:$F$11,2,FALSE))))</f>
        <v>QVC</v>
      </c>
      <c r="C5408">
        <f t="shared" si="255"/>
        <v>52080</v>
      </c>
      <c r="D5408">
        <f t="shared" si="256"/>
        <v>3</v>
      </c>
      <c r="E5408" t="str">
        <f t="shared" ca="1" si="257"/>
        <v>shifted orders shipped</v>
      </c>
      <c r="F5408" t="s">
        <v>3539</v>
      </c>
      <c r="G5408" t="s">
        <v>335</v>
      </c>
      <c r="H5408" t="s">
        <v>3021</v>
      </c>
      <c r="I5408" s="6">
        <v>44011.517361111109</v>
      </c>
      <c r="J5408" t="s">
        <v>16</v>
      </c>
      <c r="K5408" s="6">
        <v>44014.617361111108</v>
      </c>
      <c r="Y5408" t="s">
        <v>534</v>
      </c>
      <c r="AA5408" t="s">
        <v>11862</v>
      </c>
      <c r="AD5408" t="s">
        <v>11863</v>
      </c>
      <c r="AE5408" t="s">
        <v>400</v>
      </c>
      <c r="AF5408">
        <v>18015</v>
      </c>
      <c r="AG5408" t="s">
        <v>533</v>
      </c>
      <c r="AK5408">
        <v>11</v>
      </c>
      <c r="AM5408">
        <v>3</v>
      </c>
      <c r="AN5408">
        <v>3</v>
      </c>
      <c r="AO5408">
        <v>323</v>
      </c>
      <c r="AQ5408">
        <v>124084</v>
      </c>
      <c r="AR5408">
        <v>52080</v>
      </c>
      <c r="AS5408" t="s">
        <v>3019</v>
      </c>
      <c r="AT5408" t="s">
        <v>3020</v>
      </c>
      <c r="AW5408" t="s">
        <v>343</v>
      </c>
      <c r="BY5408" t="s">
        <v>342</v>
      </c>
      <c r="EQ5408">
        <v>245009</v>
      </c>
      <c r="ER5408" t="s">
        <v>109</v>
      </c>
      <c r="ES5408" t="s">
        <v>3022</v>
      </c>
      <c r="EV5408">
        <v>17289126</v>
      </c>
      <c r="EW5408">
        <v>928</v>
      </c>
      <c r="EX5408">
        <v>220227</v>
      </c>
      <c r="EY5408" t="s">
        <v>11864</v>
      </c>
      <c r="EZ5408">
        <v>1</v>
      </c>
      <c r="FC5408">
        <v>52080</v>
      </c>
      <c r="FD5408" t="s">
        <v>3020</v>
      </c>
    </row>
    <row r="5409" spans="1:160" x14ac:dyDescent="0.3">
      <c r="A5409" t="str">
        <f>VLOOKUP(B5409,Table2[],3,FALSE)</f>
        <v>Broadcast</v>
      </c>
      <c r="B5409" t="str">
        <f>IF(OR(ISNUMBER(FIND("QVC",Z5409)),ISNUMBER(FIND("QVC",AL5409))),"QVC",IF(OR(ISNUMBER(FIND("NCO",H5409)),ISNUMBER(FIND("NCO",Y5409))), "NCO", IF(AL5409="consumer","PMD.com",VLOOKUP(LEFT(H5409,2),Tables!$E$1:$F$11,2,FALSE))))</f>
        <v>QVC</v>
      </c>
      <c r="C5409">
        <f t="shared" si="255"/>
        <v>53760001</v>
      </c>
      <c r="D5409">
        <f t="shared" si="256"/>
        <v>3</v>
      </c>
      <c r="E5409" t="str">
        <f t="shared" ca="1" si="257"/>
        <v>shifted orders shipped</v>
      </c>
      <c r="F5409" t="s">
        <v>3539</v>
      </c>
      <c r="G5409" t="s">
        <v>335</v>
      </c>
      <c r="H5409" t="s">
        <v>3021</v>
      </c>
      <c r="I5409" s="6">
        <v>44011.517361111109</v>
      </c>
      <c r="J5409" t="s">
        <v>16</v>
      </c>
      <c r="K5409" s="6">
        <v>44014.617361111108</v>
      </c>
      <c r="Y5409" t="s">
        <v>534</v>
      </c>
      <c r="AA5409" t="s">
        <v>11862</v>
      </c>
      <c r="AD5409" t="s">
        <v>11863</v>
      </c>
      <c r="AE5409" t="s">
        <v>400</v>
      </c>
      <c r="AF5409">
        <v>18015</v>
      </c>
      <c r="AG5409" t="s">
        <v>533</v>
      </c>
      <c r="AK5409">
        <v>11</v>
      </c>
      <c r="AM5409">
        <v>3</v>
      </c>
      <c r="AN5409">
        <v>3</v>
      </c>
      <c r="AO5409">
        <v>6822</v>
      </c>
      <c r="AQ5409">
        <v>124459</v>
      </c>
      <c r="AR5409">
        <v>53760001</v>
      </c>
      <c r="AS5409" t="s">
        <v>42</v>
      </c>
      <c r="AT5409" t="s">
        <v>848</v>
      </c>
      <c r="AW5409" t="s">
        <v>343</v>
      </c>
      <c r="BY5409" t="s">
        <v>342</v>
      </c>
      <c r="EQ5409">
        <v>244524</v>
      </c>
      <c r="ER5409" t="s">
        <v>109</v>
      </c>
      <c r="ES5409" t="s">
        <v>3022</v>
      </c>
      <c r="EV5409">
        <v>17289126</v>
      </c>
      <c r="EW5409">
        <v>928</v>
      </c>
      <c r="EX5409">
        <v>220227</v>
      </c>
      <c r="EY5409" t="s">
        <v>11864</v>
      </c>
      <c r="EZ5409">
        <v>1</v>
      </c>
      <c r="FC5409">
        <v>53760001</v>
      </c>
      <c r="FD5409" t="s">
        <v>848</v>
      </c>
    </row>
    <row r="5410" spans="1:160" x14ac:dyDescent="0.3">
      <c r="A5410" t="str">
        <f>VLOOKUP(B5410,Table2[],3,FALSE)</f>
        <v>Broadcast</v>
      </c>
      <c r="B5410" t="str">
        <f>IF(OR(ISNUMBER(FIND("QVC",Z5410)),ISNUMBER(FIND("QVC",AL5410))),"QVC",IF(OR(ISNUMBER(FIND("NCO",H5410)),ISNUMBER(FIND("NCO",Y5410))), "NCO", IF(AL5410="consumer","PMD.com",VLOOKUP(LEFT(H5410,2),Tables!$E$1:$F$11,2,FALSE))))</f>
        <v>QVC</v>
      </c>
      <c r="C5410">
        <f t="shared" si="255"/>
        <v>58030001</v>
      </c>
      <c r="D5410">
        <f t="shared" si="256"/>
        <v>11</v>
      </c>
      <c r="E5410" t="str">
        <f t="shared" ca="1" si="257"/>
        <v>shifted orders shipped</v>
      </c>
      <c r="F5410" t="s">
        <v>3539</v>
      </c>
      <c r="G5410" t="s">
        <v>335</v>
      </c>
      <c r="H5410" t="s">
        <v>3021</v>
      </c>
      <c r="I5410" s="6">
        <v>44011.517361111109</v>
      </c>
      <c r="J5410" t="s">
        <v>16</v>
      </c>
      <c r="K5410" s="6">
        <v>44014.617361111108</v>
      </c>
      <c r="Y5410" t="s">
        <v>534</v>
      </c>
      <c r="AA5410" t="s">
        <v>11862</v>
      </c>
      <c r="AD5410" t="s">
        <v>11863</v>
      </c>
      <c r="AE5410" t="s">
        <v>400</v>
      </c>
      <c r="AF5410">
        <v>18015</v>
      </c>
      <c r="AG5410" t="s">
        <v>533</v>
      </c>
      <c r="AK5410">
        <v>11</v>
      </c>
      <c r="AM5410">
        <v>11</v>
      </c>
      <c r="AN5410">
        <v>11</v>
      </c>
      <c r="AO5410">
        <v>9621</v>
      </c>
      <c r="AQ5410">
        <v>124483</v>
      </c>
      <c r="AR5410">
        <v>58030001</v>
      </c>
      <c r="AS5410" t="s">
        <v>1761</v>
      </c>
      <c r="AT5410" t="s">
        <v>36</v>
      </c>
      <c r="AW5410" t="s">
        <v>340</v>
      </c>
      <c r="AX5410" t="s">
        <v>340</v>
      </c>
      <c r="AY5410" t="s">
        <v>382</v>
      </c>
      <c r="AZ5410" t="s">
        <v>383</v>
      </c>
      <c r="BY5410" t="s">
        <v>342</v>
      </c>
      <c r="EQ5410">
        <v>243289</v>
      </c>
      <c r="ER5410" t="s">
        <v>109</v>
      </c>
      <c r="ES5410" t="s">
        <v>3022</v>
      </c>
      <c r="EV5410">
        <v>17289126</v>
      </c>
      <c r="EW5410">
        <v>928</v>
      </c>
      <c r="EX5410">
        <v>220227</v>
      </c>
      <c r="EY5410" t="s">
        <v>11864</v>
      </c>
      <c r="EZ5410">
        <v>1</v>
      </c>
      <c r="FC5410">
        <v>58030001</v>
      </c>
      <c r="FD5410" t="s">
        <v>36</v>
      </c>
    </row>
    <row r="5411" spans="1:160" x14ac:dyDescent="0.3">
      <c r="A5411" t="str">
        <f>VLOOKUP(B5411,Table2[],3,FALSE)</f>
        <v>Broadcast</v>
      </c>
      <c r="B5411" t="str">
        <f>IF(OR(ISNUMBER(FIND("QVC",Z5411)),ISNUMBER(FIND("QVC",AL5411))),"QVC",IF(OR(ISNUMBER(FIND("NCO",H5411)),ISNUMBER(FIND("NCO",Y5411))), "NCO", IF(AL5411="consumer","PMD.com",VLOOKUP(LEFT(H5411,2),Tables!$E$1:$F$11,2,FALSE))))</f>
        <v>QVC</v>
      </c>
      <c r="C5411">
        <f t="shared" si="255"/>
        <v>53740001</v>
      </c>
      <c r="D5411">
        <f t="shared" si="256"/>
        <v>14</v>
      </c>
      <c r="E5411" t="str">
        <f t="shared" ca="1" si="257"/>
        <v>shifted orders shipped</v>
      </c>
      <c r="F5411" t="s">
        <v>3539</v>
      </c>
      <c r="G5411" t="s">
        <v>335</v>
      </c>
      <c r="H5411" t="s">
        <v>3021</v>
      </c>
      <c r="I5411" s="6">
        <v>44011.517361111109</v>
      </c>
      <c r="J5411" t="s">
        <v>16</v>
      </c>
      <c r="K5411" s="6">
        <v>44014.617361111108</v>
      </c>
      <c r="Y5411" t="s">
        <v>534</v>
      </c>
      <c r="AA5411" t="s">
        <v>11862</v>
      </c>
      <c r="AD5411" t="s">
        <v>11863</v>
      </c>
      <c r="AE5411" t="s">
        <v>400</v>
      </c>
      <c r="AF5411">
        <v>18015</v>
      </c>
      <c r="AG5411" t="s">
        <v>533</v>
      </c>
      <c r="AK5411">
        <v>11</v>
      </c>
      <c r="AM5411">
        <v>14</v>
      </c>
      <c r="AN5411">
        <v>14</v>
      </c>
      <c r="AO5411">
        <v>6057</v>
      </c>
      <c r="AQ5411">
        <v>124457</v>
      </c>
      <c r="AR5411">
        <v>53740001</v>
      </c>
      <c r="AS5411" t="s">
        <v>578</v>
      </c>
      <c r="AT5411" t="s">
        <v>70</v>
      </c>
      <c r="AW5411" t="s">
        <v>343</v>
      </c>
      <c r="BY5411" t="s">
        <v>342</v>
      </c>
      <c r="EQ5411">
        <v>244002</v>
      </c>
      <c r="ER5411" t="s">
        <v>109</v>
      </c>
      <c r="ES5411" t="s">
        <v>3022</v>
      </c>
      <c r="EV5411">
        <v>17289126</v>
      </c>
      <c r="EW5411">
        <v>928</v>
      </c>
      <c r="EX5411">
        <v>220227</v>
      </c>
      <c r="EY5411" t="s">
        <v>11864</v>
      </c>
      <c r="EZ5411">
        <v>1</v>
      </c>
      <c r="FC5411">
        <v>53740001</v>
      </c>
      <c r="FD5411" t="s">
        <v>70</v>
      </c>
    </row>
    <row r="5412" spans="1:160" x14ac:dyDescent="0.3">
      <c r="A5412" t="str">
        <f>VLOOKUP(B5412,Table2[],3,FALSE)</f>
        <v>Broadcast</v>
      </c>
      <c r="B5412" t="str">
        <f>IF(OR(ISNUMBER(FIND("QVC",Z5412)),ISNUMBER(FIND("QVC",AL5412))),"QVC",IF(OR(ISNUMBER(FIND("NCO",H5412)),ISNUMBER(FIND("NCO",Y5412))), "NCO", IF(AL5412="consumer","PMD.com",VLOOKUP(LEFT(H5412,2),Tables!$E$1:$F$11,2,FALSE))))</f>
        <v>QVC</v>
      </c>
      <c r="C5412">
        <f t="shared" si="255"/>
        <v>7764</v>
      </c>
      <c r="D5412">
        <f t="shared" si="256"/>
        <v>14</v>
      </c>
      <c r="E5412" t="str">
        <f t="shared" ca="1" si="257"/>
        <v>shifted orders shipped</v>
      </c>
      <c r="F5412" t="s">
        <v>3539</v>
      </c>
      <c r="G5412" t="s">
        <v>335</v>
      </c>
      <c r="H5412" t="s">
        <v>3021</v>
      </c>
      <c r="I5412" s="6">
        <v>44011.517361111109</v>
      </c>
      <c r="J5412" t="s">
        <v>16</v>
      </c>
      <c r="K5412" s="6">
        <v>44014.617361111108</v>
      </c>
      <c r="Y5412" t="s">
        <v>534</v>
      </c>
      <c r="AA5412" t="s">
        <v>11862</v>
      </c>
      <c r="AD5412" t="s">
        <v>11863</v>
      </c>
      <c r="AE5412" t="s">
        <v>400</v>
      </c>
      <c r="AF5412">
        <v>18015</v>
      </c>
      <c r="AG5412" t="s">
        <v>533</v>
      </c>
      <c r="AK5412">
        <v>11</v>
      </c>
      <c r="AM5412">
        <v>14</v>
      </c>
      <c r="AN5412">
        <v>14</v>
      </c>
      <c r="AO5412">
        <v>590</v>
      </c>
      <c r="AQ5412">
        <v>125478</v>
      </c>
      <c r="AR5412">
        <v>7764</v>
      </c>
      <c r="AS5412" t="s">
        <v>3017</v>
      </c>
      <c r="AT5412" t="s">
        <v>3018</v>
      </c>
      <c r="AW5412" t="s">
        <v>343</v>
      </c>
      <c r="EQ5412">
        <v>247602</v>
      </c>
      <c r="ER5412" t="s">
        <v>109</v>
      </c>
      <c r="ES5412" t="s">
        <v>3022</v>
      </c>
      <c r="EV5412">
        <v>17289126</v>
      </c>
      <c r="EW5412">
        <v>928</v>
      </c>
      <c r="EX5412">
        <v>220227</v>
      </c>
      <c r="EY5412" t="s">
        <v>11864</v>
      </c>
      <c r="EZ5412">
        <v>1</v>
      </c>
      <c r="FC5412">
        <v>7764</v>
      </c>
      <c r="FD5412" t="s">
        <v>3018</v>
      </c>
    </row>
    <row r="5413" spans="1:160" x14ac:dyDescent="0.3">
      <c r="A5413" t="str">
        <f>VLOOKUP(B5413,Table2[],3,FALSE)</f>
        <v>Broadcast</v>
      </c>
      <c r="B5413" t="str">
        <f>IF(OR(ISNUMBER(FIND("QVC",Z5413)),ISNUMBER(FIND("QVC",AL5413))),"QVC",IF(OR(ISNUMBER(FIND("NCO",H5413)),ISNUMBER(FIND("NCO",Y5413))), "NCO", IF(AL5413="consumer","PMD.com",VLOOKUP(LEFT(H5413,2),Tables!$E$1:$F$11,2,FALSE))))</f>
        <v>QVC</v>
      </c>
      <c r="C5413">
        <f t="shared" si="255"/>
        <v>5522010</v>
      </c>
      <c r="D5413">
        <f t="shared" si="256"/>
        <v>17</v>
      </c>
      <c r="E5413" t="str">
        <f t="shared" ca="1" si="257"/>
        <v>shifted orders shipped</v>
      </c>
      <c r="F5413" t="s">
        <v>3539</v>
      </c>
      <c r="G5413" t="s">
        <v>335</v>
      </c>
      <c r="H5413" t="s">
        <v>3021</v>
      </c>
      <c r="I5413" s="6">
        <v>44011.517361111109</v>
      </c>
      <c r="J5413" t="s">
        <v>16</v>
      </c>
      <c r="K5413" s="6">
        <v>44014.617361111108</v>
      </c>
      <c r="Y5413" t="s">
        <v>534</v>
      </c>
      <c r="AA5413" t="s">
        <v>11862</v>
      </c>
      <c r="AD5413" t="s">
        <v>11863</v>
      </c>
      <c r="AE5413" t="s">
        <v>400</v>
      </c>
      <c r="AF5413">
        <v>18015</v>
      </c>
      <c r="AG5413" t="s">
        <v>533</v>
      </c>
      <c r="AK5413">
        <v>11</v>
      </c>
      <c r="AM5413">
        <v>17</v>
      </c>
      <c r="AN5413">
        <v>17</v>
      </c>
      <c r="AO5413">
        <v>3941</v>
      </c>
      <c r="AQ5413">
        <v>125212</v>
      </c>
      <c r="AR5413">
        <v>5522010</v>
      </c>
      <c r="AS5413" t="s">
        <v>3013</v>
      </c>
      <c r="AT5413" t="s">
        <v>3014</v>
      </c>
      <c r="AW5413" t="s">
        <v>366</v>
      </c>
      <c r="AX5413" t="s">
        <v>366</v>
      </c>
      <c r="AY5413" t="s">
        <v>382</v>
      </c>
      <c r="AZ5413" t="s">
        <v>1314</v>
      </c>
      <c r="BY5413" t="s">
        <v>342</v>
      </c>
      <c r="EQ5413">
        <v>251718</v>
      </c>
      <c r="ER5413" t="s">
        <v>109</v>
      </c>
      <c r="ES5413" t="s">
        <v>3022</v>
      </c>
      <c r="EV5413">
        <v>17289126</v>
      </c>
      <c r="EW5413">
        <v>928</v>
      </c>
      <c r="EX5413">
        <v>220227</v>
      </c>
      <c r="EY5413" t="s">
        <v>11864</v>
      </c>
      <c r="EZ5413">
        <v>1</v>
      </c>
      <c r="FC5413">
        <v>5522010</v>
      </c>
      <c r="FD5413" t="s">
        <v>3014</v>
      </c>
    </row>
    <row r="5414" spans="1:160" x14ac:dyDescent="0.3">
      <c r="A5414" t="str">
        <f>VLOOKUP(B5414,Table2[],3,FALSE)</f>
        <v>Broadcast</v>
      </c>
      <c r="B5414" t="str">
        <f>IF(OR(ISNUMBER(FIND("QVC",Z5414)),ISNUMBER(FIND("QVC",AL5414))),"QVC",IF(OR(ISNUMBER(FIND("NCO",H5414)),ISNUMBER(FIND("NCO",Y5414))), "NCO", IF(AL5414="consumer","PMD.com",VLOOKUP(LEFT(H5414,2),Tables!$E$1:$F$11,2,FALSE))))</f>
        <v>QVC</v>
      </c>
      <c r="C5414">
        <f t="shared" si="255"/>
        <v>535501</v>
      </c>
      <c r="D5414">
        <f t="shared" si="256"/>
        <v>10</v>
      </c>
      <c r="E5414" t="str">
        <f t="shared" ca="1" si="257"/>
        <v>shifted orders shipped</v>
      </c>
      <c r="F5414" t="s">
        <v>3539</v>
      </c>
      <c r="G5414" t="s">
        <v>335</v>
      </c>
      <c r="H5414" t="s">
        <v>3021</v>
      </c>
      <c r="I5414" s="6">
        <v>44011.517361111109</v>
      </c>
      <c r="J5414" t="s">
        <v>16</v>
      </c>
      <c r="K5414" s="6">
        <v>44014.617361111108</v>
      </c>
      <c r="Y5414" t="s">
        <v>534</v>
      </c>
      <c r="AA5414" t="s">
        <v>11862</v>
      </c>
      <c r="AD5414" t="s">
        <v>11863</v>
      </c>
      <c r="AE5414" t="s">
        <v>400</v>
      </c>
      <c r="AF5414">
        <v>18015</v>
      </c>
      <c r="AG5414" t="s">
        <v>533</v>
      </c>
      <c r="AK5414">
        <v>11</v>
      </c>
      <c r="AM5414">
        <v>10</v>
      </c>
      <c r="AN5414">
        <v>10</v>
      </c>
      <c r="AO5414">
        <v>5715</v>
      </c>
      <c r="AQ5414">
        <v>124621</v>
      </c>
      <c r="AR5414">
        <v>535501</v>
      </c>
      <c r="AS5414" t="s">
        <v>158</v>
      </c>
      <c r="AT5414" t="s">
        <v>159</v>
      </c>
      <c r="AW5414" t="s">
        <v>340</v>
      </c>
      <c r="AX5414" t="s">
        <v>340</v>
      </c>
      <c r="AY5414" t="s">
        <v>351</v>
      </c>
      <c r="AZ5414" t="s">
        <v>441</v>
      </c>
      <c r="BY5414" t="s">
        <v>342</v>
      </c>
      <c r="EQ5414">
        <v>245276</v>
      </c>
      <c r="ER5414" t="s">
        <v>109</v>
      </c>
      <c r="ES5414" t="s">
        <v>3022</v>
      </c>
      <c r="EV5414">
        <v>17289126</v>
      </c>
      <c r="EW5414">
        <v>928</v>
      </c>
      <c r="EX5414">
        <v>220227</v>
      </c>
      <c r="EY5414" t="s">
        <v>11864</v>
      </c>
      <c r="EZ5414">
        <v>1</v>
      </c>
      <c r="FC5414">
        <v>535501</v>
      </c>
      <c r="FD5414" t="s">
        <v>159</v>
      </c>
    </row>
    <row r="5415" spans="1:160" x14ac:dyDescent="0.3">
      <c r="A5415" t="str">
        <f>VLOOKUP(B5415,Table2[],3,FALSE)</f>
        <v>Retail</v>
      </c>
      <c r="B5415" t="str">
        <f>IF(OR(ISNUMBER(FIND("QVC",Z5415)),ISNUMBER(FIND("QVC",AL5415))),"QVC",IF(OR(ISNUMBER(FIND("NCO",H5415)),ISNUMBER(FIND("NCO",Y5415))), "NCO", IF(AL5415="consumer","PMD.com",VLOOKUP(LEFT(H5415,2),Tables!$E$1:$F$11,2,FALSE))))</f>
        <v>Retail Accounts</v>
      </c>
      <c r="C5415">
        <f t="shared" si="255"/>
        <v>57070001</v>
      </c>
      <c r="D5415">
        <f t="shared" si="256"/>
        <v>1198</v>
      </c>
      <c r="E5415" t="str">
        <f t="shared" ca="1" si="257"/>
        <v>shifted orders shipped</v>
      </c>
      <c r="F5415" t="s">
        <v>3539</v>
      </c>
      <c r="G5415" t="s">
        <v>335</v>
      </c>
      <c r="H5415" t="s">
        <v>11875</v>
      </c>
      <c r="I5415" s="6">
        <v>43998.488194444442</v>
      </c>
      <c r="J5415" t="s">
        <v>16</v>
      </c>
      <c r="K5415" s="6">
        <v>44014.618055555555</v>
      </c>
      <c r="Y5415" t="s">
        <v>114</v>
      </c>
      <c r="AA5415" t="s">
        <v>11876</v>
      </c>
      <c r="AD5415" t="s">
        <v>11877</v>
      </c>
      <c r="AE5415" t="s">
        <v>465</v>
      </c>
      <c r="AF5415">
        <v>46143</v>
      </c>
      <c r="AG5415" t="s">
        <v>338</v>
      </c>
      <c r="AK5415">
        <v>833</v>
      </c>
      <c r="AM5415">
        <v>1198</v>
      </c>
      <c r="AN5415">
        <v>1198</v>
      </c>
      <c r="AO5415">
        <v>5240</v>
      </c>
      <c r="AQ5415">
        <v>127795</v>
      </c>
      <c r="AR5415">
        <v>57070001</v>
      </c>
      <c r="AS5415" t="s">
        <v>1722</v>
      </c>
      <c r="AT5415" t="s">
        <v>1721</v>
      </c>
      <c r="AW5415" t="s">
        <v>343</v>
      </c>
      <c r="EQ5415">
        <v>253181</v>
      </c>
      <c r="ER5415" t="s">
        <v>109</v>
      </c>
      <c r="ES5415">
        <v>11244862</v>
      </c>
      <c r="EV5415">
        <v>17252185</v>
      </c>
      <c r="EW5415">
        <v>928</v>
      </c>
      <c r="EX5415">
        <v>205761</v>
      </c>
      <c r="EY5415" t="s">
        <v>11878</v>
      </c>
      <c r="EZ5415">
        <v>1</v>
      </c>
      <c r="FC5415">
        <v>57070001</v>
      </c>
      <c r="FD5415" t="s">
        <v>1721</v>
      </c>
    </row>
    <row r="5416" spans="1:160" x14ac:dyDescent="0.3">
      <c r="A5416" t="str">
        <f>VLOOKUP(B5416,Table2[],3,FALSE)</f>
        <v>Retail</v>
      </c>
      <c r="B5416" t="str">
        <f>IF(OR(ISNUMBER(FIND("QVC",Z5416)),ISNUMBER(FIND("QVC",AL5416))),"QVC",IF(OR(ISNUMBER(FIND("NCO",H5416)),ISNUMBER(FIND("NCO",Y5416))), "NCO", IF(AL5416="consumer","PMD.com",VLOOKUP(LEFT(H5416,2),Tables!$E$1:$F$11,2,FALSE))))</f>
        <v>Retail Accounts</v>
      </c>
      <c r="C5416">
        <f t="shared" si="255"/>
        <v>53160010</v>
      </c>
      <c r="D5416">
        <f t="shared" si="256"/>
        <v>660</v>
      </c>
      <c r="E5416" t="str">
        <f t="shared" ca="1" si="257"/>
        <v>shifted orders shipped</v>
      </c>
      <c r="F5416" t="s">
        <v>3539</v>
      </c>
      <c r="G5416" t="s">
        <v>335</v>
      </c>
      <c r="H5416" t="s">
        <v>11879</v>
      </c>
      <c r="I5416" s="6">
        <v>44008.572222222225</v>
      </c>
      <c r="J5416" t="s">
        <v>16</v>
      </c>
      <c r="K5416" s="6">
        <v>44014.618055555555</v>
      </c>
      <c r="Y5416" t="s">
        <v>114</v>
      </c>
      <c r="AA5416" t="s">
        <v>11880</v>
      </c>
      <c r="AD5416" t="s">
        <v>11881</v>
      </c>
      <c r="AE5416" t="s">
        <v>365</v>
      </c>
      <c r="AF5416">
        <v>93725</v>
      </c>
      <c r="AG5416" t="s">
        <v>338</v>
      </c>
      <c r="AK5416">
        <v>855</v>
      </c>
      <c r="AM5416">
        <v>660</v>
      </c>
      <c r="AN5416">
        <v>660</v>
      </c>
      <c r="AO5416">
        <v>3814</v>
      </c>
      <c r="AQ5416">
        <v>125961</v>
      </c>
      <c r="AR5416">
        <v>53160010</v>
      </c>
      <c r="AS5416" t="s">
        <v>11868</v>
      </c>
      <c r="AT5416" t="s">
        <v>11869</v>
      </c>
      <c r="AW5416" t="s">
        <v>343</v>
      </c>
      <c r="BY5416" t="s">
        <v>342</v>
      </c>
      <c r="EQ5416">
        <v>243211</v>
      </c>
      <c r="ER5416" t="s">
        <v>109</v>
      </c>
      <c r="ES5416">
        <v>11246088</v>
      </c>
      <c r="EV5416">
        <v>17279951</v>
      </c>
      <c r="EW5416">
        <v>928</v>
      </c>
      <c r="EX5416">
        <v>218568</v>
      </c>
      <c r="EY5416" t="s">
        <v>11882</v>
      </c>
      <c r="EZ5416">
        <v>1</v>
      </c>
      <c r="FC5416">
        <v>53160010</v>
      </c>
      <c r="FD5416" t="s">
        <v>11869</v>
      </c>
    </row>
    <row r="5417" spans="1:160" x14ac:dyDescent="0.3">
      <c r="A5417" t="str">
        <f>VLOOKUP(B5417,Table2[],3,FALSE)</f>
        <v>Digital</v>
      </c>
      <c r="B5417" t="str">
        <f>IF(OR(ISNUMBER(FIND("QVC",Z5417)),ISNUMBER(FIND("QVC",AL5417))),"QVC",IF(OR(ISNUMBER(FIND("NCO",H5417)),ISNUMBER(FIND("NCO",Y5417))), "NCO", IF(AL5417="consumer","PMD.com",VLOOKUP(LEFT(H5417,2),Tables!$E$1:$F$11,2,FALSE))))</f>
        <v>PMD.com</v>
      </c>
      <c r="C5417">
        <f t="shared" si="255"/>
        <v>5341</v>
      </c>
      <c r="D5417">
        <f t="shared" si="256"/>
        <v>1</v>
      </c>
      <c r="E5417" t="str">
        <f t="shared" ca="1" si="257"/>
        <v>shifted orders shipped</v>
      </c>
      <c r="F5417" t="s">
        <v>3539</v>
      </c>
      <c r="G5417" t="s">
        <v>335</v>
      </c>
      <c r="H5417" t="s">
        <v>11883</v>
      </c>
      <c r="I5417" s="6">
        <v>44007.423206018517</v>
      </c>
      <c r="J5417" t="s">
        <v>16</v>
      </c>
      <c r="K5417" s="6">
        <v>44014.618587962963</v>
      </c>
      <c r="M5417" t="s">
        <v>11884</v>
      </c>
      <c r="N5417" t="s">
        <v>11885</v>
      </c>
      <c r="Q5417" t="s">
        <v>11886</v>
      </c>
      <c r="R5417" t="s">
        <v>414</v>
      </c>
      <c r="S5417">
        <v>8515</v>
      </c>
      <c r="T5417" t="s">
        <v>338</v>
      </c>
      <c r="U5417" t="s">
        <v>530</v>
      </c>
      <c r="W5417" t="s">
        <v>11887</v>
      </c>
      <c r="Z5417" t="s">
        <v>11884</v>
      </c>
      <c r="AA5417" t="s">
        <v>11885</v>
      </c>
      <c r="AD5417" t="s">
        <v>11886</v>
      </c>
      <c r="AE5417" t="s">
        <v>414</v>
      </c>
      <c r="AF5417">
        <v>8515</v>
      </c>
      <c r="AG5417" t="s">
        <v>338</v>
      </c>
      <c r="AH5417" t="s">
        <v>530</v>
      </c>
      <c r="AJ5417" t="s">
        <v>11887</v>
      </c>
      <c r="AL5417" t="s">
        <v>339</v>
      </c>
      <c r="AM5417">
        <v>1</v>
      </c>
      <c r="AN5417">
        <v>1</v>
      </c>
      <c r="AO5417">
        <v>15156</v>
      </c>
      <c r="AQ5417">
        <v>124187</v>
      </c>
      <c r="AR5417">
        <v>5341</v>
      </c>
      <c r="AS5417" t="s">
        <v>831</v>
      </c>
      <c r="AT5417" t="s">
        <v>82</v>
      </c>
      <c r="AW5417" t="s">
        <v>340</v>
      </c>
      <c r="AX5417" t="s">
        <v>340</v>
      </c>
      <c r="AY5417" t="s">
        <v>345</v>
      </c>
      <c r="AZ5417" t="s">
        <v>346</v>
      </c>
      <c r="BY5417" t="s">
        <v>342</v>
      </c>
      <c r="EQ5417">
        <v>244247</v>
      </c>
      <c r="ER5417" t="s">
        <v>11888</v>
      </c>
      <c r="EV5417">
        <v>17271757</v>
      </c>
      <c r="EW5417">
        <v>928</v>
      </c>
      <c r="EX5417">
        <v>211050</v>
      </c>
      <c r="EY5417" t="s">
        <v>11889</v>
      </c>
      <c r="EZ5417">
        <v>1</v>
      </c>
      <c r="FC5417">
        <v>95009</v>
      </c>
      <c r="FD5417" t="s">
        <v>1169</v>
      </c>
    </row>
    <row r="5418" spans="1:160" x14ac:dyDescent="0.3">
      <c r="A5418" t="str">
        <f>VLOOKUP(B5418,Table2[],3,FALSE)</f>
        <v>Digital</v>
      </c>
      <c r="B5418" t="str">
        <f>IF(OR(ISNUMBER(FIND("QVC",Z5418)),ISNUMBER(FIND("QVC",AL5418))),"QVC",IF(OR(ISNUMBER(FIND("NCO",H5418)),ISNUMBER(FIND("NCO",Y5418))), "NCO", IF(AL5418="consumer","PMD.com",VLOOKUP(LEFT(H5418,2),Tables!$E$1:$F$11,2,FALSE))))</f>
        <v>PMD.com</v>
      </c>
      <c r="C5418">
        <f t="shared" si="255"/>
        <v>51090001</v>
      </c>
      <c r="D5418">
        <f t="shared" si="256"/>
        <v>1</v>
      </c>
      <c r="E5418" t="str">
        <f t="shared" ca="1" si="257"/>
        <v>shifted orders shipped</v>
      </c>
      <c r="F5418" t="s">
        <v>3539</v>
      </c>
      <c r="G5418" t="s">
        <v>335</v>
      </c>
      <c r="H5418" t="s">
        <v>11883</v>
      </c>
      <c r="I5418" s="6">
        <v>44007.423206018517</v>
      </c>
      <c r="J5418" t="s">
        <v>16</v>
      </c>
      <c r="K5418" s="6">
        <v>44014.618587962963</v>
      </c>
      <c r="M5418" t="s">
        <v>11884</v>
      </c>
      <c r="N5418" t="s">
        <v>11885</v>
      </c>
      <c r="Q5418" t="s">
        <v>11886</v>
      </c>
      <c r="R5418" t="s">
        <v>414</v>
      </c>
      <c r="S5418">
        <v>8515</v>
      </c>
      <c r="T5418" t="s">
        <v>338</v>
      </c>
      <c r="U5418" t="s">
        <v>530</v>
      </c>
      <c r="W5418" t="s">
        <v>11887</v>
      </c>
      <c r="Z5418" t="s">
        <v>11884</v>
      </c>
      <c r="AA5418" t="s">
        <v>11885</v>
      </c>
      <c r="AD5418" t="s">
        <v>11886</v>
      </c>
      <c r="AE5418" t="s">
        <v>414</v>
      </c>
      <c r="AF5418">
        <v>8515</v>
      </c>
      <c r="AG5418" t="s">
        <v>338</v>
      </c>
      <c r="AH5418" t="s">
        <v>530</v>
      </c>
      <c r="AJ5418" t="s">
        <v>11887</v>
      </c>
      <c r="AL5418" t="s">
        <v>339</v>
      </c>
      <c r="AM5418">
        <v>1</v>
      </c>
      <c r="AN5418">
        <v>1</v>
      </c>
      <c r="AO5418">
        <v>4885</v>
      </c>
      <c r="AQ5418">
        <v>124202</v>
      </c>
      <c r="AR5418">
        <v>51090001</v>
      </c>
      <c r="AS5418" t="s">
        <v>1986</v>
      </c>
      <c r="AT5418" t="s">
        <v>60</v>
      </c>
      <c r="AW5418" t="s">
        <v>340</v>
      </c>
      <c r="AX5418" t="s">
        <v>340</v>
      </c>
      <c r="AY5418" t="s">
        <v>357</v>
      </c>
      <c r="AZ5418" t="s">
        <v>361</v>
      </c>
      <c r="BY5418" t="s">
        <v>342</v>
      </c>
      <c r="EQ5418">
        <v>250831</v>
      </c>
      <c r="ER5418" t="s">
        <v>11888</v>
      </c>
      <c r="EV5418">
        <v>17271757</v>
      </c>
      <c r="EW5418">
        <v>928</v>
      </c>
      <c r="EX5418">
        <v>211050</v>
      </c>
      <c r="EY5418" t="s">
        <v>11889</v>
      </c>
      <c r="EZ5418">
        <v>1</v>
      </c>
      <c r="FC5418">
        <v>95009</v>
      </c>
      <c r="FD5418" t="s">
        <v>1169</v>
      </c>
    </row>
    <row r="5419" spans="1:160" x14ac:dyDescent="0.3">
      <c r="A5419" t="str">
        <f>VLOOKUP(B5419,Table2[],3,FALSE)</f>
        <v>Digital</v>
      </c>
      <c r="B5419" t="str">
        <f>IF(OR(ISNUMBER(FIND("QVC",Z5419)),ISNUMBER(FIND("QVC",AL5419))),"QVC",IF(OR(ISNUMBER(FIND("NCO",H5419)),ISNUMBER(FIND("NCO",Y5419))), "NCO", IF(AL5419="consumer","PMD.com",VLOOKUP(LEFT(H5419,2),Tables!$E$1:$F$11,2,FALSE))))</f>
        <v>PMD.com</v>
      </c>
      <c r="C5419">
        <f t="shared" si="255"/>
        <v>5331</v>
      </c>
      <c r="D5419">
        <f t="shared" si="256"/>
        <v>1</v>
      </c>
      <c r="E5419" t="str">
        <f t="shared" ca="1" si="257"/>
        <v>shifted orders shipped</v>
      </c>
      <c r="F5419" t="s">
        <v>3539</v>
      </c>
      <c r="G5419" t="s">
        <v>335</v>
      </c>
      <c r="H5419" t="s">
        <v>11883</v>
      </c>
      <c r="I5419" s="6">
        <v>44007.423206018517</v>
      </c>
      <c r="J5419" t="s">
        <v>16</v>
      </c>
      <c r="K5419" s="6">
        <v>44014.618587962963</v>
      </c>
      <c r="M5419" t="s">
        <v>11884</v>
      </c>
      <c r="N5419" t="s">
        <v>11885</v>
      </c>
      <c r="Q5419" t="s">
        <v>11886</v>
      </c>
      <c r="R5419" t="s">
        <v>414</v>
      </c>
      <c r="S5419">
        <v>8515</v>
      </c>
      <c r="T5419" t="s">
        <v>338</v>
      </c>
      <c r="U5419" t="s">
        <v>530</v>
      </c>
      <c r="W5419" t="s">
        <v>11887</v>
      </c>
      <c r="Z5419" t="s">
        <v>11884</v>
      </c>
      <c r="AA5419" t="s">
        <v>11885</v>
      </c>
      <c r="AD5419" t="s">
        <v>11886</v>
      </c>
      <c r="AE5419" t="s">
        <v>414</v>
      </c>
      <c r="AF5419">
        <v>8515</v>
      </c>
      <c r="AG5419" t="s">
        <v>338</v>
      </c>
      <c r="AH5419" t="s">
        <v>530</v>
      </c>
      <c r="AJ5419" t="s">
        <v>11887</v>
      </c>
      <c r="AL5419" t="s">
        <v>339</v>
      </c>
      <c r="AM5419">
        <v>1</v>
      </c>
      <c r="AN5419">
        <v>1</v>
      </c>
      <c r="AO5419">
        <v>19662</v>
      </c>
      <c r="AQ5419">
        <v>123796</v>
      </c>
      <c r="AR5419">
        <v>5331</v>
      </c>
      <c r="AS5419" t="s">
        <v>1910</v>
      </c>
      <c r="AT5419" t="s">
        <v>129</v>
      </c>
      <c r="AW5419" t="s">
        <v>340</v>
      </c>
      <c r="AX5419" t="s">
        <v>352</v>
      </c>
      <c r="AY5419" t="s">
        <v>353</v>
      </c>
      <c r="AZ5419" t="s">
        <v>354</v>
      </c>
      <c r="BY5419" t="s">
        <v>342</v>
      </c>
      <c r="EQ5419">
        <v>239277</v>
      </c>
      <c r="ER5419" t="s">
        <v>11888</v>
      </c>
      <c r="EV5419">
        <v>17271757</v>
      </c>
      <c r="EW5419">
        <v>928</v>
      </c>
      <c r="EX5419">
        <v>211050</v>
      </c>
      <c r="EY5419" t="s">
        <v>11889</v>
      </c>
      <c r="EZ5419">
        <v>1</v>
      </c>
      <c r="FC5419">
        <v>90402</v>
      </c>
      <c r="FD5419" t="s">
        <v>393</v>
      </c>
    </row>
    <row r="5420" spans="1:160" x14ac:dyDescent="0.3">
      <c r="A5420" t="str">
        <f>VLOOKUP(B5420,Table2[],3,FALSE)</f>
        <v>Digital</v>
      </c>
      <c r="B5420" t="str">
        <f>IF(OR(ISNUMBER(FIND("QVC",Z5420)),ISNUMBER(FIND("QVC",AL5420))),"QVC",IF(OR(ISNUMBER(FIND("NCO",H5420)),ISNUMBER(FIND("NCO",Y5420))), "NCO", IF(AL5420="consumer","PMD.com",VLOOKUP(LEFT(H5420,2),Tables!$E$1:$F$11,2,FALSE))))</f>
        <v>PMD.com</v>
      </c>
      <c r="C5420">
        <f t="shared" si="255"/>
        <v>5260</v>
      </c>
      <c r="D5420">
        <f t="shared" si="256"/>
        <v>1</v>
      </c>
      <c r="E5420" t="str">
        <f t="shared" ca="1" si="257"/>
        <v>shifted orders shipped</v>
      </c>
      <c r="F5420" t="s">
        <v>3539</v>
      </c>
      <c r="G5420" t="s">
        <v>335</v>
      </c>
      <c r="H5420" t="s">
        <v>11883</v>
      </c>
      <c r="I5420" s="6">
        <v>44007.423206018517</v>
      </c>
      <c r="J5420" t="s">
        <v>16</v>
      </c>
      <c r="K5420" s="6">
        <v>44014.618587962963</v>
      </c>
      <c r="M5420" t="s">
        <v>11884</v>
      </c>
      <c r="N5420" t="s">
        <v>11885</v>
      </c>
      <c r="Q5420" t="s">
        <v>11886</v>
      </c>
      <c r="R5420" t="s">
        <v>414</v>
      </c>
      <c r="S5420">
        <v>8515</v>
      </c>
      <c r="T5420" t="s">
        <v>338</v>
      </c>
      <c r="U5420" t="s">
        <v>530</v>
      </c>
      <c r="W5420" t="s">
        <v>11887</v>
      </c>
      <c r="Z5420" t="s">
        <v>11884</v>
      </c>
      <c r="AA5420" t="s">
        <v>11885</v>
      </c>
      <c r="AD5420" t="s">
        <v>11886</v>
      </c>
      <c r="AE5420" t="s">
        <v>414</v>
      </c>
      <c r="AF5420">
        <v>8515</v>
      </c>
      <c r="AG5420" t="s">
        <v>338</v>
      </c>
      <c r="AH5420" t="s">
        <v>530</v>
      </c>
      <c r="AJ5420" t="s">
        <v>11887</v>
      </c>
      <c r="AL5420" t="s">
        <v>339</v>
      </c>
      <c r="AM5420">
        <v>1</v>
      </c>
      <c r="AN5420">
        <v>1</v>
      </c>
      <c r="AO5420">
        <v>6390</v>
      </c>
      <c r="AQ5420">
        <v>124400</v>
      </c>
      <c r="AR5420">
        <v>5260</v>
      </c>
      <c r="AS5420" t="s">
        <v>1228</v>
      </c>
      <c r="AT5420" t="s">
        <v>173</v>
      </c>
      <c r="AW5420" t="s">
        <v>352</v>
      </c>
      <c r="AX5420" t="s">
        <v>352</v>
      </c>
      <c r="AY5420" t="s">
        <v>353</v>
      </c>
      <c r="AZ5420" t="s">
        <v>384</v>
      </c>
      <c r="BY5420" t="s">
        <v>342</v>
      </c>
      <c r="EQ5420">
        <v>250591</v>
      </c>
      <c r="ER5420" t="s">
        <v>11888</v>
      </c>
      <c r="EV5420">
        <v>17271757</v>
      </c>
      <c r="EW5420">
        <v>928</v>
      </c>
      <c r="EX5420">
        <v>211050</v>
      </c>
      <c r="EY5420" t="s">
        <v>11889</v>
      </c>
      <c r="EZ5420">
        <v>1</v>
      </c>
      <c r="FC5420">
        <v>90402</v>
      </c>
      <c r="FD5420" t="s">
        <v>393</v>
      </c>
    </row>
    <row r="5421" spans="1:160" x14ac:dyDescent="0.3">
      <c r="A5421" t="str">
        <f>VLOOKUP(B5421,Table2[],3,FALSE)</f>
        <v>Retail</v>
      </c>
      <c r="B5421" t="str">
        <f>IF(OR(ISNUMBER(FIND("QVC",Z5421)),ISNUMBER(FIND("QVC",AL5421))),"QVC",IF(OR(ISNUMBER(FIND("NCO",H5421)),ISNUMBER(FIND("NCO",Y5421))), "NCO", IF(AL5421="consumer","PMD.com",VLOOKUP(LEFT(H5421,2),Tables!$E$1:$F$11,2,FALSE))))</f>
        <v>Retail Accounts</v>
      </c>
      <c r="C5421">
        <f t="shared" si="255"/>
        <v>57070001</v>
      </c>
      <c r="D5421">
        <f t="shared" si="256"/>
        <v>1366</v>
      </c>
      <c r="E5421" t="str">
        <f t="shared" ca="1" si="257"/>
        <v>shifted orders shipped</v>
      </c>
      <c r="F5421" t="s">
        <v>3539</v>
      </c>
      <c r="G5421" t="s">
        <v>335</v>
      </c>
      <c r="H5421" t="s">
        <v>11890</v>
      </c>
      <c r="I5421" s="6">
        <v>43998.488194444442</v>
      </c>
      <c r="J5421" t="s">
        <v>16</v>
      </c>
      <c r="K5421" s="6">
        <v>44014.619444444441</v>
      </c>
      <c r="Y5421" t="s">
        <v>114</v>
      </c>
      <c r="AA5421" t="s">
        <v>11866</v>
      </c>
      <c r="AD5421" t="s">
        <v>11867</v>
      </c>
      <c r="AE5421" t="s">
        <v>376</v>
      </c>
      <c r="AF5421">
        <v>75236</v>
      </c>
      <c r="AG5421" t="s">
        <v>338</v>
      </c>
      <c r="AK5421">
        <v>844</v>
      </c>
      <c r="AM5421">
        <v>1366</v>
      </c>
      <c r="AN5421">
        <v>1366</v>
      </c>
      <c r="AO5421">
        <v>5240</v>
      </c>
      <c r="AQ5421">
        <v>127795</v>
      </c>
      <c r="AR5421">
        <v>57070001</v>
      </c>
      <c r="AS5421" t="s">
        <v>1720</v>
      </c>
      <c r="AT5421" t="s">
        <v>1721</v>
      </c>
      <c r="AW5421" t="s">
        <v>343</v>
      </c>
      <c r="EQ5421">
        <v>253180</v>
      </c>
      <c r="ER5421" t="s">
        <v>109</v>
      </c>
      <c r="ES5421">
        <v>11244861</v>
      </c>
      <c r="EV5421">
        <v>17252177</v>
      </c>
      <c r="EW5421">
        <v>928</v>
      </c>
      <c r="EX5421">
        <v>205755</v>
      </c>
      <c r="EY5421" t="s">
        <v>11891</v>
      </c>
      <c r="EZ5421">
        <v>1</v>
      </c>
      <c r="FC5421">
        <v>57070001</v>
      </c>
      <c r="FD5421" t="s">
        <v>1721</v>
      </c>
    </row>
    <row r="5422" spans="1:160" x14ac:dyDescent="0.3">
      <c r="A5422" t="str">
        <f>VLOOKUP(B5422,Table2[],3,FALSE)</f>
        <v>Retail</v>
      </c>
      <c r="B5422" t="str">
        <f>IF(OR(ISNUMBER(FIND("QVC",Z5422)),ISNUMBER(FIND("QVC",AL5422))),"QVC",IF(OR(ISNUMBER(FIND("NCO",H5422)),ISNUMBER(FIND("NCO",Y5422))), "NCO", IF(AL5422="consumer","PMD.com",VLOOKUP(LEFT(H5422,2),Tables!$E$1:$F$11,2,FALSE))))</f>
        <v>Retail Accounts</v>
      </c>
      <c r="C5422">
        <f t="shared" si="255"/>
        <v>53160010</v>
      </c>
      <c r="D5422">
        <f t="shared" si="256"/>
        <v>430</v>
      </c>
      <c r="E5422" t="str">
        <f t="shared" ca="1" si="257"/>
        <v>shifted orders shipped</v>
      </c>
      <c r="F5422" t="s">
        <v>3539</v>
      </c>
      <c r="G5422" t="s">
        <v>335</v>
      </c>
      <c r="H5422" t="s">
        <v>11892</v>
      </c>
      <c r="I5422" s="6">
        <v>44008.572222222225</v>
      </c>
      <c r="J5422" t="s">
        <v>16</v>
      </c>
      <c r="K5422" s="6">
        <v>44014.619444444441</v>
      </c>
      <c r="Y5422" t="s">
        <v>114</v>
      </c>
      <c r="AA5422" t="s">
        <v>11893</v>
      </c>
      <c r="AD5422" t="s">
        <v>11894</v>
      </c>
      <c r="AE5422" t="s">
        <v>400</v>
      </c>
      <c r="AF5422">
        <v>17202</v>
      </c>
      <c r="AG5422" t="s">
        <v>338</v>
      </c>
      <c r="AK5422">
        <v>822</v>
      </c>
      <c r="AM5422">
        <v>430</v>
      </c>
      <c r="AN5422">
        <v>430</v>
      </c>
      <c r="AO5422">
        <v>3814</v>
      </c>
      <c r="AQ5422">
        <v>125961</v>
      </c>
      <c r="AR5422">
        <v>53160010</v>
      </c>
      <c r="AS5422" t="s">
        <v>11868</v>
      </c>
      <c r="AT5422" t="s">
        <v>11869</v>
      </c>
      <c r="AW5422" t="s">
        <v>343</v>
      </c>
      <c r="BY5422" t="s">
        <v>342</v>
      </c>
      <c r="EQ5422">
        <v>243211</v>
      </c>
      <c r="ER5422" t="s">
        <v>109</v>
      </c>
      <c r="ES5422">
        <v>11246085</v>
      </c>
      <c r="EV5422">
        <v>17279950</v>
      </c>
      <c r="EW5422">
        <v>928</v>
      </c>
      <c r="EX5422">
        <v>218567</v>
      </c>
      <c r="EY5422" t="s">
        <v>11895</v>
      </c>
      <c r="EZ5422">
        <v>1</v>
      </c>
      <c r="FC5422">
        <v>53160010</v>
      </c>
      <c r="FD5422" t="s">
        <v>11869</v>
      </c>
    </row>
    <row r="5423" spans="1:160" x14ac:dyDescent="0.3">
      <c r="A5423" t="str">
        <f>VLOOKUP(B5423,Table2[],3,FALSE)</f>
        <v>Digital</v>
      </c>
      <c r="B5423" t="str">
        <f>IF(OR(ISNUMBER(FIND("QVC",Z5423)),ISNUMBER(FIND("QVC",AL5423))),"QVC",IF(OR(ISNUMBER(FIND("NCO",H5423)),ISNUMBER(FIND("NCO",Y5423))), "NCO", IF(AL5423="consumer","PMD.com",VLOOKUP(LEFT(H5423,2),Tables!$E$1:$F$11,2,FALSE))))</f>
        <v>PMD.com</v>
      </c>
      <c r="C5423">
        <f t="shared" si="255"/>
        <v>52460001</v>
      </c>
      <c r="D5423">
        <f t="shared" si="256"/>
        <v>1</v>
      </c>
      <c r="E5423" t="str">
        <f t="shared" ca="1" si="257"/>
        <v>shifted orders shipped</v>
      </c>
      <c r="F5423" t="s">
        <v>3539</v>
      </c>
      <c r="G5423" t="s">
        <v>335</v>
      </c>
      <c r="H5423" t="s">
        <v>11896</v>
      </c>
      <c r="I5423" s="6">
        <v>44007.423402777778</v>
      </c>
      <c r="J5423" t="s">
        <v>16</v>
      </c>
      <c r="K5423" s="6">
        <v>44014.619780092595</v>
      </c>
      <c r="M5423" t="s">
        <v>11897</v>
      </c>
      <c r="N5423" t="s">
        <v>11898</v>
      </c>
      <c r="Q5423" t="s">
        <v>11899</v>
      </c>
      <c r="R5423" t="s">
        <v>400</v>
      </c>
      <c r="S5423">
        <v>18235</v>
      </c>
      <c r="T5423" t="s">
        <v>338</v>
      </c>
      <c r="U5423" t="s">
        <v>530</v>
      </c>
      <c r="W5423" t="s">
        <v>11900</v>
      </c>
      <c r="Z5423" t="s">
        <v>11897</v>
      </c>
      <c r="AA5423" t="s">
        <v>11898</v>
      </c>
      <c r="AD5423" t="s">
        <v>11899</v>
      </c>
      <c r="AE5423" t="s">
        <v>400</v>
      </c>
      <c r="AF5423">
        <v>18235</v>
      </c>
      <c r="AG5423" t="s">
        <v>338</v>
      </c>
      <c r="AH5423" t="s">
        <v>530</v>
      </c>
      <c r="AJ5423" t="s">
        <v>11900</v>
      </c>
      <c r="AL5423" t="s">
        <v>339</v>
      </c>
      <c r="AM5423">
        <v>1</v>
      </c>
      <c r="AN5423">
        <v>1</v>
      </c>
      <c r="AO5423">
        <v>14007</v>
      </c>
      <c r="AQ5423">
        <v>127157</v>
      </c>
      <c r="AR5423">
        <v>52460001</v>
      </c>
      <c r="AS5423" t="s">
        <v>972</v>
      </c>
      <c r="AT5423" t="s">
        <v>76</v>
      </c>
      <c r="AW5423" t="s">
        <v>340</v>
      </c>
      <c r="AX5423" t="s">
        <v>340</v>
      </c>
      <c r="AY5423" t="s">
        <v>341</v>
      </c>
      <c r="AZ5423">
        <v>0</v>
      </c>
      <c r="BY5423" t="s">
        <v>342</v>
      </c>
      <c r="EQ5423">
        <v>252044</v>
      </c>
      <c r="ER5423" t="s">
        <v>11901</v>
      </c>
      <c r="EV5423">
        <v>17271751</v>
      </c>
      <c r="EW5423">
        <v>928</v>
      </c>
      <c r="EX5423">
        <v>211044</v>
      </c>
      <c r="EY5423">
        <v>9.2748999964335493E+25</v>
      </c>
      <c r="EZ5423">
        <v>1</v>
      </c>
      <c r="FC5423">
        <v>52460001</v>
      </c>
      <c r="FD5423" t="s">
        <v>76</v>
      </c>
    </row>
    <row r="5424" spans="1:160" x14ac:dyDescent="0.3">
      <c r="A5424" t="str">
        <f>VLOOKUP(B5424,Table2[],3,FALSE)</f>
        <v>Digital</v>
      </c>
      <c r="B5424" t="str">
        <f>IF(OR(ISNUMBER(FIND("QVC",Z5424)),ISNUMBER(FIND("QVC",AL5424))),"QVC",IF(OR(ISNUMBER(FIND("NCO",H5424)),ISNUMBER(FIND("NCO",Y5424))), "NCO", IF(AL5424="consumer","PMD.com",VLOOKUP(LEFT(H5424,2),Tables!$E$1:$F$11,2,FALSE))))</f>
        <v>PMD.com</v>
      </c>
      <c r="C5424">
        <f t="shared" si="255"/>
        <v>53200001</v>
      </c>
      <c r="D5424">
        <f t="shared" si="256"/>
        <v>1</v>
      </c>
      <c r="E5424" t="str">
        <f t="shared" ca="1" si="257"/>
        <v>shifted orders shipped</v>
      </c>
      <c r="F5424" t="s">
        <v>3539</v>
      </c>
      <c r="G5424" t="s">
        <v>335</v>
      </c>
      <c r="H5424" t="s">
        <v>11896</v>
      </c>
      <c r="I5424" s="6">
        <v>44007.423402777778</v>
      </c>
      <c r="J5424" t="s">
        <v>16</v>
      </c>
      <c r="K5424" s="6">
        <v>44014.619780092595</v>
      </c>
      <c r="M5424" t="s">
        <v>11897</v>
      </c>
      <c r="N5424" t="s">
        <v>11898</v>
      </c>
      <c r="Q5424" t="s">
        <v>11899</v>
      </c>
      <c r="R5424" t="s">
        <v>400</v>
      </c>
      <c r="S5424">
        <v>18235</v>
      </c>
      <c r="T5424" t="s">
        <v>338</v>
      </c>
      <c r="U5424" t="s">
        <v>530</v>
      </c>
      <c r="W5424" t="s">
        <v>11900</v>
      </c>
      <c r="Z5424" t="s">
        <v>11897</v>
      </c>
      <c r="AA5424" t="s">
        <v>11898</v>
      </c>
      <c r="AD5424" t="s">
        <v>11899</v>
      </c>
      <c r="AE5424" t="s">
        <v>400</v>
      </c>
      <c r="AF5424">
        <v>18235</v>
      </c>
      <c r="AG5424" t="s">
        <v>338</v>
      </c>
      <c r="AH5424" t="s">
        <v>530</v>
      </c>
      <c r="AJ5424" t="s">
        <v>11900</v>
      </c>
      <c r="AL5424" t="s">
        <v>339</v>
      </c>
      <c r="AM5424">
        <v>1</v>
      </c>
      <c r="AN5424">
        <v>1</v>
      </c>
      <c r="AO5424">
        <v>15189</v>
      </c>
      <c r="AQ5424">
        <v>123906</v>
      </c>
      <c r="AR5424">
        <v>53200001</v>
      </c>
      <c r="AS5424" t="s">
        <v>973</v>
      </c>
      <c r="AT5424" t="s">
        <v>50</v>
      </c>
      <c r="AW5424" t="s">
        <v>340</v>
      </c>
      <c r="AX5424" t="s">
        <v>340</v>
      </c>
      <c r="AY5424" t="s">
        <v>357</v>
      </c>
      <c r="AZ5424" t="s">
        <v>363</v>
      </c>
      <c r="BY5424" t="s">
        <v>342</v>
      </c>
      <c r="EQ5424">
        <v>252156</v>
      </c>
      <c r="ER5424" t="s">
        <v>11901</v>
      </c>
      <c r="EV5424">
        <v>17271751</v>
      </c>
      <c r="EW5424">
        <v>928</v>
      </c>
      <c r="EX5424">
        <v>211044</v>
      </c>
      <c r="EY5424">
        <v>9.2748999964335493E+25</v>
      </c>
      <c r="EZ5424">
        <v>1</v>
      </c>
      <c r="FC5424">
        <v>53200001</v>
      </c>
      <c r="FD5424" t="s">
        <v>50</v>
      </c>
    </row>
    <row r="5425" spans="1:160" x14ac:dyDescent="0.3">
      <c r="A5425" t="str">
        <f>VLOOKUP(B5425,Table2[],3,FALSE)</f>
        <v>Digital</v>
      </c>
      <c r="B5425" t="str">
        <f>IF(OR(ISNUMBER(FIND("QVC",Z5425)),ISNUMBER(FIND("QVC",AL5425))),"QVC",IF(OR(ISNUMBER(FIND("NCO",H5425)),ISNUMBER(FIND("NCO",Y5425))), "NCO", IF(AL5425="consumer","PMD.com",VLOOKUP(LEFT(H5425,2),Tables!$E$1:$F$11,2,FALSE))))</f>
        <v>PMD.com</v>
      </c>
      <c r="C5425">
        <f t="shared" si="255"/>
        <v>5342</v>
      </c>
      <c r="D5425">
        <f t="shared" si="256"/>
        <v>1</v>
      </c>
      <c r="E5425" t="str">
        <f t="shared" ca="1" si="257"/>
        <v>shifted orders shipped</v>
      </c>
      <c r="F5425" t="s">
        <v>3539</v>
      </c>
      <c r="G5425" t="s">
        <v>335</v>
      </c>
      <c r="H5425" t="s">
        <v>11896</v>
      </c>
      <c r="I5425" s="6">
        <v>44007.423402777778</v>
      </c>
      <c r="J5425" t="s">
        <v>16</v>
      </c>
      <c r="K5425" s="6">
        <v>44014.619780092595</v>
      </c>
      <c r="M5425" t="s">
        <v>11897</v>
      </c>
      <c r="N5425" t="s">
        <v>11898</v>
      </c>
      <c r="Q5425" t="s">
        <v>11899</v>
      </c>
      <c r="R5425" t="s">
        <v>400</v>
      </c>
      <c r="S5425">
        <v>18235</v>
      </c>
      <c r="T5425" t="s">
        <v>338</v>
      </c>
      <c r="U5425" t="s">
        <v>530</v>
      </c>
      <c r="W5425" t="s">
        <v>11900</v>
      </c>
      <c r="Z5425" t="s">
        <v>11897</v>
      </c>
      <c r="AA5425" t="s">
        <v>11898</v>
      </c>
      <c r="AD5425" t="s">
        <v>11899</v>
      </c>
      <c r="AE5425" t="s">
        <v>400</v>
      </c>
      <c r="AF5425">
        <v>18235</v>
      </c>
      <c r="AG5425" t="s">
        <v>338</v>
      </c>
      <c r="AH5425" t="s">
        <v>530</v>
      </c>
      <c r="AJ5425" t="s">
        <v>11900</v>
      </c>
      <c r="AL5425" t="s">
        <v>339</v>
      </c>
      <c r="AM5425">
        <v>1</v>
      </c>
      <c r="AN5425">
        <v>1</v>
      </c>
      <c r="AO5425">
        <v>13280</v>
      </c>
      <c r="AQ5425">
        <v>123849</v>
      </c>
      <c r="AR5425">
        <v>5342</v>
      </c>
      <c r="AS5425" t="s">
        <v>1885</v>
      </c>
      <c r="AT5425" t="s">
        <v>149</v>
      </c>
      <c r="AW5425" t="s">
        <v>340</v>
      </c>
      <c r="AX5425" t="s">
        <v>340</v>
      </c>
      <c r="AY5425" t="s">
        <v>345</v>
      </c>
      <c r="AZ5425" t="s">
        <v>346</v>
      </c>
      <c r="BY5425" t="s">
        <v>342</v>
      </c>
      <c r="EQ5425">
        <v>243460</v>
      </c>
      <c r="ER5425" t="s">
        <v>11901</v>
      </c>
      <c r="EV5425">
        <v>17271751</v>
      </c>
      <c r="EW5425">
        <v>928</v>
      </c>
      <c r="EX5425">
        <v>211044</v>
      </c>
      <c r="EY5425">
        <v>9.2748999964335493E+25</v>
      </c>
      <c r="EZ5425">
        <v>1</v>
      </c>
      <c r="FC5425">
        <v>5342</v>
      </c>
      <c r="FD5425" t="s">
        <v>149</v>
      </c>
    </row>
    <row r="5426" spans="1:160" x14ac:dyDescent="0.3">
      <c r="A5426" t="str">
        <f>VLOOKUP(B5426,Table2[],3,FALSE)</f>
        <v>Digital</v>
      </c>
      <c r="B5426" t="str">
        <f>IF(OR(ISNUMBER(FIND("QVC",Z5426)),ISNUMBER(FIND("QVC",AL5426))),"QVC",IF(OR(ISNUMBER(FIND("NCO",H5426)),ISNUMBER(FIND("NCO",Y5426))), "NCO", IF(AL5426="consumer","PMD.com",VLOOKUP(LEFT(H5426,2),Tables!$E$1:$F$11,2,FALSE))))</f>
        <v>PMD.com</v>
      </c>
      <c r="C5426">
        <f t="shared" si="255"/>
        <v>5260</v>
      </c>
      <c r="D5426">
        <f t="shared" si="256"/>
        <v>1</v>
      </c>
      <c r="E5426" t="str">
        <f t="shared" ca="1" si="257"/>
        <v>shifted orders shipped</v>
      </c>
      <c r="F5426" t="s">
        <v>3539</v>
      </c>
      <c r="G5426" t="s">
        <v>335</v>
      </c>
      <c r="H5426" t="s">
        <v>11896</v>
      </c>
      <c r="I5426" s="6">
        <v>44007.423402777778</v>
      </c>
      <c r="J5426" t="s">
        <v>16</v>
      </c>
      <c r="K5426" s="6">
        <v>44014.619780092595</v>
      </c>
      <c r="M5426" t="s">
        <v>11897</v>
      </c>
      <c r="N5426" t="s">
        <v>11898</v>
      </c>
      <c r="Q5426" t="s">
        <v>11899</v>
      </c>
      <c r="R5426" t="s">
        <v>400</v>
      </c>
      <c r="S5426">
        <v>18235</v>
      </c>
      <c r="T5426" t="s">
        <v>338</v>
      </c>
      <c r="U5426" t="s">
        <v>530</v>
      </c>
      <c r="W5426" t="s">
        <v>11900</v>
      </c>
      <c r="Z5426" t="s">
        <v>11897</v>
      </c>
      <c r="AA5426" t="s">
        <v>11898</v>
      </c>
      <c r="AD5426" t="s">
        <v>11899</v>
      </c>
      <c r="AE5426" t="s">
        <v>400</v>
      </c>
      <c r="AF5426">
        <v>18235</v>
      </c>
      <c r="AG5426" t="s">
        <v>338</v>
      </c>
      <c r="AH5426" t="s">
        <v>530</v>
      </c>
      <c r="AJ5426" t="s">
        <v>11900</v>
      </c>
      <c r="AL5426" t="s">
        <v>339</v>
      </c>
      <c r="AM5426">
        <v>1</v>
      </c>
      <c r="AN5426">
        <v>1</v>
      </c>
      <c r="AO5426">
        <v>6390</v>
      </c>
      <c r="AQ5426">
        <v>124400</v>
      </c>
      <c r="AR5426">
        <v>5260</v>
      </c>
      <c r="AS5426" t="s">
        <v>1228</v>
      </c>
      <c r="AT5426" t="s">
        <v>173</v>
      </c>
      <c r="AW5426" t="s">
        <v>352</v>
      </c>
      <c r="AX5426" t="s">
        <v>352</v>
      </c>
      <c r="AY5426" t="s">
        <v>353</v>
      </c>
      <c r="AZ5426" t="s">
        <v>384</v>
      </c>
      <c r="BY5426" t="s">
        <v>342</v>
      </c>
      <c r="EQ5426">
        <v>250591</v>
      </c>
      <c r="ER5426" t="s">
        <v>11901</v>
      </c>
      <c r="EV5426">
        <v>17271751</v>
      </c>
      <c r="EW5426">
        <v>928</v>
      </c>
      <c r="EX5426">
        <v>211044</v>
      </c>
      <c r="EY5426">
        <v>9.2748999964335493E+25</v>
      </c>
      <c r="EZ5426">
        <v>1</v>
      </c>
      <c r="FC5426">
        <v>5260</v>
      </c>
      <c r="FD5426" t="s">
        <v>173</v>
      </c>
    </row>
    <row r="5427" spans="1:160" x14ac:dyDescent="0.3">
      <c r="A5427" t="str">
        <f>VLOOKUP(B5427,Table2[],3,FALSE)</f>
        <v>Retail</v>
      </c>
      <c r="B5427" t="str">
        <f>IF(OR(ISNUMBER(FIND("QVC",Z5427)),ISNUMBER(FIND("QVC",AL5427))),"QVC",IF(OR(ISNUMBER(FIND("NCO",H5427)),ISNUMBER(FIND("NCO",Y5427))), "NCO", IF(AL5427="consumer","PMD.com",VLOOKUP(LEFT(H5427,2),Tables!$E$1:$F$11,2,FALSE))))</f>
        <v>Retail Accounts</v>
      </c>
      <c r="C5427">
        <f t="shared" si="255"/>
        <v>57070001</v>
      </c>
      <c r="D5427">
        <f t="shared" si="256"/>
        <v>609</v>
      </c>
      <c r="E5427" t="str">
        <f t="shared" ca="1" si="257"/>
        <v>shifted orders shipped</v>
      </c>
      <c r="F5427" t="s">
        <v>3539</v>
      </c>
      <c r="G5427" t="s">
        <v>335</v>
      </c>
      <c r="H5427" t="s">
        <v>11902</v>
      </c>
      <c r="I5427" s="6">
        <v>43998.488194444442</v>
      </c>
      <c r="J5427" t="s">
        <v>16</v>
      </c>
      <c r="K5427" s="6">
        <v>44014.620138888888</v>
      </c>
      <c r="Y5427" t="s">
        <v>114</v>
      </c>
      <c r="AA5427" t="s">
        <v>11880</v>
      </c>
      <c r="AD5427" t="s">
        <v>11881</v>
      </c>
      <c r="AE5427" t="s">
        <v>365</v>
      </c>
      <c r="AF5427">
        <v>93725</v>
      </c>
      <c r="AG5427" t="s">
        <v>338</v>
      </c>
      <c r="AK5427">
        <v>855</v>
      </c>
      <c r="AM5427">
        <v>1142</v>
      </c>
      <c r="AN5427">
        <v>609</v>
      </c>
      <c r="AO5427">
        <v>5240</v>
      </c>
      <c r="AQ5427">
        <v>127795</v>
      </c>
      <c r="AR5427">
        <v>57070001</v>
      </c>
      <c r="AS5427" t="s">
        <v>1720</v>
      </c>
      <c r="AT5427" t="s">
        <v>1721</v>
      </c>
      <c r="AW5427" t="s">
        <v>343</v>
      </c>
      <c r="EQ5427">
        <v>253180</v>
      </c>
      <c r="ER5427" t="s">
        <v>109</v>
      </c>
      <c r="ES5427">
        <v>11242294</v>
      </c>
      <c r="EV5427">
        <v>17252181</v>
      </c>
      <c r="EW5427">
        <v>928</v>
      </c>
      <c r="EX5427">
        <v>205759</v>
      </c>
      <c r="EY5427" t="s">
        <v>11903</v>
      </c>
      <c r="EZ5427">
        <v>1</v>
      </c>
      <c r="FC5427">
        <v>57070001</v>
      </c>
      <c r="FD5427" t="s">
        <v>1721</v>
      </c>
    </row>
    <row r="5428" spans="1:160" x14ac:dyDescent="0.3">
      <c r="A5428" t="str">
        <f>VLOOKUP(B5428,Table2[],3,FALSE)</f>
        <v>Retail</v>
      </c>
      <c r="B5428" t="str">
        <f>IF(OR(ISNUMBER(FIND("QVC",Z5428)),ISNUMBER(FIND("QVC",AL5428))),"QVC",IF(OR(ISNUMBER(FIND("NCO",H5428)),ISNUMBER(FIND("NCO",Y5428))), "NCO", IF(AL5428="consumer","PMD.com",VLOOKUP(LEFT(H5428,2),Tables!$E$1:$F$11,2,FALSE))))</f>
        <v>Retail Accounts</v>
      </c>
      <c r="C5428">
        <f t="shared" si="255"/>
        <v>57070001</v>
      </c>
      <c r="D5428">
        <f t="shared" si="256"/>
        <v>533</v>
      </c>
      <c r="E5428" t="str">
        <f t="shared" ca="1" si="257"/>
        <v>shifted orders shipped</v>
      </c>
      <c r="F5428" t="s">
        <v>3539</v>
      </c>
      <c r="G5428" t="s">
        <v>335</v>
      </c>
      <c r="H5428" t="s">
        <v>11902</v>
      </c>
      <c r="I5428" s="6">
        <v>43998.488194444442</v>
      </c>
      <c r="J5428" t="s">
        <v>16</v>
      </c>
      <c r="K5428" s="6">
        <v>44014.620138888888</v>
      </c>
      <c r="Y5428" t="s">
        <v>114</v>
      </c>
      <c r="AA5428" t="s">
        <v>11880</v>
      </c>
      <c r="AD5428" t="s">
        <v>11881</v>
      </c>
      <c r="AE5428" t="s">
        <v>365</v>
      </c>
      <c r="AF5428">
        <v>93725</v>
      </c>
      <c r="AG5428" t="s">
        <v>338</v>
      </c>
      <c r="AK5428">
        <v>855</v>
      </c>
      <c r="AM5428">
        <v>1142</v>
      </c>
      <c r="AN5428">
        <v>533</v>
      </c>
      <c r="AO5428">
        <v>5240</v>
      </c>
      <c r="AQ5428">
        <v>127795</v>
      </c>
      <c r="AR5428">
        <v>57070001</v>
      </c>
      <c r="AS5428" t="s">
        <v>1722</v>
      </c>
      <c r="AT5428" t="s">
        <v>1721</v>
      </c>
      <c r="AW5428" t="s">
        <v>343</v>
      </c>
      <c r="EQ5428">
        <v>253181</v>
      </c>
      <c r="ER5428" t="s">
        <v>109</v>
      </c>
      <c r="ES5428">
        <v>11242294</v>
      </c>
      <c r="EV5428">
        <v>17252181</v>
      </c>
      <c r="EW5428">
        <v>928</v>
      </c>
      <c r="EX5428">
        <v>205759</v>
      </c>
      <c r="EY5428" t="s">
        <v>11903</v>
      </c>
      <c r="EZ5428">
        <v>1</v>
      </c>
      <c r="FC5428">
        <v>57070001</v>
      </c>
      <c r="FD5428" t="s">
        <v>1721</v>
      </c>
    </row>
    <row r="5429" spans="1:160" x14ac:dyDescent="0.3">
      <c r="A5429" t="str">
        <f>VLOOKUP(B5429,Table2[],3,FALSE)</f>
        <v>Digital</v>
      </c>
      <c r="B5429" t="str">
        <f>IF(OR(ISNUMBER(FIND("QVC",Z5429)),ISNUMBER(FIND("QVC",AL5429))),"QVC",IF(OR(ISNUMBER(FIND("NCO",H5429)),ISNUMBER(FIND("NCO",Y5429))), "NCO", IF(AL5429="consumer","PMD.com",VLOOKUP(LEFT(H5429,2),Tables!$E$1:$F$11,2,FALSE))))</f>
        <v>PMD.com</v>
      </c>
      <c r="C5429">
        <f t="shared" si="255"/>
        <v>53556</v>
      </c>
      <c r="D5429">
        <f t="shared" si="256"/>
        <v>1</v>
      </c>
      <c r="E5429" t="str">
        <f t="shared" ca="1" si="257"/>
        <v>MTD orders shipped</v>
      </c>
      <c r="F5429" t="s">
        <v>3539</v>
      </c>
      <c r="G5429" t="s">
        <v>335</v>
      </c>
      <c r="H5429" t="s">
        <v>10759</v>
      </c>
      <c r="I5429" s="6">
        <v>44013.422615740739</v>
      </c>
      <c r="J5429" t="s">
        <v>16</v>
      </c>
      <c r="K5429" s="6">
        <v>44014.621041666665</v>
      </c>
      <c r="M5429" t="s">
        <v>11904</v>
      </c>
      <c r="N5429" t="s">
        <v>11905</v>
      </c>
      <c r="Q5429" t="s">
        <v>11906</v>
      </c>
      <c r="R5429" t="s">
        <v>389</v>
      </c>
      <c r="S5429">
        <v>10801</v>
      </c>
      <c r="T5429" t="s">
        <v>338</v>
      </c>
      <c r="U5429" t="s">
        <v>530</v>
      </c>
      <c r="W5429" t="s">
        <v>11907</v>
      </c>
      <c r="Z5429" t="s">
        <v>11904</v>
      </c>
      <c r="AA5429" t="s">
        <v>11905</v>
      </c>
      <c r="AD5429" t="s">
        <v>11906</v>
      </c>
      <c r="AE5429" t="s">
        <v>389</v>
      </c>
      <c r="AF5429">
        <v>10801</v>
      </c>
      <c r="AG5429" t="s">
        <v>338</v>
      </c>
      <c r="AH5429" t="s">
        <v>530</v>
      </c>
      <c r="AJ5429" t="s">
        <v>11907</v>
      </c>
      <c r="AL5429" t="s">
        <v>339</v>
      </c>
      <c r="AM5429">
        <v>1</v>
      </c>
      <c r="AN5429">
        <v>1</v>
      </c>
      <c r="AO5429">
        <v>44050</v>
      </c>
      <c r="AQ5429">
        <v>124593</v>
      </c>
      <c r="AR5429">
        <v>53556</v>
      </c>
      <c r="AS5429" t="s">
        <v>1264</v>
      </c>
      <c r="AT5429" t="s">
        <v>1265</v>
      </c>
      <c r="AW5429" t="s">
        <v>344</v>
      </c>
      <c r="AX5429" t="s">
        <v>344</v>
      </c>
      <c r="AY5429" t="s">
        <v>351</v>
      </c>
      <c r="AZ5429" t="s">
        <v>441</v>
      </c>
      <c r="BY5429" t="s">
        <v>342</v>
      </c>
      <c r="EQ5429">
        <v>244341</v>
      </c>
      <c r="ER5429" t="s">
        <v>10760</v>
      </c>
      <c r="EV5429">
        <v>17289154</v>
      </c>
      <c r="EW5429">
        <v>928</v>
      </c>
      <c r="EX5429">
        <v>221303</v>
      </c>
      <c r="EY5429">
        <v>9.2748999964335493E+25</v>
      </c>
      <c r="EZ5429">
        <v>1</v>
      </c>
      <c r="FC5429">
        <v>53556</v>
      </c>
      <c r="FD5429" t="s">
        <v>1265</v>
      </c>
    </row>
    <row r="5430" spans="1:160" x14ac:dyDescent="0.3">
      <c r="A5430" t="str">
        <f>VLOOKUP(B5430,Table2[],3,FALSE)</f>
        <v>Digital</v>
      </c>
      <c r="B5430" t="str">
        <f>IF(OR(ISNUMBER(FIND("QVC",Z5430)),ISNUMBER(FIND("QVC",AL5430))),"QVC",IF(OR(ISNUMBER(FIND("NCO",H5430)),ISNUMBER(FIND("NCO",Y5430))), "NCO", IF(AL5430="consumer","PMD.com",VLOOKUP(LEFT(H5430,2),Tables!$E$1:$F$11,2,FALSE))))</f>
        <v>PMD.com</v>
      </c>
      <c r="C5430">
        <f t="shared" si="255"/>
        <v>53546</v>
      </c>
      <c r="D5430">
        <f t="shared" si="256"/>
        <v>1</v>
      </c>
      <c r="E5430" t="str">
        <f t="shared" ca="1" si="257"/>
        <v>MTD orders shipped</v>
      </c>
      <c r="F5430" t="s">
        <v>3539</v>
      </c>
      <c r="G5430" t="s">
        <v>335</v>
      </c>
      <c r="H5430" t="s">
        <v>10759</v>
      </c>
      <c r="I5430" s="6">
        <v>44013.422615740739</v>
      </c>
      <c r="J5430" t="s">
        <v>16</v>
      </c>
      <c r="K5430" s="6">
        <v>44014.621041666665</v>
      </c>
      <c r="M5430" t="s">
        <v>11904</v>
      </c>
      <c r="N5430" t="s">
        <v>11905</v>
      </c>
      <c r="Q5430" t="s">
        <v>11906</v>
      </c>
      <c r="R5430" t="s">
        <v>389</v>
      </c>
      <c r="S5430">
        <v>10801</v>
      </c>
      <c r="T5430" t="s">
        <v>338</v>
      </c>
      <c r="U5430" t="s">
        <v>530</v>
      </c>
      <c r="W5430" t="s">
        <v>11907</v>
      </c>
      <c r="Z5430" t="s">
        <v>11904</v>
      </c>
      <c r="AA5430" t="s">
        <v>11905</v>
      </c>
      <c r="AD5430" t="s">
        <v>11906</v>
      </c>
      <c r="AE5430" t="s">
        <v>389</v>
      </c>
      <c r="AF5430">
        <v>10801</v>
      </c>
      <c r="AG5430" t="s">
        <v>338</v>
      </c>
      <c r="AH5430" t="s">
        <v>530</v>
      </c>
      <c r="AJ5430" t="s">
        <v>11907</v>
      </c>
      <c r="AL5430" t="s">
        <v>339</v>
      </c>
      <c r="AM5430">
        <v>1</v>
      </c>
      <c r="AN5430">
        <v>1</v>
      </c>
      <c r="AO5430">
        <v>55291</v>
      </c>
      <c r="AQ5430">
        <v>124792</v>
      </c>
      <c r="AR5430">
        <v>53546</v>
      </c>
      <c r="AS5430" t="s">
        <v>1260</v>
      </c>
      <c r="AT5430" t="s">
        <v>1261</v>
      </c>
      <c r="AW5430" t="s">
        <v>344</v>
      </c>
      <c r="AX5430" t="s">
        <v>344</v>
      </c>
      <c r="AY5430" t="s">
        <v>351</v>
      </c>
      <c r="AZ5430" t="s">
        <v>415</v>
      </c>
      <c r="BY5430" t="s">
        <v>342</v>
      </c>
      <c r="EQ5430">
        <v>244332</v>
      </c>
      <c r="ER5430" t="s">
        <v>10760</v>
      </c>
      <c r="EV5430">
        <v>17289154</v>
      </c>
      <c r="EW5430">
        <v>928</v>
      </c>
      <c r="EX5430">
        <v>221303</v>
      </c>
      <c r="EY5430">
        <v>9.2748999964335493E+25</v>
      </c>
      <c r="EZ5430">
        <v>1</v>
      </c>
      <c r="FC5430">
        <v>53546</v>
      </c>
      <c r="FD5430" t="s">
        <v>1261</v>
      </c>
    </row>
    <row r="5431" spans="1:160" x14ac:dyDescent="0.3">
      <c r="A5431" t="str">
        <f>VLOOKUP(B5431,Table2[],3,FALSE)</f>
        <v>Digital</v>
      </c>
      <c r="B5431" t="str">
        <f>IF(OR(ISNUMBER(FIND("QVC",Z5431)),ISNUMBER(FIND("QVC",AL5431))),"QVC",IF(OR(ISNUMBER(FIND("NCO",H5431)),ISNUMBER(FIND("NCO",Y5431))), "NCO", IF(AL5431="consumer","PMD.com",VLOOKUP(LEFT(H5431,2),Tables!$E$1:$F$11,2,FALSE))))</f>
        <v>PMD.com</v>
      </c>
      <c r="C5431">
        <f t="shared" si="255"/>
        <v>53576</v>
      </c>
      <c r="D5431">
        <f t="shared" si="256"/>
        <v>1</v>
      </c>
      <c r="E5431" t="str">
        <f t="shared" ca="1" si="257"/>
        <v>MTD orders shipped</v>
      </c>
      <c r="F5431" t="s">
        <v>3539</v>
      </c>
      <c r="G5431" t="s">
        <v>335</v>
      </c>
      <c r="H5431" t="s">
        <v>10759</v>
      </c>
      <c r="I5431" s="6">
        <v>44013.422615740739</v>
      </c>
      <c r="J5431" t="s">
        <v>16</v>
      </c>
      <c r="K5431" s="6">
        <v>44014.621041666665</v>
      </c>
      <c r="M5431" t="s">
        <v>11904</v>
      </c>
      <c r="N5431" t="s">
        <v>11905</v>
      </c>
      <c r="Q5431" t="s">
        <v>11906</v>
      </c>
      <c r="R5431" t="s">
        <v>389</v>
      </c>
      <c r="S5431">
        <v>10801</v>
      </c>
      <c r="T5431" t="s">
        <v>338</v>
      </c>
      <c r="U5431" t="s">
        <v>530</v>
      </c>
      <c r="W5431" t="s">
        <v>11907</v>
      </c>
      <c r="Z5431" t="s">
        <v>11904</v>
      </c>
      <c r="AA5431" t="s">
        <v>11905</v>
      </c>
      <c r="AD5431" t="s">
        <v>11906</v>
      </c>
      <c r="AE5431" t="s">
        <v>389</v>
      </c>
      <c r="AF5431">
        <v>10801</v>
      </c>
      <c r="AG5431" t="s">
        <v>338</v>
      </c>
      <c r="AH5431" t="s">
        <v>530</v>
      </c>
      <c r="AJ5431" t="s">
        <v>11907</v>
      </c>
      <c r="AL5431" t="s">
        <v>339</v>
      </c>
      <c r="AM5431">
        <v>1</v>
      </c>
      <c r="AN5431">
        <v>1</v>
      </c>
      <c r="AO5431">
        <v>92098</v>
      </c>
      <c r="AQ5431">
        <v>125346</v>
      </c>
      <c r="AR5431">
        <v>53576</v>
      </c>
      <c r="AS5431" t="s">
        <v>1262</v>
      </c>
      <c r="AT5431" t="s">
        <v>1263</v>
      </c>
      <c r="AW5431" t="s">
        <v>344</v>
      </c>
      <c r="AX5431" t="s">
        <v>344</v>
      </c>
      <c r="AY5431" t="s">
        <v>351</v>
      </c>
      <c r="AZ5431" t="s">
        <v>11908</v>
      </c>
      <c r="BY5431" t="s">
        <v>342</v>
      </c>
      <c r="EQ5431">
        <v>243923</v>
      </c>
      <c r="ER5431" t="s">
        <v>10760</v>
      </c>
      <c r="EV5431">
        <v>17289154</v>
      </c>
      <c r="EW5431">
        <v>928</v>
      </c>
      <c r="EX5431">
        <v>221303</v>
      </c>
      <c r="EY5431">
        <v>9.2748999964335493E+25</v>
      </c>
      <c r="EZ5431">
        <v>1</v>
      </c>
      <c r="FC5431">
        <v>53576</v>
      </c>
      <c r="FD5431" t="s">
        <v>1263</v>
      </c>
    </row>
    <row r="5432" spans="1:160" x14ac:dyDescent="0.3">
      <c r="A5432" t="str">
        <f>VLOOKUP(B5432,Table2[],3,FALSE)</f>
        <v>Digital</v>
      </c>
      <c r="B5432" t="str">
        <f>IF(OR(ISNUMBER(FIND("QVC",Z5432)),ISNUMBER(FIND("QVC",AL5432))),"QVC",IF(OR(ISNUMBER(FIND("NCO",H5432)),ISNUMBER(FIND("NCO",Y5432))), "NCO", IF(AL5432="consumer","PMD.com",VLOOKUP(LEFT(H5432,2),Tables!$E$1:$F$11,2,FALSE))))</f>
        <v>PMD.com</v>
      </c>
      <c r="C5432">
        <f t="shared" si="255"/>
        <v>350040</v>
      </c>
      <c r="D5432">
        <f t="shared" si="256"/>
        <v>1</v>
      </c>
      <c r="E5432" t="str">
        <f t="shared" ca="1" si="257"/>
        <v>MTD orders shipped</v>
      </c>
      <c r="F5432" t="s">
        <v>3539</v>
      </c>
      <c r="G5432" t="s">
        <v>335</v>
      </c>
      <c r="H5432" t="s">
        <v>10759</v>
      </c>
      <c r="I5432" s="6">
        <v>44013.422615740739</v>
      </c>
      <c r="J5432" t="s">
        <v>16</v>
      </c>
      <c r="K5432" s="6">
        <v>44014.621041666665</v>
      </c>
      <c r="M5432" t="s">
        <v>11904</v>
      </c>
      <c r="N5432" t="s">
        <v>11905</v>
      </c>
      <c r="Q5432" t="s">
        <v>11906</v>
      </c>
      <c r="R5432" t="s">
        <v>389</v>
      </c>
      <c r="S5432">
        <v>10801</v>
      </c>
      <c r="T5432" t="s">
        <v>338</v>
      </c>
      <c r="U5432" t="s">
        <v>530</v>
      </c>
      <c r="W5432" t="s">
        <v>11907</v>
      </c>
      <c r="Z5432" t="s">
        <v>11904</v>
      </c>
      <c r="AA5432" t="s">
        <v>11905</v>
      </c>
      <c r="AD5432" t="s">
        <v>11906</v>
      </c>
      <c r="AE5432" t="s">
        <v>389</v>
      </c>
      <c r="AF5432">
        <v>10801</v>
      </c>
      <c r="AG5432" t="s">
        <v>338</v>
      </c>
      <c r="AH5432" t="s">
        <v>530</v>
      </c>
      <c r="AJ5432" t="s">
        <v>11907</v>
      </c>
      <c r="AL5432" t="s">
        <v>339</v>
      </c>
      <c r="AM5432">
        <v>1</v>
      </c>
      <c r="AN5432">
        <v>1</v>
      </c>
      <c r="AO5432">
        <v>3662</v>
      </c>
      <c r="AQ5432">
        <v>124195</v>
      </c>
      <c r="AR5432">
        <v>350040</v>
      </c>
      <c r="AT5432" t="s">
        <v>1613</v>
      </c>
      <c r="AW5432" t="s">
        <v>11909</v>
      </c>
      <c r="AX5432" t="s">
        <v>11910</v>
      </c>
      <c r="AY5432" t="s">
        <v>11911</v>
      </c>
      <c r="AZ5432" t="s">
        <v>11912</v>
      </c>
      <c r="BY5432" t="s">
        <v>342</v>
      </c>
      <c r="EQ5432">
        <v>239093</v>
      </c>
      <c r="ER5432" t="s">
        <v>10760</v>
      </c>
      <c r="EV5432">
        <v>17289154</v>
      </c>
      <c r="EW5432">
        <v>928</v>
      </c>
      <c r="EX5432">
        <v>221303</v>
      </c>
      <c r="EY5432">
        <v>9.2748999964335493E+25</v>
      </c>
      <c r="EZ5432">
        <v>1</v>
      </c>
      <c r="FC5432">
        <v>350040</v>
      </c>
      <c r="FD5432" t="s">
        <v>11913</v>
      </c>
    </row>
    <row r="5433" spans="1:160" x14ac:dyDescent="0.3">
      <c r="A5433" t="str">
        <f>VLOOKUP(B5433,Table2[],3,FALSE)</f>
        <v>Digital</v>
      </c>
      <c r="B5433" t="str">
        <f>IF(OR(ISNUMBER(FIND("QVC",Z5433)),ISNUMBER(FIND("QVC",AL5433))),"QVC",IF(OR(ISNUMBER(FIND("NCO",H5433)),ISNUMBER(FIND("NCO",Y5433))), "NCO", IF(AL5433="consumer","PMD.com",VLOOKUP(LEFT(H5433,2),Tables!$E$1:$F$11,2,FALSE))))</f>
        <v>PMD.com</v>
      </c>
      <c r="C5433">
        <f t="shared" si="255"/>
        <v>53440001</v>
      </c>
      <c r="D5433">
        <f t="shared" si="256"/>
        <v>1</v>
      </c>
      <c r="E5433" t="str">
        <f t="shared" ca="1" si="257"/>
        <v>shifted orders shipped</v>
      </c>
      <c r="F5433" t="s">
        <v>3539</v>
      </c>
      <c r="G5433" t="s">
        <v>335</v>
      </c>
      <c r="H5433" t="s">
        <v>11914</v>
      </c>
      <c r="I5433" s="6">
        <v>44007.358541666668</v>
      </c>
      <c r="J5433" t="s">
        <v>16</v>
      </c>
      <c r="K5433" s="6">
        <v>44014.622118055559</v>
      </c>
      <c r="M5433" t="s">
        <v>11915</v>
      </c>
      <c r="N5433" t="s">
        <v>11916</v>
      </c>
      <c r="Q5433" t="s">
        <v>11917</v>
      </c>
      <c r="R5433" t="s">
        <v>360</v>
      </c>
      <c r="S5433">
        <v>27282</v>
      </c>
      <c r="T5433" t="s">
        <v>338</v>
      </c>
      <c r="U5433" t="s">
        <v>530</v>
      </c>
      <c r="W5433" t="s">
        <v>11918</v>
      </c>
      <c r="Z5433" t="s">
        <v>11915</v>
      </c>
      <c r="AA5433" t="s">
        <v>11916</v>
      </c>
      <c r="AD5433" t="s">
        <v>11917</v>
      </c>
      <c r="AE5433" t="s">
        <v>360</v>
      </c>
      <c r="AF5433">
        <v>27282</v>
      </c>
      <c r="AG5433" t="s">
        <v>338</v>
      </c>
      <c r="AH5433" t="s">
        <v>530</v>
      </c>
      <c r="AJ5433" t="s">
        <v>11918</v>
      </c>
      <c r="AL5433" t="s">
        <v>339</v>
      </c>
      <c r="AM5433">
        <v>1</v>
      </c>
      <c r="AN5433">
        <v>1</v>
      </c>
      <c r="AO5433">
        <v>7642</v>
      </c>
      <c r="AQ5433">
        <v>124700</v>
      </c>
      <c r="AR5433">
        <v>53440001</v>
      </c>
      <c r="AS5433" t="s">
        <v>1240</v>
      </c>
      <c r="AT5433" t="s">
        <v>116</v>
      </c>
      <c r="AW5433" t="s">
        <v>340</v>
      </c>
      <c r="AX5433" t="s">
        <v>340</v>
      </c>
      <c r="AY5433" t="s">
        <v>345</v>
      </c>
      <c r="AZ5433" t="s">
        <v>345</v>
      </c>
      <c r="BY5433" t="s">
        <v>342</v>
      </c>
      <c r="EQ5433">
        <v>252960</v>
      </c>
      <c r="ER5433" t="s">
        <v>11919</v>
      </c>
      <c r="EV5433">
        <v>17268090</v>
      </c>
      <c r="EW5433">
        <v>928</v>
      </c>
      <c r="EX5433">
        <v>208493</v>
      </c>
      <c r="EY5433">
        <v>9.2748999964335493E+25</v>
      </c>
      <c r="EZ5433">
        <v>1</v>
      </c>
      <c r="FC5433">
        <v>53440001</v>
      </c>
      <c r="FD5433" t="s">
        <v>116</v>
      </c>
    </row>
    <row r="5434" spans="1:160" x14ac:dyDescent="0.3">
      <c r="A5434" t="str">
        <f>VLOOKUP(B5434,Table2[],3,FALSE)</f>
        <v>Digital</v>
      </c>
      <c r="B5434" t="str">
        <f>IF(OR(ISNUMBER(FIND("QVC",Z5434)),ISNUMBER(FIND("QVC",AL5434))),"QVC",IF(OR(ISNUMBER(FIND("NCO",H5434)),ISNUMBER(FIND("NCO",Y5434))), "NCO", IF(AL5434="consumer","PMD.com",VLOOKUP(LEFT(H5434,2),Tables!$E$1:$F$11,2,FALSE))))</f>
        <v>PMD.com</v>
      </c>
      <c r="C5434">
        <f t="shared" si="255"/>
        <v>52460001</v>
      </c>
      <c r="D5434">
        <f t="shared" si="256"/>
        <v>1</v>
      </c>
      <c r="E5434" t="str">
        <f t="shared" ca="1" si="257"/>
        <v>shifted orders shipped</v>
      </c>
      <c r="F5434" t="s">
        <v>3539</v>
      </c>
      <c r="G5434" t="s">
        <v>335</v>
      </c>
      <c r="H5434" t="s">
        <v>11914</v>
      </c>
      <c r="I5434" s="6">
        <v>44007.358541666668</v>
      </c>
      <c r="J5434" t="s">
        <v>16</v>
      </c>
      <c r="K5434" s="6">
        <v>44014.622118055559</v>
      </c>
      <c r="M5434" t="s">
        <v>11915</v>
      </c>
      <c r="N5434" t="s">
        <v>11916</v>
      </c>
      <c r="Q5434" t="s">
        <v>11917</v>
      </c>
      <c r="R5434" t="s">
        <v>360</v>
      </c>
      <c r="S5434">
        <v>27282</v>
      </c>
      <c r="T5434" t="s">
        <v>338</v>
      </c>
      <c r="U5434" t="s">
        <v>530</v>
      </c>
      <c r="W5434" t="s">
        <v>11918</v>
      </c>
      <c r="Z5434" t="s">
        <v>11915</v>
      </c>
      <c r="AA5434" t="s">
        <v>11916</v>
      </c>
      <c r="AD5434" t="s">
        <v>11917</v>
      </c>
      <c r="AE5434" t="s">
        <v>360</v>
      </c>
      <c r="AF5434">
        <v>27282</v>
      </c>
      <c r="AG5434" t="s">
        <v>338</v>
      </c>
      <c r="AH5434" t="s">
        <v>530</v>
      </c>
      <c r="AJ5434" t="s">
        <v>11918</v>
      </c>
      <c r="AL5434" t="s">
        <v>339</v>
      </c>
      <c r="AM5434">
        <v>1</v>
      </c>
      <c r="AN5434">
        <v>1</v>
      </c>
      <c r="AO5434">
        <v>14007</v>
      </c>
      <c r="AQ5434">
        <v>127157</v>
      </c>
      <c r="AR5434">
        <v>52460001</v>
      </c>
      <c r="AS5434" t="s">
        <v>1915</v>
      </c>
      <c r="AT5434" t="s">
        <v>76</v>
      </c>
      <c r="AW5434" t="s">
        <v>340</v>
      </c>
      <c r="AX5434" t="s">
        <v>340</v>
      </c>
      <c r="AY5434" t="s">
        <v>341</v>
      </c>
      <c r="AZ5434">
        <v>0</v>
      </c>
      <c r="BY5434" t="s">
        <v>342</v>
      </c>
      <c r="EQ5434">
        <v>253183</v>
      </c>
      <c r="ER5434" t="s">
        <v>11919</v>
      </c>
      <c r="EV5434">
        <v>17268090</v>
      </c>
      <c r="EW5434">
        <v>928</v>
      </c>
      <c r="EX5434">
        <v>208493</v>
      </c>
      <c r="EY5434">
        <v>9.2748999964335493E+25</v>
      </c>
      <c r="EZ5434">
        <v>1</v>
      </c>
      <c r="FC5434">
        <v>52460001</v>
      </c>
      <c r="FD5434" t="s">
        <v>76</v>
      </c>
    </row>
    <row r="5435" spans="1:160" x14ac:dyDescent="0.3">
      <c r="A5435" t="str">
        <f>VLOOKUP(B5435,Table2[],3,FALSE)</f>
        <v>Digital</v>
      </c>
      <c r="B5435" t="str">
        <f>IF(OR(ISNUMBER(FIND("QVC",Z5435)),ISNUMBER(FIND("QVC",AL5435))),"QVC",IF(OR(ISNUMBER(FIND("NCO",H5435)),ISNUMBER(FIND("NCO",Y5435))), "NCO", IF(AL5435="consumer","PMD.com",VLOOKUP(LEFT(H5435,2),Tables!$E$1:$F$11,2,FALSE))))</f>
        <v>PMD.com</v>
      </c>
      <c r="C5435">
        <f t="shared" si="255"/>
        <v>53160001</v>
      </c>
      <c r="D5435">
        <f t="shared" si="256"/>
        <v>1</v>
      </c>
      <c r="E5435" t="str">
        <f t="shared" ca="1" si="257"/>
        <v>shifted orders shipped</v>
      </c>
      <c r="F5435" t="s">
        <v>3539</v>
      </c>
      <c r="G5435" t="s">
        <v>335</v>
      </c>
      <c r="H5435" t="s">
        <v>11914</v>
      </c>
      <c r="I5435" s="6">
        <v>44007.358541666668</v>
      </c>
      <c r="J5435" t="s">
        <v>16</v>
      </c>
      <c r="K5435" s="6">
        <v>44014.622118055559</v>
      </c>
      <c r="M5435" t="s">
        <v>11915</v>
      </c>
      <c r="N5435" t="s">
        <v>11916</v>
      </c>
      <c r="Q5435" t="s">
        <v>11917</v>
      </c>
      <c r="R5435" t="s">
        <v>360</v>
      </c>
      <c r="S5435">
        <v>27282</v>
      </c>
      <c r="T5435" t="s">
        <v>338</v>
      </c>
      <c r="U5435" t="s">
        <v>530</v>
      </c>
      <c r="W5435" t="s">
        <v>11918</v>
      </c>
      <c r="Z5435" t="s">
        <v>11915</v>
      </c>
      <c r="AA5435" t="s">
        <v>11916</v>
      </c>
      <c r="AD5435" t="s">
        <v>11917</v>
      </c>
      <c r="AE5435" t="s">
        <v>360</v>
      </c>
      <c r="AF5435">
        <v>27282</v>
      </c>
      <c r="AG5435" t="s">
        <v>338</v>
      </c>
      <c r="AH5435" t="s">
        <v>530</v>
      </c>
      <c r="AJ5435" t="s">
        <v>11918</v>
      </c>
      <c r="AL5435" t="s">
        <v>339</v>
      </c>
      <c r="AM5435">
        <v>1</v>
      </c>
      <c r="AN5435">
        <v>1</v>
      </c>
      <c r="AO5435">
        <v>4322</v>
      </c>
      <c r="AQ5435">
        <v>124007</v>
      </c>
      <c r="AR5435">
        <v>53160001</v>
      </c>
      <c r="AS5435" t="s">
        <v>1895</v>
      </c>
      <c r="AT5435" t="s">
        <v>119</v>
      </c>
      <c r="AW5435" t="s">
        <v>340</v>
      </c>
      <c r="AX5435" t="s">
        <v>340</v>
      </c>
      <c r="AY5435" t="s">
        <v>341</v>
      </c>
      <c r="AZ5435">
        <v>0</v>
      </c>
      <c r="BY5435" t="s">
        <v>342</v>
      </c>
      <c r="EQ5435">
        <v>252959</v>
      </c>
      <c r="ER5435" t="s">
        <v>11919</v>
      </c>
      <c r="EV5435">
        <v>17268090</v>
      </c>
      <c r="EW5435">
        <v>928</v>
      </c>
      <c r="EX5435">
        <v>208493</v>
      </c>
      <c r="EY5435">
        <v>9.2748999964335493E+25</v>
      </c>
      <c r="EZ5435">
        <v>1</v>
      </c>
      <c r="FC5435">
        <v>53160001</v>
      </c>
      <c r="FD5435" t="s">
        <v>119</v>
      </c>
    </row>
    <row r="5436" spans="1:160" x14ac:dyDescent="0.3">
      <c r="A5436" t="str">
        <f>VLOOKUP(B5436,Table2[],3,FALSE)</f>
        <v>Digital</v>
      </c>
      <c r="B5436" t="str">
        <f>IF(OR(ISNUMBER(FIND("QVC",Z5436)),ISNUMBER(FIND("QVC",AL5436))),"QVC",IF(OR(ISNUMBER(FIND("NCO",H5436)),ISNUMBER(FIND("NCO",Y5436))), "NCO", IF(AL5436="consumer","PMD.com",VLOOKUP(LEFT(H5436,2),Tables!$E$1:$F$11,2,FALSE))))</f>
        <v>PMD.com</v>
      </c>
      <c r="C5436">
        <f t="shared" si="255"/>
        <v>5341</v>
      </c>
      <c r="D5436">
        <f t="shared" si="256"/>
        <v>1</v>
      </c>
      <c r="E5436" t="str">
        <f t="shared" ca="1" si="257"/>
        <v>shifted orders shipped</v>
      </c>
      <c r="F5436" t="s">
        <v>3539</v>
      </c>
      <c r="G5436" t="s">
        <v>335</v>
      </c>
      <c r="H5436" t="s">
        <v>11920</v>
      </c>
      <c r="I5436" s="6">
        <v>44007.583958333336</v>
      </c>
      <c r="J5436" t="s">
        <v>16</v>
      </c>
      <c r="K5436" s="6">
        <v>44014.623472222222</v>
      </c>
      <c r="M5436" t="s">
        <v>11921</v>
      </c>
      <c r="N5436" t="s">
        <v>11922</v>
      </c>
      <c r="Q5436" t="s">
        <v>11923</v>
      </c>
      <c r="R5436" t="s">
        <v>368</v>
      </c>
      <c r="S5436" t="s">
        <v>11924</v>
      </c>
      <c r="T5436" t="s">
        <v>338</v>
      </c>
      <c r="U5436" t="s">
        <v>530</v>
      </c>
      <c r="W5436" t="s">
        <v>11925</v>
      </c>
      <c r="Z5436" t="s">
        <v>11921</v>
      </c>
      <c r="AA5436" t="s">
        <v>11922</v>
      </c>
      <c r="AD5436" t="s">
        <v>11923</v>
      </c>
      <c r="AE5436" t="s">
        <v>368</v>
      </c>
      <c r="AF5436" t="s">
        <v>11924</v>
      </c>
      <c r="AG5436" t="s">
        <v>338</v>
      </c>
      <c r="AH5436" t="s">
        <v>530</v>
      </c>
      <c r="AJ5436" t="s">
        <v>11925</v>
      </c>
      <c r="AL5436" t="s">
        <v>339</v>
      </c>
      <c r="AM5436">
        <v>1</v>
      </c>
      <c r="AN5436">
        <v>1</v>
      </c>
      <c r="AO5436">
        <v>15156</v>
      </c>
      <c r="AQ5436">
        <v>124187</v>
      </c>
      <c r="AR5436">
        <v>5341</v>
      </c>
      <c r="AS5436" t="s">
        <v>831</v>
      </c>
      <c r="AT5436" t="s">
        <v>82</v>
      </c>
      <c r="AW5436" t="s">
        <v>340</v>
      </c>
      <c r="AX5436" t="s">
        <v>340</v>
      </c>
      <c r="AY5436" t="s">
        <v>345</v>
      </c>
      <c r="AZ5436" t="s">
        <v>346</v>
      </c>
      <c r="BY5436" t="s">
        <v>342</v>
      </c>
      <c r="EQ5436">
        <v>244247</v>
      </c>
      <c r="ER5436" t="s">
        <v>11926</v>
      </c>
      <c r="EV5436">
        <v>17277845</v>
      </c>
      <c r="EW5436">
        <v>928</v>
      </c>
      <c r="EX5436">
        <v>215477</v>
      </c>
      <c r="EY5436" t="s">
        <v>11927</v>
      </c>
      <c r="EZ5436">
        <v>1</v>
      </c>
      <c r="FC5436">
        <v>95292</v>
      </c>
      <c r="FD5436" t="s">
        <v>511</v>
      </c>
    </row>
    <row r="5437" spans="1:160" x14ac:dyDescent="0.3">
      <c r="A5437" t="str">
        <f>VLOOKUP(B5437,Table2[],3,FALSE)</f>
        <v>Digital</v>
      </c>
      <c r="B5437" t="str">
        <f>IF(OR(ISNUMBER(FIND("QVC",Z5437)),ISNUMBER(FIND("QVC",AL5437))),"QVC",IF(OR(ISNUMBER(FIND("NCO",H5437)),ISNUMBER(FIND("NCO",Y5437))), "NCO", IF(AL5437="consumer","PMD.com",VLOOKUP(LEFT(H5437,2),Tables!$E$1:$F$11,2,FALSE))))</f>
        <v>PMD.com</v>
      </c>
      <c r="C5437">
        <f t="shared" si="255"/>
        <v>5341</v>
      </c>
      <c r="D5437">
        <f t="shared" si="256"/>
        <v>1</v>
      </c>
      <c r="E5437" t="str">
        <f t="shared" ca="1" si="257"/>
        <v>shifted orders shipped</v>
      </c>
      <c r="F5437" t="s">
        <v>3539</v>
      </c>
      <c r="G5437" t="s">
        <v>335</v>
      </c>
      <c r="H5437" t="s">
        <v>11920</v>
      </c>
      <c r="I5437" s="6">
        <v>44007.583958333336</v>
      </c>
      <c r="J5437" t="s">
        <v>16</v>
      </c>
      <c r="K5437" s="6">
        <v>44014.623472222222</v>
      </c>
      <c r="M5437" t="s">
        <v>11921</v>
      </c>
      <c r="N5437" t="s">
        <v>11922</v>
      </c>
      <c r="Q5437" t="s">
        <v>11923</v>
      </c>
      <c r="R5437" t="s">
        <v>368</v>
      </c>
      <c r="S5437" t="s">
        <v>11924</v>
      </c>
      <c r="T5437" t="s">
        <v>338</v>
      </c>
      <c r="U5437" t="s">
        <v>530</v>
      </c>
      <c r="W5437" t="s">
        <v>11925</v>
      </c>
      <c r="Z5437" t="s">
        <v>11921</v>
      </c>
      <c r="AA5437" t="s">
        <v>11922</v>
      </c>
      <c r="AD5437" t="s">
        <v>11923</v>
      </c>
      <c r="AE5437" t="s">
        <v>368</v>
      </c>
      <c r="AF5437" t="s">
        <v>11924</v>
      </c>
      <c r="AG5437" t="s">
        <v>338</v>
      </c>
      <c r="AH5437" t="s">
        <v>530</v>
      </c>
      <c r="AJ5437" t="s">
        <v>11925</v>
      </c>
      <c r="AL5437" t="s">
        <v>339</v>
      </c>
      <c r="AM5437">
        <v>1</v>
      </c>
      <c r="AN5437">
        <v>1</v>
      </c>
      <c r="AO5437">
        <v>15156</v>
      </c>
      <c r="AQ5437">
        <v>124187</v>
      </c>
      <c r="AR5437">
        <v>5341</v>
      </c>
      <c r="AS5437" t="s">
        <v>831</v>
      </c>
      <c r="AT5437" t="s">
        <v>82</v>
      </c>
      <c r="AW5437" t="s">
        <v>340</v>
      </c>
      <c r="AX5437" t="s">
        <v>340</v>
      </c>
      <c r="AY5437" t="s">
        <v>345</v>
      </c>
      <c r="AZ5437" t="s">
        <v>346</v>
      </c>
      <c r="BY5437" t="s">
        <v>342</v>
      </c>
      <c r="EQ5437">
        <v>244247</v>
      </c>
      <c r="ER5437" t="s">
        <v>11926</v>
      </c>
      <c r="EV5437">
        <v>17277845</v>
      </c>
      <c r="EW5437">
        <v>928</v>
      </c>
      <c r="EX5437">
        <v>215477</v>
      </c>
      <c r="EY5437" t="s">
        <v>11927</v>
      </c>
      <c r="EZ5437">
        <v>1</v>
      </c>
      <c r="FC5437">
        <v>95009</v>
      </c>
      <c r="FD5437" t="s">
        <v>1169</v>
      </c>
    </row>
    <row r="5438" spans="1:160" x14ac:dyDescent="0.3">
      <c r="A5438" t="str">
        <f>VLOOKUP(B5438,Table2[],3,FALSE)</f>
        <v>Digital</v>
      </c>
      <c r="B5438" t="str">
        <f>IF(OR(ISNUMBER(FIND("QVC",Z5438)),ISNUMBER(FIND("QVC",AL5438))),"QVC",IF(OR(ISNUMBER(FIND("NCO",H5438)),ISNUMBER(FIND("NCO",Y5438))), "NCO", IF(AL5438="consumer","PMD.com",VLOOKUP(LEFT(H5438,2),Tables!$E$1:$F$11,2,FALSE))))</f>
        <v>PMD.com</v>
      </c>
      <c r="C5438">
        <f t="shared" si="255"/>
        <v>51070001</v>
      </c>
      <c r="D5438">
        <f t="shared" si="256"/>
        <v>1</v>
      </c>
      <c r="E5438" t="str">
        <f t="shared" ca="1" si="257"/>
        <v>shifted orders shipped</v>
      </c>
      <c r="F5438" t="s">
        <v>3539</v>
      </c>
      <c r="G5438" t="s">
        <v>335</v>
      </c>
      <c r="H5438" t="s">
        <v>11920</v>
      </c>
      <c r="I5438" s="6">
        <v>44007.583958333336</v>
      </c>
      <c r="J5438" t="s">
        <v>16</v>
      </c>
      <c r="K5438" s="6">
        <v>44014.623472222222</v>
      </c>
      <c r="M5438" t="s">
        <v>11921</v>
      </c>
      <c r="N5438" t="s">
        <v>11922</v>
      </c>
      <c r="Q5438" t="s">
        <v>11923</v>
      </c>
      <c r="R5438" t="s">
        <v>368</v>
      </c>
      <c r="S5438" t="s">
        <v>11924</v>
      </c>
      <c r="T5438" t="s">
        <v>338</v>
      </c>
      <c r="U5438" t="s">
        <v>530</v>
      </c>
      <c r="W5438" t="s">
        <v>11925</v>
      </c>
      <c r="Z5438" t="s">
        <v>11921</v>
      </c>
      <c r="AA5438" t="s">
        <v>11922</v>
      </c>
      <c r="AD5438" t="s">
        <v>11923</v>
      </c>
      <c r="AE5438" t="s">
        <v>368</v>
      </c>
      <c r="AF5438" t="s">
        <v>11924</v>
      </c>
      <c r="AG5438" t="s">
        <v>338</v>
      </c>
      <c r="AH5438" t="s">
        <v>530</v>
      </c>
      <c r="AJ5438" t="s">
        <v>11925</v>
      </c>
      <c r="AL5438" t="s">
        <v>339</v>
      </c>
      <c r="AM5438">
        <v>1</v>
      </c>
      <c r="AN5438">
        <v>1</v>
      </c>
      <c r="AO5438">
        <v>10147</v>
      </c>
      <c r="AQ5438">
        <v>124429</v>
      </c>
      <c r="AR5438">
        <v>51070001</v>
      </c>
      <c r="AS5438" t="s">
        <v>1886</v>
      </c>
      <c r="AT5438" t="s">
        <v>45</v>
      </c>
      <c r="AW5438" t="s">
        <v>343</v>
      </c>
      <c r="BY5438" t="s">
        <v>342</v>
      </c>
      <c r="EQ5438">
        <v>251956</v>
      </c>
      <c r="ER5438" t="s">
        <v>11926</v>
      </c>
      <c r="EV5438">
        <v>17277845</v>
      </c>
      <c r="EW5438">
        <v>928</v>
      </c>
      <c r="EX5438">
        <v>215477</v>
      </c>
      <c r="EY5438" t="s">
        <v>11927</v>
      </c>
      <c r="EZ5438">
        <v>1</v>
      </c>
      <c r="FC5438">
        <v>51070001</v>
      </c>
      <c r="FD5438" t="s">
        <v>45</v>
      </c>
    </row>
    <row r="5439" spans="1:160" x14ac:dyDescent="0.3">
      <c r="A5439" t="str">
        <f>VLOOKUP(B5439,Table2[],3,FALSE)</f>
        <v>Digital</v>
      </c>
      <c r="B5439" t="str">
        <f>IF(OR(ISNUMBER(FIND("QVC",Z5439)),ISNUMBER(FIND("QVC",AL5439))),"QVC",IF(OR(ISNUMBER(FIND("NCO",H5439)),ISNUMBER(FIND("NCO",Y5439))), "NCO", IF(AL5439="consumer","PMD.com",VLOOKUP(LEFT(H5439,2),Tables!$E$1:$F$11,2,FALSE))))</f>
        <v>PMD.com</v>
      </c>
      <c r="C5439">
        <f t="shared" si="255"/>
        <v>51090061</v>
      </c>
      <c r="D5439">
        <f t="shared" si="256"/>
        <v>1</v>
      </c>
      <c r="E5439" t="str">
        <f t="shared" ca="1" si="257"/>
        <v>shifted orders shipped</v>
      </c>
      <c r="F5439" t="s">
        <v>3539</v>
      </c>
      <c r="G5439" t="s">
        <v>335</v>
      </c>
      <c r="H5439" t="s">
        <v>11920</v>
      </c>
      <c r="I5439" s="6">
        <v>44007.583958333336</v>
      </c>
      <c r="J5439" t="s">
        <v>16</v>
      </c>
      <c r="K5439" s="6">
        <v>44014.623472222222</v>
      </c>
      <c r="M5439" t="s">
        <v>11921</v>
      </c>
      <c r="N5439" t="s">
        <v>11922</v>
      </c>
      <c r="Q5439" t="s">
        <v>11923</v>
      </c>
      <c r="R5439" t="s">
        <v>368</v>
      </c>
      <c r="S5439" t="s">
        <v>11924</v>
      </c>
      <c r="T5439" t="s">
        <v>338</v>
      </c>
      <c r="U5439" t="s">
        <v>530</v>
      </c>
      <c r="W5439" t="s">
        <v>11925</v>
      </c>
      <c r="Z5439" t="s">
        <v>11921</v>
      </c>
      <c r="AA5439" t="s">
        <v>11922</v>
      </c>
      <c r="AD5439" t="s">
        <v>11923</v>
      </c>
      <c r="AE5439" t="s">
        <v>368</v>
      </c>
      <c r="AF5439" t="s">
        <v>11924</v>
      </c>
      <c r="AG5439" t="s">
        <v>338</v>
      </c>
      <c r="AH5439" t="s">
        <v>530</v>
      </c>
      <c r="AJ5439" t="s">
        <v>11925</v>
      </c>
      <c r="AL5439" t="s">
        <v>339</v>
      </c>
      <c r="AM5439">
        <v>1</v>
      </c>
      <c r="AN5439">
        <v>1</v>
      </c>
      <c r="AO5439">
        <v>8078</v>
      </c>
      <c r="AQ5439">
        <v>124010</v>
      </c>
      <c r="AR5439">
        <v>51090061</v>
      </c>
      <c r="AS5439" t="s">
        <v>1013</v>
      </c>
      <c r="AT5439" t="s">
        <v>122</v>
      </c>
      <c r="AW5439" t="s">
        <v>340</v>
      </c>
      <c r="AX5439" t="s">
        <v>340</v>
      </c>
      <c r="AY5439" t="s">
        <v>357</v>
      </c>
      <c r="AZ5439" t="s">
        <v>363</v>
      </c>
      <c r="BY5439" t="s">
        <v>342</v>
      </c>
      <c r="EQ5439">
        <v>251819</v>
      </c>
      <c r="ER5439" t="s">
        <v>11926</v>
      </c>
      <c r="EV5439">
        <v>17277845</v>
      </c>
      <c r="EW5439">
        <v>928</v>
      </c>
      <c r="EX5439">
        <v>215477</v>
      </c>
      <c r="EY5439" t="s">
        <v>11927</v>
      </c>
      <c r="EZ5439">
        <v>1</v>
      </c>
      <c r="FC5439">
        <v>51090061</v>
      </c>
      <c r="FD5439" t="s">
        <v>122</v>
      </c>
    </row>
    <row r="5440" spans="1:160" x14ac:dyDescent="0.3">
      <c r="A5440" t="str">
        <f>VLOOKUP(B5440,Table2[],3,FALSE)</f>
        <v>Digital</v>
      </c>
      <c r="B5440" t="str">
        <f>IF(OR(ISNUMBER(FIND("QVC",Z5440)),ISNUMBER(FIND("QVC",AL5440))),"QVC",IF(OR(ISNUMBER(FIND("NCO",H5440)),ISNUMBER(FIND("NCO",Y5440))), "NCO", IF(AL5440="consumer","PMD.com",VLOOKUP(LEFT(H5440,2),Tables!$E$1:$F$11,2,FALSE))))</f>
        <v>PMD.com</v>
      </c>
      <c r="C5440">
        <f t="shared" si="255"/>
        <v>53440001</v>
      </c>
      <c r="D5440">
        <f t="shared" si="256"/>
        <v>1</v>
      </c>
      <c r="E5440" t="str">
        <f t="shared" ca="1" si="257"/>
        <v>shifted orders shipped</v>
      </c>
      <c r="F5440" t="s">
        <v>3539</v>
      </c>
      <c r="G5440" t="s">
        <v>335</v>
      </c>
      <c r="H5440" t="s">
        <v>11920</v>
      </c>
      <c r="I5440" s="6">
        <v>44007.583958333336</v>
      </c>
      <c r="J5440" t="s">
        <v>16</v>
      </c>
      <c r="K5440" s="6">
        <v>44014.623472222222</v>
      </c>
      <c r="M5440" t="s">
        <v>11921</v>
      </c>
      <c r="N5440" t="s">
        <v>11922</v>
      </c>
      <c r="Q5440" t="s">
        <v>11923</v>
      </c>
      <c r="R5440" t="s">
        <v>368</v>
      </c>
      <c r="S5440" t="s">
        <v>11924</v>
      </c>
      <c r="T5440" t="s">
        <v>338</v>
      </c>
      <c r="U5440" t="s">
        <v>530</v>
      </c>
      <c r="W5440" t="s">
        <v>11925</v>
      </c>
      <c r="Z5440" t="s">
        <v>11921</v>
      </c>
      <c r="AA5440" t="s">
        <v>11922</v>
      </c>
      <c r="AD5440" t="s">
        <v>11923</v>
      </c>
      <c r="AE5440" t="s">
        <v>368</v>
      </c>
      <c r="AF5440" t="s">
        <v>11924</v>
      </c>
      <c r="AG5440" t="s">
        <v>338</v>
      </c>
      <c r="AH5440" t="s">
        <v>530</v>
      </c>
      <c r="AJ5440" t="s">
        <v>11925</v>
      </c>
      <c r="AL5440" t="s">
        <v>339</v>
      </c>
      <c r="AM5440">
        <v>1</v>
      </c>
      <c r="AN5440">
        <v>1</v>
      </c>
      <c r="AO5440">
        <v>7642</v>
      </c>
      <c r="AQ5440">
        <v>124700</v>
      </c>
      <c r="AR5440">
        <v>53440001</v>
      </c>
      <c r="AS5440" t="s">
        <v>1240</v>
      </c>
      <c r="AT5440" t="s">
        <v>116</v>
      </c>
      <c r="AW5440" t="s">
        <v>340</v>
      </c>
      <c r="AX5440" t="s">
        <v>340</v>
      </c>
      <c r="AY5440" t="s">
        <v>345</v>
      </c>
      <c r="AZ5440" t="s">
        <v>345</v>
      </c>
      <c r="BY5440" t="s">
        <v>342</v>
      </c>
      <c r="EQ5440">
        <v>252960</v>
      </c>
      <c r="ER5440" t="s">
        <v>11926</v>
      </c>
      <c r="EV5440">
        <v>17277845</v>
      </c>
      <c r="EW5440">
        <v>928</v>
      </c>
      <c r="EX5440">
        <v>215477</v>
      </c>
      <c r="EY5440" t="s">
        <v>11927</v>
      </c>
      <c r="EZ5440">
        <v>1</v>
      </c>
      <c r="FC5440">
        <v>53440001</v>
      </c>
      <c r="FD5440" t="s">
        <v>116</v>
      </c>
    </row>
    <row r="5441" spans="1:160" x14ac:dyDescent="0.3">
      <c r="A5441" t="str">
        <f>VLOOKUP(B5441,Table2[],3,FALSE)</f>
        <v>Digital</v>
      </c>
      <c r="B5441" t="str">
        <f>IF(OR(ISNUMBER(FIND("QVC",Z5441)),ISNUMBER(FIND("QVC",AL5441))),"QVC",IF(OR(ISNUMBER(FIND("NCO",H5441)),ISNUMBER(FIND("NCO",Y5441))), "NCO", IF(AL5441="consumer","PMD.com",VLOOKUP(LEFT(H5441,2),Tables!$E$1:$F$11,2,FALSE))))</f>
        <v>PMD.com</v>
      </c>
      <c r="C5441">
        <f t="shared" si="255"/>
        <v>52430001</v>
      </c>
      <c r="D5441">
        <f t="shared" si="256"/>
        <v>1</v>
      </c>
      <c r="E5441" t="str">
        <f t="shared" ca="1" si="257"/>
        <v>shifted orders shipped</v>
      </c>
      <c r="F5441" t="s">
        <v>3539</v>
      </c>
      <c r="G5441" t="s">
        <v>335</v>
      </c>
      <c r="H5441" t="s">
        <v>11920</v>
      </c>
      <c r="I5441" s="6">
        <v>44007.583958333336</v>
      </c>
      <c r="J5441" t="s">
        <v>16</v>
      </c>
      <c r="K5441" s="6">
        <v>44014.623472222222</v>
      </c>
      <c r="M5441" t="s">
        <v>11921</v>
      </c>
      <c r="N5441" t="s">
        <v>11922</v>
      </c>
      <c r="Q5441" t="s">
        <v>11923</v>
      </c>
      <c r="R5441" t="s">
        <v>368</v>
      </c>
      <c r="S5441" t="s">
        <v>11924</v>
      </c>
      <c r="T5441" t="s">
        <v>338</v>
      </c>
      <c r="U5441" t="s">
        <v>530</v>
      </c>
      <c r="W5441" t="s">
        <v>11925</v>
      </c>
      <c r="Z5441" t="s">
        <v>11921</v>
      </c>
      <c r="AA5441" t="s">
        <v>11922</v>
      </c>
      <c r="AD5441" t="s">
        <v>11923</v>
      </c>
      <c r="AE5441" t="s">
        <v>368</v>
      </c>
      <c r="AF5441" t="s">
        <v>11924</v>
      </c>
      <c r="AG5441" t="s">
        <v>338</v>
      </c>
      <c r="AH5441" t="s">
        <v>530</v>
      </c>
      <c r="AJ5441" t="s">
        <v>11925</v>
      </c>
      <c r="AL5441" t="s">
        <v>339</v>
      </c>
      <c r="AM5441">
        <v>1</v>
      </c>
      <c r="AN5441">
        <v>1</v>
      </c>
      <c r="AO5441">
        <v>12063</v>
      </c>
      <c r="AQ5441">
        <v>127155</v>
      </c>
      <c r="AR5441">
        <v>52430001</v>
      </c>
      <c r="AS5441" t="s">
        <v>927</v>
      </c>
      <c r="AT5441" t="s">
        <v>75</v>
      </c>
      <c r="AW5441" t="s">
        <v>340</v>
      </c>
      <c r="AX5441" t="s">
        <v>340</v>
      </c>
      <c r="AY5441" t="s">
        <v>357</v>
      </c>
      <c r="AZ5441" t="s">
        <v>363</v>
      </c>
      <c r="BY5441" t="s">
        <v>342</v>
      </c>
      <c r="EQ5441">
        <v>249990</v>
      </c>
      <c r="ER5441" t="s">
        <v>11926</v>
      </c>
      <c r="EV5441">
        <v>17277845</v>
      </c>
      <c r="EW5441">
        <v>928</v>
      </c>
      <c r="EX5441">
        <v>215477</v>
      </c>
      <c r="EY5441" t="s">
        <v>11927</v>
      </c>
      <c r="EZ5441">
        <v>1</v>
      </c>
      <c r="FC5441">
        <v>95292</v>
      </c>
      <c r="FD5441" t="s">
        <v>511</v>
      </c>
    </row>
    <row r="5442" spans="1:160" x14ac:dyDescent="0.3">
      <c r="A5442" t="str">
        <f>VLOOKUP(B5442,Table2[],3,FALSE)</f>
        <v>Digital</v>
      </c>
      <c r="B5442" t="str">
        <f>IF(OR(ISNUMBER(FIND("QVC",Z5442)),ISNUMBER(FIND("QVC",AL5442))),"QVC",IF(OR(ISNUMBER(FIND("NCO",H5442)),ISNUMBER(FIND("NCO",Y5442))), "NCO", IF(AL5442="consumer","PMD.com",VLOOKUP(LEFT(H5442,2),Tables!$E$1:$F$11,2,FALSE))))</f>
        <v>PMD.com</v>
      </c>
      <c r="C5442">
        <f t="shared" si="255"/>
        <v>51090001</v>
      </c>
      <c r="D5442">
        <f t="shared" si="256"/>
        <v>1</v>
      </c>
      <c r="E5442" t="str">
        <f t="shared" ca="1" si="257"/>
        <v>shifted orders shipped</v>
      </c>
      <c r="F5442" t="s">
        <v>3539</v>
      </c>
      <c r="G5442" t="s">
        <v>335</v>
      </c>
      <c r="H5442" t="s">
        <v>11920</v>
      </c>
      <c r="I5442" s="6">
        <v>44007.583958333336</v>
      </c>
      <c r="J5442" t="s">
        <v>16</v>
      </c>
      <c r="K5442" s="6">
        <v>44014.623472222222</v>
      </c>
      <c r="M5442" t="s">
        <v>11921</v>
      </c>
      <c r="N5442" t="s">
        <v>11922</v>
      </c>
      <c r="Q5442" t="s">
        <v>11923</v>
      </c>
      <c r="R5442" t="s">
        <v>368</v>
      </c>
      <c r="S5442" t="s">
        <v>11924</v>
      </c>
      <c r="T5442" t="s">
        <v>338</v>
      </c>
      <c r="U5442" t="s">
        <v>530</v>
      </c>
      <c r="W5442" t="s">
        <v>11925</v>
      </c>
      <c r="Z5442" t="s">
        <v>11921</v>
      </c>
      <c r="AA5442" t="s">
        <v>11922</v>
      </c>
      <c r="AD5442" t="s">
        <v>11923</v>
      </c>
      <c r="AE5442" t="s">
        <v>368</v>
      </c>
      <c r="AF5442" t="s">
        <v>11924</v>
      </c>
      <c r="AG5442" t="s">
        <v>338</v>
      </c>
      <c r="AH5442" t="s">
        <v>530</v>
      </c>
      <c r="AJ5442" t="s">
        <v>11925</v>
      </c>
      <c r="AL5442" t="s">
        <v>339</v>
      </c>
      <c r="AM5442">
        <v>1</v>
      </c>
      <c r="AN5442">
        <v>1</v>
      </c>
      <c r="AO5442">
        <v>4885</v>
      </c>
      <c r="AQ5442">
        <v>124202</v>
      </c>
      <c r="AR5442">
        <v>51090001</v>
      </c>
      <c r="AS5442" t="s">
        <v>1986</v>
      </c>
      <c r="AT5442" t="s">
        <v>60</v>
      </c>
      <c r="AW5442" t="s">
        <v>340</v>
      </c>
      <c r="AX5442" t="s">
        <v>340</v>
      </c>
      <c r="AY5442" t="s">
        <v>357</v>
      </c>
      <c r="AZ5442" t="s">
        <v>361</v>
      </c>
      <c r="BY5442" t="s">
        <v>342</v>
      </c>
      <c r="EQ5442">
        <v>250831</v>
      </c>
      <c r="ER5442" t="s">
        <v>11926</v>
      </c>
      <c r="EV5442">
        <v>17277845</v>
      </c>
      <c r="EW5442">
        <v>928</v>
      </c>
      <c r="EX5442">
        <v>215477</v>
      </c>
      <c r="EY5442" t="s">
        <v>11927</v>
      </c>
      <c r="EZ5442">
        <v>1</v>
      </c>
      <c r="FC5442">
        <v>95292</v>
      </c>
      <c r="FD5442" t="s">
        <v>511</v>
      </c>
    </row>
    <row r="5443" spans="1:160" x14ac:dyDescent="0.3">
      <c r="A5443" t="str">
        <f>VLOOKUP(B5443,Table2[],3,FALSE)</f>
        <v>Digital</v>
      </c>
      <c r="B5443" t="str">
        <f>IF(OR(ISNUMBER(FIND("QVC",Z5443)),ISNUMBER(FIND("QVC",AL5443))),"QVC",IF(OR(ISNUMBER(FIND("NCO",H5443)),ISNUMBER(FIND("NCO",Y5443))), "NCO", IF(AL5443="consumer","PMD.com",VLOOKUP(LEFT(H5443,2),Tables!$E$1:$F$11,2,FALSE))))</f>
        <v>PMD.com</v>
      </c>
      <c r="C5443">
        <f t="shared" si="255"/>
        <v>51090001</v>
      </c>
      <c r="D5443">
        <f t="shared" si="256"/>
        <v>1</v>
      </c>
      <c r="E5443" t="str">
        <f t="shared" ca="1" si="257"/>
        <v>shifted orders shipped</v>
      </c>
      <c r="F5443" t="s">
        <v>3539</v>
      </c>
      <c r="G5443" t="s">
        <v>335</v>
      </c>
      <c r="H5443" t="s">
        <v>11920</v>
      </c>
      <c r="I5443" s="6">
        <v>44007.583958333336</v>
      </c>
      <c r="J5443" t="s">
        <v>16</v>
      </c>
      <c r="K5443" s="6">
        <v>44014.623472222222</v>
      </c>
      <c r="M5443" t="s">
        <v>11921</v>
      </c>
      <c r="N5443" t="s">
        <v>11922</v>
      </c>
      <c r="Q5443" t="s">
        <v>11923</v>
      </c>
      <c r="R5443" t="s">
        <v>368</v>
      </c>
      <c r="S5443" t="s">
        <v>11924</v>
      </c>
      <c r="T5443" t="s">
        <v>338</v>
      </c>
      <c r="U5443" t="s">
        <v>530</v>
      </c>
      <c r="W5443" t="s">
        <v>11925</v>
      </c>
      <c r="Z5443" t="s">
        <v>11921</v>
      </c>
      <c r="AA5443" t="s">
        <v>11922</v>
      </c>
      <c r="AD5443" t="s">
        <v>11923</v>
      </c>
      <c r="AE5443" t="s">
        <v>368</v>
      </c>
      <c r="AF5443" t="s">
        <v>11924</v>
      </c>
      <c r="AG5443" t="s">
        <v>338</v>
      </c>
      <c r="AH5443" t="s">
        <v>530</v>
      </c>
      <c r="AJ5443" t="s">
        <v>11925</v>
      </c>
      <c r="AL5443" t="s">
        <v>339</v>
      </c>
      <c r="AM5443">
        <v>1</v>
      </c>
      <c r="AN5443">
        <v>1</v>
      </c>
      <c r="AO5443">
        <v>4885</v>
      </c>
      <c r="AQ5443">
        <v>124202</v>
      </c>
      <c r="AR5443">
        <v>51090001</v>
      </c>
      <c r="AS5443" t="s">
        <v>1986</v>
      </c>
      <c r="AT5443" t="s">
        <v>60</v>
      </c>
      <c r="AW5443" t="s">
        <v>340</v>
      </c>
      <c r="AX5443" t="s">
        <v>340</v>
      </c>
      <c r="AY5443" t="s">
        <v>357</v>
      </c>
      <c r="AZ5443" t="s">
        <v>361</v>
      </c>
      <c r="BY5443" t="s">
        <v>342</v>
      </c>
      <c r="EQ5443">
        <v>250831</v>
      </c>
      <c r="ER5443" t="s">
        <v>11926</v>
      </c>
      <c r="EV5443">
        <v>17277845</v>
      </c>
      <c r="EW5443">
        <v>928</v>
      </c>
      <c r="EX5443">
        <v>215477</v>
      </c>
      <c r="EY5443" t="s">
        <v>11927</v>
      </c>
      <c r="EZ5443">
        <v>1</v>
      </c>
      <c r="FC5443">
        <v>95009</v>
      </c>
      <c r="FD5443" t="s">
        <v>1169</v>
      </c>
    </row>
    <row r="5444" spans="1:160" x14ac:dyDescent="0.3">
      <c r="A5444" t="str">
        <f>VLOOKUP(B5444,Table2[],3,FALSE)</f>
        <v>Digital</v>
      </c>
      <c r="B5444" t="str">
        <f>IF(OR(ISNUMBER(FIND("QVC",Z5444)),ISNUMBER(FIND("QVC",AL5444))),"QVC",IF(OR(ISNUMBER(FIND("NCO",H5444)),ISNUMBER(FIND("NCO",Y5444))), "NCO", IF(AL5444="consumer","PMD.com",VLOOKUP(LEFT(H5444,2),Tables!$E$1:$F$11,2,FALSE))))</f>
        <v>PMD.com</v>
      </c>
      <c r="C5444">
        <f t="shared" si="255"/>
        <v>53440001</v>
      </c>
      <c r="D5444">
        <f t="shared" si="256"/>
        <v>1</v>
      </c>
      <c r="E5444" t="str">
        <f t="shared" ca="1" si="257"/>
        <v>shifted orders shipped</v>
      </c>
      <c r="F5444" t="s">
        <v>3539</v>
      </c>
      <c r="G5444" t="s">
        <v>335</v>
      </c>
      <c r="H5444" t="s">
        <v>11928</v>
      </c>
      <c r="I5444" s="6">
        <v>44007.451273148145</v>
      </c>
      <c r="J5444" t="s">
        <v>16</v>
      </c>
      <c r="K5444" s="6">
        <v>44014.624178240738</v>
      </c>
      <c r="M5444" t="s">
        <v>11929</v>
      </c>
      <c r="N5444" t="s">
        <v>11930</v>
      </c>
      <c r="O5444" t="s">
        <v>5582</v>
      </c>
      <c r="Q5444" t="s">
        <v>1609</v>
      </c>
      <c r="R5444" t="s">
        <v>378</v>
      </c>
      <c r="S5444">
        <v>49423</v>
      </c>
      <c r="T5444" t="s">
        <v>338</v>
      </c>
      <c r="U5444" t="s">
        <v>530</v>
      </c>
      <c r="W5444" t="s">
        <v>11931</v>
      </c>
      <c r="Z5444" t="s">
        <v>11929</v>
      </c>
      <c r="AA5444" t="s">
        <v>11930</v>
      </c>
      <c r="AB5444" t="s">
        <v>5582</v>
      </c>
      <c r="AD5444" t="s">
        <v>1609</v>
      </c>
      <c r="AE5444" t="s">
        <v>378</v>
      </c>
      <c r="AF5444">
        <v>49423</v>
      </c>
      <c r="AG5444" t="s">
        <v>338</v>
      </c>
      <c r="AH5444" t="s">
        <v>530</v>
      </c>
      <c r="AJ5444" t="s">
        <v>11931</v>
      </c>
      <c r="AL5444" t="s">
        <v>339</v>
      </c>
      <c r="AM5444">
        <v>1</v>
      </c>
      <c r="AN5444">
        <v>1</v>
      </c>
      <c r="AO5444">
        <v>7642</v>
      </c>
      <c r="AQ5444">
        <v>124700</v>
      </c>
      <c r="AR5444">
        <v>53440001</v>
      </c>
      <c r="AS5444" t="s">
        <v>1240</v>
      </c>
      <c r="AT5444" t="s">
        <v>116</v>
      </c>
      <c r="AW5444" t="s">
        <v>340</v>
      </c>
      <c r="AX5444" t="s">
        <v>340</v>
      </c>
      <c r="AY5444" t="s">
        <v>345</v>
      </c>
      <c r="AZ5444" t="s">
        <v>345</v>
      </c>
      <c r="BY5444" t="s">
        <v>342</v>
      </c>
      <c r="EQ5444">
        <v>252960</v>
      </c>
      <c r="ER5444" t="s">
        <v>11932</v>
      </c>
      <c r="EV5444">
        <v>17273080</v>
      </c>
      <c r="EW5444">
        <v>928</v>
      </c>
      <c r="EX5444">
        <v>212131</v>
      </c>
      <c r="EY5444">
        <v>9.2748999964335493E+25</v>
      </c>
      <c r="EZ5444">
        <v>1</v>
      </c>
      <c r="FC5444">
        <v>53440001</v>
      </c>
      <c r="FD5444" t="s">
        <v>116</v>
      </c>
    </row>
    <row r="5445" spans="1:160" x14ac:dyDescent="0.3">
      <c r="A5445" t="str">
        <f>VLOOKUP(B5445,Table2[],3,FALSE)</f>
        <v>Digital</v>
      </c>
      <c r="B5445" t="str">
        <f>IF(OR(ISNUMBER(FIND("QVC",Z5445)),ISNUMBER(FIND("QVC",AL5445))),"QVC",IF(OR(ISNUMBER(FIND("NCO",H5445)),ISNUMBER(FIND("NCO",Y5445))), "NCO", IF(AL5445="consumer","PMD.com",VLOOKUP(LEFT(H5445,2),Tables!$E$1:$F$11,2,FALSE))))</f>
        <v>PMD.com</v>
      </c>
      <c r="C5445">
        <f t="shared" si="255"/>
        <v>53440001</v>
      </c>
      <c r="D5445">
        <f t="shared" si="256"/>
        <v>1</v>
      </c>
      <c r="E5445" t="str">
        <f t="shared" ca="1" si="257"/>
        <v>shifted orders shipped</v>
      </c>
      <c r="F5445" t="s">
        <v>3539</v>
      </c>
      <c r="G5445" t="s">
        <v>335</v>
      </c>
      <c r="H5445" t="s">
        <v>11933</v>
      </c>
      <c r="I5445" s="6">
        <v>44007.45144675926</v>
      </c>
      <c r="J5445" t="s">
        <v>16</v>
      </c>
      <c r="K5445" s="6">
        <v>44014.624895833331</v>
      </c>
      <c r="M5445" t="s">
        <v>11934</v>
      </c>
      <c r="N5445" t="s">
        <v>11935</v>
      </c>
      <c r="Q5445" t="s">
        <v>11936</v>
      </c>
      <c r="R5445" t="s">
        <v>390</v>
      </c>
      <c r="S5445">
        <v>74132</v>
      </c>
      <c r="T5445" t="s">
        <v>338</v>
      </c>
      <c r="U5445" t="s">
        <v>530</v>
      </c>
      <c r="W5445" t="s">
        <v>11937</v>
      </c>
      <c r="Z5445" t="s">
        <v>11934</v>
      </c>
      <c r="AA5445" t="s">
        <v>11935</v>
      </c>
      <c r="AD5445" t="s">
        <v>11936</v>
      </c>
      <c r="AE5445" t="s">
        <v>390</v>
      </c>
      <c r="AF5445">
        <v>74132</v>
      </c>
      <c r="AG5445" t="s">
        <v>338</v>
      </c>
      <c r="AH5445" t="s">
        <v>530</v>
      </c>
      <c r="AJ5445" t="s">
        <v>11937</v>
      </c>
      <c r="AL5445" t="s">
        <v>339</v>
      </c>
      <c r="AM5445">
        <v>1</v>
      </c>
      <c r="AN5445">
        <v>1</v>
      </c>
      <c r="AO5445">
        <v>7642</v>
      </c>
      <c r="AQ5445">
        <v>124700</v>
      </c>
      <c r="AR5445">
        <v>53440001</v>
      </c>
      <c r="AS5445" t="s">
        <v>1240</v>
      </c>
      <c r="AT5445" t="s">
        <v>116</v>
      </c>
      <c r="AW5445" t="s">
        <v>340</v>
      </c>
      <c r="AX5445" t="s">
        <v>340</v>
      </c>
      <c r="AY5445" t="s">
        <v>345</v>
      </c>
      <c r="AZ5445" t="s">
        <v>345</v>
      </c>
      <c r="BY5445" t="s">
        <v>342</v>
      </c>
      <c r="EQ5445">
        <v>252960</v>
      </c>
      <c r="ER5445" t="s">
        <v>11938</v>
      </c>
      <c r="EV5445">
        <v>17273075</v>
      </c>
      <c r="EW5445">
        <v>928</v>
      </c>
      <c r="EX5445">
        <v>212126</v>
      </c>
      <c r="EY5445">
        <v>9.2748999964335493E+25</v>
      </c>
      <c r="EZ5445">
        <v>1</v>
      </c>
      <c r="FC5445">
        <v>53440001</v>
      </c>
      <c r="FD5445" t="s">
        <v>116</v>
      </c>
    </row>
    <row r="5446" spans="1:160" x14ac:dyDescent="0.3">
      <c r="A5446" t="str">
        <f>VLOOKUP(B5446,Table2[],3,FALSE)</f>
        <v>Digital</v>
      </c>
      <c r="B5446" t="str">
        <f>IF(OR(ISNUMBER(FIND("QVC",Z5446)),ISNUMBER(FIND("QVC",AL5446))),"QVC",IF(OR(ISNUMBER(FIND("NCO",H5446)),ISNUMBER(FIND("NCO",Y5446))), "NCO", IF(AL5446="consumer","PMD.com",VLOOKUP(LEFT(H5446,2),Tables!$E$1:$F$11,2,FALSE))))</f>
        <v>PMD.com</v>
      </c>
      <c r="C5446">
        <f t="shared" si="255"/>
        <v>5342</v>
      </c>
      <c r="D5446">
        <f t="shared" si="256"/>
        <v>1</v>
      </c>
      <c r="E5446" t="str">
        <f t="shared" ca="1" si="257"/>
        <v>shifted orders shipped</v>
      </c>
      <c r="F5446" t="s">
        <v>3539</v>
      </c>
      <c r="G5446" t="s">
        <v>335</v>
      </c>
      <c r="H5446" t="s">
        <v>11933</v>
      </c>
      <c r="I5446" s="6">
        <v>44007.45144675926</v>
      </c>
      <c r="J5446" t="s">
        <v>16</v>
      </c>
      <c r="K5446" s="6">
        <v>44014.624895833331</v>
      </c>
      <c r="M5446" t="s">
        <v>11934</v>
      </c>
      <c r="N5446" t="s">
        <v>11935</v>
      </c>
      <c r="Q5446" t="s">
        <v>11936</v>
      </c>
      <c r="R5446" t="s">
        <v>390</v>
      </c>
      <c r="S5446">
        <v>74132</v>
      </c>
      <c r="T5446" t="s">
        <v>338</v>
      </c>
      <c r="U5446" t="s">
        <v>530</v>
      </c>
      <c r="W5446" t="s">
        <v>11937</v>
      </c>
      <c r="Z5446" t="s">
        <v>11934</v>
      </c>
      <c r="AA5446" t="s">
        <v>11935</v>
      </c>
      <c r="AD5446" t="s">
        <v>11936</v>
      </c>
      <c r="AE5446" t="s">
        <v>390</v>
      </c>
      <c r="AF5446">
        <v>74132</v>
      </c>
      <c r="AG5446" t="s">
        <v>338</v>
      </c>
      <c r="AH5446" t="s">
        <v>530</v>
      </c>
      <c r="AJ5446" t="s">
        <v>11937</v>
      </c>
      <c r="AL5446" t="s">
        <v>339</v>
      </c>
      <c r="AM5446">
        <v>1</v>
      </c>
      <c r="AN5446">
        <v>1</v>
      </c>
      <c r="AO5446">
        <v>13280</v>
      </c>
      <c r="AQ5446">
        <v>123849</v>
      </c>
      <c r="AR5446">
        <v>5342</v>
      </c>
      <c r="AS5446" t="s">
        <v>1885</v>
      </c>
      <c r="AT5446" t="s">
        <v>149</v>
      </c>
      <c r="AW5446" t="s">
        <v>340</v>
      </c>
      <c r="AX5446" t="s">
        <v>340</v>
      </c>
      <c r="AY5446" t="s">
        <v>345</v>
      </c>
      <c r="AZ5446" t="s">
        <v>346</v>
      </c>
      <c r="BY5446" t="s">
        <v>342</v>
      </c>
      <c r="EQ5446">
        <v>243460</v>
      </c>
      <c r="ER5446" t="s">
        <v>11938</v>
      </c>
      <c r="EV5446">
        <v>17273075</v>
      </c>
      <c r="EW5446">
        <v>928</v>
      </c>
      <c r="EX5446">
        <v>212126</v>
      </c>
      <c r="EY5446">
        <v>9.2748999964335493E+25</v>
      </c>
      <c r="EZ5446">
        <v>1</v>
      </c>
      <c r="FC5446">
        <v>5342</v>
      </c>
      <c r="FD5446" t="s">
        <v>149</v>
      </c>
    </row>
    <row r="5447" spans="1:160" x14ac:dyDescent="0.3">
      <c r="A5447" t="str">
        <f>VLOOKUP(B5447,Table2[],3,FALSE)</f>
        <v>Digital</v>
      </c>
      <c r="B5447" t="str">
        <f>IF(OR(ISNUMBER(FIND("QVC",Z5447)),ISNUMBER(FIND("QVC",AL5447))),"QVC",IF(OR(ISNUMBER(FIND("NCO",H5447)),ISNUMBER(FIND("NCO",Y5447))), "NCO", IF(AL5447="consumer","PMD.com",VLOOKUP(LEFT(H5447,2),Tables!$E$1:$F$11,2,FALSE))))</f>
        <v>PMD.com</v>
      </c>
      <c r="C5447">
        <f t="shared" si="255"/>
        <v>5358</v>
      </c>
      <c r="D5447">
        <f t="shared" si="256"/>
        <v>1</v>
      </c>
      <c r="E5447" t="str">
        <f t="shared" ca="1" si="257"/>
        <v>shifted orders shipped</v>
      </c>
      <c r="F5447" t="s">
        <v>3539</v>
      </c>
      <c r="G5447" t="s">
        <v>335</v>
      </c>
      <c r="H5447" t="s">
        <v>11939</v>
      </c>
      <c r="I5447" s="6">
        <v>44007.451307870368</v>
      </c>
      <c r="J5447" t="s">
        <v>16</v>
      </c>
      <c r="K5447" s="6">
        <v>44014.625775462962</v>
      </c>
      <c r="M5447" t="s">
        <v>11940</v>
      </c>
      <c r="N5447" t="s">
        <v>11941</v>
      </c>
      <c r="Q5447" t="s">
        <v>640</v>
      </c>
      <c r="R5447" t="s">
        <v>375</v>
      </c>
      <c r="S5447">
        <v>62712</v>
      </c>
      <c r="T5447" t="s">
        <v>338</v>
      </c>
      <c r="U5447" t="s">
        <v>530</v>
      </c>
      <c r="W5447" t="s">
        <v>11942</v>
      </c>
      <c r="Z5447" t="s">
        <v>11940</v>
      </c>
      <c r="AA5447" t="s">
        <v>11941</v>
      </c>
      <c r="AD5447" t="s">
        <v>640</v>
      </c>
      <c r="AE5447" t="s">
        <v>375</v>
      </c>
      <c r="AF5447">
        <v>62712</v>
      </c>
      <c r="AG5447" t="s">
        <v>338</v>
      </c>
      <c r="AH5447" t="s">
        <v>530</v>
      </c>
      <c r="AJ5447" t="s">
        <v>11942</v>
      </c>
      <c r="AL5447" t="s">
        <v>339</v>
      </c>
      <c r="AM5447">
        <v>1</v>
      </c>
      <c r="AN5447">
        <v>1</v>
      </c>
      <c r="AO5447">
        <v>7390</v>
      </c>
      <c r="AQ5447">
        <v>124522</v>
      </c>
      <c r="AR5447">
        <v>5358</v>
      </c>
      <c r="AS5447" t="s">
        <v>1734</v>
      </c>
      <c r="AT5447" t="s">
        <v>73</v>
      </c>
      <c r="AW5447" t="s">
        <v>340</v>
      </c>
      <c r="AX5447" t="s">
        <v>340</v>
      </c>
      <c r="AY5447" t="s">
        <v>351</v>
      </c>
      <c r="AZ5447" t="s">
        <v>434</v>
      </c>
      <c r="BY5447" t="s">
        <v>342</v>
      </c>
      <c r="EQ5447">
        <v>248895</v>
      </c>
      <c r="ER5447" t="s">
        <v>11943</v>
      </c>
      <c r="EV5447">
        <v>17273079</v>
      </c>
      <c r="EW5447">
        <v>928</v>
      </c>
      <c r="EX5447">
        <v>212130</v>
      </c>
      <c r="EY5447">
        <v>9.2748999964335493E+25</v>
      </c>
      <c r="EZ5447">
        <v>1</v>
      </c>
      <c r="FC5447">
        <v>5358</v>
      </c>
      <c r="FD5447" t="s">
        <v>73</v>
      </c>
    </row>
    <row r="5448" spans="1:160" x14ac:dyDescent="0.3">
      <c r="A5448" t="str">
        <f>VLOOKUP(B5448,Table2[],3,FALSE)</f>
        <v>Digital</v>
      </c>
      <c r="B5448" t="str">
        <f>IF(OR(ISNUMBER(FIND("QVC",Z5448)),ISNUMBER(FIND("QVC",AL5448))),"QVC",IF(OR(ISNUMBER(FIND("NCO",H5448)),ISNUMBER(FIND("NCO",Y5448))), "NCO", IF(AL5448="consumer","PMD.com",VLOOKUP(LEFT(H5448,2),Tables!$E$1:$F$11,2,FALSE))))</f>
        <v>PMD.com</v>
      </c>
      <c r="C5448">
        <f t="shared" si="255"/>
        <v>53440001</v>
      </c>
      <c r="D5448">
        <f t="shared" si="256"/>
        <v>1</v>
      </c>
      <c r="E5448" t="str">
        <f t="shared" ca="1" si="257"/>
        <v>shifted orders shipped</v>
      </c>
      <c r="F5448" t="s">
        <v>3539</v>
      </c>
      <c r="G5448" t="s">
        <v>335</v>
      </c>
      <c r="H5448" t="s">
        <v>11939</v>
      </c>
      <c r="I5448" s="6">
        <v>44007.451307870368</v>
      </c>
      <c r="J5448" t="s">
        <v>16</v>
      </c>
      <c r="K5448" s="6">
        <v>44014.625775462962</v>
      </c>
      <c r="M5448" t="s">
        <v>11940</v>
      </c>
      <c r="N5448" t="s">
        <v>11941</v>
      </c>
      <c r="Q5448" t="s">
        <v>640</v>
      </c>
      <c r="R5448" t="s">
        <v>375</v>
      </c>
      <c r="S5448">
        <v>62712</v>
      </c>
      <c r="T5448" t="s">
        <v>338</v>
      </c>
      <c r="U5448" t="s">
        <v>530</v>
      </c>
      <c r="W5448" t="s">
        <v>11942</v>
      </c>
      <c r="Z5448" t="s">
        <v>11940</v>
      </c>
      <c r="AA5448" t="s">
        <v>11941</v>
      </c>
      <c r="AD5448" t="s">
        <v>640</v>
      </c>
      <c r="AE5448" t="s">
        <v>375</v>
      </c>
      <c r="AF5448">
        <v>62712</v>
      </c>
      <c r="AG5448" t="s">
        <v>338</v>
      </c>
      <c r="AH5448" t="s">
        <v>530</v>
      </c>
      <c r="AJ5448" t="s">
        <v>11942</v>
      </c>
      <c r="AL5448" t="s">
        <v>339</v>
      </c>
      <c r="AM5448">
        <v>1</v>
      </c>
      <c r="AN5448">
        <v>1</v>
      </c>
      <c r="AO5448">
        <v>7642</v>
      </c>
      <c r="AQ5448">
        <v>124700</v>
      </c>
      <c r="AR5448">
        <v>53440001</v>
      </c>
      <c r="AS5448" t="s">
        <v>1240</v>
      </c>
      <c r="AT5448" t="s">
        <v>116</v>
      </c>
      <c r="AW5448" t="s">
        <v>340</v>
      </c>
      <c r="AX5448" t="s">
        <v>340</v>
      </c>
      <c r="AY5448" t="s">
        <v>345</v>
      </c>
      <c r="AZ5448" t="s">
        <v>345</v>
      </c>
      <c r="BY5448" t="s">
        <v>342</v>
      </c>
      <c r="EQ5448">
        <v>252960</v>
      </c>
      <c r="ER5448" t="s">
        <v>11943</v>
      </c>
      <c r="EV5448">
        <v>17273079</v>
      </c>
      <c r="EW5448">
        <v>928</v>
      </c>
      <c r="EX5448">
        <v>212130</v>
      </c>
      <c r="EY5448">
        <v>9.2748999964335493E+25</v>
      </c>
      <c r="EZ5448">
        <v>1</v>
      </c>
      <c r="FC5448">
        <v>53440001</v>
      </c>
      <c r="FD5448" t="s">
        <v>116</v>
      </c>
    </row>
    <row r="5449" spans="1:160" x14ac:dyDescent="0.3">
      <c r="A5449" t="str">
        <f>VLOOKUP(B5449,Table2[],3,FALSE)</f>
        <v>Digital</v>
      </c>
      <c r="B5449" t="str">
        <f>IF(OR(ISNUMBER(FIND("QVC",Z5449)),ISNUMBER(FIND("QVC",AL5449))),"QVC",IF(OR(ISNUMBER(FIND("NCO",H5449)),ISNUMBER(FIND("NCO",Y5449))), "NCO", IF(AL5449="consumer","PMD.com",VLOOKUP(LEFT(H5449,2),Tables!$E$1:$F$11,2,FALSE))))</f>
        <v>PMD.com</v>
      </c>
      <c r="C5449">
        <f t="shared" si="255"/>
        <v>51090001</v>
      </c>
      <c r="D5449">
        <f t="shared" si="256"/>
        <v>1</v>
      </c>
      <c r="E5449" t="str">
        <f t="shared" ca="1" si="257"/>
        <v>shifted orders shipped</v>
      </c>
      <c r="F5449" t="s">
        <v>3539</v>
      </c>
      <c r="G5449" t="s">
        <v>335</v>
      </c>
      <c r="H5449" t="s">
        <v>11939</v>
      </c>
      <c r="I5449" s="6">
        <v>44007.451307870368</v>
      </c>
      <c r="J5449" t="s">
        <v>16</v>
      </c>
      <c r="K5449" s="6">
        <v>44014.625775462962</v>
      </c>
      <c r="M5449" t="s">
        <v>11940</v>
      </c>
      <c r="N5449" t="s">
        <v>11941</v>
      </c>
      <c r="Q5449" t="s">
        <v>640</v>
      </c>
      <c r="R5449" t="s">
        <v>375</v>
      </c>
      <c r="S5449">
        <v>62712</v>
      </c>
      <c r="T5449" t="s">
        <v>338</v>
      </c>
      <c r="U5449" t="s">
        <v>530</v>
      </c>
      <c r="W5449" t="s">
        <v>11942</v>
      </c>
      <c r="Z5449" t="s">
        <v>11940</v>
      </c>
      <c r="AA5449" t="s">
        <v>11941</v>
      </c>
      <c r="AD5449" t="s">
        <v>640</v>
      </c>
      <c r="AE5449" t="s">
        <v>375</v>
      </c>
      <c r="AF5449">
        <v>62712</v>
      </c>
      <c r="AG5449" t="s">
        <v>338</v>
      </c>
      <c r="AH5449" t="s">
        <v>530</v>
      </c>
      <c r="AJ5449" t="s">
        <v>11942</v>
      </c>
      <c r="AL5449" t="s">
        <v>339</v>
      </c>
      <c r="AM5449">
        <v>1</v>
      </c>
      <c r="AN5449">
        <v>1</v>
      </c>
      <c r="AO5449">
        <v>4885</v>
      </c>
      <c r="AQ5449">
        <v>124202</v>
      </c>
      <c r="AR5449">
        <v>51090001</v>
      </c>
      <c r="AS5449" t="s">
        <v>1986</v>
      </c>
      <c r="AT5449" t="s">
        <v>60</v>
      </c>
      <c r="AW5449" t="s">
        <v>340</v>
      </c>
      <c r="AX5449" t="s">
        <v>340</v>
      </c>
      <c r="AY5449" t="s">
        <v>357</v>
      </c>
      <c r="AZ5449" t="s">
        <v>361</v>
      </c>
      <c r="BY5449" t="s">
        <v>342</v>
      </c>
      <c r="EQ5449">
        <v>250831</v>
      </c>
      <c r="ER5449" t="s">
        <v>11943</v>
      </c>
      <c r="EV5449">
        <v>17273079</v>
      </c>
      <c r="EW5449">
        <v>928</v>
      </c>
      <c r="EX5449">
        <v>212130</v>
      </c>
      <c r="EY5449">
        <v>9.2748999964335493E+25</v>
      </c>
      <c r="EZ5449">
        <v>1</v>
      </c>
      <c r="FC5449">
        <v>95009</v>
      </c>
      <c r="FD5449" t="s">
        <v>1169</v>
      </c>
    </row>
    <row r="5450" spans="1:160" x14ac:dyDescent="0.3">
      <c r="A5450" t="str">
        <f>VLOOKUP(B5450,Table2[],3,FALSE)</f>
        <v>Digital</v>
      </c>
      <c r="B5450" t="str">
        <f>IF(OR(ISNUMBER(FIND("QVC",Z5450)),ISNUMBER(FIND("QVC",AL5450))),"QVC",IF(OR(ISNUMBER(FIND("NCO",H5450)),ISNUMBER(FIND("NCO",Y5450))), "NCO", IF(AL5450="consumer","PMD.com",VLOOKUP(LEFT(H5450,2),Tables!$E$1:$F$11,2,FALSE))))</f>
        <v>PMD.com</v>
      </c>
      <c r="C5450">
        <f t="shared" si="255"/>
        <v>5341</v>
      </c>
      <c r="D5450">
        <f t="shared" si="256"/>
        <v>1</v>
      </c>
      <c r="E5450" t="str">
        <f t="shared" ca="1" si="257"/>
        <v>shifted orders shipped</v>
      </c>
      <c r="F5450" t="s">
        <v>3539</v>
      </c>
      <c r="G5450" t="s">
        <v>335</v>
      </c>
      <c r="H5450" t="s">
        <v>11939</v>
      </c>
      <c r="I5450" s="6">
        <v>44007.451307870368</v>
      </c>
      <c r="J5450" t="s">
        <v>16</v>
      </c>
      <c r="K5450" s="6">
        <v>44014.625775462962</v>
      </c>
      <c r="M5450" t="s">
        <v>11940</v>
      </c>
      <c r="N5450" t="s">
        <v>11941</v>
      </c>
      <c r="Q5450" t="s">
        <v>640</v>
      </c>
      <c r="R5450" t="s">
        <v>375</v>
      </c>
      <c r="S5450">
        <v>62712</v>
      </c>
      <c r="T5450" t="s">
        <v>338</v>
      </c>
      <c r="U5450" t="s">
        <v>530</v>
      </c>
      <c r="W5450" t="s">
        <v>11942</v>
      </c>
      <c r="Z5450" t="s">
        <v>11940</v>
      </c>
      <c r="AA5450" t="s">
        <v>11941</v>
      </c>
      <c r="AD5450" t="s">
        <v>640</v>
      </c>
      <c r="AE5450" t="s">
        <v>375</v>
      </c>
      <c r="AF5450">
        <v>62712</v>
      </c>
      <c r="AG5450" t="s">
        <v>338</v>
      </c>
      <c r="AH5450" t="s">
        <v>530</v>
      </c>
      <c r="AJ5450" t="s">
        <v>11942</v>
      </c>
      <c r="AL5450" t="s">
        <v>339</v>
      </c>
      <c r="AM5450">
        <v>1</v>
      </c>
      <c r="AN5450">
        <v>1</v>
      </c>
      <c r="AO5450">
        <v>15156</v>
      </c>
      <c r="AQ5450">
        <v>124187</v>
      </c>
      <c r="AR5450">
        <v>5341</v>
      </c>
      <c r="AS5450" t="s">
        <v>831</v>
      </c>
      <c r="AT5450" t="s">
        <v>82</v>
      </c>
      <c r="AW5450" t="s">
        <v>340</v>
      </c>
      <c r="AX5450" t="s">
        <v>340</v>
      </c>
      <c r="AY5450" t="s">
        <v>345</v>
      </c>
      <c r="AZ5450" t="s">
        <v>346</v>
      </c>
      <c r="BY5450" t="s">
        <v>342</v>
      </c>
      <c r="EQ5450">
        <v>244247</v>
      </c>
      <c r="ER5450" t="s">
        <v>11943</v>
      </c>
      <c r="EV5450">
        <v>17273079</v>
      </c>
      <c r="EW5450">
        <v>928</v>
      </c>
      <c r="EX5450">
        <v>212130</v>
      </c>
      <c r="EY5450">
        <v>9.2748999964335493E+25</v>
      </c>
      <c r="EZ5450">
        <v>1</v>
      </c>
      <c r="FC5450">
        <v>95009</v>
      </c>
      <c r="FD5450" t="s">
        <v>1169</v>
      </c>
    </row>
    <row r="5451" spans="1:160" x14ac:dyDescent="0.3">
      <c r="A5451" t="str">
        <f>VLOOKUP(B5451,Table2[],3,FALSE)</f>
        <v>Digital</v>
      </c>
      <c r="B5451" t="str">
        <f>IF(OR(ISNUMBER(FIND("QVC",Z5451)),ISNUMBER(FIND("QVC",AL5451))),"QVC",IF(OR(ISNUMBER(FIND("NCO",H5451)),ISNUMBER(FIND("NCO",Y5451))), "NCO", IF(AL5451="consumer","PMD.com",VLOOKUP(LEFT(H5451,2),Tables!$E$1:$F$11,2,FALSE))))</f>
        <v>PMD.com</v>
      </c>
      <c r="C5451">
        <f t="shared" si="255"/>
        <v>53440001</v>
      </c>
      <c r="D5451">
        <f t="shared" si="256"/>
        <v>1</v>
      </c>
      <c r="E5451" t="str">
        <f t="shared" ca="1" si="257"/>
        <v>shifted orders shipped</v>
      </c>
      <c r="F5451" t="s">
        <v>3539</v>
      </c>
      <c r="G5451" t="s">
        <v>335</v>
      </c>
      <c r="H5451" t="s">
        <v>11944</v>
      </c>
      <c r="I5451" s="6">
        <v>44007.583912037036</v>
      </c>
      <c r="J5451" t="s">
        <v>16</v>
      </c>
      <c r="K5451" s="6">
        <v>44014.626238425924</v>
      </c>
      <c r="M5451" t="s">
        <v>11945</v>
      </c>
      <c r="N5451" t="s">
        <v>11946</v>
      </c>
      <c r="Q5451" t="s">
        <v>2180</v>
      </c>
      <c r="R5451" t="s">
        <v>378</v>
      </c>
      <c r="S5451">
        <v>48504</v>
      </c>
      <c r="T5451" t="s">
        <v>338</v>
      </c>
      <c r="U5451" t="s">
        <v>530</v>
      </c>
      <c r="W5451" t="s">
        <v>11947</v>
      </c>
      <c r="Z5451" t="s">
        <v>11945</v>
      </c>
      <c r="AA5451" t="s">
        <v>11946</v>
      </c>
      <c r="AD5451" t="s">
        <v>2180</v>
      </c>
      <c r="AE5451" t="s">
        <v>378</v>
      </c>
      <c r="AF5451">
        <v>48504</v>
      </c>
      <c r="AG5451" t="s">
        <v>338</v>
      </c>
      <c r="AH5451" t="s">
        <v>530</v>
      </c>
      <c r="AJ5451" t="s">
        <v>11947</v>
      </c>
      <c r="AL5451" t="s">
        <v>339</v>
      </c>
      <c r="AM5451">
        <v>1</v>
      </c>
      <c r="AN5451">
        <v>1</v>
      </c>
      <c r="AO5451">
        <v>7642</v>
      </c>
      <c r="AQ5451">
        <v>124700</v>
      </c>
      <c r="AR5451">
        <v>53440001</v>
      </c>
      <c r="AS5451" t="s">
        <v>1240</v>
      </c>
      <c r="AT5451" t="s">
        <v>116</v>
      </c>
      <c r="AW5451" t="s">
        <v>340</v>
      </c>
      <c r="AX5451" t="s">
        <v>340</v>
      </c>
      <c r="AY5451" t="s">
        <v>345</v>
      </c>
      <c r="AZ5451" t="s">
        <v>345</v>
      </c>
      <c r="BY5451" t="s">
        <v>342</v>
      </c>
      <c r="EQ5451">
        <v>252960</v>
      </c>
      <c r="ER5451" t="s">
        <v>11948</v>
      </c>
      <c r="EV5451">
        <v>17277846</v>
      </c>
      <c r="EW5451">
        <v>928</v>
      </c>
      <c r="EX5451">
        <v>215478</v>
      </c>
      <c r="EY5451">
        <v>9.2748999964335493E+25</v>
      </c>
      <c r="EZ5451">
        <v>1</v>
      </c>
      <c r="FC5451">
        <v>53440001</v>
      </c>
      <c r="FD5451" t="s">
        <v>116</v>
      </c>
    </row>
    <row r="5452" spans="1:160" x14ac:dyDescent="0.3">
      <c r="A5452" t="str">
        <f>VLOOKUP(B5452,Table2[],3,FALSE)</f>
        <v>Digital</v>
      </c>
      <c r="B5452" t="str">
        <f>IF(OR(ISNUMBER(FIND("QVC",Z5452)),ISNUMBER(FIND("QVC",AL5452))),"QVC",IF(OR(ISNUMBER(FIND("NCO",H5452)),ISNUMBER(FIND("NCO",Y5452))), "NCO", IF(AL5452="consumer","PMD.com",VLOOKUP(LEFT(H5452,2),Tables!$E$1:$F$11,2,FALSE))))</f>
        <v>PMD.com</v>
      </c>
      <c r="C5452">
        <f t="shared" ref="C5452:C5515" si="258">AR5452</f>
        <v>53440001</v>
      </c>
      <c r="D5452">
        <f t="shared" ref="D5452:D5515" si="259">AN5452</f>
        <v>1</v>
      </c>
      <c r="E5452" t="str">
        <f t="shared" ref="E5452:E5515" ca="1" si="260">IF(MONTH(TODAY())-MONTH(I5452)&gt;0,"shifted orders shipped","MTD orders shipped")</f>
        <v>shifted orders shipped</v>
      </c>
      <c r="F5452" t="s">
        <v>3539</v>
      </c>
      <c r="G5452" t="s">
        <v>335</v>
      </c>
      <c r="H5452" t="s">
        <v>11949</v>
      </c>
      <c r="I5452" s="6">
        <v>44007.358518518522</v>
      </c>
      <c r="J5452" t="s">
        <v>16</v>
      </c>
      <c r="K5452" s="6">
        <v>44014.62709490741</v>
      </c>
      <c r="M5452" t="s">
        <v>11950</v>
      </c>
      <c r="N5452" t="s">
        <v>11951</v>
      </c>
      <c r="Q5452" t="s">
        <v>544</v>
      </c>
      <c r="R5452" t="s">
        <v>386</v>
      </c>
      <c r="S5452">
        <v>70503</v>
      </c>
      <c r="T5452" t="s">
        <v>338</v>
      </c>
      <c r="U5452" t="s">
        <v>530</v>
      </c>
      <c r="W5452" t="s">
        <v>11952</v>
      </c>
      <c r="Z5452" t="s">
        <v>11950</v>
      </c>
      <c r="AA5452" t="s">
        <v>11951</v>
      </c>
      <c r="AD5452" t="s">
        <v>544</v>
      </c>
      <c r="AE5452" t="s">
        <v>386</v>
      </c>
      <c r="AF5452">
        <v>70503</v>
      </c>
      <c r="AG5452" t="s">
        <v>338</v>
      </c>
      <c r="AH5452" t="s">
        <v>530</v>
      </c>
      <c r="AJ5452" t="s">
        <v>11952</v>
      </c>
      <c r="AL5452" t="s">
        <v>339</v>
      </c>
      <c r="AM5452">
        <v>1</v>
      </c>
      <c r="AN5452">
        <v>1</v>
      </c>
      <c r="AO5452">
        <v>7642</v>
      </c>
      <c r="AQ5452">
        <v>124700</v>
      </c>
      <c r="AR5452">
        <v>53440001</v>
      </c>
      <c r="AS5452" t="s">
        <v>1240</v>
      </c>
      <c r="AT5452" t="s">
        <v>116</v>
      </c>
      <c r="AW5452" t="s">
        <v>340</v>
      </c>
      <c r="AX5452" t="s">
        <v>340</v>
      </c>
      <c r="AY5452" t="s">
        <v>345</v>
      </c>
      <c r="AZ5452" t="s">
        <v>345</v>
      </c>
      <c r="BY5452" t="s">
        <v>342</v>
      </c>
      <c r="EQ5452">
        <v>252960</v>
      </c>
      <c r="ER5452" t="s">
        <v>11953</v>
      </c>
      <c r="EV5452">
        <v>17268091</v>
      </c>
      <c r="EW5452">
        <v>928</v>
      </c>
      <c r="EX5452">
        <v>208494</v>
      </c>
      <c r="EY5452">
        <v>9.2748999964335493E+25</v>
      </c>
      <c r="EZ5452">
        <v>1</v>
      </c>
      <c r="FC5452">
        <v>53440001</v>
      </c>
      <c r="FD5452" t="s">
        <v>116</v>
      </c>
    </row>
    <row r="5453" spans="1:160" x14ac:dyDescent="0.3">
      <c r="A5453" t="str">
        <f>VLOOKUP(B5453,Table2[],3,FALSE)</f>
        <v>Retail</v>
      </c>
      <c r="B5453" t="str">
        <f>IF(OR(ISNUMBER(FIND("QVC",Z5453)),ISNUMBER(FIND("QVC",AL5453))),"QVC",IF(OR(ISNUMBER(FIND("NCO",H5453)),ISNUMBER(FIND("NCO",Y5453))), "NCO", IF(AL5453="consumer","PMD.com",VLOOKUP(LEFT(H5453,2),Tables!$E$1:$F$11,2,FALSE))))</f>
        <v>Retail Accounts</v>
      </c>
      <c r="C5453">
        <f t="shared" si="258"/>
        <v>5331</v>
      </c>
      <c r="D5453">
        <f t="shared" si="259"/>
        <v>24</v>
      </c>
      <c r="E5453" t="str">
        <f t="shared" ca="1" si="260"/>
        <v>shifted orders shipped</v>
      </c>
      <c r="F5453" t="s">
        <v>3539</v>
      </c>
      <c r="G5453" t="s">
        <v>335</v>
      </c>
      <c r="H5453" t="s">
        <v>11954</v>
      </c>
      <c r="I5453" s="6">
        <v>44010.791666666664</v>
      </c>
      <c r="J5453" t="s">
        <v>16</v>
      </c>
      <c r="K5453" s="6">
        <v>44014.62777777778</v>
      </c>
      <c r="L5453" t="s">
        <v>11955</v>
      </c>
      <c r="M5453" t="s">
        <v>11955</v>
      </c>
      <c r="N5453" t="s">
        <v>11956</v>
      </c>
      <c r="O5453" t="s">
        <v>11957</v>
      </c>
      <c r="Q5453" t="s">
        <v>11958</v>
      </c>
      <c r="R5453" t="s">
        <v>414</v>
      </c>
      <c r="S5453">
        <v>7828</v>
      </c>
      <c r="T5453" t="s">
        <v>338</v>
      </c>
      <c r="U5453">
        <v>0</v>
      </c>
      <c r="V5453">
        <v>0</v>
      </c>
      <c r="Y5453" t="s">
        <v>11955</v>
      </c>
      <c r="Z5453" t="s">
        <v>11955</v>
      </c>
      <c r="AA5453" t="s">
        <v>11956</v>
      </c>
      <c r="AB5453" t="s">
        <v>11957</v>
      </c>
      <c r="AD5453" t="s">
        <v>11958</v>
      </c>
      <c r="AE5453" t="s">
        <v>414</v>
      </c>
      <c r="AF5453">
        <v>7828</v>
      </c>
      <c r="AG5453" t="s">
        <v>338</v>
      </c>
      <c r="AH5453">
        <v>0</v>
      </c>
      <c r="AI5453">
        <v>0</v>
      </c>
      <c r="AL5453" t="s">
        <v>483</v>
      </c>
      <c r="AM5453">
        <v>24</v>
      </c>
      <c r="AN5453">
        <v>24</v>
      </c>
      <c r="AO5453">
        <v>19662</v>
      </c>
      <c r="AQ5453">
        <v>123796</v>
      </c>
      <c r="AR5453">
        <v>5331</v>
      </c>
      <c r="AS5453" t="s">
        <v>746</v>
      </c>
      <c r="AT5453" t="s">
        <v>129</v>
      </c>
      <c r="AW5453" t="s">
        <v>340</v>
      </c>
      <c r="AX5453" t="s">
        <v>352</v>
      </c>
      <c r="AY5453" t="s">
        <v>353</v>
      </c>
      <c r="AZ5453" t="s">
        <v>354</v>
      </c>
      <c r="BY5453" t="s">
        <v>342</v>
      </c>
      <c r="EQ5453">
        <v>247800</v>
      </c>
      <c r="ER5453" t="s">
        <v>11954</v>
      </c>
      <c r="EV5453">
        <v>17284527</v>
      </c>
      <c r="EW5453">
        <v>928</v>
      </c>
      <c r="EX5453">
        <v>220452</v>
      </c>
      <c r="EY5453" t="s">
        <v>11959</v>
      </c>
      <c r="EZ5453">
        <v>1</v>
      </c>
      <c r="FC5453">
        <v>5331</v>
      </c>
      <c r="FD5453" t="s">
        <v>129</v>
      </c>
    </row>
    <row r="5454" spans="1:160" x14ac:dyDescent="0.3">
      <c r="A5454" t="str">
        <f>VLOOKUP(B5454,Table2[],3,FALSE)</f>
        <v>Retail</v>
      </c>
      <c r="B5454" t="str">
        <f>IF(OR(ISNUMBER(FIND("QVC",Z5454)),ISNUMBER(FIND("QVC",AL5454))),"QVC",IF(OR(ISNUMBER(FIND("NCO",H5454)),ISNUMBER(FIND("NCO",Y5454))), "NCO", IF(AL5454="consumer","PMD.com",VLOOKUP(LEFT(H5454,2),Tables!$E$1:$F$11,2,FALSE))))</f>
        <v>Retail Accounts</v>
      </c>
      <c r="C5454">
        <f t="shared" si="258"/>
        <v>55340001</v>
      </c>
      <c r="D5454">
        <f t="shared" si="259"/>
        <v>15</v>
      </c>
      <c r="E5454" t="str">
        <f t="shared" ca="1" si="260"/>
        <v>shifted orders shipped</v>
      </c>
      <c r="F5454" t="s">
        <v>3539</v>
      </c>
      <c r="G5454" t="s">
        <v>335</v>
      </c>
      <c r="H5454" t="s">
        <v>11954</v>
      </c>
      <c r="I5454" s="6">
        <v>44010.791666666664</v>
      </c>
      <c r="J5454" t="s">
        <v>16</v>
      </c>
      <c r="K5454" s="6">
        <v>44014.62777777778</v>
      </c>
      <c r="L5454" t="s">
        <v>11955</v>
      </c>
      <c r="M5454" t="s">
        <v>11955</v>
      </c>
      <c r="N5454" t="s">
        <v>11956</v>
      </c>
      <c r="O5454" t="s">
        <v>11957</v>
      </c>
      <c r="Q5454" t="s">
        <v>11958</v>
      </c>
      <c r="R5454" t="s">
        <v>414</v>
      </c>
      <c r="S5454">
        <v>7828</v>
      </c>
      <c r="T5454" t="s">
        <v>338</v>
      </c>
      <c r="U5454">
        <v>0</v>
      </c>
      <c r="V5454">
        <v>0</v>
      </c>
      <c r="Y5454" t="s">
        <v>11955</v>
      </c>
      <c r="Z5454" t="s">
        <v>11955</v>
      </c>
      <c r="AA5454" t="s">
        <v>11956</v>
      </c>
      <c r="AB5454" t="s">
        <v>11957</v>
      </c>
      <c r="AD5454" t="s">
        <v>11958</v>
      </c>
      <c r="AE5454" t="s">
        <v>414</v>
      </c>
      <c r="AF5454">
        <v>7828</v>
      </c>
      <c r="AG5454" t="s">
        <v>338</v>
      </c>
      <c r="AH5454">
        <v>0</v>
      </c>
      <c r="AI5454">
        <v>0</v>
      </c>
      <c r="AL5454" t="s">
        <v>483</v>
      </c>
      <c r="AM5454">
        <v>15</v>
      </c>
      <c r="AN5454">
        <v>15</v>
      </c>
      <c r="AO5454">
        <v>8241</v>
      </c>
      <c r="AQ5454">
        <v>124480</v>
      </c>
      <c r="AR5454">
        <v>55340001</v>
      </c>
      <c r="AS5454" t="s">
        <v>1955</v>
      </c>
      <c r="AT5454" t="s">
        <v>71</v>
      </c>
      <c r="AW5454" t="s">
        <v>343</v>
      </c>
      <c r="BY5454" t="s">
        <v>342</v>
      </c>
      <c r="EQ5454">
        <v>249139</v>
      </c>
      <c r="ER5454" t="s">
        <v>11954</v>
      </c>
      <c r="EV5454">
        <v>17284527</v>
      </c>
      <c r="EW5454">
        <v>928</v>
      </c>
      <c r="EX5454">
        <v>220452</v>
      </c>
      <c r="EY5454" t="s">
        <v>11959</v>
      </c>
      <c r="EZ5454">
        <v>1</v>
      </c>
      <c r="FC5454">
        <v>55340001</v>
      </c>
      <c r="FD5454" t="s">
        <v>71</v>
      </c>
    </row>
    <row r="5455" spans="1:160" x14ac:dyDescent="0.3">
      <c r="A5455" t="str">
        <f>VLOOKUP(B5455,Table2[],3,FALSE)</f>
        <v>Retail</v>
      </c>
      <c r="B5455" t="str">
        <f>IF(OR(ISNUMBER(FIND("QVC",Z5455)),ISNUMBER(FIND("QVC",AL5455))),"QVC",IF(OR(ISNUMBER(FIND("NCO",H5455)),ISNUMBER(FIND("NCO",Y5455))), "NCO", IF(AL5455="consumer","PMD.com",VLOOKUP(LEFT(H5455,2),Tables!$E$1:$F$11,2,FALSE))))</f>
        <v>Retail Accounts</v>
      </c>
      <c r="C5455">
        <f t="shared" si="258"/>
        <v>552101</v>
      </c>
      <c r="D5455">
        <f t="shared" si="259"/>
        <v>12</v>
      </c>
      <c r="E5455" t="str">
        <f t="shared" ca="1" si="260"/>
        <v>shifted orders shipped</v>
      </c>
      <c r="F5455" t="s">
        <v>3539</v>
      </c>
      <c r="G5455" t="s">
        <v>335</v>
      </c>
      <c r="H5455" t="s">
        <v>11954</v>
      </c>
      <c r="I5455" s="6">
        <v>44010.791666666664</v>
      </c>
      <c r="J5455" t="s">
        <v>16</v>
      </c>
      <c r="K5455" s="6">
        <v>44014.62777777778</v>
      </c>
      <c r="L5455" t="s">
        <v>11955</v>
      </c>
      <c r="M5455" t="s">
        <v>11955</v>
      </c>
      <c r="N5455" t="s">
        <v>11956</v>
      </c>
      <c r="O5455" t="s">
        <v>11957</v>
      </c>
      <c r="Q5455" t="s">
        <v>11958</v>
      </c>
      <c r="R5455" t="s">
        <v>414</v>
      </c>
      <c r="S5455">
        <v>7828</v>
      </c>
      <c r="T5455" t="s">
        <v>338</v>
      </c>
      <c r="U5455">
        <v>0</v>
      </c>
      <c r="V5455">
        <v>0</v>
      </c>
      <c r="Y5455" t="s">
        <v>11955</v>
      </c>
      <c r="Z5455" t="s">
        <v>11955</v>
      </c>
      <c r="AA5455" t="s">
        <v>11956</v>
      </c>
      <c r="AB5455" t="s">
        <v>11957</v>
      </c>
      <c r="AD5455" t="s">
        <v>11958</v>
      </c>
      <c r="AE5455" t="s">
        <v>414</v>
      </c>
      <c r="AF5455">
        <v>7828</v>
      </c>
      <c r="AG5455" t="s">
        <v>338</v>
      </c>
      <c r="AH5455">
        <v>0</v>
      </c>
      <c r="AI5455">
        <v>0</v>
      </c>
      <c r="AL5455" t="s">
        <v>483</v>
      </c>
      <c r="AM5455">
        <v>12</v>
      </c>
      <c r="AN5455">
        <v>12</v>
      </c>
      <c r="AO5455">
        <v>3241</v>
      </c>
      <c r="AQ5455">
        <v>124623</v>
      </c>
      <c r="AR5455">
        <v>552101</v>
      </c>
      <c r="AS5455" t="s">
        <v>166</v>
      </c>
      <c r="AT5455" t="s">
        <v>167</v>
      </c>
      <c r="AW5455" t="s">
        <v>340</v>
      </c>
      <c r="AX5455" t="s">
        <v>340</v>
      </c>
      <c r="AY5455" t="s">
        <v>382</v>
      </c>
      <c r="AZ5455" t="s">
        <v>471</v>
      </c>
      <c r="BY5455" t="s">
        <v>342</v>
      </c>
      <c r="EQ5455">
        <v>240933</v>
      </c>
      <c r="ER5455" t="s">
        <v>11954</v>
      </c>
      <c r="EV5455">
        <v>17284527</v>
      </c>
      <c r="EW5455">
        <v>928</v>
      </c>
      <c r="EX5455">
        <v>220452</v>
      </c>
      <c r="EY5455" t="s">
        <v>11959</v>
      </c>
      <c r="EZ5455">
        <v>1</v>
      </c>
      <c r="FC5455">
        <v>552101</v>
      </c>
      <c r="FD5455" t="s">
        <v>167</v>
      </c>
    </row>
    <row r="5456" spans="1:160" x14ac:dyDescent="0.3">
      <c r="A5456" t="str">
        <f>VLOOKUP(B5456,Table2[],3,FALSE)</f>
        <v>Retail</v>
      </c>
      <c r="B5456" t="str">
        <f>IF(OR(ISNUMBER(FIND("QVC",Z5456)),ISNUMBER(FIND("QVC",AL5456))),"QVC",IF(OR(ISNUMBER(FIND("NCO",H5456)),ISNUMBER(FIND("NCO",Y5456))), "NCO", IF(AL5456="consumer","PMD.com",VLOOKUP(LEFT(H5456,2),Tables!$E$1:$F$11,2,FALSE))))</f>
        <v>Retail Accounts</v>
      </c>
      <c r="C5456">
        <f t="shared" si="258"/>
        <v>51090061</v>
      </c>
      <c r="D5456">
        <f t="shared" si="259"/>
        <v>12</v>
      </c>
      <c r="E5456" t="str">
        <f t="shared" ca="1" si="260"/>
        <v>shifted orders shipped</v>
      </c>
      <c r="F5456" t="s">
        <v>3539</v>
      </c>
      <c r="G5456" t="s">
        <v>335</v>
      </c>
      <c r="H5456" t="s">
        <v>11954</v>
      </c>
      <c r="I5456" s="6">
        <v>44010.791666666664</v>
      </c>
      <c r="J5456" t="s">
        <v>16</v>
      </c>
      <c r="K5456" s="6">
        <v>44014.62777777778</v>
      </c>
      <c r="L5456" t="s">
        <v>11955</v>
      </c>
      <c r="M5456" t="s">
        <v>11955</v>
      </c>
      <c r="N5456" t="s">
        <v>11956</v>
      </c>
      <c r="O5456" t="s">
        <v>11957</v>
      </c>
      <c r="Q5456" t="s">
        <v>11958</v>
      </c>
      <c r="R5456" t="s">
        <v>414</v>
      </c>
      <c r="S5456">
        <v>7828</v>
      </c>
      <c r="T5456" t="s">
        <v>338</v>
      </c>
      <c r="U5456">
        <v>0</v>
      </c>
      <c r="V5456">
        <v>0</v>
      </c>
      <c r="Y5456" t="s">
        <v>11955</v>
      </c>
      <c r="Z5456" t="s">
        <v>11955</v>
      </c>
      <c r="AA5456" t="s">
        <v>11956</v>
      </c>
      <c r="AB5456" t="s">
        <v>11957</v>
      </c>
      <c r="AD5456" t="s">
        <v>11958</v>
      </c>
      <c r="AE5456" t="s">
        <v>414</v>
      </c>
      <c r="AF5456">
        <v>7828</v>
      </c>
      <c r="AG5456" t="s">
        <v>338</v>
      </c>
      <c r="AH5456">
        <v>0</v>
      </c>
      <c r="AI5456">
        <v>0</v>
      </c>
      <c r="AL5456" t="s">
        <v>483</v>
      </c>
      <c r="AM5456">
        <v>12</v>
      </c>
      <c r="AN5456">
        <v>12</v>
      </c>
      <c r="AO5456">
        <v>8078</v>
      </c>
      <c r="AQ5456">
        <v>124010</v>
      </c>
      <c r="AR5456">
        <v>51090061</v>
      </c>
      <c r="AS5456" t="s">
        <v>2688</v>
      </c>
      <c r="AT5456" t="s">
        <v>122</v>
      </c>
      <c r="AW5456" t="s">
        <v>340</v>
      </c>
      <c r="AX5456" t="s">
        <v>340</v>
      </c>
      <c r="AY5456" t="s">
        <v>357</v>
      </c>
      <c r="AZ5456" t="s">
        <v>363</v>
      </c>
      <c r="BY5456" t="s">
        <v>342</v>
      </c>
      <c r="EQ5456">
        <v>252774</v>
      </c>
      <c r="ER5456" t="s">
        <v>11954</v>
      </c>
      <c r="EV5456">
        <v>17284527</v>
      </c>
      <c r="EW5456">
        <v>928</v>
      </c>
      <c r="EX5456">
        <v>220452</v>
      </c>
      <c r="EY5456" t="s">
        <v>11959</v>
      </c>
      <c r="EZ5456">
        <v>1</v>
      </c>
      <c r="FC5456">
        <v>51090061</v>
      </c>
      <c r="FD5456" t="s">
        <v>122</v>
      </c>
    </row>
    <row r="5457" spans="1:160" x14ac:dyDescent="0.3">
      <c r="A5457" t="str">
        <f>VLOOKUP(B5457,Table2[],3,FALSE)</f>
        <v>Retail</v>
      </c>
      <c r="B5457" t="str">
        <f>IF(OR(ISNUMBER(FIND("QVC",Z5457)),ISNUMBER(FIND("QVC",AL5457))),"QVC",IF(OR(ISNUMBER(FIND("NCO",H5457)),ISNUMBER(FIND("NCO",Y5457))), "NCO", IF(AL5457="consumer","PMD.com",VLOOKUP(LEFT(H5457,2),Tables!$E$1:$F$11,2,FALSE))))</f>
        <v>Retail Accounts</v>
      </c>
      <c r="C5457">
        <f t="shared" si="258"/>
        <v>52240001</v>
      </c>
      <c r="D5457">
        <f t="shared" si="259"/>
        <v>6</v>
      </c>
      <c r="E5457" t="str">
        <f t="shared" ca="1" si="260"/>
        <v>shifted orders shipped</v>
      </c>
      <c r="F5457" t="s">
        <v>3539</v>
      </c>
      <c r="G5457" t="s">
        <v>335</v>
      </c>
      <c r="H5457" t="s">
        <v>11954</v>
      </c>
      <c r="I5457" s="6">
        <v>44010.791666666664</v>
      </c>
      <c r="J5457" t="s">
        <v>16</v>
      </c>
      <c r="K5457" s="6">
        <v>44014.62777777778</v>
      </c>
      <c r="L5457" t="s">
        <v>11955</v>
      </c>
      <c r="M5457" t="s">
        <v>11955</v>
      </c>
      <c r="N5457" t="s">
        <v>11956</v>
      </c>
      <c r="O5457" t="s">
        <v>11957</v>
      </c>
      <c r="Q5457" t="s">
        <v>11958</v>
      </c>
      <c r="R5457" t="s">
        <v>414</v>
      </c>
      <c r="S5457">
        <v>7828</v>
      </c>
      <c r="T5457" t="s">
        <v>338</v>
      </c>
      <c r="U5457">
        <v>0</v>
      </c>
      <c r="V5457">
        <v>0</v>
      </c>
      <c r="Y5457" t="s">
        <v>11955</v>
      </c>
      <c r="Z5457" t="s">
        <v>11955</v>
      </c>
      <c r="AA5457" t="s">
        <v>11956</v>
      </c>
      <c r="AB5457" t="s">
        <v>11957</v>
      </c>
      <c r="AD5457" t="s">
        <v>11958</v>
      </c>
      <c r="AE5457" t="s">
        <v>414</v>
      </c>
      <c r="AF5457">
        <v>7828</v>
      </c>
      <c r="AG5457" t="s">
        <v>338</v>
      </c>
      <c r="AH5457">
        <v>0</v>
      </c>
      <c r="AI5457">
        <v>0</v>
      </c>
      <c r="AL5457" t="s">
        <v>483</v>
      </c>
      <c r="AM5457">
        <v>6</v>
      </c>
      <c r="AN5457">
        <v>6</v>
      </c>
      <c r="AO5457">
        <v>5995</v>
      </c>
      <c r="AQ5457">
        <v>124435</v>
      </c>
      <c r="AR5457">
        <v>52240001</v>
      </c>
      <c r="AS5457" t="s">
        <v>2387</v>
      </c>
      <c r="AT5457" t="s">
        <v>108</v>
      </c>
      <c r="AW5457" t="s">
        <v>340</v>
      </c>
      <c r="AX5457" t="s">
        <v>340</v>
      </c>
      <c r="AY5457" t="s">
        <v>341</v>
      </c>
      <c r="AZ5457">
        <v>0</v>
      </c>
      <c r="BY5457" t="s">
        <v>342</v>
      </c>
      <c r="EQ5457">
        <v>253361</v>
      </c>
      <c r="ER5457" t="s">
        <v>11954</v>
      </c>
      <c r="EV5457">
        <v>17284527</v>
      </c>
      <c r="EW5457">
        <v>928</v>
      </c>
      <c r="EX5457">
        <v>220452</v>
      </c>
      <c r="EY5457" t="s">
        <v>11959</v>
      </c>
      <c r="EZ5457">
        <v>1</v>
      </c>
      <c r="FC5457">
        <v>52240001</v>
      </c>
      <c r="FD5457" t="s">
        <v>108</v>
      </c>
    </row>
    <row r="5458" spans="1:160" x14ac:dyDescent="0.3">
      <c r="A5458" t="str">
        <f>VLOOKUP(B5458,Table2[],3,FALSE)</f>
        <v>Retail</v>
      </c>
      <c r="B5458" t="str">
        <f>IF(OR(ISNUMBER(FIND("QVC",Z5458)),ISNUMBER(FIND("QVC",AL5458))),"QVC",IF(OR(ISNUMBER(FIND("NCO",H5458)),ISNUMBER(FIND("NCO",Y5458))), "NCO", IF(AL5458="consumer","PMD.com",VLOOKUP(LEFT(H5458,2),Tables!$E$1:$F$11,2,FALSE))))</f>
        <v>Retail Accounts</v>
      </c>
      <c r="C5458">
        <f t="shared" si="258"/>
        <v>52250001</v>
      </c>
      <c r="D5458">
        <f t="shared" si="259"/>
        <v>3</v>
      </c>
      <c r="E5458" t="str">
        <f t="shared" ca="1" si="260"/>
        <v>shifted orders shipped</v>
      </c>
      <c r="F5458" t="s">
        <v>3539</v>
      </c>
      <c r="G5458" t="s">
        <v>335</v>
      </c>
      <c r="H5458" t="s">
        <v>11954</v>
      </c>
      <c r="I5458" s="6">
        <v>44010.791666666664</v>
      </c>
      <c r="J5458" t="s">
        <v>16</v>
      </c>
      <c r="K5458" s="6">
        <v>44014.62777777778</v>
      </c>
      <c r="L5458" t="s">
        <v>11955</v>
      </c>
      <c r="M5458" t="s">
        <v>11955</v>
      </c>
      <c r="N5458" t="s">
        <v>11956</v>
      </c>
      <c r="O5458" t="s">
        <v>11957</v>
      </c>
      <c r="Q5458" t="s">
        <v>11958</v>
      </c>
      <c r="R5458" t="s">
        <v>414</v>
      </c>
      <c r="S5458">
        <v>7828</v>
      </c>
      <c r="T5458" t="s">
        <v>338</v>
      </c>
      <c r="U5458">
        <v>0</v>
      </c>
      <c r="V5458">
        <v>0</v>
      </c>
      <c r="Y5458" t="s">
        <v>11955</v>
      </c>
      <c r="Z5458" t="s">
        <v>11955</v>
      </c>
      <c r="AA5458" t="s">
        <v>11956</v>
      </c>
      <c r="AB5458" t="s">
        <v>11957</v>
      </c>
      <c r="AD5458" t="s">
        <v>11958</v>
      </c>
      <c r="AE5458" t="s">
        <v>414</v>
      </c>
      <c r="AF5458">
        <v>7828</v>
      </c>
      <c r="AG5458" t="s">
        <v>338</v>
      </c>
      <c r="AH5458">
        <v>0</v>
      </c>
      <c r="AI5458">
        <v>0</v>
      </c>
      <c r="AL5458" t="s">
        <v>483</v>
      </c>
      <c r="AM5458">
        <v>3</v>
      </c>
      <c r="AN5458">
        <v>3</v>
      </c>
      <c r="AO5458">
        <v>503</v>
      </c>
      <c r="AQ5458">
        <v>124436</v>
      </c>
      <c r="AR5458">
        <v>52250001</v>
      </c>
      <c r="AS5458" t="s">
        <v>1577</v>
      </c>
      <c r="AT5458" t="s">
        <v>94</v>
      </c>
      <c r="AW5458" t="s">
        <v>340</v>
      </c>
      <c r="AX5458" t="s">
        <v>340</v>
      </c>
      <c r="AY5458" t="s">
        <v>341</v>
      </c>
      <c r="AZ5458">
        <v>0</v>
      </c>
      <c r="BY5458" t="s">
        <v>342</v>
      </c>
      <c r="EQ5458">
        <v>240940</v>
      </c>
      <c r="ER5458" t="s">
        <v>11954</v>
      </c>
      <c r="EV5458">
        <v>17284527</v>
      </c>
      <c r="EW5458">
        <v>928</v>
      </c>
      <c r="EX5458">
        <v>220452</v>
      </c>
      <c r="EY5458" t="s">
        <v>11959</v>
      </c>
      <c r="EZ5458">
        <v>1</v>
      </c>
      <c r="FC5458">
        <v>52250001</v>
      </c>
      <c r="FD5458" t="s">
        <v>94</v>
      </c>
    </row>
    <row r="5459" spans="1:160" x14ac:dyDescent="0.3">
      <c r="A5459" t="str">
        <f>VLOOKUP(B5459,Table2[],3,FALSE)</f>
        <v>Retail</v>
      </c>
      <c r="B5459" t="str">
        <f>IF(OR(ISNUMBER(FIND("QVC",Z5459)),ISNUMBER(FIND("QVC",AL5459))),"QVC",IF(OR(ISNUMBER(FIND("NCO",H5459)),ISNUMBER(FIND("NCO",Y5459))), "NCO", IF(AL5459="consumer","PMD.com",VLOOKUP(LEFT(H5459,2),Tables!$E$1:$F$11,2,FALSE))))</f>
        <v>Retail Accounts</v>
      </c>
      <c r="C5459">
        <f t="shared" si="258"/>
        <v>52578</v>
      </c>
      <c r="D5459">
        <f t="shared" si="259"/>
        <v>84</v>
      </c>
      <c r="E5459" t="str">
        <f t="shared" ca="1" si="260"/>
        <v>shifted orders shipped</v>
      </c>
      <c r="F5459" t="s">
        <v>3539</v>
      </c>
      <c r="G5459" t="s">
        <v>335</v>
      </c>
      <c r="H5459" t="s">
        <v>11954</v>
      </c>
      <c r="I5459" s="6">
        <v>44010.791666666664</v>
      </c>
      <c r="J5459" t="s">
        <v>16</v>
      </c>
      <c r="K5459" s="6">
        <v>44014.62777777778</v>
      </c>
      <c r="L5459" t="s">
        <v>11955</v>
      </c>
      <c r="M5459" t="s">
        <v>11955</v>
      </c>
      <c r="N5459" t="s">
        <v>11956</v>
      </c>
      <c r="O5459" t="s">
        <v>11957</v>
      </c>
      <c r="Q5459" t="s">
        <v>11958</v>
      </c>
      <c r="R5459" t="s">
        <v>414</v>
      </c>
      <c r="S5459">
        <v>7828</v>
      </c>
      <c r="T5459" t="s">
        <v>338</v>
      </c>
      <c r="U5459">
        <v>0</v>
      </c>
      <c r="V5459">
        <v>0</v>
      </c>
      <c r="Y5459" t="s">
        <v>11955</v>
      </c>
      <c r="Z5459" t="s">
        <v>11955</v>
      </c>
      <c r="AA5459" t="s">
        <v>11956</v>
      </c>
      <c r="AB5459" t="s">
        <v>11957</v>
      </c>
      <c r="AD5459" t="s">
        <v>11958</v>
      </c>
      <c r="AE5459" t="s">
        <v>414</v>
      </c>
      <c r="AF5459">
        <v>7828</v>
      </c>
      <c r="AG5459" t="s">
        <v>338</v>
      </c>
      <c r="AH5459">
        <v>0</v>
      </c>
      <c r="AI5459">
        <v>0</v>
      </c>
      <c r="AL5459" t="s">
        <v>483</v>
      </c>
      <c r="AM5459">
        <v>84</v>
      </c>
      <c r="AN5459">
        <v>84</v>
      </c>
      <c r="AO5459">
        <v>6388</v>
      </c>
      <c r="AQ5459">
        <v>124427</v>
      </c>
      <c r="AR5459">
        <v>52578</v>
      </c>
      <c r="AS5459" t="s">
        <v>27</v>
      </c>
      <c r="AT5459" t="s">
        <v>28</v>
      </c>
      <c r="AW5459" t="s">
        <v>352</v>
      </c>
      <c r="AX5459" t="s">
        <v>352</v>
      </c>
      <c r="AY5459" t="s">
        <v>353</v>
      </c>
      <c r="AZ5459" t="s">
        <v>371</v>
      </c>
      <c r="BY5459" t="s">
        <v>342</v>
      </c>
      <c r="EQ5459">
        <v>251422</v>
      </c>
      <c r="ER5459" t="s">
        <v>11954</v>
      </c>
      <c r="EV5459">
        <v>17284527</v>
      </c>
      <c r="EW5459">
        <v>928</v>
      </c>
      <c r="EX5459">
        <v>220452</v>
      </c>
      <c r="EY5459" t="s">
        <v>11959</v>
      </c>
      <c r="EZ5459">
        <v>1</v>
      </c>
      <c r="FC5459">
        <v>52578</v>
      </c>
      <c r="FD5459" t="s">
        <v>28</v>
      </c>
    </row>
    <row r="5460" spans="1:160" x14ac:dyDescent="0.3">
      <c r="A5460" t="str">
        <f>VLOOKUP(B5460,Table2[],3,FALSE)</f>
        <v>Retail</v>
      </c>
      <c r="B5460" t="str">
        <f>IF(OR(ISNUMBER(FIND("QVC",Z5460)),ISNUMBER(FIND("QVC",AL5460))),"QVC",IF(OR(ISNUMBER(FIND("NCO",H5460)),ISNUMBER(FIND("NCO",Y5460))), "NCO", IF(AL5460="consumer","PMD.com",VLOOKUP(LEFT(H5460,2),Tables!$E$1:$F$11,2,FALSE))))</f>
        <v>Retail Accounts</v>
      </c>
      <c r="C5460">
        <f t="shared" si="258"/>
        <v>5908</v>
      </c>
      <c r="D5460">
        <f t="shared" si="259"/>
        <v>3</v>
      </c>
      <c r="E5460" t="str">
        <f t="shared" ca="1" si="260"/>
        <v>shifted orders shipped</v>
      </c>
      <c r="F5460" t="s">
        <v>3539</v>
      </c>
      <c r="G5460" t="s">
        <v>335</v>
      </c>
      <c r="H5460" t="s">
        <v>11954</v>
      </c>
      <c r="I5460" s="6">
        <v>44010.791666666664</v>
      </c>
      <c r="J5460" t="s">
        <v>16</v>
      </c>
      <c r="K5460" s="6">
        <v>44014.62777777778</v>
      </c>
      <c r="L5460" t="s">
        <v>11955</v>
      </c>
      <c r="M5460" t="s">
        <v>11955</v>
      </c>
      <c r="N5460" t="s">
        <v>11956</v>
      </c>
      <c r="O5460" t="s">
        <v>11957</v>
      </c>
      <c r="Q5460" t="s">
        <v>11958</v>
      </c>
      <c r="R5460" t="s">
        <v>414</v>
      </c>
      <c r="S5460">
        <v>7828</v>
      </c>
      <c r="T5460" t="s">
        <v>338</v>
      </c>
      <c r="U5460">
        <v>0</v>
      </c>
      <c r="V5460">
        <v>0</v>
      </c>
      <c r="Y5460" t="s">
        <v>11955</v>
      </c>
      <c r="Z5460" t="s">
        <v>11955</v>
      </c>
      <c r="AA5460" t="s">
        <v>11956</v>
      </c>
      <c r="AB5460" t="s">
        <v>11957</v>
      </c>
      <c r="AD5460" t="s">
        <v>11958</v>
      </c>
      <c r="AE5460" t="s">
        <v>414</v>
      </c>
      <c r="AF5460">
        <v>7828</v>
      </c>
      <c r="AG5460" t="s">
        <v>338</v>
      </c>
      <c r="AH5460">
        <v>0</v>
      </c>
      <c r="AI5460">
        <v>0</v>
      </c>
      <c r="AL5460" t="s">
        <v>483</v>
      </c>
      <c r="AM5460">
        <v>3</v>
      </c>
      <c r="AN5460">
        <v>3</v>
      </c>
      <c r="AO5460">
        <v>2488</v>
      </c>
      <c r="AQ5460">
        <v>124420</v>
      </c>
      <c r="AR5460">
        <v>5908</v>
      </c>
      <c r="AS5460" t="s">
        <v>46</v>
      </c>
      <c r="AT5460" t="s">
        <v>47</v>
      </c>
      <c r="AW5460" t="s">
        <v>352</v>
      </c>
      <c r="AX5460" t="s">
        <v>352</v>
      </c>
      <c r="AY5460" t="s">
        <v>353</v>
      </c>
      <c r="AZ5460" t="s">
        <v>385</v>
      </c>
      <c r="BY5460" t="s">
        <v>342</v>
      </c>
      <c r="EQ5460">
        <v>243067</v>
      </c>
      <c r="ER5460" t="s">
        <v>11954</v>
      </c>
      <c r="EV5460">
        <v>17284527</v>
      </c>
      <c r="EW5460">
        <v>928</v>
      </c>
      <c r="EX5460">
        <v>220452</v>
      </c>
      <c r="EY5460" t="s">
        <v>11959</v>
      </c>
      <c r="EZ5460">
        <v>1</v>
      </c>
      <c r="FC5460">
        <v>5908</v>
      </c>
      <c r="FD5460" t="s">
        <v>47</v>
      </c>
    </row>
    <row r="5461" spans="1:160" x14ac:dyDescent="0.3">
      <c r="A5461" t="str">
        <f>VLOOKUP(B5461,Table2[],3,FALSE)</f>
        <v>Retail</v>
      </c>
      <c r="B5461" t="str">
        <f>IF(OR(ISNUMBER(FIND("QVC",Z5461)),ISNUMBER(FIND("QVC",AL5461))),"QVC",IF(OR(ISNUMBER(FIND("NCO",H5461)),ISNUMBER(FIND("NCO",Y5461))), "NCO", IF(AL5461="consumer","PMD.com",VLOOKUP(LEFT(H5461,2),Tables!$E$1:$F$11,2,FALSE))))</f>
        <v>Retail Accounts</v>
      </c>
      <c r="C5461">
        <f t="shared" si="258"/>
        <v>53160001</v>
      </c>
      <c r="D5461">
        <f t="shared" si="259"/>
        <v>72</v>
      </c>
      <c r="E5461" t="str">
        <f t="shared" ca="1" si="260"/>
        <v>shifted orders shipped</v>
      </c>
      <c r="F5461" t="s">
        <v>3539</v>
      </c>
      <c r="G5461" t="s">
        <v>335</v>
      </c>
      <c r="H5461" t="s">
        <v>11954</v>
      </c>
      <c r="I5461" s="6">
        <v>44010.791666666664</v>
      </c>
      <c r="J5461" t="s">
        <v>16</v>
      </c>
      <c r="K5461" s="6">
        <v>44014.62777777778</v>
      </c>
      <c r="L5461" t="s">
        <v>11955</v>
      </c>
      <c r="M5461" t="s">
        <v>11955</v>
      </c>
      <c r="N5461" t="s">
        <v>11956</v>
      </c>
      <c r="O5461" t="s">
        <v>11957</v>
      </c>
      <c r="Q5461" t="s">
        <v>11958</v>
      </c>
      <c r="R5461" t="s">
        <v>414</v>
      </c>
      <c r="S5461">
        <v>7828</v>
      </c>
      <c r="T5461" t="s">
        <v>338</v>
      </c>
      <c r="U5461">
        <v>0</v>
      </c>
      <c r="V5461">
        <v>0</v>
      </c>
      <c r="Y5461" t="s">
        <v>11955</v>
      </c>
      <c r="Z5461" t="s">
        <v>11955</v>
      </c>
      <c r="AA5461" t="s">
        <v>11956</v>
      </c>
      <c r="AB5461" t="s">
        <v>11957</v>
      </c>
      <c r="AD5461" t="s">
        <v>11958</v>
      </c>
      <c r="AE5461" t="s">
        <v>414</v>
      </c>
      <c r="AF5461">
        <v>7828</v>
      </c>
      <c r="AG5461" t="s">
        <v>338</v>
      </c>
      <c r="AH5461">
        <v>0</v>
      </c>
      <c r="AI5461">
        <v>0</v>
      </c>
      <c r="AL5461" t="s">
        <v>483</v>
      </c>
      <c r="AM5461">
        <v>72</v>
      </c>
      <c r="AN5461">
        <v>72</v>
      </c>
      <c r="AO5461">
        <v>4322</v>
      </c>
      <c r="AQ5461">
        <v>124007</v>
      </c>
      <c r="AR5461">
        <v>53160001</v>
      </c>
      <c r="AS5461" t="s">
        <v>1895</v>
      </c>
      <c r="AT5461" t="s">
        <v>119</v>
      </c>
      <c r="AW5461" t="s">
        <v>340</v>
      </c>
      <c r="AX5461" t="s">
        <v>340</v>
      </c>
      <c r="AY5461" t="s">
        <v>341</v>
      </c>
      <c r="AZ5461">
        <v>0</v>
      </c>
      <c r="BY5461" t="s">
        <v>342</v>
      </c>
      <c r="EQ5461">
        <v>252959</v>
      </c>
      <c r="ER5461" t="s">
        <v>11954</v>
      </c>
      <c r="EV5461">
        <v>17284527</v>
      </c>
      <c r="EW5461">
        <v>928</v>
      </c>
      <c r="EX5461">
        <v>220452</v>
      </c>
      <c r="EY5461" t="s">
        <v>11959</v>
      </c>
      <c r="EZ5461">
        <v>1</v>
      </c>
      <c r="FC5461">
        <v>53160001</v>
      </c>
      <c r="FD5461" t="s">
        <v>119</v>
      </c>
    </row>
    <row r="5462" spans="1:160" x14ac:dyDescent="0.3">
      <c r="A5462" t="str">
        <f>VLOOKUP(B5462,Table2[],3,FALSE)</f>
        <v>Retail</v>
      </c>
      <c r="B5462" t="str">
        <f>IF(OR(ISNUMBER(FIND("QVC",Z5462)),ISNUMBER(FIND("QVC",AL5462))),"QVC",IF(OR(ISNUMBER(FIND("NCO",H5462)),ISNUMBER(FIND("NCO",Y5462))), "NCO", IF(AL5462="consumer","PMD.com",VLOOKUP(LEFT(H5462,2),Tables!$E$1:$F$11,2,FALSE))))</f>
        <v>Retail Accounts</v>
      </c>
      <c r="C5462">
        <f t="shared" si="258"/>
        <v>53620001</v>
      </c>
      <c r="D5462">
        <f t="shared" si="259"/>
        <v>6</v>
      </c>
      <c r="E5462" t="str">
        <f t="shared" ca="1" si="260"/>
        <v>shifted orders shipped</v>
      </c>
      <c r="F5462" t="s">
        <v>3539</v>
      </c>
      <c r="G5462" t="s">
        <v>335</v>
      </c>
      <c r="H5462" t="s">
        <v>11954</v>
      </c>
      <c r="I5462" s="6">
        <v>44010.791666666664</v>
      </c>
      <c r="J5462" t="s">
        <v>16</v>
      </c>
      <c r="K5462" s="6">
        <v>44014.62777777778</v>
      </c>
      <c r="L5462" t="s">
        <v>11955</v>
      </c>
      <c r="M5462" t="s">
        <v>11955</v>
      </c>
      <c r="N5462" t="s">
        <v>11956</v>
      </c>
      <c r="O5462" t="s">
        <v>11957</v>
      </c>
      <c r="Q5462" t="s">
        <v>11958</v>
      </c>
      <c r="R5462" t="s">
        <v>414</v>
      </c>
      <c r="S5462">
        <v>7828</v>
      </c>
      <c r="T5462" t="s">
        <v>338</v>
      </c>
      <c r="U5462">
        <v>0</v>
      </c>
      <c r="V5462">
        <v>0</v>
      </c>
      <c r="Y5462" t="s">
        <v>11955</v>
      </c>
      <c r="Z5462" t="s">
        <v>11955</v>
      </c>
      <c r="AA5462" t="s">
        <v>11956</v>
      </c>
      <c r="AB5462" t="s">
        <v>11957</v>
      </c>
      <c r="AD5462" t="s">
        <v>11958</v>
      </c>
      <c r="AE5462" t="s">
        <v>414</v>
      </c>
      <c r="AF5462">
        <v>7828</v>
      </c>
      <c r="AG5462" t="s">
        <v>338</v>
      </c>
      <c r="AH5462">
        <v>0</v>
      </c>
      <c r="AI5462">
        <v>0</v>
      </c>
      <c r="AL5462" t="s">
        <v>483</v>
      </c>
      <c r="AM5462">
        <v>6</v>
      </c>
      <c r="AN5462">
        <v>6</v>
      </c>
      <c r="AO5462">
        <v>11480</v>
      </c>
      <c r="AQ5462">
        <v>124447</v>
      </c>
      <c r="AR5462">
        <v>53620001</v>
      </c>
      <c r="AS5462" t="s">
        <v>85</v>
      </c>
      <c r="AT5462" t="s">
        <v>86</v>
      </c>
      <c r="AW5462" t="s">
        <v>343</v>
      </c>
      <c r="BY5462" t="s">
        <v>342</v>
      </c>
      <c r="EQ5462">
        <v>243446</v>
      </c>
      <c r="ER5462" t="s">
        <v>11954</v>
      </c>
      <c r="EV5462">
        <v>17284527</v>
      </c>
      <c r="EW5462">
        <v>928</v>
      </c>
      <c r="EX5462">
        <v>220452</v>
      </c>
      <c r="EY5462" t="s">
        <v>11959</v>
      </c>
      <c r="EZ5462">
        <v>1</v>
      </c>
      <c r="FC5462">
        <v>53620001</v>
      </c>
      <c r="FD5462" t="s">
        <v>86</v>
      </c>
    </row>
    <row r="5463" spans="1:160" x14ac:dyDescent="0.3">
      <c r="A5463" t="str">
        <f>VLOOKUP(B5463,Table2[],3,FALSE)</f>
        <v>Retail</v>
      </c>
      <c r="B5463" t="str">
        <f>IF(OR(ISNUMBER(FIND("QVC",Z5463)),ISNUMBER(FIND("QVC",AL5463))),"QVC",IF(OR(ISNUMBER(FIND("NCO",H5463)),ISNUMBER(FIND("NCO",Y5463))), "NCO", IF(AL5463="consumer","PMD.com",VLOOKUP(LEFT(H5463,2),Tables!$E$1:$F$11,2,FALSE))))</f>
        <v>Retail Accounts</v>
      </c>
      <c r="C5463">
        <f t="shared" si="258"/>
        <v>53810001</v>
      </c>
      <c r="D5463">
        <f t="shared" si="259"/>
        <v>12</v>
      </c>
      <c r="E5463" t="str">
        <f t="shared" ca="1" si="260"/>
        <v>shifted orders shipped</v>
      </c>
      <c r="F5463" t="s">
        <v>3539</v>
      </c>
      <c r="G5463" t="s">
        <v>335</v>
      </c>
      <c r="H5463" t="s">
        <v>11954</v>
      </c>
      <c r="I5463" s="6">
        <v>44010.791666666664</v>
      </c>
      <c r="J5463" t="s">
        <v>16</v>
      </c>
      <c r="K5463" s="6">
        <v>44014.62777777778</v>
      </c>
      <c r="L5463" t="s">
        <v>11955</v>
      </c>
      <c r="M5463" t="s">
        <v>11955</v>
      </c>
      <c r="N5463" t="s">
        <v>11956</v>
      </c>
      <c r="O5463" t="s">
        <v>11957</v>
      </c>
      <c r="Q5463" t="s">
        <v>11958</v>
      </c>
      <c r="R5463" t="s">
        <v>414</v>
      </c>
      <c r="S5463">
        <v>7828</v>
      </c>
      <c r="T5463" t="s">
        <v>338</v>
      </c>
      <c r="U5463">
        <v>0</v>
      </c>
      <c r="V5463">
        <v>0</v>
      </c>
      <c r="Y5463" t="s">
        <v>11955</v>
      </c>
      <c r="Z5463" t="s">
        <v>11955</v>
      </c>
      <c r="AA5463" t="s">
        <v>11956</v>
      </c>
      <c r="AB5463" t="s">
        <v>11957</v>
      </c>
      <c r="AD5463" t="s">
        <v>11958</v>
      </c>
      <c r="AE5463" t="s">
        <v>414</v>
      </c>
      <c r="AF5463">
        <v>7828</v>
      </c>
      <c r="AG5463" t="s">
        <v>338</v>
      </c>
      <c r="AH5463">
        <v>0</v>
      </c>
      <c r="AI5463">
        <v>0</v>
      </c>
      <c r="AL5463" t="s">
        <v>483</v>
      </c>
      <c r="AM5463">
        <v>12</v>
      </c>
      <c r="AN5463">
        <v>12</v>
      </c>
      <c r="AO5463">
        <v>5409</v>
      </c>
      <c r="AQ5463">
        <v>124462</v>
      </c>
      <c r="AR5463">
        <v>53810001</v>
      </c>
      <c r="AS5463" t="s">
        <v>133</v>
      </c>
      <c r="AT5463" t="s">
        <v>132</v>
      </c>
      <c r="AW5463" t="s">
        <v>340</v>
      </c>
      <c r="AX5463">
        <v>0</v>
      </c>
      <c r="AY5463" t="s">
        <v>348</v>
      </c>
      <c r="AZ5463">
        <v>0</v>
      </c>
      <c r="BY5463" t="s">
        <v>342</v>
      </c>
      <c r="EQ5463">
        <v>245175</v>
      </c>
      <c r="ER5463" t="s">
        <v>11954</v>
      </c>
      <c r="EV5463">
        <v>17284527</v>
      </c>
      <c r="EW5463">
        <v>928</v>
      </c>
      <c r="EX5463">
        <v>220452</v>
      </c>
      <c r="EY5463" t="s">
        <v>11959</v>
      </c>
      <c r="EZ5463">
        <v>1</v>
      </c>
      <c r="FC5463">
        <v>53810001</v>
      </c>
      <c r="FD5463" t="s">
        <v>132</v>
      </c>
    </row>
    <row r="5464" spans="1:160" x14ac:dyDescent="0.3">
      <c r="A5464" t="str">
        <f>VLOOKUP(B5464,Table2[],3,FALSE)</f>
        <v>Retail</v>
      </c>
      <c r="B5464" t="str">
        <f>IF(OR(ISNUMBER(FIND("QVC",Z5464)),ISNUMBER(FIND("QVC",AL5464))),"QVC",IF(OR(ISNUMBER(FIND("NCO",H5464)),ISNUMBER(FIND("NCO",Y5464))), "NCO", IF(AL5464="consumer","PMD.com",VLOOKUP(LEFT(H5464,2),Tables!$E$1:$F$11,2,FALSE))))</f>
        <v>Retail Accounts</v>
      </c>
      <c r="C5464">
        <f t="shared" si="258"/>
        <v>5522</v>
      </c>
      <c r="D5464">
        <f t="shared" si="259"/>
        <v>6</v>
      </c>
      <c r="E5464" t="str">
        <f t="shared" ca="1" si="260"/>
        <v>shifted orders shipped</v>
      </c>
      <c r="F5464" t="s">
        <v>3539</v>
      </c>
      <c r="G5464" t="s">
        <v>335</v>
      </c>
      <c r="H5464" t="s">
        <v>11954</v>
      </c>
      <c r="I5464" s="6">
        <v>44010.791666666664</v>
      </c>
      <c r="J5464" t="s">
        <v>16</v>
      </c>
      <c r="K5464" s="6">
        <v>44014.62777777778</v>
      </c>
      <c r="L5464" t="s">
        <v>11955</v>
      </c>
      <c r="M5464" t="s">
        <v>11955</v>
      </c>
      <c r="N5464" t="s">
        <v>11956</v>
      </c>
      <c r="O5464" t="s">
        <v>11957</v>
      </c>
      <c r="Q5464" t="s">
        <v>11958</v>
      </c>
      <c r="R5464" t="s">
        <v>414</v>
      </c>
      <c r="S5464">
        <v>7828</v>
      </c>
      <c r="T5464" t="s">
        <v>338</v>
      </c>
      <c r="U5464">
        <v>0</v>
      </c>
      <c r="V5464">
        <v>0</v>
      </c>
      <c r="Y5464" t="s">
        <v>11955</v>
      </c>
      <c r="Z5464" t="s">
        <v>11955</v>
      </c>
      <c r="AA5464" t="s">
        <v>11956</v>
      </c>
      <c r="AB5464" t="s">
        <v>11957</v>
      </c>
      <c r="AD5464" t="s">
        <v>11958</v>
      </c>
      <c r="AE5464" t="s">
        <v>414</v>
      </c>
      <c r="AF5464">
        <v>7828</v>
      </c>
      <c r="AG5464" t="s">
        <v>338</v>
      </c>
      <c r="AH5464">
        <v>0</v>
      </c>
      <c r="AI5464">
        <v>0</v>
      </c>
      <c r="AL5464" t="s">
        <v>483</v>
      </c>
      <c r="AM5464">
        <v>6</v>
      </c>
      <c r="AN5464">
        <v>6</v>
      </c>
      <c r="AO5464">
        <v>5778</v>
      </c>
      <c r="AQ5464">
        <v>124533</v>
      </c>
      <c r="AR5464">
        <v>5522</v>
      </c>
      <c r="AS5464" t="s">
        <v>1745</v>
      </c>
      <c r="AT5464" t="s">
        <v>1256</v>
      </c>
      <c r="AW5464" t="s">
        <v>340</v>
      </c>
      <c r="AX5464" t="s">
        <v>340</v>
      </c>
      <c r="AY5464" t="s">
        <v>382</v>
      </c>
      <c r="AZ5464" t="s">
        <v>1314</v>
      </c>
      <c r="EQ5464">
        <v>252958</v>
      </c>
      <c r="ER5464" t="s">
        <v>11954</v>
      </c>
      <c r="EV5464">
        <v>17284527</v>
      </c>
      <c r="EW5464">
        <v>928</v>
      </c>
      <c r="EX5464">
        <v>220452</v>
      </c>
      <c r="EY5464" t="s">
        <v>11959</v>
      </c>
      <c r="EZ5464">
        <v>1</v>
      </c>
      <c r="FC5464">
        <v>5522</v>
      </c>
      <c r="FD5464" t="s">
        <v>1256</v>
      </c>
    </row>
    <row r="5465" spans="1:160" x14ac:dyDescent="0.3">
      <c r="A5465" t="str">
        <f>VLOOKUP(B5465,Table2[],3,FALSE)</f>
        <v>Retail</v>
      </c>
      <c r="B5465" t="str">
        <f>IF(OR(ISNUMBER(FIND("QVC",Z5465)),ISNUMBER(FIND("QVC",AL5465))),"QVC",IF(OR(ISNUMBER(FIND("NCO",H5465)),ISNUMBER(FIND("NCO",Y5465))), "NCO", IF(AL5465="consumer","PMD.com",VLOOKUP(LEFT(H5465,2),Tables!$E$1:$F$11,2,FALSE))))</f>
        <v>Retail Accounts</v>
      </c>
      <c r="C5465">
        <f t="shared" si="258"/>
        <v>51410001</v>
      </c>
      <c r="D5465">
        <f t="shared" si="259"/>
        <v>72</v>
      </c>
      <c r="E5465" t="str">
        <f t="shared" ca="1" si="260"/>
        <v>shifted orders shipped</v>
      </c>
      <c r="F5465" t="s">
        <v>3539</v>
      </c>
      <c r="G5465" t="s">
        <v>335</v>
      </c>
      <c r="H5465" t="s">
        <v>11954</v>
      </c>
      <c r="I5465" s="6">
        <v>44010.791666666664</v>
      </c>
      <c r="J5465" t="s">
        <v>16</v>
      </c>
      <c r="K5465" s="6">
        <v>44014.62777777778</v>
      </c>
      <c r="L5465" t="s">
        <v>11955</v>
      </c>
      <c r="M5465" t="s">
        <v>11955</v>
      </c>
      <c r="N5465" t="s">
        <v>11956</v>
      </c>
      <c r="O5465" t="s">
        <v>11957</v>
      </c>
      <c r="Q5465" t="s">
        <v>11958</v>
      </c>
      <c r="R5465" t="s">
        <v>414</v>
      </c>
      <c r="S5465">
        <v>7828</v>
      </c>
      <c r="T5465" t="s">
        <v>338</v>
      </c>
      <c r="U5465">
        <v>0</v>
      </c>
      <c r="V5465">
        <v>0</v>
      </c>
      <c r="Y5465" t="s">
        <v>11955</v>
      </c>
      <c r="Z5465" t="s">
        <v>11955</v>
      </c>
      <c r="AA5465" t="s">
        <v>11956</v>
      </c>
      <c r="AB5465" t="s">
        <v>11957</v>
      </c>
      <c r="AD5465" t="s">
        <v>11958</v>
      </c>
      <c r="AE5465" t="s">
        <v>414</v>
      </c>
      <c r="AF5465">
        <v>7828</v>
      </c>
      <c r="AG5465" t="s">
        <v>338</v>
      </c>
      <c r="AH5465">
        <v>0</v>
      </c>
      <c r="AI5465">
        <v>0</v>
      </c>
      <c r="AL5465" t="s">
        <v>483</v>
      </c>
      <c r="AM5465">
        <v>72</v>
      </c>
      <c r="AN5465">
        <v>72</v>
      </c>
      <c r="AO5465">
        <v>10146</v>
      </c>
      <c r="AQ5465">
        <v>124431</v>
      </c>
      <c r="AR5465">
        <v>51410001</v>
      </c>
      <c r="AS5465" t="s">
        <v>2386</v>
      </c>
      <c r="AT5465" t="s">
        <v>81</v>
      </c>
      <c r="AW5465" t="s">
        <v>340</v>
      </c>
      <c r="AX5465" t="s">
        <v>340</v>
      </c>
      <c r="AY5465" t="s">
        <v>432</v>
      </c>
      <c r="AZ5465">
        <v>0</v>
      </c>
      <c r="BY5465" t="s">
        <v>342</v>
      </c>
      <c r="EQ5465">
        <v>253369</v>
      </c>
      <c r="ER5465" t="s">
        <v>11954</v>
      </c>
      <c r="EV5465">
        <v>17284527</v>
      </c>
      <c r="EW5465">
        <v>928</v>
      </c>
      <c r="EX5465">
        <v>220452</v>
      </c>
      <c r="EY5465" t="s">
        <v>11959</v>
      </c>
      <c r="EZ5465">
        <v>1</v>
      </c>
      <c r="FC5465">
        <v>51410001</v>
      </c>
      <c r="FD5465" t="s">
        <v>81</v>
      </c>
    </row>
    <row r="5466" spans="1:160" x14ac:dyDescent="0.3">
      <c r="A5466" t="str">
        <f>VLOOKUP(B5466,Table2[],3,FALSE)</f>
        <v>Digital</v>
      </c>
      <c r="B5466" t="str">
        <f>IF(OR(ISNUMBER(FIND("QVC",Z5466)),ISNUMBER(FIND("QVC",AL5466))),"QVC",IF(OR(ISNUMBER(FIND("NCO",H5466)),ISNUMBER(FIND("NCO",Y5466))), "NCO", IF(AL5466="consumer","PMD.com",VLOOKUP(LEFT(H5466,2),Tables!$E$1:$F$11,2,FALSE))))</f>
        <v>PMD.com</v>
      </c>
      <c r="C5466">
        <f t="shared" si="258"/>
        <v>53440001</v>
      </c>
      <c r="D5466">
        <f t="shared" si="259"/>
        <v>1</v>
      </c>
      <c r="E5466" t="str">
        <f t="shared" ca="1" si="260"/>
        <v>shifted orders shipped</v>
      </c>
      <c r="F5466" t="s">
        <v>3539</v>
      </c>
      <c r="G5466" t="s">
        <v>335</v>
      </c>
      <c r="H5466" t="s">
        <v>11960</v>
      </c>
      <c r="I5466" s="6">
        <v>44007.49559027778</v>
      </c>
      <c r="J5466" t="s">
        <v>16</v>
      </c>
      <c r="K5466" s="6">
        <v>44014.628171296295</v>
      </c>
      <c r="M5466" t="s">
        <v>11961</v>
      </c>
      <c r="N5466" t="s">
        <v>11962</v>
      </c>
      <c r="Q5466" t="s">
        <v>11589</v>
      </c>
      <c r="R5466" t="s">
        <v>403</v>
      </c>
      <c r="S5466">
        <v>53233</v>
      </c>
      <c r="T5466" t="s">
        <v>338</v>
      </c>
      <c r="U5466" t="s">
        <v>530</v>
      </c>
      <c r="W5466" t="s">
        <v>11963</v>
      </c>
      <c r="Z5466" t="s">
        <v>11961</v>
      </c>
      <c r="AA5466" t="s">
        <v>11962</v>
      </c>
      <c r="AD5466" t="s">
        <v>11589</v>
      </c>
      <c r="AE5466" t="s">
        <v>403</v>
      </c>
      <c r="AF5466">
        <v>53233</v>
      </c>
      <c r="AG5466" t="s">
        <v>338</v>
      </c>
      <c r="AH5466" t="s">
        <v>530</v>
      </c>
      <c r="AJ5466" t="s">
        <v>11963</v>
      </c>
      <c r="AL5466" t="s">
        <v>339</v>
      </c>
      <c r="AM5466">
        <v>1</v>
      </c>
      <c r="AN5466">
        <v>1</v>
      </c>
      <c r="AO5466">
        <v>7642</v>
      </c>
      <c r="AQ5466">
        <v>124700</v>
      </c>
      <c r="AR5466">
        <v>53440001</v>
      </c>
      <c r="AS5466" t="s">
        <v>1240</v>
      </c>
      <c r="AT5466" t="s">
        <v>116</v>
      </c>
      <c r="AW5466" t="s">
        <v>340</v>
      </c>
      <c r="AX5466" t="s">
        <v>340</v>
      </c>
      <c r="AY5466" t="s">
        <v>345</v>
      </c>
      <c r="AZ5466" t="s">
        <v>345</v>
      </c>
      <c r="BY5466" t="s">
        <v>342</v>
      </c>
      <c r="EQ5466">
        <v>252960</v>
      </c>
      <c r="ER5466" t="s">
        <v>11964</v>
      </c>
      <c r="EV5466">
        <v>17273921</v>
      </c>
      <c r="EW5466">
        <v>928</v>
      </c>
      <c r="EX5466">
        <v>212771</v>
      </c>
      <c r="EY5466">
        <v>9.2748999964335493E+25</v>
      </c>
      <c r="EZ5466">
        <v>1</v>
      </c>
      <c r="FC5466">
        <v>53440001</v>
      </c>
      <c r="FD5466" t="s">
        <v>116</v>
      </c>
    </row>
    <row r="5467" spans="1:160" x14ac:dyDescent="0.3">
      <c r="A5467" t="str">
        <f>VLOOKUP(B5467,Table2[],3,FALSE)</f>
        <v>Digital</v>
      </c>
      <c r="B5467" t="str">
        <f>IF(OR(ISNUMBER(FIND("QVC",Z5467)),ISNUMBER(FIND("QVC",AL5467))),"QVC",IF(OR(ISNUMBER(FIND("NCO",H5467)),ISNUMBER(FIND("NCO",Y5467))), "NCO", IF(AL5467="consumer","PMD.com",VLOOKUP(LEFT(H5467,2),Tables!$E$1:$F$11,2,FALSE))))</f>
        <v>PMD.com</v>
      </c>
      <c r="C5467">
        <f t="shared" si="258"/>
        <v>53440001</v>
      </c>
      <c r="D5467">
        <f t="shared" si="259"/>
        <v>1</v>
      </c>
      <c r="E5467" t="str">
        <f t="shared" ca="1" si="260"/>
        <v>shifted orders shipped</v>
      </c>
      <c r="F5467" t="s">
        <v>3539</v>
      </c>
      <c r="G5467" t="s">
        <v>335</v>
      </c>
      <c r="H5467" t="s">
        <v>11965</v>
      </c>
      <c r="I5467" s="6">
        <v>44007.429189814815</v>
      </c>
      <c r="J5467" t="s">
        <v>16</v>
      </c>
      <c r="K5467" s="6">
        <v>44014.629016203704</v>
      </c>
      <c r="M5467" t="s">
        <v>11966</v>
      </c>
      <c r="N5467" t="s">
        <v>11967</v>
      </c>
      <c r="Q5467" t="s">
        <v>11968</v>
      </c>
      <c r="R5467" t="s">
        <v>413</v>
      </c>
      <c r="S5467">
        <v>37379</v>
      </c>
      <c r="T5467" t="s">
        <v>338</v>
      </c>
      <c r="U5467" t="s">
        <v>530</v>
      </c>
      <c r="W5467" t="s">
        <v>11969</v>
      </c>
      <c r="Z5467" t="s">
        <v>11966</v>
      </c>
      <c r="AA5467" t="s">
        <v>11967</v>
      </c>
      <c r="AD5467" t="s">
        <v>11968</v>
      </c>
      <c r="AE5467" t="s">
        <v>413</v>
      </c>
      <c r="AF5467">
        <v>37379</v>
      </c>
      <c r="AG5467" t="s">
        <v>338</v>
      </c>
      <c r="AH5467" t="s">
        <v>530</v>
      </c>
      <c r="AJ5467" t="s">
        <v>11969</v>
      </c>
      <c r="AL5467" t="s">
        <v>339</v>
      </c>
      <c r="AM5467">
        <v>1</v>
      </c>
      <c r="AN5467">
        <v>1</v>
      </c>
      <c r="AO5467">
        <v>7642</v>
      </c>
      <c r="AQ5467">
        <v>124700</v>
      </c>
      <c r="AR5467">
        <v>53440001</v>
      </c>
      <c r="AS5467" t="s">
        <v>1240</v>
      </c>
      <c r="AT5467" t="s">
        <v>116</v>
      </c>
      <c r="AW5467" t="s">
        <v>340</v>
      </c>
      <c r="AX5467" t="s">
        <v>340</v>
      </c>
      <c r="AY5467" t="s">
        <v>345</v>
      </c>
      <c r="AZ5467" t="s">
        <v>345</v>
      </c>
      <c r="BY5467" t="s">
        <v>342</v>
      </c>
      <c r="EQ5467">
        <v>252960</v>
      </c>
      <c r="ER5467" t="s">
        <v>11970</v>
      </c>
      <c r="EV5467">
        <v>17271565</v>
      </c>
      <c r="EW5467">
        <v>928</v>
      </c>
      <c r="EX5467">
        <v>210881</v>
      </c>
      <c r="EY5467">
        <v>9.2748999964335493E+25</v>
      </c>
      <c r="EZ5467">
        <v>1</v>
      </c>
      <c r="FC5467">
        <v>53440001</v>
      </c>
      <c r="FD5467" t="s">
        <v>116</v>
      </c>
    </row>
    <row r="5468" spans="1:160" x14ac:dyDescent="0.3">
      <c r="A5468" t="str">
        <f>VLOOKUP(B5468,Table2[],3,FALSE)</f>
        <v>Digital</v>
      </c>
      <c r="B5468" t="str">
        <f>IF(OR(ISNUMBER(FIND("QVC",Z5468)),ISNUMBER(FIND("QVC",AL5468))),"QVC",IF(OR(ISNUMBER(FIND("NCO",H5468)),ISNUMBER(FIND("NCO",Y5468))), "NCO", IF(AL5468="consumer","PMD.com",VLOOKUP(LEFT(H5468,2),Tables!$E$1:$F$11,2,FALSE))))</f>
        <v>PMD.com</v>
      </c>
      <c r="C5468">
        <f t="shared" si="258"/>
        <v>51070001</v>
      </c>
      <c r="D5468">
        <f t="shared" si="259"/>
        <v>1</v>
      </c>
      <c r="E5468" t="str">
        <f t="shared" ca="1" si="260"/>
        <v>shifted orders shipped</v>
      </c>
      <c r="F5468" t="s">
        <v>3539</v>
      </c>
      <c r="G5468" t="s">
        <v>335</v>
      </c>
      <c r="H5468" t="s">
        <v>11965</v>
      </c>
      <c r="I5468" s="6">
        <v>44007.429189814815</v>
      </c>
      <c r="J5468" t="s">
        <v>16</v>
      </c>
      <c r="K5468" s="6">
        <v>44014.629016203704</v>
      </c>
      <c r="M5468" t="s">
        <v>11966</v>
      </c>
      <c r="N5468" t="s">
        <v>11967</v>
      </c>
      <c r="Q5468" t="s">
        <v>11968</v>
      </c>
      <c r="R5468" t="s">
        <v>413</v>
      </c>
      <c r="S5468">
        <v>37379</v>
      </c>
      <c r="T5468" t="s">
        <v>338</v>
      </c>
      <c r="U5468" t="s">
        <v>530</v>
      </c>
      <c r="W5468" t="s">
        <v>11969</v>
      </c>
      <c r="Z5468" t="s">
        <v>11966</v>
      </c>
      <c r="AA5468" t="s">
        <v>11967</v>
      </c>
      <c r="AD5468" t="s">
        <v>11968</v>
      </c>
      <c r="AE5468" t="s">
        <v>413</v>
      </c>
      <c r="AF5468">
        <v>37379</v>
      </c>
      <c r="AG5468" t="s">
        <v>338</v>
      </c>
      <c r="AH5468" t="s">
        <v>530</v>
      </c>
      <c r="AJ5468" t="s">
        <v>11969</v>
      </c>
      <c r="AL5468" t="s">
        <v>339</v>
      </c>
      <c r="AM5468">
        <v>1</v>
      </c>
      <c r="AN5468">
        <v>1</v>
      </c>
      <c r="AO5468">
        <v>10147</v>
      </c>
      <c r="AQ5468">
        <v>124429</v>
      </c>
      <c r="AR5468">
        <v>51070001</v>
      </c>
      <c r="AS5468" t="s">
        <v>1886</v>
      </c>
      <c r="AT5468" t="s">
        <v>45</v>
      </c>
      <c r="AW5468" t="s">
        <v>343</v>
      </c>
      <c r="BY5468" t="s">
        <v>342</v>
      </c>
      <c r="EQ5468">
        <v>251956</v>
      </c>
      <c r="ER5468" t="s">
        <v>11970</v>
      </c>
      <c r="EV5468">
        <v>17271565</v>
      </c>
      <c r="EW5468">
        <v>928</v>
      </c>
      <c r="EX5468">
        <v>210881</v>
      </c>
      <c r="EY5468">
        <v>9.2748999964335493E+25</v>
      </c>
      <c r="EZ5468">
        <v>1</v>
      </c>
      <c r="FC5468">
        <v>51070001</v>
      </c>
      <c r="FD5468" t="s">
        <v>45</v>
      </c>
    </row>
    <row r="5469" spans="1:160" x14ac:dyDescent="0.3">
      <c r="A5469" t="str">
        <f>VLOOKUP(B5469,Table2[],3,FALSE)</f>
        <v>Digital</v>
      </c>
      <c r="B5469" t="str">
        <f>IF(OR(ISNUMBER(FIND("QVC",Z5469)),ISNUMBER(FIND("QVC",AL5469))),"QVC",IF(OR(ISNUMBER(FIND("NCO",H5469)),ISNUMBER(FIND("NCO",Y5469))), "NCO", IF(AL5469="consumer","PMD.com",VLOOKUP(LEFT(H5469,2),Tables!$E$1:$F$11,2,FALSE))))</f>
        <v>PMD.com</v>
      </c>
      <c r="C5469">
        <f t="shared" si="258"/>
        <v>53440001</v>
      </c>
      <c r="D5469">
        <f t="shared" si="259"/>
        <v>1</v>
      </c>
      <c r="E5469" t="str">
        <f t="shared" ca="1" si="260"/>
        <v>shifted orders shipped</v>
      </c>
      <c r="F5469" t="s">
        <v>3539</v>
      </c>
      <c r="G5469" t="s">
        <v>335</v>
      </c>
      <c r="H5469" t="s">
        <v>11971</v>
      </c>
      <c r="I5469" s="6">
        <v>44007.374131944445</v>
      </c>
      <c r="J5469" t="s">
        <v>16</v>
      </c>
      <c r="K5469" s="6">
        <v>44014.629803240743</v>
      </c>
      <c r="M5469" t="s">
        <v>11972</v>
      </c>
      <c r="N5469" t="s">
        <v>11973</v>
      </c>
      <c r="Q5469" t="s">
        <v>952</v>
      </c>
      <c r="R5469" t="s">
        <v>400</v>
      </c>
      <c r="S5469">
        <v>19460</v>
      </c>
      <c r="T5469" t="s">
        <v>338</v>
      </c>
      <c r="U5469" t="s">
        <v>530</v>
      </c>
      <c r="W5469" t="s">
        <v>11974</v>
      </c>
      <c r="Z5469" t="s">
        <v>11972</v>
      </c>
      <c r="AA5469" t="s">
        <v>11973</v>
      </c>
      <c r="AD5469" t="s">
        <v>952</v>
      </c>
      <c r="AE5469" t="s">
        <v>400</v>
      </c>
      <c r="AF5469">
        <v>19460</v>
      </c>
      <c r="AG5469" t="s">
        <v>338</v>
      </c>
      <c r="AH5469" t="s">
        <v>530</v>
      </c>
      <c r="AJ5469" t="s">
        <v>11974</v>
      </c>
      <c r="AL5469" t="s">
        <v>339</v>
      </c>
      <c r="AM5469">
        <v>1</v>
      </c>
      <c r="AN5469">
        <v>1</v>
      </c>
      <c r="AO5469">
        <v>7642</v>
      </c>
      <c r="AQ5469">
        <v>124700</v>
      </c>
      <c r="AR5469">
        <v>53440001</v>
      </c>
      <c r="AS5469" t="s">
        <v>1240</v>
      </c>
      <c r="AT5469" t="s">
        <v>116</v>
      </c>
      <c r="AW5469" t="s">
        <v>340</v>
      </c>
      <c r="AX5469" t="s">
        <v>340</v>
      </c>
      <c r="AY5469" t="s">
        <v>345</v>
      </c>
      <c r="AZ5469" t="s">
        <v>345</v>
      </c>
      <c r="BY5469" t="s">
        <v>342</v>
      </c>
      <c r="EQ5469">
        <v>252960</v>
      </c>
      <c r="ER5469" t="s">
        <v>11975</v>
      </c>
      <c r="EV5469">
        <v>17269137</v>
      </c>
      <c r="EW5469">
        <v>928</v>
      </c>
      <c r="EX5469">
        <v>209306</v>
      </c>
      <c r="EY5469">
        <v>9.2748999964335493E+25</v>
      </c>
      <c r="EZ5469">
        <v>1</v>
      </c>
      <c r="FC5469">
        <v>53440001</v>
      </c>
      <c r="FD5469" t="s">
        <v>116</v>
      </c>
    </row>
    <row r="5470" spans="1:160" x14ac:dyDescent="0.3">
      <c r="A5470" t="str">
        <f>VLOOKUP(B5470,Table2[],3,FALSE)</f>
        <v>Digital</v>
      </c>
      <c r="B5470" t="str">
        <f>IF(OR(ISNUMBER(FIND("QVC",Z5470)),ISNUMBER(FIND("QVC",AL5470))),"QVC",IF(OR(ISNUMBER(FIND("NCO",H5470)),ISNUMBER(FIND("NCO",Y5470))), "NCO", IF(AL5470="consumer","PMD.com",VLOOKUP(LEFT(H5470,2),Tables!$E$1:$F$11,2,FALSE))))</f>
        <v>PMD.com</v>
      </c>
      <c r="C5470">
        <f t="shared" si="258"/>
        <v>53440001</v>
      </c>
      <c r="D5470">
        <f t="shared" si="259"/>
        <v>1</v>
      </c>
      <c r="E5470" t="str">
        <f t="shared" ca="1" si="260"/>
        <v>shifted orders shipped</v>
      </c>
      <c r="F5470" t="s">
        <v>3539</v>
      </c>
      <c r="G5470" t="s">
        <v>335</v>
      </c>
      <c r="H5470" t="s">
        <v>11976</v>
      </c>
      <c r="I5470" s="6">
        <v>44007.374108796299</v>
      </c>
      <c r="J5470" t="s">
        <v>16</v>
      </c>
      <c r="K5470" s="6">
        <v>44014.63077546296</v>
      </c>
      <c r="M5470" t="s">
        <v>11977</v>
      </c>
      <c r="N5470" t="s">
        <v>11978</v>
      </c>
      <c r="Q5470" t="s">
        <v>11375</v>
      </c>
      <c r="R5470" t="s">
        <v>389</v>
      </c>
      <c r="S5470">
        <v>10607</v>
      </c>
      <c r="T5470" t="s">
        <v>338</v>
      </c>
      <c r="U5470" t="s">
        <v>530</v>
      </c>
      <c r="W5470" t="s">
        <v>11979</v>
      </c>
      <c r="Z5470" t="s">
        <v>11977</v>
      </c>
      <c r="AA5470" t="s">
        <v>11978</v>
      </c>
      <c r="AD5470" t="s">
        <v>11375</v>
      </c>
      <c r="AE5470" t="s">
        <v>389</v>
      </c>
      <c r="AF5470">
        <v>10607</v>
      </c>
      <c r="AG5470" t="s">
        <v>338</v>
      </c>
      <c r="AH5470" t="s">
        <v>530</v>
      </c>
      <c r="AJ5470" t="s">
        <v>11979</v>
      </c>
      <c r="AL5470" t="s">
        <v>339</v>
      </c>
      <c r="AM5470">
        <v>1</v>
      </c>
      <c r="AN5470">
        <v>1</v>
      </c>
      <c r="AO5470">
        <v>7642</v>
      </c>
      <c r="AQ5470">
        <v>124700</v>
      </c>
      <c r="AR5470">
        <v>53440001</v>
      </c>
      <c r="AS5470" t="s">
        <v>1240</v>
      </c>
      <c r="AT5470" t="s">
        <v>116</v>
      </c>
      <c r="AW5470" t="s">
        <v>340</v>
      </c>
      <c r="AX5470" t="s">
        <v>340</v>
      </c>
      <c r="AY5470" t="s">
        <v>345</v>
      </c>
      <c r="AZ5470" t="s">
        <v>345</v>
      </c>
      <c r="BY5470" t="s">
        <v>342</v>
      </c>
      <c r="EQ5470">
        <v>252960</v>
      </c>
      <c r="ER5470" t="s">
        <v>11980</v>
      </c>
      <c r="EV5470">
        <v>17269138</v>
      </c>
      <c r="EW5470">
        <v>928</v>
      </c>
      <c r="EX5470">
        <v>209307</v>
      </c>
      <c r="EY5470">
        <v>9.2748999964335493E+25</v>
      </c>
      <c r="EZ5470">
        <v>1</v>
      </c>
      <c r="FC5470">
        <v>53440001</v>
      </c>
      <c r="FD5470" t="s">
        <v>116</v>
      </c>
    </row>
    <row r="5471" spans="1:160" x14ac:dyDescent="0.3">
      <c r="A5471" t="str">
        <f>VLOOKUP(B5471,Table2[],3,FALSE)</f>
        <v>Digital</v>
      </c>
      <c r="B5471" t="str">
        <f>IF(OR(ISNUMBER(FIND("QVC",Z5471)),ISNUMBER(FIND("QVC",AL5471))),"QVC",IF(OR(ISNUMBER(FIND("NCO",H5471)),ISNUMBER(FIND("NCO",Y5471))), "NCO", IF(AL5471="consumer","PMD.com",VLOOKUP(LEFT(H5471,2),Tables!$E$1:$F$11,2,FALSE))))</f>
        <v>PMD.com</v>
      </c>
      <c r="C5471">
        <f t="shared" si="258"/>
        <v>5342</v>
      </c>
      <c r="D5471">
        <f t="shared" si="259"/>
        <v>1</v>
      </c>
      <c r="E5471" t="str">
        <f t="shared" ca="1" si="260"/>
        <v>shifted orders shipped</v>
      </c>
      <c r="F5471" t="s">
        <v>3539</v>
      </c>
      <c r="G5471" t="s">
        <v>335</v>
      </c>
      <c r="H5471" t="s">
        <v>11976</v>
      </c>
      <c r="I5471" s="6">
        <v>44007.374108796299</v>
      </c>
      <c r="J5471" t="s">
        <v>16</v>
      </c>
      <c r="K5471" s="6">
        <v>44014.63077546296</v>
      </c>
      <c r="M5471" t="s">
        <v>11977</v>
      </c>
      <c r="N5471" t="s">
        <v>11978</v>
      </c>
      <c r="Q5471" t="s">
        <v>11375</v>
      </c>
      <c r="R5471" t="s">
        <v>389</v>
      </c>
      <c r="S5471">
        <v>10607</v>
      </c>
      <c r="T5471" t="s">
        <v>338</v>
      </c>
      <c r="U5471" t="s">
        <v>530</v>
      </c>
      <c r="W5471" t="s">
        <v>11979</v>
      </c>
      <c r="Z5471" t="s">
        <v>11977</v>
      </c>
      <c r="AA5471" t="s">
        <v>11978</v>
      </c>
      <c r="AD5471" t="s">
        <v>11375</v>
      </c>
      <c r="AE5471" t="s">
        <v>389</v>
      </c>
      <c r="AF5471">
        <v>10607</v>
      </c>
      <c r="AG5471" t="s">
        <v>338</v>
      </c>
      <c r="AH5471" t="s">
        <v>530</v>
      </c>
      <c r="AJ5471" t="s">
        <v>11979</v>
      </c>
      <c r="AL5471" t="s">
        <v>339</v>
      </c>
      <c r="AM5471">
        <v>1</v>
      </c>
      <c r="AN5471">
        <v>1</v>
      </c>
      <c r="AO5471">
        <v>13280</v>
      </c>
      <c r="AQ5471">
        <v>123849</v>
      </c>
      <c r="AR5471">
        <v>5342</v>
      </c>
      <c r="AS5471" t="s">
        <v>1885</v>
      </c>
      <c r="AT5471" t="s">
        <v>149</v>
      </c>
      <c r="AW5471" t="s">
        <v>340</v>
      </c>
      <c r="AX5471" t="s">
        <v>340</v>
      </c>
      <c r="AY5471" t="s">
        <v>345</v>
      </c>
      <c r="AZ5471" t="s">
        <v>346</v>
      </c>
      <c r="BY5471" t="s">
        <v>342</v>
      </c>
      <c r="EQ5471">
        <v>243460</v>
      </c>
      <c r="ER5471" t="s">
        <v>11980</v>
      </c>
      <c r="EV5471">
        <v>17269138</v>
      </c>
      <c r="EW5471">
        <v>928</v>
      </c>
      <c r="EX5471">
        <v>209307</v>
      </c>
      <c r="EY5471">
        <v>9.2748999964335493E+25</v>
      </c>
      <c r="EZ5471">
        <v>1</v>
      </c>
      <c r="FC5471">
        <v>5342</v>
      </c>
      <c r="FD5471" t="s">
        <v>149</v>
      </c>
    </row>
    <row r="5472" spans="1:160" x14ac:dyDescent="0.3">
      <c r="A5472" t="str">
        <f>VLOOKUP(B5472,Table2[],3,FALSE)</f>
        <v>Digital</v>
      </c>
      <c r="B5472" t="str">
        <f>IF(OR(ISNUMBER(FIND("QVC",Z5472)),ISNUMBER(FIND("QVC",AL5472))),"QVC",IF(OR(ISNUMBER(FIND("NCO",H5472)),ISNUMBER(FIND("NCO",Y5472))), "NCO", IF(AL5472="consumer","PMD.com",VLOOKUP(LEFT(H5472,2),Tables!$E$1:$F$11,2,FALSE))))</f>
        <v>PMD.com</v>
      </c>
      <c r="C5472">
        <f t="shared" si="258"/>
        <v>51090030</v>
      </c>
      <c r="D5472">
        <f t="shared" si="259"/>
        <v>1</v>
      </c>
      <c r="E5472" t="str">
        <f t="shared" ca="1" si="260"/>
        <v>MTD orders shipped</v>
      </c>
      <c r="F5472" t="s">
        <v>3539</v>
      </c>
      <c r="G5472" t="s">
        <v>335</v>
      </c>
      <c r="H5472" t="s">
        <v>10852</v>
      </c>
      <c r="I5472" s="6">
        <v>44013.656805555554</v>
      </c>
      <c r="J5472" t="s">
        <v>16</v>
      </c>
      <c r="K5472" s="6">
        <v>44014.632141203707</v>
      </c>
      <c r="M5472" t="s">
        <v>11981</v>
      </c>
      <c r="N5472" t="s">
        <v>11982</v>
      </c>
      <c r="O5472" t="s">
        <v>11983</v>
      </c>
      <c r="Q5472" t="s">
        <v>11984</v>
      </c>
      <c r="R5472" t="s">
        <v>397</v>
      </c>
      <c r="S5472" t="s">
        <v>11985</v>
      </c>
      <c r="T5472" t="s">
        <v>338</v>
      </c>
      <c r="U5472" t="s">
        <v>530</v>
      </c>
      <c r="W5472" t="s">
        <v>11986</v>
      </c>
      <c r="Z5472" t="s">
        <v>11981</v>
      </c>
      <c r="AA5472" t="s">
        <v>11982</v>
      </c>
      <c r="AB5472" t="s">
        <v>11983</v>
      </c>
      <c r="AD5472" t="s">
        <v>11984</v>
      </c>
      <c r="AE5472" t="s">
        <v>397</v>
      </c>
      <c r="AF5472" t="s">
        <v>11985</v>
      </c>
      <c r="AG5472" t="s">
        <v>338</v>
      </c>
      <c r="AH5472" t="s">
        <v>530</v>
      </c>
      <c r="AJ5472" t="s">
        <v>11986</v>
      </c>
      <c r="AL5472" t="s">
        <v>339</v>
      </c>
      <c r="AM5472">
        <v>1</v>
      </c>
      <c r="AN5472">
        <v>1</v>
      </c>
      <c r="AO5472">
        <v>6688</v>
      </c>
      <c r="AQ5472">
        <v>125960</v>
      </c>
      <c r="AR5472">
        <v>51090030</v>
      </c>
      <c r="AS5472" t="s">
        <v>3043</v>
      </c>
      <c r="AT5472" t="s">
        <v>628</v>
      </c>
      <c r="AW5472" t="s">
        <v>343</v>
      </c>
      <c r="BY5472" t="s">
        <v>342</v>
      </c>
      <c r="BZ5472" t="b">
        <v>0</v>
      </c>
      <c r="EQ5472">
        <v>243047</v>
      </c>
      <c r="ER5472" t="s">
        <v>10853</v>
      </c>
      <c r="EV5472">
        <v>17290234</v>
      </c>
      <c r="EW5472">
        <v>928</v>
      </c>
      <c r="EX5472">
        <v>221421</v>
      </c>
      <c r="EY5472" t="s">
        <v>11987</v>
      </c>
      <c r="EZ5472">
        <v>1</v>
      </c>
      <c r="FC5472">
        <v>95385</v>
      </c>
      <c r="FD5472" t="s">
        <v>3531</v>
      </c>
    </row>
    <row r="5473" spans="1:160" x14ac:dyDescent="0.3">
      <c r="A5473" t="str">
        <f>VLOOKUP(B5473,Table2[],3,FALSE)</f>
        <v>Digital</v>
      </c>
      <c r="B5473" t="str">
        <f>IF(OR(ISNUMBER(FIND("QVC",Z5473)),ISNUMBER(FIND("QVC",AL5473))),"QVC",IF(OR(ISNUMBER(FIND("NCO",H5473)),ISNUMBER(FIND("NCO",Y5473))), "NCO", IF(AL5473="consumer","PMD.com",VLOOKUP(LEFT(H5473,2),Tables!$E$1:$F$11,2,FALSE))))</f>
        <v>PMD.com</v>
      </c>
      <c r="C5473">
        <f t="shared" si="258"/>
        <v>53440001</v>
      </c>
      <c r="D5473">
        <f t="shared" si="259"/>
        <v>1</v>
      </c>
      <c r="E5473" t="str">
        <f t="shared" ca="1" si="260"/>
        <v>MTD orders shipped</v>
      </c>
      <c r="F5473" t="s">
        <v>3539</v>
      </c>
      <c r="G5473" t="s">
        <v>335</v>
      </c>
      <c r="H5473" t="s">
        <v>10852</v>
      </c>
      <c r="I5473" s="6">
        <v>44013.656805555554</v>
      </c>
      <c r="J5473" t="s">
        <v>16</v>
      </c>
      <c r="K5473" s="6">
        <v>44014.632141203707</v>
      </c>
      <c r="M5473" t="s">
        <v>11981</v>
      </c>
      <c r="N5473" t="s">
        <v>11982</v>
      </c>
      <c r="O5473" t="s">
        <v>11983</v>
      </c>
      <c r="Q5473" t="s">
        <v>11984</v>
      </c>
      <c r="R5473" t="s">
        <v>397</v>
      </c>
      <c r="S5473" t="s">
        <v>11985</v>
      </c>
      <c r="T5473" t="s">
        <v>338</v>
      </c>
      <c r="U5473" t="s">
        <v>530</v>
      </c>
      <c r="W5473" t="s">
        <v>11986</v>
      </c>
      <c r="Z5473" t="s">
        <v>11981</v>
      </c>
      <c r="AA5473" t="s">
        <v>11982</v>
      </c>
      <c r="AB5473" t="s">
        <v>11983</v>
      </c>
      <c r="AD5473" t="s">
        <v>11984</v>
      </c>
      <c r="AE5473" t="s">
        <v>397</v>
      </c>
      <c r="AF5473" t="s">
        <v>11985</v>
      </c>
      <c r="AG5473" t="s">
        <v>338</v>
      </c>
      <c r="AH5473" t="s">
        <v>530</v>
      </c>
      <c r="AJ5473" t="s">
        <v>11986</v>
      </c>
      <c r="AL5473" t="s">
        <v>339</v>
      </c>
      <c r="AM5473">
        <v>1</v>
      </c>
      <c r="AN5473">
        <v>1</v>
      </c>
      <c r="AO5473">
        <v>7642</v>
      </c>
      <c r="AQ5473">
        <v>124700</v>
      </c>
      <c r="AR5473">
        <v>53440001</v>
      </c>
      <c r="AS5473" t="s">
        <v>1240</v>
      </c>
      <c r="AT5473" t="s">
        <v>116</v>
      </c>
      <c r="AW5473" t="s">
        <v>340</v>
      </c>
      <c r="AX5473" t="s">
        <v>340</v>
      </c>
      <c r="AY5473" t="s">
        <v>345</v>
      </c>
      <c r="AZ5473" t="s">
        <v>345</v>
      </c>
      <c r="BY5473" t="s">
        <v>342</v>
      </c>
      <c r="EQ5473">
        <v>252960</v>
      </c>
      <c r="ER5473" t="s">
        <v>10853</v>
      </c>
      <c r="EV5473">
        <v>17290234</v>
      </c>
      <c r="EW5473">
        <v>928</v>
      </c>
      <c r="EX5473">
        <v>221421</v>
      </c>
      <c r="EY5473" t="s">
        <v>11987</v>
      </c>
      <c r="EZ5473">
        <v>1</v>
      </c>
      <c r="FC5473">
        <v>90444</v>
      </c>
      <c r="FD5473" t="s">
        <v>1282</v>
      </c>
    </row>
    <row r="5474" spans="1:160" x14ac:dyDescent="0.3">
      <c r="A5474" t="str">
        <f>VLOOKUP(B5474,Table2[],3,FALSE)</f>
        <v>Digital</v>
      </c>
      <c r="B5474" t="str">
        <f>IF(OR(ISNUMBER(FIND("QVC",Z5474)),ISNUMBER(FIND("QVC",AL5474))),"QVC",IF(OR(ISNUMBER(FIND("NCO",H5474)),ISNUMBER(FIND("NCO",Y5474))), "NCO", IF(AL5474="consumer","PMD.com",VLOOKUP(LEFT(H5474,2),Tables!$E$1:$F$11,2,FALSE))))</f>
        <v>PMD.com</v>
      </c>
      <c r="C5474">
        <f t="shared" si="258"/>
        <v>52430001</v>
      </c>
      <c r="D5474">
        <f t="shared" si="259"/>
        <v>1</v>
      </c>
      <c r="E5474" t="str">
        <f t="shared" ca="1" si="260"/>
        <v>MTD orders shipped</v>
      </c>
      <c r="F5474" t="s">
        <v>3539</v>
      </c>
      <c r="G5474" t="s">
        <v>335</v>
      </c>
      <c r="H5474" t="s">
        <v>10852</v>
      </c>
      <c r="I5474" s="6">
        <v>44013.656805555554</v>
      </c>
      <c r="J5474" t="s">
        <v>16</v>
      </c>
      <c r="K5474" s="6">
        <v>44014.632141203707</v>
      </c>
      <c r="M5474" t="s">
        <v>11981</v>
      </c>
      <c r="N5474" t="s">
        <v>11982</v>
      </c>
      <c r="O5474" t="s">
        <v>11983</v>
      </c>
      <c r="Q5474" t="s">
        <v>11984</v>
      </c>
      <c r="R5474" t="s">
        <v>397</v>
      </c>
      <c r="S5474" t="s">
        <v>11985</v>
      </c>
      <c r="T5474" t="s">
        <v>338</v>
      </c>
      <c r="U5474" t="s">
        <v>530</v>
      </c>
      <c r="W5474" t="s">
        <v>11986</v>
      </c>
      <c r="Z5474" t="s">
        <v>11981</v>
      </c>
      <c r="AA5474" t="s">
        <v>11982</v>
      </c>
      <c r="AB5474" t="s">
        <v>11983</v>
      </c>
      <c r="AD5474" t="s">
        <v>11984</v>
      </c>
      <c r="AE5474" t="s">
        <v>397</v>
      </c>
      <c r="AF5474" t="s">
        <v>11985</v>
      </c>
      <c r="AG5474" t="s">
        <v>338</v>
      </c>
      <c r="AH5474" t="s">
        <v>530</v>
      </c>
      <c r="AJ5474" t="s">
        <v>11986</v>
      </c>
      <c r="AL5474" t="s">
        <v>339</v>
      </c>
      <c r="AM5474">
        <v>1</v>
      </c>
      <c r="AN5474">
        <v>1</v>
      </c>
      <c r="AO5474">
        <v>12063</v>
      </c>
      <c r="AQ5474">
        <v>127155</v>
      </c>
      <c r="AR5474">
        <v>52430001</v>
      </c>
      <c r="AS5474" t="s">
        <v>9635</v>
      </c>
      <c r="AT5474" t="s">
        <v>75</v>
      </c>
      <c r="AW5474" t="s">
        <v>340</v>
      </c>
      <c r="AX5474" t="s">
        <v>340</v>
      </c>
      <c r="AY5474" t="s">
        <v>357</v>
      </c>
      <c r="AZ5474" t="s">
        <v>363</v>
      </c>
      <c r="BY5474" t="s">
        <v>342</v>
      </c>
      <c r="EQ5474">
        <v>252868</v>
      </c>
      <c r="ER5474" t="s">
        <v>10853</v>
      </c>
      <c r="EV5474">
        <v>17290234</v>
      </c>
      <c r="EW5474">
        <v>928</v>
      </c>
      <c r="EX5474">
        <v>221421</v>
      </c>
      <c r="EY5474" t="s">
        <v>11987</v>
      </c>
      <c r="EZ5474">
        <v>1</v>
      </c>
      <c r="FC5474">
        <v>95385</v>
      </c>
      <c r="FD5474" t="s">
        <v>3531</v>
      </c>
    </row>
    <row r="5475" spans="1:160" x14ac:dyDescent="0.3">
      <c r="A5475" t="str">
        <f>VLOOKUP(B5475,Table2[],3,FALSE)</f>
        <v>Digital</v>
      </c>
      <c r="B5475" t="str">
        <f>IF(OR(ISNUMBER(FIND("QVC",Z5475)),ISNUMBER(FIND("QVC",AL5475))),"QVC",IF(OR(ISNUMBER(FIND("NCO",H5475)),ISNUMBER(FIND("NCO",Y5475))), "NCO", IF(AL5475="consumer","PMD.com",VLOOKUP(LEFT(H5475,2),Tables!$E$1:$F$11,2,FALSE))))</f>
        <v>PMD.com</v>
      </c>
      <c r="C5475">
        <f t="shared" si="258"/>
        <v>5342</v>
      </c>
      <c r="D5475">
        <f t="shared" si="259"/>
        <v>1</v>
      </c>
      <c r="E5475" t="str">
        <f t="shared" ca="1" si="260"/>
        <v>MTD orders shipped</v>
      </c>
      <c r="F5475" t="s">
        <v>3539</v>
      </c>
      <c r="G5475" t="s">
        <v>335</v>
      </c>
      <c r="H5475" t="s">
        <v>10852</v>
      </c>
      <c r="I5475" s="6">
        <v>44013.656805555554</v>
      </c>
      <c r="J5475" t="s">
        <v>16</v>
      </c>
      <c r="K5475" s="6">
        <v>44014.632141203707</v>
      </c>
      <c r="M5475" t="s">
        <v>11981</v>
      </c>
      <c r="N5475" t="s">
        <v>11982</v>
      </c>
      <c r="O5475" t="s">
        <v>11983</v>
      </c>
      <c r="Q5475" t="s">
        <v>11984</v>
      </c>
      <c r="R5475" t="s">
        <v>397</v>
      </c>
      <c r="S5475" t="s">
        <v>11985</v>
      </c>
      <c r="T5475" t="s">
        <v>338</v>
      </c>
      <c r="U5475" t="s">
        <v>530</v>
      </c>
      <c r="W5475" t="s">
        <v>11986</v>
      </c>
      <c r="Z5475" t="s">
        <v>11981</v>
      </c>
      <c r="AA5475" t="s">
        <v>11982</v>
      </c>
      <c r="AB5475" t="s">
        <v>11983</v>
      </c>
      <c r="AD5475" t="s">
        <v>11984</v>
      </c>
      <c r="AE5475" t="s">
        <v>397</v>
      </c>
      <c r="AF5475" t="s">
        <v>11985</v>
      </c>
      <c r="AG5475" t="s">
        <v>338</v>
      </c>
      <c r="AH5475" t="s">
        <v>530</v>
      </c>
      <c r="AJ5475" t="s">
        <v>11986</v>
      </c>
      <c r="AL5475" t="s">
        <v>339</v>
      </c>
      <c r="AM5475">
        <v>1</v>
      </c>
      <c r="AN5475">
        <v>1</v>
      </c>
      <c r="AO5475">
        <v>13280</v>
      </c>
      <c r="AQ5475">
        <v>123849</v>
      </c>
      <c r="AR5475">
        <v>5342</v>
      </c>
      <c r="AS5475" t="s">
        <v>1867</v>
      </c>
      <c r="AT5475" t="s">
        <v>149</v>
      </c>
      <c r="AW5475" t="s">
        <v>340</v>
      </c>
      <c r="AX5475" t="s">
        <v>340</v>
      </c>
      <c r="AY5475" t="s">
        <v>345</v>
      </c>
      <c r="AZ5475" t="s">
        <v>346</v>
      </c>
      <c r="BY5475" t="s">
        <v>342</v>
      </c>
      <c r="EQ5475">
        <v>244853</v>
      </c>
      <c r="ER5475" t="s">
        <v>10853</v>
      </c>
      <c r="EV5475">
        <v>17290234</v>
      </c>
      <c r="EW5475">
        <v>928</v>
      </c>
      <c r="EX5475">
        <v>221421</v>
      </c>
      <c r="EY5475" t="s">
        <v>11987</v>
      </c>
      <c r="EZ5475">
        <v>1</v>
      </c>
      <c r="FC5475">
        <v>90444</v>
      </c>
      <c r="FD5475" t="s">
        <v>1282</v>
      </c>
    </row>
    <row r="5476" spans="1:160" x14ac:dyDescent="0.3">
      <c r="A5476" t="str">
        <f>VLOOKUP(B5476,Table2[],3,FALSE)</f>
        <v>Digital</v>
      </c>
      <c r="B5476" t="str">
        <f>IF(OR(ISNUMBER(FIND("QVC",Z5476)),ISNUMBER(FIND("QVC",AL5476))),"QVC",IF(OR(ISNUMBER(FIND("NCO",H5476)),ISNUMBER(FIND("NCO",Y5476))), "NCO", IF(AL5476="consumer","PMD.com",VLOOKUP(LEFT(H5476,2),Tables!$E$1:$F$11,2,FALSE))))</f>
        <v>PMD.com</v>
      </c>
      <c r="C5476">
        <f t="shared" si="258"/>
        <v>55230001</v>
      </c>
      <c r="D5476">
        <f t="shared" si="259"/>
        <v>1</v>
      </c>
      <c r="E5476" t="str">
        <f t="shared" ca="1" si="260"/>
        <v>MTD orders shipped</v>
      </c>
      <c r="F5476" t="s">
        <v>3539</v>
      </c>
      <c r="G5476" t="s">
        <v>335</v>
      </c>
      <c r="H5476" t="s">
        <v>10852</v>
      </c>
      <c r="I5476" s="6">
        <v>44013.656805555554</v>
      </c>
      <c r="J5476" t="s">
        <v>16</v>
      </c>
      <c r="K5476" s="6">
        <v>44014.632141203707</v>
      </c>
      <c r="M5476" t="s">
        <v>11981</v>
      </c>
      <c r="N5476" t="s">
        <v>11982</v>
      </c>
      <c r="O5476" t="s">
        <v>11983</v>
      </c>
      <c r="Q5476" t="s">
        <v>11984</v>
      </c>
      <c r="R5476" t="s">
        <v>397</v>
      </c>
      <c r="S5476" t="s">
        <v>11985</v>
      </c>
      <c r="T5476" t="s">
        <v>338</v>
      </c>
      <c r="U5476" t="s">
        <v>530</v>
      </c>
      <c r="W5476" t="s">
        <v>11986</v>
      </c>
      <c r="Z5476" t="s">
        <v>11981</v>
      </c>
      <c r="AA5476" t="s">
        <v>11982</v>
      </c>
      <c r="AB5476" t="s">
        <v>11983</v>
      </c>
      <c r="AD5476" t="s">
        <v>11984</v>
      </c>
      <c r="AE5476" t="s">
        <v>397</v>
      </c>
      <c r="AF5476" t="s">
        <v>11985</v>
      </c>
      <c r="AG5476" t="s">
        <v>338</v>
      </c>
      <c r="AH5476" t="s">
        <v>530</v>
      </c>
      <c r="AJ5476" t="s">
        <v>11986</v>
      </c>
      <c r="AL5476" t="s">
        <v>339</v>
      </c>
      <c r="AM5476">
        <v>1</v>
      </c>
      <c r="AN5476">
        <v>1</v>
      </c>
      <c r="AO5476">
        <v>5300</v>
      </c>
      <c r="AQ5476">
        <v>127154</v>
      </c>
      <c r="AR5476">
        <v>55230001</v>
      </c>
      <c r="AS5476" t="s">
        <v>154</v>
      </c>
      <c r="AT5476" t="s">
        <v>155</v>
      </c>
      <c r="AW5476" t="s">
        <v>343</v>
      </c>
      <c r="BY5476" t="s">
        <v>342</v>
      </c>
      <c r="EQ5476">
        <v>248903</v>
      </c>
      <c r="ER5476" t="s">
        <v>10853</v>
      </c>
      <c r="EV5476">
        <v>17290234</v>
      </c>
      <c r="EW5476">
        <v>928</v>
      </c>
      <c r="EX5476">
        <v>221421</v>
      </c>
      <c r="EY5476" t="s">
        <v>11987</v>
      </c>
      <c r="EZ5476">
        <v>1</v>
      </c>
      <c r="FC5476">
        <v>55230001</v>
      </c>
      <c r="FD5476" t="s">
        <v>155</v>
      </c>
    </row>
    <row r="5477" spans="1:160" x14ac:dyDescent="0.3">
      <c r="A5477" t="str">
        <f>VLOOKUP(B5477,Table2[],3,FALSE)</f>
        <v>Digital</v>
      </c>
      <c r="B5477" t="str">
        <f>IF(OR(ISNUMBER(FIND("QVC",Z5477)),ISNUMBER(FIND("QVC",AL5477))),"QVC",IF(OR(ISNUMBER(FIND("NCO",H5477)),ISNUMBER(FIND("NCO",Y5477))), "NCO", IF(AL5477="consumer","PMD.com",VLOOKUP(LEFT(H5477,2),Tables!$E$1:$F$11,2,FALSE))))</f>
        <v>PMD.com</v>
      </c>
      <c r="C5477">
        <f t="shared" si="258"/>
        <v>5341030</v>
      </c>
      <c r="D5477">
        <f t="shared" si="259"/>
        <v>1</v>
      </c>
      <c r="E5477" t="str">
        <f t="shared" ca="1" si="260"/>
        <v>MTD orders shipped</v>
      </c>
      <c r="F5477" t="s">
        <v>3539</v>
      </c>
      <c r="G5477" t="s">
        <v>335</v>
      </c>
      <c r="H5477" t="s">
        <v>10852</v>
      </c>
      <c r="I5477" s="6">
        <v>44013.656805555554</v>
      </c>
      <c r="J5477" t="s">
        <v>16</v>
      </c>
      <c r="K5477" s="6">
        <v>44014.632141203707</v>
      </c>
      <c r="M5477" t="s">
        <v>11981</v>
      </c>
      <c r="N5477" t="s">
        <v>11982</v>
      </c>
      <c r="O5477" t="s">
        <v>11983</v>
      </c>
      <c r="Q5477" t="s">
        <v>11984</v>
      </c>
      <c r="R5477" t="s">
        <v>397</v>
      </c>
      <c r="S5477" t="s">
        <v>11985</v>
      </c>
      <c r="T5477" t="s">
        <v>338</v>
      </c>
      <c r="U5477" t="s">
        <v>530</v>
      </c>
      <c r="W5477" t="s">
        <v>11986</v>
      </c>
      <c r="Z5477" t="s">
        <v>11981</v>
      </c>
      <c r="AA5477" t="s">
        <v>11982</v>
      </c>
      <c r="AB5477" t="s">
        <v>11983</v>
      </c>
      <c r="AD5477" t="s">
        <v>11984</v>
      </c>
      <c r="AE5477" t="s">
        <v>397</v>
      </c>
      <c r="AF5477" t="s">
        <v>11985</v>
      </c>
      <c r="AG5477" t="s">
        <v>338</v>
      </c>
      <c r="AH5477" t="s">
        <v>530</v>
      </c>
      <c r="AJ5477" t="s">
        <v>11986</v>
      </c>
      <c r="AL5477" t="s">
        <v>339</v>
      </c>
      <c r="AM5477">
        <v>1</v>
      </c>
      <c r="AN5477">
        <v>1</v>
      </c>
      <c r="AO5477">
        <v>12859</v>
      </c>
      <c r="AQ5477">
        <v>124642</v>
      </c>
      <c r="AR5477">
        <v>5341030</v>
      </c>
      <c r="AS5477" t="s">
        <v>925</v>
      </c>
      <c r="AT5477" t="s">
        <v>926</v>
      </c>
      <c r="AW5477" t="s">
        <v>366</v>
      </c>
      <c r="AX5477" t="s">
        <v>366</v>
      </c>
      <c r="AY5477" t="s">
        <v>345</v>
      </c>
      <c r="AZ5477" t="s">
        <v>346</v>
      </c>
      <c r="BY5477" t="s">
        <v>342</v>
      </c>
      <c r="EQ5477">
        <v>243275</v>
      </c>
      <c r="ER5477" t="s">
        <v>10853</v>
      </c>
      <c r="EV5477">
        <v>17290234</v>
      </c>
      <c r="EW5477">
        <v>928</v>
      </c>
      <c r="EX5477">
        <v>221421</v>
      </c>
      <c r="EY5477" t="s">
        <v>11987</v>
      </c>
      <c r="EZ5477">
        <v>1</v>
      </c>
      <c r="FC5477">
        <v>95385</v>
      </c>
      <c r="FD5477" t="s">
        <v>3531</v>
      </c>
    </row>
    <row r="5478" spans="1:160" x14ac:dyDescent="0.3">
      <c r="A5478" t="str">
        <f>VLOOKUP(B5478,Table2[],3,FALSE)</f>
        <v>Digital</v>
      </c>
      <c r="B5478" t="str">
        <f>IF(OR(ISNUMBER(FIND("QVC",Z5478)),ISNUMBER(FIND("QVC",AL5478))),"QVC",IF(OR(ISNUMBER(FIND("NCO",H5478)),ISNUMBER(FIND("NCO",Y5478))), "NCO", IF(AL5478="consumer","PMD.com",VLOOKUP(LEFT(H5478,2),Tables!$E$1:$F$11,2,FALSE))))</f>
        <v>PMD.com</v>
      </c>
      <c r="C5478">
        <f t="shared" si="258"/>
        <v>53920001</v>
      </c>
      <c r="D5478">
        <f t="shared" si="259"/>
        <v>1</v>
      </c>
      <c r="E5478" t="str">
        <f t="shared" ca="1" si="260"/>
        <v>MTD orders shipped</v>
      </c>
      <c r="F5478" t="s">
        <v>3539</v>
      </c>
      <c r="G5478" t="s">
        <v>335</v>
      </c>
      <c r="H5478" t="s">
        <v>10852</v>
      </c>
      <c r="I5478" s="6">
        <v>44013.656805555554</v>
      </c>
      <c r="J5478" t="s">
        <v>16</v>
      </c>
      <c r="K5478" s="6">
        <v>44014.632141203707</v>
      </c>
      <c r="M5478" t="s">
        <v>11981</v>
      </c>
      <c r="N5478" t="s">
        <v>11982</v>
      </c>
      <c r="O5478" t="s">
        <v>11983</v>
      </c>
      <c r="Q5478" t="s">
        <v>11984</v>
      </c>
      <c r="R5478" t="s">
        <v>397</v>
      </c>
      <c r="S5478" t="s">
        <v>11985</v>
      </c>
      <c r="T5478" t="s">
        <v>338</v>
      </c>
      <c r="U5478" t="s">
        <v>530</v>
      </c>
      <c r="W5478" t="s">
        <v>11986</v>
      </c>
      <c r="Z5478" t="s">
        <v>11981</v>
      </c>
      <c r="AA5478" t="s">
        <v>11982</v>
      </c>
      <c r="AB5478" t="s">
        <v>11983</v>
      </c>
      <c r="AD5478" t="s">
        <v>11984</v>
      </c>
      <c r="AE5478" t="s">
        <v>397</v>
      </c>
      <c r="AF5478" t="s">
        <v>11985</v>
      </c>
      <c r="AG5478" t="s">
        <v>338</v>
      </c>
      <c r="AH5478" t="s">
        <v>530</v>
      </c>
      <c r="AJ5478" t="s">
        <v>11986</v>
      </c>
      <c r="AL5478" t="s">
        <v>339</v>
      </c>
      <c r="AM5478">
        <v>1</v>
      </c>
      <c r="AN5478">
        <v>1</v>
      </c>
      <c r="AO5478">
        <v>14899</v>
      </c>
      <c r="AQ5478">
        <v>124468</v>
      </c>
      <c r="AR5478">
        <v>53920001</v>
      </c>
      <c r="AS5478" t="s">
        <v>42</v>
      </c>
      <c r="AT5478" t="s">
        <v>40</v>
      </c>
      <c r="AW5478" t="s">
        <v>343</v>
      </c>
      <c r="BY5478" t="s">
        <v>342</v>
      </c>
      <c r="EQ5478">
        <v>247476</v>
      </c>
      <c r="ER5478" t="s">
        <v>10853</v>
      </c>
      <c r="EV5478">
        <v>17290234</v>
      </c>
      <c r="EW5478">
        <v>928</v>
      </c>
      <c r="EX5478">
        <v>221421</v>
      </c>
      <c r="EY5478" t="s">
        <v>11987</v>
      </c>
      <c r="EZ5478">
        <v>1</v>
      </c>
      <c r="FC5478">
        <v>95385</v>
      </c>
      <c r="FD5478" t="s">
        <v>3531</v>
      </c>
    </row>
    <row r="5479" spans="1:160" x14ac:dyDescent="0.3">
      <c r="A5479" t="str">
        <f>VLOOKUP(B5479,Table2[],3,FALSE)</f>
        <v>Digital</v>
      </c>
      <c r="B5479" t="str">
        <f>IF(OR(ISNUMBER(FIND("QVC",Z5479)),ISNUMBER(FIND("QVC",AL5479))),"QVC",IF(OR(ISNUMBER(FIND("NCO",H5479)),ISNUMBER(FIND("NCO",Y5479))), "NCO", IF(AL5479="consumer","PMD.com",VLOOKUP(LEFT(H5479,2),Tables!$E$1:$F$11,2,FALSE))))</f>
        <v>PMD.com</v>
      </c>
      <c r="C5479">
        <f t="shared" si="258"/>
        <v>5341</v>
      </c>
      <c r="D5479">
        <f t="shared" si="259"/>
        <v>1</v>
      </c>
      <c r="E5479" t="str">
        <f t="shared" ca="1" si="260"/>
        <v>MTD orders shipped</v>
      </c>
      <c r="F5479" t="s">
        <v>3539</v>
      </c>
      <c r="G5479" t="s">
        <v>335</v>
      </c>
      <c r="H5479" t="s">
        <v>10852</v>
      </c>
      <c r="I5479" s="6">
        <v>44013.656805555554</v>
      </c>
      <c r="J5479" t="s">
        <v>16</v>
      </c>
      <c r="K5479" s="6">
        <v>44014.632141203707</v>
      </c>
      <c r="M5479" t="s">
        <v>11981</v>
      </c>
      <c r="N5479" t="s">
        <v>11982</v>
      </c>
      <c r="O5479" t="s">
        <v>11983</v>
      </c>
      <c r="Q5479" t="s">
        <v>11984</v>
      </c>
      <c r="R5479" t="s">
        <v>397</v>
      </c>
      <c r="S5479" t="s">
        <v>11985</v>
      </c>
      <c r="T5479" t="s">
        <v>338</v>
      </c>
      <c r="U5479" t="s">
        <v>530</v>
      </c>
      <c r="W5479" t="s">
        <v>11986</v>
      </c>
      <c r="Z5479" t="s">
        <v>11981</v>
      </c>
      <c r="AA5479" t="s">
        <v>11982</v>
      </c>
      <c r="AB5479" t="s">
        <v>11983</v>
      </c>
      <c r="AD5479" t="s">
        <v>11984</v>
      </c>
      <c r="AE5479" t="s">
        <v>397</v>
      </c>
      <c r="AF5479" t="s">
        <v>11985</v>
      </c>
      <c r="AG5479" t="s">
        <v>338</v>
      </c>
      <c r="AH5479" t="s">
        <v>530</v>
      </c>
      <c r="AJ5479" t="s">
        <v>11986</v>
      </c>
      <c r="AL5479" t="s">
        <v>339</v>
      </c>
      <c r="AM5479">
        <v>1</v>
      </c>
      <c r="AN5479">
        <v>1</v>
      </c>
      <c r="AO5479">
        <v>15156</v>
      </c>
      <c r="AQ5479">
        <v>124187</v>
      </c>
      <c r="AR5479">
        <v>5341</v>
      </c>
      <c r="AS5479" t="s">
        <v>9636</v>
      </c>
      <c r="AT5479" t="s">
        <v>82</v>
      </c>
      <c r="AW5479" t="s">
        <v>340</v>
      </c>
      <c r="AX5479" t="s">
        <v>340</v>
      </c>
      <c r="AY5479" t="s">
        <v>345</v>
      </c>
      <c r="AZ5479" t="s">
        <v>346</v>
      </c>
      <c r="BY5479" t="s">
        <v>342</v>
      </c>
      <c r="EQ5479">
        <v>245208</v>
      </c>
      <c r="ER5479" t="s">
        <v>10853</v>
      </c>
      <c r="EV5479">
        <v>17290234</v>
      </c>
      <c r="EW5479">
        <v>928</v>
      </c>
      <c r="EX5479">
        <v>221421</v>
      </c>
      <c r="EY5479" t="s">
        <v>11987</v>
      </c>
      <c r="EZ5479">
        <v>1</v>
      </c>
      <c r="FC5479">
        <v>90444</v>
      </c>
      <c r="FD5479" t="s">
        <v>1282</v>
      </c>
    </row>
    <row r="5480" spans="1:160" x14ac:dyDescent="0.3">
      <c r="A5480" t="str">
        <f>VLOOKUP(B5480,Table2[],3,FALSE)</f>
        <v>Digital</v>
      </c>
      <c r="B5480" t="str">
        <f>IF(OR(ISNUMBER(FIND("QVC",Z5480)),ISNUMBER(FIND("QVC",AL5480))),"QVC",IF(OR(ISNUMBER(FIND("NCO",H5480)),ISNUMBER(FIND("NCO",Y5480))), "NCO", IF(AL5480="consumer","PMD.com",VLOOKUP(LEFT(H5480,2),Tables!$E$1:$F$11,2,FALSE))))</f>
        <v>PMD.com</v>
      </c>
      <c r="C5480">
        <f t="shared" si="258"/>
        <v>53720001</v>
      </c>
      <c r="D5480">
        <f t="shared" si="259"/>
        <v>1</v>
      </c>
      <c r="E5480" t="str">
        <f t="shared" ca="1" si="260"/>
        <v>MTD orders shipped</v>
      </c>
      <c r="F5480" t="s">
        <v>3539</v>
      </c>
      <c r="G5480" t="s">
        <v>335</v>
      </c>
      <c r="H5480" t="s">
        <v>10852</v>
      </c>
      <c r="I5480" s="6">
        <v>44013.656805555554</v>
      </c>
      <c r="J5480" t="s">
        <v>16</v>
      </c>
      <c r="K5480" s="6">
        <v>44014.632141203707</v>
      </c>
      <c r="M5480" t="s">
        <v>11981</v>
      </c>
      <c r="N5480" t="s">
        <v>11982</v>
      </c>
      <c r="O5480" t="s">
        <v>11983</v>
      </c>
      <c r="Q5480" t="s">
        <v>11984</v>
      </c>
      <c r="R5480" t="s">
        <v>397</v>
      </c>
      <c r="S5480" t="s">
        <v>11985</v>
      </c>
      <c r="T5480" t="s">
        <v>338</v>
      </c>
      <c r="U5480" t="s">
        <v>530</v>
      </c>
      <c r="W5480" t="s">
        <v>11986</v>
      </c>
      <c r="Z5480" t="s">
        <v>11981</v>
      </c>
      <c r="AA5480" t="s">
        <v>11982</v>
      </c>
      <c r="AB5480" t="s">
        <v>11983</v>
      </c>
      <c r="AD5480" t="s">
        <v>11984</v>
      </c>
      <c r="AE5480" t="s">
        <v>397</v>
      </c>
      <c r="AF5480" t="s">
        <v>11985</v>
      </c>
      <c r="AG5480" t="s">
        <v>338</v>
      </c>
      <c r="AH5480" t="s">
        <v>530</v>
      </c>
      <c r="AJ5480" t="s">
        <v>11986</v>
      </c>
      <c r="AL5480" t="s">
        <v>339</v>
      </c>
      <c r="AM5480">
        <v>1</v>
      </c>
      <c r="AN5480">
        <v>1</v>
      </c>
      <c r="AO5480">
        <v>4904</v>
      </c>
      <c r="AQ5480">
        <v>124455</v>
      </c>
      <c r="AR5480">
        <v>53720001</v>
      </c>
      <c r="AS5480" t="s">
        <v>1754</v>
      </c>
      <c r="AT5480" t="s">
        <v>69</v>
      </c>
      <c r="AW5480" t="s">
        <v>343</v>
      </c>
      <c r="BY5480" t="s">
        <v>342</v>
      </c>
      <c r="EQ5480">
        <v>248482</v>
      </c>
      <c r="ER5480" t="s">
        <v>10853</v>
      </c>
      <c r="EV5480">
        <v>17290234</v>
      </c>
      <c r="EW5480">
        <v>928</v>
      </c>
      <c r="EX5480">
        <v>221421</v>
      </c>
      <c r="EY5480" t="s">
        <v>11987</v>
      </c>
      <c r="EZ5480">
        <v>1</v>
      </c>
      <c r="FC5480">
        <v>53720001</v>
      </c>
      <c r="FD5480" t="s">
        <v>69</v>
      </c>
    </row>
    <row r="5481" spans="1:160" x14ac:dyDescent="0.3">
      <c r="A5481" t="str">
        <f>VLOOKUP(B5481,Table2[],3,FALSE)</f>
        <v>Digital</v>
      </c>
      <c r="B5481" t="str">
        <f>IF(OR(ISNUMBER(FIND("QVC",Z5481)),ISNUMBER(FIND("QVC",AL5481))),"QVC",IF(OR(ISNUMBER(FIND("NCO",H5481)),ISNUMBER(FIND("NCO",Y5481))), "NCO", IF(AL5481="consumer","PMD.com",VLOOKUP(LEFT(H5481,2),Tables!$E$1:$F$11,2,FALSE))))</f>
        <v>PMD.com</v>
      </c>
      <c r="C5481">
        <f t="shared" si="258"/>
        <v>5341</v>
      </c>
      <c r="D5481">
        <f t="shared" si="259"/>
        <v>1</v>
      </c>
      <c r="E5481" t="str">
        <f t="shared" ca="1" si="260"/>
        <v>shifted orders shipped</v>
      </c>
      <c r="F5481" t="s">
        <v>3539</v>
      </c>
      <c r="G5481" t="s">
        <v>335</v>
      </c>
      <c r="H5481" t="s">
        <v>11988</v>
      </c>
      <c r="I5481" s="6">
        <v>44007.423506944448</v>
      </c>
      <c r="J5481" t="s">
        <v>16</v>
      </c>
      <c r="K5481" s="6">
        <v>44014.632916666669</v>
      </c>
      <c r="M5481" t="s">
        <v>11989</v>
      </c>
      <c r="N5481" t="s">
        <v>11990</v>
      </c>
      <c r="Q5481" t="s">
        <v>11991</v>
      </c>
      <c r="R5481" t="s">
        <v>409</v>
      </c>
      <c r="S5481">
        <v>6357</v>
      </c>
      <c r="T5481" t="s">
        <v>338</v>
      </c>
      <c r="U5481" t="s">
        <v>530</v>
      </c>
      <c r="W5481" t="s">
        <v>11992</v>
      </c>
      <c r="Z5481" t="s">
        <v>11989</v>
      </c>
      <c r="AA5481" t="s">
        <v>11990</v>
      </c>
      <c r="AD5481" t="s">
        <v>11991</v>
      </c>
      <c r="AE5481" t="s">
        <v>409</v>
      </c>
      <c r="AF5481">
        <v>6357</v>
      </c>
      <c r="AG5481" t="s">
        <v>338</v>
      </c>
      <c r="AH5481" t="s">
        <v>530</v>
      </c>
      <c r="AJ5481" t="s">
        <v>11992</v>
      </c>
      <c r="AL5481" t="s">
        <v>339</v>
      </c>
      <c r="AM5481">
        <v>1</v>
      </c>
      <c r="AN5481">
        <v>1</v>
      </c>
      <c r="AO5481">
        <v>15156</v>
      </c>
      <c r="AQ5481">
        <v>124187</v>
      </c>
      <c r="AR5481">
        <v>5341</v>
      </c>
      <c r="AS5481" t="s">
        <v>831</v>
      </c>
      <c r="AT5481" t="s">
        <v>82</v>
      </c>
      <c r="AW5481" t="s">
        <v>340</v>
      </c>
      <c r="AX5481" t="s">
        <v>340</v>
      </c>
      <c r="AY5481" t="s">
        <v>345</v>
      </c>
      <c r="AZ5481" t="s">
        <v>346</v>
      </c>
      <c r="BY5481" t="s">
        <v>342</v>
      </c>
      <c r="EQ5481">
        <v>244247</v>
      </c>
      <c r="ER5481" t="s">
        <v>11993</v>
      </c>
      <c r="EV5481">
        <v>17271748</v>
      </c>
      <c r="EW5481">
        <v>928</v>
      </c>
      <c r="EX5481">
        <v>211041</v>
      </c>
      <c r="EY5481">
        <v>9.2748999964335493E+25</v>
      </c>
      <c r="EZ5481">
        <v>1</v>
      </c>
      <c r="FC5481">
        <v>90425</v>
      </c>
      <c r="FD5481" t="s">
        <v>388</v>
      </c>
    </row>
    <row r="5482" spans="1:160" x14ac:dyDescent="0.3">
      <c r="A5482" t="str">
        <f>VLOOKUP(B5482,Table2[],3,FALSE)</f>
        <v>Digital</v>
      </c>
      <c r="B5482" t="str">
        <f>IF(OR(ISNUMBER(FIND("QVC",Z5482)),ISNUMBER(FIND("QVC",AL5482))),"QVC",IF(OR(ISNUMBER(FIND("NCO",H5482)),ISNUMBER(FIND("NCO",Y5482))), "NCO", IF(AL5482="consumer","PMD.com",VLOOKUP(LEFT(H5482,2),Tables!$E$1:$F$11,2,FALSE))))</f>
        <v>PMD.com</v>
      </c>
      <c r="C5482">
        <f t="shared" si="258"/>
        <v>5358</v>
      </c>
      <c r="D5482">
        <f t="shared" si="259"/>
        <v>1</v>
      </c>
      <c r="E5482" t="str">
        <f t="shared" ca="1" si="260"/>
        <v>shifted orders shipped</v>
      </c>
      <c r="F5482" t="s">
        <v>3539</v>
      </c>
      <c r="G5482" t="s">
        <v>335</v>
      </c>
      <c r="H5482" t="s">
        <v>11988</v>
      </c>
      <c r="I5482" s="6">
        <v>44007.423506944448</v>
      </c>
      <c r="J5482" t="s">
        <v>16</v>
      </c>
      <c r="K5482" s="6">
        <v>44014.632916666669</v>
      </c>
      <c r="M5482" t="s">
        <v>11989</v>
      </c>
      <c r="N5482" t="s">
        <v>11990</v>
      </c>
      <c r="Q5482" t="s">
        <v>11991</v>
      </c>
      <c r="R5482" t="s">
        <v>409</v>
      </c>
      <c r="S5482">
        <v>6357</v>
      </c>
      <c r="T5482" t="s">
        <v>338</v>
      </c>
      <c r="U5482" t="s">
        <v>530</v>
      </c>
      <c r="W5482" t="s">
        <v>11992</v>
      </c>
      <c r="Z5482" t="s">
        <v>11989</v>
      </c>
      <c r="AA5482" t="s">
        <v>11990</v>
      </c>
      <c r="AD5482" t="s">
        <v>11991</v>
      </c>
      <c r="AE5482" t="s">
        <v>409</v>
      </c>
      <c r="AF5482">
        <v>6357</v>
      </c>
      <c r="AG5482" t="s">
        <v>338</v>
      </c>
      <c r="AH5482" t="s">
        <v>530</v>
      </c>
      <c r="AJ5482" t="s">
        <v>11992</v>
      </c>
      <c r="AL5482" t="s">
        <v>339</v>
      </c>
      <c r="AM5482">
        <v>1</v>
      </c>
      <c r="AN5482">
        <v>1</v>
      </c>
      <c r="AO5482">
        <v>7390</v>
      </c>
      <c r="AQ5482">
        <v>124522</v>
      </c>
      <c r="AR5482">
        <v>5358</v>
      </c>
      <c r="AS5482" t="s">
        <v>1734</v>
      </c>
      <c r="AT5482" t="s">
        <v>73</v>
      </c>
      <c r="AW5482" t="s">
        <v>340</v>
      </c>
      <c r="AX5482" t="s">
        <v>340</v>
      </c>
      <c r="AY5482" t="s">
        <v>351</v>
      </c>
      <c r="AZ5482" t="s">
        <v>434</v>
      </c>
      <c r="BY5482" t="s">
        <v>342</v>
      </c>
      <c r="EQ5482">
        <v>248895</v>
      </c>
      <c r="ER5482" t="s">
        <v>11993</v>
      </c>
      <c r="EV5482">
        <v>17271748</v>
      </c>
      <c r="EW5482">
        <v>928</v>
      </c>
      <c r="EX5482">
        <v>211041</v>
      </c>
      <c r="EY5482">
        <v>9.2748999964335493E+25</v>
      </c>
      <c r="EZ5482">
        <v>1</v>
      </c>
      <c r="FC5482">
        <v>5358</v>
      </c>
      <c r="FD5482" t="s">
        <v>73</v>
      </c>
    </row>
    <row r="5483" spans="1:160" x14ac:dyDescent="0.3">
      <c r="A5483" t="str">
        <f>VLOOKUP(B5483,Table2[],3,FALSE)</f>
        <v>Digital</v>
      </c>
      <c r="B5483" t="str">
        <f>IF(OR(ISNUMBER(FIND("QVC",Z5483)),ISNUMBER(FIND("QVC",AL5483))),"QVC",IF(OR(ISNUMBER(FIND("NCO",H5483)),ISNUMBER(FIND("NCO",Y5483))), "NCO", IF(AL5483="consumer","PMD.com",VLOOKUP(LEFT(H5483,2),Tables!$E$1:$F$11,2,FALSE))))</f>
        <v>PMD.com</v>
      </c>
      <c r="C5483">
        <f t="shared" si="258"/>
        <v>53440001</v>
      </c>
      <c r="D5483">
        <f t="shared" si="259"/>
        <v>1</v>
      </c>
      <c r="E5483" t="str">
        <f t="shared" ca="1" si="260"/>
        <v>shifted orders shipped</v>
      </c>
      <c r="F5483" t="s">
        <v>3539</v>
      </c>
      <c r="G5483" t="s">
        <v>335</v>
      </c>
      <c r="H5483" t="s">
        <v>11988</v>
      </c>
      <c r="I5483" s="6">
        <v>44007.423506944448</v>
      </c>
      <c r="J5483" t="s">
        <v>16</v>
      </c>
      <c r="K5483" s="6">
        <v>44014.632916666669</v>
      </c>
      <c r="M5483" t="s">
        <v>11989</v>
      </c>
      <c r="N5483" t="s">
        <v>11990</v>
      </c>
      <c r="Q5483" t="s">
        <v>11991</v>
      </c>
      <c r="R5483" t="s">
        <v>409</v>
      </c>
      <c r="S5483">
        <v>6357</v>
      </c>
      <c r="T5483" t="s">
        <v>338</v>
      </c>
      <c r="U5483" t="s">
        <v>530</v>
      </c>
      <c r="W5483" t="s">
        <v>11992</v>
      </c>
      <c r="Z5483" t="s">
        <v>11989</v>
      </c>
      <c r="AA5483" t="s">
        <v>11990</v>
      </c>
      <c r="AD5483" t="s">
        <v>11991</v>
      </c>
      <c r="AE5483" t="s">
        <v>409</v>
      </c>
      <c r="AF5483">
        <v>6357</v>
      </c>
      <c r="AG5483" t="s">
        <v>338</v>
      </c>
      <c r="AH5483" t="s">
        <v>530</v>
      </c>
      <c r="AJ5483" t="s">
        <v>11992</v>
      </c>
      <c r="AL5483" t="s">
        <v>339</v>
      </c>
      <c r="AM5483">
        <v>1</v>
      </c>
      <c r="AN5483">
        <v>1</v>
      </c>
      <c r="AO5483">
        <v>7642</v>
      </c>
      <c r="AQ5483">
        <v>124700</v>
      </c>
      <c r="AR5483">
        <v>53440001</v>
      </c>
      <c r="AS5483" t="s">
        <v>1240</v>
      </c>
      <c r="AT5483" t="s">
        <v>116</v>
      </c>
      <c r="AW5483" t="s">
        <v>340</v>
      </c>
      <c r="AX5483" t="s">
        <v>340</v>
      </c>
      <c r="AY5483" t="s">
        <v>345</v>
      </c>
      <c r="AZ5483" t="s">
        <v>345</v>
      </c>
      <c r="BY5483" t="s">
        <v>342</v>
      </c>
      <c r="EQ5483">
        <v>252960</v>
      </c>
      <c r="ER5483" t="s">
        <v>11993</v>
      </c>
      <c r="EV5483">
        <v>17271748</v>
      </c>
      <c r="EW5483">
        <v>928</v>
      </c>
      <c r="EX5483">
        <v>211041</v>
      </c>
      <c r="EY5483">
        <v>9.2748999964335493E+25</v>
      </c>
      <c r="EZ5483">
        <v>1</v>
      </c>
      <c r="FC5483">
        <v>53440001</v>
      </c>
      <c r="FD5483" t="s">
        <v>116</v>
      </c>
    </row>
    <row r="5484" spans="1:160" x14ac:dyDescent="0.3">
      <c r="A5484" t="str">
        <f>VLOOKUP(B5484,Table2[],3,FALSE)</f>
        <v>Digital</v>
      </c>
      <c r="B5484" t="str">
        <f>IF(OR(ISNUMBER(FIND("QVC",Z5484)),ISNUMBER(FIND("QVC",AL5484))),"QVC",IF(OR(ISNUMBER(FIND("NCO",H5484)),ISNUMBER(FIND("NCO",Y5484))), "NCO", IF(AL5484="consumer","PMD.com",VLOOKUP(LEFT(H5484,2),Tables!$E$1:$F$11,2,FALSE))))</f>
        <v>PMD.com</v>
      </c>
      <c r="C5484">
        <f t="shared" si="258"/>
        <v>53200001</v>
      </c>
      <c r="D5484">
        <f t="shared" si="259"/>
        <v>1</v>
      </c>
      <c r="E5484" t="str">
        <f t="shared" ca="1" si="260"/>
        <v>shifted orders shipped</v>
      </c>
      <c r="F5484" t="s">
        <v>3539</v>
      </c>
      <c r="G5484" t="s">
        <v>335</v>
      </c>
      <c r="H5484" t="s">
        <v>11988</v>
      </c>
      <c r="I5484" s="6">
        <v>44007.423506944448</v>
      </c>
      <c r="J5484" t="s">
        <v>16</v>
      </c>
      <c r="K5484" s="6">
        <v>44014.632916666669</v>
      </c>
      <c r="M5484" t="s">
        <v>11989</v>
      </c>
      <c r="N5484" t="s">
        <v>11990</v>
      </c>
      <c r="Q5484" t="s">
        <v>11991</v>
      </c>
      <c r="R5484" t="s">
        <v>409</v>
      </c>
      <c r="S5484">
        <v>6357</v>
      </c>
      <c r="T5484" t="s">
        <v>338</v>
      </c>
      <c r="U5484" t="s">
        <v>530</v>
      </c>
      <c r="W5484" t="s">
        <v>11992</v>
      </c>
      <c r="Z5484" t="s">
        <v>11989</v>
      </c>
      <c r="AA5484" t="s">
        <v>11990</v>
      </c>
      <c r="AD5484" t="s">
        <v>11991</v>
      </c>
      <c r="AE5484" t="s">
        <v>409</v>
      </c>
      <c r="AF5484">
        <v>6357</v>
      </c>
      <c r="AG5484" t="s">
        <v>338</v>
      </c>
      <c r="AH5484" t="s">
        <v>530</v>
      </c>
      <c r="AJ5484" t="s">
        <v>11992</v>
      </c>
      <c r="AL5484" t="s">
        <v>339</v>
      </c>
      <c r="AM5484">
        <v>1</v>
      </c>
      <c r="AN5484">
        <v>1</v>
      </c>
      <c r="AO5484">
        <v>15189</v>
      </c>
      <c r="AQ5484">
        <v>123906</v>
      </c>
      <c r="AR5484">
        <v>53200001</v>
      </c>
      <c r="AS5484" t="s">
        <v>973</v>
      </c>
      <c r="AT5484" t="s">
        <v>50</v>
      </c>
      <c r="AW5484" t="s">
        <v>340</v>
      </c>
      <c r="AX5484" t="s">
        <v>340</v>
      </c>
      <c r="AY5484" t="s">
        <v>357</v>
      </c>
      <c r="AZ5484" t="s">
        <v>363</v>
      </c>
      <c r="BY5484" t="s">
        <v>342</v>
      </c>
      <c r="EQ5484">
        <v>252156</v>
      </c>
      <c r="ER5484" t="s">
        <v>11993</v>
      </c>
      <c r="EV5484">
        <v>17271748</v>
      </c>
      <c r="EW5484">
        <v>928</v>
      </c>
      <c r="EX5484">
        <v>211041</v>
      </c>
      <c r="EY5484">
        <v>9.2748999964335493E+25</v>
      </c>
      <c r="EZ5484">
        <v>1</v>
      </c>
      <c r="FC5484">
        <v>53200001</v>
      </c>
      <c r="FD5484" t="s">
        <v>50</v>
      </c>
    </row>
    <row r="5485" spans="1:160" x14ac:dyDescent="0.3">
      <c r="A5485" t="str">
        <f>VLOOKUP(B5485,Table2[],3,FALSE)</f>
        <v>Digital</v>
      </c>
      <c r="B5485" t="str">
        <f>IF(OR(ISNUMBER(FIND("QVC",Z5485)),ISNUMBER(FIND("QVC",AL5485))),"QVC",IF(OR(ISNUMBER(FIND("NCO",H5485)),ISNUMBER(FIND("NCO",Y5485))), "NCO", IF(AL5485="consumer","PMD.com",VLOOKUP(LEFT(H5485,2),Tables!$E$1:$F$11,2,FALSE))))</f>
        <v>PMD.com</v>
      </c>
      <c r="C5485">
        <f t="shared" si="258"/>
        <v>5342</v>
      </c>
      <c r="D5485">
        <f t="shared" si="259"/>
        <v>1</v>
      </c>
      <c r="E5485" t="str">
        <f t="shared" ca="1" si="260"/>
        <v>shifted orders shipped</v>
      </c>
      <c r="F5485" t="s">
        <v>3539</v>
      </c>
      <c r="G5485" t="s">
        <v>335</v>
      </c>
      <c r="H5485" t="s">
        <v>11988</v>
      </c>
      <c r="I5485" s="6">
        <v>44007.423506944448</v>
      </c>
      <c r="J5485" t="s">
        <v>16</v>
      </c>
      <c r="K5485" s="6">
        <v>44014.632916666669</v>
      </c>
      <c r="M5485" t="s">
        <v>11989</v>
      </c>
      <c r="N5485" t="s">
        <v>11990</v>
      </c>
      <c r="Q5485" t="s">
        <v>11991</v>
      </c>
      <c r="R5485" t="s">
        <v>409</v>
      </c>
      <c r="S5485">
        <v>6357</v>
      </c>
      <c r="T5485" t="s">
        <v>338</v>
      </c>
      <c r="U5485" t="s">
        <v>530</v>
      </c>
      <c r="W5485" t="s">
        <v>11992</v>
      </c>
      <c r="Z5485" t="s">
        <v>11989</v>
      </c>
      <c r="AA5485" t="s">
        <v>11990</v>
      </c>
      <c r="AD5485" t="s">
        <v>11991</v>
      </c>
      <c r="AE5485" t="s">
        <v>409</v>
      </c>
      <c r="AF5485">
        <v>6357</v>
      </c>
      <c r="AG5485" t="s">
        <v>338</v>
      </c>
      <c r="AH5485" t="s">
        <v>530</v>
      </c>
      <c r="AJ5485" t="s">
        <v>11992</v>
      </c>
      <c r="AL5485" t="s">
        <v>339</v>
      </c>
      <c r="AM5485">
        <v>1</v>
      </c>
      <c r="AN5485">
        <v>1</v>
      </c>
      <c r="AO5485">
        <v>13280</v>
      </c>
      <c r="AQ5485">
        <v>123849</v>
      </c>
      <c r="AR5485">
        <v>5342</v>
      </c>
      <c r="AS5485" t="s">
        <v>1885</v>
      </c>
      <c r="AT5485" t="s">
        <v>149</v>
      </c>
      <c r="AW5485" t="s">
        <v>340</v>
      </c>
      <c r="AX5485" t="s">
        <v>340</v>
      </c>
      <c r="AY5485" t="s">
        <v>345</v>
      </c>
      <c r="AZ5485" t="s">
        <v>346</v>
      </c>
      <c r="BY5485" t="s">
        <v>342</v>
      </c>
      <c r="EQ5485">
        <v>243460</v>
      </c>
      <c r="ER5485" t="s">
        <v>11993</v>
      </c>
      <c r="EV5485">
        <v>17271748</v>
      </c>
      <c r="EW5485">
        <v>928</v>
      </c>
      <c r="EX5485">
        <v>211041</v>
      </c>
      <c r="EY5485">
        <v>9.2748999964335493E+25</v>
      </c>
      <c r="EZ5485">
        <v>1</v>
      </c>
      <c r="FC5485">
        <v>90425</v>
      </c>
      <c r="FD5485" t="s">
        <v>388</v>
      </c>
    </row>
    <row r="5486" spans="1:160" x14ac:dyDescent="0.3">
      <c r="A5486" t="str">
        <f>VLOOKUP(B5486,Table2[],3,FALSE)</f>
        <v>Digital</v>
      </c>
      <c r="B5486" t="str">
        <f>IF(OR(ISNUMBER(FIND("QVC",Z5486)),ISNUMBER(FIND("QVC",AL5486))),"QVC",IF(OR(ISNUMBER(FIND("NCO",H5486)),ISNUMBER(FIND("NCO",Y5486))), "NCO", IF(AL5486="consumer","PMD.com",VLOOKUP(LEFT(H5486,2),Tables!$E$1:$F$11,2,FALSE))))</f>
        <v>PMD.com</v>
      </c>
      <c r="C5486">
        <f t="shared" si="258"/>
        <v>53440001</v>
      </c>
      <c r="D5486">
        <f t="shared" si="259"/>
        <v>1</v>
      </c>
      <c r="E5486" t="str">
        <f t="shared" ca="1" si="260"/>
        <v>shifted orders shipped</v>
      </c>
      <c r="F5486" t="s">
        <v>3539</v>
      </c>
      <c r="G5486" t="s">
        <v>335</v>
      </c>
      <c r="H5486" t="s">
        <v>11994</v>
      </c>
      <c r="I5486" s="6">
        <v>44007.423425925925</v>
      </c>
      <c r="J5486" t="s">
        <v>16</v>
      </c>
      <c r="K5486" s="6">
        <v>44014.633645833332</v>
      </c>
      <c r="M5486" t="s">
        <v>11995</v>
      </c>
      <c r="N5486" t="s">
        <v>11996</v>
      </c>
      <c r="Q5486" t="s">
        <v>11997</v>
      </c>
      <c r="R5486" t="s">
        <v>436</v>
      </c>
      <c r="S5486">
        <v>25704</v>
      </c>
      <c r="T5486" t="s">
        <v>338</v>
      </c>
      <c r="U5486" t="s">
        <v>530</v>
      </c>
      <c r="W5486" t="s">
        <v>11998</v>
      </c>
      <c r="Z5486" t="s">
        <v>11995</v>
      </c>
      <c r="AA5486" t="s">
        <v>11996</v>
      </c>
      <c r="AD5486" t="s">
        <v>11997</v>
      </c>
      <c r="AE5486" t="s">
        <v>436</v>
      </c>
      <c r="AF5486">
        <v>25704</v>
      </c>
      <c r="AG5486" t="s">
        <v>338</v>
      </c>
      <c r="AH5486" t="s">
        <v>530</v>
      </c>
      <c r="AJ5486" t="s">
        <v>11998</v>
      </c>
      <c r="AL5486" t="s">
        <v>339</v>
      </c>
      <c r="AM5486">
        <v>1</v>
      </c>
      <c r="AN5486">
        <v>1</v>
      </c>
      <c r="AO5486">
        <v>7642</v>
      </c>
      <c r="AQ5486">
        <v>124700</v>
      </c>
      <c r="AR5486">
        <v>53440001</v>
      </c>
      <c r="AS5486" t="s">
        <v>1240</v>
      </c>
      <c r="AT5486" t="s">
        <v>116</v>
      </c>
      <c r="AW5486" t="s">
        <v>340</v>
      </c>
      <c r="AX5486" t="s">
        <v>340</v>
      </c>
      <c r="AY5486" t="s">
        <v>345</v>
      </c>
      <c r="AZ5486" t="s">
        <v>345</v>
      </c>
      <c r="BY5486" t="s">
        <v>342</v>
      </c>
      <c r="EQ5486">
        <v>252960</v>
      </c>
      <c r="ER5486" t="s">
        <v>11999</v>
      </c>
      <c r="EV5486">
        <v>17271750</v>
      </c>
      <c r="EW5486">
        <v>928</v>
      </c>
      <c r="EX5486">
        <v>211043</v>
      </c>
      <c r="EY5486">
        <v>9.2748999964335493E+25</v>
      </c>
      <c r="EZ5486">
        <v>1</v>
      </c>
      <c r="FC5486">
        <v>53440001</v>
      </c>
      <c r="FD5486" t="s">
        <v>116</v>
      </c>
    </row>
    <row r="5487" spans="1:160" x14ac:dyDescent="0.3">
      <c r="A5487" t="str">
        <f>VLOOKUP(B5487,Table2[],3,FALSE)</f>
        <v>Digital</v>
      </c>
      <c r="B5487" t="str">
        <f>IF(OR(ISNUMBER(FIND("QVC",Z5487)),ISNUMBER(FIND("QVC",AL5487))),"QVC",IF(OR(ISNUMBER(FIND("NCO",H5487)),ISNUMBER(FIND("NCO",Y5487))), "NCO", IF(AL5487="consumer","PMD.com",VLOOKUP(LEFT(H5487,2),Tables!$E$1:$F$11,2,FALSE))))</f>
        <v>PMD.com</v>
      </c>
      <c r="C5487">
        <f t="shared" si="258"/>
        <v>53450011</v>
      </c>
      <c r="D5487">
        <f t="shared" si="259"/>
        <v>1</v>
      </c>
      <c r="E5487" t="str">
        <f t="shared" ca="1" si="260"/>
        <v>MTD orders shipped</v>
      </c>
      <c r="F5487" t="s">
        <v>3539</v>
      </c>
      <c r="G5487" t="s">
        <v>335</v>
      </c>
      <c r="H5487" t="s">
        <v>10768</v>
      </c>
      <c r="I5487" s="6">
        <v>44013.548067129632</v>
      </c>
      <c r="J5487" t="s">
        <v>16</v>
      </c>
      <c r="K5487" s="6">
        <v>44014.634560185186</v>
      </c>
      <c r="M5487" t="s">
        <v>12000</v>
      </c>
      <c r="N5487" t="s">
        <v>12001</v>
      </c>
      <c r="Q5487" t="s">
        <v>642</v>
      </c>
      <c r="R5487" t="s">
        <v>359</v>
      </c>
      <c r="S5487" t="s">
        <v>12002</v>
      </c>
      <c r="T5487" t="s">
        <v>338</v>
      </c>
      <c r="U5487" t="s">
        <v>530</v>
      </c>
      <c r="W5487" t="s">
        <v>12003</v>
      </c>
      <c r="Z5487" t="s">
        <v>12000</v>
      </c>
      <c r="AA5487" t="s">
        <v>12001</v>
      </c>
      <c r="AD5487" t="s">
        <v>642</v>
      </c>
      <c r="AE5487" t="s">
        <v>359</v>
      </c>
      <c r="AF5487" t="s">
        <v>12002</v>
      </c>
      <c r="AG5487" t="s">
        <v>338</v>
      </c>
      <c r="AH5487" t="s">
        <v>530</v>
      </c>
      <c r="AJ5487" t="s">
        <v>12003</v>
      </c>
      <c r="AL5487" t="s">
        <v>339</v>
      </c>
      <c r="AM5487">
        <v>1</v>
      </c>
      <c r="AN5487">
        <v>1</v>
      </c>
      <c r="AO5487">
        <v>15200</v>
      </c>
      <c r="AQ5487">
        <v>124724</v>
      </c>
      <c r="AR5487">
        <v>53450011</v>
      </c>
      <c r="AS5487" t="s">
        <v>2807</v>
      </c>
      <c r="AT5487" t="s">
        <v>96</v>
      </c>
      <c r="AW5487" t="s">
        <v>340</v>
      </c>
      <c r="AX5487" t="s">
        <v>340</v>
      </c>
      <c r="AY5487" t="s">
        <v>345</v>
      </c>
      <c r="AZ5487">
        <v>0</v>
      </c>
      <c r="BY5487" t="s">
        <v>342</v>
      </c>
      <c r="EQ5487">
        <v>253372</v>
      </c>
      <c r="ER5487" t="s">
        <v>10769</v>
      </c>
      <c r="EV5487">
        <v>17289393</v>
      </c>
      <c r="EW5487">
        <v>928</v>
      </c>
      <c r="EX5487">
        <v>221359</v>
      </c>
      <c r="EY5487" t="s">
        <v>12004</v>
      </c>
      <c r="EZ5487">
        <v>1</v>
      </c>
      <c r="FC5487">
        <v>95345</v>
      </c>
      <c r="FD5487" t="s">
        <v>3494</v>
      </c>
    </row>
    <row r="5488" spans="1:160" x14ac:dyDescent="0.3">
      <c r="A5488" t="str">
        <f>VLOOKUP(B5488,Table2[],3,FALSE)</f>
        <v>Digital</v>
      </c>
      <c r="B5488" t="str">
        <f>IF(OR(ISNUMBER(FIND("QVC",Z5488)),ISNUMBER(FIND("QVC",AL5488))),"QVC",IF(OR(ISNUMBER(FIND("NCO",H5488)),ISNUMBER(FIND("NCO",Y5488))), "NCO", IF(AL5488="consumer","PMD.com",VLOOKUP(LEFT(H5488,2),Tables!$E$1:$F$11,2,FALSE))))</f>
        <v>PMD.com</v>
      </c>
      <c r="C5488">
        <f t="shared" si="258"/>
        <v>53440001</v>
      </c>
      <c r="D5488">
        <f t="shared" si="259"/>
        <v>1</v>
      </c>
      <c r="E5488" t="str">
        <f t="shared" ca="1" si="260"/>
        <v>MTD orders shipped</v>
      </c>
      <c r="F5488" t="s">
        <v>3539</v>
      </c>
      <c r="G5488" t="s">
        <v>335</v>
      </c>
      <c r="H5488" t="s">
        <v>10768</v>
      </c>
      <c r="I5488" s="6">
        <v>44013.548067129632</v>
      </c>
      <c r="J5488" t="s">
        <v>16</v>
      </c>
      <c r="K5488" s="6">
        <v>44014.634560185186</v>
      </c>
      <c r="M5488" t="s">
        <v>12000</v>
      </c>
      <c r="N5488" t="s">
        <v>12001</v>
      </c>
      <c r="Q5488" t="s">
        <v>642</v>
      </c>
      <c r="R5488" t="s">
        <v>359</v>
      </c>
      <c r="S5488" t="s">
        <v>12002</v>
      </c>
      <c r="T5488" t="s">
        <v>338</v>
      </c>
      <c r="U5488" t="s">
        <v>530</v>
      </c>
      <c r="W5488" t="s">
        <v>12003</v>
      </c>
      <c r="Z5488" t="s">
        <v>12000</v>
      </c>
      <c r="AA5488" t="s">
        <v>12001</v>
      </c>
      <c r="AD5488" t="s">
        <v>642</v>
      </c>
      <c r="AE5488" t="s">
        <v>359</v>
      </c>
      <c r="AF5488" t="s">
        <v>12002</v>
      </c>
      <c r="AG5488" t="s">
        <v>338</v>
      </c>
      <c r="AH5488" t="s">
        <v>530</v>
      </c>
      <c r="AJ5488" t="s">
        <v>12003</v>
      </c>
      <c r="AL5488" t="s">
        <v>339</v>
      </c>
      <c r="AM5488">
        <v>1</v>
      </c>
      <c r="AN5488">
        <v>1</v>
      </c>
      <c r="AO5488">
        <v>7642</v>
      </c>
      <c r="AQ5488">
        <v>124700</v>
      </c>
      <c r="AR5488">
        <v>53440001</v>
      </c>
      <c r="AS5488" t="s">
        <v>1240</v>
      </c>
      <c r="AT5488" t="s">
        <v>116</v>
      </c>
      <c r="AW5488" t="s">
        <v>340</v>
      </c>
      <c r="AX5488" t="s">
        <v>340</v>
      </c>
      <c r="AY5488" t="s">
        <v>345</v>
      </c>
      <c r="AZ5488" t="s">
        <v>345</v>
      </c>
      <c r="BY5488" t="s">
        <v>342</v>
      </c>
      <c r="EQ5488">
        <v>252960</v>
      </c>
      <c r="ER5488" t="s">
        <v>10769</v>
      </c>
      <c r="EV5488">
        <v>17289393</v>
      </c>
      <c r="EW5488">
        <v>928</v>
      </c>
      <c r="EX5488">
        <v>221359</v>
      </c>
      <c r="EY5488" t="s">
        <v>12004</v>
      </c>
      <c r="EZ5488">
        <v>1</v>
      </c>
      <c r="FC5488">
        <v>95345</v>
      </c>
      <c r="FD5488" t="s">
        <v>3494</v>
      </c>
    </row>
    <row r="5489" spans="1:160" x14ac:dyDescent="0.3">
      <c r="A5489" t="str">
        <f>VLOOKUP(B5489,Table2[],3,FALSE)</f>
        <v>Digital</v>
      </c>
      <c r="B5489" t="str">
        <f>IF(OR(ISNUMBER(FIND("QVC",Z5489)),ISNUMBER(FIND("QVC",AL5489))),"QVC",IF(OR(ISNUMBER(FIND("NCO",H5489)),ISNUMBER(FIND("NCO",Y5489))), "NCO", IF(AL5489="consumer","PMD.com",VLOOKUP(LEFT(H5489,2),Tables!$E$1:$F$11,2,FALSE))))</f>
        <v>PMD.com</v>
      </c>
      <c r="C5489">
        <f t="shared" si="258"/>
        <v>53440001</v>
      </c>
      <c r="D5489">
        <f t="shared" si="259"/>
        <v>1</v>
      </c>
      <c r="E5489" t="str">
        <f t="shared" ca="1" si="260"/>
        <v>shifted orders shipped</v>
      </c>
      <c r="F5489" t="s">
        <v>3539</v>
      </c>
      <c r="G5489" t="s">
        <v>335</v>
      </c>
      <c r="H5489" t="s">
        <v>12005</v>
      </c>
      <c r="I5489" s="6">
        <v>44007.429120370369</v>
      </c>
      <c r="J5489" t="s">
        <v>16</v>
      </c>
      <c r="K5489" s="6">
        <v>44014.635312500002</v>
      </c>
      <c r="M5489" t="s">
        <v>12006</v>
      </c>
      <c r="N5489" t="s">
        <v>12007</v>
      </c>
      <c r="Q5489" t="s">
        <v>422</v>
      </c>
      <c r="R5489" t="s">
        <v>368</v>
      </c>
      <c r="S5489" t="s">
        <v>12008</v>
      </c>
      <c r="T5489" t="s">
        <v>338</v>
      </c>
      <c r="U5489" t="s">
        <v>530</v>
      </c>
      <c r="W5489" t="s">
        <v>12009</v>
      </c>
      <c r="Z5489" t="s">
        <v>12006</v>
      </c>
      <c r="AA5489" t="s">
        <v>12007</v>
      </c>
      <c r="AD5489" t="s">
        <v>422</v>
      </c>
      <c r="AE5489" t="s">
        <v>368</v>
      </c>
      <c r="AF5489" t="s">
        <v>12008</v>
      </c>
      <c r="AG5489" t="s">
        <v>338</v>
      </c>
      <c r="AH5489" t="s">
        <v>530</v>
      </c>
      <c r="AJ5489" t="s">
        <v>12009</v>
      </c>
      <c r="AL5489" t="s">
        <v>339</v>
      </c>
      <c r="AM5489">
        <v>1</v>
      </c>
      <c r="AN5489">
        <v>1</v>
      </c>
      <c r="AO5489">
        <v>7642</v>
      </c>
      <c r="AQ5489">
        <v>124700</v>
      </c>
      <c r="AR5489">
        <v>53440001</v>
      </c>
      <c r="AS5489" t="s">
        <v>1240</v>
      </c>
      <c r="AT5489" t="s">
        <v>116</v>
      </c>
      <c r="AW5489" t="s">
        <v>340</v>
      </c>
      <c r="AX5489" t="s">
        <v>340</v>
      </c>
      <c r="AY5489" t="s">
        <v>345</v>
      </c>
      <c r="AZ5489" t="s">
        <v>345</v>
      </c>
      <c r="BY5489" t="s">
        <v>342</v>
      </c>
      <c r="EQ5489">
        <v>252960</v>
      </c>
      <c r="ER5489" t="s">
        <v>12010</v>
      </c>
      <c r="EV5489">
        <v>17271570</v>
      </c>
      <c r="EW5489">
        <v>928</v>
      </c>
      <c r="EX5489">
        <v>210883</v>
      </c>
      <c r="EY5489">
        <v>9.2748999964335493E+25</v>
      </c>
      <c r="EZ5489">
        <v>1</v>
      </c>
      <c r="FC5489">
        <v>53440001</v>
      </c>
      <c r="FD5489" t="s">
        <v>116</v>
      </c>
    </row>
    <row r="5490" spans="1:160" x14ac:dyDescent="0.3">
      <c r="A5490" t="str">
        <f>VLOOKUP(B5490,Table2[],3,FALSE)</f>
        <v>Digital</v>
      </c>
      <c r="B5490" t="str">
        <f>IF(OR(ISNUMBER(FIND("QVC",Z5490)),ISNUMBER(FIND("QVC",AL5490))),"QVC",IF(OR(ISNUMBER(FIND("NCO",H5490)),ISNUMBER(FIND("NCO",Y5490))), "NCO", IF(AL5490="consumer","PMD.com",VLOOKUP(LEFT(H5490,2),Tables!$E$1:$F$11,2,FALSE))))</f>
        <v>PMD.com</v>
      </c>
      <c r="C5490">
        <f t="shared" si="258"/>
        <v>53160001</v>
      </c>
      <c r="D5490">
        <f t="shared" si="259"/>
        <v>1</v>
      </c>
      <c r="E5490" t="str">
        <f t="shared" ca="1" si="260"/>
        <v>shifted orders shipped</v>
      </c>
      <c r="F5490" t="s">
        <v>3539</v>
      </c>
      <c r="G5490" t="s">
        <v>335</v>
      </c>
      <c r="H5490" t="s">
        <v>12005</v>
      </c>
      <c r="I5490" s="6">
        <v>44007.429120370369</v>
      </c>
      <c r="J5490" t="s">
        <v>16</v>
      </c>
      <c r="K5490" s="6">
        <v>44014.635312500002</v>
      </c>
      <c r="M5490" t="s">
        <v>12006</v>
      </c>
      <c r="N5490" t="s">
        <v>12007</v>
      </c>
      <c r="Q5490" t="s">
        <v>422</v>
      </c>
      <c r="R5490" t="s">
        <v>368</v>
      </c>
      <c r="S5490" t="s">
        <v>12008</v>
      </c>
      <c r="T5490" t="s">
        <v>338</v>
      </c>
      <c r="U5490" t="s">
        <v>530</v>
      </c>
      <c r="W5490" t="s">
        <v>12009</v>
      </c>
      <c r="Z5490" t="s">
        <v>12006</v>
      </c>
      <c r="AA5490" t="s">
        <v>12007</v>
      </c>
      <c r="AD5490" t="s">
        <v>422</v>
      </c>
      <c r="AE5490" t="s">
        <v>368</v>
      </c>
      <c r="AF5490" t="s">
        <v>12008</v>
      </c>
      <c r="AG5490" t="s">
        <v>338</v>
      </c>
      <c r="AH5490" t="s">
        <v>530</v>
      </c>
      <c r="AJ5490" t="s">
        <v>12009</v>
      </c>
      <c r="AL5490" t="s">
        <v>339</v>
      </c>
      <c r="AM5490">
        <v>1</v>
      </c>
      <c r="AN5490">
        <v>1</v>
      </c>
      <c r="AO5490">
        <v>4322</v>
      </c>
      <c r="AQ5490">
        <v>124007</v>
      </c>
      <c r="AR5490">
        <v>53160001</v>
      </c>
      <c r="AS5490" t="s">
        <v>1895</v>
      </c>
      <c r="AT5490" t="s">
        <v>119</v>
      </c>
      <c r="AW5490" t="s">
        <v>340</v>
      </c>
      <c r="AX5490" t="s">
        <v>340</v>
      </c>
      <c r="AY5490" t="s">
        <v>341</v>
      </c>
      <c r="AZ5490">
        <v>0</v>
      </c>
      <c r="BY5490" t="s">
        <v>342</v>
      </c>
      <c r="EQ5490">
        <v>252959</v>
      </c>
      <c r="ER5490" t="s">
        <v>12010</v>
      </c>
      <c r="EV5490">
        <v>17271570</v>
      </c>
      <c r="EW5490">
        <v>928</v>
      </c>
      <c r="EX5490">
        <v>210883</v>
      </c>
      <c r="EY5490">
        <v>9.2748999964335493E+25</v>
      </c>
      <c r="EZ5490">
        <v>1</v>
      </c>
      <c r="FC5490">
        <v>53160001</v>
      </c>
      <c r="FD5490" t="s">
        <v>119</v>
      </c>
    </row>
    <row r="5491" spans="1:160" x14ac:dyDescent="0.3">
      <c r="A5491" t="str">
        <f>VLOOKUP(B5491,Table2[],3,FALSE)</f>
        <v>Digital</v>
      </c>
      <c r="B5491" t="str">
        <f>IF(OR(ISNUMBER(FIND("QVC",Z5491)),ISNUMBER(FIND("QVC",AL5491))),"QVC",IF(OR(ISNUMBER(FIND("NCO",H5491)),ISNUMBER(FIND("NCO",Y5491))), "NCO", IF(AL5491="consumer","PMD.com",VLOOKUP(LEFT(H5491,2),Tables!$E$1:$F$11,2,FALSE))))</f>
        <v>PMD.com</v>
      </c>
      <c r="C5491">
        <f t="shared" si="258"/>
        <v>53440001</v>
      </c>
      <c r="D5491">
        <f t="shared" si="259"/>
        <v>1</v>
      </c>
      <c r="E5491" t="str">
        <f t="shared" ca="1" si="260"/>
        <v>shifted orders shipped</v>
      </c>
      <c r="F5491" t="s">
        <v>3539</v>
      </c>
      <c r="G5491" t="s">
        <v>335</v>
      </c>
      <c r="H5491" t="s">
        <v>12011</v>
      </c>
      <c r="I5491" s="6">
        <v>44007.583993055552</v>
      </c>
      <c r="J5491" t="s">
        <v>16</v>
      </c>
      <c r="K5491" s="6">
        <v>44014.636099537034</v>
      </c>
      <c r="M5491" t="s">
        <v>12012</v>
      </c>
      <c r="N5491" t="s">
        <v>12013</v>
      </c>
      <c r="Q5491" t="s">
        <v>12014</v>
      </c>
      <c r="R5491" t="s">
        <v>414</v>
      </c>
      <c r="S5491">
        <v>7009</v>
      </c>
      <c r="T5491" t="s">
        <v>338</v>
      </c>
      <c r="U5491" t="s">
        <v>530</v>
      </c>
      <c r="W5491" t="s">
        <v>12015</v>
      </c>
      <c r="Z5491" t="s">
        <v>12012</v>
      </c>
      <c r="AA5491" t="s">
        <v>12013</v>
      </c>
      <c r="AD5491" t="s">
        <v>12014</v>
      </c>
      <c r="AE5491" t="s">
        <v>414</v>
      </c>
      <c r="AF5491">
        <v>7009</v>
      </c>
      <c r="AG5491" t="s">
        <v>338</v>
      </c>
      <c r="AH5491" t="s">
        <v>530</v>
      </c>
      <c r="AJ5491" t="s">
        <v>12015</v>
      </c>
      <c r="AL5491" t="s">
        <v>339</v>
      </c>
      <c r="AM5491">
        <v>1</v>
      </c>
      <c r="AN5491">
        <v>1</v>
      </c>
      <c r="AO5491">
        <v>7642</v>
      </c>
      <c r="AQ5491">
        <v>124700</v>
      </c>
      <c r="AR5491">
        <v>53440001</v>
      </c>
      <c r="AS5491" t="s">
        <v>1240</v>
      </c>
      <c r="AT5491" t="s">
        <v>116</v>
      </c>
      <c r="AW5491" t="s">
        <v>340</v>
      </c>
      <c r="AX5491" t="s">
        <v>340</v>
      </c>
      <c r="AY5491" t="s">
        <v>345</v>
      </c>
      <c r="AZ5491" t="s">
        <v>345</v>
      </c>
      <c r="BY5491" t="s">
        <v>342</v>
      </c>
      <c r="EQ5491">
        <v>252960</v>
      </c>
      <c r="ER5491" t="s">
        <v>12016</v>
      </c>
      <c r="EV5491">
        <v>17277844</v>
      </c>
      <c r="EW5491">
        <v>928</v>
      </c>
      <c r="EX5491">
        <v>215476</v>
      </c>
      <c r="EY5491">
        <v>9.2748999964335493E+25</v>
      </c>
      <c r="EZ5491">
        <v>1</v>
      </c>
      <c r="FC5491">
        <v>53440001</v>
      </c>
      <c r="FD5491" t="s">
        <v>116</v>
      </c>
    </row>
    <row r="5492" spans="1:160" x14ac:dyDescent="0.3">
      <c r="A5492" t="str">
        <f>VLOOKUP(B5492,Table2[],3,FALSE)</f>
        <v>Digital</v>
      </c>
      <c r="B5492" t="str">
        <f>IF(OR(ISNUMBER(FIND("QVC",Z5492)),ISNUMBER(FIND("QVC",AL5492))),"QVC",IF(OR(ISNUMBER(FIND("NCO",H5492)),ISNUMBER(FIND("NCO",Y5492))), "NCO", IF(AL5492="consumer","PMD.com",VLOOKUP(LEFT(H5492,2),Tables!$E$1:$F$11,2,FALSE))))</f>
        <v>PMD.com</v>
      </c>
      <c r="C5492">
        <f t="shared" si="258"/>
        <v>52430001</v>
      </c>
      <c r="D5492">
        <f t="shared" si="259"/>
        <v>1</v>
      </c>
      <c r="E5492" t="str">
        <f t="shared" ca="1" si="260"/>
        <v>MTD orders shipped</v>
      </c>
      <c r="F5492" t="s">
        <v>3539</v>
      </c>
      <c r="G5492" t="s">
        <v>335</v>
      </c>
      <c r="H5492" t="s">
        <v>10757</v>
      </c>
      <c r="I5492" s="6">
        <v>44013.399062500001</v>
      </c>
      <c r="J5492" t="s">
        <v>16</v>
      </c>
      <c r="K5492" s="6">
        <v>44014.63622685185</v>
      </c>
      <c r="M5492" t="s">
        <v>12017</v>
      </c>
      <c r="N5492" t="s">
        <v>12018</v>
      </c>
      <c r="Q5492" t="s">
        <v>12019</v>
      </c>
      <c r="R5492" t="s">
        <v>365</v>
      </c>
      <c r="S5492" t="s">
        <v>12020</v>
      </c>
      <c r="T5492" t="s">
        <v>338</v>
      </c>
      <c r="U5492" t="s">
        <v>530</v>
      </c>
      <c r="W5492" t="s">
        <v>12021</v>
      </c>
      <c r="Z5492" t="s">
        <v>12017</v>
      </c>
      <c r="AA5492" t="s">
        <v>12018</v>
      </c>
      <c r="AD5492" t="s">
        <v>12019</v>
      </c>
      <c r="AE5492" t="s">
        <v>365</v>
      </c>
      <c r="AF5492" t="s">
        <v>12020</v>
      </c>
      <c r="AG5492" t="s">
        <v>338</v>
      </c>
      <c r="AH5492" t="s">
        <v>530</v>
      </c>
      <c r="AJ5492" t="s">
        <v>12021</v>
      </c>
      <c r="AL5492" t="s">
        <v>339</v>
      </c>
      <c r="AM5492">
        <v>1</v>
      </c>
      <c r="AN5492">
        <v>1</v>
      </c>
      <c r="AO5492">
        <v>12063</v>
      </c>
      <c r="AQ5492">
        <v>127155</v>
      </c>
      <c r="AR5492">
        <v>52430001</v>
      </c>
      <c r="AS5492" t="s">
        <v>927</v>
      </c>
      <c r="AT5492" t="s">
        <v>75</v>
      </c>
      <c r="AW5492" t="s">
        <v>340</v>
      </c>
      <c r="AX5492" t="s">
        <v>340</v>
      </c>
      <c r="AY5492" t="s">
        <v>357</v>
      </c>
      <c r="AZ5492" t="s">
        <v>363</v>
      </c>
      <c r="BY5492" t="s">
        <v>342</v>
      </c>
      <c r="EQ5492">
        <v>249990</v>
      </c>
      <c r="ER5492" t="s">
        <v>10758</v>
      </c>
      <c r="EV5492">
        <v>17289142</v>
      </c>
      <c r="EW5492">
        <v>928</v>
      </c>
      <c r="EX5492">
        <v>221291</v>
      </c>
      <c r="EY5492" t="s">
        <v>12022</v>
      </c>
      <c r="EZ5492">
        <v>1</v>
      </c>
      <c r="FC5492">
        <v>95385</v>
      </c>
      <c r="FD5492" t="s">
        <v>3531</v>
      </c>
    </row>
    <row r="5493" spans="1:160" x14ac:dyDescent="0.3">
      <c r="A5493" t="str">
        <f>VLOOKUP(B5493,Table2[],3,FALSE)</f>
        <v>Digital</v>
      </c>
      <c r="B5493" t="str">
        <f>IF(OR(ISNUMBER(FIND("QVC",Z5493)),ISNUMBER(FIND("QVC",AL5493))),"QVC",IF(OR(ISNUMBER(FIND("NCO",H5493)),ISNUMBER(FIND("NCO",Y5493))), "NCO", IF(AL5493="consumer","PMD.com",VLOOKUP(LEFT(H5493,2),Tables!$E$1:$F$11,2,FALSE))))</f>
        <v>PMD.com</v>
      </c>
      <c r="C5493">
        <f t="shared" si="258"/>
        <v>53920001</v>
      </c>
      <c r="D5493">
        <f t="shared" si="259"/>
        <v>1</v>
      </c>
      <c r="E5493" t="str">
        <f t="shared" ca="1" si="260"/>
        <v>MTD orders shipped</v>
      </c>
      <c r="F5493" t="s">
        <v>3539</v>
      </c>
      <c r="G5493" t="s">
        <v>335</v>
      </c>
      <c r="H5493" t="s">
        <v>10757</v>
      </c>
      <c r="I5493" s="6">
        <v>44013.399062500001</v>
      </c>
      <c r="J5493" t="s">
        <v>16</v>
      </c>
      <c r="K5493" s="6">
        <v>44014.63622685185</v>
      </c>
      <c r="M5493" t="s">
        <v>12017</v>
      </c>
      <c r="N5493" t="s">
        <v>12018</v>
      </c>
      <c r="Q5493" t="s">
        <v>12019</v>
      </c>
      <c r="R5493" t="s">
        <v>365</v>
      </c>
      <c r="S5493" t="s">
        <v>12020</v>
      </c>
      <c r="T5493" t="s">
        <v>338</v>
      </c>
      <c r="U5493" t="s">
        <v>530</v>
      </c>
      <c r="W5493" t="s">
        <v>12021</v>
      </c>
      <c r="Z5493" t="s">
        <v>12017</v>
      </c>
      <c r="AA5493" t="s">
        <v>12018</v>
      </c>
      <c r="AD5493" t="s">
        <v>12019</v>
      </c>
      <c r="AE5493" t="s">
        <v>365</v>
      </c>
      <c r="AF5493" t="s">
        <v>12020</v>
      </c>
      <c r="AG5493" t="s">
        <v>338</v>
      </c>
      <c r="AH5493" t="s">
        <v>530</v>
      </c>
      <c r="AJ5493" t="s">
        <v>12021</v>
      </c>
      <c r="AL5493" t="s">
        <v>339</v>
      </c>
      <c r="AM5493">
        <v>1</v>
      </c>
      <c r="AN5493">
        <v>1</v>
      </c>
      <c r="AO5493">
        <v>14899</v>
      </c>
      <c r="AQ5493">
        <v>124468</v>
      </c>
      <c r="AR5493">
        <v>53920001</v>
      </c>
      <c r="AS5493" t="s">
        <v>42</v>
      </c>
      <c r="AT5493" t="s">
        <v>40</v>
      </c>
      <c r="AW5493" t="s">
        <v>343</v>
      </c>
      <c r="BY5493" t="s">
        <v>342</v>
      </c>
      <c r="EQ5493">
        <v>247476</v>
      </c>
      <c r="ER5493" t="s">
        <v>10758</v>
      </c>
      <c r="EV5493">
        <v>17289142</v>
      </c>
      <c r="EW5493">
        <v>928</v>
      </c>
      <c r="EX5493">
        <v>221291</v>
      </c>
      <c r="EY5493" t="s">
        <v>12022</v>
      </c>
      <c r="EZ5493">
        <v>1</v>
      </c>
      <c r="FC5493">
        <v>95385</v>
      </c>
      <c r="FD5493" t="s">
        <v>3531</v>
      </c>
    </row>
    <row r="5494" spans="1:160" x14ac:dyDescent="0.3">
      <c r="A5494" t="str">
        <f>VLOOKUP(B5494,Table2[],3,FALSE)</f>
        <v>Digital</v>
      </c>
      <c r="B5494" t="str">
        <f>IF(OR(ISNUMBER(FIND("QVC",Z5494)),ISNUMBER(FIND("QVC",AL5494))),"QVC",IF(OR(ISNUMBER(FIND("NCO",H5494)),ISNUMBER(FIND("NCO",Y5494))), "NCO", IF(AL5494="consumer","PMD.com",VLOOKUP(LEFT(H5494,2),Tables!$E$1:$F$11,2,FALSE))))</f>
        <v>PMD.com</v>
      </c>
      <c r="C5494">
        <f t="shared" si="258"/>
        <v>5341030</v>
      </c>
      <c r="D5494">
        <f t="shared" si="259"/>
        <v>1</v>
      </c>
      <c r="E5494" t="str">
        <f t="shared" ca="1" si="260"/>
        <v>MTD orders shipped</v>
      </c>
      <c r="F5494" t="s">
        <v>3539</v>
      </c>
      <c r="G5494" t="s">
        <v>335</v>
      </c>
      <c r="H5494" t="s">
        <v>10757</v>
      </c>
      <c r="I5494" s="6">
        <v>44013.399062500001</v>
      </c>
      <c r="J5494" t="s">
        <v>16</v>
      </c>
      <c r="K5494" s="6">
        <v>44014.63622685185</v>
      </c>
      <c r="M5494" t="s">
        <v>12017</v>
      </c>
      <c r="N5494" t="s">
        <v>12018</v>
      </c>
      <c r="Q5494" t="s">
        <v>12019</v>
      </c>
      <c r="R5494" t="s">
        <v>365</v>
      </c>
      <c r="S5494" t="s">
        <v>12020</v>
      </c>
      <c r="T5494" t="s">
        <v>338</v>
      </c>
      <c r="U5494" t="s">
        <v>530</v>
      </c>
      <c r="W5494" t="s">
        <v>12021</v>
      </c>
      <c r="Z5494" t="s">
        <v>12017</v>
      </c>
      <c r="AA5494" t="s">
        <v>12018</v>
      </c>
      <c r="AD5494" t="s">
        <v>12019</v>
      </c>
      <c r="AE5494" t="s">
        <v>365</v>
      </c>
      <c r="AF5494" t="s">
        <v>12020</v>
      </c>
      <c r="AG5494" t="s">
        <v>338</v>
      </c>
      <c r="AH5494" t="s">
        <v>530</v>
      </c>
      <c r="AJ5494" t="s">
        <v>12021</v>
      </c>
      <c r="AL5494" t="s">
        <v>339</v>
      </c>
      <c r="AM5494">
        <v>1</v>
      </c>
      <c r="AN5494">
        <v>1</v>
      </c>
      <c r="AO5494">
        <v>12859</v>
      </c>
      <c r="AQ5494">
        <v>124642</v>
      </c>
      <c r="AR5494">
        <v>5341030</v>
      </c>
      <c r="AS5494" t="s">
        <v>925</v>
      </c>
      <c r="AT5494" t="s">
        <v>926</v>
      </c>
      <c r="AW5494" t="s">
        <v>366</v>
      </c>
      <c r="AX5494" t="s">
        <v>366</v>
      </c>
      <c r="AY5494" t="s">
        <v>345</v>
      </c>
      <c r="AZ5494" t="s">
        <v>346</v>
      </c>
      <c r="BY5494" t="s">
        <v>342</v>
      </c>
      <c r="EQ5494">
        <v>243275</v>
      </c>
      <c r="ER5494" t="s">
        <v>10758</v>
      </c>
      <c r="EV5494">
        <v>17289142</v>
      </c>
      <c r="EW5494">
        <v>928</v>
      </c>
      <c r="EX5494">
        <v>221291</v>
      </c>
      <c r="EY5494" t="s">
        <v>12022</v>
      </c>
      <c r="EZ5494">
        <v>1</v>
      </c>
      <c r="FC5494">
        <v>95385</v>
      </c>
      <c r="FD5494" t="s">
        <v>3531</v>
      </c>
    </row>
    <row r="5495" spans="1:160" x14ac:dyDescent="0.3">
      <c r="A5495" t="str">
        <f>VLOOKUP(B5495,Table2[],3,FALSE)</f>
        <v>Digital</v>
      </c>
      <c r="B5495" t="str">
        <f>IF(OR(ISNUMBER(FIND("QVC",Z5495)),ISNUMBER(FIND("QVC",AL5495))),"QVC",IF(OR(ISNUMBER(FIND("NCO",H5495)),ISNUMBER(FIND("NCO",Y5495))), "NCO", IF(AL5495="consumer","PMD.com",VLOOKUP(LEFT(H5495,2),Tables!$E$1:$F$11,2,FALSE))))</f>
        <v>PMD.com</v>
      </c>
      <c r="C5495">
        <f t="shared" si="258"/>
        <v>51090030</v>
      </c>
      <c r="D5495">
        <f t="shared" si="259"/>
        <v>1</v>
      </c>
      <c r="E5495" t="str">
        <f t="shared" ca="1" si="260"/>
        <v>MTD orders shipped</v>
      </c>
      <c r="F5495" t="s">
        <v>3539</v>
      </c>
      <c r="G5495" t="s">
        <v>335</v>
      </c>
      <c r="H5495" t="s">
        <v>10757</v>
      </c>
      <c r="I5495" s="6">
        <v>44013.399062500001</v>
      </c>
      <c r="J5495" t="s">
        <v>16</v>
      </c>
      <c r="K5495" s="6">
        <v>44014.63622685185</v>
      </c>
      <c r="M5495" t="s">
        <v>12017</v>
      </c>
      <c r="N5495" t="s">
        <v>12018</v>
      </c>
      <c r="Q5495" t="s">
        <v>12019</v>
      </c>
      <c r="R5495" t="s">
        <v>365</v>
      </c>
      <c r="S5495" t="s">
        <v>12020</v>
      </c>
      <c r="T5495" t="s">
        <v>338</v>
      </c>
      <c r="U5495" t="s">
        <v>530</v>
      </c>
      <c r="W5495" t="s">
        <v>12021</v>
      </c>
      <c r="Z5495" t="s">
        <v>12017</v>
      </c>
      <c r="AA5495" t="s">
        <v>12018</v>
      </c>
      <c r="AD5495" t="s">
        <v>12019</v>
      </c>
      <c r="AE5495" t="s">
        <v>365</v>
      </c>
      <c r="AF5495" t="s">
        <v>12020</v>
      </c>
      <c r="AG5495" t="s">
        <v>338</v>
      </c>
      <c r="AH5495" t="s">
        <v>530</v>
      </c>
      <c r="AJ5495" t="s">
        <v>12021</v>
      </c>
      <c r="AL5495" t="s">
        <v>339</v>
      </c>
      <c r="AM5495">
        <v>1</v>
      </c>
      <c r="AN5495">
        <v>1</v>
      </c>
      <c r="AO5495">
        <v>6688</v>
      </c>
      <c r="AQ5495">
        <v>125960</v>
      </c>
      <c r="AR5495">
        <v>51090030</v>
      </c>
      <c r="AS5495" t="s">
        <v>3043</v>
      </c>
      <c r="AT5495" t="s">
        <v>628</v>
      </c>
      <c r="AW5495" t="s">
        <v>343</v>
      </c>
      <c r="BY5495" t="s">
        <v>342</v>
      </c>
      <c r="BZ5495" t="b">
        <v>0</v>
      </c>
      <c r="EQ5495">
        <v>243047</v>
      </c>
      <c r="ER5495" t="s">
        <v>10758</v>
      </c>
      <c r="EV5495">
        <v>17289142</v>
      </c>
      <c r="EW5495">
        <v>928</v>
      </c>
      <c r="EX5495">
        <v>221291</v>
      </c>
      <c r="EY5495" t="s">
        <v>12022</v>
      </c>
      <c r="EZ5495">
        <v>1</v>
      </c>
      <c r="FC5495">
        <v>95385</v>
      </c>
      <c r="FD5495" t="s">
        <v>3531</v>
      </c>
    </row>
    <row r="5496" spans="1:160" x14ac:dyDescent="0.3">
      <c r="A5496" t="str">
        <f>VLOOKUP(B5496,Table2[],3,FALSE)</f>
        <v>Digital</v>
      </c>
      <c r="B5496" t="str">
        <f>IF(OR(ISNUMBER(FIND("QVC",Z5496)),ISNUMBER(FIND("QVC",AL5496))),"QVC",IF(OR(ISNUMBER(FIND("NCO",H5496)),ISNUMBER(FIND("NCO",Y5496))), "NCO", IF(AL5496="consumer","PMD.com",VLOOKUP(LEFT(H5496,2),Tables!$E$1:$F$11,2,FALSE))))</f>
        <v>PMD.com</v>
      </c>
      <c r="C5496">
        <f t="shared" si="258"/>
        <v>53450001</v>
      </c>
      <c r="D5496">
        <f t="shared" si="259"/>
        <v>1</v>
      </c>
      <c r="E5496" t="str">
        <f t="shared" ca="1" si="260"/>
        <v>MTD orders shipped</v>
      </c>
      <c r="F5496" t="s">
        <v>3539</v>
      </c>
      <c r="G5496" t="s">
        <v>335</v>
      </c>
      <c r="H5496" t="s">
        <v>10757</v>
      </c>
      <c r="I5496" s="6">
        <v>44013.399062500001</v>
      </c>
      <c r="J5496" t="s">
        <v>16</v>
      </c>
      <c r="K5496" s="6">
        <v>44014.63622685185</v>
      </c>
      <c r="M5496" t="s">
        <v>12017</v>
      </c>
      <c r="N5496" t="s">
        <v>12018</v>
      </c>
      <c r="Q5496" t="s">
        <v>12019</v>
      </c>
      <c r="R5496" t="s">
        <v>365</v>
      </c>
      <c r="S5496" t="s">
        <v>12020</v>
      </c>
      <c r="T5496" t="s">
        <v>338</v>
      </c>
      <c r="U5496" t="s">
        <v>530</v>
      </c>
      <c r="W5496" t="s">
        <v>12021</v>
      </c>
      <c r="Z5496" t="s">
        <v>12017</v>
      </c>
      <c r="AA5496" t="s">
        <v>12018</v>
      </c>
      <c r="AD5496" t="s">
        <v>12019</v>
      </c>
      <c r="AE5496" t="s">
        <v>365</v>
      </c>
      <c r="AF5496" t="s">
        <v>12020</v>
      </c>
      <c r="AG5496" t="s">
        <v>338</v>
      </c>
      <c r="AH5496" t="s">
        <v>530</v>
      </c>
      <c r="AJ5496" t="s">
        <v>12021</v>
      </c>
      <c r="AL5496" t="s">
        <v>339</v>
      </c>
      <c r="AM5496">
        <v>1</v>
      </c>
      <c r="AN5496">
        <v>1</v>
      </c>
      <c r="AO5496">
        <v>6117</v>
      </c>
      <c r="AQ5496">
        <v>124723</v>
      </c>
      <c r="AR5496">
        <v>53450001</v>
      </c>
      <c r="AS5496" t="s">
        <v>143</v>
      </c>
      <c r="AT5496" t="s">
        <v>144</v>
      </c>
      <c r="AW5496" t="s">
        <v>340</v>
      </c>
      <c r="AX5496" t="s">
        <v>340</v>
      </c>
      <c r="AY5496" t="s">
        <v>345</v>
      </c>
      <c r="AZ5496">
        <v>0</v>
      </c>
      <c r="EQ5496">
        <v>250183</v>
      </c>
      <c r="ER5496" t="s">
        <v>10758</v>
      </c>
      <c r="EV5496">
        <v>17289142</v>
      </c>
      <c r="EW5496">
        <v>928</v>
      </c>
      <c r="EX5496">
        <v>221291</v>
      </c>
      <c r="EY5496" t="s">
        <v>12022</v>
      </c>
      <c r="EZ5496">
        <v>1</v>
      </c>
      <c r="FC5496">
        <v>53450001</v>
      </c>
      <c r="FD5496" t="s">
        <v>144</v>
      </c>
    </row>
    <row r="5497" spans="1:160" x14ac:dyDescent="0.3">
      <c r="A5497" t="str">
        <f>VLOOKUP(B5497,Table2[],3,FALSE)</f>
        <v>Digital</v>
      </c>
      <c r="B5497" t="str">
        <f>IF(OR(ISNUMBER(FIND("QVC",Z5497)),ISNUMBER(FIND("QVC",AL5497))),"QVC",IF(OR(ISNUMBER(FIND("NCO",H5497)),ISNUMBER(FIND("NCO",Y5497))), "NCO", IF(AL5497="consumer","PMD.com",VLOOKUP(LEFT(H5497,2),Tables!$E$1:$F$11,2,FALSE))))</f>
        <v>PMD.com</v>
      </c>
      <c r="C5497">
        <f t="shared" si="258"/>
        <v>53740001</v>
      </c>
      <c r="D5497">
        <f t="shared" si="259"/>
        <v>1</v>
      </c>
      <c r="E5497" t="str">
        <f t="shared" ca="1" si="260"/>
        <v>MTD orders shipped</v>
      </c>
      <c r="F5497" t="s">
        <v>3539</v>
      </c>
      <c r="G5497" t="s">
        <v>335</v>
      </c>
      <c r="H5497" t="s">
        <v>11104</v>
      </c>
      <c r="I5497" s="6">
        <v>44014.189016203702</v>
      </c>
      <c r="J5497" t="s">
        <v>16</v>
      </c>
      <c r="K5497" s="6">
        <v>44014.636886574073</v>
      </c>
      <c r="M5497" t="s">
        <v>12023</v>
      </c>
      <c r="N5497" t="s">
        <v>12024</v>
      </c>
      <c r="Q5497" t="s">
        <v>12025</v>
      </c>
      <c r="R5497" t="s">
        <v>375</v>
      </c>
      <c r="S5497">
        <v>60439</v>
      </c>
      <c r="T5497" t="s">
        <v>338</v>
      </c>
      <c r="U5497" t="s">
        <v>530</v>
      </c>
      <c r="W5497" t="s">
        <v>12026</v>
      </c>
      <c r="Z5497" t="s">
        <v>12023</v>
      </c>
      <c r="AA5497" t="s">
        <v>12024</v>
      </c>
      <c r="AD5497" t="s">
        <v>12025</v>
      </c>
      <c r="AE5497" t="s">
        <v>375</v>
      </c>
      <c r="AF5497">
        <v>60439</v>
      </c>
      <c r="AG5497" t="s">
        <v>338</v>
      </c>
      <c r="AH5497" t="s">
        <v>530</v>
      </c>
      <c r="AJ5497" t="s">
        <v>12026</v>
      </c>
      <c r="AL5497" t="s">
        <v>339</v>
      </c>
      <c r="AM5497">
        <v>1</v>
      </c>
      <c r="AN5497">
        <v>1</v>
      </c>
      <c r="AO5497">
        <v>6057</v>
      </c>
      <c r="AQ5497">
        <v>124457</v>
      </c>
      <c r="AR5497">
        <v>53740001</v>
      </c>
      <c r="AS5497" t="s">
        <v>578</v>
      </c>
      <c r="AT5497" t="s">
        <v>70</v>
      </c>
      <c r="AW5497" t="s">
        <v>343</v>
      </c>
      <c r="BY5497" t="s">
        <v>342</v>
      </c>
      <c r="EQ5497">
        <v>244002</v>
      </c>
      <c r="ER5497" t="s">
        <v>11105</v>
      </c>
      <c r="EV5497">
        <v>17290363</v>
      </c>
      <c r="EW5497">
        <v>928</v>
      </c>
      <c r="EX5497">
        <v>221555</v>
      </c>
      <c r="EY5497">
        <v>9.2748999964335493E+25</v>
      </c>
      <c r="EZ5497">
        <v>1</v>
      </c>
      <c r="FC5497">
        <v>53740001</v>
      </c>
      <c r="FD5497" t="s">
        <v>70</v>
      </c>
    </row>
    <row r="5498" spans="1:160" x14ac:dyDescent="0.3">
      <c r="A5498" t="str">
        <f>VLOOKUP(B5498,Table2[],3,FALSE)</f>
        <v>Digital</v>
      </c>
      <c r="B5498" t="str">
        <f>IF(OR(ISNUMBER(FIND("QVC",Z5498)),ISNUMBER(FIND("QVC",AL5498))),"QVC",IF(OR(ISNUMBER(FIND("NCO",H5498)),ISNUMBER(FIND("NCO",Y5498))), "NCO", IF(AL5498="consumer","PMD.com",VLOOKUP(LEFT(H5498,2),Tables!$E$1:$F$11,2,FALSE))))</f>
        <v>PMD.com</v>
      </c>
      <c r="C5498">
        <f t="shared" si="258"/>
        <v>53440001</v>
      </c>
      <c r="D5498">
        <f t="shared" si="259"/>
        <v>1</v>
      </c>
      <c r="E5498" t="str">
        <f t="shared" ca="1" si="260"/>
        <v>shifted orders shipped</v>
      </c>
      <c r="F5498" t="s">
        <v>3539</v>
      </c>
      <c r="G5498" t="s">
        <v>335</v>
      </c>
      <c r="H5498" t="s">
        <v>12027</v>
      </c>
      <c r="I5498" s="6">
        <v>44007.584293981483</v>
      </c>
      <c r="J5498" t="s">
        <v>16</v>
      </c>
      <c r="K5498" s="6">
        <v>44014.637291666666</v>
      </c>
      <c r="M5498" t="s">
        <v>12028</v>
      </c>
      <c r="N5498" t="s">
        <v>12029</v>
      </c>
      <c r="Q5498" t="s">
        <v>387</v>
      </c>
      <c r="R5498" t="s">
        <v>365</v>
      </c>
      <c r="S5498">
        <v>92128</v>
      </c>
      <c r="T5498" t="s">
        <v>338</v>
      </c>
      <c r="U5498" t="s">
        <v>530</v>
      </c>
      <c r="W5498" t="s">
        <v>12030</v>
      </c>
      <c r="Z5498" t="s">
        <v>12028</v>
      </c>
      <c r="AA5498" t="s">
        <v>12029</v>
      </c>
      <c r="AD5498" t="s">
        <v>387</v>
      </c>
      <c r="AE5498" t="s">
        <v>365</v>
      </c>
      <c r="AF5498">
        <v>92128</v>
      </c>
      <c r="AG5498" t="s">
        <v>338</v>
      </c>
      <c r="AH5498" t="s">
        <v>530</v>
      </c>
      <c r="AJ5498" t="s">
        <v>12030</v>
      </c>
      <c r="AL5498" t="s">
        <v>339</v>
      </c>
      <c r="AM5498">
        <v>1</v>
      </c>
      <c r="AN5498">
        <v>1</v>
      </c>
      <c r="AO5498">
        <v>7642</v>
      </c>
      <c r="AQ5498">
        <v>124700</v>
      </c>
      <c r="AR5498">
        <v>53440001</v>
      </c>
      <c r="AS5498" t="s">
        <v>1240</v>
      </c>
      <c r="AT5498" t="s">
        <v>116</v>
      </c>
      <c r="AW5498" t="s">
        <v>340</v>
      </c>
      <c r="AX5498" t="s">
        <v>340</v>
      </c>
      <c r="AY5498" t="s">
        <v>345</v>
      </c>
      <c r="AZ5498" t="s">
        <v>345</v>
      </c>
      <c r="BY5498" t="s">
        <v>342</v>
      </c>
      <c r="EQ5498">
        <v>252960</v>
      </c>
      <c r="ER5498" t="s">
        <v>12031</v>
      </c>
      <c r="EV5498">
        <v>17277836</v>
      </c>
      <c r="EW5498">
        <v>928</v>
      </c>
      <c r="EX5498">
        <v>215468</v>
      </c>
      <c r="EY5498">
        <v>9.2748999964335493E+25</v>
      </c>
      <c r="EZ5498">
        <v>1</v>
      </c>
      <c r="FC5498">
        <v>53440001</v>
      </c>
      <c r="FD5498" t="s">
        <v>116</v>
      </c>
    </row>
    <row r="5499" spans="1:160" x14ac:dyDescent="0.3">
      <c r="A5499" t="str">
        <f>VLOOKUP(B5499,Table2[],3,FALSE)</f>
        <v>Digital</v>
      </c>
      <c r="B5499" t="str">
        <f>IF(OR(ISNUMBER(FIND("QVC",Z5499)),ISNUMBER(FIND("QVC",AL5499))),"QVC",IF(OR(ISNUMBER(FIND("NCO",H5499)),ISNUMBER(FIND("NCO",Y5499))), "NCO", IF(AL5499="consumer","PMD.com",VLOOKUP(LEFT(H5499,2),Tables!$E$1:$F$11,2,FALSE))))</f>
        <v>PMD.com</v>
      </c>
      <c r="C5499">
        <f t="shared" si="258"/>
        <v>52430001</v>
      </c>
      <c r="D5499">
        <f t="shared" si="259"/>
        <v>1</v>
      </c>
      <c r="E5499" t="str">
        <f t="shared" ca="1" si="260"/>
        <v>MTD orders shipped</v>
      </c>
      <c r="F5499" t="s">
        <v>3539</v>
      </c>
      <c r="G5499" t="s">
        <v>335</v>
      </c>
      <c r="H5499" t="s">
        <v>11062</v>
      </c>
      <c r="I5499" s="6">
        <v>44014.120879629627</v>
      </c>
      <c r="J5499" t="s">
        <v>16</v>
      </c>
      <c r="K5499" s="6">
        <v>44014.637314814812</v>
      </c>
      <c r="M5499" t="s">
        <v>12032</v>
      </c>
      <c r="N5499" t="s">
        <v>12033</v>
      </c>
      <c r="O5499" t="s">
        <v>12034</v>
      </c>
      <c r="Q5499" t="s">
        <v>12035</v>
      </c>
      <c r="R5499" t="s">
        <v>365</v>
      </c>
      <c r="S5499" t="s">
        <v>12036</v>
      </c>
      <c r="T5499" t="s">
        <v>338</v>
      </c>
      <c r="U5499" t="s">
        <v>530</v>
      </c>
      <c r="W5499" t="s">
        <v>12037</v>
      </c>
      <c r="Z5499" t="s">
        <v>12032</v>
      </c>
      <c r="AA5499" t="s">
        <v>12033</v>
      </c>
      <c r="AB5499" t="s">
        <v>12034</v>
      </c>
      <c r="AD5499" t="s">
        <v>12035</v>
      </c>
      <c r="AE5499" t="s">
        <v>365</v>
      </c>
      <c r="AF5499" t="s">
        <v>12036</v>
      </c>
      <c r="AG5499" t="s">
        <v>338</v>
      </c>
      <c r="AH5499" t="s">
        <v>530</v>
      </c>
      <c r="AJ5499" t="s">
        <v>12037</v>
      </c>
      <c r="AL5499" t="s">
        <v>339</v>
      </c>
      <c r="AM5499">
        <v>1</v>
      </c>
      <c r="AN5499">
        <v>1</v>
      </c>
      <c r="AO5499">
        <v>12063</v>
      </c>
      <c r="AQ5499">
        <v>127155</v>
      </c>
      <c r="AR5499">
        <v>52430001</v>
      </c>
      <c r="AS5499" t="s">
        <v>9635</v>
      </c>
      <c r="AT5499" t="s">
        <v>75</v>
      </c>
      <c r="AW5499" t="s">
        <v>340</v>
      </c>
      <c r="AX5499" t="s">
        <v>340</v>
      </c>
      <c r="AY5499" t="s">
        <v>357</v>
      </c>
      <c r="AZ5499" t="s">
        <v>363</v>
      </c>
      <c r="BY5499" t="s">
        <v>342</v>
      </c>
      <c r="EQ5499">
        <v>252868</v>
      </c>
      <c r="ER5499" t="s">
        <v>11063</v>
      </c>
      <c r="EV5499">
        <v>17290341</v>
      </c>
      <c r="EW5499">
        <v>928</v>
      </c>
      <c r="EX5499">
        <v>221533</v>
      </c>
      <c r="EY5499" t="s">
        <v>12038</v>
      </c>
      <c r="EZ5499">
        <v>1</v>
      </c>
      <c r="FC5499">
        <v>95384</v>
      </c>
      <c r="FD5499" t="s">
        <v>3530</v>
      </c>
    </row>
    <row r="5500" spans="1:160" x14ac:dyDescent="0.3">
      <c r="A5500" t="str">
        <f>VLOOKUP(B5500,Table2[],3,FALSE)</f>
        <v>Digital</v>
      </c>
      <c r="B5500" t="str">
        <f>IF(OR(ISNUMBER(FIND("QVC",Z5500)),ISNUMBER(FIND("QVC",AL5500))),"QVC",IF(OR(ISNUMBER(FIND("NCO",H5500)),ISNUMBER(FIND("NCO",Y5500))), "NCO", IF(AL5500="consumer","PMD.com",VLOOKUP(LEFT(H5500,2),Tables!$E$1:$F$11,2,FALSE))))</f>
        <v>PMD.com</v>
      </c>
      <c r="C5500">
        <f t="shared" si="258"/>
        <v>52710001</v>
      </c>
      <c r="D5500">
        <f t="shared" si="259"/>
        <v>1</v>
      </c>
      <c r="E5500" t="str">
        <f t="shared" ca="1" si="260"/>
        <v>MTD orders shipped</v>
      </c>
      <c r="F5500" t="s">
        <v>3539</v>
      </c>
      <c r="G5500" t="s">
        <v>335</v>
      </c>
      <c r="H5500" t="s">
        <v>11062</v>
      </c>
      <c r="I5500" s="6">
        <v>44014.120879629627</v>
      </c>
      <c r="J5500" t="s">
        <v>16</v>
      </c>
      <c r="K5500" s="6">
        <v>44014.637314814812</v>
      </c>
      <c r="M5500" t="s">
        <v>12032</v>
      </c>
      <c r="N5500" t="s">
        <v>12033</v>
      </c>
      <c r="O5500" t="s">
        <v>12034</v>
      </c>
      <c r="Q5500" t="s">
        <v>12035</v>
      </c>
      <c r="R5500" t="s">
        <v>365</v>
      </c>
      <c r="S5500" t="s">
        <v>12036</v>
      </c>
      <c r="T5500" t="s">
        <v>338</v>
      </c>
      <c r="U5500" t="s">
        <v>530</v>
      </c>
      <c r="W5500" t="s">
        <v>12037</v>
      </c>
      <c r="Z5500" t="s">
        <v>12032</v>
      </c>
      <c r="AA5500" t="s">
        <v>12033</v>
      </c>
      <c r="AB5500" t="s">
        <v>12034</v>
      </c>
      <c r="AD5500" t="s">
        <v>12035</v>
      </c>
      <c r="AE5500" t="s">
        <v>365</v>
      </c>
      <c r="AF5500" t="s">
        <v>12036</v>
      </c>
      <c r="AG5500" t="s">
        <v>338</v>
      </c>
      <c r="AH5500" t="s">
        <v>530</v>
      </c>
      <c r="AJ5500" t="s">
        <v>12037</v>
      </c>
      <c r="AL5500" t="s">
        <v>339</v>
      </c>
      <c r="AM5500">
        <v>1</v>
      </c>
      <c r="AN5500">
        <v>1</v>
      </c>
      <c r="AO5500">
        <v>3399</v>
      </c>
      <c r="AQ5500">
        <v>124439</v>
      </c>
      <c r="AR5500">
        <v>52710001</v>
      </c>
      <c r="AS5500" t="s">
        <v>150</v>
      </c>
      <c r="AT5500" t="s">
        <v>151</v>
      </c>
      <c r="AW5500" t="s">
        <v>340</v>
      </c>
      <c r="AX5500" t="s">
        <v>340</v>
      </c>
      <c r="AY5500" t="s">
        <v>382</v>
      </c>
      <c r="AZ5500">
        <v>0</v>
      </c>
      <c r="BY5500" t="s">
        <v>342</v>
      </c>
      <c r="EQ5500">
        <v>249198</v>
      </c>
      <c r="ER5500" t="s">
        <v>11063</v>
      </c>
      <c r="EV5500">
        <v>17290341</v>
      </c>
      <c r="EW5500">
        <v>928</v>
      </c>
      <c r="EX5500">
        <v>221533</v>
      </c>
      <c r="EY5500" t="s">
        <v>12038</v>
      </c>
      <c r="EZ5500">
        <v>1</v>
      </c>
      <c r="FC5500">
        <v>52710001</v>
      </c>
      <c r="FD5500" t="s">
        <v>151</v>
      </c>
    </row>
    <row r="5501" spans="1:160" x14ac:dyDescent="0.3">
      <c r="A5501" t="str">
        <f>VLOOKUP(B5501,Table2[],3,FALSE)</f>
        <v>Digital</v>
      </c>
      <c r="B5501" t="str">
        <f>IF(OR(ISNUMBER(FIND("QVC",Z5501)),ISNUMBER(FIND("QVC",AL5501))),"QVC",IF(OR(ISNUMBER(FIND("NCO",H5501)),ISNUMBER(FIND("NCO",Y5501))), "NCO", IF(AL5501="consumer","PMD.com",VLOOKUP(LEFT(H5501,2),Tables!$E$1:$F$11,2,FALSE))))</f>
        <v>PMD.com</v>
      </c>
      <c r="C5501">
        <f t="shared" si="258"/>
        <v>5208</v>
      </c>
      <c r="D5501">
        <f t="shared" si="259"/>
        <v>1</v>
      </c>
      <c r="E5501" t="str">
        <f t="shared" ca="1" si="260"/>
        <v>MTD orders shipped</v>
      </c>
      <c r="F5501" t="s">
        <v>3539</v>
      </c>
      <c r="G5501" t="s">
        <v>335</v>
      </c>
      <c r="H5501" t="s">
        <v>11062</v>
      </c>
      <c r="I5501" s="6">
        <v>44014.120879629627</v>
      </c>
      <c r="J5501" t="s">
        <v>16</v>
      </c>
      <c r="K5501" s="6">
        <v>44014.637314814812</v>
      </c>
      <c r="M5501" t="s">
        <v>12032</v>
      </c>
      <c r="N5501" t="s">
        <v>12033</v>
      </c>
      <c r="O5501" t="s">
        <v>12034</v>
      </c>
      <c r="Q5501" t="s">
        <v>12035</v>
      </c>
      <c r="R5501" t="s">
        <v>365</v>
      </c>
      <c r="S5501" t="s">
        <v>12036</v>
      </c>
      <c r="T5501" t="s">
        <v>338</v>
      </c>
      <c r="U5501" t="s">
        <v>530</v>
      </c>
      <c r="W5501" t="s">
        <v>12037</v>
      </c>
      <c r="Z5501" t="s">
        <v>12032</v>
      </c>
      <c r="AA5501" t="s">
        <v>12033</v>
      </c>
      <c r="AB5501" t="s">
        <v>12034</v>
      </c>
      <c r="AD5501" t="s">
        <v>12035</v>
      </c>
      <c r="AE5501" t="s">
        <v>365</v>
      </c>
      <c r="AF5501" t="s">
        <v>12036</v>
      </c>
      <c r="AG5501" t="s">
        <v>338</v>
      </c>
      <c r="AH5501" t="s">
        <v>530</v>
      </c>
      <c r="AJ5501" t="s">
        <v>12037</v>
      </c>
      <c r="AL5501" t="s">
        <v>339</v>
      </c>
      <c r="AM5501">
        <v>1</v>
      </c>
      <c r="AN5501">
        <v>1</v>
      </c>
      <c r="AO5501">
        <v>1406</v>
      </c>
      <c r="AQ5501">
        <v>124008</v>
      </c>
      <c r="AR5501">
        <v>5208</v>
      </c>
      <c r="AS5501" t="s">
        <v>51</v>
      </c>
      <c r="AT5501" t="s">
        <v>52</v>
      </c>
      <c r="AW5501" t="s">
        <v>340</v>
      </c>
      <c r="AX5501" t="s">
        <v>340</v>
      </c>
      <c r="AY5501" t="s">
        <v>419</v>
      </c>
      <c r="AZ5501" t="s">
        <v>420</v>
      </c>
      <c r="BY5501" t="s">
        <v>342</v>
      </c>
      <c r="EQ5501">
        <v>249094</v>
      </c>
      <c r="ER5501" t="s">
        <v>11063</v>
      </c>
      <c r="EV5501">
        <v>17290341</v>
      </c>
      <c r="EW5501">
        <v>928</v>
      </c>
      <c r="EX5501">
        <v>221533</v>
      </c>
      <c r="EY5501" t="s">
        <v>12038</v>
      </c>
      <c r="EZ5501">
        <v>1</v>
      </c>
      <c r="FC5501">
        <v>5208</v>
      </c>
      <c r="FD5501" t="s">
        <v>52</v>
      </c>
    </row>
    <row r="5502" spans="1:160" x14ac:dyDescent="0.3">
      <c r="A5502" t="str">
        <f>VLOOKUP(B5502,Table2[],3,FALSE)</f>
        <v>Digital</v>
      </c>
      <c r="B5502" t="str">
        <f>IF(OR(ISNUMBER(FIND("QVC",Z5502)),ISNUMBER(FIND("QVC",AL5502))),"QVC",IF(OR(ISNUMBER(FIND("NCO",H5502)),ISNUMBER(FIND("NCO",Y5502))), "NCO", IF(AL5502="consumer","PMD.com",VLOOKUP(LEFT(H5502,2),Tables!$E$1:$F$11,2,FALSE))))</f>
        <v>PMD.com</v>
      </c>
      <c r="C5502">
        <f t="shared" si="258"/>
        <v>53920001</v>
      </c>
      <c r="D5502">
        <f t="shared" si="259"/>
        <v>1</v>
      </c>
      <c r="E5502" t="str">
        <f t="shared" ca="1" si="260"/>
        <v>MTD orders shipped</v>
      </c>
      <c r="F5502" t="s">
        <v>3539</v>
      </c>
      <c r="G5502" t="s">
        <v>335</v>
      </c>
      <c r="H5502" t="s">
        <v>11062</v>
      </c>
      <c r="I5502" s="6">
        <v>44014.120879629627</v>
      </c>
      <c r="J5502" t="s">
        <v>16</v>
      </c>
      <c r="K5502" s="6">
        <v>44014.637314814812</v>
      </c>
      <c r="M5502" t="s">
        <v>12032</v>
      </c>
      <c r="N5502" t="s">
        <v>12033</v>
      </c>
      <c r="O5502" t="s">
        <v>12034</v>
      </c>
      <c r="Q5502" t="s">
        <v>12035</v>
      </c>
      <c r="R5502" t="s">
        <v>365</v>
      </c>
      <c r="S5502" t="s">
        <v>12036</v>
      </c>
      <c r="T5502" t="s">
        <v>338</v>
      </c>
      <c r="U5502" t="s">
        <v>530</v>
      </c>
      <c r="W5502" t="s">
        <v>12037</v>
      </c>
      <c r="Z5502" t="s">
        <v>12032</v>
      </c>
      <c r="AA5502" t="s">
        <v>12033</v>
      </c>
      <c r="AB5502" t="s">
        <v>12034</v>
      </c>
      <c r="AD5502" t="s">
        <v>12035</v>
      </c>
      <c r="AE5502" t="s">
        <v>365</v>
      </c>
      <c r="AF5502" t="s">
        <v>12036</v>
      </c>
      <c r="AG5502" t="s">
        <v>338</v>
      </c>
      <c r="AH5502" t="s">
        <v>530</v>
      </c>
      <c r="AJ5502" t="s">
        <v>12037</v>
      </c>
      <c r="AL5502" t="s">
        <v>339</v>
      </c>
      <c r="AM5502">
        <v>1</v>
      </c>
      <c r="AN5502">
        <v>1</v>
      </c>
      <c r="AO5502">
        <v>14899</v>
      </c>
      <c r="AQ5502">
        <v>124468</v>
      </c>
      <c r="AR5502">
        <v>53920001</v>
      </c>
      <c r="AS5502" t="s">
        <v>42</v>
      </c>
      <c r="AT5502" t="s">
        <v>40</v>
      </c>
      <c r="AW5502" t="s">
        <v>343</v>
      </c>
      <c r="BY5502" t="s">
        <v>342</v>
      </c>
      <c r="EQ5502">
        <v>247476</v>
      </c>
      <c r="ER5502" t="s">
        <v>11063</v>
      </c>
      <c r="EV5502">
        <v>17290341</v>
      </c>
      <c r="EW5502">
        <v>928</v>
      </c>
      <c r="EX5502">
        <v>221533</v>
      </c>
      <c r="EY5502" t="s">
        <v>12038</v>
      </c>
      <c r="EZ5502">
        <v>1</v>
      </c>
      <c r="FC5502">
        <v>95384</v>
      </c>
      <c r="FD5502" t="s">
        <v>3530</v>
      </c>
    </row>
    <row r="5503" spans="1:160" x14ac:dyDescent="0.3">
      <c r="A5503" t="str">
        <f>VLOOKUP(B5503,Table2[],3,FALSE)</f>
        <v>Digital</v>
      </c>
      <c r="B5503" t="str">
        <f>IF(OR(ISNUMBER(FIND("QVC",Z5503)),ISNUMBER(FIND("QVC",AL5503))),"QVC",IF(OR(ISNUMBER(FIND("NCO",H5503)),ISNUMBER(FIND("NCO",Y5503))), "NCO", IF(AL5503="consumer","PMD.com",VLOOKUP(LEFT(H5503,2),Tables!$E$1:$F$11,2,FALSE))))</f>
        <v>PMD.com</v>
      </c>
      <c r="C5503">
        <f t="shared" si="258"/>
        <v>51090030</v>
      </c>
      <c r="D5503">
        <f t="shared" si="259"/>
        <v>1</v>
      </c>
      <c r="E5503" t="str">
        <f t="shared" ca="1" si="260"/>
        <v>MTD orders shipped</v>
      </c>
      <c r="F5503" t="s">
        <v>3539</v>
      </c>
      <c r="G5503" t="s">
        <v>335</v>
      </c>
      <c r="H5503" t="s">
        <v>11062</v>
      </c>
      <c r="I5503" s="6">
        <v>44014.120879629627</v>
      </c>
      <c r="J5503" t="s">
        <v>16</v>
      </c>
      <c r="K5503" s="6">
        <v>44014.637314814812</v>
      </c>
      <c r="M5503" t="s">
        <v>12032</v>
      </c>
      <c r="N5503" t="s">
        <v>12033</v>
      </c>
      <c r="O5503" t="s">
        <v>12034</v>
      </c>
      <c r="Q5503" t="s">
        <v>12035</v>
      </c>
      <c r="R5503" t="s">
        <v>365</v>
      </c>
      <c r="S5503" t="s">
        <v>12036</v>
      </c>
      <c r="T5503" t="s">
        <v>338</v>
      </c>
      <c r="U5503" t="s">
        <v>530</v>
      </c>
      <c r="W5503" t="s">
        <v>12037</v>
      </c>
      <c r="Z5503" t="s">
        <v>12032</v>
      </c>
      <c r="AA5503" t="s">
        <v>12033</v>
      </c>
      <c r="AB5503" t="s">
        <v>12034</v>
      </c>
      <c r="AD5503" t="s">
        <v>12035</v>
      </c>
      <c r="AE5503" t="s">
        <v>365</v>
      </c>
      <c r="AF5503" t="s">
        <v>12036</v>
      </c>
      <c r="AG5503" t="s">
        <v>338</v>
      </c>
      <c r="AH5503" t="s">
        <v>530</v>
      </c>
      <c r="AJ5503" t="s">
        <v>12037</v>
      </c>
      <c r="AL5503" t="s">
        <v>339</v>
      </c>
      <c r="AM5503">
        <v>1</v>
      </c>
      <c r="AN5503">
        <v>1</v>
      </c>
      <c r="AO5503">
        <v>6688</v>
      </c>
      <c r="AQ5503">
        <v>125960</v>
      </c>
      <c r="AR5503">
        <v>51090030</v>
      </c>
      <c r="AS5503" t="s">
        <v>3043</v>
      </c>
      <c r="AT5503" t="s">
        <v>628</v>
      </c>
      <c r="AW5503" t="s">
        <v>343</v>
      </c>
      <c r="BY5503" t="s">
        <v>342</v>
      </c>
      <c r="BZ5503" t="b">
        <v>0</v>
      </c>
      <c r="EQ5503">
        <v>243047</v>
      </c>
      <c r="ER5503" t="s">
        <v>11063</v>
      </c>
      <c r="EV5503">
        <v>17290341</v>
      </c>
      <c r="EW5503">
        <v>928</v>
      </c>
      <c r="EX5503">
        <v>221533</v>
      </c>
      <c r="EY5503" t="s">
        <v>12038</v>
      </c>
      <c r="EZ5503">
        <v>1</v>
      </c>
      <c r="FC5503">
        <v>95384</v>
      </c>
      <c r="FD5503" t="s">
        <v>3530</v>
      </c>
    </row>
    <row r="5504" spans="1:160" x14ac:dyDescent="0.3">
      <c r="A5504" t="str">
        <f>VLOOKUP(B5504,Table2[],3,FALSE)</f>
        <v>Digital</v>
      </c>
      <c r="B5504" t="str">
        <f>IF(OR(ISNUMBER(FIND("QVC",Z5504)),ISNUMBER(FIND("QVC",AL5504))),"QVC",IF(OR(ISNUMBER(FIND("NCO",H5504)),ISNUMBER(FIND("NCO",Y5504))), "NCO", IF(AL5504="consumer","PMD.com",VLOOKUP(LEFT(H5504,2),Tables!$E$1:$F$11,2,FALSE))))</f>
        <v>PMD.com</v>
      </c>
      <c r="C5504">
        <f t="shared" si="258"/>
        <v>51090030</v>
      </c>
      <c r="D5504">
        <f t="shared" si="259"/>
        <v>1</v>
      </c>
      <c r="E5504" t="str">
        <f t="shared" ca="1" si="260"/>
        <v>MTD orders shipped</v>
      </c>
      <c r="F5504" t="s">
        <v>3539</v>
      </c>
      <c r="G5504" t="s">
        <v>335</v>
      </c>
      <c r="H5504" t="s">
        <v>11186</v>
      </c>
      <c r="I5504" s="6">
        <v>44014.305694444447</v>
      </c>
      <c r="J5504" t="s">
        <v>16</v>
      </c>
      <c r="K5504" s="6">
        <v>44014.637650462966</v>
      </c>
      <c r="M5504" t="s">
        <v>12039</v>
      </c>
      <c r="N5504" t="s">
        <v>12040</v>
      </c>
      <c r="Q5504" t="s">
        <v>1436</v>
      </c>
      <c r="R5504" t="s">
        <v>362</v>
      </c>
      <c r="S5504" t="s">
        <v>12041</v>
      </c>
      <c r="T5504" t="s">
        <v>338</v>
      </c>
      <c r="U5504" t="s">
        <v>530</v>
      </c>
      <c r="W5504" t="s">
        <v>12042</v>
      </c>
      <c r="Z5504" t="s">
        <v>12039</v>
      </c>
      <c r="AA5504" t="s">
        <v>12040</v>
      </c>
      <c r="AD5504" t="s">
        <v>1436</v>
      </c>
      <c r="AE5504" t="s">
        <v>362</v>
      </c>
      <c r="AF5504" t="s">
        <v>12041</v>
      </c>
      <c r="AG5504" t="s">
        <v>338</v>
      </c>
      <c r="AH5504" t="s">
        <v>530</v>
      </c>
      <c r="AJ5504" t="s">
        <v>12042</v>
      </c>
      <c r="AL5504" t="s">
        <v>339</v>
      </c>
      <c r="AM5504">
        <v>1</v>
      </c>
      <c r="AN5504">
        <v>1</v>
      </c>
      <c r="AO5504">
        <v>6688</v>
      </c>
      <c r="AQ5504">
        <v>125960</v>
      </c>
      <c r="AR5504">
        <v>51090030</v>
      </c>
      <c r="AS5504" t="s">
        <v>3043</v>
      </c>
      <c r="AT5504" t="s">
        <v>628</v>
      </c>
      <c r="AW5504" t="s">
        <v>343</v>
      </c>
      <c r="BY5504" t="s">
        <v>342</v>
      </c>
      <c r="BZ5504" t="b">
        <v>0</v>
      </c>
      <c r="EQ5504">
        <v>243047</v>
      </c>
      <c r="ER5504" t="s">
        <v>11187</v>
      </c>
      <c r="EV5504">
        <v>17290374</v>
      </c>
      <c r="EW5504">
        <v>928</v>
      </c>
      <c r="EX5504">
        <v>221566</v>
      </c>
      <c r="EY5504" t="s">
        <v>12043</v>
      </c>
      <c r="EZ5504">
        <v>1</v>
      </c>
      <c r="FC5504">
        <v>95385</v>
      </c>
      <c r="FD5504" t="s">
        <v>3531</v>
      </c>
    </row>
    <row r="5505" spans="1:160" x14ac:dyDescent="0.3">
      <c r="A5505" t="str">
        <f>VLOOKUP(B5505,Table2[],3,FALSE)</f>
        <v>Digital</v>
      </c>
      <c r="B5505" t="str">
        <f>IF(OR(ISNUMBER(FIND("QVC",Z5505)),ISNUMBER(FIND("QVC",AL5505))),"QVC",IF(OR(ISNUMBER(FIND("NCO",H5505)),ISNUMBER(FIND("NCO",Y5505))), "NCO", IF(AL5505="consumer","PMD.com",VLOOKUP(LEFT(H5505,2),Tables!$E$1:$F$11,2,FALSE))))</f>
        <v>PMD.com</v>
      </c>
      <c r="C5505">
        <f t="shared" si="258"/>
        <v>53920001</v>
      </c>
      <c r="D5505">
        <f t="shared" si="259"/>
        <v>1</v>
      </c>
      <c r="E5505" t="str">
        <f t="shared" ca="1" si="260"/>
        <v>MTD orders shipped</v>
      </c>
      <c r="F5505" t="s">
        <v>3539</v>
      </c>
      <c r="G5505" t="s">
        <v>335</v>
      </c>
      <c r="H5505" t="s">
        <v>11186</v>
      </c>
      <c r="I5505" s="6">
        <v>44014.305694444447</v>
      </c>
      <c r="J5505" t="s">
        <v>16</v>
      </c>
      <c r="K5505" s="6">
        <v>44014.637650462966</v>
      </c>
      <c r="M5505" t="s">
        <v>12039</v>
      </c>
      <c r="N5505" t="s">
        <v>12040</v>
      </c>
      <c r="Q5505" t="s">
        <v>1436</v>
      </c>
      <c r="R5505" t="s">
        <v>362</v>
      </c>
      <c r="S5505" t="s">
        <v>12041</v>
      </c>
      <c r="T5505" t="s">
        <v>338</v>
      </c>
      <c r="U5505" t="s">
        <v>530</v>
      </c>
      <c r="W5505" t="s">
        <v>12042</v>
      </c>
      <c r="Z5505" t="s">
        <v>12039</v>
      </c>
      <c r="AA5505" t="s">
        <v>12040</v>
      </c>
      <c r="AD5505" t="s">
        <v>1436</v>
      </c>
      <c r="AE5505" t="s">
        <v>362</v>
      </c>
      <c r="AF5505" t="s">
        <v>12041</v>
      </c>
      <c r="AG5505" t="s">
        <v>338</v>
      </c>
      <c r="AH5505" t="s">
        <v>530</v>
      </c>
      <c r="AJ5505" t="s">
        <v>12042</v>
      </c>
      <c r="AL5505" t="s">
        <v>339</v>
      </c>
      <c r="AM5505">
        <v>1</v>
      </c>
      <c r="AN5505">
        <v>1</v>
      </c>
      <c r="AO5505">
        <v>14899</v>
      </c>
      <c r="AQ5505">
        <v>124468</v>
      </c>
      <c r="AR5505">
        <v>53920001</v>
      </c>
      <c r="AS5505" t="s">
        <v>42</v>
      </c>
      <c r="AT5505" t="s">
        <v>40</v>
      </c>
      <c r="AW5505" t="s">
        <v>343</v>
      </c>
      <c r="BY5505" t="s">
        <v>342</v>
      </c>
      <c r="EQ5505">
        <v>247476</v>
      </c>
      <c r="ER5505" t="s">
        <v>11187</v>
      </c>
      <c r="EV5505">
        <v>17290374</v>
      </c>
      <c r="EW5505">
        <v>928</v>
      </c>
      <c r="EX5505">
        <v>221566</v>
      </c>
      <c r="EY5505" t="s">
        <v>12043</v>
      </c>
      <c r="EZ5505">
        <v>1</v>
      </c>
      <c r="FC5505">
        <v>95385</v>
      </c>
      <c r="FD5505" t="s">
        <v>3531</v>
      </c>
    </row>
    <row r="5506" spans="1:160" x14ac:dyDescent="0.3">
      <c r="A5506" t="str">
        <f>VLOOKUP(B5506,Table2[],3,FALSE)</f>
        <v>Digital</v>
      </c>
      <c r="B5506" t="str">
        <f>IF(OR(ISNUMBER(FIND("QVC",Z5506)),ISNUMBER(FIND("QVC",AL5506))),"QVC",IF(OR(ISNUMBER(FIND("NCO",H5506)),ISNUMBER(FIND("NCO",Y5506))), "NCO", IF(AL5506="consumer","PMD.com",VLOOKUP(LEFT(H5506,2),Tables!$E$1:$F$11,2,FALSE))))</f>
        <v>PMD.com</v>
      </c>
      <c r="C5506">
        <f t="shared" si="258"/>
        <v>5341030</v>
      </c>
      <c r="D5506">
        <f t="shared" si="259"/>
        <v>1</v>
      </c>
      <c r="E5506" t="str">
        <f t="shared" ca="1" si="260"/>
        <v>MTD orders shipped</v>
      </c>
      <c r="F5506" t="s">
        <v>3539</v>
      </c>
      <c r="G5506" t="s">
        <v>335</v>
      </c>
      <c r="H5506" t="s">
        <v>11186</v>
      </c>
      <c r="I5506" s="6">
        <v>44014.305694444447</v>
      </c>
      <c r="J5506" t="s">
        <v>16</v>
      </c>
      <c r="K5506" s="6">
        <v>44014.637650462966</v>
      </c>
      <c r="M5506" t="s">
        <v>12039</v>
      </c>
      <c r="N5506" t="s">
        <v>12040</v>
      </c>
      <c r="Q5506" t="s">
        <v>1436</v>
      </c>
      <c r="R5506" t="s">
        <v>362</v>
      </c>
      <c r="S5506" t="s">
        <v>12041</v>
      </c>
      <c r="T5506" t="s">
        <v>338</v>
      </c>
      <c r="U5506" t="s">
        <v>530</v>
      </c>
      <c r="W5506" t="s">
        <v>12042</v>
      </c>
      <c r="Z5506" t="s">
        <v>12039</v>
      </c>
      <c r="AA5506" t="s">
        <v>12040</v>
      </c>
      <c r="AD5506" t="s">
        <v>1436</v>
      </c>
      <c r="AE5506" t="s">
        <v>362</v>
      </c>
      <c r="AF5506" t="s">
        <v>12041</v>
      </c>
      <c r="AG5506" t="s">
        <v>338</v>
      </c>
      <c r="AH5506" t="s">
        <v>530</v>
      </c>
      <c r="AJ5506" t="s">
        <v>12042</v>
      </c>
      <c r="AL5506" t="s">
        <v>339</v>
      </c>
      <c r="AM5506">
        <v>1</v>
      </c>
      <c r="AN5506">
        <v>1</v>
      </c>
      <c r="AO5506">
        <v>12859</v>
      </c>
      <c r="AQ5506">
        <v>124642</v>
      </c>
      <c r="AR5506">
        <v>5341030</v>
      </c>
      <c r="AS5506" t="s">
        <v>925</v>
      </c>
      <c r="AT5506" t="s">
        <v>926</v>
      </c>
      <c r="AW5506" t="s">
        <v>366</v>
      </c>
      <c r="AX5506" t="s">
        <v>366</v>
      </c>
      <c r="AY5506" t="s">
        <v>345</v>
      </c>
      <c r="AZ5506" t="s">
        <v>346</v>
      </c>
      <c r="BY5506" t="s">
        <v>342</v>
      </c>
      <c r="EQ5506">
        <v>243275</v>
      </c>
      <c r="ER5506" t="s">
        <v>11187</v>
      </c>
      <c r="EV5506">
        <v>17290374</v>
      </c>
      <c r="EW5506">
        <v>928</v>
      </c>
      <c r="EX5506">
        <v>221566</v>
      </c>
      <c r="EY5506" t="s">
        <v>12043</v>
      </c>
      <c r="EZ5506">
        <v>1</v>
      </c>
      <c r="FC5506">
        <v>95385</v>
      </c>
      <c r="FD5506" t="s">
        <v>3531</v>
      </c>
    </row>
    <row r="5507" spans="1:160" x14ac:dyDescent="0.3">
      <c r="A5507" t="str">
        <f>VLOOKUP(B5507,Table2[],3,FALSE)</f>
        <v>Digital</v>
      </c>
      <c r="B5507" t="str">
        <f>IF(OR(ISNUMBER(FIND("QVC",Z5507)),ISNUMBER(FIND("QVC",AL5507))),"QVC",IF(OR(ISNUMBER(FIND("NCO",H5507)),ISNUMBER(FIND("NCO",Y5507))), "NCO", IF(AL5507="consumer","PMD.com",VLOOKUP(LEFT(H5507,2),Tables!$E$1:$F$11,2,FALSE))))</f>
        <v>PMD.com</v>
      </c>
      <c r="C5507">
        <f t="shared" si="258"/>
        <v>52430001</v>
      </c>
      <c r="D5507">
        <f t="shared" si="259"/>
        <v>1</v>
      </c>
      <c r="E5507" t="str">
        <f t="shared" ca="1" si="260"/>
        <v>MTD orders shipped</v>
      </c>
      <c r="F5507" t="s">
        <v>3539</v>
      </c>
      <c r="G5507" t="s">
        <v>335</v>
      </c>
      <c r="H5507" t="s">
        <v>11186</v>
      </c>
      <c r="I5507" s="6">
        <v>44014.305694444447</v>
      </c>
      <c r="J5507" t="s">
        <v>16</v>
      </c>
      <c r="K5507" s="6">
        <v>44014.637650462966</v>
      </c>
      <c r="M5507" t="s">
        <v>12039</v>
      </c>
      <c r="N5507" t="s">
        <v>12040</v>
      </c>
      <c r="Q5507" t="s">
        <v>1436</v>
      </c>
      <c r="R5507" t="s">
        <v>362</v>
      </c>
      <c r="S5507" t="s">
        <v>12041</v>
      </c>
      <c r="T5507" t="s">
        <v>338</v>
      </c>
      <c r="U5507" t="s">
        <v>530</v>
      </c>
      <c r="W5507" t="s">
        <v>12042</v>
      </c>
      <c r="Z5507" t="s">
        <v>12039</v>
      </c>
      <c r="AA5507" t="s">
        <v>12040</v>
      </c>
      <c r="AD5507" t="s">
        <v>1436</v>
      </c>
      <c r="AE5507" t="s">
        <v>362</v>
      </c>
      <c r="AF5507" t="s">
        <v>12041</v>
      </c>
      <c r="AG5507" t="s">
        <v>338</v>
      </c>
      <c r="AH5507" t="s">
        <v>530</v>
      </c>
      <c r="AJ5507" t="s">
        <v>12042</v>
      </c>
      <c r="AL5507" t="s">
        <v>339</v>
      </c>
      <c r="AM5507">
        <v>1</v>
      </c>
      <c r="AN5507">
        <v>1</v>
      </c>
      <c r="AO5507">
        <v>12063</v>
      </c>
      <c r="AQ5507">
        <v>127155</v>
      </c>
      <c r="AR5507">
        <v>52430001</v>
      </c>
      <c r="AS5507" t="s">
        <v>9635</v>
      </c>
      <c r="AT5507" t="s">
        <v>75</v>
      </c>
      <c r="AW5507" t="s">
        <v>340</v>
      </c>
      <c r="AX5507" t="s">
        <v>340</v>
      </c>
      <c r="AY5507" t="s">
        <v>357</v>
      </c>
      <c r="AZ5507" t="s">
        <v>363</v>
      </c>
      <c r="BY5507" t="s">
        <v>342</v>
      </c>
      <c r="EQ5507">
        <v>252868</v>
      </c>
      <c r="ER5507" t="s">
        <v>11187</v>
      </c>
      <c r="EV5507">
        <v>17290374</v>
      </c>
      <c r="EW5507">
        <v>928</v>
      </c>
      <c r="EX5507">
        <v>221566</v>
      </c>
      <c r="EY5507" t="s">
        <v>12043</v>
      </c>
      <c r="EZ5507">
        <v>1</v>
      </c>
      <c r="FC5507">
        <v>95385</v>
      </c>
      <c r="FD5507" t="s">
        <v>3531</v>
      </c>
    </row>
    <row r="5508" spans="1:160" x14ac:dyDescent="0.3">
      <c r="A5508" t="str">
        <f>VLOOKUP(B5508,Table2[],3,FALSE)</f>
        <v>Digital</v>
      </c>
      <c r="B5508" t="str">
        <f>IF(OR(ISNUMBER(FIND("QVC",Z5508)),ISNUMBER(FIND("QVC",AL5508))),"QVC",IF(OR(ISNUMBER(FIND("NCO",H5508)),ISNUMBER(FIND("NCO",Y5508))), "NCO", IF(AL5508="consumer","PMD.com",VLOOKUP(LEFT(H5508,2),Tables!$E$1:$F$11,2,FALSE))))</f>
        <v>PMD.com</v>
      </c>
      <c r="C5508">
        <f t="shared" si="258"/>
        <v>5358</v>
      </c>
      <c r="D5508">
        <f t="shared" si="259"/>
        <v>1</v>
      </c>
      <c r="E5508" t="str">
        <f t="shared" ca="1" si="260"/>
        <v>MTD orders shipped</v>
      </c>
      <c r="F5508" t="s">
        <v>3539</v>
      </c>
      <c r="G5508" t="s">
        <v>335</v>
      </c>
      <c r="H5508" t="s">
        <v>11186</v>
      </c>
      <c r="I5508" s="6">
        <v>44014.305694444447</v>
      </c>
      <c r="J5508" t="s">
        <v>16</v>
      </c>
      <c r="K5508" s="6">
        <v>44014.637650462966</v>
      </c>
      <c r="M5508" t="s">
        <v>12039</v>
      </c>
      <c r="N5508" t="s">
        <v>12040</v>
      </c>
      <c r="Q5508" t="s">
        <v>1436</v>
      </c>
      <c r="R5508" t="s">
        <v>362</v>
      </c>
      <c r="S5508" t="s">
        <v>12041</v>
      </c>
      <c r="T5508" t="s">
        <v>338</v>
      </c>
      <c r="U5508" t="s">
        <v>530</v>
      </c>
      <c r="W5508" t="s">
        <v>12042</v>
      </c>
      <c r="Z5508" t="s">
        <v>12039</v>
      </c>
      <c r="AA5508" t="s">
        <v>12040</v>
      </c>
      <c r="AD5508" t="s">
        <v>1436</v>
      </c>
      <c r="AE5508" t="s">
        <v>362</v>
      </c>
      <c r="AF5508" t="s">
        <v>12041</v>
      </c>
      <c r="AG5508" t="s">
        <v>338</v>
      </c>
      <c r="AH5508" t="s">
        <v>530</v>
      </c>
      <c r="AJ5508" t="s">
        <v>12042</v>
      </c>
      <c r="AL5508" t="s">
        <v>339</v>
      </c>
      <c r="AM5508">
        <v>1</v>
      </c>
      <c r="AN5508">
        <v>1</v>
      </c>
      <c r="AO5508">
        <v>7390</v>
      </c>
      <c r="AQ5508">
        <v>124522</v>
      </c>
      <c r="AR5508">
        <v>5358</v>
      </c>
      <c r="AS5508" t="s">
        <v>2281</v>
      </c>
      <c r="AT5508" t="s">
        <v>73</v>
      </c>
      <c r="AW5508" t="s">
        <v>340</v>
      </c>
      <c r="AX5508" t="s">
        <v>340</v>
      </c>
      <c r="AY5508" t="s">
        <v>351</v>
      </c>
      <c r="AZ5508" t="s">
        <v>434</v>
      </c>
      <c r="BY5508" t="s">
        <v>342</v>
      </c>
      <c r="EQ5508">
        <v>252041</v>
      </c>
      <c r="ER5508" t="s">
        <v>11187</v>
      </c>
      <c r="EV5508">
        <v>17290374</v>
      </c>
      <c r="EW5508">
        <v>928</v>
      </c>
      <c r="EX5508">
        <v>221566</v>
      </c>
      <c r="EY5508" t="s">
        <v>12043</v>
      </c>
      <c r="EZ5508">
        <v>1</v>
      </c>
      <c r="FC5508">
        <v>5358</v>
      </c>
      <c r="FD5508" t="s">
        <v>73</v>
      </c>
    </row>
    <row r="5509" spans="1:160" x14ac:dyDescent="0.3">
      <c r="A5509" t="str">
        <f>VLOOKUP(B5509,Table2[],3,FALSE)</f>
        <v>Digital</v>
      </c>
      <c r="B5509" t="str">
        <f>IF(OR(ISNUMBER(FIND("QVC",Z5509)),ISNUMBER(FIND("QVC",AL5509))),"QVC",IF(OR(ISNUMBER(FIND("NCO",H5509)),ISNUMBER(FIND("NCO",Y5509))), "NCO", IF(AL5509="consumer","PMD.com",VLOOKUP(LEFT(H5509,2),Tables!$E$1:$F$11,2,FALSE))))</f>
        <v>PMD.com</v>
      </c>
      <c r="C5509">
        <f t="shared" si="258"/>
        <v>53160001</v>
      </c>
      <c r="D5509">
        <f t="shared" si="259"/>
        <v>2</v>
      </c>
      <c r="E5509" t="str">
        <f t="shared" ca="1" si="260"/>
        <v>MTD orders shipped</v>
      </c>
      <c r="F5509" t="s">
        <v>3539</v>
      </c>
      <c r="G5509" t="s">
        <v>335</v>
      </c>
      <c r="H5509" t="s">
        <v>11186</v>
      </c>
      <c r="I5509" s="6">
        <v>44014.305694444447</v>
      </c>
      <c r="J5509" t="s">
        <v>16</v>
      </c>
      <c r="K5509" s="6">
        <v>44014.637650462966</v>
      </c>
      <c r="M5509" t="s">
        <v>12039</v>
      </c>
      <c r="N5509" t="s">
        <v>12040</v>
      </c>
      <c r="Q5509" t="s">
        <v>1436</v>
      </c>
      <c r="R5509" t="s">
        <v>362</v>
      </c>
      <c r="S5509" t="s">
        <v>12041</v>
      </c>
      <c r="T5509" t="s">
        <v>338</v>
      </c>
      <c r="U5509" t="s">
        <v>530</v>
      </c>
      <c r="W5509" t="s">
        <v>12042</v>
      </c>
      <c r="Z5509" t="s">
        <v>12039</v>
      </c>
      <c r="AA5509" t="s">
        <v>12040</v>
      </c>
      <c r="AD5509" t="s">
        <v>1436</v>
      </c>
      <c r="AE5509" t="s">
        <v>362</v>
      </c>
      <c r="AF5509" t="s">
        <v>12041</v>
      </c>
      <c r="AG5509" t="s">
        <v>338</v>
      </c>
      <c r="AH5509" t="s">
        <v>530</v>
      </c>
      <c r="AJ5509" t="s">
        <v>12042</v>
      </c>
      <c r="AL5509" t="s">
        <v>339</v>
      </c>
      <c r="AM5509">
        <v>2</v>
      </c>
      <c r="AN5509">
        <v>2</v>
      </c>
      <c r="AO5509">
        <v>4322</v>
      </c>
      <c r="AQ5509">
        <v>124007</v>
      </c>
      <c r="AR5509">
        <v>53160001</v>
      </c>
      <c r="AS5509" t="s">
        <v>1895</v>
      </c>
      <c r="AT5509" t="s">
        <v>119</v>
      </c>
      <c r="AW5509" t="s">
        <v>340</v>
      </c>
      <c r="AX5509" t="s">
        <v>340</v>
      </c>
      <c r="AY5509" t="s">
        <v>341</v>
      </c>
      <c r="AZ5509">
        <v>0</v>
      </c>
      <c r="BY5509" t="s">
        <v>342</v>
      </c>
      <c r="EQ5509">
        <v>252959</v>
      </c>
      <c r="ER5509" t="s">
        <v>11187</v>
      </c>
      <c r="EV5509">
        <v>17290374</v>
      </c>
      <c r="EW5509">
        <v>928</v>
      </c>
      <c r="EX5509">
        <v>221566</v>
      </c>
      <c r="EY5509" t="s">
        <v>12043</v>
      </c>
      <c r="EZ5509">
        <v>1</v>
      </c>
      <c r="FC5509">
        <v>53160001</v>
      </c>
      <c r="FD5509" t="s">
        <v>119</v>
      </c>
    </row>
    <row r="5510" spans="1:160" x14ac:dyDescent="0.3">
      <c r="A5510" t="str">
        <f>VLOOKUP(B5510,Table2[],3,FALSE)</f>
        <v>Digital</v>
      </c>
      <c r="B5510" t="str">
        <f>IF(OR(ISNUMBER(FIND("QVC",Z5510)),ISNUMBER(FIND("QVC",AL5510))),"QVC",IF(OR(ISNUMBER(FIND("NCO",H5510)),ISNUMBER(FIND("NCO",Y5510))), "NCO", IF(AL5510="consumer","PMD.com",VLOOKUP(LEFT(H5510,2),Tables!$E$1:$F$11,2,FALSE))))</f>
        <v>PMD.com</v>
      </c>
      <c r="C5510">
        <f t="shared" si="258"/>
        <v>52430001</v>
      </c>
      <c r="D5510">
        <f t="shared" si="259"/>
        <v>1</v>
      </c>
      <c r="E5510" t="str">
        <f t="shared" ca="1" si="260"/>
        <v>MTD orders shipped</v>
      </c>
      <c r="F5510" t="s">
        <v>3539</v>
      </c>
      <c r="G5510" t="s">
        <v>335</v>
      </c>
      <c r="H5510" t="s">
        <v>11112</v>
      </c>
      <c r="I5510" s="6">
        <v>44014.216273148151</v>
      </c>
      <c r="J5510" t="s">
        <v>16</v>
      </c>
      <c r="K5510" s="6">
        <v>44014.637928240743</v>
      </c>
      <c r="M5510" t="s">
        <v>12044</v>
      </c>
      <c r="N5510" t="s">
        <v>12045</v>
      </c>
      <c r="Q5510" t="s">
        <v>1252</v>
      </c>
      <c r="R5510" t="s">
        <v>710</v>
      </c>
      <c r="S5510">
        <v>5143</v>
      </c>
      <c r="T5510" t="s">
        <v>338</v>
      </c>
      <c r="U5510" t="s">
        <v>530</v>
      </c>
      <c r="W5510" t="s">
        <v>12046</v>
      </c>
      <c r="Z5510" t="s">
        <v>12044</v>
      </c>
      <c r="AA5510" t="s">
        <v>12045</v>
      </c>
      <c r="AD5510" t="s">
        <v>1252</v>
      </c>
      <c r="AE5510" t="s">
        <v>710</v>
      </c>
      <c r="AF5510">
        <v>5143</v>
      </c>
      <c r="AG5510" t="s">
        <v>338</v>
      </c>
      <c r="AH5510" t="s">
        <v>530</v>
      </c>
      <c r="AJ5510" t="s">
        <v>12046</v>
      </c>
      <c r="AL5510" t="s">
        <v>339</v>
      </c>
      <c r="AM5510">
        <v>1</v>
      </c>
      <c r="AN5510">
        <v>1</v>
      </c>
      <c r="AO5510">
        <v>12063</v>
      </c>
      <c r="AQ5510">
        <v>127155</v>
      </c>
      <c r="AR5510">
        <v>52430001</v>
      </c>
      <c r="AS5510" t="s">
        <v>9635</v>
      </c>
      <c r="AT5510" t="s">
        <v>75</v>
      </c>
      <c r="AW5510" t="s">
        <v>340</v>
      </c>
      <c r="AX5510" t="s">
        <v>340</v>
      </c>
      <c r="AY5510" t="s">
        <v>357</v>
      </c>
      <c r="AZ5510" t="s">
        <v>363</v>
      </c>
      <c r="BY5510" t="s">
        <v>342</v>
      </c>
      <c r="EQ5510">
        <v>252868</v>
      </c>
      <c r="ER5510" t="s">
        <v>11113</v>
      </c>
      <c r="EV5510">
        <v>17290367</v>
      </c>
      <c r="EW5510">
        <v>928</v>
      </c>
      <c r="EX5510">
        <v>221559</v>
      </c>
      <c r="EY5510" t="s">
        <v>12047</v>
      </c>
      <c r="EZ5510">
        <v>1</v>
      </c>
      <c r="FC5510">
        <v>95385</v>
      </c>
      <c r="FD5510" t="s">
        <v>3531</v>
      </c>
    </row>
    <row r="5511" spans="1:160" x14ac:dyDescent="0.3">
      <c r="A5511" t="str">
        <f>VLOOKUP(B5511,Table2[],3,FALSE)</f>
        <v>Digital</v>
      </c>
      <c r="B5511" t="str">
        <f>IF(OR(ISNUMBER(FIND("QVC",Z5511)),ISNUMBER(FIND("QVC",AL5511))),"QVC",IF(OR(ISNUMBER(FIND("NCO",H5511)),ISNUMBER(FIND("NCO",Y5511))), "NCO", IF(AL5511="consumer","PMD.com",VLOOKUP(LEFT(H5511,2),Tables!$E$1:$F$11,2,FALSE))))</f>
        <v>PMD.com</v>
      </c>
      <c r="C5511">
        <f t="shared" si="258"/>
        <v>53450011</v>
      </c>
      <c r="D5511">
        <f t="shared" si="259"/>
        <v>1</v>
      </c>
      <c r="E5511" t="str">
        <f t="shared" ca="1" si="260"/>
        <v>MTD orders shipped</v>
      </c>
      <c r="F5511" t="s">
        <v>3539</v>
      </c>
      <c r="G5511" t="s">
        <v>335</v>
      </c>
      <c r="H5511" t="s">
        <v>11112</v>
      </c>
      <c r="I5511" s="6">
        <v>44014.216273148151</v>
      </c>
      <c r="J5511" t="s">
        <v>16</v>
      </c>
      <c r="K5511" s="6">
        <v>44014.637928240743</v>
      </c>
      <c r="M5511" t="s">
        <v>12044</v>
      </c>
      <c r="N5511" t="s">
        <v>12045</v>
      </c>
      <c r="Q5511" t="s">
        <v>1252</v>
      </c>
      <c r="R5511" t="s">
        <v>710</v>
      </c>
      <c r="S5511">
        <v>5143</v>
      </c>
      <c r="T5511" t="s">
        <v>338</v>
      </c>
      <c r="U5511" t="s">
        <v>530</v>
      </c>
      <c r="W5511" t="s">
        <v>12046</v>
      </c>
      <c r="Z5511" t="s">
        <v>12044</v>
      </c>
      <c r="AA5511" t="s">
        <v>12045</v>
      </c>
      <c r="AD5511" t="s">
        <v>1252</v>
      </c>
      <c r="AE5511" t="s">
        <v>710</v>
      </c>
      <c r="AF5511">
        <v>5143</v>
      </c>
      <c r="AG5511" t="s">
        <v>338</v>
      </c>
      <c r="AH5511" t="s">
        <v>530</v>
      </c>
      <c r="AJ5511" t="s">
        <v>12046</v>
      </c>
      <c r="AL5511" t="s">
        <v>339</v>
      </c>
      <c r="AM5511">
        <v>1</v>
      </c>
      <c r="AN5511">
        <v>1</v>
      </c>
      <c r="AO5511">
        <v>15200</v>
      </c>
      <c r="AQ5511">
        <v>124724</v>
      </c>
      <c r="AR5511">
        <v>53450011</v>
      </c>
      <c r="AS5511" t="s">
        <v>2807</v>
      </c>
      <c r="AT5511" t="s">
        <v>96</v>
      </c>
      <c r="AW5511" t="s">
        <v>340</v>
      </c>
      <c r="AX5511" t="s">
        <v>340</v>
      </c>
      <c r="AY5511" t="s">
        <v>345</v>
      </c>
      <c r="AZ5511">
        <v>0</v>
      </c>
      <c r="BY5511" t="s">
        <v>342</v>
      </c>
      <c r="EQ5511">
        <v>253372</v>
      </c>
      <c r="ER5511" t="s">
        <v>11113</v>
      </c>
      <c r="EV5511">
        <v>17290367</v>
      </c>
      <c r="EW5511">
        <v>928</v>
      </c>
      <c r="EX5511">
        <v>221559</v>
      </c>
      <c r="EY5511" t="s">
        <v>12047</v>
      </c>
      <c r="EZ5511">
        <v>1</v>
      </c>
      <c r="FC5511">
        <v>53450011</v>
      </c>
      <c r="FD5511" t="s">
        <v>96</v>
      </c>
    </row>
    <row r="5512" spans="1:160" x14ac:dyDescent="0.3">
      <c r="A5512" t="str">
        <f>VLOOKUP(B5512,Table2[],3,FALSE)</f>
        <v>Digital</v>
      </c>
      <c r="B5512" t="str">
        <f>IF(OR(ISNUMBER(FIND("QVC",Z5512)),ISNUMBER(FIND("QVC",AL5512))),"QVC",IF(OR(ISNUMBER(FIND("NCO",H5512)),ISNUMBER(FIND("NCO",Y5512))), "NCO", IF(AL5512="consumer","PMD.com",VLOOKUP(LEFT(H5512,2),Tables!$E$1:$F$11,2,FALSE))))</f>
        <v>PMD.com</v>
      </c>
      <c r="C5512">
        <f t="shared" si="258"/>
        <v>5357</v>
      </c>
      <c r="D5512">
        <f t="shared" si="259"/>
        <v>1</v>
      </c>
      <c r="E5512" t="str">
        <f t="shared" ca="1" si="260"/>
        <v>MTD orders shipped</v>
      </c>
      <c r="F5512" t="s">
        <v>3539</v>
      </c>
      <c r="G5512" t="s">
        <v>335</v>
      </c>
      <c r="H5512" t="s">
        <v>11112</v>
      </c>
      <c r="I5512" s="6">
        <v>44014.216273148151</v>
      </c>
      <c r="J5512" t="s">
        <v>16</v>
      </c>
      <c r="K5512" s="6">
        <v>44014.637928240743</v>
      </c>
      <c r="M5512" t="s">
        <v>12044</v>
      </c>
      <c r="N5512" t="s">
        <v>12045</v>
      </c>
      <c r="Q5512" t="s">
        <v>1252</v>
      </c>
      <c r="R5512" t="s">
        <v>710</v>
      </c>
      <c r="S5512">
        <v>5143</v>
      </c>
      <c r="T5512" t="s">
        <v>338</v>
      </c>
      <c r="U5512" t="s">
        <v>530</v>
      </c>
      <c r="W5512" t="s">
        <v>12046</v>
      </c>
      <c r="Z5512" t="s">
        <v>12044</v>
      </c>
      <c r="AA5512" t="s">
        <v>12045</v>
      </c>
      <c r="AD5512" t="s">
        <v>1252</v>
      </c>
      <c r="AE5512" t="s">
        <v>710</v>
      </c>
      <c r="AF5512">
        <v>5143</v>
      </c>
      <c r="AG5512" t="s">
        <v>338</v>
      </c>
      <c r="AH5512" t="s">
        <v>530</v>
      </c>
      <c r="AJ5512" t="s">
        <v>12046</v>
      </c>
      <c r="AL5512" t="s">
        <v>339</v>
      </c>
      <c r="AM5512">
        <v>1</v>
      </c>
      <c r="AN5512">
        <v>1</v>
      </c>
      <c r="AO5512">
        <v>15182</v>
      </c>
      <c r="AQ5512">
        <v>124521</v>
      </c>
      <c r="AR5512">
        <v>5357</v>
      </c>
      <c r="AS5512" t="s">
        <v>87</v>
      </c>
      <c r="AT5512" t="s">
        <v>88</v>
      </c>
      <c r="AW5512" t="s">
        <v>340</v>
      </c>
      <c r="AX5512" t="s">
        <v>340</v>
      </c>
      <c r="AY5512" t="s">
        <v>351</v>
      </c>
      <c r="AZ5512" t="s">
        <v>379</v>
      </c>
      <c r="BY5512" t="s">
        <v>342</v>
      </c>
      <c r="EQ5512">
        <v>249142</v>
      </c>
      <c r="ER5512" t="s">
        <v>11113</v>
      </c>
      <c r="EV5512">
        <v>17290367</v>
      </c>
      <c r="EW5512">
        <v>928</v>
      </c>
      <c r="EX5512">
        <v>221559</v>
      </c>
      <c r="EY5512" t="s">
        <v>12047</v>
      </c>
      <c r="EZ5512">
        <v>1</v>
      </c>
      <c r="FC5512">
        <v>5357</v>
      </c>
      <c r="FD5512" t="s">
        <v>88</v>
      </c>
    </row>
    <row r="5513" spans="1:160" x14ac:dyDescent="0.3">
      <c r="A5513" t="str">
        <f>VLOOKUP(B5513,Table2[],3,FALSE)</f>
        <v>Digital</v>
      </c>
      <c r="B5513" t="str">
        <f>IF(OR(ISNUMBER(FIND("QVC",Z5513)),ISNUMBER(FIND("QVC",AL5513))),"QVC",IF(OR(ISNUMBER(FIND("NCO",H5513)),ISNUMBER(FIND("NCO",Y5513))), "NCO", IF(AL5513="consumer","PMD.com",VLOOKUP(LEFT(H5513,2),Tables!$E$1:$F$11,2,FALSE))))</f>
        <v>PMD.com</v>
      </c>
      <c r="C5513">
        <f t="shared" si="258"/>
        <v>5341030</v>
      </c>
      <c r="D5513">
        <f t="shared" si="259"/>
        <v>1</v>
      </c>
      <c r="E5513" t="str">
        <f t="shared" ca="1" si="260"/>
        <v>MTD orders shipped</v>
      </c>
      <c r="F5513" t="s">
        <v>3539</v>
      </c>
      <c r="G5513" t="s">
        <v>335</v>
      </c>
      <c r="H5513" t="s">
        <v>11112</v>
      </c>
      <c r="I5513" s="6">
        <v>44014.216273148151</v>
      </c>
      <c r="J5513" t="s">
        <v>16</v>
      </c>
      <c r="K5513" s="6">
        <v>44014.637928240743</v>
      </c>
      <c r="M5513" t="s">
        <v>12044</v>
      </c>
      <c r="N5513" t="s">
        <v>12045</v>
      </c>
      <c r="Q5513" t="s">
        <v>1252</v>
      </c>
      <c r="R5513" t="s">
        <v>710</v>
      </c>
      <c r="S5513">
        <v>5143</v>
      </c>
      <c r="T5513" t="s">
        <v>338</v>
      </c>
      <c r="U5513" t="s">
        <v>530</v>
      </c>
      <c r="W5513" t="s">
        <v>12046</v>
      </c>
      <c r="Z5513" t="s">
        <v>12044</v>
      </c>
      <c r="AA5513" t="s">
        <v>12045</v>
      </c>
      <c r="AD5513" t="s">
        <v>1252</v>
      </c>
      <c r="AE5513" t="s">
        <v>710</v>
      </c>
      <c r="AF5513">
        <v>5143</v>
      </c>
      <c r="AG5513" t="s">
        <v>338</v>
      </c>
      <c r="AH5513" t="s">
        <v>530</v>
      </c>
      <c r="AJ5513" t="s">
        <v>12046</v>
      </c>
      <c r="AL5513" t="s">
        <v>339</v>
      </c>
      <c r="AM5513">
        <v>1</v>
      </c>
      <c r="AN5513">
        <v>1</v>
      </c>
      <c r="AO5513">
        <v>12859</v>
      </c>
      <c r="AQ5513">
        <v>124642</v>
      </c>
      <c r="AR5513">
        <v>5341030</v>
      </c>
      <c r="AS5513" t="s">
        <v>925</v>
      </c>
      <c r="AT5513" t="s">
        <v>926</v>
      </c>
      <c r="AW5513" t="s">
        <v>366</v>
      </c>
      <c r="AX5513" t="s">
        <v>366</v>
      </c>
      <c r="AY5513" t="s">
        <v>345</v>
      </c>
      <c r="AZ5513" t="s">
        <v>346</v>
      </c>
      <c r="BY5513" t="s">
        <v>342</v>
      </c>
      <c r="EQ5513">
        <v>243275</v>
      </c>
      <c r="ER5513" t="s">
        <v>11113</v>
      </c>
      <c r="EV5513">
        <v>17290367</v>
      </c>
      <c r="EW5513">
        <v>928</v>
      </c>
      <c r="EX5513">
        <v>221559</v>
      </c>
      <c r="EY5513" t="s">
        <v>12047</v>
      </c>
      <c r="EZ5513">
        <v>1</v>
      </c>
      <c r="FC5513">
        <v>95385</v>
      </c>
      <c r="FD5513" t="s">
        <v>3531</v>
      </c>
    </row>
    <row r="5514" spans="1:160" x14ac:dyDescent="0.3">
      <c r="A5514" t="str">
        <f>VLOOKUP(B5514,Table2[],3,FALSE)</f>
        <v>Digital</v>
      </c>
      <c r="B5514" t="str">
        <f>IF(OR(ISNUMBER(FIND("QVC",Z5514)),ISNUMBER(FIND("QVC",AL5514))),"QVC",IF(OR(ISNUMBER(FIND("NCO",H5514)),ISNUMBER(FIND("NCO",Y5514))), "NCO", IF(AL5514="consumer","PMD.com",VLOOKUP(LEFT(H5514,2),Tables!$E$1:$F$11,2,FALSE))))</f>
        <v>PMD.com</v>
      </c>
      <c r="C5514">
        <f t="shared" si="258"/>
        <v>53200001</v>
      </c>
      <c r="D5514">
        <f t="shared" si="259"/>
        <v>1</v>
      </c>
      <c r="E5514" t="str">
        <f t="shared" ca="1" si="260"/>
        <v>MTD orders shipped</v>
      </c>
      <c r="F5514" t="s">
        <v>3539</v>
      </c>
      <c r="G5514" t="s">
        <v>335</v>
      </c>
      <c r="H5514" t="s">
        <v>11112</v>
      </c>
      <c r="I5514" s="6">
        <v>44014.216273148151</v>
      </c>
      <c r="J5514" t="s">
        <v>16</v>
      </c>
      <c r="K5514" s="6">
        <v>44014.637928240743</v>
      </c>
      <c r="M5514" t="s">
        <v>12044</v>
      </c>
      <c r="N5514" t="s">
        <v>12045</v>
      </c>
      <c r="Q5514" t="s">
        <v>1252</v>
      </c>
      <c r="R5514" t="s">
        <v>710</v>
      </c>
      <c r="S5514">
        <v>5143</v>
      </c>
      <c r="T5514" t="s">
        <v>338</v>
      </c>
      <c r="U5514" t="s">
        <v>530</v>
      </c>
      <c r="W5514" t="s">
        <v>12046</v>
      </c>
      <c r="Z5514" t="s">
        <v>12044</v>
      </c>
      <c r="AA5514" t="s">
        <v>12045</v>
      </c>
      <c r="AD5514" t="s">
        <v>1252</v>
      </c>
      <c r="AE5514" t="s">
        <v>710</v>
      </c>
      <c r="AF5514">
        <v>5143</v>
      </c>
      <c r="AG5514" t="s">
        <v>338</v>
      </c>
      <c r="AH5514" t="s">
        <v>530</v>
      </c>
      <c r="AJ5514" t="s">
        <v>12046</v>
      </c>
      <c r="AL5514" t="s">
        <v>339</v>
      </c>
      <c r="AM5514">
        <v>1</v>
      </c>
      <c r="AN5514">
        <v>1</v>
      </c>
      <c r="AO5514">
        <v>15189</v>
      </c>
      <c r="AQ5514">
        <v>123906</v>
      </c>
      <c r="AR5514">
        <v>53200001</v>
      </c>
      <c r="AS5514" t="s">
        <v>973</v>
      </c>
      <c r="AT5514" t="s">
        <v>50</v>
      </c>
      <c r="AW5514" t="s">
        <v>340</v>
      </c>
      <c r="AX5514" t="s">
        <v>340</v>
      </c>
      <c r="AY5514" t="s">
        <v>357</v>
      </c>
      <c r="AZ5514" t="s">
        <v>363</v>
      </c>
      <c r="BY5514" t="s">
        <v>342</v>
      </c>
      <c r="EQ5514">
        <v>252156</v>
      </c>
      <c r="ER5514" t="s">
        <v>11113</v>
      </c>
      <c r="EV5514">
        <v>17290367</v>
      </c>
      <c r="EW5514">
        <v>928</v>
      </c>
      <c r="EX5514">
        <v>221559</v>
      </c>
      <c r="EY5514" t="s">
        <v>12047</v>
      </c>
      <c r="EZ5514">
        <v>1</v>
      </c>
      <c r="FC5514">
        <v>53200001</v>
      </c>
      <c r="FD5514" t="s">
        <v>50</v>
      </c>
    </row>
    <row r="5515" spans="1:160" x14ac:dyDescent="0.3">
      <c r="A5515" t="str">
        <f>VLOOKUP(B5515,Table2[],3,FALSE)</f>
        <v>Digital</v>
      </c>
      <c r="B5515" t="str">
        <f>IF(OR(ISNUMBER(FIND("QVC",Z5515)),ISNUMBER(FIND("QVC",AL5515))),"QVC",IF(OR(ISNUMBER(FIND("NCO",H5515)),ISNUMBER(FIND("NCO",Y5515))), "NCO", IF(AL5515="consumer","PMD.com",VLOOKUP(LEFT(H5515,2),Tables!$E$1:$F$11,2,FALSE))))</f>
        <v>PMD.com</v>
      </c>
      <c r="C5515">
        <f t="shared" si="258"/>
        <v>53920001</v>
      </c>
      <c r="D5515">
        <f t="shared" si="259"/>
        <v>1</v>
      </c>
      <c r="E5515" t="str">
        <f t="shared" ca="1" si="260"/>
        <v>MTD orders shipped</v>
      </c>
      <c r="F5515" t="s">
        <v>3539</v>
      </c>
      <c r="G5515" t="s">
        <v>335</v>
      </c>
      <c r="H5515" t="s">
        <v>11112</v>
      </c>
      <c r="I5515" s="6">
        <v>44014.216273148151</v>
      </c>
      <c r="J5515" t="s">
        <v>16</v>
      </c>
      <c r="K5515" s="6">
        <v>44014.637928240743</v>
      </c>
      <c r="M5515" t="s">
        <v>12044</v>
      </c>
      <c r="N5515" t="s">
        <v>12045</v>
      </c>
      <c r="Q5515" t="s">
        <v>1252</v>
      </c>
      <c r="R5515" t="s">
        <v>710</v>
      </c>
      <c r="S5515">
        <v>5143</v>
      </c>
      <c r="T5515" t="s">
        <v>338</v>
      </c>
      <c r="U5515" t="s">
        <v>530</v>
      </c>
      <c r="W5515" t="s">
        <v>12046</v>
      </c>
      <c r="Z5515" t="s">
        <v>12044</v>
      </c>
      <c r="AA5515" t="s">
        <v>12045</v>
      </c>
      <c r="AD5515" t="s">
        <v>1252</v>
      </c>
      <c r="AE5515" t="s">
        <v>710</v>
      </c>
      <c r="AF5515">
        <v>5143</v>
      </c>
      <c r="AG5515" t="s">
        <v>338</v>
      </c>
      <c r="AH5515" t="s">
        <v>530</v>
      </c>
      <c r="AJ5515" t="s">
        <v>12046</v>
      </c>
      <c r="AL5515" t="s">
        <v>339</v>
      </c>
      <c r="AM5515">
        <v>1</v>
      </c>
      <c r="AN5515">
        <v>1</v>
      </c>
      <c r="AO5515">
        <v>14899</v>
      </c>
      <c r="AQ5515">
        <v>124468</v>
      </c>
      <c r="AR5515">
        <v>53920001</v>
      </c>
      <c r="AS5515" t="s">
        <v>42</v>
      </c>
      <c r="AT5515" t="s">
        <v>40</v>
      </c>
      <c r="AW5515" t="s">
        <v>343</v>
      </c>
      <c r="BY5515" t="s">
        <v>342</v>
      </c>
      <c r="EQ5515">
        <v>247476</v>
      </c>
      <c r="ER5515" t="s">
        <v>11113</v>
      </c>
      <c r="EV5515">
        <v>17290367</v>
      </c>
      <c r="EW5515">
        <v>928</v>
      </c>
      <c r="EX5515">
        <v>221559</v>
      </c>
      <c r="EY5515" t="s">
        <v>12047</v>
      </c>
      <c r="EZ5515">
        <v>1</v>
      </c>
      <c r="FC5515">
        <v>95385</v>
      </c>
      <c r="FD5515" t="s">
        <v>3531</v>
      </c>
    </row>
    <row r="5516" spans="1:160" x14ac:dyDescent="0.3">
      <c r="A5516" t="str">
        <f>VLOOKUP(B5516,Table2[],3,FALSE)</f>
        <v>Digital</v>
      </c>
      <c r="B5516" t="str">
        <f>IF(OR(ISNUMBER(FIND("QVC",Z5516)),ISNUMBER(FIND("QVC",AL5516))),"QVC",IF(OR(ISNUMBER(FIND("NCO",H5516)),ISNUMBER(FIND("NCO",Y5516))), "NCO", IF(AL5516="consumer","PMD.com",VLOOKUP(LEFT(H5516,2),Tables!$E$1:$F$11,2,FALSE))))</f>
        <v>PMD.com</v>
      </c>
      <c r="C5516">
        <f t="shared" ref="C5516:C5579" si="261">AR5516</f>
        <v>51090030</v>
      </c>
      <c r="D5516">
        <f t="shared" ref="D5516:D5579" si="262">AN5516</f>
        <v>1</v>
      </c>
      <c r="E5516" t="str">
        <f t="shared" ref="E5516:E5579" ca="1" si="263">IF(MONTH(TODAY())-MONTH(I5516)&gt;0,"shifted orders shipped","MTD orders shipped")</f>
        <v>MTD orders shipped</v>
      </c>
      <c r="F5516" t="s">
        <v>3539</v>
      </c>
      <c r="G5516" t="s">
        <v>335</v>
      </c>
      <c r="H5516" t="s">
        <v>11112</v>
      </c>
      <c r="I5516" s="6">
        <v>44014.216273148151</v>
      </c>
      <c r="J5516" t="s">
        <v>16</v>
      </c>
      <c r="K5516" s="6">
        <v>44014.637928240743</v>
      </c>
      <c r="M5516" t="s">
        <v>12044</v>
      </c>
      <c r="N5516" t="s">
        <v>12045</v>
      </c>
      <c r="Q5516" t="s">
        <v>1252</v>
      </c>
      <c r="R5516" t="s">
        <v>710</v>
      </c>
      <c r="S5516">
        <v>5143</v>
      </c>
      <c r="T5516" t="s">
        <v>338</v>
      </c>
      <c r="U5516" t="s">
        <v>530</v>
      </c>
      <c r="W5516" t="s">
        <v>12046</v>
      </c>
      <c r="Z5516" t="s">
        <v>12044</v>
      </c>
      <c r="AA5516" t="s">
        <v>12045</v>
      </c>
      <c r="AD5516" t="s">
        <v>1252</v>
      </c>
      <c r="AE5516" t="s">
        <v>710</v>
      </c>
      <c r="AF5516">
        <v>5143</v>
      </c>
      <c r="AG5516" t="s">
        <v>338</v>
      </c>
      <c r="AH5516" t="s">
        <v>530</v>
      </c>
      <c r="AJ5516" t="s">
        <v>12046</v>
      </c>
      <c r="AL5516" t="s">
        <v>339</v>
      </c>
      <c r="AM5516">
        <v>1</v>
      </c>
      <c r="AN5516">
        <v>1</v>
      </c>
      <c r="AO5516">
        <v>6688</v>
      </c>
      <c r="AQ5516">
        <v>125960</v>
      </c>
      <c r="AR5516">
        <v>51090030</v>
      </c>
      <c r="AS5516" t="s">
        <v>3043</v>
      </c>
      <c r="AT5516" t="s">
        <v>628</v>
      </c>
      <c r="AW5516" t="s">
        <v>343</v>
      </c>
      <c r="BY5516" t="s">
        <v>342</v>
      </c>
      <c r="BZ5516" t="b">
        <v>0</v>
      </c>
      <c r="EQ5516">
        <v>243047</v>
      </c>
      <c r="ER5516" t="s">
        <v>11113</v>
      </c>
      <c r="EV5516">
        <v>17290367</v>
      </c>
      <c r="EW5516">
        <v>928</v>
      </c>
      <c r="EX5516">
        <v>221559</v>
      </c>
      <c r="EY5516" t="s">
        <v>12047</v>
      </c>
      <c r="EZ5516">
        <v>1</v>
      </c>
      <c r="FC5516">
        <v>95385</v>
      </c>
      <c r="FD5516" t="s">
        <v>3531</v>
      </c>
    </row>
    <row r="5517" spans="1:160" x14ac:dyDescent="0.3">
      <c r="A5517" t="str">
        <f>VLOOKUP(B5517,Table2[],3,FALSE)</f>
        <v>Digital</v>
      </c>
      <c r="B5517" t="str">
        <f>IF(OR(ISNUMBER(FIND("QVC",Z5517)),ISNUMBER(FIND("QVC",AL5517))),"QVC",IF(OR(ISNUMBER(FIND("NCO",H5517)),ISNUMBER(FIND("NCO",Y5517))), "NCO", IF(AL5517="consumer","PMD.com",VLOOKUP(LEFT(H5517,2),Tables!$E$1:$F$11,2,FALSE))))</f>
        <v>PMD.com</v>
      </c>
      <c r="C5517">
        <f t="shared" si="261"/>
        <v>5342</v>
      </c>
      <c r="D5517">
        <f t="shared" si="262"/>
        <v>1</v>
      </c>
      <c r="E5517" t="str">
        <f t="shared" ca="1" si="263"/>
        <v>shifted orders shipped</v>
      </c>
      <c r="F5517" t="s">
        <v>3539</v>
      </c>
      <c r="G5517" t="s">
        <v>335</v>
      </c>
      <c r="H5517" t="s">
        <v>12048</v>
      </c>
      <c r="I5517" s="6">
        <v>44007.584120370368</v>
      </c>
      <c r="J5517" t="s">
        <v>16</v>
      </c>
      <c r="K5517" s="6">
        <v>44014.638101851851</v>
      </c>
      <c r="M5517" t="s">
        <v>12049</v>
      </c>
      <c r="N5517" t="s">
        <v>12050</v>
      </c>
      <c r="Q5517" t="s">
        <v>12051</v>
      </c>
      <c r="R5517" t="s">
        <v>378</v>
      </c>
      <c r="S5517">
        <v>48170</v>
      </c>
      <c r="T5517" t="s">
        <v>338</v>
      </c>
      <c r="U5517" t="s">
        <v>530</v>
      </c>
      <c r="W5517" t="s">
        <v>12052</v>
      </c>
      <c r="Z5517" t="s">
        <v>12049</v>
      </c>
      <c r="AA5517" t="s">
        <v>12050</v>
      </c>
      <c r="AD5517" t="s">
        <v>12051</v>
      </c>
      <c r="AE5517" t="s">
        <v>378</v>
      </c>
      <c r="AF5517">
        <v>48170</v>
      </c>
      <c r="AG5517" t="s">
        <v>338</v>
      </c>
      <c r="AH5517" t="s">
        <v>530</v>
      </c>
      <c r="AJ5517" t="s">
        <v>12052</v>
      </c>
      <c r="AL5517" t="s">
        <v>339</v>
      </c>
      <c r="AM5517">
        <v>1</v>
      </c>
      <c r="AN5517">
        <v>1</v>
      </c>
      <c r="AO5517">
        <v>13280</v>
      </c>
      <c r="AQ5517">
        <v>123849</v>
      </c>
      <c r="AR5517">
        <v>5342</v>
      </c>
      <c r="AS5517" t="s">
        <v>1885</v>
      </c>
      <c r="AT5517" t="s">
        <v>149</v>
      </c>
      <c r="AW5517" t="s">
        <v>340</v>
      </c>
      <c r="AX5517" t="s">
        <v>340</v>
      </c>
      <c r="AY5517" t="s">
        <v>345</v>
      </c>
      <c r="AZ5517" t="s">
        <v>346</v>
      </c>
      <c r="BY5517" t="s">
        <v>342</v>
      </c>
      <c r="EQ5517">
        <v>243460</v>
      </c>
      <c r="ER5517" t="s">
        <v>12053</v>
      </c>
      <c r="EV5517">
        <v>17277841</v>
      </c>
      <c r="EW5517">
        <v>928</v>
      </c>
      <c r="EX5517">
        <v>215473</v>
      </c>
      <c r="EY5517">
        <v>9.2748999964335493E+25</v>
      </c>
      <c r="EZ5517">
        <v>1</v>
      </c>
      <c r="FC5517">
        <v>90425</v>
      </c>
      <c r="FD5517" t="s">
        <v>388</v>
      </c>
    </row>
    <row r="5518" spans="1:160" x14ac:dyDescent="0.3">
      <c r="A5518" t="str">
        <f>VLOOKUP(B5518,Table2[],3,FALSE)</f>
        <v>Digital</v>
      </c>
      <c r="B5518" t="str">
        <f>IF(OR(ISNUMBER(FIND("QVC",Z5518)),ISNUMBER(FIND("QVC",AL5518))),"QVC",IF(OR(ISNUMBER(FIND("NCO",H5518)),ISNUMBER(FIND("NCO",Y5518))), "NCO", IF(AL5518="consumer","PMD.com",VLOOKUP(LEFT(H5518,2),Tables!$E$1:$F$11,2,FALSE))))</f>
        <v>PMD.com</v>
      </c>
      <c r="C5518">
        <f t="shared" si="261"/>
        <v>53440001</v>
      </c>
      <c r="D5518">
        <f t="shared" si="262"/>
        <v>1</v>
      </c>
      <c r="E5518" t="str">
        <f t="shared" ca="1" si="263"/>
        <v>shifted orders shipped</v>
      </c>
      <c r="F5518" t="s">
        <v>3539</v>
      </c>
      <c r="G5518" t="s">
        <v>335</v>
      </c>
      <c r="H5518" t="s">
        <v>12048</v>
      </c>
      <c r="I5518" s="6">
        <v>44007.584120370368</v>
      </c>
      <c r="J5518" t="s">
        <v>16</v>
      </c>
      <c r="K5518" s="6">
        <v>44014.638101851851</v>
      </c>
      <c r="M5518" t="s">
        <v>12049</v>
      </c>
      <c r="N5518" t="s">
        <v>12050</v>
      </c>
      <c r="Q5518" t="s">
        <v>12051</v>
      </c>
      <c r="R5518" t="s">
        <v>378</v>
      </c>
      <c r="S5518">
        <v>48170</v>
      </c>
      <c r="T5518" t="s">
        <v>338</v>
      </c>
      <c r="U5518" t="s">
        <v>530</v>
      </c>
      <c r="W5518" t="s">
        <v>12052</v>
      </c>
      <c r="Z5518" t="s">
        <v>12049</v>
      </c>
      <c r="AA5518" t="s">
        <v>12050</v>
      </c>
      <c r="AD5518" t="s">
        <v>12051</v>
      </c>
      <c r="AE5518" t="s">
        <v>378</v>
      </c>
      <c r="AF5518">
        <v>48170</v>
      </c>
      <c r="AG5518" t="s">
        <v>338</v>
      </c>
      <c r="AH5518" t="s">
        <v>530</v>
      </c>
      <c r="AJ5518" t="s">
        <v>12052</v>
      </c>
      <c r="AL5518" t="s">
        <v>339</v>
      </c>
      <c r="AM5518">
        <v>1</v>
      </c>
      <c r="AN5518">
        <v>1</v>
      </c>
      <c r="AO5518">
        <v>7642</v>
      </c>
      <c r="AQ5518">
        <v>124700</v>
      </c>
      <c r="AR5518">
        <v>53440001</v>
      </c>
      <c r="AS5518" t="s">
        <v>1240</v>
      </c>
      <c r="AT5518" t="s">
        <v>116</v>
      </c>
      <c r="AW5518" t="s">
        <v>340</v>
      </c>
      <c r="AX5518" t="s">
        <v>340</v>
      </c>
      <c r="AY5518" t="s">
        <v>345</v>
      </c>
      <c r="AZ5518" t="s">
        <v>345</v>
      </c>
      <c r="BY5518" t="s">
        <v>342</v>
      </c>
      <c r="EQ5518">
        <v>252960</v>
      </c>
      <c r="ER5518" t="s">
        <v>12053</v>
      </c>
      <c r="EV5518">
        <v>17277841</v>
      </c>
      <c r="EW5518">
        <v>928</v>
      </c>
      <c r="EX5518">
        <v>215473</v>
      </c>
      <c r="EY5518">
        <v>9.2748999964335493E+25</v>
      </c>
      <c r="EZ5518">
        <v>1</v>
      </c>
      <c r="FC5518">
        <v>53440001</v>
      </c>
      <c r="FD5518" t="s">
        <v>116</v>
      </c>
    </row>
    <row r="5519" spans="1:160" x14ac:dyDescent="0.3">
      <c r="A5519" t="str">
        <f>VLOOKUP(B5519,Table2[],3,FALSE)</f>
        <v>Digital</v>
      </c>
      <c r="B5519" t="str">
        <f>IF(OR(ISNUMBER(FIND("QVC",Z5519)),ISNUMBER(FIND("QVC",AL5519))),"QVC",IF(OR(ISNUMBER(FIND("NCO",H5519)),ISNUMBER(FIND("NCO",Y5519))), "NCO", IF(AL5519="consumer","PMD.com",VLOOKUP(LEFT(H5519,2),Tables!$E$1:$F$11,2,FALSE))))</f>
        <v>PMD.com</v>
      </c>
      <c r="C5519">
        <f t="shared" si="261"/>
        <v>5341</v>
      </c>
      <c r="D5519">
        <f t="shared" si="262"/>
        <v>1</v>
      </c>
      <c r="E5519" t="str">
        <f t="shared" ca="1" si="263"/>
        <v>shifted orders shipped</v>
      </c>
      <c r="F5519" t="s">
        <v>3539</v>
      </c>
      <c r="G5519" t="s">
        <v>335</v>
      </c>
      <c r="H5519" t="s">
        <v>12048</v>
      </c>
      <c r="I5519" s="6">
        <v>44007.584120370368</v>
      </c>
      <c r="J5519" t="s">
        <v>16</v>
      </c>
      <c r="K5519" s="6">
        <v>44014.638101851851</v>
      </c>
      <c r="M5519" t="s">
        <v>12049</v>
      </c>
      <c r="N5519" t="s">
        <v>12050</v>
      </c>
      <c r="Q5519" t="s">
        <v>12051</v>
      </c>
      <c r="R5519" t="s">
        <v>378</v>
      </c>
      <c r="S5519">
        <v>48170</v>
      </c>
      <c r="T5519" t="s">
        <v>338</v>
      </c>
      <c r="U5519" t="s">
        <v>530</v>
      </c>
      <c r="W5519" t="s">
        <v>12052</v>
      </c>
      <c r="Z5519" t="s">
        <v>12049</v>
      </c>
      <c r="AA5519" t="s">
        <v>12050</v>
      </c>
      <c r="AD5519" t="s">
        <v>12051</v>
      </c>
      <c r="AE5519" t="s">
        <v>378</v>
      </c>
      <c r="AF5519">
        <v>48170</v>
      </c>
      <c r="AG5519" t="s">
        <v>338</v>
      </c>
      <c r="AH5519" t="s">
        <v>530</v>
      </c>
      <c r="AJ5519" t="s">
        <v>12052</v>
      </c>
      <c r="AL5519" t="s">
        <v>339</v>
      </c>
      <c r="AM5519">
        <v>1</v>
      </c>
      <c r="AN5519">
        <v>1</v>
      </c>
      <c r="AO5519">
        <v>15156</v>
      </c>
      <c r="AQ5519">
        <v>124187</v>
      </c>
      <c r="AR5519">
        <v>5341</v>
      </c>
      <c r="AS5519" t="s">
        <v>831</v>
      </c>
      <c r="AT5519" t="s">
        <v>82</v>
      </c>
      <c r="AW5519" t="s">
        <v>340</v>
      </c>
      <c r="AX5519" t="s">
        <v>340</v>
      </c>
      <c r="AY5519" t="s">
        <v>345</v>
      </c>
      <c r="AZ5519" t="s">
        <v>346</v>
      </c>
      <c r="BY5519" t="s">
        <v>342</v>
      </c>
      <c r="EQ5519">
        <v>244247</v>
      </c>
      <c r="ER5519" t="s">
        <v>12053</v>
      </c>
      <c r="EV5519">
        <v>17277841</v>
      </c>
      <c r="EW5519">
        <v>928</v>
      </c>
      <c r="EX5519">
        <v>215473</v>
      </c>
      <c r="EY5519">
        <v>9.2748999964335493E+25</v>
      </c>
      <c r="EZ5519">
        <v>1</v>
      </c>
      <c r="FC5519">
        <v>90425</v>
      </c>
      <c r="FD5519" t="s">
        <v>388</v>
      </c>
    </row>
    <row r="5520" spans="1:160" x14ac:dyDescent="0.3">
      <c r="A5520" t="str">
        <f>VLOOKUP(B5520,Table2[],3,FALSE)</f>
        <v>Digital</v>
      </c>
      <c r="B5520" t="str">
        <f>IF(OR(ISNUMBER(FIND("QVC",Z5520)),ISNUMBER(FIND("QVC",AL5520))),"QVC",IF(OR(ISNUMBER(FIND("NCO",H5520)),ISNUMBER(FIND("NCO",Y5520))), "NCO", IF(AL5520="consumer","PMD.com",VLOOKUP(LEFT(H5520,2),Tables!$E$1:$F$11,2,FALSE))))</f>
        <v>PMD.com</v>
      </c>
      <c r="C5520">
        <f t="shared" si="261"/>
        <v>51090061</v>
      </c>
      <c r="D5520">
        <f t="shared" si="262"/>
        <v>1</v>
      </c>
      <c r="E5520" t="str">
        <f t="shared" ca="1" si="263"/>
        <v>shifted orders shipped</v>
      </c>
      <c r="F5520" t="s">
        <v>3539</v>
      </c>
      <c r="G5520" t="s">
        <v>335</v>
      </c>
      <c r="H5520" t="s">
        <v>12048</v>
      </c>
      <c r="I5520" s="6">
        <v>44007.584120370368</v>
      </c>
      <c r="J5520" t="s">
        <v>16</v>
      </c>
      <c r="K5520" s="6">
        <v>44014.638101851851</v>
      </c>
      <c r="M5520" t="s">
        <v>12049</v>
      </c>
      <c r="N5520" t="s">
        <v>12050</v>
      </c>
      <c r="Q5520" t="s">
        <v>12051</v>
      </c>
      <c r="R5520" t="s">
        <v>378</v>
      </c>
      <c r="S5520">
        <v>48170</v>
      </c>
      <c r="T5520" t="s">
        <v>338</v>
      </c>
      <c r="U5520" t="s">
        <v>530</v>
      </c>
      <c r="W5520" t="s">
        <v>12052</v>
      </c>
      <c r="Z5520" t="s">
        <v>12049</v>
      </c>
      <c r="AA5520" t="s">
        <v>12050</v>
      </c>
      <c r="AD5520" t="s">
        <v>12051</v>
      </c>
      <c r="AE5520" t="s">
        <v>378</v>
      </c>
      <c r="AF5520">
        <v>48170</v>
      </c>
      <c r="AG5520" t="s">
        <v>338</v>
      </c>
      <c r="AH5520" t="s">
        <v>530</v>
      </c>
      <c r="AJ5520" t="s">
        <v>12052</v>
      </c>
      <c r="AL5520" t="s">
        <v>339</v>
      </c>
      <c r="AM5520">
        <v>1</v>
      </c>
      <c r="AN5520">
        <v>1</v>
      </c>
      <c r="AO5520">
        <v>8078</v>
      </c>
      <c r="AQ5520">
        <v>124010</v>
      </c>
      <c r="AR5520">
        <v>51090061</v>
      </c>
      <c r="AS5520" t="s">
        <v>1013</v>
      </c>
      <c r="AT5520" t="s">
        <v>122</v>
      </c>
      <c r="AW5520" t="s">
        <v>340</v>
      </c>
      <c r="AX5520" t="s">
        <v>340</v>
      </c>
      <c r="AY5520" t="s">
        <v>357</v>
      </c>
      <c r="AZ5520" t="s">
        <v>363</v>
      </c>
      <c r="BY5520" t="s">
        <v>342</v>
      </c>
      <c r="EQ5520">
        <v>251819</v>
      </c>
      <c r="ER5520" t="s">
        <v>12053</v>
      </c>
      <c r="EV5520">
        <v>17277841</v>
      </c>
      <c r="EW5520">
        <v>928</v>
      </c>
      <c r="EX5520">
        <v>215473</v>
      </c>
      <c r="EY5520">
        <v>9.2748999964335493E+25</v>
      </c>
      <c r="EZ5520">
        <v>1</v>
      </c>
      <c r="FC5520">
        <v>51090061</v>
      </c>
      <c r="FD5520" t="s">
        <v>122</v>
      </c>
    </row>
    <row r="5521" spans="1:160" x14ac:dyDescent="0.3">
      <c r="A5521" t="str">
        <f>VLOOKUP(B5521,Table2[],3,FALSE)</f>
        <v>Digital</v>
      </c>
      <c r="B5521" t="str">
        <f>IF(OR(ISNUMBER(FIND("QVC",Z5521)),ISNUMBER(FIND("QVC",AL5521))),"QVC",IF(OR(ISNUMBER(FIND("NCO",H5521)),ISNUMBER(FIND("NCO",Y5521))), "NCO", IF(AL5521="consumer","PMD.com",VLOOKUP(LEFT(H5521,2),Tables!$E$1:$F$11,2,FALSE))))</f>
        <v>PMD.com</v>
      </c>
      <c r="C5521">
        <f t="shared" si="261"/>
        <v>5357</v>
      </c>
      <c r="D5521">
        <f t="shared" si="262"/>
        <v>1</v>
      </c>
      <c r="E5521" t="str">
        <f t="shared" ca="1" si="263"/>
        <v>MTD orders shipped</v>
      </c>
      <c r="F5521" t="s">
        <v>3539</v>
      </c>
      <c r="G5521" t="s">
        <v>335</v>
      </c>
      <c r="H5521" t="s">
        <v>11188</v>
      </c>
      <c r="I5521" s="6">
        <v>44014.308530092596</v>
      </c>
      <c r="J5521" t="s">
        <v>16</v>
      </c>
      <c r="K5521" s="6">
        <v>44014.638761574075</v>
      </c>
      <c r="M5521" t="s">
        <v>12054</v>
      </c>
      <c r="N5521" t="s">
        <v>12055</v>
      </c>
      <c r="Q5521" t="s">
        <v>552</v>
      </c>
      <c r="R5521" t="s">
        <v>397</v>
      </c>
      <c r="S5521" t="s">
        <v>12056</v>
      </c>
      <c r="T5521" t="s">
        <v>338</v>
      </c>
      <c r="U5521" t="s">
        <v>530</v>
      </c>
      <c r="W5521" t="s">
        <v>12057</v>
      </c>
      <c r="Z5521" t="s">
        <v>12054</v>
      </c>
      <c r="AA5521" t="s">
        <v>12055</v>
      </c>
      <c r="AD5521" t="s">
        <v>552</v>
      </c>
      <c r="AE5521" t="s">
        <v>397</v>
      </c>
      <c r="AF5521" t="s">
        <v>12056</v>
      </c>
      <c r="AG5521" t="s">
        <v>338</v>
      </c>
      <c r="AH5521" t="s">
        <v>530</v>
      </c>
      <c r="AJ5521" t="s">
        <v>12057</v>
      </c>
      <c r="AL5521" t="s">
        <v>339</v>
      </c>
      <c r="AM5521">
        <v>1</v>
      </c>
      <c r="AN5521">
        <v>1</v>
      </c>
      <c r="AO5521">
        <v>15182</v>
      </c>
      <c r="AQ5521">
        <v>124521</v>
      </c>
      <c r="AR5521">
        <v>5357</v>
      </c>
      <c r="AS5521" t="s">
        <v>87</v>
      </c>
      <c r="AT5521" t="s">
        <v>88</v>
      </c>
      <c r="AW5521" t="s">
        <v>340</v>
      </c>
      <c r="AX5521" t="s">
        <v>340</v>
      </c>
      <c r="AY5521" t="s">
        <v>351</v>
      </c>
      <c r="AZ5521" t="s">
        <v>379</v>
      </c>
      <c r="BY5521" t="s">
        <v>342</v>
      </c>
      <c r="EQ5521">
        <v>249142</v>
      </c>
      <c r="ER5521" t="s">
        <v>11189</v>
      </c>
      <c r="EV5521">
        <v>17290377</v>
      </c>
      <c r="EW5521">
        <v>928</v>
      </c>
      <c r="EX5521">
        <v>221567</v>
      </c>
      <c r="EY5521" t="s">
        <v>12058</v>
      </c>
      <c r="EZ5521">
        <v>1</v>
      </c>
      <c r="FC5521">
        <v>5357</v>
      </c>
      <c r="FD5521" t="s">
        <v>88</v>
      </c>
    </row>
    <row r="5522" spans="1:160" x14ac:dyDescent="0.3">
      <c r="A5522" t="str">
        <f>VLOOKUP(B5522,Table2[],3,FALSE)</f>
        <v>Digital</v>
      </c>
      <c r="B5522" t="str">
        <f>IF(OR(ISNUMBER(FIND("QVC",Z5522)),ISNUMBER(FIND("QVC",AL5522))),"QVC",IF(OR(ISNUMBER(FIND("NCO",H5522)),ISNUMBER(FIND("NCO",Y5522))), "NCO", IF(AL5522="consumer","PMD.com",VLOOKUP(LEFT(H5522,2),Tables!$E$1:$F$11,2,FALSE))))</f>
        <v>PMD.com</v>
      </c>
      <c r="C5522">
        <f t="shared" si="261"/>
        <v>53440001</v>
      </c>
      <c r="D5522">
        <f t="shared" si="262"/>
        <v>1</v>
      </c>
      <c r="E5522" t="str">
        <f t="shared" ca="1" si="263"/>
        <v>shifted orders shipped</v>
      </c>
      <c r="F5522" t="s">
        <v>3539</v>
      </c>
      <c r="G5522" t="s">
        <v>335</v>
      </c>
      <c r="H5522" t="s">
        <v>12059</v>
      </c>
      <c r="I5522" s="6">
        <v>44007.584039351852</v>
      </c>
      <c r="J5522" t="s">
        <v>16</v>
      </c>
      <c r="K5522" s="6">
        <v>44014.638854166667</v>
      </c>
      <c r="M5522" t="s">
        <v>12060</v>
      </c>
      <c r="N5522" t="s">
        <v>12061</v>
      </c>
      <c r="Q5522" t="s">
        <v>767</v>
      </c>
      <c r="R5522" t="s">
        <v>365</v>
      </c>
      <c r="S5522">
        <v>93110</v>
      </c>
      <c r="T5522" t="s">
        <v>338</v>
      </c>
      <c r="U5522" t="s">
        <v>530</v>
      </c>
      <c r="W5522" t="s">
        <v>12062</v>
      </c>
      <c r="Z5522" t="s">
        <v>12060</v>
      </c>
      <c r="AA5522" t="s">
        <v>12061</v>
      </c>
      <c r="AD5522" t="s">
        <v>767</v>
      </c>
      <c r="AE5522" t="s">
        <v>365</v>
      </c>
      <c r="AF5522">
        <v>93110</v>
      </c>
      <c r="AG5522" t="s">
        <v>338</v>
      </c>
      <c r="AH5522" t="s">
        <v>530</v>
      </c>
      <c r="AJ5522" t="s">
        <v>12062</v>
      </c>
      <c r="AL5522" t="s">
        <v>339</v>
      </c>
      <c r="AM5522">
        <v>1</v>
      </c>
      <c r="AN5522">
        <v>1</v>
      </c>
      <c r="AO5522">
        <v>7642</v>
      </c>
      <c r="AQ5522">
        <v>124700</v>
      </c>
      <c r="AR5522">
        <v>53440001</v>
      </c>
      <c r="AS5522" t="s">
        <v>1240</v>
      </c>
      <c r="AT5522" t="s">
        <v>116</v>
      </c>
      <c r="AW5522" t="s">
        <v>340</v>
      </c>
      <c r="AX5522" t="s">
        <v>340</v>
      </c>
      <c r="AY5522" t="s">
        <v>345</v>
      </c>
      <c r="AZ5522" t="s">
        <v>345</v>
      </c>
      <c r="BY5522" t="s">
        <v>342</v>
      </c>
      <c r="EQ5522">
        <v>252960</v>
      </c>
      <c r="ER5522" t="s">
        <v>12063</v>
      </c>
      <c r="EV5522">
        <v>17277843</v>
      </c>
      <c r="EW5522">
        <v>928</v>
      </c>
      <c r="EX5522">
        <v>215475</v>
      </c>
      <c r="EY5522">
        <v>9.2748999964335493E+25</v>
      </c>
      <c r="EZ5522">
        <v>1</v>
      </c>
      <c r="FC5522">
        <v>53440001</v>
      </c>
      <c r="FD5522" t="s">
        <v>116</v>
      </c>
    </row>
    <row r="5523" spans="1:160" x14ac:dyDescent="0.3">
      <c r="A5523" t="str">
        <f>VLOOKUP(B5523,Table2[],3,FALSE)</f>
        <v>Digital</v>
      </c>
      <c r="B5523" t="str">
        <f>IF(OR(ISNUMBER(FIND("QVC",Z5523)),ISNUMBER(FIND("QVC",AL5523))),"QVC",IF(OR(ISNUMBER(FIND("NCO",H5523)),ISNUMBER(FIND("NCO",Y5523))), "NCO", IF(AL5523="consumer","PMD.com",VLOOKUP(LEFT(H5523,2),Tables!$E$1:$F$11,2,FALSE))))</f>
        <v>PMD.com</v>
      </c>
      <c r="C5523">
        <f t="shared" si="261"/>
        <v>53160001</v>
      </c>
      <c r="D5523">
        <f t="shared" si="262"/>
        <v>1</v>
      </c>
      <c r="E5523" t="str">
        <f t="shared" ca="1" si="263"/>
        <v>shifted orders shipped</v>
      </c>
      <c r="F5523" t="s">
        <v>3539</v>
      </c>
      <c r="G5523" t="s">
        <v>335</v>
      </c>
      <c r="H5523" t="s">
        <v>12059</v>
      </c>
      <c r="I5523" s="6">
        <v>44007.584039351852</v>
      </c>
      <c r="J5523" t="s">
        <v>16</v>
      </c>
      <c r="K5523" s="6">
        <v>44014.638854166667</v>
      </c>
      <c r="M5523" t="s">
        <v>12060</v>
      </c>
      <c r="N5523" t="s">
        <v>12061</v>
      </c>
      <c r="Q5523" t="s">
        <v>767</v>
      </c>
      <c r="R5523" t="s">
        <v>365</v>
      </c>
      <c r="S5523">
        <v>93110</v>
      </c>
      <c r="T5523" t="s">
        <v>338</v>
      </c>
      <c r="U5523" t="s">
        <v>530</v>
      </c>
      <c r="W5523" t="s">
        <v>12062</v>
      </c>
      <c r="Z5523" t="s">
        <v>12060</v>
      </c>
      <c r="AA5523" t="s">
        <v>12061</v>
      </c>
      <c r="AD5523" t="s">
        <v>767</v>
      </c>
      <c r="AE5523" t="s">
        <v>365</v>
      </c>
      <c r="AF5523">
        <v>93110</v>
      </c>
      <c r="AG5523" t="s">
        <v>338</v>
      </c>
      <c r="AH5523" t="s">
        <v>530</v>
      </c>
      <c r="AJ5523" t="s">
        <v>12062</v>
      </c>
      <c r="AL5523" t="s">
        <v>339</v>
      </c>
      <c r="AM5523">
        <v>1</v>
      </c>
      <c r="AN5523">
        <v>1</v>
      </c>
      <c r="AO5523">
        <v>4322</v>
      </c>
      <c r="AQ5523">
        <v>124007</v>
      </c>
      <c r="AR5523">
        <v>53160001</v>
      </c>
      <c r="AS5523" t="s">
        <v>1895</v>
      </c>
      <c r="AT5523" t="s">
        <v>119</v>
      </c>
      <c r="AW5523" t="s">
        <v>340</v>
      </c>
      <c r="AX5523" t="s">
        <v>340</v>
      </c>
      <c r="AY5523" t="s">
        <v>341</v>
      </c>
      <c r="AZ5523">
        <v>0</v>
      </c>
      <c r="BY5523" t="s">
        <v>342</v>
      </c>
      <c r="EQ5523">
        <v>252959</v>
      </c>
      <c r="ER5523" t="s">
        <v>12063</v>
      </c>
      <c r="EV5523">
        <v>17277843</v>
      </c>
      <c r="EW5523">
        <v>928</v>
      </c>
      <c r="EX5523">
        <v>215475</v>
      </c>
      <c r="EY5523">
        <v>9.2748999964335493E+25</v>
      </c>
      <c r="EZ5523">
        <v>1</v>
      </c>
      <c r="FC5523">
        <v>53160001</v>
      </c>
      <c r="FD5523" t="s">
        <v>119</v>
      </c>
    </row>
    <row r="5524" spans="1:160" x14ac:dyDescent="0.3">
      <c r="A5524" t="str">
        <f>VLOOKUP(B5524,Table2[],3,FALSE)</f>
        <v>Digital</v>
      </c>
      <c r="B5524" t="str">
        <f>IF(OR(ISNUMBER(FIND("QVC",Z5524)),ISNUMBER(FIND("QVC",AL5524))),"QVC",IF(OR(ISNUMBER(FIND("NCO",H5524)),ISNUMBER(FIND("NCO",Y5524))), "NCO", IF(AL5524="consumer","PMD.com",VLOOKUP(LEFT(H5524,2),Tables!$E$1:$F$11,2,FALSE))))</f>
        <v>PMD.com</v>
      </c>
      <c r="C5524">
        <f t="shared" si="261"/>
        <v>52460001</v>
      </c>
      <c r="D5524">
        <f t="shared" si="262"/>
        <v>1</v>
      </c>
      <c r="E5524" t="str">
        <f t="shared" ca="1" si="263"/>
        <v>shifted orders shipped</v>
      </c>
      <c r="F5524" t="s">
        <v>3539</v>
      </c>
      <c r="G5524" t="s">
        <v>335</v>
      </c>
      <c r="H5524" t="s">
        <v>12059</v>
      </c>
      <c r="I5524" s="6">
        <v>44007.584039351852</v>
      </c>
      <c r="J5524" t="s">
        <v>16</v>
      </c>
      <c r="K5524" s="6">
        <v>44014.638854166667</v>
      </c>
      <c r="M5524" t="s">
        <v>12060</v>
      </c>
      <c r="N5524" t="s">
        <v>12061</v>
      </c>
      <c r="Q5524" t="s">
        <v>767</v>
      </c>
      <c r="R5524" t="s">
        <v>365</v>
      </c>
      <c r="S5524">
        <v>93110</v>
      </c>
      <c r="T5524" t="s">
        <v>338</v>
      </c>
      <c r="U5524" t="s">
        <v>530</v>
      </c>
      <c r="W5524" t="s">
        <v>12062</v>
      </c>
      <c r="Z5524" t="s">
        <v>12060</v>
      </c>
      <c r="AA5524" t="s">
        <v>12061</v>
      </c>
      <c r="AD5524" t="s">
        <v>767</v>
      </c>
      <c r="AE5524" t="s">
        <v>365</v>
      </c>
      <c r="AF5524">
        <v>93110</v>
      </c>
      <c r="AG5524" t="s">
        <v>338</v>
      </c>
      <c r="AH5524" t="s">
        <v>530</v>
      </c>
      <c r="AJ5524" t="s">
        <v>12062</v>
      </c>
      <c r="AL5524" t="s">
        <v>339</v>
      </c>
      <c r="AM5524">
        <v>1</v>
      </c>
      <c r="AN5524">
        <v>1</v>
      </c>
      <c r="AO5524">
        <v>14007</v>
      </c>
      <c r="AQ5524">
        <v>127157</v>
      </c>
      <c r="AR5524">
        <v>52460001</v>
      </c>
      <c r="AS5524" t="s">
        <v>972</v>
      </c>
      <c r="AT5524" t="s">
        <v>76</v>
      </c>
      <c r="AW5524" t="s">
        <v>340</v>
      </c>
      <c r="AX5524" t="s">
        <v>340</v>
      </c>
      <c r="AY5524" t="s">
        <v>341</v>
      </c>
      <c r="AZ5524">
        <v>0</v>
      </c>
      <c r="BY5524" t="s">
        <v>342</v>
      </c>
      <c r="EQ5524">
        <v>252044</v>
      </c>
      <c r="ER5524" t="s">
        <v>12063</v>
      </c>
      <c r="EV5524">
        <v>17277843</v>
      </c>
      <c r="EW5524">
        <v>928</v>
      </c>
      <c r="EX5524">
        <v>215475</v>
      </c>
      <c r="EY5524">
        <v>9.2748999964335493E+25</v>
      </c>
      <c r="EZ5524">
        <v>1</v>
      </c>
      <c r="FC5524">
        <v>52460001</v>
      </c>
      <c r="FD5524" t="s">
        <v>76</v>
      </c>
    </row>
    <row r="5525" spans="1:160" x14ac:dyDescent="0.3">
      <c r="A5525" t="str">
        <f>VLOOKUP(B5525,Table2[],3,FALSE)</f>
        <v>Digital</v>
      </c>
      <c r="B5525" t="str">
        <f>IF(OR(ISNUMBER(FIND("QVC",Z5525)),ISNUMBER(FIND("QVC",AL5525))),"QVC",IF(OR(ISNUMBER(FIND("NCO",H5525)),ISNUMBER(FIND("NCO",Y5525))), "NCO", IF(AL5525="consumer","PMD.com",VLOOKUP(LEFT(H5525,2),Tables!$E$1:$F$11,2,FALSE))))</f>
        <v>PMD.com</v>
      </c>
      <c r="C5525">
        <f t="shared" si="261"/>
        <v>5342</v>
      </c>
      <c r="D5525">
        <f t="shared" si="262"/>
        <v>1</v>
      </c>
      <c r="E5525" t="str">
        <f t="shared" ca="1" si="263"/>
        <v>shifted orders shipped</v>
      </c>
      <c r="F5525" t="s">
        <v>3539</v>
      </c>
      <c r="G5525" t="s">
        <v>335</v>
      </c>
      <c r="H5525" t="s">
        <v>12059</v>
      </c>
      <c r="I5525" s="6">
        <v>44007.584039351852</v>
      </c>
      <c r="J5525" t="s">
        <v>16</v>
      </c>
      <c r="K5525" s="6">
        <v>44014.638854166667</v>
      </c>
      <c r="M5525" t="s">
        <v>12060</v>
      </c>
      <c r="N5525" t="s">
        <v>12061</v>
      </c>
      <c r="Q5525" t="s">
        <v>767</v>
      </c>
      <c r="R5525" t="s">
        <v>365</v>
      </c>
      <c r="S5525">
        <v>93110</v>
      </c>
      <c r="T5525" t="s">
        <v>338</v>
      </c>
      <c r="U5525" t="s">
        <v>530</v>
      </c>
      <c r="W5525" t="s">
        <v>12062</v>
      </c>
      <c r="Z5525" t="s">
        <v>12060</v>
      </c>
      <c r="AA5525" t="s">
        <v>12061</v>
      </c>
      <c r="AD5525" t="s">
        <v>767</v>
      </c>
      <c r="AE5525" t="s">
        <v>365</v>
      </c>
      <c r="AF5525">
        <v>93110</v>
      </c>
      <c r="AG5525" t="s">
        <v>338</v>
      </c>
      <c r="AH5525" t="s">
        <v>530</v>
      </c>
      <c r="AJ5525" t="s">
        <v>12062</v>
      </c>
      <c r="AL5525" t="s">
        <v>339</v>
      </c>
      <c r="AM5525">
        <v>1</v>
      </c>
      <c r="AN5525">
        <v>1</v>
      </c>
      <c r="AO5525">
        <v>13280</v>
      </c>
      <c r="AQ5525">
        <v>123849</v>
      </c>
      <c r="AR5525">
        <v>5342</v>
      </c>
      <c r="AS5525" t="s">
        <v>1885</v>
      </c>
      <c r="AT5525" t="s">
        <v>149</v>
      </c>
      <c r="AW5525" t="s">
        <v>340</v>
      </c>
      <c r="AX5525" t="s">
        <v>340</v>
      </c>
      <c r="AY5525" t="s">
        <v>345</v>
      </c>
      <c r="AZ5525" t="s">
        <v>346</v>
      </c>
      <c r="BY5525" t="s">
        <v>342</v>
      </c>
      <c r="EQ5525">
        <v>243460</v>
      </c>
      <c r="ER5525" t="s">
        <v>12063</v>
      </c>
      <c r="EV5525">
        <v>17277843</v>
      </c>
      <c r="EW5525">
        <v>928</v>
      </c>
      <c r="EX5525">
        <v>215475</v>
      </c>
      <c r="EY5525">
        <v>9.2748999964335493E+25</v>
      </c>
      <c r="EZ5525">
        <v>1</v>
      </c>
      <c r="FC5525">
        <v>5342</v>
      </c>
      <c r="FD5525" t="s">
        <v>149</v>
      </c>
    </row>
    <row r="5526" spans="1:160" x14ac:dyDescent="0.3">
      <c r="A5526" t="str">
        <f>VLOOKUP(B5526,Table2[],3,FALSE)</f>
        <v>Digital</v>
      </c>
      <c r="B5526" t="str">
        <f>IF(OR(ISNUMBER(FIND("QVC",Z5526)),ISNUMBER(FIND("QVC",AL5526))),"QVC",IF(OR(ISNUMBER(FIND("NCO",H5526)),ISNUMBER(FIND("NCO",Y5526))), "NCO", IF(AL5526="consumer","PMD.com",VLOOKUP(LEFT(H5526,2),Tables!$E$1:$F$11,2,FALSE))))</f>
        <v>PMD.com</v>
      </c>
      <c r="C5526">
        <f t="shared" si="261"/>
        <v>55090001</v>
      </c>
      <c r="D5526">
        <f t="shared" si="262"/>
        <v>1</v>
      </c>
      <c r="E5526" t="str">
        <f t="shared" ca="1" si="263"/>
        <v>MTD orders shipped</v>
      </c>
      <c r="F5526" t="s">
        <v>3539</v>
      </c>
      <c r="G5526" t="s">
        <v>335</v>
      </c>
      <c r="H5526" t="s">
        <v>12064</v>
      </c>
      <c r="I5526" s="6">
        <v>44014.355254629627</v>
      </c>
      <c r="J5526" t="s">
        <v>16</v>
      </c>
      <c r="K5526" s="6">
        <v>44014.639386574076</v>
      </c>
      <c r="M5526" t="s">
        <v>12065</v>
      </c>
      <c r="N5526" t="s">
        <v>12066</v>
      </c>
      <c r="Q5526" t="s">
        <v>808</v>
      </c>
      <c r="R5526" t="s">
        <v>360</v>
      </c>
      <c r="S5526" t="s">
        <v>12067</v>
      </c>
      <c r="T5526" t="s">
        <v>338</v>
      </c>
      <c r="U5526" t="s">
        <v>530</v>
      </c>
      <c r="W5526" t="s">
        <v>12068</v>
      </c>
      <c r="Z5526" t="s">
        <v>12065</v>
      </c>
      <c r="AA5526" t="s">
        <v>12066</v>
      </c>
      <c r="AD5526" t="s">
        <v>808</v>
      </c>
      <c r="AE5526" t="s">
        <v>360</v>
      </c>
      <c r="AF5526" t="s">
        <v>12067</v>
      </c>
      <c r="AG5526" t="s">
        <v>338</v>
      </c>
      <c r="AH5526" t="s">
        <v>530</v>
      </c>
      <c r="AJ5526" t="s">
        <v>12068</v>
      </c>
      <c r="AL5526" t="s">
        <v>339</v>
      </c>
      <c r="AM5526">
        <v>1</v>
      </c>
      <c r="AN5526">
        <v>1</v>
      </c>
      <c r="AO5526">
        <v>5013</v>
      </c>
      <c r="AQ5526">
        <v>124478</v>
      </c>
      <c r="AR5526">
        <v>55090001</v>
      </c>
      <c r="AS5526" t="s">
        <v>995</v>
      </c>
      <c r="AT5526" t="s">
        <v>165</v>
      </c>
      <c r="AW5526" t="s">
        <v>340</v>
      </c>
      <c r="AX5526" t="s">
        <v>340</v>
      </c>
      <c r="AY5526" t="s">
        <v>382</v>
      </c>
      <c r="AZ5526">
        <v>0</v>
      </c>
      <c r="BY5526" t="s">
        <v>342</v>
      </c>
      <c r="EQ5526">
        <v>251219</v>
      </c>
      <c r="ER5526" t="s">
        <v>12069</v>
      </c>
      <c r="EV5526">
        <v>17290391</v>
      </c>
      <c r="EW5526">
        <v>928</v>
      </c>
      <c r="EX5526">
        <v>221582</v>
      </c>
      <c r="EY5526">
        <v>9.2748999964335493E+25</v>
      </c>
      <c r="EZ5526">
        <v>1</v>
      </c>
      <c r="FC5526">
        <v>55090001</v>
      </c>
      <c r="FD5526" t="s">
        <v>165</v>
      </c>
    </row>
    <row r="5527" spans="1:160" x14ac:dyDescent="0.3">
      <c r="A5527" t="str">
        <f>VLOOKUP(B5527,Table2[],3,FALSE)</f>
        <v>Digital</v>
      </c>
      <c r="B5527" t="str">
        <f>IF(OR(ISNUMBER(FIND("QVC",Z5527)),ISNUMBER(FIND("QVC",AL5527))),"QVC",IF(OR(ISNUMBER(FIND("NCO",H5527)),ISNUMBER(FIND("NCO",Y5527))), "NCO", IF(AL5527="consumer","PMD.com",VLOOKUP(LEFT(H5527,2),Tables!$E$1:$F$11,2,FALSE))))</f>
        <v>PMD.com</v>
      </c>
      <c r="C5527">
        <f t="shared" si="261"/>
        <v>53440001</v>
      </c>
      <c r="D5527">
        <f t="shared" si="262"/>
        <v>1</v>
      </c>
      <c r="E5527" t="str">
        <f t="shared" ca="1" si="263"/>
        <v>shifted orders shipped</v>
      </c>
      <c r="F5527" t="s">
        <v>3539</v>
      </c>
      <c r="G5527" t="s">
        <v>335</v>
      </c>
      <c r="H5527" t="s">
        <v>12070</v>
      </c>
      <c r="I5527" s="6">
        <v>44007.374074074076</v>
      </c>
      <c r="J5527" t="s">
        <v>16</v>
      </c>
      <c r="K5527" s="6">
        <v>44014.639456018522</v>
      </c>
      <c r="M5527" t="s">
        <v>12071</v>
      </c>
      <c r="N5527" t="s">
        <v>12072</v>
      </c>
      <c r="Q5527" t="s">
        <v>12073</v>
      </c>
      <c r="R5527" t="s">
        <v>362</v>
      </c>
      <c r="S5527">
        <v>1770</v>
      </c>
      <c r="T5527" t="s">
        <v>338</v>
      </c>
      <c r="U5527" t="s">
        <v>530</v>
      </c>
      <c r="W5527" t="s">
        <v>12074</v>
      </c>
      <c r="Z5527" t="s">
        <v>12071</v>
      </c>
      <c r="AA5527" t="s">
        <v>12072</v>
      </c>
      <c r="AD5527" t="s">
        <v>12073</v>
      </c>
      <c r="AE5527" t="s">
        <v>362</v>
      </c>
      <c r="AF5527">
        <v>1770</v>
      </c>
      <c r="AG5527" t="s">
        <v>338</v>
      </c>
      <c r="AH5527" t="s">
        <v>530</v>
      </c>
      <c r="AJ5527" t="s">
        <v>12074</v>
      </c>
      <c r="AL5527" t="s">
        <v>339</v>
      </c>
      <c r="AM5527">
        <v>1</v>
      </c>
      <c r="AN5527">
        <v>1</v>
      </c>
      <c r="AO5527">
        <v>7642</v>
      </c>
      <c r="AQ5527">
        <v>124700</v>
      </c>
      <c r="AR5527">
        <v>53440001</v>
      </c>
      <c r="AS5527" t="s">
        <v>1240</v>
      </c>
      <c r="AT5527" t="s">
        <v>116</v>
      </c>
      <c r="AW5527" t="s">
        <v>340</v>
      </c>
      <c r="AX5527" t="s">
        <v>340</v>
      </c>
      <c r="AY5527" t="s">
        <v>345</v>
      </c>
      <c r="AZ5527" t="s">
        <v>345</v>
      </c>
      <c r="BY5527" t="s">
        <v>342</v>
      </c>
      <c r="EQ5527">
        <v>252960</v>
      </c>
      <c r="ER5527" t="s">
        <v>12075</v>
      </c>
      <c r="EV5527">
        <v>17269139</v>
      </c>
      <c r="EW5527">
        <v>928</v>
      </c>
      <c r="EX5527">
        <v>209308</v>
      </c>
      <c r="EY5527">
        <v>9.2748999964335493E+25</v>
      </c>
      <c r="EZ5527">
        <v>1</v>
      </c>
      <c r="FC5527">
        <v>53440001</v>
      </c>
      <c r="FD5527" t="s">
        <v>116</v>
      </c>
    </row>
    <row r="5528" spans="1:160" x14ac:dyDescent="0.3">
      <c r="A5528" t="str">
        <f>VLOOKUP(B5528,Table2[],3,FALSE)</f>
        <v>Digital</v>
      </c>
      <c r="B5528" t="str">
        <f>IF(OR(ISNUMBER(FIND("QVC",Z5528)),ISNUMBER(FIND("QVC",AL5528))),"QVC",IF(OR(ISNUMBER(FIND("NCO",H5528)),ISNUMBER(FIND("NCO",Y5528))), "NCO", IF(AL5528="consumer","PMD.com",VLOOKUP(LEFT(H5528,2),Tables!$E$1:$F$11,2,FALSE))))</f>
        <v>PMD.com</v>
      </c>
      <c r="C5528">
        <f t="shared" si="261"/>
        <v>52460001</v>
      </c>
      <c r="D5528">
        <f t="shared" si="262"/>
        <v>1</v>
      </c>
      <c r="E5528" t="str">
        <f t="shared" ca="1" si="263"/>
        <v>shifted orders shipped</v>
      </c>
      <c r="F5528" t="s">
        <v>3539</v>
      </c>
      <c r="G5528" t="s">
        <v>335</v>
      </c>
      <c r="H5528" t="s">
        <v>12070</v>
      </c>
      <c r="I5528" s="6">
        <v>44007.374074074076</v>
      </c>
      <c r="J5528" t="s">
        <v>16</v>
      </c>
      <c r="K5528" s="6">
        <v>44014.639456018522</v>
      </c>
      <c r="M5528" t="s">
        <v>12071</v>
      </c>
      <c r="N5528" t="s">
        <v>12072</v>
      </c>
      <c r="Q5528" t="s">
        <v>12073</v>
      </c>
      <c r="R5528" t="s">
        <v>362</v>
      </c>
      <c r="S5528">
        <v>1770</v>
      </c>
      <c r="T5528" t="s">
        <v>338</v>
      </c>
      <c r="U5528" t="s">
        <v>530</v>
      </c>
      <c r="W5528" t="s">
        <v>12074</v>
      </c>
      <c r="Z5528" t="s">
        <v>12071</v>
      </c>
      <c r="AA5528" t="s">
        <v>12072</v>
      </c>
      <c r="AD5528" t="s">
        <v>12073</v>
      </c>
      <c r="AE5528" t="s">
        <v>362</v>
      </c>
      <c r="AF5528">
        <v>1770</v>
      </c>
      <c r="AG5528" t="s">
        <v>338</v>
      </c>
      <c r="AH5528" t="s">
        <v>530</v>
      </c>
      <c r="AJ5528" t="s">
        <v>12074</v>
      </c>
      <c r="AL5528" t="s">
        <v>339</v>
      </c>
      <c r="AM5528">
        <v>1</v>
      </c>
      <c r="AN5528">
        <v>1</v>
      </c>
      <c r="AO5528">
        <v>14007</v>
      </c>
      <c r="AQ5528">
        <v>127157</v>
      </c>
      <c r="AR5528">
        <v>52460001</v>
      </c>
      <c r="AS5528" t="s">
        <v>972</v>
      </c>
      <c r="AT5528" t="s">
        <v>76</v>
      </c>
      <c r="AW5528" t="s">
        <v>340</v>
      </c>
      <c r="AX5528" t="s">
        <v>340</v>
      </c>
      <c r="AY5528" t="s">
        <v>341</v>
      </c>
      <c r="AZ5528">
        <v>0</v>
      </c>
      <c r="BY5528" t="s">
        <v>342</v>
      </c>
      <c r="EQ5528">
        <v>252044</v>
      </c>
      <c r="ER5528" t="s">
        <v>12075</v>
      </c>
      <c r="EV5528">
        <v>17269139</v>
      </c>
      <c r="EW5528">
        <v>928</v>
      </c>
      <c r="EX5528">
        <v>209308</v>
      </c>
      <c r="EY5528">
        <v>9.2748999964335493E+25</v>
      </c>
      <c r="EZ5528">
        <v>1</v>
      </c>
      <c r="FC5528">
        <v>52460001</v>
      </c>
      <c r="FD5528" t="s">
        <v>76</v>
      </c>
    </row>
    <row r="5529" spans="1:160" x14ac:dyDescent="0.3">
      <c r="A5529" t="str">
        <f>VLOOKUP(B5529,Table2[],3,FALSE)</f>
        <v>Digital</v>
      </c>
      <c r="B5529" t="str">
        <f>IF(OR(ISNUMBER(FIND("QVC",Z5529)),ISNUMBER(FIND("QVC",AL5529))),"QVC",IF(OR(ISNUMBER(FIND("NCO",H5529)),ISNUMBER(FIND("NCO",Y5529))), "NCO", IF(AL5529="consumer","PMD.com",VLOOKUP(LEFT(H5529,2),Tables!$E$1:$F$11,2,FALSE))))</f>
        <v>PMD.com</v>
      </c>
      <c r="C5529">
        <f t="shared" si="261"/>
        <v>5342</v>
      </c>
      <c r="D5529">
        <f t="shared" si="262"/>
        <v>1</v>
      </c>
      <c r="E5529" t="str">
        <f t="shared" ca="1" si="263"/>
        <v>shifted orders shipped</v>
      </c>
      <c r="F5529" t="s">
        <v>3539</v>
      </c>
      <c r="G5529" t="s">
        <v>335</v>
      </c>
      <c r="H5529" t="s">
        <v>12070</v>
      </c>
      <c r="I5529" s="6">
        <v>44007.374074074076</v>
      </c>
      <c r="J5529" t="s">
        <v>16</v>
      </c>
      <c r="K5529" s="6">
        <v>44014.639456018522</v>
      </c>
      <c r="M5529" t="s">
        <v>12071</v>
      </c>
      <c r="N5529" t="s">
        <v>12072</v>
      </c>
      <c r="Q5529" t="s">
        <v>12073</v>
      </c>
      <c r="R5529" t="s">
        <v>362</v>
      </c>
      <c r="S5529">
        <v>1770</v>
      </c>
      <c r="T5529" t="s">
        <v>338</v>
      </c>
      <c r="U5529" t="s">
        <v>530</v>
      </c>
      <c r="W5529" t="s">
        <v>12074</v>
      </c>
      <c r="Z5529" t="s">
        <v>12071</v>
      </c>
      <c r="AA5529" t="s">
        <v>12072</v>
      </c>
      <c r="AD5529" t="s">
        <v>12073</v>
      </c>
      <c r="AE5529" t="s">
        <v>362</v>
      </c>
      <c r="AF5529">
        <v>1770</v>
      </c>
      <c r="AG5529" t="s">
        <v>338</v>
      </c>
      <c r="AH5529" t="s">
        <v>530</v>
      </c>
      <c r="AJ5529" t="s">
        <v>12074</v>
      </c>
      <c r="AL5529" t="s">
        <v>339</v>
      </c>
      <c r="AM5529">
        <v>1</v>
      </c>
      <c r="AN5529">
        <v>1</v>
      </c>
      <c r="AO5529">
        <v>13280</v>
      </c>
      <c r="AQ5529">
        <v>123849</v>
      </c>
      <c r="AR5529">
        <v>5342</v>
      </c>
      <c r="AS5529" t="s">
        <v>1885</v>
      </c>
      <c r="AT5529" t="s">
        <v>149</v>
      </c>
      <c r="AW5529" t="s">
        <v>340</v>
      </c>
      <c r="AX5529" t="s">
        <v>340</v>
      </c>
      <c r="AY5529" t="s">
        <v>345</v>
      </c>
      <c r="AZ5529" t="s">
        <v>346</v>
      </c>
      <c r="BY5529" t="s">
        <v>342</v>
      </c>
      <c r="EQ5529">
        <v>243460</v>
      </c>
      <c r="ER5529" t="s">
        <v>12075</v>
      </c>
      <c r="EV5529">
        <v>17269139</v>
      </c>
      <c r="EW5529">
        <v>928</v>
      </c>
      <c r="EX5529">
        <v>209308</v>
      </c>
      <c r="EY5529">
        <v>9.2748999964335493E+25</v>
      </c>
      <c r="EZ5529">
        <v>1</v>
      </c>
      <c r="FC5529">
        <v>5342</v>
      </c>
      <c r="FD5529" t="s">
        <v>149</v>
      </c>
    </row>
    <row r="5530" spans="1:160" x14ac:dyDescent="0.3">
      <c r="A5530" t="str">
        <f>VLOOKUP(B5530,Table2[],3,FALSE)</f>
        <v>Digital</v>
      </c>
      <c r="B5530" t="str">
        <f>IF(OR(ISNUMBER(FIND("QVC",Z5530)),ISNUMBER(FIND("QVC",AL5530))),"QVC",IF(OR(ISNUMBER(FIND("NCO",H5530)),ISNUMBER(FIND("NCO",Y5530))), "NCO", IF(AL5530="consumer","PMD.com",VLOOKUP(LEFT(H5530,2),Tables!$E$1:$F$11,2,FALSE))))</f>
        <v>PMD.com</v>
      </c>
      <c r="C5530">
        <f t="shared" si="261"/>
        <v>52400001</v>
      </c>
      <c r="D5530">
        <f t="shared" si="262"/>
        <v>1</v>
      </c>
      <c r="E5530" t="str">
        <f t="shared" ca="1" si="263"/>
        <v>MTD orders shipped</v>
      </c>
      <c r="F5530" t="s">
        <v>3539</v>
      </c>
      <c r="G5530" t="s">
        <v>335</v>
      </c>
      <c r="H5530" t="s">
        <v>12076</v>
      </c>
      <c r="I5530" s="6">
        <v>44014.354444444441</v>
      </c>
      <c r="J5530" t="s">
        <v>16</v>
      </c>
      <c r="K5530" s="6">
        <v>44014.639907407407</v>
      </c>
      <c r="M5530" t="s">
        <v>12077</v>
      </c>
      <c r="N5530" t="s">
        <v>12078</v>
      </c>
      <c r="Q5530" t="s">
        <v>537</v>
      </c>
      <c r="R5530" t="s">
        <v>414</v>
      </c>
      <c r="S5530" t="s">
        <v>12079</v>
      </c>
      <c r="T5530" t="s">
        <v>338</v>
      </c>
      <c r="U5530" t="s">
        <v>530</v>
      </c>
      <c r="W5530" t="s">
        <v>12080</v>
      </c>
      <c r="Z5530" t="s">
        <v>12077</v>
      </c>
      <c r="AA5530" t="s">
        <v>12078</v>
      </c>
      <c r="AD5530" t="s">
        <v>537</v>
      </c>
      <c r="AE5530" t="s">
        <v>414</v>
      </c>
      <c r="AF5530" t="s">
        <v>12079</v>
      </c>
      <c r="AG5530" t="s">
        <v>338</v>
      </c>
      <c r="AH5530" t="s">
        <v>530</v>
      </c>
      <c r="AJ5530" t="s">
        <v>12080</v>
      </c>
      <c r="AL5530" t="s">
        <v>339</v>
      </c>
      <c r="AM5530">
        <v>1</v>
      </c>
      <c r="AN5530">
        <v>1</v>
      </c>
      <c r="AO5530">
        <v>2895</v>
      </c>
      <c r="AQ5530">
        <v>124289</v>
      </c>
      <c r="AR5530">
        <v>52400001</v>
      </c>
      <c r="AS5530" t="s">
        <v>787</v>
      </c>
      <c r="AT5530" t="s">
        <v>115</v>
      </c>
      <c r="AW5530" t="s">
        <v>340</v>
      </c>
      <c r="AX5530" t="s">
        <v>340</v>
      </c>
      <c r="AY5530" t="s">
        <v>432</v>
      </c>
      <c r="AZ5530">
        <v>0</v>
      </c>
      <c r="BY5530" t="s">
        <v>342</v>
      </c>
      <c r="EQ5530">
        <v>251708</v>
      </c>
      <c r="ER5530" t="s">
        <v>12081</v>
      </c>
      <c r="EV5530">
        <v>17290390</v>
      </c>
      <c r="EW5530">
        <v>928</v>
      </c>
      <c r="EX5530">
        <v>221581</v>
      </c>
      <c r="EY5530" t="s">
        <v>12082</v>
      </c>
      <c r="EZ5530">
        <v>1</v>
      </c>
      <c r="FC5530">
        <v>52400001</v>
      </c>
      <c r="FD5530" t="s">
        <v>115</v>
      </c>
    </row>
    <row r="5531" spans="1:160" x14ac:dyDescent="0.3">
      <c r="A5531" t="str">
        <f>VLOOKUP(B5531,Table2[],3,FALSE)</f>
        <v>Digital</v>
      </c>
      <c r="B5531" t="str">
        <f>IF(OR(ISNUMBER(FIND("QVC",Z5531)),ISNUMBER(FIND("QVC",AL5531))),"QVC",IF(OR(ISNUMBER(FIND("NCO",H5531)),ISNUMBER(FIND("NCO",Y5531))), "NCO", IF(AL5531="consumer","PMD.com",VLOOKUP(LEFT(H5531,2),Tables!$E$1:$F$11,2,FALSE))))</f>
        <v>PMD.com</v>
      </c>
      <c r="C5531">
        <f t="shared" si="261"/>
        <v>51090061</v>
      </c>
      <c r="D5531">
        <f t="shared" si="262"/>
        <v>1</v>
      </c>
      <c r="E5531" t="str">
        <f t="shared" ca="1" si="263"/>
        <v>shifted orders shipped</v>
      </c>
      <c r="F5531" t="s">
        <v>3539</v>
      </c>
      <c r="G5531" t="s">
        <v>335</v>
      </c>
      <c r="H5531" t="s">
        <v>12083</v>
      </c>
      <c r="I5531" s="6">
        <v>44007.374282407407</v>
      </c>
      <c r="J5531" t="s">
        <v>16</v>
      </c>
      <c r="K5531" s="6">
        <v>44014.640231481484</v>
      </c>
      <c r="M5531" t="s">
        <v>12084</v>
      </c>
      <c r="N5531" t="s">
        <v>12085</v>
      </c>
      <c r="Q5531" t="s">
        <v>12086</v>
      </c>
      <c r="R5531" t="s">
        <v>360</v>
      </c>
      <c r="S5531">
        <v>28731</v>
      </c>
      <c r="T5531" t="s">
        <v>338</v>
      </c>
      <c r="U5531" t="s">
        <v>530</v>
      </c>
      <c r="W5531" t="s">
        <v>12087</v>
      </c>
      <c r="Z5531" t="s">
        <v>12084</v>
      </c>
      <c r="AA5531" t="s">
        <v>12085</v>
      </c>
      <c r="AD5531" t="s">
        <v>12086</v>
      </c>
      <c r="AE5531" t="s">
        <v>360</v>
      </c>
      <c r="AF5531">
        <v>28731</v>
      </c>
      <c r="AG5531" t="s">
        <v>338</v>
      </c>
      <c r="AH5531" t="s">
        <v>530</v>
      </c>
      <c r="AJ5531" t="s">
        <v>12087</v>
      </c>
      <c r="AL5531" t="s">
        <v>339</v>
      </c>
      <c r="AM5531">
        <v>1</v>
      </c>
      <c r="AN5531">
        <v>1</v>
      </c>
      <c r="AO5531">
        <v>8078</v>
      </c>
      <c r="AQ5531">
        <v>124010</v>
      </c>
      <c r="AR5531">
        <v>51090061</v>
      </c>
      <c r="AS5531" t="s">
        <v>1013</v>
      </c>
      <c r="AT5531" t="s">
        <v>122</v>
      </c>
      <c r="AW5531" t="s">
        <v>340</v>
      </c>
      <c r="AX5531" t="s">
        <v>340</v>
      </c>
      <c r="AY5531" t="s">
        <v>357</v>
      </c>
      <c r="AZ5531" t="s">
        <v>363</v>
      </c>
      <c r="BY5531" t="s">
        <v>342</v>
      </c>
      <c r="EQ5531">
        <v>251819</v>
      </c>
      <c r="ER5531" t="s">
        <v>12088</v>
      </c>
      <c r="EV5531">
        <v>17269132</v>
      </c>
      <c r="EW5531">
        <v>928</v>
      </c>
      <c r="EX5531">
        <v>209301</v>
      </c>
      <c r="EY5531">
        <v>9.2748999964335493E+25</v>
      </c>
      <c r="EZ5531">
        <v>1</v>
      </c>
      <c r="FC5531">
        <v>51090061</v>
      </c>
      <c r="FD5531" t="s">
        <v>122</v>
      </c>
    </row>
    <row r="5532" spans="1:160" x14ac:dyDescent="0.3">
      <c r="A5532" t="str">
        <f>VLOOKUP(B5532,Table2[],3,FALSE)</f>
        <v>Digital</v>
      </c>
      <c r="B5532" t="str">
        <f>IF(OR(ISNUMBER(FIND("QVC",Z5532)),ISNUMBER(FIND("QVC",AL5532))),"QVC",IF(OR(ISNUMBER(FIND("NCO",H5532)),ISNUMBER(FIND("NCO",Y5532))), "NCO", IF(AL5532="consumer","PMD.com",VLOOKUP(LEFT(H5532,2),Tables!$E$1:$F$11,2,FALSE))))</f>
        <v>PMD.com</v>
      </c>
      <c r="C5532">
        <f t="shared" si="261"/>
        <v>53440001</v>
      </c>
      <c r="D5532">
        <f t="shared" si="262"/>
        <v>1</v>
      </c>
      <c r="E5532" t="str">
        <f t="shared" ca="1" si="263"/>
        <v>shifted orders shipped</v>
      </c>
      <c r="F5532" t="s">
        <v>3539</v>
      </c>
      <c r="G5532" t="s">
        <v>335</v>
      </c>
      <c r="H5532" t="s">
        <v>12083</v>
      </c>
      <c r="I5532" s="6">
        <v>44007.374282407407</v>
      </c>
      <c r="J5532" t="s">
        <v>16</v>
      </c>
      <c r="K5532" s="6">
        <v>44014.640231481484</v>
      </c>
      <c r="M5532" t="s">
        <v>12084</v>
      </c>
      <c r="N5532" t="s">
        <v>12085</v>
      </c>
      <c r="Q5532" t="s">
        <v>12086</v>
      </c>
      <c r="R5532" t="s">
        <v>360</v>
      </c>
      <c r="S5532">
        <v>28731</v>
      </c>
      <c r="T5532" t="s">
        <v>338</v>
      </c>
      <c r="U5532" t="s">
        <v>530</v>
      </c>
      <c r="W5532" t="s">
        <v>12087</v>
      </c>
      <c r="Z5532" t="s">
        <v>12084</v>
      </c>
      <c r="AA5532" t="s">
        <v>12085</v>
      </c>
      <c r="AD5532" t="s">
        <v>12086</v>
      </c>
      <c r="AE5532" t="s">
        <v>360</v>
      </c>
      <c r="AF5532">
        <v>28731</v>
      </c>
      <c r="AG5532" t="s">
        <v>338</v>
      </c>
      <c r="AH5532" t="s">
        <v>530</v>
      </c>
      <c r="AJ5532" t="s">
        <v>12087</v>
      </c>
      <c r="AL5532" t="s">
        <v>339</v>
      </c>
      <c r="AM5532">
        <v>1</v>
      </c>
      <c r="AN5532">
        <v>1</v>
      </c>
      <c r="AO5532">
        <v>7642</v>
      </c>
      <c r="AQ5532">
        <v>124700</v>
      </c>
      <c r="AR5532">
        <v>53440001</v>
      </c>
      <c r="AS5532" t="s">
        <v>1240</v>
      </c>
      <c r="AT5532" t="s">
        <v>116</v>
      </c>
      <c r="AW5532" t="s">
        <v>340</v>
      </c>
      <c r="AX5532" t="s">
        <v>340</v>
      </c>
      <c r="AY5532" t="s">
        <v>345</v>
      </c>
      <c r="AZ5532" t="s">
        <v>345</v>
      </c>
      <c r="BY5532" t="s">
        <v>342</v>
      </c>
      <c r="EQ5532">
        <v>252960</v>
      </c>
      <c r="ER5532" t="s">
        <v>12088</v>
      </c>
      <c r="EV5532">
        <v>17269132</v>
      </c>
      <c r="EW5532">
        <v>928</v>
      </c>
      <c r="EX5532">
        <v>209301</v>
      </c>
      <c r="EY5532">
        <v>9.2748999964335493E+25</v>
      </c>
      <c r="EZ5532">
        <v>1</v>
      </c>
      <c r="FC5532">
        <v>53440001</v>
      </c>
      <c r="FD5532" t="s">
        <v>116</v>
      </c>
    </row>
    <row r="5533" spans="1:160" x14ac:dyDescent="0.3">
      <c r="A5533" t="str">
        <f>VLOOKUP(B5533,Table2[],3,FALSE)</f>
        <v>Digital</v>
      </c>
      <c r="B5533" t="str">
        <f>IF(OR(ISNUMBER(FIND("QVC",Z5533)),ISNUMBER(FIND("QVC",AL5533))),"QVC",IF(OR(ISNUMBER(FIND("NCO",H5533)),ISNUMBER(FIND("NCO",Y5533))), "NCO", IF(AL5533="consumer","PMD.com",VLOOKUP(LEFT(H5533,2),Tables!$E$1:$F$11,2,FALSE))))</f>
        <v>PMD.com</v>
      </c>
      <c r="C5533">
        <f t="shared" si="261"/>
        <v>53200001</v>
      </c>
      <c r="D5533">
        <f t="shared" si="262"/>
        <v>1</v>
      </c>
      <c r="E5533" t="str">
        <f t="shared" ca="1" si="263"/>
        <v>shifted orders shipped</v>
      </c>
      <c r="F5533" t="s">
        <v>3539</v>
      </c>
      <c r="G5533" t="s">
        <v>335</v>
      </c>
      <c r="H5533" t="s">
        <v>12083</v>
      </c>
      <c r="I5533" s="6">
        <v>44007.374282407407</v>
      </c>
      <c r="J5533" t="s">
        <v>16</v>
      </c>
      <c r="K5533" s="6">
        <v>44014.640231481484</v>
      </c>
      <c r="M5533" t="s">
        <v>12084</v>
      </c>
      <c r="N5533" t="s">
        <v>12085</v>
      </c>
      <c r="Q5533" t="s">
        <v>12086</v>
      </c>
      <c r="R5533" t="s">
        <v>360</v>
      </c>
      <c r="S5533">
        <v>28731</v>
      </c>
      <c r="T5533" t="s">
        <v>338</v>
      </c>
      <c r="U5533" t="s">
        <v>530</v>
      </c>
      <c r="W5533" t="s">
        <v>12087</v>
      </c>
      <c r="Z5533" t="s">
        <v>12084</v>
      </c>
      <c r="AA5533" t="s">
        <v>12085</v>
      </c>
      <c r="AD5533" t="s">
        <v>12086</v>
      </c>
      <c r="AE5533" t="s">
        <v>360</v>
      </c>
      <c r="AF5533">
        <v>28731</v>
      </c>
      <c r="AG5533" t="s">
        <v>338</v>
      </c>
      <c r="AH5533" t="s">
        <v>530</v>
      </c>
      <c r="AJ5533" t="s">
        <v>12087</v>
      </c>
      <c r="AL5533" t="s">
        <v>339</v>
      </c>
      <c r="AM5533">
        <v>1</v>
      </c>
      <c r="AN5533">
        <v>1</v>
      </c>
      <c r="AO5533">
        <v>15189</v>
      </c>
      <c r="AQ5533">
        <v>123906</v>
      </c>
      <c r="AR5533">
        <v>53200001</v>
      </c>
      <c r="AS5533" t="s">
        <v>973</v>
      </c>
      <c r="AT5533" t="s">
        <v>50</v>
      </c>
      <c r="AW5533" t="s">
        <v>340</v>
      </c>
      <c r="AX5533" t="s">
        <v>340</v>
      </c>
      <c r="AY5533" t="s">
        <v>357</v>
      </c>
      <c r="AZ5533" t="s">
        <v>363</v>
      </c>
      <c r="BY5533" t="s">
        <v>342</v>
      </c>
      <c r="EQ5533">
        <v>252156</v>
      </c>
      <c r="ER5533" t="s">
        <v>12088</v>
      </c>
      <c r="EV5533">
        <v>17269132</v>
      </c>
      <c r="EW5533">
        <v>928</v>
      </c>
      <c r="EX5533">
        <v>209301</v>
      </c>
      <c r="EY5533">
        <v>9.2748999964335493E+25</v>
      </c>
      <c r="EZ5533">
        <v>1</v>
      </c>
      <c r="FC5533">
        <v>53200001</v>
      </c>
      <c r="FD5533" t="s">
        <v>50</v>
      </c>
    </row>
    <row r="5534" spans="1:160" x14ac:dyDescent="0.3">
      <c r="A5534" t="str">
        <f>VLOOKUP(B5534,Table2[],3,FALSE)</f>
        <v>Digital</v>
      </c>
      <c r="B5534" t="str">
        <f>IF(OR(ISNUMBER(FIND("QVC",Z5534)),ISNUMBER(FIND("QVC",AL5534))),"QVC",IF(OR(ISNUMBER(FIND("NCO",H5534)),ISNUMBER(FIND("NCO",Y5534))), "NCO", IF(AL5534="consumer","PMD.com",VLOOKUP(LEFT(H5534,2),Tables!$E$1:$F$11,2,FALSE))))</f>
        <v>PMD.com</v>
      </c>
      <c r="C5534">
        <f t="shared" si="261"/>
        <v>51090030</v>
      </c>
      <c r="D5534">
        <f t="shared" si="262"/>
        <v>1</v>
      </c>
      <c r="E5534" t="str">
        <f t="shared" ca="1" si="263"/>
        <v>MTD orders shipped</v>
      </c>
      <c r="F5534" t="s">
        <v>3539</v>
      </c>
      <c r="G5534" t="s">
        <v>335</v>
      </c>
      <c r="H5534" t="s">
        <v>11194</v>
      </c>
      <c r="I5534" s="6">
        <v>44014.31386574074</v>
      </c>
      <c r="J5534" t="s">
        <v>16</v>
      </c>
      <c r="K5534" s="6">
        <v>44014.640856481485</v>
      </c>
      <c r="M5534" t="s">
        <v>12089</v>
      </c>
      <c r="N5534" t="s">
        <v>12090</v>
      </c>
      <c r="Q5534" t="s">
        <v>1302</v>
      </c>
      <c r="R5534" t="s">
        <v>413</v>
      </c>
      <c r="S5534" t="s">
        <v>12091</v>
      </c>
      <c r="T5534" t="s">
        <v>338</v>
      </c>
      <c r="U5534" t="s">
        <v>530</v>
      </c>
      <c r="W5534" t="s">
        <v>12092</v>
      </c>
      <c r="Z5534" t="s">
        <v>12089</v>
      </c>
      <c r="AA5534" t="s">
        <v>12090</v>
      </c>
      <c r="AD5534" t="s">
        <v>1302</v>
      </c>
      <c r="AE5534" t="s">
        <v>413</v>
      </c>
      <c r="AF5534" t="s">
        <v>12091</v>
      </c>
      <c r="AG5534" t="s">
        <v>338</v>
      </c>
      <c r="AH5534" t="s">
        <v>530</v>
      </c>
      <c r="AJ5534" t="s">
        <v>12092</v>
      </c>
      <c r="AL5534" t="s">
        <v>339</v>
      </c>
      <c r="AM5534">
        <v>1</v>
      </c>
      <c r="AN5534">
        <v>1</v>
      </c>
      <c r="AO5534">
        <v>6688</v>
      </c>
      <c r="AQ5534">
        <v>125960</v>
      </c>
      <c r="AR5534">
        <v>51090030</v>
      </c>
      <c r="AS5534" t="s">
        <v>3043</v>
      </c>
      <c r="AT5534" t="s">
        <v>628</v>
      </c>
      <c r="AW5534" t="s">
        <v>343</v>
      </c>
      <c r="BY5534" t="s">
        <v>342</v>
      </c>
      <c r="BZ5534" t="b">
        <v>0</v>
      </c>
      <c r="EQ5534">
        <v>243047</v>
      </c>
      <c r="ER5534" t="s">
        <v>11195</v>
      </c>
      <c r="EV5534">
        <v>17290380</v>
      </c>
      <c r="EW5534">
        <v>928</v>
      </c>
      <c r="EX5534">
        <v>221570</v>
      </c>
      <c r="EY5534" t="s">
        <v>12093</v>
      </c>
      <c r="EZ5534">
        <v>1</v>
      </c>
      <c r="FC5534">
        <v>95385</v>
      </c>
      <c r="FD5534" t="s">
        <v>3531</v>
      </c>
    </row>
    <row r="5535" spans="1:160" x14ac:dyDescent="0.3">
      <c r="A5535" t="str">
        <f>VLOOKUP(B5535,Table2[],3,FALSE)</f>
        <v>Digital</v>
      </c>
      <c r="B5535" t="str">
        <f>IF(OR(ISNUMBER(FIND("QVC",Z5535)),ISNUMBER(FIND("QVC",AL5535))),"QVC",IF(OR(ISNUMBER(FIND("NCO",H5535)),ISNUMBER(FIND("NCO",Y5535))), "NCO", IF(AL5535="consumer","PMD.com",VLOOKUP(LEFT(H5535,2),Tables!$E$1:$F$11,2,FALSE))))</f>
        <v>PMD.com</v>
      </c>
      <c r="C5535">
        <f t="shared" si="261"/>
        <v>52430001</v>
      </c>
      <c r="D5535">
        <f t="shared" si="262"/>
        <v>1</v>
      </c>
      <c r="E5535" t="str">
        <f t="shared" ca="1" si="263"/>
        <v>MTD orders shipped</v>
      </c>
      <c r="F5535" t="s">
        <v>3539</v>
      </c>
      <c r="G5535" t="s">
        <v>335</v>
      </c>
      <c r="H5535" t="s">
        <v>11194</v>
      </c>
      <c r="I5535" s="6">
        <v>44014.31386574074</v>
      </c>
      <c r="J5535" t="s">
        <v>16</v>
      </c>
      <c r="K5535" s="6">
        <v>44014.640856481485</v>
      </c>
      <c r="M5535" t="s">
        <v>12089</v>
      </c>
      <c r="N5535" t="s">
        <v>12090</v>
      </c>
      <c r="Q5535" t="s">
        <v>1302</v>
      </c>
      <c r="R5535" t="s">
        <v>413</v>
      </c>
      <c r="S5535" t="s">
        <v>12091</v>
      </c>
      <c r="T5535" t="s">
        <v>338</v>
      </c>
      <c r="U5535" t="s">
        <v>530</v>
      </c>
      <c r="W5535" t="s">
        <v>12092</v>
      </c>
      <c r="Z5535" t="s">
        <v>12089</v>
      </c>
      <c r="AA5535" t="s">
        <v>12090</v>
      </c>
      <c r="AD5535" t="s">
        <v>1302</v>
      </c>
      <c r="AE5535" t="s">
        <v>413</v>
      </c>
      <c r="AF5535" t="s">
        <v>12091</v>
      </c>
      <c r="AG5535" t="s">
        <v>338</v>
      </c>
      <c r="AH5535" t="s">
        <v>530</v>
      </c>
      <c r="AJ5535" t="s">
        <v>12092</v>
      </c>
      <c r="AL5535" t="s">
        <v>339</v>
      </c>
      <c r="AM5535">
        <v>1</v>
      </c>
      <c r="AN5535">
        <v>1</v>
      </c>
      <c r="AO5535">
        <v>12063</v>
      </c>
      <c r="AQ5535">
        <v>127155</v>
      </c>
      <c r="AR5535">
        <v>52430001</v>
      </c>
      <c r="AS5535" t="s">
        <v>9635</v>
      </c>
      <c r="AT5535" t="s">
        <v>75</v>
      </c>
      <c r="AW5535" t="s">
        <v>340</v>
      </c>
      <c r="AX5535" t="s">
        <v>340</v>
      </c>
      <c r="AY5535" t="s">
        <v>357</v>
      </c>
      <c r="AZ5535" t="s">
        <v>363</v>
      </c>
      <c r="BY5535" t="s">
        <v>342</v>
      </c>
      <c r="EQ5535">
        <v>252868</v>
      </c>
      <c r="ER5535" t="s">
        <v>11195</v>
      </c>
      <c r="EV5535">
        <v>17290380</v>
      </c>
      <c r="EW5535">
        <v>928</v>
      </c>
      <c r="EX5535">
        <v>221570</v>
      </c>
      <c r="EY5535" t="s">
        <v>12093</v>
      </c>
      <c r="EZ5535">
        <v>1</v>
      </c>
      <c r="FC5535">
        <v>95385</v>
      </c>
      <c r="FD5535" t="s">
        <v>3531</v>
      </c>
    </row>
    <row r="5536" spans="1:160" x14ac:dyDescent="0.3">
      <c r="A5536" t="str">
        <f>VLOOKUP(B5536,Table2[],3,FALSE)</f>
        <v>Digital</v>
      </c>
      <c r="B5536" t="str">
        <f>IF(OR(ISNUMBER(FIND("QVC",Z5536)),ISNUMBER(FIND("QVC",AL5536))),"QVC",IF(OR(ISNUMBER(FIND("NCO",H5536)),ISNUMBER(FIND("NCO",Y5536))), "NCO", IF(AL5536="consumer","PMD.com",VLOOKUP(LEFT(H5536,2),Tables!$E$1:$F$11,2,FALSE))))</f>
        <v>PMD.com</v>
      </c>
      <c r="C5536">
        <f t="shared" si="261"/>
        <v>53450011</v>
      </c>
      <c r="D5536">
        <f t="shared" si="262"/>
        <v>1</v>
      </c>
      <c r="E5536" t="str">
        <f t="shared" ca="1" si="263"/>
        <v>MTD orders shipped</v>
      </c>
      <c r="F5536" t="s">
        <v>3539</v>
      </c>
      <c r="G5536" t="s">
        <v>335</v>
      </c>
      <c r="H5536" t="s">
        <v>11194</v>
      </c>
      <c r="I5536" s="6">
        <v>44014.31386574074</v>
      </c>
      <c r="J5536" t="s">
        <v>16</v>
      </c>
      <c r="K5536" s="6">
        <v>44014.640856481485</v>
      </c>
      <c r="M5536" t="s">
        <v>12089</v>
      </c>
      <c r="N5536" t="s">
        <v>12090</v>
      </c>
      <c r="Q5536" t="s">
        <v>1302</v>
      </c>
      <c r="R5536" t="s">
        <v>413</v>
      </c>
      <c r="S5536" t="s">
        <v>12091</v>
      </c>
      <c r="T5536" t="s">
        <v>338</v>
      </c>
      <c r="U5536" t="s">
        <v>530</v>
      </c>
      <c r="W5536" t="s">
        <v>12092</v>
      </c>
      <c r="Z5536" t="s">
        <v>12089</v>
      </c>
      <c r="AA5536" t="s">
        <v>12090</v>
      </c>
      <c r="AD5536" t="s">
        <v>1302</v>
      </c>
      <c r="AE5536" t="s">
        <v>413</v>
      </c>
      <c r="AF5536" t="s">
        <v>12091</v>
      </c>
      <c r="AG5536" t="s">
        <v>338</v>
      </c>
      <c r="AH5536" t="s">
        <v>530</v>
      </c>
      <c r="AJ5536" t="s">
        <v>12092</v>
      </c>
      <c r="AL5536" t="s">
        <v>339</v>
      </c>
      <c r="AM5536">
        <v>1</v>
      </c>
      <c r="AN5536">
        <v>1</v>
      </c>
      <c r="AO5536">
        <v>15200</v>
      </c>
      <c r="AQ5536">
        <v>124724</v>
      </c>
      <c r="AR5536">
        <v>53450011</v>
      </c>
      <c r="AS5536" t="s">
        <v>2807</v>
      </c>
      <c r="AT5536" t="s">
        <v>96</v>
      </c>
      <c r="AW5536" t="s">
        <v>340</v>
      </c>
      <c r="AX5536" t="s">
        <v>340</v>
      </c>
      <c r="AY5536" t="s">
        <v>345</v>
      </c>
      <c r="AZ5536">
        <v>0</v>
      </c>
      <c r="BY5536" t="s">
        <v>342</v>
      </c>
      <c r="EQ5536">
        <v>253372</v>
      </c>
      <c r="ER5536" t="s">
        <v>11195</v>
      </c>
      <c r="EV5536">
        <v>17290380</v>
      </c>
      <c r="EW5536">
        <v>928</v>
      </c>
      <c r="EX5536">
        <v>221570</v>
      </c>
      <c r="EY5536" t="s">
        <v>12093</v>
      </c>
      <c r="EZ5536">
        <v>1</v>
      </c>
      <c r="FC5536">
        <v>53450011</v>
      </c>
      <c r="FD5536" t="s">
        <v>96</v>
      </c>
    </row>
    <row r="5537" spans="1:160" x14ac:dyDescent="0.3">
      <c r="A5537" t="str">
        <f>VLOOKUP(B5537,Table2[],3,FALSE)</f>
        <v>Digital</v>
      </c>
      <c r="B5537" t="str">
        <f>IF(OR(ISNUMBER(FIND("QVC",Z5537)),ISNUMBER(FIND("QVC",AL5537))),"QVC",IF(OR(ISNUMBER(FIND("NCO",H5537)),ISNUMBER(FIND("NCO",Y5537))), "NCO", IF(AL5537="consumer","PMD.com",VLOOKUP(LEFT(H5537,2),Tables!$E$1:$F$11,2,FALSE))))</f>
        <v>PMD.com</v>
      </c>
      <c r="C5537">
        <f t="shared" si="261"/>
        <v>5341030</v>
      </c>
      <c r="D5537">
        <f t="shared" si="262"/>
        <v>1</v>
      </c>
      <c r="E5537" t="str">
        <f t="shared" ca="1" si="263"/>
        <v>MTD orders shipped</v>
      </c>
      <c r="F5537" t="s">
        <v>3539</v>
      </c>
      <c r="G5537" t="s">
        <v>335</v>
      </c>
      <c r="H5537" t="s">
        <v>11194</v>
      </c>
      <c r="I5537" s="6">
        <v>44014.31386574074</v>
      </c>
      <c r="J5537" t="s">
        <v>16</v>
      </c>
      <c r="K5537" s="6">
        <v>44014.640856481485</v>
      </c>
      <c r="M5537" t="s">
        <v>12089</v>
      </c>
      <c r="N5537" t="s">
        <v>12090</v>
      </c>
      <c r="Q5537" t="s">
        <v>1302</v>
      </c>
      <c r="R5537" t="s">
        <v>413</v>
      </c>
      <c r="S5537" t="s">
        <v>12091</v>
      </c>
      <c r="T5537" t="s">
        <v>338</v>
      </c>
      <c r="U5537" t="s">
        <v>530</v>
      </c>
      <c r="W5537" t="s">
        <v>12092</v>
      </c>
      <c r="Z5537" t="s">
        <v>12089</v>
      </c>
      <c r="AA5537" t="s">
        <v>12090</v>
      </c>
      <c r="AD5537" t="s">
        <v>1302</v>
      </c>
      <c r="AE5537" t="s">
        <v>413</v>
      </c>
      <c r="AF5537" t="s">
        <v>12091</v>
      </c>
      <c r="AG5537" t="s">
        <v>338</v>
      </c>
      <c r="AH5537" t="s">
        <v>530</v>
      </c>
      <c r="AJ5537" t="s">
        <v>12092</v>
      </c>
      <c r="AL5537" t="s">
        <v>339</v>
      </c>
      <c r="AM5537">
        <v>1</v>
      </c>
      <c r="AN5537">
        <v>1</v>
      </c>
      <c r="AO5537">
        <v>12859</v>
      </c>
      <c r="AQ5537">
        <v>124642</v>
      </c>
      <c r="AR5537">
        <v>5341030</v>
      </c>
      <c r="AS5537" t="s">
        <v>925</v>
      </c>
      <c r="AT5537" t="s">
        <v>926</v>
      </c>
      <c r="AW5537" t="s">
        <v>366</v>
      </c>
      <c r="AX5537" t="s">
        <v>366</v>
      </c>
      <c r="AY5537" t="s">
        <v>345</v>
      </c>
      <c r="AZ5537" t="s">
        <v>346</v>
      </c>
      <c r="BY5537" t="s">
        <v>342</v>
      </c>
      <c r="EQ5537">
        <v>243275</v>
      </c>
      <c r="ER5537" t="s">
        <v>11195</v>
      </c>
      <c r="EV5537">
        <v>17290380</v>
      </c>
      <c r="EW5537">
        <v>928</v>
      </c>
      <c r="EX5537">
        <v>221570</v>
      </c>
      <c r="EY5537" t="s">
        <v>12093</v>
      </c>
      <c r="EZ5537">
        <v>1</v>
      </c>
      <c r="FC5537">
        <v>95385</v>
      </c>
      <c r="FD5537" t="s">
        <v>3531</v>
      </c>
    </row>
    <row r="5538" spans="1:160" x14ac:dyDescent="0.3">
      <c r="A5538" t="str">
        <f>VLOOKUP(B5538,Table2[],3,FALSE)</f>
        <v>Digital</v>
      </c>
      <c r="B5538" t="str">
        <f>IF(OR(ISNUMBER(FIND("QVC",Z5538)),ISNUMBER(FIND("QVC",AL5538))),"QVC",IF(OR(ISNUMBER(FIND("NCO",H5538)),ISNUMBER(FIND("NCO",Y5538))), "NCO", IF(AL5538="consumer","PMD.com",VLOOKUP(LEFT(H5538,2),Tables!$E$1:$F$11,2,FALSE))))</f>
        <v>PMD.com</v>
      </c>
      <c r="C5538">
        <f t="shared" si="261"/>
        <v>5357</v>
      </c>
      <c r="D5538">
        <f t="shared" si="262"/>
        <v>1</v>
      </c>
      <c r="E5538" t="str">
        <f t="shared" ca="1" si="263"/>
        <v>MTD orders shipped</v>
      </c>
      <c r="F5538" t="s">
        <v>3539</v>
      </c>
      <c r="G5538" t="s">
        <v>335</v>
      </c>
      <c r="H5538" t="s">
        <v>11194</v>
      </c>
      <c r="I5538" s="6">
        <v>44014.31386574074</v>
      </c>
      <c r="J5538" t="s">
        <v>16</v>
      </c>
      <c r="K5538" s="6">
        <v>44014.640856481485</v>
      </c>
      <c r="M5538" t="s">
        <v>12089</v>
      </c>
      <c r="N5538" t="s">
        <v>12090</v>
      </c>
      <c r="Q5538" t="s">
        <v>1302</v>
      </c>
      <c r="R5538" t="s">
        <v>413</v>
      </c>
      <c r="S5538" t="s">
        <v>12091</v>
      </c>
      <c r="T5538" t="s">
        <v>338</v>
      </c>
      <c r="U5538" t="s">
        <v>530</v>
      </c>
      <c r="W5538" t="s">
        <v>12092</v>
      </c>
      <c r="Z5538" t="s">
        <v>12089</v>
      </c>
      <c r="AA5538" t="s">
        <v>12090</v>
      </c>
      <c r="AD5538" t="s">
        <v>1302</v>
      </c>
      <c r="AE5538" t="s">
        <v>413</v>
      </c>
      <c r="AF5538" t="s">
        <v>12091</v>
      </c>
      <c r="AG5538" t="s">
        <v>338</v>
      </c>
      <c r="AH5538" t="s">
        <v>530</v>
      </c>
      <c r="AJ5538" t="s">
        <v>12092</v>
      </c>
      <c r="AL5538" t="s">
        <v>339</v>
      </c>
      <c r="AM5538">
        <v>1</v>
      </c>
      <c r="AN5538">
        <v>1</v>
      </c>
      <c r="AO5538">
        <v>15182</v>
      </c>
      <c r="AQ5538">
        <v>124521</v>
      </c>
      <c r="AR5538">
        <v>5357</v>
      </c>
      <c r="AS5538" t="s">
        <v>87</v>
      </c>
      <c r="AT5538" t="s">
        <v>88</v>
      </c>
      <c r="AW5538" t="s">
        <v>340</v>
      </c>
      <c r="AX5538" t="s">
        <v>340</v>
      </c>
      <c r="AY5538" t="s">
        <v>351</v>
      </c>
      <c r="AZ5538" t="s">
        <v>379</v>
      </c>
      <c r="BY5538" t="s">
        <v>342</v>
      </c>
      <c r="EQ5538">
        <v>249142</v>
      </c>
      <c r="ER5538" t="s">
        <v>11195</v>
      </c>
      <c r="EV5538">
        <v>17290380</v>
      </c>
      <c r="EW5538">
        <v>928</v>
      </c>
      <c r="EX5538">
        <v>221570</v>
      </c>
      <c r="EY5538" t="s">
        <v>12093</v>
      </c>
      <c r="EZ5538">
        <v>1</v>
      </c>
      <c r="FC5538">
        <v>5357</v>
      </c>
      <c r="FD5538" t="s">
        <v>88</v>
      </c>
    </row>
    <row r="5539" spans="1:160" x14ac:dyDescent="0.3">
      <c r="A5539" t="str">
        <f>VLOOKUP(B5539,Table2[],3,FALSE)</f>
        <v>Digital</v>
      </c>
      <c r="B5539" t="str">
        <f>IF(OR(ISNUMBER(FIND("QVC",Z5539)),ISNUMBER(FIND("QVC",AL5539))),"QVC",IF(OR(ISNUMBER(FIND("NCO",H5539)),ISNUMBER(FIND("NCO",Y5539))), "NCO", IF(AL5539="consumer","PMD.com",VLOOKUP(LEFT(H5539,2),Tables!$E$1:$F$11,2,FALSE))))</f>
        <v>PMD.com</v>
      </c>
      <c r="C5539">
        <f t="shared" si="261"/>
        <v>53920001</v>
      </c>
      <c r="D5539">
        <f t="shared" si="262"/>
        <v>1</v>
      </c>
      <c r="E5539" t="str">
        <f t="shared" ca="1" si="263"/>
        <v>MTD orders shipped</v>
      </c>
      <c r="F5539" t="s">
        <v>3539</v>
      </c>
      <c r="G5539" t="s">
        <v>335</v>
      </c>
      <c r="H5539" t="s">
        <v>11194</v>
      </c>
      <c r="I5539" s="6">
        <v>44014.31386574074</v>
      </c>
      <c r="J5539" t="s">
        <v>16</v>
      </c>
      <c r="K5539" s="6">
        <v>44014.640856481485</v>
      </c>
      <c r="M5539" t="s">
        <v>12089</v>
      </c>
      <c r="N5539" t="s">
        <v>12090</v>
      </c>
      <c r="Q5539" t="s">
        <v>1302</v>
      </c>
      <c r="R5539" t="s">
        <v>413</v>
      </c>
      <c r="S5539" t="s">
        <v>12091</v>
      </c>
      <c r="T5539" t="s">
        <v>338</v>
      </c>
      <c r="U5539" t="s">
        <v>530</v>
      </c>
      <c r="W5539" t="s">
        <v>12092</v>
      </c>
      <c r="Z5539" t="s">
        <v>12089</v>
      </c>
      <c r="AA5539" t="s">
        <v>12090</v>
      </c>
      <c r="AD5539" t="s">
        <v>1302</v>
      </c>
      <c r="AE5539" t="s">
        <v>413</v>
      </c>
      <c r="AF5539" t="s">
        <v>12091</v>
      </c>
      <c r="AG5539" t="s">
        <v>338</v>
      </c>
      <c r="AH5539" t="s">
        <v>530</v>
      </c>
      <c r="AJ5539" t="s">
        <v>12092</v>
      </c>
      <c r="AL5539" t="s">
        <v>339</v>
      </c>
      <c r="AM5539">
        <v>1</v>
      </c>
      <c r="AN5539">
        <v>1</v>
      </c>
      <c r="AO5539">
        <v>14899</v>
      </c>
      <c r="AQ5539">
        <v>124468</v>
      </c>
      <c r="AR5539">
        <v>53920001</v>
      </c>
      <c r="AS5539" t="s">
        <v>42</v>
      </c>
      <c r="AT5539" t="s">
        <v>40</v>
      </c>
      <c r="AW5539" t="s">
        <v>343</v>
      </c>
      <c r="BY5539" t="s">
        <v>342</v>
      </c>
      <c r="EQ5539">
        <v>247476</v>
      </c>
      <c r="ER5539" t="s">
        <v>11195</v>
      </c>
      <c r="EV5539">
        <v>17290380</v>
      </c>
      <c r="EW5539">
        <v>928</v>
      </c>
      <c r="EX5539">
        <v>221570</v>
      </c>
      <c r="EY5539" t="s">
        <v>12093</v>
      </c>
      <c r="EZ5539">
        <v>1</v>
      </c>
      <c r="FC5539">
        <v>95385</v>
      </c>
      <c r="FD5539" t="s">
        <v>3531</v>
      </c>
    </row>
    <row r="5540" spans="1:160" x14ac:dyDescent="0.3">
      <c r="A5540" t="str">
        <f>VLOOKUP(B5540,Table2[],3,FALSE)</f>
        <v>Digital</v>
      </c>
      <c r="B5540" t="str">
        <f>IF(OR(ISNUMBER(FIND("QVC",Z5540)),ISNUMBER(FIND("QVC",AL5540))),"QVC",IF(OR(ISNUMBER(FIND("NCO",H5540)),ISNUMBER(FIND("NCO",Y5540))), "NCO", IF(AL5540="consumer","PMD.com",VLOOKUP(LEFT(H5540,2),Tables!$E$1:$F$11,2,FALSE))))</f>
        <v>PMD.com</v>
      </c>
      <c r="C5540">
        <f t="shared" si="261"/>
        <v>51090001</v>
      </c>
      <c r="D5540">
        <f t="shared" si="262"/>
        <v>1</v>
      </c>
      <c r="E5540" t="str">
        <f t="shared" ca="1" si="263"/>
        <v>shifted orders shipped</v>
      </c>
      <c r="F5540" t="s">
        <v>3539</v>
      </c>
      <c r="G5540" t="s">
        <v>335</v>
      </c>
      <c r="H5540" t="s">
        <v>12094</v>
      </c>
      <c r="I5540" s="6">
        <v>44007.374039351853</v>
      </c>
      <c r="J5540" t="s">
        <v>16</v>
      </c>
      <c r="K5540" s="6">
        <v>44014.640925925924</v>
      </c>
      <c r="M5540" t="s">
        <v>12095</v>
      </c>
      <c r="N5540" t="s">
        <v>12096</v>
      </c>
      <c r="Q5540" t="s">
        <v>1665</v>
      </c>
      <c r="R5540" t="s">
        <v>360</v>
      </c>
      <c r="S5540">
        <v>27502</v>
      </c>
      <c r="T5540" t="s">
        <v>338</v>
      </c>
      <c r="U5540" t="s">
        <v>530</v>
      </c>
      <c r="W5540" t="s">
        <v>12097</v>
      </c>
      <c r="Z5540" t="s">
        <v>12095</v>
      </c>
      <c r="AA5540" t="s">
        <v>12096</v>
      </c>
      <c r="AD5540" t="s">
        <v>1665</v>
      </c>
      <c r="AE5540" t="s">
        <v>360</v>
      </c>
      <c r="AF5540">
        <v>27502</v>
      </c>
      <c r="AG5540" t="s">
        <v>338</v>
      </c>
      <c r="AH5540" t="s">
        <v>530</v>
      </c>
      <c r="AJ5540" t="s">
        <v>12097</v>
      </c>
      <c r="AL5540" t="s">
        <v>339</v>
      </c>
      <c r="AM5540">
        <v>1</v>
      </c>
      <c r="AN5540">
        <v>1</v>
      </c>
      <c r="AO5540">
        <v>4885</v>
      </c>
      <c r="AQ5540">
        <v>124202</v>
      </c>
      <c r="AR5540">
        <v>51090001</v>
      </c>
      <c r="AS5540" t="s">
        <v>1986</v>
      </c>
      <c r="AT5540" t="s">
        <v>60</v>
      </c>
      <c r="AW5540" t="s">
        <v>340</v>
      </c>
      <c r="AX5540" t="s">
        <v>340</v>
      </c>
      <c r="AY5540" t="s">
        <v>357</v>
      </c>
      <c r="AZ5540" t="s">
        <v>361</v>
      </c>
      <c r="BY5540" t="s">
        <v>342</v>
      </c>
      <c r="EQ5540">
        <v>250831</v>
      </c>
      <c r="ER5540" t="s">
        <v>12098</v>
      </c>
      <c r="EV5540">
        <v>17269140</v>
      </c>
      <c r="EW5540">
        <v>928</v>
      </c>
      <c r="EX5540">
        <v>209309</v>
      </c>
      <c r="EY5540">
        <v>9.2748999964335493E+25</v>
      </c>
      <c r="EZ5540">
        <v>1</v>
      </c>
      <c r="FC5540">
        <v>95009</v>
      </c>
      <c r="FD5540" t="s">
        <v>1169</v>
      </c>
    </row>
    <row r="5541" spans="1:160" x14ac:dyDescent="0.3">
      <c r="A5541" t="str">
        <f>VLOOKUP(B5541,Table2[],3,FALSE)</f>
        <v>Digital</v>
      </c>
      <c r="B5541" t="str">
        <f>IF(OR(ISNUMBER(FIND("QVC",Z5541)),ISNUMBER(FIND("QVC",AL5541))),"QVC",IF(OR(ISNUMBER(FIND("NCO",H5541)),ISNUMBER(FIND("NCO",Y5541))), "NCO", IF(AL5541="consumer","PMD.com",VLOOKUP(LEFT(H5541,2),Tables!$E$1:$F$11,2,FALSE))))</f>
        <v>PMD.com</v>
      </c>
      <c r="C5541">
        <f t="shared" si="261"/>
        <v>53440001</v>
      </c>
      <c r="D5541">
        <f t="shared" si="262"/>
        <v>1</v>
      </c>
      <c r="E5541" t="str">
        <f t="shared" ca="1" si="263"/>
        <v>shifted orders shipped</v>
      </c>
      <c r="F5541" t="s">
        <v>3539</v>
      </c>
      <c r="G5541" t="s">
        <v>335</v>
      </c>
      <c r="H5541" t="s">
        <v>12094</v>
      </c>
      <c r="I5541" s="6">
        <v>44007.374039351853</v>
      </c>
      <c r="J5541" t="s">
        <v>16</v>
      </c>
      <c r="K5541" s="6">
        <v>44014.640925925924</v>
      </c>
      <c r="M5541" t="s">
        <v>12095</v>
      </c>
      <c r="N5541" t="s">
        <v>12096</v>
      </c>
      <c r="Q5541" t="s">
        <v>1665</v>
      </c>
      <c r="R5541" t="s">
        <v>360</v>
      </c>
      <c r="S5541">
        <v>27502</v>
      </c>
      <c r="T5541" t="s">
        <v>338</v>
      </c>
      <c r="U5541" t="s">
        <v>530</v>
      </c>
      <c r="W5541" t="s">
        <v>12097</v>
      </c>
      <c r="Z5541" t="s">
        <v>12095</v>
      </c>
      <c r="AA5541" t="s">
        <v>12096</v>
      </c>
      <c r="AD5541" t="s">
        <v>1665</v>
      </c>
      <c r="AE5541" t="s">
        <v>360</v>
      </c>
      <c r="AF5541">
        <v>27502</v>
      </c>
      <c r="AG5541" t="s">
        <v>338</v>
      </c>
      <c r="AH5541" t="s">
        <v>530</v>
      </c>
      <c r="AJ5541" t="s">
        <v>12097</v>
      </c>
      <c r="AL5541" t="s">
        <v>339</v>
      </c>
      <c r="AM5541">
        <v>1</v>
      </c>
      <c r="AN5541">
        <v>1</v>
      </c>
      <c r="AO5541">
        <v>7642</v>
      </c>
      <c r="AQ5541">
        <v>124700</v>
      </c>
      <c r="AR5541">
        <v>53440001</v>
      </c>
      <c r="AS5541" t="s">
        <v>1240</v>
      </c>
      <c r="AT5541" t="s">
        <v>116</v>
      </c>
      <c r="AW5541" t="s">
        <v>340</v>
      </c>
      <c r="AX5541" t="s">
        <v>340</v>
      </c>
      <c r="AY5541" t="s">
        <v>345</v>
      </c>
      <c r="AZ5541" t="s">
        <v>345</v>
      </c>
      <c r="BY5541" t="s">
        <v>342</v>
      </c>
      <c r="EQ5541">
        <v>252960</v>
      </c>
      <c r="ER5541" t="s">
        <v>12098</v>
      </c>
      <c r="EV5541">
        <v>17269140</v>
      </c>
      <c r="EW5541">
        <v>928</v>
      </c>
      <c r="EX5541">
        <v>209309</v>
      </c>
      <c r="EY5541">
        <v>9.2748999964335493E+25</v>
      </c>
      <c r="EZ5541">
        <v>1</v>
      </c>
      <c r="FC5541">
        <v>53440001</v>
      </c>
      <c r="FD5541" t="s">
        <v>116</v>
      </c>
    </row>
    <row r="5542" spans="1:160" x14ac:dyDescent="0.3">
      <c r="A5542" t="str">
        <f>VLOOKUP(B5542,Table2[],3,FALSE)</f>
        <v>Digital</v>
      </c>
      <c r="B5542" t="str">
        <f>IF(OR(ISNUMBER(FIND("QVC",Z5542)),ISNUMBER(FIND("QVC",AL5542))),"QVC",IF(OR(ISNUMBER(FIND("NCO",H5542)),ISNUMBER(FIND("NCO",Y5542))), "NCO", IF(AL5542="consumer","PMD.com",VLOOKUP(LEFT(H5542,2),Tables!$E$1:$F$11,2,FALSE))))</f>
        <v>PMD.com</v>
      </c>
      <c r="C5542">
        <f t="shared" si="261"/>
        <v>5341</v>
      </c>
      <c r="D5542">
        <f t="shared" si="262"/>
        <v>1</v>
      </c>
      <c r="E5542" t="str">
        <f t="shared" ca="1" si="263"/>
        <v>shifted orders shipped</v>
      </c>
      <c r="F5542" t="s">
        <v>3539</v>
      </c>
      <c r="G5542" t="s">
        <v>335</v>
      </c>
      <c r="H5542" t="s">
        <v>12094</v>
      </c>
      <c r="I5542" s="6">
        <v>44007.374039351853</v>
      </c>
      <c r="J5542" t="s">
        <v>16</v>
      </c>
      <c r="K5542" s="6">
        <v>44014.640925925924</v>
      </c>
      <c r="M5542" t="s">
        <v>12095</v>
      </c>
      <c r="N5542" t="s">
        <v>12096</v>
      </c>
      <c r="Q5542" t="s">
        <v>1665</v>
      </c>
      <c r="R5542" t="s">
        <v>360</v>
      </c>
      <c r="S5542">
        <v>27502</v>
      </c>
      <c r="T5542" t="s">
        <v>338</v>
      </c>
      <c r="U5542" t="s">
        <v>530</v>
      </c>
      <c r="W5542" t="s">
        <v>12097</v>
      </c>
      <c r="Z5542" t="s">
        <v>12095</v>
      </c>
      <c r="AA5542" t="s">
        <v>12096</v>
      </c>
      <c r="AD5542" t="s">
        <v>1665</v>
      </c>
      <c r="AE5542" t="s">
        <v>360</v>
      </c>
      <c r="AF5542">
        <v>27502</v>
      </c>
      <c r="AG5542" t="s">
        <v>338</v>
      </c>
      <c r="AH5542" t="s">
        <v>530</v>
      </c>
      <c r="AJ5542" t="s">
        <v>12097</v>
      </c>
      <c r="AL5542" t="s">
        <v>339</v>
      </c>
      <c r="AM5542">
        <v>1</v>
      </c>
      <c r="AN5542">
        <v>1</v>
      </c>
      <c r="AO5542">
        <v>15156</v>
      </c>
      <c r="AQ5542">
        <v>124187</v>
      </c>
      <c r="AR5542">
        <v>5341</v>
      </c>
      <c r="AS5542" t="s">
        <v>831</v>
      </c>
      <c r="AT5542" t="s">
        <v>82</v>
      </c>
      <c r="AW5542" t="s">
        <v>340</v>
      </c>
      <c r="AX5542" t="s">
        <v>340</v>
      </c>
      <c r="AY5542" t="s">
        <v>345</v>
      </c>
      <c r="AZ5542" t="s">
        <v>346</v>
      </c>
      <c r="BY5542" t="s">
        <v>342</v>
      </c>
      <c r="EQ5542">
        <v>244247</v>
      </c>
      <c r="ER5542" t="s">
        <v>12098</v>
      </c>
      <c r="EV5542">
        <v>17269140</v>
      </c>
      <c r="EW5542">
        <v>928</v>
      </c>
      <c r="EX5542">
        <v>209309</v>
      </c>
      <c r="EY5542">
        <v>9.2748999964335493E+25</v>
      </c>
      <c r="EZ5542">
        <v>1</v>
      </c>
      <c r="FC5542">
        <v>95009</v>
      </c>
      <c r="FD5542" t="s">
        <v>1169</v>
      </c>
    </row>
    <row r="5543" spans="1:160" x14ac:dyDescent="0.3">
      <c r="A5543" t="str">
        <f>VLOOKUP(B5543,Table2[],3,FALSE)</f>
        <v>Digital</v>
      </c>
      <c r="B5543" t="str">
        <f>IF(OR(ISNUMBER(FIND("QVC",Z5543)),ISNUMBER(FIND("QVC",AL5543))),"QVC",IF(OR(ISNUMBER(FIND("NCO",H5543)),ISNUMBER(FIND("NCO",Y5543))), "NCO", IF(AL5543="consumer","PMD.com",VLOOKUP(LEFT(H5543,2),Tables!$E$1:$F$11,2,FALSE))))</f>
        <v>PMD.com</v>
      </c>
      <c r="C5543">
        <f t="shared" si="261"/>
        <v>52460001</v>
      </c>
      <c r="D5543">
        <f t="shared" si="262"/>
        <v>1</v>
      </c>
      <c r="E5543" t="str">
        <f t="shared" ca="1" si="263"/>
        <v>shifted orders shipped</v>
      </c>
      <c r="F5543" t="s">
        <v>3539</v>
      </c>
      <c r="G5543" t="s">
        <v>335</v>
      </c>
      <c r="H5543" t="s">
        <v>12094</v>
      </c>
      <c r="I5543" s="6">
        <v>44007.374039351853</v>
      </c>
      <c r="J5543" t="s">
        <v>16</v>
      </c>
      <c r="K5543" s="6">
        <v>44014.640925925924</v>
      </c>
      <c r="M5543" t="s">
        <v>12095</v>
      </c>
      <c r="N5543" t="s">
        <v>12096</v>
      </c>
      <c r="Q5543" t="s">
        <v>1665</v>
      </c>
      <c r="R5543" t="s">
        <v>360</v>
      </c>
      <c r="S5543">
        <v>27502</v>
      </c>
      <c r="T5543" t="s">
        <v>338</v>
      </c>
      <c r="U5543" t="s">
        <v>530</v>
      </c>
      <c r="W5543" t="s">
        <v>12097</v>
      </c>
      <c r="Z5543" t="s">
        <v>12095</v>
      </c>
      <c r="AA5543" t="s">
        <v>12096</v>
      </c>
      <c r="AD5543" t="s">
        <v>1665</v>
      </c>
      <c r="AE5543" t="s">
        <v>360</v>
      </c>
      <c r="AF5543">
        <v>27502</v>
      </c>
      <c r="AG5543" t="s">
        <v>338</v>
      </c>
      <c r="AH5543" t="s">
        <v>530</v>
      </c>
      <c r="AJ5543" t="s">
        <v>12097</v>
      </c>
      <c r="AL5543" t="s">
        <v>339</v>
      </c>
      <c r="AM5543">
        <v>1</v>
      </c>
      <c r="AN5543">
        <v>1</v>
      </c>
      <c r="AO5543">
        <v>14007</v>
      </c>
      <c r="AQ5543">
        <v>127157</v>
      </c>
      <c r="AR5543">
        <v>52460001</v>
      </c>
      <c r="AS5543" t="s">
        <v>972</v>
      </c>
      <c r="AT5543" t="s">
        <v>76</v>
      </c>
      <c r="AW5543" t="s">
        <v>340</v>
      </c>
      <c r="AX5543" t="s">
        <v>340</v>
      </c>
      <c r="AY5543" t="s">
        <v>341</v>
      </c>
      <c r="AZ5543">
        <v>0</v>
      </c>
      <c r="BY5543" t="s">
        <v>342</v>
      </c>
      <c r="EQ5543">
        <v>252044</v>
      </c>
      <c r="ER5543" t="s">
        <v>12098</v>
      </c>
      <c r="EV5543">
        <v>17269140</v>
      </c>
      <c r="EW5543">
        <v>928</v>
      </c>
      <c r="EX5543">
        <v>209309</v>
      </c>
      <c r="EY5543">
        <v>9.2748999964335493E+25</v>
      </c>
      <c r="EZ5543">
        <v>1</v>
      </c>
      <c r="FC5543">
        <v>52460001</v>
      </c>
      <c r="FD5543" t="s">
        <v>76</v>
      </c>
    </row>
    <row r="5544" spans="1:160" x14ac:dyDescent="0.3">
      <c r="A5544" t="str">
        <f>VLOOKUP(B5544,Table2[],3,FALSE)</f>
        <v>Digital</v>
      </c>
      <c r="B5544" t="str">
        <f>IF(OR(ISNUMBER(FIND("QVC",Z5544)),ISNUMBER(FIND("QVC",AL5544))),"QVC",IF(OR(ISNUMBER(FIND("NCO",H5544)),ISNUMBER(FIND("NCO",Y5544))), "NCO", IF(AL5544="consumer","PMD.com",VLOOKUP(LEFT(H5544,2),Tables!$E$1:$F$11,2,FALSE))))</f>
        <v>PMD.com</v>
      </c>
      <c r="C5544">
        <f t="shared" si="261"/>
        <v>5357</v>
      </c>
      <c r="D5544">
        <f t="shared" si="262"/>
        <v>1</v>
      </c>
      <c r="E5544" t="str">
        <f t="shared" ca="1" si="263"/>
        <v>MTD orders shipped</v>
      </c>
      <c r="F5544" t="s">
        <v>3539</v>
      </c>
      <c r="G5544" t="s">
        <v>335</v>
      </c>
      <c r="H5544" t="s">
        <v>10832</v>
      </c>
      <c r="I5544" s="6">
        <v>44013.635069444441</v>
      </c>
      <c r="J5544" t="s">
        <v>16</v>
      </c>
      <c r="K5544" s="6">
        <v>44014.641805555555</v>
      </c>
      <c r="M5544" t="s">
        <v>1777</v>
      </c>
      <c r="N5544" t="s">
        <v>1648</v>
      </c>
      <c r="Q5544" t="s">
        <v>507</v>
      </c>
      <c r="R5544" t="s">
        <v>365</v>
      </c>
      <c r="S5544" t="s">
        <v>1649</v>
      </c>
      <c r="T5544" t="s">
        <v>338</v>
      </c>
      <c r="U5544" t="s">
        <v>530</v>
      </c>
      <c r="W5544" t="s">
        <v>1650</v>
      </c>
      <c r="Z5544" t="s">
        <v>1777</v>
      </c>
      <c r="AA5544" t="s">
        <v>1648</v>
      </c>
      <c r="AD5544" t="s">
        <v>507</v>
      </c>
      <c r="AE5544" t="s">
        <v>365</v>
      </c>
      <c r="AF5544" t="s">
        <v>1649</v>
      </c>
      <c r="AG5544" t="s">
        <v>338</v>
      </c>
      <c r="AH5544" t="s">
        <v>530</v>
      </c>
      <c r="AJ5544" t="s">
        <v>1650</v>
      </c>
      <c r="AL5544" t="s">
        <v>339</v>
      </c>
      <c r="AM5544">
        <v>1</v>
      </c>
      <c r="AN5544">
        <v>1</v>
      </c>
      <c r="AO5544">
        <v>15182</v>
      </c>
      <c r="AQ5544">
        <v>124521</v>
      </c>
      <c r="AR5544">
        <v>5357</v>
      </c>
      <c r="AS5544" t="s">
        <v>87</v>
      </c>
      <c r="AT5544" t="s">
        <v>88</v>
      </c>
      <c r="AW5544" t="s">
        <v>340</v>
      </c>
      <c r="AX5544" t="s">
        <v>340</v>
      </c>
      <c r="AY5544" t="s">
        <v>351</v>
      </c>
      <c r="AZ5544" t="s">
        <v>379</v>
      </c>
      <c r="BY5544" t="s">
        <v>342</v>
      </c>
      <c r="EQ5544">
        <v>249142</v>
      </c>
      <c r="ER5544" t="s">
        <v>10833</v>
      </c>
      <c r="EV5544">
        <v>17290224</v>
      </c>
      <c r="EW5544">
        <v>928</v>
      </c>
      <c r="EX5544">
        <v>221411</v>
      </c>
      <c r="EY5544">
        <v>9.2748999964335493E+25</v>
      </c>
      <c r="EZ5544">
        <v>1</v>
      </c>
      <c r="FC5544">
        <v>5357</v>
      </c>
      <c r="FD5544" t="s">
        <v>88</v>
      </c>
    </row>
    <row r="5545" spans="1:160" x14ac:dyDescent="0.3">
      <c r="A5545" t="str">
        <f>VLOOKUP(B5545,Table2[],3,FALSE)</f>
        <v>Digital</v>
      </c>
      <c r="B5545" t="str">
        <f>IF(OR(ISNUMBER(FIND("QVC",Z5545)),ISNUMBER(FIND("QVC",AL5545))),"QVC",IF(OR(ISNUMBER(FIND("NCO",H5545)),ISNUMBER(FIND("NCO",Y5545))), "NCO", IF(AL5545="consumer","PMD.com",VLOOKUP(LEFT(H5545,2),Tables!$E$1:$F$11,2,FALSE))))</f>
        <v>PMD.com</v>
      </c>
      <c r="C5545">
        <f t="shared" si="261"/>
        <v>5341030</v>
      </c>
      <c r="D5545">
        <f t="shared" si="262"/>
        <v>1</v>
      </c>
      <c r="E5545" t="str">
        <f t="shared" ca="1" si="263"/>
        <v>MTD orders shipped</v>
      </c>
      <c r="F5545" t="s">
        <v>3539</v>
      </c>
      <c r="G5545" t="s">
        <v>335</v>
      </c>
      <c r="H5545" t="s">
        <v>12099</v>
      </c>
      <c r="I5545" s="6">
        <v>44014.341782407406</v>
      </c>
      <c r="J5545" t="s">
        <v>16</v>
      </c>
      <c r="K5545" s="6">
        <v>44014.642268518517</v>
      </c>
      <c r="M5545" t="s">
        <v>12100</v>
      </c>
      <c r="N5545" t="s">
        <v>12101</v>
      </c>
      <c r="Q5545" t="s">
        <v>567</v>
      </c>
      <c r="R5545" t="s">
        <v>376</v>
      </c>
      <c r="S5545">
        <v>77302</v>
      </c>
      <c r="T5545" t="s">
        <v>338</v>
      </c>
      <c r="U5545" t="s">
        <v>530</v>
      </c>
      <c r="W5545" t="s">
        <v>12102</v>
      </c>
      <c r="Z5545" t="s">
        <v>12100</v>
      </c>
      <c r="AA5545" t="s">
        <v>12101</v>
      </c>
      <c r="AD5545" t="s">
        <v>567</v>
      </c>
      <c r="AE5545" t="s">
        <v>376</v>
      </c>
      <c r="AF5545">
        <v>77302</v>
      </c>
      <c r="AG5545" t="s">
        <v>338</v>
      </c>
      <c r="AH5545" t="s">
        <v>530</v>
      </c>
      <c r="AJ5545" t="s">
        <v>12102</v>
      </c>
      <c r="AL5545" t="s">
        <v>339</v>
      </c>
      <c r="AM5545">
        <v>1</v>
      </c>
      <c r="AN5545">
        <v>1</v>
      </c>
      <c r="AO5545">
        <v>12859</v>
      </c>
      <c r="AQ5545">
        <v>124642</v>
      </c>
      <c r="AR5545">
        <v>5341030</v>
      </c>
      <c r="AS5545" t="s">
        <v>925</v>
      </c>
      <c r="AT5545" t="s">
        <v>926</v>
      </c>
      <c r="AW5545" t="s">
        <v>366</v>
      </c>
      <c r="AX5545" t="s">
        <v>366</v>
      </c>
      <c r="AY5545" t="s">
        <v>345</v>
      </c>
      <c r="AZ5545" t="s">
        <v>346</v>
      </c>
      <c r="BY5545" t="s">
        <v>342</v>
      </c>
      <c r="EQ5545">
        <v>243275</v>
      </c>
      <c r="ER5545" t="s">
        <v>12103</v>
      </c>
      <c r="EV5545">
        <v>17290384</v>
      </c>
      <c r="EW5545">
        <v>928</v>
      </c>
      <c r="EX5545">
        <v>221575</v>
      </c>
      <c r="EY5545" t="s">
        <v>12104</v>
      </c>
      <c r="EZ5545">
        <v>1</v>
      </c>
      <c r="FC5545">
        <v>95385</v>
      </c>
      <c r="FD5545" t="s">
        <v>3531</v>
      </c>
    </row>
    <row r="5546" spans="1:160" x14ac:dyDescent="0.3">
      <c r="A5546" t="str">
        <f>VLOOKUP(B5546,Table2[],3,FALSE)</f>
        <v>Digital</v>
      </c>
      <c r="B5546" t="str">
        <f>IF(OR(ISNUMBER(FIND("QVC",Z5546)),ISNUMBER(FIND("QVC",AL5546))),"QVC",IF(OR(ISNUMBER(FIND("NCO",H5546)),ISNUMBER(FIND("NCO",Y5546))), "NCO", IF(AL5546="consumer","PMD.com",VLOOKUP(LEFT(H5546,2),Tables!$E$1:$F$11,2,FALSE))))</f>
        <v>PMD.com</v>
      </c>
      <c r="C5546">
        <f t="shared" si="261"/>
        <v>5357</v>
      </c>
      <c r="D5546">
        <f t="shared" si="262"/>
        <v>1</v>
      </c>
      <c r="E5546" t="str">
        <f t="shared" ca="1" si="263"/>
        <v>MTD orders shipped</v>
      </c>
      <c r="F5546" t="s">
        <v>3539</v>
      </c>
      <c r="G5546" t="s">
        <v>335</v>
      </c>
      <c r="H5546" t="s">
        <v>12099</v>
      </c>
      <c r="I5546" s="6">
        <v>44014.341782407406</v>
      </c>
      <c r="J5546" t="s">
        <v>16</v>
      </c>
      <c r="K5546" s="6">
        <v>44014.642268518517</v>
      </c>
      <c r="M5546" t="s">
        <v>12100</v>
      </c>
      <c r="N5546" t="s">
        <v>12101</v>
      </c>
      <c r="Q5546" t="s">
        <v>567</v>
      </c>
      <c r="R5546" t="s">
        <v>376</v>
      </c>
      <c r="S5546">
        <v>77302</v>
      </c>
      <c r="T5546" t="s">
        <v>338</v>
      </c>
      <c r="U5546" t="s">
        <v>530</v>
      </c>
      <c r="W5546" t="s">
        <v>12102</v>
      </c>
      <c r="Z5546" t="s">
        <v>12100</v>
      </c>
      <c r="AA5546" t="s">
        <v>12101</v>
      </c>
      <c r="AD5546" t="s">
        <v>567</v>
      </c>
      <c r="AE5546" t="s">
        <v>376</v>
      </c>
      <c r="AF5546">
        <v>77302</v>
      </c>
      <c r="AG5546" t="s">
        <v>338</v>
      </c>
      <c r="AH5546" t="s">
        <v>530</v>
      </c>
      <c r="AJ5546" t="s">
        <v>12102</v>
      </c>
      <c r="AL5546" t="s">
        <v>339</v>
      </c>
      <c r="AM5546">
        <v>1</v>
      </c>
      <c r="AN5546">
        <v>1</v>
      </c>
      <c r="AO5546">
        <v>15182</v>
      </c>
      <c r="AQ5546">
        <v>124521</v>
      </c>
      <c r="AR5546">
        <v>5357</v>
      </c>
      <c r="AS5546" t="s">
        <v>87</v>
      </c>
      <c r="AT5546" t="s">
        <v>88</v>
      </c>
      <c r="AW5546" t="s">
        <v>340</v>
      </c>
      <c r="AX5546" t="s">
        <v>340</v>
      </c>
      <c r="AY5546" t="s">
        <v>351</v>
      </c>
      <c r="AZ5546" t="s">
        <v>379</v>
      </c>
      <c r="BY5546" t="s">
        <v>342</v>
      </c>
      <c r="EQ5546">
        <v>249142</v>
      </c>
      <c r="ER5546" t="s">
        <v>12103</v>
      </c>
      <c r="EV5546">
        <v>17290384</v>
      </c>
      <c r="EW5546">
        <v>928</v>
      </c>
      <c r="EX5546">
        <v>221575</v>
      </c>
      <c r="EY5546" t="s">
        <v>12104</v>
      </c>
      <c r="EZ5546">
        <v>1</v>
      </c>
      <c r="FC5546">
        <v>5357</v>
      </c>
      <c r="FD5546" t="s">
        <v>88</v>
      </c>
    </row>
    <row r="5547" spans="1:160" x14ac:dyDescent="0.3">
      <c r="A5547" t="str">
        <f>VLOOKUP(B5547,Table2[],3,FALSE)</f>
        <v>Digital</v>
      </c>
      <c r="B5547" t="str">
        <f>IF(OR(ISNUMBER(FIND("QVC",Z5547)),ISNUMBER(FIND("QVC",AL5547))),"QVC",IF(OR(ISNUMBER(FIND("NCO",H5547)),ISNUMBER(FIND("NCO",Y5547))), "NCO", IF(AL5547="consumer","PMD.com",VLOOKUP(LEFT(H5547,2),Tables!$E$1:$F$11,2,FALSE))))</f>
        <v>PMD.com</v>
      </c>
      <c r="C5547">
        <f t="shared" si="261"/>
        <v>53920001</v>
      </c>
      <c r="D5547">
        <f t="shared" si="262"/>
        <v>1</v>
      </c>
      <c r="E5547" t="str">
        <f t="shared" ca="1" si="263"/>
        <v>MTD orders shipped</v>
      </c>
      <c r="F5547" t="s">
        <v>3539</v>
      </c>
      <c r="G5547" t="s">
        <v>335</v>
      </c>
      <c r="H5547" t="s">
        <v>12099</v>
      </c>
      <c r="I5547" s="6">
        <v>44014.341782407406</v>
      </c>
      <c r="J5547" t="s">
        <v>16</v>
      </c>
      <c r="K5547" s="6">
        <v>44014.642268518517</v>
      </c>
      <c r="M5547" t="s">
        <v>12100</v>
      </c>
      <c r="N5547" t="s">
        <v>12101</v>
      </c>
      <c r="Q5547" t="s">
        <v>567</v>
      </c>
      <c r="R5547" t="s">
        <v>376</v>
      </c>
      <c r="S5547">
        <v>77302</v>
      </c>
      <c r="T5547" t="s">
        <v>338</v>
      </c>
      <c r="U5547" t="s">
        <v>530</v>
      </c>
      <c r="W5547" t="s">
        <v>12102</v>
      </c>
      <c r="Z5547" t="s">
        <v>12100</v>
      </c>
      <c r="AA5547" t="s">
        <v>12101</v>
      </c>
      <c r="AD5547" t="s">
        <v>567</v>
      </c>
      <c r="AE5547" t="s">
        <v>376</v>
      </c>
      <c r="AF5547">
        <v>77302</v>
      </c>
      <c r="AG5547" t="s">
        <v>338</v>
      </c>
      <c r="AH5547" t="s">
        <v>530</v>
      </c>
      <c r="AJ5547" t="s">
        <v>12102</v>
      </c>
      <c r="AL5547" t="s">
        <v>339</v>
      </c>
      <c r="AM5547">
        <v>1</v>
      </c>
      <c r="AN5547">
        <v>1</v>
      </c>
      <c r="AO5547">
        <v>14899</v>
      </c>
      <c r="AQ5547">
        <v>124468</v>
      </c>
      <c r="AR5547">
        <v>53920001</v>
      </c>
      <c r="AS5547" t="s">
        <v>42</v>
      </c>
      <c r="AT5547" t="s">
        <v>40</v>
      </c>
      <c r="AW5547" t="s">
        <v>343</v>
      </c>
      <c r="BY5547" t="s">
        <v>342</v>
      </c>
      <c r="EQ5547">
        <v>247476</v>
      </c>
      <c r="ER5547" t="s">
        <v>12103</v>
      </c>
      <c r="EV5547">
        <v>17290384</v>
      </c>
      <c r="EW5547">
        <v>928</v>
      </c>
      <c r="EX5547">
        <v>221575</v>
      </c>
      <c r="EY5547" t="s">
        <v>12104</v>
      </c>
      <c r="EZ5547">
        <v>1</v>
      </c>
      <c r="FC5547">
        <v>95385</v>
      </c>
      <c r="FD5547" t="s">
        <v>3531</v>
      </c>
    </row>
    <row r="5548" spans="1:160" x14ac:dyDescent="0.3">
      <c r="A5548" t="str">
        <f>VLOOKUP(B5548,Table2[],3,FALSE)</f>
        <v>Digital</v>
      </c>
      <c r="B5548" t="str">
        <f>IF(OR(ISNUMBER(FIND("QVC",Z5548)),ISNUMBER(FIND("QVC",AL5548))),"QVC",IF(OR(ISNUMBER(FIND("NCO",H5548)),ISNUMBER(FIND("NCO",Y5548))), "NCO", IF(AL5548="consumer","PMD.com",VLOOKUP(LEFT(H5548,2),Tables!$E$1:$F$11,2,FALSE))))</f>
        <v>PMD.com</v>
      </c>
      <c r="C5548">
        <f t="shared" si="261"/>
        <v>52430001</v>
      </c>
      <c r="D5548">
        <f t="shared" si="262"/>
        <v>1</v>
      </c>
      <c r="E5548" t="str">
        <f t="shared" ca="1" si="263"/>
        <v>MTD orders shipped</v>
      </c>
      <c r="F5548" t="s">
        <v>3539</v>
      </c>
      <c r="G5548" t="s">
        <v>335</v>
      </c>
      <c r="H5548" t="s">
        <v>12099</v>
      </c>
      <c r="I5548" s="6">
        <v>44014.341782407406</v>
      </c>
      <c r="J5548" t="s">
        <v>16</v>
      </c>
      <c r="K5548" s="6">
        <v>44014.642268518517</v>
      </c>
      <c r="M5548" t="s">
        <v>12100</v>
      </c>
      <c r="N5548" t="s">
        <v>12101</v>
      </c>
      <c r="Q5548" t="s">
        <v>567</v>
      </c>
      <c r="R5548" t="s">
        <v>376</v>
      </c>
      <c r="S5548">
        <v>77302</v>
      </c>
      <c r="T5548" t="s">
        <v>338</v>
      </c>
      <c r="U5548" t="s">
        <v>530</v>
      </c>
      <c r="W5548" t="s">
        <v>12102</v>
      </c>
      <c r="Z5548" t="s">
        <v>12100</v>
      </c>
      <c r="AA5548" t="s">
        <v>12101</v>
      </c>
      <c r="AD5548" t="s">
        <v>567</v>
      </c>
      <c r="AE5548" t="s">
        <v>376</v>
      </c>
      <c r="AF5548">
        <v>77302</v>
      </c>
      <c r="AG5548" t="s">
        <v>338</v>
      </c>
      <c r="AH5548" t="s">
        <v>530</v>
      </c>
      <c r="AJ5548" t="s">
        <v>12102</v>
      </c>
      <c r="AL5548" t="s">
        <v>339</v>
      </c>
      <c r="AM5548">
        <v>1</v>
      </c>
      <c r="AN5548">
        <v>1</v>
      </c>
      <c r="AO5548">
        <v>12063</v>
      </c>
      <c r="AQ5548">
        <v>127155</v>
      </c>
      <c r="AR5548">
        <v>52430001</v>
      </c>
      <c r="AS5548" t="s">
        <v>9635</v>
      </c>
      <c r="AT5548" t="s">
        <v>75</v>
      </c>
      <c r="AW5548" t="s">
        <v>340</v>
      </c>
      <c r="AX5548" t="s">
        <v>340</v>
      </c>
      <c r="AY5548" t="s">
        <v>357</v>
      </c>
      <c r="AZ5548" t="s">
        <v>363</v>
      </c>
      <c r="BY5548" t="s">
        <v>342</v>
      </c>
      <c r="EQ5548">
        <v>252868</v>
      </c>
      <c r="ER5548" t="s">
        <v>12103</v>
      </c>
      <c r="EV5548">
        <v>17290384</v>
      </c>
      <c r="EW5548">
        <v>928</v>
      </c>
      <c r="EX5548">
        <v>221575</v>
      </c>
      <c r="EY5548" t="s">
        <v>12104</v>
      </c>
      <c r="EZ5548">
        <v>1</v>
      </c>
      <c r="FC5548">
        <v>95385</v>
      </c>
      <c r="FD5548" t="s">
        <v>3531</v>
      </c>
    </row>
    <row r="5549" spans="1:160" x14ac:dyDescent="0.3">
      <c r="A5549" t="str">
        <f>VLOOKUP(B5549,Table2[],3,FALSE)</f>
        <v>Digital</v>
      </c>
      <c r="B5549" t="str">
        <f>IF(OR(ISNUMBER(FIND("QVC",Z5549)),ISNUMBER(FIND("QVC",AL5549))),"QVC",IF(OR(ISNUMBER(FIND("NCO",H5549)),ISNUMBER(FIND("NCO",Y5549))), "NCO", IF(AL5549="consumer","PMD.com",VLOOKUP(LEFT(H5549,2),Tables!$E$1:$F$11,2,FALSE))))</f>
        <v>PMD.com</v>
      </c>
      <c r="C5549">
        <f t="shared" si="261"/>
        <v>51090030</v>
      </c>
      <c r="D5549">
        <f t="shared" si="262"/>
        <v>1</v>
      </c>
      <c r="E5549" t="str">
        <f t="shared" ca="1" si="263"/>
        <v>MTD orders shipped</v>
      </c>
      <c r="F5549" t="s">
        <v>3539</v>
      </c>
      <c r="G5549" t="s">
        <v>335</v>
      </c>
      <c r="H5549" t="s">
        <v>12099</v>
      </c>
      <c r="I5549" s="6">
        <v>44014.341782407406</v>
      </c>
      <c r="J5549" t="s">
        <v>16</v>
      </c>
      <c r="K5549" s="6">
        <v>44014.642268518517</v>
      </c>
      <c r="M5549" t="s">
        <v>12100</v>
      </c>
      <c r="N5549" t="s">
        <v>12101</v>
      </c>
      <c r="Q5549" t="s">
        <v>567</v>
      </c>
      <c r="R5549" t="s">
        <v>376</v>
      </c>
      <c r="S5549">
        <v>77302</v>
      </c>
      <c r="T5549" t="s">
        <v>338</v>
      </c>
      <c r="U5549" t="s">
        <v>530</v>
      </c>
      <c r="W5549" t="s">
        <v>12102</v>
      </c>
      <c r="Z5549" t="s">
        <v>12100</v>
      </c>
      <c r="AA5549" t="s">
        <v>12101</v>
      </c>
      <c r="AD5549" t="s">
        <v>567</v>
      </c>
      <c r="AE5549" t="s">
        <v>376</v>
      </c>
      <c r="AF5549">
        <v>77302</v>
      </c>
      <c r="AG5549" t="s">
        <v>338</v>
      </c>
      <c r="AH5549" t="s">
        <v>530</v>
      </c>
      <c r="AJ5549" t="s">
        <v>12102</v>
      </c>
      <c r="AL5549" t="s">
        <v>339</v>
      </c>
      <c r="AM5549">
        <v>1</v>
      </c>
      <c r="AN5549">
        <v>1</v>
      </c>
      <c r="AO5549">
        <v>6688</v>
      </c>
      <c r="AQ5549">
        <v>125960</v>
      </c>
      <c r="AR5549">
        <v>51090030</v>
      </c>
      <c r="AS5549" t="s">
        <v>3043</v>
      </c>
      <c r="AT5549" t="s">
        <v>628</v>
      </c>
      <c r="AW5549" t="s">
        <v>343</v>
      </c>
      <c r="BY5549" t="s">
        <v>342</v>
      </c>
      <c r="BZ5549" t="b">
        <v>0</v>
      </c>
      <c r="EQ5549">
        <v>243047</v>
      </c>
      <c r="ER5549" t="s">
        <v>12103</v>
      </c>
      <c r="EV5549">
        <v>17290384</v>
      </c>
      <c r="EW5549">
        <v>928</v>
      </c>
      <c r="EX5549">
        <v>221575</v>
      </c>
      <c r="EY5549" t="s">
        <v>12104</v>
      </c>
      <c r="EZ5549">
        <v>1</v>
      </c>
      <c r="FC5549">
        <v>95385</v>
      </c>
      <c r="FD5549" t="s">
        <v>3531</v>
      </c>
    </row>
    <row r="5550" spans="1:160" x14ac:dyDescent="0.3">
      <c r="A5550" t="str">
        <f>VLOOKUP(B5550,Table2[],3,FALSE)</f>
        <v>Digital</v>
      </c>
      <c r="B5550" t="str">
        <f>IF(OR(ISNUMBER(FIND("QVC",Z5550)),ISNUMBER(FIND("QVC",AL5550))),"QVC",IF(OR(ISNUMBER(FIND("NCO",H5550)),ISNUMBER(FIND("NCO",Y5550))), "NCO", IF(AL5550="consumer","PMD.com",VLOOKUP(LEFT(H5550,2),Tables!$E$1:$F$11,2,FALSE))))</f>
        <v>PMD.com</v>
      </c>
      <c r="C5550">
        <f t="shared" si="261"/>
        <v>7837</v>
      </c>
      <c r="D5550">
        <f t="shared" si="262"/>
        <v>1</v>
      </c>
      <c r="E5550" t="str">
        <f t="shared" ca="1" si="263"/>
        <v>MTD orders shipped</v>
      </c>
      <c r="F5550" t="s">
        <v>3539</v>
      </c>
      <c r="G5550" t="s">
        <v>335</v>
      </c>
      <c r="H5550" t="s">
        <v>12099</v>
      </c>
      <c r="I5550" s="6">
        <v>44014.341782407406</v>
      </c>
      <c r="J5550" t="s">
        <v>16</v>
      </c>
      <c r="K5550" s="6">
        <v>44014.642268518517</v>
      </c>
      <c r="M5550" t="s">
        <v>12100</v>
      </c>
      <c r="N5550" t="s">
        <v>12101</v>
      </c>
      <c r="Q5550" t="s">
        <v>567</v>
      </c>
      <c r="R5550" t="s">
        <v>376</v>
      </c>
      <c r="S5550">
        <v>77302</v>
      </c>
      <c r="T5550" t="s">
        <v>338</v>
      </c>
      <c r="U5550" t="s">
        <v>530</v>
      </c>
      <c r="W5550" t="s">
        <v>12102</v>
      </c>
      <c r="Z5550" t="s">
        <v>12100</v>
      </c>
      <c r="AA5550" t="s">
        <v>12101</v>
      </c>
      <c r="AD5550" t="s">
        <v>567</v>
      </c>
      <c r="AE5550" t="s">
        <v>376</v>
      </c>
      <c r="AF5550">
        <v>77302</v>
      </c>
      <c r="AG5550" t="s">
        <v>338</v>
      </c>
      <c r="AH5550" t="s">
        <v>530</v>
      </c>
      <c r="AJ5550" t="s">
        <v>12102</v>
      </c>
      <c r="AL5550" t="s">
        <v>339</v>
      </c>
      <c r="AM5550">
        <v>1</v>
      </c>
      <c r="AN5550">
        <v>1</v>
      </c>
      <c r="AO5550">
        <v>456</v>
      </c>
      <c r="AQ5550">
        <v>126760</v>
      </c>
      <c r="AR5550">
        <v>7837</v>
      </c>
      <c r="AS5550" t="s">
        <v>156</v>
      </c>
      <c r="AT5550" t="s">
        <v>157</v>
      </c>
      <c r="AW5550" t="s">
        <v>349</v>
      </c>
      <c r="AX5550" t="s">
        <v>489</v>
      </c>
      <c r="AY5550" t="s">
        <v>345</v>
      </c>
      <c r="AZ5550">
        <v>0</v>
      </c>
      <c r="BY5550" t="s">
        <v>342</v>
      </c>
      <c r="BZ5550" t="b">
        <v>0</v>
      </c>
      <c r="EQ5550">
        <v>246635</v>
      </c>
      <c r="ER5550" t="s">
        <v>12103</v>
      </c>
      <c r="EV5550">
        <v>17290384</v>
      </c>
      <c r="EW5550">
        <v>928</v>
      </c>
      <c r="EX5550">
        <v>221575</v>
      </c>
      <c r="EY5550" t="s">
        <v>12104</v>
      </c>
      <c r="EZ5550">
        <v>1</v>
      </c>
      <c r="FC5550">
        <v>7837</v>
      </c>
      <c r="FD5550" t="s">
        <v>157</v>
      </c>
    </row>
    <row r="5551" spans="1:160" x14ac:dyDescent="0.3">
      <c r="A5551" t="str">
        <f>VLOOKUP(B5551,Table2[],3,FALSE)</f>
        <v>Digital</v>
      </c>
      <c r="B5551" t="str">
        <f>IF(OR(ISNUMBER(FIND("QVC",Z5551)),ISNUMBER(FIND("QVC",AL5551))),"QVC",IF(OR(ISNUMBER(FIND("NCO",H5551)),ISNUMBER(FIND("NCO",Y5551))), "NCO", IF(AL5551="consumer","PMD.com",VLOOKUP(LEFT(H5551,2),Tables!$E$1:$F$11,2,FALSE))))</f>
        <v>PMD.com</v>
      </c>
      <c r="C5551">
        <f t="shared" si="261"/>
        <v>53740001</v>
      </c>
      <c r="D5551">
        <f t="shared" si="262"/>
        <v>1</v>
      </c>
      <c r="E5551" t="str">
        <f t="shared" ca="1" si="263"/>
        <v>MTD orders shipped</v>
      </c>
      <c r="F5551" t="s">
        <v>3539</v>
      </c>
      <c r="G5551" t="s">
        <v>335</v>
      </c>
      <c r="H5551" t="s">
        <v>10856</v>
      </c>
      <c r="I5551" s="6">
        <v>44013.665578703702</v>
      </c>
      <c r="J5551" t="s">
        <v>16</v>
      </c>
      <c r="K5551" s="6">
        <v>44014.64267361111</v>
      </c>
      <c r="M5551" t="s">
        <v>12105</v>
      </c>
      <c r="N5551" t="s">
        <v>12106</v>
      </c>
      <c r="Q5551" t="s">
        <v>12107</v>
      </c>
      <c r="R5551" t="s">
        <v>389</v>
      </c>
      <c r="S5551">
        <v>11741</v>
      </c>
      <c r="T5551" t="s">
        <v>338</v>
      </c>
      <c r="U5551" t="s">
        <v>530</v>
      </c>
      <c r="W5551" t="s">
        <v>12108</v>
      </c>
      <c r="Z5551" t="s">
        <v>12105</v>
      </c>
      <c r="AA5551" t="s">
        <v>12106</v>
      </c>
      <c r="AD5551" t="s">
        <v>12107</v>
      </c>
      <c r="AE5551" t="s">
        <v>389</v>
      </c>
      <c r="AF5551">
        <v>11741</v>
      </c>
      <c r="AG5551" t="s">
        <v>338</v>
      </c>
      <c r="AH5551" t="s">
        <v>530</v>
      </c>
      <c r="AJ5551" t="s">
        <v>12108</v>
      </c>
      <c r="AL5551" t="s">
        <v>339</v>
      </c>
      <c r="AM5551">
        <v>1</v>
      </c>
      <c r="AN5551">
        <v>1</v>
      </c>
      <c r="AO5551">
        <v>6057</v>
      </c>
      <c r="AQ5551">
        <v>124457</v>
      </c>
      <c r="AR5551">
        <v>53740001</v>
      </c>
      <c r="AS5551" t="s">
        <v>578</v>
      </c>
      <c r="AT5551" t="s">
        <v>70</v>
      </c>
      <c r="AW5551" t="s">
        <v>343</v>
      </c>
      <c r="BY5551" t="s">
        <v>342</v>
      </c>
      <c r="EQ5551">
        <v>244002</v>
      </c>
      <c r="ER5551" t="s">
        <v>10857</v>
      </c>
      <c r="EV5551">
        <v>17290236</v>
      </c>
      <c r="EW5551">
        <v>928</v>
      </c>
      <c r="EX5551">
        <v>221423</v>
      </c>
      <c r="EY5551">
        <v>9.2748999964335493E+25</v>
      </c>
      <c r="EZ5551">
        <v>1</v>
      </c>
      <c r="FC5551">
        <v>53740001</v>
      </c>
      <c r="FD5551" t="s">
        <v>70</v>
      </c>
    </row>
    <row r="5552" spans="1:160" x14ac:dyDescent="0.3">
      <c r="A5552" t="str">
        <f>VLOOKUP(B5552,Table2[],3,FALSE)</f>
        <v>Digital</v>
      </c>
      <c r="B5552" t="str">
        <f>IF(OR(ISNUMBER(FIND("QVC",Z5552)),ISNUMBER(FIND("QVC",AL5552))),"QVC",IF(OR(ISNUMBER(FIND("NCO",H5552)),ISNUMBER(FIND("NCO",Y5552))), "NCO", IF(AL5552="consumer","PMD.com",VLOOKUP(LEFT(H5552,2),Tables!$E$1:$F$11,2,FALSE))))</f>
        <v>PMD.com</v>
      </c>
      <c r="C5552">
        <f t="shared" si="261"/>
        <v>7871</v>
      </c>
      <c r="D5552">
        <f t="shared" si="262"/>
        <v>1</v>
      </c>
      <c r="E5552" t="str">
        <f t="shared" ca="1" si="263"/>
        <v>MTD orders shipped</v>
      </c>
      <c r="F5552" t="s">
        <v>3539</v>
      </c>
      <c r="G5552" t="s">
        <v>335</v>
      </c>
      <c r="H5552" t="s">
        <v>10856</v>
      </c>
      <c r="I5552" s="6">
        <v>44013.665578703702</v>
      </c>
      <c r="J5552" t="s">
        <v>16</v>
      </c>
      <c r="K5552" s="6">
        <v>44014.64267361111</v>
      </c>
      <c r="M5552" t="s">
        <v>12105</v>
      </c>
      <c r="N5552" t="s">
        <v>12106</v>
      </c>
      <c r="Q5552" t="s">
        <v>12107</v>
      </c>
      <c r="R5552" t="s">
        <v>389</v>
      </c>
      <c r="S5552">
        <v>11741</v>
      </c>
      <c r="T5552" t="s">
        <v>338</v>
      </c>
      <c r="U5552" t="s">
        <v>530</v>
      </c>
      <c r="W5552" t="s">
        <v>12108</v>
      </c>
      <c r="Z5552" t="s">
        <v>12105</v>
      </c>
      <c r="AA5552" t="s">
        <v>12106</v>
      </c>
      <c r="AD5552" t="s">
        <v>12107</v>
      </c>
      <c r="AE5552" t="s">
        <v>389</v>
      </c>
      <c r="AF5552">
        <v>11741</v>
      </c>
      <c r="AG5552" t="s">
        <v>338</v>
      </c>
      <c r="AH5552" t="s">
        <v>530</v>
      </c>
      <c r="AJ5552" t="s">
        <v>12108</v>
      </c>
      <c r="AL5552" t="s">
        <v>339</v>
      </c>
      <c r="AM5552">
        <v>1</v>
      </c>
      <c r="AN5552">
        <v>1</v>
      </c>
      <c r="AO5552">
        <v>475</v>
      </c>
      <c r="AQ5552">
        <v>127839</v>
      </c>
      <c r="AR5552">
        <v>7871</v>
      </c>
      <c r="AS5552" t="s">
        <v>97</v>
      </c>
      <c r="AT5552" t="s">
        <v>98</v>
      </c>
      <c r="BY5552" t="s">
        <v>342</v>
      </c>
      <c r="EQ5552">
        <v>251143</v>
      </c>
      <c r="ER5552" t="s">
        <v>10857</v>
      </c>
      <c r="EV5552">
        <v>17290236</v>
      </c>
      <c r="EW5552">
        <v>928</v>
      </c>
      <c r="EX5552">
        <v>221423</v>
      </c>
      <c r="EY5552">
        <v>9.2748999964335493E+25</v>
      </c>
      <c r="EZ5552">
        <v>1</v>
      </c>
      <c r="FC5552">
        <v>7871</v>
      </c>
      <c r="FD5552" t="s">
        <v>98</v>
      </c>
    </row>
    <row r="5553" spans="1:160" x14ac:dyDescent="0.3">
      <c r="A5553" t="str">
        <f>VLOOKUP(B5553,Table2[],3,FALSE)</f>
        <v>Digital</v>
      </c>
      <c r="B5553" t="str">
        <f>IF(OR(ISNUMBER(FIND("QVC",Z5553)),ISNUMBER(FIND("QVC",AL5553))),"QVC",IF(OR(ISNUMBER(FIND("NCO",H5553)),ISNUMBER(FIND("NCO",Y5553))), "NCO", IF(AL5553="consumer","PMD.com",VLOOKUP(LEFT(H5553,2),Tables!$E$1:$F$11,2,FALSE))))</f>
        <v>PMD.com</v>
      </c>
      <c r="C5553">
        <f t="shared" si="261"/>
        <v>52260001</v>
      </c>
      <c r="D5553">
        <f t="shared" si="262"/>
        <v>1</v>
      </c>
      <c r="E5553" t="str">
        <f t="shared" ca="1" si="263"/>
        <v>MTD orders shipped</v>
      </c>
      <c r="F5553" t="s">
        <v>3539</v>
      </c>
      <c r="G5553" t="s">
        <v>335</v>
      </c>
      <c r="H5553" t="s">
        <v>11076</v>
      </c>
      <c r="I5553" s="6">
        <v>44014.186990740738</v>
      </c>
      <c r="J5553" t="s">
        <v>16</v>
      </c>
      <c r="K5553" s="6">
        <v>44014.643530092595</v>
      </c>
      <c r="M5553" t="s">
        <v>12109</v>
      </c>
      <c r="N5553" t="s">
        <v>12110</v>
      </c>
      <c r="Q5553" t="s">
        <v>676</v>
      </c>
      <c r="R5553" t="s">
        <v>381</v>
      </c>
      <c r="S5553">
        <v>80907</v>
      </c>
      <c r="T5553" t="s">
        <v>338</v>
      </c>
      <c r="U5553" t="s">
        <v>530</v>
      </c>
      <c r="W5553" t="s">
        <v>12111</v>
      </c>
      <c r="Z5553" t="s">
        <v>12109</v>
      </c>
      <c r="AA5553" t="s">
        <v>12110</v>
      </c>
      <c r="AD5553" t="s">
        <v>676</v>
      </c>
      <c r="AE5553" t="s">
        <v>381</v>
      </c>
      <c r="AF5553">
        <v>80907</v>
      </c>
      <c r="AG5553" t="s">
        <v>338</v>
      </c>
      <c r="AH5553" t="s">
        <v>530</v>
      </c>
      <c r="AJ5553" t="s">
        <v>12111</v>
      </c>
      <c r="AL5553" t="s">
        <v>339</v>
      </c>
      <c r="AM5553">
        <v>1</v>
      </c>
      <c r="AN5553">
        <v>1</v>
      </c>
      <c r="AO5553">
        <v>556</v>
      </c>
      <c r="AQ5553">
        <v>124437</v>
      </c>
      <c r="AR5553">
        <v>52260001</v>
      </c>
      <c r="AS5553" t="s">
        <v>58</v>
      </c>
      <c r="AT5553" t="s">
        <v>59</v>
      </c>
      <c r="AW5553" t="s">
        <v>340</v>
      </c>
      <c r="AX5553" t="s">
        <v>340</v>
      </c>
      <c r="AY5553" t="s">
        <v>341</v>
      </c>
      <c r="AZ5553">
        <v>0</v>
      </c>
      <c r="BY5553" t="s">
        <v>342</v>
      </c>
      <c r="EQ5553">
        <v>251430</v>
      </c>
      <c r="ER5553" t="s">
        <v>11077</v>
      </c>
      <c r="EV5553">
        <v>17290348</v>
      </c>
      <c r="EW5553">
        <v>928</v>
      </c>
      <c r="EX5553">
        <v>221541</v>
      </c>
      <c r="EY5553">
        <v>9.2748999964335493E+25</v>
      </c>
      <c r="EZ5553">
        <v>1</v>
      </c>
      <c r="FC5553">
        <v>52260001</v>
      </c>
      <c r="FD5553" t="s">
        <v>59</v>
      </c>
    </row>
    <row r="5554" spans="1:160" x14ac:dyDescent="0.3">
      <c r="A5554" t="str">
        <f>VLOOKUP(B5554,Table2[],3,FALSE)</f>
        <v>Digital</v>
      </c>
      <c r="B5554" t="str">
        <f>IF(OR(ISNUMBER(FIND("QVC",Z5554)),ISNUMBER(FIND("QVC",AL5554))),"QVC",IF(OR(ISNUMBER(FIND("NCO",H5554)),ISNUMBER(FIND("NCO",Y5554))), "NCO", IF(AL5554="consumer","PMD.com",VLOOKUP(LEFT(H5554,2),Tables!$E$1:$F$11,2,FALSE))))</f>
        <v>PMD.com</v>
      </c>
      <c r="C5554">
        <f t="shared" si="261"/>
        <v>53900001</v>
      </c>
      <c r="D5554">
        <f t="shared" si="262"/>
        <v>1</v>
      </c>
      <c r="E5554" t="str">
        <f t="shared" ca="1" si="263"/>
        <v>MTD orders shipped</v>
      </c>
      <c r="F5554" t="s">
        <v>3539</v>
      </c>
      <c r="G5554" t="s">
        <v>335</v>
      </c>
      <c r="H5554" t="s">
        <v>11198</v>
      </c>
      <c r="I5554" s="6">
        <v>44014.325289351851</v>
      </c>
      <c r="J5554" t="s">
        <v>16</v>
      </c>
      <c r="K5554" s="6">
        <v>44014.644062500003</v>
      </c>
      <c r="M5554" t="s">
        <v>12112</v>
      </c>
      <c r="N5554" t="s">
        <v>12113</v>
      </c>
      <c r="Q5554" t="s">
        <v>12114</v>
      </c>
      <c r="R5554" t="s">
        <v>389</v>
      </c>
      <c r="S5554" t="s">
        <v>12115</v>
      </c>
      <c r="T5554" t="s">
        <v>338</v>
      </c>
      <c r="U5554" t="s">
        <v>530</v>
      </c>
      <c r="W5554" t="s">
        <v>12116</v>
      </c>
      <c r="Z5554" t="s">
        <v>12112</v>
      </c>
      <c r="AA5554" t="s">
        <v>12113</v>
      </c>
      <c r="AD5554" t="s">
        <v>12114</v>
      </c>
      <c r="AE5554" t="s">
        <v>389</v>
      </c>
      <c r="AF5554" t="s">
        <v>12115</v>
      </c>
      <c r="AG5554" t="s">
        <v>338</v>
      </c>
      <c r="AH5554" t="s">
        <v>530</v>
      </c>
      <c r="AJ5554" t="s">
        <v>12116</v>
      </c>
      <c r="AL5554" t="s">
        <v>339</v>
      </c>
      <c r="AM5554">
        <v>1</v>
      </c>
      <c r="AN5554">
        <v>1</v>
      </c>
      <c r="AO5554">
        <v>31217</v>
      </c>
      <c r="AQ5554">
        <v>124466</v>
      </c>
      <c r="AR5554">
        <v>53900001</v>
      </c>
      <c r="AS5554" t="s">
        <v>1697</v>
      </c>
      <c r="AT5554" t="s">
        <v>104</v>
      </c>
      <c r="AW5554" t="s">
        <v>343</v>
      </c>
      <c r="BY5554" t="s">
        <v>342</v>
      </c>
      <c r="EQ5554">
        <v>247378</v>
      </c>
      <c r="ER5554" t="s">
        <v>11199</v>
      </c>
      <c r="EV5554">
        <v>17290382</v>
      </c>
      <c r="EW5554">
        <v>928</v>
      </c>
      <c r="EX5554">
        <v>221572</v>
      </c>
      <c r="EY5554" t="s">
        <v>12117</v>
      </c>
      <c r="EZ5554">
        <v>1</v>
      </c>
      <c r="FC5554">
        <v>95383</v>
      </c>
      <c r="FD5554" t="s">
        <v>1417</v>
      </c>
    </row>
    <row r="5555" spans="1:160" x14ac:dyDescent="0.3">
      <c r="A5555" t="str">
        <f>VLOOKUP(B5555,Table2[],3,FALSE)</f>
        <v>Digital</v>
      </c>
      <c r="B5555" t="str">
        <f>IF(OR(ISNUMBER(FIND("QVC",Z5555)),ISNUMBER(FIND("QVC",AL5555))),"QVC",IF(OR(ISNUMBER(FIND("NCO",H5555)),ISNUMBER(FIND("NCO",Y5555))), "NCO", IF(AL5555="consumer","PMD.com",VLOOKUP(LEFT(H5555,2),Tables!$E$1:$F$11,2,FALSE))))</f>
        <v>PMD.com</v>
      </c>
      <c r="C5555">
        <f t="shared" si="261"/>
        <v>57090001</v>
      </c>
      <c r="D5555">
        <f t="shared" si="262"/>
        <v>1</v>
      </c>
      <c r="E5555" t="str">
        <f t="shared" ca="1" si="263"/>
        <v>MTD orders shipped</v>
      </c>
      <c r="F5555" t="s">
        <v>3539</v>
      </c>
      <c r="G5555" t="s">
        <v>335</v>
      </c>
      <c r="H5555" t="s">
        <v>11198</v>
      </c>
      <c r="I5555" s="6">
        <v>44014.325289351851</v>
      </c>
      <c r="J5555" t="s">
        <v>16</v>
      </c>
      <c r="K5555" s="6">
        <v>44014.644062500003</v>
      </c>
      <c r="M5555" t="s">
        <v>12112</v>
      </c>
      <c r="N5555" t="s">
        <v>12113</v>
      </c>
      <c r="Q5555" t="s">
        <v>12114</v>
      </c>
      <c r="R5555" t="s">
        <v>389</v>
      </c>
      <c r="S5555" t="s">
        <v>12115</v>
      </c>
      <c r="T5555" t="s">
        <v>338</v>
      </c>
      <c r="U5555" t="s">
        <v>530</v>
      </c>
      <c r="W5555" t="s">
        <v>12116</v>
      </c>
      <c r="Z5555" t="s">
        <v>12112</v>
      </c>
      <c r="AA5555" t="s">
        <v>12113</v>
      </c>
      <c r="AD5555" t="s">
        <v>12114</v>
      </c>
      <c r="AE5555" t="s">
        <v>389</v>
      </c>
      <c r="AF5555" t="s">
        <v>12115</v>
      </c>
      <c r="AG5555" t="s">
        <v>338</v>
      </c>
      <c r="AH5555" t="s">
        <v>530</v>
      </c>
      <c r="AJ5555" t="s">
        <v>12116</v>
      </c>
      <c r="AL5555" t="s">
        <v>339</v>
      </c>
      <c r="AM5555">
        <v>1</v>
      </c>
      <c r="AN5555">
        <v>1</v>
      </c>
      <c r="AO5555">
        <v>2258</v>
      </c>
      <c r="AQ5555">
        <v>127089</v>
      </c>
      <c r="AR5555">
        <v>57090001</v>
      </c>
      <c r="AT5555" t="s">
        <v>1419</v>
      </c>
      <c r="AW5555" t="s">
        <v>340</v>
      </c>
      <c r="AX5555" t="s">
        <v>340</v>
      </c>
      <c r="AY5555" t="s">
        <v>348</v>
      </c>
      <c r="AZ5555" t="s">
        <v>1418</v>
      </c>
      <c r="BY5555" t="s">
        <v>342</v>
      </c>
      <c r="EQ5555">
        <v>248021</v>
      </c>
      <c r="ER5555" t="s">
        <v>11199</v>
      </c>
      <c r="EV5555">
        <v>17290382</v>
      </c>
      <c r="EW5555">
        <v>928</v>
      </c>
      <c r="EX5555">
        <v>221572</v>
      </c>
      <c r="EY5555" t="s">
        <v>12117</v>
      </c>
      <c r="EZ5555">
        <v>1</v>
      </c>
      <c r="FC5555">
        <v>95383</v>
      </c>
      <c r="FD5555" t="s">
        <v>1417</v>
      </c>
    </row>
    <row r="5556" spans="1:160" x14ac:dyDescent="0.3">
      <c r="A5556" t="str">
        <f>VLOOKUP(B5556,Table2[],3,FALSE)</f>
        <v>Digital</v>
      </c>
      <c r="B5556" t="str">
        <f>IF(OR(ISNUMBER(FIND("QVC",Z5556)),ISNUMBER(FIND("QVC",AL5556))),"QVC",IF(OR(ISNUMBER(FIND("NCO",H5556)),ISNUMBER(FIND("NCO",Y5556))), "NCO", IF(AL5556="consumer","PMD.com",VLOOKUP(LEFT(H5556,2),Tables!$E$1:$F$11,2,FALSE))))</f>
        <v>PMD.com</v>
      </c>
      <c r="C5556">
        <f t="shared" si="261"/>
        <v>7871</v>
      </c>
      <c r="D5556">
        <f t="shared" si="262"/>
        <v>1</v>
      </c>
      <c r="E5556" t="str">
        <f t="shared" ca="1" si="263"/>
        <v>MTD orders shipped</v>
      </c>
      <c r="F5556" t="s">
        <v>3539</v>
      </c>
      <c r="G5556" t="s">
        <v>335</v>
      </c>
      <c r="H5556" t="s">
        <v>11198</v>
      </c>
      <c r="I5556" s="6">
        <v>44014.325289351851</v>
      </c>
      <c r="J5556" t="s">
        <v>16</v>
      </c>
      <c r="K5556" s="6">
        <v>44014.644062500003</v>
      </c>
      <c r="M5556" t="s">
        <v>12112</v>
      </c>
      <c r="N5556" t="s">
        <v>12113</v>
      </c>
      <c r="Q5556" t="s">
        <v>12114</v>
      </c>
      <c r="R5556" t="s">
        <v>389</v>
      </c>
      <c r="S5556" t="s">
        <v>12115</v>
      </c>
      <c r="T5556" t="s">
        <v>338</v>
      </c>
      <c r="U5556" t="s">
        <v>530</v>
      </c>
      <c r="W5556" t="s">
        <v>12116</v>
      </c>
      <c r="Z5556" t="s">
        <v>12112</v>
      </c>
      <c r="AA5556" t="s">
        <v>12113</v>
      </c>
      <c r="AD5556" t="s">
        <v>12114</v>
      </c>
      <c r="AE5556" t="s">
        <v>389</v>
      </c>
      <c r="AF5556" t="s">
        <v>12115</v>
      </c>
      <c r="AG5556" t="s">
        <v>338</v>
      </c>
      <c r="AH5556" t="s">
        <v>530</v>
      </c>
      <c r="AJ5556" t="s">
        <v>12116</v>
      </c>
      <c r="AL5556" t="s">
        <v>339</v>
      </c>
      <c r="AM5556">
        <v>1</v>
      </c>
      <c r="AN5556">
        <v>1</v>
      </c>
      <c r="AO5556">
        <v>475</v>
      </c>
      <c r="AQ5556">
        <v>127839</v>
      </c>
      <c r="AR5556">
        <v>7871</v>
      </c>
      <c r="AS5556" t="s">
        <v>97</v>
      </c>
      <c r="AT5556" t="s">
        <v>98</v>
      </c>
      <c r="BY5556" t="s">
        <v>342</v>
      </c>
      <c r="EQ5556">
        <v>251143</v>
      </c>
      <c r="ER5556" t="s">
        <v>11199</v>
      </c>
      <c r="EV5556">
        <v>17290382</v>
      </c>
      <c r="EW5556">
        <v>928</v>
      </c>
      <c r="EX5556">
        <v>221572</v>
      </c>
      <c r="EY5556" t="s">
        <v>12117</v>
      </c>
      <c r="EZ5556">
        <v>1</v>
      </c>
      <c r="FC5556">
        <v>7871</v>
      </c>
      <c r="FD5556" t="s">
        <v>98</v>
      </c>
    </row>
    <row r="5557" spans="1:160" x14ac:dyDescent="0.3">
      <c r="A5557" t="str">
        <f>VLOOKUP(B5557,Table2[],3,FALSE)</f>
        <v>Digital</v>
      </c>
      <c r="B5557" t="str">
        <f>IF(OR(ISNUMBER(FIND("QVC",Z5557)),ISNUMBER(FIND("QVC",AL5557))),"QVC",IF(OR(ISNUMBER(FIND("NCO",H5557)),ISNUMBER(FIND("NCO",Y5557))), "NCO", IF(AL5557="consumer","PMD.com",VLOOKUP(LEFT(H5557,2),Tables!$E$1:$F$11,2,FALSE))))</f>
        <v>PMD.com</v>
      </c>
      <c r="C5557">
        <f t="shared" si="261"/>
        <v>53450011</v>
      </c>
      <c r="D5557">
        <f t="shared" si="262"/>
        <v>1</v>
      </c>
      <c r="E5557" t="str">
        <f t="shared" ca="1" si="263"/>
        <v>MTD orders shipped</v>
      </c>
      <c r="F5557" t="s">
        <v>3539</v>
      </c>
      <c r="G5557" t="s">
        <v>335</v>
      </c>
      <c r="H5557" t="s">
        <v>11198</v>
      </c>
      <c r="I5557" s="6">
        <v>44014.325289351851</v>
      </c>
      <c r="J5557" t="s">
        <v>16</v>
      </c>
      <c r="K5557" s="6">
        <v>44014.644062500003</v>
      </c>
      <c r="M5557" t="s">
        <v>12112</v>
      </c>
      <c r="N5557" t="s">
        <v>12113</v>
      </c>
      <c r="Q5557" t="s">
        <v>12114</v>
      </c>
      <c r="R5557" t="s">
        <v>389</v>
      </c>
      <c r="S5557" t="s">
        <v>12115</v>
      </c>
      <c r="T5557" t="s">
        <v>338</v>
      </c>
      <c r="U5557" t="s">
        <v>530</v>
      </c>
      <c r="W5557" t="s">
        <v>12116</v>
      </c>
      <c r="Z5557" t="s">
        <v>12112</v>
      </c>
      <c r="AA5557" t="s">
        <v>12113</v>
      </c>
      <c r="AD5557" t="s">
        <v>12114</v>
      </c>
      <c r="AE5557" t="s">
        <v>389</v>
      </c>
      <c r="AF5557" t="s">
        <v>12115</v>
      </c>
      <c r="AG5557" t="s">
        <v>338</v>
      </c>
      <c r="AH5557" t="s">
        <v>530</v>
      </c>
      <c r="AJ5557" t="s">
        <v>12116</v>
      </c>
      <c r="AL5557" t="s">
        <v>339</v>
      </c>
      <c r="AM5557">
        <v>1</v>
      </c>
      <c r="AN5557">
        <v>1</v>
      </c>
      <c r="AO5557">
        <v>15200</v>
      </c>
      <c r="AQ5557">
        <v>124724</v>
      </c>
      <c r="AR5557">
        <v>53450011</v>
      </c>
      <c r="AS5557" t="s">
        <v>2807</v>
      </c>
      <c r="AT5557" t="s">
        <v>96</v>
      </c>
      <c r="AW5557" t="s">
        <v>340</v>
      </c>
      <c r="AX5557" t="s">
        <v>340</v>
      </c>
      <c r="AY5557" t="s">
        <v>345</v>
      </c>
      <c r="AZ5557">
        <v>0</v>
      </c>
      <c r="BY5557" t="s">
        <v>342</v>
      </c>
      <c r="EQ5557">
        <v>253372</v>
      </c>
      <c r="ER5557" t="s">
        <v>11199</v>
      </c>
      <c r="EV5557">
        <v>17290382</v>
      </c>
      <c r="EW5557">
        <v>928</v>
      </c>
      <c r="EX5557">
        <v>221572</v>
      </c>
      <c r="EY5557" t="s">
        <v>12117</v>
      </c>
      <c r="EZ5557">
        <v>1</v>
      </c>
      <c r="FC5557">
        <v>53450011</v>
      </c>
      <c r="FD5557" t="s">
        <v>96</v>
      </c>
    </row>
    <row r="5558" spans="1:160" x14ac:dyDescent="0.3">
      <c r="A5558" t="str">
        <f>VLOOKUP(B5558,Table2[],3,FALSE)</f>
        <v>Digital</v>
      </c>
      <c r="B5558" t="str">
        <f>IF(OR(ISNUMBER(FIND("QVC",Z5558)),ISNUMBER(FIND("QVC",AL5558))),"QVC",IF(OR(ISNUMBER(FIND("NCO",H5558)),ISNUMBER(FIND("NCO",Y5558))), "NCO", IF(AL5558="consumer","PMD.com",VLOOKUP(LEFT(H5558,2),Tables!$E$1:$F$11,2,FALSE))))</f>
        <v>PMD.com</v>
      </c>
      <c r="C5558">
        <f t="shared" si="261"/>
        <v>52430001</v>
      </c>
      <c r="D5558">
        <f t="shared" si="262"/>
        <v>1</v>
      </c>
      <c r="E5558" t="str">
        <f t="shared" ca="1" si="263"/>
        <v>MTD orders shipped</v>
      </c>
      <c r="F5558" t="s">
        <v>3539</v>
      </c>
      <c r="G5558" t="s">
        <v>335</v>
      </c>
      <c r="H5558" t="s">
        <v>11198</v>
      </c>
      <c r="I5558" s="6">
        <v>44014.325289351851</v>
      </c>
      <c r="J5558" t="s">
        <v>16</v>
      </c>
      <c r="K5558" s="6">
        <v>44014.644062500003</v>
      </c>
      <c r="M5558" t="s">
        <v>12112</v>
      </c>
      <c r="N5558" t="s">
        <v>12113</v>
      </c>
      <c r="Q5558" t="s">
        <v>12114</v>
      </c>
      <c r="R5558" t="s">
        <v>389</v>
      </c>
      <c r="S5558" t="s">
        <v>12115</v>
      </c>
      <c r="T5558" t="s">
        <v>338</v>
      </c>
      <c r="U5558" t="s">
        <v>530</v>
      </c>
      <c r="W5558" t="s">
        <v>12116</v>
      </c>
      <c r="Z5558" t="s">
        <v>12112</v>
      </c>
      <c r="AA5558" t="s">
        <v>12113</v>
      </c>
      <c r="AD5558" t="s">
        <v>12114</v>
      </c>
      <c r="AE5558" t="s">
        <v>389</v>
      </c>
      <c r="AF5558" t="s">
        <v>12115</v>
      </c>
      <c r="AG5558" t="s">
        <v>338</v>
      </c>
      <c r="AH5558" t="s">
        <v>530</v>
      </c>
      <c r="AJ5558" t="s">
        <v>12116</v>
      </c>
      <c r="AL5558" t="s">
        <v>339</v>
      </c>
      <c r="AM5558">
        <v>1</v>
      </c>
      <c r="AN5558">
        <v>1</v>
      </c>
      <c r="AO5558">
        <v>12063</v>
      </c>
      <c r="AQ5558">
        <v>127155</v>
      </c>
      <c r="AR5558">
        <v>52430001</v>
      </c>
      <c r="AS5558" t="s">
        <v>9635</v>
      </c>
      <c r="AT5558" t="s">
        <v>75</v>
      </c>
      <c r="AW5558" t="s">
        <v>340</v>
      </c>
      <c r="AX5558" t="s">
        <v>340</v>
      </c>
      <c r="AY5558" t="s">
        <v>357</v>
      </c>
      <c r="AZ5558" t="s">
        <v>363</v>
      </c>
      <c r="BY5558" t="s">
        <v>342</v>
      </c>
      <c r="EQ5558">
        <v>252868</v>
      </c>
      <c r="ER5558" t="s">
        <v>11199</v>
      </c>
      <c r="EV5558">
        <v>17290382</v>
      </c>
      <c r="EW5558">
        <v>928</v>
      </c>
      <c r="EX5558">
        <v>221572</v>
      </c>
      <c r="EY5558" t="s">
        <v>12117</v>
      </c>
      <c r="EZ5558">
        <v>1</v>
      </c>
      <c r="FC5558">
        <v>95385</v>
      </c>
      <c r="FD5558" t="s">
        <v>3531</v>
      </c>
    </row>
    <row r="5559" spans="1:160" x14ac:dyDescent="0.3">
      <c r="A5559" t="str">
        <f>VLOOKUP(B5559,Table2[],3,FALSE)</f>
        <v>Digital</v>
      </c>
      <c r="B5559" t="str">
        <f>IF(OR(ISNUMBER(FIND("QVC",Z5559)),ISNUMBER(FIND("QVC",AL5559))),"QVC",IF(OR(ISNUMBER(FIND("NCO",H5559)),ISNUMBER(FIND("NCO",Y5559))), "NCO", IF(AL5559="consumer","PMD.com",VLOOKUP(LEFT(H5559,2),Tables!$E$1:$F$11,2,FALSE))))</f>
        <v>PMD.com</v>
      </c>
      <c r="C5559">
        <f t="shared" si="261"/>
        <v>57110001</v>
      </c>
      <c r="D5559">
        <f t="shared" si="262"/>
        <v>1</v>
      </c>
      <c r="E5559" t="str">
        <f t="shared" ca="1" si="263"/>
        <v>MTD orders shipped</v>
      </c>
      <c r="F5559" t="s">
        <v>3539</v>
      </c>
      <c r="G5559" t="s">
        <v>335</v>
      </c>
      <c r="H5559" t="s">
        <v>11198</v>
      </c>
      <c r="I5559" s="6">
        <v>44014.325289351851</v>
      </c>
      <c r="J5559" t="s">
        <v>16</v>
      </c>
      <c r="K5559" s="6">
        <v>44014.644062500003</v>
      </c>
      <c r="M5559" t="s">
        <v>12112</v>
      </c>
      <c r="N5559" t="s">
        <v>12113</v>
      </c>
      <c r="Q5559" t="s">
        <v>12114</v>
      </c>
      <c r="R5559" t="s">
        <v>389</v>
      </c>
      <c r="S5559" t="s">
        <v>12115</v>
      </c>
      <c r="T5559" t="s">
        <v>338</v>
      </c>
      <c r="U5559" t="s">
        <v>530</v>
      </c>
      <c r="W5559" t="s">
        <v>12116</v>
      </c>
      <c r="Z5559" t="s">
        <v>12112</v>
      </c>
      <c r="AA5559" t="s">
        <v>12113</v>
      </c>
      <c r="AD5559" t="s">
        <v>12114</v>
      </c>
      <c r="AE5559" t="s">
        <v>389</v>
      </c>
      <c r="AF5559" t="s">
        <v>12115</v>
      </c>
      <c r="AG5559" t="s">
        <v>338</v>
      </c>
      <c r="AH5559" t="s">
        <v>530</v>
      </c>
      <c r="AJ5559" t="s">
        <v>12116</v>
      </c>
      <c r="AL5559" t="s">
        <v>339</v>
      </c>
      <c r="AM5559">
        <v>1</v>
      </c>
      <c r="AN5559">
        <v>1</v>
      </c>
      <c r="AO5559">
        <v>2258</v>
      </c>
      <c r="AQ5559">
        <v>127091</v>
      </c>
      <c r="AR5559">
        <v>57110001</v>
      </c>
      <c r="AT5559" t="s">
        <v>1332</v>
      </c>
      <c r="AW5559" t="s">
        <v>340</v>
      </c>
      <c r="AX5559" t="s">
        <v>340</v>
      </c>
      <c r="AY5559" t="s">
        <v>348</v>
      </c>
      <c r="AZ5559" t="s">
        <v>1418</v>
      </c>
      <c r="BY5559" t="s">
        <v>342</v>
      </c>
      <c r="EQ5559">
        <v>248023</v>
      </c>
      <c r="ER5559" t="s">
        <v>11199</v>
      </c>
      <c r="EV5559">
        <v>17290382</v>
      </c>
      <c r="EW5559">
        <v>928</v>
      </c>
      <c r="EX5559">
        <v>221572</v>
      </c>
      <c r="EY5559" t="s">
        <v>12117</v>
      </c>
      <c r="EZ5559">
        <v>1</v>
      </c>
      <c r="FC5559">
        <v>95383</v>
      </c>
      <c r="FD5559" t="s">
        <v>1417</v>
      </c>
    </row>
    <row r="5560" spans="1:160" x14ac:dyDescent="0.3">
      <c r="A5560" t="str">
        <f>VLOOKUP(B5560,Table2[],3,FALSE)</f>
        <v>Digital</v>
      </c>
      <c r="B5560" t="str">
        <f>IF(OR(ISNUMBER(FIND("QVC",Z5560)),ISNUMBER(FIND("QVC",AL5560))),"QVC",IF(OR(ISNUMBER(FIND("NCO",H5560)),ISNUMBER(FIND("NCO",Y5560))), "NCO", IF(AL5560="consumer","PMD.com",VLOOKUP(LEFT(H5560,2),Tables!$E$1:$F$11,2,FALSE))))</f>
        <v>PMD.com</v>
      </c>
      <c r="C5560">
        <f t="shared" si="261"/>
        <v>53920001</v>
      </c>
      <c r="D5560">
        <f t="shared" si="262"/>
        <v>1</v>
      </c>
      <c r="E5560" t="str">
        <f t="shared" ca="1" si="263"/>
        <v>MTD orders shipped</v>
      </c>
      <c r="F5560" t="s">
        <v>3539</v>
      </c>
      <c r="G5560" t="s">
        <v>335</v>
      </c>
      <c r="H5560" t="s">
        <v>11198</v>
      </c>
      <c r="I5560" s="6">
        <v>44014.325289351851</v>
      </c>
      <c r="J5560" t="s">
        <v>16</v>
      </c>
      <c r="K5560" s="6">
        <v>44014.644062500003</v>
      </c>
      <c r="M5560" t="s">
        <v>12112</v>
      </c>
      <c r="N5560" t="s">
        <v>12113</v>
      </c>
      <c r="Q5560" t="s">
        <v>12114</v>
      </c>
      <c r="R5560" t="s">
        <v>389</v>
      </c>
      <c r="S5560" t="s">
        <v>12115</v>
      </c>
      <c r="T5560" t="s">
        <v>338</v>
      </c>
      <c r="U5560" t="s">
        <v>530</v>
      </c>
      <c r="W5560" t="s">
        <v>12116</v>
      </c>
      <c r="Z5560" t="s">
        <v>12112</v>
      </c>
      <c r="AA5560" t="s">
        <v>12113</v>
      </c>
      <c r="AD5560" t="s">
        <v>12114</v>
      </c>
      <c r="AE5560" t="s">
        <v>389</v>
      </c>
      <c r="AF5560" t="s">
        <v>12115</v>
      </c>
      <c r="AG5560" t="s">
        <v>338</v>
      </c>
      <c r="AH5560" t="s">
        <v>530</v>
      </c>
      <c r="AJ5560" t="s">
        <v>12116</v>
      </c>
      <c r="AL5560" t="s">
        <v>339</v>
      </c>
      <c r="AM5560">
        <v>1</v>
      </c>
      <c r="AN5560">
        <v>1</v>
      </c>
      <c r="AO5560">
        <v>14899</v>
      </c>
      <c r="AQ5560">
        <v>124468</v>
      </c>
      <c r="AR5560">
        <v>53920001</v>
      </c>
      <c r="AS5560" t="s">
        <v>42</v>
      </c>
      <c r="AT5560" t="s">
        <v>40</v>
      </c>
      <c r="AW5560" t="s">
        <v>343</v>
      </c>
      <c r="BY5560" t="s">
        <v>342</v>
      </c>
      <c r="EQ5560">
        <v>247476</v>
      </c>
      <c r="ER5560" t="s">
        <v>11199</v>
      </c>
      <c r="EV5560">
        <v>17290382</v>
      </c>
      <c r="EW5560">
        <v>928</v>
      </c>
      <c r="EX5560">
        <v>221572</v>
      </c>
      <c r="EY5560" t="s">
        <v>12117</v>
      </c>
      <c r="EZ5560">
        <v>1</v>
      </c>
      <c r="FC5560">
        <v>95385</v>
      </c>
      <c r="FD5560" t="s">
        <v>3531</v>
      </c>
    </row>
    <row r="5561" spans="1:160" x14ac:dyDescent="0.3">
      <c r="A5561" t="str">
        <f>VLOOKUP(B5561,Table2[],3,FALSE)</f>
        <v>Digital</v>
      </c>
      <c r="B5561" t="str">
        <f>IF(OR(ISNUMBER(FIND("QVC",Z5561)),ISNUMBER(FIND("QVC",AL5561))),"QVC",IF(OR(ISNUMBER(FIND("NCO",H5561)),ISNUMBER(FIND("NCO",Y5561))), "NCO", IF(AL5561="consumer","PMD.com",VLOOKUP(LEFT(H5561,2),Tables!$E$1:$F$11,2,FALSE))))</f>
        <v>PMD.com</v>
      </c>
      <c r="C5561">
        <f t="shared" si="261"/>
        <v>5357</v>
      </c>
      <c r="D5561">
        <f t="shared" si="262"/>
        <v>1</v>
      </c>
      <c r="E5561" t="str">
        <f t="shared" ca="1" si="263"/>
        <v>MTD orders shipped</v>
      </c>
      <c r="F5561" t="s">
        <v>3539</v>
      </c>
      <c r="G5561" t="s">
        <v>335</v>
      </c>
      <c r="H5561" t="s">
        <v>11198</v>
      </c>
      <c r="I5561" s="6">
        <v>44014.325289351851</v>
      </c>
      <c r="J5561" t="s">
        <v>16</v>
      </c>
      <c r="K5561" s="6">
        <v>44014.644062500003</v>
      </c>
      <c r="M5561" t="s">
        <v>12112</v>
      </c>
      <c r="N5561" t="s">
        <v>12113</v>
      </c>
      <c r="Q5561" t="s">
        <v>12114</v>
      </c>
      <c r="R5561" t="s">
        <v>389</v>
      </c>
      <c r="S5561" t="s">
        <v>12115</v>
      </c>
      <c r="T5561" t="s">
        <v>338</v>
      </c>
      <c r="U5561" t="s">
        <v>530</v>
      </c>
      <c r="W5561" t="s">
        <v>12116</v>
      </c>
      <c r="Z5561" t="s">
        <v>12112</v>
      </c>
      <c r="AA5561" t="s">
        <v>12113</v>
      </c>
      <c r="AD5561" t="s">
        <v>12114</v>
      </c>
      <c r="AE5561" t="s">
        <v>389</v>
      </c>
      <c r="AF5561" t="s">
        <v>12115</v>
      </c>
      <c r="AG5561" t="s">
        <v>338</v>
      </c>
      <c r="AH5561" t="s">
        <v>530</v>
      </c>
      <c r="AJ5561" t="s">
        <v>12116</v>
      </c>
      <c r="AL5561" t="s">
        <v>339</v>
      </c>
      <c r="AM5561">
        <v>1</v>
      </c>
      <c r="AN5561">
        <v>1</v>
      </c>
      <c r="AO5561">
        <v>15182</v>
      </c>
      <c r="AQ5561">
        <v>124521</v>
      </c>
      <c r="AR5561">
        <v>5357</v>
      </c>
      <c r="AS5561" t="s">
        <v>87</v>
      </c>
      <c r="AT5561" t="s">
        <v>88</v>
      </c>
      <c r="AW5561" t="s">
        <v>340</v>
      </c>
      <c r="AX5561" t="s">
        <v>340</v>
      </c>
      <c r="AY5561" t="s">
        <v>351</v>
      </c>
      <c r="AZ5561" t="s">
        <v>379</v>
      </c>
      <c r="BY5561" t="s">
        <v>342</v>
      </c>
      <c r="EQ5561">
        <v>249142</v>
      </c>
      <c r="ER5561" t="s">
        <v>11199</v>
      </c>
      <c r="EV5561">
        <v>17290382</v>
      </c>
      <c r="EW5561">
        <v>928</v>
      </c>
      <c r="EX5561">
        <v>221572</v>
      </c>
      <c r="EY5561" t="s">
        <v>12117</v>
      </c>
      <c r="EZ5561">
        <v>1</v>
      </c>
      <c r="FC5561">
        <v>5357</v>
      </c>
      <c r="FD5561" t="s">
        <v>88</v>
      </c>
    </row>
    <row r="5562" spans="1:160" x14ac:dyDescent="0.3">
      <c r="A5562" t="str">
        <f>VLOOKUP(B5562,Table2[],3,FALSE)</f>
        <v>Digital</v>
      </c>
      <c r="B5562" t="str">
        <f>IF(OR(ISNUMBER(FIND("QVC",Z5562)),ISNUMBER(FIND("QVC",AL5562))),"QVC",IF(OR(ISNUMBER(FIND("NCO",H5562)),ISNUMBER(FIND("NCO",Y5562))), "NCO", IF(AL5562="consumer","PMD.com",VLOOKUP(LEFT(H5562,2),Tables!$E$1:$F$11,2,FALSE))))</f>
        <v>PMD.com</v>
      </c>
      <c r="C5562">
        <f t="shared" si="261"/>
        <v>5341030</v>
      </c>
      <c r="D5562">
        <f t="shared" si="262"/>
        <v>1</v>
      </c>
      <c r="E5562" t="str">
        <f t="shared" ca="1" si="263"/>
        <v>MTD orders shipped</v>
      </c>
      <c r="F5562" t="s">
        <v>3539</v>
      </c>
      <c r="G5562" t="s">
        <v>335</v>
      </c>
      <c r="H5562" t="s">
        <v>11198</v>
      </c>
      <c r="I5562" s="6">
        <v>44014.325289351851</v>
      </c>
      <c r="J5562" t="s">
        <v>16</v>
      </c>
      <c r="K5562" s="6">
        <v>44014.644062500003</v>
      </c>
      <c r="M5562" t="s">
        <v>12112</v>
      </c>
      <c r="N5562" t="s">
        <v>12113</v>
      </c>
      <c r="Q5562" t="s">
        <v>12114</v>
      </c>
      <c r="R5562" t="s">
        <v>389</v>
      </c>
      <c r="S5562" t="s">
        <v>12115</v>
      </c>
      <c r="T5562" t="s">
        <v>338</v>
      </c>
      <c r="U5562" t="s">
        <v>530</v>
      </c>
      <c r="W5562" t="s">
        <v>12116</v>
      </c>
      <c r="Z5562" t="s">
        <v>12112</v>
      </c>
      <c r="AA5562" t="s">
        <v>12113</v>
      </c>
      <c r="AD5562" t="s">
        <v>12114</v>
      </c>
      <c r="AE5562" t="s">
        <v>389</v>
      </c>
      <c r="AF5562" t="s">
        <v>12115</v>
      </c>
      <c r="AG5562" t="s">
        <v>338</v>
      </c>
      <c r="AH5562" t="s">
        <v>530</v>
      </c>
      <c r="AJ5562" t="s">
        <v>12116</v>
      </c>
      <c r="AL5562" t="s">
        <v>339</v>
      </c>
      <c r="AM5562">
        <v>1</v>
      </c>
      <c r="AN5562">
        <v>1</v>
      </c>
      <c r="AO5562">
        <v>12859</v>
      </c>
      <c r="AQ5562">
        <v>124642</v>
      </c>
      <c r="AR5562">
        <v>5341030</v>
      </c>
      <c r="AS5562" t="s">
        <v>925</v>
      </c>
      <c r="AT5562" t="s">
        <v>926</v>
      </c>
      <c r="AW5562" t="s">
        <v>366</v>
      </c>
      <c r="AX5562" t="s">
        <v>366</v>
      </c>
      <c r="AY5562" t="s">
        <v>345</v>
      </c>
      <c r="AZ5562" t="s">
        <v>346</v>
      </c>
      <c r="BY5562" t="s">
        <v>342</v>
      </c>
      <c r="EQ5562">
        <v>243275</v>
      </c>
      <c r="ER5562" t="s">
        <v>11199</v>
      </c>
      <c r="EV5562">
        <v>17290382</v>
      </c>
      <c r="EW5562">
        <v>928</v>
      </c>
      <c r="EX5562">
        <v>221572</v>
      </c>
      <c r="EY5562" t="s">
        <v>12117</v>
      </c>
      <c r="EZ5562">
        <v>1</v>
      </c>
      <c r="FC5562">
        <v>95385</v>
      </c>
      <c r="FD5562" t="s">
        <v>3531</v>
      </c>
    </row>
    <row r="5563" spans="1:160" x14ac:dyDescent="0.3">
      <c r="A5563" t="str">
        <f>VLOOKUP(B5563,Table2[],3,FALSE)</f>
        <v>Digital</v>
      </c>
      <c r="B5563" t="str">
        <f>IF(OR(ISNUMBER(FIND("QVC",Z5563)),ISNUMBER(FIND("QVC",AL5563))),"QVC",IF(OR(ISNUMBER(FIND("NCO",H5563)),ISNUMBER(FIND("NCO",Y5563))), "NCO", IF(AL5563="consumer","PMD.com",VLOOKUP(LEFT(H5563,2),Tables!$E$1:$F$11,2,FALSE))))</f>
        <v>PMD.com</v>
      </c>
      <c r="C5563">
        <f t="shared" si="261"/>
        <v>55090001</v>
      </c>
      <c r="D5563">
        <f t="shared" si="262"/>
        <v>1</v>
      </c>
      <c r="E5563" t="str">
        <f t="shared" ca="1" si="263"/>
        <v>MTD orders shipped</v>
      </c>
      <c r="F5563" t="s">
        <v>3539</v>
      </c>
      <c r="G5563" t="s">
        <v>335</v>
      </c>
      <c r="H5563" t="s">
        <v>11198</v>
      </c>
      <c r="I5563" s="6">
        <v>44014.325289351851</v>
      </c>
      <c r="J5563" t="s">
        <v>16</v>
      </c>
      <c r="K5563" s="6">
        <v>44014.644062500003</v>
      </c>
      <c r="M5563" t="s">
        <v>12112</v>
      </c>
      <c r="N5563" t="s">
        <v>12113</v>
      </c>
      <c r="Q5563" t="s">
        <v>12114</v>
      </c>
      <c r="R5563" t="s">
        <v>389</v>
      </c>
      <c r="S5563" t="s">
        <v>12115</v>
      </c>
      <c r="T5563" t="s">
        <v>338</v>
      </c>
      <c r="U5563" t="s">
        <v>530</v>
      </c>
      <c r="W5563" t="s">
        <v>12116</v>
      </c>
      <c r="Z5563" t="s">
        <v>12112</v>
      </c>
      <c r="AA5563" t="s">
        <v>12113</v>
      </c>
      <c r="AD5563" t="s">
        <v>12114</v>
      </c>
      <c r="AE5563" t="s">
        <v>389</v>
      </c>
      <c r="AF5563" t="s">
        <v>12115</v>
      </c>
      <c r="AG5563" t="s">
        <v>338</v>
      </c>
      <c r="AH5563" t="s">
        <v>530</v>
      </c>
      <c r="AJ5563" t="s">
        <v>12116</v>
      </c>
      <c r="AL5563" t="s">
        <v>339</v>
      </c>
      <c r="AM5563">
        <v>1</v>
      </c>
      <c r="AN5563">
        <v>1</v>
      </c>
      <c r="AO5563">
        <v>5013</v>
      </c>
      <c r="AQ5563">
        <v>124478</v>
      </c>
      <c r="AR5563">
        <v>55090001</v>
      </c>
      <c r="AS5563" t="s">
        <v>995</v>
      </c>
      <c r="AT5563" t="s">
        <v>165</v>
      </c>
      <c r="AW5563" t="s">
        <v>340</v>
      </c>
      <c r="AX5563" t="s">
        <v>340</v>
      </c>
      <c r="AY5563" t="s">
        <v>382</v>
      </c>
      <c r="AZ5563">
        <v>0</v>
      </c>
      <c r="BY5563" t="s">
        <v>342</v>
      </c>
      <c r="EQ5563">
        <v>251219</v>
      </c>
      <c r="ER5563" t="s">
        <v>11199</v>
      </c>
      <c r="EV5563">
        <v>17290382</v>
      </c>
      <c r="EW5563">
        <v>928</v>
      </c>
      <c r="EX5563">
        <v>221572</v>
      </c>
      <c r="EY5563" t="s">
        <v>12117</v>
      </c>
      <c r="EZ5563">
        <v>1</v>
      </c>
      <c r="FC5563">
        <v>55090001</v>
      </c>
      <c r="FD5563" t="s">
        <v>165</v>
      </c>
    </row>
    <row r="5564" spans="1:160" x14ac:dyDescent="0.3">
      <c r="A5564" t="str">
        <f>VLOOKUP(B5564,Table2[],3,FALSE)</f>
        <v>Digital</v>
      </c>
      <c r="B5564" t="str">
        <f>IF(OR(ISNUMBER(FIND("QVC",Z5564)),ISNUMBER(FIND("QVC",AL5564))),"QVC",IF(OR(ISNUMBER(FIND("NCO",H5564)),ISNUMBER(FIND("NCO",Y5564))), "NCO", IF(AL5564="consumer","PMD.com",VLOOKUP(LEFT(H5564,2),Tables!$E$1:$F$11,2,FALSE))))</f>
        <v>PMD.com</v>
      </c>
      <c r="C5564">
        <f t="shared" si="261"/>
        <v>51090030</v>
      </c>
      <c r="D5564">
        <f t="shared" si="262"/>
        <v>1</v>
      </c>
      <c r="E5564" t="str">
        <f t="shared" ca="1" si="263"/>
        <v>MTD orders shipped</v>
      </c>
      <c r="F5564" t="s">
        <v>3539</v>
      </c>
      <c r="G5564" t="s">
        <v>335</v>
      </c>
      <c r="H5564" t="s">
        <v>11198</v>
      </c>
      <c r="I5564" s="6">
        <v>44014.325289351851</v>
      </c>
      <c r="J5564" t="s">
        <v>16</v>
      </c>
      <c r="K5564" s="6">
        <v>44014.644062500003</v>
      </c>
      <c r="M5564" t="s">
        <v>12112</v>
      </c>
      <c r="N5564" t="s">
        <v>12113</v>
      </c>
      <c r="Q5564" t="s">
        <v>12114</v>
      </c>
      <c r="R5564" t="s">
        <v>389</v>
      </c>
      <c r="S5564" t="s">
        <v>12115</v>
      </c>
      <c r="T5564" t="s">
        <v>338</v>
      </c>
      <c r="U5564" t="s">
        <v>530</v>
      </c>
      <c r="W5564" t="s">
        <v>12116</v>
      </c>
      <c r="Z5564" t="s">
        <v>12112</v>
      </c>
      <c r="AA5564" t="s">
        <v>12113</v>
      </c>
      <c r="AD5564" t="s">
        <v>12114</v>
      </c>
      <c r="AE5564" t="s">
        <v>389</v>
      </c>
      <c r="AF5564" t="s">
        <v>12115</v>
      </c>
      <c r="AG5564" t="s">
        <v>338</v>
      </c>
      <c r="AH5564" t="s">
        <v>530</v>
      </c>
      <c r="AJ5564" t="s">
        <v>12116</v>
      </c>
      <c r="AL5564" t="s">
        <v>339</v>
      </c>
      <c r="AM5564">
        <v>1</v>
      </c>
      <c r="AN5564">
        <v>1</v>
      </c>
      <c r="AO5564">
        <v>6688</v>
      </c>
      <c r="AQ5564">
        <v>125960</v>
      </c>
      <c r="AR5564">
        <v>51090030</v>
      </c>
      <c r="AS5564" t="s">
        <v>3043</v>
      </c>
      <c r="AT5564" t="s">
        <v>628</v>
      </c>
      <c r="AW5564" t="s">
        <v>343</v>
      </c>
      <c r="BY5564" t="s">
        <v>342</v>
      </c>
      <c r="BZ5564" t="b">
        <v>0</v>
      </c>
      <c r="EQ5564">
        <v>243047</v>
      </c>
      <c r="ER5564" t="s">
        <v>11199</v>
      </c>
      <c r="EV5564">
        <v>17290382</v>
      </c>
      <c r="EW5564">
        <v>928</v>
      </c>
      <c r="EX5564">
        <v>221572</v>
      </c>
      <c r="EY5564" t="s">
        <v>12117</v>
      </c>
      <c r="EZ5564">
        <v>1</v>
      </c>
      <c r="FC5564">
        <v>95385</v>
      </c>
      <c r="FD5564" t="s">
        <v>3531</v>
      </c>
    </row>
    <row r="5565" spans="1:160" x14ac:dyDescent="0.3">
      <c r="A5565" t="str">
        <f>VLOOKUP(B5565,Table2[],3,FALSE)</f>
        <v>Digital</v>
      </c>
      <c r="B5565" t="str">
        <f>IF(OR(ISNUMBER(FIND("QVC",Z5565)),ISNUMBER(FIND("QVC",AL5565))),"QVC",IF(OR(ISNUMBER(FIND("NCO",H5565)),ISNUMBER(FIND("NCO",Y5565))), "NCO", IF(AL5565="consumer","PMD.com",VLOOKUP(LEFT(H5565,2),Tables!$E$1:$F$11,2,FALSE))))</f>
        <v>PMD.com</v>
      </c>
      <c r="C5565">
        <f t="shared" si="261"/>
        <v>57100001</v>
      </c>
      <c r="D5565">
        <f t="shared" si="262"/>
        <v>1</v>
      </c>
      <c r="E5565" t="str">
        <f t="shared" ca="1" si="263"/>
        <v>MTD orders shipped</v>
      </c>
      <c r="F5565" t="s">
        <v>3539</v>
      </c>
      <c r="G5565" t="s">
        <v>335</v>
      </c>
      <c r="H5565" t="s">
        <v>11198</v>
      </c>
      <c r="I5565" s="6">
        <v>44014.325289351851</v>
      </c>
      <c r="J5565" t="s">
        <v>16</v>
      </c>
      <c r="K5565" s="6">
        <v>44014.644062500003</v>
      </c>
      <c r="M5565" t="s">
        <v>12112</v>
      </c>
      <c r="N5565" t="s">
        <v>12113</v>
      </c>
      <c r="Q5565" t="s">
        <v>12114</v>
      </c>
      <c r="R5565" t="s">
        <v>389</v>
      </c>
      <c r="S5565" t="s">
        <v>12115</v>
      </c>
      <c r="T5565" t="s">
        <v>338</v>
      </c>
      <c r="U5565" t="s">
        <v>530</v>
      </c>
      <c r="W5565" t="s">
        <v>12116</v>
      </c>
      <c r="Z5565" t="s">
        <v>12112</v>
      </c>
      <c r="AA5565" t="s">
        <v>12113</v>
      </c>
      <c r="AD5565" t="s">
        <v>12114</v>
      </c>
      <c r="AE5565" t="s">
        <v>389</v>
      </c>
      <c r="AF5565" t="s">
        <v>12115</v>
      </c>
      <c r="AG5565" t="s">
        <v>338</v>
      </c>
      <c r="AH5565" t="s">
        <v>530</v>
      </c>
      <c r="AJ5565" t="s">
        <v>12116</v>
      </c>
      <c r="AL5565" t="s">
        <v>339</v>
      </c>
      <c r="AM5565">
        <v>1</v>
      </c>
      <c r="AN5565">
        <v>1</v>
      </c>
      <c r="AO5565">
        <v>2241</v>
      </c>
      <c r="AQ5565">
        <v>127090</v>
      </c>
      <c r="AR5565">
        <v>57100001</v>
      </c>
      <c r="AT5565" t="s">
        <v>1420</v>
      </c>
      <c r="AW5565" t="s">
        <v>340</v>
      </c>
      <c r="AX5565" t="s">
        <v>340</v>
      </c>
      <c r="AY5565" t="s">
        <v>348</v>
      </c>
      <c r="AZ5565" t="s">
        <v>1064</v>
      </c>
      <c r="BY5565" t="s">
        <v>342</v>
      </c>
      <c r="BZ5565" t="b">
        <v>0</v>
      </c>
      <c r="EQ5565">
        <v>248022</v>
      </c>
      <c r="ER5565" t="s">
        <v>11199</v>
      </c>
      <c r="EV5565">
        <v>17290382</v>
      </c>
      <c r="EW5565">
        <v>928</v>
      </c>
      <c r="EX5565">
        <v>221572</v>
      </c>
      <c r="EY5565" t="s">
        <v>12117</v>
      </c>
      <c r="EZ5565">
        <v>1</v>
      </c>
      <c r="FC5565">
        <v>95383</v>
      </c>
      <c r="FD5565" t="s">
        <v>1417</v>
      </c>
    </row>
    <row r="5566" spans="1:160" x14ac:dyDescent="0.3">
      <c r="A5566" t="str">
        <f>VLOOKUP(B5566,Table2[],3,FALSE)</f>
        <v>Digital</v>
      </c>
      <c r="B5566" t="str">
        <f>IF(OR(ISNUMBER(FIND("QVC",Z5566)),ISNUMBER(FIND("QVC",AL5566))),"QVC",IF(OR(ISNUMBER(FIND("NCO",H5566)),ISNUMBER(FIND("NCO",Y5566))), "NCO", IF(AL5566="consumer","PMD.com",VLOOKUP(LEFT(H5566,2),Tables!$E$1:$F$11,2,FALSE))))</f>
        <v>PMD.com</v>
      </c>
      <c r="C5566">
        <f t="shared" si="261"/>
        <v>51090030</v>
      </c>
      <c r="D5566">
        <f t="shared" si="262"/>
        <v>1</v>
      </c>
      <c r="E5566" t="str">
        <f t="shared" ca="1" si="263"/>
        <v>MTD orders shipped</v>
      </c>
      <c r="F5566" t="s">
        <v>3539</v>
      </c>
      <c r="G5566" t="s">
        <v>335</v>
      </c>
      <c r="H5566" t="s">
        <v>11198</v>
      </c>
      <c r="I5566" s="6">
        <v>44014.325289351851</v>
      </c>
      <c r="J5566" t="s">
        <v>16</v>
      </c>
      <c r="K5566" s="6">
        <v>44014.644062500003</v>
      </c>
      <c r="M5566" t="s">
        <v>12112</v>
      </c>
      <c r="N5566" t="s">
        <v>12113</v>
      </c>
      <c r="Q5566" t="s">
        <v>12114</v>
      </c>
      <c r="R5566" t="s">
        <v>389</v>
      </c>
      <c r="S5566" t="s">
        <v>12115</v>
      </c>
      <c r="T5566" t="s">
        <v>338</v>
      </c>
      <c r="U5566" t="s">
        <v>530</v>
      </c>
      <c r="W5566" t="s">
        <v>12116</v>
      </c>
      <c r="Z5566" t="s">
        <v>12112</v>
      </c>
      <c r="AA5566" t="s">
        <v>12113</v>
      </c>
      <c r="AD5566" t="s">
        <v>12114</v>
      </c>
      <c r="AE5566" t="s">
        <v>389</v>
      </c>
      <c r="AF5566" t="s">
        <v>12115</v>
      </c>
      <c r="AG5566" t="s">
        <v>338</v>
      </c>
      <c r="AH5566" t="s">
        <v>530</v>
      </c>
      <c r="AJ5566" t="s">
        <v>12116</v>
      </c>
      <c r="AL5566" t="s">
        <v>339</v>
      </c>
      <c r="AM5566">
        <v>1</v>
      </c>
      <c r="AN5566">
        <v>1</v>
      </c>
      <c r="AO5566">
        <v>6688</v>
      </c>
      <c r="AQ5566">
        <v>125960</v>
      </c>
      <c r="AR5566">
        <v>51090030</v>
      </c>
      <c r="AS5566" t="s">
        <v>3043</v>
      </c>
      <c r="AT5566" t="s">
        <v>628</v>
      </c>
      <c r="AW5566" t="s">
        <v>343</v>
      </c>
      <c r="BY5566" t="s">
        <v>342</v>
      </c>
      <c r="BZ5566" t="b">
        <v>0</v>
      </c>
      <c r="EQ5566">
        <v>243047</v>
      </c>
      <c r="ER5566" t="s">
        <v>11199</v>
      </c>
      <c r="EV5566">
        <v>17290382</v>
      </c>
      <c r="EW5566">
        <v>928</v>
      </c>
      <c r="EX5566">
        <v>221572</v>
      </c>
      <c r="EY5566" t="s">
        <v>12117</v>
      </c>
      <c r="EZ5566">
        <v>1</v>
      </c>
      <c r="FC5566">
        <v>95383</v>
      </c>
      <c r="FD5566" t="s">
        <v>1417</v>
      </c>
    </row>
    <row r="5567" spans="1:160" x14ac:dyDescent="0.3">
      <c r="A5567" t="str">
        <f>VLOOKUP(B5567,Table2[],3,FALSE)</f>
        <v>Digital</v>
      </c>
      <c r="B5567" t="str">
        <f>IF(OR(ISNUMBER(FIND("QVC",Z5567)),ISNUMBER(FIND("QVC",AL5567))),"QVC",IF(OR(ISNUMBER(FIND("NCO",H5567)),ISNUMBER(FIND("NCO",Y5567))), "NCO", IF(AL5567="consumer","PMD.com",VLOOKUP(LEFT(H5567,2),Tables!$E$1:$F$11,2,FALSE))))</f>
        <v>PMD.com</v>
      </c>
      <c r="C5567">
        <f t="shared" si="261"/>
        <v>54010001</v>
      </c>
      <c r="D5567">
        <f t="shared" si="262"/>
        <v>1</v>
      </c>
      <c r="E5567" t="str">
        <f t="shared" ca="1" si="263"/>
        <v>MTD orders shipped</v>
      </c>
      <c r="F5567" t="s">
        <v>3539</v>
      </c>
      <c r="G5567" t="s">
        <v>335</v>
      </c>
      <c r="H5567" t="s">
        <v>11198</v>
      </c>
      <c r="I5567" s="6">
        <v>44014.325289351851</v>
      </c>
      <c r="J5567" t="s">
        <v>16</v>
      </c>
      <c r="K5567" s="6">
        <v>44014.644062500003</v>
      </c>
      <c r="M5567" t="s">
        <v>12112</v>
      </c>
      <c r="N5567" t="s">
        <v>12113</v>
      </c>
      <c r="Q5567" t="s">
        <v>12114</v>
      </c>
      <c r="R5567" t="s">
        <v>389</v>
      </c>
      <c r="S5567" t="s">
        <v>12115</v>
      </c>
      <c r="T5567" t="s">
        <v>338</v>
      </c>
      <c r="U5567" t="s">
        <v>530</v>
      </c>
      <c r="W5567" t="s">
        <v>12116</v>
      </c>
      <c r="Z5567" t="s">
        <v>12112</v>
      </c>
      <c r="AA5567" t="s">
        <v>12113</v>
      </c>
      <c r="AD5567" t="s">
        <v>12114</v>
      </c>
      <c r="AE5567" t="s">
        <v>389</v>
      </c>
      <c r="AF5567" t="s">
        <v>12115</v>
      </c>
      <c r="AG5567" t="s">
        <v>338</v>
      </c>
      <c r="AH5567" t="s">
        <v>530</v>
      </c>
      <c r="AJ5567" t="s">
        <v>12116</v>
      </c>
      <c r="AL5567" t="s">
        <v>339</v>
      </c>
      <c r="AM5567">
        <v>1</v>
      </c>
      <c r="AN5567">
        <v>1</v>
      </c>
      <c r="AO5567">
        <v>6300</v>
      </c>
      <c r="AQ5567">
        <v>124476</v>
      </c>
      <c r="AR5567">
        <v>54010001</v>
      </c>
      <c r="AS5567" t="s">
        <v>10774</v>
      </c>
      <c r="AT5567" t="s">
        <v>35</v>
      </c>
      <c r="AW5567" t="s">
        <v>340</v>
      </c>
      <c r="AX5567">
        <v>0</v>
      </c>
      <c r="AY5567" t="s">
        <v>348</v>
      </c>
      <c r="AZ5567">
        <v>0</v>
      </c>
      <c r="BY5567" t="s">
        <v>342</v>
      </c>
      <c r="EQ5567">
        <v>252200</v>
      </c>
      <c r="ER5567" t="s">
        <v>11199</v>
      </c>
      <c r="EV5567">
        <v>17290382</v>
      </c>
      <c r="EW5567">
        <v>928</v>
      </c>
      <c r="EX5567">
        <v>221572</v>
      </c>
      <c r="EY5567" t="s">
        <v>12117</v>
      </c>
      <c r="EZ5567">
        <v>1</v>
      </c>
      <c r="FC5567">
        <v>95383</v>
      </c>
      <c r="FD5567" t="s">
        <v>1417</v>
      </c>
    </row>
    <row r="5568" spans="1:160" x14ac:dyDescent="0.3">
      <c r="A5568" t="str">
        <f>VLOOKUP(B5568,Table2[],3,FALSE)</f>
        <v>Digital</v>
      </c>
      <c r="B5568" t="str">
        <f>IF(OR(ISNUMBER(FIND("QVC",Z5568)),ISNUMBER(FIND("QVC",AL5568))),"QVC",IF(OR(ISNUMBER(FIND("NCO",H5568)),ISNUMBER(FIND("NCO",Y5568))), "NCO", IF(AL5568="consumer","PMD.com",VLOOKUP(LEFT(H5568,2),Tables!$E$1:$F$11,2,FALSE))))</f>
        <v>PMD.com</v>
      </c>
      <c r="C5568">
        <f t="shared" si="261"/>
        <v>52260001</v>
      </c>
      <c r="D5568">
        <f t="shared" si="262"/>
        <v>1</v>
      </c>
      <c r="E5568" t="str">
        <f t="shared" ca="1" si="263"/>
        <v>MTD orders shipped</v>
      </c>
      <c r="F5568" t="s">
        <v>3539</v>
      </c>
      <c r="G5568" t="s">
        <v>335</v>
      </c>
      <c r="H5568" t="s">
        <v>11074</v>
      </c>
      <c r="I5568" s="6">
        <v>44014.186689814815</v>
      </c>
      <c r="J5568" t="s">
        <v>16</v>
      </c>
      <c r="K5568" s="6">
        <v>44014.644560185188</v>
      </c>
      <c r="M5568" t="s">
        <v>12118</v>
      </c>
      <c r="N5568" t="s">
        <v>12119</v>
      </c>
      <c r="Q5568" t="s">
        <v>562</v>
      </c>
      <c r="R5568" t="s">
        <v>414</v>
      </c>
      <c r="S5568">
        <v>8088</v>
      </c>
      <c r="T5568" t="s">
        <v>338</v>
      </c>
      <c r="U5568" t="s">
        <v>530</v>
      </c>
      <c r="W5568" t="s">
        <v>12120</v>
      </c>
      <c r="Z5568" t="s">
        <v>12118</v>
      </c>
      <c r="AA5568" t="s">
        <v>12119</v>
      </c>
      <c r="AD5568" t="s">
        <v>562</v>
      </c>
      <c r="AE5568" t="s">
        <v>414</v>
      </c>
      <c r="AF5568">
        <v>8088</v>
      </c>
      <c r="AG5568" t="s">
        <v>338</v>
      </c>
      <c r="AH5568" t="s">
        <v>530</v>
      </c>
      <c r="AJ5568" t="s">
        <v>12120</v>
      </c>
      <c r="AL5568" t="s">
        <v>339</v>
      </c>
      <c r="AM5568">
        <v>1</v>
      </c>
      <c r="AN5568">
        <v>1</v>
      </c>
      <c r="AO5568">
        <v>556</v>
      </c>
      <c r="AQ5568">
        <v>124437</v>
      </c>
      <c r="AR5568">
        <v>52260001</v>
      </c>
      <c r="AS5568" t="s">
        <v>58</v>
      </c>
      <c r="AT5568" t="s">
        <v>59</v>
      </c>
      <c r="AW5568" t="s">
        <v>340</v>
      </c>
      <c r="AX5568" t="s">
        <v>340</v>
      </c>
      <c r="AY5568" t="s">
        <v>341</v>
      </c>
      <c r="AZ5568">
        <v>0</v>
      </c>
      <c r="BY5568" t="s">
        <v>342</v>
      </c>
      <c r="EQ5568">
        <v>251430</v>
      </c>
      <c r="ER5568" t="s">
        <v>11075</v>
      </c>
      <c r="EV5568">
        <v>17290347</v>
      </c>
      <c r="EW5568">
        <v>928</v>
      </c>
      <c r="EX5568">
        <v>221540</v>
      </c>
      <c r="EY5568">
        <v>9.2748999964335493E+25</v>
      </c>
      <c r="EZ5568">
        <v>1</v>
      </c>
      <c r="FC5568">
        <v>52260001</v>
      </c>
      <c r="FD5568" t="s">
        <v>59</v>
      </c>
    </row>
    <row r="5569" spans="1:160" x14ac:dyDescent="0.3">
      <c r="A5569" t="str">
        <f>VLOOKUP(B5569,Table2[],3,FALSE)</f>
        <v>Digital</v>
      </c>
      <c r="B5569" t="str">
        <f>IF(OR(ISNUMBER(FIND("QVC",Z5569)),ISNUMBER(FIND("QVC",AL5569))),"QVC",IF(OR(ISNUMBER(FIND("NCO",H5569)),ISNUMBER(FIND("NCO",Y5569))), "NCO", IF(AL5569="consumer","PMD.com",VLOOKUP(LEFT(H5569,2),Tables!$E$1:$F$11,2,FALSE))))</f>
        <v>PMD.com</v>
      </c>
      <c r="C5569">
        <f t="shared" si="261"/>
        <v>5208</v>
      </c>
      <c r="D5569">
        <f t="shared" si="262"/>
        <v>5</v>
      </c>
      <c r="E5569" t="str">
        <f t="shared" ca="1" si="263"/>
        <v>MTD orders shipped</v>
      </c>
      <c r="F5569" t="s">
        <v>3539</v>
      </c>
      <c r="G5569" t="s">
        <v>335</v>
      </c>
      <c r="H5569" t="s">
        <v>12121</v>
      </c>
      <c r="I5569" s="6">
        <v>44014.347986111112</v>
      </c>
      <c r="J5569" t="s">
        <v>16</v>
      </c>
      <c r="K5569" s="6">
        <v>44014.645011574074</v>
      </c>
      <c r="M5569" t="s">
        <v>12122</v>
      </c>
      <c r="N5569" t="s">
        <v>12123</v>
      </c>
      <c r="Q5569" t="s">
        <v>12124</v>
      </c>
      <c r="R5569" t="s">
        <v>365</v>
      </c>
      <c r="S5569" t="s">
        <v>12125</v>
      </c>
      <c r="T5569" t="s">
        <v>338</v>
      </c>
      <c r="U5569" t="s">
        <v>530</v>
      </c>
      <c r="W5569" t="s">
        <v>12126</v>
      </c>
      <c r="Z5569" t="s">
        <v>12122</v>
      </c>
      <c r="AA5569" t="s">
        <v>12123</v>
      </c>
      <c r="AD5569" t="s">
        <v>12124</v>
      </c>
      <c r="AE5569" t="s">
        <v>365</v>
      </c>
      <c r="AF5569" t="s">
        <v>12125</v>
      </c>
      <c r="AG5569" t="s">
        <v>338</v>
      </c>
      <c r="AH5569" t="s">
        <v>530</v>
      </c>
      <c r="AJ5569" t="s">
        <v>12126</v>
      </c>
      <c r="AL5569" t="s">
        <v>339</v>
      </c>
      <c r="AM5569">
        <v>5</v>
      </c>
      <c r="AN5569">
        <v>5</v>
      </c>
      <c r="AO5569">
        <v>1406</v>
      </c>
      <c r="AQ5569">
        <v>124008</v>
      </c>
      <c r="AR5569">
        <v>5208</v>
      </c>
      <c r="AS5569" t="s">
        <v>51</v>
      </c>
      <c r="AT5569" t="s">
        <v>52</v>
      </c>
      <c r="AW5569" t="s">
        <v>340</v>
      </c>
      <c r="AX5569" t="s">
        <v>340</v>
      </c>
      <c r="AY5569" t="s">
        <v>419</v>
      </c>
      <c r="AZ5569" t="s">
        <v>420</v>
      </c>
      <c r="BY5569" t="s">
        <v>342</v>
      </c>
      <c r="EQ5569">
        <v>249094</v>
      </c>
      <c r="ER5569" t="s">
        <v>12127</v>
      </c>
      <c r="EV5569">
        <v>17290386</v>
      </c>
      <c r="EW5569">
        <v>928</v>
      </c>
      <c r="EX5569">
        <v>221577</v>
      </c>
      <c r="EY5569" t="s">
        <v>12128</v>
      </c>
      <c r="EZ5569">
        <v>1</v>
      </c>
      <c r="FC5569">
        <v>5208</v>
      </c>
      <c r="FD5569" t="s">
        <v>52</v>
      </c>
    </row>
    <row r="5570" spans="1:160" x14ac:dyDescent="0.3">
      <c r="A5570" t="str">
        <f>VLOOKUP(B5570,Table2[],3,FALSE)</f>
        <v>Digital</v>
      </c>
      <c r="B5570" t="str">
        <f>IF(OR(ISNUMBER(FIND("QVC",Z5570)),ISNUMBER(FIND("QVC",AL5570))),"QVC",IF(OR(ISNUMBER(FIND("NCO",H5570)),ISNUMBER(FIND("NCO",Y5570))), "NCO", IF(AL5570="consumer","PMD.com",VLOOKUP(LEFT(H5570,2),Tables!$E$1:$F$11,2,FALSE))))</f>
        <v>PMD.com</v>
      </c>
      <c r="C5570">
        <f t="shared" si="261"/>
        <v>53920001</v>
      </c>
      <c r="D5570">
        <f t="shared" si="262"/>
        <v>1</v>
      </c>
      <c r="E5570" t="str">
        <f t="shared" ca="1" si="263"/>
        <v>MTD orders shipped</v>
      </c>
      <c r="F5570" t="s">
        <v>3539</v>
      </c>
      <c r="G5570" t="s">
        <v>335</v>
      </c>
      <c r="H5570" t="s">
        <v>12121</v>
      </c>
      <c r="I5570" s="6">
        <v>44014.347986111112</v>
      </c>
      <c r="J5570" t="s">
        <v>16</v>
      </c>
      <c r="K5570" s="6">
        <v>44014.645011574074</v>
      </c>
      <c r="M5570" t="s">
        <v>12122</v>
      </c>
      <c r="N5570" t="s">
        <v>12123</v>
      </c>
      <c r="Q5570" t="s">
        <v>12124</v>
      </c>
      <c r="R5570" t="s">
        <v>365</v>
      </c>
      <c r="S5570" t="s">
        <v>12125</v>
      </c>
      <c r="T5570" t="s">
        <v>338</v>
      </c>
      <c r="U5570" t="s">
        <v>530</v>
      </c>
      <c r="W5570" t="s">
        <v>12126</v>
      </c>
      <c r="Z5570" t="s">
        <v>12122</v>
      </c>
      <c r="AA5570" t="s">
        <v>12123</v>
      </c>
      <c r="AD5570" t="s">
        <v>12124</v>
      </c>
      <c r="AE5570" t="s">
        <v>365</v>
      </c>
      <c r="AF5570" t="s">
        <v>12125</v>
      </c>
      <c r="AG5570" t="s">
        <v>338</v>
      </c>
      <c r="AH5570" t="s">
        <v>530</v>
      </c>
      <c r="AJ5570" t="s">
        <v>12126</v>
      </c>
      <c r="AL5570" t="s">
        <v>339</v>
      </c>
      <c r="AM5570">
        <v>1</v>
      </c>
      <c r="AN5570">
        <v>1</v>
      </c>
      <c r="AO5570">
        <v>14899</v>
      </c>
      <c r="AQ5570">
        <v>124468</v>
      </c>
      <c r="AR5570">
        <v>53920001</v>
      </c>
      <c r="AS5570" t="s">
        <v>42</v>
      </c>
      <c r="AT5570" t="s">
        <v>40</v>
      </c>
      <c r="AW5570" t="s">
        <v>343</v>
      </c>
      <c r="BY5570" t="s">
        <v>342</v>
      </c>
      <c r="EQ5570">
        <v>247476</v>
      </c>
      <c r="ER5570" t="s">
        <v>12127</v>
      </c>
      <c r="EV5570">
        <v>17290386</v>
      </c>
      <c r="EW5570">
        <v>928</v>
      </c>
      <c r="EX5570">
        <v>221577</v>
      </c>
      <c r="EY5570" t="s">
        <v>12128</v>
      </c>
      <c r="EZ5570">
        <v>1</v>
      </c>
      <c r="FC5570">
        <v>95384</v>
      </c>
      <c r="FD5570" t="s">
        <v>3530</v>
      </c>
    </row>
    <row r="5571" spans="1:160" x14ac:dyDescent="0.3">
      <c r="A5571" t="str">
        <f>VLOOKUP(B5571,Table2[],3,FALSE)</f>
        <v>Digital</v>
      </c>
      <c r="B5571" t="str">
        <f>IF(OR(ISNUMBER(FIND("QVC",Z5571)),ISNUMBER(FIND("QVC",AL5571))),"QVC",IF(OR(ISNUMBER(FIND("NCO",H5571)),ISNUMBER(FIND("NCO",Y5571))), "NCO", IF(AL5571="consumer","PMD.com",VLOOKUP(LEFT(H5571,2),Tables!$E$1:$F$11,2,FALSE))))</f>
        <v>PMD.com</v>
      </c>
      <c r="C5571">
        <f t="shared" si="261"/>
        <v>52430001</v>
      </c>
      <c r="D5571">
        <f t="shared" si="262"/>
        <v>1</v>
      </c>
      <c r="E5571" t="str">
        <f t="shared" ca="1" si="263"/>
        <v>MTD orders shipped</v>
      </c>
      <c r="F5571" t="s">
        <v>3539</v>
      </c>
      <c r="G5571" t="s">
        <v>335</v>
      </c>
      <c r="H5571" t="s">
        <v>12121</v>
      </c>
      <c r="I5571" s="6">
        <v>44014.347986111112</v>
      </c>
      <c r="J5571" t="s">
        <v>16</v>
      </c>
      <c r="K5571" s="6">
        <v>44014.645011574074</v>
      </c>
      <c r="M5571" t="s">
        <v>12122</v>
      </c>
      <c r="N5571" t="s">
        <v>12123</v>
      </c>
      <c r="Q5571" t="s">
        <v>12124</v>
      </c>
      <c r="R5571" t="s">
        <v>365</v>
      </c>
      <c r="S5571" t="s">
        <v>12125</v>
      </c>
      <c r="T5571" t="s">
        <v>338</v>
      </c>
      <c r="U5571" t="s">
        <v>530</v>
      </c>
      <c r="W5571" t="s">
        <v>12126</v>
      </c>
      <c r="Z5571" t="s">
        <v>12122</v>
      </c>
      <c r="AA5571" t="s">
        <v>12123</v>
      </c>
      <c r="AD5571" t="s">
        <v>12124</v>
      </c>
      <c r="AE5571" t="s">
        <v>365</v>
      </c>
      <c r="AF5571" t="s">
        <v>12125</v>
      </c>
      <c r="AG5571" t="s">
        <v>338</v>
      </c>
      <c r="AH5571" t="s">
        <v>530</v>
      </c>
      <c r="AJ5571" t="s">
        <v>12126</v>
      </c>
      <c r="AL5571" t="s">
        <v>339</v>
      </c>
      <c r="AM5571">
        <v>1</v>
      </c>
      <c r="AN5571">
        <v>1</v>
      </c>
      <c r="AO5571">
        <v>12063</v>
      </c>
      <c r="AQ5571">
        <v>127155</v>
      </c>
      <c r="AR5571">
        <v>52430001</v>
      </c>
      <c r="AS5571" t="s">
        <v>9635</v>
      </c>
      <c r="AT5571" t="s">
        <v>75</v>
      </c>
      <c r="AW5571" t="s">
        <v>340</v>
      </c>
      <c r="AX5571" t="s">
        <v>340</v>
      </c>
      <c r="AY5571" t="s">
        <v>357</v>
      </c>
      <c r="AZ5571" t="s">
        <v>363</v>
      </c>
      <c r="BY5571" t="s">
        <v>342</v>
      </c>
      <c r="EQ5571">
        <v>252868</v>
      </c>
      <c r="ER5571" t="s">
        <v>12127</v>
      </c>
      <c r="EV5571">
        <v>17290386</v>
      </c>
      <c r="EW5571">
        <v>928</v>
      </c>
      <c r="EX5571">
        <v>221577</v>
      </c>
      <c r="EY5571" t="s">
        <v>12128</v>
      </c>
      <c r="EZ5571">
        <v>1</v>
      </c>
      <c r="FC5571">
        <v>95384</v>
      </c>
      <c r="FD5571" t="s">
        <v>3530</v>
      </c>
    </row>
    <row r="5572" spans="1:160" x14ac:dyDescent="0.3">
      <c r="A5572" t="str">
        <f>VLOOKUP(B5572,Table2[],3,FALSE)</f>
        <v>Digital</v>
      </c>
      <c r="B5572" t="str">
        <f>IF(OR(ISNUMBER(FIND("QVC",Z5572)),ISNUMBER(FIND("QVC",AL5572))),"QVC",IF(OR(ISNUMBER(FIND("NCO",H5572)),ISNUMBER(FIND("NCO",Y5572))), "NCO", IF(AL5572="consumer","PMD.com",VLOOKUP(LEFT(H5572,2),Tables!$E$1:$F$11,2,FALSE))))</f>
        <v>PMD.com</v>
      </c>
      <c r="C5572">
        <f t="shared" si="261"/>
        <v>51090030</v>
      </c>
      <c r="D5572">
        <f t="shared" si="262"/>
        <v>1</v>
      </c>
      <c r="E5572" t="str">
        <f t="shared" ca="1" si="263"/>
        <v>MTD orders shipped</v>
      </c>
      <c r="F5572" t="s">
        <v>3539</v>
      </c>
      <c r="G5572" t="s">
        <v>335</v>
      </c>
      <c r="H5572" t="s">
        <v>12121</v>
      </c>
      <c r="I5572" s="6">
        <v>44014.347986111112</v>
      </c>
      <c r="J5572" t="s">
        <v>16</v>
      </c>
      <c r="K5572" s="6">
        <v>44014.645011574074</v>
      </c>
      <c r="M5572" t="s">
        <v>12122</v>
      </c>
      <c r="N5572" t="s">
        <v>12123</v>
      </c>
      <c r="Q5572" t="s">
        <v>12124</v>
      </c>
      <c r="R5572" t="s">
        <v>365</v>
      </c>
      <c r="S5572" t="s">
        <v>12125</v>
      </c>
      <c r="T5572" t="s">
        <v>338</v>
      </c>
      <c r="U5572" t="s">
        <v>530</v>
      </c>
      <c r="W5572" t="s">
        <v>12126</v>
      </c>
      <c r="Z5572" t="s">
        <v>12122</v>
      </c>
      <c r="AA5572" t="s">
        <v>12123</v>
      </c>
      <c r="AD5572" t="s">
        <v>12124</v>
      </c>
      <c r="AE5572" t="s">
        <v>365</v>
      </c>
      <c r="AF5572" t="s">
        <v>12125</v>
      </c>
      <c r="AG5572" t="s">
        <v>338</v>
      </c>
      <c r="AH5572" t="s">
        <v>530</v>
      </c>
      <c r="AJ5572" t="s">
        <v>12126</v>
      </c>
      <c r="AL5572" t="s">
        <v>339</v>
      </c>
      <c r="AM5572">
        <v>1</v>
      </c>
      <c r="AN5572">
        <v>1</v>
      </c>
      <c r="AO5572">
        <v>6688</v>
      </c>
      <c r="AQ5572">
        <v>125960</v>
      </c>
      <c r="AR5572">
        <v>51090030</v>
      </c>
      <c r="AS5572" t="s">
        <v>3043</v>
      </c>
      <c r="AT5572" t="s">
        <v>628</v>
      </c>
      <c r="AW5572" t="s">
        <v>343</v>
      </c>
      <c r="BY5572" t="s">
        <v>342</v>
      </c>
      <c r="BZ5572" t="b">
        <v>0</v>
      </c>
      <c r="EQ5572">
        <v>243047</v>
      </c>
      <c r="ER5572" t="s">
        <v>12127</v>
      </c>
      <c r="EV5572">
        <v>17290386</v>
      </c>
      <c r="EW5572">
        <v>928</v>
      </c>
      <c r="EX5572">
        <v>221577</v>
      </c>
      <c r="EY5572" t="s">
        <v>12128</v>
      </c>
      <c r="EZ5572">
        <v>1</v>
      </c>
      <c r="FC5572">
        <v>95384</v>
      </c>
      <c r="FD5572" t="s">
        <v>3530</v>
      </c>
    </row>
    <row r="5573" spans="1:160" x14ac:dyDescent="0.3">
      <c r="A5573" t="str">
        <f>VLOOKUP(B5573,Table2[],3,FALSE)</f>
        <v>Digital</v>
      </c>
      <c r="B5573" t="str">
        <f>IF(OR(ISNUMBER(FIND("QVC",Z5573)),ISNUMBER(FIND("QVC",AL5573))),"QVC",IF(OR(ISNUMBER(FIND("NCO",H5573)),ISNUMBER(FIND("NCO",Y5573))), "NCO", IF(AL5573="consumer","PMD.com",VLOOKUP(LEFT(H5573,2),Tables!$E$1:$F$11,2,FALSE))))</f>
        <v>PMD.com</v>
      </c>
      <c r="C5573">
        <f t="shared" si="261"/>
        <v>51090001</v>
      </c>
      <c r="D5573">
        <f t="shared" si="262"/>
        <v>1</v>
      </c>
      <c r="E5573" t="str">
        <f t="shared" ca="1" si="263"/>
        <v>shifted orders shipped</v>
      </c>
      <c r="F5573" t="s">
        <v>3539</v>
      </c>
      <c r="G5573" t="s">
        <v>335</v>
      </c>
      <c r="H5573" t="s">
        <v>12129</v>
      </c>
      <c r="I5573" s="6">
        <v>44008.429467592592</v>
      </c>
      <c r="J5573" t="s">
        <v>16</v>
      </c>
      <c r="K5573" s="6">
        <v>44014.645520833335</v>
      </c>
      <c r="M5573" t="s">
        <v>12130</v>
      </c>
      <c r="N5573" t="s">
        <v>12131</v>
      </c>
      <c r="O5573" t="s">
        <v>12132</v>
      </c>
      <c r="Q5573" t="s">
        <v>816</v>
      </c>
      <c r="R5573" t="s">
        <v>347</v>
      </c>
      <c r="S5573">
        <v>23223</v>
      </c>
      <c r="T5573" t="s">
        <v>338</v>
      </c>
      <c r="U5573" t="s">
        <v>530</v>
      </c>
      <c r="W5573" t="s">
        <v>12133</v>
      </c>
      <c r="Z5573" t="s">
        <v>12130</v>
      </c>
      <c r="AA5573" t="s">
        <v>12131</v>
      </c>
      <c r="AB5573" t="s">
        <v>12132</v>
      </c>
      <c r="AD5573" t="s">
        <v>816</v>
      </c>
      <c r="AE5573" t="s">
        <v>347</v>
      </c>
      <c r="AF5573">
        <v>23223</v>
      </c>
      <c r="AG5573" t="s">
        <v>338</v>
      </c>
      <c r="AH5573" t="s">
        <v>530</v>
      </c>
      <c r="AJ5573" t="s">
        <v>12133</v>
      </c>
      <c r="AL5573" t="s">
        <v>339</v>
      </c>
      <c r="AM5573">
        <v>1</v>
      </c>
      <c r="AN5573">
        <v>1</v>
      </c>
      <c r="AO5573">
        <v>4885</v>
      </c>
      <c r="AQ5573">
        <v>124202</v>
      </c>
      <c r="AR5573">
        <v>51090001</v>
      </c>
      <c r="AS5573" t="s">
        <v>1986</v>
      </c>
      <c r="AT5573" t="s">
        <v>60</v>
      </c>
      <c r="AW5573" t="s">
        <v>340</v>
      </c>
      <c r="AX5573" t="s">
        <v>340</v>
      </c>
      <c r="AY5573" t="s">
        <v>357</v>
      </c>
      <c r="AZ5573" t="s">
        <v>361</v>
      </c>
      <c r="BY5573" t="s">
        <v>342</v>
      </c>
      <c r="EQ5573">
        <v>250831</v>
      </c>
      <c r="ER5573" t="s">
        <v>12134</v>
      </c>
      <c r="EV5573">
        <v>17284174</v>
      </c>
      <c r="EW5573">
        <v>928</v>
      </c>
      <c r="EX5573">
        <v>218782</v>
      </c>
      <c r="EY5573" t="s">
        <v>12135</v>
      </c>
      <c r="EZ5573">
        <v>1</v>
      </c>
      <c r="FC5573">
        <v>51090001</v>
      </c>
      <c r="FD5573" t="s">
        <v>60</v>
      </c>
    </row>
    <row r="5574" spans="1:160" x14ac:dyDescent="0.3">
      <c r="A5574" t="str">
        <f>VLOOKUP(B5574,Table2[],3,FALSE)</f>
        <v>Digital</v>
      </c>
      <c r="B5574" t="str">
        <f>IF(OR(ISNUMBER(FIND("QVC",Z5574)),ISNUMBER(FIND("QVC",AL5574))),"QVC",IF(OR(ISNUMBER(FIND("NCO",H5574)),ISNUMBER(FIND("NCO",Y5574))), "NCO", IF(AL5574="consumer","PMD.com",VLOOKUP(LEFT(H5574,2),Tables!$E$1:$F$11,2,FALSE))))</f>
        <v>PMD.com</v>
      </c>
      <c r="C5574">
        <f t="shared" si="261"/>
        <v>53160001</v>
      </c>
      <c r="D5574">
        <f t="shared" si="262"/>
        <v>1</v>
      </c>
      <c r="E5574" t="str">
        <f t="shared" ca="1" si="263"/>
        <v>shifted orders shipped</v>
      </c>
      <c r="F5574" t="s">
        <v>3539</v>
      </c>
      <c r="G5574" t="s">
        <v>335</v>
      </c>
      <c r="H5574" t="s">
        <v>12129</v>
      </c>
      <c r="I5574" s="6">
        <v>44008.429467592592</v>
      </c>
      <c r="J5574" t="s">
        <v>16</v>
      </c>
      <c r="K5574" s="6">
        <v>44014.645520833335</v>
      </c>
      <c r="M5574" t="s">
        <v>12130</v>
      </c>
      <c r="N5574" t="s">
        <v>12131</v>
      </c>
      <c r="O5574" t="s">
        <v>12132</v>
      </c>
      <c r="Q5574" t="s">
        <v>816</v>
      </c>
      <c r="R5574" t="s">
        <v>347</v>
      </c>
      <c r="S5574">
        <v>23223</v>
      </c>
      <c r="T5574" t="s">
        <v>338</v>
      </c>
      <c r="U5574" t="s">
        <v>530</v>
      </c>
      <c r="W5574" t="s">
        <v>12133</v>
      </c>
      <c r="Z5574" t="s">
        <v>12130</v>
      </c>
      <c r="AA5574" t="s">
        <v>12131</v>
      </c>
      <c r="AB5574" t="s">
        <v>12132</v>
      </c>
      <c r="AD5574" t="s">
        <v>816</v>
      </c>
      <c r="AE5574" t="s">
        <v>347</v>
      </c>
      <c r="AF5574">
        <v>23223</v>
      </c>
      <c r="AG5574" t="s">
        <v>338</v>
      </c>
      <c r="AH5574" t="s">
        <v>530</v>
      </c>
      <c r="AJ5574" t="s">
        <v>12133</v>
      </c>
      <c r="AL5574" t="s">
        <v>339</v>
      </c>
      <c r="AM5574">
        <v>1</v>
      </c>
      <c r="AN5574">
        <v>1</v>
      </c>
      <c r="AO5574">
        <v>4322</v>
      </c>
      <c r="AQ5574">
        <v>124007</v>
      </c>
      <c r="AR5574">
        <v>53160001</v>
      </c>
      <c r="AS5574" t="s">
        <v>1895</v>
      </c>
      <c r="AT5574" t="s">
        <v>119</v>
      </c>
      <c r="AW5574" t="s">
        <v>340</v>
      </c>
      <c r="AX5574" t="s">
        <v>340</v>
      </c>
      <c r="AY5574" t="s">
        <v>341</v>
      </c>
      <c r="AZ5574">
        <v>0</v>
      </c>
      <c r="BY5574" t="s">
        <v>342</v>
      </c>
      <c r="EQ5574">
        <v>252959</v>
      </c>
      <c r="ER5574" t="s">
        <v>12134</v>
      </c>
      <c r="EV5574">
        <v>17284174</v>
      </c>
      <c r="EW5574">
        <v>928</v>
      </c>
      <c r="EX5574">
        <v>218782</v>
      </c>
      <c r="EY5574" t="s">
        <v>12135</v>
      </c>
      <c r="EZ5574">
        <v>1</v>
      </c>
      <c r="FC5574">
        <v>53160001</v>
      </c>
      <c r="FD5574" t="s">
        <v>119</v>
      </c>
    </row>
    <row r="5575" spans="1:160" x14ac:dyDescent="0.3">
      <c r="A5575" t="str">
        <f>VLOOKUP(B5575,Table2[],3,FALSE)</f>
        <v>Digital</v>
      </c>
      <c r="B5575" t="str">
        <f>IF(OR(ISNUMBER(FIND("QVC",Z5575)),ISNUMBER(FIND("QVC",AL5575))),"QVC",IF(OR(ISNUMBER(FIND("NCO",H5575)),ISNUMBER(FIND("NCO",Y5575))), "NCO", IF(AL5575="consumer","PMD.com",VLOOKUP(LEFT(H5575,2),Tables!$E$1:$F$11,2,FALSE))))</f>
        <v>PMD.com</v>
      </c>
      <c r="C5575">
        <f t="shared" si="261"/>
        <v>52460001</v>
      </c>
      <c r="D5575">
        <f t="shared" si="262"/>
        <v>1</v>
      </c>
      <c r="E5575" t="str">
        <f t="shared" ca="1" si="263"/>
        <v>shifted orders shipped</v>
      </c>
      <c r="F5575" t="s">
        <v>3539</v>
      </c>
      <c r="G5575" t="s">
        <v>335</v>
      </c>
      <c r="H5575" t="s">
        <v>12129</v>
      </c>
      <c r="I5575" s="6">
        <v>44008.429467592592</v>
      </c>
      <c r="J5575" t="s">
        <v>16</v>
      </c>
      <c r="K5575" s="6">
        <v>44014.645520833335</v>
      </c>
      <c r="M5575" t="s">
        <v>12130</v>
      </c>
      <c r="N5575" t="s">
        <v>12131</v>
      </c>
      <c r="O5575" t="s">
        <v>12132</v>
      </c>
      <c r="Q5575" t="s">
        <v>816</v>
      </c>
      <c r="R5575" t="s">
        <v>347</v>
      </c>
      <c r="S5575">
        <v>23223</v>
      </c>
      <c r="T5575" t="s">
        <v>338</v>
      </c>
      <c r="U5575" t="s">
        <v>530</v>
      </c>
      <c r="W5575" t="s">
        <v>12133</v>
      </c>
      <c r="Z5575" t="s">
        <v>12130</v>
      </c>
      <c r="AA5575" t="s">
        <v>12131</v>
      </c>
      <c r="AB5575" t="s">
        <v>12132</v>
      </c>
      <c r="AD5575" t="s">
        <v>816</v>
      </c>
      <c r="AE5575" t="s">
        <v>347</v>
      </c>
      <c r="AF5575">
        <v>23223</v>
      </c>
      <c r="AG5575" t="s">
        <v>338</v>
      </c>
      <c r="AH5575" t="s">
        <v>530</v>
      </c>
      <c r="AJ5575" t="s">
        <v>12133</v>
      </c>
      <c r="AL5575" t="s">
        <v>339</v>
      </c>
      <c r="AM5575">
        <v>1</v>
      </c>
      <c r="AN5575">
        <v>1</v>
      </c>
      <c r="AO5575">
        <v>14007</v>
      </c>
      <c r="AQ5575">
        <v>127157</v>
      </c>
      <c r="AR5575">
        <v>52460001</v>
      </c>
      <c r="AS5575" t="s">
        <v>972</v>
      </c>
      <c r="AT5575" t="s">
        <v>76</v>
      </c>
      <c r="AW5575" t="s">
        <v>340</v>
      </c>
      <c r="AX5575" t="s">
        <v>340</v>
      </c>
      <c r="AY5575" t="s">
        <v>341</v>
      </c>
      <c r="AZ5575">
        <v>0</v>
      </c>
      <c r="BY5575" t="s">
        <v>342</v>
      </c>
      <c r="EQ5575">
        <v>252044</v>
      </c>
      <c r="ER5575" t="s">
        <v>12134</v>
      </c>
      <c r="EV5575">
        <v>17284174</v>
      </c>
      <c r="EW5575">
        <v>928</v>
      </c>
      <c r="EX5575">
        <v>218782</v>
      </c>
      <c r="EY5575" t="s">
        <v>12135</v>
      </c>
      <c r="EZ5575">
        <v>1</v>
      </c>
      <c r="FC5575">
        <v>52460001</v>
      </c>
      <c r="FD5575" t="s">
        <v>76</v>
      </c>
    </row>
    <row r="5576" spans="1:160" x14ac:dyDescent="0.3">
      <c r="A5576" t="str">
        <f>VLOOKUP(B5576,Table2[],3,FALSE)</f>
        <v>Digital</v>
      </c>
      <c r="B5576" t="str">
        <f>IF(OR(ISNUMBER(FIND("QVC",Z5576)),ISNUMBER(FIND("QVC",AL5576))),"QVC",IF(OR(ISNUMBER(FIND("NCO",H5576)),ISNUMBER(FIND("NCO",Y5576))), "NCO", IF(AL5576="consumer","PMD.com",VLOOKUP(LEFT(H5576,2),Tables!$E$1:$F$11,2,FALSE))))</f>
        <v>PMD.com</v>
      </c>
      <c r="C5576">
        <f t="shared" si="261"/>
        <v>52240001</v>
      </c>
      <c r="D5576">
        <f t="shared" si="262"/>
        <v>1</v>
      </c>
      <c r="E5576" t="str">
        <f t="shared" ca="1" si="263"/>
        <v>shifted orders shipped</v>
      </c>
      <c r="F5576" t="s">
        <v>3539</v>
      </c>
      <c r="G5576" t="s">
        <v>335</v>
      </c>
      <c r="H5576" t="s">
        <v>12129</v>
      </c>
      <c r="I5576" s="6">
        <v>44008.429467592592</v>
      </c>
      <c r="J5576" t="s">
        <v>16</v>
      </c>
      <c r="K5576" s="6">
        <v>44014.645520833335</v>
      </c>
      <c r="M5576" t="s">
        <v>12130</v>
      </c>
      <c r="N5576" t="s">
        <v>12131</v>
      </c>
      <c r="O5576" t="s">
        <v>12132</v>
      </c>
      <c r="Q5576" t="s">
        <v>816</v>
      </c>
      <c r="R5576" t="s">
        <v>347</v>
      </c>
      <c r="S5576">
        <v>23223</v>
      </c>
      <c r="T5576" t="s">
        <v>338</v>
      </c>
      <c r="U5576" t="s">
        <v>530</v>
      </c>
      <c r="W5576" t="s">
        <v>12133</v>
      </c>
      <c r="Z5576" t="s">
        <v>12130</v>
      </c>
      <c r="AA5576" t="s">
        <v>12131</v>
      </c>
      <c r="AB5576" t="s">
        <v>12132</v>
      </c>
      <c r="AD5576" t="s">
        <v>816</v>
      </c>
      <c r="AE5576" t="s">
        <v>347</v>
      </c>
      <c r="AF5576">
        <v>23223</v>
      </c>
      <c r="AG5576" t="s">
        <v>338</v>
      </c>
      <c r="AH5576" t="s">
        <v>530</v>
      </c>
      <c r="AJ5576" t="s">
        <v>12133</v>
      </c>
      <c r="AL5576" t="s">
        <v>339</v>
      </c>
      <c r="AM5576">
        <v>1</v>
      </c>
      <c r="AN5576">
        <v>1</v>
      </c>
      <c r="AO5576">
        <v>5995</v>
      </c>
      <c r="AQ5576">
        <v>124435</v>
      </c>
      <c r="AR5576">
        <v>52240001</v>
      </c>
      <c r="AS5576" t="s">
        <v>2387</v>
      </c>
      <c r="AT5576" t="s">
        <v>108</v>
      </c>
      <c r="AW5576" t="s">
        <v>340</v>
      </c>
      <c r="AX5576" t="s">
        <v>340</v>
      </c>
      <c r="AY5576" t="s">
        <v>341</v>
      </c>
      <c r="AZ5576">
        <v>0</v>
      </c>
      <c r="BY5576" t="s">
        <v>342</v>
      </c>
      <c r="EQ5576">
        <v>253361</v>
      </c>
      <c r="ER5576" t="s">
        <v>12134</v>
      </c>
      <c r="EV5576">
        <v>17284174</v>
      </c>
      <c r="EW5576">
        <v>928</v>
      </c>
      <c r="EX5576">
        <v>218782</v>
      </c>
      <c r="EY5576" t="s">
        <v>12135</v>
      </c>
      <c r="EZ5576">
        <v>1</v>
      </c>
      <c r="FC5576">
        <v>52240001</v>
      </c>
      <c r="FD5576" t="s">
        <v>108</v>
      </c>
    </row>
    <row r="5577" spans="1:160" x14ac:dyDescent="0.3">
      <c r="A5577" t="str">
        <f>VLOOKUP(B5577,Table2[],3,FALSE)</f>
        <v>Digital</v>
      </c>
      <c r="B5577" t="str">
        <f>IF(OR(ISNUMBER(FIND("QVC",Z5577)),ISNUMBER(FIND("QVC",AL5577))),"QVC",IF(OR(ISNUMBER(FIND("NCO",H5577)),ISNUMBER(FIND("NCO",Y5577))), "NCO", IF(AL5577="consumer","PMD.com",VLOOKUP(LEFT(H5577,2),Tables!$E$1:$F$11,2,FALSE))))</f>
        <v>PMD.com</v>
      </c>
      <c r="C5577">
        <f t="shared" si="261"/>
        <v>52240001</v>
      </c>
      <c r="D5577">
        <f t="shared" si="262"/>
        <v>1</v>
      </c>
      <c r="E5577" t="str">
        <f t="shared" ca="1" si="263"/>
        <v>MTD orders shipped</v>
      </c>
      <c r="F5577" t="s">
        <v>3539</v>
      </c>
      <c r="G5577" t="s">
        <v>335</v>
      </c>
      <c r="H5577" t="s">
        <v>12136</v>
      </c>
      <c r="I5577" s="6">
        <v>44014.348009259258</v>
      </c>
      <c r="J5577" t="s">
        <v>16</v>
      </c>
      <c r="K5577" s="6">
        <v>44014.64603009259</v>
      </c>
      <c r="M5577" t="s">
        <v>12137</v>
      </c>
      <c r="N5577" t="s">
        <v>12138</v>
      </c>
      <c r="Q5577" t="s">
        <v>12139</v>
      </c>
      <c r="R5577" t="s">
        <v>389</v>
      </c>
      <c r="S5577">
        <v>11772</v>
      </c>
      <c r="T5577" t="s">
        <v>338</v>
      </c>
      <c r="U5577" t="s">
        <v>530</v>
      </c>
      <c r="W5577" t="s">
        <v>12140</v>
      </c>
      <c r="Z5577" t="s">
        <v>12137</v>
      </c>
      <c r="AA5577" t="s">
        <v>12138</v>
      </c>
      <c r="AD5577" t="s">
        <v>12139</v>
      </c>
      <c r="AE5577" t="s">
        <v>389</v>
      </c>
      <c r="AF5577">
        <v>11772</v>
      </c>
      <c r="AG5577" t="s">
        <v>338</v>
      </c>
      <c r="AH5577" t="s">
        <v>530</v>
      </c>
      <c r="AJ5577" t="s">
        <v>12140</v>
      </c>
      <c r="AL5577" t="s">
        <v>339</v>
      </c>
      <c r="AM5577">
        <v>1</v>
      </c>
      <c r="AN5577">
        <v>1</v>
      </c>
      <c r="AO5577">
        <v>5995</v>
      </c>
      <c r="AQ5577">
        <v>124435</v>
      </c>
      <c r="AR5577">
        <v>52240001</v>
      </c>
      <c r="AS5577" t="s">
        <v>2387</v>
      </c>
      <c r="AT5577" t="s">
        <v>108</v>
      </c>
      <c r="AW5577" t="s">
        <v>340</v>
      </c>
      <c r="AX5577" t="s">
        <v>340</v>
      </c>
      <c r="AY5577" t="s">
        <v>341</v>
      </c>
      <c r="AZ5577">
        <v>0</v>
      </c>
      <c r="BY5577" t="s">
        <v>342</v>
      </c>
      <c r="EQ5577">
        <v>253361</v>
      </c>
      <c r="ER5577" t="s">
        <v>12141</v>
      </c>
      <c r="EV5577">
        <v>17290387</v>
      </c>
      <c r="EW5577">
        <v>928</v>
      </c>
      <c r="EX5577">
        <v>221578</v>
      </c>
      <c r="EY5577" t="s">
        <v>12142</v>
      </c>
      <c r="EZ5577">
        <v>1</v>
      </c>
      <c r="FC5577">
        <v>52240001</v>
      </c>
      <c r="FD5577" t="s">
        <v>108</v>
      </c>
    </row>
    <row r="5578" spans="1:160" x14ac:dyDescent="0.3">
      <c r="A5578" t="str">
        <f>VLOOKUP(B5578,Table2[],3,FALSE)</f>
        <v>Digital</v>
      </c>
      <c r="B5578" t="str">
        <f>IF(OR(ISNUMBER(FIND("QVC",Z5578)),ISNUMBER(FIND("QVC",AL5578))),"QVC",IF(OR(ISNUMBER(FIND("NCO",H5578)),ISNUMBER(FIND("NCO",Y5578))), "NCO", IF(AL5578="consumer","PMD.com",VLOOKUP(LEFT(H5578,2),Tables!$E$1:$F$11,2,FALSE))))</f>
        <v>PMD.com</v>
      </c>
      <c r="C5578">
        <f t="shared" si="261"/>
        <v>51010001</v>
      </c>
      <c r="D5578">
        <f t="shared" si="262"/>
        <v>1</v>
      </c>
      <c r="E5578" t="str">
        <f t="shared" ca="1" si="263"/>
        <v>MTD orders shipped</v>
      </c>
      <c r="F5578" t="s">
        <v>3539</v>
      </c>
      <c r="G5578" t="s">
        <v>335</v>
      </c>
      <c r="H5578" t="s">
        <v>11196</v>
      </c>
      <c r="I5578" s="6">
        <v>44014.314016203702</v>
      </c>
      <c r="J5578" t="s">
        <v>16</v>
      </c>
      <c r="K5578" s="6">
        <v>44014.646458333336</v>
      </c>
      <c r="M5578" t="s">
        <v>12143</v>
      </c>
      <c r="N5578" t="s">
        <v>12144</v>
      </c>
      <c r="O5578" t="s">
        <v>12145</v>
      </c>
      <c r="Q5578" t="s">
        <v>12146</v>
      </c>
      <c r="R5578" t="s">
        <v>362</v>
      </c>
      <c r="S5578" t="s">
        <v>12147</v>
      </c>
      <c r="T5578" t="s">
        <v>338</v>
      </c>
      <c r="U5578" t="s">
        <v>530</v>
      </c>
      <c r="W5578" t="s">
        <v>12148</v>
      </c>
      <c r="Z5578" t="s">
        <v>12143</v>
      </c>
      <c r="AA5578" t="s">
        <v>12144</v>
      </c>
      <c r="AB5578" t="s">
        <v>12145</v>
      </c>
      <c r="AD5578" t="s">
        <v>12146</v>
      </c>
      <c r="AE5578" t="s">
        <v>362</v>
      </c>
      <c r="AF5578" t="s">
        <v>12147</v>
      </c>
      <c r="AG5578" t="s">
        <v>338</v>
      </c>
      <c r="AH5578" t="s">
        <v>530</v>
      </c>
      <c r="AJ5578" t="s">
        <v>12148</v>
      </c>
      <c r="AL5578" t="s">
        <v>339</v>
      </c>
      <c r="AM5578">
        <v>1</v>
      </c>
      <c r="AN5578">
        <v>1</v>
      </c>
      <c r="AO5578">
        <v>8743</v>
      </c>
      <c r="AQ5578">
        <v>123868</v>
      </c>
      <c r="AR5578">
        <v>51010001</v>
      </c>
      <c r="AS5578" t="s">
        <v>48</v>
      </c>
      <c r="AT5578" t="s">
        <v>49</v>
      </c>
      <c r="AW5578" t="s">
        <v>340</v>
      </c>
      <c r="AX5578" t="s">
        <v>340</v>
      </c>
      <c r="AY5578" t="s">
        <v>357</v>
      </c>
      <c r="AZ5578" t="s">
        <v>363</v>
      </c>
      <c r="BY5578" t="s">
        <v>342</v>
      </c>
      <c r="EQ5578">
        <v>251450</v>
      </c>
      <c r="ER5578" t="s">
        <v>11197</v>
      </c>
      <c r="EV5578">
        <v>17290381</v>
      </c>
      <c r="EW5578">
        <v>928</v>
      </c>
      <c r="EX5578">
        <v>221571</v>
      </c>
      <c r="EY5578" t="s">
        <v>12149</v>
      </c>
      <c r="EZ5578">
        <v>1</v>
      </c>
      <c r="FC5578">
        <v>51010001</v>
      </c>
      <c r="FD5578" t="s">
        <v>49</v>
      </c>
    </row>
    <row r="5579" spans="1:160" x14ac:dyDescent="0.3">
      <c r="A5579" t="str">
        <f>VLOOKUP(B5579,Table2[],3,FALSE)</f>
        <v>Digital</v>
      </c>
      <c r="B5579" t="str">
        <f>IF(OR(ISNUMBER(FIND("QVC",Z5579)),ISNUMBER(FIND("QVC",AL5579))),"QVC",IF(OR(ISNUMBER(FIND("NCO",H5579)),ISNUMBER(FIND("NCO",Y5579))), "NCO", IF(AL5579="consumer","PMD.com",VLOOKUP(LEFT(H5579,2),Tables!$E$1:$F$11,2,FALSE))))</f>
        <v>PMD.com</v>
      </c>
      <c r="C5579">
        <f t="shared" si="261"/>
        <v>51090001</v>
      </c>
      <c r="D5579">
        <f t="shared" si="262"/>
        <v>1</v>
      </c>
      <c r="E5579" t="str">
        <f t="shared" ca="1" si="263"/>
        <v>shifted orders shipped</v>
      </c>
      <c r="F5579" t="s">
        <v>3539</v>
      </c>
      <c r="G5579" t="s">
        <v>335</v>
      </c>
      <c r="H5579" t="s">
        <v>12150</v>
      </c>
      <c r="I5579" s="6">
        <v>44008.429814814815</v>
      </c>
      <c r="J5579" t="s">
        <v>16</v>
      </c>
      <c r="K5579" s="6">
        <v>44014.647164351853</v>
      </c>
      <c r="M5579" t="s">
        <v>12151</v>
      </c>
      <c r="N5579" t="s">
        <v>12152</v>
      </c>
      <c r="Q5579" t="s">
        <v>12153</v>
      </c>
      <c r="R5579" t="s">
        <v>365</v>
      </c>
      <c r="S5579">
        <v>95476</v>
      </c>
      <c r="T5579" t="s">
        <v>338</v>
      </c>
      <c r="U5579" t="s">
        <v>530</v>
      </c>
      <c r="W5579" t="s">
        <v>12154</v>
      </c>
      <c r="Z5579" t="s">
        <v>12151</v>
      </c>
      <c r="AA5579" t="s">
        <v>12152</v>
      </c>
      <c r="AD5579" t="s">
        <v>12153</v>
      </c>
      <c r="AE5579" t="s">
        <v>365</v>
      </c>
      <c r="AF5579">
        <v>95476</v>
      </c>
      <c r="AG5579" t="s">
        <v>338</v>
      </c>
      <c r="AH5579" t="s">
        <v>530</v>
      </c>
      <c r="AJ5579" t="s">
        <v>12154</v>
      </c>
      <c r="AL5579" t="s">
        <v>339</v>
      </c>
      <c r="AM5579">
        <v>1</v>
      </c>
      <c r="AN5579">
        <v>1</v>
      </c>
      <c r="AO5579">
        <v>4885</v>
      </c>
      <c r="AQ5579">
        <v>124202</v>
      </c>
      <c r="AR5579">
        <v>51090001</v>
      </c>
      <c r="AS5579" t="s">
        <v>1986</v>
      </c>
      <c r="AT5579" t="s">
        <v>60</v>
      </c>
      <c r="AW5579" t="s">
        <v>340</v>
      </c>
      <c r="AX5579" t="s">
        <v>340</v>
      </c>
      <c r="AY5579" t="s">
        <v>357</v>
      </c>
      <c r="AZ5579" t="s">
        <v>361</v>
      </c>
      <c r="BY5579" t="s">
        <v>342</v>
      </c>
      <c r="EQ5579">
        <v>250831</v>
      </c>
      <c r="ER5579" t="s">
        <v>12155</v>
      </c>
      <c r="EV5579">
        <v>17284164</v>
      </c>
      <c r="EW5579">
        <v>928</v>
      </c>
      <c r="EX5579">
        <v>218772</v>
      </c>
      <c r="EY5579" t="s">
        <v>12156</v>
      </c>
      <c r="EZ5579">
        <v>1</v>
      </c>
      <c r="FC5579">
        <v>95292</v>
      </c>
      <c r="FD5579" t="s">
        <v>511</v>
      </c>
    </row>
    <row r="5580" spans="1:160" x14ac:dyDescent="0.3">
      <c r="A5580" t="str">
        <f>VLOOKUP(B5580,Table2[],3,FALSE)</f>
        <v>Digital</v>
      </c>
      <c r="B5580" t="str">
        <f>IF(OR(ISNUMBER(FIND("QVC",Z5580)),ISNUMBER(FIND("QVC",AL5580))),"QVC",IF(OR(ISNUMBER(FIND("NCO",H5580)),ISNUMBER(FIND("NCO",Y5580))), "NCO", IF(AL5580="consumer","PMD.com",VLOOKUP(LEFT(H5580,2),Tables!$E$1:$F$11,2,FALSE))))</f>
        <v>PMD.com</v>
      </c>
      <c r="C5580">
        <f t="shared" ref="C5580:C5643" si="264">AR5580</f>
        <v>52430001</v>
      </c>
      <c r="D5580">
        <f t="shared" ref="D5580:D5643" si="265">AN5580</f>
        <v>1</v>
      </c>
      <c r="E5580" t="str">
        <f t="shared" ref="E5580:E5643" ca="1" si="266">IF(MONTH(TODAY())-MONTH(I5580)&gt;0,"shifted orders shipped","MTD orders shipped")</f>
        <v>shifted orders shipped</v>
      </c>
      <c r="F5580" t="s">
        <v>3539</v>
      </c>
      <c r="G5580" t="s">
        <v>335</v>
      </c>
      <c r="H5580" t="s">
        <v>12150</v>
      </c>
      <c r="I5580" s="6">
        <v>44008.429814814815</v>
      </c>
      <c r="J5580" t="s">
        <v>16</v>
      </c>
      <c r="K5580" s="6">
        <v>44014.647164351853</v>
      </c>
      <c r="M5580" t="s">
        <v>12151</v>
      </c>
      <c r="N5580" t="s">
        <v>12152</v>
      </c>
      <c r="Q5580" t="s">
        <v>12153</v>
      </c>
      <c r="R5580" t="s">
        <v>365</v>
      </c>
      <c r="S5580">
        <v>95476</v>
      </c>
      <c r="T5580" t="s">
        <v>338</v>
      </c>
      <c r="U5580" t="s">
        <v>530</v>
      </c>
      <c r="W5580" t="s">
        <v>12154</v>
      </c>
      <c r="Z5580" t="s">
        <v>12151</v>
      </c>
      <c r="AA5580" t="s">
        <v>12152</v>
      </c>
      <c r="AD5580" t="s">
        <v>12153</v>
      </c>
      <c r="AE5580" t="s">
        <v>365</v>
      </c>
      <c r="AF5580">
        <v>95476</v>
      </c>
      <c r="AG5580" t="s">
        <v>338</v>
      </c>
      <c r="AH5580" t="s">
        <v>530</v>
      </c>
      <c r="AJ5580" t="s">
        <v>12154</v>
      </c>
      <c r="AL5580" t="s">
        <v>339</v>
      </c>
      <c r="AM5580">
        <v>1</v>
      </c>
      <c r="AN5580">
        <v>1</v>
      </c>
      <c r="AO5580">
        <v>12063</v>
      </c>
      <c r="AQ5580">
        <v>127155</v>
      </c>
      <c r="AR5580">
        <v>52430001</v>
      </c>
      <c r="AS5580" t="s">
        <v>927</v>
      </c>
      <c r="AT5580" t="s">
        <v>75</v>
      </c>
      <c r="AW5580" t="s">
        <v>340</v>
      </c>
      <c r="AX5580" t="s">
        <v>340</v>
      </c>
      <c r="AY5580" t="s">
        <v>357</v>
      </c>
      <c r="AZ5580" t="s">
        <v>363</v>
      </c>
      <c r="BY5580" t="s">
        <v>342</v>
      </c>
      <c r="EQ5580">
        <v>249990</v>
      </c>
      <c r="ER5580" t="s">
        <v>12155</v>
      </c>
      <c r="EV5580">
        <v>17284164</v>
      </c>
      <c r="EW5580">
        <v>928</v>
      </c>
      <c r="EX5580">
        <v>218772</v>
      </c>
      <c r="EY5580" t="s">
        <v>12156</v>
      </c>
      <c r="EZ5580">
        <v>1</v>
      </c>
      <c r="FC5580">
        <v>95292</v>
      </c>
      <c r="FD5580" t="s">
        <v>511</v>
      </c>
    </row>
    <row r="5581" spans="1:160" x14ac:dyDescent="0.3">
      <c r="A5581" t="str">
        <f>VLOOKUP(B5581,Table2[],3,FALSE)</f>
        <v>Digital</v>
      </c>
      <c r="B5581" t="str">
        <f>IF(OR(ISNUMBER(FIND("QVC",Z5581)),ISNUMBER(FIND("QVC",AL5581))),"QVC",IF(OR(ISNUMBER(FIND("NCO",H5581)),ISNUMBER(FIND("NCO",Y5581))), "NCO", IF(AL5581="consumer","PMD.com",VLOOKUP(LEFT(H5581,2),Tables!$E$1:$F$11,2,FALSE))))</f>
        <v>PMD.com</v>
      </c>
      <c r="C5581">
        <f t="shared" si="264"/>
        <v>5341</v>
      </c>
      <c r="D5581">
        <f t="shared" si="265"/>
        <v>1</v>
      </c>
      <c r="E5581" t="str">
        <f t="shared" ca="1" si="266"/>
        <v>shifted orders shipped</v>
      </c>
      <c r="F5581" t="s">
        <v>3539</v>
      </c>
      <c r="G5581" t="s">
        <v>335</v>
      </c>
      <c r="H5581" t="s">
        <v>12150</v>
      </c>
      <c r="I5581" s="6">
        <v>44008.429814814815</v>
      </c>
      <c r="J5581" t="s">
        <v>16</v>
      </c>
      <c r="K5581" s="6">
        <v>44014.647164351853</v>
      </c>
      <c r="M5581" t="s">
        <v>12151</v>
      </c>
      <c r="N5581" t="s">
        <v>12152</v>
      </c>
      <c r="Q5581" t="s">
        <v>12153</v>
      </c>
      <c r="R5581" t="s">
        <v>365</v>
      </c>
      <c r="S5581">
        <v>95476</v>
      </c>
      <c r="T5581" t="s">
        <v>338</v>
      </c>
      <c r="U5581" t="s">
        <v>530</v>
      </c>
      <c r="W5581" t="s">
        <v>12154</v>
      </c>
      <c r="Z5581" t="s">
        <v>12151</v>
      </c>
      <c r="AA5581" t="s">
        <v>12152</v>
      </c>
      <c r="AD5581" t="s">
        <v>12153</v>
      </c>
      <c r="AE5581" t="s">
        <v>365</v>
      </c>
      <c r="AF5581">
        <v>95476</v>
      </c>
      <c r="AG5581" t="s">
        <v>338</v>
      </c>
      <c r="AH5581" t="s">
        <v>530</v>
      </c>
      <c r="AJ5581" t="s">
        <v>12154</v>
      </c>
      <c r="AL5581" t="s">
        <v>339</v>
      </c>
      <c r="AM5581">
        <v>1</v>
      </c>
      <c r="AN5581">
        <v>1</v>
      </c>
      <c r="AO5581">
        <v>15156</v>
      </c>
      <c r="AQ5581">
        <v>124187</v>
      </c>
      <c r="AR5581">
        <v>5341</v>
      </c>
      <c r="AS5581" t="s">
        <v>831</v>
      </c>
      <c r="AT5581" t="s">
        <v>82</v>
      </c>
      <c r="AW5581" t="s">
        <v>340</v>
      </c>
      <c r="AX5581" t="s">
        <v>340</v>
      </c>
      <c r="AY5581" t="s">
        <v>345</v>
      </c>
      <c r="AZ5581" t="s">
        <v>346</v>
      </c>
      <c r="BY5581" t="s">
        <v>342</v>
      </c>
      <c r="EQ5581">
        <v>244247</v>
      </c>
      <c r="ER5581" t="s">
        <v>12155</v>
      </c>
      <c r="EV5581">
        <v>17284164</v>
      </c>
      <c r="EW5581">
        <v>928</v>
      </c>
      <c r="EX5581">
        <v>218772</v>
      </c>
      <c r="EY5581" t="s">
        <v>12156</v>
      </c>
      <c r="EZ5581">
        <v>1</v>
      </c>
      <c r="FC5581">
        <v>95292</v>
      </c>
      <c r="FD5581" t="s">
        <v>511</v>
      </c>
    </row>
    <row r="5582" spans="1:160" x14ac:dyDescent="0.3">
      <c r="A5582" t="str">
        <f>VLOOKUP(B5582,Table2[],3,FALSE)</f>
        <v>Digital</v>
      </c>
      <c r="B5582" t="str">
        <f>IF(OR(ISNUMBER(FIND("QVC",Z5582)),ISNUMBER(FIND("QVC",AL5582))),"QVC",IF(OR(ISNUMBER(FIND("NCO",H5582)),ISNUMBER(FIND("NCO",Y5582))), "NCO", IF(AL5582="consumer","PMD.com",VLOOKUP(LEFT(H5582,2),Tables!$E$1:$F$11,2,FALSE))))</f>
        <v>PMD.com</v>
      </c>
      <c r="C5582">
        <f t="shared" si="264"/>
        <v>52460001</v>
      </c>
      <c r="D5582">
        <f t="shared" si="265"/>
        <v>1</v>
      </c>
      <c r="E5582" t="str">
        <f t="shared" ca="1" si="266"/>
        <v>shifted orders shipped</v>
      </c>
      <c r="F5582" t="s">
        <v>3539</v>
      </c>
      <c r="G5582" t="s">
        <v>335</v>
      </c>
      <c r="H5582" t="s">
        <v>12150</v>
      </c>
      <c r="I5582" s="6">
        <v>44008.429814814815</v>
      </c>
      <c r="J5582" t="s">
        <v>16</v>
      </c>
      <c r="K5582" s="6">
        <v>44014.647164351853</v>
      </c>
      <c r="M5582" t="s">
        <v>12151</v>
      </c>
      <c r="N5582" t="s">
        <v>12152</v>
      </c>
      <c r="Q5582" t="s">
        <v>12153</v>
      </c>
      <c r="R5582" t="s">
        <v>365</v>
      </c>
      <c r="S5582">
        <v>95476</v>
      </c>
      <c r="T5582" t="s">
        <v>338</v>
      </c>
      <c r="U5582" t="s">
        <v>530</v>
      </c>
      <c r="W5582" t="s">
        <v>12154</v>
      </c>
      <c r="Z5582" t="s">
        <v>12151</v>
      </c>
      <c r="AA5582" t="s">
        <v>12152</v>
      </c>
      <c r="AD5582" t="s">
        <v>12153</v>
      </c>
      <c r="AE5582" t="s">
        <v>365</v>
      </c>
      <c r="AF5582">
        <v>95476</v>
      </c>
      <c r="AG5582" t="s">
        <v>338</v>
      </c>
      <c r="AH5582" t="s">
        <v>530</v>
      </c>
      <c r="AJ5582" t="s">
        <v>12154</v>
      </c>
      <c r="AL5582" t="s">
        <v>339</v>
      </c>
      <c r="AM5582">
        <v>1</v>
      </c>
      <c r="AN5582">
        <v>1</v>
      </c>
      <c r="AO5582">
        <v>14007</v>
      </c>
      <c r="AQ5582">
        <v>127157</v>
      </c>
      <c r="AR5582">
        <v>52460001</v>
      </c>
      <c r="AS5582" t="s">
        <v>972</v>
      </c>
      <c r="AT5582" t="s">
        <v>76</v>
      </c>
      <c r="AW5582" t="s">
        <v>340</v>
      </c>
      <c r="AX5582" t="s">
        <v>340</v>
      </c>
      <c r="AY5582" t="s">
        <v>341</v>
      </c>
      <c r="AZ5582">
        <v>0</v>
      </c>
      <c r="BY5582" t="s">
        <v>342</v>
      </c>
      <c r="EQ5582">
        <v>252044</v>
      </c>
      <c r="ER5582" t="s">
        <v>12155</v>
      </c>
      <c r="EV5582">
        <v>17284164</v>
      </c>
      <c r="EW5582">
        <v>928</v>
      </c>
      <c r="EX5582">
        <v>218772</v>
      </c>
      <c r="EY5582" t="s">
        <v>12156</v>
      </c>
      <c r="EZ5582">
        <v>1</v>
      </c>
      <c r="FC5582">
        <v>52460001</v>
      </c>
      <c r="FD5582" t="s">
        <v>76</v>
      </c>
    </row>
    <row r="5583" spans="1:160" x14ac:dyDescent="0.3">
      <c r="A5583" t="str">
        <f>VLOOKUP(B5583,Table2[],3,FALSE)</f>
        <v>Digital</v>
      </c>
      <c r="B5583" t="str">
        <f>IF(OR(ISNUMBER(FIND("QVC",Z5583)),ISNUMBER(FIND("QVC",AL5583))),"QVC",IF(OR(ISNUMBER(FIND("NCO",H5583)),ISNUMBER(FIND("NCO",Y5583))), "NCO", IF(AL5583="consumer","PMD.com",VLOOKUP(LEFT(H5583,2),Tables!$E$1:$F$11,2,FALSE))))</f>
        <v>PMD.com</v>
      </c>
      <c r="C5583">
        <f t="shared" si="264"/>
        <v>51010001</v>
      </c>
      <c r="D5583">
        <f t="shared" si="265"/>
        <v>1</v>
      </c>
      <c r="E5583" t="str">
        <f t="shared" ca="1" si="266"/>
        <v>MTD orders shipped</v>
      </c>
      <c r="F5583" t="s">
        <v>3539</v>
      </c>
      <c r="G5583" t="s">
        <v>335</v>
      </c>
      <c r="H5583" t="s">
        <v>12157</v>
      </c>
      <c r="I5583" s="6">
        <v>44014.35261574074</v>
      </c>
      <c r="J5583" t="s">
        <v>16</v>
      </c>
      <c r="K5583" s="6">
        <v>44014.647175925929</v>
      </c>
      <c r="M5583" t="s">
        <v>12158</v>
      </c>
      <c r="N5583" t="s">
        <v>12159</v>
      </c>
      <c r="Q5583" t="s">
        <v>11570</v>
      </c>
      <c r="R5583" t="s">
        <v>465</v>
      </c>
      <c r="S5583" t="s">
        <v>12160</v>
      </c>
      <c r="T5583" t="s">
        <v>338</v>
      </c>
      <c r="U5583" t="s">
        <v>530</v>
      </c>
      <c r="W5583" t="s">
        <v>12161</v>
      </c>
      <c r="Z5583" t="s">
        <v>12158</v>
      </c>
      <c r="AA5583" t="s">
        <v>12159</v>
      </c>
      <c r="AD5583" t="s">
        <v>11570</v>
      </c>
      <c r="AE5583" t="s">
        <v>465</v>
      </c>
      <c r="AF5583" t="s">
        <v>12160</v>
      </c>
      <c r="AG5583" t="s">
        <v>338</v>
      </c>
      <c r="AH5583" t="s">
        <v>530</v>
      </c>
      <c r="AJ5583" t="s">
        <v>12161</v>
      </c>
      <c r="AL5583" t="s">
        <v>339</v>
      </c>
      <c r="AM5583">
        <v>1</v>
      </c>
      <c r="AN5583">
        <v>1</v>
      </c>
      <c r="AO5583">
        <v>8743</v>
      </c>
      <c r="AQ5583">
        <v>123868</v>
      </c>
      <c r="AR5583">
        <v>51010001</v>
      </c>
      <c r="AS5583" t="s">
        <v>48</v>
      </c>
      <c r="AT5583" t="s">
        <v>49</v>
      </c>
      <c r="AW5583" t="s">
        <v>340</v>
      </c>
      <c r="AX5583" t="s">
        <v>340</v>
      </c>
      <c r="AY5583" t="s">
        <v>357</v>
      </c>
      <c r="AZ5583" t="s">
        <v>363</v>
      </c>
      <c r="BY5583" t="s">
        <v>342</v>
      </c>
      <c r="EQ5583">
        <v>251450</v>
      </c>
      <c r="ER5583" t="s">
        <v>12162</v>
      </c>
      <c r="EV5583">
        <v>17290388</v>
      </c>
      <c r="EW5583">
        <v>928</v>
      </c>
      <c r="EX5583">
        <v>221579</v>
      </c>
      <c r="EY5583" t="s">
        <v>12163</v>
      </c>
      <c r="EZ5583">
        <v>1</v>
      </c>
      <c r="FC5583">
        <v>51010001</v>
      </c>
      <c r="FD5583" t="s">
        <v>49</v>
      </c>
    </row>
    <row r="5584" spans="1:160" x14ac:dyDescent="0.3">
      <c r="A5584" t="str">
        <f>VLOOKUP(B5584,Table2[],3,FALSE)</f>
        <v>Digital</v>
      </c>
      <c r="B5584" t="str">
        <f>IF(OR(ISNUMBER(FIND("QVC",Z5584)),ISNUMBER(FIND("QVC",AL5584))),"QVC",IF(OR(ISNUMBER(FIND("NCO",H5584)),ISNUMBER(FIND("NCO",Y5584))), "NCO", IF(AL5584="consumer","PMD.com",VLOOKUP(LEFT(H5584,2),Tables!$E$1:$F$11,2,FALSE))))</f>
        <v>PMD.com</v>
      </c>
      <c r="C5584">
        <f t="shared" si="264"/>
        <v>51070001</v>
      </c>
      <c r="D5584">
        <f t="shared" si="265"/>
        <v>1</v>
      </c>
      <c r="E5584" t="str">
        <f t="shared" ca="1" si="266"/>
        <v>MTD orders shipped</v>
      </c>
      <c r="F5584" t="s">
        <v>3539</v>
      </c>
      <c r="G5584" t="s">
        <v>335</v>
      </c>
      <c r="H5584" t="s">
        <v>12164</v>
      </c>
      <c r="I5584" s="6">
        <v>44014.3434375</v>
      </c>
      <c r="J5584" t="s">
        <v>16</v>
      </c>
      <c r="K5584" s="6">
        <v>44014.647581018522</v>
      </c>
      <c r="M5584" t="s">
        <v>12165</v>
      </c>
      <c r="N5584" t="s">
        <v>12166</v>
      </c>
      <c r="Q5584" t="s">
        <v>12167</v>
      </c>
      <c r="R5584" t="s">
        <v>472</v>
      </c>
      <c r="S5584">
        <v>72628</v>
      </c>
      <c r="T5584" t="s">
        <v>338</v>
      </c>
      <c r="U5584" t="s">
        <v>530</v>
      </c>
      <c r="W5584" t="s">
        <v>12168</v>
      </c>
      <c r="Z5584" t="s">
        <v>12165</v>
      </c>
      <c r="AA5584" t="s">
        <v>12166</v>
      </c>
      <c r="AD5584" t="s">
        <v>12167</v>
      </c>
      <c r="AE5584" t="s">
        <v>472</v>
      </c>
      <c r="AF5584">
        <v>72628</v>
      </c>
      <c r="AG5584" t="s">
        <v>338</v>
      </c>
      <c r="AH5584" t="s">
        <v>530</v>
      </c>
      <c r="AJ5584" t="s">
        <v>12168</v>
      </c>
      <c r="AL5584" t="s">
        <v>339</v>
      </c>
      <c r="AM5584">
        <v>1</v>
      </c>
      <c r="AN5584">
        <v>1</v>
      </c>
      <c r="AO5584">
        <v>10147</v>
      </c>
      <c r="AQ5584">
        <v>124429</v>
      </c>
      <c r="AR5584">
        <v>51070001</v>
      </c>
      <c r="AS5584" t="s">
        <v>1886</v>
      </c>
      <c r="AT5584" t="s">
        <v>45</v>
      </c>
      <c r="AW5584" t="s">
        <v>343</v>
      </c>
      <c r="BY5584" t="s">
        <v>342</v>
      </c>
      <c r="EQ5584">
        <v>251956</v>
      </c>
      <c r="ER5584" t="s">
        <v>12169</v>
      </c>
      <c r="EV5584">
        <v>17290385</v>
      </c>
      <c r="EW5584">
        <v>928</v>
      </c>
      <c r="EX5584">
        <v>221576</v>
      </c>
      <c r="EY5584">
        <v>9.2612999964335502E+25</v>
      </c>
      <c r="EZ5584">
        <v>1</v>
      </c>
      <c r="FC5584">
        <v>51070001</v>
      </c>
      <c r="FD5584" t="s">
        <v>45</v>
      </c>
    </row>
    <row r="5585" spans="1:160" x14ac:dyDescent="0.3">
      <c r="A5585" t="str">
        <f>VLOOKUP(B5585,Table2[],3,FALSE)</f>
        <v>Digital</v>
      </c>
      <c r="B5585" t="str">
        <f>IF(OR(ISNUMBER(FIND("QVC",Z5585)),ISNUMBER(FIND("QVC",AL5585))),"QVC",IF(OR(ISNUMBER(FIND("NCO",H5585)),ISNUMBER(FIND("NCO",Y5585))), "NCO", IF(AL5585="consumer","PMD.com",VLOOKUP(LEFT(H5585,2),Tables!$E$1:$F$11,2,FALSE))))</f>
        <v>PMD.com</v>
      </c>
      <c r="C5585">
        <f t="shared" si="264"/>
        <v>53160001</v>
      </c>
      <c r="D5585">
        <f t="shared" si="265"/>
        <v>1</v>
      </c>
      <c r="E5585" t="str">
        <f t="shared" ca="1" si="266"/>
        <v>shifted orders shipped</v>
      </c>
      <c r="F5585" t="s">
        <v>3539</v>
      </c>
      <c r="G5585" t="s">
        <v>335</v>
      </c>
      <c r="H5585" t="s">
        <v>12170</v>
      </c>
      <c r="I5585" s="6">
        <v>44008.429571759261</v>
      </c>
      <c r="J5585" t="s">
        <v>16</v>
      </c>
      <c r="K5585" s="6">
        <v>44014.648009259261</v>
      </c>
      <c r="M5585" t="s">
        <v>12171</v>
      </c>
      <c r="N5585" t="s">
        <v>12172</v>
      </c>
      <c r="Q5585" t="s">
        <v>12173</v>
      </c>
      <c r="R5585" t="s">
        <v>365</v>
      </c>
      <c r="S5585">
        <v>91506</v>
      </c>
      <c r="T5585" t="s">
        <v>338</v>
      </c>
      <c r="U5585" t="s">
        <v>530</v>
      </c>
      <c r="W5585" t="s">
        <v>12174</v>
      </c>
      <c r="Z5585" t="s">
        <v>12171</v>
      </c>
      <c r="AA5585" t="s">
        <v>12172</v>
      </c>
      <c r="AD5585" t="s">
        <v>12173</v>
      </c>
      <c r="AE5585" t="s">
        <v>365</v>
      </c>
      <c r="AF5585">
        <v>91506</v>
      </c>
      <c r="AG5585" t="s">
        <v>338</v>
      </c>
      <c r="AH5585" t="s">
        <v>530</v>
      </c>
      <c r="AJ5585" t="s">
        <v>12174</v>
      </c>
      <c r="AL5585" t="s">
        <v>339</v>
      </c>
      <c r="AM5585">
        <v>1</v>
      </c>
      <c r="AN5585">
        <v>1</v>
      </c>
      <c r="AO5585">
        <v>4322</v>
      </c>
      <c r="AQ5585">
        <v>124007</v>
      </c>
      <c r="AR5585">
        <v>53160001</v>
      </c>
      <c r="AS5585" t="s">
        <v>1895</v>
      </c>
      <c r="AT5585" t="s">
        <v>119</v>
      </c>
      <c r="AW5585" t="s">
        <v>340</v>
      </c>
      <c r="AX5585" t="s">
        <v>340</v>
      </c>
      <c r="AY5585" t="s">
        <v>341</v>
      </c>
      <c r="AZ5585">
        <v>0</v>
      </c>
      <c r="BY5585" t="s">
        <v>342</v>
      </c>
      <c r="EQ5585">
        <v>252959</v>
      </c>
      <c r="ER5585" t="s">
        <v>12175</v>
      </c>
      <c r="EV5585">
        <v>17284171</v>
      </c>
      <c r="EW5585">
        <v>928</v>
      </c>
      <c r="EX5585">
        <v>218779</v>
      </c>
      <c r="EY5585" t="s">
        <v>12176</v>
      </c>
      <c r="EZ5585">
        <v>1</v>
      </c>
      <c r="FC5585">
        <v>53160001</v>
      </c>
      <c r="FD5585" t="s">
        <v>119</v>
      </c>
    </row>
    <row r="5586" spans="1:160" x14ac:dyDescent="0.3">
      <c r="A5586" t="str">
        <f>VLOOKUP(B5586,Table2[],3,FALSE)</f>
        <v>Digital</v>
      </c>
      <c r="B5586" t="str">
        <f>IF(OR(ISNUMBER(FIND("QVC",Z5586)),ISNUMBER(FIND("QVC",AL5586))),"QVC",IF(OR(ISNUMBER(FIND("NCO",H5586)),ISNUMBER(FIND("NCO",Y5586))), "NCO", IF(AL5586="consumer","PMD.com",VLOOKUP(LEFT(H5586,2),Tables!$E$1:$F$11,2,FALSE))))</f>
        <v>PMD.com</v>
      </c>
      <c r="C5586">
        <f t="shared" si="264"/>
        <v>52240001</v>
      </c>
      <c r="D5586">
        <f t="shared" si="265"/>
        <v>1</v>
      </c>
      <c r="E5586" t="str">
        <f t="shared" ca="1" si="266"/>
        <v>shifted orders shipped</v>
      </c>
      <c r="F5586" t="s">
        <v>3539</v>
      </c>
      <c r="G5586" t="s">
        <v>335</v>
      </c>
      <c r="H5586" t="s">
        <v>12170</v>
      </c>
      <c r="I5586" s="6">
        <v>44008.429571759261</v>
      </c>
      <c r="J5586" t="s">
        <v>16</v>
      </c>
      <c r="K5586" s="6">
        <v>44014.648009259261</v>
      </c>
      <c r="M5586" t="s">
        <v>12171</v>
      </c>
      <c r="N5586" t="s">
        <v>12172</v>
      </c>
      <c r="Q5586" t="s">
        <v>12173</v>
      </c>
      <c r="R5586" t="s">
        <v>365</v>
      </c>
      <c r="S5586">
        <v>91506</v>
      </c>
      <c r="T5586" t="s">
        <v>338</v>
      </c>
      <c r="U5586" t="s">
        <v>530</v>
      </c>
      <c r="W5586" t="s">
        <v>12174</v>
      </c>
      <c r="Z5586" t="s">
        <v>12171</v>
      </c>
      <c r="AA5586" t="s">
        <v>12172</v>
      </c>
      <c r="AD5586" t="s">
        <v>12173</v>
      </c>
      <c r="AE5586" t="s">
        <v>365</v>
      </c>
      <c r="AF5586">
        <v>91506</v>
      </c>
      <c r="AG5586" t="s">
        <v>338</v>
      </c>
      <c r="AH5586" t="s">
        <v>530</v>
      </c>
      <c r="AJ5586" t="s">
        <v>12174</v>
      </c>
      <c r="AL5586" t="s">
        <v>339</v>
      </c>
      <c r="AM5586">
        <v>1</v>
      </c>
      <c r="AN5586">
        <v>1</v>
      </c>
      <c r="AO5586">
        <v>5995</v>
      </c>
      <c r="AQ5586">
        <v>124435</v>
      </c>
      <c r="AR5586">
        <v>52240001</v>
      </c>
      <c r="AS5586" t="s">
        <v>2387</v>
      </c>
      <c r="AT5586" t="s">
        <v>108</v>
      </c>
      <c r="AW5586" t="s">
        <v>340</v>
      </c>
      <c r="AX5586" t="s">
        <v>340</v>
      </c>
      <c r="AY5586" t="s">
        <v>341</v>
      </c>
      <c r="AZ5586">
        <v>0</v>
      </c>
      <c r="BY5586" t="s">
        <v>342</v>
      </c>
      <c r="EQ5586">
        <v>253361</v>
      </c>
      <c r="ER5586" t="s">
        <v>12175</v>
      </c>
      <c r="EV5586">
        <v>17284171</v>
      </c>
      <c r="EW5586">
        <v>928</v>
      </c>
      <c r="EX5586">
        <v>218779</v>
      </c>
      <c r="EY5586" t="s">
        <v>12176</v>
      </c>
      <c r="EZ5586">
        <v>1</v>
      </c>
      <c r="FC5586">
        <v>52240001</v>
      </c>
      <c r="FD5586" t="s">
        <v>108</v>
      </c>
    </row>
    <row r="5587" spans="1:160" x14ac:dyDescent="0.3">
      <c r="A5587" t="str">
        <f>VLOOKUP(B5587,Table2[],3,FALSE)</f>
        <v>Digital</v>
      </c>
      <c r="B5587" t="str">
        <f>IF(OR(ISNUMBER(FIND("QVC",Z5587)),ISNUMBER(FIND("QVC",AL5587))),"QVC",IF(OR(ISNUMBER(FIND("NCO",H5587)),ISNUMBER(FIND("NCO",Y5587))), "NCO", IF(AL5587="consumer","PMD.com",VLOOKUP(LEFT(H5587,2),Tables!$E$1:$F$11,2,FALSE))))</f>
        <v>PMD.com</v>
      </c>
      <c r="C5587">
        <f t="shared" si="264"/>
        <v>51070001</v>
      </c>
      <c r="D5587">
        <f t="shared" si="265"/>
        <v>1</v>
      </c>
      <c r="E5587" t="str">
        <f t="shared" ca="1" si="266"/>
        <v>shifted orders shipped</v>
      </c>
      <c r="F5587" t="s">
        <v>3539</v>
      </c>
      <c r="G5587" t="s">
        <v>335</v>
      </c>
      <c r="H5587" t="s">
        <v>12170</v>
      </c>
      <c r="I5587" s="6">
        <v>44008.429571759261</v>
      </c>
      <c r="J5587" t="s">
        <v>16</v>
      </c>
      <c r="K5587" s="6">
        <v>44014.648009259261</v>
      </c>
      <c r="M5587" t="s">
        <v>12171</v>
      </c>
      <c r="N5587" t="s">
        <v>12172</v>
      </c>
      <c r="Q5587" t="s">
        <v>12173</v>
      </c>
      <c r="R5587" t="s">
        <v>365</v>
      </c>
      <c r="S5587">
        <v>91506</v>
      </c>
      <c r="T5587" t="s">
        <v>338</v>
      </c>
      <c r="U5587" t="s">
        <v>530</v>
      </c>
      <c r="W5587" t="s">
        <v>12174</v>
      </c>
      <c r="Z5587" t="s">
        <v>12171</v>
      </c>
      <c r="AA5587" t="s">
        <v>12172</v>
      </c>
      <c r="AD5587" t="s">
        <v>12173</v>
      </c>
      <c r="AE5587" t="s">
        <v>365</v>
      </c>
      <c r="AF5587">
        <v>91506</v>
      </c>
      <c r="AG5587" t="s">
        <v>338</v>
      </c>
      <c r="AH5587" t="s">
        <v>530</v>
      </c>
      <c r="AJ5587" t="s">
        <v>12174</v>
      </c>
      <c r="AL5587" t="s">
        <v>339</v>
      </c>
      <c r="AM5587">
        <v>1</v>
      </c>
      <c r="AN5587">
        <v>1</v>
      </c>
      <c r="AO5587">
        <v>10147</v>
      </c>
      <c r="AQ5587">
        <v>124429</v>
      </c>
      <c r="AR5587">
        <v>51070001</v>
      </c>
      <c r="AS5587" t="s">
        <v>1886</v>
      </c>
      <c r="AT5587" t="s">
        <v>45</v>
      </c>
      <c r="AW5587" t="s">
        <v>343</v>
      </c>
      <c r="BY5587" t="s">
        <v>342</v>
      </c>
      <c r="EQ5587">
        <v>251956</v>
      </c>
      <c r="ER5587" t="s">
        <v>12175</v>
      </c>
      <c r="EV5587">
        <v>17284171</v>
      </c>
      <c r="EW5587">
        <v>928</v>
      </c>
      <c r="EX5587">
        <v>218779</v>
      </c>
      <c r="EY5587" t="s">
        <v>12176</v>
      </c>
      <c r="EZ5587">
        <v>1</v>
      </c>
      <c r="FC5587">
        <v>51070001</v>
      </c>
      <c r="FD5587" t="s">
        <v>45</v>
      </c>
    </row>
    <row r="5588" spans="1:160" x14ac:dyDescent="0.3">
      <c r="A5588" t="str">
        <f>VLOOKUP(B5588,Table2[],3,FALSE)</f>
        <v>Digital</v>
      </c>
      <c r="B5588" t="str">
        <f>IF(OR(ISNUMBER(FIND("QVC",Z5588)),ISNUMBER(FIND("QVC",AL5588))),"QVC",IF(OR(ISNUMBER(FIND("NCO",H5588)),ISNUMBER(FIND("NCO",Y5588))), "NCO", IF(AL5588="consumer","PMD.com",VLOOKUP(LEFT(H5588,2),Tables!$E$1:$F$11,2,FALSE))))</f>
        <v>PMD.com</v>
      </c>
      <c r="C5588">
        <f t="shared" si="264"/>
        <v>52430001</v>
      </c>
      <c r="D5588">
        <f t="shared" si="265"/>
        <v>1</v>
      </c>
      <c r="E5588" t="str">
        <f t="shared" ca="1" si="266"/>
        <v>shifted orders shipped</v>
      </c>
      <c r="F5588" t="s">
        <v>3539</v>
      </c>
      <c r="G5588" t="s">
        <v>335</v>
      </c>
      <c r="H5588" t="s">
        <v>12170</v>
      </c>
      <c r="I5588" s="6">
        <v>44008.429571759261</v>
      </c>
      <c r="J5588" t="s">
        <v>16</v>
      </c>
      <c r="K5588" s="6">
        <v>44014.648009259261</v>
      </c>
      <c r="M5588" t="s">
        <v>12171</v>
      </c>
      <c r="N5588" t="s">
        <v>12172</v>
      </c>
      <c r="Q5588" t="s">
        <v>12173</v>
      </c>
      <c r="R5588" t="s">
        <v>365</v>
      </c>
      <c r="S5588">
        <v>91506</v>
      </c>
      <c r="T5588" t="s">
        <v>338</v>
      </c>
      <c r="U5588" t="s">
        <v>530</v>
      </c>
      <c r="W5588" t="s">
        <v>12174</v>
      </c>
      <c r="Z5588" t="s">
        <v>12171</v>
      </c>
      <c r="AA5588" t="s">
        <v>12172</v>
      </c>
      <c r="AD5588" t="s">
        <v>12173</v>
      </c>
      <c r="AE5588" t="s">
        <v>365</v>
      </c>
      <c r="AF5588">
        <v>91506</v>
      </c>
      <c r="AG5588" t="s">
        <v>338</v>
      </c>
      <c r="AH5588" t="s">
        <v>530</v>
      </c>
      <c r="AJ5588" t="s">
        <v>12174</v>
      </c>
      <c r="AL5588" t="s">
        <v>339</v>
      </c>
      <c r="AM5588">
        <v>1</v>
      </c>
      <c r="AN5588">
        <v>1</v>
      </c>
      <c r="AO5588">
        <v>12063</v>
      </c>
      <c r="AQ5588">
        <v>127155</v>
      </c>
      <c r="AR5588">
        <v>52430001</v>
      </c>
      <c r="AS5588" t="s">
        <v>927</v>
      </c>
      <c r="AT5588" t="s">
        <v>75</v>
      </c>
      <c r="AW5588" t="s">
        <v>340</v>
      </c>
      <c r="AX5588" t="s">
        <v>340</v>
      </c>
      <c r="AY5588" t="s">
        <v>357</v>
      </c>
      <c r="AZ5588" t="s">
        <v>363</v>
      </c>
      <c r="BY5588" t="s">
        <v>342</v>
      </c>
      <c r="EQ5588">
        <v>249990</v>
      </c>
      <c r="ER5588" t="s">
        <v>12175</v>
      </c>
      <c r="EV5588">
        <v>17284171</v>
      </c>
      <c r="EW5588">
        <v>928</v>
      </c>
      <c r="EX5588">
        <v>218779</v>
      </c>
      <c r="EY5588" t="s">
        <v>12176</v>
      </c>
      <c r="EZ5588">
        <v>1</v>
      </c>
      <c r="FC5588">
        <v>52430001</v>
      </c>
      <c r="FD5588" t="s">
        <v>75</v>
      </c>
    </row>
    <row r="5589" spans="1:160" x14ac:dyDescent="0.3">
      <c r="A5589" t="str">
        <f>VLOOKUP(B5589,Table2[],3,FALSE)</f>
        <v>Digital</v>
      </c>
      <c r="B5589" t="str">
        <f>IF(OR(ISNUMBER(FIND("QVC",Z5589)),ISNUMBER(FIND("QVC",AL5589))),"QVC",IF(OR(ISNUMBER(FIND("NCO",H5589)),ISNUMBER(FIND("NCO",Y5589))), "NCO", IF(AL5589="consumer","PMD.com",VLOOKUP(LEFT(H5589,2),Tables!$E$1:$F$11,2,FALSE))))</f>
        <v>PMD.com</v>
      </c>
      <c r="C5589">
        <f t="shared" si="264"/>
        <v>55090001</v>
      </c>
      <c r="D5589">
        <f t="shared" si="265"/>
        <v>1</v>
      </c>
      <c r="E5589" t="str">
        <f t="shared" ca="1" si="266"/>
        <v>MTD orders shipped</v>
      </c>
      <c r="F5589" t="s">
        <v>3539</v>
      </c>
      <c r="G5589" t="s">
        <v>335</v>
      </c>
      <c r="H5589" t="s">
        <v>11200</v>
      </c>
      <c r="I5589" s="6">
        <v>44014.329363425924</v>
      </c>
      <c r="J5589" t="s">
        <v>16</v>
      </c>
      <c r="K5589" s="6">
        <v>44014.648136574076</v>
      </c>
      <c r="M5589" t="s">
        <v>12177</v>
      </c>
      <c r="N5589" t="s">
        <v>12178</v>
      </c>
      <c r="Q5589" t="s">
        <v>12179</v>
      </c>
      <c r="R5589" t="s">
        <v>389</v>
      </c>
      <c r="S5589" t="s">
        <v>12180</v>
      </c>
      <c r="T5589" t="s">
        <v>338</v>
      </c>
      <c r="U5589" t="s">
        <v>530</v>
      </c>
      <c r="W5589" t="s">
        <v>12181</v>
      </c>
      <c r="Z5589" t="s">
        <v>12177</v>
      </c>
      <c r="AA5589" t="s">
        <v>12178</v>
      </c>
      <c r="AD5589" t="s">
        <v>12179</v>
      </c>
      <c r="AE5589" t="s">
        <v>389</v>
      </c>
      <c r="AF5589" t="s">
        <v>12180</v>
      </c>
      <c r="AG5589" t="s">
        <v>338</v>
      </c>
      <c r="AH5589" t="s">
        <v>530</v>
      </c>
      <c r="AJ5589" t="s">
        <v>12181</v>
      </c>
      <c r="AL5589" t="s">
        <v>339</v>
      </c>
      <c r="AM5589">
        <v>1</v>
      </c>
      <c r="AN5589">
        <v>1</v>
      </c>
      <c r="AO5589">
        <v>5013</v>
      </c>
      <c r="AQ5589">
        <v>124478</v>
      </c>
      <c r="AR5589">
        <v>55090001</v>
      </c>
      <c r="AS5589" t="s">
        <v>995</v>
      </c>
      <c r="AT5589" t="s">
        <v>165</v>
      </c>
      <c r="AW5589" t="s">
        <v>340</v>
      </c>
      <c r="AX5589" t="s">
        <v>340</v>
      </c>
      <c r="AY5589" t="s">
        <v>382</v>
      </c>
      <c r="AZ5589">
        <v>0</v>
      </c>
      <c r="BY5589" t="s">
        <v>342</v>
      </c>
      <c r="EQ5589">
        <v>251219</v>
      </c>
      <c r="ER5589" t="s">
        <v>11201</v>
      </c>
      <c r="EV5589">
        <v>17290383</v>
      </c>
      <c r="EW5589">
        <v>928</v>
      </c>
      <c r="EX5589">
        <v>221573</v>
      </c>
      <c r="EY5589">
        <v>9.2748999964335493E+25</v>
      </c>
      <c r="EZ5589">
        <v>1</v>
      </c>
      <c r="FC5589">
        <v>55090001</v>
      </c>
      <c r="FD5589" t="s">
        <v>165</v>
      </c>
    </row>
    <row r="5590" spans="1:160" x14ac:dyDescent="0.3">
      <c r="A5590" t="str">
        <f>VLOOKUP(B5590,Table2[],3,FALSE)</f>
        <v>Digital</v>
      </c>
      <c r="B5590" t="str">
        <f>IF(OR(ISNUMBER(FIND("QVC",Z5590)),ISNUMBER(FIND("QVC",AL5590))),"QVC",IF(OR(ISNUMBER(FIND("NCO",H5590)),ISNUMBER(FIND("NCO",Y5590))), "NCO", IF(AL5590="consumer","PMD.com",VLOOKUP(LEFT(H5590,2),Tables!$E$1:$F$11,2,FALSE))))</f>
        <v>PMD.com</v>
      </c>
      <c r="C5590" t="str">
        <f t="shared" si="264"/>
        <v>53500001A</v>
      </c>
      <c r="D5590">
        <f t="shared" si="265"/>
        <v>2</v>
      </c>
      <c r="E5590" t="str">
        <f t="shared" ca="1" si="266"/>
        <v>shifted orders shipped</v>
      </c>
      <c r="F5590" t="s">
        <v>3539</v>
      </c>
      <c r="G5590" t="s">
        <v>335</v>
      </c>
      <c r="H5590" t="s">
        <v>10739</v>
      </c>
      <c r="I5590" s="6">
        <v>44012.721875000003</v>
      </c>
      <c r="J5590" t="s">
        <v>16</v>
      </c>
      <c r="K5590" s="6">
        <v>44014.648773148147</v>
      </c>
      <c r="M5590" t="s">
        <v>12182</v>
      </c>
      <c r="N5590" t="s">
        <v>12183</v>
      </c>
      <c r="Q5590" t="s">
        <v>549</v>
      </c>
      <c r="R5590" t="s">
        <v>365</v>
      </c>
      <c r="S5590" t="s">
        <v>12184</v>
      </c>
      <c r="T5590" t="s">
        <v>338</v>
      </c>
      <c r="U5590" t="s">
        <v>530</v>
      </c>
      <c r="W5590" t="s">
        <v>12185</v>
      </c>
      <c r="Z5590" t="s">
        <v>12182</v>
      </c>
      <c r="AA5590" t="s">
        <v>12183</v>
      </c>
      <c r="AD5590" t="s">
        <v>549</v>
      </c>
      <c r="AE5590" t="s">
        <v>365</v>
      </c>
      <c r="AF5590" t="s">
        <v>12184</v>
      </c>
      <c r="AG5590" t="s">
        <v>338</v>
      </c>
      <c r="AH5590" t="s">
        <v>530</v>
      </c>
      <c r="AJ5590" t="s">
        <v>12185</v>
      </c>
      <c r="AL5590" t="s">
        <v>339</v>
      </c>
      <c r="AM5590">
        <v>2</v>
      </c>
      <c r="AN5590">
        <v>2</v>
      </c>
      <c r="AO5590">
        <v>1690</v>
      </c>
      <c r="AQ5590">
        <v>125277</v>
      </c>
      <c r="AR5590" t="s">
        <v>1242</v>
      </c>
      <c r="AS5590" t="s">
        <v>1243</v>
      </c>
      <c r="AT5590" t="s">
        <v>1244</v>
      </c>
      <c r="AW5590" t="s">
        <v>349</v>
      </c>
      <c r="AX5590" t="s">
        <v>553</v>
      </c>
      <c r="AY5590" t="s">
        <v>345</v>
      </c>
      <c r="AZ5590">
        <v>0</v>
      </c>
      <c r="EQ5590">
        <v>251914</v>
      </c>
      <c r="ER5590" t="s">
        <v>10740</v>
      </c>
      <c r="EV5590">
        <v>17287770</v>
      </c>
      <c r="EW5590">
        <v>928</v>
      </c>
      <c r="EX5590">
        <v>221067</v>
      </c>
      <c r="EY5590" t="s">
        <v>12186</v>
      </c>
      <c r="EZ5590">
        <v>1</v>
      </c>
      <c r="FC5590" t="s">
        <v>1242</v>
      </c>
      <c r="FD5590" t="s">
        <v>1244</v>
      </c>
    </row>
    <row r="5591" spans="1:160" x14ac:dyDescent="0.3">
      <c r="A5591" t="str">
        <f>VLOOKUP(B5591,Table2[],3,FALSE)</f>
        <v>Digital</v>
      </c>
      <c r="B5591" t="str">
        <f>IF(OR(ISNUMBER(FIND("QVC",Z5591)),ISNUMBER(FIND("QVC",AL5591))),"QVC",IF(OR(ISNUMBER(FIND("NCO",H5591)),ISNUMBER(FIND("NCO",Y5591))), "NCO", IF(AL5591="consumer","PMD.com",VLOOKUP(LEFT(H5591,2),Tables!$E$1:$F$11,2,FALSE))))</f>
        <v>PMD.com</v>
      </c>
      <c r="C5591">
        <f t="shared" si="264"/>
        <v>5331</v>
      </c>
      <c r="D5591">
        <f t="shared" si="265"/>
        <v>1</v>
      </c>
      <c r="E5591" t="str">
        <f t="shared" ca="1" si="266"/>
        <v>shifted orders shipped</v>
      </c>
      <c r="F5591" t="s">
        <v>3539</v>
      </c>
      <c r="G5591" t="s">
        <v>335</v>
      </c>
      <c r="H5591" t="s">
        <v>12187</v>
      </c>
      <c r="I5591" s="6">
        <v>44008.429872685185</v>
      </c>
      <c r="J5591" t="s">
        <v>16</v>
      </c>
      <c r="K5591" s="6">
        <v>44014.64916666667</v>
      </c>
      <c r="M5591" t="s">
        <v>12188</v>
      </c>
      <c r="N5591" t="s">
        <v>12189</v>
      </c>
      <c r="Q5591" t="s">
        <v>374</v>
      </c>
      <c r="R5591" t="s">
        <v>375</v>
      </c>
      <c r="S5591">
        <v>60643</v>
      </c>
      <c r="T5591" t="s">
        <v>338</v>
      </c>
      <c r="U5591" t="s">
        <v>530</v>
      </c>
      <c r="W5591" t="s">
        <v>12190</v>
      </c>
      <c r="Z5591" t="s">
        <v>12188</v>
      </c>
      <c r="AA5591" t="s">
        <v>12189</v>
      </c>
      <c r="AD5591" t="s">
        <v>374</v>
      </c>
      <c r="AE5591" t="s">
        <v>375</v>
      </c>
      <c r="AF5591">
        <v>60643</v>
      </c>
      <c r="AG5591" t="s">
        <v>338</v>
      </c>
      <c r="AH5591" t="s">
        <v>530</v>
      </c>
      <c r="AJ5591" t="s">
        <v>12190</v>
      </c>
      <c r="AL5591" t="s">
        <v>339</v>
      </c>
      <c r="AM5591">
        <v>1</v>
      </c>
      <c r="AN5591">
        <v>1</v>
      </c>
      <c r="AO5591">
        <v>19662</v>
      </c>
      <c r="AQ5591">
        <v>123796</v>
      </c>
      <c r="AR5591">
        <v>5331</v>
      </c>
      <c r="AS5591" t="s">
        <v>746</v>
      </c>
      <c r="AT5591" t="s">
        <v>129</v>
      </c>
      <c r="AW5591" t="s">
        <v>340</v>
      </c>
      <c r="AX5591" t="s">
        <v>352</v>
      </c>
      <c r="AY5591" t="s">
        <v>353</v>
      </c>
      <c r="AZ5591" t="s">
        <v>354</v>
      </c>
      <c r="BY5591" t="s">
        <v>342</v>
      </c>
      <c r="EQ5591">
        <v>247800</v>
      </c>
      <c r="ER5591" t="s">
        <v>12191</v>
      </c>
      <c r="EV5591">
        <v>17284162</v>
      </c>
      <c r="EW5591">
        <v>928</v>
      </c>
      <c r="EX5591">
        <v>218770</v>
      </c>
      <c r="EY5591" t="s">
        <v>12192</v>
      </c>
      <c r="EZ5591">
        <v>1</v>
      </c>
      <c r="FC5591">
        <v>5331</v>
      </c>
      <c r="FD5591" t="s">
        <v>129</v>
      </c>
    </row>
    <row r="5592" spans="1:160" x14ac:dyDescent="0.3">
      <c r="A5592" t="str">
        <f>VLOOKUP(B5592,Table2[],3,FALSE)</f>
        <v>Digital</v>
      </c>
      <c r="B5592" t="str">
        <f>IF(OR(ISNUMBER(FIND("QVC",Z5592)),ISNUMBER(FIND("QVC",AL5592))),"QVC",IF(OR(ISNUMBER(FIND("NCO",H5592)),ISNUMBER(FIND("NCO",Y5592))), "NCO", IF(AL5592="consumer","PMD.com",VLOOKUP(LEFT(H5592,2),Tables!$E$1:$F$11,2,FALSE))))</f>
        <v>PMD.com</v>
      </c>
      <c r="C5592">
        <f t="shared" si="264"/>
        <v>51090061</v>
      </c>
      <c r="D5592">
        <f t="shared" si="265"/>
        <v>1</v>
      </c>
      <c r="E5592" t="str">
        <f t="shared" ca="1" si="266"/>
        <v>shifted orders shipped</v>
      </c>
      <c r="F5592" t="s">
        <v>3539</v>
      </c>
      <c r="G5592" t="s">
        <v>335</v>
      </c>
      <c r="H5592" t="s">
        <v>12187</v>
      </c>
      <c r="I5592" s="6">
        <v>44008.429872685185</v>
      </c>
      <c r="J5592" t="s">
        <v>16</v>
      </c>
      <c r="K5592" s="6">
        <v>44014.64916666667</v>
      </c>
      <c r="M5592" t="s">
        <v>12188</v>
      </c>
      <c r="N5592" t="s">
        <v>12189</v>
      </c>
      <c r="Q5592" t="s">
        <v>374</v>
      </c>
      <c r="R5592" t="s">
        <v>375</v>
      </c>
      <c r="S5592">
        <v>60643</v>
      </c>
      <c r="T5592" t="s">
        <v>338</v>
      </c>
      <c r="U5592" t="s">
        <v>530</v>
      </c>
      <c r="W5592" t="s">
        <v>12190</v>
      </c>
      <c r="Z5592" t="s">
        <v>12188</v>
      </c>
      <c r="AA5592" t="s">
        <v>12189</v>
      </c>
      <c r="AD5592" t="s">
        <v>374</v>
      </c>
      <c r="AE5592" t="s">
        <v>375</v>
      </c>
      <c r="AF5592">
        <v>60643</v>
      </c>
      <c r="AG5592" t="s">
        <v>338</v>
      </c>
      <c r="AH5592" t="s">
        <v>530</v>
      </c>
      <c r="AJ5592" t="s">
        <v>12190</v>
      </c>
      <c r="AL5592" t="s">
        <v>339</v>
      </c>
      <c r="AM5592">
        <v>1</v>
      </c>
      <c r="AN5592">
        <v>1</v>
      </c>
      <c r="AO5592">
        <v>8078</v>
      </c>
      <c r="AQ5592">
        <v>124010</v>
      </c>
      <c r="AR5592">
        <v>51090061</v>
      </c>
      <c r="AS5592" t="s">
        <v>2383</v>
      </c>
      <c r="AT5592" t="s">
        <v>122</v>
      </c>
      <c r="AW5592" t="s">
        <v>340</v>
      </c>
      <c r="AX5592" t="s">
        <v>340</v>
      </c>
      <c r="AY5592" t="s">
        <v>357</v>
      </c>
      <c r="AZ5592" t="s">
        <v>363</v>
      </c>
      <c r="BY5592" t="s">
        <v>342</v>
      </c>
      <c r="EQ5592">
        <v>252776</v>
      </c>
      <c r="ER5592" t="s">
        <v>12191</v>
      </c>
      <c r="EV5592">
        <v>17284162</v>
      </c>
      <c r="EW5592">
        <v>928</v>
      </c>
      <c r="EX5592">
        <v>218770</v>
      </c>
      <c r="EY5592" t="s">
        <v>12192</v>
      </c>
      <c r="EZ5592">
        <v>1</v>
      </c>
      <c r="FC5592">
        <v>51090061</v>
      </c>
      <c r="FD5592" t="s">
        <v>122</v>
      </c>
    </row>
    <row r="5593" spans="1:160" x14ac:dyDescent="0.3">
      <c r="A5593" t="str">
        <f>VLOOKUP(B5593,Table2[],3,FALSE)</f>
        <v>Digital</v>
      </c>
      <c r="B5593" t="str">
        <f>IF(OR(ISNUMBER(FIND("QVC",Z5593)),ISNUMBER(FIND("QVC",AL5593))),"QVC",IF(OR(ISNUMBER(FIND("NCO",H5593)),ISNUMBER(FIND("NCO",Y5593))), "NCO", IF(AL5593="consumer","PMD.com",VLOOKUP(LEFT(H5593,2),Tables!$E$1:$F$11,2,FALSE))))</f>
        <v>PMD.com</v>
      </c>
      <c r="C5593">
        <f t="shared" si="264"/>
        <v>52460001</v>
      </c>
      <c r="D5593">
        <f t="shared" si="265"/>
        <v>1</v>
      </c>
      <c r="E5593" t="str">
        <f t="shared" ca="1" si="266"/>
        <v>shifted orders shipped</v>
      </c>
      <c r="F5593" t="s">
        <v>3539</v>
      </c>
      <c r="G5593" t="s">
        <v>335</v>
      </c>
      <c r="H5593" t="s">
        <v>12187</v>
      </c>
      <c r="I5593" s="6">
        <v>44008.429872685185</v>
      </c>
      <c r="J5593" t="s">
        <v>16</v>
      </c>
      <c r="K5593" s="6">
        <v>44014.64916666667</v>
      </c>
      <c r="M5593" t="s">
        <v>12188</v>
      </c>
      <c r="N5593" t="s">
        <v>12189</v>
      </c>
      <c r="Q5593" t="s">
        <v>374</v>
      </c>
      <c r="R5593" t="s">
        <v>375</v>
      </c>
      <c r="S5593">
        <v>60643</v>
      </c>
      <c r="T5593" t="s">
        <v>338</v>
      </c>
      <c r="U5593" t="s">
        <v>530</v>
      </c>
      <c r="W5593" t="s">
        <v>12190</v>
      </c>
      <c r="Z5593" t="s">
        <v>12188</v>
      </c>
      <c r="AA5593" t="s">
        <v>12189</v>
      </c>
      <c r="AD5593" t="s">
        <v>374</v>
      </c>
      <c r="AE5593" t="s">
        <v>375</v>
      </c>
      <c r="AF5593">
        <v>60643</v>
      </c>
      <c r="AG5593" t="s">
        <v>338</v>
      </c>
      <c r="AH5593" t="s">
        <v>530</v>
      </c>
      <c r="AJ5593" t="s">
        <v>12190</v>
      </c>
      <c r="AL5593" t="s">
        <v>339</v>
      </c>
      <c r="AM5593">
        <v>1</v>
      </c>
      <c r="AN5593">
        <v>1</v>
      </c>
      <c r="AO5593">
        <v>14007</v>
      </c>
      <c r="AQ5593">
        <v>127157</v>
      </c>
      <c r="AR5593">
        <v>52460001</v>
      </c>
      <c r="AS5593" t="s">
        <v>972</v>
      </c>
      <c r="AT5593" t="s">
        <v>76</v>
      </c>
      <c r="AW5593" t="s">
        <v>340</v>
      </c>
      <c r="AX5593" t="s">
        <v>340</v>
      </c>
      <c r="AY5593" t="s">
        <v>341</v>
      </c>
      <c r="AZ5593">
        <v>0</v>
      </c>
      <c r="BY5593" t="s">
        <v>342</v>
      </c>
      <c r="EQ5593">
        <v>252044</v>
      </c>
      <c r="ER5593" t="s">
        <v>12191</v>
      </c>
      <c r="EV5593">
        <v>17284162</v>
      </c>
      <c r="EW5593">
        <v>928</v>
      </c>
      <c r="EX5593">
        <v>218770</v>
      </c>
      <c r="EY5593" t="s">
        <v>12192</v>
      </c>
      <c r="EZ5593">
        <v>1</v>
      </c>
      <c r="FC5593">
        <v>52460001</v>
      </c>
      <c r="FD5593" t="s">
        <v>76</v>
      </c>
    </row>
    <row r="5594" spans="1:160" x14ac:dyDescent="0.3">
      <c r="A5594" t="str">
        <f>VLOOKUP(B5594,Table2[],3,FALSE)</f>
        <v>Digital</v>
      </c>
      <c r="B5594" t="str">
        <f>IF(OR(ISNUMBER(FIND("QVC",Z5594)),ISNUMBER(FIND("QVC",AL5594))),"QVC",IF(OR(ISNUMBER(FIND("NCO",H5594)),ISNUMBER(FIND("NCO",Y5594))), "NCO", IF(AL5594="consumer","PMD.com",VLOOKUP(LEFT(H5594,2),Tables!$E$1:$F$11,2,FALSE))))</f>
        <v>PMD.com</v>
      </c>
      <c r="C5594" t="str">
        <f t="shared" si="264"/>
        <v>53500001A</v>
      </c>
      <c r="D5594">
        <f t="shared" si="265"/>
        <v>2</v>
      </c>
      <c r="E5594" t="str">
        <f t="shared" ca="1" si="266"/>
        <v>MTD orders shipped</v>
      </c>
      <c r="F5594" t="s">
        <v>3539</v>
      </c>
      <c r="G5594" t="s">
        <v>335</v>
      </c>
      <c r="H5594" t="s">
        <v>11192</v>
      </c>
      <c r="I5594" s="6">
        <v>44014.313240740739</v>
      </c>
      <c r="J5594" t="s">
        <v>16</v>
      </c>
      <c r="K5594" s="6">
        <v>44014.649375000001</v>
      </c>
      <c r="M5594" t="s">
        <v>12193</v>
      </c>
      <c r="N5594" t="s">
        <v>12194</v>
      </c>
      <c r="Q5594" t="s">
        <v>12195</v>
      </c>
      <c r="R5594" t="s">
        <v>359</v>
      </c>
      <c r="S5594" t="s">
        <v>12196</v>
      </c>
      <c r="T5594" t="s">
        <v>338</v>
      </c>
      <c r="U5594" t="s">
        <v>530</v>
      </c>
      <c r="W5594" t="s">
        <v>12197</v>
      </c>
      <c r="Z5594" t="s">
        <v>12193</v>
      </c>
      <c r="AA5594" t="s">
        <v>12194</v>
      </c>
      <c r="AD5594" t="s">
        <v>12195</v>
      </c>
      <c r="AE5594" t="s">
        <v>359</v>
      </c>
      <c r="AF5594" t="s">
        <v>12196</v>
      </c>
      <c r="AG5594" t="s">
        <v>338</v>
      </c>
      <c r="AH5594" t="s">
        <v>530</v>
      </c>
      <c r="AJ5594" t="s">
        <v>12197</v>
      </c>
      <c r="AL5594" t="s">
        <v>339</v>
      </c>
      <c r="AM5594">
        <v>2</v>
      </c>
      <c r="AN5594">
        <v>2</v>
      </c>
      <c r="AO5594">
        <v>1690</v>
      </c>
      <c r="AQ5594">
        <v>125277</v>
      </c>
      <c r="AR5594" t="s">
        <v>1242</v>
      </c>
      <c r="AS5594" t="s">
        <v>1243</v>
      </c>
      <c r="AT5594" t="s">
        <v>1244</v>
      </c>
      <c r="AW5594" t="s">
        <v>349</v>
      </c>
      <c r="AX5594" t="s">
        <v>553</v>
      </c>
      <c r="AY5594" t="s">
        <v>345</v>
      </c>
      <c r="AZ5594">
        <v>0</v>
      </c>
      <c r="EQ5594">
        <v>251914</v>
      </c>
      <c r="ER5594" t="s">
        <v>11193</v>
      </c>
      <c r="EV5594">
        <v>17290379</v>
      </c>
      <c r="EW5594">
        <v>928</v>
      </c>
      <c r="EX5594">
        <v>221569</v>
      </c>
      <c r="EY5594" t="s">
        <v>12198</v>
      </c>
      <c r="EZ5594">
        <v>1</v>
      </c>
      <c r="FC5594" t="s">
        <v>1242</v>
      </c>
      <c r="FD5594" t="s">
        <v>1244</v>
      </c>
    </row>
    <row r="5595" spans="1:160" x14ac:dyDescent="0.3">
      <c r="A5595" t="str">
        <f>VLOOKUP(B5595,Table2[],3,FALSE)</f>
        <v>Digital</v>
      </c>
      <c r="B5595" t="str">
        <f>IF(OR(ISNUMBER(FIND("QVC",Z5595)),ISNUMBER(FIND("QVC",AL5595))),"QVC",IF(OR(ISNUMBER(FIND("NCO",H5595)),ISNUMBER(FIND("NCO",Y5595))), "NCO", IF(AL5595="consumer","PMD.com",VLOOKUP(LEFT(H5595,2),Tables!$E$1:$F$11,2,FALSE))))</f>
        <v>PMD.com</v>
      </c>
      <c r="C5595" t="str">
        <f t="shared" si="264"/>
        <v>53500001A</v>
      </c>
      <c r="D5595">
        <f t="shared" si="265"/>
        <v>1</v>
      </c>
      <c r="E5595" t="str">
        <f t="shared" ca="1" si="266"/>
        <v>shifted orders shipped</v>
      </c>
      <c r="F5595" t="s">
        <v>3539</v>
      </c>
      <c r="G5595" t="s">
        <v>335</v>
      </c>
      <c r="H5595" t="s">
        <v>10878</v>
      </c>
      <c r="I5595" s="6">
        <v>44007.680081018516</v>
      </c>
      <c r="J5595" t="s">
        <v>16</v>
      </c>
      <c r="K5595" s="6">
        <v>44014.649733796294</v>
      </c>
      <c r="M5595" t="s">
        <v>12199</v>
      </c>
      <c r="N5595" t="s">
        <v>12200</v>
      </c>
      <c r="Q5595" t="s">
        <v>12201</v>
      </c>
      <c r="R5595" t="s">
        <v>365</v>
      </c>
      <c r="S5595" t="s">
        <v>12202</v>
      </c>
      <c r="T5595" t="s">
        <v>338</v>
      </c>
      <c r="U5595" t="s">
        <v>530</v>
      </c>
      <c r="W5595" t="s">
        <v>12203</v>
      </c>
      <c r="Z5595" t="s">
        <v>12199</v>
      </c>
      <c r="AA5595" t="s">
        <v>12200</v>
      </c>
      <c r="AD5595" t="s">
        <v>12201</v>
      </c>
      <c r="AE5595" t="s">
        <v>365</v>
      </c>
      <c r="AF5595" t="s">
        <v>12202</v>
      </c>
      <c r="AG5595" t="s">
        <v>338</v>
      </c>
      <c r="AH5595" t="s">
        <v>530</v>
      </c>
      <c r="AJ5595" t="s">
        <v>12203</v>
      </c>
      <c r="AL5595" t="s">
        <v>339</v>
      </c>
      <c r="AM5595">
        <v>1</v>
      </c>
      <c r="AN5595">
        <v>1</v>
      </c>
      <c r="AO5595">
        <v>1690</v>
      </c>
      <c r="AQ5595">
        <v>125277</v>
      </c>
      <c r="AR5595" t="s">
        <v>1242</v>
      </c>
      <c r="AS5595" t="s">
        <v>1243</v>
      </c>
      <c r="AT5595" t="s">
        <v>1244</v>
      </c>
      <c r="AW5595" t="s">
        <v>349</v>
      </c>
      <c r="AX5595" t="s">
        <v>553</v>
      </c>
      <c r="AY5595" t="s">
        <v>345</v>
      </c>
      <c r="AZ5595">
        <v>0</v>
      </c>
      <c r="EQ5595">
        <v>251914</v>
      </c>
      <c r="ER5595" t="s">
        <v>10879</v>
      </c>
      <c r="EV5595">
        <v>17290243</v>
      </c>
      <c r="EW5595">
        <v>928</v>
      </c>
      <c r="EX5595">
        <v>221437</v>
      </c>
      <c r="EY5595">
        <v>9.2748999964335493E+25</v>
      </c>
      <c r="EZ5595">
        <v>1</v>
      </c>
      <c r="FC5595" t="s">
        <v>1242</v>
      </c>
      <c r="FD5595" t="s">
        <v>1244</v>
      </c>
    </row>
    <row r="5596" spans="1:160" x14ac:dyDescent="0.3">
      <c r="A5596" t="str">
        <f>VLOOKUP(B5596,Table2[],3,FALSE)</f>
        <v>Digital</v>
      </c>
      <c r="B5596" t="str">
        <f>IF(OR(ISNUMBER(FIND("QVC",Z5596)),ISNUMBER(FIND("QVC",AL5596))),"QVC",IF(OR(ISNUMBER(FIND("NCO",H5596)),ISNUMBER(FIND("NCO",Y5596))), "NCO", IF(AL5596="consumer","PMD.com",VLOOKUP(LEFT(H5596,2),Tables!$E$1:$F$11,2,FALSE))))</f>
        <v>PMD.com</v>
      </c>
      <c r="C5596">
        <f t="shared" si="264"/>
        <v>52260001</v>
      </c>
      <c r="D5596">
        <f t="shared" si="265"/>
        <v>1</v>
      </c>
      <c r="E5596" t="str">
        <f t="shared" ca="1" si="266"/>
        <v>shifted orders shipped</v>
      </c>
      <c r="F5596" t="s">
        <v>3539</v>
      </c>
      <c r="G5596" t="s">
        <v>335</v>
      </c>
      <c r="H5596" t="s">
        <v>10878</v>
      </c>
      <c r="I5596" s="6">
        <v>44007.680081018516</v>
      </c>
      <c r="J5596" t="s">
        <v>16</v>
      </c>
      <c r="K5596" s="6">
        <v>44014.649733796294</v>
      </c>
      <c r="M5596" t="s">
        <v>12199</v>
      </c>
      <c r="N5596" t="s">
        <v>12200</v>
      </c>
      <c r="Q5596" t="s">
        <v>12201</v>
      </c>
      <c r="R5596" t="s">
        <v>365</v>
      </c>
      <c r="S5596" t="s">
        <v>12202</v>
      </c>
      <c r="T5596" t="s">
        <v>338</v>
      </c>
      <c r="U5596" t="s">
        <v>530</v>
      </c>
      <c r="W5596" t="s">
        <v>12203</v>
      </c>
      <c r="Z5596" t="s">
        <v>12199</v>
      </c>
      <c r="AA5596" t="s">
        <v>12200</v>
      </c>
      <c r="AD5596" t="s">
        <v>12201</v>
      </c>
      <c r="AE5596" t="s">
        <v>365</v>
      </c>
      <c r="AF5596" t="s">
        <v>12202</v>
      </c>
      <c r="AG5596" t="s">
        <v>338</v>
      </c>
      <c r="AH5596" t="s">
        <v>530</v>
      </c>
      <c r="AJ5596" t="s">
        <v>12203</v>
      </c>
      <c r="AL5596" t="s">
        <v>339</v>
      </c>
      <c r="AM5596">
        <v>1</v>
      </c>
      <c r="AN5596">
        <v>1</v>
      </c>
      <c r="AO5596">
        <v>556</v>
      </c>
      <c r="AQ5596">
        <v>124437</v>
      </c>
      <c r="AR5596">
        <v>52260001</v>
      </c>
      <c r="AS5596" t="s">
        <v>58</v>
      </c>
      <c r="AT5596" t="s">
        <v>59</v>
      </c>
      <c r="AW5596" t="s">
        <v>340</v>
      </c>
      <c r="AX5596" t="s">
        <v>340</v>
      </c>
      <c r="AY5596" t="s">
        <v>341</v>
      </c>
      <c r="AZ5596">
        <v>0</v>
      </c>
      <c r="BY5596" t="s">
        <v>342</v>
      </c>
      <c r="EQ5596">
        <v>251430</v>
      </c>
      <c r="ER5596" t="s">
        <v>10879</v>
      </c>
      <c r="EV5596">
        <v>17290243</v>
      </c>
      <c r="EW5596">
        <v>928</v>
      </c>
      <c r="EX5596">
        <v>221437</v>
      </c>
      <c r="EY5596">
        <v>9.2748999964335493E+25</v>
      </c>
      <c r="EZ5596">
        <v>1</v>
      </c>
      <c r="FC5596">
        <v>52260001</v>
      </c>
      <c r="FD5596" t="s">
        <v>59</v>
      </c>
    </row>
    <row r="5597" spans="1:160" x14ac:dyDescent="0.3">
      <c r="A5597" t="str">
        <f>VLOOKUP(B5597,Table2[],3,FALSE)</f>
        <v>Digital</v>
      </c>
      <c r="B5597" t="str">
        <f>IF(OR(ISNUMBER(FIND("QVC",Z5597)),ISNUMBER(FIND("QVC",AL5597))),"QVC",IF(OR(ISNUMBER(FIND("NCO",H5597)),ISNUMBER(FIND("NCO",Y5597))), "NCO", IF(AL5597="consumer","PMD.com",VLOOKUP(LEFT(H5597,2),Tables!$E$1:$F$11,2,FALSE))))</f>
        <v>PMD.com</v>
      </c>
      <c r="C5597">
        <f t="shared" si="264"/>
        <v>51090001</v>
      </c>
      <c r="D5597">
        <f t="shared" si="265"/>
        <v>1</v>
      </c>
      <c r="E5597" t="str">
        <f t="shared" ca="1" si="266"/>
        <v>shifted orders shipped</v>
      </c>
      <c r="F5597" t="s">
        <v>3539</v>
      </c>
      <c r="G5597" t="s">
        <v>335</v>
      </c>
      <c r="H5597" t="s">
        <v>12204</v>
      </c>
      <c r="I5597" s="6">
        <v>44008.429837962962</v>
      </c>
      <c r="J5597" t="s">
        <v>16</v>
      </c>
      <c r="K5597" s="6">
        <v>44014.650185185186</v>
      </c>
      <c r="M5597" t="s">
        <v>12205</v>
      </c>
      <c r="N5597" t="s">
        <v>12206</v>
      </c>
      <c r="Q5597" t="s">
        <v>760</v>
      </c>
      <c r="R5597" t="s">
        <v>373</v>
      </c>
      <c r="S5597">
        <v>3055</v>
      </c>
      <c r="T5597" t="s">
        <v>338</v>
      </c>
      <c r="U5597" t="s">
        <v>530</v>
      </c>
      <c r="W5597" t="s">
        <v>12207</v>
      </c>
      <c r="Z5597" t="s">
        <v>12205</v>
      </c>
      <c r="AA5597" t="s">
        <v>12206</v>
      </c>
      <c r="AD5597" t="s">
        <v>760</v>
      </c>
      <c r="AE5597" t="s">
        <v>373</v>
      </c>
      <c r="AF5597">
        <v>3055</v>
      </c>
      <c r="AG5597" t="s">
        <v>338</v>
      </c>
      <c r="AH5597" t="s">
        <v>530</v>
      </c>
      <c r="AJ5597" t="s">
        <v>12207</v>
      </c>
      <c r="AL5597" t="s">
        <v>339</v>
      </c>
      <c r="AM5597">
        <v>1</v>
      </c>
      <c r="AN5597">
        <v>1</v>
      </c>
      <c r="AO5597">
        <v>4885</v>
      </c>
      <c r="AQ5597">
        <v>124202</v>
      </c>
      <c r="AR5597">
        <v>51090001</v>
      </c>
      <c r="AS5597" t="s">
        <v>1986</v>
      </c>
      <c r="AT5597" t="s">
        <v>60</v>
      </c>
      <c r="AW5597" t="s">
        <v>340</v>
      </c>
      <c r="AX5597" t="s">
        <v>340</v>
      </c>
      <c r="AY5597" t="s">
        <v>357</v>
      </c>
      <c r="AZ5597" t="s">
        <v>361</v>
      </c>
      <c r="BY5597" t="s">
        <v>342</v>
      </c>
      <c r="EQ5597">
        <v>250831</v>
      </c>
      <c r="ER5597" t="s">
        <v>12208</v>
      </c>
      <c r="EV5597">
        <v>17284163</v>
      </c>
      <c r="EW5597">
        <v>928</v>
      </c>
      <c r="EX5597">
        <v>218771</v>
      </c>
      <c r="EY5597" t="s">
        <v>12209</v>
      </c>
      <c r="EZ5597">
        <v>1</v>
      </c>
      <c r="FC5597">
        <v>51090001</v>
      </c>
      <c r="FD5597" t="s">
        <v>60</v>
      </c>
    </row>
    <row r="5598" spans="1:160" x14ac:dyDescent="0.3">
      <c r="A5598" t="str">
        <f>VLOOKUP(B5598,Table2[],3,FALSE)</f>
        <v>Digital</v>
      </c>
      <c r="B5598" t="str">
        <f>IF(OR(ISNUMBER(FIND("QVC",Z5598)),ISNUMBER(FIND("QVC",AL5598))),"QVC",IF(OR(ISNUMBER(FIND("NCO",H5598)),ISNUMBER(FIND("NCO",Y5598))), "NCO", IF(AL5598="consumer","PMD.com",VLOOKUP(LEFT(H5598,2),Tables!$E$1:$F$11,2,FALSE))))</f>
        <v>PMD.com</v>
      </c>
      <c r="C5598">
        <f t="shared" si="264"/>
        <v>53200001</v>
      </c>
      <c r="D5598">
        <f t="shared" si="265"/>
        <v>1</v>
      </c>
      <c r="E5598" t="str">
        <f t="shared" ca="1" si="266"/>
        <v>shifted orders shipped</v>
      </c>
      <c r="F5598" t="s">
        <v>3539</v>
      </c>
      <c r="G5598" t="s">
        <v>335</v>
      </c>
      <c r="H5598" t="s">
        <v>12204</v>
      </c>
      <c r="I5598" s="6">
        <v>44008.429837962962</v>
      </c>
      <c r="J5598" t="s">
        <v>16</v>
      </c>
      <c r="K5598" s="6">
        <v>44014.650185185186</v>
      </c>
      <c r="M5598" t="s">
        <v>12205</v>
      </c>
      <c r="N5598" t="s">
        <v>12206</v>
      </c>
      <c r="Q5598" t="s">
        <v>760</v>
      </c>
      <c r="R5598" t="s">
        <v>373</v>
      </c>
      <c r="S5598">
        <v>3055</v>
      </c>
      <c r="T5598" t="s">
        <v>338</v>
      </c>
      <c r="U5598" t="s">
        <v>530</v>
      </c>
      <c r="W5598" t="s">
        <v>12207</v>
      </c>
      <c r="Z5598" t="s">
        <v>12205</v>
      </c>
      <c r="AA5598" t="s">
        <v>12206</v>
      </c>
      <c r="AD5598" t="s">
        <v>760</v>
      </c>
      <c r="AE5598" t="s">
        <v>373</v>
      </c>
      <c r="AF5598">
        <v>3055</v>
      </c>
      <c r="AG5598" t="s">
        <v>338</v>
      </c>
      <c r="AH5598" t="s">
        <v>530</v>
      </c>
      <c r="AJ5598" t="s">
        <v>12207</v>
      </c>
      <c r="AL5598" t="s">
        <v>339</v>
      </c>
      <c r="AM5598">
        <v>1</v>
      </c>
      <c r="AN5598">
        <v>1</v>
      </c>
      <c r="AO5598">
        <v>15189</v>
      </c>
      <c r="AQ5598">
        <v>123906</v>
      </c>
      <c r="AR5598">
        <v>53200001</v>
      </c>
      <c r="AS5598" t="s">
        <v>973</v>
      </c>
      <c r="AT5598" t="s">
        <v>50</v>
      </c>
      <c r="AW5598" t="s">
        <v>340</v>
      </c>
      <c r="AX5598" t="s">
        <v>340</v>
      </c>
      <c r="AY5598" t="s">
        <v>357</v>
      </c>
      <c r="AZ5598" t="s">
        <v>363</v>
      </c>
      <c r="BY5598" t="s">
        <v>342</v>
      </c>
      <c r="EQ5598">
        <v>252156</v>
      </c>
      <c r="ER5598" t="s">
        <v>12208</v>
      </c>
      <c r="EV5598">
        <v>17284163</v>
      </c>
      <c r="EW5598">
        <v>928</v>
      </c>
      <c r="EX5598">
        <v>218771</v>
      </c>
      <c r="EY5598" t="s">
        <v>12209</v>
      </c>
      <c r="EZ5598">
        <v>1</v>
      </c>
      <c r="FC5598">
        <v>53200001</v>
      </c>
      <c r="FD5598" t="s">
        <v>50</v>
      </c>
    </row>
    <row r="5599" spans="1:160" x14ac:dyDescent="0.3">
      <c r="A5599" t="str">
        <f>VLOOKUP(B5599,Table2[],3,FALSE)</f>
        <v>Digital</v>
      </c>
      <c r="B5599" t="str">
        <f>IF(OR(ISNUMBER(FIND("QVC",Z5599)),ISNUMBER(FIND("QVC",AL5599))),"QVC",IF(OR(ISNUMBER(FIND("NCO",H5599)),ISNUMBER(FIND("NCO",Y5599))), "NCO", IF(AL5599="consumer","PMD.com",VLOOKUP(LEFT(H5599,2),Tables!$E$1:$F$11,2,FALSE))))</f>
        <v>PMD.com</v>
      </c>
      <c r="C5599" t="str">
        <f t="shared" si="264"/>
        <v>53500001A</v>
      </c>
      <c r="D5599">
        <f t="shared" si="265"/>
        <v>2</v>
      </c>
      <c r="E5599" t="str">
        <f t="shared" ca="1" si="266"/>
        <v>shifted orders shipped</v>
      </c>
      <c r="F5599" t="s">
        <v>3539</v>
      </c>
      <c r="G5599" t="s">
        <v>335</v>
      </c>
      <c r="H5599" t="s">
        <v>10732</v>
      </c>
      <c r="I5599" s="6">
        <v>44012.590451388889</v>
      </c>
      <c r="J5599" t="s">
        <v>16</v>
      </c>
      <c r="K5599" s="6">
        <v>44014.650636574072</v>
      </c>
      <c r="M5599" t="s">
        <v>12210</v>
      </c>
      <c r="N5599" t="s">
        <v>12211</v>
      </c>
      <c r="O5599" t="s">
        <v>905</v>
      </c>
      <c r="Q5599" t="s">
        <v>408</v>
      </c>
      <c r="R5599" t="s">
        <v>389</v>
      </c>
      <c r="S5599" t="s">
        <v>12212</v>
      </c>
      <c r="T5599" t="s">
        <v>338</v>
      </c>
      <c r="U5599" t="s">
        <v>530</v>
      </c>
      <c r="W5599" t="s">
        <v>12213</v>
      </c>
      <c r="Z5599" t="s">
        <v>12210</v>
      </c>
      <c r="AA5599" t="s">
        <v>12211</v>
      </c>
      <c r="AB5599" t="s">
        <v>905</v>
      </c>
      <c r="AD5599" t="s">
        <v>408</v>
      </c>
      <c r="AE5599" t="s">
        <v>389</v>
      </c>
      <c r="AF5599" t="s">
        <v>12212</v>
      </c>
      <c r="AG5599" t="s">
        <v>338</v>
      </c>
      <c r="AH5599" t="s">
        <v>530</v>
      </c>
      <c r="AJ5599" t="s">
        <v>12213</v>
      </c>
      <c r="AL5599" t="s">
        <v>339</v>
      </c>
      <c r="AM5599">
        <v>2</v>
      </c>
      <c r="AN5599">
        <v>2</v>
      </c>
      <c r="AO5599">
        <v>1690</v>
      </c>
      <c r="AQ5599">
        <v>125277</v>
      </c>
      <c r="AR5599" t="s">
        <v>1242</v>
      </c>
      <c r="AS5599" t="s">
        <v>1243</v>
      </c>
      <c r="AT5599" t="s">
        <v>1244</v>
      </c>
      <c r="AW5599" t="s">
        <v>349</v>
      </c>
      <c r="AX5599" t="s">
        <v>553</v>
      </c>
      <c r="AY5599" t="s">
        <v>345</v>
      </c>
      <c r="AZ5599">
        <v>0</v>
      </c>
      <c r="EQ5599">
        <v>251914</v>
      </c>
      <c r="ER5599" t="s">
        <v>10733</v>
      </c>
      <c r="EV5599">
        <v>17287702</v>
      </c>
      <c r="EW5599">
        <v>928</v>
      </c>
      <c r="EX5599">
        <v>221000</v>
      </c>
      <c r="EY5599" t="s">
        <v>12214</v>
      </c>
      <c r="EZ5599">
        <v>1</v>
      </c>
      <c r="FC5599" t="s">
        <v>1242</v>
      </c>
      <c r="FD5599" t="s">
        <v>1244</v>
      </c>
    </row>
    <row r="5600" spans="1:160" x14ac:dyDescent="0.3">
      <c r="A5600" t="str">
        <f>VLOOKUP(B5600,Table2[],3,FALSE)</f>
        <v>Digital</v>
      </c>
      <c r="B5600" t="str">
        <f>IF(OR(ISNUMBER(FIND("QVC",Z5600)),ISNUMBER(FIND("QVC",AL5600))),"QVC",IF(OR(ISNUMBER(FIND("NCO",H5600)),ISNUMBER(FIND("NCO",Y5600))), "NCO", IF(AL5600="consumer","PMD.com",VLOOKUP(LEFT(H5600,2),Tables!$E$1:$F$11,2,FALSE))))</f>
        <v>PMD.com</v>
      </c>
      <c r="C5600">
        <f t="shared" si="264"/>
        <v>5341</v>
      </c>
      <c r="D5600">
        <f t="shared" si="265"/>
        <v>1</v>
      </c>
      <c r="E5600" t="str">
        <f t="shared" ca="1" si="266"/>
        <v>shifted orders shipped</v>
      </c>
      <c r="F5600" t="s">
        <v>3539</v>
      </c>
      <c r="G5600" t="s">
        <v>335</v>
      </c>
      <c r="H5600" t="s">
        <v>12215</v>
      </c>
      <c r="I5600" s="6">
        <v>44008.429675925923</v>
      </c>
      <c r="J5600" t="s">
        <v>16</v>
      </c>
      <c r="K5600" s="6">
        <v>44014.653819444444</v>
      </c>
      <c r="M5600" t="s">
        <v>12216</v>
      </c>
      <c r="N5600" t="s">
        <v>12217</v>
      </c>
      <c r="Q5600" t="s">
        <v>12218</v>
      </c>
      <c r="R5600" t="s">
        <v>365</v>
      </c>
      <c r="S5600">
        <v>93003</v>
      </c>
      <c r="T5600" t="s">
        <v>338</v>
      </c>
      <c r="U5600" t="s">
        <v>530</v>
      </c>
      <c r="W5600" t="s">
        <v>12219</v>
      </c>
      <c r="Z5600" t="s">
        <v>12216</v>
      </c>
      <c r="AA5600" t="s">
        <v>12217</v>
      </c>
      <c r="AD5600" t="s">
        <v>12218</v>
      </c>
      <c r="AE5600" t="s">
        <v>365</v>
      </c>
      <c r="AF5600">
        <v>93003</v>
      </c>
      <c r="AG5600" t="s">
        <v>338</v>
      </c>
      <c r="AH5600" t="s">
        <v>530</v>
      </c>
      <c r="AJ5600" t="s">
        <v>12219</v>
      </c>
      <c r="AL5600" t="s">
        <v>339</v>
      </c>
      <c r="AM5600">
        <v>1</v>
      </c>
      <c r="AN5600">
        <v>1</v>
      </c>
      <c r="AO5600">
        <v>15156</v>
      </c>
      <c r="AQ5600">
        <v>124187</v>
      </c>
      <c r="AR5600">
        <v>5341</v>
      </c>
      <c r="AS5600" t="s">
        <v>831</v>
      </c>
      <c r="AT5600" t="s">
        <v>82</v>
      </c>
      <c r="AW5600" t="s">
        <v>340</v>
      </c>
      <c r="AX5600" t="s">
        <v>340</v>
      </c>
      <c r="AY5600" t="s">
        <v>345</v>
      </c>
      <c r="AZ5600" t="s">
        <v>346</v>
      </c>
      <c r="BY5600" t="s">
        <v>342</v>
      </c>
      <c r="EQ5600">
        <v>244247</v>
      </c>
      <c r="ER5600" t="s">
        <v>12220</v>
      </c>
      <c r="EV5600">
        <v>17284168</v>
      </c>
      <c r="EW5600">
        <v>928</v>
      </c>
      <c r="EX5600">
        <v>218776</v>
      </c>
      <c r="EY5600" t="s">
        <v>12221</v>
      </c>
      <c r="EZ5600">
        <v>1</v>
      </c>
      <c r="FC5600">
        <v>95292</v>
      </c>
      <c r="FD5600" t="s">
        <v>511</v>
      </c>
    </row>
    <row r="5601" spans="1:160" x14ac:dyDescent="0.3">
      <c r="A5601" t="str">
        <f>VLOOKUP(B5601,Table2[],3,FALSE)</f>
        <v>Digital</v>
      </c>
      <c r="B5601" t="str">
        <f>IF(OR(ISNUMBER(FIND("QVC",Z5601)),ISNUMBER(FIND("QVC",AL5601))),"QVC",IF(OR(ISNUMBER(FIND("NCO",H5601)),ISNUMBER(FIND("NCO",Y5601))), "NCO", IF(AL5601="consumer","PMD.com",VLOOKUP(LEFT(H5601,2),Tables!$E$1:$F$11,2,FALSE))))</f>
        <v>PMD.com</v>
      </c>
      <c r="C5601">
        <f t="shared" si="264"/>
        <v>51090001</v>
      </c>
      <c r="D5601">
        <f t="shared" si="265"/>
        <v>1</v>
      </c>
      <c r="E5601" t="str">
        <f t="shared" ca="1" si="266"/>
        <v>shifted orders shipped</v>
      </c>
      <c r="F5601" t="s">
        <v>3539</v>
      </c>
      <c r="G5601" t="s">
        <v>335</v>
      </c>
      <c r="H5601" t="s">
        <v>12215</v>
      </c>
      <c r="I5601" s="6">
        <v>44008.429675925923</v>
      </c>
      <c r="J5601" t="s">
        <v>16</v>
      </c>
      <c r="K5601" s="6">
        <v>44014.653819444444</v>
      </c>
      <c r="M5601" t="s">
        <v>12216</v>
      </c>
      <c r="N5601" t="s">
        <v>12217</v>
      </c>
      <c r="Q5601" t="s">
        <v>12218</v>
      </c>
      <c r="R5601" t="s">
        <v>365</v>
      </c>
      <c r="S5601">
        <v>93003</v>
      </c>
      <c r="T5601" t="s">
        <v>338</v>
      </c>
      <c r="U5601" t="s">
        <v>530</v>
      </c>
      <c r="W5601" t="s">
        <v>12219</v>
      </c>
      <c r="Z5601" t="s">
        <v>12216</v>
      </c>
      <c r="AA5601" t="s">
        <v>12217</v>
      </c>
      <c r="AD5601" t="s">
        <v>12218</v>
      </c>
      <c r="AE5601" t="s">
        <v>365</v>
      </c>
      <c r="AF5601">
        <v>93003</v>
      </c>
      <c r="AG5601" t="s">
        <v>338</v>
      </c>
      <c r="AH5601" t="s">
        <v>530</v>
      </c>
      <c r="AJ5601" t="s">
        <v>12219</v>
      </c>
      <c r="AL5601" t="s">
        <v>339</v>
      </c>
      <c r="AM5601">
        <v>1</v>
      </c>
      <c r="AN5601">
        <v>1</v>
      </c>
      <c r="AO5601">
        <v>4885</v>
      </c>
      <c r="AQ5601">
        <v>124202</v>
      </c>
      <c r="AR5601">
        <v>51090001</v>
      </c>
      <c r="AS5601" t="s">
        <v>1986</v>
      </c>
      <c r="AT5601" t="s">
        <v>60</v>
      </c>
      <c r="AW5601" t="s">
        <v>340</v>
      </c>
      <c r="AX5601" t="s">
        <v>340</v>
      </c>
      <c r="AY5601" t="s">
        <v>357</v>
      </c>
      <c r="AZ5601" t="s">
        <v>361</v>
      </c>
      <c r="BY5601" t="s">
        <v>342</v>
      </c>
      <c r="EQ5601">
        <v>250831</v>
      </c>
      <c r="ER5601" t="s">
        <v>12220</v>
      </c>
      <c r="EV5601">
        <v>17284168</v>
      </c>
      <c r="EW5601">
        <v>928</v>
      </c>
      <c r="EX5601">
        <v>218776</v>
      </c>
      <c r="EY5601" t="s">
        <v>12221</v>
      </c>
      <c r="EZ5601">
        <v>1</v>
      </c>
      <c r="FC5601">
        <v>95292</v>
      </c>
      <c r="FD5601" t="s">
        <v>511</v>
      </c>
    </row>
    <row r="5602" spans="1:160" x14ac:dyDescent="0.3">
      <c r="A5602" t="str">
        <f>VLOOKUP(B5602,Table2[],3,FALSE)</f>
        <v>Digital</v>
      </c>
      <c r="B5602" t="str">
        <f>IF(OR(ISNUMBER(FIND("QVC",Z5602)),ISNUMBER(FIND("QVC",AL5602))),"QVC",IF(OR(ISNUMBER(FIND("NCO",H5602)),ISNUMBER(FIND("NCO",Y5602))), "NCO", IF(AL5602="consumer","PMD.com",VLOOKUP(LEFT(H5602,2),Tables!$E$1:$F$11,2,FALSE))))</f>
        <v>PMD.com</v>
      </c>
      <c r="C5602">
        <f t="shared" si="264"/>
        <v>52430001</v>
      </c>
      <c r="D5602">
        <f t="shared" si="265"/>
        <v>1</v>
      </c>
      <c r="E5602" t="str">
        <f t="shared" ca="1" si="266"/>
        <v>shifted orders shipped</v>
      </c>
      <c r="F5602" t="s">
        <v>3539</v>
      </c>
      <c r="G5602" t="s">
        <v>335</v>
      </c>
      <c r="H5602" t="s">
        <v>12215</v>
      </c>
      <c r="I5602" s="6">
        <v>44008.429675925923</v>
      </c>
      <c r="J5602" t="s">
        <v>16</v>
      </c>
      <c r="K5602" s="6">
        <v>44014.653819444444</v>
      </c>
      <c r="M5602" t="s">
        <v>12216</v>
      </c>
      <c r="N5602" t="s">
        <v>12217</v>
      </c>
      <c r="Q5602" t="s">
        <v>12218</v>
      </c>
      <c r="R5602" t="s">
        <v>365</v>
      </c>
      <c r="S5602">
        <v>93003</v>
      </c>
      <c r="T5602" t="s">
        <v>338</v>
      </c>
      <c r="U5602" t="s">
        <v>530</v>
      </c>
      <c r="W5602" t="s">
        <v>12219</v>
      </c>
      <c r="Z5602" t="s">
        <v>12216</v>
      </c>
      <c r="AA5602" t="s">
        <v>12217</v>
      </c>
      <c r="AD5602" t="s">
        <v>12218</v>
      </c>
      <c r="AE5602" t="s">
        <v>365</v>
      </c>
      <c r="AF5602">
        <v>93003</v>
      </c>
      <c r="AG5602" t="s">
        <v>338</v>
      </c>
      <c r="AH5602" t="s">
        <v>530</v>
      </c>
      <c r="AJ5602" t="s">
        <v>12219</v>
      </c>
      <c r="AL5602" t="s">
        <v>339</v>
      </c>
      <c r="AM5602">
        <v>1</v>
      </c>
      <c r="AN5602">
        <v>1</v>
      </c>
      <c r="AO5602">
        <v>12063</v>
      </c>
      <c r="AQ5602">
        <v>127155</v>
      </c>
      <c r="AR5602">
        <v>52430001</v>
      </c>
      <c r="AS5602" t="s">
        <v>927</v>
      </c>
      <c r="AT5602" t="s">
        <v>75</v>
      </c>
      <c r="AW5602" t="s">
        <v>340</v>
      </c>
      <c r="AX5602" t="s">
        <v>340</v>
      </c>
      <c r="AY5602" t="s">
        <v>357</v>
      </c>
      <c r="AZ5602" t="s">
        <v>363</v>
      </c>
      <c r="BY5602" t="s">
        <v>342</v>
      </c>
      <c r="EQ5602">
        <v>249990</v>
      </c>
      <c r="ER5602" t="s">
        <v>12220</v>
      </c>
      <c r="EV5602">
        <v>17284168</v>
      </c>
      <c r="EW5602">
        <v>928</v>
      </c>
      <c r="EX5602">
        <v>218776</v>
      </c>
      <c r="EY5602" t="s">
        <v>12221</v>
      </c>
      <c r="EZ5602">
        <v>1</v>
      </c>
      <c r="FC5602">
        <v>95292</v>
      </c>
      <c r="FD5602" t="s">
        <v>511</v>
      </c>
    </row>
    <row r="5603" spans="1:160" x14ac:dyDescent="0.3">
      <c r="A5603" t="str">
        <f>VLOOKUP(B5603,Table2[],3,FALSE)</f>
        <v>Digital</v>
      </c>
      <c r="B5603" t="str">
        <f>IF(OR(ISNUMBER(FIND("QVC",Z5603)),ISNUMBER(FIND("QVC",AL5603))),"QVC",IF(OR(ISNUMBER(FIND("NCO",H5603)),ISNUMBER(FIND("NCO",Y5603))), "NCO", IF(AL5603="consumer","PMD.com",VLOOKUP(LEFT(H5603,2),Tables!$E$1:$F$11,2,FALSE))))</f>
        <v>PMD.com</v>
      </c>
      <c r="C5603" t="str">
        <f t="shared" si="264"/>
        <v>53500001A</v>
      </c>
      <c r="D5603">
        <f t="shared" si="265"/>
        <v>1</v>
      </c>
      <c r="E5603" t="str">
        <f t="shared" ca="1" si="266"/>
        <v>shifted orders shipped</v>
      </c>
      <c r="F5603" t="s">
        <v>3539</v>
      </c>
      <c r="G5603" t="s">
        <v>335</v>
      </c>
      <c r="H5603" t="s">
        <v>10730</v>
      </c>
      <c r="I5603" s="6">
        <v>44012.585289351853</v>
      </c>
      <c r="J5603" t="s">
        <v>16</v>
      </c>
      <c r="K5603" s="6">
        <v>44014.654444444444</v>
      </c>
      <c r="M5603" t="s">
        <v>12222</v>
      </c>
      <c r="N5603" t="s">
        <v>12223</v>
      </c>
      <c r="Q5603" t="s">
        <v>12224</v>
      </c>
      <c r="R5603" t="s">
        <v>365</v>
      </c>
      <c r="S5603" t="s">
        <v>12225</v>
      </c>
      <c r="T5603" t="s">
        <v>338</v>
      </c>
      <c r="U5603" t="s">
        <v>530</v>
      </c>
      <c r="W5603" t="s">
        <v>12226</v>
      </c>
      <c r="Z5603" t="s">
        <v>12222</v>
      </c>
      <c r="AA5603" t="s">
        <v>12223</v>
      </c>
      <c r="AD5603" t="s">
        <v>12224</v>
      </c>
      <c r="AE5603" t="s">
        <v>365</v>
      </c>
      <c r="AF5603" t="s">
        <v>12225</v>
      </c>
      <c r="AG5603" t="s">
        <v>338</v>
      </c>
      <c r="AH5603" t="s">
        <v>530</v>
      </c>
      <c r="AJ5603" t="s">
        <v>12226</v>
      </c>
      <c r="AL5603" t="s">
        <v>339</v>
      </c>
      <c r="AM5603">
        <v>1</v>
      </c>
      <c r="AN5603">
        <v>1</v>
      </c>
      <c r="AO5603">
        <v>1690</v>
      </c>
      <c r="AQ5603">
        <v>125277</v>
      </c>
      <c r="AR5603" t="s">
        <v>1242</v>
      </c>
      <c r="AS5603" t="s">
        <v>1243</v>
      </c>
      <c r="AT5603" t="s">
        <v>1244</v>
      </c>
      <c r="AW5603" t="s">
        <v>349</v>
      </c>
      <c r="AX5603" t="s">
        <v>553</v>
      </c>
      <c r="AY5603" t="s">
        <v>345</v>
      </c>
      <c r="AZ5603">
        <v>0</v>
      </c>
      <c r="EQ5603">
        <v>251914</v>
      </c>
      <c r="ER5603" t="s">
        <v>10731</v>
      </c>
      <c r="EV5603">
        <v>17287699</v>
      </c>
      <c r="EW5603">
        <v>928</v>
      </c>
      <c r="EX5603">
        <v>220997</v>
      </c>
      <c r="EY5603">
        <v>9.2748999964335493E+25</v>
      </c>
      <c r="EZ5603">
        <v>1</v>
      </c>
      <c r="FC5603" t="s">
        <v>1242</v>
      </c>
      <c r="FD5603" t="s">
        <v>1244</v>
      </c>
    </row>
    <row r="5604" spans="1:160" x14ac:dyDescent="0.3">
      <c r="A5604" t="str">
        <f>VLOOKUP(B5604,Table2[],3,FALSE)</f>
        <v>Digital</v>
      </c>
      <c r="B5604" t="str">
        <f>IF(OR(ISNUMBER(FIND("QVC",Z5604)),ISNUMBER(FIND("QVC",AL5604))),"QVC",IF(OR(ISNUMBER(FIND("NCO",H5604)),ISNUMBER(FIND("NCO",Y5604))), "NCO", IF(AL5604="consumer","PMD.com",VLOOKUP(LEFT(H5604,2),Tables!$E$1:$F$11,2,FALSE))))</f>
        <v>PMD.com</v>
      </c>
      <c r="C5604" t="str">
        <f t="shared" si="264"/>
        <v>53500001A</v>
      </c>
      <c r="D5604">
        <f t="shared" si="265"/>
        <v>3</v>
      </c>
      <c r="E5604" t="str">
        <f t="shared" ca="1" si="266"/>
        <v>MTD orders shipped</v>
      </c>
      <c r="F5604" t="s">
        <v>3539</v>
      </c>
      <c r="G5604" t="s">
        <v>335</v>
      </c>
      <c r="H5604" t="s">
        <v>11190</v>
      </c>
      <c r="I5604" s="6">
        <v>44014.309050925927</v>
      </c>
      <c r="J5604" t="s">
        <v>16</v>
      </c>
      <c r="K5604" s="6">
        <v>44014.65457175926</v>
      </c>
      <c r="M5604" t="s">
        <v>12227</v>
      </c>
      <c r="N5604" t="s">
        <v>12228</v>
      </c>
      <c r="Q5604" t="s">
        <v>816</v>
      </c>
      <c r="R5604" t="s">
        <v>347</v>
      </c>
      <c r="S5604" t="s">
        <v>12229</v>
      </c>
      <c r="T5604" t="s">
        <v>338</v>
      </c>
      <c r="U5604" t="s">
        <v>530</v>
      </c>
      <c r="W5604" t="s">
        <v>12230</v>
      </c>
      <c r="Z5604" t="s">
        <v>12227</v>
      </c>
      <c r="AA5604" t="s">
        <v>12228</v>
      </c>
      <c r="AD5604" t="s">
        <v>816</v>
      </c>
      <c r="AE5604" t="s">
        <v>347</v>
      </c>
      <c r="AF5604" t="s">
        <v>12229</v>
      </c>
      <c r="AG5604" t="s">
        <v>338</v>
      </c>
      <c r="AH5604" t="s">
        <v>530</v>
      </c>
      <c r="AJ5604" t="s">
        <v>12230</v>
      </c>
      <c r="AL5604" t="s">
        <v>339</v>
      </c>
      <c r="AM5604">
        <v>3</v>
      </c>
      <c r="AN5604">
        <v>3</v>
      </c>
      <c r="AO5604">
        <v>1690</v>
      </c>
      <c r="AQ5604">
        <v>125277</v>
      </c>
      <c r="AR5604" t="s">
        <v>1242</v>
      </c>
      <c r="AS5604" t="s">
        <v>1243</v>
      </c>
      <c r="AT5604" t="s">
        <v>1244</v>
      </c>
      <c r="AW5604" t="s">
        <v>349</v>
      </c>
      <c r="AX5604" t="s">
        <v>553</v>
      </c>
      <c r="AY5604" t="s">
        <v>345</v>
      </c>
      <c r="AZ5604">
        <v>0</v>
      </c>
      <c r="EQ5604">
        <v>251914</v>
      </c>
      <c r="ER5604" t="s">
        <v>11191</v>
      </c>
      <c r="EV5604">
        <v>17290378</v>
      </c>
      <c r="EW5604">
        <v>928</v>
      </c>
      <c r="EX5604">
        <v>221568</v>
      </c>
      <c r="EY5604" t="s">
        <v>12231</v>
      </c>
      <c r="EZ5604">
        <v>1</v>
      </c>
      <c r="FC5604" t="s">
        <v>1242</v>
      </c>
      <c r="FD5604" t="s">
        <v>1244</v>
      </c>
    </row>
    <row r="5605" spans="1:160" x14ac:dyDescent="0.3">
      <c r="A5605" t="str">
        <f>VLOOKUP(B5605,Table2[],3,FALSE)</f>
        <v>Digital</v>
      </c>
      <c r="B5605" t="str">
        <f>IF(OR(ISNUMBER(FIND("QVC",Z5605)),ISNUMBER(FIND("QVC",AL5605))),"QVC",IF(OR(ISNUMBER(FIND("NCO",H5605)),ISNUMBER(FIND("NCO",Y5605))), "NCO", IF(AL5605="consumer","PMD.com",VLOOKUP(LEFT(H5605,2),Tables!$E$1:$F$11,2,FALSE))))</f>
        <v>PMD.com</v>
      </c>
      <c r="C5605">
        <f t="shared" si="264"/>
        <v>5358</v>
      </c>
      <c r="D5605">
        <f t="shared" si="265"/>
        <v>1</v>
      </c>
      <c r="E5605" t="str">
        <f t="shared" ca="1" si="266"/>
        <v>shifted orders shipped</v>
      </c>
      <c r="F5605" t="s">
        <v>3539</v>
      </c>
      <c r="G5605" t="s">
        <v>335</v>
      </c>
      <c r="H5605" t="s">
        <v>12232</v>
      </c>
      <c r="I5605" s="6">
        <v>44008.429780092592</v>
      </c>
      <c r="J5605" t="s">
        <v>16</v>
      </c>
      <c r="K5605" s="6">
        <v>44014.654687499999</v>
      </c>
      <c r="M5605" t="s">
        <v>12233</v>
      </c>
      <c r="N5605" t="s">
        <v>12234</v>
      </c>
      <c r="O5605" t="s">
        <v>12235</v>
      </c>
      <c r="Q5605" t="s">
        <v>12236</v>
      </c>
      <c r="R5605" t="s">
        <v>365</v>
      </c>
      <c r="S5605">
        <v>96057</v>
      </c>
      <c r="T5605" t="s">
        <v>338</v>
      </c>
      <c r="U5605" t="s">
        <v>530</v>
      </c>
      <c r="W5605" t="s">
        <v>12237</v>
      </c>
      <c r="Z5605" t="s">
        <v>12233</v>
      </c>
      <c r="AA5605" t="s">
        <v>12234</v>
      </c>
      <c r="AB5605" t="s">
        <v>12235</v>
      </c>
      <c r="AD5605" t="s">
        <v>12236</v>
      </c>
      <c r="AE5605" t="s">
        <v>365</v>
      </c>
      <c r="AF5605">
        <v>96057</v>
      </c>
      <c r="AG5605" t="s">
        <v>338</v>
      </c>
      <c r="AH5605" t="s">
        <v>530</v>
      </c>
      <c r="AJ5605" t="s">
        <v>12237</v>
      </c>
      <c r="AL5605" t="s">
        <v>339</v>
      </c>
      <c r="AM5605">
        <v>1</v>
      </c>
      <c r="AN5605">
        <v>1</v>
      </c>
      <c r="AO5605">
        <v>7390</v>
      </c>
      <c r="AQ5605">
        <v>124522</v>
      </c>
      <c r="AR5605">
        <v>5358</v>
      </c>
      <c r="AS5605" t="s">
        <v>2281</v>
      </c>
      <c r="AT5605" t="s">
        <v>73</v>
      </c>
      <c r="AW5605" t="s">
        <v>340</v>
      </c>
      <c r="AX5605" t="s">
        <v>340</v>
      </c>
      <c r="AY5605" t="s">
        <v>351</v>
      </c>
      <c r="AZ5605" t="s">
        <v>434</v>
      </c>
      <c r="BY5605" t="s">
        <v>342</v>
      </c>
      <c r="EQ5605">
        <v>252041</v>
      </c>
      <c r="ER5605" t="s">
        <v>12238</v>
      </c>
      <c r="EV5605">
        <v>17284165</v>
      </c>
      <c r="EW5605">
        <v>928</v>
      </c>
      <c r="EX5605">
        <v>218773</v>
      </c>
      <c r="EY5605" t="s">
        <v>12239</v>
      </c>
      <c r="EZ5605">
        <v>1</v>
      </c>
      <c r="FC5605">
        <v>5358</v>
      </c>
      <c r="FD5605" t="s">
        <v>73</v>
      </c>
    </row>
    <row r="5606" spans="1:160" x14ac:dyDescent="0.3">
      <c r="A5606" t="str">
        <f>VLOOKUP(B5606,Table2[],3,FALSE)</f>
        <v>Digital</v>
      </c>
      <c r="B5606" t="str">
        <f>IF(OR(ISNUMBER(FIND("QVC",Z5606)),ISNUMBER(FIND("QVC",AL5606))),"QVC",IF(OR(ISNUMBER(FIND("NCO",H5606)),ISNUMBER(FIND("NCO",Y5606))), "NCO", IF(AL5606="consumer","PMD.com",VLOOKUP(LEFT(H5606,2),Tables!$E$1:$F$11,2,FALSE))))</f>
        <v>PMD.com</v>
      </c>
      <c r="C5606">
        <f t="shared" si="264"/>
        <v>51070001</v>
      </c>
      <c r="D5606">
        <f t="shared" si="265"/>
        <v>1</v>
      </c>
      <c r="E5606" t="str">
        <f t="shared" ca="1" si="266"/>
        <v>shifted orders shipped</v>
      </c>
      <c r="F5606" t="s">
        <v>3539</v>
      </c>
      <c r="G5606" t="s">
        <v>335</v>
      </c>
      <c r="H5606" t="s">
        <v>12232</v>
      </c>
      <c r="I5606" s="6">
        <v>44008.429780092592</v>
      </c>
      <c r="J5606" t="s">
        <v>16</v>
      </c>
      <c r="K5606" s="6">
        <v>44014.654687499999</v>
      </c>
      <c r="M5606" t="s">
        <v>12233</v>
      </c>
      <c r="N5606" t="s">
        <v>12234</v>
      </c>
      <c r="O5606" t="s">
        <v>12235</v>
      </c>
      <c r="Q5606" t="s">
        <v>12236</v>
      </c>
      <c r="R5606" t="s">
        <v>365</v>
      </c>
      <c r="S5606">
        <v>96057</v>
      </c>
      <c r="T5606" t="s">
        <v>338</v>
      </c>
      <c r="U5606" t="s">
        <v>530</v>
      </c>
      <c r="W5606" t="s">
        <v>12237</v>
      </c>
      <c r="Z5606" t="s">
        <v>12233</v>
      </c>
      <c r="AA5606" t="s">
        <v>12234</v>
      </c>
      <c r="AB5606" t="s">
        <v>12235</v>
      </c>
      <c r="AD5606" t="s">
        <v>12236</v>
      </c>
      <c r="AE5606" t="s">
        <v>365</v>
      </c>
      <c r="AF5606">
        <v>96057</v>
      </c>
      <c r="AG5606" t="s">
        <v>338</v>
      </c>
      <c r="AH5606" t="s">
        <v>530</v>
      </c>
      <c r="AJ5606" t="s">
        <v>12237</v>
      </c>
      <c r="AL5606" t="s">
        <v>339</v>
      </c>
      <c r="AM5606">
        <v>1</v>
      </c>
      <c r="AN5606">
        <v>1</v>
      </c>
      <c r="AO5606">
        <v>10147</v>
      </c>
      <c r="AQ5606">
        <v>124429</v>
      </c>
      <c r="AR5606">
        <v>51070001</v>
      </c>
      <c r="AS5606" t="s">
        <v>1886</v>
      </c>
      <c r="AT5606" t="s">
        <v>45</v>
      </c>
      <c r="AW5606" t="s">
        <v>343</v>
      </c>
      <c r="BY5606" t="s">
        <v>342</v>
      </c>
      <c r="EQ5606">
        <v>251956</v>
      </c>
      <c r="ER5606" t="s">
        <v>12238</v>
      </c>
      <c r="EV5606">
        <v>17284165</v>
      </c>
      <c r="EW5606">
        <v>928</v>
      </c>
      <c r="EX5606">
        <v>218773</v>
      </c>
      <c r="EY5606" t="s">
        <v>12239</v>
      </c>
      <c r="EZ5606">
        <v>1</v>
      </c>
      <c r="FC5606">
        <v>51070001</v>
      </c>
      <c r="FD5606" t="s">
        <v>45</v>
      </c>
    </row>
    <row r="5607" spans="1:160" x14ac:dyDescent="0.3">
      <c r="A5607" t="str">
        <f>VLOOKUP(B5607,Table2[],3,FALSE)</f>
        <v>Digital</v>
      </c>
      <c r="B5607" t="str">
        <f>IF(OR(ISNUMBER(FIND("QVC",Z5607)),ISNUMBER(FIND("QVC",AL5607))),"QVC",IF(OR(ISNUMBER(FIND("NCO",H5607)),ISNUMBER(FIND("NCO",Y5607))), "NCO", IF(AL5607="consumer","PMD.com",VLOOKUP(LEFT(H5607,2),Tables!$E$1:$F$11,2,FALSE))))</f>
        <v>PMD.com</v>
      </c>
      <c r="C5607">
        <f t="shared" si="264"/>
        <v>51070001</v>
      </c>
      <c r="D5607">
        <f t="shared" si="265"/>
        <v>1</v>
      </c>
      <c r="E5607" t="str">
        <f t="shared" ca="1" si="266"/>
        <v>shifted orders shipped</v>
      </c>
      <c r="F5607" t="s">
        <v>3539</v>
      </c>
      <c r="G5607" t="s">
        <v>335</v>
      </c>
      <c r="H5607" t="s">
        <v>12240</v>
      </c>
      <c r="I5607" s="6">
        <v>44008.429537037038</v>
      </c>
      <c r="J5607" t="s">
        <v>16</v>
      </c>
      <c r="K5607" s="6">
        <v>44014.655127314814</v>
      </c>
      <c r="M5607" t="s">
        <v>12241</v>
      </c>
      <c r="N5607" t="s">
        <v>12242</v>
      </c>
      <c r="Q5607" t="s">
        <v>1138</v>
      </c>
      <c r="R5607" t="s">
        <v>460</v>
      </c>
      <c r="S5607">
        <v>40245</v>
      </c>
      <c r="T5607" t="s">
        <v>338</v>
      </c>
      <c r="U5607" t="s">
        <v>530</v>
      </c>
      <c r="W5607" t="s">
        <v>12243</v>
      </c>
      <c r="Z5607" t="s">
        <v>12241</v>
      </c>
      <c r="AA5607" t="s">
        <v>12242</v>
      </c>
      <c r="AD5607" t="s">
        <v>1138</v>
      </c>
      <c r="AE5607" t="s">
        <v>460</v>
      </c>
      <c r="AF5607">
        <v>40245</v>
      </c>
      <c r="AG5607" t="s">
        <v>338</v>
      </c>
      <c r="AH5607" t="s">
        <v>530</v>
      </c>
      <c r="AJ5607" t="s">
        <v>12243</v>
      </c>
      <c r="AL5607" t="s">
        <v>339</v>
      </c>
      <c r="AM5607">
        <v>1</v>
      </c>
      <c r="AN5607">
        <v>1</v>
      </c>
      <c r="AO5607">
        <v>10147</v>
      </c>
      <c r="AQ5607">
        <v>124429</v>
      </c>
      <c r="AR5607">
        <v>51070001</v>
      </c>
      <c r="AS5607" t="s">
        <v>1886</v>
      </c>
      <c r="AT5607" t="s">
        <v>45</v>
      </c>
      <c r="AW5607" t="s">
        <v>343</v>
      </c>
      <c r="BY5607" t="s">
        <v>342</v>
      </c>
      <c r="EQ5607">
        <v>251956</v>
      </c>
      <c r="ER5607" t="s">
        <v>12244</v>
      </c>
      <c r="EV5607">
        <v>17284172</v>
      </c>
      <c r="EW5607">
        <v>928</v>
      </c>
      <c r="EX5607">
        <v>218780</v>
      </c>
      <c r="EY5607" t="s">
        <v>12245</v>
      </c>
      <c r="EZ5607">
        <v>1</v>
      </c>
      <c r="FC5607">
        <v>51070001</v>
      </c>
      <c r="FD5607" t="s">
        <v>45</v>
      </c>
    </row>
    <row r="5608" spans="1:160" x14ac:dyDescent="0.3">
      <c r="A5608" t="str">
        <f>VLOOKUP(B5608,Table2[],3,FALSE)</f>
        <v>Digital</v>
      </c>
      <c r="B5608" t="str">
        <f>IF(OR(ISNUMBER(FIND("QVC",Z5608)),ISNUMBER(FIND("QVC",AL5608))),"QVC",IF(OR(ISNUMBER(FIND("NCO",H5608)),ISNUMBER(FIND("NCO",Y5608))), "NCO", IF(AL5608="consumer","PMD.com",VLOOKUP(LEFT(H5608,2),Tables!$E$1:$F$11,2,FALSE))))</f>
        <v>PMD.com</v>
      </c>
      <c r="C5608">
        <f t="shared" si="264"/>
        <v>53160001</v>
      </c>
      <c r="D5608">
        <f t="shared" si="265"/>
        <v>1</v>
      </c>
      <c r="E5608" t="str">
        <f t="shared" ca="1" si="266"/>
        <v>shifted orders shipped</v>
      </c>
      <c r="F5608" t="s">
        <v>3539</v>
      </c>
      <c r="G5608" t="s">
        <v>335</v>
      </c>
      <c r="H5608" t="s">
        <v>12240</v>
      </c>
      <c r="I5608" s="6">
        <v>44008.429537037038</v>
      </c>
      <c r="J5608" t="s">
        <v>16</v>
      </c>
      <c r="K5608" s="6">
        <v>44014.655127314814</v>
      </c>
      <c r="M5608" t="s">
        <v>12241</v>
      </c>
      <c r="N5608" t="s">
        <v>12242</v>
      </c>
      <c r="Q5608" t="s">
        <v>1138</v>
      </c>
      <c r="R5608" t="s">
        <v>460</v>
      </c>
      <c r="S5608">
        <v>40245</v>
      </c>
      <c r="T5608" t="s">
        <v>338</v>
      </c>
      <c r="U5608" t="s">
        <v>530</v>
      </c>
      <c r="W5608" t="s">
        <v>12243</v>
      </c>
      <c r="Z5608" t="s">
        <v>12241</v>
      </c>
      <c r="AA5608" t="s">
        <v>12242</v>
      </c>
      <c r="AD5608" t="s">
        <v>1138</v>
      </c>
      <c r="AE5608" t="s">
        <v>460</v>
      </c>
      <c r="AF5608">
        <v>40245</v>
      </c>
      <c r="AG5608" t="s">
        <v>338</v>
      </c>
      <c r="AH5608" t="s">
        <v>530</v>
      </c>
      <c r="AJ5608" t="s">
        <v>12243</v>
      </c>
      <c r="AL5608" t="s">
        <v>339</v>
      </c>
      <c r="AM5608">
        <v>1</v>
      </c>
      <c r="AN5608">
        <v>1</v>
      </c>
      <c r="AO5608">
        <v>4322</v>
      </c>
      <c r="AQ5608">
        <v>124007</v>
      </c>
      <c r="AR5608">
        <v>53160001</v>
      </c>
      <c r="AS5608" t="s">
        <v>1895</v>
      </c>
      <c r="AT5608" t="s">
        <v>119</v>
      </c>
      <c r="AW5608" t="s">
        <v>340</v>
      </c>
      <c r="AX5608" t="s">
        <v>340</v>
      </c>
      <c r="AY5608" t="s">
        <v>341</v>
      </c>
      <c r="AZ5608">
        <v>0</v>
      </c>
      <c r="BY5608" t="s">
        <v>342</v>
      </c>
      <c r="EQ5608">
        <v>252959</v>
      </c>
      <c r="ER5608" t="s">
        <v>12244</v>
      </c>
      <c r="EV5608">
        <v>17284172</v>
      </c>
      <c r="EW5608">
        <v>928</v>
      </c>
      <c r="EX5608">
        <v>218780</v>
      </c>
      <c r="EY5608" t="s">
        <v>12245</v>
      </c>
      <c r="EZ5608">
        <v>1</v>
      </c>
      <c r="FC5608">
        <v>53160001</v>
      </c>
      <c r="FD5608" t="s">
        <v>119</v>
      </c>
    </row>
    <row r="5609" spans="1:160" x14ac:dyDescent="0.3">
      <c r="A5609" t="str">
        <f>VLOOKUP(B5609,Table2[],3,FALSE)</f>
        <v>Digital</v>
      </c>
      <c r="B5609" t="str">
        <f>IF(OR(ISNUMBER(FIND("QVC",Z5609)),ISNUMBER(FIND("QVC",AL5609))),"QVC",IF(OR(ISNUMBER(FIND("NCO",H5609)),ISNUMBER(FIND("NCO",Y5609))), "NCO", IF(AL5609="consumer","PMD.com",VLOOKUP(LEFT(H5609,2),Tables!$E$1:$F$11,2,FALSE))))</f>
        <v>PMD.com</v>
      </c>
      <c r="C5609">
        <f t="shared" si="264"/>
        <v>53510001</v>
      </c>
      <c r="D5609">
        <f t="shared" si="265"/>
        <v>1</v>
      </c>
      <c r="E5609" t="str">
        <f t="shared" ca="1" si="266"/>
        <v>shifted orders shipped</v>
      </c>
      <c r="F5609" t="s">
        <v>3539</v>
      </c>
      <c r="G5609" t="s">
        <v>335</v>
      </c>
      <c r="H5609" t="s">
        <v>12246</v>
      </c>
      <c r="I5609" s="6">
        <v>43993.502696759257</v>
      </c>
      <c r="J5609" t="s">
        <v>16</v>
      </c>
      <c r="K5609" s="6">
        <v>44014.655138888891</v>
      </c>
      <c r="M5609" t="s">
        <v>12247</v>
      </c>
      <c r="N5609" t="s">
        <v>12248</v>
      </c>
      <c r="Q5609" t="s">
        <v>12249</v>
      </c>
      <c r="R5609" t="s">
        <v>397</v>
      </c>
      <c r="S5609">
        <v>98584</v>
      </c>
      <c r="T5609" t="s">
        <v>338</v>
      </c>
      <c r="U5609" t="s">
        <v>530</v>
      </c>
      <c r="W5609" t="s">
        <v>12250</v>
      </c>
      <c r="Z5609" t="s">
        <v>12247</v>
      </c>
      <c r="AA5609" t="s">
        <v>12248</v>
      </c>
      <c r="AD5609" t="s">
        <v>12249</v>
      </c>
      <c r="AE5609" t="s">
        <v>397</v>
      </c>
      <c r="AF5609">
        <v>98584</v>
      </c>
      <c r="AG5609" t="s">
        <v>338</v>
      </c>
      <c r="AH5609" t="s">
        <v>530</v>
      </c>
      <c r="AJ5609" t="s">
        <v>12250</v>
      </c>
      <c r="AL5609" t="s">
        <v>339</v>
      </c>
      <c r="AM5609">
        <v>1</v>
      </c>
      <c r="AN5609">
        <v>1</v>
      </c>
      <c r="AO5609">
        <v>160</v>
      </c>
      <c r="AQ5609">
        <v>125218</v>
      </c>
      <c r="AR5609">
        <v>53510001</v>
      </c>
      <c r="AS5609" t="s">
        <v>12251</v>
      </c>
      <c r="AT5609" t="s">
        <v>12252</v>
      </c>
      <c r="AW5609" t="s">
        <v>343</v>
      </c>
      <c r="BY5609" t="s">
        <v>342</v>
      </c>
      <c r="EQ5609">
        <v>251457</v>
      </c>
      <c r="ER5609" t="s">
        <v>12253</v>
      </c>
      <c r="EV5609">
        <v>17285781</v>
      </c>
      <c r="EW5609">
        <v>928</v>
      </c>
      <c r="EX5609">
        <v>220338</v>
      </c>
      <c r="EY5609">
        <v>9.2748999964335493E+25</v>
      </c>
      <c r="EZ5609">
        <v>1</v>
      </c>
      <c r="FC5609">
        <v>53510001</v>
      </c>
      <c r="FD5609" t="s">
        <v>12252</v>
      </c>
    </row>
    <row r="5610" spans="1:160" x14ac:dyDescent="0.3">
      <c r="A5610" t="str">
        <f>VLOOKUP(B5610,Table2[],3,FALSE)</f>
        <v>Digital</v>
      </c>
      <c r="B5610" t="str">
        <f>IF(OR(ISNUMBER(FIND("QVC",Z5610)),ISNUMBER(FIND("QVC",AL5610))),"QVC",IF(OR(ISNUMBER(FIND("NCO",H5610)),ISNUMBER(FIND("NCO",Y5610))), "NCO", IF(AL5610="consumer","PMD.com",VLOOKUP(LEFT(H5610,2),Tables!$E$1:$F$11,2,FALSE))))</f>
        <v>PMD.com</v>
      </c>
      <c r="C5610">
        <f t="shared" si="264"/>
        <v>52430001</v>
      </c>
      <c r="D5610">
        <f t="shared" si="265"/>
        <v>1</v>
      </c>
      <c r="E5610" t="str">
        <f t="shared" ca="1" si="266"/>
        <v>shifted orders shipped</v>
      </c>
      <c r="F5610" t="s">
        <v>3539</v>
      </c>
      <c r="G5610" t="s">
        <v>335</v>
      </c>
      <c r="H5610" t="s">
        <v>12254</v>
      </c>
      <c r="I5610" s="6">
        <v>44008.429710648146</v>
      </c>
      <c r="J5610" t="s">
        <v>16</v>
      </c>
      <c r="K5610" s="6">
        <v>44014.656192129631</v>
      </c>
      <c r="M5610" t="s">
        <v>12255</v>
      </c>
      <c r="N5610" t="s">
        <v>12256</v>
      </c>
      <c r="Q5610" t="s">
        <v>12257</v>
      </c>
      <c r="R5610" t="s">
        <v>375</v>
      </c>
      <c r="S5610">
        <v>60089</v>
      </c>
      <c r="T5610" t="s">
        <v>338</v>
      </c>
      <c r="U5610" t="s">
        <v>530</v>
      </c>
      <c r="W5610" t="s">
        <v>12258</v>
      </c>
      <c r="Z5610" t="s">
        <v>12255</v>
      </c>
      <c r="AA5610" t="s">
        <v>12256</v>
      </c>
      <c r="AD5610" t="s">
        <v>12257</v>
      </c>
      <c r="AE5610" t="s">
        <v>375</v>
      </c>
      <c r="AF5610">
        <v>60089</v>
      </c>
      <c r="AG5610" t="s">
        <v>338</v>
      </c>
      <c r="AH5610" t="s">
        <v>530</v>
      </c>
      <c r="AJ5610" t="s">
        <v>12258</v>
      </c>
      <c r="AL5610" t="s">
        <v>339</v>
      </c>
      <c r="AM5610">
        <v>1</v>
      </c>
      <c r="AN5610">
        <v>1</v>
      </c>
      <c r="AO5610">
        <v>12063</v>
      </c>
      <c r="AQ5610">
        <v>127155</v>
      </c>
      <c r="AR5610">
        <v>52430001</v>
      </c>
      <c r="AS5610" t="s">
        <v>927</v>
      </c>
      <c r="AT5610" t="s">
        <v>75</v>
      </c>
      <c r="AW5610" t="s">
        <v>340</v>
      </c>
      <c r="AX5610" t="s">
        <v>340</v>
      </c>
      <c r="AY5610" t="s">
        <v>357</v>
      </c>
      <c r="AZ5610" t="s">
        <v>363</v>
      </c>
      <c r="BY5610" t="s">
        <v>342</v>
      </c>
      <c r="EQ5610">
        <v>249990</v>
      </c>
      <c r="ER5610" t="s">
        <v>12259</v>
      </c>
      <c r="EV5610">
        <v>17284167</v>
      </c>
      <c r="EW5610">
        <v>928</v>
      </c>
      <c r="EX5610">
        <v>218775</v>
      </c>
      <c r="EY5610" t="s">
        <v>12260</v>
      </c>
      <c r="EZ5610">
        <v>1</v>
      </c>
      <c r="FC5610">
        <v>52430001</v>
      </c>
      <c r="FD5610" t="s">
        <v>75</v>
      </c>
    </row>
    <row r="5611" spans="1:160" x14ac:dyDescent="0.3">
      <c r="A5611" t="str">
        <f>VLOOKUP(B5611,Table2[],3,FALSE)</f>
        <v>Digital</v>
      </c>
      <c r="B5611" t="str">
        <f>IF(OR(ISNUMBER(FIND("QVC",Z5611)),ISNUMBER(FIND("QVC",AL5611))),"QVC",IF(OR(ISNUMBER(FIND("NCO",H5611)),ISNUMBER(FIND("NCO",Y5611))), "NCO", IF(AL5611="consumer","PMD.com",VLOOKUP(LEFT(H5611,2),Tables!$E$1:$F$11,2,FALSE))))</f>
        <v>PMD.com</v>
      </c>
      <c r="C5611">
        <f t="shared" si="264"/>
        <v>52480001</v>
      </c>
      <c r="D5611">
        <f t="shared" si="265"/>
        <v>1</v>
      </c>
      <c r="E5611" t="str">
        <f t="shared" ca="1" si="266"/>
        <v>shifted orders shipped</v>
      </c>
      <c r="F5611" t="s">
        <v>3539</v>
      </c>
      <c r="G5611" t="s">
        <v>335</v>
      </c>
      <c r="H5611" t="s">
        <v>12254</v>
      </c>
      <c r="I5611" s="6">
        <v>44008.429710648146</v>
      </c>
      <c r="J5611" t="s">
        <v>16</v>
      </c>
      <c r="K5611" s="6">
        <v>44014.656192129631</v>
      </c>
      <c r="M5611" t="s">
        <v>12255</v>
      </c>
      <c r="N5611" t="s">
        <v>12256</v>
      </c>
      <c r="Q5611" t="s">
        <v>12257</v>
      </c>
      <c r="R5611" t="s">
        <v>375</v>
      </c>
      <c r="S5611">
        <v>60089</v>
      </c>
      <c r="T5611" t="s">
        <v>338</v>
      </c>
      <c r="U5611" t="s">
        <v>530</v>
      </c>
      <c r="W5611" t="s">
        <v>12258</v>
      </c>
      <c r="Z5611" t="s">
        <v>12255</v>
      </c>
      <c r="AA5611" t="s">
        <v>12256</v>
      </c>
      <c r="AD5611" t="s">
        <v>12257</v>
      </c>
      <c r="AE5611" t="s">
        <v>375</v>
      </c>
      <c r="AF5611">
        <v>60089</v>
      </c>
      <c r="AG5611" t="s">
        <v>338</v>
      </c>
      <c r="AH5611" t="s">
        <v>530</v>
      </c>
      <c r="AJ5611" t="s">
        <v>12258</v>
      </c>
      <c r="AL5611" t="s">
        <v>339</v>
      </c>
      <c r="AM5611">
        <v>1</v>
      </c>
      <c r="AN5611">
        <v>1</v>
      </c>
      <c r="AO5611">
        <v>15799</v>
      </c>
      <c r="AQ5611">
        <v>127159</v>
      </c>
      <c r="AR5611">
        <v>52480001</v>
      </c>
      <c r="AS5611" t="s">
        <v>125</v>
      </c>
      <c r="AT5611" t="s">
        <v>126</v>
      </c>
      <c r="AW5611" t="s">
        <v>343</v>
      </c>
      <c r="BY5611" t="s">
        <v>342</v>
      </c>
      <c r="EQ5611">
        <v>250262</v>
      </c>
      <c r="ER5611" t="s">
        <v>12259</v>
      </c>
      <c r="EV5611">
        <v>17284167</v>
      </c>
      <c r="EW5611">
        <v>928</v>
      </c>
      <c r="EX5611">
        <v>218775</v>
      </c>
      <c r="EY5611" t="s">
        <v>12260</v>
      </c>
      <c r="EZ5611">
        <v>1</v>
      </c>
      <c r="FC5611">
        <v>52480001</v>
      </c>
      <c r="FD5611" t="s">
        <v>126</v>
      </c>
    </row>
    <row r="5612" spans="1:160" x14ac:dyDescent="0.3">
      <c r="A5612" t="str">
        <f>VLOOKUP(B5612,Table2[],3,FALSE)</f>
        <v>Digital</v>
      </c>
      <c r="B5612" t="str">
        <f>IF(OR(ISNUMBER(FIND("QVC",Z5612)),ISNUMBER(FIND("QVC",AL5612))),"QVC",IF(OR(ISNUMBER(FIND("NCO",H5612)),ISNUMBER(FIND("NCO",Y5612))), "NCO", IF(AL5612="consumer","PMD.com",VLOOKUP(LEFT(H5612,2),Tables!$E$1:$F$11,2,FALSE))))</f>
        <v>PMD.com</v>
      </c>
      <c r="C5612">
        <f t="shared" si="264"/>
        <v>51090030</v>
      </c>
      <c r="D5612">
        <f t="shared" si="265"/>
        <v>1</v>
      </c>
      <c r="E5612" t="str">
        <f t="shared" ca="1" si="266"/>
        <v>MTD orders shipped</v>
      </c>
      <c r="F5612" t="s">
        <v>3539</v>
      </c>
      <c r="G5612" t="s">
        <v>335</v>
      </c>
      <c r="H5612" t="s">
        <v>12261</v>
      </c>
      <c r="I5612" s="6">
        <v>44014.414664351854</v>
      </c>
      <c r="J5612" t="s">
        <v>16</v>
      </c>
      <c r="K5612" s="6">
        <v>44014.656469907408</v>
      </c>
      <c r="M5612" t="s">
        <v>12262</v>
      </c>
      <c r="N5612" t="s">
        <v>12263</v>
      </c>
      <c r="Q5612" t="s">
        <v>12264</v>
      </c>
      <c r="R5612" t="s">
        <v>414</v>
      </c>
      <c r="S5612" t="s">
        <v>12265</v>
      </c>
      <c r="T5612" t="s">
        <v>338</v>
      </c>
      <c r="U5612" t="s">
        <v>530</v>
      </c>
      <c r="W5612" t="s">
        <v>12266</v>
      </c>
      <c r="Z5612" t="s">
        <v>12262</v>
      </c>
      <c r="AA5612" t="s">
        <v>12263</v>
      </c>
      <c r="AD5612" t="s">
        <v>12264</v>
      </c>
      <c r="AE5612" t="s">
        <v>414</v>
      </c>
      <c r="AF5612" t="s">
        <v>12265</v>
      </c>
      <c r="AG5612" t="s">
        <v>338</v>
      </c>
      <c r="AH5612" t="s">
        <v>530</v>
      </c>
      <c r="AJ5612" t="s">
        <v>12266</v>
      </c>
      <c r="AL5612" t="s">
        <v>339</v>
      </c>
      <c r="AM5612">
        <v>1</v>
      </c>
      <c r="AN5612">
        <v>1</v>
      </c>
      <c r="AO5612">
        <v>6688</v>
      </c>
      <c r="AQ5612">
        <v>125960</v>
      </c>
      <c r="AR5612">
        <v>51090030</v>
      </c>
      <c r="AS5612" t="s">
        <v>3043</v>
      </c>
      <c r="AT5612" t="s">
        <v>628</v>
      </c>
      <c r="AW5612" t="s">
        <v>343</v>
      </c>
      <c r="BY5612" t="s">
        <v>342</v>
      </c>
      <c r="BZ5612" t="b">
        <v>0</v>
      </c>
      <c r="EQ5612">
        <v>243047</v>
      </c>
      <c r="ER5612" t="s">
        <v>12267</v>
      </c>
      <c r="EV5612">
        <v>17290416</v>
      </c>
      <c r="EW5612">
        <v>928</v>
      </c>
      <c r="EX5612">
        <v>221608</v>
      </c>
      <c r="EY5612" t="s">
        <v>12268</v>
      </c>
      <c r="EZ5612">
        <v>1</v>
      </c>
      <c r="FC5612">
        <v>95385</v>
      </c>
      <c r="FD5612" t="s">
        <v>3531</v>
      </c>
    </row>
    <row r="5613" spans="1:160" x14ac:dyDescent="0.3">
      <c r="A5613" t="str">
        <f>VLOOKUP(B5613,Table2[],3,FALSE)</f>
        <v>Digital</v>
      </c>
      <c r="B5613" t="str">
        <f>IF(OR(ISNUMBER(FIND("QVC",Z5613)),ISNUMBER(FIND("QVC",AL5613))),"QVC",IF(OR(ISNUMBER(FIND("NCO",H5613)),ISNUMBER(FIND("NCO",Y5613))), "NCO", IF(AL5613="consumer","PMD.com",VLOOKUP(LEFT(H5613,2),Tables!$E$1:$F$11,2,FALSE))))</f>
        <v>PMD.com</v>
      </c>
      <c r="C5613">
        <f t="shared" si="264"/>
        <v>52430001</v>
      </c>
      <c r="D5613">
        <f t="shared" si="265"/>
        <v>1</v>
      </c>
      <c r="E5613" t="str">
        <f t="shared" ca="1" si="266"/>
        <v>MTD orders shipped</v>
      </c>
      <c r="F5613" t="s">
        <v>3539</v>
      </c>
      <c r="G5613" t="s">
        <v>335</v>
      </c>
      <c r="H5613" t="s">
        <v>12261</v>
      </c>
      <c r="I5613" s="6">
        <v>44014.414664351854</v>
      </c>
      <c r="J5613" t="s">
        <v>16</v>
      </c>
      <c r="K5613" s="6">
        <v>44014.656469907408</v>
      </c>
      <c r="M5613" t="s">
        <v>12262</v>
      </c>
      <c r="N5613" t="s">
        <v>12263</v>
      </c>
      <c r="Q5613" t="s">
        <v>12264</v>
      </c>
      <c r="R5613" t="s">
        <v>414</v>
      </c>
      <c r="S5613" t="s">
        <v>12265</v>
      </c>
      <c r="T5613" t="s">
        <v>338</v>
      </c>
      <c r="U5613" t="s">
        <v>530</v>
      </c>
      <c r="W5613" t="s">
        <v>12266</v>
      </c>
      <c r="Z5613" t="s">
        <v>12262</v>
      </c>
      <c r="AA5613" t="s">
        <v>12263</v>
      </c>
      <c r="AD5613" t="s">
        <v>12264</v>
      </c>
      <c r="AE5613" t="s">
        <v>414</v>
      </c>
      <c r="AF5613" t="s">
        <v>12265</v>
      </c>
      <c r="AG5613" t="s">
        <v>338</v>
      </c>
      <c r="AH5613" t="s">
        <v>530</v>
      </c>
      <c r="AJ5613" t="s">
        <v>12266</v>
      </c>
      <c r="AL5613" t="s">
        <v>339</v>
      </c>
      <c r="AM5613">
        <v>1</v>
      </c>
      <c r="AN5613">
        <v>1</v>
      </c>
      <c r="AO5613">
        <v>12063</v>
      </c>
      <c r="AQ5613">
        <v>127155</v>
      </c>
      <c r="AR5613">
        <v>52430001</v>
      </c>
      <c r="AS5613" t="s">
        <v>9635</v>
      </c>
      <c r="AT5613" t="s">
        <v>75</v>
      </c>
      <c r="AW5613" t="s">
        <v>340</v>
      </c>
      <c r="AX5613" t="s">
        <v>340</v>
      </c>
      <c r="AY5613" t="s">
        <v>357</v>
      </c>
      <c r="AZ5613" t="s">
        <v>363</v>
      </c>
      <c r="BY5613" t="s">
        <v>342</v>
      </c>
      <c r="EQ5613">
        <v>252868</v>
      </c>
      <c r="ER5613" t="s">
        <v>12267</v>
      </c>
      <c r="EV5613">
        <v>17290416</v>
      </c>
      <c r="EW5613">
        <v>928</v>
      </c>
      <c r="EX5613">
        <v>221608</v>
      </c>
      <c r="EY5613" t="s">
        <v>12268</v>
      </c>
      <c r="EZ5613">
        <v>1</v>
      </c>
      <c r="FC5613">
        <v>95385</v>
      </c>
      <c r="FD5613" t="s">
        <v>3531</v>
      </c>
    </row>
    <row r="5614" spans="1:160" x14ac:dyDescent="0.3">
      <c r="A5614" t="str">
        <f>VLOOKUP(B5614,Table2[],3,FALSE)</f>
        <v>Digital</v>
      </c>
      <c r="B5614" t="str">
        <f>IF(OR(ISNUMBER(FIND("QVC",Z5614)),ISNUMBER(FIND("QVC",AL5614))),"QVC",IF(OR(ISNUMBER(FIND("NCO",H5614)),ISNUMBER(FIND("NCO",Y5614))), "NCO", IF(AL5614="consumer","PMD.com",VLOOKUP(LEFT(H5614,2),Tables!$E$1:$F$11,2,FALSE))))</f>
        <v>PMD.com</v>
      </c>
      <c r="C5614">
        <f t="shared" si="264"/>
        <v>58040001</v>
      </c>
      <c r="D5614">
        <f t="shared" si="265"/>
        <v>1</v>
      </c>
      <c r="E5614" t="str">
        <f t="shared" ca="1" si="266"/>
        <v>MTD orders shipped</v>
      </c>
      <c r="F5614" t="s">
        <v>3539</v>
      </c>
      <c r="G5614" t="s">
        <v>335</v>
      </c>
      <c r="H5614" t="s">
        <v>12261</v>
      </c>
      <c r="I5614" s="6">
        <v>44014.414664351854</v>
      </c>
      <c r="J5614" t="s">
        <v>16</v>
      </c>
      <c r="K5614" s="6">
        <v>44014.656469907408</v>
      </c>
      <c r="M5614" t="s">
        <v>12262</v>
      </c>
      <c r="N5614" t="s">
        <v>12263</v>
      </c>
      <c r="Q5614" t="s">
        <v>12264</v>
      </c>
      <c r="R5614" t="s">
        <v>414</v>
      </c>
      <c r="S5614" t="s">
        <v>12265</v>
      </c>
      <c r="T5614" t="s">
        <v>338</v>
      </c>
      <c r="U5614" t="s">
        <v>530</v>
      </c>
      <c r="W5614" t="s">
        <v>12266</v>
      </c>
      <c r="Z5614" t="s">
        <v>12262</v>
      </c>
      <c r="AA5614" t="s">
        <v>12263</v>
      </c>
      <c r="AD5614" t="s">
        <v>12264</v>
      </c>
      <c r="AE5614" t="s">
        <v>414</v>
      </c>
      <c r="AF5614" t="s">
        <v>12265</v>
      </c>
      <c r="AG5614" t="s">
        <v>338</v>
      </c>
      <c r="AH5614" t="s">
        <v>530</v>
      </c>
      <c r="AJ5614" t="s">
        <v>12266</v>
      </c>
      <c r="AL5614" t="s">
        <v>339</v>
      </c>
      <c r="AM5614">
        <v>1</v>
      </c>
      <c r="AN5614">
        <v>1</v>
      </c>
      <c r="AO5614">
        <v>12788</v>
      </c>
      <c r="AQ5614">
        <v>124484</v>
      </c>
      <c r="AR5614">
        <v>58040001</v>
      </c>
      <c r="AS5614" t="s">
        <v>54</v>
      </c>
      <c r="AT5614" t="s">
        <v>55</v>
      </c>
      <c r="AW5614" t="s">
        <v>340</v>
      </c>
      <c r="AX5614" t="s">
        <v>340</v>
      </c>
      <c r="AY5614" t="s">
        <v>357</v>
      </c>
      <c r="AZ5614" t="s">
        <v>363</v>
      </c>
      <c r="BY5614" t="s">
        <v>342</v>
      </c>
      <c r="EQ5614">
        <v>251707</v>
      </c>
      <c r="ER5614" t="s">
        <v>12267</v>
      </c>
      <c r="EV5614">
        <v>17290416</v>
      </c>
      <c r="EW5614">
        <v>928</v>
      </c>
      <c r="EX5614">
        <v>221608</v>
      </c>
      <c r="EY5614" t="s">
        <v>12268</v>
      </c>
      <c r="EZ5614">
        <v>1</v>
      </c>
      <c r="FC5614">
        <v>58040001</v>
      </c>
      <c r="FD5614" t="s">
        <v>55</v>
      </c>
    </row>
    <row r="5615" spans="1:160" x14ac:dyDescent="0.3">
      <c r="A5615" t="str">
        <f>VLOOKUP(B5615,Table2[],3,FALSE)</f>
        <v>Digital</v>
      </c>
      <c r="B5615" t="str">
        <f>IF(OR(ISNUMBER(FIND("QVC",Z5615)),ISNUMBER(FIND("QVC",AL5615))),"QVC",IF(OR(ISNUMBER(FIND("NCO",H5615)),ISNUMBER(FIND("NCO",Y5615))), "NCO", IF(AL5615="consumer","PMD.com",VLOOKUP(LEFT(H5615,2),Tables!$E$1:$F$11,2,FALSE))))</f>
        <v>PMD.com</v>
      </c>
      <c r="C5615">
        <f t="shared" si="264"/>
        <v>5341030</v>
      </c>
      <c r="D5615">
        <f t="shared" si="265"/>
        <v>1</v>
      </c>
      <c r="E5615" t="str">
        <f t="shared" ca="1" si="266"/>
        <v>MTD orders shipped</v>
      </c>
      <c r="F5615" t="s">
        <v>3539</v>
      </c>
      <c r="G5615" t="s">
        <v>335</v>
      </c>
      <c r="H5615" t="s">
        <v>12261</v>
      </c>
      <c r="I5615" s="6">
        <v>44014.414664351854</v>
      </c>
      <c r="J5615" t="s">
        <v>16</v>
      </c>
      <c r="K5615" s="6">
        <v>44014.656469907408</v>
      </c>
      <c r="M5615" t="s">
        <v>12262</v>
      </c>
      <c r="N5615" t="s">
        <v>12263</v>
      </c>
      <c r="Q5615" t="s">
        <v>12264</v>
      </c>
      <c r="R5615" t="s">
        <v>414</v>
      </c>
      <c r="S5615" t="s">
        <v>12265</v>
      </c>
      <c r="T5615" t="s">
        <v>338</v>
      </c>
      <c r="U5615" t="s">
        <v>530</v>
      </c>
      <c r="W5615" t="s">
        <v>12266</v>
      </c>
      <c r="Z5615" t="s">
        <v>12262</v>
      </c>
      <c r="AA5615" t="s">
        <v>12263</v>
      </c>
      <c r="AD5615" t="s">
        <v>12264</v>
      </c>
      <c r="AE5615" t="s">
        <v>414</v>
      </c>
      <c r="AF5615" t="s">
        <v>12265</v>
      </c>
      <c r="AG5615" t="s">
        <v>338</v>
      </c>
      <c r="AH5615" t="s">
        <v>530</v>
      </c>
      <c r="AJ5615" t="s">
        <v>12266</v>
      </c>
      <c r="AL5615" t="s">
        <v>339</v>
      </c>
      <c r="AM5615">
        <v>1</v>
      </c>
      <c r="AN5615">
        <v>1</v>
      </c>
      <c r="AO5615">
        <v>12859</v>
      </c>
      <c r="AQ5615">
        <v>124642</v>
      </c>
      <c r="AR5615">
        <v>5341030</v>
      </c>
      <c r="AS5615" t="s">
        <v>925</v>
      </c>
      <c r="AT5615" t="s">
        <v>926</v>
      </c>
      <c r="AW5615" t="s">
        <v>366</v>
      </c>
      <c r="AX5615" t="s">
        <v>366</v>
      </c>
      <c r="AY5615" t="s">
        <v>345</v>
      </c>
      <c r="AZ5615" t="s">
        <v>346</v>
      </c>
      <c r="BY5615" t="s">
        <v>342</v>
      </c>
      <c r="EQ5615">
        <v>243275</v>
      </c>
      <c r="ER5615" t="s">
        <v>12267</v>
      </c>
      <c r="EV5615">
        <v>17290416</v>
      </c>
      <c r="EW5615">
        <v>928</v>
      </c>
      <c r="EX5615">
        <v>221608</v>
      </c>
      <c r="EY5615" t="s">
        <v>12268</v>
      </c>
      <c r="EZ5615">
        <v>1</v>
      </c>
      <c r="FC5615">
        <v>95385</v>
      </c>
      <c r="FD5615" t="s">
        <v>3531</v>
      </c>
    </row>
    <row r="5616" spans="1:160" x14ac:dyDescent="0.3">
      <c r="A5616" t="str">
        <f>VLOOKUP(B5616,Table2[],3,FALSE)</f>
        <v>Digital</v>
      </c>
      <c r="B5616" t="str">
        <f>IF(OR(ISNUMBER(FIND("QVC",Z5616)),ISNUMBER(FIND("QVC",AL5616))),"QVC",IF(OR(ISNUMBER(FIND("NCO",H5616)),ISNUMBER(FIND("NCO",Y5616))), "NCO", IF(AL5616="consumer","PMD.com",VLOOKUP(LEFT(H5616,2),Tables!$E$1:$F$11,2,FALSE))))</f>
        <v>PMD.com</v>
      </c>
      <c r="C5616">
        <f t="shared" si="264"/>
        <v>53920001</v>
      </c>
      <c r="D5616">
        <f t="shared" si="265"/>
        <v>1</v>
      </c>
      <c r="E5616" t="str">
        <f t="shared" ca="1" si="266"/>
        <v>MTD orders shipped</v>
      </c>
      <c r="F5616" t="s">
        <v>3539</v>
      </c>
      <c r="G5616" t="s">
        <v>335</v>
      </c>
      <c r="H5616" t="s">
        <v>12261</v>
      </c>
      <c r="I5616" s="6">
        <v>44014.414664351854</v>
      </c>
      <c r="J5616" t="s">
        <v>16</v>
      </c>
      <c r="K5616" s="6">
        <v>44014.656469907408</v>
      </c>
      <c r="M5616" t="s">
        <v>12262</v>
      </c>
      <c r="N5616" t="s">
        <v>12263</v>
      </c>
      <c r="Q5616" t="s">
        <v>12264</v>
      </c>
      <c r="R5616" t="s">
        <v>414</v>
      </c>
      <c r="S5616" t="s">
        <v>12265</v>
      </c>
      <c r="T5616" t="s">
        <v>338</v>
      </c>
      <c r="U5616" t="s">
        <v>530</v>
      </c>
      <c r="W5616" t="s">
        <v>12266</v>
      </c>
      <c r="Z5616" t="s">
        <v>12262</v>
      </c>
      <c r="AA5616" t="s">
        <v>12263</v>
      </c>
      <c r="AD5616" t="s">
        <v>12264</v>
      </c>
      <c r="AE5616" t="s">
        <v>414</v>
      </c>
      <c r="AF5616" t="s">
        <v>12265</v>
      </c>
      <c r="AG5616" t="s">
        <v>338</v>
      </c>
      <c r="AH5616" t="s">
        <v>530</v>
      </c>
      <c r="AJ5616" t="s">
        <v>12266</v>
      </c>
      <c r="AL5616" t="s">
        <v>339</v>
      </c>
      <c r="AM5616">
        <v>1</v>
      </c>
      <c r="AN5616">
        <v>1</v>
      </c>
      <c r="AO5616">
        <v>14899</v>
      </c>
      <c r="AQ5616">
        <v>124468</v>
      </c>
      <c r="AR5616">
        <v>53920001</v>
      </c>
      <c r="AS5616" t="s">
        <v>42</v>
      </c>
      <c r="AT5616" t="s">
        <v>40</v>
      </c>
      <c r="AW5616" t="s">
        <v>343</v>
      </c>
      <c r="BY5616" t="s">
        <v>342</v>
      </c>
      <c r="EQ5616">
        <v>247476</v>
      </c>
      <c r="ER5616" t="s">
        <v>12267</v>
      </c>
      <c r="EV5616">
        <v>17290416</v>
      </c>
      <c r="EW5616">
        <v>928</v>
      </c>
      <c r="EX5616">
        <v>221608</v>
      </c>
      <c r="EY5616" t="s">
        <v>12268</v>
      </c>
      <c r="EZ5616">
        <v>1</v>
      </c>
      <c r="FC5616">
        <v>95385</v>
      </c>
      <c r="FD5616" t="s">
        <v>3531</v>
      </c>
    </row>
    <row r="5617" spans="1:160" x14ac:dyDescent="0.3">
      <c r="A5617" t="str">
        <f>VLOOKUP(B5617,Table2[],3,FALSE)</f>
        <v>Digital</v>
      </c>
      <c r="B5617" t="str">
        <f>IF(OR(ISNUMBER(FIND("QVC",Z5617)),ISNUMBER(FIND("QVC",AL5617))),"QVC",IF(OR(ISNUMBER(FIND("NCO",H5617)),ISNUMBER(FIND("NCO",Y5617))), "NCO", IF(AL5617="consumer","PMD.com",VLOOKUP(LEFT(H5617,2),Tables!$E$1:$F$11,2,FALSE))))</f>
        <v>PMD.com</v>
      </c>
      <c r="C5617">
        <f t="shared" si="264"/>
        <v>52460001</v>
      </c>
      <c r="D5617">
        <f t="shared" si="265"/>
        <v>1</v>
      </c>
      <c r="E5617" t="str">
        <f t="shared" ca="1" si="266"/>
        <v>MTD orders shipped</v>
      </c>
      <c r="F5617" t="s">
        <v>3539</v>
      </c>
      <c r="G5617" t="s">
        <v>335</v>
      </c>
      <c r="H5617" t="s">
        <v>12261</v>
      </c>
      <c r="I5617" s="6">
        <v>44014.414664351854</v>
      </c>
      <c r="J5617" t="s">
        <v>16</v>
      </c>
      <c r="K5617" s="6">
        <v>44014.656469907408</v>
      </c>
      <c r="M5617" t="s">
        <v>12262</v>
      </c>
      <c r="N5617" t="s">
        <v>12263</v>
      </c>
      <c r="Q5617" t="s">
        <v>12264</v>
      </c>
      <c r="R5617" t="s">
        <v>414</v>
      </c>
      <c r="S5617" t="s">
        <v>12265</v>
      </c>
      <c r="T5617" t="s">
        <v>338</v>
      </c>
      <c r="U5617" t="s">
        <v>530</v>
      </c>
      <c r="W5617" t="s">
        <v>12266</v>
      </c>
      <c r="Z5617" t="s">
        <v>12262</v>
      </c>
      <c r="AA5617" t="s">
        <v>12263</v>
      </c>
      <c r="AD5617" t="s">
        <v>12264</v>
      </c>
      <c r="AE5617" t="s">
        <v>414</v>
      </c>
      <c r="AF5617" t="s">
        <v>12265</v>
      </c>
      <c r="AG5617" t="s">
        <v>338</v>
      </c>
      <c r="AH5617" t="s">
        <v>530</v>
      </c>
      <c r="AJ5617" t="s">
        <v>12266</v>
      </c>
      <c r="AL5617" t="s">
        <v>339</v>
      </c>
      <c r="AM5617">
        <v>1</v>
      </c>
      <c r="AN5617">
        <v>1</v>
      </c>
      <c r="AO5617">
        <v>14007</v>
      </c>
      <c r="AQ5617">
        <v>127157</v>
      </c>
      <c r="AR5617">
        <v>52460001</v>
      </c>
      <c r="AS5617" t="s">
        <v>972</v>
      </c>
      <c r="AT5617" t="s">
        <v>76</v>
      </c>
      <c r="AW5617" t="s">
        <v>340</v>
      </c>
      <c r="AX5617" t="s">
        <v>340</v>
      </c>
      <c r="AY5617" t="s">
        <v>341</v>
      </c>
      <c r="AZ5617">
        <v>0</v>
      </c>
      <c r="BY5617" t="s">
        <v>342</v>
      </c>
      <c r="EQ5617">
        <v>252044</v>
      </c>
      <c r="ER5617" t="s">
        <v>12267</v>
      </c>
      <c r="EV5617">
        <v>17290416</v>
      </c>
      <c r="EW5617">
        <v>928</v>
      </c>
      <c r="EX5617">
        <v>221608</v>
      </c>
      <c r="EY5617" t="s">
        <v>12268</v>
      </c>
      <c r="EZ5617">
        <v>1</v>
      </c>
      <c r="FC5617">
        <v>52460001</v>
      </c>
      <c r="FD5617" t="s">
        <v>76</v>
      </c>
    </row>
    <row r="5618" spans="1:160" x14ac:dyDescent="0.3">
      <c r="A5618" t="str">
        <f>VLOOKUP(B5618,Table2[],3,FALSE)</f>
        <v>Digital</v>
      </c>
      <c r="B5618" t="str">
        <f>IF(OR(ISNUMBER(FIND("QVC",Z5618)),ISNUMBER(FIND("QVC",AL5618))),"QVC",IF(OR(ISNUMBER(FIND("NCO",H5618)),ISNUMBER(FIND("NCO",Y5618))), "NCO", IF(AL5618="consumer","PMD.com",VLOOKUP(LEFT(H5618,2),Tables!$E$1:$F$11,2,FALSE))))</f>
        <v>PMD.com</v>
      </c>
      <c r="C5618">
        <f t="shared" si="264"/>
        <v>52240001</v>
      </c>
      <c r="D5618">
        <f t="shared" si="265"/>
        <v>1</v>
      </c>
      <c r="E5618" t="str">
        <f t="shared" ca="1" si="266"/>
        <v>MTD orders shipped</v>
      </c>
      <c r="F5618" t="s">
        <v>3539</v>
      </c>
      <c r="G5618" t="s">
        <v>335</v>
      </c>
      <c r="H5618" t="s">
        <v>12261</v>
      </c>
      <c r="I5618" s="6">
        <v>44014.414664351854</v>
      </c>
      <c r="J5618" t="s">
        <v>16</v>
      </c>
      <c r="K5618" s="6">
        <v>44014.656469907408</v>
      </c>
      <c r="M5618" t="s">
        <v>12262</v>
      </c>
      <c r="N5618" t="s">
        <v>12263</v>
      </c>
      <c r="Q5618" t="s">
        <v>12264</v>
      </c>
      <c r="R5618" t="s">
        <v>414</v>
      </c>
      <c r="S5618" t="s">
        <v>12265</v>
      </c>
      <c r="T5618" t="s">
        <v>338</v>
      </c>
      <c r="U5618" t="s">
        <v>530</v>
      </c>
      <c r="W5618" t="s">
        <v>12266</v>
      </c>
      <c r="Z5618" t="s">
        <v>12262</v>
      </c>
      <c r="AA5618" t="s">
        <v>12263</v>
      </c>
      <c r="AD5618" t="s">
        <v>12264</v>
      </c>
      <c r="AE5618" t="s">
        <v>414</v>
      </c>
      <c r="AF5618" t="s">
        <v>12265</v>
      </c>
      <c r="AG5618" t="s">
        <v>338</v>
      </c>
      <c r="AH5618" t="s">
        <v>530</v>
      </c>
      <c r="AJ5618" t="s">
        <v>12266</v>
      </c>
      <c r="AL5618" t="s">
        <v>339</v>
      </c>
      <c r="AM5618">
        <v>1</v>
      </c>
      <c r="AN5618">
        <v>1</v>
      </c>
      <c r="AO5618">
        <v>5995</v>
      </c>
      <c r="AQ5618">
        <v>124435</v>
      </c>
      <c r="AR5618">
        <v>52240001</v>
      </c>
      <c r="AS5618" t="s">
        <v>2387</v>
      </c>
      <c r="AT5618" t="s">
        <v>108</v>
      </c>
      <c r="AW5618" t="s">
        <v>340</v>
      </c>
      <c r="AX5618" t="s">
        <v>340</v>
      </c>
      <c r="AY5618" t="s">
        <v>341</v>
      </c>
      <c r="AZ5618">
        <v>0</v>
      </c>
      <c r="BY5618" t="s">
        <v>342</v>
      </c>
      <c r="EQ5618">
        <v>253361</v>
      </c>
      <c r="ER5618" t="s">
        <v>12267</v>
      </c>
      <c r="EV5618">
        <v>17290416</v>
      </c>
      <c r="EW5618">
        <v>928</v>
      </c>
      <c r="EX5618">
        <v>221608</v>
      </c>
      <c r="EY5618" t="s">
        <v>12268</v>
      </c>
      <c r="EZ5618">
        <v>1</v>
      </c>
      <c r="FC5618">
        <v>52240001</v>
      </c>
      <c r="FD5618" t="s">
        <v>108</v>
      </c>
    </row>
    <row r="5619" spans="1:160" x14ac:dyDescent="0.3">
      <c r="A5619" t="str">
        <f>VLOOKUP(B5619,Table2[],3,FALSE)</f>
        <v>Digital</v>
      </c>
      <c r="B5619" t="str">
        <f>IF(OR(ISNUMBER(FIND("QVC",Z5619)),ISNUMBER(FIND("QVC",AL5619))),"QVC",IF(OR(ISNUMBER(FIND("NCO",H5619)),ISNUMBER(FIND("NCO",Y5619))), "NCO", IF(AL5619="consumer","PMD.com",VLOOKUP(LEFT(H5619,2),Tables!$E$1:$F$11,2,FALSE))))</f>
        <v>PMD.com</v>
      </c>
      <c r="C5619">
        <f t="shared" si="264"/>
        <v>51090061</v>
      </c>
      <c r="D5619">
        <f t="shared" si="265"/>
        <v>1</v>
      </c>
      <c r="E5619" t="str">
        <f t="shared" ca="1" si="266"/>
        <v>MTD orders shipped</v>
      </c>
      <c r="F5619" t="s">
        <v>3539</v>
      </c>
      <c r="G5619" t="s">
        <v>335</v>
      </c>
      <c r="H5619" t="s">
        <v>12261</v>
      </c>
      <c r="I5619" s="6">
        <v>44014.414664351854</v>
      </c>
      <c r="J5619" t="s">
        <v>16</v>
      </c>
      <c r="K5619" s="6">
        <v>44014.656469907408</v>
      </c>
      <c r="M5619" t="s">
        <v>12262</v>
      </c>
      <c r="N5619" t="s">
        <v>12263</v>
      </c>
      <c r="Q5619" t="s">
        <v>12264</v>
      </c>
      <c r="R5619" t="s">
        <v>414</v>
      </c>
      <c r="S5619" t="s">
        <v>12265</v>
      </c>
      <c r="T5619" t="s">
        <v>338</v>
      </c>
      <c r="U5619" t="s">
        <v>530</v>
      </c>
      <c r="W5619" t="s">
        <v>12266</v>
      </c>
      <c r="Z5619" t="s">
        <v>12262</v>
      </c>
      <c r="AA5619" t="s">
        <v>12263</v>
      </c>
      <c r="AD5619" t="s">
        <v>12264</v>
      </c>
      <c r="AE5619" t="s">
        <v>414</v>
      </c>
      <c r="AF5619" t="s">
        <v>12265</v>
      </c>
      <c r="AG5619" t="s">
        <v>338</v>
      </c>
      <c r="AH5619" t="s">
        <v>530</v>
      </c>
      <c r="AJ5619" t="s">
        <v>12266</v>
      </c>
      <c r="AL5619" t="s">
        <v>339</v>
      </c>
      <c r="AM5619">
        <v>1</v>
      </c>
      <c r="AN5619">
        <v>1</v>
      </c>
      <c r="AO5619">
        <v>8078</v>
      </c>
      <c r="AQ5619">
        <v>124010</v>
      </c>
      <c r="AR5619">
        <v>51090061</v>
      </c>
      <c r="AS5619" t="s">
        <v>2688</v>
      </c>
      <c r="AT5619" t="s">
        <v>122</v>
      </c>
      <c r="AW5619" t="s">
        <v>340</v>
      </c>
      <c r="AX5619" t="s">
        <v>340</v>
      </c>
      <c r="AY5619" t="s">
        <v>357</v>
      </c>
      <c r="AZ5619" t="s">
        <v>363</v>
      </c>
      <c r="BY5619" t="s">
        <v>342</v>
      </c>
      <c r="EQ5619">
        <v>252774</v>
      </c>
      <c r="ER5619" t="s">
        <v>12267</v>
      </c>
      <c r="EV5619">
        <v>17290416</v>
      </c>
      <c r="EW5619">
        <v>928</v>
      </c>
      <c r="EX5619">
        <v>221608</v>
      </c>
      <c r="EY5619" t="s">
        <v>12268</v>
      </c>
      <c r="EZ5619">
        <v>1</v>
      </c>
      <c r="FC5619">
        <v>51090061</v>
      </c>
      <c r="FD5619" t="s">
        <v>122</v>
      </c>
    </row>
    <row r="5620" spans="1:160" x14ac:dyDescent="0.3">
      <c r="A5620" t="str">
        <f>VLOOKUP(B5620,Table2[],3,FALSE)</f>
        <v>Digital</v>
      </c>
      <c r="B5620" t="str">
        <f>IF(OR(ISNUMBER(FIND("QVC",Z5620)),ISNUMBER(FIND("QVC",AL5620))),"QVC",IF(OR(ISNUMBER(FIND("NCO",H5620)),ISNUMBER(FIND("NCO",Y5620))), "NCO", IF(AL5620="consumer","PMD.com",VLOOKUP(LEFT(H5620,2),Tables!$E$1:$F$11,2,FALSE))))</f>
        <v>PMD.com</v>
      </c>
      <c r="C5620">
        <f t="shared" si="264"/>
        <v>53630001</v>
      </c>
      <c r="D5620">
        <f t="shared" si="265"/>
        <v>1</v>
      </c>
      <c r="E5620" t="str">
        <f t="shared" ca="1" si="266"/>
        <v>shifted orders shipped</v>
      </c>
      <c r="F5620" t="s">
        <v>3539</v>
      </c>
      <c r="G5620" t="s">
        <v>335</v>
      </c>
      <c r="H5620" t="s">
        <v>10737</v>
      </c>
      <c r="I5620" s="6">
        <v>44012.686643518522</v>
      </c>
      <c r="J5620" t="s">
        <v>16</v>
      </c>
      <c r="K5620" s="6">
        <v>44014.656631944446</v>
      </c>
      <c r="M5620" t="s">
        <v>12269</v>
      </c>
      <c r="N5620" t="s">
        <v>12270</v>
      </c>
      <c r="Q5620" t="s">
        <v>422</v>
      </c>
      <c r="R5620" t="s">
        <v>368</v>
      </c>
      <c r="S5620" t="s">
        <v>12271</v>
      </c>
      <c r="T5620" t="s">
        <v>338</v>
      </c>
      <c r="U5620" t="s">
        <v>530</v>
      </c>
      <c r="W5620" t="s">
        <v>12272</v>
      </c>
      <c r="Z5620" t="s">
        <v>12269</v>
      </c>
      <c r="AA5620" t="s">
        <v>12270</v>
      </c>
      <c r="AD5620" t="s">
        <v>422</v>
      </c>
      <c r="AE5620" t="s">
        <v>368</v>
      </c>
      <c r="AF5620" t="s">
        <v>12271</v>
      </c>
      <c r="AG5620" t="s">
        <v>338</v>
      </c>
      <c r="AH5620" t="s">
        <v>530</v>
      </c>
      <c r="AJ5620" t="s">
        <v>12272</v>
      </c>
      <c r="AL5620" t="s">
        <v>339</v>
      </c>
      <c r="AM5620">
        <v>1</v>
      </c>
      <c r="AN5620">
        <v>1</v>
      </c>
      <c r="AO5620">
        <v>4008</v>
      </c>
      <c r="AQ5620">
        <v>124448</v>
      </c>
      <c r="AR5620">
        <v>53630001</v>
      </c>
      <c r="AS5620" t="s">
        <v>160</v>
      </c>
      <c r="AT5620" t="s">
        <v>161</v>
      </c>
      <c r="AW5620" t="s">
        <v>343</v>
      </c>
      <c r="BY5620" t="s">
        <v>342</v>
      </c>
      <c r="EQ5620">
        <v>247229</v>
      </c>
      <c r="ER5620" t="s">
        <v>10738</v>
      </c>
      <c r="EV5620">
        <v>17287752</v>
      </c>
      <c r="EW5620">
        <v>928</v>
      </c>
      <c r="EX5620">
        <v>221050</v>
      </c>
      <c r="EY5620" t="s">
        <v>12273</v>
      </c>
      <c r="EZ5620">
        <v>1</v>
      </c>
      <c r="FC5620">
        <v>53630001</v>
      </c>
      <c r="FD5620" t="s">
        <v>161</v>
      </c>
    </row>
    <row r="5621" spans="1:160" x14ac:dyDescent="0.3">
      <c r="A5621" t="str">
        <f>VLOOKUP(B5621,Table2[],3,FALSE)</f>
        <v>Digital</v>
      </c>
      <c r="B5621" t="str">
        <f>IF(OR(ISNUMBER(FIND("QVC",Z5621)),ISNUMBER(FIND("QVC",AL5621))),"QVC",IF(OR(ISNUMBER(FIND("NCO",H5621)),ISNUMBER(FIND("NCO",Y5621))), "NCO", IF(AL5621="consumer","PMD.com",VLOOKUP(LEFT(H5621,2),Tables!$E$1:$F$11,2,FALSE))))</f>
        <v>PMD.com</v>
      </c>
      <c r="C5621">
        <f t="shared" si="264"/>
        <v>53920001</v>
      </c>
      <c r="D5621">
        <f t="shared" si="265"/>
        <v>1</v>
      </c>
      <c r="E5621" t="str">
        <f t="shared" ca="1" si="266"/>
        <v>shifted orders shipped</v>
      </c>
      <c r="F5621" t="s">
        <v>3539</v>
      </c>
      <c r="G5621" t="s">
        <v>335</v>
      </c>
      <c r="H5621" t="s">
        <v>10737</v>
      </c>
      <c r="I5621" s="6">
        <v>44012.686643518522</v>
      </c>
      <c r="J5621" t="s">
        <v>16</v>
      </c>
      <c r="K5621" s="6">
        <v>44014.656631944446</v>
      </c>
      <c r="M5621" t="s">
        <v>12269</v>
      </c>
      <c r="N5621" t="s">
        <v>12270</v>
      </c>
      <c r="Q5621" t="s">
        <v>422</v>
      </c>
      <c r="R5621" t="s">
        <v>368</v>
      </c>
      <c r="S5621" t="s">
        <v>12271</v>
      </c>
      <c r="T5621" t="s">
        <v>338</v>
      </c>
      <c r="U5621" t="s">
        <v>530</v>
      </c>
      <c r="W5621" t="s">
        <v>12272</v>
      </c>
      <c r="Z5621" t="s">
        <v>12269</v>
      </c>
      <c r="AA5621" t="s">
        <v>12270</v>
      </c>
      <c r="AD5621" t="s">
        <v>422</v>
      </c>
      <c r="AE5621" t="s">
        <v>368</v>
      </c>
      <c r="AF5621" t="s">
        <v>12271</v>
      </c>
      <c r="AG5621" t="s">
        <v>338</v>
      </c>
      <c r="AH5621" t="s">
        <v>530</v>
      </c>
      <c r="AJ5621" t="s">
        <v>12272</v>
      </c>
      <c r="AL5621" t="s">
        <v>339</v>
      </c>
      <c r="AM5621">
        <v>1</v>
      </c>
      <c r="AN5621">
        <v>1</v>
      </c>
      <c r="AO5621">
        <v>14899</v>
      </c>
      <c r="AQ5621">
        <v>124468</v>
      </c>
      <c r="AR5621">
        <v>53920001</v>
      </c>
      <c r="AS5621">
        <v>9000000</v>
      </c>
      <c r="AT5621" t="s">
        <v>40</v>
      </c>
      <c r="AW5621" t="s">
        <v>343</v>
      </c>
      <c r="BY5621" t="s">
        <v>342</v>
      </c>
      <c r="EQ5621">
        <v>243396</v>
      </c>
      <c r="ER5621" t="s">
        <v>10738</v>
      </c>
      <c r="EV5621">
        <v>17287752</v>
      </c>
      <c r="EW5621">
        <v>928</v>
      </c>
      <c r="EX5621">
        <v>221050</v>
      </c>
      <c r="EY5621" t="s">
        <v>12273</v>
      </c>
      <c r="EZ5621">
        <v>1</v>
      </c>
      <c r="FC5621">
        <v>95384</v>
      </c>
      <c r="FD5621" t="s">
        <v>3530</v>
      </c>
    </row>
    <row r="5622" spans="1:160" x14ac:dyDescent="0.3">
      <c r="A5622" t="str">
        <f>VLOOKUP(B5622,Table2[],3,FALSE)</f>
        <v>Digital</v>
      </c>
      <c r="B5622" t="str">
        <f>IF(OR(ISNUMBER(FIND("QVC",Z5622)),ISNUMBER(FIND("QVC",AL5622))),"QVC",IF(OR(ISNUMBER(FIND("NCO",H5622)),ISNUMBER(FIND("NCO",Y5622))), "NCO", IF(AL5622="consumer","PMD.com",VLOOKUP(LEFT(H5622,2),Tables!$E$1:$F$11,2,FALSE))))</f>
        <v>PMD.com</v>
      </c>
      <c r="C5622">
        <f t="shared" si="264"/>
        <v>52430001</v>
      </c>
      <c r="D5622">
        <f t="shared" si="265"/>
        <v>1</v>
      </c>
      <c r="E5622" t="str">
        <f t="shared" ca="1" si="266"/>
        <v>shifted orders shipped</v>
      </c>
      <c r="F5622" t="s">
        <v>3539</v>
      </c>
      <c r="G5622" t="s">
        <v>335</v>
      </c>
      <c r="H5622" t="s">
        <v>10737</v>
      </c>
      <c r="I5622" s="6">
        <v>44012.686643518522</v>
      </c>
      <c r="J5622" t="s">
        <v>16</v>
      </c>
      <c r="K5622" s="6">
        <v>44014.656631944446</v>
      </c>
      <c r="M5622" t="s">
        <v>12269</v>
      </c>
      <c r="N5622" t="s">
        <v>12270</v>
      </c>
      <c r="Q5622" t="s">
        <v>422</v>
      </c>
      <c r="R5622" t="s">
        <v>368</v>
      </c>
      <c r="S5622" t="s">
        <v>12271</v>
      </c>
      <c r="T5622" t="s">
        <v>338</v>
      </c>
      <c r="U5622" t="s">
        <v>530</v>
      </c>
      <c r="W5622" t="s">
        <v>12272</v>
      </c>
      <c r="Z5622" t="s">
        <v>12269</v>
      </c>
      <c r="AA5622" t="s">
        <v>12270</v>
      </c>
      <c r="AD5622" t="s">
        <v>422</v>
      </c>
      <c r="AE5622" t="s">
        <v>368</v>
      </c>
      <c r="AF5622" t="s">
        <v>12271</v>
      </c>
      <c r="AG5622" t="s">
        <v>338</v>
      </c>
      <c r="AH5622" t="s">
        <v>530</v>
      </c>
      <c r="AJ5622" t="s">
        <v>12272</v>
      </c>
      <c r="AL5622" t="s">
        <v>339</v>
      </c>
      <c r="AM5622">
        <v>1</v>
      </c>
      <c r="AN5622">
        <v>1</v>
      </c>
      <c r="AO5622">
        <v>12063</v>
      </c>
      <c r="AQ5622">
        <v>127155</v>
      </c>
      <c r="AR5622">
        <v>52430001</v>
      </c>
      <c r="AS5622" t="s">
        <v>927</v>
      </c>
      <c r="AT5622" t="s">
        <v>75</v>
      </c>
      <c r="AW5622" t="s">
        <v>340</v>
      </c>
      <c r="AX5622" t="s">
        <v>340</v>
      </c>
      <c r="AY5622" t="s">
        <v>357</v>
      </c>
      <c r="AZ5622" t="s">
        <v>363</v>
      </c>
      <c r="BY5622" t="s">
        <v>342</v>
      </c>
      <c r="EQ5622">
        <v>249990</v>
      </c>
      <c r="ER5622" t="s">
        <v>10738</v>
      </c>
      <c r="EV5622">
        <v>17287752</v>
      </c>
      <c r="EW5622">
        <v>928</v>
      </c>
      <c r="EX5622">
        <v>221050</v>
      </c>
      <c r="EY5622" t="s">
        <v>12273</v>
      </c>
      <c r="EZ5622">
        <v>1</v>
      </c>
      <c r="FC5622">
        <v>95384</v>
      </c>
      <c r="FD5622" t="s">
        <v>3530</v>
      </c>
    </row>
    <row r="5623" spans="1:160" x14ac:dyDescent="0.3">
      <c r="A5623" t="str">
        <f>VLOOKUP(B5623,Table2[],3,FALSE)</f>
        <v>Digital</v>
      </c>
      <c r="B5623" t="str">
        <f>IF(OR(ISNUMBER(FIND("QVC",Z5623)),ISNUMBER(FIND("QVC",AL5623))),"QVC",IF(OR(ISNUMBER(FIND("NCO",H5623)),ISNUMBER(FIND("NCO",Y5623))), "NCO", IF(AL5623="consumer","PMD.com",VLOOKUP(LEFT(H5623,2),Tables!$E$1:$F$11,2,FALSE))))</f>
        <v>PMD.com</v>
      </c>
      <c r="C5623" t="str">
        <f t="shared" si="264"/>
        <v>53500001A</v>
      </c>
      <c r="D5623">
        <f t="shared" si="265"/>
        <v>2</v>
      </c>
      <c r="E5623" t="str">
        <f t="shared" ca="1" si="266"/>
        <v>shifted orders shipped</v>
      </c>
      <c r="F5623" t="s">
        <v>3539</v>
      </c>
      <c r="G5623" t="s">
        <v>335</v>
      </c>
      <c r="H5623" t="s">
        <v>10737</v>
      </c>
      <c r="I5623" s="6">
        <v>44012.686643518522</v>
      </c>
      <c r="J5623" t="s">
        <v>16</v>
      </c>
      <c r="K5623" s="6">
        <v>44014.656631944446</v>
      </c>
      <c r="M5623" t="s">
        <v>12269</v>
      </c>
      <c r="N5623" t="s">
        <v>12270</v>
      </c>
      <c r="Q5623" t="s">
        <v>422</v>
      </c>
      <c r="R5623" t="s">
        <v>368</v>
      </c>
      <c r="S5623" t="s">
        <v>12271</v>
      </c>
      <c r="T5623" t="s">
        <v>338</v>
      </c>
      <c r="U5623" t="s">
        <v>530</v>
      </c>
      <c r="W5623" t="s">
        <v>12272</v>
      </c>
      <c r="Z5623" t="s">
        <v>12269</v>
      </c>
      <c r="AA5623" t="s">
        <v>12270</v>
      </c>
      <c r="AD5623" t="s">
        <v>422</v>
      </c>
      <c r="AE5623" t="s">
        <v>368</v>
      </c>
      <c r="AF5623" t="s">
        <v>12271</v>
      </c>
      <c r="AG5623" t="s">
        <v>338</v>
      </c>
      <c r="AH5623" t="s">
        <v>530</v>
      </c>
      <c r="AJ5623" t="s">
        <v>12272</v>
      </c>
      <c r="AL5623" t="s">
        <v>339</v>
      </c>
      <c r="AM5623">
        <v>2</v>
      </c>
      <c r="AN5623">
        <v>2</v>
      </c>
      <c r="AO5623">
        <v>1690</v>
      </c>
      <c r="AQ5623">
        <v>125277</v>
      </c>
      <c r="AR5623" t="s">
        <v>1242</v>
      </c>
      <c r="AS5623" t="s">
        <v>1243</v>
      </c>
      <c r="AT5623" t="s">
        <v>1244</v>
      </c>
      <c r="AW5623" t="s">
        <v>349</v>
      </c>
      <c r="AX5623" t="s">
        <v>553</v>
      </c>
      <c r="AY5623" t="s">
        <v>345</v>
      </c>
      <c r="AZ5623">
        <v>0</v>
      </c>
      <c r="EQ5623">
        <v>251914</v>
      </c>
      <c r="ER5623" t="s">
        <v>10738</v>
      </c>
      <c r="EV5623">
        <v>17287752</v>
      </c>
      <c r="EW5623">
        <v>928</v>
      </c>
      <c r="EX5623">
        <v>221050</v>
      </c>
      <c r="EY5623" t="s">
        <v>12273</v>
      </c>
      <c r="EZ5623">
        <v>1</v>
      </c>
      <c r="FC5623" t="s">
        <v>1242</v>
      </c>
      <c r="FD5623" t="s">
        <v>1244</v>
      </c>
    </row>
    <row r="5624" spans="1:160" x14ac:dyDescent="0.3">
      <c r="A5624" t="str">
        <f>VLOOKUP(B5624,Table2[],3,FALSE)</f>
        <v>Digital</v>
      </c>
      <c r="B5624" t="str">
        <f>IF(OR(ISNUMBER(FIND("QVC",Z5624)),ISNUMBER(FIND("QVC",AL5624))),"QVC",IF(OR(ISNUMBER(FIND("NCO",H5624)),ISNUMBER(FIND("NCO",Y5624))), "NCO", IF(AL5624="consumer","PMD.com",VLOOKUP(LEFT(H5624,2),Tables!$E$1:$F$11,2,FALSE))))</f>
        <v>PMD.com</v>
      </c>
      <c r="C5624">
        <f t="shared" si="264"/>
        <v>51090030</v>
      </c>
      <c r="D5624">
        <f t="shared" si="265"/>
        <v>1</v>
      </c>
      <c r="E5624" t="str">
        <f t="shared" ca="1" si="266"/>
        <v>shifted orders shipped</v>
      </c>
      <c r="F5624" t="s">
        <v>3539</v>
      </c>
      <c r="G5624" t="s">
        <v>335</v>
      </c>
      <c r="H5624" t="s">
        <v>10737</v>
      </c>
      <c r="I5624" s="6">
        <v>44012.686643518522</v>
      </c>
      <c r="J5624" t="s">
        <v>16</v>
      </c>
      <c r="K5624" s="6">
        <v>44014.656631944446</v>
      </c>
      <c r="M5624" t="s">
        <v>12269</v>
      </c>
      <c r="N5624" t="s">
        <v>12270</v>
      </c>
      <c r="Q5624" t="s">
        <v>422</v>
      </c>
      <c r="R5624" t="s">
        <v>368</v>
      </c>
      <c r="S5624" t="s">
        <v>12271</v>
      </c>
      <c r="T5624" t="s">
        <v>338</v>
      </c>
      <c r="U5624" t="s">
        <v>530</v>
      </c>
      <c r="W5624" t="s">
        <v>12272</v>
      </c>
      <c r="Z5624" t="s">
        <v>12269</v>
      </c>
      <c r="AA5624" t="s">
        <v>12270</v>
      </c>
      <c r="AD5624" t="s">
        <v>422</v>
      </c>
      <c r="AE5624" t="s">
        <v>368</v>
      </c>
      <c r="AF5624" t="s">
        <v>12271</v>
      </c>
      <c r="AG5624" t="s">
        <v>338</v>
      </c>
      <c r="AH5624" t="s">
        <v>530</v>
      </c>
      <c r="AJ5624" t="s">
        <v>12272</v>
      </c>
      <c r="AL5624" t="s">
        <v>339</v>
      </c>
      <c r="AM5624">
        <v>1</v>
      </c>
      <c r="AN5624">
        <v>1</v>
      </c>
      <c r="AO5624">
        <v>6688</v>
      </c>
      <c r="AQ5624">
        <v>125960</v>
      </c>
      <c r="AR5624">
        <v>51090030</v>
      </c>
      <c r="AS5624" t="s">
        <v>3043</v>
      </c>
      <c r="AT5624" t="s">
        <v>628</v>
      </c>
      <c r="AW5624" t="s">
        <v>343</v>
      </c>
      <c r="BY5624" t="s">
        <v>342</v>
      </c>
      <c r="BZ5624" t="b">
        <v>0</v>
      </c>
      <c r="EQ5624">
        <v>243047</v>
      </c>
      <c r="ER5624" t="s">
        <v>10738</v>
      </c>
      <c r="EV5624">
        <v>17287752</v>
      </c>
      <c r="EW5624">
        <v>928</v>
      </c>
      <c r="EX5624">
        <v>221050</v>
      </c>
      <c r="EY5624" t="s">
        <v>12273</v>
      </c>
      <c r="EZ5624">
        <v>1</v>
      </c>
      <c r="FC5624">
        <v>95384</v>
      </c>
      <c r="FD5624" t="s">
        <v>3530</v>
      </c>
    </row>
    <row r="5625" spans="1:160" x14ac:dyDescent="0.3">
      <c r="A5625" t="str">
        <f>VLOOKUP(B5625,Table2[],3,FALSE)</f>
        <v>Digital</v>
      </c>
      <c r="B5625" t="str">
        <f>IF(OR(ISNUMBER(FIND("QVC",Z5625)),ISNUMBER(FIND("QVC",AL5625))),"QVC",IF(OR(ISNUMBER(FIND("NCO",H5625)),ISNUMBER(FIND("NCO",Y5625))), "NCO", IF(AL5625="consumer","PMD.com",VLOOKUP(LEFT(H5625,2),Tables!$E$1:$F$11,2,FALSE))))</f>
        <v>PMD.com</v>
      </c>
      <c r="C5625">
        <f t="shared" si="264"/>
        <v>54010001</v>
      </c>
      <c r="D5625">
        <f t="shared" si="265"/>
        <v>2</v>
      </c>
      <c r="E5625" t="str">
        <f t="shared" ca="1" si="266"/>
        <v>shifted orders shipped</v>
      </c>
      <c r="F5625" t="s">
        <v>3539</v>
      </c>
      <c r="G5625" t="s">
        <v>335</v>
      </c>
      <c r="H5625" t="s">
        <v>10737</v>
      </c>
      <c r="I5625" s="6">
        <v>44012.686643518522</v>
      </c>
      <c r="J5625" t="s">
        <v>16</v>
      </c>
      <c r="K5625" s="6">
        <v>44014.656631944446</v>
      </c>
      <c r="M5625" t="s">
        <v>12269</v>
      </c>
      <c r="N5625" t="s">
        <v>12270</v>
      </c>
      <c r="Q5625" t="s">
        <v>422</v>
      </c>
      <c r="R5625" t="s">
        <v>368</v>
      </c>
      <c r="S5625" t="s">
        <v>12271</v>
      </c>
      <c r="T5625" t="s">
        <v>338</v>
      </c>
      <c r="U5625" t="s">
        <v>530</v>
      </c>
      <c r="W5625" t="s">
        <v>12272</v>
      </c>
      <c r="Z5625" t="s">
        <v>12269</v>
      </c>
      <c r="AA5625" t="s">
        <v>12270</v>
      </c>
      <c r="AD5625" t="s">
        <v>422</v>
      </c>
      <c r="AE5625" t="s">
        <v>368</v>
      </c>
      <c r="AF5625" t="s">
        <v>12271</v>
      </c>
      <c r="AG5625" t="s">
        <v>338</v>
      </c>
      <c r="AH5625" t="s">
        <v>530</v>
      </c>
      <c r="AJ5625" t="s">
        <v>12272</v>
      </c>
      <c r="AL5625" t="s">
        <v>339</v>
      </c>
      <c r="AM5625">
        <v>2</v>
      </c>
      <c r="AN5625">
        <v>2</v>
      </c>
      <c r="AO5625">
        <v>6300</v>
      </c>
      <c r="AQ5625">
        <v>124476</v>
      </c>
      <c r="AR5625">
        <v>54010001</v>
      </c>
      <c r="AS5625" t="s">
        <v>577</v>
      </c>
      <c r="AT5625" t="s">
        <v>35</v>
      </c>
      <c r="AW5625" t="s">
        <v>340</v>
      </c>
      <c r="AX5625">
        <v>0</v>
      </c>
      <c r="AY5625" t="s">
        <v>348</v>
      </c>
      <c r="AZ5625">
        <v>0</v>
      </c>
      <c r="BY5625" t="s">
        <v>342</v>
      </c>
      <c r="EQ5625">
        <v>252076</v>
      </c>
      <c r="ER5625" t="s">
        <v>10738</v>
      </c>
      <c r="EV5625">
        <v>17287752</v>
      </c>
      <c r="EW5625">
        <v>928</v>
      </c>
      <c r="EX5625">
        <v>221050</v>
      </c>
      <c r="EY5625" t="s">
        <v>12273</v>
      </c>
      <c r="EZ5625">
        <v>1</v>
      </c>
      <c r="FC5625">
        <v>54010001</v>
      </c>
      <c r="FD5625" t="s">
        <v>35</v>
      </c>
    </row>
    <row r="5626" spans="1:160" x14ac:dyDescent="0.3">
      <c r="A5626" t="str">
        <f>VLOOKUP(B5626,Table2[],3,FALSE)</f>
        <v>Digital</v>
      </c>
      <c r="B5626" t="str">
        <f>IF(OR(ISNUMBER(FIND("QVC",Z5626)),ISNUMBER(FIND("QVC",AL5626))),"QVC",IF(OR(ISNUMBER(FIND("NCO",H5626)),ISNUMBER(FIND("NCO",Y5626))), "NCO", IF(AL5626="consumer","PMD.com",VLOOKUP(LEFT(H5626,2),Tables!$E$1:$F$11,2,FALSE))))</f>
        <v>PMD.com</v>
      </c>
      <c r="C5626">
        <f t="shared" si="264"/>
        <v>52430001</v>
      </c>
      <c r="D5626">
        <f t="shared" si="265"/>
        <v>1</v>
      </c>
      <c r="E5626" t="str">
        <f t="shared" ca="1" si="266"/>
        <v>shifted orders shipped</v>
      </c>
      <c r="F5626" t="s">
        <v>3539</v>
      </c>
      <c r="G5626" t="s">
        <v>335</v>
      </c>
      <c r="H5626" t="s">
        <v>12274</v>
      </c>
      <c r="I5626" s="6">
        <v>44008.429502314815</v>
      </c>
      <c r="J5626" t="s">
        <v>16</v>
      </c>
      <c r="K5626" s="6">
        <v>44014.656840277778</v>
      </c>
      <c r="M5626" t="s">
        <v>12275</v>
      </c>
      <c r="N5626" t="s">
        <v>12276</v>
      </c>
      <c r="O5626" t="s">
        <v>12277</v>
      </c>
      <c r="Q5626" t="s">
        <v>564</v>
      </c>
      <c r="R5626" t="s">
        <v>365</v>
      </c>
      <c r="S5626">
        <v>91360</v>
      </c>
      <c r="T5626" t="s">
        <v>338</v>
      </c>
      <c r="U5626" t="s">
        <v>530</v>
      </c>
      <c r="W5626" t="s">
        <v>12278</v>
      </c>
      <c r="Z5626" t="s">
        <v>12275</v>
      </c>
      <c r="AA5626" t="s">
        <v>12276</v>
      </c>
      <c r="AB5626" t="s">
        <v>12277</v>
      </c>
      <c r="AD5626" t="s">
        <v>564</v>
      </c>
      <c r="AE5626" t="s">
        <v>365</v>
      </c>
      <c r="AF5626">
        <v>91360</v>
      </c>
      <c r="AG5626" t="s">
        <v>338</v>
      </c>
      <c r="AH5626" t="s">
        <v>530</v>
      </c>
      <c r="AJ5626" t="s">
        <v>12278</v>
      </c>
      <c r="AL5626" t="s">
        <v>339</v>
      </c>
      <c r="AM5626">
        <v>1</v>
      </c>
      <c r="AN5626">
        <v>1</v>
      </c>
      <c r="AO5626">
        <v>12063</v>
      </c>
      <c r="AQ5626">
        <v>127155</v>
      </c>
      <c r="AR5626">
        <v>52430001</v>
      </c>
      <c r="AS5626" t="s">
        <v>927</v>
      </c>
      <c r="AT5626" t="s">
        <v>75</v>
      </c>
      <c r="AW5626" t="s">
        <v>340</v>
      </c>
      <c r="AX5626" t="s">
        <v>340</v>
      </c>
      <c r="AY5626" t="s">
        <v>357</v>
      </c>
      <c r="AZ5626" t="s">
        <v>363</v>
      </c>
      <c r="BY5626" t="s">
        <v>342</v>
      </c>
      <c r="EQ5626">
        <v>249990</v>
      </c>
      <c r="ER5626" t="s">
        <v>12279</v>
      </c>
      <c r="EV5626">
        <v>17284173</v>
      </c>
      <c r="EW5626">
        <v>928</v>
      </c>
      <c r="EX5626">
        <v>218781</v>
      </c>
      <c r="EY5626">
        <v>9.2748999964335493E+25</v>
      </c>
      <c r="EZ5626">
        <v>1</v>
      </c>
      <c r="FC5626">
        <v>52430001</v>
      </c>
      <c r="FD5626" t="s">
        <v>75</v>
      </c>
    </row>
    <row r="5627" spans="1:160" x14ac:dyDescent="0.3">
      <c r="A5627" t="str">
        <f>VLOOKUP(B5627,Table2[],3,FALSE)</f>
        <v>Digital</v>
      </c>
      <c r="B5627" t="str">
        <f>IF(OR(ISNUMBER(FIND("QVC",Z5627)),ISNUMBER(FIND("QVC",AL5627))),"QVC",IF(OR(ISNUMBER(FIND("NCO",H5627)),ISNUMBER(FIND("NCO",Y5627))), "NCO", IF(AL5627="consumer","PMD.com",VLOOKUP(LEFT(H5627,2),Tables!$E$1:$F$11,2,FALSE))))</f>
        <v>PMD.com</v>
      </c>
      <c r="C5627">
        <f t="shared" si="264"/>
        <v>52430001</v>
      </c>
      <c r="D5627">
        <f t="shared" si="265"/>
        <v>1</v>
      </c>
      <c r="E5627" t="str">
        <f t="shared" ca="1" si="266"/>
        <v>MTD orders shipped</v>
      </c>
      <c r="F5627" t="s">
        <v>3539</v>
      </c>
      <c r="G5627" t="s">
        <v>335</v>
      </c>
      <c r="H5627" t="s">
        <v>12280</v>
      </c>
      <c r="I5627" s="6">
        <v>44014.404050925928</v>
      </c>
      <c r="J5627" t="s">
        <v>16</v>
      </c>
      <c r="K5627" s="6">
        <v>44014.657233796293</v>
      </c>
      <c r="M5627" t="s">
        <v>12281</v>
      </c>
      <c r="N5627" t="s">
        <v>12282</v>
      </c>
      <c r="Q5627" t="s">
        <v>12283</v>
      </c>
      <c r="R5627" t="s">
        <v>375</v>
      </c>
      <c r="S5627" t="s">
        <v>12284</v>
      </c>
      <c r="T5627" t="s">
        <v>338</v>
      </c>
      <c r="U5627" t="s">
        <v>530</v>
      </c>
      <c r="W5627" t="s">
        <v>12285</v>
      </c>
      <c r="Z5627" t="s">
        <v>12281</v>
      </c>
      <c r="AA5627" t="s">
        <v>12282</v>
      </c>
      <c r="AD5627" t="s">
        <v>12283</v>
      </c>
      <c r="AE5627" t="s">
        <v>375</v>
      </c>
      <c r="AF5627" t="s">
        <v>12284</v>
      </c>
      <c r="AG5627" t="s">
        <v>338</v>
      </c>
      <c r="AH5627" t="s">
        <v>530</v>
      </c>
      <c r="AJ5627" t="s">
        <v>12285</v>
      </c>
      <c r="AL5627" t="s">
        <v>339</v>
      </c>
      <c r="AM5627">
        <v>1</v>
      </c>
      <c r="AN5627">
        <v>1</v>
      </c>
      <c r="AO5627">
        <v>12063</v>
      </c>
      <c r="AQ5627">
        <v>127155</v>
      </c>
      <c r="AR5627">
        <v>52430001</v>
      </c>
      <c r="AS5627" t="s">
        <v>9635</v>
      </c>
      <c r="AT5627" t="s">
        <v>75</v>
      </c>
      <c r="AW5627" t="s">
        <v>340</v>
      </c>
      <c r="AX5627" t="s">
        <v>340</v>
      </c>
      <c r="AY5627" t="s">
        <v>357</v>
      </c>
      <c r="AZ5627" t="s">
        <v>363</v>
      </c>
      <c r="BY5627" t="s">
        <v>342</v>
      </c>
      <c r="EQ5627">
        <v>252868</v>
      </c>
      <c r="ER5627" t="s">
        <v>12286</v>
      </c>
      <c r="EV5627">
        <v>17290413</v>
      </c>
      <c r="EW5627">
        <v>928</v>
      </c>
      <c r="EX5627">
        <v>221605</v>
      </c>
      <c r="EY5627" t="s">
        <v>12287</v>
      </c>
      <c r="EZ5627">
        <v>1</v>
      </c>
      <c r="FC5627">
        <v>95385</v>
      </c>
      <c r="FD5627" t="s">
        <v>3531</v>
      </c>
    </row>
    <row r="5628" spans="1:160" x14ac:dyDescent="0.3">
      <c r="A5628" t="str">
        <f>VLOOKUP(B5628,Table2[],3,FALSE)</f>
        <v>Digital</v>
      </c>
      <c r="B5628" t="str">
        <f>IF(OR(ISNUMBER(FIND("QVC",Z5628)),ISNUMBER(FIND("QVC",AL5628))),"QVC",IF(OR(ISNUMBER(FIND("NCO",H5628)),ISNUMBER(FIND("NCO",Y5628))), "NCO", IF(AL5628="consumer","PMD.com",VLOOKUP(LEFT(H5628,2),Tables!$E$1:$F$11,2,FALSE))))</f>
        <v>PMD.com</v>
      </c>
      <c r="C5628">
        <f t="shared" si="264"/>
        <v>53920001</v>
      </c>
      <c r="D5628">
        <f t="shared" si="265"/>
        <v>1</v>
      </c>
      <c r="E5628" t="str">
        <f t="shared" ca="1" si="266"/>
        <v>MTD orders shipped</v>
      </c>
      <c r="F5628" t="s">
        <v>3539</v>
      </c>
      <c r="G5628" t="s">
        <v>335</v>
      </c>
      <c r="H5628" t="s">
        <v>12280</v>
      </c>
      <c r="I5628" s="6">
        <v>44014.404050925928</v>
      </c>
      <c r="J5628" t="s">
        <v>16</v>
      </c>
      <c r="K5628" s="6">
        <v>44014.657233796293</v>
      </c>
      <c r="M5628" t="s">
        <v>12281</v>
      </c>
      <c r="N5628" t="s">
        <v>12282</v>
      </c>
      <c r="Q5628" t="s">
        <v>12283</v>
      </c>
      <c r="R5628" t="s">
        <v>375</v>
      </c>
      <c r="S5628" t="s">
        <v>12284</v>
      </c>
      <c r="T5628" t="s">
        <v>338</v>
      </c>
      <c r="U5628" t="s">
        <v>530</v>
      </c>
      <c r="W5628" t="s">
        <v>12285</v>
      </c>
      <c r="Z5628" t="s">
        <v>12281</v>
      </c>
      <c r="AA5628" t="s">
        <v>12282</v>
      </c>
      <c r="AD5628" t="s">
        <v>12283</v>
      </c>
      <c r="AE5628" t="s">
        <v>375</v>
      </c>
      <c r="AF5628" t="s">
        <v>12284</v>
      </c>
      <c r="AG5628" t="s">
        <v>338</v>
      </c>
      <c r="AH5628" t="s">
        <v>530</v>
      </c>
      <c r="AJ5628" t="s">
        <v>12285</v>
      </c>
      <c r="AL5628" t="s">
        <v>339</v>
      </c>
      <c r="AM5628">
        <v>1</v>
      </c>
      <c r="AN5628">
        <v>1</v>
      </c>
      <c r="AO5628">
        <v>14899</v>
      </c>
      <c r="AQ5628">
        <v>124468</v>
      </c>
      <c r="AR5628">
        <v>53920001</v>
      </c>
      <c r="AS5628" t="s">
        <v>42</v>
      </c>
      <c r="AT5628" t="s">
        <v>40</v>
      </c>
      <c r="AW5628" t="s">
        <v>343</v>
      </c>
      <c r="BY5628" t="s">
        <v>342</v>
      </c>
      <c r="EQ5628">
        <v>247476</v>
      </c>
      <c r="ER5628" t="s">
        <v>12286</v>
      </c>
      <c r="EV5628">
        <v>17290413</v>
      </c>
      <c r="EW5628">
        <v>928</v>
      </c>
      <c r="EX5628">
        <v>221605</v>
      </c>
      <c r="EY5628" t="s">
        <v>12287</v>
      </c>
      <c r="EZ5628">
        <v>1</v>
      </c>
      <c r="FC5628">
        <v>95385</v>
      </c>
      <c r="FD5628" t="s">
        <v>3531</v>
      </c>
    </row>
    <row r="5629" spans="1:160" x14ac:dyDescent="0.3">
      <c r="A5629" t="str">
        <f>VLOOKUP(B5629,Table2[],3,FALSE)</f>
        <v>Digital</v>
      </c>
      <c r="B5629" t="str">
        <f>IF(OR(ISNUMBER(FIND("QVC",Z5629)),ISNUMBER(FIND("QVC",AL5629))),"QVC",IF(OR(ISNUMBER(FIND("NCO",H5629)),ISNUMBER(FIND("NCO",Y5629))), "NCO", IF(AL5629="consumer","PMD.com",VLOOKUP(LEFT(H5629,2),Tables!$E$1:$F$11,2,FALSE))))</f>
        <v>PMD.com</v>
      </c>
      <c r="C5629">
        <f t="shared" si="264"/>
        <v>55110011</v>
      </c>
      <c r="D5629">
        <f t="shared" si="265"/>
        <v>1</v>
      </c>
      <c r="E5629" t="str">
        <f t="shared" ca="1" si="266"/>
        <v>MTD orders shipped</v>
      </c>
      <c r="F5629" t="s">
        <v>3539</v>
      </c>
      <c r="G5629" t="s">
        <v>335</v>
      </c>
      <c r="H5629" t="s">
        <v>12280</v>
      </c>
      <c r="I5629" s="6">
        <v>44014.404050925928</v>
      </c>
      <c r="J5629" t="s">
        <v>16</v>
      </c>
      <c r="K5629" s="6">
        <v>44014.657233796293</v>
      </c>
      <c r="M5629" t="s">
        <v>12281</v>
      </c>
      <c r="N5629" t="s">
        <v>12282</v>
      </c>
      <c r="Q5629" t="s">
        <v>12283</v>
      </c>
      <c r="R5629" t="s">
        <v>375</v>
      </c>
      <c r="S5629" t="s">
        <v>12284</v>
      </c>
      <c r="T5629" t="s">
        <v>338</v>
      </c>
      <c r="U5629" t="s">
        <v>530</v>
      </c>
      <c r="W5629" t="s">
        <v>12285</v>
      </c>
      <c r="Z5629" t="s">
        <v>12281</v>
      </c>
      <c r="AA5629" t="s">
        <v>12282</v>
      </c>
      <c r="AD5629" t="s">
        <v>12283</v>
      </c>
      <c r="AE5629" t="s">
        <v>375</v>
      </c>
      <c r="AF5629" t="s">
        <v>12284</v>
      </c>
      <c r="AG5629" t="s">
        <v>338</v>
      </c>
      <c r="AH5629" t="s">
        <v>530</v>
      </c>
      <c r="AJ5629" t="s">
        <v>12285</v>
      </c>
      <c r="AL5629" t="s">
        <v>339</v>
      </c>
      <c r="AM5629">
        <v>1</v>
      </c>
      <c r="AN5629">
        <v>1</v>
      </c>
      <c r="AO5629">
        <v>2688</v>
      </c>
      <c r="AQ5629">
        <v>123763</v>
      </c>
      <c r="AR5629">
        <v>55110011</v>
      </c>
      <c r="AS5629" t="s">
        <v>120</v>
      </c>
      <c r="AT5629" t="s">
        <v>121</v>
      </c>
      <c r="AW5629" t="s">
        <v>340</v>
      </c>
      <c r="AX5629" t="s">
        <v>340</v>
      </c>
      <c r="AY5629" t="s">
        <v>382</v>
      </c>
      <c r="AZ5629">
        <v>0</v>
      </c>
      <c r="BY5629" t="s">
        <v>342</v>
      </c>
      <c r="EQ5629">
        <v>248980</v>
      </c>
      <c r="ER5629" t="s">
        <v>12286</v>
      </c>
      <c r="EV5629">
        <v>17290413</v>
      </c>
      <c r="EW5629">
        <v>928</v>
      </c>
      <c r="EX5629">
        <v>221605</v>
      </c>
      <c r="EY5629" t="s">
        <v>12287</v>
      </c>
      <c r="EZ5629">
        <v>1</v>
      </c>
      <c r="FC5629">
        <v>55110011</v>
      </c>
      <c r="FD5629" t="s">
        <v>121</v>
      </c>
    </row>
    <row r="5630" spans="1:160" x14ac:dyDescent="0.3">
      <c r="A5630" t="str">
        <f>VLOOKUP(B5630,Table2[],3,FALSE)</f>
        <v>Digital</v>
      </c>
      <c r="B5630" t="str">
        <f>IF(OR(ISNUMBER(FIND("QVC",Z5630)),ISNUMBER(FIND("QVC",AL5630))),"QVC",IF(OR(ISNUMBER(FIND("NCO",H5630)),ISNUMBER(FIND("NCO",Y5630))), "NCO", IF(AL5630="consumer","PMD.com",VLOOKUP(LEFT(H5630,2),Tables!$E$1:$F$11,2,FALSE))))</f>
        <v>PMD.com</v>
      </c>
      <c r="C5630">
        <f t="shared" si="264"/>
        <v>552101</v>
      </c>
      <c r="D5630">
        <f t="shared" si="265"/>
        <v>1</v>
      </c>
      <c r="E5630" t="str">
        <f t="shared" ca="1" si="266"/>
        <v>MTD orders shipped</v>
      </c>
      <c r="F5630" t="s">
        <v>3539</v>
      </c>
      <c r="G5630" t="s">
        <v>335</v>
      </c>
      <c r="H5630" t="s">
        <v>12280</v>
      </c>
      <c r="I5630" s="6">
        <v>44014.404050925928</v>
      </c>
      <c r="J5630" t="s">
        <v>16</v>
      </c>
      <c r="K5630" s="6">
        <v>44014.657233796293</v>
      </c>
      <c r="M5630" t="s">
        <v>12281</v>
      </c>
      <c r="N5630" t="s">
        <v>12282</v>
      </c>
      <c r="Q5630" t="s">
        <v>12283</v>
      </c>
      <c r="R5630" t="s">
        <v>375</v>
      </c>
      <c r="S5630" t="s">
        <v>12284</v>
      </c>
      <c r="T5630" t="s">
        <v>338</v>
      </c>
      <c r="U5630" t="s">
        <v>530</v>
      </c>
      <c r="W5630" t="s">
        <v>12285</v>
      </c>
      <c r="Z5630" t="s">
        <v>12281</v>
      </c>
      <c r="AA5630" t="s">
        <v>12282</v>
      </c>
      <c r="AD5630" t="s">
        <v>12283</v>
      </c>
      <c r="AE5630" t="s">
        <v>375</v>
      </c>
      <c r="AF5630" t="s">
        <v>12284</v>
      </c>
      <c r="AG5630" t="s">
        <v>338</v>
      </c>
      <c r="AH5630" t="s">
        <v>530</v>
      </c>
      <c r="AJ5630" t="s">
        <v>12285</v>
      </c>
      <c r="AL5630" t="s">
        <v>339</v>
      </c>
      <c r="AM5630">
        <v>1</v>
      </c>
      <c r="AN5630">
        <v>1</v>
      </c>
      <c r="AO5630">
        <v>3241</v>
      </c>
      <c r="AQ5630">
        <v>124623</v>
      </c>
      <c r="AR5630">
        <v>552101</v>
      </c>
      <c r="AS5630" t="s">
        <v>166</v>
      </c>
      <c r="AT5630" t="s">
        <v>167</v>
      </c>
      <c r="AW5630" t="s">
        <v>340</v>
      </c>
      <c r="AX5630" t="s">
        <v>340</v>
      </c>
      <c r="AY5630" t="s">
        <v>382</v>
      </c>
      <c r="AZ5630" t="s">
        <v>471</v>
      </c>
      <c r="BY5630" t="s">
        <v>342</v>
      </c>
      <c r="EQ5630">
        <v>240933</v>
      </c>
      <c r="ER5630" t="s">
        <v>12286</v>
      </c>
      <c r="EV5630">
        <v>17290413</v>
      </c>
      <c r="EW5630">
        <v>928</v>
      </c>
      <c r="EX5630">
        <v>221605</v>
      </c>
      <c r="EY5630" t="s">
        <v>12287</v>
      </c>
      <c r="EZ5630">
        <v>1</v>
      </c>
      <c r="FC5630">
        <v>552101</v>
      </c>
      <c r="FD5630" t="s">
        <v>167</v>
      </c>
    </row>
    <row r="5631" spans="1:160" x14ac:dyDescent="0.3">
      <c r="A5631" t="str">
        <f>VLOOKUP(B5631,Table2[],3,FALSE)</f>
        <v>Digital</v>
      </c>
      <c r="B5631" t="str">
        <f>IF(OR(ISNUMBER(FIND("QVC",Z5631)),ISNUMBER(FIND("QVC",AL5631))),"QVC",IF(OR(ISNUMBER(FIND("NCO",H5631)),ISNUMBER(FIND("NCO",Y5631))), "NCO", IF(AL5631="consumer","PMD.com",VLOOKUP(LEFT(H5631,2),Tables!$E$1:$F$11,2,FALSE))))</f>
        <v>PMD.com</v>
      </c>
      <c r="C5631">
        <f t="shared" si="264"/>
        <v>5341030</v>
      </c>
      <c r="D5631">
        <f t="shared" si="265"/>
        <v>1</v>
      </c>
      <c r="E5631" t="str">
        <f t="shared" ca="1" si="266"/>
        <v>MTD orders shipped</v>
      </c>
      <c r="F5631" t="s">
        <v>3539</v>
      </c>
      <c r="G5631" t="s">
        <v>335</v>
      </c>
      <c r="H5631" t="s">
        <v>12280</v>
      </c>
      <c r="I5631" s="6">
        <v>44014.404050925928</v>
      </c>
      <c r="J5631" t="s">
        <v>16</v>
      </c>
      <c r="K5631" s="6">
        <v>44014.657233796293</v>
      </c>
      <c r="M5631" t="s">
        <v>12281</v>
      </c>
      <c r="N5631" t="s">
        <v>12282</v>
      </c>
      <c r="Q5631" t="s">
        <v>12283</v>
      </c>
      <c r="R5631" t="s">
        <v>375</v>
      </c>
      <c r="S5631" t="s">
        <v>12284</v>
      </c>
      <c r="T5631" t="s">
        <v>338</v>
      </c>
      <c r="U5631" t="s">
        <v>530</v>
      </c>
      <c r="W5631" t="s">
        <v>12285</v>
      </c>
      <c r="Z5631" t="s">
        <v>12281</v>
      </c>
      <c r="AA5631" t="s">
        <v>12282</v>
      </c>
      <c r="AD5631" t="s">
        <v>12283</v>
      </c>
      <c r="AE5631" t="s">
        <v>375</v>
      </c>
      <c r="AF5631" t="s">
        <v>12284</v>
      </c>
      <c r="AG5631" t="s">
        <v>338</v>
      </c>
      <c r="AH5631" t="s">
        <v>530</v>
      </c>
      <c r="AJ5631" t="s">
        <v>12285</v>
      </c>
      <c r="AL5631" t="s">
        <v>339</v>
      </c>
      <c r="AM5631">
        <v>1</v>
      </c>
      <c r="AN5631">
        <v>1</v>
      </c>
      <c r="AO5631">
        <v>12859</v>
      </c>
      <c r="AQ5631">
        <v>124642</v>
      </c>
      <c r="AR5631">
        <v>5341030</v>
      </c>
      <c r="AS5631" t="s">
        <v>925</v>
      </c>
      <c r="AT5631" t="s">
        <v>926</v>
      </c>
      <c r="AW5631" t="s">
        <v>366</v>
      </c>
      <c r="AX5631" t="s">
        <v>366</v>
      </c>
      <c r="AY5631" t="s">
        <v>345</v>
      </c>
      <c r="AZ5631" t="s">
        <v>346</v>
      </c>
      <c r="BY5631" t="s">
        <v>342</v>
      </c>
      <c r="EQ5631">
        <v>243275</v>
      </c>
      <c r="ER5631" t="s">
        <v>12286</v>
      </c>
      <c r="EV5631">
        <v>17290413</v>
      </c>
      <c r="EW5631">
        <v>928</v>
      </c>
      <c r="EX5631">
        <v>221605</v>
      </c>
      <c r="EY5631" t="s">
        <v>12287</v>
      </c>
      <c r="EZ5631">
        <v>1</v>
      </c>
      <c r="FC5631">
        <v>95385</v>
      </c>
      <c r="FD5631" t="s">
        <v>3531</v>
      </c>
    </row>
    <row r="5632" spans="1:160" x14ac:dyDescent="0.3">
      <c r="A5632" t="str">
        <f>VLOOKUP(B5632,Table2[],3,FALSE)</f>
        <v>Digital</v>
      </c>
      <c r="B5632" t="str">
        <f>IF(OR(ISNUMBER(FIND("QVC",Z5632)),ISNUMBER(FIND("QVC",AL5632))),"QVC",IF(OR(ISNUMBER(FIND("NCO",H5632)),ISNUMBER(FIND("NCO",Y5632))), "NCO", IF(AL5632="consumer","PMD.com",VLOOKUP(LEFT(H5632,2),Tables!$E$1:$F$11,2,FALSE))))</f>
        <v>PMD.com</v>
      </c>
      <c r="C5632">
        <f t="shared" si="264"/>
        <v>55090001</v>
      </c>
      <c r="D5632">
        <f t="shared" si="265"/>
        <v>1</v>
      </c>
      <c r="E5632" t="str">
        <f t="shared" ca="1" si="266"/>
        <v>MTD orders shipped</v>
      </c>
      <c r="F5632" t="s">
        <v>3539</v>
      </c>
      <c r="G5632" t="s">
        <v>335</v>
      </c>
      <c r="H5632" t="s">
        <v>12280</v>
      </c>
      <c r="I5632" s="6">
        <v>44014.404050925928</v>
      </c>
      <c r="J5632" t="s">
        <v>16</v>
      </c>
      <c r="K5632" s="6">
        <v>44014.657233796293</v>
      </c>
      <c r="M5632" t="s">
        <v>12281</v>
      </c>
      <c r="N5632" t="s">
        <v>12282</v>
      </c>
      <c r="Q5632" t="s">
        <v>12283</v>
      </c>
      <c r="R5632" t="s">
        <v>375</v>
      </c>
      <c r="S5632" t="s">
        <v>12284</v>
      </c>
      <c r="T5632" t="s">
        <v>338</v>
      </c>
      <c r="U5632" t="s">
        <v>530</v>
      </c>
      <c r="W5632" t="s">
        <v>12285</v>
      </c>
      <c r="Z5632" t="s">
        <v>12281</v>
      </c>
      <c r="AA5632" t="s">
        <v>12282</v>
      </c>
      <c r="AD5632" t="s">
        <v>12283</v>
      </c>
      <c r="AE5632" t="s">
        <v>375</v>
      </c>
      <c r="AF5632" t="s">
        <v>12284</v>
      </c>
      <c r="AG5632" t="s">
        <v>338</v>
      </c>
      <c r="AH5632" t="s">
        <v>530</v>
      </c>
      <c r="AJ5632" t="s">
        <v>12285</v>
      </c>
      <c r="AL5632" t="s">
        <v>339</v>
      </c>
      <c r="AM5632">
        <v>1</v>
      </c>
      <c r="AN5632">
        <v>1</v>
      </c>
      <c r="AO5632">
        <v>5013</v>
      </c>
      <c r="AQ5632">
        <v>124478</v>
      </c>
      <c r="AR5632">
        <v>55090001</v>
      </c>
      <c r="AS5632" t="s">
        <v>995</v>
      </c>
      <c r="AT5632" t="s">
        <v>165</v>
      </c>
      <c r="AW5632" t="s">
        <v>340</v>
      </c>
      <c r="AX5632" t="s">
        <v>340</v>
      </c>
      <c r="AY5632" t="s">
        <v>382</v>
      </c>
      <c r="AZ5632">
        <v>0</v>
      </c>
      <c r="BY5632" t="s">
        <v>342</v>
      </c>
      <c r="EQ5632">
        <v>251219</v>
      </c>
      <c r="ER5632" t="s">
        <v>12286</v>
      </c>
      <c r="EV5632">
        <v>17290413</v>
      </c>
      <c r="EW5632">
        <v>928</v>
      </c>
      <c r="EX5632">
        <v>221605</v>
      </c>
      <c r="EY5632" t="s">
        <v>12287</v>
      </c>
      <c r="EZ5632">
        <v>1</v>
      </c>
      <c r="FC5632">
        <v>55090001</v>
      </c>
      <c r="FD5632" t="s">
        <v>165</v>
      </c>
    </row>
    <row r="5633" spans="1:160" x14ac:dyDescent="0.3">
      <c r="A5633" t="str">
        <f>VLOOKUP(B5633,Table2[],3,FALSE)</f>
        <v>Digital</v>
      </c>
      <c r="B5633" t="str">
        <f>IF(OR(ISNUMBER(FIND("QVC",Z5633)),ISNUMBER(FIND("QVC",AL5633))),"QVC",IF(OR(ISNUMBER(FIND("NCO",H5633)),ISNUMBER(FIND("NCO",Y5633))), "NCO", IF(AL5633="consumer","PMD.com",VLOOKUP(LEFT(H5633,2),Tables!$E$1:$F$11,2,FALSE))))</f>
        <v>PMD.com</v>
      </c>
      <c r="C5633">
        <f t="shared" si="264"/>
        <v>51090030</v>
      </c>
      <c r="D5633">
        <f t="shared" si="265"/>
        <v>1</v>
      </c>
      <c r="E5633" t="str">
        <f t="shared" ca="1" si="266"/>
        <v>MTD orders shipped</v>
      </c>
      <c r="F5633" t="s">
        <v>3539</v>
      </c>
      <c r="G5633" t="s">
        <v>335</v>
      </c>
      <c r="H5633" t="s">
        <v>12280</v>
      </c>
      <c r="I5633" s="6">
        <v>44014.404050925928</v>
      </c>
      <c r="J5633" t="s">
        <v>16</v>
      </c>
      <c r="K5633" s="6">
        <v>44014.657233796293</v>
      </c>
      <c r="M5633" t="s">
        <v>12281</v>
      </c>
      <c r="N5633" t="s">
        <v>12282</v>
      </c>
      <c r="Q5633" t="s">
        <v>12283</v>
      </c>
      <c r="R5633" t="s">
        <v>375</v>
      </c>
      <c r="S5633" t="s">
        <v>12284</v>
      </c>
      <c r="T5633" t="s">
        <v>338</v>
      </c>
      <c r="U5633" t="s">
        <v>530</v>
      </c>
      <c r="W5633" t="s">
        <v>12285</v>
      </c>
      <c r="Z5633" t="s">
        <v>12281</v>
      </c>
      <c r="AA5633" t="s">
        <v>12282</v>
      </c>
      <c r="AD5633" t="s">
        <v>12283</v>
      </c>
      <c r="AE5633" t="s">
        <v>375</v>
      </c>
      <c r="AF5633" t="s">
        <v>12284</v>
      </c>
      <c r="AG5633" t="s">
        <v>338</v>
      </c>
      <c r="AH5633" t="s">
        <v>530</v>
      </c>
      <c r="AJ5633" t="s">
        <v>12285</v>
      </c>
      <c r="AL5633" t="s">
        <v>339</v>
      </c>
      <c r="AM5633">
        <v>1</v>
      </c>
      <c r="AN5633">
        <v>1</v>
      </c>
      <c r="AO5633">
        <v>6688</v>
      </c>
      <c r="AQ5633">
        <v>125960</v>
      </c>
      <c r="AR5633">
        <v>51090030</v>
      </c>
      <c r="AS5633" t="s">
        <v>3043</v>
      </c>
      <c r="AT5633" t="s">
        <v>628</v>
      </c>
      <c r="AW5633" t="s">
        <v>343</v>
      </c>
      <c r="BY5633" t="s">
        <v>342</v>
      </c>
      <c r="BZ5633" t="b">
        <v>0</v>
      </c>
      <c r="EQ5633">
        <v>243047</v>
      </c>
      <c r="ER5633" t="s">
        <v>12286</v>
      </c>
      <c r="EV5633">
        <v>17290413</v>
      </c>
      <c r="EW5633">
        <v>928</v>
      </c>
      <c r="EX5633">
        <v>221605</v>
      </c>
      <c r="EY5633" t="s">
        <v>12287</v>
      </c>
      <c r="EZ5633">
        <v>1</v>
      </c>
      <c r="FC5633">
        <v>95385</v>
      </c>
      <c r="FD5633" t="s">
        <v>3531</v>
      </c>
    </row>
    <row r="5634" spans="1:160" x14ac:dyDescent="0.3">
      <c r="A5634" t="str">
        <f>VLOOKUP(B5634,Table2[],3,FALSE)</f>
        <v>Broadcast</v>
      </c>
      <c r="B5634" t="str">
        <f>IF(OR(ISNUMBER(FIND("QVC",Z5634)),ISNUMBER(FIND("QVC",AL5634))),"QVC",IF(OR(ISNUMBER(FIND("NCO",H5634)),ISNUMBER(FIND("NCO",Y5634))), "NCO", IF(AL5634="consumer","PMD.com",VLOOKUP(LEFT(H5634,2),Tables!$E$1:$F$11,2,FALSE))))</f>
        <v>QVC</v>
      </c>
      <c r="C5634">
        <f t="shared" si="264"/>
        <v>7844</v>
      </c>
      <c r="D5634">
        <f t="shared" si="265"/>
        <v>1136</v>
      </c>
      <c r="E5634" t="str">
        <f t="shared" ca="1" si="266"/>
        <v>MTD orders shipped</v>
      </c>
      <c r="F5634" t="s">
        <v>3539</v>
      </c>
      <c r="G5634" t="s">
        <v>335</v>
      </c>
      <c r="H5634">
        <v>137016</v>
      </c>
      <c r="I5634" s="6">
        <v>44014.650694444441</v>
      </c>
      <c r="J5634" t="s">
        <v>16</v>
      </c>
      <c r="K5634" s="6">
        <v>44014.672222222223</v>
      </c>
      <c r="M5634" t="s">
        <v>553</v>
      </c>
      <c r="N5634" t="s">
        <v>12288</v>
      </c>
      <c r="Q5634" t="s">
        <v>12289</v>
      </c>
      <c r="R5634" t="s">
        <v>365</v>
      </c>
      <c r="S5634">
        <v>91764</v>
      </c>
      <c r="T5634" t="s">
        <v>338</v>
      </c>
      <c r="Z5634" t="s">
        <v>553</v>
      </c>
      <c r="AA5634" t="s">
        <v>12288</v>
      </c>
      <c r="AD5634" t="s">
        <v>12289</v>
      </c>
      <c r="AE5634" t="s">
        <v>365</v>
      </c>
      <c r="AF5634">
        <v>91764</v>
      </c>
      <c r="AG5634" t="s">
        <v>338</v>
      </c>
      <c r="AM5634">
        <v>1136</v>
      </c>
      <c r="AN5634">
        <v>1136</v>
      </c>
      <c r="AO5634">
        <v>5178</v>
      </c>
      <c r="AQ5634">
        <v>127153</v>
      </c>
      <c r="AR5634">
        <v>7844</v>
      </c>
      <c r="AS5634" t="s">
        <v>12290</v>
      </c>
      <c r="AT5634" t="s">
        <v>12291</v>
      </c>
      <c r="BY5634" t="s">
        <v>342</v>
      </c>
      <c r="EQ5634">
        <v>253178</v>
      </c>
      <c r="EV5634">
        <v>17290948</v>
      </c>
      <c r="EW5634">
        <v>928</v>
      </c>
      <c r="EX5634">
        <v>221722</v>
      </c>
      <c r="EY5634">
        <v>16630</v>
      </c>
      <c r="EZ5634">
        <v>1</v>
      </c>
      <c r="FC5634">
        <v>7844</v>
      </c>
      <c r="FD5634" t="s">
        <v>12291</v>
      </c>
    </row>
    <row r="5635" spans="1:160" x14ac:dyDescent="0.3">
      <c r="A5635" t="str">
        <f>VLOOKUP(B5635,Table2[],3,FALSE)</f>
        <v>Digital</v>
      </c>
      <c r="B5635" t="str">
        <f>IF(OR(ISNUMBER(FIND("QVC",Z5635)),ISNUMBER(FIND("QVC",AL5635))),"QVC",IF(OR(ISNUMBER(FIND("NCO",H5635)),ISNUMBER(FIND("NCO",Y5635))), "NCO", IF(AL5635="consumer","PMD.com",VLOOKUP(LEFT(H5635,2),Tables!$E$1:$F$11,2,FALSE))))</f>
        <v>PMD.com</v>
      </c>
      <c r="C5635">
        <f t="shared" si="264"/>
        <v>53160001</v>
      </c>
      <c r="D5635">
        <f t="shared" si="265"/>
        <v>1</v>
      </c>
      <c r="E5635" t="str">
        <f t="shared" ca="1" si="266"/>
        <v>shifted orders shipped</v>
      </c>
      <c r="F5635" t="s">
        <v>3539</v>
      </c>
      <c r="G5635" t="s">
        <v>335</v>
      </c>
      <c r="H5635" t="s">
        <v>12292</v>
      </c>
      <c r="I5635" s="6">
        <v>44008.533796296295</v>
      </c>
      <c r="J5635" t="s">
        <v>16</v>
      </c>
      <c r="K5635" s="6">
        <v>44014.680520833332</v>
      </c>
      <c r="M5635" t="s">
        <v>12293</v>
      </c>
      <c r="N5635" t="s">
        <v>12294</v>
      </c>
      <c r="Q5635" t="s">
        <v>12295</v>
      </c>
      <c r="R5635" t="s">
        <v>373</v>
      </c>
      <c r="S5635">
        <v>3079</v>
      </c>
      <c r="T5635" t="s">
        <v>338</v>
      </c>
      <c r="U5635" t="s">
        <v>530</v>
      </c>
      <c r="W5635" t="s">
        <v>12296</v>
      </c>
      <c r="Z5635" t="s">
        <v>12293</v>
      </c>
      <c r="AA5635" t="s">
        <v>12294</v>
      </c>
      <c r="AD5635" t="s">
        <v>12295</v>
      </c>
      <c r="AE5635" t="s">
        <v>373</v>
      </c>
      <c r="AF5635">
        <v>3079</v>
      </c>
      <c r="AG5635" t="s">
        <v>338</v>
      </c>
      <c r="AH5635" t="s">
        <v>530</v>
      </c>
      <c r="AJ5635" t="s">
        <v>12296</v>
      </c>
      <c r="AL5635" t="s">
        <v>339</v>
      </c>
      <c r="AM5635">
        <v>1</v>
      </c>
      <c r="AN5635">
        <v>1</v>
      </c>
      <c r="AO5635">
        <v>4322</v>
      </c>
      <c r="AQ5635">
        <v>124007</v>
      </c>
      <c r="AR5635">
        <v>53160001</v>
      </c>
      <c r="AS5635" t="s">
        <v>1895</v>
      </c>
      <c r="AT5635" t="s">
        <v>119</v>
      </c>
      <c r="AW5635" t="s">
        <v>340</v>
      </c>
      <c r="AX5635" t="s">
        <v>340</v>
      </c>
      <c r="AY5635" t="s">
        <v>341</v>
      </c>
      <c r="AZ5635">
        <v>0</v>
      </c>
      <c r="BY5635" t="s">
        <v>342</v>
      </c>
      <c r="EQ5635">
        <v>252959</v>
      </c>
      <c r="ER5635" t="s">
        <v>12297</v>
      </c>
      <c r="EV5635">
        <v>17284513</v>
      </c>
      <c r="EW5635">
        <v>928</v>
      </c>
      <c r="EX5635">
        <v>219007</v>
      </c>
      <c r="EY5635" t="s">
        <v>12298</v>
      </c>
      <c r="EZ5635">
        <v>1</v>
      </c>
      <c r="FC5635">
        <v>53160001</v>
      </c>
      <c r="FD5635" t="s">
        <v>119</v>
      </c>
    </row>
    <row r="5636" spans="1:160" x14ac:dyDescent="0.3">
      <c r="A5636" t="str">
        <f>VLOOKUP(B5636,Table2[],3,FALSE)</f>
        <v>Digital</v>
      </c>
      <c r="B5636" t="str">
        <f>IF(OR(ISNUMBER(FIND("QVC",Z5636)),ISNUMBER(FIND("QVC",AL5636))),"QVC",IF(OR(ISNUMBER(FIND("NCO",H5636)),ISNUMBER(FIND("NCO",Y5636))), "NCO", IF(AL5636="consumer","PMD.com",VLOOKUP(LEFT(H5636,2),Tables!$E$1:$F$11,2,FALSE))))</f>
        <v>PMD.com</v>
      </c>
      <c r="C5636">
        <f t="shared" si="264"/>
        <v>5341</v>
      </c>
      <c r="D5636">
        <f t="shared" si="265"/>
        <v>1</v>
      </c>
      <c r="E5636" t="str">
        <f t="shared" ca="1" si="266"/>
        <v>shifted orders shipped</v>
      </c>
      <c r="F5636" t="s">
        <v>3539</v>
      </c>
      <c r="G5636" t="s">
        <v>335</v>
      </c>
      <c r="H5636" t="s">
        <v>12292</v>
      </c>
      <c r="I5636" s="6">
        <v>44008.533796296295</v>
      </c>
      <c r="J5636" t="s">
        <v>16</v>
      </c>
      <c r="K5636" s="6">
        <v>44014.680520833332</v>
      </c>
      <c r="M5636" t="s">
        <v>12293</v>
      </c>
      <c r="N5636" t="s">
        <v>12294</v>
      </c>
      <c r="Q5636" t="s">
        <v>12295</v>
      </c>
      <c r="R5636" t="s">
        <v>373</v>
      </c>
      <c r="S5636">
        <v>3079</v>
      </c>
      <c r="T5636" t="s">
        <v>338</v>
      </c>
      <c r="U5636" t="s">
        <v>530</v>
      </c>
      <c r="W5636" t="s">
        <v>12296</v>
      </c>
      <c r="Z5636" t="s">
        <v>12293</v>
      </c>
      <c r="AA5636" t="s">
        <v>12294</v>
      </c>
      <c r="AD5636" t="s">
        <v>12295</v>
      </c>
      <c r="AE5636" t="s">
        <v>373</v>
      </c>
      <c r="AF5636">
        <v>3079</v>
      </c>
      <c r="AG5636" t="s">
        <v>338</v>
      </c>
      <c r="AH5636" t="s">
        <v>530</v>
      </c>
      <c r="AJ5636" t="s">
        <v>12296</v>
      </c>
      <c r="AL5636" t="s">
        <v>339</v>
      </c>
      <c r="AM5636">
        <v>1</v>
      </c>
      <c r="AN5636">
        <v>1</v>
      </c>
      <c r="AO5636">
        <v>15156</v>
      </c>
      <c r="AQ5636">
        <v>124187</v>
      </c>
      <c r="AR5636">
        <v>5341</v>
      </c>
      <c r="AS5636" t="s">
        <v>831</v>
      </c>
      <c r="AT5636" t="s">
        <v>82</v>
      </c>
      <c r="AW5636" t="s">
        <v>340</v>
      </c>
      <c r="AX5636" t="s">
        <v>340</v>
      </c>
      <c r="AY5636" t="s">
        <v>345</v>
      </c>
      <c r="AZ5636" t="s">
        <v>346</v>
      </c>
      <c r="BY5636" t="s">
        <v>342</v>
      </c>
      <c r="EQ5636">
        <v>244247</v>
      </c>
      <c r="ER5636" t="s">
        <v>12297</v>
      </c>
      <c r="EV5636">
        <v>17284513</v>
      </c>
      <c r="EW5636">
        <v>928</v>
      </c>
      <c r="EX5636">
        <v>219007</v>
      </c>
      <c r="EY5636" t="s">
        <v>12298</v>
      </c>
      <c r="EZ5636">
        <v>1</v>
      </c>
      <c r="FC5636">
        <v>90425</v>
      </c>
      <c r="FD5636" t="s">
        <v>388</v>
      </c>
    </row>
    <row r="5637" spans="1:160" x14ac:dyDescent="0.3">
      <c r="A5637" t="str">
        <f>VLOOKUP(B5637,Table2[],3,FALSE)</f>
        <v>Digital</v>
      </c>
      <c r="B5637" t="str">
        <f>IF(OR(ISNUMBER(FIND("QVC",Z5637)),ISNUMBER(FIND("QVC",AL5637))),"QVC",IF(OR(ISNUMBER(FIND("NCO",H5637)),ISNUMBER(FIND("NCO",Y5637))), "NCO", IF(AL5637="consumer","PMD.com",VLOOKUP(LEFT(H5637,2),Tables!$E$1:$F$11,2,FALSE))))</f>
        <v>PMD.com</v>
      </c>
      <c r="C5637">
        <f t="shared" si="264"/>
        <v>51090061</v>
      </c>
      <c r="D5637">
        <f t="shared" si="265"/>
        <v>1</v>
      </c>
      <c r="E5637" t="str">
        <f t="shared" ca="1" si="266"/>
        <v>shifted orders shipped</v>
      </c>
      <c r="F5637" t="s">
        <v>3539</v>
      </c>
      <c r="G5637" t="s">
        <v>335</v>
      </c>
      <c r="H5637" t="s">
        <v>12292</v>
      </c>
      <c r="I5637" s="6">
        <v>44008.533796296295</v>
      </c>
      <c r="J5637" t="s">
        <v>16</v>
      </c>
      <c r="K5637" s="6">
        <v>44014.680520833332</v>
      </c>
      <c r="M5637" t="s">
        <v>12293</v>
      </c>
      <c r="N5637" t="s">
        <v>12294</v>
      </c>
      <c r="Q5637" t="s">
        <v>12295</v>
      </c>
      <c r="R5637" t="s">
        <v>373</v>
      </c>
      <c r="S5637">
        <v>3079</v>
      </c>
      <c r="T5637" t="s">
        <v>338</v>
      </c>
      <c r="U5637" t="s">
        <v>530</v>
      </c>
      <c r="W5637" t="s">
        <v>12296</v>
      </c>
      <c r="Z5637" t="s">
        <v>12293</v>
      </c>
      <c r="AA5637" t="s">
        <v>12294</v>
      </c>
      <c r="AD5637" t="s">
        <v>12295</v>
      </c>
      <c r="AE5637" t="s">
        <v>373</v>
      </c>
      <c r="AF5637">
        <v>3079</v>
      </c>
      <c r="AG5637" t="s">
        <v>338</v>
      </c>
      <c r="AH5637" t="s">
        <v>530</v>
      </c>
      <c r="AJ5637" t="s">
        <v>12296</v>
      </c>
      <c r="AL5637" t="s">
        <v>339</v>
      </c>
      <c r="AM5637">
        <v>1</v>
      </c>
      <c r="AN5637">
        <v>1</v>
      </c>
      <c r="AO5637">
        <v>8078</v>
      </c>
      <c r="AQ5637">
        <v>124010</v>
      </c>
      <c r="AR5637">
        <v>51090061</v>
      </c>
      <c r="AS5637" t="s">
        <v>2383</v>
      </c>
      <c r="AT5637" t="s">
        <v>122</v>
      </c>
      <c r="AW5637" t="s">
        <v>340</v>
      </c>
      <c r="AX5637" t="s">
        <v>340</v>
      </c>
      <c r="AY5637" t="s">
        <v>357</v>
      </c>
      <c r="AZ5637" t="s">
        <v>363</v>
      </c>
      <c r="BY5637" t="s">
        <v>342</v>
      </c>
      <c r="EQ5637">
        <v>252776</v>
      </c>
      <c r="ER5637" t="s">
        <v>12297</v>
      </c>
      <c r="EV5637">
        <v>17284513</v>
      </c>
      <c r="EW5637">
        <v>928</v>
      </c>
      <c r="EX5637">
        <v>219007</v>
      </c>
      <c r="EY5637" t="s">
        <v>12298</v>
      </c>
      <c r="EZ5637">
        <v>1</v>
      </c>
      <c r="FC5637">
        <v>51090061</v>
      </c>
      <c r="FD5637" t="s">
        <v>122</v>
      </c>
    </row>
    <row r="5638" spans="1:160" x14ac:dyDescent="0.3">
      <c r="A5638" t="str">
        <f>VLOOKUP(B5638,Table2[],3,FALSE)</f>
        <v>Digital</v>
      </c>
      <c r="B5638" t="str">
        <f>IF(OR(ISNUMBER(FIND("QVC",Z5638)),ISNUMBER(FIND("QVC",AL5638))),"QVC",IF(OR(ISNUMBER(FIND("NCO",H5638)),ISNUMBER(FIND("NCO",Y5638))), "NCO", IF(AL5638="consumer","PMD.com",VLOOKUP(LEFT(H5638,2),Tables!$E$1:$F$11,2,FALSE))))</f>
        <v>PMD.com</v>
      </c>
      <c r="C5638">
        <f t="shared" si="264"/>
        <v>5358</v>
      </c>
      <c r="D5638">
        <f t="shared" si="265"/>
        <v>1</v>
      </c>
      <c r="E5638" t="str">
        <f t="shared" ca="1" si="266"/>
        <v>shifted orders shipped</v>
      </c>
      <c r="F5638" t="s">
        <v>3539</v>
      </c>
      <c r="G5638" t="s">
        <v>335</v>
      </c>
      <c r="H5638" t="s">
        <v>12292</v>
      </c>
      <c r="I5638" s="6">
        <v>44008.533796296295</v>
      </c>
      <c r="J5638" t="s">
        <v>16</v>
      </c>
      <c r="K5638" s="6">
        <v>44014.680520833332</v>
      </c>
      <c r="M5638" t="s">
        <v>12293</v>
      </c>
      <c r="N5638" t="s">
        <v>12294</v>
      </c>
      <c r="Q5638" t="s">
        <v>12295</v>
      </c>
      <c r="R5638" t="s">
        <v>373</v>
      </c>
      <c r="S5638">
        <v>3079</v>
      </c>
      <c r="T5638" t="s">
        <v>338</v>
      </c>
      <c r="U5638" t="s">
        <v>530</v>
      </c>
      <c r="W5638" t="s">
        <v>12296</v>
      </c>
      <c r="Z5638" t="s">
        <v>12293</v>
      </c>
      <c r="AA5638" t="s">
        <v>12294</v>
      </c>
      <c r="AD5638" t="s">
        <v>12295</v>
      </c>
      <c r="AE5638" t="s">
        <v>373</v>
      </c>
      <c r="AF5638">
        <v>3079</v>
      </c>
      <c r="AG5638" t="s">
        <v>338</v>
      </c>
      <c r="AH5638" t="s">
        <v>530</v>
      </c>
      <c r="AJ5638" t="s">
        <v>12296</v>
      </c>
      <c r="AL5638" t="s">
        <v>339</v>
      </c>
      <c r="AM5638">
        <v>1</v>
      </c>
      <c r="AN5638">
        <v>1</v>
      </c>
      <c r="AO5638">
        <v>7390</v>
      </c>
      <c r="AQ5638">
        <v>124522</v>
      </c>
      <c r="AR5638">
        <v>5358</v>
      </c>
      <c r="AS5638" t="s">
        <v>2281</v>
      </c>
      <c r="AT5638" t="s">
        <v>73</v>
      </c>
      <c r="AW5638" t="s">
        <v>340</v>
      </c>
      <c r="AX5638" t="s">
        <v>340</v>
      </c>
      <c r="AY5638" t="s">
        <v>351</v>
      </c>
      <c r="AZ5638" t="s">
        <v>434</v>
      </c>
      <c r="BY5638" t="s">
        <v>342</v>
      </c>
      <c r="EQ5638">
        <v>252041</v>
      </c>
      <c r="ER5638" t="s">
        <v>12297</v>
      </c>
      <c r="EV5638">
        <v>17284513</v>
      </c>
      <c r="EW5638">
        <v>928</v>
      </c>
      <c r="EX5638">
        <v>219007</v>
      </c>
      <c r="EY5638" t="s">
        <v>12298</v>
      </c>
      <c r="EZ5638">
        <v>1</v>
      </c>
      <c r="FC5638">
        <v>5358</v>
      </c>
      <c r="FD5638" t="s">
        <v>73</v>
      </c>
    </row>
    <row r="5639" spans="1:160" x14ac:dyDescent="0.3">
      <c r="A5639" t="str">
        <f>VLOOKUP(B5639,Table2[],3,FALSE)</f>
        <v>Digital</v>
      </c>
      <c r="B5639" t="str">
        <f>IF(OR(ISNUMBER(FIND("QVC",Z5639)),ISNUMBER(FIND("QVC",AL5639))),"QVC",IF(OR(ISNUMBER(FIND("NCO",H5639)),ISNUMBER(FIND("NCO",Y5639))), "NCO", IF(AL5639="consumer","PMD.com",VLOOKUP(LEFT(H5639,2),Tables!$E$1:$F$11,2,FALSE))))</f>
        <v>PMD.com</v>
      </c>
      <c r="C5639">
        <f t="shared" si="264"/>
        <v>5342</v>
      </c>
      <c r="D5639">
        <f t="shared" si="265"/>
        <v>1</v>
      </c>
      <c r="E5639" t="str">
        <f t="shared" ca="1" si="266"/>
        <v>shifted orders shipped</v>
      </c>
      <c r="F5639" t="s">
        <v>3539</v>
      </c>
      <c r="G5639" t="s">
        <v>335</v>
      </c>
      <c r="H5639" t="s">
        <v>12292</v>
      </c>
      <c r="I5639" s="6">
        <v>44008.533796296295</v>
      </c>
      <c r="J5639" t="s">
        <v>16</v>
      </c>
      <c r="K5639" s="6">
        <v>44014.680520833332</v>
      </c>
      <c r="M5639" t="s">
        <v>12293</v>
      </c>
      <c r="N5639" t="s">
        <v>12294</v>
      </c>
      <c r="Q5639" t="s">
        <v>12295</v>
      </c>
      <c r="R5639" t="s">
        <v>373</v>
      </c>
      <c r="S5639">
        <v>3079</v>
      </c>
      <c r="T5639" t="s">
        <v>338</v>
      </c>
      <c r="U5639" t="s">
        <v>530</v>
      </c>
      <c r="W5639" t="s">
        <v>12296</v>
      </c>
      <c r="Z5639" t="s">
        <v>12293</v>
      </c>
      <c r="AA5639" t="s">
        <v>12294</v>
      </c>
      <c r="AD5639" t="s">
        <v>12295</v>
      </c>
      <c r="AE5639" t="s">
        <v>373</v>
      </c>
      <c r="AF5639">
        <v>3079</v>
      </c>
      <c r="AG5639" t="s">
        <v>338</v>
      </c>
      <c r="AH5639" t="s">
        <v>530</v>
      </c>
      <c r="AJ5639" t="s">
        <v>12296</v>
      </c>
      <c r="AL5639" t="s">
        <v>339</v>
      </c>
      <c r="AM5639">
        <v>1</v>
      </c>
      <c r="AN5639">
        <v>1</v>
      </c>
      <c r="AO5639">
        <v>13280</v>
      </c>
      <c r="AQ5639">
        <v>123849</v>
      </c>
      <c r="AR5639">
        <v>5342</v>
      </c>
      <c r="AS5639" t="s">
        <v>1746</v>
      </c>
      <c r="AT5639" t="s">
        <v>149</v>
      </c>
      <c r="AW5639" t="s">
        <v>340</v>
      </c>
      <c r="AX5639" t="s">
        <v>340</v>
      </c>
      <c r="AY5639" t="s">
        <v>345</v>
      </c>
      <c r="AZ5639" t="s">
        <v>346</v>
      </c>
      <c r="BY5639" t="s">
        <v>342</v>
      </c>
      <c r="EQ5639">
        <v>243408</v>
      </c>
      <c r="ER5639" t="s">
        <v>12297</v>
      </c>
      <c r="EV5639">
        <v>17284513</v>
      </c>
      <c r="EW5639">
        <v>928</v>
      </c>
      <c r="EX5639">
        <v>219007</v>
      </c>
      <c r="EY5639" t="s">
        <v>12298</v>
      </c>
      <c r="EZ5639">
        <v>1</v>
      </c>
      <c r="FC5639">
        <v>90425</v>
      </c>
      <c r="FD5639" t="s">
        <v>388</v>
      </c>
    </row>
    <row r="5640" spans="1:160" x14ac:dyDescent="0.3">
      <c r="A5640" t="str">
        <f>VLOOKUP(B5640,Table2[],3,FALSE)</f>
        <v>Digital</v>
      </c>
      <c r="B5640" t="str">
        <f>IF(OR(ISNUMBER(FIND("QVC",Z5640)),ISNUMBER(FIND("QVC",AL5640))),"QVC",IF(OR(ISNUMBER(FIND("NCO",H5640)),ISNUMBER(FIND("NCO",Y5640))), "NCO", IF(AL5640="consumer","PMD.com",VLOOKUP(LEFT(H5640,2),Tables!$E$1:$F$11,2,FALSE))))</f>
        <v>PMD.com</v>
      </c>
      <c r="C5640">
        <f t="shared" si="264"/>
        <v>58030001</v>
      </c>
      <c r="D5640">
        <f t="shared" si="265"/>
        <v>1</v>
      </c>
      <c r="E5640" t="str">
        <f t="shared" ca="1" si="266"/>
        <v>MTD orders shipped</v>
      </c>
      <c r="F5640" t="s">
        <v>3539</v>
      </c>
      <c r="G5640" t="s">
        <v>335</v>
      </c>
      <c r="H5640" t="s">
        <v>12299</v>
      </c>
      <c r="I5640" s="6">
        <v>44014.420219907406</v>
      </c>
      <c r="J5640" t="s">
        <v>16</v>
      </c>
      <c r="K5640" s="6">
        <v>44014.681307870371</v>
      </c>
      <c r="M5640" t="s">
        <v>12300</v>
      </c>
      <c r="N5640" t="s">
        <v>12301</v>
      </c>
      <c r="Q5640" t="s">
        <v>2197</v>
      </c>
      <c r="R5640" t="s">
        <v>414</v>
      </c>
      <c r="S5640" t="s">
        <v>12302</v>
      </c>
      <c r="T5640" t="s">
        <v>338</v>
      </c>
      <c r="U5640" t="s">
        <v>530</v>
      </c>
      <c r="W5640" t="s">
        <v>12303</v>
      </c>
      <c r="Z5640" t="s">
        <v>12300</v>
      </c>
      <c r="AA5640" t="s">
        <v>12301</v>
      </c>
      <c r="AD5640" t="s">
        <v>2197</v>
      </c>
      <c r="AE5640" t="s">
        <v>414</v>
      </c>
      <c r="AF5640" t="s">
        <v>12302</v>
      </c>
      <c r="AG5640" t="s">
        <v>338</v>
      </c>
      <c r="AH5640" t="s">
        <v>530</v>
      </c>
      <c r="AJ5640" t="s">
        <v>12303</v>
      </c>
      <c r="AL5640" t="s">
        <v>339</v>
      </c>
      <c r="AM5640">
        <v>1</v>
      </c>
      <c r="AN5640">
        <v>1</v>
      </c>
      <c r="AO5640">
        <v>9621</v>
      </c>
      <c r="AQ5640">
        <v>124483</v>
      </c>
      <c r="AR5640">
        <v>58030001</v>
      </c>
      <c r="AS5640" t="s">
        <v>1761</v>
      </c>
      <c r="AT5640" t="s">
        <v>36</v>
      </c>
      <c r="AW5640" t="s">
        <v>340</v>
      </c>
      <c r="AX5640" t="s">
        <v>340</v>
      </c>
      <c r="AY5640" t="s">
        <v>382</v>
      </c>
      <c r="AZ5640" t="s">
        <v>383</v>
      </c>
      <c r="BY5640" t="s">
        <v>342</v>
      </c>
      <c r="EQ5640">
        <v>243289</v>
      </c>
      <c r="ER5640" t="s">
        <v>12304</v>
      </c>
      <c r="EV5640">
        <v>17290419</v>
      </c>
      <c r="EW5640">
        <v>928</v>
      </c>
      <c r="EX5640">
        <v>221612</v>
      </c>
      <c r="EY5640" t="s">
        <v>12305</v>
      </c>
      <c r="EZ5640">
        <v>1</v>
      </c>
      <c r="FC5640">
        <v>58030001</v>
      </c>
      <c r="FD5640" t="s">
        <v>36</v>
      </c>
    </row>
    <row r="5641" spans="1:160" x14ac:dyDescent="0.3">
      <c r="A5641" t="str">
        <f>VLOOKUP(B5641,Table2[],3,FALSE)</f>
        <v>Digital</v>
      </c>
      <c r="B5641" t="str">
        <f>IF(OR(ISNUMBER(FIND("QVC",Z5641)),ISNUMBER(FIND("QVC",AL5641))),"QVC",IF(OR(ISNUMBER(FIND("NCO",H5641)),ISNUMBER(FIND("NCO",Y5641))), "NCO", IF(AL5641="consumer","PMD.com",VLOOKUP(LEFT(H5641,2),Tables!$E$1:$F$11,2,FALSE))))</f>
        <v>PMD.com</v>
      </c>
      <c r="C5641">
        <f t="shared" si="264"/>
        <v>5341</v>
      </c>
      <c r="D5641">
        <f t="shared" si="265"/>
        <v>1</v>
      </c>
      <c r="E5641" t="str">
        <f t="shared" ca="1" si="266"/>
        <v>shifted orders shipped</v>
      </c>
      <c r="F5641" t="s">
        <v>3539</v>
      </c>
      <c r="G5641" t="s">
        <v>335</v>
      </c>
      <c r="H5641" t="s">
        <v>12306</v>
      </c>
      <c r="I5641" s="6">
        <v>44008.533750000002</v>
      </c>
      <c r="J5641" t="s">
        <v>16</v>
      </c>
      <c r="K5641" s="6">
        <v>44014.681331018517</v>
      </c>
      <c r="M5641" t="s">
        <v>12307</v>
      </c>
      <c r="N5641" t="s">
        <v>12308</v>
      </c>
      <c r="Q5641" t="s">
        <v>12309</v>
      </c>
      <c r="R5641" t="s">
        <v>444</v>
      </c>
      <c r="S5641">
        <v>50441</v>
      </c>
      <c r="T5641" t="s">
        <v>338</v>
      </c>
      <c r="U5641" t="s">
        <v>530</v>
      </c>
      <c r="W5641" t="s">
        <v>12310</v>
      </c>
      <c r="Z5641" t="s">
        <v>12307</v>
      </c>
      <c r="AA5641" t="s">
        <v>12308</v>
      </c>
      <c r="AD5641" t="s">
        <v>12309</v>
      </c>
      <c r="AE5641" t="s">
        <v>444</v>
      </c>
      <c r="AF5641">
        <v>50441</v>
      </c>
      <c r="AG5641" t="s">
        <v>338</v>
      </c>
      <c r="AH5641" t="s">
        <v>530</v>
      </c>
      <c r="AJ5641" t="s">
        <v>12310</v>
      </c>
      <c r="AL5641" t="s">
        <v>339</v>
      </c>
      <c r="AM5641">
        <v>1</v>
      </c>
      <c r="AN5641">
        <v>1</v>
      </c>
      <c r="AO5641">
        <v>15156</v>
      </c>
      <c r="AQ5641">
        <v>124187</v>
      </c>
      <c r="AR5641">
        <v>5341</v>
      </c>
      <c r="AS5641" t="s">
        <v>831</v>
      </c>
      <c r="AT5641" t="s">
        <v>82</v>
      </c>
      <c r="AW5641" t="s">
        <v>340</v>
      </c>
      <c r="AX5641" t="s">
        <v>340</v>
      </c>
      <c r="AY5641" t="s">
        <v>345</v>
      </c>
      <c r="AZ5641" t="s">
        <v>346</v>
      </c>
      <c r="BY5641" t="s">
        <v>342</v>
      </c>
      <c r="EQ5641">
        <v>244247</v>
      </c>
      <c r="ER5641" t="s">
        <v>12311</v>
      </c>
      <c r="EV5641">
        <v>17284514</v>
      </c>
      <c r="EW5641">
        <v>928</v>
      </c>
      <c r="EX5641">
        <v>219008</v>
      </c>
      <c r="EY5641">
        <v>9.2748999964335493E+25</v>
      </c>
      <c r="EZ5641">
        <v>1</v>
      </c>
      <c r="FC5641">
        <v>5341</v>
      </c>
      <c r="FD5641" t="s">
        <v>82</v>
      </c>
    </row>
    <row r="5642" spans="1:160" x14ac:dyDescent="0.3">
      <c r="A5642" t="str">
        <f>VLOOKUP(B5642,Table2[],3,FALSE)</f>
        <v>Digital</v>
      </c>
      <c r="B5642" t="str">
        <f>IF(OR(ISNUMBER(FIND("QVC",Z5642)),ISNUMBER(FIND("QVC",AL5642))),"QVC",IF(OR(ISNUMBER(FIND("NCO",H5642)),ISNUMBER(FIND("NCO",Y5642))), "NCO", IF(AL5642="consumer","PMD.com",VLOOKUP(LEFT(H5642,2),Tables!$E$1:$F$11,2,FALSE))))</f>
        <v>PMD.com</v>
      </c>
      <c r="C5642">
        <f t="shared" si="264"/>
        <v>52460001</v>
      </c>
      <c r="D5642">
        <f t="shared" si="265"/>
        <v>1</v>
      </c>
      <c r="E5642" t="str">
        <f t="shared" ca="1" si="266"/>
        <v>shifted orders shipped</v>
      </c>
      <c r="F5642" t="s">
        <v>3539</v>
      </c>
      <c r="G5642" t="s">
        <v>335</v>
      </c>
      <c r="H5642" t="s">
        <v>12306</v>
      </c>
      <c r="I5642" s="6">
        <v>44008.533750000002</v>
      </c>
      <c r="J5642" t="s">
        <v>16</v>
      </c>
      <c r="K5642" s="6">
        <v>44014.681331018517</v>
      </c>
      <c r="M5642" t="s">
        <v>12307</v>
      </c>
      <c r="N5642" t="s">
        <v>12308</v>
      </c>
      <c r="Q5642" t="s">
        <v>12309</v>
      </c>
      <c r="R5642" t="s">
        <v>444</v>
      </c>
      <c r="S5642">
        <v>50441</v>
      </c>
      <c r="T5642" t="s">
        <v>338</v>
      </c>
      <c r="U5642" t="s">
        <v>530</v>
      </c>
      <c r="W5642" t="s">
        <v>12310</v>
      </c>
      <c r="Z5642" t="s">
        <v>12307</v>
      </c>
      <c r="AA5642" t="s">
        <v>12308</v>
      </c>
      <c r="AD5642" t="s">
        <v>12309</v>
      </c>
      <c r="AE5642" t="s">
        <v>444</v>
      </c>
      <c r="AF5642">
        <v>50441</v>
      </c>
      <c r="AG5642" t="s">
        <v>338</v>
      </c>
      <c r="AH5642" t="s">
        <v>530</v>
      </c>
      <c r="AJ5642" t="s">
        <v>12310</v>
      </c>
      <c r="AL5642" t="s">
        <v>339</v>
      </c>
      <c r="AM5642">
        <v>1</v>
      </c>
      <c r="AN5642">
        <v>1</v>
      </c>
      <c r="AO5642">
        <v>14007</v>
      </c>
      <c r="AQ5642">
        <v>127157</v>
      </c>
      <c r="AR5642">
        <v>52460001</v>
      </c>
      <c r="AS5642" t="s">
        <v>972</v>
      </c>
      <c r="AT5642" t="s">
        <v>76</v>
      </c>
      <c r="AW5642" t="s">
        <v>340</v>
      </c>
      <c r="AX5642" t="s">
        <v>340</v>
      </c>
      <c r="AY5642" t="s">
        <v>341</v>
      </c>
      <c r="AZ5642">
        <v>0</v>
      </c>
      <c r="BY5642" t="s">
        <v>342</v>
      </c>
      <c r="EQ5642">
        <v>252044</v>
      </c>
      <c r="ER5642" t="s">
        <v>12311</v>
      </c>
      <c r="EV5642">
        <v>17284514</v>
      </c>
      <c r="EW5642">
        <v>928</v>
      </c>
      <c r="EX5642">
        <v>219008</v>
      </c>
      <c r="EY5642">
        <v>9.2748999964335493E+25</v>
      </c>
      <c r="EZ5642">
        <v>1</v>
      </c>
      <c r="FC5642">
        <v>52460001</v>
      </c>
      <c r="FD5642" t="s">
        <v>76</v>
      </c>
    </row>
    <row r="5643" spans="1:160" x14ac:dyDescent="0.3">
      <c r="A5643" t="str">
        <f>VLOOKUP(B5643,Table2[],3,FALSE)</f>
        <v>Digital</v>
      </c>
      <c r="B5643" t="str">
        <f>IF(OR(ISNUMBER(FIND("QVC",Z5643)),ISNUMBER(FIND("QVC",AL5643))),"QVC",IF(OR(ISNUMBER(FIND("NCO",H5643)),ISNUMBER(FIND("NCO",Y5643))), "NCO", IF(AL5643="consumer","PMD.com",VLOOKUP(LEFT(H5643,2),Tables!$E$1:$F$11,2,FALSE))))</f>
        <v>PMD.com</v>
      </c>
      <c r="C5643">
        <f t="shared" si="264"/>
        <v>51090061</v>
      </c>
      <c r="D5643">
        <f t="shared" si="265"/>
        <v>1</v>
      </c>
      <c r="E5643" t="str">
        <f t="shared" ca="1" si="266"/>
        <v>shifted orders shipped</v>
      </c>
      <c r="F5643" t="s">
        <v>3539</v>
      </c>
      <c r="G5643" t="s">
        <v>335</v>
      </c>
      <c r="H5643" t="s">
        <v>12312</v>
      </c>
      <c r="I5643" s="6">
        <v>44008.533726851849</v>
      </c>
      <c r="J5643" t="s">
        <v>16</v>
      </c>
      <c r="K5643" s="6">
        <v>44014.681875000002</v>
      </c>
      <c r="M5643" t="s">
        <v>12313</v>
      </c>
      <c r="N5643" t="s">
        <v>12314</v>
      </c>
      <c r="Q5643" t="s">
        <v>12315</v>
      </c>
      <c r="R5643" t="s">
        <v>362</v>
      </c>
      <c r="S5643">
        <v>1754</v>
      </c>
      <c r="T5643" t="s">
        <v>338</v>
      </c>
      <c r="U5643" t="s">
        <v>530</v>
      </c>
      <c r="W5643" t="s">
        <v>12316</v>
      </c>
      <c r="Z5643" t="s">
        <v>12313</v>
      </c>
      <c r="AA5643" t="s">
        <v>12314</v>
      </c>
      <c r="AD5643" t="s">
        <v>12315</v>
      </c>
      <c r="AE5643" t="s">
        <v>362</v>
      </c>
      <c r="AF5643">
        <v>1754</v>
      </c>
      <c r="AG5643" t="s">
        <v>338</v>
      </c>
      <c r="AH5643" t="s">
        <v>530</v>
      </c>
      <c r="AJ5643" t="s">
        <v>12316</v>
      </c>
      <c r="AL5643" t="s">
        <v>339</v>
      </c>
      <c r="AM5643">
        <v>1</v>
      </c>
      <c r="AN5643">
        <v>1</v>
      </c>
      <c r="AO5643">
        <v>8078</v>
      </c>
      <c r="AQ5643">
        <v>124010</v>
      </c>
      <c r="AR5643">
        <v>51090061</v>
      </c>
      <c r="AS5643" t="s">
        <v>2383</v>
      </c>
      <c r="AT5643" t="s">
        <v>122</v>
      </c>
      <c r="AW5643" t="s">
        <v>340</v>
      </c>
      <c r="AX5643" t="s">
        <v>340</v>
      </c>
      <c r="AY5643" t="s">
        <v>357</v>
      </c>
      <c r="AZ5643" t="s">
        <v>363</v>
      </c>
      <c r="BY5643" t="s">
        <v>342</v>
      </c>
      <c r="EQ5643">
        <v>252776</v>
      </c>
      <c r="ER5643" t="s">
        <v>12317</v>
      </c>
      <c r="EV5643">
        <v>17284515</v>
      </c>
      <c r="EW5643">
        <v>928</v>
      </c>
      <c r="EX5643">
        <v>219009</v>
      </c>
      <c r="EY5643">
        <v>9.2748999964335493E+25</v>
      </c>
      <c r="EZ5643">
        <v>1</v>
      </c>
      <c r="FC5643">
        <v>51090061</v>
      </c>
      <c r="FD5643" t="s">
        <v>122</v>
      </c>
    </row>
    <row r="5644" spans="1:160" x14ac:dyDescent="0.3">
      <c r="A5644" t="str">
        <f>VLOOKUP(B5644,Table2[],3,FALSE)</f>
        <v>Digital</v>
      </c>
      <c r="B5644" t="str">
        <f>IF(OR(ISNUMBER(FIND("QVC",Z5644)),ISNUMBER(FIND("QVC",AL5644))),"QVC",IF(OR(ISNUMBER(FIND("NCO",H5644)),ISNUMBER(FIND("NCO",Y5644))), "NCO", IF(AL5644="consumer","PMD.com",VLOOKUP(LEFT(H5644,2),Tables!$E$1:$F$11,2,FALSE))))</f>
        <v>PMD.com</v>
      </c>
      <c r="C5644">
        <f t="shared" ref="C5644:C5707" si="267">AR5644</f>
        <v>53440001</v>
      </c>
      <c r="D5644">
        <f t="shared" ref="D5644:D5707" si="268">AN5644</f>
        <v>1</v>
      </c>
      <c r="E5644" t="str">
        <f t="shared" ref="E5644:E5707" ca="1" si="269">IF(MONTH(TODAY())-MONTH(I5644)&gt;0,"shifted orders shipped","MTD orders shipped")</f>
        <v>shifted orders shipped</v>
      </c>
      <c r="F5644" t="s">
        <v>3539</v>
      </c>
      <c r="G5644" t="s">
        <v>335</v>
      </c>
      <c r="H5644" t="s">
        <v>12312</v>
      </c>
      <c r="I5644" s="6">
        <v>44008.533726851849</v>
      </c>
      <c r="J5644" t="s">
        <v>16</v>
      </c>
      <c r="K5644" s="6">
        <v>44014.681875000002</v>
      </c>
      <c r="M5644" t="s">
        <v>12313</v>
      </c>
      <c r="N5644" t="s">
        <v>12314</v>
      </c>
      <c r="Q5644" t="s">
        <v>12315</v>
      </c>
      <c r="R5644" t="s">
        <v>362</v>
      </c>
      <c r="S5644">
        <v>1754</v>
      </c>
      <c r="T5644" t="s">
        <v>338</v>
      </c>
      <c r="U5644" t="s">
        <v>530</v>
      </c>
      <c r="W5644" t="s">
        <v>12316</v>
      </c>
      <c r="Z5644" t="s">
        <v>12313</v>
      </c>
      <c r="AA5644" t="s">
        <v>12314</v>
      </c>
      <c r="AD5644" t="s">
        <v>12315</v>
      </c>
      <c r="AE5644" t="s">
        <v>362</v>
      </c>
      <c r="AF5644">
        <v>1754</v>
      </c>
      <c r="AG5644" t="s">
        <v>338</v>
      </c>
      <c r="AH5644" t="s">
        <v>530</v>
      </c>
      <c r="AJ5644" t="s">
        <v>12316</v>
      </c>
      <c r="AL5644" t="s">
        <v>339</v>
      </c>
      <c r="AM5644">
        <v>1</v>
      </c>
      <c r="AN5644">
        <v>1</v>
      </c>
      <c r="AO5644">
        <v>7642</v>
      </c>
      <c r="AQ5644">
        <v>124700</v>
      </c>
      <c r="AR5644">
        <v>53440001</v>
      </c>
      <c r="AS5644" t="s">
        <v>1240</v>
      </c>
      <c r="AT5644" t="s">
        <v>116</v>
      </c>
      <c r="AW5644" t="s">
        <v>340</v>
      </c>
      <c r="AX5644" t="s">
        <v>340</v>
      </c>
      <c r="AY5644" t="s">
        <v>345</v>
      </c>
      <c r="AZ5644" t="s">
        <v>345</v>
      </c>
      <c r="BY5644" t="s">
        <v>342</v>
      </c>
      <c r="EQ5644">
        <v>252960</v>
      </c>
      <c r="ER5644" t="s">
        <v>12317</v>
      </c>
      <c r="EV5644">
        <v>17284515</v>
      </c>
      <c r="EW5644">
        <v>928</v>
      </c>
      <c r="EX5644">
        <v>219009</v>
      </c>
      <c r="EY5644">
        <v>9.2748999964335493E+25</v>
      </c>
      <c r="EZ5644">
        <v>1</v>
      </c>
      <c r="FC5644">
        <v>53440001</v>
      </c>
      <c r="FD5644" t="s">
        <v>116</v>
      </c>
    </row>
    <row r="5645" spans="1:160" x14ac:dyDescent="0.3">
      <c r="A5645" t="str">
        <f>VLOOKUP(B5645,Table2[],3,FALSE)</f>
        <v>Digital</v>
      </c>
      <c r="B5645" t="str">
        <f>IF(OR(ISNUMBER(FIND("QVC",Z5645)),ISNUMBER(FIND("QVC",AL5645))),"QVC",IF(OR(ISNUMBER(FIND("NCO",H5645)),ISNUMBER(FIND("NCO",Y5645))), "NCO", IF(AL5645="consumer","PMD.com",VLOOKUP(LEFT(H5645,2),Tables!$E$1:$F$11,2,FALSE))))</f>
        <v>PMD.com</v>
      </c>
      <c r="C5645">
        <f t="shared" si="267"/>
        <v>5208</v>
      </c>
      <c r="D5645">
        <f t="shared" si="268"/>
        <v>1</v>
      </c>
      <c r="E5645" t="str">
        <f t="shared" ca="1" si="269"/>
        <v>MTD orders shipped</v>
      </c>
      <c r="F5645" t="s">
        <v>3539</v>
      </c>
      <c r="G5645" t="s">
        <v>335</v>
      </c>
      <c r="H5645" t="s">
        <v>12318</v>
      </c>
      <c r="I5645" s="6">
        <v>44014.402025462965</v>
      </c>
      <c r="J5645" t="s">
        <v>16</v>
      </c>
      <c r="K5645" s="6">
        <v>44014.681886574072</v>
      </c>
      <c r="M5645" t="s">
        <v>12319</v>
      </c>
      <c r="N5645" t="s">
        <v>12320</v>
      </c>
      <c r="Q5645" t="s">
        <v>12321</v>
      </c>
      <c r="R5645" t="s">
        <v>359</v>
      </c>
      <c r="S5645" t="s">
        <v>12322</v>
      </c>
      <c r="T5645" t="s">
        <v>338</v>
      </c>
      <c r="U5645" t="s">
        <v>530</v>
      </c>
      <c r="W5645" t="s">
        <v>12323</v>
      </c>
      <c r="Z5645" t="s">
        <v>12319</v>
      </c>
      <c r="AA5645" t="s">
        <v>12320</v>
      </c>
      <c r="AD5645" t="s">
        <v>12321</v>
      </c>
      <c r="AE5645" t="s">
        <v>359</v>
      </c>
      <c r="AF5645" t="s">
        <v>12322</v>
      </c>
      <c r="AG5645" t="s">
        <v>338</v>
      </c>
      <c r="AH5645" t="s">
        <v>530</v>
      </c>
      <c r="AJ5645" t="s">
        <v>12323</v>
      </c>
      <c r="AL5645" t="s">
        <v>339</v>
      </c>
      <c r="AM5645">
        <v>1</v>
      </c>
      <c r="AN5645">
        <v>1</v>
      </c>
      <c r="AO5645">
        <v>1406</v>
      </c>
      <c r="AQ5645">
        <v>124008</v>
      </c>
      <c r="AR5645">
        <v>5208</v>
      </c>
      <c r="AS5645" t="s">
        <v>51</v>
      </c>
      <c r="AT5645" t="s">
        <v>52</v>
      </c>
      <c r="AW5645" t="s">
        <v>340</v>
      </c>
      <c r="AX5645" t="s">
        <v>340</v>
      </c>
      <c r="AY5645" t="s">
        <v>419</v>
      </c>
      <c r="AZ5645" t="s">
        <v>420</v>
      </c>
      <c r="BY5645" t="s">
        <v>342</v>
      </c>
      <c r="EQ5645">
        <v>249094</v>
      </c>
      <c r="ER5645" t="s">
        <v>12324</v>
      </c>
      <c r="EV5645">
        <v>17290410</v>
      </c>
      <c r="EW5645">
        <v>928</v>
      </c>
      <c r="EX5645">
        <v>221602</v>
      </c>
      <c r="EY5645">
        <v>9.2748999964335493E+25</v>
      </c>
      <c r="EZ5645">
        <v>1</v>
      </c>
      <c r="FC5645">
        <v>5208</v>
      </c>
      <c r="FD5645" t="s">
        <v>52</v>
      </c>
    </row>
    <row r="5646" spans="1:160" x14ac:dyDescent="0.3">
      <c r="A5646" t="str">
        <f>VLOOKUP(B5646,Table2[],3,FALSE)</f>
        <v>Digital</v>
      </c>
      <c r="B5646" t="str">
        <f>IF(OR(ISNUMBER(FIND("QVC",Z5646)),ISNUMBER(FIND("QVC",AL5646))),"QVC",IF(OR(ISNUMBER(FIND("NCO",H5646)),ISNUMBER(FIND("NCO",Y5646))), "NCO", IF(AL5646="consumer","PMD.com",VLOOKUP(LEFT(H5646,2),Tables!$E$1:$F$11,2,FALSE))))</f>
        <v>PMD.com</v>
      </c>
      <c r="C5646">
        <f t="shared" si="267"/>
        <v>5341</v>
      </c>
      <c r="D5646">
        <f t="shared" si="268"/>
        <v>1</v>
      </c>
      <c r="E5646" t="str">
        <f t="shared" ca="1" si="269"/>
        <v>shifted orders shipped</v>
      </c>
      <c r="F5646" t="s">
        <v>3539</v>
      </c>
      <c r="G5646" t="s">
        <v>335</v>
      </c>
      <c r="H5646" t="s">
        <v>12325</v>
      </c>
      <c r="I5646" s="6">
        <v>44008.533622685187</v>
      </c>
      <c r="J5646" t="s">
        <v>16</v>
      </c>
      <c r="K5646" s="6">
        <v>44014.682488425926</v>
      </c>
      <c r="M5646" t="s">
        <v>12326</v>
      </c>
      <c r="N5646" t="s">
        <v>12327</v>
      </c>
      <c r="Q5646" t="s">
        <v>735</v>
      </c>
      <c r="R5646" t="s">
        <v>381</v>
      </c>
      <c r="S5646">
        <v>80112</v>
      </c>
      <c r="T5646" t="s">
        <v>338</v>
      </c>
      <c r="U5646" t="s">
        <v>530</v>
      </c>
      <c r="W5646" t="s">
        <v>12328</v>
      </c>
      <c r="Z5646" t="s">
        <v>12326</v>
      </c>
      <c r="AA5646" t="s">
        <v>12327</v>
      </c>
      <c r="AD5646" t="s">
        <v>735</v>
      </c>
      <c r="AE5646" t="s">
        <v>381</v>
      </c>
      <c r="AF5646">
        <v>80112</v>
      </c>
      <c r="AG5646" t="s">
        <v>338</v>
      </c>
      <c r="AH5646" t="s">
        <v>530</v>
      </c>
      <c r="AJ5646" t="s">
        <v>12328</v>
      </c>
      <c r="AL5646" t="s">
        <v>339</v>
      </c>
      <c r="AM5646">
        <v>1</v>
      </c>
      <c r="AN5646">
        <v>1</v>
      </c>
      <c r="AO5646">
        <v>15156</v>
      </c>
      <c r="AQ5646">
        <v>124187</v>
      </c>
      <c r="AR5646">
        <v>5341</v>
      </c>
      <c r="AS5646" t="s">
        <v>831</v>
      </c>
      <c r="AT5646" t="s">
        <v>82</v>
      </c>
      <c r="AW5646" t="s">
        <v>340</v>
      </c>
      <c r="AX5646" t="s">
        <v>340</v>
      </c>
      <c r="AY5646" t="s">
        <v>345</v>
      </c>
      <c r="AZ5646" t="s">
        <v>346</v>
      </c>
      <c r="BY5646" t="s">
        <v>342</v>
      </c>
      <c r="EQ5646">
        <v>244247</v>
      </c>
      <c r="ER5646" t="s">
        <v>12329</v>
      </c>
      <c r="EV5646">
        <v>17284518</v>
      </c>
      <c r="EW5646">
        <v>928</v>
      </c>
      <c r="EX5646">
        <v>219012</v>
      </c>
      <c r="EY5646">
        <v>9.2748999964335493E+25</v>
      </c>
      <c r="EZ5646">
        <v>1</v>
      </c>
      <c r="FC5646">
        <v>90425</v>
      </c>
      <c r="FD5646" t="s">
        <v>388</v>
      </c>
    </row>
    <row r="5647" spans="1:160" x14ac:dyDescent="0.3">
      <c r="A5647" t="str">
        <f>VLOOKUP(B5647,Table2[],3,FALSE)</f>
        <v>Digital</v>
      </c>
      <c r="B5647" t="str">
        <f>IF(OR(ISNUMBER(FIND("QVC",Z5647)),ISNUMBER(FIND("QVC",AL5647))),"QVC",IF(OR(ISNUMBER(FIND("NCO",H5647)),ISNUMBER(FIND("NCO",Y5647))), "NCO", IF(AL5647="consumer","PMD.com",VLOOKUP(LEFT(H5647,2),Tables!$E$1:$F$11,2,FALSE))))</f>
        <v>PMD.com</v>
      </c>
      <c r="C5647">
        <f t="shared" si="267"/>
        <v>52460001</v>
      </c>
      <c r="D5647">
        <f t="shared" si="268"/>
        <v>1</v>
      </c>
      <c r="E5647" t="str">
        <f t="shared" ca="1" si="269"/>
        <v>shifted orders shipped</v>
      </c>
      <c r="F5647" t="s">
        <v>3539</v>
      </c>
      <c r="G5647" t="s">
        <v>335</v>
      </c>
      <c r="H5647" t="s">
        <v>12325</v>
      </c>
      <c r="I5647" s="6">
        <v>44008.533622685187</v>
      </c>
      <c r="J5647" t="s">
        <v>16</v>
      </c>
      <c r="K5647" s="6">
        <v>44014.682488425926</v>
      </c>
      <c r="M5647" t="s">
        <v>12326</v>
      </c>
      <c r="N5647" t="s">
        <v>12327</v>
      </c>
      <c r="Q5647" t="s">
        <v>735</v>
      </c>
      <c r="R5647" t="s">
        <v>381</v>
      </c>
      <c r="S5647">
        <v>80112</v>
      </c>
      <c r="T5647" t="s">
        <v>338</v>
      </c>
      <c r="U5647" t="s">
        <v>530</v>
      </c>
      <c r="W5647" t="s">
        <v>12328</v>
      </c>
      <c r="Z5647" t="s">
        <v>12326</v>
      </c>
      <c r="AA5647" t="s">
        <v>12327</v>
      </c>
      <c r="AD5647" t="s">
        <v>735</v>
      </c>
      <c r="AE5647" t="s">
        <v>381</v>
      </c>
      <c r="AF5647">
        <v>80112</v>
      </c>
      <c r="AG5647" t="s">
        <v>338</v>
      </c>
      <c r="AH5647" t="s">
        <v>530</v>
      </c>
      <c r="AJ5647" t="s">
        <v>12328</v>
      </c>
      <c r="AL5647" t="s">
        <v>339</v>
      </c>
      <c r="AM5647">
        <v>1</v>
      </c>
      <c r="AN5647">
        <v>1</v>
      </c>
      <c r="AO5647">
        <v>14007</v>
      </c>
      <c r="AQ5647">
        <v>127157</v>
      </c>
      <c r="AR5647">
        <v>52460001</v>
      </c>
      <c r="AS5647" t="s">
        <v>972</v>
      </c>
      <c r="AT5647" t="s">
        <v>76</v>
      </c>
      <c r="AW5647" t="s">
        <v>340</v>
      </c>
      <c r="AX5647" t="s">
        <v>340</v>
      </c>
      <c r="AY5647" t="s">
        <v>341</v>
      </c>
      <c r="AZ5647">
        <v>0</v>
      </c>
      <c r="BY5647" t="s">
        <v>342</v>
      </c>
      <c r="EQ5647">
        <v>252044</v>
      </c>
      <c r="ER5647" t="s">
        <v>12329</v>
      </c>
      <c r="EV5647">
        <v>17284518</v>
      </c>
      <c r="EW5647">
        <v>928</v>
      </c>
      <c r="EX5647">
        <v>219012</v>
      </c>
      <c r="EY5647">
        <v>9.2748999964335493E+25</v>
      </c>
      <c r="EZ5647">
        <v>1</v>
      </c>
      <c r="FC5647">
        <v>52460001</v>
      </c>
      <c r="FD5647" t="s">
        <v>76</v>
      </c>
    </row>
    <row r="5648" spans="1:160" x14ac:dyDescent="0.3">
      <c r="A5648" t="str">
        <f>VLOOKUP(B5648,Table2[],3,FALSE)</f>
        <v>Digital</v>
      </c>
      <c r="B5648" t="str">
        <f>IF(OR(ISNUMBER(FIND("QVC",Z5648)),ISNUMBER(FIND("QVC",AL5648))),"QVC",IF(OR(ISNUMBER(FIND("NCO",H5648)),ISNUMBER(FIND("NCO",Y5648))), "NCO", IF(AL5648="consumer","PMD.com",VLOOKUP(LEFT(H5648,2),Tables!$E$1:$F$11,2,FALSE))))</f>
        <v>PMD.com</v>
      </c>
      <c r="C5648">
        <f t="shared" si="267"/>
        <v>5342</v>
      </c>
      <c r="D5648">
        <f t="shared" si="268"/>
        <v>1</v>
      </c>
      <c r="E5648" t="str">
        <f t="shared" ca="1" si="269"/>
        <v>shifted orders shipped</v>
      </c>
      <c r="F5648" t="s">
        <v>3539</v>
      </c>
      <c r="G5648" t="s">
        <v>335</v>
      </c>
      <c r="H5648" t="s">
        <v>12325</v>
      </c>
      <c r="I5648" s="6">
        <v>44008.533622685187</v>
      </c>
      <c r="J5648" t="s">
        <v>16</v>
      </c>
      <c r="K5648" s="6">
        <v>44014.682488425926</v>
      </c>
      <c r="M5648" t="s">
        <v>12326</v>
      </c>
      <c r="N5648" t="s">
        <v>12327</v>
      </c>
      <c r="Q5648" t="s">
        <v>735</v>
      </c>
      <c r="R5648" t="s">
        <v>381</v>
      </c>
      <c r="S5648">
        <v>80112</v>
      </c>
      <c r="T5648" t="s">
        <v>338</v>
      </c>
      <c r="U5648" t="s">
        <v>530</v>
      </c>
      <c r="W5648" t="s">
        <v>12328</v>
      </c>
      <c r="Z5648" t="s">
        <v>12326</v>
      </c>
      <c r="AA5648" t="s">
        <v>12327</v>
      </c>
      <c r="AD5648" t="s">
        <v>735</v>
      </c>
      <c r="AE5648" t="s">
        <v>381</v>
      </c>
      <c r="AF5648">
        <v>80112</v>
      </c>
      <c r="AG5648" t="s">
        <v>338</v>
      </c>
      <c r="AH5648" t="s">
        <v>530</v>
      </c>
      <c r="AJ5648" t="s">
        <v>12328</v>
      </c>
      <c r="AL5648" t="s">
        <v>339</v>
      </c>
      <c r="AM5648">
        <v>1</v>
      </c>
      <c r="AN5648">
        <v>1</v>
      </c>
      <c r="AO5648">
        <v>13280</v>
      </c>
      <c r="AQ5648">
        <v>123849</v>
      </c>
      <c r="AR5648">
        <v>5342</v>
      </c>
      <c r="AS5648" t="s">
        <v>1746</v>
      </c>
      <c r="AT5648" t="s">
        <v>149</v>
      </c>
      <c r="AW5648" t="s">
        <v>340</v>
      </c>
      <c r="AX5648" t="s">
        <v>340</v>
      </c>
      <c r="AY5648" t="s">
        <v>345</v>
      </c>
      <c r="AZ5648" t="s">
        <v>346</v>
      </c>
      <c r="BY5648" t="s">
        <v>342</v>
      </c>
      <c r="EQ5648">
        <v>243408</v>
      </c>
      <c r="ER5648" t="s">
        <v>12329</v>
      </c>
      <c r="EV5648">
        <v>17284518</v>
      </c>
      <c r="EW5648">
        <v>928</v>
      </c>
      <c r="EX5648">
        <v>219012</v>
      </c>
      <c r="EY5648">
        <v>9.2748999964335493E+25</v>
      </c>
      <c r="EZ5648">
        <v>1</v>
      </c>
      <c r="FC5648">
        <v>90425</v>
      </c>
      <c r="FD5648" t="s">
        <v>388</v>
      </c>
    </row>
    <row r="5649" spans="1:160" x14ac:dyDescent="0.3">
      <c r="A5649" t="str">
        <f>VLOOKUP(B5649,Table2[],3,FALSE)</f>
        <v>Digital</v>
      </c>
      <c r="B5649" t="str">
        <f>IF(OR(ISNUMBER(FIND("QVC",Z5649)),ISNUMBER(FIND("QVC",AL5649))),"QVC",IF(OR(ISNUMBER(FIND("NCO",H5649)),ISNUMBER(FIND("NCO",Y5649))), "NCO", IF(AL5649="consumer","PMD.com",VLOOKUP(LEFT(H5649,2),Tables!$E$1:$F$11,2,FALSE))))</f>
        <v>PMD.com</v>
      </c>
      <c r="C5649">
        <f t="shared" si="267"/>
        <v>52240001</v>
      </c>
      <c r="D5649">
        <f t="shared" si="268"/>
        <v>1</v>
      </c>
      <c r="E5649" t="str">
        <f t="shared" ca="1" si="269"/>
        <v>shifted orders shipped</v>
      </c>
      <c r="F5649" t="s">
        <v>3539</v>
      </c>
      <c r="G5649" t="s">
        <v>335</v>
      </c>
      <c r="H5649" t="s">
        <v>12330</v>
      </c>
      <c r="I5649" s="6">
        <v>44008.4299537037</v>
      </c>
      <c r="J5649" t="s">
        <v>16</v>
      </c>
      <c r="K5649" s="6">
        <v>44014.682708333334</v>
      </c>
      <c r="M5649" t="s">
        <v>12331</v>
      </c>
      <c r="N5649" t="s">
        <v>12332</v>
      </c>
      <c r="Q5649" t="s">
        <v>12333</v>
      </c>
      <c r="R5649" t="s">
        <v>365</v>
      </c>
      <c r="S5649">
        <v>95037</v>
      </c>
      <c r="T5649" t="s">
        <v>338</v>
      </c>
      <c r="U5649" t="s">
        <v>530</v>
      </c>
      <c r="W5649" t="s">
        <v>12334</v>
      </c>
      <c r="Z5649" t="s">
        <v>12331</v>
      </c>
      <c r="AA5649" t="s">
        <v>12332</v>
      </c>
      <c r="AD5649" t="s">
        <v>12333</v>
      </c>
      <c r="AE5649" t="s">
        <v>365</v>
      </c>
      <c r="AF5649">
        <v>95037</v>
      </c>
      <c r="AG5649" t="s">
        <v>338</v>
      </c>
      <c r="AH5649" t="s">
        <v>530</v>
      </c>
      <c r="AJ5649" t="s">
        <v>12334</v>
      </c>
      <c r="AL5649" t="s">
        <v>339</v>
      </c>
      <c r="AM5649">
        <v>1</v>
      </c>
      <c r="AN5649">
        <v>1</v>
      </c>
      <c r="AO5649">
        <v>5995</v>
      </c>
      <c r="AQ5649">
        <v>124435</v>
      </c>
      <c r="AR5649">
        <v>52240001</v>
      </c>
      <c r="AS5649" t="s">
        <v>2387</v>
      </c>
      <c r="AT5649" t="s">
        <v>108</v>
      </c>
      <c r="AW5649" t="s">
        <v>340</v>
      </c>
      <c r="AX5649" t="s">
        <v>340</v>
      </c>
      <c r="AY5649" t="s">
        <v>341</v>
      </c>
      <c r="AZ5649">
        <v>0</v>
      </c>
      <c r="BY5649" t="s">
        <v>342</v>
      </c>
      <c r="EQ5649">
        <v>253361</v>
      </c>
      <c r="ER5649" t="s">
        <v>12335</v>
      </c>
      <c r="EV5649">
        <v>17284160</v>
      </c>
      <c r="EW5649">
        <v>928</v>
      </c>
      <c r="EX5649">
        <v>218768</v>
      </c>
      <c r="EY5649">
        <v>9.2748999964335493E+25</v>
      </c>
      <c r="EZ5649">
        <v>1</v>
      </c>
      <c r="FC5649">
        <v>52240001</v>
      </c>
      <c r="FD5649" t="s">
        <v>108</v>
      </c>
    </row>
    <row r="5650" spans="1:160" x14ac:dyDescent="0.3">
      <c r="A5650" t="str">
        <f>VLOOKUP(B5650,Table2[],3,FALSE)</f>
        <v>Digital</v>
      </c>
      <c r="B5650" t="str">
        <f>IF(OR(ISNUMBER(FIND("QVC",Z5650)),ISNUMBER(FIND("QVC",AL5650))),"QVC",IF(OR(ISNUMBER(FIND("NCO",H5650)),ISNUMBER(FIND("NCO",Y5650))), "NCO", IF(AL5650="consumer","PMD.com",VLOOKUP(LEFT(H5650,2),Tables!$E$1:$F$11,2,FALSE))))</f>
        <v>PMD.com</v>
      </c>
      <c r="C5650">
        <f t="shared" si="267"/>
        <v>5354</v>
      </c>
      <c r="D5650">
        <f t="shared" si="268"/>
        <v>1</v>
      </c>
      <c r="E5650" t="str">
        <f t="shared" ca="1" si="269"/>
        <v>MTD orders shipped</v>
      </c>
      <c r="F5650" t="s">
        <v>3539</v>
      </c>
      <c r="G5650" t="s">
        <v>335</v>
      </c>
      <c r="H5650" t="s">
        <v>12336</v>
      </c>
      <c r="I5650" s="6">
        <v>44014.394733796296</v>
      </c>
      <c r="J5650" t="s">
        <v>16</v>
      </c>
      <c r="K5650" s="6">
        <v>44014.682893518519</v>
      </c>
      <c r="M5650" t="s">
        <v>12337</v>
      </c>
      <c r="N5650" t="s">
        <v>12338</v>
      </c>
      <c r="Q5650" t="s">
        <v>1170</v>
      </c>
      <c r="R5650" t="s">
        <v>368</v>
      </c>
      <c r="S5650" t="s">
        <v>12339</v>
      </c>
      <c r="T5650" t="s">
        <v>338</v>
      </c>
      <c r="U5650" t="s">
        <v>530</v>
      </c>
      <c r="W5650" t="s">
        <v>12340</v>
      </c>
      <c r="Z5650" t="s">
        <v>12337</v>
      </c>
      <c r="AA5650" t="s">
        <v>12338</v>
      </c>
      <c r="AD5650" t="s">
        <v>1170</v>
      </c>
      <c r="AE5650" t="s">
        <v>368</v>
      </c>
      <c r="AF5650" t="s">
        <v>12339</v>
      </c>
      <c r="AG5650" t="s">
        <v>338</v>
      </c>
      <c r="AH5650" t="s">
        <v>530</v>
      </c>
      <c r="AJ5650" t="s">
        <v>12340</v>
      </c>
      <c r="AL5650" t="s">
        <v>339</v>
      </c>
      <c r="AM5650">
        <v>1</v>
      </c>
      <c r="AN5650">
        <v>1</v>
      </c>
      <c r="AO5650">
        <v>5214</v>
      </c>
      <c r="AQ5650">
        <v>124518</v>
      </c>
      <c r="AR5650">
        <v>5354</v>
      </c>
      <c r="AS5650" t="s">
        <v>1753</v>
      </c>
      <c r="AT5650" t="s">
        <v>103</v>
      </c>
      <c r="AW5650" t="s">
        <v>340</v>
      </c>
      <c r="AX5650" t="s">
        <v>340</v>
      </c>
      <c r="AY5650" t="s">
        <v>351</v>
      </c>
      <c r="AZ5650" t="s">
        <v>415</v>
      </c>
      <c r="BY5650" t="s">
        <v>342</v>
      </c>
      <c r="EQ5650">
        <v>249176</v>
      </c>
      <c r="ER5650" t="s">
        <v>12341</v>
      </c>
      <c r="EV5650">
        <v>17290407</v>
      </c>
      <c r="EW5650">
        <v>928</v>
      </c>
      <c r="EX5650">
        <v>221599</v>
      </c>
      <c r="EY5650">
        <v>9.2748999964335493E+25</v>
      </c>
      <c r="EZ5650">
        <v>1</v>
      </c>
      <c r="FC5650">
        <v>5354</v>
      </c>
      <c r="FD5650" t="s">
        <v>103</v>
      </c>
    </row>
    <row r="5651" spans="1:160" x14ac:dyDescent="0.3">
      <c r="A5651" t="str">
        <f>VLOOKUP(B5651,Table2[],3,FALSE)</f>
        <v>Digital</v>
      </c>
      <c r="B5651" t="str">
        <f>IF(OR(ISNUMBER(FIND("QVC",Z5651)),ISNUMBER(FIND("QVC",AL5651))),"QVC",IF(OR(ISNUMBER(FIND("NCO",H5651)),ISNUMBER(FIND("NCO",Y5651))), "NCO", IF(AL5651="consumer","PMD.com",VLOOKUP(LEFT(H5651,2),Tables!$E$1:$F$11,2,FALSE))))</f>
        <v>PMD.com</v>
      </c>
      <c r="C5651">
        <f t="shared" si="267"/>
        <v>52460001</v>
      </c>
      <c r="D5651">
        <f t="shared" si="268"/>
        <v>1</v>
      </c>
      <c r="E5651" t="str">
        <f t="shared" ca="1" si="269"/>
        <v>shifted orders shipped</v>
      </c>
      <c r="F5651" t="s">
        <v>3539</v>
      </c>
      <c r="G5651" t="s">
        <v>335</v>
      </c>
      <c r="H5651" t="s">
        <v>12342</v>
      </c>
      <c r="I5651" s="6">
        <v>44008.533587962964</v>
      </c>
      <c r="J5651" t="s">
        <v>16</v>
      </c>
      <c r="K5651" s="6">
        <v>44014.682974537034</v>
      </c>
      <c r="M5651" t="s">
        <v>12343</v>
      </c>
      <c r="N5651" t="s">
        <v>12344</v>
      </c>
      <c r="Q5651" t="s">
        <v>478</v>
      </c>
      <c r="R5651" t="s">
        <v>365</v>
      </c>
      <c r="S5651">
        <v>95118</v>
      </c>
      <c r="T5651" t="s">
        <v>338</v>
      </c>
      <c r="U5651" t="s">
        <v>530</v>
      </c>
      <c r="W5651" t="s">
        <v>12345</v>
      </c>
      <c r="Z5651" t="s">
        <v>12343</v>
      </c>
      <c r="AA5651" t="s">
        <v>12344</v>
      </c>
      <c r="AD5651" t="s">
        <v>478</v>
      </c>
      <c r="AE5651" t="s">
        <v>365</v>
      </c>
      <c r="AF5651">
        <v>95118</v>
      </c>
      <c r="AG5651" t="s">
        <v>338</v>
      </c>
      <c r="AH5651" t="s">
        <v>530</v>
      </c>
      <c r="AJ5651" t="s">
        <v>12345</v>
      </c>
      <c r="AL5651" t="s">
        <v>339</v>
      </c>
      <c r="AM5651">
        <v>1</v>
      </c>
      <c r="AN5651">
        <v>1</v>
      </c>
      <c r="AO5651">
        <v>14007</v>
      </c>
      <c r="AQ5651">
        <v>127157</v>
      </c>
      <c r="AR5651">
        <v>52460001</v>
      </c>
      <c r="AS5651" t="s">
        <v>972</v>
      </c>
      <c r="AT5651" t="s">
        <v>76</v>
      </c>
      <c r="AW5651" t="s">
        <v>340</v>
      </c>
      <c r="AX5651" t="s">
        <v>340</v>
      </c>
      <c r="AY5651" t="s">
        <v>341</v>
      </c>
      <c r="AZ5651">
        <v>0</v>
      </c>
      <c r="BY5651" t="s">
        <v>342</v>
      </c>
      <c r="EQ5651">
        <v>252044</v>
      </c>
      <c r="ER5651" t="s">
        <v>12346</v>
      </c>
      <c r="EV5651">
        <v>17284519</v>
      </c>
      <c r="EW5651">
        <v>928</v>
      </c>
      <c r="EX5651">
        <v>219013</v>
      </c>
      <c r="EY5651">
        <v>9.2748999964335493E+25</v>
      </c>
      <c r="EZ5651">
        <v>1</v>
      </c>
      <c r="FC5651">
        <v>52460001</v>
      </c>
      <c r="FD5651" t="s">
        <v>76</v>
      </c>
    </row>
    <row r="5652" spans="1:160" x14ac:dyDescent="0.3">
      <c r="A5652" t="str">
        <f>VLOOKUP(B5652,Table2[],3,FALSE)</f>
        <v>Digital</v>
      </c>
      <c r="B5652" t="str">
        <f>IF(OR(ISNUMBER(FIND("QVC",Z5652)),ISNUMBER(FIND("QVC",AL5652))),"QVC",IF(OR(ISNUMBER(FIND("NCO",H5652)),ISNUMBER(FIND("NCO",Y5652))), "NCO", IF(AL5652="consumer","PMD.com",VLOOKUP(LEFT(H5652,2),Tables!$E$1:$F$11,2,FALSE))))</f>
        <v>PMD.com</v>
      </c>
      <c r="C5652">
        <f t="shared" si="267"/>
        <v>52430001</v>
      </c>
      <c r="D5652">
        <f t="shared" si="268"/>
        <v>1</v>
      </c>
      <c r="E5652" t="str">
        <f t="shared" ca="1" si="269"/>
        <v>shifted orders shipped</v>
      </c>
      <c r="F5652" t="s">
        <v>3539</v>
      </c>
      <c r="G5652" t="s">
        <v>335</v>
      </c>
      <c r="H5652" t="s">
        <v>12347</v>
      </c>
      <c r="I5652" s="6">
        <v>44008.429918981485</v>
      </c>
      <c r="J5652" t="s">
        <v>16</v>
      </c>
      <c r="K5652" s="6">
        <v>44014.683356481481</v>
      </c>
      <c r="M5652" t="s">
        <v>12348</v>
      </c>
      <c r="N5652" t="s">
        <v>12349</v>
      </c>
      <c r="Q5652" t="s">
        <v>12350</v>
      </c>
      <c r="R5652" t="s">
        <v>375</v>
      </c>
      <c r="S5652">
        <v>60586</v>
      </c>
      <c r="T5652" t="s">
        <v>338</v>
      </c>
      <c r="U5652" t="s">
        <v>530</v>
      </c>
      <c r="W5652" t="s">
        <v>12351</v>
      </c>
      <c r="Z5652" t="s">
        <v>12348</v>
      </c>
      <c r="AA5652" t="s">
        <v>12349</v>
      </c>
      <c r="AD5652" t="s">
        <v>12350</v>
      </c>
      <c r="AE5652" t="s">
        <v>375</v>
      </c>
      <c r="AF5652">
        <v>60586</v>
      </c>
      <c r="AG5652" t="s">
        <v>338</v>
      </c>
      <c r="AH5652" t="s">
        <v>530</v>
      </c>
      <c r="AJ5652" t="s">
        <v>12351</v>
      </c>
      <c r="AL5652" t="s">
        <v>339</v>
      </c>
      <c r="AM5652">
        <v>1</v>
      </c>
      <c r="AN5652">
        <v>1</v>
      </c>
      <c r="AO5652">
        <v>12063</v>
      </c>
      <c r="AQ5652">
        <v>127155</v>
      </c>
      <c r="AR5652">
        <v>52430001</v>
      </c>
      <c r="AS5652" t="s">
        <v>927</v>
      </c>
      <c r="AT5652" t="s">
        <v>75</v>
      </c>
      <c r="AW5652" t="s">
        <v>340</v>
      </c>
      <c r="AX5652" t="s">
        <v>340</v>
      </c>
      <c r="AY5652" t="s">
        <v>357</v>
      </c>
      <c r="AZ5652" t="s">
        <v>363</v>
      </c>
      <c r="BY5652" t="s">
        <v>342</v>
      </c>
      <c r="EQ5652">
        <v>249990</v>
      </c>
      <c r="ER5652" t="s">
        <v>12352</v>
      </c>
      <c r="EV5652">
        <v>17284161</v>
      </c>
      <c r="EW5652">
        <v>928</v>
      </c>
      <c r="EX5652">
        <v>218769</v>
      </c>
      <c r="EY5652">
        <v>9.2748999964335493E+25</v>
      </c>
      <c r="EZ5652">
        <v>1</v>
      </c>
      <c r="FC5652">
        <v>52430001</v>
      </c>
      <c r="FD5652" t="s">
        <v>75</v>
      </c>
    </row>
    <row r="5653" spans="1:160" x14ac:dyDescent="0.3">
      <c r="A5653" t="str">
        <f>VLOOKUP(B5653,Table2[],3,FALSE)</f>
        <v>Digital</v>
      </c>
      <c r="B5653" t="str">
        <f>IF(OR(ISNUMBER(FIND("QVC",Z5653)),ISNUMBER(FIND("QVC",AL5653))),"QVC",IF(OR(ISNUMBER(FIND("NCO",H5653)),ISNUMBER(FIND("NCO",Y5653))), "NCO", IF(AL5653="consumer","PMD.com",VLOOKUP(LEFT(H5653,2),Tables!$E$1:$F$11,2,FALSE))))</f>
        <v>PMD.com</v>
      </c>
      <c r="C5653">
        <f t="shared" si="267"/>
        <v>51070001</v>
      </c>
      <c r="D5653">
        <f t="shared" si="268"/>
        <v>1</v>
      </c>
      <c r="E5653" t="str">
        <f t="shared" ca="1" si="269"/>
        <v>shifted orders shipped</v>
      </c>
      <c r="F5653" t="s">
        <v>3539</v>
      </c>
      <c r="G5653" t="s">
        <v>335</v>
      </c>
      <c r="H5653" t="s">
        <v>12353</v>
      </c>
      <c r="I5653" s="6">
        <v>44008.429745370369</v>
      </c>
      <c r="J5653" t="s">
        <v>16</v>
      </c>
      <c r="K5653" s="6">
        <v>44014.684062499997</v>
      </c>
      <c r="M5653" t="s">
        <v>12354</v>
      </c>
      <c r="N5653" t="s">
        <v>12355</v>
      </c>
      <c r="Q5653" t="s">
        <v>969</v>
      </c>
      <c r="R5653" t="s">
        <v>359</v>
      </c>
      <c r="S5653">
        <v>33548</v>
      </c>
      <c r="T5653" t="s">
        <v>338</v>
      </c>
      <c r="U5653" t="s">
        <v>530</v>
      </c>
      <c r="W5653" t="s">
        <v>12356</v>
      </c>
      <c r="Z5653" t="s">
        <v>12354</v>
      </c>
      <c r="AA5653" t="s">
        <v>12355</v>
      </c>
      <c r="AD5653" t="s">
        <v>969</v>
      </c>
      <c r="AE5653" t="s">
        <v>359</v>
      </c>
      <c r="AF5653">
        <v>33548</v>
      </c>
      <c r="AG5653" t="s">
        <v>338</v>
      </c>
      <c r="AH5653" t="s">
        <v>530</v>
      </c>
      <c r="AJ5653" t="s">
        <v>12356</v>
      </c>
      <c r="AL5653" t="s">
        <v>339</v>
      </c>
      <c r="AM5653">
        <v>1</v>
      </c>
      <c r="AN5653">
        <v>1</v>
      </c>
      <c r="AO5653">
        <v>10147</v>
      </c>
      <c r="AQ5653">
        <v>124429</v>
      </c>
      <c r="AR5653">
        <v>51070001</v>
      </c>
      <c r="AS5653" t="s">
        <v>1886</v>
      </c>
      <c r="AT5653" t="s">
        <v>45</v>
      </c>
      <c r="AW5653" t="s">
        <v>343</v>
      </c>
      <c r="BY5653" t="s">
        <v>342</v>
      </c>
      <c r="EQ5653">
        <v>251956</v>
      </c>
      <c r="ER5653" t="s">
        <v>12357</v>
      </c>
      <c r="EV5653">
        <v>17284166</v>
      </c>
      <c r="EW5653">
        <v>928</v>
      </c>
      <c r="EX5653">
        <v>218774</v>
      </c>
      <c r="EY5653">
        <v>9.2748999964335493E+25</v>
      </c>
      <c r="EZ5653">
        <v>1</v>
      </c>
      <c r="FC5653">
        <v>51070001</v>
      </c>
      <c r="FD5653" t="s">
        <v>45</v>
      </c>
    </row>
    <row r="5654" spans="1:160" x14ac:dyDescent="0.3">
      <c r="A5654" t="str">
        <f>VLOOKUP(B5654,Table2[],3,FALSE)</f>
        <v>Digital</v>
      </c>
      <c r="B5654" t="str">
        <f>IF(OR(ISNUMBER(FIND("QVC",Z5654)),ISNUMBER(FIND("QVC",AL5654))),"QVC",IF(OR(ISNUMBER(FIND("NCO",H5654)),ISNUMBER(FIND("NCO",Y5654))), "NCO", IF(AL5654="consumer","PMD.com",VLOOKUP(LEFT(H5654,2),Tables!$E$1:$F$11,2,FALSE))))</f>
        <v>PMD.com</v>
      </c>
      <c r="C5654">
        <f t="shared" si="267"/>
        <v>52460001</v>
      </c>
      <c r="D5654">
        <f t="shared" si="268"/>
        <v>1</v>
      </c>
      <c r="E5654" t="str">
        <f t="shared" ca="1" si="269"/>
        <v>MTD orders shipped</v>
      </c>
      <c r="F5654" t="s">
        <v>3539</v>
      </c>
      <c r="G5654" t="s">
        <v>335</v>
      </c>
      <c r="H5654" t="s">
        <v>12358</v>
      </c>
      <c r="I5654" s="6">
        <v>44014.421087962961</v>
      </c>
      <c r="J5654" t="s">
        <v>16</v>
      </c>
      <c r="K5654" s="6">
        <v>44014.684247685182</v>
      </c>
      <c r="M5654" t="s">
        <v>12359</v>
      </c>
      <c r="N5654" t="s">
        <v>12360</v>
      </c>
      <c r="Q5654" t="s">
        <v>12361</v>
      </c>
      <c r="R5654" t="s">
        <v>444</v>
      </c>
      <c r="S5654" t="s">
        <v>12362</v>
      </c>
      <c r="T5654" t="s">
        <v>338</v>
      </c>
      <c r="U5654" t="s">
        <v>530</v>
      </c>
      <c r="W5654" t="s">
        <v>12363</v>
      </c>
      <c r="Z5654" t="s">
        <v>12359</v>
      </c>
      <c r="AA5654" t="s">
        <v>12360</v>
      </c>
      <c r="AD5654" t="s">
        <v>12361</v>
      </c>
      <c r="AE5654" t="s">
        <v>444</v>
      </c>
      <c r="AF5654" t="s">
        <v>12362</v>
      </c>
      <c r="AG5654" t="s">
        <v>338</v>
      </c>
      <c r="AH5654" t="s">
        <v>530</v>
      </c>
      <c r="AJ5654" t="s">
        <v>12363</v>
      </c>
      <c r="AL5654" t="s">
        <v>339</v>
      </c>
      <c r="AM5654">
        <v>1</v>
      </c>
      <c r="AN5654">
        <v>1</v>
      </c>
      <c r="AO5654">
        <v>14007</v>
      </c>
      <c r="AQ5654">
        <v>127157</v>
      </c>
      <c r="AR5654">
        <v>52460001</v>
      </c>
      <c r="AS5654" t="s">
        <v>972</v>
      </c>
      <c r="AT5654" t="s">
        <v>76</v>
      </c>
      <c r="AW5654" t="s">
        <v>340</v>
      </c>
      <c r="AX5654" t="s">
        <v>340</v>
      </c>
      <c r="AY5654" t="s">
        <v>341</v>
      </c>
      <c r="AZ5654">
        <v>0</v>
      </c>
      <c r="BY5654" t="s">
        <v>342</v>
      </c>
      <c r="EQ5654">
        <v>252044</v>
      </c>
      <c r="ER5654" t="s">
        <v>12364</v>
      </c>
      <c r="EV5654">
        <v>17290420</v>
      </c>
      <c r="EW5654">
        <v>928</v>
      </c>
      <c r="EX5654">
        <v>221613</v>
      </c>
      <c r="EY5654">
        <v>9.2748999964335493E+25</v>
      </c>
      <c r="EZ5654">
        <v>1</v>
      </c>
      <c r="FC5654">
        <v>52460001</v>
      </c>
      <c r="FD5654" t="s">
        <v>76</v>
      </c>
    </row>
    <row r="5655" spans="1:160" x14ac:dyDescent="0.3">
      <c r="A5655" t="str">
        <f>VLOOKUP(B5655,Table2[],3,FALSE)</f>
        <v>Digital</v>
      </c>
      <c r="B5655" t="str">
        <f>IF(OR(ISNUMBER(FIND("QVC",Z5655)),ISNUMBER(FIND("QVC",AL5655))),"QVC",IF(OR(ISNUMBER(FIND("NCO",H5655)),ISNUMBER(FIND("NCO",Y5655))), "NCO", IF(AL5655="consumer","PMD.com",VLOOKUP(LEFT(H5655,2),Tables!$E$1:$F$11,2,FALSE))))</f>
        <v>PMD.com</v>
      </c>
      <c r="C5655">
        <f t="shared" si="267"/>
        <v>51090061</v>
      </c>
      <c r="D5655">
        <f t="shared" si="268"/>
        <v>1</v>
      </c>
      <c r="E5655" t="str">
        <f t="shared" ca="1" si="269"/>
        <v>shifted orders shipped</v>
      </c>
      <c r="F5655" t="s">
        <v>3539</v>
      </c>
      <c r="G5655" t="s">
        <v>335</v>
      </c>
      <c r="H5655" t="s">
        <v>12365</v>
      </c>
      <c r="I5655" s="6">
        <v>44008.533553240741</v>
      </c>
      <c r="J5655" t="s">
        <v>16</v>
      </c>
      <c r="K5655" s="6">
        <v>44014.684560185182</v>
      </c>
      <c r="M5655" t="s">
        <v>12366</v>
      </c>
      <c r="N5655" t="s">
        <v>12367</v>
      </c>
      <c r="Q5655" t="s">
        <v>12368</v>
      </c>
      <c r="R5655" t="s">
        <v>365</v>
      </c>
      <c r="S5655">
        <v>92320</v>
      </c>
      <c r="T5655" t="s">
        <v>338</v>
      </c>
      <c r="U5655" t="s">
        <v>530</v>
      </c>
      <c r="W5655" t="s">
        <v>12369</v>
      </c>
      <c r="Z5655" t="s">
        <v>12366</v>
      </c>
      <c r="AA5655" t="s">
        <v>12367</v>
      </c>
      <c r="AD5655" t="s">
        <v>12368</v>
      </c>
      <c r="AE5655" t="s">
        <v>365</v>
      </c>
      <c r="AF5655">
        <v>92320</v>
      </c>
      <c r="AG5655" t="s">
        <v>338</v>
      </c>
      <c r="AH5655" t="s">
        <v>530</v>
      </c>
      <c r="AJ5655" t="s">
        <v>12369</v>
      </c>
      <c r="AL5655" t="s">
        <v>339</v>
      </c>
      <c r="AM5655">
        <v>1</v>
      </c>
      <c r="AN5655">
        <v>1</v>
      </c>
      <c r="AO5655">
        <v>8078</v>
      </c>
      <c r="AQ5655">
        <v>124010</v>
      </c>
      <c r="AR5655">
        <v>51090061</v>
      </c>
      <c r="AS5655" t="s">
        <v>2383</v>
      </c>
      <c r="AT5655" t="s">
        <v>122</v>
      </c>
      <c r="AW5655" t="s">
        <v>340</v>
      </c>
      <c r="AX5655" t="s">
        <v>340</v>
      </c>
      <c r="AY5655" t="s">
        <v>357</v>
      </c>
      <c r="AZ5655" t="s">
        <v>363</v>
      </c>
      <c r="BY5655" t="s">
        <v>342</v>
      </c>
      <c r="EQ5655">
        <v>252776</v>
      </c>
      <c r="ER5655" t="s">
        <v>12370</v>
      </c>
      <c r="EV5655">
        <v>17284520</v>
      </c>
      <c r="EW5655">
        <v>928</v>
      </c>
      <c r="EX5655">
        <v>219014</v>
      </c>
      <c r="EY5655">
        <v>9.2748999964335493E+25</v>
      </c>
      <c r="EZ5655">
        <v>1</v>
      </c>
      <c r="FC5655">
        <v>51090061</v>
      </c>
      <c r="FD5655" t="s">
        <v>122</v>
      </c>
    </row>
    <row r="5656" spans="1:160" x14ac:dyDescent="0.3">
      <c r="A5656" t="str">
        <f>VLOOKUP(B5656,Table2[],3,FALSE)</f>
        <v>Digital</v>
      </c>
      <c r="B5656" t="str">
        <f>IF(OR(ISNUMBER(FIND("QVC",Z5656)),ISNUMBER(FIND("QVC",AL5656))),"QVC",IF(OR(ISNUMBER(FIND("NCO",H5656)),ISNUMBER(FIND("NCO",Y5656))), "NCO", IF(AL5656="consumer","PMD.com",VLOOKUP(LEFT(H5656,2),Tables!$E$1:$F$11,2,FALSE))))</f>
        <v>PMD.com</v>
      </c>
      <c r="C5656">
        <f t="shared" si="267"/>
        <v>52430001</v>
      </c>
      <c r="D5656">
        <f t="shared" si="268"/>
        <v>1</v>
      </c>
      <c r="E5656" t="str">
        <f t="shared" ca="1" si="269"/>
        <v>MTD orders shipped</v>
      </c>
      <c r="F5656" t="s">
        <v>3539</v>
      </c>
      <c r="G5656" t="s">
        <v>335</v>
      </c>
      <c r="H5656" t="s">
        <v>12371</v>
      </c>
      <c r="I5656" s="6">
        <v>44014.410740740743</v>
      </c>
      <c r="J5656" t="s">
        <v>16</v>
      </c>
      <c r="K5656" s="6">
        <v>44014.684965277775</v>
      </c>
      <c r="M5656" t="s">
        <v>12372</v>
      </c>
      <c r="N5656" t="s">
        <v>12373</v>
      </c>
      <c r="O5656" t="s">
        <v>989</v>
      </c>
      <c r="Q5656" t="s">
        <v>457</v>
      </c>
      <c r="R5656" t="s">
        <v>458</v>
      </c>
      <c r="S5656" t="s">
        <v>12374</v>
      </c>
      <c r="T5656" t="s">
        <v>338</v>
      </c>
      <c r="U5656" t="s">
        <v>530</v>
      </c>
      <c r="W5656" t="s">
        <v>12375</v>
      </c>
      <c r="Z5656" t="s">
        <v>12372</v>
      </c>
      <c r="AA5656" t="s">
        <v>12373</v>
      </c>
      <c r="AB5656" t="s">
        <v>989</v>
      </c>
      <c r="AD5656" t="s">
        <v>457</v>
      </c>
      <c r="AE5656" t="s">
        <v>458</v>
      </c>
      <c r="AF5656" t="s">
        <v>12374</v>
      </c>
      <c r="AG5656" t="s">
        <v>338</v>
      </c>
      <c r="AH5656" t="s">
        <v>530</v>
      </c>
      <c r="AJ5656" t="s">
        <v>12375</v>
      </c>
      <c r="AL5656" t="s">
        <v>339</v>
      </c>
      <c r="AM5656">
        <v>1</v>
      </c>
      <c r="AN5656">
        <v>1</v>
      </c>
      <c r="AO5656">
        <v>12063</v>
      </c>
      <c r="AQ5656">
        <v>127155</v>
      </c>
      <c r="AR5656">
        <v>52430001</v>
      </c>
      <c r="AS5656" t="s">
        <v>9635</v>
      </c>
      <c r="AT5656" t="s">
        <v>75</v>
      </c>
      <c r="AW5656" t="s">
        <v>340</v>
      </c>
      <c r="AX5656" t="s">
        <v>340</v>
      </c>
      <c r="AY5656" t="s">
        <v>357</v>
      </c>
      <c r="AZ5656" t="s">
        <v>363</v>
      </c>
      <c r="BY5656" t="s">
        <v>342</v>
      </c>
      <c r="EQ5656">
        <v>252868</v>
      </c>
      <c r="ER5656" t="s">
        <v>12376</v>
      </c>
      <c r="EV5656">
        <v>17290414</v>
      </c>
      <c r="EW5656">
        <v>928</v>
      </c>
      <c r="EX5656">
        <v>221606</v>
      </c>
      <c r="EY5656" t="s">
        <v>12377</v>
      </c>
      <c r="EZ5656">
        <v>1</v>
      </c>
      <c r="FC5656">
        <v>95384</v>
      </c>
      <c r="FD5656" t="s">
        <v>3530</v>
      </c>
    </row>
    <row r="5657" spans="1:160" x14ac:dyDescent="0.3">
      <c r="A5657" t="str">
        <f>VLOOKUP(B5657,Table2[],3,FALSE)</f>
        <v>Digital</v>
      </c>
      <c r="B5657" t="str">
        <f>IF(OR(ISNUMBER(FIND("QVC",Z5657)),ISNUMBER(FIND("QVC",AL5657))),"QVC",IF(OR(ISNUMBER(FIND("NCO",H5657)),ISNUMBER(FIND("NCO",Y5657))), "NCO", IF(AL5657="consumer","PMD.com",VLOOKUP(LEFT(H5657,2),Tables!$E$1:$F$11,2,FALSE))))</f>
        <v>PMD.com</v>
      </c>
      <c r="C5657">
        <f t="shared" si="267"/>
        <v>53920001</v>
      </c>
      <c r="D5657">
        <f t="shared" si="268"/>
        <v>1</v>
      </c>
      <c r="E5657" t="str">
        <f t="shared" ca="1" si="269"/>
        <v>MTD orders shipped</v>
      </c>
      <c r="F5657" t="s">
        <v>3539</v>
      </c>
      <c r="G5657" t="s">
        <v>335</v>
      </c>
      <c r="H5657" t="s">
        <v>12371</v>
      </c>
      <c r="I5657" s="6">
        <v>44014.410740740743</v>
      </c>
      <c r="J5657" t="s">
        <v>16</v>
      </c>
      <c r="K5657" s="6">
        <v>44014.684965277775</v>
      </c>
      <c r="M5657" t="s">
        <v>12372</v>
      </c>
      <c r="N5657" t="s">
        <v>12373</v>
      </c>
      <c r="O5657" t="s">
        <v>989</v>
      </c>
      <c r="Q5657" t="s">
        <v>457</v>
      </c>
      <c r="R5657" t="s">
        <v>458</v>
      </c>
      <c r="S5657" t="s">
        <v>12374</v>
      </c>
      <c r="T5657" t="s">
        <v>338</v>
      </c>
      <c r="U5657" t="s">
        <v>530</v>
      </c>
      <c r="W5657" t="s">
        <v>12375</v>
      </c>
      <c r="Z5657" t="s">
        <v>12372</v>
      </c>
      <c r="AA5657" t="s">
        <v>12373</v>
      </c>
      <c r="AB5657" t="s">
        <v>989</v>
      </c>
      <c r="AD5657" t="s">
        <v>457</v>
      </c>
      <c r="AE5657" t="s">
        <v>458</v>
      </c>
      <c r="AF5657" t="s">
        <v>12374</v>
      </c>
      <c r="AG5657" t="s">
        <v>338</v>
      </c>
      <c r="AH5657" t="s">
        <v>530</v>
      </c>
      <c r="AJ5657" t="s">
        <v>12375</v>
      </c>
      <c r="AL5657" t="s">
        <v>339</v>
      </c>
      <c r="AM5657">
        <v>1</v>
      </c>
      <c r="AN5657">
        <v>1</v>
      </c>
      <c r="AO5657">
        <v>14899</v>
      </c>
      <c r="AQ5657">
        <v>124468</v>
      </c>
      <c r="AR5657">
        <v>53920001</v>
      </c>
      <c r="AS5657" t="s">
        <v>42</v>
      </c>
      <c r="AT5657" t="s">
        <v>40</v>
      </c>
      <c r="AW5657" t="s">
        <v>343</v>
      </c>
      <c r="BY5657" t="s">
        <v>342</v>
      </c>
      <c r="EQ5657">
        <v>247476</v>
      </c>
      <c r="ER5657" t="s">
        <v>12376</v>
      </c>
      <c r="EV5657">
        <v>17290414</v>
      </c>
      <c r="EW5657">
        <v>928</v>
      </c>
      <c r="EX5657">
        <v>221606</v>
      </c>
      <c r="EY5657" t="s">
        <v>12377</v>
      </c>
      <c r="EZ5657">
        <v>1</v>
      </c>
      <c r="FC5657">
        <v>95384</v>
      </c>
      <c r="FD5657" t="s">
        <v>3530</v>
      </c>
    </row>
    <row r="5658" spans="1:160" x14ac:dyDescent="0.3">
      <c r="A5658" t="str">
        <f>VLOOKUP(B5658,Table2[],3,FALSE)</f>
        <v>Digital</v>
      </c>
      <c r="B5658" t="str">
        <f>IF(OR(ISNUMBER(FIND("QVC",Z5658)),ISNUMBER(FIND("QVC",AL5658))),"QVC",IF(OR(ISNUMBER(FIND("NCO",H5658)),ISNUMBER(FIND("NCO",Y5658))), "NCO", IF(AL5658="consumer","PMD.com",VLOOKUP(LEFT(H5658,2),Tables!$E$1:$F$11,2,FALSE))))</f>
        <v>PMD.com</v>
      </c>
      <c r="C5658">
        <f t="shared" si="267"/>
        <v>53450001</v>
      </c>
      <c r="D5658">
        <f t="shared" si="268"/>
        <v>1</v>
      </c>
      <c r="E5658" t="str">
        <f t="shared" ca="1" si="269"/>
        <v>MTD orders shipped</v>
      </c>
      <c r="F5658" t="s">
        <v>3539</v>
      </c>
      <c r="G5658" t="s">
        <v>335</v>
      </c>
      <c r="H5658" t="s">
        <v>12371</v>
      </c>
      <c r="I5658" s="6">
        <v>44014.410740740743</v>
      </c>
      <c r="J5658" t="s">
        <v>16</v>
      </c>
      <c r="K5658" s="6">
        <v>44014.684965277775</v>
      </c>
      <c r="M5658" t="s">
        <v>12372</v>
      </c>
      <c r="N5658" t="s">
        <v>12373</v>
      </c>
      <c r="O5658" t="s">
        <v>989</v>
      </c>
      <c r="Q5658" t="s">
        <v>457</v>
      </c>
      <c r="R5658" t="s">
        <v>458</v>
      </c>
      <c r="S5658" t="s">
        <v>12374</v>
      </c>
      <c r="T5658" t="s">
        <v>338</v>
      </c>
      <c r="U5658" t="s">
        <v>530</v>
      </c>
      <c r="W5658" t="s">
        <v>12375</v>
      </c>
      <c r="Z5658" t="s">
        <v>12372</v>
      </c>
      <c r="AA5658" t="s">
        <v>12373</v>
      </c>
      <c r="AB5658" t="s">
        <v>989</v>
      </c>
      <c r="AD5658" t="s">
        <v>457</v>
      </c>
      <c r="AE5658" t="s">
        <v>458</v>
      </c>
      <c r="AF5658" t="s">
        <v>12374</v>
      </c>
      <c r="AG5658" t="s">
        <v>338</v>
      </c>
      <c r="AH5658" t="s">
        <v>530</v>
      </c>
      <c r="AJ5658" t="s">
        <v>12375</v>
      </c>
      <c r="AL5658" t="s">
        <v>339</v>
      </c>
      <c r="AM5658">
        <v>1</v>
      </c>
      <c r="AN5658">
        <v>1</v>
      </c>
      <c r="AO5658">
        <v>6117</v>
      </c>
      <c r="AQ5658">
        <v>124723</v>
      </c>
      <c r="AR5658">
        <v>53450001</v>
      </c>
      <c r="AS5658" t="s">
        <v>89</v>
      </c>
      <c r="AT5658" t="s">
        <v>144</v>
      </c>
      <c r="AW5658" t="s">
        <v>340</v>
      </c>
      <c r="AX5658" t="s">
        <v>340</v>
      </c>
      <c r="AY5658" t="s">
        <v>345</v>
      </c>
      <c r="AZ5658">
        <v>0</v>
      </c>
      <c r="EQ5658">
        <v>252730</v>
      </c>
      <c r="ER5658" t="s">
        <v>12376</v>
      </c>
      <c r="EV5658">
        <v>17290414</v>
      </c>
      <c r="EW5658">
        <v>928</v>
      </c>
      <c r="EX5658">
        <v>221606</v>
      </c>
      <c r="EY5658" t="s">
        <v>12377</v>
      </c>
      <c r="EZ5658">
        <v>1</v>
      </c>
      <c r="FC5658">
        <v>53450001</v>
      </c>
      <c r="FD5658" t="s">
        <v>144</v>
      </c>
    </row>
    <row r="5659" spans="1:160" x14ac:dyDescent="0.3">
      <c r="A5659" t="str">
        <f>VLOOKUP(B5659,Table2[],3,FALSE)</f>
        <v>Digital</v>
      </c>
      <c r="B5659" t="str">
        <f>IF(OR(ISNUMBER(FIND("QVC",Z5659)),ISNUMBER(FIND("QVC",AL5659))),"QVC",IF(OR(ISNUMBER(FIND("NCO",H5659)),ISNUMBER(FIND("NCO",Y5659))), "NCO", IF(AL5659="consumer","PMD.com",VLOOKUP(LEFT(H5659,2),Tables!$E$1:$F$11,2,FALSE))))</f>
        <v>PMD.com</v>
      </c>
      <c r="C5659">
        <f t="shared" si="267"/>
        <v>51090030</v>
      </c>
      <c r="D5659">
        <f t="shared" si="268"/>
        <v>1</v>
      </c>
      <c r="E5659" t="str">
        <f t="shared" ca="1" si="269"/>
        <v>MTD orders shipped</v>
      </c>
      <c r="F5659" t="s">
        <v>3539</v>
      </c>
      <c r="G5659" t="s">
        <v>335</v>
      </c>
      <c r="H5659" t="s">
        <v>12371</v>
      </c>
      <c r="I5659" s="6">
        <v>44014.410740740743</v>
      </c>
      <c r="J5659" t="s">
        <v>16</v>
      </c>
      <c r="K5659" s="6">
        <v>44014.684965277775</v>
      </c>
      <c r="M5659" t="s">
        <v>12372</v>
      </c>
      <c r="N5659" t="s">
        <v>12373</v>
      </c>
      <c r="O5659" t="s">
        <v>989</v>
      </c>
      <c r="Q5659" t="s">
        <v>457</v>
      </c>
      <c r="R5659" t="s">
        <v>458</v>
      </c>
      <c r="S5659" t="s">
        <v>12374</v>
      </c>
      <c r="T5659" t="s">
        <v>338</v>
      </c>
      <c r="U5659" t="s">
        <v>530</v>
      </c>
      <c r="W5659" t="s">
        <v>12375</v>
      </c>
      <c r="Z5659" t="s">
        <v>12372</v>
      </c>
      <c r="AA5659" t="s">
        <v>12373</v>
      </c>
      <c r="AB5659" t="s">
        <v>989</v>
      </c>
      <c r="AD5659" t="s">
        <v>457</v>
      </c>
      <c r="AE5659" t="s">
        <v>458</v>
      </c>
      <c r="AF5659" t="s">
        <v>12374</v>
      </c>
      <c r="AG5659" t="s">
        <v>338</v>
      </c>
      <c r="AH5659" t="s">
        <v>530</v>
      </c>
      <c r="AJ5659" t="s">
        <v>12375</v>
      </c>
      <c r="AL5659" t="s">
        <v>339</v>
      </c>
      <c r="AM5659">
        <v>1</v>
      </c>
      <c r="AN5659">
        <v>1</v>
      </c>
      <c r="AO5659">
        <v>6688</v>
      </c>
      <c r="AQ5659">
        <v>125960</v>
      </c>
      <c r="AR5659">
        <v>51090030</v>
      </c>
      <c r="AS5659" t="s">
        <v>3043</v>
      </c>
      <c r="AT5659" t="s">
        <v>628</v>
      </c>
      <c r="AW5659" t="s">
        <v>343</v>
      </c>
      <c r="BY5659" t="s">
        <v>342</v>
      </c>
      <c r="BZ5659" t="b">
        <v>0</v>
      </c>
      <c r="EQ5659">
        <v>243047</v>
      </c>
      <c r="ER5659" t="s">
        <v>12376</v>
      </c>
      <c r="EV5659">
        <v>17290414</v>
      </c>
      <c r="EW5659">
        <v>928</v>
      </c>
      <c r="EX5659">
        <v>221606</v>
      </c>
      <c r="EY5659" t="s">
        <v>12377</v>
      </c>
      <c r="EZ5659">
        <v>1</v>
      </c>
      <c r="FC5659">
        <v>95384</v>
      </c>
      <c r="FD5659" t="s">
        <v>3530</v>
      </c>
    </row>
    <row r="5660" spans="1:160" x14ac:dyDescent="0.3">
      <c r="A5660" t="str">
        <f>VLOOKUP(B5660,Table2[],3,FALSE)</f>
        <v>Digital</v>
      </c>
      <c r="B5660" t="str">
        <f>IF(OR(ISNUMBER(FIND("QVC",Z5660)),ISNUMBER(FIND("QVC",AL5660))),"QVC",IF(OR(ISNUMBER(FIND("NCO",H5660)),ISNUMBER(FIND("NCO",Y5660))), "NCO", IF(AL5660="consumer","PMD.com",VLOOKUP(LEFT(H5660,2),Tables!$E$1:$F$11,2,FALSE))))</f>
        <v>PMD.com</v>
      </c>
      <c r="C5660">
        <f t="shared" si="267"/>
        <v>53200001</v>
      </c>
      <c r="D5660">
        <f t="shared" si="268"/>
        <v>1</v>
      </c>
      <c r="E5660" t="str">
        <f t="shared" ca="1" si="269"/>
        <v>shifted orders shipped</v>
      </c>
      <c r="F5660" t="s">
        <v>3539</v>
      </c>
      <c r="G5660" t="s">
        <v>335</v>
      </c>
      <c r="H5660" t="s">
        <v>12378</v>
      </c>
      <c r="I5660" s="6">
        <v>44008.533518518518</v>
      </c>
      <c r="J5660" t="s">
        <v>16</v>
      </c>
      <c r="K5660" s="6">
        <v>44014.68546296296</v>
      </c>
      <c r="M5660" t="s">
        <v>12379</v>
      </c>
      <c r="N5660" t="s">
        <v>12380</v>
      </c>
      <c r="Q5660" t="s">
        <v>12381</v>
      </c>
      <c r="R5660" t="s">
        <v>365</v>
      </c>
      <c r="S5660">
        <v>92691</v>
      </c>
      <c r="T5660" t="s">
        <v>338</v>
      </c>
      <c r="U5660" t="s">
        <v>530</v>
      </c>
      <c r="W5660" t="s">
        <v>12382</v>
      </c>
      <c r="Z5660" t="s">
        <v>12379</v>
      </c>
      <c r="AA5660" t="s">
        <v>12380</v>
      </c>
      <c r="AD5660" t="s">
        <v>12381</v>
      </c>
      <c r="AE5660" t="s">
        <v>365</v>
      </c>
      <c r="AF5660">
        <v>92691</v>
      </c>
      <c r="AG5660" t="s">
        <v>338</v>
      </c>
      <c r="AH5660" t="s">
        <v>530</v>
      </c>
      <c r="AJ5660" t="s">
        <v>12382</v>
      </c>
      <c r="AL5660" t="s">
        <v>339</v>
      </c>
      <c r="AM5660">
        <v>1</v>
      </c>
      <c r="AN5660">
        <v>1</v>
      </c>
      <c r="AO5660">
        <v>15189</v>
      </c>
      <c r="AQ5660">
        <v>123906</v>
      </c>
      <c r="AR5660">
        <v>53200001</v>
      </c>
      <c r="AS5660" t="s">
        <v>973</v>
      </c>
      <c r="AT5660" t="s">
        <v>50</v>
      </c>
      <c r="AW5660" t="s">
        <v>340</v>
      </c>
      <c r="AX5660" t="s">
        <v>340</v>
      </c>
      <c r="AY5660" t="s">
        <v>357</v>
      </c>
      <c r="AZ5660" t="s">
        <v>363</v>
      </c>
      <c r="BY5660" t="s">
        <v>342</v>
      </c>
      <c r="EQ5660">
        <v>252156</v>
      </c>
      <c r="ER5660" t="s">
        <v>12383</v>
      </c>
      <c r="EV5660">
        <v>17284521</v>
      </c>
      <c r="EW5660">
        <v>928</v>
      </c>
      <c r="EX5660">
        <v>219015</v>
      </c>
      <c r="EY5660">
        <v>9.2748999964335493E+25</v>
      </c>
      <c r="EZ5660">
        <v>1</v>
      </c>
      <c r="FC5660">
        <v>95071</v>
      </c>
      <c r="FD5660" t="s">
        <v>1477</v>
      </c>
    </row>
    <row r="5661" spans="1:160" x14ac:dyDescent="0.3">
      <c r="A5661" t="str">
        <f>VLOOKUP(B5661,Table2[],3,FALSE)</f>
        <v>Digital</v>
      </c>
      <c r="B5661" t="str">
        <f>IF(OR(ISNUMBER(FIND("QVC",Z5661)),ISNUMBER(FIND("QVC",AL5661))),"QVC",IF(OR(ISNUMBER(FIND("NCO",H5661)),ISNUMBER(FIND("NCO",Y5661))), "NCO", IF(AL5661="consumer","PMD.com",VLOOKUP(LEFT(H5661,2),Tables!$E$1:$F$11,2,FALSE))))</f>
        <v>PMD.com</v>
      </c>
      <c r="C5661">
        <f t="shared" si="267"/>
        <v>5257</v>
      </c>
      <c r="D5661">
        <f t="shared" si="268"/>
        <v>1</v>
      </c>
      <c r="E5661" t="str">
        <f t="shared" ca="1" si="269"/>
        <v>MTD orders shipped</v>
      </c>
      <c r="F5661" t="s">
        <v>3539</v>
      </c>
      <c r="G5661" t="s">
        <v>335</v>
      </c>
      <c r="H5661" t="s">
        <v>12384</v>
      </c>
      <c r="I5661" s="6">
        <v>44014.402800925927</v>
      </c>
      <c r="J5661" t="s">
        <v>16</v>
      </c>
      <c r="K5661" s="6">
        <v>44014.68546296296</v>
      </c>
      <c r="M5661" t="s">
        <v>12385</v>
      </c>
      <c r="N5661" t="s">
        <v>12386</v>
      </c>
      <c r="O5661" t="s">
        <v>1216</v>
      </c>
      <c r="Q5661" t="s">
        <v>12387</v>
      </c>
      <c r="R5661" t="s">
        <v>479</v>
      </c>
      <c r="S5661" t="s">
        <v>12388</v>
      </c>
      <c r="T5661" t="s">
        <v>338</v>
      </c>
      <c r="U5661" t="s">
        <v>530</v>
      </c>
      <c r="W5661" t="s">
        <v>12389</v>
      </c>
      <c r="Z5661" t="s">
        <v>12385</v>
      </c>
      <c r="AA5661" t="s">
        <v>12386</v>
      </c>
      <c r="AB5661" t="s">
        <v>1216</v>
      </c>
      <c r="AD5661" t="s">
        <v>12387</v>
      </c>
      <c r="AE5661" t="s">
        <v>479</v>
      </c>
      <c r="AF5661" t="s">
        <v>12388</v>
      </c>
      <c r="AG5661" t="s">
        <v>338</v>
      </c>
      <c r="AH5661" t="s">
        <v>530</v>
      </c>
      <c r="AJ5661" t="s">
        <v>12389</v>
      </c>
      <c r="AL5661" t="s">
        <v>339</v>
      </c>
      <c r="AM5661">
        <v>1</v>
      </c>
      <c r="AN5661">
        <v>1</v>
      </c>
      <c r="AO5661">
        <v>6598</v>
      </c>
      <c r="AQ5661">
        <v>124399</v>
      </c>
      <c r="AR5661">
        <v>5257</v>
      </c>
      <c r="AS5661" t="s">
        <v>25</v>
      </c>
      <c r="AT5661" t="s">
        <v>26</v>
      </c>
      <c r="AW5661" t="s">
        <v>352</v>
      </c>
      <c r="AX5661" t="s">
        <v>352</v>
      </c>
      <c r="AY5661" t="s">
        <v>353</v>
      </c>
      <c r="AZ5661" t="s">
        <v>371</v>
      </c>
      <c r="BY5661" t="s">
        <v>342</v>
      </c>
      <c r="EQ5661">
        <v>251699</v>
      </c>
      <c r="ER5661" t="s">
        <v>12390</v>
      </c>
      <c r="EV5661">
        <v>17290411</v>
      </c>
      <c r="EW5661">
        <v>928</v>
      </c>
      <c r="EX5661">
        <v>221603</v>
      </c>
      <c r="EY5661" t="s">
        <v>12391</v>
      </c>
      <c r="EZ5661">
        <v>1</v>
      </c>
      <c r="FC5661">
        <v>5257</v>
      </c>
      <c r="FD5661" t="s">
        <v>26</v>
      </c>
    </row>
    <row r="5662" spans="1:160" x14ac:dyDescent="0.3">
      <c r="A5662" t="str">
        <f>VLOOKUP(B5662,Table2[],3,FALSE)</f>
        <v>Digital</v>
      </c>
      <c r="B5662" t="str">
        <f>IF(OR(ISNUMBER(FIND("QVC",Z5662)),ISNUMBER(FIND("QVC",AL5662))),"QVC",IF(OR(ISNUMBER(FIND("NCO",H5662)),ISNUMBER(FIND("NCO",Y5662))), "NCO", IF(AL5662="consumer","PMD.com",VLOOKUP(LEFT(H5662,2),Tables!$E$1:$F$11,2,FALSE))))</f>
        <v>PMD.com</v>
      </c>
      <c r="C5662">
        <f t="shared" si="267"/>
        <v>5341</v>
      </c>
      <c r="D5662">
        <f t="shared" si="268"/>
        <v>1</v>
      </c>
      <c r="E5662" t="str">
        <f t="shared" ca="1" si="269"/>
        <v>shifted orders shipped</v>
      </c>
      <c r="F5662" t="s">
        <v>3539</v>
      </c>
      <c r="G5662" t="s">
        <v>335</v>
      </c>
      <c r="H5662" t="s">
        <v>12378</v>
      </c>
      <c r="I5662" s="6">
        <v>44008.533518518518</v>
      </c>
      <c r="J5662" t="s">
        <v>16</v>
      </c>
      <c r="K5662" s="6">
        <v>44014.68546296296</v>
      </c>
      <c r="M5662" t="s">
        <v>12379</v>
      </c>
      <c r="N5662" t="s">
        <v>12380</v>
      </c>
      <c r="Q5662" t="s">
        <v>12381</v>
      </c>
      <c r="R5662" t="s">
        <v>365</v>
      </c>
      <c r="S5662">
        <v>92691</v>
      </c>
      <c r="T5662" t="s">
        <v>338</v>
      </c>
      <c r="U5662" t="s">
        <v>530</v>
      </c>
      <c r="W5662" t="s">
        <v>12382</v>
      </c>
      <c r="Z5662" t="s">
        <v>12379</v>
      </c>
      <c r="AA5662" t="s">
        <v>12380</v>
      </c>
      <c r="AD5662" t="s">
        <v>12381</v>
      </c>
      <c r="AE5662" t="s">
        <v>365</v>
      </c>
      <c r="AF5662">
        <v>92691</v>
      </c>
      <c r="AG5662" t="s">
        <v>338</v>
      </c>
      <c r="AH5662" t="s">
        <v>530</v>
      </c>
      <c r="AJ5662" t="s">
        <v>12382</v>
      </c>
      <c r="AL5662" t="s">
        <v>339</v>
      </c>
      <c r="AM5662">
        <v>1</v>
      </c>
      <c r="AN5662">
        <v>1</v>
      </c>
      <c r="AO5662">
        <v>15156</v>
      </c>
      <c r="AQ5662">
        <v>124187</v>
      </c>
      <c r="AR5662">
        <v>5341</v>
      </c>
      <c r="AS5662" t="s">
        <v>831</v>
      </c>
      <c r="AT5662" t="s">
        <v>82</v>
      </c>
      <c r="AW5662" t="s">
        <v>340</v>
      </c>
      <c r="AX5662" t="s">
        <v>340</v>
      </c>
      <c r="AY5662" t="s">
        <v>345</v>
      </c>
      <c r="AZ5662" t="s">
        <v>346</v>
      </c>
      <c r="BY5662" t="s">
        <v>342</v>
      </c>
      <c r="EQ5662">
        <v>244247</v>
      </c>
      <c r="ER5662" t="s">
        <v>12383</v>
      </c>
      <c r="EV5662">
        <v>17284521</v>
      </c>
      <c r="EW5662">
        <v>928</v>
      </c>
      <c r="EX5662">
        <v>219015</v>
      </c>
      <c r="EY5662">
        <v>9.2748999964335493E+25</v>
      </c>
      <c r="EZ5662">
        <v>1</v>
      </c>
      <c r="FC5662">
        <v>95071</v>
      </c>
      <c r="FD5662" t="s">
        <v>1477</v>
      </c>
    </row>
    <row r="5663" spans="1:160" x14ac:dyDescent="0.3">
      <c r="A5663" t="str">
        <f>VLOOKUP(B5663,Table2[],3,FALSE)</f>
        <v>Digital</v>
      </c>
      <c r="B5663" t="str">
        <f>IF(OR(ISNUMBER(FIND("QVC",Z5663)),ISNUMBER(FIND("QVC",AL5663))),"QVC",IF(OR(ISNUMBER(FIND("NCO",H5663)),ISNUMBER(FIND("NCO",Y5663))), "NCO", IF(AL5663="consumer","PMD.com",VLOOKUP(LEFT(H5663,2),Tables!$E$1:$F$11,2,FALSE))))</f>
        <v>PMD.com</v>
      </c>
      <c r="C5663">
        <f t="shared" si="267"/>
        <v>52460001</v>
      </c>
      <c r="D5663">
        <f t="shared" si="268"/>
        <v>1</v>
      </c>
      <c r="E5663" t="str">
        <f t="shared" ca="1" si="269"/>
        <v>shifted orders shipped</v>
      </c>
      <c r="F5663" t="s">
        <v>3539</v>
      </c>
      <c r="G5663" t="s">
        <v>335</v>
      </c>
      <c r="H5663" t="s">
        <v>12378</v>
      </c>
      <c r="I5663" s="6">
        <v>44008.533518518518</v>
      </c>
      <c r="J5663" t="s">
        <v>16</v>
      </c>
      <c r="K5663" s="6">
        <v>44014.68546296296</v>
      </c>
      <c r="M5663" t="s">
        <v>12379</v>
      </c>
      <c r="N5663" t="s">
        <v>12380</v>
      </c>
      <c r="Q5663" t="s">
        <v>12381</v>
      </c>
      <c r="R5663" t="s">
        <v>365</v>
      </c>
      <c r="S5663">
        <v>92691</v>
      </c>
      <c r="T5663" t="s">
        <v>338</v>
      </c>
      <c r="U5663" t="s">
        <v>530</v>
      </c>
      <c r="W5663" t="s">
        <v>12382</v>
      </c>
      <c r="Z5663" t="s">
        <v>12379</v>
      </c>
      <c r="AA5663" t="s">
        <v>12380</v>
      </c>
      <c r="AD5663" t="s">
        <v>12381</v>
      </c>
      <c r="AE5663" t="s">
        <v>365</v>
      </c>
      <c r="AF5663">
        <v>92691</v>
      </c>
      <c r="AG5663" t="s">
        <v>338</v>
      </c>
      <c r="AH5663" t="s">
        <v>530</v>
      </c>
      <c r="AJ5663" t="s">
        <v>12382</v>
      </c>
      <c r="AL5663" t="s">
        <v>339</v>
      </c>
      <c r="AM5663">
        <v>1</v>
      </c>
      <c r="AN5663">
        <v>1</v>
      </c>
      <c r="AO5663">
        <v>14007</v>
      </c>
      <c r="AQ5663">
        <v>127157</v>
      </c>
      <c r="AR5663">
        <v>52460001</v>
      </c>
      <c r="AS5663" t="s">
        <v>972</v>
      </c>
      <c r="AT5663" t="s">
        <v>76</v>
      </c>
      <c r="AW5663" t="s">
        <v>340</v>
      </c>
      <c r="AX5663" t="s">
        <v>340</v>
      </c>
      <c r="AY5663" t="s">
        <v>341</v>
      </c>
      <c r="AZ5663">
        <v>0</v>
      </c>
      <c r="BY5663" t="s">
        <v>342</v>
      </c>
      <c r="EQ5663">
        <v>252044</v>
      </c>
      <c r="ER5663" t="s">
        <v>12383</v>
      </c>
      <c r="EV5663">
        <v>17284521</v>
      </c>
      <c r="EW5663">
        <v>928</v>
      </c>
      <c r="EX5663">
        <v>219015</v>
      </c>
      <c r="EY5663">
        <v>9.2748999964335493E+25</v>
      </c>
      <c r="EZ5663">
        <v>1</v>
      </c>
      <c r="FC5663">
        <v>52460001</v>
      </c>
      <c r="FD5663" t="s">
        <v>76</v>
      </c>
    </row>
    <row r="5664" spans="1:160" x14ac:dyDescent="0.3">
      <c r="A5664" t="str">
        <f>VLOOKUP(B5664,Table2[],3,FALSE)</f>
        <v>Digital</v>
      </c>
      <c r="B5664" t="str">
        <f>IF(OR(ISNUMBER(FIND("QVC",Z5664)),ISNUMBER(FIND("QVC",AL5664))),"QVC",IF(OR(ISNUMBER(FIND("NCO",H5664)),ISNUMBER(FIND("NCO",Y5664))), "NCO", IF(AL5664="consumer","PMD.com",VLOOKUP(LEFT(H5664,2),Tables!$E$1:$F$11,2,FALSE))))</f>
        <v>PMD.com</v>
      </c>
      <c r="C5664">
        <f t="shared" si="267"/>
        <v>535501</v>
      </c>
      <c r="D5664">
        <f t="shared" si="268"/>
        <v>1</v>
      </c>
      <c r="E5664" t="str">
        <f t="shared" ca="1" si="269"/>
        <v>shifted orders shipped</v>
      </c>
      <c r="F5664" t="s">
        <v>3539</v>
      </c>
      <c r="G5664" t="s">
        <v>335</v>
      </c>
      <c r="H5664" t="s">
        <v>12392</v>
      </c>
      <c r="I5664" s="6">
        <v>44008.4296412037</v>
      </c>
      <c r="J5664" t="s">
        <v>16</v>
      </c>
      <c r="K5664" s="6">
        <v>44014.685763888891</v>
      </c>
      <c r="M5664" t="s">
        <v>12393</v>
      </c>
      <c r="N5664" t="s">
        <v>12394</v>
      </c>
      <c r="Q5664" t="s">
        <v>12395</v>
      </c>
      <c r="R5664" t="s">
        <v>12396</v>
      </c>
      <c r="S5664">
        <v>57702</v>
      </c>
      <c r="T5664" t="s">
        <v>338</v>
      </c>
      <c r="U5664" t="s">
        <v>530</v>
      </c>
      <c r="W5664" t="s">
        <v>12397</v>
      </c>
      <c r="Z5664" t="s">
        <v>12393</v>
      </c>
      <c r="AA5664" t="s">
        <v>12394</v>
      </c>
      <c r="AD5664" t="s">
        <v>12395</v>
      </c>
      <c r="AE5664" t="s">
        <v>12396</v>
      </c>
      <c r="AF5664">
        <v>57702</v>
      </c>
      <c r="AG5664" t="s">
        <v>338</v>
      </c>
      <c r="AH5664" t="s">
        <v>530</v>
      </c>
      <c r="AJ5664" t="s">
        <v>12397</v>
      </c>
      <c r="AL5664" t="s">
        <v>339</v>
      </c>
      <c r="AM5664">
        <v>1</v>
      </c>
      <c r="AN5664">
        <v>1</v>
      </c>
      <c r="AO5664">
        <v>5715</v>
      </c>
      <c r="AQ5664">
        <v>124621</v>
      </c>
      <c r="AR5664">
        <v>535501</v>
      </c>
      <c r="AS5664" t="s">
        <v>158</v>
      </c>
      <c r="AT5664" t="s">
        <v>159</v>
      </c>
      <c r="AW5664" t="s">
        <v>340</v>
      </c>
      <c r="AX5664" t="s">
        <v>340</v>
      </c>
      <c r="AY5664" t="s">
        <v>351</v>
      </c>
      <c r="AZ5664" t="s">
        <v>441</v>
      </c>
      <c r="BY5664" t="s">
        <v>342</v>
      </c>
      <c r="EQ5664">
        <v>245276</v>
      </c>
      <c r="ER5664" t="s">
        <v>12398</v>
      </c>
      <c r="EV5664">
        <v>17284169</v>
      </c>
      <c r="EW5664">
        <v>928</v>
      </c>
      <c r="EX5664">
        <v>218777</v>
      </c>
      <c r="EY5664">
        <v>9.2748999964335493E+25</v>
      </c>
      <c r="EZ5664">
        <v>1</v>
      </c>
      <c r="FC5664">
        <v>535501</v>
      </c>
      <c r="FD5664" t="s">
        <v>159</v>
      </c>
    </row>
    <row r="5665" spans="1:160" x14ac:dyDescent="0.3">
      <c r="A5665" t="str">
        <f>VLOOKUP(B5665,Table2[],3,FALSE)</f>
        <v>Digital</v>
      </c>
      <c r="B5665" t="str">
        <f>IF(OR(ISNUMBER(FIND("QVC",Z5665)),ISNUMBER(FIND("QVC",AL5665))),"QVC",IF(OR(ISNUMBER(FIND("NCO",H5665)),ISNUMBER(FIND("NCO",Y5665))), "NCO", IF(AL5665="consumer","PMD.com",VLOOKUP(LEFT(H5665,2),Tables!$E$1:$F$11,2,FALSE))))</f>
        <v>PMD.com</v>
      </c>
      <c r="C5665">
        <f t="shared" si="267"/>
        <v>53200001</v>
      </c>
      <c r="D5665">
        <f t="shared" si="268"/>
        <v>1</v>
      </c>
      <c r="E5665" t="str">
        <f t="shared" ca="1" si="269"/>
        <v>shifted orders shipped</v>
      </c>
      <c r="F5665" t="s">
        <v>3539</v>
      </c>
      <c r="G5665" t="s">
        <v>335</v>
      </c>
      <c r="H5665" t="s">
        <v>12399</v>
      </c>
      <c r="I5665" s="6">
        <v>44008.533483796295</v>
      </c>
      <c r="J5665" t="s">
        <v>16</v>
      </c>
      <c r="K5665" s="6">
        <v>44014.686261574076</v>
      </c>
      <c r="M5665" t="s">
        <v>12400</v>
      </c>
      <c r="N5665" t="s">
        <v>12401</v>
      </c>
      <c r="Q5665" t="s">
        <v>12402</v>
      </c>
      <c r="R5665" t="s">
        <v>368</v>
      </c>
      <c r="S5665">
        <v>30350</v>
      </c>
      <c r="T5665" t="s">
        <v>338</v>
      </c>
      <c r="U5665" t="s">
        <v>530</v>
      </c>
      <c r="W5665" t="s">
        <v>12403</v>
      </c>
      <c r="Z5665" t="s">
        <v>12400</v>
      </c>
      <c r="AA5665" t="s">
        <v>12401</v>
      </c>
      <c r="AD5665" t="s">
        <v>12402</v>
      </c>
      <c r="AE5665" t="s">
        <v>368</v>
      </c>
      <c r="AF5665">
        <v>30350</v>
      </c>
      <c r="AG5665" t="s">
        <v>338</v>
      </c>
      <c r="AH5665" t="s">
        <v>530</v>
      </c>
      <c r="AJ5665" t="s">
        <v>12403</v>
      </c>
      <c r="AL5665" t="s">
        <v>339</v>
      </c>
      <c r="AM5665">
        <v>1</v>
      </c>
      <c r="AN5665">
        <v>1</v>
      </c>
      <c r="AO5665">
        <v>15189</v>
      </c>
      <c r="AQ5665">
        <v>123906</v>
      </c>
      <c r="AR5665">
        <v>53200001</v>
      </c>
      <c r="AS5665" t="s">
        <v>973</v>
      </c>
      <c r="AT5665" t="s">
        <v>50</v>
      </c>
      <c r="AW5665" t="s">
        <v>340</v>
      </c>
      <c r="AX5665" t="s">
        <v>340</v>
      </c>
      <c r="AY5665" t="s">
        <v>357</v>
      </c>
      <c r="AZ5665" t="s">
        <v>363</v>
      </c>
      <c r="BY5665" t="s">
        <v>342</v>
      </c>
      <c r="EQ5665">
        <v>252156</v>
      </c>
      <c r="ER5665" t="s">
        <v>12404</v>
      </c>
      <c r="EV5665">
        <v>17284522</v>
      </c>
      <c r="EW5665">
        <v>928</v>
      </c>
      <c r="EX5665">
        <v>219016</v>
      </c>
      <c r="EY5665">
        <v>9.2748999964335493E+25</v>
      </c>
      <c r="EZ5665">
        <v>1</v>
      </c>
      <c r="FC5665">
        <v>53200001</v>
      </c>
      <c r="FD5665" t="s">
        <v>50</v>
      </c>
    </row>
    <row r="5666" spans="1:160" x14ac:dyDescent="0.3">
      <c r="A5666" t="str">
        <f>VLOOKUP(B5666,Table2[],3,FALSE)</f>
        <v>Digital</v>
      </c>
      <c r="B5666" t="str">
        <f>IF(OR(ISNUMBER(FIND("QVC",Z5666)),ISNUMBER(FIND("QVC",AL5666))),"QVC",IF(OR(ISNUMBER(FIND("NCO",H5666)),ISNUMBER(FIND("NCO",Y5666))), "NCO", IF(AL5666="consumer","PMD.com",VLOOKUP(LEFT(H5666,2),Tables!$E$1:$F$11,2,FALSE))))</f>
        <v>PMD.com</v>
      </c>
      <c r="C5666">
        <f t="shared" si="267"/>
        <v>5358</v>
      </c>
      <c r="D5666">
        <f t="shared" si="268"/>
        <v>1</v>
      </c>
      <c r="E5666" t="str">
        <f t="shared" ca="1" si="269"/>
        <v>shifted orders shipped</v>
      </c>
      <c r="F5666" t="s">
        <v>3539</v>
      </c>
      <c r="G5666" t="s">
        <v>335</v>
      </c>
      <c r="H5666" t="s">
        <v>12405</v>
      </c>
      <c r="I5666" s="6">
        <v>44008.429606481484</v>
      </c>
      <c r="J5666" t="s">
        <v>16</v>
      </c>
      <c r="K5666" s="6">
        <v>44014.68645833333</v>
      </c>
      <c r="M5666" t="s">
        <v>12406</v>
      </c>
      <c r="N5666" t="s">
        <v>12407</v>
      </c>
      <c r="Q5666" t="s">
        <v>666</v>
      </c>
      <c r="R5666" t="s">
        <v>442</v>
      </c>
      <c r="S5666">
        <v>84117</v>
      </c>
      <c r="T5666" t="s">
        <v>338</v>
      </c>
      <c r="U5666" t="s">
        <v>530</v>
      </c>
      <c r="W5666" t="s">
        <v>12408</v>
      </c>
      <c r="Z5666" t="s">
        <v>12406</v>
      </c>
      <c r="AA5666" t="s">
        <v>12407</v>
      </c>
      <c r="AD5666" t="s">
        <v>666</v>
      </c>
      <c r="AE5666" t="s">
        <v>442</v>
      </c>
      <c r="AF5666">
        <v>84117</v>
      </c>
      <c r="AG5666" t="s">
        <v>338</v>
      </c>
      <c r="AH5666" t="s">
        <v>530</v>
      </c>
      <c r="AJ5666" t="s">
        <v>12408</v>
      </c>
      <c r="AL5666" t="s">
        <v>339</v>
      </c>
      <c r="AM5666">
        <v>1</v>
      </c>
      <c r="AN5666">
        <v>1</v>
      </c>
      <c r="AO5666">
        <v>7390</v>
      </c>
      <c r="AQ5666">
        <v>124522</v>
      </c>
      <c r="AR5666">
        <v>5358</v>
      </c>
      <c r="AS5666" t="s">
        <v>2281</v>
      </c>
      <c r="AT5666" t="s">
        <v>73</v>
      </c>
      <c r="AW5666" t="s">
        <v>340</v>
      </c>
      <c r="AX5666" t="s">
        <v>340</v>
      </c>
      <c r="AY5666" t="s">
        <v>351</v>
      </c>
      <c r="AZ5666" t="s">
        <v>434</v>
      </c>
      <c r="BY5666" t="s">
        <v>342</v>
      </c>
      <c r="EQ5666">
        <v>252041</v>
      </c>
      <c r="ER5666" t="s">
        <v>12409</v>
      </c>
      <c r="EV5666">
        <v>17284170</v>
      </c>
      <c r="EW5666">
        <v>928</v>
      </c>
      <c r="EX5666">
        <v>218778</v>
      </c>
      <c r="EY5666">
        <v>9.2748999964335493E+25</v>
      </c>
      <c r="EZ5666">
        <v>1</v>
      </c>
      <c r="FC5666">
        <v>5358</v>
      </c>
      <c r="FD5666" t="s">
        <v>73</v>
      </c>
    </row>
    <row r="5667" spans="1:160" x14ac:dyDescent="0.3">
      <c r="A5667" t="str">
        <f>VLOOKUP(B5667,Table2[],3,FALSE)</f>
        <v>Digital</v>
      </c>
      <c r="B5667" t="str">
        <f>IF(OR(ISNUMBER(FIND("QVC",Z5667)),ISNUMBER(FIND("QVC",AL5667))),"QVC",IF(OR(ISNUMBER(FIND("NCO",H5667)),ISNUMBER(FIND("NCO",Y5667))), "NCO", IF(AL5667="consumer","PMD.com",VLOOKUP(LEFT(H5667,2),Tables!$E$1:$F$11,2,FALSE))))</f>
        <v>PMD.com</v>
      </c>
      <c r="C5667">
        <f t="shared" si="267"/>
        <v>53200001</v>
      </c>
      <c r="D5667">
        <f t="shared" si="268"/>
        <v>1</v>
      </c>
      <c r="E5667" t="str">
        <f t="shared" ca="1" si="269"/>
        <v>MTD orders shipped</v>
      </c>
      <c r="F5667" t="s">
        <v>3539</v>
      </c>
      <c r="G5667" t="s">
        <v>335</v>
      </c>
      <c r="H5667" t="s">
        <v>12410</v>
      </c>
      <c r="I5667" s="6">
        <v>44014.419328703705</v>
      </c>
      <c r="J5667" t="s">
        <v>16</v>
      </c>
      <c r="K5667" s="6">
        <v>44014.687222222223</v>
      </c>
      <c r="M5667" t="s">
        <v>12411</v>
      </c>
      <c r="N5667" t="s">
        <v>12412</v>
      </c>
      <c r="Q5667" t="s">
        <v>12413</v>
      </c>
      <c r="R5667" t="s">
        <v>389</v>
      </c>
      <c r="S5667" t="s">
        <v>12414</v>
      </c>
      <c r="T5667" t="s">
        <v>338</v>
      </c>
      <c r="U5667" t="s">
        <v>530</v>
      </c>
      <c r="W5667" t="s">
        <v>12415</v>
      </c>
      <c r="Z5667" t="s">
        <v>12411</v>
      </c>
      <c r="AA5667" t="s">
        <v>12412</v>
      </c>
      <c r="AD5667" t="s">
        <v>12413</v>
      </c>
      <c r="AE5667" t="s">
        <v>389</v>
      </c>
      <c r="AF5667" t="s">
        <v>12414</v>
      </c>
      <c r="AG5667" t="s">
        <v>338</v>
      </c>
      <c r="AH5667" t="s">
        <v>530</v>
      </c>
      <c r="AJ5667" t="s">
        <v>12415</v>
      </c>
      <c r="AL5667" t="s">
        <v>339</v>
      </c>
      <c r="AM5667">
        <v>1</v>
      </c>
      <c r="AN5667">
        <v>1</v>
      </c>
      <c r="AO5667">
        <v>15189</v>
      </c>
      <c r="AQ5667">
        <v>123906</v>
      </c>
      <c r="AR5667">
        <v>53200001</v>
      </c>
      <c r="AS5667" t="s">
        <v>973</v>
      </c>
      <c r="AT5667" t="s">
        <v>50</v>
      </c>
      <c r="AW5667" t="s">
        <v>340</v>
      </c>
      <c r="AX5667" t="s">
        <v>340</v>
      </c>
      <c r="AY5667" t="s">
        <v>357</v>
      </c>
      <c r="AZ5667" t="s">
        <v>363</v>
      </c>
      <c r="BY5667" t="s">
        <v>342</v>
      </c>
      <c r="EQ5667">
        <v>252156</v>
      </c>
      <c r="ER5667" t="s">
        <v>12416</v>
      </c>
      <c r="EV5667">
        <v>17290417</v>
      </c>
      <c r="EW5667">
        <v>928</v>
      </c>
      <c r="EX5667">
        <v>221610</v>
      </c>
      <c r="EY5667">
        <v>9.2748999964335493E+25</v>
      </c>
      <c r="EZ5667">
        <v>1</v>
      </c>
      <c r="FC5667">
        <v>53200001</v>
      </c>
      <c r="FD5667" t="s">
        <v>50</v>
      </c>
    </row>
    <row r="5668" spans="1:160" x14ac:dyDescent="0.3">
      <c r="A5668" t="str">
        <f>VLOOKUP(B5668,Table2[],3,FALSE)</f>
        <v>Digital</v>
      </c>
      <c r="B5668" t="str">
        <f>IF(OR(ISNUMBER(FIND("QVC",Z5668)),ISNUMBER(FIND("QVC",AL5668))),"QVC",IF(OR(ISNUMBER(FIND("NCO",H5668)),ISNUMBER(FIND("NCO",Y5668))), "NCO", IF(AL5668="consumer","PMD.com",VLOOKUP(LEFT(H5668,2),Tables!$E$1:$F$11,2,FALSE))))</f>
        <v>PMD.com</v>
      </c>
      <c r="C5668">
        <f t="shared" si="267"/>
        <v>52430001</v>
      </c>
      <c r="D5668">
        <f t="shared" si="268"/>
        <v>1</v>
      </c>
      <c r="E5668" t="str">
        <f t="shared" ca="1" si="269"/>
        <v>shifted orders shipped</v>
      </c>
      <c r="F5668" t="s">
        <v>3539</v>
      </c>
      <c r="G5668" t="s">
        <v>335</v>
      </c>
      <c r="H5668" t="s">
        <v>12417</v>
      </c>
      <c r="I5668" s="6">
        <v>44008.546157407407</v>
      </c>
      <c r="J5668" t="s">
        <v>16</v>
      </c>
      <c r="K5668" s="6">
        <v>44014.687245370369</v>
      </c>
      <c r="M5668" t="s">
        <v>12418</v>
      </c>
      <c r="N5668" t="s">
        <v>12419</v>
      </c>
      <c r="Q5668" t="s">
        <v>2294</v>
      </c>
      <c r="R5668" t="s">
        <v>372</v>
      </c>
      <c r="S5668">
        <v>85338</v>
      </c>
      <c r="T5668" t="s">
        <v>338</v>
      </c>
      <c r="U5668" t="s">
        <v>530</v>
      </c>
      <c r="W5668" t="s">
        <v>12420</v>
      </c>
      <c r="Z5668" t="s">
        <v>12418</v>
      </c>
      <c r="AA5668" t="s">
        <v>12419</v>
      </c>
      <c r="AD5668" t="s">
        <v>2294</v>
      </c>
      <c r="AE5668" t="s">
        <v>372</v>
      </c>
      <c r="AF5668">
        <v>85338</v>
      </c>
      <c r="AG5668" t="s">
        <v>338</v>
      </c>
      <c r="AH5668" t="s">
        <v>530</v>
      </c>
      <c r="AJ5668" t="s">
        <v>12420</v>
      </c>
      <c r="AL5668" t="s">
        <v>339</v>
      </c>
      <c r="AM5668">
        <v>1</v>
      </c>
      <c r="AN5668">
        <v>1</v>
      </c>
      <c r="AO5668">
        <v>12063</v>
      </c>
      <c r="AQ5668">
        <v>127155</v>
      </c>
      <c r="AR5668">
        <v>52430001</v>
      </c>
      <c r="AS5668" t="s">
        <v>927</v>
      </c>
      <c r="AT5668" t="s">
        <v>75</v>
      </c>
      <c r="AW5668" t="s">
        <v>340</v>
      </c>
      <c r="AX5668" t="s">
        <v>340</v>
      </c>
      <c r="AY5668" t="s">
        <v>357</v>
      </c>
      <c r="AZ5668" t="s">
        <v>363</v>
      </c>
      <c r="BY5668" t="s">
        <v>342</v>
      </c>
      <c r="EQ5668">
        <v>249990</v>
      </c>
      <c r="ER5668" t="s">
        <v>12421</v>
      </c>
      <c r="EV5668">
        <v>17284523</v>
      </c>
      <c r="EW5668">
        <v>928</v>
      </c>
      <c r="EX5668">
        <v>219017</v>
      </c>
      <c r="EY5668">
        <v>9.2748999964335493E+25</v>
      </c>
      <c r="EZ5668">
        <v>1</v>
      </c>
      <c r="FC5668">
        <v>52430001</v>
      </c>
      <c r="FD5668" t="s">
        <v>75</v>
      </c>
    </row>
    <row r="5669" spans="1:160" x14ac:dyDescent="0.3">
      <c r="A5669" t="str">
        <f>VLOOKUP(B5669,Table2[],3,FALSE)</f>
        <v>Digital</v>
      </c>
      <c r="B5669" t="str">
        <f>IF(OR(ISNUMBER(FIND("QVC",Z5669)),ISNUMBER(FIND("QVC",AL5669))),"QVC",IF(OR(ISNUMBER(FIND("NCO",H5669)),ISNUMBER(FIND("NCO",Y5669))), "NCO", IF(AL5669="consumer","PMD.com",VLOOKUP(LEFT(H5669,2),Tables!$E$1:$F$11,2,FALSE))))</f>
        <v>PMD.com</v>
      </c>
      <c r="C5669">
        <f t="shared" si="267"/>
        <v>5341</v>
      </c>
      <c r="D5669">
        <f t="shared" si="268"/>
        <v>1</v>
      </c>
      <c r="E5669" t="str">
        <f t="shared" ca="1" si="269"/>
        <v>shifted orders shipped</v>
      </c>
      <c r="F5669" t="s">
        <v>3539</v>
      </c>
      <c r="G5669" t="s">
        <v>335</v>
      </c>
      <c r="H5669" t="s">
        <v>12417</v>
      </c>
      <c r="I5669" s="6">
        <v>44008.546157407407</v>
      </c>
      <c r="J5669" t="s">
        <v>16</v>
      </c>
      <c r="K5669" s="6">
        <v>44014.687245370369</v>
      </c>
      <c r="M5669" t="s">
        <v>12418</v>
      </c>
      <c r="N5669" t="s">
        <v>12419</v>
      </c>
      <c r="Q5669" t="s">
        <v>2294</v>
      </c>
      <c r="R5669" t="s">
        <v>372</v>
      </c>
      <c r="S5669">
        <v>85338</v>
      </c>
      <c r="T5669" t="s">
        <v>338</v>
      </c>
      <c r="U5669" t="s">
        <v>530</v>
      </c>
      <c r="W5669" t="s">
        <v>12420</v>
      </c>
      <c r="Z5669" t="s">
        <v>12418</v>
      </c>
      <c r="AA5669" t="s">
        <v>12419</v>
      </c>
      <c r="AD5669" t="s">
        <v>2294</v>
      </c>
      <c r="AE5669" t="s">
        <v>372</v>
      </c>
      <c r="AF5669">
        <v>85338</v>
      </c>
      <c r="AG5669" t="s">
        <v>338</v>
      </c>
      <c r="AH5669" t="s">
        <v>530</v>
      </c>
      <c r="AJ5669" t="s">
        <v>12420</v>
      </c>
      <c r="AL5669" t="s">
        <v>339</v>
      </c>
      <c r="AM5669">
        <v>1</v>
      </c>
      <c r="AN5669">
        <v>1</v>
      </c>
      <c r="AO5669">
        <v>15156</v>
      </c>
      <c r="AQ5669">
        <v>124187</v>
      </c>
      <c r="AR5669">
        <v>5341</v>
      </c>
      <c r="AS5669" t="s">
        <v>831</v>
      </c>
      <c r="AT5669" t="s">
        <v>82</v>
      </c>
      <c r="AW5669" t="s">
        <v>340</v>
      </c>
      <c r="AX5669" t="s">
        <v>340</v>
      </c>
      <c r="AY5669" t="s">
        <v>345</v>
      </c>
      <c r="AZ5669" t="s">
        <v>346</v>
      </c>
      <c r="BY5669" t="s">
        <v>342</v>
      </c>
      <c r="EQ5669">
        <v>244247</v>
      </c>
      <c r="ER5669" t="s">
        <v>12421</v>
      </c>
      <c r="EV5669">
        <v>17284523</v>
      </c>
      <c r="EW5669">
        <v>928</v>
      </c>
      <c r="EX5669">
        <v>219017</v>
      </c>
      <c r="EY5669">
        <v>9.2748999964335493E+25</v>
      </c>
      <c r="EZ5669">
        <v>1</v>
      </c>
      <c r="FC5669">
        <v>90425</v>
      </c>
      <c r="FD5669" t="s">
        <v>388</v>
      </c>
    </row>
    <row r="5670" spans="1:160" x14ac:dyDescent="0.3">
      <c r="A5670" t="str">
        <f>VLOOKUP(B5670,Table2[],3,FALSE)</f>
        <v>Digital</v>
      </c>
      <c r="B5670" t="str">
        <f>IF(OR(ISNUMBER(FIND("QVC",Z5670)),ISNUMBER(FIND("QVC",AL5670))),"QVC",IF(OR(ISNUMBER(FIND("NCO",H5670)),ISNUMBER(FIND("NCO",Y5670))), "NCO", IF(AL5670="consumer","PMD.com",VLOOKUP(LEFT(H5670,2),Tables!$E$1:$F$11,2,FALSE))))</f>
        <v>PMD.com</v>
      </c>
      <c r="C5670">
        <f t="shared" si="267"/>
        <v>5342</v>
      </c>
      <c r="D5670">
        <f t="shared" si="268"/>
        <v>1</v>
      </c>
      <c r="E5670" t="str">
        <f t="shared" ca="1" si="269"/>
        <v>shifted orders shipped</v>
      </c>
      <c r="F5670" t="s">
        <v>3539</v>
      </c>
      <c r="G5670" t="s">
        <v>335</v>
      </c>
      <c r="H5670" t="s">
        <v>12417</v>
      </c>
      <c r="I5670" s="6">
        <v>44008.546157407407</v>
      </c>
      <c r="J5670" t="s">
        <v>16</v>
      </c>
      <c r="K5670" s="6">
        <v>44014.687245370369</v>
      </c>
      <c r="M5670" t="s">
        <v>12418</v>
      </c>
      <c r="N5670" t="s">
        <v>12419</v>
      </c>
      <c r="Q5670" t="s">
        <v>2294</v>
      </c>
      <c r="R5670" t="s">
        <v>372</v>
      </c>
      <c r="S5670">
        <v>85338</v>
      </c>
      <c r="T5670" t="s">
        <v>338</v>
      </c>
      <c r="U5670" t="s">
        <v>530</v>
      </c>
      <c r="W5670" t="s">
        <v>12420</v>
      </c>
      <c r="Z5670" t="s">
        <v>12418</v>
      </c>
      <c r="AA5670" t="s">
        <v>12419</v>
      </c>
      <c r="AD5670" t="s">
        <v>2294</v>
      </c>
      <c r="AE5670" t="s">
        <v>372</v>
      </c>
      <c r="AF5670">
        <v>85338</v>
      </c>
      <c r="AG5670" t="s">
        <v>338</v>
      </c>
      <c r="AH5670" t="s">
        <v>530</v>
      </c>
      <c r="AJ5670" t="s">
        <v>12420</v>
      </c>
      <c r="AL5670" t="s">
        <v>339</v>
      </c>
      <c r="AM5670">
        <v>1</v>
      </c>
      <c r="AN5670">
        <v>1</v>
      </c>
      <c r="AO5670">
        <v>13280</v>
      </c>
      <c r="AQ5670">
        <v>123849</v>
      </c>
      <c r="AR5670">
        <v>5342</v>
      </c>
      <c r="AS5670" t="s">
        <v>1746</v>
      </c>
      <c r="AT5670" t="s">
        <v>149</v>
      </c>
      <c r="AW5670" t="s">
        <v>340</v>
      </c>
      <c r="AX5670" t="s">
        <v>340</v>
      </c>
      <c r="AY5670" t="s">
        <v>345</v>
      </c>
      <c r="AZ5670" t="s">
        <v>346</v>
      </c>
      <c r="BY5670" t="s">
        <v>342</v>
      </c>
      <c r="EQ5670">
        <v>243408</v>
      </c>
      <c r="ER5670" t="s">
        <v>12421</v>
      </c>
      <c r="EV5670">
        <v>17284523</v>
      </c>
      <c r="EW5670">
        <v>928</v>
      </c>
      <c r="EX5670">
        <v>219017</v>
      </c>
      <c r="EY5670">
        <v>9.2748999964335493E+25</v>
      </c>
      <c r="EZ5670">
        <v>1</v>
      </c>
      <c r="FC5670">
        <v>90425</v>
      </c>
      <c r="FD5670" t="s">
        <v>388</v>
      </c>
    </row>
    <row r="5671" spans="1:160" x14ac:dyDescent="0.3">
      <c r="A5671" t="str">
        <f>VLOOKUP(B5671,Table2[],3,FALSE)</f>
        <v>Digital</v>
      </c>
      <c r="B5671" t="str">
        <f>IF(OR(ISNUMBER(FIND("QVC",Z5671)),ISNUMBER(FIND("QVC",AL5671))),"QVC",IF(OR(ISNUMBER(FIND("NCO",H5671)),ISNUMBER(FIND("NCO",Y5671))), "NCO", IF(AL5671="consumer","PMD.com",VLOOKUP(LEFT(H5671,2),Tables!$E$1:$F$11,2,FALSE))))</f>
        <v>PMD.com</v>
      </c>
      <c r="C5671">
        <f t="shared" si="267"/>
        <v>54010001</v>
      </c>
      <c r="D5671">
        <f t="shared" si="268"/>
        <v>2</v>
      </c>
      <c r="E5671" t="str">
        <f t="shared" ca="1" si="269"/>
        <v>MTD orders shipped</v>
      </c>
      <c r="F5671" t="s">
        <v>3539</v>
      </c>
      <c r="G5671" t="s">
        <v>335</v>
      </c>
      <c r="H5671" t="s">
        <v>12422</v>
      </c>
      <c r="I5671" s="6">
        <v>44014.395104166666</v>
      </c>
      <c r="J5671" t="s">
        <v>16</v>
      </c>
      <c r="K5671" s="6">
        <v>44014.687708333331</v>
      </c>
      <c r="M5671" t="s">
        <v>12423</v>
      </c>
      <c r="N5671" t="s">
        <v>12424</v>
      </c>
      <c r="O5671" t="s">
        <v>12425</v>
      </c>
      <c r="Q5671" t="s">
        <v>439</v>
      </c>
      <c r="R5671" t="s">
        <v>413</v>
      </c>
      <c r="S5671" t="s">
        <v>12426</v>
      </c>
      <c r="T5671" t="s">
        <v>338</v>
      </c>
      <c r="U5671" t="s">
        <v>530</v>
      </c>
      <c r="W5671" t="s">
        <v>12427</v>
      </c>
      <c r="Z5671" t="s">
        <v>12423</v>
      </c>
      <c r="AA5671" t="s">
        <v>12424</v>
      </c>
      <c r="AB5671" t="s">
        <v>12425</v>
      </c>
      <c r="AD5671" t="s">
        <v>439</v>
      </c>
      <c r="AE5671" t="s">
        <v>413</v>
      </c>
      <c r="AF5671" t="s">
        <v>12426</v>
      </c>
      <c r="AG5671" t="s">
        <v>338</v>
      </c>
      <c r="AH5671" t="s">
        <v>530</v>
      </c>
      <c r="AJ5671" t="s">
        <v>12427</v>
      </c>
      <c r="AL5671" t="s">
        <v>339</v>
      </c>
      <c r="AM5671">
        <v>2</v>
      </c>
      <c r="AN5671">
        <v>2</v>
      </c>
      <c r="AO5671">
        <v>6300</v>
      </c>
      <c r="AQ5671">
        <v>124476</v>
      </c>
      <c r="AR5671">
        <v>54010001</v>
      </c>
      <c r="AS5671" t="s">
        <v>10774</v>
      </c>
      <c r="AT5671" t="s">
        <v>35</v>
      </c>
      <c r="AW5671" t="s">
        <v>340</v>
      </c>
      <c r="AX5671">
        <v>0</v>
      </c>
      <c r="AY5671" t="s">
        <v>348</v>
      </c>
      <c r="AZ5671">
        <v>0</v>
      </c>
      <c r="BY5671" t="s">
        <v>342</v>
      </c>
      <c r="EQ5671">
        <v>252200</v>
      </c>
      <c r="ER5671" t="s">
        <v>12428</v>
      </c>
      <c r="EV5671">
        <v>17290408</v>
      </c>
      <c r="EW5671">
        <v>928</v>
      </c>
      <c r="EX5671">
        <v>221600</v>
      </c>
      <c r="EY5671">
        <v>9.2748999964335493E+25</v>
      </c>
      <c r="EZ5671">
        <v>1</v>
      </c>
      <c r="FC5671">
        <v>54010001</v>
      </c>
      <c r="FD5671" t="s">
        <v>35</v>
      </c>
    </row>
    <row r="5672" spans="1:160" x14ac:dyDescent="0.3">
      <c r="A5672" t="str">
        <f>VLOOKUP(B5672,Table2[],3,FALSE)</f>
        <v>Digital</v>
      </c>
      <c r="B5672" t="str">
        <f>IF(OR(ISNUMBER(FIND("QVC",Z5672)),ISNUMBER(FIND("QVC",AL5672))),"QVC",IF(OR(ISNUMBER(FIND("NCO",H5672)),ISNUMBER(FIND("NCO",Y5672))), "NCO", IF(AL5672="consumer","PMD.com",VLOOKUP(LEFT(H5672,2),Tables!$E$1:$F$11,2,FALSE))))</f>
        <v>PMD.com</v>
      </c>
      <c r="C5672">
        <f t="shared" si="267"/>
        <v>5342</v>
      </c>
      <c r="D5672">
        <f t="shared" si="268"/>
        <v>2</v>
      </c>
      <c r="E5672" t="str">
        <f t="shared" ca="1" si="269"/>
        <v>shifted orders shipped</v>
      </c>
      <c r="F5672" t="s">
        <v>3539</v>
      </c>
      <c r="G5672" t="s">
        <v>335</v>
      </c>
      <c r="H5672" t="s">
        <v>12429</v>
      </c>
      <c r="I5672" s="6">
        <v>44008.546087962961</v>
      </c>
      <c r="J5672" t="s">
        <v>16</v>
      </c>
      <c r="K5672" s="6">
        <v>44014.687974537039</v>
      </c>
      <c r="M5672" t="s">
        <v>12430</v>
      </c>
      <c r="N5672" t="s">
        <v>12431</v>
      </c>
      <c r="O5672">
        <v>201</v>
      </c>
      <c r="Q5672" t="s">
        <v>12432</v>
      </c>
      <c r="R5672" t="s">
        <v>347</v>
      </c>
      <c r="S5672">
        <v>20194</v>
      </c>
      <c r="T5672" t="s">
        <v>338</v>
      </c>
      <c r="U5672" t="s">
        <v>530</v>
      </c>
      <c r="W5672" t="s">
        <v>12433</v>
      </c>
      <c r="Z5672" t="s">
        <v>12430</v>
      </c>
      <c r="AA5672" t="s">
        <v>12431</v>
      </c>
      <c r="AB5672">
        <v>201</v>
      </c>
      <c r="AD5672" t="s">
        <v>12432</v>
      </c>
      <c r="AE5672" t="s">
        <v>347</v>
      </c>
      <c r="AF5672">
        <v>20194</v>
      </c>
      <c r="AG5672" t="s">
        <v>338</v>
      </c>
      <c r="AH5672" t="s">
        <v>530</v>
      </c>
      <c r="AJ5672" t="s">
        <v>12433</v>
      </c>
      <c r="AL5672" t="s">
        <v>339</v>
      </c>
      <c r="AM5672">
        <v>2</v>
      </c>
      <c r="AN5672">
        <v>2</v>
      </c>
      <c r="AO5672">
        <v>13280</v>
      </c>
      <c r="AQ5672">
        <v>123849</v>
      </c>
      <c r="AR5672">
        <v>5342</v>
      </c>
      <c r="AS5672" t="s">
        <v>1746</v>
      </c>
      <c r="AT5672" t="s">
        <v>149</v>
      </c>
      <c r="AW5672" t="s">
        <v>340</v>
      </c>
      <c r="AX5672" t="s">
        <v>340</v>
      </c>
      <c r="AY5672" t="s">
        <v>345</v>
      </c>
      <c r="AZ5672" t="s">
        <v>346</v>
      </c>
      <c r="BY5672" t="s">
        <v>342</v>
      </c>
      <c r="EQ5672">
        <v>243408</v>
      </c>
      <c r="ER5672" t="s">
        <v>12434</v>
      </c>
      <c r="EV5672">
        <v>17284524</v>
      </c>
      <c r="EW5672">
        <v>928</v>
      </c>
      <c r="EX5672">
        <v>219018</v>
      </c>
      <c r="EY5672">
        <v>9.2748999964335493E+25</v>
      </c>
      <c r="EZ5672">
        <v>1</v>
      </c>
      <c r="FC5672">
        <v>90425</v>
      </c>
      <c r="FD5672" t="s">
        <v>388</v>
      </c>
    </row>
    <row r="5673" spans="1:160" x14ac:dyDescent="0.3">
      <c r="A5673" t="str">
        <f>VLOOKUP(B5673,Table2[],3,FALSE)</f>
        <v>Digital</v>
      </c>
      <c r="B5673" t="str">
        <f>IF(OR(ISNUMBER(FIND("QVC",Z5673)),ISNUMBER(FIND("QVC",AL5673))),"QVC",IF(OR(ISNUMBER(FIND("NCO",H5673)),ISNUMBER(FIND("NCO",Y5673))), "NCO", IF(AL5673="consumer","PMD.com",VLOOKUP(LEFT(H5673,2),Tables!$E$1:$F$11,2,FALSE))))</f>
        <v>PMD.com</v>
      </c>
      <c r="C5673">
        <f t="shared" si="267"/>
        <v>5341</v>
      </c>
      <c r="D5673">
        <f t="shared" si="268"/>
        <v>2</v>
      </c>
      <c r="E5673" t="str">
        <f t="shared" ca="1" si="269"/>
        <v>shifted orders shipped</v>
      </c>
      <c r="F5673" t="s">
        <v>3539</v>
      </c>
      <c r="G5673" t="s">
        <v>335</v>
      </c>
      <c r="H5673" t="s">
        <v>12429</v>
      </c>
      <c r="I5673" s="6">
        <v>44008.546087962961</v>
      </c>
      <c r="J5673" t="s">
        <v>16</v>
      </c>
      <c r="K5673" s="6">
        <v>44014.687974537039</v>
      </c>
      <c r="M5673" t="s">
        <v>12430</v>
      </c>
      <c r="N5673" t="s">
        <v>12431</v>
      </c>
      <c r="O5673">
        <v>201</v>
      </c>
      <c r="Q5673" t="s">
        <v>12432</v>
      </c>
      <c r="R5673" t="s">
        <v>347</v>
      </c>
      <c r="S5673">
        <v>20194</v>
      </c>
      <c r="T5673" t="s">
        <v>338</v>
      </c>
      <c r="U5673" t="s">
        <v>530</v>
      </c>
      <c r="W5673" t="s">
        <v>12433</v>
      </c>
      <c r="Z5673" t="s">
        <v>12430</v>
      </c>
      <c r="AA5673" t="s">
        <v>12431</v>
      </c>
      <c r="AB5673">
        <v>201</v>
      </c>
      <c r="AD5673" t="s">
        <v>12432</v>
      </c>
      <c r="AE5673" t="s">
        <v>347</v>
      </c>
      <c r="AF5673">
        <v>20194</v>
      </c>
      <c r="AG5673" t="s">
        <v>338</v>
      </c>
      <c r="AH5673" t="s">
        <v>530</v>
      </c>
      <c r="AJ5673" t="s">
        <v>12433</v>
      </c>
      <c r="AL5673" t="s">
        <v>339</v>
      </c>
      <c r="AM5673">
        <v>2</v>
      </c>
      <c r="AN5673">
        <v>2</v>
      </c>
      <c r="AO5673">
        <v>15156</v>
      </c>
      <c r="AQ5673">
        <v>124187</v>
      </c>
      <c r="AR5673">
        <v>5341</v>
      </c>
      <c r="AS5673" t="s">
        <v>831</v>
      </c>
      <c r="AT5673" t="s">
        <v>82</v>
      </c>
      <c r="AW5673" t="s">
        <v>340</v>
      </c>
      <c r="AX5673" t="s">
        <v>340</v>
      </c>
      <c r="AY5673" t="s">
        <v>345</v>
      </c>
      <c r="AZ5673" t="s">
        <v>346</v>
      </c>
      <c r="BY5673" t="s">
        <v>342</v>
      </c>
      <c r="EQ5673">
        <v>244247</v>
      </c>
      <c r="ER5673" t="s">
        <v>12434</v>
      </c>
      <c r="EV5673">
        <v>17284524</v>
      </c>
      <c r="EW5673">
        <v>928</v>
      </c>
      <c r="EX5673">
        <v>219018</v>
      </c>
      <c r="EY5673">
        <v>9.2748999964335493E+25</v>
      </c>
      <c r="EZ5673">
        <v>1</v>
      </c>
      <c r="FC5673">
        <v>90425</v>
      </c>
      <c r="FD5673" t="s">
        <v>388</v>
      </c>
    </row>
    <row r="5674" spans="1:160" x14ac:dyDescent="0.3">
      <c r="A5674" t="str">
        <f>VLOOKUP(B5674,Table2[],3,FALSE)</f>
        <v>Digital</v>
      </c>
      <c r="B5674" t="str">
        <f>IF(OR(ISNUMBER(FIND("QVC",Z5674)),ISNUMBER(FIND("QVC",AL5674))),"QVC",IF(OR(ISNUMBER(FIND("NCO",H5674)),ISNUMBER(FIND("NCO",Y5674))), "NCO", IF(AL5674="consumer","PMD.com",VLOOKUP(LEFT(H5674,2),Tables!$E$1:$F$11,2,FALSE))))</f>
        <v>PMD.com</v>
      </c>
      <c r="C5674">
        <f t="shared" si="267"/>
        <v>52430001</v>
      </c>
      <c r="D5674">
        <f t="shared" si="268"/>
        <v>1</v>
      </c>
      <c r="E5674" t="str">
        <f t="shared" ca="1" si="269"/>
        <v>MTD orders shipped</v>
      </c>
      <c r="F5674" t="s">
        <v>3539</v>
      </c>
      <c r="G5674" t="s">
        <v>335</v>
      </c>
      <c r="H5674" t="s">
        <v>12435</v>
      </c>
      <c r="I5674" s="6">
        <v>44014.383402777778</v>
      </c>
      <c r="J5674" t="s">
        <v>16</v>
      </c>
      <c r="K5674" s="6">
        <v>44014.688148148147</v>
      </c>
      <c r="M5674" t="s">
        <v>12436</v>
      </c>
      <c r="N5674" t="s">
        <v>12437</v>
      </c>
      <c r="Q5674" t="s">
        <v>12438</v>
      </c>
      <c r="R5674" t="s">
        <v>381</v>
      </c>
      <c r="S5674" t="s">
        <v>12439</v>
      </c>
      <c r="T5674" t="s">
        <v>338</v>
      </c>
      <c r="U5674" t="s">
        <v>530</v>
      </c>
      <c r="W5674" t="s">
        <v>12440</v>
      </c>
      <c r="Z5674" t="s">
        <v>12436</v>
      </c>
      <c r="AA5674" t="s">
        <v>12437</v>
      </c>
      <c r="AD5674" t="s">
        <v>12438</v>
      </c>
      <c r="AE5674" t="s">
        <v>381</v>
      </c>
      <c r="AF5674" t="s">
        <v>12439</v>
      </c>
      <c r="AG5674" t="s">
        <v>338</v>
      </c>
      <c r="AH5674" t="s">
        <v>530</v>
      </c>
      <c r="AJ5674" t="s">
        <v>12440</v>
      </c>
      <c r="AL5674" t="s">
        <v>339</v>
      </c>
      <c r="AM5674">
        <v>1</v>
      </c>
      <c r="AN5674">
        <v>1</v>
      </c>
      <c r="AO5674">
        <v>12063</v>
      </c>
      <c r="AQ5674">
        <v>127155</v>
      </c>
      <c r="AR5674">
        <v>52430001</v>
      </c>
      <c r="AS5674" t="s">
        <v>9635</v>
      </c>
      <c r="AT5674" t="s">
        <v>75</v>
      </c>
      <c r="AW5674" t="s">
        <v>340</v>
      </c>
      <c r="AX5674" t="s">
        <v>340</v>
      </c>
      <c r="AY5674" t="s">
        <v>357</v>
      </c>
      <c r="AZ5674" t="s">
        <v>363</v>
      </c>
      <c r="BY5674" t="s">
        <v>342</v>
      </c>
      <c r="EQ5674">
        <v>252868</v>
      </c>
      <c r="ER5674" t="s">
        <v>12441</v>
      </c>
      <c r="EV5674">
        <v>17290402</v>
      </c>
      <c r="EW5674">
        <v>928</v>
      </c>
      <c r="EX5674">
        <v>221594</v>
      </c>
      <c r="EY5674" t="s">
        <v>12442</v>
      </c>
      <c r="EZ5674">
        <v>1</v>
      </c>
      <c r="FC5674">
        <v>95385</v>
      </c>
      <c r="FD5674" t="s">
        <v>3531</v>
      </c>
    </row>
    <row r="5675" spans="1:160" x14ac:dyDescent="0.3">
      <c r="A5675" t="str">
        <f>VLOOKUP(B5675,Table2[],3,FALSE)</f>
        <v>Digital</v>
      </c>
      <c r="B5675" t="str">
        <f>IF(OR(ISNUMBER(FIND("QVC",Z5675)),ISNUMBER(FIND("QVC",AL5675))),"QVC",IF(OR(ISNUMBER(FIND("NCO",H5675)),ISNUMBER(FIND("NCO",Y5675))), "NCO", IF(AL5675="consumer","PMD.com",VLOOKUP(LEFT(H5675,2),Tables!$E$1:$F$11,2,FALSE))))</f>
        <v>PMD.com</v>
      </c>
      <c r="C5675">
        <f t="shared" si="267"/>
        <v>5341030</v>
      </c>
      <c r="D5675">
        <f t="shared" si="268"/>
        <v>1</v>
      </c>
      <c r="E5675" t="str">
        <f t="shared" ca="1" si="269"/>
        <v>MTD orders shipped</v>
      </c>
      <c r="F5675" t="s">
        <v>3539</v>
      </c>
      <c r="G5675" t="s">
        <v>335</v>
      </c>
      <c r="H5675" t="s">
        <v>12435</v>
      </c>
      <c r="I5675" s="6">
        <v>44014.383402777778</v>
      </c>
      <c r="J5675" t="s">
        <v>16</v>
      </c>
      <c r="K5675" s="6">
        <v>44014.688148148147</v>
      </c>
      <c r="M5675" t="s">
        <v>12436</v>
      </c>
      <c r="N5675" t="s">
        <v>12437</v>
      </c>
      <c r="Q5675" t="s">
        <v>12438</v>
      </c>
      <c r="R5675" t="s">
        <v>381</v>
      </c>
      <c r="S5675" t="s">
        <v>12439</v>
      </c>
      <c r="T5675" t="s">
        <v>338</v>
      </c>
      <c r="U5675" t="s">
        <v>530</v>
      </c>
      <c r="W5675" t="s">
        <v>12440</v>
      </c>
      <c r="Z5675" t="s">
        <v>12436</v>
      </c>
      <c r="AA5675" t="s">
        <v>12437</v>
      </c>
      <c r="AD5675" t="s">
        <v>12438</v>
      </c>
      <c r="AE5675" t="s">
        <v>381</v>
      </c>
      <c r="AF5675" t="s">
        <v>12439</v>
      </c>
      <c r="AG5675" t="s">
        <v>338</v>
      </c>
      <c r="AH5675" t="s">
        <v>530</v>
      </c>
      <c r="AJ5675" t="s">
        <v>12440</v>
      </c>
      <c r="AL5675" t="s">
        <v>339</v>
      </c>
      <c r="AM5675">
        <v>1</v>
      </c>
      <c r="AN5675">
        <v>1</v>
      </c>
      <c r="AO5675">
        <v>12859</v>
      </c>
      <c r="AQ5675">
        <v>124642</v>
      </c>
      <c r="AR5675">
        <v>5341030</v>
      </c>
      <c r="AS5675" t="s">
        <v>925</v>
      </c>
      <c r="AT5675" t="s">
        <v>926</v>
      </c>
      <c r="AW5675" t="s">
        <v>366</v>
      </c>
      <c r="AX5675" t="s">
        <v>366</v>
      </c>
      <c r="AY5675" t="s">
        <v>345</v>
      </c>
      <c r="AZ5675" t="s">
        <v>346</v>
      </c>
      <c r="BY5675" t="s">
        <v>342</v>
      </c>
      <c r="EQ5675">
        <v>243275</v>
      </c>
      <c r="ER5675" t="s">
        <v>12441</v>
      </c>
      <c r="EV5675">
        <v>17290402</v>
      </c>
      <c r="EW5675">
        <v>928</v>
      </c>
      <c r="EX5675">
        <v>221594</v>
      </c>
      <c r="EY5675" t="s">
        <v>12442</v>
      </c>
      <c r="EZ5675">
        <v>1</v>
      </c>
      <c r="FC5675">
        <v>95385</v>
      </c>
      <c r="FD5675" t="s">
        <v>3531</v>
      </c>
    </row>
    <row r="5676" spans="1:160" x14ac:dyDescent="0.3">
      <c r="A5676" t="str">
        <f>VLOOKUP(B5676,Table2[],3,FALSE)</f>
        <v>Digital</v>
      </c>
      <c r="B5676" t="str">
        <f>IF(OR(ISNUMBER(FIND("QVC",Z5676)),ISNUMBER(FIND("QVC",AL5676))),"QVC",IF(OR(ISNUMBER(FIND("NCO",H5676)),ISNUMBER(FIND("NCO",Y5676))), "NCO", IF(AL5676="consumer","PMD.com",VLOOKUP(LEFT(H5676,2),Tables!$E$1:$F$11,2,FALSE))))</f>
        <v>PMD.com</v>
      </c>
      <c r="C5676">
        <f t="shared" si="267"/>
        <v>53920001</v>
      </c>
      <c r="D5676">
        <f t="shared" si="268"/>
        <v>1</v>
      </c>
      <c r="E5676" t="str">
        <f t="shared" ca="1" si="269"/>
        <v>MTD orders shipped</v>
      </c>
      <c r="F5676" t="s">
        <v>3539</v>
      </c>
      <c r="G5676" t="s">
        <v>335</v>
      </c>
      <c r="H5676" t="s">
        <v>12435</v>
      </c>
      <c r="I5676" s="6">
        <v>44014.383402777778</v>
      </c>
      <c r="J5676" t="s">
        <v>16</v>
      </c>
      <c r="K5676" s="6">
        <v>44014.688148148147</v>
      </c>
      <c r="M5676" t="s">
        <v>12436</v>
      </c>
      <c r="N5676" t="s">
        <v>12437</v>
      </c>
      <c r="Q5676" t="s">
        <v>12438</v>
      </c>
      <c r="R5676" t="s">
        <v>381</v>
      </c>
      <c r="S5676" t="s">
        <v>12439</v>
      </c>
      <c r="T5676" t="s">
        <v>338</v>
      </c>
      <c r="U5676" t="s">
        <v>530</v>
      </c>
      <c r="W5676" t="s">
        <v>12440</v>
      </c>
      <c r="Z5676" t="s">
        <v>12436</v>
      </c>
      <c r="AA5676" t="s">
        <v>12437</v>
      </c>
      <c r="AD5676" t="s">
        <v>12438</v>
      </c>
      <c r="AE5676" t="s">
        <v>381</v>
      </c>
      <c r="AF5676" t="s">
        <v>12439</v>
      </c>
      <c r="AG5676" t="s">
        <v>338</v>
      </c>
      <c r="AH5676" t="s">
        <v>530</v>
      </c>
      <c r="AJ5676" t="s">
        <v>12440</v>
      </c>
      <c r="AL5676" t="s">
        <v>339</v>
      </c>
      <c r="AM5676">
        <v>1</v>
      </c>
      <c r="AN5676">
        <v>1</v>
      </c>
      <c r="AO5676">
        <v>14899</v>
      </c>
      <c r="AQ5676">
        <v>124468</v>
      </c>
      <c r="AR5676">
        <v>53920001</v>
      </c>
      <c r="AS5676" t="s">
        <v>42</v>
      </c>
      <c r="AT5676" t="s">
        <v>40</v>
      </c>
      <c r="AW5676" t="s">
        <v>343</v>
      </c>
      <c r="BY5676" t="s">
        <v>342</v>
      </c>
      <c r="EQ5676">
        <v>247476</v>
      </c>
      <c r="ER5676" t="s">
        <v>12441</v>
      </c>
      <c r="EV5676">
        <v>17290402</v>
      </c>
      <c r="EW5676">
        <v>928</v>
      </c>
      <c r="EX5676">
        <v>221594</v>
      </c>
      <c r="EY5676" t="s">
        <v>12442</v>
      </c>
      <c r="EZ5676">
        <v>1</v>
      </c>
      <c r="FC5676">
        <v>95385</v>
      </c>
      <c r="FD5676" t="s">
        <v>3531</v>
      </c>
    </row>
    <row r="5677" spans="1:160" x14ac:dyDescent="0.3">
      <c r="A5677" t="str">
        <f>VLOOKUP(B5677,Table2[],3,FALSE)</f>
        <v>Digital</v>
      </c>
      <c r="B5677" t="str">
        <f>IF(OR(ISNUMBER(FIND("QVC",Z5677)),ISNUMBER(FIND("QVC",AL5677))),"QVC",IF(OR(ISNUMBER(FIND("NCO",H5677)),ISNUMBER(FIND("NCO",Y5677))), "NCO", IF(AL5677="consumer","PMD.com",VLOOKUP(LEFT(H5677,2),Tables!$E$1:$F$11,2,FALSE))))</f>
        <v>PMD.com</v>
      </c>
      <c r="C5677">
        <f t="shared" si="267"/>
        <v>51090030</v>
      </c>
      <c r="D5677">
        <f t="shared" si="268"/>
        <v>1</v>
      </c>
      <c r="E5677" t="str">
        <f t="shared" ca="1" si="269"/>
        <v>MTD orders shipped</v>
      </c>
      <c r="F5677" t="s">
        <v>3539</v>
      </c>
      <c r="G5677" t="s">
        <v>335</v>
      </c>
      <c r="H5677" t="s">
        <v>12435</v>
      </c>
      <c r="I5677" s="6">
        <v>44014.383402777778</v>
      </c>
      <c r="J5677" t="s">
        <v>16</v>
      </c>
      <c r="K5677" s="6">
        <v>44014.688148148147</v>
      </c>
      <c r="M5677" t="s">
        <v>12436</v>
      </c>
      <c r="N5677" t="s">
        <v>12437</v>
      </c>
      <c r="Q5677" t="s">
        <v>12438</v>
      </c>
      <c r="R5677" t="s">
        <v>381</v>
      </c>
      <c r="S5677" t="s">
        <v>12439</v>
      </c>
      <c r="T5677" t="s">
        <v>338</v>
      </c>
      <c r="U5677" t="s">
        <v>530</v>
      </c>
      <c r="W5677" t="s">
        <v>12440</v>
      </c>
      <c r="Z5677" t="s">
        <v>12436</v>
      </c>
      <c r="AA5677" t="s">
        <v>12437</v>
      </c>
      <c r="AD5677" t="s">
        <v>12438</v>
      </c>
      <c r="AE5677" t="s">
        <v>381</v>
      </c>
      <c r="AF5677" t="s">
        <v>12439</v>
      </c>
      <c r="AG5677" t="s">
        <v>338</v>
      </c>
      <c r="AH5677" t="s">
        <v>530</v>
      </c>
      <c r="AJ5677" t="s">
        <v>12440</v>
      </c>
      <c r="AL5677" t="s">
        <v>339</v>
      </c>
      <c r="AM5677">
        <v>1</v>
      </c>
      <c r="AN5677">
        <v>1</v>
      </c>
      <c r="AO5677">
        <v>6688</v>
      </c>
      <c r="AQ5677">
        <v>125960</v>
      </c>
      <c r="AR5677">
        <v>51090030</v>
      </c>
      <c r="AS5677" t="s">
        <v>3043</v>
      </c>
      <c r="AT5677" t="s">
        <v>628</v>
      </c>
      <c r="AW5677" t="s">
        <v>343</v>
      </c>
      <c r="BY5677" t="s">
        <v>342</v>
      </c>
      <c r="BZ5677" t="b">
        <v>0</v>
      </c>
      <c r="EQ5677">
        <v>243047</v>
      </c>
      <c r="ER5677" t="s">
        <v>12441</v>
      </c>
      <c r="EV5677">
        <v>17290402</v>
      </c>
      <c r="EW5677">
        <v>928</v>
      </c>
      <c r="EX5677">
        <v>221594</v>
      </c>
      <c r="EY5677" t="s">
        <v>12442</v>
      </c>
      <c r="EZ5677">
        <v>1</v>
      </c>
      <c r="FC5677">
        <v>95385</v>
      </c>
      <c r="FD5677" t="s">
        <v>3531</v>
      </c>
    </row>
    <row r="5678" spans="1:160" x14ac:dyDescent="0.3">
      <c r="A5678" t="str">
        <f>VLOOKUP(B5678,Table2[],3,FALSE)</f>
        <v>Digital</v>
      </c>
      <c r="B5678" t="str">
        <f>IF(OR(ISNUMBER(FIND("QVC",Z5678)),ISNUMBER(FIND("QVC",AL5678))),"QVC",IF(OR(ISNUMBER(FIND("NCO",H5678)),ISNUMBER(FIND("NCO",Y5678))), "NCO", IF(AL5678="consumer","PMD.com",VLOOKUP(LEFT(H5678,2),Tables!$E$1:$F$11,2,FALSE))))</f>
        <v>PMD.com</v>
      </c>
      <c r="C5678">
        <f t="shared" si="267"/>
        <v>53450001</v>
      </c>
      <c r="D5678">
        <f t="shared" si="268"/>
        <v>1</v>
      </c>
      <c r="E5678" t="str">
        <f t="shared" ca="1" si="269"/>
        <v>MTD orders shipped</v>
      </c>
      <c r="F5678" t="s">
        <v>3539</v>
      </c>
      <c r="G5678" t="s">
        <v>335</v>
      </c>
      <c r="H5678" t="s">
        <v>12435</v>
      </c>
      <c r="I5678" s="6">
        <v>44014.383402777778</v>
      </c>
      <c r="J5678" t="s">
        <v>16</v>
      </c>
      <c r="K5678" s="6">
        <v>44014.688148148147</v>
      </c>
      <c r="M5678" t="s">
        <v>12436</v>
      </c>
      <c r="N5678" t="s">
        <v>12437</v>
      </c>
      <c r="Q5678" t="s">
        <v>12438</v>
      </c>
      <c r="R5678" t="s">
        <v>381</v>
      </c>
      <c r="S5678" t="s">
        <v>12439</v>
      </c>
      <c r="T5678" t="s">
        <v>338</v>
      </c>
      <c r="U5678" t="s">
        <v>530</v>
      </c>
      <c r="W5678" t="s">
        <v>12440</v>
      </c>
      <c r="Z5678" t="s">
        <v>12436</v>
      </c>
      <c r="AA5678" t="s">
        <v>12437</v>
      </c>
      <c r="AD5678" t="s">
        <v>12438</v>
      </c>
      <c r="AE5678" t="s">
        <v>381</v>
      </c>
      <c r="AF5678" t="s">
        <v>12439</v>
      </c>
      <c r="AG5678" t="s">
        <v>338</v>
      </c>
      <c r="AH5678" t="s">
        <v>530</v>
      </c>
      <c r="AJ5678" t="s">
        <v>12440</v>
      </c>
      <c r="AL5678" t="s">
        <v>339</v>
      </c>
      <c r="AM5678">
        <v>1</v>
      </c>
      <c r="AN5678">
        <v>1</v>
      </c>
      <c r="AO5678">
        <v>6117</v>
      </c>
      <c r="AQ5678">
        <v>124723</v>
      </c>
      <c r="AR5678">
        <v>53450001</v>
      </c>
      <c r="AS5678" t="s">
        <v>89</v>
      </c>
      <c r="AT5678" t="s">
        <v>144</v>
      </c>
      <c r="AW5678" t="s">
        <v>340</v>
      </c>
      <c r="AX5678" t="s">
        <v>340</v>
      </c>
      <c r="AY5678" t="s">
        <v>345</v>
      </c>
      <c r="AZ5678">
        <v>0</v>
      </c>
      <c r="EQ5678">
        <v>252730</v>
      </c>
      <c r="ER5678" t="s">
        <v>12441</v>
      </c>
      <c r="EV5678">
        <v>17290402</v>
      </c>
      <c r="EW5678">
        <v>928</v>
      </c>
      <c r="EX5678">
        <v>221594</v>
      </c>
      <c r="EY5678" t="s">
        <v>12442</v>
      </c>
      <c r="EZ5678">
        <v>1</v>
      </c>
      <c r="FC5678">
        <v>53450001</v>
      </c>
      <c r="FD5678" t="s">
        <v>144</v>
      </c>
    </row>
    <row r="5679" spans="1:160" x14ac:dyDescent="0.3">
      <c r="A5679" t="str">
        <f>VLOOKUP(B5679,Table2[],3,FALSE)</f>
        <v>Digital</v>
      </c>
      <c r="B5679" t="str">
        <f>IF(OR(ISNUMBER(FIND("QVC",Z5679)),ISNUMBER(FIND("QVC",AL5679))),"QVC",IF(OR(ISNUMBER(FIND("NCO",H5679)),ISNUMBER(FIND("NCO",Y5679))), "NCO", IF(AL5679="consumer","PMD.com",VLOOKUP(LEFT(H5679,2),Tables!$E$1:$F$11,2,FALSE))))</f>
        <v>PMD.com</v>
      </c>
      <c r="C5679">
        <f t="shared" si="267"/>
        <v>5342</v>
      </c>
      <c r="D5679">
        <f t="shared" si="268"/>
        <v>1</v>
      </c>
      <c r="E5679" t="str">
        <f t="shared" ca="1" si="269"/>
        <v>shifted orders shipped</v>
      </c>
      <c r="F5679" t="s">
        <v>3539</v>
      </c>
      <c r="G5679" t="s">
        <v>335</v>
      </c>
      <c r="H5679" t="s">
        <v>12443</v>
      </c>
      <c r="I5679" s="6">
        <v>44008.546030092592</v>
      </c>
      <c r="J5679" t="s">
        <v>16</v>
      </c>
      <c r="K5679" s="6">
        <v>44014.688761574071</v>
      </c>
      <c r="M5679" t="s">
        <v>12444</v>
      </c>
      <c r="N5679" t="s">
        <v>12445</v>
      </c>
      <c r="Q5679" t="s">
        <v>12446</v>
      </c>
      <c r="R5679" t="s">
        <v>465</v>
      </c>
      <c r="S5679">
        <v>46835</v>
      </c>
      <c r="T5679" t="s">
        <v>338</v>
      </c>
      <c r="U5679" t="s">
        <v>530</v>
      </c>
      <c r="W5679" t="s">
        <v>12447</v>
      </c>
      <c r="Z5679" t="s">
        <v>12444</v>
      </c>
      <c r="AA5679" t="s">
        <v>12445</v>
      </c>
      <c r="AD5679" t="s">
        <v>12446</v>
      </c>
      <c r="AE5679" t="s">
        <v>465</v>
      </c>
      <c r="AF5679">
        <v>46835</v>
      </c>
      <c r="AG5679" t="s">
        <v>338</v>
      </c>
      <c r="AH5679" t="s">
        <v>530</v>
      </c>
      <c r="AJ5679" t="s">
        <v>12447</v>
      </c>
      <c r="AL5679" t="s">
        <v>339</v>
      </c>
      <c r="AM5679">
        <v>1</v>
      </c>
      <c r="AN5679">
        <v>1</v>
      </c>
      <c r="AO5679">
        <v>13280</v>
      </c>
      <c r="AQ5679">
        <v>123849</v>
      </c>
      <c r="AR5679">
        <v>5342</v>
      </c>
      <c r="AS5679" t="s">
        <v>1746</v>
      </c>
      <c r="AT5679" t="s">
        <v>149</v>
      </c>
      <c r="AW5679" t="s">
        <v>340</v>
      </c>
      <c r="AX5679" t="s">
        <v>340</v>
      </c>
      <c r="AY5679" t="s">
        <v>345</v>
      </c>
      <c r="AZ5679" t="s">
        <v>346</v>
      </c>
      <c r="BY5679" t="s">
        <v>342</v>
      </c>
      <c r="EQ5679">
        <v>243408</v>
      </c>
      <c r="ER5679" t="s">
        <v>12448</v>
      </c>
      <c r="EV5679">
        <v>17284525</v>
      </c>
      <c r="EW5679">
        <v>928</v>
      </c>
      <c r="EX5679">
        <v>219019</v>
      </c>
      <c r="EY5679">
        <v>9.2748999964335493E+25</v>
      </c>
      <c r="EZ5679">
        <v>1</v>
      </c>
      <c r="FC5679">
        <v>5342</v>
      </c>
      <c r="FD5679" t="s">
        <v>149</v>
      </c>
    </row>
    <row r="5680" spans="1:160" x14ac:dyDescent="0.3">
      <c r="A5680" t="str">
        <f>VLOOKUP(B5680,Table2[],3,FALSE)</f>
        <v>Digital</v>
      </c>
      <c r="B5680" t="str">
        <f>IF(OR(ISNUMBER(FIND("QVC",Z5680)),ISNUMBER(FIND("QVC",AL5680))),"QVC",IF(OR(ISNUMBER(FIND("NCO",H5680)),ISNUMBER(FIND("NCO",Y5680))), "NCO", IF(AL5680="consumer","PMD.com",VLOOKUP(LEFT(H5680,2),Tables!$E$1:$F$11,2,FALSE))))</f>
        <v>PMD.com</v>
      </c>
      <c r="C5680">
        <f t="shared" si="267"/>
        <v>5208</v>
      </c>
      <c r="D5680">
        <f t="shared" si="268"/>
        <v>1</v>
      </c>
      <c r="E5680" t="str">
        <f t="shared" ca="1" si="269"/>
        <v>MTD orders shipped</v>
      </c>
      <c r="F5680" t="s">
        <v>3539</v>
      </c>
      <c r="G5680" t="s">
        <v>335</v>
      </c>
      <c r="H5680" t="s">
        <v>12449</v>
      </c>
      <c r="I5680" s="6">
        <v>44014.360659722224</v>
      </c>
      <c r="J5680" t="s">
        <v>16</v>
      </c>
      <c r="K5680" s="6">
        <v>44014.688796296294</v>
      </c>
      <c r="M5680" t="s">
        <v>12450</v>
      </c>
      <c r="N5680" t="s">
        <v>12451</v>
      </c>
      <c r="Q5680" t="s">
        <v>12452</v>
      </c>
      <c r="R5680" t="s">
        <v>375</v>
      </c>
      <c r="S5680" t="s">
        <v>12453</v>
      </c>
      <c r="T5680" t="s">
        <v>338</v>
      </c>
      <c r="U5680" t="s">
        <v>530</v>
      </c>
      <c r="W5680" t="s">
        <v>12454</v>
      </c>
      <c r="Z5680" t="s">
        <v>12450</v>
      </c>
      <c r="AA5680" t="s">
        <v>12451</v>
      </c>
      <c r="AD5680" t="s">
        <v>12452</v>
      </c>
      <c r="AE5680" t="s">
        <v>375</v>
      </c>
      <c r="AF5680" t="s">
        <v>12453</v>
      </c>
      <c r="AG5680" t="s">
        <v>338</v>
      </c>
      <c r="AH5680" t="s">
        <v>530</v>
      </c>
      <c r="AJ5680" t="s">
        <v>12454</v>
      </c>
      <c r="AL5680" t="s">
        <v>339</v>
      </c>
      <c r="AM5680">
        <v>1</v>
      </c>
      <c r="AN5680">
        <v>1</v>
      </c>
      <c r="AO5680">
        <v>1406</v>
      </c>
      <c r="AQ5680">
        <v>124008</v>
      </c>
      <c r="AR5680">
        <v>5208</v>
      </c>
      <c r="AS5680" t="s">
        <v>51</v>
      </c>
      <c r="AT5680" t="s">
        <v>52</v>
      </c>
      <c r="AW5680" t="s">
        <v>340</v>
      </c>
      <c r="AX5680" t="s">
        <v>340</v>
      </c>
      <c r="AY5680" t="s">
        <v>419</v>
      </c>
      <c r="AZ5680" t="s">
        <v>420</v>
      </c>
      <c r="BY5680" t="s">
        <v>342</v>
      </c>
      <c r="EQ5680">
        <v>249094</v>
      </c>
      <c r="ER5680" t="s">
        <v>12455</v>
      </c>
      <c r="EV5680">
        <v>17290394</v>
      </c>
      <c r="EW5680">
        <v>928</v>
      </c>
      <c r="EX5680">
        <v>221585</v>
      </c>
      <c r="EY5680" t="s">
        <v>12456</v>
      </c>
      <c r="EZ5680">
        <v>1</v>
      </c>
      <c r="FC5680">
        <v>5208</v>
      </c>
      <c r="FD5680" t="s">
        <v>52</v>
      </c>
    </row>
    <row r="5681" spans="1:160" x14ac:dyDescent="0.3">
      <c r="A5681" t="str">
        <f>VLOOKUP(B5681,Table2[],3,FALSE)</f>
        <v>Digital</v>
      </c>
      <c r="B5681" t="str">
        <f>IF(OR(ISNUMBER(FIND("QVC",Z5681)),ISNUMBER(FIND("QVC",AL5681))),"QVC",IF(OR(ISNUMBER(FIND("NCO",H5681)),ISNUMBER(FIND("NCO",Y5681))), "NCO", IF(AL5681="consumer","PMD.com",VLOOKUP(LEFT(H5681,2),Tables!$E$1:$F$11,2,FALSE))))</f>
        <v>PMD.com</v>
      </c>
      <c r="C5681">
        <f t="shared" si="267"/>
        <v>54000001</v>
      </c>
      <c r="D5681">
        <f t="shared" si="268"/>
        <v>1</v>
      </c>
      <c r="E5681" t="str">
        <f t="shared" ca="1" si="269"/>
        <v>MTD orders shipped</v>
      </c>
      <c r="F5681" t="s">
        <v>3539</v>
      </c>
      <c r="G5681" t="s">
        <v>335</v>
      </c>
      <c r="H5681" t="s">
        <v>12449</v>
      </c>
      <c r="I5681" s="6">
        <v>44014.360659722224</v>
      </c>
      <c r="J5681" t="s">
        <v>16</v>
      </c>
      <c r="K5681" s="6">
        <v>44014.688796296294</v>
      </c>
      <c r="M5681" t="s">
        <v>12450</v>
      </c>
      <c r="N5681" t="s">
        <v>12451</v>
      </c>
      <c r="Q5681" t="s">
        <v>12452</v>
      </c>
      <c r="R5681" t="s">
        <v>375</v>
      </c>
      <c r="S5681" t="s">
        <v>12453</v>
      </c>
      <c r="T5681" t="s">
        <v>338</v>
      </c>
      <c r="U5681" t="s">
        <v>530</v>
      </c>
      <c r="W5681" t="s">
        <v>12454</v>
      </c>
      <c r="Z5681" t="s">
        <v>12450</v>
      </c>
      <c r="AA5681" t="s">
        <v>12451</v>
      </c>
      <c r="AD5681" t="s">
        <v>12452</v>
      </c>
      <c r="AE5681" t="s">
        <v>375</v>
      </c>
      <c r="AF5681" t="s">
        <v>12453</v>
      </c>
      <c r="AG5681" t="s">
        <v>338</v>
      </c>
      <c r="AH5681" t="s">
        <v>530</v>
      </c>
      <c r="AJ5681" t="s">
        <v>12454</v>
      </c>
      <c r="AL5681" t="s">
        <v>339</v>
      </c>
      <c r="AM5681">
        <v>1</v>
      </c>
      <c r="AN5681">
        <v>1</v>
      </c>
      <c r="AO5681">
        <v>8182</v>
      </c>
      <c r="AQ5681">
        <v>124475</v>
      </c>
      <c r="AR5681">
        <v>54000001</v>
      </c>
      <c r="AS5681" t="s">
        <v>1251</v>
      </c>
      <c r="AT5681" t="s">
        <v>84</v>
      </c>
      <c r="AW5681" t="s">
        <v>343</v>
      </c>
      <c r="BY5681" t="s">
        <v>342</v>
      </c>
      <c r="EQ5681">
        <v>247294</v>
      </c>
      <c r="ER5681" t="s">
        <v>12455</v>
      </c>
      <c r="EV5681">
        <v>17290394</v>
      </c>
      <c r="EW5681">
        <v>928</v>
      </c>
      <c r="EX5681">
        <v>221585</v>
      </c>
      <c r="EY5681" t="s">
        <v>12456</v>
      </c>
      <c r="EZ5681">
        <v>1</v>
      </c>
      <c r="FC5681">
        <v>54000001</v>
      </c>
      <c r="FD5681" t="s">
        <v>84</v>
      </c>
    </row>
    <row r="5682" spans="1:160" x14ac:dyDescent="0.3">
      <c r="A5682" t="str">
        <f>VLOOKUP(B5682,Table2[],3,FALSE)</f>
        <v>Digital</v>
      </c>
      <c r="B5682" t="str">
        <f>IF(OR(ISNUMBER(FIND("QVC",Z5682)),ISNUMBER(FIND("QVC",AL5682))),"QVC",IF(OR(ISNUMBER(FIND("NCO",H5682)),ISNUMBER(FIND("NCO",Y5682))), "NCO", IF(AL5682="consumer","PMD.com",VLOOKUP(LEFT(H5682,2),Tables!$E$1:$F$11,2,FALSE))))</f>
        <v>PMD.com</v>
      </c>
      <c r="C5682">
        <f t="shared" si="267"/>
        <v>513302</v>
      </c>
      <c r="D5682">
        <f t="shared" si="268"/>
        <v>1</v>
      </c>
      <c r="E5682" t="str">
        <f t="shared" ca="1" si="269"/>
        <v>MTD orders shipped</v>
      </c>
      <c r="F5682" t="s">
        <v>3539</v>
      </c>
      <c r="G5682" t="s">
        <v>335</v>
      </c>
      <c r="H5682" t="s">
        <v>12457</v>
      </c>
      <c r="I5682" s="6">
        <v>44014.403761574074</v>
      </c>
      <c r="J5682" t="s">
        <v>16</v>
      </c>
      <c r="K5682" s="6">
        <v>44014.689120370371</v>
      </c>
      <c r="M5682" t="s">
        <v>12458</v>
      </c>
      <c r="N5682" t="s">
        <v>12459</v>
      </c>
      <c r="Q5682" t="s">
        <v>12460</v>
      </c>
      <c r="R5682" t="s">
        <v>359</v>
      </c>
      <c r="S5682" t="s">
        <v>12461</v>
      </c>
      <c r="T5682" t="s">
        <v>338</v>
      </c>
      <c r="U5682" t="s">
        <v>530</v>
      </c>
      <c r="W5682" t="s">
        <v>12462</v>
      </c>
      <c r="Z5682" t="s">
        <v>12458</v>
      </c>
      <c r="AA5682" t="s">
        <v>12459</v>
      </c>
      <c r="AD5682" t="s">
        <v>12460</v>
      </c>
      <c r="AE5682" t="s">
        <v>359</v>
      </c>
      <c r="AF5682" t="s">
        <v>12461</v>
      </c>
      <c r="AG5682" t="s">
        <v>338</v>
      </c>
      <c r="AH5682" t="s">
        <v>530</v>
      </c>
      <c r="AJ5682" t="s">
        <v>12462</v>
      </c>
      <c r="AL5682" t="s">
        <v>339</v>
      </c>
      <c r="AM5682">
        <v>1</v>
      </c>
      <c r="AN5682">
        <v>1</v>
      </c>
      <c r="AO5682">
        <v>25807</v>
      </c>
      <c r="AQ5682">
        <v>127004</v>
      </c>
      <c r="AR5682">
        <v>513302</v>
      </c>
      <c r="AS5682" t="s">
        <v>145</v>
      </c>
      <c r="AT5682" t="s">
        <v>146</v>
      </c>
      <c r="BY5682" t="s">
        <v>342</v>
      </c>
      <c r="EQ5682">
        <v>247783</v>
      </c>
      <c r="ER5682" t="s">
        <v>12463</v>
      </c>
      <c r="EV5682">
        <v>17290412</v>
      </c>
      <c r="EW5682">
        <v>928</v>
      </c>
      <c r="EX5682">
        <v>221604</v>
      </c>
      <c r="EY5682" t="s">
        <v>12464</v>
      </c>
      <c r="EZ5682">
        <v>1</v>
      </c>
      <c r="FC5682">
        <v>513302</v>
      </c>
      <c r="FD5682" t="s">
        <v>146</v>
      </c>
    </row>
    <row r="5683" spans="1:160" x14ac:dyDescent="0.3">
      <c r="A5683" t="str">
        <f>VLOOKUP(B5683,Table2[],3,FALSE)</f>
        <v>Digital</v>
      </c>
      <c r="B5683" t="str">
        <f>IF(OR(ISNUMBER(FIND("QVC",Z5683)),ISNUMBER(FIND("QVC",AL5683))),"QVC",IF(OR(ISNUMBER(FIND("NCO",H5683)),ISNUMBER(FIND("NCO",Y5683))), "NCO", IF(AL5683="consumer","PMD.com",VLOOKUP(LEFT(H5683,2),Tables!$E$1:$F$11,2,FALSE))))</f>
        <v>PMD.com</v>
      </c>
      <c r="C5683">
        <f t="shared" si="267"/>
        <v>7660</v>
      </c>
      <c r="D5683">
        <f t="shared" si="268"/>
        <v>1</v>
      </c>
      <c r="E5683" t="str">
        <f t="shared" ca="1" si="269"/>
        <v>MTD orders shipped</v>
      </c>
      <c r="F5683" t="s">
        <v>3539</v>
      </c>
      <c r="G5683" t="s">
        <v>335</v>
      </c>
      <c r="H5683" t="s">
        <v>12457</v>
      </c>
      <c r="I5683" s="6">
        <v>44014.403761574074</v>
      </c>
      <c r="J5683" t="s">
        <v>16</v>
      </c>
      <c r="K5683" s="6">
        <v>44014.689120370371</v>
      </c>
      <c r="M5683" t="s">
        <v>12458</v>
      </c>
      <c r="N5683" t="s">
        <v>12459</v>
      </c>
      <c r="Q5683" t="s">
        <v>12460</v>
      </c>
      <c r="R5683" t="s">
        <v>359</v>
      </c>
      <c r="S5683" t="s">
        <v>12461</v>
      </c>
      <c r="T5683" t="s">
        <v>338</v>
      </c>
      <c r="U5683" t="s">
        <v>530</v>
      </c>
      <c r="W5683" t="s">
        <v>12462</v>
      </c>
      <c r="Z5683" t="s">
        <v>12458</v>
      </c>
      <c r="AA5683" t="s">
        <v>12459</v>
      </c>
      <c r="AD5683" t="s">
        <v>12460</v>
      </c>
      <c r="AE5683" t="s">
        <v>359</v>
      </c>
      <c r="AF5683" t="s">
        <v>12461</v>
      </c>
      <c r="AG5683" t="s">
        <v>338</v>
      </c>
      <c r="AH5683" t="s">
        <v>530</v>
      </c>
      <c r="AJ5683" t="s">
        <v>12462</v>
      </c>
      <c r="AL5683" t="s">
        <v>339</v>
      </c>
      <c r="AM5683">
        <v>1</v>
      </c>
      <c r="AN5683">
        <v>1</v>
      </c>
      <c r="AO5683">
        <v>11858</v>
      </c>
      <c r="AQ5683">
        <v>124798</v>
      </c>
      <c r="AR5683">
        <v>7660</v>
      </c>
      <c r="AS5683" t="s">
        <v>2085</v>
      </c>
      <c r="AT5683" t="s">
        <v>38</v>
      </c>
      <c r="AW5683" t="s">
        <v>343</v>
      </c>
      <c r="BY5683" t="s">
        <v>342</v>
      </c>
      <c r="EQ5683">
        <v>251455</v>
      </c>
      <c r="ER5683" t="s">
        <v>12463</v>
      </c>
      <c r="EV5683">
        <v>17290412</v>
      </c>
      <c r="EW5683">
        <v>928</v>
      </c>
      <c r="EX5683">
        <v>221604</v>
      </c>
      <c r="EY5683" t="s">
        <v>12464</v>
      </c>
      <c r="EZ5683">
        <v>1</v>
      </c>
      <c r="FC5683">
        <v>7660</v>
      </c>
      <c r="FD5683" t="s">
        <v>38</v>
      </c>
    </row>
    <row r="5684" spans="1:160" x14ac:dyDescent="0.3">
      <c r="A5684" t="str">
        <f>VLOOKUP(B5684,Table2[],3,FALSE)</f>
        <v>Digital</v>
      </c>
      <c r="B5684" t="str">
        <f>IF(OR(ISNUMBER(FIND("QVC",Z5684)),ISNUMBER(FIND("QVC",AL5684))),"QVC",IF(OR(ISNUMBER(FIND("NCO",H5684)),ISNUMBER(FIND("NCO",Y5684))), "NCO", IF(AL5684="consumer","PMD.com",VLOOKUP(LEFT(H5684,2),Tables!$E$1:$F$11,2,FALSE))))</f>
        <v>PMD.com</v>
      </c>
      <c r="C5684">
        <f t="shared" si="267"/>
        <v>51010001</v>
      </c>
      <c r="D5684">
        <f t="shared" si="268"/>
        <v>1</v>
      </c>
      <c r="E5684" t="str">
        <f t="shared" ca="1" si="269"/>
        <v>MTD orders shipped</v>
      </c>
      <c r="F5684" t="s">
        <v>3539</v>
      </c>
      <c r="G5684" t="s">
        <v>335</v>
      </c>
      <c r="H5684" t="s">
        <v>12465</v>
      </c>
      <c r="I5684" s="6">
        <v>44014.391608796293</v>
      </c>
      <c r="J5684" t="s">
        <v>16</v>
      </c>
      <c r="K5684" s="6">
        <v>44014.689247685186</v>
      </c>
      <c r="M5684" t="s">
        <v>12466</v>
      </c>
      <c r="N5684" t="s">
        <v>12467</v>
      </c>
      <c r="Q5684" t="s">
        <v>12468</v>
      </c>
      <c r="R5684" t="s">
        <v>389</v>
      </c>
      <c r="S5684">
        <v>11379</v>
      </c>
      <c r="T5684" t="s">
        <v>338</v>
      </c>
      <c r="U5684" t="s">
        <v>530</v>
      </c>
      <c r="W5684" t="s">
        <v>12469</v>
      </c>
      <c r="Z5684" t="s">
        <v>12466</v>
      </c>
      <c r="AA5684" t="s">
        <v>12467</v>
      </c>
      <c r="AD5684" t="s">
        <v>12468</v>
      </c>
      <c r="AE5684" t="s">
        <v>389</v>
      </c>
      <c r="AF5684">
        <v>11379</v>
      </c>
      <c r="AG5684" t="s">
        <v>338</v>
      </c>
      <c r="AH5684" t="s">
        <v>530</v>
      </c>
      <c r="AJ5684" t="s">
        <v>12469</v>
      </c>
      <c r="AL5684" t="s">
        <v>339</v>
      </c>
      <c r="AM5684">
        <v>1</v>
      </c>
      <c r="AN5684">
        <v>1</v>
      </c>
      <c r="AO5684">
        <v>8743</v>
      </c>
      <c r="AQ5684">
        <v>123868</v>
      </c>
      <c r="AR5684">
        <v>51010001</v>
      </c>
      <c r="AS5684" t="s">
        <v>48</v>
      </c>
      <c r="AT5684" t="s">
        <v>49</v>
      </c>
      <c r="AW5684" t="s">
        <v>340</v>
      </c>
      <c r="AX5684" t="s">
        <v>340</v>
      </c>
      <c r="AY5684" t="s">
        <v>357</v>
      </c>
      <c r="AZ5684" t="s">
        <v>363</v>
      </c>
      <c r="BY5684" t="s">
        <v>342</v>
      </c>
      <c r="EQ5684">
        <v>251450</v>
      </c>
      <c r="ER5684" t="s">
        <v>12470</v>
      </c>
      <c r="EV5684">
        <v>17290406</v>
      </c>
      <c r="EW5684">
        <v>928</v>
      </c>
      <c r="EX5684">
        <v>221598</v>
      </c>
      <c r="EY5684" t="s">
        <v>12471</v>
      </c>
      <c r="EZ5684">
        <v>1</v>
      </c>
      <c r="FC5684">
        <v>51010001</v>
      </c>
      <c r="FD5684" t="s">
        <v>49</v>
      </c>
    </row>
    <row r="5685" spans="1:160" x14ac:dyDescent="0.3">
      <c r="A5685" t="str">
        <f>VLOOKUP(B5685,Table2[],3,FALSE)</f>
        <v>Digital</v>
      </c>
      <c r="B5685" t="str">
        <f>IF(OR(ISNUMBER(FIND("QVC",Z5685)),ISNUMBER(FIND("QVC",AL5685))),"QVC",IF(OR(ISNUMBER(FIND("NCO",H5685)),ISNUMBER(FIND("NCO",Y5685))), "NCO", IF(AL5685="consumer","PMD.com",VLOOKUP(LEFT(H5685,2),Tables!$E$1:$F$11,2,FALSE))))</f>
        <v>PMD.com</v>
      </c>
      <c r="C5685">
        <f t="shared" si="267"/>
        <v>53200001</v>
      </c>
      <c r="D5685">
        <f t="shared" si="268"/>
        <v>1</v>
      </c>
      <c r="E5685" t="str">
        <f t="shared" ca="1" si="269"/>
        <v>MTD orders shipped</v>
      </c>
      <c r="F5685" t="s">
        <v>3539</v>
      </c>
      <c r="G5685" t="s">
        <v>335</v>
      </c>
      <c r="H5685" t="s">
        <v>12465</v>
      </c>
      <c r="I5685" s="6">
        <v>44014.391608796293</v>
      </c>
      <c r="J5685" t="s">
        <v>16</v>
      </c>
      <c r="K5685" s="6">
        <v>44014.689247685186</v>
      </c>
      <c r="M5685" t="s">
        <v>12466</v>
      </c>
      <c r="N5685" t="s">
        <v>12467</v>
      </c>
      <c r="Q5685" t="s">
        <v>12468</v>
      </c>
      <c r="R5685" t="s">
        <v>389</v>
      </c>
      <c r="S5685">
        <v>11379</v>
      </c>
      <c r="T5685" t="s">
        <v>338</v>
      </c>
      <c r="U5685" t="s">
        <v>530</v>
      </c>
      <c r="W5685" t="s">
        <v>12469</v>
      </c>
      <c r="Z5685" t="s">
        <v>12466</v>
      </c>
      <c r="AA5685" t="s">
        <v>12467</v>
      </c>
      <c r="AD5685" t="s">
        <v>12468</v>
      </c>
      <c r="AE5685" t="s">
        <v>389</v>
      </c>
      <c r="AF5685">
        <v>11379</v>
      </c>
      <c r="AG5685" t="s">
        <v>338</v>
      </c>
      <c r="AH5685" t="s">
        <v>530</v>
      </c>
      <c r="AJ5685" t="s">
        <v>12469</v>
      </c>
      <c r="AL5685" t="s">
        <v>339</v>
      </c>
      <c r="AM5685">
        <v>1</v>
      </c>
      <c r="AN5685">
        <v>1</v>
      </c>
      <c r="AO5685">
        <v>15189</v>
      </c>
      <c r="AQ5685">
        <v>123906</v>
      </c>
      <c r="AR5685">
        <v>53200001</v>
      </c>
      <c r="AS5685" t="s">
        <v>973</v>
      </c>
      <c r="AT5685" t="s">
        <v>50</v>
      </c>
      <c r="AW5685" t="s">
        <v>340</v>
      </c>
      <c r="AX5685" t="s">
        <v>340</v>
      </c>
      <c r="AY5685" t="s">
        <v>357</v>
      </c>
      <c r="AZ5685" t="s">
        <v>363</v>
      </c>
      <c r="BY5685" t="s">
        <v>342</v>
      </c>
      <c r="EQ5685">
        <v>252156</v>
      </c>
      <c r="ER5685" t="s">
        <v>12470</v>
      </c>
      <c r="EV5685">
        <v>17290406</v>
      </c>
      <c r="EW5685">
        <v>928</v>
      </c>
      <c r="EX5685">
        <v>221598</v>
      </c>
      <c r="EY5685" t="s">
        <v>12471</v>
      </c>
      <c r="EZ5685">
        <v>1</v>
      </c>
      <c r="FC5685">
        <v>53200001</v>
      </c>
      <c r="FD5685" t="s">
        <v>50</v>
      </c>
    </row>
    <row r="5686" spans="1:160" x14ac:dyDescent="0.3">
      <c r="A5686" t="str">
        <f>VLOOKUP(B5686,Table2[],3,FALSE)</f>
        <v>Digital</v>
      </c>
      <c r="B5686" t="str">
        <f>IF(OR(ISNUMBER(FIND("QVC",Z5686)),ISNUMBER(FIND("QVC",AL5686))),"QVC",IF(OR(ISNUMBER(FIND("NCO",H5686)),ISNUMBER(FIND("NCO",Y5686))), "NCO", IF(AL5686="consumer","PMD.com",VLOOKUP(LEFT(H5686,2),Tables!$E$1:$F$11,2,FALSE))))</f>
        <v>PMD.com</v>
      </c>
      <c r="C5686">
        <f t="shared" si="267"/>
        <v>53440001</v>
      </c>
      <c r="D5686">
        <f t="shared" si="268"/>
        <v>1</v>
      </c>
      <c r="E5686" t="str">
        <f t="shared" ca="1" si="269"/>
        <v>shifted orders shipped</v>
      </c>
      <c r="F5686" t="s">
        <v>3539</v>
      </c>
      <c r="G5686" t="s">
        <v>335</v>
      </c>
      <c r="H5686" t="s">
        <v>12472</v>
      </c>
      <c r="I5686" s="6">
        <v>44008.545960648145</v>
      </c>
      <c r="J5686" t="s">
        <v>16</v>
      </c>
      <c r="K5686" s="6">
        <v>44014.68953703704</v>
      </c>
      <c r="M5686" t="s">
        <v>12473</v>
      </c>
      <c r="N5686" t="s">
        <v>12474</v>
      </c>
      <c r="Q5686" t="s">
        <v>1233</v>
      </c>
      <c r="R5686" t="s">
        <v>372</v>
      </c>
      <c r="S5686">
        <v>85375</v>
      </c>
      <c r="T5686" t="s">
        <v>338</v>
      </c>
      <c r="U5686" t="s">
        <v>530</v>
      </c>
      <c r="W5686" t="s">
        <v>12475</v>
      </c>
      <c r="Z5686" t="s">
        <v>12473</v>
      </c>
      <c r="AA5686" t="s">
        <v>12474</v>
      </c>
      <c r="AD5686" t="s">
        <v>1233</v>
      </c>
      <c r="AE5686" t="s">
        <v>372</v>
      </c>
      <c r="AF5686">
        <v>85375</v>
      </c>
      <c r="AG5686" t="s">
        <v>338</v>
      </c>
      <c r="AH5686" t="s">
        <v>530</v>
      </c>
      <c r="AJ5686" t="s">
        <v>12475</v>
      </c>
      <c r="AL5686" t="s">
        <v>339</v>
      </c>
      <c r="AM5686">
        <v>1</v>
      </c>
      <c r="AN5686">
        <v>1</v>
      </c>
      <c r="AO5686">
        <v>7642</v>
      </c>
      <c r="AQ5686">
        <v>124700</v>
      </c>
      <c r="AR5686">
        <v>53440001</v>
      </c>
      <c r="AS5686" t="s">
        <v>1240</v>
      </c>
      <c r="AT5686" t="s">
        <v>116</v>
      </c>
      <c r="AW5686" t="s">
        <v>340</v>
      </c>
      <c r="AX5686" t="s">
        <v>340</v>
      </c>
      <c r="AY5686" t="s">
        <v>345</v>
      </c>
      <c r="AZ5686" t="s">
        <v>345</v>
      </c>
      <c r="BY5686" t="s">
        <v>342</v>
      </c>
      <c r="EQ5686">
        <v>252960</v>
      </c>
      <c r="ER5686" t="s">
        <v>12476</v>
      </c>
      <c r="EV5686">
        <v>17284526</v>
      </c>
      <c r="EW5686">
        <v>928</v>
      </c>
      <c r="EX5686">
        <v>219020</v>
      </c>
      <c r="EY5686">
        <v>9.2748999964335493E+25</v>
      </c>
      <c r="EZ5686">
        <v>1</v>
      </c>
      <c r="FC5686">
        <v>53440001</v>
      </c>
      <c r="FD5686" t="s">
        <v>116</v>
      </c>
    </row>
    <row r="5687" spans="1:160" x14ac:dyDescent="0.3">
      <c r="A5687" t="str">
        <f>VLOOKUP(B5687,Table2[],3,FALSE)</f>
        <v>Digital</v>
      </c>
      <c r="B5687" t="str">
        <f>IF(OR(ISNUMBER(FIND("QVC",Z5687)),ISNUMBER(FIND("QVC",AL5687))),"QVC",IF(OR(ISNUMBER(FIND("NCO",H5687)),ISNUMBER(FIND("NCO",Y5687))), "NCO", IF(AL5687="consumer","PMD.com",VLOOKUP(LEFT(H5687,2),Tables!$E$1:$F$11,2,FALSE))))</f>
        <v>PMD.com</v>
      </c>
      <c r="C5687">
        <f t="shared" si="267"/>
        <v>52430001</v>
      </c>
      <c r="D5687">
        <f t="shared" si="268"/>
        <v>1</v>
      </c>
      <c r="E5687" t="str">
        <f t="shared" ca="1" si="269"/>
        <v>MTD orders shipped</v>
      </c>
      <c r="F5687" t="s">
        <v>3539</v>
      </c>
      <c r="G5687" t="s">
        <v>335</v>
      </c>
      <c r="H5687" t="s">
        <v>12477</v>
      </c>
      <c r="I5687" s="6">
        <v>44014.41951388889</v>
      </c>
      <c r="J5687" t="s">
        <v>16</v>
      </c>
      <c r="K5687" s="6">
        <v>44014.689953703702</v>
      </c>
      <c r="M5687" t="s">
        <v>12478</v>
      </c>
      <c r="N5687" t="s">
        <v>12479</v>
      </c>
      <c r="Q5687" t="s">
        <v>12480</v>
      </c>
      <c r="R5687" t="s">
        <v>365</v>
      </c>
      <c r="S5687" t="s">
        <v>12481</v>
      </c>
      <c r="T5687" t="s">
        <v>338</v>
      </c>
      <c r="U5687" t="s">
        <v>530</v>
      </c>
      <c r="W5687" t="s">
        <v>12482</v>
      </c>
      <c r="Z5687" t="s">
        <v>12478</v>
      </c>
      <c r="AA5687" t="s">
        <v>12479</v>
      </c>
      <c r="AD5687" t="s">
        <v>12480</v>
      </c>
      <c r="AE5687" t="s">
        <v>365</v>
      </c>
      <c r="AF5687" t="s">
        <v>12481</v>
      </c>
      <c r="AG5687" t="s">
        <v>338</v>
      </c>
      <c r="AH5687" t="s">
        <v>530</v>
      </c>
      <c r="AJ5687" t="s">
        <v>12482</v>
      </c>
      <c r="AL5687" t="s">
        <v>339</v>
      </c>
      <c r="AM5687">
        <v>1</v>
      </c>
      <c r="AN5687">
        <v>1</v>
      </c>
      <c r="AO5687">
        <v>12063</v>
      </c>
      <c r="AQ5687">
        <v>127155</v>
      </c>
      <c r="AR5687">
        <v>52430001</v>
      </c>
      <c r="AS5687" t="s">
        <v>9635</v>
      </c>
      <c r="AT5687" t="s">
        <v>75</v>
      </c>
      <c r="AW5687" t="s">
        <v>340</v>
      </c>
      <c r="AX5687" t="s">
        <v>340</v>
      </c>
      <c r="AY5687" t="s">
        <v>357</v>
      </c>
      <c r="AZ5687" t="s">
        <v>363</v>
      </c>
      <c r="BY5687" t="s">
        <v>342</v>
      </c>
      <c r="EQ5687">
        <v>252868</v>
      </c>
      <c r="ER5687" t="s">
        <v>12483</v>
      </c>
      <c r="EV5687">
        <v>17290418</v>
      </c>
      <c r="EW5687">
        <v>928</v>
      </c>
      <c r="EX5687">
        <v>221611</v>
      </c>
      <c r="EY5687" t="s">
        <v>12484</v>
      </c>
      <c r="EZ5687">
        <v>1</v>
      </c>
      <c r="FC5687">
        <v>95384</v>
      </c>
      <c r="FD5687" t="s">
        <v>3530</v>
      </c>
    </row>
    <row r="5688" spans="1:160" x14ac:dyDescent="0.3">
      <c r="A5688" t="str">
        <f>VLOOKUP(B5688,Table2[],3,FALSE)</f>
        <v>Digital</v>
      </c>
      <c r="B5688" t="str">
        <f>IF(OR(ISNUMBER(FIND("QVC",Z5688)),ISNUMBER(FIND("QVC",AL5688))),"QVC",IF(OR(ISNUMBER(FIND("NCO",H5688)),ISNUMBER(FIND("NCO",Y5688))), "NCO", IF(AL5688="consumer","PMD.com",VLOOKUP(LEFT(H5688,2),Tables!$E$1:$F$11,2,FALSE))))</f>
        <v>PMD.com</v>
      </c>
      <c r="C5688">
        <f t="shared" si="267"/>
        <v>53450011</v>
      </c>
      <c r="D5688">
        <f t="shared" si="268"/>
        <v>1</v>
      </c>
      <c r="E5688" t="str">
        <f t="shared" ca="1" si="269"/>
        <v>MTD orders shipped</v>
      </c>
      <c r="F5688" t="s">
        <v>3539</v>
      </c>
      <c r="G5688" t="s">
        <v>335</v>
      </c>
      <c r="H5688" t="s">
        <v>12477</v>
      </c>
      <c r="I5688" s="6">
        <v>44014.41951388889</v>
      </c>
      <c r="J5688" t="s">
        <v>16</v>
      </c>
      <c r="K5688" s="6">
        <v>44014.689953703702</v>
      </c>
      <c r="M5688" t="s">
        <v>12478</v>
      </c>
      <c r="N5688" t="s">
        <v>12479</v>
      </c>
      <c r="Q5688" t="s">
        <v>12480</v>
      </c>
      <c r="R5688" t="s">
        <v>365</v>
      </c>
      <c r="S5688" t="s">
        <v>12481</v>
      </c>
      <c r="T5688" t="s">
        <v>338</v>
      </c>
      <c r="U5688" t="s">
        <v>530</v>
      </c>
      <c r="W5688" t="s">
        <v>12482</v>
      </c>
      <c r="Z5688" t="s">
        <v>12478</v>
      </c>
      <c r="AA5688" t="s">
        <v>12479</v>
      </c>
      <c r="AD5688" t="s">
        <v>12480</v>
      </c>
      <c r="AE5688" t="s">
        <v>365</v>
      </c>
      <c r="AF5688" t="s">
        <v>12481</v>
      </c>
      <c r="AG5688" t="s">
        <v>338</v>
      </c>
      <c r="AH5688" t="s">
        <v>530</v>
      </c>
      <c r="AJ5688" t="s">
        <v>12482</v>
      </c>
      <c r="AL5688" t="s">
        <v>339</v>
      </c>
      <c r="AM5688">
        <v>1</v>
      </c>
      <c r="AN5688">
        <v>1</v>
      </c>
      <c r="AO5688">
        <v>15200</v>
      </c>
      <c r="AQ5688">
        <v>124724</v>
      </c>
      <c r="AR5688">
        <v>53450011</v>
      </c>
      <c r="AS5688" t="s">
        <v>2807</v>
      </c>
      <c r="AT5688" t="s">
        <v>96</v>
      </c>
      <c r="AW5688" t="s">
        <v>340</v>
      </c>
      <c r="AX5688" t="s">
        <v>340</v>
      </c>
      <c r="AY5688" t="s">
        <v>345</v>
      </c>
      <c r="AZ5688">
        <v>0</v>
      </c>
      <c r="BY5688" t="s">
        <v>342</v>
      </c>
      <c r="EQ5688">
        <v>253372</v>
      </c>
      <c r="ER5688" t="s">
        <v>12483</v>
      </c>
      <c r="EV5688">
        <v>17290418</v>
      </c>
      <c r="EW5688">
        <v>928</v>
      </c>
      <c r="EX5688">
        <v>221611</v>
      </c>
      <c r="EY5688" t="s">
        <v>12484</v>
      </c>
      <c r="EZ5688">
        <v>1</v>
      </c>
      <c r="FC5688">
        <v>53450011</v>
      </c>
      <c r="FD5688" t="s">
        <v>96</v>
      </c>
    </row>
    <row r="5689" spans="1:160" x14ac:dyDescent="0.3">
      <c r="A5689" t="str">
        <f>VLOOKUP(B5689,Table2[],3,FALSE)</f>
        <v>Digital</v>
      </c>
      <c r="B5689" t="str">
        <f>IF(OR(ISNUMBER(FIND("QVC",Z5689)),ISNUMBER(FIND("QVC",AL5689))),"QVC",IF(OR(ISNUMBER(FIND("NCO",H5689)),ISNUMBER(FIND("NCO",Y5689))), "NCO", IF(AL5689="consumer","PMD.com",VLOOKUP(LEFT(H5689,2),Tables!$E$1:$F$11,2,FALSE))))</f>
        <v>PMD.com</v>
      </c>
      <c r="C5689">
        <f t="shared" si="267"/>
        <v>53920001</v>
      </c>
      <c r="D5689">
        <f t="shared" si="268"/>
        <v>1</v>
      </c>
      <c r="E5689" t="str">
        <f t="shared" ca="1" si="269"/>
        <v>MTD orders shipped</v>
      </c>
      <c r="F5689" t="s">
        <v>3539</v>
      </c>
      <c r="G5689" t="s">
        <v>335</v>
      </c>
      <c r="H5689" t="s">
        <v>12477</v>
      </c>
      <c r="I5689" s="6">
        <v>44014.41951388889</v>
      </c>
      <c r="J5689" t="s">
        <v>16</v>
      </c>
      <c r="K5689" s="6">
        <v>44014.689953703702</v>
      </c>
      <c r="M5689" t="s">
        <v>12478</v>
      </c>
      <c r="N5689" t="s">
        <v>12479</v>
      </c>
      <c r="Q5689" t="s">
        <v>12480</v>
      </c>
      <c r="R5689" t="s">
        <v>365</v>
      </c>
      <c r="S5689" t="s">
        <v>12481</v>
      </c>
      <c r="T5689" t="s">
        <v>338</v>
      </c>
      <c r="U5689" t="s">
        <v>530</v>
      </c>
      <c r="W5689" t="s">
        <v>12482</v>
      </c>
      <c r="Z5689" t="s">
        <v>12478</v>
      </c>
      <c r="AA5689" t="s">
        <v>12479</v>
      </c>
      <c r="AD5689" t="s">
        <v>12480</v>
      </c>
      <c r="AE5689" t="s">
        <v>365</v>
      </c>
      <c r="AF5689" t="s">
        <v>12481</v>
      </c>
      <c r="AG5689" t="s">
        <v>338</v>
      </c>
      <c r="AH5689" t="s">
        <v>530</v>
      </c>
      <c r="AJ5689" t="s">
        <v>12482</v>
      </c>
      <c r="AL5689" t="s">
        <v>339</v>
      </c>
      <c r="AM5689">
        <v>1</v>
      </c>
      <c r="AN5689">
        <v>1</v>
      </c>
      <c r="AO5689">
        <v>14899</v>
      </c>
      <c r="AQ5689">
        <v>124468</v>
      </c>
      <c r="AR5689">
        <v>53920001</v>
      </c>
      <c r="AS5689" t="s">
        <v>42</v>
      </c>
      <c r="AT5689" t="s">
        <v>40</v>
      </c>
      <c r="AW5689" t="s">
        <v>343</v>
      </c>
      <c r="BY5689" t="s">
        <v>342</v>
      </c>
      <c r="EQ5689">
        <v>247476</v>
      </c>
      <c r="ER5689" t="s">
        <v>12483</v>
      </c>
      <c r="EV5689">
        <v>17290418</v>
      </c>
      <c r="EW5689">
        <v>928</v>
      </c>
      <c r="EX5689">
        <v>221611</v>
      </c>
      <c r="EY5689" t="s">
        <v>12484</v>
      </c>
      <c r="EZ5689">
        <v>1</v>
      </c>
      <c r="FC5689">
        <v>95384</v>
      </c>
      <c r="FD5689" t="s">
        <v>3530</v>
      </c>
    </row>
    <row r="5690" spans="1:160" x14ac:dyDescent="0.3">
      <c r="A5690" t="str">
        <f>VLOOKUP(B5690,Table2[],3,FALSE)</f>
        <v>Digital</v>
      </c>
      <c r="B5690" t="str">
        <f>IF(OR(ISNUMBER(FIND("QVC",Z5690)),ISNUMBER(FIND("QVC",AL5690))),"QVC",IF(OR(ISNUMBER(FIND("NCO",H5690)),ISNUMBER(FIND("NCO",Y5690))), "NCO", IF(AL5690="consumer","PMD.com",VLOOKUP(LEFT(H5690,2),Tables!$E$1:$F$11,2,FALSE))))</f>
        <v>PMD.com</v>
      </c>
      <c r="C5690">
        <f t="shared" si="267"/>
        <v>51090030</v>
      </c>
      <c r="D5690">
        <f t="shared" si="268"/>
        <v>1</v>
      </c>
      <c r="E5690" t="str">
        <f t="shared" ca="1" si="269"/>
        <v>MTD orders shipped</v>
      </c>
      <c r="F5690" t="s">
        <v>3539</v>
      </c>
      <c r="G5690" t="s">
        <v>335</v>
      </c>
      <c r="H5690" t="s">
        <v>12477</v>
      </c>
      <c r="I5690" s="6">
        <v>44014.41951388889</v>
      </c>
      <c r="J5690" t="s">
        <v>16</v>
      </c>
      <c r="K5690" s="6">
        <v>44014.689953703702</v>
      </c>
      <c r="M5690" t="s">
        <v>12478</v>
      </c>
      <c r="N5690" t="s">
        <v>12479</v>
      </c>
      <c r="Q5690" t="s">
        <v>12480</v>
      </c>
      <c r="R5690" t="s">
        <v>365</v>
      </c>
      <c r="S5690" t="s">
        <v>12481</v>
      </c>
      <c r="T5690" t="s">
        <v>338</v>
      </c>
      <c r="U5690" t="s">
        <v>530</v>
      </c>
      <c r="W5690" t="s">
        <v>12482</v>
      </c>
      <c r="Z5690" t="s">
        <v>12478</v>
      </c>
      <c r="AA5690" t="s">
        <v>12479</v>
      </c>
      <c r="AD5690" t="s">
        <v>12480</v>
      </c>
      <c r="AE5690" t="s">
        <v>365</v>
      </c>
      <c r="AF5690" t="s">
        <v>12481</v>
      </c>
      <c r="AG5690" t="s">
        <v>338</v>
      </c>
      <c r="AH5690" t="s">
        <v>530</v>
      </c>
      <c r="AJ5690" t="s">
        <v>12482</v>
      </c>
      <c r="AL5690" t="s">
        <v>339</v>
      </c>
      <c r="AM5690">
        <v>1</v>
      </c>
      <c r="AN5690">
        <v>1</v>
      </c>
      <c r="AO5690">
        <v>6688</v>
      </c>
      <c r="AQ5690">
        <v>125960</v>
      </c>
      <c r="AR5690">
        <v>51090030</v>
      </c>
      <c r="AS5690" t="s">
        <v>3043</v>
      </c>
      <c r="AT5690" t="s">
        <v>628</v>
      </c>
      <c r="AW5690" t="s">
        <v>343</v>
      </c>
      <c r="BY5690" t="s">
        <v>342</v>
      </c>
      <c r="BZ5690" t="b">
        <v>0</v>
      </c>
      <c r="EQ5690">
        <v>243047</v>
      </c>
      <c r="ER5690" t="s">
        <v>12483</v>
      </c>
      <c r="EV5690">
        <v>17290418</v>
      </c>
      <c r="EW5690">
        <v>928</v>
      </c>
      <c r="EX5690">
        <v>221611</v>
      </c>
      <c r="EY5690" t="s">
        <v>12484</v>
      </c>
      <c r="EZ5690">
        <v>1</v>
      </c>
      <c r="FC5690">
        <v>95384</v>
      </c>
      <c r="FD5690" t="s">
        <v>3530</v>
      </c>
    </row>
    <row r="5691" spans="1:160" x14ac:dyDescent="0.3">
      <c r="A5691" t="str">
        <f>VLOOKUP(B5691,Table2[],3,FALSE)</f>
        <v>Digital</v>
      </c>
      <c r="B5691" t="str">
        <f>IF(OR(ISNUMBER(FIND("QVC",Z5691)),ISNUMBER(FIND("QVC",AL5691))),"QVC",IF(OR(ISNUMBER(FIND("NCO",H5691)),ISNUMBER(FIND("NCO",Y5691))), "NCO", IF(AL5691="consumer","PMD.com",VLOOKUP(LEFT(H5691,2),Tables!$E$1:$F$11,2,FALSE))))</f>
        <v>PMD.com</v>
      </c>
      <c r="C5691">
        <f t="shared" si="267"/>
        <v>52430001</v>
      </c>
      <c r="D5691">
        <f t="shared" si="268"/>
        <v>1</v>
      </c>
      <c r="E5691" t="str">
        <f t="shared" ca="1" si="269"/>
        <v>MTD orders shipped</v>
      </c>
      <c r="F5691" t="s">
        <v>3539</v>
      </c>
      <c r="G5691" t="s">
        <v>335</v>
      </c>
      <c r="H5691" t="s">
        <v>12485</v>
      </c>
      <c r="I5691" s="6">
        <v>44014.386782407404</v>
      </c>
      <c r="J5691" t="s">
        <v>16</v>
      </c>
      <c r="K5691" s="6">
        <v>44014.690370370372</v>
      </c>
      <c r="M5691" t="s">
        <v>12486</v>
      </c>
      <c r="N5691" t="s">
        <v>12487</v>
      </c>
      <c r="Q5691" t="s">
        <v>12488</v>
      </c>
      <c r="R5691" t="s">
        <v>414</v>
      </c>
      <c r="S5691" t="s">
        <v>12489</v>
      </c>
      <c r="T5691" t="s">
        <v>338</v>
      </c>
      <c r="U5691" t="s">
        <v>530</v>
      </c>
      <c r="W5691" t="s">
        <v>12490</v>
      </c>
      <c r="Z5691" t="s">
        <v>12486</v>
      </c>
      <c r="AA5691" t="s">
        <v>12487</v>
      </c>
      <c r="AD5691" t="s">
        <v>12488</v>
      </c>
      <c r="AE5691" t="s">
        <v>414</v>
      </c>
      <c r="AF5691" t="s">
        <v>12489</v>
      </c>
      <c r="AG5691" t="s">
        <v>338</v>
      </c>
      <c r="AH5691" t="s">
        <v>530</v>
      </c>
      <c r="AJ5691" t="s">
        <v>12490</v>
      </c>
      <c r="AL5691" t="s">
        <v>339</v>
      </c>
      <c r="AM5691">
        <v>1</v>
      </c>
      <c r="AN5691">
        <v>1</v>
      </c>
      <c r="AO5691">
        <v>12063</v>
      </c>
      <c r="AQ5691">
        <v>127155</v>
      </c>
      <c r="AR5691">
        <v>52430001</v>
      </c>
      <c r="AS5691" t="s">
        <v>9635</v>
      </c>
      <c r="AT5691" t="s">
        <v>75</v>
      </c>
      <c r="AW5691" t="s">
        <v>340</v>
      </c>
      <c r="AX5691" t="s">
        <v>340</v>
      </c>
      <c r="AY5691" t="s">
        <v>357</v>
      </c>
      <c r="AZ5691" t="s">
        <v>363</v>
      </c>
      <c r="BY5691" t="s">
        <v>342</v>
      </c>
      <c r="EQ5691">
        <v>252868</v>
      </c>
      <c r="ER5691" t="s">
        <v>12491</v>
      </c>
      <c r="EV5691">
        <v>17290405</v>
      </c>
      <c r="EW5691">
        <v>928</v>
      </c>
      <c r="EX5691">
        <v>221597</v>
      </c>
      <c r="EY5691" t="s">
        <v>12492</v>
      </c>
      <c r="EZ5691">
        <v>1</v>
      </c>
      <c r="FC5691">
        <v>52430001</v>
      </c>
      <c r="FD5691" t="s">
        <v>75</v>
      </c>
    </row>
    <row r="5692" spans="1:160" x14ac:dyDescent="0.3">
      <c r="A5692" t="str">
        <f>VLOOKUP(B5692,Table2[],3,FALSE)</f>
        <v>Digital</v>
      </c>
      <c r="B5692" t="str">
        <f>IF(OR(ISNUMBER(FIND("QVC",Z5692)),ISNUMBER(FIND("QVC",AL5692))),"QVC",IF(OR(ISNUMBER(FIND("NCO",H5692)),ISNUMBER(FIND("NCO",Y5692))), "NCO", IF(AL5692="consumer","PMD.com",VLOOKUP(LEFT(H5692,2),Tables!$E$1:$F$11,2,FALSE))))</f>
        <v>PMD.com</v>
      </c>
      <c r="C5692">
        <f t="shared" si="267"/>
        <v>53900001</v>
      </c>
      <c r="D5692">
        <f t="shared" si="268"/>
        <v>1</v>
      </c>
      <c r="E5692" t="str">
        <f t="shared" ca="1" si="269"/>
        <v>MTD orders shipped</v>
      </c>
      <c r="F5692" t="s">
        <v>3539</v>
      </c>
      <c r="G5692" t="s">
        <v>335</v>
      </c>
      <c r="H5692" t="s">
        <v>12485</v>
      </c>
      <c r="I5692" s="6">
        <v>44014.386782407404</v>
      </c>
      <c r="J5692" t="s">
        <v>16</v>
      </c>
      <c r="K5692" s="6">
        <v>44014.690370370372</v>
      </c>
      <c r="M5692" t="s">
        <v>12486</v>
      </c>
      <c r="N5692" t="s">
        <v>12487</v>
      </c>
      <c r="Q5692" t="s">
        <v>12488</v>
      </c>
      <c r="R5692" t="s">
        <v>414</v>
      </c>
      <c r="S5692" t="s">
        <v>12489</v>
      </c>
      <c r="T5692" t="s">
        <v>338</v>
      </c>
      <c r="U5692" t="s">
        <v>530</v>
      </c>
      <c r="W5692" t="s">
        <v>12490</v>
      </c>
      <c r="Z5692" t="s">
        <v>12486</v>
      </c>
      <c r="AA5692" t="s">
        <v>12487</v>
      </c>
      <c r="AD5692" t="s">
        <v>12488</v>
      </c>
      <c r="AE5692" t="s">
        <v>414</v>
      </c>
      <c r="AF5692" t="s">
        <v>12489</v>
      </c>
      <c r="AG5692" t="s">
        <v>338</v>
      </c>
      <c r="AH5692" t="s">
        <v>530</v>
      </c>
      <c r="AJ5692" t="s">
        <v>12490</v>
      </c>
      <c r="AL5692" t="s">
        <v>339</v>
      </c>
      <c r="AM5692">
        <v>1</v>
      </c>
      <c r="AN5692">
        <v>1</v>
      </c>
      <c r="AO5692">
        <v>31217</v>
      </c>
      <c r="AQ5692">
        <v>124466</v>
      </c>
      <c r="AR5692">
        <v>53900001</v>
      </c>
      <c r="AS5692" t="s">
        <v>1697</v>
      </c>
      <c r="AT5692" t="s">
        <v>104</v>
      </c>
      <c r="AW5692" t="s">
        <v>343</v>
      </c>
      <c r="BY5692" t="s">
        <v>342</v>
      </c>
      <c r="EQ5692">
        <v>247378</v>
      </c>
      <c r="ER5692" t="s">
        <v>12491</v>
      </c>
      <c r="EV5692">
        <v>17290405</v>
      </c>
      <c r="EW5692">
        <v>928</v>
      </c>
      <c r="EX5692">
        <v>221597</v>
      </c>
      <c r="EY5692" t="s">
        <v>12492</v>
      </c>
      <c r="EZ5692">
        <v>1</v>
      </c>
      <c r="FC5692">
        <v>53900001</v>
      </c>
      <c r="FD5692" t="s">
        <v>104</v>
      </c>
    </row>
    <row r="5693" spans="1:160" x14ac:dyDescent="0.3">
      <c r="A5693" t="str">
        <f>VLOOKUP(B5693,Table2[],3,FALSE)</f>
        <v>Digital</v>
      </c>
      <c r="B5693" t="str">
        <f>IF(OR(ISNUMBER(FIND("QVC",Z5693)),ISNUMBER(FIND("QVC",AL5693))),"QVC",IF(OR(ISNUMBER(FIND("NCO",H5693)),ISNUMBER(FIND("NCO",Y5693))), "NCO", IF(AL5693="consumer","PMD.com",VLOOKUP(LEFT(H5693,2),Tables!$E$1:$F$11,2,FALSE))))</f>
        <v>PMD.com</v>
      </c>
      <c r="C5693">
        <f t="shared" si="267"/>
        <v>552101</v>
      </c>
      <c r="D5693">
        <f t="shared" si="268"/>
        <v>1</v>
      </c>
      <c r="E5693" t="str">
        <f t="shared" ca="1" si="269"/>
        <v>MTD orders shipped</v>
      </c>
      <c r="F5693" t="s">
        <v>3539</v>
      </c>
      <c r="G5693" t="s">
        <v>335</v>
      </c>
      <c r="H5693" t="s">
        <v>12493</v>
      </c>
      <c r="I5693" s="6">
        <v>44014.411724537036</v>
      </c>
      <c r="J5693" t="s">
        <v>16</v>
      </c>
      <c r="K5693" s="6">
        <v>44014.690625000003</v>
      </c>
      <c r="M5693" t="s">
        <v>12494</v>
      </c>
      <c r="N5693" t="s">
        <v>12495</v>
      </c>
      <c r="Q5693" t="s">
        <v>3514</v>
      </c>
      <c r="R5693" t="s">
        <v>397</v>
      </c>
      <c r="S5693" t="s">
        <v>12496</v>
      </c>
      <c r="T5693" t="s">
        <v>338</v>
      </c>
      <c r="U5693" t="s">
        <v>530</v>
      </c>
      <c r="W5693" t="s">
        <v>12497</v>
      </c>
      <c r="Z5693" t="s">
        <v>12494</v>
      </c>
      <c r="AA5693" t="s">
        <v>12495</v>
      </c>
      <c r="AD5693" t="s">
        <v>3514</v>
      </c>
      <c r="AE5693" t="s">
        <v>397</v>
      </c>
      <c r="AF5693" t="s">
        <v>12496</v>
      </c>
      <c r="AG5693" t="s">
        <v>338</v>
      </c>
      <c r="AH5693" t="s">
        <v>530</v>
      </c>
      <c r="AJ5693" t="s">
        <v>12497</v>
      </c>
      <c r="AL5693" t="s">
        <v>339</v>
      </c>
      <c r="AM5693">
        <v>1</v>
      </c>
      <c r="AN5693">
        <v>1</v>
      </c>
      <c r="AO5693">
        <v>3241</v>
      </c>
      <c r="AQ5693">
        <v>124623</v>
      </c>
      <c r="AR5693">
        <v>552101</v>
      </c>
      <c r="AS5693" t="s">
        <v>166</v>
      </c>
      <c r="AT5693" t="s">
        <v>167</v>
      </c>
      <c r="AW5693" t="s">
        <v>340</v>
      </c>
      <c r="AX5693" t="s">
        <v>340</v>
      </c>
      <c r="AY5693" t="s">
        <v>382</v>
      </c>
      <c r="AZ5693" t="s">
        <v>471</v>
      </c>
      <c r="BY5693" t="s">
        <v>342</v>
      </c>
      <c r="EQ5693">
        <v>240933</v>
      </c>
      <c r="ER5693" t="s">
        <v>12498</v>
      </c>
      <c r="EV5693">
        <v>17290415</v>
      </c>
      <c r="EW5693">
        <v>928</v>
      </c>
      <c r="EX5693">
        <v>221607</v>
      </c>
      <c r="EY5693">
        <v>9.2748999964335493E+25</v>
      </c>
      <c r="EZ5693">
        <v>1</v>
      </c>
      <c r="FC5693">
        <v>552101</v>
      </c>
      <c r="FD5693" t="s">
        <v>167</v>
      </c>
    </row>
    <row r="5694" spans="1:160" x14ac:dyDescent="0.3">
      <c r="A5694" t="str">
        <f>VLOOKUP(B5694,Table2[],3,FALSE)</f>
        <v>Digital</v>
      </c>
      <c r="B5694" t="str">
        <f>IF(OR(ISNUMBER(FIND("QVC",Z5694)),ISNUMBER(FIND("QVC",AL5694))),"QVC",IF(OR(ISNUMBER(FIND("NCO",H5694)),ISNUMBER(FIND("NCO",Y5694))), "NCO", IF(AL5694="consumer","PMD.com",VLOOKUP(LEFT(H5694,2),Tables!$E$1:$F$11,2,FALSE))))</f>
        <v>PMD.com</v>
      </c>
      <c r="C5694">
        <f t="shared" si="267"/>
        <v>5341</v>
      </c>
      <c r="D5694">
        <f t="shared" si="268"/>
        <v>1</v>
      </c>
      <c r="E5694" t="str">
        <f t="shared" ca="1" si="269"/>
        <v>shifted orders shipped</v>
      </c>
      <c r="F5694" t="s">
        <v>3539</v>
      </c>
      <c r="G5694" t="s">
        <v>335</v>
      </c>
      <c r="H5694" t="s">
        <v>12499</v>
      </c>
      <c r="I5694" s="6">
        <v>44008.533148148148</v>
      </c>
      <c r="J5694" t="s">
        <v>16</v>
      </c>
      <c r="K5694" s="6">
        <v>44014.690659722219</v>
      </c>
      <c r="M5694" t="s">
        <v>12500</v>
      </c>
      <c r="N5694" t="s">
        <v>12501</v>
      </c>
      <c r="Q5694" t="s">
        <v>12502</v>
      </c>
      <c r="R5694" t="s">
        <v>365</v>
      </c>
      <c r="S5694">
        <v>92243</v>
      </c>
      <c r="T5694" t="s">
        <v>338</v>
      </c>
      <c r="U5694" t="s">
        <v>530</v>
      </c>
      <c r="W5694" t="s">
        <v>12503</v>
      </c>
      <c r="Z5694" t="s">
        <v>12500</v>
      </c>
      <c r="AA5694" t="s">
        <v>12501</v>
      </c>
      <c r="AD5694" t="s">
        <v>12502</v>
      </c>
      <c r="AE5694" t="s">
        <v>365</v>
      </c>
      <c r="AF5694">
        <v>92243</v>
      </c>
      <c r="AG5694" t="s">
        <v>338</v>
      </c>
      <c r="AH5694" t="s">
        <v>530</v>
      </c>
      <c r="AJ5694" t="s">
        <v>12503</v>
      </c>
      <c r="AL5694" t="s">
        <v>339</v>
      </c>
      <c r="AM5694">
        <v>1</v>
      </c>
      <c r="AN5694">
        <v>1</v>
      </c>
      <c r="AO5694">
        <v>15156</v>
      </c>
      <c r="AQ5694">
        <v>124187</v>
      </c>
      <c r="AR5694">
        <v>5341</v>
      </c>
      <c r="AS5694" t="s">
        <v>831</v>
      </c>
      <c r="AT5694" t="s">
        <v>82</v>
      </c>
      <c r="AW5694" t="s">
        <v>340</v>
      </c>
      <c r="AX5694" t="s">
        <v>340</v>
      </c>
      <c r="AY5694" t="s">
        <v>345</v>
      </c>
      <c r="AZ5694" t="s">
        <v>346</v>
      </c>
      <c r="BY5694" t="s">
        <v>342</v>
      </c>
      <c r="EQ5694">
        <v>244247</v>
      </c>
      <c r="ER5694" t="s">
        <v>12504</v>
      </c>
      <c r="EV5694">
        <v>17284512</v>
      </c>
      <c r="EW5694">
        <v>928</v>
      </c>
      <c r="EX5694">
        <v>219006</v>
      </c>
      <c r="EY5694">
        <v>9.2748999964335493E+25</v>
      </c>
      <c r="EZ5694">
        <v>1</v>
      </c>
      <c r="FC5694">
        <v>95071</v>
      </c>
      <c r="FD5694" t="s">
        <v>1477</v>
      </c>
    </row>
    <row r="5695" spans="1:160" x14ac:dyDescent="0.3">
      <c r="A5695" t="str">
        <f>VLOOKUP(B5695,Table2[],3,FALSE)</f>
        <v>Digital</v>
      </c>
      <c r="B5695" t="str">
        <f>IF(OR(ISNUMBER(FIND("QVC",Z5695)),ISNUMBER(FIND("QVC",AL5695))),"QVC",IF(OR(ISNUMBER(FIND("NCO",H5695)),ISNUMBER(FIND("NCO",Y5695))), "NCO", IF(AL5695="consumer","PMD.com",VLOOKUP(LEFT(H5695,2),Tables!$E$1:$F$11,2,FALSE))))</f>
        <v>PMD.com</v>
      </c>
      <c r="C5695">
        <f t="shared" si="267"/>
        <v>53200001</v>
      </c>
      <c r="D5695">
        <f t="shared" si="268"/>
        <v>1</v>
      </c>
      <c r="E5695" t="str">
        <f t="shared" ca="1" si="269"/>
        <v>shifted orders shipped</v>
      </c>
      <c r="F5695" t="s">
        <v>3539</v>
      </c>
      <c r="G5695" t="s">
        <v>335</v>
      </c>
      <c r="H5695" t="s">
        <v>12499</v>
      </c>
      <c r="I5695" s="6">
        <v>44008.533148148148</v>
      </c>
      <c r="J5695" t="s">
        <v>16</v>
      </c>
      <c r="K5695" s="6">
        <v>44014.690659722219</v>
      </c>
      <c r="M5695" t="s">
        <v>12500</v>
      </c>
      <c r="N5695" t="s">
        <v>12501</v>
      </c>
      <c r="Q5695" t="s">
        <v>12502</v>
      </c>
      <c r="R5695" t="s">
        <v>365</v>
      </c>
      <c r="S5695">
        <v>92243</v>
      </c>
      <c r="T5695" t="s">
        <v>338</v>
      </c>
      <c r="U5695" t="s">
        <v>530</v>
      </c>
      <c r="W5695" t="s">
        <v>12503</v>
      </c>
      <c r="Z5695" t="s">
        <v>12500</v>
      </c>
      <c r="AA5695" t="s">
        <v>12501</v>
      </c>
      <c r="AD5695" t="s">
        <v>12502</v>
      </c>
      <c r="AE5695" t="s">
        <v>365</v>
      </c>
      <c r="AF5695">
        <v>92243</v>
      </c>
      <c r="AG5695" t="s">
        <v>338</v>
      </c>
      <c r="AH5695" t="s">
        <v>530</v>
      </c>
      <c r="AJ5695" t="s">
        <v>12503</v>
      </c>
      <c r="AL5695" t="s">
        <v>339</v>
      </c>
      <c r="AM5695">
        <v>1</v>
      </c>
      <c r="AN5695">
        <v>1</v>
      </c>
      <c r="AO5695">
        <v>15189</v>
      </c>
      <c r="AQ5695">
        <v>123906</v>
      </c>
      <c r="AR5695">
        <v>53200001</v>
      </c>
      <c r="AS5695" t="s">
        <v>973</v>
      </c>
      <c r="AT5695" t="s">
        <v>50</v>
      </c>
      <c r="AW5695" t="s">
        <v>340</v>
      </c>
      <c r="AX5695" t="s">
        <v>340</v>
      </c>
      <c r="AY5695" t="s">
        <v>357</v>
      </c>
      <c r="AZ5695" t="s">
        <v>363</v>
      </c>
      <c r="BY5695" t="s">
        <v>342</v>
      </c>
      <c r="EQ5695">
        <v>252156</v>
      </c>
      <c r="ER5695" t="s">
        <v>12504</v>
      </c>
      <c r="EV5695">
        <v>17284512</v>
      </c>
      <c r="EW5695">
        <v>928</v>
      </c>
      <c r="EX5695">
        <v>219006</v>
      </c>
      <c r="EY5695">
        <v>9.2748999964335493E+25</v>
      </c>
      <c r="EZ5695">
        <v>1</v>
      </c>
      <c r="FC5695">
        <v>95071</v>
      </c>
      <c r="FD5695" t="s">
        <v>1477</v>
      </c>
    </row>
    <row r="5696" spans="1:160" x14ac:dyDescent="0.3">
      <c r="A5696" t="str">
        <f>VLOOKUP(B5696,Table2[],3,FALSE)</f>
        <v>Digital</v>
      </c>
      <c r="B5696" t="str">
        <f>IF(OR(ISNUMBER(FIND("QVC",Z5696)),ISNUMBER(FIND("QVC",AL5696))),"QVC",IF(OR(ISNUMBER(FIND("NCO",H5696)),ISNUMBER(FIND("NCO",Y5696))), "NCO", IF(AL5696="consumer","PMD.com",VLOOKUP(LEFT(H5696,2),Tables!$E$1:$F$11,2,FALSE))))</f>
        <v>PMD.com</v>
      </c>
      <c r="C5696">
        <f t="shared" si="267"/>
        <v>54000001</v>
      </c>
      <c r="D5696">
        <f t="shared" si="268"/>
        <v>2</v>
      </c>
      <c r="E5696" t="str">
        <f t="shared" ca="1" si="269"/>
        <v>MTD orders shipped</v>
      </c>
      <c r="F5696" t="s">
        <v>3539</v>
      </c>
      <c r="G5696" t="s">
        <v>335</v>
      </c>
      <c r="H5696" t="s">
        <v>12505</v>
      </c>
      <c r="I5696" s="6">
        <v>44014.37537037037</v>
      </c>
      <c r="J5696" t="s">
        <v>16</v>
      </c>
      <c r="K5696" s="6">
        <v>44014.690810185188</v>
      </c>
      <c r="M5696" t="s">
        <v>12506</v>
      </c>
      <c r="N5696" t="s">
        <v>12507</v>
      </c>
      <c r="Q5696" t="s">
        <v>11222</v>
      </c>
      <c r="R5696" t="s">
        <v>389</v>
      </c>
      <c r="S5696" t="s">
        <v>12508</v>
      </c>
      <c r="T5696" t="s">
        <v>338</v>
      </c>
      <c r="U5696" t="s">
        <v>530</v>
      </c>
      <c r="W5696" t="s">
        <v>12509</v>
      </c>
      <c r="Z5696" t="s">
        <v>12506</v>
      </c>
      <c r="AA5696" t="s">
        <v>12507</v>
      </c>
      <c r="AD5696" t="s">
        <v>11222</v>
      </c>
      <c r="AE5696" t="s">
        <v>389</v>
      </c>
      <c r="AF5696" t="s">
        <v>12508</v>
      </c>
      <c r="AG5696" t="s">
        <v>338</v>
      </c>
      <c r="AH5696" t="s">
        <v>530</v>
      </c>
      <c r="AJ5696" t="s">
        <v>12509</v>
      </c>
      <c r="AL5696" t="s">
        <v>339</v>
      </c>
      <c r="AM5696">
        <v>2</v>
      </c>
      <c r="AN5696">
        <v>2</v>
      </c>
      <c r="AO5696">
        <v>8182</v>
      </c>
      <c r="AQ5696">
        <v>124475</v>
      </c>
      <c r="AR5696">
        <v>54000001</v>
      </c>
      <c r="AS5696" t="s">
        <v>1251</v>
      </c>
      <c r="AT5696" t="s">
        <v>84</v>
      </c>
      <c r="AW5696" t="s">
        <v>343</v>
      </c>
      <c r="BY5696" t="s">
        <v>342</v>
      </c>
      <c r="EQ5696">
        <v>247294</v>
      </c>
      <c r="ER5696" t="s">
        <v>12510</v>
      </c>
      <c r="EV5696">
        <v>17290398</v>
      </c>
      <c r="EW5696">
        <v>928</v>
      </c>
      <c r="EX5696">
        <v>221589</v>
      </c>
      <c r="EY5696">
        <v>9.2748999964335493E+25</v>
      </c>
      <c r="EZ5696">
        <v>1</v>
      </c>
      <c r="FC5696">
        <v>54000001</v>
      </c>
      <c r="FD5696" t="s">
        <v>84</v>
      </c>
    </row>
    <row r="5697" spans="1:160" x14ac:dyDescent="0.3">
      <c r="A5697" t="str">
        <f>VLOOKUP(B5697,Table2[],3,FALSE)</f>
        <v>Digital</v>
      </c>
      <c r="B5697" t="str">
        <f>IF(OR(ISNUMBER(FIND("QVC",Z5697)),ISNUMBER(FIND("QVC",AL5697))),"QVC",IF(OR(ISNUMBER(FIND("NCO",H5697)),ISNUMBER(FIND("NCO",Y5697))), "NCO", IF(AL5697="consumer","PMD.com",VLOOKUP(LEFT(H5697,2),Tables!$E$1:$F$11,2,FALSE))))</f>
        <v>PMD.com</v>
      </c>
      <c r="C5697">
        <f t="shared" si="267"/>
        <v>55300001</v>
      </c>
      <c r="D5697">
        <f t="shared" si="268"/>
        <v>1</v>
      </c>
      <c r="E5697" t="str">
        <f t="shared" ca="1" si="269"/>
        <v>MTD orders shipped</v>
      </c>
      <c r="F5697" t="s">
        <v>3539</v>
      </c>
      <c r="G5697" t="s">
        <v>335</v>
      </c>
      <c r="H5697" t="s">
        <v>12511</v>
      </c>
      <c r="I5697" s="6">
        <v>44014.422673611109</v>
      </c>
      <c r="J5697" t="s">
        <v>16</v>
      </c>
      <c r="K5697" s="6">
        <v>44014.692106481481</v>
      </c>
      <c r="M5697" t="s">
        <v>12512</v>
      </c>
      <c r="N5697" t="s">
        <v>12513</v>
      </c>
      <c r="Q5697" t="s">
        <v>12514</v>
      </c>
      <c r="R5697" t="s">
        <v>347</v>
      </c>
      <c r="S5697" t="s">
        <v>12515</v>
      </c>
      <c r="T5697" t="s">
        <v>338</v>
      </c>
      <c r="U5697" t="s">
        <v>530</v>
      </c>
      <c r="W5697" t="s">
        <v>12516</v>
      </c>
      <c r="Z5697" t="s">
        <v>12512</v>
      </c>
      <c r="AA5697" t="s">
        <v>12513</v>
      </c>
      <c r="AD5697" t="s">
        <v>12514</v>
      </c>
      <c r="AE5697" t="s">
        <v>347</v>
      </c>
      <c r="AF5697" t="s">
        <v>12515</v>
      </c>
      <c r="AG5697" t="s">
        <v>338</v>
      </c>
      <c r="AH5697" t="s">
        <v>530</v>
      </c>
      <c r="AJ5697" t="s">
        <v>12516</v>
      </c>
      <c r="AL5697" t="s">
        <v>339</v>
      </c>
      <c r="AM5697">
        <v>1</v>
      </c>
      <c r="AN5697">
        <v>1</v>
      </c>
      <c r="AO5697">
        <v>5039</v>
      </c>
      <c r="AQ5697">
        <v>124479</v>
      </c>
      <c r="AR5697">
        <v>55300001</v>
      </c>
      <c r="AS5697" t="s">
        <v>3008</v>
      </c>
      <c r="AT5697" t="s">
        <v>153</v>
      </c>
      <c r="AW5697" t="s">
        <v>340</v>
      </c>
      <c r="AX5697" t="s">
        <v>340</v>
      </c>
      <c r="AY5697" t="s">
        <v>382</v>
      </c>
      <c r="AZ5697">
        <v>0</v>
      </c>
      <c r="BY5697" t="s">
        <v>342</v>
      </c>
      <c r="EQ5697">
        <v>253396</v>
      </c>
      <c r="ER5697" t="s">
        <v>12517</v>
      </c>
      <c r="EV5697">
        <v>17290750</v>
      </c>
      <c r="EW5697">
        <v>928</v>
      </c>
      <c r="EX5697">
        <v>221614</v>
      </c>
      <c r="EY5697" t="s">
        <v>12518</v>
      </c>
      <c r="EZ5697">
        <v>1</v>
      </c>
      <c r="FC5697">
        <v>55300001</v>
      </c>
      <c r="FD5697" t="s">
        <v>153</v>
      </c>
    </row>
    <row r="5698" spans="1:160" x14ac:dyDescent="0.3">
      <c r="A5698" t="str">
        <f>VLOOKUP(B5698,Table2[],3,FALSE)</f>
        <v>Digital</v>
      </c>
      <c r="B5698" t="str">
        <f>IF(OR(ISNUMBER(FIND("QVC",Z5698)),ISNUMBER(FIND("QVC",AL5698))),"QVC",IF(OR(ISNUMBER(FIND("NCO",H5698)),ISNUMBER(FIND("NCO",Y5698))), "NCO", IF(AL5698="consumer","PMD.com",VLOOKUP(LEFT(H5698,2),Tables!$E$1:$F$11,2,FALSE))))</f>
        <v>PMD.com</v>
      </c>
      <c r="C5698">
        <f t="shared" si="267"/>
        <v>53470001</v>
      </c>
      <c r="D5698">
        <f t="shared" si="268"/>
        <v>1</v>
      </c>
      <c r="E5698" t="str">
        <f t="shared" ca="1" si="269"/>
        <v>MTD orders shipped</v>
      </c>
      <c r="F5698" t="s">
        <v>3539</v>
      </c>
      <c r="G5698" t="s">
        <v>335</v>
      </c>
      <c r="H5698" t="s">
        <v>12511</v>
      </c>
      <c r="I5698" s="6">
        <v>44014.422673611109</v>
      </c>
      <c r="J5698" t="s">
        <v>16</v>
      </c>
      <c r="K5698" s="6">
        <v>44014.692106481481</v>
      </c>
      <c r="M5698" t="s">
        <v>12512</v>
      </c>
      <c r="N5698" t="s">
        <v>12513</v>
      </c>
      <c r="Q5698" t="s">
        <v>12514</v>
      </c>
      <c r="R5698" t="s">
        <v>347</v>
      </c>
      <c r="S5698" t="s">
        <v>12515</v>
      </c>
      <c r="T5698" t="s">
        <v>338</v>
      </c>
      <c r="U5698" t="s">
        <v>530</v>
      </c>
      <c r="W5698" t="s">
        <v>12516</v>
      </c>
      <c r="Z5698" t="s">
        <v>12512</v>
      </c>
      <c r="AA5698" t="s">
        <v>12513</v>
      </c>
      <c r="AD5698" t="s">
        <v>12514</v>
      </c>
      <c r="AE5698" t="s">
        <v>347</v>
      </c>
      <c r="AF5698" t="s">
        <v>12515</v>
      </c>
      <c r="AG5698" t="s">
        <v>338</v>
      </c>
      <c r="AH5698" t="s">
        <v>530</v>
      </c>
      <c r="AJ5698" t="s">
        <v>12516</v>
      </c>
      <c r="AL5698" t="s">
        <v>339</v>
      </c>
      <c r="AM5698">
        <v>1</v>
      </c>
      <c r="AN5698">
        <v>1</v>
      </c>
      <c r="AO5698">
        <v>3997</v>
      </c>
      <c r="AQ5698">
        <v>127804</v>
      </c>
      <c r="AR5698">
        <v>53470001</v>
      </c>
      <c r="AS5698" t="s">
        <v>956</v>
      </c>
      <c r="AT5698" t="s">
        <v>957</v>
      </c>
      <c r="BY5698" t="s">
        <v>342</v>
      </c>
      <c r="EQ5698">
        <v>252133</v>
      </c>
      <c r="ER5698" t="s">
        <v>12517</v>
      </c>
      <c r="EV5698">
        <v>17290750</v>
      </c>
      <c r="EW5698">
        <v>928</v>
      </c>
      <c r="EX5698">
        <v>221614</v>
      </c>
      <c r="EY5698" t="s">
        <v>12518</v>
      </c>
      <c r="EZ5698">
        <v>1</v>
      </c>
      <c r="FC5698">
        <v>53470001</v>
      </c>
      <c r="FD5698" t="s">
        <v>957</v>
      </c>
    </row>
    <row r="5699" spans="1:160" x14ac:dyDescent="0.3">
      <c r="A5699" t="str">
        <f>VLOOKUP(B5699,Table2[],3,FALSE)</f>
        <v>Digital</v>
      </c>
      <c r="B5699" t="str">
        <f>IF(OR(ISNUMBER(FIND("QVC",Z5699)),ISNUMBER(FIND("QVC",AL5699))),"QVC",IF(OR(ISNUMBER(FIND("NCO",H5699)),ISNUMBER(FIND("NCO",Y5699))), "NCO", IF(AL5699="consumer","PMD.com",VLOOKUP(LEFT(H5699,2),Tables!$E$1:$F$11,2,FALSE))))</f>
        <v>PMD.com</v>
      </c>
      <c r="C5699">
        <f t="shared" si="267"/>
        <v>5341030</v>
      </c>
      <c r="D5699">
        <f t="shared" si="268"/>
        <v>1</v>
      </c>
      <c r="E5699" t="str">
        <f t="shared" ca="1" si="269"/>
        <v>MTD orders shipped</v>
      </c>
      <c r="F5699" t="s">
        <v>3539</v>
      </c>
      <c r="G5699" t="s">
        <v>335</v>
      </c>
      <c r="H5699" t="s">
        <v>12511</v>
      </c>
      <c r="I5699" s="6">
        <v>44014.422673611109</v>
      </c>
      <c r="J5699" t="s">
        <v>16</v>
      </c>
      <c r="K5699" s="6">
        <v>44014.692106481481</v>
      </c>
      <c r="M5699" t="s">
        <v>12512</v>
      </c>
      <c r="N5699" t="s">
        <v>12513</v>
      </c>
      <c r="Q5699" t="s">
        <v>12514</v>
      </c>
      <c r="R5699" t="s">
        <v>347</v>
      </c>
      <c r="S5699" t="s">
        <v>12515</v>
      </c>
      <c r="T5699" t="s">
        <v>338</v>
      </c>
      <c r="U5699" t="s">
        <v>530</v>
      </c>
      <c r="W5699" t="s">
        <v>12516</v>
      </c>
      <c r="Z5699" t="s">
        <v>12512</v>
      </c>
      <c r="AA5699" t="s">
        <v>12513</v>
      </c>
      <c r="AD5699" t="s">
        <v>12514</v>
      </c>
      <c r="AE5699" t="s">
        <v>347</v>
      </c>
      <c r="AF5699" t="s">
        <v>12515</v>
      </c>
      <c r="AG5699" t="s">
        <v>338</v>
      </c>
      <c r="AH5699" t="s">
        <v>530</v>
      </c>
      <c r="AJ5699" t="s">
        <v>12516</v>
      </c>
      <c r="AL5699" t="s">
        <v>339</v>
      </c>
      <c r="AM5699">
        <v>1</v>
      </c>
      <c r="AN5699">
        <v>1</v>
      </c>
      <c r="AO5699">
        <v>12859</v>
      </c>
      <c r="AQ5699">
        <v>124642</v>
      </c>
      <c r="AR5699">
        <v>5341030</v>
      </c>
      <c r="AS5699" t="s">
        <v>925</v>
      </c>
      <c r="AT5699" t="s">
        <v>926</v>
      </c>
      <c r="AW5699" t="s">
        <v>366</v>
      </c>
      <c r="AX5699" t="s">
        <v>366</v>
      </c>
      <c r="AY5699" t="s">
        <v>345</v>
      </c>
      <c r="AZ5699" t="s">
        <v>346</v>
      </c>
      <c r="BY5699" t="s">
        <v>342</v>
      </c>
      <c r="EQ5699">
        <v>243275</v>
      </c>
      <c r="ER5699" t="s">
        <v>12517</v>
      </c>
      <c r="EV5699">
        <v>17290750</v>
      </c>
      <c r="EW5699">
        <v>928</v>
      </c>
      <c r="EX5699">
        <v>221614</v>
      </c>
      <c r="EY5699" t="s">
        <v>12518</v>
      </c>
      <c r="EZ5699">
        <v>1</v>
      </c>
      <c r="FC5699">
        <v>95385</v>
      </c>
      <c r="FD5699" t="s">
        <v>3531</v>
      </c>
    </row>
    <row r="5700" spans="1:160" x14ac:dyDescent="0.3">
      <c r="A5700" t="str">
        <f>VLOOKUP(B5700,Table2[],3,FALSE)</f>
        <v>Digital</v>
      </c>
      <c r="B5700" t="str">
        <f>IF(OR(ISNUMBER(FIND("QVC",Z5700)),ISNUMBER(FIND("QVC",AL5700))),"QVC",IF(OR(ISNUMBER(FIND("NCO",H5700)),ISNUMBER(FIND("NCO",Y5700))), "NCO", IF(AL5700="consumer","PMD.com",VLOOKUP(LEFT(H5700,2),Tables!$E$1:$F$11,2,FALSE))))</f>
        <v>PMD.com</v>
      </c>
      <c r="C5700">
        <f t="shared" si="267"/>
        <v>53920001</v>
      </c>
      <c r="D5700">
        <f t="shared" si="268"/>
        <v>1</v>
      </c>
      <c r="E5700" t="str">
        <f t="shared" ca="1" si="269"/>
        <v>MTD orders shipped</v>
      </c>
      <c r="F5700" t="s">
        <v>3539</v>
      </c>
      <c r="G5700" t="s">
        <v>335</v>
      </c>
      <c r="H5700" t="s">
        <v>12511</v>
      </c>
      <c r="I5700" s="6">
        <v>44014.422673611109</v>
      </c>
      <c r="J5700" t="s">
        <v>16</v>
      </c>
      <c r="K5700" s="6">
        <v>44014.692106481481</v>
      </c>
      <c r="M5700" t="s">
        <v>12512</v>
      </c>
      <c r="N5700" t="s">
        <v>12513</v>
      </c>
      <c r="Q5700" t="s">
        <v>12514</v>
      </c>
      <c r="R5700" t="s">
        <v>347</v>
      </c>
      <c r="S5700" t="s">
        <v>12515</v>
      </c>
      <c r="T5700" t="s">
        <v>338</v>
      </c>
      <c r="U5700" t="s">
        <v>530</v>
      </c>
      <c r="W5700" t="s">
        <v>12516</v>
      </c>
      <c r="Z5700" t="s">
        <v>12512</v>
      </c>
      <c r="AA5700" t="s">
        <v>12513</v>
      </c>
      <c r="AD5700" t="s">
        <v>12514</v>
      </c>
      <c r="AE5700" t="s">
        <v>347</v>
      </c>
      <c r="AF5700" t="s">
        <v>12515</v>
      </c>
      <c r="AG5700" t="s">
        <v>338</v>
      </c>
      <c r="AH5700" t="s">
        <v>530</v>
      </c>
      <c r="AJ5700" t="s">
        <v>12516</v>
      </c>
      <c r="AL5700" t="s">
        <v>339</v>
      </c>
      <c r="AM5700">
        <v>1</v>
      </c>
      <c r="AN5700">
        <v>1</v>
      </c>
      <c r="AO5700">
        <v>14899</v>
      </c>
      <c r="AQ5700">
        <v>124468</v>
      </c>
      <c r="AR5700">
        <v>53920001</v>
      </c>
      <c r="AS5700" t="s">
        <v>42</v>
      </c>
      <c r="AT5700" t="s">
        <v>40</v>
      </c>
      <c r="AW5700" t="s">
        <v>343</v>
      </c>
      <c r="BY5700" t="s">
        <v>342</v>
      </c>
      <c r="EQ5700">
        <v>247476</v>
      </c>
      <c r="ER5700" t="s">
        <v>12517</v>
      </c>
      <c r="EV5700">
        <v>17290750</v>
      </c>
      <c r="EW5700">
        <v>928</v>
      </c>
      <c r="EX5700">
        <v>221614</v>
      </c>
      <c r="EY5700" t="s">
        <v>12518</v>
      </c>
      <c r="EZ5700">
        <v>1</v>
      </c>
      <c r="FC5700">
        <v>95385</v>
      </c>
      <c r="FD5700" t="s">
        <v>3531</v>
      </c>
    </row>
    <row r="5701" spans="1:160" x14ac:dyDescent="0.3">
      <c r="A5701" t="str">
        <f>VLOOKUP(B5701,Table2[],3,FALSE)</f>
        <v>Digital</v>
      </c>
      <c r="B5701" t="str">
        <f>IF(OR(ISNUMBER(FIND("QVC",Z5701)),ISNUMBER(FIND("QVC",AL5701))),"QVC",IF(OR(ISNUMBER(FIND("NCO",H5701)),ISNUMBER(FIND("NCO",Y5701))), "NCO", IF(AL5701="consumer","PMD.com",VLOOKUP(LEFT(H5701,2),Tables!$E$1:$F$11,2,FALSE))))</f>
        <v>PMD.com</v>
      </c>
      <c r="C5701">
        <f t="shared" si="267"/>
        <v>52430001</v>
      </c>
      <c r="D5701">
        <f t="shared" si="268"/>
        <v>1</v>
      </c>
      <c r="E5701" t="str">
        <f t="shared" ca="1" si="269"/>
        <v>MTD orders shipped</v>
      </c>
      <c r="F5701" t="s">
        <v>3539</v>
      </c>
      <c r="G5701" t="s">
        <v>335</v>
      </c>
      <c r="H5701" t="s">
        <v>12511</v>
      </c>
      <c r="I5701" s="6">
        <v>44014.422673611109</v>
      </c>
      <c r="J5701" t="s">
        <v>16</v>
      </c>
      <c r="K5701" s="6">
        <v>44014.692106481481</v>
      </c>
      <c r="M5701" t="s">
        <v>12512</v>
      </c>
      <c r="N5701" t="s">
        <v>12513</v>
      </c>
      <c r="Q5701" t="s">
        <v>12514</v>
      </c>
      <c r="R5701" t="s">
        <v>347</v>
      </c>
      <c r="S5701" t="s">
        <v>12515</v>
      </c>
      <c r="T5701" t="s">
        <v>338</v>
      </c>
      <c r="U5701" t="s">
        <v>530</v>
      </c>
      <c r="W5701" t="s">
        <v>12516</v>
      </c>
      <c r="Z5701" t="s">
        <v>12512</v>
      </c>
      <c r="AA5701" t="s">
        <v>12513</v>
      </c>
      <c r="AD5701" t="s">
        <v>12514</v>
      </c>
      <c r="AE5701" t="s">
        <v>347</v>
      </c>
      <c r="AF5701" t="s">
        <v>12515</v>
      </c>
      <c r="AG5701" t="s">
        <v>338</v>
      </c>
      <c r="AH5701" t="s">
        <v>530</v>
      </c>
      <c r="AJ5701" t="s">
        <v>12516</v>
      </c>
      <c r="AL5701" t="s">
        <v>339</v>
      </c>
      <c r="AM5701">
        <v>1</v>
      </c>
      <c r="AN5701">
        <v>1</v>
      </c>
      <c r="AO5701">
        <v>12063</v>
      </c>
      <c r="AQ5701">
        <v>127155</v>
      </c>
      <c r="AR5701">
        <v>52430001</v>
      </c>
      <c r="AS5701" t="s">
        <v>9635</v>
      </c>
      <c r="AT5701" t="s">
        <v>75</v>
      </c>
      <c r="AW5701" t="s">
        <v>340</v>
      </c>
      <c r="AX5701" t="s">
        <v>340</v>
      </c>
      <c r="AY5701" t="s">
        <v>357</v>
      </c>
      <c r="AZ5701" t="s">
        <v>363</v>
      </c>
      <c r="BY5701" t="s">
        <v>342</v>
      </c>
      <c r="EQ5701">
        <v>252868</v>
      </c>
      <c r="ER5701" t="s">
        <v>12517</v>
      </c>
      <c r="EV5701">
        <v>17290750</v>
      </c>
      <c r="EW5701">
        <v>928</v>
      </c>
      <c r="EX5701">
        <v>221614</v>
      </c>
      <c r="EY5701" t="s">
        <v>12518</v>
      </c>
      <c r="EZ5701">
        <v>1</v>
      </c>
      <c r="FC5701">
        <v>95385</v>
      </c>
      <c r="FD5701" t="s">
        <v>3531</v>
      </c>
    </row>
    <row r="5702" spans="1:160" x14ac:dyDescent="0.3">
      <c r="A5702" t="str">
        <f>VLOOKUP(B5702,Table2[],3,FALSE)</f>
        <v>Digital</v>
      </c>
      <c r="B5702" t="str">
        <f>IF(OR(ISNUMBER(FIND("QVC",Z5702)),ISNUMBER(FIND("QVC",AL5702))),"QVC",IF(OR(ISNUMBER(FIND("NCO",H5702)),ISNUMBER(FIND("NCO",Y5702))), "NCO", IF(AL5702="consumer","PMD.com",VLOOKUP(LEFT(H5702,2),Tables!$E$1:$F$11,2,FALSE))))</f>
        <v>PMD.com</v>
      </c>
      <c r="C5702">
        <f t="shared" si="267"/>
        <v>51090030</v>
      </c>
      <c r="D5702">
        <f t="shared" si="268"/>
        <v>1</v>
      </c>
      <c r="E5702" t="str">
        <f t="shared" ca="1" si="269"/>
        <v>MTD orders shipped</v>
      </c>
      <c r="F5702" t="s">
        <v>3539</v>
      </c>
      <c r="G5702" t="s">
        <v>335</v>
      </c>
      <c r="H5702" t="s">
        <v>12511</v>
      </c>
      <c r="I5702" s="6">
        <v>44014.422673611109</v>
      </c>
      <c r="J5702" t="s">
        <v>16</v>
      </c>
      <c r="K5702" s="6">
        <v>44014.692106481481</v>
      </c>
      <c r="M5702" t="s">
        <v>12512</v>
      </c>
      <c r="N5702" t="s">
        <v>12513</v>
      </c>
      <c r="Q5702" t="s">
        <v>12514</v>
      </c>
      <c r="R5702" t="s">
        <v>347</v>
      </c>
      <c r="S5702" t="s">
        <v>12515</v>
      </c>
      <c r="T5702" t="s">
        <v>338</v>
      </c>
      <c r="U5702" t="s">
        <v>530</v>
      </c>
      <c r="W5702" t="s">
        <v>12516</v>
      </c>
      <c r="Z5702" t="s">
        <v>12512</v>
      </c>
      <c r="AA5702" t="s">
        <v>12513</v>
      </c>
      <c r="AD5702" t="s">
        <v>12514</v>
      </c>
      <c r="AE5702" t="s">
        <v>347</v>
      </c>
      <c r="AF5702" t="s">
        <v>12515</v>
      </c>
      <c r="AG5702" t="s">
        <v>338</v>
      </c>
      <c r="AH5702" t="s">
        <v>530</v>
      </c>
      <c r="AJ5702" t="s">
        <v>12516</v>
      </c>
      <c r="AL5702" t="s">
        <v>339</v>
      </c>
      <c r="AM5702">
        <v>1</v>
      </c>
      <c r="AN5702">
        <v>1</v>
      </c>
      <c r="AO5702">
        <v>6688</v>
      </c>
      <c r="AQ5702">
        <v>125960</v>
      </c>
      <c r="AR5702">
        <v>51090030</v>
      </c>
      <c r="AS5702" t="s">
        <v>3043</v>
      </c>
      <c r="AT5702" t="s">
        <v>628</v>
      </c>
      <c r="AW5702" t="s">
        <v>343</v>
      </c>
      <c r="BY5702" t="s">
        <v>342</v>
      </c>
      <c r="BZ5702" t="b">
        <v>0</v>
      </c>
      <c r="EQ5702">
        <v>243047</v>
      </c>
      <c r="ER5702" t="s">
        <v>12517</v>
      </c>
      <c r="EV5702">
        <v>17290750</v>
      </c>
      <c r="EW5702">
        <v>928</v>
      </c>
      <c r="EX5702">
        <v>221614</v>
      </c>
      <c r="EY5702" t="s">
        <v>12518</v>
      </c>
      <c r="EZ5702">
        <v>1</v>
      </c>
      <c r="FC5702">
        <v>95385</v>
      </c>
      <c r="FD5702" t="s">
        <v>3531</v>
      </c>
    </row>
    <row r="5703" spans="1:160" x14ac:dyDescent="0.3">
      <c r="A5703" t="str">
        <f>VLOOKUP(B5703,Table2[],3,FALSE)</f>
        <v>Digital</v>
      </c>
      <c r="B5703" t="str">
        <f>IF(OR(ISNUMBER(FIND("QVC",Z5703)),ISNUMBER(FIND("QVC",AL5703))),"QVC",IF(OR(ISNUMBER(FIND("NCO",H5703)),ISNUMBER(FIND("NCO",Y5703))), "NCO", IF(AL5703="consumer","PMD.com",VLOOKUP(LEFT(H5703,2),Tables!$E$1:$F$11,2,FALSE))))</f>
        <v>PMD.com</v>
      </c>
      <c r="C5703">
        <f t="shared" si="267"/>
        <v>535501</v>
      </c>
      <c r="D5703">
        <f t="shared" si="268"/>
        <v>1</v>
      </c>
      <c r="E5703" t="str">
        <f t="shared" ca="1" si="269"/>
        <v>MTD orders shipped</v>
      </c>
      <c r="F5703" t="s">
        <v>3539</v>
      </c>
      <c r="G5703" t="s">
        <v>335</v>
      </c>
      <c r="H5703" t="s">
        <v>12511</v>
      </c>
      <c r="I5703" s="6">
        <v>44014.422673611109</v>
      </c>
      <c r="J5703" t="s">
        <v>16</v>
      </c>
      <c r="K5703" s="6">
        <v>44014.692106481481</v>
      </c>
      <c r="M5703" t="s">
        <v>12512</v>
      </c>
      <c r="N5703" t="s">
        <v>12513</v>
      </c>
      <c r="Q5703" t="s">
        <v>12514</v>
      </c>
      <c r="R5703" t="s">
        <v>347</v>
      </c>
      <c r="S5703" t="s">
        <v>12515</v>
      </c>
      <c r="T5703" t="s">
        <v>338</v>
      </c>
      <c r="U5703" t="s">
        <v>530</v>
      </c>
      <c r="W5703" t="s">
        <v>12516</v>
      </c>
      <c r="Z5703" t="s">
        <v>12512</v>
      </c>
      <c r="AA5703" t="s">
        <v>12513</v>
      </c>
      <c r="AD5703" t="s">
        <v>12514</v>
      </c>
      <c r="AE5703" t="s">
        <v>347</v>
      </c>
      <c r="AF5703" t="s">
        <v>12515</v>
      </c>
      <c r="AG5703" t="s">
        <v>338</v>
      </c>
      <c r="AH5703" t="s">
        <v>530</v>
      </c>
      <c r="AJ5703" t="s">
        <v>12516</v>
      </c>
      <c r="AL5703" t="s">
        <v>339</v>
      </c>
      <c r="AM5703">
        <v>1</v>
      </c>
      <c r="AN5703">
        <v>1</v>
      </c>
      <c r="AO5703">
        <v>5715</v>
      </c>
      <c r="AQ5703">
        <v>124621</v>
      </c>
      <c r="AR5703">
        <v>535501</v>
      </c>
      <c r="AS5703" t="s">
        <v>158</v>
      </c>
      <c r="AT5703" t="s">
        <v>159</v>
      </c>
      <c r="AW5703" t="s">
        <v>340</v>
      </c>
      <c r="AX5703" t="s">
        <v>340</v>
      </c>
      <c r="AY5703" t="s">
        <v>351</v>
      </c>
      <c r="AZ5703" t="s">
        <v>441</v>
      </c>
      <c r="BY5703" t="s">
        <v>342</v>
      </c>
      <c r="EQ5703">
        <v>245276</v>
      </c>
      <c r="ER5703" t="s">
        <v>12517</v>
      </c>
      <c r="EV5703">
        <v>17290750</v>
      </c>
      <c r="EW5703">
        <v>928</v>
      </c>
      <c r="EX5703">
        <v>221614</v>
      </c>
      <c r="EY5703" t="s">
        <v>12518</v>
      </c>
      <c r="EZ5703">
        <v>1</v>
      </c>
      <c r="FC5703">
        <v>535501</v>
      </c>
      <c r="FD5703" t="s">
        <v>159</v>
      </c>
    </row>
    <row r="5704" spans="1:160" x14ac:dyDescent="0.3">
      <c r="A5704" t="str">
        <f>VLOOKUP(B5704,Table2[],3,FALSE)</f>
        <v>Digital</v>
      </c>
      <c r="B5704" t="str">
        <f>IF(OR(ISNUMBER(FIND("QVC",Z5704)),ISNUMBER(FIND("QVC",AL5704))),"QVC",IF(OR(ISNUMBER(FIND("NCO",H5704)),ISNUMBER(FIND("NCO",Y5704))), "NCO", IF(AL5704="consumer","PMD.com",VLOOKUP(LEFT(H5704,2),Tables!$E$1:$F$11,2,FALSE))))</f>
        <v>PMD.com</v>
      </c>
      <c r="C5704">
        <f t="shared" si="267"/>
        <v>53450011</v>
      </c>
      <c r="D5704">
        <f t="shared" si="268"/>
        <v>1</v>
      </c>
      <c r="E5704" t="str">
        <f t="shared" ca="1" si="269"/>
        <v>MTD orders shipped</v>
      </c>
      <c r="F5704" t="s">
        <v>3539</v>
      </c>
      <c r="G5704" t="s">
        <v>335</v>
      </c>
      <c r="H5704" t="s">
        <v>12519</v>
      </c>
      <c r="I5704" s="6">
        <v>44014.357974537037</v>
      </c>
      <c r="J5704" t="s">
        <v>16</v>
      </c>
      <c r="K5704" s="6">
        <v>44014.692453703705</v>
      </c>
      <c r="M5704" t="s">
        <v>12520</v>
      </c>
      <c r="N5704" t="s">
        <v>12521</v>
      </c>
      <c r="Q5704" t="s">
        <v>12522</v>
      </c>
      <c r="R5704" t="s">
        <v>360</v>
      </c>
      <c r="S5704" t="s">
        <v>12523</v>
      </c>
      <c r="T5704" t="s">
        <v>338</v>
      </c>
      <c r="U5704" t="s">
        <v>530</v>
      </c>
      <c r="W5704" t="s">
        <v>12524</v>
      </c>
      <c r="Z5704" t="s">
        <v>12520</v>
      </c>
      <c r="AA5704" t="s">
        <v>12521</v>
      </c>
      <c r="AD5704" t="s">
        <v>12522</v>
      </c>
      <c r="AE5704" t="s">
        <v>360</v>
      </c>
      <c r="AF5704" t="s">
        <v>12523</v>
      </c>
      <c r="AG5704" t="s">
        <v>338</v>
      </c>
      <c r="AH5704" t="s">
        <v>530</v>
      </c>
      <c r="AJ5704" t="s">
        <v>12524</v>
      </c>
      <c r="AL5704" t="s">
        <v>339</v>
      </c>
      <c r="AM5704">
        <v>1</v>
      </c>
      <c r="AN5704">
        <v>1</v>
      </c>
      <c r="AO5704">
        <v>15200</v>
      </c>
      <c r="AQ5704">
        <v>124724</v>
      </c>
      <c r="AR5704">
        <v>53450011</v>
      </c>
      <c r="AS5704" t="s">
        <v>2807</v>
      </c>
      <c r="AT5704" t="s">
        <v>96</v>
      </c>
      <c r="AW5704" t="s">
        <v>340</v>
      </c>
      <c r="AX5704" t="s">
        <v>340</v>
      </c>
      <c r="AY5704" t="s">
        <v>345</v>
      </c>
      <c r="AZ5704">
        <v>0</v>
      </c>
      <c r="BY5704" t="s">
        <v>342</v>
      </c>
      <c r="EQ5704">
        <v>253372</v>
      </c>
      <c r="ER5704" t="s">
        <v>12525</v>
      </c>
      <c r="EV5704">
        <v>17290393</v>
      </c>
      <c r="EW5704">
        <v>928</v>
      </c>
      <c r="EX5704">
        <v>221584</v>
      </c>
      <c r="EY5704" t="s">
        <v>12526</v>
      </c>
      <c r="EZ5704">
        <v>1</v>
      </c>
      <c r="FC5704">
        <v>53450011</v>
      </c>
      <c r="FD5704" t="s">
        <v>96</v>
      </c>
    </row>
    <row r="5705" spans="1:160" x14ac:dyDescent="0.3">
      <c r="A5705" t="str">
        <f>VLOOKUP(B5705,Table2[],3,FALSE)</f>
        <v>Digital</v>
      </c>
      <c r="B5705" t="str">
        <f>IF(OR(ISNUMBER(FIND("QVC",Z5705)),ISNUMBER(FIND("QVC",AL5705))),"QVC",IF(OR(ISNUMBER(FIND("NCO",H5705)),ISNUMBER(FIND("NCO",Y5705))), "NCO", IF(AL5705="consumer","PMD.com",VLOOKUP(LEFT(H5705,2),Tables!$E$1:$F$11,2,FALSE))))</f>
        <v>PMD.com</v>
      </c>
      <c r="C5705">
        <f t="shared" si="267"/>
        <v>5208</v>
      </c>
      <c r="D5705">
        <f t="shared" si="268"/>
        <v>1</v>
      </c>
      <c r="E5705" t="str">
        <f t="shared" ca="1" si="269"/>
        <v>MTD orders shipped</v>
      </c>
      <c r="F5705" t="s">
        <v>3539</v>
      </c>
      <c r="G5705" t="s">
        <v>335</v>
      </c>
      <c r="H5705" t="s">
        <v>12519</v>
      </c>
      <c r="I5705" s="6">
        <v>44014.357974537037</v>
      </c>
      <c r="J5705" t="s">
        <v>16</v>
      </c>
      <c r="K5705" s="6">
        <v>44014.692453703705</v>
      </c>
      <c r="M5705" t="s">
        <v>12520</v>
      </c>
      <c r="N5705" t="s">
        <v>12521</v>
      </c>
      <c r="Q5705" t="s">
        <v>12522</v>
      </c>
      <c r="R5705" t="s">
        <v>360</v>
      </c>
      <c r="S5705" t="s">
        <v>12523</v>
      </c>
      <c r="T5705" t="s">
        <v>338</v>
      </c>
      <c r="U5705" t="s">
        <v>530</v>
      </c>
      <c r="W5705" t="s">
        <v>12524</v>
      </c>
      <c r="Z5705" t="s">
        <v>12520</v>
      </c>
      <c r="AA5705" t="s">
        <v>12521</v>
      </c>
      <c r="AD5705" t="s">
        <v>12522</v>
      </c>
      <c r="AE5705" t="s">
        <v>360</v>
      </c>
      <c r="AF5705" t="s">
        <v>12523</v>
      </c>
      <c r="AG5705" t="s">
        <v>338</v>
      </c>
      <c r="AH5705" t="s">
        <v>530</v>
      </c>
      <c r="AJ5705" t="s">
        <v>12524</v>
      </c>
      <c r="AL5705" t="s">
        <v>339</v>
      </c>
      <c r="AM5705">
        <v>1</v>
      </c>
      <c r="AN5705">
        <v>1</v>
      </c>
      <c r="AO5705">
        <v>1406</v>
      </c>
      <c r="AQ5705">
        <v>124008</v>
      </c>
      <c r="AR5705">
        <v>5208</v>
      </c>
      <c r="AS5705" t="s">
        <v>51</v>
      </c>
      <c r="AT5705" t="s">
        <v>52</v>
      </c>
      <c r="AW5705" t="s">
        <v>340</v>
      </c>
      <c r="AX5705" t="s">
        <v>340</v>
      </c>
      <c r="AY5705" t="s">
        <v>419</v>
      </c>
      <c r="AZ5705" t="s">
        <v>420</v>
      </c>
      <c r="BY5705" t="s">
        <v>342</v>
      </c>
      <c r="EQ5705">
        <v>249094</v>
      </c>
      <c r="ER5705" t="s">
        <v>12525</v>
      </c>
      <c r="EV5705">
        <v>17290393</v>
      </c>
      <c r="EW5705">
        <v>928</v>
      </c>
      <c r="EX5705">
        <v>221584</v>
      </c>
      <c r="EY5705" t="s">
        <v>12526</v>
      </c>
      <c r="EZ5705">
        <v>1</v>
      </c>
      <c r="FC5705">
        <v>5208</v>
      </c>
      <c r="FD5705" t="s">
        <v>52</v>
      </c>
    </row>
    <row r="5706" spans="1:160" x14ac:dyDescent="0.3">
      <c r="A5706" t="str">
        <f>VLOOKUP(B5706,Table2[],3,FALSE)</f>
        <v>Digital</v>
      </c>
      <c r="B5706" t="str">
        <f>IF(OR(ISNUMBER(FIND("QVC",Z5706)),ISNUMBER(FIND("QVC",AL5706))),"QVC",IF(OR(ISNUMBER(FIND("NCO",H5706)),ISNUMBER(FIND("NCO",Y5706))), "NCO", IF(AL5706="consumer","PMD.com",VLOOKUP(LEFT(H5706,2),Tables!$E$1:$F$11,2,FALSE))))</f>
        <v>PMD.com</v>
      </c>
      <c r="C5706">
        <f t="shared" si="267"/>
        <v>51010001</v>
      </c>
      <c r="D5706">
        <f t="shared" si="268"/>
        <v>1</v>
      </c>
      <c r="E5706" t="str">
        <f t="shared" ca="1" si="269"/>
        <v>MTD orders shipped</v>
      </c>
      <c r="F5706" t="s">
        <v>3539</v>
      </c>
      <c r="G5706" t="s">
        <v>335</v>
      </c>
      <c r="H5706" t="s">
        <v>12519</v>
      </c>
      <c r="I5706" s="6">
        <v>44014.357974537037</v>
      </c>
      <c r="J5706" t="s">
        <v>16</v>
      </c>
      <c r="K5706" s="6">
        <v>44014.692453703705</v>
      </c>
      <c r="M5706" t="s">
        <v>12520</v>
      </c>
      <c r="N5706" t="s">
        <v>12521</v>
      </c>
      <c r="Q5706" t="s">
        <v>12522</v>
      </c>
      <c r="R5706" t="s">
        <v>360</v>
      </c>
      <c r="S5706" t="s">
        <v>12523</v>
      </c>
      <c r="T5706" t="s">
        <v>338</v>
      </c>
      <c r="U5706" t="s">
        <v>530</v>
      </c>
      <c r="W5706" t="s">
        <v>12524</v>
      </c>
      <c r="Z5706" t="s">
        <v>12520</v>
      </c>
      <c r="AA5706" t="s">
        <v>12521</v>
      </c>
      <c r="AD5706" t="s">
        <v>12522</v>
      </c>
      <c r="AE5706" t="s">
        <v>360</v>
      </c>
      <c r="AF5706" t="s">
        <v>12523</v>
      </c>
      <c r="AG5706" t="s">
        <v>338</v>
      </c>
      <c r="AH5706" t="s">
        <v>530</v>
      </c>
      <c r="AJ5706" t="s">
        <v>12524</v>
      </c>
      <c r="AL5706" t="s">
        <v>339</v>
      </c>
      <c r="AM5706">
        <v>1</v>
      </c>
      <c r="AN5706">
        <v>1</v>
      </c>
      <c r="AO5706">
        <v>8743</v>
      </c>
      <c r="AQ5706">
        <v>123868</v>
      </c>
      <c r="AR5706">
        <v>51010001</v>
      </c>
      <c r="AS5706" t="s">
        <v>48</v>
      </c>
      <c r="AT5706" t="s">
        <v>49</v>
      </c>
      <c r="AW5706" t="s">
        <v>340</v>
      </c>
      <c r="AX5706" t="s">
        <v>340</v>
      </c>
      <c r="AY5706" t="s">
        <v>357</v>
      </c>
      <c r="AZ5706" t="s">
        <v>363</v>
      </c>
      <c r="BY5706" t="s">
        <v>342</v>
      </c>
      <c r="EQ5706">
        <v>251450</v>
      </c>
      <c r="ER5706" t="s">
        <v>12525</v>
      </c>
      <c r="EV5706">
        <v>17290393</v>
      </c>
      <c r="EW5706">
        <v>928</v>
      </c>
      <c r="EX5706">
        <v>221584</v>
      </c>
      <c r="EY5706" t="s">
        <v>12526</v>
      </c>
      <c r="EZ5706">
        <v>1</v>
      </c>
      <c r="FC5706">
        <v>51010001</v>
      </c>
      <c r="FD5706" t="s">
        <v>49</v>
      </c>
    </row>
    <row r="5707" spans="1:160" x14ac:dyDescent="0.3">
      <c r="A5707" t="str">
        <f>VLOOKUP(B5707,Table2[],3,FALSE)</f>
        <v>Digital</v>
      </c>
      <c r="B5707" t="str">
        <f>IF(OR(ISNUMBER(FIND("QVC",Z5707)),ISNUMBER(FIND("QVC",AL5707))),"QVC",IF(OR(ISNUMBER(FIND("NCO",H5707)),ISNUMBER(FIND("NCO",Y5707))), "NCO", IF(AL5707="consumer","PMD.com",VLOOKUP(LEFT(H5707,2),Tables!$E$1:$F$11,2,FALSE))))</f>
        <v>PMD.com</v>
      </c>
      <c r="C5707">
        <f t="shared" si="267"/>
        <v>52430001</v>
      </c>
      <c r="D5707">
        <f t="shared" si="268"/>
        <v>2</v>
      </c>
      <c r="E5707" t="str">
        <f t="shared" ca="1" si="269"/>
        <v>MTD orders shipped</v>
      </c>
      <c r="F5707" t="s">
        <v>3539</v>
      </c>
      <c r="G5707" t="s">
        <v>335</v>
      </c>
      <c r="H5707" t="s">
        <v>12527</v>
      </c>
      <c r="I5707" s="6">
        <v>44014.385370370372</v>
      </c>
      <c r="J5707" t="s">
        <v>16</v>
      </c>
      <c r="K5707" s="6">
        <v>44014.693043981482</v>
      </c>
      <c r="M5707" t="s">
        <v>12528</v>
      </c>
      <c r="N5707" t="s">
        <v>12529</v>
      </c>
      <c r="Q5707" t="s">
        <v>405</v>
      </c>
      <c r="R5707" t="s">
        <v>365</v>
      </c>
      <c r="S5707">
        <v>94122</v>
      </c>
      <c r="T5707" t="s">
        <v>338</v>
      </c>
      <c r="U5707" t="s">
        <v>530</v>
      </c>
      <c r="W5707" t="s">
        <v>12530</v>
      </c>
      <c r="Z5707" t="s">
        <v>12528</v>
      </c>
      <c r="AA5707" t="s">
        <v>12529</v>
      </c>
      <c r="AD5707" t="s">
        <v>405</v>
      </c>
      <c r="AE5707" t="s">
        <v>365</v>
      </c>
      <c r="AF5707">
        <v>94122</v>
      </c>
      <c r="AG5707" t="s">
        <v>338</v>
      </c>
      <c r="AH5707" t="s">
        <v>530</v>
      </c>
      <c r="AJ5707" t="s">
        <v>12530</v>
      </c>
      <c r="AL5707" t="s">
        <v>339</v>
      </c>
      <c r="AM5707">
        <v>2</v>
      </c>
      <c r="AN5707">
        <v>2</v>
      </c>
      <c r="AO5707">
        <v>12063</v>
      </c>
      <c r="AQ5707">
        <v>127155</v>
      </c>
      <c r="AR5707">
        <v>52430001</v>
      </c>
      <c r="AS5707" t="s">
        <v>9635</v>
      </c>
      <c r="AT5707" t="s">
        <v>75</v>
      </c>
      <c r="AW5707" t="s">
        <v>340</v>
      </c>
      <c r="AX5707" t="s">
        <v>340</v>
      </c>
      <c r="AY5707" t="s">
        <v>357</v>
      </c>
      <c r="AZ5707" t="s">
        <v>363</v>
      </c>
      <c r="BY5707" t="s">
        <v>342</v>
      </c>
      <c r="EQ5707">
        <v>252868</v>
      </c>
      <c r="ER5707" t="s">
        <v>12531</v>
      </c>
      <c r="EV5707">
        <v>17290404</v>
      </c>
      <c r="EW5707">
        <v>928</v>
      </c>
      <c r="EX5707">
        <v>221596</v>
      </c>
      <c r="EY5707" t="s">
        <v>12532</v>
      </c>
      <c r="EZ5707">
        <v>1</v>
      </c>
      <c r="FC5707">
        <v>52430001</v>
      </c>
      <c r="FD5707" t="s">
        <v>75</v>
      </c>
    </row>
    <row r="5708" spans="1:160" x14ac:dyDescent="0.3">
      <c r="A5708" t="str">
        <f>VLOOKUP(B5708,Table2[],3,FALSE)</f>
        <v>Digital</v>
      </c>
      <c r="B5708" t="str">
        <f>IF(OR(ISNUMBER(FIND("QVC",Z5708)),ISNUMBER(FIND("QVC",AL5708))),"QVC",IF(OR(ISNUMBER(FIND("NCO",H5708)),ISNUMBER(FIND("NCO",Y5708))), "NCO", IF(AL5708="consumer","PMD.com",VLOOKUP(LEFT(H5708,2),Tables!$E$1:$F$11,2,FALSE))))</f>
        <v>PMD.com</v>
      </c>
      <c r="C5708">
        <f t="shared" ref="C5708:C5771" si="270">AR5708</f>
        <v>52430001</v>
      </c>
      <c r="D5708">
        <f t="shared" ref="D5708:D5771" si="271">AN5708</f>
        <v>1</v>
      </c>
      <c r="E5708" t="str">
        <f t="shared" ref="E5708:E5771" ca="1" si="272">IF(MONTH(TODAY())-MONTH(I5708)&gt;0,"shifted orders shipped","MTD orders shipped")</f>
        <v>MTD orders shipped</v>
      </c>
      <c r="F5708" t="s">
        <v>3539</v>
      </c>
      <c r="G5708" t="s">
        <v>335</v>
      </c>
      <c r="H5708" t="s">
        <v>12533</v>
      </c>
      <c r="I5708" s="6">
        <v>44014.431284722225</v>
      </c>
      <c r="J5708" t="s">
        <v>16</v>
      </c>
      <c r="K5708" s="6">
        <v>44014.693124999998</v>
      </c>
      <c r="M5708" t="s">
        <v>3658</v>
      </c>
      <c r="N5708" t="s">
        <v>12534</v>
      </c>
      <c r="Q5708" t="s">
        <v>11469</v>
      </c>
      <c r="R5708" t="s">
        <v>413</v>
      </c>
      <c r="S5708" t="s">
        <v>12535</v>
      </c>
      <c r="T5708" t="s">
        <v>338</v>
      </c>
      <c r="U5708" t="s">
        <v>530</v>
      </c>
      <c r="W5708" t="s">
        <v>12536</v>
      </c>
      <c r="Z5708" t="s">
        <v>3658</v>
      </c>
      <c r="AA5708" t="s">
        <v>12534</v>
      </c>
      <c r="AD5708" t="s">
        <v>11469</v>
      </c>
      <c r="AE5708" t="s">
        <v>413</v>
      </c>
      <c r="AF5708" t="s">
        <v>12535</v>
      </c>
      <c r="AG5708" t="s">
        <v>338</v>
      </c>
      <c r="AH5708" t="s">
        <v>530</v>
      </c>
      <c r="AJ5708" t="s">
        <v>12536</v>
      </c>
      <c r="AL5708" t="s">
        <v>339</v>
      </c>
      <c r="AM5708">
        <v>1</v>
      </c>
      <c r="AN5708">
        <v>1</v>
      </c>
      <c r="AO5708">
        <v>12063</v>
      </c>
      <c r="AQ5708">
        <v>127155</v>
      </c>
      <c r="AR5708">
        <v>52430001</v>
      </c>
      <c r="AS5708" t="s">
        <v>9635</v>
      </c>
      <c r="AT5708" t="s">
        <v>75</v>
      </c>
      <c r="AW5708" t="s">
        <v>340</v>
      </c>
      <c r="AX5708" t="s">
        <v>340</v>
      </c>
      <c r="AY5708" t="s">
        <v>357</v>
      </c>
      <c r="AZ5708" t="s">
        <v>363</v>
      </c>
      <c r="BY5708" t="s">
        <v>342</v>
      </c>
      <c r="EQ5708">
        <v>252868</v>
      </c>
      <c r="ER5708" t="s">
        <v>12537</v>
      </c>
      <c r="EV5708">
        <v>17290753</v>
      </c>
      <c r="EW5708">
        <v>928</v>
      </c>
      <c r="EX5708">
        <v>221617</v>
      </c>
      <c r="EY5708" t="s">
        <v>12538</v>
      </c>
      <c r="EZ5708">
        <v>1</v>
      </c>
      <c r="FC5708">
        <v>95385</v>
      </c>
      <c r="FD5708" t="s">
        <v>3531</v>
      </c>
    </row>
    <row r="5709" spans="1:160" x14ac:dyDescent="0.3">
      <c r="A5709" t="str">
        <f>VLOOKUP(B5709,Table2[],3,FALSE)</f>
        <v>Digital</v>
      </c>
      <c r="B5709" t="str">
        <f>IF(OR(ISNUMBER(FIND("QVC",Z5709)),ISNUMBER(FIND("QVC",AL5709))),"QVC",IF(OR(ISNUMBER(FIND("NCO",H5709)),ISNUMBER(FIND("NCO",Y5709))), "NCO", IF(AL5709="consumer","PMD.com",VLOOKUP(LEFT(H5709,2),Tables!$E$1:$F$11,2,FALSE))))</f>
        <v>PMD.com</v>
      </c>
      <c r="C5709">
        <f t="shared" si="270"/>
        <v>5341030</v>
      </c>
      <c r="D5709">
        <f t="shared" si="271"/>
        <v>1</v>
      </c>
      <c r="E5709" t="str">
        <f t="shared" ca="1" si="272"/>
        <v>MTD orders shipped</v>
      </c>
      <c r="F5709" t="s">
        <v>3539</v>
      </c>
      <c r="G5709" t="s">
        <v>335</v>
      </c>
      <c r="H5709" t="s">
        <v>12533</v>
      </c>
      <c r="I5709" s="6">
        <v>44014.431284722225</v>
      </c>
      <c r="J5709" t="s">
        <v>16</v>
      </c>
      <c r="K5709" s="6">
        <v>44014.693124999998</v>
      </c>
      <c r="M5709" t="s">
        <v>3658</v>
      </c>
      <c r="N5709" t="s">
        <v>12534</v>
      </c>
      <c r="Q5709" t="s">
        <v>11469</v>
      </c>
      <c r="R5709" t="s">
        <v>413</v>
      </c>
      <c r="S5709" t="s">
        <v>12535</v>
      </c>
      <c r="T5709" t="s">
        <v>338</v>
      </c>
      <c r="U5709" t="s">
        <v>530</v>
      </c>
      <c r="W5709" t="s">
        <v>12536</v>
      </c>
      <c r="Z5709" t="s">
        <v>3658</v>
      </c>
      <c r="AA5709" t="s">
        <v>12534</v>
      </c>
      <c r="AD5709" t="s">
        <v>11469</v>
      </c>
      <c r="AE5709" t="s">
        <v>413</v>
      </c>
      <c r="AF5709" t="s">
        <v>12535</v>
      </c>
      <c r="AG5709" t="s">
        <v>338</v>
      </c>
      <c r="AH5709" t="s">
        <v>530</v>
      </c>
      <c r="AJ5709" t="s">
        <v>12536</v>
      </c>
      <c r="AL5709" t="s">
        <v>339</v>
      </c>
      <c r="AM5709">
        <v>1</v>
      </c>
      <c r="AN5709">
        <v>1</v>
      </c>
      <c r="AO5709">
        <v>12859</v>
      </c>
      <c r="AQ5709">
        <v>124642</v>
      </c>
      <c r="AR5709">
        <v>5341030</v>
      </c>
      <c r="AS5709" t="s">
        <v>925</v>
      </c>
      <c r="AT5709" t="s">
        <v>926</v>
      </c>
      <c r="AW5709" t="s">
        <v>366</v>
      </c>
      <c r="AX5709" t="s">
        <v>366</v>
      </c>
      <c r="AY5709" t="s">
        <v>345</v>
      </c>
      <c r="AZ5709" t="s">
        <v>346</v>
      </c>
      <c r="BY5709" t="s">
        <v>342</v>
      </c>
      <c r="EQ5709">
        <v>243275</v>
      </c>
      <c r="ER5709" t="s">
        <v>12537</v>
      </c>
      <c r="EV5709">
        <v>17290753</v>
      </c>
      <c r="EW5709">
        <v>928</v>
      </c>
      <c r="EX5709">
        <v>221617</v>
      </c>
      <c r="EY5709" t="s">
        <v>12538</v>
      </c>
      <c r="EZ5709">
        <v>1</v>
      </c>
      <c r="FC5709">
        <v>95385</v>
      </c>
      <c r="FD5709" t="s">
        <v>3531</v>
      </c>
    </row>
    <row r="5710" spans="1:160" x14ac:dyDescent="0.3">
      <c r="A5710" t="str">
        <f>VLOOKUP(B5710,Table2[],3,FALSE)</f>
        <v>Digital</v>
      </c>
      <c r="B5710" t="str">
        <f>IF(OR(ISNUMBER(FIND("QVC",Z5710)),ISNUMBER(FIND("QVC",AL5710))),"QVC",IF(OR(ISNUMBER(FIND("NCO",H5710)),ISNUMBER(FIND("NCO",Y5710))), "NCO", IF(AL5710="consumer","PMD.com",VLOOKUP(LEFT(H5710,2),Tables!$E$1:$F$11,2,FALSE))))</f>
        <v>PMD.com</v>
      </c>
      <c r="C5710">
        <f t="shared" si="270"/>
        <v>53920001</v>
      </c>
      <c r="D5710">
        <f t="shared" si="271"/>
        <v>1</v>
      </c>
      <c r="E5710" t="str">
        <f t="shared" ca="1" si="272"/>
        <v>MTD orders shipped</v>
      </c>
      <c r="F5710" t="s">
        <v>3539</v>
      </c>
      <c r="G5710" t="s">
        <v>335</v>
      </c>
      <c r="H5710" t="s">
        <v>12533</v>
      </c>
      <c r="I5710" s="6">
        <v>44014.431284722225</v>
      </c>
      <c r="J5710" t="s">
        <v>16</v>
      </c>
      <c r="K5710" s="6">
        <v>44014.693124999998</v>
      </c>
      <c r="M5710" t="s">
        <v>3658</v>
      </c>
      <c r="N5710" t="s">
        <v>12534</v>
      </c>
      <c r="Q5710" t="s">
        <v>11469</v>
      </c>
      <c r="R5710" t="s">
        <v>413</v>
      </c>
      <c r="S5710" t="s">
        <v>12535</v>
      </c>
      <c r="T5710" t="s">
        <v>338</v>
      </c>
      <c r="U5710" t="s">
        <v>530</v>
      </c>
      <c r="W5710" t="s">
        <v>12536</v>
      </c>
      <c r="Z5710" t="s">
        <v>3658</v>
      </c>
      <c r="AA5710" t="s">
        <v>12534</v>
      </c>
      <c r="AD5710" t="s">
        <v>11469</v>
      </c>
      <c r="AE5710" t="s">
        <v>413</v>
      </c>
      <c r="AF5710" t="s">
        <v>12535</v>
      </c>
      <c r="AG5710" t="s">
        <v>338</v>
      </c>
      <c r="AH5710" t="s">
        <v>530</v>
      </c>
      <c r="AJ5710" t="s">
        <v>12536</v>
      </c>
      <c r="AL5710" t="s">
        <v>339</v>
      </c>
      <c r="AM5710">
        <v>1</v>
      </c>
      <c r="AN5710">
        <v>1</v>
      </c>
      <c r="AO5710">
        <v>14899</v>
      </c>
      <c r="AQ5710">
        <v>124468</v>
      </c>
      <c r="AR5710">
        <v>53920001</v>
      </c>
      <c r="AS5710" t="s">
        <v>42</v>
      </c>
      <c r="AT5710" t="s">
        <v>40</v>
      </c>
      <c r="AW5710" t="s">
        <v>343</v>
      </c>
      <c r="BY5710" t="s">
        <v>342</v>
      </c>
      <c r="EQ5710">
        <v>247476</v>
      </c>
      <c r="ER5710" t="s">
        <v>12537</v>
      </c>
      <c r="EV5710">
        <v>17290753</v>
      </c>
      <c r="EW5710">
        <v>928</v>
      </c>
      <c r="EX5710">
        <v>221617</v>
      </c>
      <c r="EY5710" t="s">
        <v>12538</v>
      </c>
      <c r="EZ5710">
        <v>1</v>
      </c>
      <c r="FC5710">
        <v>95385</v>
      </c>
      <c r="FD5710" t="s">
        <v>3531</v>
      </c>
    </row>
    <row r="5711" spans="1:160" x14ac:dyDescent="0.3">
      <c r="A5711" t="str">
        <f>VLOOKUP(B5711,Table2[],3,FALSE)</f>
        <v>Digital</v>
      </c>
      <c r="B5711" t="str">
        <f>IF(OR(ISNUMBER(FIND("QVC",Z5711)),ISNUMBER(FIND("QVC",AL5711))),"QVC",IF(OR(ISNUMBER(FIND("NCO",H5711)),ISNUMBER(FIND("NCO",Y5711))), "NCO", IF(AL5711="consumer","PMD.com",VLOOKUP(LEFT(H5711,2),Tables!$E$1:$F$11,2,FALSE))))</f>
        <v>PMD.com</v>
      </c>
      <c r="C5711">
        <f t="shared" si="270"/>
        <v>55110011</v>
      </c>
      <c r="D5711">
        <f t="shared" si="271"/>
        <v>1</v>
      </c>
      <c r="E5711" t="str">
        <f t="shared" ca="1" si="272"/>
        <v>MTD orders shipped</v>
      </c>
      <c r="F5711" t="s">
        <v>3539</v>
      </c>
      <c r="G5711" t="s">
        <v>335</v>
      </c>
      <c r="H5711" t="s">
        <v>12533</v>
      </c>
      <c r="I5711" s="6">
        <v>44014.431284722225</v>
      </c>
      <c r="J5711" t="s">
        <v>16</v>
      </c>
      <c r="K5711" s="6">
        <v>44014.693124999998</v>
      </c>
      <c r="M5711" t="s">
        <v>3658</v>
      </c>
      <c r="N5711" t="s">
        <v>12534</v>
      </c>
      <c r="Q5711" t="s">
        <v>11469</v>
      </c>
      <c r="R5711" t="s">
        <v>413</v>
      </c>
      <c r="S5711" t="s">
        <v>12535</v>
      </c>
      <c r="T5711" t="s">
        <v>338</v>
      </c>
      <c r="U5711" t="s">
        <v>530</v>
      </c>
      <c r="W5711" t="s">
        <v>12536</v>
      </c>
      <c r="Z5711" t="s">
        <v>3658</v>
      </c>
      <c r="AA5711" t="s">
        <v>12534</v>
      </c>
      <c r="AD5711" t="s">
        <v>11469</v>
      </c>
      <c r="AE5711" t="s">
        <v>413</v>
      </c>
      <c r="AF5711" t="s">
        <v>12535</v>
      </c>
      <c r="AG5711" t="s">
        <v>338</v>
      </c>
      <c r="AH5711" t="s">
        <v>530</v>
      </c>
      <c r="AJ5711" t="s">
        <v>12536</v>
      </c>
      <c r="AL5711" t="s">
        <v>339</v>
      </c>
      <c r="AM5711">
        <v>1</v>
      </c>
      <c r="AN5711">
        <v>1</v>
      </c>
      <c r="AO5711">
        <v>2688</v>
      </c>
      <c r="AQ5711">
        <v>123763</v>
      </c>
      <c r="AR5711">
        <v>55110011</v>
      </c>
      <c r="AS5711" t="s">
        <v>120</v>
      </c>
      <c r="AT5711" t="s">
        <v>121</v>
      </c>
      <c r="AW5711" t="s">
        <v>340</v>
      </c>
      <c r="AX5711" t="s">
        <v>340</v>
      </c>
      <c r="AY5711" t="s">
        <v>382</v>
      </c>
      <c r="AZ5711">
        <v>0</v>
      </c>
      <c r="BY5711" t="s">
        <v>342</v>
      </c>
      <c r="EQ5711">
        <v>248980</v>
      </c>
      <c r="ER5711" t="s">
        <v>12537</v>
      </c>
      <c r="EV5711">
        <v>17290753</v>
      </c>
      <c r="EW5711">
        <v>928</v>
      </c>
      <c r="EX5711">
        <v>221617</v>
      </c>
      <c r="EY5711" t="s">
        <v>12538</v>
      </c>
      <c r="EZ5711">
        <v>1</v>
      </c>
      <c r="FC5711">
        <v>55110011</v>
      </c>
      <c r="FD5711" t="s">
        <v>121</v>
      </c>
    </row>
    <row r="5712" spans="1:160" x14ac:dyDescent="0.3">
      <c r="A5712" t="str">
        <f>VLOOKUP(B5712,Table2[],3,FALSE)</f>
        <v>Digital</v>
      </c>
      <c r="B5712" t="str">
        <f>IF(OR(ISNUMBER(FIND("QVC",Z5712)),ISNUMBER(FIND("QVC",AL5712))),"QVC",IF(OR(ISNUMBER(FIND("NCO",H5712)),ISNUMBER(FIND("NCO",Y5712))), "NCO", IF(AL5712="consumer","PMD.com",VLOOKUP(LEFT(H5712,2),Tables!$E$1:$F$11,2,FALSE))))</f>
        <v>PMD.com</v>
      </c>
      <c r="C5712">
        <f t="shared" si="270"/>
        <v>52240001</v>
      </c>
      <c r="D5712">
        <f t="shared" si="271"/>
        <v>1</v>
      </c>
      <c r="E5712" t="str">
        <f t="shared" ca="1" si="272"/>
        <v>MTD orders shipped</v>
      </c>
      <c r="F5712" t="s">
        <v>3539</v>
      </c>
      <c r="G5712" t="s">
        <v>335</v>
      </c>
      <c r="H5712" t="s">
        <v>12533</v>
      </c>
      <c r="I5712" s="6">
        <v>44014.431284722225</v>
      </c>
      <c r="J5712" t="s">
        <v>16</v>
      </c>
      <c r="K5712" s="6">
        <v>44014.693124999998</v>
      </c>
      <c r="M5712" t="s">
        <v>3658</v>
      </c>
      <c r="N5712" t="s">
        <v>12534</v>
      </c>
      <c r="Q5712" t="s">
        <v>11469</v>
      </c>
      <c r="R5712" t="s">
        <v>413</v>
      </c>
      <c r="S5712" t="s">
        <v>12535</v>
      </c>
      <c r="T5712" t="s">
        <v>338</v>
      </c>
      <c r="U5712" t="s">
        <v>530</v>
      </c>
      <c r="W5712" t="s">
        <v>12536</v>
      </c>
      <c r="Z5712" t="s">
        <v>3658</v>
      </c>
      <c r="AA5712" t="s">
        <v>12534</v>
      </c>
      <c r="AD5712" t="s">
        <v>11469</v>
      </c>
      <c r="AE5712" t="s">
        <v>413</v>
      </c>
      <c r="AF5712" t="s">
        <v>12535</v>
      </c>
      <c r="AG5712" t="s">
        <v>338</v>
      </c>
      <c r="AH5712" t="s">
        <v>530</v>
      </c>
      <c r="AJ5712" t="s">
        <v>12536</v>
      </c>
      <c r="AL5712" t="s">
        <v>339</v>
      </c>
      <c r="AM5712">
        <v>1</v>
      </c>
      <c r="AN5712">
        <v>1</v>
      </c>
      <c r="AO5712">
        <v>5995</v>
      </c>
      <c r="AQ5712">
        <v>124435</v>
      </c>
      <c r="AR5712">
        <v>52240001</v>
      </c>
      <c r="AS5712" t="s">
        <v>2387</v>
      </c>
      <c r="AT5712" t="s">
        <v>108</v>
      </c>
      <c r="AW5712" t="s">
        <v>340</v>
      </c>
      <c r="AX5712" t="s">
        <v>340</v>
      </c>
      <c r="AY5712" t="s">
        <v>341</v>
      </c>
      <c r="AZ5712">
        <v>0</v>
      </c>
      <c r="BY5712" t="s">
        <v>342</v>
      </c>
      <c r="EQ5712">
        <v>253361</v>
      </c>
      <c r="ER5712" t="s">
        <v>12537</v>
      </c>
      <c r="EV5712">
        <v>17290753</v>
      </c>
      <c r="EW5712">
        <v>928</v>
      </c>
      <c r="EX5712">
        <v>221617</v>
      </c>
      <c r="EY5712" t="s">
        <v>12538</v>
      </c>
      <c r="EZ5712">
        <v>1</v>
      </c>
      <c r="FC5712">
        <v>52240001</v>
      </c>
      <c r="FD5712" t="s">
        <v>108</v>
      </c>
    </row>
    <row r="5713" spans="1:160" x14ac:dyDescent="0.3">
      <c r="A5713" t="str">
        <f>VLOOKUP(B5713,Table2[],3,FALSE)</f>
        <v>Digital</v>
      </c>
      <c r="B5713" t="str">
        <f>IF(OR(ISNUMBER(FIND("QVC",Z5713)),ISNUMBER(FIND("QVC",AL5713))),"QVC",IF(OR(ISNUMBER(FIND("NCO",H5713)),ISNUMBER(FIND("NCO",Y5713))), "NCO", IF(AL5713="consumer","PMD.com",VLOOKUP(LEFT(H5713,2),Tables!$E$1:$F$11,2,FALSE))))</f>
        <v>PMD.com</v>
      </c>
      <c r="C5713">
        <f t="shared" si="270"/>
        <v>51090030</v>
      </c>
      <c r="D5713">
        <f t="shared" si="271"/>
        <v>1</v>
      </c>
      <c r="E5713" t="str">
        <f t="shared" ca="1" si="272"/>
        <v>MTD orders shipped</v>
      </c>
      <c r="F5713" t="s">
        <v>3539</v>
      </c>
      <c r="G5713" t="s">
        <v>335</v>
      </c>
      <c r="H5713" t="s">
        <v>12533</v>
      </c>
      <c r="I5713" s="6">
        <v>44014.431284722225</v>
      </c>
      <c r="J5713" t="s">
        <v>16</v>
      </c>
      <c r="K5713" s="6">
        <v>44014.693124999998</v>
      </c>
      <c r="M5713" t="s">
        <v>3658</v>
      </c>
      <c r="N5713" t="s">
        <v>12534</v>
      </c>
      <c r="Q5713" t="s">
        <v>11469</v>
      </c>
      <c r="R5713" t="s">
        <v>413</v>
      </c>
      <c r="S5713" t="s">
        <v>12535</v>
      </c>
      <c r="T5713" t="s">
        <v>338</v>
      </c>
      <c r="U5713" t="s">
        <v>530</v>
      </c>
      <c r="W5713" t="s">
        <v>12536</v>
      </c>
      <c r="Z5713" t="s">
        <v>3658</v>
      </c>
      <c r="AA5713" t="s">
        <v>12534</v>
      </c>
      <c r="AD5713" t="s">
        <v>11469</v>
      </c>
      <c r="AE5713" t="s">
        <v>413</v>
      </c>
      <c r="AF5713" t="s">
        <v>12535</v>
      </c>
      <c r="AG5713" t="s">
        <v>338</v>
      </c>
      <c r="AH5713" t="s">
        <v>530</v>
      </c>
      <c r="AJ5713" t="s">
        <v>12536</v>
      </c>
      <c r="AL5713" t="s">
        <v>339</v>
      </c>
      <c r="AM5713">
        <v>1</v>
      </c>
      <c r="AN5713">
        <v>1</v>
      </c>
      <c r="AO5713">
        <v>6688</v>
      </c>
      <c r="AQ5713">
        <v>125960</v>
      </c>
      <c r="AR5713">
        <v>51090030</v>
      </c>
      <c r="AS5713" t="s">
        <v>3043</v>
      </c>
      <c r="AT5713" t="s">
        <v>628</v>
      </c>
      <c r="AW5713" t="s">
        <v>343</v>
      </c>
      <c r="BY5713" t="s">
        <v>342</v>
      </c>
      <c r="BZ5713" t="b">
        <v>0</v>
      </c>
      <c r="EQ5713">
        <v>243047</v>
      </c>
      <c r="ER5713" t="s">
        <v>12537</v>
      </c>
      <c r="EV5713">
        <v>17290753</v>
      </c>
      <c r="EW5713">
        <v>928</v>
      </c>
      <c r="EX5713">
        <v>221617</v>
      </c>
      <c r="EY5713" t="s">
        <v>12538</v>
      </c>
      <c r="EZ5713">
        <v>1</v>
      </c>
      <c r="FC5713">
        <v>95385</v>
      </c>
      <c r="FD5713" t="s">
        <v>3531</v>
      </c>
    </row>
    <row r="5714" spans="1:160" x14ac:dyDescent="0.3">
      <c r="A5714" t="str">
        <f>VLOOKUP(B5714,Table2[],3,FALSE)</f>
        <v>Digital</v>
      </c>
      <c r="B5714" t="str">
        <f>IF(OR(ISNUMBER(FIND("QVC",Z5714)),ISNUMBER(FIND("QVC",AL5714))),"QVC",IF(OR(ISNUMBER(FIND("NCO",H5714)),ISNUMBER(FIND("NCO",Y5714))), "NCO", IF(AL5714="consumer","PMD.com",VLOOKUP(LEFT(H5714,2),Tables!$E$1:$F$11,2,FALSE))))</f>
        <v>PMD.com</v>
      </c>
      <c r="C5714">
        <f t="shared" si="270"/>
        <v>53810001</v>
      </c>
      <c r="D5714">
        <f t="shared" si="271"/>
        <v>1</v>
      </c>
      <c r="E5714" t="str">
        <f t="shared" ca="1" si="272"/>
        <v>MTD orders shipped</v>
      </c>
      <c r="F5714" t="s">
        <v>3539</v>
      </c>
      <c r="G5714" t="s">
        <v>335</v>
      </c>
      <c r="H5714" t="s">
        <v>12539</v>
      </c>
      <c r="I5714" s="6">
        <v>44014.397094907406</v>
      </c>
      <c r="J5714" t="s">
        <v>16</v>
      </c>
      <c r="K5714" s="6">
        <v>44014.694432870368</v>
      </c>
      <c r="M5714" t="s">
        <v>12540</v>
      </c>
      <c r="N5714" t="s">
        <v>12541</v>
      </c>
      <c r="Q5714" t="s">
        <v>693</v>
      </c>
      <c r="R5714" t="s">
        <v>373</v>
      </c>
      <c r="S5714" t="s">
        <v>12542</v>
      </c>
      <c r="T5714" t="s">
        <v>338</v>
      </c>
      <c r="U5714" t="s">
        <v>530</v>
      </c>
      <c r="W5714" t="s">
        <v>12543</v>
      </c>
      <c r="Z5714" t="s">
        <v>12540</v>
      </c>
      <c r="AA5714" t="s">
        <v>12541</v>
      </c>
      <c r="AD5714" t="s">
        <v>693</v>
      </c>
      <c r="AE5714" t="s">
        <v>373</v>
      </c>
      <c r="AF5714" t="s">
        <v>12542</v>
      </c>
      <c r="AG5714" t="s">
        <v>338</v>
      </c>
      <c r="AH5714" t="s">
        <v>530</v>
      </c>
      <c r="AJ5714" t="s">
        <v>12543</v>
      </c>
      <c r="AL5714" t="s">
        <v>339</v>
      </c>
      <c r="AM5714">
        <v>1</v>
      </c>
      <c r="AN5714">
        <v>1</v>
      </c>
      <c r="AO5714">
        <v>5409</v>
      </c>
      <c r="AQ5714">
        <v>124462</v>
      </c>
      <c r="AR5714">
        <v>53810001</v>
      </c>
      <c r="AS5714" t="s">
        <v>133</v>
      </c>
      <c r="AT5714" t="s">
        <v>132</v>
      </c>
      <c r="AW5714" t="s">
        <v>340</v>
      </c>
      <c r="AX5714">
        <v>0</v>
      </c>
      <c r="AY5714" t="s">
        <v>348</v>
      </c>
      <c r="AZ5714">
        <v>0</v>
      </c>
      <c r="BY5714" t="s">
        <v>342</v>
      </c>
      <c r="EQ5714">
        <v>245175</v>
      </c>
      <c r="ER5714" t="s">
        <v>12544</v>
      </c>
      <c r="EV5714">
        <v>17290409</v>
      </c>
      <c r="EW5714">
        <v>928</v>
      </c>
      <c r="EX5714">
        <v>221601</v>
      </c>
      <c r="EY5714">
        <v>9.2748999964335493E+25</v>
      </c>
      <c r="EZ5714">
        <v>1</v>
      </c>
      <c r="FC5714">
        <v>53810001</v>
      </c>
      <c r="FD5714" t="s">
        <v>132</v>
      </c>
    </row>
    <row r="5715" spans="1:160" x14ac:dyDescent="0.3">
      <c r="A5715" t="str">
        <f>VLOOKUP(B5715,Table2[],3,FALSE)</f>
        <v>Digital</v>
      </c>
      <c r="B5715" t="str">
        <f>IF(OR(ISNUMBER(FIND("QVC",Z5715)),ISNUMBER(FIND("QVC",AL5715))),"QVC",IF(OR(ISNUMBER(FIND("NCO",H5715)),ISNUMBER(FIND("NCO",Y5715))), "NCO", IF(AL5715="consumer","PMD.com",VLOOKUP(LEFT(H5715,2),Tables!$E$1:$F$11,2,FALSE))))</f>
        <v>PMD.com</v>
      </c>
      <c r="C5715">
        <f t="shared" si="270"/>
        <v>53920001</v>
      </c>
      <c r="D5715">
        <f t="shared" si="271"/>
        <v>1</v>
      </c>
      <c r="E5715" t="str">
        <f t="shared" ca="1" si="272"/>
        <v>MTD orders shipped</v>
      </c>
      <c r="F5715" t="s">
        <v>3539</v>
      </c>
      <c r="G5715" t="s">
        <v>335</v>
      </c>
      <c r="H5715" t="s">
        <v>12545</v>
      </c>
      <c r="I5715" s="6">
        <v>44014.377152777779</v>
      </c>
      <c r="J5715" t="s">
        <v>16</v>
      </c>
      <c r="K5715" s="6">
        <v>44014.694479166668</v>
      </c>
      <c r="M5715" t="s">
        <v>12546</v>
      </c>
      <c r="N5715" t="s">
        <v>12547</v>
      </c>
      <c r="Q5715" t="s">
        <v>12548</v>
      </c>
      <c r="R5715" t="s">
        <v>365</v>
      </c>
      <c r="S5715">
        <v>94580</v>
      </c>
      <c r="T5715" t="s">
        <v>338</v>
      </c>
      <c r="U5715" t="s">
        <v>530</v>
      </c>
      <c r="W5715" t="s">
        <v>12549</v>
      </c>
      <c r="Z5715" t="s">
        <v>12546</v>
      </c>
      <c r="AA5715" t="s">
        <v>12547</v>
      </c>
      <c r="AD5715" t="s">
        <v>12548</v>
      </c>
      <c r="AE5715" t="s">
        <v>365</v>
      </c>
      <c r="AF5715">
        <v>94580</v>
      </c>
      <c r="AG5715" t="s">
        <v>338</v>
      </c>
      <c r="AH5715" t="s">
        <v>530</v>
      </c>
      <c r="AJ5715" t="s">
        <v>12549</v>
      </c>
      <c r="AL5715" t="s">
        <v>339</v>
      </c>
      <c r="AM5715">
        <v>1</v>
      </c>
      <c r="AN5715">
        <v>1</v>
      </c>
      <c r="AO5715">
        <v>14899</v>
      </c>
      <c r="AQ5715">
        <v>124468</v>
      </c>
      <c r="AR5715">
        <v>53920001</v>
      </c>
      <c r="AS5715" t="s">
        <v>42</v>
      </c>
      <c r="AT5715" t="s">
        <v>40</v>
      </c>
      <c r="AW5715" t="s">
        <v>343</v>
      </c>
      <c r="BY5715" t="s">
        <v>342</v>
      </c>
      <c r="EQ5715">
        <v>247476</v>
      </c>
      <c r="ER5715" t="s">
        <v>12550</v>
      </c>
      <c r="EV5715">
        <v>17290401</v>
      </c>
      <c r="EW5715">
        <v>928</v>
      </c>
      <c r="EX5715">
        <v>221592</v>
      </c>
      <c r="EY5715" t="s">
        <v>12551</v>
      </c>
      <c r="EZ5715">
        <v>1</v>
      </c>
      <c r="FC5715">
        <v>95385</v>
      </c>
      <c r="FD5715" t="s">
        <v>3531</v>
      </c>
    </row>
    <row r="5716" spans="1:160" x14ac:dyDescent="0.3">
      <c r="A5716" t="str">
        <f>VLOOKUP(B5716,Table2[],3,FALSE)</f>
        <v>Digital</v>
      </c>
      <c r="B5716" t="str">
        <f>IF(OR(ISNUMBER(FIND("QVC",Z5716)),ISNUMBER(FIND("QVC",AL5716))),"QVC",IF(OR(ISNUMBER(FIND("NCO",H5716)),ISNUMBER(FIND("NCO",Y5716))), "NCO", IF(AL5716="consumer","PMD.com",VLOOKUP(LEFT(H5716,2),Tables!$E$1:$F$11,2,FALSE))))</f>
        <v>PMD.com</v>
      </c>
      <c r="C5716">
        <f t="shared" si="270"/>
        <v>55230001</v>
      </c>
      <c r="D5716">
        <f t="shared" si="271"/>
        <v>1</v>
      </c>
      <c r="E5716" t="str">
        <f t="shared" ca="1" si="272"/>
        <v>MTD orders shipped</v>
      </c>
      <c r="F5716" t="s">
        <v>3539</v>
      </c>
      <c r="G5716" t="s">
        <v>335</v>
      </c>
      <c r="H5716" t="s">
        <v>12545</v>
      </c>
      <c r="I5716" s="6">
        <v>44014.377152777779</v>
      </c>
      <c r="J5716" t="s">
        <v>16</v>
      </c>
      <c r="K5716" s="6">
        <v>44014.694479166668</v>
      </c>
      <c r="M5716" t="s">
        <v>12546</v>
      </c>
      <c r="N5716" t="s">
        <v>12547</v>
      </c>
      <c r="Q5716" t="s">
        <v>12548</v>
      </c>
      <c r="R5716" t="s">
        <v>365</v>
      </c>
      <c r="S5716">
        <v>94580</v>
      </c>
      <c r="T5716" t="s">
        <v>338</v>
      </c>
      <c r="U5716" t="s">
        <v>530</v>
      </c>
      <c r="W5716" t="s">
        <v>12549</v>
      </c>
      <c r="Z5716" t="s">
        <v>12546</v>
      </c>
      <c r="AA5716" t="s">
        <v>12547</v>
      </c>
      <c r="AD5716" t="s">
        <v>12548</v>
      </c>
      <c r="AE5716" t="s">
        <v>365</v>
      </c>
      <c r="AF5716">
        <v>94580</v>
      </c>
      <c r="AG5716" t="s">
        <v>338</v>
      </c>
      <c r="AH5716" t="s">
        <v>530</v>
      </c>
      <c r="AJ5716" t="s">
        <v>12549</v>
      </c>
      <c r="AL5716" t="s">
        <v>339</v>
      </c>
      <c r="AM5716">
        <v>1</v>
      </c>
      <c r="AN5716">
        <v>1</v>
      </c>
      <c r="AO5716">
        <v>5300</v>
      </c>
      <c r="AQ5716">
        <v>127154</v>
      </c>
      <c r="AR5716">
        <v>55230001</v>
      </c>
      <c r="AS5716" t="s">
        <v>154</v>
      </c>
      <c r="AT5716" t="s">
        <v>155</v>
      </c>
      <c r="AW5716" t="s">
        <v>343</v>
      </c>
      <c r="BY5716" t="s">
        <v>342</v>
      </c>
      <c r="EQ5716">
        <v>248903</v>
      </c>
      <c r="ER5716" t="s">
        <v>12550</v>
      </c>
      <c r="EV5716">
        <v>17290401</v>
      </c>
      <c r="EW5716">
        <v>928</v>
      </c>
      <c r="EX5716">
        <v>221592</v>
      </c>
      <c r="EY5716" t="s">
        <v>12551</v>
      </c>
      <c r="EZ5716">
        <v>1</v>
      </c>
      <c r="FC5716">
        <v>55230001</v>
      </c>
      <c r="FD5716" t="s">
        <v>155</v>
      </c>
    </row>
    <row r="5717" spans="1:160" x14ac:dyDescent="0.3">
      <c r="A5717" t="str">
        <f>VLOOKUP(B5717,Table2[],3,FALSE)</f>
        <v>Digital</v>
      </c>
      <c r="B5717" t="str">
        <f>IF(OR(ISNUMBER(FIND("QVC",Z5717)),ISNUMBER(FIND("QVC",AL5717))),"QVC",IF(OR(ISNUMBER(FIND("NCO",H5717)),ISNUMBER(FIND("NCO",Y5717))), "NCO", IF(AL5717="consumer","PMD.com",VLOOKUP(LEFT(H5717,2),Tables!$E$1:$F$11,2,FALSE))))</f>
        <v>PMD.com</v>
      </c>
      <c r="C5717">
        <f t="shared" si="270"/>
        <v>5341030</v>
      </c>
      <c r="D5717">
        <f t="shared" si="271"/>
        <v>1</v>
      </c>
      <c r="E5717" t="str">
        <f t="shared" ca="1" si="272"/>
        <v>MTD orders shipped</v>
      </c>
      <c r="F5717" t="s">
        <v>3539</v>
      </c>
      <c r="G5717" t="s">
        <v>335</v>
      </c>
      <c r="H5717" t="s">
        <v>12545</v>
      </c>
      <c r="I5717" s="6">
        <v>44014.377152777779</v>
      </c>
      <c r="J5717" t="s">
        <v>16</v>
      </c>
      <c r="K5717" s="6">
        <v>44014.694479166668</v>
      </c>
      <c r="M5717" t="s">
        <v>12546</v>
      </c>
      <c r="N5717" t="s">
        <v>12547</v>
      </c>
      <c r="Q5717" t="s">
        <v>12548</v>
      </c>
      <c r="R5717" t="s">
        <v>365</v>
      </c>
      <c r="S5717">
        <v>94580</v>
      </c>
      <c r="T5717" t="s">
        <v>338</v>
      </c>
      <c r="U5717" t="s">
        <v>530</v>
      </c>
      <c r="W5717" t="s">
        <v>12549</v>
      </c>
      <c r="Z5717" t="s">
        <v>12546</v>
      </c>
      <c r="AA5717" t="s">
        <v>12547</v>
      </c>
      <c r="AD5717" t="s">
        <v>12548</v>
      </c>
      <c r="AE5717" t="s">
        <v>365</v>
      </c>
      <c r="AF5717">
        <v>94580</v>
      </c>
      <c r="AG5717" t="s">
        <v>338</v>
      </c>
      <c r="AH5717" t="s">
        <v>530</v>
      </c>
      <c r="AJ5717" t="s">
        <v>12549</v>
      </c>
      <c r="AL5717" t="s">
        <v>339</v>
      </c>
      <c r="AM5717">
        <v>1</v>
      </c>
      <c r="AN5717">
        <v>1</v>
      </c>
      <c r="AO5717">
        <v>12859</v>
      </c>
      <c r="AQ5717">
        <v>124642</v>
      </c>
      <c r="AR5717">
        <v>5341030</v>
      </c>
      <c r="AS5717" t="s">
        <v>925</v>
      </c>
      <c r="AT5717" t="s">
        <v>926</v>
      </c>
      <c r="AW5717" t="s">
        <v>366</v>
      </c>
      <c r="AX5717" t="s">
        <v>366</v>
      </c>
      <c r="AY5717" t="s">
        <v>345</v>
      </c>
      <c r="AZ5717" t="s">
        <v>346</v>
      </c>
      <c r="BY5717" t="s">
        <v>342</v>
      </c>
      <c r="EQ5717">
        <v>243275</v>
      </c>
      <c r="ER5717" t="s">
        <v>12550</v>
      </c>
      <c r="EV5717">
        <v>17290401</v>
      </c>
      <c r="EW5717">
        <v>928</v>
      </c>
      <c r="EX5717">
        <v>221592</v>
      </c>
      <c r="EY5717" t="s">
        <v>12551</v>
      </c>
      <c r="EZ5717">
        <v>1</v>
      </c>
      <c r="FC5717">
        <v>95385</v>
      </c>
      <c r="FD5717" t="s">
        <v>3531</v>
      </c>
    </row>
    <row r="5718" spans="1:160" x14ac:dyDescent="0.3">
      <c r="A5718" t="str">
        <f>VLOOKUP(B5718,Table2[],3,FALSE)</f>
        <v>Digital</v>
      </c>
      <c r="B5718" t="str">
        <f>IF(OR(ISNUMBER(FIND("QVC",Z5718)),ISNUMBER(FIND("QVC",AL5718))),"QVC",IF(OR(ISNUMBER(FIND("NCO",H5718)),ISNUMBER(FIND("NCO",Y5718))), "NCO", IF(AL5718="consumer","PMD.com",VLOOKUP(LEFT(H5718,2),Tables!$E$1:$F$11,2,FALSE))))</f>
        <v>PMD.com</v>
      </c>
      <c r="C5718">
        <f t="shared" si="270"/>
        <v>53440001</v>
      </c>
      <c r="D5718">
        <f t="shared" si="271"/>
        <v>1</v>
      </c>
      <c r="E5718" t="str">
        <f t="shared" ca="1" si="272"/>
        <v>MTD orders shipped</v>
      </c>
      <c r="F5718" t="s">
        <v>3539</v>
      </c>
      <c r="G5718" t="s">
        <v>335</v>
      </c>
      <c r="H5718" t="s">
        <v>12545</v>
      </c>
      <c r="I5718" s="6">
        <v>44014.377152777779</v>
      </c>
      <c r="J5718" t="s">
        <v>16</v>
      </c>
      <c r="K5718" s="6">
        <v>44014.694479166668</v>
      </c>
      <c r="M5718" t="s">
        <v>12546</v>
      </c>
      <c r="N5718" t="s">
        <v>12547</v>
      </c>
      <c r="Q5718" t="s">
        <v>12548</v>
      </c>
      <c r="R5718" t="s">
        <v>365</v>
      </c>
      <c r="S5718">
        <v>94580</v>
      </c>
      <c r="T5718" t="s">
        <v>338</v>
      </c>
      <c r="U5718" t="s">
        <v>530</v>
      </c>
      <c r="W5718" t="s">
        <v>12549</v>
      </c>
      <c r="Z5718" t="s">
        <v>12546</v>
      </c>
      <c r="AA5718" t="s">
        <v>12547</v>
      </c>
      <c r="AD5718" t="s">
        <v>12548</v>
      </c>
      <c r="AE5718" t="s">
        <v>365</v>
      </c>
      <c r="AF5718">
        <v>94580</v>
      </c>
      <c r="AG5718" t="s">
        <v>338</v>
      </c>
      <c r="AH5718" t="s">
        <v>530</v>
      </c>
      <c r="AJ5718" t="s">
        <v>12549</v>
      </c>
      <c r="AL5718" t="s">
        <v>339</v>
      </c>
      <c r="AM5718">
        <v>1</v>
      </c>
      <c r="AN5718">
        <v>1</v>
      </c>
      <c r="AO5718">
        <v>7642</v>
      </c>
      <c r="AQ5718">
        <v>124700</v>
      </c>
      <c r="AR5718">
        <v>53440001</v>
      </c>
      <c r="AS5718" t="s">
        <v>1240</v>
      </c>
      <c r="AT5718" t="s">
        <v>116</v>
      </c>
      <c r="AW5718" t="s">
        <v>340</v>
      </c>
      <c r="AX5718" t="s">
        <v>340</v>
      </c>
      <c r="AY5718" t="s">
        <v>345</v>
      </c>
      <c r="AZ5718" t="s">
        <v>345</v>
      </c>
      <c r="BY5718" t="s">
        <v>342</v>
      </c>
      <c r="EQ5718">
        <v>252960</v>
      </c>
      <c r="ER5718" t="s">
        <v>12550</v>
      </c>
      <c r="EV5718">
        <v>17290401</v>
      </c>
      <c r="EW5718">
        <v>928</v>
      </c>
      <c r="EX5718">
        <v>221592</v>
      </c>
      <c r="EY5718" t="s">
        <v>12551</v>
      </c>
      <c r="EZ5718">
        <v>1</v>
      </c>
      <c r="FC5718">
        <v>53440001</v>
      </c>
      <c r="FD5718" t="s">
        <v>116</v>
      </c>
    </row>
    <row r="5719" spans="1:160" x14ac:dyDescent="0.3">
      <c r="A5719" t="str">
        <f>VLOOKUP(B5719,Table2[],3,FALSE)</f>
        <v>Digital</v>
      </c>
      <c r="B5719" t="str">
        <f>IF(OR(ISNUMBER(FIND("QVC",Z5719)),ISNUMBER(FIND("QVC",AL5719))),"QVC",IF(OR(ISNUMBER(FIND("NCO",H5719)),ISNUMBER(FIND("NCO",Y5719))), "NCO", IF(AL5719="consumer","PMD.com",VLOOKUP(LEFT(H5719,2),Tables!$E$1:$F$11,2,FALSE))))</f>
        <v>PMD.com</v>
      </c>
      <c r="C5719">
        <f t="shared" si="270"/>
        <v>52430001</v>
      </c>
      <c r="D5719">
        <f t="shared" si="271"/>
        <v>1</v>
      </c>
      <c r="E5719" t="str">
        <f t="shared" ca="1" si="272"/>
        <v>MTD orders shipped</v>
      </c>
      <c r="F5719" t="s">
        <v>3539</v>
      </c>
      <c r="G5719" t="s">
        <v>335</v>
      </c>
      <c r="H5719" t="s">
        <v>12545</v>
      </c>
      <c r="I5719" s="6">
        <v>44014.377152777779</v>
      </c>
      <c r="J5719" t="s">
        <v>16</v>
      </c>
      <c r="K5719" s="6">
        <v>44014.694479166668</v>
      </c>
      <c r="M5719" t="s">
        <v>12546</v>
      </c>
      <c r="N5719" t="s">
        <v>12547</v>
      </c>
      <c r="Q5719" t="s">
        <v>12548</v>
      </c>
      <c r="R5719" t="s">
        <v>365</v>
      </c>
      <c r="S5719">
        <v>94580</v>
      </c>
      <c r="T5719" t="s">
        <v>338</v>
      </c>
      <c r="U5719" t="s">
        <v>530</v>
      </c>
      <c r="W5719" t="s">
        <v>12549</v>
      </c>
      <c r="Z5719" t="s">
        <v>12546</v>
      </c>
      <c r="AA5719" t="s">
        <v>12547</v>
      </c>
      <c r="AD5719" t="s">
        <v>12548</v>
      </c>
      <c r="AE5719" t="s">
        <v>365</v>
      </c>
      <c r="AF5719">
        <v>94580</v>
      </c>
      <c r="AG5719" t="s">
        <v>338</v>
      </c>
      <c r="AH5719" t="s">
        <v>530</v>
      </c>
      <c r="AJ5719" t="s">
        <v>12549</v>
      </c>
      <c r="AL5719" t="s">
        <v>339</v>
      </c>
      <c r="AM5719">
        <v>1</v>
      </c>
      <c r="AN5719">
        <v>1</v>
      </c>
      <c r="AO5719">
        <v>12063</v>
      </c>
      <c r="AQ5719">
        <v>127155</v>
      </c>
      <c r="AR5719">
        <v>52430001</v>
      </c>
      <c r="AS5719" t="s">
        <v>9635</v>
      </c>
      <c r="AT5719" t="s">
        <v>75</v>
      </c>
      <c r="AW5719" t="s">
        <v>340</v>
      </c>
      <c r="AX5719" t="s">
        <v>340</v>
      </c>
      <c r="AY5719" t="s">
        <v>357</v>
      </c>
      <c r="AZ5719" t="s">
        <v>363</v>
      </c>
      <c r="BY5719" t="s">
        <v>342</v>
      </c>
      <c r="EQ5719">
        <v>252868</v>
      </c>
      <c r="ER5719" t="s">
        <v>12550</v>
      </c>
      <c r="EV5719">
        <v>17290401</v>
      </c>
      <c r="EW5719">
        <v>928</v>
      </c>
      <c r="EX5719">
        <v>221592</v>
      </c>
      <c r="EY5719" t="s">
        <v>12551</v>
      </c>
      <c r="EZ5719">
        <v>1</v>
      </c>
      <c r="FC5719">
        <v>95385</v>
      </c>
      <c r="FD5719" t="s">
        <v>3531</v>
      </c>
    </row>
    <row r="5720" spans="1:160" x14ac:dyDescent="0.3">
      <c r="A5720" t="str">
        <f>VLOOKUP(B5720,Table2[],3,FALSE)</f>
        <v>Digital</v>
      </c>
      <c r="B5720" t="str">
        <f>IF(OR(ISNUMBER(FIND("QVC",Z5720)),ISNUMBER(FIND("QVC",AL5720))),"QVC",IF(OR(ISNUMBER(FIND("NCO",H5720)),ISNUMBER(FIND("NCO",Y5720))), "NCO", IF(AL5720="consumer","PMD.com",VLOOKUP(LEFT(H5720,2),Tables!$E$1:$F$11,2,FALSE))))</f>
        <v>PMD.com</v>
      </c>
      <c r="C5720">
        <f t="shared" si="270"/>
        <v>51090030</v>
      </c>
      <c r="D5720">
        <f t="shared" si="271"/>
        <v>1</v>
      </c>
      <c r="E5720" t="str">
        <f t="shared" ca="1" si="272"/>
        <v>MTD orders shipped</v>
      </c>
      <c r="F5720" t="s">
        <v>3539</v>
      </c>
      <c r="G5720" t="s">
        <v>335</v>
      </c>
      <c r="H5720" t="s">
        <v>12545</v>
      </c>
      <c r="I5720" s="6">
        <v>44014.377152777779</v>
      </c>
      <c r="J5720" t="s">
        <v>16</v>
      </c>
      <c r="K5720" s="6">
        <v>44014.694479166668</v>
      </c>
      <c r="M5720" t="s">
        <v>12546</v>
      </c>
      <c r="N5720" t="s">
        <v>12547</v>
      </c>
      <c r="Q5720" t="s">
        <v>12548</v>
      </c>
      <c r="R5720" t="s">
        <v>365</v>
      </c>
      <c r="S5720">
        <v>94580</v>
      </c>
      <c r="T5720" t="s">
        <v>338</v>
      </c>
      <c r="U5720" t="s">
        <v>530</v>
      </c>
      <c r="W5720" t="s">
        <v>12549</v>
      </c>
      <c r="Z5720" t="s">
        <v>12546</v>
      </c>
      <c r="AA5720" t="s">
        <v>12547</v>
      </c>
      <c r="AD5720" t="s">
        <v>12548</v>
      </c>
      <c r="AE5720" t="s">
        <v>365</v>
      </c>
      <c r="AF5720">
        <v>94580</v>
      </c>
      <c r="AG5720" t="s">
        <v>338</v>
      </c>
      <c r="AH5720" t="s">
        <v>530</v>
      </c>
      <c r="AJ5720" t="s">
        <v>12549</v>
      </c>
      <c r="AL5720" t="s">
        <v>339</v>
      </c>
      <c r="AM5720">
        <v>1</v>
      </c>
      <c r="AN5720">
        <v>1</v>
      </c>
      <c r="AO5720">
        <v>6688</v>
      </c>
      <c r="AQ5720">
        <v>125960</v>
      </c>
      <c r="AR5720">
        <v>51090030</v>
      </c>
      <c r="AS5720" t="s">
        <v>3043</v>
      </c>
      <c r="AT5720" t="s">
        <v>628</v>
      </c>
      <c r="AW5720" t="s">
        <v>343</v>
      </c>
      <c r="BY5720" t="s">
        <v>342</v>
      </c>
      <c r="BZ5720" t="b">
        <v>0</v>
      </c>
      <c r="EQ5720">
        <v>243047</v>
      </c>
      <c r="ER5720" t="s">
        <v>12550</v>
      </c>
      <c r="EV5720">
        <v>17290401</v>
      </c>
      <c r="EW5720">
        <v>928</v>
      </c>
      <c r="EX5720">
        <v>221592</v>
      </c>
      <c r="EY5720" t="s">
        <v>12551</v>
      </c>
      <c r="EZ5720">
        <v>1</v>
      </c>
      <c r="FC5720">
        <v>95385</v>
      </c>
      <c r="FD5720" t="s">
        <v>3531</v>
      </c>
    </row>
    <row r="5721" spans="1:160" x14ac:dyDescent="0.3">
      <c r="A5721" t="str">
        <f>VLOOKUP(B5721,Table2[],3,FALSE)</f>
        <v>Digital</v>
      </c>
      <c r="B5721" t="str">
        <f>IF(OR(ISNUMBER(FIND("QVC",Z5721)),ISNUMBER(FIND("QVC",AL5721))),"QVC",IF(OR(ISNUMBER(FIND("NCO",H5721)),ISNUMBER(FIND("NCO",Y5721))), "NCO", IF(AL5721="consumer","PMD.com",VLOOKUP(LEFT(H5721,2),Tables!$E$1:$F$11,2,FALSE))))</f>
        <v>PMD.com</v>
      </c>
      <c r="C5721">
        <f t="shared" si="270"/>
        <v>54020001</v>
      </c>
      <c r="D5721">
        <f t="shared" si="271"/>
        <v>1</v>
      </c>
      <c r="E5721" t="str">
        <f t="shared" ca="1" si="272"/>
        <v>MTD orders shipped</v>
      </c>
      <c r="F5721" t="s">
        <v>3539</v>
      </c>
      <c r="G5721" t="s">
        <v>335</v>
      </c>
      <c r="H5721" t="s">
        <v>12552</v>
      </c>
      <c r="I5721" s="6">
        <v>44014.367349537039</v>
      </c>
      <c r="J5721" t="s">
        <v>16</v>
      </c>
      <c r="K5721" s="6">
        <v>44014.695034722223</v>
      </c>
      <c r="M5721" t="s">
        <v>12553</v>
      </c>
      <c r="N5721" t="s">
        <v>12554</v>
      </c>
      <c r="Q5721" t="s">
        <v>639</v>
      </c>
      <c r="R5721" t="s">
        <v>368</v>
      </c>
      <c r="S5721">
        <v>30066</v>
      </c>
      <c r="T5721" t="s">
        <v>338</v>
      </c>
      <c r="U5721" t="s">
        <v>530</v>
      </c>
      <c r="W5721" t="s">
        <v>12555</v>
      </c>
      <c r="Z5721" t="s">
        <v>12553</v>
      </c>
      <c r="AA5721" t="s">
        <v>12554</v>
      </c>
      <c r="AD5721" t="s">
        <v>639</v>
      </c>
      <c r="AE5721" t="s">
        <v>368</v>
      </c>
      <c r="AF5721">
        <v>30066</v>
      </c>
      <c r="AG5721" t="s">
        <v>338</v>
      </c>
      <c r="AH5721" t="s">
        <v>530</v>
      </c>
      <c r="AJ5721" t="s">
        <v>12555</v>
      </c>
      <c r="AL5721" t="s">
        <v>339</v>
      </c>
      <c r="AM5721">
        <v>1</v>
      </c>
      <c r="AN5721">
        <v>1</v>
      </c>
      <c r="AO5721">
        <v>3692</v>
      </c>
      <c r="AQ5721">
        <v>124477</v>
      </c>
      <c r="AR5721">
        <v>54020001</v>
      </c>
      <c r="AS5721" t="s">
        <v>484</v>
      </c>
      <c r="AT5721" t="s">
        <v>93</v>
      </c>
      <c r="AW5721" t="s">
        <v>340</v>
      </c>
      <c r="AX5721">
        <v>0</v>
      </c>
      <c r="AY5721" t="s">
        <v>348</v>
      </c>
      <c r="AZ5721">
        <v>0</v>
      </c>
      <c r="BY5721" t="s">
        <v>342</v>
      </c>
      <c r="EQ5721">
        <v>251671</v>
      </c>
      <c r="ER5721" t="s">
        <v>12556</v>
      </c>
      <c r="EV5721">
        <v>17290397</v>
      </c>
      <c r="EW5721">
        <v>928</v>
      </c>
      <c r="EX5721">
        <v>221588</v>
      </c>
      <c r="EY5721">
        <v>9.2748999964335493E+25</v>
      </c>
      <c r="EZ5721">
        <v>1</v>
      </c>
      <c r="FC5721">
        <v>54020001</v>
      </c>
      <c r="FD5721" t="s">
        <v>93</v>
      </c>
    </row>
    <row r="5722" spans="1:160" x14ac:dyDescent="0.3">
      <c r="A5722" t="str">
        <f>VLOOKUP(B5722,Table2[],3,FALSE)</f>
        <v>Digital</v>
      </c>
      <c r="B5722" t="str">
        <f>IF(OR(ISNUMBER(FIND("QVC",Z5722)),ISNUMBER(FIND("QVC",AL5722))),"QVC",IF(OR(ISNUMBER(FIND("NCO",H5722)),ISNUMBER(FIND("NCO",Y5722))), "NCO", IF(AL5722="consumer","PMD.com",VLOOKUP(LEFT(H5722,2),Tables!$E$1:$F$11,2,FALSE))))</f>
        <v>PMD.com</v>
      </c>
      <c r="C5722">
        <f t="shared" si="270"/>
        <v>552101</v>
      </c>
      <c r="D5722">
        <f t="shared" si="271"/>
        <v>1</v>
      </c>
      <c r="E5722" t="str">
        <f t="shared" ca="1" si="272"/>
        <v>MTD orders shipped</v>
      </c>
      <c r="F5722" t="s">
        <v>3539</v>
      </c>
      <c r="G5722" t="s">
        <v>335</v>
      </c>
      <c r="H5722" t="s">
        <v>12552</v>
      </c>
      <c r="I5722" s="6">
        <v>44014.367349537039</v>
      </c>
      <c r="J5722" t="s">
        <v>16</v>
      </c>
      <c r="K5722" s="6">
        <v>44014.695034722223</v>
      </c>
      <c r="M5722" t="s">
        <v>12553</v>
      </c>
      <c r="N5722" t="s">
        <v>12554</v>
      </c>
      <c r="Q5722" t="s">
        <v>639</v>
      </c>
      <c r="R5722" t="s">
        <v>368</v>
      </c>
      <c r="S5722">
        <v>30066</v>
      </c>
      <c r="T5722" t="s">
        <v>338</v>
      </c>
      <c r="U5722" t="s">
        <v>530</v>
      </c>
      <c r="W5722" t="s">
        <v>12555</v>
      </c>
      <c r="Z5722" t="s">
        <v>12553</v>
      </c>
      <c r="AA5722" t="s">
        <v>12554</v>
      </c>
      <c r="AD5722" t="s">
        <v>639</v>
      </c>
      <c r="AE5722" t="s">
        <v>368</v>
      </c>
      <c r="AF5722">
        <v>30066</v>
      </c>
      <c r="AG5722" t="s">
        <v>338</v>
      </c>
      <c r="AH5722" t="s">
        <v>530</v>
      </c>
      <c r="AJ5722" t="s">
        <v>12555</v>
      </c>
      <c r="AL5722" t="s">
        <v>339</v>
      </c>
      <c r="AM5722">
        <v>1</v>
      </c>
      <c r="AN5722">
        <v>1</v>
      </c>
      <c r="AO5722">
        <v>3241</v>
      </c>
      <c r="AQ5722">
        <v>124623</v>
      </c>
      <c r="AR5722">
        <v>552101</v>
      </c>
      <c r="AS5722" t="s">
        <v>166</v>
      </c>
      <c r="AT5722" t="s">
        <v>167</v>
      </c>
      <c r="AW5722" t="s">
        <v>340</v>
      </c>
      <c r="AX5722" t="s">
        <v>340</v>
      </c>
      <c r="AY5722" t="s">
        <v>382</v>
      </c>
      <c r="AZ5722" t="s">
        <v>471</v>
      </c>
      <c r="BY5722" t="s">
        <v>342</v>
      </c>
      <c r="EQ5722">
        <v>240933</v>
      </c>
      <c r="ER5722" t="s">
        <v>12556</v>
      </c>
      <c r="EV5722">
        <v>17290397</v>
      </c>
      <c r="EW5722">
        <v>928</v>
      </c>
      <c r="EX5722">
        <v>221588</v>
      </c>
      <c r="EY5722">
        <v>9.2748999964335493E+25</v>
      </c>
      <c r="EZ5722">
        <v>1</v>
      </c>
      <c r="FC5722">
        <v>552101</v>
      </c>
      <c r="FD5722" t="s">
        <v>167</v>
      </c>
    </row>
    <row r="5723" spans="1:160" x14ac:dyDescent="0.3">
      <c r="A5723" t="str">
        <f>VLOOKUP(B5723,Table2[],3,FALSE)</f>
        <v>Digital</v>
      </c>
      <c r="B5723" t="str">
        <f>IF(OR(ISNUMBER(FIND("QVC",Z5723)),ISNUMBER(FIND("QVC",AL5723))),"QVC",IF(OR(ISNUMBER(FIND("NCO",H5723)),ISNUMBER(FIND("NCO",Y5723))), "NCO", IF(AL5723="consumer","PMD.com",VLOOKUP(LEFT(H5723,2),Tables!$E$1:$F$11,2,FALSE))))</f>
        <v>PMD.com</v>
      </c>
      <c r="C5723">
        <f t="shared" si="270"/>
        <v>52430001</v>
      </c>
      <c r="D5723">
        <f t="shared" si="271"/>
        <v>2</v>
      </c>
      <c r="E5723" t="str">
        <f t="shared" ca="1" si="272"/>
        <v>MTD orders shipped</v>
      </c>
      <c r="F5723" t="s">
        <v>3539</v>
      </c>
      <c r="G5723" t="s">
        <v>335</v>
      </c>
      <c r="H5723" t="s">
        <v>12557</v>
      </c>
      <c r="I5723" s="6">
        <v>44014.524456018517</v>
      </c>
      <c r="J5723" t="s">
        <v>16</v>
      </c>
      <c r="K5723" s="6">
        <v>44014.695914351854</v>
      </c>
      <c r="M5723" t="s">
        <v>1304</v>
      </c>
      <c r="N5723" t="s">
        <v>4435</v>
      </c>
      <c r="Q5723" t="s">
        <v>1305</v>
      </c>
      <c r="R5723" t="s">
        <v>414</v>
      </c>
      <c r="S5723" t="s">
        <v>4436</v>
      </c>
      <c r="T5723" t="s">
        <v>338</v>
      </c>
      <c r="U5723" t="s">
        <v>530</v>
      </c>
      <c r="W5723" t="s">
        <v>1306</v>
      </c>
      <c r="Z5723" t="s">
        <v>1304</v>
      </c>
      <c r="AA5723" t="s">
        <v>4435</v>
      </c>
      <c r="AD5723" t="s">
        <v>1305</v>
      </c>
      <c r="AE5723" t="s">
        <v>414</v>
      </c>
      <c r="AF5723" t="s">
        <v>4436</v>
      </c>
      <c r="AG5723" t="s">
        <v>338</v>
      </c>
      <c r="AH5723" t="s">
        <v>530</v>
      </c>
      <c r="AJ5723" t="s">
        <v>1306</v>
      </c>
      <c r="AL5723" t="s">
        <v>339</v>
      </c>
      <c r="AM5723">
        <v>2</v>
      </c>
      <c r="AN5723">
        <v>2</v>
      </c>
      <c r="AO5723">
        <v>12063</v>
      </c>
      <c r="AQ5723">
        <v>127155</v>
      </c>
      <c r="AR5723">
        <v>52430001</v>
      </c>
      <c r="AS5723" t="s">
        <v>9635</v>
      </c>
      <c r="AT5723" t="s">
        <v>75</v>
      </c>
      <c r="AW5723" t="s">
        <v>340</v>
      </c>
      <c r="AX5723" t="s">
        <v>340</v>
      </c>
      <c r="AY5723" t="s">
        <v>357</v>
      </c>
      <c r="AZ5723" t="s">
        <v>363</v>
      </c>
      <c r="BY5723" t="s">
        <v>342</v>
      </c>
      <c r="EQ5723">
        <v>252868</v>
      </c>
      <c r="ER5723" t="s">
        <v>12558</v>
      </c>
      <c r="EV5723">
        <v>17290814</v>
      </c>
      <c r="EW5723">
        <v>928</v>
      </c>
      <c r="EX5723">
        <v>221679</v>
      </c>
      <c r="EY5723" t="s">
        <v>12559</v>
      </c>
      <c r="EZ5723">
        <v>1</v>
      </c>
      <c r="FC5723">
        <v>52430001</v>
      </c>
      <c r="FD5723" t="s">
        <v>75</v>
      </c>
    </row>
    <row r="5724" spans="1:160" x14ac:dyDescent="0.3">
      <c r="A5724" t="str">
        <f>VLOOKUP(B5724,Table2[],3,FALSE)</f>
        <v>Digital</v>
      </c>
      <c r="B5724" t="str">
        <f>IF(OR(ISNUMBER(FIND("QVC",Z5724)),ISNUMBER(FIND("QVC",AL5724))),"QVC",IF(OR(ISNUMBER(FIND("NCO",H5724)),ISNUMBER(FIND("NCO",Y5724))), "NCO", IF(AL5724="consumer","PMD.com",VLOOKUP(LEFT(H5724,2),Tables!$E$1:$F$11,2,FALSE))))</f>
        <v>PMD.com</v>
      </c>
      <c r="C5724">
        <f t="shared" si="270"/>
        <v>51080001</v>
      </c>
      <c r="D5724">
        <f t="shared" si="271"/>
        <v>1</v>
      </c>
      <c r="E5724" t="str">
        <f t="shared" ca="1" si="272"/>
        <v>MTD orders shipped</v>
      </c>
      <c r="F5724" t="s">
        <v>3539</v>
      </c>
      <c r="G5724" t="s">
        <v>335</v>
      </c>
      <c r="H5724" t="s">
        <v>12557</v>
      </c>
      <c r="I5724" s="6">
        <v>44014.524456018517</v>
      </c>
      <c r="J5724" t="s">
        <v>16</v>
      </c>
      <c r="K5724" s="6">
        <v>44014.695914351854</v>
      </c>
      <c r="M5724" t="s">
        <v>1304</v>
      </c>
      <c r="N5724" t="s">
        <v>4435</v>
      </c>
      <c r="Q5724" t="s">
        <v>1305</v>
      </c>
      <c r="R5724" t="s">
        <v>414</v>
      </c>
      <c r="S5724" t="s">
        <v>4436</v>
      </c>
      <c r="T5724" t="s">
        <v>338</v>
      </c>
      <c r="U5724" t="s">
        <v>530</v>
      </c>
      <c r="W5724" t="s">
        <v>1306</v>
      </c>
      <c r="Z5724" t="s">
        <v>1304</v>
      </c>
      <c r="AA5724" t="s">
        <v>4435</v>
      </c>
      <c r="AD5724" t="s">
        <v>1305</v>
      </c>
      <c r="AE5724" t="s">
        <v>414</v>
      </c>
      <c r="AF5724" t="s">
        <v>4436</v>
      </c>
      <c r="AG5724" t="s">
        <v>338</v>
      </c>
      <c r="AH5724" t="s">
        <v>530</v>
      </c>
      <c r="AJ5724" t="s">
        <v>1306</v>
      </c>
      <c r="AL5724" t="s">
        <v>339</v>
      </c>
      <c r="AM5724">
        <v>1</v>
      </c>
      <c r="AN5724">
        <v>1</v>
      </c>
      <c r="AO5724">
        <v>19656</v>
      </c>
      <c r="AQ5724">
        <v>124645</v>
      </c>
      <c r="AR5724">
        <v>51080001</v>
      </c>
      <c r="AS5724" t="s">
        <v>988</v>
      </c>
      <c r="AT5724" t="s">
        <v>57</v>
      </c>
      <c r="AW5724" t="s">
        <v>343</v>
      </c>
      <c r="BY5724" t="s">
        <v>342</v>
      </c>
      <c r="EQ5724">
        <v>251119</v>
      </c>
      <c r="ER5724" t="s">
        <v>12558</v>
      </c>
      <c r="EV5724">
        <v>17290814</v>
      </c>
      <c r="EW5724">
        <v>928</v>
      </c>
      <c r="EX5724">
        <v>221679</v>
      </c>
      <c r="EY5724" t="s">
        <v>12559</v>
      </c>
      <c r="EZ5724">
        <v>1</v>
      </c>
      <c r="FC5724">
        <v>51080001</v>
      </c>
      <c r="FD5724" t="s">
        <v>57</v>
      </c>
    </row>
    <row r="5725" spans="1:160" x14ac:dyDescent="0.3">
      <c r="A5725" t="str">
        <f>VLOOKUP(B5725,Table2[],3,FALSE)</f>
        <v>Digital</v>
      </c>
      <c r="B5725" t="str">
        <f>IF(OR(ISNUMBER(FIND("QVC",Z5725)),ISNUMBER(FIND("QVC",AL5725))),"QVC",IF(OR(ISNUMBER(FIND("NCO",H5725)),ISNUMBER(FIND("NCO",Y5725))), "NCO", IF(AL5725="consumer","PMD.com",VLOOKUP(LEFT(H5725,2),Tables!$E$1:$F$11,2,FALSE))))</f>
        <v>PMD.com</v>
      </c>
      <c r="C5725">
        <f t="shared" si="270"/>
        <v>53160001</v>
      </c>
      <c r="D5725">
        <f t="shared" si="271"/>
        <v>1</v>
      </c>
      <c r="E5725" t="str">
        <f t="shared" ca="1" si="272"/>
        <v>MTD orders shipped</v>
      </c>
      <c r="F5725" t="s">
        <v>3539</v>
      </c>
      <c r="G5725" t="s">
        <v>335</v>
      </c>
      <c r="H5725" t="s">
        <v>12560</v>
      </c>
      <c r="I5725" s="6">
        <v>44014.356261574074</v>
      </c>
      <c r="J5725" t="s">
        <v>16</v>
      </c>
      <c r="K5725" s="6">
        <v>44014.696979166663</v>
      </c>
      <c r="M5725" t="s">
        <v>12561</v>
      </c>
      <c r="N5725" t="s">
        <v>12562</v>
      </c>
      <c r="Q5725" t="s">
        <v>12563</v>
      </c>
      <c r="R5725" t="s">
        <v>372</v>
      </c>
      <c r="S5725" t="s">
        <v>12564</v>
      </c>
      <c r="T5725" t="s">
        <v>338</v>
      </c>
      <c r="U5725" t="s">
        <v>530</v>
      </c>
      <c r="W5725" t="s">
        <v>12565</v>
      </c>
      <c r="Z5725" t="s">
        <v>12561</v>
      </c>
      <c r="AA5725" t="s">
        <v>12562</v>
      </c>
      <c r="AD5725" t="s">
        <v>12563</v>
      </c>
      <c r="AE5725" t="s">
        <v>372</v>
      </c>
      <c r="AF5725" t="s">
        <v>12564</v>
      </c>
      <c r="AG5725" t="s">
        <v>338</v>
      </c>
      <c r="AH5725" t="s">
        <v>530</v>
      </c>
      <c r="AJ5725" t="s">
        <v>12565</v>
      </c>
      <c r="AL5725" t="s">
        <v>339</v>
      </c>
      <c r="AM5725">
        <v>1</v>
      </c>
      <c r="AN5725">
        <v>1</v>
      </c>
      <c r="AO5725">
        <v>4322</v>
      </c>
      <c r="AQ5725">
        <v>124007</v>
      </c>
      <c r="AR5725">
        <v>53160001</v>
      </c>
      <c r="AS5725" t="s">
        <v>1895</v>
      </c>
      <c r="AT5725" t="s">
        <v>119</v>
      </c>
      <c r="AW5725" t="s">
        <v>340</v>
      </c>
      <c r="AX5725" t="s">
        <v>340</v>
      </c>
      <c r="AY5725" t="s">
        <v>341</v>
      </c>
      <c r="AZ5725">
        <v>0</v>
      </c>
      <c r="BY5725" t="s">
        <v>342</v>
      </c>
      <c r="EQ5725">
        <v>252959</v>
      </c>
      <c r="ER5725" t="s">
        <v>12566</v>
      </c>
      <c r="EV5725">
        <v>17290392</v>
      </c>
      <c r="EW5725">
        <v>928</v>
      </c>
      <c r="EX5725">
        <v>221583</v>
      </c>
      <c r="EY5725" t="s">
        <v>12567</v>
      </c>
      <c r="EZ5725">
        <v>1</v>
      </c>
      <c r="FC5725">
        <v>53160001</v>
      </c>
      <c r="FD5725" t="s">
        <v>119</v>
      </c>
    </row>
    <row r="5726" spans="1:160" x14ac:dyDescent="0.3">
      <c r="A5726" t="str">
        <f>VLOOKUP(B5726,Table2[],3,FALSE)</f>
        <v>Digital</v>
      </c>
      <c r="B5726" t="str">
        <f>IF(OR(ISNUMBER(FIND("QVC",Z5726)),ISNUMBER(FIND("QVC",AL5726))),"QVC",IF(OR(ISNUMBER(FIND("NCO",H5726)),ISNUMBER(FIND("NCO",Y5726))), "NCO", IF(AL5726="consumer","PMD.com",VLOOKUP(LEFT(H5726,2),Tables!$E$1:$F$11,2,FALSE))))</f>
        <v>PMD.com</v>
      </c>
      <c r="C5726">
        <f t="shared" si="270"/>
        <v>52430001</v>
      </c>
      <c r="D5726">
        <f t="shared" si="271"/>
        <v>1</v>
      </c>
      <c r="E5726" t="str">
        <f t="shared" ca="1" si="272"/>
        <v>MTD orders shipped</v>
      </c>
      <c r="F5726" t="s">
        <v>3539</v>
      </c>
      <c r="G5726" t="s">
        <v>335</v>
      </c>
      <c r="H5726" t="s">
        <v>12560</v>
      </c>
      <c r="I5726" s="6">
        <v>44014.356261574074</v>
      </c>
      <c r="J5726" t="s">
        <v>16</v>
      </c>
      <c r="K5726" s="6">
        <v>44014.696979166663</v>
      </c>
      <c r="M5726" t="s">
        <v>12561</v>
      </c>
      <c r="N5726" t="s">
        <v>12562</v>
      </c>
      <c r="Q5726" t="s">
        <v>12563</v>
      </c>
      <c r="R5726" t="s">
        <v>372</v>
      </c>
      <c r="S5726" t="s">
        <v>12564</v>
      </c>
      <c r="T5726" t="s">
        <v>338</v>
      </c>
      <c r="U5726" t="s">
        <v>530</v>
      </c>
      <c r="W5726" t="s">
        <v>12565</v>
      </c>
      <c r="Z5726" t="s">
        <v>12561</v>
      </c>
      <c r="AA5726" t="s">
        <v>12562</v>
      </c>
      <c r="AD5726" t="s">
        <v>12563</v>
      </c>
      <c r="AE5726" t="s">
        <v>372</v>
      </c>
      <c r="AF5726" t="s">
        <v>12564</v>
      </c>
      <c r="AG5726" t="s">
        <v>338</v>
      </c>
      <c r="AH5726" t="s">
        <v>530</v>
      </c>
      <c r="AJ5726" t="s">
        <v>12565</v>
      </c>
      <c r="AL5726" t="s">
        <v>339</v>
      </c>
      <c r="AM5726">
        <v>1</v>
      </c>
      <c r="AN5726">
        <v>1</v>
      </c>
      <c r="AO5726">
        <v>12063</v>
      </c>
      <c r="AQ5726">
        <v>127155</v>
      </c>
      <c r="AR5726">
        <v>52430001</v>
      </c>
      <c r="AS5726" t="s">
        <v>9635</v>
      </c>
      <c r="AT5726" t="s">
        <v>75</v>
      </c>
      <c r="AW5726" t="s">
        <v>340</v>
      </c>
      <c r="AX5726" t="s">
        <v>340</v>
      </c>
      <c r="AY5726" t="s">
        <v>357</v>
      </c>
      <c r="AZ5726" t="s">
        <v>363</v>
      </c>
      <c r="BY5726" t="s">
        <v>342</v>
      </c>
      <c r="EQ5726">
        <v>252868</v>
      </c>
      <c r="ER5726" t="s">
        <v>12566</v>
      </c>
      <c r="EV5726">
        <v>17290392</v>
      </c>
      <c r="EW5726">
        <v>928</v>
      </c>
      <c r="EX5726">
        <v>221583</v>
      </c>
      <c r="EY5726" t="s">
        <v>12567</v>
      </c>
      <c r="EZ5726">
        <v>1</v>
      </c>
      <c r="FC5726">
        <v>95384</v>
      </c>
      <c r="FD5726" t="s">
        <v>3530</v>
      </c>
    </row>
    <row r="5727" spans="1:160" x14ac:dyDescent="0.3">
      <c r="A5727" t="str">
        <f>VLOOKUP(B5727,Table2[],3,FALSE)</f>
        <v>Digital</v>
      </c>
      <c r="B5727" t="str">
        <f>IF(OR(ISNUMBER(FIND("QVC",Z5727)),ISNUMBER(FIND("QVC",AL5727))),"QVC",IF(OR(ISNUMBER(FIND("NCO",H5727)),ISNUMBER(FIND("NCO",Y5727))), "NCO", IF(AL5727="consumer","PMD.com",VLOOKUP(LEFT(H5727,2),Tables!$E$1:$F$11,2,FALSE))))</f>
        <v>PMD.com</v>
      </c>
      <c r="C5727">
        <f t="shared" si="270"/>
        <v>53200001</v>
      </c>
      <c r="D5727">
        <f t="shared" si="271"/>
        <v>1</v>
      </c>
      <c r="E5727" t="str">
        <f t="shared" ca="1" si="272"/>
        <v>MTD orders shipped</v>
      </c>
      <c r="F5727" t="s">
        <v>3539</v>
      </c>
      <c r="G5727" t="s">
        <v>335</v>
      </c>
      <c r="H5727" t="s">
        <v>12560</v>
      </c>
      <c r="I5727" s="6">
        <v>44014.356261574074</v>
      </c>
      <c r="J5727" t="s">
        <v>16</v>
      </c>
      <c r="K5727" s="6">
        <v>44014.696979166663</v>
      </c>
      <c r="M5727" t="s">
        <v>12561</v>
      </c>
      <c r="N5727" t="s">
        <v>12562</v>
      </c>
      <c r="Q5727" t="s">
        <v>12563</v>
      </c>
      <c r="R5727" t="s">
        <v>372</v>
      </c>
      <c r="S5727" t="s">
        <v>12564</v>
      </c>
      <c r="T5727" t="s">
        <v>338</v>
      </c>
      <c r="U5727" t="s">
        <v>530</v>
      </c>
      <c r="W5727" t="s">
        <v>12565</v>
      </c>
      <c r="Z5727" t="s">
        <v>12561</v>
      </c>
      <c r="AA5727" t="s">
        <v>12562</v>
      </c>
      <c r="AD5727" t="s">
        <v>12563</v>
      </c>
      <c r="AE5727" t="s">
        <v>372</v>
      </c>
      <c r="AF5727" t="s">
        <v>12564</v>
      </c>
      <c r="AG5727" t="s">
        <v>338</v>
      </c>
      <c r="AH5727" t="s">
        <v>530</v>
      </c>
      <c r="AJ5727" t="s">
        <v>12565</v>
      </c>
      <c r="AL5727" t="s">
        <v>339</v>
      </c>
      <c r="AM5727">
        <v>1</v>
      </c>
      <c r="AN5727">
        <v>1</v>
      </c>
      <c r="AO5727">
        <v>15189</v>
      </c>
      <c r="AQ5727">
        <v>123906</v>
      </c>
      <c r="AR5727">
        <v>53200001</v>
      </c>
      <c r="AS5727" t="s">
        <v>973</v>
      </c>
      <c r="AT5727" t="s">
        <v>50</v>
      </c>
      <c r="AW5727" t="s">
        <v>340</v>
      </c>
      <c r="AX5727" t="s">
        <v>340</v>
      </c>
      <c r="AY5727" t="s">
        <v>357</v>
      </c>
      <c r="AZ5727" t="s">
        <v>363</v>
      </c>
      <c r="BY5727" t="s">
        <v>342</v>
      </c>
      <c r="EQ5727">
        <v>252156</v>
      </c>
      <c r="ER5727" t="s">
        <v>12566</v>
      </c>
      <c r="EV5727">
        <v>17290392</v>
      </c>
      <c r="EW5727">
        <v>928</v>
      </c>
      <c r="EX5727">
        <v>221583</v>
      </c>
      <c r="EY5727" t="s">
        <v>12567</v>
      </c>
      <c r="EZ5727">
        <v>1</v>
      </c>
      <c r="FC5727">
        <v>53200001</v>
      </c>
      <c r="FD5727" t="s">
        <v>50</v>
      </c>
    </row>
    <row r="5728" spans="1:160" x14ac:dyDescent="0.3">
      <c r="A5728" t="str">
        <f>VLOOKUP(B5728,Table2[],3,FALSE)</f>
        <v>Digital</v>
      </c>
      <c r="B5728" t="str">
        <f>IF(OR(ISNUMBER(FIND("QVC",Z5728)),ISNUMBER(FIND("QVC",AL5728))),"QVC",IF(OR(ISNUMBER(FIND("NCO",H5728)),ISNUMBER(FIND("NCO",Y5728))), "NCO", IF(AL5728="consumer","PMD.com",VLOOKUP(LEFT(H5728,2),Tables!$E$1:$F$11,2,FALSE))))</f>
        <v>PMD.com</v>
      </c>
      <c r="C5728">
        <f t="shared" si="270"/>
        <v>51010001</v>
      </c>
      <c r="D5728">
        <f t="shared" si="271"/>
        <v>1</v>
      </c>
      <c r="E5728" t="str">
        <f t="shared" ca="1" si="272"/>
        <v>MTD orders shipped</v>
      </c>
      <c r="F5728" t="s">
        <v>3539</v>
      </c>
      <c r="G5728" t="s">
        <v>335</v>
      </c>
      <c r="H5728" t="s">
        <v>12560</v>
      </c>
      <c r="I5728" s="6">
        <v>44014.356261574074</v>
      </c>
      <c r="J5728" t="s">
        <v>16</v>
      </c>
      <c r="K5728" s="6">
        <v>44014.696979166663</v>
      </c>
      <c r="M5728" t="s">
        <v>12561</v>
      </c>
      <c r="N5728" t="s">
        <v>12562</v>
      </c>
      <c r="Q5728" t="s">
        <v>12563</v>
      </c>
      <c r="R5728" t="s">
        <v>372</v>
      </c>
      <c r="S5728" t="s">
        <v>12564</v>
      </c>
      <c r="T5728" t="s">
        <v>338</v>
      </c>
      <c r="U5728" t="s">
        <v>530</v>
      </c>
      <c r="W5728" t="s">
        <v>12565</v>
      </c>
      <c r="Z5728" t="s">
        <v>12561</v>
      </c>
      <c r="AA5728" t="s">
        <v>12562</v>
      </c>
      <c r="AD5728" t="s">
        <v>12563</v>
      </c>
      <c r="AE5728" t="s">
        <v>372</v>
      </c>
      <c r="AF5728" t="s">
        <v>12564</v>
      </c>
      <c r="AG5728" t="s">
        <v>338</v>
      </c>
      <c r="AH5728" t="s">
        <v>530</v>
      </c>
      <c r="AJ5728" t="s">
        <v>12565</v>
      </c>
      <c r="AL5728" t="s">
        <v>339</v>
      </c>
      <c r="AM5728">
        <v>1</v>
      </c>
      <c r="AN5728">
        <v>1</v>
      </c>
      <c r="AO5728">
        <v>8743</v>
      </c>
      <c r="AQ5728">
        <v>123868</v>
      </c>
      <c r="AR5728">
        <v>51010001</v>
      </c>
      <c r="AS5728" t="s">
        <v>48</v>
      </c>
      <c r="AT5728" t="s">
        <v>49</v>
      </c>
      <c r="AW5728" t="s">
        <v>340</v>
      </c>
      <c r="AX5728" t="s">
        <v>340</v>
      </c>
      <c r="AY5728" t="s">
        <v>357</v>
      </c>
      <c r="AZ5728" t="s">
        <v>363</v>
      </c>
      <c r="BY5728" t="s">
        <v>342</v>
      </c>
      <c r="EQ5728">
        <v>251450</v>
      </c>
      <c r="ER5728" t="s">
        <v>12566</v>
      </c>
      <c r="EV5728">
        <v>17290392</v>
      </c>
      <c r="EW5728">
        <v>928</v>
      </c>
      <c r="EX5728">
        <v>221583</v>
      </c>
      <c r="EY5728" t="s">
        <v>12567</v>
      </c>
      <c r="EZ5728">
        <v>1</v>
      </c>
      <c r="FC5728">
        <v>51010001</v>
      </c>
      <c r="FD5728" t="s">
        <v>49</v>
      </c>
    </row>
    <row r="5729" spans="1:160" x14ac:dyDescent="0.3">
      <c r="A5729" t="str">
        <f>VLOOKUP(B5729,Table2[],3,FALSE)</f>
        <v>Digital</v>
      </c>
      <c r="B5729" t="str">
        <f>IF(OR(ISNUMBER(FIND("QVC",Z5729)),ISNUMBER(FIND("QVC",AL5729))),"QVC",IF(OR(ISNUMBER(FIND("NCO",H5729)),ISNUMBER(FIND("NCO",Y5729))), "NCO", IF(AL5729="consumer","PMD.com",VLOOKUP(LEFT(H5729,2),Tables!$E$1:$F$11,2,FALSE))))</f>
        <v>PMD.com</v>
      </c>
      <c r="C5729">
        <f t="shared" si="270"/>
        <v>53920001</v>
      </c>
      <c r="D5729">
        <f t="shared" si="271"/>
        <v>1</v>
      </c>
      <c r="E5729" t="str">
        <f t="shared" ca="1" si="272"/>
        <v>MTD orders shipped</v>
      </c>
      <c r="F5729" t="s">
        <v>3539</v>
      </c>
      <c r="G5729" t="s">
        <v>335</v>
      </c>
      <c r="H5729" t="s">
        <v>12560</v>
      </c>
      <c r="I5729" s="6">
        <v>44014.356261574074</v>
      </c>
      <c r="J5729" t="s">
        <v>16</v>
      </c>
      <c r="K5729" s="6">
        <v>44014.696979166663</v>
      </c>
      <c r="M5729" t="s">
        <v>12561</v>
      </c>
      <c r="N5729" t="s">
        <v>12562</v>
      </c>
      <c r="Q5729" t="s">
        <v>12563</v>
      </c>
      <c r="R5729" t="s">
        <v>372</v>
      </c>
      <c r="S5729" t="s">
        <v>12564</v>
      </c>
      <c r="T5729" t="s">
        <v>338</v>
      </c>
      <c r="U5729" t="s">
        <v>530</v>
      </c>
      <c r="W5729" t="s">
        <v>12565</v>
      </c>
      <c r="Z5729" t="s">
        <v>12561</v>
      </c>
      <c r="AA5729" t="s">
        <v>12562</v>
      </c>
      <c r="AD5729" t="s">
        <v>12563</v>
      </c>
      <c r="AE5729" t="s">
        <v>372</v>
      </c>
      <c r="AF5729" t="s">
        <v>12564</v>
      </c>
      <c r="AG5729" t="s">
        <v>338</v>
      </c>
      <c r="AH5729" t="s">
        <v>530</v>
      </c>
      <c r="AJ5729" t="s">
        <v>12565</v>
      </c>
      <c r="AL5729" t="s">
        <v>339</v>
      </c>
      <c r="AM5729">
        <v>1</v>
      </c>
      <c r="AN5729">
        <v>1</v>
      </c>
      <c r="AO5729">
        <v>14899</v>
      </c>
      <c r="AQ5729">
        <v>124468</v>
      </c>
      <c r="AR5729">
        <v>53920001</v>
      </c>
      <c r="AS5729" t="s">
        <v>42</v>
      </c>
      <c r="AT5729" t="s">
        <v>40</v>
      </c>
      <c r="AW5729" t="s">
        <v>343</v>
      </c>
      <c r="BY5729" t="s">
        <v>342</v>
      </c>
      <c r="EQ5729">
        <v>247476</v>
      </c>
      <c r="ER5729" t="s">
        <v>12566</v>
      </c>
      <c r="EV5729">
        <v>17290392</v>
      </c>
      <c r="EW5729">
        <v>928</v>
      </c>
      <c r="EX5729">
        <v>221583</v>
      </c>
      <c r="EY5729" t="s">
        <v>12567</v>
      </c>
      <c r="EZ5729">
        <v>1</v>
      </c>
      <c r="FC5729">
        <v>95384</v>
      </c>
      <c r="FD5729" t="s">
        <v>3530</v>
      </c>
    </row>
    <row r="5730" spans="1:160" x14ac:dyDescent="0.3">
      <c r="A5730" t="str">
        <f>VLOOKUP(B5730,Table2[],3,FALSE)</f>
        <v>Digital</v>
      </c>
      <c r="B5730" t="str">
        <f>IF(OR(ISNUMBER(FIND("QVC",Z5730)),ISNUMBER(FIND("QVC",AL5730))),"QVC",IF(OR(ISNUMBER(FIND("NCO",H5730)),ISNUMBER(FIND("NCO",Y5730))), "NCO", IF(AL5730="consumer","PMD.com",VLOOKUP(LEFT(H5730,2),Tables!$E$1:$F$11,2,FALSE))))</f>
        <v>PMD.com</v>
      </c>
      <c r="C5730">
        <f t="shared" si="270"/>
        <v>51090030</v>
      </c>
      <c r="D5730">
        <f t="shared" si="271"/>
        <v>1</v>
      </c>
      <c r="E5730" t="str">
        <f t="shared" ca="1" si="272"/>
        <v>MTD orders shipped</v>
      </c>
      <c r="F5730" t="s">
        <v>3539</v>
      </c>
      <c r="G5730" t="s">
        <v>335</v>
      </c>
      <c r="H5730" t="s">
        <v>12560</v>
      </c>
      <c r="I5730" s="6">
        <v>44014.356261574074</v>
      </c>
      <c r="J5730" t="s">
        <v>16</v>
      </c>
      <c r="K5730" s="6">
        <v>44014.696979166663</v>
      </c>
      <c r="M5730" t="s">
        <v>12561</v>
      </c>
      <c r="N5730" t="s">
        <v>12562</v>
      </c>
      <c r="Q5730" t="s">
        <v>12563</v>
      </c>
      <c r="R5730" t="s">
        <v>372</v>
      </c>
      <c r="S5730" t="s">
        <v>12564</v>
      </c>
      <c r="T5730" t="s">
        <v>338</v>
      </c>
      <c r="U5730" t="s">
        <v>530</v>
      </c>
      <c r="W5730" t="s">
        <v>12565</v>
      </c>
      <c r="Z5730" t="s">
        <v>12561</v>
      </c>
      <c r="AA5730" t="s">
        <v>12562</v>
      </c>
      <c r="AD5730" t="s">
        <v>12563</v>
      </c>
      <c r="AE5730" t="s">
        <v>372</v>
      </c>
      <c r="AF5730" t="s">
        <v>12564</v>
      </c>
      <c r="AG5730" t="s">
        <v>338</v>
      </c>
      <c r="AH5730" t="s">
        <v>530</v>
      </c>
      <c r="AJ5730" t="s">
        <v>12565</v>
      </c>
      <c r="AL5730" t="s">
        <v>339</v>
      </c>
      <c r="AM5730">
        <v>1</v>
      </c>
      <c r="AN5730">
        <v>1</v>
      </c>
      <c r="AO5730">
        <v>6688</v>
      </c>
      <c r="AQ5730">
        <v>125960</v>
      </c>
      <c r="AR5730">
        <v>51090030</v>
      </c>
      <c r="AS5730" t="s">
        <v>3043</v>
      </c>
      <c r="AT5730" t="s">
        <v>628</v>
      </c>
      <c r="AW5730" t="s">
        <v>343</v>
      </c>
      <c r="BY5730" t="s">
        <v>342</v>
      </c>
      <c r="BZ5730" t="b">
        <v>0</v>
      </c>
      <c r="EQ5730">
        <v>243047</v>
      </c>
      <c r="ER5730" t="s">
        <v>12566</v>
      </c>
      <c r="EV5730">
        <v>17290392</v>
      </c>
      <c r="EW5730">
        <v>928</v>
      </c>
      <c r="EX5730">
        <v>221583</v>
      </c>
      <c r="EY5730" t="s">
        <v>12567</v>
      </c>
      <c r="EZ5730">
        <v>1</v>
      </c>
      <c r="FC5730">
        <v>95384</v>
      </c>
      <c r="FD5730" t="s">
        <v>3530</v>
      </c>
    </row>
    <row r="5731" spans="1:160" x14ac:dyDescent="0.3">
      <c r="A5731" t="str">
        <f>VLOOKUP(B5731,Table2[],3,FALSE)</f>
        <v>Digital</v>
      </c>
      <c r="B5731" t="str">
        <f>IF(OR(ISNUMBER(FIND("QVC",Z5731)),ISNUMBER(FIND("QVC",AL5731))),"QVC",IF(OR(ISNUMBER(FIND("NCO",H5731)),ISNUMBER(FIND("NCO",Y5731))), "NCO", IF(AL5731="consumer","PMD.com",VLOOKUP(LEFT(H5731,2),Tables!$E$1:$F$11,2,FALSE))))</f>
        <v>PMD.com</v>
      </c>
      <c r="C5731">
        <f t="shared" si="270"/>
        <v>51090030</v>
      </c>
      <c r="D5731">
        <f t="shared" si="271"/>
        <v>1</v>
      </c>
      <c r="E5731" t="str">
        <f t="shared" ca="1" si="272"/>
        <v>MTD orders shipped</v>
      </c>
      <c r="F5731" t="s">
        <v>3539</v>
      </c>
      <c r="G5731" t="s">
        <v>335</v>
      </c>
      <c r="H5731" t="s">
        <v>12568</v>
      </c>
      <c r="I5731" s="6">
        <v>44014.537951388891</v>
      </c>
      <c r="J5731" t="s">
        <v>16</v>
      </c>
      <c r="K5731" s="6">
        <v>44014.697118055556</v>
      </c>
      <c r="M5731" t="s">
        <v>12569</v>
      </c>
      <c r="N5731" t="s">
        <v>12570</v>
      </c>
      <c r="Q5731" t="s">
        <v>12571</v>
      </c>
      <c r="R5731" t="s">
        <v>365</v>
      </c>
      <c r="S5731">
        <v>91761</v>
      </c>
      <c r="T5731" t="s">
        <v>338</v>
      </c>
      <c r="U5731" t="s">
        <v>530</v>
      </c>
      <c r="W5731" t="s">
        <v>12572</v>
      </c>
      <c r="Z5731" t="s">
        <v>12569</v>
      </c>
      <c r="AA5731" t="s">
        <v>12570</v>
      </c>
      <c r="AD5731" t="s">
        <v>12571</v>
      </c>
      <c r="AE5731" t="s">
        <v>365</v>
      </c>
      <c r="AF5731">
        <v>91761</v>
      </c>
      <c r="AG5731" t="s">
        <v>338</v>
      </c>
      <c r="AH5731" t="s">
        <v>530</v>
      </c>
      <c r="AJ5731" t="s">
        <v>12572</v>
      </c>
      <c r="AL5731" t="s">
        <v>339</v>
      </c>
      <c r="AM5731">
        <v>1</v>
      </c>
      <c r="AN5731">
        <v>1</v>
      </c>
      <c r="AO5731">
        <v>6688</v>
      </c>
      <c r="AQ5731">
        <v>125960</v>
      </c>
      <c r="AR5731">
        <v>51090030</v>
      </c>
      <c r="AS5731" t="s">
        <v>3043</v>
      </c>
      <c r="AT5731" t="s">
        <v>628</v>
      </c>
      <c r="AW5731" t="s">
        <v>343</v>
      </c>
      <c r="BY5731" t="s">
        <v>342</v>
      </c>
      <c r="BZ5731" t="b">
        <v>0</v>
      </c>
      <c r="EQ5731">
        <v>243047</v>
      </c>
      <c r="ER5731" t="s">
        <v>12573</v>
      </c>
      <c r="EV5731">
        <v>17290822</v>
      </c>
      <c r="EW5731">
        <v>928</v>
      </c>
      <c r="EX5731">
        <v>221687</v>
      </c>
      <c r="EY5731" t="s">
        <v>12574</v>
      </c>
      <c r="EZ5731">
        <v>1</v>
      </c>
      <c r="FC5731">
        <v>95385</v>
      </c>
      <c r="FD5731" t="s">
        <v>3531</v>
      </c>
    </row>
    <row r="5732" spans="1:160" x14ac:dyDescent="0.3">
      <c r="A5732" t="str">
        <f>VLOOKUP(B5732,Table2[],3,FALSE)</f>
        <v>Digital</v>
      </c>
      <c r="B5732" t="str">
        <f>IF(OR(ISNUMBER(FIND("QVC",Z5732)),ISNUMBER(FIND("QVC",AL5732))),"QVC",IF(OR(ISNUMBER(FIND("NCO",H5732)),ISNUMBER(FIND("NCO",Y5732))), "NCO", IF(AL5732="consumer","PMD.com",VLOOKUP(LEFT(H5732,2),Tables!$E$1:$F$11,2,FALSE))))</f>
        <v>PMD.com</v>
      </c>
      <c r="C5732">
        <f t="shared" si="270"/>
        <v>53640001</v>
      </c>
      <c r="D5732">
        <f t="shared" si="271"/>
        <v>1</v>
      </c>
      <c r="E5732" t="str">
        <f t="shared" ca="1" si="272"/>
        <v>MTD orders shipped</v>
      </c>
      <c r="F5732" t="s">
        <v>3539</v>
      </c>
      <c r="G5732" t="s">
        <v>335</v>
      </c>
      <c r="H5732" t="s">
        <v>12568</v>
      </c>
      <c r="I5732" s="6">
        <v>44014.537951388891</v>
      </c>
      <c r="J5732" t="s">
        <v>16</v>
      </c>
      <c r="K5732" s="6">
        <v>44014.697118055556</v>
      </c>
      <c r="M5732" t="s">
        <v>12569</v>
      </c>
      <c r="N5732" t="s">
        <v>12570</v>
      </c>
      <c r="Q5732" t="s">
        <v>12571</v>
      </c>
      <c r="R5732" t="s">
        <v>365</v>
      </c>
      <c r="S5732">
        <v>91761</v>
      </c>
      <c r="T5732" t="s">
        <v>338</v>
      </c>
      <c r="U5732" t="s">
        <v>530</v>
      </c>
      <c r="W5732" t="s">
        <v>12572</v>
      </c>
      <c r="Z5732" t="s">
        <v>12569</v>
      </c>
      <c r="AA5732" t="s">
        <v>12570</v>
      </c>
      <c r="AD5732" t="s">
        <v>12571</v>
      </c>
      <c r="AE5732" t="s">
        <v>365</v>
      </c>
      <c r="AF5732">
        <v>91761</v>
      </c>
      <c r="AG5732" t="s">
        <v>338</v>
      </c>
      <c r="AH5732" t="s">
        <v>530</v>
      </c>
      <c r="AJ5732" t="s">
        <v>12572</v>
      </c>
      <c r="AL5732" t="s">
        <v>339</v>
      </c>
      <c r="AM5732">
        <v>1</v>
      </c>
      <c r="AN5732">
        <v>1</v>
      </c>
      <c r="AO5732">
        <v>5846</v>
      </c>
      <c r="AQ5732">
        <v>124449</v>
      </c>
      <c r="AR5732">
        <v>53640001</v>
      </c>
      <c r="AS5732" t="s">
        <v>131</v>
      </c>
      <c r="AT5732" t="s">
        <v>136</v>
      </c>
      <c r="AW5732" t="s">
        <v>343</v>
      </c>
      <c r="EQ5732">
        <v>244385</v>
      </c>
      <c r="ER5732" t="s">
        <v>12573</v>
      </c>
      <c r="EV5732">
        <v>17290822</v>
      </c>
      <c r="EW5732">
        <v>928</v>
      </c>
      <c r="EX5732">
        <v>221687</v>
      </c>
      <c r="EY5732" t="s">
        <v>12574</v>
      </c>
      <c r="EZ5732">
        <v>1</v>
      </c>
      <c r="FC5732">
        <v>53640001</v>
      </c>
      <c r="FD5732" t="s">
        <v>136</v>
      </c>
    </row>
    <row r="5733" spans="1:160" x14ac:dyDescent="0.3">
      <c r="A5733" t="str">
        <f>VLOOKUP(B5733,Table2[],3,FALSE)</f>
        <v>Digital</v>
      </c>
      <c r="B5733" t="str">
        <f>IF(OR(ISNUMBER(FIND("QVC",Z5733)),ISNUMBER(FIND("QVC",AL5733))),"QVC",IF(OR(ISNUMBER(FIND("NCO",H5733)),ISNUMBER(FIND("NCO",Y5733))), "NCO", IF(AL5733="consumer","PMD.com",VLOOKUP(LEFT(H5733,2),Tables!$E$1:$F$11,2,FALSE))))</f>
        <v>PMD.com</v>
      </c>
      <c r="C5733">
        <f t="shared" si="270"/>
        <v>53920001</v>
      </c>
      <c r="D5733">
        <f t="shared" si="271"/>
        <v>1</v>
      </c>
      <c r="E5733" t="str">
        <f t="shared" ca="1" si="272"/>
        <v>MTD orders shipped</v>
      </c>
      <c r="F5733" t="s">
        <v>3539</v>
      </c>
      <c r="G5733" t="s">
        <v>335</v>
      </c>
      <c r="H5733" t="s">
        <v>12568</v>
      </c>
      <c r="I5733" s="6">
        <v>44014.537951388891</v>
      </c>
      <c r="J5733" t="s">
        <v>16</v>
      </c>
      <c r="K5733" s="6">
        <v>44014.697118055556</v>
      </c>
      <c r="M5733" t="s">
        <v>12569</v>
      </c>
      <c r="N5733" t="s">
        <v>12570</v>
      </c>
      <c r="Q5733" t="s">
        <v>12571</v>
      </c>
      <c r="R5733" t="s">
        <v>365</v>
      </c>
      <c r="S5733">
        <v>91761</v>
      </c>
      <c r="T5733" t="s">
        <v>338</v>
      </c>
      <c r="U5733" t="s">
        <v>530</v>
      </c>
      <c r="W5733" t="s">
        <v>12572</v>
      </c>
      <c r="Z5733" t="s">
        <v>12569</v>
      </c>
      <c r="AA5733" t="s">
        <v>12570</v>
      </c>
      <c r="AD5733" t="s">
        <v>12571</v>
      </c>
      <c r="AE5733" t="s">
        <v>365</v>
      </c>
      <c r="AF5733">
        <v>91761</v>
      </c>
      <c r="AG5733" t="s">
        <v>338</v>
      </c>
      <c r="AH5733" t="s">
        <v>530</v>
      </c>
      <c r="AJ5733" t="s">
        <v>12572</v>
      </c>
      <c r="AL5733" t="s">
        <v>339</v>
      </c>
      <c r="AM5733">
        <v>1</v>
      </c>
      <c r="AN5733">
        <v>1</v>
      </c>
      <c r="AO5733">
        <v>14899</v>
      </c>
      <c r="AQ5733">
        <v>124468</v>
      </c>
      <c r="AR5733">
        <v>53920001</v>
      </c>
      <c r="AS5733" t="s">
        <v>42</v>
      </c>
      <c r="AT5733" t="s">
        <v>40</v>
      </c>
      <c r="AW5733" t="s">
        <v>343</v>
      </c>
      <c r="BY5733" t="s">
        <v>342</v>
      </c>
      <c r="EQ5733">
        <v>247476</v>
      </c>
      <c r="ER5733" t="s">
        <v>12573</v>
      </c>
      <c r="EV5733">
        <v>17290822</v>
      </c>
      <c r="EW5733">
        <v>928</v>
      </c>
      <c r="EX5733">
        <v>221687</v>
      </c>
      <c r="EY5733" t="s">
        <v>12574</v>
      </c>
      <c r="EZ5733">
        <v>1</v>
      </c>
      <c r="FC5733">
        <v>95385</v>
      </c>
      <c r="FD5733" t="s">
        <v>3531</v>
      </c>
    </row>
    <row r="5734" spans="1:160" x14ac:dyDescent="0.3">
      <c r="A5734" t="str">
        <f>VLOOKUP(B5734,Table2[],3,FALSE)</f>
        <v>Digital</v>
      </c>
      <c r="B5734" t="str">
        <f>IF(OR(ISNUMBER(FIND("QVC",Z5734)),ISNUMBER(FIND("QVC",AL5734))),"QVC",IF(OR(ISNUMBER(FIND("NCO",H5734)),ISNUMBER(FIND("NCO",Y5734))), "NCO", IF(AL5734="consumer","PMD.com",VLOOKUP(LEFT(H5734,2),Tables!$E$1:$F$11,2,FALSE))))</f>
        <v>PMD.com</v>
      </c>
      <c r="C5734">
        <f t="shared" si="270"/>
        <v>5341030</v>
      </c>
      <c r="D5734">
        <f t="shared" si="271"/>
        <v>1</v>
      </c>
      <c r="E5734" t="str">
        <f t="shared" ca="1" si="272"/>
        <v>MTD orders shipped</v>
      </c>
      <c r="F5734" t="s">
        <v>3539</v>
      </c>
      <c r="G5734" t="s">
        <v>335</v>
      </c>
      <c r="H5734" t="s">
        <v>12568</v>
      </c>
      <c r="I5734" s="6">
        <v>44014.537951388891</v>
      </c>
      <c r="J5734" t="s">
        <v>16</v>
      </c>
      <c r="K5734" s="6">
        <v>44014.697118055556</v>
      </c>
      <c r="M5734" t="s">
        <v>12569</v>
      </c>
      <c r="N5734" t="s">
        <v>12570</v>
      </c>
      <c r="Q5734" t="s">
        <v>12571</v>
      </c>
      <c r="R5734" t="s">
        <v>365</v>
      </c>
      <c r="S5734">
        <v>91761</v>
      </c>
      <c r="T5734" t="s">
        <v>338</v>
      </c>
      <c r="U5734" t="s">
        <v>530</v>
      </c>
      <c r="W5734" t="s">
        <v>12572</v>
      </c>
      <c r="Z5734" t="s">
        <v>12569</v>
      </c>
      <c r="AA5734" t="s">
        <v>12570</v>
      </c>
      <c r="AD5734" t="s">
        <v>12571</v>
      </c>
      <c r="AE5734" t="s">
        <v>365</v>
      </c>
      <c r="AF5734">
        <v>91761</v>
      </c>
      <c r="AG5734" t="s">
        <v>338</v>
      </c>
      <c r="AH5734" t="s">
        <v>530</v>
      </c>
      <c r="AJ5734" t="s">
        <v>12572</v>
      </c>
      <c r="AL5734" t="s">
        <v>339</v>
      </c>
      <c r="AM5734">
        <v>1</v>
      </c>
      <c r="AN5734">
        <v>1</v>
      </c>
      <c r="AO5734">
        <v>12859</v>
      </c>
      <c r="AQ5734">
        <v>124642</v>
      </c>
      <c r="AR5734">
        <v>5341030</v>
      </c>
      <c r="AS5734" t="s">
        <v>925</v>
      </c>
      <c r="AT5734" t="s">
        <v>926</v>
      </c>
      <c r="AW5734" t="s">
        <v>366</v>
      </c>
      <c r="AX5734" t="s">
        <v>366</v>
      </c>
      <c r="AY5734" t="s">
        <v>345</v>
      </c>
      <c r="AZ5734" t="s">
        <v>346</v>
      </c>
      <c r="BY5734" t="s">
        <v>342</v>
      </c>
      <c r="EQ5734">
        <v>243275</v>
      </c>
      <c r="ER5734" t="s">
        <v>12573</v>
      </c>
      <c r="EV5734">
        <v>17290822</v>
      </c>
      <c r="EW5734">
        <v>928</v>
      </c>
      <c r="EX5734">
        <v>221687</v>
      </c>
      <c r="EY5734" t="s">
        <v>12574</v>
      </c>
      <c r="EZ5734">
        <v>1</v>
      </c>
      <c r="FC5734">
        <v>95385</v>
      </c>
      <c r="FD5734" t="s">
        <v>3531</v>
      </c>
    </row>
    <row r="5735" spans="1:160" x14ac:dyDescent="0.3">
      <c r="A5735" t="str">
        <f>VLOOKUP(B5735,Table2[],3,FALSE)</f>
        <v>Digital</v>
      </c>
      <c r="B5735" t="str">
        <f>IF(OR(ISNUMBER(FIND("QVC",Z5735)),ISNUMBER(FIND("QVC",AL5735))),"QVC",IF(OR(ISNUMBER(FIND("NCO",H5735)),ISNUMBER(FIND("NCO",Y5735))), "NCO", IF(AL5735="consumer","PMD.com",VLOOKUP(LEFT(H5735,2),Tables!$E$1:$F$11,2,FALSE))))</f>
        <v>PMD.com</v>
      </c>
      <c r="C5735">
        <f t="shared" si="270"/>
        <v>53200001</v>
      </c>
      <c r="D5735">
        <f t="shared" si="271"/>
        <v>1</v>
      </c>
      <c r="E5735" t="str">
        <f t="shared" ca="1" si="272"/>
        <v>MTD orders shipped</v>
      </c>
      <c r="F5735" t="s">
        <v>3539</v>
      </c>
      <c r="G5735" t="s">
        <v>335</v>
      </c>
      <c r="H5735" t="s">
        <v>12568</v>
      </c>
      <c r="I5735" s="6">
        <v>44014.537951388891</v>
      </c>
      <c r="J5735" t="s">
        <v>16</v>
      </c>
      <c r="K5735" s="6">
        <v>44014.697118055556</v>
      </c>
      <c r="M5735" t="s">
        <v>12569</v>
      </c>
      <c r="N5735" t="s">
        <v>12570</v>
      </c>
      <c r="Q5735" t="s">
        <v>12571</v>
      </c>
      <c r="R5735" t="s">
        <v>365</v>
      </c>
      <c r="S5735">
        <v>91761</v>
      </c>
      <c r="T5735" t="s">
        <v>338</v>
      </c>
      <c r="U5735" t="s">
        <v>530</v>
      </c>
      <c r="W5735" t="s">
        <v>12572</v>
      </c>
      <c r="Z5735" t="s">
        <v>12569</v>
      </c>
      <c r="AA5735" t="s">
        <v>12570</v>
      </c>
      <c r="AD5735" t="s">
        <v>12571</v>
      </c>
      <c r="AE5735" t="s">
        <v>365</v>
      </c>
      <c r="AF5735">
        <v>91761</v>
      </c>
      <c r="AG5735" t="s">
        <v>338</v>
      </c>
      <c r="AH5735" t="s">
        <v>530</v>
      </c>
      <c r="AJ5735" t="s">
        <v>12572</v>
      </c>
      <c r="AL5735" t="s">
        <v>339</v>
      </c>
      <c r="AM5735">
        <v>1</v>
      </c>
      <c r="AN5735">
        <v>1</v>
      </c>
      <c r="AO5735">
        <v>15189</v>
      </c>
      <c r="AQ5735">
        <v>123906</v>
      </c>
      <c r="AR5735">
        <v>53200001</v>
      </c>
      <c r="AS5735" t="s">
        <v>973</v>
      </c>
      <c r="AT5735" t="s">
        <v>50</v>
      </c>
      <c r="AW5735" t="s">
        <v>340</v>
      </c>
      <c r="AX5735" t="s">
        <v>340</v>
      </c>
      <c r="AY5735" t="s">
        <v>357</v>
      </c>
      <c r="AZ5735" t="s">
        <v>363</v>
      </c>
      <c r="BY5735" t="s">
        <v>342</v>
      </c>
      <c r="EQ5735">
        <v>252156</v>
      </c>
      <c r="ER5735" t="s">
        <v>12573</v>
      </c>
      <c r="EV5735">
        <v>17290822</v>
      </c>
      <c r="EW5735">
        <v>928</v>
      </c>
      <c r="EX5735">
        <v>221687</v>
      </c>
      <c r="EY5735" t="s">
        <v>12574</v>
      </c>
      <c r="EZ5735">
        <v>1</v>
      </c>
      <c r="FC5735">
        <v>53200001</v>
      </c>
      <c r="FD5735" t="s">
        <v>50</v>
      </c>
    </row>
    <row r="5736" spans="1:160" x14ac:dyDescent="0.3">
      <c r="A5736" t="str">
        <f>VLOOKUP(B5736,Table2[],3,FALSE)</f>
        <v>Digital</v>
      </c>
      <c r="B5736" t="str">
        <f>IF(OR(ISNUMBER(FIND("QVC",Z5736)),ISNUMBER(FIND("QVC",AL5736))),"QVC",IF(OR(ISNUMBER(FIND("NCO",H5736)),ISNUMBER(FIND("NCO",Y5736))), "NCO", IF(AL5736="consumer","PMD.com",VLOOKUP(LEFT(H5736,2),Tables!$E$1:$F$11,2,FALSE))))</f>
        <v>PMD.com</v>
      </c>
      <c r="C5736">
        <f t="shared" si="270"/>
        <v>52430001</v>
      </c>
      <c r="D5736">
        <f t="shared" si="271"/>
        <v>1</v>
      </c>
      <c r="E5736" t="str">
        <f t="shared" ca="1" si="272"/>
        <v>MTD orders shipped</v>
      </c>
      <c r="F5736" t="s">
        <v>3539</v>
      </c>
      <c r="G5736" t="s">
        <v>335</v>
      </c>
      <c r="H5736" t="s">
        <v>12568</v>
      </c>
      <c r="I5736" s="6">
        <v>44014.537951388891</v>
      </c>
      <c r="J5736" t="s">
        <v>16</v>
      </c>
      <c r="K5736" s="6">
        <v>44014.697118055556</v>
      </c>
      <c r="M5736" t="s">
        <v>12569</v>
      </c>
      <c r="N5736" t="s">
        <v>12570</v>
      </c>
      <c r="Q5736" t="s">
        <v>12571</v>
      </c>
      <c r="R5736" t="s">
        <v>365</v>
      </c>
      <c r="S5736">
        <v>91761</v>
      </c>
      <c r="T5736" t="s">
        <v>338</v>
      </c>
      <c r="U5736" t="s">
        <v>530</v>
      </c>
      <c r="W5736" t="s">
        <v>12572</v>
      </c>
      <c r="Z5736" t="s">
        <v>12569</v>
      </c>
      <c r="AA5736" t="s">
        <v>12570</v>
      </c>
      <c r="AD5736" t="s">
        <v>12571</v>
      </c>
      <c r="AE5736" t="s">
        <v>365</v>
      </c>
      <c r="AF5736">
        <v>91761</v>
      </c>
      <c r="AG5736" t="s">
        <v>338</v>
      </c>
      <c r="AH5736" t="s">
        <v>530</v>
      </c>
      <c r="AJ5736" t="s">
        <v>12572</v>
      </c>
      <c r="AL5736" t="s">
        <v>339</v>
      </c>
      <c r="AM5736">
        <v>1</v>
      </c>
      <c r="AN5736">
        <v>1</v>
      </c>
      <c r="AO5736">
        <v>12063</v>
      </c>
      <c r="AQ5736">
        <v>127155</v>
      </c>
      <c r="AR5736">
        <v>52430001</v>
      </c>
      <c r="AS5736" t="s">
        <v>9635</v>
      </c>
      <c r="AT5736" t="s">
        <v>75</v>
      </c>
      <c r="AW5736" t="s">
        <v>340</v>
      </c>
      <c r="AX5736" t="s">
        <v>340</v>
      </c>
      <c r="AY5736" t="s">
        <v>357</v>
      </c>
      <c r="AZ5736" t="s">
        <v>363</v>
      </c>
      <c r="BY5736" t="s">
        <v>342</v>
      </c>
      <c r="EQ5736">
        <v>252868</v>
      </c>
      <c r="ER5736" t="s">
        <v>12573</v>
      </c>
      <c r="EV5736">
        <v>17290822</v>
      </c>
      <c r="EW5736">
        <v>928</v>
      </c>
      <c r="EX5736">
        <v>221687</v>
      </c>
      <c r="EY5736" t="s">
        <v>12574</v>
      </c>
      <c r="EZ5736">
        <v>1</v>
      </c>
      <c r="FC5736">
        <v>95385</v>
      </c>
      <c r="FD5736" t="s">
        <v>3531</v>
      </c>
    </row>
    <row r="5737" spans="1:160" x14ac:dyDescent="0.3">
      <c r="A5737" t="str">
        <f>VLOOKUP(B5737,Table2[],3,FALSE)</f>
        <v>Digital</v>
      </c>
      <c r="B5737" t="str">
        <f>IF(OR(ISNUMBER(FIND("QVC",Z5737)),ISNUMBER(FIND("QVC",AL5737))),"QVC",IF(OR(ISNUMBER(FIND("NCO",H5737)),ISNUMBER(FIND("NCO",Y5737))), "NCO", IF(AL5737="consumer","PMD.com",VLOOKUP(LEFT(H5737,2),Tables!$E$1:$F$11,2,FALSE))))</f>
        <v>PMD.com</v>
      </c>
      <c r="C5737">
        <f t="shared" si="270"/>
        <v>534101</v>
      </c>
      <c r="D5737">
        <f t="shared" si="271"/>
        <v>1</v>
      </c>
      <c r="E5737" t="str">
        <f t="shared" ca="1" si="272"/>
        <v>MTD orders shipped</v>
      </c>
      <c r="F5737" t="s">
        <v>3539</v>
      </c>
      <c r="G5737" t="s">
        <v>335</v>
      </c>
      <c r="H5737" t="s">
        <v>12568</v>
      </c>
      <c r="I5737" s="6">
        <v>44014.537951388891</v>
      </c>
      <c r="J5737" t="s">
        <v>16</v>
      </c>
      <c r="K5737" s="6">
        <v>44014.697118055556</v>
      </c>
      <c r="M5737" t="s">
        <v>12569</v>
      </c>
      <c r="N5737" t="s">
        <v>12570</v>
      </c>
      <c r="Q5737" t="s">
        <v>12571</v>
      </c>
      <c r="R5737" t="s">
        <v>365</v>
      </c>
      <c r="S5737">
        <v>91761</v>
      </c>
      <c r="T5737" t="s">
        <v>338</v>
      </c>
      <c r="U5737" t="s">
        <v>530</v>
      </c>
      <c r="W5737" t="s">
        <v>12572</v>
      </c>
      <c r="Z5737" t="s">
        <v>12569</v>
      </c>
      <c r="AA5737" t="s">
        <v>12570</v>
      </c>
      <c r="AD5737" t="s">
        <v>12571</v>
      </c>
      <c r="AE5737" t="s">
        <v>365</v>
      </c>
      <c r="AF5737">
        <v>91761</v>
      </c>
      <c r="AG5737" t="s">
        <v>338</v>
      </c>
      <c r="AH5737" t="s">
        <v>530</v>
      </c>
      <c r="AJ5737" t="s">
        <v>12572</v>
      </c>
      <c r="AL5737" t="s">
        <v>339</v>
      </c>
      <c r="AM5737">
        <v>1</v>
      </c>
      <c r="AN5737">
        <v>1</v>
      </c>
      <c r="AO5737">
        <v>8486</v>
      </c>
      <c r="AQ5737">
        <v>124619</v>
      </c>
      <c r="AR5737">
        <v>534101</v>
      </c>
      <c r="AS5737" t="s">
        <v>102</v>
      </c>
      <c r="AT5737" t="s">
        <v>101</v>
      </c>
      <c r="AW5737" t="s">
        <v>340</v>
      </c>
      <c r="AX5737" t="s">
        <v>340</v>
      </c>
      <c r="AY5737" t="s">
        <v>345</v>
      </c>
      <c r="AZ5737" t="s">
        <v>346</v>
      </c>
      <c r="BY5737" t="s">
        <v>342</v>
      </c>
      <c r="EQ5737">
        <v>250689</v>
      </c>
      <c r="ER5737" t="s">
        <v>12573</v>
      </c>
      <c r="EV5737">
        <v>17290822</v>
      </c>
      <c r="EW5737">
        <v>928</v>
      </c>
      <c r="EX5737">
        <v>221687</v>
      </c>
      <c r="EY5737" t="s">
        <v>12574</v>
      </c>
      <c r="EZ5737">
        <v>1</v>
      </c>
      <c r="FC5737">
        <v>534101</v>
      </c>
      <c r="FD5737" t="s">
        <v>101</v>
      </c>
    </row>
    <row r="5738" spans="1:160" x14ac:dyDescent="0.3">
      <c r="A5738" t="str">
        <f>VLOOKUP(B5738,Table2[],3,FALSE)</f>
        <v>Digital</v>
      </c>
      <c r="B5738" t="str">
        <f>IF(OR(ISNUMBER(FIND("QVC",Z5738)),ISNUMBER(FIND("QVC",AL5738))),"QVC",IF(OR(ISNUMBER(FIND("NCO",H5738)),ISNUMBER(FIND("NCO",Y5738))), "NCO", IF(AL5738="consumer","PMD.com",VLOOKUP(LEFT(H5738,2),Tables!$E$1:$F$11,2,FALSE))))</f>
        <v>PMD.com</v>
      </c>
      <c r="C5738">
        <f t="shared" si="270"/>
        <v>53490001</v>
      </c>
      <c r="D5738">
        <f t="shared" si="271"/>
        <v>1</v>
      </c>
      <c r="E5738" t="str">
        <f t="shared" ca="1" si="272"/>
        <v>MTD orders shipped</v>
      </c>
      <c r="F5738" t="s">
        <v>3539</v>
      </c>
      <c r="G5738" t="s">
        <v>335</v>
      </c>
      <c r="H5738" t="s">
        <v>12575</v>
      </c>
      <c r="I5738" s="6">
        <v>44014.376388888886</v>
      </c>
      <c r="J5738" t="s">
        <v>16</v>
      </c>
      <c r="K5738" s="6">
        <v>44014.698344907411</v>
      </c>
      <c r="M5738" t="s">
        <v>12576</v>
      </c>
      <c r="N5738" t="s">
        <v>12577</v>
      </c>
      <c r="Q5738" t="s">
        <v>12578</v>
      </c>
      <c r="R5738" t="s">
        <v>378</v>
      </c>
      <c r="S5738" t="s">
        <v>12579</v>
      </c>
      <c r="T5738" t="s">
        <v>338</v>
      </c>
      <c r="U5738" t="s">
        <v>530</v>
      </c>
      <c r="W5738" t="s">
        <v>12580</v>
      </c>
      <c r="Z5738" t="s">
        <v>12576</v>
      </c>
      <c r="AA5738" t="s">
        <v>12577</v>
      </c>
      <c r="AD5738" t="s">
        <v>12578</v>
      </c>
      <c r="AE5738" t="s">
        <v>378</v>
      </c>
      <c r="AF5738" t="s">
        <v>12579</v>
      </c>
      <c r="AG5738" t="s">
        <v>338</v>
      </c>
      <c r="AH5738" t="s">
        <v>530</v>
      </c>
      <c r="AJ5738" t="s">
        <v>12580</v>
      </c>
      <c r="AL5738" t="s">
        <v>339</v>
      </c>
      <c r="AM5738">
        <v>1</v>
      </c>
      <c r="AN5738">
        <v>1</v>
      </c>
      <c r="AO5738">
        <v>15533</v>
      </c>
      <c r="AQ5738">
        <v>126899</v>
      </c>
      <c r="AR5738">
        <v>53490001</v>
      </c>
      <c r="AS5738" t="s">
        <v>1709</v>
      </c>
      <c r="AT5738" t="s">
        <v>56</v>
      </c>
      <c r="AW5738" t="s">
        <v>343</v>
      </c>
      <c r="BY5738" t="s">
        <v>342</v>
      </c>
      <c r="EQ5738">
        <v>253176</v>
      </c>
      <c r="ER5738" t="s">
        <v>12581</v>
      </c>
      <c r="EV5738">
        <v>17290399</v>
      </c>
      <c r="EW5738">
        <v>928</v>
      </c>
      <c r="EX5738">
        <v>221590</v>
      </c>
      <c r="EY5738">
        <v>9.2748999964335493E+25</v>
      </c>
      <c r="EZ5738">
        <v>1</v>
      </c>
      <c r="FC5738">
        <v>53490001</v>
      </c>
      <c r="FD5738" t="s">
        <v>56</v>
      </c>
    </row>
    <row r="5739" spans="1:160" x14ac:dyDescent="0.3">
      <c r="A5739" t="str">
        <f>VLOOKUP(B5739,Table2[],3,FALSE)</f>
        <v>Digital</v>
      </c>
      <c r="B5739" t="str">
        <f>IF(OR(ISNUMBER(FIND("QVC",Z5739)),ISNUMBER(FIND("QVC",AL5739))),"QVC",IF(OR(ISNUMBER(FIND("NCO",H5739)),ISNUMBER(FIND("NCO",Y5739))), "NCO", IF(AL5739="consumer","PMD.com",VLOOKUP(LEFT(H5739,2),Tables!$E$1:$F$11,2,FALSE))))</f>
        <v>PMD.com</v>
      </c>
      <c r="C5739">
        <f t="shared" si="270"/>
        <v>7867</v>
      </c>
      <c r="D5739">
        <f t="shared" si="271"/>
        <v>1</v>
      </c>
      <c r="E5739" t="str">
        <f t="shared" ca="1" si="272"/>
        <v>MTD orders shipped</v>
      </c>
      <c r="F5739" t="s">
        <v>3539</v>
      </c>
      <c r="G5739" t="s">
        <v>335</v>
      </c>
      <c r="H5739" t="s">
        <v>12582</v>
      </c>
      <c r="I5739" s="6">
        <v>44014.440578703703</v>
      </c>
      <c r="J5739" t="s">
        <v>16</v>
      </c>
      <c r="K5739" s="6">
        <v>44014.698460648149</v>
      </c>
      <c r="M5739" t="s">
        <v>12583</v>
      </c>
      <c r="N5739" t="s">
        <v>12584</v>
      </c>
      <c r="Q5739" t="s">
        <v>336</v>
      </c>
      <c r="R5739" t="s">
        <v>337</v>
      </c>
      <c r="S5739" t="s">
        <v>12585</v>
      </c>
      <c r="T5739" t="s">
        <v>338</v>
      </c>
      <c r="U5739" t="s">
        <v>530</v>
      </c>
      <c r="W5739" t="s">
        <v>12586</v>
      </c>
      <c r="Z5739" t="s">
        <v>12583</v>
      </c>
      <c r="AA5739" t="s">
        <v>12584</v>
      </c>
      <c r="AD5739" t="s">
        <v>336</v>
      </c>
      <c r="AE5739" t="s">
        <v>337</v>
      </c>
      <c r="AF5739" t="s">
        <v>12585</v>
      </c>
      <c r="AG5739" t="s">
        <v>338</v>
      </c>
      <c r="AH5739" t="s">
        <v>530</v>
      </c>
      <c r="AJ5739" t="s">
        <v>12586</v>
      </c>
      <c r="AL5739" t="s">
        <v>339</v>
      </c>
      <c r="AM5739">
        <v>1</v>
      </c>
      <c r="AN5739">
        <v>1</v>
      </c>
      <c r="AO5739">
        <v>79</v>
      </c>
      <c r="AQ5739">
        <v>127847</v>
      </c>
      <c r="AR5739">
        <v>7867</v>
      </c>
      <c r="AS5739" t="s">
        <v>12587</v>
      </c>
      <c r="AT5739" t="s">
        <v>12588</v>
      </c>
      <c r="AW5739" t="s">
        <v>349</v>
      </c>
      <c r="AX5739" t="s">
        <v>350</v>
      </c>
      <c r="AY5739" t="s">
        <v>345</v>
      </c>
      <c r="AZ5739" t="s">
        <v>346</v>
      </c>
      <c r="BY5739" t="s">
        <v>342</v>
      </c>
      <c r="EQ5739">
        <v>251165</v>
      </c>
      <c r="ER5739" t="s">
        <v>12589</v>
      </c>
      <c r="EV5739">
        <v>17290760</v>
      </c>
      <c r="EW5739">
        <v>928</v>
      </c>
      <c r="EX5739">
        <v>221624</v>
      </c>
      <c r="EY5739" t="s">
        <v>12590</v>
      </c>
      <c r="EZ5739">
        <v>1</v>
      </c>
      <c r="FC5739">
        <v>7867</v>
      </c>
      <c r="FD5739" t="s">
        <v>12588</v>
      </c>
    </row>
    <row r="5740" spans="1:160" x14ac:dyDescent="0.3">
      <c r="A5740" t="str">
        <f>VLOOKUP(B5740,Table2[],3,FALSE)</f>
        <v>Digital</v>
      </c>
      <c r="B5740" t="str">
        <f>IF(OR(ISNUMBER(FIND("QVC",Z5740)),ISNUMBER(FIND("QVC",AL5740))),"QVC",IF(OR(ISNUMBER(FIND("NCO",H5740)),ISNUMBER(FIND("NCO",Y5740))), "NCO", IF(AL5740="consumer","PMD.com",VLOOKUP(LEFT(H5740,2),Tables!$E$1:$F$11,2,FALSE))))</f>
        <v>PMD.com</v>
      </c>
      <c r="C5740">
        <f t="shared" si="270"/>
        <v>7868</v>
      </c>
      <c r="D5740">
        <f t="shared" si="271"/>
        <v>1</v>
      </c>
      <c r="E5740" t="str">
        <f t="shared" ca="1" si="272"/>
        <v>MTD orders shipped</v>
      </c>
      <c r="F5740" t="s">
        <v>3539</v>
      </c>
      <c r="G5740" t="s">
        <v>335</v>
      </c>
      <c r="H5740" t="s">
        <v>12582</v>
      </c>
      <c r="I5740" s="6">
        <v>44014.440578703703</v>
      </c>
      <c r="J5740" t="s">
        <v>16</v>
      </c>
      <c r="K5740" s="6">
        <v>44014.698460648149</v>
      </c>
      <c r="M5740" t="s">
        <v>12583</v>
      </c>
      <c r="N5740" t="s">
        <v>12584</v>
      </c>
      <c r="Q5740" t="s">
        <v>336</v>
      </c>
      <c r="R5740" t="s">
        <v>337</v>
      </c>
      <c r="S5740" t="s">
        <v>12585</v>
      </c>
      <c r="T5740" t="s">
        <v>338</v>
      </c>
      <c r="U5740" t="s">
        <v>530</v>
      </c>
      <c r="W5740" t="s">
        <v>12586</v>
      </c>
      <c r="Z5740" t="s">
        <v>12583</v>
      </c>
      <c r="AA5740" t="s">
        <v>12584</v>
      </c>
      <c r="AD5740" t="s">
        <v>336</v>
      </c>
      <c r="AE5740" t="s">
        <v>337</v>
      </c>
      <c r="AF5740" t="s">
        <v>12585</v>
      </c>
      <c r="AG5740" t="s">
        <v>338</v>
      </c>
      <c r="AH5740" t="s">
        <v>530</v>
      </c>
      <c r="AJ5740" t="s">
        <v>12586</v>
      </c>
      <c r="AL5740" t="s">
        <v>339</v>
      </c>
      <c r="AM5740">
        <v>1</v>
      </c>
      <c r="AN5740">
        <v>1</v>
      </c>
      <c r="AO5740">
        <v>434</v>
      </c>
      <c r="AQ5740">
        <v>127765</v>
      </c>
      <c r="AR5740">
        <v>7868</v>
      </c>
      <c r="AS5740" t="s">
        <v>744</v>
      </c>
      <c r="AT5740" t="s">
        <v>745</v>
      </c>
      <c r="AW5740" t="s">
        <v>349</v>
      </c>
      <c r="AX5740" t="s">
        <v>553</v>
      </c>
      <c r="AY5740" t="s">
        <v>554</v>
      </c>
      <c r="AZ5740">
        <v>0</v>
      </c>
      <c r="BY5740" t="s">
        <v>342</v>
      </c>
      <c r="EQ5740">
        <v>251034</v>
      </c>
      <c r="ER5740" t="s">
        <v>12589</v>
      </c>
      <c r="EV5740">
        <v>17290760</v>
      </c>
      <c r="EW5740">
        <v>928</v>
      </c>
      <c r="EX5740">
        <v>221624</v>
      </c>
      <c r="EY5740" t="s">
        <v>12590</v>
      </c>
      <c r="EZ5740">
        <v>1</v>
      </c>
      <c r="FC5740">
        <v>7868</v>
      </c>
      <c r="FD5740" t="s">
        <v>745</v>
      </c>
    </row>
    <row r="5741" spans="1:160" x14ac:dyDescent="0.3">
      <c r="A5741" t="str">
        <f>VLOOKUP(B5741,Table2[],3,FALSE)</f>
        <v>Digital</v>
      </c>
      <c r="B5741" t="str">
        <f>IF(OR(ISNUMBER(FIND("QVC",Z5741)),ISNUMBER(FIND("QVC",AL5741))),"QVC",IF(OR(ISNUMBER(FIND("NCO",H5741)),ISNUMBER(FIND("NCO",Y5741))), "NCO", IF(AL5741="consumer","PMD.com",VLOOKUP(LEFT(H5741,2),Tables!$E$1:$F$11,2,FALSE))))</f>
        <v>PMD.com</v>
      </c>
      <c r="C5741">
        <f t="shared" si="270"/>
        <v>5208</v>
      </c>
      <c r="D5741">
        <f t="shared" si="271"/>
        <v>3</v>
      </c>
      <c r="E5741" t="str">
        <f t="shared" ca="1" si="272"/>
        <v>MTD orders shipped</v>
      </c>
      <c r="F5741" t="s">
        <v>3539</v>
      </c>
      <c r="G5741" t="s">
        <v>335</v>
      </c>
      <c r="H5741" t="s">
        <v>12582</v>
      </c>
      <c r="I5741" s="6">
        <v>44014.440578703703</v>
      </c>
      <c r="J5741" t="s">
        <v>16</v>
      </c>
      <c r="K5741" s="6">
        <v>44014.698460648149</v>
      </c>
      <c r="M5741" t="s">
        <v>12583</v>
      </c>
      <c r="N5741" t="s">
        <v>12584</v>
      </c>
      <c r="Q5741" t="s">
        <v>336</v>
      </c>
      <c r="R5741" t="s">
        <v>337</v>
      </c>
      <c r="S5741" t="s">
        <v>12585</v>
      </c>
      <c r="T5741" t="s">
        <v>338</v>
      </c>
      <c r="U5741" t="s">
        <v>530</v>
      </c>
      <c r="W5741" t="s">
        <v>12586</v>
      </c>
      <c r="Z5741" t="s">
        <v>12583</v>
      </c>
      <c r="AA5741" t="s">
        <v>12584</v>
      </c>
      <c r="AD5741" t="s">
        <v>336</v>
      </c>
      <c r="AE5741" t="s">
        <v>337</v>
      </c>
      <c r="AF5741" t="s">
        <v>12585</v>
      </c>
      <c r="AG5741" t="s">
        <v>338</v>
      </c>
      <c r="AH5741" t="s">
        <v>530</v>
      </c>
      <c r="AJ5741" t="s">
        <v>12586</v>
      </c>
      <c r="AL5741" t="s">
        <v>339</v>
      </c>
      <c r="AM5741">
        <v>3</v>
      </c>
      <c r="AN5741">
        <v>3</v>
      </c>
      <c r="AO5741">
        <v>1406</v>
      </c>
      <c r="AQ5741">
        <v>124008</v>
      </c>
      <c r="AR5741">
        <v>5208</v>
      </c>
      <c r="AS5741" t="s">
        <v>51</v>
      </c>
      <c r="AT5741" t="s">
        <v>52</v>
      </c>
      <c r="AW5741" t="s">
        <v>340</v>
      </c>
      <c r="AX5741" t="s">
        <v>340</v>
      </c>
      <c r="AY5741" t="s">
        <v>419</v>
      </c>
      <c r="AZ5741" t="s">
        <v>420</v>
      </c>
      <c r="BY5741" t="s">
        <v>342</v>
      </c>
      <c r="EQ5741">
        <v>249094</v>
      </c>
      <c r="ER5741" t="s">
        <v>12589</v>
      </c>
      <c r="EV5741">
        <v>17290760</v>
      </c>
      <c r="EW5741">
        <v>928</v>
      </c>
      <c r="EX5741">
        <v>221624</v>
      </c>
      <c r="EY5741" t="s">
        <v>12590</v>
      </c>
      <c r="EZ5741">
        <v>1</v>
      </c>
      <c r="FC5741">
        <v>5208</v>
      </c>
      <c r="FD5741" t="s">
        <v>52</v>
      </c>
    </row>
    <row r="5742" spans="1:160" x14ac:dyDescent="0.3">
      <c r="A5742" t="str">
        <f>VLOOKUP(B5742,Table2[],3,FALSE)</f>
        <v>Digital</v>
      </c>
      <c r="B5742" t="str">
        <f>IF(OR(ISNUMBER(FIND("QVC",Z5742)),ISNUMBER(FIND("QVC",AL5742))),"QVC",IF(OR(ISNUMBER(FIND("NCO",H5742)),ISNUMBER(FIND("NCO",Y5742))), "NCO", IF(AL5742="consumer","PMD.com",VLOOKUP(LEFT(H5742,2),Tables!$E$1:$F$11,2,FALSE))))</f>
        <v>PMD.com</v>
      </c>
      <c r="C5742">
        <f t="shared" si="270"/>
        <v>7869</v>
      </c>
      <c r="D5742">
        <f t="shared" si="271"/>
        <v>1</v>
      </c>
      <c r="E5742" t="str">
        <f t="shared" ca="1" si="272"/>
        <v>MTD orders shipped</v>
      </c>
      <c r="F5742" t="s">
        <v>3539</v>
      </c>
      <c r="G5742" t="s">
        <v>335</v>
      </c>
      <c r="H5742" t="s">
        <v>12582</v>
      </c>
      <c r="I5742" s="6">
        <v>44014.440578703703</v>
      </c>
      <c r="J5742" t="s">
        <v>16</v>
      </c>
      <c r="K5742" s="6">
        <v>44014.698460648149</v>
      </c>
      <c r="M5742" t="s">
        <v>12583</v>
      </c>
      <c r="N5742" t="s">
        <v>12584</v>
      </c>
      <c r="Q5742" t="s">
        <v>336</v>
      </c>
      <c r="R5742" t="s">
        <v>337</v>
      </c>
      <c r="S5742" t="s">
        <v>12585</v>
      </c>
      <c r="T5742" t="s">
        <v>338</v>
      </c>
      <c r="U5742" t="s">
        <v>530</v>
      </c>
      <c r="W5742" t="s">
        <v>12586</v>
      </c>
      <c r="Z5742" t="s">
        <v>12583</v>
      </c>
      <c r="AA5742" t="s">
        <v>12584</v>
      </c>
      <c r="AD5742" t="s">
        <v>336</v>
      </c>
      <c r="AE5742" t="s">
        <v>337</v>
      </c>
      <c r="AF5742" t="s">
        <v>12585</v>
      </c>
      <c r="AG5742" t="s">
        <v>338</v>
      </c>
      <c r="AH5742" t="s">
        <v>530</v>
      </c>
      <c r="AJ5742" t="s">
        <v>12586</v>
      </c>
      <c r="AL5742" t="s">
        <v>339</v>
      </c>
      <c r="AM5742">
        <v>1</v>
      </c>
      <c r="AN5742">
        <v>1</v>
      </c>
      <c r="AO5742">
        <v>196</v>
      </c>
      <c r="AQ5742">
        <v>127830</v>
      </c>
      <c r="AR5742">
        <v>7869</v>
      </c>
      <c r="AS5742" t="s">
        <v>771</v>
      </c>
      <c r="AT5742" t="s">
        <v>772</v>
      </c>
      <c r="AW5742" t="s">
        <v>349</v>
      </c>
      <c r="AX5742" t="s">
        <v>350</v>
      </c>
      <c r="AY5742" t="s">
        <v>554</v>
      </c>
      <c r="AZ5742">
        <v>0</v>
      </c>
      <c r="BY5742" t="s">
        <v>342</v>
      </c>
      <c r="EQ5742">
        <v>251116</v>
      </c>
      <c r="ER5742" t="s">
        <v>12589</v>
      </c>
      <c r="EV5742">
        <v>17290760</v>
      </c>
      <c r="EW5742">
        <v>928</v>
      </c>
      <c r="EX5742">
        <v>221624</v>
      </c>
      <c r="EY5742" t="s">
        <v>12590</v>
      </c>
      <c r="EZ5742">
        <v>1</v>
      </c>
      <c r="FC5742">
        <v>7869</v>
      </c>
      <c r="FD5742" t="s">
        <v>772</v>
      </c>
    </row>
    <row r="5743" spans="1:160" x14ac:dyDescent="0.3">
      <c r="A5743" t="str">
        <f>VLOOKUP(B5743,Table2[],3,FALSE)</f>
        <v>Digital</v>
      </c>
      <c r="B5743" t="str">
        <f>IF(OR(ISNUMBER(FIND("QVC",Z5743)),ISNUMBER(FIND("QVC",AL5743))),"QVC",IF(OR(ISNUMBER(FIND("NCO",H5743)),ISNUMBER(FIND("NCO",Y5743))), "NCO", IF(AL5743="consumer","PMD.com",VLOOKUP(LEFT(H5743,2),Tables!$E$1:$F$11,2,FALSE))))</f>
        <v>PMD.com</v>
      </c>
      <c r="C5743">
        <f t="shared" si="270"/>
        <v>53920001</v>
      </c>
      <c r="D5743">
        <f t="shared" si="271"/>
        <v>1</v>
      </c>
      <c r="E5743" t="str">
        <f t="shared" ca="1" si="272"/>
        <v>MTD orders shipped</v>
      </c>
      <c r="F5743" t="s">
        <v>3539</v>
      </c>
      <c r="G5743" t="s">
        <v>335</v>
      </c>
      <c r="H5743" t="s">
        <v>12591</v>
      </c>
      <c r="I5743" s="6">
        <v>44014.523888888885</v>
      </c>
      <c r="J5743" t="s">
        <v>16</v>
      </c>
      <c r="K5743" s="6">
        <v>44014.698587962965</v>
      </c>
      <c r="M5743" t="s">
        <v>12592</v>
      </c>
      <c r="N5743" t="s">
        <v>12593</v>
      </c>
      <c r="O5743" t="s">
        <v>550</v>
      </c>
      <c r="Q5743" t="s">
        <v>433</v>
      </c>
      <c r="R5743" t="s">
        <v>376</v>
      </c>
      <c r="S5743" t="s">
        <v>12594</v>
      </c>
      <c r="T5743" t="s">
        <v>338</v>
      </c>
      <c r="U5743" t="s">
        <v>530</v>
      </c>
      <c r="W5743" t="s">
        <v>12595</v>
      </c>
      <c r="Z5743" t="s">
        <v>12592</v>
      </c>
      <c r="AA5743" t="s">
        <v>12593</v>
      </c>
      <c r="AB5743" t="s">
        <v>550</v>
      </c>
      <c r="AD5743" t="s">
        <v>433</v>
      </c>
      <c r="AE5743" t="s">
        <v>376</v>
      </c>
      <c r="AF5743" t="s">
        <v>12594</v>
      </c>
      <c r="AG5743" t="s">
        <v>338</v>
      </c>
      <c r="AH5743" t="s">
        <v>530</v>
      </c>
      <c r="AJ5743" t="s">
        <v>12595</v>
      </c>
      <c r="AL5743" t="s">
        <v>339</v>
      </c>
      <c r="AM5743">
        <v>1</v>
      </c>
      <c r="AN5743">
        <v>1</v>
      </c>
      <c r="AO5743">
        <v>14899</v>
      </c>
      <c r="AQ5743">
        <v>124468</v>
      </c>
      <c r="AR5743">
        <v>53920001</v>
      </c>
      <c r="AS5743" t="s">
        <v>42</v>
      </c>
      <c r="AT5743" t="s">
        <v>40</v>
      </c>
      <c r="AW5743" t="s">
        <v>343</v>
      </c>
      <c r="BY5743" t="s">
        <v>342</v>
      </c>
      <c r="EQ5743">
        <v>247476</v>
      </c>
      <c r="ER5743" t="s">
        <v>12596</v>
      </c>
      <c r="EV5743">
        <v>17290813</v>
      </c>
      <c r="EW5743">
        <v>928</v>
      </c>
      <c r="EX5743">
        <v>221678</v>
      </c>
      <c r="EY5743" t="s">
        <v>12597</v>
      </c>
      <c r="EZ5743">
        <v>1</v>
      </c>
      <c r="FC5743">
        <v>95385</v>
      </c>
      <c r="FD5743" t="s">
        <v>3531</v>
      </c>
    </row>
    <row r="5744" spans="1:160" x14ac:dyDescent="0.3">
      <c r="A5744" t="str">
        <f>VLOOKUP(B5744,Table2[],3,FALSE)</f>
        <v>Digital</v>
      </c>
      <c r="B5744" t="str">
        <f>IF(OR(ISNUMBER(FIND("QVC",Z5744)),ISNUMBER(FIND("QVC",AL5744))),"QVC",IF(OR(ISNUMBER(FIND("NCO",H5744)),ISNUMBER(FIND("NCO",Y5744))), "NCO", IF(AL5744="consumer","PMD.com",VLOOKUP(LEFT(H5744,2),Tables!$E$1:$F$11,2,FALSE))))</f>
        <v>PMD.com</v>
      </c>
      <c r="C5744">
        <f t="shared" si="270"/>
        <v>5341030</v>
      </c>
      <c r="D5744">
        <f t="shared" si="271"/>
        <v>1</v>
      </c>
      <c r="E5744" t="str">
        <f t="shared" ca="1" si="272"/>
        <v>MTD orders shipped</v>
      </c>
      <c r="F5744" t="s">
        <v>3539</v>
      </c>
      <c r="G5744" t="s">
        <v>335</v>
      </c>
      <c r="H5744" t="s">
        <v>12591</v>
      </c>
      <c r="I5744" s="6">
        <v>44014.523888888885</v>
      </c>
      <c r="J5744" t="s">
        <v>16</v>
      </c>
      <c r="K5744" s="6">
        <v>44014.698587962965</v>
      </c>
      <c r="M5744" t="s">
        <v>12592</v>
      </c>
      <c r="N5744" t="s">
        <v>12593</v>
      </c>
      <c r="O5744" t="s">
        <v>550</v>
      </c>
      <c r="Q5744" t="s">
        <v>433</v>
      </c>
      <c r="R5744" t="s">
        <v>376</v>
      </c>
      <c r="S5744" t="s">
        <v>12594</v>
      </c>
      <c r="T5744" t="s">
        <v>338</v>
      </c>
      <c r="U5744" t="s">
        <v>530</v>
      </c>
      <c r="W5744" t="s">
        <v>12595</v>
      </c>
      <c r="Z5744" t="s">
        <v>12592</v>
      </c>
      <c r="AA5744" t="s">
        <v>12593</v>
      </c>
      <c r="AB5744" t="s">
        <v>550</v>
      </c>
      <c r="AD5744" t="s">
        <v>433</v>
      </c>
      <c r="AE5744" t="s">
        <v>376</v>
      </c>
      <c r="AF5744" t="s">
        <v>12594</v>
      </c>
      <c r="AG5744" t="s">
        <v>338</v>
      </c>
      <c r="AH5744" t="s">
        <v>530</v>
      </c>
      <c r="AJ5744" t="s">
        <v>12595</v>
      </c>
      <c r="AL5744" t="s">
        <v>339</v>
      </c>
      <c r="AM5744">
        <v>1</v>
      </c>
      <c r="AN5744">
        <v>1</v>
      </c>
      <c r="AO5744">
        <v>12859</v>
      </c>
      <c r="AQ5744">
        <v>124642</v>
      </c>
      <c r="AR5744">
        <v>5341030</v>
      </c>
      <c r="AS5744" t="s">
        <v>925</v>
      </c>
      <c r="AT5744" t="s">
        <v>926</v>
      </c>
      <c r="AW5744" t="s">
        <v>366</v>
      </c>
      <c r="AX5744" t="s">
        <v>366</v>
      </c>
      <c r="AY5744" t="s">
        <v>345</v>
      </c>
      <c r="AZ5744" t="s">
        <v>346</v>
      </c>
      <c r="BY5744" t="s">
        <v>342</v>
      </c>
      <c r="EQ5744">
        <v>243275</v>
      </c>
      <c r="ER5744" t="s">
        <v>12596</v>
      </c>
      <c r="EV5744">
        <v>17290813</v>
      </c>
      <c r="EW5744">
        <v>928</v>
      </c>
      <c r="EX5744">
        <v>221678</v>
      </c>
      <c r="EY5744" t="s">
        <v>12597</v>
      </c>
      <c r="EZ5744">
        <v>1</v>
      </c>
      <c r="FC5744">
        <v>95385</v>
      </c>
      <c r="FD5744" t="s">
        <v>3531</v>
      </c>
    </row>
    <row r="5745" spans="1:160" x14ac:dyDescent="0.3">
      <c r="A5745" t="str">
        <f>VLOOKUP(B5745,Table2[],3,FALSE)</f>
        <v>Digital</v>
      </c>
      <c r="B5745" t="str">
        <f>IF(OR(ISNUMBER(FIND("QVC",Z5745)),ISNUMBER(FIND("QVC",AL5745))),"QVC",IF(OR(ISNUMBER(FIND("NCO",H5745)),ISNUMBER(FIND("NCO",Y5745))), "NCO", IF(AL5745="consumer","PMD.com",VLOOKUP(LEFT(H5745,2),Tables!$E$1:$F$11,2,FALSE))))</f>
        <v>PMD.com</v>
      </c>
      <c r="C5745">
        <f t="shared" si="270"/>
        <v>52430001</v>
      </c>
      <c r="D5745">
        <f t="shared" si="271"/>
        <v>1</v>
      </c>
      <c r="E5745" t="str">
        <f t="shared" ca="1" si="272"/>
        <v>MTD orders shipped</v>
      </c>
      <c r="F5745" t="s">
        <v>3539</v>
      </c>
      <c r="G5745" t="s">
        <v>335</v>
      </c>
      <c r="H5745" t="s">
        <v>12591</v>
      </c>
      <c r="I5745" s="6">
        <v>44014.523888888885</v>
      </c>
      <c r="J5745" t="s">
        <v>16</v>
      </c>
      <c r="K5745" s="6">
        <v>44014.698587962965</v>
      </c>
      <c r="M5745" t="s">
        <v>12592</v>
      </c>
      <c r="N5745" t="s">
        <v>12593</v>
      </c>
      <c r="O5745" t="s">
        <v>550</v>
      </c>
      <c r="Q5745" t="s">
        <v>433</v>
      </c>
      <c r="R5745" t="s">
        <v>376</v>
      </c>
      <c r="S5745" t="s">
        <v>12594</v>
      </c>
      <c r="T5745" t="s">
        <v>338</v>
      </c>
      <c r="U5745" t="s">
        <v>530</v>
      </c>
      <c r="W5745" t="s">
        <v>12595</v>
      </c>
      <c r="Z5745" t="s">
        <v>12592</v>
      </c>
      <c r="AA5745" t="s">
        <v>12593</v>
      </c>
      <c r="AB5745" t="s">
        <v>550</v>
      </c>
      <c r="AD5745" t="s">
        <v>433</v>
      </c>
      <c r="AE5745" t="s">
        <v>376</v>
      </c>
      <c r="AF5745" t="s">
        <v>12594</v>
      </c>
      <c r="AG5745" t="s">
        <v>338</v>
      </c>
      <c r="AH5745" t="s">
        <v>530</v>
      </c>
      <c r="AJ5745" t="s">
        <v>12595</v>
      </c>
      <c r="AL5745" t="s">
        <v>339</v>
      </c>
      <c r="AM5745">
        <v>1</v>
      </c>
      <c r="AN5745">
        <v>1</v>
      </c>
      <c r="AO5745">
        <v>12063</v>
      </c>
      <c r="AQ5745">
        <v>127155</v>
      </c>
      <c r="AR5745">
        <v>52430001</v>
      </c>
      <c r="AS5745" t="s">
        <v>9635</v>
      </c>
      <c r="AT5745" t="s">
        <v>75</v>
      </c>
      <c r="AW5745" t="s">
        <v>340</v>
      </c>
      <c r="AX5745" t="s">
        <v>340</v>
      </c>
      <c r="AY5745" t="s">
        <v>357</v>
      </c>
      <c r="AZ5745" t="s">
        <v>363</v>
      </c>
      <c r="BY5745" t="s">
        <v>342</v>
      </c>
      <c r="EQ5745">
        <v>252868</v>
      </c>
      <c r="ER5745" t="s">
        <v>12596</v>
      </c>
      <c r="EV5745">
        <v>17290813</v>
      </c>
      <c r="EW5745">
        <v>928</v>
      </c>
      <c r="EX5745">
        <v>221678</v>
      </c>
      <c r="EY5745" t="s">
        <v>12597</v>
      </c>
      <c r="EZ5745">
        <v>1</v>
      </c>
      <c r="FC5745">
        <v>95385</v>
      </c>
      <c r="FD5745" t="s">
        <v>3531</v>
      </c>
    </row>
    <row r="5746" spans="1:160" x14ac:dyDescent="0.3">
      <c r="A5746" t="str">
        <f>VLOOKUP(B5746,Table2[],3,FALSE)</f>
        <v>Digital</v>
      </c>
      <c r="B5746" t="str">
        <f>IF(OR(ISNUMBER(FIND("QVC",Z5746)),ISNUMBER(FIND("QVC",AL5746))),"QVC",IF(OR(ISNUMBER(FIND("NCO",H5746)),ISNUMBER(FIND("NCO",Y5746))), "NCO", IF(AL5746="consumer","PMD.com",VLOOKUP(LEFT(H5746,2),Tables!$E$1:$F$11,2,FALSE))))</f>
        <v>PMD.com</v>
      </c>
      <c r="C5746">
        <f t="shared" si="270"/>
        <v>55110001</v>
      </c>
      <c r="D5746">
        <f t="shared" si="271"/>
        <v>1</v>
      </c>
      <c r="E5746" t="str">
        <f t="shared" ca="1" si="272"/>
        <v>MTD orders shipped</v>
      </c>
      <c r="F5746" t="s">
        <v>3539</v>
      </c>
      <c r="G5746" t="s">
        <v>335</v>
      </c>
      <c r="H5746" t="s">
        <v>12591</v>
      </c>
      <c r="I5746" s="6">
        <v>44014.523888888885</v>
      </c>
      <c r="J5746" t="s">
        <v>16</v>
      </c>
      <c r="K5746" s="6">
        <v>44014.698587962965</v>
      </c>
      <c r="M5746" t="s">
        <v>12592</v>
      </c>
      <c r="N5746" t="s">
        <v>12593</v>
      </c>
      <c r="O5746" t="s">
        <v>550</v>
      </c>
      <c r="Q5746" t="s">
        <v>433</v>
      </c>
      <c r="R5746" t="s">
        <v>376</v>
      </c>
      <c r="S5746" t="s">
        <v>12594</v>
      </c>
      <c r="T5746" t="s">
        <v>338</v>
      </c>
      <c r="U5746" t="s">
        <v>530</v>
      </c>
      <c r="W5746" t="s">
        <v>12595</v>
      </c>
      <c r="Z5746" t="s">
        <v>12592</v>
      </c>
      <c r="AA5746" t="s">
        <v>12593</v>
      </c>
      <c r="AB5746" t="s">
        <v>550</v>
      </c>
      <c r="AD5746" t="s">
        <v>433</v>
      </c>
      <c r="AE5746" t="s">
        <v>376</v>
      </c>
      <c r="AF5746" t="s">
        <v>12594</v>
      </c>
      <c r="AG5746" t="s">
        <v>338</v>
      </c>
      <c r="AH5746" t="s">
        <v>530</v>
      </c>
      <c r="AJ5746" t="s">
        <v>12595</v>
      </c>
      <c r="AL5746" t="s">
        <v>339</v>
      </c>
      <c r="AM5746">
        <v>1</v>
      </c>
      <c r="AN5746">
        <v>1</v>
      </c>
      <c r="AO5746">
        <v>6371</v>
      </c>
      <c r="AQ5746">
        <v>124056</v>
      </c>
      <c r="AR5746">
        <v>55110001</v>
      </c>
      <c r="AS5746" t="s">
        <v>127</v>
      </c>
      <c r="AT5746" t="s">
        <v>128</v>
      </c>
      <c r="AW5746" t="s">
        <v>340</v>
      </c>
      <c r="AX5746" t="s">
        <v>340</v>
      </c>
      <c r="AY5746" t="s">
        <v>382</v>
      </c>
      <c r="AZ5746">
        <v>0</v>
      </c>
      <c r="BY5746" t="s">
        <v>342</v>
      </c>
      <c r="EQ5746">
        <v>238807</v>
      </c>
      <c r="ER5746" t="s">
        <v>12596</v>
      </c>
      <c r="EV5746">
        <v>17290813</v>
      </c>
      <c r="EW5746">
        <v>928</v>
      </c>
      <c r="EX5746">
        <v>221678</v>
      </c>
      <c r="EY5746" t="s">
        <v>12597</v>
      </c>
      <c r="EZ5746">
        <v>1</v>
      </c>
      <c r="FC5746">
        <v>55110001</v>
      </c>
      <c r="FD5746" t="s">
        <v>128</v>
      </c>
    </row>
    <row r="5747" spans="1:160" x14ac:dyDescent="0.3">
      <c r="A5747" t="str">
        <f>VLOOKUP(B5747,Table2[],3,FALSE)</f>
        <v>Digital</v>
      </c>
      <c r="B5747" t="str">
        <f>IF(OR(ISNUMBER(FIND("QVC",Z5747)),ISNUMBER(FIND("QVC",AL5747))),"QVC",IF(OR(ISNUMBER(FIND("NCO",H5747)),ISNUMBER(FIND("NCO",Y5747))), "NCO", IF(AL5747="consumer","PMD.com",VLOOKUP(LEFT(H5747,2),Tables!$E$1:$F$11,2,FALSE))))</f>
        <v>PMD.com</v>
      </c>
      <c r="C5747">
        <f t="shared" si="270"/>
        <v>51090030</v>
      </c>
      <c r="D5747">
        <f t="shared" si="271"/>
        <v>1</v>
      </c>
      <c r="E5747" t="str">
        <f t="shared" ca="1" si="272"/>
        <v>MTD orders shipped</v>
      </c>
      <c r="F5747" t="s">
        <v>3539</v>
      </c>
      <c r="G5747" t="s">
        <v>335</v>
      </c>
      <c r="H5747" t="s">
        <v>12591</v>
      </c>
      <c r="I5747" s="6">
        <v>44014.523888888885</v>
      </c>
      <c r="J5747" t="s">
        <v>16</v>
      </c>
      <c r="K5747" s="6">
        <v>44014.698587962965</v>
      </c>
      <c r="M5747" t="s">
        <v>12592</v>
      </c>
      <c r="N5747" t="s">
        <v>12593</v>
      </c>
      <c r="O5747" t="s">
        <v>550</v>
      </c>
      <c r="Q5747" t="s">
        <v>433</v>
      </c>
      <c r="R5747" t="s">
        <v>376</v>
      </c>
      <c r="S5747" t="s">
        <v>12594</v>
      </c>
      <c r="T5747" t="s">
        <v>338</v>
      </c>
      <c r="U5747" t="s">
        <v>530</v>
      </c>
      <c r="W5747" t="s">
        <v>12595</v>
      </c>
      <c r="Z5747" t="s">
        <v>12592</v>
      </c>
      <c r="AA5747" t="s">
        <v>12593</v>
      </c>
      <c r="AB5747" t="s">
        <v>550</v>
      </c>
      <c r="AD5747" t="s">
        <v>433</v>
      </c>
      <c r="AE5747" t="s">
        <v>376</v>
      </c>
      <c r="AF5747" t="s">
        <v>12594</v>
      </c>
      <c r="AG5747" t="s">
        <v>338</v>
      </c>
      <c r="AH5747" t="s">
        <v>530</v>
      </c>
      <c r="AJ5747" t="s">
        <v>12595</v>
      </c>
      <c r="AL5747" t="s">
        <v>339</v>
      </c>
      <c r="AM5747">
        <v>1</v>
      </c>
      <c r="AN5747">
        <v>1</v>
      </c>
      <c r="AO5747">
        <v>6688</v>
      </c>
      <c r="AQ5747">
        <v>125960</v>
      </c>
      <c r="AR5747">
        <v>51090030</v>
      </c>
      <c r="AS5747" t="s">
        <v>3043</v>
      </c>
      <c r="AT5747" t="s">
        <v>628</v>
      </c>
      <c r="AW5747" t="s">
        <v>343</v>
      </c>
      <c r="BY5747" t="s">
        <v>342</v>
      </c>
      <c r="BZ5747" t="b">
        <v>0</v>
      </c>
      <c r="EQ5747">
        <v>243047</v>
      </c>
      <c r="ER5747" t="s">
        <v>12596</v>
      </c>
      <c r="EV5747">
        <v>17290813</v>
      </c>
      <c r="EW5747">
        <v>928</v>
      </c>
      <c r="EX5747">
        <v>221678</v>
      </c>
      <c r="EY5747" t="s">
        <v>12597</v>
      </c>
      <c r="EZ5747">
        <v>1</v>
      </c>
      <c r="FC5747">
        <v>95385</v>
      </c>
      <c r="FD5747" t="s">
        <v>3531</v>
      </c>
    </row>
    <row r="5748" spans="1:160" x14ac:dyDescent="0.3">
      <c r="A5748" t="str">
        <f>VLOOKUP(B5748,Table2[],3,FALSE)</f>
        <v>Digital</v>
      </c>
      <c r="B5748" t="str">
        <f>IF(OR(ISNUMBER(FIND("QVC",Z5748)),ISNUMBER(FIND("QVC",AL5748))),"QVC",IF(OR(ISNUMBER(FIND("NCO",H5748)),ISNUMBER(FIND("NCO",Y5748))), "NCO", IF(AL5748="consumer","PMD.com",VLOOKUP(LEFT(H5748,2),Tables!$E$1:$F$11,2,FALSE))))</f>
        <v>PMD.com</v>
      </c>
      <c r="C5748">
        <f t="shared" si="270"/>
        <v>53980001</v>
      </c>
      <c r="D5748">
        <f t="shared" si="271"/>
        <v>1</v>
      </c>
      <c r="E5748" t="str">
        <f t="shared" ca="1" si="272"/>
        <v>MTD orders shipped</v>
      </c>
      <c r="F5748" t="s">
        <v>3539</v>
      </c>
      <c r="G5748" t="s">
        <v>335</v>
      </c>
      <c r="H5748" t="s">
        <v>12598</v>
      </c>
      <c r="I5748" s="6">
        <v>44014.385150462964</v>
      </c>
      <c r="J5748" t="s">
        <v>16</v>
      </c>
      <c r="K5748" s="6">
        <v>44014.698634259257</v>
      </c>
      <c r="M5748" t="s">
        <v>12599</v>
      </c>
      <c r="N5748" t="s">
        <v>12600</v>
      </c>
      <c r="Q5748" t="s">
        <v>12601</v>
      </c>
      <c r="R5748" t="s">
        <v>389</v>
      </c>
      <c r="S5748">
        <v>11798</v>
      </c>
      <c r="T5748" t="s">
        <v>338</v>
      </c>
      <c r="U5748" t="s">
        <v>530</v>
      </c>
      <c r="W5748" t="s">
        <v>12602</v>
      </c>
      <c r="Z5748" t="s">
        <v>12599</v>
      </c>
      <c r="AA5748" t="s">
        <v>12600</v>
      </c>
      <c r="AD5748" t="s">
        <v>12601</v>
      </c>
      <c r="AE5748" t="s">
        <v>389</v>
      </c>
      <c r="AF5748">
        <v>11798</v>
      </c>
      <c r="AG5748" t="s">
        <v>338</v>
      </c>
      <c r="AH5748" t="s">
        <v>530</v>
      </c>
      <c r="AJ5748" t="s">
        <v>12602</v>
      </c>
      <c r="AL5748" t="s">
        <v>339</v>
      </c>
      <c r="AM5748">
        <v>1</v>
      </c>
      <c r="AN5748">
        <v>1</v>
      </c>
      <c r="AO5748">
        <v>5816</v>
      </c>
      <c r="AQ5748">
        <v>124473</v>
      </c>
      <c r="AR5748">
        <v>53980001</v>
      </c>
      <c r="AS5748" t="s">
        <v>1735</v>
      </c>
      <c r="AT5748" t="s">
        <v>43</v>
      </c>
      <c r="AW5748" t="s">
        <v>340</v>
      </c>
      <c r="AX5748">
        <v>0</v>
      </c>
      <c r="AY5748" t="s">
        <v>348</v>
      </c>
      <c r="AZ5748">
        <v>0</v>
      </c>
      <c r="BY5748" t="s">
        <v>342</v>
      </c>
      <c r="EQ5748">
        <v>253177</v>
      </c>
      <c r="ER5748" t="s">
        <v>12603</v>
      </c>
      <c r="EV5748">
        <v>17290403</v>
      </c>
      <c r="EW5748">
        <v>928</v>
      </c>
      <c r="EX5748">
        <v>221595</v>
      </c>
      <c r="EY5748">
        <v>9.2748999964335493E+25</v>
      </c>
      <c r="EZ5748">
        <v>1</v>
      </c>
      <c r="FC5748">
        <v>53980001</v>
      </c>
      <c r="FD5748" t="s">
        <v>43</v>
      </c>
    </row>
    <row r="5749" spans="1:160" x14ac:dyDescent="0.3">
      <c r="A5749" t="str">
        <f>VLOOKUP(B5749,Table2[],3,FALSE)</f>
        <v>Digital</v>
      </c>
      <c r="B5749" t="str">
        <f>IF(OR(ISNUMBER(FIND("QVC",Z5749)),ISNUMBER(FIND("QVC",AL5749))),"QVC",IF(OR(ISNUMBER(FIND("NCO",H5749)),ISNUMBER(FIND("NCO",Y5749))), "NCO", IF(AL5749="consumer","PMD.com",VLOOKUP(LEFT(H5749,2),Tables!$E$1:$F$11,2,FALSE))))</f>
        <v>PMD.com</v>
      </c>
      <c r="C5749">
        <f t="shared" si="270"/>
        <v>53820001</v>
      </c>
      <c r="D5749">
        <f t="shared" si="271"/>
        <v>1</v>
      </c>
      <c r="E5749" t="str">
        <f t="shared" ca="1" si="272"/>
        <v>MTD orders shipped</v>
      </c>
      <c r="F5749" t="s">
        <v>3539</v>
      </c>
      <c r="G5749" t="s">
        <v>335</v>
      </c>
      <c r="H5749" t="s">
        <v>12604</v>
      </c>
      <c r="I5749" s="6">
        <v>44014.435381944444</v>
      </c>
      <c r="J5749" t="s">
        <v>16</v>
      </c>
      <c r="K5749" s="6">
        <v>44014.69939814815</v>
      </c>
      <c r="M5749" t="s">
        <v>12605</v>
      </c>
      <c r="N5749" t="s">
        <v>12606</v>
      </c>
      <c r="Q5749" t="s">
        <v>504</v>
      </c>
      <c r="R5749" t="s">
        <v>372</v>
      </c>
      <c r="S5749">
        <v>85255</v>
      </c>
      <c r="T5749" t="s">
        <v>338</v>
      </c>
      <c r="U5749" t="s">
        <v>530</v>
      </c>
      <c r="W5749" t="s">
        <v>12607</v>
      </c>
      <c r="Z5749" t="s">
        <v>12605</v>
      </c>
      <c r="AA5749" t="s">
        <v>12606</v>
      </c>
      <c r="AD5749" t="s">
        <v>504</v>
      </c>
      <c r="AE5749" t="s">
        <v>372</v>
      </c>
      <c r="AF5749">
        <v>85255</v>
      </c>
      <c r="AG5749" t="s">
        <v>338</v>
      </c>
      <c r="AH5749" t="s">
        <v>530</v>
      </c>
      <c r="AJ5749" t="s">
        <v>12607</v>
      </c>
      <c r="AL5749" t="s">
        <v>339</v>
      </c>
      <c r="AM5749">
        <v>1</v>
      </c>
      <c r="AN5749">
        <v>1</v>
      </c>
      <c r="AO5749">
        <v>3106</v>
      </c>
      <c r="AQ5749">
        <v>124463</v>
      </c>
      <c r="AR5749">
        <v>53820001</v>
      </c>
      <c r="AS5749" t="s">
        <v>133</v>
      </c>
      <c r="AT5749" t="s">
        <v>134</v>
      </c>
      <c r="AW5749" t="s">
        <v>340</v>
      </c>
      <c r="AX5749">
        <v>0</v>
      </c>
      <c r="AY5749" t="s">
        <v>348</v>
      </c>
      <c r="AZ5749">
        <v>0</v>
      </c>
      <c r="BY5749" t="s">
        <v>342</v>
      </c>
      <c r="EQ5749">
        <v>244732</v>
      </c>
      <c r="ER5749" t="s">
        <v>12608</v>
      </c>
      <c r="EV5749">
        <v>17290755</v>
      </c>
      <c r="EW5749">
        <v>928</v>
      </c>
      <c r="EX5749">
        <v>221619</v>
      </c>
      <c r="EY5749" t="s">
        <v>12609</v>
      </c>
      <c r="EZ5749">
        <v>1</v>
      </c>
      <c r="FC5749">
        <v>53820001</v>
      </c>
      <c r="FD5749" t="s">
        <v>134</v>
      </c>
    </row>
    <row r="5750" spans="1:160" x14ac:dyDescent="0.3">
      <c r="A5750" t="str">
        <f>VLOOKUP(B5750,Table2[],3,FALSE)</f>
        <v>Digital</v>
      </c>
      <c r="B5750" t="str">
        <f>IF(OR(ISNUMBER(FIND("QVC",Z5750)),ISNUMBER(FIND("QVC",AL5750))),"QVC",IF(OR(ISNUMBER(FIND("NCO",H5750)),ISNUMBER(FIND("NCO",Y5750))), "NCO", IF(AL5750="consumer","PMD.com",VLOOKUP(LEFT(H5750,2),Tables!$E$1:$F$11,2,FALSE))))</f>
        <v>PMD.com</v>
      </c>
      <c r="C5750">
        <f t="shared" si="270"/>
        <v>53900001</v>
      </c>
      <c r="D5750">
        <f t="shared" si="271"/>
        <v>1</v>
      </c>
      <c r="E5750" t="str">
        <f t="shared" ca="1" si="272"/>
        <v>MTD orders shipped</v>
      </c>
      <c r="F5750" t="s">
        <v>3539</v>
      </c>
      <c r="G5750" t="s">
        <v>335</v>
      </c>
      <c r="H5750" t="s">
        <v>12604</v>
      </c>
      <c r="I5750" s="6">
        <v>44014.435381944444</v>
      </c>
      <c r="J5750" t="s">
        <v>16</v>
      </c>
      <c r="K5750" s="6">
        <v>44014.69939814815</v>
      </c>
      <c r="M5750" t="s">
        <v>12605</v>
      </c>
      <c r="N5750" t="s">
        <v>12606</v>
      </c>
      <c r="Q5750" t="s">
        <v>504</v>
      </c>
      <c r="R5750" t="s">
        <v>372</v>
      </c>
      <c r="S5750">
        <v>85255</v>
      </c>
      <c r="T5750" t="s">
        <v>338</v>
      </c>
      <c r="U5750" t="s">
        <v>530</v>
      </c>
      <c r="W5750" t="s">
        <v>12607</v>
      </c>
      <c r="Z5750" t="s">
        <v>12605</v>
      </c>
      <c r="AA5750" t="s">
        <v>12606</v>
      </c>
      <c r="AD5750" t="s">
        <v>504</v>
      </c>
      <c r="AE5750" t="s">
        <v>372</v>
      </c>
      <c r="AF5750">
        <v>85255</v>
      </c>
      <c r="AG5750" t="s">
        <v>338</v>
      </c>
      <c r="AH5750" t="s">
        <v>530</v>
      </c>
      <c r="AJ5750" t="s">
        <v>12607</v>
      </c>
      <c r="AL5750" t="s">
        <v>339</v>
      </c>
      <c r="AM5750">
        <v>1</v>
      </c>
      <c r="AN5750">
        <v>1</v>
      </c>
      <c r="AO5750">
        <v>31217</v>
      </c>
      <c r="AQ5750">
        <v>124466</v>
      </c>
      <c r="AR5750">
        <v>53900001</v>
      </c>
      <c r="AS5750" t="s">
        <v>1697</v>
      </c>
      <c r="AT5750" t="s">
        <v>104</v>
      </c>
      <c r="AW5750" t="s">
        <v>343</v>
      </c>
      <c r="BY5750" t="s">
        <v>342</v>
      </c>
      <c r="EQ5750">
        <v>247378</v>
      </c>
      <c r="ER5750" t="s">
        <v>12608</v>
      </c>
      <c r="EV5750">
        <v>17290755</v>
      </c>
      <c r="EW5750">
        <v>928</v>
      </c>
      <c r="EX5750">
        <v>221619</v>
      </c>
      <c r="EY5750" t="s">
        <v>12609</v>
      </c>
      <c r="EZ5750">
        <v>1</v>
      </c>
      <c r="FC5750">
        <v>53900001</v>
      </c>
      <c r="FD5750" t="s">
        <v>104</v>
      </c>
    </row>
    <row r="5751" spans="1:160" x14ac:dyDescent="0.3">
      <c r="A5751" t="str">
        <f>VLOOKUP(B5751,Table2[],3,FALSE)</f>
        <v>Digital</v>
      </c>
      <c r="B5751" t="str">
        <f>IF(OR(ISNUMBER(FIND("QVC",Z5751)),ISNUMBER(FIND("QVC",AL5751))),"QVC",IF(OR(ISNUMBER(FIND("NCO",H5751)),ISNUMBER(FIND("NCO",Y5751))), "NCO", IF(AL5751="consumer","PMD.com",VLOOKUP(LEFT(H5751,2),Tables!$E$1:$F$11,2,FALSE))))</f>
        <v>PMD.com</v>
      </c>
      <c r="C5751">
        <f t="shared" si="270"/>
        <v>53750001</v>
      </c>
      <c r="D5751">
        <f t="shared" si="271"/>
        <v>1</v>
      </c>
      <c r="E5751" t="str">
        <f t="shared" ca="1" si="272"/>
        <v>MTD orders shipped</v>
      </c>
      <c r="F5751" t="s">
        <v>3539</v>
      </c>
      <c r="G5751" t="s">
        <v>335</v>
      </c>
      <c r="H5751" t="s">
        <v>12604</v>
      </c>
      <c r="I5751" s="6">
        <v>44014.435381944444</v>
      </c>
      <c r="J5751" t="s">
        <v>16</v>
      </c>
      <c r="K5751" s="6">
        <v>44014.69939814815</v>
      </c>
      <c r="M5751" t="s">
        <v>12605</v>
      </c>
      <c r="N5751" t="s">
        <v>12606</v>
      </c>
      <c r="Q5751" t="s">
        <v>504</v>
      </c>
      <c r="R5751" t="s">
        <v>372</v>
      </c>
      <c r="S5751">
        <v>85255</v>
      </c>
      <c r="T5751" t="s">
        <v>338</v>
      </c>
      <c r="U5751" t="s">
        <v>530</v>
      </c>
      <c r="W5751" t="s">
        <v>12607</v>
      </c>
      <c r="Z5751" t="s">
        <v>12605</v>
      </c>
      <c r="AA5751" t="s">
        <v>12606</v>
      </c>
      <c r="AD5751" t="s">
        <v>504</v>
      </c>
      <c r="AE5751" t="s">
        <v>372</v>
      </c>
      <c r="AF5751">
        <v>85255</v>
      </c>
      <c r="AG5751" t="s">
        <v>338</v>
      </c>
      <c r="AH5751" t="s">
        <v>530</v>
      </c>
      <c r="AJ5751" t="s">
        <v>12607</v>
      </c>
      <c r="AL5751" t="s">
        <v>339</v>
      </c>
      <c r="AM5751">
        <v>1</v>
      </c>
      <c r="AN5751">
        <v>1</v>
      </c>
      <c r="AO5751">
        <v>7901</v>
      </c>
      <c r="AQ5751">
        <v>124458</v>
      </c>
      <c r="AR5751">
        <v>53750001</v>
      </c>
      <c r="AS5751" t="s">
        <v>65</v>
      </c>
      <c r="AT5751" t="s">
        <v>164</v>
      </c>
      <c r="AW5751" t="s">
        <v>343</v>
      </c>
      <c r="BY5751" t="s">
        <v>342</v>
      </c>
      <c r="EQ5751">
        <v>243448</v>
      </c>
      <c r="ER5751" t="s">
        <v>12608</v>
      </c>
      <c r="EV5751">
        <v>17290755</v>
      </c>
      <c r="EW5751">
        <v>928</v>
      </c>
      <c r="EX5751">
        <v>221619</v>
      </c>
      <c r="EY5751" t="s">
        <v>12609</v>
      </c>
      <c r="EZ5751">
        <v>1</v>
      </c>
      <c r="FC5751">
        <v>53750001</v>
      </c>
      <c r="FD5751" t="s">
        <v>164</v>
      </c>
    </row>
    <row r="5752" spans="1:160" x14ac:dyDescent="0.3">
      <c r="A5752" t="str">
        <f>VLOOKUP(B5752,Table2[],3,FALSE)</f>
        <v>Digital</v>
      </c>
      <c r="B5752" t="str">
        <f>IF(OR(ISNUMBER(FIND("QVC",Z5752)),ISNUMBER(FIND("QVC",AL5752))),"QVC",IF(OR(ISNUMBER(FIND("NCO",H5752)),ISNUMBER(FIND("NCO",Y5752))), "NCO", IF(AL5752="consumer","PMD.com",VLOOKUP(LEFT(H5752,2),Tables!$E$1:$F$11,2,FALSE))))</f>
        <v>PMD.com</v>
      </c>
      <c r="C5752">
        <f t="shared" si="270"/>
        <v>5208</v>
      </c>
      <c r="D5752">
        <f t="shared" si="271"/>
        <v>1</v>
      </c>
      <c r="E5752" t="str">
        <f t="shared" ca="1" si="272"/>
        <v>MTD orders shipped</v>
      </c>
      <c r="F5752" t="s">
        <v>3539</v>
      </c>
      <c r="G5752" t="s">
        <v>335</v>
      </c>
      <c r="H5752" t="s">
        <v>12604</v>
      </c>
      <c r="I5752" s="6">
        <v>44014.435381944444</v>
      </c>
      <c r="J5752" t="s">
        <v>16</v>
      </c>
      <c r="K5752" s="6">
        <v>44014.69939814815</v>
      </c>
      <c r="M5752" t="s">
        <v>12605</v>
      </c>
      <c r="N5752" t="s">
        <v>12606</v>
      </c>
      <c r="Q5752" t="s">
        <v>504</v>
      </c>
      <c r="R5752" t="s">
        <v>372</v>
      </c>
      <c r="S5752">
        <v>85255</v>
      </c>
      <c r="T5752" t="s">
        <v>338</v>
      </c>
      <c r="U5752" t="s">
        <v>530</v>
      </c>
      <c r="W5752" t="s">
        <v>12607</v>
      </c>
      <c r="Z5752" t="s">
        <v>12605</v>
      </c>
      <c r="AA5752" t="s">
        <v>12606</v>
      </c>
      <c r="AD5752" t="s">
        <v>504</v>
      </c>
      <c r="AE5752" t="s">
        <v>372</v>
      </c>
      <c r="AF5752">
        <v>85255</v>
      </c>
      <c r="AG5752" t="s">
        <v>338</v>
      </c>
      <c r="AH5752" t="s">
        <v>530</v>
      </c>
      <c r="AJ5752" t="s">
        <v>12607</v>
      </c>
      <c r="AL5752" t="s">
        <v>339</v>
      </c>
      <c r="AM5752">
        <v>1</v>
      </c>
      <c r="AN5752">
        <v>1</v>
      </c>
      <c r="AO5752">
        <v>1406</v>
      </c>
      <c r="AQ5752">
        <v>124008</v>
      </c>
      <c r="AR5752">
        <v>5208</v>
      </c>
      <c r="AS5752" t="s">
        <v>51</v>
      </c>
      <c r="AT5752" t="s">
        <v>52</v>
      </c>
      <c r="AW5752" t="s">
        <v>340</v>
      </c>
      <c r="AX5752" t="s">
        <v>340</v>
      </c>
      <c r="AY5752" t="s">
        <v>419</v>
      </c>
      <c r="AZ5752" t="s">
        <v>420</v>
      </c>
      <c r="BY5752" t="s">
        <v>342</v>
      </c>
      <c r="EQ5752">
        <v>249094</v>
      </c>
      <c r="ER5752" t="s">
        <v>12608</v>
      </c>
      <c r="EV5752">
        <v>17290755</v>
      </c>
      <c r="EW5752">
        <v>928</v>
      </c>
      <c r="EX5752">
        <v>221619</v>
      </c>
      <c r="EY5752" t="s">
        <v>12609</v>
      </c>
      <c r="EZ5752">
        <v>1</v>
      </c>
      <c r="FC5752">
        <v>5208</v>
      </c>
      <c r="FD5752" t="s">
        <v>52</v>
      </c>
    </row>
    <row r="5753" spans="1:160" x14ac:dyDescent="0.3">
      <c r="A5753" t="str">
        <f>VLOOKUP(B5753,Table2[],3,FALSE)</f>
        <v>Digital</v>
      </c>
      <c r="B5753" t="str">
        <f>IF(OR(ISNUMBER(FIND("QVC",Z5753)),ISNUMBER(FIND("QVC",AL5753))),"QVC",IF(OR(ISNUMBER(FIND("NCO",H5753)),ISNUMBER(FIND("NCO",Y5753))), "NCO", IF(AL5753="consumer","PMD.com",VLOOKUP(LEFT(H5753,2),Tables!$E$1:$F$11,2,FALSE))))</f>
        <v>PMD.com</v>
      </c>
      <c r="C5753">
        <f t="shared" si="270"/>
        <v>5342</v>
      </c>
      <c r="D5753">
        <f t="shared" si="271"/>
        <v>1</v>
      </c>
      <c r="E5753" t="str">
        <f t="shared" ca="1" si="272"/>
        <v>MTD orders shipped</v>
      </c>
      <c r="F5753" t="s">
        <v>3539</v>
      </c>
      <c r="G5753" t="s">
        <v>335</v>
      </c>
      <c r="H5753" t="s">
        <v>12604</v>
      </c>
      <c r="I5753" s="6">
        <v>44014.435381944444</v>
      </c>
      <c r="J5753" t="s">
        <v>16</v>
      </c>
      <c r="K5753" s="6">
        <v>44014.69939814815</v>
      </c>
      <c r="M5753" t="s">
        <v>12605</v>
      </c>
      <c r="N5753" t="s">
        <v>12606</v>
      </c>
      <c r="Q5753" t="s">
        <v>504</v>
      </c>
      <c r="R5753" t="s">
        <v>372</v>
      </c>
      <c r="S5753">
        <v>85255</v>
      </c>
      <c r="T5753" t="s">
        <v>338</v>
      </c>
      <c r="U5753" t="s">
        <v>530</v>
      </c>
      <c r="W5753" t="s">
        <v>12607</v>
      </c>
      <c r="Z5753" t="s">
        <v>12605</v>
      </c>
      <c r="AA5753" t="s">
        <v>12606</v>
      </c>
      <c r="AD5753" t="s">
        <v>504</v>
      </c>
      <c r="AE5753" t="s">
        <v>372</v>
      </c>
      <c r="AF5753">
        <v>85255</v>
      </c>
      <c r="AG5753" t="s">
        <v>338</v>
      </c>
      <c r="AH5753" t="s">
        <v>530</v>
      </c>
      <c r="AJ5753" t="s">
        <v>12607</v>
      </c>
      <c r="AL5753" t="s">
        <v>339</v>
      </c>
      <c r="AM5753">
        <v>1</v>
      </c>
      <c r="AN5753">
        <v>1</v>
      </c>
      <c r="AO5753">
        <v>13280</v>
      </c>
      <c r="AQ5753">
        <v>123849</v>
      </c>
      <c r="AR5753">
        <v>5342</v>
      </c>
      <c r="AS5753" t="s">
        <v>1867</v>
      </c>
      <c r="AT5753" t="s">
        <v>149</v>
      </c>
      <c r="AW5753" t="s">
        <v>340</v>
      </c>
      <c r="AX5753" t="s">
        <v>340</v>
      </c>
      <c r="AY5753" t="s">
        <v>345</v>
      </c>
      <c r="AZ5753" t="s">
        <v>346</v>
      </c>
      <c r="BY5753" t="s">
        <v>342</v>
      </c>
      <c r="EQ5753">
        <v>244853</v>
      </c>
      <c r="ER5753" t="s">
        <v>12608</v>
      </c>
      <c r="EV5753">
        <v>17290755</v>
      </c>
      <c r="EW5753">
        <v>928</v>
      </c>
      <c r="EX5753">
        <v>221619</v>
      </c>
      <c r="EY5753" t="s">
        <v>12609</v>
      </c>
      <c r="EZ5753">
        <v>1</v>
      </c>
      <c r="FC5753">
        <v>5342</v>
      </c>
      <c r="FD5753" t="s">
        <v>149</v>
      </c>
    </row>
    <row r="5754" spans="1:160" x14ac:dyDescent="0.3">
      <c r="A5754" t="str">
        <f>VLOOKUP(B5754,Table2[],3,FALSE)</f>
        <v>Digital</v>
      </c>
      <c r="B5754" t="str">
        <f>IF(OR(ISNUMBER(FIND("QVC",Z5754)),ISNUMBER(FIND("QVC",AL5754))),"QVC",IF(OR(ISNUMBER(FIND("NCO",H5754)),ISNUMBER(FIND("NCO",Y5754))), "NCO", IF(AL5754="consumer","PMD.com",VLOOKUP(LEFT(H5754,2),Tables!$E$1:$F$11,2,FALSE))))</f>
        <v>PMD.com</v>
      </c>
      <c r="C5754">
        <f t="shared" si="270"/>
        <v>53740001</v>
      </c>
      <c r="D5754">
        <f t="shared" si="271"/>
        <v>1</v>
      </c>
      <c r="E5754" t="str">
        <f t="shared" ca="1" si="272"/>
        <v>MTD orders shipped</v>
      </c>
      <c r="F5754" t="s">
        <v>3539</v>
      </c>
      <c r="G5754" t="s">
        <v>335</v>
      </c>
      <c r="H5754" t="s">
        <v>12604</v>
      </c>
      <c r="I5754" s="6">
        <v>44014.435381944444</v>
      </c>
      <c r="J5754" t="s">
        <v>16</v>
      </c>
      <c r="K5754" s="6">
        <v>44014.69939814815</v>
      </c>
      <c r="M5754" t="s">
        <v>12605</v>
      </c>
      <c r="N5754" t="s">
        <v>12606</v>
      </c>
      <c r="Q5754" t="s">
        <v>504</v>
      </c>
      <c r="R5754" t="s">
        <v>372</v>
      </c>
      <c r="S5754">
        <v>85255</v>
      </c>
      <c r="T5754" t="s">
        <v>338</v>
      </c>
      <c r="U5754" t="s">
        <v>530</v>
      </c>
      <c r="W5754" t="s">
        <v>12607</v>
      </c>
      <c r="Z5754" t="s">
        <v>12605</v>
      </c>
      <c r="AA5754" t="s">
        <v>12606</v>
      </c>
      <c r="AD5754" t="s">
        <v>504</v>
      </c>
      <c r="AE5754" t="s">
        <v>372</v>
      </c>
      <c r="AF5754">
        <v>85255</v>
      </c>
      <c r="AG5754" t="s">
        <v>338</v>
      </c>
      <c r="AH5754" t="s">
        <v>530</v>
      </c>
      <c r="AJ5754" t="s">
        <v>12607</v>
      </c>
      <c r="AL5754" t="s">
        <v>339</v>
      </c>
      <c r="AM5754">
        <v>1</v>
      </c>
      <c r="AN5754">
        <v>1</v>
      </c>
      <c r="AO5754">
        <v>6057</v>
      </c>
      <c r="AQ5754">
        <v>124457</v>
      </c>
      <c r="AR5754">
        <v>53740001</v>
      </c>
      <c r="AS5754" t="s">
        <v>578</v>
      </c>
      <c r="AT5754" t="s">
        <v>70</v>
      </c>
      <c r="AW5754" t="s">
        <v>343</v>
      </c>
      <c r="BY5754" t="s">
        <v>342</v>
      </c>
      <c r="EQ5754">
        <v>244002</v>
      </c>
      <c r="ER5754" t="s">
        <v>12608</v>
      </c>
      <c r="EV5754">
        <v>17290755</v>
      </c>
      <c r="EW5754">
        <v>928</v>
      </c>
      <c r="EX5754">
        <v>221619</v>
      </c>
      <c r="EY5754" t="s">
        <v>12609</v>
      </c>
      <c r="EZ5754">
        <v>1</v>
      </c>
      <c r="FC5754">
        <v>53740001</v>
      </c>
      <c r="FD5754" t="s">
        <v>70</v>
      </c>
    </row>
    <row r="5755" spans="1:160" x14ac:dyDescent="0.3">
      <c r="A5755" t="str">
        <f>VLOOKUP(B5755,Table2[],3,FALSE)</f>
        <v>Digital</v>
      </c>
      <c r="B5755" t="str">
        <f>IF(OR(ISNUMBER(FIND("QVC",Z5755)),ISNUMBER(FIND("QVC",AL5755))),"QVC",IF(OR(ISNUMBER(FIND("NCO",H5755)),ISNUMBER(FIND("NCO",Y5755))), "NCO", IF(AL5755="consumer","PMD.com",VLOOKUP(LEFT(H5755,2),Tables!$E$1:$F$11,2,FALSE))))</f>
        <v>PMD.com</v>
      </c>
      <c r="C5755">
        <f t="shared" si="270"/>
        <v>51090030</v>
      </c>
      <c r="D5755">
        <f t="shared" si="271"/>
        <v>1</v>
      </c>
      <c r="E5755" t="str">
        <f t="shared" ca="1" si="272"/>
        <v>MTD orders shipped</v>
      </c>
      <c r="F5755" t="s">
        <v>3539</v>
      </c>
      <c r="G5755" t="s">
        <v>335</v>
      </c>
      <c r="H5755" t="s">
        <v>12610</v>
      </c>
      <c r="I5755" s="6">
        <v>44014.546678240738</v>
      </c>
      <c r="J5755" t="s">
        <v>16</v>
      </c>
      <c r="K5755" s="6">
        <v>44014.69940972222</v>
      </c>
      <c r="M5755" t="s">
        <v>12611</v>
      </c>
      <c r="N5755" t="s">
        <v>12612</v>
      </c>
      <c r="Q5755" t="s">
        <v>811</v>
      </c>
      <c r="R5755" t="s">
        <v>389</v>
      </c>
      <c r="S5755">
        <v>12208</v>
      </c>
      <c r="T5755" t="s">
        <v>338</v>
      </c>
      <c r="U5755" t="s">
        <v>530</v>
      </c>
      <c r="W5755" t="s">
        <v>12613</v>
      </c>
      <c r="Z5755" t="s">
        <v>12611</v>
      </c>
      <c r="AA5755" t="s">
        <v>12612</v>
      </c>
      <c r="AD5755" t="s">
        <v>811</v>
      </c>
      <c r="AE5755" t="s">
        <v>389</v>
      </c>
      <c r="AF5755">
        <v>12208</v>
      </c>
      <c r="AG5755" t="s">
        <v>338</v>
      </c>
      <c r="AH5755" t="s">
        <v>530</v>
      </c>
      <c r="AJ5755" t="s">
        <v>12613</v>
      </c>
      <c r="AL5755" t="s">
        <v>339</v>
      </c>
      <c r="AM5755">
        <v>1</v>
      </c>
      <c r="AN5755">
        <v>1</v>
      </c>
      <c r="AO5755">
        <v>6688</v>
      </c>
      <c r="AQ5755">
        <v>125960</v>
      </c>
      <c r="AR5755">
        <v>51090030</v>
      </c>
      <c r="AS5755" t="s">
        <v>3043</v>
      </c>
      <c r="AT5755" t="s">
        <v>628</v>
      </c>
      <c r="AW5755" t="s">
        <v>343</v>
      </c>
      <c r="BY5755" t="s">
        <v>342</v>
      </c>
      <c r="BZ5755" t="b">
        <v>0</v>
      </c>
      <c r="EQ5755">
        <v>243047</v>
      </c>
      <c r="ER5755" t="s">
        <v>12614</v>
      </c>
      <c r="EV5755">
        <v>17290826</v>
      </c>
      <c r="EW5755">
        <v>928</v>
      </c>
      <c r="EX5755">
        <v>221691</v>
      </c>
      <c r="EY5755" t="s">
        <v>12615</v>
      </c>
      <c r="EZ5755">
        <v>1</v>
      </c>
      <c r="FC5755">
        <v>95378</v>
      </c>
      <c r="FD5755" t="s">
        <v>1045</v>
      </c>
    </row>
    <row r="5756" spans="1:160" x14ac:dyDescent="0.3">
      <c r="A5756" t="str">
        <f>VLOOKUP(B5756,Table2[],3,FALSE)</f>
        <v>Digital</v>
      </c>
      <c r="B5756" t="str">
        <f>IF(OR(ISNUMBER(FIND("QVC",Z5756)),ISNUMBER(FIND("QVC",AL5756))),"QVC",IF(OR(ISNUMBER(FIND("NCO",H5756)),ISNUMBER(FIND("NCO",Y5756))), "NCO", IF(AL5756="consumer","PMD.com",VLOOKUP(LEFT(H5756,2),Tables!$E$1:$F$11,2,FALSE))))</f>
        <v>PMD.com</v>
      </c>
      <c r="C5756">
        <f t="shared" si="270"/>
        <v>5341030</v>
      </c>
      <c r="D5756">
        <f t="shared" si="271"/>
        <v>1</v>
      </c>
      <c r="E5756" t="str">
        <f t="shared" ca="1" si="272"/>
        <v>MTD orders shipped</v>
      </c>
      <c r="F5756" t="s">
        <v>3539</v>
      </c>
      <c r="G5756" t="s">
        <v>335</v>
      </c>
      <c r="H5756" t="s">
        <v>12610</v>
      </c>
      <c r="I5756" s="6">
        <v>44014.546678240738</v>
      </c>
      <c r="J5756" t="s">
        <v>16</v>
      </c>
      <c r="K5756" s="6">
        <v>44014.69940972222</v>
      </c>
      <c r="M5756" t="s">
        <v>12611</v>
      </c>
      <c r="N5756" t="s">
        <v>12612</v>
      </c>
      <c r="Q5756" t="s">
        <v>811</v>
      </c>
      <c r="R5756" t="s">
        <v>389</v>
      </c>
      <c r="S5756">
        <v>12208</v>
      </c>
      <c r="T5756" t="s">
        <v>338</v>
      </c>
      <c r="U5756" t="s">
        <v>530</v>
      </c>
      <c r="W5756" t="s">
        <v>12613</v>
      </c>
      <c r="Z5756" t="s">
        <v>12611</v>
      </c>
      <c r="AA5756" t="s">
        <v>12612</v>
      </c>
      <c r="AD5756" t="s">
        <v>811</v>
      </c>
      <c r="AE5756" t="s">
        <v>389</v>
      </c>
      <c r="AF5756">
        <v>12208</v>
      </c>
      <c r="AG5756" t="s">
        <v>338</v>
      </c>
      <c r="AH5756" t="s">
        <v>530</v>
      </c>
      <c r="AJ5756" t="s">
        <v>12613</v>
      </c>
      <c r="AL5756" t="s">
        <v>339</v>
      </c>
      <c r="AM5756">
        <v>1</v>
      </c>
      <c r="AN5756">
        <v>1</v>
      </c>
      <c r="AO5756">
        <v>12859</v>
      </c>
      <c r="AQ5756">
        <v>124642</v>
      </c>
      <c r="AR5756">
        <v>5341030</v>
      </c>
      <c r="AS5756" t="s">
        <v>925</v>
      </c>
      <c r="AT5756" t="s">
        <v>926</v>
      </c>
      <c r="AW5756" t="s">
        <v>366</v>
      </c>
      <c r="AX5756" t="s">
        <v>366</v>
      </c>
      <c r="AY5756" t="s">
        <v>345</v>
      </c>
      <c r="AZ5756" t="s">
        <v>346</v>
      </c>
      <c r="BY5756" t="s">
        <v>342</v>
      </c>
      <c r="EQ5756">
        <v>243275</v>
      </c>
      <c r="ER5756" t="s">
        <v>12614</v>
      </c>
      <c r="EV5756">
        <v>17290826</v>
      </c>
      <c r="EW5756">
        <v>928</v>
      </c>
      <c r="EX5756">
        <v>221691</v>
      </c>
      <c r="EY5756" t="s">
        <v>12615</v>
      </c>
      <c r="EZ5756">
        <v>1</v>
      </c>
      <c r="FC5756">
        <v>95378</v>
      </c>
      <c r="FD5756" t="s">
        <v>1045</v>
      </c>
    </row>
    <row r="5757" spans="1:160" x14ac:dyDescent="0.3">
      <c r="A5757" t="str">
        <f>VLOOKUP(B5757,Table2[],3,FALSE)</f>
        <v>Digital</v>
      </c>
      <c r="B5757" t="str">
        <f>IF(OR(ISNUMBER(FIND("QVC",Z5757)),ISNUMBER(FIND("QVC",AL5757))),"QVC",IF(OR(ISNUMBER(FIND("NCO",H5757)),ISNUMBER(FIND("NCO",Y5757))), "NCO", IF(AL5757="consumer","PMD.com",VLOOKUP(LEFT(H5757,2),Tables!$E$1:$F$11,2,FALSE))))</f>
        <v>PMD.com</v>
      </c>
      <c r="C5757">
        <f t="shared" si="270"/>
        <v>52710001</v>
      </c>
      <c r="D5757">
        <f t="shared" si="271"/>
        <v>1</v>
      </c>
      <c r="E5757" t="str">
        <f t="shared" ca="1" si="272"/>
        <v>MTD orders shipped</v>
      </c>
      <c r="F5757" t="s">
        <v>3539</v>
      </c>
      <c r="G5757" t="s">
        <v>335</v>
      </c>
      <c r="H5757" t="s">
        <v>12610</v>
      </c>
      <c r="I5757" s="6">
        <v>44014.546678240738</v>
      </c>
      <c r="J5757" t="s">
        <v>16</v>
      </c>
      <c r="K5757" s="6">
        <v>44014.69940972222</v>
      </c>
      <c r="M5757" t="s">
        <v>12611</v>
      </c>
      <c r="N5757" t="s">
        <v>12612</v>
      </c>
      <c r="Q5757" t="s">
        <v>811</v>
      </c>
      <c r="R5757" t="s">
        <v>389</v>
      </c>
      <c r="S5757">
        <v>12208</v>
      </c>
      <c r="T5757" t="s">
        <v>338</v>
      </c>
      <c r="U5757" t="s">
        <v>530</v>
      </c>
      <c r="W5757" t="s">
        <v>12613</v>
      </c>
      <c r="Z5757" t="s">
        <v>12611</v>
      </c>
      <c r="AA5757" t="s">
        <v>12612</v>
      </c>
      <c r="AD5757" t="s">
        <v>811</v>
      </c>
      <c r="AE5757" t="s">
        <v>389</v>
      </c>
      <c r="AF5757">
        <v>12208</v>
      </c>
      <c r="AG5757" t="s">
        <v>338</v>
      </c>
      <c r="AH5757" t="s">
        <v>530</v>
      </c>
      <c r="AJ5757" t="s">
        <v>12613</v>
      </c>
      <c r="AL5757" t="s">
        <v>339</v>
      </c>
      <c r="AM5757">
        <v>1</v>
      </c>
      <c r="AN5757">
        <v>1</v>
      </c>
      <c r="AO5757">
        <v>3399</v>
      </c>
      <c r="AQ5757">
        <v>124439</v>
      </c>
      <c r="AR5757">
        <v>52710001</v>
      </c>
      <c r="AS5757" t="s">
        <v>150</v>
      </c>
      <c r="AT5757" t="s">
        <v>151</v>
      </c>
      <c r="AW5757" t="s">
        <v>340</v>
      </c>
      <c r="AX5757" t="s">
        <v>340</v>
      </c>
      <c r="AY5757" t="s">
        <v>382</v>
      </c>
      <c r="AZ5757">
        <v>0</v>
      </c>
      <c r="BY5757" t="s">
        <v>342</v>
      </c>
      <c r="EQ5757">
        <v>249198</v>
      </c>
      <c r="ER5757" t="s">
        <v>12614</v>
      </c>
      <c r="EV5757">
        <v>17290826</v>
      </c>
      <c r="EW5757">
        <v>928</v>
      </c>
      <c r="EX5757">
        <v>221691</v>
      </c>
      <c r="EY5757" t="s">
        <v>12615</v>
      </c>
      <c r="EZ5757">
        <v>1</v>
      </c>
      <c r="FC5757">
        <v>95314</v>
      </c>
      <c r="FD5757" t="s">
        <v>528</v>
      </c>
    </row>
    <row r="5758" spans="1:160" x14ac:dyDescent="0.3">
      <c r="A5758" t="str">
        <f>VLOOKUP(B5758,Table2[],3,FALSE)</f>
        <v>Digital</v>
      </c>
      <c r="B5758" t="str">
        <f>IF(OR(ISNUMBER(FIND("QVC",Z5758)),ISNUMBER(FIND("QVC",AL5758))),"QVC",IF(OR(ISNUMBER(FIND("NCO",H5758)),ISNUMBER(FIND("NCO",Y5758))), "NCO", IF(AL5758="consumer","PMD.com",VLOOKUP(LEFT(H5758,2),Tables!$E$1:$F$11,2,FALSE))))</f>
        <v>PMD.com</v>
      </c>
      <c r="C5758">
        <f t="shared" si="270"/>
        <v>55300001</v>
      </c>
      <c r="D5758">
        <f t="shared" si="271"/>
        <v>1</v>
      </c>
      <c r="E5758" t="str">
        <f t="shared" ca="1" si="272"/>
        <v>MTD orders shipped</v>
      </c>
      <c r="F5758" t="s">
        <v>3539</v>
      </c>
      <c r="G5758" t="s">
        <v>335</v>
      </c>
      <c r="H5758" t="s">
        <v>12610</v>
      </c>
      <c r="I5758" s="6">
        <v>44014.546678240738</v>
      </c>
      <c r="J5758" t="s">
        <v>16</v>
      </c>
      <c r="K5758" s="6">
        <v>44014.69940972222</v>
      </c>
      <c r="M5758" t="s">
        <v>12611</v>
      </c>
      <c r="N5758" t="s">
        <v>12612</v>
      </c>
      <c r="Q5758" t="s">
        <v>811</v>
      </c>
      <c r="R5758" t="s">
        <v>389</v>
      </c>
      <c r="S5758">
        <v>12208</v>
      </c>
      <c r="T5758" t="s">
        <v>338</v>
      </c>
      <c r="U5758" t="s">
        <v>530</v>
      </c>
      <c r="W5758" t="s">
        <v>12613</v>
      </c>
      <c r="Z5758" t="s">
        <v>12611</v>
      </c>
      <c r="AA5758" t="s">
        <v>12612</v>
      </c>
      <c r="AD5758" t="s">
        <v>811</v>
      </c>
      <c r="AE5758" t="s">
        <v>389</v>
      </c>
      <c r="AF5758">
        <v>12208</v>
      </c>
      <c r="AG5758" t="s">
        <v>338</v>
      </c>
      <c r="AH5758" t="s">
        <v>530</v>
      </c>
      <c r="AJ5758" t="s">
        <v>12613</v>
      </c>
      <c r="AL5758" t="s">
        <v>339</v>
      </c>
      <c r="AM5758">
        <v>1</v>
      </c>
      <c r="AN5758">
        <v>1</v>
      </c>
      <c r="AO5758">
        <v>5039</v>
      </c>
      <c r="AQ5758">
        <v>124479</v>
      </c>
      <c r="AR5758">
        <v>55300001</v>
      </c>
      <c r="AS5758" t="s">
        <v>3008</v>
      </c>
      <c r="AT5758" t="s">
        <v>153</v>
      </c>
      <c r="AW5758" t="s">
        <v>340</v>
      </c>
      <c r="AX5758" t="s">
        <v>340</v>
      </c>
      <c r="AY5758" t="s">
        <v>382</v>
      </c>
      <c r="AZ5758">
        <v>0</v>
      </c>
      <c r="BY5758" t="s">
        <v>342</v>
      </c>
      <c r="EQ5758">
        <v>253396</v>
      </c>
      <c r="ER5758" t="s">
        <v>12614</v>
      </c>
      <c r="EV5758">
        <v>17290826</v>
      </c>
      <c r="EW5758">
        <v>928</v>
      </c>
      <c r="EX5758">
        <v>221691</v>
      </c>
      <c r="EY5758" t="s">
        <v>12615</v>
      </c>
      <c r="EZ5758">
        <v>1</v>
      </c>
      <c r="FC5758">
        <v>95314</v>
      </c>
      <c r="FD5758" t="s">
        <v>528</v>
      </c>
    </row>
    <row r="5759" spans="1:160" x14ac:dyDescent="0.3">
      <c r="A5759" t="str">
        <f>VLOOKUP(B5759,Table2[],3,FALSE)</f>
        <v>Digital</v>
      </c>
      <c r="B5759" t="str">
        <f>IF(OR(ISNUMBER(FIND("QVC",Z5759)),ISNUMBER(FIND("QVC",AL5759))),"QVC",IF(OR(ISNUMBER(FIND("NCO",H5759)),ISNUMBER(FIND("NCO",Y5759))), "NCO", IF(AL5759="consumer","PMD.com",VLOOKUP(LEFT(H5759,2),Tables!$E$1:$F$11,2,FALSE))))</f>
        <v>PMD.com</v>
      </c>
      <c r="C5759">
        <f t="shared" si="270"/>
        <v>51010010</v>
      </c>
      <c r="D5759">
        <f t="shared" si="271"/>
        <v>1</v>
      </c>
      <c r="E5759" t="str">
        <f t="shared" ca="1" si="272"/>
        <v>MTD orders shipped</v>
      </c>
      <c r="F5759" t="s">
        <v>3539</v>
      </c>
      <c r="G5759" t="s">
        <v>335</v>
      </c>
      <c r="H5759" t="s">
        <v>12610</v>
      </c>
      <c r="I5759" s="6">
        <v>44014.546678240738</v>
      </c>
      <c r="J5759" t="s">
        <v>16</v>
      </c>
      <c r="K5759" s="6">
        <v>44014.69940972222</v>
      </c>
      <c r="M5759" t="s">
        <v>12611</v>
      </c>
      <c r="N5759" t="s">
        <v>12612</v>
      </c>
      <c r="Q5759" t="s">
        <v>811</v>
      </c>
      <c r="R5759" t="s">
        <v>389</v>
      </c>
      <c r="S5759">
        <v>12208</v>
      </c>
      <c r="T5759" t="s">
        <v>338</v>
      </c>
      <c r="U5759" t="s">
        <v>530</v>
      </c>
      <c r="W5759" t="s">
        <v>12613</v>
      </c>
      <c r="Z5759" t="s">
        <v>12611</v>
      </c>
      <c r="AA5759" t="s">
        <v>12612</v>
      </c>
      <c r="AD5759" t="s">
        <v>811</v>
      </c>
      <c r="AE5759" t="s">
        <v>389</v>
      </c>
      <c r="AF5759">
        <v>12208</v>
      </c>
      <c r="AG5759" t="s">
        <v>338</v>
      </c>
      <c r="AH5759" t="s">
        <v>530</v>
      </c>
      <c r="AJ5759" t="s">
        <v>12613</v>
      </c>
      <c r="AL5759" t="s">
        <v>339</v>
      </c>
      <c r="AM5759">
        <v>1</v>
      </c>
      <c r="AN5759">
        <v>1</v>
      </c>
      <c r="AO5759">
        <v>11922</v>
      </c>
      <c r="AQ5759">
        <v>125659</v>
      </c>
      <c r="AR5759">
        <v>51010010</v>
      </c>
      <c r="AS5759" t="s">
        <v>1060</v>
      </c>
      <c r="AT5759" t="s">
        <v>170</v>
      </c>
      <c r="AW5759" t="s">
        <v>343</v>
      </c>
      <c r="BY5759" t="s">
        <v>342</v>
      </c>
      <c r="EQ5759">
        <v>247972</v>
      </c>
      <c r="ER5759" t="s">
        <v>12614</v>
      </c>
      <c r="EV5759">
        <v>17290826</v>
      </c>
      <c r="EW5759">
        <v>928</v>
      </c>
      <c r="EX5759">
        <v>221691</v>
      </c>
      <c r="EY5759" t="s">
        <v>12615</v>
      </c>
      <c r="EZ5759">
        <v>1</v>
      </c>
      <c r="FC5759">
        <v>95378</v>
      </c>
      <c r="FD5759" t="s">
        <v>1045</v>
      </c>
    </row>
    <row r="5760" spans="1:160" x14ac:dyDescent="0.3">
      <c r="A5760" t="str">
        <f>VLOOKUP(B5760,Table2[],3,FALSE)</f>
        <v>Digital</v>
      </c>
      <c r="B5760" t="str">
        <f>IF(OR(ISNUMBER(FIND("QVC",Z5760)),ISNUMBER(FIND("QVC",AL5760))),"QVC",IF(OR(ISNUMBER(FIND("NCO",H5760)),ISNUMBER(FIND("NCO",Y5760))), "NCO", IF(AL5760="consumer","PMD.com",VLOOKUP(LEFT(H5760,2),Tables!$E$1:$F$11,2,FALSE))))</f>
        <v>PMD.com</v>
      </c>
      <c r="C5760">
        <f t="shared" si="270"/>
        <v>52230001</v>
      </c>
      <c r="D5760">
        <f t="shared" si="271"/>
        <v>1</v>
      </c>
      <c r="E5760" t="str">
        <f t="shared" ca="1" si="272"/>
        <v>MTD orders shipped</v>
      </c>
      <c r="F5760" t="s">
        <v>3539</v>
      </c>
      <c r="G5760" t="s">
        <v>335</v>
      </c>
      <c r="H5760" t="s">
        <v>12616</v>
      </c>
      <c r="I5760" s="6">
        <v>44014.521724537037</v>
      </c>
      <c r="J5760" t="s">
        <v>16</v>
      </c>
      <c r="K5760" s="6">
        <v>44014.7</v>
      </c>
      <c r="M5760" t="s">
        <v>12617</v>
      </c>
      <c r="N5760" t="s">
        <v>12618</v>
      </c>
      <c r="Q5760" t="s">
        <v>539</v>
      </c>
      <c r="R5760" t="s">
        <v>365</v>
      </c>
      <c r="S5760" t="s">
        <v>12619</v>
      </c>
      <c r="T5760" t="s">
        <v>338</v>
      </c>
      <c r="U5760" t="s">
        <v>530</v>
      </c>
      <c r="W5760" t="s">
        <v>12620</v>
      </c>
      <c r="Z5760" t="s">
        <v>12617</v>
      </c>
      <c r="AA5760" t="s">
        <v>12618</v>
      </c>
      <c r="AD5760" t="s">
        <v>539</v>
      </c>
      <c r="AE5760" t="s">
        <v>365</v>
      </c>
      <c r="AF5760" t="s">
        <v>12619</v>
      </c>
      <c r="AG5760" t="s">
        <v>338</v>
      </c>
      <c r="AH5760" t="s">
        <v>530</v>
      </c>
      <c r="AJ5760" t="s">
        <v>12620</v>
      </c>
      <c r="AL5760" t="s">
        <v>339</v>
      </c>
      <c r="AM5760">
        <v>1</v>
      </c>
      <c r="AN5760">
        <v>1</v>
      </c>
      <c r="AO5760">
        <v>1194</v>
      </c>
      <c r="AQ5760">
        <v>124434</v>
      </c>
      <c r="AR5760">
        <v>52230001</v>
      </c>
      <c r="AS5760" t="s">
        <v>105</v>
      </c>
      <c r="AT5760" t="s">
        <v>106</v>
      </c>
      <c r="AW5760" t="s">
        <v>340</v>
      </c>
      <c r="AX5760" t="s">
        <v>340</v>
      </c>
      <c r="AY5760" t="s">
        <v>341</v>
      </c>
      <c r="AZ5760">
        <v>0</v>
      </c>
      <c r="BY5760" t="s">
        <v>342</v>
      </c>
      <c r="EQ5760">
        <v>247324</v>
      </c>
      <c r="ER5760" t="s">
        <v>12621</v>
      </c>
      <c r="EV5760">
        <v>17290812</v>
      </c>
      <c r="EW5760">
        <v>928</v>
      </c>
      <c r="EX5760">
        <v>221677</v>
      </c>
      <c r="EY5760" t="s">
        <v>12622</v>
      </c>
      <c r="EZ5760">
        <v>1</v>
      </c>
      <c r="FC5760">
        <v>52230001</v>
      </c>
      <c r="FD5760" t="s">
        <v>106</v>
      </c>
    </row>
    <row r="5761" spans="1:160" x14ac:dyDescent="0.3">
      <c r="A5761" t="str">
        <f>VLOOKUP(B5761,Table2[],3,FALSE)</f>
        <v>Digital</v>
      </c>
      <c r="B5761" t="str">
        <f>IF(OR(ISNUMBER(FIND("QVC",Z5761)),ISNUMBER(FIND("QVC",AL5761))),"QVC",IF(OR(ISNUMBER(FIND("NCO",H5761)),ISNUMBER(FIND("NCO",Y5761))), "NCO", IF(AL5761="consumer","PMD.com",VLOOKUP(LEFT(H5761,2),Tables!$E$1:$F$11,2,FALSE))))</f>
        <v>PMD.com</v>
      </c>
      <c r="C5761">
        <f t="shared" si="270"/>
        <v>5208</v>
      </c>
      <c r="D5761">
        <f t="shared" si="271"/>
        <v>3</v>
      </c>
      <c r="E5761" t="str">
        <f t="shared" ca="1" si="272"/>
        <v>MTD orders shipped</v>
      </c>
      <c r="F5761" t="s">
        <v>3539</v>
      </c>
      <c r="G5761" t="s">
        <v>335</v>
      </c>
      <c r="H5761" t="s">
        <v>12623</v>
      </c>
      <c r="I5761" s="6">
        <v>44014.43310185185</v>
      </c>
      <c r="J5761" t="s">
        <v>16</v>
      </c>
      <c r="K5761" s="6">
        <v>44014.700254629628</v>
      </c>
      <c r="M5761" t="s">
        <v>12624</v>
      </c>
      <c r="N5761" t="s">
        <v>12625</v>
      </c>
      <c r="Q5761" t="s">
        <v>12626</v>
      </c>
      <c r="R5761" t="s">
        <v>337</v>
      </c>
      <c r="S5761" t="s">
        <v>12627</v>
      </c>
      <c r="T5761" t="s">
        <v>338</v>
      </c>
      <c r="U5761" t="s">
        <v>530</v>
      </c>
      <c r="W5761" t="s">
        <v>12628</v>
      </c>
      <c r="Z5761" t="s">
        <v>12624</v>
      </c>
      <c r="AA5761" t="s">
        <v>12625</v>
      </c>
      <c r="AD5761" t="s">
        <v>12626</v>
      </c>
      <c r="AE5761" t="s">
        <v>337</v>
      </c>
      <c r="AF5761" t="s">
        <v>12627</v>
      </c>
      <c r="AG5761" t="s">
        <v>338</v>
      </c>
      <c r="AH5761" t="s">
        <v>530</v>
      </c>
      <c r="AJ5761" t="s">
        <v>12628</v>
      </c>
      <c r="AL5761" t="s">
        <v>339</v>
      </c>
      <c r="AM5761">
        <v>3</v>
      </c>
      <c r="AN5761">
        <v>3</v>
      </c>
      <c r="AO5761">
        <v>1406</v>
      </c>
      <c r="AQ5761">
        <v>124008</v>
      </c>
      <c r="AR5761">
        <v>5208</v>
      </c>
      <c r="AS5761" t="s">
        <v>51</v>
      </c>
      <c r="AT5761" t="s">
        <v>52</v>
      </c>
      <c r="AW5761" t="s">
        <v>340</v>
      </c>
      <c r="AX5761" t="s">
        <v>340</v>
      </c>
      <c r="AY5761" t="s">
        <v>419</v>
      </c>
      <c r="AZ5761" t="s">
        <v>420</v>
      </c>
      <c r="BY5761" t="s">
        <v>342</v>
      </c>
      <c r="EQ5761">
        <v>249094</v>
      </c>
      <c r="ER5761" t="s">
        <v>12629</v>
      </c>
      <c r="EV5761">
        <v>17290754</v>
      </c>
      <c r="EW5761">
        <v>928</v>
      </c>
      <c r="EX5761">
        <v>221618</v>
      </c>
      <c r="EY5761">
        <v>9.2748999964335493E+25</v>
      </c>
      <c r="EZ5761">
        <v>1</v>
      </c>
      <c r="FC5761">
        <v>5208</v>
      </c>
      <c r="FD5761" t="s">
        <v>52</v>
      </c>
    </row>
    <row r="5762" spans="1:160" x14ac:dyDescent="0.3">
      <c r="A5762" t="str">
        <f>VLOOKUP(B5762,Table2[],3,FALSE)</f>
        <v>Digital</v>
      </c>
      <c r="B5762" t="str">
        <f>IF(OR(ISNUMBER(FIND("QVC",Z5762)),ISNUMBER(FIND("QVC",AL5762))),"QVC",IF(OR(ISNUMBER(FIND("NCO",H5762)),ISNUMBER(FIND("NCO",Y5762))), "NCO", IF(AL5762="consumer","PMD.com",VLOOKUP(LEFT(H5762,2),Tables!$E$1:$F$11,2,FALSE))))</f>
        <v>PMD.com</v>
      </c>
      <c r="C5762">
        <f t="shared" si="270"/>
        <v>51010001</v>
      </c>
      <c r="D5762">
        <f t="shared" si="271"/>
        <v>2</v>
      </c>
      <c r="E5762" t="str">
        <f t="shared" ca="1" si="272"/>
        <v>MTD orders shipped</v>
      </c>
      <c r="F5762" t="s">
        <v>3539</v>
      </c>
      <c r="G5762" t="s">
        <v>335</v>
      </c>
      <c r="H5762" t="s">
        <v>12630</v>
      </c>
      <c r="I5762" s="6">
        <v>44014.439386574071</v>
      </c>
      <c r="J5762" t="s">
        <v>16</v>
      </c>
      <c r="K5762" s="6">
        <v>44014.701099537036</v>
      </c>
      <c r="M5762" t="s">
        <v>12631</v>
      </c>
      <c r="N5762" t="s">
        <v>12632</v>
      </c>
      <c r="Q5762" t="s">
        <v>12633</v>
      </c>
      <c r="R5762" t="s">
        <v>414</v>
      </c>
      <c r="S5762" t="s">
        <v>12634</v>
      </c>
      <c r="T5762" t="s">
        <v>338</v>
      </c>
      <c r="U5762" t="s">
        <v>530</v>
      </c>
      <c r="W5762" t="s">
        <v>12635</v>
      </c>
      <c r="Z5762" t="s">
        <v>12631</v>
      </c>
      <c r="AA5762" t="s">
        <v>12632</v>
      </c>
      <c r="AD5762" t="s">
        <v>12633</v>
      </c>
      <c r="AE5762" t="s">
        <v>414</v>
      </c>
      <c r="AF5762" t="s">
        <v>12634</v>
      </c>
      <c r="AG5762" t="s">
        <v>338</v>
      </c>
      <c r="AH5762" t="s">
        <v>530</v>
      </c>
      <c r="AJ5762" t="s">
        <v>12635</v>
      </c>
      <c r="AL5762" t="s">
        <v>339</v>
      </c>
      <c r="AM5762">
        <v>2</v>
      </c>
      <c r="AN5762">
        <v>2</v>
      </c>
      <c r="AO5762">
        <v>8743</v>
      </c>
      <c r="AQ5762">
        <v>123868</v>
      </c>
      <c r="AR5762">
        <v>51010001</v>
      </c>
      <c r="AS5762" t="s">
        <v>48</v>
      </c>
      <c r="AT5762" t="s">
        <v>49</v>
      </c>
      <c r="AW5762" t="s">
        <v>340</v>
      </c>
      <c r="AX5762" t="s">
        <v>340</v>
      </c>
      <c r="AY5762" t="s">
        <v>357</v>
      </c>
      <c r="AZ5762" t="s">
        <v>363</v>
      </c>
      <c r="BY5762" t="s">
        <v>342</v>
      </c>
      <c r="EQ5762">
        <v>251450</v>
      </c>
      <c r="ER5762" t="s">
        <v>12636</v>
      </c>
      <c r="EV5762">
        <v>17290759</v>
      </c>
      <c r="EW5762">
        <v>928</v>
      </c>
      <c r="EX5762">
        <v>221623</v>
      </c>
      <c r="EY5762">
        <v>9.2748999964335493E+25</v>
      </c>
      <c r="EZ5762">
        <v>1</v>
      </c>
      <c r="FC5762">
        <v>51010001</v>
      </c>
      <c r="FD5762" t="s">
        <v>49</v>
      </c>
    </row>
    <row r="5763" spans="1:160" x14ac:dyDescent="0.3">
      <c r="A5763" t="str">
        <f>VLOOKUP(B5763,Table2[],3,FALSE)</f>
        <v>Digital</v>
      </c>
      <c r="B5763" t="str">
        <f>IF(OR(ISNUMBER(FIND("QVC",Z5763)),ISNUMBER(FIND("QVC",AL5763))),"QVC",IF(OR(ISNUMBER(FIND("NCO",H5763)),ISNUMBER(FIND("NCO",Y5763))), "NCO", IF(AL5763="consumer","PMD.com",VLOOKUP(LEFT(H5763,2),Tables!$E$1:$F$11,2,FALSE))))</f>
        <v>PMD.com</v>
      </c>
      <c r="C5763">
        <f t="shared" si="270"/>
        <v>5208</v>
      </c>
      <c r="D5763">
        <f t="shared" si="271"/>
        <v>2</v>
      </c>
      <c r="E5763" t="str">
        <f t="shared" ca="1" si="272"/>
        <v>MTD orders shipped</v>
      </c>
      <c r="F5763" t="s">
        <v>3539</v>
      </c>
      <c r="G5763" t="s">
        <v>335</v>
      </c>
      <c r="H5763" t="s">
        <v>12637</v>
      </c>
      <c r="I5763" s="6">
        <v>44014.53702546296</v>
      </c>
      <c r="J5763" t="s">
        <v>16</v>
      </c>
      <c r="K5763" s="6">
        <v>44014.701898148145</v>
      </c>
      <c r="M5763" t="s">
        <v>12638</v>
      </c>
      <c r="N5763" t="s">
        <v>12639</v>
      </c>
      <c r="Q5763" t="s">
        <v>12640</v>
      </c>
      <c r="R5763" t="s">
        <v>403</v>
      </c>
      <c r="S5763" t="s">
        <v>12641</v>
      </c>
      <c r="T5763" t="s">
        <v>338</v>
      </c>
      <c r="U5763" t="s">
        <v>530</v>
      </c>
      <c r="W5763" t="s">
        <v>12642</v>
      </c>
      <c r="Z5763" t="s">
        <v>12638</v>
      </c>
      <c r="AA5763" t="s">
        <v>12639</v>
      </c>
      <c r="AD5763" t="s">
        <v>12640</v>
      </c>
      <c r="AE5763" t="s">
        <v>403</v>
      </c>
      <c r="AF5763" t="s">
        <v>12641</v>
      </c>
      <c r="AG5763" t="s">
        <v>338</v>
      </c>
      <c r="AH5763" t="s">
        <v>530</v>
      </c>
      <c r="AJ5763" t="s">
        <v>12642</v>
      </c>
      <c r="AL5763" t="s">
        <v>339</v>
      </c>
      <c r="AM5763">
        <v>2</v>
      </c>
      <c r="AN5763">
        <v>2</v>
      </c>
      <c r="AO5763">
        <v>1406</v>
      </c>
      <c r="AQ5763">
        <v>124008</v>
      </c>
      <c r="AR5763">
        <v>5208</v>
      </c>
      <c r="AS5763" t="s">
        <v>51</v>
      </c>
      <c r="AT5763" t="s">
        <v>52</v>
      </c>
      <c r="AW5763" t="s">
        <v>340</v>
      </c>
      <c r="AX5763" t="s">
        <v>340</v>
      </c>
      <c r="AY5763" t="s">
        <v>419</v>
      </c>
      <c r="AZ5763" t="s">
        <v>420</v>
      </c>
      <c r="BY5763" t="s">
        <v>342</v>
      </c>
      <c r="EQ5763">
        <v>249094</v>
      </c>
      <c r="ER5763" t="s">
        <v>12643</v>
      </c>
      <c r="EV5763">
        <v>17290821</v>
      </c>
      <c r="EW5763">
        <v>928</v>
      </c>
      <c r="EX5763">
        <v>221686</v>
      </c>
      <c r="EY5763" t="s">
        <v>12644</v>
      </c>
      <c r="EZ5763">
        <v>1</v>
      </c>
      <c r="FC5763">
        <v>5208</v>
      </c>
      <c r="FD5763" t="s">
        <v>52</v>
      </c>
    </row>
    <row r="5764" spans="1:160" x14ac:dyDescent="0.3">
      <c r="A5764" t="str">
        <f>VLOOKUP(B5764,Table2[],3,FALSE)</f>
        <v>Digital</v>
      </c>
      <c r="B5764" t="str">
        <f>IF(OR(ISNUMBER(FIND("QVC",Z5764)),ISNUMBER(FIND("QVC",AL5764))),"QVC",IF(OR(ISNUMBER(FIND("NCO",H5764)),ISNUMBER(FIND("NCO",Y5764))), "NCO", IF(AL5764="consumer","PMD.com",VLOOKUP(LEFT(H5764,2),Tables!$E$1:$F$11,2,FALSE))))</f>
        <v>PMD.com</v>
      </c>
      <c r="C5764">
        <f t="shared" si="270"/>
        <v>53920001</v>
      </c>
      <c r="D5764">
        <f t="shared" si="271"/>
        <v>1</v>
      </c>
      <c r="E5764" t="str">
        <f t="shared" ca="1" si="272"/>
        <v>MTD orders shipped</v>
      </c>
      <c r="F5764" t="s">
        <v>3539</v>
      </c>
      <c r="G5764" t="s">
        <v>335</v>
      </c>
      <c r="H5764" t="s">
        <v>12637</v>
      </c>
      <c r="I5764" s="6">
        <v>44014.53702546296</v>
      </c>
      <c r="J5764" t="s">
        <v>16</v>
      </c>
      <c r="K5764" s="6">
        <v>44014.701898148145</v>
      </c>
      <c r="M5764" t="s">
        <v>12638</v>
      </c>
      <c r="N5764" t="s">
        <v>12639</v>
      </c>
      <c r="Q5764" t="s">
        <v>12640</v>
      </c>
      <c r="R5764" t="s">
        <v>403</v>
      </c>
      <c r="S5764" t="s">
        <v>12641</v>
      </c>
      <c r="T5764" t="s">
        <v>338</v>
      </c>
      <c r="U5764" t="s">
        <v>530</v>
      </c>
      <c r="W5764" t="s">
        <v>12642</v>
      </c>
      <c r="Z5764" t="s">
        <v>12638</v>
      </c>
      <c r="AA5764" t="s">
        <v>12639</v>
      </c>
      <c r="AD5764" t="s">
        <v>12640</v>
      </c>
      <c r="AE5764" t="s">
        <v>403</v>
      </c>
      <c r="AF5764" t="s">
        <v>12641</v>
      </c>
      <c r="AG5764" t="s">
        <v>338</v>
      </c>
      <c r="AH5764" t="s">
        <v>530</v>
      </c>
      <c r="AJ5764" t="s">
        <v>12642</v>
      </c>
      <c r="AL5764" t="s">
        <v>339</v>
      </c>
      <c r="AM5764">
        <v>1</v>
      </c>
      <c r="AN5764">
        <v>1</v>
      </c>
      <c r="AO5764">
        <v>14899</v>
      </c>
      <c r="AQ5764">
        <v>124468</v>
      </c>
      <c r="AR5764">
        <v>53920001</v>
      </c>
      <c r="AS5764" t="s">
        <v>42</v>
      </c>
      <c r="AT5764" t="s">
        <v>40</v>
      </c>
      <c r="AW5764" t="s">
        <v>343</v>
      </c>
      <c r="BY5764" t="s">
        <v>342</v>
      </c>
      <c r="EQ5764">
        <v>247476</v>
      </c>
      <c r="ER5764" t="s">
        <v>12643</v>
      </c>
      <c r="EV5764">
        <v>17290821</v>
      </c>
      <c r="EW5764">
        <v>928</v>
      </c>
      <c r="EX5764">
        <v>221686</v>
      </c>
      <c r="EY5764" t="s">
        <v>12644</v>
      </c>
      <c r="EZ5764">
        <v>1</v>
      </c>
      <c r="FC5764">
        <v>95384</v>
      </c>
      <c r="FD5764" t="s">
        <v>3530</v>
      </c>
    </row>
    <row r="5765" spans="1:160" x14ac:dyDescent="0.3">
      <c r="A5765" t="str">
        <f>VLOOKUP(B5765,Table2[],3,FALSE)</f>
        <v>Digital</v>
      </c>
      <c r="B5765" t="str">
        <f>IF(OR(ISNUMBER(FIND("QVC",Z5765)),ISNUMBER(FIND("QVC",AL5765))),"QVC",IF(OR(ISNUMBER(FIND("NCO",H5765)),ISNUMBER(FIND("NCO",Y5765))), "NCO", IF(AL5765="consumer","PMD.com",VLOOKUP(LEFT(H5765,2),Tables!$E$1:$F$11,2,FALSE))))</f>
        <v>PMD.com</v>
      </c>
      <c r="C5765">
        <f t="shared" si="270"/>
        <v>52430001</v>
      </c>
      <c r="D5765">
        <f t="shared" si="271"/>
        <v>1</v>
      </c>
      <c r="E5765" t="str">
        <f t="shared" ca="1" si="272"/>
        <v>MTD orders shipped</v>
      </c>
      <c r="F5765" t="s">
        <v>3539</v>
      </c>
      <c r="G5765" t="s">
        <v>335</v>
      </c>
      <c r="H5765" t="s">
        <v>12637</v>
      </c>
      <c r="I5765" s="6">
        <v>44014.53702546296</v>
      </c>
      <c r="J5765" t="s">
        <v>16</v>
      </c>
      <c r="K5765" s="6">
        <v>44014.701898148145</v>
      </c>
      <c r="M5765" t="s">
        <v>12638</v>
      </c>
      <c r="N5765" t="s">
        <v>12639</v>
      </c>
      <c r="Q5765" t="s">
        <v>12640</v>
      </c>
      <c r="R5765" t="s">
        <v>403</v>
      </c>
      <c r="S5765" t="s">
        <v>12641</v>
      </c>
      <c r="T5765" t="s">
        <v>338</v>
      </c>
      <c r="U5765" t="s">
        <v>530</v>
      </c>
      <c r="W5765" t="s">
        <v>12642</v>
      </c>
      <c r="Z5765" t="s">
        <v>12638</v>
      </c>
      <c r="AA5765" t="s">
        <v>12639</v>
      </c>
      <c r="AD5765" t="s">
        <v>12640</v>
      </c>
      <c r="AE5765" t="s">
        <v>403</v>
      </c>
      <c r="AF5765" t="s">
        <v>12641</v>
      </c>
      <c r="AG5765" t="s">
        <v>338</v>
      </c>
      <c r="AH5765" t="s">
        <v>530</v>
      </c>
      <c r="AJ5765" t="s">
        <v>12642</v>
      </c>
      <c r="AL5765" t="s">
        <v>339</v>
      </c>
      <c r="AM5765">
        <v>1</v>
      </c>
      <c r="AN5765">
        <v>1</v>
      </c>
      <c r="AO5765">
        <v>12063</v>
      </c>
      <c r="AQ5765">
        <v>127155</v>
      </c>
      <c r="AR5765">
        <v>52430001</v>
      </c>
      <c r="AS5765" t="s">
        <v>9635</v>
      </c>
      <c r="AT5765" t="s">
        <v>75</v>
      </c>
      <c r="AW5765" t="s">
        <v>340</v>
      </c>
      <c r="AX5765" t="s">
        <v>340</v>
      </c>
      <c r="AY5765" t="s">
        <v>357</v>
      </c>
      <c r="AZ5765" t="s">
        <v>363</v>
      </c>
      <c r="BY5765" t="s">
        <v>342</v>
      </c>
      <c r="EQ5765">
        <v>252868</v>
      </c>
      <c r="ER5765" t="s">
        <v>12643</v>
      </c>
      <c r="EV5765">
        <v>17290821</v>
      </c>
      <c r="EW5765">
        <v>928</v>
      </c>
      <c r="EX5765">
        <v>221686</v>
      </c>
      <c r="EY5765" t="s">
        <v>12644</v>
      </c>
      <c r="EZ5765">
        <v>1</v>
      </c>
      <c r="FC5765">
        <v>95384</v>
      </c>
      <c r="FD5765" t="s">
        <v>3530</v>
      </c>
    </row>
    <row r="5766" spans="1:160" x14ac:dyDescent="0.3">
      <c r="A5766" t="str">
        <f>VLOOKUP(B5766,Table2[],3,FALSE)</f>
        <v>Digital</v>
      </c>
      <c r="B5766" t="str">
        <f>IF(OR(ISNUMBER(FIND("QVC",Z5766)),ISNUMBER(FIND("QVC",AL5766))),"QVC",IF(OR(ISNUMBER(FIND("NCO",H5766)),ISNUMBER(FIND("NCO",Y5766))), "NCO", IF(AL5766="consumer","PMD.com",VLOOKUP(LEFT(H5766,2),Tables!$E$1:$F$11,2,FALSE))))</f>
        <v>PMD.com</v>
      </c>
      <c r="C5766">
        <f t="shared" si="270"/>
        <v>7857</v>
      </c>
      <c r="D5766">
        <f t="shared" si="271"/>
        <v>1</v>
      </c>
      <c r="E5766" t="str">
        <f t="shared" ca="1" si="272"/>
        <v>MTD orders shipped</v>
      </c>
      <c r="F5766" t="s">
        <v>3539</v>
      </c>
      <c r="G5766" t="s">
        <v>335</v>
      </c>
      <c r="H5766" t="s">
        <v>12637</v>
      </c>
      <c r="I5766" s="6">
        <v>44014.53702546296</v>
      </c>
      <c r="J5766" t="s">
        <v>16</v>
      </c>
      <c r="K5766" s="6">
        <v>44014.701898148145</v>
      </c>
      <c r="M5766" t="s">
        <v>12638</v>
      </c>
      <c r="N5766" t="s">
        <v>12639</v>
      </c>
      <c r="Q5766" t="s">
        <v>12640</v>
      </c>
      <c r="R5766" t="s">
        <v>403</v>
      </c>
      <c r="S5766" t="s">
        <v>12641</v>
      </c>
      <c r="T5766" t="s">
        <v>338</v>
      </c>
      <c r="U5766" t="s">
        <v>530</v>
      </c>
      <c r="W5766" t="s">
        <v>12642</v>
      </c>
      <c r="Z5766" t="s">
        <v>12638</v>
      </c>
      <c r="AA5766" t="s">
        <v>12639</v>
      </c>
      <c r="AD5766" t="s">
        <v>12640</v>
      </c>
      <c r="AE5766" t="s">
        <v>403</v>
      </c>
      <c r="AF5766" t="s">
        <v>12641</v>
      </c>
      <c r="AG5766" t="s">
        <v>338</v>
      </c>
      <c r="AH5766" t="s">
        <v>530</v>
      </c>
      <c r="AJ5766" t="s">
        <v>12642</v>
      </c>
      <c r="AL5766" t="s">
        <v>339</v>
      </c>
      <c r="AM5766">
        <v>1</v>
      </c>
      <c r="AN5766">
        <v>1</v>
      </c>
      <c r="AO5766">
        <v>7773</v>
      </c>
      <c r="AQ5766">
        <v>127452</v>
      </c>
      <c r="AR5766">
        <v>7857</v>
      </c>
      <c r="AS5766" t="s">
        <v>174</v>
      </c>
      <c r="AT5766" t="s">
        <v>175</v>
      </c>
      <c r="AW5766" t="s">
        <v>343</v>
      </c>
      <c r="BY5766" t="s">
        <v>342</v>
      </c>
      <c r="EQ5766">
        <v>248874</v>
      </c>
      <c r="ER5766" t="s">
        <v>12643</v>
      </c>
      <c r="EV5766">
        <v>17290821</v>
      </c>
      <c r="EW5766">
        <v>928</v>
      </c>
      <c r="EX5766">
        <v>221686</v>
      </c>
      <c r="EY5766" t="s">
        <v>12644</v>
      </c>
      <c r="EZ5766">
        <v>1</v>
      </c>
      <c r="FC5766">
        <v>7857</v>
      </c>
      <c r="FD5766" t="s">
        <v>175</v>
      </c>
    </row>
    <row r="5767" spans="1:160" x14ac:dyDescent="0.3">
      <c r="A5767" t="str">
        <f>VLOOKUP(B5767,Table2[],3,FALSE)</f>
        <v>Digital</v>
      </c>
      <c r="B5767" t="str">
        <f>IF(OR(ISNUMBER(FIND("QVC",Z5767)),ISNUMBER(FIND("QVC",AL5767))),"QVC",IF(OR(ISNUMBER(FIND("NCO",H5767)),ISNUMBER(FIND("NCO",Y5767))), "NCO", IF(AL5767="consumer","PMD.com",VLOOKUP(LEFT(H5767,2),Tables!$E$1:$F$11,2,FALSE))))</f>
        <v>PMD.com</v>
      </c>
      <c r="C5767">
        <f t="shared" si="270"/>
        <v>53720001</v>
      </c>
      <c r="D5767">
        <f t="shared" si="271"/>
        <v>1</v>
      </c>
      <c r="E5767" t="str">
        <f t="shared" ca="1" si="272"/>
        <v>MTD orders shipped</v>
      </c>
      <c r="F5767" t="s">
        <v>3539</v>
      </c>
      <c r="G5767" t="s">
        <v>335</v>
      </c>
      <c r="H5767" t="s">
        <v>12637</v>
      </c>
      <c r="I5767" s="6">
        <v>44014.53702546296</v>
      </c>
      <c r="J5767" t="s">
        <v>16</v>
      </c>
      <c r="K5767" s="6">
        <v>44014.701898148145</v>
      </c>
      <c r="M5767" t="s">
        <v>12638</v>
      </c>
      <c r="N5767" t="s">
        <v>12639</v>
      </c>
      <c r="Q5767" t="s">
        <v>12640</v>
      </c>
      <c r="R5767" t="s">
        <v>403</v>
      </c>
      <c r="S5767" t="s">
        <v>12641</v>
      </c>
      <c r="T5767" t="s">
        <v>338</v>
      </c>
      <c r="U5767" t="s">
        <v>530</v>
      </c>
      <c r="W5767" t="s">
        <v>12642</v>
      </c>
      <c r="Z5767" t="s">
        <v>12638</v>
      </c>
      <c r="AA5767" t="s">
        <v>12639</v>
      </c>
      <c r="AD5767" t="s">
        <v>12640</v>
      </c>
      <c r="AE5767" t="s">
        <v>403</v>
      </c>
      <c r="AF5767" t="s">
        <v>12641</v>
      </c>
      <c r="AG5767" t="s">
        <v>338</v>
      </c>
      <c r="AH5767" t="s">
        <v>530</v>
      </c>
      <c r="AJ5767" t="s">
        <v>12642</v>
      </c>
      <c r="AL5767" t="s">
        <v>339</v>
      </c>
      <c r="AM5767">
        <v>1</v>
      </c>
      <c r="AN5767">
        <v>1</v>
      </c>
      <c r="AO5767">
        <v>4904</v>
      </c>
      <c r="AQ5767">
        <v>124455</v>
      </c>
      <c r="AR5767">
        <v>53720001</v>
      </c>
      <c r="AS5767" t="s">
        <v>1754</v>
      </c>
      <c r="AT5767" t="s">
        <v>69</v>
      </c>
      <c r="AW5767" t="s">
        <v>343</v>
      </c>
      <c r="BY5767" t="s">
        <v>342</v>
      </c>
      <c r="EQ5767">
        <v>248482</v>
      </c>
      <c r="ER5767" t="s">
        <v>12643</v>
      </c>
      <c r="EV5767">
        <v>17290821</v>
      </c>
      <c r="EW5767">
        <v>928</v>
      </c>
      <c r="EX5767">
        <v>221686</v>
      </c>
      <c r="EY5767" t="s">
        <v>12644</v>
      </c>
      <c r="EZ5767">
        <v>1</v>
      </c>
      <c r="FC5767">
        <v>53720001</v>
      </c>
      <c r="FD5767" t="s">
        <v>69</v>
      </c>
    </row>
    <row r="5768" spans="1:160" x14ac:dyDescent="0.3">
      <c r="A5768" t="str">
        <f>VLOOKUP(B5768,Table2[],3,FALSE)</f>
        <v>Digital</v>
      </c>
      <c r="B5768" t="str">
        <f>IF(OR(ISNUMBER(FIND("QVC",Z5768)),ISNUMBER(FIND("QVC",AL5768))),"QVC",IF(OR(ISNUMBER(FIND("NCO",H5768)),ISNUMBER(FIND("NCO",Y5768))), "NCO", IF(AL5768="consumer","PMD.com",VLOOKUP(LEFT(H5768,2),Tables!$E$1:$F$11,2,FALSE))))</f>
        <v>PMD.com</v>
      </c>
      <c r="C5768">
        <f t="shared" si="270"/>
        <v>51090030</v>
      </c>
      <c r="D5768">
        <f t="shared" si="271"/>
        <v>1</v>
      </c>
      <c r="E5768" t="str">
        <f t="shared" ca="1" si="272"/>
        <v>MTD orders shipped</v>
      </c>
      <c r="F5768" t="s">
        <v>3539</v>
      </c>
      <c r="G5768" t="s">
        <v>335</v>
      </c>
      <c r="H5768" t="s">
        <v>12637</v>
      </c>
      <c r="I5768" s="6">
        <v>44014.53702546296</v>
      </c>
      <c r="J5768" t="s">
        <v>16</v>
      </c>
      <c r="K5768" s="6">
        <v>44014.701898148145</v>
      </c>
      <c r="M5768" t="s">
        <v>12638</v>
      </c>
      <c r="N5768" t="s">
        <v>12639</v>
      </c>
      <c r="Q5768" t="s">
        <v>12640</v>
      </c>
      <c r="R5768" t="s">
        <v>403</v>
      </c>
      <c r="S5768" t="s">
        <v>12641</v>
      </c>
      <c r="T5768" t="s">
        <v>338</v>
      </c>
      <c r="U5768" t="s">
        <v>530</v>
      </c>
      <c r="W5768" t="s">
        <v>12642</v>
      </c>
      <c r="Z5768" t="s">
        <v>12638</v>
      </c>
      <c r="AA5768" t="s">
        <v>12639</v>
      </c>
      <c r="AD5768" t="s">
        <v>12640</v>
      </c>
      <c r="AE5768" t="s">
        <v>403</v>
      </c>
      <c r="AF5768" t="s">
        <v>12641</v>
      </c>
      <c r="AG5768" t="s">
        <v>338</v>
      </c>
      <c r="AH5768" t="s">
        <v>530</v>
      </c>
      <c r="AJ5768" t="s">
        <v>12642</v>
      </c>
      <c r="AL5768" t="s">
        <v>339</v>
      </c>
      <c r="AM5768">
        <v>1</v>
      </c>
      <c r="AN5768">
        <v>1</v>
      </c>
      <c r="AO5768">
        <v>6688</v>
      </c>
      <c r="AQ5768">
        <v>125960</v>
      </c>
      <c r="AR5768">
        <v>51090030</v>
      </c>
      <c r="AS5768" t="s">
        <v>3043</v>
      </c>
      <c r="AT5768" t="s">
        <v>628</v>
      </c>
      <c r="AW5768" t="s">
        <v>343</v>
      </c>
      <c r="BY5768" t="s">
        <v>342</v>
      </c>
      <c r="BZ5768" t="b">
        <v>0</v>
      </c>
      <c r="EQ5768">
        <v>243047</v>
      </c>
      <c r="ER5768" t="s">
        <v>12643</v>
      </c>
      <c r="EV5768">
        <v>17290821</v>
      </c>
      <c r="EW5768">
        <v>928</v>
      </c>
      <c r="EX5768">
        <v>221686</v>
      </c>
      <c r="EY5768" t="s">
        <v>12644</v>
      </c>
      <c r="EZ5768">
        <v>1</v>
      </c>
      <c r="FC5768">
        <v>95384</v>
      </c>
      <c r="FD5768" t="s">
        <v>3530</v>
      </c>
    </row>
    <row r="5769" spans="1:160" x14ac:dyDescent="0.3">
      <c r="A5769" t="str">
        <f>VLOOKUP(B5769,Table2[],3,FALSE)</f>
        <v>Digital</v>
      </c>
      <c r="B5769" t="str">
        <f>IF(OR(ISNUMBER(FIND("QVC",Z5769)),ISNUMBER(FIND("QVC",AL5769))),"QVC",IF(OR(ISNUMBER(FIND("NCO",H5769)),ISNUMBER(FIND("NCO",Y5769))), "NCO", IF(AL5769="consumer","PMD.com",VLOOKUP(LEFT(H5769,2),Tables!$E$1:$F$11,2,FALSE))))</f>
        <v>PMD.com</v>
      </c>
      <c r="C5769">
        <f t="shared" si="270"/>
        <v>5208</v>
      </c>
      <c r="D5769">
        <f t="shared" si="271"/>
        <v>1</v>
      </c>
      <c r="E5769" t="str">
        <f t="shared" ca="1" si="272"/>
        <v>MTD orders shipped</v>
      </c>
      <c r="F5769" t="s">
        <v>3539</v>
      </c>
      <c r="G5769" t="s">
        <v>335</v>
      </c>
      <c r="H5769" t="s">
        <v>12645</v>
      </c>
      <c r="I5769" s="6">
        <v>44014.447094907409</v>
      </c>
      <c r="J5769" t="s">
        <v>16</v>
      </c>
      <c r="K5769" s="6">
        <v>44014.701990740738</v>
      </c>
      <c r="M5769" t="s">
        <v>12646</v>
      </c>
      <c r="N5769" t="s">
        <v>12647</v>
      </c>
      <c r="O5769" t="s">
        <v>1195</v>
      </c>
      <c r="Q5769" t="s">
        <v>526</v>
      </c>
      <c r="R5769" t="s">
        <v>372</v>
      </c>
      <c r="S5769" t="s">
        <v>12648</v>
      </c>
      <c r="T5769" t="s">
        <v>338</v>
      </c>
      <c r="U5769" t="s">
        <v>530</v>
      </c>
      <c r="W5769" t="s">
        <v>12649</v>
      </c>
      <c r="Z5769" t="s">
        <v>12646</v>
      </c>
      <c r="AA5769" t="s">
        <v>12647</v>
      </c>
      <c r="AB5769" t="s">
        <v>1195</v>
      </c>
      <c r="AD5769" t="s">
        <v>526</v>
      </c>
      <c r="AE5769" t="s">
        <v>372</v>
      </c>
      <c r="AF5769" t="s">
        <v>12648</v>
      </c>
      <c r="AG5769" t="s">
        <v>338</v>
      </c>
      <c r="AH5769" t="s">
        <v>530</v>
      </c>
      <c r="AJ5769" t="s">
        <v>12649</v>
      </c>
      <c r="AL5769" t="s">
        <v>339</v>
      </c>
      <c r="AM5769">
        <v>1</v>
      </c>
      <c r="AN5769">
        <v>1</v>
      </c>
      <c r="AO5769">
        <v>1406</v>
      </c>
      <c r="AQ5769">
        <v>124008</v>
      </c>
      <c r="AR5769">
        <v>5208</v>
      </c>
      <c r="AS5769" t="s">
        <v>51</v>
      </c>
      <c r="AT5769" t="s">
        <v>52</v>
      </c>
      <c r="AW5769" t="s">
        <v>340</v>
      </c>
      <c r="AX5769" t="s">
        <v>340</v>
      </c>
      <c r="AY5769" t="s">
        <v>419</v>
      </c>
      <c r="AZ5769" t="s">
        <v>420</v>
      </c>
      <c r="BY5769" t="s">
        <v>342</v>
      </c>
      <c r="EQ5769">
        <v>249094</v>
      </c>
      <c r="ER5769" t="s">
        <v>12650</v>
      </c>
      <c r="EV5769">
        <v>17290764</v>
      </c>
      <c r="EW5769">
        <v>928</v>
      </c>
      <c r="EX5769">
        <v>221628</v>
      </c>
      <c r="EY5769" t="s">
        <v>12651</v>
      </c>
      <c r="EZ5769">
        <v>1</v>
      </c>
      <c r="FC5769">
        <v>5208</v>
      </c>
      <c r="FD5769" t="s">
        <v>52</v>
      </c>
    </row>
    <row r="5770" spans="1:160" x14ac:dyDescent="0.3">
      <c r="A5770" t="str">
        <f>VLOOKUP(B5770,Table2[],3,FALSE)</f>
        <v>Digital</v>
      </c>
      <c r="B5770" t="str">
        <f>IF(OR(ISNUMBER(FIND("QVC",Z5770)),ISNUMBER(FIND("QVC",AL5770))),"QVC",IF(OR(ISNUMBER(FIND("NCO",H5770)),ISNUMBER(FIND("NCO",Y5770))), "NCO", IF(AL5770="consumer","PMD.com",VLOOKUP(LEFT(H5770,2),Tables!$E$1:$F$11,2,FALSE))))</f>
        <v>PMD.com</v>
      </c>
      <c r="C5770">
        <f t="shared" si="270"/>
        <v>5342</v>
      </c>
      <c r="D5770">
        <f t="shared" si="271"/>
        <v>1</v>
      </c>
      <c r="E5770" t="str">
        <f t="shared" ca="1" si="272"/>
        <v>MTD orders shipped</v>
      </c>
      <c r="F5770" t="s">
        <v>3539</v>
      </c>
      <c r="G5770" t="s">
        <v>335</v>
      </c>
      <c r="H5770" t="s">
        <v>12652</v>
      </c>
      <c r="I5770" s="6">
        <v>44014.367037037038</v>
      </c>
      <c r="J5770" t="s">
        <v>16</v>
      </c>
      <c r="K5770" s="6">
        <v>44014.702002314814</v>
      </c>
      <c r="M5770" t="s">
        <v>12653</v>
      </c>
      <c r="N5770" t="s">
        <v>12654</v>
      </c>
      <c r="Q5770" t="s">
        <v>12655</v>
      </c>
      <c r="R5770" t="s">
        <v>389</v>
      </c>
      <c r="S5770" t="s">
        <v>12656</v>
      </c>
      <c r="T5770" t="s">
        <v>338</v>
      </c>
      <c r="U5770" t="s">
        <v>530</v>
      </c>
      <c r="W5770" t="s">
        <v>12657</v>
      </c>
      <c r="Z5770" t="s">
        <v>12653</v>
      </c>
      <c r="AA5770" t="s">
        <v>12654</v>
      </c>
      <c r="AD5770" t="s">
        <v>12655</v>
      </c>
      <c r="AE5770" t="s">
        <v>389</v>
      </c>
      <c r="AF5770" t="s">
        <v>12656</v>
      </c>
      <c r="AG5770" t="s">
        <v>338</v>
      </c>
      <c r="AH5770" t="s">
        <v>530</v>
      </c>
      <c r="AJ5770" t="s">
        <v>12657</v>
      </c>
      <c r="AL5770" t="s">
        <v>339</v>
      </c>
      <c r="AM5770">
        <v>1</v>
      </c>
      <c r="AN5770">
        <v>1</v>
      </c>
      <c r="AO5770">
        <v>13280</v>
      </c>
      <c r="AQ5770">
        <v>123849</v>
      </c>
      <c r="AR5770">
        <v>5342</v>
      </c>
      <c r="AS5770" t="s">
        <v>1867</v>
      </c>
      <c r="AT5770" t="s">
        <v>149</v>
      </c>
      <c r="AW5770" t="s">
        <v>340</v>
      </c>
      <c r="AX5770" t="s">
        <v>340</v>
      </c>
      <c r="AY5770" t="s">
        <v>345</v>
      </c>
      <c r="AZ5770" t="s">
        <v>346</v>
      </c>
      <c r="BY5770" t="s">
        <v>342</v>
      </c>
      <c r="EQ5770">
        <v>244853</v>
      </c>
      <c r="ER5770" t="s">
        <v>12658</v>
      </c>
      <c r="EV5770">
        <v>17290396</v>
      </c>
      <c r="EW5770">
        <v>928</v>
      </c>
      <c r="EX5770">
        <v>221587</v>
      </c>
      <c r="EY5770">
        <v>9.2748999964335493E+25</v>
      </c>
      <c r="EZ5770">
        <v>1</v>
      </c>
      <c r="FC5770">
        <v>5342</v>
      </c>
      <c r="FD5770" t="s">
        <v>149</v>
      </c>
    </row>
    <row r="5771" spans="1:160" x14ac:dyDescent="0.3">
      <c r="A5771" t="str">
        <f>VLOOKUP(B5771,Table2[],3,FALSE)</f>
        <v>Digital</v>
      </c>
      <c r="B5771" t="str">
        <f>IF(OR(ISNUMBER(FIND("QVC",Z5771)),ISNUMBER(FIND("QVC",AL5771))),"QVC",IF(OR(ISNUMBER(FIND("NCO",H5771)),ISNUMBER(FIND("NCO",Y5771))), "NCO", IF(AL5771="consumer","PMD.com",VLOOKUP(LEFT(H5771,2),Tables!$E$1:$F$11,2,FALSE))))</f>
        <v>PMD.com</v>
      </c>
      <c r="C5771">
        <f t="shared" si="270"/>
        <v>52430001</v>
      </c>
      <c r="D5771">
        <f t="shared" si="271"/>
        <v>1</v>
      </c>
      <c r="E5771" t="str">
        <f t="shared" ca="1" si="272"/>
        <v>MTD orders shipped</v>
      </c>
      <c r="F5771" t="s">
        <v>3539</v>
      </c>
      <c r="G5771" t="s">
        <v>335</v>
      </c>
      <c r="H5771" t="s">
        <v>12659</v>
      </c>
      <c r="I5771" s="6">
        <v>44014.446655092594</v>
      </c>
      <c r="J5771" t="s">
        <v>16</v>
      </c>
      <c r="K5771" s="6">
        <v>44014.702789351853</v>
      </c>
      <c r="M5771" t="s">
        <v>12660</v>
      </c>
      <c r="N5771" t="s">
        <v>12661</v>
      </c>
      <c r="Q5771" t="s">
        <v>12662</v>
      </c>
      <c r="R5771" t="s">
        <v>389</v>
      </c>
      <c r="S5771">
        <v>10954</v>
      </c>
      <c r="T5771" t="s">
        <v>338</v>
      </c>
      <c r="U5771" t="s">
        <v>530</v>
      </c>
      <c r="W5771" t="s">
        <v>12663</v>
      </c>
      <c r="Z5771" t="s">
        <v>12660</v>
      </c>
      <c r="AA5771" t="s">
        <v>12661</v>
      </c>
      <c r="AD5771" t="s">
        <v>12662</v>
      </c>
      <c r="AE5771" t="s">
        <v>389</v>
      </c>
      <c r="AF5771">
        <v>10954</v>
      </c>
      <c r="AG5771" t="s">
        <v>338</v>
      </c>
      <c r="AH5771" t="s">
        <v>530</v>
      </c>
      <c r="AJ5771" t="s">
        <v>12663</v>
      </c>
      <c r="AL5771" t="s">
        <v>339</v>
      </c>
      <c r="AM5771">
        <v>1</v>
      </c>
      <c r="AN5771">
        <v>1</v>
      </c>
      <c r="AO5771">
        <v>12063</v>
      </c>
      <c r="AQ5771">
        <v>127155</v>
      </c>
      <c r="AR5771">
        <v>52430001</v>
      </c>
      <c r="AS5771" t="s">
        <v>9635</v>
      </c>
      <c r="AT5771" t="s">
        <v>75</v>
      </c>
      <c r="AW5771" t="s">
        <v>340</v>
      </c>
      <c r="AX5771" t="s">
        <v>340</v>
      </c>
      <c r="AY5771" t="s">
        <v>357</v>
      </c>
      <c r="AZ5771" t="s">
        <v>363</v>
      </c>
      <c r="BY5771" t="s">
        <v>342</v>
      </c>
      <c r="EQ5771">
        <v>252868</v>
      </c>
      <c r="ER5771" t="s">
        <v>12664</v>
      </c>
      <c r="EV5771">
        <v>17290763</v>
      </c>
      <c r="EW5771">
        <v>928</v>
      </c>
      <c r="EX5771">
        <v>221627</v>
      </c>
      <c r="EY5771">
        <v>9.2748999964335493E+25</v>
      </c>
      <c r="EZ5771">
        <v>1</v>
      </c>
      <c r="FC5771">
        <v>52430001</v>
      </c>
      <c r="FD5771" t="s">
        <v>75</v>
      </c>
    </row>
    <row r="5772" spans="1:160" x14ac:dyDescent="0.3">
      <c r="A5772" t="str">
        <f>VLOOKUP(B5772,Table2[],3,FALSE)</f>
        <v>Digital</v>
      </c>
      <c r="B5772" t="str">
        <f>IF(OR(ISNUMBER(FIND("QVC",Z5772)),ISNUMBER(FIND("QVC",AL5772))),"QVC",IF(OR(ISNUMBER(FIND("NCO",H5772)),ISNUMBER(FIND("NCO",Y5772))), "NCO", IF(AL5772="consumer","PMD.com",VLOOKUP(LEFT(H5772,2),Tables!$E$1:$F$11,2,FALSE))))</f>
        <v>PMD.com</v>
      </c>
      <c r="C5772">
        <f t="shared" ref="C5772:C5835" si="273">AR5772</f>
        <v>51410001</v>
      </c>
      <c r="D5772">
        <f t="shared" ref="D5772:D5835" si="274">AN5772</f>
        <v>1</v>
      </c>
      <c r="E5772" t="str">
        <f t="shared" ref="E5772:E5835" ca="1" si="275">IF(MONTH(TODAY())-MONTH(I5772)&gt;0,"shifted orders shipped","MTD orders shipped")</f>
        <v>MTD orders shipped</v>
      </c>
      <c r="F5772" t="s">
        <v>3539</v>
      </c>
      <c r="G5772" t="s">
        <v>335</v>
      </c>
      <c r="H5772" t="s">
        <v>12665</v>
      </c>
      <c r="I5772" s="6">
        <v>44014.540173611109</v>
      </c>
      <c r="J5772" t="s">
        <v>16</v>
      </c>
      <c r="K5772" s="6">
        <v>44014.702928240738</v>
      </c>
      <c r="M5772" t="s">
        <v>12666</v>
      </c>
      <c r="N5772" t="s">
        <v>12667</v>
      </c>
      <c r="Q5772" t="s">
        <v>469</v>
      </c>
      <c r="R5772" t="s">
        <v>400</v>
      </c>
      <c r="S5772" t="s">
        <v>12668</v>
      </c>
      <c r="T5772" t="s">
        <v>338</v>
      </c>
      <c r="U5772" t="s">
        <v>530</v>
      </c>
      <c r="W5772" t="s">
        <v>12669</v>
      </c>
      <c r="Z5772" t="s">
        <v>12666</v>
      </c>
      <c r="AA5772" t="s">
        <v>12667</v>
      </c>
      <c r="AD5772" t="s">
        <v>469</v>
      </c>
      <c r="AE5772" t="s">
        <v>400</v>
      </c>
      <c r="AF5772" t="s">
        <v>12668</v>
      </c>
      <c r="AG5772" t="s">
        <v>338</v>
      </c>
      <c r="AH5772" t="s">
        <v>530</v>
      </c>
      <c r="AJ5772" t="s">
        <v>12669</v>
      </c>
      <c r="AL5772" t="s">
        <v>339</v>
      </c>
      <c r="AM5772">
        <v>1</v>
      </c>
      <c r="AN5772">
        <v>1</v>
      </c>
      <c r="AO5772">
        <v>10146</v>
      </c>
      <c r="AQ5772">
        <v>124431</v>
      </c>
      <c r="AR5772">
        <v>51410001</v>
      </c>
      <c r="AS5772" t="s">
        <v>2386</v>
      </c>
      <c r="AT5772" t="s">
        <v>81</v>
      </c>
      <c r="AW5772" t="s">
        <v>340</v>
      </c>
      <c r="AX5772" t="s">
        <v>340</v>
      </c>
      <c r="AY5772" t="s">
        <v>432</v>
      </c>
      <c r="AZ5772">
        <v>0</v>
      </c>
      <c r="BY5772" t="s">
        <v>342</v>
      </c>
      <c r="EQ5772">
        <v>253369</v>
      </c>
      <c r="ER5772" t="s">
        <v>12670</v>
      </c>
      <c r="EV5772">
        <v>17290823</v>
      </c>
      <c r="EW5772">
        <v>928</v>
      </c>
      <c r="EX5772">
        <v>221688</v>
      </c>
      <c r="EY5772">
        <v>9.2748999964335493E+25</v>
      </c>
      <c r="EZ5772">
        <v>1</v>
      </c>
      <c r="FC5772">
        <v>51410001</v>
      </c>
      <c r="FD5772" t="s">
        <v>81</v>
      </c>
    </row>
    <row r="5773" spans="1:160" x14ac:dyDescent="0.3">
      <c r="A5773" t="str">
        <f>VLOOKUP(B5773,Table2[],3,FALSE)</f>
        <v>Digital</v>
      </c>
      <c r="B5773" t="str">
        <f>IF(OR(ISNUMBER(FIND("QVC",Z5773)),ISNUMBER(FIND("QVC",AL5773))),"QVC",IF(OR(ISNUMBER(FIND("NCO",H5773)),ISNUMBER(FIND("NCO",Y5773))), "NCO", IF(AL5773="consumer","PMD.com",VLOOKUP(LEFT(H5773,2),Tables!$E$1:$F$11,2,FALSE))))</f>
        <v>PMD.com</v>
      </c>
      <c r="C5773">
        <f t="shared" si="273"/>
        <v>51010001</v>
      </c>
      <c r="D5773">
        <f t="shared" si="274"/>
        <v>1</v>
      </c>
      <c r="E5773" t="str">
        <f t="shared" ca="1" si="275"/>
        <v>MTD orders shipped</v>
      </c>
      <c r="F5773" t="s">
        <v>3539</v>
      </c>
      <c r="G5773" t="s">
        <v>335</v>
      </c>
      <c r="H5773" t="s">
        <v>12671</v>
      </c>
      <c r="I5773" s="6">
        <v>44014.445844907408</v>
      </c>
      <c r="J5773" t="s">
        <v>16</v>
      </c>
      <c r="K5773" s="6">
        <v>44014.7034375</v>
      </c>
      <c r="M5773" t="s">
        <v>12672</v>
      </c>
      <c r="N5773" t="s">
        <v>12673</v>
      </c>
      <c r="Q5773" t="s">
        <v>541</v>
      </c>
      <c r="R5773" t="s">
        <v>409</v>
      </c>
      <c r="S5773" t="s">
        <v>12674</v>
      </c>
      <c r="T5773" t="s">
        <v>338</v>
      </c>
      <c r="U5773" t="s">
        <v>530</v>
      </c>
      <c r="W5773" t="s">
        <v>12675</v>
      </c>
      <c r="Z5773" t="s">
        <v>12672</v>
      </c>
      <c r="AA5773" t="s">
        <v>12673</v>
      </c>
      <c r="AD5773" t="s">
        <v>541</v>
      </c>
      <c r="AE5773" t="s">
        <v>409</v>
      </c>
      <c r="AF5773" t="s">
        <v>12674</v>
      </c>
      <c r="AG5773" t="s">
        <v>338</v>
      </c>
      <c r="AH5773" t="s">
        <v>530</v>
      </c>
      <c r="AJ5773" t="s">
        <v>12675</v>
      </c>
      <c r="AL5773" t="s">
        <v>339</v>
      </c>
      <c r="AM5773">
        <v>1</v>
      </c>
      <c r="AN5773">
        <v>1</v>
      </c>
      <c r="AO5773">
        <v>8743</v>
      </c>
      <c r="AQ5773">
        <v>123868</v>
      </c>
      <c r="AR5773">
        <v>51010001</v>
      </c>
      <c r="AS5773" t="s">
        <v>48</v>
      </c>
      <c r="AT5773" t="s">
        <v>49</v>
      </c>
      <c r="AW5773" t="s">
        <v>340</v>
      </c>
      <c r="AX5773" t="s">
        <v>340</v>
      </c>
      <c r="AY5773" t="s">
        <v>357</v>
      </c>
      <c r="AZ5773" t="s">
        <v>363</v>
      </c>
      <c r="BY5773" t="s">
        <v>342</v>
      </c>
      <c r="EQ5773">
        <v>251450</v>
      </c>
      <c r="ER5773" t="s">
        <v>12676</v>
      </c>
      <c r="EV5773">
        <v>17290762</v>
      </c>
      <c r="EW5773">
        <v>928</v>
      </c>
      <c r="EX5773">
        <v>221626</v>
      </c>
      <c r="EY5773">
        <v>9.2748999964335493E+25</v>
      </c>
      <c r="EZ5773">
        <v>1</v>
      </c>
      <c r="FC5773">
        <v>51010001</v>
      </c>
      <c r="FD5773" t="s">
        <v>49</v>
      </c>
    </row>
    <row r="5774" spans="1:160" x14ac:dyDescent="0.3">
      <c r="A5774" t="str">
        <f>VLOOKUP(B5774,Table2[],3,FALSE)</f>
        <v>Digital</v>
      </c>
      <c r="B5774" t="str">
        <f>IF(OR(ISNUMBER(FIND("QVC",Z5774)),ISNUMBER(FIND("QVC",AL5774))),"QVC",IF(OR(ISNUMBER(FIND("NCO",H5774)),ISNUMBER(FIND("NCO",Y5774))), "NCO", IF(AL5774="consumer","PMD.com",VLOOKUP(LEFT(H5774,2),Tables!$E$1:$F$11,2,FALSE))))</f>
        <v>PMD.com</v>
      </c>
      <c r="C5774">
        <f t="shared" si="273"/>
        <v>53160001</v>
      </c>
      <c r="D5774">
        <f t="shared" si="274"/>
        <v>1</v>
      </c>
      <c r="E5774" t="str">
        <f t="shared" ca="1" si="275"/>
        <v>MTD orders shipped</v>
      </c>
      <c r="F5774" t="s">
        <v>3539</v>
      </c>
      <c r="G5774" t="s">
        <v>335</v>
      </c>
      <c r="H5774" t="s">
        <v>12677</v>
      </c>
      <c r="I5774" s="6">
        <v>44014.450092592589</v>
      </c>
      <c r="J5774" t="s">
        <v>16</v>
      </c>
      <c r="K5774" s="6">
        <v>44014.703993055555</v>
      </c>
      <c r="M5774" t="s">
        <v>12678</v>
      </c>
      <c r="N5774" t="s">
        <v>12679</v>
      </c>
      <c r="Q5774" t="s">
        <v>12680</v>
      </c>
      <c r="R5774" t="s">
        <v>403</v>
      </c>
      <c r="S5774">
        <v>53147</v>
      </c>
      <c r="T5774" t="s">
        <v>338</v>
      </c>
      <c r="U5774" t="s">
        <v>530</v>
      </c>
      <c r="W5774" t="s">
        <v>12681</v>
      </c>
      <c r="Z5774" t="s">
        <v>12678</v>
      </c>
      <c r="AA5774" t="s">
        <v>12679</v>
      </c>
      <c r="AD5774" t="s">
        <v>12680</v>
      </c>
      <c r="AE5774" t="s">
        <v>403</v>
      </c>
      <c r="AF5774">
        <v>53147</v>
      </c>
      <c r="AG5774" t="s">
        <v>338</v>
      </c>
      <c r="AH5774" t="s">
        <v>530</v>
      </c>
      <c r="AJ5774" t="s">
        <v>12681</v>
      </c>
      <c r="AL5774" t="s">
        <v>339</v>
      </c>
      <c r="AM5774">
        <v>1</v>
      </c>
      <c r="AN5774">
        <v>1</v>
      </c>
      <c r="AO5774">
        <v>4322</v>
      </c>
      <c r="AQ5774">
        <v>124007</v>
      </c>
      <c r="AR5774">
        <v>53160001</v>
      </c>
      <c r="AS5774" t="s">
        <v>1895</v>
      </c>
      <c r="AT5774" t="s">
        <v>119</v>
      </c>
      <c r="AW5774" t="s">
        <v>340</v>
      </c>
      <c r="AX5774" t="s">
        <v>340</v>
      </c>
      <c r="AY5774" t="s">
        <v>341</v>
      </c>
      <c r="AZ5774">
        <v>0</v>
      </c>
      <c r="BY5774" t="s">
        <v>342</v>
      </c>
      <c r="EQ5774">
        <v>252959</v>
      </c>
      <c r="ER5774" t="s">
        <v>12682</v>
      </c>
      <c r="EV5774">
        <v>17290766</v>
      </c>
      <c r="EW5774">
        <v>928</v>
      </c>
      <c r="EX5774">
        <v>221630</v>
      </c>
      <c r="EY5774">
        <v>9.2748999964335493E+25</v>
      </c>
      <c r="EZ5774">
        <v>1</v>
      </c>
      <c r="FC5774">
        <v>53160001</v>
      </c>
      <c r="FD5774" t="s">
        <v>119</v>
      </c>
    </row>
    <row r="5775" spans="1:160" x14ac:dyDescent="0.3">
      <c r="A5775" t="str">
        <f>VLOOKUP(B5775,Table2[],3,FALSE)</f>
        <v>Digital</v>
      </c>
      <c r="B5775" t="str">
        <f>IF(OR(ISNUMBER(FIND("QVC",Z5775)),ISNUMBER(FIND("QVC",AL5775))),"QVC",IF(OR(ISNUMBER(FIND("NCO",H5775)),ISNUMBER(FIND("NCO",Y5775))), "NCO", IF(AL5775="consumer","PMD.com",VLOOKUP(LEFT(H5775,2),Tables!$E$1:$F$11,2,FALSE))))</f>
        <v>PMD.com</v>
      </c>
      <c r="C5775">
        <f t="shared" si="273"/>
        <v>5354</v>
      </c>
      <c r="D5775">
        <f t="shared" si="274"/>
        <v>1</v>
      </c>
      <c r="E5775" t="str">
        <f t="shared" ca="1" si="275"/>
        <v>MTD orders shipped</v>
      </c>
      <c r="F5775" t="s">
        <v>3539</v>
      </c>
      <c r="G5775" t="s">
        <v>335</v>
      </c>
      <c r="H5775" t="s">
        <v>12683</v>
      </c>
      <c r="I5775" s="6">
        <v>44014.441203703704</v>
      </c>
      <c r="J5775" t="s">
        <v>16</v>
      </c>
      <c r="K5775" s="6">
        <v>44014.704143518517</v>
      </c>
      <c r="M5775" t="s">
        <v>12684</v>
      </c>
      <c r="N5775" t="s">
        <v>12685</v>
      </c>
      <c r="Q5775" t="s">
        <v>475</v>
      </c>
      <c r="R5775" t="s">
        <v>360</v>
      </c>
      <c r="S5775" t="s">
        <v>12686</v>
      </c>
      <c r="T5775" t="s">
        <v>338</v>
      </c>
      <c r="U5775" t="s">
        <v>530</v>
      </c>
      <c r="W5775" t="s">
        <v>12687</v>
      </c>
      <c r="Z5775" t="s">
        <v>12684</v>
      </c>
      <c r="AA5775" t="s">
        <v>12685</v>
      </c>
      <c r="AD5775" t="s">
        <v>475</v>
      </c>
      <c r="AE5775" t="s">
        <v>360</v>
      </c>
      <c r="AF5775" t="s">
        <v>12686</v>
      </c>
      <c r="AG5775" t="s">
        <v>338</v>
      </c>
      <c r="AH5775" t="s">
        <v>530</v>
      </c>
      <c r="AJ5775" t="s">
        <v>12687</v>
      </c>
      <c r="AL5775" t="s">
        <v>339</v>
      </c>
      <c r="AM5775">
        <v>1</v>
      </c>
      <c r="AN5775">
        <v>1</v>
      </c>
      <c r="AO5775">
        <v>5214</v>
      </c>
      <c r="AQ5775">
        <v>124518</v>
      </c>
      <c r="AR5775">
        <v>5354</v>
      </c>
      <c r="AS5775" t="s">
        <v>1753</v>
      </c>
      <c r="AT5775" t="s">
        <v>103</v>
      </c>
      <c r="AW5775" t="s">
        <v>340</v>
      </c>
      <c r="AX5775" t="s">
        <v>340</v>
      </c>
      <c r="AY5775" t="s">
        <v>351</v>
      </c>
      <c r="AZ5775" t="s">
        <v>415</v>
      </c>
      <c r="BY5775" t="s">
        <v>342</v>
      </c>
      <c r="EQ5775">
        <v>249176</v>
      </c>
      <c r="ER5775" t="s">
        <v>12688</v>
      </c>
      <c r="EV5775">
        <v>17290761</v>
      </c>
      <c r="EW5775">
        <v>928</v>
      </c>
      <c r="EX5775">
        <v>221625</v>
      </c>
      <c r="EY5775">
        <v>9.2748999964335493E+25</v>
      </c>
      <c r="EZ5775">
        <v>1</v>
      </c>
      <c r="FC5775">
        <v>5354</v>
      </c>
      <c r="FD5775" t="s">
        <v>103</v>
      </c>
    </row>
    <row r="5776" spans="1:160" x14ac:dyDescent="0.3">
      <c r="A5776" t="str">
        <f>VLOOKUP(B5776,Table2[],3,FALSE)</f>
        <v>Digital</v>
      </c>
      <c r="B5776" t="str">
        <f>IF(OR(ISNUMBER(FIND("QVC",Z5776)),ISNUMBER(FIND("QVC",AL5776))),"QVC",IF(OR(ISNUMBER(FIND("NCO",H5776)),ISNUMBER(FIND("NCO",Y5776))), "NCO", IF(AL5776="consumer","PMD.com",VLOOKUP(LEFT(H5776,2),Tables!$E$1:$F$11,2,FALSE))))</f>
        <v>PMD.com</v>
      </c>
      <c r="C5776">
        <f t="shared" si="273"/>
        <v>53920001</v>
      </c>
      <c r="D5776">
        <f t="shared" si="274"/>
        <v>1</v>
      </c>
      <c r="E5776" t="str">
        <f t="shared" ca="1" si="275"/>
        <v>MTD orders shipped</v>
      </c>
      <c r="F5776" t="s">
        <v>3539</v>
      </c>
      <c r="G5776" t="s">
        <v>335</v>
      </c>
      <c r="H5776" t="s">
        <v>12689</v>
      </c>
      <c r="I5776" s="6">
        <v>44014.529328703706</v>
      </c>
      <c r="J5776" t="s">
        <v>16</v>
      </c>
      <c r="K5776" s="6">
        <v>44014.704652777778</v>
      </c>
      <c r="M5776" t="s">
        <v>12690</v>
      </c>
      <c r="N5776" t="s">
        <v>12691</v>
      </c>
      <c r="Q5776" t="s">
        <v>738</v>
      </c>
      <c r="R5776" t="s">
        <v>365</v>
      </c>
      <c r="S5776" t="s">
        <v>12692</v>
      </c>
      <c r="T5776" t="s">
        <v>338</v>
      </c>
      <c r="U5776" t="s">
        <v>530</v>
      </c>
      <c r="W5776" t="s">
        <v>12693</v>
      </c>
      <c r="Z5776" t="s">
        <v>12690</v>
      </c>
      <c r="AA5776" t="s">
        <v>12691</v>
      </c>
      <c r="AD5776" t="s">
        <v>738</v>
      </c>
      <c r="AE5776" t="s">
        <v>365</v>
      </c>
      <c r="AF5776" t="s">
        <v>12692</v>
      </c>
      <c r="AG5776" t="s">
        <v>338</v>
      </c>
      <c r="AH5776" t="s">
        <v>530</v>
      </c>
      <c r="AJ5776" t="s">
        <v>12693</v>
      </c>
      <c r="AL5776" t="s">
        <v>339</v>
      </c>
      <c r="AM5776">
        <v>1</v>
      </c>
      <c r="AN5776">
        <v>1</v>
      </c>
      <c r="AO5776">
        <v>14899</v>
      </c>
      <c r="AQ5776">
        <v>124468</v>
      </c>
      <c r="AR5776">
        <v>53920001</v>
      </c>
      <c r="AS5776" t="s">
        <v>42</v>
      </c>
      <c r="AT5776" t="s">
        <v>40</v>
      </c>
      <c r="AW5776" t="s">
        <v>343</v>
      </c>
      <c r="BY5776" t="s">
        <v>342</v>
      </c>
      <c r="EQ5776">
        <v>247476</v>
      </c>
      <c r="ER5776" t="s">
        <v>12694</v>
      </c>
      <c r="EV5776">
        <v>17290818</v>
      </c>
      <c r="EW5776">
        <v>928</v>
      </c>
      <c r="EX5776">
        <v>221683</v>
      </c>
      <c r="EY5776" t="s">
        <v>12695</v>
      </c>
      <c r="EZ5776">
        <v>1</v>
      </c>
      <c r="FC5776">
        <v>95384</v>
      </c>
      <c r="FD5776" t="s">
        <v>3530</v>
      </c>
    </row>
    <row r="5777" spans="1:160" x14ac:dyDescent="0.3">
      <c r="A5777" t="str">
        <f>VLOOKUP(B5777,Table2[],3,FALSE)</f>
        <v>Digital</v>
      </c>
      <c r="B5777" t="str">
        <f>IF(OR(ISNUMBER(FIND("QVC",Z5777)),ISNUMBER(FIND("QVC",AL5777))),"QVC",IF(OR(ISNUMBER(FIND("NCO",H5777)),ISNUMBER(FIND("NCO",Y5777))), "NCO", IF(AL5777="consumer","PMD.com",VLOOKUP(LEFT(H5777,2),Tables!$E$1:$F$11,2,FALSE))))</f>
        <v>PMD.com</v>
      </c>
      <c r="C5777">
        <f t="shared" si="273"/>
        <v>53800001</v>
      </c>
      <c r="D5777">
        <f t="shared" si="274"/>
        <v>1</v>
      </c>
      <c r="E5777" t="str">
        <f t="shared" ca="1" si="275"/>
        <v>MTD orders shipped</v>
      </c>
      <c r="F5777" t="s">
        <v>3539</v>
      </c>
      <c r="G5777" t="s">
        <v>335</v>
      </c>
      <c r="H5777" t="s">
        <v>12689</v>
      </c>
      <c r="I5777" s="6">
        <v>44014.529328703706</v>
      </c>
      <c r="J5777" t="s">
        <v>16</v>
      </c>
      <c r="K5777" s="6">
        <v>44014.704652777778</v>
      </c>
      <c r="M5777" t="s">
        <v>12690</v>
      </c>
      <c r="N5777" t="s">
        <v>12691</v>
      </c>
      <c r="Q5777" t="s">
        <v>738</v>
      </c>
      <c r="R5777" t="s">
        <v>365</v>
      </c>
      <c r="S5777" t="s">
        <v>12692</v>
      </c>
      <c r="T5777" t="s">
        <v>338</v>
      </c>
      <c r="U5777" t="s">
        <v>530</v>
      </c>
      <c r="W5777" t="s">
        <v>12693</v>
      </c>
      <c r="Z5777" t="s">
        <v>12690</v>
      </c>
      <c r="AA5777" t="s">
        <v>12691</v>
      </c>
      <c r="AD5777" t="s">
        <v>738</v>
      </c>
      <c r="AE5777" t="s">
        <v>365</v>
      </c>
      <c r="AF5777" t="s">
        <v>12692</v>
      </c>
      <c r="AG5777" t="s">
        <v>338</v>
      </c>
      <c r="AH5777" t="s">
        <v>530</v>
      </c>
      <c r="AJ5777" t="s">
        <v>12693</v>
      </c>
      <c r="AL5777" t="s">
        <v>339</v>
      </c>
      <c r="AM5777">
        <v>1</v>
      </c>
      <c r="AN5777">
        <v>1</v>
      </c>
      <c r="AO5777">
        <v>7272</v>
      </c>
      <c r="AQ5777">
        <v>124461</v>
      </c>
      <c r="AR5777">
        <v>53800001</v>
      </c>
      <c r="AS5777" t="s">
        <v>135</v>
      </c>
      <c r="AT5777" t="s">
        <v>172</v>
      </c>
      <c r="AW5777" t="s">
        <v>340</v>
      </c>
      <c r="AX5777">
        <v>0</v>
      </c>
      <c r="AY5777" t="s">
        <v>348</v>
      </c>
      <c r="AZ5777">
        <v>0</v>
      </c>
      <c r="BY5777" t="s">
        <v>342</v>
      </c>
      <c r="EQ5777">
        <v>243225</v>
      </c>
      <c r="ER5777" t="s">
        <v>12694</v>
      </c>
      <c r="EV5777">
        <v>17290818</v>
      </c>
      <c r="EW5777">
        <v>928</v>
      </c>
      <c r="EX5777">
        <v>221683</v>
      </c>
      <c r="EY5777" t="s">
        <v>12695</v>
      </c>
      <c r="EZ5777">
        <v>1</v>
      </c>
      <c r="FC5777">
        <v>53800001</v>
      </c>
      <c r="FD5777" t="s">
        <v>172</v>
      </c>
    </row>
    <row r="5778" spans="1:160" x14ac:dyDescent="0.3">
      <c r="A5778" t="str">
        <f>VLOOKUP(B5778,Table2[],3,FALSE)</f>
        <v>Digital</v>
      </c>
      <c r="B5778" t="str">
        <f>IF(OR(ISNUMBER(FIND("QVC",Z5778)),ISNUMBER(FIND("QVC",AL5778))),"QVC",IF(OR(ISNUMBER(FIND("NCO",H5778)),ISNUMBER(FIND("NCO",Y5778))), "NCO", IF(AL5778="consumer","PMD.com",VLOOKUP(LEFT(H5778,2),Tables!$E$1:$F$11,2,FALSE))))</f>
        <v>PMD.com</v>
      </c>
      <c r="C5778">
        <f t="shared" si="273"/>
        <v>5354</v>
      </c>
      <c r="D5778">
        <f t="shared" si="274"/>
        <v>1</v>
      </c>
      <c r="E5778" t="str">
        <f t="shared" ca="1" si="275"/>
        <v>MTD orders shipped</v>
      </c>
      <c r="F5778" t="s">
        <v>3539</v>
      </c>
      <c r="G5778" t="s">
        <v>335</v>
      </c>
      <c r="H5778" t="s">
        <v>12689</v>
      </c>
      <c r="I5778" s="6">
        <v>44014.529328703706</v>
      </c>
      <c r="J5778" t="s">
        <v>16</v>
      </c>
      <c r="K5778" s="6">
        <v>44014.704652777778</v>
      </c>
      <c r="M5778" t="s">
        <v>12690</v>
      </c>
      <c r="N5778" t="s">
        <v>12691</v>
      </c>
      <c r="Q5778" t="s">
        <v>738</v>
      </c>
      <c r="R5778" t="s">
        <v>365</v>
      </c>
      <c r="S5778" t="s">
        <v>12692</v>
      </c>
      <c r="T5778" t="s">
        <v>338</v>
      </c>
      <c r="U5778" t="s">
        <v>530</v>
      </c>
      <c r="W5778" t="s">
        <v>12693</v>
      </c>
      <c r="Z5778" t="s">
        <v>12690</v>
      </c>
      <c r="AA5778" t="s">
        <v>12691</v>
      </c>
      <c r="AD5778" t="s">
        <v>738</v>
      </c>
      <c r="AE5778" t="s">
        <v>365</v>
      </c>
      <c r="AF5778" t="s">
        <v>12692</v>
      </c>
      <c r="AG5778" t="s">
        <v>338</v>
      </c>
      <c r="AH5778" t="s">
        <v>530</v>
      </c>
      <c r="AJ5778" t="s">
        <v>12693</v>
      </c>
      <c r="AL5778" t="s">
        <v>339</v>
      </c>
      <c r="AM5778">
        <v>1</v>
      </c>
      <c r="AN5778">
        <v>1</v>
      </c>
      <c r="AO5778">
        <v>5214</v>
      </c>
      <c r="AQ5778">
        <v>124518</v>
      </c>
      <c r="AR5778">
        <v>5354</v>
      </c>
      <c r="AS5778" t="s">
        <v>1753</v>
      </c>
      <c r="AT5778" t="s">
        <v>103</v>
      </c>
      <c r="AW5778" t="s">
        <v>340</v>
      </c>
      <c r="AX5778" t="s">
        <v>340</v>
      </c>
      <c r="AY5778" t="s">
        <v>351</v>
      </c>
      <c r="AZ5778" t="s">
        <v>415</v>
      </c>
      <c r="BY5778" t="s">
        <v>342</v>
      </c>
      <c r="EQ5778">
        <v>249176</v>
      </c>
      <c r="ER5778" t="s">
        <v>12694</v>
      </c>
      <c r="EV5778">
        <v>17290818</v>
      </c>
      <c r="EW5778">
        <v>928</v>
      </c>
      <c r="EX5778">
        <v>221683</v>
      </c>
      <c r="EY5778" t="s">
        <v>12695</v>
      </c>
      <c r="EZ5778">
        <v>1</v>
      </c>
      <c r="FC5778">
        <v>5354</v>
      </c>
      <c r="FD5778" t="s">
        <v>103</v>
      </c>
    </row>
    <row r="5779" spans="1:160" x14ac:dyDescent="0.3">
      <c r="A5779" t="str">
        <f>VLOOKUP(B5779,Table2[],3,FALSE)</f>
        <v>Digital</v>
      </c>
      <c r="B5779" t="str">
        <f>IF(OR(ISNUMBER(FIND("QVC",Z5779)),ISNUMBER(FIND("QVC",AL5779))),"QVC",IF(OR(ISNUMBER(FIND("NCO",H5779)),ISNUMBER(FIND("NCO",Y5779))), "NCO", IF(AL5779="consumer","PMD.com",VLOOKUP(LEFT(H5779,2),Tables!$E$1:$F$11,2,FALSE))))</f>
        <v>PMD.com</v>
      </c>
      <c r="C5779">
        <f t="shared" si="273"/>
        <v>52430001</v>
      </c>
      <c r="D5779">
        <f t="shared" si="274"/>
        <v>1</v>
      </c>
      <c r="E5779" t="str">
        <f t="shared" ca="1" si="275"/>
        <v>MTD orders shipped</v>
      </c>
      <c r="F5779" t="s">
        <v>3539</v>
      </c>
      <c r="G5779" t="s">
        <v>335</v>
      </c>
      <c r="H5779" t="s">
        <v>12689</v>
      </c>
      <c r="I5779" s="6">
        <v>44014.529328703706</v>
      </c>
      <c r="J5779" t="s">
        <v>16</v>
      </c>
      <c r="K5779" s="6">
        <v>44014.704652777778</v>
      </c>
      <c r="M5779" t="s">
        <v>12690</v>
      </c>
      <c r="N5779" t="s">
        <v>12691</v>
      </c>
      <c r="Q5779" t="s">
        <v>738</v>
      </c>
      <c r="R5779" t="s">
        <v>365</v>
      </c>
      <c r="S5779" t="s">
        <v>12692</v>
      </c>
      <c r="T5779" t="s">
        <v>338</v>
      </c>
      <c r="U5779" t="s">
        <v>530</v>
      </c>
      <c r="W5779" t="s">
        <v>12693</v>
      </c>
      <c r="Z5779" t="s">
        <v>12690</v>
      </c>
      <c r="AA5779" t="s">
        <v>12691</v>
      </c>
      <c r="AD5779" t="s">
        <v>738</v>
      </c>
      <c r="AE5779" t="s">
        <v>365</v>
      </c>
      <c r="AF5779" t="s">
        <v>12692</v>
      </c>
      <c r="AG5779" t="s">
        <v>338</v>
      </c>
      <c r="AH5779" t="s">
        <v>530</v>
      </c>
      <c r="AJ5779" t="s">
        <v>12693</v>
      </c>
      <c r="AL5779" t="s">
        <v>339</v>
      </c>
      <c r="AM5779">
        <v>1</v>
      </c>
      <c r="AN5779">
        <v>1</v>
      </c>
      <c r="AO5779">
        <v>12063</v>
      </c>
      <c r="AQ5779">
        <v>127155</v>
      </c>
      <c r="AR5779">
        <v>52430001</v>
      </c>
      <c r="AS5779" t="s">
        <v>9635</v>
      </c>
      <c r="AT5779" t="s">
        <v>75</v>
      </c>
      <c r="AW5779" t="s">
        <v>340</v>
      </c>
      <c r="AX5779" t="s">
        <v>340</v>
      </c>
      <c r="AY5779" t="s">
        <v>357</v>
      </c>
      <c r="AZ5779" t="s">
        <v>363</v>
      </c>
      <c r="BY5779" t="s">
        <v>342</v>
      </c>
      <c r="EQ5779">
        <v>252868</v>
      </c>
      <c r="ER5779" t="s">
        <v>12694</v>
      </c>
      <c r="EV5779">
        <v>17290818</v>
      </c>
      <c r="EW5779">
        <v>928</v>
      </c>
      <c r="EX5779">
        <v>221683</v>
      </c>
      <c r="EY5779" t="s">
        <v>12695</v>
      </c>
      <c r="EZ5779">
        <v>1</v>
      </c>
      <c r="FC5779">
        <v>95384</v>
      </c>
      <c r="FD5779" t="s">
        <v>3530</v>
      </c>
    </row>
    <row r="5780" spans="1:160" x14ac:dyDescent="0.3">
      <c r="A5780" t="str">
        <f>VLOOKUP(B5780,Table2[],3,FALSE)</f>
        <v>Digital</v>
      </c>
      <c r="B5780" t="str">
        <f>IF(OR(ISNUMBER(FIND("QVC",Z5780)),ISNUMBER(FIND("QVC",AL5780))),"QVC",IF(OR(ISNUMBER(FIND("NCO",H5780)),ISNUMBER(FIND("NCO",Y5780))), "NCO", IF(AL5780="consumer","PMD.com",VLOOKUP(LEFT(H5780,2),Tables!$E$1:$F$11,2,FALSE))))</f>
        <v>PMD.com</v>
      </c>
      <c r="C5780">
        <f t="shared" si="273"/>
        <v>51090030</v>
      </c>
      <c r="D5780">
        <f t="shared" si="274"/>
        <v>1</v>
      </c>
      <c r="E5780" t="str">
        <f t="shared" ca="1" si="275"/>
        <v>MTD orders shipped</v>
      </c>
      <c r="F5780" t="s">
        <v>3539</v>
      </c>
      <c r="G5780" t="s">
        <v>335</v>
      </c>
      <c r="H5780" t="s">
        <v>12689</v>
      </c>
      <c r="I5780" s="6">
        <v>44014.529328703706</v>
      </c>
      <c r="J5780" t="s">
        <v>16</v>
      </c>
      <c r="K5780" s="6">
        <v>44014.704652777778</v>
      </c>
      <c r="M5780" t="s">
        <v>12690</v>
      </c>
      <c r="N5780" t="s">
        <v>12691</v>
      </c>
      <c r="Q5780" t="s">
        <v>738</v>
      </c>
      <c r="R5780" t="s">
        <v>365</v>
      </c>
      <c r="S5780" t="s">
        <v>12692</v>
      </c>
      <c r="T5780" t="s">
        <v>338</v>
      </c>
      <c r="U5780" t="s">
        <v>530</v>
      </c>
      <c r="W5780" t="s">
        <v>12693</v>
      </c>
      <c r="Z5780" t="s">
        <v>12690</v>
      </c>
      <c r="AA5780" t="s">
        <v>12691</v>
      </c>
      <c r="AD5780" t="s">
        <v>738</v>
      </c>
      <c r="AE5780" t="s">
        <v>365</v>
      </c>
      <c r="AF5780" t="s">
        <v>12692</v>
      </c>
      <c r="AG5780" t="s">
        <v>338</v>
      </c>
      <c r="AH5780" t="s">
        <v>530</v>
      </c>
      <c r="AJ5780" t="s">
        <v>12693</v>
      </c>
      <c r="AL5780" t="s">
        <v>339</v>
      </c>
      <c r="AM5780">
        <v>1</v>
      </c>
      <c r="AN5780">
        <v>1</v>
      </c>
      <c r="AO5780">
        <v>6688</v>
      </c>
      <c r="AQ5780">
        <v>125960</v>
      </c>
      <c r="AR5780">
        <v>51090030</v>
      </c>
      <c r="AS5780" t="s">
        <v>3043</v>
      </c>
      <c r="AT5780" t="s">
        <v>628</v>
      </c>
      <c r="AW5780" t="s">
        <v>343</v>
      </c>
      <c r="BY5780" t="s">
        <v>342</v>
      </c>
      <c r="BZ5780" t="b">
        <v>0</v>
      </c>
      <c r="EQ5780">
        <v>243047</v>
      </c>
      <c r="ER5780" t="s">
        <v>12694</v>
      </c>
      <c r="EV5780">
        <v>17290818</v>
      </c>
      <c r="EW5780">
        <v>928</v>
      </c>
      <c r="EX5780">
        <v>221683</v>
      </c>
      <c r="EY5780" t="s">
        <v>12695</v>
      </c>
      <c r="EZ5780">
        <v>1</v>
      </c>
      <c r="FC5780">
        <v>95384</v>
      </c>
      <c r="FD5780" t="s">
        <v>3530</v>
      </c>
    </row>
    <row r="5781" spans="1:160" x14ac:dyDescent="0.3">
      <c r="A5781" t="str">
        <f>VLOOKUP(B5781,Table2[],3,FALSE)</f>
        <v>Digital</v>
      </c>
      <c r="B5781" t="str">
        <f>IF(OR(ISNUMBER(FIND("QVC",Z5781)),ISNUMBER(FIND("QVC",AL5781))),"QVC",IF(OR(ISNUMBER(FIND("NCO",H5781)),ISNUMBER(FIND("NCO",Y5781))), "NCO", IF(AL5781="consumer","PMD.com",VLOOKUP(LEFT(H5781,2),Tables!$E$1:$F$11,2,FALSE))))</f>
        <v>PMD.com</v>
      </c>
      <c r="C5781">
        <f t="shared" si="273"/>
        <v>51090030</v>
      </c>
      <c r="D5781">
        <f t="shared" si="274"/>
        <v>1</v>
      </c>
      <c r="E5781" t="str">
        <f t="shared" ca="1" si="275"/>
        <v>MTD orders shipped</v>
      </c>
      <c r="F5781" t="s">
        <v>3539</v>
      </c>
      <c r="G5781" t="s">
        <v>335</v>
      </c>
      <c r="H5781" t="s">
        <v>12696</v>
      </c>
      <c r="I5781" s="6">
        <v>44014.546643518515</v>
      </c>
      <c r="J5781" t="s">
        <v>16</v>
      </c>
      <c r="K5781" s="6">
        <v>44014.705567129633</v>
      </c>
      <c r="M5781" t="s">
        <v>12697</v>
      </c>
      <c r="N5781" t="s">
        <v>12698</v>
      </c>
      <c r="Q5781" t="s">
        <v>2957</v>
      </c>
      <c r="R5781" t="s">
        <v>414</v>
      </c>
      <c r="S5781" t="s">
        <v>12699</v>
      </c>
      <c r="T5781" t="s">
        <v>338</v>
      </c>
      <c r="U5781" t="s">
        <v>530</v>
      </c>
      <c r="W5781" t="s">
        <v>12700</v>
      </c>
      <c r="Z5781" t="s">
        <v>12697</v>
      </c>
      <c r="AA5781" t="s">
        <v>12698</v>
      </c>
      <c r="AD5781" t="s">
        <v>2957</v>
      </c>
      <c r="AE5781" t="s">
        <v>414</v>
      </c>
      <c r="AF5781" t="s">
        <v>12699</v>
      </c>
      <c r="AG5781" t="s">
        <v>338</v>
      </c>
      <c r="AH5781" t="s">
        <v>530</v>
      </c>
      <c r="AJ5781" t="s">
        <v>12700</v>
      </c>
      <c r="AL5781" t="s">
        <v>339</v>
      </c>
      <c r="AM5781">
        <v>1</v>
      </c>
      <c r="AN5781">
        <v>1</v>
      </c>
      <c r="AO5781">
        <v>6688</v>
      </c>
      <c r="AQ5781">
        <v>125960</v>
      </c>
      <c r="AR5781">
        <v>51090030</v>
      </c>
      <c r="AS5781" t="s">
        <v>3043</v>
      </c>
      <c r="AT5781" t="s">
        <v>628</v>
      </c>
      <c r="AW5781" t="s">
        <v>343</v>
      </c>
      <c r="BY5781" t="s">
        <v>342</v>
      </c>
      <c r="BZ5781" t="b">
        <v>0</v>
      </c>
      <c r="EQ5781">
        <v>243047</v>
      </c>
      <c r="ER5781" t="s">
        <v>12701</v>
      </c>
      <c r="EV5781">
        <v>17290825</v>
      </c>
      <c r="EW5781">
        <v>928</v>
      </c>
      <c r="EX5781">
        <v>221690</v>
      </c>
      <c r="EY5781" t="s">
        <v>12702</v>
      </c>
      <c r="EZ5781">
        <v>1</v>
      </c>
      <c r="FC5781">
        <v>95385</v>
      </c>
      <c r="FD5781" t="s">
        <v>3531</v>
      </c>
    </row>
    <row r="5782" spans="1:160" x14ac:dyDescent="0.3">
      <c r="A5782" t="str">
        <f>VLOOKUP(B5782,Table2[],3,FALSE)</f>
        <v>Digital</v>
      </c>
      <c r="B5782" t="str">
        <f>IF(OR(ISNUMBER(FIND("QVC",Z5782)),ISNUMBER(FIND("QVC",AL5782))),"QVC",IF(OR(ISNUMBER(FIND("NCO",H5782)),ISNUMBER(FIND("NCO",Y5782))), "NCO", IF(AL5782="consumer","PMD.com",VLOOKUP(LEFT(H5782,2),Tables!$E$1:$F$11,2,FALSE))))</f>
        <v>PMD.com</v>
      </c>
      <c r="C5782">
        <f t="shared" si="273"/>
        <v>52430001</v>
      </c>
      <c r="D5782">
        <f t="shared" si="274"/>
        <v>1</v>
      </c>
      <c r="E5782" t="str">
        <f t="shared" ca="1" si="275"/>
        <v>MTD orders shipped</v>
      </c>
      <c r="F5782" t="s">
        <v>3539</v>
      </c>
      <c r="G5782" t="s">
        <v>335</v>
      </c>
      <c r="H5782" t="s">
        <v>12696</v>
      </c>
      <c r="I5782" s="6">
        <v>44014.546643518515</v>
      </c>
      <c r="J5782" t="s">
        <v>16</v>
      </c>
      <c r="K5782" s="6">
        <v>44014.705567129633</v>
      </c>
      <c r="M5782" t="s">
        <v>12697</v>
      </c>
      <c r="N5782" t="s">
        <v>12698</v>
      </c>
      <c r="Q5782" t="s">
        <v>2957</v>
      </c>
      <c r="R5782" t="s">
        <v>414</v>
      </c>
      <c r="S5782" t="s">
        <v>12699</v>
      </c>
      <c r="T5782" t="s">
        <v>338</v>
      </c>
      <c r="U5782" t="s">
        <v>530</v>
      </c>
      <c r="W5782" t="s">
        <v>12700</v>
      </c>
      <c r="Z5782" t="s">
        <v>12697</v>
      </c>
      <c r="AA5782" t="s">
        <v>12698</v>
      </c>
      <c r="AD5782" t="s">
        <v>2957</v>
      </c>
      <c r="AE5782" t="s">
        <v>414</v>
      </c>
      <c r="AF5782" t="s">
        <v>12699</v>
      </c>
      <c r="AG5782" t="s">
        <v>338</v>
      </c>
      <c r="AH5782" t="s">
        <v>530</v>
      </c>
      <c r="AJ5782" t="s">
        <v>12700</v>
      </c>
      <c r="AL5782" t="s">
        <v>339</v>
      </c>
      <c r="AM5782">
        <v>1</v>
      </c>
      <c r="AN5782">
        <v>1</v>
      </c>
      <c r="AO5782">
        <v>12063</v>
      </c>
      <c r="AQ5782">
        <v>127155</v>
      </c>
      <c r="AR5782">
        <v>52430001</v>
      </c>
      <c r="AS5782" t="s">
        <v>9635</v>
      </c>
      <c r="AT5782" t="s">
        <v>75</v>
      </c>
      <c r="AW5782" t="s">
        <v>340</v>
      </c>
      <c r="AX5782" t="s">
        <v>340</v>
      </c>
      <c r="AY5782" t="s">
        <v>357</v>
      </c>
      <c r="AZ5782" t="s">
        <v>363</v>
      </c>
      <c r="BY5782" t="s">
        <v>342</v>
      </c>
      <c r="EQ5782">
        <v>252868</v>
      </c>
      <c r="ER5782" t="s">
        <v>12701</v>
      </c>
      <c r="EV5782">
        <v>17290825</v>
      </c>
      <c r="EW5782">
        <v>928</v>
      </c>
      <c r="EX5782">
        <v>221690</v>
      </c>
      <c r="EY5782" t="s">
        <v>12702</v>
      </c>
      <c r="EZ5782">
        <v>1</v>
      </c>
      <c r="FC5782">
        <v>95385</v>
      </c>
      <c r="FD5782" t="s">
        <v>3531</v>
      </c>
    </row>
    <row r="5783" spans="1:160" x14ac:dyDescent="0.3">
      <c r="A5783" t="str">
        <f>VLOOKUP(B5783,Table2[],3,FALSE)</f>
        <v>Digital</v>
      </c>
      <c r="B5783" t="str">
        <f>IF(OR(ISNUMBER(FIND("QVC",Z5783)),ISNUMBER(FIND("QVC",AL5783))),"QVC",IF(OR(ISNUMBER(FIND("NCO",H5783)),ISNUMBER(FIND("NCO",Y5783))), "NCO", IF(AL5783="consumer","PMD.com",VLOOKUP(LEFT(H5783,2),Tables!$E$1:$F$11,2,FALSE))))</f>
        <v>PMD.com</v>
      </c>
      <c r="C5783">
        <f t="shared" si="273"/>
        <v>53920001</v>
      </c>
      <c r="D5783">
        <f t="shared" si="274"/>
        <v>1</v>
      </c>
      <c r="E5783" t="str">
        <f t="shared" ca="1" si="275"/>
        <v>MTD orders shipped</v>
      </c>
      <c r="F5783" t="s">
        <v>3539</v>
      </c>
      <c r="G5783" t="s">
        <v>335</v>
      </c>
      <c r="H5783" t="s">
        <v>12696</v>
      </c>
      <c r="I5783" s="6">
        <v>44014.546643518515</v>
      </c>
      <c r="J5783" t="s">
        <v>16</v>
      </c>
      <c r="K5783" s="6">
        <v>44014.705567129633</v>
      </c>
      <c r="M5783" t="s">
        <v>12697</v>
      </c>
      <c r="N5783" t="s">
        <v>12698</v>
      </c>
      <c r="Q5783" t="s">
        <v>2957</v>
      </c>
      <c r="R5783" t="s">
        <v>414</v>
      </c>
      <c r="S5783" t="s">
        <v>12699</v>
      </c>
      <c r="T5783" t="s">
        <v>338</v>
      </c>
      <c r="U5783" t="s">
        <v>530</v>
      </c>
      <c r="W5783" t="s">
        <v>12700</v>
      </c>
      <c r="Z5783" t="s">
        <v>12697</v>
      </c>
      <c r="AA5783" t="s">
        <v>12698</v>
      </c>
      <c r="AD5783" t="s">
        <v>2957</v>
      </c>
      <c r="AE5783" t="s">
        <v>414</v>
      </c>
      <c r="AF5783" t="s">
        <v>12699</v>
      </c>
      <c r="AG5783" t="s">
        <v>338</v>
      </c>
      <c r="AH5783" t="s">
        <v>530</v>
      </c>
      <c r="AJ5783" t="s">
        <v>12700</v>
      </c>
      <c r="AL5783" t="s">
        <v>339</v>
      </c>
      <c r="AM5783">
        <v>1</v>
      </c>
      <c r="AN5783">
        <v>1</v>
      </c>
      <c r="AO5783">
        <v>14899</v>
      </c>
      <c r="AQ5783">
        <v>124468</v>
      </c>
      <c r="AR5783">
        <v>53920001</v>
      </c>
      <c r="AS5783" t="s">
        <v>42</v>
      </c>
      <c r="AT5783" t="s">
        <v>40</v>
      </c>
      <c r="AW5783" t="s">
        <v>343</v>
      </c>
      <c r="BY5783" t="s">
        <v>342</v>
      </c>
      <c r="EQ5783">
        <v>247476</v>
      </c>
      <c r="ER5783" t="s">
        <v>12701</v>
      </c>
      <c r="EV5783">
        <v>17290825</v>
      </c>
      <c r="EW5783">
        <v>928</v>
      </c>
      <c r="EX5783">
        <v>221690</v>
      </c>
      <c r="EY5783" t="s">
        <v>12702</v>
      </c>
      <c r="EZ5783">
        <v>1</v>
      </c>
      <c r="FC5783">
        <v>95385</v>
      </c>
      <c r="FD5783" t="s">
        <v>3531</v>
      </c>
    </row>
    <row r="5784" spans="1:160" x14ac:dyDescent="0.3">
      <c r="A5784" t="str">
        <f>VLOOKUP(B5784,Table2[],3,FALSE)</f>
        <v>Digital</v>
      </c>
      <c r="B5784" t="str">
        <f>IF(OR(ISNUMBER(FIND("QVC",Z5784)),ISNUMBER(FIND("QVC",AL5784))),"QVC",IF(OR(ISNUMBER(FIND("NCO",H5784)),ISNUMBER(FIND("NCO",Y5784))), "NCO", IF(AL5784="consumer","PMD.com",VLOOKUP(LEFT(H5784,2),Tables!$E$1:$F$11,2,FALSE))))</f>
        <v>PMD.com</v>
      </c>
      <c r="C5784">
        <f t="shared" si="273"/>
        <v>5341030</v>
      </c>
      <c r="D5784">
        <f t="shared" si="274"/>
        <v>1</v>
      </c>
      <c r="E5784" t="str">
        <f t="shared" ca="1" si="275"/>
        <v>MTD orders shipped</v>
      </c>
      <c r="F5784" t="s">
        <v>3539</v>
      </c>
      <c r="G5784" t="s">
        <v>335</v>
      </c>
      <c r="H5784" t="s">
        <v>12696</v>
      </c>
      <c r="I5784" s="6">
        <v>44014.546643518515</v>
      </c>
      <c r="J5784" t="s">
        <v>16</v>
      </c>
      <c r="K5784" s="6">
        <v>44014.705567129633</v>
      </c>
      <c r="M5784" t="s">
        <v>12697</v>
      </c>
      <c r="N5784" t="s">
        <v>12698</v>
      </c>
      <c r="Q5784" t="s">
        <v>2957</v>
      </c>
      <c r="R5784" t="s">
        <v>414</v>
      </c>
      <c r="S5784" t="s">
        <v>12699</v>
      </c>
      <c r="T5784" t="s">
        <v>338</v>
      </c>
      <c r="U5784" t="s">
        <v>530</v>
      </c>
      <c r="W5784" t="s">
        <v>12700</v>
      </c>
      <c r="Z5784" t="s">
        <v>12697</v>
      </c>
      <c r="AA5784" t="s">
        <v>12698</v>
      </c>
      <c r="AD5784" t="s">
        <v>2957</v>
      </c>
      <c r="AE5784" t="s">
        <v>414</v>
      </c>
      <c r="AF5784" t="s">
        <v>12699</v>
      </c>
      <c r="AG5784" t="s">
        <v>338</v>
      </c>
      <c r="AH5784" t="s">
        <v>530</v>
      </c>
      <c r="AJ5784" t="s">
        <v>12700</v>
      </c>
      <c r="AL5784" t="s">
        <v>339</v>
      </c>
      <c r="AM5784">
        <v>1</v>
      </c>
      <c r="AN5784">
        <v>1</v>
      </c>
      <c r="AO5784">
        <v>12859</v>
      </c>
      <c r="AQ5784">
        <v>124642</v>
      </c>
      <c r="AR5784">
        <v>5341030</v>
      </c>
      <c r="AS5784" t="s">
        <v>925</v>
      </c>
      <c r="AT5784" t="s">
        <v>926</v>
      </c>
      <c r="AW5784" t="s">
        <v>366</v>
      </c>
      <c r="AX5784" t="s">
        <v>366</v>
      </c>
      <c r="AY5784" t="s">
        <v>345</v>
      </c>
      <c r="AZ5784" t="s">
        <v>346</v>
      </c>
      <c r="BY5784" t="s">
        <v>342</v>
      </c>
      <c r="EQ5784">
        <v>243275</v>
      </c>
      <c r="ER5784" t="s">
        <v>12701</v>
      </c>
      <c r="EV5784">
        <v>17290825</v>
      </c>
      <c r="EW5784">
        <v>928</v>
      </c>
      <c r="EX5784">
        <v>221690</v>
      </c>
      <c r="EY5784" t="s">
        <v>12702</v>
      </c>
      <c r="EZ5784">
        <v>1</v>
      </c>
      <c r="FC5784">
        <v>95385</v>
      </c>
      <c r="FD5784" t="s">
        <v>3531</v>
      </c>
    </row>
    <row r="5785" spans="1:160" x14ac:dyDescent="0.3">
      <c r="A5785" t="str">
        <f>VLOOKUP(B5785,Table2[],3,FALSE)</f>
        <v>Digital</v>
      </c>
      <c r="B5785" t="str">
        <f>IF(OR(ISNUMBER(FIND("QVC",Z5785)),ISNUMBER(FIND("QVC",AL5785))),"QVC",IF(OR(ISNUMBER(FIND("NCO",H5785)),ISNUMBER(FIND("NCO",Y5785))), "NCO", IF(AL5785="consumer","PMD.com",VLOOKUP(LEFT(H5785,2),Tables!$E$1:$F$11,2,FALSE))))</f>
        <v>PMD.com</v>
      </c>
      <c r="C5785">
        <f t="shared" si="273"/>
        <v>55300001</v>
      </c>
      <c r="D5785">
        <f t="shared" si="274"/>
        <v>1</v>
      </c>
      <c r="E5785" t="str">
        <f t="shared" ca="1" si="275"/>
        <v>MTD orders shipped</v>
      </c>
      <c r="F5785" t="s">
        <v>3539</v>
      </c>
      <c r="G5785" t="s">
        <v>335</v>
      </c>
      <c r="H5785" t="s">
        <v>12696</v>
      </c>
      <c r="I5785" s="6">
        <v>44014.546643518515</v>
      </c>
      <c r="J5785" t="s">
        <v>16</v>
      </c>
      <c r="K5785" s="6">
        <v>44014.705567129633</v>
      </c>
      <c r="M5785" t="s">
        <v>12697</v>
      </c>
      <c r="N5785" t="s">
        <v>12698</v>
      </c>
      <c r="Q5785" t="s">
        <v>2957</v>
      </c>
      <c r="R5785" t="s">
        <v>414</v>
      </c>
      <c r="S5785" t="s">
        <v>12699</v>
      </c>
      <c r="T5785" t="s">
        <v>338</v>
      </c>
      <c r="U5785" t="s">
        <v>530</v>
      </c>
      <c r="W5785" t="s">
        <v>12700</v>
      </c>
      <c r="Z5785" t="s">
        <v>12697</v>
      </c>
      <c r="AA5785" t="s">
        <v>12698</v>
      </c>
      <c r="AD5785" t="s">
        <v>2957</v>
      </c>
      <c r="AE5785" t="s">
        <v>414</v>
      </c>
      <c r="AF5785" t="s">
        <v>12699</v>
      </c>
      <c r="AG5785" t="s">
        <v>338</v>
      </c>
      <c r="AH5785" t="s">
        <v>530</v>
      </c>
      <c r="AJ5785" t="s">
        <v>12700</v>
      </c>
      <c r="AL5785" t="s">
        <v>339</v>
      </c>
      <c r="AM5785">
        <v>1</v>
      </c>
      <c r="AN5785">
        <v>1</v>
      </c>
      <c r="AO5785">
        <v>5039</v>
      </c>
      <c r="AQ5785">
        <v>124479</v>
      </c>
      <c r="AR5785">
        <v>55300001</v>
      </c>
      <c r="AS5785" t="s">
        <v>3008</v>
      </c>
      <c r="AT5785" t="s">
        <v>153</v>
      </c>
      <c r="AW5785" t="s">
        <v>340</v>
      </c>
      <c r="AX5785" t="s">
        <v>340</v>
      </c>
      <c r="AY5785" t="s">
        <v>382</v>
      </c>
      <c r="AZ5785">
        <v>0</v>
      </c>
      <c r="BY5785" t="s">
        <v>342</v>
      </c>
      <c r="EQ5785">
        <v>253396</v>
      </c>
      <c r="ER5785" t="s">
        <v>12701</v>
      </c>
      <c r="EV5785">
        <v>17290825</v>
      </c>
      <c r="EW5785">
        <v>928</v>
      </c>
      <c r="EX5785">
        <v>221690</v>
      </c>
      <c r="EY5785" t="s">
        <v>12702</v>
      </c>
      <c r="EZ5785">
        <v>1</v>
      </c>
      <c r="FC5785">
        <v>55300001</v>
      </c>
      <c r="FD5785" t="s">
        <v>153</v>
      </c>
    </row>
    <row r="5786" spans="1:160" x14ac:dyDescent="0.3">
      <c r="A5786" t="str">
        <f>VLOOKUP(B5786,Table2[],3,FALSE)</f>
        <v>Digital</v>
      </c>
      <c r="B5786" t="str">
        <f>IF(OR(ISNUMBER(FIND("QVC",Z5786)),ISNUMBER(FIND("QVC",AL5786))),"QVC",IF(OR(ISNUMBER(FIND("NCO",H5786)),ISNUMBER(FIND("NCO",Y5786))), "NCO", IF(AL5786="consumer","PMD.com",VLOOKUP(LEFT(H5786,2),Tables!$E$1:$F$11,2,FALSE))))</f>
        <v>PMD.com</v>
      </c>
      <c r="C5786">
        <f t="shared" si="273"/>
        <v>52230001</v>
      </c>
      <c r="D5786">
        <f t="shared" si="274"/>
        <v>1</v>
      </c>
      <c r="E5786" t="str">
        <f t="shared" ca="1" si="275"/>
        <v>MTD orders shipped</v>
      </c>
      <c r="F5786" t="s">
        <v>3539</v>
      </c>
      <c r="G5786" t="s">
        <v>335</v>
      </c>
      <c r="H5786" t="s">
        <v>12696</v>
      </c>
      <c r="I5786" s="6">
        <v>44014.546643518515</v>
      </c>
      <c r="J5786" t="s">
        <v>16</v>
      </c>
      <c r="K5786" s="6">
        <v>44014.705567129633</v>
      </c>
      <c r="M5786" t="s">
        <v>12697</v>
      </c>
      <c r="N5786" t="s">
        <v>12698</v>
      </c>
      <c r="Q5786" t="s">
        <v>2957</v>
      </c>
      <c r="R5786" t="s">
        <v>414</v>
      </c>
      <c r="S5786" t="s">
        <v>12699</v>
      </c>
      <c r="T5786" t="s">
        <v>338</v>
      </c>
      <c r="U5786" t="s">
        <v>530</v>
      </c>
      <c r="W5786" t="s">
        <v>12700</v>
      </c>
      <c r="Z5786" t="s">
        <v>12697</v>
      </c>
      <c r="AA5786" t="s">
        <v>12698</v>
      </c>
      <c r="AD5786" t="s">
        <v>2957</v>
      </c>
      <c r="AE5786" t="s">
        <v>414</v>
      </c>
      <c r="AF5786" t="s">
        <v>12699</v>
      </c>
      <c r="AG5786" t="s">
        <v>338</v>
      </c>
      <c r="AH5786" t="s">
        <v>530</v>
      </c>
      <c r="AJ5786" t="s">
        <v>12700</v>
      </c>
      <c r="AL5786" t="s">
        <v>339</v>
      </c>
      <c r="AM5786">
        <v>1</v>
      </c>
      <c r="AN5786">
        <v>1</v>
      </c>
      <c r="AO5786">
        <v>1194</v>
      </c>
      <c r="AQ5786">
        <v>124434</v>
      </c>
      <c r="AR5786">
        <v>52230001</v>
      </c>
      <c r="AS5786" t="s">
        <v>105</v>
      </c>
      <c r="AT5786" t="s">
        <v>106</v>
      </c>
      <c r="AW5786" t="s">
        <v>340</v>
      </c>
      <c r="AX5786" t="s">
        <v>340</v>
      </c>
      <c r="AY5786" t="s">
        <v>341</v>
      </c>
      <c r="AZ5786">
        <v>0</v>
      </c>
      <c r="BY5786" t="s">
        <v>342</v>
      </c>
      <c r="EQ5786">
        <v>247324</v>
      </c>
      <c r="ER5786" t="s">
        <v>12701</v>
      </c>
      <c r="EV5786">
        <v>17290825</v>
      </c>
      <c r="EW5786">
        <v>928</v>
      </c>
      <c r="EX5786">
        <v>221690</v>
      </c>
      <c r="EY5786" t="s">
        <v>12702</v>
      </c>
      <c r="EZ5786">
        <v>1</v>
      </c>
      <c r="FC5786">
        <v>52230001</v>
      </c>
      <c r="FD5786" t="s">
        <v>106</v>
      </c>
    </row>
    <row r="5787" spans="1:160" x14ac:dyDescent="0.3">
      <c r="A5787" t="str">
        <f>VLOOKUP(B5787,Table2[],3,FALSE)</f>
        <v>Digital</v>
      </c>
      <c r="B5787" t="str">
        <f>IF(OR(ISNUMBER(FIND("QVC",Z5787)),ISNUMBER(FIND("QVC",AL5787))),"QVC",IF(OR(ISNUMBER(FIND("NCO",H5787)),ISNUMBER(FIND("NCO",Y5787))), "NCO", IF(AL5787="consumer","PMD.com",VLOOKUP(LEFT(H5787,2),Tables!$E$1:$F$11,2,FALSE))))</f>
        <v>PMD.com</v>
      </c>
      <c r="C5787">
        <f t="shared" si="273"/>
        <v>5208</v>
      </c>
      <c r="D5787">
        <f t="shared" si="274"/>
        <v>1</v>
      </c>
      <c r="E5787" t="str">
        <f t="shared" ca="1" si="275"/>
        <v>MTD orders shipped</v>
      </c>
      <c r="F5787" t="s">
        <v>3539</v>
      </c>
      <c r="G5787" t="s">
        <v>335</v>
      </c>
      <c r="H5787" t="s">
        <v>12703</v>
      </c>
      <c r="I5787" s="6">
        <v>44014.426377314812</v>
      </c>
      <c r="J5787" t="s">
        <v>16</v>
      </c>
      <c r="K5787" s="6">
        <v>44014.705590277779</v>
      </c>
      <c r="M5787" t="s">
        <v>12704</v>
      </c>
      <c r="N5787" t="s">
        <v>12705</v>
      </c>
      <c r="Q5787" t="s">
        <v>1348</v>
      </c>
      <c r="R5787" t="s">
        <v>360</v>
      </c>
      <c r="S5787" t="s">
        <v>12706</v>
      </c>
      <c r="T5787" t="s">
        <v>338</v>
      </c>
      <c r="U5787" t="s">
        <v>530</v>
      </c>
      <c r="W5787" t="s">
        <v>12707</v>
      </c>
      <c r="Z5787" t="s">
        <v>12704</v>
      </c>
      <c r="AA5787" t="s">
        <v>12705</v>
      </c>
      <c r="AD5787" t="s">
        <v>1348</v>
      </c>
      <c r="AE5787" t="s">
        <v>360</v>
      </c>
      <c r="AF5787" t="s">
        <v>12706</v>
      </c>
      <c r="AG5787" t="s">
        <v>338</v>
      </c>
      <c r="AH5787" t="s">
        <v>530</v>
      </c>
      <c r="AJ5787" t="s">
        <v>12707</v>
      </c>
      <c r="AL5787" t="s">
        <v>339</v>
      </c>
      <c r="AM5787">
        <v>1</v>
      </c>
      <c r="AN5787">
        <v>1</v>
      </c>
      <c r="AO5787">
        <v>1406</v>
      </c>
      <c r="AQ5787">
        <v>124008</v>
      </c>
      <c r="AR5787">
        <v>5208</v>
      </c>
      <c r="AS5787" t="s">
        <v>51</v>
      </c>
      <c r="AT5787" t="s">
        <v>52</v>
      </c>
      <c r="AW5787" t="s">
        <v>340</v>
      </c>
      <c r="AX5787" t="s">
        <v>340</v>
      </c>
      <c r="AY5787" t="s">
        <v>419</v>
      </c>
      <c r="AZ5787" t="s">
        <v>420</v>
      </c>
      <c r="BY5787" t="s">
        <v>342</v>
      </c>
      <c r="EQ5787">
        <v>249094</v>
      </c>
      <c r="ER5787" t="s">
        <v>12708</v>
      </c>
      <c r="EV5787">
        <v>17290751</v>
      </c>
      <c r="EW5787">
        <v>928</v>
      </c>
      <c r="EX5787">
        <v>221615</v>
      </c>
      <c r="EY5787">
        <v>9.2748999964335493E+25</v>
      </c>
      <c r="EZ5787">
        <v>1</v>
      </c>
      <c r="FC5787">
        <v>5208</v>
      </c>
      <c r="FD5787" t="s">
        <v>52</v>
      </c>
    </row>
    <row r="5788" spans="1:160" x14ac:dyDescent="0.3">
      <c r="A5788" t="str">
        <f>VLOOKUP(B5788,Table2[],3,FALSE)</f>
        <v>Digital</v>
      </c>
      <c r="B5788" t="str">
        <f>IF(OR(ISNUMBER(FIND("QVC",Z5788)),ISNUMBER(FIND("QVC",AL5788))),"QVC",IF(OR(ISNUMBER(FIND("NCO",H5788)),ISNUMBER(FIND("NCO",Y5788))), "NCO", IF(AL5788="consumer","PMD.com",VLOOKUP(LEFT(H5788,2),Tables!$E$1:$F$11,2,FALSE))))</f>
        <v>PMD.com</v>
      </c>
      <c r="C5788">
        <f t="shared" si="273"/>
        <v>54000001</v>
      </c>
      <c r="D5788">
        <f t="shared" si="274"/>
        <v>1</v>
      </c>
      <c r="E5788" t="str">
        <f t="shared" ca="1" si="275"/>
        <v>MTD orders shipped</v>
      </c>
      <c r="F5788" t="s">
        <v>3539</v>
      </c>
      <c r="G5788" t="s">
        <v>335</v>
      </c>
      <c r="H5788" t="s">
        <v>12709</v>
      </c>
      <c r="I5788" s="6">
        <v>44014.427199074074</v>
      </c>
      <c r="J5788" t="s">
        <v>16</v>
      </c>
      <c r="K5788" s="6">
        <v>44014.706250000003</v>
      </c>
      <c r="M5788" t="s">
        <v>12710</v>
      </c>
      <c r="N5788" t="s">
        <v>12711</v>
      </c>
      <c r="Q5788" t="s">
        <v>532</v>
      </c>
      <c r="R5788" t="s">
        <v>376</v>
      </c>
      <c r="S5788">
        <v>77386</v>
      </c>
      <c r="T5788" t="s">
        <v>338</v>
      </c>
      <c r="U5788" t="s">
        <v>530</v>
      </c>
      <c r="W5788" t="s">
        <v>12712</v>
      </c>
      <c r="Z5788" t="s">
        <v>12710</v>
      </c>
      <c r="AA5788" t="s">
        <v>12711</v>
      </c>
      <c r="AD5788" t="s">
        <v>532</v>
      </c>
      <c r="AE5788" t="s">
        <v>376</v>
      </c>
      <c r="AF5788">
        <v>77386</v>
      </c>
      <c r="AG5788" t="s">
        <v>338</v>
      </c>
      <c r="AH5788" t="s">
        <v>530</v>
      </c>
      <c r="AJ5788" t="s">
        <v>12712</v>
      </c>
      <c r="AL5788" t="s">
        <v>339</v>
      </c>
      <c r="AM5788">
        <v>1</v>
      </c>
      <c r="AN5788">
        <v>1</v>
      </c>
      <c r="AO5788">
        <v>8182</v>
      </c>
      <c r="AQ5788">
        <v>124475</v>
      </c>
      <c r="AR5788">
        <v>54000001</v>
      </c>
      <c r="AS5788" t="s">
        <v>1251</v>
      </c>
      <c r="AT5788" t="s">
        <v>84</v>
      </c>
      <c r="AW5788" t="s">
        <v>343</v>
      </c>
      <c r="BY5788" t="s">
        <v>342</v>
      </c>
      <c r="EQ5788">
        <v>247294</v>
      </c>
      <c r="ER5788" t="s">
        <v>12713</v>
      </c>
      <c r="EV5788">
        <v>17290752</v>
      </c>
      <c r="EW5788">
        <v>928</v>
      </c>
      <c r="EX5788">
        <v>221616</v>
      </c>
      <c r="EY5788">
        <v>9.2748999964335493E+25</v>
      </c>
      <c r="EZ5788">
        <v>1</v>
      </c>
      <c r="FC5788">
        <v>54000001</v>
      </c>
      <c r="FD5788" t="s">
        <v>84</v>
      </c>
    </row>
    <row r="5789" spans="1:160" x14ac:dyDescent="0.3">
      <c r="A5789" t="str">
        <f>VLOOKUP(B5789,Table2[],3,FALSE)</f>
        <v>Digital</v>
      </c>
      <c r="B5789" t="str">
        <f>IF(OR(ISNUMBER(FIND("QVC",Z5789)),ISNUMBER(FIND("QVC",AL5789))),"QVC",IF(OR(ISNUMBER(FIND("NCO",H5789)),ISNUMBER(FIND("NCO",Y5789))), "NCO", IF(AL5789="consumer","PMD.com",VLOOKUP(LEFT(H5789,2),Tables!$E$1:$F$11,2,FALSE))))</f>
        <v>PMD.com</v>
      </c>
      <c r="C5789">
        <f t="shared" si="273"/>
        <v>51090061</v>
      </c>
      <c r="D5789">
        <f t="shared" si="274"/>
        <v>1</v>
      </c>
      <c r="E5789" t="str">
        <f t="shared" ca="1" si="275"/>
        <v>MTD orders shipped</v>
      </c>
      <c r="F5789" t="s">
        <v>3539</v>
      </c>
      <c r="G5789" t="s">
        <v>335</v>
      </c>
      <c r="H5789" t="s">
        <v>12714</v>
      </c>
      <c r="I5789" s="6">
        <v>44014.463564814818</v>
      </c>
      <c r="J5789" t="s">
        <v>16</v>
      </c>
      <c r="K5789" s="6">
        <v>44014.706643518519</v>
      </c>
      <c r="M5789" t="s">
        <v>12715</v>
      </c>
      <c r="N5789" t="s">
        <v>12716</v>
      </c>
      <c r="Q5789" t="s">
        <v>12717</v>
      </c>
      <c r="R5789" t="s">
        <v>401</v>
      </c>
      <c r="S5789" t="s">
        <v>12718</v>
      </c>
      <c r="T5789" t="s">
        <v>338</v>
      </c>
      <c r="U5789" t="s">
        <v>530</v>
      </c>
      <c r="W5789" t="s">
        <v>12719</v>
      </c>
      <c r="Z5789" t="s">
        <v>12715</v>
      </c>
      <c r="AA5789" t="s">
        <v>12716</v>
      </c>
      <c r="AD5789" t="s">
        <v>12717</v>
      </c>
      <c r="AE5789" t="s">
        <v>401</v>
      </c>
      <c r="AF5789" t="s">
        <v>12718</v>
      </c>
      <c r="AG5789" t="s">
        <v>338</v>
      </c>
      <c r="AH5789" t="s">
        <v>530</v>
      </c>
      <c r="AJ5789" t="s">
        <v>12719</v>
      </c>
      <c r="AL5789" t="s">
        <v>339</v>
      </c>
      <c r="AM5789">
        <v>1</v>
      </c>
      <c r="AN5789">
        <v>1</v>
      </c>
      <c r="AO5789">
        <v>8078</v>
      </c>
      <c r="AQ5789">
        <v>124010</v>
      </c>
      <c r="AR5789">
        <v>51090061</v>
      </c>
      <c r="AS5789" t="s">
        <v>2688</v>
      </c>
      <c r="AT5789" t="s">
        <v>122</v>
      </c>
      <c r="AW5789" t="s">
        <v>340</v>
      </c>
      <c r="AX5789" t="s">
        <v>340</v>
      </c>
      <c r="AY5789" t="s">
        <v>357</v>
      </c>
      <c r="AZ5789" t="s">
        <v>363</v>
      </c>
      <c r="BY5789" t="s">
        <v>342</v>
      </c>
      <c r="EQ5789">
        <v>252774</v>
      </c>
      <c r="ER5789" t="s">
        <v>12720</v>
      </c>
      <c r="EV5789">
        <v>17290773</v>
      </c>
      <c r="EW5789">
        <v>928</v>
      </c>
      <c r="EX5789">
        <v>221638</v>
      </c>
      <c r="EY5789" t="s">
        <v>12721</v>
      </c>
      <c r="EZ5789">
        <v>1</v>
      </c>
      <c r="FC5789">
        <v>51090061</v>
      </c>
      <c r="FD5789" t="s">
        <v>122</v>
      </c>
    </row>
    <row r="5790" spans="1:160" x14ac:dyDescent="0.3">
      <c r="A5790" t="str">
        <f>VLOOKUP(B5790,Table2[],3,FALSE)</f>
        <v>Digital</v>
      </c>
      <c r="B5790" t="str">
        <f>IF(OR(ISNUMBER(FIND("QVC",Z5790)),ISNUMBER(FIND("QVC",AL5790))),"QVC",IF(OR(ISNUMBER(FIND("NCO",H5790)),ISNUMBER(FIND("NCO",Y5790))), "NCO", IF(AL5790="consumer","PMD.com",VLOOKUP(LEFT(H5790,2),Tables!$E$1:$F$11,2,FALSE))))</f>
        <v>PMD.com</v>
      </c>
      <c r="C5790">
        <f t="shared" si="273"/>
        <v>5341030</v>
      </c>
      <c r="D5790">
        <f t="shared" si="274"/>
        <v>1</v>
      </c>
      <c r="E5790" t="str">
        <f t="shared" ca="1" si="275"/>
        <v>MTD orders shipped</v>
      </c>
      <c r="F5790" t="s">
        <v>3539</v>
      </c>
      <c r="G5790" t="s">
        <v>335</v>
      </c>
      <c r="H5790" t="s">
        <v>12714</v>
      </c>
      <c r="I5790" s="6">
        <v>44014.463564814818</v>
      </c>
      <c r="J5790" t="s">
        <v>16</v>
      </c>
      <c r="K5790" s="6">
        <v>44014.706643518519</v>
      </c>
      <c r="M5790" t="s">
        <v>12715</v>
      </c>
      <c r="N5790" t="s">
        <v>12716</v>
      </c>
      <c r="Q5790" t="s">
        <v>12717</v>
      </c>
      <c r="R5790" t="s">
        <v>401</v>
      </c>
      <c r="S5790" t="s">
        <v>12718</v>
      </c>
      <c r="T5790" t="s">
        <v>338</v>
      </c>
      <c r="U5790" t="s">
        <v>530</v>
      </c>
      <c r="W5790" t="s">
        <v>12719</v>
      </c>
      <c r="Z5790" t="s">
        <v>12715</v>
      </c>
      <c r="AA5790" t="s">
        <v>12716</v>
      </c>
      <c r="AD5790" t="s">
        <v>12717</v>
      </c>
      <c r="AE5790" t="s">
        <v>401</v>
      </c>
      <c r="AF5790" t="s">
        <v>12718</v>
      </c>
      <c r="AG5790" t="s">
        <v>338</v>
      </c>
      <c r="AH5790" t="s">
        <v>530</v>
      </c>
      <c r="AJ5790" t="s">
        <v>12719</v>
      </c>
      <c r="AL5790" t="s">
        <v>339</v>
      </c>
      <c r="AM5790">
        <v>1</v>
      </c>
      <c r="AN5790">
        <v>1</v>
      </c>
      <c r="AO5790">
        <v>12859</v>
      </c>
      <c r="AQ5790">
        <v>124642</v>
      </c>
      <c r="AR5790">
        <v>5341030</v>
      </c>
      <c r="AS5790" t="s">
        <v>925</v>
      </c>
      <c r="AT5790" t="s">
        <v>926</v>
      </c>
      <c r="AW5790" t="s">
        <v>366</v>
      </c>
      <c r="AX5790" t="s">
        <v>366</v>
      </c>
      <c r="AY5790" t="s">
        <v>345</v>
      </c>
      <c r="AZ5790" t="s">
        <v>346</v>
      </c>
      <c r="BY5790" t="s">
        <v>342</v>
      </c>
      <c r="EQ5790">
        <v>243275</v>
      </c>
      <c r="ER5790" t="s">
        <v>12720</v>
      </c>
      <c r="EV5790">
        <v>17290773</v>
      </c>
      <c r="EW5790">
        <v>928</v>
      </c>
      <c r="EX5790">
        <v>221638</v>
      </c>
      <c r="EY5790" t="s">
        <v>12721</v>
      </c>
      <c r="EZ5790">
        <v>1</v>
      </c>
      <c r="FC5790">
        <v>95385</v>
      </c>
      <c r="FD5790" t="s">
        <v>3531</v>
      </c>
    </row>
    <row r="5791" spans="1:160" x14ac:dyDescent="0.3">
      <c r="A5791" t="str">
        <f>VLOOKUP(B5791,Table2[],3,FALSE)</f>
        <v>Digital</v>
      </c>
      <c r="B5791" t="str">
        <f>IF(OR(ISNUMBER(FIND("QVC",Z5791)),ISNUMBER(FIND("QVC",AL5791))),"QVC",IF(OR(ISNUMBER(FIND("NCO",H5791)),ISNUMBER(FIND("NCO",Y5791))), "NCO", IF(AL5791="consumer","PMD.com",VLOOKUP(LEFT(H5791,2),Tables!$E$1:$F$11,2,FALSE))))</f>
        <v>PMD.com</v>
      </c>
      <c r="C5791">
        <f t="shared" si="273"/>
        <v>51010001</v>
      </c>
      <c r="D5791">
        <f t="shared" si="274"/>
        <v>2</v>
      </c>
      <c r="E5791" t="str">
        <f t="shared" ca="1" si="275"/>
        <v>MTD orders shipped</v>
      </c>
      <c r="F5791" t="s">
        <v>3539</v>
      </c>
      <c r="G5791" t="s">
        <v>335</v>
      </c>
      <c r="H5791" t="s">
        <v>12714</v>
      </c>
      <c r="I5791" s="6">
        <v>44014.463564814818</v>
      </c>
      <c r="J5791" t="s">
        <v>16</v>
      </c>
      <c r="K5791" s="6">
        <v>44014.706643518519</v>
      </c>
      <c r="M5791" t="s">
        <v>12715</v>
      </c>
      <c r="N5791" t="s">
        <v>12716</v>
      </c>
      <c r="Q5791" t="s">
        <v>12717</v>
      </c>
      <c r="R5791" t="s">
        <v>401</v>
      </c>
      <c r="S5791" t="s">
        <v>12718</v>
      </c>
      <c r="T5791" t="s">
        <v>338</v>
      </c>
      <c r="U5791" t="s">
        <v>530</v>
      </c>
      <c r="W5791" t="s">
        <v>12719</v>
      </c>
      <c r="Z5791" t="s">
        <v>12715</v>
      </c>
      <c r="AA5791" t="s">
        <v>12716</v>
      </c>
      <c r="AD5791" t="s">
        <v>12717</v>
      </c>
      <c r="AE5791" t="s">
        <v>401</v>
      </c>
      <c r="AF5791" t="s">
        <v>12718</v>
      </c>
      <c r="AG5791" t="s">
        <v>338</v>
      </c>
      <c r="AH5791" t="s">
        <v>530</v>
      </c>
      <c r="AJ5791" t="s">
        <v>12719</v>
      </c>
      <c r="AL5791" t="s">
        <v>339</v>
      </c>
      <c r="AM5791">
        <v>2</v>
      </c>
      <c r="AN5791">
        <v>2</v>
      </c>
      <c r="AO5791">
        <v>8743</v>
      </c>
      <c r="AQ5791">
        <v>123868</v>
      </c>
      <c r="AR5791">
        <v>51010001</v>
      </c>
      <c r="AS5791" t="s">
        <v>48</v>
      </c>
      <c r="AT5791" t="s">
        <v>49</v>
      </c>
      <c r="AW5791" t="s">
        <v>340</v>
      </c>
      <c r="AX5791" t="s">
        <v>340</v>
      </c>
      <c r="AY5791" t="s">
        <v>357</v>
      </c>
      <c r="AZ5791" t="s">
        <v>363</v>
      </c>
      <c r="BY5791" t="s">
        <v>342</v>
      </c>
      <c r="EQ5791">
        <v>251450</v>
      </c>
      <c r="ER5791" t="s">
        <v>12720</v>
      </c>
      <c r="EV5791">
        <v>17290773</v>
      </c>
      <c r="EW5791">
        <v>928</v>
      </c>
      <c r="EX5791">
        <v>221638</v>
      </c>
      <c r="EY5791" t="s">
        <v>12721</v>
      </c>
      <c r="EZ5791">
        <v>1</v>
      </c>
      <c r="FC5791">
        <v>51010001</v>
      </c>
      <c r="FD5791" t="s">
        <v>49</v>
      </c>
    </row>
    <row r="5792" spans="1:160" x14ac:dyDescent="0.3">
      <c r="A5792" t="str">
        <f>VLOOKUP(B5792,Table2[],3,FALSE)</f>
        <v>Digital</v>
      </c>
      <c r="B5792" t="str">
        <f>IF(OR(ISNUMBER(FIND("QVC",Z5792)),ISNUMBER(FIND("QVC",AL5792))),"QVC",IF(OR(ISNUMBER(FIND("NCO",H5792)),ISNUMBER(FIND("NCO",Y5792))), "NCO", IF(AL5792="consumer","PMD.com",VLOOKUP(LEFT(H5792,2),Tables!$E$1:$F$11,2,FALSE))))</f>
        <v>PMD.com</v>
      </c>
      <c r="C5792">
        <f t="shared" si="273"/>
        <v>53920001</v>
      </c>
      <c r="D5792">
        <f t="shared" si="274"/>
        <v>1</v>
      </c>
      <c r="E5792" t="str">
        <f t="shared" ca="1" si="275"/>
        <v>MTD orders shipped</v>
      </c>
      <c r="F5792" t="s">
        <v>3539</v>
      </c>
      <c r="G5792" t="s">
        <v>335</v>
      </c>
      <c r="H5792" t="s">
        <v>12714</v>
      </c>
      <c r="I5792" s="6">
        <v>44014.463564814818</v>
      </c>
      <c r="J5792" t="s">
        <v>16</v>
      </c>
      <c r="K5792" s="6">
        <v>44014.706643518519</v>
      </c>
      <c r="M5792" t="s">
        <v>12715</v>
      </c>
      <c r="N5792" t="s">
        <v>12716</v>
      </c>
      <c r="Q5792" t="s">
        <v>12717</v>
      </c>
      <c r="R5792" t="s">
        <v>401</v>
      </c>
      <c r="S5792" t="s">
        <v>12718</v>
      </c>
      <c r="T5792" t="s">
        <v>338</v>
      </c>
      <c r="U5792" t="s">
        <v>530</v>
      </c>
      <c r="W5792" t="s">
        <v>12719</v>
      </c>
      <c r="Z5792" t="s">
        <v>12715</v>
      </c>
      <c r="AA5792" t="s">
        <v>12716</v>
      </c>
      <c r="AD5792" t="s">
        <v>12717</v>
      </c>
      <c r="AE5792" t="s">
        <v>401</v>
      </c>
      <c r="AF5792" t="s">
        <v>12718</v>
      </c>
      <c r="AG5792" t="s">
        <v>338</v>
      </c>
      <c r="AH5792" t="s">
        <v>530</v>
      </c>
      <c r="AJ5792" t="s">
        <v>12719</v>
      </c>
      <c r="AL5792" t="s">
        <v>339</v>
      </c>
      <c r="AM5792">
        <v>1</v>
      </c>
      <c r="AN5792">
        <v>1</v>
      </c>
      <c r="AO5792">
        <v>14899</v>
      </c>
      <c r="AQ5792">
        <v>124468</v>
      </c>
      <c r="AR5792">
        <v>53920001</v>
      </c>
      <c r="AS5792" t="s">
        <v>42</v>
      </c>
      <c r="AT5792" t="s">
        <v>40</v>
      </c>
      <c r="AW5792" t="s">
        <v>343</v>
      </c>
      <c r="BY5792" t="s">
        <v>342</v>
      </c>
      <c r="EQ5792">
        <v>247476</v>
      </c>
      <c r="ER5792" t="s">
        <v>12720</v>
      </c>
      <c r="EV5792">
        <v>17290773</v>
      </c>
      <c r="EW5792">
        <v>928</v>
      </c>
      <c r="EX5792">
        <v>221638</v>
      </c>
      <c r="EY5792" t="s">
        <v>12721</v>
      </c>
      <c r="EZ5792">
        <v>1</v>
      </c>
      <c r="FC5792">
        <v>95385</v>
      </c>
      <c r="FD5792" t="s">
        <v>3531</v>
      </c>
    </row>
    <row r="5793" spans="1:160" x14ac:dyDescent="0.3">
      <c r="A5793" t="str">
        <f>VLOOKUP(B5793,Table2[],3,FALSE)</f>
        <v>Digital</v>
      </c>
      <c r="B5793" t="str">
        <f>IF(OR(ISNUMBER(FIND("QVC",Z5793)),ISNUMBER(FIND("QVC",AL5793))),"QVC",IF(OR(ISNUMBER(FIND("NCO",H5793)),ISNUMBER(FIND("NCO",Y5793))), "NCO", IF(AL5793="consumer","PMD.com",VLOOKUP(LEFT(H5793,2),Tables!$E$1:$F$11,2,FALSE))))</f>
        <v>PMD.com</v>
      </c>
      <c r="C5793">
        <f t="shared" si="273"/>
        <v>53640001</v>
      </c>
      <c r="D5793">
        <f t="shared" si="274"/>
        <v>2</v>
      </c>
      <c r="E5793" t="str">
        <f t="shared" ca="1" si="275"/>
        <v>MTD orders shipped</v>
      </c>
      <c r="F5793" t="s">
        <v>3539</v>
      </c>
      <c r="G5793" t="s">
        <v>335</v>
      </c>
      <c r="H5793" t="s">
        <v>12714</v>
      </c>
      <c r="I5793" s="6">
        <v>44014.463564814818</v>
      </c>
      <c r="J5793" t="s">
        <v>16</v>
      </c>
      <c r="K5793" s="6">
        <v>44014.706643518519</v>
      </c>
      <c r="M5793" t="s">
        <v>12715</v>
      </c>
      <c r="N5793" t="s">
        <v>12716</v>
      </c>
      <c r="Q5793" t="s">
        <v>12717</v>
      </c>
      <c r="R5793" t="s">
        <v>401</v>
      </c>
      <c r="S5793" t="s">
        <v>12718</v>
      </c>
      <c r="T5793" t="s">
        <v>338</v>
      </c>
      <c r="U5793" t="s">
        <v>530</v>
      </c>
      <c r="W5793" t="s">
        <v>12719</v>
      </c>
      <c r="Z5793" t="s">
        <v>12715</v>
      </c>
      <c r="AA5793" t="s">
        <v>12716</v>
      </c>
      <c r="AD5793" t="s">
        <v>12717</v>
      </c>
      <c r="AE5793" t="s">
        <v>401</v>
      </c>
      <c r="AF5793" t="s">
        <v>12718</v>
      </c>
      <c r="AG5793" t="s">
        <v>338</v>
      </c>
      <c r="AH5793" t="s">
        <v>530</v>
      </c>
      <c r="AJ5793" t="s">
        <v>12719</v>
      </c>
      <c r="AL5793" t="s">
        <v>339</v>
      </c>
      <c r="AM5793">
        <v>2</v>
      </c>
      <c r="AN5793">
        <v>2</v>
      </c>
      <c r="AO5793">
        <v>5846</v>
      </c>
      <c r="AQ5793">
        <v>124449</v>
      </c>
      <c r="AR5793">
        <v>53640001</v>
      </c>
      <c r="AS5793" t="s">
        <v>131</v>
      </c>
      <c r="AT5793" t="s">
        <v>136</v>
      </c>
      <c r="AW5793" t="s">
        <v>343</v>
      </c>
      <c r="EQ5793">
        <v>244385</v>
      </c>
      <c r="ER5793" t="s">
        <v>12720</v>
      </c>
      <c r="EV5793">
        <v>17290773</v>
      </c>
      <c r="EW5793">
        <v>928</v>
      </c>
      <c r="EX5793">
        <v>221638</v>
      </c>
      <c r="EY5793" t="s">
        <v>12721</v>
      </c>
      <c r="EZ5793">
        <v>1</v>
      </c>
      <c r="FC5793">
        <v>53640001</v>
      </c>
      <c r="FD5793" t="s">
        <v>136</v>
      </c>
    </row>
    <row r="5794" spans="1:160" x14ac:dyDescent="0.3">
      <c r="A5794" t="str">
        <f>VLOOKUP(B5794,Table2[],3,FALSE)</f>
        <v>Digital</v>
      </c>
      <c r="B5794" t="str">
        <f>IF(OR(ISNUMBER(FIND("QVC",Z5794)),ISNUMBER(FIND("QVC",AL5794))),"QVC",IF(OR(ISNUMBER(FIND("NCO",H5794)),ISNUMBER(FIND("NCO",Y5794))), "NCO", IF(AL5794="consumer","PMD.com",VLOOKUP(LEFT(H5794,2),Tables!$E$1:$F$11,2,FALSE))))</f>
        <v>PMD.com</v>
      </c>
      <c r="C5794">
        <f t="shared" si="273"/>
        <v>52430001</v>
      </c>
      <c r="D5794">
        <f t="shared" si="274"/>
        <v>1</v>
      </c>
      <c r="E5794" t="str">
        <f t="shared" ca="1" si="275"/>
        <v>MTD orders shipped</v>
      </c>
      <c r="F5794" t="s">
        <v>3539</v>
      </c>
      <c r="G5794" t="s">
        <v>335</v>
      </c>
      <c r="H5794" t="s">
        <v>12714</v>
      </c>
      <c r="I5794" s="6">
        <v>44014.463564814818</v>
      </c>
      <c r="J5794" t="s">
        <v>16</v>
      </c>
      <c r="K5794" s="6">
        <v>44014.706643518519</v>
      </c>
      <c r="M5794" t="s">
        <v>12715</v>
      </c>
      <c r="N5794" t="s">
        <v>12716</v>
      </c>
      <c r="Q5794" t="s">
        <v>12717</v>
      </c>
      <c r="R5794" t="s">
        <v>401</v>
      </c>
      <c r="S5794" t="s">
        <v>12718</v>
      </c>
      <c r="T5794" t="s">
        <v>338</v>
      </c>
      <c r="U5794" t="s">
        <v>530</v>
      </c>
      <c r="W5794" t="s">
        <v>12719</v>
      </c>
      <c r="Z5794" t="s">
        <v>12715</v>
      </c>
      <c r="AA5794" t="s">
        <v>12716</v>
      </c>
      <c r="AD5794" t="s">
        <v>12717</v>
      </c>
      <c r="AE5794" t="s">
        <v>401</v>
      </c>
      <c r="AF5794" t="s">
        <v>12718</v>
      </c>
      <c r="AG5794" t="s">
        <v>338</v>
      </c>
      <c r="AH5794" t="s">
        <v>530</v>
      </c>
      <c r="AJ5794" t="s">
        <v>12719</v>
      </c>
      <c r="AL5794" t="s">
        <v>339</v>
      </c>
      <c r="AM5794">
        <v>1</v>
      </c>
      <c r="AN5794">
        <v>1</v>
      </c>
      <c r="AO5794">
        <v>12063</v>
      </c>
      <c r="AQ5794">
        <v>127155</v>
      </c>
      <c r="AR5794">
        <v>52430001</v>
      </c>
      <c r="AS5794" t="s">
        <v>9635</v>
      </c>
      <c r="AT5794" t="s">
        <v>75</v>
      </c>
      <c r="AW5794" t="s">
        <v>340</v>
      </c>
      <c r="AX5794" t="s">
        <v>340</v>
      </c>
      <c r="AY5794" t="s">
        <v>357</v>
      </c>
      <c r="AZ5794" t="s">
        <v>363</v>
      </c>
      <c r="BY5794" t="s">
        <v>342</v>
      </c>
      <c r="EQ5794">
        <v>252868</v>
      </c>
      <c r="ER5794" t="s">
        <v>12720</v>
      </c>
      <c r="EV5794">
        <v>17290773</v>
      </c>
      <c r="EW5794">
        <v>928</v>
      </c>
      <c r="EX5794">
        <v>221638</v>
      </c>
      <c r="EY5794" t="s">
        <v>12721</v>
      </c>
      <c r="EZ5794">
        <v>1</v>
      </c>
      <c r="FC5794">
        <v>95385</v>
      </c>
      <c r="FD5794" t="s">
        <v>3531</v>
      </c>
    </row>
    <row r="5795" spans="1:160" x14ac:dyDescent="0.3">
      <c r="A5795" t="str">
        <f>VLOOKUP(B5795,Table2[],3,FALSE)</f>
        <v>Digital</v>
      </c>
      <c r="B5795" t="str">
        <f>IF(OR(ISNUMBER(FIND("QVC",Z5795)),ISNUMBER(FIND("QVC",AL5795))),"QVC",IF(OR(ISNUMBER(FIND("NCO",H5795)),ISNUMBER(FIND("NCO",Y5795))), "NCO", IF(AL5795="consumer","PMD.com",VLOOKUP(LEFT(H5795,2),Tables!$E$1:$F$11,2,FALSE))))</f>
        <v>PMD.com</v>
      </c>
      <c r="C5795">
        <f t="shared" si="273"/>
        <v>51090030</v>
      </c>
      <c r="D5795">
        <f t="shared" si="274"/>
        <v>1</v>
      </c>
      <c r="E5795" t="str">
        <f t="shared" ca="1" si="275"/>
        <v>MTD orders shipped</v>
      </c>
      <c r="F5795" t="s">
        <v>3539</v>
      </c>
      <c r="G5795" t="s">
        <v>335</v>
      </c>
      <c r="H5795" t="s">
        <v>12714</v>
      </c>
      <c r="I5795" s="6">
        <v>44014.463564814818</v>
      </c>
      <c r="J5795" t="s">
        <v>16</v>
      </c>
      <c r="K5795" s="6">
        <v>44014.706643518519</v>
      </c>
      <c r="M5795" t="s">
        <v>12715</v>
      </c>
      <c r="N5795" t="s">
        <v>12716</v>
      </c>
      <c r="Q5795" t="s">
        <v>12717</v>
      </c>
      <c r="R5795" t="s">
        <v>401</v>
      </c>
      <c r="S5795" t="s">
        <v>12718</v>
      </c>
      <c r="T5795" t="s">
        <v>338</v>
      </c>
      <c r="U5795" t="s">
        <v>530</v>
      </c>
      <c r="W5795" t="s">
        <v>12719</v>
      </c>
      <c r="Z5795" t="s">
        <v>12715</v>
      </c>
      <c r="AA5795" t="s">
        <v>12716</v>
      </c>
      <c r="AD5795" t="s">
        <v>12717</v>
      </c>
      <c r="AE5795" t="s">
        <v>401</v>
      </c>
      <c r="AF5795" t="s">
        <v>12718</v>
      </c>
      <c r="AG5795" t="s">
        <v>338</v>
      </c>
      <c r="AH5795" t="s">
        <v>530</v>
      </c>
      <c r="AJ5795" t="s">
        <v>12719</v>
      </c>
      <c r="AL5795" t="s">
        <v>339</v>
      </c>
      <c r="AM5795">
        <v>1</v>
      </c>
      <c r="AN5795">
        <v>1</v>
      </c>
      <c r="AO5795">
        <v>6688</v>
      </c>
      <c r="AQ5795">
        <v>125960</v>
      </c>
      <c r="AR5795">
        <v>51090030</v>
      </c>
      <c r="AS5795" t="s">
        <v>3043</v>
      </c>
      <c r="AT5795" t="s">
        <v>628</v>
      </c>
      <c r="AW5795" t="s">
        <v>343</v>
      </c>
      <c r="BY5795" t="s">
        <v>342</v>
      </c>
      <c r="BZ5795" t="b">
        <v>0</v>
      </c>
      <c r="EQ5795">
        <v>243047</v>
      </c>
      <c r="ER5795" t="s">
        <v>12720</v>
      </c>
      <c r="EV5795">
        <v>17290773</v>
      </c>
      <c r="EW5795">
        <v>928</v>
      </c>
      <c r="EX5795">
        <v>221638</v>
      </c>
      <c r="EY5795" t="s">
        <v>12721</v>
      </c>
      <c r="EZ5795">
        <v>1</v>
      </c>
      <c r="FC5795">
        <v>95385</v>
      </c>
      <c r="FD5795" t="s">
        <v>3531</v>
      </c>
    </row>
    <row r="5796" spans="1:160" x14ac:dyDescent="0.3">
      <c r="A5796" t="str">
        <f>VLOOKUP(B5796,Table2[],3,FALSE)</f>
        <v>Digital</v>
      </c>
      <c r="B5796" t="str">
        <f>IF(OR(ISNUMBER(FIND("QVC",Z5796)),ISNUMBER(FIND("QVC",AL5796))),"QVC",IF(OR(ISNUMBER(FIND("NCO",H5796)),ISNUMBER(FIND("NCO",Y5796))), "NCO", IF(AL5796="consumer","PMD.com",VLOOKUP(LEFT(H5796,2),Tables!$E$1:$F$11,2,FALSE))))</f>
        <v>PMD.com</v>
      </c>
      <c r="C5796">
        <f t="shared" si="273"/>
        <v>51410001</v>
      </c>
      <c r="D5796">
        <f t="shared" si="274"/>
        <v>1</v>
      </c>
      <c r="E5796" t="str">
        <f t="shared" ca="1" si="275"/>
        <v>MTD orders shipped</v>
      </c>
      <c r="F5796" t="s">
        <v>3539</v>
      </c>
      <c r="G5796" t="s">
        <v>335</v>
      </c>
      <c r="H5796" t="s">
        <v>12722</v>
      </c>
      <c r="I5796" s="6">
        <v>44014.438252314816</v>
      </c>
      <c r="J5796" t="s">
        <v>16</v>
      </c>
      <c r="K5796" s="6">
        <v>44014.707094907404</v>
      </c>
      <c r="M5796" t="s">
        <v>12723</v>
      </c>
      <c r="N5796" t="s">
        <v>12724</v>
      </c>
      <c r="Q5796" t="s">
        <v>12725</v>
      </c>
      <c r="R5796" t="s">
        <v>360</v>
      </c>
      <c r="S5796">
        <v>28741</v>
      </c>
      <c r="T5796" t="s">
        <v>338</v>
      </c>
      <c r="U5796" t="s">
        <v>530</v>
      </c>
      <c r="W5796" t="s">
        <v>12726</v>
      </c>
      <c r="Z5796" t="s">
        <v>12723</v>
      </c>
      <c r="AA5796" t="s">
        <v>12724</v>
      </c>
      <c r="AD5796" t="s">
        <v>12725</v>
      </c>
      <c r="AE5796" t="s">
        <v>360</v>
      </c>
      <c r="AF5796">
        <v>28741</v>
      </c>
      <c r="AG5796" t="s">
        <v>338</v>
      </c>
      <c r="AH5796" t="s">
        <v>530</v>
      </c>
      <c r="AJ5796" t="s">
        <v>12726</v>
      </c>
      <c r="AL5796" t="s">
        <v>339</v>
      </c>
      <c r="AM5796">
        <v>1</v>
      </c>
      <c r="AN5796">
        <v>1</v>
      </c>
      <c r="AO5796">
        <v>10146</v>
      </c>
      <c r="AQ5796">
        <v>124431</v>
      </c>
      <c r="AR5796">
        <v>51410001</v>
      </c>
      <c r="AS5796" t="s">
        <v>2386</v>
      </c>
      <c r="AT5796" t="s">
        <v>81</v>
      </c>
      <c r="AW5796" t="s">
        <v>340</v>
      </c>
      <c r="AX5796" t="s">
        <v>340</v>
      </c>
      <c r="AY5796" t="s">
        <v>432</v>
      </c>
      <c r="AZ5796">
        <v>0</v>
      </c>
      <c r="BY5796" t="s">
        <v>342</v>
      </c>
      <c r="EQ5796">
        <v>253369</v>
      </c>
      <c r="ER5796" t="s">
        <v>12727</v>
      </c>
      <c r="EV5796">
        <v>17290758</v>
      </c>
      <c r="EW5796">
        <v>928</v>
      </c>
      <c r="EX5796">
        <v>221622</v>
      </c>
      <c r="EY5796">
        <v>9.2748999964335493E+25</v>
      </c>
      <c r="EZ5796">
        <v>1</v>
      </c>
      <c r="FC5796">
        <v>51410001</v>
      </c>
      <c r="FD5796" t="s">
        <v>81</v>
      </c>
    </row>
    <row r="5797" spans="1:160" x14ac:dyDescent="0.3">
      <c r="A5797" t="str">
        <f>VLOOKUP(B5797,Table2[],3,FALSE)</f>
        <v>Digital</v>
      </c>
      <c r="B5797" t="str">
        <f>IF(OR(ISNUMBER(FIND("QVC",Z5797)),ISNUMBER(FIND("QVC",AL5797))),"QVC",IF(OR(ISNUMBER(FIND("NCO",H5797)),ISNUMBER(FIND("NCO",Y5797))), "NCO", IF(AL5797="consumer","PMD.com",VLOOKUP(LEFT(H5797,2),Tables!$E$1:$F$11,2,FALSE))))</f>
        <v>PMD.com</v>
      </c>
      <c r="C5797">
        <f t="shared" si="273"/>
        <v>51090030</v>
      </c>
      <c r="D5797">
        <f t="shared" si="274"/>
        <v>1</v>
      </c>
      <c r="E5797" t="str">
        <f t="shared" ca="1" si="275"/>
        <v>MTD orders shipped</v>
      </c>
      <c r="F5797" t="s">
        <v>3539</v>
      </c>
      <c r="G5797" t="s">
        <v>335</v>
      </c>
      <c r="H5797" t="s">
        <v>12728</v>
      </c>
      <c r="I5797" s="6">
        <v>44014.5312037037</v>
      </c>
      <c r="J5797" t="s">
        <v>16</v>
      </c>
      <c r="K5797" s="6">
        <v>44014.707245370373</v>
      </c>
      <c r="M5797" t="s">
        <v>12729</v>
      </c>
      <c r="N5797" t="s">
        <v>12730</v>
      </c>
      <c r="Q5797" t="s">
        <v>635</v>
      </c>
      <c r="R5797" t="s">
        <v>365</v>
      </c>
      <c r="S5797">
        <v>94062</v>
      </c>
      <c r="T5797" t="s">
        <v>338</v>
      </c>
      <c r="U5797" t="s">
        <v>530</v>
      </c>
      <c r="W5797" t="s">
        <v>12731</v>
      </c>
      <c r="Z5797" t="s">
        <v>12729</v>
      </c>
      <c r="AA5797" t="s">
        <v>12730</v>
      </c>
      <c r="AD5797" t="s">
        <v>635</v>
      </c>
      <c r="AE5797" t="s">
        <v>365</v>
      </c>
      <c r="AF5797">
        <v>94062</v>
      </c>
      <c r="AG5797" t="s">
        <v>338</v>
      </c>
      <c r="AH5797" t="s">
        <v>530</v>
      </c>
      <c r="AJ5797" t="s">
        <v>12731</v>
      </c>
      <c r="AL5797" t="s">
        <v>339</v>
      </c>
      <c r="AM5797">
        <v>1</v>
      </c>
      <c r="AN5797">
        <v>1</v>
      </c>
      <c r="AO5797">
        <v>6688</v>
      </c>
      <c r="AQ5797">
        <v>125960</v>
      </c>
      <c r="AR5797">
        <v>51090030</v>
      </c>
      <c r="AS5797" t="s">
        <v>3043</v>
      </c>
      <c r="AT5797" t="s">
        <v>628</v>
      </c>
      <c r="AW5797" t="s">
        <v>343</v>
      </c>
      <c r="BY5797" t="s">
        <v>342</v>
      </c>
      <c r="BZ5797" t="b">
        <v>0</v>
      </c>
      <c r="EQ5797">
        <v>243047</v>
      </c>
      <c r="ER5797" t="s">
        <v>12732</v>
      </c>
      <c r="EV5797">
        <v>17290819</v>
      </c>
      <c r="EW5797">
        <v>928</v>
      </c>
      <c r="EX5797">
        <v>221684</v>
      </c>
      <c r="EY5797" t="s">
        <v>12733</v>
      </c>
      <c r="EZ5797">
        <v>1</v>
      </c>
      <c r="FC5797">
        <v>95385</v>
      </c>
      <c r="FD5797" t="s">
        <v>3531</v>
      </c>
    </row>
    <row r="5798" spans="1:160" x14ac:dyDescent="0.3">
      <c r="A5798" t="str">
        <f>VLOOKUP(B5798,Table2[],3,FALSE)</f>
        <v>Digital</v>
      </c>
      <c r="B5798" t="str">
        <f>IF(OR(ISNUMBER(FIND("QVC",Z5798)),ISNUMBER(FIND("QVC",AL5798))),"QVC",IF(OR(ISNUMBER(FIND("NCO",H5798)),ISNUMBER(FIND("NCO",Y5798))), "NCO", IF(AL5798="consumer","PMD.com",VLOOKUP(LEFT(H5798,2),Tables!$E$1:$F$11,2,FALSE))))</f>
        <v>PMD.com</v>
      </c>
      <c r="C5798">
        <f t="shared" si="273"/>
        <v>52430001</v>
      </c>
      <c r="D5798">
        <f t="shared" si="274"/>
        <v>1</v>
      </c>
      <c r="E5798" t="str">
        <f t="shared" ca="1" si="275"/>
        <v>MTD orders shipped</v>
      </c>
      <c r="F5798" t="s">
        <v>3539</v>
      </c>
      <c r="G5798" t="s">
        <v>335</v>
      </c>
      <c r="H5798" t="s">
        <v>12728</v>
      </c>
      <c r="I5798" s="6">
        <v>44014.5312037037</v>
      </c>
      <c r="J5798" t="s">
        <v>16</v>
      </c>
      <c r="K5798" s="6">
        <v>44014.707245370373</v>
      </c>
      <c r="M5798" t="s">
        <v>12729</v>
      </c>
      <c r="N5798" t="s">
        <v>12730</v>
      </c>
      <c r="Q5798" t="s">
        <v>635</v>
      </c>
      <c r="R5798" t="s">
        <v>365</v>
      </c>
      <c r="S5798">
        <v>94062</v>
      </c>
      <c r="T5798" t="s">
        <v>338</v>
      </c>
      <c r="U5798" t="s">
        <v>530</v>
      </c>
      <c r="W5798" t="s">
        <v>12731</v>
      </c>
      <c r="Z5798" t="s">
        <v>12729</v>
      </c>
      <c r="AA5798" t="s">
        <v>12730</v>
      </c>
      <c r="AD5798" t="s">
        <v>635</v>
      </c>
      <c r="AE5798" t="s">
        <v>365</v>
      </c>
      <c r="AF5798">
        <v>94062</v>
      </c>
      <c r="AG5798" t="s">
        <v>338</v>
      </c>
      <c r="AH5798" t="s">
        <v>530</v>
      </c>
      <c r="AJ5798" t="s">
        <v>12731</v>
      </c>
      <c r="AL5798" t="s">
        <v>339</v>
      </c>
      <c r="AM5798">
        <v>1</v>
      </c>
      <c r="AN5798">
        <v>1</v>
      </c>
      <c r="AO5798">
        <v>12063</v>
      </c>
      <c r="AQ5798">
        <v>127155</v>
      </c>
      <c r="AR5798">
        <v>52430001</v>
      </c>
      <c r="AS5798" t="s">
        <v>9635</v>
      </c>
      <c r="AT5798" t="s">
        <v>75</v>
      </c>
      <c r="AW5798" t="s">
        <v>340</v>
      </c>
      <c r="AX5798" t="s">
        <v>340</v>
      </c>
      <c r="AY5798" t="s">
        <v>357</v>
      </c>
      <c r="AZ5798" t="s">
        <v>363</v>
      </c>
      <c r="BY5798" t="s">
        <v>342</v>
      </c>
      <c r="EQ5798">
        <v>252868</v>
      </c>
      <c r="ER5798" t="s">
        <v>12732</v>
      </c>
      <c r="EV5798">
        <v>17290819</v>
      </c>
      <c r="EW5798">
        <v>928</v>
      </c>
      <c r="EX5798">
        <v>221684</v>
      </c>
      <c r="EY5798" t="s">
        <v>12733</v>
      </c>
      <c r="EZ5798">
        <v>1</v>
      </c>
      <c r="FC5798">
        <v>95385</v>
      </c>
      <c r="FD5798" t="s">
        <v>3531</v>
      </c>
    </row>
    <row r="5799" spans="1:160" x14ac:dyDescent="0.3">
      <c r="A5799" t="str">
        <f>VLOOKUP(B5799,Table2[],3,FALSE)</f>
        <v>Digital</v>
      </c>
      <c r="B5799" t="str">
        <f>IF(OR(ISNUMBER(FIND("QVC",Z5799)),ISNUMBER(FIND("QVC",AL5799))),"QVC",IF(OR(ISNUMBER(FIND("NCO",H5799)),ISNUMBER(FIND("NCO",Y5799))), "NCO", IF(AL5799="consumer","PMD.com",VLOOKUP(LEFT(H5799,2),Tables!$E$1:$F$11,2,FALSE))))</f>
        <v>PMD.com</v>
      </c>
      <c r="C5799">
        <f t="shared" si="273"/>
        <v>53440001</v>
      </c>
      <c r="D5799">
        <f t="shared" si="274"/>
        <v>2</v>
      </c>
      <c r="E5799" t="str">
        <f t="shared" ca="1" si="275"/>
        <v>MTD orders shipped</v>
      </c>
      <c r="F5799" t="s">
        <v>3539</v>
      </c>
      <c r="G5799" t="s">
        <v>335</v>
      </c>
      <c r="H5799" t="s">
        <v>12728</v>
      </c>
      <c r="I5799" s="6">
        <v>44014.5312037037</v>
      </c>
      <c r="J5799" t="s">
        <v>16</v>
      </c>
      <c r="K5799" s="6">
        <v>44014.707245370373</v>
      </c>
      <c r="M5799" t="s">
        <v>12729</v>
      </c>
      <c r="N5799" t="s">
        <v>12730</v>
      </c>
      <c r="Q5799" t="s">
        <v>635</v>
      </c>
      <c r="R5799" t="s">
        <v>365</v>
      </c>
      <c r="S5799">
        <v>94062</v>
      </c>
      <c r="T5799" t="s">
        <v>338</v>
      </c>
      <c r="U5799" t="s">
        <v>530</v>
      </c>
      <c r="W5799" t="s">
        <v>12731</v>
      </c>
      <c r="Z5799" t="s">
        <v>12729</v>
      </c>
      <c r="AA5799" t="s">
        <v>12730</v>
      </c>
      <c r="AD5799" t="s">
        <v>635</v>
      </c>
      <c r="AE5799" t="s">
        <v>365</v>
      </c>
      <c r="AF5799">
        <v>94062</v>
      </c>
      <c r="AG5799" t="s">
        <v>338</v>
      </c>
      <c r="AH5799" t="s">
        <v>530</v>
      </c>
      <c r="AJ5799" t="s">
        <v>12731</v>
      </c>
      <c r="AL5799" t="s">
        <v>339</v>
      </c>
      <c r="AM5799">
        <v>2</v>
      </c>
      <c r="AN5799">
        <v>2</v>
      </c>
      <c r="AO5799">
        <v>7642</v>
      </c>
      <c r="AQ5799">
        <v>124700</v>
      </c>
      <c r="AR5799">
        <v>53440001</v>
      </c>
      <c r="AS5799" t="s">
        <v>1240</v>
      </c>
      <c r="AT5799" t="s">
        <v>116</v>
      </c>
      <c r="AW5799" t="s">
        <v>340</v>
      </c>
      <c r="AX5799" t="s">
        <v>340</v>
      </c>
      <c r="AY5799" t="s">
        <v>345</v>
      </c>
      <c r="AZ5799" t="s">
        <v>345</v>
      </c>
      <c r="BY5799" t="s">
        <v>342</v>
      </c>
      <c r="EQ5799">
        <v>252960</v>
      </c>
      <c r="ER5799" t="s">
        <v>12732</v>
      </c>
      <c r="EV5799">
        <v>17290819</v>
      </c>
      <c r="EW5799">
        <v>928</v>
      </c>
      <c r="EX5799">
        <v>221684</v>
      </c>
      <c r="EY5799" t="s">
        <v>12733</v>
      </c>
      <c r="EZ5799">
        <v>1</v>
      </c>
      <c r="FC5799">
        <v>53440001</v>
      </c>
      <c r="FD5799" t="s">
        <v>116</v>
      </c>
    </row>
    <row r="5800" spans="1:160" x14ac:dyDescent="0.3">
      <c r="A5800" t="str">
        <f>VLOOKUP(B5800,Table2[],3,FALSE)</f>
        <v>Digital</v>
      </c>
      <c r="B5800" t="str">
        <f>IF(OR(ISNUMBER(FIND("QVC",Z5800)),ISNUMBER(FIND("QVC",AL5800))),"QVC",IF(OR(ISNUMBER(FIND("NCO",H5800)),ISNUMBER(FIND("NCO",Y5800))), "NCO", IF(AL5800="consumer","PMD.com",VLOOKUP(LEFT(H5800,2),Tables!$E$1:$F$11,2,FALSE))))</f>
        <v>PMD.com</v>
      </c>
      <c r="C5800">
        <f t="shared" si="273"/>
        <v>53640001</v>
      </c>
      <c r="D5800">
        <f t="shared" si="274"/>
        <v>1</v>
      </c>
      <c r="E5800" t="str">
        <f t="shared" ca="1" si="275"/>
        <v>MTD orders shipped</v>
      </c>
      <c r="F5800" t="s">
        <v>3539</v>
      </c>
      <c r="G5800" t="s">
        <v>335</v>
      </c>
      <c r="H5800" t="s">
        <v>12728</v>
      </c>
      <c r="I5800" s="6">
        <v>44014.5312037037</v>
      </c>
      <c r="J5800" t="s">
        <v>16</v>
      </c>
      <c r="K5800" s="6">
        <v>44014.707245370373</v>
      </c>
      <c r="M5800" t="s">
        <v>12729</v>
      </c>
      <c r="N5800" t="s">
        <v>12730</v>
      </c>
      <c r="Q5800" t="s">
        <v>635</v>
      </c>
      <c r="R5800" t="s">
        <v>365</v>
      </c>
      <c r="S5800">
        <v>94062</v>
      </c>
      <c r="T5800" t="s">
        <v>338</v>
      </c>
      <c r="U5800" t="s">
        <v>530</v>
      </c>
      <c r="W5800" t="s">
        <v>12731</v>
      </c>
      <c r="Z5800" t="s">
        <v>12729</v>
      </c>
      <c r="AA5800" t="s">
        <v>12730</v>
      </c>
      <c r="AD5800" t="s">
        <v>635</v>
      </c>
      <c r="AE5800" t="s">
        <v>365</v>
      </c>
      <c r="AF5800">
        <v>94062</v>
      </c>
      <c r="AG5800" t="s">
        <v>338</v>
      </c>
      <c r="AH5800" t="s">
        <v>530</v>
      </c>
      <c r="AJ5800" t="s">
        <v>12731</v>
      </c>
      <c r="AL5800" t="s">
        <v>339</v>
      </c>
      <c r="AM5800">
        <v>1</v>
      </c>
      <c r="AN5800">
        <v>1</v>
      </c>
      <c r="AO5800">
        <v>5846</v>
      </c>
      <c r="AQ5800">
        <v>124449</v>
      </c>
      <c r="AR5800">
        <v>53640001</v>
      </c>
      <c r="AS5800" t="s">
        <v>131</v>
      </c>
      <c r="AT5800" t="s">
        <v>136</v>
      </c>
      <c r="AW5800" t="s">
        <v>343</v>
      </c>
      <c r="EQ5800">
        <v>244385</v>
      </c>
      <c r="ER5800" t="s">
        <v>12732</v>
      </c>
      <c r="EV5800">
        <v>17290819</v>
      </c>
      <c r="EW5800">
        <v>928</v>
      </c>
      <c r="EX5800">
        <v>221684</v>
      </c>
      <c r="EY5800" t="s">
        <v>12733</v>
      </c>
      <c r="EZ5800">
        <v>1</v>
      </c>
      <c r="FC5800">
        <v>53640001</v>
      </c>
      <c r="FD5800" t="s">
        <v>136</v>
      </c>
    </row>
    <row r="5801" spans="1:160" x14ac:dyDescent="0.3">
      <c r="A5801" t="str">
        <f>VLOOKUP(B5801,Table2[],3,FALSE)</f>
        <v>Digital</v>
      </c>
      <c r="B5801" t="str">
        <f>IF(OR(ISNUMBER(FIND("QVC",Z5801)),ISNUMBER(FIND("QVC",AL5801))),"QVC",IF(OR(ISNUMBER(FIND("NCO",H5801)),ISNUMBER(FIND("NCO",Y5801))), "NCO", IF(AL5801="consumer","PMD.com",VLOOKUP(LEFT(H5801,2),Tables!$E$1:$F$11,2,FALSE))))</f>
        <v>PMD.com</v>
      </c>
      <c r="C5801">
        <f t="shared" si="273"/>
        <v>53920001</v>
      </c>
      <c r="D5801">
        <f t="shared" si="274"/>
        <v>1</v>
      </c>
      <c r="E5801" t="str">
        <f t="shared" ca="1" si="275"/>
        <v>MTD orders shipped</v>
      </c>
      <c r="F5801" t="s">
        <v>3539</v>
      </c>
      <c r="G5801" t="s">
        <v>335</v>
      </c>
      <c r="H5801" t="s">
        <v>12728</v>
      </c>
      <c r="I5801" s="6">
        <v>44014.5312037037</v>
      </c>
      <c r="J5801" t="s">
        <v>16</v>
      </c>
      <c r="K5801" s="6">
        <v>44014.707245370373</v>
      </c>
      <c r="M5801" t="s">
        <v>12729</v>
      </c>
      <c r="N5801" t="s">
        <v>12730</v>
      </c>
      <c r="Q5801" t="s">
        <v>635</v>
      </c>
      <c r="R5801" t="s">
        <v>365</v>
      </c>
      <c r="S5801">
        <v>94062</v>
      </c>
      <c r="T5801" t="s">
        <v>338</v>
      </c>
      <c r="U5801" t="s">
        <v>530</v>
      </c>
      <c r="W5801" t="s">
        <v>12731</v>
      </c>
      <c r="Z5801" t="s">
        <v>12729</v>
      </c>
      <c r="AA5801" t="s">
        <v>12730</v>
      </c>
      <c r="AD5801" t="s">
        <v>635</v>
      </c>
      <c r="AE5801" t="s">
        <v>365</v>
      </c>
      <c r="AF5801">
        <v>94062</v>
      </c>
      <c r="AG5801" t="s">
        <v>338</v>
      </c>
      <c r="AH5801" t="s">
        <v>530</v>
      </c>
      <c r="AJ5801" t="s">
        <v>12731</v>
      </c>
      <c r="AL5801" t="s">
        <v>339</v>
      </c>
      <c r="AM5801">
        <v>1</v>
      </c>
      <c r="AN5801">
        <v>1</v>
      </c>
      <c r="AO5801">
        <v>14899</v>
      </c>
      <c r="AQ5801">
        <v>124468</v>
      </c>
      <c r="AR5801">
        <v>53920001</v>
      </c>
      <c r="AS5801" t="s">
        <v>42</v>
      </c>
      <c r="AT5801" t="s">
        <v>40</v>
      </c>
      <c r="AW5801" t="s">
        <v>343</v>
      </c>
      <c r="BY5801" t="s">
        <v>342</v>
      </c>
      <c r="EQ5801">
        <v>247476</v>
      </c>
      <c r="ER5801" t="s">
        <v>12732</v>
      </c>
      <c r="EV5801">
        <v>17290819</v>
      </c>
      <c r="EW5801">
        <v>928</v>
      </c>
      <c r="EX5801">
        <v>221684</v>
      </c>
      <c r="EY5801" t="s">
        <v>12733</v>
      </c>
      <c r="EZ5801">
        <v>1</v>
      </c>
      <c r="FC5801">
        <v>95385</v>
      </c>
      <c r="FD5801" t="s">
        <v>3531</v>
      </c>
    </row>
    <row r="5802" spans="1:160" x14ac:dyDescent="0.3">
      <c r="A5802" t="str">
        <f>VLOOKUP(B5802,Table2[],3,FALSE)</f>
        <v>Digital</v>
      </c>
      <c r="B5802" t="str">
        <f>IF(OR(ISNUMBER(FIND("QVC",Z5802)),ISNUMBER(FIND("QVC",AL5802))),"QVC",IF(OR(ISNUMBER(FIND("NCO",H5802)),ISNUMBER(FIND("NCO",Y5802))), "NCO", IF(AL5802="consumer","PMD.com",VLOOKUP(LEFT(H5802,2),Tables!$E$1:$F$11,2,FALSE))))</f>
        <v>PMD.com</v>
      </c>
      <c r="C5802">
        <f t="shared" si="273"/>
        <v>5341030</v>
      </c>
      <c r="D5802">
        <f t="shared" si="274"/>
        <v>1</v>
      </c>
      <c r="E5802" t="str">
        <f t="shared" ca="1" si="275"/>
        <v>MTD orders shipped</v>
      </c>
      <c r="F5802" t="s">
        <v>3539</v>
      </c>
      <c r="G5802" t="s">
        <v>335</v>
      </c>
      <c r="H5802" t="s">
        <v>12728</v>
      </c>
      <c r="I5802" s="6">
        <v>44014.5312037037</v>
      </c>
      <c r="J5802" t="s">
        <v>16</v>
      </c>
      <c r="K5802" s="6">
        <v>44014.707245370373</v>
      </c>
      <c r="M5802" t="s">
        <v>12729</v>
      </c>
      <c r="N5802" t="s">
        <v>12730</v>
      </c>
      <c r="Q5802" t="s">
        <v>635</v>
      </c>
      <c r="R5802" t="s">
        <v>365</v>
      </c>
      <c r="S5802">
        <v>94062</v>
      </c>
      <c r="T5802" t="s">
        <v>338</v>
      </c>
      <c r="U5802" t="s">
        <v>530</v>
      </c>
      <c r="W5802" t="s">
        <v>12731</v>
      </c>
      <c r="Z5802" t="s">
        <v>12729</v>
      </c>
      <c r="AA5802" t="s">
        <v>12730</v>
      </c>
      <c r="AD5802" t="s">
        <v>635</v>
      </c>
      <c r="AE5802" t="s">
        <v>365</v>
      </c>
      <c r="AF5802">
        <v>94062</v>
      </c>
      <c r="AG5802" t="s">
        <v>338</v>
      </c>
      <c r="AH5802" t="s">
        <v>530</v>
      </c>
      <c r="AJ5802" t="s">
        <v>12731</v>
      </c>
      <c r="AL5802" t="s">
        <v>339</v>
      </c>
      <c r="AM5802">
        <v>1</v>
      </c>
      <c r="AN5802">
        <v>1</v>
      </c>
      <c r="AO5802">
        <v>12859</v>
      </c>
      <c r="AQ5802">
        <v>124642</v>
      </c>
      <c r="AR5802">
        <v>5341030</v>
      </c>
      <c r="AS5802" t="s">
        <v>925</v>
      </c>
      <c r="AT5802" t="s">
        <v>926</v>
      </c>
      <c r="AW5802" t="s">
        <v>366</v>
      </c>
      <c r="AX5802" t="s">
        <v>366</v>
      </c>
      <c r="AY5802" t="s">
        <v>345</v>
      </c>
      <c r="AZ5802" t="s">
        <v>346</v>
      </c>
      <c r="BY5802" t="s">
        <v>342</v>
      </c>
      <c r="EQ5802">
        <v>243275</v>
      </c>
      <c r="ER5802" t="s">
        <v>12732</v>
      </c>
      <c r="EV5802">
        <v>17290819</v>
      </c>
      <c r="EW5802">
        <v>928</v>
      </c>
      <c r="EX5802">
        <v>221684</v>
      </c>
      <c r="EY5802" t="s">
        <v>12733</v>
      </c>
      <c r="EZ5802">
        <v>1</v>
      </c>
      <c r="FC5802">
        <v>95385</v>
      </c>
      <c r="FD5802" t="s">
        <v>3531</v>
      </c>
    </row>
    <row r="5803" spans="1:160" x14ac:dyDescent="0.3">
      <c r="A5803" t="str">
        <f>VLOOKUP(B5803,Table2[],3,FALSE)</f>
        <v>Digital</v>
      </c>
      <c r="B5803" t="str">
        <f>IF(OR(ISNUMBER(FIND("QVC",Z5803)),ISNUMBER(FIND("QVC",AL5803))),"QVC",IF(OR(ISNUMBER(FIND("NCO",H5803)),ISNUMBER(FIND("NCO",Y5803))), "NCO", IF(AL5803="consumer","PMD.com",VLOOKUP(LEFT(H5803,2),Tables!$E$1:$F$11,2,FALSE))))</f>
        <v>PMD.com</v>
      </c>
      <c r="C5803">
        <f t="shared" si="273"/>
        <v>5341</v>
      </c>
      <c r="D5803">
        <f t="shared" si="274"/>
        <v>2</v>
      </c>
      <c r="E5803" t="str">
        <f t="shared" ca="1" si="275"/>
        <v>MTD orders shipped</v>
      </c>
      <c r="F5803" t="s">
        <v>3539</v>
      </c>
      <c r="G5803" t="s">
        <v>335</v>
      </c>
      <c r="H5803" t="s">
        <v>12728</v>
      </c>
      <c r="I5803" s="6">
        <v>44014.5312037037</v>
      </c>
      <c r="J5803" t="s">
        <v>16</v>
      </c>
      <c r="K5803" s="6">
        <v>44014.707245370373</v>
      </c>
      <c r="M5803" t="s">
        <v>12729</v>
      </c>
      <c r="N5803" t="s">
        <v>12730</v>
      </c>
      <c r="Q5803" t="s">
        <v>635</v>
      </c>
      <c r="R5803" t="s">
        <v>365</v>
      </c>
      <c r="S5803">
        <v>94062</v>
      </c>
      <c r="T5803" t="s">
        <v>338</v>
      </c>
      <c r="U5803" t="s">
        <v>530</v>
      </c>
      <c r="W5803" t="s">
        <v>12731</v>
      </c>
      <c r="Z5803" t="s">
        <v>12729</v>
      </c>
      <c r="AA5803" t="s">
        <v>12730</v>
      </c>
      <c r="AD5803" t="s">
        <v>635</v>
      </c>
      <c r="AE5803" t="s">
        <v>365</v>
      </c>
      <c r="AF5803">
        <v>94062</v>
      </c>
      <c r="AG5803" t="s">
        <v>338</v>
      </c>
      <c r="AH5803" t="s">
        <v>530</v>
      </c>
      <c r="AJ5803" t="s">
        <v>12731</v>
      </c>
      <c r="AL5803" t="s">
        <v>339</v>
      </c>
      <c r="AM5803">
        <v>2</v>
      </c>
      <c r="AN5803">
        <v>2</v>
      </c>
      <c r="AO5803">
        <v>15156</v>
      </c>
      <c r="AQ5803">
        <v>124187</v>
      </c>
      <c r="AR5803">
        <v>5341</v>
      </c>
      <c r="AS5803" t="s">
        <v>9636</v>
      </c>
      <c r="AT5803" t="s">
        <v>82</v>
      </c>
      <c r="AW5803" t="s">
        <v>340</v>
      </c>
      <c r="AX5803" t="s">
        <v>340</v>
      </c>
      <c r="AY5803" t="s">
        <v>345</v>
      </c>
      <c r="AZ5803" t="s">
        <v>346</v>
      </c>
      <c r="BY5803" t="s">
        <v>342</v>
      </c>
      <c r="EQ5803">
        <v>245208</v>
      </c>
      <c r="ER5803" t="s">
        <v>12732</v>
      </c>
      <c r="EV5803">
        <v>17290819</v>
      </c>
      <c r="EW5803">
        <v>928</v>
      </c>
      <c r="EX5803">
        <v>221684</v>
      </c>
      <c r="EY5803" t="s">
        <v>12733</v>
      </c>
      <c r="EZ5803">
        <v>1</v>
      </c>
      <c r="FC5803">
        <v>5341</v>
      </c>
      <c r="FD5803" t="s">
        <v>82</v>
      </c>
    </row>
    <row r="5804" spans="1:160" x14ac:dyDescent="0.3">
      <c r="A5804" t="str">
        <f>VLOOKUP(B5804,Table2[],3,FALSE)</f>
        <v>Digital</v>
      </c>
      <c r="B5804" t="str">
        <f>IF(OR(ISNUMBER(FIND("QVC",Z5804)),ISNUMBER(FIND("QVC",AL5804))),"QVC",IF(OR(ISNUMBER(FIND("NCO",H5804)),ISNUMBER(FIND("NCO",Y5804))), "NCO", IF(AL5804="consumer","PMD.com",VLOOKUP(LEFT(H5804,2),Tables!$E$1:$F$11,2,FALSE))))</f>
        <v>PMD.com</v>
      </c>
      <c r="C5804">
        <f t="shared" si="273"/>
        <v>53160001</v>
      </c>
      <c r="D5804">
        <f t="shared" si="274"/>
        <v>1</v>
      </c>
      <c r="E5804" t="str">
        <f t="shared" ca="1" si="275"/>
        <v>MTD orders shipped</v>
      </c>
      <c r="F5804" t="s">
        <v>3539</v>
      </c>
      <c r="G5804" t="s">
        <v>335</v>
      </c>
      <c r="H5804" t="s">
        <v>12728</v>
      </c>
      <c r="I5804" s="6">
        <v>44014.5312037037</v>
      </c>
      <c r="J5804" t="s">
        <v>16</v>
      </c>
      <c r="K5804" s="6">
        <v>44014.707245370373</v>
      </c>
      <c r="M5804" t="s">
        <v>12729</v>
      </c>
      <c r="N5804" t="s">
        <v>12730</v>
      </c>
      <c r="Q5804" t="s">
        <v>635</v>
      </c>
      <c r="R5804" t="s">
        <v>365</v>
      </c>
      <c r="S5804">
        <v>94062</v>
      </c>
      <c r="T5804" t="s">
        <v>338</v>
      </c>
      <c r="U5804" t="s">
        <v>530</v>
      </c>
      <c r="W5804" t="s">
        <v>12731</v>
      </c>
      <c r="Z5804" t="s">
        <v>12729</v>
      </c>
      <c r="AA5804" t="s">
        <v>12730</v>
      </c>
      <c r="AD5804" t="s">
        <v>635</v>
      </c>
      <c r="AE5804" t="s">
        <v>365</v>
      </c>
      <c r="AF5804">
        <v>94062</v>
      </c>
      <c r="AG5804" t="s">
        <v>338</v>
      </c>
      <c r="AH5804" t="s">
        <v>530</v>
      </c>
      <c r="AJ5804" t="s">
        <v>12731</v>
      </c>
      <c r="AL5804" t="s">
        <v>339</v>
      </c>
      <c r="AM5804">
        <v>1</v>
      </c>
      <c r="AN5804">
        <v>1</v>
      </c>
      <c r="AO5804">
        <v>4322</v>
      </c>
      <c r="AQ5804">
        <v>124007</v>
      </c>
      <c r="AR5804">
        <v>53160001</v>
      </c>
      <c r="AS5804" t="s">
        <v>1895</v>
      </c>
      <c r="AT5804" t="s">
        <v>119</v>
      </c>
      <c r="AW5804" t="s">
        <v>340</v>
      </c>
      <c r="AX5804" t="s">
        <v>340</v>
      </c>
      <c r="AY5804" t="s">
        <v>341</v>
      </c>
      <c r="AZ5804">
        <v>0</v>
      </c>
      <c r="BY5804" t="s">
        <v>342</v>
      </c>
      <c r="EQ5804">
        <v>252959</v>
      </c>
      <c r="ER5804" t="s">
        <v>12732</v>
      </c>
      <c r="EV5804">
        <v>17290819</v>
      </c>
      <c r="EW5804">
        <v>928</v>
      </c>
      <c r="EX5804">
        <v>221684</v>
      </c>
      <c r="EY5804" t="s">
        <v>12733</v>
      </c>
      <c r="EZ5804">
        <v>1</v>
      </c>
      <c r="FC5804">
        <v>53160001</v>
      </c>
      <c r="FD5804" t="s">
        <v>119</v>
      </c>
    </row>
    <row r="5805" spans="1:160" x14ac:dyDescent="0.3">
      <c r="A5805" t="str">
        <f>VLOOKUP(B5805,Table2[],3,FALSE)</f>
        <v>Digital</v>
      </c>
      <c r="B5805" t="str">
        <f>IF(OR(ISNUMBER(FIND("QVC",Z5805)),ISNUMBER(FIND("QVC",AL5805))),"QVC",IF(OR(ISNUMBER(FIND("NCO",H5805)),ISNUMBER(FIND("NCO",Y5805))), "NCO", IF(AL5805="consumer","PMD.com",VLOOKUP(LEFT(H5805,2),Tables!$E$1:$F$11,2,FALSE))))</f>
        <v>PMD.com</v>
      </c>
      <c r="C5805">
        <f t="shared" si="273"/>
        <v>51010001</v>
      </c>
      <c r="D5805">
        <f t="shared" si="274"/>
        <v>2</v>
      </c>
      <c r="E5805" t="str">
        <f t="shared" ca="1" si="275"/>
        <v>MTD orders shipped</v>
      </c>
      <c r="F5805" t="s">
        <v>3539</v>
      </c>
      <c r="G5805" t="s">
        <v>335</v>
      </c>
      <c r="H5805" t="s">
        <v>12734</v>
      </c>
      <c r="I5805" s="6">
        <v>44014.453275462962</v>
      </c>
      <c r="J5805" t="s">
        <v>16</v>
      </c>
      <c r="K5805" s="6">
        <v>44014.707777777781</v>
      </c>
      <c r="M5805" t="s">
        <v>12735</v>
      </c>
      <c r="N5805" t="s">
        <v>12736</v>
      </c>
      <c r="Q5805" t="s">
        <v>701</v>
      </c>
      <c r="R5805" t="s">
        <v>365</v>
      </c>
      <c r="S5805">
        <v>94611</v>
      </c>
      <c r="T5805" t="s">
        <v>338</v>
      </c>
      <c r="U5805" t="s">
        <v>530</v>
      </c>
      <c r="W5805" t="s">
        <v>12737</v>
      </c>
      <c r="Z5805" t="s">
        <v>12735</v>
      </c>
      <c r="AA5805" t="s">
        <v>12736</v>
      </c>
      <c r="AD5805" t="s">
        <v>701</v>
      </c>
      <c r="AE5805" t="s">
        <v>365</v>
      </c>
      <c r="AF5805">
        <v>94611</v>
      </c>
      <c r="AG5805" t="s">
        <v>338</v>
      </c>
      <c r="AH5805" t="s">
        <v>530</v>
      </c>
      <c r="AJ5805" t="s">
        <v>12737</v>
      </c>
      <c r="AL5805" t="s">
        <v>339</v>
      </c>
      <c r="AM5805">
        <v>2</v>
      </c>
      <c r="AN5805">
        <v>2</v>
      </c>
      <c r="AO5805">
        <v>8743</v>
      </c>
      <c r="AQ5805">
        <v>123868</v>
      </c>
      <c r="AR5805">
        <v>51010001</v>
      </c>
      <c r="AS5805" t="s">
        <v>48</v>
      </c>
      <c r="AT5805" t="s">
        <v>49</v>
      </c>
      <c r="AW5805" t="s">
        <v>340</v>
      </c>
      <c r="AX5805" t="s">
        <v>340</v>
      </c>
      <c r="AY5805" t="s">
        <v>357</v>
      </c>
      <c r="AZ5805" t="s">
        <v>363</v>
      </c>
      <c r="BY5805" t="s">
        <v>342</v>
      </c>
      <c r="EQ5805">
        <v>251450</v>
      </c>
      <c r="ER5805" t="s">
        <v>12738</v>
      </c>
      <c r="EV5805">
        <v>17290767</v>
      </c>
      <c r="EW5805">
        <v>928</v>
      </c>
      <c r="EX5805">
        <v>221631</v>
      </c>
      <c r="EY5805" t="s">
        <v>12739</v>
      </c>
      <c r="EZ5805">
        <v>1</v>
      </c>
      <c r="FC5805">
        <v>51010001</v>
      </c>
      <c r="FD5805" t="s">
        <v>49</v>
      </c>
    </row>
    <row r="5806" spans="1:160" x14ac:dyDescent="0.3">
      <c r="A5806" t="str">
        <f>VLOOKUP(B5806,Table2[],3,FALSE)</f>
        <v>Digital</v>
      </c>
      <c r="B5806" t="str">
        <f>IF(OR(ISNUMBER(FIND("QVC",Z5806)),ISNUMBER(FIND("QVC",AL5806))),"QVC",IF(OR(ISNUMBER(FIND("NCO",H5806)),ISNUMBER(FIND("NCO",Y5806))), "NCO", IF(AL5806="consumer","PMD.com",VLOOKUP(LEFT(H5806,2),Tables!$E$1:$F$11,2,FALSE))))</f>
        <v>PMD.com</v>
      </c>
      <c r="C5806">
        <f t="shared" si="273"/>
        <v>55090001</v>
      </c>
      <c r="D5806">
        <f t="shared" si="274"/>
        <v>2</v>
      </c>
      <c r="E5806" t="str">
        <f t="shared" ca="1" si="275"/>
        <v>MTD orders shipped</v>
      </c>
      <c r="F5806" t="s">
        <v>3539</v>
      </c>
      <c r="G5806" t="s">
        <v>335</v>
      </c>
      <c r="H5806" t="s">
        <v>12740</v>
      </c>
      <c r="I5806" s="6">
        <v>44014.535243055558</v>
      </c>
      <c r="J5806" t="s">
        <v>16</v>
      </c>
      <c r="K5806" s="6">
        <v>44014.708136574074</v>
      </c>
      <c r="M5806" t="s">
        <v>12592</v>
      </c>
      <c r="N5806" t="s">
        <v>12593</v>
      </c>
      <c r="O5806" t="s">
        <v>550</v>
      </c>
      <c r="Q5806" t="s">
        <v>433</v>
      </c>
      <c r="R5806" t="s">
        <v>376</v>
      </c>
      <c r="S5806" t="s">
        <v>12594</v>
      </c>
      <c r="T5806" t="s">
        <v>338</v>
      </c>
      <c r="U5806" t="s">
        <v>530</v>
      </c>
      <c r="W5806" t="s">
        <v>12741</v>
      </c>
      <c r="Z5806" t="s">
        <v>12592</v>
      </c>
      <c r="AA5806" t="s">
        <v>12593</v>
      </c>
      <c r="AB5806" t="s">
        <v>550</v>
      </c>
      <c r="AD5806" t="s">
        <v>433</v>
      </c>
      <c r="AE5806" t="s">
        <v>376</v>
      </c>
      <c r="AF5806" t="s">
        <v>12594</v>
      </c>
      <c r="AG5806" t="s">
        <v>338</v>
      </c>
      <c r="AH5806" t="s">
        <v>530</v>
      </c>
      <c r="AJ5806" t="s">
        <v>12741</v>
      </c>
      <c r="AL5806" t="s">
        <v>339</v>
      </c>
      <c r="AM5806">
        <v>2</v>
      </c>
      <c r="AN5806">
        <v>2</v>
      </c>
      <c r="AO5806">
        <v>5013</v>
      </c>
      <c r="AQ5806">
        <v>124478</v>
      </c>
      <c r="AR5806">
        <v>55090001</v>
      </c>
      <c r="AS5806" t="s">
        <v>995</v>
      </c>
      <c r="AT5806" t="s">
        <v>165</v>
      </c>
      <c r="AW5806" t="s">
        <v>340</v>
      </c>
      <c r="AX5806" t="s">
        <v>340</v>
      </c>
      <c r="AY5806" t="s">
        <v>382</v>
      </c>
      <c r="AZ5806">
        <v>0</v>
      </c>
      <c r="BY5806" t="s">
        <v>342</v>
      </c>
      <c r="EQ5806">
        <v>251219</v>
      </c>
      <c r="ER5806" t="s">
        <v>12742</v>
      </c>
      <c r="EV5806">
        <v>17290820</v>
      </c>
      <c r="EW5806">
        <v>928</v>
      </c>
      <c r="EX5806">
        <v>221685</v>
      </c>
      <c r="EY5806" t="s">
        <v>12743</v>
      </c>
      <c r="EZ5806">
        <v>1</v>
      </c>
      <c r="FC5806">
        <v>55090001</v>
      </c>
      <c r="FD5806" t="s">
        <v>165</v>
      </c>
    </row>
    <row r="5807" spans="1:160" x14ac:dyDescent="0.3">
      <c r="A5807" t="str">
        <f>VLOOKUP(B5807,Table2[],3,FALSE)</f>
        <v>Digital</v>
      </c>
      <c r="B5807" t="str">
        <f>IF(OR(ISNUMBER(FIND("QVC",Z5807)),ISNUMBER(FIND("QVC",AL5807))),"QVC",IF(OR(ISNUMBER(FIND("NCO",H5807)),ISNUMBER(FIND("NCO",Y5807))), "NCO", IF(AL5807="consumer","PMD.com",VLOOKUP(LEFT(H5807,2),Tables!$E$1:$F$11,2,FALSE))))</f>
        <v>PMD.com</v>
      </c>
      <c r="C5807">
        <f t="shared" si="273"/>
        <v>53920001</v>
      </c>
      <c r="D5807">
        <f t="shared" si="274"/>
        <v>1</v>
      </c>
      <c r="E5807" t="str">
        <f t="shared" ca="1" si="275"/>
        <v>MTD orders shipped</v>
      </c>
      <c r="F5807" t="s">
        <v>3539</v>
      </c>
      <c r="G5807" t="s">
        <v>335</v>
      </c>
      <c r="H5807" t="s">
        <v>12740</v>
      </c>
      <c r="I5807" s="6">
        <v>44014.535243055558</v>
      </c>
      <c r="J5807" t="s">
        <v>16</v>
      </c>
      <c r="K5807" s="6">
        <v>44014.708136574074</v>
      </c>
      <c r="M5807" t="s">
        <v>12592</v>
      </c>
      <c r="N5807" t="s">
        <v>12593</v>
      </c>
      <c r="O5807" t="s">
        <v>550</v>
      </c>
      <c r="Q5807" t="s">
        <v>433</v>
      </c>
      <c r="R5807" t="s">
        <v>376</v>
      </c>
      <c r="S5807" t="s">
        <v>12594</v>
      </c>
      <c r="T5807" t="s">
        <v>338</v>
      </c>
      <c r="U5807" t="s">
        <v>530</v>
      </c>
      <c r="W5807" t="s">
        <v>12741</v>
      </c>
      <c r="Z5807" t="s">
        <v>12592</v>
      </c>
      <c r="AA5807" t="s">
        <v>12593</v>
      </c>
      <c r="AB5807" t="s">
        <v>550</v>
      </c>
      <c r="AD5807" t="s">
        <v>433</v>
      </c>
      <c r="AE5807" t="s">
        <v>376</v>
      </c>
      <c r="AF5807" t="s">
        <v>12594</v>
      </c>
      <c r="AG5807" t="s">
        <v>338</v>
      </c>
      <c r="AH5807" t="s">
        <v>530</v>
      </c>
      <c r="AJ5807" t="s">
        <v>12741</v>
      </c>
      <c r="AL5807" t="s">
        <v>339</v>
      </c>
      <c r="AM5807">
        <v>1</v>
      </c>
      <c r="AN5807">
        <v>1</v>
      </c>
      <c r="AO5807">
        <v>14899</v>
      </c>
      <c r="AQ5807">
        <v>124468</v>
      </c>
      <c r="AR5807">
        <v>53920001</v>
      </c>
      <c r="AS5807" t="s">
        <v>42</v>
      </c>
      <c r="AT5807" t="s">
        <v>40</v>
      </c>
      <c r="AW5807" t="s">
        <v>343</v>
      </c>
      <c r="BY5807" t="s">
        <v>342</v>
      </c>
      <c r="EQ5807">
        <v>247476</v>
      </c>
      <c r="ER5807" t="s">
        <v>12742</v>
      </c>
      <c r="EV5807">
        <v>17290820</v>
      </c>
      <c r="EW5807">
        <v>928</v>
      </c>
      <c r="EX5807">
        <v>221685</v>
      </c>
      <c r="EY5807" t="s">
        <v>12743</v>
      </c>
      <c r="EZ5807">
        <v>1</v>
      </c>
      <c r="FC5807">
        <v>95384</v>
      </c>
      <c r="FD5807" t="s">
        <v>3530</v>
      </c>
    </row>
    <row r="5808" spans="1:160" x14ac:dyDescent="0.3">
      <c r="A5808" t="str">
        <f>VLOOKUP(B5808,Table2[],3,FALSE)</f>
        <v>Digital</v>
      </c>
      <c r="B5808" t="str">
        <f>IF(OR(ISNUMBER(FIND("QVC",Z5808)),ISNUMBER(FIND("QVC",AL5808))),"QVC",IF(OR(ISNUMBER(FIND("NCO",H5808)),ISNUMBER(FIND("NCO",Y5808))), "NCO", IF(AL5808="consumer","PMD.com",VLOOKUP(LEFT(H5808,2),Tables!$E$1:$F$11,2,FALSE))))</f>
        <v>PMD.com</v>
      </c>
      <c r="C5808">
        <f t="shared" si="273"/>
        <v>52430001</v>
      </c>
      <c r="D5808">
        <f t="shared" si="274"/>
        <v>1</v>
      </c>
      <c r="E5808" t="str">
        <f t="shared" ca="1" si="275"/>
        <v>MTD orders shipped</v>
      </c>
      <c r="F5808" t="s">
        <v>3539</v>
      </c>
      <c r="G5808" t="s">
        <v>335</v>
      </c>
      <c r="H5808" t="s">
        <v>12740</v>
      </c>
      <c r="I5808" s="6">
        <v>44014.535243055558</v>
      </c>
      <c r="J5808" t="s">
        <v>16</v>
      </c>
      <c r="K5808" s="6">
        <v>44014.708136574074</v>
      </c>
      <c r="M5808" t="s">
        <v>12592</v>
      </c>
      <c r="N5808" t="s">
        <v>12593</v>
      </c>
      <c r="O5808" t="s">
        <v>550</v>
      </c>
      <c r="Q5808" t="s">
        <v>433</v>
      </c>
      <c r="R5808" t="s">
        <v>376</v>
      </c>
      <c r="S5808" t="s">
        <v>12594</v>
      </c>
      <c r="T5808" t="s">
        <v>338</v>
      </c>
      <c r="U5808" t="s">
        <v>530</v>
      </c>
      <c r="W5808" t="s">
        <v>12741</v>
      </c>
      <c r="Z5808" t="s">
        <v>12592</v>
      </c>
      <c r="AA5808" t="s">
        <v>12593</v>
      </c>
      <c r="AB5808" t="s">
        <v>550</v>
      </c>
      <c r="AD5808" t="s">
        <v>433</v>
      </c>
      <c r="AE5808" t="s">
        <v>376</v>
      </c>
      <c r="AF5808" t="s">
        <v>12594</v>
      </c>
      <c r="AG5808" t="s">
        <v>338</v>
      </c>
      <c r="AH5808" t="s">
        <v>530</v>
      </c>
      <c r="AJ5808" t="s">
        <v>12741</v>
      </c>
      <c r="AL5808" t="s">
        <v>339</v>
      </c>
      <c r="AM5808">
        <v>1</v>
      </c>
      <c r="AN5808">
        <v>1</v>
      </c>
      <c r="AO5808">
        <v>12063</v>
      </c>
      <c r="AQ5808">
        <v>127155</v>
      </c>
      <c r="AR5808">
        <v>52430001</v>
      </c>
      <c r="AS5808" t="s">
        <v>9635</v>
      </c>
      <c r="AT5808" t="s">
        <v>75</v>
      </c>
      <c r="AW5808" t="s">
        <v>340</v>
      </c>
      <c r="AX5808" t="s">
        <v>340</v>
      </c>
      <c r="AY5808" t="s">
        <v>357</v>
      </c>
      <c r="AZ5808" t="s">
        <v>363</v>
      </c>
      <c r="BY5808" t="s">
        <v>342</v>
      </c>
      <c r="EQ5808">
        <v>252868</v>
      </c>
      <c r="ER5808" t="s">
        <v>12742</v>
      </c>
      <c r="EV5808">
        <v>17290820</v>
      </c>
      <c r="EW5808">
        <v>928</v>
      </c>
      <c r="EX5808">
        <v>221685</v>
      </c>
      <c r="EY5808" t="s">
        <v>12743</v>
      </c>
      <c r="EZ5808">
        <v>1</v>
      </c>
      <c r="FC5808">
        <v>95384</v>
      </c>
      <c r="FD5808" t="s">
        <v>3530</v>
      </c>
    </row>
    <row r="5809" spans="1:160" x14ac:dyDescent="0.3">
      <c r="A5809" t="str">
        <f>VLOOKUP(B5809,Table2[],3,FALSE)</f>
        <v>Digital</v>
      </c>
      <c r="B5809" t="str">
        <f>IF(OR(ISNUMBER(FIND("QVC",Z5809)),ISNUMBER(FIND("QVC",AL5809))),"QVC",IF(OR(ISNUMBER(FIND("NCO",H5809)),ISNUMBER(FIND("NCO",Y5809))), "NCO", IF(AL5809="consumer","PMD.com",VLOOKUP(LEFT(H5809,2),Tables!$E$1:$F$11,2,FALSE))))</f>
        <v>PMD.com</v>
      </c>
      <c r="C5809">
        <f t="shared" si="273"/>
        <v>52430001</v>
      </c>
      <c r="D5809">
        <f t="shared" si="274"/>
        <v>1</v>
      </c>
      <c r="E5809" t="str">
        <f t="shared" ca="1" si="275"/>
        <v>MTD orders shipped</v>
      </c>
      <c r="F5809" t="s">
        <v>3539</v>
      </c>
      <c r="G5809" t="s">
        <v>335</v>
      </c>
      <c r="H5809" t="s">
        <v>12740</v>
      </c>
      <c r="I5809" s="6">
        <v>44014.535243055558</v>
      </c>
      <c r="J5809" t="s">
        <v>16</v>
      </c>
      <c r="K5809" s="6">
        <v>44014.708136574074</v>
      </c>
      <c r="M5809" t="s">
        <v>12592</v>
      </c>
      <c r="N5809" t="s">
        <v>12593</v>
      </c>
      <c r="O5809" t="s">
        <v>550</v>
      </c>
      <c r="Q5809" t="s">
        <v>433</v>
      </c>
      <c r="R5809" t="s">
        <v>376</v>
      </c>
      <c r="S5809" t="s">
        <v>12594</v>
      </c>
      <c r="T5809" t="s">
        <v>338</v>
      </c>
      <c r="U5809" t="s">
        <v>530</v>
      </c>
      <c r="W5809" t="s">
        <v>12741</v>
      </c>
      <c r="Z5809" t="s">
        <v>12592</v>
      </c>
      <c r="AA5809" t="s">
        <v>12593</v>
      </c>
      <c r="AB5809" t="s">
        <v>550</v>
      </c>
      <c r="AD5809" t="s">
        <v>433</v>
      </c>
      <c r="AE5809" t="s">
        <v>376</v>
      </c>
      <c r="AF5809" t="s">
        <v>12594</v>
      </c>
      <c r="AG5809" t="s">
        <v>338</v>
      </c>
      <c r="AH5809" t="s">
        <v>530</v>
      </c>
      <c r="AJ5809" t="s">
        <v>12741</v>
      </c>
      <c r="AL5809" t="s">
        <v>339</v>
      </c>
      <c r="AM5809">
        <v>1</v>
      </c>
      <c r="AN5809">
        <v>1</v>
      </c>
      <c r="AO5809">
        <v>12063</v>
      </c>
      <c r="AQ5809">
        <v>127155</v>
      </c>
      <c r="AR5809">
        <v>52430001</v>
      </c>
      <c r="AS5809" t="s">
        <v>9635</v>
      </c>
      <c r="AT5809" t="s">
        <v>75</v>
      </c>
      <c r="AW5809" t="s">
        <v>340</v>
      </c>
      <c r="AX5809" t="s">
        <v>340</v>
      </c>
      <c r="AY5809" t="s">
        <v>357</v>
      </c>
      <c r="AZ5809" t="s">
        <v>363</v>
      </c>
      <c r="BY5809" t="s">
        <v>342</v>
      </c>
      <c r="EQ5809">
        <v>252868</v>
      </c>
      <c r="ER5809" t="s">
        <v>12742</v>
      </c>
      <c r="EV5809">
        <v>17290820</v>
      </c>
      <c r="EW5809">
        <v>928</v>
      </c>
      <c r="EX5809">
        <v>221685</v>
      </c>
      <c r="EY5809" t="s">
        <v>12743</v>
      </c>
      <c r="EZ5809">
        <v>1</v>
      </c>
      <c r="FC5809">
        <v>52430001</v>
      </c>
      <c r="FD5809" t="s">
        <v>75</v>
      </c>
    </row>
    <row r="5810" spans="1:160" x14ac:dyDescent="0.3">
      <c r="A5810" t="str">
        <f>VLOOKUP(B5810,Table2[],3,FALSE)</f>
        <v>Digital</v>
      </c>
      <c r="B5810" t="str">
        <f>IF(OR(ISNUMBER(FIND("QVC",Z5810)),ISNUMBER(FIND("QVC",AL5810))),"QVC",IF(OR(ISNUMBER(FIND("NCO",H5810)),ISNUMBER(FIND("NCO",Y5810))), "NCO", IF(AL5810="consumer","PMD.com",VLOOKUP(LEFT(H5810,2),Tables!$E$1:$F$11,2,FALSE))))</f>
        <v>PMD.com</v>
      </c>
      <c r="C5810">
        <f t="shared" si="273"/>
        <v>51090030</v>
      </c>
      <c r="D5810">
        <f t="shared" si="274"/>
        <v>1</v>
      </c>
      <c r="E5810" t="str">
        <f t="shared" ca="1" si="275"/>
        <v>MTD orders shipped</v>
      </c>
      <c r="F5810" t="s">
        <v>3539</v>
      </c>
      <c r="G5810" t="s">
        <v>335</v>
      </c>
      <c r="H5810" t="s">
        <v>12740</v>
      </c>
      <c r="I5810" s="6">
        <v>44014.535243055558</v>
      </c>
      <c r="J5810" t="s">
        <v>16</v>
      </c>
      <c r="K5810" s="6">
        <v>44014.708136574074</v>
      </c>
      <c r="M5810" t="s">
        <v>12592</v>
      </c>
      <c r="N5810" t="s">
        <v>12593</v>
      </c>
      <c r="O5810" t="s">
        <v>550</v>
      </c>
      <c r="Q5810" t="s">
        <v>433</v>
      </c>
      <c r="R5810" t="s">
        <v>376</v>
      </c>
      <c r="S5810" t="s">
        <v>12594</v>
      </c>
      <c r="T5810" t="s">
        <v>338</v>
      </c>
      <c r="U5810" t="s">
        <v>530</v>
      </c>
      <c r="W5810" t="s">
        <v>12741</v>
      </c>
      <c r="Z5810" t="s">
        <v>12592</v>
      </c>
      <c r="AA5810" t="s">
        <v>12593</v>
      </c>
      <c r="AB5810" t="s">
        <v>550</v>
      </c>
      <c r="AD5810" t="s">
        <v>433</v>
      </c>
      <c r="AE5810" t="s">
        <v>376</v>
      </c>
      <c r="AF5810" t="s">
        <v>12594</v>
      </c>
      <c r="AG5810" t="s">
        <v>338</v>
      </c>
      <c r="AH5810" t="s">
        <v>530</v>
      </c>
      <c r="AJ5810" t="s">
        <v>12741</v>
      </c>
      <c r="AL5810" t="s">
        <v>339</v>
      </c>
      <c r="AM5810">
        <v>1</v>
      </c>
      <c r="AN5810">
        <v>1</v>
      </c>
      <c r="AO5810">
        <v>6688</v>
      </c>
      <c r="AQ5810">
        <v>125960</v>
      </c>
      <c r="AR5810">
        <v>51090030</v>
      </c>
      <c r="AS5810" t="s">
        <v>3043</v>
      </c>
      <c r="AT5810" t="s">
        <v>628</v>
      </c>
      <c r="AW5810" t="s">
        <v>343</v>
      </c>
      <c r="BY5810" t="s">
        <v>342</v>
      </c>
      <c r="BZ5810" t="b">
        <v>0</v>
      </c>
      <c r="EQ5810">
        <v>243047</v>
      </c>
      <c r="ER5810" t="s">
        <v>12742</v>
      </c>
      <c r="EV5810">
        <v>17290820</v>
      </c>
      <c r="EW5810">
        <v>928</v>
      </c>
      <c r="EX5810">
        <v>221685</v>
      </c>
      <c r="EY5810" t="s">
        <v>12743</v>
      </c>
      <c r="EZ5810">
        <v>1</v>
      </c>
      <c r="FC5810">
        <v>95384</v>
      </c>
      <c r="FD5810" t="s">
        <v>3530</v>
      </c>
    </row>
    <row r="5811" spans="1:160" x14ac:dyDescent="0.3">
      <c r="A5811" t="str">
        <f>VLOOKUP(B5811,Table2[],3,FALSE)</f>
        <v>Digital</v>
      </c>
      <c r="B5811" t="str">
        <f>IF(OR(ISNUMBER(FIND("QVC",Z5811)),ISNUMBER(FIND("QVC",AL5811))),"QVC",IF(OR(ISNUMBER(FIND("NCO",H5811)),ISNUMBER(FIND("NCO",Y5811))), "NCO", IF(AL5811="consumer","PMD.com",VLOOKUP(LEFT(H5811,2),Tables!$E$1:$F$11,2,FALSE))))</f>
        <v>PMD.com</v>
      </c>
      <c r="C5811">
        <f t="shared" si="273"/>
        <v>51090030</v>
      </c>
      <c r="D5811">
        <f t="shared" si="274"/>
        <v>1</v>
      </c>
      <c r="E5811" t="str">
        <f t="shared" ca="1" si="275"/>
        <v>MTD orders shipped</v>
      </c>
      <c r="F5811" t="s">
        <v>3539</v>
      </c>
      <c r="G5811" t="s">
        <v>335</v>
      </c>
      <c r="H5811" t="s">
        <v>12744</v>
      </c>
      <c r="I5811" s="6">
        <v>44014.474374999998</v>
      </c>
      <c r="J5811" t="s">
        <v>16</v>
      </c>
      <c r="K5811" s="6">
        <v>44014.708506944444</v>
      </c>
      <c r="M5811" t="s">
        <v>12745</v>
      </c>
      <c r="N5811" t="s">
        <v>12746</v>
      </c>
      <c r="Q5811" t="s">
        <v>513</v>
      </c>
      <c r="R5811" t="s">
        <v>407</v>
      </c>
      <c r="S5811" t="s">
        <v>12747</v>
      </c>
      <c r="T5811" t="s">
        <v>338</v>
      </c>
      <c r="U5811" t="s">
        <v>530</v>
      </c>
      <c r="W5811" t="s">
        <v>12748</v>
      </c>
      <c r="Z5811" t="s">
        <v>12745</v>
      </c>
      <c r="AA5811" t="s">
        <v>12746</v>
      </c>
      <c r="AD5811" t="s">
        <v>513</v>
      </c>
      <c r="AE5811" t="s">
        <v>407</v>
      </c>
      <c r="AF5811" t="s">
        <v>12747</v>
      </c>
      <c r="AG5811" t="s">
        <v>338</v>
      </c>
      <c r="AH5811" t="s">
        <v>530</v>
      </c>
      <c r="AJ5811" t="s">
        <v>12748</v>
      </c>
      <c r="AL5811" t="s">
        <v>339</v>
      </c>
      <c r="AM5811">
        <v>1</v>
      </c>
      <c r="AN5811">
        <v>1</v>
      </c>
      <c r="AO5811">
        <v>6688</v>
      </c>
      <c r="AQ5811">
        <v>125960</v>
      </c>
      <c r="AR5811">
        <v>51090030</v>
      </c>
      <c r="AS5811" t="s">
        <v>3043</v>
      </c>
      <c r="AT5811" t="s">
        <v>628</v>
      </c>
      <c r="AW5811" t="s">
        <v>343</v>
      </c>
      <c r="BY5811" t="s">
        <v>342</v>
      </c>
      <c r="BZ5811" t="b">
        <v>0</v>
      </c>
      <c r="EQ5811">
        <v>243047</v>
      </c>
      <c r="ER5811" t="s">
        <v>12749</v>
      </c>
      <c r="EV5811">
        <v>17290781</v>
      </c>
      <c r="EW5811">
        <v>928</v>
      </c>
      <c r="EX5811">
        <v>221647</v>
      </c>
      <c r="EY5811">
        <v>9.2748999964335493E+25</v>
      </c>
      <c r="EZ5811">
        <v>1</v>
      </c>
      <c r="FC5811">
        <v>95384</v>
      </c>
      <c r="FD5811" t="s">
        <v>3530</v>
      </c>
    </row>
    <row r="5812" spans="1:160" x14ac:dyDescent="0.3">
      <c r="A5812" t="str">
        <f>VLOOKUP(B5812,Table2[],3,FALSE)</f>
        <v>Digital</v>
      </c>
      <c r="B5812" t="str">
        <f>IF(OR(ISNUMBER(FIND("QVC",Z5812)),ISNUMBER(FIND("QVC",AL5812))),"QVC",IF(OR(ISNUMBER(FIND("NCO",H5812)),ISNUMBER(FIND("NCO",Y5812))), "NCO", IF(AL5812="consumer","PMD.com",VLOOKUP(LEFT(H5812,2),Tables!$E$1:$F$11,2,FALSE))))</f>
        <v>PMD.com</v>
      </c>
      <c r="C5812">
        <f t="shared" si="273"/>
        <v>52430001</v>
      </c>
      <c r="D5812">
        <f t="shared" si="274"/>
        <v>1</v>
      </c>
      <c r="E5812" t="str">
        <f t="shared" ca="1" si="275"/>
        <v>MTD orders shipped</v>
      </c>
      <c r="F5812" t="s">
        <v>3539</v>
      </c>
      <c r="G5812" t="s">
        <v>335</v>
      </c>
      <c r="H5812" t="s">
        <v>12744</v>
      </c>
      <c r="I5812" s="6">
        <v>44014.474374999998</v>
      </c>
      <c r="J5812" t="s">
        <v>16</v>
      </c>
      <c r="K5812" s="6">
        <v>44014.708506944444</v>
      </c>
      <c r="M5812" t="s">
        <v>12745</v>
      </c>
      <c r="N5812" t="s">
        <v>12746</v>
      </c>
      <c r="Q5812" t="s">
        <v>513</v>
      </c>
      <c r="R5812" t="s">
        <v>407</v>
      </c>
      <c r="S5812" t="s">
        <v>12747</v>
      </c>
      <c r="T5812" t="s">
        <v>338</v>
      </c>
      <c r="U5812" t="s">
        <v>530</v>
      </c>
      <c r="W5812" t="s">
        <v>12748</v>
      </c>
      <c r="Z5812" t="s">
        <v>12745</v>
      </c>
      <c r="AA5812" t="s">
        <v>12746</v>
      </c>
      <c r="AD5812" t="s">
        <v>513</v>
      </c>
      <c r="AE5812" t="s">
        <v>407</v>
      </c>
      <c r="AF5812" t="s">
        <v>12747</v>
      </c>
      <c r="AG5812" t="s">
        <v>338</v>
      </c>
      <c r="AH5812" t="s">
        <v>530</v>
      </c>
      <c r="AJ5812" t="s">
        <v>12748</v>
      </c>
      <c r="AL5812" t="s">
        <v>339</v>
      </c>
      <c r="AM5812">
        <v>1</v>
      </c>
      <c r="AN5812">
        <v>1</v>
      </c>
      <c r="AO5812">
        <v>12063</v>
      </c>
      <c r="AQ5812">
        <v>127155</v>
      </c>
      <c r="AR5812">
        <v>52430001</v>
      </c>
      <c r="AS5812" t="s">
        <v>9635</v>
      </c>
      <c r="AT5812" t="s">
        <v>75</v>
      </c>
      <c r="AW5812" t="s">
        <v>340</v>
      </c>
      <c r="AX5812" t="s">
        <v>340</v>
      </c>
      <c r="AY5812" t="s">
        <v>357</v>
      </c>
      <c r="AZ5812" t="s">
        <v>363</v>
      </c>
      <c r="BY5812" t="s">
        <v>342</v>
      </c>
      <c r="EQ5812">
        <v>252868</v>
      </c>
      <c r="ER5812" t="s">
        <v>12749</v>
      </c>
      <c r="EV5812">
        <v>17290781</v>
      </c>
      <c r="EW5812">
        <v>928</v>
      </c>
      <c r="EX5812">
        <v>221647</v>
      </c>
      <c r="EY5812">
        <v>9.2748999964335493E+25</v>
      </c>
      <c r="EZ5812">
        <v>1</v>
      </c>
      <c r="FC5812">
        <v>95384</v>
      </c>
      <c r="FD5812" t="s">
        <v>3530</v>
      </c>
    </row>
    <row r="5813" spans="1:160" x14ac:dyDescent="0.3">
      <c r="A5813" t="str">
        <f>VLOOKUP(B5813,Table2[],3,FALSE)</f>
        <v>Digital</v>
      </c>
      <c r="B5813" t="str">
        <f>IF(OR(ISNUMBER(FIND("QVC",Z5813)),ISNUMBER(FIND("QVC",AL5813))),"QVC",IF(OR(ISNUMBER(FIND("NCO",H5813)),ISNUMBER(FIND("NCO",Y5813))), "NCO", IF(AL5813="consumer","PMD.com",VLOOKUP(LEFT(H5813,2),Tables!$E$1:$F$11,2,FALSE))))</f>
        <v>PMD.com</v>
      </c>
      <c r="C5813">
        <f t="shared" si="273"/>
        <v>53920001</v>
      </c>
      <c r="D5813">
        <f t="shared" si="274"/>
        <v>1</v>
      </c>
      <c r="E5813" t="str">
        <f t="shared" ca="1" si="275"/>
        <v>MTD orders shipped</v>
      </c>
      <c r="F5813" t="s">
        <v>3539</v>
      </c>
      <c r="G5813" t="s">
        <v>335</v>
      </c>
      <c r="H5813" t="s">
        <v>12744</v>
      </c>
      <c r="I5813" s="6">
        <v>44014.474374999998</v>
      </c>
      <c r="J5813" t="s">
        <v>16</v>
      </c>
      <c r="K5813" s="6">
        <v>44014.708506944444</v>
      </c>
      <c r="M5813" t="s">
        <v>12745</v>
      </c>
      <c r="N5813" t="s">
        <v>12746</v>
      </c>
      <c r="Q5813" t="s">
        <v>513</v>
      </c>
      <c r="R5813" t="s">
        <v>407</v>
      </c>
      <c r="S5813" t="s">
        <v>12747</v>
      </c>
      <c r="T5813" t="s">
        <v>338</v>
      </c>
      <c r="U5813" t="s">
        <v>530</v>
      </c>
      <c r="W5813" t="s">
        <v>12748</v>
      </c>
      <c r="Z5813" t="s">
        <v>12745</v>
      </c>
      <c r="AA5813" t="s">
        <v>12746</v>
      </c>
      <c r="AD5813" t="s">
        <v>513</v>
      </c>
      <c r="AE5813" t="s">
        <v>407</v>
      </c>
      <c r="AF5813" t="s">
        <v>12747</v>
      </c>
      <c r="AG5813" t="s">
        <v>338</v>
      </c>
      <c r="AH5813" t="s">
        <v>530</v>
      </c>
      <c r="AJ5813" t="s">
        <v>12748</v>
      </c>
      <c r="AL5813" t="s">
        <v>339</v>
      </c>
      <c r="AM5813">
        <v>1</v>
      </c>
      <c r="AN5813">
        <v>1</v>
      </c>
      <c r="AO5813">
        <v>14899</v>
      </c>
      <c r="AQ5813">
        <v>124468</v>
      </c>
      <c r="AR5813">
        <v>53920001</v>
      </c>
      <c r="AS5813" t="s">
        <v>42</v>
      </c>
      <c r="AT5813" t="s">
        <v>40</v>
      </c>
      <c r="AW5813" t="s">
        <v>343</v>
      </c>
      <c r="BY5813" t="s">
        <v>342</v>
      </c>
      <c r="EQ5813">
        <v>247476</v>
      </c>
      <c r="ER5813" t="s">
        <v>12749</v>
      </c>
      <c r="EV5813">
        <v>17290781</v>
      </c>
      <c r="EW5813">
        <v>928</v>
      </c>
      <c r="EX5813">
        <v>221647</v>
      </c>
      <c r="EY5813">
        <v>9.2748999964335493E+25</v>
      </c>
      <c r="EZ5813">
        <v>1</v>
      </c>
      <c r="FC5813">
        <v>95384</v>
      </c>
      <c r="FD5813" t="s">
        <v>3530</v>
      </c>
    </row>
    <row r="5814" spans="1:160" x14ac:dyDescent="0.3">
      <c r="A5814" t="str">
        <f>VLOOKUP(B5814,Table2[],3,FALSE)</f>
        <v>Digital</v>
      </c>
      <c r="B5814" t="str">
        <f>IF(OR(ISNUMBER(FIND("QVC",Z5814)),ISNUMBER(FIND("QVC",AL5814))),"QVC",IF(OR(ISNUMBER(FIND("NCO",H5814)),ISNUMBER(FIND("NCO",Y5814))), "NCO", IF(AL5814="consumer","PMD.com",VLOOKUP(LEFT(H5814,2),Tables!$E$1:$F$11,2,FALSE))))</f>
        <v>PMD.com</v>
      </c>
      <c r="C5814">
        <f t="shared" si="273"/>
        <v>55090001</v>
      </c>
      <c r="D5814">
        <f t="shared" si="274"/>
        <v>1</v>
      </c>
      <c r="E5814" t="str">
        <f t="shared" ca="1" si="275"/>
        <v>MTD orders shipped</v>
      </c>
      <c r="F5814" t="s">
        <v>3539</v>
      </c>
      <c r="G5814" t="s">
        <v>335</v>
      </c>
      <c r="H5814" t="s">
        <v>12744</v>
      </c>
      <c r="I5814" s="6">
        <v>44014.474374999998</v>
      </c>
      <c r="J5814" t="s">
        <v>16</v>
      </c>
      <c r="K5814" s="6">
        <v>44014.708506944444</v>
      </c>
      <c r="M5814" t="s">
        <v>12745</v>
      </c>
      <c r="N5814" t="s">
        <v>12746</v>
      </c>
      <c r="Q5814" t="s">
        <v>513</v>
      </c>
      <c r="R5814" t="s">
        <v>407</v>
      </c>
      <c r="S5814" t="s">
        <v>12747</v>
      </c>
      <c r="T5814" t="s">
        <v>338</v>
      </c>
      <c r="U5814" t="s">
        <v>530</v>
      </c>
      <c r="W5814" t="s">
        <v>12748</v>
      </c>
      <c r="Z5814" t="s">
        <v>12745</v>
      </c>
      <c r="AA5814" t="s">
        <v>12746</v>
      </c>
      <c r="AD5814" t="s">
        <v>513</v>
      </c>
      <c r="AE5814" t="s">
        <v>407</v>
      </c>
      <c r="AF5814" t="s">
        <v>12747</v>
      </c>
      <c r="AG5814" t="s">
        <v>338</v>
      </c>
      <c r="AH5814" t="s">
        <v>530</v>
      </c>
      <c r="AJ5814" t="s">
        <v>12748</v>
      </c>
      <c r="AL5814" t="s">
        <v>339</v>
      </c>
      <c r="AM5814">
        <v>1</v>
      </c>
      <c r="AN5814">
        <v>1</v>
      </c>
      <c r="AO5814">
        <v>5013</v>
      </c>
      <c r="AQ5814">
        <v>124478</v>
      </c>
      <c r="AR5814">
        <v>55090001</v>
      </c>
      <c r="AS5814" t="s">
        <v>995</v>
      </c>
      <c r="AT5814" t="s">
        <v>165</v>
      </c>
      <c r="AW5814" t="s">
        <v>340</v>
      </c>
      <c r="AX5814" t="s">
        <v>340</v>
      </c>
      <c r="AY5814" t="s">
        <v>382</v>
      </c>
      <c r="AZ5814">
        <v>0</v>
      </c>
      <c r="BY5814" t="s">
        <v>342</v>
      </c>
      <c r="EQ5814">
        <v>251219</v>
      </c>
      <c r="ER5814" t="s">
        <v>12749</v>
      </c>
      <c r="EV5814">
        <v>17290781</v>
      </c>
      <c r="EW5814">
        <v>928</v>
      </c>
      <c r="EX5814">
        <v>221647</v>
      </c>
      <c r="EY5814">
        <v>9.2748999964335493E+25</v>
      </c>
      <c r="EZ5814">
        <v>1</v>
      </c>
      <c r="FC5814">
        <v>55090001</v>
      </c>
      <c r="FD5814" t="s">
        <v>165</v>
      </c>
    </row>
    <row r="5815" spans="1:160" x14ac:dyDescent="0.3">
      <c r="A5815" t="str">
        <f>VLOOKUP(B5815,Table2[],3,FALSE)</f>
        <v>Digital</v>
      </c>
      <c r="B5815" t="str">
        <f>IF(OR(ISNUMBER(FIND("QVC",Z5815)),ISNUMBER(FIND("QVC",AL5815))),"QVC",IF(OR(ISNUMBER(FIND("NCO",H5815)),ISNUMBER(FIND("NCO",Y5815))), "NCO", IF(AL5815="consumer","PMD.com",VLOOKUP(LEFT(H5815,2),Tables!$E$1:$F$11,2,FALSE))))</f>
        <v>PMD.com</v>
      </c>
      <c r="C5815">
        <f t="shared" si="273"/>
        <v>55090001</v>
      </c>
      <c r="D5815">
        <f t="shared" si="274"/>
        <v>1</v>
      </c>
      <c r="E5815" t="str">
        <f t="shared" ca="1" si="275"/>
        <v>MTD orders shipped</v>
      </c>
      <c r="F5815" t="s">
        <v>3539</v>
      </c>
      <c r="G5815" t="s">
        <v>335</v>
      </c>
      <c r="H5815" t="s">
        <v>12744</v>
      </c>
      <c r="I5815" s="6">
        <v>44014.474374999998</v>
      </c>
      <c r="J5815" t="s">
        <v>16</v>
      </c>
      <c r="K5815" s="6">
        <v>44014.708506944444</v>
      </c>
      <c r="M5815" t="s">
        <v>12745</v>
      </c>
      <c r="N5815" t="s">
        <v>12746</v>
      </c>
      <c r="Q5815" t="s">
        <v>513</v>
      </c>
      <c r="R5815" t="s">
        <v>407</v>
      </c>
      <c r="S5815" t="s">
        <v>12747</v>
      </c>
      <c r="T5815" t="s">
        <v>338</v>
      </c>
      <c r="U5815" t="s">
        <v>530</v>
      </c>
      <c r="W5815" t="s">
        <v>12748</v>
      </c>
      <c r="Z5815" t="s">
        <v>12745</v>
      </c>
      <c r="AA5815" t="s">
        <v>12746</v>
      </c>
      <c r="AD5815" t="s">
        <v>513</v>
      </c>
      <c r="AE5815" t="s">
        <v>407</v>
      </c>
      <c r="AF5815" t="s">
        <v>12747</v>
      </c>
      <c r="AG5815" t="s">
        <v>338</v>
      </c>
      <c r="AH5815" t="s">
        <v>530</v>
      </c>
      <c r="AJ5815" t="s">
        <v>12748</v>
      </c>
      <c r="AL5815" t="s">
        <v>339</v>
      </c>
      <c r="AM5815">
        <v>1</v>
      </c>
      <c r="AN5815">
        <v>1</v>
      </c>
      <c r="AO5815">
        <v>5013</v>
      </c>
      <c r="AQ5815">
        <v>124478</v>
      </c>
      <c r="AR5815">
        <v>55090001</v>
      </c>
      <c r="AS5815" t="s">
        <v>995</v>
      </c>
      <c r="AT5815" t="s">
        <v>165</v>
      </c>
      <c r="AW5815" t="s">
        <v>340</v>
      </c>
      <c r="AX5815" t="s">
        <v>340</v>
      </c>
      <c r="AY5815" t="s">
        <v>382</v>
      </c>
      <c r="AZ5815">
        <v>0</v>
      </c>
      <c r="BY5815" t="s">
        <v>342</v>
      </c>
      <c r="EQ5815">
        <v>251219</v>
      </c>
      <c r="ER5815" t="s">
        <v>12749</v>
      </c>
      <c r="EV5815">
        <v>17290781</v>
      </c>
      <c r="EW5815">
        <v>928</v>
      </c>
      <c r="EX5815">
        <v>221647</v>
      </c>
      <c r="EY5815">
        <v>9.2748999964335493E+25</v>
      </c>
      <c r="EZ5815">
        <v>1</v>
      </c>
      <c r="FC5815">
        <v>55090001</v>
      </c>
      <c r="FD5815" t="s">
        <v>165</v>
      </c>
    </row>
    <row r="5816" spans="1:160" x14ac:dyDescent="0.3">
      <c r="A5816" t="str">
        <f>VLOOKUP(B5816,Table2[],3,FALSE)</f>
        <v>Digital</v>
      </c>
      <c r="B5816" t="str">
        <f>IF(OR(ISNUMBER(FIND("QVC",Z5816)),ISNUMBER(FIND("QVC",AL5816))),"QVC",IF(OR(ISNUMBER(FIND("NCO",H5816)),ISNUMBER(FIND("NCO",Y5816))), "NCO", IF(AL5816="consumer","PMD.com",VLOOKUP(LEFT(H5816,2),Tables!$E$1:$F$11,2,FALSE))))</f>
        <v>PMD.com</v>
      </c>
      <c r="C5816">
        <f t="shared" si="273"/>
        <v>7866</v>
      </c>
      <c r="D5816">
        <f t="shared" si="274"/>
        <v>1</v>
      </c>
      <c r="E5816" t="str">
        <f t="shared" ca="1" si="275"/>
        <v>MTD orders shipped</v>
      </c>
      <c r="F5816" t="s">
        <v>3539</v>
      </c>
      <c r="G5816" t="s">
        <v>335</v>
      </c>
      <c r="H5816" t="s">
        <v>12750</v>
      </c>
      <c r="I5816" s="6">
        <v>44014.460266203707</v>
      </c>
      <c r="J5816" t="s">
        <v>16</v>
      </c>
      <c r="K5816" s="6">
        <v>44014.709039351852</v>
      </c>
      <c r="M5816" t="s">
        <v>12751</v>
      </c>
      <c r="N5816" t="s">
        <v>12752</v>
      </c>
      <c r="Q5816" t="s">
        <v>369</v>
      </c>
      <c r="R5816" t="s">
        <v>365</v>
      </c>
      <c r="S5816" t="s">
        <v>12753</v>
      </c>
      <c r="T5816" t="s">
        <v>338</v>
      </c>
      <c r="U5816" t="s">
        <v>530</v>
      </c>
      <c r="W5816" t="s">
        <v>12754</v>
      </c>
      <c r="Z5816" t="s">
        <v>12751</v>
      </c>
      <c r="AA5816" t="s">
        <v>12752</v>
      </c>
      <c r="AD5816" t="s">
        <v>369</v>
      </c>
      <c r="AE5816" t="s">
        <v>365</v>
      </c>
      <c r="AF5816" t="s">
        <v>12753</v>
      </c>
      <c r="AG5816" t="s">
        <v>338</v>
      </c>
      <c r="AH5816" t="s">
        <v>530</v>
      </c>
      <c r="AJ5816" t="s">
        <v>12754</v>
      </c>
      <c r="AL5816" t="s">
        <v>339</v>
      </c>
      <c r="AM5816">
        <v>1</v>
      </c>
      <c r="AN5816">
        <v>1</v>
      </c>
      <c r="AO5816">
        <v>209</v>
      </c>
      <c r="AQ5816">
        <v>127829</v>
      </c>
      <c r="AR5816">
        <v>7866</v>
      </c>
      <c r="AS5816" t="s">
        <v>168</v>
      </c>
      <c r="AT5816" t="s">
        <v>169</v>
      </c>
      <c r="AW5816" t="s">
        <v>349</v>
      </c>
      <c r="AX5816" t="s">
        <v>350</v>
      </c>
      <c r="AY5816" t="s">
        <v>345</v>
      </c>
      <c r="AZ5816" t="s">
        <v>346</v>
      </c>
      <c r="BY5816" t="s">
        <v>342</v>
      </c>
      <c r="EQ5816">
        <v>251115</v>
      </c>
      <c r="ER5816" t="s">
        <v>12755</v>
      </c>
      <c r="EV5816">
        <v>17290771</v>
      </c>
      <c r="EW5816">
        <v>928</v>
      </c>
      <c r="EX5816">
        <v>221636</v>
      </c>
      <c r="EY5816" t="s">
        <v>12756</v>
      </c>
      <c r="EZ5816">
        <v>1</v>
      </c>
      <c r="FC5816">
        <v>7866</v>
      </c>
      <c r="FD5816" t="s">
        <v>169</v>
      </c>
    </row>
    <row r="5817" spans="1:160" x14ac:dyDescent="0.3">
      <c r="A5817" t="str">
        <f>VLOOKUP(B5817,Table2[],3,FALSE)</f>
        <v>Digital</v>
      </c>
      <c r="B5817" t="str">
        <f>IF(OR(ISNUMBER(FIND("QVC",Z5817)),ISNUMBER(FIND("QVC",AL5817))),"QVC",IF(OR(ISNUMBER(FIND("NCO",H5817)),ISNUMBER(FIND("NCO",Y5817))), "NCO", IF(AL5817="consumer","PMD.com",VLOOKUP(LEFT(H5817,2),Tables!$E$1:$F$11,2,FALSE))))</f>
        <v>PMD.com</v>
      </c>
      <c r="C5817">
        <f t="shared" si="273"/>
        <v>51410001</v>
      </c>
      <c r="D5817">
        <f t="shared" si="274"/>
        <v>2</v>
      </c>
      <c r="E5817" t="str">
        <f t="shared" ca="1" si="275"/>
        <v>MTD orders shipped</v>
      </c>
      <c r="F5817" t="s">
        <v>3539</v>
      </c>
      <c r="G5817" t="s">
        <v>335</v>
      </c>
      <c r="H5817" t="s">
        <v>12750</v>
      </c>
      <c r="I5817" s="6">
        <v>44014.460266203707</v>
      </c>
      <c r="J5817" t="s">
        <v>16</v>
      </c>
      <c r="K5817" s="6">
        <v>44014.709039351852</v>
      </c>
      <c r="M5817" t="s">
        <v>12751</v>
      </c>
      <c r="N5817" t="s">
        <v>12752</v>
      </c>
      <c r="Q5817" t="s">
        <v>369</v>
      </c>
      <c r="R5817" t="s">
        <v>365</v>
      </c>
      <c r="S5817" t="s">
        <v>12753</v>
      </c>
      <c r="T5817" t="s">
        <v>338</v>
      </c>
      <c r="U5817" t="s">
        <v>530</v>
      </c>
      <c r="W5817" t="s">
        <v>12754</v>
      </c>
      <c r="Z5817" t="s">
        <v>12751</v>
      </c>
      <c r="AA5817" t="s">
        <v>12752</v>
      </c>
      <c r="AD5817" t="s">
        <v>369</v>
      </c>
      <c r="AE5817" t="s">
        <v>365</v>
      </c>
      <c r="AF5817" t="s">
        <v>12753</v>
      </c>
      <c r="AG5817" t="s">
        <v>338</v>
      </c>
      <c r="AH5817" t="s">
        <v>530</v>
      </c>
      <c r="AJ5817" t="s">
        <v>12754</v>
      </c>
      <c r="AL5817" t="s">
        <v>339</v>
      </c>
      <c r="AM5817">
        <v>2</v>
      </c>
      <c r="AN5817">
        <v>2</v>
      </c>
      <c r="AO5817">
        <v>10146</v>
      </c>
      <c r="AQ5817">
        <v>124431</v>
      </c>
      <c r="AR5817">
        <v>51410001</v>
      </c>
      <c r="AS5817" t="s">
        <v>2386</v>
      </c>
      <c r="AT5817" t="s">
        <v>81</v>
      </c>
      <c r="AW5817" t="s">
        <v>340</v>
      </c>
      <c r="AX5817" t="s">
        <v>340</v>
      </c>
      <c r="AY5817" t="s">
        <v>432</v>
      </c>
      <c r="AZ5817">
        <v>0</v>
      </c>
      <c r="BY5817" t="s">
        <v>342</v>
      </c>
      <c r="EQ5817">
        <v>253369</v>
      </c>
      <c r="ER5817" t="s">
        <v>12755</v>
      </c>
      <c r="EV5817">
        <v>17290771</v>
      </c>
      <c r="EW5817">
        <v>928</v>
      </c>
      <c r="EX5817">
        <v>221636</v>
      </c>
      <c r="EY5817" t="s">
        <v>12756</v>
      </c>
      <c r="EZ5817">
        <v>1</v>
      </c>
      <c r="FC5817">
        <v>51410001</v>
      </c>
      <c r="FD5817" t="s">
        <v>81</v>
      </c>
    </row>
    <row r="5818" spans="1:160" x14ac:dyDescent="0.3">
      <c r="A5818" t="str">
        <f>VLOOKUP(B5818,Table2[],3,FALSE)</f>
        <v>Digital</v>
      </c>
      <c r="B5818" t="str">
        <f>IF(OR(ISNUMBER(FIND("QVC",Z5818)),ISNUMBER(FIND("QVC",AL5818))),"QVC",IF(OR(ISNUMBER(FIND("NCO",H5818)),ISNUMBER(FIND("NCO",Y5818))), "NCO", IF(AL5818="consumer","PMD.com",VLOOKUP(LEFT(H5818,2),Tables!$E$1:$F$11,2,FALSE))))</f>
        <v>PMD.com</v>
      </c>
      <c r="C5818">
        <f t="shared" si="273"/>
        <v>53810001</v>
      </c>
      <c r="D5818">
        <f t="shared" si="274"/>
        <v>1</v>
      </c>
      <c r="E5818" t="str">
        <f t="shared" ca="1" si="275"/>
        <v>MTD orders shipped</v>
      </c>
      <c r="F5818" t="s">
        <v>3539</v>
      </c>
      <c r="G5818" t="s">
        <v>335</v>
      </c>
      <c r="H5818" t="s">
        <v>12757</v>
      </c>
      <c r="I5818" s="6">
        <v>44014.528738425928</v>
      </c>
      <c r="J5818" t="s">
        <v>16</v>
      </c>
      <c r="K5818" s="6">
        <v>44014.709293981483</v>
      </c>
      <c r="M5818" t="s">
        <v>12758</v>
      </c>
      <c r="N5818" t="s">
        <v>12759</v>
      </c>
      <c r="Q5818" t="s">
        <v>12760</v>
      </c>
      <c r="R5818" t="s">
        <v>359</v>
      </c>
      <c r="S5818" t="s">
        <v>12761</v>
      </c>
      <c r="T5818" t="s">
        <v>338</v>
      </c>
      <c r="U5818" t="s">
        <v>530</v>
      </c>
      <c r="W5818" t="s">
        <v>12762</v>
      </c>
      <c r="Z5818" t="s">
        <v>12758</v>
      </c>
      <c r="AA5818" t="s">
        <v>12759</v>
      </c>
      <c r="AD5818" t="s">
        <v>12760</v>
      </c>
      <c r="AE5818" t="s">
        <v>359</v>
      </c>
      <c r="AF5818" t="s">
        <v>12761</v>
      </c>
      <c r="AG5818" t="s">
        <v>338</v>
      </c>
      <c r="AH5818" t="s">
        <v>530</v>
      </c>
      <c r="AJ5818" t="s">
        <v>12762</v>
      </c>
      <c r="AL5818" t="s">
        <v>339</v>
      </c>
      <c r="AM5818">
        <v>1</v>
      </c>
      <c r="AN5818">
        <v>1</v>
      </c>
      <c r="AO5818">
        <v>5409</v>
      </c>
      <c r="AQ5818">
        <v>124462</v>
      </c>
      <c r="AR5818">
        <v>53810001</v>
      </c>
      <c r="AS5818" t="s">
        <v>133</v>
      </c>
      <c r="AT5818" t="s">
        <v>132</v>
      </c>
      <c r="AW5818" t="s">
        <v>340</v>
      </c>
      <c r="AX5818">
        <v>0</v>
      </c>
      <c r="AY5818" t="s">
        <v>348</v>
      </c>
      <c r="AZ5818">
        <v>0</v>
      </c>
      <c r="BY5818" t="s">
        <v>342</v>
      </c>
      <c r="EQ5818">
        <v>245175</v>
      </c>
      <c r="ER5818" t="s">
        <v>12763</v>
      </c>
      <c r="EV5818">
        <v>17290817</v>
      </c>
      <c r="EW5818">
        <v>928</v>
      </c>
      <c r="EX5818">
        <v>221682</v>
      </c>
      <c r="EY5818">
        <v>9.2748999964335493E+25</v>
      </c>
      <c r="EZ5818">
        <v>1</v>
      </c>
      <c r="FC5818">
        <v>53810001</v>
      </c>
      <c r="FD5818" t="s">
        <v>132</v>
      </c>
    </row>
    <row r="5819" spans="1:160" x14ac:dyDescent="0.3">
      <c r="A5819" t="str">
        <f>VLOOKUP(B5819,Table2[],3,FALSE)</f>
        <v>Digital</v>
      </c>
      <c r="B5819" t="str">
        <f>IF(OR(ISNUMBER(FIND("QVC",Z5819)),ISNUMBER(FIND("QVC",AL5819))),"QVC",IF(OR(ISNUMBER(FIND("NCO",H5819)),ISNUMBER(FIND("NCO",Y5819))), "NCO", IF(AL5819="consumer","PMD.com",VLOOKUP(LEFT(H5819,2),Tables!$E$1:$F$11,2,FALSE))))</f>
        <v>PMD.com</v>
      </c>
      <c r="C5819">
        <f t="shared" si="273"/>
        <v>53720001</v>
      </c>
      <c r="D5819">
        <f t="shared" si="274"/>
        <v>1</v>
      </c>
      <c r="E5819" t="str">
        <f t="shared" ca="1" si="275"/>
        <v>MTD orders shipped</v>
      </c>
      <c r="F5819" t="s">
        <v>3539</v>
      </c>
      <c r="G5819" t="s">
        <v>335</v>
      </c>
      <c r="H5819" t="s">
        <v>12757</v>
      </c>
      <c r="I5819" s="6">
        <v>44014.528738425928</v>
      </c>
      <c r="J5819" t="s">
        <v>16</v>
      </c>
      <c r="K5819" s="6">
        <v>44014.709293981483</v>
      </c>
      <c r="M5819" t="s">
        <v>12758</v>
      </c>
      <c r="N5819" t="s">
        <v>12759</v>
      </c>
      <c r="Q5819" t="s">
        <v>12760</v>
      </c>
      <c r="R5819" t="s">
        <v>359</v>
      </c>
      <c r="S5819" t="s">
        <v>12761</v>
      </c>
      <c r="T5819" t="s">
        <v>338</v>
      </c>
      <c r="U5819" t="s">
        <v>530</v>
      </c>
      <c r="W5819" t="s">
        <v>12762</v>
      </c>
      <c r="Z5819" t="s">
        <v>12758</v>
      </c>
      <c r="AA5819" t="s">
        <v>12759</v>
      </c>
      <c r="AD5819" t="s">
        <v>12760</v>
      </c>
      <c r="AE5819" t="s">
        <v>359</v>
      </c>
      <c r="AF5819" t="s">
        <v>12761</v>
      </c>
      <c r="AG5819" t="s">
        <v>338</v>
      </c>
      <c r="AH5819" t="s">
        <v>530</v>
      </c>
      <c r="AJ5819" t="s">
        <v>12762</v>
      </c>
      <c r="AL5819" t="s">
        <v>339</v>
      </c>
      <c r="AM5819">
        <v>1</v>
      </c>
      <c r="AN5819">
        <v>1</v>
      </c>
      <c r="AO5819">
        <v>4904</v>
      </c>
      <c r="AQ5819">
        <v>124455</v>
      </c>
      <c r="AR5819">
        <v>53720001</v>
      </c>
      <c r="AS5819" t="s">
        <v>1754</v>
      </c>
      <c r="AT5819" t="s">
        <v>69</v>
      </c>
      <c r="AW5819" t="s">
        <v>343</v>
      </c>
      <c r="BY5819" t="s">
        <v>342</v>
      </c>
      <c r="EQ5819">
        <v>248482</v>
      </c>
      <c r="ER5819" t="s">
        <v>12763</v>
      </c>
      <c r="EV5819">
        <v>17290817</v>
      </c>
      <c r="EW5819">
        <v>928</v>
      </c>
      <c r="EX5819">
        <v>221682</v>
      </c>
      <c r="EY5819">
        <v>9.2748999964335493E+25</v>
      </c>
      <c r="EZ5819">
        <v>1</v>
      </c>
      <c r="FC5819">
        <v>53720001</v>
      </c>
      <c r="FD5819" t="s">
        <v>69</v>
      </c>
    </row>
    <row r="5820" spans="1:160" x14ac:dyDescent="0.3">
      <c r="A5820" t="str">
        <f>VLOOKUP(B5820,Table2[],3,FALSE)</f>
        <v>Digital</v>
      </c>
      <c r="B5820" t="str">
        <f>IF(OR(ISNUMBER(FIND("QVC",Z5820)),ISNUMBER(FIND("QVC",AL5820))),"QVC",IF(OR(ISNUMBER(FIND("NCO",H5820)),ISNUMBER(FIND("NCO",Y5820))), "NCO", IF(AL5820="consumer","PMD.com",VLOOKUP(LEFT(H5820,2),Tables!$E$1:$F$11,2,FALSE))))</f>
        <v>PMD.com</v>
      </c>
      <c r="C5820">
        <f t="shared" si="273"/>
        <v>52230001</v>
      </c>
      <c r="D5820">
        <f t="shared" si="274"/>
        <v>1</v>
      </c>
      <c r="E5820" t="str">
        <f t="shared" ca="1" si="275"/>
        <v>MTD orders shipped</v>
      </c>
      <c r="F5820" t="s">
        <v>3539</v>
      </c>
      <c r="G5820" t="s">
        <v>335</v>
      </c>
      <c r="H5820" t="s">
        <v>12764</v>
      </c>
      <c r="I5820" s="6">
        <v>44014.483344907407</v>
      </c>
      <c r="J5820" t="s">
        <v>16</v>
      </c>
      <c r="K5820" s="6">
        <v>44014.709965277776</v>
      </c>
      <c r="M5820" t="s">
        <v>12765</v>
      </c>
      <c r="N5820" t="s">
        <v>12766</v>
      </c>
      <c r="Q5820" t="s">
        <v>643</v>
      </c>
      <c r="R5820" t="s">
        <v>376</v>
      </c>
      <c r="S5820" t="s">
        <v>12767</v>
      </c>
      <c r="T5820" t="s">
        <v>338</v>
      </c>
      <c r="U5820" t="s">
        <v>530</v>
      </c>
      <c r="W5820" t="s">
        <v>12768</v>
      </c>
      <c r="Z5820" t="s">
        <v>12765</v>
      </c>
      <c r="AA5820" t="s">
        <v>12766</v>
      </c>
      <c r="AD5820" t="s">
        <v>643</v>
      </c>
      <c r="AE5820" t="s">
        <v>376</v>
      </c>
      <c r="AF5820" t="s">
        <v>12767</v>
      </c>
      <c r="AG5820" t="s">
        <v>338</v>
      </c>
      <c r="AH5820" t="s">
        <v>530</v>
      </c>
      <c r="AJ5820" t="s">
        <v>12768</v>
      </c>
      <c r="AL5820" t="s">
        <v>339</v>
      </c>
      <c r="AM5820">
        <v>1</v>
      </c>
      <c r="AN5820">
        <v>1</v>
      </c>
      <c r="AO5820">
        <v>1194</v>
      </c>
      <c r="AQ5820">
        <v>124434</v>
      </c>
      <c r="AR5820">
        <v>52230001</v>
      </c>
      <c r="AS5820" t="s">
        <v>105</v>
      </c>
      <c r="AT5820" t="s">
        <v>106</v>
      </c>
      <c r="AW5820" t="s">
        <v>340</v>
      </c>
      <c r="AX5820" t="s">
        <v>340</v>
      </c>
      <c r="AY5820" t="s">
        <v>341</v>
      </c>
      <c r="AZ5820">
        <v>0</v>
      </c>
      <c r="BY5820" t="s">
        <v>342</v>
      </c>
      <c r="EQ5820">
        <v>247324</v>
      </c>
      <c r="ER5820" t="s">
        <v>12769</v>
      </c>
      <c r="EV5820">
        <v>17290788</v>
      </c>
      <c r="EW5820">
        <v>928</v>
      </c>
      <c r="EX5820">
        <v>221654</v>
      </c>
      <c r="EY5820">
        <v>9.2748999964335493E+25</v>
      </c>
      <c r="EZ5820">
        <v>1</v>
      </c>
      <c r="FC5820">
        <v>52230001</v>
      </c>
      <c r="FD5820" t="s">
        <v>106</v>
      </c>
    </row>
    <row r="5821" spans="1:160" x14ac:dyDescent="0.3">
      <c r="A5821" t="str">
        <f>VLOOKUP(B5821,Table2[],3,FALSE)</f>
        <v>Digital</v>
      </c>
      <c r="B5821" t="str">
        <f>IF(OR(ISNUMBER(FIND("QVC",Z5821)),ISNUMBER(FIND("QVC",AL5821))),"QVC",IF(OR(ISNUMBER(FIND("NCO",H5821)),ISNUMBER(FIND("NCO",Y5821))), "NCO", IF(AL5821="consumer","PMD.com",VLOOKUP(LEFT(H5821,2),Tables!$E$1:$F$11,2,FALSE))))</f>
        <v>PMD.com</v>
      </c>
      <c r="C5821">
        <f t="shared" si="273"/>
        <v>53920001</v>
      </c>
      <c r="D5821">
        <f t="shared" si="274"/>
        <v>1</v>
      </c>
      <c r="E5821" t="str">
        <f t="shared" ca="1" si="275"/>
        <v>MTD orders shipped</v>
      </c>
      <c r="F5821" t="s">
        <v>3539</v>
      </c>
      <c r="G5821" t="s">
        <v>335</v>
      </c>
      <c r="H5821" t="s">
        <v>12770</v>
      </c>
      <c r="I5821" s="6">
        <v>44014.540879629632</v>
      </c>
      <c r="J5821" t="s">
        <v>16</v>
      </c>
      <c r="K5821" s="6">
        <v>44014.71</v>
      </c>
      <c r="M5821" t="s">
        <v>12771</v>
      </c>
      <c r="N5821" t="s">
        <v>12534</v>
      </c>
      <c r="Q5821" t="s">
        <v>11469</v>
      </c>
      <c r="R5821" t="s">
        <v>413</v>
      </c>
      <c r="S5821" t="s">
        <v>12535</v>
      </c>
      <c r="T5821" t="s">
        <v>338</v>
      </c>
      <c r="U5821" t="s">
        <v>530</v>
      </c>
      <c r="W5821" t="s">
        <v>12772</v>
      </c>
      <c r="Z5821" t="s">
        <v>12771</v>
      </c>
      <c r="AA5821" t="s">
        <v>12534</v>
      </c>
      <c r="AD5821" t="s">
        <v>11469</v>
      </c>
      <c r="AE5821" t="s">
        <v>413</v>
      </c>
      <c r="AF5821" t="s">
        <v>12535</v>
      </c>
      <c r="AG5821" t="s">
        <v>338</v>
      </c>
      <c r="AH5821" t="s">
        <v>530</v>
      </c>
      <c r="AJ5821" t="s">
        <v>12772</v>
      </c>
      <c r="AL5821" t="s">
        <v>339</v>
      </c>
      <c r="AM5821">
        <v>1</v>
      </c>
      <c r="AN5821">
        <v>1</v>
      </c>
      <c r="AO5821">
        <v>14899</v>
      </c>
      <c r="AQ5821">
        <v>124468</v>
      </c>
      <c r="AR5821">
        <v>53920001</v>
      </c>
      <c r="AS5821" t="s">
        <v>42</v>
      </c>
      <c r="AT5821" t="s">
        <v>40</v>
      </c>
      <c r="AW5821" t="s">
        <v>343</v>
      </c>
      <c r="BY5821" t="s">
        <v>342</v>
      </c>
      <c r="EQ5821">
        <v>247476</v>
      </c>
      <c r="ER5821" t="s">
        <v>12773</v>
      </c>
      <c r="EV5821">
        <v>17290824</v>
      </c>
      <c r="EW5821">
        <v>928</v>
      </c>
      <c r="EX5821">
        <v>221689</v>
      </c>
      <c r="EY5821" t="s">
        <v>12774</v>
      </c>
      <c r="EZ5821">
        <v>1</v>
      </c>
      <c r="FC5821">
        <v>95384</v>
      </c>
      <c r="FD5821" t="s">
        <v>3530</v>
      </c>
    </row>
    <row r="5822" spans="1:160" x14ac:dyDescent="0.3">
      <c r="A5822" t="str">
        <f>VLOOKUP(B5822,Table2[],3,FALSE)</f>
        <v>Digital</v>
      </c>
      <c r="B5822" t="str">
        <f>IF(OR(ISNUMBER(FIND("QVC",Z5822)),ISNUMBER(FIND("QVC",AL5822))),"QVC",IF(OR(ISNUMBER(FIND("NCO",H5822)),ISNUMBER(FIND("NCO",Y5822))), "NCO", IF(AL5822="consumer","PMD.com",VLOOKUP(LEFT(H5822,2),Tables!$E$1:$F$11,2,FALSE))))</f>
        <v>PMD.com</v>
      </c>
      <c r="C5822">
        <f t="shared" si="273"/>
        <v>55110011</v>
      </c>
      <c r="D5822">
        <f t="shared" si="274"/>
        <v>1</v>
      </c>
      <c r="E5822" t="str">
        <f t="shared" ca="1" si="275"/>
        <v>MTD orders shipped</v>
      </c>
      <c r="F5822" t="s">
        <v>3539</v>
      </c>
      <c r="G5822" t="s">
        <v>335</v>
      </c>
      <c r="H5822" t="s">
        <v>12770</v>
      </c>
      <c r="I5822" s="6">
        <v>44014.540879629632</v>
      </c>
      <c r="J5822" t="s">
        <v>16</v>
      </c>
      <c r="K5822" s="6">
        <v>44014.71</v>
      </c>
      <c r="M5822" t="s">
        <v>12771</v>
      </c>
      <c r="N5822" t="s">
        <v>12534</v>
      </c>
      <c r="Q5822" t="s">
        <v>11469</v>
      </c>
      <c r="R5822" t="s">
        <v>413</v>
      </c>
      <c r="S5822" t="s">
        <v>12535</v>
      </c>
      <c r="T5822" t="s">
        <v>338</v>
      </c>
      <c r="U5822" t="s">
        <v>530</v>
      </c>
      <c r="W5822" t="s">
        <v>12772</v>
      </c>
      <c r="Z5822" t="s">
        <v>12771</v>
      </c>
      <c r="AA5822" t="s">
        <v>12534</v>
      </c>
      <c r="AD5822" t="s">
        <v>11469</v>
      </c>
      <c r="AE5822" t="s">
        <v>413</v>
      </c>
      <c r="AF5822" t="s">
        <v>12535</v>
      </c>
      <c r="AG5822" t="s">
        <v>338</v>
      </c>
      <c r="AH5822" t="s">
        <v>530</v>
      </c>
      <c r="AJ5822" t="s">
        <v>12772</v>
      </c>
      <c r="AL5822" t="s">
        <v>339</v>
      </c>
      <c r="AM5822">
        <v>1</v>
      </c>
      <c r="AN5822">
        <v>1</v>
      </c>
      <c r="AO5822">
        <v>2688</v>
      </c>
      <c r="AQ5822">
        <v>123763</v>
      </c>
      <c r="AR5822">
        <v>55110011</v>
      </c>
      <c r="AS5822" t="s">
        <v>120</v>
      </c>
      <c r="AT5822" t="s">
        <v>121</v>
      </c>
      <c r="AW5822" t="s">
        <v>340</v>
      </c>
      <c r="AX5822" t="s">
        <v>340</v>
      </c>
      <c r="AY5822" t="s">
        <v>382</v>
      </c>
      <c r="AZ5822">
        <v>0</v>
      </c>
      <c r="BY5822" t="s">
        <v>342</v>
      </c>
      <c r="EQ5822">
        <v>248980</v>
      </c>
      <c r="ER5822" t="s">
        <v>12773</v>
      </c>
      <c r="EV5822">
        <v>17290824</v>
      </c>
      <c r="EW5822">
        <v>928</v>
      </c>
      <c r="EX5822">
        <v>221689</v>
      </c>
      <c r="EY5822" t="s">
        <v>12774</v>
      </c>
      <c r="EZ5822">
        <v>1</v>
      </c>
      <c r="FC5822">
        <v>55110011</v>
      </c>
      <c r="FD5822" t="s">
        <v>121</v>
      </c>
    </row>
    <row r="5823" spans="1:160" x14ac:dyDescent="0.3">
      <c r="A5823" t="str">
        <f>VLOOKUP(B5823,Table2[],3,FALSE)</f>
        <v>Digital</v>
      </c>
      <c r="B5823" t="str">
        <f>IF(OR(ISNUMBER(FIND("QVC",Z5823)),ISNUMBER(FIND("QVC",AL5823))),"QVC",IF(OR(ISNUMBER(FIND("NCO",H5823)),ISNUMBER(FIND("NCO",Y5823))), "NCO", IF(AL5823="consumer","PMD.com",VLOOKUP(LEFT(H5823,2),Tables!$E$1:$F$11,2,FALSE))))</f>
        <v>PMD.com</v>
      </c>
      <c r="C5823">
        <f t="shared" si="273"/>
        <v>52430001</v>
      </c>
      <c r="D5823">
        <f t="shared" si="274"/>
        <v>1</v>
      </c>
      <c r="E5823" t="str">
        <f t="shared" ca="1" si="275"/>
        <v>MTD orders shipped</v>
      </c>
      <c r="F5823" t="s">
        <v>3539</v>
      </c>
      <c r="G5823" t="s">
        <v>335</v>
      </c>
      <c r="H5823" t="s">
        <v>12770</v>
      </c>
      <c r="I5823" s="6">
        <v>44014.540879629632</v>
      </c>
      <c r="J5823" t="s">
        <v>16</v>
      </c>
      <c r="K5823" s="6">
        <v>44014.71</v>
      </c>
      <c r="M5823" t="s">
        <v>12771</v>
      </c>
      <c r="N5823" t="s">
        <v>12534</v>
      </c>
      <c r="Q5823" t="s">
        <v>11469</v>
      </c>
      <c r="R5823" t="s">
        <v>413</v>
      </c>
      <c r="S5823" t="s">
        <v>12535</v>
      </c>
      <c r="T5823" t="s">
        <v>338</v>
      </c>
      <c r="U5823" t="s">
        <v>530</v>
      </c>
      <c r="W5823" t="s">
        <v>12772</v>
      </c>
      <c r="Z5823" t="s">
        <v>12771</v>
      </c>
      <c r="AA5823" t="s">
        <v>12534</v>
      </c>
      <c r="AD5823" t="s">
        <v>11469</v>
      </c>
      <c r="AE5823" t="s">
        <v>413</v>
      </c>
      <c r="AF5823" t="s">
        <v>12535</v>
      </c>
      <c r="AG5823" t="s">
        <v>338</v>
      </c>
      <c r="AH5823" t="s">
        <v>530</v>
      </c>
      <c r="AJ5823" t="s">
        <v>12772</v>
      </c>
      <c r="AL5823" t="s">
        <v>339</v>
      </c>
      <c r="AM5823">
        <v>1</v>
      </c>
      <c r="AN5823">
        <v>1</v>
      </c>
      <c r="AO5823">
        <v>12063</v>
      </c>
      <c r="AQ5823">
        <v>127155</v>
      </c>
      <c r="AR5823">
        <v>52430001</v>
      </c>
      <c r="AS5823" t="s">
        <v>9635</v>
      </c>
      <c r="AT5823" t="s">
        <v>75</v>
      </c>
      <c r="AW5823" t="s">
        <v>340</v>
      </c>
      <c r="AX5823" t="s">
        <v>340</v>
      </c>
      <c r="AY5823" t="s">
        <v>357</v>
      </c>
      <c r="AZ5823" t="s">
        <v>363</v>
      </c>
      <c r="BY5823" t="s">
        <v>342</v>
      </c>
      <c r="EQ5823">
        <v>252868</v>
      </c>
      <c r="ER5823" t="s">
        <v>12773</v>
      </c>
      <c r="EV5823">
        <v>17290824</v>
      </c>
      <c r="EW5823">
        <v>928</v>
      </c>
      <c r="EX5823">
        <v>221689</v>
      </c>
      <c r="EY5823" t="s">
        <v>12774</v>
      </c>
      <c r="EZ5823">
        <v>1</v>
      </c>
      <c r="FC5823">
        <v>95384</v>
      </c>
      <c r="FD5823" t="s">
        <v>3530</v>
      </c>
    </row>
    <row r="5824" spans="1:160" x14ac:dyDescent="0.3">
      <c r="A5824" t="str">
        <f>VLOOKUP(B5824,Table2[],3,FALSE)</f>
        <v>Digital</v>
      </c>
      <c r="B5824" t="str">
        <f>IF(OR(ISNUMBER(FIND("QVC",Z5824)),ISNUMBER(FIND("QVC",AL5824))),"QVC",IF(OR(ISNUMBER(FIND("NCO",H5824)),ISNUMBER(FIND("NCO",Y5824))), "NCO", IF(AL5824="consumer","PMD.com",VLOOKUP(LEFT(H5824,2),Tables!$E$1:$F$11,2,FALSE))))</f>
        <v>PMD.com</v>
      </c>
      <c r="C5824">
        <f t="shared" si="273"/>
        <v>51090030</v>
      </c>
      <c r="D5824">
        <f t="shared" si="274"/>
        <v>1</v>
      </c>
      <c r="E5824" t="str">
        <f t="shared" ca="1" si="275"/>
        <v>MTD orders shipped</v>
      </c>
      <c r="F5824" t="s">
        <v>3539</v>
      </c>
      <c r="G5824" t="s">
        <v>335</v>
      </c>
      <c r="H5824" t="s">
        <v>12770</v>
      </c>
      <c r="I5824" s="6">
        <v>44014.540879629632</v>
      </c>
      <c r="J5824" t="s">
        <v>16</v>
      </c>
      <c r="K5824" s="6">
        <v>44014.71</v>
      </c>
      <c r="M5824" t="s">
        <v>12771</v>
      </c>
      <c r="N5824" t="s">
        <v>12534</v>
      </c>
      <c r="Q5824" t="s">
        <v>11469</v>
      </c>
      <c r="R5824" t="s">
        <v>413</v>
      </c>
      <c r="S5824" t="s">
        <v>12535</v>
      </c>
      <c r="T5824" t="s">
        <v>338</v>
      </c>
      <c r="U5824" t="s">
        <v>530</v>
      </c>
      <c r="W5824" t="s">
        <v>12772</v>
      </c>
      <c r="Z5824" t="s">
        <v>12771</v>
      </c>
      <c r="AA5824" t="s">
        <v>12534</v>
      </c>
      <c r="AD5824" t="s">
        <v>11469</v>
      </c>
      <c r="AE5824" t="s">
        <v>413</v>
      </c>
      <c r="AF5824" t="s">
        <v>12535</v>
      </c>
      <c r="AG5824" t="s">
        <v>338</v>
      </c>
      <c r="AH5824" t="s">
        <v>530</v>
      </c>
      <c r="AJ5824" t="s">
        <v>12772</v>
      </c>
      <c r="AL5824" t="s">
        <v>339</v>
      </c>
      <c r="AM5824">
        <v>1</v>
      </c>
      <c r="AN5824">
        <v>1</v>
      </c>
      <c r="AO5824">
        <v>6688</v>
      </c>
      <c r="AQ5824">
        <v>125960</v>
      </c>
      <c r="AR5824">
        <v>51090030</v>
      </c>
      <c r="AS5824" t="s">
        <v>3043</v>
      </c>
      <c r="AT5824" t="s">
        <v>628</v>
      </c>
      <c r="AW5824" t="s">
        <v>343</v>
      </c>
      <c r="BY5824" t="s">
        <v>342</v>
      </c>
      <c r="BZ5824" t="b">
        <v>0</v>
      </c>
      <c r="EQ5824">
        <v>243047</v>
      </c>
      <c r="ER5824" t="s">
        <v>12773</v>
      </c>
      <c r="EV5824">
        <v>17290824</v>
      </c>
      <c r="EW5824">
        <v>928</v>
      </c>
      <c r="EX5824">
        <v>221689</v>
      </c>
      <c r="EY5824" t="s">
        <v>12774</v>
      </c>
      <c r="EZ5824">
        <v>1</v>
      </c>
      <c r="FC5824">
        <v>95384</v>
      </c>
      <c r="FD5824" t="s">
        <v>3530</v>
      </c>
    </row>
    <row r="5825" spans="1:160" x14ac:dyDescent="0.3">
      <c r="A5825" t="str">
        <f>VLOOKUP(B5825,Table2[],3,FALSE)</f>
        <v>Digital</v>
      </c>
      <c r="B5825" t="str">
        <f>IF(OR(ISNUMBER(FIND("QVC",Z5825)),ISNUMBER(FIND("QVC",AL5825))),"QVC",IF(OR(ISNUMBER(FIND("NCO",H5825)),ISNUMBER(FIND("NCO",Y5825))), "NCO", IF(AL5825="consumer","PMD.com",VLOOKUP(LEFT(H5825,2),Tables!$E$1:$F$11,2,FALSE))))</f>
        <v>PMD.com</v>
      </c>
      <c r="C5825">
        <f t="shared" si="273"/>
        <v>53740001</v>
      </c>
      <c r="D5825">
        <f t="shared" si="274"/>
        <v>1</v>
      </c>
      <c r="E5825" t="str">
        <f t="shared" ca="1" si="275"/>
        <v>MTD orders shipped</v>
      </c>
      <c r="F5825" t="s">
        <v>3539</v>
      </c>
      <c r="G5825" t="s">
        <v>335</v>
      </c>
      <c r="H5825" t="s">
        <v>12775</v>
      </c>
      <c r="I5825" s="6">
        <v>44014.454456018517</v>
      </c>
      <c r="J5825" t="s">
        <v>16</v>
      </c>
      <c r="K5825" s="6">
        <v>44014.710115740738</v>
      </c>
      <c r="M5825" t="s">
        <v>12776</v>
      </c>
      <c r="N5825" t="s">
        <v>12777</v>
      </c>
      <c r="Q5825" t="s">
        <v>1095</v>
      </c>
      <c r="R5825" t="s">
        <v>414</v>
      </c>
      <c r="S5825" t="s">
        <v>12778</v>
      </c>
      <c r="T5825" t="s">
        <v>338</v>
      </c>
      <c r="U5825" t="s">
        <v>530</v>
      </c>
      <c r="W5825" t="s">
        <v>12779</v>
      </c>
      <c r="Z5825" t="s">
        <v>12776</v>
      </c>
      <c r="AA5825" t="s">
        <v>12777</v>
      </c>
      <c r="AD5825" t="s">
        <v>1095</v>
      </c>
      <c r="AE5825" t="s">
        <v>414</v>
      </c>
      <c r="AF5825" t="s">
        <v>12778</v>
      </c>
      <c r="AG5825" t="s">
        <v>338</v>
      </c>
      <c r="AH5825" t="s">
        <v>530</v>
      </c>
      <c r="AJ5825" t="s">
        <v>12779</v>
      </c>
      <c r="AL5825" t="s">
        <v>339</v>
      </c>
      <c r="AM5825">
        <v>1</v>
      </c>
      <c r="AN5825">
        <v>1</v>
      </c>
      <c r="AO5825">
        <v>6057</v>
      </c>
      <c r="AQ5825">
        <v>124457</v>
      </c>
      <c r="AR5825">
        <v>53740001</v>
      </c>
      <c r="AS5825" t="s">
        <v>578</v>
      </c>
      <c r="AT5825" t="s">
        <v>70</v>
      </c>
      <c r="AW5825" t="s">
        <v>343</v>
      </c>
      <c r="BY5825" t="s">
        <v>342</v>
      </c>
      <c r="EQ5825">
        <v>244002</v>
      </c>
      <c r="ER5825" t="s">
        <v>12780</v>
      </c>
      <c r="EV5825">
        <v>17290768</v>
      </c>
      <c r="EW5825">
        <v>928</v>
      </c>
      <c r="EX5825">
        <v>221633</v>
      </c>
      <c r="EY5825" t="s">
        <v>12781</v>
      </c>
      <c r="EZ5825">
        <v>1</v>
      </c>
      <c r="FC5825">
        <v>53740001</v>
      </c>
      <c r="FD5825" t="s">
        <v>70</v>
      </c>
    </row>
    <row r="5826" spans="1:160" x14ac:dyDescent="0.3">
      <c r="A5826" t="str">
        <f>VLOOKUP(B5826,Table2[],3,FALSE)</f>
        <v>Digital</v>
      </c>
      <c r="B5826" t="str">
        <f>IF(OR(ISNUMBER(FIND("QVC",Z5826)),ISNUMBER(FIND("QVC",AL5826))),"QVC",IF(OR(ISNUMBER(FIND("NCO",H5826)),ISNUMBER(FIND("NCO",Y5826))), "NCO", IF(AL5826="consumer","PMD.com",VLOOKUP(LEFT(H5826,2),Tables!$E$1:$F$11,2,FALSE))))</f>
        <v>PMD.com</v>
      </c>
      <c r="C5826">
        <f t="shared" si="273"/>
        <v>52430001</v>
      </c>
      <c r="D5826">
        <f t="shared" si="274"/>
        <v>1</v>
      </c>
      <c r="E5826" t="str">
        <f t="shared" ca="1" si="275"/>
        <v>MTD orders shipped</v>
      </c>
      <c r="F5826" t="s">
        <v>3539</v>
      </c>
      <c r="G5826" t="s">
        <v>335</v>
      </c>
      <c r="H5826" t="s">
        <v>12775</v>
      </c>
      <c r="I5826" s="6">
        <v>44014.454456018517</v>
      </c>
      <c r="J5826" t="s">
        <v>16</v>
      </c>
      <c r="K5826" s="6">
        <v>44014.710115740738</v>
      </c>
      <c r="M5826" t="s">
        <v>12776</v>
      </c>
      <c r="N5826" t="s">
        <v>12777</v>
      </c>
      <c r="Q5826" t="s">
        <v>1095</v>
      </c>
      <c r="R5826" t="s">
        <v>414</v>
      </c>
      <c r="S5826" t="s">
        <v>12778</v>
      </c>
      <c r="T5826" t="s">
        <v>338</v>
      </c>
      <c r="U5826" t="s">
        <v>530</v>
      </c>
      <c r="W5826" t="s">
        <v>12779</v>
      </c>
      <c r="Z5826" t="s">
        <v>12776</v>
      </c>
      <c r="AA5826" t="s">
        <v>12777</v>
      </c>
      <c r="AD5826" t="s">
        <v>1095</v>
      </c>
      <c r="AE5826" t="s">
        <v>414</v>
      </c>
      <c r="AF5826" t="s">
        <v>12778</v>
      </c>
      <c r="AG5826" t="s">
        <v>338</v>
      </c>
      <c r="AH5826" t="s">
        <v>530</v>
      </c>
      <c r="AJ5826" t="s">
        <v>12779</v>
      </c>
      <c r="AL5826" t="s">
        <v>339</v>
      </c>
      <c r="AM5826">
        <v>1</v>
      </c>
      <c r="AN5826">
        <v>1</v>
      </c>
      <c r="AO5826">
        <v>12063</v>
      </c>
      <c r="AQ5826">
        <v>127155</v>
      </c>
      <c r="AR5826">
        <v>52430001</v>
      </c>
      <c r="AS5826" t="s">
        <v>9635</v>
      </c>
      <c r="AT5826" t="s">
        <v>75</v>
      </c>
      <c r="AW5826" t="s">
        <v>340</v>
      </c>
      <c r="AX5826" t="s">
        <v>340</v>
      </c>
      <c r="AY5826" t="s">
        <v>357</v>
      </c>
      <c r="AZ5826" t="s">
        <v>363</v>
      </c>
      <c r="BY5826" t="s">
        <v>342</v>
      </c>
      <c r="EQ5826">
        <v>252868</v>
      </c>
      <c r="ER5826" t="s">
        <v>12780</v>
      </c>
      <c r="EV5826">
        <v>17290768</v>
      </c>
      <c r="EW5826">
        <v>928</v>
      </c>
      <c r="EX5826">
        <v>221633</v>
      </c>
      <c r="EY5826" t="s">
        <v>12781</v>
      </c>
      <c r="EZ5826">
        <v>1</v>
      </c>
      <c r="FC5826">
        <v>52430001</v>
      </c>
      <c r="FD5826" t="s">
        <v>75</v>
      </c>
    </row>
    <row r="5827" spans="1:160" x14ac:dyDescent="0.3">
      <c r="A5827" t="str">
        <f>VLOOKUP(B5827,Table2[],3,FALSE)</f>
        <v>Digital</v>
      </c>
      <c r="B5827" t="str">
        <f>IF(OR(ISNUMBER(FIND("QVC",Z5827)),ISNUMBER(FIND("QVC",AL5827))),"QVC",IF(OR(ISNUMBER(FIND("NCO",H5827)),ISNUMBER(FIND("NCO",Y5827))), "NCO", IF(AL5827="consumer","PMD.com",VLOOKUP(LEFT(H5827,2),Tables!$E$1:$F$11,2,FALSE))))</f>
        <v>PMD.com</v>
      </c>
      <c r="C5827">
        <f t="shared" si="273"/>
        <v>7866</v>
      </c>
      <c r="D5827">
        <f t="shared" si="274"/>
        <v>1</v>
      </c>
      <c r="E5827" t="str">
        <f t="shared" ca="1" si="275"/>
        <v>MTD orders shipped</v>
      </c>
      <c r="F5827" t="s">
        <v>3539</v>
      </c>
      <c r="G5827" t="s">
        <v>335</v>
      </c>
      <c r="H5827" t="s">
        <v>12775</v>
      </c>
      <c r="I5827" s="6">
        <v>44014.454456018517</v>
      </c>
      <c r="J5827" t="s">
        <v>16</v>
      </c>
      <c r="K5827" s="6">
        <v>44014.710115740738</v>
      </c>
      <c r="M5827" t="s">
        <v>12776</v>
      </c>
      <c r="N5827" t="s">
        <v>12777</v>
      </c>
      <c r="Q5827" t="s">
        <v>1095</v>
      </c>
      <c r="R5827" t="s">
        <v>414</v>
      </c>
      <c r="S5827" t="s">
        <v>12778</v>
      </c>
      <c r="T5827" t="s">
        <v>338</v>
      </c>
      <c r="U5827" t="s">
        <v>530</v>
      </c>
      <c r="W5827" t="s">
        <v>12779</v>
      </c>
      <c r="Z5827" t="s">
        <v>12776</v>
      </c>
      <c r="AA5827" t="s">
        <v>12777</v>
      </c>
      <c r="AD5827" t="s">
        <v>1095</v>
      </c>
      <c r="AE5827" t="s">
        <v>414</v>
      </c>
      <c r="AF5827" t="s">
        <v>12778</v>
      </c>
      <c r="AG5827" t="s">
        <v>338</v>
      </c>
      <c r="AH5827" t="s">
        <v>530</v>
      </c>
      <c r="AJ5827" t="s">
        <v>12779</v>
      </c>
      <c r="AL5827" t="s">
        <v>339</v>
      </c>
      <c r="AM5827">
        <v>1</v>
      </c>
      <c r="AN5827">
        <v>1</v>
      </c>
      <c r="AO5827">
        <v>209</v>
      </c>
      <c r="AQ5827">
        <v>127829</v>
      </c>
      <c r="AR5827">
        <v>7866</v>
      </c>
      <c r="AS5827" t="s">
        <v>168</v>
      </c>
      <c r="AT5827" t="s">
        <v>169</v>
      </c>
      <c r="AW5827" t="s">
        <v>349</v>
      </c>
      <c r="AX5827" t="s">
        <v>350</v>
      </c>
      <c r="AY5827" t="s">
        <v>345</v>
      </c>
      <c r="AZ5827" t="s">
        <v>346</v>
      </c>
      <c r="BY5827" t="s">
        <v>342</v>
      </c>
      <c r="EQ5827">
        <v>251115</v>
      </c>
      <c r="ER5827" t="s">
        <v>12780</v>
      </c>
      <c r="EV5827">
        <v>17290768</v>
      </c>
      <c r="EW5827">
        <v>928</v>
      </c>
      <c r="EX5827">
        <v>221633</v>
      </c>
      <c r="EY5827" t="s">
        <v>12781</v>
      </c>
      <c r="EZ5827">
        <v>1</v>
      </c>
      <c r="FC5827">
        <v>7866</v>
      </c>
      <c r="FD5827" t="s">
        <v>169</v>
      </c>
    </row>
    <row r="5828" spans="1:160" x14ac:dyDescent="0.3">
      <c r="A5828" t="str">
        <f>VLOOKUP(B5828,Table2[],3,FALSE)</f>
        <v>Digital</v>
      </c>
      <c r="B5828" t="str">
        <f>IF(OR(ISNUMBER(FIND("QVC",Z5828)),ISNUMBER(FIND("QVC",AL5828))),"QVC",IF(OR(ISNUMBER(FIND("NCO",H5828)),ISNUMBER(FIND("NCO",Y5828))), "NCO", IF(AL5828="consumer","PMD.com",VLOOKUP(LEFT(H5828,2),Tables!$E$1:$F$11,2,FALSE))))</f>
        <v>PMD.com</v>
      </c>
      <c r="C5828">
        <f t="shared" si="273"/>
        <v>53820001</v>
      </c>
      <c r="D5828">
        <f t="shared" si="274"/>
        <v>1</v>
      </c>
      <c r="E5828" t="str">
        <f t="shared" ca="1" si="275"/>
        <v>MTD orders shipped</v>
      </c>
      <c r="F5828" t="s">
        <v>3539</v>
      </c>
      <c r="G5828" t="s">
        <v>335</v>
      </c>
      <c r="H5828" t="s">
        <v>12775</v>
      </c>
      <c r="I5828" s="6">
        <v>44014.454456018517</v>
      </c>
      <c r="J5828" t="s">
        <v>16</v>
      </c>
      <c r="K5828" s="6">
        <v>44014.710115740738</v>
      </c>
      <c r="M5828" t="s">
        <v>12776</v>
      </c>
      <c r="N5828" t="s">
        <v>12777</v>
      </c>
      <c r="Q5828" t="s">
        <v>1095</v>
      </c>
      <c r="R5828" t="s">
        <v>414</v>
      </c>
      <c r="S5828" t="s">
        <v>12778</v>
      </c>
      <c r="T5828" t="s">
        <v>338</v>
      </c>
      <c r="U5828" t="s">
        <v>530</v>
      </c>
      <c r="W5828" t="s">
        <v>12779</v>
      </c>
      <c r="Z5828" t="s">
        <v>12776</v>
      </c>
      <c r="AA5828" t="s">
        <v>12777</v>
      </c>
      <c r="AD5828" t="s">
        <v>1095</v>
      </c>
      <c r="AE5828" t="s">
        <v>414</v>
      </c>
      <c r="AF5828" t="s">
        <v>12778</v>
      </c>
      <c r="AG5828" t="s">
        <v>338</v>
      </c>
      <c r="AH5828" t="s">
        <v>530</v>
      </c>
      <c r="AJ5828" t="s">
        <v>12779</v>
      </c>
      <c r="AL5828" t="s">
        <v>339</v>
      </c>
      <c r="AM5828">
        <v>1</v>
      </c>
      <c r="AN5828">
        <v>1</v>
      </c>
      <c r="AO5828">
        <v>3106</v>
      </c>
      <c r="AQ5828">
        <v>124463</v>
      </c>
      <c r="AR5828">
        <v>53820001</v>
      </c>
      <c r="AS5828" t="s">
        <v>133</v>
      </c>
      <c r="AT5828" t="s">
        <v>134</v>
      </c>
      <c r="AW5828" t="s">
        <v>340</v>
      </c>
      <c r="AX5828">
        <v>0</v>
      </c>
      <c r="AY5828" t="s">
        <v>348</v>
      </c>
      <c r="AZ5828">
        <v>0</v>
      </c>
      <c r="BY5828" t="s">
        <v>342</v>
      </c>
      <c r="EQ5828">
        <v>244732</v>
      </c>
      <c r="ER5828" t="s">
        <v>12780</v>
      </c>
      <c r="EV5828">
        <v>17290768</v>
      </c>
      <c r="EW5828">
        <v>928</v>
      </c>
      <c r="EX5828">
        <v>221633</v>
      </c>
      <c r="EY5828" t="s">
        <v>12781</v>
      </c>
      <c r="EZ5828">
        <v>1</v>
      </c>
      <c r="FC5828">
        <v>53820001</v>
      </c>
      <c r="FD5828" t="s">
        <v>134</v>
      </c>
    </row>
    <row r="5829" spans="1:160" x14ac:dyDescent="0.3">
      <c r="A5829" t="str">
        <f>VLOOKUP(B5829,Table2[],3,FALSE)</f>
        <v>Digital</v>
      </c>
      <c r="B5829" t="str">
        <f>IF(OR(ISNUMBER(FIND("QVC",Z5829)),ISNUMBER(FIND("QVC",AL5829))),"QVC",IF(OR(ISNUMBER(FIND("NCO",H5829)),ISNUMBER(FIND("NCO",Y5829))), "NCO", IF(AL5829="consumer","PMD.com",VLOOKUP(LEFT(H5829,2),Tables!$E$1:$F$11,2,FALSE))))</f>
        <v>PMD.com</v>
      </c>
      <c r="C5829">
        <f t="shared" si="273"/>
        <v>5341</v>
      </c>
      <c r="D5829">
        <f t="shared" si="274"/>
        <v>1</v>
      </c>
      <c r="E5829" t="str">
        <f t="shared" ca="1" si="275"/>
        <v>MTD orders shipped</v>
      </c>
      <c r="F5829" t="s">
        <v>3539</v>
      </c>
      <c r="G5829" t="s">
        <v>335</v>
      </c>
      <c r="H5829" t="s">
        <v>12782</v>
      </c>
      <c r="I5829" s="6">
        <v>44014.480555555558</v>
      </c>
      <c r="J5829" t="s">
        <v>16</v>
      </c>
      <c r="K5829" s="6">
        <v>44014.7106712963</v>
      </c>
      <c r="M5829" t="s">
        <v>12783</v>
      </c>
      <c r="N5829" t="s">
        <v>12784</v>
      </c>
      <c r="O5829" t="s">
        <v>12785</v>
      </c>
      <c r="Q5829" t="s">
        <v>12786</v>
      </c>
      <c r="R5829" t="s">
        <v>409</v>
      </c>
      <c r="S5829">
        <v>6243</v>
      </c>
      <c r="T5829" t="s">
        <v>338</v>
      </c>
      <c r="U5829" t="s">
        <v>530</v>
      </c>
      <c r="W5829" t="s">
        <v>12787</v>
      </c>
      <c r="Z5829" t="s">
        <v>12783</v>
      </c>
      <c r="AA5829" t="s">
        <v>12784</v>
      </c>
      <c r="AB5829" t="s">
        <v>12785</v>
      </c>
      <c r="AD5829" t="s">
        <v>12786</v>
      </c>
      <c r="AE5829" t="s">
        <v>409</v>
      </c>
      <c r="AF5829">
        <v>6243</v>
      </c>
      <c r="AG5829" t="s">
        <v>338</v>
      </c>
      <c r="AH5829" t="s">
        <v>530</v>
      </c>
      <c r="AJ5829" t="s">
        <v>12787</v>
      </c>
      <c r="AL5829" t="s">
        <v>339</v>
      </c>
      <c r="AM5829">
        <v>1</v>
      </c>
      <c r="AN5829">
        <v>1</v>
      </c>
      <c r="AO5829">
        <v>15156</v>
      </c>
      <c r="AQ5829">
        <v>124187</v>
      </c>
      <c r="AR5829">
        <v>5341</v>
      </c>
      <c r="AS5829" t="s">
        <v>9636</v>
      </c>
      <c r="AT5829" t="s">
        <v>82</v>
      </c>
      <c r="AW5829" t="s">
        <v>340</v>
      </c>
      <c r="AX5829" t="s">
        <v>340</v>
      </c>
      <c r="AY5829" t="s">
        <v>345</v>
      </c>
      <c r="AZ5829" t="s">
        <v>346</v>
      </c>
      <c r="BY5829" t="s">
        <v>342</v>
      </c>
      <c r="EQ5829">
        <v>245208</v>
      </c>
      <c r="ER5829" t="s">
        <v>12788</v>
      </c>
      <c r="EV5829">
        <v>17290785</v>
      </c>
      <c r="EW5829">
        <v>928</v>
      </c>
      <c r="EX5829">
        <v>221651</v>
      </c>
      <c r="EY5829" t="s">
        <v>12789</v>
      </c>
      <c r="EZ5829">
        <v>1</v>
      </c>
      <c r="FC5829">
        <v>5341</v>
      </c>
      <c r="FD5829" t="s">
        <v>82</v>
      </c>
    </row>
    <row r="5830" spans="1:160" x14ac:dyDescent="0.3">
      <c r="A5830" t="str">
        <f>VLOOKUP(B5830,Table2[],3,FALSE)</f>
        <v>Digital</v>
      </c>
      <c r="B5830" t="str">
        <f>IF(OR(ISNUMBER(FIND("QVC",Z5830)),ISNUMBER(FIND("QVC",AL5830))),"QVC",IF(OR(ISNUMBER(FIND("NCO",H5830)),ISNUMBER(FIND("NCO",Y5830))), "NCO", IF(AL5830="consumer","PMD.com",VLOOKUP(LEFT(H5830,2),Tables!$E$1:$F$11,2,FALSE))))</f>
        <v>PMD.com</v>
      </c>
      <c r="C5830">
        <f t="shared" si="273"/>
        <v>53990001</v>
      </c>
      <c r="D5830">
        <f t="shared" si="274"/>
        <v>2</v>
      </c>
      <c r="E5830" t="str">
        <f t="shared" ca="1" si="275"/>
        <v>MTD orders shipped</v>
      </c>
      <c r="F5830" t="s">
        <v>3539</v>
      </c>
      <c r="G5830" t="s">
        <v>335</v>
      </c>
      <c r="H5830" t="s">
        <v>12790</v>
      </c>
      <c r="I5830" s="6">
        <v>44014.527708333335</v>
      </c>
      <c r="J5830" t="s">
        <v>16</v>
      </c>
      <c r="K5830" s="6">
        <v>44014.710752314815</v>
      </c>
      <c r="M5830" t="s">
        <v>12791</v>
      </c>
      <c r="N5830" t="s">
        <v>12792</v>
      </c>
      <c r="O5830" t="s">
        <v>12793</v>
      </c>
      <c r="Q5830" t="s">
        <v>12794</v>
      </c>
      <c r="R5830" t="s">
        <v>414</v>
      </c>
      <c r="S5830">
        <v>7936</v>
      </c>
      <c r="T5830" t="s">
        <v>338</v>
      </c>
      <c r="U5830" t="s">
        <v>530</v>
      </c>
      <c r="W5830" t="s">
        <v>12795</v>
      </c>
      <c r="Z5830" t="s">
        <v>12791</v>
      </c>
      <c r="AA5830" t="s">
        <v>12792</v>
      </c>
      <c r="AB5830" t="s">
        <v>12793</v>
      </c>
      <c r="AD5830" t="s">
        <v>12794</v>
      </c>
      <c r="AE5830" t="s">
        <v>414</v>
      </c>
      <c r="AF5830">
        <v>7936</v>
      </c>
      <c r="AG5830" t="s">
        <v>338</v>
      </c>
      <c r="AH5830" t="s">
        <v>530</v>
      </c>
      <c r="AJ5830" t="s">
        <v>12795</v>
      </c>
      <c r="AL5830" t="s">
        <v>339</v>
      </c>
      <c r="AM5830">
        <v>2</v>
      </c>
      <c r="AN5830">
        <v>2</v>
      </c>
      <c r="AO5830">
        <v>14448</v>
      </c>
      <c r="AQ5830">
        <v>124474</v>
      </c>
      <c r="AR5830">
        <v>53990001</v>
      </c>
      <c r="AS5830" t="s">
        <v>1735</v>
      </c>
      <c r="AT5830" t="s">
        <v>111</v>
      </c>
      <c r="AW5830" t="s">
        <v>343</v>
      </c>
      <c r="BY5830" t="s">
        <v>342</v>
      </c>
      <c r="EQ5830">
        <v>253300</v>
      </c>
      <c r="ER5830" t="s">
        <v>12796</v>
      </c>
      <c r="EV5830">
        <v>17290815</v>
      </c>
      <c r="EW5830">
        <v>928</v>
      </c>
      <c r="EX5830">
        <v>221680</v>
      </c>
      <c r="EY5830">
        <v>9.2748999964335493E+25</v>
      </c>
      <c r="EZ5830">
        <v>1</v>
      </c>
      <c r="FC5830">
        <v>53990001</v>
      </c>
      <c r="FD5830" t="s">
        <v>111</v>
      </c>
    </row>
    <row r="5831" spans="1:160" x14ac:dyDescent="0.3">
      <c r="A5831" t="str">
        <f>VLOOKUP(B5831,Table2[],3,FALSE)</f>
        <v>Digital</v>
      </c>
      <c r="B5831" t="str">
        <f>IF(OR(ISNUMBER(FIND("QVC",Z5831)),ISNUMBER(FIND("QVC",AL5831))),"QVC",IF(OR(ISNUMBER(FIND("NCO",H5831)),ISNUMBER(FIND("NCO",Y5831))), "NCO", IF(AL5831="consumer","PMD.com",VLOOKUP(LEFT(H5831,2),Tables!$E$1:$F$11,2,FALSE))))</f>
        <v>PMD.com</v>
      </c>
      <c r="C5831">
        <f t="shared" si="273"/>
        <v>54020001</v>
      </c>
      <c r="D5831">
        <f t="shared" si="274"/>
        <v>1</v>
      </c>
      <c r="E5831" t="str">
        <f t="shared" ca="1" si="275"/>
        <v>MTD orders shipped</v>
      </c>
      <c r="F5831" t="s">
        <v>3539</v>
      </c>
      <c r="G5831" t="s">
        <v>335</v>
      </c>
      <c r="H5831" t="s">
        <v>12790</v>
      </c>
      <c r="I5831" s="6">
        <v>44014.527708333335</v>
      </c>
      <c r="J5831" t="s">
        <v>16</v>
      </c>
      <c r="K5831" s="6">
        <v>44014.710752314815</v>
      </c>
      <c r="M5831" t="s">
        <v>12791</v>
      </c>
      <c r="N5831" t="s">
        <v>12792</v>
      </c>
      <c r="O5831" t="s">
        <v>12793</v>
      </c>
      <c r="Q5831" t="s">
        <v>12794</v>
      </c>
      <c r="R5831" t="s">
        <v>414</v>
      </c>
      <c r="S5831">
        <v>7936</v>
      </c>
      <c r="T5831" t="s">
        <v>338</v>
      </c>
      <c r="U5831" t="s">
        <v>530</v>
      </c>
      <c r="W5831" t="s">
        <v>12795</v>
      </c>
      <c r="Z5831" t="s">
        <v>12791</v>
      </c>
      <c r="AA5831" t="s">
        <v>12792</v>
      </c>
      <c r="AB5831" t="s">
        <v>12793</v>
      </c>
      <c r="AD5831" t="s">
        <v>12794</v>
      </c>
      <c r="AE5831" t="s">
        <v>414</v>
      </c>
      <c r="AF5831">
        <v>7936</v>
      </c>
      <c r="AG5831" t="s">
        <v>338</v>
      </c>
      <c r="AH5831" t="s">
        <v>530</v>
      </c>
      <c r="AJ5831" t="s">
        <v>12795</v>
      </c>
      <c r="AL5831" t="s">
        <v>339</v>
      </c>
      <c r="AM5831">
        <v>1</v>
      </c>
      <c r="AN5831">
        <v>1</v>
      </c>
      <c r="AO5831">
        <v>3692</v>
      </c>
      <c r="AQ5831">
        <v>124477</v>
      </c>
      <c r="AR5831">
        <v>54020001</v>
      </c>
      <c r="AS5831" t="s">
        <v>484</v>
      </c>
      <c r="AT5831" t="s">
        <v>93</v>
      </c>
      <c r="AW5831" t="s">
        <v>340</v>
      </c>
      <c r="AX5831">
        <v>0</v>
      </c>
      <c r="AY5831" t="s">
        <v>348</v>
      </c>
      <c r="AZ5831">
        <v>0</v>
      </c>
      <c r="BY5831" t="s">
        <v>342</v>
      </c>
      <c r="EQ5831">
        <v>251671</v>
      </c>
      <c r="ER5831" t="s">
        <v>12796</v>
      </c>
      <c r="EV5831">
        <v>17290815</v>
      </c>
      <c r="EW5831">
        <v>928</v>
      </c>
      <c r="EX5831">
        <v>221680</v>
      </c>
      <c r="EY5831">
        <v>9.2748999964335493E+25</v>
      </c>
      <c r="EZ5831">
        <v>1</v>
      </c>
      <c r="FC5831">
        <v>54020001</v>
      </c>
      <c r="FD5831" t="s">
        <v>93</v>
      </c>
    </row>
    <row r="5832" spans="1:160" x14ac:dyDescent="0.3">
      <c r="A5832" t="str">
        <f>VLOOKUP(B5832,Table2[],3,FALSE)</f>
        <v>Digital</v>
      </c>
      <c r="B5832" t="str">
        <f>IF(OR(ISNUMBER(FIND("QVC",Z5832)),ISNUMBER(FIND("QVC",AL5832))),"QVC",IF(OR(ISNUMBER(FIND("NCO",H5832)),ISNUMBER(FIND("NCO",Y5832))), "NCO", IF(AL5832="consumer","PMD.com",VLOOKUP(LEFT(H5832,2),Tables!$E$1:$F$11,2,FALSE))))</f>
        <v>PMD.com</v>
      </c>
      <c r="C5832">
        <f t="shared" si="273"/>
        <v>54010001</v>
      </c>
      <c r="D5832">
        <f t="shared" si="274"/>
        <v>2</v>
      </c>
      <c r="E5832" t="str">
        <f t="shared" ca="1" si="275"/>
        <v>MTD orders shipped</v>
      </c>
      <c r="F5832" t="s">
        <v>3539</v>
      </c>
      <c r="G5832" t="s">
        <v>335</v>
      </c>
      <c r="H5832" t="s">
        <v>12790</v>
      </c>
      <c r="I5832" s="6">
        <v>44014.527708333335</v>
      </c>
      <c r="J5832" t="s">
        <v>16</v>
      </c>
      <c r="K5832" s="6">
        <v>44014.710752314815</v>
      </c>
      <c r="M5832" t="s">
        <v>12791</v>
      </c>
      <c r="N5832" t="s">
        <v>12792</v>
      </c>
      <c r="O5832" t="s">
        <v>12793</v>
      </c>
      <c r="Q5832" t="s">
        <v>12794</v>
      </c>
      <c r="R5832" t="s">
        <v>414</v>
      </c>
      <c r="S5832">
        <v>7936</v>
      </c>
      <c r="T5832" t="s">
        <v>338</v>
      </c>
      <c r="U5832" t="s">
        <v>530</v>
      </c>
      <c r="W5832" t="s">
        <v>12795</v>
      </c>
      <c r="Z5832" t="s">
        <v>12791</v>
      </c>
      <c r="AA5832" t="s">
        <v>12792</v>
      </c>
      <c r="AB5832" t="s">
        <v>12793</v>
      </c>
      <c r="AD5832" t="s">
        <v>12794</v>
      </c>
      <c r="AE5832" t="s">
        <v>414</v>
      </c>
      <c r="AF5832">
        <v>7936</v>
      </c>
      <c r="AG5832" t="s">
        <v>338</v>
      </c>
      <c r="AH5832" t="s">
        <v>530</v>
      </c>
      <c r="AJ5832" t="s">
        <v>12795</v>
      </c>
      <c r="AL5832" t="s">
        <v>339</v>
      </c>
      <c r="AM5832">
        <v>2</v>
      </c>
      <c r="AN5832">
        <v>2</v>
      </c>
      <c r="AO5832">
        <v>6300</v>
      </c>
      <c r="AQ5832">
        <v>124476</v>
      </c>
      <c r="AR5832">
        <v>54010001</v>
      </c>
      <c r="AS5832" t="s">
        <v>10774</v>
      </c>
      <c r="AT5832" t="s">
        <v>35</v>
      </c>
      <c r="AW5832" t="s">
        <v>340</v>
      </c>
      <c r="AX5832">
        <v>0</v>
      </c>
      <c r="AY5832" t="s">
        <v>348</v>
      </c>
      <c r="AZ5832">
        <v>0</v>
      </c>
      <c r="BY5832" t="s">
        <v>342</v>
      </c>
      <c r="EQ5832">
        <v>252200</v>
      </c>
      <c r="ER5832" t="s">
        <v>12796</v>
      </c>
      <c r="EV5832">
        <v>17290815</v>
      </c>
      <c r="EW5832">
        <v>928</v>
      </c>
      <c r="EX5832">
        <v>221680</v>
      </c>
      <c r="EY5832">
        <v>9.2748999964335493E+25</v>
      </c>
      <c r="EZ5832">
        <v>1</v>
      </c>
      <c r="FC5832">
        <v>54010001</v>
      </c>
      <c r="FD5832" t="s">
        <v>35</v>
      </c>
    </row>
    <row r="5833" spans="1:160" x14ac:dyDescent="0.3">
      <c r="A5833" t="str">
        <f>VLOOKUP(B5833,Table2[],3,FALSE)</f>
        <v>Digital</v>
      </c>
      <c r="B5833" t="str">
        <f>IF(OR(ISNUMBER(FIND("QVC",Z5833)),ISNUMBER(FIND("QVC",AL5833))),"QVC",IF(OR(ISNUMBER(FIND("NCO",H5833)),ISNUMBER(FIND("NCO",Y5833))), "NCO", IF(AL5833="consumer","PMD.com",VLOOKUP(LEFT(H5833,2),Tables!$E$1:$F$11,2,FALSE))))</f>
        <v>PMD.com</v>
      </c>
      <c r="C5833">
        <f t="shared" si="273"/>
        <v>51070001</v>
      </c>
      <c r="D5833">
        <f t="shared" si="274"/>
        <v>1</v>
      </c>
      <c r="E5833" t="str">
        <f t="shared" ca="1" si="275"/>
        <v>MTD orders shipped</v>
      </c>
      <c r="F5833" t="s">
        <v>3539</v>
      </c>
      <c r="G5833" t="s">
        <v>335</v>
      </c>
      <c r="H5833" t="s">
        <v>12797</v>
      </c>
      <c r="I5833" s="6">
        <v>44014.461909722224</v>
      </c>
      <c r="J5833" t="s">
        <v>16</v>
      </c>
      <c r="K5833" s="6">
        <v>44014.7108912037</v>
      </c>
      <c r="M5833" t="s">
        <v>12798</v>
      </c>
      <c r="N5833" t="s">
        <v>12799</v>
      </c>
      <c r="Q5833" t="s">
        <v>12800</v>
      </c>
      <c r="R5833" t="s">
        <v>359</v>
      </c>
      <c r="S5833">
        <v>34473</v>
      </c>
      <c r="T5833" t="s">
        <v>338</v>
      </c>
      <c r="U5833" t="s">
        <v>530</v>
      </c>
      <c r="W5833" t="s">
        <v>12801</v>
      </c>
      <c r="Z5833" t="s">
        <v>12798</v>
      </c>
      <c r="AA5833" t="s">
        <v>12799</v>
      </c>
      <c r="AD5833" t="s">
        <v>12800</v>
      </c>
      <c r="AE5833" t="s">
        <v>359</v>
      </c>
      <c r="AF5833">
        <v>34473</v>
      </c>
      <c r="AG5833" t="s">
        <v>338</v>
      </c>
      <c r="AH5833" t="s">
        <v>530</v>
      </c>
      <c r="AJ5833" t="s">
        <v>12801</v>
      </c>
      <c r="AL5833" t="s">
        <v>339</v>
      </c>
      <c r="AM5833">
        <v>1</v>
      </c>
      <c r="AN5833">
        <v>1</v>
      </c>
      <c r="AO5833">
        <v>10147</v>
      </c>
      <c r="AQ5833">
        <v>124429</v>
      </c>
      <c r="AR5833">
        <v>51070001</v>
      </c>
      <c r="AS5833" t="s">
        <v>1886</v>
      </c>
      <c r="AT5833" t="s">
        <v>45</v>
      </c>
      <c r="AW5833" t="s">
        <v>343</v>
      </c>
      <c r="BY5833" t="s">
        <v>342</v>
      </c>
      <c r="EQ5833">
        <v>251956</v>
      </c>
      <c r="ER5833" t="s">
        <v>12802</v>
      </c>
      <c r="EV5833">
        <v>17290772</v>
      </c>
      <c r="EW5833">
        <v>928</v>
      </c>
      <c r="EX5833">
        <v>221637</v>
      </c>
      <c r="EY5833">
        <v>9.2748999964335493E+25</v>
      </c>
      <c r="EZ5833">
        <v>1</v>
      </c>
      <c r="FC5833">
        <v>51070001</v>
      </c>
      <c r="FD5833" t="s">
        <v>45</v>
      </c>
    </row>
    <row r="5834" spans="1:160" x14ac:dyDescent="0.3">
      <c r="A5834" t="str">
        <f>VLOOKUP(B5834,Table2[],3,FALSE)</f>
        <v>Digital</v>
      </c>
      <c r="B5834" t="str">
        <f>IF(OR(ISNUMBER(FIND("QVC",Z5834)),ISNUMBER(FIND("QVC",AL5834))),"QVC",IF(OR(ISNUMBER(FIND("NCO",H5834)),ISNUMBER(FIND("NCO",Y5834))), "NCO", IF(AL5834="consumer","PMD.com",VLOOKUP(LEFT(H5834,2),Tables!$E$1:$F$11,2,FALSE))))</f>
        <v>PMD.com</v>
      </c>
      <c r="C5834">
        <f t="shared" si="273"/>
        <v>7869</v>
      </c>
      <c r="D5834">
        <f t="shared" si="274"/>
        <v>1</v>
      </c>
      <c r="E5834" t="str">
        <f t="shared" ca="1" si="275"/>
        <v>MTD orders shipped</v>
      </c>
      <c r="F5834" t="s">
        <v>3539</v>
      </c>
      <c r="G5834" t="s">
        <v>335</v>
      </c>
      <c r="H5834" t="s">
        <v>12803</v>
      </c>
      <c r="I5834" s="6">
        <v>44014.457858796297</v>
      </c>
      <c r="J5834" t="s">
        <v>16</v>
      </c>
      <c r="K5834" s="6">
        <v>44014.711608796293</v>
      </c>
      <c r="M5834" t="s">
        <v>12804</v>
      </c>
      <c r="N5834" t="s">
        <v>12805</v>
      </c>
      <c r="Q5834" t="s">
        <v>12806</v>
      </c>
      <c r="R5834" t="s">
        <v>364</v>
      </c>
      <c r="S5834" t="s">
        <v>12807</v>
      </c>
      <c r="T5834" t="s">
        <v>338</v>
      </c>
      <c r="U5834" t="s">
        <v>530</v>
      </c>
      <c r="W5834" t="s">
        <v>12808</v>
      </c>
      <c r="Z5834" t="s">
        <v>12804</v>
      </c>
      <c r="AA5834" t="s">
        <v>12805</v>
      </c>
      <c r="AD5834" t="s">
        <v>12806</v>
      </c>
      <c r="AE5834" t="s">
        <v>364</v>
      </c>
      <c r="AF5834" t="s">
        <v>12807</v>
      </c>
      <c r="AG5834" t="s">
        <v>338</v>
      </c>
      <c r="AH5834" t="s">
        <v>530</v>
      </c>
      <c r="AJ5834" t="s">
        <v>12808</v>
      </c>
      <c r="AL5834" t="s">
        <v>339</v>
      </c>
      <c r="AM5834">
        <v>1</v>
      </c>
      <c r="AN5834">
        <v>1</v>
      </c>
      <c r="AO5834">
        <v>196</v>
      </c>
      <c r="AQ5834">
        <v>127830</v>
      </c>
      <c r="AR5834">
        <v>7869</v>
      </c>
      <c r="AS5834" t="s">
        <v>771</v>
      </c>
      <c r="AT5834" t="s">
        <v>772</v>
      </c>
      <c r="AW5834" t="s">
        <v>349</v>
      </c>
      <c r="AX5834" t="s">
        <v>350</v>
      </c>
      <c r="AY5834" t="s">
        <v>554</v>
      </c>
      <c r="AZ5834">
        <v>0</v>
      </c>
      <c r="BY5834" t="s">
        <v>342</v>
      </c>
      <c r="EQ5834">
        <v>251116</v>
      </c>
      <c r="ER5834" t="s">
        <v>12809</v>
      </c>
      <c r="EV5834">
        <v>17290770</v>
      </c>
      <c r="EW5834">
        <v>928</v>
      </c>
      <c r="EX5834">
        <v>221635</v>
      </c>
      <c r="EY5834">
        <v>9.2748999964335493E+25</v>
      </c>
      <c r="EZ5834">
        <v>1</v>
      </c>
      <c r="FC5834">
        <v>7869</v>
      </c>
      <c r="FD5834" t="s">
        <v>772</v>
      </c>
    </row>
    <row r="5835" spans="1:160" x14ac:dyDescent="0.3">
      <c r="A5835" t="str">
        <f>VLOOKUP(B5835,Table2[],3,FALSE)</f>
        <v>Digital</v>
      </c>
      <c r="B5835" t="str">
        <f>IF(OR(ISNUMBER(FIND("QVC",Z5835)),ISNUMBER(FIND("QVC",AL5835))),"QVC",IF(OR(ISNUMBER(FIND("NCO",H5835)),ISNUMBER(FIND("NCO",Y5835))), "NCO", IF(AL5835="consumer","PMD.com",VLOOKUP(LEFT(H5835,2),Tables!$E$1:$F$11,2,FALSE))))</f>
        <v>PMD.com</v>
      </c>
      <c r="C5835">
        <f t="shared" si="273"/>
        <v>54010001</v>
      </c>
      <c r="D5835">
        <f t="shared" si="274"/>
        <v>1</v>
      </c>
      <c r="E5835" t="str">
        <f t="shared" ca="1" si="275"/>
        <v>MTD orders shipped</v>
      </c>
      <c r="F5835" t="s">
        <v>3539</v>
      </c>
      <c r="G5835" t="s">
        <v>335</v>
      </c>
      <c r="H5835" t="s">
        <v>12803</v>
      </c>
      <c r="I5835" s="6">
        <v>44014.457858796297</v>
      </c>
      <c r="J5835" t="s">
        <v>16</v>
      </c>
      <c r="K5835" s="6">
        <v>44014.711608796293</v>
      </c>
      <c r="M5835" t="s">
        <v>12804</v>
      </c>
      <c r="N5835" t="s">
        <v>12805</v>
      </c>
      <c r="Q5835" t="s">
        <v>12806</v>
      </c>
      <c r="R5835" t="s">
        <v>364</v>
      </c>
      <c r="S5835" t="s">
        <v>12807</v>
      </c>
      <c r="T5835" t="s">
        <v>338</v>
      </c>
      <c r="U5835" t="s">
        <v>530</v>
      </c>
      <c r="W5835" t="s">
        <v>12808</v>
      </c>
      <c r="Z5835" t="s">
        <v>12804</v>
      </c>
      <c r="AA5835" t="s">
        <v>12805</v>
      </c>
      <c r="AD5835" t="s">
        <v>12806</v>
      </c>
      <c r="AE5835" t="s">
        <v>364</v>
      </c>
      <c r="AF5835" t="s">
        <v>12807</v>
      </c>
      <c r="AG5835" t="s">
        <v>338</v>
      </c>
      <c r="AH5835" t="s">
        <v>530</v>
      </c>
      <c r="AJ5835" t="s">
        <v>12808</v>
      </c>
      <c r="AL5835" t="s">
        <v>339</v>
      </c>
      <c r="AM5835">
        <v>1</v>
      </c>
      <c r="AN5835">
        <v>1</v>
      </c>
      <c r="AO5835">
        <v>6300</v>
      </c>
      <c r="AQ5835">
        <v>124476</v>
      </c>
      <c r="AR5835">
        <v>54010001</v>
      </c>
      <c r="AS5835" t="s">
        <v>10774</v>
      </c>
      <c r="AT5835" t="s">
        <v>35</v>
      </c>
      <c r="AW5835" t="s">
        <v>340</v>
      </c>
      <c r="AX5835">
        <v>0</v>
      </c>
      <c r="AY5835" t="s">
        <v>348</v>
      </c>
      <c r="AZ5835">
        <v>0</v>
      </c>
      <c r="BY5835" t="s">
        <v>342</v>
      </c>
      <c r="EQ5835">
        <v>252200</v>
      </c>
      <c r="ER5835" t="s">
        <v>12809</v>
      </c>
      <c r="EV5835">
        <v>17290770</v>
      </c>
      <c r="EW5835">
        <v>928</v>
      </c>
      <c r="EX5835">
        <v>221635</v>
      </c>
      <c r="EY5835">
        <v>9.2748999964335493E+25</v>
      </c>
      <c r="EZ5835">
        <v>1</v>
      </c>
      <c r="FC5835">
        <v>54010001</v>
      </c>
      <c r="FD5835" t="s">
        <v>35</v>
      </c>
    </row>
    <row r="5836" spans="1:160" x14ac:dyDescent="0.3">
      <c r="A5836" t="str">
        <f>VLOOKUP(B5836,Table2[],3,FALSE)</f>
        <v>Digital</v>
      </c>
      <c r="B5836" t="str">
        <f>IF(OR(ISNUMBER(FIND("QVC",Z5836)),ISNUMBER(FIND("QVC",AL5836))),"QVC",IF(OR(ISNUMBER(FIND("NCO",H5836)),ISNUMBER(FIND("NCO",Y5836))), "NCO", IF(AL5836="consumer","PMD.com",VLOOKUP(LEFT(H5836,2),Tables!$E$1:$F$11,2,FALSE))))</f>
        <v>PMD.com</v>
      </c>
      <c r="C5836">
        <f t="shared" ref="C5836:C5899" si="276">AR5836</f>
        <v>51070001</v>
      </c>
      <c r="D5836">
        <f t="shared" ref="D5836:D5899" si="277">AN5836</f>
        <v>1</v>
      </c>
      <c r="E5836" t="str">
        <f t="shared" ref="E5836:E5899" ca="1" si="278">IF(MONTH(TODAY())-MONTH(I5836)&gt;0,"shifted orders shipped","MTD orders shipped")</f>
        <v>MTD orders shipped</v>
      </c>
      <c r="F5836" t="s">
        <v>3539</v>
      </c>
      <c r="G5836" t="s">
        <v>335</v>
      </c>
      <c r="H5836" t="s">
        <v>12810</v>
      </c>
      <c r="I5836" s="6">
        <v>44014.480358796296</v>
      </c>
      <c r="J5836" t="s">
        <v>16</v>
      </c>
      <c r="K5836" s="6">
        <v>44014.711921296293</v>
      </c>
      <c r="M5836" t="s">
        <v>12811</v>
      </c>
      <c r="N5836" t="s">
        <v>12812</v>
      </c>
      <c r="Q5836" t="s">
        <v>12813</v>
      </c>
      <c r="R5836" t="s">
        <v>376</v>
      </c>
      <c r="S5836" t="s">
        <v>12814</v>
      </c>
      <c r="T5836" t="s">
        <v>338</v>
      </c>
      <c r="U5836" t="s">
        <v>530</v>
      </c>
      <c r="W5836" t="s">
        <v>12815</v>
      </c>
      <c r="Z5836" t="s">
        <v>12811</v>
      </c>
      <c r="AA5836" t="s">
        <v>12812</v>
      </c>
      <c r="AD5836" t="s">
        <v>12813</v>
      </c>
      <c r="AE5836" t="s">
        <v>376</v>
      </c>
      <c r="AF5836" t="s">
        <v>12814</v>
      </c>
      <c r="AG5836" t="s">
        <v>338</v>
      </c>
      <c r="AH5836" t="s">
        <v>530</v>
      </c>
      <c r="AJ5836" t="s">
        <v>12815</v>
      </c>
      <c r="AL5836" t="s">
        <v>339</v>
      </c>
      <c r="AM5836">
        <v>1</v>
      </c>
      <c r="AN5836">
        <v>1</v>
      </c>
      <c r="AO5836">
        <v>10147</v>
      </c>
      <c r="AQ5836">
        <v>124429</v>
      </c>
      <c r="AR5836">
        <v>51070001</v>
      </c>
      <c r="AS5836" t="s">
        <v>1886</v>
      </c>
      <c r="AT5836" t="s">
        <v>45</v>
      </c>
      <c r="AW5836" t="s">
        <v>343</v>
      </c>
      <c r="BY5836" t="s">
        <v>342</v>
      </c>
      <c r="EQ5836">
        <v>251956</v>
      </c>
      <c r="ER5836" t="s">
        <v>12816</v>
      </c>
      <c r="EV5836">
        <v>17290784</v>
      </c>
      <c r="EW5836">
        <v>928</v>
      </c>
      <c r="EX5836">
        <v>221650</v>
      </c>
      <c r="EY5836">
        <v>9.2748999964335493E+25</v>
      </c>
      <c r="EZ5836">
        <v>1</v>
      </c>
      <c r="FC5836">
        <v>51070001</v>
      </c>
      <c r="FD5836" t="s">
        <v>45</v>
      </c>
    </row>
    <row r="5837" spans="1:160" x14ac:dyDescent="0.3">
      <c r="A5837" t="str">
        <f>VLOOKUP(B5837,Table2[],3,FALSE)</f>
        <v>Digital</v>
      </c>
      <c r="B5837" t="str">
        <f>IF(OR(ISNUMBER(FIND("QVC",Z5837)),ISNUMBER(FIND("QVC",AL5837))),"QVC",IF(OR(ISNUMBER(FIND("NCO",H5837)),ISNUMBER(FIND("NCO",Y5837))), "NCO", IF(AL5837="consumer","PMD.com",VLOOKUP(LEFT(H5837,2),Tables!$E$1:$F$11,2,FALSE))))</f>
        <v>PMD.com</v>
      </c>
      <c r="C5837">
        <f t="shared" si="276"/>
        <v>53200001</v>
      </c>
      <c r="D5837">
        <f t="shared" si="277"/>
        <v>1</v>
      </c>
      <c r="E5837" t="str">
        <f t="shared" ca="1" si="278"/>
        <v>MTD orders shipped</v>
      </c>
      <c r="F5837" t="s">
        <v>3539</v>
      </c>
      <c r="G5837" t="s">
        <v>335</v>
      </c>
      <c r="H5837" t="s">
        <v>12817</v>
      </c>
      <c r="I5837" s="6">
        <v>44014.487754629627</v>
      </c>
      <c r="J5837" t="s">
        <v>16</v>
      </c>
      <c r="K5837" s="6">
        <v>44014.716736111113</v>
      </c>
      <c r="M5837" t="s">
        <v>12818</v>
      </c>
      <c r="N5837" t="s">
        <v>12819</v>
      </c>
      <c r="Q5837" t="s">
        <v>12820</v>
      </c>
      <c r="R5837" t="s">
        <v>375</v>
      </c>
      <c r="S5837">
        <v>60035</v>
      </c>
      <c r="T5837" t="s">
        <v>338</v>
      </c>
      <c r="U5837" t="s">
        <v>530</v>
      </c>
      <c r="W5837" t="s">
        <v>12821</v>
      </c>
      <c r="Z5837" t="s">
        <v>12818</v>
      </c>
      <c r="AA5837" t="s">
        <v>12819</v>
      </c>
      <c r="AD5837" t="s">
        <v>12820</v>
      </c>
      <c r="AE5837" t="s">
        <v>375</v>
      </c>
      <c r="AF5837">
        <v>60035</v>
      </c>
      <c r="AG5837" t="s">
        <v>338</v>
      </c>
      <c r="AH5837" t="s">
        <v>530</v>
      </c>
      <c r="AJ5837" t="s">
        <v>12821</v>
      </c>
      <c r="AL5837" t="s">
        <v>339</v>
      </c>
      <c r="AM5837">
        <v>1</v>
      </c>
      <c r="AN5837">
        <v>1</v>
      </c>
      <c r="AO5837">
        <v>15189</v>
      </c>
      <c r="AQ5837">
        <v>123906</v>
      </c>
      <c r="AR5837">
        <v>53200001</v>
      </c>
      <c r="AS5837" t="s">
        <v>973</v>
      </c>
      <c r="AT5837" t="s">
        <v>50</v>
      </c>
      <c r="AW5837" t="s">
        <v>340</v>
      </c>
      <c r="AX5837" t="s">
        <v>340</v>
      </c>
      <c r="AY5837" t="s">
        <v>357</v>
      </c>
      <c r="AZ5837" t="s">
        <v>363</v>
      </c>
      <c r="BY5837" t="s">
        <v>342</v>
      </c>
      <c r="EQ5837">
        <v>252156</v>
      </c>
      <c r="ER5837" t="s">
        <v>12822</v>
      </c>
      <c r="EV5837">
        <v>17290791</v>
      </c>
      <c r="EW5837">
        <v>928</v>
      </c>
      <c r="EX5837">
        <v>221657</v>
      </c>
      <c r="EY5837">
        <v>9.2748999964335493E+25</v>
      </c>
      <c r="EZ5837">
        <v>1</v>
      </c>
      <c r="FC5837">
        <v>53200001</v>
      </c>
      <c r="FD5837" t="s">
        <v>50</v>
      </c>
    </row>
    <row r="5838" spans="1:160" x14ac:dyDescent="0.3">
      <c r="A5838" t="str">
        <f>VLOOKUP(B5838,Table2[],3,FALSE)</f>
        <v>Digital</v>
      </c>
      <c r="B5838" t="str">
        <f>IF(OR(ISNUMBER(FIND("QVC",Z5838)),ISNUMBER(FIND("QVC",AL5838))),"QVC",IF(OR(ISNUMBER(FIND("NCO",H5838)),ISNUMBER(FIND("NCO",Y5838))), "NCO", IF(AL5838="consumer","PMD.com",VLOOKUP(LEFT(H5838,2),Tables!$E$1:$F$11,2,FALSE))))</f>
        <v>PMD.com</v>
      </c>
      <c r="C5838">
        <f t="shared" si="276"/>
        <v>53200001</v>
      </c>
      <c r="D5838">
        <f t="shared" si="277"/>
        <v>1</v>
      </c>
      <c r="E5838" t="str">
        <f t="shared" ca="1" si="278"/>
        <v>MTD orders shipped</v>
      </c>
      <c r="F5838" t="s">
        <v>3539</v>
      </c>
      <c r="G5838" t="s">
        <v>335</v>
      </c>
      <c r="H5838" t="s">
        <v>12823</v>
      </c>
      <c r="I5838" s="6">
        <v>44014.515497685185</v>
      </c>
      <c r="J5838" t="s">
        <v>16</v>
      </c>
      <c r="K5838" s="6">
        <v>44014.717094907406</v>
      </c>
      <c r="M5838" t="s">
        <v>12824</v>
      </c>
      <c r="N5838" t="s">
        <v>12825</v>
      </c>
      <c r="Q5838" t="s">
        <v>12826</v>
      </c>
      <c r="R5838" t="s">
        <v>522</v>
      </c>
      <c r="S5838" t="s">
        <v>12827</v>
      </c>
      <c r="T5838" t="s">
        <v>338</v>
      </c>
      <c r="U5838" t="s">
        <v>530</v>
      </c>
      <c r="W5838" t="s">
        <v>12828</v>
      </c>
      <c r="Z5838" t="s">
        <v>12824</v>
      </c>
      <c r="AA5838" t="s">
        <v>12825</v>
      </c>
      <c r="AD5838" t="s">
        <v>12826</v>
      </c>
      <c r="AE5838" t="s">
        <v>522</v>
      </c>
      <c r="AF5838" t="s">
        <v>12827</v>
      </c>
      <c r="AG5838" t="s">
        <v>338</v>
      </c>
      <c r="AH5838" t="s">
        <v>530</v>
      </c>
      <c r="AJ5838" t="s">
        <v>12828</v>
      </c>
      <c r="AL5838" t="s">
        <v>339</v>
      </c>
      <c r="AM5838">
        <v>1</v>
      </c>
      <c r="AN5838">
        <v>1</v>
      </c>
      <c r="AO5838">
        <v>15189</v>
      </c>
      <c r="AQ5838">
        <v>123906</v>
      </c>
      <c r="AR5838">
        <v>53200001</v>
      </c>
      <c r="AS5838" t="s">
        <v>973</v>
      </c>
      <c r="AT5838" t="s">
        <v>50</v>
      </c>
      <c r="AW5838" t="s">
        <v>340</v>
      </c>
      <c r="AX5838" t="s">
        <v>340</v>
      </c>
      <c r="AY5838" t="s">
        <v>357</v>
      </c>
      <c r="AZ5838" t="s">
        <v>363</v>
      </c>
      <c r="BY5838" t="s">
        <v>342</v>
      </c>
      <c r="EQ5838">
        <v>252156</v>
      </c>
      <c r="ER5838" t="s">
        <v>12829</v>
      </c>
      <c r="EV5838">
        <v>17290805</v>
      </c>
      <c r="EW5838">
        <v>928</v>
      </c>
      <c r="EX5838">
        <v>221671</v>
      </c>
      <c r="EY5838" t="s">
        <v>12830</v>
      </c>
      <c r="EZ5838">
        <v>1</v>
      </c>
      <c r="FC5838">
        <v>53200001</v>
      </c>
      <c r="FD5838" t="s">
        <v>50</v>
      </c>
    </row>
    <row r="5839" spans="1:160" x14ac:dyDescent="0.3">
      <c r="A5839" t="str">
        <f>VLOOKUP(B5839,Table2[],3,FALSE)</f>
        <v>Digital</v>
      </c>
      <c r="B5839" t="str">
        <f>IF(OR(ISNUMBER(FIND("QVC",Z5839)),ISNUMBER(FIND("QVC",AL5839))),"QVC",IF(OR(ISNUMBER(FIND("NCO",H5839)),ISNUMBER(FIND("NCO",Y5839))), "NCO", IF(AL5839="consumer","PMD.com",VLOOKUP(LEFT(H5839,2),Tables!$E$1:$F$11,2,FALSE))))</f>
        <v>PMD.com</v>
      </c>
      <c r="C5839">
        <f t="shared" si="276"/>
        <v>53920001</v>
      </c>
      <c r="D5839">
        <f t="shared" si="277"/>
        <v>1</v>
      </c>
      <c r="E5839" t="str">
        <f t="shared" ca="1" si="278"/>
        <v>MTD orders shipped</v>
      </c>
      <c r="F5839" t="s">
        <v>3539</v>
      </c>
      <c r="G5839" t="s">
        <v>335</v>
      </c>
      <c r="H5839" t="s">
        <v>12823</v>
      </c>
      <c r="I5839" s="6">
        <v>44014.515497685185</v>
      </c>
      <c r="J5839" t="s">
        <v>16</v>
      </c>
      <c r="K5839" s="6">
        <v>44014.717094907406</v>
      </c>
      <c r="M5839" t="s">
        <v>12824</v>
      </c>
      <c r="N5839" t="s">
        <v>12825</v>
      </c>
      <c r="Q5839" t="s">
        <v>12826</v>
      </c>
      <c r="R5839" t="s">
        <v>522</v>
      </c>
      <c r="S5839" t="s">
        <v>12827</v>
      </c>
      <c r="T5839" t="s">
        <v>338</v>
      </c>
      <c r="U5839" t="s">
        <v>530</v>
      </c>
      <c r="W5839" t="s">
        <v>12828</v>
      </c>
      <c r="Z5839" t="s">
        <v>12824</v>
      </c>
      <c r="AA5839" t="s">
        <v>12825</v>
      </c>
      <c r="AD5839" t="s">
        <v>12826</v>
      </c>
      <c r="AE5839" t="s">
        <v>522</v>
      </c>
      <c r="AF5839" t="s">
        <v>12827</v>
      </c>
      <c r="AG5839" t="s">
        <v>338</v>
      </c>
      <c r="AH5839" t="s">
        <v>530</v>
      </c>
      <c r="AJ5839" t="s">
        <v>12828</v>
      </c>
      <c r="AL5839" t="s">
        <v>339</v>
      </c>
      <c r="AM5839">
        <v>1</v>
      </c>
      <c r="AN5839">
        <v>1</v>
      </c>
      <c r="AO5839">
        <v>14899</v>
      </c>
      <c r="AQ5839">
        <v>124468</v>
      </c>
      <c r="AR5839">
        <v>53920001</v>
      </c>
      <c r="AS5839" t="s">
        <v>42</v>
      </c>
      <c r="AT5839" t="s">
        <v>40</v>
      </c>
      <c r="AW5839" t="s">
        <v>343</v>
      </c>
      <c r="BY5839" t="s">
        <v>342</v>
      </c>
      <c r="EQ5839">
        <v>247476</v>
      </c>
      <c r="ER5839" t="s">
        <v>12829</v>
      </c>
      <c r="EV5839">
        <v>17290805</v>
      </c>
      <c r="EW5839">
        <v>928</v>
      </c>
      <c r="EX5839">
        <v>221671</v>
      </c>
      <c r="EY5839" t="s">
        <v>12830</v>
      </c>
      <c r="EZ5839">
        <v>1</v>
      </c>
      <c r="FC5839">
        <v>95384</v>
      </c>
      <c r="FD5839" t="s">
        <v>3530</v>
      </c>
    </row>
    <row r="5840" spans="1:160" x14ac:dyDescent="0.3">
      <c r="A5840" t="str">
        <f>VLOOKUP(B5840,Table2[],3,FALSE)</f>
        <v>Digital</v>
      </c>
      <c r="B5840" t="str">
        <f>IF(OR(ISNUMBER(FIND("QVC",Z5840)),ISNUMBER(FIND("QVC",AL5840))),"QVC",IF(OR(ISNUMBER(FIND("NCO",H5840)),ISNUMBER(FIND("NCO",Y5840))), "NCO", IF(AL5840="consumer","PMD.com",VLOOKUP(LEFT(H5840,2),Tables!$E$1:$F$11,2,FALSE))))</f>
        <v>PMD.com</v>
      </c>
      <c r="C5840">
        <f t="shared" si="276"/>
        <v>52430001</v>
      </c>
      <c r="D5840">
        <f t="shared" si="277"/>
        <v>1</v>
      </c>
      <c r="E5840" t="str">
        <f t="shared" ca="1" si="278"/>
        <v>MTD orders shipped</v>
      </c>
      <c r="F5840" t="s">
        <v>3539</v>
      </c>
      <c r="G5840" t="s">
        <v>335</v>
      </c>
      <c r="H5840" t="s">
        <v>12823</v>
      </c>
      <c r="I5840" s="6">
        <v>44014.515497685185</v>
      </c>
      <c r="J5840" t="s">
        <v>16</v>
      </c>
      <c r="K5840" s="6">
        <v>44014.717094907406</v>
      </c>
      <c r="M5840" t="s">
        <v>12824</v>
      </c>
      <c r="N5840" t="s">
        <v>12825</v>
      </c>
      <c r="Q5840" t="s">
        <v>12826</v>
      </c>
      <c r="R5840" t="s">
        <v>522</v>
      </c>
      <c r="S5840" t="s">
        <v>12827</v>
      </c>
      <c r="T5840" t="s">
        <v>338</v>
      </c>
      <c r="U5840" t="s">
        <v>530</v>
      </c>
      <c r="W5840" t="s">
        <v>12828</v>
      </c>
      <c r="Z5840" t="s">
        <v>12824</v>
      </c>
      <c r="AA5840" t="s">
        <v>12825</v>
      </c>
      <c r="AD5840" t="s">
        <v>12826</v>
      </c>
      <c r="AE5840" t="s">
        <v>522</v>
      </c>
      <c r="AF5840" t="s">
        <v>12827</v>
      </c>
      <c r="AG5840" t="s">
        <v>338</v>
      </c>
      <c r="AH5840" t="s">
        <v>530</v>
      </c>
      <c r="AJ5840" t="s">
        <v>12828</v>
      </c>
      <c r="AL5840" t="s">
        <v>339</v>
      </c>
      <c r="AM5840">
        <v>1</v>
      </c>
      <c r="AN5840">
        <v>1</v>
      </c>
      <c r="AO5840">
        <v>12063</v>
      </c>
      <c r="AQ5840">
        <v>127155</v>
      </c>
      <c r="AR5840">
        <v>52430001</v>
      </c>
      <c r="AS5840" t="s">
        <v>9635</v>
      </c>
      <c r="AT5840" t="s">
        <v>75</v>
      </c>
      <c r="AW5840" t="s">
        <v>340</v>
      </c>
      <c r="AX5840" t="s">
        <v>340</v>
      </c>
      <c r="AY5840" t="s">
        <v>357</v>
      </c>
      <c r="AZ5840" t="s">
        <v>363</v>
      </c>
      <c r="BY5840" t="s">
        <v>342</v>
      </c>
      <c r="EQ5840">
        <v>252868</v>
      </c>
      <c r="ER5840" t="s">
        <v>12829</v>
      </c>
      <c r="EV5840">
        <v>17290805</v>
      </c>
      <c r="EW5840">
        <v>928</v>
      </c>
      <c r="EX5840">
        <v>221671</v>
      </c>
      <c r="EY5840" t="s">
        <v>12830</v>
      </c>
      <c r="EZ5840">
        <v>1</v>
      </c>
      <c r="FC5840">
        <v>95384</v>
      </c>
      <c r="FD5840" t="s">
        <v>3530</v>
      </c>
    </row>
    <row r="5841" spans="1:160" x14ac:dyDescent="0.3">
      <c r="A5841" t="str">
        <f>VLOOKUP(B5841,Table2[],3,FALSE)</f>
        <v>Digital</v>
      </c>
      <c r="B5841" t="str">
        <f>IF(OR(ISNUMBER(FIND("QVC",Z5841)),ISNUMBER(FIND("QVC",AL5841))),"QVC",IF(OR(ISNUMBER(FIND("NCO",H5841)),ISNUMBER(FIND("NCO",Y5841))), "NCO", IF(AL5841="consumer","PMD.com",VLOOKUP(LEFT(H5841,2),Tables!$E$1:$F$11,2,FALSE))))</f>
        <v>PMD.com</v>
      </c>
      <c r="C5841">
        <f t="shared" si="276"/>
        <v>5341</v>
      </c>
      <c r="D5841">
        <f t="shared" si="277"/>
        <v>1</v>
      </c>
      <c r="E5841" t="str">
        <f t="shared" ca="1" si="278"/>
        <v>MTD orders shipped</v>
      </c>
      <c r="F5841" t="s">
        <v>3539</v>
      </c>
      <c r="G5841" t="s">
        <v>335</v>
      </c>
      <c r="H5841" t="s">
        <v>12823</v>
      </c>
      <c r="I5841" s="6">
        <v>44014.515497685185</v>
      </c>
      <c r="J5841" t="s">
        <v>16</v>
      </c>
      <c r="K5841" s="6">
        <v>44014.717094907406</v>
      </c>
      <c r="M5841" t="s">
        <v>12824</v>
      </c>
      <c r="N5841" t="s">
        <v>12825</v>
      </c>
      <c r="Q5841" t="s">
        <v>12826</v>
      </c>
      <c r="R5841" t="s">
        <v>522</v>
      </c>
      <c r="S5841" t="s">
        <v>12827</v>
      </c>
      <c r="T5841" t="s">
        <v>338</v>
      </c>
      <c r="U5841" t="s">
        <v>530</v>
      </c>
      <c r="W5841" t="s">
        <v>12828</v>
      </c>
      <c r="Z5841" t="s">
        <v>12824</v>
      </c>
      <c r="AA5841" t="s">
        <v>12825</v>
      </c>
      <c r="AD5841" t="s">
        <v>12826</v>
      </c>
      <c r="AE5841" t="s">
        <v>522</v>
      </c>
      <c r="AF5841" t="s">
        <v>12827</v>
      </c>
      <c r="AG5841" t="s">
        <v>338</v>
      </c>
      <c r="AH5841" t="s">
        <v>530</v>
      </c>
      <c r="AJ5841" t="s">
        <v>12828</v>
      </c>
      <c r="AL5841" t="s">
        <v>339</v>
      </c>
      <c r="AM5841">
        <v>1</v>
      </c>
      <c r="AN5841">
        <v>1</v>
      </c>
      <c r="AO5841">
        <v>15156</v>
      </c>
      <c r="AQ5841">
        <v>124187</v>
      </c>
      <c r="AR5841">
        <v>5341</v>
      </c>
      <c r="AS5841" t="s">
        <v>9636</v>
      </c>
      <c r="AT5841" t="s">
        <v>82</v>
      </c>
      <c r="AW5841" t="s">
        <v>340</v>
      </c>
      <c r="AX5841" t="s">
        <v>340</v>
      </c>
      <c r="AY5841" t="s">
        <v>345</v>
      </c>
      <c r="AZ5841" t="s">
        <v>346</v>
      </c>
      <c r="BY5841" t="s">
        <v>342</v>
      </c>
      <c r="EQ5841">
        <v>245208</v>
      </c>
      <c r="ER5841" t="s">
        <v>12829</v>
      </c>
      <c r="EV5841">
        <v>17290805</v>
      </c>
      <c r="EW5841">
        <v>928</v>
      </c>
      <c r="EX5841">
        <v>221671</v>
      </c>
      <c r="EY5841" t="s">
        <v>12830</v>
      </c>
      <c r="EZ5841">
        <v>1</v>
      </c>
      <c r="FC5841">
        <v>5341</v>
      </c>
      <c r="FD5841" t="s">
        <v>82</v>
      </c>
    </row>
    <row r="5842" spans="1:160" x14ac:dyDescent="0.3">
      <c r="A5842" t="str">
        <f>VLOOKUP(B5842,Table2[],3,FALSE)</f>
        <v>Digital</v>
      </c>
      <c r="B5842" t="str">
        <f>IF(OR(ISNUMBER(FIND("QVC",Z5842)),ISNUMBER(FIND("QVC",AL5842))),"QVC",IF(OR(ISNUMBER(FIND("NCO",H5842)),ISNUMBER(FIND("NCO",Y5842))), "NCO", IF(AL5842="consumer","PMD.com",VLOOKUP(LEFT(H5842,2),Tables!$E$1:$F$11,2,FALSE))))</f>
        <v>PMD.com</v>
      </c>
      <c r="C5842">
        <f t="shared" si="276"/>
        <v>51090030</v>
      </c>
      <c r="D5842">
        <f t="shared" si="277"/>
        <v>1</v>
      </c>
      <c r="E5842" t="str">
        <f t="shared" ca="1" si="278"/>
        <v>MTD orders shipped</v>
      </c>
      <c r="F5842" t="s">
        <v>3539</v>
      </c>
      <c r="G5842" t="s">
        <v>335</v>
      </c>
      <c r="H5842" t="s">
        <v>12823</v>
      </c>
      <c r="I5842" s="6">
        <v>44014.515497685185</v>
      </c>
      <c r="J5842" t="s">
        <v>16</v>
      </c>
      <c r="K5842" s="6">
        <v>44014.717094907406</v>
      </c>
      <c r="M5842" t="s">
        <v>12824</v>
      </c>
      <c r="N5842" t="s">
        <v>12825</v>
      </c>
      <c r="Q5842" t="s">
        <v>12826</v>
      </c>
      <c r="R5842" t="s">
        <v>522</v>
      </c>
      <c r="S5842" t="s">
        <v>12827</v>
      </c>
      <c r="T5842" t="s">
        <v>338</v>
      </c>
      <c r="U5842" t="s">
        <v>530</v>
      </c>
      <c r="W5842" t="s">
        <v>12828</v>
      </c>
      <c r="Z5842" t="s">
        <v>12824</v>
      </c>
      <c r="AA5842" t="s">
        <v>12825</v>
      </c>
      <c r="AD5842" t="s">
        <v>12826</v>
      </c>
      <c r="AE5842" t="s">
        <v>522</v>
      </c>
      <c r="AF5842" t="s">
        <v>12827</v>
      </c>
      <c r="AG5842" t="s">
        <v>338</v>
      </c>
      <c r="AH5842" t="s">
        <v>530</v>
      </c>
      <c r="AJ5842" t="s">
        <v>12828</v>
      </c>
      <c r="AL5842" t="s">
        <v>339</v>
      </c>
      <c r="AM5842">
        <v>1</v>
      </c>
      <c r="AN5842">
        <v>1</v>
      </c>
      <c r="AO5842">
        <v>6688</v>
      </c>
      <c r="AQ5842">
        <v>125960</v>
      </c>
      <c r="AR5842">
        <v>51090030</v>
      </c>
      <c r="AS5842" t="s">
        <v>3043</v>
      </c>
      <c r="AT5842" t="s">
        <v>628</v>
      </c>
      <c r="AW5842" t="s">
        <v>343</v>
      </c>
      <c r="BY5842" t="s">
        <v>342</v>
      </c>
      <c r="BZ5842" t="b">
        <v>0</v>
      </c>
      <c r="EQ5842">
        <v>243047</v>
      </c>
      <c r="ER5842" t="s">
        <v>12829</v>
      </c>
      <c r="EV5842">
        <v>17290805</v>
      </c>
      <c r="EW5842">
        <v>928</v>
      </c>
      <c r="EX5842">
        <v>221671</v>
      </c>
      <c r="EY5842" t="s">
        <v>12830</v>
      </c>
      <c r="EZ5842">
        <v>1</v>
      </c>
      <c r="FC5842">
        <v>95384</v>
      </c>
      <c r="FD5842" t="s">
        <v>3530</v>
      </c>
    </row>
    <row r="5843" spans="1:160" x14ac:dyDescent="0.3">
      <c r="A5843" t="str">
        <f>VLOOKUP(B5843,Table2[],3,FALSE)</f>
        <v>Digital</v>
      </c>
      <c r="B5843" t="str">
        <f>IF(OR(ISNUMBER(FIND("QVC",Z5843)),ISNUMBER(FIND("QVC",AL5843))),"QVC",IF(OR(ISNUMBER(FIND("NCO",H5843)),ISNUMBER(FIND("NCO",Y5843))), "NCO", IF(AL5843="consumer","PMD.com",VLOOKUP(LEFT(H5843,2),Tables!$E$1:$F$11,2,FALSE))))</f>
        <v>PMD.com</v>
      </c>
      <c r="C5843">
        <f t="shared" si="276"/>
        <v>53930001</v>
      </c>
      <c r="D5843">
        <f t="shared" si="277"/>
        <v>1</v>
      </c>
      <c r="E5843" t="str">
        <f t="shared" ca="1" si="278"/>
        <v>MTD orders shipped</v>
      </c>
      <c r="F5843" t="s">
        <v>3539</v>
      </c>
      <c r="G5843" t="s">
        <v>335</v>
      </c>
      <c r="H5843" t="s">
        <v>12831</v>
      </c>
      <c r="I5843" s="6">
        <v>44014.482222222221</v>
      </c>
      <c r="J5843" t="s">
        <v>16</v>
      </c>
      <c r="K5843" s="6">
        <v>44014.717488425929</v>
      </c>
      <c r="M5843" t="s">
        <v>1476</v>
      </c>
      <c r="N5843" t="s">
        <v>12832</v>
      </c>
      <c r="Q5843" t="s">
        <v>662</v>
      </c>
      <c r="R5843" t="s">
        <v>414</v>
      </c>
      <c r="S5843" t="s">
        <v>12833</v>
      </c>
      <c r="T5843" t="s">
        <v>338</v>
      </c>
      <c r="U5843" t="s">
        <v>530</v>
      </c>
      <c r="W5843" t="s">
        <v>8997</v>
      </c>
      <c r="Z5843" t="s">
        <v>1476</v>
      </c>
      <c r="AA5843" t="s">
        <v>12832</v>
      </c>
      <c r="AD5843" t="s">
        <v>662</v>
      </c>
      <c r="AE5843" t="s">
        <v>414</v>
      </c>
      <c r="AF5843" t="s">
        <v>12833</v>
      </c>
      <c r="AG5843" t="s">
        <v>338</v>
      </c>
      <c r="AH5843" t="s">
        <v>530</v>
      </c>
      <c r="AJ5843" t="s">
        <v>8997</v>
      </c>
      <c r="AL5843" t="s">
        <v>339</v>
      </c>
      <c r="AM5843">
        <v>1</v>
      </c>
      <c r="AN5843">
        <v>1</v>
      </c>
      <c r="AO5843">
        <v>12017</v>
      </c>
      <c r="AQ5843">
        <v>124469</v>
      </c>
      <c r="AR5843">
        <v>53930001</v>
      </c>
      <c r="AS5843">
        <v>9000000</v>
      </c>
      <c r="AT5843" t="s">
        <v>44</v>
      </c>
      <c r="AW5843" t="s">
        <v>343</v>
      </c>
      <c r="BY5843" t="s">
        <v>342</v>
      </c>
      <c r="EQ5843">
        <v>243405</v>
      </c>
      <c r="ER5843" t="s">
        <v>12834</v>
      </c>
      <c r="EV5843">
        <v>17290786</v>
      </c>
      <c r="EW5843">
        <v>928</v>
      </c>
      <c r="EX5843">
        <v>221652</v>
      </c>
      <c r="EY5843">
        <v>9.2748999964335493E+25</v>
      </c>
      <c r="EZ5843">
        <v>1</v>
      </c>
      <c r="FC5843">
        <v>53930001</v>
      </c>
      <c r="FD5843" t="s">
        <v>44</v>
      </c>
    </row>
    <row r="5844" spans="1:160" x14ac:dyDescent="0.3">
      <c r="A5844" t="str">
        <f>VLOOKUP(B5844,Table2[],3,FALSE)</f>
        <v>Digital</v>
      </c>
      <c r="B5844" t="str">
        <f>IF(OR(ISNUMBER(FIND("QVC",Z5844)),ISNUMBER(FIND("QVC",AL5844))),"QVC",IF(OR(ISNUMBER(FIND("NCO",H5844)),ISNUMBER(FIND("NCO",Y5844))), "NCO", IF(AL5844="consumer","PMD.com",VLOOKUP(LEFT(H5844,2),Tables!$E$1:$F$11,2,FALSE))))</f>
        <v>PMD.com</v>
      </c>
      <c r="C5844">
        <f t="shared" si="276"/>
        <v>7875</v>
      </c>
      <c r="D5844">
        <f t="shared" si="277"/>
        <v>1</v>
      </c>
      <c r="E5844" t="str">
        <f t="shared" ca="1" si="278"/>
        <v>MTD orders shipped</v>
      </c>
      <c r="F5844" t="s">
        <v>3539</v>
      </c>
      <c r="G5844" t="s">
        <v>335</v>
      </c>
      <c r="H5844" t="s">
        <v>12831</v>
      </c>
      <c r="I5844" s="6">
        <v>44014.482222222221</v>
      </c>
      <c r="J5844" t="s">
        <v>16</v>
      </c>
      <c r="K5844" s="6">
        <v>44014.717488425929</v>
      </c>
      <c r="M5844" t="s">
        <v>1476</v>
      </c>
      <c r="N5844" t="s">
        <v>12832</v>
      </c>
      <c r="Q5844" t="s">
        <v>662</v>
      </c>
      <c r="R5844" t="s">
        <v>414</v>
      </c>
      <c r="S5844" t="s">
        <v>12833</v>
      </c>
      <c r="T5844" t="s">
        <v>338</v>
      </c>
      <c r="U5844" t="s">
        <v>530</v>
      </c>
      <c r="W5844" t="s">
        <v>8997</v>
      </c>
      <c r="Z5844" t="s">
        <v>1476</v>
      </c>
      <c r="AA5844" t="s">
        <v>12832</v>
      </c>
      <c r="AD5844" t="s">
        <v>662</v>
      </c>
      <c r="AE5844" t="s">
        <v>414</v>
      </c>
      <c r="AF5844" t="s">
        <v>12833</v>
      </c>
      <c r="AG5844" t="s">
        <v>338</v>
      </c>
      <c r="AH5844" t="s">
        <v>530</v>
      </c>
      <c r="AJ5844" t="s">
        <v>8997</v>
      </c>
      <c r="AL5844" t="s">
        <v>339</v>
      </c>
      <c r="AM5844">
        <v>1</v>
      </c>
      <c r="AN5844">
        <v>1</v>
      </c>
      <c r="AO5844">
        <v>383</v>
      </c>
      <c r="AQ5844">
        <v>127931</v>
      </c>
      <c r="AR5844">
        <v>7875</v>
      </c>
      <c r="AT5844" t="s">
        <v>12835</v>
      </c>
      <c r="AW5844" t="s">
        <v>349</v>
      </c>
      <c r="AX5844" t="s">
        <v>416</v>
      </c>
      <c r="AY5844" t="s">
        <v>554</v>
      </c>
      <c r="AZ5844">
        <v>0</v>
      </c>
      <c r="BY5844" t="s">
        <v>342</v>
      </c>
      <c r="EQ5844">
        <v>251424</v>
      </c>
      <c r="ER5844" t="s">
        <v>12834</v>
      </c>
      <c r="EV5844">
        <v>17290786</v>
      </c>
      <c r="EW5844">
        <v>928</v>
      </c>
      <c r="EX5844">
        <v>221652</v>
      </c>
      <c r="EY5844">
        <v>9.2748999964335493E+25</v>
      </c>
      <c r="EZ5844">
        <v>1</v>
      </c>
      <c r="FC5844">
        <v>7875</v>
      </c>
      <c r="FD5844" t="s">
        <v>12835</v>
      </c>
    </row>
    <row r="5845" spans="1:160" x14ac:dyDescent="0.3">
      <c r="A5845" t="str">
        <f>VLOOKUP(B5845,Table2[],3,FALSE)</f>
        <v>Digital</v>
      </c>
      <c r="B5845" t="str">
        <f>IF(OR(ISNUMBER(FIND("QVC",Z5845)),ISNUMBER(FIND("QVC",AL5845))),"QVC",IF(OR(ISNUMBER(FIND("NCO",H5845)),ISNUMBER(FIND("NCO",Y5845))), "NCO", IF(AL5845="consumer","PMD.com",VLOOKUP(LEFT(H5845,2),Tables!$E$1:$F$11,2,FALSE))))</f>
        <v>PMD.com</v>
      </c>
      <c r="C5845">
        <f t="shared" si="276"/>
        <v>5354</v>
      </c>
      <c r="D5845">
        <f t="shared" si="277"/>
        <v>1</v>
      </c>
      <c r="E5845" t="str">
        <f t="shared" ca="1" si="278"/>
        <v>MTD orders shipped</v>
      </c>
      <c r="F5845" t="s">
        <v>3539</v>
      </c>
      <c r="G5845" t="s">
        <v>335</v>
      </c>
      <c r="H5845" t="s">
        <v>12836</v>
      </c>
      <c r="I5845" s="6">
        <v>44014.493587962963</v>
      </c>
      <c r="J5845" t="s">
        <v>16</v>
      </c>
      <c r="K5845" s="6">
        <v>44014.717523148145</v>
      </c>
      <c r="M5845" t="s">
        <v>12837</v>
      </c>
      <c r="N5845" t="s">
        <v>12838</v>
      </c>
      <c r="Q5845" t="s">
        <v>696</v>
      </c>
      <c r="R5845" t="s">
        <v>365</v>
      </c>
      <c r="S5845" t="s">
        <v>12839</v>
      </c>
      <c r="T5845" t="s">
        <v>338</v>
      </c>
      <c r="U5845" t="s">
        <v>530</v>
      </c>
      <c r="W5845" t="s">
        <v>12840</v>
      </c>
      <c r="Z5845" t="s">
        <v>12837</v>
      </c>
      <c r="AA5845" t="s">
        <v>12838</v>
      </c>
      <c r="AD5845" t="s">
        <v>696</v>
      </c>
      <c r="AE5845" t="s">
        <v>365</v>
      </c>
      <c r="AF5845" t="s">
        <v>12839</v>
      </c>
      <c r="AG5845" t="s">
        <v>338</v>
      </c>
      <c r="AH5845" t="s">
        <v>530</v>
      </c>
      <c r="AJ5845" t="s">
        <v>12840</v>
      </c>
      <c r="AL5845" t="s">
        <v>339</v>
      </c>
      <c r="AM5845">
        <v>1</v>
      </c>
      <c r="AN5845">
        <v>1</v>
      </c>
      <c r="AO5845">
        <v>5214</v>
      </c>
      <c r="AQ5845">
        <v>124518</v>
      </c>
      <c r="AR5845">
        <v>5354</v>
      </c>
      <c r="AS5845" t="s">
        <v>1753</v>
      </c>
      <c r="AT5845" t="s">
        <v>103</v>
      </c>
      <c r="AW5845" t="s">
        <v>340</v>
      </c>
      <c r="AX5845" t="s">
        <v>340</v>
      </c>
      <c r="AY5845" t="s">
        <v>351</v>
      </c>
      <c r="AZ5845" t="s">
        <v>415</v>
      </c>
      <c r="BY5845" t="s">
        <v>342</v>
      </c>
      <c r="EQ5845">
        <v>249176</v>
      </c>
      <c r="ER5845" t="s">
        <v>12841</v>
      </c>
      <c r="EV5845">
        <v>17290797</v>
      </c>
      <c r="EW5845">
        <v>928</v>
      </c>
      <c r="EX5845">
        <v>221663</v>
      </c>
      <c r="EY5845" t="s">
        <v>12842</v>
      </c>
      <c r="EZ5845">
        <v>1</v>
      </c>
      <c r="FC5845">
        <v>5354</v>
      </c>
      <c r="FD5845" t="s">
        <v>103</v>
      </c>
    </row>
    <row r="5846" spans="1:160" x14ac:dyDescent="0.3">
      <c r="A5846" t="str">
        <f>VLOOKUP(B5846,Table2[],3,FALSE)</f>
        <v>Digital</v>
      </c>
      <c r="B5846" t="str">
        <f>IF(OR(ISNUMBER(FIND("QVC",Z5846)),ISNUMBER(FIND("QVC",AL5846))),"QVC",IF(OR(ISNUMBER(FIND("NCO",H5846)),ISNUMBER(FIND("NCO",Y5846))), "NCO", IF(AL5846="consumer","PMD.com",VLOOKUP(LEFT(H5846,2),Tables!$E$1:$F$11,2,FALSE))))</f>
        <v>PMD.com</v>
      </c>
      <c r="C5846">
        <f t="shared" si="276"/>
        <v>51010001</v>
      </c>
      <c r="D5846">
        <f t="shared" si="277"/>
        <v>1</v>
      </c>
      <c r="E5846" t="str">
        <f t="shared" ca="1" si="278"/>
        <v>MTD orders shipped</v>
      </c>
      <c r="F5846" t="s">
        <v>3539</v>
      </c>
      <c r="G5846" t="s">
        <v>335</v>
      </c>
      <c r="H5846" t="s">
        <v>12836</v>
      </c>
      <c r="I5846" s="6">
        <v>44014.493587962963</v>
      </c>
      <c r="J5846" t="s">
        <v>16</v>
      </c>
      <c r="K5846" s="6">
        <v>44014.717523148145</v>
      </c>
      <c r="M5846" t="s">
        <v>12837</v>
      </c>
      <c r="N5846" t="s">
        <v>12838</v>
      </c>
      <c r="Q5846" t="s">
        <v>696</v>
      </c>
      <c r="R5846" t="s">
        <v>365</v>
      </c>
      <c r="S5846" t="s">
        <v>12839</v>
      </c>
      <c r="T5846" t="s">
        <v>338</v>
      </c>
      <c r="U5846" t="s">
        <v>530</v>
      </c>
      <c r="W5846" t="s">
        <v>12840</v>
      </c>
      <c r="Z5846" t="s">
        <v>12837</v>
      </c>
      <c r="AA5846" t="s">
        <v>12838</v>
      </c>
      <c r="AD5846" t="s">
        <v>696</v>
      </c>
      <c r="AE5846" t="s">
        <v>365</v>
      </c>
      <c r="AF5846" t="s">
        <v>12839</v>
      </c>
      <c r="AG5846" t="s">
        <v>338</v>
      </c>
      <c r="AH5846" t="s">
        <v>530</v>
      </c>
      <c r="AJ5846" t="s">
        <v>12840</v>
      </c>
      <c r="AL5846" t="s">
        <v>339</v>
      </c>
      <c r="AM5846">
        <v>1</v>
      </c>
      <c r="AN5846">
        <v>1</v>
      </c>
      <c r="AO5846">
        <v>8743</v>
      </c>
      <c r="AQ5846">
        <v>123868</v>
      </c>
      <c r="AR5846">
        <v>51010001</v>
      </c>
      <c r="AS5846" t="s">
        <v>48</v>
      </c>
      <c r="AT5846" t="s">
        <v>49</v>
      </c>
      <c r="AW5846" t="s">
        <v>340</v>
      </c>
      <c r="AX5846" t="s">
        <v>340</v>
      </c>
      <c r="AY5846" t="s">
        <v>357</v>
      </c>
      <c r="AZ5846" t="s">
        <v>363</v>
      </c>
      <c r="BY5846" t="s">
        <v>342</v>
      </c>
      <c r="EQ5846">
        <v>251450</v>
      </c>
      <c r="ER5846" t="s">
        <v>12841</v>
      </c>
      <c r="EV5846">
        <v>17290797</v>
      </c>
      <c r="EW5846">
        <v>928</v>
      </c>
      <c r="EX5846">
        <v>221663</v>
      </c>
      <c r="EY5846" t="s">
        <v>12842</v>
      </c>
      <c r="EZ5846">
        <v>1</v>
      </c>
      <c r="FC5846">
        <v>51010001</v>
      </c>
      <c r="FD5846" t="s">
        <v>49</v>
      </c>
    </row>
    <row r="5847" spans="1:160" x14ac:dyDescent="0.3">
      <c r="A5847" t="str">
        <f>VLOOKUP(B5847,Table2[],3,FALSE)</f>
        <v>Digital</v>
      </c>
      <c r="B5847" t="str">
        <f>IF(OR(ISNUMBER(FIND("QVC",Z5847)),ISNUMBER(FIND("QVC",AL5847))),"QVC",IF(OR(ISNUMBER(FIND("NCO",H5847)),ISNUMBER(FIND("NCO",Y5847))), "NCO", IF(AL5847="consumer","PMD.com",VLOOKUP(LEFT(H5847,2),Tables!$E$1:$F$11,2,FALSE))))</f>
        <v>PMD.com</v>
      </c>
      <c r="C5847">
        <f t="shared" si="276"/>
        <v>51410001</v>
      </c>
      <c r="D5847">
        <f t="shared" si="277"/>
        <v>1</v>
      </c>
      <c r="E5847" t="str">
        <f t="shared" ca="1" si="278"/>
        <v>MTD orders shipped</v>
      </c>
      <c r="F5847" t="s">
        <v>3539</v>
      </c>
      <c r="G5847" t="s">
        <v>335</v>
      </c>
      <c r="H5847" t="s">
        <v>12836</v>
      </c>
      <c r="I5847" s="6">
        <v>44014.493587962963</v>
      </c>
      <c r="J5847" t="s">
        <v>16</v>
      </c>
      <c r="K5847" s="6">
        <v>44014.717523148145</v>
      </c>
      <c r="M5847" t="s">
        <v>12837</v>
      </c>
      <c r="N5847" t="s">
        <v>12838</v>
      </c>
      <c r="Q5847" t="s">
        <v>696</v>
      </c>
      <c r="R5847" t="s">
        <v>365</v>
      </c>
      <c r="S5847" t="s">
        <v>12839</v>
      </c>
      <c r="T5847" t="s">
        <v>338</v>
      </c>
      <c r="U5847" t="s">
        <v>530</v>
      </c>
      <c r="W5847" t="s">
        <v>12840</v>
      </c>
      <c r="Z5847" t="s">
        <v>12837</v>
      </c>
      <c r="AA5847" t="s">
        <v>12838</v>
      </c>
      <c r="AD5847" t="s">
        <v>696</v>
      </c>
      <c r="AE5847" t="s">
        <v>365</v>
      </c>
      <c r="AF5847" t="s">
        <v>12839</v>
      </c>
      <c r="AG5847" t="s">
        <v>338</v>
      </c>
      <c r="AH5847" t="s">
        <v>530</v>
      </c>
      <c r="AJ5847" t="s">
        <v>12840</v>
      </c>
      <c r="AL5847" t="s">
        <v>339</v>
      </c>
      <c r="AM5847">
        <v>1</v>
      </c>
      <c r="AN5847">
        <v>1</v>
      </c>
      <c r="AO5847">
        <v>10146</v>
      </c>
      <c r="AQ5847">
        <v>124431</v>
      </c>
      <c r="AR5847">
        <v>51410001</v>
      </c>
      <c r="AS5847" t="s">
        <v>2386</v>
      </c>
      <c r="AT5847" t="s">
        <v>81</v>
      </c>
      <c r="AW5847" t="s">
        <v>340</v>
      </c>
      <c r="AX5847" t="s">
        <v>340</v>
      </c>
      <c r="AY5847" t="s">
        <v>432</v>
      </c>
      <c r="AZ5847">
        <v>0</v>
      </c>
      <c r="BY5847" t="s">
        <v>342</v>
      </c>
      <c r="EQ5847">
        <v>253369</v>
      </c>
      <c r="ER5847" t="s">
        <v>12841</v>
      </c>
      <c r="EV5847">
        <v>17290797</v>
      </c>
      <c r="EW5847">
        <v>928</v>
      </c>
      <c r="EX5847">
        <v>221663</v>
      </c>
      <c r="EY5847" t="s">
        <v>12842</v>
      </c>
      <c r="EZ5847">
        <v>1</v>
      </c>
      <c r="FC5847">
        <v>51410001</v>
      </c>
      <c r="FD5847" t="s">
        <v>81</v>
      </c>
    </row>
    <row r="5848" spans="1:160" x14ac:dyDescent="0.3">
      <c r="A5848" t="str">
        <f>VLOOKUP(B5848,Table2[],3,FALSE)</f>
        <v>Digital</v>
      </c>
      <c r="B5848" t="str">
        <f>IF(OR(ISNUMBER(FIND("QVC",Z5848)),ISNUMBER(FIND("QVC",AL5848))),"QVC",IF(OR(ISNUMBER(FIND("NCO",H5848)),ISNUMBER(FIND("NCO",Y5848))), "NCO", IF(AL5848="consumer","PMD.com",VLOOKUP(LEFT(H5848,2),Tables!$E$1:$F$11,2,FALSE))))</f>
        <v>PMD.com</v>
      </c>
      <c r="C5848">
        <f t="shared" si="276"/>
        <v>5260</v>
      </c>
      <c r="D5848">
        <f t="shared" si="277"/>
        <v>2</v>
      </c>
      <c r="E5848" t="str">
        <f t="shared" ca="1" si="278"/>
        <v>MTD orders shipped</v>
      </c>
      <c r="F5848" t="s">
        <v>3539</v>
      </c>
      <c r="G5848" t="s">
        <v>335</v>
      </c>
      <c r="H5848" t="s">
        <v>12843</v>
      </c>
      <c r="I5848" s="6">
        <v>44014.516921296294</v>
      </c>
      <c r="J5848" t="s">
        <v>16</v>
      </c>
      <c r="K5848" s="6">
        <v>44014.717835648145</v>
      </c>
      <c r="M5848" t="s">
        <v>12844</v>
      </c>
      <c r="N5848" t="s">
        <v>12845</v>
      </c>
      <c r="O5848" t="s">
        <v>12846</v>
      </c>
      <c r="Q5848" t="s">
        <v>642</v>
      </c>
      <c r="R5848" t="s">
        <v>359</v>
      </c>
      <c r="S5848">
        <v>33616</v>
      </c>
      <c r="T5848" t="s">
        <v>338</v>
      </c>
      <c r="U5848" t="s">
        <v>530</v>
      </c>
      <c r="W5848" t="s">
        <v>12847</v>
      </c>
      <c r="Z5848" t="s">
        <v>12844</v>
      </c>
      <c r="AA5848" t="s">
        <v>12845</v>
      </c>
      <c r="AB5848" t="s">
        <v>12846</v>
      </c>
      <c r="AD5848" t="s">
        <v>642</v>
      </c>
      <c r="AE5848" t="s">
        <v>359</v>
      </c>
      <c r="AF5848">
        <v>33616</v>
      </c>
      <c r="AG5848" t="s">
        <v>338</v>
      </c>
      <c r="AH5848" t="s">
        <v>530</v>
      </c>
      <c r="AJ5848" t="s">
        <v>12847</v>
      </c>
      <c r="AL5848" t="s">
        <v>339</v>
      </c>
      <c r="AM5848">
        <v>2</v>
      </c>
      <c r="AN5848">
        <v>2</v>
      </c>
      <c r="AO5848">
        <v>6390</v>
      </c>
      <c r="AQ5848">
        <v>124400</v>
      </c>
      <c r="AR5848">
        <v>5260</v>
      </c>
      <c r="AS5848" t="s">
        <v>1228</v>
      </c>
      <c r="AT5848" t="s">
        <v>173</v>
      </c>
      <c r="AW5848" t="s">
        <v>352</v>
      </c>
      <c r="AX5848" t="s">
        <v>352</v>
      </c>
      <c r="AY5848" t="s">
        <v>353</v>
      </c>
      <c r="AZ5848" t="s">
        <v>384</v>
      </c>
      <c r="BY5848" t="s">
        <v>342</v>
      </c>
      <c r="EQ5848">
        <v>250591</v>
      </c>
      <c r="ER5848" t="s">
        <v>12848</v>
      </c>
      <c r="EV5848">
        <v>17290806</v>
      </c>
      <c r="EW5848">
        <v>928</v>
      </c>
      <c r="EX5848">
        <v>221672</v>
      </c>
      <c r="EY5848" t="s">
        <v>12849</v>
      </c>
      <c r="EZ5848">
        <v>1</v>
      </c>
      <c r="FC5848">
        <v>90403</v>
      </c>
      <c r="FD5848" t="s">
        <v>959</v>
      </c>
    </row>
    <row r="5849" spans="1:160" x14ac:dyDescent="0.3">
      <c r="A5849" t="str">
        <f>VLOOKUP(B5849,Table2[],3,FALSE)</f>
        <v>Digital</v>
      </c>
      <c r="B5849" t="str">
        <f>IF(OR(ISNUMBER(FIND("QVC",Z5849)),ISNUMBER(FIND("QVC",AL5849))),"QVC",IF(OR(ISNUMBER(FIND("NCO",H5849)),ISNUMBER(FIND("NCO",Y5849))), "NCO", IF(AL5849="consumer","PMD.com",VLOOKUP(LEFT(H5849,2),Tables!$E$1:$F$11,2,FALSE))))</f>
        <v>PMD.com</v>
      </c>
      <c r="C5849">
        <f t="shared" si="276"/>
        <v>51090030</v>
      </c>
      <c r="D5849">
        <f t="shared" si="277"/>
        <v>1</v>
      </c>
      <c r="E5849" t="str">
        <f t="shared" ca="1" si="278"/>
        <v>MTD orders shipped</v>
      </c>
      <c r="F5849" t="s">
        <v>3539</v>
      </c>
      <c r="G5849" t="s">
        <v>335</v>
      </c>
      <c r="H5849" t="s">
        <v>12843</v>
      </c>
      <c r="I5849" s="6">
        <v>44014.516921296294</v>
      </c>
      <c r="J5849" t="s">
        <v>16</v>
      </c>
      <c r="K5849" s="6">
        <v>44014.717835648145</v>
      </c>
      <c r="M5849" t="s">
        <v>12844</v>
      </c>
      <c r="N5849" t="s">
        <v>12845</v>
      </c>
      <c r="O5849" t="s">
        <v>12846</v>
      </c>
      <c r="Q5849" t="s">
        <v>642</v>
      </c>
      <c r="R5849" t="s">
        <v>359</v>
      </c>
      <c r="S5849">
        <v>33616</v>
      </c>
      <c r="T5849" t="s">
        <v>338</v>
      </c>
      <c r="U5849" t="s">
        <v>530</v>
      </c>
      <c r="W5849" t="s">
        <v>12847</v>
      </c>
      <c r="Z5849" t="s">
        <v>12844</v>
      </c>
      <c r="AA5849" t="s">
        <v>12845</v>
      </c>
      <c r="AB5849" t="s">
        <v>12846</v>
      </c>
      <c r="AD5849" t="s">
        <v>642</v>
      </c>
      <c r="AE5849" t="s">
        <v>359</v>
      </c>
      <c r="AF5849">
        <v>33616</v>
      </c>
      <c r="AG5849" t="s">
        <v>338</v>
      </c>
      <c r="AH5849" t="s">
        <v>530</v>
      </c>
      <c r="AJ5849" t="s">
        <v>12847</v>
      </c>
      <c r="AL5849" t="s">
        <v>339</v>
      </c>
      <c r="AM5849">
        <v>1</v>
      </c>
      <c r="AN5849">
        <v>1</v>
      </c>
      <c r="AO5849">
        <v>6688</v>
      </c>
      <c r="AQ5849">
        <v>125960</v>
      </c>
      <c r="AR5849">
        <v>51090030</v>
      </c>
      <c r="AS5849" t="s">
        <v>3043</v>
      </c>
      <c r="AT5849" t="s">
        <v>628</v>
      </c>
      <c r="AW5849" t="s">
        <v>343</v>
      </c>
      <c r="BY5849" t="s">
        <v>342</v>
      </c>
      <c r="BZ5849" t="b">
        <v>0</v>
      </c>
      <c r="EQ5849">
        <v>243047</v>
      </c>
      <c r="ER5849" t="s">
        <v>12848</v>
      </c>
      <c r="EV5849">
        <v>17290806</v>
      </c>
      <c r="EW5849">
        <v>928</v>
      </c>
      <c r="EX5849">
        <v>221672</v>
      </c>
      <c r="EY5849" t="s">
        <v>12849</v>
      </c>
      <c r="EZ5849">
        <v>1</v>
      </c>
      <c r="FC5849">
        <v>95384</v>
      </c>
      <c r="FD5849" t="s">
        <v>3530</v>
      </c>
    </row>
    <row r="5850" spans="1:160" x14ac:dyDescent="0.3">
      <c r="A5850" t="str">
        <f>VLOOKUP(B5850,Table2[],3,FALSE)</f>
        <v>Digital</v>
      </c>
      <c r="B5850" t="str">
        <f>IF(OR(ISNUMBER(FIND("QVC",Z5850)),ISNUMBER(FIND("QVC",AL5850))),"QVC",IF(OR(ISNUMBER(FIND("NCO",H5850)),ISNUMBER(FIND("NCO",Y5850))), "NCO", IF(AL5850="consumer","PMD.com",VLOOKUP(LEFT(H5850,2),Tables!$E$1:$F$11,2,FALSE))))</f>
        <v>PMD.com</v>
      </c>
      <c r="C5850">
        <f t="shared" si="276"/>
        <v>53640001</v>
      </c>
      <c r="D5850">
        <f t="shared" si="277"/>
        <v>1</v>
      </c>
      <c r="E5850" t="str">
        <f t="shared" ca="1" si="278"/>
        <v>MTD orders shipped</v>
      </c>
      <c r="F5850" t="s">
        <v>3539</v>
      </c>
      <c r="G5850" t="s">
        <v>335</v>
      </c>
      <c r="H5850" t="s">
        <v>12843</v>
      </c>
      <c r="I5850" s="6">
        <v>44014.516921296294</v>
      </c>
      <c r="J5850" t="s">
        <v>16</v>
      </c>
      <c r="K5850" s="6">
        <v>44014.717835648145</v>
      </c>
      <c r="M5850" t="s">
        <v>12844</v>
      </c>
      <c r="N5850" t="s">
        <v>12845</v>
      </c>
      <c r="O5850" t="s">
        <v>12846</v>
      </c>
      <c r="Q5850" t="s">
        <v>642</v>
      </c>
      <c r="R5850" t="s">
        <v>359</v>
      </c>
      <c r="S5850">
        <v>33616</v>
      </c>
      <c r="T5850" t="s">
        <v>338</v>
      </c>
      <c r="U5850" t="s">
        <v>530</v>
      </c>
      <c r="W5850" t="s">
        <v>12847</v>
      </c>
      <c r="Z5850" t="s">
        <v>12844</v>
      </c>
      <c r="AA5850" t="s">
        <v>12845</v>
      </c>
      <c r="AB5850" t="s">
        <v>12846</v>
      </c>
      <c r="AD5850" t="s">
        <v>642</v>
      </c>
      <c r="AE5850" t="s">
        <v>359</v>
      </c>
      <c r="AF5850">
        <v>33616</v>
      </c>
      <c r="AG5850" t="s">
        <v>338</v>
      </c>
      <c r="AH5850" t="s">
        <v>530</v>
      </c>
      <c r="AJ5850" t="s">
        <v>12847</v>
      </c>
      <c r="AL5850" t="s">
        <v>339</v>
      </c>
      <c r="AM5850">
        <v>1</v>
      </c>
      <c r="AN5850">
        <v>1</v>
      </c>
      <c r="AO5850">
        <v>5846</v>
      </c>
      <c r="AQ5850">
        <v>124449</v>
      </c>
      <c r="AR5850">
        <v>53640001</v>
      </c>
      <c r="AS5850" t="s">
        <v>131</v>
      </c>
      <c r="AT5850" t="s">
        <v>136</v>
      </c>
      <c r="AW5850" t="s">
        <v>343</v>
      </c>
      <c r="EQ5850">
        <v>244385</v>
      </c>
      <c r="ER5850" t="s">
        <v>12848</v>
      </c>
      <c r="EV5850">
        <v>17290806</v>
      </c>
      <c r="EW5850">
        <v>928</v>
      </c>
      <c r="EX5850">
        <v>221672</v>
      </c>
      <c r="EY5850" t="s">
        <v>12849</v>
      </c>
      <c r="EZ5850">
        <v>1</v>
      </c>
      <c r="FC5850">
        <v>53640001</v>
      </c>
      <c r="FD5850" t="s">
        <v>136</v>
      </c>
    </row>
    <row r="5851" spans="1:160" x14ac:dyDescent="0.3">
      <c r="A5851" t="str">
        <f>VLOOKUP(B5851,Table2[],3,FALSE)</f>
        <v>Digital</v>
      </c>
      <c r="B5851" t="str">
        <f>IF(OR(ISNUMBER(FIND("QVC",Z5851)),ISNUMBER(FIND("QVC",AL5851))),"QVC",IF(OR(ISNUMBER(FIND("NCO",H5851)),ISNUMBER(FIND("NCO",Y5851))), "NCO", IF(AL5851="consumer","PMD.com",VLOOKUP(LEFT(H5851,2),Tables!$E$1:$F$11,2,FALSE))))</f>
        <v>PMD.com</v>
      </c>
      <c r="C5851">
        <f t="shared" si="276"/>
        <v>53920001</v>
      </c>
      <c r="D5851">
        <f t="shared" si="277"/>
        <v>1</v>
      </c>
      <c r="E5851" t="str">
        <f t="shared" ca="1" si="278"/>
        <v>MTD orders shipped</v>
      </c>
      <c r="F5851" t="s">
        <v>3539</v>
      </c>
      <c r="G5851" t="s">
        <v>335</v>
      </c>
      <c r="H5851" t="s">
        <v>12843</v>
      </c>
      <c r="I5851" s="6">
        <v>44014.516921296294</v>
      </c>
      <c r="J5851" t="s">
        <v>16</v>
      </c>
      <c r="K5851" s="6">
        <v>44014.717835648145</v>
      </c>
      <c r="M5851" t="s">
        <v>12844</v>
      </c>
      <c r="N5851" t="s">
        <v>12845</v>
      </c>
      <c r="O5851" t="s">
        <v>12846</v>
      </c>
      <c r="Q5851" t="s">
        <v>642</v>
      </c>
      <c r="R5851" t="s">
        <v>359</v>
      </c>
      <c r="S5851">
        <v>33616</v>
      </c>
      <c r="T5851" t="s">
        <v>338</v>
      </c>
      <c r="U5851" t="s">
        <v>530</v>
      </c>
      <c r="W5851" t="s">
        <v>12847</v>
      </c>
      <c r="Z5851" t="s">
        <v>12844</v>
      </c>
      <c r="AA5851" t="s">
        <v>12845</v>
      </c>
      <c r="AB5851" t="s">
        <v>12846</v>
      </c>
      <c r="AD5851" t="s">
        <v>642</v>
      </c>
      <c r="AE5851" t="s">
        <v>359</v>
      </c>
      <c r="AF5851">
        <v>33616</v>
      </c>
      <c r="AG5851" t="s">
        <v>338</v>
      </c>
      <c r="AH5851" t="s">
        <v>530</v>
      </c>
      <c r="AJ5851" t="s">
        <v>12847</v>
      </c>
      <c r="AL5851" t="s">
        <v>339</v>
      </c>
      <c r="AM5851">
        <v>1</v>
      </c>
      <c r="AN5851">
        <v>1</v>
      </c>
      <c r="AO5851">
        <v>14899</v>
      </c>
      <c r="AQ5851">
        <v>124468</v>
      </c>
      <c r="AR5851">
        <v>53920001</v>
      </c>
      <c r="AS5851" t="s">
        <v>42</v>
      </c>
      <c r="AT5851" t="s">
        <v>40</v>
      </c>
      <c r="AW5851" t="s">
        <v>343</v>
      </c>
      <c r="BY5851" t="s">
        <v>342</v>
      </c>
      <c r="EQ5851">
        <v>247476</v>
      </c>
      <c r="ER5851" t="s">
        <v>12848</v>
      </c>
      <c r="EV5851">
        <v>17290806</v>
      </c>
      <c r="EW5851">
        <v>928</v>
      </c>
      <c r="EX5851">
        <v>221672</v>
      </c>
      <c r="EY5851" t="s">
        <v>12849</v>
      </c>
      <c r="EZ5851">
        <v>1</v>
      </c>
      <c r="FC5851">
        <v>95384</v>
      </c>
      <c r="FD5851" t="s">
        <v>3530</v>
      </c>
    </row>
    <row r="5852" spans="1:160" x14ac:dyDescent="0.3">
      <c r="A5852" t="str">
        <f>VLOOKUP(B5852,Table2[],3,FALSE)</f>
        <v>Digital</v>
      </c>
      <c r="B5852" t="str">
        <f>IF(OR(ISNUMBER(FIND("QVC",Z5852)),ISNUMBER(FIND("QVC",AL5852))),"QVC",IF(OR(ISNUMBER(FIND("NCO",H5852)),ISNUMBER(FIND("NCO",Y5852))), "NCO", IF(AL5852="consumer","PMD.com",VLOOKUP(LEFT(H5852,2),Tables!$E$1:$F$11,2,FALSE))))</f>
        <v>PMD.com</v>
      </c>
      <c r="C5852">
        <f t="shared" si="276"/>
        <v>54020001</v>
      </c>
      <c r="D5852">
        <f t="shared" si="277"/>
        <v>1</v>
      </c>
      <c r="E5852" t="str">
        <f t="shared" ca="1" si="278"/>
        <v>MTD orders shipped</v>
      </c>
      <c r="F5852" t="s">
        <v>3539</v>
      </c>
      <c r="G5852" t="s">
        <v>335</v>
      </c>
      <c r="H5852" t="s">
        <v>12843</v>
      </c>
      <c r="I5852" s="6">
        <v>44014.516921296294</v>
      </c>
      <c r="J5852" t="s">
        <v>16</v>
      </c>
      <c r="K5852" s="6">
        <v>44014.717835648145</v>
      </c>
      <c r="M5852" t="s">
        <v>12844</v>
      </c>
      <c r="N5852" t="s">
        <v>12845</v>
      </c>
      <c r="O5852" t="s">
        <v>12846</v>
      </c>
      <c r="Q5852" t="s">
        <v>642</v>
      </c>
      <c r="R5852" t="s">
        <v>359</v>
      </c>
      <c r="S5852">
        <v>33616</v>
      </c>
      <c r="T5852" t="s">
        <v>338</v>
      </c>
      <c r="U5852" t="s">
        <v>530</v>
      </c>
      <c r="W5852" t="s">
        <v>12847</v>
      </c>
      <c r="Z5852" t="s">
        <v>12844</v>
      </c>
      <c r="AA5852" t="s">
        <v>12845</v>
      </c>
      <c r="AB5852" t="s">
        <v>12846</v>
      </c>
      <c r="AD5852" t="s">
        <v>642</v>
      </c>
      <c r="AE5852" t="s">
        <v>359</v>
      </c>
      <c r="AF5852">
        <v>33616</v>
      </c>
      <c r="AG5852" t="s">
        <v>338</v>
      </c>
      <c r="AH5852" t="s">
        <v>530</v>
      </c>
      <c r="AJ5852" t="s">
        <v>12847</v>
      </c>
      <c r="AL5852" t="s">
        <v>339</v>
      </c>
      <c r="AM5852">
        <v>1</v>
      </c>
      <c r="AN5852">
        <v>1</v>
      </c>
      <c r="AO5852">
        <v>3692</v>
      </c>
      <c r="AQ5852">
        <v>124477</v>
      </c>
      <c r="AR5852">
        <v>54020001</v>
      </c>
      <c r="AS5852" t="s">
        <v>484</v>
      </c>
      <c r="AT5852" t="s">
        <v>93</v>
      </c>
      <c r="AW5852" t="s">
        <v>340</v>
      </c>
      <c r="AX5852">
        <v>0</v>
      </c>
      <c r="AY5852" t="s">
        <v>348</v>
      </c>
      <c r="AZ5852">
        <v>0</v>
      </c>
      <c r="BY5852" t="s">
        <v>342</v>
      </c>
      <c r="EQ5852">
        <v>251671</v>
      </c>
      <c r="ER5852" t="s">
        <v>12848</v>
      </c>
      <c r="EV5852">
        <v>17290806</v>
      </c>
      <c r="EW5852">
        <v>928</v>
      </c>
      <c r="EX5852">
        <v>221672</v>
      </c>
      <c r="EY5852" t="s">
        <v>12849</v>
      </c>
      <c r="EZ5852">
        <v>1</v>
      </c>
      <c r="FC5852">
        <v>54020001</v>
      </c>
      <c r="FD5852" t="s">
        <v>93</v>
      </c>
    </row>
    <row r="5853" spans="1:160" x14ac:dyDescent="0.3">
      <c r="A5853" t="str">
        <f>VLOOKUP(B5853,Table2[],3,FALSE)</f>
        <v>Digital</v>
      </c>
      <c r="B5853" t="str">
        <f>IF(OR(ISNUMBER(FIND("QVC",Z5853)),ISNUMBER(FIND("QVC",AL5853))),"QVC",IF(OR(ISNUMBER(FIND("NCO",H5853)),ISNUMBER(FIND("NCO",Y5853))), "NCO", IF(AL5853="consumer","PMD.com",VLOOKUP(LEFT(H5853,2),Tables!$E$1:$F$11,2,FALSE))))</f>
        <v>PMD.com</v>
      </c>
      <c r="C5853">
        <f t="shared" si="276"/>
        <v>52430001</v>
      </c>
      <c r="D5853">
        <f t="shared" si="277"/>
        <v>1</v>
      </c>
      <c r="E5853" t="str">
        <f t="shared" ca="1" si="278"/>
        <v>MTD orders shipped</v>
      </c>
      <c r="F5853" t="s">
        <v>3539</v>
      </c>
      <c r="G5853" t="s">
        <v>335</v>
      </c>
      <c r="H5853" t="s">
        <v>12843</v>
      </c>
      <c r="I5853" s="6">
        <v>44014.516921296294</v>
      </c>
      <c r="J5853" t="s">
        <v>16</v>
      </c>
      <c r="K5853" s="6">
        <v>44014.717835648145</v>
      </c>
      <c r="M5853" t="s">
        <v>12844</v>
      </c>
      <c r="N5853" t="s">
        <v>12845</v>
      </c>
      <c r="O5853" t="s">
        <v>12846</v>
      </c>
      <c r="Q5853" t="s">
        <v>642</v>
      </c>
      <c r="R5853" t="s">
        <v>359</v>
      </c>
      <c r="S5853">
        <v>33616</v>
      </c>
      <c r="T5853" t="s">
        <v>338</v>
      </c>
      <c r="U5853" t="s">
        <v>530</v>
      </c>
      <c r="W5853" t="s">
        <v>12847</v>
      </c>
      <c r="Z5853" t="s">
        <v>12844</v>
      </c>
      <c r="AA5853" t="s">
        <v>12845</v>
      </c>
      <c r="AB5853" t="s">
        <v>12846</v>
      </c>
      <c r="AD5853" t="s">
        <v>642</v>
      </c>
      <c r="AE5853" t="s">
        <v>359</v>
      </c>
      <c r="AF5853">
        <v>33616</v>
      </c>
      <c r="AG5853" t="s">
        <v>338</v>
      </c>
      <c r="AH5853" t="s">
        <v>530</v>
      </c>
      <c r="AJ5853" t="s">
        <v>12847</v>
      </c>
      <c r="AL5853" t="s">
        <v>339</v>
      </c>
      <c r="AM5853">
        <v>1</v>
      </c>
      <c r="AN5853">
        <v>1</v>
      </c>
      <c r="AO5853">
        <v>12063</v>
      </c>
      <c r="AQ5853">
        <v>127155</v>
      </c>
      <c r="AR5853">
        <v>52430001</v>
      </c>
      <c r="AS5853" t="s">
        <v>9635</v>
      </c>
      <c r="AT5853" t="s">
        <v>75</v>
      </c>
      <c r="AW5853" t="s">
        <v>340</v>
      </c>
      <c r="AX5853" t="s">
        <v>340</v>
      </c>
      <c r="AY5853" t="s">
        <v>357</v>
      </c>
      <c r="AZ5853" t="s">
        <v>363</v>
      </c>
      <c r="BY5853" t="s">
        <v>342</v>
      </c>
      <c r="EQ5853">
        <v>252868</v>
      </c>
      <c r="ER5853" t="s">
        <v>12848</v>
      </c>
      <c r="EV5853">
        <v>17290806</v>
      </c>
      <c r="EW5853">
        <v>928</v>
      </c>
      <c r="EX5853">
        <v>221672</v>
      </c>
      <c r="EY5853" t="s">
        <v>12849</v>
      </c>
      <c r="EZ5853">
        <v>1</v>
      </c>
      <c r="FC5853">
        <v>95384</v>
      </c>
      <c r="FD5853" t="s">
        <v>3530</v>
      </c>
    </row>
    <row r="5854" spans="1:160" x14ac:dyDescent="0.3">
      <c r="A5854" t="str">
        <f>VLOOKUP(B5854,Table2[],3,FALSE)</f>
        <v>Digital</v>
      </c>
      <c r="B5854" t="str">
        <f>IF(OR(ISNUMBER(FIND("QVC",Z5854)),ISNUMBER(FIND("QVC",AL5854))),"QVC",IF(OR(ISNUMBER(FIND("NCO",H5854)),ISNUMBER(FIND("NCO",Y5854))), "NCO", IF(AL5854="consumer","PMD.com",VLOOKUP(LEFT(H5854,2),Tables!$E$1:$F$11,2,FALSE))))</f>
        <v>PMD.com</v>
      </c>
      <c r="C5854">
        <f t="shared" si="276"/>
        <v>52430001</v>
      </c>
      <c r="D5854">
        <f t="shared" si="277"/>
        <v>1</v>
      </c>
      <c r="E5854" t="str">
        <f t="shared" ca="1" si="278"/>
        <v>MTD orders shipped</v>
      </c>
      <c r="F5854" t="s">
        <v>3539</v>
      </c>
      <c r="G5854" t="s">
        <v>335</v>
      </c>
      <c r="H5854" t="s">
        <v>12850</v>
      </c>
      <c r="I5854" s="6">
        <v>44014.483124999999</v>
      </c>
      <c r="J5854" t="s">
        <v>16</v>
      </c>
      <c r="K5854" s="6">
        <v>44014.718206018515</v>
      </c>
      <c r="M5854" t="s">
        <v>12851</v>
      </c>
      <c r="N5854" t="s">
        <v>12852</v>
      </c>
      <c r="Q5854" t="s">
        <v>492</v>
      </c>
      <c r="R5854" t="s">
        <v>446</v>
      </c>
      <c r="S5854" t="s">
        <v>12853</v>
      </c>
      <c r="T5854" t="s">
        <v>338</v>
      </c>
      <c r="U5854" t="s">
        <v>530</v>
      </c>
      <c r="W5854" t="s">
        <v>12854</v>
      </c>
      <c r="Z5854" t="s">
        <v>12851</v>
      </c>
      <c r="AA5854" t="s">
        <v>12852</v>
      </c>
      <c r="AD5854" t="s">
        <v>492</v>
      </c>
      <c r="AE5854" t="s">
        <v>446</v>
      </c>
      <c r="AF5854" t="s">
        <v>12853</v>
      </c>
      <c r="AG5854" t="s">
        <v>338</v>
      </c>
      <c r="AH5854" t="s">
        <v>530</v>
      </c>
      <c r="AJ5854" t="s">
        <v>12854</v>
      </c>
      <c r="AL5854" t="s">
        <v>339</v>
      </c>
      <c r="AM5854">
        <v>1</v>
      </c>
      <c r="AN5854">
        <v>1</v>
      </c>
      <c r="AO5854">
        <v>12063</v>
      </c>
      <c r="AQ5854">
        <v>127155</v>
      </c>
      <c r="AR5854">
        <v>52430001</v>
      </c>
      <c r="AS5854" t="s">
        <v>9635</v>
      </c>
      <c r="AT5854" t="s">
        <v>75</v>
      </c>
      <c r="AW5854" t="s">
        <v>340</v>
      </c>
      <c r="AX5854" t="s">
        <v>340</v>
      </c>
      <c r="AY5854" t="s">
        <v>357</v>
      </c>
      <c r="AZ5854" t="s">
        <v>363</v>
      </c>
      <c r="BY5854" t="s">
        <v>342</v>
      </c>
      <c r="EQ5854">
        <v>252868</v>
      </c>
      <c r="ER5854" t="s">
        <v>12855</v>
      </c>
      <c r="EV5854">
        <v>17290787</v>
      </c>
      <c r="EW5854">
        <v>928</v>
      </c>
      <c r="EX5854">
        <v>221653</v>
      </c>
      <c r="EY5854" t="s">
        <v>12856</v>
      </c>
      <c r="EZ5854">
        <v>1</v>
      </c>
      <c r="FC5854">
        <v>95384</v>
      </c>
      <c r="FD5854" t="s">
        <v>3530</v>
      </c>
    </row>
    <row r="5855" spans="1:160" x14ac:dyDescent="0.3">
      <c r="A5855" t="str">
        <f>VLOOKUP(B5855,Table2[],3,FALSE)</f>
        <v>Digital</v>
      </c>
      <c r="B5855" t="str">
        <f>IF(OR(ISNUMBER(FIND("QVC",Z5855)),ISNUMBER(FIND("QVC",AL5855))),"QVC",IF(OR(ISNUMBER(FIND("NCO",H5855)),ISNUMBER(FIND("NCO",Y5855))), "NCO", IF(AL5855="consumer","PMD.com",VLOOKUP(LEFT(H5855,2),Tables!$E$1:$F$11,2,FALSE))))</f>
        <v>PMD.com</v>
      </c>
      <c r="C5855">
        <f t="shared" si="276"/>
        <v>53920001</v>
      </c>
      <c r="D5855">
        <f t="shared" si="277"/>
        <v>1</v>
      </c>
      <c r="E5855" t="str">
        <f t="shared" ca="1" si="278"/>
        <v>MTD orders shipped</v>
      </c>
      <c r="F5855" t="s">
        <v>3539</v>
      </c>
      <c r="G5855" t="s">
        <v>335</v>
      </c>
      <c r="H5855" t="s">
        <v>12850</v>
      </c>
      <c r="I5855" s="6">
        <v>44014.483124999999</v>
      </c>
      <c r="J5855" t="s">
        <v>16</v>
      </c>
      <c r="K5855" s="6">
        <v>44014.718206018515</v>
      </c>
      <c r="M5855" t="s">
        <v>12851</v>
      </c>
      <c r="N5855" t="s">
        <v>12852</v>
      </c>
      <c r="Q5855" t="s">
        <v>492</v>
      </c>
      <c r="R5855" t="s">
        <v>446</v>
      </c>
      <c r="S5855" t="s">
        <v>12853</v>
      </c>
      <c r="T5855" t="s">
        <v>338</v>
      </c>
      <c r="U5855" t="s">
        <v>530</v>
      </c>
      <c r="W5855" t="s">
        <v>12854</v>
      </c>
      <c r="Z5855" t="s">
        <v>12851</v>
      </c>
      <c r="AA5855" t="s">
        <v>12852</v>
      </c>
      <c r="AD5855" t="s">
        <v>492</v>
      </c>
      <c r="AE5855" t="s">
        <v>446</v>
      </c>
      <c r="AF5855" t="s">
        <v>12853</v>
      </c>
      <c r="AG5855" t="s">
        <v>338</v>
      </c>
      <c r="AH5855" t="s">
        <v>530</v>
      </c>
      <c r="AJ5855" t="s">
        <v>12854</v>
      </c>
      <c r="AL5855" t="s">
        <v>339</v>
      </c>
      <c r="AM5855">
        <v>1</v>
      </c>
      <c r="AN5855">
        <v>1</v>
      </c>
      <c r="AO5855">
        <v>14899</v>
      </c>
      <c r="AQ5855">
        <v>124468</v>
      </c>
      <c r="AR5855">
        <v>53920001</v>
      </c>
      <c r="AS5855" t="s">
        <v>42</v>
      </c>
      <c r="AT5855" t="s">
        <v>40</v>
      </c>
      <c r="AW5855" t="s">
        <v>343</v>
      </c>
      <c r="BY5855" t="s">
        <v>342</v>
      </c>
      <c r="EQ5855">
        <v>247476</v>
      </c>
      <c r="ER5855" t="s">
        <v>12855</v>
      </c>
      <c r="EV5855">
        <v>17290787</v>
      </c>
      <c r="EW5855">
        <v>928</v>
      </c>
      <c r="EX5855">
        <v>221653</v>
      </c>
      <c r="EY5855" t="s">
        <v>12856</v>
      </c>
      <c r="EZ5855">
        <v>1</v>
      </c>
      <c r="FC5855">
        <v>95384</v>
      </c>
      <c r="FD5855" t="s">
        <v>3530</v>
      </c>
    </row>
    <row r="5856" spans="1:160" x14ac:dyDescent="0.3">
      <c r="A5856" t="str">
        <f>VLOOKUP(B5856,Table2[],3,FALSE)</f>
        <v>Digital</v>
      </c>
      <c r="B5856" t="str">
        <f>IF(OR(ISNUMBER(FIND("QVC",Z5856)),ISNUMBER(FIND("QVC",AL5856))),"QVC",IF(OR(ISNUMBER(FIND("NCO",H5856)),ISNUMBER(FIND("NCO",Y5856))), "NCO", IF(AL5856="consumer","PMD.com",VLOOKUP(LEFT(H5856,2),Tables!$E$1:$F$11,2,FALSE))))</f>
        <v>PMD.com</v>
      </c>
      <c r="C5856">
        <f t="shared" si="276"/>
        <v>54000001</v>
      </c>
      <c r="D5856">
        <f t="shared" si="277"/>
        <v>1</v>
      </c>
      <c r="E5856" t="str">
        <f t="shared" ca="1" si="278"/>
        <v>MTD orders shipped</v>
      </c>
      <c r="F5856" t="s">
        <v>3539</v>
      </c>
      <c r="G5856" t="s">
        <v>335</v>
      </c>
      <c r="H5856" t="s">
        <v>12850</v>
      </c>
      <c r="I5856" s="6">
        <v>44014.483124999999</v>
      </c>
      <c r="J5856" t="s">
        <v>16</v>
      </c>
      <c r="K5856" s="6">
        <v>44014.718206018515</v>
      </c>
      <c r="M5856" t="s">
        <v>12851</v>
      </c>
      <c r="N5856" t="s">
        <v>12852</v>
      </c>
      <c r="Q5856" t="s">
        <v>492</v>
      </c>
      <c r="R5856" t="s">
        <v>446</v>
      </c>
      <c r="S5856" t="s">
        <v>12853</v>
      </c>
      <c r="T5856" t="s">
        <v>338</v>
      </c>
      <c r="U5856" t="s">
        <v>530</v>
      </c>
      <c r="W5856" t="s">
        <v>12854</v>
      </c>
      <c r="Z5856" t="s">
        <v>12851</v>
      </c>
      <c r="AA5856" t="s">
        <v>12852</v>
      </c>
      <c r="AD5856" t="s">
        <v>492</v>
      </c>
      <c r="AE5856" t="s">
        <v>446</v>
      </c>
      <c r="AF5856" t="s">
        <v>12853</v>
      </c>
      <c r="AG5856" t="s">
        <v>338</v>
      </c>
      <c r="AH5856" t="s">
        <v>530</v>
      </c>
      <c r="AJ5856" t="s">
        <v>12854</v>
      </c>
      <c r="AL5856" t="s">
        <v>339</v>
      </c>
      <c r="AM5856">
        <v>1</v>
      </c>
      <c r="AN5856">
        <v>1</v>
      </c>
      <c r="AO5856">
        <v>8182</v>
      </c>
      <c r="AQ5856">
        <v>124475</v>
      </c>
      <c r="AR5856">
        <v>54000001</v>
      </c>
      <c r="AS5856" t="s">
        <v>1251</v>
      </c>
      <c r="AT5856" t="s">
        <v>84</v>
      </c>
      <c r="AW5856" t="s">
        <v>343</v>
      </c>
      <c r="BY5856" t="s">
        <v>342</v>
      </c>
      <c r="EQ5856">
        <v>247294</v>
      </c>
      <c r="ER5856" t="s">
        <v>12855</v>
      </c>
      <c r="EV5856">
        <v>17290787</v>
      </c>
      <c r="EW5856">
        <v>928</v>
      </c>
      <c r="EX5856">
        <v>221653</v>
      </c>
      <c r="EY5856" t="s">
        <v>12856</v>
      </c>
      <c r="EZ5856">
        <v>1</v>
      </c>
      <c r="FC5856">
        <v>54000001</v>
      </c>
      <c r="FD5856" t="s">
        <v>84</v>
      </c>
    </row>
    <row r="5857" spans="1:160" x14ac:dyDescent="0.3">
      <c r="A5857" t="str">
        <f>VLOOKUP(B5857,Table2[],3,FALSE)</f>
        <v>Digital</v>
      </c>
      <c r="B5857" t="str">
        <f>IF(OR(ISNUMBER(FIND("QVC",Z5857)),ISNUMBER(FIND("QVC",AL5857))),"QVC",IF(OR(ISNUMBER(FIND("NCO",H5857)),ISNUMBER(FIND("NCO",Y5857))), "NCO", IF(AL5857="consumer","PMD.com",VLOOKUP(LEFT(H5857,2),Tables!$E$1:$F$11,2,FALSE))))</f>
        <v>PMD.com</v>
      </c>
      <c r="C5857">
        <f t="shared" si="276"/>
        <v>51090030</v>
      </c>
      <c r="D5857">
        <f t="shared" si="277"/>
        <v>1</v>
      </c>
      <c r="E5857" t="str">
        <f t="shared" ca="1" si="278"/>
        <v>MTD orders shipped</v>
      </c>
      <c r="F5857" t="s">
        <v>3539</v>
      </c>
      <c r="G5857" t="s">
        <v>335</v>
      </c>
      <c r="H5857" t="s">
        <v>12850</v>
      </c>
      <c r="I5857" s="6">
        <v>44014.483124999999</v>
      </c>
      <c r="J5857" t="s">
        <v>16</v>
      </c>
      <c r="K5857" s="6">
        <v>44014.718206018515</v>
      </c>
      <c r="M5857" t="s">
        <v>12851</v>
      </c>
      <c r="N5857" t="s">
        <v>12852</v>
      </c>
      <c r="Q5857" t="s">
        <v>492</v>
      </c>
      <c r="R5857" t="s">
        <v>446</v>
      </c>
      <c r="S5857" t="s">
        <v>12853</v>
      </c>
      <c r="T5857" t="s">
        <v>338</v>
      </c>
      <c r="U5857" t="s">
        <v>530</v>
      </c>
      <c r="W5857" t="s">
        <v>12854</v>
      </c>
      <c r="Z5857" t="s">
        <v>12851</v>
      </c>
      <c r="AA5857" t="s">
        <v>12852</v>
      </c>
      <c r="AD5857" t="s">
        <v>492</v>
      </c>
      <c r="AE5857" t="s">
        <v>446</v>
      </c>
      <c r="AF5857" t="s">
        <v>12853</v>
      </c>
      <c r="AG5857" t="s">
        <v>338</v>
      </c>
      <c r="AH5857" t="s">
        <v>530</v>
      </c>
      <c r="AJ5857" t="s">
        <v>12854</v>
      </c>
      <c r="AL5857" t="s">
        <v>339</v>
      </c>
      <c r="AM5857">
        <v>1</v>
      </c>
      <c r="AN5857">
        <v>1</v>
      </c>
      <c r="AO5857">
        <v>6688</v>
      </c>
      <c r="AQ5857">
        <v>125960</v>
      </c>
      <c r="AR5857">
        <v>51090030</v>
      </c>
      <c r="AS5857" t="s">
        <v>3043</v>
      </c>
      <c r="AT5857" t="s">
        <v>628</v>
      </c>
      <c r="AW5857" t="s">
        <v>343</v>
      </c>
      <c r="BY5857" t="s">
        <v>342</v>
      </c>
      <c r="BZ5857" t="b">
        <v>0</v>
      </c>
      <c r="EQ5857">
        <v>243047</v>
      </c>
      <c r="ER5857" t="s">
        <v>12855</v>
      </c>
      <c r="EV5857">
        <v>17290787</v>
      </c>
      <c r="EW5857">
        <v>928</v>
      </c>
      <c r="EX5857">
        <v>221653</v>
      </c>
      <c r="EY5857" t="s">
        <v>12856</v>
      </c>
      <c r="EZ5857">
        <v>1</v>
      </c>
      <c r="FC5857">
        <v>95384</v>
      </c>
      <c r="FD5857" t="s">
        <v>3530</v>
      </c>
    </row>
    <row r="5858" spans="1:160" x14ac:dyDescent="0.3">
      <c r="A5858" t="str">
        <f>VLOOKUP(B5858,Table2[],3,FALSE)</f>
        <v>Digital</v>
      </c>
      <c r="B5858" t="str">
        <f>IF(OR(ISNUMBER(FIND("QVC",Z5858)),ISNUMBER(FIND("QVC",AL5858))),"QVC",IF(OR(ISNUMBER(FIND("NCO",H5858)),ISNUMBER(FIND("NCO",Y5858))), "NCO", IF(AL5858="consumer","PMD.com",VLOOKUP(LEFT(H5858,2),Tables!$E$1:$F$11,2,FALSE))))</f>
        <v>PMD.com</v>
      </c>
      <c r="C5858">
        <f t="shared" si="276"/>
        <v>535501</v>
      </c>
      <c r="D5858">
        <f t="shared" si="277"/>
        <v>1</v>
      </c>
      <c r="E5858" t="str">
        <f t="shared" ca="1" si="278"/>
        <v>MTD orders shipped</v>
      </c>
      <c r="F5858" t="s">
        <v>3539</v>
      </c>
      <c r="G5858" t="s">
        <v>335</v>
      </c>
      <c r="H5858" t="s">
        <v>12850</v>
      </c>
      <c r="I5858" s="6">
        <v>44014.483124999999</v>
      </c>
      <c r="J5858" t="s">
        <v>16</v>
      </c>
      <c r="K5858" s="6">
        <v>44014.718206018515</v>
      </c>
      <c r="M5858" t="s">
        <v>12851</v>
      </c>
      <c r="N5858" t="s">
        <v>12852</v>
      </c>
      <c r="Q5858" t="s">
        <v>492</v>
      </c>
      <c r="R5858" t="s">
        <v>446</v>
      </c>
      <c r="S5858" t="s">
        <v>12853</v>
      </c>
      <c r="T5858" t="s">
        <v>338</v>
      </c>
      <c r="U5858" t="s">
        <v>530</v>
      </c>
      <c r="W5858" t="s">
        <v>12854</v>
      </c>
      <c r="Z5858" t="s">
        <v>12851</v>
      </c>
      <c r="AA5858" t="s">
        <v>12852</v>
      </c>
      <c r="AD5858" t="s">
        <v>492</v>
      </c>
      <c r="AE5858" t="s">
        <v>446</v>
      </c>
      <c r="AF5858" t="s">
        <v>12853</v>
      </c>
      <c r="AG5858" t="s">
        <v>338</v>
      </c>
      <c r="AH5858" t="s">
        <v>530</v>
      </c>
      <c r="AJ5858" t="s">
        <v>12854</v>
      </c>
      <c r="AL5858" t="s">
        <v>339</v>
      </c>
      <c r="AM5858">
        <v>1</v>
      </c>
      <c r="AN5858">
        <v>1</v>
      </c>
      <c r="AO5858">
        <v>5715</v>
      </c>
      <c r="AQ5858">
        <v>124621</v>
      </c>
      <c r="AR5858">
        <v>535501</v>
      </c>
      <c r="AS5858" t="s">
        <v>158</v>
      </c>
      <c r="AT5858" t="s">
        <v>159</v>
      </c>
      <c r="AW5858" t="s">
        <v>340</v>
      </c>
      <c r="AX5858" t="s">
        <v>340</v>
      </c>
      <c r="AY5858" t="s">
        <v>351</v>
      </c>
      <c r="AZ5858" t="s">
        <v>441</v>
      </c>
      <c r="BY5858" t="s">
        <v>342</v>
      </c>
      <c r="EQ5858">
        <v>245276</v>
      </c>
      <c r="ER5858" t="s">
        <v>12855</v>
      </c>
      <c r="EV5858">
        <v>17290787</v>
      </c>
      <c r="EW5858">
        <v>928</v>
      </c>
      <c r="EX5858">
        <v>221653</v>
      </c>
      <c r="EY5858" t="s">
        <v>12856</v>
      </c>
      <c r="EZ5858">
        <v>1</v>
      </c>
      <c r="FC5858">
        <v>535501</v>
      </c>
      <c r="FD5858" t="s">
        <v>159</v>
      </c>
    </row>
    <row r="5859" spans="1:160" x14ac:dyDescent="0.3">
      <c r="A5859" t="str">
        <f>VLOOKUP(B5859,Table2[],3,FALSE)</f>
        <v>Digital</v>
      </c>
      <c r="B5859" t="str">
        <f>IF(OR(ISNUMBER(FIND("QVC",Z5859)),ISNUMBER(FIND("QVC",AL5859))),"QVC",IF(OR(ISNUMBER(FIND("NCO",H5859)),ISNUMBER(FIND("NCO",Y5859))), "NCO", IF(AL5859="consumer","PMD.com",VLOOKUP(LEFT(H5859,2),Tables!$E$1:$F$11,2,FALSE))))</f>
        <v>PMD.com</v>
      </c>
      <c r="C5859">
        <f t="shared" si="276"/>
        <v>51010001</v>
      </c>
      <c r="D5859">
        <f t="shared" si="277"/>
        <v>1</v>
      </c>
      <c r="E5859" t="str">
        <f t="shared" ca="1" si="278"/>
        <v>MTD orders shipped</v>
      </c>
      <c r="F5859" t="s">
        <v>3539</v>
      </c>
      <c r="G5859" t="s">
        <v>335</v>
      </c>
      <c r="H5859" t="s">
        <v>12857</v>
      </c>
      <c r="I5859" s="6">
        <v>44014.518020833333</v>
      </c>
      <c r="J5859" t="s">
        <v>16</v>
      </c>
      <c r="K5859" s="6">
        <v>44014.718553240738</v>
      </c>
      <c r="M5859" t="s">
        <v>12858</v>
      </c>
      <c r="N5859" t="s">
        <v>12859</v>
      </c>
      <c r="Q5859" t="s">
        <v>8111</v>
      </c>
      <c r="R5859" t="s">
        <v>376</v>
      </c>
      <c r="S5859" t="s">
        <v>12860</v>
      </c>
      <c r="T5859" t="s">
        <v>338</v>
      </c>
      <c r="U5859" t="s">
        <v>530</v>
      </c>
      <c r="W5859" t="s">
        <v>12861</v>
      </c>
      <c r="Z5859" t="s">
        <v>12858</v>
      </c>
      <c r="AA5859" t="s">
        <v>12859</v>
      </c>
      <c r="AD5859" t="s">
        <v>8111</v>
      </c>
      <c r="AE5859" t="s">
        <v>376</v>
      </c>
      <c r="AF5859" t="s">
        <v>12860</v>
      </c>
      <c r="AG5859" t="s">
        <v>338</v>
      </c>
      <c r="AH5859" t="s">
        <v>530</v>
      </c>
      <c r="AJ5859" t="s">
        <v>12861</v>
      </c>
      <c r="AL5859" t="s">
        <v>339</v>
      </c>
      <c r="AM5859">
        <v>1</v>
      </c>
      <c r="AN5859">
        <v>1</v>
      </c>
      <c r="AO5859">
        <v>8743</v>
      </c>
      <c r="AQ5859">
        <v>123868</v>
      </c>
      <c r="AR5859">
        <v>51010001</v>
      </c>
      <c r="AS5859" t="s">
        <v>48</v>
      </c>
      <c r="AT5859" t="s">
        <v>49</v>
      </c>
      <c r="AW5859" t="s">
        <v>340</v>
      </c>
      <c r="AX5859" t="s">
        <v>340</v>
      </c>
      <c r="AY5859" t="s">
        <v>357</v>
      </c>
      <c r="AZ5859" t="s">
        <v>363</v>
      </c>
      <c r="BY5859" t="s">
        <v>342</v>
      </c>
      <c r="EQ5859">
        <v>251450</v>
      </c>
      <c r="ER5859" t="s">
        <v>12862</v>
      </c>
      <c r="EV5859">
        <v>17290807</v>
      </c>
      <c r="EW5859">
        <v>928</v>
      </c>
      <c r="EX5859">
        <v>221673</v>
      </c>
      <c r="EY5859" t="s">
        <v>12863</v>
      </c>
      <c r="EZ5859">
        <v>1</v>
      </c>
      <c r="FC5859">
        <v>51010001</v>
      </c>
      <c r="FD5859" t="s">
        <v>49</v>
      </c>
    </row>
    <row r="5860" spans="1:160" x14ac:dyDescent="0.3">
      <c r="A5860" t="str">
        <f>VLOOKUP(B5860,Table2[],3,FALSE)</f>
        <v>Digital</v>
      </c>
      <c r="B5860" t="str">
        <f>IF(OR(ISNUMBER(FIND("QVC",Z5860)),ISNUMBER(FIND("QVC",AL5860))),"QVC",IF(OR(ISNUMBER(FIND("NCO",H5860)),ISNUMBER(FIND("NCO",Y5860))), "NCO", IF(AL5860="consumer","PMD.com",VLOOKUP(LEFT(H5860,2),Tables!$E$1:$F$11,2,FALSE))))</f>
        <v>PMD.com</v>
      </c>
      <c r="C5860">
        <f t="shared" si="276"/>
        <v>53920001</v>
      </c>
      <c r="D5860">
        <f t="shared" si="277"/>
        <v>1</v>
      </c>
      <c r="E5860" t="str">
        <f t="shared" ca="1" si="278"/>
        <v>MTD orders shipped</v>
      </c>
      <c r="F5860" t="s">
        <v>3539</v>
      </c>
      <c r="G5860" t="s">
        <v>335</v>
      </c>
      <c r="H5860" t="s">
        <v>12864</v>
      </c>
      <c r="I5860" s="6">
        <v>44014.478981481479</v>
      </c>
      <c r="J5860" t="s">
        <v>16</v>
      </c>
      <c r="K5860" s="6">
        <v>44014.7187037037</v>
      </c>
      <c r="M5860" t="s">
        <v>11338</v>
      </c>
      <c r="N5860" t="s">
        <v>11339</v>
      </c>
      <c r="Q5860" t="s">
        <v>11340</v>
      </c>
      <c r="R5860" t="s">
        <v>468</v>
      </c>
      <c r="S5860" t="s">
        <v>11341</v>
      </c>
      <c r="T5860" t="s">
        <v>338</v>
      </c>
      <c r="U5860" t="s">
        <v>530</v>
      </c>
      <c r="W5860" t="s">
        <v>11342</v>
      </c>
      <c r="Z5860" t="s">
        <v>11338</v>
      </c>
      <c r="AA5860" t="s">
        <v>11339</v>
      </c>
      <c r="AD5860" t="s">
        <v>11340</v>
      </c>
      <c r="AE5860" t="s">
        <v>468</v>
      </c>
      <c r="AF5860" t="s">
        <v>11341</v>
      </c>
      <c r="AG5860" t="s">
        <v>338</v>
      </c>
      <c r="AH5860" t="s">
        <v>530</v>
      </c>
      <c r="AJ5860" t="s">
        <v>11342</v>
      </c>
      <c r="AL5860" t="s">
        <v>339</v>
      </c>
      <c r="AM5860">
        <v>1</v>
      </c>
      <c r="AN5860">
        <v>1</v>
      </c>
      <c r="AO5860">
        <v>14899</v>
      </c>
      <c r="AQ5860">
        <v>124468</v>
      </c>
      <c r="AR5860">
        <v>53920001</v>
      </c>
      <c r="AS5860" t="s">
        <v>42</v>
      </c>
      <c r="AT5860" t="s">
        <v>40</v>
      </c>
      <c r="AW5860" t="s">
        <v>343</v>
      </c>
      <c r="BY5860" t="s">
        <v>342</v>
      </c>
      <c r="EQ5860">
        <v>247476</v>
      </c>
      <c r="ER5860" t="s">
        <v>12865</v>
      </c>
      <c r="EV5860">
        <v>17290783</v>
      </c>
      <c r="EW5860">
        <v>928</v>
      </c>
      <c r="EX5860">
        <v>221649</v>
      </c>
      <c r="EY5860" t="s">
        <v>12866</v>
      </c>
      <c r="EZ5860">
        <v>1</v>
      </c>
      <c r="FC5860">
        <v>95384</v>
      </c>
      <c r="FD5860" t="s">
        <v>3530</v>
      </c>
    </row>
    <row r="5861" spans="1:160" x14ac:dyDescent="0.3">
      <c r="A5861" t="str">
        <f>VLOOKUP(B5861,Table2[],3,FALSE)</f>
        <v>Digital</v>
      </c>
      <c r="B5861" t="str">
        <f>IF(OR(ISNUMBER(FIND("QVC",Z5861)),ISNUMBER(FIND("QVC",AL5861))),"QVC",IF(OR(ISNUMBER(FIND("NCO",H5861)),ISNUMBER(FIND("NCO",Y5861))), "NCO", IF(AL5861="consumer","PMD.com",VLOOKUP(LEFT(H5861,2),Tables!$E$1:$F$11,2,FALSE))))</f>
        <v>PMD.com</v>
      </c>
      <c r="C5861">
        <f t="shared" si="276"/>
        <v>52430001</v>
      </c>
      <c r="D5861">
        <f t="shared" si="277"/>
        <v>1</v>
      </c>
      <c r="E5861" t="str">
        <f t="shared" ca="1" si="278"/>
        <v>MTD orders shipped</v>
      </c>
      <c r="F5861" t="s">
        <v>3539</v>
      </c>
      <c r="G5861" t="s">
        <v>335</v>
      </c>
      <c r="H5861" t="s">
        <v>12864</v>
      </c>
      <c r="I5861" s="6">
        <v>44014.478981481479</v>
      </c>
      <c r="J5861" t="s">
        <v>16</v>
      </c>
      <c r="K5861" s="6">
        <v>44014.7187037037</v>
      </c>
      <c r="M5861" t="s">
        <v>11338</v>
      </c>
      <c r="N5861" t="s">
        <v>11339</v>
      </c>
      <c r="Q5861" t="s">
        <v>11340</v>
      </c>
      <c r="R5861" t="s">
        <v>468</v>
      </c>
      <c r="S5861" t="s">
        <v>11341</v>
      </c>
      <c r="T5861" t="s">
        <v>338</v>
      </c>
      <c r="U5861" t="s">
        <v>530</v>
      </c>
      <c r="W5861" t="s">
        <v>11342</v>
      </c>
      <c r="Z5861" t="s">
        <v>11338</v>
      </c>
      <c r="AA5861" t="s">
        <v>11339</v>
      </c>
      <c r="AD5861" t="s">
        <v>11340</v>
      </c>
      <c r="AE5861" t="s">
        <v>468</v>
      </c>
      <c r="AF5861" t="s">
        <v>11341</v>
      </c>
      <c r="AG5861" t="s">
        <v>338</v>
      </c>
      <c r="AH5861" t="s">
        <v>530</v>
      </c>
      <c r="AJ5861" t="s">
        <v>11342</v>
      </c>
      <c r="AL5861" t="s">
        <v>339</v>
      </c>
      <c r="AM5861">
        <v>1</v>
      </c>
      <c r="AN5861">
        <v>1</v>
      </c>
      <c r="AO5861">
        <v>12063</v>
      </c>
      <c r="AQ5861">
        <v>127155</v>
      </c>
      <c r="AR5861">
        <v>52430001</v>
      </c>
      <c r="AS5861" t="s">
        <v>9635</v>
      </c>
      <c r="AT5861" t="s">
        <v>75</v>
      </c>
      <c r="AW5861" t="s">
        <v>340</v>
      </c>
      <c r="AX5861" t="s">
        <v>340</v>
      </c>
      <c r="AY5861" t="s">
        <v>357</v>
      </c>
      <c r="AZ5861" t="s">
        <v>363</v>
      </c>
      <c r="BY5861" t="s">
        <v>342</v>
      </c>
      <c r="EQ5861">
        <v>252868</v>
      </c>
      <c r="ER5861" t="s">
        <v>12865</v>
      </c>
      <c r="EV5861">
        <v>17290783</v>
      </c>
      <c r="EW5861">
        <v>928</v>
      </c>
      <c r="EX5861">
        <v>221649</v>
      </c>
      <c r="EY5861" t="s">
        <v>12866</v>
      </c>
      <c r="EZ5861">
        <v>1</v>
      </c>
      <c r="FC5861">
        <v>95384</v>
      </c>
      <c r="FD5861" t="s">
        <v>3530</v>
      </c>
    </row>
    <row r="5862" spans="1:160" x14ac:dyDescent="0.3">
      <c r="A5862" t="str">
        <f>VLOOKUP(B5862,Table2[],3,FALSE)</f>
        <v>Digital</v>
      </c>
      <c r="B5862" t="str">
        <f>IF(OR(ISNUMBER(FIND("QVC",Z5862)),ISNUMBER(FIND("QVC",AL5862))),"QVC",IF(OR(ISNUMBER(FIND("NCO",H5862)),ISNUMBER(FIND("NCO",Y5862))), "NCO", IF(AL5862="consumer","PMD.com",VLOOKUP(LEFT(H5862,2),Tables!$E$1:$F$11,2,FALSE))))</f>
        <v>PMD.com</v>
      </c>
      <c r="C5862">
        <f t="shared" si="276"/>
        <v>54000001</v>
      </c>
      <c r="D5862">
        <f t="shared" si="277"/>
        <v>4</v>
      </c>
      <c r="E5862" t="str">
        <f t="shared" ca="1" si="278"/>
        <v>MTD orders shipped</v>
      </c>
      <c r="F5862" t="s">
        <v>3539</v>
      </c>
      <c r="G5862" t="s">
        <v>335</v>
      </c>
      <c r="H5862" t="s">
        <v>12864</v>
      </c>
      <c r="I5862" s="6">
        <v>44014.478981481479</v>
      </c>
      <c r="J5862" t="s">
        <v>16</v>
      </c>
      <c r="K5862" s="6">
        <v>44014.7187037037</v>
      </c>
      <c r="M5862" t="s">
        <v>11338</v>
      </c>
      <c r="N5862" t="s">
        <v>11339</v>
      </c>
      <c r="Q5862" t="s">
        <v>11340</v>
      </c>
      <c r="R5862" t="s">
        <v>468</v>
      </c>
      <c r="S5862" t="s">
        <v>11341</v>
      </c>
      <c r="T5862" t="s">
        <v>338</v>
      </c>
      <c r="U5862" t="s">
        <v>530</v>
      </c>
      <c r="W5862" t="s">
        <v>11342</v>
      </c>
      <c r="Z5862" t="s">
        <v>11338</v>
      </c>
      <c r="AA5862" t="s">
        <v>11339</v>
      </c>
      <c r="AD5862" t="s">
        <v>11340</v>
      </c>
      <c r="AE5862" t="s">
        <v>468</v>
      </c>
      <c r="AF5862" t="s">
        <v>11341</v>
      </c>
      <c r="AG5862" t="s">
        <v>338</v>
      </c>
      <c r="AH5862" t="s">
        <v>530</v>
      </c>
      <c r="AJ5862" t="s">
        <v>11342</v>
      </c>
      <c r="AL5862" t="s">
        <v>339</v>
      </c>
      <c r="AM5862">
        <v>4</v>
      </c>
      <c r="AN5862">
        <v>4</v>
      </c>
      <c r="AO5862">
        <v>8182</v>
      </c>
      <c r="AQ5862">
        <v>124475</v>
      </c>
      <c r="AR5862">
        <v>54000001</v>
      </c>
      <c r="AS5862" t="s">
        <v>1251</v>
      </c>
      <c r="AT5862" t="s">
        <v>84</v>
      </c>
      <c r="AW5862" t="s">
        <v>343</v>
      </c>
      <c r="BY5862" t="s">
        <v>342</v>
      </c>
      <c r="EQ5862">
        <v>247294</v>
      </c>
      <c r="ER5862" t="s">
        <v>12865</v>
      </c>
      <c r="EV5862">
        <v>17290783</v>
      </c>
      <c r="EW5862">
        <v>928</v>
      </c>
      <c r="EX5862">
        <v>221649</v>
      </c>
      <c r="EY5862" t="s">
        <v>12866</v>
      </c>
      <c r="EZ5862">
        <v>1</v>
      </c>
      <c r="FC5862">
        <v>54000001</v>
      </c>
      <c r="FD5862" t="s">
        <v>84</v>
      </c>
    </row>
    <row r="5863" spans="1:160" x14ac:dyDescent="0.3">
      <c r="A5863" t="str">
        <f>VLOOKUP(B5863,Table2[],3,FALSE)</f>
        <v>Digital</v>
      </c>
      <c r="B5863" t="str">
        <f>IF(OR(ISNUMBER(FIND("QVC",Z5863)),ISNUMBER(FIND("QVC",AL5863))),"QVC",IF(OR(ISNUMBER(FIND("NCO",H5863)),ISNUMBER(FIND("NCO",Y5863))), "NCO", IF(AL5863="consumer","PMD.com",VLOOKUP(LEFT(H5863,2),Tables!$E$1:$F$11,2,FALSE))))</f>
        <v>PMD.com</v>
      </c>
      <c r="C5863">
        <f t="shared" si="276"/>
        <v>51090030</v>
      </c>
      <c r="D5863">
        <f t="shared" si="277"/>
        <v>1</v>
      </c>
      <c r="E5863" t="str">
        <f t="shared" ca="1" si="278"/>
        <v>MTD orders shipped</v>
      </c>
      <c r="F5863" t="s">
        <v>3539</v>
      </c>
      <c r="G5863" t="s">
        <v>335</v>
      </c>
      <c r="H5863" t="s">
        <v>12864</v>
      </c>
      <c r="I5863" s="6">
        <v>44014.478981481479</v>
      </c>
      <c r="J5863" t="s">
        <v>16</v>
      </c>
      <c r="K5863" s="6">
        <v>44014.7187037037</v>
      </c>
      <c r="M5863" t="s">
        <v>11338</v>
      </c>
      <c r="N5863" t="s">
        <v>11339</v>
      </c>
      <c r="Q5863" t="s">
        <v>11340</v>
      </c>
      <c r="R5863" t="s">
        <v>468</v>
      </c>
      <c r="S5863" t="s">
        <v>11341</v>
      </c>
      <c r="T5863" t="s">
        <v>338</v>
      </c>
      <c r="U5863" t="s">
        <v>530</v>
      </c>
      <c r="W5863" t="s">
        <v>11342</v>
      </c>
      <c r="Z5863" t="s">
        <v>11338</v>
      </c>
      <c r="AA5863" t="s">
        <v>11339</v>
      </c>
      <c r="AD5863" t="s">
        <v>11340</v>
      </c>
      <c r="AE5863" t="s">
        <v>468</v>
      </c>
      <c r="AF5863" t="s">
        <v>11341</v>
      </c>
      <c r="AG5863" t="s">
        <v>338</v>
      </c>
      <c r="AH5863" t="s">
        <v>530</v>
      </c>
      <c r="AJ5863" t="s">
        <v>11342</v>
      </c>
      <c r="AL5863" t="s">
        <v>339</v>
      </c>
      <c r="AM5863">
        <v>1</v>
      </c>
      <c r="AN5863">
        <v>1</v>
      </c>
      <c r="AO5863">
        <v>6688</v>
      </c>
      <c r="AQ5863">
        <v>125960</v>
      </c>
      <c r="AR5863">
        <v>51090030</v>
      </c>
      <c r="AS5863" t="s">
        <v>3043</v>
      </c>
      <c r="AT5863" t="s">
        <v>628</v>
      </c>
      <c r="AW5863" t="s">
        <v>343</v>
      </c>
      <c r="BY5863" t="s">
        <v>342</v>
      </c>
      <c r="BZ5863" t="b">
        <v>0</v>
      </c>
      <c r="EQ5863">
        <v>243047</v>
      </c>
      <c r="ER5863" t="s">
        <v>12865</v>
      </c>
      <c r="EV5863">
        <v>17290783</v>
      </c>
      <c r="EW5863">
        <v>928</v>
      </c>
      <c r="EX5863">
        <v>221649</v>
      </c>
      <c r="EY5863" t="s">
        <v>12866</v>
      </c>
      <c r="EZ5863">
        <v>1</v>
      </c>
      <c r="FC5863">
        <v>95384</v>
      </c>
      <c r="FD5863" t="s">
        <v>3530</v>
      </c>
    </row>
    <row r="5864" spans="1:160" x14ac:dyDescent="0.3">
      <c r="A5864" t="str">
        <f>VLOOKUP(B5864,Table2[],3,FALSE)</f>
        <v>Digital</v>
      </c>
      <c r="B5864" t="str">
        <f>IF(OR(ISNUMBER(FIND("QVC",Z5864)),ISNUMBER(FIND("QVC",AL5864))),"QVC",IF(OR(ISNUMBER(FIND("NCO",H5864)),ISNUMBER(FIND("NCO",Y5864))), "NCO", IF(AL5864="consumer","PMD.com",VLOOKUP(LEFT(H5864,2),Tables!$E$1:$F$11,2,FALSE))))</f>
        <v>PMD.com</v>
      </c>
      <c r="C5864">
        <f t="shared" si="276"/>
        <v>51090030</v>
      </c>
      <c r="D5864">
        <f t="shared" si="277"/>
        <v>1</v>
      </c>
      <c r="E5864" t="str">
        <f t="shared" ca="1" si="278"/>
        <v>MTD orders shipped</v>
      </c>
      <c r="F5864" t="s">
        <v>3539</v>
      </c>
      <c r="G5864" t="s">
        <v>335</v>
      </c>
      <c r="H5864" t="s">
        <v>12867</v>
      </c>
      <c r="I5864" s="6">
        <v>44014.447789351849</v>
      </c>
      <c r="J5864" t="s">
        <v>16</v>
      </c>
      <c r="K5864" s="6">
        <v>44014.719560185185</v>
      </c>
      <c r="M5864" t="s">
        <v>12868</v>
      </c>
      <c r="N5864" t="s">
        <v>12869</v>
      </c>
      <c r="Q5864" t="s">
        <v>765</v>
      </c>
      <c r="R5864" t="s">
        <v>365</v>
      </c>
      <c r="S5864" t="s">
        <v>12870</v>
      </c>
      <c r="T5864" t="s">
        <v>338</v>
      </c>
      <c r="U5864" t="s">
        <v>530</v>
      </c>
      <c r="W5864" t="s">
        <v>12871</v>
      </c>
      <c r="Z5864" t="s">
        <v>12868</v>
      </c>
      <c r="AA5864" t="s">
        <v>12869</v>
      </c>
      <c r="AD5864" t="s">
        <v>765</v>
      </c>
      <c r="AE5864" t="s">
        <v>365</v>
      </c>
      <c r="AF5864" t="s">
        <v>12870</v>
      </c>
      <c r="AG5864" t="s">
        <v>338</v>
      </c>
      <c r="AH5864" t="s">
        <v>530</v>
      </c>
      <c r="AJ5864" t="s">
        <v>12871</v>
      </c>
      <c r="AL5864" t="s">
        <v>339</v>
      </c>
      <c r="AM5864">
        <v>1</v>
      </c>
      <c r="AN5864">
        <v>1</v>
      </c>
      <c r="AO5864">
        <v>6688</v>
      </c>
      <c r="AQ5864">
        <v>125960</v>
      </c>
      <c r="AR5864">
        <v>51090030</v>
      </c>
      <c r="AS5864" t="s">
        <v>3043</v>
      </c>
      <c r="AT5864" t="s">
        <v>628</v>
      </c>
      <c r="AW5864" t="s">
        <v>343</v>
      </c>
      <c r="BY5864" t="s">
        <v>342</v>
      </c>
      <c r="BZ5864" t="b">
        <v>0</v>
      </c>
      <c r="EQ5864">
        <v>243047</v>
      </c>
      <c r="ER5864" t="s">
        <v>12872</v>
      </c>
      <c r="EV5864">
        <v>17290765</v>
      </c>
      <c r="EW5864">
        <v>928</v>
      </c>
      <c r="EX5864">
        <v>221629</v>
      </c>
      <c r="EY5864" t="s">
        <v>12873</v>
      </c>
      <c r="EZ5864">
        <v>1</v>
      </c>
      <c r="FC5864">
        <v>95385</v>
      </c>
      <c r="FD5864" t="s">
        <v>3531</v>
      </c>
    </row>
    <row r="5865" spans="1:160" x14ac:dyDescent="0.3">
      <c r="A5865" t="str">
        <f>VLOOKUP(B5865,Table2[],3,FALSE)</f>
        <v>Digital</v>
      </c>
      <c r="B5865" t="str">
        <f>IF(OR(ISNUMBER(FIND("QVC",Z5865)),ISNUMBER(FIND("QVC",AL5865))),"QVC",IF(OR(ISNUMBER(FIND("NCO",H5865)),ISNUMBER(FIND("NCO",Y5865))), "NCO", IF(AL5865="consumer","PMD.com",VLOOKUP(LEFT(H5865,2),Tables!$E$1:$F$11,2,FALSE))))</f>
        <v>PMD.com</v>
      </c>
      <c r="C5865">
        <f t="shared" si="276"/>
        <v>7837</v>
      </c>
      <c r="D5865">
        <f t="shared" si="277"/>
        <v>1</v>
      </c>
      <c r="E5865" t="str">
        <f t="shared" ca="1" si="278"/>
        <v>MTD orders shipped</v>
      </c>
      <c r="F5865" t="s">
        <v>3539</v>
      </c>
      <c r="G5865" t="s">
        <v>335</v>
      </c>
      <c r="H5865" t="s">
        <v>12867</v>
      </c>
      <c r="I5865" s="6">
        <v>44014.447789351849</v>
      </c>
      <c r="J5865" t="s">
        <v>16</v>
      </c>
      <c r="K5865" s="6">
        <v>44014.719560185185</v>
      </c>
      <c r="M5865" t="s">
        <v>12868</v>
      </c>
      <c r="N5865" t="s">
        <v>12869</v>
      </c>
      <c r="Q5865" t="s">
        <v>765</v>
      </c>
      <c r="R5865" t="s">
        <v>365</v>
      </c>
      <c r="S5865" t="s">
        <v>12870</v>
      </c>
      <c r="T5865" t="s">
        <v>338</v>
      </c>
      <c r="U5865" t="s">
        <v>530</v>
      </c>
      <c r="W5865" t="s">
        <v>12871</v>
      </c>
      <c r="Z5865" t="s">
        <v>12868</v>
      </c>
      <c r="AA5865" t="s">
        <v>12869</v>
      </c>
      <c r="AD5865" t="s">
        <v>765</v>
      </c>
      <c r="AE5865" t="s">
        <v>365</v>
      </c>
      <c r="AF5865" t="s">
        <v>12870</v>
      </c>
      <c r="AG5865" t="s">
        <v>338</v>
      </c>
      <c r="AH5865" t="s">
        <v>530</v>
      </c>
      <c r="AJ5865" t="s">
        <v>12871</v>
      </c>
      <c r="AL5865" t="s">
        <v>339</v>
      </c>
      <c r="AM5865">
        <v>1</v>
      </c>
      <c r="AN5865">
        <v>1</v>
      </c>
      <c r="AO5865">
        <v>456</v>
      </c>
      <c r="AQ5865">
        <v>126760</v>
      </c>
      <c r="AR5865">
        <v>7837</v>
      </c>
      <c r="AS5865" t="s">
        <v>156</v>
      </c>
      <c r="AT5865" t="s">
        <v>157</v>
      </c>
      <c r="AW5865" t="s">
        <v>349</v>
      </c>
      <c r="AX5865" t="s">
        <v>489</v>
      </c>
      <c r="AY5865" t="s">
        <v>345</v>
      </c>
      <c r="AZ5865">
        <v>0</v>
      </c>
      <c r="BY5865" t="s">
        <v>342</v>
      </c>
      <c r="BZ5865" t="b">
        <v>0</v>
      </c>
      <c r="EQ5865">
        <v>246635</v>
      </c>
      <c r="ER5865" t="s">
        <v>12872</v>
      </c>
      <c r="EV5865">
        <v>17290765</v>
      </c>
      <c r="EW5865">
        <v>928</v>
      </c>
      <c r="EX5865">
        <v>221629</v>
      </c>
      <c r="EY5865" t="s">
        <v>12873</v>
      </c>
      <c r="EZ5865">
        <v>1</v>
      </c>
      <c r="FC5865">
        <v>7837</v>
      </c>
      <c r="FD5865" t="s">
        <v>157</v>
      </c>
    </row>
    <row r="5866" spans="1:160" x14ac:dyDescent="0.3">
      <c r="A5866" t="str">
        <f>VLOOKUP(B5866,Table2[],3,FALSE)</f>
        <v>Digital</v>
      </c>
      <c r="B5866" t="str">
        <f>IF(OR(ISNUMBER(FIND("QVC",Z5866)),ISNUMBER(FIND("QVC",AL5866))),"QVC",IF(OR(ISNUMBER(FIND("NCO",H5866)),ISNUMBER(FIND("NCO",Y5866))), "NCO", IF(AL5866="consumer","PMD.com",VLOOKUP(LEFT(H5866,2),Tables!$E$1:$F$11,2,FALSE))))</f>
        <v>PMD.com</v>
      </c>
      <c r="C5866">
        <f t="shared" si="276"/>
        <v>52430001</v>
      </c>
      <c r="D5866">
        <f t="shared" si="277"/>
        <v>1</v>
      </c>
      <c r="E5866" t="str">
        <f t="shared" ca="1" si="278"/>
        <v>MTD orders shipped</v>
      </c>
      <c r="F5866" t="s">
        <v>3539</v>
      </c>
      <c r="G5866" t="s">
        <v>335</v>
      </c>
      <c r="H5866" t="s">
        <v>12867</v>
      </c>
      <c r="I5866" s="6">
        <v>44014.447789351849</v>
      </c>
      <c r="J5866" t="s">
        <v>16</v>
      </c>
      <c r="K5866" s="6">
        <v>44014.719560185185</v>
      </c>
      <c r="M5866" t="s">
        <v>12868</v>
      </c>
      <c r="N5866" t="s">
        <v>12869</v>
      </c>
      <c r="Q5866" t="s">
        <v>765</v>
      </c>
      <c r="R5866" t="s">
        <v>365</v>
      </c>
      <c r="S5866" t="s">
        <v>12870</v>
      </c>
      <c r="T5866" t="s">
        <v>338</v>
      </c>
      <c r="U5866" t="s">
        <v>530</v>
      </c>
      <c r="W5866" t="s">
        <v>12871</v>
      </c>
      <c r="Z5866" t="s">
        <v>12868</v>
      </c>
      <c r="AA5866" t="s">
        <v>12869</v>
      </c>
      <c r="AD5866" t="s">
        <v>765</v>
      </c>
      <c r="AE5866" t="s">
        <v>365</v>
      </c>
      <c r="AF5866" t="s">
        <v>12870</v>
      </c>
      <c r="AG5866" t="s">
        <v>338</v>
      </c>
      <c r="AH5866" t="s">
        <v>530</v>
      </c>
      <c r="AJ5866" t="s">
        <v>12871</v>
      </c>
      <c r="AL5866" t="s">
        <v>339</v>
      </c>
      <c r="AM5866">
        <v>1</v>
      </c>
      <c r="AN5866">
        <v>1</v>
      </c>
      <c r="AO5866">
        <v>12063</v>
      </c>
      <c r="AQ5866">
        <v>127155</v>
      </c>
      <c r="AR5866">
        <v>52430001</v>
      </c>
      <c r="AS5866" t="s">
        <v>9635</v>
      </c>
      <c r="AT5866" t="s">
        <v>75</v>
      </c>
      <c r="AW5866" t="s">
        <v>340</v>
      </c>
      <c r="AX5866" t="s">
        <v>340</v>
      </c>
      <c r="AY5866" t="s">
        <v>357</v>
      </c>
      <c r="AZ5866" t="s">
        <v>363</v>
      </c>
      <c r="BY5866" t="s">
        <v>342</v>
      </c>
      <c r="EQ5866">
        <v>252868</v>
      </c>
      <c r="ER5866" t="s">
        <v>12872</v>
      </c>
      <c r="EV5866">
        <v>17290765</v>
      </c>
      <c r="EW5866">
        <v>928</v>
      </c>
      <c r="EX5866">
        <v>221629</v>
      </c>
      <c r="EY5866" t="s">
        <v>12873</v>
      </c>
      <c r="EZ5866">
        <v>1</v>
      </c>
      <c r="FC5866">
        <v>95385</v>
      </c>
      <c r="FD5866" t="s">
        <v>3531</v>
      </c>
    </row>
    <row r="5867" spans="1:160" x14ac:dyDescent="0.3">
      <c r="A5867" t="str">
        <f>VLOOKUP(B5867,Table2[],3,FALSE)</f>
        <v>Digital</v>
      </c>
      <c r="B5867" t="str">
        <f>IF(OR(ISNUMBER(FIND("QVC",Z5867)),ISNUMBER(FIND("QVC",AL5867))),"QVC",IF(OR(ISNUMBER(FIND("NCO",H5867)),ISNUMBER(FIND("NCO",Y5867))), "NCO", IF(AL5867="consumer","PMD.com",VLOOKUP(LEFT(H5867,2),Tables!$E$1:$F$11,2,FALSE))))</f>
        <v>PMD.com</v>
      </c>
      <c r="C5867" t="str">
        <f t="shared" si="276"/>
        <v>53500001A</v>
      </c>
      <c r="D5867">
        <f t="shared" si="277"/>
        <v>1</v>
      </c>
      <c r="E5867" t="str">
        <f t="shared" ca="1" si="278"/>
        <v>MTD orders shipped</v>
      </c>
      <c r="F5867" t="s">
        <v>3539</v>
      </c>
      <c r="G5867" t="s">
        <v>335</v>
      </c>
      <c r="H5867" t="s">
        <v>12867</v>
      </c>
      <c r="I5867" s="6">
        <v>44014.447789351849</v>
      </c>
      <c r="J5867" t="s">
        <v>16</v>
      </c>
      <c r="K5867" s="6">
        <v>44014.719560185185</v>
      </c>
      <c r="M5867" t="s">
        <v>12868</v>
      </c>
      <c r="N5867" t="s">
        <v>12869</v>
      </c>
      <c r="Q5867" t="s">
        <v>765</v>
      </c>
      <c r="R5867" t="s">
        <v>365</v>
      </c>
      <c r="S5867" t="s">
        <v>12870</v>
      </c>
      <c r="T5867" t="s">
        <v>338</v>
      </c>
      <c r="U5867" t="s">
        <v>530</v>
      </c>
      <c r="W5867" t="s">
        <v>12871</v>
      </c>
      <c r="Z5867" t="s">
        <v>12868</v>
      </c>
      <c r="AA5867" t="s">
        <v>12869</v>
      </c>
      <c r="AD5867" t="s">
        <v>765</v>
      </c>
      <c r="AE5867" t="s">
        <v>365</v>
      </c>
      <c r="AF5867" t="s">
        <v>12870</v>
      </c>
      <c r="AG5867" t="s">
        <v>338</v>
      </c>
      <c r="AH5867" t="s">
        <v>530</v>
      </c>
      <c r="AJ5867" t="s">
        <v>12871</v>
      </c>
      <c r="AL5867" t="s">
        <v>339</v>
      </c>
      <c r="AM5867">
        <v>1</v>
      </c>
      <c r="AN5867">
        <v>1</v>
      </c>
      <c r="AO5867">
        <v>1690</v>
      </c>
      <c r="AQ5867">
        <v>125277</v>
      </c>
      <c r="AR5867" t="s">
        <v>1242</v>
      </c>
      <c r="AS5867" t="s">
        <v>1243</v>
      </c>
      <c r="AT5867" t="s">
        <v>1244</v>
      </c>
      <c r="AW5867" t="s">
        <v>349</v>
      </c>
      <c r="AX5867" t="s">
        <v>553</v>
      </c>
      <c r="AY5867" t="s">
        <v>345</v>
      </c>
      <c r="AZ5867">
        <v>0</v>
      </c>
      <c r="EQ5867">
        <v>251914</v>
      </c>
      <c r="ER5867" t="s">
        <v>12872</v>
      </c>
      <c r="EV5867">
        <v>17290765</v>
      </c>
      <c r="EW5867">
        <v>928</v>
      </c>
      <c r="EX5867">
        <v>221629</v>
      </c>
      <c r="EY5867" t="s">
        <v>12873</v>
      </c>
      <c r="EZ5867">
        <v>1</v>
      </c>
      <c r="FC5867" t="s">
        <v>1242</v>
      </c>
      <c r="FD5867" t="s">
        <v>1244</v>
      </c>
    </row>
    <row r="5868" spans="1:160" x14ac:dyDescent="0.3">
      <c r="A5868" t="str">
        <f>VLOOKUP(B5868,Table2[],3,FALSE)</f>
        <v>Digital</v>
      </c>
      <c r="B5868" t="str">
        <f>IF(OR(ISNUMBER(FIND("QVC",Z5868)),ISNUMBER(FIND("QVC",AL5868))),"QVC",IF(OR(ISNUMBER(FIND("NCO",H5868)),ISNUMBER(FIND("NCO",Y5868))), "NCO", IF(AL5868="consumer","PMD.com",VLOOKUP(LEFT(H5868,2),Tables!$E$1:$F$11,2,FALSE))))</f>
        <v>PMD.com</v>
      </c>
      <c r="C5868">
        <f t="shared" si="276"/>
        <v>53920001</v>
      </c>
      <c r="D5868">
        <f t="shared" si="277"/>
        <v>1</v>
      </c>
      <c r="E5868" t="str">
        <f t="shared" ca="1" si="278"/>
        <v>MTD orders shipped</v>
      </c>
      <c r="F5868" t="s">
        <v>3539</v>
      </c>
      <c r="G5868" t="s">
        <v>335</v>
      </c>
      <c r="H5868" t="s">
        <v>12867</v>
      </c>
      <c r="I5868" s="6">
        <v>44014.447789351849</v>
      </c>
      <c r="J5868" t="s">
        <v>16</v>
      </c>
      <c r="K5868" s="6">
        <v>44014.719560185185</v>
      </c>
      <c r="M5868" t="s">
        <v>12868</v>
      </c>
      <c r="N5868" t="s">
        <v>12869</v>
      </c>
      <c r="Q5868" t="s">
        <v>765</v>
      </c>
      <c r="R5868" t="s">
        <v>365</v>
      </c>
      <c r="S5868" t="s">
        <v>12870</v>
      </c>
      <c r="T5868" t="s">
        <v>338</v>
      </c>
      <c r="U5868" t="s">
        <v>530</v>
      </c>
      <c r="W5868" t="s">
        <v>12871</v>
      </c>
      <c r="Z5868" t="s">
        <v>12868</v>
      </c>
      <c r="AA5868" t="s">
        <v>12869</v>
      </c>
      <c r="AD5868" t="s">
        <v>765</v>
      </c>
      <c r="AE5868" t="s">
        <v>365</v>
      </c>
      <c r="AF5868" t="s">
        <v>12870</v>
      </c>
      <c r="AG5868" t="s">
        <v>338</v>
      </c>
      <c r="AH5868" t="s">
        <v>530</v>
      </c>
      <c r="AJ5868" t="s">
        <v>12871</v>
      </c>
      <c r="AL5868" t="s">
        <v>339</v>
      </c>
      <c r="AM5868">
        <v>1</v>
      </c>
      <c r="AN5868">
        <v>1</v>
      </c>
      <c r="AO5868">
        <v>14899</v>
      </c>
      <c r="AQ5868">
        <v>124468</v>
      </c>
      <c r="AR5868">
        <v>53920001</v>
      </c>
      <c r="AS5868" t="s">
        <v>42</v>
      </c>
      <c r="AT5868" t="s">
        <v>40</v>
      </c>
      <c r="AW5868" t="s">
        <v>343</v>
      </c>
      <c r="BY5868" t="s">
        <v>342</v>
      </c>
      <c r="EQ5868">
        <v>247476</v>
      </c>
      <c r="ER5868" t="s">
        <v>12872</v>
      </c>
      <c r="EV5868">
        <v>17290765</v>
      </c>
      <c r="EW5868">
        <v>928</v>
      </c>
      <c r="EX5868">
        <v>221629</v>
      </c>
      <c r="EY5868" t="s">
        <v>12873</v>
      </c>
      <c r="EZ5868">
        <v>1</v>
      </c>
      <c r="FC5868">
        <v>95385</v>
      </c>
      <c r="FD5868" t="s">
        <v>3531</v>
      </c>
    </row>
    <row r="5869" spans="1:160" x14ac:dyDescent="0.3">
      <c r="A5869" t="str">
        <f>VLOOKUP(B5869,Table2[],3,FALSE)</f>
        <v>Digital</v>
      </c>
      <c r="B5869" t="str">
        <f>IF(OR(ISNUMBER(FIND("QVC",Z5869)),ISNUMBER(FIND("QVC",AL5869))),"QVC",IF(OR(ISNUMBER(FIND("NCO",H5869)),ISNUMBER(FIND("NCO",Y5869))), "NCO", IF(AL5869="consumer","PMD.com",VLOOKUP(LEFT(H5869,2),Tables!$E$1:$F$11,2,FALSE))))</f>
        <v>PMD.com</v>
      </c>
      <c r="C5869">
        <f t="shared" si="276"/>
        <v>5341030</v>
      </c>
      <c r="D5869">
        <f t="shared" si="277"/>
        <v>1</v>
      </c>
      <c r="E5869" t="str">
        <f t="shared" ca="1" si="278"/>
        <v>MTD orders shipped</v>
      </c>
      <c r="F5869" t="s">
        <v>3539</v>
      </c>
      <c r="G5869" t="s">
        <v>335</v>
      </c>
      <c r="H5869" t="s">
        <v>12867</v>
      </c>
      <c r="I5869" s="6">
        <v>44014.447789351849</v>
      </c>
      <c r="J5869" t="s">
        <v>16</v>
      </c>
      <c r="K5869" s="6">
        <v>44014.719560185185</v>
      </c>
      <c r="M5869" t="s">
        <v>12868</v>
      </c>
      <c r="N5869" t="s">
        <v>12869</v>
      </c>
      <c r="Q5869" t="s">
        <v>765</v>
      </c>
      <c r="R5869" t="s">
        <v>365</v>
      </c>
      <c r="S5869" t="s">
        <v>12870</v>
      </c>
      <c r="T5869" t="s">
        <v>338</v>
      </c>
      <c r="U5869" t="s">
        <v>530</v>
      </c>
      <c r="W5869" t="s">
        <v>12871</v>
      </c>
      <c r="Z5869" t="s">
        <v>12868</v>
      </c>
      <c r="AA5869" t="s">
        <v>12869</v>
      </c>
      <c r="AD5869" t="s">
        <v>765</v>
      </c>
      <c r="AE5869" t="s">
        <v>365</v>
      </c>
      <c r="AF5869" t="s">
        <v>12870</v>
      </c>
      <c r="AG5869" t="s">
        <v>338</v>
      </c>
      <c r="AH5869" t="s">
        <v>530</v>
      </c>
      <c r="AJ5869" t="s">
        <v>12871</v>
      </c>
      <c r="AL5869" t="s">
        <v>339</v>
      </c>
      <c r="AM5869">
        <v>1</v>
      </c>
      <c r="AN5869">
        <v>1</v>
      </c>
      <c r="AO5869">
        <v>12859</v>
      </c>
      <c r="AQ5869">
        <v>124642</v>
      </c>
      <c r="AR5869">
        <v>5341030</v>
      </c>
      <c r="AS5869" t="s">
        <v>925</v>
      </c>
      <c r="AT5869" t="s">
        <v>926</v>
      </c>
      <c r="AW5869" t="s">
        <v>366</v>
      </c>
      <c r="AX5869" t="s">
        <v>366</v>
      </c>
      <c r="AY5869" t="s">
        <v>345</v>
      </c>
      <c r="AZ5869" t="s">
        <v>346</v>
      </c>
      <c r="BY5869" t="s">
        <v>342</v>
      </c>
      <c r="EQ5869">
        <v>243275</v>
      </c>
      <c r="ER5869" t="s">
        <v>12872</v>
      </c>
      <c r="EV5869">
        <v>17290765</v>
      </c>
      <c r="EW5869">
        <v>928</v>
      </c>
      <c r="EX5869">
        <v>221629</v>
      </c>
      <c r="EY5869" t="s">
        <v>12873</v>
      </c>
      <c r="EZ5869">
        <v>1</v>
      </c>
      <c r="FC5869">
        <v>95385</v>
      </c>
      <c r="FD5869" t="s">
        <v>3531</v>
      </c>
    </row>
    <row r="5870" spans="1:160" x14ac:dyDescent="0.3">
      <c r="A5870" t="str">
        <f>VLOOKUP(B5870,Table2[],3,FALSE)</f>
        <v>Digital</v>
      </c>
      <c r="B5870" t="str">
        <f>IF(OR(ISNUMBER(FIND("QVC",Z5870)),ISNUMBER(FIND("QVC",AL5870))),"QVC",IF(OR(ISNUMBER(FIND("NCO",H5870)),ISNUMBER(FIND("NCO",Y5870))), "NCO", IF(AL5870="consumer","PMD.com",VLOOKUP(LEFT(H5870,2),Tables!$E$1:$F$11,2,FALSE))))</f>
        <v>PMD.com</v>
      </c>
      <c r="C5870">
        <f t="shared" si="276"/>
        <v>5208</v>
      </c>
      <c r="D5870">
        <f t="shared" si="277"/>
        <v>3</v>
      </c>
      <c r="E5870" t="str">
        <f t="shared" ca="1" si="278"/>
        <v>MTD orders shipped</v>
      </c>
      <c r="F5870" t="s">
        <v>3539</v>
      </c>
      <c r="G5870" t="s">
        <v>335</v>
      </c>
      <c r="H5870" t="s">
        <v>12874</v>
      </c>
      <c r="I5870" s="6">
        <v>44014.486550925925</v>
      </c>
      <c r="J5870" t="s">
        <v>16</v>
      </c>
      <c r="K5870" s="6">
        <v>44014.72016203704</v>
      </c>
      <c r="M5870" t="s">
        <v>12875</v>
      </c>
      <c r="N5870" t="s">
        <v>12876</v>
      </c>
      <c r="O5870" t="s">
        <v>12877</v>
      </c>
      <c r="Q5870" t="s">
        <v>12878</v>
      </c>
      <c r="R5870" t="s">
        <v>365</v>
      </c>
      <c r="S5870" t="s">
        <v>12879</v>
      </c>
      <c r="T5870" t="s">
        <v>338</v>
      </c>
      <c r="U5870" t="s">
        <v>530</v>
      </c>
      <c r="W5870" t="s">
        <v>1258</v>
      </c>
      <c r="Z5870" t="s">
        <v>12875</v>
      </c>
      <c r="AA5870" t="s">
        <v>12876</v>
      </c>
      <c r="AB5870" t="s">
        <v>12877</v>
      </c>
      <c r="AD5870" t="s">
        <v>12878</v>
      </c>
      <c r="AE5870" t="s">
        <v>365</v>
      </c>
      <c r="AF5870" t="s">
        <v>12879</v>
      </c>
      <c r="AG5870" t="s">
        <v>338</v>
      </c>
      <c r="AH5870" t="s">
        <v>530</v>
      </c>
      <c r="AJ5870" t="s">
        <v>1258</v>
      </c>
      <c r="AL5870" t="s">
        <v>339</v>
      </c>
      <c r="AM5870">
        <v>3</v>
      </c>
      <c r="AN5870">
        <v>3</v>
      </c>
      <c r="AO5870">
        <v>1406</v>
      </c>
      <c r="AQ5870">
        <v>124008</v>
      </c>
      <c r="AR5870">
        <v>5208</v>
      </c>
      <c r="AS5870" t="s">
        <v>51</v>
      </c>
      <c r="AT5870" t="s">
        <v>52</v>
      </c>
      <c r="AW5870" t="s">
        <v>340</v>
      </c>
      <c r="AX5870" t="s">
        <v>340</v>
      </c>
      <c r="AY5870" t="s">
        <v>419</v>
      </c>
      <c r="AZ5870" t="s">
        <v>420</v>
      </c>
      <c r="BY5870" t="s">
        <v>342</v>
      </c>
      <c r="EQ5870">
        <v>249094</v>
      </c>
      <c r="ER5870" t="s">
        <v>12880</v>
      </c>
      <c r="EV5870">
        <v>17290790</v>
      </c>
      <c r="EW5870">
        <v>928</v>
      </c>
      <c r="EX5870">
        <v>221656</v>
      </c>
      <c r="EY5870" t="s">
        <v>12881</v>
      </c>
      <c r="EZ5870">
        <v>1</v>
      </c>
      <c r="FC5870">
        <v>5208</v>
      </c>
      <c r="FD5870" t="s">
        <v>52</v>
      </c>
    </row>
    <row r="5871" spans="1:160" x14ac:dyDescent="0.3">
      <c r="A5871" t="str">
        <f>VLOOKUP(B5871,Table2[],3,FALSE)</f>
        <v>Digital</v>
      </c>
      <c r="B5871" t="str">
        <f>IF(OR(ISNUMBER(FIND("QVC",Z5871)),ISNUMBER(FIND("QVC",AL5871))),"QVC",IF(OR(ISNUMBER(FIND("NCO",H5871)),ISNUMBER(FIND("NCO",Y5871))), "NCO", IF(AL5871="consumer","PMD.com",VLOOKUP(LEFT(H5871,2),Tables!$E$1:$F$11,2,FALSE))))</f>
        <v>PMD.com</v>
      </c>
      <c r="C5871">
        <f t="shared" si="276"/>
        <v>7869</v>
      </c>
      <c r="D5871">
        <f t="shared" si="277"/>
        <v>1</v>
      </c>
      <c r="E5871" t="str">
        <f t="shared" ca="1" si="278"/>
        <v>MTD orders shipped</v>
      </c>
      <c r="F5871" t="s">
        <v>3539</v>
      </c>
      <c r="G5871" t="s">
        <v>335</v>
      </c>
      <c r="H5871" t="s">
        <v>12874</v>
      </c>
      <c r="I5871" s="6">
        <v>44014.486550925925</v>
      </c>
      <c r="J5871" t="s">
        <v>16</v>
      </c>
      <c r="K5871" s="6">
        <v>44014.72016203704</v>
      </c>
      <c r="M5871" t="s">
        <v>12875</v>
      </c>
      <c r="N5871" t="s">
        <v>12876</v>
      </c>
      <c r="O5871" t="s">
        <v>12877</v>
      </c>
      <c r="Q5871" t="s">
        <v>12878</v>
      </c>
      <c r="R5871" t="s">
        <v>365</v>
      </c>
      <c r="S5871" t="s">
        <v>12879</v>
      </c>
      <c r="T5871" t="s">
        <v>338</v>
      </c>
      <c r="U5871" t="s">
        <v>530</v>
      </c>
      <c r="W5871" t="s">
        <v>1258</v>
      </c>
      <c r="Z5871" t="s">
        <v>12875</v>
      </c>
      <c r="AA5871" t="s">
        <v>12876</v>
      </c>
      <c r="AB5871" t="s">
        <v>12877</v>
      </c>
      <c r="AD5871" t="s">
        <v>12878</v>
      </c>
      <c r="AE5871" t="s">
        <v>365</v>
      </c>
      <c r="AF5871" t="s">
        <v>12879</v>
      </c>
      <c r="AG5871" t="s">
        <v>338</v>
      </c>
      <c r="AH5871" t="s">
        <v>530</v>
      </c>
      <c r="AJ5871" t="s">
        <v>1258</v>
      </c>
      <c r="AL5871" t="s">
        <v>339</v>
      </c>
      <c r="AM5871">
        <v>1</v>
      </c>
      <c r="AN5871">
        <v>1</v>
      </c>
      <c r="AO5871">
        <v>196</v>
      </c>
      <c r="AQ5871">
        <v>127830</v>
      </c>
      <c r="AR5871">
        <v>7869</v>
      </c>
      <c r="AS5871" t="s">
        <v>771</v>
      </c>
      <c r="AT5871" t="s">
        <v>772</v>
      </c>
      <c r="AW5871" t="s">
        <v>349</v>
      </c>
      <c r="AX5871" t="s">
        <v>350</v>
      </c>
      <c r="AY5871" t="s">
        <v>554</v>
      </c>
      <c r="AZ5871">
        <v>0</v>
      </c>
      <c r="BY5871" t="s">
        <v>342</v>
      </c>
      <c r="EQ5871">
        <v>251116</v>
      </c>
      <c r="ER5871" t="s">
        <v>12880</v>
      </c>
      <c r="EV5871">
        <v>17290790</v>
      </c>
      <c r="EW5871">
        <v>928</v>
      </c>
      <c r="EX5871">
        <v>221656</v>
      </c>
      <c r="EY5871" t="s">
        <v>12881</v>
      </c>
      <c r="EZ5871">
        <v>1</v>
      </c>
      <c r="FC5871">
        <v>7869</v>
      </c>
      <c r="FD5871" t="s">
        <v>772</v>
      </c>
    </row>
    <row r="5872" spans="1:160" x14ac:dyDescent="0.3">
      <c r="A5872" t="str">
        <f>VLOOKUP(B5872,Table2[],3,FALSE)</f>
        <v>Digital</v>
      </c>
      <c r="B5872" t="str">
        <f>IF(OR(ISNUMBER(FIND("QVC",Z5872)),ISNUMBER(FIND("QVC",AL5872))),"QVC",IF(OR(ISNUMBER(FIND("NCO",H5872)),ISNUMBER(FIND("NCO",Y5872))), "NCO", IF(AL5872="consumer","PMD.com",VLOOKUP(LEFT(H5872,2),Tables!$E$1:$F$11,2,FALSE))))</f>
        <v>PMD.com</v>
      </c>
      <c r="C5872">
        <f t="shared" si="276"/>
        <v>7867</v>
      </c>
      <c r="D5872">
        <f t="shared" si="277"/>
        <v>1</v>
      </c>
      <c r="E5872" t="str">
        <f t="shared" ca="1" si="278"/>
        <v>MTD orders shipped</v>
      </c>
      <c r="F5872" t="s">
        <v>3539</v>
      </c>
      <c r="G5872" t="s">
        <v>335</v>
      </c>
      <c r="H5872" t="s">
        <v>12874</v>
      </c>
      <c r="I5872" s="6">
        <v>44014.486550925925</v>
      </c>
      <c r="J5872" t="s">
        <v>16</v>
      </c>
      <c r="K5872" s="6">
        <v>44014.72016203704</v>
      </c>
      <c r="M5872" t="s">
        <v>12875</v>
      </c>
      <c r="N5872" t="s">
        <v>12876</v>
      </c>
      <c r="O5872" t="s">
        <v>12877</v>
      </c>
      <c r="Q5872" t="s">
        <v>12878</v>
      </c>
      <c r="R5872" t="s">
        <v>365</v>
      </c>
      <c r="S5872" t="s">
        <v>12879</v>
      </c>
      <c r="T5872" t="s">
        <v>338</v>
      </c>
      <c r="U5872" t="s">
        <v>530</v>
      </c>
      <c r="W5872" t="s">
        <v>1258</v>
      </c>
      <c r="Z5872" t="s">
        <v>12875</v>
      </c>
      <c r="AA5872" t="s">
        <v>12876</v>
      </c>
      <c r="AB5872" t="s">
        <v>12877</v>
      </c>
      <c r="AD5872" t="s">
        <v>12878</v>
      </c>
      <c r="AE5872" t="s">
        <v>365</v>
      </c>
      <c r="AF5872" t="s">
        <v>12879</v>
      </c>
      <c r="AG5872" t="s">
        <v>338</v>
      </c>
      <c r="AH5872" t="s">
        <v>530</v>
      </c>
      <c r="AJ5872" t="s">
        <v>1258</v>
      </c>
      <c r="AL5872" t="s">
        <v>339</v>
      </c>
      <c r="AM5872">
        <v>1</v>
      </c>
      <c r="AN5872">
        <v>1</v>
      </c>
      <c r="AO5872">
        <v>79</v>
      </c>
      <c r="AQ5872">
        <v>127847</v>
      </c>
      <c r="AR5872">
        <v>7867</v>
      </c>
      <c r="AS5872" t="s">
        <v>12587</v>
      </c>
      <c r="AT5872" t="s">
        <v>12588</v>
      </c>
      <c r="AW5872" t="s">
        <v>349</v>
      </c>
      <c r="AX5872" t="s">
        <v>350</v>
      </c>
      <c r="AY5872" t="s">
        <v>345</v>
      </c>
      <c r="AZ5872" t="s">
        <v>346</v>
      </c>
      <c r="BY5872" t="s">
        <v>342</v>
      </c>
      <c r="EQ5872">
        <v>251165</v>
      </c>
      <c r="ER5872" t="s">
        <v>12880</v>
      </c>
      <c r="EV5872">
        <v>17290790</v>
      </c>
      <c r="EW5872">
        <v>928</v>
      </c>
      <c r="EX5872">
        <v>221656</v>
      </c>
      <c r="EY5872" t="s">
        <v>12881</v>
      </c>
      <c r="EZ5872">
        <v>1</v>
      </c>
      <c r="FC5872">
        <v>7867</v>
      </c>
      <c r="FD5872" t="s">
        <v>12588</v>
      </c>
    </row>
    <row r="5873" spans="1:160" x14ac:dyDescent="0.3">
      <c r="A5873" t="str">
        <f>VLOOKUP(B5873,Table2[],3,FALSE)</f>
        <v>Digital</v>
      </c>
      <c r="B5873" t="str">
        <f>IF(OR(ISNUMBER(FIND("QVC",Z5873)),ISNUMBER(FIND("QVC",AL5873))),"QVC",IF(OR(ISNUMBER(FIND("NCO",H5873)),ISNUMBER(FIND("NCO",Y5873))), "NCO", IF(AL5873="consumer","PMD.com",VLOOKUP(LEFT(H5873,2),Tables!$E$1:$F$11,2,FALSE))))</f>
        <v>PMD.com</v>
      </c>
      <c r="C5873">
        <f t="shared" si="276"/>
        <v>7868</v>
      </c>
      <c r="D5873">
        <f t="shared" si="277"/>
        <v>1</v>
      </c>
      <c r="E5873" t="str">
        <f t="shared" ca="1" si="278"/>
        <v>MTD orders shipped</v>
      </c>
      <c r="F5873" t="s">
        <v>3539</v>
      </c>
      <c r="G5873" t="s">
        <v>335</v>
      </c>
      <c r="H5873" t="s">
        <v>12874</v>
      </c>
      <c r="I5873" s="6">
        <v>44014.486550925925</v>
      </c>
      <c r="J5873" t="s">
        <v>16</v>
      </c>
      <c r="K5873" s="6">
        <v>44014.72016203704</v>
      </c>
      <c r="M5873" t="s">
        <v>12875</v>
      </c>
      <c r="N5873" t="s">
        <v>12876</v>
      </c>
      <c r="O5873" t="s">
        <v>12877</v>
      </c>
      <c r="Q5873" t="s">
        <v>12878</v>
      </c>
      <c r="R5873" t="s">
        <v>365</v>
      </c>
      <c r="S5873" t="s">
        <v>12879</v>
      </c>
      <c r="T5873" t="s">
        <v>338</v>
      </c>
      <c r="U5873" t="s">
        <v>530</v>
      </c>
      <c r="W5873" t="s">
        <v>1258</v>
      </c>
      <c r="Z5873" t="s">
        <v>12875</v>
      </c>
      <c r="AA5873" t="s">
        <v>12876</v>
      </c>
      <c r="AB5873" t="s">
        <v>12877</v>
      </c>
      <c r="AD5873" t="s">
        <v>12878</v>
      </c>
      <c r="AE5873" t="s">
        <v>365</v>
      </c>
      <c r="AF5873" t="s">
        <v>12879</v>
      </c>
      <c r="AG5873" t="s">
        <v>338</v>
      </c>
      <c r="AH5873" t="s">
        <v>530</v>
      </c>
      <c r="AJ5873" t="s">
        <v>1258</v>
      </c>
      <c r="AL5873" t="s">
        <v>339</v>
      </c>
      <c r="AM5873">
        <v>1</v>
      </c>
      <c r="AN5873">
        <v>1</v>
      </c>
      <c r="AO5873">
        <v>434</v>
      </c>
      <c r="AQ5873">
        <v>127765</v>
      </c>
      <c r="AR5873">
        <v>7868</v>
      </c>
      <c r="AS5873" t="s">
        <v>744</v>
      </c>
      <c r="AT5873" t="s">
        <v>745</v>
      </c>
      <c r="AW5873" t="s">
        <v>349</v>
      </c>
      <c r="AX5873" t="s">
        <v>553</v>
      </c>
      <c r="AY5873" t="s">
        <v>554</v>
      </c>
      <c r="AZ5873">
        <v>0</v>
      </c>
      <c r="BY5873" t="s">
        <v>342</v>
      </c>
      <c r="EQ5873">
        <v>251034</v>
      </c>
      <c r="ER5873" t="s">
        <v>12880</v>
      </c>
      <c r="EV5873">
        <v>17290790</v>
      </c>
      <c r="EW5873">
        <v>928</v>
      </c>
      <c r="EX5873">
        <v>221656</v>
      </c>
      <c r="EY5873" t="s">
        <v>12881</v>
      </c>
      <c r="EZ5873">
        <v>1</v>
      </c>
      <c r="FC5873">
        <v>7868</v>
      </c>
      <c r="FD5873" t="s">
        <v>745</v>
      </c>
    </row>
    <row r="5874" spans="1:160" x14ac:dyDescent="0.3">
      <c r="A5874" t="str">
        <f>VLOOKUP(B5874,Table2[],3,FALSE)</f>
        <v>Digital</v>
      </c>
      <c r="B5874" t="str">
        <f>IF(OR(ISNUMBER(FIND("QVC",Z5874)),ISNUMBER(FIND("QVC",AL5874))),"QVC",IF(OR(ISNUMBER(FIND("NCO",H5874)),ISNUMBER(FIND("NCO",Y5874))), "NCO", IF(AL5874="consumer","PMD.com",VLOOKUP(LEFT(H5874,2),Tables!$E$1:$F$11,2,FALSE))))</f>
        <v>PMD.com</v>
      </c>
      <c r="C5874">
        <f t="shared" si="276"/>
        <v>7866</v>
      </c>
      <c r="D5874">
        <f t="shared" si="277"/>
        <v>1</v>
      </c>
      <c r="E5874" t="str">
        <f t="shared" ca="1" si="278"/>
        <v>MTD orders shipped</v>
      </c>
      <c r="F5874" t="s">
        <v>3539</v>
      </c>
      <c r="G5874" t="s">
        <v>335</v>
      </c>
      <c r="H5874" t="s">
        <v>12874</v>
      </c>
      <c r="I5874" s="6">
        <v>44014.486550925925</v>
      </c>
      <c r="J5874" t="s">
        <v>16</v>
      </c>
      <c r="K5874" s="6">
        <v>44014.72016203704</v>
      </c>
      <c r="M5874" t="s">
        <v>12875</v>
      </c>
      <c r="N5874" t="s">
        <v>12876</v>
      </c>
      <c r="O5874" t="s">
        <v>12877</v>
      </c>
      <c r="Q5874" t="s">
        <v>12878</v>
      </c>
      <c r="R5874" t="s">
        <v>365</v>
      </c>
      <c r="S5874" t="s">
        <v>12879</v>
      </c>
      <c r="T5874" t="s">
        <v>338</v>
      </c>
      <c r="U5874" t="s">
        <v>530</v>
      </c>
      <c r="W5874" t="s">
        <v>1258</v>
      </c>
      <c r="Z5874" t="s">
        <v>12875</v>
      </c>
      <c r="AA5874" t="s">
        <v>12876</v>
      </c>
      <c r="AB5874" t="s">
        <v>12877</v>
      </c>
      <c r="AD5874" t="s">
        <v>12878</v>
      </c>
      <c r="AE5874" t="s">
        <v>365</v>
      </c>
      <c r="AF5874" t="s">
        <v>12879</v>
      </c>
      <c r="AG5874" t="s">
        <v>338</v>
      </c>
      <c r="AH5874" t="s">
        <v>530</v>
      </c>
      <c r="AJ5874" t="s">
        <v>1258</v>
      </c>
      <c r="AL5874" t="s">
        <v>339</v>
      </c>
      <c r="AM5874">
        <v>1</v>
      </c>
      <c r="AN5874">
        <v>1</v>
      </c>
      <c r="AO5874">
        <v>209</v>
      </c>
      <c r="AQ5874">
        <v>127829</v>
      </c>
      <c r="AR5874">
        <v>7866</v>
      </c>
      <c r="AS5874" t="s">
        <v>168</v>
      </c>
      <c r="AT5874" t="s">
        <v>169</v>
      </c>
      <c r="AW5874" t="s">
        <v>349</v>
      </c>
      <c r="AX5874" t="s">
        <v>350</v>
      </c>
      <c r="AY5874" t="s">
        <v>345</v>
      </c>
      <c r="AZ5874" t="s">
        <v>346</v>
      </c>
      <c r="BY5874" t="s">
        <v>342</v>
      </c>
      <c r="EQ5874">
        <v>251115</v>
      </c>
      <c r="ER5874" t="s">
        <v>12880</v>
      </c>
      <c r="EV5874">
        <v>17290790</v>
      </c>
      <c r="EW5874">
        <v>928</v>
      </c>
      <c r="EX5874">
        <v>221656</v>
      </c>
      <c r="EY5874" t="s">
        <v>12881</v>
      </c>
      <c r="EZ5874">
        <v>1</v>
      </c>
      <c r="FC5874">
        <v>7866</v>
      </c>
      <c r="FD5874" t="s">
        <v>169</v>
      </c>
    </row>
    <row r="5875" spans="1:160" x14ac:dyDescent="0.3">
      <c r="A5875" t="str">
        <f>VLOOKUP(B5875,Table2[],3,FALSE)</f>
        <v>Digital</v>
      </c>
      <c r="B5875" t="str">
        <f>IF(OR(ISNUMBER(FIND("QVC",Z5875)),ISNUMBER(FIND("QVC",AL5875))),"QVC",IF(OR(ISNUMBER(FIND("NCO",H5875)),ISNUMBER(FIND("NCO",Y5875))), "NCO", IF(AL5875="consumer","PMD.com",VLOOKUP(LEFT(H5875,2),Tables!$E$1:$F$11,2,FALSE))))</f>
        <v>PMD.com</v>
      </c>
      <c r="C5875">
        <f t="shared" si="276"/>
        <v>7870</v>
      </c>
      <c r="D5875">
        <f t="shared" si="277"/>
        <v>1</v>
      </c>
      <c r="E5875" t="str">
        <f t="shared" ca="1" si="278"/>
        <v>MTD orders shipped</v>
      </c>
      <c r="F5875" t="s">
        <v>3539</v>
      </c>
      <c r="G5875" t="s">
        <v>335</v>
      </c>
      <c r="H5875" t="s">
        <v>12874</v>
      </c>
      <c r="I5875" s="6">
        <v>44014.486550925925</v>
      </c>
      <c r="J5875" t="s">
        <v>16</v>
      </c>
      <c r="K5875" s="6">
        <v>44014.72016203704</v>
      </c>
      <c r="M5875" t="s">
        <v>12875</v>
      </c>
      <c r="N5875" t="s">
        <v>12876</v>
      </c>
      <c r="O5875" t="s">
        <v>12877</v>
      </c>
      <c r="Q5875" t="s">
        <v>12878</v>
      </c>
      <c r="R5875" t="s">
        <v>365</v>
      </c>
      <c r="S5875" t="s">
        <v>12879</v>
      </c>
      <c r="T5875" t="s">
        <v>338</v>
      </c>
      <c r="U5875" t="s">
        <v>530</v>
      </c>
      <c r="W5875" t="s">
        <v>1258</v>
      </c>
      <c r="Z5875" t="s">
        <v>12875</v>
      </c>
      <c r="AA5875" t="s">
        <v>12876</v>
      </c>
      <c r="AB5875" t="s">
        <v>12877</v>
      </c>
      <c r="AD5875" t="s">
        <v>12878</v>
      </c>
      <c r="AE5875" t="s">
        <v>365</v>
      </c>
      <c r="AF5875" t="s">
        <v>12879</v>
      </c>
      <c r="AG5875" t="s">
        <v>338</v>
      </c>
      <c r="AH5875" t="s">
        <v>530</v>
      </c>
      <c r="AJ5875" t="s">
        <v>1258</v>
      </c>
      <c r="AL5875" t="s">
        <v>339</v>
      </c>
      <c r="AM5875">
        <v>1</v>
      </c>
      <c r="AN5875">
        <v>1</v>
      </c>
      <c r="AO5875">
        <v>77</v>
      </c>
      <c r="AQ5875">
        <v>127842</v>
      </c>
      <c r="AR5875">
        <v>7870</v>
      </c>
      <c r="AS5875" t="s">
        <v>827</v>
      </c>
      <c r="AT5875" t="s">
        <v>828</v>
      </c>
      <c r="AW5875" t="s">
        <v>349</v>
      </c>
      <c r="AX5875" t="s">
        <v>416</v>
      </c>
      <c r="AY5875" t="s">
        <v>554</v>
      </c>
      <c r="AZ5875">
        <v>0</v>
      </c>
      <c r="BY5875" t="s">
        <v>342</v>
      </c>
      <c r="EQ5875">
        <v>251159</v>
      </c>
      <c r="ER5875" t="s">
        <v>12880</v>
      </c>
      <c r="EV5875">
        <v>17290790</v>
      </c>
      <c r="EW5875">
        <v>928</v>
      </c>
      <c r="EX5875">
        <v>221656</v>
      </c>
      <c r="EY5875" t="s">
        <v>12881</v>
      </c>
      <c r="EZ5875">
        <v>1</v>
      </c>
      <c r="FC5875">
        <v>7870</v>
      </c>
      <c r="FD5875" t="s">
        <v>828</v>
      </c>
    </row>
    <row r="5876" spans="1:160" x14ac:dyDescent="0.3">
      <c r="A5876" t="str">
        <f>VLOOKUP(B5876,Table2[],3,FALSE)</f>
        <v>Digital</v>
      </c>
      <c r="B5876" t="str">
        <f>IF(OR(ISNUMBER(FIND("QVC",Z5876)),ISNUMBER(FIND("QVC",AL5876))),"QVC",IF(OR(ISNUMBER(FIND("NCO",H5876)),ISNUMBER(FIND("NCO",Y5876))), "NCO", IF(AL5876="consumer","PMD.com",VLOOKUP(LEFT(H5876,2),Tables!$E$1:$F$11,2,FALSE))))</f>
        <v>PMD.com</v>
      </c>
      <c r="C5876">
        <f t="shared" si="276"/>
        <v>7865</v>
      </c>
      <c r="D5876">
        <f t="shared" si="277"/>
        <v>1</v>
      </c>
      <c r="E5876" t="str">
        <f t="shared" ca="1" si="278"/>
        <v>MTD orders shipped</v>
      </c>
      <c r="F5876" t="s">
        <v>3539</v>
      </c>
      <c r="G5876" t="s">
        <v>335</v>
      </c>
      <c r="H5876" t="s">
        <v>12874</v>
      </c>
      <c r="I5876" s="6">
        <v>44014.486550925925</v>
      </c>
      <c r="J5876" t="s">
        <v>16</v>
      </c>
      <c r="K5876" s="6">
        <v>44014.72016203704</v>
      </c>
      <c r="M5876" t="s">
        <v>12875</v>
      </c>
      <c r="N5876" t="s">
        <v>12876</v>
      </c>
      <c r="O5876" t="s">
        <v>12877</v>
      </c>
      <c r="Q5876" t="s">
        <v>12878</v>
      </c>
      <c r="R5876" t="s">
        <v>365</v>
      </c>
      <c r="S5876" t="s">
        <v>12879</v>
      </c>
      <c r="T5876" t="s">
        <v>338</v>
      </c>
      <c r="U5876" t="s">
        <v>530</v>
      </c>
      <c r="W5876" t="s">
        <v>1258</v>
      </c>
      <c r="Z5876" t="s">
        <v>12875</v>
      </c>
      <c r="AA5876" t="s">
        <v>12876</v>
      </c>
      <c r="AB5876" t="s">
        <v>12877</v>
      </c>
      <c r="AD5876" t="s">
        <v>12878</v>
      </c>
      <c r="AE5876" t="s">
        <v>365</v>
      </c>
      <c r="AF5876" t="s">
        <v>12879</v>
      </c>
      <c r="AG5876" t="s">
        <v>338</v>
      </c>
      <c r="AH5876" t="s">
        <v>530</v>
      </c>
      <c r="AJ5876" t="s">
        <v>1258</v>
      </c>
      <c r="AL5876" t="s">
        <v>339</v>
      </c>
      <c r="AM5876">
        <v>1</v>
      </c>
      <c r="AN5876">
        <v>1</v>
      </c>
      <c r="AO5876">
        <v>463</v>
      </c>
      <c r="AQ5876">
        <v>127766</v>
      </c>
      <c r="AR5876">
        <v>7865</v>
      </c>
      <c r="AS5876" t="s">
        <v>748</v>
      </c>
      <c r="AT5876" t="s">
        <v>749</v>
      </c>
      <c r="AW5876" t="s">
        <v>349</v>
      </c>
      <c r="AX5876" t="s">
        <v>553</v>
      </c>
      <c r="AY5876" t="s">
        <v>554</v>
      </c>
      <c r="AZ5876">
        <v>0</v>
      </c>
      <c r="BY5876" t="s">
        <v>342</v>
      </c>
      <c r="EQ5876">
        <v>251035</v>
      </c>
      <c r="ER5876" t="s">
        <v>12880</v>
      </c>
      <c r="EV5876">
        <v>17290790</v>
      </c>
      <c r="EW5876">
        <v>928</v>
      </c>
      <c r="EX5876">
        <v>221656</v>
      </c>
      <c r="EY5876" t="s">
        <v>12881</v>
      </c>
      <c r="EZ5876">
        <v>1</v>
      </c>
      <c r="FC5876">
        <v>7865</v>
      </c>
      <c r="FD5876" t="s">
        <v>749</v>
      </c>
    </row>
    <row r="5877" spans="1:160" x14ac:dyDescent="0.3">
      <c r="A5877" t="str">
        <f>VLOOKUP(B5877,Table2[],3,FALSE)</f>
        <v>Digital</v>
      </c>
      <c r="B5877" t="str">
        <f>IF(OR(ISNUMBER(FIND("QVC",Z5877)),ISNUMBER(FIND("QVC",AL5877))),"QVC",IF(OR(ISNUMBER(FIND("NCO",H5877)),ISNUMBER(FIND("NCO",Y5877))), "NCO", IF(AL5877="consumer","PMD.com",VLOOKUP(LEFT(H5877,2),Tables!$E$1:$F$11,2,FALSE))))</f>
        <v>PMD.com</v>
      </c>
      <c r="C5877">
        <f t="shared" si="276"/>
        <v>52400001</v>
      </c>
      <c r="D5877">
        <f t="shared" si="277"/>
        <v>1</v>
      </c>
      <c r="E5877" t="str">
        <f t="shared" ca="1" si="278"/>
        <v>MTD orders shipped</v>
      </c>
      <c r="F5877" t="s">
        <v>3539</v>
      </c>
      <c r="G5877" t="s">
        <v>335</v>
      </c>
      <c r="H5877" t="s">
        <v>12882</v>
      </c>
      <c r="I5877" s="6">
        <v>44014.473067129627</v>
      </c>
      <c r="J5877" t="s">
        <v>16</v>
      </c>
      <c r="K5877" s="6">
        <v>44014.720555555556</v>
      </c>
      <c r="M5877" t="s">
        <v>12883</v>
      </c>
      <c r="N5877" t="s">
        <v>12884</v>
      </c>
      <c r="Q5877" t="s">
        <v>454</v>
      </c>
      <c r="R5877" t="s">
        <v>407</v>
      </c>
      <c r="S5877" t="s">
        <v>12885</v>
      </c>
      <c r="T5877" t="s">
        <v>338</v>
      </c>
      <c r="U5877" t="s">
        <v>530</v>
      </c>
      <c r="W5877" t="s">
        <v>12886</v>
      </c>
      <c r="Z5877" t="s">
        <v>12883</v>
      </c>
      <c r="AA5877" t="s">
        <v>12884</v>
      </c>
      <c r="AD5877" t="s">
        <v>454</v>
      </c>
      <c r="AE5877" t="s">
        <v>407</v>
      </c>
      <c r="AF5877" t="s">
        <v>12885</v>
      </c>
      <c r="AG5877" t="s">
        <v>338</v>
      </c>
      <c r="AH5877" t="s">
        <v>530</v>
      </c>
      <c r="AJ5877" t="s">
        <v>12886</v>
      </c>
      <c r="AL5877" t="s">
        <v>339</v>
      </c>
      <c r="AM5877">
        <v>1</v>
      </c>
      <c r="AN5877">
        <v>1</v>
      </c>
      <c r="AO5877">
        <v>2895</v>
      </c>
      <c r="AQ5877">
        <v>124289</v>
      </c>
      <c r="AR5877">
        <v>52400001</v>
      </c>
      <c r="AS5877" t="s">
        <v>787</v>
      </c>
      <c r="AT5877" t="s">
        <v>115</v>
      </c>
      <c r="AW5877" t="s">
        <v>340</v>
      </c>
      <c r="AX5877" t="s">
        <v>340</v>
      </c>
      <c r="AY5877" t="s">
        <v>432</v>
      </c>
      <c r="AZ5877">
        <v>0</v>
      </c>
      <c r="BY5877" t="s">
        <v>342</v>
      </c>
      <c r="EQ5877">
        <v>251708</v>
      </c>
      <c r="ER5877" t="s">
        <v>12887</v>
      </c>
      <c r="EV5877">
        <v>17290778</v>
      </c>
      <c r="EW5877">
        <v>928</v>
      </c>
      <c r="EX5877">
        <v>221645</v>
      </c>
      <c r="EY5877" t="s">
        <v>12888</v>
      </c>
      <c r="EZ5877">
        <v>1</v>
      </c>
      <c r="FC5877">
        <v>52400001</v>
      </c>
      <c r="FD5877" t="s">
        <v>115</v>
      </c>
    </row>
    <row r="5878" spans="1:160" x14ac:dyDescent="0.3">
      <c r="A5878" t="str">
        <f>VLOOKUP(B5878,Table2[],3,FALSE)</f>
        <v>Digital</v>
      </c>
      <c r="B5878" t="str">
        <f>IF(OR(ISNUMBER(FIND("QVC",Z5878)),ISNUMBER(FIND("QVC",AL5878))),"QVC",IF(OR(ISNUMBER(FIND("NCO",H5878)),ISNUMBER(FIND("NCO",Y5878))), "NCO", IF(AL5878="consumer","PMD.com",VLOOKUP(LEFT(H5878,2),Tables!$E$1:$F$11,2,FALSE))))</f>
        <v>PMD.com</v>
      </c>
      <c r="C5878">
        <f t="shared" si="276"/>
        <v>52030001</v>
      </c>
      <c r="D5878">
        <f t="shared" si="277"/>
        <v>1</v>
      </c>
      <c r="E5878" t="str">
        <f t="shared" ca="1" si="278"/>
        <v>MTD orders shipped</v>
      </c>
      <c r="F5878" t="s">
        <v>3539</v>
      </c>
      <c r="G5878" t="s">
        <v>335</v>
      </c>
      <c r="H5878" t="s">
        <v>12882</v>
      </c>
      <c r="I5878" s="6">
        <v>44014.473067129627</v>
      </c>
      <c r="J5878" t="s">
        <v>16</v>
      </c>
      <c r="K5878" s="6">
        <v>44014.720555555556</v>
      </c>
      <c r="M5878" t="s">
        <v>12883</v>
      </c>
      <c r="N5878" t="s">
        <v>12884</v>
      </c>
      <c r="Q5878" t="s">
        <v>454</v>
      </c>
      <c r="R5878" t="s">
        <v>407</v>
      </c>
      <c r="S5878" t="s">
        <v>12885</v>
      </c>
      <c r="T5878" t="s">
        <v>338</v>
      </c>
      <c r="U5878" t="s">
        <v>530</v>
      </c>
      <c r="W5878" t="s">
        <v>12886</v>
      </c>
      <c r="Z5878" t="s">
        <v>12883</v>
      </c>
      <c r="AA5878" t="s">
        <v>12884</v>
      </c>
      <c r="AD5878" t="s">
        <v>454</v>
      </c>
      <c r="AE5878" t="s">
        <v>407</v>
      </c>
      <c r="AF5878" t="s">
        <v>12885</v>
      </c>
      <c r="AG5878" t="s">
        <v>338</v>
      </c>
      <c r="AH5878" t="s">
        <v>530</v>
      </c>
      <c r="AJ5878" t="s">
        <v>12886</v>
      </c>
      <c r="AL5878" t="s">
        <v>339</v>
      </c>
      <c r="AM5878">
        <v>1</v>
      </c>
      <c r="AN5878">
        <v>1</v>
      </c>
      <c r="AO5878">
        <v>5763</v>
      </c>
      <c r="AQ5878">
        <v>124432</v>
      </c>
      <c r="AR5878">
        <v>52030001</v>
      </c>
      <c r="AS5878" t="s">
        <v>147</v>
      </c>
      <c r="AT5878" t="s">
        <v>148</v>
      </c>
      <c r="AW5878" t="s">
        <v>340</v>
      </c>
      <c r="AX5878" t="s">
        <v>340</v>
      </c>
      <c r="AY5878" t="s">
        <v>423</v>
      </c>
      <c r="AZ5878">
        <v>0</v>
      </c>
      <c r="BY5878" t="s">
        <v>342</v>
      </c>
      <c r="EQ5878">
        <v>242566</v>
      </c>
      <c r="ER5878" t="s">
        <v>12887</v>
      </c>
      <c r="EV5878">
        <v>17290778</v>
      </c>
      <c r="EW5878">
        <v>928</v>
      </c>
      <c r="EX5878">
        <v>221645</v>
      </c>
      <c r="EY5878" t="s">
        <v>12888</v>
      </c>
      <c r="EZ5878">
        <v>1</v>
      </c>
      <c r="FC5878">
        <v>52030001</v>
      </c>
      <c r="FD5878" t="s">
        <v>148</v>
      </c>
    </row>
    <row r="5879" spans="1:160" x14ac:dyDescent="0.3">
      <c r="A5879" t="str">
        <f>VLOOKUP(B5879,Table2[],3,FALSE)</f>
        <v>Digital</v>
      </c>
      <c r="B5879" t="str">
        <f>IF(OR(ISNUMBER(FIND("QVC",Z5879)),ISNUMBER(FIND("QVC",AL5879))),"QVC",IF(OR(ISNUMBER(FIND("NCO",H5879)),ISNUMBER(FIND("NCO",Y5879))), "NCO", IF(AL5879="consumer","PMD.com",VLOOKUP(LEFT(H5879,2),Tables!$E$1:$F$11,2,FALSE))))</f>
        <v>PMD.com</v>
      </c>
      <c r="C5879">
        <f t="shared" si="276"/>
        <v>51080001</v>
      </c>
      <c r="D5879">
        <f t="shared" si="277"/>
        <v>1</v>
      </c>
      <c r="E5879" t="str">
        <f t="shared" ca="1" si="278"/>
        <v>MTD orders shipped</v>
      </c>
      <c r="F5879" t="s">
        <v>3539</v>
      </c>
      <c r="G5879" t="s">
        <v>335</v>
      </c>
      <c r="H5879" t="s">
        <v>12882</v>
      </c>
      <c r="I5879" s="6">
        <v>44014.473067129627</v>
      </c>
      <c r="J5879" t="s">
        <v>16</v>
      </c>
      <c r="K5879" s="6">
        <v>44014.720555555556</v>
      </c>
      <c r="M5879" t="s">
        <v>12883</v>
      </c>
      <c r="N5879" t="s">
        <v>12884</v>
      </c>
      <c r="Q5879" t="s">
        <v>454</v>
      </c>
      <c r="R5879" t="s">
        <v>407</v>
      </c>
      <c r="S5879" t="s">
        <v>12885</v>
      </c>
      <c r="T5879" t="s">
        <v>338</v>
      </c>
      <c r="U5879" t="s">
        <v>530</v>
      </c>
      <c r="W5879" t="s">
        <v>12886</v>
      </c>
      <c r="Z5879" t="s">
        <v>12883</v>
      </c>
      <c r="AA5879" t="s">
        <v>12884</v>
      </c>
      <c r="AD5879" t="s">
        <v>454</v>
      </c>
      <c r="AE5879" t="s">
        <v>407</v>
      </c>
      <c r="AF5879" t="s">
        <v>12885</v>
      </c>
      <c r="AG5879" t="s">
        <v>338</v>
      </c>
      <c r="AH5879" t="s">
        <v>530</v>
      </c>
      <c r="AJ5879" t="s">
        <v>12886</v>
      </c>
      <c r="AL5879" t="s">
        <v>339</v>
      </c>
      <c r="AM5879">
        <v>1</v>
      </c>
      <c r="AN5879">
        <v>1</v>
      </c>
      <c r="AO5879">
        <v>19656</v>
      </c>
      <c r="AQ5879">
        <v>124645</v>
      </c>
      <c r="AR5879">
        <v>51080001</v>
      </c>
      <c r="AS5879" t="s">
        <v>988</v>
      </c>
      <c r="AT5879" t="s">
        <v>57</v>
      </c>
      <c r="AW5879" t="s">
        <v>343</v>
      </c>
      <c r="BY5879" t="s">
        <v>342</v>
      </c>
      <c r="EQ5879">
        <v>251119</v>
      </c>
      <c r="ER5879" t="s">
        <v>12887</v>
      </c>
      <c r="EV5879">
        <v>17290778</v>
      </c>
      <c r="EW5879">
        <v>928</v>
      </c>
      <c r="EX5879">
        <v>221645</v>
      </c>
      <c r="EY5879" t="s">
        <v>12888</v>
      </c>
      <c r="EZ5879">
        <v>1</v>
      </c>
      <c r="FC5879">
        <v>51080001</v>
      </c>
      <c r="FD5879" t="s">
        <v>57</v>
      </c>
    </row>
    <row r="5880" spans="1:160" x14ac:dyDescent="0.3">
      <c r="A5880" t="str">
        <f>VLOOKUP(B5880,Table2[],3,FALSE)</f>
        <v>Digital</v>
      </c>
      <c r="B5880" t="str">
        <f>IF(OR(ISNUMBER(FIND("QVC",Z5880)),ISNUMBER(FIND("QVC",AL5880))),"QVC",IF(OR(ISNUMBER(FIND("NCO",H5880)),ISNUMBER(FIND("NCO",Y5880))), "NCO", IF(AL5880="consumer","PMD.com",VLOOKUP(LEFT(H5880,2),Tables!$E$1:$F$11,2,FALSE))))</f>
        <v>PMD.com</v>
      </c>
      <c r="C5880">
        <f t="shared" si="276"/>
        <v>54000001</v>
      </c>
      <c r="D5880">
        <f t="shared" si="277"/>
        <v>1</v>
      </c>
      <c r="E5880" t="str">
        <f t="shared" ca="1" si="278"/>
        <v>MTD orders shipped</v>
      </c>
      <c r="F5880" t="s">
        <v>3539</v>
      </c>
      <c r="G5880" t="s">
        <v>335</v>
      </c>
      <c r="H5880" t="s">
        <v>12889</v>
      </c>
      <c r="I5880" s="6">
        <v>44014.470023148147</v>
      </c>
      <c r="J5880" t="s">
        <v>16</v>
      </c>
      <c r="K5880" s="6">
        <v>44014.720810185187</v>
      </c>
      <c r="M5880" t="s">
        <v>12890</v>
      </c>
      <c r="N5880" t="s">
        <v>12891</v>
      </c>
      <c r="Q5880" t="s">
        <v>12892</v>
      </c>
      <c r="R5880" t="s">
        <v>360</v>
      </c>
      <c r="S5880" t="s">
        <v>12893</v>
      </c>
      <c r="T5880" t="s">
        <v>338</v>
      </c>
      <c r="U5880" t="s">
        <v>530</v>
      </c>
      <c r="W5880" t="s">
        <v>12894</v>
      </c>
      <c r="Z5880" t="s">
        <v>12890</v>
      </c>
      <c r="AA5880" t="s">
        <v>12891</v>
      </c>
      <c r="AD5880" t="s">
        <v>12892</v>
      </c>
      <c r="AE5880" t="s">
        <v>360</v>
      </c>
      <c r="AF5880" t="s">
        <v>12893</v>
      </c>
      <c r="AG5880" t="s">
        <v>338</v>
      </c>
      <c r="AH5880" t="s">
        <v>530</v>
      </c>
      <c r="AJ5880" t="s">
        <v>12894</v>
      </c>
      <c r="AL5880" t="s">
        <v>339</v>
      </c>
      <c r="AM5880">
        <v>1</v>
      </c>
      <c r="AN5880">
        <v>1</v>
      </c>
      <c r="AO5880">
        <v>8182</v>
      </c>
      <c r="AQ5880">
        <v>124475</v>
      </c>
      <c r="AR5880">
        <v>54000001</v>
      </c>
      <c r="AS5880" t="s">
        <v>1251</v>
      </c>
      <c r="AT5880" t="s">
        <v>84</v>
      </c>
      <c r="AW5880" t="s">
        <v>343</v>
      </c>
      <c r="BY5880" t="s">
        <v>342</v>
      </c>
      <c r="EQ5880">
        <v>247294</v>
      </c>
      <c r="ER5880" t="s">
        <v>12895</v>
      </c>
      <c r="EV5880">
        <v>17290776</v>
      </c>
      <c r="EW5880">
        <v>928</v>
      </c>
      <c r="EX5880">
        <v>221643</v>
      </c>
      <c r="EY5880" t="s">
        <v>12896</v>
      </c>
      <c r="EZ5880">
        <v>1</v>
      </c>
      <c r="FC5880">
        <v>54000001</v>
      </c>
      <c r="FD5880" t="s">
        <v>84</v>
      </c>
    </row>
    <row r="5881" spans="1:160" x14ac:dyDescent="0.3">
      <c r="A5881" t="str">
        <f>VLOOKUP(B5881,Table2[],3,FALSE)</f>
        <v>Digital</v>
      </c>
      <c r="B5881" t="str">
        <f>IF(OR(ISNUMBER(FIND("QVC",Z5881)),ISNUMBER(FIND("QVC",AL5881))),"QVC",IF(OR(ISNUMBER(FIND("NCO",H5881)),ISNUMBER(FIND("NCO",Y5881))), "NCO", IF(AL5881="consumer","PMD.com",VLOOKUP(LEFT(H5881,2),Tables!$E$1:$F$11,2,FALSE))))</f>
        <v>PMD.com</v>
      </c>
      <c r="C5881">
        <f t="shared" si="276"/>
        <v>52230001</v>
      </c>
      <c r="D5881">
        <f t="shared" si="277"/>
        <v>1</v>
      </c>
      <c r="E5881" t="str">
        <f t="shared" ca="1" si="278"/>
        <v>MTD orders shipped</v>
      </c>
      <c r="F5881" t="s">
        <v>3539</v>
      </c>
      <c r="G5881" t="s">
        <v>335</v>
      </c>
      <c r="H5881" t="s">
        <v>12889</v>
      </c>
      <c r="I5881" s="6">
        <v>44014.470023148147</v>
      </c>
      <c r="J5881" t="s">
        <v>16</v>
      </c>
      <c r="K5881" s="6">
        <v>44014.720810185187</v>
      </c>
      <c r="M5881" t="s">
        <v>12890</v>
      </c>
      <c r="N5881" t="s">
        <v>12891</v>
      </c>
      <c r="Q5881" t="s">
        <v>12892</v>
      </c>
      <c r="R5881" t="s">
        <v>360</v>
      </c>
      <c r="S5881" t="s">
        <v>12893</v>
      </c>
      <c r="T5881" t="s">
        <v>338</v>
      </c>
      <c r="U5881" t="s">
        <v>530</v>
      </c>
      <c r="W5881" t="s">
        <v>12894</v>
      </c>
      <c r="Z5881" t="s">
        <v>12890</v>
      </c>
      <c r="AA5881" t="s">
        <v>12891</v>
      </c>
      <c r="AD5881" t="s">
        <v>12892</v>
      </c>
      <c r="AE5881" t="s">
        <v>360</v>
      </c>
      <c r="AF5881" t="s">
        <v>12893</v>
      </c>
      <c r="AG5881" t="s">
        <v>338</v>
      </c>
      <c r="AH5881" t="s">
        <v>530</v>
      </c>
      <c r="AJ5881" t="s">
        <v>12894</v>
      </c>
      <c r="AL5881" t="s">
        <v>339</v>
      </c>
      <c r="AM5881">
        <v>1</v>
      </c>
      <c r="AN5881">
        <v>1</v>
      </c>
      <c r="AO5881">
        <v>1194</v>
      </c>
      <c r="AQ5881">
        <v>124434</v>
      </c>
      <c r="AR5881">
        <v>52230001</v>
      </c>
      <c r="AS5881" t="s">
        <v>105</v>
      </c>
      <c r="AT5881" t="s">
        <v>106</v>
      </c>
      <c r="AW5881" t="s">
        <v>340</v>
      </c>
      <c r="AX5881" t="s">
        <v>340</v>
      </c>
      <c r="AY5881" t="s">
        <v>341</v>
      </c>
      <c r="AZ5881">
        <v>0</v>
      </c>
      <c r="BY5881" t="s">
        <v>342</v>
      </c>
      <c r="EQ5881">
        <v>247324</v>
      </c>
      <c r="ER5881" t="s">
        <v>12895</v>
      </c>
      <c r="EV5881">
        <v>17290776</v>
      </c>
      <c r="EW5881">
        <v>928</v>
      </c>
      <c r="EX5881">
        <v>221643</v>
      </c>
      <c r="EY5881" t="s">
        <v>12896</v>
      </c>
      <c r="EZ5881">
        <v>1</v>
      </c>
      <c r="FC5881">
        <v>52230001</v>
      </c>
      <c r="FD5881" t="s">
        <v>106</v>
      </c>
    </row>
    <row r="5882" spans="1:160" x14ac:dyDescent="0.3">
      <c r="A5882" t="str">
        <f>VLOOKUP(B5882,Table2[],3,FALSE)</f>
        <v>Digital</v>
      </c>
      <c r="B5882" t="str">
        <f>IF(OR(ISNUMBER(FIND("QVC",Z5882)),ISNUMBER(FIND("QVC",AL5882))),"QVC",IF(OR(ISNUMBER(FIND("NCO",H5882)),ISNUMBER(FIND("NCO",Y5882))), "NCO", IF(AL5882="consumer","PMD.com",VLOOKUP(LEFT(H5882,2),Tables!$E$1:$F$11,2,FALSE))))</f>
        <v>PMD.com</v>
      </c>
      <c r="C5882">
        <f t="shared" si="276"/>
        <v>53810001</v>
      </c>
      <c r="D5882">
        <f t="shared" si="277"/>
        <v>1</v>
      </c>
      <c r="E5882" t="str">
        <f t="shared" ca="1" si="278"/>
        <v>MTD orders shipped</v>
      </c>
      <c r="F5882" t="s">
        <v>3539</v>
      </c>
      <c r="G5882" t="s">
        <v>335</v>
      </c>
      <c r="H5882" t="s">
        <v>12889</v>
      </c>
      <c r="I5882" s="6">
        <v>44014.470023148147</v>
      </c>
      <c r="J5882" t="s">
        <v>16</v>
      </c>
      <c r="K5882" s="6">
        <v>44014.720810185187</v>
      </c>
      <c r="M5882" t="s">
        <v>12890</v>
      </c>
      <c r="N5882" t="s">
        <v>12891</v>
      </c>
      <c r="Q5882" t="s">
        <v>12892</v>
      </c>
      <c r="R5882" t="s">
        <v>360</v>
      </c>
      <c r="S5882" t="s">
        <v>12893</v>
      </c>
      <c r="T5882" t="s">
        <v>338</v>
      </c>
      <c r="U5882" t="s">
        <v>530</v>
      </c>
      <c r="W5882" t="s">
        <v>12894</v>
      </c>
      <c r="Z5882" t="s">
        <v>12890</v>
      </c>
      <c r="AA5882" t="s">
        <v>12891</v>
      </c>
      <c r="AD5882" t="s">
        <v>12892</v>
      </c>
      <c r="AE5882" t="s">
        <v>360</v>
      </c>
      <c r="AF5882" t="s">
        <v>12893</v>
      </c>
      <c r="AG5882" t="s">
        <v>338</v>
      </c>
      <c r="AH5882" t="s">
        <v>530</v>
      </c>
      <c r="AJ5882" t="s">
        <v>12894</v>
      </c>
      <c r="AL5882" t="s">
        <v>339</v>
      </c>
      <c r="AM5882">
        <v>1</v>
      </c>
      <c r="AN5882">
        <v>1</v>
      </c>
      <c r="AO5882">
        <v>5409</v>
      </c>
      <c r="AQ5882">
        <v>124462</v>
      </c>
      <c r="AR5882">
        <v>53810001</v>
      </c>
      <c r="AS5882" t="s">
        <v>133</v>
      </c>
      <c r="AT5882" t="s">
        <v>132</v>
      </c>
      <c r="AW5882" t="s">
        <v>340</v>
      </c>
      <c r="AX5882">
        <v>0</v>
      </c>
      <c r="AY5882" t="s">
        <v>348</v>
      </c>
      <c r="AZ5882">
        <v>0</v>
      </c>
      <c r="BY5882" t="s">
        <v>342</v>
      </c>
      <c r="EQ5882">
        <v>245175</v>
      </c>
      <c r="ER5882" t="s">
        <v>12895</v>
      </c>
      <c r="EV5882">
        <v>17290776</v>
      </c>
      <c r="EW5882">
        <v>928</v>
      </c>
      <c r="EX5882">
        <v>221643</v>
      </c>
      <c r="EY5882" t="s">
        <v>12896</v>
      </c>
      <c r="EZ5882">
        <v>1</v>
      </c>
      <c r="FC5882">
        <v>53810001</v>
      </c>
      <c r="FD5882" t="s">
        <v>132</v>
      </c>
    </row>
    <row r="5883" spans="1:160" x14ac:dyDescent="0.3">
      <c r="A5883" t="str">
        <f>VLOOKUP(B5883,Table2[],3,FALSE)</f>
        <v>Digital</v>
      </c>
      <c r="B5883" t="str">
        <f>IF(OR(ISNUMBER(FIND("QVC",Z5883)),ISNUMBER(FIND("QVC",AL5883))),"QVC",IF(OR(ISNUMBER(FIND("NCO",H5883)),ISNUMBER(FIND("NCO",Y5883))), "NCO", IF(AL5883="consumer","PMD.com",VLOOKUP(LEFT(H5883,2),Tables!$E$1:$F$11,2,FALSE))))</f>
        <v>PMD.com</v>
      </c>
      <c r="C5883">
        <f t="shared" si="276"/>
        <v>53720001</v>
      </c>
      <c r="D5883">
        <f t="shared" si="277"/>
        <v>1</v>
      </c>
      <c r="E5883" t="str">
        <f t="shared" ca="1" si="278"/>
        <v>MTD orders shipped</v>
      </c>
      <c r="F5883" t="s">
        <v>3539</v>
      </c>
      <c r="G5883" t="s">
        <v>335</v>
      </c>
      <c r="H5883" t="s">
        <v>12889</v>
      </c>
      <c r="I5883" s="6">
        <v>44014.470023148147</v>
      </c>
      <c r="J5883" t="s">
        <v>16</v>
      </c>
      <c r="K5883" s="6">
        <v>44014.720810185187</v>
      </c>
      <c r="M5883" t="s">
        <v>12890</v>
      </c>
      <c r="N5883" t="s">
        <v>12891</v>
      </c>
      <c r="Q5883" t="s">
        <v>12892</v>
      </c>
      <c r="R5883" t="s">
        <v>360</v>
      </c>
      <c r="S5883" t="s">
        <v>12893</v>
      </c>
      <c r="T5883" t="s">
        <v>338</v>
      </c>
      <c r="U5883" t="s">
        <v>530</v>
      </c>
      <c r="W5883" t="s">
        <v>12894</v>
      </c>
      <c r="Z5883" t="s">
        <v>12890</v>
      </c>
      <c r="AA5883" t="s">
        <v>12891</v>
      </c>
      <c r="AD5883" t="s">
        <v>12892</v>
      </c>
      <c r="AE5883" t="s">
        <v>360</v>
      </c>
      <c r="AF5883" t="s">
        <v>12893</v>
      </c>
      <c r="AG5883" t="s">
        <v>338</v>
      </c>
      <c r="AH5883" t="s">
        <v>530</v>
      </c>
      <c r="AJ5883" t="s">
        <v>12894</v>
      </c>
      <c r="AL5883" t="s">
        <v>339</v>
      </c>
      <c r="AM5883">
        <v>1</v>
      </c>
      <c r="AN5883">
        <v>1</v>
      </c>
      <c r="AO5883">
        <v>4904</v>
      </c>
      <c r="AQ5883">
        <v>124455</v>
      </c>
      <c r="AR5883">
        <v>53720001</v>
      </c>
      <c r="AS5883" t="s">
        <v>1754</v>
      </c>
      <c r="AT5883" t="s">
        <v>69</v>
      </c>
      <c r="AW5883" t="s">
        <v>343</v>
      </c>
      <c r="BY5883" t="s">
        <v>342</v>
      </c>
      <c r="EQ5883">
        <v>248482</v>
      </c>
      <c r="ER5883" t="s">
        <v>12895</v>
      </c>
      <c r="EV5883">
        <v>17290776</v>
      </c>
      <c r="EW5883">
        <v>928</v>
      </c>
      <c r="EX5883">
        <v>221643</v>
      </c>
      <c r="EY5883" t="s">
        <v>12896</v>
      </c>
      <c r="EZ5883">
        <v>1</v>
      </c>
      <c r="FC5883">
        <v>53720001</v>
      </c>
      <c r="FD5883" t="s">
        <v>69</v>
      </c>
    </row>
    <row r="5884" spans="1:160" x14ac:dyDescent="0.3">
      <c r="A5884" t="str">
        <f>VLOOKUP(B5884,Table2[],3,FALSE)</f>
        <v>Digital</v>
      </c>
      <c r="B5884" t="str">
        <f>IF(OR(ISNUMBER(FIND("QVC",Z5884)),ISNUMBER(FIND("QVC",AL5884))),"QVC",IF(OR(ISNUMBER(FIND("NCO",H5884)),ISNUMBER(FIND("NCO",Y5884))), "NCO", IF(AL5884="consumer","PMD.com",VLOOKUP(LEFT(H5884,2),Tables!$E$1:$F$11,2,FALSE))))</f>
        <v>PMD.com</v>
      </c>
      <c r="C5884">
        <f t="shared" si="276"/>
        <v>53920001</v>
      </c>
      <c r="D5884">
        <f t="shared" si="277"/>
        <v>1</v>
      </c>
      <c r="E5884" t="str">
        <f t="shared" ca="1" si="278"/>
        <v>MTD orders shipped</v>
      </c>
      <c r="F5884" t="s">
        <v>3539</v>
      </c>
      <c r="G5884" t="s">
        <v>335</v>
      </c>
      <c r="H5884" t="s">
        <v>12889</v>
      </c>
      <c r="I5884" s="6">
        <v>44014.470023148147</v>
      </c>
      <c r="J5884" t="s">
        <v>16</v>
      </c>
      <c r="K5884" s="6">
        <v>44014.720810185187</v>
      </c>
      <c r="M5884" t="s">
        <v>12890</v>
      </c>
      <c r="N5884" t="s">
        <v>12891</v>
      </c>
      <c r="Q5884" t="s">
        <v>12892</v>
      </c>
      <c r="R5884" t="s">
        <v>360</v>
      </c>
      <c r="S5884" t="s">
        <v>12893</v>
      </c>
      <c r="T5884" t="s">
        <v>338</v>
      </c>
      <c r="U5884" t="s">
        <v>530</v>
      </c>
      <c r="W5884" t="s">
        <v>12894</v>
      </c>
      <c r="Z5884" t="s">
        <v>12890</v>
      </c>
      <c r="AA5884" t="s">
        <v>12891</v>
      </c>
      <c r="AD5884" t="s">
        <v>12892</v>
      </c>
      <c r="AE5884" t="s">
        <v>360</v>
      </c>
      <c r="AF5884" t="s">
        <v>12893</v>
      </c>
      <c r="AG5884" t="s">
        <v>338</v>
      </c>
      <c r="AH5884" t="s">
        <v>530</v>
      </c>
      <c r="AJ5884" t="s">
        <v>12894</v>
      </c>
      <c r="AL5884" t="s">
        <v>339</v>
      </c>
      <c r="AM5884">
        <v>1</v>
      </c>
      <c r="AN5884">
        <v>1</v>
      </c>
      <c r="AO5884">
        <v>14899</v>
      </c>
      <c r="AQ5884">
        <v>124468</v>
      </c>
      <c r="AR5884">
        <v>53920001</v>
      </c>
      <c r="AS5884" t="s">
        <v>42</v>
      </c>
      <c r="AT5884" t="s">
        <v>40</v>
      </c>
      <c r="AW5884" t="s">
        <v>343</v>
      </c>
      <c r="BY5884" t="s">
        <v>342</v>
      </c>
      <c r="EQ5884">
        <v>247476</v>
      </c>
      <c r="ER5884" t="s">
        <v>12895</v>
      </c>
      <c r="EV5884">
        <v>17290776</v>
      </c>
      <c r="EW5884">
        <v>928</v>
      </c>
      <c r="EX5884">
        <v>221643</v>
      </c>
      <c r="EY5884" t="s">
        <v>12896</v>
      </c>
      <c r="EZ5884">
        <v>1</v>
      </c>
      <c r="FC5884">
        <v>95384</v>
      </c>
      <c r="FD5884" t="s">
        <v>3530</v>
      </c>
    </row>
    <row r="5885" spans="1:160" x14ac:dyDescent="0.3">
      <c r="A5885" t="str">
        <f>VLOOKUP(B5885,Table2[],3,FALSE)</f>
        <v>Digital</v>
      </c>
      <c r="B5885" t="str">
        <f>IF(OR(ISNUMBER(FIND("QVC",Z5885)),ISNUMBER(FIND("QVC",AL5885))),"QVC",IF(OR(ISNUMBER(FIND("NCO",H5885)),ISNUMBER(FIND("NCO",Y5885))), "NCO", IF(AL5885="consumer","PMD.com",VLOOKUP(LEFT(H5885,2),Tables!$E$1:$F$11,2,FALSE))))</f>
        <v>PMD.com</v>
      </c>
      <c r="C5885">
        <f t="shared" si="276"/>
        <v>52430001</v>
      </c>
      <c r="D5885">
        <f t="shared" si="277"/>
        <v>1</v>
      </c>
      <c r="E5885" t="str">
        <f t="shared" ca="1" si="278"/>
        <v>MTD orders shipped</v>
      </c>
      <c r="F5885" t="s">
        <v>3539</v>
      </c>
      <c r="G5885" t="s">
        <v>335</v>
      </c>
      <c r="H5885" t="s">
        <v>12889</v>
      </c>
      <c r="I5885" s="6">
        <v>44014.470023148147</v>
      </c>
      <c r="J5885" t="s">
        <v>16</v>
      </c>
      <c r="K5885" s="6">
        <v>44014.720810185187</v>
      </c>
      <c r="M5885" t="s">
        <v>12890</v>
      </c>
      <c r="N5885" t="s">
        <v>12891</v>
      </c>
      <c r="Q5885" t="s">
        <v>12892</v>
      </c>
      <c r="R5885" t="s">
        <v>360</v>
      </c>
      <c r="S5885" t="s">
        <v>12893</v>
      </c>
      <c r="T5885" t="s">
        <v>338</v>
      </c>
      <c r="U5885" t="s">
        <v>530</v>
      </c>
      <c r="W5885" t="s">
        <v>12894</v>
      </c>
      <c r="Z5885" t="s">
        <v>12890</v>
      </c>
      <c r="AA5885" t="s">
        <v>12891</v>
      </c>
      <c r="AD5885" t="s">
        <v>12892</v>
      </c>
      <c r="AE5885" t="s">
        <v>360</v>
      </c>
      <c r="AF5885" t="s">
        <v>12893</v>
      </c>
      <c r="AG5885" t="s">
        <v>338</v>
      </c>
      <c r="AH5885" t="s">
        <v>530</v>
      </c>
      <c r="AJ5885" t="s">
        <v>12894</v>
      </c>
      <c r="AL5885" t="s">
        <v>339</v>
      </c>
      <c r="AM5885">
        <v>1</v>
      </c>
      <c r="AN5885">
        <v>1</v>
      </c>
      <c r="AO5885">
        <v>12063</v>
      </c>
      <c r="AQ5885">
        <v>127155</v>
      </c>
      <c r="AR5885">
        <v>52430001</v>
      </c>
      <c r="AS5885" t="s">
        <v>9635</v>
      </c>
      <c r="AT5885" t="s">
        <v>75</v>
      </c>
      <c r="AW5885" t="s">
        <v>340</v>
      </c>
      <c r="AX5885" t="s">
        <v>340</v>
      </c>
      <c r="AY5885" t="s">
        <v>357</v>
      </c>
      <c r="AZ5885" t="s">
        <v>363</v>
      </c>
      <c r="BY5885" t="s">
        <v>342</v>
      </c>
      <c r="EQ5885">
        <v>252868</v>
      </c>
      <c r="ER5885" t="s">
        <v>12895</v>
      </c>
      <c r="EV5885">
        <v>17290776</v>
      </c>
      <c r="EW5885">
        <v>928</v>
      </c>
      <c r="EX5885">
        <v>221643</v>
      </c>
      <c r="EY5885" t="s">
        <v>12896</v>
      </c>
      <c r="EZ5885">
        <v>1</v>
      </c>
      <c r="FC5885">
        <v>95384</v>
      </c>
      <c r="FD5885" t="s">
        <v>3530</v>
      </c>
    </row>
    <row r="5886" spans="1:160" x14ac:dyDescent="0.3">
      <c r="A5886" t="str">
        <f>VLOOKUP(B5886,Table2[],3,FALSE)</f>
        <v>Digital</v>
      </c>
      <c r="B5886" t="str">
        <f>IF(OR(ISNUMBER(FIND("QVC",Z5886)),ISNUMBER(FIND("QVC",AL5886))),"QVC",IF(OR(ISNUMBER(FIND("NCO",H5886)),ISNUMBER(FIND("NCO",Y5886))), "NCO", IF(AL5886="consumer","PMD.com",VLOOKUP(LEFT(H5886,2),Tables!$E$1:$F$11,2,FALSE))))</f>
        <v>PMD.com</v>
      </c>
      <c r="C5886">
        <f t="shared" si="276"/>
        <v>51090030</v>
      </c>
      <c r="D5886">
        <f t="shared" si="277"/>
        <v>1</v>
      </c>
      <c r="E5886" t="str">
        <f t="shared" ca="1" si="278"/>
        <v>MTD orders shipped</v>
      </c>
      <c r="F5886" t="s">
        <v>3539</v>
      </c>
      <c r="G5886" t="s">
        <v>335</v>
      </c>
      <c r="H5886" t="s">
        <v>12889</v>
      </c>
      <c r="I5886" s="6">
        <v>44014.470023148147</v>
      </c>
      <c r="J5886" t="s">
        <v>16</v>
      </c>
      <c r="K5886" s="6">
        <v>44014.720810185187</v>
      </c>
      <c r="M5886" t="s">
        <v>12890</v>
      </c>
      <c r="N5886" t="s">
        <v>12891</v>
      </c>
      <c r="Q5886" t="s">
        <v>12892</v>
      </c>
      <c r="R5886" t="s">
        <v>360</v>
      </c>
      <c r="S5886" t="s">
        <v>12893</v>
      </c>
      <c r="T5886" t="s">
        <v>338</v>
      </c>
      <c r="U5886" t="s">
        <v>530</v>
      </c>
      <c r="W5886" t="s">
        <v>12894</v>
      </c>
      <c r="Z5886" t="s">
        <v>12890</v>
      </c>
      <c r="AA5886" t="s">
        <v>12891</v>
      </c>
      <c r="AD5886" t="s">
        <v>12892</v>
      </c>
      <c r="AE5886" t="s">
        <v>360</v>
      </c>
      <c r="AF5886" t="s">
        <v>12893</v>
      </c>
      <c r="AG5886" t="s">
        <v>338</v>
      </c>
      <c r="AH5886" t="s">
        <v>530</v>
      </c>
      <c r="AJ5886" t="s">
        <v>12894</v>
      </c>
      <c r="AL5886" t="s">
        <v>339</v>
      </c>
      <c r="AM5886">
        <v>1</v>
      </c>
      <c r="AN5886">
        <v>1</v>
      </c>
      <c r="AO5886">
        <v>6688</v>
      </c>
      <c r="AQ5886">
        <v>125960</v>
      </c>
      <c r="AR5886">
        <v>51090030</v>
      </c>
      <c r="AS5886" t="s">
        <v>3043</v>
      </c>
      <c r="AT5886" t="s">
        <v>628</v>
      </c>
      <c r="AW5886" t="s">
        <v>343</v>
      </c>
      <c r="BY5886" t="s">
        <v>342</v>
      </c>
      <c r="BZ5886" t="b">
        <v>0</v>
      </c>
      <c r="EQ5886">
        <v>243047</v>
      </c>
      <c r="ER5886" t="s">
        <v>12895</v>
      </c>
      <c r="EV5886">
        <v>17290776</v>
      </c>
      <c r="EW5886">
        <v>928</v>
      </c>
      <c r="EX5886">
        <v>221643</v>
      </c>
      <c r="EY5886" t="s">
        <v>12896</v>
      </c>
      <c r="EZ5886">
        <v>1</v>
      </c>
      <c r="FC5886">
        <v>95384</v>
      </c>
      <c r="FD5886" t="s">
        <v>3530</v>
      </c>
    </row>
    <row r="5887" spans="1:160" x14ac:dyDescent="0.3">
      <c r="A5887" t="str">
        <f>VLOOKUP(B5887,Table2[],3,FALSE)</f>
        <v>Retail</v>
      </c>
      <c r="B5887" t="str">
        <f>IF(OR(ISNUMBER(FIND("QVC",Z5887)),ISNUMBER(FIND("QVC",AL5887))),"QVC",IF(OR(ISNUMBER(FIND("NCO",H5887)),ISNUMBER(FIND("NCO",Y5887))), "NCO", IF(AL5887="consumer","PMD.com",VLOOKUP(LEFT(H5887,2),Tables!$E$1:$F$11,2,FALSE))))</f>
        <v>Retail Accounts</v>
      </c>
      <c r="C5887">
        <f t="shared" si="276"/>
        <v>535501</v>
      </c>
      <c r="D5887">
        <f t="shared" si="277"/>
        <v>100</v>
      </c>
      <c r="E5887" t="str">
        <f t="shared" ca="1" si="278"/>
        <v>shifted orders shipped</v>
      </c>
      <c r="F5887" t="s">
        <v>3539</v>
      </c>
      <c r="G5887" t="s">
        <v>335</v>
      </c>
      <c r="H5887" t="s">
        <v>12897</v>
      </c>
      <c r="I5887" s="6">
        <v>44008.53402777778</v>
      </c>
      <c r="J5887" t="s">
        <v>16</v>
      </c>
      <c r="K5887" s="6">
        <v>44014.720833333333</v>
      </c>
      <c r="Y5887" t="s">
        <v>110</v>
      </c>
      <c r="AA5887" t="s">
        <v>12898</v>
      </c>
      <c r="AD5887" t="s">
        <v>12899</v>
      </c>
      <c r="AE5887" t="s">
        <v>377</v>
      </c>
      <c r="AF5887">
        <v>21770</v>
      </c>
      <c r="AG5887" t="s">
        <v>338</v>
      </c>
      <c r="AK5887">
        <v>1033918430731</v>
      </c>
      <c r="AM5887">
        <v>100</v>
      </c>
      <c r="AN5887">
        <v>100</v>
      </c>
      <c r="AO5887">
        <v>5715</v>
      </c>
      <c r="AQ5887">
        <v>124621</v>
      </c>
      <c r="AR5887">
        <v>535501</v>
      </c>
      <c r="AS5887" t="s">
        <v>158</v>
      </c>
      <c r="AT5887" t="s">
        <v>159</v>
      </c>
      <c r="AW5887" t="s">
        <v>340</v>
      </c>
      <c r="AX5887" t="s">
        <v>340</v>
      </c>
      <c r="AY5887" t="s">
        <v>351</v>
      </c>
      <c r="AZ5887" t="s">
        <v>441</v>
      </c>
      <c r="BY5887" t="s">
        <v>342</v>
      </c>
      <c r="EQ5887">
        <v>245276</v>
      </c>
      <c r="ER5887" t="s">
        <v>109</v>
      </c>
      <c r="ES5887">
        <v>7310626660</v>
      </c>
      <c r="EV5887">
        <v>17274461</v>
      </c>
      <c r="EW5887">
        <v>928</v>
      </c>
      <c r="EX5887">
        <v>218559</v>
      </c>
      <c r="EY5887" t="s">
        <v>12900</v>
      </c>
      <c r="EZ5887">
        <v>1</v>
      </c>
      <c r="FC5887">
        <v>535501</v>
      </c>
      <c r="FD5887" t="s">
        <v>159</v>
      </c>
    </row>
    <row r="5888" spans="1:160" x14ac:dyDescent="0.3">
      <c r="A5888" t="str">
        <f>VLOOKUP(B5888,Table2[],3,FALSE)</f>
        <v>Retail</v>
      </c>
      <c r="B5888" t="str">
        <f>IF(OR(ISNUMBER(FIND("QVC",Z5888)),ISNUMBER(FIND("QVC",AL5888))),"QVC",IF(OR(ISNUMBER(FIND("NCO",H5888)),ISNUMBER(FIND("NCO",Y5888))), "NCO", IF(AL5888="consumer","PMD.com",VLOOKUP(LEFT(H5888,2),Tables!$E$1:$F$11,2,FALSE))))</f>
        <v>Retail Accounts</v>
      </c>
      <c r="C5888">
        <f t="shared" si="276"/>
        <v>53740001</v>
      </c>
      <c r="D5888">
        <f t="shared" si="277"/>
        <v>100</v>
      </c>
      <c r="E5888" t="str">
        <f t="shared" ca="1" si="278"/>
        <v>shifted orders shipped</v>
      </c>
      <c r="F5888" t="s">
        <v>3539</v>
      </c>
      <c r="G5888" t="s">
        <v>335</v>
      </c>
      <c r="H5888" t="s">
        <v>12897</v>
      </c>
      <c r="I5888" s="6">
        <v>44008.53402777778</v>
      </c>
      <c r="J5888" t="s">
        <v>16</v>
      </c>
      <c r="K5888" s="6">
        <v>44014.720833333333</v>
      </c>
      <c r="Y5888" t="s">
        <v>110</v>
      </c>
      <c r="AA5888" t="s">
        <v>12898</v>
      </c>
      <c r="AD5888" t="s">
        <v>12899</v>
      </c>
      <c r="AE5888" t="s">
        <v>377</v>
      </c>
      <c r="AF5888">
        <v>21770</v>
      </c>
      <c r="AG5888" t="s">
        <v>338</v>
      </c>
      <c r="AK5888">
        <v>1033918430731</v>
      </c>
      <c r="AM5888">
        <v>100</v>
      </c>
      <c r="AN5888">
        <v>100</v>
      </c>
      <c r="AO5888">
        <v>6057</v>
      </c>
      <c r="AQ5888">
        <v>124457</v>
      </c>
      <c r="AR5888">
        <v>53740001</v>
      </c>
      <c r="AS5888" t="s">
        <v>578</v>
      </c>
      <c r="AT5888" t="s">
        <v>70</v>
      </c>
      <c r="AW5888" t="s">
        <v>343</v>
      </c>
      <c r="BY5888" t="s">
        <v>342</v>
      </c>
      <c r="EQ5888">
        <v>244002</v>
      </c>
      <c r="ER5888" t="s">
        <v>109</v>
      </c>
      <c r="ES5888">
        <v>7310626660</v>
      </c>
      <c r="EV5888">
        <v>17274461</v>
      </c>
      <c r="EW5888">
        <v>928</v>
      </c>
      <c r="EX5888">
        <v>218559</v>
      </c>
      <c r="EY5888" t="s">
        <v>12900</v>
      </c>
      <c r="EZ5888">
        <v>1</v>
      </c>
      <c r="FC5888">
        <v>53740001</v>
      </c>
      <c r="FD5888" t="s">
        <v>70</v>
      </c>
    </row>
    <row r="5889" spans="1:160" x14ac:dyDescent="0.3">
      <c r="A5889" t="str">
        <f>VLOOKUP(B5889,Table2[],3,FALSE)</f>
        <v>Retail</v>
      </c>
      <c r="B5889" t="str">
        <f>IF(OR(ISNUMBER(FIND("QVC",Z5889)),ISNUMBER(FIND("QVC",AL5889))),"QVC",IF(OR(ISNUMBER(FIND("NCO",H5889)),ISNUMBER(FIND("NCO",Y5889))), "NCO", IF(AL5889="consumer","PMD.com",VLOOKUP(LEFT(H5889,2),Tables!$E$1:$F$11,2,FALSE))))</f>
        <v>Retail Accounts</v>
      </c>
      <c r="C5889">
        <f t="shared" si="276"/>
        <v>53720001</v>
      </c>
      <c r="D5889">
        <f t="shared" si="277"/>
        <v>100</v>
      </c>
      <c r="E5889" t="str">
        <f t="shared" ca="1" si="278"/>
        <v>shifted orders shipped</v>
      </c>
      <c r="F5889" t="s">
        <v>3539</v>
      </c>
      <c r="G5889" t="s">
        <v>335</v>
      </c>
      <c r="H5889" t="s">
        <v>12897</v>
      </c>
      <c r="I5889" s="6">
        <v>44008.53402777778</v>
      </c>
      <c r="J5889" t="s">
        <v>16</v>
      </c>
      <c r="K5889" s="6">
        <v>44014.720833333333</v>
      </c>
      <c r="Y5889" t="s">
        <v>110</v>
      </c>
      <c r="AA5889" t="s">
        <v>12898</v>
      </c>
      <c r="AD5889" t="s">
        <v>12899</v>
      </c>
      <c r="AE5889" t="s">
        <v>377</v>
      </c>
      <c r="AF5889">
        <v>21770</v>
      </c>
      <c r="AG5889" t="s">
        <v>338</v>
      </c>
      <c r="AK5889">
        <v>1033918430731</v>
      </c>
      <c r="AM5889">
        <v>100</v>
      </c>
      <c r="AN5889">
        <v>100</v>
      </c>
      <c r="AO5889">
        <v>4904</v>
      </c>
      <c r="AQ5889">
        <v>124455</v>
      </c>
      <c r="AR5889">
        <v>53720001</v>
      </c>
      <c r="AS5889" t="s">
        <v>1754</v>
      </c>
      <c r="AT5889" t="s">
        <v>69</v>
      </c>
      <c r="AW5889" t="s">
        <v>343</v>
      </c>
      <c r="BY5889" t="s">
        <v>342</v>
      </c>
      <c r="EQ5889">
        <v>248482</v>
      </c>
      <c r="ER5889" t="s">
        <v>109</v>
      </c>
      <c r="ES5889">
        <v>7310626660</v>
      </c>
      <c r="EV5889">
        <v>17274461</v>
      </c>
      <c r="EW5889">
        <v>928</v>
      </c>
      <c r="EX5889">
        <v>218559</v>
      </c>
      <c r="EY5889" t="s">
        <v>12900</v>
      </c>
      <c r="EZ5889">
        <v>1</v>
      </c>
      <c r="FC5889">
        <v>53720001</v>
      </c>
      <c r="FD5889" t="s">
        <v>69</v>
      </c>
    </row>
    <row r="5890" spans="1:160" x14ac:dyDescent="0.3">
      <c r="A5890" t="str">
        <f>VLOOKUP(B5890,Table2[],3,FALSE)</f>
        <v>Retail</v>
      </c>
      <c r="B5890" t="str">
        <f>IF(OR(ISNUMBER(FIND("QVC",Z5890)),ISNUMBER(FIND("QVC",AL5890))),"QVC",IF(OR(ISNUMBER(FIND("NCO",H5890)),ISNUMBER(FIND("NCO",Y5890))), "NCO", IF(AL5890="consumer","PMD.com",VLOOKUP(LEFT(H5890,2),Tables!$E$1:$F$11,2,FALSE))))</f>
        <v>Retail Accounts</v>
      </c>
      <c r="C5890">
        <f t="shared" si="276"/>
        <v>51090061</v>
      </c>
      <c r="D5890">
        <f t="shared" si="277"/>
        <v>750</v>
      </c>
      <c r="E5890" t="str">
        <f t="shared" ca="1" si="278"/>
        <v>shifted orders shipped</v>
      </c>
      <c r="F5890" t="s">
        <v>3539</v>
      </c>
      <c r="G5890" t="s">
        <v>335</v>
      </c>
      <c r="H5890" t="s">
        <v>12897</v>
      </c>
      <c r="I5890" s="6">
        <v>44008.53402777778</v>
      </c>
      <c r="J5890" t="s">
        <v>16</v>
      </c>
      <c r="K5890" s="6">
        <v>44014.720833333333</v>
      </c>
      <c r="Y5890" t="s">
        <v>110</v>
      </c>
      <c r="AA5890" t="s">
        <v>12898</v>
      </c>
      <c r="AD5890" t="s">
        <v>12899</v>
      </c>
      <c r="AE5890" t="s">
        <v>377</v>
      </c>
      <c r="AF5890">
        <v>21770</v>
      </c>
      <c r="AG5890" t="s">
        <v>338</v>
      </c>
      <c r="AK5890">
        <v>1033918430731</v>
      </c>
      <c r="AM5890">
        <v>750</v>
      </c>
      <c r="AN5890">
        <v>750</v>
      </c>
      <c r="AO5890">
        <v>8078</v>
      </c>
      <c r="AQ5890">
        <v>124010</v>
      </c>
      <c r="AR5890">
        <v>51090061</v>
      </c>
      <c r="AS5890" t="s">
        <v>1013</v>
      </c>
      <c r="AT5890" t="s">
        <v>122</v>
      </c>
      <c r="AW5890" t="s">
        <v>340</v>
      </c>
      <c r="AX5890" t="s">
        <v>340</v>
      </c>
      <c r="AY5890" t="s">
        <v>357</v>
      </c>
      <c r="AZ5890" t="s">
        <v>363</v>
      </c>
      <c r="BY5890" t="s">
        <v>342</v>
      </c>
      <c r="EQ5890">
        <v>251819</v>
      </c>
      <c r="ER5890" t="s">
        <v>109</v>
      </c>
      <c r="ES5890">
        <v>7310626660</v>
      </c>
      <c r="EV5890">
        <v>17274461</v>
      </c>
      <c r="EW5890">
        <v>928</v>
      </c>
      <c r="EX5890">
        <v>218559</v>
      </c>
      <c r="EY5890" t="s">
        <v>12900</v>
      </c>
      <c r="EZ5890">
        <v>1</v>
      </c>
      <c r="FC5890">
        <v>51090061</v>
      </c>
      <c r="FD5890" t="s">
        <v>122</v>
      </c>
    </row>
    <row r="5891" spans="1:160" x14ac:dyDescent="0.3">
      <c r="A5891" t="str">
        <f>VLOOKUP(B5891,Table2[],3,FALSE)</f>
        <v>Retail</v>
      </c>
      <c r="B5891" t="str">
        <f>IF(OR(ISNUMBER(FIND("QVC",Z5891)),ISNUMBER(FIND("QVC",AL5891))),"QVC",IF(OR(ISNUMBER(FIND("NCO",H5891)),ISNUMBER(FIND("NCO",Y5891))), "NCO", IF(AL5891="consumer","PMD.com",VLOOKUP(LEFT(H5891,2),Tables!$E$1:$F$11,2,FALSE))))</f>
        <v>Retail Accounts</v>
      </c>
      <c r="C5891">
        <f t="shared" si="276"/>
        <v>53700001</v>
      </c>
      <c r="D5891">
        <f t="shared" si="277"/>
        <v>100</v>
      </c>
      <c r="E5891" t="str">
        <f t="shared" ca="1" si="278"/>
        <v>shifted orders shipped</v>
      </c>
      <c r="F5891" t="s">
        <v>3539</v>
      </c>
      <c r="G5891" t="s">
        <v>335</v>
      </c>
      <c r="H5891" t="s">
        <v>12897</v>
      </c>
      <c r="I5891" s="6">
        <v>44008.53402777778</v>
      </c>
      <c r="J5891" t="s">
        <v>16</v>
      </c>
      <c r="K5891" s="6">
        <v>44014.720833333333</v>
      </c>
      <c r="Y5891" t="s">
        <v>110</v>
      </c>
      <c r="AA5891" t="s">
        <v>12898</v>
      </c>
      <c r="AD5891" t="s">
        <v>12899</v>
      </c>
      <c r="AE5891" t="s">
        <v>377</v>
      </c>
      <c r="AF5891">
        <v>21770</v>
      </c>
      <c r="AG5891" t="s">
        <v>338</v>
      </c>
      <c r="AK5891">
        <v>1033918430731</v>
      </c>
      <c r="AM5891">
        <v>100</v>
      </c>
      <c r="AN5891">
        <v>100</v>
      </c>
      <c r="AO5891">
        <v>1910</v>
      </c>
      <c r="AQ5891">
        <v>124453</v>
      </c>
      <c r="AR5891">
        <v>53700001</v>
      </c>
      <c r="AS5891" t="s">
        <v>67</v>
      </c>
      <c r="AT5891" t="s">
        <v>68</v>
      </c>
      <c r="AW5891" t="s">
        <v>343</v>
      </c>
      <c r="BY5891" t="s">
        <v>342</v>
      </c>
      <c r="EQ5891">
        <v>245106</v>
      </c>
      <c r="ER5891" t="s">
        <v>109</v>
      </c>
      <c r="ES5891">
        <v>7310626660</v>
      </c>
      <c r="EV5891">
        <v>17274461</v>
      </c>
      <c r="EW5891">
        <v>928</v>
      </c>
      <c r="EX5891">
        <v>218559</v>
      </c>
      <c r="EY5891" t="s">
        <v>12900</v>
      </c>
      <c r="EZ5891">
        <v>1</v>
      </c>
      <c r="FC5891">
        <v>53700001</v>
      </c>
      <c r="FD5891" t="s">
        <v>68</v>
      </c>
    </row>
    <row r="5892" spans="1:160" x14ac:dyDescent="0.3">
      <c r="A5892" t="str">
        <f>VLOOKUP(B5892,Table2[],3,FALSE)</f>
        <v>Retail</v>
      </c>
      <c r="B5892" t="str">
        <f>IF(OR(ISNUMBER(FIND("QVC",Z5892)),ISNUMBER(FIND("QVC",AL5892))),"QVC",IF(OR(ISNUMBER(FIND("NCO",H5892)),ISNUMBER(FIND("NCO",Y5892))), "NCO", IF(AL5892="consumer","PMD.com",VLOOKUP(LEFT(H5892,2),Tables!$E$1:$F$11,2,FALSE))))</f>
        <v>Retail Accounts</v>
      </c>
      <c r="C5892">
        <f t="shared" si="276"/>
        <v>53710001</v>
      </c>
      <c r="D5892">
        <f t="shared" si="277"/>
        <v>100</v>
      </c>
      <c r="E5892" t="str">
        <f t="shared" ca="1" si="278"/>
        <v>shifted orders shipped</v>
      </c>
      <c r="F5892" t="s">
        <v>3539</v>
      </c>
      <c r="G5892" t="s">
        <v>335</v>
      </c>
      <c r="H5892" t="s">
        <v>12897</v>
      </c>
      <c r="I5892" s="6">
        <v>44008.53402777778</v>
      </c>
      <c r="J5892" t="s">
        <v>16</v>
      </c>
      <c r="K5892" s="6">
        <v>44014.720833333333</v>
      </c>
      <c r="Y5892" t="s">
        <v>110</v>
      </c>
      <c r="AA5892" t="s">
        <v>12898</v>
      </c>
      <c r="AD5892" t="s">
        <v>12899</v>
      </c>
      <c r="AE5892" t="s">
        <v>377</v>
      </c>
      <c r="AF5892">
        <v>21770</v>
      </c>
      <c r="AG5892" t="s">
        <v>338</v>
      </c>
      <c r="AK5892">
        <v>1033918430731</v>
      </c>
      <c r="AM5892">
        <v>100</v>
      </c>
      <c r="AN5892">
        <v>100</v>
      </c>
      <c r="AO5892">
        <v>4902</v>
      </c>
      <c r="AQ5892">
        <v>124454</v>
      </c>
      <c r="AR5892">
        <v>53710001</v>
      </c>
      <c r="AS5892" t="s">
        <v>1873</v>
      </c>
      <c r="AT5892" t="s">
        <v>66</v>
      </c>
      <c r="AW5892" t="s">
        <v>343</v>
      </c>
      <c r="EQ5892">
        <v>248267</v>
      </c>
      <c r="ER5892" t="s">
        <v>109</v>
      </c>
      <c r="ES5892">
        <v>7310626660</v>
      </c>
      <c r="EV5892">
        <v>17274461</v>
      </c>
      <c r="EW5892">
        <v>928</v>
      </c>
      <c r="EX5892">
        <v>218559</v>
      </c>
      <c r="EY5892" t="s">
        <v>12900</v>
      </c>
      <c r="EZ5892">
        <v>1</v>
      </c>
      <c r="FC5892">
        <v>53710001</v>
      </c>
      <c r="FD5892" t="s">
        <v>66</v>
      </c>
    </row>
    <row r="5893" spans="1:160" x14ac:dyDescent="0.3">
      <c r="A5893" t="str">
        <f>VLOOKUP(B5893,Table2[],3,FALSE)</f>
        <v>Retail</v>
      </c>
      <c r="B5893" t="str">
        <f>IF(OR(ISNUMBER(FIND("QVC",Z5893)),ISNUMBER(FIND("QVC",AL5893))),"QVC",IF(OR(ISNUMBER(FIND("NCO",H5893)),ISNUMBER(FIND("NCO",Y5893))), "NCO", IF(AL5893="consumer","PMD.com",VLOOKUP(LEFT(H5893,2),Tables!$E$1:$F$11,2,FALSE))))</f>
        <v>Retail Accounts</v>
      </c>
      <c r="C5893">
        <f t="shared" si="276"/>
        <v>53990001</v>
      </c>
      <c r="D5893">
        <f t="shared" si="277"/>
        <v>223</v>
      </c>
      <c r="E5893" t="str">
        <f t="shared" ca="1" si="278"/>
        <v>shifted orders shipped</v>
      </c>
      <c r="F5893" t="s">
        <v>3539</v>
      </c>
      <c r="G5893" t="s">
        <v>335</v>
      </c>
      <c r="H5893" t="s">
        <v>12897</v>
      </c>
      <c r="I5893" s="6">
        <v>44008.53402777778</v>
      </c>
      <c r="J5893" t="s">
        <v>16</v>
      </c>
      <c r="K5893" s="6">
        <v>44014.720833333333</v>
      </c>
      <c r="Y5893" t="s">
        <v>110</v>
      </c>
      <c r="AA5893" t="s">
        <v>12898</v>
      </c>
      <c r="AD5893" t="s">
        <v>12899</v>
      </c>
      <c r="AE5893" t="s">
        <v>377</v>
      </c>
      <c r="AF5893">
        <v>21770</v>
      </c>
      <c r="AG5893" t="s">
        <v>338</v>
      </c>
      <c r="AK5893">
        <v>1033918430731</v>
      </c>
      <c r="AM5893">
        <v>250</v>
      </c>
      <c r="AN5893">
        <v>223</v>
      </c>
      <c r="AO5893">
        <v>14448</v>
      </c>
      <c r="AQ5893">
        <v>124474</v>
      </c>
      <c r="AR5893">
        <v>53990001</v>
      </c>
      <c r="AS5893" t="s">
        <v>42</v>
      </c>
      <c r="AT5893" t="s">
        <v>111</v>
      </c>
      <c r="AW5893" t="s">
        <v>343</v>
      </c>
      <c r="BY5893" t="s">
        <v>342</v>
      </c>
      <c r="EQ5893">
        <v>247381</v>
      </c>
      <c r="ER5893" t="s">
        <v>109</v>
      </c>
      <c r="ES5893">
        <v>7310626660</v>
      </c>
      <c r="EV5893">
        <v>17274461</v>
      </c>
      <c r="EW5893">
        <v>928</v>
      </c>
      <c r="EX5893">
        <v>218559</v>
      </c>
      <c r="EY5893" t="s">
        <v>12900</v>
      </c>
      <c r="EZ5893">
        <v>1</v>
      </c>
      <c r="FC5893">
        <v>53990001</v>
      </c>
      <c r="FD5893" t="s">
        <v>111</v>
      </c>
    </row>
    <row r="5894" spans="1:160" x14ac:dyDescent="0.3">
      <c r="A5894" t="str">
        <f>VLOOKUP(B5894,Table2[],3,FALSE)</f>
        <v>Retail</v>
      </c>
      <c r="B5894" t="str">
        <f>IF(OR(ISNUMBER(FIND("QVC",Z5894)),ISNUMBER(FIND("QVC",AL5894))),"QVC",IF(OR(ISNUMBER(FIND("NCO",H5894)),ISNUMBER(FIND("NCO",Y5894))), "NCO", IF(AL5894="consumer","PMD.com",VLOOKUP(LEFT(H5894,2),Tables!$E$1:$F$11,2,FALSE))))</f>
        <v>Retail Accounts</v>
      </c>
      <c r="C5894">
        <f t="shared" si="276"/>
        <v>53990001</v>
      </c>
      <c r="D5894">
        <f t="shared" si="277"/>
        <v>27</v>
      </c>
      <c r="E5894" t="str">
        <f t="shared" ca="1" si="278"/>
        <v>shifted orders shipped</v>
      </c>
      <c r="F5894" t="s">
        <v>3539</v>
      </c>
      <c r="G5894" t="s">
        <v>335</v>
      </c>
      <c r="H5894" t="s">
        <v>12897</v>
      </c>
      <c r="I5894" s="6">
        <v>44008.53402777778</v>
      </c>
      <c r="J5894" t="s">
        <v>16</v>
      </c>
      <c r="K5894" s="6">
        <v>44014.720833333333</v>
      </c>
      <c r="Y5894" t="s">
        <v>110</v>
      </c>
      <c r="AA5894" t="s">
        <v>12898</v>
      </c>
      <c r="AD5894" t="s">
        <v>12899</v>
      </c>
      <c r="AE5894" t="s">
        <v>377</v>
      </c>
      <c r="AF5894">
        <v>21770</v>
      </c>
      <c r="AG5894" t="s">
        <v>338</v>
      </c>
      <c r="AK5894">
        <v>1033918430731</v>
      </c>
      <c r="AM5894">
        <v>250</v>
      </c>
      <c r="AN5894">
        <v>27</v>
      </c>
      <c r="AO5894">
        <v>14448</v>
      </c>
      <c r="AQ5894">
        <v>124474</v>
      </c>
      <c r="AR5894">
        <v>53990001</v>
      </c>
      <c r="AS5894" t="s">
        <v>1748</v>
      </c>
      <c r="AT5894" t="s">
        <v>111</v>
      </c>
      <c r="AW5894" t="s">
        <v>343</v>
      </c>
      <c r="BY5894" t="s">
        <v>342</v>
      </c>
      <c r="EQ5894">
        <v>248224</v>
      </c>
      <c r="ER5894" t="s">
        <v>109</v>
      </c>
      <c r="ES5894">
        <v>7310626660</v>
      </c>
      <c r="EV5894">
        <v>17274461</v>
      </c>
      <c r="EW5894">
        <v>928</v>
      </c>
      <c r="EX5894">
        <v>218559</v>
      </c>
      <c r="EY5894" t="s">
        <v>12900</v>
      </c>
      <c r="EZ5894">
        <v>1</v>
      </c>
      <c r="FC5894">
        <v>53990001</v>
      </c>
      <c r="FD5894" t="s">
        <v>111</v>
      </c>
    </row>
    <row r="5895" spans="1:160" x14ac:dyDescent="0.3">
      <c r="A5895" t="str">
        <f>VLOOKUP(B5895,Table2[],3,FALSE)</f>
        <v>Retail</v>
      </c>
      <c r="B5895" t="str">
        <f>IF(OR(ISNUMBER(FIND("QVC",Z5895)),ISNUMBER(FIND("QVC",AL5895))),"QVC",IF(OR(ISNUMBER(FIND("NCO",H5895)),ISNUMBER(FIND("NCO",Y5895))), "NCO", IF(AL5895="consumer","PMD.com",VLOOKUP(LEFT(H5895,2),Tables!$E$1:$F$11,2,FALSE))))</f>
        <v>Retail Accounts</v>
      </c>
      <c r="C5895">
        <f t="shared" si="276"/>
        <v>52260001</v>
      </c>
      <c r="D5895">
        <f t="shared" si="277"/>
        <v>1081</v>
      </c>
      <c r="E5895" t="str">
        <f t="shared" ca="1" si="278"/>
        <v>shifted orders shipped</v>
      </c>
      <c r="F5895" t="s">
        <v>3539</v>
      </c>
      <c r="G5895" t="s">
        <v>335</v>
      </c>
      <c r="H5895" t="s">
        <v>2142</v>
      </c>
      <c r="I5895" s="6">
        <v>44007.609722222223</v>
      </c>
      <c r="J5895" t="s">
        <v>16</v>
      </c>
      <c r="K5895" s="6">
        <v>44014.720833333333</v>
      </c>
      <c r="Y5895" t="s">
        <v>110</v>
      </c>
      <c r="AA5895" t="s">
        <v>12898</v>
      </c>
      <c r="AD5895" t="s">
        <v>12899</v>
      </c>
      <c r="AE5895" t="s">
        <v>377</v>
      </c>
      <c r="AF5895">
        <v>21770</v>
      </c>
      <c r="AG5895" t="s">
        <v>338</v>
      </c>
      <c r="AK5895">
        <v>1033918430731</v>
      </c>
      <c r="AM5895">
        <v>1200</v>
      </c>
      <c r="AN5895">
        <v>1081</v>
      </c>
      <c r="AO5895">
        <v>556</v>
      </c>
      <c r="AQ5895">
        <v>124437</v>
      </c>
      <c r="AR5895">
        <v>52260001</v>
      </c>
      <c r="AS5895" t="s">
        <v>58</v>
      </c>
      <c r="AT5895" t="s">
        <v>59</v>
      </c>
      <c r="AW5895" t="s">
        <v>340</v>
      </c>
      <c r="AX5895" t="s">
        <v>340</v>
      </c>
      <c r="AY5895" t="s">
        <v>341</v>
      </c>
      <c r="AZ5895">
        <v>0</v>
      </c>
      <c r="BY5895" t="s">
        <v>342</v>
      </c>
      <c r="EQ5895">
        <v>251430</v>
      </c>
      <c r="ER5895" t="s">
        <v>109</v>
      </c>
      <c r="ES5895">
        <v>7310625310</v>
      </c>
      <c r="EV5895">
        <v>17289446</v>
      </c>
      <c r="EW5895">
        <v>928</v>
      </c>
      <c r="EX5895">
        <v>211598</v>
      </c>
      <c r="EY5895" t="s">
        <v>12901</v>
      </c>
      <c r="EZ5895">
        <v>1</v>
      </c>
      <c r="FC5895">
        <v>52260001</v>
      </c>
      <c r="FD5895" t="s">
        <v>59</v>
      </c>
    </row>
    <row r="5896" spans="1:160" x14ac:dyDescent="0.3">
      <c r="A5896" t="str">
        <f>VLOOKUP(B5896,Table2[],3,FALSE)</f>
        <v>Digital</v>
      </c>
      <c r="B5896" t="str">
        <f>IF(OR(ISNUMBER(FIND("QVC",Z5896)),ISNUMBER(FIND("QVC",AL5896))),"QVC",IF(OR(ISNUMBER(FIND("NCO",H5896)),ISNUMBER(FIND("NCO",Y5896))), "NCO", IF(AL5896="consumer","PMD.com",VLOOKUP(LEFT(H5896,2),Tables!$E$1:$F$11,2,FALSE))))</f>
        <v>PMD.com</v>
      </c>
      <c r="C5896">
        <f t="shared" si="276"/>
        <v>55300001</v>
      </c>
      <c r="D5896">
        <f t="shared" si="277"/>
        <v>2</v>
      </c>
      <c r="E5896" t="str">
        <f t="shared" ca="1" si="278"/>
        <v>MTD orders shipped</v>
      </c>
      <c r="F5896" t="s">
        <v>3539</v>
      </c>
      <c r="G5896" t="s">
        <v>335</v>
      </c>
      <c r="H5896" t="s">
        <v>12902</v>
      </c>
      <c r="I5896" s="6">
        <v>44014.489479166667</v>
      </c>
      <c r="J5896" t="s">
        <v>16</v>
      </c>
      <c r="K5896" s="6">
        <v>44014.721215277779</v>
      </c>
      <c r="M5896" t="s">
        <v>12903</v>
      </c>
      <c r="N5896" t="s">
        <v>12904</v>
      </c>
      <c r="Q5896" t="s">
        <v>954</v>
      </c>
      <c r="R5896" t="s">
        <v>359</v>
      </c>
      <c r="S5896" t="s">
        <v>12905</v>
      </c>
      <c r="T5896" t="s">
        <v>338</v>
      </c>
      <c r="U5896" t="s">
        <v>530</v>
      </c>
      <c r="W5896" t="s">
        <v>12906</v>
      </c>
      <c r="Z5896" t="s">
        <v>12903</v>
      </c>
      <c r="AA5896" t="s">
        <v>12904</v>
      </c>
      <c r="AD5896" t="s">
        <v>954</v>
      </c>
      <c r="AE5896" t="s">
        <v>359</v>
      </c>
      <c r="AF5896" t="s">
        <v>12905</v>
      </c>
      <c r="AG5896" t="s">
        <v>338</v>
      </c>
      <c r="AH5896" t="s">
        <v>530</v>
      </c>
      <c r="AJ5896" t="s">
        <v>12906</v>
      </c>
      <c r="AL5896" t="s">
        <v>339</v>
      </c>
      <c r="AM5896">
        <v>2</v>
      </c>
      <c r="AN5896">
        <v>2</v>
      </c>
      <c r="AO5896">
        <v>5039</v>
      </c>
      <c r="AQ5896">
        <v>124479</v>
      </c>
      <c r="AR5896">
        <v>55300001</v>
      </c>
      <c r="AS5896" t="s">
        <v>3008</v>
      </c>
      <c r="AT5896" t="s">
        <v>153</v>
      </c>
      <c r="AW5896" t="s">
        <v>340</v>
      </c>
      <c r="AX5896" t="s">
        <v>340</v>
      </c>
      <c r="AY5896" t="s">
        <v>382</v>
      </c>
      <c r="AZ5896">
        <v>0</v>
      </c>
      <c r="BY5896" t="s">
        <v>342</v>
      </c>
      <c r="EQ5896">
        <v>253396</v>
      </c>
      <c r="ER5896" t="s">
        <v>12907</v>
      </c>
      <c r="EV5896">
        <v>17290792</v>
      </c>
      <c r="EW5896">
        <v>928</v>
      </c>
      <c r="EX5896">
        <v>221658</v>
      </c>
      <c r="EY5896" t="s">
        <v>12908</v>
      </c>
      <c r="EZ5896">
        <v>1</v>
      </c>
      <c r="FC5896">
        <v>55300001</v>
      </c>
      <c r="FD5896" t="s">
        <v>153</v>
      </c>
    </row>
    <row r="5897" spans="1:160" x14ac:dyDescent="0.3">
      <c r="A5897" t="str">
        <f>VLOOKUP(B5897,Table2[],3,FALSE)</f>
        <v>Digital</v>
      </c>
      <c r="B5897" t="str">
        <f>IF(OR(ISNUMBER(FIND("QVC",Z5897)),ISNUMBER(FIND("QVC",AL5897))),"QVC",IF(OR(ISNUMBER(FIND("NCO",H5897)),ISNUMBER(FIND("NCO",Y5897))), "NCO", IF(AL5897="consumer","PMD.com",VLOOKUP(LEFT(H5897,2),Tables!$E$1:$F$11,2,FALSE))))</f>
        <v>PMD.com</v>
      </c>
      <c r="C5897">
        <f t="shared" si="276"/>
        <v>52430001</v>
      </c>
      <c r="D5897">
        <f t="shared" si="277"/>
        <v>1</v>
      </c>
      <c r="E5897" t="str">
        <f t="shared" ca="1" si="278"/>
        <v>MTD orders shipped</v>
      </c>
      <c r="F5897" t="s">
        <v>3539</v>
      </c>
      <c r="G5897" t="s">
        <v>335</v>
      </c>
      <c r="H5897" t="s">
        <v>12902</v>
      </c>
      <c r="I5897" s="6">
        <v>44014.489479166667</v>
      </c>
      <c r="J5897" t="s">
        <v>16</v>
      </c>
      <c r="K5897" s="6">
        <v>44014.721215277779</v>
      </c>
      <c r="M5897" t="s">
        <v>12903</v>
      </c>
      <c r="N5897" t="s">
        <v>12904</v>
      </c>
      <c r="Q5897" t="s">
        <v>954</v>
      </c>
      <c r="R5897" t="s">
        <v>359</v>
      </c>
      <c r="S5897" t="s">
        <v>12905</v>
      </c>
      <c r="T5897" t="s">
        <v>338</v>
      </c>
      <c r="U5897" t="s">
        <v>530</v>
      </c>
      <c r="W5897" t="s">
        <v>12906</v>
      </c>
      <c r="Z5897" t="s">
        <v>12903</v>
      </c>
      <c r="AA5897" t="s">
        <v>12904</v>
      </c>
      <c r="AD5897" t="s">
        <v>954</v>
      </c>
      <c r="AE5897" t="s">
        <v>359</v>
      </c>
      <c r="AF5897" t="s">
        <v>12905</v>
      </c>
      <c r="AG5897" t="s">
        <v>338</v>
      </c>
      <c r="AH5897" t="s">
        <v>530</v>
      </c>
      <c r="AJ5897" t="s">
        <v>12906</v>
      </c>
      <c r="AL5897" t="s">
        <v>339</v>
      </c>
      <c r="AM5897">
        <v>1</v>
      </c>
      <c r="AN5897">
        <v>1</v>
      </c>
      <c r="AO5897">
        <v>12063</v>
      </c>
      <c r="AQ5897">
        <v>127155</v>
      </c>
      <c r="AR5897">
        <v>52430001</v>
      </c>
      <c r="AS5897" t="s">
        <v>9635</v>
      </c>
      <c r="AT5897" t="s">
        <v>75</v>
      </c>
      <c r="AW5897" t="s">
        <v>340</v>
      </c>
      <c r="AX5897" t="s">
        <v>340</v>
      </c>
      <c r="AY5897" t="s">
        <v>357</v>
      </c>
      <c r="AZ5897" t="s">
        <v>363</v>
      </c>
      <c r="BY5897" t="s">
        <v>342</v>
      </c>
      <c r="EQ5897">
        <v>252868</v>
      </c>
      <c r="ER5897" t="s">
        <v>12907</v>
      </c>
      <c r="EV5897">
        <v>17290792</v>
      </c>
      <c r="EW5897">
        <v>928</v>
      </c>
      <c r="EX5897">
        <v>221658</v>
      </c>
      <c r="EY5897" t="s">
        <v>12908</v>
      </c>
      <c r="EZ5897">
        <v>1</v>
      </c>
      <c r="FC5897">
        <v>95385</v>
      </c>
      <c r="FD5897" t="s">
        <v>3531</v>
      </c>
    </row>
    <row r="5898" spans="1:160" x14ac:dyDescent="0.3">
      <c r="A5898" t="str">
        <f>VLOOKUP(B5898,Table2[],3,FALSE)</f>
        <v>Digital</v>
      </c>
      <c r="B5898" t="str">
        <f>IF(OR(ISNUMBER(FIND("QVC",Z5898)),ISNUMBER(FIND("QVC",AL5898))),"QVC",IF(OR(ISNUMBER(FIND("NCO",H5898)),ISNUMBER(FIND("NCO",Y5898))), "NCO", IF(AL5898="consumer","PMD.com",VLOOKUP(LEFT(H5898,2),Tables!$E$1:$F$11,2,FALSE))))</f>
        <v>PMD.com</v>
      </c>
      <c r="C5898">
        <f t="shared" si="276"/>
        <v>53920001</v>
      </c>
      <c r="D5898">
        <f t="shared" si="277"/>
        <v>1</v>
      </c>
      <c r="E5898" t="str">
        <f t="shared" ca="1" si="278"/>
        <v>MTD orders shipped</v>
      </c>
      <c r="F5898" t="s">
        <v>3539</v>
      </c>
      <c r="G5898" t="s">
        <v>335</v>
      </c>
      <c r="H5898" t="s">
        <v>12902</v>
      </c>
      <c r="I5898" s="6">
        <v>44014.489479166667</v>
      </c>
      <c r="J5898" t="s">
        <v>16</v>
      </c>
      <c r="K5898" s="6">
        <v>44014.721215277779</v>
      </c>
      <c r="M5898" t="s">
        <v>12903</v>
      </c>
      <c r="N5898" t="s">
        <v>12904</v>
      </c>
      <c r="Q5898" t="s">
        <v>954</v>
      </c>
      <c r="R5898" t="s">
        <v>359</v>
      </c>
      <c r="S5898" t="s">
        <v>12905</v>
      </c>
      <c r="T5898" t="s">
        <v>338</v>
      </c>
      <c r="U5898" t="s">
        <v>530</v>
      </c>
      <c r="W5898" t="s">
        <v>12906</v>
      </c>
      <c r="Z5898" t="s">
        <v>12903</v>
      </c>
      <c r="AA5898" t="s">
        <v>12904</v>
      </c>
      <c r="AD5898" t="s">
        <v>954</v>
      </c>
      <c r="AE5898" t="s">
        <v>359</v>
      </c>
      <c r="AF5898" t="s">
        <v>12905</v>
      </c>
      <c r="AG5898" t="s">
        <v>338</v>
      </c>
      <c r="AH5898" t="s">
        <v>530</v>
      </c>
      <c r="AJ5898" t="s">
        <v>12906</v>
      </c>
      <c r="AL5898" t="s">
        <v>339</v>
      </c>
      <c r="AM5898">
        <v>1</v>
      </c>
      <c r="AN5898">
        <v>1</v>
      </c>
      <c r="AO5898">
        <v>14899</v>
      </c>
      <c r="AQ5898">
        <v>124468</v>
      </c>
      <c r="AR5898">
        <v>53920001</v>
      </c>
      <c r="AS5898" t="s">
        <v>42</v>
      </c>
      <c r="AT5898" t="s">
        <v>40</v>
      </c>
      <c r="AW5898" t="s">
        <v>343</v>
      </c>
      <c r="BY5898" t="s">
        <v>342</v>
      </c>
      <c r="EQ5898">
        <v>247476</v>
      </c>
      <c r="ER5898" t="s">
        <v>12907</v>
      </c>
      <c r="EV5898">
        <v>17290792</v>
      </c>
      <c r="EW5898">
        <v>928</v>
      </c>
      <c r="EX5898">
        <v>221658</v>
      </c>
      <c r="EY5898" t="s">
        <v>12908</v>
      </c>
      <c r="EZ5898">
        <v>1</v>
      </c>
      <c r="FC5898">
        <v>95385</v>
      </c>
      <c r="FD5898" t="s">
        <v>3531</v>
      </c>
    </row>
    <row r="5899" spans="1:160" x14ac:dyDescent="0.3">
      <c r="A5899" t="str">
        <f>VLOOKUP(B5899,Table2[],3,FALSE)</f>
        <v>Digital</v>
      </c>
      <c r="B5899" t="str">
        <f>IF(OR(ISNUMBER(FIND("QVC",Z5899)),ISNUMBER(FIND("QVC",AL5899))),"QVC",IF(OR(ISNUMBER(FIND("NCO",H5899)),ISNUMBER(FIND("NCO",Y5899))), "NCO", IF(AL5899="consumer","PMD.com",VLOOKUP(LEFT(H5899,2),Tables!$E$1:$F$11,2,FALSE))))</f>
        <v>PMD.com</v>
      </c>
      <c r="C5899">
        <f t="shared" si="276"/>
        <v>5341030</v>
      </c>
      <c r="D5899">
        <f t="shared" si="277"/>
        <v>1</v>
      </c>
      <c r="E5899" t="str">
        <f t="shared" ca="1" si="278"/>
        <v>MTD orders shipped</v>
      </c>
      <c r="F5899" t="s">
        <v>3539</v>
      </c>
      <c r="G5899" t="s">
        <v>335</v>
      </c>
      <c r="H5899" t="s">
        <v>12902</v>
      </c>
      <c r="I5899" s="6">
        <v>44014.489479166667</v>
      </c>
      <c r="J5899" t="s">
        <v>16</v>
      </c>
      <c r="K5899" s="6">
        <v>44014.721215277779</v>
      </c>
      <c r="M5899" t="s">
        <v>12903</v>
      </c>
      <c r="N5899" t="s">
        <v>12904</v>
      </c>
      <c r="Q5899" t="s">
        <v>954</v>
      </c>
      <c r="R5899" t="s">
        <v>359</v>
      </c>
      <c r="S5899" t="s">
        <v>12905</v>
      </c>
      <c r="T5899" t="s">
        <v>338</v>
      </c>
      <c r="U5899" t="s">
        <v>530</v>
      </c>
      <c r="W5899" t="s">
        <v>12906</v>
      </c>
      <c r="Z5899" t="s">
        <v>12903</v>
      </c>
      <c r="AA5899" t="s">
        <v>12904</v>
      </c>
      <c r="AD5899" t="s">
        <v>954</v>
      </c>
      <c r="AE5899" t="s">
        <v>359</v>
      </c>
      <c r="AF5899" t="s">
        <v>12905</v>
      </c>
      <c r="AG5899" t="s">
        <v>338</v>
      </c>
      <c r="AH5899" t="s">
        <v>530</v>
      </c>
      <c r="AJ5899" t="s">
        <v>12906</v>
      </c>
      <c r="AL5899" t="s">
        <v>339</v>
      </c>
      <c r="AM5899">
        <v>1</v>
      </c>
      <c r="AN5899">
        <v>1</v>
      </c>
      <c r="AO5899">
        <v>12859</v>
      </c>
      <c r="AQ5899">
        <v>124642</v>
      </c>
      <c r="AR5899">
        <v>5341030</v>
      </c>
      <c r="AS5899" t="s">
        <v>925</v>
      </c>
      <c r="AT5899" t="s">
        <v>926</v>
      </c>
      <c r="AW5899" t="s">
        <v>366</v>
      </c>
      <c r="AX5899" t="s">
        <v>366</v>
      </c>
      <c r="AY5899" t="s">
        <v>345</v>
      </c>
      <c r="AZ5899" t="s">
        <v>346</v>
      </c>
      <c r="BY5899" t="s">
        <v>342</v>
      </c>
      <c r="EQ5899">
        <v>243275</v>
      </c>
      <c r="ER5899" t="s">
        <v>12907</v>
      </c>
      <c r="EV5899">
        <v>17290792</v>
      </c>
      <c r="EW5899">
        <v>928</v>
      </c>
      <c r="EX5899">
        <v>221658</v>
      </c>
      <c r="EY5899" t="s">
        <v>12908</v>
      </c>
      <c r="EZ5899">
        <v>1</v>
      </c>
      <c r="FC5899">
        <v>95385</v>
      </c>
      <c r="FD5899" t="s">
        <v>3531</v>
      </c>
    </row>
    <row r="5900" spans="1:160" x14ac:dyDescent="0.3">
      <c r="A5900" t="str">
        <f>VLOOKUP(B5900,Table2[],3,FALSE)</f>
        <v>Digital</v>
      </c>
      <c r="B5900" t="str">
        <f>IF(OR(ISNUMBER(FIND("QVC",Z5900)),ISNUMBER(FIND("QVC",AL5900))),"QVC",IF(OR(ISNUMBER(FIND("NCO",H5900)),ISNUMBER(FIND("NCO",Y5900))), "NCO", IF(AL5900="consumer","PMD.com",VLOOKUP(LEFT(H5900,2),Tables!$E$1:$F$11,2,FALSE))))</f>
        <v>PMD.com</v>
      </c>
      <c r="C5900">
        <f t="shared" ref="C5900:C5963" si="279">AR5900</f>
        <v>54010001</v>
      </c>
      <c r="D5900">
        <f t="shared" ref="D5900:D5963" si="280">AN5900</f>
        <v>1</v>
      </c>
      <c r="E5900" t="str">
        <f t="shared" ref="E5900:E5963" ca="1" si="281">IF(MONTH(TODAY())-MONTH(I5900)&gt;0,"shifted orders shipped","MTD orders shipped")</f>
        <v>MTD orders shipped</v>
      </c>
      <c r="F5900" t="s">
        <v>3539</v>
      </c>
      <c r="G5900" t="s">
        <v>335</v>
      </c>
      <c r="H5900" t="s">
        <v>12902</v>
      </c>
      <c r="I5900" s="6">
        <v>44014.489479166667</v>
      </c>
      <c r="J5900" t="s">
        <v>16</v>
      </c>
      <c r="K5900" s="6">
        <v>44014.721215277779</v>
      </c>
      <c r="M5900" t="s">
        <v>12903</v>
      </c>
      <c r="N5900" t="s">
        <v>12904</v>
      </c>
      <c r="Q5900" t="s">
        <v>954</v>
      </c>
      <c r="R5900" t="s">
        <v>359</v>
      </c>
      <c r="S5900" t="s">
        <v>12905</v>
      </c>
      <c r="T5900" t="s">
        <v>338</v>
      </c>
      <c r="U5900" t="s">
        <v>530</v>
      </c>
      <c r="W5900" t="s">
        <v>12906</v>
      </c>
      <c r="Z5900" t="s">
        <v>12903</v>
      </c>
      <c r="AA5900" t="s">
        <v>12904</v>
      </c>
      <c r="AD5900" t="s">
        <v>954</v>
      </c>
      <c r="AE5900" t="s">
        <v>359</v>
      </c>
      <c r="AF5900" t="s">
        <v>12905</v>
      </c>
      <c r="AG5900" t="s">
        <v>338</v>
      </c>
      <c r="AH5900" t="s">
        <v>530</v>
      </c>
      <c r="AJ5900" t="s">
        <v>12906</v>
      </c>
      <c r="AL5900" t="s">
        <v>339</v>
      </c>
      <c r="AM5900">
        <v>1</v>
      </c>
      <c r="AN5900">
        <v>1</v>
      </c>
      <c r="AO5900">
        <v>6300</v>
      </c>
      <c r="AQ5900">
        <v>124476</v>
      </c>
      <c r="AR5900">
        <v>54010001</v>
      </c>
      <c r="AS5900" t="s">
        <v>10774</v>
      </c>
      <c r="AT5900" t="s">
        <v>35</v>
      </c>
      <c r="AW5900" t="s">
        <v>340</v>
      </c>
      <c r="AX5900">
        <v>0</v>
      </c>
      <c r="AY5900" t="s">
        <v>348</v>
      </c>
      <c r="AZ5900">
        <v>0</v>
      </c>
      <c r="BY5900" t="s">
        <v>342</v>
      </c>
      <c r="EQ5900">
        <v>252200</v>
      </c>
      <c r="ER5900" t="s">
        <v>12907</v>
      </c>
      <c r="EV5900">
        <v>17290792</v>
      </c>
      <c r="EW5900">
        <v>928</v>
      </c>
      <c r="EX5900">
        <v>221658</v>
      </c>
      <c r="EY5900" t="s">
        <v>12908</v>
      </c>
      <c r="EZ5900">
        <v>1</v>
      </c>
      <c r="FC5900">
        <v>54010001</v>
      </c>
      <c r="FD5900" t="s">
        <v>35</v>
      </c>
    </row>
    <row r="5901" spans="1:160" x14ac:dyDescent="0.3">
      <c r="A5901" t="str">
        <f>VLOOKUP(B5901,Table2[],3,FALSE)</f>
        <v>Digital</v>
      </c>
      <c r="B5901" t="str">
        <f>IF(OR(ISNUMBER(FIND("QVC",Z5901)),ISNUMBER(FIND("QVC",AL5901))),"QVC",IF(OR(ISNUMBER(FIND("NCO",H5901)),ISNUMBER(FIND("NCO",Y5901))), "NCO", IF(AL5901="consumer","PMD.com",VLOOKUP(LEFT(H5901,2),Tables!$E$1:$F$11,2,FALSE))))</f>
        <v>PMD.com</v>
      </c>
      <c r="C5901">
        <f t="shared" si="279"/>
        <v>51090030</v>
      </c>
      <c r="D5901">
        <f t="shared" si="280"/>
        <v>1</v>
      </c>
      <c r="E5901" t="str">
        <f t="shared" ca="1" si="281"/>
        <v>MTD orders shipped</v>
      </c>
      <c r="F5901" t="s">
        <v>3539</v>
      </c>
      <c r="G5901" t="s">
        <v>335</v>
      </c>
      <c r="H5901" t="s">
        <v>12902</v>
      </c>
      <c r="I5901" s="6">
        <v>44014.489479166667</v>
      </c>
      <c r="J5901" t="s">
        <v>16</v>
      </c>
      <c r="K5901" s="6">
        <v>44014.721215277779</v>
      </c>
      <c r="M5901" t="s">
        <v>12903</v>
      </c>
      <c r="N5901" t="s">
        <v>12904</v>
      </c>
      <c r="Q5901" t="s">
        <v>954</v>
      </c>
      <c r="R5901" t="s">
        <v>359</v>
      </c>
      <c r="S5901" t="s">
        <v>12905</v>
      </c>
      <c r="T5901" t="s">
        <v>338</v>
      </c>
      <c r="U5901" t="s">
        <v>530</v>
      </c>
      <c r="W5901" t="s">
        <v>12906</v>
      </c>
      <c r="Z5901" t="s">
        <v>12903</v>
      </c>
      <c r="AA5901" t="s">
        <v>12904</v>
      </c>
      <c r="AD5901" t="s">
        <v>954</v>
      </c>
      <c r="AE5901" t="s">
        <v>359</v>
      </c>
      <c r="AF5901" t="s">
        <v>12905</v>
      </c>
      <c r="AG5901" t="s">
        <v>338</v>
      </c>
      <c r="AH5901" t="s">
        <v>530</v>
      </c>
      <c r="AJ5901" t="s">
        <v>12906</v>
      </c>
      <c r="AL5901" t="s">
        <v>339</v>
      </c>
      <c r="AM5901">
        <v>1</v>
      </c>
      <c r="AN5901">
        <v>1</v>
      </c>
      <c r="AO5901">
        <v>6688</v>
      </c>
      <c r="AQ5901">
        <v>125960</v>
      </c>
      <c r="AR5901">
        <v>51090030</v>
      </c>
      <c r="AS5901" t="s">
        <v>3043</v>
      </c>
      <c r="AT5901" t="s">
        <v>628</v>
      </c>
      <c r="AW5901" t="s">
        <v>343</v>
      </c>
      <c r="BY5901" t="s">
        <v>342</v>
      </c>
      <c r="BZ5901" t="b">
        <v>0</v>
      </c>
      <c r="EQ5901">
        <v>243047</v>
      </c>
      <c r="ER5901" t="s">
        <v>12907</v>
      </c>
      <c r="EV5901">
        <v>17290792</v>
      </c>
      <c r="EW5901">
        <v>928</v>
      </c>
      <c r="EX5901">
        <v>221658</v>
      </c>
      <c r="EY5901" t="s">
        <v>12908</v>
      </c>
      <c r="EZ5901">
        <v>1</v>
      </c>
      <c r="FC5901">
        <v>95385</v>
      </c>
      <c r="FD5901" t="s">
        <v>3531</v>
      </c>
    </row>
    <row r="5902" spans="1:160" x14ac:dyDescent="0.3">
      <c r="A5902" t="str">
        <f>VLOOKUP(B5902,Table2[],3,FALSE)</f>
        <v>Digital</v>
      </c>
      <c r="B5902" t="str">
        <f>IF(OR(ISNUMBER(FIND("QVC",Z5902)),ISNUMBER(FIND("QVC",AL5902))),"QVC",IF(OR(ISNUMBER(FIND("NCO",H5902)),ISNUMBER(FIND("NCO",Y5902))), "NCO", IF(AL5902="consumer","PMD.com",VLOOKUP(LEFT(H5902,2),Tables!$E$1:$F$11,2,FALSE))))</f>
        <v>PMD.com</v>
      </c>
      <c r="C5902" t="str">
        <f t="shared" si="279"/>
        <v>53500001A</v>
      </c>
      <c r="D5902">
        <f t="shared" si="280"/>
        <v>1</v>
      </c>
      <c r="E5902" t="str">
        <f t="shared" ca="1" si="281"/>
        <v>MTD orders shipped</v>
      </c>
      <c r="F5902" t="s">
        <v>3539</v>
      </c>
      <c r="G5902" t="s">
        <v>335</v>
      </c>
      <c r="H5902" t="s">
        <v>12909</v>
      </c>
      <c r="I5902" s="6">
        <v>44014.454814814817</v>
      </c>
      <c r="J5902" t="s">
        <v>16</v>
      </c>
      <c r="K5902" s="6">
        <v>44014.721597222226</v>
      </c>
      <c r="M5902" t="s">
        <v>12910</v>
      </c>
      <c r="N5902" t="s">
        <v>12911</v>
      </c>
      <c r="Q5902" t="s">
        <v>12912</v>
      </c>
      <c r="R5902" t="s">
        <v>389</v>
      </c>
      <c r="S5902" t="s">
        <v>12913</v>
      </c>
      <c r="T5902" t="s">
        <v>338</v>
      </c>
      <c r="U5902" t="s">
        <v>530</v>
      </c>
      <c r="W5902" t="s">
        <v>12914</v>
      </c>
      <c r="Z5902" t="s">
        <v>12910</v>
      </c>
      <c r="AA5902" t="s">
        <v>12911</v>
      </c>
      <c r="AD5902" t="s">
        <v>12912</v>
      </c>
      <c r="AE5902" t="s">
        <v>389</v>
      </c>
      <c r="AF5902" t="s">
        <v>12913</v>
      </c>
      <c r="AG5902" t="s">
        <v>338</v>
      </c>
      <c r="AH5902" t="s">
        <v>530</v>
      </c>
      <c r="AJ5902" t="s">
        <v>12914</v>
      </c>
      <c r="AL5902" t="s">
        <v>339</v>
      </c>
      <c r="AM5902">
        <v>1</v>
      </c>
      <c r="AN5902">
        <v>1</v>
      </c>
      <c r="AO5902">
        <v>1690</v>
      </c>
      <c r="AQ5902">
        <v>125277</v>
      </c>
      <c r="AR5902" t="s">
        <v>1242</v>
      </c>
      <c r="AS5902" t="s">
        <v>1243</v>
      </c>
      <c r="AT5902" t="s">
        <v>1244</v>
      </c>
      <c r="AW5902" t="s">
        <v>349</v>
      </c>
      <c r="AX5902" t="s">
        <v>553</v>
      </c>
      <c r="AY5902" t="s">
        <v>345</v>
      </c>
      <c r="AZ5902">
        <v>0</v>
      </c>
      <c r="EQ5902">
        <v>251914</v>
      </c>
      <c r="ER5902" t="s">
        <v>12915</v>
      </c>
      <c r="EV5902">
        <v>17290769</v>
      </c>
      <c r="EW5902">
        <v>928</v>
      </c>
      <c r="EX5902">
        <v>221634</v>
      </c>
      <c r="EY5902" t="s">
        <v>12916</v>
      </c>
      <c r="EZ5902">
        <v>1</v>
      </c>
      <c r="FC5902" t="s">
        <v>1242</v>
      </c>
      <c r="FD5902" t="s">
        <v>1244</v>
      </c>
    </row>
    <row r="5903" spans="1:160" x14ac:dyDescent="0.3">
      <c r="A5903" t="str">
        <f>VLOOKUP(B5903,Table2[],3,FALSE)</f>
        <v>Digital</v>
      </c>
      <c r="B5903" t="str">
        <f>IF(OR(ISNUMBER(FIND("QVC",Z5903)),ISNUMBER(FIND("QVC",AL5903))),"QVC",IF(OR(ISNUMBER(FIND("NCO",H5903)),ISNUMBER(FIND("NCO",Y5903))), "NCO", IF(AL5903="consumer","PMD.com",VLOOKUP(LEFT(H5903,2),Tables!$E$1:$F$11,2,FALSE))))</f>
        <v>PMD.com</v>
      </c>
      <c r="C5903">
        <f t="shared" si="279"/>
        <v>52430001</v>
      </c>
      <c r="D5903">
        <f t="shared" si="280"/>
        <v>1</v>
      </c>
      <c r="E5903" t="str">
        <f t="shared" ca="1" si="281"/>
        <v>MTD orders shipped</v>
      </c>
      <c r="F5903" t="s">
        <v>3539</v>
      </c>
      <c r="G5903" t="s">
        <v>335</v>
      </c>
      <c r="H5903" t="s">
        <v>12917</v>
      </c>
      <c r="I5903" s="6">
        <v>44014.493923611109</v>
      </c>
      <c r="J5903" t="s">
        <v>16</v>
      </c>
      <c r="K5903" s="6">
        <v>44014.721608796295</v>
      </c>
      <c r="M5903" t="s">
        <v>12918</v>
      </c>
      <c r="N5903" t="s">
        <v>12919</v>
      </c>
      <c r="Q5903" t="s">
        <v>12920</v>
      </c>
      <c r="R5903" t="s">
        <v>372</v>
      </c>
      <c r="S5903" t="s">
        <v>12921</v>
      </c>
      <c r="T5903" t="s">
        <v>338</v>
      </c>
      <c r="U5903" t="s">
        <v>530</v>
      </c>
      <c r="W5903" t="s">
        <v>12922</v>
      </c>
      <c r="Z5903" t="s">
        <v>12918</v>
      </c>
      <c r="AA5903" t="s">
        <v>12919</v>
      </c>
      <c r="AD5903" t="s">
        <v>12920</v>
      </c>
      <c r="AE5903" t="s">
        <v>372</v>
      </c>
      <c r="AF5903" t="s">
        <v>12921</v>
      </c>
      <c r="AG5903" t="s">
        <v>338</v>
      </c>
      <c r="AH5903" t="s">
        <v>530</v>
      </c>
      <c r="AJ5903" t="s">
        <v>12922</v>
      </c>
      <c r="AL5903" t="s">
        <v>339</v>
      </c>
      <c r="AM5903">
        <v>1</v>
      </c>
      <c r="AN5903">
        <v>1</v>
      </c>
      <c r="AO5903">
        <v>12063</v>
      </c>
      <c r="AQ5903">
        <v>127155</v>
      </c>
      <c r="AR5903">
        <v>52430001</v>
      </c>
      <c r="AS5903" t="s">
        <v>9635</v>
      </c>
      <c r="AT5903" t="s">
        <v>75</v>
      </c>
      <c r="AW5903" t="s">
        <v>340</v>
      </c>
      <c r="AX5903" t="s">
        <v>340</v>
      </c>
      <c r="AY5903" t="s">
        <v>357</v>
      </c>
      <c r="AZ5903" t="s">
        <v>363</v>
      </c>
      <c r="BY5903" t="s">
        <v>342</v>
      </c>
      <c r="EQ5903">
        <v>252868</v>
      </c>
      <c r="ER5903" t="s">
        <v>12923</v>
      </c>
      <c r="EV5903">
        <v>17290800</v>
      </c>
      <c r="EW5903">
        <v>928</v>
      </c>
      <c r="EX5903">
        <v>221666</v>
      </c>
      <c r="EY5903" t="s">
        <v>12924</v>
      </c>
      <c r="EZ5903">
        <v>1</v>
      </c>
      <c r="FC5903">
        <v>95384</v>
      </c>
      <c r="FD5903" t="s">
        <v>3530</v>
      </c>
    </row>
    <row r="5904" spans="1:160" x14ac:dyDescent="0.3">
      <c r="A5904" t="str">
        <f>VLOOKUP(B5904,Table2[],3,FALSE)</f>
        <v>Digital</v>
      </c>
      <c r="B5904" t="str">
        <f>IF(OR(ISNUMBER(FIND("QVC",Z5904)),ISNUMBER(FIND("QVC",AL5904))),"QVC",IF(OR(ISNUMBER(FIND("NCO",H5904)),ISNUMBER(FIND("NCO",Y5904))), "NCO", IF(AL5904="consumer","PMD.com",VLOOKUP(LEFT(H5904,2),Tables!$E$1:$F$11,2,FALSE))))</f>
        <v>PMD.com</v>
      </c>
      <c r="C5904">
        <f t="shared" si="279"/>
        <v>53440001</v>
      </c>
      <c r="D5904">
        <f t="shared" si="280"/>
        <v>1</v>
      </c>
      <c r="E5904" t="str">
        <f t="shared" ca="1" si="281"/>
        <v>MTD orders shipped</v>
      </c>
      <c r="F5904" t="s">
        <v>3539</v>
      </c>
      <c r="G5904" t="s">
        <v>335</v>
      </c>
      <c r="H5904" t="s">
        <v>12917</v>
      </c>
      <c r="I5904" s="6">
        <v>44014.493923611109</v>
      </c>
      <c r="J5904" t="s">
        <v>16</v>
      </c>
      <c r="K5904" s="6">
        <v>44014.721608796295</v>
      </c>
      <c r="M5904" t="s">
        <v>12918</v>
      </c>
      <c r="N5904" t="s">
        <v>12919</v>
      </c>
      <c r="Q5904" t="s">
        <v>12920</v>
      </c>
      <c r="R5904" t="s">
        <v>372</v>
      </c>
      <c r="S5904" t="s">
        <v>12921</v>
      </c>
      <c r="T5904" t="s">
        <v>338</v>
      </c>
      <c r="U5904" t="s">
        <v>530</v>
      </c>
      <c r="W5904" t="s">
        <v>12922</v>
      </c>
      <c r="Z5904" t="s">
        <v>12918</v>
      </c>
      <c r="AA5904" t="s">
        <v>12919</v>
      </c>
      <c r="AD5904" t="s">
        <v>12920</v>
      </c>
      <c r="AE5904" t="s">
        <v>372</v>
      </c>
      <c r="AF5904" t="s">
        <v>12921</v>
      </c>
      <c r="AG5904" t="s">
        <v>338</v>
      </c>
      <c r="AH5904" t="s">
        <v>530</v>
      </c>
      <c r="AJ5904" t="s">
        <v>12922</v>
      </c>
      <c r="AL5904" t="s">
        <v>339</v>
      </c>
      <c r="AM5904">
        <v>1</v>
      </c>
      <c r="AN5904">
        <v>1</v>
      </c>
      <c r="AO5904">
        <v>7642</v>
      </c>
      <c r="AQ5904">
        <v>124700</v>
      </c>
      <c r="AR5904">
        <v>53440001</v>
      </c>
      <c r="AS5904" t="s">
        <v>1240</v>
      </c>
      <c r="AT5904" t="s">
        <v>116</v>
      </c>
      <c r="AW5904" t="s">
        <v>340</v>
      </c>
      <c r="AX5904" t="s">
        <v>340</v>
      </c>
      <c r="AY5904" t="s">
        <v>345</v>
      </c>
      <c r="AZ5904" t="s">
        <v>345</v>
      </c>
      <c r="BY5904" t="s">
        <v>342</v>
      </c>
      <c r="EQ5904">
        <v>252960</v>
      </c>
      <c r="ER5904" t="s">
        <v>12923</v>
      </c>
      <c r="EV5904">
        <v>17290800</v>
      </c>
      <c r="EW5904">
        <v>928</v>
      </c>
      <c r="EX5904">
        <v>221666</v>
      </c>
      <c r="EY5904" t="s">
        <v>12924</v>
      </c>
      <c r="EZ5904">
        <v>1</v>
      </c>
      <c r="FC5904">
        <v>95345</v>
      </c>
      <c r="FD5904" t="s">
        <v>3494</v>
      </c>
    </row>
    <row r="5905" spans="1:160" x14ac:dyDescent="0.3">
      <c r="A5905" t="str">
        <f>VLOOKUP(B5905,Table2[],3,FALSE)</f>
        <v>Digital</v>
      </c>
      <c r="B5905" t="str">
        <f>IF(OR(ISNUMBER(FIND("QVC",Z5905)),ISNUMBER(FIND("QVC",AL5905))),"QVC",IF(OR(ISNUMBER(FIND("NCO",H5905)),ISNUMBER(FIND("NCO",Y5905))), "NCO", IF(AL5905="consumer","PMD.com",VLOOKUP(LEFT(H5905,2),Tables!$E$1:$F$11,2,FALSE))))</f>
        <v>PMD.com</v>
      </c>
      <c r="C5905">
        <f t="shared" si="279"/>
        <v>53450011</v>
      </c>
      <c r="D5905">
        <f t="shared" si="280"/>
        <v>1</v>
      </c>
      <c r="E5905" t="str">
        <f t="shared" ca="1" si="281"/>
        <v>MTD orders shipped</v>
      </c>
      <c r="F5905" t="s">
        <v>3539</v>
      </c>
      <c r="G5905" t="s">
        <v>335</v>
      </c>
      <c r="H5905" t="s">
        <v>12917</v>
      </c>
      <c r="I5905" s="6">
        <v>44014.493923611109</v>
      </c>
      <c r="J5905" t="s">
        <v>16</v>
      </c>
      <c r="K5905" s="6">
        <v>44014.721608796295</v>
      </c>
      <c r="M5905" t="s">
        <v>12918</v>
      </c>
      <c r="N5905" t="s">
        <v>12919</v>
      </c>
      <c r="Q5905" t="s">
        <v>12920</v>
      </c>
      <c r="R5905" t="s">
        <v>372</v>
      </c>
      <c r="S5905" t="s">
        <v>12921</v>
      </c>
      <c r="T5905" t="s">
        <v>338</v>
      </c>
      <c r="U5905" t="s">
        <v>530</v>
      </c>
      <c r="W5905" t="s">
        <v>12922</v>
      </c>
      <c r="Z5905" t="s">
        <v>12918</v>
      </c>
      <c r="AA5905" t="s">
        <v>12919</v>
      </c>
      <c r="AD5905" t="s">
        <v>12920</v>
      </c>
      <c r="AE5905" t="s">
        <v>372</v>
      </c>
      <c r="AF5905" t="s">
        <v>12921</v>
      </c>
      <c r="AG5905" t="s">
        <v>338</v>
      </c>
      <c r="AH5905" t="s">
        <v>530</v>
      </c>
      <c r="AJ5905" t="s">
        <v>12922</v>
      </c>
      <c r="AL5905" t="s">
        <v>339</v>
      </c>
      <c r="AM5905">
        <v>1</v>
      </c>
      <c r="AN5905">
        <v>1</v>
      </c>
      <c r="AO5905">
        <v>15200</v>
      </c>
      <c r="AQ5905">
        <v>124724</v>
      </c>
      <c r="AR5905">
        <v>53450011</v>
      </c>
      <c r="AS5905" t="s">
        <v>2807</v>
      </c>
      <c r="AT5905" t="s">
        <v>96</v>
      </c>
      <c r="AW5905" t="s">
        <v>340</v>
      </c>
      <c r="AX5905" t="s">
        <v>340</v>
      </c>
      <c r="AY5905" t="s">
        <v>345</v>
      </c>
      <c r="AZ5905">
        <v>0</v>
      </c>
      <c r="BY5905" t="s">
        <v>342</v>
      </c>
      <c r="EQ5905">
        <v>253372</v>
      </c>
      <c r="ER5905" t="s">
        <v>12923</v>
      </c>
      <c r="EV5905">
        <v>17290800</v>
      </c>
      <c r="EW5905">
        <v>928</v>
      </c>
      <c r="EX5905">
        <v>221666</v>
      </c>
      <c r="EY5905" t="s">
        <v>12924</v>
      </c>
      <c r="EZ5905">
        <v>1</v>
      </c>
      <c r="FC5905">
        <v>95345</v>
      </c>
      <c r="FD5905" t="s">
        <v>3494</v>
      </c>
    </row>
    <row r="5906" spans="1:160" x14ac:dyDescent="0.3">
      <c r="A5906" t="str">
        <f>VLOOKUP(B5906,Table2[],3,FALSE)</f>
        <v>Digital</v>
      </c>
      <c r="B5906" t="str">
        <f>IF(OR(ISNUMBER(FIND("QVC",Z5906)),ISNUMBER(FIND("QVC",AL5906))),"QVC",IF(OR(ISNUMBER(FIND("NCO",H5906)),ISNUMBER(FIND("NCO",Y5906))), "NCO", IF(AL5906="consumer","PMD.com",VLOOKUP(LEFT(H5906,2),Tables!$E$1:$F$11,2,FALSE))))</f>
        <v>PMD.com</v>
      </c>
      <c r="C5906">
        <f t="shared" si="279"/>
        <v>53920001</v>
      </c>
      <c r="D5906">
        <f t="shared" si="280"/>
        <v>1</v>
      </c>
      <c r="E5906" t="str">
        <f t="shared" ca="1" si="281"/>
        <v>MTD orders shipped</v>
      </c>
      <c r="F5906" t="s">
        <v>3539</v>
      </c>
      <c r="G5906" t="s">
        <v>335</v>
      </c>
      <c r="H5906" t="s">
        <v>12917</v>
      </c>
      <c r="I5906" s="6">
        <v>44014.493923611109</v>
      </c>
      <c r="J5906" t="s">
        <v>16</v>
      </c>
      <c r="K5906" s="6">
        <v>44014.721608796295</v>
      </c>
      <c r="M5906" t="s">
        <v>12918</v>
      </c>
      <c r="N5906" t="s">
        <v>12919</v>
      </c>
      <c r="Q5906" t="s">
        <v>12920</v>
      </c>
      <c r="R5906" t="s">
        <v>372</v>
      </c>
      <c r="S5906" t="s">
        <v>12921</v>
      </c>
      <c r="T5906" t="s">
        <v>338</v>
      </c>
      <c r="U5906" t="s">
        <v>530</v>
      </c>
      <c r="W5906" t="s">
        <v>12922</v>
      </c>
      <c r="Z5906" t="s">
        <v>12918</v>
      </c>
      <c r="AA5906" t="s">
        <v>12919</v>
      </c>
      <c r="AD5906" t="s">
        <v>12920</v>
      </c>
      <c r="AE5906" t="s">
        <v>372</v>
      </c>
      <c r="AF5906" t="s">
        <v>12921</v>
      </c>
      <c r="AG5906" t="s">
        <v>338</v>
      </c>
      <c r="AH5906" t="s">
        <v>530</v>
      </c>
      <c r="AJ5906" t="s">
        <v>12922</v>
      </c>
      <c r="AL5906" t="s">
        <v>339</v>
      </c>
      <c r="AM5906">
        <v>1</v>
      </c>
      <c r="AN5906">
        <v>1</v>
      </c>
      <c r="AO5906">
        <v>14899</v>
      </c>
      <c r="AQ5906">
        <v>124468</v>
      </c>
      <c r="AR5906">
        <v>53920001</v>
      </c>
      <c r="AS5906" t="s">
        <v>42</v>
      </c>
      <c r="AT5906" t="s">
        <v>40</v>
      </c>
      <c r="AW5906" t="s">
        <v>343</v>
      </c>
      <c r="BY5906" t="s">
        <v>342</v>
      </c>
      <c r="EQ5906">
        <v>247476</v>
      </c>
      <c r="ER5906" t="s">
        <v>12923</v>
      </c>
      <c r="EV5906">
        <v>17290800</v>
      </c>
      <c r="EW5906">
        <v>928</v>
      </c>
      <c r="EX5906">
        <v>221666</v>
      </c>
      <c r="EY5906" t="s">
        <v>12924</v>
      </c>
      <c r="EZ5906">
        <v>1</v>
      </c>
      <c r="FC5906">
        <v>95384</v>
      </c>
      <c r="FD5906" t="s">
        <v>3530</v>
      </c>
    </row>
    <row r="5907" spans="1:160" x14ac:dyDescent="0.3">
      <c r="A5907" t="str">
        <f>VLOOKUP(B5907,Table2[],3,FALSE)</f>
        <v>Digital</v>
      </c>
      <c r="B5907" t="str">
        <f>IF(OR(ISNUMBER(FIND("QVC",Z5907)),ISNUMBER(FIND("QVC",AL5907))),"QVC",IF(OR(ISNUMBER(FIND("NCO",H5907)),ISNUMBER(FIND("NCO",Y5907))), "NCO", IF(AL5907="consumer","PMD.com",VLOOKUP(LEFT(H5907,2),Tables!$E$1:$F$11,2,FALSE))))</f>
        <v>PMD.com</v>
      </c>
      <c r="C5907">
        <f t="shared" si="279"/>
        <v>51090030</v>
      </c>
      <c r="D5907">
        <f t="shared" si="280"/>
        <v>1</v>
      </c>
      <c r="E5907" t="str">
        <f t="shared" ca="1" si="281"/>
        <v>MTD orders shipped</v>
      </c>
      <c r="F5907" t="s">
        <v>3539</v>
      </c>
      <c r="G5907" t="s">
        <v>335</v>
      </c>
      <c r="H5907" t="s">
        <v>12917</v>
      </c>
      <c r="I5907" s="6">
        <v>44014.493923611109</v>
      </c>
      <c r="J5907" t="s">
        <v>16</v>
      </c>
      <c r="K5907" s="6">
        <v>44014.721608796295</v>
      </c>
      <c r="M5907" t="s">
        <v>12918</v>
      </c>
      <c r="N5907" t="s">
        <v>12919</v>
      </c>
      <c r="Q5907" t="s">
        <v>12920</v>
      </c>
      <c r="R5907" t="s">
        <v>372</v>
      </c>
      <c r="S5907" t="s">
        <v>12921</v>
      </c>
      <c r="T5907" t="s">
        <v>338</v>
      </c>
      <c r="U5907" t="s">
        <v>530</v>
      </c>
      <c r="W5907" t="s">
        <v>12922</v>
      </c>
      <c r="Z5907" t="s">
        <v>12918</v>
      </c>
      <c r="AA5907" t="s">
        <v>12919</v>
      </c>
      <c r="AD5907" t="s">
        <v>12920</v>
      </c>
      <c r="AE5907" t="s">
        <v>372</v>
      </c>
      <c r="AF5907" t="s">
        <v>12921</v>
      </c>
      <c r="AG5907" t="s">
        <v>338</v>
      </c>
      <c r="AH5907" t="s">
        <v>530</v>
      </c>
      <c r="AJ5907" t="s">
        <v>12922</v>
      </c>
      <c r="AL5907" t="s">
        <v>339</v>
      </c>
      <c r="AM5907">
        <v>1</v>
      </c>
      <c r="AN5907">
        <v>1</v>
      </c>
      <c r="AO5907">
        <v>6688</v>
      </c>
      <c r="AQ5907">
        <v>125960</v>
      </c>
      <c r="AR5907">
        <v>51090030</v>
      </c>
      <c r="AS5907" t="s">
        <v>3043</v>
      </c>
      <c r="AT5907" t="s">
        <v>628</v>
      </c>
      <c r="AW5907" t="s">
        <v>343</v>
      </c>
      <c r="BY5907" t="s">
        <v>342</v>
      </c>
      <c r="BZ5907" t="b">
        <v>0</v>
      </c>
      <c r="EQ5907">
        <v>243047</v>
      </c>
      <c r="ER5907" t="s">
        <v>12923</v>
      </c>
      <c r="EV5907">
        <v>17290800</v>
      </c>
      <c r="EW5907">
        <v>928</v>
      </c>
      <c r="EX5907">
        <v>221666</v>
      </c>
      <c r="EY5907" t="s">
        <v>12924</v>
      </c>
      <c r="EZ5907">
        <v>1</v>
      </c>
      <c r="FC5907">
        <v>95384</v>
      </c>
      <c r="FD5907" t="s">
        <v>3530</v>
      </c>
    </row>
    <row r="5908" spans="1:160" x14ac:dyDescent="0.3">
      <c r="A5908" t="str">
        <f>VLOOKUP(B5908,Table2[],3,FALSE)</f>
        <v>Digital</v>
      </c>
      <c r="B5908" t="str">
        <f>IF(OR(ISNUMBER(FIND("QVC",Z5908)),ISNUMBER(FIND("QVC",AL5908))),"QVC",IF(OR(ISNUMBER(FIND("NCO",H5908)),ISNUMBER(FIND("NCO",Y5908))), "NCO", IF(AL5908="consumer","PMD.com",VLOOKUP(LEFT(H5908,2),Tables!$E$1:$F$11,2,FALSE))))</f>
        <v>PMD.com</v>
      </c>
      <c r="C5908">
        <f t="shared" si="279"/>
        <v>51090030</v>
      </c>
      <c r="D5908">
        <f t="shared" si="280"/>
        <v>1</v>
      </c>
      <c r="E5908" t="str">
        <f t="shared" ca="1" si="281"/>
        <v>MTD orders shipped</v>
      </c>
      <c r="F5908" t="s">
        <v>3539</v>
      </c>
      <c r="G5908" t="s">
        <v>335</v>
      </c>
      <c r="H5908" t="s">
        <v>12925</v>
      </c>
      <c r="I5908" s="6">
        <v>44014.485960648148</v>
      </c>
      <c r="J5908" t="s">
        <v>16</v>
      </c>
      <c r="K5908" s="6">
        <v>44014.721736111111</v>
      </c>
      <c r="M5908" t="s">
        <v>12926</v>
      </c>
      <c r="N5908" t="s">
        <v>12927</v>
      </c>
      <c r="Q5908" t="s">
        <v>398</v>
      </c>
      <c r="R5908" t="s">
        <v>376</v>
      </c>
      <c r="S5908" t="s">
        <v>12928</v>
      </c>
      <c r="T5908" t="s">
        <v>338</v>
      </c>
      <c r="U5908" t="s">
        <v>530</v>
      </c>
      <c r="W5908" t="s">
        <v>12929</v>
      </c>
      <c r="Z5908" t="s">
        <v>12926</v>
      </c>
      <c r="AA5908" t="s">
        <v>12927</v>
      </c>
      <c r="AD5908" t="s">
        <v>398</v>
      </c>
      <c r="AE5908" t="s">
        <v>376</v>
      </c>
      <c r="AF5908" t="s">
        <v>12928</v>
      </c>
      <c r="AG5908" t="s">
        <v>338</v>
      </c>
      <c r="AH5908" t="s">
        <v>530</v>
      </c>
      <c r="AJ5908" t="s">
        <v>12929</v>
      </c>
      <c r="AL5908" t="s">
        <v>339</v>
      </c>
      <c r="AM5908">
        <v>1</v>
      </c>
      <c r="AN5908">
        <v>1</v>
      </c>
      <c r="AO5908">
        <v>6688</v>
      </c>
      <c r="AQ5908">
        <v>125960</v>
      </c>
      <c r="AR5908">
        <v>51090030</v>
      </c>
      <c r="AS5908" t="s">
        <v>3043</v>
      </c>
      <c r="AT5908" t="s">
        <v>628</v>
      </c>
      <c r="AW5908" t="s">
        <v>343</v>
      </c>
      <c r="BY5908" t="s">
        <v>342</v>
      </c>
      <c r="BZ5908" t="b">
        <v>0</v>
      </c>
      <c r="EQ5908">
        <v>243047</v>
      </c>
      <c r="ER5908" t="s">
        <v>12930</v>
      </c>
      <c r="EV5908">
        <v>17290789</v>
      </c>
      <c r="EW5908">
        <v>928</v>
      </c>
      <c r="EX5908">
        <v>221655</v>
      </c>
      <c r="EY5908" t="s">
        <v>12931</v>
      </c>
      <c r="EZ5908">
        <v>1</v>
      </c>
      <c r="FC5908">
        <v>95384</v>
      </c>
      <c r="FD5908" t="s">
        <v>3530</v>
      </c>
    </row>
    <row r="5909" spans="1:160" x14ac:dyDescent="0.3">
      <c r="A5909" t="str">
        <f>VLOOKUP(B5909,Table2[],3,FALSE)</f>
        <v>Digital</v>
      </c>
      <c r="B5909" t="str">
        <f>IF(OR(ISNUMBER(FIND("QVC",Z5909)),ISNUMBER(FIND("QVC",AL5909))),"QVC",IF(OR(ISNUMBER(FIND("NCO",H5909)),ISNUMBER(FIND("NCO",Y5909))), "NCO", IF(AL5909="consumer","PMD.com",VLOOKUP(LEFT(H5909,2),Tables!$E$1:$F$11,2,FALSE))))</f>
        <v>PMD.com</v>
      </c>
      <c r="C5909">
        <f t="shared" si="279"/>
        <v>5901</v>
      </c>
      <c r="D5909">
        <f t="shared" si="280"/>
        <v>1</v>
      </c>
      <c r="E5909" t="str">
        <f t="shared" ca="1" si="281"/>
        <v>MTD orders shipped</v>
      </c>
      <c r="F5909" t="s">
        <v>3539</v>
      </c>
      <c r="G5909" t="s">
        <v>335</v>
      </c>
      <c r="H5909" t="s">
        <v>12925</v>
      </c>
      <c r="I5909" s="6">
        <v>44014.485960648148</v>
      </c>
      <c r="J5909" t="s">
        <v>16</v>
      </c>
      <c r="K5909" s="6">
        <v>44014.721736111111</v>
      </c>
      <c r="M5909" t="s">
        <v>12926</v>
      </c>
      <c r="N5909" t="s">
        <v>12927</v>
      </c>
      <c r="Q5909" t="s">
        <v>398</v>
      </c>
      <c r="R5909" t="s">
        <v>376</v>
      </c>
      <c r="S5909" t="s">
        <v>12928</v>
      </c>
      <c r="T5909" t="s">
        <v>338</v>
      </c>
      <c r="U5909" t="s">
        <v>530</v>
      </c>
      <c r="W5909" t="s">
        <v>12929</v>
      </c>
      <c r="Z5909" t="s">
        <v>12926</v>
      </c>
      <c r="AA5909" t="s">
        <v>12927</v>
      </c>
      <c r="AD5909" t="s">
        <v>398</v>
      </c>
      <c r="AE5909" t="s">
        <v>376</v>
      </c>
      <c r="AF5909" t="s">
        <v>12928</v>
      </c>
      <c r="AG5909" t="s">
        <v>338</v>
      </c>
      <c r="AH5909" t="s">
        <v>530</v>
      </c>
      <c r="AJ5909" t="s">
        <v>12929</v>
      </c>
      <c r="AL5909" t="s">
        <v>339</v>
      </c>
      <c r="AM5909">
        <v>1</v>
      </c>
      <c r="AN5909">
        <v>1</v>
      </c>
      <c r="AO5909">
        <v>1428</v>
      </c>
      <c r="AQ5909">
        <v>123804</v>
      </c>
      <c r="AR5909">
        <v>5901</v>
      </c>
      <c r="AS5909" t="s">
        <v>1300</v>
      </c>
      <c r="AT5909" t="s">
        <v>17</v>
      </c>
      <c r="AW5909" t="s">
        <v>352</v>
      </c>
      <c r="AX5909" t="s">
        <v>352</v>
      </c>
      <c r="AY5909" t="s">
        <v>353</v>
      </c>
      <c r="AZ5909" t="s">
        <v>358</v>
      </c>
      <c r="BY5909" t="s">
        <v>342</v>
      </c>
      <c r="EQ5909">
        <v>250322</v>
      </c>
      <c r="ER5909" t="s">
        <v>12930</v>
      </c>
      <c r="EV5909">
        <v>17290789</v>
      </c>
      <c r="EW5909">
        <v>928</v>
      </c>
      <c r="EX5909">
        <v>221655</v>
      </c>
      <c r="EY5909" t="s">
        <v>12931</v>
      </c>
      <c r="EZ5909">
        <v>1</v>
      </c>
      <c r="FC5909">
        <v>5901</v>
      </c>
      <c r="FD5909" t="s">
        <v>17</v>
      </c>
    </row>
    <row r="5910" spans="1:160" x14ac:dyDescent="0.3">
      <c r="A5910" t="str">
        <f>VLOOKUP(B5910,Table2[],3,FALSE)</f>
        <v>Digital</v>
      </c>
      <c r="B5910" t="str">
        <f>IF(OR(ISNUMBER(FIND("QVC",Z5910)),ISNUMBER(FIND("QVC",AL5910))),"QVC",IF(OR(ISNUMBER(FIND("NCO",H5910)),ISNUMBER(FIND("NCO",Y5910))), "NCO", IF(AL5910="consumer","PMD.com",VLOOKUP(LEFT(H5910,2),Tables!$E$1:$F$11,2,FALSE))))</f>
        <v>PMD.com</v>
      </c>
      <c r="C5910">
        <f t="shared" si="279"/>
        <v>53920001</v>
      </c>
      <c r="D5910">
        <f t="shared" si="280"/>
        <v>1</v>
      </c>
      <c r="E5910" t="str">
        <f t="shared" ca="1" si="281"/>
        <v>MTD orders shipped</v>
      </c>
      <c r="F5910" t="s">
        <v>3539</v>
      </c>
      <c r="G5910" t="s">
        <v>335</v>
      </c>
      <c r="H5910" t="s">
        <v>12925</v>
      </c>
      <c r="I5910" s="6">
        <v>44014.485960648148</v>
      </c>
      <c r="J5910" t="s">
        <v>16</v>
      </c>
      <c r="K5910" s="6">
        <v>44014.721736111111</v>
      </c>
      <c r="M5910" t="s">
        <v>12926</v>
      </c>
      <c r="N5910" t="s">
        <v>12927</v>
      </c>
      <c r="Q5910" t="s">
        <v>398</v>
      </c>
      <c r="R5910" t="s">
        <v>376</v>
      </c>
      <c r="S5910" t="s">
        <v>12928</v>
      </c>
      <c r="T5910" t="s">
        <v>338</v>
      </c>
      <c r="U5910" t="s">
        <v>530</v>
      </c>
      <c r="W5910" t="s">
        <v>12929</v>
      </c>
      <c r="Z5910" t="s">
        <v>12926</v>
      </c>
      <c r="AA5910" t="s">
        <v>12927</v>
      </c>
      <c r="AD5910" t="s">
        <v>398</v>
      </c>
      <c r="AE5910" t="s">
        <v>376</v>
      </c>
      <c r="AF5910" t="s">
        <v>12928</v>
      </c>
      <c r="AG5910" t="s">
        <v>338</v>
      </c>
      <c r="AH5910" t="s">
        <v>530</v>
      </c>
      <c r="AJ5910" t="s">
        <v>12929</v>
      </c>
      <c r="AL5910" t="s">
        <v>339</v>
      </c>
      <c r="AM5910">
        <v>1</v>
      </c>
      <c r="AN5910">
        <v>1</v>
      </c>
      <c r="AO5910">
        <v>14899</v>
      </c>
      <c r="AQ5910">
        <v>124468</v>
      </c>
      <c r="AR5910">
        <v>53920001</v>
      </c>
      <c r="AS5910" t="s">
        <v>42</v>
      </c>
      <c r="AT5910" t="s">
        <v>40</v>
      </c>
      <c r="AW5910" t="s">
        <v>343</v>
      </c>
      <c r="BY5910" t="s">
        <v>342</v>
      </c>
      <c r="EQ5910">
        <v>247476</v>
      </c>
      <c r="ER5910" t="s">
        <v>12930</v>
      </c>
      <c r="EV5910">
        <v>17290789</v>
      </c>
      <c r="EW5910">
        <v>928</v>
      </c>
      <c r="EX5910">
        <v>221655</v>
      </c>
      <c r="EY5910" t="s">
        <v>12931</v>
      </c>
      <c r="EZ5910">
        <v>1</v>
      </c>
      <c r="FC5910">
        <v>95384</v>
      </c>
      <c r="FD5910" t="s">
        <v>3530</v>
      </c>
    </row>
    <row r="5911" spans="1:160" x14ac:dyDescent="0.3">
      <c r="A5911" t="str">
        <f>VLOOKUP(B5911,Table2[],3,FALSE)</f>
        <v>Digital</v>
      </c>
      <c r="B5911" t="str">
        <f>IF(OR(ISNUMBER(FIND("QVC",Z5911)),ISNUMBER(FIND("QVC",AL5911))),"QVC",IF(OR(ISNUMBER(FIND("NCO",H5911)),ISNUMBER(FIND("NCO",Y5911))), "NCO", IF(AL5911="consumer","PMD.com",VLOOKUP(LEFT(H5911,2),Tables!$E$1:$F$11,2,FALSE))))</f>
        <v>PMD.com</v>
      </c>
      <c r="C5911">
        <f t="shared" si="279"/>
        <v>52430001</v>
      </c>
      <c r="D5911">
        <f t="shared" si="280"/>
        <v>1</v>
      </c>
      <c r="E5911" t="str">
        <f t="shared" ca="1" si="281"/>
        <v>MTD orders shipped</v>
      </c>
      <c r="F5911" t="s">
        <v>3539</v>
      </c>
      <c r="G5911" t="s">
        <v>335</v>
      </c>
      <c r="H5911" t="s">
        <v>12925</v>
      </c>
      <c r="I5911" s="6">
        <v>44014.485960648148</v>
      </c>
      <c r="J5911" t="s">
        <v>16</v>
      </c>
      <c r="K5911" s="6">
        <v>44014.721736111111</v>
      </c>
      <c r="M5911" t="s">
        <v>12926</v>
      </c>
      <c r="N5911" t="s">
        <v>12927</v>
      </c>
      <c r="Q5911" t="s">
        <v>398</v>
      </c>
      <c r="R5911" t="s">
        <v>376</v>
      </c>
      <c r="S5911" t="s">
        <v>12928</v>
      </c>
      <c r="T5911" t="s">
        <v>338</v>
      </c>
      <c r="U5911" t="s">
        <v>530</v>
      </c>
      <c r="W5911" t="s">
        <v>12929</v>
      </c>
      <c r="Z5911" t="s">
        <v>12926</v>
      </c>
      <c r="AA5911" t="s">
        <v>12927</v>
      </c>
      <c r="AD5911" t="s">
        <v>398</v>
      </c>
      <c r="AE5911" t="s">
        <v>376</v>
      </c>
      <c r="AF5911" t="s">
        <v>12928</v>
      </c>
      <c r="AG5911" t="s">
        <v>338</v>
      </c>
      <c r="AH5911" t="s">
        <v>530</v>
      </c>
      <c r="AJ5911" t="s">
        <v>12929</v>
      </c>
      <c r="AL5911" t="s">
        <v>339</v>
      </c>
      <c r="AM5911">
        <v>1</v>
      </c>
      <c r="AN5911">
        <v>1</v>
      </c>
      <c r="AO5911">
        <v>12063</v>
      </c>
      <c r="AQ5911">
        <v>127155</v>
      </c>
      <c r="AR5911">
        <v>52430001</v>
      </c>
      <c r="AS5911" t="s">
        <v>9635</v>
      </c>
      <c r="AT5911" t="s">
        <v>75</v>
      </c>
      <c r="AW5911" t="s">
        <v>340</v>
      </c>
      <c r="AX5911" t="s">
        <v>340</v>
      </c>
      <c r="AY5911" t="s">
        <v>357</v>
      </c>
      <c r="AZ5911" t="s">
        <v>363</v>
      </c>
      <c r="BY5911" t="s">
        <v>342</v>
      </c>
      <c r="EQ5911">
        <v>252868</v>
      </c>
      <c r="ER5911" t="s">
        <v>12930</v>
      </c>
      <c r="EV5911">
        <v>17290789</v>
      </c>
      <c r="EW5911">
        <v>928</v>
      </c>
      <c r="EX5911">
        <v>221655</v>
      </c>
      <c r="EY5911" t="s">
        <v>12931</v>
      </c>
      <c r="EZ5911">
        <v>1</v>
      </c>
      <c r="FC5911">
        <v>95384</v>
      </c>
      <c r="FD5911" t="s">
        <v>3530</v>
      </c>
    </row>
    <row r="5912" spans="1:160" x14ac:dyDescent="0.3">
      <c r="A5912" t="str">
        <f>VLOOKUP(B5912,Table2[],3,FALSE)</f>
        <v>Digital</v>
      </c>
      <c r="B5912" t="str">
        <f>IF(OR(ISNUMBER(FIND("QVC",Z5912)),ISNUMBER(FIND("QVC",AL5912))),"QVC",IF(OR(ISNUMBER(FIND("NCO",H5912)),ISNUMBER(FIND("NCO",Y5912))), "NCO", IF(AL5912="consumer","PMD.com",VLOOKUP(LEFT(H5912,2),Tables!$E$1:$F$11,2,FALSE))))</f>
        <v>PMD.com</v>
      </c>
      <c r="C5912">
        <f t="shared" si="279"/>
        <v>51080001</v>
      </c>
      <c r="D5912">
        <f t="shared" si="280"/>
        <v>1</v>
      </c>
      <c r="E5912" t="str">
        <f t="shared" ca="1" si="281"/>
        <v>MTD orders shipped</v>
      </c>
      <c r="F5912" t="s">
        <v>3539</v>
      </c>
      <c r="G5912" t="s">
        <v>335</v>
      </c>
      <c r="H5912" t="s">
        <v>12932</v>
      </c>
      <c r="I5912" s="6">
        <v>44014.473275462966</v>
      </c>
      <c r="J5912" t="s">
        <v>16</v>
      </c>
      <c r="K5912" s="6">
        <v>44014.722291666665</v>
      </c>
      <c r="M5912" t="s">
        <v>12933</v>
      </c>
      <c r="N5912" t="s">
        <v>12934</v>
      </c>
      <c r="Q5912" t="s">
        <v>2237</v>
      </c>
      <c r="R5912" t="s">
        <v>375</v>
      </c>
      <c r="S5912">
        <v>60051</v>
      </c>
      <c r="T5912" t="s">
        <v>338</v>
      </c>
      <c r="U5912" t="s">
        <v>530</v>
      </c>
      <c r="W5912" t="s">
        <v>12935</v>
      </c>
      <c r="Z5912" t="s">
        <v>12933</v>
      </c>
      <c r="AA5912" t="s">
        <v>12934</v>
      </c>
      <c r="AD5912" t="s">
        <v>2237</v>
      </c>
      <c r="AE5912" t="s">
        <v>375</v>
      </c>
      <c r="AF5912">
        <v>60051</v>
      </c>
      <c r="AG5912" t="s">
        <v>338</v>
      </c>
      <c r="AH5912" t="s">
        <v>530</v>
      </c>
      <c r="AJ5912" t="s">
        <v>12935</v>
      </c>
      <c r="AL5912" t="s">
        <v>339</v>
      </c>
      <c r="AM5912">
        <v>1</v>
      </c>
      <c r="AN5912">
        <v>1</v>
      </c>
      <c r="AO5912">
        <v>19656</v>
      </c>
      <c r="AQ5912">
        <v>124645</v>
      </c>
      <c r="AR5912">
        <v>51080001</v>
      </c>
      <c r="AS5912" t="s">
        <v>988</v>
      </c>
      <c r="AT5912" t="s">
        <v>57</v>
      </c>
      <c r="AW5912" t="s">
        <v>343</v>
      </c>
      <c r="BY5912" t="s">
        <v>342</v>
      </c>
      <c r="EQ5912">
        <v>251119</v>
      </c>
      <c r="ER5912" t="s">
        <v>12936</v>
      </c>
      <c r="EV5912">
        <v>17290779</v>
      </c>
      <c r="EW5912">
        <v>928</v>
      </c>
      <c r="EX5912">
        <v>221646</v>
      </c>
      <c r="EY5912" t="s">
        <v>12937</v>
      </c>
      <c r="EZ5912">
        <v>1</v>
      </c>
      <c r="FC5912">
        <v>51080001</v>
      </c>
      <c r="FD5912" t="s">
        <v>57</v>
      </c>
    </row>
    <row r="5913" spans="1:160" x14ac:dyDescent="0.3">
      <c r="A5913" t="str">
        <f>VLOOKUP(B5913,Table2[],3,FALSE)</f>
        <v>Digital</v>
      </c>
      <c r="B5913" t="str">
        <f>IF(OR(ISNUMBER(FIND("QVC",Z5913)),ISNUMBER(FIND("QVC",AL5913))),"QVC",IF(OR(ISNUMBER(FIND("NCO",H5913)),ISNUMBER(FIND("NCO",Y5913))), "NCO", IF(AL5913="consumer","PMD.com",VLOOKUP(LEFT(H5913,2),Tables!$E$1:$F$11,2,FALSE))))</f>
        <v>PMD.com</v>
      </c>
      <c r="C5913">
        <f t="shared" si="279"/>
        <v>7868</v>
      </c>
      <c r="D5913">
        <f t="shared" si="280"/>
        <v>1</v>
      </c>
      <c r="E5913" t="str">
        <f t="shared" ca="1" si="281"/>
        <v>MTD orders shipped</v>
      </c>
      <c r="F5913" t="s">
        <v>3539</v>
      </c>
      <c r="G5913" t="s">
        <v>335</v>
      </c>
      <c r="H5913" t="s">
        <v>12938</v>
      </c>
      <c r="I5913" s="6">
        <v>44014.504363425927</v>
      </c>
      <c r="J5913" t="s">
        <v>16</v>
      </c>
      <c r="K5913" s="6">
        <v>44014.722824074073</v>
      </c>
      <c r="M5913" t="s">
        <v>12875</v>
      </c>
      <c r="N5913" t="s">
        <v>12876</v>
      </c>
      <c r="O5913" t="s">
        <v>12877</v>
      </c>
      <c r="Q5913" t="s">
        <v>12878</v>
      </c>
      <c r="R5913" t="s">
        <v>365</v>
      </c>
      <c r="S5913" t="s">
        <v>12879</v>
      </c>
      <c r="T5913" t="s">
        <v>338</v>
      </c>
      <c r="U5913" t="s">
        <v>530</v>
      </c>
      <c r="W5913" t="s">
        <v>1258</v>
      </c>
      <c r="Z5913" t="s">
        <v>12875</v>
      </c>
      <c r="AA5913" t="s">
        <v>12876</v>
      </c>
      <c r="AB5913" t="s">
        <v>12877</v>
      </c>
      <c r="AD5913" t="s">
        <v>12878</v>
      </c>
      <c r="AE5913" t="s">
        <v>365</v>
      </c>
      <c r="AF5913" t="s">
        <v>12879</v>
      </c>
      <c r="AG5913" t="s">
        <v>338</v>
      </c>
      <c r="AH5913" t="s">
        <v>530</v>
      </c>
      <c r="AJ5913" t="s">
        <v>1258</v>
      </c>
      <c r="AL5913" t="s">
        <v>339</v>
      </c>
      <c r="AM5913">
        <v>1</v>
      </c>
      <c r="AN5913">
        <v>1</v>
      </c>
      <c r="AO5913">
        <v>434</v>
      </c>
      <c r="AQ5913">
        <v>127765</v>
      </c>
      <c r="AR5913">
        <v>7868</v>
      </c>
      <c r="AS5913" t="s">
        <v>744</v>
      </c>
      <c r="AT5913" t="s">
        <v>745</v>
      </c>
      <c r="AW5913" t="s">
        <v>349</v>
      </c>
      <c r="AX5913" t="s">
        <v>553</v>
      </c>
      <c r="AY5913" t="s">
        <v>554</v>
      </c>
      <c r="AZ5913">
        <v>0</v>
      </c>
      <c r="BY5913" t="s">
        <v>342</v>
      </c>
      <c r="EQ5913">
        <v>251034</v>
      </c>
      <c r="ER5913" t="s">
        <v>12939</v>
      </c>
      <c r="EV5913">
        <v>17290804</v>
      </c>
      <c r="EW5913">
        <v>928</v>
      </c>
      <c r="EX5913">
        <v>221670</v>
      </c>
      <c r="EY5913" t="s">
        <v>12940</v>
      </c>
      <c r="EZ5913">
        <v>1</v>
      </c>
      <c r="FC5913">
        <v>7868</v>
      </c>
      <c r="FD5913" t="s">
        <v>745</v>
      </c>
    </row>
    <row r="5914" spans="1:160" x14ac:dyDescent="0.3">
      <c r="A5914" t="str">
        <f>VLOOKUP(B5914,Table2[],3,FALSE)</f>
        <v>Digital</v>
      </c>
      <c r="B5914" t="str">
        <f>IF(OR(ISNUMBER(FIND("QVC",Z5914)),ISNUMBER(FIND("QVC",AL5914))),"QVC",IF(OR(ISNUMBER(FIND("NCO",H5914)),ISNUMBER(FIND("NCO",Y5914))), "NCO", IF(AL5914="consumer","PMD.com",VLOOKUP(LEFT(H5914,2),Tables!$E$1:$F$11,2,FALSE))))</f>
        <v>PMD.com</v>
      </c>
      <c r="C5914">
        <f t="shared" si="279"/>
        <v>7870</v>
      </c>
      <c r="D5914">
        <f t="shared" si="280"/>
        <v>1</v>
      </c>
      <c r="E5914" t="str">
        <f t="shared" ca="1" si="281"/>
        <v>MTD orders shipped</v>
      </c>
      <c r="F5914" t="s">
        <v>3539</v>
      </c>
      <c r="G5914" t="s">
        <v>335</v>
      </c>
      <c r="H5914" t="s">
        <v>12938</v>
      </c>
      <c r="I5914" s="6">
        <v>44014.504363425927</v>
      </c>
      <c r="J5914" t="s">
        <v>16</v>
      </c>
      <c r="K5914" s="6">
        <v>44014.722824074073</v>
      </c>
      <c r="M5914" t="s">
        <v>12875</v>
      </c>
      <c r="N5914" t="s">
        <v>12876</v>
      </c>
      <c r="O5914" t="s">
        <v>12877</v>
      </c>
      <c r="Q5914" t="s">
        <v>12878</v>
      </c>
      <c r="R5914" t="s">
        <v>365</v>
      </c>
      <c r="S5914" t="s">
        <v>12879</v>
      </c>
      <c r="T5914" t="s">
        <v>338</v>
      </c>
      <c r="U5914" t="s">
        <v>530</v>
      </c>
      <c r="W5914" t="s">
        <v>1258</v>
      </c>
      <c r="Z5914" t="s">
        <v>12875</v>
      </c>
      <c r="AA5914" t="s">
        <v>12876</v>
      </c>
      <c r="AB5914" t="s">
        <v>12877</v>
      </c>
      <c r="AD5914" t="s">
        <v>12878</v>
      </c>
      <c r="AE5914" t="s">
        <v>365</v>
      </c>
      <c r="AF5914" t="s">
        <v>12879</v>
      </c>
      <c r="AG5914" t="s">
        <v>338</v>
      </c>
      <c r="AH5914" t="s">
        <v>530</v>
      </c>
      <c r="AJ5914" t="s">
        <v>1258</v>
      </c>
      <c r="AL5914" t="s">
        <v>339</v>
      </c>
      <c r="AM5914">
        <v>1</v>
      </c>
      <c r="AN5914">
        <v>1</v>
      </c>
      <c r="AO5914">
        <v>77</v>
      </c>
      <c r="AQ5914">
        <v>127842</v>
      </c>
      <c r="AR5914">
        <v>7870</v>
      </c>
      <c r="AS5914" t="s">
        <v>827</v>
      </c>
      <c r="AT5914" t="s">
        <v>828</v>
      </c>
      <c r="AW5914" t="s">
        <v>349</v>
      </c>
      <c r="AX5914" t="s">
        <v>416</v>
      </c>
      <c r="AY5914" t="s">
        <v>554</v>
      </c>
      <c r="AZ5914">
        <v>0</v>
      </c>
      <c r="BY5914" t="s">
        <v>342</v>
      </c>
      <c r="EQ5914">
        <v>251159</v>
      </c>
      <c r="ER5914" t="s">
        <v>12939</v>
      </c>
      <c r="EV5914">
        <v>17290804</v>
      </c>
      <c r="EW5914">
        <v>928</v>
      </c>
      <c r="EX5914">
        <v>221670</v>
      </c>
      <c r="EY5914" t="s">
        <v>12940</v>
      </c>
      <c r="EZ5914">
        <v>1</v>
      </c>
      <c r="FC5914">
        <v>7870</v>
      </c>
      <c r="FD5914" t="s">
        <v>828</v>
      </c>
    </row>
    <row r="5915" spans="1:160" x14ac:dyDescent="0.3">
      <c r="A5915" t="str">
        <f>VLOOKUP(B5915,Table2[],3,FALSE)</f>
        <v>Digital</v>
      </c>
      <c r="B5915" t="str">
        <f>IF(OR(ISNUMBER(FIND("QVC",Z5915)),ISNUMBER(FIND("QVC",AL5915))),"QVC",IF(OR(ISNUMBER(FIND("NCO",H5915)),ISNUMBER(FIND("NCO",Y5915))), "NCO", IF(AL5915="consumer","PMD.com",VLOOKUP(LEFT(H5915,2),Tables!$E$1:$F$11,2,FALSE))))</f>
        <v>PMD.com</v>
      </c>
      <c r="C5915">
        <f t="shared" si="279"/>
        <v>7865</v>
      </c>
      <c r="D5915">
        <f t="shared" si="280"/>
        <v>1</v>
      </c>
      <c r="E5915" t="str">
        <f t="shared" ca="1" si="281"/>
        <v>MTD orders shipped</v>
      </c>
      <c r="F5915" t="s">
        <v>3539</v>
      </c>
      <c r="G5915" t="s">
        <v>335</v>
      </c>
      <c r="H5915" t="s">
        <v>12938</v>
      </c>
      <c r="I5915" s="6">
        <v>44014.504363425927</v>
      </c>
      <c r="J5915" t="s">
        <v>16</v>
      </c>
      <c r="K5915" s="6">
        <v>44014.722824074073</v>
      </c>
      <c r="M5915" t="s">
        <v>12875</v>
      </c>
      <c r="N5915" t="s">
        <v>12876</v>
      </c>
      <c r="O5915" t="s">
        <v>12877</v>
      </c>
      <c r="Q5915" t="s">
        <v>12878</v>
      </c>
      <c r="R5915" t="s">
        <v>365</v>
      </c>
      <c r="S5915" t="s">
        <v>12879</v>
      </c>
      <c r="T5915" t="s">
        <v>338</v>
      </c>
      <c r="U5915" t="s">
        <v>530</v>
      </c>
      <c r="W5915" t="s">
        <v>1258</v>
      </c>
      <c r="Z5915" t="s">
        <v>12875</v>
      </c>
      <c r="AA5915" t="s">
        <v>12876</v>
      </c>
      <c r="AB5915" t="s">
        <v>12877</v>
      </c>
      <c r="AD5915" t="s">
        <v>12878</v>
      </c>
      <c r="AE5915" t="s">
        <v>365</v>
      </c>
      <c r="AF5915" t="s">
        <v>12879</v>
      </c>
      <c r="AG5915" t="s">
        <v>338</v>
      </c>
      <c r="AH5915" t="s">
        <v>530</v>
      </c>
      <c r="AJ5915" t="s">
        <v>1258</v>
      </c>
      <c r="AL5915" t="s">
        <v>339</v>
      </c>
      <c r="AM5915">
        <v>1</v>
      </c>
      <c r="AN5915">
        <v>1</v>
      </c>
      <c r="AO5915">
        <v>463</v>
      </c>
      <c r="AQ5915">
        <v>127766</v>
      </c>
      <c r="AR5915">
        <v>7865</v>
      </c>
      <c r="AS5915" t="s">
        <v>748</v>
      </c>
      <c r="AT5915" t="s">
        <v>749</v>
      </c>
      <c r="AW5915" t="s">
        <v>349</v>
      </c>
      <c r="AX5915" t="s">
        <v>553</v>
      </c>
      <c r="AY5915" t="s">
        <v>554</v>
      </c>
      <c r="AZ5915">
        <v>0</v>
      </c>
      <c r="BY5915" t="s">
        <v>342</v>
      </c>
      <c r="EQ5915">
        <v>251035</v>
      </c>
      <c r="ER5915" t="s">
        <v>12939</v>
      </c>
      <c r="EV5915">
        <v>17290804</v>
      </c>
      <c r="EW5915">
        <v>928</v>
      </c>
      <c r="EX5915">
        <v>221670</v>
      </c>
      <c r="EY5915" t="s">
        <v>12940</v>
      </c>
      <c r="EZ5915">
        <v>1</v>
      </c>
      <c r="FC5915">
        <v>7865</v>
      </c>
      <c r="FD5915" t="s">
        <v>749</v>
      </c>
    </row>
    <row r="5916" spans="1:160" x14ac:dyDescent="0.3">
      <c r="A5916" t="str">
        <f>VLOOKUP(B5916,Table2[],3,FALSE)</f>
        <v>Digital</v>
      </c>
      <c r="B5916" t="str">
        <f>IF(OR(ISNUMBER(FIND("QVC",Z5916)),ISNUMBER(FIND("QVC",AL5916))),"QVC",IF(OR(ISNUMBER(FIND("NCO",H5916)),ISNUMBER(FIND("NCO",Y5916))), "NCO", IF(AL5916="consumer","PMD.com",VLOOKUP(LEFT(H5916,2),Tables!$E$1:$F$11,2,FALSE))))</f>
        <v>PMD.com</v>
      </c>
      <c r="C5916">
        <f t="shared" si="279"/>
        <v>7869</v>
      </c>
      <c r="D5916">
        <f t="shared" si="280"/>
        <v>1</v>
      </c>
      <c r="E5916" t="str">
        <f t="shared" ca="1" si="281"/>
        <v>MTD orders shipped</v>
      </c>
      <c r="F5916" t="s">
        <v>3539</v>
      </c>
      <c r="G5916" t="s">
        <v>335</v>
      </c>
      <c r="H5916" t="s">
        <v>12938</v>
      </c>
      <c r="I5916" s="6">
        <v>44014.504363425927</v>
      </c>
      <c r="J5916" t="s">
        <v>16</v>
      </c>
      <c r="K5916" s="6">
        <v>44014.722824074073</v>
      </c>
      <c r="M5916" t="s">
        <v>12875</v>
      </c>
      <c r="N5916" t="s">
        <v>12876</v>
      </c>
      <c r="O5916" t="s">
        <v>12877</v>
      </c>
      <c r="Q5916" t="s">
        <v>12878</v>
      </c>
      <c r="R5916" t="s">
        <v>365</v>
      </c>
      <c r="S5916" t="s">
        <v>12879</v>
      </c>
      <c r="T5916" t="s">
        <v>338</v>
      </c>
      <c r="U5916" t="s">
        <v>530</v>
      </c>
      <c r="W5916" t="s">
        <v>1258</v>
      </c>
      <c r="Z5916" t="s">
        <v>12875</v>
      </c>
      <c r="AA5916" t="s">
        <v>12876</v>
      </c>
      <c r="AB5916" t="s">
        <v>12877</v>
      </c>
      <c r="AD5916" t="s">
        <v>12878</v>
      </c>
      <c r="AE5916" t="s">
        <v>365</v>
      </c>
      <c r="AF5916" t="s">
        <v>12879</v>
      </c>
      <c r="AG5916" t="s">
        <v>338</v>
      </c>
      <c r="AH5916" t="s">
        <v>530</v>
      </c>
      <c r="AJ5916" t="s">
        <v>1258</v>
      </c>
      <c r="AL5916" t="s">
        <v>339</v>
      </c>
      <c r="AM5916">
        <v>1</v>
      </c>
      <c r="AN5916">
        <v>1</v>
      </c>
      <c r="AO5916">
        <v>196</v>
      </c>
      <c r="AQ5916">
        <v>127830</v>
      </c>
      <c r="AR5916">
        <v>7869</v>
      </c>
      <c r="AS5916" t="s">
        <v>771</v>
      </c>
      <c r="AT5916" t="s">
        <v>772</v>
      </c>
      <c r="AW5916" t="s">
        <v>349</v>
      </c>
      <c r="AX5916" t="s">
        <v>350</v>
      </c>
      <c r="AY5916" t="s">
        <v>554</v>
      </c>
      <c r="AZ5916">
        <v>0</v>
      </c>
      <c r="BY5916" t="s">
        <v>342</v>
      </c>
      <c r="EQ5916">
        <v>251116</v>
      </c>
      <c r="ER5916" t="s">
        <v>12939</v>
      </c>
      <c r="EV5916">
        <v>17290804</v>
      </c>
      <c r="EW5916">
        <v>928</v>
      </c>
      <c r="EX5916">
        <v>221670</v>
      </c>
      <c r="EY5916" t="s">
        <v>12940</v>
      </c>
      <c r="EZ5916">
        <v>1</v>
      </c>
      <c r="FC5916">
        <v>7869</v>
      </c>
      <c r="FD5916" t="s">
        <v>772</v>
      </c>
    </row>
    <row r="5917" spans="1:160" x14ac:dyDescent="0.3">
      <c r="A5917" t="str">
        <f>VLOOKUP(B5917,Table2[],3,FALSE)</f>
        <v>Digital</v>
      </c>
      <c r="B5917" t="str">
        <f>IF(OR(ISNUMBER(FIND("QVC",Z5917)),ISNUMBER(FIND("QVC",AL5917))),"QVC",IF(OR(ISNUMBER(FIND("NCO",H5917)),ISNUMBER(FIND("NCO",Y5917))), "NCO", IF(AL5917="consumer","PMD.com",VLOOKUP(LEFT(H5917,2),Tables!$E$1:$F$11,2,FALSE))))</f>
        <v>PMD.com</v>
      </c>
      <c r="C5917">
        <f t="shared" si="279"/>
        <v>5208</v>
      </c>
      <c r="D5917">
        <f t="shared" si="280"/>
        <v>1</v>
      </c>
      <c r="E5917" t="str">
        <f t="shared" ca="1" si="281"/>
        <v>MTD orders shipped</v>
      </c>
      <c r="F5917" t="s">
        <v>3539</v>
      </c>
      <c r="G5917" t="s">
        <v>335</v>
      </c>
      <c r="H5917" t="s">
        <v>12938</v>
      </c>
      <c r="I5917" s="6">
        <v>44014.504363425927</v>
      </c>
      <c r="J5917" t="s">
        <v>16</v>
      </c>
      <c r="K5917" s="6">
        <v>44014.722824074073</v>
      </c>
      <c r="M5917" t="s">
        <v>12875</v>
      </c>
      <c r="N5917" t="s">
        <v>12876</v>
      </c>
      <c r="O5917" t="s">
        <v>12877</v>
      </c>
      <c r="Q5917" t="s">
        <v>12878</v>
      </c>
      <c r="R5917" t="s">
        <v>365</v>
      </c>
      <c r="S5917" t="s">
        <v>12879</v>
      </c>
      <c r="T5917" t="s">
        <v>338</v>
      </c>
      <c r="U5917" t="s">
        <v>530</v>
      </c>
      <c r="W5917" t="s">
        <v>1258</v>
      </c>
      <c r="Z5917" t="s">
        <v>12875</v>
      </c>
      <c r="AA5917" t="s">
        <v>12876</v>
      </c>
      <c r="AB5917" t="s">
        <v>12877</v>
      </c>
      <c r="AD5917" t="s">
        <v>12878</v>
      </c>
      <c r="AE5917" t="s">
        <v>365</v>
      </c>
      <c r="AF5917" t="s">
        <v>12879</v>
      </c>
      <c r="AG5917" t="s">
        <v>338</v>
      </c>
      <c r="AH5917" t="s">
        <v>530</v>
      </c>
      <c r="AJ5917" t="s">
        <v>1258</v>
      </c>
      <c r="AL5917" t="s">
        <v>339</v>
      </c>
      <c r="AM5917">
        <v>1</v>
      </c>
      <c r="AN5917">
        <v>1</v>
      </c>
      <c r="AO5917">
        <v>1406</v>
      </c>
      <c r="AQ5917">
        <v>124008</v>
      </c>
      <c r="AR5917">
        <v>5208</v>
      </c>
      <c r="AS5917" t="s">
        <v>51</v>
      </c>
      <c r="AT5917" t="s">
        <v>52</v>
      </c>
      <c r="AW5917" t="s">
        <v>340</v>
      </c>
      <c r="AX5917" t="s">
        <v>340</v>
      </c>
      <c r="AY5917" t="s">
        <v>419</v>
      </c>
      <c r="AZ5917" t="s">
        <v>420</v>
      </c>
      <c r="BY5917" t="s">
        <v>342</v>
      </c>
      <c r="EQ5917">
        <v>249094</v>
      </c>
      <c r="ER5917" t="s">
        <v>12939</v>
      </c>
      <c r="EV5917">
        <v>17290804</v>
      </c>
      <c r="EW5917">
        <v>928</v>
      </c>
      <c r="EX5917">
        <v>221670</v>
      </c>
      <c r="EY5917" t="s">
        <v>12940</v>
      </c>
      <c r="EZ5917">
        <v>1</v>
      </c>
      <c r="FC5917">
        <v>5208</v>
      </c>
      <c r="FD5917" t="s">
        <v>52</v>
      </c>
    </row>
    <row r="5918" spans="1:160" x14ac:dyDescent="0.3">
      <c r="A5918" t="str">
        <f>VLOOKUP(B5918,Table2[],3,FALSE)</f>
        <v>Digital</v>
      </c>
      <c r="B5918" t="str">
        <f>IF(OR(ISNUMBER(FIND("QVC",Z5918)),ISNUMBER(FIND("QVC",AL5918))),"QVC",IF(OR(ISNUMBER(FIND("NCO",H5918)),ISNUMBER(FIND("NCO",Y5918))), "NCO", IF(AL5918="consumer","PMD.com",VLOOKUP(LEFT(H5918,2),Tables!$E$1:$F$11,2,FALSE))))</f>
        <v>PMD.com</v>
      </c>
      <c r="C5918">
        <f t="shared" si="279"/>
        <v>55090001</v>
      </c>
      <c r="D5918">
        <f t="shared" si="280"/>
        <v>1</v>
      </c>
      <c r="E5918" t="str">
        <f t="shared" ca="1" si="281"/>
        <v>MTD orders shipped</v>
      </c>
      <c r="F5918" t="s">
        <v>3539</v>
      </c>
      <c r="G5918" t="s">
        <v>335</v>
      </c>
      <c r="H5918" t="s">
        <v>12941</v>
      </c>
      <c r="I5918" s="6">
        <v>44014.489710648151</v>
      </c>
      <c r="J5918" t="s">
        <v>16</v>
      </c>
      <c r="K5918" s="6">
        <v>44014.723252314812</v>
      </c>
      <c r="M5918" t="s">
        <v>12942</v>
      </c>
      <c r="N5918" t="s">
        <v>12943</v>
      </c>
      <c r="Q5918" t="s">
        <v>2249</v>
      </c>
      <c r="R5918" t="s">
        <v>359</v>
      </c>
      <c r="S5918" t="s">
        <v>12944</v>
      </c>
      <c r="T5918" t="s">
        <v>338</v>
      </c>
      <c r="U5918" t="s">
        <v>530</v>
      </c>
      <c r="W5918" t="s">
        <v>12945</v>
      </c>
      <c r="Z5918" t="s">
        <v>12942</v>
      </c>
      <c r="AA5918" t="s">
        <v>12943</v>
      </c>
      <c r="AD5918" t="s">
        <v>2249</v>
      </c>
      <c r="AE5918" t="s">
        <v>359</v>
      </c>
      <c r="AF5918" t="s">
        <v>12944</v>
      </c>
      <c r="AG5918" t="s">
        <v>338</v>
      </c>
      <c r="AH5918" t="s">
        <v>530</v>
      </c>
      <c r="AJ5918" t="s">
        <v>12945</v>
      </c>
      <c r="AL5918" t="s">
        <v>339</v>
      </c>
      <c r="AM5918">
        <v>1</v>
      </c>
      <c r="AN5918">
        <v>1</v>
      </c>
      <c r="AO5918">
        <v>5013</v>
      </c>
      <c r="AQ5918">
        <v>124478</v>
      </c>
      <c r="AR5918">
        <v>55090001</v>
      </c>
      <c r="AS5918" t="s">
        <v>995</v>
      </c>
      <c r="AT5918" t="s">
        <v>165</v>
      </c>
      <c r="AW5918" t="s">
        <v>340</v>
      </c>
      <c r="AX5918" t="s">
        <v>340</v>
      </c>
      <c r="AY5918" t="s">
        <v>382</v>
      </c>
      <c r="AZ5918">
        <v>0</v>
      </c>
      <c r="BY5918" t="s">
        <v>342</v>
      </c>
      <c r="EQ5918">
        <v>251219</v>
      </c>
      <c r="ER5918" t="s">
        <v>12946</v>
      </c>
      <c r="EV5918">
        <v>17290793</v>
      </c>
      <c r="EW5918">
        <v>928</v>
      </c>
      <c r="EX5918">
        <v>221659</v>
      </c>
      <c r="EY5918" t="s">
        <v>12947</v>
      </c>
      <c r="EZ5918">
        <v>1</v>
      </c>
      <c r="FC5918">
        <v>55090001</v>
      </c>
      <c r="FD5918" t="s">
        <v>165</v>
      </c>
    </row>
    <row r="5919" spans="1:160" x14ac:dyDescent="0.3">
      <c r="A5919" t="str">
        <f>VLOOKUP(B5919,Table2[],3,FALSE)</f>
        <v>Digital</v>
      </c>
      <c r="B5919" t="str">
        <f>IF(OR(ISNUMBER(FIND("QVC",Z5919)),ISNUMBER(FIND("QVC",AL5919))),"QVC",IF(OR(ISNUMBER(FIND("NCO",H5919)),ISNUMBER(FIND("NCO",Y5919))), "NCO", IF(AL5919="consumer","PMD.com",VLOOKUP(LEFT(H5919,2),Tables!$E$1:$F$11,2,FALSE))))</f>
        <v>PMD.com</v>
      </c>
      <c r="C5919">
        <f t="shared" si="279"/>
        <v>5341030</v>
      </c>
      <c r="D5919">
        <f t="shared" si="280"/>
        <v>1</v>
      </c>
      <c r="E5919" t="str">
        <f t="shared" ca="1" si="281"/>
        <v>MTD orders shipped</v>
      </c>
      <c r="F5919" t="s">
        <v>3539</v>
      </c>
      <c r="G5919" t="s">
        <v>335</v>
      </c>
      <c r="H5919" t="s">
        <v>12941</v>
      </c>
      <c r="I5919" s="6">
        <v>44014.489710648151</v>
      </c>
      <c r="J5919" t="s">
        <v>16</v>
      </c>
      <c r="K5919" s="6">
        <v>44014.723252314812</v>
      </c>
      <c r="M5919" t="s">
        <v>12942</v>
      </c>
      <c r="N5919" t="s">
        <v>12943</v>
      </c>
      <c r="Q5919" t="s">
        <v>2249</v>
      </c>
      <c r="R5919" t="s">
        <v>359</v>
      </c>
      <c r="S5919" t="s">
        <v>12944</v>
      </c>
      <c r="T5919" t="s">
        <v>338</v>
      </c>
      <c r="U5919" t="s">
        <v>530</v>
      </c>
      <c r="W5919" t="s">
        <v>12945</v>
      </c>
      <c r="Z5919" t="s">
        <v>12942</v>
      </c>
      <c r="AA5919" t="s">
        <v>12943</v>
      </c>
      <c r="AD5919" t="s">
        <v>2249</v>
      </c>
      <c r="AE5919" t="s">
        <v>359</v>
      </c>
      <c r="AF5919" t="s">
        <v>12944</v>
      </c>
      <c r="AG5919" t="s">
        <v>338</v>
      </c>
      <c r="AH5919" t="s">
        <v>530</v>
      </c>
      <c r="AJ5919" t="s">
        <v>12945</v>
      </c>
      <c r="AL5919" t="s">
        <v>339</v>
      </c>
      <c r="AM5919">
        <v>1</v>
      </c>
      <c r="AN5919">
        <v>1</v>
      </c>
      <c r="AO5919">
        <v>12859</v>
      </c>
      <c r="AQ5919">
        <v>124642</v>
      </c>
      <c r="AR5919">
        <v>5341030</v>
      </c>
      <c r="AS5919" t="s">
        <v>925</v>
      </c>
      <c r="AT5919" t="s">
        <v>926</v>
      </c>
      <c r="AW5919" t="s">
        <v>366</v>
      </c>
      <c r="AX5919" t="s">
        <v>366</v>
      </c>
      <c r="AY5919" t="s">
        <v>345</v>
      </c>
      <c r="AZ5919" t="s">
        <v>346</v>
      </c>
      <c r="BY5919" t="s">
        <v>342</v>
      </c>
      <c r="EQ5919">
        <v>243275</v>
      </c>
      <c r="ER5919" t="s">
        <v>12946</v>
      </c>
      <c r="EV5919">
        <v>17290793</v>
      </c>
      <c r="EW5919">
        <v>928</v>
      </c>
      <c r="EX5919">
        <v>221659</v>
      </c>
      <c r="EY5919" t="s">
        <v>12947</v>
      </c>
      <c r="EZ5919">
        <v>1</v>
      </c>
      <c r="FC5919">
        <v>95385</v>
      </c>
      <c r="FD5919" t="s">
        <v>3531</v>
      </c>
    </row>
    <row r="5920" spans="1:160" x14ac:dyDescent="0.3">
      <c r="A5920" t="str">
        <f>VLOOKUP(B5920,Table2[],3,FALSE)</f>
        <v>Digital</v>
      </c>
      <c r="B5920" t="str">
        <f>IF(OR(ISNUMBER(FIND("QVC",Z5920)),ISNUMBER(FIND("QVC",AL5920))),"QVC",IF(OR(ISNUMBER(FIND("NCO",H5920)),ISNUMBER(FIND("NCO",Y5920))), "NCO", IF(AL5920="consumer","PMD.com",VLOOKUP(LEFT(H5920,2),Tables!$E$1:$F$11,2,FALSE))))</f>
        <v>PMD.com</v>
      </c>
      <c r="C5920">
        <f t="shared" si="279"/>
        <v>53920001</v>
      </c>
      <c r="D5920">
        <f t="shared" si="280"/>
        <v>1</v>
      </c>
      <c r="E5920" t="str">
        <f t="shared" ca="1" si="281"/>
        <v>MTD orders shipped</v>
      </c>
      <c r="F5920" t="s">
        <v>3539</v>
      </c>
      <c r="G5920" t="s">
        <v>335</v>
      </c>
      <c r="H5920" t="s">
        <v>12941</v>
      </c>
      <c r="I5920" s="6">
        <v>44014.489710648151</v>
      </c>
      <c r="J5920" t="s">
        <v>16</v>
      </c>
      <c r="K5920" s="6">
        <v>44014.723252314812</v>
      </c>
      <c r="M5920" t="s">
        <v>12942</v>
      </c>
      <c r="N5920" t="s">
        <v>12943</v>
      </c>
      <c r="Q5920" t="s">
        <v>2249</v>
      </c>
      <c r="R5920" t="s">
        <v>359</v>
      </c>
      <c r="S5920" t="s">
        <v>12944</v>
      </c>
      <c r="T5920" t="s">
        <v>338</v>
      </c>
      <c r="U5920" t="s">
        <v>530</v>
      </c>
      <c r="W5920" t="s">
        <v>12945</v>
      </c>
      <c r="Z5920" t="s">
        <v>12942</v>
      </c>
      <c r="AA5920" t="s">
        <v>12943</v>
      </c>
      <c r="AD5920" t="s">
        <v>2249</v>
      </c>
      <c r="AE5920" t="s">
        <v>359</v>
      </c>
      <c r="AF5920" t="s">
        <v>12944</v>
      </c>
      <c r="AG5920" t="s">
        <v>338</v>
      </c>
      <c r="AH5920" t="s">
        <v>530</v>
      </c>
      <c r="AJ5920" t="s">
        <v>12945</v>
      </c>
      <c r="AL5920" t="s">
        <v>339</v>
      </c>
      <c r="AM5920">
        <v>1</v>
      </c>
      <c r="AN5920">
        <v>1</v>
      </c>
      <c r="AO5920">
        <v>14899</v>
      </c>
      <c r="AQ5920">
        <v>124468</v>
      </c>
      <c r="AR5920">
        <v>53920001</v>
      </c>
      <c r="AS5920" t="s">
        <v>42</v>
      </c>
      <c r="AT5920" t="s">
        <v>40</v>
      </c>
      <c r="AW5920" t="s">
        <v>343</v>
      </c>
      <c r="BY5920" t="s">
        <v>342</v>
      </c>
      <c r="EQ5920">
        <v>247476</v>
      </c>
      <c r="ER5920" t="s">
        <v>12946</v>
      </c>
      <c r="EV5920">
        <v>17290793</v>
      </c>
      <c r="EW5920">
        <v>928</v>
      </c>
      <c r="EX5920">
        <v>221659</v>
      </c>
      <c r="EY5920" t="s">
        <v>12947</v>
      </c>
      <c r="EZ5920">
        <v>1</v>
      </c>
      <c r="FC5920">
        <v>95385</v>
      </c>
      <c r="FD5920" t="s">
        <v>3531</v>
      </c>
    </row>
    <row r="5921" spans="1:160" x14ac:dyDescent="0.3">
      <c r="A5921" t="str">
        <f>VLOOKUP(B5921,Table2[],3,FALSE)</f>
        <v>Digital</v>
      </c>
      <c r="B5921" t="str">
        <f>IF(OR(ISNUMBER(FIND("QVC",Z5921)),ISNUMBER(FIND("QVC",AL5921))),"QVC",IF(OR(ISNUMBER(FIND("NCO",H5921)),ISNUMBER(FIND("NCO",Y5921))), "NCO", IF(AL5921="consumer","PMD.com",VLOOKUP(LEFT(H5921,2),Tables!$E$1:$F$11,2,FALSE))))</f>
        <v>PMD.com</v>
      </c>
      <c r="C5921">
        <f t="shared" si="279"/>
        <v>52430001</v>
      </c>
      <c r="D5921">
        <f t="shared" si="280"/>
        <v>1</v>
      </c>
      <c r="E5921" t="str">
        <f t="shared" ca="1" si="281"/>
        <v>MTD orders shipped</v>
      </c>
      <c r="F5921" t="s">
        <v>3539</v>
      </c>
      <c r="G5921" t="s">
        <v>335</v>
      </c>
      <c r="H5921" t="s">
        <v>12941</v>
      </c>
      <c r="I5921" s="6">
        <v>44014.489710648151</v>
      </c>
      <c r="J5921" t="s">
        <v>16</v>
      </c>
      <c r="K5921" s="6">
        <v>44014.723252314812</v>
      </c>
      <c r="M5921" t="s">
        <v>12942</v>
      </c>
      <c r="N5921" t="s">
        <v>12943</v>
      </c>
      <c r="Q5921" t="s">
        <v>2249</v>
      </c>
      <c r="R5921" t="s">
        <v>359</v>
      </c>
      <c r="S5921" t="s">
        <v>12944</v>
      </c>
      <c r="T5921" t="s">
        <v>338</v>
      </c>
      <c r="U5921" t="s">
        <v>530</v>
      </c>
      <c r="W5921" t="s">
        <v>12945</v>
      </c>
      <c r="Z5921" t="s">
        <v>12942</v>
      </c>
      <c r="AA5921" t="s">
        <v>12943</v>
      </c>
      <c r="AD5921" t="s">
        <v>2249</v>
      </c>
      <c r="AE5921" t="s">
        <v>359</v>
      </c>
      <c r="AF5921" t="s">
        <v>12944</v>
      </c>
      <c r="AG5921" t="s">
        <v>338</v>
      </c>
      <c r="AH5921" t="s">
        <v>530</v>
      </c>
      <c r="AJ5921" t="s">
        <v>12945</v>
      </c>
      <c r="AL5921" t="s">
        <v>339</v>
      </c>
      <c r="AM5921">
        <v>1</v>
      </c>
      <c r="AN5921">
        <v>1</v>
      </c>
      <c r="AO5921">
        <v>12063</v>
      </c>
      <c r="AQ5921">
        <v>127155</v>
      </c>
      <c r="AR5921">
        <v>52430001</v>
      </c>
      <c r="AS5921" t="s">
        <v>9635</v>
      </c>
      <c r="AT5921" t="s">
        <v>75</v>
      </c>
      <c r="AW5921" t="s">
        <v>340</v>
      </c>
      <c r="AX5921" t="s">
        <v>340</v>
      </c>
      <c r="AY5921" t="s">
        <v>357</v>
      </c>
      <c r="AZ5921" t="s">
        <v>363</v>
      </c>
      <c r="BY5921" t="s">
        <v>342</v>
      </c>
      <c r="EQ5921">
        <v>252868</v>
      </c>
      <c r="ER5921" t="s">
        <v>12946</v>
      </c>
      <c r="EV5921">
        <v>17290793</v>
      </c>
      <c r="EW5921">
        <v>928</v>
      </c>
      <c r="EX5921">
        <v>221659</v>
      </c>
      <c r="EY5921" t="s">
        <v>12947</v>
      </c>
      <c r="EZ5921">
        <v>1</v>
      </c>
      <c r="FC5921">
        <v>95385</v>
      </c>
      <c r="FD5921" t="s">
        <v>3531</v>
      </c>
    </row>
    <row r="5922" spans="1:160" x14ac:dyDescent="0.3">
      <c r="A5922" t="str">
        <f>VLOOKUP(B5922,Table2[],3,FALSE)</f>
        <v>Digital</v>
      </c>
      <c r="B5922" t="str">
        <f>IF(OR(ISNUMBER(FIND("QVC",Z5922)),ISNUMBER(FIND("QVC",AL5922))),"QVC",IF(OR(ISNUMBER(FIND("NCO",H5922)),ISNUMBER(FIND("NCO",Y5922))), "NCO", IF(AL5922="consumer","PMD.com",VLOOKUP(LEFT(H5922,2),Tables!$E$1:$F$11,2,FALSE))))</f>
        <v>PMD.com</v>
      </c>
      <c r="C5922">
        <f t="shared" si="279"/>
        <v>52230001</v>
      </c>
      <c r="D5922">
        <f t="shared" si="280"/>
        <v>1</v>
      </c>
      <c r="E5922" t="str">
        <f t="shared" ca="1" si="281"/>
        <v>MTD orders shipped</v>
      </c>
      <c r="F5922" t="s">
        <v>3539</v>
      </c>
      <c r="G5922" t="s">
        <v>335</v>
      </c>
      <c r="H5922" t="s">
        <v>12941</v>
      </c>
      <c r="I5922" s="6">
        <v>44014.489710648151</v>
      </c>
      <c r="J5922" t="s">
        <v>16</v>
      </c>
      <c r="K5922" s="6">
        <v>44014.723252314812</v>
      </c>
      <c r="M5922" t="s">
        <v>12942</v>
      </c>
      <c r="N5922" t="s">
        <v>12943</v>
      </c>
      <c r="Q5922" t="s">
        <v>2249</v>
      </c>
      <c r="R5922" t="s">
        <v>359</v>
      </c>
      <c r="S5922" t="s">
        <v>12944</v>
      </c>
      <c r="T5922" t="s">
        <v>338</v>
      </c>
      <c r="U5922" t="s">
        <v>530</v>
      </c>
      <c r="W5922" t="s">
        <v>12945</v>
      </c>
      <c r="Z5922" t="s">
        <v>12942</v>
      </c>
      <c r="AA5922" t="s">
        <v>12943</v>
      </c>
      <c r="AD5922" t="s">
        <v>2249</v>
      </c>
      <c r="AE5922" t="s">
        <v>359</v>
      </c>
      <c r="AF5922" t="s">
        <v>12944</v>
      </c>
      <c r="AG5922" t="s">
        <v>338</v>
      </c>
      <c r="AH5922" t="s">
        <v>530</v>
      </c>
      <c r="AJ5922" t="s">
        <v>12945</v>
      </c>
      <c r="AL5922" t="s">
        <v>339</v>
      </c>
      <c r="AM5922">
        <v>1</v>
      </c>
      <c r="AN5922">
        <v>1</v>
      </c>
      <c r="AO5922">
        <v>1194</v>
      </c>
      <c r="AQ5922">
        <v>124434</v>
      </c>
      <c r="AR5922">
        <v>52230001</v>
      </c>
      <c r="AS5922" t="s">
        <v>105</v>
      </c>
      <c r="AT5922" t="s">
        <v>106</v>
      </c>
      <c r="AW5922" t="s">
        <v>340</v>
      </c>
      <c r="AX5922" t="s">
        <v>340</v>
      </c>
      <c r="AY5922" t="s">
        <v>341</v>
      </c>
      <c r="AZ5922">
        <v>0</v>
      </c>
      <c r="BY5922" t="s">
        <v>342</v>
      </c>
      <c r="EQ5922">
        <v>247324</v>
      </c>
      <c r="ER5922" t="s">
        <v>12946</v>
      </c>
      <c r="EV5922">
        <v>17290793</v>
      </c>
      <c r="EW5922">
        <v>928</v>
      </c>
      <c r="EX5922">
        <v>221659</v>
      </c>
      <c r="EY5922" t="s">
        <v>12947</v>
      </c>
      <c r="EZ5922">
        <v>1</v>
      </c>
      <c r="FC5922">
        <v>52230001</v>
      </c>
      <c r="FD5922" t="s">
        <v>106</v>
      </c>
    </row>
    <row r="5923" spans="1:160" x14ac:dyDescent="0.3">
      <c r="A5923" t="str">
        <f>VLOOKUP(B5923,Table2[],3,FALSE)</f>
        <v>Digital</v>
      </c>
      <c r="B5923" t="str">
        <f>IF(OR(ISNUMBER(FIND("QVC",Z5923)),ISNUMBER(FIND("QVC",AL5923))),"QVC",IF(OR(ISNUMBER(FIND("NCO",H5923)),ISNUMBER(FIND("NCO",Y5923))), "NCO", IF(AL5923="consumer","PMD.com",VLOOKUP(LEFT(H5923,2),Tables!$E$1:$F$11,2,FALSE))))</f>
        <v>PMD.com</v>
      </c>
      <c r="C5923">
        <f t="shared" si="279"/>
        <v>55300001</v>
      </c>
      <c r="D5923">
        <f t="shared" si="280"/>
        <v>1</v>
      </c>
      <c r="E5923" t="str">
        <f t="shared" ca="1" si="281"/>
        <v>MTD orders shipped</v>
      </c>
      <c r="F5923" t="s">
        <v>3539</v>
      </c>
      <c r="G5923" t="s">
        <v>335</v>
      </c>
      <c r="H5923" t="s">
        <v>12941</v>
      </c>
      <c r="I5923" s="6">
        <v>44014.489710648151</v>
      </c>
      <c r="J5923" t="s">
        <v>16</v>
      </c>
      <c r="K5923" s="6">
        <v>44014.723252314812</v>
      </c>
      <c r="M5923" t="s">
        <v>12942</v>
      </c>
      <c r="N5923" t="s">
        <v>12943</v>
      </c>
      <c r="Q5923" t="s">
        <v>2249</v>
      </c>
      <c r="R5923" t="s">
        <v>359</v>
      </c>
      <c r="S5923" t="s">
        <v>12944</v>
      </c>
      <c r="T5923" t="s">
        <v>338</v>
      </c>
      <c r="U5923" t="s">
        <v>530</v>
      </c>
      <c r="W5923" t="s">
        <v>12945</v>
      </c>
      <c r="Z5923" t="s">
        <v>12942</v>
      </c>
      <c r="AA5923" t="s">
        <v>12943</v>
      </c>
      <c r="AD5923" t="s">
        <v>2249</v>
      </c>
      <c r="AE5923" t="s">
        <v>359</v>
      </c>
      <c r="AF5923" t="s">
        <v>12944</v>
      </c>
      <c r="AG5923" t="s">
        <v>338</v>
      </c>
      <c r="AH5923" t="s">
        <v>530</v>
      </c>
      <c r="AJ5923" t="s">
        <v>12945</v>
      </c>
      <c r="AL5923" t="s">
        <v>339</v>
      </c>
      <c r="AM5923">
        <v>1</v>
      </c>
      <c r="AN5923">
        <v>1</v>
      </c>
      <c r="AO5923">
        <v>5039</v>
      </c>
      <c r="AQ5923">
        <v>124479</v>
      </c>
      <c r="AR5923">
        <v>55300001</v>
      </c>
      <c r="AS5923" t="s">
        <v>3008</v>
      </c>
      <c r="AT5923" t="s">
        <v>153</v>
      </c>
      <c r="AW5923" t="s">
        <v>340</v>
      </c>
      <c r="AX5923" t="s">
        <v>340</v>
      </c>
      <c r="AY5923" t="s">
        <v>382</v>
      </c>
      <c r="AZ5923">
        <v>0</v>
      </c>
      <c r="BY5923" t="s">
        <v>342</v>
      </c>
      <c r="EQ5923">
        <v>253396</v>
      </c>
      <c r="ER5923" t="s">
        <v>12946</v>
      </c>
      <c r="EV5923">
        <v>17290793</v>
      </c>
      <c r="EW5923">
        <v>928</v>
      </c>
      <c r="EX5923">
        <v>221659</v>
      </c>
      <c r="EY5923" t="s">
        <v>12947</v>
      </c>
      <c r="EZ5923">
        <v>1</v>
      </c>
      <c r="FC5923">
        <v>55300001</v>
      </c>
      <c r="FD5923" t="s">
        <v>153</v>
      </c>
    </row>
    <row r="5924" spans="1:160" x14ac:dyDescent="0.3">
      <c r="A5924" t="str">
        <f>VLOOKUP(B5924,Table2[],3,FALSE)</f>
        <v>Digital</v>
      </c>
      <c r="B5924" t="str">
        <f>IF(OR(ISNUMBER(FIND("QVC",Z5924)),ISNUMBER(FIND("QVC",AL5924))),"QVC",IF(OR(ISNUMBER(FIND("NCO",H5924)),ISNUMBER(FIND("NCO",Y5924))), "NCO", IF(AL5924="consumer","PMD.com",VLOOKUP(LEFT(H5924,2),Tables!$E$1:$F$11,2,FALSE))))</f>
        <v>PMD.com</v>
      </c>
      <c r="C5924">
        <f t="shared" si="279"/>
        <v>51090030</v>
      </c>
      <c r="D5924">
        <f t="shared" si="280"/>
        <v>1</v>
      </c>
      <c r="E5924" t="str">
        <f t="shared" ca="1" si="281"/>
        <v>MTD orders shipped</v>
      </c>
      <c r="F5924" t="s">
        <v>3539</v>
      </c>
      <c r="G5924" t="s">
        <v>335</v>
      </c>
      <c r="H5924" t="s">
        <v>12941</v>
      </c>
      <c r="I5924" s="6">
        <v>44014.489710648151</v>
      </c>
      <c r="J5924" t="s">
        <v>16</v>
      </c>
      <c r="K5924" s="6">
        <v>44014.723252314812</v>
      </c>
      <c r="M5924" t="s">
        <v>12942</v>
      </c>
      <c r="N5924" t="s">
        <v>12943</v>
      </c>
      <c r="Q5924" t="s">
        <v>2249</v>
      </c>
      <c r="R5924" t="s">
        <v>359</v>
      </c>
      <c r="S5924" t="s">
        <v>12944</v>
      </c>
      <c r="T5924" t="s">
        <v>338</v>
      </c>
      <c r="U5924" t="s">
        <v>530</v>
      </c>
      <c r="W5924" t="s">
        <v>12945</v>
      </c>
      <c r="Z5924" t="s">
        <v>12942</v>
      </c>
      <c r="AA5924" t="s">
        <v>12943</v>
      </c>
      <c r="AD5924" t="s">
        <v>2249</v>
      </c>
      <c r="AE5924" t="s">
        <v>359</v>
      </c>
      <c r="AF5924" t="s">
        <v>12944</v>
      </c>
      <c r="AG5924" t="s">
        <v>338</v>
      </c>
      <c r="AH5924" t="s">
        <v>530</v>
      </c>
      <c r="AJ5924" t="s">
        <v>12945</v>
      </c>
      <c r="AL5924" t="s">
        <v>339</v>
      </c>
      <c r="AM5924">
        <v>1</v>
      </c>
      <c r="AN5924">
        <v>1</v>
      </c>
      <c r="AO5924">
        <v>6688</v>
      </c>
      <c r="AQ5924">
        <v>125960</v>
      </c>
      <c r="AR5924">
        <v>51090030</v>
      </c>
      <c r="AS5924" t="s">
        <v>3043</v>
      </c>
      <c r="AT5924" t="s">
        <v>628</v>
      </c>
      <c r="AW5924" t="s">
        <v>343</v>
      </c>
      <c r="BY5924" t="s">
        <v>342</v>
      </c>
      <c r="BZ5924" t="b">
        <v>0</v>
      </c>
      <c r="EQ5924">
        <v>243047</v>
      </c>
      <c r="ER5924" t="s">
        <v>12946</v>
      </c>
      <c r="EV5924">
        <v>17290793</v>
      </c>
      <c r="EW5924">
        <v>928</v>
      </c>
      <c r="EX5924">
        <v>221659</v>
      </c>
      <c r="EY5924" t="s">
        <v>12947</v>
      </c>
      <c r="EZ5924">
        <v>1</v>
      </c>
      <c r="FC5924">
        <v>95385</v>
      </c>
      <c r="FD5924" t="s">
        <v>3531</v>
      </c>
    </row>
    <row r="5925" spans="1:160" x14ac:dyDescent="0.3">
      <c r="A5925" t="str">
        <f>VLOOKUP(B5925,Table2[],3,FALSE)</f>
        <v>Digital</v>
      </c>
      <c r="B5925" t="str">
        <f>IF(OR(ISNUMBER(FIND("QVC",Z5925)),ISNUMBER(FIND("QVC",AL5925))),"QVC",IF(OR(ISNUMBER(FIND("NCO",H5925)),ISNUMBER(FIND("NCO",Y5925))), "NCO", IF(AL5925="consumer","PMD.com",VLOOKUP(LEFT(H5925,2),Tables!$E$1:$F$11,2,FALSE))))</f>
        <v>PMD.com</v>
      </c>
      <c r="C5925">
        <f t="shared" si="279"/>
        <v>53490001</v>
      </c>
      <c r="D5925">
        <f t="shared" si="280"/>
        <v>1</v>
      </c>
      <c r="E5925" t="str">
        <f t="shared" ca="1" si="281"/>
        <v>MTD orders shipped</v>
      </c>
      <c r="F5925" t="s">
        <v>3539</v>
      </c>
      <c r="G5925" t="s">
        <v>335</v>
      </c>
      <c r="H5925" t="s">
        <v>12948</v>
      </c>
      <c r="I5925" s="6">
        <v>44014.520578703705</v>
      </c>
      <c r="J5925" t="s">
        <v>16</v>
      </c>
      <c r="K5925" s="6">
        <v>44014.724120370367</v>
      </c>
      <c r="M5925" t="s">
        <v>12949</v>
      </c>
      <c r="N5925" t="s">
        <v>12950</v>
      </c>
      <c r="Q5925" t="s">
        <v>396</v>
      </c>
      <c r="R5925" t="s">
        <v>397</v>
      </c>
      <c r="S5925" t="s">
        <v>12951</v>
      </c>
      <c r="T5925" t="s">
        <v>338</v>
      </c>
      <c r="U5925" t="s">
        <v>530</v>
      </c>
      <c r="W5925" t="s">
        <v>12952</v>
      </c>
      <c r="Z5925" t="s">
        <v>12949</v>
      </c>
      <c r="AA5925" t="s">
        <v>12950</v>
      </c>
      <c r="AD5925" t="s">
        <v>396</v>
      </c>
      <c r="AE5925" t="s">
        <v>397</v>
      </c>
      <c r="AF5925" t="s">
        <v>12951</v>
      </c>
      <c r="AG5925" t="s">
        <v>338</v>
      </c>
      <c r="AH5925" t="s">
        <v>530</v>
      </c>
      <c r="AJ5925" t="s">
        <v>12952</v>
      </c>
      <c r="AL5925" t="s">
        <v>339</v>
      </c>
      <c r="AM5925">
        <v>1</v>
      </c>
      <c r="AN5925">
        <v>1</v>
      </c>
      <c r="AO5925">
        <v>15533</v>
      </c>
      <c r="AQ5925">
        <v>126899</v>
      </c>
      <c r="AR5925">
        <v>53490001</v>
      </c>
      <c r="AS5925" t="s">
        <v>1709</v>
      </c>
      <c r="AT5925" t="s">
        <v>56</v>
      </c>
      <c r="AW5925" t="s">
        <v>343</v>
      </c>
      <c r="BY5925" t="s">
        <v>342</v>
      </c>
      <c r="EQ5925">
        <v>253176</v>
      </c>
      <c r="ER5925" t="s">
        <v>12953</v>
      </c>
      <c r="EV5925">
        <v>17290808</v>
      </c>
      <c r="EW5925">
        <v>928</v>
      </c>
      <c r="EX5925">
        <v>221674</v>
      </c>
      <c r="EY5925" t="s">
        <v>12954</v>
      </c>
      <c r="EZ5925">
        <v>1</v>
      </c>
      <c r="FC5925">
        <v>53490001</v>
      </c>
      <c r="FD5925" t="s">
        <v>56</v>
      </c>
    </row>
    <row r="5926" spans="1:160" x14ac:dyDescent="0.3">
      <c r="A5926" t="str">
        <f>VLOOKUP(B5926,Table2[],3,FALSE)</f>
        <v>Digital</v>
      </c>
      <c r="B5926" t="str">
        <f>IF(OR(ISNUMBER(FIND("QVC",Z5926)),ISNUMBER(FIND("QVC",AL5926))),"QVC",IF(OR(ISNUMBER(FIND("NCO",H5926)),ISNUMBER(FIND("NCO",Y5926))), "NCO", IF(AL5926="consumer","PMD.com",VLOOKUP(LEFT(H5926,2),Tables!$E$1:$F$11,2,FALSE))))</f>
        <v>PMD.com</v>
      </c>
      <c r="C5926">
        <f t="shared" si="279"/>
        <v>7660</v>
      </c>
      <c r="D5926">
        <f t="shared" si="280"/>
        <v>1</v>
      </c>
      <c r="E5926" t="str">
        <f t="shared" ca="1" si="281"/>
        <v>MTD orders shipped</v>
      </c>
      <c r="F5926" t="s">
        <v>3539</v>
      </c>
      <c r="G5926" t="s">
        <v>335</v>
      </c>
      <c r="H5926" t="s">
        <v>12948</v>
      </c>
      <c r="I5926" s="6">
        <v>44014.520578703705</v>
      </c>
      <c r="J5926" t="s">
        <v>16</v>
      </c>
      <c r="K5926" s="6">
        <v>44014.724120370367</v>
      </c>
      <c r="M5926" t="s">
        <v>12949</v>
      </c>
      <c r="N5926" t="s">
        <v>12950</v>
      </c>
      <c r="Q5926" t="s">
        <v>396</v>
      </c>
      <c r="R5926" t="s">
        <v>397</v>
      </c>
      <c r="S5926" t="s">
        <v>12951</v>
      </c>
      <c r="T5926" t="s">
        <v>338</v>
      </c>
      <c r="U5926" t="s">
        <v>530</v>
      </c>
      <c r="W5926" t="s">
        <v>12952</v>
      </c>
      <c r="Z5926" t="s">
        <v>12949</v>
      </c>
      <c r="AA5926" t="s">
        <v>12950</v>
      </c>
      <c r="AD5926" t="s">
        <v>396</v>
      </c>
      <c r="AE5926" t="s">
        <v>397</v>
      </c>
      <c r="AF5926" t="s">
        <v>12951</v>
      </c>
      <c r="AG5926" t="s">
        <v>338</v>
      </c>
      <c r="AH5926" t="s">
        <v>530</v>
      </c>
      <c r="AJ5926" t="s">
        <v>12952</v>
      </c>
      <c r="AL5926" t="s">
        <v>339</v>
      </c>
      <c r="AM5926">
        <v>1</v>
      </c>
      <c r="AN5926">
        <v>1</v>
      </c>
      <c r="AO5926">
        <v>11858</v>
      </c>
      <c r="AQ5926">
        <v>124798</v>
      </c>
      <c r="AR5926">
        <v>7660</v>
      </c>
      <c r="AS5926" t="s">
        <v>2085</v>
      </c>
      <c r="AT5926" t="s">
        <v>38</v>
      </c>
      <c r="AW5926" t="s">
        <v>343</v>
      </c>
      <c r="BY5926" t="s">
        <v>342</v>
      </c>
      <c r="EQ5926">
        <v>251455</v>
      </c>
      <c r="ER5926" t="s">
        <v>12953</v>
      </c>
      <c r="EV5926">
        <v>17290808</v>
      </c>
      <c r="EW5926">
        <v>928</v>
      </c>
      <c r="EX5926">
        <v>221674</v>
      </c>
      <c r="EY5926" t="s">
        <v>12954</v>
      </c>
      <c r="EZ5926">
        <v>1</v>
      </c>
      <c r="FC5926">
        <v>7660</v>
      </c>
      <c r="FD5926" t="s">
        <v>38</v>
      </c>
    </row>
    <row r="5927" spans="1:160" x14ac:dyDescent="0.3">
      <c r="A5927" t="str">
        <f>VLOOKUP(B5927,Table2[],3,FALSE)</f>
        <v>Digital</v>
      </c>
      <c r="B5927" t="str">
        <f>IF(OR(ISNUMBER(FIND("QVC",Z5927)),ISNUMBER(FIND("QVC",AL5927))),"QVC",IF(OR(ISNUMBER(FIND("NCO",H5927)),ISNUMBER(FIND("NCO",Y5927))), "NCO", IF(AL5927="consumer","PMD.com",VLOOKUP(LEFT(H5927,2),Tables!$E$1:$F$11,2,FALSE))))</f>
        <v>PMD.com</v>
      </c>
      <c r="C5927">
        <f t="shared" si="279"/>
        <v>7869</v>
      </c>
      <c r="D5927">
        <f t="shared" si="280"/>
        <v>1</v>
      </c>
      <c r="E5927" t="str">
        <f t="shared" ca="1" si="281"/>
        <v>MTD orders shipped</v>
      </c>
      <c r="F5927" t="s">
        <v>3539</v>
      </c>
      <c r="G5927" t="s">
        <v>335</v>
      </c>
      <c r="H5927" t="s">
        <v>12955</v>
      </c>
      <c r="I5927" s="6">
        <v>44014.472604166665</v>
      </c>
      <c r="J5927" t="s">
        <v>16</v>
      </c>
      <c r="K5927" s="6">
        <v>44014.724328703705</v>
      </c>
      <c r="M5927" t="s">
        <v>12956</v>
      </c>
      <c r="N5927" t="s">
        <v>12957</v>
      </c>
      <c r="Q5927" t="s">
        <v>12958</v>
      </c>
      <c r="R5927" t="s">
        <v>418</v>
      </c>
      <c r="S5927" t="s">
        <v>12959</v>
      </c>
      <c r="T5927" t="s">
        <v>338</v>
      </c>
      <c r="U5927" t="s">
        <v>530</v>
      </c>
      <c r="W5927" t="s">
        <v>12960</v>
      </c>
      <c r="Z5927" t="s">
        <v>12956</v>
      </c>
      <c r="AA5927" t="s">
        <v>12957</v>
      </c>
      <c r="AD5927" t="s">
        <v>12958</v>
      </c>
      <c r="AE5927" t="s">
        <v>418</v>
      </c>
      <c r="AF5927" t="s">
        <v>12959</v>
      </c>
      <c r="AG5927" t="s">
        <v>338</v>
      </c>
      <c r="AH5927" t="s">
        <v>530</v>
      </c>
      <c r="AJ5927" t="s">
        <v>12960</v>
      </c>
      <c r="AL5927" t="s">
        <v>339</v>
      </c>
      <c r="AM5927">
        <v>1</v>
      </c>
      <c r="AN5927">
        <v>1</v>
      </c>
      <c r="AO5927">
        <v>196</v>
      </c>
      <c r="AQ5927">
        <v>127830</v>
      </c>
      <c r="AR5927">
        <v>7869</v>
      </c>
      <c r="AS5927" t="s">
        <v>771</v>
      </c>
      <c r="AT5927" t="s">
        <v>772</v>
      </c>
      <c r="AW5927" t="s">
        <v>349</v>
      </c>
      <c r="AX5927" t="s">
        <v>350</v>
      </c>
      <c r="AY5927" t="s">
        <v>554</v>
      </c>
      <c r="AZ5927">
        <v>0</v>
      </c>
      <c r="BY5927" t="s">
        <v>342</v>
      </c>
      <c r="EQ5927">
        <v>251116</v>
      </c>
      <c r="ER5927" t="s">
        <v>12961</v>
      </c>
      <c r="EV5927">
        <v>17290777</v>
      </c>
      <c r="EW5927">
        <v>928</v>
      </c>
      <c r="EX5927">
        <v>221644</v>
      </c>
      <c r="EY5927" t="s">
        <v>12962</v>
      </c>
      <c r="EZ5927">
        <v>1</v>
      </c>
      <c r="FC5927">
        <v>7869</v>
      </c>
      <c r="FD5927" t="s">
        <v>772</v>
      </c>
    </row>
    <row r="5928" spans="1:160" x14ac:dyDescent="0.3">
      <c r="A5928" t="str">
        <f>VLOOKUP(B5928,Table2[],3,FALSE)</f>
        <v>Digital</v>
      </c>
      <c r="B5928" t="str">
        <f>IF(OR(ISNUMBER(FIND("QVC",Z5928)),ISNUMBER(FIND("QVC",AL5928))),"QVC",IF(OR(ISNUMBER(FIND("NCO",H5928)),ISNUMBER(FIND("NCO",Y5928))), "NCO", IF(AL5928="consumer","PMD.com",VLOOKUP(LEFT(H5928,2),Tables!$E$1:$F$11,2,FALSE))))</f>
        <v>PMD.com</v>
      </c>
      <c r="C5928">
        <f t="shared" si="279"/>
        <v>53920001</v>
      </c>
      <c r="D5928">
        <f t="shared" si="280"/>
        <v>1</v>
      </c>
      <c r="E5928" t="str">
        <f t="shared" ca="1" si="281"/>
        <v>MTD orders shipped</v>
      </c>
      <c r="F5928" t="s">
        <v>3539</v>
      </c>
      <c r="G5928" t="s">
        <v>335</v>
      </c>
      <c r="H5928" t="s">
        <v>12955</v>
      </c>
      <c r="I5928" s="6">
        <v>44014.472604166665</v>
      </c>
      <c r="J5928" t="s">
        <v>16</v>
      </c>
      <c r="K5928" s="6">
        <v>44014.724328703705</v>
      </c>
      <c r="M5928" t="s">
        <v>12956</v>
      </c>
      <c r="N5928" t="s">
        <v>12957</v>
      </c>
      <c r="Q5928" t="s">
        <v>12958</v>
      </c>
      <c r="R5928" t="s">
        <v>418</v>
      </c>
      <c r="S5928" t="s">
        <v>12959</v>
      </c>
      <c r="T5928" t="s">
        <v>338</v>
      </c>
      <c r="U5928" t="s">
        <v>530</v>
      </c>
      <c r="W5928" t="s">
        <v>12960</v>
      </c>
      <c r="Z5928" t="s">
        <v>12956</v>
      </c>
      <c r="AA5928" t="s">
        <v>12957</v>
      </c>
      <c r="AD5928" t="s">
        <v>12958</v>
      </c>
      <c r="AE5928" t="s">
        <v>418</v>
      </c>
      <c r="AF5928" t="s">
        <v>12959</v>
      </c>
      <c r="AG5928" t="s">
        <v>338</v>
      </c>
      <c r="AH5928" t="s">
        <v>530</v>
      </c>
      <c r="AJ5928" t="s">
        <v>12960</v>
      </c>
      <c r="AL5928" t="s">
        <v>339</v>
      </c>
      <c r="AM5928">
        <v>1</v>
      </c>
      <c r="AN5928">
        <v>1</v>
      </c>
      <c r="AO5928">
        <v>14899</v>
      </c>
      <c r="AQ5928">
        <v>124468</v>
      </c>
      <c r="AR5928">
        <v>53920001</v>
      </c>
      <c r="AS5928" t="s">
        <v>42</v>
      </c>
      <c r="AT5928" t="s">
        <v>40</v>
      </c>
      <c r="AW5928" t="s">
        <v>343</v>
      </c>
      <c r="BY5928" t="s">
        <v>342</v>
      </c>
      <c r="EQ5928">
        <v>247476</v>
      </c>
      <c r="ER5928" t="s">
        <v>12961</v>
      </c>
      <c r="EV5928">
        <v>17290777</v>
      </c>
      <c r="EW5928">
        <v>928</v>
      </c>
      <c r="EX5928">
        <v>221644</v>
      </c>
      <c r="EY5928" t="s">
        <v>12962</v>
      </c>
      <c r="EZ5928">
        <v>1</v>
      </c>
      <c r="FC5928">
        <v>95385</v>
      </c>
      <c r="FD5928" t="s">
        <v>3531</v>
      </c>
    </row>
    <row r="5929" spans="1:160" x14ac:dyDescent="0.3">
      <c r="A5929" t="str">
        <f>VLOOKUP(B5929,Table2[],3,FALSE)</f>
        <v>Digital</v>
      </c>
      <c r="B5929" t="str">
        <f>IF(OR(ISNUMBER(FIND("QVC",Z5929)),ISNUMBER(FIND("QVC",AL5929))),"QVC",IF(OR(ISNUMBER(FIND("NCO",H5929)),ISNUMBER(FIND("NCO",Y5929))), "NCO", IF(AL5929="consumer","PMD.com",VLOOKUP(LEFT(H5929,2),Tables!$E$1:$F$11,2,FALSE))))</f>
        <v>PMD.com</v>
      </c>
      <c r="C5929">
        <f t="shared" si="279"/>
        <v>5341030</v>
      </c>
      <c r="D5929">
        <f t="shared" si="280"/>
        <v>1</v>
      </c>
      <c r="E5929" t="str">
        <f t="shared" ca="1" si="281"/>
        <v>MTD orders shipped</v>
      </c>
      <c r="F5929" t="s">
        <v>3539</v>
      </c>
      <c r="G5929" t="s">
        <v>335</v>
      </c>
      <c r="H5929" t="s">
        <v>12955</v>
      </c>
      <c r="I5929" s="6">
        <v>44014.472604166665</v>
      </c>
      <c r="J5929" t="s">
        <v>16</v>
      </c>
      <c r="K5929" s="6">
        <v>44014.724328703705</v>
      </c>
      <c r="M5929" t="s">
        <v>12956</v>
      </c>
      <c r="N5929" t="s">
        <v>12957</v>
      </c>
      <c r="Q5929" t="s">
        <v>12958</v>
      </c>
      <c r="R5929" t="s">
        <v>418</v>
      </c>
      <c r="S5929" t="s">
        <v>12959</v>
      </c>
      <c r="T5929" t="s">
        <v>338</v>
      </c>
      <c r="U5929" t="s">
        <v>530</v>
      </c>
      <c r="W5929" t="s">
        <v>12960</v>
      </c>
      <c r="Z5929" t="s">
        <v>12956</v>
      </c>
      <c r="AA5929" t="s">
        <v>12957</v>
      </c>
      <c r="AD5929" t="s">
        <v>12958</v>
      </c>
      <c r="AE5929" t="s">
        <v>418</v>
      </c>
      <c r="AF5929" t="s">
        <v>12959</v>
      </c>
      <c r="AG5929" t="s">
        <v>338</v>
      </c>
      <c r="AH5929" t="s">
        <v>530</v>
      </c>
      <c r="AJ5929" t="s">
        <v>12960</v>
      </c>
      <c r="AL5929" t="s">
        <v>339</v>
      </c>
      <c r="AM5929">
        <v>1</v>
      </c>
      <c r="AN5929">
        <v>1</v>
      </c>
      <c r="AO5929">
        <v>12859</v>
      </c>
      <c r="AQ5929">
        <v>124642</v>
      </c>
      <c r="AR5929">
        <v>5341030</v>
      </c>
      <c r="AS5929" t="s">
        <v>925</v>
      </c>
      <c r="AT5929" t="s">
        <v>926</v>
      </c>
      <c r="AW5929" t="s">
        <v>366</v>
      </c>
      <c r="AX5929" t="s">
        <v>366</v>
      </c>
      <c r="AY5929" t="s">
        <v>345</v>
      </c>
      <c r="AZ5929" t="s">
        <v>346</v>
      </c>
      <c r="BY5929" t="s">
        <v>342</v>
      </c>
      <c r="EQ5929">
        <v>243275</v>
      </c>
      <c r="ER5929" t="s">
        <v>12961</v>
      </c>
      <c r="EV5929">
        <v>17290777</v>
      </c>
      <c r="EW5929">
        <v>928</v>
      </c>
      <c r="EX5929">
        <v>221644</v>
      </c>
      <c r="EY5929" t="s">
        <v>12962</v>
      </c>
      <c r="EZ5929">
        <v>1</v>
      </c>
      <c r="FC5929">
        <v>95385</v>
      </c>
      <c r="FD5929" t="s">
        <v>3531</v>
      </c>
    </row>
    <row r="5930" spans="1:160" x14ac:dyDescent="0.3">
      <c r="A5930" t="str">
        <f>VLOOKUP(B5930,Table2[],3,FALSE)</f>
        <v>Digital</v>
      </c>
      <c r="B5930" t="str">
        <f>IF(OR(ISNUMBER(FIND("QVC",Z5930)),ISNUMBER(FIND("QVC",AL5930))),"QVC",IF(OR(ISNUMBER(FIND("NCO",H5930)),ISNUMBER(FIND("NCO",Y5930))), "NCO", IF(AL5930="consumer","PMD.com",VLOOKUP(LEFT(H5930,2),Tables!$E$1:$F$11,2,FALSE))))</f>
        <v>PMD.com</v>
      </c>
      <c r="C5930">
        <f t="shared" si="279"/>
        <v>552101</v>
      </c>
      <c r="D5930">
        <f t="shared" si="280"/>
        <v>1</v>
      </c>
      <c r="E5930" t="str">
        <f t="shared" ca="1" si="281"/>
        <v>MTD orders shipped</v>
      </c>
      <c r="F5930" t="s">
        <v>3539</v>
      </c>
      <c r="G5930" t="s">
        <v>335</v>
      </c>
      <c r="H5930" t="s">
        <v>12955</v>
      </c>
      <c r="I5930" s="6">
        <v>44014.472604166665</v>
      </c>
      <c r="J5930" t="s">
        <v>16</v>
      </c>
      <c r="K5930" s="6">
        <v>44014.724328703705</v>
      </c>
      <c r="M5930" t="s">
        <v>12956</v>
      </c>
      <c r="N5930" t="s">
        <v>12957</v>
      </c>
      <c r="Q5930" t="s">
        <v>12958</v>
      </c>
      <c r="R5930" t="s">
        <v>418</v>
      </c>
      <c r="S5930" t="s">
        <v>12959</v>
      </c>
      <c r="T5930" t="s">
        <v>338</v>
      </c>
      <c r="U5930" t="s">
        <v>530</v>
      </c>
      <c r="W5930" t="s">
        <v>12960</v>
      </c>
      <c r="Z5930" t="s">
        <v>12956</v>
      </c>
      <c r="AA5930" t="s">
        <v>12957</v>
      </c>
      <c r="AD5930" t="s">
        <v>12958</v>
      </c>
      <c r="AE5930" t="s">
        <v>418</v>
      </c>
      <c r="AF5930" t="s">
        <v>12959</v>
      </c>
      <c r="AG5930" t="s">
        <v>338</v>
      </c>
      <c r="AH5930" t="s">
        <v>530</v>
      </c>
      <c r="AJ5930" t="s">
        <v>12960</v>
      </c>
      <c r="AL5930" t="s">
        <v>339</v>
      </c>
      <c r="AM5930">
        <v>1</v>
      </c>
      <c r="AN5930">
        <v>1</v>
      </c>
      <c r="AO5930">
        <v>3241</v>
      </c>
      <c r="AQ5930">
        <v>124623</v>
      </c>
      <c r="AR5930">
        <v>552101</v>
      </c>
      <c r="AS5930" t="s">
        <v>166</v>
      </c>
      <c r="AT5930" t="s">
        <v>167</v>
      </c>
      <c r="AW5930" t="s">
        <v>340</v>
      </c>
      <c r="AX5930" t="s">
        <v>340</v>
      </c>
      <c r="AY5930" t="s">
        <v>382</v>
      </c>
      <c r="AZ5930" t="s">
        <v>471</v>
      </c>
      <c r="BY5930" t="s">
        <v>342</v>
      </c>
      <c r="EQ5930">
        <v>240933</v>
      </c>
      <c r="ER5930" t="s">
        <v>12961</v>
      </c>
      <c r="EV5930">
        <v>17290777</v>
      </c>
      <c r="EW5930">
        <v>928</v>
      </c>
      <c r="EX5930">
        <v>221644</v>
      </c>
      <c r="EY5930" t="s">
        <v>12962</v>
      </c>
      <c r="EZ5930">
        <v>1</v>
      </c>
      <c r="FC5930">
        <v>552101</v>
      </c>
      <c r="FD5930" t="s">
        <v>167</v>
      </c>
    </row>
    <row r="5931" spans="1:160" x14ac:dyDescent="0.3">
      <c r="A5931" t="str">
        <f>VLOOKUP(B5931,Table2[],3,FALSE)</f>
        <v>Digital</v>
      </c>
      <c r="B5931" t="str">
        <f>IF(OR(ISNUMBER(FIND("QVC",Z5931)),ISNUMBER(FIND("QVC",AL5931))),"QVC",IF(OR(ISNUMBER(FIND("NCO",H5931)),ISNUMBER(FIND("NCO",Y5931))), "NCO", IF(AL5931="consumer","PMD.com",VLOOKUP(LEFT(H5931,2),Tables!$E$1:$F$11,2,FALSE))))</f>
        <v>PMD.com</v>
      </c>
      <c r="C5931">
        <f t="shared" si="279"/>
        <v>5357</v>
      </c>
      <c r="D5931">
        <f t="shared" si="280"/>
        <v>1</v>
      </c>
      <c r="E5931" t="str">
        <f t="shared" ca="1" si="281"/>
        <v>MTD orders shipped</v>
      </c>
      <c r="F5931" t="s">
        <v>3539</v>
      </c>
      <c r="G5931" t="s">
        <v>335</v>
      </c>
      <c r="H5931" t="s">
        <v>12955</v>
      </c>
      <c r="I5931" s="6">
        <v>44014.472604166665</v>
      </c>
      <c r="J5931" t="s">
        <v>16</v>
      </c>
      <c r="K5931" s="6">
        <v>44014.724328703705</v>
      </c>
      <c r="M5931" t="s">
        <v>12956</v>
      </c>
      <c r="N5931" t="s">
        <v>12957</v>
      </c>
      <c r="Q5931" t="s">
        <v>12958</v>
      </c>
      <c r="R5931" t="s">
        <v>418</v>
      </c>
      <c r="S5931" t="s">
        <v>12959</v>
      </c>
      <c r="T5931" t="s">
        <v>338</v>
      </c>
      <c r="U5931" t="s">
        <v>530</v>
      </c>
      <c r="W5931" t="s">
        <v>12960</v>
      </c>
      <c r="Z5931" t="s">
        <v>12956</v>
      </c>
      <c r="AA5931" t="s">
        <v>12957</v>
      </c>
      <c r="AD5931" t="s">
        <v>12958</v>
      </c>
      <c r="AE5931" t="s">
        <v>418</v>
      </c>
      <c r="AF5931" t="s">
        <v>12959</v>
      </c>
      <c r="AG5931" t="s">
        <v>338</v>
      </c>
      <c r="AH5931" t="s">
        <v>530</v>
      </c>
      <c r="AJ5931" t="s">
        <v>12960</v>
      </c>
      <c r="AL5931" t="s">
        <v>339</v>
      </c>
      <c r="AM5931">
        <v>1</v>
      </c>
      <c r="AN5931">
        <v>1</v>
      </c>
      <c r="AO5931">
        <v>15182</v>
      </c>
      <c r="AQ5931">
        <v>124521</v>
      </c>
      <c r="AR5931">
        <v>5357</v>
      </c>
      <c r="AS5931" t="s">
        <v>87</v>
      </c>
      <c r="AT5931" t="s">
        <v>88</v>
      </c>
      <c r="AW5931" t="s">
        <v>340</v>
      </c>
      <c r="AX5931" t="s">
        <v>340</v>
      </c>
      <c r="AY5931" t="s">
        <v>351</v>
      </c>
      <c r="AZ5931" t="s">
        <v>379</v>
      </c>
      <c r="BY5931" t="s">
        <v>342</v>
      </c>
      <c r="EQ5931">
        <v>249142</v>
      </c>
      <c r="ER5931" t="s">
        <v>12961</v>
      </c>
      <c r="EV5931">
        <v>17290777</v>
      </c>
      <c r="EW5931">
        <v>928</v>
      </c>
      <c r="EX5931">
        <v>221644</v>
      </c>
      <c r="EY5931" t="s">
        <v>12962</v>
      </c>
      <c r="EZ5931">
        <v>1</v>
      </c>
      <c r="FC5931">
        <v>5357</v>
      </c>
      <c r="FD5931" t="s">
        <v>88</v>
      </c>
    </row>
    <row r="5932" spans="1:160" x14ac:dyDescent="0.3">
      <c r="A5932" t="str">
        <f>VLOOKUP(B5932,Table2[],3,FALSE)</f>
        <v>Digital</v>
      </c>
      <c r="B5932" t="str">
        <f>IF(OR(ISNUMBER(FIND("QVC",Z5932)),ISNUMBER(FIND("QVC",AL5932))),"QVC",IF(OR(ISNUMBER(FIND("NCO",H5932)),ISNUMBER(FIND("NCO",Y5932))), "NCO", IF(AL5932="consumer","PMD.com",VLOOKUP(LEFT(H5932,2),Tables!$E$1:$F$11,2,FALSE))))</f>
        <v>PMD.com</v>
      </c>
      <c r="C5932">
        <f t="shared" si="279"/>
        <v>52430001</v>
      </c>
      <c r="D5932">
        <f t="shared" si="280"/>
        <v>1</v>
      </c>
      <c r="E5932" t="str">
        <f t="shared" ca="1" si="281"/>
        <v>MTD orders shipped</v>
      </c>
      <c r="F5932" t="s">
        <v>3539</v>
      </c>
      <c r="G5932" t="s">
        <v>335</v>
      </c>
      <c r="H5932" t="s">
        <v>12955</v>
      </c>
      <c r="I5932" s="6">
        <v>44014.472604166665</v>
      </c>
      <c r="J5932" t="s">
        <v>16</v>
      </c>
      <c r="K5932" s="6">
        <v>44014.724328703705</v>
      </c>
      <c r="M5932" t="s">
        <v>12956</v>
      </c>
      <c r="N5932" t="s">
        <v>12957</v>
      </c>
      <c r="Q5932" t="s">
        <v>12958</v>
      </c>
      <c r="R5932" t="s">
        <v>418</v>
      </c>
      <c r="S5932" t="s">
        <v>12959</v>
      </c>
      <c r="T5932" t="s">
        <v>338</v>
      </c>
      <c r="U5932" t="s">
        <v>530</v>
      </c>
      <c r="W5932" t="s">
        <v>12960</v>
      </c>
      <c r="Z5932" t="s">
        <v>12956</v>
      </c>
      <c r="AA5932" t="s">
        <v>12957</v>
      </c>
      <c r="AD5932" t="s">
        <v>12958</v>
      </c>
      <c r="AE5932" t="s">
        <v>418</v>
      </c>
      <c r="AF5932" t="s">
        <v>12959</v>
      </c>
      <c r="AG5932" t="s">
        <v>338</v>
      </c>
      <c r="AH5932" t="s">
        <v>530</v>
      </c>
      <c r="AJ5932" t="s">
        <v>12960</v>
      </c>
      <c r="AL5932" t="s">
        <v>339</v>
      </c>
      <c r="AM5932">
        <v>1</v>
      </c>
      <c r="AN5932">
        <v>1</v>
      </c>
      <c r="AO5932">
        <v>12063</v>
      </c>
      <c r="AQ5932">
        <v>127155</v>
      </c>
      <c r="AR5932">
        <v>52430001</v>
      </c>
      <c r="AS5932" t="s">
        <v>9635</v>
      </c>
      <c r="AT5932" t="s">
        <v>75</v>
      </c>
      <c r="AW5932" t="s">
        <v>340</v>
      </c>
      <c r="AX5932" t="s">
        <v>340</v>
      </c>
      <c r="AY5932" t="s">
        <v>357</v>
      </c>
      <c r="AZ5932" t="s">
        <v>363</v>
      </c>
      <c r="BY5932" t="s">
        <v>342</v>
      </c>
      <c r="EQ5932">
        <v>252868</v>
      </c>
      <c r="ER5932" t="s">
        <v>12961</v>
      </c>
      <c r="EV5932">
        <v>17290777</v>
      </c>
      <c r="EW5932">
        <v>928</v>
      </c>
      <c r="EX5932">
        <v>221644</v>
      </c>
      <c r="EY5932" t="s">
        <v>12962</v>
      </c>
      <c r="EZ5932">
        <v>1</v>
      </c>
      <c r="FC5932">
        <v>95385</v>
      </c>
      <c r="FD5932" t="s">
        <v>3531</v>
      </c>
    </row>
    <row r="5933" spans="1:160" x14ac:dyDescent="0.3">
      <c r="A5933" t="str">
        <f>VLOOKUP(B5933,Table2[],3,FALSE)</f>
        <v>Digital</v>
      </c>
      <c r="B5933" t="str">
        <f>IF(OR(ISNUMBER(FIND("QVC",Z5933)),ISNUMBER(FIND("QVC",AL5933))),"QVC",IF(OR(ISNUMBER(FIND("NCO",H5933)),ISNUMBER(FIND("NCO",Y5933))), "NCO", IF(AL5933="consumer","PMD.com",VLOOKUP(LEFT(H5933,2),Tables!$E$1:$F$11,2,FALSE))))</f>
        <v>PMD.com</v>
      </c>
      <c r="C5933" t="str">
        <f t="shared" si="279"/>
        <v>53500001A</v>
      </c>
      <c r="D5933">
        <f t="shared" si="280"/>
        <v>1</v>
      </c>
      <c r="E5933" t="str">
        <f t="shared" ca="1" si="281"/>
        <v>MTD orders shipped</v>
      </c>
      <c r="F5933" t="s">
        <v>3539</v>
      </c>
      <c r="G5933" t="s">
        <v>335</v>
      </c>
      <c r="H5933" t="s">
        <v>12955</v>
      </c>
      <c r="I5933" s="6">
        <v>44014.472604166665</v>
      </c>
      <c r="J5933" t="s">
        <v>16</v>
      </c>
      <c r="K5933" s="6">
        <v>44014.724328703705</v>
      </c>
      <c r="M5933" t="s">
        <v>12956</v>
      </c>
      <c r="N5933" t="s">
        <v>12957</v>
      </c>
      <c r="Q5933" t="s">
        <v>12958</v>
      </c>
      <c r="R5933" t="s">
        <v>418</v>
      </c>
      <c r="S5933" t="s">
        <v>12959</v>
      </c>
      <c r="T5933" t="s">
        <v>338</v>
      </c>
      <c r="U5933" t="s">
        <v>530</v>
      </c>
      <c r="W5933" t="s">
        <v>12960</v>
      </c>
      <c r="Z5933" t="s">
        <v>12956</v>
      </c>
      <c r="AA5933" t="s">
        <v>12957</v>
      </c>
      <c r="AD5933" t="s">
        <v>12958</v>
      </c>
      <c r="AE5933" t="s">
        <v>418</v>
      </c>
      <c r="AF5933" t="s">
        <v>12959</v>
      </c>
      <c r="AG5933" t="s">
        <v>338</v>
      </c>
      <c r="AH5933" t="s">
        <v>530</v>
      </c>
      <c r="AJ5933" t="s">
        <v>12960</v>
      </c>
      <c r="AL5933" t="s">
        <v>339</v>
      </c>
      <c r="AM5933">
        <v>1</v>
      </c>
      <c r="AN5933">
        <v>1</v>
      </c>
      <c r="AO5933">
        <v>1690</v>
      </c>
      <c r="AQ5933">
        <v>125277</v>
      </c>
      <c r="AR5933" t="s">
        <v>1242</v>
      </c>
      <c r="AS5933" t="s">
        <v>1243</v>
      </c>
      <c r="AT5933" t="s">
        <v>1244</v>
      </c>
      <c r="AW5933" t="s">
        <v>349</v>
      </c>
      <c r="AX5933" t="s">
        <v>553</v>
      </c>
      <c r="AY5933" t="s">
        <v>345</v>
      </c>
      <c r="AZ5933">
        <v>0</v>
      </c>
      <c r="EQ5933">
        <v>251914</v>
      </c>
      <c r="ER5933" t="s">
        <v>12961</v>
      </c>
      <c r="EV5933">
        <v>17290777</v>
      </c>
      <c r="EW5933">
        <v>928</v>
      </c>
      <c r="EX5933">
        <v>221644</v>
      </c>
      <c r="EY5933" t="s">
        <v>12962</v>
      </c>
      <c r="EZ5933">
        <v>1</v>
      </c>
      <c r="FC5933" t="s">
        <v>1242</v>
      </c>
      <c r="FD5933" t="s">
        <v>1244</v>
      </c>
    </row>
    <row r="5934" spans="1:160" x14ac:dyDescent="0.3">
      <c r="A5934" t="str">
        <f>VLOOKUP(B5934,Table2[],3,FALSE)</f>
        <v>Digital</v>
      </c>
      <c r="B5934" t="str">
        <f>IF(OR(ISNUMBER(FIND("QVC",Z5934)),ISNUMBER(FIND("QVC",AL5934))),"QVC",IF(OR(ISNUMBER(FIND("NCO",H5934)),ISNUMBER(FIND("NCO",Y5934))), "NCO", IF(AL5934="consumer","PMD.com",VLOOKUP(LEFT(H5934,2),Tables!$E$1:$F$11,2,FALSE))))</f>
        <v>PMD.com</v>
      </c>
      <c r="C5934">
        <f t="shared" si="279"/>
        <v>51090030</v>
      </c>
      <c r="D5934">
        <f t="shared" si="280"/>
        <v>1</v>
      </c>
      <c r="E5934" t="str">
        <f t="shared" ca="1" si="281"/>
        <v>MTD orders shipped</v>
      </c>
      <c r="F5934" t="s">
        <v>3539</v>
      </c>
      <c r="G5934" t="s">
        <v>335</v>
      </c>
      <c r="H5934" t="s">
        <v>12955</v>
      </c>
      <c r="I5934" s="6">
        <v>44014.472604166665</v>
      </c>
      <c r="J5934" t="s">
        <v>16</v>
      </c>
      <c r="K5934" s="6">
        <v>44014.724328703705</v>
      </c>
      <c r="M5934" t="s">
        <v>12956</v>
      </c>
      <c r="N5934" t="s">
        <v>12957</v>
      </c>
      <c r="Q5934" t="s">
        <v>12958</v>
      </c>
      <c r="R5934" t="s">
        <v>418</v>
      </c>
      <c r="S5934" t="s">
        <v>12959</v>
      </c>
      <c r="T5934" t="s">
        <v>338</v>
      </c>
      <c r="U5934" t="s">
        <v>530</v>
      </c>
      <c r="W5934" t="s">
        <v>12960</v>
      </c>
      <c r="Z5934" t="s">
        <v>12956</v>
      </c>
      <c r="AA5934" t="s">
        <v>12957</v>
      </c>
      <c r="AD5934" t="s">
        <v>12958</v>
      </c>
      <c r="AE5934" t="s">
        <v>418</v>
      </c>
      <c r="AF5934" t="s">
        <v>12959</v>
      </c>
      <c r="AG5934" t="s">
        <v>338</v>
      </c>
      <c r="AH5934" t="s">
        <v>530</v>
      </c>
      <c r="AJ5934" t="s">
        <v>12960</v>
      </c>
      <c r="AL5934" t="s">
        <v>339</v>
      </c>
      <c r="AM5934">
        <v>1</v>
      </c>
      <c r="AN5934">
        <v>1</v>
      </c>
      <c r="AO5934">
        <v>6688</v>
      </c>
      <c r="AQ5934">
        <v>125960</v>
      </c>
      <c r="AR5934">
        <v>51090030</v>
      </c>
      <c r="AS5934" t="s">
        <v>3043</v>
      </c>
      <c r="AT5934" t="s">
        <v>628</v>
      </c>
      <c r="AW5934" t="s">
        <v>343</v>
      </c>
      <c r="BY5934" t="s">
        <v>342</v>
      </c>
      <c r="BZ5934" t="b">
        <v>0</v>
      </c>
      <c r="EQ5934">
        <v>243047</v>
      </c>
      <c r="ER5934" t="s">
        <v>12961</v>
      </c>
      <c r="EV5934">
        <v>17290777</v>
      </c>
      <c r="EW5934">
        <v>928</v>
      </c>
      <c r="EX5934">
        <v>221644</v>
      </c>
      <c r="EY5934" t="s">
        <v>12962</v>
      </c>
      <c r="EZ5934">
        <v>1</v>
      </c>
      <c r="FC5934">
        <v>95385</v>
      </c>
      <c r="FD5934" t="s">
        <v>3531</v>
      </c>
    </row>
    <row r="5935" spans="1:160" x14ac:dyDescent="0.3">
      <c r="A5935" t="str">
        <f>VLOOKUP(B5935,Table2[],3,FALSE)</f>
        <v>Digital</v>
      </c>
      <c r="B5935" t="str">
        <f>IF(OR(ISNUMBER(FIND("QVC",Z5935)),ISNUMBER(FIND("QVC",AL5935))),"QVC",IF(OR(ISNUMBER(FIND("NCO",H5935)),ISNUMBER(FIND("NCO",Y5935))), "NCO", IF(AL5935="consumer","PMD.com",VLOOKUP(LEFT(H5935,2),Tables!$E$1:$F$11,2,FALSE))))</f>
        <v>PMD.com</v>
      </c>
      <c r="C5935">
        <f t="shared" si="279"/>
        <v>5901</v>
      </c>
      <c r="D5935">
        <f t="shared" si="280"/>
        <v>2</v>
      </c>
      <c r="E5935" t="str">
        <f t="shared" ca="1" si="281"/>
        <v>MTD orders shipped</v>
      </c>
      <c r="F5935" t="s">
        <v>3539</v>
      </c>
      <c r="G5935" t="s">
        <v>335</v>
      </c>
      <c r="H5935" t="s">
        <v>12963</v>
      </c>
      <c r="I5935" s="6">
        <v>44014.490486111114</v>
      </c>
      <c r="J5935" t="s">
        <v>16</v>
      </c>
      <c r="K5935" s="6">
        <v>44014.724664351852</v>
      </c>
      <c r="M5935" t="s">
        <v>12964</v>
      </c>
      <c r="N5935" t="s">
        <v>12965</v>
      </c>
      <c r="Q5935" t="s">
        <v>12966</v>
      </c>
      <c r="R5935" t="s">
        <v>446</v>
      </c>
      <c r="S5935" t="s">
        <v>12967</v>
      </c>
      <c r="T5935" t="s">
        <v>338</v>
      </c>
      <c r="U5935" t="s">
        <v>530</v>
      </c>
      <c r="W5935" t="s">
        <v>12968</v>
      </c>
      <c r="Z5935" t="s">
        <v>12964</v>
      </c>
      <c r="AA5935" t="s">
        <v>12965</v>
      </c>
      <c r="AD5935" t="s">
        <v>12966</v>
      </c>
      <c r="AE5935" t="s">
        <v>446</v>
      </c>
      <c r="AF5935" t="s">
        <v>12967</v>
      </c>
      <c r="AG5935" t="s">
        <v>338</v>
      </c>
      <c r="AH5935" t="s">
        <v>530</v>
      </c>
      <c r="AJ5935" t="s">
        <v>12968</v>
      </c>
      <c r="AL5935" t="s">
        <v>339</v>
      </c>
      <c r="AM5935">
        <v>2</v>
      </c>
      <c r="AN5935">
        <v>2</v>
      </c>
      <c r="AO5935">
        <v>1428</v>
      </c>
      <c r="AQ5935">
        <v>123804</v>
      </c>
      <c r="AR5935">
        <v>5901</v>
      </c>
      <c r="AS5935" t="s">
        <v>1300</v>
      </c>
      <c r="AT5935" t="s">
        <v>17</v>
      </c>
      <c r="AW5935" t="s">
        <v>352</v>
      </c>
      <c r="AX5935" t="s">
        <v>352</v>
      </c>
      <c r="AY5935" t="s">
        <v>353</v>
      </c>
      <c r="AZ5935" t="s">
        <v>358</v>
      </c>
      <c r="BY5935" t="s">
        <v>342</v>
      </c>
      <c r="EQ5935">
        <v>250322</v>
      </c>
      <c r="ER5935" t="s">
        <v>12969</v>
      </c>
      <c r="EV5935">
        <v>17290794</v>
      </c>
      <c r="EW5935">
        <v>928</v>
      </c>
      <c r="EX5935">
        <v>221660</v>
      </c>
      <c r="EY5935" t="s">
        <v>12970</v>
      </c>
      <c r="EZ5935">
        <v>1</v>
      </c>
      <c r="FC5935">
        <v>5901</v>
      </c>
      <c r="FD5935" t="s">
        <v>17</v>
      </c>
    </row>
    <row r="5936" spans="1:160" x14ac:dyDescent="0.3">
      <c r="A5936" t="str">
        <f>VLOOKUP(B5936,Table2[],3,FALSE)</f>
        <v>Digital</v>
      </c>
      <c r="B5936" t="str">
        <f>IF(OR(ISNUMBER(FIND("QVC",Z5936)),ISNUMBER(FIND("QVC",AL5936))),"QVC",IF(OR(ISNUMBER(FIND("NCO",H5936)),ISNUMBER(FIND("NCO",Y5936))), "NCO", IF(AL5936="consumer","PMD.com",VLOOKUP(LEFT(H5936,2),Tables!$E$1:$F$11,2,FALSE))))</f>
        <v>PMD.com</v>
      </c>
      <c r="C5936">
        <f t="shared" si="279"/>
        <v>53730001</v>
      </c>
      <c r="D5936">
        <f t="shared" si="280"/>
        <v>1</v>
      </c>
      <c r="E5936" t="str">
        <f t="shared" ca="1" si="281"/>
        <v>MTD orders shipped</v>
      </c>
      <c r="F5936" t="s">
        <v>3539</v>
      </c>
      <c r="G5936" t="s">
        <v>335</v>
      </c>
      <c r="H5936" t="s">
        <v>12971</v>
      </c>
      <c r="I5936" s="6">
        <v>44014.491967592592</v>
      </c>
      <c r="J5936" t="s">
        <v>16</v>
      </c>
      <c r="K5936" s="6">
        <v>44014.725601851853</v>
      </c>
      <c r="M5936" t="s">
        <v>12972</v>
      </c>
      <c r="N5936" t="s">
        <v>12973</v>
      </c>
      <c r="Q5936" t="s">
        <v>1675</v>
      </c>
      <c r="R5936" t="s">
        <v>376</v>
      </c>
      <c r="S5936" t="s">
        <v>12974</v>
      </c>
      <c r="T5936" t="s">
        <v>338</v>
      </c>
      <c r="U5936" t="s">
        <v>530</v>
      </c>
      <c r="W5936" t="s">
        <v>12975</v>
      </c>
      <c r="Z5936" t="s">
        <v>12972</v>
      </c>
      <c r="AA5936" t="s">
        <v>12973</v>
      </c>
      <c r="AD5936" t="s">
        <v>1675</v>
      </c>
      <c r="AE5936" t="s">
        <v>376</v>
      </c>
      <c r="AF5936" t="s">
        <v>12974</v>
      </c>
      <c r="AG5936" t="s">
        <v>338</v>
      </c>
      <c r="AH5936" t="s">
        <v>530</v>
      </c>
      <c r="AJ5936" t="s">
        <v>12975</v>
      </c>
      <c r="AL5936" t="s">
        <v>339</v>
      </c>
      <c r="AM5936">
        <v>1</v>
      </c>
      <c r="AN5936">
        <v>1</v>
      </c>
      <c r="AO5936">
        <v>1366</v>
      </c>
      <c r="AQ5936">
        <v>124456</v>
      </c>
      <c r="AR5936">
        <v>53730001</v>
      </c>
      <c r="AS5936" t="s">
        <v>61</v>
      </c>
      <c r="AT5936" t="s">
        <v>62</v>
      </c>
      <c r="AW5936" t="s">
        <v>343</v>
      </c>
      <c r="BY5936" t="s">
        <v>342</v>
      </c>
      <c r="EQ5936">
        <v>245237</v>
      </c>
      <c r="ER5936" t="s">
        <v>12976</v>
      </c>
      <c r="EV5936">
        <v>17290795</v>
      </c>
      <c r="EW5936">
        <v>928</v>
      </c>
      <c r="EX5936">
        <v>221661</v>
      </c>
      <c r="EY5936">
        <v>9.2748999964335493E+25</v>
      </c>
      <c r="EZ5936">
        <v>1</v>
      </c>
      <c r="FC5936">
        <v>53730001</v>
      </c>
      <c r="FD5936" t="s">
        <v>62</v>
      </c>
    </row>
    <row r="5937" spans="1:160" x14ac:dyDescent="0.3">
      <c r="A5937" t="str">
        <f>VLOOKUP(B5937,Table2[],3,FALSE)</f>
        <v>Digital</v>
      </c>
      <c r="B5937" t="str">
        <f>IF(OR(ISNUMBER(FIND("QVC",Z5937)),ISNUMBER(FIND("QVC",AL5937))),"QVC",IF(OR(ISNUMBER(FIND("NCO",H5937)),ISNUMBER(FIND("NCO",Y5937))), "NCO", IF(AL5937="consumer","PMD.com",VLOOKUP(LEFT(H5937,2),Tables!$E$1:$F$11,2,FALSE))))</f>
        <v>PMD.com</v>
      </c>
      <c r="C5937">
        <f t="shared" si="279"/>
        <v>350040</v>
      </c>
      <c r="D5937">
        <f t="shared" si="280"/>
        <v>2</v>
      </c>
      <c r="E5937" t="str">
        <f t="shared" ca="1" si="281"/>
        <v>MTD orders shipped</v>
      </c>
      <c r="F5937" t="s">
        <v>3539</v>
      </c>
      <c r="G5937" t="s">
        <v>335</v>
      </c>
      <c r="H5937" t="s">
        <v>12977</v>
      </c>
      <c r="I5937" s="6">
        <v>44014.466435185182</v>
      </c>
      <c r="J5937" t="s">
        <v>16</v>
      </c>
      <c r="K5937" s="6">
        <v>44014.725937499999</v>
      </c>
      <c r="M5937" t="s">
        <v>12978</v>
      </c>
      <c r="N5937" t="s">
        <v>12979</v>
      </c>
      <c r="Q5937" t="s">
        <v>438</v>
      </c>
      <c r="R5937" t="s">
        <v>386</v>
      </c>
      <c r="S5937" t="s">
        <v>12980</v>
      </c>
      <c r="T5937" t="s">
        <v>338</v>
      </c>
      <c r="U5937" t="s">
        <v>530</v>
      </c>
      <c r="W5937" t="s">
        <v>12981</v>
      </c>
      <c r="Z5937" t="s">
        <v>12978</v>
      </c>
      <c r="AA5937" t="s">
        <v>12979</v>
      </c>
      <c r="AD5937" t="s">
        <v>438</v>
      </c>
      <c r="AE5937" t="s">
        <v>386</v>
      </c>
      <c r="AF5937" t="s">
        <v>12980</v>
      </c>
      <c r="AG5937" t="s">
        <v>338</v>
      </c>
      <c r="AH5937" t="s">
        <v>530</v>
      </c>
      <c r="AJ5937" t="s">
        <v>12981</v>
      </c>
      <c r="AL5937" t="s">
        <v>339</v>
      </c>
      <c r="AM5937">
        <v>2</v>
      </c>
      <c r="AN5937">
        <v>2</v>
      </c>
      <c r="AO5937">
        <v>3662</v>
      </c>
      <c r="AQ5937">
        <v>124195</v>
      </c>
      <c r="AR5937">
        <v>350040</v>
      </c>
      <c r="AT5937" t="s">
        <v>1613</v>
      </c>
      <c r="AW5937" t="s">
        <v>11909</v>
      </c>
      <c r="AX5937" t="s">
        <v>11910</v>
      </c>
      <c r="AY5937" t="s">
        <v>11911</v>
      </c>
      <c r="AZ5937" t="s">
        <v>11912</v>
      </c>
      <c r="BY5937" t="s">
        <v>342</v>
      </c>
      <c r="EQ5937">
        <v>239093</v>
      </c>
      <c r="ER5937" t="s">
        <v>12982</v>
      </c>
      <c r="EV5937">
        <v>17290774</v>
      </c>
      <c r="EW5937">
        <v>928</v>
      </c>
      <c r="EX5937">
        <v>221641</v>
      </c>
      <c r="EY5937" t="s">
        <v>12983</v>
      </c>
      <c r="EZ5937">
        <v>1</v>
      </c>
      <c r="FC5937">
        <v>350040</v>
      </c>
      <c r="FD5937" t="s">
        <v>11913</v>
      </c>
    </row>
    <row r="5938" spans="1:160" x14ac:dyDescent="0.3">
      <c r="A5938" t="str">
        <f>VLOOKUP(B5938,Table2[],3,FALSE)</f>
        <v>Digital</v>
      </c>
      <c r="B5938" t="str">
        <f>IF(OR(ISNUMBER(FIND("QVC",Z5938)),ISNUMBER(FIND("QVC",AL5938))),"QVC",IF(OR(ISNUMBER(FIND("NCO",H5938)),ISNUMBER(FIND("NCO",Y5938))), "NCO", IF(AL5938="consumer","PMD.com",VLOOKUP(LEFT(H5938,2),Tables!$E$1:$F$11,2,FALSE))))</f>
        <v>PMD.com</v>
      </c>
      <c r="C5938">
        <f t="shared" si="279"/>
        <v>54020001</v>
      </c>
      <c r="D5938">
        <f t="shared" si="280"/>
        <v>1</v>
      </c>
      <c r="E5938" t="str">
        <f t="shared" ca="1" si="281"/>
        <v>MTD orders shipped</v>
      </c>
      <c r="F5938" t="s">
        <v>3539</v>
      </c>
      <c r="G5938" t="s">
        <v>335</v>
      </c>
      <c r="H5938" t="s">
        <v>12984</v>
      </c>
      <c r="I5938" s="6">
        <v>44014.559884259259</v>
      </c>
      <c r="J5938" t="s">
        <v>16</v>
      </c>
      <c r="K5938" s="6">
        <v>44014.727500000001</v>
      </c>
      <c r="M5938" t="s">
        <v>12985</v>
      </c>
      <c r="N5938" t="s">
        <v>12986</v>
      </c>
      <c r="O5938" t="s">
        <v>11983</v>
      </c>
      <c r="Q5938" t="s">
        <v>12987</v>
      </c>
      <c r="R5938" t="s">
        <v>365</v>
      </c>
      <c r="S5938" t="s">
        <v>12988</v>
      </c>
      <c r="T5938" t="s">
        <v>338</v>
      </c>
      <c r="U5938" t="s">
        <v>530</v>
      </c>
      <c r="W5938" t="s">
        <v>12989</v>
      </c>
      <c r="Z5938" t="s">
        <v>12985</v>
      </c>
      <c r="AA5938" t="s">
        <v>12986</v>
      </c>
      <c r="AB5938" t="s">
        <v>11983</v>
      </c>
      <c r="AD5938" t="s">
        <v>12987</v>
      </c>
      <c r="AE5938" t="s">
        <v>365</v>
      </c>
      <c r="AF5938" t="s">
        <v>12988</v>
      </c>
      <c r="AG5938" t="s">
        <v>338</v>
      </c>
      <c r="AH5938" t="s">
        <v>530</v>
      </c>
      <c r="AJ5938" t="s">
        <v>12989</v>
      </c>
      <c r="AL5938" t="s">
        <v>339</v>
      </c>
      <c r="AM5938">
        <v>1</v>
      </c>
      <c r="AN5938">
        <v>1</v>
      </c>
      <c r="AO5938">
        <v>3692</v>
      </c>
      <c r="AQ5938">
        <v>124477</v>
      </c>
      <c r="AR5938">
        <v>54020001</v>
      </c>
      <c r="AS5938" t="s">
        <v>484</v>
      </c>
      <c r="AT5938" t="s">
        <v>93</v>
      </c>
      <c r="AW5938" t="s">
        <v>340</v>
      </c>
      <c r="AX5938">
        <v>0</v>
      </c>
      <c r="AY5938" t="s">
        <v>348</v>
      </c>
      <c r="AZ5938">
        <v>0</v>
      </c>
      <c r="BY5938" t="s">
        <v>342</v>
      </c>
      <c r="EQ5938">
        <v>251671</v>
      </c>
      <c r="ER5938" t="s">
        <v>12990</v>
      </c>
      <c r="EV5938">
        <v>17291150</v>
      </c>
      <c r="EW5938">
        <v>928</v>
      </c>
      <c r="EX5938">
        <v>221697</v>
      </c>
      <c r="EY5938">
        <v>9.2748999964335493E+25</v>
      </c>
      <c r="EZ5938">
        <v>1</v>
      </c>
      <c r="FC5938">
        <v>54020001</v>
      </c>
      <c r="FD5938" t="s">
        <v>93</v>
      </c>
    </row>
    <row r="5939" spans="1:160" x14ac:dyDescent="0.3">
      <c r="A5939" t="str">
        <f>VLOOKUP(B5939,Table2[],3,FALSE)</f>
        <v>Digital</v>
      </c>
      <c r="B5939" t="str">
        <f>IF(OR(ISNUMBER(FIND("QVC",Z5939)),ISNUMBER(FIND("QVC",AL5939))),"QVC",IF(OR(ISNUMBER(FIND("NCO",H5939)),ISNUMBER(FIND("NCO",Y5939))), "NCO", IF(AL5939="consumer","PMD.com",VLOOKUP(LEFT(H5939,2),Tables!$E$1:$F$11,2,FALSE))))</f>
        <v>PMD.com</v>
      </c>
      <c r="C5939">
        <f t="shared" si="279"/>
        <v>53610001</v>
      </c>
      <c r="D5939">
        <f t="shared" si="280"/>
        <v>1</v>
      </c>
      <c r="E5939" t="str">
        <f t="shared" ca="1" si="281"/>
        <v>MTD orders shipped</v>
      </c>
      <c r="F5939" t="s">
        <v>3539</v>
      </c>
      <c r="G5939" t="s">
        <v>335</v>
      </c>
      <c r="H5939" t="s">
        <v>12984</v>
      </c>
      <c r="I5939" s="6">
        <v>44014.559884259259</v>
      </c>
      <c r="J5939" t="s">
        <v>16</v>
      </c>
      <c r="K5939" s="6">
        <v>44014.727500000001</v>
      </c>
      <c r="M5939" t="s">
        <v>12985</v>
      </c>
      <c r="N5939" t="s">
        <v>12986</v>
      </c>
      <c r="O5939" t="s">
        <v>11983</v>
      </c>
      <c r="Q5939" t="s">
        <v>12987</v>
      </c>
      <c r="R5939" t="s">
        <v>365</v>
      </c>
      <c r="S5939" t="s">
        <v>12988</v>
      </c>
      <c r="T5939" t="s">
        <v>338</v>
      </c>
      <c r="U5939" t="s">
        <v>530</v>
      </c>
      <c r="W5939" t="s">
        <v>12989</v>
      </c>
      <c r="Z5939" t="s">
        <v>12985</v>
      </c>
      <c r="AA5939" t="s">
        <v>12986</v>
      </c>
      <c r="AB5939" t="s">
        <v>11983</v>
      </c>
      <c r="AD5939" t="s">
        <v>12987</v>
      </c>
      <c r="AE5939" t="s">
        <v>365</v>
      </c>
      <c r="AF5939" t="s">
        <v>12988</v>
      </c>
      <c r="AG5939" t="s">
        <v>338</v>
      </c>
      <c r="AH5939" t="s">
        <v>530</v>
      </c>
      <c r="AJ5939" t="s">
        <v>12989</v>
      </c>
      <c r="AL5939" t="s">
        <v>339</v>
      </c>
      <c r="AM5939">
        <v>1</v>
      </c>
      <c r="AN5939">
        <v>1</v>
      </c>
      <c r="AO5939">
        <v>9364</v>
      </c>
      <c r="AQ5939">
        <v>124446</v>
      </c>
      <c r="AR5939">
        <v>53610001</v>
      </c>
      <c r="AS5939" t="s">
        <v>63</v>
      </c>
      <c r="AT5939" t="s">
        <v>425</v>
      </c>
      <c r="AW5939" t="s">
        <v>343</v>
      </c>
      <c r="BY5939" t="s">
        <v>342</v>
      </c>
      <c r="EQ5939">
        <v>243444</v>
      </c>
      <c r="ER5939" t="s">
        <v>12990</v>
      </c>
      <c r="EV5939">
        <v>17291150</v>
      </c>
      <c r="EW5939">
        <v>928</v>
      </c>
      <c r="EX5939">
        <v>221697</v>
      </c>
      <c r="EY5939">
        <v>9.2748999964335493E+25</v>
      </c>
      <c r="EZ5939">
        <v>1</v>
      </c>
      <c r="FC5939">
        <v>53610001</v>
      </c>
      <c r="FD5939" t="s">
        <v>425</v>
      </c>
    </row>
    <row r="5940" spans="1:160" x14ac:dyDescent="0.3">
      <c r="A5940" t="str">
        <f>VLOOKUP(B5940,Table2[],3,FALSE)</f>
        <v>Digital</v>
      </c>
      <c r="B5940" t="str">
        <f>IF(OR(ISNUMBER(FIND("QVC",Z5940)),ISNUMBER(FIND("QVC",AL5940))),"QVC",IF(OR(ISNUMBER(FIND("NCO",H5940)),ISNUMBER(FIND("NCO",Y5940))), "NCO", IF(AL5940="consumer","PMD.com",VLOOKUP(LEFT(H5940,2),Tables!$E$1:$F$11,2,FALSE))))</f>
        <v>PMD.com</v>
      </c>
      <c r="C5940">
        <f t="shared" si="279"/>
        <v>52430001</v>
      </c>
      <c r="D5940">
        <f t="shared" si="280"/>
        <v>1</v>
      </c>
      <c r="E5940" t="str">
        <f t="shared" ca="1" si="281"/>
        <v>MTD orders shipped</v>
      </c>
      <c r="F5940" t="s">
        <v>3539</v>
      </c>
      <c r="G5940" t="s">
        <v>335</v>
      </c>
      <c r="H5940" t="s">
        <v>12991</v>
      </c>
      <c r="I5940" s="6">
        <v>44014.602453703701</v>
      </c>
      <c r="J5940" t="s">
        <v>16</v>
      </c>
      <c r="K5940" s="6">
        <v>44014.727546296293</v>
      </c>
      <c r="M5940" t="s">
        <v>12992</v>
      </c>
      <c r="N5940" t="s">
        <v>12993</v>
      </c>
      <c r="Q5940" t="s">
        <v>12994</v>
      </c>
      <c r="R5940" t="s">
        <v>365</v>
      </c>
      <c r="S5940" t="s">
        <v>12995</v>
      </c>
      <c r="T5940" t="s">
        <v>338</v>
      </c>
      <c r="U5940" t="s">
        <v>530</v>
      </c>
      <c r="W5940" t="s">
        <v>12996</v>
      </c>
      <c r="Z5940" t="s">
        <v>12992</v>
      </c>
      <c r="AA5940" t="s">
        <v>12993</v>
      </c>
      <c r="AD5940" t="s">
        <v>12994</v>
      </c>
      <c r="AE5940" t="s">
        <v>365</v>
      </c>
      <c r="AF5940" t="s">
        <v>12995</v>
      </c>
      <c r="AG5940" t="s">
        <v>338</v>
      </c>
      <c r="AH5940" t="s">
        <v>530</v>
      </c>
      <c r="AJ5940" t="s">
        <v>12996</v>
      </c>
      <c r="AL5940" t="s">
        <v>339</v>
      </c>
      <c r="AM5940">
        <v>1</v>
      </c>
      <c r="AN5940">
        <v>1</v>
      </c>
      <c r="AO5940">
        <v>12063</v>
      </c>
      <c r="AQ5940">
        <v>127155</v>
      </c>
      <c r="AR5940">
        <v>52430001</v>
      </c>
      <c r="AS5940" t="s">
        <v>9635</v>
      </c>
      <c r="AT5940" t="s">
        <v>75</v>
      </c>
      <c r="AW5940" t="s">
        <v>340</v>
      </c>
      <c r="AX5940" t="s">
        <v>340</v>
      </c>
      <c r="AY5940" t="s">
        <v>357</v>
      </c>
      <c r="AZ5940" t="s">
        <v>363</v>
      </c>
      <c r="BY5940" t="s">
        <v>342</v>
      </c>
      <c r="EQ5940">
        <v>252868</v>
      </c>
      <c r="ER5940" t="s">
        <v>12997</v>
      </c>
      <c r="EV5940">
        <v>17291169</v>
      </c>
      <c r="EW5940">
        <v>928</v>
      </c>
      <c r="EX5940">
        <v>221733</v>
      </c>
      <c r="EY5940" t="s">
        <v>12998</v>
      </c>
      <c r="EZ5940">
        <v>1</v>
      </c>
      <c r="FC5940">
        <v>95385</v>
      </c>
      <c r="FD5940" t="s">
        <v>3531</v>
      </c>
    </row>
    <row r="5941" spans="1:160" x14ac:dyDescent="0.3">
      <c r="A5941" t="str">
        <f>VLOOKUP(B5941,Table2[],3,FALSE)</f>
        <v>Digital</v>
      </c>
      <c r="B5941" t="str">
        <f>IF(OR(ISNUMBER(FIND("QVC",Z5941)),ISNUMBER(FIND("QVC",AL5941))),"QVC",IF(OR(ISNUMBER(FIND("NCO",H5941)),ISNUMBER(FIND("NCO",Y5941))), "NCO", IF(AL5941="consumer","PMD.com",VLOOKUP(LEFT(H5941,2),Tables!$E$1:$F$11,2,FALSE))))</f>
        <v>PMD.com</v>
      </c>
      <c r="C5941">
        <f t="shared" si="279"/>
        <v>5354</v>
      </c>
      <c r="D5941">
        <f t="shared" si="280"/>
        <v>1</v>
      </c>
      <c r="E5941" t="str">
        <f t="shared" ca="1" si="281"/>
        <v>MTD orders shipped</v>
      </c>
      <c r="F5941" t="s">
        <v>3539</v>
      </c>
      <c r="G5941" t="s">
        <v>335</v>
      </c>
      <c r="H5941" t="s">
        <v>12991</v>
      </c>
      <c r="I5941" s="6">
        <v>44014.602453703701</v>
      </c>
      <c r="J5941" t="s">
        <v>16</v>
      </c>
      <c r="K5941" s="6">
        <v>44014.727546296293</v>
      </c>
      <c r="M5941" t="s">
        <v>12992</v>
      </c>
      <c r="N5941" t="s">
        <v>12993</v>
      </c>
      <c r="Q5941" t="s">
        <v>12994</v>
      </c>
      <c r="R5941" t="s">
        <v>365</v>
      </c>
      <c r="S5941" t="s">
        <v>12995</v>
      </c>
      <c r="T5941" t="s">
        <v>338</v>
      </c>
      <c r="U5941" t="s">
        <v>530</v>
      </c>
      <c r="W5941" t="s">
        <v>12996</v>
      </c>
      <c r="Z5941" t="s">
        <v>12992</v>
      </c>
      <c r="AA5941" t="s">
        <v>12993</v>
      </c>
      <c r="AD5941" t="s">
        <v>12994</v>
      </c>
      <c r="AE5941" t="s">
        <v>365</v>
      </c>
      <c r="AF5941" t="s">
        <v>12995</v>
      </c>
      <c r="AG5941" t="s">
        <v>338</v>
      </c>
      <c r="AH5941" t="s">
        <v>530</v>
      </c>
      <c r="AJ5941" t="s">
        <v>12996</v>
      </c>
      <c r="AL5941" t="s">
        <v>339</v>
      </c>
      <c r="AM5941">
        <v>1</v>
      </c>
      <c r="AN5941">
        <v>1</v>
      </c>
      <c r="AO5941">
        <v>5214</v>
      </c>
      <c r="AQ5941">
        <v>124518</v>
      </c>
      <c r="AR5941">
        <v>5354</v>
      </c>
      <c r="AS5941" t="s">
        <v>1753</v>
      </c>
      <c r="AT5941" t="s">
        <v>103</v>
      </c>
      <c r="AW5941" t="s">
        <v>340</v>
      </c>
      <c r="AX5941" t="s">
        <v>340</v>
      </c>
      <c r="AY5941" t="s">
        <v>351</v>
      </c>
      <c r="AZ5941" t="s">
        <v>415</v>
      </c>
      <c r="BY5941" t="s">
        <v>342</v>
      </c>
      <c r="EQ5941">
        <v>249176</v>
      </c>
      <c r="ER5941" t="s">
        <v>12997</v>
      </c>
      <c r="EV5941">
        <v>17291169</v>
      </c>
      <c r="EW5941">
        <v>928</v>
      </c>
      <c r="EX5941">
        <v>221733</v>
      </c>
      <c r="EY5941" t="s">
        <v>12998</v>
      </c>
      <c r="EZ5941">
        <v>1</v>
      </c>
      <c r="FC5941">
        <v>5354</v>
      </c>
      <c r="FD5941" t="s">
        <v>103</v>
      </c>
    </row>
    <row r="5942" spans="1:160" x14ac:dyDescent="0.3">
      <c r="A5942" t="str">
        <f>VLOOKUP(B5942,Table2[],3,FALSE)</f>
        <v>Digital</v>
      </c>
      <c r="B5942" t="str">
        <f>IF(OR(ISNUMBER(FIND("QVC",Z5942)),ISNUMBER(FIND("QVC",AL5942))),"QVC",IF(OR(ISNUMBER(FIND("NCO",H5942)),ISNUMBER(FIND("NCO",Y5942))), "NCO", IF(AL5942="consumer","PMD.com",VLOOKUP(LEFT(H5942,2),Tables!$E$1:$F$11,2,FALSE))))</f>
        <v>PMD.com</v>
      </c>
      <c r="C5942">
        <f t="shared" si="279"/>
        <v>53920001</v>
      </c>
      <c r="D5942">
        <f t="shared" si="280"/>
        <v>1</v>
      </c>
      <c r="E5942" t="str">
        <f t="shared" ca="1" si="281"/>
        <v>MTD orders shipped</v>
      </c>
      <c r="F5942" t="s">
        <v>3539</v>
      </c>
      <c r="G5942" t="s">
        <v>335</v>
      </c>
      <c r="H5942" t="s">
        <v>12991</v>
      </c>
      <c r="I5942" s="6">
        <v>44014.602453703701</v>
      </c>
      <c r="J5942" t="s">
        <v>16</v>
      </c>
      <c r="K5942" s="6">
        <v>44014.727546296293</v>
      </c>
      <c r="M5942" t="s">
        <v>12992</v>
      </c>
      <c r="N5942" t="s">
        <v>12993</v>
      </c>
      <c r="Q5942" t="s">
        <v>12994</v>
      </c>
      <c r="R5942" t="s">
        <v>365</v>
      </c>
      <c r="S5942" t="s">
        <v>12995</v>
      </c>
      <c r="T5942" t="s">
        <v>338</v>
      </c>
      <c r="U5942" t="s">
        <v>530</v>
      </c>
      <c r="W5942" t="s">
        <v>12996</v>
      </c>
      <c r="Z5942" t="s">
        <v>12992</v>
      </c>
      <c r="AA5942" t="s">
        <v>12993</v>
      </c>
      <c r="AD5942" t="s">
        <v>12994</v>
      </c>
      <c r="AE5942" t="s">
        <v>365</v>
      </c>
      <c r="AF5942" t="s">
        <v>12995</v>
      </c>
      <c r="AG5942" t="s">
        <v>338</v>
      </c>
      <c r="AH5942" t="s">
        <v>530</v>
      </c>
      <c r="AJ5942" t="s">
        <v>12996</v>
      </c>
      <c r="AL5942" t="s">
        <v>339</v>
      </c>
      <c r="AM5942">
        <v>1</v>
      </c>
      <c r="AN5942">
        <v>1</v>
      </c>
      <c r="AO5942">
        <v>14899</v>
      </c>
      <c r="AQ5942">
        <v>124468</v>
      </c>
      <c r="AR5942">
        <v>53920001</v>
      </c>
      <c r="AS5942" t="s">
        <v>42</v>
      </c>
      <c r="AT5942" t="s">
        <v>40</v>
      </c>
      <c r="AW5942" t="s">
        <v>343</v>
      </c>
      <c r="BY5942" t="s">
        <v>342</v>
      </c>
      <c r="EQ5942">
        <v>247476</v>
      </c>
      <c r="ER5942" t="s">
        <v>12997</v>
      </c>
      <c r="EV5942">
        <v>17291169</v>
      </c>
      <c r="EW5942">
        <v>928</v>
      </c>
      <c r="EX5942">
        <v>221733</v>
      </c>
      <c r="EY5942" t="s">
        <v>12998</v>
      </c>
      <c r="EZ5942">
        <v>1</v>
      </c>
      <c r="FC5942">
        <v>95385</v>
      </c>
      <c r="FD5942" t="s">
        <v>3531</v>
      </c>
    </row>
    <row r="5943" spans="1:160" x14ac:dyDescent="0.3">
      <c r="A5943" t="str">
        <f>VLOOKUP(B5943,Table2[],3,FALSE)</f>
        <v>Digital</v>
      </c>
      <c r="B5943" t="str">
        <f>IF(OR(ISNUMBER(FIND("QVC",Z5943)),ISNUMBER(FIND("QVC",AL5943))),"QVC",IF(OR(ISNUMBER(FIND("NCO",H5943)),ISNUMBER(FIND("NCO",Y5943))), "NCO", IF(AL5943="consumer","PMD.com",VLOOKUP(LEFT(H5943,2),Tables!$E$1:$F$11,2,FALSE))))</f>
        <v>PMD.com</v>
      </c>
      <c r="C5943">
        <f t="shared" si="279"/>
        <v>5341030</v>
      </c>
      <c r="D5943">
        <f t="shared" si="280"/>
        <v>1</v>
      </c>
      <c r="E5943" t="str">
        <f t="shared" ca="1" si="281"/>
        <v>MTD orders shipped</v>
      </c>
      <c r="F5943" t="s">
        <v>3539</v>
      </c>
      <c r="G5943" t="s">
        <v>335</v>
      </c>
      <c r="H5943" t="s">
        <v>12991</v>
      </c>
      <c r="I5943" s="6">
        <v>44014.602453703701</v>
      </c>
      <c r="J5943" t="s">
        <v>16</v>
      </c>
      <c r="K5943" s="6">
        <v>44014.727546296293</v>
      </c>
      <c r="M5943" t="s">
        <v>12992</v>
      </c>
      <c r="N5943" t="s">
        <v>12993</v>
      </c>
      <c r="Q5943" t="s">
        <v>12994</v>
      </c>
      <c r="R5943" t="s">
        <v>365</v>
      </c>
      <c r="S5943" t="s">
        <v>12995</v>
      </c>
      <c r="T5943" t="s">
        <v>338</v>
      </c>
      <c r="U5943" t="s">
        <v>530</v>
      </c>
      <c r="W5943" t="s">
        <v>12996</v>
      </c>
      <c r="Z5943" t="s">
        <v>12992</v>
      </c>
      <c r="AA5943" t="s">
        <v>12993</v>
      </c>
      <c r="AD5943" t="s">
        <v>12994</v>
      </c>
      <c r="AE5943" t="s">
        <v>365</v>
      </c>
      <c r="AF5943" t="s">
        <v>12995</v>
      </c>
      <c r="AG5943" t="s">
        <v>338</v>
      </c>
      <c r="AH5943" t="s">
        <v>530</v>
      </c>
      <c r="AJ5943" t="s">
        <v>12996</v>
      </c>
      <c r="AL5943" t="s">
        <v>339</v>
      </c>
      <c r="AM5943">
        <v>1</v>
      </c>
      <c r="AN5943">
        <v>1</v>
      </c>
      <c r="AO5943">
        <v>12859</v>
      </c>
      <c r="AQ5943">
        <v>124642</v>
      </c>
      <c r="AR5943">
        <v>5341030</v>
      </c>
      <c r="AS5943" t="s">
        <v>925</v>
      </c>
      <c r="AT5943" t="s">
        <v>926</v>
      </c>
      <c r="AW5943" t="s">
        <v>366</v>
      </c>
      <c r="AX5943" t="s">
        <v>366</v>
      </c>
      <c r="AY5943" t="s">
        <v>345</v>
      </c>
      <c r="AZ5943" t="s">
        <v>346</v>
      </c>
      <c r="BY5943" t="s">
        <v>342</v>
      </c>
      <c r="EQ5943">
        <v>243275</v>
      </c>
      <c r="ER5943" t="s">
        <v>12997</v>
      </c>
      <c r="EV5943">
        <v>17291169</v>
      </c>
      <c r="EW5943">
        <v>928</v>
      </c>
      <c r="EX5943">
        <v>221733</v>
      </c>
      <c r="EY5943" t="s">
        <v>12998</v>
      </c>
      <c r="EZ5943">
        <v>1</v>
      </c>
      <c r="FC5943">
        <v>95385</v>
      </c>
      <c r="FD5943" t="s">
        <v>3531</v>
      </c>
    </row>
    <row r="5944" spans="1:160" x14ac:dyDescent="0.3">
      <c r="A5944" t="str">
        <f>VLOOKUP(B5944,Table2[],3,FALSE)</f>
        <v>Digital</v>
      </c>
      <c r="B5944" t="str">
        <f>IF(OR(ISNUMBER(FIND("QVC",Z5944)),ISNUMBER(FIND("QVC",AL5944))),"QVC",IF(OR(ISNUMBER(FIND("NCO",H5944)),ISNUMBER(FIND("NCO",Y5944))), "NCO", IF(AL5944="consumer","PMD.com",VLOOKUP(LEFT(H5944,2),Tables!$E$1:$F$11,2,FALSE))))</f>
        <v>PMD.com</v>
      </c>
      <c r="C5944">
        <f t="shared" si="279"/>
        <v>51090030</v>
      </c>
      <c r="D5944">
        <f t="shared" si="280"/>
        <v>1</v>
      </c>
      <c r="E5944" t="str">
        <f t="shared" ca="1" si="281"/>
        <v>MTD orders shipped</v>
      </c>
      <c r="F5944" t="s">
        <v>3539</v>
      </c>
      <c r="G5944" t="s">
        <v>335</v>
      </c>
      <c r="H5944" t="s">
        <v>12991</v>
      </c>
      <c r="I5944" s="6">
        <v>44014.602453703701</v>
      </c>
      <c r="J5944" t="s">
        <v>16</v>
      </c>
      <c r="K5944" s="6">
        <v>44014.727546296293</v>
      </c>
      <c r="M5944" t="s">
        <v>12992</v>
      </c>
      <c r="N5944" t="s">
        <v>12993</v>
      </c>
      <c r="Q5944" t="s">
        <v>12994</v>
      </c>
      <c r="R5944" t="s">
        <v>365</v>
      </c>
      <c r="S5944" t="s">
        <v>12995</v>
      </c>
      <c r="T5944" t="s">
        <v>338</v>
      </c>
      <c r="U5944" t="s">
        <v>530</v>
      </c>
      <c r="W5944" t="s">
        <v>12996</v>
      </c>
      <c r="Z5944" t="s">
        <v>12992</v>
      </c>
      <c r="AA5944" t="s">
        <v>12993</v>
      </c>
      <c r="AD5944" t="s">
        <v>12994</v>
      </c>
      <c r="AE5944" t="s">
        <v>365</v>
      </c>
      <c r="AF5944" t="s">
        <v>12995</v>
      </c>
      <c r="AG5944" t="s">
        <v>338</v>
      </c>
      <c r="AH5944" t="s">
        <v>530</v>
      </c>
      <c r="AJ5944" t="s">
        <v>12996</v>
      </c>
      <c r="AL5944" t="s">
        <v>339</v>
      </c>
      <c r="AM5944">
        <v>1</v>
      </c>
      <c r="AN5944">
        <v>1</v>
      </c>
      <c r="AO5944">
        <v>6688</v>
      </c>
      <c r="AQ5944">
        <v>125960</v>
      </c>
      <c r="AR5944">
        <v>51090030</v>
      </c>
      <c r="AS5944" t="s">
        <v>3043</v>
      </c>
      <c r="AT5944" t="s">
        <v>628</v>
      </c>
      <c r="AW5944" t="s">
        <v>343</v>
      </c>
      <c r="BY5944" t="s">
        <v>342</v>
      </c>
      <c r="BZ5944" t="b">
        <v>0</v>
      </c>
      <c r="EQ5944">
        <v>243047</v>
      </c>
      <c r="ER5944" t="s">
        <v>12997</v>
      </c>
      <c r="EV5944">
        <v>17291169</v>
      </c>
      <c r="EW5944">
        <v>928</v>
      </c>
      <c r="EX5944">
        <v>221733</v>
      </c>
      <c r="EY5944" t="s">
        <v>12998</v>
      </c>
      <c r="EZ5944">
        <v>1</v>
      </c>
      <c r="FC5944">
        <v>95385</v>
      </c>
      <c r="FD5944" t="s">
        <v>3531</v>
      </c>
    </row>
    <row r="5945" spans="1:160" x14ac:dyDescent="0.3">
      <c r="A5945" t="str">
        <f>VLOOKUP(B5945,Table2[],3,FALSE)</f>
        <v>Digital</v>
      </c>
      <c r="B5945" t="str">
        <f>IF(OR(ISNUMBER(FIND("QVC",Z5945)),ISNUMBER(FIND("QVC",AL5945))),"QVC",IF(OR(ISNUMBER(FIND("NCO",H5945)),ISNUMBER(FIND("NCO",Y5945))), "NCO", IF(AL5945="consumer","PMD.com",VLOOKUP(LEFT(H5945,2),Tables!$E$1:$F$11,2,FALSE))))</f>
        <v>PMD.com</v>
      </c>
      <c r="C5945">
        <f t="shared" si="279"/>
        <v>5522</v>
      </c>
      <c r="D5945">
        <f t="shared" si="280"/>
        <v>2</v>
      </c>
      <c r="E5945" t="str">
        <f t="shared" ca="1" si="281"/>
        <v>MTD orders shipped</v>
      </c>
      <c r="F5945" t="s">
        <v>3539</v>
      </c>
      <c r="G5945" t="s">
        <v>335</v>
      </c>
      <c r="H5945" t="s">
        <v>12991</v>
      </c>
      <c r="I5945" s="6">
        <v>44014.602453703701</v>
      </c>
      <c r="J5945" t="s">
        <v>16</v>
      </c>
      <c r="K5945" s="6">
        <v>44014.727546296293</v>
      </c>
      <c r="M5945" t="s">
        <v>12992</v>
      </c>
      <c r="N5945" t="s">
        <v>12993</v>
      </c>
      <c r="Q5945" t="s">
        <v>12994</v>
      </c>
      <c r="R5945" t="s">
        <v>365</v>
      </c>
      <c r="S5945" t="s">
        <v>12995</v>
      </c>
      <c r="T5945" t="s">
        <v>338</v>
      </c>
      <c r="U5945" t="s">
        <v>530</v>
      </c>
      <c r="W5945" t="s">
        <v>12996</v>
      </c>
      <c r="Z5945" t="s">
        <v>12992</v>
      </c>
      <c r="AA5945" t="s">
        <v>12993</v>
      </c>
      <c r="AD5945" t="s">
        <v>12994</v>
      </c>
      <c r="AE5945" t="s">
        <v>365</v>
      </c>
      <c r="AF5945" t="s">
        <v>12995</v>
      </c>
      <c r="AG5945" t="s">
        <v>338</v>
      </c>
      <c r="AH5945" t="s">
        <v>530</v>
      </c>
      <c r="AJ5945" t="s">
        <v>12996</v>
      </c>
      <c r="AL5945" t="s">
        <v>339</v>
      </c>
      <c r="AM5945">
        <v>2</v>
      </c>
      <c r="AN5945">
        <v>2</v>
      </c>
      <c r="AO5945">
        <v>5778</v>
      </c>
      <c r="AQ5945">
        <v>124533</v>
      </c>
      <c r="AR5945">
        <v>5522</v>
      </c>
      <c r="AS5945" t="s">
        <v>1745</v>
      </c>
      <c r="AT5945" t="s">
        <v>1256</v>
      </c>
      <c r="AW5945" t="s">
        <v>340</v>
      </c>
      <c r="AX5945" t="s">
        <v>340</v>
      </c>
      <c r="AY5945" t="s">
        <v>382</v>
      </c>
      <c r="AZ5945" t="s">
        <v>1314</v>
      </c>
      <c r="EQ5945">
        <v>252958</v>
      </c>
      <c r="ER5945" t="s">
        <v>12997</v>
      </c>
      <c r="EV5945">
        <v>17291169</v>
      </c>
      <c r="EW5945">
        <v>928</v>
      </c>
      <c r="EX5945">
        <v>221733</v>
      </c>
      <c r="EY5945" t="s">
        <v>12998</v>
      </c>
      <c r="EZ5945">
        <v>1</v>
      </c>
      <c r="FC5945">
        <v>5522</v>
      </c>
      <c r="FD5945" t="s">
        <v>1256</v>
      </c>
    </row>
    <row r="5946" spans="1:160" x14ac:dyDescent="0.3">
      <c r="A5946" t="str">
        <f>VLOOKUP(B5946,Table2[],3,FALSE)</f>
        <v>Digital</v>
      </c>
      <c r="B5946" t="str">
        <f>IF(OR(ISNUMBER(FIND("QVC",Z5946)),ISNUMBER(FIND("QVC",AL5946))),"QVC",IF(OR(ISNUMBER(FIND("NCO",H5946)),ISNUMBER(FIND("NCO",Y5946))), "NCO", IF(AL5946="consumer","PMD.com",VLOOKUP(LEFT(H5946,2),Tables!$E$1:$F$11,2,FALSE))))</f>
        <v>PMD.com</v>
      </c>
      <c r="C5946">
        <f t="shared" si="279"/>
        <v>51090030</v>
      </c>
      <c r="D5946">
        <f t="shared" si="280"/>
        <v>1</v>
      </c>
      <c r="E5946" t="str">
        <f t="shared" ca="1" si="281"/>
        <v>MTD orders shipped</v>
      </c>
      <c r="F5946" t="s">
        <v>3539</v>
      </c>
      <c r="G5946" t="s">
        <v>335</v>
      </c>
      <c r="H5946" t="s">
        <v>12999</v>
      </c>
      <c r="I5946" s="6">
        <v>44014.503668981481</v>
      </c>
      <c r="J5946" t="s">
        <v>16</v>
      </c>
      <c r="K5946" s="6">
        <v>44014.728564814817</v>
      </c>
      <c r="M5946" t="s">
        <v>13000</v>
      </c>
      <c r="N5946" t="s">
        <v>13001</v>
      </c>
      <c r="Q5946" t="s">
        <v>13002</v>
      </c>
      <c r="R5946" t="s">
        <v>463</v>
      </c>
      <c r="S5946">
        <v>55047</v>
      </c>
      <c r="T5946" t="s">
        <v>338</v>
      </c>
      <c r="U5946" t="s">
        <v>530</v>
      </c>
      <c r="W5946" t="s">
        <v>13003</v>
      </c>
      <c r="Z5946" t="s">
        <v>13000</v>
      </c>
      <c r="AA5946" t="s">
        <v>13001</v>
      </c>
      <c r="AD5946" t="s">
        <v>13002</v>
      </c>
      <c r="AE5946" t="s">
        <v>463</v>
      </c>
      <c r="AF5946">
        <v>55047</v>
      </c>
      <c r="AG5946" t="s">
        <v>338</v>
      </c>
      <c r="AH5946" t="s">
        <v>530</v>
      </c>
      <c r="AJ5946" t="s">
        <v>13003</v>
      </c>
      <c r="AL5946" t="s">
        <v>339</v>
      </c>
      <c r="AM5946">
        <v>1</v>
      </c>
      <c r="AN5946">
        <v>1</v>
      </c>
      <c r="AO5946">
        <v>6688</v>
      </c>
      <c r="AQ5946">
        <v>125960</v>
      </c>
      <c r="AR5946">
        <v>51090030</v>
      </c>
      <c r="AS5946" t="s">
        <v>3043</v>
      </c>
      <c r="AT5946" t="s">
        <v>628</v>
      </c>
      <c r="AW5946" t="s">
        <v>343</v>
      </c>
      <c r="BY5946" t="s">
        <v>342</v>
      </c>
      <c r="BZ5946" t="b">
        <v>0</v>
      </c>
      <c r="EQ5946">
        <v>243047</v>
      </c>
      <c r="ER5946" t="s">
        <v>13004</v>
      </c>
      <c r="EV5946">
        <v>17290803</v>
      </c>
      <c r="EW5946">
        <v>928</v>
      </c>
      <c r="EX5946">
        <v>221669</v>
      </c>
      <c r="EY5946" t="s">
        <v>13005</v>
      </c>
      <c r="EZ5946">
        <v>1</v>
      </c>
      <c r="FC5946">
        <v>95385</v>
      </c>
      <c r="FD5946" t="s">
        <v>3531</v>
      </c>
    </row>
    <row r="5947" spans="1:160" x14ac:dyDescent="0.3">
      <c r="A5947" t="str">
        <f>VLOOKUP(B5947,Table2[],3,FALSE)</f>
        <v>Digital</v>
      </c>
      <c r="B5947" t="str">
        <f>IF(OR(ISNUMBER(FIND("QVC",Z5947)),ISNUMBER(FIND("QVC",AL5947))),"QVC",IF(OR(ISNUMBER(FIND("NCO",H5947)),ISNUMBER(FIND("NCO",Y5947))), "NCO", IF(AL5947="consumer","PMD.com",VLOOKUP(LEFT(H5947,2),Tables!$E$1:$F$11,2,FALSE))))</f>
        <v>PMD.com</v>
      </c>
      <c r="C5947">
        <f t="shared" si="279"/>
        <v>5341030</v>
      </c>
      <c r="D5947">
        <f t="shared" si="280"/>
        <v>1</v>
      </c>
      <c r="E5947" t="str">
        <f t="shared" ca="1" si="281"/>
        <v>MTD orders shipped</v>
      </c>
      <c r="F5947" t="s">
        <v>3539</v>
      </c>
      <c r="G5947" t="s">
        <v>335</v>
      </c>
      <c r="H5947" t="s">
        <v>12999</v>
      </c>
      <c r="I5947" s="6">
        <v>44014.503668981481</v>
      </c>
      <c r="J5947" t="s">
        <v>16</v>
      </c>
      <c r="K5947" s="6">
        <v>44014.728564814817</v>
      </c>
      <c r="M5947" t="s">
        <v>13000</v>
      </c>
      <c r="N5947" t="s">
        <v>13001</v>
      </c>
      <c r="Q5947" t="s">
        <v>13002</v>
      </c>
      <c r="R5947" t="s">
        <v>463</v>
      </c>
      <c r="S5947">
        <v>55047</v>
      </c>
      <c r="T5947" t="s">
        <v>338</v>
      </c>
      <c r="U5947" t="s">
        <v>530</v>
      </c>
      <c r="W5947" t="s">
        <v>13003</v>
      </c>
      <c r="Z5947" t="s">
        <v>13000</v>
      </c>
      <c r="AA5947" t="s">
        <v>13001</v>
      </c>
      <c r="AD5947" t="s">
        <v>13002</v>
      </c>
      <c r="AE5947" t="s">
        <v>463</v>
      </c>
      <c r="AF5947">
        <v>55047</v>
      </c>
      <c r="AG5947" t="s">
        <v>338</v>
      </c>
      <c r="AH5947" t="s">
        <v>530</v>
      </c>
      <c r="AJ5947" t="s">
        <v>13003</v>
      </c>
      <c r="AL5947" t="s">
        <v>339</v>
      </c>
      <c r="AM5947">
        <v>1</v>
      </c>
      <c r="AN5947">
        <v>1</v>
      </c>
      <c r="AO5947">
        <v>12859</v>
      </c>
      <c r="AQ5947">
        <v>124642</v>
      </c>
      <c r="AR5947">
        <v>5341030</v>
      </c>
      <c r="AS5947" t="s">
        <v>925</v>
      </c>
      <c r="AT5947" t="s">
        <v>926</v>
      </c>
      <c r="AW5947" t="s">
        <v>366</v>
      </c>
      <c r="AX5947" t="s">
        <v>366</v>
      </c>
      <c r="AY5947" t="s">
        <v>345</v>
      </c>
      <c r="AZ5947" t="s">
        <v>346</v>
      </c>
      <c r="BY5947" t="s">
        <v>342</v>
      </c>
      <c r="EQ5947">
        <v>243275</v>
      </c>
      <c r="ER5947" t="s">
        <v>13004</v>
      </c>
      <c r="EV5947">
        <v>17290803</v>
      </c>
      <c r="EW5947">
        <v>928</v>
      </c>
      <c r="EX5947">
        <v>221669</v>
      </c>
      <c r="EY5947" t="s">
        <v>13005</v>
      </c>
      <c r="EZ5947">
        <v>1</v>
      </c>
      <c r="FC5947">
        <v>95385</v>
      </c>
      <c r="FD5947" t="s">
        <v>3531</v>
      </c>
    </row>
    <row r="5948" spans="1:160" x14ac:dyDescent="0.3">
      <c r="A5948" t="str">
        <f>VLOOKUP(B5948,Table2[],3,FALSE)</f>
        <v>Digital</v>
      </c>
      <c r="B5948" t="str">
        <f>IF(OR(ISNUMBER(FIND("QVC",Z5948)),ISNUMBER(FIND("QVC",AL5948))),"QVC",IF(OR(ISNUMBER(FIND("NCO",H5948)),ISNUMBER(FIND("NCO",Y5948))), "NCO", IF(AL5948="consumer","PMD.com",VLOOKUP(LEFT(H5948,2),Tables!$E$1:$F$11,2,FALSE))))</f>
        <v>PMD.com</v>
      </c>
      <c r="C5948">
        <f t="shared" si="279"/>
        <v>58030001</v>
      </c>
      <c r="D5948">
        <f t="shared" si="280"/>
        <v>1</v>
      </c>
      <c r="E5948" t="str">
        <f t="shared" ca="1" si="281"/>
        <v>MTD orders shipped</v>
      </c>
      <c r="F5948" t="s">
        <v>3539</v>
      </c>
      <c r="G5948" t="s">
        <v>335</v>
      </c>
      <c r="H5948" t="s">
        <v>12999</v>
      </c>
      <c r="I5948" s="6">
        <v>44014.503668981481</v>
      </c>
      <c r="J5948" t="s">
        <v>16</v>
      </c>
      <c r="K5948" s="6">
        <v>44014.728564814817</v>
      </c>
      <c r="M5948" t="s">
        <v>13000</v>
      </c>
      <c r="N5948" t="s">
        <v>13001</v>
      </c>
      <c r="Q5948" t="s">
        <v>13002</v>
      </c>
      <c r="R5948" t="s">
        <v>463</v>
      </c>
      <c r="S5948">
        <v>55047</v>
      </c>
      <c r="T5948" t="s">
        <v>338</v>
      </c>
      <c r="U5948" t="s">
        <v>530</v>
      </c>
      <c r="W5948" t="s">
        <v>13003</v>
      </c>
      <c r="Z5948" t="s">
        <v>13000</v>
      </c>
      <c r="AA5948" t="s">
        <v>13001</v>
      </c>
      <c r="AD5948" t="s">
        <v>13002</v>
      </c>
      <c r="AE5948" t="s">
        <v>463</v>
      </c>
      <c r="AF5948">
        <v>55047</v>
      </c>
      <c r="AG5948" t="s">
        <v>338</v>
      </c>
      <c r="AH5948" t="s">
        <v>530</v>
      </c>
      <c r="AJ5948" t="s">
        <v>13003</v>
      </c>
      <c r="AL5948" t="s">
        <v>339</v>
      </c>
      <c r="AM5948">
        <v>1</v>
      </c>
      <c r="AN5948">
        <v>1</v>
      </c>
      <c r="AO5948">
        <v>9621</v>
      </c>
      <c r="AQ5948">
        <v>124483</v>
      </c>
      <c r="AR5948">
        <v>58030001</v>
      </c>
      <c r="AS5948" t="s">
        <v>1761</v>
      </c>
      <c r="AT5948" t="s">
        <v>36</v>
      </c>
      <c r="AW5948" t="s">
        <v>340</v>
      </c>
      <c r="AX5948" t="s">
        <v>340</v>
      </c>
      <c r="AY5948" t="s">
        <v>382</v>
      </c>
      <c r="AZ5948" t="s">
        <v>383</v>
      </c>
      <c r="BY5948" t="s">
        <v>342</v>
      </c>
      <c r="EQ5948">
        <v>243289</v>
      </c>
      <c r="ER5948" t="s">
        <v>13004</v>
      </c>
      <c r="EV5948">
        <v>17290803</v>
      </c>
      <c r="EW5948">
        <v>928</v>
      </c>
      <c r="EX5948">
        <v>221669</v>
      </c>
      <c r="EY5948" t="s">
        <v>13005</v>
      </c>
      <c r="EZ5948">
        <v>1</v>
      </c>
      <c r="FC5948">
        <v>95321</v>
      </c>
      <c r="FD5948" t="s">
        <v>395</v>
      </c>
    </row>
    <row r="5949" spans="1:160" x14ac:dyDescent="0.3">
      <c r="A5949" t="str">
        <f>VLOOKUP(B5949,Table2[],3,FALSE)</f>
        <v>Digital</v>
      </c>
      <c r="B5949" t="str">
        <f>IF(OR(ISNUMBER(FIND("QVC",Z5949)),ISNUMBER(FIND("QVC",AL5949))),"QVC",IF(OR(ISNUMBER(FIND("NCO",H5949)),ISNUMBER(FIND("NCO",Y5949))), "NCO", IF(AL5949="consumer","PMD.com",VLOOKUP(LEFT(H5949,2),Tables!$E$1:$F$11,2,FALSE))))</f>
        <v>PMD.com</v>
      </c>
      <c r="C5949">
        <f t="shared" si="279"/>
        <v>53920001</v>
      </c>
      <c r="D5949">
        <f t="shared" si="280"/>
        <v>1</v>
      </c>
      <c r="E5949" t="str">
        <f t="shared" ca="1" si="281"/>
        <v>MTD orders shipped</v>
      </c>
      <c r="F5949" t="s">
        <v>3539</v>
      </c>
      <c r="G5949" t="s">
        <v>335</v>
      </c>
      <c r="H5949" t="s">
        <v>12999</v>
      </c>
      <c r="I5949" s="6">
        <v>44014.503668981481</v>
      </c>
      <c r="J5949" t="s">
        <v>16</v>
      </c>
      <c r="K5949" s="6">
        <v>44014.728564814817</v>
      </c>
      <c r="M5949" t="s">
        <v>13000</v>
      </c>
      <c r="N5949" t="s">
        <v>13001</v>
      </c>
      <c r="Q5949" t="s">
        <v>13002</v>
      </c>
      <c r="R5949" t="s">
        <v>463</v>
      </c>
      <c r="S5949">
        <v>55047</v>
      </c>
      <c r="T5949" t="s">
        <v>338</v>
      </c>
      <c r="U5949" t="s">
        <v>530</v>
      </c>
      <c r="W5949" t="s">
        <v>13003</v>
      </c>
      <c r="Z5949" t="s">
        <v>13000</v>
      </c>
      <c r="AA5949" t="s">
        <v>13001</v>
      </c>
      <c r="AD5949" t="s">
        <v>13002</v>
      </c>
      <c r="AE5949" t="s">
        <v>463</v>
      </c>
      <c r="AF5949">
        <v>55047</v>
      </c>
      <c r="AG5949" t="s">
        <v>338</v>
      </c>
      <c r="AH5949" t="s">
        <v>530</v>
      </c>
      <c r="AJ5949" t="s">
        <v>13003</v>
      </c>
      <c r="AL5949" t="s">
        <v>339</v>
      </c>
      <c r="AM5949">
        <v>1</v>
      </c>
      <c r="AN5949">
        <v>1</v>
      </c>
      <c r="AO5949">
        <v>14899</v>
      </c>
      <c r="AQ5949">
        <v>124468</v>
      </c>
      <c r="AR5949">
        <v>53920001</v>
      </c>
      <c r="AS5949" t="s">
        <v>42</v>
      </c>
      <c r="AT5949" t="s">
        <v>40</v>
      </c>
      <c r="AW5949" t="s">
        <v>343</v>
      </c>
      <c r="BY5949" t="s">
        <v>342</v>
      </c>
      <c r="EQ5949">
        <v>247476</v>
      </c>
      <c r="ER5949" t="s">
        <v>13004</v>
      </c>
      <c r="EV5949">
        <v>17290803</v>
      </c>
      <c r="EW5949">
        <v>928</v>
      </c>
      <c r="EX5949">
        <v>221669</v>
      </c>
      <c r="EY5949" t="s">
        <v>13005</v>
      </c>
      <c r="EZ5949">
        <v>1</v>
      </c>
      <c r="FC5949">
        <v>95385</v>
      </c>
      <c r="FD5949" t="s">
        <v>3531</v>
      </c>
    </row>
    <row r="5950" spans="1:160" x14ac:dyDescent="0.3">
      <c r="A5950" t="str">
        <f>VLOOKUP(B5950,Table2[],3,FALSE)</f>
        <v>Digital</v>
      </c>
      <c r="B5950" t="str">
        <f>IF(OR(ISNUMBER(FIND("QVC",Z5950)),ISNUMBER(FIND("QVC",AL5950))),"QVC",IF(OR(ISNUMBER(FIND("NCO",H5950)),ISNUMBER(FIND("NCO",Y5950))), "NCO", IF(AL5950="consumer","PMD.com",VLOOKUP(LEFT(H5950,2),Tables!$E$1:$F$11,2,FALSE))))</f>
        <v>PMD.com</v>
      </c>
      <c r="C5950">
        <f t="shared" si="279"/>
        <v>7660</v>
      </c>
      <c r="D5950">
        <f t="shared" si="280"/>
        <v>1</v>
      </c>
      <c r="E5950" t="str">
        <f t="shared" ca="1" si="281"/>
        <v>MTD orders shipped</v>
      </c>
      <c r="F5950" t="s">
        <v>3539</v>
      </c>
      <c r="G5950" t="s">
        <v>335</v>
      </c>
      <c r="H5950" t="s">
        <v>12999</v>
      </c>
      <c r="I5950" s="6">
        <v>44014.503668981481</v>
      </c>
      <c r="J5950" t="s">
        <v>16</v>
      </c>
      <c r="K5950" s="6">
        <v>44014.728564814817</v>
      </c>
      <c r="M5950" t="s">
        <v>13000</v>
      </c>
      <c r="N5950" t="s">
        <v>13001</v>
      </c>
      <c r="Q5950" t="s">
        <v>13002</v>
      </c>
      <c r="R5950" t="s">
        <v>463</v>
      </c>
      <c r="S5950">
        <v>55047</v>
      </c>
      <c r="T5950" t="s">
        <v>338</v>
      </c>
      <c r="U5950" t="s">
        <v>530</v>
      </c>
      <c r="W5950" t="s">
        <v>13003</v>
      </c>
      <c r="Z5950" t="s">
        <v>13000</v>
      </c>
      <c r="AA5950" t="s">
        <v>13001</v>
      </c>
      <c r="AD5950" t="s">
        <v>13002</v>
      </c>
      <c r="AE5950" t="s">
        <v>463</v>
      </c>
      <c r="AF5950">
        <v>55047</v>
      </c>
      <c r="AG5950" t="s">
        <v>338</v>
      </c>
      <c r="AH5950" t="s">
        <v>530</v>
      </c>
      <c r="AJ5950" t="s">
        <v>13003</v>
      </c>
      <c r="AL5950" t="s">
        <v>339</v>
      </c>
      <c r="AM5950">
        <v>1</v>
      </c>
      <c r="AN5950">
        <v>1</v>
      </c>
      <c r="AO5950">
        <v>11858</v>
      </c>
      <c r="AQ5950">
        <v>124798</v>
      </c>
      <c r="AR5950">
        <v>7660</v>
      </c>
      <c r="AS5950" t="s">
        <v>2085</v>
      </c>
      <c r="AT5950" t="s">
        <v>38</v>
      </c>
      <c r="AW5950" t="s">
        <v>343</v>
      </c>
      <c r="BY5950" t="s">
        <v>342</v>
      </c>
      <c r="EQ5950">
        <v>251455</v>
      </c>
      <c r="ER5950" t="s">
        <v>13004</v>
      </c>
      <c r="EV5950">
        <v>17290803</v>
      </c>
      <c r="EW5950">
        <v>928</v>
      </c>
      <c r="EX5950">
        <v>221669</v>
      </c>
      <c r="EY5950" t="s">
        <v>13005</v>
      </c>
      <c r="EZ5950">
        <v>1</v>
      </c>
      <c r="FC5950">
        <v>95321</v>
      </c>
      <c r="FD5950" t="s">
        <v>395</v>
      </c>
    </row>
    <row r="5951" spans="1:160" x14ac:dyDescent="0.3">
      <c r="A5951" t="str">
        <f>VLOOKUP(B5951,Table2[],3,FALSE)</f>
        <v>Digital</v>
      </c>
      <c r="B5951" t="str">
        <f>IF(OR(ISNUMBER(FIND("QVC",Z5951)),ISNUMBER(FIND("QVC",AL5951))),"QVC",IF(OR(ISNUMBER(FIND("NCO",H5951)),ISNUMBER(FIND("NCO",Y5951))), "NCO", IF(AL5951="consumer","PMD.com",VLOOKUP(LEFT(H5951,2),Tables!$E$1:$F$11,2,FALSE))))</f>
        <v>PMD.com</v>
      </c>
      <c r="C5951">
        <f t="shared" si="279"/>
        <v>52430001</v>
      </c>
      <c r="D5951">
        <f t="shared" si="280"/>
        <v>1</v>
      </c>
      <c r="E5951" t="str">
        <f t="shared" ca="1" si="281"/>
        <v>MTD orders shipped</v>
      </c>
      <c r="F5951" t="s">
        <v>3539</v>
      </c>
      <c r="G5951" t="s">
        <v>335</v>
      </c>
      <c r="H5951" t="s">
        <v>12999</v>
      </c>
      <c r="I5951" s="6">
        <v>44014.503668981481</v>
      </c>
      <c r="J5951" t="s">
        <v>16</v>
      </c>
      <c r="K5951" s="6">
        <v>44014.728564814817</v>
      </c>
      <c r="M5951" t="s">
        <v>13000</v>
      </c>
      <c r="N5951" t="s">
        <v>13001</v>
      </c>
      <c r="Q5951" t="s">
        <v>13002</v>
      </c>
      <c r="R5951" t="s">
        <v>463</v>
      </c>
      <c r="S5951">
        <v>55047</v>
      </c>
      <c r="T5951" t="s">
        <v>338</v>
      </c>
      <c r="U5951" t="s">
        <v>530</v>
      </c>
      <c r="W5951" t="s">
        <v>13003</v>
      </c>
      <c r="Z5951" t="s">
        <v>13000</v>
      </c>
      <c r="AA5951" t="s">
        <v>13001</v>
      </c>
      <c r="AD5951" t="s">
        <v>13002</v>
      </c>
      <c r="AE5951" t="s">
        <v>463</v>
      </c>
      <c r="AF5951">
        <v>55047</v>
      </c>
      <c r="AG5951" t="s">
        <v>338</v>
      </c>
      <c r="AH5951" t="s">
        <v>530</v>
      </c>
      <c r="AJ5951" t="s">
        <v>13003</v>
      </c>
      <c r="AL5951" t="s">
        <v>339</v>
      </c>
      <c r="AM5951">
        <v>1</v>
      </c>
      <c r="AN5951">
        <v>1</v>
      </c>
      <c r="AO5951">
        <v>12063</v>
      </c>
      <c r="AQ5951">
        <v>127155</v>
      </c>
      <c r="AR5951">
        <v>52430001</v>
      </c>
      <c r="AS5951" t="s">
        <v>9635</v>
      </c>
      <c r="AT5951" t="s">
        <v>75</v>
      </c>
      <c r="AW5951" t="s">
        <v>340</v>
      </c>
      <c r="AX5951" t="s">
        <v>340</v>
      </c>
      <c r="AY5951" t="s">
        <v>357</v>
      </c>
      <c r="AZ5951" t="s">
        <v>363</v>
      </c>
      <c r="BY5951" t="s">
        <v>342</v>
      </c>
      <c r="EQ5951">
        <v>252868</v>
      </c>
      <c r="ER5951" t="s">
        <v>13004</v>
      </c>
      <c r="EV5951">
        <v>17290803</v>
      </c>
      <c r="EW5951">
        <v>928</v>
      </c>
      <c r="EX5951">
        <v>221669</v>
      </c>
      <c r="EY5951" t="s">
        <v>13005</v>
      </c>
      <c r="EZ5951">
        <v>1</v>
      </c>
      <c r="FC5951">
        <v>95385</v>
      </c>
      <c r="FD5951" t="s">
        <v>3531</v>
      </c>
    </row>
    <row r="5952" spans="1:160" x14ac:dyDescent="0.3">
      <c r="A5952" t="str">
        <f>VLOOKUP(B5952,Table2[],3,FALSE)</f>
        <v>Digital</v>
      </c>
      <c r="B5952" t="str">
        <f>IF(OR(ISNUMBER(FIND("QVC",Z5952)),ISNUMBER(FIND("QVC",AL5952))),"QVC",IF(OR(ISNUMBER(FIND("NCO",H5952)),ISNUMBER(FIND("NCO",Y5952))), "NCO", IF(AL5952="consumer","PMD.com",VLOOKUP(LEFT(H5952,2),Tables!$E$1:$F$11,2,FALSE))))</f>
        <v>PMD.com</v>
      </c>
      <c r="C5952">
        <f t="shared" si="279"/>
        <v>58040001</v>
      </c>
      <c r="D5952">
        <f t="shared" si="280"/>
        <v>1</v>
      </c>
      <c r="E5952" t="str">
        <f t="shared" ca="1" si="281"/>
        <v>MTD orders shipped</v>
      </c>
      <c r="F5952" t="s">
        <v>3539</v>
      </c>
      <c r="G5952" t="s">
        <v>335</v>
      </c>
      <c r="H5952" t="s">
        <v>12999</v>
      </c>
      <c r="I5952" s="6">
        <v>44014.503668981481</v>
      </c>
      <c r="J5952" t="s">
        <v>16</v>
      </c>
      <c r="K5952" s="6">
        <v>44014.728564814817</v>
      </c>
      <c r="M5952" t="s">
        <v>13000</v>
      </c>
      <c r="N5952" t="s">
        <v>13001</v>
      </c>
      <c r="Q5952" t="s">
        <v>13002</v>
      </c>
      <c r="R5952" t="s">
        <v>463</v>
      </c>
      <c r="S5952">
        <v>55047</v>
      </c>
      <c r="T5952" t="s">
        <v>338</v>
      </c>
      <c r="U5952" t="s">
        <v>530</v>
      </c>
      <c r="W5952" t="s">
        <v>13003</v>
      </c>
      <c r="Z5952" t="s">
        <v>13000</v>
      </c>
      <c r="AA5952" t="s">
        <v>13001</v>
      </c>
      <c r="AD5952" t="s">
        <v>13002</v>
      </c>
      <c r="AE5952" t="s">
        <v>463</v>
      </c>
      <c r="AF5952">
        <v>55047</v>
      </c>
      <c r="AG5952" t="s">
        <v>338</v>
      </c>
      <c r="AH5952" t="s">
        <v>530</v>
      </c>
      <c r="AJ5952" t="s">
        <v>13003</v>
      </c>
      <c r="AL5952" t="s">
        <v>339</v>
      </c>
      <c r="AM5952">
        <v>1</v>
      </c>
      <c r="AN5952">
        <v>1</v>
      </c>
      <c r="AO5952">
        <v>12788</v>
      </c>
      <c r="AQ5952">
        <v>124484</v>
      </c>
      <c r="AR5952">
        <v>58040001</v>
      </c>
      <c r="AS5952" t="s">
        <v>54</v>
      </c>
      <c r="AT5952" t="s">
        <v>55</v>
      </c>
      <c r="AW5952" t="s">
        <v>340</v>
      </c>
      <c r="AX5952" t="s">
        <v>340</v>
      </c>
      <c r="AY5952" t="s">
        <v>357</v>
      </c>
      <c r="AZ5952" t="s">
        <v>363</v>
      </c>
      <c r="BY5952" t="s">
        <v>342</v>
      </c>
      <c r="EQ5952">
        <v>251707</v>
      </c>
      <c r="ER5952" t="s">
        <v>13004</v>
      </c>
      <c r="EV5952">
        <v>17290803</v>
      </c>
      <c r="EW5952">
        <v>928</v>
      </c>
      <c r="EX5952">
        <v>221669</v>
      </c>
      <c r="EY5952" t="s">
        <v>13005</v>
      </c>
      <c r="EZ5952">
        <v>1</v>
      </c>
      <c r="FC5952">
        <v>95321</v>
      </c>
      <c r="FD5952" t="s">
        <v>395</v>
      </c>
    </row>
    <row r="5953" spans="1:160" x14ac:dyDescent="0.3">
      <c r="A5953" t="str">
        <f>VLOOKUP(B5953,Table2[],3,FALSE)</f>
        <v>Digital</v>
      </c>
      <c r="B5953" t="str">
        <f>IF(OR(ISNUMBER(FIND("QVC",Z5953)),ISNUMBER(FIND("QVC",AL5953))),"QVC",IF(OR(ISNUMBER(FIND("NCO",H5953)),ISNUMBER(FIND("NCO",Y5953))), "NCO", IF(AL5953="consumer","PMD.com",VLOOKUP(LEFT(H5953,2),Tables!$E$1:$F$11,2,FALSE))))</f>
        <v>PMD.com</v>
      </c>
      <c r="C5953">
        <f t="shared" si="279"/>
        <v>7659</v>
      </c>
      <c r="D5953">
        <f t="shared" si="280"/>
        <v>1</v>
      </c>
      <c r="E5953" t="str">
        <f t="shared" ca="1" si="281"/>
        <v>MTD orders shipped</v>
      </c>
      <c r="F5953" t="s">
        <v>3539</v>
      </c>
      <c r="G5953" t="s">
        <v>335</v>
      </c>
      <c r="H5953" t="s">
        <v>12999</v>
      </c>
      <c r="I5953" s="6">
        <v>44014.503668981481</v>
      </c>
      <c r="J5953" t="s">
        <v>16</v>
      </c>
      <c r="K5953" s="6">
        <v>44014.728564814817</v>
      </c>
      <c r="M5953" t="s">
        <v>13000</v>
      </c>
      <c r="N5953" t="s">
        <v>13001</v>
      </c>
      <c r="Q5953" t="s">
        <v>13002</v>
      </c>
      <c r="R5953" t="s">
        <v>463</v>
      </c>
      <c r="S5953">
        <v>55047</v>
      </c>
      <c r="T5953" t="s">
        <v>338</v>
      </c>
      <c r="U5953" t="s">
        <v>530</v>
      </c>
      <c r="W5953" t="s">
        <v>13003</v>
      </c>
      <c r="Z5953" t="s">
        <v>13000</v>
      </c>
      <c r="AA5953" t="s">
        <v>13001</v>
      </c>
      <c r="AD5953" t="s">
        <v>13002</v>
      </c>
      <c r="AE5953" t="s">
        <v>463</v>
      </c>
      <c r="AF5953">
        <v>55047</v>
      </c>
      <c r="AG5953" t="s">
        <v>338</v>
      </c>
      <c r="AH5953" t="s">
        <v>530</v>
      </c>
      <c r="AJ5953" t="s">
        <v>13003</v>
      </c>
      <c r="AL5953" t="s">
        <v>339</v>
      </c>
      <c r="AM5953">
        <v>1</v>
      </c>
      <c r="AN5953">
        <v>1</v>
      </c>
      <c r="AO5953">
        <v>4325</v>
      </c>
      <c r="AQ5953">
        <v>127796</v>
      </c>
      <c r="AR5953">
        <v>7659</v>
      </c>
      <c r="AS5953" t="s">
        <v>1085</v>
      </c>
      <c r="AT5953" t="s">
        <v>1086</v>
      </c>
      <c r="BY5953" t="s">
        <v>342</v>
      </c>
      <c r="EQ5953">
        <v>252890</v>
      </c>
      <c r="ER5953" t="s">
        <v>13004</v>
      </c>
      <c r="EV5953">
        <v>17290803</v>
      </c>
      <c r="EW5953">
        <v>928</v>
      </c>
      <c r="EX5953">
        <v>221669</v>
      </c>
      <c r="EY5953" t="s">
        <v>13005</v>
      </c>
      <c r="EZ5953">
        <v>1</v>
      </c>
      <c r="FC5953">
        <v>95374</v>
      </c>
      <c r="FD5953" t="s">
        <v>1234</v>
      </c>
    </row>
    <row r="5954" spans="1:160" x14ac:dyDescent="0.3">
      <c r="A5954" t="str">
        <f>VLOOKUP(B5954,Table2[],3,FALSE)</f>
        <v>Digital</v>
      </c>
      <c r="B5954" t="str">
        <f>IF(OR(ISNUMBER(FIND("QVC",Z5954)),ISNUMBER(FIND("QVC",AL5954))),"QVC",IF(OR(ISNUMBER(FIND("NCO",H5954)),ISNUMBER(FIND("NCO",Y5954))), "NCO", IF(AL5954="consumer","PMD.com",VLOOKUP(LEFT(H5954,2),Tables!$E$1:$F$11,2,FALSE))))</f>
        <v>PMD.com</v>
      </c>
      <c r="C5954">
        <f t="shared" si="279"/>
        <v>53240001</v>
      </c>
      <c r="D5954">
        <f t="shared" si="280"/>
        <v>1</v>
      </c>
      <c r="E5954" t="str">
        <f t="shared" ca="1" si="281"/>
        <v>MTD orders shipped</v>
      </c>
      <c r="F5954" t="s">
        <v>3539</v>
      </c>
      <c r="G5954" t="s">
        <v>335</v>
      </c>
      <c r="H5954" t="s">
        <v>12999</v>
      </c>
      <c r="I5954" s="6">
        <v>44014.503668981481</v>
      </c>
      <c r="J5954" t="s">
        <v>16</v>
      </c>
      <c r="K5954" s="6">
        <v>44014.728564814817</v>
      </c>
      <c r="M5954" t="s">
        <v>13000</v>
      </c>
      <c r="N5954" t="s">
        <v>13001</v>
      </c>
      <c r="Q5954" t="s">
        <v>13002</v>
      </c>
      <c r="R5954" t="s">
        <v>463</v>
      </c>
      <c r="S5954">
        <v>55047</v>
      </c>
      <c r="T5954" t="s">
        <v>338</v>
      </c>
      <c r="U5954" t="s">
        <v>530</v>
      </c>
      <c r="W5954" t="s">
        <v>13003</v>
      </c>
      <c r="Z5954" t="s">
        <v>13000</v>
      </c>
      <c r="AA5954" t="s">
        <v>13001</v>
      </c>
      <c r="AD5954" t="s">
        <v>13002</v>
      </c>
      <c r="AE5954" t="s">
        <v>463</v>
      </c>
      <c r="AF5954">
        <v>55047</v>
      </c>
      <c r="AG5954" t="s">
        <v>338</v>
      </c>
      <c r="AH5954" t="s">
        <v>530</v>
      </c>
      <c r="AJ5954" t="s">
        <v>13003</v>
      </c>
      <c r="AL5954" t="s">
        <v>339</v>
      </c>
      <c r="AM5954">
        <v>1</v>
      </c>
      <c r="AN5954">
        <v>1</v>
      </c>
      <c r="AO5954">
        <v>7354</v>
      </c>
      <c r="AQ5954">
        <v>124443</v>
      </c>
      <c r="AR5954">
        <v>53240001</v>
      </c>
      <c r="AS5954" t="s">
        <v>139</v>
      </c>
      <c r="AT5954" t="s">
        <v>140</v>
      </c>
      <c r="AW5954" t="s">
        <v>343</v>
      </c>
      <c r="BY5954" t="s">
        <v>342</v>
      </c>
      <c r="EQ5954">
        <v>251890</v>
      </c>
      <c r="ER5954" t="s">
        <v>13004</v>
      </c>
      <c r="EV5954">
        <v>17290803</v>
      </c>
      <c r="EW5954">
        <v>928</v>
      </c>
      <c r="EX5954">
        <v>221669</v>
      </c>
      <c r="EY5954" t="s">
        <v>13005</v>
      </c>
      <c r="EZ5954">
        <v>1</v>
      </c>
      <c r="FC5954">
        <v>53240001</v>
      </c>
      <c r="FD5954" t="s">
        <v>140</v>
      </c>
    </row>
    <row r="5955" spans="1:160" x14ac:dyDescent="0.3">
      <c r="A5955" t="str">
        <f>VLOOKUP(B5955,Table2[],3,FALSE)</f>
        <v>Digital</v>
      </c>
      <c r="B5955" t="str">
        <f>IF(OR(ISNUMBER(FIND("QVC",Z5955)),ISNUMBER(FIND("QVC",AL5955))),"QVC",IF(OR(ISNUMBER(FIND("NCO",H5955)),ISNUMBER(FIND("NCO",Y5955))), "NCO", IF(AL5955="consumer","PMD.com",VLOOKUP(LEFT(H5955,2),Tables!$E$1:$F$11,2,FALSE))))</f>
        <v>PMD.com</v>
      </c>
      <c r="C5955">
        <f t="shared" si="279"/>
        <v>53490001</v>
      </c>
      <c r="D5955">
        <f t="shared" si="280"/>
        <v>1</v>
      </c>
      <c r="E5955" t="str">
        <f t="shared" ca="1" si="281"/>
        <v>MTD orders shipped</v>
      </c>
      <c r="F5955" t="s">
        <v>3539</v>
      </c>
      <c r="G5955" t="s">
        <v>335</v>
      </c>
      <c r="H5955" t="s">
        <v>12999</v>
      </c>
      <c r="I5955" s="6">
        <v>44014.503668981481</v>
      </c>
      <c r="J5955" t="s">
        <v>16</v>
      </c>
      <c r="K5955" s="6">
        <v>44014.728564814817</v>
      </c>
      <c r="M5955" t="s">
        <v>13000</v>
      </c>
      <c r="N5955" t="s">
        <v>13001</v>
      </c>
      <c r="Q5955" t="s">
        <v>13002</v>
      </c>
      <c r="R5955" t="s">
        <v>463</v>
      </c>
      <c r="S5955">
        <v>55047</v>
      </c>
      <c r="T5955" t="s">
        <v>338</v>
      </c>
      <c r="U5955" t="s">
        <v>530</v>
      </c>
      <c r="W5955" t="s">
        <v>13003</v>
      </c>
      <c r="Z5955" t="s">
        <v>13000</v>
      </c>
      <c r="AA5955" t="s">
        <v>13001</v>
      </c>
      <c r="AD5955" t="s">
        <v>13002</v>
      </c>
      <c r="AE5955" t="s">
        <v>463</v>
      </c>
      <c r="AF5955">
        <v>55047</v>
      </c>
      <c r="AG5955" t="s">
        <v>338</v>
      </c>
      <c r="AH5955" t="s">
        <v>530</v>
      </c>
      <c r="AJ5955" t="s">
        <v>13003</v>
      </c>
      <c r="AL5955" t="s">
        <v>339</v>
      </c>
      <c r="AM5955">
        <v>1</v>
      </c>
      <c r="AN5955">
        <v>1</v>
      </c>
      <c r="AO5955">
        <v>15533</v>
      </c>
      <c r="AQ5955">
        <v>126899</v>
      </c>
      <c r="AR5955">
        <v>53490001</v>
      </c>
      <c r="AS5955" t="s">
        <v>1709</v>
      </c>
      <c r="AT5955" t="s">
        <v>56</v>
      </c>
      <c r="AW5955" t="s">
        <v>343</v>
      </c>
      <c r="BY5955" t="s">
        <v>342</v>
      </c>
      <c r="EQ5955">
        <v>253176</v>
      </c>
      <c r="ER5955" t="s">
        <v>13004</v>
      </c>
      <c r="EV5955">
        <v>17290803</v>
      </c>
      <c r="EW5955">
        <v>928</v>
      </c>
      <c r="EX5955">
        <v>221669</v>
      </c>
      <c r="EY5955" t="s">
        <v>13005</v>
      </c>
      <c r="EZ5955">
        <v>1</v>
      </c>
      <c r="FC5955">
        <v>95374</v>
      </c>
      <c r="FD5955" t="s">
        <v>1234</v>
      </c>
    </row>
    <row r="5956" spans="1:160" x14ac:dyDescent="0.3">
      <c r="A5956" t="str">
        <f>VLOOKUP(B5956,Table2[],3,FALSE)</f>
        <v>Digital</v>
      </c>
      <c r="B5956" t="str">
        <f>IF(OR(ISNUMBER(FIND("QVC",Z5956)),ISNUMBER(FIND("QVC",AL5956))),"QVC",IF(OR(ISNUMBER(FIND("NCO",H5956)),ISNUMBER(FIND("NCO",Y5956))), "NCO", IF(AL5956="consumer","PMD.com",VLOOKUP(LEFT(H5956,2),Tables!$E$1:$F$11,2,FALSE))))</f>
        <v>PMD.com</v>
      </c>
      <c r="C5956">
        <f t="shared" si="279"/>
        <v>7867</v>
      </c>
      <c r="D5956">
        <f t="shared" si="280"/>
        <v>1</v>
      </c>
      <c r="E5956" t="str">
        <f t="shared" ca="1" si="281"/>
        <v>MTD orders shipped</v>
      </c>
      <c r="F5956" t="s">
        <v>3539</v>
      </c>
      <c r="G5956" t="s">
        <v>335</v>
      </c>
      <c r="H5956" t="s">
        <v>12999</v>
      </c>
      <c r="I5956" s="6">
        <v>44014.503668981481</v>
      </c>
      <c r="J5956" t="s">
        <v>16</v>
      </c>
      <c r="K5956" s="6">
        <v>44014.728564814817</v>
      </c>
      <c r="M5956" t="s">
        <v>13000</v>
      </c>
      <c r="N5956" t="s">
        <v>13001</v>
      </c>
      <c r="Q5956" t="s">
        <v>13002</v>
      </c>
      <c r="R5956" t="s">
        <v>463</v>
      </c>
      <c r="S5956">
        <v>55047</v>
      </c>
      <c r="T5956" t="s">
        <v>338</v>
      </c>
      <c r="U5956" t="s">
        <v>530</v>
      </c>
      <c r="W5956" t="s">
        <v>13003</v>
      </c>
      <c r="Z5956" t="s">
        <v>13000</v>
      </c>
      <c r="AA5956" t="s">
        <v>13001</v>
      </c>
      <c r="AD5956" t="s">
        <v>13002</v>
      </c>
      <c r="AE5956" t="s">
        <v>463</v>
      </c>
      <c r="AF5956">
        <v>55047</v>
      </c>
      <c r="AG5956" t="s">
        <v>338</v>
      </c>
      <c r="AH5956" t="s">
        <v>530</v>
      </c>
      <c r="AJ5956" t="s">
        <v>13003</v>
      </c>
      <c r="AL5956" t="s">
        <v>339</v>
      </c>
      <c r="AM5956">
        <v>1</v>
      </c>
      <c r="AN5956">
        <v>1</v>
      </c>
      <c r="AO5956">
        <v>79</v>
      </c>
      <c r="AQ5956">
        <v>127847</v>
      </c>
      <c r="AR5956">
        <v>7867</v>
      </c>
      <c r="AS5956" t="s">
        <v>12587</v>
      </c>
      <c r="AT5956" t="s">
        <v>12588</v>
      </c>
      <c r="AW5956" t="s">
        <v>349</v>
      </c>
      <c r="AX5956" t="s">
        <v>350</v>
      </c>
      <c r="AY5956" t="s">
        <v>345</v>
      </c>
      <c r="AZ5956" t="s">
        <v>346</v>
      </c>
      <c r="BY5956" t="s">
        <v>342</v>
      </c>
      <c r="EQ5956">
        <v>251165</v>
      </c>
      <c r="ER5956" t="s">
        <v>13004</v>
      </c>
      <c r="EV5956">
        <v>17290803</v>
      </c>
      <c r="EW5956">
        <v>928</v>
      </c>
      <c r="EX5956">
        <v>221669</v>
      </c>
      <c r="EY5956" t="s">
        <v>13005</v>
      </c>
      <c r="EZ5956">
        <v>1</v>
      </c>
      <c r="FC5956">
        <v>7867</v>
      </c>
      <c r="FD5956" t="s">
        <v>12588</v>
      </c>
    </row>
    <row r="5957" spans="1:160" x14ac:dyDescent="0.3">
      <c r="A5957" t="str">
        <f>VLOOKUP(B5957,Table2[],3,FALSE)</f>
        <v>Digital</v>
      </c>
      <c r="B5957" t="str">
        <f>IF(OR(ISNUMBER(FIND("QVC",Z5957)),ISNUMBER(FIND("QVC",AL5957))),"QVC",IF(OR(ISNUMBER(FIND("NCO",H5957)),ISNUMBER(FIND("NCO",Y5957))), "NCO", IF(AL5957="consumer","PMD.com",VLOOKUP(LEFT(H5957,2),Tables!$E$1:$F$11,2,FALSE))))</f>
        <v>PMD.com</v>
      </c>
      <c r="C5957">
        <f t="shared" si="279"/>
        <v>950012</v>
      </c>
      <c r="D5957">
        <f t="shared" si="280"/>
        <v>1</v>
      </c>
      <c r="E5957" t="str">
        <f t="shared" ca="1" si="281"/>
        <v>MTD orders shipped</v>
      </c>
      <c r="F5957" t="s">
        <v>3539</v>
      </c>
      <c r="G5957" t="s">
        <v>335</v>
      </c>
      <c r="H5957" t="s">
        <v>12999</v>
      </c>
      <c r="I5957" s="6">
        <v>44014.503668981481</v>
      </c>
      <c r="J5957" t="s">
        <v>16</v>
      </c>
      <c r="K5957" s="6">
        <v>44014.728564814817</v>
      </c>
      <c r="M5957" t="s">
        <v>13000</v>
      </c>
      <c r="N5957" t="s">
        <v>13001</v>
      </c>
      <c r="Q5957" t="s">
        <v>13002</v>
      </c>
      <c r="R5957" t="s">
        <v>463</v>
      </c>
      <c r="S5957">
        <v>55047</v>
      </c>
      <c r="T5957" t="s">
        <v>338</v>
      </c>
      <c r="U5957" t="s">
        <v>530</v>
      </c>
      <c r="W5957" t="s">
        <v>13003</v>
      </c>
      <c r="Z5957" t="s">
        <v>13000</v>
      </c>
      <c r="AA5957" t="s">
        <v>13001</v>
      </c>
      <c r="AD5957" t="s">
        <v>13002</v>
      </c>
      <c r="AE5957" t="s">
        <v>463</v>
      </c>
      <c r="AF5957">
        <v>55047</v>
      </c>
      <c r="AG5957" t="s">
        <v>338</v>
      </c>
      <c r="AH5957" t="s">
        <v>530</v>
      </c>
      <c r="AJ5957" t="s">
        <v>13003</v>
      </c>
      <c r="AL5957" t="s">
        <v>339</v>
      </c>
      <c r="AM5957">
        <v>1</v>
      </c>
      <c r="AN5957">
        <v>1</v>
      </c>
      <c r="AO5957">
        <v>25922</v>
      </c>
      <c r="AQ5957">
        <v>127752</v>
      </c>
      <c r="AR5957">
        <v>950012</v>
      </c>
      <c r="AT5957" t="s">
        <v>1235</v>
      </c>
      <c r="AW5957" t="s">
        <v>340</v>
      </c>
      <c r="AX5957">
        <v>0</v>
      </c>
      <c r="AY5957" t="s">
        <v>348</v>
      </c>
      <c r="AZ5957">
        <v>0</v>
      </c>
      <c r="BY5957" t="s">
        <v>342</v>
      </c>
      <c r="EQ5957">
        <v>251002</v>
      </c>
      <c r="ER5957" t="s">
        <v>13004</v>
      </c>
      <c r="EV5957">
        <v>17290803</v>
      </c>
      <c r="EW5957">
        <v>928</v>
      </c>
      <c r="EX5957">
        <v>221669</v>
      </c>
      <c r="EY5957" t="s">
        <v>13005</v>
      </c>
      <c r="EZ5957">
        <v>1</v>
      </c>
      <c r="FC5957">
        <v>95374</v>
      </c>
      <c r="FD5957" t="s">
        <v>1234</v>
      </c>
    </row>
    <row r="5958" spans="1:160" x14ac:dyDescent="0.3">
      <c r="A5958" t="str">
        <f>VLOOKUP(B5958,Table2[],3,FALSE)</f>
        <v>Digital</v>
      </c>
      <c r="B5958" t="str">
        <f>IF(OR(ISNUMBER(FIND("QVC",Z5958)),ISNUMBER(FIND("QVC",AL5958))),"QVC",IF(OR(ISNUMBER(FIND("NCO",H5958)),ISNUMBER(FIND("NCO",Y5958))), "NCO", IF(AL5958="consumer","PMD.com",VLOOKUP(LEFT(H5958,2),Tables!$E$1:$F$11,2,FALSE))))</f>
        <v>PMD.com</v>
      </c>
      <c r="C5958">
        <f t="shared" si="279"/>
        <v>57090001</v>
      </c>
      <c r="D5958">
        <f t="shared" si="280"/>
        <v>1</v>
      </c>
      <c r="E5958" t="str">
        <f t="shared" ca="1" si="281"/>
        <v>MTD orders shipped</v>
      </c>
      <c r="F5958" t="s">
        <v>3539</v>
      </c>
      <c r="G5958" t="s">
        <v>335</v>
      </c>
      <c r="H5958" t="s">
        <v>13006</v>
      </c>
      <c r="I5958" s="6">
        <v>44014.608912037038</v>
      </c>
      <c r="J5958" t="s">
        <v>16</v>
      </c>
      <c r="K5958" s="6">
        <v>44014.728761574072</v>
      </c>
      <c r="M5958" t="s">
        <v>13007</v>
      </c>
      <c r="N5958" t="s">
        <v>13008</v>
      </c>
      <c r="Q5958" t="s">
        <v>13009</v>
      </c>
      <c r="R5958" t="s">
        <v>347</v>
      </c>
      <c r="S5958">
        <v>22947</v>
      </c>
      <c r="T5958" t="s">
        <v>338</v>
      </c>
      <c r="U5958" t="s">
        <v>530</v>
      </c>
      <c r="W5958" t="s">
        <v>13010</v>
      </c>
      <c r="Z5958" t="s">
        <v>13007</v>
      </c>
      <c r="AA5958" t="s">
        <v>13008</v>
      </c>
      <c r="AD5958" t="s">
        <v>13009</v>
      </c>
      <c r="AE5958" t="s">
        <v>347</v>
      </c>
      <c r="AF5958">
        <v>22947</v>
      </c>
      <c r="AG5958" t="s">
        <v>338</v>
      </c>
      <c r="AH5958" t="s">
        <v>530</v>
      </c>
      <c r="AJ5958" t="s">
        <v>13010</v>
      </c>
      <c r="AL5958" t="s">
        <v>339</v>
      </c>
      <c r="AM5958">
        <v>1</v>
      </c>
      <c r="AN5958">
        <v>1</v>
      </c>
      <c r="AO5958">
        <v>2258</v>
      </c>
      <c r="AQ5958">
        <v>127089</v>
      </c>
      <c r="AR5958">
        <v>57090001</v>
      </c>
      <c r="AT5958" t="s">
        <v>1419</v>
      </c>
      <c r="AW5958" t="s">
        <v>340</v>
      </c>
      <c r="AX5958" t="s">
        <v>340</v>
      </c>
      <c r="AY5958" t="s">
        <v>348</v>
      </c>
      <c r="AZ5958" t="s">
        <v>1418</v>
      </c>
      <c r="BY5958" t="s">
        <v>342</v>
      </c>
      <c r="EQ5958">
        <v>248021</v>
      </c>
      <c r="ER5958" t="s">
        <v>13011</v>
      </c>
      <c r="EV5958">
        <v>17291174</v>
      </c>
      <c r="EW5958">
        <v>928</v>
      </c>
      <c r="EX5958">
        <v>221739</v>
      </c>
      <c r="EY5958" t="s">
        <v>13012</v>
      </c>
      <c r="EZ5958">
        <v>1</v>
      </c>
      <c r="FC5958">
        <v>95383</v>
      </c>
      <c r="FD5958" t="s">
        <v>1417</v>
      </c>
    </row>
    <row r="5959" spans="1:160" x14ac:dyDescent="0.3">
      <c r="A5959" t="str">
        <f>VLOOKUP(B5959,Table2[],3,FALSE)</f>
        <v>Digital</v>
      </c>
      <c r="B5959" t="str">
        <f>IF(OR(ISNUMBER(FIND("QVC",Z5959)),ISNUMBER(FIND("QVC",AL5959))),"QVC",IF(OR(ISNUMBER(FIND("NCO",H5959)),ISNUMBER(FIND("NCO",Y5959))), "NCO", IF(AL5959="consumer","PMD.com",VLOOKUP(LEFT(H5959,2),Tables!$E$1:$F$11,2,FALSE))))</f>
        <v>PMD.com</v>
      </c>
      <c r="C5959">
        <f t="shared" si="279"/>
        <v>55110001</v>
      </c>
      <c r="D5959">
        <f t="shared" si="280"/>
        <v>1</v>
      </c>
      <c r="E5959" t="str">
        <f t="shared" ca="1" si="281"/>
        <v>MTD orders shipped</v>
      </c>
      <c r="F5959" t="s">
        <v>3539</v>
      </c>
      <c r="G5959" t="s">
        <v>335</v>
      </c>
      <c r="H5959" t="s">
        <v>13006</v>
      </c>
      <c r="I5959" s="6">
        <v>44014.608912037038</v>
      </c>
      <c r="J5959" t="s">
        <v>16</v>
      </c>
      <c r="K5959" s="6">
        <v>44014.728761574072</v>
      </c>
      <c r="M5959" t="s">
        <v>13007</v>
      </c>
      <c r="N5959" t="s">
        <v>13008</v>
      </c>
      <c r="Q5959" t="s">
        <v>13009</v>
      </c>
      <c r="R5959" t="s">
        <v>347</v>
      </c>
      <c r="S5959">
        <v>22947</v>
      </c>
      <c r="T5959" t="s">
        <v>338</v>
      </c>
      <c r="U5959" t="s">
        <v>530</v>
      </c>
      <c r="W5959" t="s">
        <v>13010</v>
      </c>
      <c r="Z5959" t="s">
        <v>13007</v>
      </c>
      <c r="AA5959" t="s">
        <v>13008</v>
      </c>
      <c r="AD5959" t="s">
        <v>13009</v>
      </c>
      <c r="AE5959" t="s">
        <v>347</v>
      </c>
      <c r="AF5959">
        <v>22947</v>
      </c>
      <c r="AG5959" t="s">
        <v>338</v>
      </c>
      <c r="AH5959" t="s">
        <v>530</v>
      </c>
      <c r="AJ5959" t="s">
        <v>13010</v>
      </c>
      <c r="AL5959" t="s">
        <v>339</v>
      </c>
      <c r="AM5959">
        <v>1</v>
      </c>
      <c r="AN5959">
        <v>1</v>
      </c>
      <c r="AO5959">
        <v>6371</v>
      </c>
      <c r="AQ5959">
        <v>124056</v>
      </c>
      <c r="AR5959">
        <v>55110001</v>
      </c>
      <c r="AS5959" t="s">
        <v>127</v>
      </c>
      <c r="AT5959" t="s">
        <v>128</v>
      </c>
      <c r="AW5959" t="s">
        <v>340</v>
      </c>
      <c r="AX5959" t="s">
        <v>340</v>
      </c>
      <c r="AY5959" t="s">
        <v>382</v>
      </c>
      <c r="AZ5959">
        <v>0</v>
      </c>
      <c r="BY5959" t="s">
        <v>342</v>
      </c>
      <c r="EQ5959">
        <v>238807</v>
      </c>
      <c r="ER5959" t="s">
        <v>13011</v>
      </c>
      <c r="EV5959">
        <v>17291174</v>
      </c>
      <c r="EW5959">
        <v>928</v>
      </c>
      <c r="EX5959">
        <v>221739</v>
      </c>
      <c r="EY5959" t="s">
        <v>13012</v>
      </c>
      <c r="EZ5959">
        <v>1</v>
      </c>
      <c r="FC5959">
        <v>55110001</v>
      </c>
      <c r="FD5959" t="s">
        <v>128</v>
      </c>
    </row>
    <row r="5960" spans="1:160" x14ac:dyDescent="0.3">
      <c r="A5960" t="str">
        <f>VLOOKUP(B5960,Table2[],3,FALSE)</f>
        <v>Digital</v>
      </c>
      <c r="B5960" t="str">
        <f>IF(OR(ISNUMBER(FIND("QVC",Z5960)),ISNUMBER(FIND("QVC",AL5960))),"QVC",IF(OR(ISNUMBER(FIND("NCO",H5960)),ISNUMBER(FIND("NCO",Y5960))), "NCO", IF(AL5960="consumer","PMD.com",VLOOKUP(LEFT(H5960,2),Tables!$E$1:$F$11,2,FALSE))))</f>
        <v>PMD.com</v>
      </c>
      <c r="C5960">
        <f t="shared" si="279"/>
        <v>53900001</v>
      </c>
      <c r="D5960">
        <f t="shared" si="280"/>
        <v>1</v>
      </c>
      <c r="E5960" t="str">
        <f t="shared" ca="1" si="281"/>
        <v>MTD orders shipped</v>
      </c>
      <c r="F5960" t="s">
        <v>3539</v>
      </c>
      <c r="G5960" t="s">
        <v>335</v>
      </c>
      <c r="H5960" t="s">
        <v>13006</v>
      </c>
      <c r="I5960" s="6">
        <v>44014.608912037038</v>
      </c>
      <c r="J5960" t="s">
        <v>16</v>
      </c>
      <c r="K5960" s="6">
        <v>44014.728761574072</v>
      </c>
      <c r="M5960" t="s">
        <v>13007</v>
      </c>
      <c r="N5960" t="s">
        <v>13008</v>
      </c>
      <c r="Q5960" t="s">
        <v>13009</v>
      </c>
      <c r="R5960" t="s">
        <v>347</v>
      </c>
      <c r="S5960">
        <v>22947</v>
      </c>
      <c r="T5960" t="s">
        <v>338</v>
      </c>
      <c r="U5960" t="s">
        <v>530</v>
      </c>
      <c r="W5960" t="s">
        <v>13010</v>
      </c>
      <c r="Z5960" t="s">
        <v>13007</v>
      </c>
      <c r="AA5960" t="s">
        <v>13008</v>
      </c>
      <c r="AD5960" t="s">
        <v>13009</v>
      </c>
      <c r="AE5960" t="s">
        <v>347</v>
      </c>
      <c r="AF5960">
        <v>22947</v>
      </c>
      <c r="AG5960" t="s">
        <v>338</v>
      </c>
      <c r="AH5960" t="s">
        <v>530</v>
      </c>
      <c r="AJ5960" t="s">
        <v>13010</v>
      </c>
      <c r="AL5960" t="s">
        <v>339</v>
      </c>
      <c r="AM5960">
        <v>1</v>
      </c>
      <c r="AN5960">
        <v>1</v>
      </c>
      <c r="AO5960">
        <v>31217</v>
      </c>
      <c r="AQ5960">
        <v>124466</v>
      </c>
      <c r="AR5960">
        <v>53900001</v>
      </c>
      <c r="AS5960" t="s">
        <v>1697</v>
      </c>
      <c r="AT5960" t="s">
        <v>104</v>
      </c>
      <c r="AW5960" t="s">
        <v>343</v>
      </c>
      <c r="BY5960" t="s">
        <v>342</v>
      </c>
      <c r="EQ5960">
        <v>247378</v>
      </c>
      <c r="ER5960" t="s">
        <v>13011</v>
      </c>
      <c r="EV5960">
        <v>17291174</v>
      </c>
      <c r="EW5960">
        <v>928</v>
      </c>
      <c r="EX5960">
        <v>221739</v>
      </c>
      <c r="EY5960" t="s">
        <v>13012</v>
      </c>
      <c r="EZ5960">
        <v>1</v>
      </c>
      <c r="FC5960">
        <v>95383</v>
      </c>
      <c r="FD5960" t="s">
        <v>1417</v>
      </c>
    </row>
    <row r="5961" spans="1:160" x14ac:dyDescent="0.3">
      <c r="A5961" t="str">
        <f>VLOOKUP(B5961,Table2[],3,FALSE)</f>
        <v>Digital</v>
      </c>
      <c r="B5961" t="str">
        <f>IF(OR(ISNUMBER(FIND("QVC",Z5961)),ISNUMBER(FIND("QVC",AL5961))),"QVC",IF(OR(ISNUMBER(FIND("NCO",H5961)),ISNUMBER(FIND("NCO",Y5961))), "NCO", IF(AL5961="consumer","PMD.com",VLOOKUP(LEFT(H5961,2),Tables!$E$1:$F$11,2,FALSE))))</f>
        <v>PMD.com</v>
      </c>
      <c r="C5961">
        <f t="shared" si="279"/>
        <v>57110001</v>
      </c>
      <c r="D5961">
        <f t="shared" si="280"/>
        <v>1</v>
      </c>
      <c r="E5961" t="str">
        <f t="shared" ca="1" si="281"/>
        <v>MTD orders shipped</v>
      </c>
      <c r="F5961" t="s">
        <v>3539</v>
      </c>
      <c r="G5961" t="s">
        <v>335</v>
      </c>
      <c r="H5961" t="s">
        <v>13006</v>
      </c>
      <c r="I5961" s="6">
        <v>44014.608912037038</v>
      </c>
      <c r="J5961" t="s">
        <v>16</v>
      </c>
      <c r="K5961" s="6">
        <v>44014.728761574072</v>
      </c>
      <c r="M5961" t="s">
        <v>13007</v>
      </c>
      <c r="N5961" t="s">
        <v>13008</v>
      </c>
      <c r="Q5961" t="s">
        <v>13009</v>
      </c>
      <c r="R5961" t="s">
        <v>347</v>
      </c>
      <c r="S5961">
        <v>22947</v>
      </c>
      <c r="T5961" t="s">
        <v>338</v>
      </c>
      <c r="U5961" t="s">
        <v>530</v>
      </c>
      <c r="W5961" t="s">
        <v>13010</v>
      </c>
      <c r="Z5961" t="s">
        <v>13007</v>
      </c>
      <c r="AA5961" t="s">
        <v>13008</v>
      </c>
      <c r="AD5961" t="s">
        <v>13009</v>
      </c>
      <c r="AE5961" t="s">
        <v>347</v>
      </c>
      <c r="AF5961">
        <v>22947</v>
      </c>
      <c r="AG5961" t="s">
        <v>338</v>
      </c>
      <c r="AH5961" t="s">
        <v>530</v>
      </c>
      <c r="AJ5961" t="s">
        <v>13010</v>
      </c>
      <c r="AL5961" t="s">
        <v>339</v>
      </c>
      <c r="AM5961">
        <v>1</v>
      </c>
      <c r="AN5961">
        <v>1</v>
      </c>
      <c r="AO5961">
        <v>2258</v>
      </c>
      <c r="AQ5961">
        <v>127091</v>
      </c>
      <c r="AR5961">
        <v>57110001</v>
      </c>
      <c r="AT5961" t="s">
        <v>1332</v>
      </c>
      <c r="AW5961" t="s">
        <v>340</v>
      </c>
      <c r="AX5961" t="s">
        <v>340</v>
      </c>
      <c r="AY5961" t="s">
        <v>348</v>
      </c>
      <c r="AZ5961" t="s">
        <v>1418</v>
      </c>
      <c r="BY5961" t="s">
        <v>342</v>
      </c>
      <c r="EQ5961">
        <v>248023</v>
      </c>
      <c r="ER5961" t="s">
        <v>13011</v>
      </c>
      <c r="EV5961">
        <v>17291174</v>
      </c>
      <c r="EW5961">
        <v>928</v>
      </c>
      <c r="EX5961">
        <v>221739</v>
      </c>
      <c r="EY5961" t="s">
        <v>13012</v>
      </c>
      <c r="EZ5961">
        <v>1</v>
      </c>
      <c r="FC5961">
        <v>95383</v>
      </c>
      <c r="FD5961" t="s">
        <v>1417</v>
      </c>
    </row>
    <row r="5962" spans="1:160" x14ac:dyDescent="0.3">
      <c r="A5962" t="str">
        <f>VLOOKUP(B5962,Table2[],3,FALSE)</f>
        <v>Digital</v>
      </c>
      <c r="B5962" t="str">
        <f>IF(OR(ISNUMBER(FIND("QVC",Z5962)),ISNUMBER(FIND("QVC",AL5962))),"QVC",IF(OR(ISNUMBER(FIND("NCO",H5962)),ISNUMBER(FIND("NCO",Y5962))), "NCO", IF(AL5962="consumer","PMD.com",VLOOKUP(LEFT(H5962,2),Tables!$E$1:$F$11,2,FALSE))))</f>
        <v>PMD.com</v>
      </c>
      <c r="C5962">
        <f t="shared" si="279"/>
        <v>52260010</v>
      </c>
      <c r="D5962">
        <f t="shared" si="280"/>
        <v>1</v>
      </c>
      <c r="E5962" t="str">
        <f t="shared" ca="1" si="281"/>
        <v>MTD orders shipped</v>
      </c>
      <c r="F5962" t="s">
        <v>3539</v>
      </c>
      <c r="G5962" t="s">
        <v>335</v>
      </c>
      <c r="H5962" t="s">
        <v>13006</v>
      </c>
      <c r="I5962" s="6">
        <v>44014.608912037038</v>
      </c>
      <c r="J5962" t="s">
        <v>16</v>
      </c>
      <c r="K5962" s="6">
        <v>44014.728761574072</v>
      </c>
      <c r="M5962" t="s">
        <v>13007</v>
      </c>
      <c r="N5962" t="s">
        <v>13008</v>
      </c>
      <c r="Q5962" t="s">
        <v>13009</v>
      </c>
      <c r="R5962" t="s">
        <v>347</v>
      </c>
      <c r="S5962">
        <v>22947</v>
      </c>
      <c r="T5962" t="s">
        <v>338</v>
      </c>
      <c r="U5962" t="s">
        <v>530</v>
      </c>
      <c r="W5962" t="s">
        <v>13010</v>
      </c>
      <c r="Z5962" t="s">
        <v>13007</v>
      </c>
      <c r="AA5962" t="s">
        <v>13008</v>
      </c>
      <c r="AD5962" t="s">
        <v>13009</v>
      </c>
      <c r="AE5962" t="s">
        <v>347</v>
      </c>
      <c r="AF5962">
        <v>22947</v>
      </c>
      <c r="AG5962" t="s">
        <v>338</v>
      </c>
      <c r="AH5962" t="s">
        <v>530</v>
      </c>
      <c r="AJ5962" t="s">
        <v>13010</v>
      </c>
      <c r="AL5962" t="s">
        <v>339</v>
      </c>
      <c r="AM5962">
        <v>1</v>
      </c>
      <c r="AN5962">
        <v>1</v>
      </c>
      <c r="AO5962">
        <v>3545</v>
      </c>
      <c r="AQ5962">
        <v>125959</v>
      </c>
      <c r="AR5962">
        <v>52260010</v>
      </c>
      <c r="AS5962" t="s">
        <v>2791</v>
      </c>
      <c r="AT5962" t="s">
        <v>2792</v>
      </c>
      <c r="AW5962" t="s">
        <v>343</v>
      </c>
      <c r="BY5962" t="s">
        <v>342</v>
      </c>
      <c r="EQ5962">
        <v>242491</v>
      </c>
      <c r="ER5962" t="s">
        <v>13011</v>
      </c>
      <c r="EV5962">
        <v>17291174</v>
      </c>
      <c r="EW5962">
        <v>928</v>
      </c>
      <c r="EX5962">
        <v>221739</v>
      </c>
      <c r="EY5962" t="s">
        <v>13012</v>
      </c>
      <c r="EZ5962">
        <v>1</v>
      </c>
      <c r="FC5962">
        <v>52260010</v>
      </c>
      <c r="FD5962" t="s">
        <v>2792</v>
      </c>
    </row>
    <row r="5963" spans="1:160" x14ac:dyDescent="0.3">
      <c r="A5963" t="str">
        <f>VLOOKUP(B5963,Table2[],3,FALSE)</f>
        <v>Digital</v>
      </c>
      <c r="B5963" t="str">
        <f>IF(OR(ISNUMBER(FIND("QVC",Z5963)),ISNUMBER(FIND("QVC",AL5963))),"QVC",IF(OR(ISNUMBER(FIND("NCO",H5963)),ISNUMBER(FIND("NCO",Y5963))), "NCO", IF(AL5963="consumer","PMD.com",VLOOKUP(LEFT(H5963,2),Tables!$E$1:$F$11,2,FALSE))))</f>
        <v>PMD.com</v>
      </c>
      <c r="C5963">
        <f t="shared" si="279"/>
        <v>51090030</v>
      </c>
      <c r="D5963">
        <f t="shared" si="280"/>
        <v>1</v>
      </c>
      <c r="E5963" t="str">
        <f t="shared" ca="1" si="281"/>
        <v>MTD orders shipped</v>
      </c>
      <c r="F5963" t="s">
        <v>3539</v>
      </c>
      <c r="G5963" t="s">
        <v>335</v>
      </c>
      <c r="H5963" t="s">
        <v>13006</v>
      </c>
      <c r="I5963" s="6">
        <v>44014.608912037038</v>
      </c>
      <c r="J5963" t="s">
        <v>16</v>
      </c>
      <c r="K5963" s="6">
        <v>44014.728761574072</v>
      </c>
      <c r="M5963" t="s">
        <v>13007</v>
      </c>
      <c r="N5963" t="s">
        <v>13008</v>
      </c>
      <c r="Q5963" t="s">
        <v>13009</v>
      </c>
      <c r="R5963" t="s">
        <v>347</v>
      </c>
      <c r="S5963">
        <v>22947</v>
      </c>
      <c r="T5963" t="s">
        <v>338</v>
      </c>
      <c r="U5963" t="s">
        <v>530</v>
      </c>
      <c r="W5963" t="s">
        <v>13010</v>
      </c>
      <c r="Z5963" t="s">
        <v>13007</v>
      </c>
      <c r="AA5963" t="s">
        <v>13008</v>
      </c>
      <c r="AD5963" t="s">
        <v>13009</v>
      </c>
      <c r="AE5963" t="s">
        <v>347</v>
      </c>
      <c r="AF5963">
        <v>22947</v>
      </c>
      <c r="AG5963" t="s">
        <v>338</v>
      </c>
      <c r="AH5963" t="s">
        <v>530</v>
      </c>
      <c r="AJ5963" t="s">
        <v>13010</v>
      </c>
      <c r="AL5963" t="s">
        <v>339</v>
      </c>
      <c r="AM5963">
        <v>1</v>
      </c>
      <c r="AN5963">
        <v>1</v>
      </c>
      <c r="AO5963">
        <v>6688</v>
      </c>
      <c r="AQ5963">
        <v>125960</v>
      </c>
      <c r="AR5963">
        <v>51090030</v>
      </c>
      <c r="AS5963" t="s">
        <v>3043</v>
      </c>
      <c r="AT5963" t="s">
        <v>628</v>
      </c>
      <c r="AW5963" t="s">
        <v>343</v>
      </c>
      <c r="BY5963" t="s">
        <v>342</v>
      </c>
      <c r="BZ5963" t="b">
        <v>0</v>
      </c>
      <c r="EQ5963">
        <v>243047</v>
      </c>
      <c r="ER5963" t="s">
        <v>13011</v>
      </c>
      <c r="EV5963">
        <v>17291174</v>
      </c>
      <c r="EW5963">
        <v>928</v>
      </c>
      <c r="EX5963">
        <v>221739</v>
      </c>
      <c r="EY5963" t="s">
        <v>13012</v>
      </c>
      <c r="EZ5963">
        <v>1</v>
      </c>
      <c r="FC5963">
        <v>95383</v>
      </c>
      <c r="FD5963" t="s">
        <v>1417</v>
      </c>
    </row>
    <row r="5964" spans="1:160" x14ac:dyDescent="0.3">
      <c r="A5964" t="str">
        <f>VLOOKUP(B5964,Table2[],3,FALSE)</f>
        <v>Digital</v>
      </c>
      <c r="B5964" t="str">
        <f>IF(OR(ISNUMBER(FIND("QVC",Z5964)),ISNUMBER(FIND("QVC",AL5964))),"QVC",IF(OR(ISNUMBER(FIND("NCO",H5964)),ISNUMBER(FIND("NCO",Y5964))), "NCO", IF(AL5964="consumer","PMD.com",VLOOKUP(LEFT(H5964,2),Tables!$E$1:$F$11,2,FALSE))))</f>
        <v>PMD.com</v>
      </c>
      <c r="C5964">
        <f t="shared" ref="C5964:C6027" si="282">AR5964</f>
        <v>54010001</v>
      </c>
      <c r="D5964">
        <f t="shared" ref="D5964:D6027" si="283">AN5964</f>
        <v>1</v>
      </c>
      <c r="E5964" t="str">
        <f t="shared" ref="E5964:E6027" ca="1" si="284">IF(MONTH(TODAY())-MONTH(I5964)&gt;0,"shifted orders shipped","MTD orders shipped")</f>
        <v>MTD orders shipped</v>
      </c>
      <c r="F5964" t="s">
        <v>3539</v>
      </c>
      <c r="G5964" t="s">
        <v>335</v>
      </c>
      <c r="H5964" t="s">
        <v>13006</v>
      </c>
      <c r="I5964" s="6">
        <v>44014.608912037038</v>
      </c>
      <c r="J5964" t="s">
        <v>16</v>
      </c>
      <c r="K5964" s="6">
        <v>44014.728761574072</v>
      </c>
      <c r="M5964" t="s">
        <v>13007</v>
      </c>
      <c r="N5964" t="s">
        <v>13008</v>
      </c>
      <c r="Q5964" t="s">
        <v>13009</v>
      </c>
      <c r="R5964" t="s">
        <v>347</v>
      </c>
      <c r="S5964">
        <v>22947</v>
      </c>
      <c r="T5964" t="s">
        <v>338</v>
      </c>
      <c r="U5964" t="s">
        <v>530</v>
      </c>
      <c r="W5964" t="s">
        <v>13010</v>
      </c>
      <c r="Z5964" t="s">
        <v>13007</v>
      </c>
      <c r="AA5964" t="s">
        <v>13008</v>
      </c>
      <c r="AD5964" t="s">
        <v>13009</v>
      </c>
      <c r="AE5964" t="s">
        <v>347</v>
      </c>
      <c r="AF5964">
        <v>22947</v>
      </c>
      <c r="AG5964" t="s">
        <v>338</v>
      </c>
      <c r="AH5964" t="s">
        <v>530</v>
      </c>
      <c r="AJ5964" t="s">
        <v>13010</v>
      </c>
      <c r="AL5964" t="s">
        <v>339</v>
      </c>
      <c r="AM5964">
        <v>1</v>
      </c>
      <c r="AN5964">
        <v>1</v>
      </c>
      <c r="AO5964">
        <v>6300</v>
      </c>
      <c r="AQ5964">
        <v>124476</v>
      </c>
      <c r="AR5964">
        <v>54010001</v>
      </c>
      <c r="AS5964" t="s">
        <v>10774</v>
      </c>
      <c r="AT5964" t="s">
        <v>35</v>
      </c>
      <c r="AW5964" t="s">
        <v>340</v>
      </c>
      <c r="AX5964">
        <v>0</v>
      </c>
      <c r="AY5964" t="s">
        <v>348</v>
      </c>
      <c r="AZ5964">
        <v>0</v>
      </c>
      <c r="BY5964" t="s">
        <v>342</v>
      </c>
      <c r="EQ5964">
        <v>252200</v>
      </c>
      <c r="ER5964" t="s">
        <v>13011</v>
      </c>
      <c r="EV5964">
        <v>17291174</v>
      </c>
      <c r="EW5964">
        <v>928</v>
      </c>
      <c r="EX5964">
        <v>221739</v>
      </c>
      <c r="EY5964" t="s">
        <v>13012</v>
      </c>
      <c r="EZ5964">
        <v>1</v>
      </c>
      <c r="FC5964">
        <v>95383</v>
      </c>
      <c r="FD5964" t="s">
        <v>1417</v>
      </c>
    </row>
    <row r="5965" spans="1:160" x14ac:dyDescent="0.3">
      <c r="A5965" t="str">
        <f>VLOOKUP(B5965,Table2[],3,FALSE)</f>
        <v>Digital</v>
      </c>
      <c r="B5965" t="str">
        <f>IF(OR(ISNUMBER(FIND("QVC",Z5965)),ISNUMBER(FIND("QVC",AL5965))),"QVC",IF(OR(ISNUMBER(FIND("NCO",H5965)),ISNUMBER(FIND("NCO",Y5965))), "NCO", IF(AL5965="consumer","PMD.com",VLOOKUP(LEFT(H5965,2),Tables!$E$1:$F$11,2,FALSE))))</f>
        <v>PMD.com</v>
      </c>
      <c r="C5965">
        <f t="shared" si="282"/>
        <v>57100001</v>
      </c>
      <c r="D5965">
        <f t="shared" si="283"/>
        <v>1</v>
      </c>
      <c r="E5965" t="str">
        <f t="shared" ca="1" si="284"/>
        <v>MTD orders shipped</v>
      </c>
      <c r="F5965" t="s">
        <v>3539</v>
      </c>
      <c r="G5965" t="s">
        <v>335</v>
      </c>
      <c r="H5965" t="s">
        <v>13006</v>
      </c>
      <c r="I5965" s="6">
        <v>44014.608912037038</v>
      </c>
      <c r="J5965" t="s">
        <v>16</v>
      </c>
      <c r="K5965" s="6">
        <v>44014.728761574072</v>
      </c>
      <c r="M5965" t="s">
        <v>13007</v>
      </c>
      <c r="N5965" t="s">
        <v>13008</v>
      </c>
      <c r="Q5965" t="s">
        <v>13009</v>
      </c>
      <c r="R5965" t="s">
        <v>347</v>
      </c>
      <c r="S5965">
        <v>22947</v>
      </c>
      <c r="T5965" t="s">
        <v>338</v>
      </c>
      <c r="U5965" t="s">
        <v>530</v>
      </c>
      <c r="W5965" t="s">
        <v>13010</v>
      </c>
      <c r="Z5965" t="s">
        <v>13007</v>
      </c>
      <c r="AA5965" t="s">
        <v>13008</v>
      </c>
      <c r="AD5965" t="s">
        <v>13009</v>
      </c>
      <c r="AE5965" t="s">
        <v>347</v>
      </c>
      <c r="AF5965">
        <v>22947</v>
      </c>
      <c r="AG5965" t="s">
        <v>338</v>
      </c>
      <c r="AH5965" t="s">
        <v>530</v>
      </c>
      <c r="AJ5965" t="s">
        <v>13010</v>
      </c>
      <c r="AL5965" t="s">
        <v>339</v>
      </c>
      <c r="AM5965">
        <v>1</v>
      </c>
      <c r="AN5965">
        <v>1</v>
      </c>
      <c r="AO5965">
        <v>2241</v>
      </c>
      <c r="AQ5965">
        <v>127090</v>
      </c>
      <c r="AR5965">
        <v>57100001</v>
      </c>
      <c r="AT5965" t="s">
        <v>1420</v>
      </c>
      <c r="AW5965" t="s">
        <v>340</v>
      </c>
      <c r="AX5965" t="s">
        <v>340</v>
      </c>
      <c r="AY5965" t="s">
        <v>348</v>
      </c>
      <c r="AZ5965" t="s">
        <v>1064</v>
      </c>
      <c r="BY5965" t="s">
        <v>342</v>
      </c>
      <c r="BZ5965" t="b">
        <v>0</v>
      </c>
      <c r="EQ5965">
        <v>248022</v>
      </c>
      <c r="ER5965" t="s">
        <v>13011</v>
      </c>
      <c r="EV5965">
        <v>17291174</v>
      </c>
      <c r="EW5965">
        <v>928</v>
      </c>
      <c r="EX5965">
        <v>221739</v>
      </c>
      <c r="EY5965" t="s">
        <v>13012</v>
      </c>
      <c r="EZ5965">
        <v>1</v>
      </c>
      <c r="FC5965">
        <v>95383</v>
      </c>
      <c r="FD5965" t="s">
        <v>1417</v>
      </c>
    </row>
    <row r="5966" spans="1:160" x14ac:dyDescent="0.3">
      <c r="A5966" t="str">
        <f>VLOOKUP(B5966,Table2[],3,FALSE)</f>
        <v>Digital</v>
      </c>
      <c r="B5966" t="str">
        <f>IF(OR(ISNUMBER(FIND("QVC",Z5966)),ISNUMBER(FIND("QVC",AL5966))),"QVC",IF(OR(ISNUMBER(FIND("NCO",H5966)),ISNUMBER(FIND("NCO",Y5966))), "NCO", IF(AL5966="consumer","PMD.com",VLOOKUP(LEFT(H5966,2),Tables!$E$1:$F$11,2,FALSE))))</f>
        <v>PMD.com</v>
      </c>
      <c r="C5966">
        <f t="shared" si="282"/>
        <v>51410001</v>
      </c>
      <c r="D5966">
        <f t="shared" si="283"/>
        <v>2</v>
      </c>
      <c r="E5966" t="str">
        <f t="shared" ca="1" si="284"/>
        <v>MTD orders shipped</v>
      </c>
      <c r="F5966" t="s">
        <v>3539</v>
      </c>
      <c r="G5966" t="s">
        <v>335</v>
      </c>
      <c r="H5966" t="s">
        <v>13013</v>
      </c>
      <c r="I5966" s="6">
        <v>44014.612685185188</v>
      </c>
      <c r="J5966" t="s">
        <v>16</v>
      </c>
      <c r="K5966" s="6">
        <v>44014.729641203703</v>
      </c>
      <c r="M5966" t="s">
        <v>13014</v>
      </c>
      <c r="N5966" t="s">
        <v>13015</v>
      </c>
      <c r="Q5966" t="s">
        <v>11821</v>
      </c>
      <c r="R5966" t="s">
        <v>365</v>
      </c>
      <c r="S5966" t="s">
        <v>13016</v>
      </c>
      <c r="T5966" t="s">
        <v>338</v>
      </c>
      <c r="U5966" t="s">
        <v>530</v>
      </c>
      <c r="W5966" t="s">
        <v>13017</v>
      </c>
      <c r="Z5966" t="s">
        <v>13014</v>
      </c>
      <c r="AA5966" t="s">
        <v>13015</v>
      </c>
      <c r="AD5966" t="s">
        <v>11821</v>
      </c>
      <c r="AE5966" t="s">
        <v>365</v>
      </c>
      <c r="AF5966" t="s">
        <v>13016</v>
      </c>
      <c r="AG5966" t="s">
        <v>338</v>
      </c>
      <c r="AH5966" t="s">
        <v>530</v>
      </c>
      <c r="AJ5966" t="s">
        <v>13017</v>
      </c>
      <c r="AL5966" t="s">
        <v>339</v>
      </c>
      <c r="AM5966">
        <v>2</v>
      </c>
      <c r="AN5966">
        <v>2</v>
      </c>
      <c r="AO5966">
        <v>10146</v>
      </c>
      <c r="AQ5966">
        <v>124431</v>
      </c>
      <c r="AR5966">
        <v>51410001</v>
      </c>
      <c r="AS5966" t="s">
        <v>2386</v>
      </c>
      <c r="AT5966" t="s">
        <v>81</v>
      </c>
      <c r="AW5966" t="s">
        <v>340</v>
      </c>
      <c r="AX5966" t="s">
        <v>340</v>
      </c>
      <c r="AY5966" t="s">
        <v>432</v>
      </c>
      <c r="AZ5966">
        <v>0</v>
      </c>
      <c r="BY5966" t="s">
        <v>342</v>
      </c>
      <c r="EQ5966">
        <v>253369</v>
      </c>
      <c r="ER5966" t="s">
        <v>13018</v>
      </c>
      <c r="EV5966">
        <v>17291175</v>
      </c>
      <c r="EW5966">
        <v>928</v>
      </c>
      <c r="EX5966">
        <v>221740</v>
      </c>
      <c r="EY5966">
        <v>9.2748999964335493E+25</v>
      </c>
      <c r="EZ5966">
        <v>1</v>
      </c>
      <c r="FC5966">
        <v>51410001</v>
      </c>
      <c r="FD5966" t="s">
        <v>81</v>
      </c>
    </row>
    <row r="5967" spans="1:160" x14ac:dyDescent="0.3">
      <c r="A5967" t="str">
        <f>VLOOKUP(B5967,Table2[],3,FALSE)</f>
        <v>Digital</v>
      </c>
      <c r="B5967" t="str">
        <f>IF(OR(ISNUMBER(FIND("QVC",Z5967)),ISNUMBER(FIND("QVC",AL5967))),"QVC",IF(OR(ISNUMBER(FIND("NCO",H5967)),ISNUMBER(FIND("NCO",Y5967))), "NCO", IF(AL5967="consumer","PMD.com",VLOOKUP(LEFT(H5967,2),Tables!$E$1:$F$11,2,FALSE))))</f>
        <v>PMD.com</v>
      </c>
      <c r="C5967">
        <f t="shared" si="282"/>
        <v>7869</v>
      </c>
      <c r="D5967">
        <f t="shared" si="283"/>
        <v>1</v>
      </c>
      <c r="E5967" t="str">
        <f t="shared" ca="1" si="284"/>
        <v>MTD orders shipped</v>
      </c>
      <c r="F5967" t="s">
        <v>3539</v>
      </c>
      <c r="G5967" t="s">
        <v>335</v>
      </c>
      <c r="H5967" t="s">
        <v>13019</v>
      </c>
      <c r="I5967" s="6">
        <v>44014.499467592592</v>
      </c>
      <c r="J5967" t="s">
        <v>16</v>
      </c>
      <c r="K5967" s="6">
        <v>44014.729733796295</v>
      </c>
      <c r="M5967" t="s">
        <v>12875</v>
      </c>
      <c r="N5967" t="s">
        <v>12876</v>
      </c>
      <c r="O5967" t="s">
        <v>12877</v>
      </c>
      <c r="Q5967" t="s">
        <v>12878</v>
      </c>
      <c r="R5967" t="s">
        <v>365</v>
      </c>
      <c r="S5967" t="s">
        <v>12879</v>
      </c>
      <c r="T5967" t="s">
        <v>338</v>
      </c>
      <c r="U5967" t="s">
        <v>530</v>
      </c>
      <c r="W5967" t="s">
        <v>1258</v>
      </c>
      <c r="Z5967" t="s">
        <v>12875</v>
      </c>
      <c r="AA5967" t="s">
        <v>12876</v>
      </c>
      <c r="AB5967" t="s">
        <v>12877</v>
      </c>
      <c r="AD5967" t="s">
        <v>12878</v>
      </c>
      <c r="AE5967" t="s">
        <v>365</v>
      </c>
      <c r="AF5967" t="s">
        <v>12879</v>
      </c>
      <c r="AG5967" t="s">
        <v>338</v>
      </c>
      <c r="AH5967" t="s">
        <v>530</v>
      </c>
      <c r="AJ5967" t="s">
        <v>1258</v>
      </c>
      <c r="AL5967" t="s">
        <v>339</v>
      </c>
      <c r="AM5967">
        <v>1</v>
      </c>
      <c r="AN5967">
        <v>1</v>
      </c>
      <c r="AO5967">
        <v>196</v>
      </c>
      <c r="AQ5967">
        <v>127830</v>
      </c>
      <c r="AR5967">
        <v>7869</v>
      </c>
      <c r="AS5967" t="s">
        <v>771</v>
      </c>
      <c r="AT5967" t="s">
        <v>772</v>
      </c>
      <c r="AW5967" t="s">
        <v>349</v>
      </c>
      <c r="AX5967" t="s">
        <v>350</v>
      </c>
      <c r="AY5967" t="s">
        <v>554</v>
      </c>
      <c r="AZ5967">
        <v>0</v>
      </c>
      <c r="BY5967" t="s">
        <v>342</v>
      </c>
      <c r="EQ5967">
        <v>251116</v>
      </c>
      <c r="ER5967" t="s">
        <v>13020</v>
      </c>
      <c r="EV5967">
        <v>17290801</v>
      </c>
      <c r="EW5967">
        <v>928</v>
      </c>
      <c r="EX5967">
        <v>221667</v>
      </c>
      <c r="EY5967" t="s">
        <v>13021</v>
      </c>
      <c r="EZ5967">
        <v>1</v>
      </c>
      <c r="FC5967">
        <v>7869</v>
      </c>
      <c r="FD5967" t="s">
        <v>772</v>
      </c>
    </row>
    <row r="5968" spans="1:160" x14ac:dyDescent="0.3">
      <c r="A5968" t="str">
        <f>VLOOKUP(B5968,Table2[],3,FALSE)</f>
        <v>Digital</v>
      </c>
      <c r="B5968" t="str">
        <f>IF(OR(ISNUMBER(FIND("QVC",Z5968)),ISNUMBER(FIND("QVC",AL5968))),"QVC",IF(OR(ISNUMBER(FIND("NCO",H5968)),ISNUMBER(FIND("NCO",Y5968))), "NCO", IF(AL5968="consumer","PMD.com",VLOOKUP(LEFT(H5968,2),Tables!$E$1:$F$11,2,FALSE))))</f>
        <v>PMD.com</v>
      </c>
      <c r="C5968">
        <f t="shared" si="282"/>
        <v>5208</v>
      </c>
      <c r="D5968">
        <f t="shared" si="283"/>
        <v>1</v>
      </c>
      <c r="E5968" t="str">
        <f t="shared" ca="1" si="284"/>
        <v>MTD orders shipped</v>
      </c>
      <c r="F5968" t="s">
        <v>3539</v>
      </c>
      <c r="G5968" t="s">
        <v>335</v>
      </c>
      <c r="H5968" t="s">
        <v>13019</v>
      </c>
      <c r="I5968" s="6">
        <v>44014.499467592592</v>
      </c>
      <c r="J5968" t="s">
        <v>16</v>
      </c>
      <c r="K5968" s="6">
        <v>44014.729733796295</v>
      </c>
      <c r="M5968" t="s">
        <v>12875</v>
      </c>
      <c r="N5968" t="s">
        <v>12876</v>
      </c>
      <c r="O5968" t="s">
        <v>12877</v>
      </c>
      <c r="Q5968" t="s">
        <v>12878</v>
      </c>
      <c r="R5968" t="s">
        <v>365</v>
      </c>
      <c r="S5968" t="s">
        <v>12879</v>
      </c>
      <c r="T5968" t="s">
        <v>338</v>
      </c>
      <c r="U5968" t="s">
        <v>530</v>
      </c>
      <c r="W5968" t="s">
        <v>1258</v>
      </c>
      <c r="Z5968" t="s">
        <v>12875</v>
      </c>
      <c r="AA5968" t="s">
        <v>12876</v>
      </c>
      <c r="AB5968" t="s">
        <v>12877</v>
      </c>
      <c r="AD5968" t="s">
        <v>12878</v>
      </c>
      <c r="AE5968" t="s">
        <v>365</v>
      </c>
      <c r="AF5968" t="s">
        <v>12879</v>
      </c>
      <c r="AG5968" t="s">
        <v>338</v>
      </c>
      <c r="AH5968" t="s">
        <v>530</v>
      </c>
      <c r="AJ5968" t="s">
        <v>1258</v>
      </c>
      <c r="AL5968" t="s">
        <v>339</v>
      </c>
      <c r="AM5968">
        <v>1</v>
      </c>
      <c r="AN5968">
        <v>1</v>
      </c>
      <c r="AO5968">
        <v>1406</v>
      </c>
      <c r="AQ5968">
        <v>124008</v>
      </c>
      <c r="AR5968">
        <v>5208</v>
      </c>
      <c r="AS5968" t="s">
        <v>51</v>
      </c>
      <c r="AT5968" t="s">
        <v>52</v>
      </c>
      <c r="AW5968" t="s">
        <v>340</v>
      </c>
      <c r="AX5968" t="s">
        <v>340</v>
      </c>
      <c r="AY5968" t="s">
        <v>419</v>
      </c>
      <c r="AZ5968" t="s">
        <v>420</v>
      </c>
      <c r="BY5968" t="s">
        <v>342</v>
      </c>
      <c r="EQ5968">
        <v>249094</v>
      </c>
      <c r="ER5968" t="s">
        <v>13020</v>
      </c>
      <c r="EV5968">
        <v>17290801</v>
      </c>
      <c r="EW5968">
        <v>928</v>
      </c>
      <c r="EX5968">
        <v>221667</v>
      </c>
      <c r="EY5968" t="s">
        <v>13021</v>
      </c>
      <c r="EZ5968">
        <v>1</v>
      </c>
      <c r="FC5968">
        <v>5208</v>
      </c>
      <c r="FD5968" t="s">
        <v>52</v>
      </c>
    </row>
    <row r="5969" spans="1:160" x14ac:dyDescent="0.3">
      <c r="A5969" t="str">
        <f>VLOOKUP(B5969,Table2[],3,FALSE)</f>
        <v>Digital</v>
      </c>
      <c r="B5969" t="str">
        <f>IF(OR(ISNUMBER(FIND("QVC",Z5969)),ISNUMBER(FIND("QVC",AL5969))),"QVC",IF(OR(ISNUMBER(FIND("NCO",H5969)),ISNUMBER(FIND("NCO",Y5969))), "NCO", IF(AL5969="consumer","PMD.com",VLOOKUP(LEFT(H5969,2),Tables!$E$1:$F$11,2,FALSE))))</f>
        <v>PMD.com</v>
      </c>
      <c r="C5969">
        <f t="shared" si="282"/>
        <v>7870</v>
      </c>
      <c r="D5969">
        <f t="shared" si="283"/>
        <v>1</v>
      </c>
      <c r="E5969" t="str">
        <f t="shared" ca="1" si="284"/>
        <v>MTD orders shipped</v>
      </c>
      <c r="F5969" t="s">
        <v>3539</v>
      </c>
      <c r="G5969" t="s">
        <v>335</v>
      </c>
      <c r="H5969" t="s">
        <v>13019</v>
      </c>
      <c r="I5969" s="6">
        <v>44014.499467592592</v>
      </c>
      <c r="J5969" t="s">
        <v>16</v>
      </c>
      <c r="K5969" s="6">
        <v>44014.729733796295</v>
      </c>
      <c r="M5969" t="s">
        <v>12875</v>
      </c>
      <c r="N5969" t="s">
        <v>12876</v>
      </c>
      <c r="O5969" t="s">
        <v>12877</v>
      </c>
      <c r="Q5969" t="s">
        <v>12878</v>
      </c>
      <c r="R5969" t="s">
        <v>365</v>
      </c>
      <c r="S5969" t="s">
        <v>12879</v>
      </c>
      <c r="T5969" t="s">
        <v>338</v>
      </c>
      <c r="U5969" t="s">
        <v>530</v>
      </c>
      <c r="W5969" t="s">
        <v>1258</v>
      </c>
      <c r="Z5969" t="s">
        <v>12875</v>
      </c>
      <c r="AA5969" t="s">
        <v>12876</v>
      </c>
      <c r="AB5969" t="s">
        <v>12877</v>
      </c>
      <c r="AD5969" t="s">
        <v>12878</v>
      </c>
      <c r="AE5969" t="s">
        <v>365</v>
      </c>
      <c r="AF5969" t="s">
        <v>12879</v>
      </c>
      <c r="AG5969" t="s">
        <v>338</v>
      </c>
      <c r="AH5969" t="s">
        <v>530</v>
      </c>
      <c r="AJ5969" t="s">
        <v>1258</v>
      </c>
      <c r="AL5969" t="s">
        <v>339</v>
      </c>
      <c r="AM5969">
        <v>1</v>
      </c>
      <c r="AN5969">
        <v>1</v>
      </c>
      <c r="AO5969">
        <v>77</v>
      </c>
      <c r="AQ5969">
        <v>127842</v>
      </c>
      <c r="AR5969">
        <v>7870</v>
      </c>
      <c r="AS5969" t="s">
        <v>827</v>
      </c>
      <c r="AT5969" t="s">
        <v>828</v>
      </c>
      <c r="AW5969" t="s">
        <v>349</v>
      </c>
      <c r="AX5969" t="s">
        <v>416</v>
      </c>
      <c r="AY5969" t="s">
        <v>554</v>
      </c>
      <c r="AZ5969">
        <v>0</v>
      </c>
      <c r="BY5969" t="s">
        <v>342</v>
      </c>
      <c r="EQ5969">
        <v>251159</v>
      </c>
      <c r="ER5969" t="s">
        <v>13020</v>
      </c>
      <c r="EV5969">
        <v>17290801</v>
      </c>
      <c r="EW5969">
        <v>928</v>
      </c>
      <c r="EX5969">
        <v>221667</v>
      </c>
      <c r="EY5969" t="s">
        <v>13021</v>
      </c>
      <c r="EZ5969">
        <v>1</v>
      </c>
      <c r="FC5969">
        <v>7870</v>
      </c>
      <c r="FD5969" t="s">
        <v>828</v>
      </c>
    </row>
    <row r="5970" spans="1:160" x14ac:dyDescent="0.3">
      <c r="A5970" t="str">
        <f>VLOOKUP(B5970,Table2[],3,FALSE)</f>
        <v>Digital</v>
      </c>
      <c r="B5970" t="str">
        <f>IF(OR(ISNUMBER(FIND("QVC",Z5970)),ISNUMBER(FIND("QVC",AL5970))),"QVC",IF(OR(ISNUMBER(FIND("NCO",H5970)),ISNUMBER(FIND("NCO",Y5970))), "NCO", IF(AL5970="consumer","PMD.com",VLOOKUP(LEFT(H5970,2),Tables!$E$1:$F$11,2,FALSE))))</f>
        <v>PMD.com</v>
      </c>
      <c r="C5970">
        <f t="shared" si="282"/>
        <v>7866</v>
      </c>
      <c r="D5970">
        <f t="shared" si="283"/>
        <v>1</v>
      </c>
      <c r="E5970" t="str">
        <f t="shared" ca="1" si="284"/>
        <v>MTD orders shipped</v>
      </c>
      <c r="F5970" t="s">
        <v>3539</v>
      </c>
      <c r="G5970" t="s">
        <v>335</v>
      </c>
      <c r="H5970" t="s">
        <v>13019</v>
      </c>
      <c r="I5970" s="6">
        <v>44014.499467592592</v>
      </c>
      <c r="J5970" t="s">
        <v>16</v>
      </c>
      <c r="K5970" s="6">
        <v>44014.729733796295</v>
      </c>
      <c r="M5970" t="s">
        <v>12875</v>
      </c>
      <c r="N5970" t="s">
        <v>12876</v>
      </c>
      <c r="O5970" t="s">
        <v>12877</v>
      </c>
      <c r="Q5970" t="s">
        <v>12878</v>
      </c>
      <c r="R5970" t="s">
        <v>365</v>
      </c>
      <c r="S5970" t="s">
        <v>12879</v>
      </c>
      <c r="T5970" t="s">
        <v>338</v>
      </c>
      <c r="U5970" t="s">
        <v>530</v>
      </c>
      <c r="W5970" t="s">
        <v>1258</v>
      </c>
      <c r="Z5970" t="s">
        <v>12875</v>
      </c>
      <c r="AA5970" t="s">
        <v>12876</v>
      </c>
      <c r="AB5970" t="s">
        <v>12877</v>
      </c>
      <c r="AD5970" t="s">
        <v>12878</v>
      </c>
      <c r="AE5970" t="s">
        <v>365</v>
      </c>
      <c r="AF5970" t="s">
        <v>12879</v>
      </c>
      <c r="AG5970" t="s">
        <v>338</v>
      </c>
      <c r="AH5970" t="s">
        <v>530</v>
      </c>
      <c r="AJ5970" t="s">
        <v>1258</v>
      </c>
      <c r="AL5970" t="s">
        <v>339</v>
      </c>
      <c r="AM5970">
        <v>1</v>
      </c>
      <c r="AN5970">
        <v>1</v>
      </c>
      <c r="AO5970">
        <v>209</v>
      </c>
      <c r="AQ5970">
        <v>127829</v>
      </c>
      <c r="AR5970">
        <v>7866</v>
      </c>
      <c r="AS5970" t="s">
        <v>168</v>
      </c>
      <c r="AT5970" t="s">
        <v>169</v>
      </c>
      <c r="AW5970" t="s">
        <v>349</v>
      </c>
      <c r="AX5970" t="s">
        <v>350</v>
      </c>
      <c r="AY5970" t="s">
        <v>345</v>
      </c>
      <c r="AZ5970" t="s">
        <v>346</v>
      </c>
      <c r="BY5970" t="s">
        <v>342</v>
      </c>
      <c r="EQ5970">
        <v>251115</v>
      </c>
      <c r="ER5970" t="s">
        <v>13020</v>
      </c>
      <c r="EV5970">
        <v>17290801</v>
      </c>
      <c r="EW5970">
        <v>928</v>
      </c>
      <c r="EX5970">
        <v>221667</v>
      </c>
      <c r="EY5970" t="s">
        <v>13021</v>
      </c>
      <c r="EZ5970">
        <v>1</v>
      </c>
      <c r="FC5970">
        <v>7866</v>
      </c>
      <c r="FD5970" t="s">
        <v>169</v>
      </c>
    </row>
    <row r="5971" spans="1:160" x14ac:dyDescent="0.3">
      <c r="A5971" t="str">
        <f>VLOOKUP(B5971,Table2[],3,FALSE)</f>
        <v>Digital</v>
      </c>
      <c r="B5971" t="str">
        <f>IF(OR(ISNUMBER(FIND("QVC",Z5971)),ISNUMBER(FIND("QVC",AL5971))),"QVC",IF(OR(ISNUMBER(FIND("NCO",H5971)),ISNUMBER(FIND("NCO",Y5971))), "NCO", IF(AL5971="consumer","PMD.com",VLOOKUP(LEFT(H5971,2),Tables!$E$1:$F$11,2,FALSE))))</f>
        <v>PMD.com</v>
      </c>
      <c r="C5971">
        <f t="shared" si="282"/>
        <v>7867</v>
      </c>
      <c r="D5971">
        <f t="shared" si="283"/>
        <v>1</v>
      </c>
      <c r="E5971" t="str">
        <f t="shared" ca="1" si="284"/>
        <v>MTD orders shipped</v>
      </c>
      <c r="F5971" t="s">
        <v>3539</v>
      </c>
      <c r="G5971" t="s">
        <v>335</v>
      </c>
      <c r="H5971" t="s">
        <v>13019</v>
      </c>
      <c r="I5971" s="6">
        <v>44014.499467592592</v>
      </c>
      <c r="J5971" t="s">
        <v>16</v>
      </c>
      <c r="K5971" s="6">
        <v>44014.729733796295</v>
      </c>
      <c r="M5971" t="s">
        <v>12875</v>
      </c>
      <c r="N5971" t="s">
        <v>12876</v>
      </c>
      <c r="O5971" t="s">
        <v>12877</v>
      </c>
      <c r="Q5971" t="s">
        <v>12878</v>
      </c>
      <c r="R5971" t="s">
        <v>365</v>
      </c>
      <c r="S5971" t="s">
        <v>12879</v>
      </c>
      <c r="T5971" t="s">
        <v>338</v>
      </c>
      <c r="U5971" t="s">
        <v>530</v>
      </c>
      <c r="W5971" t="s">
        <v>1258</v>
      </c>
      <c r="Z5971" t="s">
        <v>12875</v>
      </c>
      <c r="AA5971" t="s">
        <v>12876</v>
      </c>
      <c r="AB5971" t="s">
        <v>12877</v>
      </c>
      <c r="AD5971" t="s">
        <v>12878</v>
      </c>
      <c r="AE5971" t="s">
        <v>365</v>
      </c>
      <c r="AF5971" t="s">
        <v>12879</v>
      </c>
      <c r="AG5971" t="s">
        <v>338</v>
      </c>
      <c r="AH5971" t="s">
        <v>530</v>
      </c>
      <c r="AJ5971" t="s">
        <v>1258</v>
      </c>
      <c r="AL5971" t="s">
        <v>339</v>
      </c>
      <c r="AM5971">
        <v>1</v>
      </c>
      <c r="AN5971">
        <v>1</v>
      </c>
      <c r="AO5971">
        <v>79</v>
      </c>
      <c r="AQ5971">
        <v>127847</v>
      </c>
      <c r="AR5971">
        <v>7867</v>
      </c>
      <c r="AS5971" t="s">
        <v>12587</v>
      </c>
      <c r="AT5971" t="s">
        <v>12588</v>
      </c>
      <c r="AW5971" t="s">
        <v>349</v>
      </c>
      <c r="AX5971" t="s">
        <v>350</v>
      </c>
      <c r="AY5971" t="s">
        <v>345</v>
      </c>
      <c r="AZ5971" t="s">
        <v>346</v>
      </c>
      <c r="BY5971" t="s">
        <v>342</v>
      </c>
      <c r="EQ5971">
        <v>251165</v>
      </c>
      <c r="ER5971" t="s">
        <v>13020</v>
      </c>
      <c r="EV5971">
        <v>17290801</v>
      </c>
      <c r="EW5971">
        <v>928</v>
      </c>
      <c r="EX5971">
        <v>221667</v>
      </c>
      <c r="EY5971" t="s">
        <v>13021</v>
      </c>
      <c r="EZ5971">
        <v>1</v>
      </c>
      <c r="FC5971">
        <v>7867</v>
      </c>
      <c r="FD5971" t="s">
        <v>12588</v>
      </c>
    </row>
    <row r="5972" spans="1:160" x14ac:dyDescent="0.3">
      <c r="A5972" t="str">
        <f>VLOOKUP(B5972,Table2[],3,FALSE)</f>
        <v>Digital</v>
      </c>
      <c r="B5972" t="str">
        <f>IF(OR(ISNUMBER(FIND("QVC",Z5972)),ISNUMBER(FIND("QVC",AL5972))),"QVC",IF(OR(ISNUMBER(FIND("NCO",H5972)),ISNUMBER(FIND("NCO",Y5972))), "NCO", IF(AL5972="consumer","PMD.com",VLOOKUP(LEFT(H5972,2),Tables!$E$1:$F$11,2,FALSE))))</f>
        <v>PMD.com</v>
      </c>
      <c r="C5972">
        <f t="shared" si="282"/>
        <v>7868</v>
      </c>
      <c r="D5972">
        <f t="shared" si="283"/>
        <v>1</v>
      </c>
      <c r="E5972" t="str">
        <f t="shared" ca="1" si="284"/>
        <v>MTD orders shipped</v>
      </c>
      <c r="F5972" t="s">
        <v>3539</v>
      </c>
      <c r="G5972" t="s">
        <v>335</v>
      </c>
      <c r="H5972" t="s">
        <v>13019</v>
      </c>
      <c r="I5972" s="6">
        <v>44014.499467592592</v>
      </c>
      <c r="J5972" t="s">
        <v>16</v>
      </c>
      <c r="K5972" s="6">
        <v>44014.729733796295</v>
      </c>
      <c r="M5972" t="s">
        <v>12875</v>
      </c>
      <c r="N5972" t="s">
        <v>12876</v>
      </c>
      <c r="O5972" t="s">
        <v>12877</v>
      </c>
      <c r="Q5972" t="s">
        <v>12878</v>
      </c>
      <c r="R5972" t="s">
        <v>365</v>
      </c>
      <c r="S5972" t="s">
        <v>12879</v>
      </c>
      <c r="T5972" t="s">
        <v>338</v>
      </c>
      <c r="U5972" t="s">
        <v>530</v>
      </c>
      <c r="W5972" t="s">
        <v>1258</v>
      </c>
      <c r="Z5972" t="s">
        <v>12875</v>
      </c>
      <c r="AA5972" t="s">
        <v>12876</v>
      </c>
      <c r="AB5972" t="s">
        <v>12877</v>
      </c>
      <c r="AD5972" t="s">
        <v>12878</v>
      </c>
      <c r="AE5972" t="s">
        <v>365</v>
      </c>
      <c r="AF5972" t="s">
        <v>12879</v>
      </c>
      <c r="AG5972" t="s">
        <v>338</v>
      </c>
      <c r="AH5972" t="s">
        <v>530</v>
      </c>
      <c r="AJ5972" t="s">
        <v>1258</v>
      </c>
      <c r="AL5972" t="s">
        <v>339</v>
      </c>
      <c r="AM5972">
        <v>1</v>
      </c>
      <c r="AN5972">
        <v>1</v>
      </c>
      <c r="AO5972">
        <v>434</v>
      </c>
      <c r="AQ5972">
        <v>127765</v>
      </c>
      <c r="AR5972">
        <v>7868</v>
      </c>
      <c r="AS5972" t="s">
        <v>744</v>
      </c>
      <c r="AT5972" t="s">
        <v>745</v>
      </c>
      <c r="AW5972" t="s">
        <v>349</v>
      </c>
      <c r="AX5972" t="s">
        <v>553</v>
      </c>
      <c r="AY5972" t="s">
        <v>554</v>
      </c>
      <c r="AZ5972">
        <v>0</v>
      </c>
      <c r="BY5972" t="s">
        <v>342</v>
      </c>
      <c r="EQ5972">
        <v>251034</v>
      </c>
      <c r="ER5972" t="s">
        <v>13020</v>
      </c>
      <c r="EV5972">
        <v>17290801</v>
      </c>
      <c r="EW5972">
        <v>928</v>
      </c>
      <c r="EX5972">
        <v>221667</v>
      </c>
      <c r="EY5972" t="s">
        <v>13021</v>
      </c>
      <c r="EZ5972">
        <v>1</v>
      </c>
      <c r="FC5972">
        <v>7868</v>
      </c>
      <c r="FD5972" t="s">
        <v>745</v>
      </c>
    </row>
    <row r="5973" spans="1:160" x14ac:dyDescent="0.3">
      <c r="A5973" t="str">
        <f>VLOOKUP(B5973,Table2[],3,FALSE)</f>
        <v>Digital</v>
      </c>
      <c r="B5973" t="str">
        <f>IF(OR(ISNUMBER(FIND("QVC",Z5973)),ISNUMBER(FIND("QVC",AL5973))),"QVC",IF(OR(ISNUMBER(FIND("NCO",H5973)),ISNUMBER(FIND("NCO",Y5973))), "NCO", IF(AL5973="consumer","PMD.com",VLOOKUP(LEFT(H5973,2),Tables!$E$1:$F$11,2,FALSE))))</f>
        <v>PMD.com</v>
      </c>
      <c r="C5973">
        <f t="shared" si="282"/>
        <v>7865</v>
      </c>
      <c r="D5973">
        <f t="shared" si="283"/>
        <v>1</v>
      </c>
      <c r="E5973" t="str">
        <f t="shared" ca="1" si="284"/>
        <v>MTD orders shipped</v>
      </c>
      <c r="F5973" t="s">
        <v>3539</v>
      </c>
      <c r="G5973" t="s">
        <v>335</v>
      </c>
      <c r="H5973" t="s">
        <v>13019</v>
      </c>
      <c r="I5973" s="6">
        <v>44014.499467592592</v>
      </c>
      <c r="J5973" t="s">
        <v>16</v>
      </c>
      <c r="K5973" s="6">
        <v>44014.729733796295</v>
      </c>
      <c r="M5973" t="s">
        <v>12875</v>
      </c>
      <c r="N5973" t="s">
        <v>12876</v>
      </c>
      <c r="O5973" t="s">
        <v>12877</v>
      </c>
      <c r="Q5973" t="s">
        <v>12878</v>
      </c>
      <c r="R5973" t="s">
        <v>365</v>
      </c>
      <c r="S5973" t="s">
        <v>12879</v>
      </c>
      <c r="T5973" t="s">
        <v>338</v>
      </c>
      <c r="U5973" t="s">
        <v>530</v>
      </c>
      <c r="W5973" t="s">
        <v>1258</v>
      </c>
      <c r="Z5973" t="s">
        <v>12875</v>
      </c>
      <c r="AA5973" t="s">
        <v>12876</v>
      </c>
      <c r="AB5973" t="s">
        <v>12877</v>
      </c>
      <c r="AD5973" t="s">
        <v>12878</v>
      </c>
      <c r="AE5973" t="s">
        <v>365</v>
      </c>
      <c r="AF5973" t="s">
        <v>12879</v>
      </c>
      <c r="AG5973" t="s">
        <v>338</v>
      </c>
      <c r="AH5973" t="s">
        <v>530</v>
      </c>
      <c r="AJ5973" t="s">
        <v>1258</v>
      </c>
      <c r="AL5973" t="s">
        <v>339</v>
      </c>
      <c r="AM5973">
        <v>1</v>
      </c>
      <c r="AN5973">
        <v>1</v>
      </c>
      <c r="AO5973">
        <v>463</v>
      </c>
      <c r="AQ5973">
        <v>127766</v>
      </c>
      <c r="AR5973">
        <v>7865</v>
      </c>
      <c r="AS5973" t="s">
        <v>748</v>
      </c>
      <c r="AT5973" t="s">
        <v>749</v>
      </c>
      <c r="AW5973" t="s">
        <v>349</v>
      </c>
      <c r="AX5973" t="s">
        <v>553</v>
      </c>
      <c r="AY5973" t="s">
        <v>554</v>
      </c>
      <c r="AZ5973">
        <v>0</v>
      </c>
      <c r="BY5973" t="s">
        <v>342</v>
      </c>
      <c r="EQ5973">
        <v>251035</v>
      </c>
      <c r="ER5973" t="s">
        <v>13020</v>
      </c>
      <c r="EV5973">
        <v>17290801</v>
      </c>
      <c r="EW5973">
        <v>928</v>
      </c>
      <c r="EX5973">
        <v>221667</v>
      </c>
      <c r="EY5973" t="s">
        <v>13021</v>
      </c>
      <c r="EZ5973">
        <v>1</v>
      </c>
      <c r="FC5973">
        <v>7865</v>
      </c>
      <c r="FD5973" t="s">
        <v>749</v>
      </c>
    </row>
    <row r="5974" spans="1:160" x14ac:dyDescent="0.3">
      <c r="A5974" t="str">
        <f>VLOOKUP(B5974,Table2[],3,FALSE)</f>
        <v>Digital</v>
      </c>
      <c r="B5974" t="str">
        <f>IF(OR(ISNUMBER(FIND("QVC",Z5974)),ISNUMBER(FIND("QVC",AL5974))),"QVC",IF(OR(ISNUMBER(FIND("NCO",H5974)),ISNUMBER(FIND("NCO",Y5974))), "NCO", IF(AL5974="consumer","PMD.com",VLOOKUP(LEFT(H5974,2),Tables!$E$1:$F$11,2,FALSE))))</f>
        <v>PMD.com</v>
      </c>
      <c r="C5974">
        <f t="shared" si="282"/>
        <v>51090061</v>
      </c>
      <c r="D5974">
        <f t="shared" si="283"/>
        <v>1</v>
      </c>
      <c r="E5974" t="str">
        <f t="shared" ca="1" si="284"/>
        <v>MTD orders shipped</v>
      </c>
      <c r="F5974" t="s">
        <v>3539</v>
      </c>
      <c r="G5974" t="s">
        <v>335</v>
      </c>
      <c r="H5974" t="s">
        <v>13022</v>
      </c>
      <c r="I5974" s="6">
        <v>44014.563321759262</v>
      </c>
      <c r="J5974" t="s">
        <v>16</v>
      </c>
      <c r="K5974" s="6">
        <v>44014.730185185188</v>
      </c>
      <c r="M5974" t="s">
        <v>13023</v>
      </c>
      <c r="N5974" t="s">
        <v>13024</v>
      </c>
      <c r="Q5974" t="s">
        <v>767</v>
      </c>
      <c r="R5974" t="s">
        <v>365</v>
      </c>
      <c r="S5974" t="s">
        <v>13025</v>
      </c>
      <c r="T5974" t="s">
        <v>338</v>
      </c>
      <c r="U5974" t="s">
        <v>530</v>
      </c>
      <c r="W5974" t="s">
        <v>13026</v>
      </c>
      <c r="Z5974" t="s">
        <v>13023</v>
      </c>
      <c r="AA5974" t="s">
        <v>13024</v>
      </c>
      <c r="AD5974" t="s">
        <v>767</v>
      </c>
      <c r="AE5974" t="s">
        <v>365</v>
      </c>
      <c r="AF5974" t="s">
        <v>13025</v>
      </c>
      <c r="AG5974" t="s">
        <v>338</v>
      </c>
      <c r="AH5974" t="s">
        <v>530</v>
      </c>
      <c r="AJ5974" t="s">
        <v>13026</v>
      </c>
      <c r="AL5974" t="s">
        <v>339</v>
      </c>
      <c r="AM5974">
        <v>1</v>
      </c>
      <c r="AN5974">
        <v>1</v>
      </c>
      <c r="AO5974">
        <v>8078</v>
      </c>
      <c r="AQ5974">
        <v>124010</v>
      </c>
      <c r="AR5974">
        <v>51090061</v>
      </c>
      <c r="AS5974" t="s">
        <v>2688</v>
      </c>
      <c r="AT5974" t="s">
        <v>122</v>
      </c>
      <c r="AW5974" t="s">
        <v>340</v>
      </c>
      <c r="AX5974" t="s">
        <v>340</v>
      </c>
      <c r="AY5974" t="s">
        <v>357</v>
      </c>
      <c r="AZ5974" t="s">
        <v>363</v>
      </c>
      <c r="BY5974" t="s">
        <v>342</v>
      </c>
      <c r="EQ5974">
        <v>252774</v>
      </c>
      <c r="ER5974" t="s">
        <v>13027</v>
      </c>
      <c r="EV5974">
        <v>17291153</v>
      </c>
      <c r="EW5974">
        <v>928</v>
      </c>
      <c r="EX5974">
        <v>221700</v>
      </c>
      <c r="EY5974" t="s">
        <v>13028</v>
      </c>
      <c r="EZ5974">
        <v>1</v>
      </c>
      <c r="FC5974">
        <v>51090061</v>
      </c>
      <c r="FD5974" t="s">
        <v>122</v>
      </c>
    </row>
    <row r="5975" spans="1:160" x14ac:dyDescent="0.3">
      <c r="A5975" t="str">
        <f>VLOOKUP(B5975,Table2[],3,FALSE)</f>
        <v>Digital</v>
      </c>
      <c r="B5975" t="str">
        <f>IF(OR(ISNUMBER(FIND("QVC",Z5975)),ISNUMBER(FIND("QVC",AL5975))),"QVC",IF(OR(ISNUMBER(FIND("NCO",H5975)),ISNUMBER(FIND("NCO",Y5975))), "NCO", IF(AL5975="consumer","PMD.com",VLOOKUP(LEFT(H5975,2),Tables!$E$1:$F$11,2,FALSE))))</f>
        <v>PMD.com</v>
      </c>
      <c r="C5975">
        <f t="shared" si="282"/>
        <v>53200001</v>
      </c>
      <c r="D5975">
        <f t="shared" si="283"/>
        <v>1</v>
      </c>
      <c r="E5975" t="str">
        <f t="shared" ca="1" si="284"/>
        <v>MTD orders shipped</v>
      </c>
      <c r="F5975" t="s">
        <v>3539</v>
      </c>
      <c r="G5975" t="s">
        <v>335</v>
      </c>
      <c r="H5975" t="s">
        <v>13029</v>
      </c>
      <c r="I5975" s="6">
        <v>44014.592349537037</v>
      </c>
      <c r="J5975" t="s">
        <v>16</v>
      </c>
      <c r="K5975" s="6">
        <v>44014.730497685188</v>
      </c>
      <c r="M5975" t="s">
        <v>13030</v>
      </c>
      <c r="N5975" t="s">
        <v>13031</v>
      </c>
      <c r="O5975" t="s">
        <v>13032</v>
      </c>
      <c r="Q5975" t="s">
        <v>438</v>
      </c>
      <c r="R5975" t="s">
        <v>347</v>
      </c>
      <c r="S5975" t="s">
        <v>13033</v>
      </c>
      <c r="T5975" t="s">
        <v>338</v>
      </c>
      <c r="U5975" t="s">
        <v>530</v>
      </c>
      <c r="W5975" t="s">
        <v>13034</v>
      </c>
      <c r="Z5975" t="s">
        <v>13030</v>
      </c>
      <c r="AA5975" t="s">
        <v>13031</v>
      </c>
      <c r="AB5975" t="s">
        <v>13032</v>
      </c>
      <c r="AD5975" t="s">
        <v>438</v>
      </c>
      <c r="AE5975" t="s">
        <v>347</v>
      </c>
      <c r="AF5975" t="s">
        <v>13033</v>
      </c>
      <c r="AG5975" t="s">
        <v>338</v>
      </c>
      <c r="AH5975" t="s">
        <v>530</v>
      </c>
      <c r="AJ5975" t="s">
        <v>13034</v>
      </c>
      <c r="AL5975" t="s">
        <v>339</v>
      </c>
      <c r="AM5975">
        <v>1</v>
      </c>
      <c r="AN5975">
        <v>1</v>
      </c>
      <c r="AO5975">
        <v>15189</v>
      </c>
      <c r="AQ5975">
        <v>123906</v>
      </c>
      <c r="AR5975">
        <v>53200001</v>
      </c>
      <c r="AS5975" t="s">
        <v>973</v>
      </c>
      <c r="AT5975" t="s">
        <v>50</v>
      </c>
      <c r="AW5975" t="s">
        <v>340</v>
      </c>
      <c r="AX5975" t="s">
        <v>340</v>
      </c>
      <c r="AY5975" t="s">
        <v>357</v>
      </c>
      <c r="AZ5975" t="s">
        <v>363</v>
      </c>
      <c r="BY5975" t="s">
        <v>342</v>
      </c>
      <c r="EQ5975">
        <v>252156</v>
      </c>
      <c r="ER5975" t="s">
        <v>13035</v>
      </c>
      <c r="EV5975">
        <v>17291162</v>
      </c>
      <c r="EW5975">
        <v>928</v>
      </c>
      <c r="EX5975">
        <v>221726</v>
      </c>
      <c r="EY5975">
        <v>9.2748999964335493E+25</v>
      </c>
      <c r="EZ5975">
        <v>1</v>
      </c>
      <c r="FC5975">
        <v>53200001</v>
      </c>
      <c r="FD5975" t="s">
        <v>50</v>
      </c>
    </row>
    <row r="5976" spans="1:160" x14ac:dyDescent="0.3">
      <c r="A5976" t="str">
        <f>VLOOKUP(B5976,Table2[],3,FALSE)</f>
        <v>Digital</v>
      </c>
      <c r="B5976" t="str">
        <f>IF(OR(ISNUMBER(FIND("QVC",Z5976)),ISNUMBER(FIND("QVC",AL5976))),"QVC",IF(OR(ISNUMBER(FIND("NCO",H5976)),ISNUMBER(FIND("NCO",Y5976))), "NCO", IF(AL5976="consumer","PMD.com",VLOOKUP(LEFT(H5976,2),Tables!$E$1:$F$11,2,FALSE))))</f>
        <v>PMD.com</v>
      </c>
      <c r="C5976">
        <f t="shared" si="282"/>
        <v>55340001</v>
      </c>
      <c r="D5976">
        <f t="shared" si="283"/>
        <v>1</v>
      </c>
      <c r="E5976" t="str">
        <f t="shared" ca="1" si="284"/>
        <v>MTD orders shipped</v>
      </c>
      <c r="F5976" t="s">
        <v>3539</v>
      </c>
      <c r="G5976" t="s">
        <v>335</v>
      </c>
      <c r="H5976" t="s">
        <v>13029</v>
      </c>
      <c r="I5976" s="6">
        <v>44014.592349537037</v>
      </c>
      <c r="J5976" t="s">
        <v>16</v>
      </c>
      <c r="K5976" s="6">
        <v>44014.730497685188</v>
      </c>
      <c r="M5976" t="s">
        <v>13030</v>
      </c>
      <c r="N5976" t="s">
        <v>13031</v>
      </c>
      <c r="O5976" t="s">
        <v>13032</v>
      </c>
      <c r="Q5976" t="s">
        <v>438</v>
      </c>
      <c r="R5976" t="s">
        <v>347</v>
      </c>
      <c r="S5976" t="s">
        <v>13033</v>
      </c>
      <c r="T5976" t="s">
        <v>338</v>
      </c>
      <c r="U5976" t="s">
        <v>530</v>
      </c>
      <c r="W5976" t="s">
        <v>13034</v>
      </c>
      <c r="Z5976" t="s">
        <v>13030</v>
      </c>
      <c r="AA5976" t="s">
        <v>13031</v>
      </c>
      <c r="AB5976" t="s">
        <v>13032</v>
      </c>
      <c r="AD5976" t="s">
        <v>438</v>
      </c>
      <c r="AE5976" t="s">
        <v>347</v>
      </c>
      <c r="AF5976" t="s">
        <v>13033</v>
      </c>
      <c r="AG5976" t="s">
        <v>338</v>
      </c>
      <c r="AH5976" t="s">
        <v>530</v>
      </c>
      <c r="AJ5976" t="s">
        <v>13034</v>
      </c>
      <c r="AL5976" t="s">
        <v>339</v>
      </c>
      <c r="AM5976">
        <v>1</v>
      </c>
      <c r="AN5976">
        <v>1</v>
      </c>
      <c r="AO5976">
        <v>8241</v>
      </c>
      <c r="AQ5976">
        <v>124480</v>
      </c>
      <c r="AR5976">
        <v>55340001</v>
      </c>
      <c r="AS5976" t="s">
        <v>1955</v>
      </c>
      <c r="AT5976" t="s">
        <v>71</v>
      </c>
      <c r="AW5976" t="s">
        <v>343</v>
      </c>
      <c r="BY5976" t="s">
        <v>342</v>
      </c>
      <c r="EQ5976">
        <v>249139</v>
      </c>
      <c r="ER5976" t="s">
        <v>13035</v>
      </c>
      <c r="EV5976">
        <v>17291162</v>
      </c>
      <c r="EW5976">
        <v>928</v>
      </c>
      <c r="EX5976">
        <v>221726</v>
      </c>
      <c r="EY5976">
        <v>9.2748999964335493E+25</v>
      </c>
      <c r="EZ5976">
        <v>1</v>
      </c>
      <c r="FC5976">
        <v>55340001</v>
      </c>
      <c r="FD5976" t="s">
        <v>71</v>
      </c>
    </row>
    <row r="5977" spans="1:160" x14ac:dyDescent="0.3">
      <c r="A5977" t="str">
        <f>VLOOKUP(B5977,Table2[],3,FALSE)</f>
        <v>Digital</v>
      </c>
      <c r="B5977" t="str">
        <f>IF(OR(ISNUMBER(FIND("QVC",Z5977)),ISNUMBER(FIND("QVC",AL5977))),"QVC",IF(OR(ISNUMBER(FIND("NCO",H5977)),ISNUMBER(FIND("NCO",Y5977))), "NCO", IF(AL5977="consumer","PMD.com",VLOOKUP(LEFT(H5977,2),Tables!$E$1:$F$11,2,FALSE))))</f>
        <v>PMD.com</v>
      </c>
      <c r="C5977">
        <f t="shared" si="282"/>
        <v>53920001</v>
      </c>
      <c r="D5977">
        <f t="shared" si="283"/>
        <v>1</v>
      </c>
      <c r="E5977" t="str">
        <f t="shared" ca="1" si="284"/>
        <v>MTD orders shipped</v>
      </c>
      <c r="F5977" t="s">
        <v>3539</v>
      </c>
      <c r="G5977" t="s">
        <v>335</v>
      </c>
      <c r="H5977" t="s">
        <v>13036</v>
      </c>
      <c r="I5977" s="6">
        <v>44014.49391203704</v>
      </c>
      <c r="J5977" t="s">
        <v>16</v>
      </c>
      <c r="K5977" s="6">
        <v>44014.730891203704</v>
      </c>
      <c r="M5977" t="s">
        <v>13037</v>
      </c>
      <c r="N5977" t="s">
        <v>13038</v>
      </c>
      <c r="Q5977" t="s">
        <v>13039</v>
      </c>
      <c r="R5977" t="s">
        <v>397</v>
      </c>
      <c r="S5977" t="s">
        <v>13040</v>
      </c>
      <c r="T5977" t="s">
        <v>338</v>
      </c>
      <c r="U5977" t="s">
        <v>530</v>
      </c>
      <c r="W5977" t="s">
        <v>13041</v>
      </c>
      <c r="Z5977" t="s">
        <v>13037</v>
      </c>
      <c r="AA5977" t="s">
        <v>13038</v>
      </c>
      <c r="AD5977" t="s">
        <v>13039</v>
      </c>
      <c r="AE5977" t="s">
        <v>397</v>
      </c>
      <c r="AF5977" t="s">
        <v>13040</v>
      </c>
      <c r="AG5977" t="s">
        <v>338</v>
      </c>
      <c r="AH5977" t="s">
        <v>530</v>
      </c>
      <c r="AJ5977" t="s">
        <v>13041</v>
      </c>
      <c r="AL5977" t="s">
        <v>339</v>
      </c>
      <c r="AM5977">
        <v>1</v>
      </c>
      <c r="AN5977">
        <v>1</v>
      </c>
      <c r="AO5977">
        <v>14899</v>
      </c>
      <c r="AQ5977">
        <v>124468</v>
      </c>
      <c r="AR5977">
        <v>53920001</v>
      </c>
      <c r="AS5977" t="s">
        <v>42</v>
      </c>
      <c r="AT5977" t="s">
        <v>40</v>
      </c>
      <c r="AW5977" t="s">
        <v>343</v>
      </c>
      <c r="BY5977" t="s">
        <v>342</v>
      </c>
      <c r="EQ5977">
        <v>247476</v>
      </c>
      <c r="ER5977" t="s">
        <v>13042</v>
      </c>
      <c r="EV5977">
        <v>17290799</v>
      </c>
      <c r="EW5977">
        <v>928</v>
      </c>
      <c r="EX5977">
        <v>221665</v>
      </c>
      <c r="EY5977" t="s">
        <v>13043</v>
      </c>
      <c r="EZ5977">
        <v>1</v>
      </c>
      <c r="FC5977">
        <v>95384</v>
      </c>
      <c r="FD5977" t="s">
        <v>3530</v>
      </c>
    </row>
    <row r="5978" spans="1:160" x14ac:dyDescent="0.3">
      <c r="A5978" t="str">
        <f>VLOOKUP(B5978,Table2[],3,FALSE)</f>
        <v>Digital</v>
      </c>
      <c r="B5978" t="str">
        <f>IF(OR(ISNUMBER(FIND("QVC",Z5978)),ISNUMBER(FIND("QVC",AL5978))),"QVC",IF(OR(ISNUMBER(FIND("NCO",H5978)),ISNUMBER(FIND("NCO",Y5978))), "NCO", IF(AL5978="consumer","PMD.com",VLOOKUP(LEFT(H5978,2),Tables!$E$1:$F$11,2,FALSE))))</f>
        <v>PMD.com</v>
      </c>
      <c r="C5978">
        <f t="shared" si="282"/>
        <v>52430001</v>
      </c>
      <c r="D5978">
        <f t="shared" si="283"/>
        <v>1</v>
      </c>
      <c r="E5978" t="str">
        <f t="shared" ca="1" si="284"/>
        <v>MTD orders shipped</v>
      </c>
      <c r="F5978" t="s">
        <v>3539</v>
      </c>
      <c r="G5978" t="s">
        <v>335</v>
      </c>
      <c r="H5978" t="s">
        <v>13036</v>
      </c>
      <c r="I5978" s="6">
        <v>44014.49391203704</v>
      </c>
      <c r="J5978" t="s">
        <v>16</v>
      </c>
      <c r="K5978" s="6">
        <v>44014.730891203704</v>
      </c>
      <c r="M5978" t="s">
        <v>13037</v>
      </c>
      <c r="N5978" t="s">
        <v>13038</v>
      </c>
      <c r="Q5978" t="s">
        <v>13039</v>
      </c>
      <c r="R5978" t="s">
        <v>397</v>
      </c>
      <c r="S5978" t="s">
        <v>13040</v>
      </c>
      <c r="T5978" t="s">
        <v>338</v>
      </c>
      <c r="U5978" t="s">
        <v>530</v>
      </c>
      <c r="W5978" t="s">
        <v>13041</v>
      </c>
      <c r="Z5978" t="s">
        <v>13037</v>
      </c>
      <c r="AA5978" t="s">
        <v>13038</v>
      </c>
      <c r="AD5978" t="s">
        <v>13039</v>
      </c>
      <c r="AE5978" t="s">
        <v>397</v>
      </c>
      <c r="AF5978" t="s">
        <v>13040</v>
      </c>
      <c r="AG5978" t="s">
        <v>338</v>
      </c>
      <c r="AH5978" t="s">
        <v>530</v>
      </c>
      <c r="AJ5978" t="s">
        <v>13041</v>
      </c>
      <c r="AL5978" t="s">
        <v>339</v>
      </c>
      <c r="AM5978">
        <v>1</v>
      </c>
      <c r="AN5978">
        <v>1</v>
      </c>
      <c r="AO5978">
        <v>12063</v>
      </c>
      <c r="AQ5978">
        <v>127155</v>
      </c>
      <c r="AR5978">
        <v>52430001</v>
      </c>
      <c r="AS5978" t="s">
        <v>9635</v>
      </c>
      <c r="AT5978" t="s">
        <v>75</v>
      </c>
      <c r="AW5978" t="s">
        <v>340</v>
      </c>
      <c r="AX5978" t="s">
        <v>340</v>
      </c>
      <c r="AY5978" t="s">
        <v>357</v>
      </c>
      <c r="AZ5978" t="s">
        <v>363</v>
      </c>
      <c r="BY5978" t="s">
        <v>342</v>
      </c>
      <c r="EQ5978">
        <v>252868</v>
      </c>
      <c r="ER5978" t="s">
        <v>13042</v>
      </c>
      <c r="EV5978">
        <v>17290799</v>
      </c>
      <c r="EW5978">
        <v>928</v>
      </c>
      <c r="EX5978">
        <v>221665</v>
      </c>
      <c r="EY5978" t="s">
        <v>13043</v>
      </c>
      <c r="EZ5978">
        <v>1</v>
      </c>
      <c r="FC5978">
        <v>95384</v>
      </c>
      <c r="FD5978" t="s">
        <v>3530</v>
      </c>
    </row>
    <row r="5979" spans="1:160" x14ac:dyDescent="0.3">
      <c r="A5979" t="str">
        <f>VLOOKUP(B5979,Table2[],3,FALSE)</f>
        <v>Digital</v>
      </c>
      <c r="B5979" t="str">
        <f>IF(OR(ISNUMBER(FIND("QVC",Z5979)),ISNUMBER(FIND("QVC",AL5979))),"QVC",IF(OR(ISNUMBER(FIND("NCO",H5979)),ISNUMBER(FIND("NCO",Y5979))), "NCO", IF(AL5979="consumer","PMD.com",VLOOKUP(LEFT(H5979,2),Tables!$E$1:$F$11,2,FALSE))))</f>
        <v>PMD.com</v>
      </c>
      <c r="C5979">
        <f t="shared" si="282"/>
        <v>7807</v>
      </c>
      <c r="D5979">
        <f t="shared" si="283"/>
        <v>1</v>
      </c>
      <c r="E5979" t="str">
        <f t="shared" ca="1" si="284"/>
        <v>MTD orders shipped</v>
      </c>
      <c r="F5979" t="s">
        <v>3539</v>
      </c>
      <c r="G5979" t="s">
        <v>335</v>
      </c>
      <c r="H5979" t="s">
        <v>13036</v>
      </c>
      <c r="I5979" s="6">
        <v>44014.49391203704</v>
      </c>
      <c r="J5979" t="s">
        <v>16</v>
      </c>
      <c r="K5979" s="6">
        <v>44014.730891203704</v>
      </c>
      <c r="M5979" t="s">
        <v>13037</v>
      </c>
      <c r="N5979" t="s">
        <v>13038</v>
      </c>
      <c r="Q5979" t="s">
        <v>13039</v>
      </c>
      <c r="R5979" t="s">
        <v>397</v>
      </c>
      <c r="S5979" t="s">
        <v>13040</v>
      </c>
      <c r="T5979" t="s">
        <v>338</v>
      </c>
      <c r="U5979" t="s">
        <v>530</v>
      </c>
      <c r="W5979" t="s">
        <v>13041</v>
      </c>
      <c r="Z5979" t="s">
        <v>13037</v>
      </c>
      <c r="AA5979" t="s">
        <v>13038</v>
      </c>
      <c r="AD5979" t="s">
        <v>13039</v>
      </c>
      <c r="AE5979" t="s">
        <v>397</v>
      </c>
      <c r="AF5979" t="s">
        <v>13040</v>
      </c>
      <c r="AG5979" t="s">
        <v>338</v>
      </c>
      <c r="AH5979" t="s">
        <v>530</v>
      </c>
      <c r="AJ5979" t="s">
        <v>13041</v>
      </c>
      <c r="AL5979" t="s">
        <v>339</v>
      </c>
      <c r="AM5979">
        <v>1</v>
      </c>
      <c r="AN5979">
        <v>1</v>
      </c>
      <c r="AO5979">
        <v>6083</v>
      </c>
      <c r="AQ5979">
        <v>127429</v>
      </c>
      <c r="AR5979">
        <v>7807</v>
      </c>
      <c r="AS5979" t="s">
        <v>958</v>
      </c>
      <c r="AT5979" t="s">
        <v>152</v>
      </c>
      <c r="AW5979" t="s">
        <v>343</v>
      </c>
      <c r="BY5979" t="s">
        <v>342</v>
      </c>
      <c r="EQ5979">
        <v>250033</v>
      </c>
      <c r="ER5979" t="s">
        <v>13042</v>
      </c>
      <c r="EV5979">
        <v>17290799</v>
      </c>
      <c r="EW5979">
        <v>928</v>
      </c>
      <c r="EX5979">
        <v>221665</v>
      </c>
      <c r="EY5979" t="s">
        <v>13043</v>
      </c>
      <c r="EZ5979">
        <v>1</v>
      </c>
      <c r="FC5979">
        <v>7807</v>
      </c>
      <c r="FD5979" t="s">
        <v>152</v>
      </c>
    </row>
    <row r="5980" spans="1:160" x14ac:dyDescent="0.3">
      <c r="A5980" t="str">
        <f>VLOOKUP(B5980,Table2[],3,FALSE)</f>
        <v>Digital</v>
      </c>
      <c r="B5980" t="str">
        <f>IF(OR(ISNUMBER(FIND("QVC",Z5980)),ISNUMBER(FIND("QVC",AL5980))),"QVC",IF(OR(ISNUMBER(FIND("NCO",H5980)),ISNUMBER(FIND("NCO",Y5980))), "NCO", IF(AL5980="consumer","PMD.com",VLOOKUP(LEFT(H5980,2),Tables!$E$1:$F$11,2,FALSE))))</f>
        <v>PMD.com</v>
      </c>
      <c r="C5980">
        <f t="shared" si="282"/>
        <v>51090030</v>
      </c>
      <c r="D5980">
        <f t="shared" si="283"/>
        <v>1</v>
      </c>
      <c r="E5980" t="str">
        <f t="shared" ca="1" si="284"/>
        <v>MTD orders shipped</v>
      </c>
      <c r="F5980" t="s">
        <v>3539</v>
      </c>
      <c r="G5980" t="s">
        <v>335</v>
      </c>
      <c r="H5980" t="s">
        <v>13036</v>
      </c>
      <c r="I5980" s="6">
        <v>44014.49391203704</v>
      </c>
      <c r="J5980" t="s">
        <v>16</v>
      </c>
      <c r="K5980" s="6">
        <v>44014.730891203704</v>
      </c>
      <c r="M5980" t="s">
        <v>13037</v>
      </c>
      <c r="N5980" t="s">
        <v>13038</v>
      </c>
      <c r="Q5980" t="s">
        <v>13039</v>
      </c>
      <c r="R5980" t="s">
        <v>397</v>
      </c>
      <c r="S5980" t="s">
        <v>13040</v>
      </c>
      <c r="T5980" t="s">
        <v>338</v>
      </c>
      <c r="U5980" t="s">
        <v>530</v>
      </c>
      <c r="W5980" t="s">
        <v>13041</v>
      </c>
      <c r="Z5980" t="s">
        <v>13037</v>
      </c>
      <c r="AA5980" t="s">
        <v>13038</v>
      </c>
      <c r="AD5980" t="s">
        <v>13039</v>
      </c>
      <c r="AE5980" t="s">
        <v>397</v>
      </c>
      <c r="AF5980" t="s">
        <v>13040</v>
      </c>
      <c r="AG5980" t="s">
        <v>338</v>
      </c>
      <c r="AH5980" t="s">
        <v>530</v>
      </c>
      <c r="AJ5980" t="s">
        <v>13041</v>
      </c>
      <c r="AL5980" t="s">
        <v>339</v>
      </c>
      <c r="AM5980">
        <v>1</v>
      </c>
      <c r="AN5980">
        <v>1</v>
      </c>
      <c r="AO5980">
        <v>6688</v>
      </c>
      <c r="AQ5980">
        <v>125960</v>
      </c>
      <c r="AR5980">
        <v>51090030</v>
      </c>
      <c r="AS5980" t="s">
        <v>3043</v>
      </c>
      <c r="AT5980" t="s">
        <v>628</v>
      </c>
      <c r="AW5980" t="s">
        <v>343</v>
      </c>
      <c r="BY5980" t="s">
        <v>342</v>
      </c>
      <c r="BZ5980" t="b">
        <v>0</v>
      </c>
      <c r="EQ5980">
        <v>243047</v>
      </c>
      <c r="ER5980" t="s">
        <v>13042</v>
      </c>
      <c r="EV5980">
        <v>17290799</v>
      </c>
      <c r="EW5980">
        <v>928</v>
      </c>
      <c r="EX5980">
        <v>221665</v>
      </c>
      <c r="EY5980" t="s">
        <v>13043</v>
      </c>
      <c r="EZ5980">
        <v>1</v>
      </c>
      <c r="FC5980">
        <v>95384</v>
      </c>
      <c r="FD5980" t="s">
        <v>3530</v>
      </c>
    </row>
    <row r="5981" spans="1:160" x14ac:dyDescent="0.3">
      <c r="A5981" t="str">
        <f>VLOOKUP(B5981,Table2[],3,FALSE)</f>
        <v>Digital</v>
      </c>
      <c r="B5981" t="str">
        <f>IF(OR(ISNUMBER(FIND("QVC",Z5981)),ISNUMBER(FIND("QVC",AL5981))),"QVC",IF(OR(ISNUMBER(FIND("NCO",H5981)),ISNUMBER(FIND("NCO",Y5981))), "NCO", IF(AL5981="consumer","PMD.com",VLOOKUP(LEFT(H5981,2),Tables!$E$1:$F$11,2,FALSE))))</f>
        <v>PMD.com</v>
      </c>
      <c r="C5981">
        <f t="shared" si="282"/>
        <v>53450001</v>
      </c>
      <c r="D5981">
        <f t="shared" si="283"/>
        <v>1</v>
      </c>
      <c r="E5981" t="str">
        <f t="shared" ca="1" si="284"/>
        <v>MTD orders shipped</v>
      </c>
      <c r="F5981" t="s">
        <v>3539</v>
      </c>
      <c r="G5981" t="s">
        <v>335</v>
      </c>
      <c r="H5981" t="s">
        <v>13044</v>
      </c>
      <c r="I5981" s="6">
        <v>44014.586238425924</v>
      </c>
      <c r="J5981" t="s">
        <v>16</v>
      </c>
      <c r="K5981" s="6">
        <v>44014.731134259258</v>
      </c>
      <c r="M5981" t="s">
        <v>13045</v>
      </c>
      <c r="N5981" t="s">
        <v>13046</v>
      </c>
      <c r="O5981" t="s">
        <v>13047</v>
      </c>
      <c r="Q5981" t="s">
        <v>641</v>
      </c>
      <c r="R5981" t="s">
        <v>389</v>
      </c>
      <c r="S5981">
        <v>10803</v>
      </c>
      <c r="T5981" t="s">
        <v>338</v>
      </c>
      <c r="U5981" t="s">
        <v>530</v>
      </c>
      <c r="W5981" t="s">
        <v>13048</v>
      </c>
      <c r="Z5981" t="s">
        <v>13045</v>
      </c>
      <c r="AA5981" t="s">
        <v>13046</v>
      </c>
      <c r="AB5981" t="s">
        <v>13047</v>
      </c>
      <c r="AD5981" t="s">
        <v>641</v>
      </c>
      <c r="AE5981" t="s">
        <v>389</v>
      </c>
      <c r="AF5981">
        <v>10803</v>
      </c>
      <c r="AG5981" t="s">
        <v>338</v>
      </c>
      <c r="AH5981" t="s">
        <v>530</v>
      </c>
      <c r="AJ5981" t="s">
        <v>13048</v>
      </c>
      <c r="AL5981" t="s">
        <v>339</v>
      </c>
      <c r="AM5981">
        <v>1</v>
      </c>
      <c r="AN5981">
        <v>1</v>
      </c>
      <c r="AO5981">
        <v>6117</v>
      </c>
      <c r="AQ5981">
        <v>124723</v>
      </c>
      <c r="AR5981">
        <v>53450001</v>
      </c>
      <c r="AS5981" t="s">
        <v>89</v>
      </c>
      <c r="AT5981" t="s">
        <v>144</v>
      </c>
      <c r="AW5981" t="s">
        <v>340</v>
      </c>
      <c r="AX5981" t="s">
        <v>340</v>
      </c>
      <c r="AY5981" t="s">
        <v>345</v>
      </c>
      <c r="AZ5981">
        <v>0</v>
      </c>
      <c r="EQ5981">
        <v>252730</v>
      </c>
      <c r="ER5981" t="s">
        <v>13049</v>
      </c>
      <c r="EV5981">
        <v>17291159</v>
      </c>
      <c r="EW5981">
        <v>928</v>
      </c>
      <c r="EX5981">
        <v>221706</v>
      </c>
      <c r="EY5981" t="s">
        <v>13050</v>
      </c>
      <c r="EZ5981">
        <v>1</v>
      </c>
      <c r="FC5981">
        <v>53450001</v>
      </c>
      <c r="FD5981" t="s">
        <v>144</v>
      </c>
    </row>
    <row r="5982" spans="1:160" x14ac:dyDescent="0.3">
      <c r="A5982" t="str">
        <f>VLOOKUP(B5982,Table2[],3,FALSE)</f>
        <v>Digital</v>
      </c>
      <c r="B5982" t="str">
        <f>IF(OR(ISNUMBER(FIND("QVC",Z5982)),ISNUMBER(FIND("QVC",AL5982))),"QVC",IF(OR(ISNUMBER(FIND("NCO",H5982)),ISNUMBER(FIND("NCO",Y5982))), "NCO", IF(AL5982="consumer","PMD.com",VLOOKUP(LEFT(H5982,2),Tables!$E$1:$F$11,2,FALSE))))</f>
        <v>PMD.com</v>
      </c>
      <c r="C5982">
        <f t="shared" si="282"/>
        <v>51090030</v>
      </c>
      <c r="D5982">
        <f t="shared" si="283"/>
        <v>1</v>
      </c>
      <c r="E5982" t="str">
        <f t="shared" ca="1" si="284"/>
        <v>MTD orders shipped</v>
      </c>
      <c r="F5982" t="s">
        <v>3539</v>
      </c>
      <c r="G5982" t="s">
        <v>335</v>
      </c>
      <c r="H5982" t="s">
        <v>13044</v>
      </c>
      <c r="I5982" s="6">
        <v>44014.586238425924</v>
      </c>
      <c r="J5982" t="s">
        <v>16</v>
      </c>
      <c r="K5982" s="6">
        <v>44014.731134259258</v>
      </c>
      <c r="M5982" t="s">
        <v>13045</v>
      </c>
      <c r="N5982" t="s">
        <v>13046</v>
      </c>
      <c r="O5982" t="s">
        <v>13047</v>
      </c>
      <c r="Q5982" t="s">
        <v>641</v>
      </c>
      <c r="R5982" t="s">
        <v>389</v>
      </c>
      <c r="S5982">
        <v>10803</v>
      </c>
      <c r="T5982" t="s">
        <v>338</v>
      </c>
      <c r="U5982" t="s">
        <v>530</v>
      </c>
      <c r="W5982" t="s">
        <v>13048</v>
      </c>
      <c r="Z5982" t="s">
        <v>13045</v>
      </c>
      <c r="AA5982" t="s">
        <v>13046</v>
      </c>
      <c r="AB5982" t="s">
        <v>13047</v>
      </c>
      <c r="AD5982" t="s">
        <v>641</v>
      </c>
      <c r="AE5982" t="s">
        <v>389</v>
      </c>
      <c r="AF5982">
        <v>10803</v>
      </c>
      <c r="AG5982" t="s">
        <v>338</v>
      </c>
      <c r="AH5982" t="s">
        <v>530</v>
      </c>
      <c r="AJ5982" t="s">
        <v>13048</v>
      </c>
      <c r="AL5982" t="s">
        <v>339</v>
      </c>
      <c r="AM5982">
        <v>1</v>
      </c>
      <c r="AN5982">
        <v>1</v>
      </c>
      <c r="AO5982">
        <v>6688</v>
      </c>
      <c r="AQ5982">
        <v>125960</v>
      </c>
      <c r="AR5982">
        <v>51090030</v>
      </c>
      <c r="AS5982" t="s">
        <v>3043</v>
      </c>
      <c r="AT5982" t="s">
        <v>628</v>
      </c>
      <c r="AW5982" t="s">
        <v>343</v>
      </c>
      <c r="BY5982" t="s">
        <v>342</v>
      </c>
      <c r="BZ5982" t="b">
        <v>0</v>
      </c>
      <c r="EQ5982">
        <v>243047</v>
      </c>
      <c r="ER5982" t="s">
        <v>13049</v>
      </c>
      <c r="EV5982">
        <v>17291159</v>
      </c>
      <c r="EW5982">
        <v>928</v>
      </c>
      <c r="EX5982">
        <v>221706</v>
      </c>
      <c r="EY5982" t="s">
        <v>13050</v>
      </c>
      <c r="EZ5982">
        <v>1</v>
      </c>
      <c r="FC5982">
        <v>95385</v>
      </c>
      <c r="FD5982" t="s">
        <v>3531</v>
      </c>
    </row>
    <row r="5983" spans="1:160" x14ac:dyDescent="0.3">
      <c r="A5983" t="str">
        <f>VLOOKUP(B5983,Table2[],3,FALSE)</f>
        <v>Digital</v>
      </c>
      <c r="B5983" t="str">
        <f>IF(OR(ISNUMBER(FIND("QVC",Z5983)),ISNUMBER(FIND("QVC",AL5983))),"QVC",IF(OR(ISNUMBER(FIND("NCO",H5983)),ISNUMBER(FIND("NCO",Y5983))), "NCO", IF(AL5983="consumer","PMD.com",VLOOKUP(LEFT(H5983,2),Tables!$E$1:$F$11,2,FALSE))))</f>
        <v>PMD.com</v>
      </c>
      <c r="C5983">
        <f t="shared" si="282"/>
        <v>52430001</v>
      </c>
      <c r="D5983">
        <f t="shared" si="283"/>
        <v>1</v>
      </c>
      <c r="E5983" t="str">
        <f t="shared" ca="1" si="284"/>
        <v>MTD orders shipped</v>
      </c>
      <c r="F5983" t="s">
        <v>3539</v>
      </c>
      <c r="G5983" t="s">
        <v>335</v>
      </c>
      <c r="H5983" t="s">
        <v>13044</v>
      </c>
      <c r="I5983" s="6">
        <v>44014.586238425924</v>
      </c>
      <c r="J5983" t="s">
        <v>16</v>
      </c>
      <c r="K5983" s="6">
        <v>44014.731134259258</v>
      </c>
      <c r="M5983" t="s">
        <v>13045</v>
      </c>
      <c r="N5983" t="s">
        <v>13046</v>
      </c>
      <c r="O5983" t="s">
        <v>13047</v>
      </c>
      <c r="Q5983" t="s">
        <v>641</v>
      </c>
      <c r="R5983" t="s">
        <v>389</v>
      </c>
      <c r="S5983">
        <v>10803</v>
      </c>
      <c r="T5983" t="s">
        <v>338</v>
      </c>
      <c r="U5983" t="s">
        <v>530</v>
      </c>
      <c r="W5983" t="s">
        <v>13048</v>
      </c>
      <c r="Z5983" t="s">
        <v>13045</v>
      </c>
      <c r="AA5983" t="s">
        <v>13046</v>
      </c>
      <c r="AB5983" t="s">
        <v>13047</v>
      </c>
      <c r="AD5983" t="s">
        <v>641</v>
      </c>
      <c r="AE5983" t="s">
        <v>389</v>
      </c>
      <c r="AF5983">
        <v>10803</v>
      </c>
      <c r="AG5983" t="s">
        <v>338</v>
      </c>
      <c r="AH5983" t="s">
        <v>530</v>
      </c>
      <c r="AJ5983" t="s">
        <v>13048</v>
      </c>
      <c r="AL5983" t="s">
        <v>339</v>
      </c>
      <c r="AM5983">
        <v>1</v>
      </c>
      <c r="AN5983">
        <v>1</v>
      </c>
      <c r="AO5983">
        <v>12063</v>
      </c>
      <c r="AQ5983">
        <v>127155</v>
      </c>
      <c r="AR5983">
        <v>52430001</v>
      </c>
      <c r="AS5983" t="s">
        <v>9635</v>
      </c>
      <c r="AT5983" t="s">
        <v>75</v>
      </c>
      <c r="AW5983" t="s">
        <v>340</v>
      </c>
      <c r="AX5983" t="s">
        <v>340</v>
      </c>
      <c r="AY5983" t="s">
        <v>357</v>
      </c>
      <c r="AZ5983" t="s">
        <v>363</v>
      </c>
      <c r="BY5983" t="s">
        <v>342</v>
      </c>
      <c r="EQ5983">
        <v>252868</v>
      </c>
      <c r="ER5983" t="s">
        <v>13049</v>
      </c>
      <c r="EV5983">
        <v>17291159</v>
      </c>
      <c r="EW5983">
        <v>928</v>
      </c>
      <c r="EX5983">
        <v>221706</v>
      </c>
      <c r="EY5983" t="s">
        <v>13050</v>
      </c>
      <c r="EZ5983">
        <v>1</v>
      </c>
      <c r="FC5983">
        <v>95385</v>
      </c>
      <c r="FD5983" t="s">
        <v>3531</v>
      </c>
    </row>
    <row r="5984" spans="1:160" x14ac:dyDescent="0.3">
      <c r="A5984" t="str">
        <f>VLOOKUP(B5984,Table2[],3,FALSE)</f>
        <v>Digital</v>
      </c>
      <c r="B5984" t="str">
        <f>IF(OR(ISNUMBER(FIND("QVC",Z5984)),ISNUMBER(FIND("QVC",AL5984))),"QVC",IF(OR(ISNUMBER(FIND("NCO",H5984)),ISNUMBER(FIND("NCO",Y5984))), "NCO", IF(AL5984="consumer","PMD.com",VLOOKUP(LEFT(H5984,2),Tables!$E$1:$F$11,2,FALSE))))</f>
        <v>PMD.com</v>
      </c>
      <c r="C5984">
        <f t="shared" si="282"/>
        <v>5354</v>
      </c>
      <c r="D5984">
        <f t="shared" si="283"/>
        <v>1</v>
      </c>
      <c r="E5984" t="str">
        <f t="shared" ca="1" si="284"/>
        <v>MTD orders shipped</v>
      </c>
      <c r="F5984" t="s">
        <v>3539</v>
      </c>
      <c r="G5984" t="s">
        <v>335</v>
      </c>
      <c r="H5984" t="s">
        <v>13044</v>
      </c>
      <c r="I5984" s="6">
        <v>44014.586238425924</v>
      </c>
      <c r="J5984" t="s">
        <v>16</v>
      </c>
      <c r="K5984" s="6">
        <v>44014.731134259258</v>
      </c>
      <c r="M5984" t="s">
        <v>13045</v>
      </c>
      <c r="N5984" t="s">
        <v>13046</v>
      </c>
      <c r="O5984" t="s">
        <v>13047</v>
      </c>
      <c r="Q5984" t="s">
        <v>641</v>
      </c>
      <c r="R5984" t="s">
        <v>389</v>
      </c>
      <c r="S5984">
        <v>10803</v>
      </c>
      <c r="T5984" t="s">
        <v>338</v>
      </c>
      <c r="U5984" t="s">
        <v>530</v>
      </c>
      <c r="W5984" t="s">
        <v>13048</v>
      </c>
      <c r="Z5984" t="s">
        <v>13045</v>
      </c>
      <c r="AA5984" t="s">
        <v>13046</v>
      </c>
      <c r="AB5984" t="s">
        <v>13047</v>
      </c>
      <c r="AD5984" t="s">
        <v>641</v>
      </c>
      <c r="AE5984" t="s">
        <v>389</v>
      </c>
      <c r="AF5984">
        <v>10803</v>
      </c>
      <c r="AG5984" t="s">
        <v>338</v>
      </c>
      <c r="AH5984" t="s">
        <v>530</v>
      </c>
      <c r="AJ5984" t="s">
        <v>13048</v>
      </c>
      <c r="AL5984" t="s">
        <v>339</v>
      </c>
      <c r="AM5984">
        <v>1</v>
      </c>
      <c r="AN5984">
        <v>1</v>
      </c>
      <c r="AO5984">
        <v>5214</v>
      </c>
      <c r="AQ5984">
        <v>124518</v>
      </c>
      <c r="AR5984">
        <v>5354</v>
      </c>
      <c r="AS5984" t="s">
        <v>1753</v>
      </c>
      <c r="AT5984" t="s">
        <v>103</v>
      </c>
      <c r="AW5984" t="s">
        <v>340</v>
      </c>
      <c r="AX5984" t="s">
        <v>340</v>
      </c>
      <c r="AY5984" t="s">
        <v>351</v>
      </c>
      <c r="AZ5984" t="s">
        <v>415</v>
      </c>
      <c r="BY5984" t="s">
        <v>342</v>
      </c>
      <c r="EQ5984">
        <v>249176</v>
      </c>
      <c r="ER5984" t="s">
        <v>13049</v>
      </c>
      <c r="EV5984">
        <v>17291159</v>
      </c>
      <c r="EW5984">
        <v>928</v>
      </c>
      <c r="EX5984">
        <v>221706</v>
      </c>
      <c r="EY5984" t="s">
        <v>13050</v>
      </c>
      <c r="EZ5984">
        <v>1</v>
      </c>
      <c r="FC5984">
        <v>5354</v>
      </c>
      <c r="FD5984" t="s">
        <v>103</v>
      </c>
    </row>
    <row r="5985" spans="1:160" x14ac:dyDescent="0.3">
      <c r="A5985" t="str">
        <f>VLOOKUP(B5985,Table2[],3,FALSE)</f>
        <v>Digital</v>
      </c>
      <c r="B5985" t="str">
        <f>IF(OR(ISNUMBER(FIND("QVC",Z5985)),ISNUMBER(FIND("QVC",AL5985))),"QVC",IF(OR(ISNUMBER(FIND("NCO",H5985)),ISNUMBER(FIND("NCO",Y5985))), "NCO", IF(AL5985="consumer","PMD.com",VLOOKUP(LEFT(H5985,2),Tables!$E$1:$F$11,2,FALSE))))</f>
        <v>PMD.com</v>
      </c>
      <c r="C5985">
        <f t="shared" si="282"/>
        <v>53920001</v>
      </c>
      <c r="D5985">
        <f t="shared" si="283"/>
        <v>1</v>
      </c>
      <c r="E5985" t="str">
        <f t="shared" ca="1" si="284"/>
        <v>MTD orders shipped</v>
      </c>
      <c r="F5985" t="s">
        <v>3539</v>
      </c>
      <c r="G5985" t="s">
        <v>335</v>
      </c>
      <c r="H5985" t="s">
        <v>13044</v>
      </c>
      <c r="I5985" s="6">
        <v>44014.586238425924</v>
      </c>
      <c r="J5985" t="s">
        <v>16</v>
      </c>
      <c r="K5985" s="6">
        <v>44014.731134259258</v>
      </c>
      <c r="M5985" t="s">
        <v>13045</v>
      </c>
      <c r="N5985" t="s">
        <v>13046</v>
      </c>
      <c r="O5985" t="s">
        <v>13047</v>
      </c>
      <c r="Q5985" t="s">
        <v>641</v>
      </c>
      <c r="R5985" t="s">
        <v>389</v>
      </c>
      <c r="S5985">
        <v>10803</v>
      </c>
      <c r="T5985" t="s">
        <v>338</v>
      </c>
      <c r="U5985" t="s">
        <v>530</v>
      </c>
      <c r="W5985" t="s">
        <v>13048</v>
      </c>
      <c r="Z5985" t="s">
        <v>13045</v>
      </c>
      <c r="AA5985" t="s">
        <v>13046</v>
      </c>
      <c r="AB5985" t="s">
        <v>13047</v>
      </c>
      <c r="AD5985" t="s">
        <v>641</v>
      </c>
      <c r="AE5985" t="s">
        <v>389</v>
      </c>
      <c r="AF5985">
        <v>10803</v>
      </c>
      <c r="AG5985" t="s">
        <v>338</v>
      </c>
      <c r="AH5985" t="s">
        <v>530</v>
      </c>
      <c r="AJ5985" t="s">
        <v>13048</v>
      </c>
      <c r="AL5985" t="s">
        <v>339</v>
      </c>
      <c r="AM5985">
        <v>1</v>
      </c>
      <c r="AN5985">
        <v>1</v>
      </c>
      <c r="AO5985">
        <v>14899</v>
      </c>
      <c r="AQ5985">
        <v>124468</v>
      </c>
      <c r="AR5985">
        <v>53920001</v>
      </c>
      <c r="AS5985" t="s">
        <v>42</v>
      </c>
      <c r="AT5985" t="s">
        <v>40</v>
      </c>
      <c r="AW5985" t="s">
        <v>343</v>
      </c>
      <c r="BY5985" t="s">
        <v>342</v>
      </c>
      <c r="EQ5985">
        <v>247476</v>
      </c>
      <c r="ER5985" t="s">
        <v>13049</v>
      </c>
      <c r="EV5985">
        <v>17291159</v>
      </c>
      <c r="EW5985">
        <v>928</v>
      </c>
      <c r="EX5985">
        <v>221706</v>
      </c>
      <c r="EY5985" t="s">
        <v>13050</v>
      </c>
      <c r="EZ5985">
        <v>1</v>
      </c>
      <c r="FC5985">
        <v>95385</v>
      </c>
      <c r="FD5985" t="s">
        <v>3531</v>
      </c>
    </row>
    <row r="5986" spans="1:160" x14ac:dyDescent="0.3">
      <c r="A5986" t="str">
        <f>VLOOKUP(B5986,Table2[],3,FALSE)</f>
        <v>Digital</v>
      </c>
      <c r="B5986" t="str">
        <f>IF(OR(ISNUMBER(FIND("QVC",Z5986)),ISNUMBER(FIND("QVC",AL5986))),"QVC",IF(OR(ISNUMBER(FIND("NCO",H5986)),ISNUMBER(FIND("NCO",Y5986))), "NCO", IF(AL5986="consumer","PMD.com",VLOOKUP(LEFT(H5986,2),Tables!$E$1:$F$11,2,FALSE))))</f>
        <v>PMD.com</v>
      </c>
      <c r="C5986">
        <f t="shared" si="282"/>
        <v>5341030</v>
      </c>
      <c r="D5986">
        <f t="shared" si="283"/>
        <v>1</v>
      </c>
      <c r="E5986" t="str">
        <f t="shared" ca="1" si="284"/>
        <v>MTD orders shipped</v>
      </c>
      <c r="F5986" t="s">
        <v>3539</v>
      </c>
      <c r="G5986" t="s">
        <v>335</v>
      </c>
      <c r="H5986" t="s">
        <v>13044</v>
      </c>
      <c r="I5986" s="6">
        <v>44014.586238425924</v>
      </c>
      <c r="J5986" t="s">
        <v>16</v>
      </c>
      <c r="K5986" s="6">
        <v>44014.731134259258</v>
      </c>
      <c r="M5986" t="s">
        <v>13045</v>
      </c>
      <c r="N5986" t="s">
        <v>13046</v>
      </c>
      <c r="O5986" t="s">
        <v>13047</v>
      </c>
      <c r="Q5986" t="s">
        <v>641</v>
      </c>
      <c r="R5986" t="s">
        <v>389</v>
      </c>
      <c r="S5986">
        <v>10803</v>
      </c>
      <c r="T5986" t="s">
        <v>338</v>
      </c>
      <c r="U5986" t="s">
        <v>530</v>
      </c>
      <c r="W5986" t="s">
        <v>13048</v>
      </c>
      <c r="Z5986" t="s">
        <v>13045</v>
      </c>
      <c r="AA5986" t="s">
        <v>13046</v>
      </c>
      <c r="AB5986" t="s">
        <v>13047</v>
      </c>
      <c r="AD5986" t="s">
        <v>641</v>
      </c>
      <c r="AE5986" t="s">
        <v>389</v>
      </c>
      <c r="AF5986">
        <v>10803</v>
      </c>
      <c r="AG5986" t="s">
        <v>338</v>
      </c>
      <c r="AH5986" t="s">
        <v>530</v>
      </c>
      <c r="AJ5986" t="s">
        <v>13048</v>
      </c>
      <c r="AL5986" t="s">
        <v>339</v>
      </c>
      <c r="AM5986">
        <v>1</v>
      </c>
      <c r="AN5986">
        <v>1</v>
      </c>
      <c r="AO5986">
        <v>12859</v>
      </c>
      <c r="AQ5986">
        <v>124642</v>
      </c>
      <c r="AR5986">
        <v>5341030</v>
      </c>
      <c r="AS5986" t="s">
        <v>925</v>
      </c>
      <c r="AT5986" t="s">
        <v>926</v>
      </c>
      <c r="AW5986" t="s">
        <v>366</v>
      </c>
      <c r="AX5986" t="s">
        <v>366</v>
      </c>
      <c r="AY5986" t="s">
        <v>345</v>
      </c>
      <c r="AZ5986" t="s">
        <v>346</v>
      </c>
      <c r="BY5986" t="s">
        <v>342</v>
      </c>
      <c r="EQ5986">
        <v>243275</v>
      </c>
      <c r="ER5986" t="s">
        <v>13049</v>
      </c>
      <c r="EV5986">
        <v>17291159</v>
      </c>
      <c r="EW5986">
        <v>928</v>
      </c>
      <c r="EX5986">
        <v>221706</v>
      </c>
      <c r="EY5986" t="s">
        <v>13050</v>
      </c>
      <c r="EZ5986">
        <v>1</v>
      </c>
      <c r="FC5986">
        <v>95385</v>
      </c>
      <c r="FD5986" t="s">
        <v>3531</v>
      </c>
    </row>
    <row r="5987" spans="1:160" x14ac:dyDescent="0.3">
      <c r="A5987" t="str">
        <f>VLOOKUP(B5987,Table2[],3,FALSE)</f>
        <v>Digital</v>
      </c>
      <c r="B5987" t="str">
        <f>IF(OR(ISNUMBER(FIND("QVC",Z5987)),ISNUMBER(FIND("QVC",AL5987))),"QVC",IF(OR(ISNUMBER(FIND("NCO",H5987)),ISNUMBER(FIND("NCO",Y5987))), "NCO", IF(AL5987="consumer","PMD.com",VLOOKUP(LEFT(H5987,2),Tables!$E$1:$F$11,2,FALSE))))</f>
        <v>PMD.com</v>
      </c>
      <c r="C5987">
        <f t="shared" si="282"/>
        <v>51010001</v>
      </c>
      <c r="D5987">
        <f t="shared" si="283"/>
        <v>1</v>
      </c>
      <c r="E5987" t="str">
        <f t="shared" ca="1" si="284"/>
        <v>MTD orders shipped</v>
      </c>
      <c r="F5987" t="s">
        <v>3539</v>
      </c>
      <c r="G5987" t="s">
        <v>335</v>
      </c>
      <c r="H5987" t="s">
        <v>13051</v>
      </c>
      <c r="I5987" s="6">
        <v>44014.587326388886</v>
      </c>
      <c r="J5987" t="s">
        <v>16</v>
      </c>
      <c r="K5987" s="6">
        <v>44014.73133101852</v>
      </c>
      <c r="M5987" t="s">
        <v>13052</v>
      </c>
      <c r="N5987" t="s">
        <v>13053</v>
      </c>
      <c r="Q5987" t="s">
        <v>13054</v>
      </c>
      <c r="R5987" t="s">
        <v>372</v>
      </c>
      <c r="S5987" t="s">
        <v>13055</v>
      </c>
      <c r="T5987" t="s">
        <v>338</v>
      </c>
      <c r="U5987" t="s">
        <v>530</v>
      </c>
      <c r="W5987" t="s">
        <v>13056</v>
      </c>
      <c r="Z5987" t="s">
        <v>13052</v>
      </c>
      <c r="AA5987" t="s">
        <v>13053</v>
      </c>
      <c r="AD5987" t="s">
        <v>13054</v>
      </c>
      <c r="AE5987" t="s">
        <v>372</v>
      </c>
      <c r="AF5987" t="s">
        <v>13055</v>
      </c>
      <c r="AG5987" t="s">
        <v>338</v>
      </c>
      <c r="AH5987" t="s">
        <v>530</v>
      </c>
      <c r="AJ5987" t="s">
        <v>13056</v>
      </c>
      <c r="AL5987" t="s">
        <v>339</v>
      </c>
      <c r="AM5987">
        <v>1</v>
      </c>
      <c r="AN5987">
        <v>1</v>
      </c>
      <c r="AO5987">
        <v>8743</v>
      </c>
      <c r="AQ5987">
        <v>123868</v>
      </c>
      <c r="AR5987">
        <v>51010001</v>
      </c>
      <c r="AS5987" t="s">
        <v>48</v>
      </c>
      <c r="AT5987" t="s">
        <v>49</v>
      </c>
      <c r="AW5987" t="s">
        <v>340</v>
      </c>
      <c r="AX5987" t="s">
        <v>340</v>
      </c>
      <c r="AY5987" t="s">
        <v>357</v>
      </c>
      <c r="AZ5987" t="s">
        <v>363</v>
      </c>
      <c r="BY5987" t="s">
        <v>342</v>
      </c>
      <c r="EQ5987">
        <v>251450</v>
      </c>
      <c r="ER5987" t="s">
        <v>13057</v>
      </c>
      <c r="EV5987">
        <v>17291161</v>
      </c>
      <c r="EW5987">
        <v>928</v>
      </c>
      <c r="EX5987">
        <v>221707</v>
      </c>
      <c r="EY5987" t="s">
        <v>13058</v>
      </c>
      <c r="EZ5987">
        <v>1</v>
      </c>
      <c r="FC5987">
        <v>51010001</v>
      </c>
      <c r="FD5987" t="s">
        <v>49</v>
      </c>
    </row>
    <row r="5988" spans="1:160" x14ac:dyDescent="0.3">
      <c r="A5988" t="str">
        <f>VLOOKUP(B5988,Table2[],3,FALSE)</f>
        <v>Digital</v>
      </c>
      <c r="B5988" t="str">
        <f>IF(OR(ISNUMBER(FIND("QVC",Z5988)),ISNUMBER(FIND("QVC",AL5988))),"QVC",IF(OR(ISNUMBER(FIND("NCO",H5988)),ISNUMBER(FIND("NCO",Y5988))), "NCO", IF(AL5988="consumer","PMD.com",VLOOKUP(LEFT(H5988,2),Tables!$E$1:$F$11,2,FALSE))))</f>
        <v>PMD.com</v>
      </c>
      <c r="C5988">
        <f t="shared" si="282"/>
        <v>53160001</v>
      </c>
      <c r="D5988">
        <f t="shared" si="283"/>
        <v>1</v>
      </c>
      <c r="E5988" t="str">
        <f t="shared" ca="1" si="284"/>
        <v>MTD orders shipped</v>
      </c>
      <c r="F5988" t="s">
        <v>3539</v>
      </c>
      <c r="G5988" t="s">
        <v>335</v>
      </c>
      <c r="H5988" t="s">
        <v>13051</v>
      </c>
      <c r="I5988" s="6">
        <v>44014.587326388886</v>
      </c>
      <c r="J5988" t="s">
        <v>16</v>
      </c>
      <c r="K5988" s="6">
        <v>44014.73133101852</v>
      </c>
      <c r="M5988" t="s">
        <v>13052</v>
      </c>
      <c r="N5988" t="s">
        <v>13053</v>
      </c>
      <c r="Q5988" t="s">
        <v>13054</v>
      </c>
      <c r="R5988" t="s">
        <v>372</v>
      </c>
      <c r="S5988" t="s">
        <v>13055</v>
      </c>
      <c r="T5988" t="s">
        <v>338</v>
      </c>
      <c r="U5988" t="s">
        <v>530</v>
      </c>
      <c r="W5988" t="s">
        <v>13056</v>
      </c>
      <c r="Z5988" t="s">
        <v>13052</v>
      </c>
      <c r="AA5988" t="s">
        <v>13053</v>
      </c>
      <c r="AD5988" t="s">
        <v>13054</v>
      </c>
      <c r="AE5988" t="s">
        <v>372</v>
      </c>
      <c r="AF5988" t="s">
        <v>13055</v>
      </c>
      <c r="AG5988" t="s">
        <v>338</v>
      </c>
      <c r="AH5988" t="s">
        <v>530</v>
      </c>
      <c r="AJ5988" t="s">
        <v>13056</v>
      </c>
      <c r="AL5988" t="s">
        <v>339</v>
      </c>
      <c r="AM5988">
        <v>1</v>
      </c>
      <c r="AN5988">
        <v>1</v>
      </c>
      <c r="AO5988">
        <v>4322</v>
      </c>
      <c r="AQ5988">
        <v>124007</v>
      </c>
      <c r="AR5988">
        <v>53160001</v>
      </c>
      <c r="AS5988" t="s">
        <v>1895</v>
      </c>
      <c r="AT5988" t="s">
        <v>119</v>
      </c>
      <c r="AW5988" t="s">
        <v>340</v>
      </c>
      <c r="AX5988" t="s">
        <v>340</v>
      </c>
      <c r="AY5988" t="s">
        <v>341</v>
      </c>
      <c r="AZ5988">
        <v>0</v>
      </c>
      <c r="BY5988" t="s">
        <v>342</v>
      </c>
      <c r="EQ5988">
        <v>252959</v>
      </c>
      <c r="ER5988" t="s">
        <v>13057</v>
      </c>
      <c r="EV5988">
        <v>17291161</v>
      </c>
      <c r="EW5988">
        <v>928</v>
      </c>
      <c r="EX5988">
        <v>221707</v>
      </c>
      <c r="EY5988" t="s">
        <v>13058</v>
      </c>
      <c r="EZ5988">
        <v>1</v>
      </c>
      <c r="FC5988">
        <v>53160001</v>
      </c>
      <c r="FD5988" t="s">
        <v>119</v>
      </c>
    </row>
    <row r="5989" spans="1:160" x14ac:dyDescent="0.3">
      <c r="A5989" t="str">
        <f>VLOOKUP(B5989,Table2[],3,FALSE)</f>
        <v>Digital</v>
      </c>
      <c r="B5989" t="str">
        <f>IF(OR(ISNUMBER(FIND("QVC",Z5989)),ISNUMBER(FIND("QVC",AL5989))),"QVC",IF(OR(ISNUMBER(FIND("NCO",H5989)),ISNUMBER(FIND("NCO",Y5989))), "NCO", IF(AL5989="consumer","PMD.com",VLOOKUP(LEFT(H5989,2),Tables!$E$1:$F$11,2,FALSE))))</f>
        <v>PMD.com</v>
      </c>
      <c r="C5989">
        <f t="shared" si="282"/>
        <v>53160001</v>
      </c>
      <c r="D5989">
        <f t="shared" si="283"/>
        <v>2</v>
      </c>
      <c r="E5989" t="str">
        <f t="shared" ca="1" si="284"/>
        <v>MTD orders shipped</v>
      </c>
      <c r="F5989" t="s">
        <v>3539</v>
      </c>
      <c r="G5989" t="s">
        <v>335</v>
      </c>
      <c r="H5989" t="s">
        <v>13059</v>
      </c>
      <c r="I5989" s="6">
        <v>44014.554629629631</v>
      </c>
      <c r="J5989" t="s">
        <v>16</v>
      </c>
      <c r="K5989" s="6">
        <v>44014.731562499997</v>
      </c>
      <c r="M5989" t="s">
        <v>13060</v>
      </c>
      <c r="N5989" t="s">
        <v>13061</v>
      </c>
      <c r="Q5989" t="s">
        <v>13062</v>
      </c>
      <c r="R5989" t="s">
        <v>400</v>
      </c>
      <c r="S5989">
        <v>19002</v>
      </c>
      <c r="T5989" t="s">
        <v>338</v>
      </c>
      <c r="U5989" t="s">
        <v>530</v>
      </c>
      <c r="W5989" t="s">
        <v>13063</v>
      </c>
      <c r="Z5989" t="s">
        <v>13060</v>
      </c>
      <c r="AA5989" t="s">
        <v>13061</v>
      </c>
      <c r="AD5989" t="s">
        <v>13062</v>
      </c>
      <c r="AE5989" t="s">
        <v>400</v>
      </c>
      <c r="AF5989">
        <v>19002</v>
      </c>
      <c r="AG5989" t="s">
        <v>338</v>
      </c>
      <c r="AH5989" t="s">
        <v>530</v>
      </c>
      <c r="AJ5989" t="s">
        <v>13063</v>
      </c>
      <c r="AL5989" t="s">
        <v>339</v>
      </c>
      <c r="AM5989">
        <v>2</v>
      </c>
      <c r="AN5989">
        <v>2</v>
      </c>
      <c r="AO5989">
        <v>4322</v>
      </c>
      <c r="AQ5989">
        <v>124007</v>
      </c>
      <c r="AR5989">
        <v>53160001</v>
      </c>
      <c r="AS5989" t="s">
        <v>1895</v>
      </c>
      <c r="AT5989" t="s">
        <v>119</v>
      </c>
      <c r="AW5989" t="s">
        <v>340</v>
      </c>
      <c r="AX5989" t="s">
        <v>340</v>
      </c>
      <c r="AY5989" t="s">
        <v>341</v>
      </c>
      <c r="AZ5989">
        <v>0</v>
      </c>
      <c r="BY5989" t="s">
        <v>342</v>
      </c>
      <c r="EQ5989">
        <v>252959</v>
      </c>
      <c r="ER5989" t="s">
        <v>13064</v>
      </c>
      <c r="EV5989">
        <v>17291149</v>
      </c>
      <c r="EW5989">
        <v>928</v>
      </c>
      <c r="EX5989">
        <v>221696</v>
      </c>
      <c r="EY5989" t="s">
        <v>13065</v>
      </c>
      <c r="EZ5989">
        <v>1</v>
      </c>
      <c r="FC5989">
        <v>53160001</v>
      </c>
      <c r="FD5989" t="s">
        <v>119</v>
      </c>
    </row>
    <row r="5990" spans="1:160" x14ac:dyDescent="0.3">
      <c r="A5990" t="str">
        <f>VLOOKUP(B5990,Table2[],3,FALSE)</f>
        <v>Digital</v>
      </c>
      <c r="B5990" t="str">
        <f>IF(OR(ISNUMBER(FIND("QVC",Z5990)),ISNUMBER(FIND("QVC",AL5990))),"QVC",IF(OR(ISNUMBER(FIND("NCO",H5990)),ISNUMBER(FIND("NCO",Y5990))), "NCO", IF(AL5990="consumer","PMD.com",VLOOKUP(LEFT(H5990,2),Tables!$E$1:$F$11,2,FALSE))))</f>
        <v>PMD.com</v>
      </c>
      <c r="C5990">
        <f t="shared" si="282"/>
        <v>55090001</v>
      </c>
      <c r="D5990">
        <f t="shared" si="283"/>
        <v>2</v>
      </c>
      <c r="E5990" t="str">
        <f t="shared" ca="1" si="284"/>
        <v>MTD orders shipped</v>
      </c>
      <c r="F5990" t="s">
        <v>3539</v>
      </c>
      <c r="G5990" t="s">
        <v>335</v>
      </c>
      <c r="H5990" t="s">
        <v>13059</v>
      </c>
      <c r="I5990" s="6">
        <v>44014.554629629631</v>
      </c>
      <c r="J5990" t="s">
        <v>16</v>
      </c>
      <c r="K5990" s="6">
        <v>44014.731562499997</v>
      </c>
      <c r="M5990" t="s">
        <v>13060</v>
      </c>
      <c r="N5990" t="s">
        <v>13061</v>
      </c>
      <c r="Q5990" t="s">
        <v>13062</v>
      </c>
      <c r="R5990" t="s">
        <v>400</v>
      </c>
      <c r="S5990">
        <v>19002</v>
      </c>
      <c r="T5990" t="s">
        <v>338</v>
      </c>
      <c r="U5990" t="s">
        <v>530</v>
      </c>
      <c r="W5990" t="s">
        <v>13063</v>
      </c>
      <c r="Z5990" t="s">
        <v>13060</v>
      </c>
      <c r="AA5990" t="s">
        <v>13061</v>
      </c>
      <c r="AD5990" t="s">
        <v>13062</v>
      </c>
      <c r="AE5990" t="s">
        <v>400</v>
      </c>
      <c r="AF5990">
        <v>19002</v>
      </c>
      <c r="AG5990" t="s">
        <v>338</v>
      </c>
      <c r="AH5990" t="s">
        <v>530</v>
      </c>
      <c r="AJ5990" t="s">
        <v>13063</v>
      </c>
      <c r="AL5990" t="s">
        <v>339</v>
      </c>
      <c r="AM5990">
        <v>2</v>
      </c>
      <c r="AN5990">
        <v>2</v>
      </c>
      <c r="AO5990">
        <v>5013</v>
      </c>
      <c r="AQ5990">
        <v>124478</v>
      </c>
      <c r="AR5990">
        <v>55090001</v>
      </c>
      <c r="AS5990" t="s">
        <v>995</v>
      </c>
      <c r="AT5990" t="s">
        <v>165</v>
      </c>
      <c r="AW5990" t="s">
        <v>340</v>
      </c>
      <c r="AX5990" t="s">
        <v>340</v>
      </c>
      <c r="AY5990" t="s">
        <v>382</v>
      </c>
      <c r="AZ5990">
        <v>0</v>
      </c>
      <c r="BY5990" t="s">
        <v>342</v>
      </c>
      <c r="EQ5990">
        <v>251219</v>
      </c>
      <c r="ER5990" t="s">
        <v>13064</v>
      </c>
      <c r="EV5990">
        <v>17291149</v>
      </c>
      <c r="EW5990">
        <v>928</v>
      </c>
      <c r="EX5990">
        <v>221696</v>
      </c>
      <c r="EY5990" t="s">
        <v>13065</v>
      </c>
      <c r="EZ5990">
        <v>1</v>
      </c>
      <c r="FC5990">
        <v>55090001</v>
      </c>
      <c r="FD5990" t="s">
        <v>165</v>
      </c>
    </row>
    <row r="5991" spans="1:160" x14ac:dyDescent="0.3">
      <c r="A5991" t="str">
        <f>VLOOKUP(B5991,Table2[],3,FALSE)</f>
        <v>Digital</v>
      </c>
      <c r="B5991" t="str">
        <f>IF(OR(ISNUMBER(FIND("QVC",Z5991)),ISNUMBER(FIND("QVC",AL5991))),"QVC",IF(OR(ISNUMBER(FIND("NCO",H5991)),ISNUMBER(FIND("NCO",Y5991))), "NCO", IF(AL5991="consumer","PMD.com",VLOOKUP(LEFT(H5991,2),Tables!$E$1:$F$11,2,FALSE))))</f>
        <v>PMD.com</v>
      </c>
      <c r="C5991">
        <f t="shared" si="282"/>
        <v>51010001</v>
      </c>
      <c r="D5991">
        <f t="shared" si="283"/>
        <v>1</v>
      </c>
      <c r="E5991" t="str">
        <f t="shared" ca="1" si="284"/>
        <v>MTD orders shipped</v>
      </c>
      <c r="F5991" t="s">
        <v>3539</v>
      </c>
      <c r="G5991" t="s">
        <v>335</v>
      </c>
      <c r="H5991" t="s">
        <v>13059</v>
      </c>
      <c r="I5991" s="6">
        <v>44014.554629629631</v>
      </c>
      <c r="J5991" t="s">
        <v>16</v>
      </c>
      <c r="K5991" s="6">
        <v>44014.731562499997</v>
      </c>
      <c r="M5991" t="s">
        <v>13060</v>
      </c>
      <c r="N5991" t="s">
        <v>13061</v>
      </c>
      <c r="Q5991" t="s">
        <v>13062</v>
      </c>
      <c r="R5991" t="s">
        <v>400</v>
      </c>
      <c r="S5991">
        <v>19002</v>
      </c>
      <c r="T5991" t="s">
        <v>338</v>
      </c>
      <c r="U5991" t="s">
        <v>530</v>
      </c>
      <c r="W5991" t="s">
        <v>13063</v>
      </c>
      <c r="Z5991" t="s">
        <v>13060</v>
      </c>
      <c r="AA5991" t="s">
        <v>13061</v>
      </c>
      <c r="AD5991" t="s">
        <v>13062</v>
      </c>
      <c r="AE5991" t="s">
        <v>400</v>
      </c>
      <c r="AF5991">
        <v>19002</v>
      </c>
      <c r="AG5991" t="s">
        <v>338</v>
      </c>
      <c r="AH5991" t="s">
        <v>530</v>
      </c>
      <c r="AJ5991" t="s">
        <v>13063</v>
      </c>
      <c r="AL5991" t="s">
        <v>339</v>
      </c>
      <c r="AM5991">
        <v>1</v>
      </c>
      <c r="AN5991">
        <v>1</v>
      </c>
      <c r="AO5991">
        <v>8743</v>
      </c>
      <c r="AQ5991">
        <v>123868</v>
      </c>
      <c r="AR5991">
        <v>51010001</v>
      </c>
      <c r="AS5991" t="s">
        <v>48</v>
      </c>
      <c r="AT5991" t="s">
        <v>49</v>
      </c>
      <c r="AW5991" t="s">
        <v>340</v>
      </c>
      <c r="AX5991" t="s">
        <v>340</v>
      </c>
      <c r="AY5991" t="s">
        <v>357</v>
      </c>
      <c r="AZ5991" t="s">
        <v>363</v>
      </c>
      <c r="BY5991" t="s">
        <v>342</v>
      </c>
      <c r="EQ5991">
        <v>251450</v>
      </c>
      <c r="ER5991" t="s">
        <v>13064</v>
      </c>
      <c r="EV5991">
        <v>17291149</v>
      </c>
      <c r="EW5991">
        <v>928</v>
      </c>
      <c r="EX5991">
        <v>221696</v>
      </c>
      <c r="EY5991" t="s">
        <v>13065</v>
      </c>
      <c r="EZ5991">
        <v>1</v>
      </c>
      <c r="FC5991">
        <v>51010001</v>
      </c>
      <c r="FD5991" t="s">
        <v>49</v>
      </c>
    </row>
    <row r="5992" spans="1:160" x14ac:dyDescent="0.3">
      <c r="A5992" t="str">
        <f>VLOOKUP(B5992,Table2[],3,FALSE)</f>
        <v>Digital</v>
      </c>
      <c r="B5992" t="str">
        <f>IF(OR(ISNUMBER(FIND("QVC",Z5992)),ISNUMBER(FIND("QVC",AL5992))),"QVC",IF(OR(ISNUMBER(FIND("NCO",H5992)),ISNUMBER(FIND("NCO",Y5992))), "NCO", IF(AL5992="consumer","PMD.com",VLOOKUP(LEFT(H5992,2),Tables!$E$1:$F$11,2,FALSE))))</f>
        <v>PMD.com</v>
      </c>
      <c r="C5992">
        <f t="shared" si="282"/>
        <v>5341030</v>
      </c>
      <c r="D5992">
        <f t="shared" si="283"/>
        <v>1</v>
      </c>
      <c r="E5992" t="str">
        <f t="shared" ca="1" si="284"/>
        <v>MTD orders shipped</v>
      </c>
      <c r="F5992" t="s">
        <v>3539</v>
      </c>
      <c r="G5992" t="s">
        <v>335</v>
      </c>
      <c r="H5992" t="s">
        <v>13059</v>
      </c>
      <c r="I5992" s="6">
        <v>44014.554629629631</v>
      </c>
      <c r="J5992" t="s">
        <v>16</v>
      </c>
      <c r="K5992" s="6">
        <v>44014.731562499997</v>
      </c>
      <c r="M5992" t="s">
        <v>13060</v>
      </c>
      <c r="N5992" t="s">
        <v>13061</v>
      </c>
      <c r="Q5992" t="s">
        <v>13062</v>
      </c>
      <c r="R5992" t="s">
        <v>400</v>
      </c>
      <c r="S5992">
        <v>19002</v>
      </c>
      <c r="T5992" t="s">
        <v>338</v>
      </c>
      <c r="U5992" t="s">
        <v>530</v>
      </c>
      <c r="W5992" t="s">
        <v>13063</v>
      </c>
      <c r="Z5992" t="s">
        <v>13060</v>
      </c>
      <c r="AA5992" t="s">
        <v>13061</v>
      </c>
      <c r="AD5992" t="s">
        <v>13062</v>
      </c>
      <c r="AE5992" t="s">
        <v>400</v>
      </c>
      <c r="AF5992">
        <v>19002</v>
      </c>
      <c r="AG5992" t="s">
        <v>338</v>
      </c>
      <c r="AH5992" t="s">
        <v>530</v>
      </c>
      <c r="AJ5992" t="s">
        <v>13063</v>
      </c>
      <c r="AL5992" t="s">
        <v>339</v>
      </c>
      <c r="AM5992">
        <v>1</v>
      </c>
      <c r="AN5992">
        <v>1</v>
      </c>
      <c r="AO5992">
        <v>12859</v>
      </c>
      <c r="AQ5992">
        <v>124642</v>
      </c>
      <c r="AR5992">
        <v>5341030</v>
      </c>
      <c r="AS5992" t="s">
        <v>925</v>
      </c>
      <c r="AT5992" t="s">
        <v>926</v>
      </c>
      <c r="AW5992" t="s">
        <v>366</v>
      </c>
      <c r="AX5992" t="s">
        <v>366</v>
      </c>
      <c r="AY5992" t="s">
        <v>345</v>
      </c>
      <c r="AZ5992" t="s">
        <v>346</v>
      </c>
      <c r="BY5992" t="s">
        <v>342</v>
      </c>
      <c r="EQ5992">
        <v>243275</v>
      </c>
      <c r="ER5992" t="s">
        <v>13064</v>
      </c>
      <c r="EV5992">
        <v>17291149</v>
      </c>
      <c r="EW5992">
        <v>928</v>
      </c>
      <c r="EX5992">
        <v>221696</v>
      </c>
      <c r="EY5992" t="s">
        <v>13065</v>
      </c>
      <c r="EZ5992">
        <v>1</v>
      </c>
      <c r="FC5992">
        <v>95385</v>
      </c>
      <c r="FD5992" t="s">
        <v>3531</v>
      </c>
    </row>
    <row r="5993" spans="1:160" x14ac:dyDescent="0.3">
      <c r="A5993" t="str">
        <f>VLOOKUP(B5993,Table2[],3,FALSE)</f>
        <v>Digital</v>
      </c>
      <c r="B5993" t="str">
        <f>IF(OR(ISNUMBER(FIND("QVC",Z5993)),ISNUMBER(FIND("QVC",AL5993))),"QVC",IF(OR(ISNUMBER(FIND("NCO",H5993)),ISNUMBER(FIND("NCO",Y5993))), "NCO", IF(AL5993="consumer","PMD.com",VLOOKUP(LEFT(H5993,2),Tables!$E$1:$F$11,2,FALSE))))</f>
        <v>PMD.com</v>
      </c>
      <c r="C5993">
        <f t="shared" si="282"/>
        <v>53920001</v>
      </c>
      <c r="D5993">
        <f t="shared" si="283"/>
        <v>1</v>
      </c>
      <c r="E5993" t="str">
        <f t="shared" ca="1" si="284"/>
        <v>MTD orders shipped</v>
      </c>
      <c r="F5993" t="s">
        <v>3539</v>
      </c>
      <c r="G5993" t="s">
        <v>335</v>
      </c>
      <c r="H5993" t="s">
        <v>13059</v>
      </c>
      <c r="I5993" s="6">
        <v>44014.554629629631</v>
      </c>
      <c r="J5993" t="s">
        <v>16</v>
      </c>
      <c r="K5993" s="6">
        <v>44014.731562499997</v>
      </c>
      <c r="M5993" t="s">
        <v>13060</v>
      </c>
      <c r="N5993" t="s">
        <v>13061</v>
      </c>
      <c r="Q5993" t="s">
        <v>13062</v>
      </c>
      <c r="R5993" t="s">
        <v>400</v>
      </c>
      <c r="S5993">
        <v>19002</v>
      </c>
      <c r="T5993" t="s">
        <v>338</v>
      </c>
      <c r="U5993" t="s">
        <v>530</v>
      </c>
      <c r="W5993" t="s">
        <v>13063</v>
      </c>
      <c r="Z5993" t="s">
        <v>13060</v>
      </c>
      <c r="AA5993" t="s">
        <v>13061</v>
      </c>
      <c r="AD5993" t="s">
        <v>13062</v>
      </c>
      <c r="AE5993" t="s">
        <v>400</v>
      </c>
      <c r="AF5993">
        <v>19002</v>
      </c>
      <c r="AG5993" t="s">
        <v>338</v>
      </c>
      <c r="AH5993" t="s">
        <v>530</v>
      </c>
      <c r="AJ5993" t="s">
        <v>13063</v>
      </c>
      <c r="AL5993" t="s">
        <v>339</v>
      </c>
      <c r="AM5993">
        <v>1</v>
      </c>
      <c r="AN5993">
        <v>1</v>
      </c>
      <c r="AO5993">
        <v>14899</v>
      </c>
      <c r="AQ5993">
        <v>124468</v>
      </c>
      <c r="AR5993">
        <v>53920001</v>
      </c>
      <c r="AS5993" t="s">
        <v>42</v>
      </c>
      <c r="AT5993" t="s">
        <v>40</v>
      </c>
      <c r="AW5993" t="s">
        <v>343</v>
      </c>
      <c r="BY5993" t="s">
        <v>342</v>
      </c>
      <c r="EQ5993">
        <v>247476</v>
      </c>
      <c r="ER5993" t="s">
        <v>13064</v>
      </c>
      <c r="EV5993">
        <v>17291149</v>
      </c>
      <c r="EW5993">
        <v>928</v>
      </c>
      <c r="EX5993">
        <v>221696</v>
      </c>
      <c r="EY5993" t="s">
        <v>13065</v>
      </c>
      <c r="EZ5993">
        <v>1</v>
      </c>
      <c r="FC5993">
        <v>95385</v>
      </c>
      <c r="FD5993" t="s">
        <v>3531</v>
      </c>
    </row>
    <row r="5994" spans="1:160" x14ac:dyDescent="0.3">
      <c r="A5994" t="str">
        <f>VLOOKUP(B5994,Table2[],3,FALSE)</f>
        <v>Digital</v>
      </c>
      <c r="B5994" t="str">
        <f>IF(OR(ISNUMBER(FIND("QVC",Z5994)),ISNUMBER(FIND("QVC",AL5994))),"QVC",IF(OR(ISNUMBER(FIND("NCO",H5994)),ISNUMBER(FIND("NCO",Y5994))), "NCO", IF(AL5994="consumer","PMD.com",VLOOKUP(LEFT(H5994,2),Tables!$E$1:$F$11,2,FALSE))))</f>
        <v>PMD.com</v>
      </c>
      <c r="C5994">
        <f t="shared" si="282"/>
        <v>52430001</v>
      </c>
      <c r="D5994">
        <f t="shared" si="283"/>
        <v>1</v>
      </c>
      <c r="E5994" t="str">
        <f t="shared" ca="1" si="284"/>
        <v>MTD orders shipped</v>
      </c>
      <c r="F5994" t="s">
        <v>3539</v>
      </c>
      <c r="G5994" t="s">
        <v>335</v>
      </c>
      <c r="H5994" t="s">
        <v>13059</v>
      </c>
      <c r="I5994" s="6">
        <v>44014.554629629631</v>
      </c>
      <c r="J5994" t="s">
        <v>16</v>
      </c>
      <c r="K5994" s="6">
        <v>44014.731562499997</v>
      </c>
      <c r="M5994" t="s">
        <v>13060</v>
      </c>
      <c r="N5994" t="s">
        <v>13061</v>
      </c>
      <c r="Q5994" t="s">
        <v>13062</v>
      </c>
      <c r="R5994" t="s">
        <v>400</v>
      </c>
      <c r="S5994">
        <v>19002</v>
      </c>
      <c r="T5994" t="s">
        <v>338</v>
      </c>
      <c r="U5994" t="s">
        <v>530</v>
      </c>
      <c r="W5994" t="s">
        <v>13063</v>
      </c>
      <c r="Z5994" t="s">
        <v>13060</v>
      </c>
      <c r="AA5994" t="s">
        <v>13061</v>
      </c>
      <c r="AD5994" t="s">
        <v>13062</v>
      </c>
      <c r="AE5994" t="s">
        <v>400</v>
      </c>
      <c r="AF5994">
        <v>19002</v>
      </c>
      <c r="AG5994" t="s">
        <v>338</v>
      </c>
      <c r="AH5994" t="s">
        <v>530</v>
      </c>
      <c r="AJ5994" t="s">
        <v>13063</v>
      </c>
      <c r="AL5994" t="s">
        <v>339</v>
      </c>
      <c r="AM5994">
        <v>1</v>
      </c>
      <c r="AN5994">
        <v>1</v>
      </c>
      <c r="AO5994">
        <v>12063</v>
      </c>
      <c r="AQ5994">
        <v>127155</v>
      </c>
      <c r="AR5994">
        <v>52430001</v>
      </c>
      <c r="AS5994" t="s">
        <v>9635</v>
      </c>
      <c r="AT5994" t="s">
        <v>75</v>
      </c>
      <c r="AW5994" t="s">
        <v>340</v>
      </c>
      <c r="AX5994" t="s">
        <v>340</v>
      </c>
      <c r="AY5994" t="s">
        <v>357</v>
      </c>
      <c r="AZ5994" t="s">
        <v>363</v>
      </c>
      <c r="BY5994" t="s">
        <v>342</v>
      </c>
      <c r="EQ5994">
        <v>252868</v>
      </c>
      <c r="ER5994" t="s">
        <v>13064</v>
      </c>
      <c r="EV5994">
        <v>17291149</v>
      </c>
      <c r="EW5994">
        <v>928</v>
      </c>
      <c r="EX5994">
        <v>221696</v>
      </c>
      <c r="EY5994" t="s">
        <v>13065</v>
      </c>
      <c r="EZ5994">
        <v>1</v>
      </c>
      <c r="FC5994">
        <v>95385</v>
      </c>
      <c r="FD5994" t="s">
        <v>3531</v>
      </c>
    </row>
    <row r="5995" spans="1:160" x14ac:dyDescent="0.3">
      <c r="A5995" t="str">
        <f>VLOOKUP(B5995,Table2[],3,FALSE)</f>
        <v>Digital</v>
      </c>
      <c r="B5995" t="str">
        <f>IF(OR(ISNUMBER(FIND("QVC",Z5995)),ISNUMBER(FIND("QVC",AL5995))),"QVC",IF(OR(ISNUMBER(FIND("NCO",H5995)),ISNUMBER(FIND("NCO",Y5995))), "NCO", IF(AL5995="consumer","PMD.com",VLOOKUP(LEFT(H5995,2),Tables!$E$1:$F$11,2,FALSE))))</f>
        <v>PMD.com</v>
      </c>
      <c r="C5995">
        <f t="shared" si="282"/>
        <v>51090030</v>
      </c>
      <c r="D5995">
        <f t="shared" si="283"/>
        <v>1</v>
      </c>
      <c r="E5995" t="str">
        <f t="shared" ca="1" si="284"/>
        <v>MTD orders shipped</v>
      </c>
      <c r="F5995" t="s">
        <v>3539</v>
      </c>
      <c r="G5995" t="s">
        <v>335</v>
      </c>
      <c r="H5995" t="s">
        <v>13059</v>
      </c>
      <c r="I5995" s="6">
        <v>44014.554629629631</v>
      </c>
      <c r="J5995" t="s">
        <v>16</v>
      </c>
      <c r="K5995" s="6">
        <v>44014.731562499997</v>
      </c>
      <c r="M5995" t="s">
        <v>13060</v>
      </c>
      <c r="N5995" t="s">
        <v>13061</v>
      </c>
      <c r="Q5995" t="s">
        <v>13062</v>
      </c>
      <c r="R5995" t="s">
        <v>400</v>
      </c>
      <c r="S5995">
        <v>19002</v>
      </c>
      <c r="T5995" t="s">
        <v>338</v>
      </c>
      <c r="U5995" t="s">
        <v>530</v>
      </c>
      <c r="W5995" t="s">
        <v>13063</v>
      </c>
      <c r="Z5995" t="s">
        <v>13060</v>
      </c>
      <c r="AA5995" t="s">
        <v>13061</v>
      </c>
      <c r="AD5995" t="s">
        <v>13062</v>
      </c>
      <c r="AE5995" t="s">
        <v>400</v>
      </c>
      <c r="AF5995">
        <v>19002</v>
      </c>
      <c r="AG5995" t="s">
        <v>338</v>
      </c>
      <c r="AH5995" t="s">
        <v>530</v>
      </c>
      <c r="AJ5995" t="s">
        <v>13063</v>
      </c>
      <c r="AL5995" t="s">
        <v>339</v>
      </c>
      <c r="AM5995">
        <v>1</v>
      </c>
      <c r="AN5995">
        <v>1</v>
      </c>
      <c r="AO5995">
        <v>6688</v>
      </c>
      <c r="AQ5995">
        <v>125960</v>
      </c>
      <c r="AR5995">
        <v>51090030</v>
      </c>
      <c r="AS5995" t="s">
        <v>3043</v>
      </c>
      <c r="AT5995" t="s">
        <v>628</v>
      </c>
      <c r="AW5995" t="s">
        <v>343</v>
      </c>
      <c r="BY5995" t="s">
        <v>342</v>
      </c>
      <c r="BZ5995" t="b">
        <v>0</v>
      </c>
      <c r="EQ5995">
        <v>243047</v>
      </c>
      <c r="ER5995" t="s">
        <v>13064</v>
      </c>
      <c r="EV5995">
        <v>17291149</v>
      </c>
      <c r="EW5995">
        <v>928</v>
      </c>
      <c r="EX5995">
        <v>221696</v>
      </c>
      <c r="EY5995" t="s">
        <v>13065</v>
      </c>
      <c r="EZ5995">
        <v>1</v>
      </c>
      <c r="FC5995">
        <v>95385</v>
      </c>
      <c r="FD5995" t="s">
        <v>3531</v>
      </c>
    </row>
    <row r="5996" spans="1:160" x14ac:dyDescent="0.3">
      <c r="A5996" t="str">
        <f>VLOOKUP(B5996,Table2[],3,FALSE)</f>
        <v>Digital</v>
      </c>
      <c r="B5996" t="str">
        <f>IF(OR(ISNUMBER(FIND("QVC",Z5996)),ISNUMBER(FIND("QVC",AL5996))),"QVC",IF(OR(ISNUMBER(FIND("NCO",H5996)),ISNUMBER(FIND("NCO",Y5996))), "NCO", IF(AL5996="consumer","PMD.com",VLOOKUP(LEFT(H5996,2),Tables!$E$1:$F$11,2,FALSE))))</f>
        <v>PMD.com</v>
      </c>
      <c r="C5996">
        <f t="shared" si="282"/>
        <v>51070001</v>
      </c>
      <c r="D5996">
        <f t="shared" si="283"/>
        <v>1</v>
      </c>
      <c r="E5996" t="str">
        <f t="shared" ca="1" si="284"/>
        <v>MTD orders shipped</v>
      </c>
      <c r="F5996" t="s">
        <v>3539</v>
      </c>
      <c r="G5996" t="s">
        <v>335</v>
      </c>
      <c r="H5996" t="s">
        <v>13066</v>
      </c>
      <c r="I5996" s="6">
        <v>44014.521145833336</v>
      </c>
      <c r="J5996" t="s">
        <v>16</v>
      </c>
      <c r="K5996" s="6">
        <v>44014.731608796297</v>
      </c>
      <c r="M5996" t="s">
        <v>13067</v>
      </c>
      <c r="N5996" t="s">
        <v>13068</v>
      </c>
      <c r="Q5996" t="s">
        <v>13069</v>
      </c>
      <c r="R5996" t="s">
        <v>412</v>
      </c>
      <c r="S5996">
        <v>44281</v>
      </c>
      <c r="T5996" t="s">
        <v>338</v>
      </c>
      <c r="U5996" t="s">
        <v>530</v>
      </c>
      <c r="W5996" t="s">
        <v>13070</v>
      </c>
      <c r="Z5996" t="s">
        <v>13067</v>
      </c>
      <c r="AA5996" t="s">
        <v>13068</v>
      </c>
      <c r="AD5996" t="s">
        <v>13069</v>
      </c>
      <c r="AE5996" t="s">
        <v>412</v>
      </c>
      <c r="AF5996">
        <v>44281</v>
      </c>
      <c r="AG5996" t="s">
        <v>338</v>
      </c>
      <c r="AH5996" t="s">
        <v>530</v>
      </c>
      <c r="AJ5996" t="s">
        <v>13070</v>
      </c>
      <c r="AL5996" t="s">
        <v>339</v>
      </c>
      <c r="AM5996">
        <v>1</v>
      </c>
      <c r="AN5996">
        <v>1</v>
      </c>
      <c r="AO5996">
        <v>10147</v>
      </c>
      <c r="AQ5996">
        <v>124429</v>
      </c>
      <c r="AR5996">
        <v>51070001</v>
      </c>
      <c r="AS5996" t="s">
        <v>1886</v>
      </c>
      <c r="AT5996" t="s">
        <v>45</v>
      </c>
      <c r="AW5996" t="s">
        <v>343</v>
      </c>
      <c r="BY5996" t="s">
        <v>342</v>
      </c>
      <c r="EQ5996">
        <v>251956</v>
      </c>
      <c r="ER5996" t="s">
        <v>13071</v>
      </c>
      <c r="EV5996">
        <v>17290809</v>
      </c>
      <c r="EW5996">
        <v>928</v>
      </c>
      <c r="EX5996">
        <v>221675</v>
      </c>
      <c r="EY5996">
        <v>9.2748999964335493E+25</v>
      </c>
      <c r="EZ5996">
        <v>1</v>
      </c>
      <c r="FC5996">
        <v>51070001</v>
      </c>
      <c r="FD5996" t="s">
        <v>45</v>
      </c>
    </row>
    <row r="5997" spans="1:160" x14ac:dyDescent="0.3">
      <c r="A5997" t="str">
        <f>VLOOKUP(B5997,Table2[],3,FALSE)</f>
        <v>Digital</v>
      </c>
      <c r="B5997" t="str">
        <f>IF(OR(ISNUMBER(FIND("QVC",Z5997)),ISNUMBER(FIND("QVC",AL5997))),"QVC",IF(OR(ISNUMBER(FIND("NCO",H5997)),ISNUMBER(FIND("NCO",Y5997))), "NCO", IF(AL5997="consumer","PMD.com",VLOOKUP(LEFT(H5997,2),Tables!$E$1:$F$11,2,FALSE))))</f>
        <v>PMD.com</v>
      </c>
      <c r="C5997" t="str">
        <f t="shared" si="282"/>
        <v>53500001A</v>
      </c>
      <c r="D5997">
        <f t="shared" si="283"/>
        <v>2</v>
      </c>
      <c r="E5997" t="str">
        <f t="shared" ca="1" si="284"/>
        <v>MTD orders shipped</v>
      </c>
      <c r="F5997" t="s">
        <v>3539</v>
      </c>
      <c r="G5997" t="s">
        <v>335</v>
      </c>
      <c r="H5997" t="s">
        <v>13072</v>
      </c>
      <c r="I5997" s="6">
        <v>44014.576967592591</v>
      </c>
      <c r="J5997" t="s">
        <v>16</v>
      </c>
      <c r="K5997" s="6">
        <v>44014.732118055559</v>
      </c>
      <c r="M5997" t="s">
        <v>13073</v>
      </c>
      <c r="N5997" t="s">
        <v>13074</v>
      </c>
      <c r="Q5997" t="s">
        <v>13075</v>
      </c>
      <c r="R5997" t="s">
        <v>360</v>
      </c>
      <c r="S5997" t="s">
        <v>13076</v>
      </c>
      <c r="T5997" t="s">
        <v>338</v>
      </c>
      <c r="U5997" t="s">
        <v>530</v>
      </c>
      <c r="W5997" t="s">
        <v>13077</v>
      </c>
      <c r="Z5997" t="s">
        <v>13073</v>
      </c>
      <c r="AA5997" t="s">
        <v>13074</v>
      </c>
      <c r="AD5997" t="s">
        <v>13075</v>
      </c>
      <c r="AE5997" t="s">
        <v>360</v>
      </c>
      <c r="AF5997" t="s">
        <v>13076</v>
      </c>
      <c r="AG5997" t="s">
        <v>338</v>
      </c>
      <c r="AH5997" t="s">
        <v>530</v>
      </c>
      <c r="AJ5997" t="s">
        <v>13077</v>
      </c>
      <c r="AL5997" t="s">
        <v>339</v>
      </c>
      <c r="AM5997">
        <v>2</v>
      </c>
      <c r="AN5997">
        <v>2</v>
      </c>
      <c r="AO5997">
        <v>1690</v>
      </c>
      <c r="AQ5997">
        <v>125277</v>
      </c>
      <c r="AR5997" t="s">
        <v>1242</v>
      </c>
      <c r="AS5997" t="s">
        <v>1243</v>
      </c>
      <c r="AT5997" t="s">
        <v>1244</v>
      </c>
      <c r="AW5997" t="s">
        <v>349</v>
      </c>
      <c r="AX5997" t="s">
        <v>553</v>
      </c>
      <c r="AY5997" t="s">
        <v>345</v>
      </c>
      <c r="AZ5997">
        <v>0</v>
      </c>
      <c r="EQ5997">
        <v>251914</v>
      </c>
      <c r="ER5997" t="s">
        <v>13078</v>
      </c>
      <c r="EV5997">
        <v>17291156</v>
      </c>
      <c r="EW5997">
        <v>928</v>
      </c>
      <c r="EX5997">
        <v>221703</v>
      </c>
      <c r="EY5997" t="s">
        <v>13079</v>
      </c>
      <c r="EZ5997">
        <v>1</v>
      </c>
      <c r="FC5997" t="s">
        <v>1242</v>
      </c>
      <c r="FD5997" t="s">
        <v>1244</v>
      </c>
    </row>
    <row r="5998" spans="1:160" x14ac:dyDescent="0.3">
      <c r="A5998" t="str">
        <f>VLOOKUP(B5998,Table2[],3,FALSE)</f>
        <v>Digital</v>
      </c>
      <c r="B5998" t="str">
        <f>IF(OR(ISNUMBER(FIND("QVC",Z5998)),ISNUMBER(FIND("QVC",AL5998))),"QVC",IF(OR(ISNUMBER(FIND("NCO",H5998)),ISNUMBER(FIND("NCO",Y5998))), "NCO", IF(AL5998="consumer","PMD.com",VLOOKUP(LEFT(H5998,2),Tables!$E$1:$F$11,2,FALSE))))</f>
        <v>PMD.com</v>
      </c>
      <c r="C5998">
        <f t="shared" si="282"/>
        <v>5208</v>
      </c>
      <c r="D5998">
        <f t="shared" si="283"/>
        <v>1</v>
      </c>
      <c r="E5998" t="str">
        <f t="shared" ca="1" si="284"/>
        <v>MTD orders shipped</v>
      </c>
      <c r="F5998" t="s">
        <v>3539</v>
      </c>
      <c r="G5998" t="s">
        <v>335</v>
      </c>
      <c r="H5998" t="s">
        <v>13080</v>
      </c>
      <c r="I5998" s="6">
        <v>44014.521331018521</v>
      </c>
      <c r="J5998" t="s">
        <v>16</v>
      </c>
      <c r="K5998" s="6">
        <v>44014.732199074075</v>
      </c>
      <c r="M5998" t="s">
        <v>13081</v>
      </c>
      <c r="N5998" t="s">
        <v>13082</v>
      </c>
      <c r="O5998" t="s">
        <v>13083</v>
      </c>
      <c r="Q5998" t="s">
        <v>13084</v>
      </c>
      <c r="R5998" t="s">
        <v>556</v>
      </c>
      <c r="S5998" t="s">
        <v>13085</v>
      </c>
      <c r="T5998" t="s">
        <v>338</v>
      </c>
      <c r="U5998" t="s">
        <v>530</v>
      </c>
      <c r="W5998" t="s">
        <v>13086</v>
      </c>
      <c r="Z5998" t="s">
        <v>13081</v>
      </c>
      <c r="AA5998" t="s">
        <v>13082</v>
      </c>
      <c r="AB5998" t="s">
        <v>13083</v>
      </c>
      <c r="AD5998" t="s">
        <v>13084</v>
      </c>
      <c r="AE5998" t="s">
        <v>556</v>
      </c>
      <c r="AF5998" t="s">
        <v>13085</v>
      </c>
      <c r="AG5998" t="s">
        <v>338</v>
      </c>
      <c r="AH5998" t="s">
        <v>530</v>
      </c>
      <c r="AJ5998" t="s">
        <v>13086</v>
      </c>
      <c r="AL5998" t="s">
        <v>339</v>
      </c>
      <c r="AM5998">
        <v>1</v>
      </c>
      <c r="AN5998">
        <v>1</v>
      </c>
      <c r="AO5998">
        <v>1406</v>
      </c>
      <c r="AQ5998">
        <v>124008</v>
      </c>
      <c r="AR5998">
        <v>5208</v>
      </c>
      <c r="AS5998" t="s">
        <v>51</v>
      </c>
      <c r="AT5998" t="s">
        <v>52</v>
      </c>
      <c r="AW5998" t="s">
        <v>340</v>
      </c>
      <c r="AX5998" t="s">
        <v>340</v>
      </c>
      <c r="AY5998" t="s">
        <v>419</v>
      </c>
      <c r="AZ5998" t="s">
        <v>420</v>
      </c>
      <c r="BY5998" t="s">
        <v>342</v>
      </c>
      <c r="EQ5998">
        <v>249094</v>
      </c>
      <c r="ER5998" t="s">
        <v>13087</v>
      </c>
      <c r="EV5998">
        <v>17290810</v>
      </c>
      <c r="EW5998">
        <v>928</v>
      </c>
      <c r="EX5998">
        <v>221676</v>
      </c>
      <c r="EY5998">
        <v>9.2748999964335493E+25</v>
      </c>
      <c r="EZ5998">
        <v>1</v>
      </c>
      <c r="FC5998">
        <v>5208</v>
      </c>
      <c r="FD5998" t="s">
        <v>52</v>
      </c>
    </row>
    <row r="5999" spans="1:160" x14ac:dyDescent="0.3">
      <c r="A5999" t="str">
        <f>VLOOKUP(B5999,Table2[],3,FALSE)</f>
        <v>Digital</v>
      </c>
      <c r="B5999" t="str">
        <f>IF(OR(ISNUMBER(FIND("QVC",Z5999)),ISNUMBER(FIND("QVC",AL5999))),"QVC",IF(OR(ISNUMBER(FIND("NCO",H5999)),ISNUMBER(FIND("NCO",Y5999))), "NCO", IF(AL5999="consumer","PMD.com",VLOOKUP(LEFT(H5999,2),Tables!$E$1:$F$11,2,FALSE))))</f>
        <v>PMD.com</v>
      </c>
      <c r="C5999">
        <f t="shared" si="282"/>
        <v>58030001</v>
      </c>
      <c r="D5999">
        <f t="shared" si="283"/>
        <v>1</v>
      </c>
      <c r="E5999" t="str">
        <f t="shared" ca="1" si="284"/>
        <v>MTD orders shipped</v>
      </c>
      <c r="F5999" t="s">
        <v>3539</v>
      </c>
      <c r="G5999" t="s">
        <v>335</v>
      </c>
      <c r="H5999" t="s">
        <v>13088</v>
      </c>
      <c r="I5999" s="6">
        <v>44014.607893518521</v>
      </c>
      <c r="J5999" t="s">
        <v>16</v>
      </c>
      <c r="K5999" s="6">
        <v>44014.73228009259</v>
      </c>
      <c r="M5999" t="s">
        <v>13089</v>
      </c>
      <c r="N5999" t="s">
        <v>13090</v>
      </c>
      <c r="Q5999" t="s">
        <v>13091</v>
      </c>
      <c r="R5999" t="s">
        <v>359</v>
      </c>
      <c r="S5999">
        <v>34677</v>
      </c>
      <c r="T5999" t="s">
        <v>338</v>
      </c>
      <c r="U5999" t="s">
        <v>530</v>
      </c>
      <c r="W5999" t="s">
        <v>13092</v>
      </c>
      <c r="Z5999" t="s">
        <v>13089</v>
      </c>
      <c r="AA5999" t="s">
        <v>13090</v>
      </c>
      <c r="AD5999" t="s">
        <v>13091</v>
      </c>
      <c r="AE5999" t="s">
        <v>359</v>
      </c>
      <c r="AF5999">
        <v>34677</v>
      </c>
      <c r="AG5999" t="s">
        <v>338</v>
      </c>
      <c r="AH5999" t="s">
        <v>530</v>
      </c>
      <c r="AJ5999" t="s">
        <v>13092</v>
      </c>
      <c r="AL5999" t="s">
        <v>339</v>
      </c>
      <c r="AM5999">
        <v>1</v>
      </c>
      <c r="AN5999">
        <v>1</v>
      </c>
      <c r="AO5999">
        <v>9621</v>
      </c>
      <c r="AQ5999">
        <v>124483</v>
      </c>
      <c r="AR5999">
        <v>58030001</v>
      </c>
      <c r="AS5999" t="s">
        <v>1761</v>
      </c>
      <c r="AT5999" t="s">
        <v>36</v>
      </c>
      <c r="AW5999" t="s">
        <v>340</v>
      </c>
      <c r="AX5999" t="s">
        <v>340</v>
      </c>
      <c r="AY5999" t="s">
        <v>382</v>
      </c>
      <c r="AZ5999" t="s">
        <v>383</v>
      </c>
      <c r="BY5999" t="s">
        <v>342</v>
      </c>
      <c r="EQ5999">
        <v>243289</v>
      </c>
      <c r="ER5999" t="s">
        <v>13093</v>
      </c>
      <c r="EV5999">
        <v>17291173</v>
      </c>
      <c r="EW5999">
        <v>928</v>
      </c>
      <c r="EX5999">
        <v>221738</v>
      </c>
      <c r="EY5999">
        <v>9.2748999964335493E+25</v>
      </c>
      <c r="EZ5999">
        <v>1</v>
      </c>
      <c r="FC5999">
        <v>58030001</v>
      </c>
      <c r="FD5999" t="s">
        <v>36</v>
      </c>
    </row>
    <row r="6000" spans="1:160" x14ac:dyDescent="0.3">
      <c r="A6000" t="str">
        <f>VLOOKUP(B6000,Table2[],3,FALSE)</f>
        <v>Digital</v>
      </c>
      <c r="B6000" t="str">
        <f>IF(OR(ISNUMBER(FIND("QVC",Z6000)),ISNUMBER(FIND("QVC",AL6000))),"QVC",IF(OR(ISNUMBER(FIND("NCO",H6000)),ISNUMBER(FIND("NCO",Y6000))), "NCO", IF(AL6000="consumer","PMD.com",VLOOKUP(LEFT(H6000,2),Tables!$E$1:$F$11,2,FALSE))))</f>
        <v>PMD.com</v>
      </c>
      <c r="C6000">
        <f t="shared" si="282"/>
        <v>53980001</v>
      </c>
      <c r="D6000">
        <f t="shared" si="283"/>
        <v>1</v>
      </c>
      <c r="E6000" t="str">
        <f t="shared" ca="1" si="284"/>
        <v>MTD orders shipped</v>
      </c>
      <c r="F6000" t="s">
        <v>3539</v>
      </c>
      <c r="G6000" t="s">
        <v>335</v>
      </c>
      <c r="H6000" t="s">
        <v>13088</v>
      </c>
      <c r="I6000" s="6">
        <v>44014.607893518521</v>
      </c>
      <c r="J6000" t="s">
        <v>16</v>
      </c>
      <c r="K6000" s="6">
        <v>44014.73228009259</v>
      </c>
      <c r="M6000" t="s">
        <v>13089</v>
      </c>
      <c r="N6000" t="s">
        <v>13090</v>
      </c>
      <c r="Q6000" t="s">
        <v>13091</v>
      </c>
      <c r="R6000" t="s">
        <v>359</v>
      </c>
      <c r="S6000">
        <v>34677</v>
      </c>
      <c r="T6000" t="s">
        <v>338</v>
      </c>
      <c r="U6000" t="s">
        <v>530</v>
      </c>
      <c r="W6000" t="s">
        <v>13092</v>
      </c>
      <c r="Z6000" t="s">
        <v>13089</v>
      </c>
      <c r="AA6000" t="s">
        <v>13090</v>
      </c>
      <c r="AD6000" t="s">
        <v>13091</v>
      </c>
      <c r="AE6000" t="s">
        <v>359</v>
      </c>
      <c r="AF6000">
        <v>34677</v>
      </c>
      <c r="AG6000" t="s">
        <v>338</v>
      </c>
      <c r="AH6000" t="s">
        <v>530</v>
      </c>
      <c r="AJ6000" t="s">
        <v>13092</v>
      </c>
      <c r="AL6000" t="s">
        <v>339</v>
      </c>
      <c r="AM6000">
        <v>1</v>
      </c>
      <c r="AN6000">
        <v>1</v>
      </c>
      <c r="AO6000">
        <v>5816</v>
      </c>
      <c r="AQ6000">
        <v>124473</v>
      </c>
      <c r="AR6000">
        <v>53980001</v>
      </c>
      <c r="AS6000" t="s">
        <v>1735</v>
      </c>
      <c r="AT6000" t="s">
        <v>43</v>
      </c>
      <c r="AW6000" t="s">
        <v>340</v>
      </c>
      <c r="AX6000">
        <v>0</v>
      </c>
      <c r="AY6000" t="s">
        <v>348</v>
      </c>
      <c r="AZ6000">
        <v>0</v>
      </c>
      <c r="BY6000" t="s">
        <v>342</v>
      </c>
      <c r="EQ6000">
        <v>253177</v>
      </c>
      <c r="ER6000" t="s">
        <v>13093</v>
      </c>
      <c r="EV6000">
        <v>17291173</v>
      </c>
      <c r="EW6000">
        <v>928</v>
      </c>
      <c r="EX6000">
        <v>221738</v>
      </c>
      <c r="EY6000">
        <v>9.2748999964335493E+25</v>
      </c>
      <c r="EZ6000">
        <v>1</v>
      </c>
      <c r="FC6000">
        <v>53980001</v>
      </c>
      <c r="FD6000" t="s">
        <v>43</v>
      </c>
    </row>
    <row r="6001" spans="1:160" x14ac:dyDescent="0.3">
      <c r="A6001" t="str">
        <f>VLOOKUP(B6001,Table2[],3,FALSE)</f>
        <v>Digital</v>
      </c>
      <c r="B6001" t="str">
        <f>IF(OR(ISNUMBER(FIND("QVC",Z6001)),ISNUMBER(FIND("QVC",AL6001))),"QVC",IF(OR(ISNUMBER(FIND("NCO",H6001)),ISNUMBER(FIND("NCO",Y6001))), "NCO", IF(AL6001="consumer","PMD.com",VLOOKUP(LEFT(H6001,2),Tables!$E$1:$F$11,2,FALSE))))</f>
        <v>PMD.com</v>
      </c>
      <c r="C6001">
        <f t="shared" si="282"/>
        <v>52240001</v>
      </c>
      <c r="D6001">
        <f t="shared" si="283"/>
        <v>2</v>
      </c>
      <c r="E6001" t="str">
        <f t="shared" ca="1" si="284"/>
        <v>MTD orders shipped</v>
      </c>
      <c r="F6001" t="s">
        <v>3539</v>
      </c>
      <c r="G6001" t="s">
        <v>335</v>
      </c>
      <c r="H6001" t="s">
        <v>13094</v>
      </c>
      <c r="I6001" s="6">
        <v>44014.493449074071</v>
      </c>
      <c r="J6001" t="s">
        <v>16</v>
      </c>
      <c r="K6001" s="6">
        <v>44014.732662037037</v>
      </c>
      <c r="M6001" t="s">
        <v>13095</v>
      </c>
      <c r="N6001" t="s">
        <v>13096</v>
      </c>
      <c r="Q6001" t="s">
        <v>406</v>
      </c>
      <c r="R6001" t="s">
        <v>360</v>
      </c>
      <c r="S6001" t="s">
        <v>13097</v>
      </c>
      <c r="T6001" t="s">
        <v>338</v>
      </c>
      <c r="U6001" t="s">
        <v>530</v>
      </c>
      <c r="W6001" t="s">
        <v>13098</v>
      </c>
      <c r="Z6001" t="s">
        <v>13095</v>
      </c>
      <c r="AA6001" t="s">
        <v>13096</v>
      </c>
      <c r="AD6001" t="s">
        <v>406</v>
      </c>
      <c r="AE6001" t="s">
        <v>360</v>
      </c>
      <c r="AF6001" t="s">
        <v>13097</v>
      </c>
      <c r="AG6001" t="s">
        <v>338</v>
      </c>
      <c r="AH6001" t="s">
        <v>530</v>
      </c>
      <c r="AJ6001" t="s">
        <v>13098</v>
      </c>
      <c r="AL6001" t="s">
        <v>339</v>
      </c>
      <c r="AM6001">
        <v>2</v>
      </c>
      <c r="AN6001">
        <v>2</v>
      </c>
      <c r="AO6001">
        <v>5995</v>
      </c>
      <c r="AQ6001">
        <v>124435</v>
      </c>
      <c r="AR6001">
        <v>52240001</v>
      </c>
      <c r="AS6001" t="s">
        <v>2387</v>
      </c>
      <c r="AT6001" t="s">
        <v>108</v>
      </c>
      <c r="AW6001" t="s">
        <v>340</v>
      </c>
      <c r="AX6001" t="s">
        <v>340</v>
      </c>
      <c r="AY6001" t="s">
        <v>341</v>
      </c>
      <c r="AZ6001">
        <v>0</v>
      </c>
      <c r="BY6001" t="s">
        <v>342</v>
      </c>
      <c r="EQ6001">
        <v>253361</v>
      </c>
      <c r="ER6001" t="s">
        <v>13099</v>
      </c>
      <c r="EV6001">
        <v>17290796</v>
      </c>
      <c r="EW6001">
        <v>928</v>
      </c>
      <c r="EX6001">
        <v>221662</v>
      </c>
      <c r="EY6001" t="s">
        <v>13100</v>
      </c>
      <c r="EZ6001">
        <v>1</v>
      </c>
      <c r="FC6001">
        <v>52240001</v>
      </c>
      <c r="FD6001" t="s">
        <v>108</v>
      </c>
    </row>
    <row r="6002" spans="1:160" x14ac:dyDescent="0.3">
      <c r="A6002" t="str">
        <f>VLOOKUP(B6002,Table2[],3,FALSE)</f>
        <v>Digital</v>
      </c>
      <c r="B6002" t="str">
        <f>IF(OR(ISNUMBER(FIND("QVC",Z6002)),ISNUMBER(FIND("QVC",AL6002))),"QVC",IF(OR(ISNUMBER(FIND("NCO",H6002)),ISNUMBER(FIND("NCO",Y6002))), "NCO", IF(AL6002="consumer","PMD.com",VLOOKUP(LEFT(H6002,2),Tables!$E$1:$F$11,2,FALSE))))</f>
        <v>PMD.com</v>
      </c>
      <c r="C6002">
        <f t="shared" si="282"/>
        <v>5341030</v>
      </c>
      <c r="D6002">
        <f t="shared" si="283"/>
        <v>1</v>
      </c>
      <c r="E6002" t="str">
        <f t="shared" ca="1" si="284"/>
        <v>MTD orders shipped</v>
      </c>
      <c r="F6002" t="s">
        <v>3539</v>
      </c>
      <c r="G6002" t="s">
        <v>335</v>
      </c>
      <c r="H6002" t="s">
        <v>13094</v>
      </c>
      <c r="I6002" s="6">
        <v>44014.493449074071</v>
      </c>
      <c r="J6002" t="s">
        <v>16</v>
      </c>
      <c r="K6002" s="6">
        <v>44014.732662037037</v>
      </c>
      <c r="M6002" t="s">
        <v>13095</v>
      </c>
      <c r="N6002" t="s">
        <v>13096</v>
      </c>
      <c r="Q6002" t="s">
        <v>406</v>
      </c>
      <c r="R6002" t="s">
        <v>360</v>
      </c>
      <c r="S6002" t="s">
        <v>13097</v>
      </c>
      <c r="T6002" t="s">
        <v>338</v>
      </c>
      <c r="U6002" t="s">
        <v>530</v>
      </c>
      <c r="W6002" t="s">
        <v>13098</v>
      </c>
      <c r="Z6002" t="s">
        <v>13095</v>
      </c>
      <c r="AA6002" t="s">
        <v>13096</v>
      </c>
      <c r="AD6002" t="s">
        <v>406</v>
      </c>
      <c r="AE6002" t="s">
        <v>360</v>
      </c>
      <c r="AF6002" t="s">
        <v>13097</v>
      </c>
      <c r="AG6002" t="s">
        <v>338</v>
      </c>
      <c r="AH6002" t="s">
        <v>530</v>
      </c>
      <c r="AJ6002" t="s">
        <v>13098</v>
      </c>
      <c r="AL6002" t="s">
        <v>339</v>
      </c>
      <c r="AM6002">
        <v>1</v>
      </c>
      <c r="AN6002">
        <v>1</v>
      </c>
      <c r="AO6002">
        <v>12859</v>
      </c>
      <c r="AQ6002">
        <v>124642</v>
      </c>
      <c r="AR6002">
        <v>5341030</v>
      </c>
      <c r="AS6002" t="s">
        <v>925</v>
      </c>
      <c r="AT6002" t="s">
        <v>926</v>
      </c>
      <c r="AW6002" t="s">
        <v>366</v>
      </c>
      <c r="AX6002" t="s">
        <v>366</v>
      </c>
      <c r="AY6002" t="s">
        <v>345</v>
      </c>
      <c r="AZ6002" t="s">
        <v>346</v>
      </c>
      <c r="BY6002" t="s">
        <v>342</v>
      </c>
      <c r="EQ6002">
        <v>243275</v>
      </c>
      <c r="ER6002" t="s">
        <v>13099</v>
      </c>
      <c r="EV6002">
        <v>17290796</v>
      </c>
      <c r="EW6002">
        <v>928</v>
      </c>
      <c r="EX6002">
        <v>221662</v>
      </c>
      <c r="EY6002" t="s">
        <v>13100</v>
      </c>
      <c r="EZ6002">
        <v>1</v>
      </c>
      <c r="FC6002">
        <v>95385</v>
      </c>
      <c r="FD6002" t="s">
        <v>3531</v>
      </c>
    </row>
    <row r="6003" spans="1:160" x14ac:dyDescent="0.3">
      <c r="A6003" t="str">
        <f>VLOOKUP(B6003,Table2[],3,FALSE)</f>
        <v>Digital</v>
      </c>
      <c r="B6003" t="str">
        <f>IF(OR(ISNUMBER(FIND("QVC",Z6003)),ISNUMBER(FIND("QVC",AL6003))),"QVC",IF(OR(ISNUMBER(FIND("NCO",H6003)),ISNUMBER(FIND("NCO",Y6003))), "NCO", IF(AL6003="consumer","PMD.com",VLOOKUP(LEFT(H6003,2),Tables!$E$1:$F$11,2,FALSE))))</f>
        <v>PMD.com</v>
      </c>
      <c r="C6003">
        <f t="shared" si="282"/>
        <v>53920001</v>
      </c>
      <c r="D6003">
        <f t="shared" si="283"/>
        <v>1</v>
      </c>
      <c r="E6003" t="str">
        <f t="shared" ca="1" si="284"/>
        <v>MTD orders shipped</v>
      </c>
      <c r="F6003" t="s">
        <v>3539</v>
      </c>
      <c r="G6003" t="s">
        <v>335</v>
      </c>
      <c r="H6003" t="s">
        <v>13094</v>
      </c>
      <c r="I6003" s="6">
        <v>44014.493449074071</v>
      </c>
      <c r="J6003" t="s">
        <v>16</v>
      </c>
      <c r="K6003" s="6">
        <v>44014.732662037037</v>
      </c>
      <c r="M6003" t="s">
        <v>13095</v>
      </c>
      <c r="N6003" t="s">
        <v>13096</v>
      </c>
      <c r="Q6003" t="s">
        <v>406</v>
      </c>
      <c r="R6003" t="s">
        <v>360</v>
      </c>
      <c r="S6003" t="s">
        <v>13097</v>
      </c>
      <c r="T6003" t="s">
        <v>338</v>
      </c>
      <c r="U6003" t="s">
        <v>530</v>
      </c>
      <c r="W6003" t="s">
        <v>13098</v>
      </c>
      <c r="Z6003" t="s">
        <v>13095</v>
      </c>
      <c r="AA6003" t="s">
        <v>13096</v>
      </c>
      <c r="AD6003" t="s">
        <v>406</v>
      </c>
      <c r="AE6003" t="s">
        <v>360</v>
      </c>
      <c r="AF6003" t="s">
        <v>13097</v>
      </c>
      <c r="AG6003" t="s">
        <v>338</v>
      </c>
      <c r="AH6003" t="s">
        <v>530</v>
      </c>
      <c r="AJ6003" t="s">
        <v>13098</v>
      </c>
      <c r="AL6003" t="s">
        <v>339</v>
      </c>
      <c r="AM6003">
        <v>1</v>
      </c>
      <c r="AN6003">
        <v>1</v>
      </c>
      <c r="AO6003">
        <v>14899</v>
      </c>
      <c r="AQ6003">
        <v>124468</v>
      </c>
      <c r="AR6003">
        <v>53920001</v>
      </c>
      <c r="AS6003" t="s">
        <v>42</v>
      </c>
      <c r="AT6003" t="s">
        <v>40</v>
      </c>
      <c r="AW6003" t="s">
        <v>343</v>
      </c>
      <c r="BY6003" t="s">
        <v>342</v>
      </c>
      <c r="EQ6003">
        <v>247476</v>
      </c>
      <c r="ER6003" t="s">
        <v>13099</v>
      </c>
      <c r="EV6003">
        <v>17290796</v>
      </c>
      <c r="EW6003">
        <v>928</v>
      </c>
      <c r="EX6003">
        <v>221662</v>
      </c>
      <c r="EY6003" t="s">
        <v>13100</v>
      </c>
      <c r="EZ6003">
        <v>1</v>
      </c>
      <c r="FC6003">
        <v>95385</v>
      </c>
      <c r="FD6003" t="s">
        <v>3531</v>
      </c>
    </row>
    <row r="6004" spans="1:160" x14ac:dyDescent="0.3">
      <c r="A6004" t="str">
        <f>VLOOKUP(B6004,Table2[],3,FALSE)</f>
        <v>Digital</v>
      </c>
      <c r="B6004" t="str">
        <f>IF(OR(ISNUMBER(FIND("QVC",Z6004)),ISNUMBER(FIND("QVC",AL6004))),"QVC",IF(OR(ISNUMBER(FIND("NCO",H6004)),ISNUMBER(FIND("NCO",Y6004))), "NCO", IF(AL6004="consumer","PMD.com",VLOOKUP(LEFT(H6004,2),Tables!$E$1:$F$11,2,FALSE))))</f>
        <v>PMD.com</v>
      </c>
      <c r="C6004">
        <f t="shared" si="282"/>
        <v>52430001</v>
      </c>
      <c r="D6004">
        <f t="shared" si="283"/>
        <v>1</v>
      </c>
      <c r="E6004" t="str">
        <f t="shared" ca="1" si="284"/>
        <v>MTD orders shipped</v>
      </c>
      <c r="F6004" t="s">
        <v>3539</v>
      </c>
      <c r="G6004" t="s">
        <v>335</v>
      </c>
      <c r="H6004" t="s">
        <v>13094</v>
      </c>
      <c r="I6004" s="6">
        <v>44014.493449074071</v>
      </c>
      <c r="J6004" t="s">
        <v>16</v>
      </c>
      <c r="K6004" s="6">
        <v>44014.732662037037</v>
      </c>
      <c r="M6004" t="s">
        <v>13095</v>
      </c>
      <c r="N6004" t="s">
        <v>13096</v>
      </c>
      <c r="Q6004" t="s">
        <v>406</v>
      </c>
      <c r="R6004" t="s">
        <v>360</v>
      </c>
      <c r="S6004" t="s">
        <v>13097</v>
      </c>
      <c r="T6004" t="s">
        <v>338</v>
      </c>
      <c r="U6004" t="s">
        <v>530</v>
      </c>
      <c r="W6004" t="s">
        <v>13098</v>
      </c>
      <c r="Z6004" t="s">
        <v>13095</v>
      </c>
      <c r="AA6004" t="s">
        <v>13096</v>
      </c>
      <c r="AD6004" t="s">
        <v>406</v>
      </c>
      <c r="AE6004" t="s">
        <v>360</v>
      </c>
      <c r="AF6004" t="s">
        <v>13097</v>
      </c>
      <c r="AG6004" t="s">
        <v>338</v>
      </c>
      <c r="AH6004" t="s">
        <v>530</v>
      </c>
      <c r="AJ6004" t="s">
        <v>13098</v>
      </c>
      <c r="AL6004" t="s">
        <v>339</v>
      </c>
      <c r="AM6004">
        <v>1</v>
      </c>
      <c r="AN6004">
        <v>1</v>
      </c>
      <c r="AO6004">
        <v>12063</v>
      </c>
      <c r="AQ6004">
        <v>127155</v>
      </c>
      <c r="AR6004">
        <v>52430001</v>
      </c>
      <c r="AS6004" t="s">
        <v>9635</v>
      </c>
      <c r="AT6004" t="s">
        <v>75</v>
      </c>
      <c r="AW6004" t="s">
        <v>340</v>
      </c>
      <c r="AX6004" t="s">
        <v>340</v>
      </c>
      <c r="AY6004" t="s">
        <v>357</v>
      </c>
      <c r="AZ6004" t="s">
        <v>363</v>
      </c>
      <c r="BY6004" t="s">
        <v>342</v>
      </c>
      <c r="EQ6004">
        <v>252868</v>
      </c>
      <c r="ER6004" t="s">
        <v>13099</v>
      </c>
      <c r="EV6004">
        <v>17290796</v>
      </c>
      <c r="EW6004">
        <v>928</v>
      </c>
      <c r="EX6004">
        <v>221662</v>
      </c>
      <c r="EY6004" t="s">
        <v>13100</v>
      </c>
      <c r="EZ6004">
        <v>1</v>
      </c>
      <c r="FC6004">
        <v>95385</v>
      </c>
      <c r="FD6004" t="s">
        <v>3531</v>
      </c>
    </row>
    <row r="6005" spans="1:160" x14ac:dyDescent="0.3">
      <c r="A6005" t="str">
        <f>VLOOKUP(B6005,Table2[],3,FALSE)</f>
        <v>Digital</v>
      </c>
      <c r="B6005" t="str">
        <f>IF(OR(ISNUMBER(FIND("QVC",Z6005)),ISNUMBER(FIND("QVC",AL6005))),"QVC",IF(OR(ISNUMBER(FIND("NCO",H6005)),ISNUMBER(FIND("NCO",Y6005))), "NCO", IF(AL6005="consumer","PMD.com",VLOOKUP(LEFT(H6005,2),Tables!$E$1:$F$11,2,FALSE))))</f>
        <v>PMD.com</v>
      </c>
      <c r="C6005">
        <f t="shared" si="282"/>
        <v>5358</v>
      </c>
      <c r="D6005">
        <f t="shared" si="283"/>
        <v>1</v>
      </c>
      <c r="E6005" t="str">
        <f t="shared" ca="1" si="284"/>
        <v>MTD orders shipped</v>
      </c>
      <c r="F6005" t="s">
        <v>3539</v>
      </c>
      <c r="G6005" t="s">
        <v>335</v>
      </c>
      <c r="H6005" t="s">
        <v>13094</v>
      </c>
      <c r="I6005" s="6">
        <v>44014.493449074071</v>
      </c>
      <c r="J6005" t="s">
        <v>16</v>
      </c>
      <c r="K6005" s="6">
        <v>44014.732662037037</v>
      </c>
      <c r="M6005" t="s">
        <v>13095</v>
      </c>
      <c r="N6005" t="s">
        <v>13096</v>
      </c>
      <c r="Q6005" t="s">
        <v>406</v>
      </c>
      <c r="R6005" t="s">
        <v>360</v>
      </c>
      <c r="S6005" t="s">
        <v>13097</v>
      </c>
      <c r="T6005" t="s">
        <v>338</v>
      </c>
      <c r="U6005" t="s">
        <v>530</v>
      </c>
      <c r="W6005" t="s">
        <v>13098</v>
      </c>
      <c r="Z6005" t="s">
        <v>13095</v>
      </c>
      <c r="AA6005" t="s">
        <v>13096</v>
      </c>
      <c r="AD6005" t="s">
        <v>406</v>
      </c>
      <c r="AE6005" t="s">
        <v>360</v>
      </c>
      <c r="AF6005" t="s">
        <v>13097</v>
      </c>
      <c r="AG6005" t="s">
        <v>338</v>
      </c>
      <c r="AH6005" t="s">
        <v>530</v>
      </c>
      <c r="AJ6005" t="s">
        <v>13098</v>
      </c>
      <c r="AL6005" t="s">
        <v>339</v>
      </c>
      <c r="AM6005">
        <v>1</v>
      </c>
      <c r="AN6005">
        <v>1</v>
      </c>
      <c r="AO6005">
        <v>7390</v>
      </c>
      <c r="AQ6005">
        <v>124522</v>
      </c>
      <c r="AR6005">
        <v>5358</v>
      </c>
      <c r="AS6005" t="s">
        <v>2281</v>
      </c>
      <c r="AT6005" t="s">
        <v>73</v>
      </c>
      <c r="AW6005" t="s">
        <v>340</v>
      </c>
      <c r="AX6005" t="s">
        <v>340</v>
      </c>
      <c r="AY6005" t="s">
        <v>351</v>
      </c>
      <c r="AZ6005" t="s">
        <v>434</v>
      </c>
      <c r="BY6005" t="s">
        <v>342</v>
      </c>
      <c r="EQ6005">
        <v>252041</v>
      </c>
      <c r="ER6005" t="s">
        <v>13099</v>
      </c>
      <c r="EV6005">
        <v>17290796</v>
      </c>
      <c r="EW6005">
        <v>928</v>
      </c>
      <c r="EX6005">
        <v>221662</v>
      </c>
      <c r="EY6005" t="s">
        <v>13100</v>
      </c>
      <c r="EZ6005">
        <v>1</v>
      </c>
      <c r="FC6005">
        <v>5358</v>
      </c>
      <c r="FD6005" t="s">
        <v>73</v>
      </c>
    </row>
    <row r="6006" spans="1:160" x14ac:dyDescent="0.3">
      <c r="A6006" t="str">
        <f>VLOOKUP(B6006,Table2[],3,FALSE)</f>
        <v>Digital</v>
      </c>
      <c r="B6006" t="str">
        <f>IF(OR(ISNUMBER(FIND("QVC",Z6006)),ISNUMBER(FIND("QVC",AL6006))),"QVC",IF(OR(ISNUMBER(FIND("NCO",H6006)),ISNUMBER(FIND("NCO",Y6006))), "NCO", IF(AL6006="consumer","PMD.com",VLOOKUP(LEFT(H6006,2),Tables!$E$1:$F$11,2,FALSE))))</f>
        <v>PMD.com</v>
      </c>
      <c r="C6006">
        <f t="shared" si="282"/>
        <v>51090030</v>
      </c>
      <c r="D6006">
        <f t="shared" si="283"/>
        <v>1</v>
      </c>
      <c r="E6006" t="str">
        <f t="shared" ca="1" si="284"/>
        <v>MTD orders shipped</v>
      </c>
      <c r="F6006" t="s">
        <v>3539</v>
      </c>
      <c r="G6006" t="s">
        <v>335</v>
      </c>
      <c r="H6006" t="s">
        <v>13094</v>
      </c>
      <c r="I6006" s="6">
        <v>44014.493449074071</v>
      </c>
      <c r="J6006" t="s">
        <v>16</v>
      </c>
      <c r="K6006" s="6">
        <v>44014.732662037037</v>
      </c>
      <c r="M6006" t="s">
        <v>13095</v>
      </c>
      <c r="N6006" t="s">
        <v>13096</v>
      </c>
      <c r="Q6006" t="s">
        <v>406</v>
      </c>
      <c r="R6006" t="s">
        <v>360</v>
      </c>
      <c r="S6006" t="s">
        <v>13097</v>
      </c>
      <c r="T6006" t="s">
        <v>338</v>
      </c>
      <c r="U6006" t="s">
        <v>530</v>
      </c>
      <c r="W6006" t="s">
        <v>13098</v>
      </c>
      <c r="Z6006" t="s">
        <v>13095</v>
      </c>
      <c r="AA6006" t="s">
        <v>13096</v>
      </c>
      <c r="AD6006" t="s">
        <v>406</v>
      </c>
      <c r="AE6006" t="s">
        <v>360</v>
      </c>
      <c r="AF6006" t="s">
        <v>13097</v>
      </c>
      <c r="AG6006" t="s">
        <v>338</v>
      </c>
      <c r="AH6006" t="s">
        <v>530</v>
      </c>
      <c r="AJ6006" t="s">
        <v>13098</v>
      </c>
      <c r="AL6006" t="s">
        <v>339</v>
      </c>
      <c r="AM6006">
        <v>1</v>
      </c>
      <c r="AN6006">
        <v>1</v>
      </c>
      <c r="AO6006">
        <v>6688</v>
      </c>
      <c r="AQ6006">
        <v>125960</v>
      </c>
      <c r="AR6006">
        <v>51090030</v>
      </c>
      <c r="AS6006" t="s">
        <v>3043</v>
      </c>
      <c r="AT6006" t="s">
        <v>628</v>
      </c>
      <c r="AW6006" t="s">
        <v>343</v>
      </c>
      <c r="BY6006" t="s">
        <v>342</v>
      </c>
      <c r="BZ6006" t="b">
        <v>0</v>
      </c>
      <c r="EQ6006">
        <v>243047</v>
      </c>
      <c r="ER6006" t="s">
        <v>13099</v>
      </c>
      <c r="EV6006">
        <v>17290796</v>
      </c>
      <c r="EW6006">
        <v>928</v>
      </c>
      <c r="EX6006">
        <v>221662</v>
      </c>
      <c r="EY6006" t="s">
        <v>13100</v>
      </c>
      <c r="EZ6006">
        <v>1</v>
      </c>
      <c r="FC6006">
        <v>95385</v>
      </c>
      <c r="FD6006" t="s">
        <v>3531</v>
      </c>
    </row>
    <row r="6007" spans="1:160" x14ac:dyDescent="0.3">
      <c r="A6007" t="str">
        <f>VLOOKUP(B6007,Table2[],3,FALSE)</f>
        <v>Digital</v>
      </c>
      <c r="B6007" t="str">
        <f>IF(OR(ISNUMBER(FIND("QVC",Z6007)),ISNUMBER(FIND("QVC",AL6007))),"QVC",IF(OR(ISNUMBER(FIND("NCO",H6007)),ISNUMBER(FIND("NCO",Y6007))), "NCO", IF(AL6007="consumer","PMD.com",VLOOKUP(LEFT(H6007,2),Tables!$E$1:$F$11,2,FALSE))))</f>
        <v>PMD.com</v>
      </c>
      <c r="C6007">
        <f t="shared" si="282"/>
        <v>53600001</v>
      </c>
      <c r="D6007">
        <f t="shared" si="283"/>
        <v>1</v>
      </c>
      <c r="E6007" t="str">
        <f t="shared" ca="1" si="284"/>
        <v>MTD orders shipped</v>
      </c>
      <c r="F6007" t="s">
        <v>3539</v>
      </c>
      <c r="G6007" t="s">
        <v>335</v>
      </c>
      <c r="H6007" t="s">
        <v>13101</v>
      </c>
      <c r="I6007" s="6">
        <v>44014.601342592592</v>
      </c>
      <c r="J6007" t="s">
        <v>16</v>
      </c>
      <c r="K6007" s="6">
        <v>44014.733090277776</v>
      </c>
      <c r="M6007" t="s">
        <v>13102</v>
      </c>
      <c r="N6007" t="s">
        <v>13103</v>
      </c>
      <c r="Q6007" t="s">
        <v>742</v>
      </c>
      <c r="R6007" t="s">
        <v>376</v>
      </c>
      <c r="S6007" t="s">
        <v>13104</v>
      </c>
      <c r="T6007" t="s">
        <v>338</v>
      </c>
      <c r="U6007" t="s">
        <v>530</v>
      </c>
      <c r="W6007" t="s">
        <v>13105</v>
      </c>
      <c r="Z6007" t="s">
        <v>13102</v>
      </c>
      <c r="AA6007" t="s">
        <v>13103</v>
      </c>
      <c r="AD6007" t="s">
        <v>742</v>
      </c>
      <c r="AE6007" t="s">
        <v>376</v>
      </c>
      <c r="AF6007" t="s">
        <v>13104</v>
      </c>
      <c r="AG6007" t="s">
        <v>338</v>
      </c>
      <c r="AH6007" t="s">
        <v>530</v>
      </c>
      <c r="AJ6007" t="s">
        <v>13105</v>
      </c>
      <c r="AL6007" t="s">
        <v>339</v>
      </c>
      <c r="AM6007">
        <v>1</v>
      </c>
      <c r="AN6007">
        <v>1</v>
      </c>
      <c r="AO6007">
        <v>10451</v>
      </c>
      <c r="AQ6007">
        <v>124445</v>
      </c>
      <c r="AR6007">
        <v>53600001</v>
      </c>
      <c r="AS6007" t="s">
        <v>131</v>
      </c>
      <c r="AT6007" t="s">
        <v>32</v>
      </c>
      <c r="AW6007" t="s">
        <v>343</v>
      </c>
      <c r="BY6007" t="s">
        <v>342</v>
      </c>
      <c r="EQ6007">
        <v>243541</v>
      </c>
      <c r="ER6007" t="s">
        <v>13106</v>
      </c>
      <c r="EV6007">
        <v>17291168</v>
      </c>
      <c r="EW6007">
        <v>928</v>
      </c>
      <c r="EX6007">
        <v>221732</v>
      </c>
      <c r="EY6007">
        <v>9.2748999964335493E+25</v>
      </c>
      <c r="EZ6007">
        <v>1</v>
      </c>
      <c r="FC6007">
        <v>53600001</v>
      </c>
      <c r="FD6007" t="s">
        <v>32</v>
      </c>
    </row>
    <row r="6008" spans="1:160" x14ac:dyDescent="0.3">
      <c r="A6008" t="str">
        <f>VLOOKUP(B6008,Table2[],3,FALSE)</f>
        <v>Digital</v>
      </c>
      <c r="B6008" t="str">
        <f>IF(OR(ISNUMBER(FIND("QVC",Z6008)),ISNUMBER(FIND("QVC",AL6008))),"QVC",IF(OR(ISNUMBER(FIND("NCO",H6008)),ISNUMBER(FIND("NCO",Y6008))), "NCO", IF(AL6008="consumer","PMD.com",VLOOKUP(LEFT(H6008,2),Tables!$E$1:$F$11,2,FALSE))))</f>
        <v>PMD.com</v>
      </c>
      <c r="C6008">
        <f t="shared" si="282"/>
        <v>51090061</v>
      </c>
      <c r="D6008">
        <f t="shared" si="283"/>
        <v>1</v>
      </c>
      <c r="E6008" t="str">
        <f t="shared" ca="1" si="284"/>
        <v>MTD orders shipped</v>
      </c>
      <c r="F6008" t="s">
        <v>3539</v>
      </c>
      <c r="G6008" t="s">
        <v>335</v>
      </c>
      <c r="H6008" t="s">
        <v>13101</v>
      </c>
      <c r="I6008" s="6">
        <v>44014.601342592592</v>
      </c>
      <c r="J6008" t="s">
        <v>16</v>
      </c>
      <c r="K6008" s="6">
        <v>44014.733090277776</v>
      </c>
      <c r="M6008" t="s">
        <v>13102</v>
      </c>
      <c r="N6008" t="s">
        <v>13103</v>
      </c>
      <c r="Q6008" t="s">
        <v>742</v>
      </c>
      <c r="R6008" t="s">
        <v>376</v>
      </c>
      <c r="S6008" t="s">
        <v>13104</v>
      </c>
      <c r="T6008" t="s">
        <v>338</v>
      </c>
      <c r="U6008" t="s">
        <v>530</v>
      </c>
      <c r="W6008" t="s">
        <v>13105</v>
      </c>
      <c r="Z6008" t="s">
        <v>13102</v>
      </c>
      <c r="AA6008" t="s">
        <v>13103</v>
      </c>
      <c r="AD6008" t="s">
        <v>742</v>
      </c>
      <c r="AE6008" t="s">
        <v>376</v>
      </c>
      <c r="AF6008" t="s">
        <v>13104</v>
      </c>
      <c r="AG6008" t="s">
        <v>338</v>
      </c>
      <c r="AH6008" t="s">
        <v>530</v>
      </c>
      <c r="AJ6008" t="s">
        <v>13105</v>
      </c>
      <c r="AL6008" t="s">
        <v>339</v>
      </c>
      <c r="AM6008">
        <v>1</v>
      </c>
      <c r="AN6008">
        <v>1</v>
      </c>
      <c r="AO6008">
        <v>8078</v>
      </c>
      <c r="AQ6008">
        <v>124010</v>
      </c>
      <c r="AR6008">
        <v>51090061</v>
      </c>
      <c r="AS6008" t="s">
        <v>2688</v>
      </c>
      <c r="AT6008" t="s">
        <v>122</v>
      </c>
      <c r="AW6008" t="s">
        <v>340</v>
      </c>
      <c r="AX6008" t="s">
        <v>340</v>
      </c>
      <c r="AY6008" t="s">
        <v>357</v>
      </c>
      <c r="AZ6008" t="s">
        <v>363</v>
      </c>
      <c r="BY6008" t="s">
        <v>342</v>
      </c>
      <c r="EQ6008">
        <v>252774</v>
      </c>
      <c r="ER6008" t="s">
        <v>13106</v>
      </c>
      <c r="EV6008">
        <v>17291168</v>
      </c>
      <c r="EW6008">
        <v>928</v>
      </c>
      <c r="EX6008">
        <v>221732</v>
      </c>
      <c r="EY6008">
        <v>9.2748999964335493E+25</v>
      </c>
      <c r="EZ6008">
        <v>1</v>
      </c>
      <c r="FC6008">
        <v>51090061</v>
      </c>
      <c r="FD6008" t="s">
        <v>122</v>
      </c>
    </row>
    <row r="6009" spans="1:160" x14ac:dyDescent="0.3">
      <c r="A6009" t="str">
        <f>VLOOKUP(B6009,Table2[],3,FALSE)</f>
        <v>Digital</v>
      </c>
      <c r="B6009" t="str">
        <f>IF(OR(ISNUMBER(FIND("QVC",Z6009)),ISNUMBER(FIND("QVC",AL6009))),"QVC",IF(OR(ISNUMBER(FIND("NCO",H6009)),ISNUMBER(FIND("NCO",Y6009))), "NCO", IF(AL6009="consumer","PMD.com",VLOOKUP(LEFT(H6009,2),Tables!$E$1:$F$11,2,FALSE))))</f>
        <v>PMD.com</v>
      </c>
      <c r="C6009">
        <f t="shared" si="282"/>
        <v>53490001</v>
      </c>
      <c r="D6009">
        <f t="shared" si="283"/>
        <v>1</v>
      </c>
      <c r="E6009" t="str">
        <f t="shared" ca="1" si="284"/>
        <v>MTD orders shipped</v>
      </c>
      <c r="F6009" t="s">
        <v>3539</v>
      </c>
      <c r="G6009" t="s">
        <v>335</v>
      </c>
      <c r="H6009" t="s">
        <v>13107</v>
      </c>
      <c r="I6009" s="6">
        <v>44014.560659722221</v>
      </c>
      <c r="J6009" t="s">
        <v>16</v>
      </c>
      <c r="K6009" s="6">
        <v>44014.733148148145</v>
      </c>
      <c r="M6009" t="s">
        <v>13108</v>
      </c>
      <c r="N6009" t="s">
        <v>13109</v>
      </c>
      <c r="Q6009" t="s">
        <v>1357</v>
      </c>
      <c r="R6009" t="s">
        <v>347</v>
      </c>
      <c r="S6009" t="s">
        <v>13110</v>
      </c>
      <c r="T6009" t="s">
        <v>338</v>
      </c>
      <c r="U6009" t="s">
        <v>530</v>
      </c>
      <c r="W6009" t="s">
        <v>13111</v>
      </c>
      <c r="Z6009" t="s">
        <v>13108</v>
      </c>
      <c r="AA6009" t="s">
        <v>13109</v>
      </c>
      <c r="AD6009" t="s">
        <v>1357</v>
      </c>
      <c r="AE6009" t="s">
        <v>347</v>
      </c>
      <c r="AF6009" t="s">
        <v>13110</v>
      </c>
      <c r="AG6009" t="s">
        <v>338</v>
      </c>
      <c r="AH6009" t="s">
        <v>530</v>
      </c>
      <c r="AJ6009" t="s">
        <v>13111</v>
      </c>
      <c r="AL6009" t="s">
        <v>339</v>
      </c>
      <c r="AM6009">
        <v>1</v>
      </c>
      <c r="AN6009">
        <v>1</v>
      </c>
      <c r="AO6009">
        <v>15533</v>
      </c>
      <c r="AQ6009">
        <v>126899</v>
      </c>
      <c r="AR6009">
        <v>53490001</v>
      </c>
      <c r="AS6009" t="s">
        <v>1709</v>
      </c>
      <c r="AT6009" t="s">
        <v>56</v>
      </c>
      <c r="AW6009" t="s">
        <v>343</v>
      </c>
      <c r="BY6009" t="s">
        <v>342</v>
      </c>
      <c r="EQ6009">
        <v>253176</v>
      </c>
      <c r="ER6009" t="s">
        <v>13112</v>
      </c>
      <c r="EV6009">
        <v>17291151</v>
      </c>
      <c r="EW6009">
        <v>928</v>
      </c>
      <c r="EX6009">
        <v>221698</v>
      </c>
      <c r="EY6009" t="s">
        <v>13113</v>
      </c>
      <c r="EZ6009">
        <v>1</v>
      </c>
      <c r="FC6009">
        <v>53490001</v>
      </c>
      <c r="FD6009" t="s">
        <v>56</v>
      </c>
    </row>
    <row r="6010" spans="1:160" x14ac:dyDescent="0.3">
      <c r="A6010" t="str">
        <f>VLOOKUP(B6010,Table2[],3,FALSE)</f>
        <v>Digital</v>
      </c>
      <c r="B6010" t="str">
        <f>IF(OR(ISNUMBER(FIND("QVC",Z6010)),ISNUMBER(FIND("QVC",AL6010))),"QVC",IF(OR(ISNUMBER(FIND("NCO",H6010)),ISNUMBER(FIND("NCO",Y6010))), "NCO", IF(AL6010="consumer","PMD.com",VLOOKUP(LEFT(H6010,2),Tables!$E$1:$F$11,2,FALSE))))</f>
        <v>PMD.com</v>
      </c>
      <c r="C6010">
        <f t="shared" si="282"/>
        <v>58030001</v>
      </c>
      <c r="D6010">
        <f t="shared" si="283"/>
        <v>1</v>
      </c>
      <c r="E6010" t="str">
        <f t="shared" ca="1" si="284"/>
        <v>MTD orders shipped</v>
      </c>
      <c r="F6010" t="s">
        <v>3539</v>
      </c>
      <c r="G6010" t="s">
        <v>335</v>
      </c>
      <c r="H6010" t="s">
        <v>13107</v>
      </c>
      <c r="I6010" s="6">
        <v>44014.560659722221</v>
      </c>
      <c r="J6010" t="s">
        <v>16</v>
      </c>
      <c r="K6010" s="6">
        <v>44014.733148148145</v>
      </c>
      <c r="M6010" t="s">
        <v>13108</v>
      </c>
      <c r="N6010" t="s">
        <v>13109</v>
      </c>
      <c r="Q6010" t="s">
        <v>1357</v>
      </c>
      <c r="R6010" t="s">
        <v>347</v>
      </c>
      <c r="S6010" t="s">
        <v>13110</v>
      </c>
      <c r="T6010" t="s">
        <v>338</v>
      </c>
      <c r="U6010" t="s">
        <v>530</v>
      </c>
      <c r="W6010" t="s">
        <v>13111</v>
      </c>
      <c r="Z6010" t="s">
        <v>13108</v>
      </c>
      <c r="AA6010" t="s">
        <v>13109</v>
      </c>
      <c r="AD6010" t="s">
        <v>1357</v>
      </c>
      <c r="AE6010" t="s">
        <v>347</v>
      </c>
      <c r="AF6010" t="s">
        <v>13110</v>
      </c>
      <c r="AG6010" t="s">
        <v>338</v>
      </c>
      <c r="AH6010" t="s">
        <v>530</v>
      </c>
      <c r="AJ6010" t="s">
        <v>13111</v>
      </c>
      <c r="AL6010" t="s">
        <v>339</v>
      </c>
      <c r="AM6010">
        <v>1</v>
      </c>
      <c r="AN6010">
        <v>1</v>
      </c>
      <c r="AO6010">
        <v>9621</v>
      </c>
      <c r="AQ6010">
        <v>124483</v>
      </c>
      <c r="AR6010">
        <v>58030001</v>
      </c>
      <c r="AS6010" t="s">
        <v>1761</v>
      </c>
      <c r="AT6010" t="s">
        <v>36</v>
      </c>
      <c r="AW6010" t="s">
        <v>340</v>
      </c>
      <c r="AX6010" t="s">
        <v>340</v>
      </c>
      <c r="AY6010" t="s">
        <v>382</v>
      </c>
      <c r="AZ6010" t="s">
        <v>383</v>
      </c>
      <c r="BY6010" t="s">
        <v>342</v>
      </c>
      <c r="EQ6010">
        <v>243289</v>
      </c>
      <c r="ER6010" t="s">
        <v>13112</v>
      </c>
      <c r="EV6010">
        <v>17291151</v>
      </c>
      <c r="EW6010">
        <v>928</v>
      </c>
      <c r="EX6010">
        <v>221698</v>
      </c>
      <c r="EY6010" t="s">
        <v>13113</v>
      </c>
      <c r="EZ6010">
        <v>1</v>
      </c>
      <c r="FC6010">
        <v>95321</v>
      </c>
      <c r="FD6010" t="s">
        <v>395</v>
      </c>
    </row>
    <row r="6011" spans="1:160" x14ac:dyDescent="0.3">
      <c r="A6011" t="str">
        <f>VLOOKUP(B6011,Table2[],3,FALSE)</f>
        <v>Digital</v>
      </c>
      <c r="B6011" t="str">
        <f>IF(OR(ISNUMBER(FIND("QVC",Z6011)),ISNUMBER(FIND("QVC",AL6011))),"QVC",IF(OR(ISNUMBER(FIND("NCO",H6011)),ISNUMBER(FIND("NCO",Y6011))), "NCO", IF(AL6011="consumer","PMD.com",VLOOKUP(LEFT(H6011,2),Tables!$E$1:$F$11,2,FALSE))))</f>
        <v>PMD.com</v>
      </c>
      <c r="C6011">
        <f t="shared" si="282"/>
        <v>53920001</v>
      </c>
      <c r="D6011">
        <f t="shared" si="283"/>
        <v>1</v>
      </c>
      <c r="E6011" t="str">
        <f t="shared" ca="1" si="284"/>
        <v>MTD orders shipped</v>
      </c>
      <c r="F6011" t="s">
        <v>3539</v>
      </c>
      <c r="G6011" t="s">
        <v>335</v>
      </c>
      <c r="H6011" t="s">
        <v>13107</v>
      </c>
      <c r="I6011" s="6">
        <v>44014.560659722221</v>
      </c>
      <c r="J6011" t="s">
        <v>16</v>
      </c>
      <c r="K6011" s="6">
        <v>44014.733148148145</v>
      </c>
      <c r="M6011" t="s">
        <v>13108</v>
      </c>
      <c r="N6011" t="s">
        <v>13109</v>
      </c>
      <c r="Q6011" t="s">
        <v>1357</v>
      </c>
      <c r="R6011" t="s">
        <v>347</v>
      </c>
      <c r="S6011" t="s">
        <v>13110</v>
      </c>
      <c r="T6011" t="s">
        <v>338</v>
      </c>
      <c r="U6011" t="s">
        <v>530</v>
      </c>
      <c r="W6011" t="s">
        <v>13111</v>
      </c>
      <c r="Z6011" t="s">
        <v>13108</v>
      </c>
      <c r="AA6011" t="s">
        <v>13109</v>
      </c>
      <c r="AD6011" t="s">
        <v>1357</v>
      </c>
      <c r="AE6011" t="s">
        <v>347</v>
      </c>
      <c r="AF6011" t="s">
        <v>13110</v>
      </c>
      <c r="AG6011" t="s">
        <v>338</v>
      </c>
      <c r="AH6011" t="s">
        <v>530</v>
      </c>
      <c r="AJ6011" t="s">
        <v>13111</v>
      </c>
      <c r="AL6011" t="s">
        <v>339</v>
      </c>
      <c r="AM6011">
        <v>1</v>
      </c>
      <c r="AN6011">
        <v>1</v>
      </c>
      <c r="AO6011">
        <v>14899</v>
      </c>
      <c r="AQ6011">
        <v>124468</v>
      </c>
      <c r="AR6011">
        <v>53920001</v>
      </c>
      <c r="AS6011" t="s">
        <v>42</v>
      </c>
      <c r="AT6011" t="s">
        <v>40</v>
      </c>
      <c r="AW6011" t="s">
        <v>343</v>
      </c>
      <c r="BY6011" t="s">
        <v>342</v>
      </c>
      <c r="EQ6011">
        <v>247476</v>
      </c>
      <c r="ER6011" t="s">
        <v>13112</v>
      </c>
      <c r="EV6011">
        <v>17291151</v>
      </c>
      <c r="EW6011">
        <v>928</v>
      </c>
      <c r="EX6011">
        <v>221698</v>
      </c>
      <c r="EY6011" t="s">
        <v>13113</v>
      </c>
      <c r="EZ6011">
        <v>1</v>
      </c>
      <c r="FC6011">
        <v>95384</v>
      </c>
      <c r="FD6011" t="s">
        <v>3530</v>
      </c>
    </row>
    <row r="6012" spans="1:160" x14ac:dyDescent="0.3">
      <c r="A6012" t="str">
        <f>VLOOKUP(B6012,Table2[],3,FALSE)</f>
        <v>Digital</v>
      </c>
      <c r="B6012" t="str">
        <f>IF(OR(ISNUMBER(FIND("QVC",Z6012)),ISNUMBER(FIND("QVC",AL6012))),"QVC",IF(OR(ISNUMBER(FIND("NCO",H6012)),ISNUMBER(FIND("NCO",Y6012))), "NCO", IF(AL6012="consumer","PMD.com",VLOOKUP(LEFT(H6012,2),Tables!$E$1:$F$11,2,FALSE))))</f>
        <v>PMD.com</v>
      </c>
      <c r="C6012">
        <f t="shared" si="282"/>
        <v>7660</v>
      </c>
      <c r="D6012">
        <f t="shared" si="283"/>
        <v>1</v>
      </c>
      <c r="E6012" t="str">
        <f t="shared" ca="1" si="284"/>
        <v>MTD orders shipped</v>
      </c>
      <c r="F6012" t="s">
        <v>3539</v>
      </c>
      <c r="G6012" t="s">
        <v>335</v>
      </c>
      <c r="H6012" t="s">
        <v>13107</v>
      </c>
      <c r="I6012" s="6">
        <v>44014.560659722221</v>
      </c>
      <c r="J6012" t="s">
        <v>16</v>
      </c>
      <c r="K6012" s="6">
        <v>44014.733148148145</v>
      </c>
      <c r="M6012" t="s">
        <v>13108</v>
      </c>
      <c r="N6012" t="s">
        <v>13109</v>
      </c>
      <c r="Q6012" t="s">
        <v>1357</v>
      </c>
      <c r="R6012" t="s">
        <v>347</v>
      </c>
      <c r="S6012" t="s">
        <v>13110</v>
      </c>
      <c r="T6012" t="s">
        <v>338</v>
      </c>
      <c r="U6012" t="s">
        <v>530</v>
      </c>
      <c r="W6012" t="s">
        <v>13111</v>
      </c>
      <c r="Z6012" t="s">
        <v>13108</v>
      </c>
      <c r="AA6012" t="s">
        <v>13109</v>
      </c>
      <c r="AD6012" t="s">
        <v>1357</v>
      </c>
      <c r="AE6012" t="s">
        <v>347</v>
      </c>
      <c r="AF6012" t="s">
        <v>13110</v>
      </c>
      <c r="AG6012" t="s">
        <v>338</v>
      </c>
      <c r="AH6012" t="s">
        <v>530</v>
      </c>
      <c r="AJ6012" t="s">
        <v>13111</v>
      </c>
      <c r="AL6012" t="s">
        <v>339</v>
      </c>
      <c r="AM6012">
        <v>1</v>
      </c>
      <c r="AN6012">
        <v>1</v>
      </c>
      <c r="AO6012">
        <v>11858</v>
      </c>
      <c r="AQ6012">
        <v>124798</v>
      </c>
      <c r="AR6012">
        <v>7660</v>
      </c>
      <c r="AS6012" t="s">
        <v>2085</v>
      </c>
      <c r="AT6012" t="s">
        <v>38</v>
      </c>
      <c r="AW6012" t="s">
        <v>343</v>
      </c>
      <c r="BY6012" t="s">
        <v>342</v>
      </c>
      <c r="EQ6012">
        <v>251455</v>
      </c>
      <c r="ER6012" t="s">
        <v>13112</v>
      </c>
      <c r="EV6012">
        <v>17291151</v>
      </c>
      <c r="EW6012">
        <v>928</v>
      </c>
      <c r="EX6012">
        <v>221698</v>
      </c>
      <c r="EY6012" t="s">
        <v>13113</v>
      </c>
      <c r="EZ6012">
        <v>1</v>
      </c>
      <c r="FC6012">
        <v>95321</v>
      </c>
      <c r="FD6012" t="s">
        <v>395</v>
      </c>
    </row>
    <row r="6013" spans="1:160" x14ac:dyDescent="0.3">
      <c r="A6013" t="str">
        <f>VLOOKUP(B6013,Table2[],3,FALSE)</f>
        <v>Digital</v>
      </c>
      <c r="B6013" t="str">
        <f>IF(OR(ISNUMBER(FIND("QVC",Z6013)),ISNUMBER(FIND("QVC",AL6013))),"QVC",IF(OR(ISNUMBER(FIND("NCO",H6013)),ISNUMBER(FIND("NCO",Y6013))), "NCO", IF(AL6013="consumer","PMD.com",VLOOKUP(LEFT(H6013,2),Tables!$E$1:$F$11,2,FALSE))))</f>
        <v>PMD.com</v>
      </c>
      <c r="C6013">
        <f t="shared" si="282"/>
        <v>52430001</v>
      </c>
      <c r="D6013">
        <f t="shared" si="283"/>
        <v>1</v>
      </c>
      <c r="E6013" t="str">
        <f t="shared" ca="1" si="284"/>
        <v>MTD orders shipped</v>
      </c>
      <c r="F6013" t="s">
        <v>3539</v>
      </c>
      <c r="G6013" t="s">
        <v>335</v>
      </c>
      <c r="H6013" t="s">
        <v>13107</v>
      </c>
      <c r="I6013" s="6">
        <v>44014.560659722221</v>
      </c>
      <c r="J6013" t="s">
        <v>16</v>
      </c>
      <c r="K6013" s="6">
        <v>44014.733148148145</v>
      </c>
      <c r="M6013" t="s">
        <v>13108</v>
      </c>
      <c r="N6013" t="s">
        <v>13109</v>
      </c>
      <c r="Q6013" t="s">
        <v>1357</v>
      </c>
      <c r="R6013" t="s">
        <v>347</v>
      </c>
      <c r="S6013" t="s">
        <v>13110</v>
      </c>
      <c r="T6013" t="s">
        <v>338</v>
      </c>
      <c r="U6013" t="s">
        <v>530</v>
      </c>
      <c r="W6013" t="s">
        <v>13111</v>
      </c>
      <c r="Z6013" t="s">
        <v>13108</v>
      </c>
      <c r="AA6013" t="s">
        <v>13109</v>
      </c>
      <c r="AD6013" t="s">
        <v>1357</v>
      </c>
      <c r="AE6013" t="s">
        <v>347</v>
      </c>
      <c r="AF6013" t="s">
        <v>13110</v>
      </c>
      <c r="AG6013" t="s">
        <v>338</v>
      </c>
      <c r="AH6013" t="s">
        <v>530</v>
      </c>
      <c r="AJ6013" t="s">
        <v>13111</v>
      </c>
      <c r="AL6013" t="s">
        <v>339</v>
      </c>
      <c r="AM6013">
        <v>1</v>
      </c>
      <c r="AN6013">
        <v>1</v>
      </c>
      <c r="AO6013">
        <v>12063</v>
      </c>
      <c r="AQ6013">
        <v>127155</v>
      </c>
      <c r="AR6013">
        <v>52430001</v>
      </c>
      <c r="AS6013" t="s">
        <v>9635</v>
      </c>
      <c r="AT6013" t="s">
        <v>75</v>
      </c>
      <c r="AW6013" t="s">
        <v>340</v>
      </c>
      <c r="AX6013" t="s">
        <v>340</v>
      </c>
      <c r="AY6013" t="s">
        <v>357</v>
      </c>
      <c r="AZ6013" t="s">
        <v>363</v>
      </c>
      <c r="BY6013" t="s">
        <v>342</v>
      </c>
      <c r="EQ6013">
        <v>252868</v>
      </c>
      <c r="ER6013" t="s">
        <v>13112</v>
      </c>
      <c r="EV6013">
        <v>17291151</v>
      </c>
      <c r="EW6013">
        <v>928</v>
      </c>
      <c r="EX6013">
        <v>221698</v>
      </c>
      <c r="EY6013" t="s">
        <v>13113</v>
      </c>
      <c r="EZ6013">
        <v>1</v>
      </c>
      <c r="FC6013">
        <v>95384</v>
      </c>
      <c r="FD6013" t="s">
        <v>3530</v>
      </c>
    </row>
    <row r="6014" spans="1:160" x14ac:dyDescent="0.3">
      <c r="A6014" t="str">
        <f>VLOOKUP(B6014,Table2[],3,FALSE)</f>
        <v>Digital</v>
      </c>
      <c r="B6014" t="str">
        <f>IF(OR(ISNUMBER(FIND("QVC",Z6014)),ISNUMBER(FIND("QVC",AL6014))),"QVC",IF(OR(ISNUMBER(FIND("NCO",H6014)),ISNUMBER(FIND("NCO",Y6014))), "NCO", IF(AL6014="consumer","PMD.com",VLOOKUP(LEFT(H6014,2),Tables!$E$1:$F$11,2,FALSE))))</f>
        <v>PMD.com</v>
      </c>
      <c r="C6014">
        <f t="shared" si="282"/>
        <v>58040001</v>
      </c>
      <c r="D6014">
        <f t="shared" si="283"/>
        <v>1</v>
      </c>
      <c r="E6014" t="str">
        <f t="shared" ca="1" si="284"/>
        <v>MTD orders shipped</v>
      </c>
      <c r="F6014" t="s">
        <v>3539</v>
      </c>
      <c r="G6014" t="s">
        <v>335</v>
      </c>
      <c r="H6014" t="s">
        <v>13107</v>
      </c>
      <c r="I6014" s="6">
        <v>44014.560659722221</v>
      </c>
      <c r="J6014" t="s">
        <v>16</v>
      </c>
      <c r="K6014" s="6">
        <v>44014.733148148145</v>
      </c>
      <c r="M6014" t="s">
        <v>13108</v>
      </c>
      <c r="N6014" t="s">
        <v>13109</v>
      </c>
      <c r="Q6014" t="s">
        <v>1357</v>
      </c>
      <c r="R6014" t="s">
        <v>347</v>
      </c>
      <c r="S6014" t="s">
        <v>13110</v>
      </c>
      <c r="T6014" t="s">
        <v>338</v>
      </c>
      <c r="U6014" t="s">
        <v>530</v>
      </c>
      <c r="W6014" t="s">
        <v>13111</v>
      </c>
      <c r="Z6014" t="s">
        <v>13108</v>
      </c>
      <c r="AA6014" t="s">
        <v>13109</v>
      </c>
      <c r="AD6014" t="s">
        <v>1357</v>
      </c>
      <c r="AE6014" t="s">
        <v>347</v>
      </c>
      <c r="AF6014" t="s">
        <v>13110</v>
      </c>
      <c r="AG6014" t="s">
        <v>338</v>
      </c>
      <c r="AH6014" t="s">
        <v>530</v>
      </c>
      <c r="AJ6014" t="s">
        <v>13111</v>
      </c>
      <c r="AL6014" t="s">
        <v>339</v>
      </c>
      <c r="AM6014">
        <v>1</v>
      </c>
      <c r="AN6014">
        <v>1</v>
      </c>
      <c r="AO6014">
        <v>12788</v>
      </c>
      <c r="AQ6014">
        <v>124484</v>
      </c>
      <c r="AR6014">
        <v>58040001</v>
      </c>
      <c r="AS6014" t="s">
        <v>54</v>
      </c>
      <c r="AT6014" t="s">
        <v>55</v>
      </c>
      <c r="AW6014" t="s">
        <v>340</v>
      </c>
      <c r="AX6014" t="s">
        <v>340</v>
      </c>
      <c r="AY6014" t="s">
        <v>357</v>
      </c>
      <c r="AZ6014" t="s">
        <v>363</v>
      </c>
      <c r="BY6014" t="s">
        <v>342</v>
      </c>
      <c r="EQ6014">
        <v>251707</v>
      </c>
      <c r="ER6014" t="s">
        <v>13112</v>
      </c>
      <c r="EV6014">
        <v>17291151</v>
      </c>
      <c r="EW6014">
        <v>928</v>
      </c>
      <c r="EX6014">
        <v>221698</v>
      </c>
      <c r="EY6014" t="s">
        <v>13113</v>
      </c>
      <c r="EZ6014">
        <v>1</v>
      </c>
      <c r="FC6014">
        <v>95321</v>
      </c>
      <c r="FD6014" t="s">
        <v>395</v>
      </c>
    </row>
    <row r="6015" spans="1:160" x14ac:dyDescent="0.3">
      <c r="A6015" t="str">
        <f>VLOOKUP(B6015,Table2[],3,FALSE)</f>
        <v>Digital</v>
      </c>
      <c r="B6015" t="str">
        <f>IF(OR(ISNUMBER(FIND("QVC",Z6015)),ISNUMBER(FIND("QVC",AL6015))),"QVC",IF(OR(ISNUMBER(FIND("NCO",H6015)),ISNUMBER(FIND("NCO",Y6015))), "NCO", IF(AL6015="consumer","PMD.com",VLOOKUP(LEFT(H6015,2),Tables!$E$1:$F$11,2,FALSE))))</f>
        <v>PMD.com</v>
      </c>
      <c r="C6015">
        <f t="shared" si="282"/>
        <v>51090030</v>
      </c>
      <c r="D6015">
        <f t="shared" si="283"/>
        <v>1</v>
      </c>
      <c r="E6015" t="str">
        <f t="shared" ca="1" si="284"/>
        <v>MTD orders shipped</v>
      </c>
      <c r="F6015" t="s">
        <v>3539</v>
      </c>
      <c r="G6015" t="s">
        <v>335</v>
      </c>
      <c r="H6015" t="s">
        <v>13107</v>
      </c>
      <c r="I6015" s="6">
        <v>44014.560659722221</v>
      </c>
      <c r="J6015" t="s">
        <v>16</v>
      </c>
      <c r="K6015" s="6">
        <v>44014.733148148145</v>
      </c>
      <c r="M6015" t="s">
        <v>13108</v>
      </c>
      <c r="N6015" t="s">
        <v>13109</v>
      </c>
      <c r="Q6015" t="s">
        <v>1357</v>
      </c>
      <c r="R6015" t="s">
        <v>347</v>
      </c>
      <c r="S6015" t="s">
        <v>13110</v>
      </c>
      <c r="T6015" t="s">
        <v>338</v>
      </c>
      <c r="U6015" t="s">
        <v>530</v>
      </c>
      <c r="W6015" t="s">
        <v>13111</v>
      </c>
      <c r="Z6015" t="s">
        <v>13108</v>
      </c>
      <c r="AA6015" t="s">
        <v>13109</v>
      </c>
      <c r="AD6015" t="s">
        <v>1357</v>
      </c>
      <c r="AE6015" t="s">
        <v>347</v>
      </c>
      <c r="AF6015" t="s">
        <v>13110</v>
      </c>
      <c r="AG6015" t="s">
        <v>338</v>
      </c>
      <c r="AH6015" t="s">
        <v>530</v>
      </c>
      <c r="AJ6015" t="s">
        <v>13111</v>
      </c>
      <c r="AL6015" t="s">
        <v>339</v>
      </c>
      <c r="AM6015">
        <v>1</v>
      </c>
      <c r="AN6015">
        <v>1</v>
      </c>
      <c r="AO6015">
        <v>6688</v>
      </c>
      <c r="AQ6015">
        <v>125960</v>
      </c>
      <c r="AR6015">
        <v>51090030</v>
      </c>
      <c r="AS6015" t="s">
        <v>3043</v>
      </c>
      <c r="AT6015" t="s">
        <v>628</v>
      </c>
      <c r="AW6015" t="s">
        <v>343</v>
      </c>
      <c r="BY6015" t="s">
        <v>342</v>
      </c>
      <c r="BZ6015" t="b">
        <v>0</v>
      </c>
      <c r="EQ6015">
        <v>243047</v>
      </c>
      <c r="ER6015" t="s">
        <v>13112</v>
      </c>
      <c r="EV6015">
        <v>17291151</v>
      </c>
      <c r="EW6015">
        <v>928</v>
      </c>
      <c r="EX6015">
        <v>221698</v>
      </c>
      <c r="EY6015" t="s">
        <v>13113</v>
      </c>
      <c r="EZ6015">
        <v>1</v>
      </c>
      <c r="FC6015">
        <v>95384</v>
      </c>
      <c r="FD6015" t="s">
        <v>3530</v>
      </c>
    </row>
    <row r="6016" spans="1:160" x14ac:dyDescent="0.3">
      <c r="A6016" t="str">
        <f>VLOOKUP(B6016,Table2[],3,FALSE)</f>
        <v>Digital</v>
      </c>
      <c r="B6016" t="str">
        <f>IF(OR(ISNUMBER(FIND("QVC",Z6016)),ISNUMBER(FIND("QVC",AL6016))),"QVC",IF(OR(ISNUMBER(FIND("NCO",H6016)),ISNUMBER(FIND("NCO",Y6016))), "NCO", IF(AL6016="consumer","PMD.com",VLOOKUP(LEFT(H6016,2),Tables!$E$1:$F$11,2,FALSE))))</f>
        <v>PMD.com</v>
      </c>
      <c r="C6016">
        <f t="shared" si="282"/>
        <v>5357</v>
      </c>
      <c r="D6016">
        <f t="shared" si="283"/>
        <v>1</v>
      </c>
      <c r="E6016" t="str">
        <f t="shared" ca="1" si="284"/>
        <v>MTD orders shipped</v>
      </c>
      <c r="F6016" t="s">
        <v>3539</v>
      </c>
      <c r="G6016" t="s">
        <v>335</v>
      </c>
      <c r="H6016" t="s">
        <v>13114</v>
      </c>
      <c r="I6016" s="6">
        <v>44014.565798611111</v>
      </c>
      <c r="J6016" t="s">
        <v>16</v>
      </c>
      <c r="K6016" s="6">
        <v>44014.733738425923</v>
      </c>
      <c r="M6016" t="s">
        <v>13115</v>
      </c>
      <c r="N6016" t="s">
        <v>13116</v>
      </c>
      <c r="Q6016" t="s">
        <v>13117</v>
      </c>
      <c r="R6016" t="s">
        <v>377</v>
      </c>
      <c r="S6016" t="s">
        <v>13118</v>
      </c>
      <c r="T6016" t="s">
        <v>338</v>
      </c>
      <c r="U6016" t="s">
        <v>530</v>
      </c>
      <c r="W6016" t="s">
        <v>13119</v>
      </c>
      <c r="Z6016" t="s">
        <v>13115</v>
      </c>
      <c r="AA6016" t="s">
        <v>13116</v>
      </c>
      <c r="AD6016" t="s">
        <v>13117</v>
      </c>
      <c r="AE6016" t="s">
        <v>377</v>
      </c>
      <c r="AF6016" t="s">
        <v>13118</v>
      </c>
      <c r="AG6016" t="s">
        <v>338</v>
      </c>
      <c r="AH6016" t="s">
        <v>530</v>
      </c>
      <c r="AJ6016" t="s">
        <v>13119</v>
      </c>
      <c r="AL6016" t="s">
        <v>339</v>
      </c>
      <c r="AM6016">
        <v>1</v>
      </c>
      <c r="AN6016">
        <v>1</v>
      </c>
      <c r="AO6016">
        <v>15182</v>
      </c>
      <c r="AQ6016">
        <v>124521</v>
      </c>
      <c r="AR6016">
        <v>5357</v>
      </c>
      <c r="AS6016" t="s">
        <v>87</v>
      </c>
      <c r="AT6016" t="s">
        <v>88</v>
      </c>
      <c r="AW6016" t="s">
        <v>340</v>
      </c>
      <c r="AX6016" t="s">
        <v>340</v>
      </c>
      <c r="AY6016" t="s">
        <v>351</v>
      </c>
      <c r="AZ6016" t="s">
        <v>379</v>
      </c>
      <c r="BY6016" t="s">
        <v>342</v>
      </c>
      <c r="EQ6016">
        <v>249142</v>
      </c>
      <c r="ER6016" t="s">
        <v>13120</v>
      </c>
      <c r="EV6016">
        <v>17291154</v>
      </c>
      <c r="EW6016">
        <v>928</v>
      </c>
      <c r="EX6016">
        <v>221701</v>
      </c>
      <c r="EY6016">
        <v>9.2748999964335493E+25</v>
      </c>
      <c r="EZ6016">
        <v>1</v>
      </c>
      <c r="FC6016">
        <v>5357</v>
      </c>
      <c r="FD6016" t="s">
        <v>88</v>
      </c>
    </row>
    <row r="6017" spans="1:160" x14ac:dyDescent="0.3">
      <c r="A6017" t="str">
        <f>VLOOKUP(B6017,Table2[],3,FALSE)</f>
        <v>Digital</v>
      </c>
      <c r="B6017" t="str">
        <f>IF(OR(ISNUMBER(FIND("QVC",Z6017)),ISNUMBER(FIND("QVC",AL6017))),"QVC",IF(OR(ISNUMBER(FIND("NCO",H6017)),ISNUMBER(FIND("NCO",Y6017))), "NCO", IF(AL6017="consumer","PMD.com",VLOOKUP(LEFT(H6017,2),Tables!$E$1:$F$11,2,FALSE))))</f>
        <v>PMD.com</v>
      </c>
      <c r="C6017">
        <f t="shared" si="282"/>
        <v>5341030</v>
      </c>
      <c r="D6017">
        <f t="shared" si="283"/>
        <v>1</v>
      </c>
      <c r="E6017" t="str">
        <f t="shared" ca="1" si="284"/>
        <v>MTD orders shipped</v>
      </c>
      <c r="F6017" t="s">
        <v>3539</v>
      </c>
      <c r="G6017" t="s">
        <v>335</v>
      </c>
      <c r="H6017" t="s">
        <v>13121</v>
      </c>
      <c r="I6017" s="6">
        <v>44014.580127314817</v>
      </c>
      <c r="J6017" t="s">
        <v>16</v>
      </c>
      <c r="K6017" s="6">
        <v>44014.733773148146</v>
      </c>
      <c r="M6017" t="s">
        <v>13122</v>
      </c>
      <c r="N6017" t="s">
        <v>13123</v>
      </c>
      <c r="Q6017" t="s">
        <v>762</v>
      </c>
      <c r="R6017" t="s">
        <v>400</v>
      </c>
      <c r="S6017" t="s">
        <v>13124</v>
      </c>
      <c r="T6017" t="s">
        <v>338</v>
      </c>
      <c r="U6017" t="s">
        <v>530</v>
      </c>
      <c r="W6017" t="s">
        <v>13125</v>
      </c>
      <c r="Z6017" t="s">
        <v>13122</v>
      </c>
      <c r="AA6017" t="s">
        <v>13123</v>
      </c>
      <c r="AD6017" t="s">
        <v>762</v>
      </c>
      <c r="AE6017" t="s">
        <v>400</v>
      </c>
      <c r="AF6017" t="s">
        <v>13124</v>
      </c>
      <c r="AG6017" t="s">
        <v>338</v>
      </c>
      <c r="AH6017" t="s">
        <v>530</v>
      </c>
      <c r="AJ6017" t="s">
        <v>13125</v>
      </c>
      <c r="AL6017" t="s">
        <v>339</v>
      </c>
      <c r="AM6017">
        <v>1</v>
      </c>
      <c r="AN6017">
        <v>1</v>
      </c>
      <c r="AO6017">
        <v>12859</v>
      </c>
      <c r="AQ6017">
        <v>124642</v>
      </c>
      <c r="AR6017">
        <v>5341030</v>
      </c>
      <c r="AS6017" t="s">
        <v>925</v>
      </c>
      <c r="AT6017" t="s">
        <v>926</v>
      </c>
      <c r="AW6017" t="s">
        <v>366</v>
      </c>
      <c r="AX6017" t="s">
        <v>366</v>
      </c>
      <c r="AY6017" t="s">
        <v>345</v>
      </c>
      <c r="AZ6017" t="s">
        <v>346</v>
      </c>
      <c r="BY6017" t="s">
        <v>342</v>
      </c>
      <c r="EQ6017">
        <v>243275</v>
      </c>
      <c r="ER6017" t="s">
        <v>13126</v>
      </c>
      <c r="EV6017">
        <v>17291157</v>
      </c>
      <c r="EW6017">
        <v>928</v>
      </c>
      <c r="EX6017">
        <v>221704</v>
      </c>
      <c r="EY6017" t="s">
        <v>13127</v>
      </c>
      <c r="EZ6017">
        <v>1</v>
      </c>
      <c r="FC6017">
        <v>95385</v>
      </c>
      <c r="FD6017" t="s">
        <v>3531</v>
      </c>
    </row>
    <row r="6018" spans="1:160" x14ac:dyDescent="0.3">
      <c r="A6018" t="str">
        <f>VLOOKUP(B6018,Table2[],3,FALSE)</f>
        <v>Digital</v>
      </c>
      <c r="B6018" t="str">
        <f>IF(OR(ISNUMBER(FIND("QVC",Z6018)),ISNUMBER(FIND("QVC",AL6018))),"QVC",IF(OR(ISNUMBER(FIND("NCO",H6018)),ISNUMBER(FIND("NCO",Y6018))), "NCO", IF(AL6018="consumer","PMD.com",VLOOKUP(LEFT(H6018,2),Tables!$E$1:$F$11,2,FALSE))))</f>
        <v>PMD.com</v>
      </c>
      <c r="C6018">
        <f t="shared" si="282"/>
        <v>53920001</v>
      </c>
      <c r="D6018">
        <f t="shared" si="283"/>
        <v>1</v>
      </c>
      <c r="E6018" t="str">
        <f t="shared" ca="1" si="284"/>
        <v>MTD orders shipped</v>
      </c>
      <c r="F6018" t="s">
        <v>3539</v>
      </c>
      <c r="G6018" t="s">
        <v>335</v>
      </c>
      <c r="H6018" t="s">
        <v>13121</v>
      </c>
      <c r="I6018" s="6">
        <v>44014.580127314817</v>
      </c>
      <c r="J6018" t="s">
        <v>16</v>
      </c>
      <c r="K6018" s="6">
        <v>44014.733773148146</v>
      </c>
      <c r="M6018" t="s">
        <v>13122</v>
      </c>
      <c r="N6018" t="s">
        <v>13123</v>
      </c>
      <c r="Q6018" t="s">
        <v>762</v>
      </c>
      <c r="R6018" t="s">
        <v>400</v>
      </c>
      <c r="S6018" t="s">
        <v>13124</v>
      </c>
      <c r="T6018" t="s">
        <v>338</v>
      </c>
      <c r="U6018" t="s">
        <v>530</v>
      </c>
      <c r="W6018" t="s">
        <v>13125</v>
      </c>
      <c r="Z6018" t="s">
        <v>13122</v>
      </c>
      <c r="AA6018" t="s">
        <v>13123</v>
      </c>
      <c r="AD6018" t="s">
        <v>762</v>
      </c>
      <c r="AE6018" t="s">
        <v>400</v>
      </c>
      <c r="AF6018" t="s">
        <v>13124</v>
      </c>
      <c r="AG6018" t="s">
        <v>338</v>
      </c>
      <c r="AH6018" t="s">
        <v>530</v>
      </c>
      <c r="AJ6018" t="s">
        <v>13125</v>
      </c>
      <c r="AL6018" t="s">
        <v>339</v>
      </c>
      <c r="AM6018">
        <v>1</v>
      </c>
      <c r="AN6018">
        <v>1</v>
      </c>
      <c r="AO6018">
        <v>14899</v>
      </c>
      <c r="AQ6018">
        <v>124468</v>
      </c>
      <c r="AR6018">
        <v>53920001</v>
      </c>
      <c r="AS6018" t="s">
        <v>42</v>
      </c>
      <c r="AT6018" t="s">
        <v>40</v>
      </c>
      <c r="AW6018" t="s">
        <v>343</v>
      </c>
      <c r="BY6018" t="s">
        <v>342</v>
      </c>
      <c r="EQ6018">
        <v>247476</v>
      </c>
      <c r="ER6018" t="s">
        <v>13126</v>
      </c>
      <c r="EV6018">
        <v>17291157</v>
      </c>
      <c r="EW6018">
        <v>928</v>
      </c>
      <c r="EX6018">
        <v>221704</v>
      </c>
      <c r="EY6018" t="s">
        <v>13127</v>
      </c>
      <c r="EZ6018">
        <v>1</v>
      </c>
      <c r="FC6018">
        <v>95385</v>
      </c>
      <c r="FD6018" t="s">
        <v>3531</v>
      </c>
    </row>
    <row r="6019" spans="1:160" x14ac:dyDescent="0.3">
      <c r="A6019" t="str">
        <f>VLOOKUP(B6019,Table2[],3,FALSE)</f>
        <v>Digital</v>
      </c>
      <c r="B6019" t="str">
        <f>IF(OR(ISNUMBER(FIND("QVC",Z6019)),ISNUMBER(FIND("QVC",AL6019))),"QVC",IF(OR(ISNUMBER(FIND("NCO",H6019)),ISNUMBER(FIND("NCO",Y6019))), "NCO", IF(AL6019="consumer","PMD.com",VLOOKUP(LEFT(H6019,2),Tables!$E$1:$F$11,2,FALSE))))</f>
        <v>PMD.com</v>
      </c>
      <c r="C6019">
        <f t="shared" si="282"/>
        <v>52430001</v>
      </c>
      <c r="D6019">
        <f t="shared" si="283"/>
        <v>1</v>
      </c>
      <c r="E6019" t="str">
        <f t="shared" ca="1" si="284"/>
        <v>MTD orders shipped</v>
      </c>
      <c r="F6019" t="s">
        <v>3539</v>
      </c>
      <c r="G6019" t="s">
        <v>335</v>
      </c>
      <c r="H6019" t="s">
        <v>13121</v>
      </c>
      <c r="I6019" s="6">
        <v>44014.580127314817</v>
      </c>
      <c r="J6019" t="s">
        <v>16</v>
      </c>
      <c r="K6019" s="6">
        <v>44014.733773148146</v>
      </c>
      <c r="M6019" t="s">
        <v>13122</v>
      </c>
      <c r="N6019" t="s">
        <v>13123</v>
      </c>
      <c r="Q6019" t="s">
        <v>762</v>
      </c>
      <c r="R6019" t="s">
        <v>400</v>
      </c>
      <c r="S6019" t="s">
        <v>13124</v>
      </c>
      <c r="T6019" t="s">
        <v>338</v>
      </c>
      <c r="U6019" t="s">
        <v>530</v>
      </c>
      <c r="W6019" t="s">
        <v>13125</v>
      </c>
      <c r="Z6019" t="s">
        <v>13122</v>
      </c>
      <c r="AA6019" t="s">
        <v>13123</v>
      </c>
      <c r="AD6019" t="s">
        <v>762</v>
      </c>
      <c r="AE6019" t="s">
        <v>400</v>
      </c>
      <c r="AF6019" t="s">
        <v>13124</v>
      </c>
      <c r="AG6019" t="s">
        <v>338</v>
      </c>
      <c r="AH6019" t="s">
        <v>530</v>
      </c>
      <c r="AJ6019" t="s">
        <v>13125</v>
      </c>
      <c r="AL6019" t="s">
        <v>339</v>
      </c>
      <c r="AM6019">
        <v>1</v>
      </c>
      <c r="AN6019">
        <v>1</v>
      </c>
      <c r="AO6019">
        <v>12063</v>
      </c>
      <c r="AQ6019">
        <v>127155</v>
      </c>
      <c r="AR6019">
        <v>52430001</v>
      </c>
      <c r="AS6019" t="s">
        <v>9635</v>
      </c>
      <c r="AT6019" t="s">
        <v>75</v>
      </c>
      <c r="AW6019" t="s">
        <v>340</v>
      </c>
      <c r="AX6019" t="s">
        <v>340</v>
      </c>
      <c r="AY6019" t="s">
        <v>357</v>
      </c>
      <c r="AZ6019" t="s">
        <v>363</v>
      </c>
      <c r="BY6019" t="s">
        <v>342</v>
      </c>
      <c r="EQ6019">
        <v>252868</v>
      </c>
      <c r="ER6019" t="s">
        <v>13126</v>
      </c>
      <c r="EV6019">
        <v>17291157</v>
      </c>
      <c r="EW6019">
        <v>928</v>
      </c>
      <c r="EX6019">
        <v>221704</v>
      </c>
      <c r="EY6019" t="s">
        <v>13127</v>
      </c>
      <c r="EZ6019">
        <v>1</v>
      </c>
      <c r="FC6019">
        <v>95385</v>
      </c>
      <c r="FD6019" t="s">
        <v>3531</v>
      </c>
    </row>
    <row r="6020" spans="1:160" x14ac:dyDescent="0.3">
      <c r="A6020" t="str">
        <f>VLOOKUP(B6020,Table2[],3,FALSE)</f>
        <v>Digital</v>
      </c>
      <c r="B6020" t="str">
        <f>IF(OR(ISNUMBER(FIND("QVC",Z6020)),ISNUMBER(FIND("QVC",AL6020))),"QVC",IF(OR(ISNUMBER(FIND("NCO",H6020)),ISNUMBER(FIND("NCO",Y6020))), "NCO", IF(AL6020="consumer","PMD.com",VLOOKUP(LEFT(H6020,2),Tables!$E$1:$F$11,2,FALSE))))</f>
        <v>PMD.com</v>
      </c>
      <c r="C6020">
        <f t="shared" si="282"/>
        <v>7857</v>
      </c>
      <c r="D6020">
        <f t="shared" si="283"/>
        <v>1</v>
      </c>
      <c r="E6020" t="str">
        <f t="shared" ca="1" si="284"/>
        <v>MTD orders shipped</v>
      </c>
      <c r="F6020" t="s">
        <v>3539</v>
      </c>
      <c r="G6020" t="s">
        <v>335</v>
      </c>
      <c r="H6020" t="s">
        <v>13121</v>
      </c>
      <c r="I6020" s="6">
        <v>44014.580127314817</v>
      </c>
      <c r="J6020" t="s">
        <v>16</v>
      </c>
      <c r="K6020" s="6">
        <v>44014.733773148146</v>
      </c>
      <c r="M6020" t="s">
        <v>13122</v>
      </c>
      <c r="N6020" t="s">
        <v>13123</v>
      </c>
      <c r="Q6020" t="s">
        <v>762</v>
      </c>
      <c r="R6020" t="s">
        <v>400</v>
      </c>
      <c r="S6020" t="s">
        <v>13124</v>
      </c>
      <c r="T6020" t="s">
        <v>338</v>
      </c>
      <c r="U6020" t="s">
        <v>530</v>
      </c>
      <c r="W6020" t="s">
        <v>13125</v>
      </c>
      <c r="Z6020" t="s">
        <v>13122</v>
      </c>
      <c r="AA6020" t="s">
        <v>13123</v>
      </c>
      <c r="AD6020" t="s">
        <v>762</v>
      </c>
      <c r="AE6020" t="s">
        <v>400</v>
      </c>
      <c r="AF6020" t="s">
        <v>13124</v>
      </c>
      <c r="AG6020" t="s">
        <v>338</v>
      </c>
      <c r="AH6020" t="s">
        <v>530</v>
      </c>
      <c r="AJ6020" t="s">
        <v>13125</v>
      </c>
      <c r="AL6020" t="s">
        <v>339</v>
      </c>
      <c r="AM6020">
        <v>1</v>
      </c>
      <c r="AN6020">
        <v>1</v>
      </c>
      <c r="AO6020">
        <v>7773</v>
      </c>
      <c r="AQ6020">
        <v>127452</v>
      </c>
      <c r="AR6020">
        <v>7857</v>
      </c>
      <c r="AS6020" t="s">
        <v>174</v>
      </c>
      <c r="AT6020" t="s">
        <v>175</v>
      </c>
      <c r="AW6020" t="s">
        <v>343</v>
      </c>
      <c r="BY6020" t="s">
        <v>342</v>
      </c>
      <c r="EQ6020">
        <v>248874</v>
      </c>
      <c r="ER6020" t="s">
        <v>13126</v>
      </c>
      <c r="EV6020">
        <v>17291157</v>
      </c>
      <c r="EW6020">
        <v>928</v>
      </c>
      <c r="EX6020">
        <v>221704</v>
      </c>
      <c r="EY6020" t="s">
        <v>13127</v>
      </c>
      <c r="EZ6020">
        <v>1</v>
      </c>
      <c r="FC6020">
        <v>7857</v>
      </c>
      <c r="FD6020" t="s">
        <v>175</v>
      </c>
    </row>
    <row r="6021" spans="1:160" x14ac:dyDescent="0.3">
      <c r="A6021" t="str">
        <f>VLOOKUP(B6021,Table2[],3,FALSE)</f>
        <v>Digital</v>
      </c>
      <c r="B6021" t="str">
        <f>IF(OR(ISNUMBER(FIND("QVC",Z6021)),ISNUMBER(FIND("QVC",AL6021))),"QVC",IF(OR(ISNUMBER(FIND("NCO",H6021)),ISNUMBER(FIND("NCO",Y6021))), "NCO", IF(AL6021="consumer","PMD.com",VLOOKUP(LEFT(H6021,2),Tables!$E$1:$F$11,2,FALSE))))</f>
        <v>PMD.com</v>
      </c>
      <c r="C6021">
        <f t="shared" si="282"/>
        <v>52030001</v>
      </c>
      <c r="D6021">
        <f t="shared" si="283"/>
        <v>1</v>
      </c>
      <c r="E6021" t="str">
        <f t="shared" ca="1" si="284"/>
        <v>MTD orders shipped</v>
      </c>
      <c r="F6021" t="s">
        <v>3539</v>
      </c>
      <c r="G6021" t="s">
        <v>335</v>
      </c>
      <c r="H6021" t="s">
        <v>13121</v>
      </c>
      <c r="I6021" s="6">
        <v>44014.580127314817</v>
      </c>
      <c r="J6021" t="s">
        <v>16</v>
      </c>
      <c r="K6021" s="6">
        <v>44014.733773148146</v>
      </c>
      <c r="M6021" t="s">
        <v>13122</v>
      </c>
      <c r="N6021" t="s">
        <v>13123</v>
      </c>
      <c r="Q6021" t="s">
        <v>762</v>
      </c>
      <c r="R6021" t="s">
        <v>400</v>
      </c>
      <c r="S6021" t="s">
        <v>13124</v>
      </c>
      <c r="T6021" t="s">
        <v>338</v>
      </c>
      <c r="U6021" t="s">
        <v>530</v>
      </c>
      <c r="W6021" t="s">
        <v>13125</v>
      </c>
      <c r="Z6021" t="s">
        <v>13122</v>
      </c>
      <c r="AA6021" t="s">
        <v>13123</v>
      </c>
      <c r="AD6021" t="s">
        <v>762</v>
      </c>
      <c r="AE6021" t="s">
        <v>400</v>
      </c>
      <c r="AF6021" t="s">
        <v>13124</v>
      </c>
      <c r="AG6021" t="s">
        <v>338</v>
      </c>
      <c r="AH6021" t="s">
        <v>530</v>
      </c>
      <c r="AJ6021" t="s">
        <v>13125</v>
      </c>
      <c r="AL6021" t="s">
        <v>339</v>
      </c>
      <c r="AM6021">
        <v>1</v>
      </c>
      <c r="AN6021">
        <v>1</v>
      </c>
      <c r="AO6021">
        <v>5763</v>
      </c>
      <c r="AQ6021">
        <v>124432</v>
      </c>
      <c r="AR6021">
        <v>52030001</v>
      </c>
      <c r="AS6021" t="s">
        <v>147</v>
      </c>
      <c r="AT6021" t="s">
        <v>148</v>
      </c>
      <c r="AW6021" t="s">
        <v>340</v>
      </c>
      <c r="AX6021" t="s">
        <v>340</v>
      </c>
      <c r="AY6021" t="s">
        <v>423</v>
      </c>
      <c r="AZ6021">
        <v>0</v>
      </c>
      <c r="BY6021" t="s">
        <v>342</v>
      </c>
      <c r="EQ6021">
        <v>242566</v>
      </c>
      <c r="ER6021" t="s">
        <v>13126</v>
      </c>
      <c r="EV6021">
        <v>17291157</v>
      </c>
      <c r="EW6021">
        <v>928</v>
      </c>
      <c r="EX6021">
        <v>221704</v>
      </c>
      <c r="EY6021" t="s">
        <v>13127</v>
      </c>
      <c r="EZ6021">
        <v>1</v>
      </c>
      <c r="FC6021">
        <v>52030001</v>
      </c>
      <c r="FD6021" t="s">
        <v>148</v>
      </c>
    </row>
    <row r="6022" spans="1:160" x14ac:dyDescent="0.3">
      <c r="A6022" t="str">
        <f>VLOOKUP(B6022,Table2[],3,FALSE)</f>
        <v>Digital</v>
      </c>
      <c r="B6022" t="str">
        <f>IF(OR(ISNUMBER(FIND("QVC",Z6022)),ISNUMBER(FIND("QVC",AL6022))),"QVC",IF(OR(ISNUMBER(FIND("NCO",H6022)),ISNUMBER(FIND("NCO",Y6022))), "NCO", IF(AL6022="consumer","PMD.com",VLOOKUP(LEFT(H6022,2),Tables!$E$1:$F$11,2,FALSE))))</f>
        <v>PMD.com</v>
      </c>
      <c r="C6022">
        <f t="shared" si="282"/>
        <v>51090030</v>
      </c>
      <c r="D6022">
        <f t="shared" si="283"/>
        <v>1</v>
      </c>
      <c r="E6022" t="str">
        <f t="shared" ca="1" si="284"/>
        <v>MTD orders shipped</v>
      </c>
      <c r="F6022" t="s">
        <v>3539</v>
      </c>
      <c r="G6022" t="s">
        <v>335</v>
      </c>
      <c r="H6022" t="s">
        <v>13121</v>
      </c>
      <c r="I6022" s="6">
        <v>44014.580127314817</v>
      </c>
      <c r="J6022" t="s">
        <v>16</v>
      </c>
      <c r="K6022" s="6">
        <v>44014.733773148146</v>
      </c>
      <c r="M6022" t="s">
        <v>13122</v>
      </c>
      <c r="N6022" t="s">
        <v>13123</v>
      </c>
      <c r="Q6022" t="s">
        <v>762</v>
      </c>
      <c r="R6022" t="s">
        <v>400</v>
      </c>
      <c r="S6022" t="s">
        <v>13124</v>
      </c>
      <c r="T6022" t="s">
        <v>338</v>
      </c>
      <c r="U6022" t="s">
        <v>530</v>
      </c>
      <c r="W6022" t="s">
        <v>13125</v>
      </c>
      <c r="Z6022" t="s">
        <v>13122</v>
      </c>
      <c r="AA6022" t="s">
        <v>13123</v>
      </c>
      <c r="AD6022" t="s">
        <v>762</v>
      </c>
      <c r="AE6022" t="s">
        <v>400</v>
      </c>
      <c r="AF6022" t="s">
        <v>13124</v>
      </c>
      <c r="AG6022" t="s">
        <v>338</v>
      </c>
      <c r="AH6022" t="s">
        <v>530</v>
      </c>
      <c r="AJ6022" t="s">
        <v>13125</v>
      </c>
      <c r="AL6022" t="s">
        <v>339</v>
      </c>
      <c r="AM6022">
        <v>1</v>
      </c>
      <c r="AN6022">
        <v>1</v>
      </c>
      <c r="AO6022">
        <v>6688</v>
      </c>
      <c r="AQ6022">
        <v>125960</v>
      </c>
      <c r="AR6022">
        <v>51090030</v>
      </c>
      <c r="AS6022" t="s">
        <v>3043</v>
      </c>
      <c r="AT6022" t="s">
        <v>628</v>
      </c>
      <c r="AW6022" t="s">
        <v>343</v>
      </c>
      <c r="BY6022" t="s">
        <v>342</v>
      </c>
      <c r="BZ6022" t="b">
        <v>0</v>
      </c>
      <c r="EQ6022">
        <v>243047</v>
      </c>
      <c r="ER6022" t="s">
        <v>13126</v>
      </c>
      <c r="EV6022">
        <v>17291157</v>
      </c>
      <c r="EW6022">
        <v>928</v>
      </c>
      <c r="EX6022">
        <v>221704</v>
      </c>
      <c r="EY6022" t="s">
        <v>13127</v>
      </c>
      <c r="EZ6022">
        <v>1</v>
      </c>
      <c r="FC6022">
        <v>95385</v>
      </c>
      <c r="FD6022" t="s">
        <v>3531</v>
      </c>
    </row>
    <row r="6023" spans="1:160" x14ac:dyDescent="0.3">
      <c r="A6023" t="str">
        <f>VLOOKUP(B6023,Table2[],3,FALSE)</f>
        <v>Digital</v>
      </c>
      <c r="B6023" t="str">
        <f>IF(OR(ISNUMBER(FIND("QVC",Z6023)),ISNUMBER(FIND("QVC",AL6023))),"QVC",IF(OR(ISNUMBER(FIND("NCO",H6023)),ISNUMBER(FIND("NCO",Y6023))), "NCO", IF(AL6023="consumer","PMD.com",VLOOKUP(LEFT(H6023,2),Tables!$E$1:$F$11,2,FALSE))))</f>
        <v>PMD.com</v>
      </c>
      <c r="C6023">
        <f t="shared" si="282"/>
        <v>51090030</v>
      </c>
      <c r="D6023">
        <f t="shared" si="283"/>
        <v>1</v>
      </c>
      <c r="E6023" t="str">
        <f t="shared" ca="1" si="284"/>
        <v>MTD orders shipped</v>
      </c>
      <c r="F6023" t="s">
        <v>3539</v>
      </c>
      <c r="G6023" t="s">
        <v>335</v>
      </c>
      <c r="H6023" t="s">
        <v>13128</v>
      </c>
      <c r="I6023" s="6">
        <v>44014.583506944444</v>
      </c>
      <c r="J6023" t="s">
        <v>16</v>
      </c>
      <c r="K6023" s="6">
        <v>44014.734733796293</v>
      </c>
      <c r="M6023" t="s">
        <v>13129</v>
      </c>
      <c r="N6023" t="s">
        <v>13130</v>
      </c>
      <c r="Q6023" t="s">
        <v>13131</v>
      </c>
      <c r="R6023" t="s">
        <v>389</v>
      </c>
      <c r="S6023" t="s">
        <v>13132</v>
      </c>
      <c r="T6023" t="s">
        <v>338</v>
      </c>
      <c r="U6023" t="s">
        <v>530</v>
      </c>
      <c r="W6023" t="s">
        <v>13133</v>
      </c>
      <c r="Z6023" t="s">
        <v>13129</v>
      </c>
      <c r="AA6023" t="s">
        <v>13130</v>
      </c>
      <c r="AD6023" t="s">
        <v>13131</v>
      </c>
      <c r="AE6023" t="s">
        <v>389</v>
      </c>
      <c r="AF6023" t="s">
        <v>13132</v>
      </c>
      <c r="AG6023" t="s">
        <v>338</v>
      </c>
      <c r="AH6023" t="s">
        <v>530</v>
      </c>
      <c r="AJ6023" t="s">
        <v>13133</v>
      </c>
      <c r="AL6023" t="s">
        <v>339</v>
      </c>
      <c r="AM6023">
        <v>1</v>
      </c>
      <c r="AN6023">
        <v>1</v>
      </c>
      <c r="AO6023">
        <v>6688</v>
      </c>
      <c r="AQ6023">
        <v>125960</v>
      </c>
      <c r="AR6023">
        <v>51090030</v>
      </c>
      <c r="AS6023" t="s">
        <v>3043</v>
      </c>
      <c r="AT6023" t="s">
        <v>628</v>
      </c>
      <c r="AW6023" t="s">
        <v>343</v>
      </c>
      <c r="BY6023" t="s">
        <v>342</v>
      </c>
      <c r="BZ6023" t="b">
        <v>0</v>
      </c>
      <c r="EQ6023">
        <v>243047</v>
      </c>
      <c r="ER6023" t="s">
        <v>13134</v>
      </c>
      <c r="EV6023">
        <v>17291158</v>
      </c>
      <c r="EW6023">
        <v>928</v>
      </c>
      <c r="EX6023">
        <v>221705</v>
      </c>
      <c r="EY6023">
        <v>9.2748999964335493E+25</v>
      </c>
      <c r="EZ6023">
        <v>1</v>
      </c>
      <c r="FC6023">
        <v>95384</v>
      </c>
      <c r="FD6023" t="s">
        <v>3530</v>
      </c>
    </row>
    <row r="6024" spans="1:160" x14ac:dyDescent="0.3">
      <c r="A6024" t="str">
        <f>VLOOKUP(B6024,Table2[],3,FALSE)</f>
        <v>Digital</v>
      </c>
      <c r="B6024" t="str">
        <f>IF(OR(ISNUMBER(FIND("QVC",Z6024)),ISNUMBER(FIND("QVC",AL6024))),"QVC",IF(OR(ISNUMBER(FIND("NCO",H6024)),ISNUMBER(FIND("NCO",Y6024))), "NCO", IF(AL6024="consumer","PMD.com",VLOOKUP(LEFT(H6024,2),Tables!$E$1:$F$11,2,FALSE))))</f>
        <v>PMD.com</v>
      </c>
      <c r="C6024">
        <f t="shared" si="282"/>
        <v>53980001</v>
      </c>
      <c r="D6024">
        <f t="shared" si="283"/>
        <v>1</v>
      </c>
      <c r="E6024" t="str">
        <f t="shared" ca="1" si="284"/>
        <v>MTD orders shipped</v>
      </c>
      <c r="F6024" t="s">
        <v>3539</v>
      </c>
      <c r="G6024" t="s">
        <v>335</v>
      </c>
      <c r="H6024" t="s">
        <v>13128</v>
      </c>
      <c r="I6024" s="6">
        <v>44014.583506944444</v>
      </c>
      <c r="J6024" t="s">
        <v>16</v>
      </c>
      <c r="K6024" s="6">
        <v>44014.734733796293</v>
      </c>
      <c r="M6024" t="s">
        <v>13129</v>
      </c>
      <c r="N6024" t="s">
        <v>13130</v>
      </c>
      <c r="Q6024" t="s">
        <v>13131</v>
      </c>
      <c r="R6024" t="s">
        <v>389</v>
      </c>
      <c r="S6024" t="s">
        <v>13132</v>
      </c>
      <c r="T6024" t="s">
        <v>338</v>
      </c>
      <c r="U6024" t="s">
        <v>530</v>
      </c>
      <c r="W6024" t="s">
        <v>13133</v>
      </c>
      <c r="Z6024" t="s">
        <v>13129</v>
      </c>
      <c r="AA6024" t="s">
        <v>13130</v>
      </c>
      <c r="AD6024" t="s">
        <v>13131</v>
      </c>
      <c r="AE6024" t="s">
        <v>389</v>
      </c>
      <c r="AF6024" t="s">
        <v>13132</v>
      </c>
      <c r="AG6024" t="s">
        <v>338</v>
      </c>
      <c r="AH6024" t="s">
        <v>530</v>
      </c>
      <c r="AJ6024" t="s">
        <v>13133</v>
      </c>
      <c r="AL6024" t="s">
        <v>339</v>
      </c>
      <c r="AM6024">
        <v>1</v>
      </c>
      <c r="AN6024">
        <v>1</v>
      </c>
      <c r="AO6024">
        <v>5816</v>
      </c>
      <c r="AQ6024">
        <v>124473</v>
      </c>
      <c r="AR6024">
        <v>53980001</v>
      </c>
      <c r="AS6024" t="s">
        <v>1735</v>
      </c>
      <c r="AT6024" t="s">
        <v>43</v>
      </c>
      <c r="AW6024" t="s">
        <v>340</v>
      </c>
      <c r="AX6024">
        <v>0</v>
      </c>
      <c r="AY6024" t="s">
        <v>348</v>
      </c>
      <c r="AZ6024">
        <v>0</v>
      </c>
      <c r="BY6024" t="s">
        <v>342</v>
      </c>
      <c r="EQ6024">
        <v>253177</v>
      </c>
      <c r="ER6024" t="s">
        <v>13134</v>
      </c>
      <c r="EV6024">
        <v>17291158</v>
      </c>
      <c r="EW6024">
        <v>928</v>
      </c>
      <c r="EX6024">
        <v>221705</v>
      </c>
      <c r="EY6024">
        <v>9.2748999964335493E+25</v>
      </c>
      <c r="EZ6024">
        <v>1</v>
      </c>
      <c r="FC6024">
        <v>53980001</v>
      </c>
      <c r="FD6024" t="s">
        <v>43</v>
      </c>
    </row>
    <row r="6025" spans="1:160" x14ac:dyDescent="0.3">
      <c r="A6025" t="str">
        <f>VLOOKUP(B6025,Table2[],3,FALSE)</f>
        <v>Digital</v>
      </c>
      <c r="B6025" t="str">
        <f>IF(OR(ISNUMBER(FIND("QVC",Z6025)),ISNUMBER(FIND("QVC",AL6025))),"QVC",IF(OR(ISNUMBER(FIND("NCO",H6025)),ISNUMBER(FIND("NCO",Y6025))), "NCO", IF(AL6025="consumer","PMD.com",VLOOKUP(LEFT(H6025,2),Tables!$E$1:$F$11,2,FALSE))))</f>
        <v>PMD.com</v>
      </c>
      <c r="C6025">
        <f t="shared" si="282"/>
        <v>54000001</v>
      </c>
      <c r="D6025">
        <f t="shared" si="283"/>
        <v>2</v>
      </c>
      <c r="E6025" t="str">
        <f t="shared" ca="1" si="284"/>
        <v>MTD orders shipped</v>
      </c>
      <c r="F6025" t="s">
        <v>3539</v>
      </c>
      <c r="G6025" t="s">
        <v>335</v>
      </c>
      <c r="H6025" t="s">
        <v>13128</v>
      </c>
      <c r="I6025" s="6">
        <v>44014.583506944444</v>
      </c>
      <c r="J6025" t="s">
        <v>16</v>
      </c>
      <c r="K6025" s="6">
        <v>44014.734733796293</v>
      </c>
      <c r="M6025" t="s">
        <v>13129</v>
      </c>
      <c r="N6025" t="s">
        <v>13130</v>
      </c>
      <c r="Q6025" t="s">
        <v>13131</v>
      </c>
      <c r="R6025" t="s">
        <v>389</v>
      </c>
      <c r="S6025" t="s">
        <v>13132</v>
      </c>
      <c r="T6025" t="s">
        <v>338</v>
      </c>
      <c r="U6025" t="s">
        <v>530</v>
      </c>
      <c r="W6025" t="s">
        <v>13133</v>
      </c>
      <c r="Z6025" t="s">
        <v>13129</v>
      </c>
      <c r="AA6025" t="s">
        <v>13130</v>
      </c>
      <c r="AD6025" t="s">
        <v>13131</v>
      </c>
      <c r="AE6025" t="s">
        <v>389</v>
      </c>
      <c r="AF6025" t="s">
        <v>13132</v>
      </c>
      <c r="AG6025" t="s">
        <v>338</v>
      </c>
      <c r="AH6025" t="s">
        <v>530</v>
      </c>
      <c r="AJ6025" t="s">
        <v>13133</v>
      </c>
      <c r="AL6025" t="s">
        <v>339</v>
      </c>
      <c r="AM6025">
        <v>2</v>
      </c>
      <c r="AN6025">
        <v>2</v>
      </c>
      <c r="AO6025">
        <v>8182</v>
      </c>
      <c r="AQ6025">
        <v>124475</v>
      </c>
      <c r="AR6025">
        <v>54000001</v>
      </c>
      <c r="AS6025" t="s">
        <v>1251</v>
      </c>
      <c r="AT6025" t="s">
        <v>84</v>
      </c>
      <c r="AW6025" t="s">
        <v>343</v>
      </c>
      <c r="BY6025" t="s">
        <v>342</v>
      </c>
      <c r="EQ6025">
        <v>247294</v>
      </c>
      <c r="ER6025" t="s">
        <v>13134</v>
      </c>
      <c r="EV6025">
        <v>17291158</v>
      </c>
      <c r="EW6025">
        <v>928</v>
      </c>
      <c r="EX6025">
        <v>221705</v>
      </c>
      <c r="EY6025">
        <v>9.2748999964335493E+25</v>
      </c>
      <c r="EZ6025">
        <v>1</v>
      </c>
      <c r="FC6025">
        <v>54000001</v>
      </c>
      <c r="FD6025" t="s">
        <v>84</v>
      </c>
    </row>
    <row r="6026" spans="1:160" x14ac:dyDescent="0.3">
      <c r="A6026" t="str">
        <f>VLOOKUP(B6026,Table2[],3,FALSE)</f>
        <v>Digital</v>
      </c>
      <c r="B6026" t="str">
        <f>IF(OR(ISNUMBER(FIND("QVC",Z6026)),ISNUMBER(FIND("QVC",AL6026))),"QVC",IF(OR(ISNUMBER(FIND("NCO",H6026)),ISNUMBER(FIND("NCO",Y6026))), "NCO", IF(AL6026="consumer","PMD.com",VLOOKUP(LEFT(H6026,2),Tables!$E$1:$F$11,2,FALSE))))</f>
        <v>PMD.com</v>
      </c>
      <c r="C6026">
        <f t="shared" si="282"/>
        <v>53720001</v>
      </c>
      <c r="D6026">
        <f t="shared" si="283"/>
        <v>1</v>
      </c>
      <c r="E6026" t="str">
        <f t="shared" ca="1" si="284"/>
        <v>MTD orders shipped</v>
      </c>
      <c r="F6026" t="s">
        <v>3539</v>
      </c>
      <c r="G6026" t="s">
        <v>335</v>
      </c>
      <c r="H6026" t="s">
        <v>13128</v>
      </c>
      <c r="I6026" s="6">
        <v>44014.583506944444</v>
      </c>
      <c r="J6026" t="s">
        <v>16</v>
      </c>
      <c r="K6026" s="6">
        <v>44014.734733796293</v>
      </c>
      <c r="M6026" t="s">
        <v>13129</v>
      </c>
      <c r="N6026" t="s">
        <v>13130</v>
      </c>
      <c r="Q6026" t="s">
        <v>13131</v>
      </c>
      <c r="R6026" t="s">
        <v>389</v>
      </c>
      <c r="S6026" t="s">
        <v>13132</v>
      </c>
      <c r="T6026" t="s">
        <v>338</v>
      </c>
      <c r="U6026" t="s">
        <v>530</v>
      </c>
      <c r="W6026" t="s">
        <v>13133</v>
      </c>
      <c r="Z6026" t="s">
        <v>13129</v>
      </c>
      <c r="AA6026" t="s">
        <v>13130</v>
      </c>
      <c r="AD6026" t="s">
        <v>13131</v>
      </c>
      <c r="AE6026" t="s">
        <v>389</v>
      </c>
      <c r="AF6026" t="s">
        <v>13132</v>
      </c>
      <c r="AG6026" t="s">
        <v>338</v>
      </c>
      <c r="AH6026" t="s">
        <v>530</v>
      </c>
      <c r="AJ6026" t="s">
        <v>13133</v>
      </c>
      <c r="AL6026" t="s">
        <v>339</v>
      </c>
      <c r="AM6026">
        <v>1</v>
      </c>
      <c r="AN6026">
        <v>1</v>
      </c>
      <c r="AO6026">
        <v>4904</v>
      </c>
      <c r="AQ6026">
        <v>124455</v>
      </c>
      <c r="AR6026">
        <v>53720001</v>
      </c>
      <c r="AS6026" t="s">
        <v>1754</v>
      </c>
      <c r="AT6026" t="s">
        <v>69</v>
      </c>
      <c r="AW6026" t="s">
        <v>343</v>
      </c>
      <c r="BY6026" t="s">
        <v>342</v>
      </c>
      <c r="EQ6026">
        <v>248482</v>
      </c>
      <c r="ER6026" t="s">
        <v>13134</v>
      </c>
      <c r="EV6026">
        <v>17291158</v>
      </c>
      <c r="EW6026">
        <v>928</v>
      </c>
      <c r="EX6026">
        <v>221705</v>
      </c>
      <c r="EY6026">
        <v>9.2748999964335493E+25</v>
      </c>
      <c r="EZ6026">
        <v>1</v>
      </c>
      <c r="FC6026">
        <v>53720001</v>
      </c>
      <c r="FD6026" t="s">
        <v>69</v>
      </c>
    </row>
    <row r="6027" spans="1:160" x14ac:dyDescent="0.3">
      <c r="A6027" t="str">
        <f>VLOOKUP(B6027,Table2[],3,FALSE)</f>
        <v>Digital</v>
      </c>
      <c r="B6027" t="str">
        <f>IF(OR(ISNUMBER(FIND("QVC",Z6027)),ISNUMBER(FIND("QVC",AL6027))),"QVC",IF(OR(ISNUMBER(FIND("NCO",H6027)),ISNUMBER(FIND("NCO",Y6027))), "NCO", IF(AL6027="consumer","PMD.com",VLOOKUP(LEFT(H6027,2),Tables!$E$1:$F$11,2,FALSE))))</f>
        <v>PMD.com</v>
      </c>
      <c r="C6027">
        <f t="shared" si="282"/>
        <v>52430001</v>
      </c>
      <c r="D6027">
        <f t="shared" si="283"/>
        <v>1</v>
      </c>
      <c r="E6027" t="str">
        <f t="shared" ca="1" si="284"/>
        <v>MTD orders shipped</v>
      </c>
      <c r="F6027" t="s">
        <v>3539</v>
      </c>
      <c r="G6027" t="s">
        <v>335</v>
      </c>
      <c r="H6027" t="s">
        <v>13128</v>
      </c>
      <c r="I6027" s="6">
        <v>44014.583506944444</v>
      </c>
      <c r="J6027" t="s">
        <v>16</v>
      </c>
      <c r="K6027" s="6">
        <v>44014.734733796293</v>
      </c>
      <c r="M6027" t="s">
        <v>13129</v>
      </c>
      <c r="N6027" t="s">
        <v>13130</v>
      </c>
      <c r="Q6027" t="s">
        <v>13131</v>
      </c>
      <c r="R6027" t="s">
        <v>389</v>
      </c>
      <c r="S6027" t="s">
        <v>13132</v>
      </c>
      <c r="T6027" t="s">
        <v>338</v>
      </c>
      <c r="U6027" t="s">
        <v>530</v>
      </c>
      <c r="W6027" t="s">
        <v>13133</v>
      </c>
      <c r="Z6027" t="s">
        <v>13129</v>
      </c>
      <c r="AA6027" t="s">
        <v>13130</v>
      </c>
      <c r="AD6027" t="s">
        <v>13131</v>
      </c>
      <c r="AE6027" t="s">
        <v>389</v>
      </c>
      <c r="AF6027" t="s">
        <v>13132</v>
      </c>
      <c r="AG6027" t="s">
        <v>338</v>
      </c>
      <c r="AH6027" t="s">
        <v>530</v>
      </c>
      <c r="AJ6027" t="s">
        <v>13133</v>
      </c>
      <c r="AL6027" t="s">
        <v>339</v>
      </c>
      <c r="AM6027">
        <v>1</v>
      </c>
      <c r="AN6027">
        <v>1</v>
      </c>
      <c r="AO6027">
        <v>12063</v>
      </c>
      <c r="AQ6027">
        <v>127155</v>
      </c>
      <c r="AR6027">
        <v>52430001</v>
      </c>
      <c r="AS6027" t="s">
        <v>9635</v>
      </c>
      <c r="AT6027" t="s">
        <v>75</v>
      </c>
      <c r="AW6027" t="s">
        <v>340</v>
      </c>
      <c r="AX6027" t="s">
        <v>340</v>
      </c>
      <c r="AY6027" t="s">
        <v>357</v>
      </c>
      <c r="AZ6027" t="s">
        <v>363</v>
      </c>
      <c r="BY6027" t="s">
        <v>342</v>
      </c>
      <c r="EQ6027">
        <v>252868</v>
      </c>
      <c r="ER6027" t="s">
        <v>13134</v>
      </c>
      <c r="EV6027">
        <v>17291158</v>
      </c>
      <c r="EW6027">
        <v>928</v>
      </c>
      <c r="EX6027">
        <v>221705</v>
      </c>
      <c r="EY6027">
        <v>9.2748999964335493E+25</v>
      </c>
      <c r="EZ6027">
        <v>1</v>
      </c>
      <c r="FC6027">
        <v>95384</v>
      </c>
      <c r="FD6027" t="s">
        <v>3530</v>
      </c>
    </row>
    <row r="6028" spans="1:160" x14ac:dyDescent="0.3">
      <c r="A6028" t="str">
        <f>VLOOKUP(B6028,Table2[],3,FALSE)</f>
        <v>Digital</v>
      </c>
      <c r="B6028" t="str">
        <f>IF(OR(ISNUMBER(FIND("QVC",Z6028)),ISNUMBER(FIND("QVC",AL6028))),"QVC",IF(OR(ISNUMBER(FIND("NCO",H6028)),ISNUMBER(FIND("NCO",Y6028))), "NCO", IF(AL6028="consumer","PMD.com",VLOOKUP(LEFT(H6028,2),Tables!$E$1:$F$11,2,FALSE))))</f>
        <v>PMD.com</v>
      </c>
      <c r="C6028">
        <f t="shared" ref="C6028:C6091" si="285">AR6028</f>
        <v>53920001</v>
      </c>
      <c r="D6028">
        <f t="shared" ref="D6028:D6091" si="286">AN6028</f>
        <v>1</v>
      </c>
      <c r="E6028" t="str">
        <f t="shared" ref="E6028:E6091" ca="1" si="287">IF(MONTH(TODAY())-MONTH(I6028)&gt;0,"shifted orders shipped","MTD orders shipped")</f>
        <v>MTD orders shipped</v>
      </c>
      <c r="F6028" t="s">
        <v>3539</v>
      </c>
      <c r="G6028" t="s">
        <v>335</v>
      </c>
      <c r="H6028" t="s">
        <v>13128</v>
      </c>
      <c r="I6028" s="6">
        <v>44014.583506944444</v>
      </c>
      <c r="J6028" t="s">
        <v>16</v>
      </c>
      <c r="K6028" s="6">
        <v>44014.734733796293</v>
      </c>
      <c r="M6028" t="s">
        <v>13129</v>
      </c>
      <c r="N6028" t="s">
        <v>13130</v>
      </c>
      <c r="Q6028" t="s">
        <v>13131</v>
      </c>
      <c r="R6028" t="s">
        <v>389</v>
      </c>
      <c r="S6028" t="s">
        <v>13132</v>
      </c>
      <c r="T6028" t="s">
        <v>338</v>
      </c>
      <c r="U6028" t="s">
        <v>530</v>
      </c>
      <c r="W6028" t="s">
        <v>13133</v>
      </c>
      <c r="Z6028" t="s">
        <v>13129</v>
      </c>
      <c r="AA6028" t="s">
        <v>13130</v>
      </c>
      <c r="AD6028" t="s">
        <v>13131</v>
      </c>
      <c r="AE6028" t="s">
        <v>389</v>
      </c>
      <c r="AF6028" t="s">
        <v>13132</v>
      </c>
      <c r="AG6028" t="s">
        <v>338</v>
      </c>
      <c r="AH6028" t="s">
        <v>530</v>
      </c>
      <c r="AJ6028" t="s">
        <v>13133</v>
      </c>
      <c r="AL6028" t="s">
        <v>339</v>
      </c>
      <c r="AM6028">
        <v>1</v>
      </c>
      <c r="AN6028">
        <v>1</v>
      </c>
      <c r="AO6028">
        <v>14899</v>
      </c>
      <c r="AQ6028">
        <v>124468</v>
      </c>
      <c r="AR6028">
        <v>53920001</v>
      </c>
      <c r="AS6028" t="s">
        <v>42</v>
      </c>
      <c r="AT6028" t="s">
        <v>40</v>
      </c>
      <c r="AW6028" t="s">
        <v>343</v>
      </c>
      <c r="BY6028" t="s">
        <v>342</v>
      </c>
      <c r="EQ6028">
        <v>247476</v>
      </c>
      <c r="ER6028" t="s">
        <v>13134</v>
      </c>
      <c r="EV6028">
        <v>17291158</v>
      </c>
      <c r="EW6028">
        <v>928</v>
      </c>
      <c r="EX6028">
        <v>221705</v>
      </c>
      <c r="EY6028">
        <v>9.2748999964335493E+25</v>
      </c>
      <c r="EZ6028">
        <v>1</v>
      </c>
      <c r="FC6028">
        <v>95384</v>
      </c>
      <c r="FD6028" t="s">
        <v>3530</v>
      </c>
    </row>
    <row r="6029" spans="1:160" x14ac:dyDescent="0.3">
      <c r="A6029" t="str">
        <f>VLOOKUP(B6029,Table2[],3,FALSE)</f>
        <v>Digital</v>
      </c>
      <c r="B6029" t="str">
        <f>IF(OR(ISNUMBER(FIND("QVC",Z6029)),ISNUMBER(FIND("QVC",AL6029))),"QVC",IF(OR(ISNUMBER(FIND("NCO",H6029)),ISNUMBER(FIND("NCO",Y6029))), "NCO", IF(AL6029="consumer","PMD.com",VLOOKUP(LEFT(H6029,2),Tables!$E$1:$F$11,2,FALSE))))</f>
        <v>PMD.com</v>
      </c>
      <c r="C6029">
        <f t="shared" si="285"/>
        <v>5342</v>
      </c>
      <c r="D6029">
        <f t="shared" si="286"/>
        <v>1</v>
      </c>
      <c r="E6029" t="str">
        <f t="shared" ca="1" si="287"/>
        <v>MTD orders shipped</v>
      </c>
      <c r="F6029" t="s">
        <v>3539</v>
      </c>
      <c r="G6029" t="s">
        <v>335</v>
      </c>
      <c r="H6029" t="s">
        <v>13128</v>
      </c>
      <c r="I6029" s="6">
        <v>44014.583506944444</v>
      </c>
      <c r="J6029" t="s">
        <v>16</v>
      </c>
      <c r="K6029" s="6">
        <v>44014.734733796293</v>
      </c>
      <c r="M6029" t="s">
        <v>13129</v>
      </c>
      <c r="N6029" t="s">
        <v>13130</v>
      </c>
      <c r="Q6029" t="s">
        <v>13131</v>
      </c>
      <c r="R6029" t="s">
        <v>389</v>
      </c>
      <c r="S6029" t="s">
        <v>13132</v>
      </c>
      <c r="T6029" t="s">
        <v>338</v>
      </c>
      <c r="U6029" t="s">
        <v>530</v>
      </c>
      <c r="W6029" t="s">
        <v>13133</v>
      </c>
      <c r="Z6029" t="s">
        <v>13129</v>
      </c>
      <c r="AA6029" t="s">
        <v>13130</v>
      </c>
      <c r="AD6029" t="s">
        <v>13131</v>
      </c>
      <c r="AE6029" t="s">
        <v>389</v>
      </c>
      <c r="AF6029" t="s">
        <v>13132</v>
      </c>
      <c r="AG6029" t="s">
        <v>338</v>
      </c>
      <c r="AH6029" t="s">
        <v>530</v>
      </c>
      <c r="AJ6029" t="s">
        <v>13133</v>
      </c>
      <c r="AL6029" t="s">
        <v>339</v>
      </c>
      <c r="AM6029">
        <v>1</v>
      </c>
      <c r="AN6029">
        <v>1</v>
      </c>
      <c r="AO6029">
        <v>13280</v>
      </c>
      <c r="AQ6029">
        <v>123849</v>
      </c>
      <c r="AR6029">
        <v>5342</v>
      </c>
      <c r="AS6029" t="s">
        <v>1867</v>
      </c>
      <c r="AT6029" t="s">
        <v>149</v>
      </c>
      <c r="AW6029" t="s">
        <v>340</v>
      </c>
      <c r="AX6029" t="s">
        <v>340</v>
      </c>
      <c r="AY6029" t="s">
        <v>345</v>
      </c>
      <c r="AZ6029" t="s">
        <v>346</v>
      </c>
      <c r="BY6029" t="s">
        <v>342</v>
      </c>
      <c r="EQ6029">
        <v>244853</v>
      </c>
      <c r="ER6029" t="s">
        <v>13134</v>
      </c>
      <c r="EV6029">
        <v>17291158</v>
      </c>
      <c r="EW6029">
        <v>928</v>
      </c>
      <c r="EX6029">
        <v>221705</v>
      </c>
      <c r="EY6029">
        <v>9.2748999964335493E+25</v>
      </c>
      <c r="EZ6029">
        <v>1</v>
      </c>
      <c r="FC6029">
        <v>5342</v>
      </c>
      <c r="FD6029" t="s">
        <v>149</v>
      </c>
    </row>
    <row r="6030" spans="1:160" x14ac:dyDescent="0.3">
      <c r="A6030" t="str">
        <f>VLOOKUP(B6030,Table2[],3,FALSE)</f>
        <v>Digital</v>
      </c>
      <c r="B6030" t="str">
        <f>IF(OR(ISNUMBER(FIND("QVC",Z6030)),ISNUMBER(FIND("QVC",AL6030))),"QVC",IF(OR(ISNUMBER(FIND("NCO",H6030)),ISNUMBER(FIND("NCO",Y6030))), "NCO", IF(AL6030="consumer","PMD.com",VLOOKUP(LEFT(H6030,2),Tables!$E$1:$F$11,2,FALSE))))</f>
        <v>PMD.com</v>
      </c>
      <c r="C6030">
        <f t="shared" si="285"/>
        <v>5341030</v>
      </c>
      <c r="D6030">
        <f t="shared" si="286"/>
        <v>1</v>
      </c>
      <c r="E6030" t="str">
        <f t="shared" ca="1" si="287"/>
        <v>MTD orders shipped</v>
      </c>
      <c r="F6030" t="s">
        <v>3539</v>
      </c>
      <c r="G6030" t="s">
        <v>335</v>
      </c>
      <c r="H6030" t="s">
        <v>13135</v>
      </c>
      <c r="I6030" s="6">
        <v>44014.550543981481</v>
      </c>
      <c r="J6030" t="s">
        <v>16</v>
      </c>
      <c r="K6030" s="6">
        <v>44014.735555555555</v>
      </c>
      <c r="M6030" t="s">
        <v>13136</v>
      </c>
      <c r="N6030" t="s">
        <v>13137</v>
      </c>
      <c r="Q6030" t="s">
        <v>13138</v>
      </c>
      <c r="R6030" t="s">
        <v>400</v>
      </c>
      <c r="S6030">
        <v>18436</v>
      </c>
      <c r="T6030" t="s">
        <v>338</v>
      </c>
      <c r="U6030" t="s">
        <v>530</v>
      </c>
      <c r="W6030" t="s">
        <v>13139</v>
      </c>
      <c r="Z6030" t="s">
        <v>13136</v>
      </c>
      <c r="AA6030" t="s">
        <v>13137</v>
      </c>
      <c r="AD6030" t="s">
        <v>13138</v>
      </c>
      <c r="AE6030" t="s">
        <v>400</v>
      </c>
      <c r="AF6030">
        <v>18436</v>
      </c>
      <c r="AG6030" t="s">
        <v>338</v>
      </c>
      <c r="AH6030" t="s">
        <v>530</v>
      </c>
      <c r="AJ6030" t="s">
        <v>13139</v>
      </c>
      <c r="AL6030" t="s">
        <v>339</v>
      </c>
      <c r="AM6030">
        <v>1</v>
      </c>
      <c r="AN6030">
        <v>1</v>
      </c>
      <c r="AO6030">
        <v>12859</v>
      </c>
      <c r="AQ6030">
        <v>124642</v>
      </c>
      <c r="AR6030">
        <v>5341030</v>
      </c>
      <c r="AS6030" t="s">
        <v>925</v>
      </c>
      <c r="AT6030" t="s">
        <v>926</v>
      </c>
      <c r="AW6030" t="s">
        <v>366</v>
      </c>
      <c r="AX6030" t="s">
        <v>366</v>
      </c>
      <c r="AY6030" t="s">
        <v>345</v>
      </c>
      <c r="AZ6030" t="s">
        <v>346</v>
      </c>
      <c r="BY6030" t="s">
        <v>342</v>
      </c>
      <c r="EQ6030">
        <v>243275</v>
      </c>
      <c r="ER6030" t="s">
        <v>13140</v>
      </c>
      <c r="EV6030">
        <v>17291147</v>
      </c>
      <c r="EW6030">
        <v>928</v>
      </c>
      <c r="EX6030">
        <v>221694</v>
      </c>
      <c r="EY6030" t="s">
        <v>13141</v>
      </c>
      <c r="EZ6030">
        <v>1</v>
      </c>
      <c r="FC6030">
        <v>95378</v>
      </c>
      <c r="FD6030" t="s">
        <v>1045</v>
      </c>
    </row>
    <row r="6031" spans="1:160" x14ac:dyDescent="0.3">
      <c r="A6031" t="str">
        <f>VLOOKUP(B6031,Table2[],3,FALSE)</f>
        <v>Digital</v>
      </c>
      <c r="B6031" t="str">
        <f>IF(OR(ISNUMBER(FIND("QVC",Z6031)),ISNUMBER(FIND("QVC",AL6031))),"QVC",IF(OR(ISNUMBER(FIND("NCO",H6031)),ISNUMBER(FIND("NCO",Y6031))), "NCO", IF(AL6031="consumer","PMD.com",VLOOKUP(LEFT(H6031,2),Tables!$E$1:$F$11,2,FALSE))))</f>
        <v>PMD.com</v>
      </c>
      <c r="C6031">
        <f t="shared" si="285"/>
        <v>51090061</v>
      </c>
      <c r="D6031">
        <f t="shared" si="286"/>
        <v>1</v>
      </c>
      <c r="E6031" t="str">
        <f t="shared" ca="1" si="287"/>
        <v>MTD orders shipped</v>
      </c>
      <c r="F6031" t="s">
        <v>3539</v>
      </c>
      <c r="G6031" t="s">
        <v>335</v>
      </c>
      <c r="H6031" t="s">
        <v>13135</v>
      </c>
      <c r="I6031" s="6">
        <v>44014.550543981481</v>
      </c>
      <c r="J6031" t="s">
        <v>16</v>
      </c>
      <c r="K6031" s="6">
        <v>44014.735555555555</v>
      </c>
      <c r="M6031" t="s">
        <v>13136</v>
      </c>
      <c r="N6031" t="s">
        <v>13137</v>
      </c>
      <c r="Q6031" t="s">
        <v>13138</v>
      </c>
      <c r="R6031" t="s">
        <v>400</v>
      </c>
      <c r="S6031">
        <v>18436</v>
      </c>
      <c r="T6031" t="s">
        <v>338</v>
      </c>
      <c r="U6031" t="s">
        <v>530</v>
      </c>
      <c r="W6031" t="s">
        <v>13139</v>
      </c>
      <c r="Z6031" t="s">
        <v>13136</v>
      </c>
      <c r="AA6031" t="s">
        <v>13137</v>
      </c>
      <c r="AD6031" t="s">
        <v>13138</v>
      </c>
      <c r="AE6031" t="s">
        <v>400</v>
      </c>
      <c r="AF6031">
        <v>18436</v>
      </c>
      <c r="AG6031" t="s">
        <v>338</v>
      </c>
      <c r="AH6031" t="s">
        <v>530</v>
      </c>
      <c r="AJ6031" t="s">
        <v>13139</v>
      </c>
      <c r="AL6031" t="s">
        <v>339</v>
      </c>
      <c r="AM6031">
        <v>1</v>
      </c>
      <c r="AN6031">
        <v>1</v>
      </c>
      <c r="AO6031">
        <v>8078</v>
      </c>
      <c r="AQ6031">
        <v>124010</v>
      </c>
      <c r="AR6031">
        <v>51090061</v>
      </c>
      <c r="AS6031" t="s">
        <v>2688</v>
      </c>
      <c r="AT6031" t="s">
        <v>122</v>
      </c>
      <c r="AW6031" t="s">
        <v>340</v>
      </c>
      <c r="AX6031" t="s">
        <v>340</v>
      </c>
      <c r="AY6031" t="s">
        <v>357</v>
      </c>
      <c r="AZ6031" t="s">
        <v>363</v>
      </c>
      <c r="BY6031" t="s">
        <v>342</v>
      </c>
      <c r="EQ6031">
        <v>252774</v>
      </c>
      <c r="ER6031" t="s">
        <v>13140</v>
      </c>
      <c r="EV6031">
        <v>17291147</v>
      </c>
      <c r="EW6031">
        <v>928</v>
      </c>
      <c r="EX6031">
        <v>221694</v>
      </c>
      <c r="EY6031" t="s">
        <v>13141</v>
      </c>
      <c r="EZ6031">
        <v>1</v>
      </c>
      <c r="FC6031">
        <v>51090061</v>
      </c>
      <c r="FD6031" t="s">
        <v>122</v>
      </c>
    </row>
    <row r="6032" spans="1:160" x14ac:dyDescent="0.3">
      <c r="A6032" t="str">
        <f>VLOOKUP(B6032,Table2[],3,FALSE)</f>
        <v>Digital</v>
      </c>
      <c r="B6032" t="str">
        <f>IF(OR(ISNUMBER(FIND("QVC",Z6032)),ISNUMBER(FIND("QVC",AL6032))),"QVC",IF(OR(ISNUMBER(FIND("NCO",H6032)),ISNUMBER(FIND("NCO",Y6032))), "NCO", IF(AL6032="consumer","PMD.com",VLOOKUP(LEFT(H6032,2),Tables!$E$1:$F$11,2,FALSE))))</f>
        <v>PMD.com</v>
      </c>
      <c r="C6032">
        <f t="shared" si="285"/>
        <v>51010010</v>
      </c>
      <c r="D6032">
        <f t="shared" si="286"/>
        <v>1</v>
      </c>
      <c r="E6032" t="str">
        <f t="shared" ca="1" si="287"/>
        <v>MTD orders shipped</v>
      </c>
      <c r="F6032" t="s">
        <v>3539</v>
      </c>
      <c r="G6032" t="s">
        <v>335</v>
      </c>
      <c r="H6032" t="s">
        <v>13135</v>
      </c>
      <c r="I6032" s="6">
        <v>44014.550543981481</v>
      </c>
      <c r="J6032" t="s">
        <v>16</v>
      </c>
      <c r="K6032" s="6">
        <v>44014.735555555555</v>
      </c>
      <c r="M6032" t="s">
        <v>13136</v>
      </c>
      <c r="N6032" t="s">
        <v>13137</v>
      </c>
      <c r="Q6032" t="s">
        <v>13138</v>
      </c>
      <c r="R6032" t="s">
        <v>400</v>
      </c>
      <c r="S6032">
        <v>18436</v>
      </c>
      <c r="T6032" t="s">
        <v>338</v>
      </c>
      <c r="U6032" t="s">
        <v>530</v>
      </c>
      <c r="W6032" t="s">
        <v>13139</v>
      </c>
      <c r="Z6032" t="s">
        <v>13136</v>
      </c>
      <c r="AA6032" t="s">
        <v>13137</v>
      </c>
      <c r="AD6032" t="s">
        <v>13138</v>
      </c>
      <c r="AE6032" t="s">
        <v>400</v>
      </c>
      <c r="AF6032">
        <v>18436</v>
      </c>
      <c r="AG6032" t="s">
        <v>338</v>
      </c>
      <c r="AH6032" t="s">
        <v>530</v>
      </c>
      <c r="AJ6032" t="s">
        <v>13139</v>
      </c>
      <c r="AL6032" t="s">
        <v>339</v>
      </c>
      <c r="AM6032">
        <v>1</v>
      </c>
      <c r="AN6032">
        <v>1</v>
      </c>
      <c r="AO6032">
        <v>11922</v>
      </c>
      <c r="AQ6032">
        <v>125659</v>
      </c>
      <c r="AR6032">
        <v>51010010</v>
      </c>
      <c r="AS6032" t="s">
        <v>13142</v>
      </c>
      <c r="AT6032" t="s">
        <v>170</v>
      </c>
      <c r="AW6032" t="s">
        <v>343</v>
      </c>
      <c r="BY6032" t="s">
        <v>342</v>
      </c>
      <c r="EQ6032">
        <v>247973</v>
      </c>
      <c r="ER6032" t="s">
        <v>13140</v>
      </c>
      <c r="EV6032">
        <v>17291147</v>
      </c>
      <c r="EW6032">
        <v>928</v>
      </c>
      <c r="EX6032">
        <v>221694</v>
      </c>
      <c r="EY6032" t="s">
        <v>13141</v>
      </c>
      <c r="EZ6032">
        <v>1</v>
      </c>
      <c r="FC6032">
        <v>95378</v>
      </c>
      <c r="FD6032" t="s">
        <v>1045</v>
      </c>
    </row>
    <row r="6033" spans="1:160" x14ac:dyDescent="0.3">
      <c r="A6033" t="str">
        <f>VLOOKUP(B6033,Table2[],3,FALSE)</f>
        <v>Digital</v>
      </c>
      <c r="B6033" t="str">
        <f>IF(OR(ISNUMBER(FIND("QVC",Z6033)),ISNUMBER(FIND("QVC",AL6033))),"QVC",IF(OR(ISNUMBER(FIND("NCO",H6033)),ISNUMBER(FIND("NCO",Y6033))), "NCO", IF(AL6033="consumer","PMD.com",VLOOKUP(LEFT(H6033,2),Tables!$E$1:$F$11,2,FALSE))))</f>
        <v>PMD.com</v>
      </c>
      <c r="C6033">
        <f t="shared" si="285"/>
        <v>52230001</v>
      </c>
      <c r="D6033">
        <f t="shared" si="286"/>
        <v>1</v>
      </c>
      <c r="E6033" t="str">
        <f t="shared" ca="1" si="287"/>
        <v>MTD orders shipped</v>
      </c>
      <c r="F6033" t="s">
        <v>3539</v>
      </c>
      <c r="G6033" t="s">
        <v>335</v>
      </c>
      <c r="H6033" t="s">
        <v>13135</v>
      </c>
      <c r="I6033" s="6">
        <v>44014.550543981481</v>
      </c>
      <c r="J6033" t="s">
        <v>16</v>
      </c>
      <c r="K6033" s="6">
        <v>44014.735555555555</v>
      </c>
      <c r="M6033" t="s">
        <v>13136</v>
      </c>
      <c r="N6033" t="s">
        <v>13137</v>
      </c>
      <c r="Q6033" t="s">
        <v>13138</v>
      </c>
      <c r="R6033" t="s">
        <v>400</v>
      </c>
      <c r="S6033">
        <v>18436</v>
      </c>
      <c r="T6033" t="s">
        <v>338</v>
      </c>
      <c r="U6033" t="s">
        <v>530</v>
      </c>
      <c r="W6033" t="s">
        <v>13139</v>
      </c>
      <c r="Z6033" t="s">
        <v>13136</v>
      </c>
      <c r="AA6033" t="s">
        <v>13137</v>
      </c>
      <c r="AD6033" t="s">
        <v>13138</v>
      </c>
      <c r="AE6033" t="s">
        <v>400</v>
      </c>
      <c r="AF6033">
        <v>18436</v>
      </c>
      <c r="AG6033" t="s">
        <v>338</v>
      </c>
      <c r="AH6033" t="s">
        <v>530</v>
      </c>
      <c r="AJ6033" t="s">
        <v>13139</v>
      </c>
      <c r="AL6033" t="s">
        <v>339</v>
      </c>
      <c r="AM6033">
        <v>1</v>
      </c>
      <c r="AN6033">
        <v>1</v>
      </c>
      <c r="AO6033">
        <v>1194</v>
      </c>
      <c r="AQ6033">
        <v>124434</v>
      </c>
      <c r="AR6033">
        <v>52230001</v>
      </c>
      <c r="AS6033" t="s">
        <v>105</v>
      </c>
      <c r="AT6033" t="s">
        <v>106</v>
      </c>
      <c r="AW6033" t="s">
        <v>340</v>
      </c>
      <c r="AX6033" t="s">
        <v>340</v>
      </c>
      <c r="AY6033" t="s">
        <v>341</v>
      </c>
      <c r="AZ6033">
        <v>0</v>
      </c>
      <c r="BY6033" t="s">
        <v>342</v>
      </c>
      <c r="EQ6033">
        <v>247324</v>
      </c>
      <c r="ER6033" t="s">
        <v>13140</v>
      </c>
      <c r="EV6033">
        <v>17291147</v>
      </c>
      <c r="EW6033">
        <v>928</v>
      </c>
      <c r="EX6033">
        <v>221694</v>
      </c>
      <c r="EY6033" t="s">
        <v>13141</v>
      </c>
      <c r="EZ6033">
        <v>1</v>
      </c>
      <c r="FC6033">
        <v>52230001</v>
      </c>
      <c r="FD6033" t="s">
        <v>106</v>
      </c>
    </row>
    <row r="6034" spans="1:160" x14ac:dyDescent="0.3">
      <c r="A6034" t="str">
        <f>VLOOKUP(B6034,Table2[],3,FALSE)</f>
        <v>Digital</v>
      </c>
      <c r="B6034" t="str">
        <f>IF(OR(ISNUMBER(FIND("QVC",Z6034)),ISNUMBER(FIND("QVC",AL6034))),"QVC",IF(OR(ISNUMBER(FIND("NCO",H6034)),ISNUMBER(FIND("NCO",Y6034))), "NCO", IF(AL6034="consumer","PMD.com",VLOOKUP(LEFT(H6034,2),Tables!$E$1:$F$11,2,FALSE))))</f>
        <v>PMD.com</v>
      </c>
      <c r="C6034">
        <f t="shared" si="285"/>
        <v>54010001</v>
      </c>
      <c r="D6034">
        <f t="shared" si="286"/>
        <v>1</v>
      </c>
      <c r="E6034" t="str">
        <f t="shared" ca="1" si="287"/>
        <v>MTD orders shipped</v>
      </c>
      <c r="F6034" t="s">
        <v>3539</v>
      </c>
      <c r="G6034" t="s">
        <v>335</v>
      </c>
      <c r="H6034" t="s">
        <v>13135</v>
      </c>
      <c r="I6034" s="6">
        <v>44014.550543981481</v>
      </c>
      <c r="J6034" t="s">
        <v>16</v>
      </c>
      <c r="K6034" s="6">
        <v>44014.735555555555</v>
      </c>
      <c r="M6034" t="s">
        <v>13136</v>
      </c>
      <c r="N6034" t="s">
        <v>13137</v>
      </c>
      <c r="Q6034" t="s">
        <v>13138</v>
      </c>
      <c r="R6034" t="s">
        <v>400</v>
      </c>
      <c r="S6034">
        <v>18436</v>
      </c>
      <c r="T6034" t="s">
        <v>338</v>
      </c>
      <c r="U6034" t="s">
        <v>530</v>
      </c>
      <c r="W6034" t="s">
        <v>13139</v>
      </c>
      <c r="Z6034" t="s">
        <v>13136</v>
      </c>
      <c r="AA6034" t="s">
        <v>13137</v>
      </c>
      <c r="AD6034" t="s">
        <v>13138</v>
      </c>
      <c r="AE6034" t="s">
        <v>400</v>
      </c>
      <c r="AF6034">
        <v>18436</v>
      </c>
      <c r="AG6034" t="s">
        <v>338</v>
      </c>
      <c r="AH6034" t="s">
        <v>530</v>
      </c>
      <c r="AJ6034" t="s">
        <v>13139</v>
      </c>
      <c r="AL6034" t="s">
        <v>339</v>
      </c>
      <c r="AM6034">
        <v>1</v>
      </c>
      <c r="AN6034">
        <v>1</v>
      </c>
      <c r="AO6034">
        <v>6300</v>
      </c>
      <c r="AQ6034">
        <v>124476</v>
      </c>
      <c r="AR6034">
        <v>54010001</v>
      </c>
      <c r="AS6034" t="s">
        <v>10774</v>
      </c>
      <c r="AT6034" t="s">
        <v>35</v>
      </c>
      <c r="AW6034" t="s">
        <v>340</v>
      </c>
      <c r="AX6034">
        <v>0</v>
      </c>
      <c r="AY6034" t="s">
        <v>348</v>
      </c>
      <c r="AZ6034">
        <v>0</v>
      </c>
      <c r="BY6034" t="s">
        <v>342</v>
      </c>
      <c r="EQ6034">
        <v>252200</v>
      </c>
      <c r="ER6034" t="s">
        <v>13140</v>
      </c>
      <c r="EV6034">
        <v>17291147</v>
      </c>
      <c r="EW6034">
        <v>928</v>
      </c>
      <c r="EX6034">
        <v>221694</v>
      </c>
      <c r="EY6034" t="s">
        <v>13141</v>
      </c>
      <c r="EZ6034">
        <v>1</v>
      </c>
      <c r="FC6034">
        <v>54010001</v>
      </c>
      <c r="FD6034" t="s">
        <v>35</v>
      </c>
    </row>
    <row r="6035" spans="1:160" x14ac:dyDescent="0.3">
      <c r="A6035" t="str">
        <f>VLOOKUP(B6035,Table2[],3,FALSE)</f>
        <v>Digital</v>
      </c>
      <c r="B6035" t="str">
        <f>IF(OR(ISNUMBER(FIND("QVC",Z6035)),ISNUMBER(FIND("QVC",AL6035))),"QVC",IF(OR(ISNUMBER(FIND("NCO",H6035)),ISNUMBER(FIND("NCO",Y6035))), "NCO", IF(AL6035="consumer","PMD.com",VLOOKUP(LEFT(H6035,2),Tables!$E$1:$F$11,2,FALSE))))</f>
        <v>PMD.com</v>
      </c>
      <c r="C6035">
        <f t="shared" si="285"/>
        <v>51090030</v>
      </c>
      <c r="D6035">
        <f t="shared" si="286"/>
        <v>1</v>
      </c>
      <c r="E6035" t="str">
        <f t="shared" ca="1" si="287"/>
        <v>MTD orders shipped</v>
      </c>
      <c r="F6035" t="s">
        <v>3539</v>
      </c>
      <c r="G6035" t="s">
        <v>335</v>
      </c>
      <c r="H6035" t="s">
        <v>13135</v>
      </c>
      <c r="I6035" s="6">
        <v>44014.550543981481</v>
      </c>
      <c r="J6035" t="s">
        <v>16</v>
      </c>
      <c r="K6035" s="6">
        <v>44014.735555555555</v>
      </c>
      <c r="M6035" t="s">
        <v>13136</v>
      </c>
      <c r="N6035" t="s">
        <v>13137</v>
      </c>
      <c r="Q6035" t="s">
        <v>13138</v>
      </c>
      <c r="R6035" t="s">
        <v>400</v>
      </c>
      <c r="S6035">
        <v>18436</v>
      </c>
      <c r="T6035" t="s">
        <v>338</v>
      </c>
      <c r="U6035" t="s">
        <v>530</v>
      </c>
      <c r="W6035" t="s">
        <v>13139</v>
      </c>
      <c r="Z6035" t="s">
        <v>13136</v>
      </c>
      <c r="AA6035" t="s">
        <v>13137</v>
      </c>
      <c r="AD6035" t="s">
        <v>13138</v>
      </c>
      <c r="AE6035" t="s">
        <v>400</v>
      </c>
      <c r="AF6035">
        <v>18436</v>
      </c>
      <c r="AG6035" t="s">
        <v>338</v>
      </c>
      <c r="AH6035" t="s">
        <v>530</v>
      </c>
      <c r="AJ6035" t="s">
        <v>13139</v>
      </c>
      <c r="AL6035" t="s">
        <v>339</v>
      </c>
      <c r="AM6035">
        <v>1</v>
      </c>
      <c r="AN6035">
        <v>1</v>
      </c>
      <c r="AO6035">
        <v>6688</v>
      </c>
      <c r="AQ6035">
        <v>125960</v>
      </c>
      <c r="AR6035">
        <v>51090030</v>
      </c>
      <c r="AS6035" t="s">
        <v>3043</v>
      </c>
      <c r="AT6035" t="s">
        <v>628</v>
      </c>
      <c r="AW6035" t="s">
        <v>343</v>
      </c>
      <c r="BY6035" t="s">
        <v>342</v>
      </c>
      <c r="BZ6035" t="b">
        <v>0</v>
      </c>
      <c r="EQ6035">
        <v>243047</v>
      </c>
      <c r="ER6035" t="s">
        <v>13140</v>
      </c>
      <c r="EV6035">
        <v>17291147</v>
      </c>
      <c r="EW6035">
        <v>928</v>
      </c>
      <c r="EX6035">
        <v>221694</v>
      </c>
      <c r="EY6035" t="s">
        <v>13141</v>
      </c>
      <c r="EZ6035">
        <v>1</v>
      </c>
      <c r="FC6035">
        <v>95378</v>
      </c>
      <c r="FD6035" t="s">
        <v>1045</v>
      </c>
    </row>
    <row r="6036" spans="1:160" x14ac:dyDescent="0.3">
      <c r="A6036" t="str">
        <f>VLOOKUP(B6036,Table2[],3,FALSE)</f>
        <v>Digital</v>
      </c>
      <c r="B6036" t="str">
        <f>IF(OR(ISNUMBER(FIND("QVC",Z6036)),ISNUMBER(FIND("QVC",AL6036))),"QVC",IF(OR(ISNUMBER(FIND("NCO",H6036)),ISNUMBER(FIND("NCO",Y6036))), "NCO", IF(AL6036="consumer","PMD.com",VLOOKUP(LEFT(H6036,2),Tables!$E$1:$F$11,2,FALSE))))</f>
        <v>PMD.com</v>
      </c>
      <c r="C6036">
        <f t="shared" si="285"/>
        <v>51090030</v>
      </c>
      <c r="D6036">
        <f t="shared" si="286"/>
        <v>1</v>
      </c>
      <c r="E6036" t="str">
        <f t="shared" ca="1" si="287"/>
        <v>MTD orders shipped</v>
      </c>
      <c r="F6036" t="s">
        <v>3539</v>
      </c>
      <c r="G6036" t="s">
        <v>335</v>
      </c>
      <c r="H6036" t="s">
        <v>13143</v>
      </c>
      <c r="I6036" s="6">
        <v>44014.548761574071</v>
      </c>
      <c r="J6036" t="s">
        <v>16</v>
      </c>
      <c r="K6036" s="6">
        <v>44014.735972222225</v>
      </c>
      <c r="M6036" t="s">
        <v>13144</v>
      </c>
      <c r="N6036" t="s">
        <v>13145</v>
      </c>
      <c r="Q6036" t="s">
        <v>1558</v>
      </c>
      <c r="R6036" t="s">
        <v>376</v>
      </c>
      <c r="S6036">
        <v>75904</v>
      </c>
      <c r="T6036" t="s">
        <v>338</v>
      </c>
      <c r="U6036" t="s">
        <v>530</v>
      </c>
      <c r="W6036" t="s">
        <v>13146</v>
      </c>
      <c r="Z6036" t="s">
        <v>13144</v>
      </c>
      <c r="AA6036" t="s">
        <v>13145</v>
      </c>
      <c r="AD6036" t="s">
        <v>1558</v>
      </c>
      <c r="AE6036" t="s">
        <v>376</v>
      </c>
      <c r="AF6036">
        <v>75904</v>
      </c>
      <c r="AG6036" t="s">
        <v>338</v>
      </c>
      <c r="AH6036" t="s">
        <v>530</v>
      </c>
      <c r="AJ6036" t="s">
        <v>13146</v>
      </c>
      <c r="AL6036" t="s">
        <v>339</v>
      </c>
      <c r="AM6036">
        <v>1</v>
      </c>
      <c r="AN6036">
        <v>1</v>
      </c>
      <c r="AO6036">
        <v>6688</v>
      </c>
      <c r="AQ6036">
        <v>125960</v>
      </c>
      <c r="AR6036">
        <v>51090030</v>
      </c>
      <c r="AS6036" t="s">
        <v>3043</v>
      </c>
      <c r="AT6036" t="s">
        <v>628</v>
      </c>
      <c r="AW6036" t="s">
        <v>343</v>
      </c>
      <c r="BY6036" t="s">
        <v>342</v>
      </c>
      <c r="BZ6036" t="b">
        <v>0</v>
      </c>
      <c r="EQ6036">
        <v>243047</v>
      </c>
      <c r="ER6036" t="s">
        <v>13147</v>
      </c>
      <c r="EV6036">
        <v>17291145</v>
      </c>
      <c r="EW6036">
        <v>928</v>
      </c>
      <c r="EX6036">
        <v>221692</v>
      </c>
      <c r="EY6036" t="s">
        <v>13148</v>
      </c>
      <c r="EZ6036">
        <v>1</v>
      </c>
      <c r="FC6036">
        <v>95385</v>
      </c>
      <c r="FD6036" t="s">
        <v>3531</v>
      </c>
    </row>
    <row r="6037" spans="1:160" x14ac:dyDescent="0.3">
      <c r="A6037" t="str">
        <f>VLOOKUP(B6037,Table2[],3,FALSE)</f>
        <v>Digital</v>
      </c>
      <c r="B6037" t="str">
        <f>IF(OR(ISNUMBER(FIND("QVC",Z6037)),ISNUMBER(FIND("QVC",AL6037))),"QVC",IF(OR(ISNUMBER(FIND("NCO",H6037)),ISNUMBER(FIND("NCO",Y6037))), "NCO", IF(AL6037="consumer","PMD.com",VLOOKUP(LEFT(H6037,2),Tables!$E$1:$F$11,2,FALSE))))</f>
        <v>PMD.com</v>
      </c>
      <c r="C6037">
        <f t="shared" si="285"/>
        <v>51080001</v>
      </c>
      <c r="D6037">
        <f t="shared" si="286"/>
        <v>1</v>
      </c>
      <c r="E6037" t="str">
        <f t="shared" ca="1" si="287"/>
        <v>MTD orders shipped</v>
      </c>
      <c r="F6037" t="s">
        <v>3539</v>
      </c>
      <c r="G6037" t="s">
        <v>335</v>
      </c>
      <c r="H6037" t="s">
        <v>13143</v>
      </c>
      <c r="I6037" s="6">
        <v>44014.548761574071</v>
      </c>
      <c r="J6037" t="s">
        <v>16</v>
      </c>
      <c r="K6037" s="6">
        <v>44014.735972222225</v>
      </c>
      <c r="M6037" t="s">
        <v>13144</v>
      </c>
      <c r="N6037" t="s">
        <v>13145</v>
      </c>
      <c r="Q6037" t="s">
        <v>1558</v>
      </c>
      <c r="R6037" t="s">
        <v>376</v>
      </c>
      <c r="S6037">
        <v>75904</v>
      </c>
      <c r="T6037" t="s">
        <v>338</v>
      </c>
      <c r="U6037" t="s">
        <v>530</v>
      </c>
      <c r="W6037" t="s">
        <v>13146</v>
      </c>
      <c r="Z6037" t="s">
        <v>13144</v>
      </c>
      <c r="AA6037" t="s">
        <v>13145</v>
      </c>
      <c r="AD6037" t="s">
        <v>1558</v>
      </c>
      <c r="AE6037" t="s">
        <v>376</v>
      </c>
      <c r="AF6037">
        <v>75904</v>
      </c>
      <c r="AG6037" t="s">
        <v>338</v>
      </c>
      <c r="AH6037" t="s">
        <v>530</v>
      </c>
      <c r="AJ6037" t="s">
        <v>13146</v>
      </c>
      <c r="AL6037" t="s">
        <v>339</v>
      </c>
      <c r="AM6037">
        <v>1</v>
      </c>
      <c r="AN6037">
        <v>1</v>
      </c>
      <c r="AO6037">
        <v>19656</v>
      </c>
      <c r="AQ6037">
        <v>124645</v>
      </c>
      <c r="AR6037">
        <v>51080001</v>
      </c>
      <c r="AS6037" t="s">
        <v>988</v>
      </c>
      <c r="AT6037" t="s">
        <v>57</v>
      </c>
      <c r="AW6037" t="s">
        <v>343</v>
      </c>
      <c r="BY6037" t="s">
        <v>342</v>
      </c>
      <c r="EQ6037">
        <v>251119</v>
      </c>
      <c r="ER6037" t="s">
        <v>13147</v>
      </c>
      <c r="EV6037">
        <v>17291145</v>
      </c>
      <c r="EW6037">
        <v>928</v>
      </c>
      <c r="EX6037">
        <v>221692</v>
      </c>
      <c r="EY6037" t="s">
        <v>13148</v>
      </c>
      <c r="EZ6037">
        <v>1</v>
      </c>
      <c r="FC6037">
        <v>51080001</v>
      </c>
      <c r="FD6037" t="s">
        <v>57</v>
      </c>
    </row>
    <row r="6038" spans="1:160" x14ac:dyDescent="0.3">
      <c r="A6038" t="str">
        <f>VLOOKUP(B6038,Table2[],3,FALSE)</f>
        <v>Digital</v>
      </c>
      <c r="B6038" t="str">
        <f>IF(OR(ISNUMBER(FIND("QVC",Z6038)),ISNUMBER(FIND("QVC",AL6038))),"QVC",IF(OR(ISNUMBER(FIND("NCO",H6038)),ISNUMBER(FIND("NCO",Y6038))), "NCO", IF(AL6038="consumer","PMD.com",VLOOKUP(LEFT(H6038,2),Tables!$E$1:$F$11,2,FALSE))))</f>
        <v>PMD.com</v>
      </c>
      <c r="C6038">
        <f t="shared" si="285"/>
        <v>5341</v>
      </c>
      <c r="D6038">
        <f t="shared" si="286"/>
        <v>1</v>
      </c>
      <c r="E6038" t="str">
        <f t="shared" ca="1" si="287"/>
        <v>MTD orders shipped</v>
      </c>
      <c r="F6038" t="s">
        <v>3539</v>
      </c>
      <c r="G6038" t="s">
        <v>335</v>
      </c>
      <c r="H6038" t="s">
        <v>13143</v>
      </c>
      <c r="I6038" s="6">
        <v>44014.548761574071</v>
      </c>
      <c r="J6038" t="s">
        <v>16</v>
      </c>
      <c r="K6038" s="6">
        <v>44014.735972222225</v>
      </c>
      <c r="M6038" t="s">
        <v>13144</v>
      </c>
      <c r="N6038" t="s">
        <v>13145</v>
      </c>
      <c r="Q6038" t="s">
        <v>1558</v>
      </c>
      <c r="R6038" t="s">
        <v>376</v>
      </c>
      <c r="S6038">
        <v>75904</v>
      </c>
      <c r="T6038" t="s">
        <v>338</v>
      </c>
      <c r="U6038" t="s">
        <v>530</v>
      </c>
      <c r="W6038" t="s">
        <v>13146</v>
      </c>
      <c r="Z6038" t="s">
        <v>13144</v>
      </c>
      <c r="AA6038" t="s">
        <v>13145</v>
      </c>
      <c r="AD6038" t="s">
        <v>1558</v>
      </c>
      <c r="AE6038" t="s">
        <v>376</v>
      </c>
      <c r="AF6038">
        <v>75904</v>
      </c>
      <c r="AG6038" t="s">
        <v>338</v>
      </c>
      <c r="AH6038" t="s">
        <v>530</v>
      </c>
      <c r="AJ6038" t="s">
        <v>13146</v>
      </c>
      <c r="AL6038" t="s">
        <v>339</v>
      </c>
      <c r="AM6038">
        <v>1</v>
      </c>
      <c r="AN6038">
        <v>1</v>
      </c>
      <c r="AO6038">
        <v>15156</v>
      </c>
      <c r="AQ6038">
        <v>124187</v>
      </c>
      <c r="AR6038">
        <v>5341</v>
      </c>
      <c r="AS6038" t="s">
        <v>9636</v>
      </c>
      <c r="AT6038" t="s">
        <v>82</v>
      </c>
      <c r="AW6038" t="s">
        <v>340</v>
      </c>
      <c r="AX6038" t="s">
        <v>340</v>
      </c>
      <c r="AY6038" t="s">
        <v>345</v>
      </c>
      <c r="AZ6038" t="s">
        <v>346</v>
      </c>
      <c r="BY6038" t="s">
        <v>342</v>
      </c>
      <c r="EQ6038">
        <v>245208</v>
      </c>
      <c r="ER6038" t="s">
        <v>13147</v>
      </c>
      <c r="EV6038">
        <v>17291145</v>
      </c>
      <c r="EW6038">
        <v>928</v>
      </c>
      <c r="EX6038">
        <v>221692</v>
      </c>
      <c r="EY6038" t="s">
        <v>13148</v>
      </c>
      <c r="EZ6038">
        <v>1</v>
      </c>
      <c r="FC6038">
        <v>90425</v>
      </c>
      <c r="FD6038" t="s">
        <v>388</v>
      </c>
    </row>
    <row r="6039" spans="1:160" x14ac:dyDescent="0.3">
      <c r="A6039" t="str">
        <f>VLOOKUP(B6039,Table2[],3,FALSE)</f>
        <v>Digital</v>
      </c>
      <c r="B6039" t="str">
        <f>IF(OR(ISNUMBER(FIND("QVC",Z6039)),ISNUMBER(FIND("QVC",AL6039))),"QVC",IF(OR(ISNUMBER(FIND("NCO",H6039)),ISNUMBER(FIND("NCO",Y6039))), "NCO", IF(AL6039="consumer","PMD.com",VLOOKUP(LEFT(H6039,2),Tables!$E$1:$F$11,2,FALSE))))</f>
        <v>PMD.com</v>
      </c>
      <c r="C6039">
        <f t="shared" si="285"/>
        <v>5342</v>
      </c>
      <c r="D6039">
        <f t="shared" si="286"/>
        <v>1</v>
      </c>
      <c r="E6039" t="str">
        <f t="shared" ca="1" si="287"/>
        <v>MTD orders shipped</v>
      </c>
      <c r="F6039" t="s">
        <v>3539</v>
      </c>
      <c r="G6039" t="s">
        <v>335</v>
      </c>
      <c r="H6039" t="s">
        <v>13143</v>
      </c>
      <c r="I6039" s="6">
        <v>44014.548761574071</v>
      </c>
      <c r="J6039" t="s">
        <v>16</v>
      </c>
      <c r="K6039" s="6">
        <v>44014.735972222225</v>
      </c>
      <c r="M6039" t="s">
        <v>13144</v>
      </c>
      <c r="N6039" t="s">
        <v>13145</v>
      </c>
      <c r="Q6039" t="s">
        <v>1558</v>
      </c>
      <c r="R6039" t="s">
        <v>376</v>
      </c>
      <c r="S6039">
        <v>75904</v>
      </c>
      <c r="T6039" t="s">
        <v>338</v>
      </c>
      <c r="U6039" t="s">
        <v>530</v>
      </c>
      <c r="W6039" t="s">
        <v>13146</v>
      </c>
      <c r="Z6039" t="s">
        <v>13144</v>
      </c>
      <c r="AA6039" t="s">
        <v>13145</v>
      </c>
      <c r="AD6039" t="s">
        <v>1558</v>
      </c>
      <c r="AE6039" t="s">
        <v>376</v>
      </c>
      <c r="AF6039">
        <v>75904</v>
      </c>
      <c r="AG6039" t="s">
        <v>338</v>
      </c>
      <c r="AH6039" t="s">
        <v>530</v>
      </c>
      <c r="AJ6039" t="s">
        <v>13146</v>
      </c>
      <c r="AL6039" t="s">
        <v>339</v>
      </c>
      <c r="AM6039">
        <v>1</v>
      </c>
      <c r="AN6039">
        <v>1</v>
      </c>
      <c r="AO6039">
        <v>13280</v>
      </c>
      <c r="AQ6039">
        <v>123849</v>
      </c>
      <c r="AR6039">
        <v>5342</v>
      </c>
      <c r="AS6039" t="s">
        <v>1867</v>
      </c>
      <c r="AT6039" t="s">
        <v>149</v>
      </c>
      <c r="AW6039" t="s">
        <v>340</v>
      </c>
      <c r="AX6039" t="s">
        <v>340</v>
      </c>
      <c r="AY6039" t="s">
        <v>345</v>
      </c>
      <c r="AZ6039" t="s">
        <v>346</v>
      </c>
      <c r="BY6039" t="s">
        <v>342</v>
      </c>
      <c r="EQ6039">
        <v>244853</v>
      </c>
      <c r="ER6039" t="s">
        <v>13147</v>
      </c>
      <c r="EV6039">
        <v>17291145</v>
      </c>
      <c r="EW6039">
        <v>928</v>
      </c>
      <c r="EX6039">
        <v>221692</v>
      </c>
      <c r="EY6039" t="s">
        <v>13148</v>
      </c>
      <c r="EZ6039">
        <v>1</v>
      </c>
      <c r="FC6039">
        <v>90425</v>
      </c>
      <c r="FD6039" t="s">
        <v>388</v>
      </c>
    </row>
    <row r="6040" spans="1:160" x14ac:dyDescent="0.3">
      <c r="A6040" t="str">
        <f>VLOOKUP(B6040,Table2[],3,FALSE)</f>
        <v>Digital</v>
      </c>
      <c r="B6040" t="str">
        <f>IF(OR(ISNUMBER(FIND("QVC",Z6040)),ISNUMBER(FIND("QVC",AL6040))),"QVC",IF(OR(ISNUMBER(FIND("NCO",H6040)),ISNUMBER(FIND("NCO",Y6040))), "NCO", IF(AL6040="consumer","PMD.com",VLOOKUP(LEFT(H6040,2),Tables!$E$1:$F$11,2,FALSE))))</f>
        <v>PMD.com</v>
      </c>
      <c r="C6040">
        <f t="shared" si="285"/>
        <v>5341030</v>
      </c>
      <c r="D6040">
        <f t="shared" si="286"/>
        <v>1</v>
      </c>
      <c r="E6040" t="str">
        <f t="shared" ca="1" si="287"/>
        <v>MTD orders shipped</v>
      </c>
      <c r="F6040" t="s">
        <v>3539</v>
      </c>
      <c r="G6040" t="s">
        <v>335</v>
      </c>
      <c r="H6040" t="s">
        <v>13143</v>
      </c>
      <c r="I6040" s="6">
        <v>44014.548761574071</v>
      </c>
      <c r="J6040" t="s">
        <v>16</v>
      </c>
      <c r="K6040" s="6">
        <v>44014.735972222225</v>
      </c>
      <c r="M6040" t="s">
        <v>13144</v>
      </c>
      <c r="N6040" t="s">
        <v>13145</v>
      </c>
      <c r="Q6040" t="s">
        <v>1558</v>
      </c>
      <c r="R6040" t="s">
        <v>376</v>
      </c>
      <c r="S6040">
        <v>75904</v>
      </c>
      <c r="T6040" t="s">
        <v>338</v>
      </c>
      <c r="U6040" t="s">
        <v>530</v>
      </c>
      <c r="W6040" t="s">
        <v>13146</v>
      </c>
      <c r="Z6040" t="s">
        <v>13144</v>
      </c>
      <c r="AA6040" t="s">
        <v>13145</v>
      </c>
      <c r="AD6040" t="s">
        <v>1558</v>
      </c>
      <c r="AE6040" t="s">
        <v>376</v>
      </c>
      <c r="AF6040">
        <v>75904</v>
      </c>
      <c r="AG6040" t="s">
        <v>338</v>
      </c>
      <c r="AH6040" t="s">
        <v>530</v>
      </c>
      <c r="AJ6040" t="s">
        <v>13146</v>
      </c>
      <c r="AL6040" t="s">
        <v>339</v>
      </c>
      <c r="AM6040">
        <v>1</v>
      </c>
      <c r="AN6040">
        <v>1</v>
      </c>
      <c r="AO6040">
        <v>12859</v>
      </c>
      <c r="AQ6040">
        <v>124642</v>
      </c>
      <c r="AR6040">
        <v>5341030</v>
      </c>
      <c r="AS6040" t="s">
        <v>925</v>
      </c>
      <c r="AT6040" t="s">
        <v>926</v>
      </c>
      <c r="AW6040" t="s">
        <v>366</v>
      </c>
      <c r="AX6040" t="s">
        <v>366</v>
      </c>
      <c r="AY6040" t="s">
        <v>345</v>
      </c>
      <c r="AZ6040" t="s">
        <v>346</v>
      </c>
      <c r="BY6040" t="s">
        <v>342</v>
      </c>
      <c r="EQ6040">
        <v>243275</v>
      </c>
      <c r="ER6040" t="s">
        <v>13147</v>
      </c>
      <c r="EV6040">
        <v>17291145</v>
      </c>
      <c r="EW6040">
        <v>928</v>
      </c>
      <c r="EX6040">
        <v>221692</v>
      </c>
      <c r="EY6040" t="s">
        <v>13148</v>
      </c>
      <c r="EZ6040">
        <v>1</v>
      </c>
      <c r="FC6040">
        <v>95385</v>
      </c>
      <c r="FD6040" t="s">
        <v>3531</v>
      </c>
    </row>
    <row r="6041" spans="1:160" x14ac:dyDescent="0.3">
      <c r="A6041" t="str">
        <f>VLOOKUP(B6041,Table2[],3,FALSE)</f>
        <v>Digital</v>
      </c>
      <c r="B6041" t="str">
        <f>IF(OR(ISNUMBER(FIND("QVC",Z6041)),ISNUMBER(FIND("QVC",AL6041))),"QVC",IF(OR(ISNUMBER(FIND("NCO",H6041)),ISNUMBER(FIND("NCO",Y6041))), "NCO", IF(AL6041="consumer","PMD.com",VLOOKUP(LEFT(H6041,2),Tables!$E$1:$F$11,2,FALSE))))</f>
        <v>PMD.com</v>
      </c>
      <c r="C6041">
        <f t="shared" si="285"/>
        <v>53920001</v>
      </c>
      <c r="D6041">
        <f t="shared" si="286"/>
        <v>1</v>
      </c>
      <c r="E6041" t="str">
        <f t="shared" ca="1" si="287"/>
        <v>MTD orders shipped</v>
      </c>
      <c r="F6041" t="s">
        <v>3539</v>
      </c>
      <c r="G6041" t="s">
        <v>335</v>
      </c>
      <c r="H6041" t="s">
        <v>13143</v>
      </c>
      <c r="I6041" s="6">
        <v>44014.548761574071</v>
      </c>
      <c r="J6041" t="s">
        <v>16</v>
      </c>
      <c r="K6041" s="6">
        <v>44014.735972222225</v>
      </c>
      <c r="M6041" t="s">
        <v>13144</v>
      </c>
      <c r="N6041" t="s">
        <v>13145</v>
      </c>
      <c r="Q6041" t="s">
        <v>1558</v>
      </c>
      <c r="R6041" t="s">
        <v>376</v>
      </c>
      <c r="S6041">
        <v>75904</v>
      </c>
      <c r="T6041" t="s">
        <v>338</v>
      </c>
      <c r="U6041" t="s">
        <v>530</v>
      </c>
      <c r="W6041" t="s">
        <v>13146</v>
      </c>
      <c r="Z6041" t="s">
        <v>13144</v>
      </c>
      <c r="AA6041" t="s">
        <v>13145</v>
      </c>
      <c r="AD6041" t="s">
        <v>1558</v>
      </c>
      <c r="AE6041" t="s">
        <v>376</v>
      </c>
      <c r="AF6041">
        <v>75904</v>
      </c>
      <c r="AG6041" t="s">
        <v>338</v>
      </c>
      <c r="AH6041" t="s">
        <v>530</v>
      </c>
      <c r="AJ6041" t="s">
        <v>13146</v>
      </c>
      <c r="AL6041" t="s">
        <v>339</v>
      </c>
      <c r="AM6041">
        <v>1</v>
      </c>
      <c r="AN6041">
        <v>1</v>
      </c>
      <c r="AO6041">
        <v>14899</v>
      </c>
      <c r="AQ6041">
        <v>124468</v>
      </c>
      <c r="AR6041">
        <v>53920001</v>
      </c>
      <c r="AS6041" t="s">
        <v>42</v>
      </c>
      <c r="AT6041" t="s">
        <v>40</v>
      </c>
      <c r="AW6041" t="s">
        <v>343</v>
      </c>
      <c r="BY6041" t="s">
        <v>342</v>
      </c>
      <c r="EQ6041">
        <v>247476</v>
      </c>
      <c r="ER6041" t="s">
        <v>13147</v>
      </c>
      <c r="EV6041">
        <v>17291145</v>
      </c>
      <c r="EW6041">
        <v>928</v>
      </c>
      <c r="EX6041">
        <v>221692</v>
      </c>
      <c r="EY6041" t="s">
        <v>13148</v>
      </c>
      <c r="EZ6041">
        <v>1</v>
      </c>
      <c r="FC6041">
        <v>95385</v>
      </c>
      <c r="FD6041" t="s">
        <v>3531</v>
      </c>
    </row>
    <row r="6042" spans="1:160" x14ac:dyDescent="0.3">
      <c r="A6042" t="str">
        <f>VLOOKUP(B6042,Table2[],3,FALSE)</f>
        <v>Digital</v>
      </c>
      <c r="B6042" t="str">
        <f>IF(OR(ISNUMBER(FIND("QVC",Z6042)),ISNUMBER(FIND("QVC",AL6042))),"QVC",IF(OR(ISNUMBER(FIND("NCO",H6042)),ISNUMBER(FIND("NCO",Y6042))), "NCO", IF(AL6042="consumer","PMD.com",VLOOKUP(LEFT(H6042,2),Tables!$E$1:$F$11,2,FALSE))))</f>
        <v>PMD.com</v>
      </c>
      <c r="C6042">
        <f t="shared" si="285"/>
        <v>52430001</v>
      </c>
      <c r="D6042">
        <f t="shared" si="286"/>
        <v>1</v>
      </c>
      <c r="E6042" t="str">
        <f t="shared" ca="1" si="287"/>
        <v>MTD orders shipped</v>
      </c>
      <c r="F6042" t="s">
        <v>3539</v>
      </c>
      <c r="G6042" t="s">
        <v>335</v>
      </c>
      <c r="H6042" t="s">
        <v>13143</v>
      </c>
      <c r="I6042" s="6">
        <v>44014.548761574071</v>
      </c>
      <c r="J6042" t="s">
        <v>16</v>
      </c>
      <c r="K6042" s="6">
        <v>44014.735972222225</v>
      </c>
      <c r="M6042" t="s">
        <v>13144</v>
      </c>
      <c r="N6042" t="s">
        <v>13145</v>
      </c>
      <c r="Q6042" t="s">
        <v>1558</v>
      </c>
      <c r="R6042" t="s">
        <v>376</v>
      </c>
      <c r="S6042">
        <v>75904</v>
      </c>
      <c r="T6042" t="s">
        <v>338</v>
      </c>
      <c r="U6042" t="s">
        <v>530</v>
      </c>
      <c r="W6042" t="s">
        <v>13146</v>
      </c>
      <c r="Z6042" t="s">
        <v>13144</v>
      </c>
      <c r="AA6042" t="s">
        <v>13145</v>
      </c>
      <c r="AD6042" t="s">
        <v>1558</v>
      </c>
      <c r="AE6042" t="s">
        <v>376</v>
      </c>
      <c r="AF6042">
        <v>75904</v>
      </c>
      <c r="AG6042" t="s">
        <v>338</v>
      </c>
      <c r="AH6042" t="s">
        <v>530</v>
      </c>
      <c r="AJ6042" t="s">
        <v>13146</v>
      </c>
      <c r="AL6042" t="s">
        <v>339</v>
      </c>
      <c r="AM6042">
        <v>1</v>
      </c>
      <c r="AN6042">
        <v>1</v>
      </c>
      <c r="AO6042">
        <v>12063</v>
      </c>
      <c r="AQ6042">
        <v>127155</v>
      </c>
      <c r="AR6042">
        <v>52430001</v>
      </c>
      <c r="AS6042" t="s">
        <v>9635</v>
      </c>
      <c r="AT6042" t="s">
        <v>75</v>
      </c>
      <c r="AW6042" t="s">
        <v>340</v>
      </c>
      <c r="AX6042" t="s">
        <v>340</v>
      </c>
      <c r="AY6042" t="s">
        <v>357</v>
      </c>
      <c r="AZ6042" t="s">
        <v>363</v>
      </c>
      <c r="BY6042" t="s">
        <v>342</v>
      </c>
      <c r="EQ6042">
        <v>252868</v>
      </c>
      <c r="ER6042" t="s">
        <v>13147</v>
      </c>
      <c r="EV6042">
        <v>17291145</v>
      </c>
      <c r="EW6042">
        <v>928</v>
      </c>
      <c r="EX6042">
        <v>221692</v>
      </c>
      <c r="EY6042" t="s">
        <v>13148</v>
      </c>
      <c r="EZ6042">
        <v>1</v>
      </c>
      <c r="FC6042">
        <v>95385</v>
      </c>
      <c r="FD6042" t="s">
        <v>3531</v>
      </c>
    </row>
    <row r="6043" spans="1:160" x14ac:dyDescent="0.3">
      <c r="A6043" t="str">
        <f>VLOOKUP(B6043,Table2[],3,FALSE)</f>
        <v>Digital</v>
      </c>
      <c r="B6043" t="str">
        <f>IF(OR(ISNUMBER(FIND("QVC",Z6043)),ISNUMBER(FIND("QVC",AL6043))),"QVC",IF(OR(ISNUMBER(FIND("NCO",H6043)),ISNUMBER(FIND("NCO",Y6043))), "NCO", IF(AL6043="consumer","PMD.com",VLOOKUP(LEFT(H6043,2),Tables!$E$1:$F$11,2,FALSE))))</f>
        <v>PMD.com</v>
      </c>
      <c r="C6043">
        <f t="shared" si="285"/>
        <v>53200001</v>
      </c>
      <c r="D6043">
        <f t="shared" si="286"/>
        <v>1</v>
      </c>
      <c r="E6043" t="str">
        <f t="shared" ca="1" si="287"/>
        <v>MTD orders shipped</v>
      </c>
      <c r="F6043" t="s">
        <v>3539</v>
      </c>
      <c r="G6043" t="s">
        <v>335</v>
      </c>
      <c r="H6043" t="s">
        <v>13149</v>
      </c>
      <c r="I6043" s="6">
        <v>44014.552453703705</v>
      </c>
      <c r="J6043" t="s">
        <v>16</v>
      </c>
      <c r="K6043" s="6">
        <v>44014.736770833333</v>
      </c>
      <c r="M6043" t="s">
        <v>13150</v>
      </c>
      <c r="N6043" t="s">
        <v>13151</v>
      </c>
      <c r="O6043" t="s">
        <v>13152</v>
      </c>
      <c r="Q6043" t="s">
        <v>853</v>
      </c>
      <c r="R6043" t="s">
        <v>375</v>
      </c>
      <c r="S6043" t="s">
        <v>13153</v>
      </c>
      <c r="T6043" t="s">
        <v>338</v>
      </c>
      <c r="U6043" t="s">
        <v>530</v>
      </c>
      <c r="W6043" t="s">
        <v>13154</v>
      </c>
      <c r="Z6043" t="s">
        <v>13150</v>
      </c>
      <c r="AA6043" t="s">
        <v>13151</v>
      </c>
      <c r="AB6043" t="s">
        <v>13152</v>
      </c>
      <c r="AD6043" t="s">
        <v>853</v>
      </c>
      <c r="AE6043" t="s">
        <v>375</v>
      </c>
      <c r="AF6043" t="s">
        <v>13153</v>
      </c>
      <c r="AG6043" t="s">
        <v>338</v>
      </c>
      <c r="AH6043" t="s">
        <v>530</v>
      </c>
      <c r="AJ6043" t="s">
        <v>13154</v>
      </c>
      <c r="AL6043" t="s">
        <v>339</v>
      </c>
      <c r="AM6043">
        <v>1</v>
      </c>
      <c r="AN6043">
        <v>1</v>
      </c>
      <c r="AO6043">
        <v>15189</v>
      </c>
      <c r="AQ6043">
        <v>123906</v>
      </c>
      <c r="AR6043">
        <v>53200001</v>
      </c>
      <c r="AS6043" t="s">
        <v>973</v>
      </c>
      <c r="AT6043" t="s">
        <v>50</v>
      </c>
      <c r="AW6043" t="s">
        <v>340</v>
      </c>
      <c r="AX6043" t="s">
        <v>340</v>
      </c>
      <c r="AY6043" t="s">
        <v>357</v>
      </c>
      <c r="AZ6043" t="s">
        <v>363</v>
      </c>
      <c r="BY6043" t="s">
        <v>342</v>
      </c>
      <c r="EQ6043">
        <v>252156</v>
      </c>
      <c r="ER6043" t="s">
        <v>13155</v>
      </c>
      <c r="EV6043">
        <v>17291148</v>
      </c>
      <c r="EW6043">
        <v>928</v>
      </c>
      <c r="EX6043">
        <v>221695</v>
      </c>
      <c r="EY6043" t="s">
        <v>13156</v>
      </c>
      <c r="EZ6043">
        <v>1</v>
      </c>
      <c r="FC6043">
        <v>53200001</v>
      </c>
      <c r="FD6043" t="s">
        <v>50</v>
      </c>
    </row>
    <row r="6044" spans="1:160" x14ac:dyDescent="0.3">
      <c r="A6044" t="str">
        <f>VLOOKUP(B6044,Table2[],3,FALSE)</f>
        <v>Digital</v>
      </c>
      <c r="B6044" t="str">
        <f>IF(OR(ISNUMBER(FIND("QVC",Z6044)),ISNUMBER(FIND("QVC",AL6044))),"QVC",IF(OR(ISNUMBER(FIND("NCO",H6044)),ISNUMBER(FIND("NCO",Y6044))), "NCO", IF(AL6044="consumer","PMD.com",VLOOKUP(LEFT(H6044,2),Tables!$E$1:$F$11,2,FALSE))))</f>
        <v>PMD.com</v>
      </c>
      <c r="C6044">
        <f t="shared" si="285"/>
        <v>51070001</v>
      </c>
      <c r="D6044">
        <f t="shared" si="286"/>
        <v>1</v>
      </c>
      <c r="E6044" t="str">
        <f t="shared" ca="1" si="287"/>
        <v>MTD orders shipped</v>
      </c>
      <c r="F6044" t="s">
        <v>3539</v>
      </c>
      <c r="G6044" t="s">
        <v>335</v>
      </c>
      <c r="H6044" t="s">
        <v>13149</v>
      </c>
      <c r="I6044" s="6">
        <v>44014.552453703705</v>
      </c>
      <c r="J6044" t="s">
        <v>16</v>
      </c>
      <c r="K6044" s="6">
        <v>44014.736770833333</v>
      </c>
      <c r="M6044" t="s">
        <v>13150</v>
      </c>
      <c r="N6044" t="s">
        <v>13151</v>
      </c>
      <c r="O6044" t="s">
        <v>13152</v>
      </c>
      <c r="Q6044" t="s">
        <v>853</v>
      </c>
      <c r="R6044" t="s">
        <v>375</v>
      </c>
      <c r="S6044" t="s">
        <v>13153</v>
      </c>
      <c r="T6044" t="s">
        <v>338</v>
      </c>
      <c r="U6044" t="s">
        <v>530</v>
      </c>
      <c r="W6044" t="s">
        <v>13154</v>
      </c>
      <c r="Z6044" t="s">
        <v>13150</v>
      </c>
      <c r="AA6044" t="s">
        <v>13151</v>
      </c>
      <c r="AB6044" t="s">
        <v>13152</v>
      </c>
      <c r="AD6044" t="s">
        <v>853</v>
      </c>
      <c r="AE6044" t="s">
        <v>375</v>
      </c>
      <c r="AF6044" t="s">
        <v>13153</v>
      </c>
      <c r="AG6044" t="s">
        <v>338</v>
      </c>
      <c r="AH6044" t="s">
        <v>530</v>
      </c>
      <c r="AJ6044" t="s">
        <v>13154</v>
      </c>
      <c r="AL6044" t="s">
        <v>339</v>
      </c>
      <c r="AM6044">
        <v>1</v>
      </c>
      <c r="AN6044">
        <v>1</v>
      </c>
      <c r="AO6044">
        <v>10147</v>
      </c>
      <c r="AQ6044">
        <v>124429</v>
      </c>
      <c r="AR6044">
        <v>51070001</v>
      </c>
      <c r="AS6044" t="s">
        <v>1886</v>
      </c>
      <c r="AT6044" t="s">
        <v>45</v>
      </c>
      <c r="AW6044" t="s">
        <v>343</v>
      </c>
      <c r="BY6044" t="s">
        <v>342</v>
      </c>
      <c r="EQ6044">
        <v>251956</v>
      </c>
      <c r="ER6044" t="s">
        <v>13155</v>
      </c>
      <c r="EV6044">
        <v>17291148</v>
      </c>
      <c r="EW6044">
        <v>928</v>
      </c>
      <c r="EX6044">
        <v>221695</v>
      </c>
      <c r="EY6044" t="s">
        <v>13156</v>
      </c>
      <c r="EZ6044">
        <v>1</v>
      </c>
      <c r="FC6044">
        <v>51070001</v>
      </c>
      <c r="FD6044" t="s">
        <v>45</v>
      </c>
    </row>
    <row r="6045" spans="1:160" x14ac:dyDescent="0.3">
      <c r="A6045" t="str">
        <f>VLOOKUP(B6045,Table2[],3,FALSE)</f>
        <v>Digital</v>
      </c>
      <c r="B6045" t="str">
        <f>IF(OR(ISNUMBER(FIND("QVC",Z6045)),ISNUMBER(FIND("QVC",AL6045))),"QVC",IF(OR(ISNUMBER(FIND("NCO",H6045)),ISNUMBER(FIND("NCO",Y6045))), "NCO", IF(AL6045="consumer","PMD.com",VLOOKUP(LEFT(H6045,2),Tables!$E$1:$F$11,2,FALSE))))</f>
        <v>PMD.com</v>
      </c>
      <c r="C6045">
        <f t="shared" si="285"/>
        <v>53990001</v>
      </c>
      <c r="D6045">
        <f t="shared" si="286"/>
        <v>2</v>
      </c>
      <c r="E6045" t="str">
        <f t="shared" ca="1" si="287"/>
        <v>shifted orders shipped</v>
      </c>
      <c r="F6045" t="s">
        <v>3539</v>
      </c>
      <c r="G6045" t="s">
        <v>335</v>
      </c>
      <c r="H6045" t="s">
        <v>13157</v>
      </c>
      <c r="I6045" s="6">
        <v>44012.321423611109</v>
      </c>
      <c r="J6045" t="s">
        <v>16</v>
      </c>
      <c r="K6045" s="6">
        <v>44014.737210648149</v>
      </c>
      <c r="M6045" t="s">
        <v>13158</v>
      </c>
      <c r="N6045" t="s">
        <v>13159</v>
      </c>
      <c r="Q6045" t="s">
        <v>11363</v>
      </c>
      <c r="R6045" t="s">
        <v>347</v>
      </c>
      <c r="S6045">
        <v>20110</v>
      </c>
      <c r="T6045" t="s">
        <v>338</v>
      </c>
      <c r="U6045" t="s">
        <v>530</v>
      </c>
      <c r="W6045" t="s">
        <v>13160</v>
      </c>
      <c r="Z6045" t="s">
        <v>13158</v>
      </c>
      <c r="AA6045" t="s">
        <v>13159</v>
      </c>
      <c r="AD6045" t="s">
        <v>11363</v>
      </c>
      <c r="AE6045" t="s">
        <v>347</v>
      </c>
      <c r="AF6045">
        <v>20110</v>
      </c>
      <c r="AG6045" t="s">
        <v>338</v>
      </c>
      <c r="AH6045" t="s">
        <v>530</v>
      </c>
      <c r="AJ6045" t="s">
        <v>13160</v>
      </c>
      <c r="AL6045" t="s">
        <v>339</v>
      </c>
      <c r="AM6045">
        <v>2</v>
      </c>
      <c r="AN6045">
        <v>2</v>
      </c>
      <c r="AO6045">
        <v>14448</v>
      </c>
      <c r="AQ6045">
        <v>124474</v>
      </c>
      <c r="AR6045">
        <v>53990001</v>
      </c>
      <c r="AS6045" t="s">
        <v>1735</v>
      </c>
      <c r="AT6045" t="s">
        <v>111</v>
      </c>
      <c r="AW6045" t="s">
        <v>343</v>
      </c>
      <c r="BY6045" t="s">
        <v>342</v>
      </c>
      <c r="EQ6045">
        <v>253300</v>
      </c>
      <c r="ER6045" t="s">
        <v>13161</v>
      </c>
      <c r="EV6045">
        <v>17287266</v>
      </c>
      <c r="EW6045">
        <v>928</v>
      </c>
      <c r="EX6045">
        <v>220862</v>
      </c>
      <c r="EY6045" t="s">
        <v>13162</v>
      </c>
      <c r="EZ6045">
        <v>1</v>
      </c>
      <c r="FC6045">
        <v>53990001</v>
      </c>
      <c r="FD6045" t="s">
        <v>111</v>
      </c>
    </row>
    <row r="6046" spans="1:160" x14ac:dyDescent="0.3">
      <c r="A6046" t="str">
        <f>VLOOKUP(B6046,Table2[],3,FALSE)</f>
        <v>Digital</v>
      </c>
      <c r="B6046" t="str">
        <f>IF(OR(ISNUMBER(FIND("QVC",Z6046)),ISNUMBER(FIND("QVC",AL6046))),"QVC",IF(OR(ISNUMBER(FIND("NCO",H6046)),ISNUMBER(FIND("NCO",Y6046))), "NCO", IF(AL6046="consumer","PMD.com",VLOOKUP(LEFT(H6046,2),Tables!$E$1:$F$11,2,FALSE))))</f>
        <v>PMD.com</v>
      </c>
      <c r="C6046">
        <f t="shared" si="285"/>
        <v>51090061</v>
      </c>
      <c r="D6046">
        <f t="shared" si="286"/>
        <v>1</v>
      </c>
      <c r="E6046" t="str">
        <f t="shared" ca="1" si="287"/>
        <v>shifted orders shipped</v>
      </c>
      <c r="F6046" t="s">
        <v>3539</v>
      </c>
      <c r="G6046" t="s">
        <v>335</v>
      </c>
      <c r="H6046" t="s">
        <v>13157</v>
      </c>
      <c r="I6046" s="6">
        <v>44012.321423611109</v>
      </c>
      <c r="J6046" t="s">
        <v>16</v>
      </c>
      <c r="K6046" s="6">
        <v>44014.737210648149</v>
      </c>
      <c r="M6046" t="s">
        <v>13158</v>
      </c>
      <c r="N6046" t="s">
        <v>13159</v>
      </c>
      <c r="Q6046" t="s">
        <v>11363</v>
      </c>
      <c r="R6046" t="s">
        <v>347</v>
      </c>
      <c r="S6046">
        <v>20110</v>
      </c>
      <c r="T6046" t="s">
        <v>338</v>
      </c>
      <c r="U6046" t="s">
        <v>530</v>
      </c>
      <c r="W6046" t="s">
        <v>13160</v>
      </c>
      <c r="Z6046" t="s">
        <v>13158</v>
      </c>
      <c r="AA6046" t="s">
        <v>13159</v>
      </c>
      <c r="AD6046" t="s">
        <v>11363</v>
      </c>
      <c r="AE6046" t="s">
        <v>347</v>
      </c>
      <c r="AF6046">
        <v>20110</v>
      </c>
      <c r="AG6046" t="s">
        <v>338</v>
      </c>
      <c r="AH6046" t="s">
        <v>530</v>
      </c>
      <c r="AJ6046" t="s">
        <v>13160</v>
      </c>
      <c r="AL6046" t="s">
        <v>339</v>
      </c>
      <c r="AM6046">
        <v>1</v>
      </c>
      <c r="AN6046">
        <v>1</v>
      </c>
      <c r="AO6046">
        <v>8078</v>
      </c>
      <c r="AQ6046">
        <v>124010</v>
      </c>
      <c r="AR6046">
        <v>51090061</v>
      </c>
      <c r="AS6046" t="s">
        <v>2688</v>
      </c>
      <c r="AT6046" t="s">
        <v>122</v>
      </c>
      <c r="AW6046" t="s">
        <v>340</v>
      </c>
      <c r="AX6046" t="s">
        <v>340</v>
      </c>
      <c r="AY6046" t="s">
        <v>357</v>
      </c>
      <c r="AZ6046" t="s">
        <v>363</v>
      </c>
      <c r="BY6046" t="s">
        <v>342</v>
      </c>
      <c r="EQ6046">
        <v>252774</v>
      </c>
      <c r="ER6046" t="s">
        <v>13161</v>
      </c>
      <c r="EV6046">
        <v>17287266</v>
      </c>
      <c r="EW6046">
        <v>928</v>
      </c>
      <c r="EX6046">
        <v>220862</v>
      </c>
      <c r="EY6046" t="s">
        <v>13162</v>
      </c>
      <c r="EZ6046">
        <v>1</v>
      </c>
      <c r="FC6046">
        <v>51090061</v>
      </c>
      <c r="FD6046" t="s">
        <v>122</v>
      </c>
    </row>
    <row r="6047" spans="1:160" x14ac:dyDescent="0.3">
      <c r="A6047" t="str">
        <f>VLOOKUP(B6047,Table2[],3,FALSE)</f>
        <v>Digital</v>
      </c>
      <c r="B6047" t="str">
        <f>IF(OR(ISNUMBER(FIND("QVC",Z6047)),ISNUMBER(FIND("QVC",AL6047))),"QVC",IF(OR(ISNUMBER(FIND("NCO",H6047)),ISNUMBER(FIND("NCO",Y6047))), "NCO", IF(AL6047="consumer","PMD.com",VLOOKUP(LEFT(H6047,2),Tables!$E$1:$F$11,2,FALSE))))</f>
        <v>PMD.com</v>
      </c>
      <c r="C6047">
        <f t="shared" si="285"/>
        <v>52430001</v>
      </c>
      <c r="D6047">
        <f t="shared" si="286"/>
        <v>1</v>
      </c>
      <c r="E6047" t="str">
        <f t="shared" ca="1" si="287"/>
        <v>shifted orders shipped</v>
      </c>
      <c r="F6047" t="s">
        <v>3539</v>
      </c>
      <c r="G6047" t="s">
        <v>335</v>
      </c>
      <c r="H6047" t="s">
        <v>13157</v>
      </c>
      <c r="I6047" s="6">
        <v>44012.321423611109</v>
      </c>
      <c r="J6047" t="s">
        <v>16</v>
      </c>
      <c r="K6047" s="6">
        <v>44014.737210648149</v>
      </c>
      <c r="M6047" t="s">
        <v>13158</v>
      </c>
      <c r="N6047" t="s">
        <v>13159</v>
      </c>
      <c r="Q6047" t="s">
        <v>11363</v>
      </c>
      <c r="R6047" t="s">
        <v>347</v>
      </c>
      <c r="S6047">
        <v>20110</v>
      </c>
      <c r="T6047" t="s">
        <v>338</v>
      </c>
      <c r="U6047" t="s">
        <v>530</v>
      </c>
      <c r="W6047" t="s">
        <v>13160</v>
      </c>
      <c r="Z6047" t="s">
        <v>13158</v>
      </c>
      <c r="AA6047" t="s">
        <v>13159</v>
      </c>
      <c r="AD6047" t="s">
        <v>11363</v>
      </c>
      <c r="AE6047" t="s">
        <v>347</v>
      </c>
      <c r="AF6047">
        <v>20110</v>
      </c>
      <c r="AG6047" t="s">
        <v>338</v>
      </c>
      <c r="AH6047" t="s">
        <v>530</v>
      </c>
      <c r="AJ6047" t="s">
        <v>13160</v>
      </c>
      <c r="AL6047" t="s">
        <v>339</v>
      </c>
      <c r="AM6047">
        <v>1</v>
      </c>
      <c r="AN6047">
        <v>1</v>
      </c>
      <c r="AO6047">
        <v>12063</v>
      </c>
      <c r="AQ6047">
        <v>127155</v>
      </c>
      <c r="AR6047">
        <v>52430001</v>
      </c>
      <c r="AS6047" t="s">
        <v>927</v>
      </c>
      <c r="AT6047" t="s">
        <v>75</v>
      </c>
      <c r="AW6047" t="s">
        <v>340</v>
      </c>
      <c r="AX6047" t="s">
        <v>340</v>
      </c>
      <c r="AY6047" t="s">
        <v>357</v>
      </c>
      <c r="AZ6047" t="s">
        <v>363</v>
      </c>
      <c r="BY6047" t="s">
        <v>342</v>
      </c>
      <c r="EQ6047">
        <v>249990</v>
      </c>
      <c r="ER6047" t="s">
        <v>13161</v>
      </c>
      <c r="EV6047">
        <v>17287266</v>
      </c>
      <c r="EW6047">
        <v>928</v>
      </c>
      <c r="EX6047">
        <v>220862</v>
      </c>
      <c r="EY6047" t="s">
        <v>13162</v>
      </c>
      <c r="EZ6047">
        <v>1</v>
      </c>
      <c r="FC6047">
        <v>95385</v>
      </c>
      <c r="FD6047" t="s">
        <v>3531</v>
      </c>
    </row>
    <row r="6048" spans="1:160" x14ac:dyDescent="0.3">
      <c r="A6048" t="str">
        <f>VLOOKUP(B6048,Table2[],3,FALSE)</f>
        <v>Digital</v>
      </c>
      <c r="B6048" t="str">
        <f>IF(OR(ISNUMBER(FIND("QVC",Z6048)),ISNUMBER(FIND("QVC",AL6048))),"QVC",IF(OR(ISNUMBER(FIND("NCO",H6048)),ISNUMBER(FIND("NCO",Y6048))), "NCO", IF(AL6048="consumer","PMD.com",VLOOKUP(LEFT(H6048,2),Tables!$E$1:$F$11,2,FALSE))))</f>
        <v>PMD.com</v>
      </c>
      <c r="C6048" t="str">
        <f t="shared" si="285"/>
        <v>53500001A</v>
      </c>
      <c r="D6048">
        <f t="shared" si="286"/>
        <v>2</v>
      </c>
      <c r="E6048" t="str">
        <f t="shared" ca="1" si="287"/>
        <v>shifted orders shipped</v>
      </c>
      <c r="F6048" t="s">
        <v>3539</v>
      </c>
      <c r="G6048" t="s">
        <v>335</v>
      </c>
      <c r="H6048" t="s">
        <v>13157</v>
      </c>
      <c r="I6048" s="6">
        <v>44012.321423611109</v>
      </c>
      <c r="J6048" t="s">
        <v>16</v>
      </c>
      <c r="K6048" s="6">
        <v>44014.737210648149</v>
      </c>
      <c r="M6048" t="s">
        <v>13158</v>
      </c>
      <c r="N6048" t="s">
        <v>13159</v>
      </c>
      <c r="Q6048" t="s">
        <v>11363</v>
      </c>
      <c r="R6048" t="s">
        <v>347</v>
      </c>
      <c r="S6048">
        <v>20110</v>
      </c>
      <c r="T6048" t="s">
        <v>338</v>
      </c>
      <c r="U6048" t="s">
        <v>530</v>
      </c>
      <c r="W6048" t="s">
        <v>13160</v>
      </c>
      <c r="Z6048" t="s">
        <v>13158</v>
      </c>
      <c r="AA6048" t="s">
        <v>13159</v>
      </c>
      <c r="AD6048" t="s">
        <v>11363</v>
      </c>
      <c r="AE6048" t="s">
        <v>347</v>
      </c>
      <c r="AF6048">
        <v>20110</v>
      </c>
      <c r="AG6048" t="s">
        <v>338</v>
      </c>
      <c r="AH6048" t="s">
        <v>530</v>
      </c>
      <c r="AJ6048" t="s">
        <v>13160</v>
      </c>
      <c r="AL6048" t="s">
        <v>339</v>
      </c>
      <c r="AM6048">
        <v>2</v>
      </c>
      <c r="AN6048">
        <v>2</v>
      </c>
      <c r="AO6048">
        <v>1690</v>
      </c>
      <c r="AQ6048">
        <v>125277</v>
      </c>
      <c r="AR6048" t="s">
        <v>1242</v>
      </c>
      <c r="AS6048" t="s">
        <v>1243</v>
      </c>
      <c r="AT6048" t="s">
        <v>1244</v>
      </c>
      <c r="AW6048" t="s">
        <v>349</v>
      </c>
      <c r="AX6048" t="s">
        <v>553</v>
      </c>
      <c r="AY6048" t="s">
        <v>345</v>
      </c>
      <c r="AZ6048">
        <v>0</v>
      </c>
      <c r="EQ6048">
        <v>251914</v>
      </c>
      <c r="ER6048" t="s">
        <v>13161</v>
      </c>
      <c r="EV6048">
        <v>17287266</v>
      </c>
      <c r="EW6048">
        <v>928</v>
      </c>
      <c r="EX6048">
        <v>220862</v>
      </c>
      <c r="EY6048" t="s">
        <v>13162</v>
      </c>
      <c r="EZ6048">
        <v>1</v>
      </c>
      <c r="FC6048" t="s">
        <v>1242</v>
      </c>
      <c r="FD6048" t="s">
        <v>1244</v>
      </c>
    </row>
    <row r="6049" spans="1:160" x14ac:dyDescent="0.3">
      <c r="A6049" t="str">
        <f>VLOOKUP(B6049,Table2[],3,FALSE)</f>
        <v>Digital</v>
      </c>
      <c r="B6049" t="str">
        <f>IF(OR(ISNUMBER(FIND("QVC",Z6049)),ISNUMBER(FIND("QVC",AL6049))),"QVC",IF(OR(ISNUMBER(FIND("NCO",H6049)),ISNUMBER(FIND("NCO",Y6049))), "NCO", IF(AL6049="consumer","PMD.com",VLOOKUP(LEFT(H6049,2),Tables!$E$1:$F$11,2,FALSE))))</f>
        <v>PMD.com</v>
      </c>
      <c r="C6049">
        <f t="shared" si="285"/>
        <v>55090001</v>
      </c>
      <c r="D6049">
        <f t="shared" si="286"/>
        <v>1</v>
      </c>
      <c r="E6049" t="str">
        <f t="shared" ca="1" si="287"/>
        <v>shifted orders shipped</v>
      </c>
      <c r="F6049" t="s">
        <v>3539</v>
      </c>
      <c r="G6049" t="s">
        <v>335</v>
      </c>
      <c r="H6049" t="s">
        <v>13157</v>
      </c>
      <c r="I6049" s="6">
        <v>44012.321423611109</v>
      </c>
      <c r="J6049" t="s">
        <v>16</v>
      </c>
      <c r="K6049" s="6">
        <v>44014.737210648149</v>
      </c>
      <c r="M6049" t="s">
        <v>13158</v>
      </c>
      <c r="N6049" t="s">
        <v>13159</v>
      </c>
      <c r="Q6049" t="s">
        <v>11363</v>
      </c>
      <c r="R6049" t="s">
        <v>347</v>
      </c>
      <c r="S6049">
        <v>20110</v>
      </c>
      <c r="T6049" t="s">
        <v>338</v>
      </c>
      <c r="U6049" t="s">
        <v>530</v>
      </c>
      <c r="W6049" t="s">
        <v>13160</v>
      </c>
      <c r="Z6049" t="s">
        <v>13158</v>
      </c>
      <c r="AA6049" t="s">
        <v>13159</v>
      </c>
      <c r="AD6049" t="s">
        <v>11363</v>
      </c>
      <c r="AE6049" t="s">
        <v>347</v>
      </c>
      <c r="AF6049">
        <v>20110</v>
      </c>
      <c r="AG6049" t="s">
        <v>338</v>
      </c>
      <c r="AH6049" t="s">
        <v>530</v>
      </c>
      <c r="AJ6049" t="s">
        <v>13160</v>
      </c>
      <c r="AL6049" t="s">
        <v>339</v>
      </c>
      <c r="AM6049">
        <v>1</v>
      </c>
      <c r="AN6049">
        <v>1</v>
      </c>
      <c r="AO6049">
        <v>5013</v>
      </c>
      <c r="AQ6049">
        <v>124478</v>
      </c>
      <c r="AR6049">
        <v>55090001</v>
      </c>
      <c r="AS6049" t="s">
        <v>995</v>
      </c>
      <c r="AT6049" t="s">
        <v>165</v>
      </c>
      <c r="AW6049" t="s">
        <v>340</v>
      </c>
      <c r="AX6049" t="s">
        <v>340</v>
      </c>
      <c r="AY6049" t="s">
        <v>382</v>
      </c>
      <c r="AZ6049">
        <v>0</v>
      </c>
      <c r="BY6049" t="s">
        <v>342</v>
      </c>
      <c r="EQ6049">
        <v>251219</v>
      </c>
      <c r="ER6049" t="s">
        <v>13161</v>
      </c>
      <c r="EV6049">
        <v>17287266</v>
      </c>
      <c r="EW6049">
        <v>928</v>
      </c>
      <c r="EX6049">
        <v>220862</v>
      </c>
      <c r="EY6049" t="s">
        <v>13162</v>
      </c>
      <c r="EZ6049">
        <v>1</v>
      </c>
      <c r="FC6049">
        <v>55090001</v>
      </c>
      <c r="FD6049" t="s">
        <v>165</v>
      </c>
    </row>
    <row r="6050" spans="1:160" x14ac:dyDescent="0.3">
      <c r="A6050" t="str">
        <f>VLOOKUP(B6050,Table2[],3,FALSE)</f>
        <v>Digital</v>
      </c>
      <c r="B6050" t="str">
        <f>IF(OR(ISNUMBER(FIND("QVC",Z6050)),ISNUMBER(FIND("QVC",AL6050))),"QVC",IF(OR(ISNUMBER(FIND("NCO",H6050)),ISNUMBER(FIND("NCO",Y6050))), "NCO", IF(AL6050="consumer","PMD.com",VLOOKUP(LEFT(H6050,2),Tables!$E$1:$F$11,2,FALSE))))</f>
        <v>PMD.com</v>
      </c>
      <c r="C6050">
        <f t="shared" si="285"/>
        <v>5341030</v>
      </c>
      <c r="D6050">
        <f t="shared" si="286"/>
        <v>1</v>
      </c>
      <c r="E6050" t="str">
        <f t="shared" ca="1" si="287"/>
        <v>shifted orders shipped</v>
      </c>
      <c r="F6050" t="s">
        <v>3539</v>
      </c>
      <c r="G6050" t="s">
        <v>335</v>
      </c>
      <c r="H6050" t="s">
        <v>13157</v>
      </c>
      <c r="I6050" s="6">
        <v>44012.321423611109</v>
      </c>
      <c r="J6050" t="s">
        <v>16</v>
      </c>
      <c r="K6050" s="6">
        <v>44014.737210648149</v>
      </c>
      <c r="M6050" t="s">
        <v>13158</v>
      </c>
      <c r="N6050" t="s">
        <v>13159</v>
      </c>
      <c r="Q6050" t="s">
        <v>11363</v>
      </c>
      <c r="R6050" t="s">
        <v>347</v>
      </c>
      <c r="S6050">
        <v>20110</v>
      </c>
      <c r="T6050" t="s">
        <v>338</v>
      </c>
      <c r="U6050" t="s">
        <v>530</v>
      </c>
      <c r="W6050" t="s">
        <v>13160</v>
      </c>
      <c r="Z6050" t="s">
        <v>13158</v>
      </c>
      <c r="AA6050" t="s">
        <v>13159</v>
      </c>
      <c r="AD6050" t="s">
        <v>11363</v>
      </c>
      <c r="AE6050" t="s">
        <v>347</v>
      </c>
      <c r="AF6050">
        <v>20110</v>
      </c>
      <c r="AG6050" t="s">
        <v>338</v>
      </c>
      <c r="AH6050" t="s">
        <v>530</v>
      </c>
      <c r="AJ6050" t="s">
        <v>13160</v>
      </c>
      <c r="AL6050" t="s">
        <v>339</v>
      </c>
      <c r="AM6050">
        <v>1</v>
      </c>
      <c r="AN6050">
        <v>1</v>
      </c>
      <c r="AO6050">
        <v>12859</v>
      </c>
      <c r="AQ6050">
        <v>124642</v>
      </c>
      <c r="AR6050">
        <v>5341030</v>
      </c>
      <c r="AS6050" t="s">
        <v>925</v>
      </c>
      <c r="AT6050" t="s">
        <v>926</v>
      </c>
      <c r="AW6050" t="s">
        <v>366</v>
      </c>
      <c r="AX6050" t="s">
        <v>366</v>
      </c>
      <c r="AY6050" t="s">
        <v>345</v>
      </c>
      <c r="AZ6050" t="s">
        <v>346</v>
      </c>
      <c r="BY6050" t="s">
        <v>342</v>
      </c>
      <c r="EQ6050">
        <v>243275</v>
      </c>
      <c r="ER6050" t="s">
        <v>13161</v>
      </c>
      <c r="EV6050">
        <v>17287266</v>
      </c>
      <c r="EW6050">
        <v>928</v>
      </c>
      <c r="EX6050">
        <v>220862</v>
      </c>
      <c r="EY6050" t="s">
        <v>13162</v>
      </c>
      <c r="EZ6050">
        <v>1</v>
      </c>
      <c r="FC6050">
        <v>95385</v>
      </c>
      <c r="FD6050" t="s">
        <v>3531</v>
      </c>
    </row>
    <row r="6051" spans="1:160" x14ac:dyDescent="0.3">
      <c r="A6051" t="str">
        <f>VLOOKUP(B6051,Table2[],3,FALSE)</f>
        <v>Digital</v>
      </c>
      <c r="B6051" t="str">
        <f>IF(OR(ISNUMBER(FIND("QVC",Z6051)),ISNUMBER(FIND("QVC",AL6051))),"QVC",IF(OR(ISNUMBER(FIND("NCO",H6051)),ISNUMBER(FIND("NCO",Y6051))), "NCO", IF(AL6051="consumer","PMD.com",VLOOKUP(LEFT(H6051,2),Tables!$E$1:$F$11,2,FALSE))))</f>
        <v>PMD.com</v>
      </c>
      <c r="C6051">
        <f t="shared" si="285"/>
        <v>53920001</v>
      </c>
      <c r="D6051">
        <f t="shared" si="286"/>
        <v>1</v>
      </c>
      <c r="E6051" t="str">
        <f t="shared" ca="1" si="287"/>
        <v>shifted orders shipped</v>
      </c>
      <c r="F6051" t="s">
        <v>3539</v>
      </c>
      <c r="G6051" t="s">
        <v>335</v>
      </c>
      <c r="H6051" t="s">
        <v>13157</v>
      </c>
      <c r="I6051" s="6">
        <v>44012.321423611109</v>
      </c>
      <c r="J6051" t="s">
        <v>16</v>
      </c>
      <c r="K6051" s="6">
        <v>44014.737210648149</v>
      </c>
      <c r="M6051" t="s">
        <v>13158</v>
      </c>
      <c r="N6051" t="s">
        <v>13159</v>
      </c>
      <c r="Q6051" t="s">
        <v>11363</v>
      </c>
      <c r="R6051" t="s">
        <v>347</v>
      </c>
      <c r="S6051">
        <v>20110</v>
      </c>
      <c r="T6051" t="s">
        <v>338</v>
      </c>
      <c r="U6051" t="s">
        <v>530</v>
      </c>
      <c r="W6051" t="s">
        <v>13160</v>
      </c>
      <c r="Z6051" t="s">
        <v>13158</v>
      </c>
      <c r="AA6051" t="s">
        <v>13159</v>
      </c>
      <c r="AD6051" t="s">
        <v>11363</v>
      </c>
      <c r="AE6051" t="s">
        <v>347</v>
      </c>
      <c r="AF6051">
        <v>20110</v>
      </c>
      <c r="AG6051" t="s">
        <v>338</v>
      </c>
      <c r="AH6051" t="s">
        <v>530</v>
      </c>
      <c r="AJ6051" t="s">
        <v>13160</v>
      </c>
      <c r="AL6051" t="s">
        <v>339</v>
      </c>
      <c r="AM6051">
        <v>1</v>
      </c>
      <c r="AN6051">
        <v>1</v>
      </c>
      <c r="AO6051">
        <v>14899</v>
      </c>
      <c r="AQ6051">
        <v>124468</v>
      </c>
      <c r="AR6051">
        <v>53920001</v>
      </c>
      <c r="AS6051">
        <v>9000000</v>
      </c>
      <c r="AT6051" t="s">
        <v>40</v>
      </c>
      <c r="AW6051" t="s">
        <v>343</v>
      </c>
      <c r="BY6051" t="s">
        <v>342</v>
      </c>
      <c r="EQ6051">
        <v>243396</v>
      </c>
      <c r="ER6051" t="s">
        <v>13161</v>
      </c>
      <c r="EV6051">
        <v>17287266</v>
      </c>
      <c r="EW6051">
        <v>928</v>
      </c>
      <c r="EX6051">
        <v>220862</v>
      </c>
      <c r="EY6051" t="s">
        <v>13162</v>
      </c>
      <c r="EZ6051">
        <v>1</v>
      </c>
      <c r="FC6051">
        <v>95385</v>
      </c>
      <c r="FD6051" t="s">
        <v>3531</v>
      </c>
    </row>
    <row r="6052" spans="1:160" x14ac:dyDescent="0.3">
      <c r="A6052" t="str">
        <f>VLOOKUP(B6052,Table2[],3,FALSE)</f>
        <v>Digital</v>
      </c>
      <c r="B6052" t="str">
        <f>IF(OR(ISNUMBER(FIND("QVC",Z6052)),ISNUMBER(FIND("QVC",AL6052))),"QVC",IF(OR(ISNUMBER(FIND("NCO",H6052)),ISNUMBER(FIND("NCO",Y6052))), "NCO", IF(AL6052="consumer","PMD.com",VLOOKUP(LEFT(H6052,2),Tables!$E$1:$F$11,2,FALSE))))</f>
        <v>PMD.com</v>
      </c>
      <c r="C6052">
        <f t="shared" si="285"/>
        <v>51090030</v>
      </c>
      <c r="D6052">
        <f t="shared" si="286"/>
        <v>1</v>
      </c>
      <c r="E6052" t="str">
        <f t="shared" ca="1" si="287"/>
        <v>shifted orders shipped</v>
      </c>
      <c r="F6052" t="s">
        <v>3539</v>
      </c>
      <c r="G6052" t="s">
        <v>335</v>
      </c>
      <c r="H6052" t="s">
        <v>13157</v>
      </c>
      <c r="I6052" s="6">
        <v>44012.321423611109</v>
      </c>
      <c r="J6052" t="s">
        <v>16</v>
      </c>
      <c r="K6052" s="6">
        <v>44014.737210648149</v>
      </c>
      <c r="M6052" t="s">
        <v>13158</v>
      </c>
      <c r="N6052" t="s">
        <v>13159</v>
      </c>
      <c r="Q6052" t="s">
        <v>11363</v>
      </c>
      <c r="R6052" t="s">
        <v>347</v>
      </c>
      <c r="S6052">
        <v>20110</v>
      </c>
      <c r="T6052" t="s">
        <v>338</v>
      </c>
      <c r="U6052" t="s">
        <v>530</v>
      </c>
      <c r="W6052" t="s">
        <v>13160</v>
      </c>
      <c r="Z6052" t="s">
        <v>13158</v>
      </c>
      <c r="AA6052" t="s">
        <v>13159</v>
      </c>
      <c r="AD6052" t="s">
        <v>11363</v>
      </c>
      <c r="AE6052" t="s">
        <v>347</v>
      </c>
      <c r="AF6052">
        <v>20110</v>
      </c>
      <c r="AG6052" t="s">
        <v>338</v>
      </c>
      <c r="AH6052" t="s">
        <v>530</v>
      </c>
      <c r="AJ6052" t="s">
        <v>13160</v>
      </c>
      <c r="AL6052" t="s">
        <v>339</v>
      </c>
      <c r="AM6052">
        <v>1</v>
      </c>
      <c r="AN6052">
        <v>1</v>
      </c>
      <c r="AO6052">
        <v>6688</v>
      </c>
      <c r="AQ6052">
        <v>125960</v>
      </c>
      <c r="AR6052">
        <v>51090030</v>
      </c>
      <c r="AS6052" t="s">
        <v>3043</v>
      </c>
      <c r="AT6052" t="s">
        <v>628</v>
      </c>
      <c r="AW6052" t="s">
        <v>343</v>
      </c>
      <c r="BY6052" t="s">
        <v>342</v>
      </c>
      <c r="BZ6052" t="b">
        <v>0</v>
      </c>
      <c r="EQ6052">
        <v>243047</v>
      </c>
      <c r="ER6052" t="s">
        <v>13161</v>
      </c>
      <c r="EV6052">
        <v>17287266</v>
      </c>
      <c r="EW6052">
        <v>928</v>
      </c>
      <c r="EX6052">
        <v>220862</v>
      </c>
      <c r="EY6052" t="s">
        <v>13162</v>
      </c>
      <c r="EZ6052">
        <v>1</v>
      </c>
      <c r="FC6052">
        <v>95385</v>
      </c>
      <c r="FD6052" t="s">
        <v>3531</v>
      </c>
    </row>
    <row r="6053" spans="1:160" x14ac:dyDescent="0.3">
      <c r="A6053" t="str">
        <f>VLOOKUP(B6053,Table2[],3,FALSE)</f>
        <v>Digital</v>
      </c>
      <c r="B6053" t="str">
        <f>IF(OR(ISNUMBER(FIND("QVC",Z6053)),ISNUMBER(FIND("QVC",AL6053))),"QVC",IF(OR(ISNUMBER(FIND("NCO",H6053)),ISNUMBER(FIND("NCO",Y6053))), "NCO", IF(AL6053="consumer","PMD.com",VLOOKUP(LEFT(H6053,2),Tables!$E$1:$F$11,2,FALSE))))</f>
        <v>PMD.com</v>
      </c>
      <c r="C6053">
        <f t="shared" si="285"/>
        <v>51010001</v>
      </c>
      <c r="D6053">
        <f t="shared" si="286"/>
        <v>1</v>
      </c>
      <c r="E6053" t="str">
        <f t="shared" ca="1" si="287"/>
        <v>MTD orders shipped</v>
      </c>
      <c r="F6053" t="s">
        <v>3539</v>
      </c>
      <c r="G6053" t="s">
        <v>335</v>
      </c>
      <c r="H6053" t="s">
        <v>10946</v>
      </c>
      <c r="I6053" s="6">
        <v>44013.787581018521</v>
      </c>
      <c r="J6053" t="s">
        <v>16</v>
      </c>
      <c r="K6053" s="6">
        <v>44014.737754629627</v>
      </c>
      <c r="M6053" t="s">
        <v>13163</v>
      </c>
      <c r="N6053" t="s">
        <v>13164</v>
      </c>
      <c r="Q6053" t="s">
        <v>818</v>
      </c>
      <c r="R6053" t="s">
        <v>365</v>
      </c>
      <c r="S6053" t="s">
        <v>13165</v>
      </c>
      <c r="T6053" t="s">
        <v>338</v>
      </c>
      <c r="U6053" t="s">
        <v>530</v>
      </c>
      <c r="W6053" t="s">
        <v>13166</v>
      </c>
      <c r="Z6053" t="s">
        <v>13163</v>
      </c>
      <c r="AA6053" t="s">
        <v>13164</v>
      </c>
      <c r="AD6053" t="s">
        <v>818</v>
      </c>
      <c r="AE6053" t="s">
        <v>365</v>
      </c>
      <c r="AF6053" t="s">
        <v>13165</v>
      </c>
      <c r="AG6053" t="s">
        <v>338</v>
      </c>
      <c r="AH6053" t="s">
        <v>530</v>
      </c>
      <c r="AJ6053" t="s">
        <v>13166</v>
      </c>
      <c r="AL6053" t="s">
        <v>339</v>
      </c>
      <c r="AM6053">
        <v>1</v>
      </c>
      <c r="AN6053">
        <v>1</v>
      </c>
      <c r="AO6053">
        <v>8743</v>
      </c>
      <c r="AQ6053">
        <v>123868</v>
      </c>
      <c r="AR6053">
        <v>51010001</v>
      </c>
      <c r="AS6053" t="s">
        <v>48</v>
      </c>
      <c r="AT6053" t="s">
        <v>49</v>
      </c>
      <c r="AW6053" t="s">
        <v>340</v>
      </c>
      <c r="AX6053" t="s">
        <v>340</v>
      </c>
      <c r="AY6053" t="s">
        <v>357</v>
      </c>
      <c r="AZ6053" t="s">
        <v>363</v>
      </c>
      <c r="BY6053" t="s">
        <v>342</v>
      </c>
      <c r="EQ6053">
        <v>251450</v>
      </c>
      <c r="ER6053" t="s">
        <v>10947</v>
      </c>
      <c r="EV6053">
        <v>17290280</v>
      </c>
      <c r="EW6053">
        <v>928</v>
      </c>
      <c r="EX6053">
        <v>221473</v>
      </c>
      <c r="EY6053" t="s">
        <v>13167</v>
      </c>
      <c r="EZ6053">
        <v>1</v>
      </c>
      <c r="FC6053">
        <v>51010001</v>
      </c>
      <c r="FD6053" t="s">
        <v>49</v>
      </c>
    </row>
    <row r="6054" spans="1:160" x14ac:dyDescent="0.3">
      <c r="A6054" t="str">
        <f>VLOOKUP(B6054,Table2[],3,FALSE)</f>
        <v>Digital</v>
      </c>
      <c r="B6054" t="str">
        <f>IF(OR(ISNUMBER(FIND("QVC",Z6054)),ISNUMBER(FIND("QVC",AL6054))),"QVC",IF(OR(ISNUMBER(FIND("NCO",H6054)),ISNUMBER(FIND("NCO",Y6054))), "NCO", IF(AL6054="consumer","PMD.com",VLOOKUP(LEFT(H6054,2),Tables!$E$1:$F$11,2,FALSE))))</f>
        <v>PMD.com</v>
      </c>
      <c r="C6054" t="str">
        <f t="shared" si="285"/>
        <v>53500001A</v>
      </c>
      <c r="D6054">
        <f t="shared" si="286"/>
        <v>2</v>
      </c>
      <c r="E6054" t="str">
        <f t="shared" ca="1" si="287"/>
        <v>MTD orders shipped</v>
      </c>
      <c r="F6054" t="s">
        <v>3539</v>
      </c>
      <c r="G6054" t="s">
        <v>335</v>
      </c>
      <c r="H6054" t="s">
        <v>10946</v>
      </c>
      <c r="I6054" s="6">
        <v>44013.787581018521</v>
      </c>
      <c r="J6054" t="s">
        <v>16</v>
      </c>
      <c r="K6054" s="6">
        <v>44014.737754629627</v>
      </c>
      <c r="M6054" t="s">
        <v>13163</v>
      </c>
      <c r="N6054" t="s">
        <v>13164</v>
      </c>
      <c r="Q6054" t="s">
        <v>818</v>
      </c>
      <c r="R6054" t="s">
        <v>365</v>
      </c>
      <c r="S6054" t="s">
        <v>13165</v>
      </c>
      <c r="T6054" t="s">
        <v>338</v>
      </c>
      <c r="U6054" t="s">
        <v>530</v>
      </c>
      <c r="W6054" t="s">
        <v>13166</v>
      </c>
      <c r="Z6054" t="s">
        <v>13163</v>
      </c>
      <c r="AA6054" t="s">
        <v>13164</v>
      </c>
      <c r="AD6054" t="s">
        <v>818</v>
      </c>
      <c r="AE6054" t="s">
        <v>365</v>
      </c>
      <c r="AF6054" t="s">
        <v>13165</v>
      </c>
      <c r="AG6054" t="s">
        <v>338</v>
      </c>
      <c r="AH6054" t="s">
        <v>530</v>
      </c>
      <c r="AJ6054" t="s">
        <v>13166</v>
      </c>
      <c r="AL6054" t="s">
        <v>339</v>
      </c>
      <c r="AM6054">
        <v>2</v>
      </c>
      <c r="AN6054">
        <v>2</v>
      </c>
      <c r="AO6054">
        <v>1690</v>
      </c>
      <c r="AQ6054">
        <v>125277</v>
      </c>
      <c r="AR6054" t="s">
        <v>1242</v>
      </c>
      <c r="AS6054" t="s">
        <v>1243</v>
      </c>
      <c r="AT6054" t="s">
        <v>1244</v>
      </c>
      <c r="AW6054" t="s">
        <v>349</v>
      </c>
      <c r="AX6054" t="s">
        <v>553</v>
      </c>
      <c r="AY6054" t="s">
        <v>345</v>
      </c>
      <c r="AZ6054">
        <v>0</v>
      </c>
      <c r="EQ6054">
        <v>251914</v>
      </c>
      <c r="ER6054" t="s">
        <v>10947</v>
      </c>
      <c r="EV6054">
        <v>17290280</v>
      </c>
      <c r="EW6054">
        <v>928</v>
      </c>
      <c r="EX6054">
        <v>221473</v>
      </c>
      <c r="EY6054" t="s">
        <v>13167</v>
      </c>
      <c r="EZ6054">
        <v>1</v>
      </c>
      <c r="FC6054" t="s">
        <v>1242</v>
      </c>
      <c r="FD6054" t="s">
        <v>1244</v>
      </c>
    </row>
    <row r="6055" spans="1:160" x14ac:dyDescent="0.3">
      <c r="A6055" t="str">
        <f>VLOOKUP(B6055,Table2[],3,FALSE)</f>
        <v>Digital</v>
      </c>
      <c r="B6055" t="str">
        <f>IF(OR(ISNUMBER(FIND("QVC",Z6055)),ISNUMBER(FIND("QVC",AL6055))),"QVC",IF(OR(ISNUMBER(FIND("NCO",H6055)),ISNUMBER(FIND("NCO",Y6055))), "NCO", IF(AL6055="consumer","PMD.com",VLOOKUP(LEFT(H6055,2),Tables!$E$1:$F$11,2,FALSE))))</f>
        <v>PMD.com</v>
      </c>
      <c r="C6055" t="str">
        <f t="shared" si="285"/>
        <v>53500001A</v>
      </c>
      <c r="D6055">
        <f t="shared" si="286"/>
        <v>3</v>
      </c>
      <c r="E6055" t="str">
        <f t="shared" ca="1" si="287"/>
        <v>shifted orders shipped</v>
      </c>
      <c r="F6055" t="s">
        <v>3539</v>
      </c>
      <c r="G6055" t="s">
        <v>335</v>
      </c>
      <c r="H6055" t="s">
        <v>13168</v>
      </c>
      <c r="I6055" s="6">
        <v>44012.466249999998</v>
      </c>
      <c r="J6055" t="s">
        <v>16</v>
      </c>
      <c r="K6055" s="6">
        <v>44014.738217592596</v>
      </c>
      <c r="M6055" t="s">
        <v>13169</v>
      </c>
      <c r="N6055" t="s">
        <v>13170</v>
      </c>
      <c r="Q6055" t="s">
        <v>13171</v>
      </c>
      <c r="R6055" t="s">
        <v>368</v>
      </c>
      <c r="S6055" t="s">
        <v>13172</v>
      </c>
      <c r="T6055" t="s">
        <v>338</v>
      </c>
      <c r="U6055" t="s">
        <v>530</v>
      </c>
      <c r="W6055" t="s">
        <v>13173</v>
      </c>
      <c r="Z6055" t="s">
        <v>13169</v>
      </c>
      <c r="AA6055" t="s">
        <v>13170</v>
      </c>
      <c r="AD6055" t="s">
        <v>13171</v>
      </c>
      <c r="AE6055" t="s">
        <v>368</v>
      </c>
      <c r="AF6055" t="s">
        <v>13172</v>
      </c>
      <c r="AG6055" t="s">
        <v>338</v>
      </c>
      <c r="AH6055" t="s">
        <v>530</v>
      </c>
      <c r="AJ6055" t="s">
        <v>13173</v>
      </c>
      <c r="AL6055" t="s">
        <v>339</v>
      </c>
      <c r="AM6055">
        <v>3</v>
      </c>
      <c r="AN6055">
        <v>3</v>
      </c>
      <c r="AO6055">
        <v>1690</v>
      </c>
      <c r="AQ6055">
        <v>125277</v>
      </c>
      <c r="AR6055" t="s">
        <v>1242</v>
      </c>
      <c r="AS6055" t="s">
        <v>1243</v>
      </c>
      <c r="AT6055" t="s">
        <v>1244</v>
      </c>
      <c r="AW6055" t="s">
        <v>349</v>
      </c>
      <c r="AX6055" t="s">
        <v>553</v>
      </c>
      <c r="AY6055" t="s">
        <v>345</v>
      </c>
      <c r="AZ6055">
        <v>0</v>
      </c>
      <c r="EQ6055">
        <v>251914</v>
      </c>
      <c r="ER6055" t="s">
        <v>13174</v>
      </c>
      <c r="EV6055">
        <v>17287494</v>
      </c>
      <c r="EW6055">
        <v>928</v>
      </c>
      <c r="EX6055">
        <v>220936</v>
      </c>
      <c r="EY6055" t="s">
        <v>13175</v>
      </c>
      <c r="EZ6055">
        <v>1</v>
      </c>
      <c r="FC6055" t="s">
        <v>1242</v>
      </c>
      <c r="FD6055" t="s">
        <v>1244</v>
      </c>
    </row>
    <row r="6056" spans="1:160" x14ac:dyDescent="0.3">
      <c r="A6056" t="str">
        <f>VLOOKUP(B6056,Table2[],3,FALSE)</f>
        <v>Digital</v>
      </c>
      <c r="B6056" t="str">
        <f>IF(OR(ISNUMBER(FIND("QVC",Z6056)),ISNUMBER(FIND("QVC",AL6056))),"QVC",IF(OR(ISNUMBER(FIND("NCO",H6056)),ISNUMBER(FIND("NCO",Y6056))), "NCO", IF(AL6056="consumer","PMD.com",VLOOKUP(LEFT(H6056,2),Tables!$E$1:$F$11,2,FALSE))))</f>
        <v>PMD.com</v>
      </c>
      <c r="C6056">
        <f t="shared" si="285"/>
        <v>52430001</v>
      </c>
      <c r="D6056">
        <f t="shared" si="286"/>
        <v>1</v>
      </c>
      <c r="E6056" t="str">
        <f t="shared" ca="1" si="287"/>
        <v>MTD orders shipped</v>
      </c>
      <c r="F6056" t="s">
        <v>3539</v>
      </c>
      <c r="G6056" t="s">
        <v>335</v>
      </c>
      <c r="H6056" t="s">
        <v>13176</v>
      </c>
      <c r="I6056" s="6">
        <v>44014.601180555554</v>
      </c>
      <c r="J6056" t="s">
        <v>16</v>
      </c>
      <c r="K6056" s="6">
        <v>44014.738680555558</v>
      </c>
      <c r="M6056" t="s">
        <v>1151</v>
      </c>
      <c r="N6056" t="s">
        <v>2254</v>
      </c>
      <c r="O6056" t="s">
        <v>550</v>
      </c>
      <c r="Q6056" t="s">
        <v>527</v>
      </c>
      <c r="R6056" t="s">
        <v>365</v>
      </c>
      <c r="S6056">
        <v>95928</v>
      </c>
      <c r="T6056" t="s">
        <v>338</v>
      </c>
      <c r="U6056" t="s">
        <v>530</v>
      </c>
      <c r="W6056" t="s">
        <v>1099</v>
      </c>
      <c r="Z6056" t="s">
        <v>1151</v>
      </c>
      <c r="AA6056" t="s">
        <v>2254</v>
      </c>
      <c r="AB6056" t="s">
        <v>550</v>
      </c>
      <c r="AD6056" t="s">
        <v>527</v>
      </c>
      <c r="AE6056" t="s">
        <v>365</v>
      </c>
      <c r="AF6056">
        <v>95928</v>
      </c>
      <c r="AG6056" t="s">
        <v>338</v>
      </c>
      <c r="AH6056" t="s">
        <v>530</v>
      </c>
      <c r="AJ6056" t="s">
        <v>1099</v>
      </c>
      <c r="AL6056" t="s">
        <v>339</v>
      </c>
      <c r="AM6056">
        <v>1</v>
      </c>
      <c r="AN6056">
        <v>1</v>
      </c>
      <c r="AO6056">
        <v>12063</v>
      </c>
      <c r="AQ6056">
        <v>127155</v>
      </c>
      <c r="AR6056">
        <v>52430001</v>
      </c>
      <c r="AS6056" t="s">
        <v>9635</v>
      </c>
      <c r="AT6056" t="s">
        <v>75</v>
      </c>
      <c r="AW6056" t="s">
        <v>340</v>
      </c>
      <c r="AX6056" t="s">
        <v>340</v>
      </c>
      <c r="AY6056" t="s">
        <v>357</v>
      </c>
      <c r="AZ6056" t="s">
        <v>363</v>
      </c>
      <c r="BY6056" t="s">
        <v>342</v>
      </c>
      <c r="EQ6056">
        <v>252868</v>
      </c>
      <c r="ER6056" t="s">
        <v>13177</v>
      </c>
      <c r="EV6056">
        <v>17291167</v>
      </c>
      <c r="EW6056">
        <v>928</v>
      </c>
      <c r="EX6056">
        <v>221731</v>
      </c>
      <c r="EY6056" t="s">
        <v>13178</v>
      </c>
      <c r="EZ6056">
        <v>1</v>
      </c>
      <c r="FC6056">
        <v>95385</v>
      </c>
      <c r="FD6056" t="s">
        <v>3531</v>
      </c>
    </row>
    <row r="6057" spans="1:160" x14ac:dyDescent="0.3">
      <c r="A6057" t="str">
        <f>VLOOKUP(B6057,Table2[],3,FALSE)</f>
        <v>Digital</v>
      </c>
      <c r="B6057" t="str">
        <f>IF(OR(ISNUMBER(FIND("QVC",Z6057)),ISNUMBER(FIND("QVC",AL6057))),"QVC",IF(OR(ISNUMBER(FIND("NCO",H6057)),ISNUMBER(FIND("NCO",Y6057))), "NCO", IF(AL6057="consumer","PMD.com",VLOOKUP(LEFT(H6057,2),Tables!$E$1:$F$11,2,FALSE))))</f>
        <v>PMD.com</v>
      </c>
      <c r="C6057">
        <f t="shared" si="285"/>
        <v>5341030</v>
      </c>
      <c r="D6057">
        <f t="shared" si="286"/>
        <v>1</v>
      </c>
      <c r="E6057" t="str">
        <f t="shared" ca="1" si="287"/>
        <v>MTD orders shipped</v>
      </c>
      <c r="F6057" t="s">
        <v>3539</v>
      </c>
      <c r="G6057" t="s">
        <v>335</v>
      </c>
      <c r="H6057" t="s">
        <v>13176</v>
      </c>
      <c r="I6057" s="6">
        <v>44014.601180555554</v>
      </c>
      <c r="J6057" t="s">
        <v>16</v>
      </c>
      <c r="K6057" s="6">
        <v>44014.738680555558</v>
      </c>
      <c r="M6057" t="s">
        <v>1151</v>
      </c>
      <c r="N6057" t="s">
        <v>2254</v>
      </c>
      <c r="O6057" t="s">
        <v>550</v>
      </c>
      <c r="Q6057" t="s">
        <v>527</v>
      </c>
      <c r="R6057" t="s">
        <v>365</v>
      </c>
      <c r="S6057">
        <v>95928</v>
      </c>
      <c r="T6057" t="s">
        <v>338</v>
      </c>
      <c r="U6057" t="s">
        <v>530</v>
      </c>
      <c r="W6057" t="s">
        <v>1099</v>
      </c>
      <c r="Z6057" t="s">
        <v>1151</v>
      </c>
      <c r="AA6057" t="s">
        <v>2254</v>
      </c>
      <c r="AB6057" t="s">
        <v>550</v>
      </c>
      <c r="AD6057" t="s">
        <v>527</v>
      </c>
      <c r="AE6057" t="s">
        <v>365</v>
      </c>
      <c r="AF6057">
        <v>95928</v>
      </c>
      <c r="AG6057" t="s">
        <v>338</v>
      </c>
      <c r="AH6057" t="s">
        <v>530</v>
      </c>
      <c r="AJ6057" t="s">
        <v>1099</v>
      </c>
      <c r="AL6057" t="s">
        <v>339</v>
      </c>
      <c r="AM6057">
        <v>1</v>
      </c>
      <c r="AN6057">
        <v>1</v>
      </c>
      <c r="AO6057">
        <v>12859</v>
      </c>
      <c r="AQ6057">
        <v>124642</v>
      </c>
      <c r="AR6057">
        <v>5341030</v>
      </c>
      <c r="AS6057" t="s">
        <v>925</v>
      </c>
      <c r="AT6057" t="s">
        <v>926</v>
      </c>
      <c r="AW6057" t="s">
        <v>366</v>
      </c>
      <c r="AX6057" t="s">
        <v>366</v>
      </c>
      <c r="AY6057" t="s">
        <v>345</v>
      </c>
      <c r="AZ6057" t="s">
        <v>346</v>
      </c>
      <c r="BY6057" t="s">
        <v>342</v>
      </c>
      <c r="EQ6057">
        <v>243275</v>
      </c>
      <c r="ER6057" t="s">
        <v>13177</v>
      </c>
      <c r="EV6057">
        <v>17291167</v>
      </c>
      <c r="EW6057">
        <v>928</v>
      </c>
      <c r="EX6057">
        <v>221731</v>
      </c>
      <c r="EY6057" t="s">
        <v>13178</v>
      </c>
      <c r="EZ6057">
        <v>1</v>
      </c>
      <c r="FC6057">
        <v>95385</v>
      </c>
      <c r="FD6057" t="s">
        <v>3531</v>
      </c>
    </row>
    <row r="6058" spans="1:160" x14ac:dyDescent="0.3">
      <c r="A6058" t="str">
        <f>VLOOKUP(B6058,Table2[],3,FALSE)</f>
        <v>Digital</v>
      </c>
      <c r="B6058" t="str">
        <f>IF(OR(ISNUMBER(FIND("QVC",Z6058)),ISNUMBER(FIND("QVC",AL6058))),"QVC",IF(OR(ISNUMBER(FIND("NCO",H6058)),ISNUMBER(FIND("NCO",Y6058))), "NCO", IF(AL6058="consumer","PMD.com",VLOOKUP(LEFT(H6058,2),Tables!$E$1:$F$11,2,FALSE))))</f>
        <v>PMD.com</v>
      </c>
      <c r="C6058">
        <f t="shared" si="285"/>
        <v>53920001</v>
      </c>
      <c r="D6058">
        <f t="shared" si="286"/>
        <v>1</v>
      </c>
      <c r="E6058" t="str">
        <f t="shared" ca="1" si="287"/>
        <v>MTD orders shipped</v>
      </c>
      <c r="F6058" t="s">
        <v>3539</v>
      </c>
      <c r="G6058" t="s">
        <v>335</v>
      </c>
      <c r="H6058" t="s">
        <v>13176</v>
      </c>
      <c r="I6058" s="6">
        <v>44014.601180555554</v>
      </c>
      <c r="J6058" t="s">
        <v>16</v>
      </c>
      <c r="K6058" s="6">
        <v>44014.738680555558</v>
      </c>
      <c r="M6058" t="s">
        <v>1151</v>
      </c>
      <c r="N6058" t="s">
        <v>2254</v>
      </c>
      <c r="O6058" t="s">
        <v>550</v>
      </c>
      <c r="Q6058" t="s">
        <v>527</v>
      </c>
      <c r="R6058" t="s">
        <v>365</v>
      </c>
      <c r="S6058">
        <v>95928</v>
      </c>
      <c r="T6058" t="s">
        <v>338</v>
      </c>
      <c r="U6058" t="s">
        <v>530</v>
      </c>
      <c r="W6058" t="s">
        <v>1099</v>
      </c>
      <c r="Z6058" t="s">
        <v>1151</v>
      </c>
      <c r="AA6058" t="s">
        <v>2254</v>
      </c>
      <c r="AB6058" t="s">
        <v>550</v>
      </c>
      <c r="AD6058" t="s">
        <v>527</v>
      </c>
      <c r="AE6058" t="s">
        <v>365</v>
      </c>
      <c r="AF6058">
        <v>95928</v>
      </c>
      <c r="AG6058" t="s">
        <v>338</v>
      </c>
      <c r="AH6058" t="s">
        <v>530</v>
      </c>
      <c r="AJ6058" t="s">
        <v>1099</v>
      </c>
      <c r="AL6058" t="s">
        <v>339</v>
      </c>
      <c r="AM6058">
        <v>1</v>
      </c>
      <c r="AN6058">
        <v>1</v>
      </c>
      <c r="AO6058">
        <v>14899</v>
      </c>
      <c r="AQ6058">
        <v>124468</v>
      </c>
      <c r="AR6058">
        <v>53920001</v>
      </c>
      <c r="AS6058" t="s">
        <v>42</v>
      </c>
      <c r="AT6058" t="s">
        <v>40</v>
      </c>
      <c r="AW6058" t="s">
        <v>343</v>
      </c>
      <c r="BY6058" t="s">
        <v>342</v>
      </c>
      <c r="EQ6058">
        <v>247476</v>
      </c>
      <c r="ER6058" t="s">
        <v>13177</v>
      </c>
      <c r="EV6058">
        <v>17291167</v>
      </c>
      <c r="EW6058">
        <v>928</v>
      </c>
      <c r="EX6058">
        <v>221731</v>
      </c>
      <c r="EY6058" t="s">
        <v>13178</v>
      </c>
      <c r="EZ6058">
        <v>1</v>
      </c>
      <c r="FC6058">
        <v>95385</v>
      </c>
      <c r="FD6058" t="s">
        <v>3531</v>
      </c>
    </row>
    <row r="6059" spans="1:160" x14ac:dyDescent="0.3">
      <c r="A6059" t="str">
        <f>VLOOKUP(B6059,Table2[],3,FALSE)</f>
        <v>Digital</v>
      </c>
      <c r="B6059" t="str">
        <f>IF(OR(ISNUMBER(FIND("QVC",Z6059)),ISNUMBER(FIND("QVC",AL6059))),"QVC",IF(OR(ISNUMBER(FIND("NCO",H6059)),ISNUMBER(FIND("NCO",Y6059))), "NCO", IF(AL6059="consumer","PMD.com",VLOOKUP(LEFT(H6059,2),Tables!$E$1:$F$11,2,FALSE))))</f>
        <v>PMD.com</v>
      </c>
      <c r="C6059">
        <f t="shared" si="285"/>
        <v>51090030</v>
      </c>
      <c r="D6059">
        <f t="shared" si="286"/>
        <v>1</v>
      </c>
      <c r="E6059" t="str">
        <f t="shared" ca="1" si="287"/>
        <v>MTD orders shipped</v>
      </c>
      <c r="F6059" t="s">
        <v>3539</v>
      </c>
      <c r="G6059" t="s">
        <v>335</v>
      </c>
      <c r="H6059" t="s">
        <v>13176</v>
      </c>
      <c r="I6059" s="6">
        <v>44014.601180555554</v>
      </c>
      <c r="J6059" t="s">
        <v>16</v>
      </c>
      <c r="K6059" s="6">
        <v>44014.738680555558</v>
      </c>
      <c r="M6059" t="s">
        <v>1151</v>
      </c>
      <c r="N6059" t="s">
        <v>2254</v>
      </c>
      <c r="O6059" t="s">
        <v>550</v>
      </c>
      <c r="Q6059" t="s">
        <v>527</v>
      </c>
      <c r="R6059" t="s">
        <v>365</v>
      </c>
      <c r="S6059">
        <v>95928</v>
      </c>
      <c r="T6059" t="s">
        <v>338</v>
      </c>
      <c r="U6059" t="s">
        <v>530</v>
      </c>
      <c r="W6059" t="s">
        <v>1099</v>
      </c>
      <c r="Z6059" t="s">
        <v>1151</v>
      </c>
      <c r="AA6059" t="s">
        <v>2254</v>
      </c>
      <c r="AB6059" t="s">
        <v>550</v>
      </c>
      <c r="AD6059" t="s">
        <v>527</v>
      </c>
      <c r="AE6059" t="s">
        <v>365</v>
      </c>
      <c r="AF6059">
        <v>95928</v>
      </c>
      <c r="AG6059" t="s">
        <v>338</v>
      </c>
      <c r="AH6059" t="s">
        <v>530</v>
      </c>
      <c r="AJ6059" t="s">
        <v>1099</v>
      </c>
      <c r="AL6059" t="s">
        <v>339</v>
      </c>
      <c r="AM6059">
        <v>1</v>
      </c>
      <c r="AN6059">
        <v>1</v>
      </c>
      <c r="AO6059">
        <v>6688</v>
      </c>
      <c r="AQ6059">
        <v>125960</v>
      </c>
      <c r="AR6059">
        <v>51090030</v>
      </c>
      <c r="AS6059" t="s">
        <v>3043</v>
      </c>
      <c r="AT6059" t="s">
        <v>628</v>
      </c>
      <c r="AW6059" t="s">
        <v>343</v>
      </c>
      <c r="BY6059" t="s">
        <v>342</v>
      </c>
      <c r="BZ6059" t="b">
        <v>0</v>
      </c>
      <c r="EQ6059">
        <v>243047</v>
      </c>
      <c r="ER6059" t="s">
        <v>13177</v>
      </c>
      <c r="EV6059">
        <v>17291167</v>
      </c>
      <c r="EW6059">
        <v>928</v>
      </c>
      <c r="EX6059">
        <v>221731</v>
      </c>
      <c r="EY6059" t="s">
        <v>13178</v>
      </c>
      <c r="EZ6059">
        <v>1</v>
      </c>
      <c r="FC6059">
        <v>95385</v>
      </c>
      <c r="FD6059" t="s">
        <v>3531</v>
      </c>
    </row>
    <row r="6060" spans="1:160" x14ac:dyDescent="0.3">
      <c r="A6060" t="str">
        <f>VLOOKUP(B6060,Table2[],3,FALSE)</f>
        <v>Digital</v>
      </c>
      <c r="B6060" t="str">
        <f>IF(OR(ISNUMBER(FIND("QVC",Z6060)),ISNUMBER(FIND("QVC",AL6060))),"QVC",IF(OR(ISNUMBER(FIND("NCO",H6060)),ISNUMBER(FIND("NCO",Y6060))), "NCO", IF(AL6060="consumer","PMD.com",VLOOKUP(LEFT(H6060,2),Tables!$E$1:$F$11,2,FALSE))))</f>
        <v>PMD.com</v>
      </c>
      <c r="C6060">
        <f t="shared" si="285"/>
        <v>51410001</v>
      </c>
      <c r="D6060">
        <f t="shared" si="286"/>
        <v>33</v>
      </c>
      <c r="E6060" t="str">
        <f t="shared" ca="1" si="287"/>
        <v>MTD orders shipped</v>
      </c>
      <c r="F6060" t="s">
        <v>3539</v>
      </c>
      <c r="G6060" t="s">
        <v>335</v>
      </c>
      <c r="H6060" t="s">
        <v>13176</v>
      </c>
      <c r="I6060" s="6">
        <v>44014.601180555554</v>
      </c>
      <c r="J6060" t="s">
        <v>16</v>
      </c>
      <c r="K6060" s="6">
        <v>44014.738680555558</v>
      </c>
      <c r="M6060" t="s">
        <v>1151</v>
      </c>
      <c r="N6060" t="s">
        <v>2254</v>
      </c>
      <c r="O6060" t="s">
        <v>550</v>
      </c>
      <c r="Q6060" t="s">
        <v>527</v>
      </c>
      <c r="R6060" t="s">
        <v>365</v>
      </c>
      <c r="S6060">
        <v>95928</v>
      </c>
      <c r="T6060" t="s">
        <v>338</v>
      </c>
      <c r="U6060" t="s">
        <v>530</v>
      </c>
      <c r="W6060" t="s">
        <v>1099</v>
      </c>
      <c r="Z6060" t="s">
        <v>1151</v>
      </c>
      <c r="AA6060" t="s">
        <v>2254</v>
      </c>
      <c r="AB6060" t="s">
        <v>550</v>
      </c>
      <c r="AD6060" t="s">
        <v>527</v>
      </c>
      <c r="AE6060" t="s">
        <v>365</v>
      </c>
      <c r="AF6060">
        <v>95928</v>
      </c>
      <c r="AG6060" t="s">
        <v>338</v>
      </c>
      <c r="AH6060" t="s">
        <v>530</v>
      </c>
      <c r="AJ6060" t="s">
        <v>1099</v>
      </c>
      <c r="AL6060" t="s">
        <v>339</v>
      </c>
      <c r="AM6060">
        <v>33</v>
      </c>
      <c r="AN6060">
        <v>33</v>
      </c>
      <c r="AO6060">
        <v>10146</v>
      </c>
      <c r="AQ6060">
        <v>124431</v>
      </c>
      <c r="AR6060">
        <v>51410001</v>
      </c>
      <c r="AS6060" t="s">
        <v>2386</v>
      </c>
      <c r="AT6060" t="s">
        <v>81</v>
      </c>
      <c r="AW6060" t="s">
        <v>340</v>
      </c>
      <c r="AX6060" t="s">
        <v>340</v>
      </c>
      <c r="AY6060" t="s">
        <v>432</v>
      </c>
      <c r="AZ6060">
        <v>0</v>
      </c>
      <c r="BY6060" t="s">
        <v>342</v>
      </c>
      <c r="EQ6060">
        <v>253369</v>
      </c>
      <c r="ER6060" t="s">
        <v>13177</v>
      </c>
      <c r="EV6060">
        <v>17291167</v>
      </c>
      <c r="EW6060">
        <v>928</v>
      </c>
      <c r="EX6060">
        <v>221731</v>
      </c>
      <c r="EY6060" t="s">
        <v>13178</v>
      </c>
      <c r="EZ6060">
        <v>1</v>
      </c>
      <c r="FC6060">
        <v>51410001</v>
      </c>
      <c r="FD6060" t="s">
        <v>81</v>
      </c>
    </row>
    <row r="6061" spans="1:160" x14ac:dyDescent="0.3">
      <c r="A6061" t="str">
        <f>VLOOKUP(B6061,Table2[],3,FALSE)</f>
        <v>Digital</v>
      </c>
      <c r="B6061" t="str">
        <f>IF(OR(ISNUMBER(FIND("QVC",Z6061)),ISNUMBER(FIND("QVC",AL6061))),"QVC",IF(OR(ISNUMBER(FIND("NCO",H6061)),ISNUMBER(FIND("NCO",Y6061))), "NCO", IF(AL6061="consumer","PMD.com",VLOOKUP(LEFT(H6061,2),Tables!$E$1:$F$11,2,FALSE))))</f>
        <v>PMD.com</v>
      </c>
      <c r="C6061">
        <f t="shared" si="285"/>
        <v>51080001</v>
      </c>
      <c r="D6061">
        <f t="shared" si="286"/>
        <v>1</v>
      </c>
      <c r="E6061" t="str">
        <f t="shared" ca="1" si="287"/>
        <v>MTD orders shipped</v>
      </c>
      <c r="F6061" t="s">
        <v>3539</v>
      </c>
      <c r="G6061" t="s">
        <v>335</v>
      </c>
      <c r="H6061" t="s">
        <v>13179</v>
      </c>
      <c r="I6061" s="6">
        <v>44014.604074074072</v>
      </c>
      <c r="J6061" t="s">
        <v>16</v>
      </c>
      <c r="K6061" s="6">
        <v>44014.739016203705</v>
      </c>
      <c r="M6061" t="s">
        <v>13180</v>
      </c>
      <c r="N6061" t="s">
        <v>13181</v>
      </c>
      <c r="Q6061" t="s">
        <v>811</v>
      </c>
      <c r="R6061" t="s">
        <v>389</v>
      </c>
      <c r="S6061" t="s">
        <v>13182</v>
      </c>
      <c r="T6061" t="s">
        <v>338</v>
      </c>
      <c r="U6061" t="s">
        <v>530</v>
      </c>
      <c r="W6061" t="s">
        <v>13183</v>
      </c>
      <c r="Z6061" t="s">
        <v>13180</v>
      </c>
      <c r="AA6061" t="s">
        <v>13181</v>
      </c>
      <c r="AD6061" t="s">
        <v>811</v>
      </c>
      <c r="AE6061" t="s">
        <v>389</v>
      </c>
      <c r="AF6061" t="s">
        <v>13182</v>
      </c>
      <c r="AG6061" t="s">
        <v>338</v>
      </c>
      <c r="AH6061" t="s">
        <v>530</v>
      </c>
      <c r="AJ6061" t="s">
        <v>13183</v>
      </c>
      <c r="AL6061" t="s">
        <v>339</v>
      </c>
      <c r="AM6061">
        <v>1</v>
      </c>
      <c r="AN6061">
        <v>1</v>
      </c>
      <c r="AO6061">
        <v>19656</v>
      </c>
      <c r="AQ6061">
        <v>124645</v>
      </c>
      <c r="AR6061">
        <v>51080001</v>
      </c>
      <c r="AS6061" t="s">
        <v>988</v>
      </c>
      <c r="AT6061" t="s">
        <v>57</v>
      </c>
      <c r="AW6061" t="s">
        <v>343</v>
      </c>
      <c r="BY6061" t="s">
        <v>342</v>
      </c>
      <c r="EQ6061">
        <v>251119</v>
      </c>
      <c r="ER6061" t="s">
        <v>13184</v>
      </c>
      <c r="EV6061">
        <v>17291170</v>
      </c>
      <c r="EW6061">
        <v>928</v>
      </c>
      <c r="EX6061">
        <v>221734</v>
      </c>
      <c r="EY6061" t="s">
        <v>13185</v>
      </c>
      <c r="EZ6061">
        <v>1</v>
      </c>
      <c r="FC6061">
        <v>51080001</v>
      </c>
      <c r="FD6061" t="s">
        <v>57</v>
      </c>
    </row>
    <row r="6062" spans="1:160" x14ac:dyDescent="0.3">
      <c r="A6062" t="str">
        <f>VLOOKUP(B6062,Table2[],3,FALSE)</f>
        <v>Digital</v>
      </c>
      <c r="B6062" t="str">
        <f>IF(OR(ISNUMBER(FIND("QVC",Z6062)),ISNUMBER(FIND("QVC",AL6062))),"QVC",IF(OR(ISNUMBER(FIND("NCO",H6062)),ISNUMBER(FIND("NCO",Y6062))), "NCO", IF(AL6062="consumer","PMD.com",VLOOKUP(LEFT(H6062,2),Tables!$E$1:$F$11,2,FALSE))))</f>
        <v>PMD.com</v>
      </c>
      <c r="C6062">
        <f t="shared" si="285"/>
        <v>51070001</v>
      </c>
      <c r="D6062">
        <f t="shared" si="286"/>
        <v>1</v>
      </c>
      <c r="E6062" t="str">
        <f t="shared" ca="1" si="287"/>
        <v>MTD orders shipped</v>
      </c>
      <c r="F6062" t="s">
        <v>3539</v>
      </c>
      <c r="G6062" t="s">
        <v>335</v>
      </c>
      <c r="H6062" t="s">
        <v>10911</v>
      </c>
      <c r="I6062" s="6">
        <v>44013.718171296299</v>
      </c>
      <c r="J6062" t="s">
        <v>16</v>
      </c>
      <c r="K6062" s="6">
        <v>44014.739641203705</v>
      </c>
      <c r="M6062" t="s">
        <v>13186</v>
      </c>
      <c r="N6062" t="s">
        <v>13187</v>
      </c>
      <c r="Q6062" t="s">
        <v>11469</v>
      </c>
      <c r="R6062" t="s">
        <v>413</v>
      </c>
      <c r="S6062" t="s">
        <v>13188</v>
      </c>
      <c r="T6062" t="s">
        <v>338</v>
      </c>
      <c r="U6062" t="s">
        <v>530</v>
      </c>
      <c r="W6062" t="s">
        <v>13189</v>
      </c>
      <c r="Z6062" t="s">
        <v>13186</v>
      </c>
      <c r="AA6062" t="s">
        <v>13187</v>
      </c>
      <c r="AD6062" t="s">
        <v>11469</v>
      </c>
      <c r="AE6062" t="s">
        <v>413</v>
      </c>
      <c r="AF6062" t="s">
        <v>13188</v>
      </c>
      <c r="AG6062" t="s">
        <v>338</v>
      </c>
      <c r="AH6062" t="s">
        <v>530</v>
      </c>
      <c r="AJ6062" t="s">
        <v>13189</v>
      </c>
      <c r="AL6062" t="s">
        <v>339</v>
      </c>
      <c r="AM6062">
        <v>1</v>
      </c>
      <c r="AN6062">
        <v>1</v>
      </c>
      <c r="AO6062">
        <v>10147</v>
      </c>
      <c r="AQ6062">
        <v>124429</v>
      </c>
      <c r="AR6062">
        <v>51070001</v>
      </c>
      <c r="AS6062" t="s">
        <v>1886</v>
      </c>
      <c r="AT6062" t="s">
        <v>45</v>
      </c>
      <c r="AW6062" t="s">
        <v>343</v>
      </c>
      <c r="BY6062" t="s">
        <v>342</v>
      </c>
      <c r="EQ6062">
        <v>251956</v>
      </c>
      <c r="ER6062" t="s">
        <v>10912</v>
      </c>
      <c r="EV6062">
        <v>17290260</v>
      </c>
      <c r="EW6062">
        <v>928</v>
      </c>
      <c r="EX6062">
        <v>221455</v>
      </c>
      <c r="EY6062" t="s">
        <v>13190</v>
      </c>
      <c r="EZ6062">
        <v>1</v>
      </c>
      <c r="FC6062">
        <v>51070001</v>
      </c>
      <c r="FD6062" t="s">
        <v>45</v>
      </c>
    </row>
    <row r="6063" spans="1:160" x14ac:dyDescent="0.3">
      <c r="A6063" t="str">
        <f>VLOOKUP(B6063,Table2[],3,FALSE)</f>
        <v>Digital</v>
      </c>
      <c r="B6063" t="str">
        <f>IF(OR(ISNUMBER(FIND("QVC",Z6063)),ISNUMBER(FIND("QVC",AL6063))),"QVC",IF(OR(ISNUMBER(FIND("NCO",H6063)),ISNUMBER(FIND("NCO",Y6063))), "NCO", IF(AL6063="consumer","PMD.com",VLOOKUP(LEFT(H6063,2),Tables!$E$1:$F$11,2,FALSE))))</f>
        <v>PMD.com</v>
      </c>
      <c r="C6063">
        <f t="shared" si="285"/>
        <v>52230001</v>
      </c>
      <c r="D6063">
        <f t="shared" si="286"/>
        <v>1</v>
      </c>
      <c r="E6063" t="str">
        <f t="shared" ca="1" si="287"/>
        <v>MTD orders shipped</v>
      </c>
      <c r="F6063" t="s">
        <v>3539</v>
      </c>
      <c r="G6063" t="s">
        <v>335</v>
      </c>
      <c r="H6063" t="s">
        <v>10911</v>
      </c>
      <c r="I6063" s="6">
        <v>44013.718171296299</v>
      </c>
      <c r="J6063" t="s">
        <v>16</v>
      </c>
      <c r="K6063" s="6">
        <v>44014.739641203705</v>
      </c>
      <c r="M6063" t="s">
        <v>13186</v>
      </c>
      <c r="N6063" t="s">
        <v>13187</v>
      </c>
      <c r="Q6063" t="s">
        <v>11469</v>
      </c>
      <c r="R6063" t="s">
        <v>413</v>
      </c>
      <c r="S6063" t="s">
        <v>13188</v>
      </c>
      <c r="T6063" t="s">
        <v>338</v>
      </c>
      <c r="U6063" t="s">
        <v>530</v>
      </c>
      <c r="W6063" t="s">
        <v>13189</v>
      </c>
      <c r="Z6063" t="s">
        <v>13186</v>
      </c>
      <c r="AA6063" t="s">
        <v>13187</v>
      </c>
      <c r="AD6063" t="s">
        <v>11469</v>
      </c>
      <c r="AE6063" t="s">
        <v>413</v>
      </c>
      <c r="AF6063" t="s">
        <v>13188</v>
      </c>
      <c r="AG6063" t="s">
        <v>338</v>
      </c>
      <c r="AH6063" t="s">
        <v>530</v>
      </c>
      <c r="AJ6063" t="s">
        <v>13189</v>
      </c>
      <c r="AL6063" t="s">
        <v>339</v>
      </c>
      <c r="AM6063">
        <v>1</v>
      </c>
      <c r="AN6063">
        <v>1</v>
      </c>
      <c r="AO6063">
        <v>1194</v>
      </c>
      <c r="AQ6063">
        <v>124434</v>
      </c>
      <c r="AR6063">
        <v>52230001</v>
      </c>
      <c r="AS6063" t="s">
        <v>105</v>
      </c>
      <c r="AT6063" t="s">
        <v>106</v>
      </c>
      <c r="AW6063" t="s">
        <v>340</v>
      </c>
      <c r="AX6063" t="s">
        <v>340</v>
      </c>
      <c r="AY6063" t="s">
        <v>341</v>
      </c>
      <c r="AZ6063">
        <v>0</v>
      </c>
      <c r="BY6063" t="s">
        <v>342</v>
      </c>
      <c r="EQ6063">
        <v>247324</v>
      </c>
      <c r="ER6063" t="s">
        <v>10912</v>
      </c>
      <c r="EV6063">
        <v>17290260</v>
      </c>
      <c r="EW6063">
        <v>928</v>
      </c>
      <c r="EX6063">
        <v>221455</v>
      </c>
      <c r="EY6063" t="s">
        <v>13190</v>
      </c>
      <c r="EZ6063">
        <v>1</v>
      </c>
      <c r="FC6063">
        <v>52230001</v>
      </c>
      <c r="FD6063" t="s">
        <v>106</v>
      </c>
    </row>
    <row r="6064" spans="1:160" x14ac:dyDescent="0.3">
      <c r="A6064" t="str">
        <f>VLOOKUP(B6064,Table2[],3,FALSE)</f>
        <v>Digital</v>
      </c>
      <c r="B6064" t="str">
        <f>IF(OR(ISNUMBER(FIND("QVC",Z6064)),ISNUMBER(FIND("QVC",AL6064))),"QVC",IF(OR(ISNUMBER(FIND("NCO",H6064)),ISNUMBER(FIND("NCO",Y6064))), "NCO", IF(AL6064="consumer","PMD.com",VLOOKUP(LEFT(H6064,2),Tables!$E$1:$F$11,2,FALSE))))</f>
        <v>PMD.com</v>
      </c>
      <c r="C6064">
        <f t="shared" si="285"/>
        <v>52400001</v>
      </c>
      <c r="D6064">
        <f t="shared" si="286"/>
        <v>1</v>
      </c>
      <c r="E6064" t="str">
        <f t="shared" ca="1" si="287"/>
        <v>MTD orders shipped</v>
      </c>
      <c r="F6064" t="s">
        <v>3539</v>
      </c>
      <c r="G6064" t="s">
        <v>335</v>
      </c>
      <c r="H6064" t="s">
        <v>10911</v>
      </c>
      <c r="I6064" s="6">
        <v>44013.718171296299</v>
      </c>
      <c r="J6064" t="s">
        <v>16</v>
      </c>
      <c r="K6064" s="6">
        <v>44014.739641203705</v>
      </c>
      <c r="M6064" t="s">
        <v>13186</v>
      </c>
      <c r="N6064" t="s">
        <v>13187</v>
      </c>
      <c r="Q6064" t="s">
        <v>11469</v>
      </c>
      <c r="R6064" t="s">
        <v>413</v>
      </c>
      <c r="S6064" t="s">
        <v>13188</v>
      </c>
      <c r="T6064" t="s">
        <v>338</v>
      </c>
      <c r="U6064" t="s">
        <v>530</v>
      </c>
      <c r="W6064" t="s">
        <v>13189</v>
      </c>
      <c r="Z6064" t="s">
        <v>13186</v>
      </c>
      <c r="AA6064" t="s">
        <v>13187</v>
      </c>
      <c r="AD6064" t="s">
        <v>11469</v>
      </c>
      <c r="AE6064" t="s">
        <v>413</v>
      </c>
      <c r="AF6064" t="s">
        <v>13188</v>
      </c>
      <c r="AG6064" t="s">
        <v>338</v>
      </c>
      <c r="AH6064" t="s">
        <v>530</v>
      </c>
      <c r="AJ6064" t="s">
        <v>13189</v>
      </c>
      <c r="AL6064" t="s">
        <v>339</v>
      </c>
      <c r="AM6064">
        <v>1</v>
      </c>
      <c r="AN6064">
        <v>1</v>
      </c>
      <c r="AO6064">
        <v>2895</v>
      </c>
      <c r="AQ6064">
        <v>124289</v>
      </c>
      <c r="AR6064">
        <v>52400001</v>
      </c>
      <c r="AS6064" t="s">
        <v>787</v>
      </c>
      <c r="AT6064" t="s">
        <v>115</v>
      </c>
      <c r="AW6064" t="s">
        <v>340</v>
      </c>
      <c r="AX6064" t="s">
        <v>340</v>
      </c>
      <c r="AY6064" t="s">
        <v>432</v>
      </c>
      <c r="AZ6064">
        <v>0</v>
      </c>
      <c r="BY6064" t="s">
        <v>342</v>
      </c>
      <c r="EQ6064">
        <v>251708</v>
      </c>
      <c r="ER6064" t="s">
        <v>10912</v>
      </c>
      <c r="EV6064">
        <v>17290260</v>
      </c>
      <c r="EW6064">
        <v>928</v>
      </c>
      <c r="EX6064">
        <v>221455</v>
      </c>
      <c r="EY6064" t="s">
        <v>13190</v>
      </c>
      <c r="EZ6064">
        <v>1</v>
      </c>
      <c r="FC6064">
        <v>52400001</v>
      </c>
      <c r="FD6064" t="s">
        <v>115</v>
      </c>
    </row>
    <row r="6065" spans="1:160" x14ac:dyDescent="0.3">
      <c r="A6065" t="str">
        <f>VLOOKUP(B6065,Table2[],3,FALSE)</f>
        <v>Digital</v>
      </c>
      <c r="B6065" t="str">
        <f>IF(OR(ISNUMBER(FIND("QVC",Z6065)),ISNUMBER(FIND("QVC",AL6065))),"QVC",IF(OR(ISNUMBER(FIND("NCO",H6065)),ISNUMBER(FIND("NCO",Y6065))), "NCO", IF(AL6065="consumer","PMD.com",VLOOKUP(LEFT(H6065,2),Tables!$E$1:$F$11,2,FALSE))))</f>
        <v>PMD.com</v>
      </c>
      <c r="C6065">
        <f t="shared" si="285"/>
        <v>55340001</v>
      </c>
      <c r="D6065">
        <f t="shared" si="286"/>
        <v>1</v>
      </c>
      <c r="E6065" t="str">
        <f t="shared" ca="1" si="287"/>
        <v>MTD orders shipped</v>
      </c>
      <c r="F6065" t="s">
        <v>3539</v>
      </c>
      <c r="G6065" t="s">
        <v>335</v>
      </c>
      <c r="H6065" t="s">
        <v>10911</v>
      </c>
      <c r="I6065" s="6">
        <v>44013.718171296299</v>
      </c>
      <c r="J6065" t="s">
        <v>16</v>
      </c>
      <c r="K6065" s="6">
        <v>44014.739641203705</v>
      </c>
      <c r="M6065" t="s">
        <v>13186</v>
      </c>
      <c r="N6065" t="s">
        <v>13187</v>
      </c>
      <c r="Q6065" t="s">
        <v>11469</v>
      </c>
      <c r="R6065" t="s">
        <v>413</v>
      </c>
      <c r="S6065" t="s">
        <v>13188</v>
      </c>
      <c r="T6065" t="s">
        <v>338</v>
      </c>
      <c r="U6065" t="s">
        <v>530</v>
      </c>
      <c r="W6065" t="s">
        <v>13189</v>
      </c>
      <c r="Z6065" t="s">
        <v>13186</v>
      </c>
      <c r="AA6065" t="s">
        <v>13187</v>
      </c>
      <c r="AD6065" t="s">
        <v>11469</v>
      </c>
      <c r="AE6065" t="s">
        <v>413</v>
      </c>
      <c r="AF6065" t="s">
        <v>13188</v>
      </c>
      <c r="AG6065" t="s">
        <v>338</v>
      </c>
      <c r="AH6065" t="s">
        <v>530</v>
      </c>
      <c r="AJ6065" t="s">
        <v>13189</v>
      </c>
      <c r="AL6065" t="s">
        <v>339</v>
      </c>
      <c r="AM6065">
        <v>1</v>
      </c>
      <c r="AN6065">
        <v>1</v>
      </c>
      <c r="AO6065">
        <v>8241</v>
      </c>
      <c r="AQ6065">
        <v>124480</v>
      </c>
      <c r="AR6065">
        <v>55340001</v>
      </c>
      <c r="AS6065" t="s">
        <v>1955</v>
      </c>
      <c r="AT6065" t="s">
        <v>71</v>
      </c>
      <c r="AW6065" t="s">
        <v>343</v>
      </c>
      <c r="BY6065" t="s">
        <v>342</v>
      </c>
      <c r="EQ6065">
        <v>249139</v>
      </c>
      <c r="ER6065" t="s">
        <v>10912</v>
      </c>
      <c r="EV6065">
        <v>17290260</v>
      </c>
      <c r="EW6065">
        <v>928</v>
      </c>
      <c r="EX6065">
        <v>221455</v>
      </c>
      <c r="EY6065" t="s">
        <v>13190</v>
      </c>
      <c r="EZ6065">
        <v>1</v>
      </c>
      <c r="FC6065">
        <v>55340001</v>
      </c>
      <c r="FD6065" t="s">
        <v>71</v>
      </c>
    </row>
    <row r="6066" spans="1:160" x14ac:dyDescent="0.3">
      <c r="A6066" t="str">
        <f>VLOOKUP(B6066,Table2[],3,FALSE)</f>
        <v>Digital</v>
      </c>
      <c r="B6066" t="str">
        <f>IF(OR(ISNUMBER(FIND("QVC",Z6066)),ISNUMBER(FIND("QVC",AL6066))),"QVC",IF(OR(ISNUMBER(FIND("NCO",H6066)),ISNUMBER(FIND("NCO",Y6066))), "NCO", IF(AL6066="consumer","PMD.com",VLOOKUP(LEFT(H6066,2),Tables!$E$1:$F$11,2,FALSE))))</f>
        <v>PMD.com</v>
      </c>
      <c r="C6066">
        <f t="shared" si="285"/>
        <v>53920001</v>
      </c>
      <c r="D6066">
        <f t="shared" si="286"/>
        <v>1</v>
      </c>
      <c r="E6066" t="str">
        <f t="shared" ca="1" si="287"/>
        <v>MTD orders shipped</v>
      </c>
      <c r="F6066" t="s">
        <v>3539</v>
      </c>
      <c r="G6066" t="s">
        <v>335</v>
      </c>
      <c r="H6066" t="s">
        <v>10911</v>
      </c>
      <c r="I6066" s="6">
        <v>44013.718171296299</v>
      </c>
      <c r="J6066" t="s">
        <v>16</v>
      </c>
      <c r="K6066" s="6">
        <v>44014.739641203705</v>
      </c>
      <c r="M6066" t="s">
        <v>13186</v>
      </c>
      <c r="N6066" t="s">
        <v>13187</v>
      </c>
      <c r="Q6066" t="s">
        <v>11469</v>
      </c>
      <c r="R6066" t="s">
        <v>413</v>
      </c>
      <c r="S6066" t="s">
        <v>13188</v>
      </c>
      <c r="T6066" t="s">
        <v>338</v>
      </c>
      <c r="U6066" t="s">
        <v>530</v>
      </c>
      <c r="W6066" t="s">
        <v>13189</v>
      </c>
      <c r="Z6066" t="s">
        <v>13186</v>
      </c>
      <c r="AA6066" t="s">
        <v>13187</v>
      </c>
      <c r="AD6066" t="s">
        <v>11469</v>
      </c>
      <c r="AE6066" t="s">
        <v>413</v>
      </c>
      <c r="AF6066" t="s">
        <v>13188</v>
      </c>
      <c r="AG6066" t="s">
        <v>338</v>
      </c>
      <c r="AH6066" t="s">
        <v>530</v>
      </c>
      <c r="AJ6066" t="s">
        <v>13189</v>
      </c>
      <c r="AL6066" t="s">
        <v>339</v>
      </c>
      <c r="AM6066">
        <v>1</v>
      </c>
      <c r="AN6066">
        <v>1</v>
      </c>
      <c r="AO6066">
        <v>14899</v>
      </c>
      <c r="AQ6066">
        <v>124468</v>
      </c>
      <c r="AR6066">
        <v>53920001</v>
      </c>
      <c r="AS6066" t="s">
        <v>42</v>
      </c>
      <c r="AT6066" t="s">
        <v>40</v>
      </c>
      <c r="AW6066" t="s">
        <v>343</v>
      </c>
      <c r="BY6066" t="s">
        <v>342</v>
      </c>
      <c r="EQ6066">
        <v>247476</v>
      </c>
      <c r="ER6066" t="s">
        <v>10912</v>
      </c>
      <c r="EV6066">
        <v>17290260</v>
      </c>
      <c r="EW6066">
        <v>928</v>
      </c>
      <c r="EX6066">
        <v>221455</v>
      </c>
      <c r="EY6066" t="s">
        <v>13190</v>
      </c>
      <c r="EZ6066">
        <v>1</v>
      </c>
      <c r="FC6066">
        <v>95385</v>
      </c>
      <c r="FD6066" t="s">
        <v>3531</v>
      </c>
    </row>
    <row r="6067" spans="1:160" x14ac:dyDescent="0.3">
      <c r="A6067" t="str">
        <f>VLOOKUP(B6067,Table2[],3,FALSE)</f>
        <v>Digital</v>
      </c>
      <c r="B6067" t="str">
        <f>IF(OR(ISNUMBER(FIND("QVC",Z6067)),ISNUMBER(FIND("QVC",AL6067))),"QVC",IF(OR(ISNUMBER(FIND("NCO",H6067)),ISNUMBER(FIND("NCO",Y6067))), "NCO", IF(AL6067="consumer","PMD.com",VLOOKUP(LEFT(H6067,2),Tables!$E$1:$F$11,2,FALSE))))</f>
        <v>PMD.com</v>
      </c>
      <c r="C6067">
        <f t="shared" si="285"/>
        <v>5357</v>
      </c>
      <c r="D6067">
        <f t="shared" si="286"/>
        <v>1</v>
      </c>
      <c r="E6067" t="str">
        <f t="shared" ca="1" si="287"/>
        <v>MTD orders shipped</v>
      </c>
      <c r="F6067" t="s">
        <v>3539</v>
      </c>
      <c r="G6067" t="s">
        <v>335</v>
      </c>
      <c r="H6067" t="s">
        <v>10911</v>
      </c>
      <c r="I6067" s="6">
        <v>44013.718171296299</v>
      </c>
      <c r="J6067" t="s">
        <v>16</v>
      </c>
      <c r="K6067" s="6">
        <v>44014.739641203705</v>
      </c>
      <c r="M6067" t="s">
        <v>13186</v>
      </c>
      <c r="N6067" t="s">
        <v>13187</v>
      </c>
      <c r="Q6067" t="s">
        <v>11469</v>
      </c>
      <c r="R6067" t="s">
        <v>413</v>
      </c>
      <c r="S6067" t="s">
        <v>13188</v>
      </c>
      <c r="T6067" t="s">
        <v>338</v>
      </c>
      <c r="U6067" t="s">
        <v>530</v>
      </c>
      <c r="W6067" t="s">
        <v>13189</v>
      </c>
      <c r="Z6067" t="s">
        <v>13186</v>
      </c>
      <c r="AA6067" t="s">
        <v>13187</v>
      </c>
      <c r="AD6067" t="s">
        <v>11469</v>
      </c>
      <c r="AE6067" t="s">
        <v>413</v>
      </c>
      <c r="AF6067" t="s">
        <v>13188</v>
      </c>
      <c r="AG6067" t="s">
        <v>338</v>
      </c>
      <c r="AH6067" t="s">
        <v>530</v>
      </c>
      <c r="AJ6067" t="s">
        <v>13189</v>
      </c>
      <c r="AL6067" t="s">
        <v>339</v>
      </c>
      <c r="AM6067">
        <v>1</v>
      </c>
      <c r="AN6067">
        <v>1</v>
      </c>
      <c r="AO6067">
        <v>15182</v>
      </c>
      <c r="AQ6067">
        <v>124521</v>
      </c>
      <c r="AR6067">
        <v>5357</v>
      </c>
      <c r="AS6067" t="s">
        <v>87</v>
      </c>
      <c r="AT6067" t="s">
        <v>88</v>
      </c>
      <c r="AW6067" t="s">
        <v>340</v>
      </c>
      <c r="AX6067" t="s">
        <v>340</v>
      </c>
      <c r="AY6067" t="s">
        <v>351</v>
      </c>
      <c r="AZ6067" t="s">
        <v>379</v>
      </c>
      <c r="BY6067" t="s">
        <v>342</v>
      </c>
      <c r="EQ6067">
        <v>249142</v>
      </c>
      <c r="ER6067" t="s">
        <v>10912</v>
      </c>
      <c r="EV6067">
        <v>17290260</v>
      </c>
      <c r="EW6067">
        <v>928</v>
      </c>
      <c r="EX6067">
        <v>221455</v>
      </c>
      <c r="EY6067" t="s">
        <v>13190</v>
      </c>
      <c r="EZ6067">
        <v>1</v>
      </c>
      <c r="FC6067">
        <v>5357</v>
      </c>
      <c r="FD6067" t="s">
        <v>88</v>
      </c>
    </row>
    <row r="6068" spans="1:160" x14ac:dyDescent="0.3">
      <c r="A6068" t="str">
        <f>VLOOKUP(B6068,Table2[],3,FALSE)</f>
        <v>Digital</v>
      </c>
      <c r="B6068" t="str">
        <f>IF(OR(ISNUMBER(FIND("QVC",Z6068)),ISNUMBER(FIND("QVC",AL6068))),"QVC",IF(OR(ISNUMBER(FIND("NCO",H6068)),ISNUMBER(FIND("NCO",Y6068))), "NCO", IF(AL6068="consumer","PMD.com",VLOOKUP(LEFT(H6068,2),Tables!$E$1:$F$11,2,FALSE))))</f>
        <v>PMD.com</v>
      </c>
      <c r="C6068">
        <f t="shared" si="285"/>
        <v>5341030</v>
      </c>
      <c r="D6068">
        <f t="shared" si="286"/>
        <v>1</v>
      </c>
      <c r="E6068" t="str">
        <f t="shared" ca="1" si="287"/>
        <v>MTD orders shipped</v>
      </c>
      <c r="F6068" t="s">
        <v>3539</v>
      </c>
      <c r="G6068" t="s">
        <v>335</v>
      </c>
      <c r="H6068" t="s">
        <v>10911</v>
      </c>
      <c r="I6068" s="6">
        <v>44013.718171296299</v>
      </c>
      <c r="J6068" t="s">
        <v>16</v>
      </c>
      <c r="K6068" s="6">
        <v>44014.739641203705</v>
      </c>
      <c r="M6068" t="s">
        <v>13186</v>
      </c>
      <c r="N6068" t="s">
        <v>13187</v>
      </c>
      <c r="Q6068" t="s">
        <v>11469</v>
      </c>
      <c r="R6068" t="s">
        <v>413</v>
      </c>
      <c r="S6068" t="s">
        <v>13188</v>
      </c>
      <c r="T6068" t="s">
        <v>338</v>
      </c>
      <c r="U6068" t="s">
        <v>530</v>
      </c>
      <c r="W6068" t="s">
        <v>13189</v>
      </c>
      <c r="Z6068" t="s">
        <v>13186</v>
      </c>
      <c r="AA6068" t="s">
        <v>13187</v>
      </c>
      <c r="AD6068" t="s">
        <v>11469</v>
      </c>
      <c r="AE6068" t="s">
        <v>413</v>
      </c>
      <c r="AF6068" t="s">
        <v>13188</v>
      </c>
      <c r="AG6068" t="s">
        <v>338</v>
      </c>
      <c r="AH6068" t="s">
        <v>530</v>
      </c>
      <c r="AJ6068" t="s">
        <v>13189</v>
      </c>
      <c r="AL6068" t="s">
        <v>339</v>
      </c>
      <c r="AM6068">
        <v>1</v>
      </c>
      <c r="AN6068">
        <v>1</v>
      </c>
      <c r="AO6068">
        <v>12859</v>
      </c>
      <c r="AQ6068">
        <v>124642</v>
      </c>
      <c r="AR6068">
        <v>5341030</v>
      </c>
      <c r="AS6068" t="s">
        <v>925</v>
      </c>
      <c r="AT6068" t="s">
        <v>926</v>
      </c>
      <c r="AW6068" t="s">
        <v>366</v>
      </c>
      <c r="AX6068" t="s">
        <v>366</v>
      </c>
      <c r="AY6068" t="s">
        <v>345</v>
      </c>
      <c r="AZ6068" t="s">
        <v>346</v>
      </c>
      <c r="BY6068" t="s">
        <v>342</v>
      </c>
      <c r="EQ6068">
        <v>243275</v>
      </c>
      <c r="ER6068" t="s">
        <v>10912</v>
      </c>
      <c r="EV6068">
        <v>17290260</v>
      </c>
      <c r="EW6068">
        <v>928</v>
      </c>
      <c r="EX6068">
        <v>221455</v>
      </c>
      <c r="EY6068" t="s">
        <v>13190</v>
      </c>
      <c r="EZ6068">
        <v>1</v>
      </c>
      <c r="FC6068">
        <v>95385</v>
      </c>
      <c r="FD6068" t="s">
        <v>3531</v>
      </c>
    </row>
    <row r="6069" spans="1:160" x14ac:dyDescent="0.3">
      <c r="A6069" t="str">
        <f>VLOOKUP(B6069,Table2[],3,FALSE)</f>
        <v>Digital</v>
      </c>
      <c r="B6069" t="str">
        <f>IF(OR(ISNUMBER(FIND("QVC",Z6069)),ISNUMBER(FIND("QVC",AL6069))),"QVC",IF(OR(ISNUMBER(FIND("NCO",H6069)),ISNUMBER(FIND("NCO",Y6069))), "NCO", IF(AL6069="consumer","PMD.com",VLOOKUP(LEFT(H6069,2),Tables!$E$1:$F$11,2,FALSE))))</f>
        <v>PMD.com</v>
      </c>
      <c r="C6069">
        <f t="shared" si="285"/>
        <v>52430001</v>
      </c>
      <c r="D6069">
        <f t="shared" si="286"/>
        <v>1</v>
      </c>
      <c r="E6069" t="str">
        <f t="shared" ca="1" si="287"/>
        <v>MTD orders shipped</v>
      </c>
      <c r="F6069" t="s">
        <v>3539</v>
      </c>
      <c r="G6069" t="s">
        <v>335</v>
      </c>
      <c r="H6069" t="s">
        <v>10911</v>
      </c>
      <c r="I6069" s="6">
        <v>44013.718171296299</v>
      </c>
      <c r="J6069" t="s">
        <v>16</v>
      </c>
      <c r="K6069" s="6">
        <v>44014.739641203705</v>
      </c>
      <c r="M6069" t="s">
        <v>13186</v>
      </c>
      <c r="N6069" t="s">
        <v>13187</v>
      </c>
      <c r="Q6069" t="s">
        <v>11469</v>
      </c>
      <c r="R6069" t="s">
        <v>413</v>
      </c>
      <c r="S6069" t="s">
        <v>13188</v>
      </c>
      <c r="T6069" t="s">
        <v>338</v>
      </c>
      <c r="U6069" t="s">
        <v>530</v>
      </c>
      <c r="W6069" t="s">
        <v>13189</v>
      </c>
      <c r="Z6069" t="s">
        <v>13186</v>
      </c>
      <c r="AA6069" t="s">
        <v>13187</v>
      </c>
      <c r="AD6069" t="s">
        <v>11469</v>
      </c>
      <c r="AE6069" t="s">
        <v>413</v>
      </c>
      <c r="AF6069" t="s">
        <v>13188</v>
      </c>
      <c r="AG6069" t="s">
        <v>338</v>
      </c>
      <c r="AH6069" t="s">
        <v>530</v>
      </c>
      <c r="AJ6069" t="s">
        <v>13189</v>
      </c>
      <c r="AL6069" t="s">
        <v>339</v>
      </c>
      <c r="AM6069">
        <v>1</v>
      </c>
      <c r="AN6069">
        <v>1</v>
      </c>
      <c r="AO6069">
        <v>12063</v>
      </c>
      <c r="AQ6069">
        <v>127155</v>
      </c>
      <c r="AR6069">
        <v>52430001</v>
      </c>
      <c r="AS6069" t="s">
        <v>9635</v>
      </c>
      <c r="AT6069" t="s">
        <v>75</v>
      </c>
      <c r="AW6069" t="s">
        <v>340</v>
      </c>
      <c r="AX6069" t="s">
        <v>340</v>
      </c>
      <c r="AY6069" t="s">
        <v>357</v>
      </c>
      <c r="AZ6069" t="s">
        <v>363</v>
      </c>
      <c r="BY6069" t="s">
        <v>342</v>
      </c>
      <c r="EQ6069">
        <v>252868</v>
      </c>
      <c r="ER6069" t="s">
        <v>10912</v>
      </c>
      <c r="EV6069">
        <v>17290260</v>
      </c>
      <c r="EW6069">
        <v>928</v>
      </c>
      <c r="EX6069">
        <v>221455</v>
      </c>
      <c r="EY6069" t="s">
        <v>13190</v>
      </c>
      <c r="EZ6069">
        <v>1</v>
      </c>
      <c r="FC6069">
        <v>95385</v>
      </c>
      <c r="FD6069" t="s">
        <v>3531</v>
      </c>
    </row>
    <row r="6070" spans="1:160" x14ac:dyDescent="0.3">
      <c r="A6070" t="str">
        <f>VLOOKUP(B6070,Table2[],3,FALSE)</f>
        <v>Digital</v>
      </c>
      <c r="B6070" t="str">
        <f>IF(OR(ISNUMBER(FIND("QVC",Z6070)),ISNUMBER(FIND("QVC",AL6070))),"QVC",IF(OR(ISNUMBER(FIND("NCO",H6070)),ISNUMBER(FIND("NCO",Y6070))), "NCO", IF(AL6070="consumer","PMD.com",VLOOKUP(LEFT(H6070,2),Tables!$E$1:$F$11,2,FALSE))))</f>
        <v>PMD.com</v>
      </c>
      <c r="C6070" t="str">
        <f t="shared" si="285"/>
        <v>53500001A</v>
      </c>
      <c r="D6070">
        <f t="shared" si="286"/>
        <v>2</v>
      </c>
      <c r="E6070" t="str">
        <f t="shared" ca="1" si="287"/>
        <v>MTD orders shipped</v>
      </c>
      <c r="F6070" t="s">
        <v>3539</v>
      </c>
      <c r="G6070" t="s">
        <v>335</v>
      </c>
      <c r="H6070" t="s">
        <v>10911</v>
      </c>
      <c r="I6070" s="6">
        <v>44013.718171296299</v>
      </c>
      <c r="J6070" t="s">
        <v>16</v>
      </c>
      <c r="K6070" s="6">
        <v>44014.739641203705</v>
      </c>
      <c r="M6070" t="s">
        <v>13186</v>
      </c>
      <c r="N6070" t="s">
        <v>13187</v>
      </c>
      <c r="Q6070" t="s">
        <v>11469</v>
      </c>
      <c r="R6070" t="s">
        <v>413</v>
      </c>
      <c r="S6070" t="s">
        <v>13188</v>
      </c>
      <c r="T6070" t="s">
        <v>338</v>
      </c>
      <c r="U6070" t="s">
        <v>530</v>
      </c>
      <c r="W6070" t="s">
        <v>13189</v>
      </c>
      <c r="Z6070" t="s">
        <v>13186</v>
      </c>
      <c r="AA6070" t="s">
        <v>13187</v>
      </c>
      <c r="AD6070" t="s">
        <v>11469</v>
      </c>
      <c r="AE6070" t="s">
        <v>413</v>
      </c>
      <c r="AF6070" t="s">
        <v>13188</v>
      </c>
      <c r="AG6070" t="s">
        <v>338</v>
      </c>
      <c r="AH6070" t="s">
        <v>530</v>
      </c>
      <c r="AJ6070" t="s">
        <v>13189</v>
      </c>
      <c r="AL6070" t="s">
        <v>339</v>
      </c>
      <c r="AM6070">
        <v>2</v>
      </c>
      <c r="AN6070">
        <v>2</v>
      </c>
      <c r="AO6070">
        <v>1690</v>
      </c>
      <c r="AQ6070">
        <v>125277</v>
      </c>
      <c r="AR6070" t="s">
        <v>1242</v>
      </c>
      <c r="AS6070" t="s">
        <v>1243</v>
      </c>
      <c r="AT6070" t="s">
        <v>1244</v>
      </c>
      <c r="AW6070" t="s">
        <v>349</v>
      </c>
      <c r="AX6070" t="s">
        <v>553</v>
      </c>
      <c r="AY6070" t="s">
        <v>345</v>
      </c>
      <c r="AZ6070">
        <v>0</v>
      </c>
      <c r="EQ6070">
        <v>251914</v>
      </c>
      <c r="ER6070" t="s">
        <v>10912</v>
      </c>
      <c r="EV6070">
        <v>17290260</v>
      </c>
      <c r="EW6070">
        <v>928</v>
      </c>
      <c r="EX6070">
        <v>221455</v>
      </c>
      <c r="EY6070" t="s">
        <v>13190</v>
      </c>
      <c r="EZ6070">
        <v>1</v>
      </c>
      <c r="FC6070" t="s">
        <v>1242</v>
      </c>
      <c r="FD6070" t="s">
        <v>1244</v>
      </c>
    </row>
    <row r="6071" spans="1:160" x14ac:dyDescent="0.3">
      <c r="A6071" t="str">
        <f>VLOOKUP(B6071,Table2[],3,FALSE)</f>
        <v>Digital</v>
      </c>
      <c r="B6071" t="str">
        <f>IF(OR(ISNUMBER(FIND("QVC",Z6071)),ISNUMBER(FIND("QVC",AL6071))),"QVC",IF(OR(ISNUMBER(FIND("NCO",H6071)),ISNUMBER(FIND("NCO",Y6071))), "NCO", IF(AL6071="consumer","PMD.com",VLOOKUP(LEFT(H6071,2),Tables!$E$1:$F$11,2,FALSE))))</f>
        <v>PMD.com</v>
      </c>
      <c r="C6071">
        <f t="shared" si="285"/>
        <v>51090030</v>
      </c>
      <c r="D6071">
        <f t="shared" si="286"/>
        <v>1</v>
      </c>
      <c r="E6071" t="str">
        <f t="shared" ca="1" si="287"/>
        <v>MTD orders shipped</v>
      </c>
      <c r="F6071" t="s">
        <v>3539</v>
      </c>
      <c r="G6071" t="s">
        <v>335</v>
      </c>
      <c r="H6071" t="s">
        <v>10911</v>
      </c>
      <c r="I6071" s="6">
        <v>44013.718171296299</v>
      </c>
      <c r="J6071" t="s">
        <v>16</v>
      </c>
      <c r="K6071" s="6">
        <v>44014.739641203705</v>
      </c>
      <c r="M6071" t="s">
        <v>13186</v>
      </c>
      <c r="N6071" t="s">
        <v>13187</v>
      </c>
      <c r="Q6071" t="s">
        <v>11469</v>
      </c>
      <c r="R6071" t="s">
        <v>413</v>
      </c>
      <c r="S6071" t="s">
        <v>13188</v>
      </c>
      <c r="T6071" t="s">
        <v>338</v>
      </c>
      <c r="U6071" t="s">
        <v>530</v>
      </c>
      <c r="W6071" t="s">
        <v>13189</v>
      </c>
      <c r="Z6071" t="s">
        <v>13186</v>
      </c>
      <c r="AA6071" t="s">
        <v>13187</v>
      </c>
      <c r="AD6071" t="s">
        <v>11469</v>
      </c>
      <c r="AE6071" t="s">
        <v>413</v>
      </c>
      <c r="AF6071" t="s">
        <v>13188</v>
      </c>
      <c r="AG6071" t="s">
        <v>338</v>
      </c>
      <c r="AH6071" t="s">
        <v>530</v>
      </c>
      <c r="AJ6071" t="s">
        <v>13189</v>
      </c>
      <c r="AL6071" t="s">
        <v>339</v>
      </c>
      <c r="AM6071">
        <v>1</v>
      </c>
      <c r="AN6071">
        <v>1</v>
      </c>
      <c r="AO6071">
        <v>6688</v>
      </c>
      <c r="AQ6071">
        <v>125960</v>
      </c>
      <c r="AR6071">
        <v>51090030</v>
      </c>
      <c r="AS6071" t="s">
        <v>3043</v>
      </c>
      <c r="AT6071" t="s">
        <v>628</v>
      </c>
      <c r="AW6071" t="s">
        <v>343</v>
      </c>
      <c r="BY6071" t="s">
        <v>342</v>
      </c>
      <c r="BZ6071" t="b">
        <v>0</v>
      </c>
      <c r="EQ6071">
        <v>243047</v>
      </c>
      <c r="ER6071" t="s">
        <v>10912</v>
      </c>
      <c r="EV6071">
        <v>17290260</v>
      </c>
      <c r="EW6071">
        <v>928</v>
      </c>
      <c r="EX6071">
        <v>221455</v>
      </c>
      <c r="EY6071" t="s">
        <v>13190</v>
      </c>
      <c r="EZ6071">
        <v>1</v>
      </c>
      <c r="FC6071">
        <v>95385</v>
      </c>
      <c r="FD6071" t="s">
        <v>3531</v>
      </c>
    </row>
    <row r="6072" spans="1:160" x14ac:dyDescent="0.3">
      <c r="A6072" t="str">
        <f>VLOOKUP(B6072,Table2[],3,FALSE)</f>
        <v>Digital</v>
      </c>
      <c r="B6072" t="str">
        <f>IF(OR(ISNUMBER(FIND("QVC",Z6072)),ISNUMBER(FIND("QVC",AL6072))),"QVC",IF(OR(ISNUMBER(FIND("NCO",H6072)),ISNUMBER(FIND("NCO",Y6072))), "NCO", IF(AL6072="consumer","PMD.com",VLOOKUP(LEFT(H6072,2),Tables!$E$1:$F$11,2,FALSE))))</f>
        <v>PMD.com</v>
      </c>
      <c r="C6072">
        <f t="shared" si="285"/>
        <v>51090030</v>
      </c>
      <c r="D6072">
        <f t="shared" si="286"/>
        <v>1</v>
      </c>
      <c r="E6072" t="str">
        <f t="shared" ca="1" si="287"/>
        <v>MTD orders shipped</v>
      </c>
      <c r="F6072" t="s">
        <v>3539</v>
      </c>
      <c r="G6072" t="s">
        <v>335</v>
      </c>
      <c r="H6072" t="s">
        <v>13191</v>
      </c>
      <c r="I6072" s="6">
        <v>44014.597685185188</v>
      </c>
      <c r="J6072" t="s">
        <v>16</v>
      </c>
      <c r="K6072" s="6">
        <v>44014.740081018521</v>
      </c>
      <c r="M6072" t="s">
        <v>1151</v>
      </c>
      <c r="N6072" t="s">
        <v>2254</v>
      </c>
      <c r="O6072" t="s">
        <v>550</v>
      </c>
      <c r="Q6072" t="s">
        <v>527</v>
      </c>
      <c r="R6072" t="s">
        <v>365</v>
      </c>
      <c r="S6072">
        <v>95928</v>
      </c>
      <c r="T6072" t="s">
        <v>338</v>
      </c>
      <c r="U6072" t="s">
        <v>530</v>
      </c>
      <c r="W6072" t="s">
        <v>1099</v>
      </c>
      <c r="Z6072" t="s">
        <v>1151</v>
      </c>
      <c r="AA6072" t="s">
        <v>2254</v>
      </c>
      <c r="AB6072" t="s">
        <v>550</v>
      </c>
      <c r="AD6072" t="s">
        <v>527</v>
      </c>
      <c r="AE6072" t="s">
        <v>365</v>
      </c>
      <c r="AF6072">
        <v>95928</v>
      </c>
      <c r="AG6072" t="s">
        <v>338</v>
      </c>
      <c r="AH6072" t="s">
        <v>530</v>
      </c>
      <c r="AJ6072" t="s">
        <v>1099</v>
      </c>
      <c r="AL6072" t="s">
        <v>339</v>
      </c>
      <c r="AM6072">
        <v>1</v>
      </c>
      <c r="AN6072">
        <v>1</v>
      </c>
      <c r="AO6072">
        <v>6688</v>
      </c>
      <c r="AQ6072">
        <v>125960</v>
      </c>
      <c r="AR6072">
        <v>51090030</v>
      </c>
      <c r="AS6072" t="s">
        <v>3043</v>
      </c>
      <c r="AT6072" t="s">
        <v>628</v>
      </c>
      <c r="AW6072" t="s">
        <v>343</v>
      </c>
      <c r="BY6072" t="s">
        <v>342</v>
      </c>
      <c r="BZ6072" t="b">
        <v>0</v>
      </c>
      <c r="EQ6072">
        <v>243047</v>
      </c>
      <c r="ER6072" t="s">
        <v>13192</v>
      </c>
      <c r="EV6072">
        <v>17291164</v>
      </c>
      <c r="EW6072">
        <v>928</v>
      </c>
      <c r="EX6072">
        <v>221728</v>
      </c>
      <c r="EY6072" t="s">
        <v>13193</v>
      </c>
      <c r="EZ6072">
        <v>1</v>
      </c>
      <c r="FC6072">
        <v>95385</v>
      </c>
      <c r="FD6072" t="s">
        <v>3531</v>
      </c>
    </row>
    <row r="6073" spans="1:160" x14ac:dyDescent="0.3">
      <c r="A6073" t="str">
        <f>VLOOKUP(B6073,Table2[],3,FALSE)</f>
        <v>Digital</v>
      </c>
      <c r="B6073" t="str">
        <f>IF(OR(ISNUMBER(FIND("QVC",Z6073)),ISNUMBER(FIND("QVC",AL6073))),"QVC",IF(OR(ISNUMBER(FIND("NCO",H6073)),ISNUMBER(FIND("NCO",Y6073))), "NCO", IF(AL6073="consumer","PMD.com",VLOOKUP(LEFT(H6073,2),Tables!$E$1:$F$11,2,FALSE))))</f>
        <v>PMD.com</v>
      </c>
      <c r="C6073">
        <f t="shared" si="285"/>
        <v>51410001</v>
      </c>
      <c r="D6073">
        <f t="shared" si="286"/>
        <v>34</v>
      </c>
      <c r="E6073" t="str">
        <f t="shared" ca="1" si="287"/>
        <v>MTD orders shipped</v>
      </c>
      <c r="F6073" t="s">
        <v>3539</v>
      </c>
      <c r="G6073" t="s">
        <v>335</v>
      </c>
      <c r="H6073" t="s">
        <v>13191</v>
      </c>
      <c r="I6073" s="6">
        <v>44014.597685185188</v>
      </c>
      <c r="J6073" t="s">
        <v>16</v>
      </c>
      <c r="K6073" s="6">
        <v>44014.740081018521</v>
      </c>
      <c r="M6073" t="s">
        <v>1151</v>
      </c>
      <c r="N6073" t="s">
        <v>2254</v>
      </c>
      <c r="O6073" t="s">
        <v>550</v>
      </c>
      <c r="Q6073" t="s">
        <v>527</v>
      </c>
      <c r="R6073" t="s">
        <v>365</v>
      </c>
      <c r="S6073">
        <v>95928</v>
      </c>
      <c r="T6073" t="s">
        <v>338</v>
      </c>
      <c r="U6073" t="s">
        <v>530</v>
      </c>
      <c r="W6073" t="s">
        <v>1099</v>
      </c>
      <c r="Z6073" t="s">
        <v>1151</v>
      </c>
      <c r="AA6073" t="s">
        <v>2254</v>
      </c>
      <c r="AB6073" t="s">
        <v>550</v>
      </c>
      <c r="AD6073" t="s">
        <v>527</v>
      </c>
      <c r="AE6073" t="s">
        <v>365</v>
      </c>
      <c r="AF6073">
        <v>95928</v>
      </c>
      <c r="AG6073" t="s">
        <v>338</v>
      </c>
      <c r="AH6073" t="s">
        <v>530</v>
      </c>
      <c r="AJ6073" t="s">
        <v>1099</v>
      </c>
      <c r="AL6073" t="s">
        <v>339</v>
      </c>
      <c r="AM6073">
        <v>34</v>
      </c>
      <c r="AN6073">
        <v>34</v>
      </c>
      <c r="AO6073">
        <v>10146</v>
      </c>
      <c r="AQ6073">
        <v>124431</v>
      </c>
      <c r="AR6073">
        <v>51410001</v>
      </c>
      <c r="AS6073" t="s">
        <v>2386</v>
      </c>
      <c r="AT6073" t="s">
        <v>81</v>
      </c>
      <c r="AW6073" t="s">
        <v>340</v>
      </c>
      <c r="AX6073" t="s">
        <v>340</v>
      </c>
      <c r="AY6073" t="s">
        <v>432</v>
      </c>
      <c r="AZ6073">
        <v>0</v>
      </c>
      <c r="BY6073" t="s">
        <v>342</v>
      </c>
      <c r="EQ6073">
        <v>253369</v>
      </c>
      <c r="ER6073" t="s">
        <v>13192</v>
      </c>
      <c r="EV6073">
        <v>17291164</v>
      </c>
      <c r="EW6073">
        <v>928</v>
      </c>
      <c r="EX6073">
        <v>221728</v>
      </c>
      <c r="EY6073" t="s">
        <v>13193</v>
      </c>
      <c r="EZ6073">
        <v>1</v>
      </c>
      <c r="FC6073">
        <v>51410001</v>
      </c>
      <c r="FD6073" t="s">
        <v>81</v>
      </c>
    </row>
    <row r="6074" spans="1:160" x14ac:dyDescent="0.3">
      <c r="A6074" t="str">
        <f>VLOOKUP(B6074,Table2[],3,FALSE)</f>
        <v>Digital</v>
      </c>
      <c r="B6074" t="str">
        <f>IF(OR(ISNUMBER(FIND("QVC",Z6074)),ISNUMBER(FIND("QVC",AL6074))),"QVC",IF(OR(ISNUMBER(FIND("NCO",H6074)),ISNUMBER(FIND("NCO",Y6074))), "NCO", IF(AL6074="consumer","PMD.com",VLOOKUP(LEFT(H6074,2),Tables!$E$1:$F$11,2,FALSE))))</f>
        <v>PMD.com</v>
      </c>
      <c r="C6074">
        <f t="shared" si="285"/>
        <v>52430001</v>
      </c>
      <c r="D6074">
        <f t="shared" si="286"/>
        <v>1</v>
      </c>
      <c r="E6074" t="str">
        <f t="shared" ca="1" si="287"/>
        <v>MTD orders shipped</v>
      </c>
      <c r="F6074" t="s">
        <v>3539</v>
      </c>
      <c r="G6074" t="s">
        <v>335</v>
      </c>
      <c r="H6074" t="s">
        <v>13191</v>
      </c>
      <c r="I6074" s="6">
        <v>44014.597685185188</v>
      </c>
      <c r="J6074" t="s">
        <v>16</v>
      </c>
      <c r="K6074" s="6">
        <v>44014.740081018521</v>
      </c>
      <c r="M6074" t="s">
        <v>1151</v>
      </c>
      <c r="N6074" t="s">
        <v>2254</v>
      </c>
      <c r="O6074" t="s">
        <v>550</v>
      </c>
      <c r="Q6074" t="s">
        <v>527</v>
      </c>
      <c r="R6074" t="s">
        <v>365</v>
      </c>
      <c r="S6074">
        <v>95928</v>
      </c>
      <c r="T6074" t="s">
        <v>338</v>
      </c>
      <c r="U6074" t="s">
        <v>530</v>
      </c>
      <c r="W6074" t="s">
        <v>1099</v>
      </c>
      <c r="Z6074" t="s">
        <v>1151</v>
      </c>
      <c r="AA6074" t="s">
        <v>2254</v>
      </c>
      <c r="AB6074" t="s">
        <v>550</v>
      </c>
      <c r="AD6074" t="s">
        <v>527</v>
      </c>
      <c r="AE6074" t="s">
        <v>365</v>
      </c>
      <c r="AF6074">
        <v>95928</v>
      </c>
      <c r="AG6074" t="s">
        <v>338</v>
      </c>
      <c r="AH6074" t="s">
        <v>530</v>
      </c>
      <c r="AJ6074" t="s">
        <v>1099</v>
      </c>
      <c r="AL6074" t="s">
        <v>339</v>
      </c>
      <c r="AM6074">
        <v>1</v>
      </c>
      <c r="AN6074">
        <v>1</v>
      </c>
      <c r="AO6074">
        <v>12063</v>
      </c>
      <c r="AQ6074">
        <v>127155</v>
      </c>
      <c r="AR6074">
        <v>52430001</v>
      </c>
      <c r="AS6074" t="s">
        <v>9635</v>
      </c>
      <c r="AT6074" t="s">
        <v>75</v>
      </c>
      <c r="AW6074" t="s">
        <v>340</v>
      </c>
      <c r="AX6074" t="s">
        <v>340</v>
      </c>
      <c r="AY6074" t="s">
        <v>357</v>
      </c>
      <c r="AZ6074" t="s">
        <v>363</v>
      </c>
      <c r="BY6074" t="s">
        <v>342</v>
      </c>
      <c r="EQ6074">
        <v>252868</v>
      </c>
      <c r="ER6074" t="s">
        <v>13192</v>
      </c>
      <c r="EV6074">
        <v>17291164</v>
      </c>
      <c r="EW6074">
        <v>928</v>
      </c>
      <c r="EX6074">
        <v>221728</v>
      </c>
      <c r="EY6074" t="s">
        <v>13193</v>
      </c>
      <c r="EZ6074">
        <v>1</v>
      </c>
      <c r="FC6074">
        <v>95385</v>
      </c>
      <c r="FD6074" t="s">
        <v>3531</v>
      </c>
    </row>
    <row r="6075" spans="1:160" x14ac:dyDescent="0.3">
      <c r="A6075" t="str">
        <f>VLOOKUP(B6075,Table2[],3,FALSE)</f>
        <v>Digital</v>
      </c>
      <c r="B6075" t="str">
        <f>IF(OR(ISNUMBER(FIND("QVC",Z6075)),ISNUMBER(FIND("QVC",AL6075))),"QVC",IF(OR(ISNUMBER(FIND("NCO",H6075)),ISNUMBER(FIND("NCO",Y6075))), "NCO", IF(AL6075="consumer","PMD.com",VLOOKUP(LEFT(H6075,2),Tables!$E$1:$F$11,2,FALSE))))</f>
        <v>PMD.com</v>
      </c>
      <c r="C6075">
        <f t="shared" si="285"/>
        <v>5341030</v>
      </c>
      <c r="D6075">
        <f t="shared" si="286"/>
        <v>1</v>
      </c>
      <c r="E6075" t="str">
        <f t="shared" ca="1" si="287"/>
        <v>MTD orders shipped</v>
      </c>
      <c r="F6075" t="s">
        <v>3539</v>
      </c>
      <c r="G6075" t="s">
        <v>335</v>
      </c>
      <c r="H6075" t="s">
        <v>13191</v>
      </c>
      <c r="I6075" s="6">
        <v>44014.597685185188</v>
      </c>
      <c r="J6075" t="s">
        <v>16</v>
      </c>
      <c r="K6075" s="6">
        <v>44014.740081018521</v>
      </c>
      <c r="M6075" t="s">
        <v>1151</v>
      </c>
      <c r="N6075" t="s">
        <v>2254</v>
      </c>
      <c r="O6075" t="s">
        <v>550</v>
      </c>
      <c r="Q6075" t="s">
        <v>527</v>
      </c>
      <c r="R6075" t="s">
        <v>365</v>
      </c>
      <c r="S6075">
        <v>95928</v>
      </c>
      <c r="T6075" t="s">
        <v>338</v>
      </c>
      <c r="U6075" t="s">
        <v>530</v>
      </c>
      <c r="W6075" t="s">
        <v>1099</v>
      </c>
      <c r="Z6075" t="s">
        <v>1151</v>
      </c>
      <c r="AA6075" t="s">
        <v>2254</v>
      </c>
      <c r="AB6075" t="s">
        <v>550</v>
      </c>
      <c r="AD6075" t="s">
        <v>527</v>
      </c>
      <c r="AE6075" t="s">
        <v>365</v>
      </c>
      <c r="AF6075">
        <v>95928</v>
      </c>
      <c r="AG6075" t="s">
        <v>338</v>
      </c>
      <c r="AH6075" t="s">
        <v>530</v>
      </c>
      <c r="AJ6075" t="s">
        <v>1099</v>
      </c>
      <c r="AL6075" t="s">
        <v>339</v>
      </c>
      <c r="AM6075">
        <v>1</v>
      </c>
      <c r="AN6075">
        <v>1</v>
      </c>
      <c r="AO6075">
        <v>12859</v>
      </c>
      <c r="AQ6075">
        <v>124642</v>
      </c>
      <c r="AR6075">
        <v>5341030</v>
      </c>
      <c r="AS6075" t="s">
        <v>925</v>
      </c>
      <c r="AT6075" t="s">
        <v>926</v>
      </c>
      <c r="AW6075" t="s">
        <v>366</v>
      </c>
      <c r="AX6075" t="s">
        <v>366</v>
      </c>
      <c r="AY6075" t="s">
        <v>345</v>
      </c>
      <c r="AZ6075" t="s">
        <v>346</v>
      </c>
      <c r="BY6075" t="s">
        <v>342</v>
      </c>
      <c r="EQ6075">
        <v>243275</v>
      </c>
      <c r="ER6075" t="s">
        <v>13192</v>
      </c>
      <c r="EV6075">
        <v>17291164</v>
      </c>
      <c r="EW6075">
        <v>928</v>
      </c>
      <c r="EX6075">
        <v>221728</v>
      </c>
      <c r="EY6075" t="s">
        <v>13193</v>
      </c>
      <c r="EZ6075">
        <v>1</v>
      </c>
      <c r="FC6075">
        <v>95385</v>
      </c>
      <c r="FD6075" t="s">
        <v>3531</v>
      </c>
    </row>
    <row r="6076" spans="1:160" x14ac:dyDescent="0.3">
      <c r="A6076" t="str">
        <f>VLOOKUP(B6076,Table2[],3,FALSE)</f>
        <v>Digital</v>
      </c>
      <c r="B6076" t="str">
        <f>IF(OR(ISNUMBER(FIND("QVC",Z6076)),ISNUMBER(FIND("QVC",AL6076))),"QVC",IF(OR(ISNUMBER(FIND("NCO",H6076)),ISNUMBER(FIND("NCO",Y6076))), "NCO", IF(AL6076="consumer","PMD.com",VLOOKUP(LEFT(H6076,2),Tables!$E$1:$F$11,2,FALSE))))</f>
        <v>PMD.com</v>
      </c>
      <c r="C6076">
        <f t="shared" si="285"/>
        <v>53920001</v>
      </c>
      <c r="D6076">
        <f t="shared" si="286"/>
        <v>1</v>
      </c>
      <c r="E6076" t="str">
        <f t="shared" ca="1" si="287"/>
        <v>MTD orders shipped</v>
      </c>
      <c r="F6076" t="s">
        <v>3539</v>
      </c>
      <c r="G6076" t="s">
        <v>335</v>
      </c>
      <c r="H6076" t="s">
        <v>13191</v>
      </c>
      <c r="I6076" s="6">
        <v>44014.597685185188</v>
      </c>
      <c r="J6076" t="s">
        <v>16</v>
      </c>
      <c r="K6076" s="6">
        <v>44014.740081018521</v>
      </c>
      <c r="M6076" t="s">
        <v>1151</v>
      </c>
      <c r="N6076" t="s">
        <v>2254</v>
      </c>
      <c r="O6076" t="s">
        <v>550</v>
      </c>
      <c r="Q6076" t="s">
        <v>527</v>
      </c>
      <c r="R6076" t="s">
        <v>365</v>
      </c>
      <c r="S6076">
        <v>95928</v>
      </c>
      <c r="T6076" t="s">
        <v>338</v>
      </c>
      <c r="U6076" t="s">
        <v>530</v>
      </c>
      <c r="W6076" t="s">
        <v>1099</v>
      </c>
      <c r="Z6076" t="s">
        <v>1151</v>
      </c>
      <c r="AA6076" t="s">
        <v>2254</v>
      </c>
      <c r="AB6076" t="s">
        <v>550</v>
      </c>
      <c r="AD6076" t="s">
        <v>527</v>
      </c>
      <c r="AE6076" t="s">
        <v>365</v>
      </c>
      <c r="AF6076">
        <v>95928</v>
      </c>
      <c r="AG6076" t="s">
        <v>338</v>
      </c>
      <c r="AH6076" t="s">
        <v>530</v>
      </c>
      <c r="AJ6076" t="s">
        <v>1099</v>
      </c>
      <c r="AL6076" t="s">
        <v>339</v>
      </c>
      <c r="AM6076">
        <v>1</v>
      </c>
      <c r="AN6076">
        <v>1</v>
      </c>
      <c r="AO6076">
        <v>14899</v>
      </c>
      <c r="AQ6076">
        <v>124468</v>
      </c>
      <c r="AR6076">
        <v>53920001</v>
      </c>
      <c r="AS6076" t="s">
        <v>42</v>
      </c>
      <c r="AT6076" t="s">
        <v>40</v>
      </c>
      <c r="AW6076" t="s">
        <v>343</v>
      </c>
      <c r="BY6076" t="s">
        <v>342</v>
      </c>
      <c r="EQ6076">
        <v>247476</v>
      </c>
      <c r="ER6076" t="s">
        <v>13192</v>
      </c>
      <c r="EV6076">
        <v>17291164</v>
      </c>
      <c r="EW6076">
        <v>928</v>
      </c>
      <c r="EX6076">
        <v>221728</v>
      </c>
      <c r="EY6076" t="s">
        <v>13193</v>
      </c>
      <c r="EZ6076">
        <v>1</v>
      </c>
      <c r="FC6076">
        <v>95385</v>
      </c>
      <c r="FD6076" t="s">
        <v>3531</v>
      </c>
    </row>
    <row r="6077" spans="1:160" x14ac:dyDescent="0.3">
      <c r="A6077" t="str">
        <f>VLOOKUP(B6077,Table2[],3,FALSE)</f>
        <v>Digital</v>
      </c>
      <c r="B6077" t="str">
        <f>IF(OR(ISNUMBER(FIND("QVC",Z6077)),ISNUMBER(FIND("QVC",AL6077))),"QVC",IF(OR(ISNUMBER(FIND("NCO",H6077)),ISNUMBER(FIND("NCO",Y6077))), "NCO", IF(AL6077="consumer","PMD.com",VLOOKUP(LEFT(H6077,2),Tables!$E$1:$F$11,2,FALSE))))</f>
        <v>PMD.com</v>
      </c>
      <c r="C6077">
        <f t="shared" si="285"/>
        <v>53920001</v>
      </c>
      <c r="D6077">
        <f t="shared" si="286"/>
        <v>1</v>
      </c>
      <c r="E6077" t="str">
        <f t="shared" ca="1" si="287"/>
        <v>MTD orders shipped</v>
      </c>
      <c r="F6077" t="s">
        <v>3539</v>
      </c>
      <c r="G6077" t="s">
        <v>335</v>
      </c>
      <c r="H6077" t="s">
        <v>13194</v>
      </c>
      <c r="I6077" s="6">
        <v>44014.604456018518</v>
      </c>
      <c r="J6077" t="s">
        <v>16</v>
      </c>
      <c r="K6077" s="6">
        <v>44014.740439814814</v>
      </c>
      <c r="M6077" t="s">
        <v>13195</v>
      </c>
      <c r="N6077" t="s">
        <v>13196</v>
      </c>
      <c r="Q6077" t="s">
        <v>13197</v>
      </c>
      <c r="R6077" t="s">
        <v>370</v>
      </c>
      <c r="S6077" t="s">
        <v>13198</v>
      </c>
      <c r="T6077" t="s">
        <v>338</v>
      </c>
      <c r="U6077" t="s">
        <v>530</v>
      </c>
      <c r="W6077" t="s">
        <v>13199</v>
      </c>
      <c r="Z6077" t="s">
        <v>13195</v>
      </c>
      <c r="AA6077" t="s">
        <v>13196</v>
      </c>
      <c r="AD6077" t="s">
        <v>13197</v>
      </c>
      <c r="AE6077" t="s">
        <v>370</v>
      </c>
      <c r="AF6077" t="s">
        <v>13198</v>
      </c>
      <c r="AG6077" t="s">
        <v>338</v>
      </c>
      <c r="AH6077" t="s">
        <v>530</v>
      </c>
      <c r="AJ6077" t="s">
        <v>13199</v>
      </c>
      <c r="AL6077" t="s">
        <v>339</v>
      </c>
      <c r="AM6077">
        <v>1</v>
      </c>
      <c r="AN6077">
        <v>1</v>
      </c>
      <c r="AO6077">
        <v>14899</v>
      </c>
      <c r="AQ6077">
        <v>124468</v>
      </c>
      <c r="AR6077">
        <v>53920001</v>
      </c>
      <c r="AS6077" t="s">
        <v>42</v>
      </c>
      <c r="AT6077" t="s">
        <v>40</v>
      </c>
      <c r="AW6077" t="s">
        <v>343</v>
      </c>
      <c r="BY6077" t="s">
        <v>342</v>
      </c>
      <c r="EQ6077">
        <v>247476</v>
      </c>
      <c r="ER6077" t="s">
        <v>13200</v>
      </c>
      <c r="EV6077">
        <v>17291171</v>
      </c>
      <c r="EW6077">
        <v>928</v>
      </c>
      <c r="EX6077">
        <v>221735</v>
      </c>
      <c r="EY6077" t="s">
        <v>13201</v>
      </c>
      <c r="EZ6077">
        <v>1</v>
      </c>
      <c r="FC6077">
        <v>95384</v>
      </c>
      <c r="FD6077" t="s">
        <v>3530</v>
      </c>
    </row>
    <row r="6078" spans="1:160" x14ac:dyDescent="0.3">
      <c r="A6078" t="str">
        <f>VLOOKUP(B6078,Table2[],3,FALSE)</f>
        <v>Digital</v>
      </c>
      <c r="B6078" t="str">
        <f>IF(OR(ISNUMBER(FIND("QVC",Z6078)),ISNUMBER(FIND("QVC",AL6078))),"QVC",IF(OR(ISNUMBER(FIND("NCO",H6078)),ISNUMBER(FIND("NCO",Y6078))), "NCO", IF(AL6078="consumer","PMD.com",VLOOKUP(LEFT(H6078,2),Tables!$E$1:$F$11,2,FALSE))))</f>
        <v>PMD.com</v>
      </c>
      <c r="C6078">
        <f t="shared" si="285"/>
        <v>5342</v>
      </c>
      <c r="D6078">
        <f t="shared" si="286"/>
        <v>1</v>
      </c>
      <c r="E6078" t="str">
        <f t="shared" ca="1" si="287"/>
        <v>MTD orders shipped</v>
      </c>
      <c r="F6078" t="s">
        <v>3539</v>
      </c>
      <c r="G6078" t="s">
        <v>335</v>
      </c>
      <c r="H6078" t="s">
        <v>13194</v>
      </c>
      <c r="I6078" s="6">
        <v>44014.604456018518</v>
      </c>
      <c r="J6078" t="s">
        <v>16</v>
      </c>
      <c r="K6078" s="6">
        <v>44014.740439814814</v>
      </c>
      <c r="M6078" t="s">
        <v>13195</v>
      </c>
      <c r="N6078" t="s">
        <v>13196</v>
      </c>
      <c r="Q6078" t="s">
        <v>13197</v>
      </c>
      <c r="R6078" t="s">
        <v>370</v>
      </c>
      <c r="S6078" t="s">
        <v>13198</v>
      </c>
      <c r="T6078" t="s">
        <v>338</v>
      </c>
      <c r="U6078" t="s">
        <v>530</v>
      </c>
      <c r="W6078" t="s">
        <v>13199</v>
      </c>
      <c r="Z6078" t="s">
        <v>13195</v>
      </c>
      <c r="AA6078" t="s">
        <v>13196</v>
      </c>
      <c r="AD6078" t="s">
        <v>13197</v>
      </c>
      <c r="AE6078" t="s">
        <v>370</v>
      </c>
      <c r="AF6078" t="s">
        <v>13198</v>
      </c>
      <c r="AG6078" t="s">
        <v>338</v>
      </c>
      <c r="AH6078" t="s">
        <v>530</v>
      </c>
      <c r="AJ6078" t="s">
        <v>13199</v>
      </c>
      <c r="AL6078" t="s">
        <v>339</v>
      </c>
      <c r="AM6078">
        <v>1</v>
      </c>
      <c r="AN6078">
        <v>1</v>
      </c>
      <c r="AO6078">
        <v>13280</v>
      </c>
      <c r="AQ6078">
        <v>123849</v>
      </c>
      <c r="AR6078">
        <v>5342</v>
      </c>
      <c r="AS6078" t="s">
        <v>1867</v>
      </c>
      <c r="AT6078" t="s">
        <v>149</v>
      </c>
      <c r="AW6078" t="s">
        <v>340</v>
      </c>
      <c r="AX6078" t="s">
        <v>340</v>
      </c>
      <c r="AY6078" t="s">
        <v>345</v>
      </c>
      <c r="AZ6078" t="s">
        <v>346</v>
      </c>
      <c r="BY6078" t="s">
        <v>342</v>
      </c>
      <c r="EQ6078">
        <v>244853</v>
      </c>
      <c r="ER6078" t="s">
        <v>13200</v>
      </c>
      <c r="EV6078">
        <v>17291171</v>
      </c>
      <c r="EW6078">
        <v>928</v>
      </c>
      <c r="EX6078">
        <v>221735</v>
      </c>
      <c r="EY6078" t="s">
        <v>13201</v>
      </c>
      <c r="EZ6078">
        <v>1</v>
      </c>
      <c r="FC6078">
        <v>5342</v>
      </c>
      <c r="FD6078" t="s">
        <v>149</v>
      </c>
    </row>
    <row r="6079" spans="1:160" x14ac:dyDescent="0.3">
      <c r="A6079" t="str">
        <f>VLOOKUP(B6079,Table2[],3,FALSE)</f>
        <v>Digital</v>
      </c>
      <c r="B6079" t="str">
        <f>IF(OR(ISNUMBER(FIND("QVC",Z6079)),ISNUMBER(FIND("QVC",AL6079))),"QVC",IF(OR(ISNUMBER(FIND("NCO",H6079)),ISNUMBER(FIND("NCO",Y6079))), "NCO", IF(AL6079="consumer","PMD.com",VLOOKUP(LEFT(H6079,2),Tables!$E$1:$F$11,2,FALSE))))</f>
        <v>PMD.com</v>
      </c>
      <c r="C6079">
        <f t="shared" si="285"/>
        <v>52430001</v>
      </c>
      <c r="D6079">
        <f t="shared" si="286"/>
        <v>1</v>
      </c>
      <c r="E6079" t="str">
        <f t="shared" ca="1" si="287"/>
        <v>MTD orders shipped</v>
      </c>
      <c r="F6079" t="s">
        <v>3539</v>
      </c>
      <c r="G6079" t="s">
        <v>335</v>
      </c>
      <c r="H6079" t="s">
        <v>13194</v>
      </c>
      <c r="I6079" s="6">
        <v>44014.604456018518</v>
      </c>
      <c r="J6079" t="s">
        <v>16</v>
      </c>
      <c r="K6079" s="6">
        <v>44014.740439814814</v>
      </c>
      <c r="M6079" t="s">
        <v>13195</v>
      </c>
      <c r="N6079" t="s">
        <v>13196</v>
      </c>
      <c r="Q6079" t="s">
        <v>13197</v>
      </c>
      <c r="R6079" t="s">
        <v>370</v>
      </c>
      <c r="S6079" t="s">
        <v>13198</v>
      </c>
      <c r="T6079" t="s">
        <v>338</v>
      </c>
      <c r="U6079" t="s">
        <v>530</v>
      </c>
      <c r="W6079" t="s">
        <v>13199</v>
      </c>
      <c r="Z6079" t="s">
        <v>13195</v>
      </c>
      <c r="AA6079" t="s">
        <v>13196</v>
      </c>
      <c r="AD6079" t="s">
        <v>13197</v>
      </c>
      <c r="AE6079" t="s">
        <v>370</v>
      </c>
      <c r="AF6079" t="s">
        <v>13198</v>
      </c>
      <c r="AG6079" t="s">
        <v>338</v>
      </c>
      <c r="AH6079" t="s">
        <v>530</v>
      </c>
      <c r="AJ6079" t="s">
        <v>13199</v>
      </c>
      <c r="AL6079" t="s">
        <v>339</v>
      </c>
      <c r="AM6079">
        <v>1</v>
      </c>
      <c r="AN6079">
        <v>1</v>
      </c>
      <c r="AO6079">
        <v>12063</v>
      </c>
      <c r="AQ6079">
        <v>127155</v>
      </c>
      <c r="AR6079">
        <v>52430001</v>
      </c>
      <c r="AS6079" t="s">
        <v>9635</v>
      </c>
      <c r="AT6079" t="s">
        <v>75</v>
      </c>
      <c r="AW6079" t="s">
        <v>340</v>
      </c>
      <c r="AX6079" t="s">
        <v>340</v>
      </c>
      <c r="AY6079" t="s">
        <v>357</v>
      </c>
      <c r="AZ6079" t="s">
        <v>363</v>
      </c>
      <c r="BY6079" t="s">
        <v>342</v>
      </c>
      <c r="EQ6079">
        <v>252868</v>
      </c>
      <c r="ER6079" t="s">
        <v>13200</v>
      </c>
      <c r="EV6079">
        <v>17291171</v>
      </c>
      <c r="EW6079">
        <v>928</v>
      </c>
      <c r="EX6079">
        <v>221735</v>
      </c>
      <c r="EY6079" t="s">
        <v>13201</v>
      </c>
      <c r="EZ6079">
        <v>1</v>
      </c>
      <c r="FC6079">
        <v>95384</v>
      </c>
      <c r="FD6079" t="s">
        <v>3530</v>
      </c>
    </row>
    <row r="6080" spans="1:160" x14ac:dyDescent="0.3">
      <c r="A6080" t="str">
        <f>VLOOKUP(B6080,Table2[],3,FALSE)</f>
        <v>Digital</v>
      </c>
      <c r="B6080" t="str">
        <f>IF(OR(ISNUMBER(FIND("QVC",Z6080)),ISNUMBER(FIND("QVC",AL6080))),"QVC",IF(OR(ISNUMBER(FIND("NCO",H6080)),ISNUMBER(FIND("NCO",Y6080))), "NCO", IF(AL6080="consumer","PMD.com",VLOOKUP(LEFT(H6080,2),Tables!$E$1:$F$11,2,FALSE))))</f>
        <v>PMD.com</v>
      </c>
      <c r="C6080">
        <f t="shared" si="285"/>
        <v>53440001</v>
      </c>
      <c r="D6080">
        <f t="shared" si="286"/>
        <v>1</v>
      </c>
      <c r="E6080" t="str">
        <f t="shared" ca="1" si="287"/>
        <v>MTD orders shipped</v>
      </c>
      <c r="F6080" t="s">
        <v>3539</v>
      </c>
      <c r="G6080" t="s">
        <v>335</v>
      </c>
      <c r="H6080" t="s">
        <v>13194</v>
      </c>
      <c r="I6080" s="6">
        <v>44014.604456018518</v>
      </c>
      <c r="J6080" t="s">
        <v>16</v>
      </c>
      <c r="K6080" s="6">
        <v>44014.740439814814</v>
      </c>
      <c r="M6080" t="s">
        <v>13195</v>
      </c>
      <c r="N6080" t="s">
        <v>13196</v>
      </c>
      <c r="Q6080" t="s">
        <v>13197</v>
      </c>
      <c r="R6080" t="s">
        <v>370</v>
      </c>
      <c r="S6080" t="s">
        <v>13198</v>
      </c>
      <c r="T6080" t="s">
        <v>338</v>
      </c>
      <c r="U6080" t="s">
        <v>530</v>
      </c>
      <c r="W6080" t="s">
        <v>13199</v>
      </c>
      <c r="Z6080" t="s">
        <v>13195</v>
      </c>
      <c r="AA6080" t="s">
        <v>13196</v>
      </c>
      <c r="AD6080" t="s">
        <v>13197</v>
      </c>
      <c r="AE6080" t="s">
        <v>370</v>
      </c>
      <c r="AF6080" t="s">
        <v>13198</v>
      </c>
      <c r="AG6080" t="s">
        <v>338</v>
      </c>
      <c r="AH6080" t="s">
        <v>530</v>
      </c>
      <c r="AJ6080" t="s">
        <v>13199</v>
      </c>
      <c r="AL6080" t="s">
        <v>339</v>
      </c>
      <c r="AM6080">
        <v>1</v>
      </c>
      <c r="AN6080">
        <v>1</v>
      </c>
      <c r="AO6080">
        <v>7642</v>
      </c>
      <c r="AQ6080">
        <v>124700</v>
      </c>
      <c r="AR6080">
        <v>53440001</v>
      </c>
      <c r="AS6080" t="s">
        <v>1240</v>
      </c>
      <c r="AT6080" t="s">
        <v>116</v>
      </c>
      <c r="AW6080" t="s">
        <v>340</v>
      </c>
      <c r="AX6080" t="s">
        <v>340</v>
      </c>
      <c r="AY6080" t="s">
        <v>345</v>
      </c>
      <c r="AZ6080" t="s">
        <v>345</v>
      </c>
      <c r="BY6080" t="s">
        <v>342</v>
      </c>
      <c r="EQ6080">
        <v>252960</v>
      </c>
      <c r="ER6080" t="s">
        <v>13200</v>
      </c>
      <c r="EV6080">
        <v>17291171</v>
      </c>
      <c r="EW6080">
        <v>928</v>
      </c>
      <c r="EX6080">
        <v>221735</v>
      </c>
      <c r="EY6080" t="s">
        <v>13201</v>
      </c>
      <c r="EZ6080">
        <v>1</v>
      </c>
      <c r="FC6080">
        <v>53440001</v>
      </c>
      <c r="FD6080" t="s">
        <v>116</v>
      </c>
    </row>
    <row r="6081" spans="1:160" x14ac:dyDescent="0.3">
      <c r="A6081" t="str">
        <f>VLOOKUP(B6081,Table2[],3,FALSE)</f>
        <v>Digital</v>
      </c>
      <c r="B6081" t="str">
        <f>IF(OR(ISNUMBER(FIND("QVC",Z6081)),ISNUMBER(FIND("QVC",AL6081))),"QVC",IF(OR(ISNUMBER(FIND("NCO",H6081)),ISNUMBER(FIND("NCO",Y6081))), "NCO", IF(AL6081="consumer","PMD.com",VLOOKUP(LEFT(H6081,2),Tables!$E$1:$F$11,2,FALSE))))</f>
        <v>PMD.com</v>
      </c>
      <c r="C6081">
        <f t="shared" si="285"/>
        <v>51090030</v>
      </c>
      <c r="D6081">
        <f t="shared" si="286"/>
        <v>1</v>
      </c>
      <c r="E6081" t="str">
        <f t="shared" ca="1" si="287"/>
        <v>MTD orders shipped</v>
      </c>
      <c r="F6081" t="s">
        <v>3539</v>
      </c>
      <c r="G6081" t="s">
        <v>335</v>
      </c>
      <c r="H6081" t="s">
        <v>13194</v>
      </c>
      <c r="I6081" s="6">
        <v>44014.604456018518</v>
      </c>
      <c r="J6081" t="s">
        <v>16</v>
      </c>
      <c r="K6081" s="6">
        <v>44014.740439814814</v>
      </c>
      <c r="M6081" t="s">
        <v>13195</v>
      </c>
      <c r="N6081" t="s">
        <v>13196</v>
      </c>
      <c r="Q6081" t="s">
        <v>13197</v>
      </c>
      <c r="R6081" t="s">
        <v>370</v>
      </c>
      <c r="S6081" t="s">
        <v>13198</v>
      </c>
      <c r="T6081" t="s">
        <v>338</v>
      </c>
      <c r="U6081" t="s">
        <v>530</v>
      </c>
      <c r="W6081" t="s">
        <v>13199</v>
      </c>
      <c r="Z6081" t="s">
        <v>13195</v>
      </c>
      <c r="AA6081" t="s">
        <v>13196</v>
      </c>
      <c r="AD6081" t="s">
        <v>13197</v>
      </c>
      <c r="AE6081" t="s">
        <v>370</v>
      </c>
      <c r="AF6081" t="s">
        <v>13198</v>
      </c>
      <c r="AG6081" t="s">
        <v>338</v>
      </c>
      <c r="AH6081" t="s">
        <v>530</v>
      </c>
      <c r="AJ6081" t="s">
        <v>13199</v>
      </c>
      <c r="AL6081" t="s">
        <v>339</v>
      </c>
      <c r="AM6081">
        <v>1</v>
      </c>
      <c r="AN6081">
        <v>1</v>
      </c>
      <c r="AO6081">
        <v>6688</v>
      </c>
      <c r="AQ6081">
        <v>125960</v>
      </c>
      <c r="AR6081">
        <v>51090030</v>
      </c>
      <c r="AS6081" t="s">
        <v>3043</v>
      </c>
      <c r="AT6081" t="s">
        <v>628</v>
      </c>
      <c r="AW6081" t="s">
        <v>343</v>
      </c>
      <c r="BY6081" t="s">
        <v>342</v>
      </c>
      <c r="BZ6081" t="b">
        <v>0</v>
      </c>
      <c r="EQ6081">
        <v>243047</v>
      </c>
      <c r="ER6081" t="s">
        <v>13200</v>
      </c>
      <c r="EV6081">
        <v>17291171</v>
      </c>
      <c r="EW6081">
        <v>928</v>
      </c>
      <c r="EX6081">
        <v>221735</v>
      </c>
      <c r="EY6081" t="s">
        <v>13201</v>
      </c>
      <c r="EZ6081">
        <v>1</v>
      </c>
      <c r="FC6081">
        <v>95384</v>
      </c>
      <c r="FD6081" t="s">
        <v>3530</v>
      </c>
    </row>
    <row r="6082" spans="1:160" x14ac:dyDescent="0.3">
      <c r="A6082" t="str">
        <f>VLOOKUP(B6082,Table2[],3,FALSE)</f>
        <v>Digital</v>
      </c>
      <c r="B6082" t="str">
        <f>IF(OR(ISNUMBER(FIND("QVC",Z6082)),ISNUMBER(FIND("QVC",AL6082))),"QVC",IF(OR(ISNUMBER(FIND("NCO",H6082)),ISNUMBER(FIND("NCO",Y6082))), "NCO", IF(AL6082="consumer","PMD.com",VLOOKUP(LEFT(H6082,2),Tables!$E$1:$F$11,2,FALSE))))</f>
        <v>PMD.com</v>
      </c>
      <c r="C6082">
        <f t="shared" si="285"/>
        <v>51090030</v>
      </c>
      <c r="D6082">
        <f t="shared" si="286"/>
        <v>1</v>
      </c>
      <c r="E6082" t="str">
        <f t="shared" ca="1" si="287"/>
        <v>MTD orders shipped</v>
      </c>
      <c r="F6082" t="s">
        <v>3539</v>
      </c>
      <c r="G6082" t="s">
        <v>335</v>
      </c>
      <c r="H6082" t="s">
        <v>11014</v>
      </c>
      <c r="I6082" s="6">
        <v>44013.943287037036</v>
      </c>
      <c r="J6082" t="s">
        <v>16</v>
      </c>
      <c r="K6082" s="6">
        <v>44014.740983796299</v>
      </c>
      <c r="M6082" t="s">
        <v>13202</v>
      </c>
      <c r="N6082" t="s">
        <v>13203</v>
      </c>
      <c r="Q6082" t="s">
        <v>7224</v>
      </c>
      <c r="R6082" t="s">
        <v>376</v>
      </c>
      <c r="S6082" t="s">
        <v>13204</v>
      </c>
      <c r="T6082" t="s">
        <v>338</v>
      </c>
      <c r="U6082" t="s">
        <v>530</v>
      </c>
      <c r="W6082" t="s">
        <v>13205</v>
      </c>
      <c r="Z6082" t="s">
        <v>13202</v>
      </c>
      <c r="AA6082" t="s">
        <v>13203</v>
      </c>
      <c r="AD6082" t="s">
        <v>7224</v>
      </c>
      <c r="AE6082" t="s">
        <v>376</v>
      </c>
      <c r="AF6082" t="s">
        <v>13204</v>
      </c>
      <c r="AG6082" t="s">
        <v>338</v>
      </c>
      <c r="AH6082" t="s">
        <v>530</v>
      </c>
      <c r="AJ6082" t="s">
        <v>13205</v>
      </c>
      <c r="AL6082" t="s">
        <v>339</v>
      </c>
      <c r="AM6082">
        <v>1</v>
      </c>
      <c r="AN6082">
        <v>1</v>
      </c>
      <c r="AO6082">
        <v>6688</v>
      </c>
      <c r="AQ6082">
        <v>125960</v>
      </c>
      <c r="AR6082">
        <v>51090030</v>
      </c>
      <c r="AS6082" t="s">
        <v>3043</v>
      </c>
      <c r="AT6082" t="s">
        <v>628</v>
      </c>
      <c r="AW6082" t="s">
        <v>343</v>
      </c>
      <c r="BY6082" t="s">
        <v>342</v>
      </c>
      <c r="BZ6082" t="b">
        <v>0</v>
      </c>
      <c r="EQ6082">
        <v>243047</v>
      </c>
      <c r="ER6082" t="s">
        <v>11015</v>
      </c>
      <c r="EV6082">
        <v>17290315</v>
      </c>
      <c r="EW6082">
        <v>928</v>
      </c>
      <c r="EX6082">
        <v>221507</v>
      </c>
      <c r="EY6082" t="s">
        <v>13206</v>
      </c>
      <c r="EZ6082">
        <v>1</v>
      </c>
      <c r="FC6082">
        <v>95384</v>
      </c>
      <c r="FD6082" t="s">
        <v>3530</v>
      </c>
    </row>
    <row r="6083" spans="1:160" x14ac:dyDescent="0.3">
      <c r="A6083" t="str">
        <f>VLOOKUP(B6083,Table2[],3,FALSE)</f>
        <v>Digital</v>
      </c>
      <c r="B6083" t="str">
        <f>IF(OR(ISNUMBER(FIND("QVC",Z6083)),ISNUMBER(FIND("QVC",AL6083))),"QVC",IF(OR(ISNUMBER(FIND("NCO",H6083)),ISNUMBER(FIND("NCO",Y6083))), "NCO", IF(AL6083="consumer","PMD.com",VLOOKUP(LEFT(H6083,2),Tables!$E$1:$F$11,2,FALSE))))</f>
        <v>PMD.com</v>
      </c>
      <c r="C6083" t="str">
        <f t="shared" si="285"/>
        <v>53500001A</v>
      </c>
      <c r="D6083">
        <f t="shared" si="286"/>
        <v>1</v>
      </c>
      <c r="E6083" t="str">
        <f t="shared" ca="1" si="287"/>
        <v>MTD orders shipped</v>
      </c>
      <c r="F6083" t="s">
        <v>3539</v>
      </c>
      <c r="G6083" t="s">
        <v>335</v>
      </c>
      <c r="H6083" t="s">
        <v>11014</v>
      </c>
      <c r="I6083" s="6">
        <v>44013.943287037036</v>
      </c>
      <c r="J6083" t="s">
        <v>16</v>
      </c>
      <c r="K6083" s="6">
        <v>44014.740983796299</v>
      </c>
      <c r="M6083" t="s">
        <v>13202</v>
      </c>
      <c r="N6083" t="s">
        <v>13203</v>
      </c>
      <c r="Q6083" t="s">
        <v>7224</v>
      </c>
      <c r="R6083" t="s">
        <v>376</v>
      </c>
      <c r="S6083" t="s">
        <v>13204</v>
      </c>
      <c r="T6083" t="s">
        <v>338</v>
      </c>
      <c r="U6083" t="s">
        <v>530</v>
      </c>
      <c r="W6083" t="s">
        <v>13205</v>
      </c>
      <c r="Z6083" t="s">
        <v>13202</v>
      </c>
      <c r="AA6083" t="s">
        <v>13203</v>
      </c>
      <c r="AD6083" t="s">
        <v>7224</v>
      </c>
      <c r="AE6083" t="s">
        <v>376</v>
      </c>
      <c r="AF6083" t="s">
        <v>13204</v>
      </c>
      <c r="AG6083" t="s">
        <v>338</v>
      </c>
      <c r="AH6083" t="s">
        <v>530</v>
      </c>
      <c r="AJ6083" t="s">
        <v>13205</v>
      </c>
      <c r="AL6083" t="s">
        <v>339</v>
      </c>
      <c r="AM6083">
        <v>1</v>
      </c>
      <c r="AN6083">
        <v>1</v>
      </c>
      <c r="AO6083">
        <v>1690</v>
      </c>
      <c r="AQ6083">
        <v>125277</v>
      </c>
      <c r="AR6083" t="s">
        <v>1242</v>
      </c>
      <c r="AS6083" t="s">
        <v>1243</v>
      </c>
      <c r="AT6083" t="s">
        <v>1244</v>
      </c>
      <c r="AW6083" t="s">
        <v>349</v>
      </c>
      <c r="AX6083" t="s">
        <v>553</v>
      </c>
      <c r="AY6083" t="s">
        <v>345</v>
      </c>
      <c r="AZ6083">
        <v>0</v>
      </c>
      <c r="EQ6083">
        <v>251914</v>
      </c>
      <c r="ER6083" t="s">
        <v>11015</v>
      </c>
      <c r="EV6083">
        <v>17290315</v>
      </c>
      <c r="EW6083">
        <v>928</v>
      </c>
      <c r="EX6083">
        <v>221507</v>
      </c>
      <c r="EY6083" t="s">
        <v>13206</v>
      </c>
      <c r="EZ6083">
        <v>1</v>
      </c>
      <c r="FC6083" t="s">
        <v>1242</v>
      </c>
      <c r="FD6083" t="s">
        <v>1244</v>
      </c>
    </row>
    <row r="6084" spans="1:160" x14ac:dyDescent="0.3">
      <c r="A6084" t="str">
        <f>VLOOKUP(B6084,Table2[],3,FALSE)</f>
        <v>Digital</v>
      </c>
      <c r="B6084" t="str">
        <f>IF(OR(ISNUMBER(FIND("QVC",Z6084)),ISNUMBER(FIND("QVC",AL6084))),"QVC",IF(OR(ISNUMBER(FIND("NCO",H6084)),ISNUMBER(FIND("NCO",Y6084))), "NCO", IF(AL6084="consumer","PMD.com",VLOOKUP(LEFT(H6084,2),Tables!$E$1:$F$11,2,FALSE))))</f>
        <v>PMD.com</v>
      </c>
      <c r="C6084">
        <f t="shared" si="285"/>
        <v>52430001</v>
      </c>
      <c r="D6084">
        <f t="shared" si="286"/>
        <v>1</v>
      </c>
      <c r="E6084" t="str">
        <f t="shared" ca="1" si="287"/>
        <v>MTD orders shipped</v>
      </c>
      <c r="F6084" t="s">
        <v>3539</v>
      </c>
      <c r="G6084" t="s">
        <v>335</v>
      </c>
      <c r="H6084" t="s">
        <v>11014</v>
      </c>
      <c r="I6084" s="6">
        <v>44013.943287037036</v>
      </c>
      <c r="J6084" t="s">
        <v>16</v>
      </c>
      <c r="K6084" s="6">
        <v>44014.740983796299</v>
      </c>
      <c r="M6084" t="s">
        <v>13202</v>
      </c>
      <c r="N6084" t="s">
        <v>13203</v>
      </c>
      <c r="Q6084" t="s">
        <v>7224</v>
      </c>
      <c r="R6084" t="s">
        <v>376</v>
      </c>
      <c r="S6084" t="s">
        <v>13204</v>
      </c>
      <c r="T6084" t="s">
        <v>338</v>
      </c>
      <c r="U6084" t="s">
        <v>530</v>
      </c>
      <c r="W6084" t="s">
        <v>13205</v>
      </c>
      <c r="Z6084" t="s">
        <v>13202</v>
      </c>
      <c r="AA6084" t="s">
        <v>13203</v>
      </c>
      <c r="AD6084" t="s">
        <v>7224</v>
      </c>
      <c r="AE6084" t="s">
        <v>376</v>
      </c>
      <c r="AF6084" t="s">
        <v>13204</v>
      </c>
      <c r="AG6084" t="s">
        <v>338</v>
      </c>
      <c r="AH6084" t="s">
        <v>530</v>
      </c>
      <c r="AJ6084" t="s">
        <v>13205</v>
      </c>
      <c r="AL6084" t="s">
        <v>339</v>
      </c>
      <c r="AM6084">
        <v>1</v>
      </c>
      <c r="AN6084">
        <v>1</v>
      </c>
      <c r="AO6084">
        <v>12063</v>
      </c>
      <c r="AQ6084">
        <v>127155</v>
      </c>
      <c r="AR6084">
        <v>52430001</v>
      </c>
      <c r="AS6084" t="s">
        <v>9635</v>
      </c>
      <c r="AT6084" t="s">
        <v>75</v>
      </c>
      <c r="AW6084" t="s">
        <v>340</v>
      </c>
      <c r="AX6084" t="s">
        <v>340</v>
      </c>
      <c r="AY6084" t="s">
        <v>357</v>
      </c>
      <c r="AZ6084" t="s">
        <v>363</v>
      </c>
      <c r="BY6084" t="s">
        <v>342</v>
      </c>
      <c r="EQ6084">
        <v>252868</v>
      </c>
      <c r="ER6084" t="s">
        <v>11015</v>
      </c>
      <c r="EV6084">
        <v>17290315</v>
      </c>
      <c r="EW6084">
        <v>928</v>
      </c>
      <c r="EX6084">
        <v>221507</v>
      </c>
      <c r="EY6084" t="s">
        <v>13206</v>
      </c>
      <c r="EZ6084">
        <v>1</v>
      </c>
      <c r="FC6084">
        <v>95384</v>
      </c>
      <c r="FD6084" t="s">
        <v>3530</v>
      </c>
    </row>
    <row r="6085" spans="1:160" x14ac:dyDescent="0.3">
      <c r="A6085" t="str">
        <f>VLOOKUP(B6085,Table2[],3,FALSE)</f>
        <v>Digital</v>
      </c>
      <c r="B6085" t="str">
        <f>IF(OR(ISNUMBER(FIND("QVC",Z6085)),ISNUMBER(FIND("QVC",AL6085))),"QVC",IF(OR(ISNUMBER(FIND("NCO",H6085)),ISNUMBER(FIND("NCO",Y6085))), "NCO", IF(AL6085="consumer","PMD.com",VLOOKUP(LEFT(H6085,2),Tables!$E$1:$F$11,2,FALSE))))</f>
        <v>PMD.com</v>
      </c>
      <c r="C6085">
        <f t="shared" si="285"/>
        <v>53920001</v>
      </c>
      <c r="D6085">
        <f t="shared" si="286"/>
        <v>1</v>
      </c>
      <c r="E6085" t="str">
        <f t="shared" ca="1" si="287"/>
        <v>MTD orders shipped</v>
      </c>
      <c r="F6085" t="s">
        <v>3539</v>
      </c>
      <c r="G6085" t="s">
        <v>335</v>
      </c>
      <c r="H6085" t="s">
        <v>11014</v>
      </c>
      <c r="I6085" s="6">
        <v>44013.943287037036</v>
      </c>
      <c r="J6085" t="s">
        <v>16</v>
      </c>
      <c r="K6085" s="6">
        <v>44014.740983796299</v>
      </c>
      <c r="M6085" t="s">
        <v>13202</v>
      </c>
      <c r="N6085" t="s">
        <v>13203</v>
      </c>
      <c r="Q6085" t="s">
        <v>7224</v>
      </c>
      <c r="R6085" t="s">
        <v>376</v>
      </c>
      <c r="S6085" t="s">
        <v>13204</v>
      </c>
      <c r="T6085" t="s">
        <v>338</v>
      </c>
      <c r="U6085" t="s">
        <v>530</v>
      </c>
      <c r="W6085" t="s">
        <v>13205</v>
      </c>
      <c r="Z6085" t="s">
        <v>13202</v>
      </c>
      <c r="AA6085" t="s">
        <v>13203</v>
      </c>
      <c r="AD6085" t="s">
        <v>7224</v>
      </c>
      <c r="AE6085" t="s">
        <v>376</v>
      </c>
      <c r="AF6085" t="s">
        <v>13204</v>
      </c>
      <c r="AG6085" t="s">
        <v>338</v>
      </c>
      <c r="AH6085" t="s">
        <v>530</v>
      </c>
      <c r="AJ6085" t="s">
        <v>13205</v>
      </c>
      <c r="AL6085" t="s">
        <v>339</v>
      </c>
      <c r="AM6085">
        <v>1</v>
      </c>
      <c r="AN6085">
        <v>1</v>
      </c>
      <c r="AO6085">
        <v>14899</v>
      </c>
      <c r="AQ6085">
        <v>124468</v>
      </c>
      <c r="AR6085">
        <v>53920001</v>
      </c>
      <c r="AS6085" t="s">
        <v>42</v>
      </c>
      <c r="AT6085" t="s">
        <v>40</v>
      </c>
      <c r="AW6085" t="s">
        <v>343</v>
      </c>
      <c r="BY6085" t="s">
        <v>342</v>
      </c>
      <c r="EQ6085">
        <v>247476</v>
      </c>
      <c r="ER6085" t="s">
        <v>11015</v>
      </c>
      <c r="EV6085">
        <v>17290315</v>
      </c>
      <c r="EW6085">
        <v>928</v>
      </c>
      <c r="EX6085">
        <v>221507</v>
      </c>
      <c r="EY6085" t="s">
        <v>13206</v>
      </c>
      <c r="EZ6085">
        <v>1</v>
      </c>
      <c r="FC6085">
        <v>95384</v>
      </c>
      <c r="FD6085" t="s">
        <v>3530</v>
      </c>
    </row>
    <row r="6086" spans="1:160" x14ac:dyDescent="0.3">
      <c r="A6086" t="str">
        <f>VLOOKUP(B6086,Table2[],3,FALSE)</f>
        <v>Digital</v>
      </c>
      <c r="B6086" t="str">
        <f>IF(OR(ISNUMBER(FIND("QVC",Z6086)),ISNUMBER(FIND("QVC",AL6086))),"QVC",IF(OR(ISNUMBER(FIND("NCO",H6086)),ISNUMBER(FIND("NCO",Y6086))), "NCO", IF(AL6086="consumer","PMD.com",VLOOKUP(LEFT(H6086,2),Tables!$E$1:$F$11,2,FALSE))))</f>
        <v>PMD.com</v>
      </c>
      <c r="C6086">
        <f t="shared" si="285"/>
        <v>52240001</v>
      </c>
      <c r="D6086">
        <f t="shared" si="286"/>
        <v>1</v>
      </c>
      <c r="E6086" t="str">
        <f t="shared" ca="1" si="287"/>
        <v>MTD orders shipped</v>
      </c>
      <c r="F6086" t="s">
        <v>3539</v>
      </c>
      <c r="G6086" t="s">
        <v>335</v>
      </c>
      <c r="H6086" t="s">
        <v>11014</v>
      </c>
      <c r="I6086" s="6">
        <v>44013.943287037036</v>
      </c>
      <c r="J6086" t="s">
        <v>16</v>
      </c>
      <c r="K6086" s="6">
        <v>44014.740983796299</v>
      </c>
      <c r="M6086" t="s">
        <v>13202</v>
      </c>
      <c r="N6086" t="s">
        <v>13203</v>
      </c>
      <c r="Q6086" t="s">
        <v>7224</v>
      </c>
      <c r="R6086" t="s">
        <v>376</v>
      </c>
      <c r="S6086" t="s">
        <v>13204</v>
      </c>
      <c r="T6086" t="s">
        <v>338</v>
      </c>
      <c r="U6086" t="s">
        <v>530</v>
      </c>
      <c r="W6086" t="s">
        <v>13205</v>
      </c>
      <c r="Z6086" t="s">
        <v>13202</v>
      </c>
      <c r="AA6086" t="s">
        <v>13203</v>
      </c>
      <c r="AD6086" t="s">
        <v>7224</v>
      </c>
      <c r="AE6086" t="s">
        <v>376</v>
      </c>
      <c r="AF6086" t="s">
        <v>13204</v>
      </c>
      <c r="AG6086" t="s">
        <v>338</v>
      </c>
      <c r="AH6086" t="s">
        <v>530</v>
      </c>
      <c r="AJ6086" t="s">
        <v>13205</v>
      </c>
      <c r="AL6086" t="s">
        <v>339</v>
      </c>
      <c r="AM6086">
        <v>1</v>
      </c>
      <c r="AN6086">
        <v>1</v>
      </c>
      <c r="AO6086">
        <v>5995</v>
      </c>
      <c r="AQ6086">
        <v>124435</v>
      </c>
      <c r="AR6086">
        <v>52240001</v>
      </c>
      <c r="AS6086" t="s">
        <v>2387</v>
      </c>
      <c r="AT6086" t="s">
        <v>108</v>
      </c>
      <c r="AW6086" t="s">
        <v>340</v>
      </c>
      <c r="AX6086" t="s">
        <v>340</v>
      </c>
      <c r="AY6086" t="s">
        <v>341</v>
      </c>
      <c r="AZ6086">
        <v>0</v>
      </c>
      <c r="BY6086" t="s">
        <v>342</v>
      </c>
      <c r="EQ6086">
        <v>253361</v>
      </c>
      <c r="ER6086" t="s">
        <v>11015</v>
      </c>
      <c r="EV6086">
        <v>17290315</v>
      </c>
      <c r="EW6086">
        <v>928</v>
      </c>
      <c r="EX6086">
        <v>221507</v>
      </c>
      <c r="EY6086" t="s">
        <v>13206</v>
      </c>
      <c r="EZ6086">
        <v>1</v>
      </c>
      <c r="FC6086">
        <v>52240001</v>
      </c>
      <c r="FD6086" t="s">
        <v>108</v>
      </c>
    </row>
    <row r="6087" spans="1:160" x14ac:dyDescent="0.3">
      <c r="A6087" t="str">
        <f>VLOOKUP(B6087,Table2[],3,FALSE)</f>
        <v>Digital</v>
      </c>
      <c r="B6087" t="str">
        <f>IF(OR(ISNUMBER(FIND("QVC",Z6087)),ISNUMBER(FIND("QVC",AL6087))),"QVC",IF(OR(ISNUMBER(FIND("NCO",H6087)),ISNUMBER(FIND("NCO",Y6087))), "NCO", IF(AL6087="consumer","PMD.com",VLOOKUP(LEFT(H6087,2),Tables!$E$1:$F$11,2,FALSE))))</f>
        <v>PMD.com</v>
      </c>
      <c r="C6087">
        <f t="shared" si="285"/>
        <v>52460001</v>
      </c>
      <c r="D6087">
        <f t="shared" si="286"/>
        <v>1</v>
      </c>
      <c r="E6087" t="str">
        <f t="shared" ca="1" si="287"/>
        <v>MTD orders shipped</v>
      </c>
      <c r="F6087" t="s">
        <v>3539</v>
      </c>
      <c r="G6087" t="s">
        <v>335</v>
      </c>
      <c r="H6087" t="s">
        <v>11014</v>
      </c>
      <c r="I6087" s="6">
        <v>44013.943287037036</v>
      </c>
      <c r="J6087" t="s">
        <v>16</v>
      </c>
      <c r="K6087" s="6">
        <v>44014.740983796299</v>
      </c>
      <c r="M6087" t="s">
        <v>13202</v>
      </c>
      <c r="N6087" t="s">
        <v>13203</v>
      </c>
      <c r="Q6087" t="s">
        <v>7224</v>
      </c>
      <c r="R6087" t="s">
        <v>376</v>
      </c>
      <c r="S6087" t="s">
        <v>13204</v>
      </c>
      <c r="T6087" t="s">
        <v>338</v>
      </c>
      <c r="U6087" t="s">
        <v>530</v>
      </c>
      <c r="W6087" t="s">
        <v>13205</v>
      </c>
      <c r="Z6087" t="s">
        <v>13202</v>
      </c>
      <c r="AA6087" t="s">
        <v>13203</v>
      </c>
      <c r="AD6087" t="s">
        <v>7224</v>
      </c>
      <c r="AE6087" t="s">
        <v>376</v>
      </c>
      <c r="AF6087" t="s">
        <v>13204</v>
      </c>
      <c r="AG6087" t="s">
        <v>338</v>
      </c>
      <c r="AH6087" t="s">
        <v>530</v>
      </c>
      <c r="AJ6087" t="s">
        <v>13205</v>
      </c>
      <c r="AL6087" t="s">
        <v>339</v>
      </c>
      <c r="AM6087">
        <v>1</v>
      </c>
      <c r="AN6087">
        <v>1</v>
      </c>
      <c r="AO6087">
        <v>14007</v>
      </c>
      <c r="AQ6087">
        <v>127157</v>
      </c>
      <c r="AR6087">
        <v>52460001</v>
      </c>
      <c r="AS6087" t="s">
        <v>972</v>
      </c>
      <c r="AT6087" t="s">
        <v>76</v>
      </c>
      <c r="AW6087" t="s">
        <v>340</v>
      </c>
      <c r="AX6087" t="s">
        <v>340</v>
      </c>
      <c r="AY6087" t="s">
        <v>341</v>
      </c>
      <c r="AZ6087">
        <v>0</v>
      </c>
      <c r="BY6087" t="s">
        <v>342</v>
      </c>
      <c r="EQ6087">
        <v>252044</v>
      </c>
      <c r="ER6087" t="s">
        <v>11015</v>
      </c>
      <c r="EV6087">
        <v>17290315</v>
      </c>
      <c r="EW6087">
        <v>928</v>
      </c>
      <c r="EX6087">
        <v>221507</v>
      </c>
      <c r="EY6087" t="s">
        <v>13206</v>
      </c>
      <c r="EZ6087">
        <v>1</v>
      </c>
      <c r="FC6087">
        <v>52460001</v>
      </c>
      <c r="FD6087" t="s">
        <v>76</v>
      </c>
    </row>
    <row r="6088" spans="1:160" x14ac:dyDescent="0.3">
      <c r="A6088" t="str">
        <f>VLOOKUP(B6088,Table2[],3,FALSE)</f>
        <v>Digital</v>
      </c>
      <c r="B6088" t="str">
        <f>IF(OR(ISNUMBER(FIND("QVC",Z6088)),ISNUMBER(FIND("QVC",AL6088))),"QVC",IF(OR(ISNUMBER(FIND("NCO",H6088)),ISNUMBER(FIND("NCO",Y6088))), "NCO", IF(AL6088="consumer","PMD.com",VLOOKUP(LEFT(H6088,2),Tables!$E$1:$F$11,2,FALSE))))</f>
        <v>PMD.com</v>
      </c>
      <c r="C6088">
        <f t="shared" si="285"/>
        <v>51070001</v>
      </c>
      <c r="D6088">
        <f t="shared" si="286"/>
        <v>1</v>
      </c>
      <c r="E6088" t="str">
        <f t="shared" ca="1" si="287"/>
        <v>MTD orders shipped</v>
      </c>
      <c r="F6088" t="s">
        <v>3539</v>
      </c>
      <c r="G6088" t="s">
        <v>335</v>
      </c>
      <c r="H6088" t="s">
        <v>11014</v>
      </c>
      <c r="I6088" s="6">
        <v>44013.943287037036</v>
      </c>
      <c r="J6088" t="s">
        <v>16</v>
      </c>
      <c r="K6088" s="6">
        <v>44014.740983796299</v>
      </c>
      <c r="M6088" t="s">
        <v>13202</v>
      </c>
      <c r="N6088" t="s">
        <v>13203</v>
      </c>
      <c r="Q6088" t="s">
        <v>7224</v>
      </c>
      <c r="R6088" t="s">
        <v>376</v>
      </c>
      <c r="S6088" t="s">
        <v>13204</v>
      </c>
      <c r="T6088" t="s">
        <v>338</v>
      </c>
      <c r="U6088" t="s">
        <v>530</v>
      </c>
      <c r="W6088" t="s">
        <v>13205</v>
      </c>
      <c r="Z6088" t="s">
        <v>13202</v>
      </c>
      <c r="AA6088" t="s">
        <v>13203</v>
      </c>
      <c r="AD6088" t="s">
        <v>7224</v>
      </c>
      <c r="AE6088" t="s">
        <v>376</v>
      </c>
      <c r="AF6088" t="s">
        <v>13204</v>
      </c>
      <c r="AG6088" t="s">
        <v>338</v>
      </c>
      <c r="AH6088" t="s">
        <v>530</v>
      </c>
      <c r="AJ6088" t="s">
        <v>13205</v>
      </c>
      <c r="AL6088" t="s">
        <v>339</v>
      </c>
      <c r="AM6088">
        <v>1</v>
      </c>
      <c r="AN6088">
        <v>1</v>
      </c>
      <c r="AO6088">
        <v>10147</v>
      </c>
      <c r="AQ6088">
        <v>124429</v>
      </c>
      <c r="AR6088">
        <v>51070001</v>
      </c>
      <c r="AS6088" t="s">
        <v>1886</v>
      </c>
      <c r="AT6088" t="s">
        <v>45</v>
      </c>
      <c r="AW6088" t="s">
        <v>343</v>
      </c>
      <c r="BY6088" t="s">
        <v>342</v>
      </c>
      <c r="EQ6088">
        <v>251956</v>
      </c>
      <c r="ER6088" t="s">
        <v>11015</v>
      </c>
      <c r="EV6088">
        <v>17290315</v>
      </c>
      <c r="EW6088">
        <v>928</v>
      </c>
      <c r="EX6088">
        <v>221507</v>
      </c>
      <c r="EY6088" t="s">
        <v>13206</v>
      </c>
      <c r="EZ6088">
        <v>1</v>
      </c>
      <c r="FC6088">
        <v>51070001</v>
      </c>
      <c r="FD6088" t="s">
        <v>45</v>
      </c>
    </row>
    <row r="6089" spans="1:160" x14ac:dyDescent="0.3">
      <c r="A6089" t="str">
        <f>VLOOKUP(B6089,Table2[],3,FALSE)</f>
        <v>Digital</v>
      </c>
      <c r="B6089" t="str">
        <f>IF(OR(ISNUMBER(FIND("QVC",Z6089)),ISNUMBER(FIND("QVC",AL6089))),"QVC",IF(OR(ISNUMBER(FIND("NCO",H6089)),ISNUMBER(FIND("NCO",Y6089))), "NCO", IF(AL6089="consumer","PMD.com",VLOOKUP(LEFT(H6089,2),Tables!$E$1:$F$11,2,FALSE))))</f>
        <v>PMD.com</v>
      </c>
      <c r="C6089">
        <f t="shared" si="285"/>
        <v>7866</v>
      </c>
      <c r="D6089">
        <f t="shared" si="286"/>
        <v>1</v>
      </c>
      <c r="E6089" t="str">
        <f t="shared" ca="1" si="287"/>
        <v>MTD orders shipped</v>
      </c>
      <c r="F6089" t="s">
        <v>3539</v>
      </c>
      <c r="G6089" t="s">
        <v>335</v>
      </c>
      <c r="H6089" t="s">
        <v>13207</v>
      </c>
      <c r="I6089" s="6">
        <v>44014.49386574074</v>
      </c>
      <c r="J6089" t="s">
        <v>16</v>
      </c>
      <c r="K6089" s="6">
        <v>44014.741030092591</v>
      </c>
      <c r="M6089" t="s">
        <v>12875</v>
      </c>
      <c r="N6089" t="s">
        <v>12876</v>
      </c>
      <c r="O6089" t="s">
        <v>12877</v>
      </c>
      <c r="Q6089" t="s">
        <v>12878</v>
      </c>
      <c r="R6089" t="s">
        <v>365</v>
      </c>
      <c r="S6089" t="s">
        <v>12879</v>
      </c>
      <c r="T6089" t="s">
        <v>338</v>
      </c>
      <c r="U6089" t="s">
        <v>530</v>
      </c>
      <c r="W6089" t="s">
        <v>1258</v>
      </c>
      <c r="Z6089" t="s">
        <v>12875</v>
      </c>
      <c r="AA6089" t="s">
        <v>12876</v>
      </c>
      <c r="AB6089" t="s">
        <v>12877</v>
      </c>
      <c r="AD6089" t="s">
        <v>12878</v>
      </c>
      <c r="AE6089" t="s">
        <v>365</v>
      </c>
      <c r="AF6089" t="s">
        <v>12879</v>
      </c>
      <c r="AG6089" t="s">
        <v>338</v>
      </c>
      <c r="AH6089" t="s">
        <v>530</v>
      </c>
      <c r="AJ6089" t="s">
        <v>1258</v>
      </c>
      <c r="AL6089" t="s">
        <v>339</v>
      </c>
      <c r="AM6089">
        <v>1</v>
      </c>
      <c r="AN6089">
        <v>1</v>
      </c>
      <c r="AO6089">
        <v>209</v>
      </c>
      <c r="AQ6089">
        <v>127829</v>
      </c>
      <c r="AR6089">
        <v>7866</v>
      </c>
      <c r="AS6089" t="s">
        <v>168</v>
      </c>
      <c r="AT6089" t="s">
        <v>169</v>
      </c>
      <c r="AW6089" t="s">
        <v>349</v>
      </c>
      <c r="AX6089" t="s">
        <v>350</v>
      </c>
      <c r="AY6089" t="s">
        <v>345</v>
      </c>
      <c r="AZ6089" t="s">
        <v>346</v>
      </c>
      <c r="BY6089" t="s">
        <v>342</v>
      </c>
      <c r="EQ6089">
        <v>251115</v>
      </c>
      <c r="ER6089" t="s">
        <v>13208</v>
      </c>
      <c r="EV6089">
        <v>17290798</v>
      </c>
      <c r="EW6089">
        <v>928</v>
      </c>
      <c r="EX6089">
        <v>221664</v>
      </c>
      <c r="EY6089" t="s">
        <v>13209</v>
      </c>
      <c r="EZ6089">
        <v>1</v>
      </c>
      <c r="FC6089">
        <v>7866</v>
      </c>
      <c r="FD6089" t="s">
        <v>169</v>
      </c>
    </row>
    <row r="6090" spans="1:160" x14ac:dyDescent="0.3">
      <c r="A6090" t="str">
        <f>VLOOKUP(B6090,Table2[],3,FALSE)</f>
        <v>Digital</v>
      </c>
      <c r="B6090" t="str">
        <f>IF(OR(ISNUMBER(FIND("QVC",Z6090)),ISNUMBER(FIND("QVC",AL6090))),"QVC",IF(OR(ISNUMBER(FIND("NCO",H6090)),ISNUMBER(FIND("NCO",Y6090))), "NCO", IF(AL6090="consumer","PMD.com",VLOOKUP(LEFT(H6090,2),Tables!$E$1:$F$11,2,FALSE))))</f>
        <v>PMD.com</v>
      </c>
      <c r="C6090">
        <f t="shared" si="285"/>
        <v>7870</v>
      </c>
      <c r="D6090">
        <f t="shared" si="286"/>
        <v>1</v>
      </c>
      <c r="E6090" t="str">
        <f t="shared" ca="1" si="287"/>
        <v>MTD orders shipped</v>
      </c>
      <c r="F6090" t="s">
        <v>3539</v>
      </c>
      <c r="G6090" t="s">
        <v>335</v>
      </c>
      <c r="H6090" t="s">
        <v>13207</v>
      </c>
      <c r="I6090" s="6">
        <v>44014.49386574074</v>
      </c>
      <c r="J6090" t="s">
        <v>16</v>
      </c>
      <c r="K6090" s="6">
        <v>44014.741030092591</v>
      </c>
      <c r="M6090" t="s">
        <v>12875</v>
      </c>
      <c r="N6090" t="s">
        <v>12876</v>
      </c>
      <c r="O6090" t="s">
        <v>12877</v>
      </c>
      <c r="Q6090" t="s">
        <v>12878</v>
      </c>
      <c r="R6090" t="s">
        <v>365</v>
      </c>
      <c r="S6090" t="s">
        <v>12879</v>
      </c>
      <c r="T6090" t="s">
        <v>338</v>
      </c>
      <c r="U6090" t="s">
        <v>530</v>
      </c>
      <c r="W6090" t="s">
        <v>1258</v>
      </c>
      <c r="Z6090" t="s">
        <v>12875</v>
      </c>
      <c r="AA6090" t="s">
        <v>12876</v>
      </c>
      <c r="AB6090" t="s">
        <v>12877</v>
      </c>
      <c r="AD6090" t="s">
        <v>12878</v>
      </c>
      <c r="AE6090" t="s">
        <v>365</v>
      </c>
      <c r="AF6090" t="s">
        <v>12879</v>
      </c>
      <c r="AG6090" t="s">
        <v>338</v>
      </c>
      <c r="AH6090" t="s">
        <v>530</v>
      </c>
      <c r="AJ6090" t="s">
        <v>1258</v>
      </c>
      <c r="AL6090" t="s">
        <v>339</v>
      </c>
      <c r="AM6090">
        <v>1</v>
      </c>
      <c r="AN6090">
        <v>1</v>
      </c>
      <c r="AO6090">
        <v>77</v>
      </c>
      <c r="AQ6090">
        <v>127842</v>
      </c>
      <c r="AR6090">
        <v>7870</v>
      </c>
      <c r="AS6090" t="s">
        <v>827</v>
      </c>
      <c r="AT6090" t="s">
        <v>828</v>
      </c>
      <c r="AW6090" t="s">
        <v>349</v>
      </c>
      <c r="AX6090" t="s">
        <v>416</v>
      </c>
      <c r="AY6090" t="s">
        <v>554</v>
      </c>
      <c r="AZ6090">
        <v>0</v>
      </c>
      <c r="BY6090" t="s">
        <v>342</v>
      </c>
      <c r="EQ6090">
        <v>251159</v>
      </c>
      <c r="ER6090" t="s">
        <v>13208</v>
      </c>
      <c r="EV6090">
        <v>17290798</v>
      </c>
      <c r="EW6090">
        <v>928</v>
      </c>
      <c r="EX6090">
        <v>221664</v>
      </c>
      <c r="EY6090" t="s">
        <v>13209</v>
      </c>
      <c r="EZ6090">
        <v>1</v>
      </c>
      <c r="FC6090">
        <v>7870</v>
      </c>
      <c r="FD6090" t="s">
        <v>828</v>
      </c>
    </row>
    <row r="6091" spans="1:160" x14ac:dyDescent="0.3">
      <c r="A6091" t="str">
        <f>VLOOKUP(B6091,Table2[],3,FALSE)</f>
        <v>Digital</v>
      </c>
      <c r="B6091" t="str">
        <f>IF(OR(ISNUMBER(FIND("QVC",Z6091)),ISNUMBER(FIND("QVC",AL6091))),"QVC",IF(OR(ISNUMBER(FIND("NCO",H6091)),ISNUMBER(FIND("NCO",Y6091))), "NCO", IF(AL6091="consumer","PMD.com",VLOOKUP(LEFT(H6091,2),Tables!$E$1:$F$11,2,FALSE))))</f>
        <v>PMD.com</v>
      </c>
      <c r="C6091">
        <f t="shared" si="285"/>
        <v>7867</v>
      </c>
      <c r="D6091">
        <f t="shared" si="286"/>
        <v>1</v>
      </c>
      <c r="E6091" t="str">
        <f t="shared" ca="1" si="287"/>
        <v>MTD orders shipped</v>
      </c>
      <c r="F6091" t="s">
        <v>3539</v>
      </c>
      <c r="G6091" t="s">
        <v>335</v>
      </c>
      <c r="H6091" t="s">
        <v>13207</v>
      </c>
      <c r="I6091" s="6">
        <v>44014.49386574074</v>
      </c>
      <c r="J6091" t="s">
        <v>16</v>
      </c>
      <c r="K6091" s="6">
        <v>44014.741030092591</v>
      </c>
      <c r="M6091" t="s">
        <v>12875</v>
      </c>
      <c r="N6091" t="s">
        <v>12876</v>
      </c>
      <c r="O6091" t="s">
        <v>12877</v>
      </c>
      <c r="Q6091" t="s">
        <v>12878</v>
      </c>
      <c r="R6091" t="s">
        <v>365</v>
      </c>
      <c r="S6091" t="s">
        <v>12879</v>
      </c>
      <c r="T6091" t="s">
        <v>338</v>
      </c>
      <c r="U6091" t="s">
        <v>530</v>
      </c>
      <c r="W6091" t="s">
        <v>1258</v>
      </c>
      <c r="Z6091" t="s">
        <v>12875</v>
      </c>
      <c r="AA6091" t="s">
        <v>12876</v>
      </c>
      <c r="AB6091" t="s">
        <v>12877</v>
      </c>
      <c r="AD6091" t="s">
        <v>12878</v>
      </c>
      <c r="AE6091" t="s">
        <v>365</v>
      </c>
      <c r="AF6091" t="s">
        <v>12879</v>
      </c>
      <c r="AG6091" t="s">
        <v>338</v>
      </c>
      <c r="AH6091" t="s">
        <v>530</v>
      </c>
      <c r="AJ6091" t="s">
        <v>1258</v>
      </c>
      <c r="AL6091" t="s">
        <v>339</v>
      </c>
      <c r="AM6091">
        <v>1</v>
      </c>
      <c r="AN6091">
        <v>1</v>
      </c>
      <c r="AO6091">
        <v>79</v>
      </c>
      <c r="AQ6091">
        <v>127847</v>
      </c>
      <c r="AR6091">
        <v>7867</v>
      </c>
      <c r="AS6091" t="s">
        <v>12587</v>
      </c>
      <c r="AT6091" t="s">
        <v>12588</v>
      </c>
      <c r="AW6091" t="s">
        <v>349</v>
      </c>
      <c r="AX6091" t="s">
        <v>350</v>
      </c>
      <c r="AY6091" t="s">
        <v>345</v>
      </c>
      <c r="AZ6091" t="s">
        <v>346</v>
      </c>
      <c r="BY6091" t="s">
        <v>342</v>
      </c>
      <c r="EQ6091">
        <v>251165</v>
      </c>
      <c r="ER6091" t="s">
        <v>13208</v>
      </c>
      <c r="EV6091">
        <v>17290798</v>
      </c>
      <c r="EW6091">
        <v>928</v>
      </c>
      <c r="EX6091">
        <v>221664</v>
      </c>
      <c r="EY6091" t="s">
        <v>13209</v>
      </c>
      <c r="EZ6091">
        <v>1</v>
      </c>
      <c r="FC6091">
        <v>7867</v>
      </c>
      <c r="FD6091" t="s">
        <v>12588</v>
      </c>
    </row>
    <row r="6092" spans="1:160" x14ac:dyDescent="0.3">
      <c r="A6092" t="str">
        <f>VLOOKUP(B6092,Table2[],3,FALSE)</f>
        <v>Digital</v>
      </c>
      <c r="B6092" t="str">
        <f>IF(OR(ISNUMBER(FIND("QVC",Z6092)),ISNUMBER(FIND("QVC",AL6092))),"QVC",IF(OR(ISNUMBER(FIND("NCO",H6092)),ISNUMBER(FIND("NCO",Y6092))), "NCO", IF(AL6092="consumer","PMD.com",VLOOKUP(LEFT(H6092,2),Tables!$E$1:$F$11,2,FALSE))))</f>
        <v>PMD.com</v>
      </c>
      <c r="C6092">
        <f t="shared" ref="C6092:C6155" si="288">AR6092</f>
        <v>7868</v>
      </c>
      <c r="D6092">
        <f t="shared" ref="D6092:D6155" si="289">AN6092</f>
        <v>1</v>
      </c>
      <c r="E6092" t="str">
        <f t="shared" ref="E6092:E6155" ca="1" si="290">IF(MONTH(TODAY())-MONTH(I6092)&gt;0,"shifted orders shipped","MTD orders shipped")</f>
        <v>MTD orders shipped</v>
      </c>
      <c r="F6092" t="s">
        <v>3539</v>
      </c>
      <c r="G6092" t="s">
        <v>335</v>
      </c>
      <c r="H6092" t="s">
        <v>13207</v>
      </c>
      <c r="I6092" s="6">
        <v>44014.49386574074</v>
      </c>
      <c r="J6092" t="s">
        <v>16</v>
      </c>
      <c r="K6092" s="6">
        <v>44014.741030092591</v>
      </c>
      <c r="M6092" t="s">
        <v>12875</v>
      </c>
      <c r="N6092" t="s">
        <v>12876</v>
      </c>
      <c r="O6092" t="s">
        <v>12877</v>
      </c>
      <c r="Q6092" t="s">
        <v>12878</v>
      </c>
      <c r="R6092" t="s">
        <v>365</v>
      </c>
      <c r="S6092" t="s">
        <v>12879</v>
      </c>
      <c r="T6092" t="s">
        <v>338</v>
      </c>
      <c r="U6092" t="s">
        <v>530</v>
      </c>
      <c r="W6092" t="s">
        <v>1258</v>
      </c>
      <c r="Z6092" t="s">
        <v>12875</v>
      </c>
      <c r="AA6092" t="s">
        <v>12876</v>
      </c>
      <c r="AB6092" t="s">
        <v>12877</v>
      </c>
      <c r="AD6092" t="s">
        <v>12878</v>
      </c>
      <c r="AE6092" t="s">
        <v>365</v>
      </c>
      <c r="AF6092" t="s">
        <v>12879</v>
      </c>
      <c r="AG6092" t="s">
        <v>338</v>
      </c>
      <c r="AH6092" t="s">
        <v>530</v>
      </c>
      <c r="AJ6092" t="s">
        <v>1258</v>
      </c>
      <c r="AL6092" t="s">
        <v>339</v>
      </c>
      <c r="AM6092">
        <v>1</v>
      </c>
      <c r="AN6092">
        <v>1</v>
      </c>
      <c r="AO6092">
        <v>434</v>
      </c>
      <c r="AQ6092">
        <v>127765</v>
      </c>
      <c r="AR6092">
        <v>7868</v>
      </c>
      <c r="AS6092" t="s">
        <v>744</v>
      </c>
      <c r="AT6092" t="s">
        <v>745</v>
      </c>
      <c r="AW6092" t="s">
        <v>349</v>
      </c>
      <c r="AX6092" t="s">
        <v>553</v>
      </c>
      <c r="AY6092" t="s">
        <v>554</v>
      </c>
      <c r="AZ6092">
        <v>0</v>
      </c>
      <c r="BY6092" t="s">
        <v>342</v>
      </c>
      <c r="EQ6092">
        <v>251034</v>
      </c>
      <c r="ER6092" t="s">
        <v>13208</v>
      </c>
      <c r="EV6092">
        <v>17290798</v>
      </c>
      <c r="EW6092">
        <v>928</v>
      </c>
      <c r="EX6092">
        <v>221664</v>
      </c>
      <c r="EY6092" t="s">
        <v>13209</v>
      </c>
      <c r="EZ6092">
        <v>1</v>
      </c>
      <c r="FC6092">
        <v>7868</v>
      </c>
      <c r="FD6092" t="s">
        <v>745</v>
      </c>
    </row>
    <row r="6093" spans="1:160" x14ac:dyDescent="0.3">
      <c r="A6093" t="str">
        <f>VLOOKUP(B6093,Table2[],3,FALSE)</f>
        <v>Digital</v>
      </c>
      <c r="B6093" t="str">
        <f>IF(OR(ISNUMBER(FIND("QVC",Z6093)),ISNUMBER(FIND("QVC",AL6093))),"QVC",IF(OR(ISNUMBER(FIND("NCO",H6093)),ISNUMBER(FIND("NCO",Y6093))), "NCO", IF(AL6093="consumer","PMD.com",VLOOKUP(LEFT(H6093,2),Tables!$E$1:$F$11,2,FALSE))))</f>
        <v>PMD.com</v>
      </c>
      <c r="C6093">
        <f t="shared" si="288"/>
        <v>7865</v>
      </c>
      <c r="D6093">
        <f t="shared" si="289"/>
        <v>1</v>
      </c>
      <c r="E6093" t="str">
        <f t="shared" ca="1" si="290"/>
        <v>MTD orders shipped</v>
      </c>
      <c r="F6093" t="s">
        <v>3539</v>
      </c>
      <c r="G6093" t="s">
        <v>335</v>
      </c>
      <c r="H6093" t="s">
        <v>13207</v>
      </c>
      <c r="I6093" s="6">
        <v>44014.49386574074</v>
      </c>
      <c r="J6093" t="s">
        <v>16</v>
      </c>
      <c r="K6093" s="6">
        <v>44014.741030092591</v>
      </c>
      <c r="M6093" t="s">
        <v>12875</v>
      </c>
      <c r="N6093" t="s">
        <v>12876</v>
      </c>
      <c r="O6093" t="s">
        <v>12877</v>
      </c>
      <c r="Q6093" t="s">
        <v>12878</v>
      </c>
      <c r="R6093" t="s">
        <v>365</v>
      </c>
      <c r="S6093" t="s">
        <v>12879</v>
      </c>
      <c r="T6093" t="s">
        <v>338</v>
      </c>
      <c r="U6093" t="s">
        <v>530</v>
      </c>
      <c r="W6093" t="s">
        <v>1258</v>
      </c>
      <c r="Z6093" t="s">
        <v>12875</v>
      </c>
      <c r="AA6093" t="s">
        <v>12876</v>
      </c>
      <c r="AB6093" t="s">
        <v>12877</v>
      </c>
      <c r="AD6093" t="s">
        <v>12878</v>
      </c>
      <c r="AE6093" t="s">
        <v>365</v>
      </c>
      <c r="AF6093" t="s">
        <v>12879</v>
      </c>
      <c r="AG6093" t="s">
        <v>338</v>
      </c>
      <c r="AH6093" t="s">
        <v>530</v>
      </c>
      <c r="AJ6093" t="s">
        <v>1258</v>
      </c>
      <c r="AL6093" t="s">
        <v>339</v>
      </c>
      <c r="AM6093">
        <v>1</v>
      </c>
      <c r="AN6093">
        <v>1</v>
      </c>
      <c r="AO6093">
        <v>463</v>
      </c>
      <c r="AQ6093">
        <v>127766</v>
      </c>
      <c r="AR6093">
        <v>7865</v>
      </c>
      <c r="AS6093" t="s">
        <v>748</v>
      </c>
      <c r="AT6093" t="s">
        <v>749</v>
      </c>
      <c r="AW6093" t="s">
        <v>349</v>
      </c>
      <c r="AX6093" t="s">
        <v>553</v>
      </c>
      <c r="AY6093" t="s">
        <v>554</v>
      </c>
      <c r="AZ6093">
        <v>0</v>
      </c>
      <c r="BY6093" t="s">
        <v>342</v>
      </c>
      <c r="EQ6093">
        <v>251035</v>
      </c>
      <c r="ER6093" t="s">
        <v>13208</v>
      </c>
      <c r="EV6093">
        <v>17290798</v>
      </c>
      <c r="EW6093">
        <v>928</v>
      </c>
      <c r="EX6093">
        <v>221664</v>
      </c>
      <c r="EY6093" t="s">
        <v>13209</v>
      </c>
      <c r="EZ6093">
        <v>1</v>
      </c>
      <c r="FC6093">
        <v>7865</v>
      </c>
      <c r="FD6093" t="s">
        <v>749</v>
      </c>
    </row>
    <row r="6094" spans="1:160" x14ac:dyDescent="0.3">
      <c r="A6094" t="str">
        <f>VLOOKUP(B6094,Table2[],3,FALSE)</f>
        <v>Digital</v>
      </c>
      <c r="B6094" t="str">
        <f>IF(OR(ISNUMBER(FIND("QVC",Z6094)),ISNUMBER(FIND("QVC",AL6094))),"QVC",IF(OR(ISNUMBER(FIND("NCO",H6094)),ISNUMBER(FIND("NCO",Y6094))), "NCO", IF(AL6094="consumer","PMD.com",VLOOKUP(LEFT(H6094,2),Tables!$E$1:$F$11,2,FALSE))))</f>
        <v>PMD.com</v>
      </c>
      <c r="C6094">
        <f t="shared" si="288"/>
        <v>7869</v>
      </c>
      <c r="D6094">
        <f t="shared" si="289"/>
        <v>1</v>
      </c>
      <c r="E6094" t="str">
        <f t="shared" ca="1" si="290"/>
        <v>MTD orders shipped</v>
      </c>
      <c r="F6094" t="s">
        <v>3539</v>
      </c>
      <c r="G6094" t="s">
        <v>335</v>
      </c>
      <c r="H6094" t="s">
        <v>13207</v>
      </c>
      <c r="I6094" s="6">
        <v>44014.49386574074</v>
      </c>
      <c r="J6094" t="s">
        <v>16</v>
      </c>
      <c r="K6094" s="6">
        <v>44014.741030092591</v>
      </c>
      <c r="M6094" t="s">
        <v>12875</v>
      </c>
      <c r="N6094" t="s">
        <v>12876</v>
      </c>
      <c r="O6094" t="s">
        <v>12877</v>
      </c>
      <c r="Q6094" t="s">
        <v>12878</v>
      </c>
      <c r="R6094" t="s">
        <v>365</v>
      </c>
      <c r="S6094" t="s">
        <v>12879</v>
      </c>
      <c r="T6094" t="s">
        <v>338</v>
      </c>
      <c r="U6094" t="s">
        <v>530</v>
      </c>
      <c r="W6094" t="s">
        <v>1258</v>
      </c>
      <c r="Z6094" t="s">
        <v>12875</v>
      </c>
      <c r="AA6094" t="s">
        <v>12876</v>
      </c>
      <c r="AB6094" t="s">
        <v>12877</v>
      </c>
      <c r="AD6094" t="s">
        <v>12878</v>
      </c>
      <c r="AE6094" t="s">
        <v>365</v>
      </c>
      <c r="AF6094" t="s">
        <v>12879</v>
      </c>
      <c r="AG6094" t="s">
        <v>338</v>
      </c>
      <c r="AH6094" t="s">
        <v>530</v>
      </c>
      <c r="AJ6094" t="s">
        <v>1258</v>
      </c>
      <c r="AL6094" t="s">
        <v>339</v>
      </c>
      <c r="AM6094">
        <v>1</v>
      </c>
      <c r="AN6094">
        <v>1</v>
      </c>
      <c r="AO6094">
        <v>196</v>
      </c>
      <c r="AQ6094">
        <v>127830</v>
      </c>
      <c r="AR6094">
        <v>7869</v>
      </c>
      <c r="AS6094" t="s">
        <v>771</v>
      </c>
      <c r="AT6094" t="s">
        <v>772</v>
      </c>
      <c r="AW6094" t="s">
        <v>349</v>
      </c>
      <c r="AX6094" t="s">
        <v>350</v>
      </c>
      <c r="AY6094" t="s">
        <v>554</v>
      </c>
      <c r="AZ6094">
        <v>0</v>
      </c>
      <c r="BY6094" t="s">
        <v>342</v>
      </c>
      <c r="EQ6094">
        <v>251116</v>
      </c>
      <c r="ER6094" t="s">
        <v>13208</v>
      </c>
      <c r="EV6094">
        <v>17290798</v>
      </c>
      <c r="EW6094">
        <v>928</v>
      </c>
      <c r="EX6094">
        <v>221664</v>
      </c>
      <c r="EY6094" t="s">
        <v>13209</v>
      </c>
      <c r="EZ6094">
        <v>1</v>
      </c>
      <c r="FC6094">
        <v>7869</v>
      </c>
      <c r="FD6094" t="s">
        <v>772</v>
      </c>
    </row>
    <row r="6095" spans="1:160" x14ac:dyDescent="0.3">
      <c r="A6095" t="str">
        <f>VLOOKUP(B6095,Table2[],3,FALSE)</f>
        <v>Digital</v>
      </c>
      <c r="B6095" t="str">
        <f>IF(OR(ISNUMBER(FIND("QVC",Z6095)),ISNUMBER(FIND("QVC",AL6095))),"QVC",IF(OR(ISNUMBER(FIND("NCO",H6095)),ISNUMBER(FIND("NCO",Y6095))), "NCO", IF(AL6095="consumer","PMD.com",VLOOKUP(LEFT(H6095,2),Tables!$E$1:$F$11,2,FALSE))))</f>
        <v>PMD.com</v>
      </c>
      <c r="C6095">
        <f t="shared" si="288"/>
        <v>5208</v>
      </c>
      <c r="D6095">
        <f t="shared" si="289"/>
        <v>1</v>
      </c>
      <c r="E6095" t="str">
        <f t="shared" ca="1" si="290"/>
        <v>MTD orders shipped</v>
      </c>
      <c r="F6095" t="s">
        <v>3539</v>
      </c>
      <c r="G6095" t="s">
        <v>335</v>
      </c>
      <c r="H6095" t="s">
        <v>13207</v>
      </c>
      <c r="I6095" s="6">
        <v>44014.49386574074</v>
      </c>
      <c r="J6095" t="s">
        <v>16</v>
      </c>
      <c r="K6095" s="6">
        <v>44014.741030092591</v>
      </c>
      <c r="M6095" t="s">
        <v>12875</v>
      </c>
      <c r="N6095" t="s">
        <v>12876</v>
      </c>
      <c r="O6095" t="s">
        <v>12877</v>
      </c>
      <c r="Q6095" t="s">
        <v>12878</v>
      </c>
      <c r="R6095" t="s">
        <v>365</v>
      </c>
      <c r="S6095" t="s">
        <v>12879</v>
      </c>
      <c r="T6095" t="s">
        <v>338</v>
      </c>
      <c r="U6095" t="s">
        <v>530</v>
      </c>
      <c r="W6095" t="s">
        <v>1258</v>
      </c>
      <c r="Z6095" t="s">
        <v>12875</v>
      </c>
      <c r="AA6095" t="s">
        <v>12876</v>
      </c>
      <c r="AB6095" t="s">
        <v>12877</v>
      </c>
      <c r="AD6095" t="s">
        <v>12878</v>
      </c>
      <c r="AE6095" t="s">
        <v>365</v>
      </c>
      <c r="AF6095" t="s">
        <v>12879</v>
      </c>
      <c r="AG6095" t="s">
        <v>338</v>
      </c>
      <c r="AH6095" t="s">
        <v>530</v>
      </c>
      <c r="AJ6095" t="s">
        <v>1258</v>
      </c>
      <c r="AL6095" t="s">
        <v>339</v>
      </c>
      <c r="AM6095">
        <v>1</v>
      </c>
      <c r="AN6095">
        <v>1</v>
      </c>
      <c r="AO6095">
        <v>1406</v>
      </c>
      <c r="AQ6095">
        <v>124008</v>
      </c>
      <c r="AR6095">
        <v>5208</v>
      </c>
      <c r="AS6095" t="s">
        <v>51</v>
      </c>
      <c r="AT6095" t="s">
        <v>52</v>
      </c>
      <c r="AW6095" t="s">
        <v>340</v>
      </c>
      <c r="AX6095" t="s">
        <v>340</v>
      </c>
      <c r="AY6095" t="s">
        <v>419</v>
      </c>
      <c r="AZ6095" t="s">
        <v>420</v>
      </c>
      <c r="BY6095" t="s">
        <v>342</v>
      </c>
      <c r="EQ6095">
        <v>249094</v>
      </c>
      <c r="ER6095" t="s">
        <v>13208</v>
      </c>
      <c r="EV6095">
        <v>17290798</v>
      </c>
      <c r="EW6095">
        <v>928</v>
      </c>
      <c r="EX6095">
        <v>221664</v>
      </c>
      <c r="EY6095" t="s">
        <v>13209</v>
      </c>
      <c r="EZ6095">
        <v>1</v>
      </c>
      <c r="FC6095">
        <v>5208</v>
      </c>
      <c r="FD6095" t="s">
        <v>52</v>
      </c>
    </row>
    <row r="6096" spans="1:160" x14ac:dyDescent="0.3">
      <c r="A6096" t="str">
        <f>VLOOKUP(B6096,Table2[],3,FALSE)</f>
        <v>Digital</v>
      </c>
      <c r="B6096" t="str">
        <f>IF(OR(ISNUMBER(FIND("QVC",Z6096)),ISNUMBER(FIND("QVC",AL6096))),"QVC",IF(OR(ISNUMBER(FIND("NCO",H6096)),ISNUMBER(FIND("NCO",Y6096))), "NCO", IF(AL6096="consumer","PMD.com",VLOOKUP(LEFT(H6096,2),Tables!$E$1:$F$11,2,FALSE))))</f>
        <v>PMD.com</v>
      </c>
      <c r="C6096" t="str">
        <f t="shared" si="288"/>
        <v>53500001A</v>
      </c>
      <c r="D6096">
        <f t="shared" si="289"/>
        <v>1</v>
      </c>
      <c r="E6096" t="str">
        <f t="shared" ca="1" si="290"/>
        <v>MTD orders shipped</v>
      </c>
      <c r="F6096" t="s">
        <v>3539</v>
      </c>
      <c r="G6096" t="s">
        <v>335</v>
      </c>
      <c r="H6096" t="s">
        <v>11054</v>
      </c>
      <c r="I6096" s="6">
        <v>44014.05269675926</v>
      </c>
      <c r="J6096" t="s">
        <v>16</v>
      </c>
      <c r="K6096" s="6">
        <v>44014.741527777776</v>
      </c>
      <c r="M6096" t="s">
        <v>13210</v>
      </c>
      <c r="N6096" t="s">
        <v>13211</v>
      </c>
      <c r="Q6096" t="s">
        <v>13212</v>
      </c>
      <c r="R6096" t="s">
        <v>386</v>
      </c>
      <c r="S6096" t="s">
        <v>13213</v>
      </c>
      <c r="T6096" t="s">
        <v>338</v>
      </c>
      <c r="U6096" t="s">
        <v>530</v>
      </c>
      <c r="W6096" t="s">
        <v>13214</v>
      </c>
      <c r="Z6096" t="s">
        <v>13210</v>
      </c>
      <c r="AA6096" t="s">
        <v>13211</v>
      </c>
      <c r="AD6096" t="s">
        <v>13212</v>
      </c>
      <c r="AE6096" t="s">
        <v>386</v>
      </c>
      <c r="AF6096" t="s">
        <v>13213</v>
      </c>
      <c r="AG6096" t="s">
        <v>338</v>
      </c>
      <c r="AH6096" t="s">
        <v>530</v>
      </c>
      <c r="AJ6096" t="s">
        <v>13214</v>
      </c>
      <c r="AL6096" t="s">
        <v>339</v>
      </c>
      <c r="AM6096">
        <v>1</v>
      </c>
      <c r="AN6096">
        <v>1</v>
      </c>
      <c r="AO6096">
        <v>1690</v>
      </c>
      <c r="AQ6096">
        <v>125277</v>
      </c>
      <c r="AR6096" t="s">
        <v>1242</v>
      </c>
      <c r="AS6096" t="s">
        <v>1243</v>
      </c>
      <c r="AT6096" t="s">
        <v>1244</v>
      </c>
      <c r="AW6096" t="s">
        <v>349</v>
      </c>
      <c r="AX6096" t="s">
        <v>553</v>
      </c>
      <c r="AY6096" t="s">
        <v>345</v>
      </c>
      <c r="AZ6096">
        <v>0</v>
      </c>
      <c r="EQ6096">
        <v>251914</v>
      </c>
      <c r="ER6096" t="s">
        <v>11055</v>
      </c>
      <c r="EV6096">
        <v>17290337</v>
      </c>
      <c r="EW6096">
        <v>928</v>
      </c>
      <c r="EX6096">
        <v>221529</v>
      </c>
      <c r="EY6096" t="s">
        <v>13215</v>
      </c>
      <c r="EZ6096">
        <v>1</v>
      </c>
      <c r="FC6096" t="s">
        <v>1242</v>
      </c>
      <c r="FD6096" t="s">
        <v>1244</v>
      </c>
    </row>
    <row r="6097" spans="1:160" x14ac:dyDescent="0.3">
      <c r="A6097" t="str">
        <f>VLOOKUP(B6097,Table2[],3,FALSE)</f>
        <v>Digital</v>
      </c>
      <c r="B6097" t="str">
        <f>IF(OR(ISNUMBER(FIND("QVC",Z6097)),ISNUMBER(FIND("QVC",AL6097))),"QVC",IF(OR(ISNUMBER(FIND("NCO",H6097)),ISNUMBER(FIND("NCO",Y6097))), "NCO", IF(AL6097="consumer","PMD.com",VLOOKUP(LEFT(H6097,2),Tables!$E$1:$F$11,2,FALSE))))</f>
        <v>Amazon</v>
      </c>
      <c r="C6097">
        <f t="shared" si="288"/>
        <v>5354</v>
      </c>
      <c r="D6097">
        <f t="shared" si="289"/>
        <v>6</v>
      </c>
      <c r="E6097" t="str">
        <f t="shared" ca="1" si="290"/>
        <v>shifted orders shipped</v>
      </c>
      <c r="F6097" t="s">
        <v>3539</v>
      </c>
      <c r="G6097" t="s">
        <v>335</v>
      </c>
      <c r="H6097" t="s">
        <v>13216</v>
      </c>
      <c r="I6097" s="6">
        <v>44011.768750000003</v>
      </c>
      <c r="J6097" t="s">
        <v>16</v>
      </c>
      <c r="K6097" s="6">
        <v>44014.742083333331</v>
      </c>
      <c r="Y6097" t="s">
        <v>13217</v>
      </c>
      <c r="AA6097" t="s">
        <v>13218</v>
      </c>
      <c r="AD6097" t="s">
        <v>13219</v>
      </c>
      <c r="AE6097" t="s">
        <v>376</v>
      </c>
      <c r="AF6097">
        <v>770382324</v>
      </c>
      <c r="AG6097" t="s">
        <v>338</v>
      </c>
      <c r="AK6097">
        <v>9903356</v>
      </c>
      <c r="AM6097">
        <v>6</v>
      </c>
      <c r="AN6097">
        <v>6</v>
      </c>
      <c r="AO6097">
        <v>5214</v>
      </c>
      <c r="AQ6097">
        <v>124518</v>
      </c>
      <c r="AR6097">
        <v>5354</v>
      </c>
      <c r="AS6097" t="s">
        <v>1753</v>
      </c>
      <c r="AT6097" t="s">
        <v>103</v>
      </c>
      <c r="AW6097" t="s">
        <v>340</v>
      </c>
      <c r="AX6097" t="s">
        <v>340</v>
      </c>
      <c r="AY6097" t="s">
        <v>351</v>
      </c>
      <c r="AZ6097" t="s">
        <v>415</v>
      </c>
      <c r="BY6097" t="s">
        <v>342</v>
      </c>
      <c r="EQ6097">
        <v>249176</v>
      </c>
      <c r="ER6097" t="s">
        <v>109</v>
      </c>
      <c r="ES6097" t="s">
        <v>13220</v>
      </c>
      <c r="EV6097">
        <v>17286690</v>
      </c>
      <c r="EW6097">
        <v>928</v>
      </c>
      <c r="EX6097">
        <v>220471</v>
      </c>
      <c r="EY6097" t="s">
        <v>13221</v>
      </c>
      <c r="EZ6097">
        <v>1</v>
      </c>
      <c r="FC6097">
        <v>5354</v>
      </c>
      <c r="FD6097" t="s">
        <v>103</v>
      </c>
    </row>
    <row r="6098" spans="1:160" x14ac:dyDescent="0.3">
      <c r="A6098" t="str">
        <f>VLOOKUP(B6098,Table2[],3,FALSE)</f>
        <v>Digital</v>
      </c>
      <c r="B6098" t="str">
        <f>IF(OR(ISNUMBER(FIND("QVC",Z6098)),ISNUMBER(FIND("QVC",AL6098))),"QVC",IF(OR(ISNUMBER(FIND("NCO",H6098)),ISNUMBER(FIND("NCO",Y6098))), "NCO", IF(AL6098="consumer","PMD.com",VLOOKUP(LEFT(H6098,2),Tables!$E$1:$F$11,2,FALSE))))</f>
        <v>Amazon</v>
      </c>
      <c r="C6098">
        <f t="shared" si="288"/>
        <v>53920001</v>
      </c>
      <c r="D6098">
        <f t="shared" si="289"/>
        <v>12</v>
      </c>
      <c r="E6098" t="str">
        <f t="shared" ca="1" si="290"/>
        <v>shifted orders shipped</v>
      </c>
      <c r="F6098" t="s">
        <v>3539</v>
      </c>
      <c r="G6098" t="s">
        <v>335</v>
      </c>
      <c r="H6098" t="s">
        <v>13222</v>
      </c>
      <c r="I6098" s="6">
        <v>44011.768750000003</v>
      </c>
      <c r="J6098" t="s">
        <v>16</v>
      </c>
      <c r="K6098" s="6">
        <v>44014.742083333331</v>
      </c>
      <c r="Y6098" t="s">
        <v>13217</v>
      </c>
      <c r="AA6098" t="s">
        <v>13223</v>
      </c>
      <c r="AD6098" t="s">
        <v>13224</v>
      </c>
      <c r="AE6098" t="s">
        <v>359</v>
      </c>
      <c r="AF6098">
        <v>322182432</v>
      </c>
      <c r="AG6098" t="s">
        <v>533</v>
      </c>
      <c r="AK6098" t="s">
        <v>13225</v>
      </c>
      <c r="AM6098">
        <v>12</v>
      </c>
      <c r="AN6098">
        <v>12</v>
      </c>
      <c r="AO6098">
        <v>14899</v>
      </c>
      <c r="AQ6098">
        <v>124468</v>
      </c>
      <c r="AR6098">
        <v>53920001</v>
      </c>
      <c r="AS6098">
        <v>9000000</v>
      </c>
      <c r="AT6098" t="s">
        <v>40</v>
      </c>
      <c r="AW6098" t="s">
        <v>343</v>
      </c>
      <c r="BY6098" t="s">
        <v>342</v>
      </c>
      <c r="EQ6098">
        <v>243396</v>
      </c>
      <c r="ER6098" t="s">
        <v>109</v>
      </c>
      <c r="ES6098" t="s">
        <v>13226</v>
      </c>
      <c r="EV6098">
        <v>17286696</v>
      </c>
      <c r="EW6098">
        <v>928</v>
      </c>
      <c r="EX6098">
        <v>220477</v>
      </c>
      <c r="EY6098" t="s">
        <v>13227</v>
      </c>
      <c r="EZ6098">
        <v>1</v>
      </c>
      <c r="FC6098">
        <v>53920001</v>
      </c>
      <c r="FD6098" t="s">
        <v>40</v>
      </c>
    </row>
    <row r="6099" spans="1:160" x14ac:dyDescent="0.3">
      <c r="A6099" t="str">
        <f>VLOOKUP(B6099,Table2[],3,FALSE)</f>
        <v>Digital</v>
      </c>
      <c r="B6099" t="str">
        <f>IF(OR(ISNUMBER(FIND("QVC",Z6099)),ISNUMBER(FIND("QVC",AL6099))),"QVC",IF(OR(ISNUMBER(FIND("NCO",H6099)),ISNUMBER(FIND("NCO",Y6099))), "NCO", IF(AL6099="consumer","PMD.com",VLOOKUP(LEFT(H6099,2),Tables!$E$1:$F$11,2,FALSE))))</f>
        <v>Amazon</v>
      </c>
      <c r="C6099">
        <f t="shared" si="288"/>
        <v>53920001</v>
      </c>
      <c r="D6099">
        <f t="shared" si="289"/>
        <v>12</v>
      </c>
      <c r="E6099" t="str">
        <f t="shared" ca="1" si="290"/>
        <v>shifted orders shipped</v>
      </c>
      <c r="F6099" t="s">
        <v>3539</v>
      </c>
      <c r="G6099" t="s">
        <v>335</v>
      </c>
      <c r="H6099" t="s">
        <v>13228</v>
      </c>
      <c r="I6099" s="6">
        <v>44011.768750000003</v>
      </c>
      <c r="J6099" t="s">
        <v>16</v>
      </c>
      <c r="K6099" s="6">
        <v>44014.742083333331</v>
      </c>
      <c r="Y6099" t="s">
        <v>13217</v>
      </c>
      <c r="AA6099" t="s">
        <v>13229</v>
      </c>
      <c r="AD6099" t="s">
        <v>13230</v>
      </c>
      <c r="AE6099" t="s">
        <v>372</v>
      </c>
      <c r="AF6099">
        <v>850438305</v>
      </c>
      <c r="AG6099" t="s">
        <v>533</v>
      </c>
      <c r="AK6099">
        <v>8018847</v>
      </c>
      <c r="AM6099">
        <v>12</v>
      </c>
      <c r="AN6099">
        <v>12</v>
      </c>
      <c r="AO6099">
        <v>14899</v>
      </c>
      <c r="AQ6099">
        <v>124468</v>
      </c>
      <c r="AR6099">
        <v>53920001</v>
      </c>
      <c r="AS6099">
        <v>9000000</v>
      </c>
      <c r="AT6099" t="s">
        <v>40</v>
      </c>
      <c r="AW6099" t="s">
        <v>343</v>
      </c>
      <c r="BY6099" t="s">
        <v>342</v>
      </c>
      <c r="EQ6099">
        <v>243396</v>
      </c>
      <c r="ER6099" t="s">
        <v>109</v>
      </c>
      <c r="ES6099" t="s">
        <v>13231</v>
      </c>
      <c r="EV6099">
        <v>17286726</v>
      </c>
      <c r="EW6099">
        <v>928</v>
      </c>
      <c r="EX6099">
        <v>220507</v>
      </c>
      <c r="EY6099" t="s">
        <v>13232</v>
      </c>
      <c r="EZ6099">
        <v>1</v>
      </c>
      <c r="FC6099">
        <v>53920001</v>
      </c>
      <c r="FD6099" t="s">
        <v>40</v>
      </c>
    </row>
    <row r="6100" spans="1:160" x14ac:dyDescent="0.3">
      <c r="A6100" t="str">
        <f>VLOOKUP(B6100,Table2[],3,FALSE)</f>
        <v>Digital</v>
      </c>
      <c r="B6100" t="str">
        <f>IF(OR(ISNUMBER(FIND("QVC",Z6100)),ISNUMBER(FIND("QVC",AL6100))),"QVC",IF(OR(ISNUMBER(FIND("NCO",H6100)),ISNUMBER(FIND("NCO",Y6100))), "NCO", IF(AL6100="consumer","PMD.com",VLOOKUP(LEFT(H6100,2),Tables!$E$1:$F$11,2,FALSE))))</f>
        <v>Amazon</v>
      </c>
      <c r="C6100">
        <f t="shared" si="288"/>
        <v>55340001</v>
      </c>
      <c r="D6100">
        <f t="shared" si="289"/>
        <v>1</v>
      </c>
      <c r="E6100" t="str">
        <f t="shared" ca="1" si="290"/>
        <v>shifted orders shipped</v>
      </c>
      <c r="F6100" t="s">
        <v>3539</v>
      </c>
      <c r="G6100" t="s">
        <v>335</v>
      </c>
      <c r="H6100" t="s">
        <v>13233</v>
      </c>
      <c r="I6100" s="6">
        <v>44011.768750000003</v>
      </c>
      <c r="J6100" t="s">
        <v>16</v>
      </c>
      <c r="K6100" s="6">
        <v>44014.742083333331</v>
      </c>
      <c r="Y6100" t="s">
        <v>13217</v>
      </c>
      <c r="AA6100" t="s">
        <v>13234</v>
      </c>
      <c r="AD6100" t="s">
        <v>13235</v>
      </c>
      <c r="AE6100" t="s">
        <v>442</v>
      </c>
      <c r="AF6100">
        <v>84116</v>
      </c>
      <c r="AG6100" t="s">
        <v>338</v>
      </c>
      <c r="AK6100" t="s">
        <v>13236</v>
      </c>
      <c r="AM6100">
        <v>1</v>
      </c>
      <c r="AN6100">
        <v>1</v>
      </c>
      <c r="AO6100">
        <v>8241</v>
      </c>
      <c r="AQ6100">
        <v>124480</v>
      </c>
      <c r="AR6100">
        <v>55340001</v>
      </c>
      <c r="AS6100" t="s">
        <v>1955</v>
      </c>
      <c r="AT6100" t="s">
        <v>71</v>
      </c>
      <c r="AW6100" t="s">
        <v>343</v>
      </c>
      <c r="BY6100" t="s">
        <v>342</v>
      </c>
      <c r="EQ6100">
        <v>249139</v>
      </c>
      <c r="ER6100" t="s">
        <v>109</v>
      </c>
      <c r="ES6100" t="s">
        <v>13237</v>
      </c>
      <c r="EV6100">
        <v>17286727</v>
      </c>
      <c r="EW6100">
        <v>928</v>
      </c>
      <c r="EX6100">
        <v>220508</v>
      </c>
      <c r="EY6100" t="s">
        <v>13238</v>
      </c>
      <c r="EZ6100">
        <v>1</v>
      </c>
      <c r="FC6100">
        <v>55340001</v>
      </c>
      <c r="FD6100" t="s">
        <v>71</v>
      </c>
    </row>
    <row r="6101" spans="1:160" x14ac:dyDescent="0.3">
      <c r="A6101" t="str">
        <f>VLOOKUP(B6101,Table2[],3,FALSE)</f>
        <v>Retail</v>
      </c>
      <c r="B6101" t="str">
        <f>IF(OR(ISNUMBER(FIND("QVC",Z6101)),ISNUMBER(FIND("QVC",AL6101))),"QVC",IF(OR(ISNUMBER(FIND("NCO",H6101)),ISNUMBER(FIND("NCO",Y6101))), "NCO", IF(AL6101="consumer","PMD.com",VLOOKUP(LEFT(H6101,2),Tables!$E$1:$F$11,2,FALSE))))</f>
        <v>Retail Accounts</v>
      </c>
      <c r="C6101">
        <f t="shared" si="288"/>
        <v>57150001</v>
      </c>
      <c r="D6101">
        <f t="shared" si="289"/>
        <v>8</v>
      </c>
      <c r="E6101" t="str">
        <f t="shared" ca="1" si="290"/>
        <v>shifted orders shipped</v>
      </c>
      <c r="F6101" t="s">
        <v>3539</v>
      </c>
      <c r="G6101" t="s">
        <v>335</v>
      </c>
      <c r="H6101" t="s">
        <v>13239</v>
      </c>
      <c r="I6101" s="6">
        <v>43998.488194444442</v>
      </c>
      <c r="J6101" t="s">
        <v>16</v>
      </c>
      <c r="K6101" s="6">
        <v>44014.742083333331</v>
      </c>
      <c r="Y6101" t="s">
        <v>114</v>
      </c>
      <c r="AA6101" t="s">
        <v>13240</v>
      </c>
      <c r="AD6101" t="s">
        <v>13241</v>
      </c>
      <c r="AE6101" t="s">
        <v>375</v>
      </c>
      <c r="AF6101">
        <v>60446</v>
      </c>
      <c r="AG6101" t="s">
        <v>533</v>
      </c>
      <c r="AK6101">
        <v>888</v>
      </c>
      <c r="AM6101">
        <v>8</v>
      </c>
      <c r="AN6101">
        <v>8</v>
      </c>
      <c r="AO6101">
        <v>10546</v>
      </c>
      <c r="AQ6101">
        <v>127808</v>
      </c>
      <c r="AR6101">
        <v>57150001</v>
      </c>
      <c r="AS6101" t="s">
        <v>2826</v>
      </c>
      <c r="AT6101" t="s">
        <v>2827</v>
      </c>
      <c r="EQ6101">
        <v>253373</v>
      </c>
      <c r="ER6101" t="s">
        <v>109</v>
      </c>
      <c r="ES6101">
        <v>11242660</v>
      </c>
      <c r="EV6101">
        <v>17279954</v>
      </c>
      <c r="EW6101">
        <v>928</v>
      </c>
      <c r="EX6101">
        <v>205760</v>
      </c>
      <c r="EY6101" t="s">
        <v>13242</v>
      </c>
      <c r="EZ6101">
        <v>1</v>
      </c>
      <c r="FC6101">
        <v>57150001</v>
      </c>
      <c r="FD6101" t="s">
        <v>2827</v>
      </c>
    </row>
    <row r="6102" spans="1:160" x14ac:dyDescent="0.3">
      <c r="A6102" t="str">
        <f>VLOOKUP(B6102,Table2[],3,FALSE)</f>
        <v>Digital</v>
      </c>
      <c r="B6102" t="str">
        <f>IF(OR(ISNUMBER(FIND("QVC",Z6102)),ISNUMBER(FIND("QVC",AL6102))),"QVC",IF(OR(ISNUMBER(FIND("NCO",H6102)),ISNUMBER(FIND("NCO",Y6102))), "NCO", IF(AL6102="consumer","PMD.com",VLOOKUP(LEFT(H6102,2),Tables!$E$1:$F$11,2,FALSE))))</f>
        <v>Amazon</v>
      </c>
      <c r="C6102">
        <f t="shared" si="288"/>
        <v>552101</v>
      </c>
      <c r="D6102">
        <f t="shared" si="289"/>
        <v>1</v>
      </c>
      <c r="E6102" t="str">
        <f t="shared" ca="1" si="290"/>
        <v>shifted orders shipped</v>
      </c>
      <c r="F6102" t="s">
        <v>3539</v>
      </c>
      <c r="G6102" t="s">
        <v>335</v>
      </c>
      <c r="H6102" t="s">
        <v>13243</v>
      </c>
      <c r="I6102" s="6">
        <v>44011.768750000003</v>
      </c>
      <c r="J6102" t="s">
        <v>16</v>
      </c>
      <c r="K6102" s="6">
        <v>44014.742083333331</v>
      </c>
      <c r="Y6102" t="s">
        <v>13217</v>
      </c>
      <c r="AA6102" t="s">
        <v>13244</v>
      </c>
      <c r="AD6102" t="s">
        <v>13245</v>
      </c>
      <c r="AE6102" t="s">
        <v>390</v>
      </c>
      <c r="AF6102">
        <v>731590003</v>
      </c>
      <c r="AG6102" t="s">
        <v>533</v>
      </c>
      <c r="AK6102">
        <v>9912487</v>
      </c>
      <c r="AM6102">
        <v>1</v>
      </c>
      <c r="AN6102">
        <v>1</v>
      </c>
      <c r="AO6102">
        <v>3241</v>
      </c>
      <c r="AQ6102">
        <v>124623</v>
      </c>
      <c r="AR6102">
        <v>552101</v>
      </c>
      <c r="AS6102" t="s">
        <v>166</v>
      </c>
      <c r="AT6102" t="s">
        <v>167</v>
      </c>
      <c r="AW6102" t="s">
        <v>340</v>
      </c>
      <c r="AX6102" t="s">
        <v>340</v>
      </c>
      <c r="AY6102" t="s">
        <v>382</v>
      </c>
      <c r="AZ6102" t="s">
        <v>471</v>
      </c>
      <c r="BY6102" t="s">
        <v>342</v>
      </c>
      <c r="EQ6102">
        <v>240933</v>
      </c>
      <c r="ER6102" t="s">
        <v>109</v>
      </c>
      <c r="ES6102" t="s">
        <v>13246</v>
      </c>
      <c r="EV6102">
        <v>17286691</v>
      </c>
      <c r="EW6102">
        <v>928</v>
      </c>
      <c r="EX6102">
        <v>220472</v>
      </c>
      <c r="EY6102" t="s">
        <v>13247</v>
      </c>
      <c r="EZ6102">
        <v>1</v>
      </c>
      <c r="FC6102">
        <v>552101</v>
      </c>
      <c r="FD6102" t="s">
        <v>167</v>
      </c>
    </row>
    <row r="6103" spans="1:160" x14ac:dyDescent="0.3">
      <c r="A6103" t="str">
        <f>VLOOKUP(B6103,Table2[],3,FALSE)</f>
        <v>Digital</v>
      </c>
      <c r="B6103" t="str">
        <f>IF(OR(ISNUMBER(FIND("QVC",Z6103)),ISNUMBER(FIND("QVC",AL6103))),"QVC",IF(OR(ISNUMBER(FIND("NCO",H6103)),ISNUMBER(FIND("NCO",Y6103))), "NCO", IF(AL6103="consumer","PMD.com",VLOOKUP(LEFT(H6103,2),Tables!$E$1:$F$11,2,FALSE))))</f>
        <v>Amazon</v>
      </c>
      <c r="C6103">
        <f t="shared" si="288"/>
        <v>53760001</v>
      </c>
      <c r="D6103">
        <f t="shared" si="289"/>
        <v>12</v>
      </c>
      <c r="E6103" t="str">
        <f t="shared" ca="1" si="290"/>
        <v>shifted orders shipped</v>
      </c>
      <c r="F6103" t="s">
        <v>3539</v>
      </c>
      <c r="G6103" t="s">
        <v>335</v>
      </c>
      <c r="H6103" t="s">
        <v>13248</v>
      </c>
      <c r="I6103" s="6">
        <v>44011.768750000003</v>
      </c>
      <c r="J6103" t="s">
        <v>16</v>
      </c>
      <c r="K6103" s="6">
        <v>44014.742083333331</v>
      </c>
      <c r="Y6103" t="s">
        <v>13217</v>
      </c>
      <c r="AA6103" t="s">
        <v>13249</v>
      </c>
      <c r="AD6103" t="s">
        <v>13250</v>
      </c>
      <c r="AE6103" t="s">
        <v>389</v>
      </c>
      <c r="AF6103">
        <v>10314</v>
      </c>
      <c r="AG6103" t="s">
        <v>338</v>
      </c>
      <c r="AK6103" t="s">
        <v>13251</v>
      </c>
      <c r="AM6103">
        <v>12</v>
      </c>
      <c r="AN6103">
        <v>12</v>
      </c>
      <c r="AO6103">
        <v>6822</v>
      </c>
      <c r="AQ6103">
        <v>124459</v>
      </c>
      <c r="AR6103">
        <v>53760001</v>
      </c>
      <c r="AS6103" t="s">
        <v>42</v>
      </c>
      <c r="AT6103" t="s">
        <v>848</v>
      </c>
      <c r="AW6103" t="s">
        <v>343</v>
      </c>
      <c r="BY6103" t="s">
        <v>342</v>
      </c>
      <c r="EQ6103">
        <v>244524</v>
      </c>
      <c r="ER6103" t="s">
        <v>109</v>
      </c>
      <c r="ES6103" t="s">
        <v>13252</v>
      </c>
      <c r="EV6103">
        <v>17286693</v>
      </c>
      <c r="EW6103">
        <v>928</v>
      </c>
      <c r="EX6103">
        <v>220474</v>
      </c>
      <c r="EY6103" t="s">
        <v>13253</v>
      </c>
      <c r="EZ6103">
        <v>1</v>
      </c>
      <c r="FC6103">
        <v>53760001</v>
      </c>
      <c r="FD6103" t="s">
        <v>848</v>
      </c>
    </row>
    <row r="6104" spans="1:160" x14ac:dyDescent="0.3">
      <c r="A6104" t="str">
        <f>VLOOKUP(B6104,Table2[],3,FALSE)</f>
        <v>Digital</v>
      </c>
      <c r="B6104" t="str">
        <f>IF(OR(ISNUMBER(FIND("QVC",Z6104)),ISNUMBER(FIND("QVC",AL6104))),"QVC",IF(OR(ISNUMBER(FIND("NCO",H6104)),ISNUMBER(FIND("NCO",Y6104))), "NCO", IF(AL6104="consumer","PMD.com",VLOOKUP(LEFT(H6104,2),Tables!$E$1:$F$11,2,FALSE))))</f>
        <v>Amazon</v>
      </c>
      <c r="C6104">
        <f t="shared" si="288"/>
        <v>55090001</v>
      </c>
      <c r="D6104">
        <f t="shared" si="289"/>
        <v>1</v>
      </c>
      <c r="E6104" t="str">
        <f t="shared" ca="1" si="290"/>
        <v>shifted orders shipped</v>
      </c>
      <c r="F6104" t="s">
        <v>3539</v>
      </c>
      <c r="G6104" t="s">
        <v>335</v>
      </c>
      <c r="H6104" t="s">
        <v>13254</v>
      </c>
      <c r="I6104" s="6">
        <v>44011.768750000003</v>
      </c>
      <c r="J6104" t="s">
        <v>16</v>
      </c>
      <c r="K6104" s="6">
        <v>44014.742083333331</v>
      </c>
      <c r="Y6104" t="s">
        <v>13255</v>
      </c>
      <c r="AA6104" t="s">
        <v>13256</v>
      </c>
      <c r="AD6104" t="s">
        <v>13257</v>
      </c>
      <c r="AE6104" t="s">
        <v>370</v>
      </c>
      <c r="AF6104">
        <v>197094652</v>
      </c>
      <c r="AG6104" t="s">
        <v>338</v>
      </c>
      <c r="AK6104" t="s">
        <v>13258</v>
      </c>
      <c r="AM6104">
        <v>1</v>
      </c>
      <c r="AN6104">
        <v>1</v>
      </c>
      <c r="AO6104">
        <v>5013</v>
      </c>
      <c r="AQ6104">
        <v>124478</v>
      </c>
      <c r="AR6104">
        <v>55090001</v>
      </c>
      <c r="AS6104" t="s">
        <v>995</v>
      </c>
      <c r="AT6104" t="s">
        <v>165</v>
      </c>
      <c r="AW6104" t="s">
        <v>340</v>
      </c>
      <c r="AX6104" t="s">
        <v>340</v>
      </c>
      <c r="AY6104" t="s">
        <v>382</v>
      </c>
      <c r="AZ6104">
        <v>0</v>
      </c>
      <c r="BY6104" t="s">
        <v>342</v>
      </c>
      <c r="EQ6104">
        <v>251219</v>
      </c>
      <c r="ER6104" t="s">
        <v>109</v>
      </c>
      <c r="ES6104" t="s">
        <v>13259</v>
      </c>
      <c r="EV6104">
        <v>17286723</v>
      </c>
      <c r="EW6104">
        <v>928</v>
      </c>
      <c r="EX6104">
        <v>220504</v>
      </c>
      <c r="EY6104" t="s">
        <v>13260</v>
      </c>
      <c r="EZ6104">
        <v>1</v>
      </c>
      <c r="FC6104">
        <v>55090001</v>
      </c>
      <c r="FD6104" t="s">
        <v>165</v>
      </c>
    </row>
    <row r="6105" spans="1:160" x14ac:dyDescent="0.3">
      <c r="A6105" t="str">
        <f>VLOOKUP(B6105,Table2[],3,FALSE)</f>
        <v>Digital</v>
      </c>
      <c r="B6105" t="str">
        <f>IF(OR(ISNUMBER(FIND("QVC",Z6105)),ISNUMBER(FIND("QVC",AL6105))),"QVC",IF(OR(ISNUMBER(FIND("NCO",H6105)),ISNUMBER(FIND("NCO",Y6105))), "NCO", IF(AL6105="consumer","PMD.com",VLOOKUP(LEFT(H6105,2),Tables!$E$1:$F$11,2,FALSE))))</f>
        <v>Amazon</v>
      </c>
      <c r="C6105">
        <f t="shared" si="288"/>
        <v>53240001</v>
      </c>
      <c r="D6105">
        <f t="shared" si="289"/>
        <v>1</v>
      </c>
      <c r="E6105" t="str">
        <f t="shared" ca="1" si="290"/>
        <v>shifted orders shipped</v>
      </c>
      <c r="F6105" t="s">
        <v>3539</v>
      </c>
      <c r="G6105" t="s">
        <v>335</v>
      </c>
      <c r="H6105" t="s">
        <v>13254</v>
      </c>
      <c r="I6105" s="6">
        <v>44011.768750000003</v>
      </c>
      <c r="J6105" t="s">
        <v>16</v>
      </c>
      <c r="K6105" s="6">
        <v>44014.742083333331</v>
      </c>
      <c r="Y6105" t="s">
        <v>13255</v>
      </c>
      <c r="AA6105" t="s">
        <v>13256</v>
      </c>
      <c r="AD6105" t="s">
        <v>13257</v>
      </c>
      <c r="AE6105" t="s">
        <v>370</v>
      </c>
      <c r="AF6105">
        <v>197094652</v>
      </c>
      <c r="AG6105" t="s">
        <v>338</v>
      </c>
      <c r="AK6105" t="s">
        <v>13258</v>
      </c>
      <c r="AM6105">
        <v>1</v>
      </c>
      <c r="AN6105">
        <v>1</v>
      </c>
      <c r="AO6105">
        <v>7354</v>
      </c>
      <c r="AQ6105">
        <v>124443</v>
      </c>
      <c r="AR6105">
        <v>53240001</v>
      </c>
      <c r="AS6105" t="s">
        <v>139</v>
      </c>
      <c r="AT6105" t="s">
        <v>140</v>
      </c>
      <c r="AW6105" t="s">
        <v>343</v>
      </c>
      <c r="BY6105" t="s">
        <v>342</v>
      </c>
      <c r="EQ6105">
        <v>251890</v>
      </c>
      <c r="ER6105" t="s">
        <v>109</v>
      </c>
      <c r="ES6105" t="s">
        <v>13259</v>
      </c>
      <c r="EV6105">
        <v>17286723</v>
      </c>
      <c r="EW6105">
        <v>928</v>
      </c>
      <c r="EX6105">
        <v>220504</v>
      </c>
      <c r="EY6105" t="s">
        <v>13260</v>
      </c>
      <c r="EZ6105">
        <v>1</v>
      </c>
      <c r="FC6105">
        <v>53240001</v>
      </c>
      <c r="FD6105" t="s">
        <v>140</v>
      </c>
    </row>
    <row r="6106" spans="1:160" x14ac:dyDescent="0.3">
      <c r="A6106" t="str">
        <f>VLOOKUP(B6106,Table2[],3,FALSE)</f>
        <v>Digital</v>
      </c>
      <c r="B6106" t="str">
        <f>IF(OR(ISNUMBER(FIND("QVC",Z6106)),ISNUMBER(FIND("QVC",AL6106))),"QVC",IF(OR(ISNUMBER(FIND("NCO",H6106)),ISNUMBER(FIND("NCO",Y6106))), "NCO", IF(AL6106="consumer","PMD.com",VLOOKUP(LEFT(H6106,2),Tables!$E$1:$F$11,2,FALSE))))</f>
        <v>Amazon</v>
      </c>
      <c r="C6106">
        <f t="shared" si="288"/>
        <v>51090061</v>
      </c>
      <c r="D6106">
        <f t="shared" si="289"/>
        <v>6</v>
      </c>
      <c r="E6106" t="str">
        <f t="shared" ca="1" si="290"/>
        <v>shifted orders shipped</v>
      </c>
      <c r="F6106" t="s">
        <v>3539</v>
      </c>
      <c r="G6106" t="s">
        <v>335</v>
      </c>
      <c r="H6106" t="s">
        <v>13254</v>
      </c>
      <c r="I6106" s="6">
        <v>44011.768750000003</v>
      </c>
      <c r="J6106" t="s">
        <v>16</v>
      </c>
      <c r="K6106" s="6">
        <v>44014.742083333331</v>
      </c>
      <c r="Y6106" t="s">
        <v>13255</v>
      </c>
      <c r="AA6106" t="s">
        <v>13256</v>
      </c>
      <c r="AD6106" t="s">
        <v>13257</v>
      </c>
      <c r="AE6106" t="s">
        <v>370</v>
      </c>
      <c r="AF6106">
        <v>197094652</v>
      </c>
      <c r="AG6106" t="s">
        <v>338</v>
      </c>
      <c r="AK6106" t="s">
        <v>13258</v>
      </c>
      <c r="AM6106">
        <v>6</v>
      </c>
      <c r="AN6106">
        <v>6</v>
      </c>
      <c r="AO6106">
        <v>8078</v>
      </c>
      <c r="AQ6106">
        <v>124010</v>
      </c>
      <c r="AR6106">
        <v>51090061</v>
      </c>
      <c r="AS6106" t="s">
        <v>2688</v>
      </c>
      <c r="AT6106" t="s">
        <v>122</v>
      </c>
      <c r="AW6106" t="s">
        <v>340</v>
      </c>
      <c r="AX6106" t="s">
        <v>340</v>
      </c>
      <c r="AY6106" t="s">
        <v>357</v>
      </c>
      <c r="AZ6106" t="s">
        <v>363</v>
      </c>
      <c r="BY6106" t="s">
        <v>342</v>
      </c>
      <c r="EQ6106">
        <v>252774</v>
      </c>
      <c r="ER6106" t="s">
        <v>109</v>
      </c>
      <c r="ES6106" t="s">
        <v>13259</v>
      </c>
      <c r="EV6106">
        <v>17286723</v>
      </c>
      <c r="EW6106">
        <v>928</v>
      </c>
      <c r="EX6106">
        <v>220504</v>
      </c>
      <c r="EY6106" t="s">
        <v>13260</v>
      </c>
      <c r="EZ6106">
        <v>1</v>
      </c>
      <c r="FC6106">
        <v>51090061</v>
      </c>
      <c r="FD6106" t="s">
        <v>122</v>
      </c>
    </row>
    <row r="6107" spans="1:160" x14ac:dyDescent="0.3">
      <c r="A6107" t="str">
        <f>VLOOKUP(B6107,Table2[],3,FALSE)</f>
        <v>Digital</v>
      </c>
      <c r="B6107" t="str">
        <f>IF(OR(ISNUMBER(FIND("QVC",Z6107)),ISNUMBER(FIND("QVC",AL6107))),"QVC",IF(OR(ISNUMBER(FIND("NCO",H6107)),ISNUMBER(FIND("NCO",Y6107))), "NCO", IF(AL6107="consumer","PMD.com",VLOOKUP(LEFT(H6107,2),Tables!$E$1:$F$11,2,FALSE))))</f>
        <v>Amazon</v>
      </c>
      <c r="C6107">
        <f t="shared" si="288"/>
        <v>51090061</v>
      </c>
      <c r="D6107">
        <f t="shared" si="289"/>
        <v>6</v>
      </c>
      <c r="E6107" t="str">
        <f t="shared" ca="1" si="290"/>
        <v>shifted orders shipped</v>
      </c>
      <c r="F6107" t="s">
        <v>3539</v>
      </c>
      <c r="G6107" t="s">
        <v>335</v>
      </c>
      <c r="H6107" t="s">
        <v>13261</v>
      </c>
      <c r="I6107" s="6">
        <v>44011.768750000003</v>
      </c>
      <c r="J6107" t="s">
        <v>16</v>
      </c>
      <c r="K6107" s="6">
        <v>44014.742083333331</v>
      </c>
      <c r="Y6107" t="s">
        <v>13217</v>
      </c>
      <c r="AA6107" t="s">
        <v>13262</v>
      </c>
      <c r="AD6107" t="s">
        <v>13263</v>
      </c>
      <c r="AE6107" t="s">
        <v>365</v>
      </c>
      <c r="AF6107" t="s">
        <v>13263</v>
      </c>
      <c r="AG6107" t="s">
        <v>338</v>
      </c>
      <c r="AK6107" t="s">
        <v>13264</v>
      </c>
      <c r="AM6107">
        <v>6</v>
      </c>
      <c r="AN6107">
        <v>6</v>
      </c>
      <c r="AO6107">
        <v>8078</v>
      </c>
      <c r="AQ6107">
        <v>124010</v>
      </c>
      <c r="AR6107">
        <v>51090061</v>
      </c>
      <c r="AS6107" t="s">
        <v>2688</v>
      </c>
      <c r="AT6107" t="s">
        <v>122</v>
      </c>
      <c r="AW6107" t="s">
        <v>340</v>
      </c>
      <c r="AX6107" t="s">
        <v>340</v>
      </c>
      <c r="AY6107" t="s">
        <v>357</v>
      </c>
      <c r="AZ6107" t="s">
        <v>363</v>
      </c>
      <c r="BY6107" t="s">
        <v>342</v>
      </c>
      <c r="EQ6107">
        <v>252774</v>
      </c>
      <c r="ER6107" t="s">
        <v>109</v>
      </c>
      <c r="ES6107" t="s">
        <v>13265</v>
      </c>
      <c r="EV6107">
        <v>17286724</v>
      </c>
      <c r="EW6107">
        <v>928</v>
      </c>
      <c r="EX6107">
        <v>220505</v>
      </c>
      <c r="EY6107" t="s">
        <v>13266</v>
      </c>
      <c r="EZ6107">
        <v>1</v>
      </c>
      <c r="FC6107">
        <v>51090061</v>
      </c>
      <c r="FD6107" t="s">
        <v>122</v>
      </c>
    </row>
    <row r="6108" spans="1:160" x14ac:dyDescent="0.3">
      <c r="A6108" t="str">
        <f>VLOOKUP(B6108,Table2[],3,FALSE)</f>
        <v>Digital</v>
      </c>
      <c r="B6108" t="str">
        <f>IF(OR(ISNUMBER(FIND("QVC",Z6108)),ISNUMBER(FIND("QVC",AL6108))),"QVC",IF(OR(ISNUMBER(FIND("NCO",H6108)),ISNUMBER(FIND("NCO",Y6108))), "NCO", IF(AL6108="consumer","PMD.com",VLOOKUP(LEFT(H6108,2),Tables!$E$1:$F$11,2,FALSE))))</f>
        <v>Amazon</v>
      </c>
      <c r="C6108">
        <f t="shared" si="288"/>
        <v>51090061</v>
      </c>
      <c r="D6108">
        <f t="shared" si="289"/>
        <v>24</v>
      </c>
      <c r="E6108" t="str">
        <f t="shared" ca="1" si="290"/>
        <v>shifted orders shipped</v>
      </c>
      <c r="F6108" t="s">
        <v>3539</v>
      </c>
      <c r="G6108" t="s">
        <v>335</v>
      </c>
      <c r="H6108" t="s">
        <v>13228</v>
      </c>
      <c r="I6108" s="6">
        <v>44011.768750000003</v>
      </c>
      <c r="J6108" t="s">
        <v>16</v>
      </c>
      <c r="K6108" s="6">
        <v>44014.742083333331</v>
      </c>
      <c r="Y6108" t="s">
        <v>13217</v>
      </c>
      <c r="AA6108" t="s">
        <v>13229</v>
      </c>
      <c r="AD6108" t="s">
        <v>13230</v>
      </c>
      <c r="AE6108" t="s">
        <v>372</v>
      </c>
      <c r="AF6108">
        <v>850438305</v>
      </c>
      <c r="AG6108" t="s">
        <v>533</v>
      </c>
      <c r="AK6108">
        <v>8018847</v>
      </c>
      <c r="AM6108">
        <v>24</v>
      </c>
      <c r="AN6108">
        <v>24</v>
      </c>
      <c r="AO6108">
        <v>8078</v>
      </c>
      <c r="AQ6108">
        <v>124010</v>
      </c>
      <c r="AR6108">
        <v>51090061</v>
      </c>
      <c r="AS6108" t="s">
        <v>2688</v>
      </c>
      <c r="AT6108" t="s">
        <v>122</v>
      </c>
      <c r="AW6108" t="s">
        <v>340</v>
      </c>
      <c r="AX6108" t="s">
        <v>340</v>
      </c>
      <c r="AY6108" t="s">
        <v>357</v>
      </c>
      <c r="AZ6108" t="s">
        <v>363</v>
      </c>
      <c r="BY6108" t="s">
        <v>342</v>
      </c>
      <c r="EQ6108">
        <v>252774</v>
      </c>
      <c r="ER6108" t="s">
        <v>109</v>
      </c>
      <c r="ES6108" t="s">
        <v>13231</v>
      </c>
      <c r="EV6108">
        <v>17286726</v>
      </c>
      <c r="EW6108">
        <v>928</v>
      </c>
      <c r="EX6108">
        <v>220507</v>
      </c>
      <c r="EY6108" t="s">
        <v>13232</v>
      </c>
      <c r="EZ6108">
        <v>1</v>
      </c>
      <c r="FC6108">
        <v>51090061</v>
      </c>
      <c r="FD6108" t="s">
        <v>122</v>
      </c>
    </row>
    <row r="6109" spans="1:160" x14ac:dyDescent="0.3">
      <c r="A6109" t="str">
        <f>VLOOKUP(B6109,Table2[],3,FALSE)</f>
        <v>Retail</v>
      </c>
      <c r="B6109" t="str">
        <f>IF(OR(ISNUMBER(FIND("QVC",Z6109)),ISNUMBER(FIND("QVC",AL6109))),"QVC",IF(OR(ISNUMBER(FIND("NCO",H6109)),ISNUMBER(FIND("NCO",Y6109))), "NCO", IF(AL6109="consumer","PMD.com",VLOOKUP(LEFT(H6109,2),Tables!$E$1:$F$11,2,FALSE))))</f>
        <v>Retail Accounts</v>
      </c>
      <c r="C6109">
        <f t="shared" si="288"/>
        <v>53160010</v>
      </c>
      <c r="D6109">
        <f t="shared" si="289"/>
        <v>350</v>
      </c>
      <c r="E6109" t="str">
        <f t="shared" ca="1" si="290"/>
        <v>shifted orders shipped</v>
      </c>
      <c r="F6109" t="s">
        <v>3539</v>
      </c>
      <c r="G6109" t="s">
        <v>335</v>
      </c>
      <c r="H6109" t="s">
        <v>13267</v>
      </c>
      <c r="I6109" s="6">
        <v>44008.572222222225</v>
      </c>
      <c r="J6109" t="s">
        <v>16</v>
      </c>
      <c r="K6109" s="6">
        <v>44014.742083333331</v>
      </c>
      <c r="Y6109" t="s">
        <v>114</v>
      </c>
      <c r="AA6109" t="s">
        <v>13240</v>
      </c>
      <c r="AD6109" t="s">
        <v>13241</v>
      </c>
      <c r="AE6109" t="s">
        <v>375</v>
      </c>
      <c r="AF6109">
        <v>60446</v>
      </c>
      <c r="AG6109" t="s">
        <v>533</v>
      </c>
      <c r="AK6109">
        <v>888</v>
      </c>
      <c r="AM6109">
        <v>350</v>
      </c>
      <c r="AN6109">
        <v>350</v>
      </c>
      <c r="AO6109">
        <v>3814</v>
      </c>
      <c r="AQ6109">
        <v>125961</v>
      </c>
      <c r="AR6109">
        <v>53160010</v>
      </c>
      <c r="AS6109" t="s">
        <v>11868</v>
      </c>
      <c r="AT6109" t="s">
        <v>11869</v>
      </c>
      <c r="AW6109" t="s">
        <v>343</v>
      </c>
      <c r="BY6109" t="s">
        <v>342</v>
      </c>
      <c r="EQ6109">
        <v>243211</v>
      </c>
      <c r="ER6109" t="s">
        <v>109</v>
      </c>
      <c r="ES6109">
        <v>11246089</v>
      </c>
      <c r="EV6109">
        <v>17279952</v>
      </c>
      <c r="EW6109">
        <v>928</v>
      </c>
      <c r="EX6109">
        <v>218569</v>
      </c>
      <c r="EY6109" t="s">
        <v>13268</v>
      </c>
      <c r="EZ6109">
        <v>1</v>
      </c>
      <c r="FC6109">
        <v>53160010</v>
      </c>
      <c r="FD6109" t="s">
        <v>11869</v>
      </c>
    </row>
    <row r="6110" spans="1:160" x14ac:dyDescent="0.3">
      <c r="A6110" t="str">
        <f>VLOOKUP(B6110,Table2[],3,FALSE)</f>
        <v>Digital</v>
      </c>
      <c r="B6110" t="str">
        <f>IF(OR(ISNUMBER(FIND("QVC",Z6110)),ISNUMBER(FIND("QVC",AL6110))),"QVC",IF(OR(ISNUMBER(FIND("NCO",H6110)),ISNUMBER(FIND("NCO",Y6110))), "NCO", IF(AL6110="consumer","PMD.com",VLOOKUP(LEFT(H6110,2),Tables!$E$1:$F$11,2,FALSE))))</f>
        <v>Amazon</v>
      </c>
      <c r="C6110">
        <f t="shared" si="288"/>
        <v>53490001</v>
      </c>
      <c r="D6110">
        <f t="shared" si="289"/>
        <v>12</v>
      </c>
      <c r="E6110" t="str">
        <f t="shared" ca="1" si="290"/>
        <v>shifted orders shipped</v>
      </c>
      <c r="F6110" t="s">
        <v>3539</v>
      </c>
      <c r="G6110" t="s">
        <v>335</v>
      </c>
      <c r="H6110" t="s">
        <v>13269</v>
      </c>
      <c r="I6110" s="6">
        <v>44011.768750000003</v>
      </c>
      <c r="J6110" t="s">
        <v>16</v>
      </c>
      <c r="K6110" s="6">
        <v>44014.742083333331</v>
      </c>
      <c r="Y6110" t="s">
        <v>13217</v>
      </c>
      <c r="AA6110" t="s">
        <v>13270</v>
      </c>
      <c r="AD6110" t="s">
        <v>13271</v>
      </c>
      <c r="AE6110" t="s">
        <v>347</v>
      </c>
      <c r="AF6110">
        <v>22624</v>
      </c>
      <c r="AG6110" t="s">
        <v>338</v>
      </c>
      <c r="AK6110" t="s">
        <v>13272</v>
      </c>
      <c r="AM6110">
        <v>12</v>
      </c>
      <c r="AN6110">
        <v>12</v>
      </c>
      <c r="AO6110">
        <v>15533</v>
      </c>
      <c r="AQ6110">
        <v>126899</v>
      </c>
      <c r="AR6110">
        <v>53490001</v>
      </c>
      <c r="AS6110" t="s">
        <v>1709</v>
      </c>
      <c r="AT6110" t="s">
        <v>56</v>
      </c>
      <c r="AW6110" t="s">
        <v>343</v>
      </c>
      <c r="BY6110" t="s">
        <v>342</v>
      </c>
      <c r="EQ6110">
        <v>253176</v>
      </c>
      <c r="ER6110" t="s">
        <v>109</v>
      </c>
      <c r="ES6110" t="s">
        <v>13273</v>
      </c>
      <c r="EV6110">
        <v>17286698</v>
      </c>
      <c r="EW6110">
        <v>928</v>
      </c>
      <c r="EX6110">
        <v>220479</v>
      </c>
      <c r="EY6110" t="s">
        <v>13274</v>
      </c>
      <c r="EZ6110">
        <v>1</v>
      </c>
      <c r="FC6110">
        <v>53490001</v>
      </c>
      <c r="FD6110" t="s">
        <v>56</v>
      </c>
    </row>
    <row r="6111" spans="1:160" x14ac:dyDescent="0.3">
      <c r="A6111" t="str">
        <f>VLOOKUP(B6111,Table2[],3,FALSE)</f>
        <v>Digital</v>
      </c>
      <c r="B6111" t="str">
        <f>IF(OR(ISNUMBER(FIND("QVC",Z6111)),ISNUMBER(FIND("QVC",AL6111))),"QVC",IF(OR(ISNUMBER(FIND("NCO",H6111)),ISNUMBER(FIND("NCO",Y6111))), "NCO", IF(AL6111="consumer","PMD.com",VLOOKUP(LEFT(H6111,2),Tables!$E$1:$F$11,2,FALSE))))</f>
        <v>Amazon</v>
      </c>
      <c r="C6111">
        <f t="shared" si="288"/>
        <v>53910001</v>
      </c>
      <c r="D6111">
        <f t="shared" si="289"/>
        <v>12</v>
      </c>
      <c r="E6111" t="str">
        <f t="shared" ca="1" si="290"/>
        <v>shifted orders shipped</v>
      </c>
      <c r="F6111" t="s">
        <v>3539</v>
      </c>
      <c r="G6111" t="s">
        <v>335</v>
      </c>
      <c r="H6111" t="s">
        <v>13222</v>
      </c>
      <c r="I6111" s="6">
        <v>44011.768750000003</v>
      </c>
      <c r="J6111" t="s">
        <v>16</v>
      </c>
      <c r="K6111" s="6">
        <v>44014.742083333331</v>
      </c>
      <c r="Y6111" t="s">
        <v>13217</v>
      </c>
      <c r="AA6111" t="s">
        <v>13223</v>
      </c>
      <c r="AD6111" t="s">
        <v>13224</v>
      </c>
      <c r="AE6111" t="s">
        <v>359</v>
      </c>
      <c r="AF6111">
        <v>322182432</v>
      </c>
      <c r="AG6111" t="s">
        <v>533</v>
      </c>
      <c r="AK6111" t="s">
        <v>13225</v>
      </c>
      <c r="AM6111">
        <v>12</v>
      </c>
      <c r="AN6111">
        <v>12</v>
      </c>
      <c r="AO6111">
        <v>12050</v>
      </c>
      <c r="AQ6111">
        <v>124467</v>
      </c>
      <c r="AR6111">
        <v>53910001</v>
      </c>
      <c r="AS6111" t="s">
        <v>629</v>
      </c>
      <c r="AT6111" t="s">
        <v>34</v>
      </c>
      <c r="AW6111" t="s">
        <v>343</v>
      </c>
      <c r="BY6111" t="s">
        <v>342</v>
      </c>
      <c r="EQ6111">
        <v>251451</v>
      </c>
      <c r="ER6111" t="s">
        <v>109</v>
      </c>
      <c r="ES6111" t="s">
        <v>13226</v>
      </c>
      <c r="EV6111">
        <v>17286696</v>
      </c>
      <c r="EW6111">
        <v>928</v>
      </c>
      <c r="EX6111">
        <v>220477</v>
      </c>
      <c r="EY6111" t="s">
        <v>13227</v>
      </c>
      <c r="EZ6111">
        <v>1</v>
      </c>
      <c r="FC6111">
        <v>53910001</v>
      </c>
      <c r="FD6111" t="s">
        <v>34</v>
      </c>
    </row>
    <row r="6112" spans="1:160" x14ac:dyDescent="0.3">
      <c r="A6112" t="str">
        <f>VLOOKUP(B6112,Table2[],3,FALSE)</f>
        <v>Digital</v>
      </c>
      <c r="B6112" t="str">
        <f>IF(OR(ISNUMBER(FIND("QVC",Z6112)),ISNUMBER(FIND("QVC",AL6112))),"QVC",IF(OR(ISNUMBER(FIND("NCO",H6112)),ISNUMBER(FIND("NCO",Y6112))), "NCO", IF(AL6112="consumer","PMD.com",VLOOKUP(LEFT(H6112,2),Tables!$E$1:$F$11,2,FALSE))))</f>
        <v>Amazon</v>
      </c>
      <c r="C6112">
        <f t="shared" si="288"/>
        <v>53910001</v>
      </c>
      <c r="D6112">
        <f t="shared" si="289"/>
        <v>12</v>
      </c>
      <c r="E6112" t="str">
        <f t="shared" ca="1" si="290"/>
        <v>shifted orders shipped</v>
      </c>
      <c r="F6112" t="s">
        <v>3539</v>
      </c>
      <c r="G6112" t="s">
        <v>335</v>
      </c>
      <c r="H6112" t="s">
        <v>13275</v>
      </c>
      <c r="I6112" s="6">
        <v>44011.768750000003</v>
      </c>
      <c r="J6112" t="s">
        <v>16</v>
      </c>
      <c r="K6112" s="6">
        <v>44014.742083333331</v>
      </c>
      <c r="Y6112" t="s">
        <v>13217</v>
      </c>
      <c r="AA6112" t="s">
        <v>13276</v>
      </c>
      <c r="AD6112" t="s">
        <v>13277</v>
      </c>
      <c r="AE6112" t="s">
        <v>359</v>
      </c>
      <c r="AF6112">
        <v>335705526</v>
      </c>
      <c r="AG6112" t="s">
        <v>533</v>
      </c>
      <c r="AK6112">
        <v>8025347</v>
      </c>
      <c r="AM6112">
        <v>12</v>
      </c>
      <c r="AN6112">
        <v>12</v>
      </c>
      <c r="AO6112">
        <v>12050</v>
      </c>
      <c r="AQ6112">
        <v>124467</v>
      </c>
      <c r="AR6112">
        <v>53910001</v>
      </c>
      <c r="AS6112" t="s">
        <v>629</v>
      </c>
      <c r="AT6112" t="s">
        <v>34</v>
      </c>
      <c r="AW6112" t="s">
        <v>343</v>
      </c>
      <c r="BY6112" t="s">
        <v>342</v>
      </c>
      <c r="EQ6112">
        <v>251451</v>
      </c>
      <c r="ER6112" t="s">
        <v>109</v>
      </c>
      <c r="ES6112" t="s">
        <v>13278</v>
      </c>
      <c r="EV6112">
        <v>17286697</v>
      </c>
      <c r="EW6112">
        <v>928</v>
      </c>
      <c r="EX6112">
        <v>220478</v>
      </c>
      <c r="EY6112" t="s">
        <v>13279</v>
      </c>
      <c r="EZ6112">
        <v>1</v>
      </c>
      <c r="FC6112">
        <v>53910001</v>
      </c>
      <c r="FD6112" t="s">
        <v>34</v>
      </c>
    </row>
    <row r="6113" spans="1:160" x14ac:dyDescent="0.3">
      <c r="A6113" t="str">
        <f>VLOOKUP(B6113,Table2[],3,FALSE)</f>
        <v>Digital</v>
      </c>
      <c r="B6113" t="str">
        <f>IF(OR(ISNUMBER(FIND("QVC",Z6113)),ISNUMBER(FIND("QVC",AL6113))),"QVC",IF(OR(ISNUMBER(FIND("NCO",H6113)),ISNUMBER(FIND("NCO",Y6113))), "NCO", IF(AL6113="consumer","PMD.com",VLOOKUP(LEFT(H6113,2),Tables!$E$1:$F$11,2,FALSE))))</f>
        <v>Amazon</v>
      </c>
      <c r="C6113">
        <f t="shared" si="288"/>
        <v>54000001</v>
      </c>
      <c r="D6113">
        <f t="shared" si="289"/>
        <v>1</v>
      </c>
      <c r="E6113" t="str">
        <f t="shared" ca="1" si="290"/>
        <v>shifted orders shipped</v>
      </c>
      <c r="F6113" t="s">
        <v>3539</v>
      </c>
      <c r="G6113" t="s">
        <v>335</v>
      </c>
      <c r="H6113" t="s">
        <v>13280</v>
      </c>
      <c r="I6113" s="6">
        <v>44011.768055555556</v>
      </c>
      <c r="J6113" t="s">
        <v>16</v>
      </c>
      <c r="K6113" s="6">
        <v>44014.742083333331</v>
      </c>
      <c r="Y6113" t="s">
        <v>13217</v>
      </c>
      <c r="AA6113" t="s">
        <v>13281</v>
      </c>
      <c r="AD6113" t="s">
        <v>13282</v>
      </c>
      <c r="AE6113" t="s">
        <v>360</v>
      </c>
      <c r="AF6113">
        <v>282142633</v>
      </c>
      <c r="AG6113" t="s">
        <v>533</v>
      </c>
      <c r="AK6113" t="s">
        <v>13283</v>
      </c>
      <c r="AM6113">
        <v>1</v>
      </c>
      <c r="AN6113">
        <v>1</v>
      </c>
      <c r="AO6113">
        <v>8182</v>
      </c>
      <c r="AQ6113">
        <v>124475</v>
      </c>
      <c r="AR6113">
        <v>54000001</v>
      </c>
      <c r="AS6113" t="s">
        <v>1251</v>
      </c>
      <c r="AT6113" t="s">
        <v>84</v>
      </c>
      <c r="AW6113" t="s">
        <v>343</v>
      </c>
      <c r="BY6113" t="s">
        <v>342</v>
      </c>
      <c r="EQ6113">
        <v>247294</v>
      </c>
      <c r="ER6113" t="s">
        <v>109</v>
      </c>
      <c r="ES6113" t="s">
        <v>13284</v>
      </c>
      <c r="EV6113">
        <v>17286673</v>
      </c>
      <c r="EW6113">
        <v>928</v>
      </c>
      <c r="EX6113">
        <v>220454</v>
      </c>
      <c r="EY6113" t="s">
        <v>13285</v>
      </c>
      <c r="EZ6113">
        <v>1</v>
      </c>
      <c r="FC6113">
        <v>54000001</v>
      </c>
      <c r="FD6113" t="s">
        <v>84</v>
      </c>
    </row>
    <row r="6114" spans="1:160" x14ac:dyDescent="0.3">
      <c r="A6114" t="str">
        <f>VLOOKUP(B6114,Table2[],3,FALSE)</f>
        <v>Digital</v>
      </c>
      <c r="B6114" t="str">
        <f>IF(OR(ISNUMBER(FIND("QVC",Z6114)),ISNUMBER(FIND("QVC",AL6114))),"QVC",IF(OR(ISNUMBER(FIND("NCO",H6114)),ISNUMBER(FIND("NCO",Y6114))), "NCO", IF(AL6114="consumer","PMD.com",VLOOKUP(LEFT(H6114,2),Tables!$E$1:$F$11,2,FALSE))))</f>
        <v>Amazon</v>
      </c>
      <c r="C6114">
        <f t="shared" si="288"/>
        <v>54000001</v>
      </c>
      <c r="D6114">
        <f t="shared" si="289"/>
        <v>1</v>
      </c>
      <c r="E6114" t="str">
        <f t="shared" ca="1" si="290"/>
        <v>shifted orders shipped</v>
      </c>
      <c r="F6114" t="s">
        <v>3539</v>
      </c>
      <c r="G6114" t="s">
        <v>335</v>
      </c>
      <c r="H6114" t="s">
        <v>13286</v>
      </c>
      <c r="I6114" s="6">
        <v>44011.768055555556</v>
      </c>
      <c r="J6114" t="s">
        <v>16</v>
      </c>
      <c r="K6114" s="6">
        <v>44014.742083333331</v>
      </c>
      <c r="Y6114" t="s">
        <v>13287</v>
      </c>
      <c r="AA6114" t="s">
        <v>13288</v>
      </c>
      <c r="AD6114" t="s">
        <v>13289</v>
      </c>
      <c r="AE6114" t="s">
        <v>465</v>
      </c>
      <c r="AF6114">
        <v>46075</v>
      </c>
      <c r="AG6114" t="s">
        <v>338</v>
      </c>
      <c r="AK6114" t="s">
        <v>13290</v>
      </c>
      <c r="AM6114">
        <v>1</v>
      </c>
      <c r="AN6114">
        <v>1</v>
      </c>
      <c r="AO6114">
        <v>8182</v>
      </c>
      <c r="AQ6114">
        <v>124475</v>
      </c>
      <c r="AR6114">
        <v>54000001</v>
      </c>
      <c r="AS6114" t="s">
        <v>1251</v>
      </c>
      <c r="AT6114" t="s">
        <v>84</v>
      </c>
      <c r="AW6114" t="s">
        <v>343</v>
      </c>
      <c r="BY6114" t="s">
        <v>342</v>
      </c>
      <c r="EQ6114">
        <v>247294</v>
      </c>
      <c r="ER6114" t="s">
        <v>109</v>
      </c>
      <c r="ES6114" t="s">
        <v>13291</v>
      </c>
      <c r="EV6114">
        <v>17286681</v>
      </c>
      <c r="EW6114">
        <v>928</v>
      </c>
      <c r="EX6114">
        <v>220462</v>
      </c>
      <c r="EY6114" t="s">
        <v>13292</v>
      </c>
      <c r="EZ6114">
        <v>1</v>
      </c>
      <c r="FC6114">
        <v>54000001</v>
      </c>
      <c r="FD6114" t="s">
        <v>84</v>
      </c>
    </row>
    <row r="6115" spans="1:160" x14ac:dyDescent="0.3">
      <c r="A6115" t="str">
        <f>VLOOKUP(B6115,Table2[],3,FALSE)</f>
        <v>Digital</v>
      </c>
      <c r="B6115" t="str">
        <f>IF(OR(ISNUMBER(FIND("QVC",Z6115)),ISNUMBER(FIND("QVC",AL6115))),"QVC",IF(OR(ISNUMBER(FIND("NCO",H6115)),ISNUMBER(FIND("NCO",Y6115))), "NCO", IF(AL6115="consumer","PMD.com",VLOOKUP(LEFT(H6115,2),Tables!$E$1:$F$11,2,FALSE))))</f>
        <v>Amazon</v>
      </c>
      <c r="C6115">
        <f t="shared" si="288"/>
        <v>54000001</v>
      </c>
      <c r="D6115">
        <f t="shared" si="289"/>
        <v>1</v>
      </c>
      <c r="E6115" t="str">
        <f t="shared" ca="1" si="290"/>
        <v>shifted orders shipped</v>
      </c>
      <c r="F6115" t="s">
        <v>3539</v>
      </c>
      <c r="G6115" t="s">
        <v>335</v>
      </c>
      <c r="H6115" t="s">
        <v>13222</v>
      </c>
      <c r="I6115" s="6">
        <v>44011.768750000003</v>
      </c>
      <c r="J6115" t="s">
        <v>16</v>
      </c>
      <c r="K6115" s="6">
        <v>44014.742083333331</v>
      </c>
      <c r="Y6115" t="s">
        <v>13217</v>
      </c>
      <c r="AA6115" t="s">
        <v>13223</v>
      </c>
      <c r="AD6115" t="s">
        <v>13224</v>
      </c>
      <c r="AE6115" t="s">
        <v>359</v>
      </c>
      <c r="AF6115">
        <v>322182432</v>
      </c>
      <c r="AG6115" t="s">
        <v>533</v>
      </c>
      <c r="AK6115" t="s">
        <v>13225</v>
      </c>
      <c r="AM6115">
        <v>1</v>
      </c>
      <c r="AN6115">
        <v>1</v>
      </c>
      <c r="AO6115">
        <v>8182</v>
      </c>
      <c r="AQ6115">
        <v>124475</v>
      </c>
      <c r="AR6115">
        <v>54000001</v>
      </c>
      <c r="AS6115" t="s">
        <v>1251</v>
      </c>
      <c r="AT6115" t="s">
        <v>84</v>
      </c>
      <c r="AW6115" t="s">
        <v>343</v>
      </c>
      <c r="BY6115" t="s">
        <v>342</v>
      </c>
      <c r="EQ6115">
        <v>247294</v>
      </c>
      <c r="ER6115" t="s">
        <v>109</v>
      </c>
      <c r="ES6115" t="s">
        <v>13226</v>
      </c>
      <c r="EV6115">
        <v>17286696</v>
      </c>
      <c r="EW6115">
        <v>928</v>
      </c>
      <c r="EX6115">
        <v>220477</v>
      </c>
      <c r="EY6115" t="s">
        <v>13227</v>
      </c>
      <c r="EZ6115">
        <v>1</v>
      </c>
      <c r="FC6115">
        <v>54000001</v>
      </c>
      <c r="FD6115" t="s">
        <v>84</v>
      </c>
    </row>
    <row r="6116" spans="1:160" x14ac:dyDescent="0.3">
      <c r="A6116" t="str">
        <f>VLOOKUP(B6116,Table2[],3,FALSE)</f>
        <v>Digital</v>
      </c>
      <c r="B6116" t="str">
        <f>IF(OR(ISNUMBER(FIND("QVC",Z6116)),ISNUMBER(FIND("QVC",AL6116))),"QVC",IF(OR(ISNUMBER(FIND("NCO",H6116)),ISNUMBER(FIND("NCO",Y6116))), "NCO", IF(AL6116="consumer","PMD.com",VLOOKUP(LEFT(H6116,2),Tables!$E$1:$F$11,2,FALSE))))</f>
        <v>Amazon</v>
      </c>
      <c r="C6116">
        <f t="shared" si="288"/>
        <v>5355</v>
      </c>
      <c r="D6116">
        <f t="shared" si="289"/>
        <v>1</v>
      </c>
      <c r="E6116" t="str">
        <f t="shared" ca="1" si="290"/>
        <v>shifted orders shipped</v>
      </c>
      <c r="F6116" t="s">
        <v>3539</v>
      </c>
      <c r="G6116" t="s">
        <v>335</v>
      </c>
      <c r="H6116" t="s">
        <v>13261</v>
      </c>
      <c r="I6116" s="6">
        <v>44011.768750000003</v>
      </c>
      <c r="J6116" t="s">
        <v>16</v>
      </c>
      <c r="K6116" s="6">
        <v>44014.742083333331</v>
      </c>
      <c r="Y6116" t="s">
        <v>13217</v>
      </c>
      <c r="AA6116" t="s">
        <v>13262</v>
      </c>
      <c r="AD6116" t="s">
        <v>13263</v>
      </c>
      <c r="AE6116" t="s">
        <v>365</v>
      </c>
      <c r="AF6116" t="s">
        <v>13263</v>
      </c>
      <c r="AG6116" t="s">
        <v>338</v>
      </c>
      <c r="AK6116" t="s">
        <v>13264</v>
      </c>
      <c r="AM6116">
        <v>1</v>
      </c>
      <c r="AN6116">
        <v>1</v>
      </c>
      <c r="AO6116">
        <v>9197</v>
      </c>
      <c r="AQ6116">
        <v>124519</v>
      </c>
      <c r="AR6116">
        <v>5355</v>
      </c>
      <c r="AS6116" t="s">
        <v>841</v>
      </c>
      <c r="AT6116" t="s">
        <v>74</v>
      </c>
      <c r="AW6116" t="s">
        <v>340</v>
      </c>
      <c r="AX6116" t="s">
        <v>340</v>
      </c>
      <c r="AY6116" t="s">
        <v>351</v>
      </c>
      <c r="AZ6116" t="s">
        <v>441</v>
      </c>
      <c r="BY6116" t="s">
        <v>342</v>
      </c>
      <c r="EQ6116">
        <v>246789</v>
      </c>
      <c r="ER6116" t="s">
        <v>109</v>
      </c>
      <c r="ES6116" t="s">
        <v>13265</v>
      </c>
      <c r="EV6116">
        <v>17286724</v>
      </c>
      <c r="EW6116">
        <v>928</v>
      </c>
      <c r="EX6116">
        <v>220505</v>
      </c>
      <c r="EY6116" t="s">
        <v>13266</v>
      </c>
      <c r="EZ6116">
        <v>1</v>
      </c>
      <c r="FC6116">
        <v>5355</v>
      </c>
      <c r="FD6116" t="s">
        <v>74</v>
      </c>
    </row>
    <row r="6117" spans="1:160" x14ac:dyDescent="0.3">
      <c r="A6117" t="str">
        <f>VLOOKUP(B6117,Table2[],3,FALSE)</f>
        <v>Digital</v>
      </c>
      <c r="B6117" t="str">
        <f>IF(OR(ISNUMBER(FIND("QVC",Z6117)),ISNUMBER(FIND("QVC",AL6117))),"QVC",IF(OR(ISNUMBER(FIND("NCO",H6117)),ISNUMBER(FIND("NCO",Y6117))), "NCO", IF(AL6117="consumer","PMD.com",VLOOKUP(LEFT(H6117,2),Tables!$E$1:$F$11,2,FALSE))))</f>
        <v>Amazon</v>
      </c>
      <c r="C6117">
        <f t="shared" si="288"/>
        <v>53190001</v>
      </c>
      <c r="D6117">
        <f t="shared" si="289"/>
        <v>6</v>
      </c>
      <c r="E6117" t="str">
        <f t="shared" ca="1" si="290"/>
        <v>shifted orders shipped</v>
      </c>
      <c r="F6117" t="s">
        <v>3539</v>
      </c>
      <c r="G6117" t="s">
        <v>335</v>
      </c>
      <c r="H6117" t="s">
        <v>13280</v>
      </c>
      <c r="I6117" s="6">
        <v>44011.768055555556</v>
      </c>
      <c r="J6117" t="s">
        <v>16</v>
      </c>
      <c r="K6117" s="6">
        <v>44014.742083333331</v>
      </c>
      <c r="Y6117" t="s">
        <v>13217</v>
      </c>
      <c r="AA6117" t="s">
        <v>13281</v>
      </c>
      <c r="AD6117" t="s">
        <v>13282</v>
      </c>
      <c r="AE6117" t="s">
        <v>360</v>
      </c>
      <c r="AF6117">
        <v>282142633</v>
      </c>
      <c r="AG6117" t="s">
        <v>533</v>
      </c>
      <c r="AK6117" t="s">
        <v>13283</v>
      </c>
      <c r="AM6117">
        <v>6</v>
      </c>
      <c r="AN6117">
        <v>6</v>
      </c>
      <c r="AO6117">
        <v>4496</v>
      </c>
      <c r="AQ6117">
        <v>124009</v>
      </c>
      <c r="AR6117">
        <v>53190001</v>
      </c>
      <c r="AS6117" t="s">
        <v>1003</v>
      </c>
      <c r="AT6117" t="s">
        <v>53</v>
      </c>
      <c r="AW6117" t="s">
        <v>340</v>
      </c>
      <c r="AX6117" t="s">
        <v>340</v>
      </c>
      <c r="AY6117" t="s">
        <v>357</v>
      </c>
      <c r="AZ6117" t="s">
        <v>361</v>
      </c>
      <c r="BY6117" t="s">
        <v>342</v>
      </c>
      <c r="EQ6117">
        <v>252079</v>
      </c>
      <c r="ER6117" t="s">
        <v>109</v>
      </c>
      <c r="ES6117" t="s">
        <v>13284</v>
      </c>
      <c r="EV6117">
        <v>17286673</v>
      </c>
      <c r="EW6117">
        <v>928</v>
      </c>
      <c r="EX6117">
        <v>220454</v>
      </c>
      <c r="EY6117" t="s">
        <v>13285</v>
      </c>
      <c r="EZ6117">
        <v>1</v>
      </c>
      <c r="FC6117">
        <v>53190001</v>
      </c>
      <c r="FD6117" t="s">
        <v>53</v>
      </c>
    </row>
    <row r="6118" spans="1:160" x14ac:dyDescent="0.3">
      <c r="A6118" t="str">
        <f>VLOOKUP(B6118,Table2[],3,FALSE)</f>
        <v>Digital</v>
      </c>
      <c r="B6118" t="str">
        <f>IF(OR(ISNUMBER(FIND("QVC",Z6118)),ISNUMBER(FIND("QVC",AL6118))),"QVC",IF(OR(ISNUMBER(FIND("NCO",H6118)),ISNUMBER(FIND("NCO",Y6118))), "NCO", IF(AL6118="consumer","PMD.com",VLOOKUP(LEFT(H6118,2),Tables!$E$1:$F$11,2,FALSE))))</f>
        <v>Amazon</v>
      </c>
      <c r="C6118">
        <f t="shared" si="288"/>
        <v>53190001</v>
      </c>
      <c r="D6118">
        <f t="shared" si="289"/>
        <v>6</v>
      </c>
      <c r="E6118" t="str">
        <f t="shared" ca="1" si="290"/>
        <v>shifted orders shipped</v>
      </c>
      <c r="F6118" t="s">
        <v>3539</v>
      </c>
      <c r="G6118" t="s">
        <v>335</v>
      </c>
      <c r="H6118" t="s">
        <v>13293</v>
      </c>
      <c r="I6118" s="6">
        <v>44011.768055555556</v>
      </c>
      <c r="J6118" t="s">
        <v>16</v>
      </c>
      <c r="K6118" s="6">
        <v>44014.742083333331</v>
      </c>
      <c r="Y6118" t="s">
        <v>13217</v>
      </c>
      <c r="AA6118" t="s">
        <v>13294</v>
      </c>
      <c r="AD6118" t="s">
        <v>13295</v>
      </c>
      <c r="AE6118" t="s">
        <v>401</v>
      </c>
      <c r="AF6118">
        <v>661023047</v>
      </c>
      <c r="AG6118" t="s">
        <v>533</v>
      </c>
      <c r="AK6118" t="s">
        <v>13296</v>
      </c>
      <c r="AM6118">
        <v>6</v>
      </c>
      <c r="AN6118">
        <v>6</v>
      </c>
      <c r="AO6118">
        <v>4496</v>
      </c>
      <c r="AQ6118">
        <v>124009</v>
      </c>
      <c r="AR6118">
        <v>53190001</v>
      </c>
      <c r="AS6118" t="s">
        <v>1003</v>
      </c>
      <c r="AT6118" t="s">
        <v>53</v>
      </c>
      <c r="AW6118" t="s">
        <v>340</v>
      </c>
      <c r="AX6118" t="s">
        <v>340</v>
      </c>
      <c r="AY6118" t="s">
        <v>357</v>
      </c>
      <c r="AZ6118" t="s">
        <v>361</v>
      </c>
      <c r="BY6118" t="s">
        <v>342</v>
      </c>
      <c r="EQ6118">
        <v>252079</v>
      </c>
      <c r="ER6118" t="s">
        <v>109</v>
      </c>
      <c r="ES6118" t="s">
        <v>13297</v>
      </c>
      <c r="EV6118">
        <v>17286674</v>
      </c>
      <c r="EW6118">
        <v>928</v>
      </c>
      <c r="EX6118">
        <v>220455</v>
      </c>
      <c r="EY6118" t="s">
        <v>13298</v>
      </c>
      <c r="EZ6118">
        <v>1</v>
      </c>
      <c r="FC6118">
        <v>53190001</v>
      </c>
      <c r="FD6118" t="s">
        <v>53</v>
      </c>
    </row>
    <row r="6119" spans="1:160" x14ac:dyDescent="0.3">
      <c r="A6119" t="str">
        <f>VLOOKUP(B6119,Table2[],3,FALSE)</f>
        <v>Digital</v>
      </c>
      <c r="B6119" t="str">
        <f>IF(OR(ISNUMBER(FIND("QVC",Z6119)),ISNUMBER(FIND("QVC",AL6119))),"QVC",IF(OR(ISNUMBER(FIND("NCO",H6119)),ISNUMBER(FIND("NCO",Y6119))), "NCO", IF(AL6119="consumer","PMD.com",VLOOKUP(LEFT(H6119,2),Tables!$E$1:$F$11,2,FALSE))))</f>
        <v>Amazon</v>
      </c>
      <c r="C6119">
        <f t="shared" si="288"/>
        <v>53190001</v>
      </c>
      <c r="D6119">
        <f t="shared" si="289"/>
        <v>6</v>
      </c>
      <c r="E6119" t="str">
        <f t="shared" ca="1" si="290"/>
        <v>shifted orders shipped</v>
      </c>
      <c r="F6119" t="s">
        <v>3539</v>
      </c>
      <c r="G6119" t="s">
        <v>335</v>
      </c>
      <c r="H6119" t="s">
        <v>13261</v>
      </c>
      <c r="I6119" s="6">
        <v>44011.768750000003</v>
      </c>
      <c r="J6119" t="s">
        <v>16</v>
      </c>
      <c r="K6119" s="6">
        <v>44014.742083333331</v>
      </c>
      <c r="Y6119" t="s">
        <v>13217</v>
      </c>
      <c r="AA6119" t="s">
        <v>13262</v>
      </c>
      <c r="AD6119" t="s">
        <v>13263</v>
      </c>
      <c r="AE6119" t="s">
        <v>365</v>
      </c>
      <c r="AF6119" t="s">
        <v>13263</v>
      </c>
      <c r="AG6119" t="s">
        <v>338</v>
      </c>
      <c r="AK6119" t="s">
        <v>13264</v>
      </c>
      <c r="AM6119">
        <v>6</v>
      </c>
      <c r="AN6119">
        <v>6</v>
      </c>
      <c r="AO6119">
        <v>4496</v>
      </c>
      <c r="AQ6119">
        <v>124009</v>
      </c>
      <c r="AR6119">
        <v>53190001</v>
      </c>
      <c r="AS6119" t="s">
        <v>1003</v>
      </c>
      <c r="AT6119" t="s">
        <v>53</v>
      </c>
      <c r="AW6119" t="s">
        <v>340</v>
      </c>
      <c r="AX6119" t="s">
        <v>340</v>
      </c>
      <c r="AY6119" t="s">
        <v>357</v>
      </c>
      <c r="AZ6119" t="s">
        <v>361</v>
      </c>
      <c r="BY6119" t="s">
        <v>342</v>
      </c>
      <c r="EQ6119">
        <v>252079</v>
      </c>
      <c r="ER6119" t="s">
        <v>109</v>
      </c>
      <c r="ES6119" t="s">
        <v>13265</v>
      </c>
      <c r="EV6119">
        <v>17286724</v>
      </c>
      <c r="EW6119">
        <v>928</v>
      </c>
      <c r="EX6119">
        <v>220505</v>
      </c>
      <c r="EY6119" t="s">
        <v>13266</v>
      </c>
      <c r="EZ6119">
        <v>1</v>
      </c>
      <c r="FC6119">
        <v>53190001</v>
      </c>
      <c r="FD6119" t="s">
        <v>53</v>
      </c>
    </row>
    <row r="6120" spans="1:160" x14ac:dyDescent="0.3">
      <c r="A6120" t="str">
        <f>VLOOKUP(B6120,Table2[],3,FALSE)</f>
        <v>Digital</v>
      </c>
      <c r="B6120" t="str">
        <f>IF(OR(ISNUMBER(FIND("QVC",Z6120)),ISNUMBER(FIND("QVC",AL6120))),"QVC",IF(OR(ISNUMBER(FIND("NCO",H6120)),ISNUMBER(FIND("NCO",Y6120))), "NCO", IF(AL6120="consumer","PMD.com",VLOOKUP(LEFT(H6120,2),Tables!$E$1:$F$11,2,FALSE))))</f>
        <v>Amazon</v>
      </c>
      <c r="C6120">
        <f t="shared" si="288"/>
        <v>53190001</v>
      </c>
      <c r="D6120">
        <f t="shared" si="289"/>
        <v>6</v>
      </c>
      <c r="E6120" t="str">
        <f t="shared" ca="1" si="290"/>
        <v>shifted orders shipped</v>
      </c>
      <c r="F6120" t="s">
        <v>3539</v>
      </c>
      <c r="G6120" t="s">
        <v>335</v>
      </c>
      <c r="H6120" t="s">
        <v>13228</v>
      </c>
      <c r="I6120" s="6">
        <v>44011.768750000003</v>
      </c>
      <c r="J6120" t="s">
        <v>16</v>
      </c>
      <c r="K6120" s="6">
        <v>44014.742083333331</v>
      </c>
      <c r="Y6120" t="s">
        <v>13217</v>
      </c>
      <c r="AA6120" t="s">
        <v>13229</v>
      </c>
      <c r="AD6120" t="s">
        <v>13230</v>
      </c>
      <c r="AE6120" t="s">
        <v>372</v>
      </c>
      <c r="AF6120">
        <v>850438305</v>
      </c>
      <c r="AG6120" t="s">
        <v>533</v>
      </c>
      <c r="AK6120">
        <v>8018847</v>
      </c>
      <c r="AM6120">
        <v>6</v>
      </c>
      <c r="AN6120">
        <v>6</v>
      </c>
      <c r="AO6120">
        <v>4496</v>
      </c>
      <c r="AQ6120">
        <v>124009</v>
      </c>
      <c r="AR6120">
        <v>53190001</v>
      </c>
      <c r="AS6120" t="s">
        <v>1003</v>
      </c>
      <c r="AT6120" t="s">
        <v>53</v>
      </c>
      <c r="AW6120" t="s">
        <v>340</v>
      </c>
      <c r="AX6120" t="s">
        <v>340</v>
      </c>
      <c r="AY6120" t="s">
        <v>357</v>
      </c>
      <c r="AZ6120" t="s">
        <v>361</v>
      </c>
      <c r="BY6120" t="s">
        <v>342</v>
      </c>
      <c r="EQ6120">
        <v>252079</v>
      </c>
      <c r="ER6120" t="s">
        <v>109</v>
      </c>
      <c r="ES6120" t="s">
        <v>13231</v>
      </c>
      <c r="EV6120">
        <v>17286726</v>
      </c>
      <c r="EW6120">
        <v>928</v>
      </c>
      <c r="EX6120">
        <v>220507</v>
      </c>
      <c r="EY6120" t="s">
        <v>13232</v>
      </c>
      <c r="EZ6120">
        <v>1</v>
      </c>
      <c r="FC6120">
        <v>53190001</v>
      </c>
      <c r="FD6120" t="s">
        <v>53</v>
      </c>
    </row>
    <row r="6121" spans="1:160" x14ac:dyDescent="0.3">
      <c r="A6121" t="str">
        <f>VLOOKUP(B6121,Table2[],3,FALSE)</f>
        <v>Digital</v>
      </c>
      <c r="B6121" t="str">
        <f>IF(OR(ISNUMBER(FIND("QVC",Z6121)),ISNUMBER(FIND("QVC",AL6121))),"QVC",IF(OR(ISNUMBER(FIND("NCO",H6121)),ISNUMBER(FIND("NCO",Y6121))), "NCO", IF(AL6121="consumer","PMD.com",VLOOKUP(LEFT(H6121,2),Tables!$E$1:$F$11,2,FALSE))))</f>
        <v>Amazon</v>
      </c>
      <c r="C6121">
        <f t="shared" si="288"/>
        <v>53190001</v>
      </c>
      <c r="D6121">
        <f t="shared" si="289"/>
        <v>6</v>
      </c>
      <c r="E6121" t="str">
        <f t="shared" ca="1" si="290"/>
        <v>shifted orders shipped</v>
      </c>
      <c r="F6121" t="s">
        <v>3539</v>
      </c>
      <c r="G6121" t="s">
        <v>335</v>
      </c>
      <c r="H6121" t="s">
        <v>13233</v>
      </c>
      <c r="I6121" s="6">
        <v>44011.768750000003</v>
      </c>
      <c r="J6121" t="s">
        <v>16</v>
      </c>
      <c r="K6121" s="6">
        <v>44014.742083333331</v>
      </c>
      <c r="Y6121" t="s">
        <v>13217</v>
      </c>
      <c r="AA6121" t="s">
        <v>13234</v>
      </c>
      <c r="AD6121" t="s">
        <v>13235</v>
      </c>
      <c r="AE6121" t="s">
        <v>442</v>
      </c>
      <c r="AF6121">
        <v>84116</v>
      </c>
      <c r="AG6121" t="s">
        <v>338</v>
      </c>
      <c r="AK6121" t="s">
        <v>13236</v>
      </c>
      <c r="AM6121">
        <v>6</v>
      </c>
      <c r="AN6121">
        <v>6</v>
      </c>
      <c r="AO6121">
        <v>4496</v>
      </c>
      <c r="AQ6121">
        <v>124009</v>
      </c>
      <c r="AR6121">
        <v>53190001</v>
      </c>
      <c r="AS6121" t="s">
        <v>1003</v>
      </c>
      <c r="AT6121" t="s">
        <v>53</v>
      </c>
      <c r="AW6121" t="s">
        <v>340</v>
      </c>
      <c r="AX6121" t="s">
        <v>340</v>
      </c>
      <c r="AY6121" t="s">
        <v>357</v>
      </c>
      <c r="AZ6121" t="s">
        <v>361</v>
      </c>
      <c r="BY6121" t="s">
        <v>342</v>
      </c>
      <c r="EQ6121">
        <v>252079</v>
      </c>
      <c r="ER6121" t="s">
        <v>109</v>
      </c>
      <c r="ES6121" t="s">
        <v>13237</v>
      </c>
      <c r="EV6121">
        <v>17286727</v>
      </c>
      <c r="EW6121">
        <v>928</v>
      </c>
      <c r="EX6121">
        <v>220508</v>
      </c>
      <c r="EY6121" t="s">
        <v>13238</v>
      </c>
      <c r="EZ6121">
        <v>1</v>
      </c>
      <c r="FC6121">
        <v>53190001</v>
      </c>
      <c r="FD6121" t="s">
        <v>53</v>
      </c>
    </row>
    <row r="6122" spans="1:160" x14ac:dyDescent="0.3">
      <c r="A6122" t="str">
        <f>VLOOKUP(B6122,Table2[],3,FALSE)</f>
        <v>Digital</v>
      </c>
      <c r="B6122" t="str">
        <f>IF(OR(ISNUMBER(FIND("QVC",Z6122)),ISNUMBER(FIND("QVC",AL6122))),"QVC",IF(OR(ISNUMBER(FIND("NCO",H6122)),ISNUMBER(FIND("NCO",Y6122))), "NCO", IF(AL6122="consumer","PMD.com",VLOOKUP(LEFT(H6122,2),Tables!$E$1:$F$11,2,FALSE))))</f>
        <v>Amazon</v>
      </c>
      <c r="C6122">
        <f t="shared" si="288"/>
        <v>53190001</v>
      </c>
      <c r="D6122">
        <f t="shared" si="289"/>
        <v>12</v>
      </c>
      <c r="E6122" t="str">
        <f t="shared" ca="1" si="290"/>
        <v>shifted orders shipped</v>
      </c>
      <c r="F6122" t="s">
        <v>3539</v>
      </c>
      <c r="G6122" t="s">
        <v>335</v>
      </c>
      <c r="H6122" t="s">
        <v>13299</v>
      </c>
      <c r="I6122" s="6">
        <v>44011.768750000003</v>
      </c>
      <c r="J6122" t="s">
        <v>16</v>
      </c>
      <c r="K6122" s="6">
        <v>44014.742083333331</v>
      </c>
      <c r="Y6122" t="s">
        <v>13300</v>
      </c>
      <c r="AA6122" t="s">
        <v>13301</v>
      </c>
      <c r="AD6122" t="s">
        <v>13302</v>
      </c>
      <c r="AE6122" t="s">
        <v>400</v>
      </c>
      <c r="AF6122">
        <v>18031</v>
      </c>
      <c r="AG6122" t="s">
        <v>338</v>
      </c>
      <c r="AK6122" t="s">
        <v>13303</v>
      </c>
      <c r="AM6122">
        <v>12</v>
      </c>
      <c r="AN6122">
        <v>12</v>
      </c>
      <c r="AO6122">
        <v>4496</v>
      </c>
      <c r="AQ6122">
        <v>124009</v>
      </c>
      <c r="AR6122">
        <v>53190001</v>
      </c>
      <c r="AS6122" t="s">
        <v>1003</v>
      </c>
      <c r="AT6122" t="s">
        <v>53</v>
      </c>
      <c r="AW6122" t="s">
        <v>340</v>
      </c>
      <c r="AX6122" t="s">
        <v>340</v>
      </c>
      <c r="AY6122" t="s">
        <v>357</v>
      </c>
      <c r="AZ6122" t="s">
        <v>361</v>
      </c>
      <c r="BY6122" t="s">
        <v>342</v>
      </c>
      <c r="EQ6122">
        <v>252079</v>
      </c>
      <c r="ER6122" t="s">
        <v>109</v>
      </c>
      <c r="ES6122" t="s">
        <v>13304</v>
      </c>
      <c r="EV6122">
        <v>17286728</v>
      </c>
      <c r="EW6122">
        <v>928</v>
      </c>
      <c r="EX6122">
        <v>220509</v>
      </c>
      <c r="EY6122" t="s">
        <v>13305</v>
      </c>
      <c r="EZ6122">
        <v>1</v>
      </c>
      <c r="FC6122">
        <v>53190001</v>
      </c>
      <c r="FD6122" t="s">
        <v>53</v>
      </c>
    </row>
    <row r="6123" spans="1:160" x14ac:dyDescent="0.3">
      <c r="A6123" t="str">
        <f>VLOOKUP(B6123,Table2[],3,FALSE)</f>
        <v>Digital</v>
      </c>
      <c r="B6123" t="str">
        <f>IF(OR(ISNUMBER(FIND("QVC",Z6123)),ISNUMBER(FIND("QVC",AL6123))),"QVC",IF(OR(ISNUMBER(FIND("NCO",H6123)),ISNUMBER(FIND("NCO",Y6123))), "NCO", IF(AL6123="consumer","PMD.com",VLOOKUP(LEFT(H6123,2),Tables!$E$1:$F$11,2,FALSE))))</f>
        <v>Amazon</v>
      </c>
      <c r="C6123">
        <f t="shared" si="288"/>
        <v>53190001</v>
      </c>
      <c r="D6123">
        <f t="shared" si="289"/>
        <v>6</v>
      </c>
      <c r="E6123" t="str">
        <f t="shared" ca="1" si="290"/>
        <v>shifted orders shipped</v>
      </c>
      <c r="F6123" t="s">
        <v>3539</v>
      </c>
      <c r="G6123" t="s">
        <v>335</v>
      </c>
      <c r="H6123" t="s">
        <v>13306</v>
      </c>
      <c r="I6123" s="6">
        <v>44011.768750000003</v>
      </c>
      <c r="J6123" t="s">
        <v>16</v>
      </c>
      <c r="K6123" s="6">
        <v>44014.742083333331</v>
      </c>
      <c r="Y6123" t="s">
        <v>13217</v>
      </c>
      <c r="AA6123" t="s">
        <v>13307</v>
      </c>
      <c r="AD6123" t="s">
        <v>13308</v>
      </c>
      <c r="AE6123" t="s">
        <v>414</v>
      </c>
      <c r="AF6123">
        <v>70083529</v>
      </c>
      <c r="AG6123" t="s">
        <v>533</v>
      </c>
      <c r="AK6123">
        <v>7801173</v>
      </c>
      <c r="AM6123">
        <v>6</v>
      </c>
      <c r="AN6123">
        <v>6</v>
      </c>
      <c r="AO6123">
        <v>4496</v>
      </c>
      <c r="AQ6123">
        <v>124009</v>
      </c>
      <c r="AR6123">
        <v>53190001</v>
      </c>
      <c r="AS6123" t="s">
        <v>1003</v>
      </c>
      <c r="AT6123" t="s">
        <v>53</v>
      </c>
      <c r="AW6123" t="s">
        <v>340</v>
      </c>
      <c r="AX6123" t="s">
        <v>340</v>
      </c>
      <c r="AY6123" t="s">
        <v>357</v>
      </c>
      <c r="AZ6123" t="s">
        <v>361</v>
      </c>
      <c r="BY6123" t="s">
        <v>342</v>
      </c>
      <c r="EQ6123">
        <v>252079</v>
      </c>
      <c r="ER6123" t="s">
        <v>109</v>
      </c>
      <c r="ES6123" t="s">
        <v>13309</v>
      </c>
      <c r="EV6123">
        <v>17286729</v>
      </c>
      <c r="EW6123">
        <v>928</v>
      </c>
      <c r="EX6123">
        <v>220510</v>
      </c>
      <c r="EY6123" t="s">
        <v>13310</v>
      </c>
      <c r="EZ6123">
        <v>1</v>
      </c>
      <c r="FC6123">
        <v>53190001</v>
      </c>
      <c r="FD6123" t="s">
        <v>53</v>
      </c>
    </row>
    <row r="6124" spans="1:160" x14ac:dyDescent="0.3">
      <c r="A6124" t="str">
        <f>VLOOKUP(B6124,Table2[],3,FALSE)</f>
        <v>Digital</v>
      </c>
      <c r="B6124" t="str">
        <f>IF(OR(ISNUMBER(FIND("QVC",Z6124)),ISNUMBER(FIND("QVC",AL6124))),"QVC",IF(OR(ISNUMBER(FIND("NCO",H6124)),ISNUMBER(FIND("NCO",Y6124))), "NCO", IF(AL6124="consumer","PMD.com",VLOOKUP(LEFT(H6124,2),Tables!$E$1:$F$11,2,FALSE))))</f>
        <v>Amazon</v>
      </c>
      <c r="C6124">
        <f t="shared" si="288"/>
        <v>53190001</v>
      </c>
      <c r="D6124">
        <f t="shared" si="289"/>
        <v>6</v>
      </c>
      <c r="E6124" t="str">
        <f t="shared" ca="1" si="290"/>
        <v>shifted orders shipped</v>
      </c>
      <c r="F6124" t="s">
        <v>3539</v>
      </c>
      <c r="G6124" t="s">
        <v>335</v>
      </c>
      <c r="H6124" t="s">
        <v>13311</v>
      </c>
      <c r="I6124" s="6">
        <v>44011.768750000003</v>
      </c>
      <c r="J6124" t="s">
        <v>16</v>
      </c>
      <c r="K6124" s="6">
        <v>44014.742083333331</v>
      </c>
      <c r="Y6124" t="s">
        <v>13312</v>
      </c>
      <c r="AA6124" t="s">
        <v>13313</v>
      </c>
      <c r="AD6124" t="s">
        <v>13314</v>
      </c>
      <c r="AE6124" t="s">
        <v>365</v>
      </c>
      <c r="AF6124">
        <v>953049370</v>
      </c>
      <c r="AG6124" t="s">
        <v>338</v>
      </c>
      <c r="AK6124" t="s">
        <v>13315</v>
      </c>
      <c r="AM6124">
        <v>6</v>
      </c>
      <c r="AN6124">
        <v>6</v>
      </c>
      <c r="AO6124">
        <v>4496</v>
      </c>
      <c r="AQ6124">
        <v>124009</v>
      </c>
      <c r="AR6124">
        <v>53190001</v>
      </c>
      <c r="AS6124" t="s">
        <v>1003</v>
      </c>
      <c r="AT6124" t="s">
        <v>53</v>
      </c>
      <c r="AW6124" t="s">
        <v>340</v>
      </c>
      <c r="AX6124" t="s">
        <v>340</v>
      </c>
      <c r="AY6124" t="s">
        <v>357</v>
      </c>
      <c r="AZ6124" t="s">
        <v>361</v>
      </c>
      <c r="BY6124" t="s">
        <v>342</v>
      </c>
      <c r="EQ6124">
        <v>252079</v>
      </c>
      <c r="ER6124" t="s">
        <v>109</v>
      </c>
      <c r="ES6124" t="s">
        <v>13316</v>
      </c>
      <c r="EV6124">
        <v>17286716</v>
      </c>
      <c r="EW6124">
        <v>928</v>
      </c>
      <c r="EX6124">
        <v>220497</v>
      </c>
      <c r="EY6124" t="s">
        <v>13317</v>
      </c>
      <c r="EZ6124">
        <v>1</v>
      </c>
      <c r="FC6124">
        <v>53190001</v>
      </c>
      <c r="FD6124" t="s">
        <v>53</v>
      </c>
    </row>
    <row r="6125" spans="1:160" x14ac:dyDescent="0.3">
      <c r="A6125" t="str">
        <f>VLOOKUP(B6125,Table2[],3,FALSE)</f>
        <v>Digital</v>
      </c>
      <c r="B6125" t="str">
        <f>IF(OR(ISNUMBER(FIND("QVC",Z6125)),ISNUMBER(FIND("QVC",AL6125))),"QVC",IF(OR(ISNUMBER(FIND("NCO",H6125)),ISNUMBER(FIND("NCO",Y6125))), "NCO", IF(AL6125="consumer","PMD.com",VLOOKUP(LEFT(H6125,2),Tables!$E$1:$F$11,2,FALSE))))</f>
        <v>Amazon</v>
      </c>
      <c r="C6125">
        <f t="shared" si="288"/>
        <v>53190001</v>
      </c>
      <c r="D6125">
        <f t="shared" si="289"/>
        <v>6</v>
      </c>
      <c r="E6125" t="str">
        <f t="shared" ca="1" si="290"/>
        <v>shifted orders shipped</v>
      </c>
      <c r="F6125" t="s">
        <v>3539</v>
      </c>
      <c r="G6125" t="s">
        <v>335</v>
      </c>
      <c r="H6125" t="s">
        <v>13318</v>
      </c>
      <c r="I6125" s="6">
        <v>44011.768750000003</v>
      </c>
      <c r="J6125" t="s">
        <v>16</v>
      </c>
      <c r="K6125" s="6">
        <v>44014.742083333331</v>
      </c>
      <c r="Y6125" t="s">
        <v>13217</v>
      </c>
      <c r="AA6125" t="s">
        <v>13319</v>
      </c>
      <c r="AD6125" t="s">
        <v>13320</v>
      </c>
      <c r="AE6125" t="s">
        <v>413</v>
      </c>
      <c r="AF6125">
        <v>38118</v>
      </c>
      <c r="AG6125" t="s">
        <v>338</v>
      </c>
      <c r="AK6125">
        <v>9908609</v>
      </c>
      <c r="AM6125">
        <v>6</v>
      </c>
      <c r="AN6125">
        <v>6</v>
      </c>
      <c r="AO6125">
        <v>4496</v>
      </c>
      <c r="AQ6125">
        <v>124009</v>
      </c>
      <c r="AR6125">
        <v>53190001</v>
      </c>
      <c r="AS6125" t="s">
        <v>1003</v>
      </c>
      <c r="AT6125" t="s">
        <v>53</v>
      </c>
      <c r="AW6125" t="s">
        <v>340</v>
      </c>
      <c r="AX6125" t="s">
        <v>340</v>
      </c>
      <c r="AY6125" t="s">
        <v>357</v>
      </c>
      <c r="AZ6125" t="s">
        <v>361</v>
      </c>
      <c r="BY6125" t="s">
        <v>342</v>
      </c>
      <c r="EQ6125">
        <v>252079</v>
      </c>
      <c r="ER6125" t="s">
        <v>109</v>
      </c>
      <c r="ES6125" t="s">
        <v>13321</v>
      </c>
      <c r="EV6125">
        <v>17286718</v>
      </c>
      <c r="EW6125">
        <v>928</v>
      </c>
      <c r="EX6125">
        <v>220499</v>
      </c>
      <c r="EY6125" t="s">
        <v>13322</v>
      </c>
      <c r="EZ6125">
        <v>1</v>
      </c>
      <c r="FC6125">
        <v>53190001</v>
      </c>
      <c r="FD6125" t="s">
        <v>53</v>
      </c>
    </row>
    <row r="6126" spans="1:160" x14ac:dyDescent="0.3">
      <c r="A6126" t="str">
        <f>VLOOKUP(B6126,Table2[],3,FALSE)</f>
        <v>Digital</v>
      </c>
      <c r="B6126" t="str">
        <f>IF(OR(ISNUMBER(FIND("QVC",Z6126)),ISNUMBER(FIND("QVC",AL6126))),"QVC",IF(OR(ISNUMBER(FIND("NCO",H6126)),ISNUMBER(FIND("NCO",Y6126))), "NCO", IF(AL6126="consumer","PMD.com",VLOOKUP(LEFT(H6126,2),Tables!$E$1:$F$11,2,FALSE))))</f>
        <v>Amazon</v>
      </c>
      <c r="C6126">
        <f t="shared" si="288"/>
        <v>53190001</v>
      </c>
      <c r="D6126">
        <f t="shared" si="289"/>
        <v>6</v>
      </c>
      <c r="E6126" t="str">
        <f t="shared" ca="1" si="290"/>
        <v>shifted orders shipped</v>
      </c>
      <c r="F6126" t="s">
        <v>3539</v>
      </c>
      <c r="G6126" t="s">
        <v>335</v>
      </c>
      <c r="H6126" t="s">
        <v>13323</v>
      </c>
      <c r="I6126" s="6">
        <v>44011.768750000003</v>
      </c>
      <c r="J6126" t="s">
        <v>16</v>
      </c>
      <c r="K6126" s="6">
        <v>44014.742083333331</v>
      </c>
      <c r="Y6126" t="s">
        <v>13217</v>
      </c>
      <c r="AA6126" t="s">
        <v>13324</v>
      </c>
      <c r="AD6126" t="s">
        <v>13325</v>
      </c>
      <c r="AE6126" t="s">
        <v>412</v>
      </c>
      <c r="AF6126">
        <v>43062</v>
      </c>
      <c r="AG6126" t="s">
        <v>338</v>
      </c>
      <c r="AK6126" t="s">
        <v>13326</v>
      </c>
      <c r="AM6126">
        <v>6</v>
      </c>
      <c r="AN6126">
        <v>6</v>
      </c>
      <c r="AO6126">
        <v>4496</v>
      </c>
      <c r="AQ6126">
        <v>124009</v>
      </c>
      <c r="AR6126">
        <v>53190001</v>
      </c>
      <c r="AS6126" t="s">
        <v>1003</v>
      </c>
      <c r="AT6126" t="s">
        <v>53</v>
      </c>
      <c r="AW6126" t="s">
        <v>340</v>
      </c>
      <c r="AX6126" t="s">
        <v>340</v>
      </c>
      <c r="AY6126" t="s">
        <v>357</v>
      </c>
      <c r="AZ6126" t="s">
        <v>361</v>
      </c>
      <c r="BY6126" t="s">
        <v>342</v>
      </c>
      <c r="EQ6126">
        <v>252079</v>
      </c>
      <c r="ER6126" t="s">
        <v>109</v>
      </c>
      <c r="ES6126" t="s">
        <v>13327</v>
      </c>
      <c r="EV6126">
        <v>17286719</v>
      </c>
      <c r="EW6126">
        <v>928</v>
      </c>
      <c r="EX6126">
        <v>220500</v>
      </c>
      <c r="EY6126" t="s">
        <v>13328</v>
      </c>
      <c r="EZ6126">
        <v>1</v>
      </c>
      <c r="FC6126">
        <v>53190001</v>
      </c>
      <c r="FD6126" t="s">
        <v>53</v>
      </c>
    </row>
    <row r="6127" spans="1:160" x14ac:dyDescent="0.3">
      <c r="A6127" t="str">
        <f>VLOOKUP(B6127,Table2[],3,FALSE)</f>
        <v>Digital</v>
      </c>
      <c r="B6127" t="str">
        <f>IF(OR(ISNUMBER(FIND("QVC",Z6127)),ISNUMBER(FIND("QVC",AL6127))),"QVC",IF(OR(ISNUMBER(FIND("NCO",H6127)),ISNUMBER(FIND("NCO",Y6127))), "NCO", IF(AL6127="consumer","PMD.com",VLOOKUP(LEFT(H6127,2),Tables!$E$1:$F$11,2,FALSE))))</f>
        <v>Amazon</v>
      </c>
      <c r="C6127">
        <f t="shared" si="288"/>
        <v>53190001</v>
      </c>
      <c r="D6127">
        <f t="shared" si="289"/>
        <v>12</v>
      </c>
      <c r="E6127" t="str">
        <f t="shared" ca="1" si="290"/>
        <v>shifted orders shipped</v>
      </c>
      <c r="F6127" t="s">
        <v>3539</v>
      </c>
      <c r="G6127" t="s">
        <v>335</v>
      </c>
      <c r="H6127" t="s">
        <v>13329</v>
      </c>
      <c r="I6127" s="6">
        <v>44011.768750000003</v>
      </c>
      <c r="J6127" t="s">
        <v>16</v>
      </c>
      <c r="K6127" s="6">
        <v>44014.742083333331</v>
      </c>
      <c r="Y6127" t="s">
        <v>13217</v>
      </c>
      <c r="AA6127" t="s">
        <v>13330</v>
      </c>
      <c r="AD6127" t="s">
        <v>13331</v>
      </c>
      <c r="AE6127" t="s">
        <v>347</v>
      </c>
      <c r="AF6127">
        <v>238362841</v>
      </c>
      <c r="AG6127" t="s">
        <v>533</v>
      </c>
      <c r="AK6127">
        <v>8021724</v>
      </c>
      <c r="AM6127">
        <v>12</v>
      </c>
      <c r="AN6127">
        <v>12</v>
      </c>
      <c r="AO6127">
        <v>4496</v>
      </c>
      <c r="AQ6127">
        <v>124009</v>
      </c>
      <c r="AR6127">
        <v>53190001</v>
      </c>
      <c r="AS6127" t="s">
        <v>1003</v>
      </c>
      <c r="AT6127" t="s">
        <v>53</v>
      </c>
      <c r="AW6127" t="s">
        <v>340</v>
      </c>
      <c r="AX6127" t="s">
        <v>340</v>
      </c>
      <c r="AY6127" t="s">
        <v>357</v>
      </c>
      <c r="AZ6127" t="s">
        <v>361</v>
      </c>
      <c r="BY6127" t="s">
        <v>342</v>
      </c>
      <c r="EQ6127">
        <v>252079</v>
      </c>
      <c r="ER6127" t="s">
        <v>109</v>
      </c>
      <c r="ES6127" t="s">
        <v>13332</v>
      </c>
      <c r="EV6127">
        <v>17286720</v>
      </c>
      <c r="EW6127">
        <v>928</v>
      </c>
      <c r="EX6127">
        <v>220501</v>
      </c>
      <c r="EY6127" t="s">
        <v>13333</v>
      </c>
      <c r="EZ6127">
        <v>1</v>
      </c>
      <c r="FC6127">
        <v>53190001</v>
      </c>
      <c r="FD6127" t="s">
        <v>53</v>
      </c>
    </row>
    <row r="6128" spans="1:160" x14ac:dyDescent="0.3">
      <c r="A6128" t="str">
        <f>VLOOKUP(B6128,Table2[],3,FALSE)</f>
        <v>Digital</v>
      </c>
      <c r="B6128" t="str">
        <f>IF(OR(ISNUMBER(FIND("QVC",Z6128)),ISNUMBER(FIND("QVC",AL6128))),"QVC",IF(OR(ISNUMBER(FIND("NCO",H6128)),ISNUMBER(FIND("NCO",Y6128))), "NCO", IF(AL6128="consumer","PMD.com",VLOOKUP(LEFT(H6128,2),Tables!$E$1:$F$11,2,FALSE))))</f>
        <v>Amazon</v>
      </c>
      <c r="C6128">
        <f t="shared" si="288"/>
        <v>53190001</v>
      </c>
      <c r="D6128">
        <f t="shared" si="289"/>
        <v>6</v>
      </c>
      <c r="E6128" t="str">
        <f t="shared" ca="1" si="290"/>
        <v>shifted orders shipped</v>
      </c>
      <c r="F6128" t="s">
        <v>3539</v>
      </c>
      <c r="G6128" t="s">
        <v>335</v>
      </c>
      <c r="H6128" t="s">
        <v>13334</v>
      </c>
      <c r="I6128" s="6">
        <v>44011.768750000003</v>
      </c>
      <c r="J6128" t="s">
        <v>16</v>
      </c>
      <c r="K6128" s="6">
        <v>44014.742083333331</v>
      </c>
      <c r="Y6128" t="s">
        <v>13255</v>
      </c>
      <c r="AA6128" t="s">
        <v>13335</v>
      </c>
      <c r="AD6128" t="s">
        <v>13336</v>
      </c>
      <c r="AE6128" t="s">
        <v>414</v>
      </c>
      <c r="AF6128">
        <v>8691</v>
      </c>
      <c r="AG6128" t="s">
        <v>338</v>
      </c>
      <c r="AK6128" t="s">
        <v>13337</v>
      </c>
      <c r="AM6128">
        <v>6</v>
      </c>
      <c r="AN6128">
        <v>6</v>
      </c>
      <c r="AO6128">
        <v>4496</v>
      </c>
      <c r="AQ6128">
        <v>124009</v>
      </c>
      <c r="AR6128">
        <v>53190001</v>
      </c>
      <c r="AS6128" t="s">
        <v>1003</v>
      </c>
      <c r="AT6128" t="s">
        <v>53</v>
      </c>
      <c r="AW6128" t="s">
        <v>340</v>
      </c>
      <c r="AX6128" t="s">
        <v>340</v>
      </c>
      <c r="AY6128" t="s">
        <v>357</v>
      </c>
      <c r="AZ6128" t="s">
        <v>361</v>
      </c>
      <c r="BY6128" t="s">
        <v>342</v>
      </c>
      <c r="EQ6128">
        <v>252079</v>
      </c>
      <c r="ER6128" t="s">
        <v>109</v>
      </c>
      <c r="ES6128" t="s">
        <v>13338</v>
      </c>
      <c r="EV6128">
        <v>17286722</v>
      </c>
      <c r="EW6128">
        <v>928</v>
      </c>
      <c r="EX6128">
        <v>220503</v>
      </c>
      <c r="EY6128" t="s">
        <v>13339</v>
      </c>
      <c r="EZ6128">
        <v>1</v>
      </c>
      <c r="FC6128">
        <v>53190001</v>
      </c>
      <c r="FD6128" t="s">
        <v>53</v>
      </c>
    </row>
    <row r="6129" spans="1:160" x14ac:dyDescent="0.3">
      <c r="A6129" t="str">
        <f>VLOOKUP(B6129,Table2[],3,FALSE)</f>
        <v>Digital</v>
      </c>
      <c r="B6129" t="str">
        <f>IF(OR(ISNUMBER(FIND("QVC",Z6129)),ISNUMBER(FIND("QVC",AL6129))),"QVC",IF(OR(ISNUMBER(FIND("NCO",H6129)),ISNUMBER(FIND("NCO",Y6129))), "NCO", IF(AL6129="consumer","PMD.com",VLOOKUP(LEFT(H6129,2),Tables!$E$1:$F$11,2,FALSE))))</f>
        <v>Amazon</v>
      </c>
      <c r="C6129">
        <f t="shared" si="288"/>
        <v>53190001</v>
      </c>
      <c r="D6129">
        <f t="shared" si="289"/>
        <v>6</v>
      </c>
      <c r="E6129" t="str">
        <f t="shared" ca="1" si="290"/>
        <v>shifted orders shipped</v>
      </c>
      <c r="F6129" t="s">
        <v>3539</v>
      </c>
      <c r="G6129" t="s">
        <v>335</v>
      </c>
      <c r="H6129" t="s">
        <v>13254</v>
      </c>
      <c r="I6129" s="6">
        <v>44011.768750000003</v>
      </c>
      <c r="J6129" t="s">
        <v>16</v>
      </c>
      <c r="K6129" s="6">
        <v>44014.742083333331</v>
      </c>
      <c r="Y6129" t="s">
        <v>13255</v>
      </c>
      <c r="AA6129" t="s">
        <v>13256</v>
      </c>
      <c r="AD6129" t="s">
        <v>13257</v>
      </c>
      <c r="AE6129" t="s">
        <v>370</v>
      </c>
      <c r="AF6129">
        <v>197094652</v>
      </c>
      <c r="AG6129" t="s">
        <v>338</v>
      </c>
      <c r="AK6129" t="s">
        <v>13258</v>
      </c>
      <c r="AM6129">
        <v>6</v>
      </c>
      <c r="AN6129">
        <v>6</v>
      </c>
      <c r="AO6129">
        <v>4496</v>
      </c>
      <c r="AQ6129">
        <v>124009</v>
      </c>
      <c r="AR6129">
        <v>53190001</v>
      </c>
      <c r="AS6129" t="s">
        <v>1003</v>
      </c>
      <c r="AT6129" t="s">
        <v>53</v>
      </c>
      <c r="AW6129" t="s">
        <v>340</v>
      </c>
      <c r="AX6129" t="s">
        <v>340</v>
      </c>
      <c r="AY6129" t="s">
        <v>357</v>
      </c>
      <c r="AZ6129" t="s">
        <v>361</v>
      </c>
      <c r="BY6129" t="s">
        <v>342</v>
      </c>
      <c r="EQ6129">
        <v>252079</v>
      </c>
      <c r="ER6129" t="s">
        <v>109</v>
      </c>
      <c r="ES6129" t="s">
        <v>13259</v>
      </c>
      <c r="EV6129">
        <v>17286723</v>
      </c>
      <c r="EW6129">
        <v>928</v>
      </c>
      <c r="EX6129">
        <v>220504</v>
      </c>
      <c r="EY6129" t="s">
        <v>13260</v>
      </c>
      <c r="EZ6129">
        <v>1</v>
      </c>
      <c r="FC6129">
        <v>53190001</v>
      </c>
      <c r="FD6129" t="s">
        <v>53</v>
      </c>
    </row>
    <row r="6130" spans="1:160" x14ac:dyDescent="0.3">
      <c r="A6130" t="str">
        <f>VLOOKUP(B6130,Table2[],3,FALSE)</f>
        <v>Digital</v>
      </c>
      <c r="B6130" t="str">
        <f>IF(OR(ISNUMBER(FIND("QVC",Z6130)),ISNUMBER(FIND("QVC",AL6130))),"QVC",IF(OR(ISNUMBER(FIND("NCO",H6130)),ISNUMBER(FIND("NCO",Y6130))), "NCO", IF(AL6130="consumer","PMD.com",VLOOKUP(LEFT(H6130,2),Tables!$E$1:$F$11,2,FALSE))))</f>
        <v>Amazon</v>
      </c>
      <c r="C6130">
        <f t="shared" si="288"/>
        <v>53190001</v>
      </c>
      <c r="D6130">
        <f t="shared" si="289"/>
        <v>6</v>
      </c>
      <c r="E6130" t="str">
        <f t="shared" ca="1" si="290"/>
        <v>shifted orders shipped</v>
      </c>
      <c r="F6130" t="s">
        <v>3539</v>
      </c>
      <c r="G6130" t="s">
        <v>335</v>
      </c>
      <c r="H6130" t="s">
        <v>13340</v>
      </c>
      <c r="I6130" s="6">
        <v>44011.768750000003</v>
      </c>
      <c r="J6130" t="s">
        <v>16</v>
      </c>
      <c r="K6130" s="6">
        <v>44014.742083333331</v>
      </c>
      <c r="Y6130" t="s">
        <v>13217</v>
      </c>
      <c r="AA6130" t="s">
        <v>13341</v>
      </c>
      <c r="AD6130" t="s">
        <v>13342</v>
      </c>
      <c r="AE6130" t="s">
        <v>403</v>
      </c>
      <c r="AF6130">
        <v>531447502</v>
      </c>
      <c r="AG6130" t="s">
        <v>533</v>
      </c>
      <c r="AK6130" t="s">
        <v>13343</v>
      </c>
      <c r="AM6130">
        <v>6</v>
      </c>
      <c r="AN6130">
        <v>6</v>
      </c>
      <c r="AO6130">
        <v>4496</v>
      </c>
      <c r="AQ6130">
        <v>124009</v>
      </c>
      <c r="AR6130">
        <v>53190001</v>
      </c>
      <c r="AS6130" t="s">
        <v>1003</v>
      </c>
      <c r="AT6130" t="s">
        <v>53</v>
      </c>
      <c r="AW6130" t="s">
        <v>340</v>
      </c>
      <c r="AX6130" t="s">
        <v>340</v>
      </c>
      <c r="AY6130" t="s">
        <v>357</v>
      </c>
      <c r="AZ6130" t="s">
        <v>361</v>
      </c>
      <c r="BY6130" t="s">
        <v>342</v>
      </c>
      <c r="EQ6130">
        <v>252079</v>
      </c>
      <c r="ER6130" t="s">
        <v>109</v>
      </c>
      <c r="ES6130" t="s">
        <v>13344</v>
      </c>
      <c r="EV6130">
        <v>17286703</v>
      </c>
      <c r="EW6130">
        <v>928</v>
      </c>
      <c r="EX6130">
        <v>220484</v>
      </c>
      <c r="EY6130" t="s">
        <v>13345</v>
      </c>
      <c r="EZ6130">
        <v>1</v>
      </c>
      <c r="FC6130">
        <v>53190001</v>
      </c>
      <c r="FD6130" t="s">
        <v>53</v>
      </c>
    </row>
    <row r="6131" spans="1:160" x14ac:dyDescent="0.3">
      <c r="A6131" t="str">
        <f>VLOOKUP(B6131,Table2[],3,FALSE)</f>
        <v>Digital</v>
      </c>
      <c r="B6131" t="str">
        <f>IF(OR(ISNUMBER(FIND("QVC",Z6131)),ISNUMBER(FIND("QVC",AL6131))),"QVC",IF(OR(ISNUMBER(FIND("NCO",H6131)),ISNUMBER(FIND("NCO",Y6131))), "NCO", IF(AL6131="consumer","PMD.com",VLOOKUP(LEFT(H6131,2),Tables!$E$1:$F$11,2,FALSE))))</f>
        <v>Amazon</v>
      </c>
      <c r="C6131">
        <f t="shared" si="288"/>
        <v>53190001</v>
      </c>
      <c r="D6131">
        <f t="shared" si="289"/>
        <v>6</v>
      </c>
      <c r="E6131" t="str">
        <f t="shared" ca="1" si="290"/>
        <v>shifted orders shipped</v>
      </c>
      <c r="F6131" t="s">
        <v>3539</v>
      </c>
      <c r="G6131" t="s">
        <v>335</v>
      </c>
      <c r="H6131" t="s">
        <v>13346</v>
      </c>
      <c r="I6131" s="6">
        <v>44011.768750000003</v>
      </c>
      <c r="J6131" t="s">
        <v>16</v>
      </c>
      <c r="K6131" s="6">
        <v>44014.742083333331</v>
      </c>
      <c r="Y6131" t="s">
        <v>13217</v>
      </c>
      <c r="AA6131" t="s">
        <v>13347</v>
      </c>
      <c r="AD6131" t="s">
        <v>13348</v>
      </c>
      <c r="AE6131" t="s">
        <v>418</v>
      </c>
      <c r="AF6131">
        <v>35022</v>
      </c>
      <c r="AG6131" t="s">
        <v>338</v>
      </c>
      <c r="AK6131" t="s">
        <v>13349</v>
      </c>
      <c r="AM6131">
        <v>6</v>
      </c>
      <c r="AN6131">
        <v>6</v>
      </c>
      <c r="AO6131">
        <v>4496</v>
      </c>
      <c r="AQ6131">
        <v>124009</v>
      </c>
      <c r="AR6131">
        <v>53190001</v>
      </c>
      <c r="AS6131" t="s">
        <v>1003</v>
      </c>
      <c r="AT6131" t="s">
        <v>53</v>
      </c>
      <c r="AW6131" t="s">
        <v>340</v>
      </c>
      <c r="AX6131" t="s">
        <v>340</v>
      </c>
      <c r="AY6131" t="s">
        <v>357</v>
      </c>
      <c r="AZ6131" t="s">
        <v>361</v>
      </c>
      <c r="BY6131" t="s">
        <v>342</v>
      </c>
      <c r="EQ6131">
        <v>252079</v>
      </c>
      <c r="ER6131" t="s">
        <v>109</v>
      </c>
      <c r="ES6131" t="s">
        <v>13350</v>
      </c>
      <c r="EV6131">
        <v>17286704</v>
      </c>
      <c r="EW6131">
        <v>928</v>
      </c>
      <c r="EX6131">
        <v>220485</v>
      </c>
      <c r="EY6131" t="s">
        <v>13351</v>
      </c>
      <c r="EZ6131">
        <v>1</v>
      </c>
      <c r="FC6131">
        <v>53190001</v>
      </c>
      <c r="FD6131" t="s">
        <v>53</v>
      </c>
    </row>
    <row r="6132" spans="1:160" x14ac:dyDescent="0.3">
      <c r="A6132" t="str">
        <f>VLOOKUP(B6132,Table2[],3,FALSE)</f>
        <v>Digital</v>
      </c>
      <c r="B6132" t="str">
        <f>IF(OR(ISNUMBER(FIND("QVC",Z6132)),ISNUMBER(FIND("QVC",AL6132))),"QVC",IF(OR(ISNUMBER(FIND("NCO",H6132)),ISNUMBER(FIND("NCO",Y6132))), "NCO", IF(AL6132="consumer","PMD.com",VLOOKUP(LEFT(H6132,2),Tables!$E$1:$F$11,2,FALSE))))</f>
        <v>Amazon</v>
      </c>
      <c r="C6132">
        <f t="shared" si="288"/>
        <v>53190001</v>
      </c>
      <c r="D6132">
        <f t="shared" si="289"/>
        <v>6</v>
      </c>
      <c r="E6132" t="str">
        <f t="shared" ca="1" si="290"/>
        <v>shifted orders shipped</v>
      </c>
      <c r="F6132" t="s">
        <v>3539</v>
      </c>
      <c r="G6132" t="s">
        <v>335</v>
      </c>
      <c r="H6132" t="s">
        <v>13352</v>
      </c>
      <c r="I6132" s="6">
        <v>44011.768750000003</v>
      </c>
      <c r="J6132" t="s">
        <v>16</v>
      </c>
      <c r="K6132" s="6">
        <v>44014.742083333331</v>
      </c>
      <c r="Y6132" t="s">
        <v>13217</v>
      </c>
      <c r="AA6132" t="s">
        <v>13353</v>
      </c>
      <c r="AD6132" t="s">
        <v>13354</v>
      </c>
      <c r="AE6132" t="s">
        <v>407</v>
      </c>
      <c r="AF6132">
        <v>891151935</v>
      </c>
      <c r="AG6132" t="s">
        <v>533</v>
      </c>
      <c r="AK6132">
        <v>9910514</v>
      </c>
      <c r="AM6132">
        <v>6</v>
      </c>
      <c r="AN6132">
        <v>6</v>
      </c>
      <c r="AO6132">
        <v>4496</v>
      </c>
      <c r="AQ6132">
        <v>124009</v>
      </c>
      <c r="AR6132">
        <v>53190001</v>
      </c>
      <c r="AS6132" t="s">
        <v>1003</v>
      </c>
      <c r="AT6132" t="s">
        <v>53</v>
      </c>
      <c r="AW6132" t="s">
        <v>340</v>
      </c>
      <c r="AX6132" t="s">
        <v>340</v>
      </c>
      <c r="AY6132" t="s">
        <v>357</v>
      </c>
      <c r="AZ6132" t="s">
        <v>361</v>
      </c>
      <c r="BY6132" t="s">
        <v>342</v>
      </c>
      <c r="EQ6132">
        <v>252079</v>
      </c>
      <c r="ER6132" t="s">
        <v>109</v>
      </c>
      <c r="ES6132" t="s">
        <v>13355</v>
      </c>
      <c r="EV6132">
        <v>17286707</v>
      </c>
      <c r="EW6132">
        <v>928</v>
      </c>
      <c r="EX6132">
        <v>220488</v>
      </c>
      <c r="EY6132" t="s">
        <v>13356</v>
      </c>
      <c r="EZ6132">
        <v>1</v>
      </c>
      <c r="FC6132">
        <v>53190001</v>
      </c>
      <c r="FD6132" t="s">
        <v>53</v>
      </c>
    </row>
    <row r="6133" spans="1:160" x14ac:dyDescent="0.3">
      <c r="A6133" t="str">
        <f>VLOOKUP(B6133,Table2[],3,FALSE)</f>
        <v>Digital</v>
      </c>
      <c r="B6133" t="str">
        <f>IF(OR(ISNUMBER(FIND("QVC",Z6133)),ISNUMBER(FIND("QVC",AL6133))),"QVC",IF(OR(ISNUMBER(FIND("NCO",H6133)),ISNUMBER(FIND("NCO",Y6133))), "NCO", IF(AL6133="consumer","PMD.com",VLOOKUP(LEFT(H6133,2),Tables!$E$1:$F$11,2,FALSE))))</f>
        <v>Amazon</v>
      </c>
      <c r="C6133">
        <f t="shared" si="288"/>
        <v>53190001</v>
      </c>
      <c r="D6133">
        <f t="shared" si="289"/>
        <v>6</v>
      </c>
      <c r="E6133" t="str">
        <f t="shared" ca="1" si="290"/>
        <v>shifted orders shipped</v>
      </c>
      <c r="F6133" t="s">
        <v>3539</v>
      </c>
      <c r="G6133" t="s">
        <v>335</v>
      </c>
      <c r="H6133" t="s">
        <v>13357</v>
      </c>
      <c r="I6133" s="6">
        <v>44011.768750000003</v>
      </c>
      <c r="J6133" t="s">
        <v>16</v>
      </c>
      <c r="K6133" s="6">
        <v>44014.742083333331</v>
      </c>
      <c r="Y6133" t="s">
        <v>13217</v>
      </c>
      <c r="AA6133" t="s">
        <v>13358</v>
      </c>
      <c r="AD6133" t="s">
        <v>13359</v>
      </c>
      <c r="AE6133" t="s">
        <v>381</v>
      </c>
      <c r="AF6133">
        <v>800236622</v>
      </c>
      <c r="AG6133" t="s">
        <v>533</v>
      </c>
      <c r="AK6133" t="s">
        <v>13360</v>
      </c>
      <c r="AM6133">
        <v>6</v>
      </c>
      <c r="AN6133">
        <v>6</v>
      </c>
      <c r="AO6133">
        <v>4496</v>
      </c>
      <c r="AQ6133">
        <v>124009</v>
      </c>
      <c r="AR6133">
        <v>53190001</v>
      </c>
      <c r="AS6133" t="s">
        <v>1003</v>
      </c>
      <c r="AT6133" t="s">
        <v>53</v>
      </c>
      <c r="AW6133" t="s">
        <v>340</v>
      </c>
      <c r="AX6133" t="s">
        <v>340</v>
      </c>
      <c r="AY6133" t="s">
        <v>357</v>
      </c>
      <c r="AZ6133" t="s">
        <v>361</v>
      </c>
      <c r="BY6133" t="s">
        <v>342</v>
      </c>
      <c r="EQ6133">
        <v>252079</v>
      </c>
      <c r="ER6133" t="s">
        <v>109</v>
      </c>
      <c r="ES6133" t="s">
        <v>13361</v>
      </c>
      <c r="EV6133">
        <v>17286708</v>
      </c>
      <c r="EW6133">
        <v>928</v>
      </c>
      <c r="EX6133">
        <v>220489</v>
      </c>
      <c r="EY6133" t="s">
        <v>13362</v>
      </c>
      <c r="EZ6133">
        <v>1</v>
      </c>
      <c r="FC6133">
        <v>53190001</v>
      </c>
      <c r="FD6133" t="s">
        <v>53</v>
      </c>
    </row>
    <row r="6134" spans="1:160" x14ac:dyDescent="0.3">
      <c r="A6134" t="str">
        <f>VLOOKUP(B6134,Table2[],3,FALSE)</f>
        <v>Digital</v>
      </c>
      <c r="B6134" t="str">
        <f>IF(OR(ISNUMBER(FIND("QVC",Z6134)),ISNUMBER(FIND("QVC",AL6134))),"QVC",IF(OR(ISNUMBER(FIND("NCO",H6134)),ISNUMBER(FIND("NCO",Y6134))), "NCO", IF(AL6134="consumer","PMD.com",VLOOKUP(LEFT(H6134,2),Tables!$E$1:$F$11,2,FALSE))))</f>
        <v>Amazon</v>
      </c>
      <c r="C6134">
        <f t="shared" si="288"/>
        <v>53190001</v>
      </c>
      <c r="D6134">
        <f t="shared" si="289"/>
        <v>12</v>
      </c>
      <c r="E6134" t="str">
        <f t="shared" ca="1" si="290"/>
        <v>shifted orders shipped</v>
      </c>
      <c r="F6134" t="s">
        <v>3539</v>
      </c>
      <c r="G6134" t="s">
        <v>335</v>
      </c>
      <c r="H6134" t="s">
        <v>13363</v>
      </c>
      <c r="I6134" s="6">
        <v>44011.768750000003</v>
      </c>
      <c r="J6134" t="s">
        <v>16</v>
      </c>
      <c r="K6134" s="6">
        <v>44014.742083333331</v>
      </c>
      <c r="Y6134" t="s">
        <v>13217</v>
      </c>
      <c r="AA6134" t="s">
        <v>13364</v>
      </c>
      <c r="AD6134" t="s">
        <v>13365</v>
      </c>
      <c r="AE6134" t="s">
        <v>407</v>
      </c>
      <c r="AF6134">
        <v>89044</v>
      </c>
      <c r="AG6134" t="s">
        <v>338</v>
      </c>
      <c r="AK6134" t="s">
        <v>13366</v>
      </c>
      <c r="AM6134">
        <v>12</v>
      </c>
      <c r="AN6134">
        <v>12</v>
      </c>
      <c r="AO6134">
        <v>4496</v>
      </c>
      <c r="AQ6134">
        <v>124009</v>
      </c>
      <c r="AR6134">
        <v>53190001</v>
      </c>
      <c r="AS6134" t="s">
        <v>1003</v>
      </c>
      <c r="AT6134" t="s">
        <v>53</v>
      </c>
      <c r="AW6134" t="s">
        <v>340</v>
      </c>
      <c r="AX6134" t="s">
        <v>340</v>
      </c>
      <c r="AY6134" t="s">
        <v>357</v>
      </c>
      <c r="AZ6134" t="s">
        <v>361</v>
      </c>
      <c r="BY6134" t="s">
        <v>342</v>
      </c>
      <c r="EQ6134">
        <v>252079</v>
      </c>
      <c r="ER6134" t="s">
        <v>109</v>
      </c>
      <c r="ES6134" t="s">
        <v>13367</v>
      </c>
      <c r="EV6134">
        <v>17286709</v>
      </c>
      <c r="EW6134">
        <v>928</v>
      </c>
      <c r="EX6134">
        <v>220490</v>
      </c>
      <c r="EY6134" t="s">
        <v>13368</v>
      </c>
      <c r="EZ6134">
        <v>1</v>
      </c>
      <c r="FC6134">
        <v>53190001</v>
      </c>
      <c r="FD6134" t="s">
        <v>53</v>
      </c>
    </row>
    <row r="6135" spans="1:160" x14ac:dyDescent="0.3">
      <c r="A6135" t="str">
        <f>VLOOKUP(B6135,Table2[],3,FALSE)</f>
        <v>Digital</v>
      </c>
      <c r="B6135" t="str">
        <f>IF(OR(ISNUMBER(FIND("QVC",Z6135)),ISNUMBER(FIND("QVC",AL6135))),"QVC",IF(OR(ISNUMBER(FIND("NCO",H6135)),ISNUMBER(FIND("NCO",Y6135))), "NCO", IF(AL6135="consumer","PMD.com",VLOOKUP(LEFT(H6135,2),Tables!$E$1:$F$11,2,FALSE))))</f>
        <v>Amazon</v>
      </c>
      <c r="C6135">
        <f t="shared" si="288"/>
        <v>53190001</v>
      </c>
      <c r="D6135">
        <f t="shared" si="289"/>
        <v>12</v>
      </c>
      <c r="E6135" t="str">
        <f t="shared" ca="1" si="290"/>
        <v>shifted orders shipped</v>
      </c>
      <c r="F6135" t="s">
        <v>3539</v>
      </c>
      <c r="G6135" t="s">
        <v>335</v>
      </c>
      <c r="H6135" t="s">
        <v>13369</v>
      </c>
      <c r="I6135" s="6">
        <v>44011.768750000003</v>
      </c>
      <c r="J6135" t="s">
        <v>16</v>
      </c>
      <c r="K6135" s="6">
        <v>44014.742083333331</v>
      </c>
      <c r="Y6135" t="s">
        <v>13217</v>
      </c>
      <c r="AA6135" t="s">
        <v>13370</v>
      </c>
      <c r="AD6135" t="s">
        <v>730</v>
      </c>
      <c r="AE6135" t="s">
        <v>372</v>
      </c>
      <c r="AF6135">
        <v>85756</v>
      </c>
      <c r="AG6135" t="s">
        <v>338</v>
      </c>
      <c r="AK6135" t="s">
        <v>13371</v>
      </c>
      <c r="AM6135">
        <v>12</v>
      </c>
      <c r="AN6135">
        <v>12</v>
      </c>
      <c r="AO6135">
        <v>4496</v>
      </c>
      <c r="AQ6135">
        <v>124009</v>
      </c>
      <c r="AR6135">
        <v>53190001</v>
      </c>
      <c r="AS6135" t="s">
        <v>1003</v>
      </c>
      <c r="AT6135" t="s">
        <v>53</v>
      </c>
      <c r="AW6135" t="s">
        <v>340</v>
      </c>
      <c r="AX6135" t="s">
        <v>340</v>
      </c>
      <c r="AY6135" t="s">
        <v>357</v>
      </c>
      <c r="AZ6135" t="s">
        <v>361</v>
      </c>
      <c r="BY6135" t="s">
        <v>342</v>
      </c>
      <c r="EQ6135">
        <v>252079</v>
      </c>
      <c r="ER6135" t="s">
        <v>109</v>
      </c>
      <c r="ES6135" t="s">
        <v>13372</v>
      </c>
      <c r="EV6135">
        <v>17286714</v>
      </c>
      <c r="EW6135">
        <v>928</v>
      </c>
      <c r="EX6135">
        <v>220495</v>
      </c>
      <c r="EY6135" t="s">
        <v>13373</v>
      </c>
      <c r="EZ6135">
        <v>1</v>
      </c>
      <c r="FC6135">
        <v>53190001</v>
      </c>
      <c r="FD6135" t="s">
        <v>53</v>
      </c>
    </row>
    <row r="6136" spans="1:160" x14ac:dyDescent="0.3">
      <c r="A6136" t="str">
        <f>VLOOKUP(B6136,Table2[],3,FALSE)</f>
        <v>Digital</v>
      </c>
      <c r="B6136" t="str">
        <f>IF(OR(ISNUMBER(FIND("QVC",Z6136)),ISNUMBER(FIND("QVC",AL6136))),"QVC",IF(OR(ISNUMBER(FIND("NCO",H6136)),ISNUMBER(FIND("NCO",Y6136))), "NCO", IF(AL6136="consumer","PMD.com",VLOOKUP(LEFT(H6136,2),Tables!$E$1:$F$11,2,FALSE))))</f>
        <v>Amazon</v>
      </c>
      <c r="C6136">
        <f t="shared" si="288"/>
        <v>53190001</v>
      </c>
      <c r="D6136">
        <f t="shared" si="289"/>
        <v>42</v>
      </c>
      <c r="E6136" t="str">
        <f t="shared" ca="1" si="290"/>
        <v>shifted orders shipped</v>
      </c>
      <c r="F6136" t="s">
        <v>3539</v>
      </c>
      <c r="G6136" t="s">
        <v>335</v>
      </c>
      <c r="H6136" t="s">
        <v>13374</v>
      </c>
      <c r="I6136" s="6">
        <v>44011.768750000003</v>
      </c>
      <c r="J6136" t="s">
        <v>16</v>
      </c>
      <c r="K6136" s="6">
        <v>44014.742083333331</v>
      </c>
      <c r="Y6136" t="s">
        <v>13217</v>
      </c>
      <c r="AA6136" t="s">
        <v>13375</v>
      </c>
      <c r="AD6136" t="s">
        <v>13376</v>
      </c>
      <c r="AE6136" t="s">
        <v>365</v>
      </c>
      <c r="AF6136">
        <v>92376</v>
      </c>
      <c r="AG6136" t="s">
        <v>338</v>
      </c>
      <c r="AK6136">
        <v>9905936</v>
      </c>
      <c r="AM6136">
        <v>42</v>
      </c>
      <c r="AN6136">
        <v>42</v>
      </c>
      <c r="AO6136">
        <v>4496</v>
      </c>
      <c r="AQ6136">
        <v>124009</v>
      </c>
      <c r="AR6136">
        <v>53190001</v>
      </c>
      <c r="AS6136" t="s">
        <v>1003</v>
      </c>
      <c r="AT6136" t="s">
        <v>53</v>
      </c>
      <c r="AW6136" t="s">
        <v>340</v>
      </c>
      <c r="AX6136" t="s">
        <v>340</v>
      </c>
      <c r="AY6136" t="s">
        <v>357</v>
      </c>
      <c r="AZ6136" t="s">
        <v>361</v>
      </c>
      <c r="BY6136" t="s">
        <v>342</v>
      </c>
      <c r="EQ6136">
        <v>252079</v>
      </c>
      <c r="ER6136" t="s">
        <v>109</v>
      </c>
      <c r="ES6136" t="s">
        <v>13377</v>
      </c>
      <c r="EV6136">
        <v>17286692</v>
      </c>
      <c r="EW6136">
        <v>928</v>
      </c>
      <c r="EX6136">
        <v>220473</v>
      </c>
      <c r="EY6136" t="s">
        <v>13378</v>
      </c>
      <c r="EZ6136">
        <v>1</v>
      </c>
      <c r="FC6136">
        <v>53190001</v>
      </c>
      <c r="FD6136" t="s">
        <v>53</v>
      </c>
    </row>
    <row r="6137" spans="1:160" x14ac:dyDescent="0.3">
      <c r="A6137" t="str">
        <f>VLOOKUP(B6137,Table2[],3,FALSE)</f>
        <v>Digital</v>
      </c>
      <c r="B6137" t="str">
        <f>IF(OR(ISNUMBER(FIND("QVC",Z6137)),ISNUMBER(FIND("QVC",AL6137))),"QVC",IF(OR(ISNUMBER(FIND("NCO",H6137)),ISNUMBER(FIND("NCO",Y6137))), "NCO", IF(AL6137="consumer","PMD.com",VLOOKUP(LEFT(H6137,2),Tables!$E$1:$F$11,2,FALSE))))</f>
        <v>Amazon</v>
      </c>
      <c r="C6137">
        <f t="shared" si="288"/>
        <v>53190001</v>
      </c>
      <c r="D6137">
        <f t="shared" si="289"/>
        <v>6</v>
      </c>
      <c r="E6137" t="str">
        <f t="shared" ca="1" si="290"/>
        <v>shifted orders shipped</v>
      </c>
      <c r="F6137" t="s">
        <v>3539</v>
      </c>
      <c r="G6137" t="s">
        <v>335</v>
      </c>
      <c r="H6137" t="s">
        <v>13248</v>
      </c>
      <c r="I6137" s="6">
        <v>44011.768750000003</v>
      </c>
      <c r="J6137" t="s">
        <v>16</v>
      </c>
      <c r="K6137" s="6">
        <v>44014.742083333331</v>
      </c>
      <c r="Y6137" t="s">
        <v>13217</v>
      </c>
      <c r="AA6137" t="s">
        <v>13249</v>
      </c>
      <c r="AD6137" t="s">
        <v>13250</v>
      </c>
      <c r="AE6137" t="s">
        <v>389</v>
      </c>
      <c r="AF6137">
        <v>10314</v>
      </c>
      <c r="AG6137" t="s">
        <v>338</v>
      </c>
      <c r="AK6137" t="s">
        <v>13251</v>
      </c>
      <c r="AM6137">
        <v>6</v>
      </c>
      <c r="AN6137">
        <v>6</v>
      </c>
      <c r="AO6137">
        <v>4496</v>
      </c>
      <c r="AQ6137">
        <v>124009</v>
      </c>
      <c r="AR6137">
        <v>53190001</v>
      </c>
      <c r="AS6137" t="s">
        <v>1003</v>
      </c>
      <c r="AT6137" t="s">
        <v>53</v>
      </c>
      <c r="AW6137" t="s">
        <v>340</v>
      </c>
      <c r="AX6137" t="s">
        <v>340</v>
      </c>
      <c r="AY6137" t="s">
        <v>357</v>
      </c>
      <c r="AZ6137" t="s">
        <v>361</v>
      </c>
      <c r="BY6137" t="s">
        <v>342</v>
      </c>
      <c r="EQ6137">
        <v>252079</v>
      </c>
      <c r="ER6137" t="s">
        <v>109</v>
      </c>
      <c r="ES6137" t="s">
        <v>13252</v>
      </c>
      <c r="EV6137">
        <v>17286693</v>
      </c>
      <c r="EW6137">
        <v>928</v>
      </c>
      <c r="EX6137">
        <v>220474</v>
      </c>
      <c r="EY6137" t="s">
        <v>13253</v>
      </c>
      <c r="EZ6137">
        <v>1</v>
      </c>
      <c r="FC6137">
        <v>53190001</v>
      </c>
      <c r="FD6137" t="s">
        <v>53</v>
      </c>
    </row>
    <row r="6138" spans="1:160" x14ac:dyDescent="0.3">
      <c r="A6138" t="str">
        <f>VLOOKUP(B6138,Table2[],3,FALSE)</f>
        <v>Digital</v>
      </c>
      <c r="B6138" t="str">
        <f>IF(OR(ISNUMBER(FIND("QVC",Z6138)),ISNUMBER(FIND("QVC",AL6138))),"QVC",IF(OR(ISNUMBER(FIND("NCO",H6138)),ISNUMBER(FIND("NCO",Y6138))), "NCO", IF(AL6138="consumer","PMD.com",VLOOKUP(LEFT(H6138,2),Tables!$E$1:$F$11,2,FALSE))))</f>
        <v>Amazon</v>
      </c>
      <c r="C6138">
        <f t="shared" si="288"/>
        <v>53190001</v>
      </c>
      <c r="D6138">
        <f t="shared" si="289"/>
        <v>6</v>
      </c>
      <c r="E6138" t="str">
        <f t="shared" ca="1" si="290"/>
        <v>shifted orders shipped</v>
      </c>
      <c r="F6138" t="s">
        <v>3539</v>
      </c>
      <c r="G6138" t="s">
        <v>335</v>
      </c>
      <c r="H6138" t="s">
        <v>13222</v>
      </c>
      <c r="I6138" s="6">
        <v>44011.768750000003</v>
      </c>
      <c r="J6138" t="s">
        <v>16</v>
      </c>
      <c r="K6138" s="6">
        <v>44014.742083333331</v>
      </c>
      <c r="Y6138" t="s">
        <v>13217</v>
      </c>
      <c r="AA6138" t="s">
        <v>13223</v>
      </c>
      <c r="AD6138" t="s">
        <v>13224</v>
      </c>
      <c r="AE6138" t="s">
        <v>359</v>
      </c>
      <c r="AF6138">
        <v>322182432</v>
      </c>
      <c r="AG6138" t="s">
        <v>533</v>
      </c>
      <c r="AK6138" t="s">
        <v>13225</v>
      </c>
      <c r="AM6138">
        <v>6</v>
      </c>
      <c r="AN6138">
        <v>6</v>
      </c>
      <c r="AO6138">
        <v>4496</v>
      </c>
      <c r="AQ6138">
        <v>124009</v>
      </c>
      <c r="AR6138">
        <v>53190001</v>
      </c>
      <c r="AS6138" t="s">
        <v>1003</v>
      </c>
      <c r="AT6138" t="s">
        <v>53</v>
      </c>
      <c r="AW6138" t="s">
        <v>340</v>
      </c>
      <c r="AX6138" t="s">
        <v>340</v>
      </c>
      <c r="AY6138" t="s">
        <v>357</v>
      </c>
      <c r="AZ6138" t="s">
        <v>361</v>
      </c>
      <c r="BY6138" t="s">
        <v>342</v>
      </c>
      <c r="EQ6138">
        <v>252079</v>
      </c>
      <c r="ER6138" t="s">
        <v>109</v>
      </c>
      <c r="ES6138" t="s">
        <v>13226</v>
      </c>
      <c r="EV6138">
        <v>17286696</v>
      </c>
      <c r="EW6138">
        <v>928</v>
      </c>
      <c r="EX6138">
        <v>220477</v>
      </c>
      <c r="EY6138" t="s">
        <v>13227</v>
      </c>
      <c r="EZ6138">
        <v>1</v>
      </c>
      <c r="FC6138">
        <v>53190001</v>
      </c>
      <c r="FD6138" t="s">
        <v>53</v>
      </c>
    </row>
    <row r="6139" spans="1:160" x14ac:dyDescent="0.3">
      <c r="A6139" t="str">
        <f>VLOOKUP(B6139,Table2[],3,FALSE)</f>
        <v>Digital</v>
      </c>
      <c r="B6139" t="str">
        <f>IF(OR(ISNUMBER(FIND("QVC",Z6139)),ISNUMBER(FIND("QVC",AL6139))),"QVC",IF(OR(ISNUMBER(FIND("NCO",H6139)),ISNUMBER(FIND("NCO",Y6139))), "NCO", IF(AL6139="consumer","PMD.com",VLOOKUP(LEFT(H6139,2),Tables!$E$1:$F$11,2,FALSE))))</f>
        <v>Amazon</v>
      </c>
      <c r="C6139">
        <f t="shared" si="288"/>
        <v>53190001</v>
      </c>
      <c r="D6139">
        <f t="shared" si="289"/>
        <v>6</v>
      </c>
      <c r="E6139" t="str">
        <f t="shared" ca="1" si="290"/>
        <v>shifted orders shipped</v>
      </c>
      <c r="F6139" t="s">
        <v>3539</v>
      </c>
      <c r="G6139" t="s">
        <v>335</v>
      </c>
      <c r="H6139" t="s">
        <v>13275</v>
      </c>
      <c r="I6139" s="6">
        <v>44011.768750000003</v>
      </c>
      <c r="J6139" t="s">
        <v>16</v>
      </c>
      <c r="K6139" s="6">
        <v>44014.742083333331</v>
      </c>
      <c r="Y6139" t="s">
        <v>13217</v>
      </c>
      <c r="AA6139" t="s">
        <v>13276</v>
      </c>
      <c r="AD6139" t="s">
        <v>13277</v>
      </c>
      <c r="AE6139" t="s">
        <v>359</v>
      </c>
      <c r="AF6139">
        <v>335705526</v>
      </c>
      <c r="AG6139" t="s">
        <v>533</v>
      </c>
      <c r="AK6139">
        <v>8025347</v>
      </c>
      <c r="AM6139">
        <v>6</v>
      </c>
      <c r="AN6139">
        <v>6</v>
      </c>
      <c r="AO6139">
        <v>4496</v>
      </c>
      <c r="AQ6139">
        <v>124009</v>
      </c>
      <c r="AR6139">
        <v>53190001</v>
      </c>
      <c r="AS6139" t="s">
        <v>1003</v>
      </c>
      <c r="AT6139" t="s">
        <v>53</v>
      </c>
      <c r="AW6139" t="s">
        <v>340</v>
      </c>
      <c r="AX6139" t="s">
        <v>340</v>
      </c>
      <c r="AY6139" t="s">
        <v>357</v>
      </c>
      <c r="AZ6139" t="s">
        <v>361</v>
      </c>
      <c r="BY6139" t="s">
        <v>342</v>
      </c>
      <c r="EQ6139">
        <v>252079</v>
      </c>
      <c r="ER6139" t="s">
        <v>109</v>
      </c>
      <c r="ES6139" t="s">
        <v>13278</v>
      </c>
      <c r="EV6139">
        <v>17286697</v>
      </c>
      <c r="EW6139">
        <v>928</v>
      </c>
      <c r="EX6139">
        <v>220478</v>
      </c>
      <c r="EY6139" t="s">
        <v>13279</v>
      </c>
      <c r="EZ6139">
        <v>1</v>
      </c>
      <c r="FC6139">
        <v>53190001</v>
      </c>
      <c r="FD6139" t="s">
        <v>53</v>
      </c>
    </row>
    <row r="6140" spans="1:160" x14ac:dyDescent="0.3">
      <c r="A6140" t="str">
        <f>VLOOKUP(B6140,Table2[],3,FALSE)</f>
        <v>Digital</v>
      </c>
      <c r="B6140" t="str">
        <f>IF(OR(ISNUMBER(FIND("QVC",Z6140)),ISNUMBER(FIND("QVC",AL6140))),"QVC",IF(OR(ISNUMBER(FIND("NCO",H6140)),ISNUMBER(FIND("NCO",Y6140))), "NCO", IF(AL6140="consumer","PMD.com",VLOOKUP(LEFT(H6140,2),Tables!$E$1:$F$11,2,FALSE))))</f>
        <v>Amazon</v>
      </c>
      <c r="C6140">
        <f t="shared" si="288"/>
        <v>53190001</v>
      </c>
      <c r="D6140">
        <f t="shared" si="289"/>
        <v>6</v>
      </c>
      <c r="E6140" t="str">
        <f t="shared" ca="1" si="290"/>
        <v>shifted orders shipped</v>
      </c>
      <c r="F6140" t="s">
        <v>3539</v>
      </c>
      <c r="G6140" t="s">
        <v>335</v>
      </c>
      <c r="H6140" t="s">
        <v>13379</v>
      </c>
      <c r="I6140" s="6">
        <v>44011.768750000003</v>
      </c>
      <c r="J6140" t="s">
        <v>16</v>
      </c>
      <c r="K6140" s="6">
        <v>44014.742083333331</v>
      </c>
      <c r="Y6140" t="s">
        <v>13217</v>
      </c>
      <c r="AA6140" t="s">
        <v>13380</v>
      </c>
      <c r="AD6140" t="s">
        <v>13381</v>
      </c>
      <c r="AE6140" t="s">
        <v>377</v>
      </c>
      <c r="AF6140">
        <v>212246027</v>
      </c>
      <c r="AG6140" t="s">
        <v>533</v>
      </c>
      <c r="AK6140">
        <v>8025320</v>
      </c>
      <c r="AM6140">
        <v>6</v>
      </c>
      <c r="AN6140">
        <v>6</v>
      </c>
      <c r="AO6140">
        <v>4496</v>
      </c>
      <c r="AQ6140">
        <v>124009</v>
      </c>
      <c r="AR6140">
        <v>53190001</v>
      </c>
      <c r="AS6140" t="s">
        <v>1003</v>
      </c>
      <c r="AT6140" t="s">
        <v>53</v>
      </c>
      <c r="AW6140" t="s">
        <v>340</v>
      </c>
      <c r="AX6140" t="s">
        <v>340</v>
      </c>
      <c r="AY6140" t="s">
        <v>357</v>
      </c>
      <c r="AZ6140" t="s">
        <v>361</v>
      </c>
      <c r="BY6140" t="s">
        <v>342</v>
      </c>
      <c r="EQ6140">
        <v>252079</v>
      </c>
      <c r="ER6140" t="s">
        <v>109</v>
      </c>
      <c r="ES6140" t="s">
        <v>13382</v>
      </c>
      <c r="EV6140">
        <v>17286699</v>
      </c>
      <c r="EW6140">
        <v>928</v>
      </c>
      <c r="EX6140">
        <v>220480</v>
      </c>
      <c r="EY6140" t="s">
        <v>13383</v>
      </c>
      <c r="EZ6140">
        <v>1</v>
      </c>
      <c r="FC6140">
        <v>53190001</v>
      </c>
      <c r="FD6140" t="s">
        <v>53</v>
      </c>
    </row>
    <row r="6141" spans="1:160" x14ac:dyDescent="0.3">
      <c r="A6141" t="str">
        <f>VLOOKUP(B6141,Table2[],3,FALSE)</f>
        <v>Digital</v>
      </c>
      <c r="B6141" t="str">
        <f>IF(OR(ISNUMBER(FIND("QVC",Z6141)),ISNUMBER(FIND("QVC",AL6141))),"QVC",IF(OR(ISNUMBER(FIND("NCO",H6141)),ISNUMBER(FIND("NCO",Y6141))), "NCO", IF(AL6141="consumer","PMD.com",VLOOKUP(LEFT(H6141,2),Tables!$E$1:$F$11,2,FALSE))))</f>
        <v>Amazon</v>
      </c>
      <c r="C6141">
        <f t="shared" si="288"/>
        <v>53190001</v>
      </c>
      <c r="D6141">
        <f t="shared" si="289"/>
        <v>6</v>
      </c>
      <c r="E6141" t="str">
        <f t="shared" ca="1" si="290"/>
        <v>shifted orders shipped</v>
      </c>
      <c r="F6141" t="s">
        <v>3539</v>
      </c>
      <c r="G6141" t="s">
        <v>335</v>
      </c>
      <c r="H6141" t="s">
        <v>13384</v>
      </c>
      <c r="I6141" s="6">
        <v>44011.768750000003</v>
      </c>
      <c r="J6141" t="s">
        <v>16</v>
      </c>
      <c r="K6141" s="6">
        <v>44014.742083333331</v>
      </c>
      <c r="Y6141" t="s">
        <v>13217</v>
      </c>
      <c r="AA6141" t="s">
        <v>13385</v>
      </c>
      <c r="AD6141" t="s">
        <v>11881</v>
      </c>
      <c r="AE6141" t="s">
        <v>365</v>
      </c>
      <c r="AF6141">
        <v>937259588</v>
      </c>
      <c r="AG6141" t="s">
        <v>338</v>
      </c>
      <c r="AK6141">
        <v>9908587</v>
      </c>
      <c r="AM6141">
        <v>6</v>
      </c>
      <c r="AN6141">
        <v>6</v>
      </c>
      <c r="AO6141">
        <v>4496</v>
      </c>
      <c r="AQ6141">
        <v>124009</v>
      </c>
      <c r="AR6141">
        <v>53190001</v>
      </c>
      <c r="AS6141" t="s">
        <v>1003</v>
      </c>
      <c r="AT6141" t="s">
        <v>53</v>
      </c>
      <c r="AW6141" t="s">
        <v>340</v>
      </c>
      <c r="AX6141" t="s">
        <v>340</v>
      </c>
      <c r="AY6141" t="s">
        <v>357</v>
      </c>
      <c r="AZ6141" t="s">
        <v>361</v>
      </c>
      <c r="BY6141" t="s">
        <v>342</v>
      </c>
      <c r="EQ6141">
        <v>252079</v>
      </c>
      <c r="ER6141" t="s">
        <v>109</v>
      </c>
      <c r="ES6141" t="s">
        <v>13386</v>
      </c>
      <c r="EV6141">
        <v>17286700</v>
      </c>
      <c r="EW6141">
        <v>928</v>
      </c>
      <c r="EX6141">
        <v>220481</v>
      </c>
      <c r="EY6141" t="s">
        <v>13387</v>
      </c>
      <c r="EZ6141">
        <v>1</v>
      </c>
      <c r="FC6141">
        <v>53190001</v>
      </c>
      <c r="FD6141" t="s">
        <v>53</v>
      </c>
    </row>
    <row r="6142" spans="1:160" x14ac:dyDescent="0.3">
      <c r="A6142" t="str">
        <f>VLOOKUP(B6142,Table2[],3,FALSE)</f>
        <v>Digital</v>
      </c>
      <c r="B6142" t="str">
        <f>IF(OR(ISNUMBER(FIND("QVC",Z6142)),ISNUMBER(FIND("QVC",AL6142))),"QVC",IF(OR(ISNUMBER(FIND("NCO",H6142)),ISNUMBER(FIND("NCO",Y6142))), "NCO", IF(AL6142="consumer","PMD.com",VLOOKUP(LEFT(H6142,2),Tables!$E$1:$F$11,2,FALSE))))</f>
        <v>Amazon</v>
      </c>
      <c r="C6142">
        <f t="shared" si="288"/>
        <v>53190001</v>
      </c>
      <c r="D6142">
        <f t="shared" si="289"/>
        <v>6</v>
      </c>
      <c r="E6142" t="str">
        <f t="shared" ca="1" si="290"/>
        <v>shifted orders shipped</v>
      </c>
      <c r="F6142" t="s">
        <v>3539</v>
      </c>
      <c r="G6142" t="s">
        <v>335</v>
      </c>
      <c r="H6142" t="s">
        <v>13388</v>
      </c>
      <c r="I6142" s="6">
        <v>44011.768750000003</v>
      </c>
      <c r="J6142" t="s">
        <v>16</v>
      </c>
      <c r="K6142" s="6">
        <v>44014.742083333331</v>
      </c>
      <c r="Y6142" t="s">
        <v>13217</v>
      </c>
      <c r="AA6142" t="s">
        <v>13389</v>
      </c>
      <c r="AD6142" t="s">
        <v>13390</v>
      </c>
      <c r="AE6142" t="s">
        <v>463</v>
      </c>
      <c r="AF6142">
        <v>553791726</v>
      </c>
      <c r="AG6142" t="s">
        <v>533</v>
      </c>
      <c r="AK6142" t="s">
        <v>13391</v>
      </c>
      <c r="AM6142">
        <v>6</v>
      </c>
      <c r="AN6142">
        <v>6</v>
      </c>
      <c r="AO6142">
        <v>4496</v>
      </c>
      <c r="AQ6142">
        <v>124009</v>
      </c>
      <c r="AR6142">
        <v>53190001</v>
      </c>
      <c r="AS6142" t="s">
        <v>1003</v>
      </c>
      <c r="AT6142" t="s">
        <v>53</v>
      </c>
      <c r="AW6142" t="s">
        <v>340</v>
      </c>
      <c r="AX6142" t="s">
        <v>340</v>
      </c>
      <c r="AY6142" t="s">
        <v>357</v>
      </c>
      <c r="AZ6142" t="s">
        <v>361</v>
      </c>
      <c r="BY6142" t="s">
        <v>342</v>
      </c>
      <c r="EQ6142">
        <v>252079</v>
      </c>
      <c r="ER6142" t="s">
        <v>109</v>
      </c>
      <c r="ES6142" t="s">
        <v>13392</v>
      </c>
      <c r="EV6142">
        <v>17286682</v>
      </c>
      <c r="EW6142">
        <v>928</v>
      </c>
      <c r="EX6142">
        <v>220463</v>
      </c>
      <c r="EY6142" t="s">
        <v>13393</v>
      </c>
      <c r="EZ6142">
        <v>1</v>
      </c>
      <c r="FC6142">
        <v>53190001</v>
      </c>
      <c r="FD6142" t="s">
        <v>53</v>
      </c>
    </row>
    <row r="6143" spans="1:160" x14ac:dyDescent="0.3">
      <c r="A6143" t="str">
        <f>VLOOKUP(B6143,Table2[],3,FALSE)</f>
        <v>Digital</v>
      </c>
      <c r="B6143" t="str">
        <f>IF(OR(ISNUMBER(FIND("QVC",Z6143)),ISNUMBER(FIND("QVC",AL6143))),"QVC",IF(OR(ISNUMBER(FIND("NCO",H6143)),ISNUMBER(FIND("NCO",Y6143))), "NCO", IF(AL6143="consumer","PMD.com",VLOOKUP(LEFT(H6143,2),Tables!$E$1:$F$11,2,FALSE))))</f>
        <v>Amazon</v>
      </c>
      <c r="C6143">
        <f t="shared" si="288"/>
        <v>53190001</v>
      </c>
      <c r="D6143">
        <f t="shared" si="289"/>
        <v>6</v>
      </c>
      <c r="E6143" t="str">
        <f t="shared" ca="1" si="290"/>
        <v>shifted orders shipped</v>
      </c>
      <c r="F6143" t="s">
        <v>3539</v>
      </c>
      <c r="G6143" t="s">
        <v>335</v>
      </c>
      <c r="H6143" t="s">
        <v>13394</v>
      </c>
      <c r="I6143" s="6">
        <v>44011.768750000003</v>
      </c>
      <c r="J6143" t="s">
        <v>16</v>
      </c>
      <c r="K6143" s="6">
        <v>44014.742083333331</v>
      </c>
      <c r="Y6143" t="s">
        <v>13217</v>
      </c>
      <c r="AA6143" t="s">
        <v>13395</v>
      </c>
      <c r="AD6143" t="s">
        <v>13396</v>
      </c>
      <c r="AE6143" t="s">
        <v>414</v>
      </c>
      <c r="AF6143">
        <v>8817</v>
      </c>
      <c r="AG6143" t="s">
        <v>338</v>
      </c>
      <c r="AK6143" t="s">
        <v>13397</v>
      </c>
      <c r="AM6143">
        <v>6</v>
      </c>
      <c r="AN6143">
        <v>6</v>
      </c>
      <c r="AO6143">
        <v>4496</v>
      </c>
      <c r="AQ6143">
        <v>124009</v>
      </c>
      <c r="AR6143">
        <v>53190001</v>
      </c>
      <c r="AS6143" t="s">
        <v>1003</v>
      </c>
      <c r="AT6143" t="s">
        <v>53</v>
      </c>
      <c r="AW6143" t="s">
        <v>340</v>
      </c>
      <c r="AX6143" t="s">
        <v>340</v>
      </c>
      <c r="AY6143" t="s">
        <v>357</v>
      </c>
      <c r="AZ6143" t="s">
        <v>361</v>
      </c>
      <c r="BY6143" t="s">
        <v>342</v>
      </c>
      <c r="EQ6143">
        <v>252079</v>
      </c>
      <c r="ER6143" t="s">
        <v>109</v>
      </c>
      <c r="ES6143" t="s">
        <v>13398</v>
      </c>
      <c r="EV6143">
        <v>17286683</v>
      </c>
      <c r="EW6143">
        <v>928</v>
      </c>
      <c r="EX6143">
        <v>220464</v>
      </c>
      <c r="EY6143" t="s">
        <v>13399</v>
      </c>
      <c r="EZ6143">
        <v>1</v>
      </c>
      <c r="FC6143">
        <v>53190001</v>
      </c>
      <c r="FD6143" t="s">
        <v>53</v>
      </c>
    </row>
    <row r="6144" spans="1:160" x14ac:dyDescent="0.3">
      <c r="A6144" t="str">
        <f>VLOOKUP(B6144,Table2[],3,FALSE)</f>
        <v>Digital</v>
      </c>
      <c r="B6144" t="str">
        <f>IF(OR(ISNUMBER(FIND("QVC",Z6144)),ISNUMBER(FIND("QVC",AL6144))),"QVC",IF(OR(ISNUMBER(FIND("NCO",H6144)),ISNUMBER(FIND("NCO",Y6144))), "NCO", IF(AL6144="consumer","PMD.com",VLOOKUP(LEFT(H6144,2),Tables!$E$1:$F$11,2,FALSE))))</f>
        <v>Amazon</v>
      </c>
      <c r="C6144">
        <f t="shared" si="288"/>
        <v>53190001</v>
      </c>
      <c r="D6144">
        <f t="shared" si="289"/>
        <v>6</v>
      </c>
      <c r="E6144" t="str">
        <f t="shared" ca="1" si="290"/>
        <v>shifted orders shipped</v>
      </c>
      <c r="F6144" t="s">
        <v>3539</v>
      </c>
      <c r="G6144" t="s">
        <v>335</v>
      </c>
      <c r="H6144" t="s">
        <v>13400</v>
      </c>
      <c r="I6144" s="6">
        <v>44011.768750000003</v>
      </c>
      <c r="J6144" t="s">
        <v>16</v>
      </c>
      <c r="K6144" s="6">
        <v>44014.742083333331</v>
      </c>
      <c r="Y6144" t="s">
        <v>13217</v>
      </c>
      <c r="AA6144" t="s">
        <v>13401</v>
      </c>
      <c r="AD6144" t="s">
        <v>13402</v>
      </c>
      <c r="AE6144" t="s">
        <v>375</v>
      </c>
      <c r="AF6144">
        <v>60449</v>
      </c>
      <c r="AG6144" t="s">
        <v>338</v>
      </c>
      <c r="AK6144" t="s">
        <v>13403</v>
      </c>
      <c r="AM6144">
        <v>6</v>
      </c>
      <c r="AN6144">
        <v>6</v>
      </c>
      <c r="AO6144">
        <v>4496</v>
      </c>
      <c r="AQ6144">
        <v>124009</v>
      </c>
      <c r="AR6144">
        <v>53190001</v>
      </c>
      <c r="AS6144" t="s">
        <v>1003</v>
      </c>
      <c r="AT6144" t="s">
        <v>53</v>
      </c>
      <c r="AW6144" t="s">
        <v>340</v>
      </c>
      <c r="AX6144" t="s">
        <v>340</v>
      </c>
      <c r="AY6144" t="s">
        <v>357</v>
      </c>
      <c r="AZ6144" t="s">
        <v>361</v>
      </c>
      <c r="BY6144" t="s">
        <v>342</v>
      </c>
      <c r="EQ6144">
        <v>252079</v>
      </c>
      <c r="ER6144" t="s">
        <v>109</v>
      </c>
      <c r="ES6144" t="s">
        <v>13404</v>
      </c>
      <c r="EV6144">
        <v>17286688</v>
      </c>
      <c r="EW6144">
        <v>928</v>
      </c>
      <c r="EX6144">
        <v>220469</v>
      </c>
      <c r="EY6144" t="s">
        <v>13405</v>
      </c>
      <c r="EZ6144">
        <v>1</v>
      </c>
      <c r="FC6144">
        <v>53190001</v>
      </c>
      <c r="FD6144" t="s">
        <v>53</v>
      </c>
    </row>
    <row r="6145" spans="1:160" x14ac:dyDescent="0.3">
      <c r="A6145" t="str">
        <f>VLOOKUP(B6145,Table2[],3,FALSE)</f>
        <v>Digital</v>
      </c>
      <c r="B6145" t="str">
        <f>IF(OR(ISNUMBER(FIND("QVC",Z6145)),ISNUMBER(FIND("QVC",AL6145))),"QVC",IF(OR(ISNUMBER(FIND("NCO",H6145)),ISNUMBER(FIND("NCO",Y6145))), "NCO", IF(AL6145="consumer","PMD.com",VLOOKUP(LEFT(H6145,2),Tables!$E$1:$F$11,2,FALSE))))</f>
        <v>Amazon</v>
      </c>
      <c r="C6145">
        <f t="shared" si="288"/>
        <v>53190001</v>
      </c>
      <c r="D6145">
        <f t="shared" si="289"/>
        <v>12</v>
      </c>
      <c r="E6145" t="str">
        <f t="shared" ca="1" si="290"/>
        <v>shifted orders shipped</v>
      </c>
      <c r="F6145" t="s">
        <v>3539</v>
      </c>
      <c r="G6145" t="s">
        <v>335</v>
      </c>
      <c r="H6145" t="s">
        <v>13406</v>
      </c>
      <c r="I6145" s="6">
        <v>44011.768750000003</v>
      </c>
      <c r="J6145" t="s">
        <v>16</v>
      </c>
      <c r="K6145" s="6">
        <v>44014.742083333331</v>
      </c>
      <c r="Y6145" t="s">
        <v>13217</v>
      </c>
      <c r="AA6145" t="s">
        <v>13407</v>
      </c>
      <c r="AD6145" t="s">
        <v>663</v>
      </c>
      <c r="AE6145" t="s">
        <v>359</v>
      </c>
      <c r="AF6145">
        <v>32824</v>
      </c>
      <c r="AG6145" t="s">
        <v>338</v>
      </c>
      <c r="AK6145">
        <v>9908641</v>
      </c>
      <c r="AM6145">
        <v>12</v>
      </c>
      <c r="AN6145">
        <v>12</v>
      </c>
      <c r="AO6145">
        <v>4496</v>
      </c>
      <c r="AQ6145">
        <v>124009</v>
      </c>
      <c r="AR6145">
        <v>53190001</v>
      </c>
      <c r="AS6145" t="s">
        <v>1003</v>
      </c>
      <c r="AT6145" t="s">
        <v>53</v>
      </c>
      <c r="AW6145" t="s">
        <v>340</v>
      </c>
      <c r="AX6145" t="s">
        <v>340</v>
      </c>
      <c r="AY6145" t="s">
        <v>357</v>
      </c>
      <c r="AZ6145" t="s">
        <v>361</v>
      </c>
      <c r="BY6145" t="s">
        <v>342</v>
      </c>
      <c r="EQ6145">
        <v>252079</v>
      </c>
      <c r="ER6145" t="s">
        <v>109</v>
      </c>
      <c r="ES6145" t="s">
        <v>13408</v>
      </c>
      <c r="EV6145">
        <v>17286689</v>
      </c>
      <c r="EW6145">
        <v>928</v>
      </c>
      <c r="EX6145">
        <v>220470</v>
      </c>
      <c r="EY6145" t="s">
        <v>13409</v>
      </c>
      <c r="EZ6145">
        <v>1</v>
      </c>
      <c r="FC6145">
        <v>53190001</v>
      </c>
      <c r="FD6145" t="s">
        <v>53</v>
      </c>
    </row>
    <row r="6146" spans="1:160" x14ac:dyDescent="0.3">
      <c r="A6146" t="str">
        <f>VLOOKUP(B6146,Table2[],3,FALSE)</f>
        <v>Digital</v>
      </c>
      <c r="B6146" t="str">
        <f>IF(OR(ISNUMBER(FIND("QVC",Z6146)),ISNUMBER(FIND("QVC",AL6146))),"QVC",IF(OR(ISNUMBER(FIND("NCO",H6146)),ISNUMBER(FIND("NCO",Y6146))), "NCO", IF(AL6146="consumer","PMD.com",VLOOKUP(LEFT(H6146,2),Tables!$E$1:$F$11,2,FALSE))))</f>
        <v>Amazon</v>
      </c>
      <c r="C6146">
        <f t="shared" si="288"/>
        <v>53190001</v>
      </c>
      <c r="D6146">
        <f t="shared" si="289"/>
        <v>6</v>
      </c>
      <c r="E6146" t="str">
        <f t="shared" ca="1" si="290"/>
        <v>shifted orders shipped</v>
      </c>
      <c r="F6146" t="s">
        <v>3539</v>
      </c>
      <c r="G6146" t="s">
        <v>335</v>
      </c>
      <c r="H6146" t="s">
        <v>13216</v>
      </c>
      <c r="I6146" s="6">
        <v>44011.768750000003</v>
      </c>
      <c r="J6146" t="s">
        <v>16</v>
      </c>
      <c r="K6146" s="6">
        <v>44014.742083333331</v>
      </c>
      <c r="Y6146" t="s">
        <v>13217</v>
      </c>
      <c r="AA6146" t="s">
        <v>13218</v>
      </c>
      <c r="AD6146" t="s">
        <v>13219</v>
      </c>
      <c r="AE6146" t="s">
        <v>376</v>
      </c>
      <c r="AF6146">
        <v>770382324</v>
      </c>
      <c r="AG6146" t="s">
        <v>338</v>
      </c>
      <c r="AK6146">
        <v>9903356</v>
      </c>
      <c r="AM6146">
        <v>6</v>
      </c>
      <c r="AN6146">
        <v>6</v>
      </c>
      <c r="AO6146">
        <v>4496</v>
      </c>
      <c r="AQ6146">
        <v>124009</v>
      </c>
      <c r="AR6146">
        <v>53190001</v>
      </c>
      <c r="AS6146" t="s">
        <v>1003</v>
      </c>
      <c r="AT6146" t="s">
        <v>53</v>
      </c>
      <c r="AW6146" t="s">
        <v>340</v>
      </c>
      <c r="AX6146" t="s">
        <v>340</v>
      </c>
      <c r="AY6146" t="s">
        <v>357</v>
      </c>
      <c r="AZ6146" t="s">
        <v>361</v>
      </c>
      <c r="BY6146" t="s">
        <v>342</v>
      </c>
      <c r="EQ6146">
        <v>252079</v>
      </c>
      <c r="ER6146" t="s">
        <v>109</v>
      </c>
      <c r="ES6146" t="s">
        <v>13220</v>
      </c>
      <c r="EV6146">
        <v>17286690</v>
      </c>
      <c r="EW6146">
        <v>928</v>
      </c>
      <c r="EX6146">
        <v>220471</v>
      </c>
      <c r="EY6146" t="s">
        <v>13221</v>
      </c>
      <c r="EZ6146">
        <v>1</v>
      </c>
      <c r="FC6146">
        <v>53190001</v>
      </c>
      <c r="FD6146" t="s">
        <v>53</v>
      </c>
    </row>
    <row r="6147" spans="1:160" x14ac:dyDescent="0.3">
      <c r="A6147" t="str">
        <f>VLOOKUP(B6147,Table2[],3,FALSE)</f>
        <v>Digital</v>
      </c>
      <c r="B6147" t="str">
        <f>IF(OR(ISNUMBER(FIND("QVC",Z6147)),ISNUMBER(FIND("QVC",AL6147))),"QVC",IF(OR(ISNUMBER(FIND("NCO",H6147)),ISNUMBER(FIND("NCO",Y6147))), "NCO", IF(AL6147="consumer","PMD.com",VLOOKUP(LEFT(H6147,2),Tables!$E$1:$F$11,2,FALSE))))</f>
        <v>Amazon</v>
      </c>
      <c r="C6147">
        <f t="shared" si="288"/>
        <v>53190001</v>
      </c>
      <c r="D6147">
        <f t="shared" si="289"/>
        <v>6</v>
      </c>
      <c r="E6147" t="str">
        <f t="shared" ca="1" si="290"/>
        <v>shifted orders shipped</v>
      </c>
      <c r="F6147" t="s">
        <v>3539</v>
      </c>
      <c r="G6147" t="s">
        <v>335</v>
      </c>
      <c r="H6147" t="s">
        <v>13243</v>
      </c>
      <c r="I6147" s="6">
        <v>44011.768750000003</v>
      </c>
      <c r="J6147" t="s">
        <v>16</v>
      </c>
      <c r="K6147" s="6">
        <v>44014.742083333331</v>
      </c>
      <c r="Y6147" t="s">
        <v>13217</v>
      </c>
      <c r="AA6147" t="s">
        <v>13244</v>
      </c>
      <c r="AD6147" t="s">
        <v>13245</v>
      </c>
      <c r="AE6147" t="s">
        <v>390</v>
      </c>
      <c r="AF6147">
        <v>731590003</v>
      </c>
      <c r="AG6147" t="s">
        <v>533</v>
      </c>
      <c r="AK6147">
        <v>9912487</v>
      </c>
      <c r="AM6147">
        <v>6</v>
      </c>
      <c r="AN6147">
        <v>6</v>
      </c>
      <c r="AO6147">
        <v>4496</v>
      </c>
      <c r="AQ6147">
        <v>124009</v>
      </c>
      <c r="AR6147">
        <v>53190001</v>
      </c>
      <c r="AS6147" t="s">
        <v>1003</v>
      </c>
      <c r="AT6147" t="s">
        <v>53</v>
      </c>
      <c r="AW6147" t="s">
        <v>340</v>
      </c>
      <c r="AX6147" t="s">
        <v>340</v>
      </c>
      <c r="AY6147" t="s">
        <v>357</v>
      </c>
      <c r="AZ6147" t="s">
        <v>361</v>
      </c>
      <c r="BY6147" t="s">
        <v>342</v>
      </c>
      <c r="EQ6147">
        <v>252079</v>
      </c>
      <c r="ER6147" t="s">
        <v>109</v>
      </c>
      <c r="ES6147" t="s">
        <v>13246</v>
      </c>
      <c r="EV6147">
        <v>17286691</v>
      </c>
      <c r="EW6147">
        <v>928</v>
      </c>
      <c r="EX6147">
        <v>220472</v>
      </c>
      <c r="EY6147" t="s">
        <v>13247</v>
      </c>
      <c r="EZ6147">
        <v>1</v>
      </c>
      <c r="FC6147">
        <v>53190001</v>
      </c>
      <c r="FD6147" t="s">
        <v>53</v>
      </c>
    </row>
    <row r="6148" spans="1:160" x14ac:dyDescent="0.3">
      <c r="A6148" t="str">
        <f>VLOOKUP(B6148,Table2[],3,FALSE)</f>
        <v>Digital</v>
      </c>
      <c r="B6148" t="str">
        <f>IF(OR(ISNUMBER(FIND("QVC",Z6148)),ISNUMBER(FIND("QVC",AL6148))),"QVC",IF(OR(ISNUMBER(FIND("NCO",H6148)),ISNUMBER(FIND("NCO",Y6148))), "NCO", IF(AL6148="consumer","PMD.com",VLOOKUP(LEFT(H6148,2),Tables!$E$1:$F$11,2,FALSE))))</f>
        <v>Amazon</v>
      </c>
      <c r="C6148">
        <f t="shared" si="288"/>
        <v>52460001</v>
      </c>
      <c r="D6148">
        <f t="shared" si="289"/>
        <v>6</v>
      </c>
      <c r="E6148" t="str">
        <f t="shared" ca="1" si="290"/>
        <v>shifted orders shipped</v>
      </c>
      <c r="F6148" t="s">
        <v>3539</v>
      </c>
      <c r="G6148" t="s">
        <v>335</v>
      </c>
      <c r="H6148" t="s">
        <v>13406</v>
      </c>
      <c r="I6148" s="6">
        <v>44011.768750000003</v>
      </c>
      <c r="J6148" t="s">
        <v>16</v>
      </c>
      <c r="K6148" s="6">
        <v>44014.742083333331</v>
      </c>
      <c r="Y6148" t="s">
        <v>13217</v>
      </c>
      <c r="AA6148" t="s">
        <v>13407</v>
      </c>
      <c r="AD6148" t="s">
        <v>663</v>
      </c>
      <c r="AE6148" t="s">
        <v>359</v>
      </c>
      <c r="AF6148">
        <v>32824</v>
      </c>
      <c r="AG6148" t="s">
        <v>338</v>
      </c>
      <c r="AK6148">
        <v>9908641</v>
      </c>
      <c r="AM6148">
        <v>6</v>
      </c>
      <c r="AN6148">
        <v>6</v>
      </c>
      <c r="AO6148">
        <v>14007</v>
      </c>
      <c r="AQ6148">
        <v>127157</v>
      </c>
      <c r="AR6148">
        <v>52460001</v>
      </c>
      <c r="AS6148" t="s">
        <v>972</v>
      </c>
      <c r="AT6148" t="s">
        <v>76</v>
      </c>
      <c r="AW6148" t="s">
        <v>340</v>
      </c>
      <c r="AX6148" t="s">
        <v>340</v>
      </c>
      <c r="AY6148" t="s">
        <v>341</v>
      </c>
      <c r="AZ6148">
        <v>0</v>
      </c>
      <c r="BY6148" t="s">
        <v>342</v>
      </c>
      <c r="EQ6148">
        <v>252044</v>
      </c>
      <c r="ER6148" t="s">
        <v>109</v>
      </c>
      <c r="ES6148" t="s">
        <v>13408</v>
      </c>
      <c r="EV6148">
        <v>17286689</v>
      </c>
      <c r="EW6148">
        <v>928</v>
      </c>
      <c r="EX6148">
        <v>220470</v>
      </c>
      <c r="EY6148" t="s">
        <v>13409</v>
      </c>
      <c r="EZ6148">
        <v>1</v>
      </c>
      <c r="FC6148">
        <v>52460001</v>
      </c>
      <c r="FD6148" t="s">
        <v>76</v>
      </c>
    </row>
    <row r="6149" spans="1:160" x14ac:dyDescent="0.3">
      <c r="A6149" t="str">
        <f>VLOOKUP(B6149,Table2[],3,FALSE)</f>
        <v>Digital</v>
      </c>
      <c r="B6149" t="str">
        <f>IF(OR(ISNUMBER(FIND("QVC",Z6149)),ISNUMBER(FIND("QVC",AL6149))),"QVC",IF(OR(ISNUMBER(FIND("NCO",H6149)),ISNUMBER(FIND("NCO",Y6149))), "NCO", IF(AL6149="consumer","PMD.com",VLOOKUP(LEFT(H6149,2),Tables!$E$1:$F$11,2,FALSE))))</f>
        <v>Amazon</v>
      </c>
      <c r="C6149">
        <f t="shared" si="288"/>
        <v>53990001</v>
      </c>
      <c r="D6149">
        <f t="shared" si="289"/>
        <v>12</v>
      </c>
      <c r="E6149" t="str">
        <f t="shared" ca="1" si="290"/>
        <v>shifted orders shipped</v>
      </c>
      <c r="F6149" t="s">
        <v>3539</v>
      </c>
      <c r="G6149" t="s">
        <v>335</v>
      </c>
      <c r="H6149" t="s">
        <v>13254</v>
      </c>
      <c r="I6149" s="6">
        <v>44011.768750000003</v>
      </c>
      <c r="J6149" t="s">
        <v>16</v>
      </c>
      <c r="K6149" s="6">
        <v>44014.742083333331</v>
      </c>
      <c r="Y6149" t="s">
        <v>13255</v>
      </c>
      <c r="AA6149" t="s">
        <v>13256</v>
      </c>
      <c r="AD6149" t="s">
        <v>13257</v>
      </c>
      <c r="AE6149" t="s">
        <v>370</v>
      </c>
      <c r="AF6149">
        <v>197094652</v>
      </c>
      <c r="AG6149" t="s">
        <v>338</v>
      </c>
      <c r="AK6149" t="s">
        <v>13258</v>
      </c>
      <c r="AM6149">
        <v>12</v>
      </c>
      <c r="AN6149">
        <v>12</v>
      </c>
      <c r="AO6149">
        <v>14448</v>
      </c>
      <c r="AQ6149">
        <v>124474</v>
      </c>
      <c r="AR6149">
        <v>53990001</v>
      </c>
      <c r="AS6149" t="s">
        <v>1735</v>
      </c>
      <c r="AT6149" t="s">
        <v>111</v>
      </c>
      <c r="AW6149" t="s">
        <v>343</v>
      </c>
      <c r="BY6149" t="s">
        <v>342</v>
      </c>
      <c r="EQ6149">
        <v>253300</v>
      </c>
      <c r="ER6149" t="s">
        <v>109</v>
      </c>
      <c r="ES6149" t="s">
        <v>13259</v>
      </c>
      <c r="EV6149">
        <v>17286723</v>
      </c>
      <c r="EW6149">
        <v>928</v>
      </c>
      <c r="EX6149">
        <v>220504</v>
      </c>
      <c r="EY6149" t="s">
        <v>13260</v>
      </c>
      <c r="EZ6149">
        <v>1</v>
      </c>
      <c r="FC6149">
        <v>53990001</v>
      </c>
      <c r="FD6149" t="s">
        <v>111</v>
      </c>
    </row>
    <row r="6150" spans="1:160" x14ac:dyDescent="0.3">
      <c r="A6150" t="str">
        <f>VLOOKUP(B6150,Table2[],3,FALSE)</f>
        <v>Retail</v>
      </c>
      <c r="B6150" t="str">
        <f>IF(OR(ISNUMBER(FIND("QVC",Z6150)),ISNUMBER(FIND("QVC",AL6150))),"QVC",IF(OR(ISNUMBER(FIND("NCO",H6150)),ISNUMBER(FIND("NCO",Y6150))), "NCO", IF(AL6150="consumer","PMD.com",VLOOKUP(LEFT(H6150,2),Tables!$E$1:$F$11,2,FALSE))))</f>
        <v>Retail Accounts</v>
      </c>
      <c r="C6150">
        <f t="shared" si="288"/>
        <v>57070001</v>
      </c>
      <c r="D6150">
        <f t="shared" si="289"/>
        <v>18</v>
      </c>
      <c r="E6150" t="str">
        <f t="shared" ca="1" si="290"/>
        <v>shifted orders shipped</v>
      </c>
      <c r="F6150" t="s">
        <v>3539</v>
      </c>
      <c r="G6150" t="s">
        <v>335</v>
      </c>
      <c r="H6150" t="s">
        <v>13410</v>
      </c>
      <c r="I6150" s="6">
        <v>43998.488194444442</v>
      </c>
      <c r="J6150" t="s">
        <v>16</v>
      </c>
      <c r="K6150" s="6">
        <v>44014.742083333331</v>
      </c>
      <c r="Y6150" t="s">
        <v>114</v>
      </c>
      <c r="AA6150" t="s">
        <v>13240</v>
      </c>
      <c r="AD6150" t="s">
        <v>13241</v>
      </c>
      <c r="AE6150" t="s">
        <v>375</v>
      </c>
      <c r="AF6150">
        <v>60446</v>
      </c>
      <c r="AG6150" t="s">
        <v>533</v>
      </c>
      <c r="AK6150">
        <v>888</v>
      </c>
      <c r="AM6150">
        <v>18</v>
      </c>
      <c r="AN6150">
        <v>18</v>
      </c>
      <c r="AO6150">
        <v>5240</v>
      </c>
      <c r="AQ6150">
        <v>127795</v>
      </c>
      <c r="AR6150">
        <v>57070001</v>
      </c>
      <c r="AS6150" t="s">
        <v>1720</v>
      </c>
      <c r="AT6150" t="s">
        <v>1721</v>
      </c>
      <c r="AW6150" t="s">
        <v>343</v>
      </c>
      <c r="EQ6150">
        <v>253180</v>
      </c>
      <c r="ER6150" t="s">
        <v>109</v>
      </c>
      <c r="ES6150">
        <v>11244863</v>
      </c>
      <c r="EV6150">
        <v>17252319</v>
      </c>
      <c r="EW6150">
        <v>928</v>
      </c>
      <c r="EX6150">
        <v>205748</v>
      </c>
      <c r="EY6150" t="s">
        <v>13411</v>
      </c>
      <c r="EZ6150">
        <v>1</v>
      </c>
      <c r="FC6150">
        <v>57070001</v>
      </c>
      <c r="FD6150" t="s">
        <v>1721</v>
      </c>
    </row>
    <row r="6151" spans="1:160" x14ac:dyDescent="0.3">
      <c r="A6151" t="str">
        <f>VLOOKUP(B6151,Table2[],3,FALSE)</f>
        <v>Digital</v>
      </c>
      <c r="B6151" t="str">
        <f>IF(OR(ISNUMBER(FIND("QVC",Z6151)),ISNUMBER(FIND("QVC",AL6151))),"QVC",IF(OR(ISNUMBER(FIND("NCO",H6151)),ISNUMBER(FIND("NCO",Y6151))), "NCO", IF(AL6151="consumer","PMD.com",VLOOKUP(LEFT(H6151,2),Tables!$E$1:$F$11,2,FALSE))))</f>
        <v>Amazon</v>
      </c>
      <c r="C6151">
        <f t="shared" si="288"/>
        <v>51410001</v>
      </c>
      <c r="D6151">
        <f t="shared" si="289"/>
        <v>41</v>
      </c>
      <c r="E6151" t="str">
        <f t="shared" ca="1" si="290"/>
        <v>shifted orders shipped</v>
      </c>
      <c r="F6151" t="s">
        <v>3539</v>
      </c>
      <c r="G6151" t="s">
        <v>335</v>
      </c>
      <c r="H6151" t="s">
        <v>13412</v>
      </c>
      <c r="I6151" s="6">
        <v>44011.768750000003</v>
      </c>
      <c r="J6151" t="s">
        <v>16</v>
      </c>
      <c r="K6151" s="6">
        <v>44014.742083333331</v>
      </c>
      <c r="Y6151" t="s">
        <v>13413</v>
      </c>
      <c r="AA6151" t="s">
        <v>13414</v>
      </c>
      <c r="AD6151" t="s">
        <v>13415</v>
      </c>
      <c r="AE6151" t="s">
        <v>407</v>
      </c>
      <c r="AF6151">
        <v>89506</v>
      </c>
      <c r="AG6151" t="s">
        <v>338</v>
      </c>
      <c r="AK6151" t="s">
        <v>13416</v>
      </c>
      <c r="AM6151">
        <v>41</v>
      </c>
      <c r="AN6151">
        <v>41</v>
      </c>
      <c r="AO6151">
        <v>10146</v>
      </c>
      <c r="AQ6151">
        <v>124431</v>
      </c>
      <c r="AR6151">
        <v>51410001</v>
      </c>
      <c r="AS6151" t="s">
        <v>2386</v>
      </c>
      <c r="AT6151" t="s">
        <v>81</v>
      </c>
      <c r="AW6151" t="s">
        <v>340</v>
      </c>
      <c r="AX6151" t="s">
        <v>340</v>
      </c>
      <c r="AY6151" t="s">
        <v>432</v>
      </c>
      <c r="AZ6151">
        <v>0</v>
      </c>
      <c r="BY6151" t="s">
        <v>342</v>
      </c>
      <c r="EQ6151">
        <v>253369</v>
      </c>
      <c r="ER6151" t="s">
        <v>109</v>
      </c>
      <c r="ES6151" t="s">
        <v>13417</v>
      </c>
      <c r="EV6151">
        <v>17286695</v>
      </c>
      <c r="EW6151">
        <v>928</v>
      </c>
      <c r="EX6151">
        <v>220476</v>
      </c>
      <c r="EY6151" t="s">
        <v>13418</v>
      </c>
      <c r="EZ6151">
        <v>1</v>
      </c>
      <c r="FC6151">
        <v>51410001</v>
      </c>
      <c r="FD6151" t="s">
        <v>81</v>
      </c>
    </row>
    <row r="6152" spans="1:160" x14ac:dyDescent="0.3">
      <c r="A6152" t="str">
        <f>VLOOKUP(B6152,Table2[],3,FALSE)</f>
        <v>Digital</v>
      </c>
      <c r="B6152" t="str">
        <f>IF(OR(ISNUMBER(FIND("QVC",Z6152)),ISNUMBER(FIND("QVC",AL6152))),"QVC",IF(OR(ISNUMBER(FIND("NCO",H6152)),ISNUMBER(FIND("NCO",Y6152))), "NCO", IF(AL6152="consumer","PMD.com",VLOOKUP(LEFT(H6152,2),Tables!$E$1:$F$11,2,FALSE))))</f>
        <v>Amazon</v>
      </c>
      <c r="C6152">
        <f t="shared" si="288"/>
        <v>53740001</v>
      </c>
      <c r="D6152">
        <f t="shared" si="289"/>
        <v>12</v>
      </c>
      <c r="E6152" t="str">
        <f t="shared" ca="1" si="290"/>
        <v>shifted orders shipped</v>
      </c>
      <c r="F6152" t="s">
        <v>3539</v>
      </c>
      <c r="G6152" t="s">
        <v>335</v>
      </c>
      <c r="H6152" t="s">
        <v>13275</v>
      </c>
      <c r="I6152" s="6">
        <v>44011.768750000003</v>
      </c>
      <c r="J6152" t="s">
        <v>16</v>
      </c>
      <c r="K6152" s="6">
        <v>44014.742083333331</v>
      </c>
      <c r="Y6152" t="s">
        <v>13217</v>
      </c>
      <c r="AA6152" t="s">
        <v>13276</v>
      </c>
      <c r="AD6152" t="s">
        <v>13277</v>
      </c>
      <c r="AE6152" t="s">
        <v>359</v>
      </c>
      <c r="AF6152">
        <v>335705526</v>
      </c>
      <c r="AG6152" t="s">
        <v>533</v>
      </c>
      <c r="AK6152">
        <v>8025347</v>
      </c>
      <c r="AM6152">
        <v>12</v>
      </c>
      <c r="AN6152">
        <v>12</v>
      </c>
      <c r="AO6152">
        <v>6057</v>
      </c>
      <c r="AQ6152">
        <v>124457</v>
      </c>
      <c r="AR6152">
        <v>53740001</v>
      </c>
      <c r="AS6152" t="s">
        <v>578</v>
      </c>
      <c r="AT6152" t="s">
        <v>70</v>
      </c>
      <c r="AW6152" t="s">
        <v>343</v>
      </c>
      <c r="BY6152" t="s">
        <v>342</v>
      </c>
      <c r="EQ6152">
        <v>244002</v>
      </c>
      <c r="ER6152" t="s">
        <v>109</v>
      </c>
      <c r="ES6152" t="s">
        <v>13278</v>
      </c>
      <c r="EV6152">
        <v>17286697</v>
      </c>
      <c r="EW6152">
        <v>928</v>
      </c>
      <c r="EX6152">
        <v>220478</v>
      </c>
      <c r="EY6152" t="s">
        <v>13279</v>
      </c>
      <c r="EZ6152">
        <v>1</v>
      </c>
      <c r="FC6152">
        <v>53740001</v>
      </c>
      <c r="FD6152" t="s">
        <v>70</v>
      </c>
    </row>
    <row r="6153" spans="1:160" x14ac:dyDescent="0.3">
      <c r="A6153" t="str">
        <f>VLOOKUP(B6153,Table2[],3,FALSE)</f>
        <v>Digital</v>
      </c>
      <c r="B6153" t="str">
        <f>IF(OR(ISNUMBER(FIND("QVC",Z6153)),ISNUMBER(FIND("QVC",AL6153))),"QVC",IF(OR(ISNUMBER(FIND("NCO",H6153)),ISNUMBER(FIND("NCO",Y6153))), "NCO", IF(AL6153="consumer","PMD.com",VLOOKUP(LEFT(H6153,2),Tables!$E$1:$F$11,2,FALSE))))</f>
        <v>Amazon</v>
      </c>
      <c r="C6153">
        <f t="shared" si="288"/>
        <v>51410001</v>
      </c>
      <c r="D6153">
        <f t="shared" si="289"/>
        <v>27</v>
      </c>
      <c r="E6153" t="str">
        <f t="shared" ca="1" si="290"/>
        <v>shifted orders shipped</v>
      </c>
      <c r="F6153" t="s">
        <v>3539</v>
      </c>
      <c r="G6153" t="s">
        <v>335</v>
      </c>
      <c r="H6153" t="s">
        <v>13269</v>
      </c>
      <c r="I6153" s="6">
        <v>44011.768750000003</v>
      </c>
      <c r="J6153" t="s">
        <v>16</v>
      </c>
      <c r="K6153" s="6">
        <v>44014.742083333331</v>
      </c>
      <c r="Y6153" t="s">
        <v>13217</v>
      </c>
      <c r="AA6153" t="s">
        <v>13270</v>
      </c>
      <c r="AD6153" t="s">
        <v>13271</v>
      </c>
      <c r="AE6153" t="s">
        <v>347</v>
      </c>
      <c r="AF6153">
        <v>22624</v>
      </c>
      <c r="AG6153" t="s">
        <v>338</v>
      </c>
      <c r="AK6153" t="s">
        <v>13272</v>
      </c>
      <c r="AM6153">
        <v>27</v>
      </c>
      <c r="AN6153">
        <v>27</v>
      </c>
      <c r="AO6153">
        <v>10146</v>
      </c>
      <c r="AQ6153">
        <v>124431</v>
      </c>
      <c r="AR6153">
        <v>51410001</v>
      </c>
      <c r="AS6153" t="s">
        <v>2386</v>
      </c>
      <c r="AT6153" t="s">
        <v>81</v>
      </c>
      <c r="AW6153" t="s">
        <v>340</v>
      </c>
      <c r="AX6153" t="s">
        <v>340</v>
      </c>
      <c r="AY6153" t="s">
        <v>432</v>
      </c>
      <c r="AZ6153">
        <v>0</v>
      </c>
      <c r="BY6153" t="s">
        <v>342</v>
      </c>
      <c r="EQ6153">
        <v>253369</v>
      </c>
      <c r="ER6153" t="s">
        <v>109</v>
      </c>
      <c r="ES6153" t="s">
        <v>13273</v>
      </c>
      <c r="EV6153">
        <v>17286698</v>
      </c>
      <c r="EW6153">
        <v>928</v>
      </c>
      <c r="EX6153">
        <v>220479</v>
      </c>
      <c r="EY6153" t="s">
        <v>13274</v>
      </c>
      <c r="EZ6153">
        <v>1</v>
      </c>
      <c r="FC6153">
        <v>51410001</v>
      </c>
      <c r="FD6153" t="s">
        <v>81</v>
      </c>
    </row>
    <row r="6154" spans="1:160" x14ac:dyDescent="0.3">
      <c r="A6154" t="str">
        <f>VLOOKUP(B6154,Table2[],3,FALSE)</f>
        <v>Digital</v>
      </c>
      <c r="B6154" t="str">
        <f>IF(OR(ISNUMBER(FIND("QVC",Z6154)),ISNUMBER(FIND("QVC",AL6154))),"QVC",IF(OR(ISNUMBER(FIND("NCO",H6154)),ISNUMBER(FIND("NCO",Y6154))), "NCO", IF(AL6154="consumer","PMD.com",VLOOKUP(LEFT(H6154,2),Tables!$E$1:$F$11,2,FALSE))))</f>
        <v>Amazon</v>
      </c>
      <c r="C6154">
        <f t="shared" si="288"/>
        <v>51410001</v>
      </c>
      <c r="D6154">
        <f t="shared" si="289"/>
        <v>19</v>
      </c>
      <c r="E6154" t="str">
        <f t="shared" ca="1" si="290"/>
        <v>shifted orders shipped</v>
      </c>
      <c r="F6154" t="s">
        <v>3539</v>
      </c>
      <c r="G6154" t="s">
        <v>335</v>
      </c>
      <c r="H6154" t="s">
        <v>13419</v>
      </c>
      <c r="I6154" s="6">
        <v>44011.768750000003</v>
      </c>
      <c r="J6154" t="s">
        <v>16</v>
      </c>
      <c r="K6154" s="6">
        <v>44014.742083333331</v>
      </c>
      <c r="Y6154" t="s">
        <v>13217</v>
      </c>
      <c r="AA6154" t="s">
        <v>13420</v>
      </c>
      <c r="AD6154" t="s">
        <v>13421</v>
      </c>
      <c r="AE6154" t="s">
        <v>368</v>
      </c>
      <c r="AF6154">
        <v>31216</v>
      </c>
      <c r="AG6154" t="s">
        <v>338</v>
      </c>
      <c r="AK6154" t="s">
        <v>13422</v>
      </c>
      <c r="AM6154">
        <v>19</v>
      </c>
      <c r="AN6154">
        <v>19</v>
      </c>
      <c r="AO6154">
        <v>10146</v>
      </c>
      <c r="AQ6154">
        <v>124431</v>
      </c>
      <c r="AR6154">
        <v>51410001</v>
      </c>
      <c r="AS6154" t="s">
        <v>2386</v>
      </c>
      <c r="AT6154" t="s">
        <v>81</v>
      </c>
      <c r="AW6154" t="s">
        <v>340</v>
      </c>
      <c r="AX6154" t="s">
        <v>340</v>
      </c>
      <c r="AY6154" t="s">
        <v>432</v>
      </c>
      <c r="AZ6154">
        <v>0</v>
      </c>
      <c r="BY6154" t="s">
        <v>342</v>
      </c>
      <c r="EQ6154">
        <v>253369</v>
      </c>
      <c r="ER6154" t="s">
        <v>109</v>
      </c>
      <c r="ES6154" t="s">
        <v>13423</v>
      </c>
      <c r="EV6154">
        <v>17286715</v>
      </c>
      <c r="EW6154">
        <v>928</v>
      </c>
      <c r="EX6154">
        <v>220496</v>
      </c>
      <c r="EY6154" t="s">
        <v>13424</v>
      </c>
      <c r="EZ6154">
        <v>1</v>
      </c>
      <c r="FC6154">
        <v>51410001</v>
      </c>
      <c r="FD6154" t="s">
        <v>81</v>
      </c>
    </row>
    <row r="6155" spans="1:160" x14ac:dyDescent="0.3">
      <c r="A6155" t="str">
        <f>VLOOKUP(B6155,Table2[],3,FALSE)</f>
        <v>Digital</v>
      </c>
      <c r="B6155" t="str">
        <f>IF(OR(ISNUMBER(FIND("QVC",Z6155)),ISNUMBER(FIND("QVC",AL6155))),"QVC",IF(OR(ISNUMBER(FIND("NCO",H6155)),ISNUMBER(FIND("NCO",Y6155))), "NCO", IF(AL6155="consumer","PMD.com",VLOOKUP(LEFT(H6155,2),Tables!$E$1:$F$11,2,FALSE))))</f>
        <v>Amazon</v>
      </c>
      <c r="C6155">
        <f t="shared" si="288"/>
        <v>51410001</v>
      </c>
      <c r="D6155">
        <f t="shared" si="289"/>
        <v>2</v>
      </c>
      <c r="E6155" t="str">
        <f t="shared" ca="1" si="290"/>
        <v>shifted orders shipped</v>
      </c>
      <c r="F6155" t="s">
        <v>3539</v>
      </c>
      <c r="G6155" t="s">
        <v>335</v>
      </c>
      <c r="H6155" t="s">
        <v>13425</v>
      </c>
      <c r="I6155" s="6">
        <v>44011.768750000003</v>
      </c>
      <c r="J6155" t="s">
        <v>16</v>
      </c>
      <c r="K6155" s="6">
        <v>44014.742083333331</v>
      </c>
      <c r="Y6155" t="s">
        <v>13255</v>
      </c>
      <c r="AA6155" t="s">
        <v>13426</v>
      </c>
      <c r="AD6155" t="s">
        <v>13427</v>
      </c>
      <c r="AE6155" t="s">
        <v>400</v>
      </c>
      <c r="AF6155">
        <v>17015</v>
      </c>
      <c r="AG6155" t="s">
        <v>338</v>
      </c>
      <c r="AK6155" t="s">
        <v>13428</v>
      </c>
      <c r="AM6155">
        <v>2</v>
      </c>
      <c r="AN6155">
        <v>2</v>
      </c>
      <c r="AO6155">
        <v>10146</v>
      </c>
      <c r="AQ6155">
        <v>124431</v>
      </c>
      <c r="AR6155">
        <v>51410001</v>
      </c>
      <c r="AS6155" t="s">
        <v>2386</v>
      </c>
      <c r="AT6155" t="s">
        <v>81</v>
      </c>
      <c r="AW6155" t="s">
        <v>340</v>
      </c>
      <c r="AX6155" t="s">
        <v>340</v>
      </c>
      <c r="AY6155" t="s">
        <v>432</v>
      </c>
      <c r="AZ6155">
        <v>0</v>
      </c>
      <c r="BY6155" t="s">
        <v>342</v>
      </c>
      <c r="EQ6155">
        <v>253369</v>
      </c>
      <c r="ER6155" t="s">
        <v>109</v>
      </c>
      <c r="ES6155" t="s">
        <v>13429</v>
      </c>
      <c r="EV6155">
        <v>17286717</v>
      </c>
      <c r="EW6155">
        <v>928</v>
      </c>
      <c r="EX6155">
        <v>220498</v>
      </c>
      <c r="EY6155" t="s">
        <v>13430</v>
      </c>
      <c r="EZ6155">
        <v>1</v>
      </c>
      <c r="FC6155">
        <v>51410001</v>
      </c>
      <c r="FD6155" t="s">
        <v>81</v>
      </c>
    </row>
    <row r="6156" spans="1:160" x14ac:dyDescent="0.3">
      <c r="A6156" t="str">
        <f>VLOOKUP(B6156,Table2[],3,FALSE)</f>
        <v>Digital</v>
      </c>
      <c r="B6156" t="str">
        <f>IF(OR(ISNUMBER(FIND("QVC",Z6156)),ISNUMBER(FIND("QVC",AL6156))),"QVC",IF(OR(ISNUMBER(FIND("NCO",H6156)),ISNUMBER(FIND("NCO",Y6156))), "NCO", IF(AL6156="consumer","PMD.com",VLOOKUP(LEFT(H6156,2),Tables!$E$1:$F$11,2,FALSE))))</f>
        <v>Amazon</v>
      </c>
      <c r="C6156">
        <f t="shared" ref="C6156:C6219" si="291">AR6156</f>
        <v>53740001</v>
      </c>
      <c r="D6156">
        <f t="shared" ref="D6156:D6219" si="292">AN6156</f>
        <v>12</v>
      </c>
      <c r="E6156" t="str">
        <f t="shared" ref="E6156:E6219" ca="1" si="293">IF(MONTH(TODAY())-MONTH(I6156)&gt;0,"shifted orders shipped","MTD orders shipped")</f>
        <v>shifted orders shipped</v>
      </c>
      <c r="F6156" t="s">
        <v>3539</v>
      </c>
      <c r="G6156" t="s">
        <v>335</v>
      </c>
      <c r="H6156" t="s">
        <v>13323</v>
      </c>
      <c r="I6156" s="6">
        <v>44011.768750000003</v>
      </c>
      <c r="J6156" t="s">
        <v>16</v>
      </c>
      <c r="K6156" s="6">
        <v>44014.742083333331</v>
      </c>
      <c r="Y6156" t="s">
        <v>13217</v>
      </c>
      <c r="AA6156" t="s">
        <v>13324</v>
      </c>
      <c r="AD6156" t="s">
        <v>13325</v>
      </c>
      <c r="AE6156" t="s">
        <v>412</v>
      </c>
      <c r="AF6156">
        <v>43062</v>
      </c>
      <c r="AG6156" t="s">
        <v>338</v>
      </c>
      <c r="AK6156" t="s">
        <v>13326</v>
      </c>
      <c r="AM6156">
        <v>12</v>
      </c>
      <c r="AN6156">
        <v>12</v>
      </c>
      <c r="AO6156">
        <v>6057</v>
      </c>
      <c r="AQ6156">
        <v>124457</v>
      </c>
      <c r="AR6156">
        <v>53740001</v>
      </c>
      <c r="AS6156" t="s">
        <v>578</v>
      </c>
      <c r="AT6156" t="s">
        <v>70</v>
      </c>
      <c r="AW6156" t="s">
        <v>343</v>
      </c>
      <c r="BY6156" t="s">
        <v>342</v>
      </c>
      <c r="EQ6156">
        <v>244002</v>
      </c>
      <c r="ER6156" t="s">
        <v>109</v>
      </c>
      <c r="ES6156" t="s">
        <v>13327</v>
      </c>
      <c r="EV6156">
        <v>17286719</v>
      </c>
      <c r="EW6156">
        <v>928</v>
      </c>
      <c r="EX6156">
        <v>220500</v>
      </c>
      <c r="EY6156" t="s">
        <v>13328</v>
      </c>
      <c r="EZ6156">
        <v>1</v>
      </c>
      <c r="FC6156">
        <v>53740001</v>
      </c>
      <c r="FD6156" t="s">
        <v>70</v>
      </c>
    </row>
    <row r="6157" spans="1:160" x14ac:dyDescent="0.3">
      <c r="A6157" t="str">
        <f>VLOOKUP(B6157,Table2[],3,FALSE)</f>
        <v>Digital</v>
      </c>
      <c r="B6157" t="str">
        <f>IF(OR(ISNUMBER(FIND("QVC",Z6157)),ISNUMBER(FIND("QVC",AL6157))),"QVC",IF(OR(ISNUMBER(FIND("NCO",H6157)),ISNUMBER(FIND("NCO",Y6157))), "NCO", IF(AL6157="consumer","PMD.com",VLOOKUP(LEFT(H6157,2),Tables!$E$1:$F$11,2,FALSE))))</f>
        <v>Amazon</v>
      </c>
      <c r="C6157">
        <f t="shared" si="291"/>
        <v>51410001</v>
      </c>
      <c r="D6157">
        <f t="shared" si="292"/>
        <v>21</v>
      </c>
      <c r="E6157" t="str">
        <f t="shared" ca="1" si="293"/>
        <v>shifted orders shipped</v>
      </c>
      <c r="F6157" t="s">
        <v>3539</v>
      </c>
      <c r="G6157" t="s">
        <v>335</v>
      </c>
      <c r="H6157" t="s">
        <v>13431</v>
      </c>
      <c r="I6157" s="6">
        <v>44011.768750000003</v>
      </c>
      <c r="J6157" t="s">
        <v>16</v>
      </c>
      <c r="K6157" s="6">
        <v>44014.742083333331</v>
      </c>
      <c r="Y6157" t="s">
        <v>13255</v>
      </c>
      <c r="AA6157" t="s">
        <v>13432</v>
      </c>
      <c r="AD6157" t="s">
        <v>13433</v>
      </c>
      <c r="AE6157" t="s">
        <v>413</v>
      </c>
      <c r="AF6157">
        <v>370908123</v>
      </c>
      <c r="AG6157" t="s">
        <v>338</v>
      </c>
      <c r="AK6157" t="s">
        <v>13434</v>
      </c>
      <c r="AM6157">
        <v>21</v>
      </c>
      <c r="AN6157">
        <v>21</v>
      </c>
      <c r="AO6157">
        <v>10146</v>
      </c>
      <c r="AQ6157">
        <v>124431</v>
      </c>
      <c r="AR6157">
        <v>51410001</v>
      </c>
      <c r="AS6157" t="s">
        <v>2386</v>
      </c>
      <c r="AT6157" t="s">
        <v>81</v>
      </c>
      <c r="AW6157" t="s">
        <v>340</v>
      </c>
      <c r="AX6157" t="s">
        <v>340</v>
      </c>
      <c r="AY6157" t="s">
        <v>432</v>
      </c>
      <c r="AZ6157">
        <v>0</v>
      </c>
      <c r="BY6157" t="s">
        <v>342</v>
      </c>
      <c r="EQ6157">
        <v>253369</v>
      </c>
      <c r="ER6157" t="s">
        <v>109</v>
      </c>
      <c r="ES6157" t="s">
        <v>13435</v>
      </c>
      <c r="EV6157">
        <v>17286721</v>
      </c>
      <c r="EW6157">
        <v>928</v>
      </c>
      <c r="EX6157">
        <v>220502</v>
      </c>
      <c r="EY6157" t="s">
        <v>13436</v>
      </c>
      <c r="EZ6157">
        <v>1</v>
      </c>
      <c r="FC6157">
        <v>51410001</v>
      </c>
      <c r="FD6157" t="s">
        <v>81</v>
      </c>
    </row>
    <row r="6158" spans="1:160" x14ac:dyDescent="0.3">
      <c r="A6158" t="str">
        <f>VLOOKUP(B6158,Table2[],3,FALSE)</f>
        <v>Digital</v>
      </c>
      <c r="B6158" t="str">
        <f>IF(OR(ISNUMBER(FIND("QVC",Z6158)),ISNUMBER(FIND("QVC",AL6158))),"QVC",IF(OR(ISNUMBER(FIND("NCO",H6158)),ISNUMBER(FIND("NCO",Y6158))), "NCO", IF(AL6158="consumer","PMD.com",VLOOKUP(LEFT(H6158,2),Tables!$E$1:$F$11,2,FALSE))))</f>
        <v>Amazon</v>
      </c>
      <c r="C6158">
        <f t="shared" si="291"/>
        <v>51410001</v>
      </c>
      <c r="D6158">
        <f t="shared" si="292"/>
        <v>29</v>
      </c>
      <c r="E6158" t="str">
        <f t="shared" ca="1" si="293"/>
        <v>shifted orders shipped</v>
      </c>
      <c r="F6158" t="s">
        <v>3539</v>
      </c>
      <c r="G6158" t="s">
        <v>335</v>
      </c>
      <c r="H6158" t="s">
        <v>13437</v>
      </c>
      <c r="I6158" s="6">
        <v>44011.768750000003</v>
      </c>
      <c r="J6158" t="s">
        <v>16</v>
      </c>
      <c r="K6158" s="6">
        <v>44014.742083333331</v>
      </c>
      <c r="Y6158" t="s">
        <v>13217</v>
      </c>
      <c r="AA6158" t="s">
        <v>13438</v>
      </c>
      <c r="AD6158" t="s">
        <v>13439</v>
      </c>
      <c r="AE6158" t="s">
        <v>376</v>
      </c>
      <c r="AF6158">
        <v>774232769</v>
      </c>
      <c r="AG6158" t="s">
        <v>338</v>
      </c>
      <c r="AK6158" t="s">
        <v>13440</v>
      </c>
      <c r="AM6158">
        <v>29</v>
      </c>
      <c r="AN6158">
        <v>29</v>
      </c>
      <c r="AO6158">
        <v>10146</v>
      </c>
      <c r="AQ6158">
        <v>124431</v>
      </c>
      <c r="AR6158">
        <v>51410001</v>
      </c>
      <c r="AS6158" t="s">
        <v>2386</v>
      </c>
      <c r="AT6158" t="s">
        <v>81</v>
      </c>
      <c r="AW6158" t="s">
        <v>340</v>
      </c>
      <c r="AX6158" t="s">
        <v>340</v>
      </c>
      <c r="AY6158" t="s">
        <v>432</v>
      </c>
      <c r="AZ6158">
        <v>0</v>
      </c>
      <c r="BY6158" t="s">
        <v>342</v>
      </c>
      <c r="EQ6158">
        <v>253369</v>
      </c>
      <c r="ER6158" t="s">
        <v>109</v>
      </c>
      <c r="ES6158" t="s">
        <v>13441</v>
      </c>
      <c r="EV6158">
        <v>17286725</v>
      </c>
      <c r="EW6158">
        <v>928</v>
      </c>
      <c r="EX6158">
        <v>220506</v>
      </c>
      <c r="EY6158" t="s">
        <v>13442</v>
      </c>
      <c r="EZ6158">
        <v>1</v>
      </c>
      <c r="FC6158">
        <v>51410001</v>
      </c>
      <c r="FD6158" t="s">
        <v>81</v>
      </c>
    </row>
    <row r="6159" spans="1:160" x14ac:dyDescent="0.3">
      <c r="A6159" t="str">
        <f>VLOOKUP(B6159,Table2[],3,FALSE)</f>
        <v>Digital</v>
      </c>
      <c r="B6159" t="str">
        <f>IF(OR(ISNUMBER(FIND("QVC",Z6159)),ISNUMBER(FIND("QVC",AL6159))),"QVC",IF(OR(ISNUMBER(FIND("NCO",H6159)),ISNUMBER(FIND("NCO",Y6159))), "NCO", IF(AL6159="consumer","PMD.com",VLOOKUP(LEFT(H6159,2),Tables!$E$1:$F$11,2,FALSE))))</f>
        <v>Amazon</v>
      </c>
      <c r="C6159">
        <f t="shared" si="291"/>
        <v>5522</v>
      </c>
      <c r="D6159">
        <f t="shared" si="292"/>
        <v>6</v>
      </c>
      <c r="E6159" t="str">
        <f t="shared" ca="1" si="293"/>
        <v>shifted orders shipped</v>
      </c>
      <c r="F6159" t="s">
        <v>3539</v>
      </c>
      <c r="G6159" t="s">
        <v>335</v>
      </c>
      <c r="H6159" t="s">
        <v>13228</v>
      </c>
      <c r="I6159" s="6">
        <v>44011.768750000003</v>
      </c>
      <c r="J6159" t="s">
        <v>16</v>
      </c>
      <c r="K6159" s="6">
        <v>44014.742083333331</v>
      </c>
      <c r="Y6159" t="s">
        <v>13217</v>
      </c>
      <c r="AA6159" t="s">
        <v>13229</v>
      </c>
      <c r="AD6159" t="s">
        <v>13230</v>
      </c>
      <c r="AE6159" t="s">
        <v>372</v>
      </c>
      <c r="AF6159">
        <v>850438305</v>
      </c>
      <c r="AG6159" t="s">
        <v>533</v>
      </c>
      <c r="AK6159">
        <v>8018847</v>
      </c>
      <c r="AM6159">
        <v>6</v>
      </c>
      <c r="AN6159">
        <v>6</v>
      </c>
      <c r="AO6159">
        <v>5778</v>
      </c>
      <c r="AQ6159">
        <v>124533</v>
      </c>
      <c r="AR6159">
        <v>5522</v>
      </c>
      <c r="AS6159" t="s">
        <v>1745</v>
      </c>
      <c r="AT6159" t="s">
        <v>1256</v>
      </c>
      <c r="AW6159" t="s">
        <v>340</v>
      </c>
      <c r="AX6159" t="s">
        <v>340</v>
      </c>
      <c r="AY6159" t="s">
        <v>382</v>
      </c>
      <c r="AZ6159" t="s">
        <v>1314</v>
      </c>
      <c r="EQ6159">
        <v>252958</v>
      </c>
      <c r="ER6159" t="s">
        <v>109</v>
      </c>
      <c r="ES6159" t="s">
        <v>13231</v>
      </c>
      <c r="EV6159">
        <v>17286726</v>
      </c>
      <c r="EW6159">
        <v>928</v>
      </c>
      <c r="EX6159">
        <v>220507</v>
      </c>
      <c r="EY6159" t="s">
        <v>13232</v>
      </c>
      <c r="EZ6159">
        <v>1</v>
      </c>
      <c r="FC6159">
        <v>5522</v>
      </c>
      <c r="FD6159" t="s">
        <v>1256</v>
      </c>
    </row>
    <row r="6160" spans="1:160" x14ac:dyDescent="0.3">
      <c r="A6160" t="str">
        <f>VLOOKUP(B6160,Table2[],3,FALSE)</f>
        <v>Digital</v>
      </c>
      <c r="B6160" t="str">
        <f>IF(OR(ISNUMBER(FIND("QVC",Z6160)),ISNUMBER(FIND("QVC",AL6160))),"QVC",IF(OR(ISNUMBER(FIND("NCO",H6160)),ISNUMBER(FIND("NCO",Y6160))), "NCO", IF(AL6160="consumer","PMD.com",VLOOKUP(LEFT(H6160,2),Tables!$E$1:$F$11,2,FALSE))))</f>
        <v>PMD.com</v>
      </c>
      <c r="C6160" t="str">
        <f t="shared" si="291"/>
        <v>53500001A</v>
      </c>
      <c r="D6160">
        <f t="shared" si="292"/>
        <v>1</v>
      </c>
      <c r="E6160" t="str">
        <f t="shared" ca="1" si="293"/>
        <v>MTD orders shipped</v>
      </c>
      <c r="F6160" t="s">
        <v>3539</v>
      </c>
      <c r="G6160" t="s">
        <v>335</v>
      </c>
      <c r="H6160" t="s">
        <v>11060</v>
      </c>
      <c r="I6160" s="6">
        <v>44014.111446759256</v>
      </c>
      <c r="J6160" t="s">
        <v>16</v>
      </c>
      <c r="K6160" s="6">
        <v>44014.742812500001</v>
      </c>
      <c r="M6160" t="s">
        <v>13443</v>
      </c>
      <c r="N6160" t="s">
        <v>13444</v>
      </c>
      <c r="O6160" t="s">
        <v>13445</v>
      </c>
      <c r="Q6160" t="s">
        <v>819</v>
      </c>
      <c r="R6160" t="s">
        <v>365</v>
      </c>
      <c r="S6160" t="s">
        <v>13446</v>
      </c>
      <c r="T6160" t="s">
        <v>338</v>
      </c>
      <c r="U6160" t="s">
        <v>530</v>
      </c>
      <c r="W6160" t="s">
        <v>13447</v>
      </c>
      <c r="Z6160" t="s">
        <v>13443</v>
      </c>
      <c r="AA6160" t="s">
        <v>13444</v>
      </c>
      <c r="AB6160" t="s">
        <v>13445</v>
      </c>
      <c r="AD6160" t="s">
        <v>819</v>
      </c>
      <c r="AE6160" t="s">
        <v>365</v>
      </c>
      <c r="AF6160" t="s">
        <v>13446</v>
      </c>
      <c r="AG6160" t="s">
        <v>338</v>
      </c>
      <c r="AH6160" t="s">
        <v>530</v>
      </c>
      <c r="AJ6160" t="s">
        <v>13447</v>
      </c>
      <c r="AL6160" t="s">
        <v>339</v>
      </c>
      <c r="AM6160">
        <v>1</v>
      </c>
      <c r="AN6160">
        <v>1</v>
      </c>
      <c r="AO6160">
        <v>1690</v>
      </c>
      <c r="AQ6160">
        <v>125277</v>
      </c>
      <c r="AR6160" t="s">
        <v>1242</v>
      </c>
      <c r="AS6160" t="s">
        <v>1243</v>
      </c>
      <c r="AT6160" t="s">
        <v>1244</v>
      </c>
      <c r="AW6160" t="s">
        <v>349</v>
      </c>
      <c r="AX6160" t="s">
        <v>553</v>
      </c>
      <c r="AY6160" t="s">
        <v>345</v>
      </c>
      <c r="AZ6160">
        <v>0</v>
      </c>
      <c r="EQ6160">
        <v>251914</v>
      </c>
      <c r="ER6160" t="s">
        <v>11061</v>
      </c>
      <c r="EV6160">
        <v>17290340</v>
      </c>
      <c r="EW6160">
        <v>928</v>
      </c>
      <c r="EX6160">
        <v>221532</v>
      </c>
      <c r="EY6160" t="s">
        <v>13448</v>
      </c>
      <c r="EZ6160">
        <v>1</v>
      </c>
      <c r="FC6160" t="s">
        <v>1242</v>
      </c>
      <c r="FD6160" t="s">
        <v>1244</v>
      </c>
    </row>
    <row r="6161" spans="1:160" x14ac:dyDescent="0.3">
      <c r="A6161" t="str">
        <f>VLOOKUP(B6161,Table2[],3,FALSE)</f>
        <v>Digital</v>
      </c>
      <c r="B6161" t="str">
        <f>IF(OR(ISNUMBER(FIND("QVC",Z6161)),ISNUMBER(FIND("QVC",AL6161))),"QVC",IF(OR(ISNUMBER(FIND("NCO",H6161)),ISNUMBER(FIND("NCO",Y6161))), "NCO", IF(AL6161="consumer","PMD.com",VLOOKUP(LEFT(H6161,2),Tables!$E$1:$F$11,2,FALSE))))</f>
        <v>PMD.com</v>
      </c>
      <c r="C6161">
        <f t="shared" si="291"/>
        <v>52430001</v>
      </c>
      <c r="D6161">
        <f t="shared" si="292"/>
        <v>1</v>
      </c>
      <c r="E6161" t="str">
        <f t="shared" ca="1" si="293"/>
        <v>MTD orders shipped</v>
      </c>
      <c r="F6161" t="s">
        <v>3539</v>
      </c>
      <c r="G6161" t="s">
        <v>335</v>
      </c>
      <c r="H6161" t="s">
        <v>13449</v>
      </c>
      <c r="I6161" s="6">
        <v>44014.600601851853</v>
      </c>
      <c r="J6161" t="s">
        <v>16</v>
      </c>
      <c r="K6161" s="6">
        <v>44014.743680555555</v>
      </c>
      <c r="M6161" t="s">
        <v>1151</v>
      </c>
      <c r="N6161" t="s">
        <v>2254</v>
      </c>
      <c r="O6161" t="s">
        <v>550</v>
      </c>
      <c r="Q6161" t="s">
        <v>527</v>
      </c>
      <c r="R6161" t="s">
        <v>365</v>
      </c>
      <c r="S6161">
        <v>95928</v>
      </c>
      <c r="T6161" t="s">
        <v>338</v>
      </c>
      <c r="U6161" t="s">
        <v>530</v>
      </c>
      <c r="W6161" t="s">
        <v>1099</v>
      </c>
      <c r="Z6161" t="s">
        <v>1151</v>
      </c>
      <c r="AA6161" t="s">
        <v>2254</v>
      </c>
      <c r="AB6161" t="s">
        <v>550</v>
      </c>
      <c r="AD6161" t="s">
        <v>527</v>
      </c>
      <c r="AE6161" t="s">
        <v>365</v>
      </c>
      <c r="AF6161">
        <v>95928</v>
      </c>
      <c r="AG6161" t="s">
        <v>338</v>
      </c>
      <c r="AH6161" t="s">
        <v>530</v>
      </c>
      <c r="AJ6161" t="s">
        <v>1099</v>
      </c>
      <c r="AL6161" t="s">
        <v>339</v>
      </c>
      <c r="AM6161">
        <v>1</v>
      </c>
      <c r="AN6161">
        <v>1</v>
      </c>
      <c r="AO6161">
        <v>12063</v>
      </c>
      <c r="AQ6161">
        <v>127155</v>
      </c>
      <c r="AR6161">
        <v>52430001</v>
      </c>
      <c r="AS6161" t="s">
        <v>9635</v>
      </c>
      <c r="AT6161" t="s">
        <v>75</v>
      </c>
      <c r="AW6161" t="s">
        <v>340</v>
      </c>
      <c r="AX6161" t="s">
        <v>340</v>
      </c>
      <c r="AY6161" t="s">
        <v>357</v>
      </c>
      <c r="AZ6161" t="s">
        <v>363</v>
      </c>
      <c r="BY6161" t="s">
        <v>342</v>
      </c>
      <c r="EQ6161">
        <v>252868</v>
      </c>
      <c r="ER6161" t="s">
        <v>13450</v>
      </c>
      <c r="EV6161">
        <v>17291166</v>
      </c>
      <c r="EW6161">
        <v>928</v>
      </c>
      <c r="EX6161">
        <v>221730</v>
      </c>
      <c r="EY6161" t="s">
        <v>13451</v>
      </c>
      <c r="EZ6161">
        <v>1</v>
      </c>
      <c r="FC6161">
        <v>95385</v>
      </c>
      <c r="FD6161" t="s">
        <v>3531</v>
      </c>
    </row>
    <row r="6162" spans="1:160" x14ac:dyDescent="0.3">
      <c r="A6162" t="str">
        <f>VLOOKUP(B6162,Table2[],3,FALSE)</f>
        <v>Digital</v>
      </c>
      <c r="B6162" t="str">
        <f>IF(OR(ISNUMBER(FIND("QVC",Z6162)),ISNUMBER(FIND("QVC",AL6162))),"QVC",IF(OR(ISNUMBER(FIND("NCO",H6162)),ISNUMBER(FIND("NCO",Y6162))), "NCO", IF(AL6162="consumer","PMD.com",VLOOKUP(LEFT(H6162,2),Tables!$E$1:$F$11,2,FALSE))))</f>
        <v>PMD.com</v>
      </c>
      <c r="C6162">
        <f t="shared" si="291"/>
        <v>5341030</v>
      </c>
      <c r="D6162">
        <f t="shared" si="292"/>
        <v>1</v>
      </c>
      <c r="E6162" t="str">
        <f t="shared" ca="1" si="293"/>
        <v>MTD orders shipped</v>
      </c>
      <c r="F6162" t="s">
        <v>3539</v>
      </c>
      <c r="G6162" t="s">
        <v>335</v>
      </c>
      <c r="H6162" t="s">
        <v>13449</v>
      </c>
      <c r="I6162" s="6">
        <v>44014.600601851853</v>
      </c>
      <c r="J6162" t="s">
        <v>16</v>
      </c>
      <c r="K6162" s="6">
        <v>44014.743680555555</v>
      </c>
      <c r="M6162" t="s">
        <v>1151</v>
      </c>
      <c r="N6162" t="s">
        <v>2254</v>
      </c>
      <c r="O6162" t="s">
        <v>550</v>
      </c>
      <c r="Q6162" t="s">
        <v>527</v>
      </c>
      <c r="R6162" t="s">
        <v>365</v>
      </c>
      <c r="S6162">
        <v>95928</v>
      </c>
      <c r="T6162" t="s">
        <v>338</v>
      </c>
      <c r="U6162" t="s">
        <v>530</v>
      </c>
      <c r="W6162" t="s">
        <v>1099</v>
      </c>
      <c r="Z6162" t="s">
        <v>1151</v>
      </c>
      <c r="AA6162" t="s">
        <v>2254</v>
      </c>
      <c r="AB6162" t="s">
        <v>550</v>
      </c>
      <c r="AD6162" t="s">
        <v>527</v>
      </c>
      <c r="AE6162" t="s">
        <v>365</v>
      </c>
      <c r="AF6162">
        <v>95928</v>
      </c>
      <c r="AG6162" t="s">
        <v>338</v>
      </c>
      <c r="AH6162" t="s">
        <v>530</v>
      </c>
      <c r="AJ6162" t="s">
        <v>1099</v>
      </c>
      <c r="AL6162" t="s">
        <v>339</v>
      </c>
      <c r="AM6162">
        <v>1</v>
      </c>
      <c r="AN6162">
        <v>1</v>
      </c>
      <c r="AO6162">
        <v>12859</v>
      </c>
      <c r="AQ6162">
        <v>124642</v>
      </c>
      <c r="AR6162">
        <v>5341030</v>
      </c>
      <c r="AS6162" t="s">
        <v>925</v>
      </c>
      <c r="AT6162" t="s">
        <v>926</v>
      </c>
      <c r="AW6162" t="s">
        <v>366</v>
      </c>
      <c r="AX6162" t="s">
        <v>366</v>
      </c>
      <c r="AY6162" t="s">
        <v>345</v>
      </c>
      <c r="AZ6162" t="s">
        <v>346</v>
      </c>
      <c r="BY6162" t="s">
        <v>342</v>
      </c>
      <c r="EQ6162">
        <v>243275</v>
      </c>
      <c r="ER6162" t="s">
        <v>13450</v>
      </c>
      <c r="EV6162">
        <v>17291166</v>
      </c>
      <c r="EW6162">
        <v>928</v>
      </c>
      <c r="EX6162">
        <v>221730</v>
      </c>
      <c r="EY6162" t="s">
        <v>13451</v>
      </c>
      <c r="EZ6162">
        <v>1</v>
      </c>
      <c r="FC6162">
        <v>95385</v>
      </c>
      <c r="FD6162" t="s">
        <v>3531</v>
      </c>
    </row>
    <row r="6163" spans="1:160" x14ac:dyDescent="0.3">
      <c r="A6163" t="str">
        <f>VLOOKUP(B6163,Table2[],3,FALSE)</f>
        <v>Digital</v>
      </c>
      <c r="B6163" t="str">
        <f>IF(OR(ISNUMBER(FIND("QVC",Z6163)),ISNUMBER(FIND("QVC",AL6163))),"QVC",IF(OR(ISNUMBER(FIND("NCO",H6163)),ISNUMBER(FIND("NCO",Y6163))), "NCO", IF(AL6163="consumer","PMD.com",VLOOKUP(LEFT(H6163,2),Tables!$E$1:$F$11,2,FALSE))))</f>
        <v>PMD.com</v>
      </c>
      <c r="C6163">
        <f t="shared" si="291"/>
        <v>53920001</v>
      </c>
      <c r="D6163">
        <f t="shared" si="292"/>
        <v>1</v>
      </c>
      <c r="E6163" t="str">
        <f t="shared" ca="1" si="293"/>
        <v>MTD orders shipped</v>
      </c>
      <c r="F6163" t="s">
        <v>3539</v>
      </c>
      <c r="G6163" t="s">
        <v>335</v>
      </c>
      <c r="H6163" t="s">
        <v>13449</v>
      </c>
      <c r="I6163" s="6">
        <v>44014.600601851853</v>
      </c>
      <c r="J6163" t="s">
        <v>16</v>
      </c>
      <c r="K6163" s="6">
        <v>44014.743680555555</v>
      </c>
      <c r="M6163" t="s">
        <v>1151</v>
      </c>
      <c r="N6163" t="s">
        <v>2254</v>
      </c>
      <c r="O6163" t="s">
        <v>550</v>
      </c>
      <c r="Q6163" t="s">
        <v>527</v>
      </c>
      <c r="R6163" t="s">
        <v>365</v>
      </c>
      <c r="S6163">
        <v>95928</v>
      </c>
      <c r="T6163" t="s">
        <v>338</v>
      </c>
      <c r="U6163" t="s">
        <v>530</v>
      </c>
      <c r="W6163" t="s">
        <v>1099</v>
      </c>
      <c r="Z6163" t="s">
        <v>1151</v>
      </c>
      <c r="AA6163" t="s">
        <v>2254</v>
      </c>
      <c r="AB6163" t="s">
        <v>550</v>
      </c>
      <c r="AD6163" t="s">
        <v>527</v>
      </c>
      <c r="AE6163" t="s">
        <v>365</v>
      </c>
      <c r="AF6163">
        <v>95928</v>
      </c>
      <c r="AG6163" t="s">
        <v>338</v>
      </c>
      <c r="AH6163" t="s">
        <v>530</v>
      </c>
      <c r="AJ6163" t="s">
        <v>1099</v>
      </c>
      <c r="AL6163" t="s">
        <v>339</v>
      </c>
      <c r="AM6163">
        <v>1</v>
      </c>
      <c r="AN6163">
        <v>1</v>
      </c>
      <c r="AO6163">
        <v>14899</v>
      </c>
      <c r="AQ6163">
        <v>124468</v>
      </c>
      <c r="AR6163">
        <v>53920001</v>
      </c>
      <c r="AS6163" t="s">
        <v>42</v>
      </c>
      <c r="AT6163" t="s">
        <v>40</v>
      </c>
      <c r="AW6163" t="s">
        <v>343</v>
      </c>
      <c r="BY6163" t="s">
        <v>342</v>
      </c>
      <c r="EQ6163">
        <v>247476</v>
      </c>
      <c r="ER6163" t="s">
        <v>13450</v>
      </c>
      <c r="EV6163">
        <v>17291166</v>
      </c>
      <c r="EW6163">
        <v>928</v>
      </c>
      <c r="EX6163">
        <v>221730</v>
      </c>
      <c r="EY6163" t="s">
        <v>13451</v>
      </c>
      <c r="EZ6163">
        <v>1</v>
      </c>
      <c r="FC6163">
        <v>95385</v>
      </c>
      <c r="FD6163" t="s">
        <v>3531</v>
      </c>
    </row>
    <row r="6164" spans="1:160" x14ac:dyDescent="0.3">
      <c r="A6164" t="str">
        <f>VLOOKUP(B6164,Table2[],3,FALSE)</f>
        <v>Digital</v>
      </c>
      <c r="B6164" t="str">
        <f>IF(OR(ISNUMBER(FIND("QVC",Z6164)),ISNUMBER(FIND("QVC",AL6164))),"QVC",IF(OR(ISNUMBER(FIND("NCO",H6164)),ISNUMBER(FIND("NCO",Y6164))), "NCO", IF(AL6164="consumer","PMD.com",VLOOKUP(LEFT(H6164,2),Tables!$E$1:$F$11,2,FALSE))))</f>
        <v>PMD.com</v>
      </c>
      <c r="C6164">
        <f t="shared" si="291"/>
        <v>51090030</v>
      </c>
      <c r="D6164">
        <f t="shared" si="292"/>
        <v>1</v>
      </c>
      <c r="E6164" t="str">
        <f t="shared" ca="1" si="293"/>
        <v>MTD orders shipped</v>
      </c>
      <c r="F6164" t="s">
        <v>3539</v>
      </c>
      <c r="G6164" t="s">
        <v>335</v>
      </c>
      <c r="H6164" t="s">
        <v>13449</v>
      </c>
      <c r="I6164" s="6">
        <v>44014.600601851853</v>
      </c>
      <c r="J6164" t="s">
        <v>16</v>
      </c>
      <c r="K6164" s="6">
        <v>44014.743680555555</v>
      </c>
      <c r="M6164" t="s">
        <v>1151</v>
      </c>
      <c r="N6164" t="s">
        <v>2254</v>
      </c>
      <c r="O6164" t="s">
        <v>550</v>
      </c>
      <c r="Q6164" t="s">
        <v>527</v>
      </c>
      <c r="R6164" t="s">
        <v>365</v>
      </c>
      <c r="S6164">
        <v>95928</v>
      </c>
      <c r="T6164" t="s">
        <v>338</v>
      </c>
      <c r="U6164" t="s">
        <v>530</v>
      </c>
      <c r="W6164" t="s">
        <v>1099</v>
      </c>
      <c r="Z6164" t="s">
        <v>1151</v>
      </c>
      <c r="AA6164" t="s">
        <v>2254</v>
      </c>
      <c r="AB6164" t="s">
        <v>550</v>
      </c>
      <c r="AD6164" t="s">
        <v>527</v>
      </c>
      <c r="AE6164" t="s">
        <v>365</v>
      </c>
      <c r="AF6164">
        <v>95928</v>
      </c>
      <c r="AG6164" t="s">
        <v>338</v>
      </c>
      <c r="AH6164" t="s">
        <v>530</v>
      </c>
      <c r="AJ6164" t="s">
        <v>1099</v>
      </c>
      <c r="AL6164" t="s">
        <v>339</v>
      </c>
      <c r="AM6164">
        <v>1</v>
      </c>
      <c r="AN6164">
        <v>1</v>
      </c>
      <c r="AO6164">
        <v>6688</v>
      </c>
      <c r="AQ6164">
        <v>125960</v>
      </c>
      <c r="AR6164">
        <v>51090030</v>
      </c>
      <c r="AS6164" t="s">
        <v>3043</v>
      </c>
      <c r="AT6164" t="s">
        <v>628</v>
      </c>
      <c r="AW6164" t="s">
        <v>343</v>
      </c>
      <c r="BY6164" t="s">
        <v>342</v>
      </c>
      <c r="BZ6164" t="b">
        <v>0</v>
      </c>
      <c r="EQ6164">
        <v>243047</v>
      </c>
      <c r="ER6164" t="s">
        <v>13450</v>
      </c>
      <c r="EV6164">
        <v>17291166</v>
      </c>
      <c r="EW6164">
        <v>928</v>
      </c>
      <c r="EX6164">
        <v>221730</v>
      </c>
      <c r="EY6164" t="s">
        <v>13451</v>
      </c>
      <c r="EZ6164">
        <v>1</v>
      </c>
      <c r="FC6164">
        <v>95385</v>
      </c>
      <c r="FD6164" t="s">
        <v>3531</v>
      </c>
    </row>
    <row r="6165" spans="1:160" x14ac:dyDescent="0.3">
      <c r="A6165" t="str">
        <f>VLOOKUP(B6165,Table2[],3,FALSE)</f>
        <v>Digital</v>
      </c>
      <c r="B6165" t="str">
        <f>IF(OR(ISNUMBER(FIND("QVC",Z6165)),ISNUMBER(FIND("QVC",AL6165))),"QVC",IF(OR(ISNUMBER(FIND("NCO",H6165)),ISNUMBER(FIND("NCO",Y6165))), "NCO", IF(AL6165="consumer","PMD.com",VLOOKUP(LEFT(H6165,2),Tables!$E$1:$F$11,2,FALSE))))</f>
        <v>PMD.com</v>
      </c>
      <c r="C6165">
        <f t="shared" si="291"/>
        <v>51410001</v>
      </c>
      <c r="D6165">
        <f t="shared" si="292"/>
        <v>33</v>
      </c>
      <c r="E6165" t="str">
        <f t="shared" ca="1" si="293"/>
        <v>MTD orders shipped</v>
      </c>
      <c r="F6165" t="s">
        <v>3539</v>
      </c>
      <c r="G6165" t="s">
        <v>335</v>
      </c>
      <c r="H6165" t="s">
        <v>13449</v>
      </c>
      <c r="I6165" s="6">
        <v>44014.600601851853</v>
      </c>
      <c r="J6165" t="s">
        <v>16</v>
      </c>
      <c r="K6165" s="6">
        <v>44014.743680555555</v>
      </c>
      <c r="M6165" t="s">
        <v>1151</v>
      </c>
      <c r="N6165" t="s">
        <v>2254</v>
      </c>
      <c r="O6165" t="s">
        <v>550</v>
      </c>
      <c r="Q6165" t="s">
        <v>527</v>
      </c>
      <c r="R6165" t="s">
        <v>365</v>
      </c>
      <c r="S6165">
        <v>95928</v>
      </c>
      <c r="T6165" t="s">
        <v>338</v>
      </c>
      <c r="U6165" t="s">
        <v>530</v>
      </c>
      <c r="W6165" t="s">
        <v>1099</v>
      </c>
      <c r="Z6165" t="s">
        <v>1151</v>
      </c>
      <c r="AA6165" t="s">
        <v>2254</v>
      </c>
      <c r="AB6165" t="s">
        <v>550</v>
      </c>
      <c r="AD6165" t="s">
        <v>527</v>
      </c>
      <c r="AE6165" t="s">
        <v>365</v>
      </c>
      <c r="AF6165">
        <v>95928</v>
      </c>
      <c r="AG6165" t="s">
        <v>338</v>
      </c>
      <c r="AH6165" t="s">
        <v>530</v>
      </c>
      <c r="AJ6165" t="s">
        <v>1099</v>
      </c>
      <c r="AL6165" t="s">
        <v>339</v>
      </c>
      <c r="AM6165">
        <v>33</v>
      </c>
      <c r="AN6165">
        <v>33</v>
      </c>
      <c r="AO6165">
        <v>10146</v>
      </c>
      <c r="AQ6165">
        <v>124431</v>
      </c>
      <c r="AR6165">
        <v>51410001</v>
      </c>
      <c r="AS6165" t="s">
        <v>2386</v>
      </c>
      <c r="AT6165" t="s">
        <v>81</v>
      </c>
      <c r="AW6165" t="s">
        <v>340</v>
      </c>
      <c r="AX6165" t="s">
        <v>340</v>
      </c>
      <c r="AY6165" t="s">
        <v>432</v>
      </c>
      <c r="AZ6165">
        <v>0</v>
      </c>
      <c r="BY6165" t="s">
        <v>342</v>
      </c>
      <c r="EQ6165">
        <v>253369</v>
      </c>
      <c r="ER6165" t="s">
        <v>13450</v>
      </c>
      <c r="EV6165">
        <v>17291166</v>
      </c>
      <c r="EW6165">
        <v>928</v>
      </c>
      <c r="EX6165">
        <v>221730</v>
      </c>
      <c r="EY6165" t="s">
        <v>13451</v>
      </c>
      <c r="EZ6165">
        <v>1</v>
      </c>
      <c r="FC6165">
        <v>51410001</v>
      </c>
      <c r="FD6165" t="s">
        <v>81</v>
      </c>
    </row>
    <row r="6166" spans="1:160" x14ac:dyDescent="0.3">
      <c r="A6166" t="str">
        <f>VLOOKUP(B6166,Table2[],3,FALSE)</f>
        <v>Digital</v>
      </c>
      <c r="B6166" t="str">
        <f>IF(OR(ISNUMBER(FIND("QVC",Z6166)),ISNUMBER(FIND("QVC",AL6166))),"QVC",IF(OR(ISNUMBER(FIND("NCO",H6166)),ISNUMBER(FIND("NCO",Y6166))), "NCO", IF(AL6166="consumer","PMD.com",VLOOKUP(LEFT(H6166,2),Tables!$E$1:$F$11,2,FALSE))))</f>
        <v>PMD.com</v>
      </c>
      <c r="C6166">
        <f t="shared" si="291"/>
        <v>51090030</v>
      </c>
      <c r="D6166">
        <f t="shared" si="292"/>
        <v>1</v>
      </c>
      <c r="E6166" t="str">
        <f t="shared" ca="1" si="293"/>
        <v>shifted orders shipped</v>
      </c>
      <c r="F6166" t="s">
        <v>3539</v>
      </c>
      <c r="G6166" t="s">
        <v>335</v>
      </c>
      <c r="H6166" t="s">
        <v>10741</v>
      </c>
      <c r="I6166" s="6">
        <v>44012.745196759257</v>
      </c>
      <c r="J6166" t="s">
        <v>16</v>
      </c>
      <c r="K6166" s="6">
        <v>44014.744166666664</v>
      </c>
      <c r="M6166" t="s">
        <v>13452</v>
      </c>
      <c r="N6166" t="s">
        <v>13453</v>
      </c>
      <c r="Q6166" t="s">
        <v>427</v>
      </c>
      <c r="R6166" t="s">
        <v>412</v>
      </c>
      <c r="S6166" t="s">
        <v>13454</v>
      </c>
      <c r="T6166" t="s">
        <v>338</v>
      </c>
      <c r="U6166" t="s">
        <v>530</v>
      </c>
      <c r="W6166" t="s">
        <v>13455</v>
      </c>
      <c r="Z6166" t="s">
        <v>13452</v>
      </c>
      <c r="AA6166" t="s">
        <v>13453</v>
      </c>
      <c r="AD6166" t="s">
        <v>427</v>
      </c>
      <c r="AE6166" t="s">
        <v>412</v>
      </c>
      <c r="AF6166" t="s">
        <v>13454</v>
      </c>
      <c r="AG6166" t="s">
        <v>338</v>
      </c>
      <c r="AH6166" t="s">
        <v>530</v>
      </c>
      <c r="AJ6166" t="s">
        <v>13455</v>
      </c>
      <c r="AL6166" t="s">
        <v>339</v>
      </c>
      <c r="AM6166">
        <v>1</v>
      </c>
      <c r="AN6166">
        <v>1</v>
      </c>
      <c r="AO6166">
        <v>6688</v>
      </c>
      <c r="AQ6166">
        <v>125960</v>
      </c>
      <c r="AR6166">
        <v>51090030</v>
      </c>
      <c r="AS6166" t="s">
        <v>3043</v>
      </c>
      <c r="AT6166" t="s">
        <v>628</v>
      </c>
      <c r="AW6166" t="s">
        <v>343</v>
      </c>
      <c r="BY6166" t="s">
        <v>342</v>
      </c>
      <c r="BZ6166" t="b">
        <v>0</v>
      </c>
      <c r="EQ6166">
        <v>243047</v>
      </c>
      <c r="ER6166" t="s">
        <v>10742</v>
      </c>
      <c r="EV6166">
        <v>17287781</v>
      </c>
      <c r="EW6166">
        <v>928</v>
      </c>
      <c r="EX6166">
        <v>221078</v>
      </c>
      <c r="EY6166" t="s">
        <v>13456</v>
      </c>
      <c r="EZ6166">
        <v>1</v>
      </c>
      <c r="FC6166">
        <v>95385</v>
      </c>
      <c r="FD6166" t="s">
        <v>3531</v>
      </c>
    </row>
    <row r="6167" spans="1:160" x14ac:dyDescent="0.3">
      <c r="A6167" t="str">
        <f>VLOOKUP(B6167,Table2[],3,FALSE)</f>
        <v>Digital</v>
      </c>
      <c r="B6167" t="str">
        <f>IF(OR(ISNUMBER(FIND("QVC",Z6167)),ISNUMBER(FIND("QVC",AL6167))),"QVC",IF(OR(ISNUMBER(FIND("NCO",H6167)),ISNUMBER(FIND("NCO",Y6167))), "NCO", IF(AL6167="consumer","PMD.com",VLOOKUP(LEFT(H6167,2),Tables!$E$1:$F$11,2,FALSE))))</f>
        <v>PMD.com</v>
      </c>
      <c r="C6167">
        <f t="shared" si="291"/>
        <v>5522</v>
      </c>
      <c r="D6167">
        <f t="shared" si="292"/>
        <v>1</v>
      </c>
      <c r="E6167" t="str">
        <f t="shared" ca="1" si="293"/>
        <v>shifted orders shipped</v>
      </c>
      <c r="F6167" t="s">
        <v>3539</v>
      </c>
      <c r="G6167" t="s">
        <v>335</v>
      </c>
      <c r="H6167" t="s">
        <v>10741</v>
      </c>
      <c r="I6167" s="6">
        <v>44012.745196759257</v>
      </c>
      <c r="J6167" t="s">
        <v>16</v>
      </c>
      <c r="K6167" s="6">
        <v>44014.744166666664</v>
      </c>
      <c r="M6167" t="s">
        <v>13452</v>
      </c>
      <c r="N6167" t="s">
        <v>13453</v>
      </c>
      <c r="Q6167" t="s">
        <v>427</v>
      </c>
      <c r="R6167" t="s">
        <v>412</v>
      </c>
      <c r="S6167" t="s">
        <v>13454</v>
      </c>
      <c r="T6167" t="s">
        <v>338</v>
      </c>
      <c r="U6167" t="s">
        <v>530</v>
      </c>
      <c r="W6167" t="s">
        <v>13455</v>
      </c>
      <c r="Z6167" t="s">
        <v>13452</v>
      </c>
      <c r="AA6167" t="s">
        <v>13453</v>
      </c>
      <c r="AD6167" t="s">
        <v>427</v>
      </c>
      <c r="AE6167" t="s">
        <v>412</v>
      </c>
      <c r="AF6167" t="s">
        <v>13454</v>
      </c>
      <c r="AG6167" t="s">
        <v>338</v>
      </c>
      <c r="AH6167" t="s">
        <v>530</v>
      </c>
      <c r="AJ6167" t="s">
        <v>13455</v>
      </c>
      <c r="AL6167" t="s">
        <v>339</v>
      </c>
      <c r="AM6167">
        <v>1</v>
      </c>
      <c r="AN6167">
        <v>1</v>
      </c>
      <c r="AO6167">
        <v>5778</v>
      </c>
      <c r="AQ6167">
        <v>124533</v>
      </c>
      <c r="AR6167">
        <v>5522</v>
      </c>
      <c r="AS6167" t="s">
        <v>1745</v>
      </c>
      <c r="AT6167" t="s">
        <v>1256</v>
      </c>
      <c r="AW6167" t="s">
        <v>340</v>
      </c>
      <c r="AX6167" t="s">
        <v>340</v>
      </c>
      <c r="AY6167" t="s">
        <v>382</v>
      </c>
      <c r="AZ6167" t="s">
        <v>1314</v>
      </c>
      <c r="EQ6167">
        <v>252958</v>
      </c>
      <c r="ER6167" t="s">
        <v>10742</v>
      </c>
      <c r="EV6167">
        <v>17287781</v>
      </c>
      <c r="EW6167">
        <v>928</v>
      </c>
      <c r="EX6167">
        <v>221078</v>
      </c>
      <c r="EY6167" t="s">
        <v>13456</v>
      </c>
      <c r="EZ6167">
        <v>1</v>
      </c>
      <c r="FC6167">
        <v>5522</v>
      </c>
      <c r="FD6167" t="s">
        <v>1256</v>
      </c>
    </row>
    <row r="6168" spans="1:160" x14ac:dyDescent="0.3">
      <c r="A6168" t="str">
        <f>VLOOKUP(B6168,Table2[],3,FALSE)</f>
        <v>Digital</v>
      </c>
      <c r="B6168" t="str">
        <f>IF(OR(ISNUMBER(FIND("QVC",Z6168)),ISNUMBER(FIND("QVC",AL6168))),"QVC",IF(OR(ISNUMBER(FIND("NCO",H6168)),ISNUMBER(FIND("NCO",Y6168))), "NCO", IF(AL6168="consumer","PMD.com",VLOOKUP(LEFT(H6168,2),Tables!$E$1:$F$11,2,FALSE))))</f>
        <v>PMD.com</v>
      </c>
      <c r="C6168">
        <f t="shared" si="291"/>
        <v>5341030</v>
      </c>
      <c r="D6168">
        <f t="shared" si="292"/>
        <v>1</v>
      </c>
      <c r="E6168" t="str">
        <f t="shared" ca="1" si="293"/>
        <v>shifted orders shipped</v>
      </c>
      <c r="F6168" t="s">
        <v>3539</v>
      </c>
      <c r="G6168" t="s">
        <v>335</v>
      </c>
      <c r="H6168" t="s">
        <v>10741</v>
      </c>
      <c r="I6168" s="6">
        <v>44012.745196759257</v>
      </c>
      <c r="J6168" t="s">
        <v>16</v>
      </c>
      <c r="K6168" s="6">
        <v>44014.744166666664</v>
      </c>
      <c r="M6168" t="s">
        <v>13452</v>
      </c>
      <c r="N6168" t="s">
        <v>13453</v>
      </c>
      <c r="Q6168" t="s">
        <v>427</v>
      </c>
      <c r="R6168" t="s">
        <v>412</v>
      </c>
      <c r="S6168" t="s">
        <v>13454</v>
      </c>
      <c r="T6168" t="s">
        <v>338</v>
      </c>
      <c r="U6168" t="s">
        <v>530</v>
      </c>
      <c r="W6168" t="s">
        <v>13455</v>
      </c>
      <c r="Z6168" t="s">
        <v>13452</v>
      </c>
      <c r="AA6168" t="s">
        <v>13453</v>
      </c>
      <c r="AD6168" t="s">
        <v>427</v>
      </c>
      <c r="AE6168" t="s">
        <v>412</v>
      </c>
      <c r="AF6168" t="s">
        <v>13454</v>
      </c>
      <c r="AG6168" t="s">
        <v>338</v>
      </c>
      <c r="AH6168" t="s">
        <v>530</v>
      </c>
      <c r="AJ6168" t="s">
        <v>13455</v>
      </c>
      <c r="AL6168" t="s">
        <v>339</v>
      </c>
      <c r="AM6168">
        <v>1</v>
      </c>
      <c r="AN6168">
        <v>1</v>
      </c>
      <c r="AO6168">
        <v>12859</v>
      </c>
      <c r="AQ6168">
        <v>124642</v>
      </c>
      <c r="AR6168">
        <v>5341030</v>
      </c>
      <c r="AS6168" t="s">
        <v>925</v>
      </c>
      <c r="AT6168" t="s">
        <v>926</v>
      </c>
      <c r="AW6168" t="s">
        <v>366</v>
      </c>
      <c r="AX6168" t="s">
        <v>366</v>
      </c>
      <c r="AY6168" t="s">
        <v>345</v>
      </c>
      <c r="AZ6168" t="s">
        <v>346</v>
      </c>
      <c r="BY6168" t="s">
        <v>342</v>
      </c>
      <c r="EQ6168">
        <v>243275</v>
      </c>
      <c r="ER6168" t="s">
        <v>10742</v>
      </c>
      <c r="EV6168">
        <v>17287781</v>
      </c>
      <c r="EW6168">
        <v>928</v>
      </c>
      <c r="EX6168">
        <v>221078</v>
      </c>
      <c r="EY6168" t="s">
        <v>13456</v>
      </c>
      <c r="EZ6168">
        <v>1</v>
      </c>
      <c r="FC6168">
        <v>95385</v>
      </c>
      <c r="FD6168" t="s">
        <v>3531</v>
      </c>
    </row>
    <row r="6169" spans="1:160" x14ac:dyDescent="0.3">
      <c r="A6169" t="str">
        <f>VLOOKUP(B6169,Table2[],3,FALSE)</f>
        <v>Digital</v>
      </c>
      <c r="B6169" t="str">
        <f>IF(OR(ISNUMBER(FIND("QVC",Z6169)),ISNUMBER(FIND("QVC",AL6169))),"QVC",IF(OR(ISNUMBER(FIND("NCO",H6169)),ISNUMBER(FIND("NCO",Y6169))), "NCO", IF(AL6169="consumer","PMD.com",VLOOKUP(LEFT(H6169,2),Tables!$E$1:$F$11,2,FALSE))))</f>
        <v>PMD.com</v>
      </c>
      <c r="C6169">
        <f t="shared" si="291"/>
        <v>53920001</v>
      </c>
      <c r="D6169">
        <f t="shared" si="292"/>
        <v>1</v>
      </c>
      <c r="E6169" t="str">
        <f t="shared" ca="1" si="293"/>
        <v>shifted orders shipped</v>
      </c>
      <c r="F6169" t="s">
        <v>3539</v>
      </c>
      <c r="G6169" t="s">
        <v>335</v>
      </c>
      <c r="H6169" t="s">
        <v>10741</v>
      </c>
      <c r="I6169" s="6">
        <v>44012.745196759257</v>
      </c>
      <c r="J6169" t="s">
        <v>16</v>
      </c>
      <c r="K6169" s="6">
        <v>44014.744166666664</v>
      </c>
      <c r="M6169" t="s">
        <v>13452</v>
      </c>
      <c r="N6169" t="s">
        <v>13453</v>
      </c>
      <c r="Q6169" t="s">
        <v>427</v>
      </c>
      <c r="R6169" t="s">
        <v>412</v>
      </c>
      <c r="S6169" t="s">
        <v>13454</v>
      </c>
      <c r="T6169" t="s">
        <v>338</v>
      </c>
      <c r="U6169" t="s">
        <v>530</v>
      </c>
      <c r="W6169" t="s">
        <v>13455</v>
      </c>
      <c r="Z6169" t="s">
        <v>13452</v>
      </c>
      <c r="AA6169" t="s">
        <v>13453</v>
      </c>
      <c r="AD6169" t="s">
        <v>427</v>
      </c>
      <c r="AE6169" t="s">
        <v>412</v>
      </c>
      <c r="AF6169" t="s">
        <v>13454</v>
      </c>
      <c r="AG6169" t="s">
        <v>338</v>
      </c>
      <c r="AH6169" t="s">
        <v>530</v>
      </c>
      <c r="AJ6169" t="s">
        <v>13455</v>
      </c>
      <c r="AL6169" t="s">
        <v>339</v>
      </c>
      <c r="AM6169">
        <v>1</v>
      </c>
      <c r="AN6169">
        <v>1</v>
      </c>
      <c r="AO6169">
        <v>14899</v>
      </c>
      <c r="AQ6169">
        <v>124468</v>
      </c>
      <c r="AR6169">
        <v>53920001</v>
      </c>
      <c r="AS6169">
        <v>9000000</v>
      </c>
      <c r="AT6169" t="s">
        <v>40</v>
      </c>
      <c r="AW6169" t="s">
        <v>343</v>
      </c>
      <c r="BY6169" t="s">
        <v>342</v>
      </c>
      <c r="EQ6169">
        <v>243396</v>
      </c>
      <c r="ER6169" t="s">
        <v>10742</v>
      </c>
      <c r="EV6169">
        <v>17287781</v>
      </c>
      <c r="EW6169">
        <v>928</v>
      </c>
      <c r="EX6169">
        <v>221078</v>
      </c>
      <c r="EY6169" t="s">
        <v>13456</v>
      </c>
      <c r="EZ6169">
        <v>1</v>
      </c>
      <c r="FC6169">
        <v>95385</v>
      </c>
      <c r="FD6169" t="s">
        <v>3531</v>
      </c>
    </row>
    <row r="6170" spans="1:160" x14ac:dyDescent="0.3">
      <c r="A6170" t="str">
        <f>VLOOKUP(B6170,Table2[],3,FALSE)</f>
        <v>Digital</v>
      </c>
      <c r="B6170" t="str">
        <f>IF(OR(ISNUMBER(FIND("QVC",Z6170)),ISNUMBER(FIND("QVC",AL6170))),"QVC",IF(OR(ISNUMBER(FIND("NCO",H6170)),ISNUMBER(FIND("NCO",Y6170))), "NCO", IF(AL6170="consumer","PMD.com",VLOOKUP(LEFT(H6170,2),Tables!$E$1:$F$11,2,FALSE))))</f>
        <v>PMD.com</v>
      </c>
      <c r="C6170">
        <f t="shared" si="291"/>
        <v>52430001</v>
      </c>
      <c r="D6170">
        <f t="shared" si="292"/>
        <v>1</v>
      </c>
      <c r="E6170" t="str">
        <f t="shared" ca="1" si="293"/>
        <v>shifted orders shipped</v>
      </c>
      <c r="F6170" t="s">
        <v>3539</v>
      </c>
      <c r="G6170" t="s">
        <v>335</v>
      </c>
      <c r="H6170" t="s">
        <v>10741</v>
      </c>
      <c r="I6170" s="6">
        <v>44012.745196759257</v>
      </c>
      <c r="J6170" t="s">
        <v>16</v>
      </c>
      <c r="K6170" s="6">
        <v>44014.744166666664</v>
      </c>
      <c r="M6170" t="s">
        <v>13452</v>
      </c>
      <c r="N6170" t="s">
        <v>13453</v>
      </c>
      <c r="Q6170" t="s">
        <v>427</v>
      </c>
      <c r="R6170" t="s">
        <v>412</v>
      </c>
      <c r="S6170" t="s">
        <v>13454</v>
      </c>
      <c r="T6170" t="s">
        <v>338</v>
      </c>
      <c r="U6170" t="s">
        <v>530</v>
      </c>
      <c r="W6170" t="s">
        <v>13455</v>
      </c>
      <c r="Z6170" t="s">
        <v>13452</v>
      </c>
      <c r="AA6170" t="s">
        <v>13453</v>
      </c>
      <c r="AD6170" t="s">
        <v>427</v>
      </c>
      <c r="AE6170" t="s">
        <v>412</v>
      </c>
      <c r="AF6170" t="s">
        <v>13454</v>
      </c>
      <c r="AG6170" t="s">
        <v>338</v>
      </c>
      <c r="AH6170" t="s">
        <v>530</v>
      </c>
      <c r="AJ6170" t="s">
        <v>13455</v>
      </c>
      <c r="AL6170" t="s">
        <v>339</v>
      </c>
      <c r="AM6170">
        <v>1</v>
      </c>
      <c r="AN6170">
        <v>1</v>
      </c>
      <c r="AO6170">
        <v>12063</v>
      </c>
      <c r="AQ6170">
        <v>127155</v>
      </c>
      <c r="AR6170">
        <v>52430001</v>
      </c>
      <c r="AS6170" t="s">
        <v>927</v>
      </c>
      <c r="AT6170" t="s">
        <v>75</v>
      </c>
      <c r="AW6170" t="s">
        <v>340</v>
      </c>
      <c r="AX6170" t="s">
        <v>340</v>
      </c>
      <c r="AY6170" t="s">
        <v>357</v>
      </c>
      <c r="AZ6170" t="s">
        <v>363</v>
      </c>
      <c r="BY6170" t="s">
        <v>342</v>
      </c>
      <c r="EQ6170">
        <v>249990</v>
      </c>
      <c r="ER6170" t="s">
        <v>10742</v>
      </c>
      <c r="EV6170">
        <v>17287781</v>
      </c>
      <c r="EW6170">
        <v>928</v>
      </c>
      <c r="EX6170">
        <v>221078</v>
      </c>
      <c r="EY6170" t="s">
        <v>13456</v>
      </c>
      <c r="EZ6170">
        <v>1</v>
      </c>
      <c r="FC6170">
        <v>95385</v>
      </c>
      <c r="FD6170" t="s">
        <v>3531</v>
      </c>
    </row>
    <row r="6171" spans="1:160" x14ac:dyDescent="0.3">
      <c r="A6171" t="str">
        <f>VLOOKUP(B6171,Table2[],3,FALSE)</f>
        <v>Digital</v>
      </c>
      <c r="B6171" t="str">
        <f>IF(OR(ISNUMBER(FIND("QVC",Z6171)),ISNUMBER(FIND("QVC",AL6171))),"QVC",IF(OR(ISNUMBER(FIND("NCO",H6171)),ISNUMBER(FIND("NCO",Y6171))), "NCO", IF(AL6171="consumer","PMD.com",VLOOKUP(LEFT(H6171,2),Tables!$E$1:$F$11,2,FALSE))))</f>
        <v>PMD.com</v>
      </c>
      <c r="C6171" t="str">
        <f t="shared" si="291"/>
        <v>53500001A</v>
      </c>
      <c r="D6171">
        <f t="shared" si="292"/>
        <v>3</v>
      </c>
      <c r="E6171" t="str">
        <f t="shared" ca="1" si="293"/>
        <v>shifted orders shipped</v>
      </c>
      <c r="F6171" t="s">
        <v>3539</v>
      </c>
      <c r="G6171" t="s">
        <v>335</v>
      </c>
      <c r="H6171" t="s">
        <v>10741</v>
      </c>
      <c r="I6171" s="6">
        <v>44012.745196759257</v>
      </c>
      <c r="J6171" t="s">
        <v>16</v>
      </c>
      <c r="K6171" s="6">
        <v>44014.744166666664</v>
      </c>
      <c r="M6171" t="s">
        <v>13452</v>
      </c>
      <c r="N6171" t="s">
        <v>13453</v>
      </c>
      <c r="Q6171" t="s">
        <v>427</v>
      </c>
      <c r="R6171" t="s">
        <v>412</v>
      </c>
      <c r="S6171" t="s">
        <v>13454</v>
      </c>
      <c r="T6171" t="s">
        <v>338</v>
      </c>
      <c r="U6171" t="s">
        <v>530</v>
      </c>
      <c r="W6171" t="s">
        <v>13455</v>
      </c>
      <c r="Z6171" t="s">
        <v>13452</v>
      </c>
      <c r="AA6171" t="s">
        <v>13453</v>
      </c>
      <c r="AD6171" t="s">
        <v>427</v>
      </c>
      <c r="AE6171" t="s">
        <v>412</v>
      </c>
      <c r="AF6171" t="s">
        <v>13454</v>
      </c>
      <c r="AG6171" t="s">
        <v>338</v>
      </c>
      <c r="AH6171" t="s">
        <v>530</v>
      </c>
      <c r="AJ6171" t="s">
        <v>13455</v>
      </c>
      <c r="AL6171" t="s">
        <v>339</v>
      </c>
      <c r="AM6171">
        <v>3</v>
      </c>
      <c r="AN6171">
        <v>3</v>
      </c>
      <c r="AO6171">
        <v>1690</v>
      </c>
      <c r="AQ6171">
        <v>125277</v>
      </c>
      <c r="AR6171" t="s">
        <v>1242</v>
      </c>
      <c r="AS6171" t="s">
        <v>1243</v>
      </c>
      <c r="AT6171" t="s">
        <v>1244</v>
      </c>
      <c r="AW6171" t="s">
        <v>349</v>
      </c>
      <c r="AX6171" t="s">
        <v>553</v>
      </c>
      <c r="AY6171" t="s">
        <v>345</v>
      </c>
      <c r="AZ6171">
        <v>0</v>
      </c>
      <c r="EQ6171">
        <v>251914</v>
      </c>
      <c r="ER6171" t="s">
        <v>10742</v>
      </c>
      <c r="EV6171">
        <v>17287781</v>
      </c>
      <c r="EW6171">
        <v>928</v>
      </c>
      <c r="EX6171">
        <v>221078</v>
      </c>
      <c r="EY6171" t="s">
        <v>13456</v>
      </c>
      <c r="EZ6171">
        <v>1</v>
      </c>
      <c r="FC6171" t="s">
        <v>1242</v>
      </c>
      <c r="FD6171" t="s">
        <v>1244</v>
      </c>
    </row>
    <row r="6172" spans="1:160" x14ac:dyDescent="0.3">
      <c r="A6172" t="str">
        <f>VLOOKUP(B6172,Table2[],3,FALSE)</f>
        <v>Digital</v>
      </c>
      <c r="B6172" t="str">
        <f>IF(OR(ISNUMBER(FIND("QVC",Z6172)),ISNUMBER(FIND("QVC",AL6172))),"QVC",IF(OR(ISNUMBER(FIND("NCO",H6172)),ISNUMBER(FIND("NCO",Y6172))), "NCO", IF(AL6172="consumer","PMD.com",VLOOKUP(LEFT(H6172,2),Tables!$E$1:$F$11,2,FALSE))))</f>
        <v>PMD.com</v>
      </c>
      <c r="C6172">
        <f t="shared" si="291"/>
        <v>53440001</v>
      </c>
      <c r="D6172">
        <f t="shared" si="292"/>
        <v>1</v>
      </c>
      <c r="E6172" t="str">
        <f t="shared" ca="1" si="293"/>
        <v>MTD orders shipped</v>
      </c>
      <c r="F6172" t="s">
        <v>3539</v>
      </c>
      <c r="G6172" t="s">
        <v>335</v>
      </c>
      <c r="H6172" t="s">
        <v>10764</v>
      </c>
      <c r="I6172" s="6">
        <v>44013.479178240741</v>
      </c>
      <c r="J6172" t="s">
        <v>16</v>
      </c>
      <c r="K6172" s="6">
        <v>44014.745856481481</v>
      </c>
      <c r="M6172" t="s">
        <v>13457</v>
      </c>
      <c r="N6172" t="s">
        <v>13458</v>
      </c>
      <c r="Q6172" t="s">
        <v>13459</v>
      </c>
      <c r="R6172" t="s">
        <v>360</v>
      </c>
      <c r="S6172" t="s">
        <v>13460</v>
      </c>
      <c r="T6172" t="s">
        <v>338</v>
      </c>
      <c r="U6172" t="s">
        <v>530</v>
      </c>
      <c r="W6172" t="s">
        <v>13461</v>
      </c>
      <c r="Z6172" t="s">
        <v>13457</v>
      </c>
      <c r="AA6172" t="s">
        <v>13458</v>
      </c>
      <c r="AD6172" t="s">
        <v>13459</v>
      </c>
      <c r="AE6172" t="s">
        <v>360</v>
      </c>
      <c r="AF6172" t="s">
        <v>13460</v>
      </c>
      <c r="AG6172" t="s">
        <v>338</v>
      </c>
      <c r="AH6172" t="s">
        <v>530</v>
      </c>
      <c r="AJ6172" t="s">
        <v>13461</v>
      </c>
      <c r="AL6172" t="s">
        <v>339</v>
      </c>
      <c r="AM6172">
        <v>1</v>
      </c>
      <c r="AN6172">
        <v>1</v>
      </c>
      <c r="AO6172">
        <v>7642</v>
      </c>
      <c r="AQ6172">
        <v>124700</v>
      </c>
      <c r="AR6172">
        <v>53440001</v>
      </c>
      <c r="AS6172" t="s">
        <v>1240</v>
      </c>
      <c r="AT6172" t="s">
        <v>116</v>
      </c>
      <c r="AW6172" t="s">
        <v>340</v>
      </c>
      <c r="AX6172" t="s">
        <v>340</v>
      </c>
      <c r="AY6172" t="s">
        <v>345</v>
      </c>
      <c r="AZ6172" t="s">
        <v>345</v>
      </c>
      <c r="BY6172" t="s">
        <v>342</v>
      </c>
      <c r="EQ6172">
        <v>252960</v>
      </c>
      <c r="ER6172" t="s">
        <v>10765</v>
      </c>
      <c r="EV6172">
        <v>17289181</v>
      </c>
      <c r="EW6172">
        <v>928</v>
      </c>
      <c r="EX6172">
        <v>221330</v>
      </c>
      <c r="EY6172" t="s">
        <v>13462</v>
      </c>
      <c r="EZ6172">
        <v>1</v>
      </c>
      <c r="FC6172">
        <v>95345</v>
      </c>
      <c r="FD6172" t="s">
        <v>3494</v>
      </c>
    </row>
    <row r="6173" spans="1:160" x14ac:dyDescent="0.3">
      <c r="A6173" t="str">
        <f>VLOOKUP(B6173,Table2[],3,FALSE)</f>
        <v>Digital</v>
      </c>
      <c r="B6173" t="str">
        <f>IF(OR(ISNUMBER(FIND("QVC",Z6173)),ISNUMBER(FIND("QVC",AL6173))),"QVC",IF(OR(ISNUMBER(FIND("NCO",H6173)),ISNUMBER(FIND("NCO",Y6173))), "NCO", IF(AL6173="consumer","PMD.com",VLOOKUP(LEFT(H6173,2),Tables!$E$1:$F$11,2,FALSE))))</f>
        <v>PMD.com</v>
      </c>
      <c r="C6173">
        <f t="shared" si="291"/>
        <v>53450011</v>
      </c>
      <c r="D6173">
        <f t="shared" si="292"/>
        <v>1</v>
      </c>
      <c r="E6173" t="str">
        <f t="shared" ca="1" si="293"/>
        <v>MTD orders shipped</v>
      </c>
      <c r="F6173" t="s">
        <v>3539</v>
      </c>
      <c r="G6173" t="s">
        <v>335</v>
      </c>
      <c r="H6173" t="s">
        <v>10764</v>
      </c>
      <c r="I6173" s="6">
        <v>44013.479178240741</v>
      </c>
      <c r="J6173" t="s">
        <v>16</v>
      </c>
      <c r="K6173" s="6">
        <v>44014.745856481481</v>
      </c>
      <c r="M6173" t="s">
        <v>13457</v>
      </c>
      <c r="N6173" t="s">
        <v>13458</v>
      </c>
      <c r="Q6173" t="s">
        <v>13459</v>
      </c>
      <c r="R6173" t="s">
        <v>360</v>
      </c>
      <c r="S6173" t="s">
        <v>13460</v>
      </c>
      <c r="T6173" t="s">
        <v>338</v>
      </c>
      <c r="U6173" t="s">
        <v>530</v>
      </c>
      <c r="W6173" t="s">
        <v>13461</v>
      </c>
      <c r="Z6173" t="s">
        <v>13457</v>
      </c>
      <c r="AA6173" t="s">
        <v>13458</v>
      </c>
      <c r="AD6173" t="s">
        <v>13459</v>
      </c>
      <c r="AE6173" t="s">
        <v>360</v>
      </c>
      <c r="AF6173" t="s">
        <v>13460</v>
      </c>
      <c r="AG6173" t="s">
        <v>338</v>
      </c>
      <c r="AH6173" t="s">
        <v>530</v>
      </c>
      <c r="AJ6173" t="s">
        <v>13461</v>
      </c>
      <c r="AL6173" t="s">
        <v>339</v>
      </c>
      <c r="AM6173">
        <v>1</v>
      </c>
      <c r="AN6173">
        <v>1</v>
      </c>
      <c r="AO6173">
        <v>15200</v>
      </c>
      <c r="AQ6173">
        <v>124724</v>
      </c>
      <c r="AR6173">
        <v>53450011</v>
      </c>
      <c r="AS6173" t="s">
        <v>2807</v>
      </c>
      <c r="AT6173" t="s">
        <v>96</v>
      </c>
      <c r="AW6173" t="s">
        <v>340</v>
      </c>
      <c r="AX6173" t="s">
        <v>340</v>
      </c>
      <c r="AY6173" t="s">
        <v>345</v>
      </c>
      <c r="AZ6173">
        <v>0</v>
      </c>
      <c r="BY6173" t="s">
        <v>342</v>
      </c>
      <c r="EQ6173">
        <v>253372</v>
      </c>
      <c r="ER6173" t="s">
        <v>10765</v>
      </c>
      <c r="EV6173">
        <v>17289181</v>
      </c>
      <c r="EW6173">
        <v>928</v>
      </c>
      <c r="EX6173">
        <v>221330</v>
      </c>
      <c r="EY6173" t="s">
        <v>13462</v>
      </c>
      <c r="EZ6173">
        <v>1</v>
      </c>
      <c r="FC6173">
        <v>95345</v>
      </c>
      <c r="FD6173" t="s">
        <v>3494</v>
      </c>
    </row>
    <row r="6174" spans="1:160" x14ac:dyDescent="0.3">
      <c r="A6174" t="str">
        <f>VLOOKUP(B6174,Table2[],3,FALSE)</f>
        <v>Digital</v>
      </c>
      <c r="B6174" t="str">
        <f>IF(OR(ISNUMBER(FIND("QVC",Z6174)),ISNUMBER(FIND("QVC",AL6174))),"QVC",IF(OR(ISNUMBER(FIND("NCO",H6174)),ISNUMBER(FIND("NCO",Y6174))), "NCO", IF(AL6174="consumer","PMD.com",VLOOKUP(LEFT(H6174,2),Tables!$E$1:$F$11,2,FALSE))))</f>
        <v>PMD.com</v>
      </c>
      <c r="C6174">
        <f t="shared" si="291"/>
        <v>52430001</v>
      </c>
      <c r="D6174">
        <f t="shared" si="292"/>
        <v>1</v>
      </c>
      <c r="E6174" t="str">
        <f t="shared" ca="1" si="293"/>
        <v>MTD orders shipped</v>
      </c>
      <c r="F6174" t="s">
        <v>3539</v>
      </c>
      <c r="G6174" t="s">
        <v>335</v>
      </c>
      <c r="H6174" t="s">
        <v>10764</v>
      </c>
      <c r="I6174" s="6">
        <v>44013.479178240741</v>
      </c>
      <c r="J6174" t="s">
        <v>16</v>
      </c>
      <c r="K6174" s="6">
        <v>44014.745856481481</v>
      </c>
      <c r="M6174" t="s">
        <v>13457</v>
      </c>
      <c r="N6174" t="s">
        <v>13458</v>
      </c>
      <c r="Q6174" t="s">
        <v>13459</v>
      </c>
      <c r="R6174" t="s">
        <v>360</v>
      </c>
      <c r="S6174" t="s">
        <v>13460</v>
      </c>
      <c r="T6174" t="s">
        <v>338</v>
      </c>
      <c r="U6174" t="s">
        <v>530</v>
      </c>
      <c r="W6174" t="s">
        <v>13461</v>
      </c>
      <c r="Z6174" t="s">
        <v>13457</v>
      </c>
      <c r="AA6174" t="s">
        <v>13458</v>
      </c>
      <c r="AD6174" t="s">
        <v>13459</v>
      </c>
      <c r="AE6174" t="s">
        <v>360</v>
      </c>
      <c r="AF6174" t="s">
        <v>13460</v>
      </c>
      <c r="AG6174" t="s">
        <v>338</v>
      </c>
      <c r="AH6174" t="s">
        <v>530</v>
      </c>
      <c r="AJ6174" t="s">
        <v>13461</v>
      </c>
      <c r="AL6174" t="s">
        <v>339</v>
      </c>
      <c r="AM6174">
        <v>1</v>
      </c>
      <c r="AN6174">
        <v>1</v>
      </c>
      <c r="AO6174">
        <v>12063</v>
      </c>
      <c r="AQ6174">
        <v>127155</v>
      </c>
      <c r="AR6174">
        <v>52430001</v>
      </c>
      <c r="AS6174" t="s">
        <v>927</v>
      </c>
      <c r="AT6174" t="s">
        <v>75</v>
      </c>
      <c r="AW6174" t="s">
        <v>340</v>
      </c>
      <c r="AX6174" t="s">
        <v>340</v>
      </c>
      <c r="AY6174" t="s">
        <v>357</v>
      </c>
      <c r="AZ6174" t="s">
        <v>363</v>
      </c>
      <c r="BY6174" t="s">
        <v>342</v>
      </c>
      <c r="EQ6174">
        <v>249990</v>
      </c>
      <c r="ER6174" t="s">
        <v>10765</v>
      </c>
      <c r="EV6174">
        <v>17289181</v>
      </c>
      <c r="EW6174">
        <v>928</v>
      </c>
      <c r="EX6174">
        <v>221330</v>
      </c>
      <c r="EY6174" t="s">
        <v>13462</v>
      </c>
      <c r="EZ6174">
        <v>1</v>
      </c>
      <c r="FC6174">
        <v>95385</v>
      </c>
      <c r="FD6174" t="s">
        <v>3531</v>
      </c>
    </row>
    <row r="6175" spans="1:160" x14ac:dyDescent="0.3">
      <c r="A6175" t="str">
        <f>VLOOKUP(B6175,Table2[],3,FALSE)</f>
        <v>Digital</v>
      </c>
      <c r="B6175" t="str">
        <f>IF(OR(ISNUMBER(FIND("QVC",Z6175)),ISNUMBER(FIND("QVC",AL6175))),"QVC",IF(OR(ISNUMBER(FIND("NCO",H6175)),ISNUMBER(FIND("NCO",Y6175))), "NCO", IF(AL6175="consumer","PMD.com",VLOOKUP(LEFT(H6175,2),Tables!$E$1:$F$11,2,FALSE))))</f>
        <v>PMD.com</v>
      </c>
      <c r="C6175" t="str">
        <f t="shared" si="291"/>
        <v>53500001A</v>
      </c>
      <c r="D6175">
        <f t="shared" si="292"/>
        <v>1</v>
      </c>
      <c r="E6175" t="str">
        <f t="shared" ca="1" si="293"/>
        <v>MTD orders shipped</v>
      </c>
      <c r="F6175" t="s">
        <v>3539</v>
      </c>
      <c r="G6175" t="s">
        <v>335</v>
      </c>
      <c r="H6175" t="s">
        <v>10764</v>
      </c>
      <c r="I6175" s="6">
        <v>44013.479178240741</v>
      </c>
      <c r="J6175" t="s">
        <v>16</v>
      </c>
      <c r="K6175" s="6">
        <v>44014.745856481481</v>
      </c>
      <c r="M6175" t="s">
        <v>13457</v>
      </c>
      <c r="N6175" t="s">
        <v>13458</v>
      </c>
      <c r="Q6175" t="s">
        <v>13459</v>
      </c>
      <c r="R6175" t="s">
        <v>360</v>
      </c>
      <c r="S6175" t="s">
        <v>13460</v>
      </c>
      <c r="T6175" t="s">
        <v>338</v>
      </c>
      <c r="U6175" t="s">
        <v>530</v>
      </c>
      <c r="W6175" t="s">
        <v>13461</v>
      </c>
      <c r="Z6175" t="s">
        <v>13457</v>
      </c>
      <c r="AA6175" t="s">
        <v>13458</v>
      </c>
      <c r="AD6175" t="s">
        <v>13459</v>
      </c>
      <c r="AE6175" t="s">
        <v>360</v>
      </c>
      <c r="AF6175" t="s">
        <v>13460</v>
      </c>
      <c r="AG6175" t="s">
        <v>338</v>
      </c>
      <c r="AH6175" t="s">
        <v>530</v>
      </c>
      <c r="AJ6175" t="s">
        <v>13461</v>
      </c>
      <c r="AL6175" t="s">
        <v>339</v>
      </c>
      <c r="AM6175">
        <v>1</v>
      </c>
      <c r="AN6175">
        <v>1</v>
      </c>
      <c r="AO6175">
        <v>1690</v>
      </c>
      <c r="AQ6175">
        <v>125277</v>
      </c>
      <c r="AR6175" t="s">
        <v>1242</v>
      </c>
      <c r="AS6175" t="s">
        <v>1243</v>
      </c>
      <c r="AT6175" t="s">
        <v>1244</v>
      </c>
      <c r="AW6175" t="s">
        <v>349</v>
      </c>
      <c r="AX6175" t="s">
        <v>553</v>
      </c>
      <c r="AY6175" t="s">
        <v>345</v>
      </c>
      <c r="AZ6175">
        <v>0</v>
      </c>
      <c r="EQ6175">
        <v>251914</v>
      </c>
      <c r="ER6175" t="s">
        <v>10765</v>
      </c>
      <c r="EV6175">
        <v>17289181</v>
      </c>
      <c r="EW6175">
        <v>928</v>
      </c>
      <c r="EX6175">
        <v>221330</v>
      </c>
      <c r="EY6175" t="s">
        <v>13462</v>
      </c>
      <c r="EZ6175">
        <v>1</v>
      </c>
      <c r="FC6175" t="s">
        <v>1242</v>
      </c>
      <c r="FD6175" t="s">
        <v>1244</v>
      </c>
    </row>
    <row r="6176" spans="1:160" x14ac:dyDescent="0.3">
      <c r="A6176" t="str">
        <f>VLOOKUP(B6176,Table2[],3,FALSE)</f>
        <v>Digital</v>
      </c>
      <c r="B6176" t="str">
        <f>IF(OR(ISNUMBER(FIND("QVC",Z6176)),ISNUMBER(FIND("QVC",AL6176))),"QVC",IF(OR(ISNUMBER(FIND("NCO",H6176)),ISNUMBER(FIND("NCO",Y6176))), "NCO", IF(AL6176="consumer","PMD.com",VLOOKUP(LEFT(H6176,2),Tables!$E$1:$F$11,2,FALSE))))</f>
        <v>PMD.com</v>
      </c>
      <c r="C6176">
        <f t="shared" si="291"/>
        <v>52430001</v>
      </c>
      <c r="D6176">
        <f t="shared" si="292"/>
        <v>1</v>
      </c>
      <c r="E6176" t="str">
        <f t="shared" ca="1" si="293"/>
        <v>MTD orders shipped</v>
      </c>
      <c r="F6176" t="s">
        <v>3539</v>
      </c>
      <c r="G6176" t="s">
        <v>335</v>
      </c>
      <c r="H6176" t="s">
        <v>10764</v>
      </c>
      <c r="I6176" s="6">
        <v>44013.479178240741</v>
      </c>
      <c r="J6176" t="s">
        <v>16</v>
      </c>
      <c r="K6176" s="6">
        <v>44014.745856481481</v>
      </c>
      <c r="M6176" t="s">
        <v>13457</v>
      </c>
      <c r="N6176" t="s">
        <v>13458</v>
      </c>
      <c r="Q6176" t="s">
        <v>13459</v>
      </c>
      <c r="R6176" t="s">
        <v>360</v>
      </c>
      <c r="S6176" t="s">
        <v>13460</v>
      </c>
      <c r="T6176" t="s">
        <v>338</v>
      </c>
      <c r="U6176" t="s">
        <v>530</v>
      </c>
      <c r="W6176" t="s">
        <v>13461</v>
      </c>
      <c r="Z6176" t="s">
        <v>13457</v>
      </c>
      <c r="AA6176" t="s">
        <v>13458</v>
      </c>
      <c r="AD6176" t="s">
        <v>13459</v>
      </c>
      <c r="AE6176" t="s">
        <v>360</v>
      </c>
      <c r="AF6176" t="s">
        <v>13460</v>
      </c>
      <c r="AG6176" t="s">
        <v>338</v>
      </c>
      <c r="AH6176" t="s">
        <v>530</v>
      </c>
      <c r="AJ6176" t="s">
        <v>13461</v>
      </c>
      <c r="AL6176" t="s">
        <v>339</v>
      </c>
      <c r="AM6176">
        <v>1</v>
      </c>
      <c r="AN6176">
        <v>1</v>
      </c>
      <c r="AO6176">
        <v>12063</v>
      </c>
      <c r="AQ6176">
        <v>127155</v>
      </c>
      <c r="AR6176">
        <v>52430001</v>
      </c>
      <c r="AS6176" t="s">
        <v>927</v>
      </c>
      <c r="AT6176" t="s">
        <v>75</v>
      </c>
      <c r="AW6176" t="s">
        <v>340</v>
      </c>
      <c r="AX6176" t="s">
        <v>340</v>
      </c>
      <c r="AY6176" t="s">
        <v>357</v>
      </c>
      <c r="AZ6176" t="s">
        <v>363</v>
      </c>
      <c r="BY6176" t="s">
        <v>342</v>
      </c>
      <c r="EQ6176">
        <v>249990</v>
      </c>
      <c r="ER6176" t="s">
        <v>10765</v>
      </c>
      <c r="EV6176">
        <v>17289181</v>
      </c>
      <c r="EW6176">
        <v>928</v>
      </c>
      <c r="EX6176">
        <v>221330</v>
      </c>
      <c r="EY6176" t="s">
        <v>13462</v>
      </c>
      <c r="EZ6176">
        <v>1</v>
      </c>
      <c r="FC6176">
        <v>52430001</v>
      </c>
      <c r="FD6176" t="s">
        <v>75</v>
      </c>
    </row>
    <row r="6177" spans="1:160" x14ac:dyDescent="0.3">
      <c r="A6177" t="str">
        <f>VLOOKUP(B6177,Table2[],3,FALSE)</f>
        <v>Digital</v>
      </c>
      <c r="B6177" t="str">
        <f>IF(OR(ISNUMBER(FIND("QVC",Z6177)),ISNUMBER(FIND("QVC",AL6177))),"QVC",IF(OR(ISNUMBER(FIND("NCO",H6177)),ISNUMBER(FIND("NCO",Y6177))), "NCO", IF(AL6177="consumer","PMD.com",VLOOKUP(LEFT(H6177,2),Tables!$E$1:$F$11,2,FALSE))))</f>
        <v>PMD.com</v>
      </c>
      <c r="C6177">
        <f t="shared" si="291"/>
        <v>55340001</v>
      </c>
      <c r="D6177">
        <f t="shared" si="292"/>
        <v>1</v>
      </c>
      <c r="E6177" t="str">
        <f t="shared" ca="1" si="293"/>
        <v>MTD orders shipped</v>
      </c>
      <c r="F6177" t="s">
        <v>3539</v>
      </c>
      <c r="G6177" t="s">
        <v>335</v>
      </c>
      <c r="H6177" t="s">
        <v>10764</v>
      </c>
      <c r="I6177" s="6">
        <v>44013.479178240741</v>
      </c>
      <c r="J6177" t="s">
        <v>16</v>
      </c>
      <c r="K6177" s="6">
        <v>44014.745856481481</v>
      </c>
      <c r="M6177" t="s">
        <v>13457</v>
      </c>
      <c r="N6177" t="s">
        <v>13458</v>
      </c>
      <c r="Q6177" t="s">
        <v>13459</v>
      </c>
      <c r="R6177" t="s">
        <v>360</v>
      </c>
      <c r="S6177" t="s">
        <v>13460</v>
      </c>
      <c r="T6177" t="s">
        <v>338</v>
      </c>
      <c r="U6177" t="s">
        <v>530</v>
      </c>
      <c r="W6177" t="s">
        <v>13461</v>
      </c>
      <c r="Z6177" t="s">
        <v>13457</v>
      </c>
      <c r="AA6177" t="s">
        <v>13458</v>
      </c>
      <c r="AD6177" t="s">
        <v>13459</v>
      </c>
      <c r="AE6177" t="s">
        <v>360</v>
      </c>
      <c r="AF6177" t="s">
        <v>13460</v>
      </c>
      <c r="AG6177" t="s">
        <v>338</v>
      </c>
      <c r="AH6177" t="s">
        <v>530</v>
      </c>
      <c r="AJ6177" t="s">
        <v>13461</v>
      </c>
      <c r="AL6177" t="s">
        <v>339</v>
      </c>
      <c r="AM6177">
        <v>1</v>
      </c>
      <c r="AN6177">
        <v>1</v>
      </c>
      <c r="AO6177">
        <v>8241</v>
      </c>
      <c r="AQ6177">
        <v>124480</v>
      </c>
      <c r="AR6177">
        <v>55340001</v>
      </c>
      <c r="AS6177" t="s">
        <v>1955</v>
      </c>
      <c r="AT6177" t="s">
        <v>71</v>
      </c>
      <c r="AW6177" t="s">
        <v>343</v>
      </c>
      <c r="BY6177" t="s">
        <v>342</v>
      </c>
      <c r="EQ6177">
        <v>249139</v>
      </c>
      <c r="ER6177" t="s">
        <v>10765</v>
      </c>
      <c r="EV6177">
        <v>17289181</v>
      </c>
      <c r="EW6177">
        <v>928</v>
      </c>
      <c r="EX6177">
        <v>221330</v>
      </c>
      <c r="EY6177" t="s">
        <v>13462</v>
      </c>
      <c r="EZ6177">
        <v>1</v>
      </c>
      <c r="FC6177">
        <v>55340001</v>
      </c>
      <c r="FD6177" t="s">
        <v>71</v>
      </c>
    </row>
    <row r="6178" spans="1:160" x14ac:dyDescent="0.3">
      <c r="A6178" t="str">
        <f>VLOOKUP(B6178,Table2[],3,FALSE)</f>
        <v>Digital</v>
      </c>
      <c r="B6178" t="str">
        <f>IF(OR(ISNUMBER(FIND("QVC",Z6178)),ISNUMBER(FIND("QVC",AL6178))),"QVC",IF(OR(ISNUMBER(FIND("NCO",H6178)),ISNUMBER(FIND("NCO",Y6178))), "NCO", IF(AL6178="consumer","PMD.com",VLOOKUP(LEFT(H6178,2),Tables!$E$1:$F$11,2,FALSE))))</f>
        <v>PMD.com</v>
      </c>
      <c r="C6178">
        <f t="shared" si="291"/>
        <v>53920001</v>
      </c>
      <c r="D6178">
        <f t="shared" si="292"/>
        <v>1</v>
      </c>
      <c r="E6178" t="str">
        <f t="shared" ca="1" si="293"/>
        <v>MTD orders shipped</v>
      </c>
      <c r="F6178" t="s">
        <v>3539</v>
      </c>
      <c r="G6178" t="s">
        <v>335</v>
      </c>
      <c r="H6178" t="s">
        <v>10764</v>
      </c>
      <c r="I6178" s="6">
        <v>44013.479178240741</v>
      </c>
      <c r="J6178" t="s">
        <v>16</v>
      </c>
      <c r="K6178" s="6">
        <v>44014.745856481481</v>
      </c>
      <c r="M6178" t="s">
        <v>13457</v>
      </c>
      <c r="N6178" t="s">
        <v>13458</v>
      </c>
      <c r="Q6178" t="s">
        <v>13459</v>
      </c>
      <c r="R6178" t="s">
        <v>360</v>
      </c>
      <c r="S6178" t="s">
        <v>13460</v>
      </c>
      <c r="T6178" t="s">
        <v>338</v>
      </c>
      <c r="U6178" t="s">
        <v>530</v>
      </c>
      <c r="W6178" t="s">
        <v>13461</v>
      </c>
      <c r="Z6178" t="s">
        <v>13457</v>
      </c>
      <c r="AA6178" t="s">
        <v>13458</v>
      </c>
      <c r="AD6178" t="s">
        <v>13459</v>
      </c>
      <c r="AE6178" t="s">
        <v>360</v>
      </c>
      <c r="AF6178" t="s">
        <v>13460</v>
      </c>
      <c r="AG6178" t="s">
        <v>338</v>
      </c>
      <c r="AH6178" t="s">
        <v>530</v>
      </c>
      <c r="AJ6178" t="s">
        <v>13461</v>
      </c>
      <c r="AL6178" t="s">
        <v>339</v>
      </c>
      <c r="AM6178">
        <v>1</v>
      </c>
      <c r="AN6178">
        <v>1</v>
      </c>
      <c r="AO6178">
        <v>14899</v>
      </c>
      <c r="AQ6178">
        <v>124468</v>
      </c>
      <c r="AR6178">
        <v>53920001</v>
      </c>
      <c r="AS6178" t="s">
        <v>42</v>
      </c>
      <c r="AT6178" t="s">
        <v>40</v>
      </c>
      <c r="AW6178" t="s">
        <v>343</v>
      </c>
      <c r="BY6178" t="s">
        <v>342</v>
      </c>
      <c r="EQ6178">
        <v>247476</v>
      </c>
      <c r="ER6178" t="s">
        <v>10765</v>
      </c>
      <c r="EV6178">
        <v>17289181</v>
      </c>
      <c r="EW6178">
        <v>928</v>
      </c>
      <c r="EX6178">
        <v>221330</v>
      </c>
      <c r="EY6178" t="s">
        <v>13462</v>
      </c>
      <c r="EZ6178">
        <v>1</v>
      </c>
      <c r="FC6178">
        <v>95385</v>
      </c>
      <c r="FD6178" t="s">
        <v>3531</v>
      </c>
    </row>
    <row r="6179" spans="1:160" x14ac:dyDescent="0.3">
      <c r="A6179" t="str">
        <f>VLOOKUP(B6179,Table2[],3,FALSE)</f>
        <v>Digital</v>
      </c>
      <c r="B6179" t="str">
        <f>IF(OR(ISNUMBER(FIND("QVC",Z6179)),ISNUMBER(FIND("QVC",AL6179))),"QVC",IF(OR(ISNUMBER(FIND("NCO",H6179)),ISNUMBER(FIND("NCO",Y6179))), "NCO", IF(AL6179="consumer","PMD.com",VLOOKUP(LEFT(H6179,2),Tables!$E$1:$F$11,2,FALSE))))</f>
        <v>PMD.com</v>
      </c>
      <c r="C6179">
        <f t="shared" si="291"/>
        <v>5341030</v>
      </c>
      <c r="D6179">
        <f t="shared" si="292"/>
        <v>1</v>
      </c>
      <c r="E6179" t="str">
        <f t="shared" ca="1" si="293"/>
        <v>MTD orders shipped</v>
      </c>
      <c r="F6179" t="s">
        <v>3539</v>
      </c>
      <c r="G6179" t="s">
        <v>335</v>
      </c>
      <c r="H6179" t="s">
        <v>10764</v>
      </c>
      <c r="I6179" s="6">
        <v>44013.479178240741</v>
      </c>
      <c r="J6179" t="s">
        <v>16</v>
      </c>
      <c r="K6179" s="6">
        <v>44014.745856481481</v>
      </c>
      <c r="M6179" t="s">
        <v>13457</v>
      </c>
      <c r="N6179" t="s">
        <v>13458</v>
      </c>
      <c r="Q6179" t="s">
        <v>13459</v>
      </c>
      <c r="R6179" t="s">
        <v>360</v>
      </c>
      <c r="S6179" t="s">
        <v>13460</v>
      </c>
      <c r="T6179" t="s">
        <v>338</v>
      </c>
      <c r="U6179" t="s">
        <v>530</v>
      </c>
      <c r="W6179" t="s">
        <v>13461</v>
      </c>
      <c r="Z6179" t="s">
        <v>13457</v>
      </c>
      <c r="AA6179" t="s">
        <v>13458</v>
      </c>
      <c r="AD6179" t="s">
        <v>13459</v>
      </c>
      <c r="AE6179" t="s">
        <v>360</v>
      </c>
      <c r="AF6179" t="s">
        <v>13460</v>
      </c>
      <c r="AG6179" t="s">
        <v>338</v>
      </c>
      <c r="AH6179" t="s">
        <v>530</v>
      </c>
      <c r="AJ6179" t="s">
        <v>13461</v>
      </c>
      <c r="AL6179" t="s">
        <v>339</v>
      </c>
      <c r="AM6179">
        <v>1</v>
      </c>
      <c r="AN6179">
        <v>1</v>
      </c>
      <c r="AO6179">
        <v>12859</v>
      </c>
      <c r="AQ6179">
        <v>124642</v>
      </c>
      <c r="AR6179">
        <v>5341030</v>
      </c>
      <c r="AS6179" t="s">
        <v>925</v>
      </c>
      <c r="AT6179" t="s">
        <v>926</v>
      </c>
      <c r="AW6179" t="s">
        <v>366</v>
      </c>
      <c r="AX6179" t="s">
        <v>366</v>
      </c>
      <c r="AY6179" t="s">
        <v>345</v>
      </c>
      <c r="AZ6179" t="s">
        <v>346</v>
      </c>
      <c r="BY6179" t="s">
        <v>342</v>
      </c>
      <c r="EQ6179">
        <v>243275</v>
      </c>
      <c r="ER6179" t="s">
        <v>10765</v>
      </c>
      <c r="EV6179">
        <v>17289181</v>
      </c>
      <c r="EW6179">
        <v>928</v>
      </c>
      <c r="EX6179">
        <v>221330</v>
      </c>
      <c r="EY6179" t="s">
        <v>13462</v>
      </c>
      <c r="EZ6179">
        <v>1</v>
      </c>
      <c r="FC6179">
        <v>95385</v>
      </c>
      <c r="FD6179" t="s">
        <v>3531</v>
      </c>
    </row>
    <row r="6180" spans="1:160" x14ac:dyDescent="0.3">
      <c r="A6180" t="str">
        <f>VLOOKUP(B6180,Table2[],3,FALSE)</f>
        <v>Digital</v>
      </c>
      <c r="B6180" t="str">
        <f>IF(OR(ISNUMBER(FIND("QVC",Z6180)),ISNUMBER(FIND("QVC",AL6180))),"QVC",IF(OR(ISNUMBER(FIND("NCO",H6180)),ISNUMBER(FIND("NCO",Y6180))), "NCO", IF(AL6180="consumer","PMD.com",VLOOKUP(LEFT(H6180,2),Tables!$E$1:$F$11,2,FALSE))))</f>
        <v>PMD.com</v>
      </c>
      <c r="C6180">
        <f t="shared" si="291"/>
        <v>51090030</v>
      </c>
      <c r="D6180">
        <f t="shared" si="292"/>
        <v>1</v>
      </c>
      <c r="E6180" t="str">
        <f t="shared" ca="1" si="293"/>
        <v>MTD orders shipped</v>
      </c>
      <c r="F6180" t="s">
        <v>3539</v>
      </c>
      <c r="G6180" t="s">
        <v>335</v>
      </c>
      <c r="H6180" t="s">
        <v>10764</v>
      </c>
      <c r="I6180" s="6">
        <v>44013.479178240741</v>
      </c>
      <c r="J6180" t="s">
        <v>16</v>
      </c>
      <c r="K6180" s="6">
        <v>44014.745856481481</v>
      </c>
      <c r="M6180" t="s">
        <v>13457</v>
      </c>
      <c r="N6180" t="s">
        <v>13458</v>
      </c>
      <c r="Q6180" t="s">
        <v>13459</v>
      </c>
      <c r="R6180" t="s">
        <v>360</v>
      </c>
      <c r="S6180" t="s">
        <v>13460</v>
      </c>
      <c r="T6180" t="s">
        <v>338</v>
      </c>
      <c r="U6180" t="s">
        <v>530</v>
      </c>
      <c r="W6180" t="s">
        <v>13461</v>
      </c>
      <c r="Z6180" t="s">
        <v>13457</v>
      </c>
      <c r="AA6180" t="s">
        <v>13458</v>
      </c>
      <c r="AD6180" t="s">
        <v>13459</v>
      </c>
      <c r="AE6180" t="s">
        <v>360</v>
      </c>
      <c r="AF6180" t="s">
        <v>13460</v>
      </c>
      <c r="AG6180" t="s">
        <v>338</v>
      </c>
      <c r="AH6180" t="s">
        <v>530</v>
      </c>
      <c r="AJ6180" t="s">
        <v>13461</v>
      </c>
      <c r="AL6180" t="s">
        <v>339</v>
      </c>
      <c r="AM6180">
        <v>1</v>
      </c>
      <c r="AN6180">
        <v>1</v>
      </c>
      <c r="AO6180">
        <v>6688</v>
      </c>
      <c r="AQ6180">
        <v>125960</v>
      </c>
      <c r="AR6180">
        <v>51090030</v>
      </c>
      <c r="AS6180" t="s">
        <v>3043</v>
      </c>
      <c r="AT6180" t="s">
        <v>628</v>
      </c>
      <c r="AW6180" t="s">
        <v>343</v>
      </c>
      <c r="BY6180" t="s">
        <v>342</v>
      </c>
      <c r="BZ6180" t="b">
        <v>0</v>
      </c>
      <c r="EQ6180">
        <v>243047</v>
      </c>
      <c r="ER6180" t="s">
        <v>10765</v>
      </c>
      <c r="EV6180">
        <v>17289181</v>
      </c>
      <c r="EW6180">
        <v>928</v>
      </c>
      <c r="EX6180">
        <v>221330</v>
      </c>
      <c r="EY6180" t="s">
        <v>13462</v>
      </c>
      <c r="EZ6180">
        <v>1</v>
      </c>
      <c r="FC6180">
        <v>95385</v>
      </c>
      <c r="FD6180" t="s">
        <v>3531</v>
      </c>
    </row>
    <row r="6181" spans="1:160" x14ac:dyDescent="0.3">
      <c r="A6181" t="str">
        <f>VLOOKUP(B6181,Table2[],3,FALSE)</f>
        <v>Digital</v>
      </c>
      <c r="B6181" t="str">
        <f>IF(OR(ISNUMBER(FIND("QVC",Z6181)),ISNUMBER(FIND("QVC",AL6181))),"QVC",IF(OR(ISNUMBER(FIND("NCO",H6181)),ISNUMBER(FIND("NCO",Y6181))), "NCO", IF(AL6181="consumer","PMD.com",VLOOKUP(LEFT(H6181,2),Tables!$E$1:$F$11,2,FALSE))))</f>
        <v>PMD.com</v>
      </c>
      <c r="C6181">
        <f t="shared" si="291"/>
        <v>51410001</v>
      </c>
      <c r="D6181">
        <f t="shared" si="292"/>
        <v>1</v>
      </c>
      <c r="E6181" t="str">
        <f t="shared" ca="1" si="293"/>
        <v>MTD orders shipped</v>
      </c>
      <c r="F6181" t="s">
        <v>3539</v>
      </c>
      <c r="G6181" t="s">
        <v>335</v>
      </c>
      <c r="H6181" t="s">
        <v>10764</v>
      </c>
      <c r="I6181" s="6">
        <v>44013.479178240741</v>
      </c>
      <c r="J6181" t="s">
        <v>16</v>
      </c>
      <c r="K6181" s="6">
        <v>44014.745856481481</v>
      </c>
      <c r="M6181" t="s">
        <v>13457</v>
      </c>
      <c r="N6181" t="s">
        <v>13458</v>
      </c>
      <c r="Q6181" t="s">
        <v>13459</v>
      </c>
      <c r="R6181" t="s">
        <v>360</v>
      </c>
      <c r="S6181" t="s">
        <v>13460</v>
      </c>
      <c r="T6181" t="s">
        <v>338</v>
      </c>
      <c r="U6181" t="s">
        <v>530</v>
      </c>
      <c r="W6181" t="s">
        <v>13461</v>
      </c>
      <c r="Z6181" t="s">
        <v>13457</v>
      </c>
      <c r="AA6181" t="s">
        <v>13458</v>
      </c>
      <c r="AD6181" t="s">
        <v>13459</v>
      </c>
      <c r="AE6181" t="s">
        <v>360</v>
      </c>
      <c r="AF6181" t="s">
        <v>13460</v>
      </c>
      <c r="AG6181" t="s">
        <v>338</v>
      </c>
      <c r="AH6181" t="s">
        <v>530</v>
      </c>
      <c r="AJ6181" t="s">
        <v>13461</v>
      </c>
      <c r="AL6181" t="s">
        <v>339</v>
      </c>
      <c r="AM6181">
        <v>1</v>
      </c>
      <c r="AN6181">
        <v>1</v>
      </c>
      <c r="AO6181">
        <v>10146</v>
      </c>
      <c r="AQ6181">
        <v>124431</v>
      </c>
      <c r="AR6181">
        <v>51410001</v>
      </c>
      <c r="AS6181" t="s">
        <v>2386</v>
      </c>
      <c r="AT6181" t="s">
        <v>81</v>
      </c>
      <c r="AW6181" t="s">
        <v>340</v>
      </c>
      <c r="AX6181" t="s">
        <v>340</v>
      </c>
      <c r="AY6181" t="s">
        <v>432</v>
      </c>
      <c r="AZ6181">
        <v>0</v>
      </c>
      <c r="BY6181" t="s">
        <v>342</v>
      </c>
      <c r="EQ6181">
        <v>253369</v>
      </c>
      <c r="ER6181" t="s">
        <v>10765</v>
      </c>
      <c r="EV6181">
        <v>17289181</v>
      </c>
      <c r="EW6181">
        <v>928</v>
      </c>
      <c r="EX6181">
        <v>221330</v>
      </c>
      <c r="EY6181" t="s">
        <v>13462</v>
      </c>
      <c r="EZ6181">
        <v>1</v>
      </c>
      <c r="FC6181">
        <v>51410001</v>
      </c>
      <c r="FD6181" t="s">
        <v>81</v>
      </c>
    </row>
    <row r="6182" spans="1:160" x14ac:dyDescent="0.3">
      <c r="A6182" t="str">
        <f>VLOOKUP(B6182,Table2[],3,FALSE)</f>
        <v>Digital</v>
      </c>
      <c r="B6182" t="str">
        <f>IF(OR(ISNUMBER(FIND("QVC",Z6182)),ISNUMBER(FIND("QVC",AL6182))),"QVC",IF(OR(ISNUMBER(FIND("NCO",H6182)),ISNUMBER(FIND("NCO",Y6182))), "NCO", IF(AL6182="consumer","PMD.com",VLOOKUP(LEFT(H6182,2),Tables!$E$1:$F$11,2,FALSE))))</f>
        <v>PMD.com</v>
      </c>
      <c r="C6182">
        <f t="shared" si="291"/>
        <v>5522</v>
      </c>
      <c r="D6182">
        <f t="shared" si="292"/>
        <v>1</v>
      </c>
      <c r="E6182" t="str">
        <f t="shared" ca="1" si="293"/>
        <v>MTD orders shipped</v>
      </c>
      <c r="F6182" t="s">
        <v>3539</v>
      </c>
      <c r="G6182" t="s">
        <v>335</v>
      </c>
      <c r="H6182" t="s">
        <v>13463</v>
      </c>
      <c r="I6182" s="6">
        <v>44014.436666666668</v>
      </c>
      <c r="J6182" t="s">
        <v>16</v>
      </c>
      <c r="K6182" s="6">
        <v>44014.746446759258</v>
      </c>
      <c r="M6182" t="s">
        <v>13464</v>
      </c>
      <c r="N6182" t="s">
        <v>13465</v>
      </c>
      <c r="Q6182" t="s">
        <v>13466</v>
      </c>
      <c r="R6182" t="s">
        <v>400</v>
      </c>
      <c r="S6182">
        <v>18078</v>
      </c>
      <c r="T6182" t="s">
        <v>338</v>
      </c>
      <c r="U6182" t="s">
        <v>530</v>
      </c>
      <c r="W6182" t="s">
        <v>13467</v>
      </c>
      <c r="Z6182" t="s">
        <v>13464</v>
      </c>
      <c r="AA6182" t="s">
        <v>13465</v>
      </c>
      <c r="AD6182" t="s">
        <v>13466</v>
      </c>
      <c r="AE6182" t="s">
        <v>400</v>
      </c>
      <c r="AF6182">
        <v>18078</v>
      </c>
      <c r="AG6182" t="s">
        <v>338</v>
      </c>
      <c r="AH6182" t="s">
        <v>530</v>
      </c>
      <c r="AJ6182" t="s">
        <v>13467</v>
      </c>
      <c r="AL6182" t="s">
        <v>339</v>
      </c>
      <c r="AM6182">
        <v>1</v>
      </c>
      <c r="AN6182">
        <v>1</v>
      </c>
      <c r="AO6182">
        <v>5778</v>
      </c>
      <c r="AQ6182">
        <v>124533</v>
      </c>
      <c r="AR6182">
        <v>5522</v>
      </c>
      <c r="AS6182" t="s">
        <v>1745</v>
      </c>
      <c r="AT6182" t="s">
        <v>1256</v>
      </c>
      <c r="AW6182" t="s">
        <v>340</v>
      </c>
      <c r="AX6182" t="s">
        <v>340</v>
      </c>
      <c r="AY6182" t="s">
        <v>382</v>
      </c>
      <c r="AZ6182" t="s">
        <v>1314</v>
      </c>
      <c r="EQ6182">
        <v>252958</v>
      </c>
      <c r="ER6182" t="s">
        <v>13468</v>
      </c>
      <c r="EV6182">
        <v>17290756</v>
      </c>
      <c r="EW6182">
        <v>928</v>
      </c>
      <c r="EX6182">
        <v>221620</v>
      </c>
      <c r="EY6182" t="s">
        <v>13469</v>
      </c>
      <c r="EZ6182">
        <v>1</v>
      </c>
      <c r="FC6182">
        <v>5522</v>
      </c>
      <c r="FD6182" t="s">
        <v>1256</v>
      </c>
    </row>
    <row r="6183" spans="1:160" x14ac:dyDescent="0.3">
      <c r="A6183" t="str">
        <f>VLOOKUP(B6183,Table2[],3,FALSE)</f>
        <v>Digital</v>
      </c>
      <c r="B6183" t="str">
        <f>IF(OR(ISNUMBER(FIND("QVC",Z6183)),ISNUMBER(FIND("QVC",AL6183))),"QVC",IF(OR(ISNUMBER(FIND("NCO",H6183)),ISNUMBER(FIND("NCO",Y6183))), "NCO", IF(AL6183="consumer","PMD.com",VLOOKUP(LEFT(H6183,2),Tables!$E$1:$F$11,2,FALSE))))</f>
        <v>PMD.com</v>
      </c>
      <c r="C6183">
        <f t="shared" si="291"/>
        <v>51090030</v>
      </c>
      <c r="D6183">
        <f t="shared" si="292"/>
        <v>1</v>
      </c>
      <c r="E6183" t="str">
        <f t="shared" ca="1" si="293"/>
        <v>MTD orders shipped</v>
      </c>
      <c r="F6183" t="s">
        <v>3539</v>
      </c>
      <c r="G6183" t="s">
        <v>335</v>
      </c>
      <c r="H6183" t="s">
        <v>13463</v>
      </c>
      <c r="I6183" s="6">
        <v>44014.436666666668</v>
      </c>
      <c r="J6183" t="s">
        <v>16</v>
      </c>
      <c r="K6183" s="6">
        <v>44014.746446759258</v>
      </c>
      <c r="M6183" t="s">
        <v>13464</v>
      </c>
      <c r="N6183" t="s">
        <v>13465</v>
      </c>
      <c r="Q6183" t="s">
        <v>13466</v>
      </c>
      <c r="R6183" t="s">
        <v>400</v>
      </c>
      <c r="S6183">
        <v>18078</v>
      </c>
      <c r="T6183" t="s">
        <v>338</v>
      </c>
      <c r="U6183" t="s">
        <v>530</v>
      </c>
      <c r="W6183" t="s">
        <v>13467</v>
      </c>
      <c r="Z6183" t="s">
        <v>13464</v>
      </c>
      <c r="AA6183" t="s">
        <v>13465</v>
      </c>
      <c r="AD6183" t="s">
        <v>13466</v>
      </c>
      <c r="AE6183" t="s">
        <v>400</v>
      </c>
      <c r="AF6183">
        <v>18078</v>
      </c>
      <c r="AG6183" t="s">
        <v>338</v>
      </c>
      <c r="AH6183" t="s">
        <v>530</v>
      </c>
      <c r="AJ6183" t="s">
        <v>13467</v>
      </c>
      <c r="AL6183" t="s">
        <v>339</v>
      </c>
      <c r="AM6183">
        <v>1</v>
      </c>
      <c r="AN6183">
        <v>1</v>
      </c>
      <c r="AO6183">
        <v>6688</v>
      </c>
      <c r="AQ6183">
        <v>125960</v>
      </c>
      <c r="AR6183">
        <v>51090030</v>
      </c>
      <c r="AS6183" t="s">
        <v>3043</v>
      </c>
      <c r="AT6183" t="s">
        <v>628</v>
      </c>
      <c r="AW6183" t="s">
        <v>343</v>
      </c>
      <c r="BY6183" t="s">
        <v>342</v>
      </c>
      <c r="BZ6183" t="b">
        <v>0</v>
      </c>
      <c r="EQ6183">
        <v>243047</v>
      </c>
      <c r="ER6183" t="s">
        <v>13468</v>
      </c>
      <c r="EV6183">
        <v>17290756</v>
      </c>
      <c r="EW6183">
        <v>928</v>
      </c>
      <c r="EX6183">
        <v>221620</v>
      </c>
      <c r="EY6183" t="s">
        <v>13469</v>
      </c>
      <c r="EZ6183">
        <v>1</v>
      </c>
      <c r="FC6183">
        <v>95379</v>
      </c>
      <c r="FD6183" t="s">
        <v>985</v>
      </c>
    </row>
    <row r="6184" spans="1:160" x14ac:dyDescent="0.3">
      <c r="A6184" t="str">
        <f>VLOOKUP(B6184,Table2[],3,FALSE)</f>
        <v>Digital</v>
      </c>
      <c r="B6184" t="str">
        <f>IF(OR(ISNUMBER(FIND("QVC",Z6184)),ISNUMBER(FIND("QVC",AL6184))),"QVC",IF(OR(ISNUMBER(FIND("NCO",H6184)),ISNUMBER(FIND("NCO",Y6184))), "NCO", IF(AL6184="consumer","PMD.com",VLOOKUP(LEFT(H6184,2),Tables!$E$1:$F$11,2,FALSE))))</f>
        <v>PMD.com</v>
      </c>
      <c r="C6184">
        <f t="shared" si="291"/>
        <v>55090001</v>
      </c>
      <c r="D6184">
        <f t="shared" si="292"/>
        <v>1</v>
      </c>
      <c r="E6184" t="str">
        <f t="shared" ca="1" si="293"/>
        <v>MTD orders shipped</v>
      </c>
      <c r="F6184" t="s">
        <v>3539</v>
      </c>
      <c r="G6184" t="s">
        <v>335</v>
      </c>
      <c r="H6184" t="s">
        <v>13463</v>
      </c>
      <c r="I6184" s="6">
        <v>44014.436666666668</v>
      </c>
      <c r="J6184" t="s">
        <v>16</v>
      </c>
      <c r="K6184" s="6">
        <v>44014.746446759258</v>
      </c>
      <c r="M6184" t="s">
        <v>13464</v>
      </c>
      <c r="N6184" t="s">
        <v>13465</v>
      </c>
      <c r="Q6184" t="s">
        <v>13466</v>
      </c>
      <c r="R6184" t="s">
        <v>400</v>
      </c>
      <c r="S6184">
        <v>18078</v>
      </c>
      <c r="T6184" t="s">
        <v>338</v>
      </c>
      <c r="U6184" t="s">
        <v>530</v>
      </c>
      <c r="W6184" t="s">
        <v>13467</v>
      </c>
      <c r="Z6184" t="s">
        <v>13464</v>
      </c>
      <c r="AA6184" t="s">
        <v>13465</v>
      </c>
      <c r="AD6184" t="s">
        <v>13466</v>
      </c>
      <c r="AE6184" t="s">
        <v>400</v>
      </c>
      <c r="AF6184">
        <v>18078</v>
      </c>
      <c r="AG6184" t="s">
        <v>338</v>
      </c>
      <c r="AH6184" t="s">
        <v>530</v>
      </c>
      <c r="AJ6184" t="s">
        <v>13467</v>
      </c>
      <c r="AL6184" t="s">
        <v>339</v>
      </c>
      <c r="AM6184">
        <v>1</v>
      </c>
      <c r="AN6184">
        <v>1</v>
      </c>
      <c r="AO6184">
        <v>5013</v>
      </c>
      <c r="AQ6184">
        <v>124478</v>
      </c>
      <c r="AR6184">
        <v>55090001</v>
      </c>
      <c r="AS6184" t="s">
        <v>995</v>
      </c>
      <c r="AT6184" t="s">
        <v>165</v>
      </c>
      <c r="AW6184" t="s">
        <v>340</v>
      </c>
      <c r="AX6184" t="s">
        <v>340</v>
      </c>
      <c r="AY6184" t="s">
        <v>382</v>
      </c>
      <c r="AZ6184">
        <v>0</v>
      </c>
      <c r="BY6184" t="s">
        <v>342</v>
      </c>
      <c r="EQ6184">
        <v>251219</v>
      </c>
      <c r="ER6184" t="s">
        <v>13468</v>
      </c>
      <c r="EV6184">
        <v>17290756</v>
      </c>
      <c r="EW6184">
        <v>928</v>
      </c>
      <c r="EX6184">
        <v>221620</v>
      </c>
      <c r="EY6184" t="s">
        <v>13469</v>
      </c>
      <c r="EZ6184">
        <v>1</v>
      </c>
      <c r="FC6184">
        <v>55090001</v>
      </c>
      <c r="FD6184" t="s">
        <v>165</v>
      </c>
    </row>
    <row r="6185" spans="1:160" x14ac:dyDescent="0.3">
      <c r="A6185" t="str">
        <f>VLOOKUP(B6185,Table2[],3,FALSE)</f>
        <v>Digital</v>
      </c>
      <c r="B6185" t="str">
        <f>IF(OR(ISNUMBER(FIND("QVC",Z6185)),ISNUMBER(FIND("QVC",AL6185))),"QVC",IF(OR(ISNUMBER(FIND("NCO",H6185)),ISNUMBER(FIND("NCO",Y6185))), "NCO", IF(AL6185="consumer","PMD.com",VLOOKUP(LEFT(H6185,2),Tables!$E$1:$F$11,2,FALSE))))</f>
        <v>PMD.com</v>
      </c>
      <c r="C6185">
        <f t="shared" si="291"/>
        <v>51010001</v>
      </c>
      <c r="D6185">
        <f t="shared" si="292"/>
        <v>1</v>
      </c>
      <c r="E6185" t="str">
        <f t="shared" ca="1" si="293"/>
        <v>MTD orders shipped</v>
      </c>
      <c r="F6185" t="s">
        <v>3539</v>
      </c>
      <c r="G6185" t="s">
        <v>335</v>
      </c>
      <c r="H6185" t="s">
        <v>13463</v>
      </c>
      <c r="I6185" s="6">
        <v>44014.436666666668</v>
      </c>
      <c r="J6185" t="s">
        <v>16</v>
      </c>
      <c r="K6185" s="6">
        <v>44014.746446759258</v>
      </c>
      <c r="M6185" t="s">
        <v>13464</v>
      </c>
      <c r="N6185" t="s">
        <v>13465</v>
      </c>
      <c r="Q6185" t="s">
        <v>13466</v>
      </c>
      <c r="R6185" t="s">
        <v>400</v>
      </c>
      <c r="S6185">
        <v>18078</v>
      </c>
      <c r="T6185" t="s">
        <v>338</v>
      </c>
      <c r="U6185" t="s">
        <v>530</v>
      </c>
      <c r="W6185" t="s">
        <v>13467</v>
      </c>
      <c r="Z6185" t="s">
        <v>13464</v>
      </c>
      <c r="AA6185" t="s">
        <v>13465</v>
      </c>
      <c r="AD6185" t="s">
        <v>13466</v>
      </c>
      <c r="AE6185" t="s">
        <v>400</v>
      </c>
      <c r="AF6185">
        <v>18078</v>
      </c>
      <c r="AG6185" t="s">
        <v>338</v>
      </c>
      <c r="AH6185" t="s">
        <v>530</v>
      </c>
      <c r="AJ6185" t="s">
        <v>13467</v>
      </c>
      <c r="AL6185" t="s">
        <v>339</v>
      </c>
      <c r="AM6185">
        <v>1</v>
      </c>
      <c r="AN6185">
        <v>1</v>
      </c>
      <c r="AO6185">
        <v>8743</v>
      </c>
      <c r="AQ6185">
        <v>123868</v>
      </c>
      <c r="AR6185">
        <v>51010001</v>
      </c>
      <c r="AS6185" t="s">
        <v>48</v>
      </c>
      <c r="AT6185" t="s">
        <v>49</v>
      </c>
      <c r="AW6185" t="s">
        <v>340</v>
      </c>
      <c r="AX6185" t="s">
        <v>340</v>
      </c>
      <c r="AY6185" t="s">
        <v>357</v>
      </c>
      <c r="AZ6185" t="s">
        <v>363</v>
      </c>
      <c r="BY6185" t="s">
        <v>342</v>
      </c>
      <c r="EQ6185">
        <v>251450</v>
      </c>
      <c r="ER6185" t="s">
        <v>13468</v>
      </c>
      <c r="EV6185">
        <v>17290756</v>
      </c>
      <c r="EW6185">
        <v>928</v>
      </c>
      <c r="EX6185">
        <v>221620</v>
      </c>
      <c r="EY6185" t="s">
        <v>13469</v>
      </c>
      <c r="EZ6185">
        <v>1</v>
      </c>
      <c r="FC6185">
        <v>51010001</v>
      </c>
      <c r="FD6185" t="s">
        <v>49</v>
      </c>
    </row>
    <row r="6186" spans="1:160" x14ac:dyDescent="0.3">
      <c r="A6186" t="str">
        <f>VLOOKUP(B6186,Table2[],3,FALSE)</f>
        <v>Digital</v>
      </c>
      <c r="B6186" t="str">
        <f>IF(OR(ISNUMBER(FIND("QVC",Z6186)),ISNUMBER(FIND("QVC",AL6186))),"QVC",IF(OR(ISNUMBER(FIND("NCO",H6186)),ISNUMBER(FIND("NCO",Y6186))), "NCO", IF(AL6186="consumer","PMD.com",VLOOKUP(LEFT(H6186,2),Tables!$E$1:$F$11,2,FALSE))))</f>
        <v>PMD.com</v>
      </c>
      <c r="C6186">
        <f t="shared" si="291"/>
        <v>5341030</v>
      </c>
      <c r="D6186">
        <f t="shared" si="292"/>
        <v>1</v>
      </c>
      <c r="E6186" t="str">
        <f t="shared" ca="1" si="293"/>
        <v>MTD orders shipped</v>
      </c>
      <c r="F6186" t="s">
        <v>3539</v>
      </c>
      <c r="G6186" t="s">
        <v>335</v>
      </c>
      <c r="H6186" t="s">
        <v>13463</v>
      </c>
      <c r="I6186" s="6">
        <v>44014.436666666668</v>
      </c>
      <c r="J6186" t="s">
        <v>16</v>
      </c>
      <c r="K6186" s="6">
        <v>44014.746446759258</v>
      </c>
      <c r="M6186" t="s">
        <v>13464</v>
      </c>
      <c r="N6186" t="s">
        <v>13465</v>
      </c>
      <c r="Q6186" t="s">
        <v>13466</v>
      </c>
      <c r="R6186" t="s">
        <v>400</v>
      </c>
      <c r="S6186">
        <v>18078</v>
      </c>
      <c r="T6186" t="s">
        <v>338</v>
      </c>
      <c r="U6186" t="s">
        <v>530</v>
      </c>
      <c r="W6186" t="s">
        <v>13467</v>
      </c>
      <c r="Z6186" t="s">
        <v>13464</v>
      </c>
      <c r="AA6186" t="s">
        <v>13465</v>
      </c>
      <c r="AD6186" t="s">
        <v>13466</v>
      </c>
      <c r="AE6186" t="s">
        <v>400</v>
      </c>
      <c r="AF6186">
        <v>18078</v>
      </c>
      <c r="AG6186" t="s">
        <v>338</v>
      </c>
      <c r="AH6186" t="s">
        <v>530</v>
      </c>
      <c r="AJ6186" t="s">
        <v>13467</v>
      </c>
      <c r="AL6186" t="s">
        <v>339</v>
      </c>
      <c r="AM6186">
        <v>1</v>
      </c>
      <c r="AN6186">
        <v>1</v>
      </c>
      <c r="AO6186">
        <v>12859</v>
      </c>
      <c r="AQ6186">
        <v>124642</v>
      </c>
      <c r="AR6186">
        <v>5341030</v>
      </c>
      <c r="AS6186" t="s">
        <v>925</v>
      </c>
      <c r="AT6186" t="s">
        <v>926</v>
      </c>
      <c r="AW6186" t="s">
        <v>366</v>
      </c>
      <c r="AX6186" t="s">
        <v>366</v>
      </c>
      <c r="AY6186" t="s">
        <v>345</v>
      </c>
      <c r="AZ6186" t="s">
        <v>346</v>
      </c>
      <c r="BY6186" t="s">
        <v>342</v>
      </c>
      <c r="EQ6186">
        <v>243275</v>
      </c>
      <c r="ER6186" t="s">
        <v>13468</v>
      </c>
      <c r="EV6186">
        <v>17290756</v>
      </c>
      <c r="EW6186">
        <v>928</v>
      </c>
      <c r="EX6186">
        <v>221620</v>
      </c>
      <c r="EY6186" t="s">
        <v>13469</v>
      </c>
      <c r="EZ6186">
        <v>1</v>
      </c>
      <c r="FC6186">
        <v>95379</v>
      </c>
      <c r="FD6186" t="s">
        <v>985</v>
      </c>
    </row>
    <row r="6187" spans="1:160" x14ac:dyDescent="0.3">
      <c r="A6187" t="str">
        <f>VLOOKUP(B6187,Table2[],3,FALSE)</f>
        <v>Digital</v>
      </c>
      <c r="B6187" t="str">
        <f>IF(OR(ISNUMBER(FIND("QVC",Z6187)),ISNUMBER(FIND("QVC",AL6187))),"QVC",IF(OR(ISNUMBER(FIND("NCO",H6187)),ISNUMBER(FIND("NCO",Y6187))), "NCO", IF(AL6187="consumer","PMD.com",VLOOKUP(LEFT(H6187,2),Tables!$E$1:$F$11,2,FALSE))))</f>
        <v>PMD.com</v>
      </c>
      <c r="C6187">
        <f t="shared" si="291"/>
        <v>51010010</v>
      </c>
      <c r="D6187">
        <f t="shared" si="292"/>
        <v>1</v>
      </c>
      <c r="E6187" t="str">
        <f t="shared" ca="1" si="293"/>
        <v>MTD orders shipped</v>
      </c>
      <c r="F6187" t="s">
        <v>3539</v>
      </c>
      <c r="G6187" t="s">
        <v>335</v>
      </c>
      <c r="H6187" t="s">
        <v>13463</v>
      </c>
      <c r="I6187" s="6">
        <v>44014.436666666668</v>
      </c>
      <c r="J6187" t="s">
        <v>16</v>
      </c>
      <c r="K6187" s="6">
        <v>44014.746446759258</v>
      </c>
      <c r="M6187" t="s">
        <v>13464</v>
      </c>
      <c r="N6187" t="s">
        <v>13465</v>
      </c>
      <c r="Q6187" t="s">
        <v>13466</v>
      </c>
      <c r="R6187" t="s">
        <v>400</v>
      </c>
      <c r="S6187">
        <v>18078</v>
      </c>
      <c r="T6187" t="s">
        <v>338</v>
      </c>
      <c r="U6187" t="s">
        <v>530</v>
      </c>
      <c r="W6187" t="s">
        <v>13467</v>
      </c>
      <c r="Z6187" t="s">
        <v>13464</v>
      </c>
      <c r="AA6187" t="s">
        <v>13465</v>
      </c>
      <c r="AD6187" t="s">
        <v>13466</v>
      </c>
      <c r="AE6187" t="s">
        <v>400</v>
      </c>
      <c r="AF6187">
        <v>18078</v>
      </c>
      <c r="AG6187" t="s">
        <v>338</v>
      </c>
      <c r="AH6187" t="s">
        <v>530</v>
      </c>
      <c r="AJ6187" t="s">
        <v>13467</v>
      </c>
      <c r="AL6187" t="s">
        <v>339</v>
      </c>
      <c r="AM6187">
        <v>1</v>
      </c>
      <c r="AN6187">
        <v>1</v>
      </c>
      <c r="AO6187">
        <v>11922</v>
      </c>
      <c r="AQ6187">
        <v>125659</v>
      </c>
      <c r="AR6187">
        <v>51010010</v>
      </c>
      <c r="AS6187" t="s">
        <v>1060</v>
      </c>
      <c r="AT6187" t="s">
        <v>170</v>
      </c>
      <c r="AW6187" t="s">
        <v>343</v>
      </c>
      <c r="BY6187" t="s">
        <v>342</v>
      </c>
      <c r="EQ6187">
        <v>247972</v>
      </c>
      <c r="ER6187" t="s">
        <v>13468</v>
      </c>
      <c r="EV6187">
        <v>17290756</v>
      </c>
      <c r="EW6187">
        <v>928</v>
      </c>
      <c r="EX6187">
        <v>221620</v>
      </c>
      <c r="EY6187" t="s">
        <v>13469</v>
      </c>
      <c r="EZ6187">
        <v>1</v>
      </c>
      <c r="FC6187">
        <v>95379</v>
      </c>
      <c r="FD6187" t="s">
        <v>985</v>
      </c>
    </row>
    <row r="6188" spans="1:160" x14ac:dyDescent="0.3">
      <c r="A6188" t="str">
        <f>VLOOKUP(B6188,Table2[],3,FALSE)</f>
        <v>Digital</v>
      </c>
      <c r="B6188" t="str">
        <f>IF(OR(ISNUMBER(FIND("QVC",Z6188)),ISNUMBER(FIND("QVC",AL6188))),"QVC",IF(OR(ISNUMBER(FIND("NCO",H6188)),ISNUMBER(FIND("NCO",Y6188))), "NCO", IF(AL6188="consumer","PMD.com",VLOOKUP(LEFT(H6188,2),Tables!$E$1:$F$11,2,FALSE))))</f>
        <v>PMD.com</v>
      </c>
      <c r="C6188">
        <f t="shared" si="291"/>
        <v>53450051</v>
      </c>
      <c r="D6188">
        <f t="shared" si="292"/>
        <v>1</v>
      </c>
      <c r="E6188" t="str">
        <f t="shared" ca="1" si="293"/>
        <v>MTD orders shipped</v>
      </c>
      <c r="F6188" t="s">
        <v>3539</v>
      </c>
      <c r="G6188" t="s">
        <v>335</v>
      </c>
      <c r="H6188" t="s">
        <v>13463</v>
      </c>
      <c r="I6188" s="6">
        <v>44014.436666666668</v>
      </c>
      <c r="J6188" t="s">
        <v>16</v>
      </c>
      <c r="K6188" s="6">
        <v>44014.746446759258</v>
      </c>
      <c r="M6188" t="s">
        <v>13464</v>
      </c>
      <c r="N6188" t="s">
        <v>13465</v>
      </c>
      <c r="Q6188" t="s">
        <v>13466</v>
      </c>
      <c r="R6188" t="s">
        <v>400</v>
      </c>
      <c r="S6188">
        <v>18078</v>
      </c>
      <c r="T6188" t="s">
        <v>338</v>
      </c>
      <c r="U6188" t="s">
        <v>530</v>
      </c>
      <c r="W6188" t="s">
        <v>13467</v>
      </c>
      <c r="Z6188" t="s">
        <v>13464</v>
      </c>
      <c r="AA6188" t="s">
        <v>13465</v>
      </c>
      <c r="AD6188" t="s">
        <v>13466</v>
      </c>
      <c r="AE6188" t="s">
        <v>400</v>
      </c>
      <c r="AF6188">
        <v>18078</v>
      </c>
      <c r="AG6188" t="s">
        <v>338</v>
      </c>
      <c r="AH6188" t="s">
        <v>530</v>
      </c>
      <c r="AJ6188" t="s">
        <v>13467</v>
      </c>
      <c r="AL6188" t="s">
        <v>339</v>
      </c>
      <c r="AM6188">
        <v>1</v>
      </c>
      <c r="AN6188">
        <v>1</v>
      </c>
      <c r="AO6188">
        <v>59272</v>
      </c>
      <c r="AQ6188">
        <v>125624</v>
      </c>
      <c r="AR6188">
        <v>53450051</v>
      </c>
      <c r="AS6188" t="s">
        <v>865</v>
      </c>
      <c r="AT6188" t="s">
        <v>849</v>
      </c>
      <c r="AW6188" t="s">
        <v>343</v>
      </c>
      <c r="BY6188" t="s">
        <v>342</v>
      </c>
      <c r="EQ6188">
        <v>250837</v>
      </c>
      <c r="ER6188" t="s">
        <v>13468</v>
      </c>
      <c r="EV6188">
        <v>17290756</v>
      </c>
      <c r="EW6188">
        <v>928</v>
      </c>
      <c r="EX6188">
        <v>221620</v>
      </c>
      <c r="EY6188" t="s">
        <v>13469</v>
      </c>
      <c r="EZ6188">
        <v>1</v>
      </c>
      <c r="FC6188">
        <v>95379</v>
      </c>
      <c r="FD6188" t="s">
        <v>985</v>
      </c>
    </row>
    <row r="6189" spans="1:160" x14ac:dyDescent="0.3">
      <c r="A6189" t="str">
        <f>VLOOKUP(B6189,Table2[],3,FALSE)</f>
        <v>Digital</v>
      </c>
      <c r="B6189" t="str">
        <f>IF(OR(ISNUMBER(FIND("QVC",Z6189)),ISNUMBER(FIND("QVC",AL6189))),"QVC",IF(OR(ISNUMBER(FIND("NCO",H6189)),ISNUMBER(FIND("NCO",Y6189))), "NCO", IF(AL6189="consumer","PMD.com",VLOOKUP(LEFT(H6189,2),Tables!$E$1:$F$11,2,FALSE))))</f>
        <v>PMD.com</v>
      </c>
      <c r="C6189">
        <f t="shared" si="291"/>
        <v>53710001</v>
      </c>
      <c r="D6189">
        <f t="shared" si="292"/>
        <v>1</v>
      </c>
      <c r="E6189" t="str">
        <f t="shared" ca="1" si="293"/>
        <v>MTD orders shipped</v>
      </c>
      <c r="F6189" t="s">
        <v>3539</v>
      </c>
      <c r="G6189" t="s">
        <v>335</v>
      </c>
      <c r="H6189" t="s">
        <v>13470</v>
      </c>
      <c r="I6189" s="6">
        <v>44014.366851851853</v>
      </c>
      <c r="J6189" t="s">
        <v>16</v>
      </c>
      <c r="K6189" s="6">
        <v>44014.746736111112</v>
      </c>
      <c r="M6189" t="s">
        <v>13471</v>
      </c>
      <c r="N6189" t="s">
        <v>13472</v>
      </c>
      <c r="Q6189" t="s">
        <v>657</v>
      </c>
      <c r="R6189" t="s">
        <v>411</v>
      </c>
      <c r="S6189" t="s">
        <v>13473</v>
      </c>
      <c r="T6189" t="s">
        <v>338</v>
      </c>
      <c r="U6189" t="s">
        <v>530</v>
      </c>
      <c r="W6189" t="s">
        <v>13474</v>
      </c>
      <c r="Z6189" t="s">
        <v>13471</v>
      </c>
      <c r="AA6189" t="s">
        <v>13472</v>
      </c>
      <c r="AD6189" t="s">
        <v>657</v>
      </c>
      <c r="AE6189" t="s">
        <v>411</v>
      </c>
      <c r="AF6189" t="s">
        <v>13473</v>
      </c>
      <c r="AG6189" t="s">
        <v>338</v>
      </c>
      <c r="AH6189" t="s">
        <v>530</v>
      </c>
      <c r="AJ6189" t="s">
        <v>13474</v>
      </c>
      <c r="AL6189" t="s">
        <v>339</v>
      </c>
      <c r="AM6189">
        <v>1</v>
      </c>
      <c r="AN6189">
        <v>1</v>
      </c>
      <c r="AO6189">
        <v>4902</v>
      </c>
      <c r="AQ6189">
        <v>124454</v>
      </c>
      <c r="AR6189">
        <v>53710001</v>
      </c>
      <c r="AS6189" t="s">
        <v>1873</v>
      </c>
      <c r="AT6189" t="s">
        <v>66</v>
      </c>
      <c r="AW6189" t="s">
        <v>343</v>
      </c>
      <c r="EQ6189">
        <v>248267</v>
      </c>
      <c r="ER6189" t="s">
        <v>13475</v>
      </c>
      <c r="EV6189">
        <v>17290395</v>
      </c>
      <c r="EW6189">
        <v>928</v>
      </c>
      <c r="EX6189">
        <v>221586</v>
      </c>
      <c r="EY6189" t="s">
        <v>13476</v>
      </c>
      <c r="EZ6189">
        <v>1</v>
      </c>
      <c r="FC6189">
        <v>53710001</v>
      </c>
      <c r="FD6189" t="s">
        <v>66</v>
      </c>
    </row>
    <row r="6190" spans="1:160" x14ac:dyDescent="0.3">
      <c r="A6190" t="str">
        <f>VLOOKUP(B6190,Table2[],3,FALSE)</f>
        <v>Digital</v>
      </c>
      <c r="B6190" t="str">
        <f>IF(OR(ISNUMBER(FIND("QVC",Z6190)),ISNUMBER(FIND("QVC",AL6190))),"QVC",IF(OR(ISNUMBER(FIND("NCO",H6190)),ISNUMBER(FIND("NCO",Y6190))), "NCO", IF(AL6190="consumer","PMD.com",VLOOKUP(LEFT(H6190,2),Tables!$E$1:$F$11,2,FALSE))))</f>
        <v>PMD.com</v>
      </c>
      <c r="C6190">
        <f t="shared" si="291"/>
        <v>51010001</v>
      </c>
      <c r="D6190">
        <f t="shared" si="292"/>
        <v>1</v>
      </c>
      <c r="E6190" t="str">
        <f t="shared" ca="1" si="293"/>
        <v>MTD orders shipped</v>
      </c>
      <c r="F6190" t="s">
        <v>3539</v>
      </c>
      <c r="G6190" t="s">
        <v>335</v>
      </c>
      <c r="H6190" t="s">
        <v>13470</v>
      </c>
      <c r="I6190" s="6">
        <v>44014.366851851853</v>
      </c>
      <c r="J6190" t="s">
        <v>16</v>
      </c>
      <c r="K6190" s="6">
        <v>44014.746736111112</v>
      </c>
      <c r="M6190" t="s">
        <v>13471</v>
      </c>
      <c r="N6190" t="s">
        <v>13472</v>
      </c>
      <c r="Q6190" t="s">
        <v>657</v>
      </c>
      <c r="R6190" t="s">
        <v>411</v>
      </c>
      <c r="S6190" t="s">
        <v>13473</v>
      </c>
      <c r="T6190" t="s">
        <v>338</v>
      </c>
      <c r="U6190" t="s">
        <v>530</v>
      </c>
      <c r="W6190" t="s">
        <v>13474</v>
      </c>
      <c r="Z6190" t="s">
        <v>13471</v>
      </c>
      <c r="AA6190" t="s">
        <v>13472</v>
      </c>
      <c r="AD6190" t="s">
        <v>657</v>
      </c>
      <c r="AE6190" t="s">
        <v>411</v>
      </c>
      <c r="AF6190" t="s">
        <v>13473</v>
      </c>
      <c r="AG6190" t="s">
        <v>338</v>
      </c>
      <c r="AH6190" t="s">
        <v>530</v>
      </c>
      <c r="AJ6190" t="s">
        <v>13474</v>
      </c>
      <c r="AL6190" t="s">
        <v>339</v>
      </c>
      <c r="AM6190">
        <v>1</v>
      </c>
      <c r="AN6190">
        <v>1</v>
      </c>
      <c r="AO6190">
        <v>8743</v>
      </c>
      <c r="AQ6190">
        <v>123868</v>
      </c>
      <c r="AR6190">
        <v>51010001</v>
      </c>
      <c r="AS6190" t="s">
        <v>48</v>
      </c>
      <c r="AT6190" t="s">
        <v>49</v>
      </c>
      <c r="AW6190" t="s">
        <v>340</v>
      </c>
      <c r="AX6190" t="s">
        <v>340</v>
      </c>
      <c r="AY6190" t="s">
        <v>357</v>
      </c>
      <c r="AZ6190" t="s">
        <v>363</v>
      </c>
      <c r="BY6190" t="s">
        <v>342</v>
      </c>
      <c r="EQ6190">
        <v>251450</v>
      </c>
      <c r="ER6190" t="s">
        <v>13475</v>
      </c>
      <c r="EV6190">
        <v>17290395</v>
      </c>
      <c r="EW6190">
        <v>928</v>
      </c>
      <c r="EX6190">
        <v>221586</v>
      </c>
      <c r="EY6190" t="s">
        <v>13476</v>
      </c>
      <c r="EZ6190">
        <v>1</v>
      </c>
      <c r="FC6190">
        <v>51010001</v>
      </c>
      <c r="FD6190" t="s">
        <v>49</v>
      </c>
    </row>
    <row r="6191" spans="1:160" x14ac:dyDescent="0.3">
      <c r="A6191" t="str">
        <f>VLOOKUP(B6191,Table2[],3,FALSE)</f>
        <v>Digital</v>
      </c>
      <c r="B6191" t="str">
        <f>IF(OR(ISNUMBER(FIND("QVC",Z6191)),ISNUMBER(FIND("QVC",AL6191))),"QVC",IF(OR(ISNUMBER(FIND("NCO",H6191)),ISNUMBER(FIND("NCO",Y6191))), "NCO", IF(AL6191="consumer","PMD.com",VLOOKUP(LEFT(H6191,2),Tables!$E$1:$F$11,2,FALSE))))</f>
        <v>PMD.com</v>
      </c>
      <c r="C6191">
        <f t="shared" si="291"/>
        <v>51090001</v>
      </c>
      <c r="D6191">
        <f t="shared" si="292"/>
        <v>1</v>
      </c>
      <c r="E6191" t="str">
        <f t="shared" ca="1" si="293"/>
        <v>MTD orders shipped</v>
      </c>
      <c r="F6191" t="s">
        <v>3539</v>
      </c>
      <c r="G6191" t="s">
        <v>335</v>
      </c>
      <c r="H6191" t="s">
        <v>13470</v>
      </c>
      <c r="I6191" s="6">
        <v>44014.366851851853</v>
      </c>
      <c r="J6191" t="s">
        <v>16</v>
      </c>
      <c r="K6191" s="6">
        <v>44014.746736111112</v>
      </c>
      <c r="M6191" t="s">
        <v>13471</v>
      </c>
      <c r="N6191" t="s">
        <v>13472</v>
      </c>
      <c r="Q6191" t="s">
        <v>657</v>
      </c>
      <c r="R6191" t="s">
        <v>411</v>
      </c>
      <c r="S6191" t="s">
        <v>13473</v>
      </c>
      <c r="T6191" t="s">
        <v>338</v>
      </c>
      <c r="U6191" t="s">
        <v>530</v>
      </c>
      <c r="W6191" t="s">
        <v>13474</v>
      </c>
      <c r="Z6191" t="s">
        <v>13471</v>
      </c>
      <c r="AA6191" t="s">
        <v>13472</v>
      </c>
      <c r="AD6191" t="s">
        <v>657</v>
      </c>
      <c r="AE6191" t="s">
        <v>411</v>
      </c>
      <c r="AF6191" t="s">
        <v>13473</v>
      </c>
      <c r="AG6191" t="s">
        <v>338</v>
      </c>
      <c r="AH6191" t="s">
        <v>530</v>
      </c>
      <c r="AJ6191" t="s">
        <v>13474</v>
      </c>
      <c r="AL6191" t="s">
        <v>339</v>
      </c>
      <c r="AM6191">
        <v>1</v>
      </c>
      <c r="AN6191">
        <v>1</v>
      </c>
      <c r="AO6191">
        <v>4885</v>
      </c>
      <c r="AQ6191">
        <v>124202</v>
      </c>
      <c r="AR6191">
        <v>51090001</v>
      </c>
      <c r="AS6191" t="s">
        <v>1986</v>
      </c>
      <c r="AT6191" t="s">
        <v>60</v>
      </c>
      <c r="AW6191" t="s">
        <v>340</v>
      </c>
      <c r="AX6191" t="s">
        <v>340</v>
      </c>
      <c r="AY6191" t="s">
        <v>357</v>
      </c>
      <c r="AZ6191" t="s">
        <v>361</v>
      </c>
      <c r="BY6191" t="s">
        <v>342</v>
      </c>
      <c r="EQ6191">
        <v>250831</v>
      </c>
      <c r="ER6191" t="s">
        <v>13475</v>
      </c>
      <c r="EV6191">
        <v>17290395</v>
      </c>
      <c r="EW6191">
        <v>928</v>
      </c>
      <c r="EX6191">
        <v>221586</v>
      </c>
      <c r="EY6191" t="s">
        <v>13476</v>
      </c>
      <c r="EZ6191">
        <v>1</v>
      </c>
      <c r="FC6191">
        <v>51090001</v>
      </c>
      <c r="FD6191" t="s">
        <v>60</v>
      </c>
    </row>
    <row r="6192" spans="1:160" x14ac:dyDescent="0.3">
      <c r="A6192" t="str">
        <f>VLOOKUP(B6192,Table2[],3,FALSE)</f>
        <v>Digital</v>
      </c>
      <c r="B6192" t="str">
        <f>IF(OR(ISNUMBER(FIND("QVC",Z6192)),ISNUMBER(FIND("QVC",AL6192))),"QVC",IF(OR(ISNUMBER(FIND("NCO",H6192)),ISNUMBER(FIND("NCO",Y6192))), "NCO", IF(AL6192="consumer","PMD.com",VLOOKUP(LEFT(H6192,2),Tables!$E$1:$F$11,2,FALSE))))</f>
        <v>PMD.com</v>
      </c>
      <c r="C6192">
        <f t="shared" si="291"/>
        <v>51090001</v>
      </c>
      <c r="D6192">
        <f t="shared" si="292"/>
        <v>1</v>
      </c>
      <c r="E6192" t="str">
        <f t="shared" ca="1" si="293"/>
        <v>MTD orders shipped</v>
      </c>
      <c r="F6192" t="s">
        <v>3539</v>
      </c>
      <c r="G6192" t="s">
        <v>335</v>
      </c>
      <c r="H6192" t="s">
        <v>13477</v>
      </c>
      <c r="I6192" s="6">
        <v>44014.576539351852</v>
      </c>
      <c r="J6192" t="s">
        <v>16</v>
      </c>
      <c r="K6192" s="6">
        <v>44014.747037037036</v>
      </c>
      <c r="M6192" t="s">
        <v>13478</v>
      </c>
      <c r="N6192" t="s">
        <v>13479</v>
      </c>
      <c r="O6192" t="s">
        <v>13480</v>
      </c>
      <c r="Q6192" t="s">
        <v>474</v>
      </c>
      <c r="R6192" t="s">
        <v>389</v>
      </c>
      <c r="S6192" t="s">
        <v>13481</v>
      </c>
      <c r="T6192" t="s">
        <v>338</v>
      </c>
      <c r="U6192" t="s">
        <v>530</v>
      </c>
      <c r="W6192" t="s">
        <v>13482</v>
      </c>
      <c r="Z6192" t="s">
        <v>13478</v>
      </c>
      <c r="AA6192" t="s">
        <v>13479</v>
      </c>
      <c r="AB6192" t="s">
        <v>13480</v>
      </c>
      <c r="AD6192" t="s">
        <v>474</v>
      </c>
      <c r="AE6192" t="s">
        <v>389</v>
      </c>
      <c r="AF6192" t="s">
        <v>13481</v>
      </c>
      <c r="AG6192" t="s">
        <v>338</v>
      </c>
      <c r="AH6192" t="s">
        <v>530</v>
      </c>
      <c r="AJ6192" t="s">
        <v>13482</v>
      </c>
      <c r="AL6192" t="s">
        <v>339</v>
      </c>
      <c r="AM6192">
        <v>1</v>
      </c>
      <c r="AN6192">
        <v>1</v>
      </c>
      <c r="AO6192">
        <v>4885</v>
      </c>
      <c r="AQ6192">
        <v>124202</v>
      </c>
      <c r="AR6192">
        <v>51090001</v>
      </c>
      <c r="AS6192" t="s">
        <v>1986</v>
      </c>
      <c r="AT6192" t="s">
        <v>60</v>
      </c>
      <c r="AW6192" t="s">
        <v>340</v>
      </c>
      <c r="AX6192" t="s">
        <v>340</v>
      </c>
      <c r="AY6192" t="s">
        <v>357</v>
      </c>
      <c r="AZ6192" t="s">
        <v>361</v>
      </c>
      <c r="BY6192" t="s">
        <v>342</v>
      </c>
      <c r="EQ6192">
        <v>250831</v>
      </c>
      <c r="ER6192" t="s">
        <v>13483</v>
      </c>
      <c r="EV6192">
        <v>17291155</v>
      </c>
      <c r="EW6192">
        <v>928</v>
      </c>
      <c r="EX6192">
        <v>221702</v>
      </c>
      <c r="EY6192" t="s">
        <v>13484</v>
      </c>
      <c r="EZ6192">
        <v>1</v>
      </c>
      <c r="FC6192">
        <v>51090001</v>
      </c>
      <c r="FD6192" t="s">
        <v>60</v>
      </c>
    </row>
    <row r="6193" spans="1:160" x14ac:dyDescent="0.3">
      <c r="A6193" t="str">
        <f>VLOOKUP(B6193,Table2[],3,FALSE)</f>
        <v>Digital</v>
      </c>
      <c r="B6193" t="str">
        <f>IF(OR(ISNUMBER(FIND("QVC",Z6193)),ISNUMBER(FIND("QVC",AL6193))),"QVC",IF(OR(ISNUMBER(FIND("NCO",H6193)),ISNUMBER(FIND("NCO",Y6193))), "NCO", IF(AL6193="consumer","PMD.com",VLOOKUP(LEFT(H6193,2),Tables!$E$1:$F$11,2,FALSE))))</f>
        <v>PMD.com</v>
      </c>
      <c r="C6193">
        <f t="shared" si="291"/>
        <v>52430001</v>
      </c>
      <c r="D6193">
        <f t="shared" si="292"/>
        <v>1</v>
      </c>
      <c r="E6193" t="str">
        <f t="shared" ca="1" si="293"/>
        <v>MTD orders shipped</v>
      </c>
      <c r="F6193" t="s">
        <v>3539</v>
      </c>
      <c r="G6193" t="s">
        <v>335</v>
      </c>
      <c r="H6193" t="s">
        <v>13477</v>
      </c>
      <c r="I6193" s="6">
        <v>44014.576539351852</v>
      </c>
      <c r="J6193" t="s">
        <v>16</v>
      </c>
      <c r="K6193" s="6">
        <v>44014.747037037036</v>
      </c>
      <c r="M6193" t="s">
        <v>13478</v>
      </c>
      <c r="N6193" t="s">
        <v>13479</v>
      </c>
      <c r="O6193" t="s">
        <v>13480</v>
      </c>
      <c r="Q6193" t="s">
        <v>474</v>
      </c>
      <c r="R6193" t="s">
        <v>389</v>
      </c>
      <c r="S6193" t="s">
        <v>13481</v>
      </c>
      <c r="T6193" t="s">
        <v>338</v>
      </c>
      <c r="U6193" t="s">
        <v>530</v>
      </c>
      <c r="W6193" t="s">
        <v>13482</v>
      </c>
      <c r="Z6193" t="s">
        <v>13478</v>
      </c>
      <c r="AA6193" t="s">
        <v>13479</v>
      </c>
      <c r="AB6193" t="s">
        <v>13480</v>
      </c>
      <c r="AD6193" t="s">
        <v>474</v>
      </c>
      <c r="AE6193" t="s">
        <v>389</v>
      </c>
      <c r="AF6193" t="s">
        <v>13481</v>
      </c>
      <c r="AG6193" t="s">
        <v>338</v>
      </c>
      <c r="AH6193" t="s">
        <v>530</v>
      </c>
      <c r="AJ6193" t="s">
        <v>13482</v>
      </c>
      <c r="AL6193" t="s">
        <v>339</v>
      </c>
      <c r="AM6193">
        <v>1</v>
      </c>
      <c r="AN6193">
        <v>1</v>
      </c>
      <c r="AO6193">
        <v>12063</v>
      </c>
      <c r="AQ6193">
        <v>127155</v>
      </c>
      <c r="AR6193">
        <v>52430001</v>
      </c>
      <c r="AS6193" t="s">
        <v>9635</v>
      </c>
      <c r="AT6193" t="s">
        <v>75</v>
      </c>
      <c r="AW6193" t="s">
        <v>340</v>
      </c>
      <c r="AX6193" t="s">
        <v>340</v>
      </c>
      <c r="AY6193" t="s">
        <v>357</v>
      </c>
      <c r="AZ6193" t="s">
        <v>363</v>
      </c>
      <c r="BY6193" t="s">
        <v>342</v>
      </c>
      <c r="EQ6193">
        <v>252868</v>
      </c>
      <c r="ER6193" t="s">
        <v>13483</v>
      </c>
      <c r="EV6193">
        <v>17291155</v>
      </c>
      <c r="EW6193">
        <v>928</v>
      </c>
      <c r="EX6193">
        <v>221702</v>
      </c>
      <c r="EY6193" t="s">
        <v>13484</v>
      </c>
      <c r="EZ6193">
        <v>1</v>
      </c>
      <c r="FC6193">
        <v>52430001</v>
      </c>
      <c r="FD6193" t="s">
        <v>75</v>
      </c>
    </row>
    <row r="6194" spans="1:160" x14ac:dyDescent="0.3">
      <c r="A6194" t="str">
        <f>VLOOKUP(B6194,Table2[],3,FALSE)</f>
        <v>Digital</v>
      </c>
      <c r="B6194" t="str">
        <f>IF(OR(ISNUMBER(FIND("QVC",Z6194)),ISNUMBER(FIND("QVC",AL6194))),"QVC",IF(OR(ISNUMBER(FIND("NCO",H6194)),ISNUMBER(FIND("NCO",Y6194))), "NCO", IF(AL6194="consumer","PMD.com",VLOOKUP(LEFT(H6194,2),Tables!$E$1:$F$11,2,FALSE))))</f>
        <v>PMD.com</v>
      </c>
      <c r="C6194">
        <f t="shared" si="291"/>
        <v>51410001</v>
      </c>
      <c r="D6194">
        <f t="shared" si="292"/>
        <v>1</v>
      </c>
      <c r="E6194" t="str">
        <f t="shared" ca="1" si="293"/>
        <v>MTD orders shipped</v>
      </c>
      <c r="F6194" t="s">
        <v>3539</v>
      </c>
      <c r="G6194" t="s">
        <v>335</v>
      </c>
      <c r="H6194" t="s">
        <v>13477</v>
      </c>
      <c r="I6194" s="6">
        <v>44014.576539351852</v>
      </c>
      <c r="J6194" t="s">
        <v>16</v>
      </c>
      <c r="K6194" s="6">
        <v>44014.747037037036</v>
      </c>
      <c r="M6194" t="s">
        <v>13478</v>
      </c>
      <c r="N6194" t="s">
        <v>13479</v>
      </c>
      <c r="O6194" t="s">
        <v>13480</v>
      </c>
      <c r="Q6194" t="s">
        <v>474</v>
      </c>
      <c r="R6194" t="s">
        <v>389</v>
      </c>
      <c r="S6194" t="s">
        <v>13481</v>
      </c>
      <c r="T6194" t="s">
        <v>338</v>
      </c>
      <c r="U6194" t="s">
        <v>530</v>
      </c>
      <c r="W6194" t="s">
        <v>13482</v>
      </c>
      <c r="Z6194" t="s">
        <v>13478</v>
      </c>
      <c r="AA6194" t="s">
        <v>13479</v>
      </c>
      <c r="AB6194" t="s">
        <v>13480</v>
      </c>
      <c r="AD6194" t="s">
        <v>474</v>
      </c>
      <c r="AE6194" t="s">
        <v>389</v>
      </c>
      <c r="AF6194" t="s">
        <v>13481</v>
      </c>
      <c r="AG6194" t="s">
        <v>338</v>
      </c>
      <c r="AH6194" t="s">
        <v>530</v>
      </c>
      <c r="AJ6194" t="s">
        <v>13482</v>
      </c>
      <c r="AL6194" t="s">
        <v>339</v>
      </c>
      <c r="AM6194">
        <v>1</v>
      </c>
      <c r="AN6194">
        <v>1</v>
      </c>
      <c r="AO6194">
        <v>10146</v>
      </c>
      <c r="AQ6194">
        <v>124431</v>
      </c>
      <c r="AR6194">
        <v>51410001</v>
      </c>
      <c r="AS6194" t="s">
        <v>2386</v>
      </c>
      <c r="AT6194" t="s">
        <v>81</v>
      </c>
      <c r="AW6194" t="s">
        <v>340</v>
      </c>
      <c r="AX6194" t="s">
        <v>340</v>
      </c>
      <c r="AY6194" t="s">
        <v>432</v>
      </c>
      <c r="AZ6194">
        <v>0</v>
      </c>
      <c r="BY6194" t="s">
        <v>342</v>
      </c>
      <c r="EQ6194">
        <v>253369</v>
      </c>
      <c r="ER6194" t="s">
        <v>13483</v>
      </c>
      <c r="EV6194">
        <v>17291155</v>
      </c>
      <c r="EW6194">
        <v>928</v>
      </c>
      <c r="EX6194">
        <v>221702</v>
      </c>
      <c r="EY6194" t="s">
        <v>13484</v>
      </c>
      <c r="EZ6194">
        <v>1</v>
      </c>
      <c r="FC6194">
        <v>51410001</v>
      </c>
      <c r="FD6194" t="s">
        <v>81</v>
      </c>
    </row>
    <row r="6195" spans="1:160" x14ac:dyDescent="0.3">
      <c r="A6195" t="str">
        <f>VLOOKUP(B6195,Table2[],3,FALSE)</f>
        <v>Digital</v>
      </c>
      <c r="B6195" t="str">
        <f>IF(OR(ISNUMBER(FIND("QVC",Z6195)),ISNUMBER(FIND("QVC",AL6195))),"QVC",IF(OR(ISNUMBER(FIND("NCO",H6195)),ISNUMBER(FIND("NCO",Y6195))), "NCO", IF(AL6195="consumer","PMD.com",VLOOKUP(LEFT(H6195,2),Tables!$E$1:$F$11,2,FALSE))))</f>
        <v>PMD.com</v>
      </c>
      <c r="C6195">
        <f t="shared" si="291"/>
        <v>51090030</v>
      </c>
      <c r="D6195">
        <f t="shared" si="292"/>
        <v>1</v>
      </c>
      <c r="E6195" t="str">
        <f t="shared" ca="1" si="293"/>
        <v>MTD orders shipped</v>
      </c>
      <c r="F6195" t="s">
        <v>3539</v>
      </c>
      <c r="G6195" t="s">
        <v>335</v>
      </c>
      <c r="H6195" t="s">
        <v>13485</v>
      </c>
      <c r="I6195" s="6">
        <v>44014.477847222224</v>
      </c>
      <c r="J6195" t="s">
        <v>16</v>
      </c>
      <c r="K6195" s="6">
        <v>44014.747314814813</v>
      </c>
      <c r="M6195" t="s">
        <v>13486</v>
      </c>
      <c r="N6195" t="s">
        <v>13487</v>
      </c>
      <c r="Q6195" t="s">
        <v>13488</v>
      </c>
      <c r="R6195" t="s">
        <v>359</v>
      </c>
      <c r="S6195">
        <v>33710</v>
      </c>
      <c r="T6195" t="s">
        <v>338</v>
      </c>
      <c r="U6195" t="s">
        <v>530</v>
      </c>
      <c r="W6195" t="s">
        <v>13489</v>
      </c>
      <c r="Z6195" t="s">
        <v>13486</v>
      </c>
      <c r="AA6195" t="s">
        <v>13487</v>
      </c>
      <c r="AD6195" t="s">
        <v>13488</v>
      </c>
      <c r="AE6195" t="s">
        <v>359</v>
      </c>
      <c r="AF6195">
        <v>33710</v>
      </c>
      <c r="AG6195" t="s">
        <v>338</v>
      </c>
      <c r="AH6195" t="s">
        <v>530</v>
      </c>
      <c r="AJ6195" t="s">
        <v>13489</v>
      </c>
      <c r="AL6195" t="s">
        <v>339</v>
      </c>
      <c r="AM6195">
        <v>1</v>
      </c>
      <c r="AN6195">
        <v>1</v>
      </c>
      <c r="AO6195">
        <v>6688</v>
      </c>
      <c r="AQ6195">
        <v>125960</v>
      </c>
      <c r="AR6195">
        <v>51090030</v>
      </c>
      <c r="AS6195" t="s">
        <v>3043</v>
      </c>
      <c r="AT6195" t="s">
        <v>628</v>
      </c>
      <c r="AW6195" t="s">
        <v>343</v>
      </c>
      <c r="BY6195" t="s">
        <v>342</v>
      </c>
      <c r="BZ6195" t="b">
        <v>0</v>
      </c>
      <c r="EQ6195">
        <v>243047</v>
      </c>
      <c r="ER6195" t="s">
        <v>13490</v>
      </c>
      <c r="EV6195">
        <v>17290782</v>
      </c>
      <c r="EW6195">
        <v>928</v>
      </c>
      <c r="EX6195">
        <v>221648</v>
      </c>
      <c r="EY6195" t="s">
        <v>13491</v>
      </c>
      <c r="EZ6195">
        <v>1</v>
      </c>
      <c r="FC6195">
        <v>95384</v>
      </c>
      <c r="FD6195" t="s">
        <v>3530</v>
      </c>
    </row>
    <row r="6196" spans="1:160" x14ac:dyDescent="0.3">
      <c r="A6196" t="str">
        <f>VLOOKUP(B6196,Table2[],3,FALSE)</f>
        <v>Digital</v>
      </c>
      <c r="B6196" t="str">
        <f>IF(OR(ISNUMBER(FIND("QVC",Z6196)),ISNUMBER(FIND("QVC",AL6196))),"QVC",IF(OR(ISNUMBER(FIND("NCO",H6196)),ISNUMBER(FIND("NCO",Y6196))), "NCO", IF(AL6196="consumer","PMD.com",VLOOKUP(LEFT(H6196,2),Tables!$E$1:$F$11,2,FALSE))))</f>
        <v>PMD.com</v>
      </c>
      <c r="C6196">
        <f t="shared" si="291"/>
        <v>52430001</v>
      </c>
      <c r="D6196">
        <f t="shared" si="292"/>
        <v>1</v>
      </c>
      <c r="E6196" t="str">
        <f t="shared" ca="1" si="293"/>
        <v>MTD orders shipped</v>
      </c>
      <c r="F6196" t="s">
        <v>3539</v>
      </c>
      <c r="G6196" t="s">
        <v>335</v>
      </c>
      <c r="H6196" t="s">
        <v>13485</v>
      </c>
      <c r="I6196" s="6">
        <v>44014.477847222224</v>
      </c>
      <c r="J6196" t="s">
        <v>16</v>
      </c>
      <c r="K6196" s="6">
        <v>44014.747314814813</v>
      </c>
      <c r="M6196" t="s">
        <v>13486</v>
      </c>
      <c r="N6196" t="s">
        <v>13487</v>
      </c>
      <c r="Q6196" t="s">
        <v>13488</v>
      </c>
      <c r="R6196" t="s">
        <v>359</v>
      </c>
      <c r="S6196">
        <v>33710</v>
      </c>
      <c r="T6196" t="s">
        <v>338</v>
      </c>
      <c r="U6196" t="s">
        <v>530</v>
      </c>
      <c r="W6196" t="s">
        <v>13489</v>
      </c>
      <c r="Z6196" t="s">
        <v>13486</v>
      </c>
      <c r="AA6196" t="s">
        <v>13487</v>
      </c>
      <c r="AD6196" t="s">
        <v>13488</v>
      </c>
      <c r="AE6196" t="s">
        <v>359</v>
      </c>
      <c r="AF6196">
        <v>33710</v>
      </c>
      <c r="AG6196" t="s">
        <v>338</v>
      </c>
      <c r="AH6196" t="s">
        <v>530</v>
      </c>
      <c r="AJ6196" t="s">
        <v>13489</v>
      </c>
      <c r="AL6196" t="s">
        <v>339</v>
      </c>
      <c r="AM6196">
        <v>1</v>
      </c>
      <c r="AN6196">
        <v>1</v>
      </c>
      <c r="AO6196">
        <v>12063</v>
      </c>
      <c r="AQ6196">
        <v>127155</v>
      </c>
      <c r="AR6196">
        <v>52430001</v>
      </c>
      <c r="AS6196" t="s">
        <v>9635</v>
      </c>
      <c r="AT6196" t="s">
        <v>75</v>
      </c>
      <c r="AW6196" t="s">
        <v>340</v>
      </c>
      <c r="AX6196" t="s">
        <v>340</v>
      </c>
      <c r="AY6196" t="s">
        <v>357</v>
      </c>
      <c r="AZ6196" t="s">
        <v>363</v>
      </c>
      <c r="BY6196" t="s">
        <v>342</v>
      </c>
      <c r="EQ6196">
        <v>252868</v>
      </c>
      <c r="ER6196" t="s">
        <v>13490</v>
      </c>
      <c r="EV6196">
        <v>17290782</v>
      </c>
      <c r="EW6196">
        <v>928</v>
      </c>
      <c r="EX6196">
        <v>221648</v>
      </c>
      <c r="EY6196" t="s">
        <v>13491</v>
      </c>
      <c r="EZ6196">
        <v>1</v>
      </c>
      <c r="FC6196">
        <v>95384</v>
      </c>
      <c r="FD6196" t="s">
        <v>3530</v>
      </c>
    </row>
    <row r="6197" spans="1:160" x14ac:dyDescent="0.3">
      <c r="A6197" t="str">
        <f>VLOOKUP(B6197,Table2[],3,FALSE)</f>
        <v>Digital</v>
      </c>
      <c r="B6197" t="str">
        <f>IF(OR(ISNUMBER(FIND("QVC",Z6197)),ISNUMBER(FIND("QVC",AL6197))),"QVC",IF(OR(ISNUMBER(FIND("NCO",H6197)),ISNUMBER(FIND("NCO",Y6197))), "NCO", IF(AL6197="consumer","PMD.com",VLOOKUP(LEFT(H6197,2),Tables!$E$1:$F$11,2,FALSE))))</f>
        <v>PMD.com</v>
      </c>
      <c r="C6197">
        <f t="shared" si="291"/>
        <v>53920001</v>
      </c>
      <c r="D6197">
        <f t="shared" si="292"/>
        <v>1</v>
      </c>
      <c r="E6197" t="str">
        <f t="shared" ca="1" si="293"/>
        <v>MTD orders shipped</v>
      </c>
      <c r="F6197" t="s">
        <v>3539</v>
      </c>
      <c r="G6197" t="s">
        <v>335</v>
      </c>
      <c r="H6197" t="s">
        <v>13485</v>
      </c>
      <c r="I6197" s="6">
        <v>44014.477847222224</v>
      </c>
      <c r="J6197" t="s">
        <v>16</v>
      </c>
      <c r="K6197" s="6">
        <v>44014.747314814813</v>
      </c>
      <c r="M6197" t="s">
        <v>13486</v>
      </c>
      <c r="N6197" t="s">
        <v>13487</v>
      </c>
      <c r="Q6197" t="s">
        <v>13488</v>
      </c>
      <c r="R6197" t="s">
        <v>359</v>
      </c>
      <c r="S6197">
        <v>33710</v>
      </c>
      <c r="T6197" t="s">
        <v>338</v>
      </c>
      <c r="U6197" t="s">
        <v>530</v>
      </c>
      <c r="W6197" t="s">
        <v>13489</v>
      </c>
      <c r="Z6197" t="s">
        <v>13486</v>
      </c>
      <c r="AA6197" t="s">
        <v>13487</v>
      </c>
      <c r="AD6197" t="s">
        <v>13488</v>
      </c>
      <c r="AE6197" t="s">
        <v>359</v>
      </c>
      <c r="AF6197">
        <v>33710</v>
      </c>
      <c r="AG6197" t="s">
        <v>338</v>
      </c>
      <c r="AH6197" t="s">
        <v>530</v>
      </c>
      <c r="AJ6197" t="s">
        <v>13489</v>
      </c>
      <c r="AL6197" t="s">
        <v>339</v>
      </c>
      <c r="AM6197">
        <v>1</v>
      </c>
      <c r="AN6197">
        <v>1</v>
      </c>
      <c r="AO6197">
        <v>14899</v>
      </c>
      <c r="AQ6197">
        <v>124468</v>
      </c>
      <c r="AR6197">
        <v>53920001</v>
      </c>
      <c r="AS6197" t="s">
        <v>42</v>
      </c>
      <c r="AT6197" t="s">
        <v>40</v>
      </c>
      <c r="AW6197" t="s">
        <v>343</v>
      </c>
      <c r="BY6197" t="s">
        <v>342</v>
      </c>
      <c r="EQ6197">
        <v>247476</v>
      </c>
      <c r="ER6197" t="s">
        <v>13490</v>
      </c>
      <c r="EV6197">
        <v>17290782</v>
      </c>
      <c r="EW6197">
        <v>928</v>
      </c>
      <c r="EX6197">
        <v>221648</v>
      </c>
      <c r="EY6197" t="s">
        <v>13491</v>
      </c>
      <c r="EZ6197">
        <v>1</v>
      </c>
      <c r="FC6197">
        <v>95384</v>
      </c>
      <c r="FD6197" t="s">
        <v>3530</v>
      </c>
    </row>
    <row r="6198" spans="1:160" x14ac:dyDescent="0.3">
      <c r="A6198" t="str">
        <f>VLOOKUP(B6198,Table2[],3,FALSE)</f>
        <v>Digital</v>
      </c>
      <c r="B6198" t="str">
        <f>IF(OR(ISNUMBER(FIND("QVC",Z6198)),ISNUMBER(FIND("QVC",AL6198))),"QVC",IF(OR(ISNUMBER(FIND("NCO",H6198)),ISNUMBER(FIND("NCO",Y6198))), "NCO", IF(AL6198="consumer","PMD.com",VLOOKUP(LEFT(H6198,2),Tables!$E$1:$F$11,2,FALSE))))</f>
        <v>PMD.com</v>
      </c>
      <c r="C6198">
        <f t="shared" si="291"/>
        <v>51090001</v>
      </c>
      <c r="D6198">
        <f t="shared" si="292"/>
        <v>1</v>
      </c>
      <c r="E6198" t="str">
        <f t="shared" ca="1" si="293"/>
        <v>MTD orders shipped</v>
      </c>
      <c r="F6198" t="s">
        <v>3539</v>
      </c>
      <c r="G6198" t="s">
        <v>335</v>
      </c>
      <c r="H6198" t="s">
        <v>13485</v>
      </c>
      <c r="I6198" s="6">
        <v>44014.477847222224</v>
      </c>
      <c r="J6198" t="s">
        <v>16</v>
      </c>
      <c r="K6198" s="6">
        <v>44014.747314814813</v>
      </c>
      <c r="M6198" t="s">
        <v>13486</v>
      </c>
      <c r="N6198" t="s">
        <v>13487</v>
      </c>
      <c r="Q6198" t="s">
        <v>13488</v>
      </c>
      <c r="R6198" t="s">
        <v>359</v>
      </c>
      <c r="S6198">
        <v>33710</v>
      </c>
      <c r="T6198" t="s">
        <v>338</v>
      </c>
      <c r="U6198" t="s">
        <v>530</v>
      </c>
      <c r="W6198" t="s">
        <v>13489</v>
      </c>
      <c r="Z6198" t="s">
        <v>13486</v>
      </c>
      <c r="AA6198" t="s">
        <v>13487</v>
      </c>
      <c r="AD6198" t="s">
        <v>13488</v>
      </c>
      <c r="AE6198" t="s">
        <v>359</v>
      </c>
      <c r="AF6198">
        <v>33710</v>
      </c>
      <c r="AG6198" t="s">
        <v>338</v>
      </c>
      <c r="AH6198" t="s">
        <v>530</v>
      </c>
      <c r="AJ6198" t="s">
        <v>13489</v>
      </c>
      <c r="AL6198" t="s">
        <v>339</v>
      </c>
      <c r="AM6198">
        <v>1</v>
      </c>
      <c r="AN6198">
        <v>1</v>
      </c>
      <c r="AO6198">
        <v>4885</v>
      </c>
      <c r="AQ6198">
        <v>124202</v>
      </c>
      <c r="AR6198">
        <v>51090001</v>
      </c>
      <c r="AS6198" t="s">
        <v>1986</v>
      </c>
      <c r="AT6198" t="s">
        <v>60</v>
      </c>
      <c r="AW6198" t="s">
        <v>340</v>
      </c>
      <c r="AX6198" t="s">
        <v>340</v>
      </c>
      <c r="AY6198" t="s">
        <v>357</v>
      </c>
      <c r="AZ6198" t="s">
        <v>361</v>
      </c>
      <c r="BY6198" t="s">
        <v>342</v>
      </c>
      <c r="EQ6198">
        <v>250831</v>
      </c>
      <c r="ER6198" t="s">
        <v>13490</v>
      </c>
      <c r="EV6198">
        <v>17290782</v>
      </c>
      <c r="EW6198">
        <v>928</v>
      </c>
      <c r="EX6198">
        <v>221648</v>
      </c>
      <c r="EY6198" t="s">
        <v>13491</v>
      </c>
      <c r="EZ6198">
        <v>1</v>
      </c>
      <c r="FC6198">
        <v>51090001</v>
      </c>
      <c r="FD6198" t="s">
        <v>60</v>
      </c>
    </row>
    <row r="6199" spans="1:160" x14ac:dyDescent="0.3">
      <c r="A6199" t="str">
        <f>VLOOKUP(B6199,Table2[],3,FALSE)</f>
        <v>Digital</v>
      </c>
      <c r="B6199" t="str">
        <f>IF(OR(ISNUMBER(FIND("QVC",Z6199)),ISNUMBER(FIND("QVC",AL6199))),"QVC",IF(OR(ISNUMBER(FIND("NCO",H6199)),ISNUMBER(FIND("NCO",Y6199))), "NCO", IF(AL6199="consumer","PMD.com",VLOOKUP(LEFT(H6199,2),Tables!$E$1:$F$11,2,FALSE))))</f>
        <v>PMD.com</v>
      </c>
      <c r="C6199">
        <f t="shared" si="291"/>
        <v>5354</v>
      </c>
      <c r="D6199">
        <f t="shared" si="292"/>
        <v>1</v>
      </c>
      <c r="E6199" t="str">
        <f t="shared" ca="1" si="293"/>
        <v>MTD orders shipped</v>
      </c>
      <c r="F6199" t="s">
        <v>3539</v>
      </c>
      <c r="G6199" t="s">
        <v>335</v>
      </c>
      <c r="H6199" t="s">
        <v>13485</v>
      </c>
      <c r="I6199" s="6">
        <v>44014.477847222224</v>
      </c>
      <c r="J6199" t="s">
        <v>16</v>
      </c>
      <c r="K6199" s="6">
        <v>44014.747314814813</v>
      </c>
      <c r="M6199" t="s">
        <v>13486</v>
      </c>
      <c r="N6199" t="s">
        <v>13487</v>
      </c>
      <c r="Q6199" t="s">
        <v>13488</v>
      </c>
      <c r="R6199" t="s">
        <v>359</v>
      </c>
      <c r="S6199">
        <v>33710</v>
      </c>
      <c r="T6199" t="s">
        <v>338</v>
      </c>
      <c r="U6199" t="s">
        <v>530</v>
      </c>
      <c r="W6199" t="s">
        <v>13489</v>
      </c>
      <c r="Z6199" t="s">
        <v>13486</v>
      </c>
      <c r="AA6199" t="s">
        <v>13487</v>
      </c>
      <c r="AD6199" t="s">
        <v>13488</v>
      </c>
      <c r="AE6199" t="s">
        <v>359</v>
      </c>
      <c r="AF6199">
        <v>33710</v>
      </c>
      <c r="AG6199" t="s">
        <v>338</v>
      </c>
      <c r="AH6199" t="s">
        <v>530</v>
      </c>
      <c r="AJ6199" t="s">
        <v>13489</v>
      </c>
      <c r="AL6199" t="s">
        <v>339</v>
      </c>
      <c r="AM6199">
        <v>1</v>
      </c>
      <c r="AN6199">
        <v>1</v>
      </c>
      <c r="AO6199">
        <v>5214</v>
      </c>
      <c r="AQ6199">
        <v>124518</v>
      </c>
      <c r="AR6199">
        <v>5354</v>
      </c>
      <c r="AS6199" t="s">
        <v>1753</v>
      </c>
      <c r="AT6199" t="s">
        <v>103</v>
      </c>
      <c r="AW6199" t="s">
        <v>340</v>
      </c>
      <c r="AX6199" t="s">
        <v>340</v>
      </c>
      <c r="AY6199" t="s">
        <v>351</v>
      </c>
      <c r="AZ6199" t="s">
        <v>415</v>
      </c>
      <c r="BY6199" t="s">
        <v>342</v>
      </c>
      <c r="EQ6199">
        <v>249176</v>
      </c>
      <c r="ER6199" t="s">
        <v>13490</v>
      </c>
      <c r="EV6199">
        <v>17290782</v>
      </c>
      <c r="EW6199">
        <v>928</v>
      </c>
      <c r="EX6199">
        <v>221648</v>
      </c>
      <c r="EY6199" t="s">
        <v>13491</v>
      </c>
      <c r="EZ6199">
        <v>1</v>
      </c>
      <c r="FC6199">
        <v>5354</v>
      </c>
      <c r="FD6199" t="s">
        <v>103</v>
      </c>
    </row>
    <row r="6200" spans="1:160" x14ac:dyDescent="0.3">
      <c r="A6200" t="str">
        <f>VLOOKUP(B6200,Table2[],3,FALSE)</f>
        <v>Digital</v>
      </c>
      <c r="B6200" t="str">
        <f>IF(OR(ISNUMBER(FIND("QVC",Z6200)),ISNUMBER(FIND("QVC",AL6200))),"QVC",IF(OR(ISNUMBER(FIND("NCO",H6200)),ISNUMBER(FIND("NCO",Y6200))), "NCO", IF(AL6200="consumer","PMD.com",VLOOKUP(LEFT(H6200,2),Tables!$E$1:$F$11,2,FALSE))))</f>
        <v>PMD.com</v>
      </c>
      <c r="C6200">
        <f t="shared" si="291"/>
        <v>51090001</v>
      </c>
      <c r="D6200">
        <f t="shared" si="292"/>
        <v>1</v>
      </c>
      <c r="E6200" t="str">
        <f t="shared" ca="1" si="293"/>
        <v>MTD orders shipped</v>
      </c>
      <c r="F6200" t="s">
        <v>3539</v>
      </c>
      <c r="G6200" t="s">
        <v>335</v>
      </c>
      <c r="H6200" t="s">
        <v>13492</v>
      </c>
      <c r="I6200" s="6">
        <v>44014.592835648145</v>
      </c>
      <c r="J6200" t="s">
        <v>16</v>
      </c>
      <c r="K6200" s="6">
        <v>44014.747650462959</v>
      </c>
      <c r="M6200" t="s">
        <v>13493</v>
      </c>
      <c r="N6200" t="s">
        <v>13494</v>
      </c>
      <c r="O6200" t="s">
        <v>13495</v>
      </c>
      <c r="Q6200" t="s">
        <v>1360</v>
      </c>
      <c r="R6200" t="s">
        <v>368</v>
      </c>
      <c r="S6200">
        <v>30030</v>
      </c>
      <c r="T6200" t="s">
        <v>338</v>
      </c>
      <c r="U6200" t="s">
        <v>530</v>
      </c>
      <c r="W6200" t="s">
        <v>13496</v>
      </c>
      <c r="Z6200" t="s">
        <v>13493</v>
      </c>
      <c r="AA6200" t="s">
        <v>13494</v>
      </c>
      <c r="AB6200" t="s">
        <v>13495</v>
      </c>
      <c r="AD6200" t="s">
        <v>1360</v>
      </c>
      <c r="AE6200" t="s">
        <v>368</v>
      </c>
      <c r="AF6200">
        <v>30030</v>
      </c>
      <c r="AG6200" t="s">
        <v>338</v>
      </c>
      <c r="AH6200" t="s">
        <v>530</v>
      </c>
      <c r="AJ6200" t="s">
        <v>13496</v>
      </c>
      <c r="AL6200" t="s">
        <v>339</v>
      </c>
      <c r="AM6200">
        <v>1</v>
      </c>
      <c r="AN6200">
        <v>1</v>
      </c>
      <c r="AO6200">
        <v>4885</v>
      </c>
      <c r="AQ6200">
        <v>124202</v>
      </c>
      <c r="AR6200">
        <v>51090001</v>
      </c>
      <c r="AS6200" t="s">
        <v>1986</v>
      </c>
      <c r="AT6200" t="s">
        <v>60</v>
      </c>
      <c r="AW6200" t="s">
        <v>340</v>
      </c>
      <c r="AX6200" t="s">
        <v>340</v>
      </c>
      <c r="AY6200" t="s">
        <v>357</v>
      </c>
      <c r="AZ6200" t="s">
        <v>361</v>
      </c>
      <c r="BY6200" t="s">
        <v>342</v>
      </c>
      <c r="EQ6200">
        <v>250831</v>
      </c>
      <c r="ER6200" t="s">
        <v>13497</v>
      </c>
      <c r="EV6200">
        <v>17291163</v>
      </c>
      <c r="EW6200">
        <v>928</v>
      </c>
      <c r="EX6200">
        <v>221727</v>
      </c>
      <c r="EY6200" t="s">
        <v>13498</v>
      </c>
      <c r="EZ6200">
        <v>1</v>
      </c>
      <c r="FC6200">
        <v>51090001</v>
      </c>
      <c r="FD6200" t="s">
        <v>60</v>
      </c>
    </row>
    <row r="6201" spans="1:160" x14ac:dyDescent="0.3">
      <c r="A6201" t="str">
        <f>VLOOKUP(B6201,Table2[],3,FALSE)</f>
        <v>Digital</v>
      </c>
      <c r="B6201" t="str">
        <f>IF(OR(ISNUMBER(FIND("QVC",Z6201)),ISNUMBER(FIND("QVC",AL6201))),"QVC",IF(OR(ISNUMBER(FIND("NCO",H6201)),ISNUMBER(FIND("NCO",Y6201))), "NCO", IF(AL6201="consumer","PMD.com",VLOOKUP(LEFT(H6201,2),Tables!$E$1:$F$11,2,FALSE))))</f>
        <v>PMD.com</v>
      </c>
      <c r="C6201">
        <f t="shared" si="291"/>
        <v>5342</v>
      </c>
      <c r="D6201">
        <f t="shared" si="292"/>
        <v>1</v>
      </c>
      <c r="E6201" t="str">
        <f t="shared" ca="1" si="293"/>
        <v>MTD orders shipped</v>
      </c>
      <c r="F6201" t="s">
        <v>3539</v>
      </c>
      <c r="G6201" t="s">
        <v>335</v>
      </c>
      <c r="H6201" t="s">
        <v>13492</v>
      </c>
      <c r="I6201" s="6">
        <v>44014.592835648145</v>
      </c>
      <c r="J6201" t="s">
        <v>16</v>
      </c>
      <c r="K6201" s="6">
        <v>44014.747650462959</v>
      </c>
      <c r="M6201" t="s">
        <v>13493</v>
      </c>
      <c r="N6201" t="s">
        <v>13494</v>
      </c>
      <c r="O6201" t="s">
        <v>13495</v>
      </c>
      <c r="Q6201" t="s">
        <v>1360</v>
      </c>
      <c r="R6201" t="s">
        <v>368</v>
      </c>
      <c r="S6201">
        <v>30030</v>
      </c>
      <c r="T6201" t="s">
        <v>338</v>
      </c>
      <c r="U6201" t="s">
        <v>530</v>
      </c>
      <c r="W6201" t="s">
        <v>13496</v>
      </c>
      <c r="Z6201" t="s">
        <v>13493</v>
      </c>
      <c r="AA6201" t="s">
        <v>13494</v>
      </c>
      <c r="AB6201" t="s">
        <v>13495</v>
      </c>
      <c r="AD6201" t="s">
        <v>1360</v>
      </c>
      <c r="AE6201" t="s">
        <v>368</v>
      </c>
      <c r="AF6201">
        <v>30030</v>
      </c>
      <c r="AG6201" t="s">
        <v>338</v>
      </c>
      <c r="AH6201" t="s">
        <v>530</v>
      </c>
      <c r="AJ6201" t="s">
        <v>13496</v>
      </c>
      <c r="AL6201" t="s">
        <v>339</v>
      </c>
      <c r="AM6201">
        <v>1</v>
      </c>
      <c r="AN6201">
        <v>1</v>
      </c>
      <c r="AO6201">
        <v>13280</v>
      </c>
      <c r="AQ6201">
        <v>123849</v>
      </c>
      <c r="AR6201">
        <v>5342</v>
      </c>
      <c r="AS6201" t="s">
        <v>1867</v>
      </c>
      <c r="AT6201" t="s">
        <v>149</v>
      </c>
      <c r="AW6201" t="s">
        <v>340</v>
      </c>
      <c r="AX6201" t="s">
        <v>340</v>
      </c>
      <c r="AY6201" t="s">
        <v>345</v>
      </c>
      <c r="AZ6201" t="s">
        <v>346</v>
      </c>
      <c r="BY6201" t="s">
        <v>342</v>
      </c>
      <c r="EQ6201">
        <v>244853</v>
      </c>
      <c r="ER6201" t="s">
        <v>13497</v>
      </c>
      <c r="EV6201">
        <v>17291163</v>
      </c>
      <c r="EW6201">
        <v>928</v>
      </c>
      <c r="EX6201">
        <v>221727</v>
      </c>
      <c r="EY6201" t="s">
        <v>13498</v>
      </c>
      <c r="EZ6201">
        <v>1</v>
      </c>
      <c r="FC6201">
        <v>5342</v>
      </c>
      <c r="FD6201" t="s">
        <v>149</v>
      </c>
    </row>
    <row r="6202" spans="1:160" x14ac:dyDescent="0.3">
      <c r="A6202" t="str">
        <f>VLOOKUP(B6202,Table2[],3,FALSE)</f>
        <v>Digital</v>
      </c>
      <c r="B6202" t="str">
        <f>IF(OR(ISNUMBER(FIND("QVC",Z6202)),ISNUMBER(FIND("QVC",AL6202))),"QVC",IF(OR(ISNUMBER(FIND("NCO",H6202)),ISNUMBER(FIND("NCO",Y6202))), "NCO", IF(AL6202="consumer","PMD.com",VLOOKUP(LEFT(H6202,2),Tables!$E$1:$F$11,2,FALSE))))</f>
        <v>PMD.com</v>
      </c>
      <c r="C6202">
        <f t="shared" si="291"/>
        <v>5341030</v>
      </c>
      <c r="D6202">
        <f t="shared" si="292"/>
        <v>1</v>
      </c>
      <c r="E6202" t="str">
        <f t="shared" ca="1" si="293"/>
        <v>MTD orders shipped</v>
      </c>
      <c r="F6202" t="s">
        <v>3539</v>
      </c>
      <c r="G6202" t="s">
        <v>335</v>
      </c>
      <c r="H6202" t="s">
        <v>13492</v>
      </c>
      <c r="I6202" s="6">
        <v>44014.592835648145</v>
      </c>
      <c r="J6202" t="s">
        <v>16</v>
      </c>
      <c r="K6202" s="6">
        <v>44014.747650462959</v>
      </c>
      <c r="M6202" t="s">
        <v>13493</v>
      </c>
      <c r="N6202" t="s">
        <v>13494</v>
      </c>
      <c r="O6202" t="s">
        <v>13495</v>
      </c>
      <c r="Q6202" t="s">
        <v>1360</v>
      </c>
      <c r="R6202" t="s">
        <v>368</v>
      </c>
      <c r="S6202">
        <v>30030</v>
      </c>
      <c r="T6202" t="s">
        <v>338</v>
      </c>
      <c r="U6202" t="s">
        <v>530</v>
      </c>
      <c r="W6202" t="s">
        <v>13496</v>
      </c>
      <c r="Z6202" t="s">
        <v>13493</v>
      </c>
      <c r="AA6202" t="s">
        <v>13494</v>
      </c>
      <c r="AB6202" t="s">
        <v>13495</v>
      </c>
      <c r="AD6202" t="s">
        <v>1360</v>
      </c>
      <c r="AE6202" t="s">
        <v>368</v>
      </c>
      <c r="AF6202">
        <v>30030</v>
      </c>
      <c r="AG6202" t="s">
        <v>338</v>
      </c>
      <c r="AH6202" t="s">
        <v>530</v>
      </c>
      <c r="AJ6202" t="s">
        <v>13496</v>
      </c>
      <c r="AL6202" t="s">
        <v>339</v>
      </c>
      <c r="AM6202">
        <v>1</v>
      </c>
      <c r="AN6202">
        <v>1</v>
      </c>
      <c r="AO6202">
        <v>12859</v>
      </c>
      <c r="AQ6202">
        <v>124642</v>
      </c>
      <c r="AR6202">
        <v>5341030</v>
      </c>
      <c r="AS6202" t="s">
        <v>925</v>
      </c>
      <c r="AT6202" t="s">
        <v>926</v>
      </c>
      <c r="AW6202" t="s">
        <v>366</v>
      </c>
      <c r="AX6202" t="s">
        <v>366</v>
      </c>
      <c r="AY6202" t="s">
        <v>345</v>
      </c>
      <c r="AZ6202" t="s">
        <v>346</v>
      </c>
      <c r="BY6202" t="s">
        <v>342</v>
      </c>
      <c r="EQ6202">
        <v>243275</v>
      </c>
      <c r="ER6202" t="s">
        <v>13497</v>
      </c>
      <c r="EV6202">
        <v>17291163</v>
      </c>
      <c r="EW6202">
        <v>928</v>
      </c>
      <c r="EX6202">
        <v>221727</v>
      </c>
      <c r="EY6202" t="s">
        <v>13498</v>
      </c>
      <c r="EZ6202">
        <v>1</v>
      </c>
      <c r="FC6202">
        <v>95378</v>
      </c>
      <c r="FD6202" t="s">
        <v>1045</v>
      </c>
    </row>
    <row r="6203" spans="1:160" x14ac:dyDescent="0.3">
      <c r="A6203" t="str">
        <f>VLOOKUP(B6203,Table2[],3,FALSE)</f>
        <v>Digital</v>
      </c>
      <c r="B6203" t="str">
        <f>IF(OR(ISNUMBER(FIND("QVC",Z6203)),ISNUMBER(FIND("QVC",AL6203))),"QVC",IF(OR(ISNUMBER(FIND("NCO",H6203)),ISNUMBER(FIND("NCO",Y6203))), "NCO", IF(AL6203="consumer","PMD.com",VLOOKUP(LEFT(H6203,2),Tables!$E$1:$F$11,2,FALSE))))</f>
        <v>PMD.com</v>
      </c>
      <c r="C6203">
        <f t="shared" si="291"/>
        <v>53440001</v>
      </c>
      <c r="D6203">
        <f t="shared" si="292"/>
        <v>1</v>
      </c>
      <c r="E6203" t="str">
        <f t="shared" ca="1" si="293"/>
        <v>MTD orders shipped</v>
      </c>
      <c r="F6203" t="s">
        <v>3539</v>
      </c>
      <c r="G6203" t="s">
        <v>335</v>
      </c>
      <c r="H6203" t="s">
        <v>13492</v>
      </c>
      <c r="I6203" s="6">
        <v>44014.592835648145</v>
      </c>
      <c r="J6203" t="s">
        <v>16</v>
      </c>
      <c r="K6203" s="6">
        <v>44014.747650462959</v>
      </c>
      <c r="M6203" t="s">
        <v>13493</v>
      </c>
      <c r="N6203" t="s">
        <v>13494</v>
      </c>
      <c r="O6203" t="s">
        <v>13495</v>
      </c>
      <c r="Q6203" t="s">
        <v>1360</v>
      </c>
      <c r="R6203" t="s">
        <v>368</v>
      </c>
      <c r="S6203">
        <v>30030</v>
      </c>
      <c r="T6203" t="s">
        <v>338</v>
      </c>
      <c r="U6203" t="s">
        <v>530</v>
      </c>
      <c r="W6203" t="s">
        <v>13496</v>
      </c>
      <c r="Z6203" t="s">
        <v>13493</v>
      </c>
      <c r="AA6203" t="s">
        <v>13494</v>
      </c>
      <c r="AB6203" t="s">
        <v>13495</v>
      </c>
      <c r="AD6203" t="s">
        <v>1360</v>
      </c>
      <c r="AE6203" t="s">
        <v>368</v>
      </c>
      <c r="AF6203">
        <v>30030</v>
      </c>
      <c r="AG6203" t="s">
        <v>338</v>
      </c>
      <c r="AH6203" t="s">
        <v>530</v>
      </c>
      <c r="AJ6203" t="s">
        <v>13496</v>
      </c>
      <c r="AL6203" t="s">
        <v>339</v>
      </c>
      <c r="AM6203">
        <v>1</v>
      </c>
      <c r="AN6203">
        <v>1</v>
      </c>
      <c r="AO6203">
        <v>7642</v>
      </c>
      <c r="AQ6203">
        <v>124700</v>
      </c>
      <c r="AR6203">
        <v>53440001</v>
      </c>
      <c r="AS6203" t="s">
        <v>1240</v>
      </c>
      <c r="AT6203" t="s">
        <v>116</v>
      </c>
      <c r="AW6203" t="s">
        <v>340</v>
      </c>
      <c r="AX6203" t="s">
        <v>340</v>
      </c>
      <c r="AY6203" t="s">
        <v>345</v>
      </c>
      <c r="AZ6203" t="s">
        <v>345</v>
      </c>
      <c r="BY6203" t="s">
        <v>342</v>
      </c>
      <c r="EQ6203">
        <v>252960</v>
      </c>
      <c r="ER6203" t="s">
        <v>13497</v>
      </c>
      <c r="EV6203">
        <v>17291163</v>
      </c>
      <c r="EW6203">
        <v>928</v>
      </c>
      <c r="EX6203">
        <v>221727</v>
      </c>
      <c r="EY6203" t="s">
        <v>13498</v>
      </c>
      <c r="EZ6203">
        <v>1</v>
      </c>
      <c r="FC6203">
        <v>53440001</v>
      </c>
      <c r="FD6203" t="s">
        <v>116</v>
      </c>
    </row>
    <row r="6204" spans="1:160" x14ac:dyDescent="0.3">
      <c r="A6204" t="str">
        <f>VLOOKUP(B6204,Table2[],3,FALSE)</f>
        <v>Digital</v>
      </c>
      <c r="B6204" t="str">
        <f>IF(OR(ISNUMBER(FIND("QVC",Z6204)),ISNUMBER(FIND("QVC",AL6204))),"QVC",IF(OR(ISNUMBER(FIND("NCO",H6204)),ISNUMBER(FIND("NCO",Y6204))), "NCO", IF(AL6204="consumer","PMD.com",VLOOKUP(LEFT(H6204,2),Tables!$E$1:$F$11,2,FALSE))))</f>
        <v>PMD.com</v>
      </c>
      <c r="C6204">
        <f t="shared" si="291"/>
        <v>51010010</v>
      </c>
      <c r="D6204">
        <f t="shared" si="292"/>
        <v>1</v>
      </c>
      <c r="E6204" t="str">
        <f t="shared" ca="1" si="293"/>
        <v>MTD orders shipped</v>
      </c>
      <c r="F6204" t="s">
        <v>3539</v>
      </c>
      <c r="G6204" t="s">
        <v>335</v>
      </c>
      <c r="H6204" t="s">
        <v>13492</v>
      </c>
      <c r="I6204" s="6">
        <v>44014.592835648145</v>
      </c>
      <c r="J6204" t="s">
        <v>16</v>
      </c>
      <c r="K6204" s="6">
        <v>44014.747650462959</v>
      </c>
      <c r="M6204" t="s">
        <v>13493</v>
      </c>
      <c r="N6204" t="s">
        <v>13494</v>
      </c>
      <c r="O6204" t="s">
        <v>13495</v>
      </c>
      <c r="Q6204" t="s">
        <v>1360</v>
      </c>
      <c r="R6204" t="s">
        <v>368</v>
      </c>
      <c r="S6204">
        <v>30030</v>
      </c>
      <c r="T6204" t="s">
        <v>338</v>
      </c>
      <c r="U6204" t="s">
        <v>530</v>
      </c>
      <c r="W6204" t="s">
        <v>13496</v>
      </c>
      <c r="Z6204" t="s">
        <v>13493</v>
      </c>
      <c r="AA6204" t="s">
        <v>13494</v>
      </c>
      <c r="AB6204" t="s">
        <v>13495</v>
      </c>
      <c r="AD6204" t="s">
        <v>1360</v>
      </c>
      <c r="AE6204" t="s">
        <v>368</v>
      </c>
      <c r="AF6204">
        <v>30030</v>
      </c>
      <c r="AG6204" t="s">
        <v>338</v>
      </c>
      <c r="AH6204" t="s">
        <v>530</v>
      </c>
      <c r="AJ6204" t="s">
        <v>13496</v>
      </c>
      <c r="AL6204" t="s">
        <v>339</v>
      </c>
      <c r="AM6204">
        <v>1</v>
      </c>
      <c r="AN6204">
        <v>1</v>
      </c>
      <c r="AO6204">
        <v>11922</v>
      </c>
      <c r="AQ6204">
        <v>125659</v>
      </c>
      <c r="AR6204">
        <v>51010010</v>
      </c>
      <c r="AS6204" t="s">
        <v>13142</v>
      </c>
      <c r="AT6204" t="s">
        <v>170</v>
      </c>
      <c r="AW6204" t="s">
        <v>343</v>
      </c>
      <c r="BY6204" t="s">
        <v>342</v>
      </c>
      <c r="EQ6204">
        <v>247973</v>
      </c>
      <c r="ER6204" t="s">
        <v>13497</v>
      </c>
      <c r="EV6204">
        <v>17291163</v>
      </c>
      <c r="EW6204">
        <v>928</v>
      </c>
      <c r="EX6204">
        <v>221727</v>
      </c>
      <c r="EY6204" t="s">
        <v>13498</v>
      </c>
      <c r="EZ6204">
        <v>1</v>
      </c>
      <c r="FC6204">
        <v>95378</v>
      </c>
      <c r="FD6204" t="s">
        <v>1045</v>
      </c>
    </row>
    <row r="6205" spans="1:160" x14ac:dyDescent="0.3">
      <c r="A6205" t="str">
        <f>VLOOKUP(B6205,Table2[],3,FALSE)</f>
        <v>Digital</v>
      </c>
      <c r="B6205" t="str">
        <f>IF(OR(ISNUMBER(FIND("QVC",Z6205)),ISNUMBER(FIND("QVC",AL6205))),"QVC",IF(OR(ISNUMBER(FIND("NCO",H6205)),ISNUMBER(FIND("NCO",Y6205))), "NCO", IF(AL6205="consumer","PMD.com",VLOOKUP(LEFT(H6205,2),Tables!$E$1:$F$11,2,FALSE))))</f>
        <v>PMD.com</v>
      </c>
      <c r="C6205">
        <f t="shared" si="291"/>
        <v>51090030</v>
      </c>
      <c r="D6205">
        <f t="shared" si="292"/>
        <v>1</v>
      </c>
      <c r="E6205" t="str">
        <f t="shared" ca="1" si="293"/>
        <v>MTD orders shipped</v>
      </c>
      <c r="F6205" t="s">
        <v>3539</v>
      </c>
      <c r="G6205" t="s">
        <v>335</v>
      </c>
      <c r="H6205" t="s">
        <v>13492</v>
      </c>
      <c r="I6205" s="6">
        <v>44014.592835648145</v>
      </c>
      <c r="J6205" t="s">
        <v>16</v>
      </c>
      <c r="K6205" s="6">
        <v>44014.747650462959</v>
      </c>
      <c r="M6205" t="s">
        <v>13493</v>
      </c>
      <c r="N6205" t="s">
        <v>13494</v>
      </c>
      <c r="O6205" t="s">
        <v>13495</v>
      </c>
      <c r="Q6205" t="s">
        <v>1360</v>
      </c>
      <c r="R6205" t="s">
        <v>368</v>
      </c>
      <c r="S6205">
        <v>30030</v>
      </c>
      <c r="T6205" t="s">
        <v>338</v>
      </c>
      <c r="U6205" t="s">
        <v>530</v>
      </c>
      <c r="W6205" t="s">
        <v>13496</v>
      </c>
      <c r="Z6205" t="s">
        <v>13493</v>
      </c>
      <c r="AA6205" t="s">
        <v>13494</v>
      </c>
      <c r="AB6205" t="s">
        <v>13495</v>
      </c>
      <c r="AD6205" t="s">
        <v>1360</v>
      </c>
      <c r="AE6205" t="s">
        <v>368</v>
      </c>
      <c r="AF6205">
        <v>30030</v>
      </c>
      <c r="AG6205" t="s">
        <v>338</v>
      </c>
      <c r="AH6205" t="s">
        <v>530</v>
      </c>
      <c r="AJ6205" t="s">
        <v>13496</v>
      </c>
      <c r="AL6205" t="s">
        <v>339</v>
      </c>
      <c r="AM6205">
        <v>1</v>
      </c>
      <c r="AN6205">
        <v>1</v>
      </c>
      <c r="AO6205">
        <v>6688</v>
      </c>
      <c r="AQ6205">
        <v>125960</v>
      </c>
      <c r="AR6205">
        <v>51090030</v>
      </c>
      <c r="AS6205" t="s">
        <v>3043</v>
      </c>
      <c r="AT6205" t="s">
        <v>628</v>
      </c>
      <c r="AW6205" t="s">
        <v>343</v>
      </c>
      <c r="BY6205" t="s">
        <v>342</v>
      </c>
      <c r="BZ6205" t="b">
        <v>0</v>
      </c>
      <c r="EQ6205">
        <v>243047</v>
      </c>
      <c r="ER6205" t="s">
        <v>13497</v>
      </c>
      <c r="EV6205">
        <v>17291163</v>
      </c>
      <c r="EW6205">
        <v>928</v>
      </c>
      <c r="EX6205">
        <v>221727</v>
      </c>
      <c r="EY6205" t="s">
        <v>13498</v>
      </c>
      <c r="EZ6205">
        <v>1</v>
      </c>
      <c r="FC6205">
        <v>95378</v>
      </c>
      <c r="FD6205" t="s">
        <v>1045</v>
      </c>
    </row>
    <row r="6206" spans="1:160" x14ac:dyDescent="0.3">
      <c r="A6206" t="str">
        <f>VLOOKUP(B6206,Table2[],3,FALSE)</f>
        <v>Digital</v>
      </c>
      <c r="B6206" t="str">
        <f>IF(OR(ISNUMBER(FIND("QVC",Z6206)),ISNUMBER(FIND("QVC",AL6206))),"QVC",IF(OR(ISNUMBER(FIND("NCO",H6206)),ISNUMBER(FIND("NCO",Y6206))), "NCO", IF(AL6206="consumer","PMD.com",VLOOKUP(LEFT(H6206,2),Tables!$E$1:$F$11,2,FALSE))))</f>
        <v>PMD.com</v>
      </c>
      <c r="C6206">
        <f t="shared" si="291"/>
        <v>5342</v>
      </c>
      <c r="D6206">
        <f t="shared" si="292"/>
        <v>1</v>
      </c>
      <c r="E6206" t="str">
        <f t="shared" ca="1" si="293"/>
        <v>shifted orders shipped</v>
      </c>
      <c r="F6206" t="s">
        <v>3539</v>
      </c>
      <c r="G6206" t="s">
        <v>335</v>
      </c>
      <c r="H6206" t="s">
        <v>13499</v>
      </c>
      <c r="I6206" s="6">
        <v>44008.53365740741</v>
      </c>
      <c r="J6206" t="s">
        <v>16</v>
      </c>
      <c r="K6206" s="6">
        <v>44014.74795138889</v>
      </c>
      <c r="M6206" t="s">
        <v>13500</v>
      </c>
      <c r="N6206" t="s">
        <v>13501</v>
      </c>
      <c r="O6206" t="s">
        <v>13502</v>
      </c>
      <c r="Q6206" t="s">
        <v>408</v>
      </c>
      <c r="R6206" t="s">
        <v>389</v>
      </c>
      <c r="S6206">
        <v>10128</v>
      </c>
      <c r="T6206" t="s">
        <v>338</v>
      </c>
      <c r="U6206" t="s">
        <v>530</v>
      </c>
      <c r="W6206" t="s">
        <v>13503</v>
      </c>
      <c r="Z6206" t="s">
        <v>13500</v>
      </c>
      <c r="AA6206" t="s">
        <v>13501</v>
      </c>
      <c r="AB6206" t="s">
        <v>13502</v>
      </c>
      <c r="AD6206" t="s">
        <v>408</v>
      </c>
      <c r="AE6206" t="s">
        <v>389</v>
      </c>
      <c r="AF6206">
        <v>10128</v>
      </c>
      <c r="AG6206" t="s">
        <v>338</v>
      </c>
      <c r="AH6206" t="s">
        <v>530</v>
      </c>
      <c r="AJ6206" t="s">
        <v>13503</v>
      </c>
      <c r="AL6206" t="s">
        <v>339</v>
      </c>
      <c r="AM6206">
        <v>1</v>
      </c>
      <c r="AN6206">
        <v>1</v>
      </c>
      <c r="AO6206">
        <v>13280</v>
      </c>
      <c r="AQ6206">
        <v>123849</v>
      </c>
      <c r="AR6206">
        <v>5342</v>
      </c>
      <c r="AS6206" t="s">
        <v>1746</v>
      </c>
      <c r="AT6206" t="s">
        <v>149</v>
      </c>
      <c r="AW6206" t="s">
        <v>340</v>
      </c>
      <c r="AX6206" t="s">
        <v>340</v>
      </c>
      <c r="AY6206" t="s">
        <v>345</v>
      </c>
      <c r="AZ6206" t="s">
        <v>346</v>
      </c>
      <c r="BY6206" t="s">
        <v>342</v>
      </c>
      <c r="EQ6206">
        <v>243408</v>
      </c>
      <c r="ER6206" t="s">
        <v>13504</v>
      </c>
      <c r="EV6206">
        <v>17284517</v>
      </c>
      <c r="EW6206">
        <v>928</v>
      </c>
      <c r="EX6206">
        <v>219011</v>
      </c>
      <c r="EY6206" t="s">
        <v>13505</v>
      </c>
      <c r="EZ6206">
        <v>1</v>
      </c>
      <c r="FC6206">
        <v>5342</v>
      </c>
      <c r="FD6206" t="s">
        <v>149</v>
      </c>
    </row>
    <row r="6207" spans="1:160" x14ac:dyDescent="0.3">
      <c r="A6207" t="str">
        <f>VLOOKUP(B6207,Table2[],3,FALSE)</f>
        <v>Digital</v>
      </c>
      <c r="B6207" t="str">
        <f>IF(OR(ISNUMBER(FIND("QVC",Z6207)),ISNUMBER(FIND("QVC",AL6207))),"QVC",IF(OR(ISNUMBER(FIND("NCO",H6207)),ISNUMBER(FIND("NCO",Y6207))), "NCO", IF(AL6207="consumer","PMD.com",VLOOKUP(LEFT(H6207,2),Tables!$E$1:$F$11,2,FALSE))))</f>
        <v>PMD.com</v>
      </c>
      <c r="C6207">
        <f t="shared" si="291"/>
        <v>5341</v>
      </c>
      <c r="D6207">
        <f t="shared" si="292"/>
        <v>1</v>
      </c>
      <c r="E6207" t="str">
        <f t="shared" ca="1" si="293"/>
        <v>shifted orders shipped</v>
      </c>
      <c r="F6207" t="s">
        <v>3539</v>
      </c>
      <c r="G6207" t="s">
        <v>335</v>
      </c>
      <c r="H6207" t="s">
        <v>13499</v>
      </c>
      <c r="I6207" s="6">
        <v>44008.53365740741</v>
      </c>
      <c r="J6207" t="s">
        <v>16</v>
      </c>
      <c r="K6207" s="6">
        <v>44014.74795138889</v>
      </c>
      <c r="M6207" t="s">
        <v>13500</v>
      </c>
      <c r="N6207" t="s">
        <v>13501</v>
      </c>
      <c r="O6207" t="s">
        <v>13502</v>
      </c>
      <c r="Q6207" t="s">
        <v>408</v>
      </c>
      <c r="R6207" t="s">
        <v>389</v>
      </c>
      <c r="S6207">
        <v>10128</v>
      </c>
      <c r="T6207" t="s">
        <v>338</v>
      </c>
      <c r="U6207" t="s">
        <v>530</v>
      </c>
      <c r="W6207" t="s">
        <v>13503</v>
      </c>
      <c r="Z6207" t="s">
        <v>13500</v>
      </c>
      <c r="AA6207" t="s">
        <v>13501</v>
      </c>
      <c r="AB6207" t="s">
        <v>13502</v>
      </c>
      <c r="AD6207" t="s">
        <v>408</v>
      </c>
      <c r="AE6207" t="s">
        <v>389</v>
      </c>
      <c r="AF6207">
        <v>10128</v>
      </c>
      <c r="AG6207" t="s">
        <v>338</v>
      </c>
      <c r="AH6207" t="s">
        <v>530</v>
      </c>
      <c r="AJ6207" t="s">
        <v>13503</v>
      </c>
      <c r="AL6207" t="s">
        <v>339</v>
      </c>
      <c r="AM6207">
        <v>1</v>
      </c>
      <c r="AN6207">
        <v>1</v>
      </c>
      <c r="AO6207">
        <v>15156</v>
      </c>
      <c r="AQ6207">
        <v>124187</v>
      </c>
      <c r="AR6207">
        <v>5341</v>
      </c>
      <c r="AS6207" t="s">
        <v>831</v>
      </c>
      <c r="AT6207" t="s">
        <v>82</v>
      </c>
      <c r="AW6207" t="s">
        <v>340</v>
      </c>
      <c r="AX6207" t="s">
        <v>340</v>
      </c>
      <c r="AY6207" t="s">
        <v>345</v>
      </c>
      <c r="AZ6207" t="s">
        <v>346</v>
      </c>
      <c r="BY6207" t="s">
        <v>342</v>
      </c>
      <c r="EQ6207">
        <v>244247</v>
      </c>
      <c r="ER6207" t="s">
        <v>13504</v>
      </c>
      <c r="EV6207">
        <v>17284517</v>
      </c>
      <c r="EW6207">
        <v>928</v>
      </c>
      <c r="EX6207">
        <v>219011</v>
      </c>
      <c r="EY6207" t="s">
        <v>13505</v>
      </c>
      <c r="EZ6207">
        <v>1</v>
      </c>
      <c r="FC6207">
        <v>95292</v>
      </c>
      <c r="FD6207" t="s">
        <v>511</v>
      </c>
    </row>
    <row r="6208" spans="1:160" x14ac:dyDescent="0.3">
      <c r="A6208" t="str">
        <f>VLOOKUP(B6208,Table2[],3,FALSE)</f>
        <v>Digital</v>
      </c>
      <c r="B6208" t="str">
        <f>IF(OR(ISNUMBER(FIND("QVC",Z6208)),ISNUMBER(FIND("QVC",AL6208))),"QVC",IF(OR(ISNUMBER(FIND("NCO",H6208)),ISNUMBER(FIND("NCO",Y6208))), "NCO", IF(AL6208="consumer","PMD.com",VLOOKUP(LEFT(H6208,2),Tables!$E$1:$F$11,2,FALSE))))</f>
        <v>PMD.com</v>
      </c>
      <c r="C6208">
        <f t="shared" si="291"/>
        <v>51090001</v>
      </c>
      <c r="D6208">
        <f t="shared" si="292"/>
        <v>1</v>
      </c>
      <c r="E6208" t="str">
        <f t="shared" ca="1" si="293"/>
        <v>shifted orders shipped</v>
      </c>
      <c r="F6208" t="s">
        <v>3539</v>
      </c>
      <c r="G6208" t="s">
        <v>335</v>
      </c>
      <c r="H6208" t="s">
        <v>13499</v>
      </c>
      <c r="I6208" s="6">
        <v>44008.53365740741</v>
      </c>
      <c r="J6208" t="s">
        <v>16</v>
      </c>
      <c r="K6208" s="6">
        <v>44014.74795138889</v>
      </c>
      <c r="M6208" t="s">
        <v>13500</v>
      </c>
      <c r="N6208" t="s">
        <v>13501</v>
      </c>
      <c r="O6208" t="s">
        <v>13502</v>
      </c>
      <c r="Q6208" t="s">
        <v>408</v>
      </c>
      <c r="R6208" t="s">
        <v>389</v>
      </c>
      <c r="S6208">
        <v>10128</v>
      </c>
      <c r="T6208" t="s">
        <v>338</v>
      </c>
      <c r="U6208" t="s">
        <v>530</v>
      </c>
      <c r="W6208" t="s">
        <v>13503</v>
      </c>
      <c r="Z6208" t="s">
        <v>13500</v>
      </c>
      <c r="AA6208" t="s">
        <v>13501</v>
      </c>
      <c r="AB6208" t="s">
        <v>13502</v>
      </c>
      <c r="AD6208" t="s">
        <v>408</v>
      </c>
      <c r="AE6208" t="s">
        <v>389</v>
      </c>
      <c r="AF6208">
        <v>10128</v>
      </c>
      <c r="AG6208" t="s">
        <v>338</v>
      </c>
      <c r="AH6208" t="s">
        <v>530</v>
      </c>
      <c r="AJ6208" t="s">
        <v>13503</v>
      </c>
      <c r="AL6208" t="s">
        <v>339</v>
      </c>
      <c r="AM6208">
        <v>1</v>
      </c>
      <c r="AN6208">
        <v>1</v>
      </c>
      <c r="AO6208">
        <v>4885</v>
      </c>
      <c r="AQ6208">
        <v>124202</v>
      </c>
      <c r="AR6208">
        <v>51090001</v>
      </c>
      <c r="AS6208" t="s">
        <v>1986</v>
      </c>
      <c r="AT6208" t="s">
        <v>60</v>
      </c>
      <c r="AW6208" t="s">
        <v>340</v>
      </c>
      <c r="AX6208" t="s">
        <v>340</v>
      </c>
      <c r="AY6208" t="s">
        <v>357</v>
      </c>
      <c r="AZ6208" t="s">
        <v>361</v>
      </c>
      <c r="BY6208" t="s">
        <v>342</v>
      </c>
      <c r="EQ6208">
        <v>250831</v>
      </c>
      <c r="ER6208" t="s">
        <v>13504</v>
      </c>
      <c r="EV6208">
        <v>17284517</v>
      </c>
      <c r="EW6208">
        <v>928</v>
      </c>
      <c r="EX6208">
        <v>219011</v>
      </c>
      <c r="EY6208" t="s">
        <v>13505</v>
      </c>
      <c r="EZ6208">
        <v>1</v>
      </c>
      <c r="FC6208">
        <v>95292</v>
      </c>
      <c r="FD6208" t="s">
        <v>511</v>
      </c>
    </row>
    <row r="6209" spans="1:160" x14ac:dyDescent="0.3">
      <c r="A6209" t="str">
        <f>VLOOKUP(B6209,Table2[],3,FALSE)</f>
        <v>Digital</v>
      </c>
      <c r="B6209" t="str">
        <f>IF(OR(ISNUMBER(FIND("QVC",Z6209)),ISNUMBER(FIND("QVC",AL6209))),"QVC",IF(OR(ISNUMBER(FIND("NCO",H6209)),ISNUMBER(FIND("NCO",Y6209))), "NCO", IF(AL6209="consumer","PMD.com",VLOOKUP(LEFT(H6209,2),Tables!$E$1:$F$11,2,FALSE))))</f>
        <v>PMD.com</v>
      </c>
      <c r="C6209">
        <f t="shared" si="291"/>
        <v>52430001</v>
      </c>
      <c r="D6209">
        <f t="shared" si="292"/>
        <v>1</v>
      </c>
      <c r="E6209" t="str">
        <f t="shared" ca="1" si="293"/>
        <v>shifted orders shipped</v>
      </c>
      <c r="F6209" t="s">
        <v>3539</v>
      </c>
      <c r="G6209" t="s">
        <v>335</v>
      </c>
      <c r="H6209" t="s">
        <v>13499</v>
      </c>
      <c r="I6209" s="6">
        <v>44008.53365740741</v>
      </c>
      <c r="J6209" t="s">
        <v>16</v>
      </c>
      <c r="K6209" s="6">
        <v>44014.74795138889</v>
      </c>
      <c r="M6209" t="s">
        <v>13500</v>
      </c>
      <c r="N6209" t="s">
        <v>13501</v>
      </c>
      <c r="O6209" t="s">
        <v>13502</v>
      </c>
      <c r="Q6209" t="s">
        <v>408</v>
      </c>
      <c r="R6209" t="s">
        <v>389</v>
      </c>
      <c r="S6209">
        <v>10128</v>
      </c>
      <c r="T6209" t="s">
        <v>338</v>
      </c>
      <c r="U6209" t="s">
        <v>530</v>
      </c>
      <c r="W6209" t="s">
        <v>13503</v>
      </c>
      <c r="Z6209" t="s">
        <v>13500</v>
      </c>
      <c r="AA6209" t="s">
        <v>13501</v>
      </c>
      <c r="AB6209" t="s">
        <v>13502</v>
      </c>
      <c r="AD6209" t="s">
        <v>408</v>
      </c>
      <c r="AE6209" t="s">
        <v>389</v>
      </c>
      <c r="AF6209">
        <v>10128</v>
      </c>
      <c r="AG6209" t="s">
        <v>338</v>
      </c>
      <c r="AH6209" t="s">
        <v>530</v>
      </c>
      <c r="AJ6209" t="s">
        <v>13503</v>
      </c>
      <c r="AL6209" t="s">
        <v>339</v>
      </c>
      <c r="AM6209">
        <v>1</v>
      </c>
      <c r="AN6209">
        <v>1</v>
      </c>
      <c r="AO6209">
        <v>12063</v>
      </c>
      <c r="AQ6209">
        <v>127155</v>
      </c>
      <c r="AR6209">
        <v>52430001</v>
      </c>
      <c r="AS6209" t="s">
        <v>927</v>
      </c>
      <c r="AT6209" t="s">
        <v>75</v>
      </c>
      <c r="AW6209" t="s">
        <v>340</v>
      </c>
      <c r="AX6209" t="s">
        <v>340</v>
      </c>
      <c r="AY6209" t="s">
        <v>357</v>
      </c>
      <c r="AZ6209" t="s">
        <v>363</v>
      </c>
      <c r="BY6209" t="s">
        <v>342</v>
      </c>
      <c r="EQ6209">
        <v>249990</v>
      </c>
      <c r="ER6209" t="s">
        <v>13504</v>
      </c>
      <c r="EV6209">
        <v>17284517</v>
      </c>
      <c r="EW6209">
        <v>928</v>
      </c>
      <c r="EX6209">
        <v>219011</v>
      </c>
      <c r="EY6209" t="s">
        <v>13505</v>
      </c>
      <c r="EZ6209">
        <v>1</v>
      </c>
      <c r="FC6209">
        <v>95292</v>
      </c>
      <c r="FD6209" t="s">
        <v>511</v>
      </c>
    </row>
    <row r="6210" spans="1:160" x14ac:dyDescent="0.3">
      <c r="A6210" t="str">
        <f>VLOOKUP(B6210,Table2[],3,FALSE)</f>
        <v>Digital</v>
      </c>
      <c r="B6210" t="str">
        <f>IF(OR(ISNUMBER(FIND("QVC",Z6210)),ISNUMBER(FIND("QVC",AL6210))),"QVC",IF(OR(ISNUMBER(FIND("NCO",H6210)),ISNUMBER(FIND("NCO",Y6210))), "NCO", IF(AL6210="consumer","PMD.com",VLOOKUP(LEFT(H6210,2),Tables!$E$1:$F$11,2,FALSE))))</f>
        <v>PMD.com</v>
      </c>
      <c r="C6210">
        <f t="shared" si="291"/>
        <v>51010001</v>
      </c>
      <c r="D6210">
        <f t="shared" si="292"/>
        <v>1</v>
      </c>
      <c r="E6210" t="str">
        <f t="shared" ca="1" si="293"/>
        <v>MTD orders shipped</v>
      </c>
      <c r="F6210" t="s">
        <v>3539</v>
      </c>
      <c r="G6210" t="s">
        <v>335</v>
      </c>
      <c r="H6210" t="s">
        <v>13506</v>
      </c>
      <c r="I6210" s="6">
        <v>44014.376400462963</v>
      </c>
      <c r="J6210" t="s">
        <v>16</v>
      </c>
      <c r="K6210" s="6">
        <v>44014.748217592591</v>
      </c>
      <c r="M6210" t="s">
        <v>13507</v>
      </c>
      <c r="N6210" t="s">
        <v>13508</v>
      </c>
      <c r="Q6210" t="s">
        <v>13509</v>
      </c>
      <c r="R6210" t="s">
        <v>364</v>
      </c>
      <c r="S6210" t="s">
        <v>13510</v>
      </c>
      <c r="T6210" t="s">
        <v>338</v>
      </c>
      <c r="U6210" t="s">
        <v>530</v>
      </c>
      <c r="W6210" t="s">
        <v>13511</v>
      </c>
      <c r="Z6210" t="s">
        <v>13507</v>
      </c>
      <c r="AA6210" t="s">
        <v>13508</v>
      </c>
      <c r="AD6210" t="s">
        <v>13509</v>
      </c>
      <c r="AE6210" t="s">
        <v>364</v>
      </c>
      <c r="AF6210" t="s">
        <v>13510</v>
      </c>
      <c r="AG6210" t="s">
        <v>338</v>
      </c>
      <c r="AH6210" t="s">
        <v>530</v>
      </c>
      <c r="AJ6210" t="s">
        <v>13511</v>
      </c>
      <c r="AL6210" t="s">
        <v>339</v>
      </c>
      <c r="AM6210">
        <v>1</v>
      </c>
      <c r="AN6210">
        <v>1</v>
      </c>
      <c r="AO6210">
        <v>8743</v>
      </c>
      <c r="AQ6210">
        <v>123868</v>
      </c>
      <c r="AR6210">
        <v>51010001</v>
      </c>
      <c r="AS6210" t="s">
        <v>48</v>
      </c>
      <c r="AT6210" t="s">
        <v>49</v>
      </c>
      <c r="AW6210" t="s">
        <v>340</v>
      </c>
      <c r="AX6210" t="s">
        <v>340</v>
      </c>
      <c r="AY6210" t="s">
        <v>357</v>
      </c>
      <c r="AZ6210" t="s">
        <v>363</v>
      </c>
      <c r="BY6210" t="s">
        <v>342</v>
      </c>
      <c r="EQ6210">
        <v>251450</v>
      </c>
      <c r="ER6210" t="s">
        <v>13512</v>
      </c>
      <c r="EV6210">
        <v>17290400</v>
      </c>
      <c r="EW6210">
        <v>928</v>
      </c>
      <c r="EX6210">
        <v>221591</v>
      </c>
      <c r="EY6210" t="s">
        <v>13513</v>
      </c>
      <c r="EZ6210">
        <v>1</v>
      </c>
      <c r="FC6210">
        <v>51010001</v>
      </c>
      <c r="FD6210" t="s">
        <v>49</v>
      </c>
    </row>
    <row r="6211" spans="1:160" x14ac:dyDescent="0.3">
      <c r="A6211" t="str">
        <f>VLOOKUP(B6211,Table2[],3,FALSE)</f>
        <v>Digital</v>
      </c>
      <c r="B6211" t="str">
        <f>IF(OR(ISNUMBER(FIND("QVC",Z6211)),ISNUMBER(FIND("QVC",AL6211))),"QVC",IF(OR(ISNUMBER(FIND("NCO",H6211)),ISNUMBER(FIND("NCO",Y6211))), "NCO", IF(AL6211="consumer","PMD.com",VLOOKUP(LEFT(H6211,2),Tables!$E$1:$F$11,2,FALSE))))</f>
        <v>PMD.com</v>
      </c>
      <c r="C6211">
        <f t="shared" si="291"/>
        <v>51090001</v>
      </c>
      <c r="D6211">
        <f t="shared" si="292"/>
        <v>1</v>
      </c>
      <c r="E6211" t="str">
        <f t="shared" ca="1" si="293"/>
        <v>MTD orders shipped</v>
      </c>
      <c r="F6211" t="s">
        <v>3539</v>
      </c>
      <c r="G6211" t="s">
        <v>335</v>
      </c>
      <c r="H6211" t="s">
        <v>13506</v>
      </c>
      <c r="I6211" s="6">
        <v>44014.376400462963</v>
      </c>
      <c r="J6211" t="s">
        <v>16</v>
      </c>
      <c r="K6211" s="6">
        <v>44014.748217592591</v>
      </c>
      <c r="M6211" t="s">
        <v>13507</v>
      </c>
      <c r="N6211" t="s">
        <v>13508</v>
      </c>
      <c r="Q6211" t="s">
        <v>13509</v>
      </c>
      <c r="R6211" t="s">
        <v>364</v>
      </c>
      <c r="S6211" t="s">
        <v>13510</v>
      </c>
      <c r="T6211" t="s">
        <v>338</v>
      </c>
      <c r="U6211" t="s">
        <v>530</v>
      </c>
      <c r="W6211" t="s">
        <v>13511</v>
      </c>
      <c r="Z6211" t="s">
        <v>13507</v>
      </c>
      <c r="AA6211" t="s">
        <v>13508</v>
      </c>
      <c r="AD6211" t="s">
        <v>13509</v>
      </c>
      <c r="AE6211" t="s">
        <v>364</v>
      </c>
      <c r="AF6211" t="s">
        <v>13510</v>
      </c>
      <c r="AG6211" t="s">
        <v>338</v>
      </c>
      <c r="AH6211" t="s">
        <v>530</v>
      </c>
      <c r="AJ6211" t="s">
        <v>13511</v>
      </c>
      <c r="AL6211" t="s">
        <v>339</v>
      </c>
      <c r="AM6211">
        <v>1</v>
      </c>
      <c r="AN6211">
        <v>1</v>
      </c>
      <c r="AO6211">
        <v>4885</v>
      </c>
      <c r="AQ6211">
        <v>124202</v>
      </c>
      <c r="AR6211">
        <v>51090001</v>
      </c>
      <c r="AS6211" t="s">
        <v>1986</v>
      </c>
      <c r="AT6211" t="s">
        <v>60</v>
      </c>
      <c r="AW6211" t="s">
        <v>340</v>
      </c>
      <c r="AX6211" t="s">
        <v>340</v>
      </c>
      <c r="AY6211" t="s">
        <v>357</v>
      </c>
      <c r="AZ6211" t="s">
        <v>361</v>
      </c>
      <c r="BY6211" t="s">
        <v>342</v>
      </c>
      <c r="EQ6211">
        <v>250831</v>
      </c>
      <c r="ER6211" t="s">
        <v>13512</v>
      </c>
      <c r="EV6211">
        <v>17290400</v>
      </c>
      <c r="EW6211">
        <v>928</v>
      </c>
      <c r="EX6211">
        <v>221591</v>
      </c>
      <c r="EY6211" t="s">
        <v>13513</v>
      </c>
      <c r="EZ6211">
        <v>1</v>
      </c>
      <c r="FC6211">
        <v>51090001</v>
      </c>
      <c r="FD6211" t="s">
        <v>60</v>
      </c>
    </row>
    <row r="6212" spans="1:160" x14ac:dyDescent="0.3">
      <c r="A6212" t="str">
        <f>VLOOKUP(B6212,Table2[],3,FALSE)</f>
        <v>Digital</v>
      </c>
      <c r="B6212" t="str">
        <f>IF(OR(ISNUMBER(FIND("QVC",Z6212)),ISNUMBER(FIND("QVC",AL6212))),"QVC",IF(OR(ISNUMBER(FIND("NCO",H6212)),ISNUMBER(FIND("NCO",Y6212))), "NCO", IF(AL6212="consumer","PMD.com",VLOOKUP(LEFT(H6212,2),Tables!$E$1:$F$11,2,FALSE))))</f>
        <v>PMD.com</v>
      </c>
      <c r="C6212">
        <f t="shared" si="291"/>
        <v>51090001</v>
      </c>
      <c r="D6212">
        <f t="shared" si="292"/>
        <v>1</v>
      </c>
      <c r="E6212" t="str">
        <f t="shared" ca="1" si="293"/>
        <v>MTD orders shipped</v>
      </c>
      <c r="F6212" t="s">
        <v>3539</v>
      </c>
      <c r="G6212" t="s">
        <v>335</v>
      </c>
      <c r="H6212" t="s">
        <v>13514</v>
      </c>
      <c r="I6212" s="6">
        <v>44014.605324074073</v>
      </c>
      <c r="J6212" t="s">
        <v>16</v>
      </c>
      <c r="K6212" s="6">
        <v>44014.748483796298</v>
      </c>
      <c r="M6212" t="s">
        <v>13515</v>
      </c>
      <c r="N6212" t="s">
        <v>13516</v>
      </c>
      <c r="Q6212" t="s">
        <v>459</v>
      </c>
      <c r="R6212" t="s">
        <v>359</v>
      </c>
      <c r="S6212" t="s">
        <v>13517</v>
      </c>
      <c r="T6212" t="s">
        <v>338</v>
      </c>
      <c r="U6212" t="s">
        <v>530</v>
      </c>
      <c r="W6212" t="s">
        <v>13518</v>
      </c>
      <c r="Z6212" t="s">
        <v>13515</v>
      </c>
      <c r="AA6212" t="s">
        <v>13516</v>
      </c>
      <c r="AD6212" t="s">
        <v>459</v>
      </c>
      <c r="AE6212" t="s">
        <v>359</v>
      </c>
      <c r="AF6212" t="s">
        <v>13517</v>
      </c>
      <c r="AG6212" t="s">
        <v>338</v>
      </c>
      <c r="AH6212" t="s">
        <v>530</v>
      </c>
      <c r="AJ6212" t="s">
        <v>13518</v>
      </c>
      <c r="AL6212" t="s">
        <v>339</v>
      </c>
      <c r="AM6212">
        <v>1</v>
      </c>
      <c r="AN6212">
        <v>1</v>
      </c>
      <c r="AO6212">
        <v>4885</v>
      </c>
      <c r="AQ6212">
        <v>124202</v>
      </c>
      <c r="AR6212">
        <v>51090001</v>
      </c>
      <c r="AS6212" t="s">
        <v>1986</v>
      </c>
      <c r="AT6212" t="s">
        <v>60</v>
      </c>
      <c r="AW6212" t="s">
        <v>340</v>
      </c>
      <c r="AX6212" t="s">
        <v>340</v>
      </c>
      <c r="AY6212" t="s">
        <v>357</v>
      </c>
      <c r="AZ6212" t="s">
        <v>361</v>
      </c>
      <c r="BY6212" t="s">
        <v>342</v>
      </c>
      <c r="EQ6212">
        <v>250831</v>
      </c>
      <c r="ER6212" t="s">
        <v>13519</v>
      </c>
      <c r="EV6212">
        <v>17291172</v>
      </c>
      <c r="EW6212">
        <v>928</v>
      </c>
      <c r="EX6212">
        <v>221737</v>
      </c>
      <c r="EY6212">
        <v>9.2748999964335493E+25</v>
      </c>
      <c r="EZ6212">
        <v>1</v>
      </c>
      <c r="FC6212">
        <v>51090001</v>
      </c>
      <c r="FD6212" t="s">
        <v>60</v>
      </c>
    </row>
    <row r="6213" spans="1:160" x14ac:dyDescent="0.3">
      <c r="A6213" t="str">
        <f>VLOOKUP(B6213,Table2[],3,FALSE)</f>
        <v>Digital</v>
      </c>
      <c r="B6213" t="str">
        <f>IF(OR(ISNUMBER(FIND("QVC",Z6213)),ISNUMBER(FIND("QVC",AL6213))),"QVC",IF(OR(ISNUMBER(FIND("NCO",H6213)),ISNUMBER(FIND("NCO",Y6213))), "NCO", IF(AL6213="consumer","PMD.com",VLOOKUP(LEFT(H6213,2),Tables!$E$1:$F$11,2,FALSE))))</f>
        <v>PMD.com</v>
      </c>
      <c r="C6213">
        <f t="shared" si="291"/>
        <v>51090001</v>
      </c>
      <c r="D6213">
        <f t="shared" si="292"/>
        <v>1</v>
      </c>
      <c r="E6213" t="str">
        <f t="shared" ca="1" si="293"/>
        <v>MTD orders shipped</v>
      </c>
      <c r="F6213" t="s">
        <v>3539</v>
      </c>
      <c r="G6213" t="s">
        <v>335</v>
      </c>
      <c r="H6213" t="s">
        <v>13520</v>
      </c>
      <c r="I6213" s="6">
        <v>44014.502939814818</v>
      </c>
      <c r="J6213" t="s">
        <v>16</v>
      </c>
      <c r="K6213" s="6">
        <v>44014.748923611114</v>
      </c>
      <c r="M6213" t="s">
        <v>13521</v>
      </c>
      <c r="N6213" t="s">
        <v>13522</v>
      </c>
      <c r="Q6213" t="s">
        <v>1098</v>
      </c>
      <c r="R6213" t="s">
        <v>360</v>
      </c>
      <c r="S6213">
        <v>27519</v>
      </c>
      <c r="T6213" t="s">
        <v>338</v>
      </c>
      <c r="U6213" t="s">
        <v>530</v>
      </c>
      <c r="W6213" t="s">
        <v>13523</v>
      </c>
      <c r="Z6213" t="s">
        <v>13521</v>
      </c>
      <c r="AA6213" t="s">
        <v>13522</v>
      </c>
      <c r="AD6213" t="s">
        <v>1098</v>
      </c>
      <c r="AE6213" t="s">
        <v>360</v>
      </c>
      <c r="AF6213">
        <v>27519</v>
      </c>
      <c r="AG6213" t="s">
        <v>338</v>
      </c>
      <c r="AH6213" t="s">
        <v>530</v>
      </c>
      <c r="AJ6213" t="s">
        <v>13523</v>
      </c>
      <c r="AL6213" t="s">
        <v>339</v>
      </c>
      <c r="AM6213">
        <v>1</v>
      </c>
      <c r="AN6213">
        <v>1</v>
      </c>
      <c r="AO6213">
        <v>4885</v>
      </c>
      <c r="AQ6213">
        <v>124202</v>
      </c>
      <c r="AR6213">
        <v>51090001</v>
      </c>
      <c r="AS6213" t="s">
        <v>1986</v>
      </c>
      <c r="AT6213" t="s">
        <v>60</v>
      </c>
      <c r="AW6213" t="s">
        <v>340</v>
      </c>
      <c r="AX6213" t="s">
        <v>340</v>
      </c>
      <c r="AY6213" t="s">
        <v>357</v>
      </c>
      <c r="AZ6213" t="s">
        <v>361</v>
      </c>
      <c r="BY6213" t="s">
        <v>342</v>
      </c>
      <c r="EQ6213">
        <v>250831</v>
      </c>
      <c r="ER6213" t="s">
        <v>13524</v>
      </c>
      <c r="EV6213">
        <v>17290802</v>
      </c>
      <c r="EW6213">
        <v>928</v>
      </c>
      <c r="EX6213">
        <v>221668</v>
      </c>
      <c r="EY6213">
        <v>9.2748999964335493E+25</v>
      </c>
      <c r="EZ6213">
        <v>1</v>
      </c>
      <c r="FC6213">
        <v>51090001</v>
      </c>
      <c r="FD6213" t="s">
        <v>60</v>
      </c>
    </row>
    <row r="6214" spans="1:160" x14ac:dyDescent="0.3">
      <c r="A6214" t="str">
        <f>VLOOKUP(B6214,Table2[],3,FALSE)</f>
        <v>Digital</v>
      </c>
      <c r="B6214" t="str">
        <f>IF(OR(ISNUMBER(FIND("QVC",Z6214)),ISNUMBER(FIND("QVC",AL6214))),"QVC",IF(OR(ISNUMBER(FIND("NCO",H6214)),ISNUMBER(FIND("NCO",Y6214))), "NCO", IF(AL6214="consumer","PMD.com",VLOOKUP(LEFT(H6214,2),Tables!$E$1:$F$11,2,FALSE))))</f>
        <v>PMD.com</v>
      </c>
      <c r="C6214">
        <f t="shared" si="291"/>
        <v>7869</v>
      </c>
      <c r="D6214">
        <f t="shared" si="292"/>
        <v>1</v>
      </c>
      <c r="E6214" t="str">
        <f t="shared" ca="1" si="293"/>
        <v>MTD orders shipped</v>
      </c>
      <c r="F6214" t="s">
        <v>3539</v>
      </c>
      <c r="G6214" t="s">
        <v>335</v>
      </c>
      <c r="H6214" t="s">
        <v>11030</v>
      </c>
      <c r="I6214" s="6">
        <v>44013.983240740738</v>
      </c>
      <c r="J6214" t="s">
        <v>16</v>
      </c>
      <c r="K6214" s="6">
        <v>44014.749178240738</v>
      </c>
      <c r="M6214" t="s">
        <v>13525</v>
      </c>
      <c r="N6214" t="s">
        <v>12123</v>
      </c>
      <c r="Q6214" t="s">
        <v>13526</v>
      </c>
      <c r="R6214" t="s">
        <v>365</v>
      </c>
      <c r="S6214">
        <v>91706</v>
      </c>
      <c r="T6214" t="s">
        <v>338</v>
      </c>
      <c r="U6214" t="s">
        <v>530</v>
      </c>
      <c r="W6214" t="s">
        <v>13527</v>
      </c>
      <c r="Z6214" t="s">
        <v>13525</v>
      </c>
      <c r="AA6214" t="s">
        <v>12123</v>
      </c>
      <c r="AD6214" t="s">
        <v>13526</v>
      </c>
      <c r="AE6214" t="s">
        <v>365</v>
      </c>
      <c r="AF6214">
        <v>91706</v>
      </c>
      <c r="AG6214" t="s">
        <v>338</v>
      </c>
      <c r="AH6214" t="s">
        <v>530</v>
      </c>
      <c r="AJ6214" t="s">
        <v>13527</v>
      </c>
      <c r="AL6214" t="s">
        <v>339</v>
      </c>
      <c r="AM6214">
        <v>1</v>
      </c>
      <c r="AN6214">
        <v>1</v>
      </c>
      <c r="AO6214">
        <v>196</v>
      </c>
      <c r="AQ6214">
        <v>127830</v>
      </c>
      <c r="AR6214">
        <v>7869</v>
      </c>
      <c r="AS6214" t="s">
        <v>771</v>
      </c>
      <c r="AT6214" t="s">
        <v>772</v>
      </c>
      <c r="AW6214" t="s">
        <v>349</v>
      </c>
      <c r="AX6214" t="s">
        <v>350</v>
      </c>
      <c r="AY6214" t="s">
        <v>554</v>
      </c>
      <c r="AZ6214">
        <v>0</v>
      </c>
      <c r="BY6214" t="s">
        <v>342</v>
      </c>
      <c r="EQ6214">
        <v>251116</v>
      </c>
      <c r="ER6214" t="s">
        <v>11031</v>
      </c>
      <c r="EV6214">
        <v>17290325</v>
      </c>
      <c r="EW6214">
        <v>928</v>
      </c>
      <c r="EX6214">
        <v>221517</v>
      </c>
      <c r="EY6214" t="s">
        <v>13528</v>
      </c>
      <c r="EZ6214">
        <v>1</v>
      </c>
      <c r="FC6214">
        <v>7869</v>
      </c>
      <c r="FD6214" t="s">
        <v>772</v>
      </c>
    </row>
    <row r="6215" spans="1:160" x14ac:dyDescent="0.3">
      <c r="A6215" t="str">
        <f>VLOOKUP(B6215,Table2[],3,FALSE)</f>
        <v>Digital</v>
      </c>
      <c r="B6215" t="str">
        <f>IF(OR(ISNUMBER(FIND("QVC",Z6215)),ISNUMBER(FIND("QVC",AL6215))),"QVC",IF(OR(ISNUMBER(FIND("NCO",H6215)),ISNUMBER(FIND("NCO",Y6215))), "NCO", IF(AL6215="consumer","PMD.com",VLOOKUP(LEFT(H6215,2),Tables!$E$1:$F$11,2,FALSE))))</f>
        <v>PMD.com</v>
      </c>
      <c r="C6215">
        <f t="shared" si="291"/>
        <v>53920001</v>
      </c>
      <c r="D6215">
        <f t="shared" si="292"/>
        <v>1</v>
      </c>
      <c r="E6215" t="str">
        <f t="shared" ca="1" si="293"/>
        <v>MTD orders shipped</v>
      </c>
      <c r="F6215" t="s">
        <v>3539</v>
      </c>
      <c r="G6215" t="s">
        <v>335</v>
      </c>
      <c r="H6215" t="s">
        <v>11030</v>
      </c>
      <c r="I6215" s="6">
        <v>44013.983240740738</v>
      </c>
      <c r="J6215" t="s">
        <v>16</v>
      </c>
      <c r="K6215" s="6">
        <v>44014.749178240738</v>
      </c>
      <c r="M6215" t="s">
        <v>13525</v>
      </c>
      <c r="N6215" t="s">
        <v>12123</v>
      </c>
      <c r="Q6215" t="s">
        <v>13526</v>
      </c>
      <c r="R6215" t="s">
        <v>365</v>
      </c>
      <c r="S6215">
        <v>91706</v>
      </c>
      <c r="T6215" t="s">
        <v>338</v>
      </c>
      <c r="U6215" t="s">
        <v>530</v>
      </c>
      <c r="W6215" t="s">
        <v>13527</v>
      </c>
      <c r="Z6215" t="s">
        <v>13525</v>
      </c>
      <c r="AA6215" t="s">
        <v>12123</v>
      </c>
      <c r="AD6215" t="s">
        <v>13526</v>
      </c>
      <c r="AE6215" t="s">
        <v>365</v>
      </c>
      <c r="AF6215">
        <v>91706</v>
      </c>
      <c r="AG6215" t="s">
        <v>338</v>
      </c>
      <c r="AH6215" t="s">
        <v>530</v>
      </c>
      <c r="AJ6215" t="s">
        <v>13527</v>
      </c>
      <c r="AL6215" t="s">
        <v>339</v>
      </c>
      <c r="AM6215">
        <v>1</v>
      </c>
      <c r="AN6215">
        <v>1</v>
      </c>
      <c r="AO6215">
        <v>14899</v>
      </c>
      <c r="AQ6215">
        <v>124468</v>
      </c>
      <c r="AR6215">
        <v>53920001</v>
      </c>
      <c r="AS6215" t="s">
        <v>42</v>
      </c>
      <c r="AT6215" t="s">
        <v>40</v>
      </c>
      <c r="AW6215" t="s">
        <v>343</v>
      </c>
      <c r="BY6215" t="s">
        <v>342</v>
      </c>
      <c r="EQ6215">
        <v>247476</v>
      </c>
      <c r="ER6215" t="s">
        <v>11031</v>
      </c>
      <c r="EV6215">
        <v>17290325</v>
      </c>
      <c r="EW6215">
        <v>928</v>
      </c>
      <c r="EX6215">
        <v>221517</v>
      </c>
      <c r="EY6215" t="s">
        <v>13528</v>
      </c>
      <c r="EZ6215">
        <v>1</v>
      </c>
      <c r="FC6215">
        <v>95385</v>
      </c>
      <c r="FD6215" t="s">
        <v>3531</v>
      </c>
    </row>
    <row r="6216" spans="1:160" x14ac:dyDescent="0.3">
      <c r="A6216" t="str">
        <f>VLOOKUP(B6216,Table2[],3,FALSE)</f>
        <v>Digital</v>
      </c>
      <c r="B6216" t="str">
        <f>IF(OR(ISNUMBER(FIND("QVC",Z6216)),ISNUMBER(FIND("QVC",AL6216))),"QVC",IF(OR(ISNUMBER(FIND("NCO",H6216)),ISNUMBER(FIND("NCO",Y6216))), "NCO", IF(AL6216="consumer","PMD.com",VLOOKUP(LEFT(H6216,2),Tables!$E$1:$F$11,2,FALSE))))</f>
        <v>PMD.com</v>
      </c>
      <c r="C6216">
        <f t="shared" si="291"/>
        <v>5341030</v>
      </c>
      <c r="D6216">
        <f t="shared" si="292"/>
        <v>1</v>
      </c>
      <c r="E6216" t="str">
        <f t="shared" ca="1" si="293"/>
        <v>MTD orders shipped</v>
      </c>
      <c r="F6216" t="s">
        <v>3539</v>
      </c>
      <c r="G6216" t="s">
        <v>335</v>
      </c>
      <c r="H6216" t="s">
        <v>11030</v>
      </c>
      <c r="I6216" s="6">
        <v>44013.983240740738</v>
      </c>
      <c r="J6216" t="s">
        <v>16</v>
      </c>
      <c r="K6216" s="6">
        <v>44014.749178240738</v>
      </c>
      <c r="M6216" t="s">
        <v>13525</v>
      </c>
      <c r="N6216" t="s">
        <v>12123</v>
      </c>
      <c r="Q6216" t="s">
        <v>13526</v>
      </c>
      <c r="R6216" t="s">
        <v>365</v>
      </c>
      <c r="S6216">
        <v>91706</v>
      </c>
      <c r="T6216" t="s">
        <v>338</v>
      </c>
      <c r="U6216" t="s">
        <v>530</v>
      </c>
      <c r="W6216" t="s">
        <v>13527</v>
      </c>
      <c r="Z6216" t="s">
        <v>13525</v>
      </c>
      <c r="AA6216" t="s">
        <v>12123</v>
      </c>
      <c r="AD6216" t="s">
        <v>13526</v>
      </c>
      <c r="AE6216" t="s">
        <v>365</v>
      </c>
      <c r="AF6216">
        <v>91706</v>
      </c>
      <c r="AG6216" t="s">
        <v>338</v>
      </c>
      <c r="AH6216" t="s">
        <v>530</v>
      </c>
      <c r="AJ6216" t="s">
        <v>13527</v>
      </c>
      <c r="AL6216" t="s">
        <v>339</v>
      </c>
      <c r="AM6216">
        <v>1</v>
      </c>
      <c r="AN6216">
        <v>1</v>
      </c>
      <c r="AO6216">
        <v>12859</v>
      </c>
      <c r="AQ6216">
        <v>124642</v>
      </c>
      <c r="AR6216">
        <v>5341030</v>
      </c>
      <c r="AS6216" t="s">
        <v>925</v>
      </c>
      <c r="AT6216" t="s">
        <v>926</v>
      </c>
      <c r="AW6216" t="s">
        <v>366</v>
      </c>
      <c r="AX6216" t="s">
        <v>366</v>
      </c>
      <c r="AY6216" t="s">
        <v>345</v>
      </c>
      <c r="AZ6216" t="s">
        <v>346</v>
      </c>
      <c r="BY6216" t="s">
        <v>342</v>
      </c>
      <c r="EQ6216">
        <v>243275</v>
      </c>
      <c r="ER6216" t="s">
        <v>11031</v>
      </c>
      <c r="EV6216">
        <v>17290325</v>
      </c>
      <c r="EW6216">
        <v>928</v>
      </c>
      <c r="EX6216">
        <v>221517</v>
      </c>
      <c r="EY6216" t="s">
        <v>13528</v>
      </c>
      <c r="EZ6216">
        <v>1</v>
      </c>
      <c r="FC6216">
        <v>95385</v>
      </c>
      <c r="FD6216" t="s">
        <v>3531</v>
      </c>
    </row>
    <row r="6217" spans="1:160" x14ac:dyDescent="0.3">
      <c r="A6217" t="str">
        <f>VLOOKUP(B6217,Table2[],3,FALSE)</f>
        <v>Digital</v>
      </c>
      <c r="B6217" t="str">
        <f>IF(OR(ISNUMBER(FIND("QVC",Z6217)),ISNUMBER(FIND("QVC",AL6217))),"QVC",IF(OR(ISNUMBER(FIND("NCO",H6217)),ISNUMBER(FIND("NCO",Y6217))), "NCO", IF(AL6217="consumer","PMD.com",VLOOKUP(LEFT(H6217,2),Tables!$E$1:$F$11,2,FALSE))))</f>
        <v>PMD.com</v>
      </c>
      <c r="C6217">
        <f t="shared" si="291"/>
        <v>5208</v>
      </c>
      <c r="D6217">
        <f t="shared" si="292"/>
        <v>4</v>
      </c>
      <c r="E6217" t="str">
        <f t="shared" ca="1" si="293"/>
        <v>MTD orders shipped</v>
      </c>
      <c r="F6217" t="s">
        <v>3539</v>
      </c>
      <c r="G6217" t="s">
        <v>335</v>
      </c>
      <c r="H6217" t="s">
        <v>11030</v>
      </c>
      <c r="I6217" s="6">
        <v>44013.983240740738</v>
      </c>
      <c r="J6217" t="s">
        <v>16</v>
      </c>
      <c r="K6217" s="6">
        <v>44014.749178240738</v>
      </c>
      <c r="M6217" t="s">
        <v>13525</v>
      </c>
      <c r="N6217" t="s">
        <v>12123</v>
      </c>
      <c r="Q6217" t="s">
        <v>13526</v>
      </c>
      <c r="R6217" t="s">
        <v>365</v>
      </c>
      <c r="S6217">
        <v>91706</v>
      </c>
      <c r="T6217" t="s">
        <v>338</v>
      </c>
      <c r="U6217" t="s">
        <v>530</v>
      </c>
      <c r="W6217" t="s">
        <v>13527</v>
      </c>
      <c r="Z6217" t="s">
        <v>13525</v>
      </c>
      <c r="AA6217" t="s">
        <v>12123</v>
      </c>
      <c r="AD6217" t="s">
        <v>13526</v>
      </c>
      <c r="AE6217" t="s">
        <v>365</v>
      </c>
      <c r="AF6217">
        <v>91706</v>
      </c>
      <c r="AG6217" t="s">
        <v>338</v>
      </c>
      <c r="AH6217" t="s">
        <v>530</v>
      </c>
      <c r="AJ6217" t="s">
        <v>13527</v>
      </c>
      <c r="AL6217" t="s">
        <v>339</v>
      </c>
      <c r="AM6217">
        <v>4</v>
      </c>
      <c r="AN6217">
        <v>4</v>
      </c>
      <c r="AO6217">
        <v>1406</v>
      </c>
      <c r="AQ6217">
        <v>124008</v>
      </c>
      <c r="AR6217">
        <v>5208</v>
      </c>
      <c r="AS6217" t="s">
        <v>51</v>
      </c>
      <c r="AT6217" t="s">
        <v>52</v>
      </c>
      <c r="AW6217" t="s">
        <v>340</v>
      </c>
      <c r="AX6217" t="s">
        <v>340</v>
      </c>
      <c r="AY6217" t="s">
        <v>419</v>
      </c>
      <c r="AZ6217" t="s">
        <v>420</v>
      </c>
      <c r="BY6217" t="s">
        <v>342</v>
      </c>
      <c r="EQ6217">
        <v>249094</v>
      </c>
      <c r="ER6217" t="s">
        <v>11031</v>
      </c>
      <c r="EV6217">
        <v>17290325</v>
      </c>
      <c r="EW6217">
        <v>928</v>
      </c>
      <c r="EX6217">
        <v>221517</v>
      </c>
      <c r="EY6217" t="s">
        <v>13528</v>
      </c>
      <c r="EZ6217">
        <v>1</v>
      </c>
      <c r="FC6217">
        <v>5208</v>
      </c>
      <c r="FD6217" t="s">
        <v>52</v>
      </c>
    </row>
    <row r="6218" spans="1:160" x14ac:dyDescent="0.3">
      <c r="A6218" t="str">
        <f>VLOOKUP(B6218,Table2[],3,FALSE)</f>
        <v>Digital</v>
      </c>
      <c r="B6218" t="str">
        <f>IF(OR(ISNUMBER(FIND("QVC",Z6218)),ISNUMBER(FIND("QVC",AL6218))),"QVC",IF(OR(ISNUMBER(FIND("NCO",H6218)),ISNUMBER(FIND("NCO",Y6218))), "NCO", IF(AL6218="consumer","PMD.com",VLOOKUP(LEFT(H6218,2),Tables!$E$1:$F$11,2,FALSE))))</f>
        <v>PMD.com</v>
      </c>
      <c r="C6218">
        <f t="shared" si="291"/>
        <v>5908</v>
      </c>
      <c r="D6218">
        <f t="shared" si="292"/>
        <v>2</v>
      </c>
      <c r="E6218" t="str">
        <f t="shared" ca="1" si="293"/>
        <v>MTD orders shipped</v>
      </c>
      <c r="F6218" t="s">
        <v>3539</v>
      </c>
      <c r="G6218" t="s">
        <v>335</v>
      </c>
      <c r="H6218" t="s">
        <v>11030</v>
      </c>
      <c r="I6218" s="6">
        <v>44013.983240740738</v>
      </c>
      <c r="J6218" t="s">
        <v>16</v>
      </c>
      <c r="K6218" s="6">
        <v>44014.749178240738</v>
      </c>
      <c r="M6218" t="s">
        <v>13525</v>
      </c>
      <c r="N6218" t="s">
        <v>12123</v>
      </c>
      <c r="Q6218" t="s">
        <v>13526</v>
      </c>
      <c r="R6218" t="s">
        <v>365</v>
      </c>
      <c r="S6218">
        <v>91706</v>
      </c>
      <c r="T6218" t="s">
        <v>338</v>
      </c>
      <c r="U6218" t="s">
        <v>530</v>
      </c>
      <c r="W6218" t="s">
        <v>13527</v>
      </c>
      <c r="Z6218" t="s">
        <v>13525</v>
      </c>
      <c r="AA6218" t="s">
        <v>12123</v>
      </c>
      <c r="AD6218" t="s">
        <v>13526</v>
      </c>
      <c r="AE6218" t="s">
        <v>365</v>
      </c>
      <c r="AF6218">
        <v>91706</v>
      </c>
      <c r="AG6218" t="s">
        <v>338</v>
      </c>
      <c r="AH6218" t="s">
        <v>530</v>
      </c>
      <c r="AJ6218" t="s">
        <v>13527</v>
      </c>
      <c r="AL6218" t="s">
        <v>339</v>
      </c>
      <c r="AM6218">
        <v>2</v>
      </c>
      <c r="AN6218">
        <v>2</v>
      </c>
      <c r="AO6218">
        <v>2488</v>
      </c>
      <c r="AQ6218">
        <v>124420</v>
      </c>
      <c r="AR6218">
        <v>5908</v>
      </c>
      <c r="AS6218" t="s">
        <v>46</v>
      </c>
      <c r="AT6218" t="s">
        <v>47</v>
      </c>
      <c r="AW6218" t="s">
        <v>352</v>
      </c>
      <c r="AX6218" t="s">
        <v>352</v>
      </c>
      <c r="AY6218" t="s">
        <v>353</v>
      </c>
      <c r="AZ6218" t="s">
        <v>385</v>
      </c>
      <c r="BY6218" t="s">
        <v>342</v>
      </c>
      <c r="EQ6218">
        <v>243067</v>
      </c>
      <c r="ER6218" t="s">
        <v>11031</v>
      </c>
      <c r="EV6218">
        <v>17290325</v>
      </c>
      <c r="EW6218">
        <v>928</v>
      </c>
      <c r="EX6218">
        <v>221517</v>
      </c>
      <c r="EY6218" t="s">
        <v>13528</v>
      </c>
      <c r="EZ6218">
        <v>1</v>
      </c>
      <c r="FC6218">
        <v>5908</v>
      </c>
      <c r="FD6218" t="s">
        <v>47</v>
      </c>
    </row>
    <row r="6219" spans="1:160" x14ac:dyDescent="0.3">
      <c r="A6219" t="str">
        <f>VLOOKUP(B6219,Table2[],3,FALSE)</f>
        <v>Digital</v>
      </c>
      <c r="B6219" t="str">
        <f>IF(OR(ISNUMBER(FIND("QVC",Z6219)),ISNUMBER(FIND("QVC",AL6219))),"QVC",IF(OR(ISNUMBER(FIND("NCO",H6219)),ISNUMBER(FIND("NCO",Y6219))), "NCO", IF(AL6219="consumer","PMD.com",VLOOKUP(LEFT(H6219,2),Tables!$E$1:$F$11,2,FALSE))))</f>
        <v>PMD.com</v>
      </c>
      <c r="C6219">
        <f t="shared" si="291"/>
        <v>52430001</v>
      </c>
      <c r="D6219">
        <f t="shared" si="292"/>
        <v>1</v>
      </c>
      <c r="E6219" t="str">
        <f t="shared" ca="1" si="293"/>
        <v>MTD orders shipped</v>
      </c>
      <c r="F6219" t="s">
        <v>3539</v>
      </c>
      <c r="G6219" t="s">
        <v>335</v>
      </c>
      <c r="H6219" t="s">
        <v>11030</v>
      </c>
      <c r="I6219" s="6">
        <v>44013.983240740738</v>
      </c>
      <c r="J6219" t="s">
        <v>16</v>
      </c>
      <c r="K6219" s="6">
        <v>44014.749178240738</v>
      </c>
      <c r="M6219" t="s">
        <v>13525</v>
      </c>
      <c r="N6219" t="s">
        <v>12123</v>
      </c>
      <c r="Q6219" t="s">
        <v>13526</v>
      </c>
      <c r="R6219" t="s">
        <v>365</v>
      </c>
      <c r="S6219">
        <v>91706</v>
      </c>
      <c r="T6219" t="s">
        <v>338</v>
      </c>
      <c r="U6219" t="s">
        <v>530</v>
      </c>
      <c r="W6219" t="s">
        <v>13527</v>
      </c>
      <c r="Z6219" t="s">
        <v>13525</v>
      </c>
      <c r="AA6219" t="s">
        <v>12123</v>
      </c>
      <c r="AD6219" t="s">
        <v>13526</v>
      </c>
      <c r="AE6219" t="s">
        <v>365</v>
      </c>
      <c r="AF6219">
        <v>91706</v>
      </c>
      <c r="AG6219" t="s">
        <v>338</v>
      </c>
      <c r="AH6219" t="s">
        <v>530</v>
      </c>
      <c r="AJ6219" t="s">
        <v>13527</v>
      </c>
      <c r="AL6219" t="s">
        <v>339</v>
      </c>
      <c r="AM6219">
        <v>1</v>
      </c>
      <c r="AN6219">
        <v>1</v>
      </c>
      <c r="AO6219">
        <v>12063</v>
      </c>
      <c r="AQ6219">
        <v>127155</v>
      </c>
      <c r="AR6219">
        <v>52430001</v>
      </c>
      <c r="AS6219" t="s">
        <v>9635</v>
      </c>
      <c r="AT6219" t="s">
        <v>75</v>
      </c>
      <c r="AW6219" t="s">
        <v>340</v>
      </c>
      <c r="AX6219" t="s">
        <v>340</v>
      </c>
      <c r="AY6219" t="s">
        <v>357</v>
      </c>
      <c r="AZ6219" t="s">
        <v>363</v>
      </c>
      <c r="BY6219" t="s">
        <v>342</v>
      </c>
      <c r="EQ6219">
        <v>252868</v>
      </c>
      <c r="ER6219" t="s">
        <v>11031</v>
      </c>
      <c r="EV6219">
        <v>17290325</v>
      </c>
      <c r="EW6219">
        <v>928</v>
      </c>
      <c r="EX6219">
        <v>221517</v>
      </c>
      <c r="EY6219" t="s">
        <v>13528</v>
      </c>
      <c r="EZ6219">
        <v>1</v>
      </c>
      <c r="FC6219">
        <v>95385</v>
      </c>
      <c r="FD6219" t="s">
        <v>3531</v>
      </c>
    </row>
    <row r="6220" spans="1:160" x14ac:dyDescent="0.3">
      <c r="A6220" t="str">
        <f>VLOOKUP(B6220,Table2[],3,FALSE)</f>
        <v>Digital</v>
      </c>
      <c r="B6220" t="str">
        <f>IF(OR(ISNUMBER(FIND("QVC",Z6220)),ISNUMBER(FIND("QVC",AL6220))),"QVC",IF(OR(ISNUMBER(FIND("NCO",H6220)),ISNUMBER(FIND("NCO",Y6220))), "NCO", IF(AL6220="consumer","PMD.com",VLOOKUP(LEFT(H6220,2),Tables!$E$1:$F$11,2,FALSE))))</f>
        <v>PMD.com</v>
      </c>
      <c r="C6220" t="str">
        <f t="shared" ref="C6220:C6283" si="294">AR6220</f>
        <v>53500001A</v>
      </c>
      <c r="D6220">
        <f t="shared" ref="D6220:D6283" si="295">AN6220</f>
        <v>2</v>
      </c>
      <c r="E6220" t="str">
        <f t="shared" ref="E6220:E6283" ca="1" si="296">IF(MONTH(TODAY())-MONTH(I6220)&gt;0,"shifted orders shipped","MTD orders shipped")</f>
        <v>MTD orders shipped</v>
      </c>
      <c r="F6220" t="s">
        <v>3539</v>
      </c>
      <c r="G6220" t="s">
        <v>335</v>
      </c>
      <c r="H6220" t="s">
        <v>11030</v>
      </c>
      <c r="I6220" s="6">
        <v>44013.983240740738</v>
      </c>
      <c r="J6220" t="s">
        <v>16</v>
      </c>
      <c r="K6220" s="6">
        <v>44014.749178240738</v>
      </c>
      <c r="M6220" t="s">
        <v>13525</v>
      </c>
      <c r="N6220" t="s">
        <v>12123</v>
      </c>
      <c r="Q6220" t="s">
        <v>13526</v>
      </c>
      <c r="R6220" t="s">
        <v>365</v>
      </c>
      <c r="S6220">
        <v>91706</v>
      </c>
      <c r="T6220" t="s">
        <v>338</v>
      </c>
      <c r="U6220" t="s">
        <v>530</v>
      </c>
      <c r="W6220" t="s">
        <v>13527</v>
      </c>
      <c r="Z6220" t="s">
        <v>13525</v>
      </c>
      <c r="AA6220" t="s">
        <v>12123</v>
      </c>
      <c r="AD6220" t="s">
        <v>13526</v>
      </c>
      <c r="AE6220" t="s">
        <v>365</v>
      </c>
      <c r="AF6220">
        <v>91706</v>
      </c>
      <c r="AG6220" t="s">
        <v>338</v>
      </c>
      <c r="AH6220" t="s">
        <v>530</v>
      </c>
      <c r="AJ6220" t="s">
        <v>13527</v>
      </c>
      <c r="AL6220" t="s">
        <v>339</v>
      </c>
      <c r="AM6220">
        <v>2</v>
      </c>
      <c r="AN6220">
        <v>2</v>
      </c>
      <c r="AO6220">
        <v>1690</v>
      </c>
      <c r="AQ6220">
        <v>125277</v>
      </c>
      <c r="AR6220" t="s">
        <v>1242</v>
      </c>
      <c r="AS6220" t="s">
        <v>1243</v>
      </c>
      <c r="AT6220" t="s">
        <v>1244</v>
      </c>
      <c r="AW6220" t="s">
        <v>349</v>
      </c>
      <c r="AX6220" t="s">
        <v>553</v>
      </c>
      <c r="AY6220" t="s">
        <v>345</v>
      </c>
      <c r="AZ6220">
        <v>0</v>
      </c>
      <c r="EQ6220">
        <v>251914</v>
      </c>
      <c r="ER6220" t="s">
        <v>11031</v>
      </c>
      <c r="EV6220">
        <v>17290325</v>
      </c>
      <c r="EW6220">
        <v>928</v>
      </c>
      <c r="EX6220">
        <v>221517</v>
      </c>
      <c r="EY6220" t="s">
        <v>13528</v>
      </c>
      <c r="EZ6220">
        <v>1</v>
      </c>
      <c r="FC6220" t="s">
        <v>1242</v>
      </c>
      <c r="FD6220" t="s">
        <v>1244</v>
      </c>
    </row>
    <row r="6221" spans="1:160" x14ac:dyDescent="0.3">
      <c r="A6221" t="str">
        <f>VLOOKUP(B6221,Table2[],3,FALSE)</f>
        <v>Digital</v>
      </c>
      <c r="B6221" t="str">
        <f>IF(OR(ISNUMBER(FIND("QVC",Z6221)),ISNUMBER(FIND("QVC",AL6221))),"QVC",IF(OR(ISNUMBER(FIND("NCO",H6221)),ISNUMBER(FIND("NCO",Y6221))), "NCO", IF(AL6221="consumer","PMD.com",VLOOKUP(LEFT(H6221,2),Tables!$E$1:$F$11,2,FALSE))))</f>
        <v>PMD.com</v>
      </c>
      <c r="C6221">
        <f t="shared" si="294"/>
        <v>7868</v>
      </c>
      <c r="D6221">
        <f t="shared" si="295"/>
        <v>1</v>
      </c>
      <c r="E6221" t="str">
        <f t="shared" ca="1" si="296"/>
        <v>MTD orders shipped</v>
      </c>
      <c r="F6221" t="s">
        <v>3539</v>
      </c>
      <c r="G6221" t="s">
        <v>335</v>
      </c>
      <c r="H6221" t="s">
        <v>11030</v>
      </c>
      <c r="I6221" s="6">
        <v>44013.983240740738</v>
      </c>
      <c r="J6221" t="s">
        <v>16</v>
      </c>
      <c r="K6221" s="6">
        <v>44014.749178240738</v>
      </c>
      <c r="M6221" t="s">
        <v>13525</v>
      </c>
      <c r="N6221" t="s">
        <v>12123</v>
      </c>
      <c r="Q6221" t="s">
        <v>13526</v>
      </c>
      <c r="R6221" t="s">
        <v>365</v>
      </c>
      <c r="S6221">
        <v>91706</v>
      </c>
      <c r="T6221" t="s">
        <v>338</v>
      </c>
      <c r="U6221" t="s">
        <v>530</v>
      </c>
      <c r="W6221" t="s">
        <v>13527</v>
      </c>
      <c r="Z6221" t="s">
        <v>13525</v>
      </c>
      <c r="AA6221" t="s">
        <v>12123</v>
      </c>
      <c r="AD6221" t="s">
        <v>13526</v>
      </c>
      <c r="AE6221" t="s">
        <v>365</v>
      </c>
      <c r="AF6221">
        <v>91706</v>
      </c>
      <c r="AG6221" t="s">
        <v>338</v>
      </c>
      <c r="AH6221" t="s">
        <v>530</v>
      </c>
      <c r="AJ6221" t="s">
        <v>13527</v>
      </c>
      <c r="AL6221" t="s">
        <v>339</v>
      </c>
      <c r="AM6221">
        <v>1</v>
      </c>
      <c r="AN6221">
        <v>1</v>
      </c>
      <c r="AO6221">
        <v>434</v>
      </c>
      <c r="AQ6221">
        <v>127765</v>
      </c>
      <c r="AR6221">
        <v>7868</v>
      </c>
      <c r="AS6221" t="s">
        <v>744</v>
      </c>
      <c r="AT6221" t="s">
        <v>745</v>
      </c>
      <c r="AW6221" t="s">
        <v>349</v>
      </c>
      <c r="AX6221" t="s">
        <v>553</v>
      </c>
      <c r="AY6221" t="s">
        <v>554</v>
      </c>
      <c r="AZ6221">
        <v>0</v>
      </c>
      <c r="BY6221" t="s">
        <v>342</v>
      </c>
      <c r="EQ6221">
        <v>251034</v>
      </c>
      <c r="ER6221" t="s">
        <v>11031</v>
      </c>
      <c r="EV6221">
        <v>17290325</v>
      </c>
      <c r="EW6221">
        <v>928</v>
      </c>
      <c r="EX6221">
        <v>221517</v>
      </c>
      <c r="EY6221" t="s">
        <v>13528</v>
      </c>
      <c r="EZ6221">
        <v>1</v>
      </c>
      <c r="FC6221">
        <v>7868</v>
      </c>
      <c r="FD6221" t="s">
        <v>745</v>
      </c>
    </row>
    <row r="6222" spans="1:160" x14ac:dyDescent="0.3">
      <c r="A6222" t="str">
        <f>VLOOKUP(B6222,Table2[],3,FALSE)</f>
        <v>Digital</v>
      </c>
      <c r="B6222" t="str">
        <f>IF(OR(ISNUMBER(FIND("QVC",Z6222)),ISNUMBER(FIND("QVC",AL6222))),"QVC",IF(OR(ISNUMBER(FIND("NCO",H6222)),ISNUMBER(FIND("NCO",Y6222))), "NCO", IF(AL6222="consumer","PMD.com",VLOOKUP(LEFT(H6222,2),Tables!$E$1:$F$11,2,FALSE))))</f>
        <v>PMD.com</v>
      </c>
      <c r="C6222">
        <f t="shared" si="294"/>
        <v>51090030</v>
      </c>
      <c r="D6222">
        <f t="shared" si="295"/>
        <v>1</v>
      </c>
      <c r="E6222" t="str">
        <f t="shared" ca="1" si="296"/>
        <v>MTD orders shipped</v>
      </c>
      <c r="F6222" t="s">
        <v>3539</v>
      </c>
      <c r="G6222" t="s">
        <v>335</v>
      </c>
      <c r="H6222" t="s">
        <v>11030</v>
      </c>
      <c r="I6222" s="6">
        <v>44013.983240740738</v>
      </c>
      <c r="J6222" t="s">
        <v>16</v>
      </c>
      <c r="K6222" s="6">
        <v>44014.749178240738</v>
      </c>
      <c r="M6222" t="s">
        <v>13525</v>
      </c>
      <c r="N6222" t="s">
        <v>12123</v>
      </c>
      <c r="Q6222" t="s">
        <v>13526</v>
      </c>
      <c r="R6222" t="s">
        <v>365</v>
      </c>
      <c r="S6222">
        <v>91706</v>
      </c>
      <c r="T6222" t="s">
        <v>338</v>
      </c>
      <c r="U6222" t="s">
        <v>530</v>
      </c>
      <c r="W6222" t="s">
        <v>13527</v>
      </c>
      <c r="Z6222" t="s">
        <v>13525</v>
      </c>
      <c r="AA6222" t="s">
        <v>12123</v>
      </c>
      <c r="AD6222" t="s">
        <v>13526</v>
      </c>
      <c r="AE6222" t="s">
        <v>365</v>
      </c>
      <c r="AF6222">
        <v>91706</v>
      </c>
      <c r="AG6222" t="s">
        <v>338</v>
      </c>
      <c r="AH6222" t="s">
        <v>530</v>
      </c>
      <c r="AJ6222" t="s">
        <v>13527</v>
      </c>
      <c r="AL6222" t="s">
        <v>339</v>
      </c>
      <c r="AM6222">
        <v>1</v>
      </c>
      <c r="AN6222">
        <v>1</v>
      </c>
      <c r="AO6222">
        <v>6688</v>
      </c>
      <c r="AQ6222">
        <v>125960</v>
      </c>
      <c r="AR6222">
        <v>51090030</v>
      </c>
      <c r="AS6222" t="s">
        <v>3043</v>
      </c>
      <c r="AT6222" t="s">
        <v>628</v>
      </c>
      <c r="AW6222" t="s">
        <v>343</v>
      </c>
      <c r="BY6222" t="s">
        <v>342</v>
      </c>
      <c r="BZ6222" t="b">
        <v>0</v>
      </c>
      <c r="EQ6222">
        <v>243047</v>
      </c>
      <c r="ER6222" t="s">
        <v>11031</v>
      </c>
      <c r="EV6222">
        <v>17290325</v>
      </c>
      <c r="EW6222">
        <v>928</v>
      </c>
      <c r="EX6222">
        <v>221517</v>
      </c>
      <c r="EY6222" t="s">
        <v>13528</v>
      </c>
      <c r="EZ6222">
        <v>1</v>
      </c>
      <c r="FC6222">
        <v>95385</v>
      </c>
      <c r="FD6222" t="s">
        <v>3531</v>
      </c>
    </row>
    <row r="6223" spans="1:160" x14ac:dyDescent="0.3">
      <c r="A6223" t="str">
        <f>VLOOKUP(B6223,Table2[],3,FALSE)</f>
        <v>Digital</v>
      </c>
      <c r="B6223" t="str">
        <f>IF(OR(ISNUMBER(FIND("QVC",Z6223)),ISNUMBER(FIND("QVC",AL6223))),"QVC",IF(OR(ISNUMBER(FIND("NCO",H6223)),ISNUMBER(FIND("NCO",Y6223))), "NCO", IF(AL6223="consumer","PMD.com",VLOOKUP(LEFT(H6223,2),Tables!$E$1:$F$11,2,FALSE))))</f>
        <v>PMD.com</v>
      </c>
      <c r="C6223">
        <f t="shared" si="294"/>
        <v>51090001</v>
      </c>
      <c r="D6223">
        <f t="shared" si="295"/>
        <v>1</v>
      </c>
      <c r="E6223" t="str">
        <f t="shared" ca="1" si="296"/>
        <v>shifted orders shipped</v>
      </c>
      <c r="F6223" t="s">
        <v>3539</v>
      </c>
      <c r="G6223" t="s">
        <v>335</v>
      </c>
      <c r="H6223" t="s">
        <v>13529</v>
      </c>
      <c r="I6223" s="6">
        <v>44008.533692129633</v>
      </c>
      <c r="J6223" t="s">
        <v>16</v>
      </c>
      <c r="K6223" s="6">
        <v>44014.749247685184</v>
      </c>
      <c r="M6223" t="s">
        <v>13530</v>
      </c>
      <c r="N6223" t="s">
        <v>13531</v>
      </c>
      <c r="Q6223" t="s">
        <v>11469</v>
      </c>
      <c r="R6223" t="s">
        <v>413</v>
      </c>
      <c r="S6223">
        <v>37909</v>
      </c>
      <c r="T6223" t="s">
        <v>338</v>
      </c>
      <c r="U6223" t="s">
        <v>530</v>
      </c>
      <c r="W6223" t="s">
        <v>13532</v>
      </c>
      <c r="Z6223" t="s">
        <v>13530</v>
      </c>
      <c r="AA6223" t="s">
        <v>13531</v>
      </c>
      <c r="AD6223" t="s">
        <v>11469</v>
      </c>
      <c r="AE6223" t="s">
        <v>413</v>
      </c>
      <c r="AF6223">
        <v>37909</v>
      </c>
      <c r="AG6223" t="s">
        <v>338</v>
      </c>
      <c r="AH6223" t="s">
        <v>530</v>
      </c>
      <c r="AJ6223" t="s">
        <v>13532</v>
      </c>
      <c r="AL6223" t="s">
        <v>339</v>
      </c>
      <c r="AM6223">
        <v>1</v>
      </c>
      <c r="AN6223">
        <v>1</v>
      </c>
      <c r="AO6223">
        <v>4885</v>
      </c>
      <c r="AQ6223">
        <v>124202</v>
      </c>
      <c r="AR6223">
        <v>51090001</v>
      </c>
      <c r="AS6223" t="s">
        <v>1986</v>
      </c>
      <c r="AT6223" t="s">
        <v>60</v>
      </c>
      <c r="AW6223" t="s">
        <v>340</v>
      </c>
      <c r="AX6223" t="s">
        <v>340</v>
      </c>
      <c r="AY6223" t="s">
        <v>357</v>
      </c>
      <c r="AZ6223" t="s">
        <v>361</v>
      </c>
      <c r="BY6223" t="s">
        <v>342</v>
      </c>
      <c r="EQ6223">
        <v>250831</v>
      </c>
      <c r="ER6223" t="s">
        <v>13533</v>
      </c>
      <c r="EV6223">
        <v>17284516</v>
      </c>
      <c r="EW6223">
        <v>928</v>
      </c>
      <c r="EX6223">
        <v>219010</v>
      </c>
      <c r="EY6223">
        <v>9.2748999964335493E+25</v>
      </c>
      <c r="EZ6223">
        <v>1</v>
      </c>
      <c r="FC6223">
        <v>51090001</v>
      </c>
      <c r="FD6223" t="s">
        <v>60</v>
      </c>
    </row>
    <row r="6224" spans="1:160" x14ac:dyDescent="0.3">
      <c r="A6224" t="str">
        <f>VLOOKUP(B6224,Table2[],3,FALSE)</f>
        <v>Digital</v>
      </c>
      <c r="B6224" t="str">
        <f>IF(OR(ISNUMBER(FIND("QVC",Z6224)),ISNUMBER(FIND("QVC",AL6224))),"QVC",IF(OR(ISNUMBER(FIND("NCO",H6224)),ISNUMBER(FIND("NCO",Y6224))), "NCO", IF(AL6224="consumer","PMD.com",VLOOKUP(LEFT(H6224,2),Tables!$E$1:$F$11,2,FALSE))))</f>
        <v>PMD.com</v>
      </c>
      <c r="C6224">
        <f t="shared" si="294"/>
        <v>52430001</v>
      </c>
      <c r="D6224">
        <f t="shared" si="295"/>
        <v>1</v>
      </c>
      <c r="E6224" t="str">
        <f t="shared" ca="1" si="296"/>
        <v>MTD orders shipped</v>
      </c>
      <c r="F6224" t="s">
        <v>3539</v>
      </c>
      <c r="G6224" t="s">
        <v>335</v>
      </c>
      <c r="H6224" t="s">
        <v>13534</v>
      </c>
      <c r="I6224" s="6">
        <v>44014.436782407407</v>
      </c>
      <c r="J6224" t="s">
        <v>16</v>
      </c>
      <c r="K6224" s="6">
        <v>44014.749976851854</v>
      </c>
      <c r="M6224" t="s">
        <v>13535</v>
      </c>
      <c r="N6224" t="s">
        <v>13536</v>
      </c>
      <c r="O6224" t="s">
        <v>875</v>
      </c>
      <c r="Q6224" t="s">
        <v>13537</v>
      </c>
      <c r="R6224" t="s">
        <v>403</v>
      </c>
      <c r="S6224" t="s">
        <v>13538</v>
      </c>
      <c r="T6224" t="s">
        <v>338</v>
      </c>
      <c r="U6224" t="s">
        <v>530</v>
      </c>
      <c r="W6224" t="s">
        <v>13539</v>
      </c>
      <c r="Z6224" t="s">
        <v>13535</v>
      </c>
      <c r="AA6224" t="s">
        <v>13536</v>
      </c>
      <c r="AB6224" t="s">
        <v>875</v>
      </c>
      <c r="AD6224" t="s">
        <v>13537</v>
      </c>
      <c r="AE6224" t="s">
        <v>403</v>
      </c>
      <c r="AF6224" t="s">
        <v>13538</v>
      </c>
      <c r="AG6224" t="s">
        <v>338</v>
      </c>
      <c r="AH6224" t="s">
        <v>530</v>
      </c>
      <c r="AJ6224" t="s">
        <v>13539</v>
      </c>
      <c r="AL6224" t="s">
        <v>339</v>
      </c>
      <c r="AM6224">
        <v>1</v>
      </c>
      <c r="AN6224">
        <v>1</v>
      </c>
      <c r="AO6224">
        <v>12063</v>
      </c>
      <c r="AQ6224">
        <v>127155</v>
      </c>
      <c r="AR6224">
        <v>52430001</v>
      </c>
      <c r="AS6224" t="s">
        <v>9635</v>
      </c>
      <c r="AT6224" t="s">
        <v>75</v>
      </c>
      <c r="AW6224" t="s">
        <v>340</v>
      </c>
      <c r="AX6224" t="s">
        <v>340</v>
      </c>
      <c r="AY6224" t="s">
        <v>357</v>
      </c>
      <c r="AZ6224" t="s">
        <v>363</v>
      </c>
      <c r="BY6224" t="s">
        <v>342</v>
      </c>
      <c r="EQ6224">
        <v>252868</v>
      </c>
      <c r="ER6224" t="s">
        <v>13540</v>
      </c>
      <c r="EV6224">
        <v>17290757</v>
      </c>
      <c r="EW6224">
        <v>928</v>
      </c>
      <c r="EX6224">
        <v>221621</v>
      </c>
      <c r="EY6224" t="s">
        <v>13541</v>
      </c>
      <c r="EZ6224">
        <v>1</v>
      </c>
      <c r="FC6224">
        <v>95384</v>
      </c>
      <c r="FD6224" t="s">
        <v>3530</v>
      </c>
    </row>
    <row r="6225" spans="1:160" x14ac:dyDescent="0.3">
      <c r="A6225" t="str">
        <f>VLOOKUP(B6225,Table2[],3,FALSE)</f>
        <v>Digital</v>
      </c>
      <c r="B6225" t="str">
        <f>IF(OR(ISNUMBER(FIND("QVC",Z6225)),ISNUMBER(FIND("QVC",AL6225))),"QVC",IF(OR(ISNUMBER(FIND("NCO",H6225)),ISNUMBER(FIND("NCO",Y6225))), "NCO", IF(AL6225="consumer","PMD.com",VLOOKUP(LEFT(H6225,2),Tables!$E$1:$F$11,2,FALSE))))</f>
        <v>PMD.com</v>
      </c>
      <c r="C6225" t="str">
        <f t="shared" si="294"/>
        <v>53500001A</v>
      </c>
      <c r="D6225">
        <f t="shared" si="295"/>
        <v>1</v>
      </c>
      <c r="E6225" t="str">
        <f t="shared" ca="1" si="296"/>
        <v>MTD orders shipped</v>
      </c>
      <c r="F6225" t="s">
        <v>3539</v>
      </c>
      <c r="G6225" t="s">
        <v>335</v>
      </c>
      <c r="H6225" t="s">
        <v>13534</v>
      </c>
      <c r="I6225" s="6">
        <v>44014.436782407407</v>
      </c>
      <c r="J6225" t="s">
        <v>16</v>
      </c>
      <c r="K6225" s="6">
        <v>44014.749976851854</v>
      </c>
      <c r="M6225" t="s">
        <v>13535</v>
      </c>
      <c r="N6225" t="s">
        <v>13536</v>
      </c>
      <c r="O6225" t="s">
        <v>875</v>
      </c>
      <c r="Q6225" t="s">
        <v>13537</v>
      </c>
      <c r="R6225" t="s">
        <v>403</v>
      </c>
      <c r="S6225" t="s">
        <v>13538</v>
      </c>
      <c r="T6225" t="s">
        <v>338</v>
      </c>
      <c r="U6225" t="s">
        <v>530</v>
      </c>
      <c r="W6225" t="s">
        <v>13539</v>
      </c>
      <c r="Z6225" t="s">
        <v>13535</v>
      </c>
      <c r="AA6225" t="s">
        <v>13536</v>
      </c>
      <c r="AB6225" t="s">
        <v>875</v>
      </c>
      <c r="AD6225" t="s">
        <v>13537</v>
      </c>
      <c r="AE6225" t="s">
        <v>403</v>
      </c>
      <c r="AF6225" t="s">
        <v>13538</v>
      </c>
      <c r="AG6225" t="s">
        <v>338</v>
      </c>
      <c r="AH6225" t="s">
        <v>530</v>
      </c>
      <c r="AJ6225" t="s">
        <v>13539</v>
      </c>
      <c r="AL6225" t="s">
        <v>339</v>
      </c>
      <c r="AM6225">
        <v>1</v>
      </c>
      <c r="AN6225">
        <v>1</v>
      </c>
      <c r="AO6225">
        <v>1690</v>
      </c>
      <c r="AQ6225">
        <v>125277</v>
      </c>
      <c r="AR6225" t="s">
        <v>1242</v>
      </c>
      <c r="AS6225" t="s">
        <v>1243</v>
      </c>
      <c r="AT6225" t="s">
        <v>1244</v>
      </c>
      <c r="AW6225" t="s">
        <v>349</v>
      </c>
      <c r="AX6225" t="s">
        <v>553</v>
      </c>
      <c r="AY6225" t="s">
        <v>345</v>
      </c>
      <c r="AZ6225">
        <v>0</v>
      </c>
      <c r="EQ6225">
        <v>251914</v>
      </c>
      <c r="ER6225" t="s">
        <v>13540</v>
      </c>
      <c r="EV6225">
        <v>17290757</v>
      </c>
      <c r="EW6225">
        <v>928</v>
      </c>
      <c r="EX6225">
        <v>221621</v>
      </c>
      <c r="EY6225" t="s">
        <v>13541</v>
      </c>
      <c r="EZ6225">
        <v>1</v>
      </c>
      <c r="FC6225" t="s">
        <v>1242</v>
      </c>
      <c r="FD6225" t="s">
        <v>1244</v>
      </c>
    </row>
    <row r="6226" spans="1:160" x14ac:dyDescent="0.3">
      <c r="A6226" t="str">
        <f>VLOOKUP(B6226,Table2[],3,FALSE)</f>
        <v>Digital</v>
      </c>
      <c r="B6226" t="str">
        <f>IF(OR(ISNUMBER(FIND("QVC",Z6226)),ISNUMBER(FIND("QVC",AL6226))),"QVC",IF(OR(ISNUMBER(FIND("NCO",H6226)),ISNUMBER(FIND("NCO",Y6226))), "NCO", IF(AL6226="consumer","PMD.com",VLOOKUP(LEFT(H6226,2),Tables!$E$1:$F$11,2,FALSE))))</f>
        <v>PMD.com</v>
      </c>
      <c r="C6226">
        <f t="shared" si="294"/>
        <v>51010001</v>
      </c>
      <c r="D6226">
        <f t="shared" si="295"/>
        <v>1</v>
      </c>
      <c r="E6226" t="str">
        <f t="shared" ca="1" si="296"/>
        <v>MTD orders shipped</v>
      </c>
      <c r="F6226" t="s">
        <v>3539</v>
      </c>
      <c r="G6226" t="s">
        <v>335</v>
      </c>
      <c r="H6226" t="s">
        <v>13534</v>
      </c>
      <c r="I6226" s="6">
        <v>44014.436782407407</v>
      </c>
      <c r="J6226" t="s">
        <v>16</v>
      </c>
      <c r="K6226" s="6">
        <v>44014.749976851854</v>
      </c>
      <c r="M6226" t="s">
        <v>13535</v>
      </c>
      <c r="N6226" t="s">
        <v>13536</v>
      </c>
      <c r="O6226" t="s">
        <v>875</v>
      </c>
      <c r="Q6226" t="s">
        <v>13537</v>
      </c>
      <c r="R6226" t="s">
        <v>403</v>
      </c>
      <c r="S6226" t="s">
        <v>13538</v>
      </c>
      <c r="T6226" t="s">
        <v>338</v>
      </c>
      <c r="U6226" t="s">
        <v>530</v>
      </c>
      <c r="W6226" t="s">
        <v>13539</v>
      </c>
      <c r="Z6226" t="s">
        <v>13535</v>
      </c>
      <c r="AA6226" t="s">
        <v>13536</v>
      </c>
      <c r="AB6226" t="s">
        <v>875</v>
      </c>
      <c r="AD6226" t="s">
        <v>13537</v>
      </c>
      <c r="AE6226" t="s">
        <v>403</v>
      </c>
      <c r="AF6226" t="s">
        <v>13538</v>
      </c>
      <c r="AG6226" t="s">
        <v>338</v>
      </c>
      <c r="AH6226" t="s">
        <v>530</v>
      </c>
      <c r="AJ6226" t="s">
        <v>13539</v>
      </c>
      <c r="AL6226" t="s">
        <v>339</v>
      </c>
      <c r="AM6226">
        <v>1</v>
      </c>
      <c r="AN6226">
        <v>1</v>
      </c>
      <c r="AO6226">
        <v>8743</v>
      </c>
      <c r="AQ6226">
        <v>123868</v>
      </c>
      <c r="AR6226">
        <v>51010001</v>
      </c>
      <c r="AS6226" t="s">
        <v>48</v>
      </c>
      <c r="AT6226" t="s">
        <v>49</v>
      </c>
      <c r="AW6226" t="s">
        <v>340</v>
      </c>
      <c r="AX6226" t="s">
        <v>340</v>
      </c>
      <c r="AY6226" t="s">
        <v>357</v>
      </c>
      <c r="AZ6226" t="s">
        <v>363</v>
      </c>
      <c r="BY6226" t="s">
        <v>342</v>
      </c>
      <c r="EQ6226">
        <v>251450</v>
      </c>
      <c r="ER6226" t="s">
        <v>13540</v>
      </c>
      <c r="EV6226">
        <v>17290757</v>
      </c>
      <c r="EW6226">
        <v>928</v>
      </c>
      <c r="EX6226">
        <v>221621</v>
      </c>
      <c r="EY6226" t="s">
        <v>13541</v>
      </c>
      <c r="EZ6226">
        <v>1</v>
      </c>
      <c r="FC6226">
        <v>51010001</v>
      </c>
      <c r="FD6226" t="s">
        <v>49</v>
      </c>
    </row>
    <row r="6227" spans="1:160" x14ac:dyDescent="0.3">
      <c r="A6227" t="str">
        <f>VLOOKUP(B6227,Table2[],3,FALSE)</f>
        <v>Digital</v>
      </c>
      <c r="B6227" t="str">
        <f>IF(OR(ISNUMBER(FIND("QVC",Z6227)),ISNUMBER(FIND("QVC",AL6227))),"QVC",IF(OR(ISNUMBER(FIND("NCO",H6227)),ISNUMBER(FIND("NCO",Y6227))), "NCO", IF(AL6227="consumer","PMD.com",VLOOKUP(LEFT(H6227,2),Tables!$E$1:$F$11,2,FALSE))))</f>
        <v>PMD.com</v>
      </c>
      <c r="C6227">
        <f t="shared" si="294"/>
        <v>53920001</v>
      </c>
      <c r="D6227">
        <f t="shared" si="295"/>
        <v>1</v>
      </c>
      <c r="E6227" t="str">
        <f t="shared" ca="1" si="296"/>
        <v>MTD orders shipped</v>
      </c>
      <c r="F6227" t="s">
        <v>3539</v>
      </c>
      <c r="G6227" t="s">
        <v>335</v>
      </c>
      <c r="H6227" t="s">
        <v>13534</v>
      </c>
      <c r="I6227" s="6">
        <v>44014.436782407407</v>
      </c>
      <c r="J6227" t="s">
        <v>16</v>
      </c>
      <c r="K6227" s="6">
        <v>44014.749976851854</v>
      </c>
      <c r="M6227" t="s">
        <v>13535</v>
      </c>
      <c r="N6227" t="s">
        <v>13536</v>
      </c>
      <c r="O6227" t="s">
        <v>875</v>
      </c>
      <c r="Q6227" t="s">
        <v>13537</v>
      </c>
      <c r="R6227" t="s">
        <v>403</v>
      </c>
      <c r="S6227" t="s">
        <v>13538</v>
      </c>
      <c r="T6227" t="s">
        <v>338</v>
      </c>
      <c r="U6227" t="s">
        <v>530</v>
      </c>
      <c r="W6227" t="s">
        <v>13539</v>
      </c>
      <c r="Z6227" t="s">
        <v>13535</v>
      </c>
      <c r="AA6227" t="s">
        <v>13536</v>
      </c>
      <c r="AB6227" t="s">
        <v>875</v>
      </c>
      <c r="AD6227" t="s">
        <v>13537</v>
      </c>
      <c r="AE6227" t="s">
        <v>403</v>
      </c>
      <c r="AF6227" t="s">
        <v>13538</v>
      </c>
      <c r="AG6227" t="s">
        <v>338</v>
      </c>
      <c r="AH6227" t="s">
        <v>530</v>
      </c>
      <c r="AJ6227" t="s">
        <v>13539</v>
      </c>
      <c r="AL6227" t="s">
        <v>339</v>
      </c>
      <c r="AM6227">
        <v>1</v>
      </c>
      <c r="AN6227">
        <v>1</v>
      </c>
      <c r="AO6227">
        <v>14899</v>
      </c>
      <c r="AQ6227">
        <v>124468</v>
      </c>
      <c r="AR6227">
        <v>53920001</v>
      </c>
      <c r="AS6227" t="s">
        <v>42</v>
      </c>
      <c r="AT6227" t="s">
        <v>40</v>
      </c>
      <c r="AW6227" t="s">
        <v>343</v>
      </c>
      <c r="BY6227" t="s">
        <v>342</v>
      </c>
      <c r="EQ6227">
        <v>247476</v>
      </c>
      <c r="ER6227" t="s">
        <v>13540</v>
      </c>
      <c r="EV6227">
        <v>17290757</v>
      </c>
      <c r="EW6227">
        <v>928</v>
      </c>
      <c r="EX6227">
        <v>221621</v>
      </c>
      <c r="EY6227" t="s">
        <v>13541</v>
      </c>
      <c r="EZ6227">
        <v>1</v>
      </c>
      <c r="FC6227">
        <v>95384</v>
      </c>
      <c r="FD6227" t="s">
        <v>3530</v>
      </c>
    </row>
    <row r="6228" spans="1:160" x14ac:dyDescent="0.3">
      <c r="A6228" t="str">
        <f>VLOOKUP(B6228,Table2[],3,FALSE)</f>
        <v>Digital</v>
      </c>
      <c r="B6228" t="str">
        <f>IF(OR(ISNUMBER(FIND("QVC",Z6228)),ISNUMBER(FIND("QVC",AL6228))),"QVC",IF(OR(ISNUMBER(FIND("NCO",H6228)),ISNUMBER(FIND("NCO",Y6228))), "NCO", IF(AL6228="consumer","PMD.com",VLOOKUP(LEFT(H6228,2),Tables!$E$1:$F$11,2,FALSE))))</f>
        <v>PMD.com</v>
      </c>
      <c r="C6228">
        <f t="shared" si="294"/>
        <v>51090001</v>
      </c>
      <c r="D6228">
        <f t="shared" si="295"/>
        <v>1</v>
      </c>
      <c r="E6228" t="str">
        <f t="shared" ca="1" si="296"/>
        <v>MTD orders shipped</v>
      </c>
      <c r="F6228" t="s">
        <v>3539</v>
      </c>
      <c r="G6228" t="s">
        <v>335</v>
      </c>
      <c r="H6228" t="s">
        <v>13534</v>
      </c>
      <c r="I6228" s="6">
        <v>44014.436782407407</v>
      </c>
      <c r="J6228" t="s">
        <v>16</v>
      </c>
      <c r="K6228" s="6">
        <v>44014.749976851854</v>
      </c>
      <c r="M6228" t="s">
        <v>13535</v>
      </c>
      <c r="N6228" t="s">
        <v>13536</v>
      </c>
      <c r="O6228" t="s">
        <v>875</v>
      </c>
      <c r="Q6228" t="s">
        <v>13537</v>
      </c>
      <c r="R6228" t="s">
        <v>403</v>
      </c>
      <c r="S6228" t="s">
        <v>13538</v>
      </c>
      <c r="T6228" t="s">
        <v>338</v>
      </c>
      <c r="U6228" t="s">
        <v>530</v>
      </c>
      <c r="W6228" t="s">
        <v>13539</v>
      </c>
      <c r="Z6228" t="s">
        <v>13535</v>
      </c>
      <c r="AA6228" t="s">
        <v>13536</v>
      </c>
      <c r="AB6228" t="s">
        <v>875</v>
      </c>
      <c r="AD6228" t="s">
        <v>13537</v>
      </c>
      <c r="AE6228" t="s">
        <v>403</v>
      </c>
      <c r="AF6228" t="s">
        <v>13538</v>
      </c>
      <c r="AG6228" t="s">
        <v>338</v>
      </c>
      <c r="AH6228" t="s">
        <v>530</v>
      </c>
      <c r="AJ6228" t="s">
        <v>13539</v>
      </c>
      <c r="AL6228" t="s">
        <v>339</v>
      </c>
      <c r="AM6228">
        <v>1</v>
      </c>
      <c r="AN6228">
        <v>1</v>
      </c>
      <c r="AO6228">
        <v>4885</v>
      </c>
      <c r="AQ6228">
        <v>124202</v>
      </c>
      <c r="AR6228">
        <v>51090001</v>
      </c>
      <c r="AS6228" t="s">
        <v>1986</v>
      </c>
      <c r="AT6228" t="s">
        <v>60</v>
      </c>
      <c r="AW6228" t="s">
        <v>340</v>
      </c>
      <c r="AX6228" t="s">
        <v>340</v>
      </c>
      <c r="AY6228" t="s">
        <v>357</v>
      </c>
      <c r="AZ6228" t="s">
        <v>361</v>
      </c>
      <c r="BY6228" t="s">
        <v>342</v>
      </c>
      <c r="EQ6228">
        <v>250831</v>
      </c>
      <c r="ER6228" t="s">
        <v>13540</v>
      </c>
      <c r="EV6228">
        <v>17290757</v>
      </c>
      <c r="EW6228">
        <v>928</v>
      </c>
      <c r="EX6228">
        <v>221621</v>
      </c>
      <c r="EY6228" t="s">
        <v>13541</v>
      </c>
      <c r="EZ6228">
        <v>1</v>
      </c>
      <c r="FC6228">
        <v>51090001</v>
      </c>
      <c r="FD6228" t="s">
        <v>60</v>
      </c>
    </row>
    <row r="6229" spans="1:160" x14ac:dyDescent="0.3">
      <c r="A6229" t="str">
        <f>VLOOKUP(B6229,Table2[],3,FALSE)</f>
        <v>Digital</v>
      </c>
      <c r="B6229" t="str">
        <f>IF(OR(ISNUMBER(FIND("QVC",Z6229)),ISNUMBER(FIND("QVC",AL6229))),"QVC",IF(OR(ISNUMBER(FIND("NCO",H6229)),ISNUMBER(FIND("NCO",Y6229))), "NCO", IF(AL6229="consumer","PMD.com",VLOOKUP(LEFT(H6229,2),Tables!$E$1:$F$11,2,FALSE))))</f>
        <v>PMD.com</v>
      </c>
      <c r="C6229">
        <f t="shared" si="294"/>
        <v>55340001</v>
      </c>
      <c r="D6229">
        <f t="shared" si="295"/>
        <v>1</v>
      </c>
      <c r="E6229" t="str">
        <f t="shared" ca="1" si="296"/>
        <v>MTD orders shipped</v>
      </c>
      <c r="F6229" t="s">
        <v>3539</v>
      </c>
      <c r="G6229" t="s">
        <v>335</v>
      </c>
      <c r="H6229" t="s">
        <v>13534</v>
      </c>
      <c r="I6229" s="6">
        <v>44014.436782407407</v>
      </c>
      <c r="J6229" t="s">
        <v>16</v>
      </c>
      <c r="K6229" s="6">
        <v>44014.749976851854</v>
      </c>
      <c r="M6229" t="s">
        <v>13535</v>
      </c>
      <c r="N6229" t="s">
        <v>13536</v>
      </c>
      <c r="O6229" t="s">
        <v>875</v>
      </c>
      <c r="Q6229" t="s">
        <v>13537</v>
      </c>
      <c r="R6229" t="s">
        <v>403</v>
      </c>
      <c r="S6229" t="s">
        <v>13538</v>
      </c>
      <c r="T6229" t="s">
        <v>338</v>
      </c>
      <c r="U6229" t="s">
        <v>530</v>
      </c>
      <c r="W6229" t="s">
        <v>13539</v>
      </c>
      <c r="Z6229" t="s">
        <v>13535</v>
      </c>
      <c r="AA6229" t="s">
        <v>13536</v>
      </c>
      <c r="AB6229" t="s">
        <v>875</v>
      </c>
      <c r="AD6229" t="s">
        <v>13537</v>
      </c>
      <c r="AE6229" t="s">
        <v>403</v>
      </c>
      <c r="AF6229" t="s">
        <v>13538</v>
      </c>
      <c r="AG6229" t="s">
        <v>338</v>
      </c>
      <c r="AH6229" t="s">
        <v>530</v>
      </c>
      <c r="AJ6229" t="s">
        <v>13539</v>
      </c>
      <c r="AL6229" t="s">
        <v>339</v>
      </c>
      <c r="AM6229">
        <v>1</v>
      </c>
      <c r="AN6229">
        <v>1</v>
      </c>
      <c r="AO6229">
        <v>8241</v>
      </c>
      <c r="AQ6229">
        <v>124480</v>
      </c>
      <c r="AR6229">
        <v>55340001</v>
      </c>
      <c r="AS6229" t="s">
        <v>1955</v>
      </c>
      <c r="AT6229" t="s">
        <v>71</v>
      </c>
      <c r="AW6229" t="s">
        <v>343</v>
      </c>
      <c r="BY6229" t="s">
        <v>342</v>
      </c>
      <c r="EQ6229">
        <v>249139</v>
      </c>
      <c r="ER6229" t="s">
        <v>13540</v>
      </c>
      <c r="EV6229">
        <v>17290757</v>
      </c>
      <c r="EW6229">
        <v>928</v>
      </c>
      <c r="EX6229">
        <v>221621</v>
      </c>
      <c r="EY6229" t="s">
        <v>13541</v>
      </c>
      <c r="EZ6229">
        <v>1</v>
      </c>
      <c r="FC6229">
        <v>55340001</v>
      </c>
      <c r="FD6229" t="s">
        <v>71</v>
      </c>
    </row>
    <row r="6230" spans="1:160" x14ac:dyDescent="0.3">
      <c r="A6230" t="str">
        <f>VLOOKUP(B6230,Table2[],3,FALSE)</f>
        <v>Digital</v>
      </c>
      <c r="B6230" t="str">
        <f>IF(OR(ISNUMBER(FIND("QVC",Z6230)),ISNUMBER(FIND("QVC",AL6230))),"QVC",IF(OR(ISNUMBER(FIND("NCO",H6230)),ISNUMBER(FIND("NCO",Y6230))), "NCO", IF(AL6230="consumer","PMD.com",VLOOKUP(LEFT(H6230,2),Tables!$E$1:$F$11,2,FALSE))))</f>
        <v>PMD.com</v>
      </c>
      <c r="C6230">
        <f t="shared" si="294"/>
        <v>51090030</v>
      </c>
      <c r="D6230">
        <f t="shared" si="295"/>
        <v>1</v>
      </c>
      <c r="E6230" t="str">
        <f t="shared" ca="1" si="296"/>
        <v>MTD orders shipped</v>
      </c>
      <c r="F6230" t="s">
        <v>3539</v>
      </c>
      <c r="G6230" t="s">
        <v>335</v>
      </c>
      <c r="H6230" t="s">
        <v>13534</v>
      </c>
      <c r="I6230" s="6">
        <v>44014.436782407407</v>
      </c>
      <c r="J6230" t="s">
        <v>16</v>
      </c>
      <c r="K6230" s="6">
        <v>44014.749976851854</v>
      </c>
      <c r="M6230" t="s">
        <v>13535</v>
      </c>
      <c r="N6230" t="s">
        <v>13536</v>
      </c>
      <c r="O6230" t="s">
        <v>875</v>
      </c>
      <c r="Q6230" t="s">
        <v>13537</v>
      </c>
      <c r="R6230" t="s">
        <v>403</v>
      </c>
      <c r="S6230" t="s">
        <v>13538</v>
      </c>
      <c r="T6230" t="s">
        <v>338</v>
      </c>
      <c r="U6230" t="s">
        <v>530</v>
      </c>
      <c r="W6230" t="s">
        <v>13539</v>
      </c>
      <c r="Z6230" t="s">
        <v>13535</v>
      </c>
      <c r="AA6230" t="s">
        <v>13536</v>
      </c>
      <c r="AB6230" t="s">
        <v>875</v>
      </c>
      <c r="AD6230" t="s">
        <v>13537</v>
      </c>
      <c r="AE6230" t="s">
        <v>403</v>
      </c>
      <c r="AF6230" t="s">
        <v>13538</v>
      </c>
      <c r="AG6230" t="s">
        <v>338</v>
      </c>
      <c r="AH6230" t="s">
        <v>530</v>
      </c>
      <c r="AJ6230" t="s">
        <v>13539</v>
      </c>
      <c r="AL6230" t="s">
        <v>339</v>
      </c>
      <c r="AM6230">
        <v>1</v>
      </c>
      <c r="AN6230">
        <v>1</v>
      </c>
      <c r="AO6230">
        <v>6688</v>
      </c>
      <c r="AQ6230">
        <v>125960</v>
      </c>
      <c r="AR6230">
        <v>51090030</v>
      </c>
      <c r="AS6230" t="s">
        <v>3043</v>
      </c>
      <c r="AT6230" t="s">
        <v>628</v>
      </c>
      <c r="AW6230" t="s">
        <v>343</v>
      </c>
      <c r="BY6230" t="s">
        <v>342</v>
      </c>
      <c r="BZ6230" t="b">
        <v>0</v>
      </c>
      <c r="EQ6230">
        <v>243047</v>
      </c>
      <c r="ER6230" t="s">
        <v>13540</v>
      </c>
      <c r="EV6230">
        <v>17290757</v>
      </c>
      <c r="EW6230">
        <v>928</v>
      </c>
      <c r="EX6230">
        <v>221621</v>
      </c>
      <c r="EY6230" t="s">
        <v>13541</v>
      </c>
      <c r="EZ6230">
        <v>1</v>
      </c>
      <c r="FC6230">
        <v>95384</v>
      </c>
      <c r="FD6230" t="s">
        <v>3530</v>
      </c>
    </row>
    <row r="6231" spans="1:160" x14ac:dyDescent="0.3">
      <c r="A6231" t="str">
        <f>VLOOKUP(B6231,Table2[],3,FALSE)</f>
        <v>NCO</v>
      </c>
      <c r="B6231" t="str">
        <f>IF(OR(ISNUMBER(FIND("QVC",Z6231)),ISNUMBER(FIND("QVC",AL6231))),"QVC",IF(OR(ISNUMBER(FIND("NCO",H6231)),ISNUMBER(FIND("NCO",Y6231))), "NCO", IF(AL6231="consumer","PMD.com",VLOOKUP(LEFT(H6231,2),Tables!$E$1:$F$11,2,FALSE))))</f>
        <v>NCO</v>
      </c>
      <c r="C6231">
        <f t="shared" si="294"/>
        <v>5522</v>
      </c>
      <c r="D6231">
        <f t="shared" si="295"/>
        <v>3</v>
      </c>
      <c r="E6231" t="str">
        <f t="shared" ca="1" si="296"/>
        <v>shifted orders shipped</v>
      </c>
      <c r="F6231" t="s">
        <v>3539</v>
      </c>
      <c r="G6231" t="s">
        <v>335</v>
      </c>
      <c r="H6231" t="s">
        <v>11066</v>
      </c>
      <c r="I6231" s="6">
        <v>44010.791666666664</v>
      </c>
      <c r="J6231" t="s">
        <v>16</v>
      </c>
      <c r="K6231" s="6">
        <v>44014.75</v>
      </c>
      <c r="L6231" t="s">
        <v>11067</v>
      </c>
      <c r="M6231" t="s">
        <v>11067</v>
      </c>
      <c r="N6231" t="s">
        <v>13542</v>
      </c>
      <c r="O6231" t="s">
        <v>13543</v>
      </c>
      <c r="Q6231" t="s">
        <v>405</v>
      </c>
      <c r="R6231" t="s">
        <v>365</v>
      </c>
      <c r="S6231">
        <v>94111</v>
      </c>
      <c r="T6231" t="s">
        <v>338</v>
      </c>
      <c r="U6231">
        <v>0</v>
      </c>
      <c r="V6231">
        <v>0</v>
      </c>
      <c r="Y6231" t="s">
        <v>11067</v>
      </c>
      <c r="Z6231" t="s">
        <v>11067</v>
      </c>
      <c r="AA6231" t="s">
        <v>13542</v>
      </c>
      <c r="AB6231" t="s">
        <v>13543</v>
      </c>
      <c r="AD6231" t="s">
        <v>405</v>
      </c>
      <c r="AE6231" t="s">
        <v>365</v>
      </c>
      <c r="AF6231">
        <v>94111</v>
      </c>
      <c r="AG6231" t="s">
        <v>338</v>
      </c>
      <c r="AH6231">
        <v>0</v>
      </c>
      <c r="AI6231">
        <v>0</v>
      </c>
      <c r="AL6231" t="s">
        <v>483</v>
      </c>
      <c r="AM6231">
        <v>3</v>
      </c>
      <c r="AN6231">
        <v>3</v>
      </c>
      <c r="AO6231">
        <v>5778</v>
      </c>
      <c r="AQ6231">
        <v>124533</v>
      </c>
      <c r="AR6231">
        <v>5522</v>
      </c>
      <c r="AS6231" t="s">
        <v>1745</v>
      </c>
      <c r="AT6231" t="s">
        <v>1256</v>
      </c>
      <c r="AW6231" t="s">
        <v>340</v>
      </c>
      <c r="AX6231" t="s">
        <v>340</v>
      </c>
      <c r="AY6231" t="s">
        <v>382</v>
      </c>
      <c r="AZ6231" t="s">
        <v>1314</v>
      </c>
      <c r="EQ6231">
        <v>252958</v>
      </c>
      <c r="ER6231" t="s">
        <v>11066</v>
      </c>
      <c r="EV6231">
        <v>17290108</v>
      </c>
      <c r="EW6231">
        <v>928</v>
      </c>
      <c r="EX6231">
        <v>221535</v>
      </c>
      <c r="EY6231" t="s">
        <v>13544</v>
      </c>
      <c r="EZ6231">
        <v>1</v>
      </c>
      <c r="FC6231">
        <v>5522</v>
      </c>
      <c r="FD6231" t="s">
        <v>1256</v>
      </c>
    </row>
    <row r="6232" spans="1:160" x14ac:dyDescent="0.3">
      <c r="A6232" t="str">
        <f>VLOOKUP(B6232,Table2[],3,FALSE)</f>
        <v>Digital</v>
      </c>
      <c r="B6232" t="str">
        <f>IF(OR(ISNUMBER(FIND("QVC",Z6232)),ISNUMBER(FIND("QVC",AL6232))),"QVC",IF(OR(ISNUMBER(FIND("NCO",H6232)),ISNUMBER(FIND("NCO",Y6232))), "NCO", IF(AL6232="consumer","PMD.com",VLOOKUP(LEFT(H6232,2),Tables!$E$1:$F$11,2,FALSE))))</f>
        <v>PMD.com</v>
      </c>
      <c r="C6232">
        <f t="shared" si="294"/>
        <v>51090030</v>
      </c>
      <c r="D6232">
        <f t="shared" si="295"/>
        <v>1</v>
      </c>
      <c r="E6232" t="str">
        <f t="shared" ca="1" si="296"/>
        <v>MTD orders shipped</v>
      </c>
      <c r="F6232" t="s">
        <v>3539</v>
      </c>
      <c r="G6232" t="s">
        <v>335</v>
      </c>
      <c r="H6232" t="s">
        <v>10770</v>
      </c>
      <c r="I6232" s="6">
        <v>44013.591643518521</v>
      </c>
      <c r="J6232" t="s">
        <v>16</v>
      </c>
      <c r="K6232" s="6">
        <v>44014.75</v>
      </c>
      <c r="M6232" t="s">
        <v>13545</v>
      </c>
      <c r="N6232" t="s">
        <v>13546</v>
      </c>
      <c r="O6232">
        <v>105</v>
      </c>
      <c r="Q6232" t="s">
        <v>13547</v>
      </c>
      <c r="R6232" t="s">
        <v>1188</v>
      </c>
      <c r="S6232" t="s">
        <v>13548</v>
      </c>
      <c r="T6232" t="s">
        <v>365</v>
      </c>
      <c r="U6232" t="s">
        <v>530</v>
      </c>
      <c r="W6232" t="s">
        <v>13549</v>
      </c>
      <c r="Z6232" t="s">
        <v>13545</v>
      </c>
      <c r="AA6232" t="s">
        <v>13546</v>
      </c>
      <c r="AB6232">
        <v>105</v>
      </c>
      <c r="AD6232" t="s">
        <v>13547</v>
      </c>
      <c r="AE6232" t="s">
        <v>1188</v>
      </c>
      <c r="AF6232" t="s">
        <v>13548</v>
      </c>
      <c r="AG6232" t="s">
        <v>365</v>
      </c>
      <c r="AH6232" t="s">
        <v>530</v>
      </c>
      <c r="AJ6232" t="s">
        <v>13549</v>
      </c>
      <c r="AL6232" t="s">
        <v>339</v>
      </c>
      <c r="AM6232">
        <v>1</v>
      </c>
      <c r="AN6232">
        <v>1</v>
      </c>
      <c r="AO6232">
        <v>6688</v>
      </c>
      <c r="AQ6232">
        <v>125960</v>
      </c>
      <c r="AR6232">
        <v>51090030</v>
      </c>
      <c r="AS6232" t="s">
        <v>3043</v>
      </c>
      <c r="AT6232" t="s">
        <v>628</v>
      </c>
      <c r="AW6232" t="s">
        <v>343</v>
      </c>
      <c r="BY6232" t="s">
        <v>342</v>
      </c>
      <c r="BZ6232" t="b">
        <v>0</v>
      </c>
      <c r="EQ6232">
        <v>243047</v>
      </c>
      <c r="ER6232" t="s">
        <v>10771</v>
      </c>
      <c r="EV6232">
        <v>17289285</v>
      </c>
      <c r="EW6232">
        <v>928</v>
      </c>
      <c r="EX6232">
        <v>221380</v>
      </c>
      <c r="EY6232" t="s">
        <v>13550</v>
      </c>
      <c r="EZ6232">
        <v>1</v>
      </c>
      <c r="FC6232">
        <v>95384</v>
      </c>
      <c r="FD6232" t="s">
        <v>3530</v>
      </c>
    </row>
    <row r="6233" spans="1:160" x14ac:dyDescent="0.3">
      <c r="A6233" t="str">
        <f>VLOOKUP(B6233,Table2[],3,FALSE)</f>
        <v>Digital</v>
      </c>
      <c r="B6233" t="str">
        <f>IF(OR(ISNUMBER(FIND("QVC",Z6233)),ISNUMBER(FIND("QVC",AL6233))),"QVC",IF(OR(ISNUMBER(FIND("NCO",H6233)),ISNUMBER(FIND("NCO",Y6233))), "NCO", IF(AL6233="consumer","PMD.com",VLOOKUP(LEFT(H6233,2),Tables!$E$1:$F$11,2,FALSE))))</f>
        <v>PMD.com</v>
      </c>
      <c r="C6233">
        <f t="shared" si="294"/>
        <v>54010001</v>
      </c>
      <c r="D6233">
        <f t="shared" si="295"/>
        <v>2</v>
      </c>
      <c r="E6233" t="str">
        <f t="shared" ca="1" si="296"/>
        <v>MTD orders shipped</v>
      </c>
      <c r="F6233" t="s">
        <v>3539</v>
      </c>
      <c r="G6233" t="s">
        <v>335</v>
      </c>
      <c r="H6233" t="s">
        <v>10770</v>
      </c>
      <c r="I6233" s="6">
        <v>44013.591643518521</v>
      </c>
      <c r="J6233" t="s">
        <v>16</v>
      </c>
      <c r="K6233" s="6">
        <v>44014.75</v>
      </c>
      <c r="M6233" t="s">
        <v>13545</v>
      </c>
      <c r="N6233" t="s">
        <v>13546</v>
      </c>
      <c r="O6233">
        <v>105</v>
      </c>
      <c r="Q6233" t="s">
        <v>13547</v>
      </c>
      <c r="R6233" t="s">
        <v>1188</v>
      </c>
      <c r="S6233" t="s">
        <v>13548</v>
      </c>
      <c r="T6233" t="s">
        <v>365</v>
      </c>
      <c r="U6233" t="s">
        <v>530</v>
      </c>
      <c r="W6233" t="s">
        <v>13549</v>
      </c>
      <c r="Z6233" t="s">
        <v>13545</v>
      </c>
      <c r="AA6233" t="s">
        <v>13546</v>
      </c>
      <c r="AB6233">
        <v>105</v>
      </c>
      <c r="AD6233" t="s">
        <v>13547</v>
      </c>
      <c r="AE6233" t="s">
        <v>1188</v>
      </c>
      <c r="AF6233" t="s">
        <v>13548</v>
      </c>
      <c r="AG6233" t="s">
        <v>365</v>
      </c>
      <c r="AH6233" t="s">
        <v>530</v>
      </c>
      <c r="AJ6233" t="s">
        <v>13549</v>
      </c>
      <c r="AL6233" t="s">
        <v>339</v>
      </c>
      <c r="AM6233">
        <v>2</v>
      </c>
      <c r="AN6233">
        <v>2</v>
      </c>
      <c r="AO6233">
        <v>6300</v>
      </c>
      <c r="AQ6233">
        <v>124476</v>
      </c>
      <c r="AR6233">
        <v>54010001</v>
      </c>
      <c r="AS6233" t="s">
        <v>577</v>
      </c>
      <c r="AT6233" t="s">
        <v>35</v>
      </c>
      <c r="AW6233" t="s">
        <v>340</v>
      </c>
      <c r="AX6233">
        <v>0</v>
      </c>
      <c r="AY6233" t="s">
        <v>348</v>
      </c>
      <c r="AZ6233">
        <v>0</v>
      </c>
      <c r="BY6233" t="s">
        <v>342</v>
      </c>
      <c r="EQ6233">
        <v>252076</v>
      </c>
      <c r="ER6233" t="s">
        <v>10771</v>
      </c>
      <c r="EV6233">
        <v>17289285</v>
      </c>
      <c r="EW6233">
        <v>928</v>
      </c>
      <c r="EX6233">
        <v>221380</v>
      </c>
      <c r="EY6233" t="s">
        <v>13550</v>
      </c>
      <c r="EZ6233">
        <v>1</v>
      </c>
      <c r="FC6233">
        <v>54010001</v>
      </c>
      <c r="FD6233" t="s">
        <v>35</v>
      </c>
    </row>
    <row r="6234" spans="1:160" x14ac:dyDescent="0.3">
      <c r="A6234" t="str">
        <f>VLOOKUP(B6234,Table2[],3,FALSE)</f>
        <v>Digital</v>
      </c>
      <c r="B6234" t="str">
        <f>IF(OR(ISNUMBER(FIND("QVC",Z6234)),ISNUMBER(FIND("QVC",AL6234))),"QVC",IF(OR(ISNUMBER(FIND("NCO",H6234)),ISNUMBER(FIND("NCO",Y6234))), "NCO", IF(AL6234="consumer","PMD.com",VLOOKUP(LEFT(H6234,2),Tables!$E$1:$F$11,2,FALSE))))</f>
        <v>PMD.com</v>
      </c>
      <c r="C6234">
        <f t="shared" si="294"/>
        <v>54010001</v>
      </c>
      <c r="D6234">
        <f t="shared" si="295"/>
        <v>1</v>
      </c>
      <c r="E6234" t="str">
        <f t="shared" ca="1" si="296"/>
        <v>shifted orders shipped</v>
      </c>
      <c r="F6234" t="s">
        <v>3539</v>
      </c>
      <c r="G6234" t="s">
        <v>335</v>
      </c>
      <c r="H6234" t="s">
        <v>10743</v>
      </c>
      <c r="I6234" s="6">
        <v>44012.757743055554</v>
      </c>
      <c r="J6234" t="s">
        <v>16</v>
      </c>
      <c r="K6234" s="6">
        <v>44014.75</v>
      </c>
      <c r="M6234" t="s">
        <v>13551</v>
      </c>
      <c r="N6234" t="s">
        <v>13552</v>
      </c>
      <c r="Q6234" t="s">
        <v>13553</v>
      </c>
      <c r="T6234" t="s">
        <v>13554</v>
      </c>
      <c r="U6234" t="s">
        <v>530</v>
      </c>
      <c r="W6234" t="s">
        <v>13555</v>
      </c>
      <c r="Z6234" t="s">
        <v>13551</v>
      </c>
      <c r="AA6234" t="s">
        <v>13552</v>
      </c>
      <c r="AD6234" t="s">
        <v>13553</v>
      </c>
      <c r="AG6234" t="s">
        <v>13554</v>
      </c>
      <c r="AH6234" t="s">
        <v>530</v>
      </c>
      <c r="AJ6234" t="s">
        <v>13555</v>
      </c>
      <c r="AL6234" t="s">
        <v>339</v>
      </c>
      <c r="AM6234">
        <v>1</v>
      </c>
      <c r="AN6234">
        <v>1</v>
      </c>
      <c r="AO6234">
        <v>6300</v>
      </c>
      <c r="AQ6234">
        <v>124476</v>
      </c>
      <c r="AR6234">
        <v>54010001</v>
      </c>
      <c r="AS6234" t="s">
        <v>577</v>
      </c>
      <c r="AT6234" t="s">
        <v>35</v>
      </c>
      <c r="AW6234" t="s">
        <v>340</v>
      </c>
      <c r="AX6234">
        <v>0</v>
      </c>
      <c r="AY6234" t="s">
        <v>348</v>
      </c>
      <c r="AZ6234">
        <v>0</v>
      </c>
      <c r="BY6234" t="s">
        <v>342</v>
      </c>
      <c r="EQ6234">
        <v>252076</v>
      </c>
      <c r="ER6234" t="s">
        <v>10744</v>
      </c>
      <c r="EV6234">
        <v>17288525</v>
      </c>
      <c r="EW6234">
        <v>928</v>
      </c>
      <c r="EX6234">
        <v>221082</v>
      </c>
      <c r="EY6234" t="s">
        <v>13556</v>
      </c>
      <c r="EZ6234">
        <v>1</v>
      </c>
      <c r="FC6234">
        <v>54010001</v>
      </c>
      <c r="FD6234" t="s">
        <v>35</v>
      </c>
    </row>
    <row r="6235" spans="1:160" x14ac:dyDescent="0.3">
      <c r="A6235" t="str">
        <f>VLOOKUP(B6235,Table2[],3,FALSE)</f>
        <v>Digital</v>
      </c>
      <c r="B6235" t="str">
        <f>IF(OR(ISNUMBER(FIND("QVC",Z6235)),ISNUMBER(FIND("QVC",AL6235))),"QVC",IF(OR(ISNUMBER(FIND("NCO",H6235)),ISNUMBER(FIND("NCO",Y6235))), "NCO", IF(AL6235="consumer","PMD.com",VLOOKUP(LEFT(H6235,2),Tables!$E$1:$F$11,2,FALSE))))</f>
        <v>PMD.com</v>
      </c>
      <c r="C6235">
        <f t="shared" si="294"/>
        <v>51410001</v>
      </c>
      <c r="D6235">
        <f t="shared" si="295"/>
        <v>1</v>
      </c>
      <c r="E6235" t="str">
        <f t="shared" ca="1" si="296"/>
        <v>shifted orders shipped</v>
      </c>
      <c r="F6235" t="s">
        <v>3539</v>
      </c>
      <c r="G6235" t="s">
        <v>335</v>
      </c>
      <c r="H6235" t="s">
        <v>10743</v>
      </c>
      <c r="I6235" s="6">
        <v>44012.757743055554</v>
      </c>
      <c r="J6235" t="s">
        <v>16</v>
      </c>
      <c r="K6235" s="6">
        <v>44014.75</v>
      </c>
      <c r="M6235" t="s">
        <v>13551</v>
      </c>
      <c r="N6235" t="s">
        <v>13552</v>
      </c>
      <c r="Q6235" t="s">
        <v>13553</v>
      </c>
      <c r="T6235" t="s">
        <v>13554</v>
      </c>
      <c r="U6235" t="s">
        <v>530</v>
      </c>
      <c r="W6235" t="s">
        <v>13555</v>
      </c>
      <c r="Z6235" t="s">
        <v>13551</v>
      </c>
      <c r="AA6235" t="s">
        <v>13552</v>
      </c>
      <c r="AD6235" t="s">
        <v>13553</v>
      </c>
      <c r="AG6235" t="s">
        <v>13554</v>
      </c>
      <c r="AH6235" t="s">
        <v>530</v>
      </c>
      <c r="AJ6235" t="s">
        <v>13555</v>
      </c>
      <c r="AL6235" t="s">
        <v>339</v>
      </c>
      <c r="AM6235">
        <v>1</v>
      </c>
      <c r="AN6235">
        <v>1</v>
      </c>
      <c r="AO6235">
        <v>10146</v>
      </c>
      <c r="AQ6235">
        <v>124431</v>
      </c>
      <c r="AR6235">
        <v>51410001</v>
      </c>
      <c r="AS6235" t="s">
        <v>2386</v>
      </c>
      <c r="AT6235" t="s">
        <v>81</v>
      </c>
      <c r="AW6235" t="s">
        <v>340</v>
      </c>
      <c r="AX6235" t="s">
        <v>340</v>
      </c>
      <c r="AY6235" t="s">
        <v>432</v>
      </c>
      <c r="AZ6235">
        <v>0</v>
      </c>
      <c r="BY6235" t="s">
        <v>342</v>
      </c>
      <c r="EQ6235">
        <v>253369</v>
      </c>
      <c r="ER6235" t="s">
        <v>10744</v>
      </c>
      <c r="EV6235">
        <v>17288525</v>
      </c>
      <c r="EW6235">
        <v>928</v>
      </c>
      <c r="EX6235">
        <v>221082</v>
      </c>
      <c r="EY6235" t="s">
        <v>13556</v>
      </c>
      <c r="EZ6235">
        <v>1</v>
      </c>
      <c r="FC6235">
        <v>51410001</v>
      </c>
      <c r="FD6235" t="s">
        <v>81</v>
      </c>
    </row>
    <row r="6236" spans="1:160" x14ac:dyDescent="0.3">
      <c r="A6236" t="str">
        <f>VLOOKUP(B6236,Table2[],3,FALSE)</f>
        <v>Digital</v>
      </c>
      <c r="B6236" t="str">
        <f>IF(OR(ISNUMBER(FIND("QVC",Z6236)),ISNUMBER(FIND("QVC",AL6236))),"QVC",IF(OR(ISNUMBER(FIND("NCO",H6236)),ISNUMBER(FIND("NCO",Y6236))), "NCO", IF(AL6236="consumer","PMD.com",VLOOKUP(LEFT(H6236,2),Tables!$E$1:$F$11,2,FALSE))))</f>
        <v>PMD.com</v>
      </c>
      <c r="C6236">
        <f t="shared" si="294"/>
        <v>51090030</v>
      </c>
      <c r="D6236">
        <f t="shared" si="295"/>
        <v>1</v>
      </c>
      <c r="E6236" t="str">
        <f t="shared" ca="1" si="296"/>
        <v>shifted orders shipped</v>
      </c>
      <c r="F6236" t="s">
        <v>3539</v>
      </c>
      <c r="G6236" t="s">
        <v>335</v>
      </c>
      <c r="H6236" t="s">
        <v>13557</v>
      </c>
      <c r="I6236" s="6">
        <v>44010.519502314812</v>
      </c>
      <c r="J6236" t="s">
        <v>16</v>
      </c>
      <c r="K6236" s="6">
        <v>44014.75</v>
      </c>
      <c r="M6236" t="s">
        <v>13558</v>
      </c>
      <c r="N6236" t="s">
        <v>13559</v>
      </c>
      <c r="O6236">
        <v>515</v>
      </c>
      <c r="Q6236" t="s">
        <v>13560</v>
      </c>
      <c r="R6236" t="s">
        <v>13561</v>
      </c>
      <c r="S6236">
        <v>8340550</v>
      </c>
      <c r="T6236" t="s">
        <v>13562</v>
      </c>
      <c r="U6236" t="s">
        <v>530</v>
      </c>
      <c r="W6236" t="s">
        <v>13563</v>
      </c>
      <c r="Z6236" t="s">
        <v>13558</v>
      </c>
      <c r="AA6236" t="s">
        <v>13559</v>
      </c>
      <c r="AB6236">
        <v>515</v>
      </c>
      <c r="AD6236" t="s">
        <v>13560</v>
      </c>
      <c r="AE6236" t="s">
        <v>13561</v>
      </c>
      <c r="AF6236">
        <v>8340550</v>
      </c>
      <c r="AG6236" t="s">
        <v>13562</v>
      </c>
      <c r="AH6236" t="s">
        <v>530</v>
      </c>
      <c r="AJ6236" t="s">
        <v>13563</v>
      </c>
      <c r="AL6236" t="s">
        <v>339</v>
      </c>
      <c r="AM6236">
        <v>1</v>
      </c>
      <c r="AN6236">
        <v>1</v>
      </c>
      <c r="AO6236">
        <v>6688</v>
      </c>
      <c r="AQ6236">
        <v>125960</v>
      </c>
      <c r="AR6236">
        <v>51090030</v>
      </c>
      <c r="AS6236" t="s">
        <v>996</v>
      </c>
      <c r="AT6236" t="s">
        <v>628</v>
      </c>
      <c r="AW6236" t="s">
        <v>343</v>
      </c>
      <c r="BY6236" t="s">
        <v>342</v>
      </c>
      <c r="BZ6236" t="b">
        <v>0</v>
      </c>
      <c r="EQ6236">
        <v>244453</v>
      </c>
      <c r="ER6236" t="s">
        <v>13564</v>
      </c>
      <c r="EV6236">
        <v>17279965</v>
      </c>
      <c r="EW6236">
        <v>928</v>
      </c>
      <c r="EX6236">
        <v>219974</v>
      </c>
      <c r="EY6236" t="s">
        <v>13565</v>
      </c>
      <c r="EZ6236">
        <v>2</v>
      </c>
      <c r="FC6236">
        <v>95382</v>
      </c>
      <c r="FD6236" t="s">
        <v>1412</v>
      </c>
    </row>
    <row r="6237" spans="1:160" x14ac:dyDescent="0.3">
      <c r="A6237" t="str">
        <f>VLOOKUP(B6237,Table2[],3,FALSE)</f>
        <v>Digital</v>
      </c>
      <c r="B6237" t="str">
        <f>IF(OR(ISNUMBER(FIND("QVC",Z6237)),ISNUMBER(FIND("QVC",AL6237))),"QVC",IF(OR(ISNUMBER(FIND("NCO",H6237)),ISNUMBER(FIND("NCO",Y6237))), "NCO", IF(AL6237="consumer","PMD.com",VLOOKUP(LEFT(H6237,2),Tables!$E$1:$F$11,2,FALSE))))</f>
        <v>PMD.com</v>
      </c>
      <c r="C6237">
        <f t="shared" si="294"/>
        <v>54010001</v>
      </c>
      <c r="D6237">
        <f t="shared" si="295"/>
        <v>1</v>
      </c>
      <c r="E6237" t="str">
        <f t="shared" ca="1" si="296"/>
        <v>shifted orders shipped</v>
      </c>
      <c r="F6237" t="s">
        <v>3539</v>
      </c>
      <c r="G6237" t="s">
        <v>335</v>
      </c>
      <c r="H6237" t="s">
        <v>13557</v>
      </c>
      <c r="I6237" s="6">
        <v>44010.519502314812</v>
      </c>
      <c r="J6237" t="s">
        <v>16</v>
      </c>
      <c r="K6237" s="6">
        <v>44014.75</v>
      </c>
      <c r="M6237" t="s">
        <v>13558</v>
      </c>
      <c r="N6237" t="s">
        <v>13559</v>
      </c>
      <c r="O6237">
        <v>515</v>
      </c>
      <c r="Q6237" t="s">
        <v>13560</v>
      </c>
      <c r="R6237" t="s">
        <v>13561</v>
      </c>
      <c r="S6237">
        <v>8340550</v>
      </c>
      <c r="T6237" t="s">
        <v>13562</v>
      </c>
      <c r="U6237" t="s">
        <v>530</v>
      </c>
      <c r="W6237" t="s">
        <v>13563</v>
      </c>
      <c r="Z6237" t="s">
        <v>13558</v>
      </c>
      <c r="AA6237" t="s">
        <v>13559</v>
      </c>
      <c r="AB6237">
        <v>515</v>
      </c>
      <c r="AD6237" t="s">
        <v>13560</v>
      </c>
      <c r="AE6237" t="s">
        <v>13561</v>
      </c>
      <c r="AF6237">
        <v>8340550</v>
      </c>
      <c r="AG6237" t="s">
        <v>13562</v>
      </c>
      <c r="AH6237" t="s">
        <v>530</v>
      </c>
      <c r="AJ6237" t="s">
        <v>13563</v>
      </c>
      <c r="AL6237" t="s">
        <v>339</v>
      </c>
      <c r="AM6237">
        <v>1</v>
      </c>
      <c r="AN6237">
        <v>1</v>
      </c>
      <c r="AO6237">
        <v>6300</v>
      </c>
      <c r="AQ6237">
        <v>124476</v>
      </c>
      <c r="AR6237">
        <v>54010001</v>
      </c>
      <c r="AS6237" t="s">
        <v>577</v>
      </c>
      <c r="AT6237" t="s">
        <v>35</v>
      </c>
      <c r="AW6237" t="s">
        <v>340</v>
      </c>
      <c r="AX6237">
        <v>0</v>
      </c>
      <c r="AY6237" t="s">
        <v>348</v>
      </c>
      <c r="AZ6237">
        <v>0</v>
      </c>
      <c r="BY6237" t="s">
        <v>342</v>
      </c>
      <c r="EQ6237">
        <v>252076</v>
      </c>
      <c r="ER6237" t="s">
        <v>13564</v>
      </c>
      <c r="EV6237">
        <v>17279965</v>
      </c>
      <c r="EW6237">
        <v>928</v>
      </c>
      <c r="EX6237">
        <v>219974</v>
      </c>
      <c r="EY6237" t="s">
        <v>13565</v>
      </c>
      <c r="EZ6237">
        <v>2</v>
      </c>
      <c r="FC6237">
        <v>95382</v>
      </c>
      <c r="FD6237" t="s">
        <v>1412</v>
      </c>
    </row>
    <row r="6238" spans="1:160" x14ac:dyDescent="0.3">
      <c r="A6238" t="str">
        <f>VLOOKUP(B6238,Table2[],3,FALSE)</f>
        <v>Digital</v>
      </c>
      <c r="B6238" t="str">
        <f>IF(OR(ISNUMBER(FIND("QVC",Z6238)),ISNUMBER(FIND("QVC",AL6238))),"QVC",IF(OR(ISNUMBER(FIND("NCO",H6238)),ISNUMBER(FIND("NCO",Y6238))), "NCO", IF(AL6238="consumer","PMD.com",VLOOKUP(LEFT(H6238,2),Tables!$E$1:$F$11,2,FALSE))))</f>
        <v>PMD.com</v>
      </c>
      <c r="C6238">
        <f t="shared" si="294"/>
        <v>53920001</v>
      </c>
      <c r="D6238">
        <f t="shared" si="295"/>
        <v>1</v>
      </c>
      <c r="E6238" t="str">
        <f t="shared" ca="1" si="296"/>
        <v>MTD orders shipped</v>
      </c>
      <c r="F6238" t="s">
        <v>3539</v>
      </c>
      <c r="G6238" t="s">
        <v>335</v>
      </c>
      <c r="H6238" t="s">
        <v>10770</v>
      </c>
      <c r="I6238" s="6">
        <v>44013.591643518521</v>
      </c>
      <c r="J6238" t="s">
        <v>16</v>
      </c>
      <c r="K6238" s="6">
        <v>44014.75</v>
      </c>
      <c r="M6238" t="s">
        <v>13545</v>
      </c>
      <c r="N6238" t="s">
        <v>13546</v>
      </c>
      <c r="O6238">
        <v>105</v>
      </c>
      <c r="Q6238" t="s">
        <v>13547</v>
      </c>
      <c r="R6238" t="s">
        <v>1188</v>
      </c>
      <c r="S6238" t="s">
        <v>13548</v>
      </c>
      <c r="T6238" t="s">
        <v>365</v>
      </c>
      <c r="U6238" t="s">
        <v>530</v>
      </c>
      <c r="W6238" t="s">
        <v>13549</v>
      </c>
      <c r="Z6238" t="s">
        <v>13545</v>
      </c>
      <c r="AA6238" t="s">
        <v>13546</v>
      </c>
      <c r="AB6238">
        <v>105</v>
      </c>
      <c r="AD6238" t="s">
        <v>13547</v>
      </c>
      <c r="AE6238" t="s">
        <v>1188</v>
      </c>
      <c r="AF6238" t="s">
        <v>13548</v>
      </c>
      <c r="AG6238" t="s">
        <v>365</v>
      </c>
      <c r="AH6238" t="s">
        <v>530</v>
      </c>
      <c r="AJ6238" t="s">
        <v>13549</v>
      </c>
      <c r="AL6238" t="s">
        <v>339</v>
      </c>
      <c r="AM6238">
        <v>1</v>
      </c>
      <c r="AN6238">
        <v>1</v>
      </c>
      <c r="AO6238">
        <v>14899</v>
      </c>
      <c r="AQ6238">
        <v>124468</v>
      </c>
      <c r="AR6238">
        <v>53920001</v>
      </c>
      <c r="AS6238" t="s">
        <v>42</v>
      </c>
      <c r="AT6238" t="s">
        <v>40</v>
      </c>
      <c r="AW6238" t="s">
        <v>343</v>
      </c>
      <c r="BY6238" t="s">
        <v>342</v>
      </c>
      <c r="EQ6238">
        <v>247476</v>
      </c>
      <c r="ER6238" t="s">
        <v>10771</v>
      </c>
      <c r="EV6238">
        <v>17289285</v>
      </c>
      <c r="EW6238">
        <v>928</v>
      </c>
      <c r="EX6238">
        <v>221380</v>
      </c>
      <c r="EY6238" t="s">
        <v>13550</v>
      </c>
      <c r="EZ6238">
        <v>1</v>
      </c>
      <c r="FC6238">
        <v>95384</v>
      </c>
      <c r="FD6238" t="s">
        <v>3530</v>
      </c>
    </row>
    <row r="6239" spans="1:160" x14ac:dyDescent="0.3">
      <c r="A6239" t="str">
        <f>VLOOKUP(B6239,Table2[],3,FALSE)</f>
        <v>NCO</v>
      </c>
      <c r="B6239" t="str">
        <f>IF(OR(ISNUMBER(FIND("QVC",Z6239)),ISNUMBER(FIND("QVC",AL6239))),"QVC",IF(OR(ISNUMBER(FIND("NCO",H6239)),ISNUMBER(FIND("NCO",Y6239))), "NCO", IF(AL6239="consumer","PMD.com",VLOOKUP(LEFT(H6239,2),Tables!$E$1:$F$11,2,FALSE))))</f>
        <v>NCO</v>
      </c>
      <c r="C6239">
        <f t="shared" si="294"/>
        <v>55230001</v>
      </c>
      <c r="D6239">
        <f t="shared" si="295"/>
        <v>3</v>
      </c>
      <c r="E6239" t="str">
        <f t="shared" ca="1" si="296"/>
        <v>shifted orders shipped</v>
      </c>
      <c r="F6239" t="s">
        <v>3539</v>
      </c>
      <c r="G6239" t="s">
        <v>335</v>
      </c>
      <c r="H6239" t="s">
        <v>11066</v>
      </c>
      <c r="I6239" s="6">
        <v>44010.791666666664</v>
      </c>
      <c r="J6239" t="s">
        <v>16</v>
      </c>
      <c r="K6239" s="6">
        <v>44014.75</v>
      </c>
      <c r="L6239" t="s">
        <v>11067</v>
      </c>
      <c r="M6239" t="s">
        <v>11067</v>
      </c>
      <c r="N6239" t="s">
        <v>13542</v>
      </c>
      <c r="O6239" t="s">
        <v>13543</v>
      </c>
      <c r="Q6239" t="s">
        <v>405</v>
      </c>
      <c r="R6239" t="s">
        <v>365</v>
      </c>
      <c r="S6239">
        <v>94111</v>
      </c>
      <c r="T6239" t="s">
        <v>338</v>
      </c>
      <c r="U6239">
        <v>0</v>
      </c>
      <c r="V6239">
        <v>0</v>
      </c>
      <c r="Y6239" t="s">
        <v>11067</v>
      </c>
      <c r="Z6239" t="s">
        <v>11067</v>
      </c>
      <c r="AA6239" t="s">
        <v>13542</v>
      </c>
      <c r="AB6239" t="s">
        <v>13543</v>
      </c>
      <c r="AD6239" t="s">
        <v>405</v>
      </c>
      <c r="AE6239" t="s">
        <v>365</v>
      </c>
      <c r="AF6239">
        <v>94111</v>
      </c>
      <c r="AG6239" t="s">
        <v>338</v>
      </c>
      <c r="AH6239">
        <v>0</v>
      </c>
      <c r="AI6239">
        <v>0</v>
      </c>
      <c r="AL6239" t="s">
        <v>483</v>
      </c>
      <c r="AM6239">
        <v>3</v>
      </c>
      <c r="AN6239">
        <v>3</v>
      </c>
      <c r="AO6239">
        <v>5300</v>
      </c>
      <c r="AQ6239">
        <v>127154</v>
      </c>
      <c r="AR6239">
        <v>55230001</v>
      </c>
      <c r="AS6239" t="s">
        <v>154</v>
      </c>
      <c r="AT6239" t="s">
        <v>155</v>
      </c>
      <c r="AW6239" t="s">
        <v>343</v>
      </c>
      <c r="BY6239" t="s">
        <v>342</v>
      </c>
      <c r="EQ6239">
        <v>248903</v>
      </c>
      <c r="ER6239" t="s">
        <v>11066</v>
      </c>
      <c r="EV6239">
        <v>17290108</v>
      </c>
      <c r="EW6239">
        <v>928</v>
      </c>
      <c r="EX6239">
        <v>221535</v>
      </c>
      <c r="EY6239" t="s">
        <v>13544</v>
      </c>
      <c r="EZ6239">
        <v>1</v>
      </c>
      <c r="FC6239">
        <v>55230001</v>
      </c>
      <c r="FD6239" t="s">
        <v>155</v>
      </c>
    </row>
    <row r="6240" spans="1:160" x14ac:dyDescent="0.3">
      <c r="A6240" t="str">
        <f>VLOOKUP(B6240,Table2[],3,FALSE)</f>
        <v>NCO</v>
      </c>
      <c r="B6240" t="str">
        <f>IF(OR(ISNUMBER(FIND("QVC",Z6240)),ISNUMBER(FIND("QVC",AL6240))),"QVC",IF(OR(ISNUMBER(FIND("NCO",H6240)),ISNUMBER(FIND("NCO",Y6240))), "NCO", IF(AL6240="consumer","PMD.com",VLOOKUP(LEFT(H6240,2),Tables!$E$1:$F$11,2,FALSE))))</f>
        <v>NCO</v>
      </c>
      <c r="C6240">
        <f t="shared" si="294"/>
        <v>53200001</v>
      </c>
      <c r="D6240">
        <f t="shared" si="295"/>
        <v>3</v>
      </c>
      <c r="E6240" t="str">
        <f t="shared" ca="1" si="296"/>
        <v>shifted orders shipped</v>
      </c>
      <c r="F6240" t="s">
        <v>3539</v>
      </c>
      <c r="G6240" t="s">
        <v>335</v>
      </c>
      <c r="H6240" t="s">
        <v>11066</v>
      </c>
      <c r="I6240" s="6">
        <v>44010.791666666664</v>
      </c>
      <c r="J6240" t="s">
        <v>16</v>
      </c>
      <c r="K6240" s="6">
        <v>44014.75</v>
      </c>
      <c r="L6240" t="s">
        <v>11067</v>
      </c>
      <c r="M6240" t="s">
        <v>11067</v>
      </c>
      <c r="N6240" t="s">
        <v>13542</v>
      </c>
      <c r="O6240" t="s">
        <v>13543</v>
      </c>
      <c r="Q6240" t="s">
        <v>405</v>
      </c>
      <c r="R6240" t="s">
        <v>365</v>
      </c>
      <c r="S6240">
        <v>94111</v>
      </c>
      <c r="T6240" t="s">
        <v>338</v>
      </c>
      <c r="U6240">
        <v>0</v>
      </c>
      <c r="V6240">
        <v>0</v>
      </c>
      <c r="Y6240" t="s">
        <v>11067</v>
      </c>
      <c r="Z6240" t="s">
        <v>11067</v>
      </c>
      <c r="AA6240" t="s">
        <v>13542</v>
      </c>
      <c r="AB6240" t="s">
        <v>13543</v>
      </c>
      <c r="AD6240" t="s">
        <v>405</v>
      </c>
      <c r="AE6240" t="s">
        <v>365</v>
      </c>
      <c r="AF6240">
        <v>94111</v>
      </c>
      <c r="AG6240" t="s">
        <v>338</v>
      </c>
      <c r="AH6240">
        <v>0</v>
      </c>
      <c r="AI6240">
        <v>0</v>
      </c>
      <c r="AL6240" t="s">
        <v>483</v>
      </c>
      <c r="AM6240">
        <v>3</v>
      </c>
      <c r="AN6240">
        <v>3</v>
      </c>
      <c r="AO6240">
        <v>15189</v>
      </c>
      <c r="AQ6240">
        <v>123906</v>
      </c>
      <c r="AR6240">
        <v>53200001</v>
      </c>
      <c r="AS6240" t="s">
        <v>973</v>
      </c>
      <c r="AT6240" t="s">
        <v>50</v>
      </c>
      <c r="AW6240" t="s">
        <v>340</v>
      </c>
      <c r="AX6240" t="s">
        <v>340</v>
      </c>
      <c r="AY6240" t="s">
        <v>357</v>
      </c>
      <c r="AZ6240" t="s">
        <v>363</v>
      </c>
      <c r="BY6240" t="s">
        <v>342</v>
      </c>
      <c r="EQ6240">
        <v>252156</v>
      </c>
      <c r="ER6240" t="s">
        <v>11066</v>
      </c>
      <c r="EV6240">
        <v>17290108</v>
      </c>
      <c r="EW6240">
        <v>928</v>
      </c>
      <c r="EX6240">
        <v>221535</v>
      </c>
      <c r="EY6240" t="s">
        <v>13544</v>
      </c>
      <c r="EZ6240">
        <v>1</v>
      </c>
      <c r="FC6240">
        <v>53200001</v>
      </c>
      <c r="FD6240" t="s">
        <v>50</v>
      </c>
    </row>
    <row r="6241" spans="1:160" x14ac:dyDescent="0.3">
      <c r="A6241" t="str">
        <f>VLOOKUP(B6241,Table2[],3,FALSE)</f>
        <v>Digital</v>
      </c>
      <c r="B6241" t="str">
        <f>IF(OR(ISNUMBER(FIND("QVC",Z6241)),ISNUMBER(FIND("QVC",AL6241))),"QVC",IF(OR(ISNUMBER(FIND("NCO",H6241)),ISNUMBER(FIND("NCO",Y6241))), "NCO", IF(AL6241="consumer","PMD.com",VLOOKUP(LEFT(H6241,2),Tables!$E$1:$F$11,2,FALSE))))</f>
        <v>PMD.com</v>
      </c>
      <c r="C6241">
        <f t="shared" si="294"/>
        <v>52710001</v>
      </c>
      <c r="D6241">
        <f t="shared" si="295"/>
        <v>1</v>
      </c>
      <c r="E6241" t="str">
        <f t="shared" ca="1" si="296"/>
        <v>shifted orders shipped</v>
      </c>
      <c r="F6241" t="s">
        <v>3539</v>
      </c>
      <c r="G6241" t="s">
        <v>335</v>
      </c>
      <c r="H6241" t="s">
        <v>13557</v>
      </c>
      <c r="I6241" s="6">
        <v>44010.519502314812</v>
      </c>
      <c r="J6241" t="s">
        <v>16</v>
      </c>
      <c r="K6241" s="6">
        <v>44014.75</v>
      </c>
      <c r="M6241" t="s">
        <v>13558</v>
      </c>
      <c r="N6241" t="s">
        <v>13559</v>
      </c>
      <c r="O6241">
        <v>515</v>
      </c>
      <c r="Q6241" t="s">
        <v>13560</v>
      </c>
      <c r="R6241" t="s">
        <v>13561</v>
      </c>
      <c r="S6241">
        <v>8340550</v>
      </c>
      <c r="T6241" t="s">
        <v>13562</v>
      </c>
      <c r="U6241" t="s">
        <v>530</v>
      </c>
      <c r="W6241" t="s">
        <v>13563</v>
      </c>
      <c r="Z6241" t="s">
        <v>13558</v>
      </c>
      <c r="AA6241" t="s">
        <v>13559</v>
      </c>
      <c r="AB6241">
        <v>515</v>
      </c>
      <c r="AD6241" t="s">
        <v>13560</v>
      </c>
      <c r="AE6241" t="s">
        <v>13561</v>
      </c>
      <c r="AF6241">
        <v>8340550</v>
      </c>
      <c r="AG6241" t="s">
        <v>13562</v>
      </c>
      <c r="AH6241" t="s">
        <v>530</v>
      </c>
      <c r="AJ6241" t="s">
        <v>13563</v>
      </c>
      <c r="AL6241" t="s">
        <v>339</v>
      </c>
      <c r="AM6241">
        <v>1</v>
      </c>
      <c r="AN6241">
        <v>1</v>
      </c>
      <c r="AO6241">
        <v>3399</v>
      </c>
      <c r="AQ6241">
        <v>124439</v>
      </c>
      <c r="AR6241">
        <v>52710001</v>
      </c>
      <c r="AS6241" t="s">
        <v>150</v>
      </c>
      <c r="AT6241" t="s">
        <v>151</v>
      </c>
      <c r="AW6241" t="s">
        <v>340</v>
      </c>
      <c r="AX6241" t="s">
        <v>340</v>
      </c>
      <c r="AY6241" t="s">
        <v>382</v>
      </c>
      <c r="AZ6241">
        <v>0</v>
      </c>
      <c r="BY6241" t="s">
        <v>342</v>
      </c>
      <c r="EQ6241">
        <v>249198</v>
      </c>
      <c r="ER6241" t="s">
        <v>13564</v>
      </c>
      <c r="EV6241">
        <v>17279965</v>
      </c>
      <c r="EW6241">
        <v>928</v>
      </c>
      <c r="EX6241">
        <v>219974</v>
      </c>
      <c r="EY6241" t="s">
        <v>13565</v>
      </c>
      <c r="EZ6241">
        <v>2</v>
      </c>
      <c r="FC6241">
        <v>52710001</v>
      </c>
      <c r="FD6241" t="s">
        <v>151</v>
      </c>
    </row>
    <row r="6242" spans="1:160" x14ac:dyDescent="0.3">
      <c r="A6242" t="str">
        <f>VLOOKUP(B6242,Table2[],3,FALSE)</f>
        <v>Broadcast</v>
      </c>
      <c r="B6242" t="str">
        <f>IF(OR(ISNUMBER(FIND("QVC",Z6242)),ISNUMBER(FIND("QVC",AL6242))),"QVC",IF(OR(ISNUMBER(FIND("NCO",H6242)),ISNUMBER(FIND("NCO",Y6242))), "NCO", IF(AL6242="consumer","PMD.com",VLOOKUP(LEFT(H6242,2),Tables!$E$1:$F$11,2,FALSE))))</f>
        <v>QVC</v>
      </c>
      <c r="C6242">
        <f t="shared" si="294"/>
        <v>58040001</v>
      </c>
      <c r="D6242">
        <f t="shared" si="295"/>
        <v>1</v>
      </c>
      <c r="E6242" t="str">
        <f t="shared" ca="1" si="296"/>
        <v>shifted orders shipped</v>
      </c>
      <c r="F6242" t="s">
        <v>3539</v>
      </c>
      <c r="G6242" t="s">
        <v>335</v>
      </c>
      <c r="H6242">
        <v>652601226415309</v>
      </c>
      <c r="I6242" s="6">
        <v>44011.500694444447</v>
      </c>
      <c r="J6242" t="s">
        <v>16</v>
      </c>
      <c r="K6242" s="6">
        <v>44014.75</v>
      </c>
      <c r="M6242" t="s">
        <v>13566</v>
      </c>
      <c r="N6242" t="s">
        <v>13567</v>
      </c>
      <c r="Q6242" t="s">
        <v>449</v>
      </c>
      <c r="R6242" t="s">
        <v>378</v>
      </c>
      <c r="S6242" t="s">
        <v>13568</v>
      </c>
      <c r="T6242" t="s">
        <v>338</v>
      </c>
      <c r="Z6242" t="s">
        <v>13566</v>
      </c>
      <c r="AA6242" t="s">
        <v>13567</v>
      </c>
      <c r="AD6242" t="s">
        <v>449</v>
      </c>
      <c r="AE6242" t="s">
        <v>378</v>
      </c>
      <c r="AF6242" t="s">
        <v>13568</v>
      </c>
      <c r="AG6242" t="s">
        <v>338</v>
      </c>
      <c r="AL6242" t="s">
        <v>981</v>
      </c>
      <c r="AM6242">
        <v>1</v>
      </c>
      <c r="AN6242">
        <v>1</v>
      </c>
      <c r="AO6242">
        <v>12788</v>
      </c>
      <c r="AQ6242">
        <v>124484</v>
      </c>
      <c r="AR6242">
        <v>58040001</v>
      </c>
      <c r="AS6242" t="s">
        <v>54</v>
      </c>
      <c r="AT6242" t="s">
        <v>55</v>
      </c>
      <c r="AW6242" t="s">
        <v>340</v>
      </c>
      <c r="AX6242" t="s">
        <v>340</v>
      </c>
      <c r="AY6242" t="s">
        <v>357</v>
      </c>
      <c r="AZ6242" t="s">
        <v>363</v>
      </c>
      <c r="BY6242" t="s">
        <v>342</v>
      </c>
      <c r="EQ6242">
        <v>251707</v>
      </c>
      <c r="EV6242">
        <v>17290743</v>
      </c>
      <c r="EW6242">
        <v>928</v>
      </c>
      <c r="EX6242">
        <v>220223</v>
      </c>
      <c r="EY6242" t="s">
        <v>13569</v>
      </c>
      <c r="EZ6242">
        <v>1</v>
      </c>
      <c r="FA6242">
        <v>20039</v>
      </c>
      <c r="FB6242">
        <v>20039</v>
      </c>
      <c r="FC6242">
        <v>58040001</v>
      </c>
      <c r="FD6242" t="s">
        <v>55</v>
      </c>
    </row>
    <row r="6243" spans="1:160" x14ac:dyDescent="0.3">
      <c r="A6243" t="str">
        <f>VLOOKUP(B6243,Table2[],3,FALSE)</f>
        <v>Digital</v>
      </c>
      <c r="B6243" t="str">
        <f>IF(OR(ISNUMBER(FIND("QVC",Z6243)),ISNUMBER(FIND("QVC",AL6243))),"QVC",IF(OR(ISNUMBER(FIND("NCO",H6243)),ISNUMBER(FIND("NCO",Y6243))), "NCO", IF(AL6243="consumer","PMD.com",VLOOKUP(LEFT(H6243,2),Tables!$E$1:$F$11,2,FALSE))))</f>
        <v>PMD.com</v>
      </c>
      <c r="C6243">
        <f t="shared" si="294"/>
        <v>52430001</v>
      </c>
      <c r="D6243">
        <f t="shared" si="295"/>
        <v>1</v>
      </c>
      <c r="E6243" t="str">
        <f t="shared" ca="1" si="296"/>
        <v>MTD orders shipped</v>
      </c>
      <c r="F6243" t="s">
        <v>3539</v>
      </c>
      <c r="G6243" t="s">
        <v>335</v>
      </c>
      <c r="H6243" t="s">
        <v>10770</v>
      </c>
      <c r="I6243" s="6">
        <v>44013.591643518521</v>
      </c>
      <c r="J6243" t="s">
        <v>16</v>
      </c>
      <c r="K6243" s="6">
        <v>44014.75</v>
      </c>
      <c r="M6243" t="s">
        <v>13545</v>
      </c>
      <c r="N6243" t="s">
        <v>13546</v>
      </c>
      <c r="O6243">
        <v>105</v>
      </c>
      <c r="Q6243" t="s">
        <v>13547</v>
      </c>
      <c r="R6243" t="s">
        <v>1188</v>
      </c>
      <c r="S6243" t="s">
        <v>13548</v>
      </c>
      <c r="T6243" t="s">
        <v>365</v>
      </c>
      <c r="U6243" t="s">
        <v>530</v>
      </c>
      <c r="W6243" t="s">
        <v>13549</v>
      </c>
      <c r="Z6243" t="s">
        <v>13545</v>
      </c>
      <c r="AA6243" t="s">
        <v>13546</v>
      </c>
      <c r="AB6243">
        <v>105</v>
      </c>
      <c r="AD6243" t="s">
        <v>13547</v>
      </c>
      <c r="AE6243" t="s">
        <v>1188</v>
      </c>
      <c r="AF6243" t="s">
        <v>13548</v>
      </c>
      <c r="AG6243" t="s">
        <v>365</v>
      </c>
      <c r="AH6243" t="s">
        <v>530</v>
      </c>
      <c r="AJ6243" t="s">
        <v>13549</v>
      </c>
      <c r="AL6243" t="s">
        <v>339</v>
      </c>
      <c r="AM6243">
        <v>1</v>
      </c>
      <c r="AN6243">
        <v>1</v>
      </c>
      <c r="AO6243">
        <v>12063</v>
      </c>
      <c r="AQ6243">
        <v>127155</v>
      </c>
      <c r="AR6243">
        <v>52430001</v>
      </c>
      <c r="AS6243" t="s">
        <v>927</v>
      </c>
      <c r="AT6243" t="s">
        <v>75</v>
      </c>
      <c r="AW6243" t="s">
        <v>340</v>
      </c>
      <c r="AX6243" t="s">
        <v>340</v>
      </c>
      <c r="AY6243" t="s">
        <v>357</v>
      </c>
      <c r="AZ6243" t="s">
        <v>363</v>
      </c>
      <c r="BY6243" t="s">
        <v>342</v>
      </c>
      <c r="EQ6243">
        <v>249990</v>
      </c>
      <c r="ER6243" t="s">
        <v>10771</v>
      </c>
      <c r="EV6243">
        <v>17289285</v>
      </c>
      <c r="EW6243">
        <v>928</v>
      </c>
      <c r="EX6243">
        <v>221380</v>
      </c>
      <c r="EY6243" t="s">
        <v>13550</v>
      </c>
      <c r="EZ6243">
        <v>1</v>
      </c>
      <c r="FC6243">
        <v>95384</v>
      </c>
      <c r="FD6243" t="s">
        <v>3530</v>
      </c>
    </row>
    <row r="6244" spans="1:160" x14ac:dyDescent="0.3">
      <c r="A6244" t="str">
        <f>VLOOKUP(B6244,Table2[],3,FALSE)</f>
        <v>Digital</v>
      </c>
      <c r="B6244" t="str">
        <f>IF(OR(ISNUMBER(FIND("QVC",Z6244)),ISNUMBER(FIND("QVC",AL6244))),"QVC",IF(OR(ISNUMBER(FIND("NCO",H6244)),ISNUMBER(FIND("NCO",Y6244))), "NCO", IF(AL6244="consumer","PMD.com",VLOOKUP(LEFT(H6244,2),Tables!$E$1:$F$11,2,FALSE))))</f>
        <v>PMD.com</v>
      </c>
      <c r="C6244">
        <f t="shared" si="294"/>
        <v>52710001</v>
      </c>
      <c r="D6244">
        <f t="shared" si="295"/>
        <v>1</v>
      </c>
      <c r="E6244" t="str">
        <f t="shared" ca="1" si="296"/>
        <v>MTD orders shipped</v>
      </c>
      <c r="F6244" t="s">
        <v>3539</v>
      </c>
      <c r="G6244" t="s">
        <v>335</v>
      </c>
      <c r="H6244" t="s">
        <v>10770</v>
      </c>
      <c r="I6244" s="6">
        <v>44013.591643518521</v>
      </c>
      <c r="J6244" t="s">
        <v>16</v>
      </c>
      <c r="K6244" s="6">
        <v>44014.75</v>
      </c>
      <c r="M6244" t="s">
        <v>13545</v>
      </c>
      <c r="N6244" t="s">
        <v>13546</v>
      </c>
      <c r="O6244">
        <v>105</v>
      </c>
      <c r="Q6244" t="s">
        <v>13547</v>
      </c>
      <c r="R6244" t="s">
        <v>1188</v>
      </c>
      <c r="S6244" t="s">
        <v>13548</v>
      </c>
      <c r="T6244" t="s">
        <v>365</v>
      </c>
      <c r="U6244" t="s">
        <v>530</v>
      </c>
      <c r="W6244" t="s">
        <v>13549</v>
      </c>
      <c r="Z6244" t="s">
        <v>13545</v>
      </c>
      <c r="AA6244" t="s">
        <v>13546</v>
      </c>
      <c r="AB6244">
        <v>105</v>
      </c>
      <c r="AD6244" t="s">
        <v>13547</v>
      </c>
      <c r="AE6244" t="s">
        <v>1188</v>
      </c>
      <c r="AF6244" t="s">
        <v>13548</v>
      </c>
      <c r="AG6244" t="s">
        <v>365</v>
      </c>
      <c r="AH6244" t="s">
        <v>530</v>
      </c>
      <c r="AJ6244" t="s">
        <v>13549</v>
      </c>
      <c r="AL6244" t="s">
        <v>339</v>
      </c>
      <c r="AM6244">
        <v>1</v>
      </c>
      <c r="AN6244">
        <v>1</v>
      </c>
      <c r="AO6244">
        <v>3399</v>
      </c>
      <c r="AQ6244">
        <v>124439</v>
      </c>
      <c r="AR6244">
        <v>52710001</v>
      </c>
      <c r="AS6244" t="s">
        <v>150</v>
      </c>
      <c r="AT6244" t="s">
        <v>151</v>
      </c>
      <c r="AW6244" t="s">
        <v>340</v>
      </c>
      <c r="AX6244" t="s">
        <v>340</v>
      </c>
      <c r="AY6244" t="s">
        <v>382</v>
      </c>
      <c r="AZ6244">
        <v>0</v>
      </c>
      <c r="BY6244" t="s">
        <v>342</v>
      </c>
      <c r="EQ6244">
        <v>249198</v>
      </c>
      <c r="ER6244" t="s">
        <v>10771</v>
      </c>
      <c r="EV6244">
        <v>17289285</v>
      </c>
      <c r="EW6244">
        <v>928</v>
      </c>
      <c r="EX6244">
        <v>221380</v>
      </c>
      <c r="EY6244" t="s">
        <v>13550</v>
      </c>
      <c r="EZ6244">
        <v>1</v>
      </c>
      <c r="FC6244">
        <v>52710001</v>
      </c>
      <c r="FD6244" t="s">
        <v>151</v>
      </c>
    </row>
    <row r="6245" spans="1:160" x14ac:dyDescent="0.3">
      <c r="A6245" t="str">
        <f>VLOOKUP(B6245,Table2[],3,FALSE)</f>
        <v>NCO</v>
      </c>
      <c r="B6245" t="str">
        <f>IF(OR(ISNUMBER(FIND("QVC",Z6245)),ISNUMBER(FIND("QVC",AL6245))),"QVC",IF(OR(ISNUMBER(FIND("NCO",H6245)),ISNUMBER(FIND("NCO",Y6245))), "NCO", IF(AL6245="consumer","PMD.com",VLOOKUP(LEFT(H6245,2),Tables!$E$1:$F$11,2,FALSE))))</f>
        <v>NCO</v>
      </c>
      <c r="C6245">
        <f t="shared" si="294"/>
        <v>53160001</v>
      </c>
      <c r="D6245">
        <f t="shared" si="295"/>
        <v>3</v>
      </c>
      <c r="E6245" t="str">
        <f t="shared" ca="1" si="296"/>
        <v>shifted orders shipped</v>
      </c>
      <c r="F6245" t="s">
        <v>3539</v>
      </c>
      <c r="G6245" t="s">
        <v>335</v>
      </c>
      <c r="H6245" t="s">
        <v>11066</v>
      </c>
      <c r="I6245" s="6">
        <v>44010.791666666664</v>
      </c>
      <c r="J6245" t="s">
        <v>16</v>
      </c>
      <c r="K6245" s="6">
        <v>44014.75</v>
      </c>
      <c r="L6245" t="s">
        <v>11067</v>
      </c>
      <c r="M6245" t="s">
        <v>11067</v>
      </c>
      <c r="N6245" t="s">
        <v>13542</v>
      </c>
      <c r="O6245" t="s">
        <v>13543</v>
      </c>
      <c r="Q6245" t="s">
        <v>405</v>
      </c>
      <c r="R6245" t="s">
        <v>365</v>
      </c>
      <c r="S6245">
        <v>94111</v>
      </c>
      <c r="T6245" t="s">
        <v>338</v>
      </c>
      <c r="U6245">
        <v>0</v>
      </c>
      <c r="V6245">
        <v>0</v>
      </c>
      <c r="Y6245" t="s">
        <v>11067</v>
      </c>
      <c r="Z6245" t="s">
        <v>11067</v>
      </c>
      <c r="AA6245" t="s">
        <v>13542</v>
      </c>
      <c r="AB6245" t="s">
        <v>13543</v>
      </c>
      <c r="AD6245" t="s">
        <v>405</v>
      </c>
      <c r="AE6245" t="s">
        <v>365</v>
      </c>
      <c r="AF6245">
        <v>94111</v>
      </c>
      <c r="AG6245" t="s">
        <v>338</v>
      </c>
      <c r="AH6245">
        <v>0</v>
      </c>
      <c r="AI6245">
        <v>0</v>
      </c>
      <c r="AL6245" t="s">
        <v>483</v>
      </c>
      <c r="AM6245">
        <v>3</v>
      </c>
      <c r="AN6245">
        <v>3</v>
      </c>
      <c r="AO6245">
        <v>4322</v>
      </c>
      <c r="AQ6245">
        <v>124007</v>
      </c>
      <c r="AR6245">
        <v>53160001</v>
      </c>
      <c r="AS6245" t="s">
        <v>1895</v>
      </c>
      <c r="AT6245" t="s">
        <v>119</v>
      </c>
      <c r="AW6245" t="s">
        <v>340</v>
      </c>
      <c r="AX6245" t="s">
        <v>340</v>
      </c>
      <c r="AY6245" t="s">
        <v>341</v>
      </c>
      <c r="AZ6245">
        <v>0</v>
      </c>
      <c r="BY6245" t="s">
        <v>342</v>
      </c>
      <c r="EQ6245">
        <v>252959</v>
      </c>
      <c r="ER6245" t="s">
        <v>11066</v>
      </c>
      <c r="EV6245">
        <v>17290108</v>
      </c>
      <c r="EW6245">
        <v>928</v>
      </c>
      <c r="EX6245">
        <v>221535</v>
      </c>
      <c r="EY6245" t="s">
        <v>13544</v>
      </c>
      <c r="EZ6245">
        <v>1</v>
      </c>
      <c r="FC6245">
        <v>53160001</v>
      </c>
      <c r="FD6245" t="s">
        <v>119</v>
      </c>
    </row>
    <row r="6246" spans="1:160" x14ac:dyDescent="0.3">
      <c r="A6246" t="str">
        <f>VLOOKUP(B6246,Table2[],3,FALSE)</f>
        <v>NCO</v>
      </c>
      <c r="B6246" t="str">
        <f>IF(OR(ISNUMBER(FIND("QVC",Z6246)),ISNUMBER(FIND("QVC",AL6246))),"QVC",IF(OR(ISNUMBER(FIND("NCO",H6246)),ISNUMBER(FIND("NCO",Y6246))), "NCO", IF(AL6246="consumer","PMD.com",VLOOKUP(LEFT(H6246,2),Tables!$E$1:$F$11,2,FALSE))))</f>
        <v>NCO</v>
      </c>
      <c r="C6246">
        <f t="shared" si="294"/>
        <v>52030001</v>
      </c>
      <c r="D6246">
        <f t="shared" si="295"/>
        <v>1</v>
      </c>
      <c r="E6246" t="str">
        <f t="shared" ca="1" si="296"/>
        <v>MTD orders shipped</v>
      </c>
      <c r="F6246" t="s">
        <v>3539</v>
      </c>
      <c r="G6246" t="s">
        <v>335</v>
      </c>
      <c r="H6246" t="s">
        <v>13570</v>
      </c>
      <c r="I6246" s="6">
        <v>44013.791666666664</v>
      </c>
      <c r="J6246" t="s">
        <v>16</v>
      </c>
      <c r="K6246" s="6">
        <v>44014.75</v>
      </c>
      <c r="L6246" t="s">
        <v>13571</v>
      </c>
      <c r="M6246" t="s">
        <v>13571</v>
      </c>
      <c r="N6246" t="s">
        <v>13572</v>
      </c>
      <c r="O6246" t="s">
        <v>13573</v>
      </c>
      <c r="Q6246" t="s">
        <v>405</v>
      </c>
      <c r="R6246" t="s">
        <v>365</v>
      </c>
      <c r="S6246">
        <v>94109</v>
      </c>
      <c r="T6246" t="s">
        <v>338</v>
      </c>
      <c r="U6246">
        <v>0</v>
      </c>
      <c r="V6246">
        <v>0</v>
      </c>
      <c r="Y6246" t="s">
        <v>13571</v>
      </c>
      <c r="Z6246" t="s">
        <v>13571</v>
      </c>
      <c r="AA6246" t="s">
        <v>13572</v>
      </c>
      <c r="AB6246" t="s">
        <v>13573</v>
      </c>
      <c r="AD6246" t="s">
        <v>405</v>
      </c>
      <c r="AE6246" t="s">
        <v>365</v>
      </c>
      <c r="AF6246">
        <v>94109</v>
      </c>
      <c r="AG6246" t="s">
        <v>338</v>
      </c>
      <c r="AH6246">
        <v>0</v>
      </c>
      <c r="AI6246">
        <v>0</v>
      </c>
      <c r="AL6246" t="s">
        <v>483</v>
      </c>
      <c r="AM6246">
        <v>1</v>
      </c>
      <c r="AN6246">
        <v>1</v>
      </c>
      <c r="AO6246">
        <v>5763</v>
      </c>
      <c r="AQ6246">
        <v>124432</v>
      </c>
      <c r="AR6246">
        <v>52030001</v>
      </c>
      <c r="AS6246" t="s">
        <v>147</v>
      </c>
      <c r="AT6246" t="s">
        <v>148</v>
      </c>
      <c r="AW6246" t="s">
        <v>340</v>
      </c>
      <c r="AX6246" t="s">
        <v>340</v>
      </c>
      <c r="AY6246" t="s">
        <v>423</v>
      </c>
      <c r="AZ6246">
        <v>0</v>
      </c>
      <c r="BY6246" t="s">
        <v>342</v>
      </c>
      <c r="EQ6246">
        <v>242566</v>
      </c>
      <c r="ER6246" t="s">
        <v>13570</v>
      </c>
      <c r="EV6246">
        <v>17290620</v>
      </c>
      <c r="EW6246">
        <v>928</v>
      </c>
      <c r="EX6246">
        <v>221639</v>
      </c>
      <c r="EY6246" t="s">
        <v>13574</v>
      </c>
      <c r="EZ6246">
        <v>1</v>
      </c>
      <c r="FC6246">
        <v>52030001</v>
      </c>
      <c r="FD6246" t="s">
        <v>148</v>
      </c>
    </row>
    <row r="6247" spans="1:160" x14ac:dyDescent="0.3">
      <c r="A6247" t="str">
        <f>VLOOKUP(B6247,Table2[],3,FALSE)</f>
        <v>NCO</v>
      </c>
      <c r="B6247" t="str">
        <f>IF(OR(ISNUMBER(FIND("QVC",Z6247)),ISNUMBER(FIND("QVC",AL6247))),"QVC",IF(OR(ISNUMBER(FIND("NCO",H6247)),ISNUMBER(FIND("NCO",Y6247))), "NCO", IF(AL6247="consumer","PMD.com",VLOOKUP(LEFT(H6247,2),Tables!$E$1:$F$11,2,FALSE))))</f>
        <v>NCO</v>
      </c>
      <c r="C6247">
        <f t="shared" si="294"/>
        <v>7807</v>
      </c>
      <c r="D6247">
        <f t="shared" si="295"/>
        <v>10</v>
      </c>
      <c r="E6247" t="str">
        <f t="shared" ca="1" si="296"/>
        <v>MTD orders shipped</v>
      </c>
      <c r="F6247" t="s">
        <v>3539</v>
      </c>
      <c r="G6247" t="s">
        <v>335</v>
      </c>
      <c r="H6247" t="s">
        <v>13575</v>
      </c>
      <c r="I6247" s="6">
        <v>44013.791666666664</v>
      </c>
      <c r="J6247" t="s">
        <v>16</v>
      </c>
      <c r="K6247" s="6">
        <v>44014.75</v>
      </c>
      <c r="L6247" t="s">
        <v>13571</v>
      </c>
      <c r="M6247" t="s">
        <v>13571</v>
      </c>
      <c r="N6247" t="s">
        <v>13572</v>
      </c>
      <c r="O6247" t="s">
        <v>13573</v>
      </c>
      <c r="Q6247" t="s">
        <v>405</v>
      </c>
      <c r="R6247" t="s">
        <v>365</v>
      </c>
      <c r="S6247">
        <v>94109</v>
      </c>
      <c r="T6247" t="s">
        <v>338</v>
      </c>
      <c r="U6247">
        <v>0</v>
      </c>
      <c r="V6247">
        <v>0</v>
      </c>
      <c r="Y6247" t="s">
        <v>13571</v>
      </c>
      <c r="Z6247" t="s">
        <v>13571</v>
      </c>
      <c r="AA6247" t="s">
        <v>13572</v>
      </c>
      <c r="AB6247" t="s">
        <v>13573</v>
      </c>
      <c r="AD6247" t="s">
        <v>405</v>
      </c>
      <c r="AE6247" t="s">
        <v>365</v>
      </c>
      <c r="AF6247">
        <v>94109</v>
      </c>
      <c r="AG6247" t="s">
        <v>338</v>
      </c>
      <c r="AH6247">
        <v>0</v>
      </c>
      <c r="AI6247">
        <v>0</v>
      </c>
      <c r="AL6247" t="s">
        <v>483</v>
      </c>
      <c r="AM6247">
        <v>10</v>
      </c>
      <c r="AN6247">
        <v>10</v>
      </c>
      <c r="AO6247">
        <v>6083</v>
      </c>
      <c r="AQ6247">
        <v>127429</v>
      </c>
      <c r="AR6247">
        <v>7807</v>
      </c>
      <c r="AS6247" t="s">
        <v>958</v>
      </c>
      <c r="AT6247" t="s">
        <v>152</v>
      </c>
      <c r="AW6247" t="s">
        <v>343</v>
      </c>
      <c r="BY6247" t="s">
        <v>342</v>
      </c>
      <c r="EQ6247">
        <v>250033</v>
      </c>
      <c r="ER6247" t="s">
        <v>13575</v>
      </c>
      <c r="EV6247">
        <v>17290621</v>
      </c>
      <c r="EW6247">
        <v>928</v>
      </c>
      <c r="EX6247">
        <v>221640</v>
      </c>
      <c r="EY6247" t="s">
        <v>13576</v>
      </c>
      <c r="EZ6247">
        <v>1</v>
      </c>
      <c r="FC6247">
        <v>7807</v>
      </c>
      <c r="FD6247" t="s">
        <v>152</v>
      </c>
    </row>
    <row r="6248" spans="1:160" x14ac:dyDescent="0.3">
      <c r="A6248" t="str">
        <f>VLOOKUP(B6248,Table2[],3,FALSE)</f>
        <v>Broadcast</v>
      </c>
      <c r="B6248" t="str">
        <f>IF(OR(ISNUMBER(FIND("QVC",Z6248)),ISNUMBER(FIND("QVC",AL6248))),"QVC",IF(OR(ISNUMBER(FIND("NCO",H6248)),ISNUMBER(FIND("NCO",Y6248))), "NCO", IF(AL6248="consumer","PMD.com",VLOOKUP(LEFT(H6248,2),Tables!$E$1:$F$11,2,FALSE))))</f>
        <v>QVC</v>
      </c>
      <c r="C6248">
        <f t="shared" si="294"/>
        <v>53510001</v>
      </c>
      <c r="D6248">
        <f t="shared" si="295"/>
        <v>1</v>
      </c>
      <c r="E6248" t="str">
        <f t="shared" ca="1" si="296"/>
        <v>shifted orders shipped</v>
      </c>
      <c r="F6248" t="s">
        <v>3539</v>
      </c>
      <c r="G6248" t="s">
        <v>335</v>
      </c>
      <c r="H6248">
        <v>652562100615307</v>
      </c>
      <c r="I6248" s="6">
        <v>44008.670138888891</v>
      </c>
      <c r="J6248" t="s">
        <v>16</v>
      </c>
      <c r="K6248" s="6">
        <v>44014.75</v>
      </c>
      <c r="M6248" t="s">
        <v>13577</v>
      </c>
      <c r="N6248" t="s">
        <v>13578</v>
      </c>
      <c r="Q6248" t="s">
        <v>1177</v>
      </c>
      <c r="R6248" t="s">
        <v>359</v>
      </c>
      <c r="S6248" t="s">
        <v>13579</v>
      </c>
      <c r="T6248" t="s">
        <v>338</v>
      </c>
      <c r="Z6248" t="s">
        <v>13577</v>
      </c>
      <c r="AA6248" t="s">
        <v>13578</v>
      </c>
      <c r="AD6248" t="s">
        <v>1177</v>
      </c>
      <c r="AE6248" t="s">
        <v>359</v>
      </c>
      <c r="AF6248" t="s">
        <v>13579</v>
      </c>
      <c r="AG6248" t="s">
        <v>338</v>
      </c>
      <c r="AL6248" t="s">
        <v>981</v>
      </c>
      <c r="AM6248">
        <v>1</v>
      </c>
      <c r="AN6248">
        <v>1</v>
      </c>
      <c r="AO6248">
        <v>160</v>
      </c>
      <c r="AQ6248">
        <v>125218</v>
      </c>
      <c r="AR6248">
        <v>53510001</v>
      </c>
      <c r="AS6248" t="s">
        <v>12251</v>
      </c>
      <c r="AT6248" t="s">
        <v>12252</v>
      </c>
      <c r="AW6248" t="s">
        <v>343</v>
      </c>
      <c r="BY6248" t="s">
        <v>342</v>
      </c>
      <c r="EQ6248">
        <v>251457</v>
      </c>
      <c r="EV6248">
        <v>17290745</v>
      </c>
      <c r="EW6248">
        <v>928</v>
      </c>
      <c r="EX6248">
        <v>218693</v>
      </c>
      <c r="EY6248" t="s">
        <v>13580</v>
      </c>
      <c r="EZ6248">
        <v>1</v>
      </c>
      <c r="FA6248">
        <v>20039</v>
      </c>
      <c r="FB6248">
        <v>20039</v>
      </c>
      <c r="FC6248">
        <v>53510001</v>
      </c>
      <c r="FD6248" t="s">
        <v>12252</v>
      </c>
    </row>
    <row r="6249" spans="1:160" x14ac:dyDescent="0.3">
      <c r="A6249" t="str">
        <f>VLOOKUP(B6249,Table2[],3,FALSE)</f>
        <v>Broadcast</v>
      </c>
      <c r="B6249" t="str">
        <f>IF(OR(ISNUMBER(FIND("QVC",Z6249)),ISNUMBER(FIND("QVC",AL6249))),"QVC",IF(OR(ISNUMBER(FIND("NCO",H6249)),ISNUMBER(FIND("NCO",Y6249))), "NCO", IF(AL6249="consumer","PMD.com",VLOOKUP(LEFT(H6249,2),Tables!$E$1:$F$11,2,FALSE))))</f>
        <v>QVC</v>
      </c>
      <c r="C6249">
        <f t="shared" si="294"/>
        <v>53510001</v>
      </c>
      <c r="D6249">
        <f t="shared" si="295"/>
        <v>1</v>
      </c>
      <c r="E6249" t="str">
        <f t="shared" ca="1" si="296"/>
        <v>shifted orders shipped</v>
      </c>
      <c r="F6249" t="s">
        <v>3539</v>
      </c>
      <c r="G6249" t="s">
        <v>335</v>
      </c>
      <c r="H6249">
        <v>652563404115307</v>
      </c>
      <c r="I6249" s="6">
        <v>44008.670138888891</v>
      </c>
      <c r="J6249" t="s">
        <v>16</v>
      </c>
      <c r="K6249" s="6">
        <v>44014.75</v>
      </c>
      <c r="M6249" t="s">
        <v>13581</v>
      </c>
      <c r="N6249" t="s">
        <v>13582</v>
      </c>
      <c r="Q6249" t="s">
        <v>731</v>
      </c>
      <c r="R6249" t="s">
        <v>412</v>
      </c>
      <c r="S6249" t="s">
        <v>13583</v>
      </c>
      <c r="T6249" t="s">
        <v>338</v>
      </c>
      <c r="Z6249" t="s">
        <v>13581</v>
      </c>
      <c r="AA6249" t="s">
        <v>13582</v>
      </c>
      <c r="AD6249" t="s">
        <v>731</v>
      </c>
      <c r="AE6249" t="s">
        <v>412</v>
      </c>
      <c r="AF6249" t="s">
        <v>13583</v>
      </c>
      <c r="AG6249" t="s">
        <v>338</v>
      </c>
      <c r="AL6249" t="s">
        <v>981</v>
      </c>
      <c r="AM6249">
        <v>1</v>
      </c>
      <c r="AN6249">
        <v>1</v>
      </c>
      <c r="AO6249">
        <v>160</v>
      </c>
      <c r="AQ6249">
        <v>125218</v>
      </c>
      <c r="AR6249">
        <v>53510001</v>
      </c>
      <c r="AS6249" t="s">
        <v>12251</v>
      </c>
      <c r="AT6249" t="s">
        <v>12252</v>
      </c>
      <c r="AW6249" t="s">
        <v>343</v>
      </c>
      <c r="BY6249" t="s">
        <v>342</v>
      </c>
      <c r="EQ6249">
        <v>251457</v>
      </c>
      <c r="EV6249">
        <v>17290744</v>
      </c>
      <c r="EW6249">
        <v>928</v>
      </c>
      <c r="EX6249">
        <v>218697</v>
      </c>
      <c r="EY6249" t="s">
        <v>13584</v>
      </c>
      <c r="EZ6249">
        <v>1</v>
      </c>
      <c r="FA6249">
        <v>20039</v>
      </c>
      <c r="FB6249">
        <v>20039</v>
      </c>
      <c r="FC6249">
        <v>53510001</v>
      </c>
      <c r="FD6249" t="s">
        <v>12252</v>
      </c>
    </row>
    <row r="6250" spans="1:160" x14ac:dyDescent="0.3">
      <c r="A6250" t="str">
        <f>VLOOKUP(B6250,Table2[],3,FALSE)</f>
        <v>Digital</v>
      </c>
      <c r="B6250" t="str">
        <f>IF(OR(ISNUMBER(FIND("QVC",Z6250)),ISNUMBER(FIND("QVC",AL6250))),"QVC",IF(OR(ISNUMBER(FIND("NCO",H6250)),ISNUMBER(FIND("NCO",Y6250))), "NCO", IF(AL6250="consumer","PMD.com",VLOOKUP(LEFT(H6250,2),Tables!$E$1:$F$11,2,FALSE))))</f>
        <v>PMD.com</v>
      </c>
      <c r="C6250">
        <f t="shared" si="294"/>
        <v>53900001</v>
      </c>
      <c r="D6250">
        <f t="shared" si="295"/>
        <v>1</v>
      </c>
      <c r="E6250" t="str">
        <f t="shared" ca="1" si="296"/>
        <v>shifted orders shipped</v>
      </c>
      <c r="F6250" t="s">
        <v>3539</v>
      </c>
      <c r="G6250" t="s">
        <v>335</v>
      </c>
      <c r="H6250" t="s">
        <v>13557</v>
      </c>
      <c r="I6250" s="6">
        <v>44010.519502314812</v>
      </c>
      <c r="J6250" t="s">
        <v>16</v>
      </c>
      <c r="K6250" s="6">
        <v>44014.75</v>
      </c>
      <c r="M6250" t="s">
        <v>13558</v>
      </c>
      <c r="N6250" t="s">
        <v>13559</v>
      </c>
      <c r="O6250">
        <v>515</v>
      </c>
      <c r="Q6250" t="s">
        <v>13560</v>
      </c>
      <c r="R6250" t="s">
        <v>13561</v>
      </c>
      <c r="S6250">
        <v>8340550</v>
      </c>
      <c r="T6250" t="s">
        <v>13562</v>
      </c>
      <c r="U6250" t="s">
        <v>530</v>
      </c>
      <c r="W6250" t="s">
        <v>13563</v>
      </c>
      <c r="Z6250" t="s">
        <v>13558</v>
      </c>
      <c r="AA6250" t="s">
        <v>13559</v>
      </c>
      <c r="AB6250">
        <v>515</v>
      </c>
      <c r="AD6250" t="s">
        <v>13560</v>
      </c>
      <c r="AE6250" t="s">
        <v>13561</v>
      </c>
      <c r="AF6250">
        <v>8340550</v>
      </c>
      <c r="AG6250" t="s">
        <v>13562</v>
      </c>
      <c r="AH6250" t="s">
        <v>530</v>
      </c>
      <c r="AJ6250" t="s">
        <v>13563</v>
      </c>
      <c r="AL6250" t="s">
        <v>339</v>
      </c>
      <c r="AM6250">
        <v>1</v>
      </c>
      <c r="AN6250">
        <v>1</v>
      </c>
      <c r="AO6250">
        <v>31217</v>
      </c>
      <c r="AQ6250">
        <v>124466</v>
      </c>
      <c r="AR6250">
        <v>53900001</v>
      </c>
      <c r="AS6250" t="s">
        <v>1697</v>
      </c>
      <c r="AT6250" t="s">
        <v>104</v>
      </c>
      <c r="AW6250" t="s">
        <v>343</v>
      </c>
      <c r="BY6250" t="s">
        <v>342</v>
      </c>
      <c r="EQ6250">
        <v>247378</v>
      </c>
      <c r="ER6250" t="s">
        <v>13564</v>
      </c>
      <c r="EV6250">
        <v>17279965</v>
      </c>
      <c r="EW6250">
        <v>928</v>
      </c>
      <c r="EX6250">
        <v>219974</v>
      </c>
      <c r="EY6250" t="s">
        <v>13565</v>
      </c>
      <c r="EZ6250">
        <v>2</v>
      </c>
      <c r="FC6250">
        <v>95382</v>
      </c>
      <c r="FD6250" t="s">
        <v>1412</v>
      </c>
    </row>
    <row r="6251" spans="1:160" x14ac:dyDescent="0.3">
      <c r="A6251" t="str">
        <f>VLOOKUP(B6251,Table2[],3,FALSE)</f>
        <v>Digital</v>
      </c>
      <c r="B6251" t="str">
        <f>IF(OR(ISNUMBER(FIND("QVC",Z6251)),ISNUMBER(FIND("QVC",AL6251))),"QVC",IF(OR(ISNUMBER(FIND("NCO",H6251)),ISNUMBER(FIND("NCO",Y6251))), "NCO", IF(AL6251="consumer","PMD.com",VLOOKUP(LEFT(H6251,2),Tables!$E$1:$F$11,2,FALSE))))</f>
        <v>PMD.com</v>
      </c>
      <c r="C6251">
        <f t="shared" si="294"/>
        <v>53970001</v>
      </c>
      <c r="D6251">
        <f t="shared" si="295"/>
        <v>1</v>
      </c>
      <c r="E6251" t="str">
        <f t="shared" ca="1" si="296"/>
        <v>shifted orders shipped</v>
      </c>
      <c r="F6251" t="s">
        <v>3539</v>
      </c>
      <c r="G6251" t="s">
        <v>335</v>
      </c>
      <c r="H6251" t="s">
        <v>10743</v>
      </c>
      <c r="I6251" s="6">
        <v>44012.757743055554</v>
      </c>
      <c r="J6251" t="s">
        <v>16</v>
      </c>
      <c r="K6251" s="6">
        <v>44014.75</v>
      </c>
      <c r="M6251" t="s">
        <v>13551</v>
      </c>
      <c r="N6251" t="s">
        <v>13552</v>
      </c>
      <c r="Q6251" t="s">
        <v>13553</v>
      </c>
      <c r="T6251" t="s">
        <v>13554</v>
      </c>
      <c r="U6251" t="s">
        <v>530</v>
      </c>
      <c r="W6251" t="s">
        <v>13555</v>
      </c>
      <c r="Z6251" t="s">
        <v>13551</v>
      </c>
      <c r="AA6251" t="s">
        <v>13552</v>
      </c>
      <c r="AD6251" t="s">
        <v>13553</v>
      </c>
      <c r="AG6251" t="s">
        <v>13554</v>
      </c>
      <c r="AH6251" t="s">
        <v>530</v>
      </c>
      <c r="AJ6251" t="s">
        <v>13555</v>
      </c>
      <c r="AL6251" t="s">
        <v>339</v>
      </c>
      <c r="AM6251">
        <v>1</v>
      </c>
      <c r="AN6251">
        <v>1</v>
      </c>
      <c r="AO6251">
        <v>392</v>
      </c>
      <c r="AQ6251">
        <v>124472</v>
      </c>
      <c r="AR6251">
        <v>53970001</v>
      </c>
      <c r="AS6251" t="s">
        <v>577</v>
      </c>
      <c r="AT6251" t="s">
        <v>41</v>
      </c>
      <c r="AW6251" t="s">
        <v>343</v>
      </c>
      <c r="BY6251" t="s">
        <v>342</v>
      </c>
      <c r="EQ6251">
        <v>251826</v>
      </c>
      <c r="ER6251" t="s">
        <v>10744</v>
      </c>
      <c r="EV6251">
        <v>17288525</v>
      </c>
      <c r="EW6251">
        <v>928</v>
      </c>
      <c r="EX6251">
        <v>221082</v>
      </c>
      <c r="EY6251" t="s">
        <v>13556</v>
      </c>
      <c r="EZ6251">
        <v>1</v>
      </c>
      <c r="FC6251">
        <v>53970001</v>
      </c>
      <c r="FD6251" t="s">
        <v>41</v>
      </c>
    </row>
    <row r="6252" spans="1:160" x14ac:dyDescent="0.3">
      <c r="A6252" t="str">
        <f>VLOOKUP(B6252,Table2[],3,FALSE)</f>
        <v>NCO</v>
      </c>
      <c r="B6252" t="str">
        <f>IF(OR(ISNUMBER(FIND("QVC",Z6252)),ISNUMBER(FIND("QVC",AL6252))),"QVC",IF(OR(ISNUMBER(FIND("NCO",H6252)),ISNUMBER(FIND("NCO",Y6252))), "NCO", IF(AL6252="consumer","PMD.com",VLOOKUP(LEFT(H6252,2),Tables!$E$1:$F$11,2,FALSE))))</f>
        <v>NCO</v>
      </c>
      <c r="C6252">
        <f t="shared" si="294"/>
        <v>5341</v>
      </c>
      <c r="D6252">
        <f t="shared" si="295"/>
        <v>2</v>
      </c>
      <c r="E6252" t="str">
        <f t="shared" ca="1" si="296"/>
        <v>MTD orders shipped</v>
      </c>
      <c r="F6252" t="s">
        <v>3539</v>
      </c>
      <c r="G6252" t="s">
        <v>335</v>
      </c>
      <c r="H6252" t="s">
        <v>13570</v>
      </c>
      <c r="I6252" s="6">
        <v>44013.791666666664</v>
      </c>
      <c r="J6252" t="s">
        <v>16</v>
      </c>
      <c r="K6252" s="6">
        <v>44014.75</v>
      </c>
      <c r="L6252" t="s">
        <v>13571</v>
      </c>
      <c r="M6252" t="s">
        <v>13571</v>
      </c>
      <c r="N6252" t="s">
        <v>13572</v>
      </c>
      <c r="O6252" t="s">
        <v>13573</v>
      </c>
      <c r="Q6252" t="s">
        <v>405</v>
      </c>
      <c r="R6252" t="s">
        <v>365</v>
      </c>
      <c r="S6252">
        <v>94109</v>
      </c>
      <c r="T6252" t="s">
        <v>338</v>
      </c>
      <c r="U6252">
        <v>0</v>
      </c>
      <c r="V6252">
        <v>0</v>
      </c>
      <c r="Y6252" t="s">
        <v>13571</v>
      </c>
      <c r="Z6252" t="s">
        <v>13571</v>
      </c>
      <c r="AA6252" t="s">
        <v>13572</v>
      </c>
      <c r="AB6252" t="s">
        <v>13573</v>
      </c>
      <c r="AD6252" t="s">
        <v>405</v>
      </c>
      <c r="AE6252" t="s">
        <v>365</v>
      </c>
      <c r="AF6252">
        <v>94109</v>
      </c>
      <c r="AG6252" t="s">
        <v>338</v>
      </c>
      <c r="AH6252">
        <v>0</v>
      </c>
      <c r="AI6252">
        <v>0</v>
      </c>
      <c r="AL6252" t="s">
        <v>483</v>
      </c>
      <c r="AM6252">
        <v>2</v>
      </c>
      <c r="AN6252">
        <v>2</v>
      </c>
      <c r="AO6252">
        <v>15156</v>
      </c>
      <c r="AQ6252">
        <v>124187</v>
      </c>
      <c r="AR6252">
        <v>5341</v>
      </c>
      <c r="AS6252" t="s">
        <v>9636</v>
      </c>
      <c r="AT6252" t="s">
        <v>82</v>
      </c>
      <c r="AW6252" t="s">
        <v>340</v>
      </c>
      <c r="AX6252" t="s">
        <v>340</v>
      </c>
      <c r="AY6252" t="s">
        <v>345</v>
      </c>
      <c r="AZ6252" t="s">
        <v>346</v>
      </c>
      <c r="BY6252" t="s">
        <v>342</v>
      </c>
      <c r="EQ6252">
        <v>245208</v>
      </c>
      <c r="ER6252" t="s">
        <v>13570</v>
      </c>
      <c r="EV6252">
        <v>17290620</v>
      </c>
      <c r="EW6252">
        <v>928</v>
      </c>
      <c r="EX6252">
        <v>221639</v>
      </c>
      <c r="EY6252" t="s">
        <v>13574</v>
      </c>
      <c r="EZ6252">
        <v>1</v>
      </c>
      <c r="FC6252">
        <v>5341</v>
      </c>
      <c r="FD6252" t="s">
        <v>82</v>
      </c>
    </row>
    <row r="6253" spans="1:160" x14ac:dyDescent="0.3">
      <c r="A6253" t="str">
        <f>VLOOKUP(B6253,Table2[],3,FALSE)</f>
        <v>Digital</v>
      </c>
      <c r="B6253" t="str">
        <f>IF(OR(ISNUMBER(FIND("QVC",Z6253)),ISNUMBER(FIND("QVC",AL6253))),"QVC",IF(OR(ISNUMBER(FIND("NCO",H6253)),ISNUMBER(FIND("NCO",Y6253))), "NCO", IF(AL6253="consumer","PMD.com",VLOOKUP(LEFT(H6253,2),Tables!$E$1:$F$11,2,FALSE))))</f>
        <v>PMD.com</v>
      </c>
      <c r="C6253">
        <f t="shared" si="294"/>
        <v>552101</v>
      </c>
      <c r="D6253">
        <f t="shared" si="295"/>
        <v>1</v>
      </c>
      <c r="E6253" t="str">
        <f t="shared" ca="1" si="296"/>
        <v>MTD orders shipped</v>
      </c>
      <c r="F6253" t="s">
        <v>3539</v>
      </c>
      <c r="G6253" t="s">
        <v>335</v>
      </c>
      <c r="H6253" t="s">
        <v>13585</v>
      </c>
      <c r="I6253" s="6">
        <v>44014.562488425923</v>
      </c>
      <c r="J6253" t="s">
        <v>16</v>
      </c>
      <c r="K6253" s="6">
        <v>44014.750335648147</v>
      </c>
      <c r="M6253" t="s">
        <v>13586</v>
      </c>
      <c r="N6253" t="s">
        <v>13587</v>
      </c>
      <c r="Q6253" t="s">
        <v>13588</v>
      </c>
      <c r="R6253" t="s">
        <v>403</v>
      </c>
      <c r="S6253">
        <v>53045</v>
      </c>
      <c r="T6253" t="s">
        <v>338</v>
      </c>
      <c r="U6253" t="s">
        <v>530</v>
      </c>
      <c r="W6253" t="s">
        <v>13589</v>
      </c>
      <c r="Z6253" t="s">
        <v>13586</v>
      </c>
      <c r="AA6253" t="s">
        <v>13587</v>
      </c>
      <c r="AD6253" t="s">
        <v>13588</v>
      </c>
      <c r="AE6253" t="s">
        <v>403</v>
      </c>
      <c r="AF6253">
        <v>53045</v>
      </c>
      <c r="AG6253" t="s">
        <v>338</v>
      </c>
      <c r="AH6253" t="s">
        <v>530</v>
      </c>
      <c r="AJ6253" t="s">
        <v>13589</v>
      </c>
      <c r="AL6253" t="s">
        <v>339</v>
      </c>
      <c r="AM6253">
        <v>1</v>
      </c>
      <c r="AN6253">
        <v>1</v>
      </c>
      <c r="AO6253">
        <v>3241</v>
      </c>
      <c r="AQ6253">
        <v>124623</v>
      </c>
      <c r="AR6253">
        <v>552101</v>
      </c>
      <c r="AS6253" t="s">
        <v>166</v>
      </c>
      <c r="AT6253" t="s">
        <v>167</v>
      </c>
      <c r="AW6253" t="s">
        <v>340</v>
      </c>
      <c r="AX6253" t="s">
        <v>340</v>
      </c>
      <c r="AY6253" t="s">
        <v>382</v>
      </c>
      <c r="AZ6253" t="s">
        <v>471</v>
      </c>
      <c r="BY6253" t="s">
        <v>342</v>
      </c>
      <c r="EQ6253">
        <v>240933</v>
      </c>
      <c r="ER6253" t="s">
        <v>13590</v>
      </c>
      <c r="EV6253">
        <v>17291152</v>
      </c>
      <c r="EW6253">
        <v>928</v>
      </c>
      <c r="EX6253">
        <v>221699</v>
      </c>
      <c r="EY6253">
        <v>9.2748999964335493E+25</v>
      </c>
      <c r="EZ6253">
        <v>1</v>
      </c>
      <c r="FC6253">
        <v>552101</v>
      </c>
      <c r="FD6253" t="s">
        <v>167</v>
      </c>
    </row>
    <row r="6254" spans="1:160" x14ac:dyDescent="0.3">
      <c r="A6254" t="str">
        <f>VLOOKUP(B6254,Table2[],3,FALSE)</f>
        <v>Digital</v>
      </c>
      <c r="B6254" t="str">
        <f>IF(OR(ISNUMBER(FIND("QVC",Z6254)),ISNUMBER(FIND("QVC",AL6254))),"QVC",IF(OR(ISNUMBER(FIND("NCO",H6254)),ISNUMBER(FIND("NCO",Y6254))), "NCO", IF(AL6254="consumer","PMD.com",VLOOKUP(LEFT(H6254,2),Tables!$E$1:$F$11,2,FALSE))))</f>
        <v>PMD.com</v>
      </c>
      <c r="C6254">
        <f t="shared" si="294"/>
        <v>53980001</v>
      </c>
      <c r="D6254">
        <f t="shared" si="295"/>
        <v>1</v>
      </c>
      <c r="E6254" t="str">
        <f t="shared" ca="1" si="296"/>
        <v>MTD orders shipped</v>
      </c>
      <c r="F6254" t="s">
        <v>3539</v>
      </c>
      <c r="G6254" t="s">
        <v>335</v>
      </c>
      <c r="H6254" t="s">
        <v>13591</v>
      </c>
      <c r="I6254" s="6">
        <v>44014.600486111114</v>
      </c>
      <c r="J6254" t="s">
        <v>16</v>
      </c>
      <c r="K6254" s="6">
        <v>44014.756898148145</v>
      </c>
      <c r="M6254" t="s">
        <v>13592</v>
      </c>
      <c r="N6254" t="s">
        <v>13593</v>
      </c>
      <c r="O6254" t="s">
        <v>13594</v>
      </c>
      <c r="Q6254" t="s">
        <v>11838</v>
      </c>
      <c r="R6254" t="s">
        <v>11710</v>
      </c>
      <c r="S6254" t="s">
        <v>13595</v>
      </c>
      <c r="T6254" t="s">
        <v>338</v>
      </c>
      <c r="U6254" t="s">
        <v>530</v>
      </c>
      <c r="W6254" t="s">
        <v>13596</v>
      </c>
      <c r="Z6254" t="s">
        <v>13592</v>
      </c>
      <c r="AA6254" t="s">
        <v>13593</v>
      </c>
      <c r="AB6254" t="s">
        <v>13594</v>
      </c>
      <c r="AD6254" t="s">
        <v>11838</v>
      </c>
      <c r="AE6254" t="s">
        <v>11710</v>
      </c>
      <c r="AF6254" t="s">
        <v>13595</v>
      </c>
      <c r="AG6254" t="s">
        <v>338</v>
      </c>
      <c r="AH6254" t="s">
        <v>530</v>
      </c>
      <c r="AJ6254" t="s">
        <v>13596</v>
      </c>
      <c r="AL6254" t="s">
        <v>339</v>
      </c>
      <c r="AM6254">
        <v>1</v>
      </c>
      <c r="AN6254">
        <v>1</v>
      </c>
      <c r="AO6254">
        <v>5816</v>
      </c>
      <c r="AQ6254">
        <v>124473</v>
      </c>
      <c r="AR6254">
        <v>53980001</v>
      </c>
      <c r="AS6254" t="s">
        <v>1735</v>
      </c>
      <c r="AT6254" t="s">
        <v>43</v>
      </c>
      <c r="AW6254" t="s">
        <v>340</v>
      </c>
      <c r="AX6254">
        <v>0</v>
      </c>
      <c r="AY6254" t="s">
        <v>348</v>
      </c>
      <c r="AZ6254">
        <v>0</v>
      </c>
      <c r="BY6254" t="s">
        <v>342</v>
      </c>
      <c r="EQ6254">
        <v>253177</v>
      </c>
      <c r="ER6254" t="s">
        <v>13597</v>
      </c>
      <c r="EV6254">
        <v>17291165</v>
      </c>
      <c r="EW6254">
        <v>928</v>
      </c>
      <c r="EX6254">
        <v>221729</v>
      </c>
      <c r="EY6254" t="s">
        <v>13598</v>
      </c>
      <c r="EZ6254">
        <v>1</v>
      </c>
      <c r="FC6254">
        <v>53980001</v>
      </c>
      <c r="FD6254" t="s">
        <v>43</v>
      </c>
    </row>
    <row r="6255" spans="1:160" x14ac:dyDescent="0.3">
      <c r="A6255" t="str">
        <f>VLOOKUP(B6255,Table2[],3,FALSE)</f>
        <v>Digital</v>
      </c>
      <c r="B6255" t="str">
        <f>IF(OR(ISNUMBER(FIND("QVC",Z6255)),ISNUMBER(FIND("QVC",AL6255))),"QVC",IF(OR(ISNUMBER(FIND("NCO",H6255)),ISNUMBER(FIND("NCO",Y6255))), "NCO", IF(AL6255="consumer","PMD.com",VLOOKUP(LEFT(H6255,2),Tables!$E$1:$F$11,2,FALSE))))</f>
        <v>PMD.com</v>
      </c>
      <c r="C6255">
        <f t="shared" si="294"/>
        <v>53160001</v>
      </c>
      <c r="D6255">
        <f t="shared" si="295"/>
        <v>1</v>
      </c>
      <c r="E6255" t="str">
        <f t="shared" ca="1" si="296"/>
        <v>MTD orders shipped</v>
      </c>
      <c r="F6255" t="s">
        <v>3539</v>
      </c>
      <c r="G6255" t="s">
        <v>335</v>
      </c>
      <c r="H6255" t="s">
        <v>13599</v>
      </c>
      <c r="I6255" s="6">
        <v>44014.483425925922</v>
      </c>
      <c r="J6255" t="s">
        <v>16</v>
      </c>
      <c r="K6255" s="6">
        <v>44014.75818287037</v>
      </c>
      <c r="M6255" t="s">
        <v>13600</v>
      </c>
      <c r="N6255" t="s">
        <v>13601</v>
      </c>
      <c r="Q6255" t="s">
        <v>438</v>
      </c>
      <c r="R6255" t="s">
        <v>347</v>
      </c>
      <c r="S6255" t="s">
        <v>13602</v>
      </c>
      <c r="T6255" t="s">
        <v>338</v>
      </c>
      <c r="U6255" t="s">
        <v>530</v>
      </c>
      <c r="W6255" t="s">
        <v>13603</v>
      </c>
      <c r="Z6255" t="s">
        <v>13600</v>
      </c>
      <c r="AA6255" t="s">
        <v>13601</v>
      </c>
      <c r="AD6255" t="s">
        <v>438</v>
      </c>
      <c r="AE6255" t="s">
        <v>347</v>
      </c>
      <c r="AF6255" t="s">
        <v>13602</v>
      </c>
      <c r="AG6255" t="s">
        <v>338</v>
      </c>
      <c r="AH6255" t="s">
        <v>530</v>
      </c>
      <c r="AJ6255" t="s">
        <v>13603</v>
      </c>
      <c r="AL6255" t="s">
        <v>339</v>
      </c>
      <c r="AM6255">
        <v>1</v>
      </c>
      <c r="AN6255">
        <v>1</v>
      </c>
      <c r="AO6255">
        <v>4322</v>
      </c>
      <c r="AQ6255">
        <v>124007</v>
      </c>
      <c r="AR6255">
        <v>53160001</v>
      </c>
      <c r="AS6255" t="s">
        <v>1895</v>
      </c>
      <c r="AT6255" t="s">
        <v>119</v>
      </c>
      <c r="AW6255" t="s">
        <v>340</v>
      </c>
      <c r="AX6255" t="s">
        <v>340</v>
      </c>
      <c r="AY6255" t="s">
        <v>341</v>
      </c>
      <c r="AZ6255">
        <v>0</v>
      </c>
      <c r="BY6255" t="s">
        <v>342</v>
      </c>
      <c r="EQ6255">
        <v>252959</v>
      </c>
      <c r="ER6255" t="s">
        <v>13604</v>
      </c>
      <c r="EV6255">
        <v>17291146</v>
      </c>
      <c r="EW6255">
        <v>928</v>
      </c>
      <c r="EX6255">
        <v>221693</v>
      </c>
      <c r="EY6255" t="s">
        <v>13605</v>
      </c>
      <c r="EZ6255">
        <v>1</v>
      </c>
      <c r="FC6255">
        <v>95017</v>
      </c>
      <c r="FD6255" t="s">
        <v>11397</v>
      </c>
    </row>
    <row r="6256" spans="1:160" x14ac:dyDescent="0.3">
      <c r="A6256" t="str">
        <f>VLOOKUP(B6256,Table2[],3,FALSE)</f>
        <v>Digital</v>
      </c>
      <c r="B6256" t="str">
        <f>IF(OR(ISNUMBER(FIND("QVC",Z6256)),ISNUMBER(FIND("QVC",AL6256))),"QVC",IF(OR(ISNUMBER(FIND("NCO",H6256)),ISNUMBER(FIND("NCO",Y6256))), "NCO", IF(AL6256="consumer","PMD.com",VLOOKUP(LEFT(H6256,2),Tables!$E$1:$F$11,2,FALSE))))</f>
        <v>PMD.com</v>
      </c>
      <c r="C6256">
        <f t="shared" si="294"/>
        <v>52260001</v>
      </c>
      <c r="D6256">
        <f t="shared" si="295"/>
        <v>1</v>
      </c>
      <c r="E6256" t="str">
        <f t="shared" ca="1" si="296"/>
        <v>MTD orders shipped</v>
      </c>
      <c r="F6256" t="s">
        <v>3539</v>
      </c>
      <c r="G6256" t="s">
        <v>335</v>
      </c>
      <c r="H6256" t="s">
        <v>13599</v>
      </c>
      <c r="I6256" s="6">
        <v>44014.483425925922</v>
      </c>
      <c r="J6256" t="s">
        <v>16</v>
      </c>
      <c r="K6256" s="6">
        <v>44014.75818287037</v>
      </c>
      <c r="M6256" t="s">
        <v>13600</v>
      </c>
      <c r="N6256" t="s">
        <v>13601</v>
      </c>
      <c r="Q6256" t="s">
        <v>438</v>
      </c>
      <c r="R6256" t="s">
        <v>347</v>
      </c>
      <c r="S6256" t="s">
        <v>13602</v>
      </c>
      <c r="T6256" t="s">
        <v>338</v>
      </c>
      <c r="U6256" t="s">
        <v>530</v>
      </c>
      <c r="W6256" t="s">
        <v>13603</v>
      </c>
      <c r="Z6256" t="s">
        <v>13600</v>
      </c>
      <c r="AA6256" t="s">
        <v>13601</v>
      </c>
      <c r="AD6256" t="s">
        <v>438</v>
      </c>
      <c r="AE6256" t="s">
        <v>347</v>
      </c>
      <c r="AF6256" t="s">
        <v>13602</v>
      </c>
      <c r="AG6256" t="s">
        <v>338</v>
      </c>
      <c r="AH6256" t="s">
        <v>530</v>
      </c>
      <c r="AJ6256" t="s">
        <v>13603</v>
      </c>
      <c r="AL6256" t="s">
        <v>339</v>
      </c>
      <c r="AM6256">
        <v>1</v>
      </c>
      <c r="AN6256">
        <v>1</v>
      </c>
      <c r="AO6256">
        <v>556</v>
      </c>
      <c r="AQ6256">
        <v>124437</v>
      </c>
      <c r="AR6256">
        <v>52260001</v>
      </c>
      <c r="AS6256" t="s">
        <v>13606</v>
      </c>
      <c r="AT6256" t="s">
        <v>59</v>
      </c>
      <c r="AW6256" t="s">
        <v>340</v>
      </c>
      <c r="AX6256" t="s">
        <v>340</v>
      </c>
      <c r="AY6256" t="s">
        <v>341</v>
      </c>
      <c r="AZ6256">
        <v>0</v>
      </c>
      <c r="BY6256" t="s">
        <v>342</v>
      </c>
      <c r="EQ6256">
        <v>246816</v>
      </c>
      <c r="ER6256" t="s">
        <v>13604</v>
      </c>
      <c r="EV6256">
        <v>17291146</v>
      </c>
      <c r="EW6256">
        <v>928</v>
      </c>
      <c r="EX6256">
        <v>221693</v>
      </c>
      <c r="EY6256" t="s">
        <v>13605</v>
      </c>
      <c r="EZ6256">
        <v>1</v>
      </c>
      <c r="FC6256">
        <v>95017</v>
      </c>
      <c r="FD6256" t="s">
        <v>11397</v>
      </c>
    </row>
    <row r="6257" spans="1:160" x14ac:dyDescent="0.3">
      <c r="A6257" t="str">
        <f>VLOOKUP(B6257,Table2[],3,FALSE)</f>
        <v>Digital</v>
      </c>
      <c r="B6257" t="str">
        <f>IF(OR(ISNUMBER(FIND("QVC",Z6257)),ISNUMBER(FIND("QVC",AL6257))),"QVC",IF(OR(ISNUMBER(FIND("NCO",H6257)),ISNUMBER(FIND("NCO",Y6257))), "NCO", IF(AL6257="consumer","PMD.com",VLOOKUP(LEFT(H6257,2),Tables!$E$1:$F$11,2,FALSE))))</f>
        <v>PMD.com</v>
      </c>
      <c r="C6257">
        <f t="shared" si="294"/>
        <v>53730001</v>
      </c>
      <c r="D6257">
        <f t="shared" si="295"/>
        <v>1</v>
      </c>
      <c r="E6257" t="str">
        <f t="shared" ca="1" si="296"/>
        <v>MTD orders shipped</v>
      </c>
      <c r="F6257" t="s">
        <v>3539</v>
      </c>
      <c r="G6257" t="s">
        <v>335</v>
      </c>
      <c r="H6257" t="s">
        <v>13599</v>
      </c>
      <c r="I6257" s="6">
        <v>44014.483425925922</v>
      </c>
      <c r="J6257" t="s">
        <v>16</v>
      </c>
      <c r="K6257" s="6">
        <v>44014.75818287037</v>
      </c>
      <c r="M6257" t="s">
        <v>13600</v>
      </c>
      <c r="N6257" t="s">
        <v>13601</v>
      </c>
      <c r="Q6257" t="s">
        <v>438</v>
      </c>
      <c r="R6257" t="s">
        <v>347</v>
      </c>
      <c r="S6257" t="s">
        <v>13602</v>
      </c>
      <c r="T6257" t="s">
        <v>338</v>
      </c>
      <c r="U6257" t="s">
        <v>530</v>
      </c>
      <c r="W6257" t="s">
        <v>13603</v>
      </c>
      <c r="Z6257" t="s">
        <v>13600</v>
      </c>
      <c r="AA6257" t="s">
        <v>13601</v>
      </c>
      <c r="AD6257" t="s">
        <v>438</v>
      </c>
      <c r="AE6257" t="s">
        <v>347</v>
      </c>
      <c r="AF6257" t="s">
        <v>13602</v>
      </c>
      <c r="AG6257" t="s">
        <v>338</v>
      </c>
      <c r="AH6257" t="s">
        <v>530</v>
      </c>
      <c r="AJ6257" t="s">
        <v>13603</v>
      </c>
      <c r="AL6257" t="s">
        <v>339</v>
      </c>
      <c r="AM6257">
        <v>1</v>
      </c>
      <c r="AN6257">
        <v>1</v>
      </c>
      <c r="AO6257">
        <v>1366</v>
      </c>
      <c r="AQ6257">
        <v>124456</v>
      </c>
      <c r="AR6257">
        <v>53730001</v>
      </c>
      <c r="AS6257" t="s">
        <v>61</v>
      </c>
      <c r="AT6257" t="s">
        <v>62</v>
      </c>
      <c r="AW6257" t="s">
        <v>343</v>
      </c>
      <c r="BY6257" t="s">
        <v>342</v>
      </c>
      <c r="EQ6257">
        <v>245237</v>
      </c>
      <c r="ER6257" t="s">
        <v>13604</v>
      </c>
      <c r="EV6257">
        <v>17291146</v>
      </c>
      <c r="EW6257">
        <v>928</v>
      </c>
      <c r="EX6257">
        <v>221693</v>
      </c>
      <c r="EY6257" t="s">
        <v>13605</v>
      </c>
      <c r="EZ6257">
        <v>1</v>
      </c>
      <c r="FC6257">
        <v>53730001</v>
      </c>
      <c r="FD6257" t="s">
        <v>62</v>
      </c>
    </row>
    <row r="6258" spans="1:160" x14ac:dyDescent="0.3">
      <c r="A6258" t="str">
        <f>VLOOKUP(B6258,Table2[],3,FALSE)</f>
        <v>Digital</v>
      </c>
      <c r="B6258" t="str">
        <f>IF(OR(ISNUMBER(FIND("QVC",Z6258)),ISNUMBER(FIND("QVC",AL6258))),"QVC",IF(OR(ISNUMBER(FIND("NCO",H6258)),ISNUMBER(FIND("NCO",Y6258))), "NCO", IF(AL6258="consumer","PMD.com",VLOOKUP(LEFT(H6258,2),Tables!$E$1:$F$11,2,FALSE))))</f>
        <v>PMD.com</v>
      </c>
      <c r="C6258">
        <f t="shared" si="294"/>
        <v>5341030</v>
      </c>
      <c r="D6258">
        <f t="shared" si="295"/>
        <v>1</v>
      </c>
      <c r="E6258" t="str">
        <f t="shared" ca="1" si="296"/>
        <v>MTD orders shipped</v>
      </c>
      <c r="F6258" t="s">
        <v>3539</v>
      </c>
      <c r="G6258" t="s">
        <v>335</v>
      </c>
      <c r="H6258" t="s">
        <v>13599</v>
      </c>
      <c r="I6258" s="6">
        <v>44014.483425925922</v>
      </c>
      <c r="J6258" t="s">
        <v>16</v>
      </c>
      <c r="K6258" s="6">
        <v>44014.75818287037</v>
      </c>
      <c r="M6258" t="s">
        <v>13600</v>
      </c>
      <c r="N6258" t="s">
        <v>13601</v>
      </c>
      <c r="Q6258" t="s">
        <v>438</v>
      </c>
      <c r="R6258" t="s">
        <v>347</v>
      </c>
      <c r="S6258" t="s">
        <v>13602</v>
      </c>
      <c r="T6258" t="s">
        <v>338</v>
      </c>
      <c r="U6258" t="s">
        <v>530</v>
      </c>
      <c r="W6258" t="s">
        <v>13603</v>
      </c>
      <c r="Z6258" t="s">
        <v>13600</v>
      </c>
      <c r="AA6258" t="s">
        <v>13601</v>
      </c>
      <c r="AD6258" t="s">
        <v>438</v>
      </c>
      <c r="AE6258" t="s">
        <v>347</v>
      </c>
      <c r="AF6258" t="s">
        <v>13602</v>
      </c>
      <c r="AG6258" t="s">
        <v>338</v>
      </c>
      <c r="AH6258" t="s">
        <v>530</v>
      </c>
      <c r="AJ6258" t="s">
        <v>13603</v>
      </c>
      <c r="AL6258" t="s">
        <v>339</v>
      </c>
      <c r="AM6258">
        <v>1</v>
      </c>
      <c r="AN6258">
        <v>1</v>
      </c>
      <c r="AO6258">
        <v>12859</v>
      </c>
      <c r="AQ6258">
        <v>124642</v>
      </c>
      <c r="AR6258">
        <v>5341030</v>
      </c>
      <c r="AS6258" t="s">
        <v>925</v>
      </c>
      <c r="AT6258" t="s">
        <v>926</v>
      </c>
      <c r="AW6258" t="s">
        <v>366</v>
      </c>
      <c r="AX6258" t="s">
        <v>366</v>
      </c>
      <c r="AY6258" t="s">
        <v>345</v>
      </c>
      <c r="AZ6258" t="s">
        <v>346</v>
      </c>
      <c r="BY6258" t="s">
        <v>342</v>
      </c>
      <c r="EQ6258">
        <v>243275</v>
      </c>
      <c r="ER6258" t="s">
        <v>13604</v>
      </c>
      <c r="EV6258">
        <v>17291146</v>
      </c>
      <c r="EW6258">
        <v>928</v>
      </c>
      <c r="EX6258">
        <v>221693</v>
      </c>
      <c r="EY6258" t="s">
        <v>13605</v>
      </c>
      <c r="EZ6258">
        <v>1</v>
      </c>
      <c r="FC6258">
        <v>95385</v>
      </c>
      <c r="FD6258" t="s">
        <v>3531</v>
      </c>
    </row>
    <row r="6259" spans="1:160" x14ac:dyDescent="0.3">
      <c r="A6259" t="str">
        <f>VLOOKUP(B6259,Table2[],3,FALSE)</f>
        <v>Digital</v>
      </c>
      <c r="B6259" t="str">
        <f>IF(OR(ISNUMBER(FIND("QVC",Z6259)),ISNUMBER(FIND("QVC",AL6259))),"QVC",IF(OR(ISNUMBER(FIND("NCO",H6259)),ISNUMBER(FIND("NCO",Y6259))), "NCO", IF(AL6259="consumer","PMD.com",VLOOKUP(LEFT(H6259,2),Tables!$E$1:$F$11,2,FALSE))))</f>
        <v>PMD.com</v>
      </c>
      <c r="C6259">
        <f t="shared" si="294"/>
        <v>53920001</v>
      </c>
      <c r="D6259">
        <f t="shared" si="295"/>
        <v>1</v>
      </c>
      <c r="E6259" t="str">
        <f t="shared" ca="1" si="296"/>
        <v>MTD orders shipped</v>
      </c>
      <c r="F6259" t="s">
        <v>3539</v>
      </c>
      <c r="G6259" t="s">
        <v>335</v>
      </c>
      <c r="H6259" t="s">
        <v>13599</v>
      </c>
      <c r="I6259" s="6">
        <v>44014.483425925922</v>
      </c>
      <c r="J6259" t="s">
        <v>16</v>
      </c>
      <c r="K6259" s="6">
        <v>44014.75818287037</v>
      </c>
      <c r="M6259" t="s">
        <v>13600</v>
      </c>
      <c r="N6259" t="s">
        <v>13601</v>
      </c>
      <c r="Q6259" t="s">
        <v>438</v>
      </c>
      <c r="R6259" t="s">
        <v>347</v>
      </c>
      <c r="S6259" t="s">
        <v>13602</v>
      </c>
      <c r="T6259" t="s">
        <v>338</v>
      </c>
      <c r="U6259" t="s">
        <v>530</v>
      </c>
      <c r="W6259" t="s">
        <v>13603</v>
      </c>
      <c r="Z6259" t="s">
        <v>13600</v>
      </c>
      <c r="AA6259" t="s">
        <v>13601</v>
      </c>
      <c r="AD6259" t="s">
        <v>438</v>
      </c>
      <c r="AE6259" t="s">
        <v>347</v>
      </c>
      <c r="AF6259" t="s">
        <v>13602</v>
      </c>
      <c r="AG6259" t="s">
        <v>338</v>
      </c>
      <c r="AH6259" t="s">
        <v>530</v>
      </c>
      <c r="AJ6259" t="s">
        <v>13603</v>
      </c>
      <c r="AL6259" t="s">
        <v>339</v>
      </c>
      <c r="AM6259">
        <v>1</v>
      </c>
      <c r="AN6259">
        <v>1</v>
      </c>
      <c r="AO6259">
        <v>14899</v>
      </c>
      <c r="AQ6259">
        <v>124468</v>
      </c>
      <c r="AR6259">
        <v>53920001</v>
      </c>
      <c r="AS6259" t="s">
        <v>42</v>
      </c>
      <c r="AT6259" t="s">
        <v>40</v>
      </c>
      <c r="AW6259" t="s">
        <v>343</v>
      </c>
      <c r="BY6259" t="s">
        <v>342</v>
      </c>
      <c r="EQ6259">
        <v>247476</v>
      </c>
      <c r="ER6259" t="s">
        <v>13604</v>
      </c>
      <c r="EV6259">
        <v>17291146</v>
      </c>
      <c r="EW6259">
        <v>928</v>
      </c>
      <c r="EX6259">
        <v>221693</v>
      </c>
      <c r="EY6259" t="s">
        <v>13605</v>
      </c>
      <c r="EZ6259">
        <v>1</v>
      </c>
      <c r="FC6259">
        <v>95385</v>
      </c>
      <c r="FD6259" t="s">
        <v>3531</v>
      </c>
    </row>
    <row r="6260" spans="1:160" x14ac:dyDescent="0.3">
      <c r="A6260" t="str">
        <f>VLOOKUP(B6260,Table2[],3,FALSE)</f>
        <v>Digital</v>
      </c>
      <c r="B6260" t="str">
        <f>IF(OR(ISNUMBER(FIND("QVC",Z6260)),ISNUMBER(FIND("QVC",AL6260))),"QVC",IF(OR(ISNUMBER(FIND("NCO",H6260)),ISNUMBER(FIND("NCO",Y6260))), "NCO", IF(AL6260="consumer","PMD.com",VLOOKUP(LEFT(H6260,2),Tables!$E$1:$F$11,2,FALSE))))</f>
        <v>PMD.com</v>
      </c>
      <c r="C6260">
        <f t="shared" si="294"/>
        <v>52430001</v>
      </c>
      <c r="D6260">
        <f t="shared" si="295"/>
        <v>1</v>
      </c>
      <c r="E6260" t="str">
        <f t="shared" ca="1" si="296"/>
        <v>MTD orders shipped</v>
      </c>
      <c r="F6260" t="s">
        <v>3539</v>
      </c>
      <c r="G6260" t="s">
        <v>335</v>
      </c>
      <c r="H6260" t="s">
        <v>13599</v>
      </c>
      <c r="I6260" s="6">
        <v>44014.483425925922</v>
      </c>
      <c r="J6260" t="s">
        <v>16</v>
      </c>
      <c r="K6260" s="6">
        <v>44014.75818287037</v>
      </c>
      <c r="M6260" t="s">
        <v>13600</v>
      </c>
      <c r="N6260" t="s">
        <v>13601</v>
      </c>
      <c r="Q6260" t="s">
        <v>438</v>
      </c>
      <c r="R6260" t="s">
        <v>347</v>
      </c>
      <c r="S6260" t="s">
        <v>13602</v>
      </c>
      <c r="T6260" t="s">
        <v>338</v>
      </c>
      <c r="U6260" t="s">
        <v>530</v>
      </c>
      <c r="W6260" t="s">
        <v>13603</v>
      </c>
      <c r="Z6260" t="s">
        <v>13600</v>
      </c>
      <c r="AA6260" t="s">
        <v>13601</v>
      </c>
      <c r="AD6260" t="s">
        <v>438</v>
      </c>
      <c r="AE6260" t="s">
        <v>347</v>
      </c>
      <c r="AF6260" t="s">
        <v>13602</v>
      </c>
      <c r="AG6260" t="s">
        <v>338</v>
      </c>
      <c r="AH6260" t="s">
        <v>530</v>
      </c>
      <c r="AJ6260" t="s">
        <v>13603</v>
      </c>
      <c r="AL6260" t="s">
        <v>339</v>
      </c>
      <c r="AM6260">
        <v>1</v>
      </c>
      <c r="AN6260">
        <v>1</v>
      </c>
      <c r="AO6260">
        <v>12063</v>
      </c>
      <c r="AQ6260">
        <v>127155</v>
      </c>
      <c r="AR6260">
        <v>52430001</v>
      </c>
      <c r="AS6260" t="s">
        <v>9635</v>
      </c>
      <c r="AT6260" t="s">
        <v>75</v>
      </c>
      <c r="AW6260" t="s">
        <v>340</v>
      </c>
      <c r="AX6260" t="s">
        <v>340</v>
      </c>
      <c r="AY6260" t="s">
        <v>357</v>
      </c>
      <c r="AZ6260" t="s">
        <v>363</v>
      </c>
      <c r="BY6260" t="s">
        <v>342</v>
      </c>
      <c r="EQ6260">
        <v>252868</v>
      </c>
      <c r="ER6260" t="s">
        <v>13604</v>
      </c>
      <c r="EV6260">
        <v>17291146</v>
      </c>
      <c r="EW6260">
        <v>928</v>
      </c>
      <c r="EX6260">
        <v>221693</v>
      </c>
      <c r="EY6260" t="s">
        <v>13605</v>
      </c>
      <c r="EZ6260">
        <v>1</v>
      </c>
      <c r="FC6260">
        <v>95385</v>
      </c>
      <c r="FD6260" t="s">
        <v>3531</v>
      </c>
    </row>
    <row r="6261" spans="1:160" x14ac:dyDescent="0.3">
      <c r="A6261" t="str">
        <f>VLOOKUP(B6261,Table2[],3,FALSE)</f>
        <v>Digital</v>
      </c>
      <c r="B6261" t="str">
        <f>IF(OR(ISNUMBER(FIND("QVC",Z6261)),ISNUMBER(FIND("QVC",AL6261))),"QVC",IF(OR(ISNUMBER(FIND("NCO",H6261)),ISNUMBER(FIND("NCO",Y6261))), "NCO", IF(AL6261="consumer","PMD.com",VLOOKUP(LEFT(H6261,2),Tables!$E$1:$F$11,2,FALSE))))</f>
        <v>PMD.com</v>
      </c>
      <c r="C6261">
        <f t="shared" si="294"/>
        <v>54020001</v>
      </c>
      <c r="D6261">
        <f t="shared" si="295"/>
        <v>1</v>
      </c>
      <c r="E6261" t="str">
        <f t="shared" ca="1" si="296"/>
        <v>MTD orders shipped</v>
      </c>
      <c r="F6261" t="s">
        <v>3539</v>
      </c>
      <c r="G6261" t="s">
        <v>335</v>
      </c>
      <c r="H6261" t="s">
        <v>13599</v>
      </c>
      <c r="I6261" s="6">
        <v>44014.483425925922</v>
      </c>
      <c r="J6261" t="s">
        <v>16</v>
      </c>
      <c r="K6261" s="6">
        <v>44014.75818287037</v>
      </c>
      <c r="M6261" t="s">
        <v>13600</v>
      </c>
      <c r="N6261" t="s">
        <v>13601</v>
      </c>
      <c r="Q6261" t="s">
        <v>438</v>
      </c>
      <c r="R6261" t="s">
        <v>347</v>
      </c>
      <c r="S6261" t="s">
        <v>13602</v>
      </c>
      <c r="T6261" t="s">
        <v>338</v>
      </c>
      <c r="U6261" t="s">
        <v>530</v>
      </c>
      <c r="W6261" t="s">
        <v>13603</v>
      </c>
      <c r="Z6261" t="s">
        <v>13600</v>
      </c>
      <c r="AA6261" t="s">
        <v>13601</v>
      </c>
      <c r="AD6261" t="s">
        <v>438</v>
      </c>
      <c r="AE6261" t="s">
        <v>347</v>
      </c>
      <c r="AF6261" t="s">
        <v>13602</v>
      </c>
      <c r="AG6261" t="s">
        <v>338</v>
      </c>
      <c r="AH6261" t="s">
        <v>530</v>
      </c>
      <c r="AJ6261" t="s">
        <v>13603</v>
      </c>
      <c r="AL6261" t="s">
        <v>339</v>
      </c>
      <c r="AM6261">
        <v>1</v>
      </c>
      <c r="AN6261">
        <v>1</v>
      </c>
      <c r="AO6261">
        <v>3692</v>
      </c>
      <c r="AQ6261">
        <v>124477</v>
      </c>
      <c r="AR6261">
        <v>54020001</v>
      </c>
      <c r="AS6261" t="s">
        <v>484</v>
      </c>
      <c r="AT6261" t="s">
        <v>93</v>
      </c>
      <c r="AW6261" t="s">
        <v>340</v>
      </c>
      <c r="AX6261">
        <v>0</v>
      </c>
      <c r="AY6261" t="s">
        <v>348</v>
      </c>
      <c r="AZ6261">
        <v>0</v>
      </c>
      <c r="BY6261" t="s">
        <v>342</v>
      </c>
      <c r="EQ6261">
        <v>251671</v>
      </c>
      <c r="ER6261" t="s">
        <v>13604</v>
      </c>
      <c r="EV6261">
        <v>17291146</v>
      </c>
      <c r="EW6261">
        <v>928</v>
      </c>
      <c r="EX6261">
        <v>221693</v>
      </c>
      <c r="EY6261" t="s">
        <v>13605</v>
      </c>
      <c r="EZ6261">
        <v>1</v>
      </c>
      <c r="FC6261">
        <v>54020001</v>
      </c>
      <c r="FD6261" t="s">
        <v>93</v>
      </c>
    </row>
    <row r="6262" spans="1:160" x14ac:dyDescent="0.3">
      <c r="A6262" t="str">
        <f>VLOOKUP(B6262,Table2[],3,FALSE)</f>
        <v>Digital</v>
      </c>
      <c r="B6262" t="str">
        <f>IF(OR(ISNUMBER(FIND("QVC",Z6262)),ISNUMBER(FIND("QVC",AL6262))),"QVC",IF(OR(ISNUMBER(FIND("NCO",H6262)),ISNUMBER(FIND("NCO",Y6262))), "NCO", IF(AL6262="consumer","PMD.com",VLOOKUP(LEFT(H6262,2),Tables!$E$1:$F$11,2,FALSE))))</f>
        <v>PMD.com</v>
      </c>
      <c r="C6262">
        <f t="shared" si="294"/>
        <v>53610001</v>
      </c>
      <c r="D6262">
        <f t="shared" si="295"/>
        <v>1</v>
      </c>
      <c r="E6262" t="str">
        <f t="shared" ca="1" si="296"/>
        <v>MTD orders shipped</v>
      </c>
      <c r="F6262" t="s">
        <v>3539</v>
      </c>
      <c r="G6262" t="s">
        <v>335</v>
      </c>
      <c r="H6262" t="s">
        <v>13599</v>
      </c>
      <c r="I6262" s="6">
        <v>44014.483425925922</v>
      </c>
      <c r="J6262" t="s">
        <v>16</v>
      </c>
      <c r="K6262" s="6">
        <v>44014.75818287037</v>
      </c>
      <c r="M6262" t="s">
        <v>13600</v>
      </c>
      <c r="N6262" t="s">
        <v>13601</v>
      </c>
      <c r="Q6262" t="s">
        <v>438</v>
      </c>
      <c r="R6262" t="s">
        <v>347</v>
      </c>
      <c r="S6262" t="s">
        <v>13602</v>
      </c>
      <c r="T6262" t="s">
        <v>338</v>
      </c>
      <c r="U6262" t="s">
        <v>530</v>
      </c>
      <c r="W6262" t="s">
        <v>13603</v>
      </c>
      <c r="Z6262" t="s">
        <v>13600</v>
      </c>
      <c r="AA6262" t="s">
        <v>13601</v>
      </c>
      <c r="AD6262" t="s">
        <v>438</v>
      </c>
      <c r="AE6262" t="s">
        <v>347</v>
      </c>
      <c r="AF6262" t="s">
        <v>13602</v>
      </c>
      <c r="AG6262" t="s">
        <v>338</v>
      </c>
      <c r="AH6262" t="s">
        <v>530</v>
      </c>
      <c r="AJ6262" t="s">
        <v>13603</v>
      </c>
      <c r="AL6262" t="s">
        <v>339</v>
      </c>
      <c r="AM6262">
        <v>1</v>
      </c>
      <c r="AN6262">
        <v>1</v>
      </c>
      <c r="AO6262">
        <v>9364</v>
      </c>
      <c r="AQ6262">
        <v>124446</v>
      </c>
      <c r="AR6262">
        <v>53610001</v>
      </c>
      <c r="AS6262" t="s">
        <v>63</v>
      </c>
      <c r="AT6262" t="s">
        <v>425</v>
      </c>
      <c r="AW6262" t="s">
        <v>343</v>
      </c>
      <c r="BY6262" t="s">
        <v>342</v>
      </c>
      <c r="EQ6262">
        <v>243444</v>
      </c>
      <c r="ER6262" t="s">
        <v>13604</v>
      </c>
      <c r="EV6262">
        <v>17291146</v>
      </c>
      <c r="EW6262">
        <v>928</v>
      </c>
      <c r="EX6262">
        <v>221693</v>
      </c>
      <c r="EY6262" t="s">
        <v>13605</v>
      </c>
      <c r="EZ6262">
        <v>1</v>
      </c>
      <c r="FC6262">
        <v>53610001</v>
      </c>
      <c r="FD6262" t="s">
        <v>425</v>
      </c>
    </row>
    <row r="6263" spans="1:160" x14ac:dyDescent="0.3">
      <c r="A6263" t="str">
        <f>VLOOKUP(B6263,Table2[],3,FALSE)</f>
        <v>Digital</v>
      </c>
      <c r="B6263" t="str">
        <f>IF(OR(ISNUMBER(FIND("QVC",Z6263)),ISNUMBER(FIND("QVC",AL6263))),"QVC",IF(OR(ISNUMBER(FIND("NCO",H6263)),ISNUMBER(FIND("NCO",Y6263))), "NCO", IF(AL6263="consumer","PMD.com",VLOOKUP(LEFT(H6263,2),Tables!$E$1:$F$11,2,FALSE))))</f>
        <v>PMD.com</v>
      </c>
      <c r="C6263">
        <f t="shared" si="294"/>
        <v>51090030</v>
      </c>
      <c r="D6263">
        <f t="shared" si="295"/>
        <v>1</v>
      </c>
      <c r="E6263" t="str">
        <f t="shared" ca="1" si="296"/>
        <v>MTD orders shipped</v>
      </c>
      <c r="F6263" t="s">
        <v>3539</v>
      </c>
      <c r="G6263" t="s">
        <v>335</v>
      </c>
      <c r="H6263" t="s">
        <v>13599</v>
      </c>
      <c r="I6263" s="6">
        <v>44014.483425925922</v>
      </c>
      <c r="J6263" t="s">
        <v>16</v>
      </c>
      <c r="K6263" s="6">
        <v>44014.75818287037</v>
      </c>
      <c r="M6263" t="s">
        <v>13600</v>
      </c>
      <c r="N6263" t="s">
        <v>13601</v>
      </c>
      <c r="Q6263" t="s">
        <v>438</v>
      </c>
      <c r="R6263" t="s">
        <v>347</v>
      </c>
      <c r="S6263" t="s">
        <v>13602</v>
      </c>
      <c r="T6263" t="s">
        <v>338</v>
      </c>
      <c r="U6263" t="s">
        <v>530</v>
      </c>
      <c r="W6263" t="s">
        <v>13603</v>
      </c>
      <c r="Z6263" t="s">
        <v>13600</v>
      </c>
      <c r="AA6263" t="s">
        <v>13601</v>
      </c>
      <c r="AD6263" t="s">
        <v>438</v>
      </c>
      <c r="AE6263" t="s">
        <v>347</v>
      </c>
      <c r="AF6263" t="s">
        <v>13602</v>
      </c>
      <c r="AG6263" t="s">
        <v>338</v>
      </c>
      <c r="AH6263" t="s">
        <v>530</v>
      </c>
      <c r="AJ6263" t="s">
        <v>13603</v>
      </c>
      <c r="AL6263" t="s">
        <v>339</v>
      </c>
      <c r="AM6263">
        <v>1</v>
      </c>
      <c r="AN6263">
        <v>1</v>
      </c>
      <c r="AO6263">
        <v>6688</v>
      </c>
      <c r="AQ6263">
        <v>125960</v>
      </c>
      <c r="AR6263">
        <v>51090030</v>
      </c>
      <c r="AS6263" t="s">
        <v>3043</v>
      </c>
      <c r="AT6263" t="s">
        <v>628</v>
      </c>
      <c r="AW6263" t="s">
        <v>343</v>
      </c>
      <c r="BY6263" t="s">
        <v>342</v>
      </c>
      <c r="BZ6263" t="b">
        <v>0</v>
      </c>
      <c r="EQ6263">
        <v>243047</v>
      </c>
      <c r="ER6263" t="s">
        <v>13604</v>
      </c>
      <c r="EV6263">
        <v>17291146</v>
      </c>
      <c r="EW6263">
        <v>928</v>
      </c>
      <c r="EX6263">
        <v>221693</v>
      </c>
      <c r="EY6263" t="s">
        <v>13605</v>
      </c>
      <c r="EZ6263">
        <v>1</v>
      </c>
      <c r="FC6263">
        <v>95385</v>
      </c>
      <c r="FD6263" t="s">
        <v>3531</v>
      </c>
    </row>
    <row r="6264" spans="1:160" x14ac:dyDescent="0.3">
      <c r="A6264" t="str">
        <f>VLOOKUP(B6264,Table2[],3,FALSE)</f>
        <v>Digital</v>
      </c>
      <c r="B6264" t="str">
        <f>IF(OR(ISNUMBER(FIND("QVC",Z6264)),ISNUMBER(FIND("QVC",AL6264))),"QVC",IF(OR(ISNUMBER(FIND("NCO",H6264)),ISNUMBER(FIND("NCO",Y6264))), "NCO", IF(AL6264="consumer","PMD.com",VLOOKUP(LEFT(H6264,2),Tables!$E$1:$F$11,2,FALSE))))</f>
        <v>PMD.com</v>
      </c>
      <c r="C6264">
        <f t="shared" si="294"/>
        <v>53200001</v>
      </c>
      <c r="D6264">
        <f t="shared" si="295"/>
        <v>1</v>
      </c>
      <c r="E6264" t="str">
        <f t="shared" ca="1" si="296"/>
        <v>shifted orders shipped</v>
      </c>
      <c r="F6264" t="s">
        <v>3539</v>
      </c>
      <c r="G6264" t="s">
        <v>335</v>
      </c>
      <c r="H6264" t="s">
        <v>13607</v>
      </c>
      <c r="I6264" s="6">
        <v>44011.392870370371</v>
      </c>
      <c r="J6264" t="s">
        <v>16</v>
      </c>
      <c r="K6264" s="6">
        <v>44014.760416666664</v>
      </c>
      <c r="M6264" t="s">
        <v>13608</v>
      </c>
      <c r="N6264" t="s">
        <v>13609</v>
      </c>
      <c r="Q6264" t="s">
        <v>13610</v>
      </c>
      <c r="R6264" t="s">
        <v>13611</v>
      </c>
      <c r="S6264">
        <v>98610</v>
      </c>
      <c r="T6264" t="s">
        <v>13612</v>
      </c>
      <c r="U6264" t="s">
        <v>530</v>
      </c>
      <c r="W6264" t="s">
        <v>13613</v>
      </c>
      <c r="Z6264" t="s">
        <v>13608</v>
      </c>
      <c r="AA6264" t="s">
        <v>13609</v>
      </c>
      <c r="AD6264" t="s">
        <v>13610</v>
      </c>
      <c r="AE6264" t="s">
        <v>13611</v>
      </c>
      <c r="AF6264">
        <v>98610</v>
      </c>
      <c r="AG6264" t="s">
        <v>13612</v>
      </c>
      <c r="AH6264" t="s">
        <v>530</v>
      </c>
      <c r="AJ6264" t="s">
        <v>13613</v>
      </c>
      <c r="AL6264" t="s">
        <v>339</v>
      </c>
      <c r="AM6264">
        <v>1</v>
      </c>
      <c r="AN6264">
        <v>1</v>
      </c>
      <c r="AO6264">
        <v>15189</v>
      </c>
      <c r="AQ6264">
        <v>123906</v>
      </c>
      <c r="AR6264">
        <v>53200001</v>
      </c>
      <c r="AS6264" t="s">
        <v>973</v>
      </c>
      <c r="AT6264" t="s">
        <v>50</v>
      </c>
      <c r="AW6264" t="s">
        <v>340</v>
      </c>
      <c r="AX6264" t="s">
        <v>340</v>
      </c>
      <c r="AY6264" t="s">
        <v>357</v>
      </c>
      <c r="AZ6264" t="s">
        <v>363</v>
      </c>
      <c r="BY6264" t="s">
        <v>342</v>
      </c>
      <c r="EQ6264">
        <v>252156</v>
      </c>
      <c r="ER6264" t="s">
        <v>13614</v>
      </c>
      <c r="EV6264">
        <v>17284004</v>
      </c>
      <c r="EW6264">
        <v>928</v>
      </c>
      <c r="EX6264">
        <v>220307</v>
      </c>
      <c r="EY6264" t="s">
        <v>13615</v>
      </c>
      <c r="EZ6264">
        <v>1</v>
      </c>
      <c r="FC6264">
        <v>53200001</v>
      </c>
      <c r="FD6264" t="s">
        <v>50</v>
      </c>
    </row>
    <row r="6265" spans="1:160" x14ac:dyDescent="0.3">
      <c r="A6265" t="str">
        <f>VLOOKUP(B6265,Table2[],3,FALSE)</f>
        <v>Digital</v>
      </c>
      <c r="B6265" t="str">
        <f>IF(OR(ISNUMBER(FIND("QVC",Z6265)),ISNUMBER(FIND("QVC",AL6265))),"QVC",IF(OR(ISNUMBER(FIND("NCO",H6265)),ISNUMBER(FIND("NCO",Y6265))), "NCO", IF(AL6265="consumer","PMD.com",VLOOKUP(LEFT(H6265,2),Tables!$E$1:$F$11,2,FALSE))))</f>
        <v>PMD.com</v>
      </c>
      <c r="C6265">
        <f t="shared" si="294"/>
        <v>5341030</v>
      </c>
      <c r="D6265">
        <f t="shared" si="295"/>
        <v>1</v>
      </c>
      <c r="E6265" t="str">
        <f t="shared" ca="1" si="296"/>
        <v>shifted orders shipped</v>
      </c>
      <c r="F6265" t="s">
        <v>3539</v>
      </c>
      <c r="G6265" t="s">
        <v>335</v>
      </c>
      <c r="H6265" t="s">
        <v>13607</v>
      </c>
      <c r="I6265" s="6">
        <v>44011.392870370371</v>
      </c>
      <c r="J6265" t="s">
        <v>16</v>
      </c>
      <c r="K6265" s="6">
        <v>44014.760416666664</v>
      </c>
      <c r="M6265" t="s">
        <v>13608</v>
      </c>
      <c r="N6265" t="s">
        <v>13609</v>
      </c>
      <c r="Q6265" t="s">
        <v>13610</v>
      </c>
      <c r="R6265" t="s">
        <v>13611</v>
      </c>
      <c r="S6265">
        <v>98610</v>
      </c>
      <c r="T6265" t="s">
        <v>13612</v>
      </c>
      <c r="U6265" t="s">
        <v>530</v>
      </c>
      <c r="W6265" t="s">
        <v>13613</v>
      </c>
      <c r="Z6265" t="s">
        <v>13608</v>
      </c>
      <c r="AA6265" t="s">
        <v>13609</v>
      </c>
      <c r="AD6265" t="s">
        <v>13610</v>
      </c>
      <c r="AE6265" t="s">
        <v>13611</v>
      </c>
      <c r="AF6265">
        <v>98610</v>
      </c>
      <c r="AG6265" t="s">
        <v>13612</v>
      </c>
      <c r="AH6265" t="s">
        <v>530</v>
      </c>
      <c r="AJ6265" t="s">
        <v>13613</v>
      </c>
      <c r="AL6265" t="s">
        <v>339</v>
      </c>
      <c r="AM6265">
        <v>1</v>
      </c>
      <c r="AN6265">
        <v>1</v>
      </c>
      <c r="AO6265">
        <v>12859</v>
      </c>
      <c r="AQ6265">
        <v>124642</v>
      </c>
      <c r="AR6265">
        <v>5341030</v>
      </c>
      <c r="AS6265" t="s">
        <v>925</v>
      </c>
      <c r="AT6265" t="s">
        <v>926</v>
      </c>
      <c r="AW6265" t="s">
        <v>366</v>
      </c>
      <c r="AX6265" t="s">
        <v>366</v>
      </c>
      <c r="AY6265" t="s">
        <v>345</v>
      </c>
      <c r="AZ6265" t="s">
        <v>346</v>
      </c>
      <c r="BY6265" t="s">
        <v>342</v>
      </c>
      <c r="EQ6265">
        <v>243275</v>
      </c>
      <c r="ER6265" t="s">
        <v>13614</v>
      </c>
      <c r="EV6265">
        <v>17284004</v>
      </c>
      <c r="EW6265">
        <v>928</v>
      </c>
      <c r="EX6265">
        <v>220307</v>
      </c>
      <c r="EY6265" t="s">
        <v>13615</v>
      </c>
      <c r="EZ6265">
        <v>1</v>
      </c>
      <c r="FC6265">
        <v>95385</v>
      </c>
      <c r="FD6265" t="s">
        <v>3531</v>
      </c>
    </row>
    <row r="6266" spans="1:160" x14ac:dyDescent="0.3">
      <c r="A6266" t="str">
        <f>VLOOKUP(B6266,Table2[],3,FALSE)</f>
        <v>Digital</v>
      </c>
      <c r="B6266" t="str">
        <f>IF(OR(ISNUMBER(FIND("QVC",Z6266)),ISNUMBER(FIND("QVC",AL6266))),"QVC",IF(OR(ISNUMBER(FIND("NCO",H6266)),ISNUMBER(FIND("NCO",Y6266))), "NCO", IF(AL6266="consumer","PMD.com",VLOOKUP(LEFT(H6266,2),Tables!$E$1:$F$11,2,FALSE))))</f>
        <v>PMD.com</v>
      </c>
      <c r="C6266">
        <f t="shared" si="294"/>
        <v>51090030</v>
      </c>
      <c r="D6266">
        <f t="shared" si="295"/>
        <v>1</v>
      </c>
      <c r="E6266" t="str">
        <f t="shared" ca="1" si="296"/>
        <v>shifted orders shipped</v>
      </c>
      <c r="F6266" t="s">
        <v>3539</v>
      </c>
      <c r="G6266" t="s">
        <v>335</v>
      </c>
      <c r="H6266" t="s">
        <v>13607</v>
      </c>
      <c r="I6266" s="6">
        <v>44011.392870370371</v>
      </c>
      <c r="J6266" t="s">
        <v>16</v>
      </c>
      <c r="K6266" s="6">
        <v>44014.760416666664</v>
      </c>
      <c r="M6266" t="s">
        <v>13608</v>
      </c>
      <c r="N6266" t="s">
        <v>13609</v>
      </c>
      <c r="Q6266" t="s">
        <v>13610</v>
      </c>
      <c r="R6266" t="s">
        <v>13611</v>
      </c>
      <c r="S6266">
        <v>98610</v>
      </c>
      <c r="T6266" t="s">
        <v>13612</v>
      </c>
      <c r="U6266" t="s">
        <v>530</v>
      </c>
      <c r="W6266" t="s">
        <v>13613</v>
      </c>
      <c r="Z6266" t="s">
        <v>13608</v>
      </c>
      <c r="AA6266" t="s">
        <v>13609</v>
      </c>
      <c r="AD6266" t="s">
        <v>13610</v>
      </c>
      <c r="AE6266" t="s">
        <v>13611</v>
      </c>
      <c r="AF6266">
        <v>98610</v>
      </c>
      <c r="AG6266" t="s">
        <v>13612</v>
      </c>
      <c r="AH6266" t="s">
        <v>530</v>
      </c>
      <c r="AJ6266" t="s">
        <v>13613</v>
      </c>
      <c r="AL6266" t="s">
        <v>339</v>
      </c>
      <c r="AM6266">
        <v>1</v>
      </c>
      <c r="AN6266">
        <v>1</v>
      </c>
      <c r="AO6266">
        <v>6688</v>
      </c>
      <c r="AQ6266">
        <v>125960</v>
      </c>
      <c r="AR6266">
        <v>51090030</v>
      </c>
      <c r="AS6266" t="s">
        <v>3043</v>
      </c>
      <c r="AT6266" t="s">
        <v>628</v>
      </c>
      <c r="AW6266" t="s">
        <v>343</v>
      </c>
      <c r="BY6266" t="s">
        <v>342</v>
      </c>
      <c r="BZ6266" t="b">
        <v>0</v>
      </c>
      <c r="EQ6266">
        <v>243047</v>
      </c>
      <c r="ER6266" t="s">
        <v>13614</v>
      </c>
      <c r="EV6266">
        <v>17284004</v>
      </c>
      <c r="EW6266">
        <v>928</v>
      </c>
      <c r="EX6266">
        <v>220307</v>
      </c>
      <c r="EY6266" t="s">
        <v>13615</v>
      </c>
      <c r="EZ6266">
        <v>1</v>
      </c>
      <c r="FC6266">
        <v>95385</v>
      </c>
      <c r="FD6266" t="s">
        <v>3531</v>
      </c>
    </row>
    <row r="6267" spans="1:160" x14ac:dyDescent="0.3">
      <c r="A6267" t="str">
        <f>VLOOKUP(B6267,Table2[],3,FALSE)</f>
        <v>Digital</v>
      </c>
      <c r="B6267" t="str">
        <f>IF(OR(ISNUMBER(FIND("QVC",Z6267)),ISNUMBER(FIND("QVC",AL6267))),"QVC",IF(OR(ISNUMBER(FIND("NCO",H6267)),ISNUMBER(FIND("NCO",Y6267))), "NCO", IF(AL6267="consumer","PMD.com",VLOOKUP(LEFT(H6267,2),Tables!$E$1:$F$11,2,FALSE))))</f>
        <v>PMD.com</v>
      </c>
      <c r="C6267">
        <f t="shared" si="294"/>
        <v>53740001</v>
      </c>
      <c r="D6267">
        <f t="shared" si="295"/>
        <v>5</v>
      </c>
      <c r="E6267" t="str">
        <f t="shared" ca="1" si="296"/>
        <v>shifted orders shipped</v>
      </c>
      <c r="F6267" t="s">
        <v>3539</v>
      </c>
      <c r="G6267" t="s">
        <v>335</v>
      </c>
      <c r="H6267" t="s">
        <v>13607</v>
      </c>
      <c r="I6267" s="6">
        <v>44011.392870370371</v>
      </c>
      <c r="J6267" t="s">
        <v>16</v>
      </c>
      <c r="K6267" s="6">
        <v>44014.760416666664</v>
      </c>
      <c r="M6267" t="s">
        <v>13608</v>
      </c>
      <c r="N6267" t="s">
        <v>13609</v>
      </c>
      <c r="Q6267" t="s">
        <v>13610</v>
      </c>
      <c r="R6267" t="s">
        <v>13611</v>
      </c>
      <c r="S6267">
        <v>98610</v>
      </c>
      <c r="T6267" t="s">
        <v>13612</v>
      </c>
      <c r="U6267" t="s">
        <v>530</v>
      </c>
      <c r="W6267" t="s">
        <v>13613</v>
      </c>
      <c r="Z6267" t="s">
        <v>13608</v>
      </c>
      <c r="AA6267" t="s">
        <v>13609</v>
      </c>
      <c r="AD6267" t="s">
        <v>13610</v>
      </c>
      <c r="AE6267" t="s">
        <v>13611</v>
      </c>
      <c r="AF6267">
        <v>98610</v>
      </c>
      <c r="AG6267" t="s">
        <v>13612</v>
      </c>
      <c r="AH6267" t="s">
        <v>530</v>
      </c>
      <c r="AJ6267" t="s">
        <v>13613</v>
      </c>
      <c r="AL6267" t="s">
        <v>339</v>
      </c>
      <c r="AM6267">
        <v>5</v>
      </c>
      <c r="AN6267">
        <v>5</v>
      </c>
      <c r="AO6267">
        <v>6057</v>
      </c>
      <c r="AQ6267">
        <v>124457</v>
      </c>
      <c r="AR6267">
        <v>53740001</v>
      </c>
      <c r="AS6267" t="s">
        <v>578</v>
      </c>
      <c r="AT6267" t="s">
        <v>70</v>
      </c>
      <c r="AW6267" t="s">
        <v>343</v>
      </c>
      <c r="BY6267" t="s">
        <v>342</v>
      </c>
      <c r="EQ6267">
        <v>244002</v>
      </c>
      <c r="ER6267" t="s">
        <v>13614</v>
      </c>
      <c r="EV6267">
        <v>17284004</v>
      </c>
      <c r="EW6267">
        <v>928</v>
      </c>
      <c r="EX6267">
        <v>220307</v>
      </c>
      <c r="EY6267" t="s">
        <v>13615</v>
      </c>
      <c r="EZ6267">
        <v>1</v>
      </c>
      <c r="FC6267">
        <v>53740001</v>
      </c>
      <c r="FD6267" t="s">
        <v>70</v>
      </c>
    </row>
    <row r="6268" spans="1:160" x14ac:dyDescent="0.3">
      <c r="A6268" t="str">
        <f>VLOOKUP(B6268,Table2[],3,FALSE)</f>
        <v>Digital</v>
      </c>
      <c r="B6268" t="str">
        <f>IF(OR(ISNUMBER(FIND("QVC",Z6268)),ISNUMBER(FIND("QVC",AL6268))),"QVC",IF(OR(ISNUMBER(FIND("NCO",H6268)),ISNUMBER(FIND("NCO",Y6268))), "NCO", IF(AL6268="consumer","PMD.com",VLOOKUP(LEFT(H6268,2),Tables!$E$1:$F$11,2,FALSE))))</f>
        <v>PMD.com</v>
      </c>
      <c r="C6268">
        <f t="shared" si="294"/>
        <v>55340001</v>
      </c>
      <c r="D6268">
        <f t="shared" si="295"/>
        <v>1</v>
      </c>
      <c r="E6268" t="str">
        <f t="shared" ca="1" si="296"/>
        <v>shifted orders shipped</v>
      </c>
      <c r="F6268" t="s">
        <v>3539</v>
      </c>
      <c r="G6268" t="s">
        <v>335</v>
      </c>
      <c r="H6268" t="s">
        <v>13607</v>
      </c>
      <c r="I6268" s="6">
        <v>44011.392870370371</v>
      </c>
      <c r="J6268" t="s">
        <v>16</v>
      </c>
      <c r="K6268" s="6">
        <v>44014.760416666664</v>
      </c>
      <c r="M6268" t="s">
        <v>13608</v>
      </c>
      <c r="N6268" t="s">
        <v>13609</v>
      </c>
      <c r="Q6268" t="s">
        <v>13610</v>
      </c>
      <c r="R6268" t="s">
        <v>13611</v>
      </c>
      <c r="S6268">
        <v>98610</v>
      </c>
      <c r="T6268" t="s">
        <v>13612</v>
      </c>
      <c r="U6268" t="s">
        <v>530</v>
      </c>
      <c r="W6268" t="s">
        <v>13613</v>
      </c>
      <c r="Z6268" t="s">
        <v>13608</v>
      </c>
      <c r="AA6268" t="s">
        <v>13609</v>
      </c>
      <c r="AD6268" t="s">
        <v>13610</v>
      </c>
      <c r="AE6268" t="s">
        <v>13611</v>
      </c>
      <c r="AF6268">
        <v>98610</v>
      </c>
      <c r="AG6268" t="s">
        <v>13612</v>
      </c>
      <c r="AH6268" t="s">
        <v>530</v>
      </c>
      <c r="AJ6268" t="s">
        <v>13613</v>
      </c>
      <c r="AL6268" t="s">
        <v>339</v>
      </c>
      <c r="AM6268">
        <v>1</v>
      </c>
      <c r="AN6268">
        <v>1</v>
      </c>
      <c r="AO6268">
        <v>8241</v>
      </c>
      <c r="AQ6268">
        <v>124480</v>
      </c>
      <c r="AR6268">
        <v>55340001</v>
      </c>
      <c r="AS6268" t="s">
        <v>1955</v>
      </c>
      <c r="AT6268" t="s">
        <v>71</v>
      </c>
      <c r="AW6268" t="s">
        <v>343</v>
      </c>
      <c r="BY6268" t="s">
        <v>342</v>
      </c>
      <c r="EQ6268">
        <v>249139</v>
      </c>
      <c r="ER6268" t="s">
        <v>13614</v>
      </c>
      <c r="EV6268">
        <v>17284004</v>
      </c>
      <c r="EW6268">
        <v>928</v>
      </c>
      <c r="EX6268">
        <v>220307</v>
      </c>
      <c r="EY6268" t="s">
        <v>13615</v>
      </c>
      <c r="EZ6268">
        <v>1</v>
      </c>
      <c r="FC6268">
        <v>55340001</v>
      </c>
      <c r="FD6268" t="s">
        <v>71</v>
      </c>
    </row>
    <row r="6269" spans="1:160" x14ac:dyDescent="0.3">
      <c r="A6269" t="str">
        <f>VLOOKUP(B6269,Table2[],3,FALSE)</f>
        <v>Digital</v>
      </c>
      <c r="B6269" t="str">
        <f>IF(OR(ISNUMBER(FIND("QVC",Z6269)),ISNUMBER(FIND("QVC",AL6269))),"QVC",IF(OR(ISNUMBER(FIND("NCO",H6269)),ISNUMBER(FIND("NCO",Y6269))), "NCO", IF(AL6269="consumer","PMD.com",VLOOKUP(LEFT(H6269,2),Tables!$E$1:$F$11,2,FALSE))))</f>
        <v>PMD.com</v>
      </c>
      <c r="C6269">
        <f t="shared" si="294"/>
        <v>53920001</v>
      </c>
      <c r="D6269">
        <f t="shared" si="295"/>
        <v>1</v>
      </c>
      <c r="E6269" t="str">
        <f t="shared" ca="1" si="296"/>
        <v>shifted orders shipped</v>
      </c>
      <c r="F6269" t="s">
        <v>3539</v>
      </c>
      <c r="G6269" t="s">
        <v>335</v>
      </c>
      <c r="H6269" t="s">
        <v>13607</v>
      </c>
      <c r="I6269" s="6">
        <v>44011.392870370371</v>
      </c>
      <c r="J6269" t="s">
        <v>16</v>
      </c>
      <c r="K6269" s="6">
        <v>44014.760416666664</v>
      </c>
      <c r="M6269" t="s">
        <v>13608</v>
      </c>
      <c r="N6269" t="s">
        <v>13609</v>
      </c>
      <c r="Q6269" t="s">
        <v>13610</v>
      </c>
      <c r="R6269" t="s">
        <v>13611</v>
      </c>
      <c r="S6269">
        <v>98610</v>
      </c>
      <c r="T6269" t="s">
        <v>13612</v>
      </c>
      <c r="U6269" t="s">
        <v>530</v>
      </c>
      <c r="W6269" t="s">
        <v>13613</v>
      </c>
      <c r="Z6269" t="s">
        <v>13608</v>
      </c>
      <c r="AA6269" t="s">
        <v>13609</v>
      </c>
      <c r="AD6269" t="s">
        <v>13610</v>
      </c>
      <c r="AE6269" t="s">
        <v>13611</v>
      </c>
      <c r="AF6269">
        <v>98610</v>
      </c>
      <c r="AG6269" t="s">
        <v>13612</v>
      </c>
      <c r="AH6269" t="s">
        <v>530</v>
      </c>
      <c r="AJ6269" t="s">
        <v>13613</v>
      </c>
      <c r="AL6269" t="s">
        <v>339</v>
      </c>
      <c r="AM6269">
        <v>1</v>
      </c>
      <c r="AN6269">
        <v>1</v>
      </c>
      <c r="AO6269">
        <v>14899</v>
      </c>
      <c r="AQ6269">
        <v>124468</v>
      </c>
      <c r="AR6269">
        <v>53920001</v>
      </c>
      <c r="AS6269">
        <v>9000000</v>
      </c>
      <c r="AT6269" t="s">
        <v>40</v>
      </c>
      <c r="AW6269" t="s">
        <v>343</v>
      </c>
      <c r="BY6269" t="s">
        <v>342</v>
      </c>
      <c r="EQ6269">
        <v>243396</v>
      </c>
      <c r="ER6269" t="s">
        <v>13614</v>
      </c>
      <c r="EV6269">
        <v>17284004</v>
      </c>
      <c r="EW6269">
        <v>928</v>
      </c>
      <c r="EX6269">
        <v>220307</v>
      </c>
      <c r="EY6269" t="s">
        <v>13615</v>
      </c>
      <c r="EZ6269">
        <v>1</v>
      </c>
      <c r="FC6269">
        <v>95385</v>
      </c>
      <c r="FD6269" t="s">
        <v>3531</v>
      </c>
    </row>
    <row r="6270" spans="1:160" x14ac:dyDescent="0.3">
      <c r="A6270" t="str">
        <f>VLOOKUP(B6270,Table2[],3,FALSE)</f>
        <v>Digital</v>
      </c>
      <c r="B6270" t="str">
        <f>IF(OR(ISNUMBER(FIND("QVC",Z6270)),ISNUMBER(FIND("QVC",AL6270))),"QVC",IF(OR(ISNUMBER(FIND("NCO",H6270)),ISNUMBER(FIND("NCO",Y6270))), "NCO", IF(AL6270="consumer","PMD.com",VLOOKUP(LEFT(H6270,2),Tables!$E$1:$F$11,2,FALSE))))</f>
        <v>PMD.com</v>
      </c>
      <c r="C6270">
        <f t="shared" si="294"/>
        <v>52430001</v>
      </c>
      <c r="D6270">
        <f t="shared" si="295"/>
        <v>1</v>
      </c>
      <c r="E6270" t="str">
        <f t="shared" ca="1" si="296"/>
        <v>shifted orders shipped</v>
      </c>
      <c r="F6270" t="s">
        <v>3539</v>
      </c>
      <c r="G6270" t="s">
        <v>335</v>
      </c>
      <c r="H6270" t="s">
        <v>13607</v>
      </c>
      <c r="I6270" s="6">
        <v>44011.392870370371</v>
      </c>
      <c r="J6270" t="s">
        <v>16</v>
      </c>
      <c r="K6270" s="6">
        <v>44014.760416666664</v>
      </c>
      <c r="M6270" t="s">
        <v>13608</v>
      </c>
      <c r="N6270" t="s">
        <v>13609</v>
      </c>
      <c r="Q6270" t="s">
        <v>13610</v>
      </c>
      <c r="R6270" t="s">
        <v>13611</v>
      </c>
      <c r="S6270">
        <v>98610</v>
      </c>
      <c r="T6270" t="s">
        <v>13612</v>
      </c>
      <c r="U6270" t="s">
        <v>530</v>
      </c>
      <c r="W6270" t="s">
        <v>13613</v>
      </c>
      <c r="Z6270" t="s">
        <v>13608</v>
      </c>
      <c r="AA6270" t="s">
        <v>13609</v>
      </c>
      <c r="AD6270" t="s">
        <v>13610</v>
      </c>
      <c r="AE6270" t="s">
        <v>13611</v>
      </c>
      <c r="AF6270">
        <v>98610</v>
      </c>
      <c r="AG6270" t="s">
        <v>13612</v>
      </c>
      <c r="AH6270" t="s">
        <v>530</v>
      </c>
      <c r="AJ6270" t="s">
        <v>13613</v>
      </c>
      <c r="AL6270" t="s">
        <v>339</v>
      </c>
      <c r="AM6270">
        <v>1</v>
      </c>
      <c r="AN6270">
        <v>1</v>
      </c>
      <c r="AO6270">
        <v>12063</v>
      </c>
      <c r="AQ6270">
        <v>127155</v>
      </c>
      <c r="AR6270">
        <v>52430001</v>
      </c>
      <c r="AS6270" t="s">
        <v>927</v>
      </c>
      <c r="AT6270" t="s">
        <v>75</v>
      </c>
      <c r="AW6270" t="s">
        <v>340</v>
      </c>
      <c r="AX6270" t="s">
        <v>340</v>
      </c>
      <c r="AY6270" t="s">
        <v>357</v>
      </c>
      <c r="AZ6270" t="s">
        <v>363</v>
      </c>
      <c r="BY6270" t="s">
        <v>342</v>
      </c>
      <c r="EQ6270">
        <v>249990</v>
      </c>
      <c r="ER6270" t="s">
        <v>13614</v>
      </c>
      <c r="EV6270">
        <v>17284004</v>
      </c>
      <c r="EW6270">
        <v>928</v>
      </c>
      <c r="EX6270">
        <v>220307</v>
      </c>
      <c r="EY6270" t="s">
        <v>13615</v>
      </c>
      <c r="EZ6270">
        <v>1</v>
      </c>
      <c r="FC6270">
        <v>95385</v>
      </c>
      <c r="FD6270" t="s">
        <v>3531</v>
      </c>
    </row>
    <row r="6271" spans="1:160" x14ac:dyDescent="0.3">
      <c r="A6271" t="str">
        <f>VLOOKUP(B6271,Table2[],3,FALSE)</f>
        <v>Digital</v>
      </c>
      <c r="B6271" t="str">
        <f>IF(OR(ISNUMBER(FIND("QVC",Z6271)),ISNUMBER(FIND("QVC",AL6271))),"QVC",IF(OR(ISNUMBER(FIND("NCO",H6271)),ISNUMBER(FIND("NCO",Y6271))), "NCO", IF(AL6271="consumer","PMD.com",VLOOKUP(LEFT(H6271,2),Tables!$E$1:$F$11,2,FALSE))))</f>
        <v>PMD.com</v>
      </c>
      <c r="C6271">
        <f t="shared" si="294"/>
        <v>52250001</v>
      </c>
      <c r="D6271">
        <f t="shared" si="295"/>
        <v>1</v>
      </c>
      <c r="E6271" t="str">
        <f t="shared" ca="1" si="296"/>
        <v>shifted orders shipped</v>
      </c>
      <c r="F6271" t="s">
        <v>3539</v>
      </c>
      <c r="G6271" t="s">
        <v>335</v>
      </c>
      <c r="H6271" t="s">
        <v>13607</v>
      </c>
      <c r="I6271" s="6">
        <v>44011.392870370371</v>
      </c>
      <c r="J6271" t="s">
        <v>16</v>
      </c>
      <c r="K6271" s="6">
        <v>44014.760416666664</v>
      </c>
      <c r="M6271" t="s">
        <v>13608</v>
      </c>
      <c r="N6271" t="s">
        <v>13609</v>
      </c>
      <c r="Q6271" t="s">
        <v>13610</v>
      </c>
      <c r="R6271" t="s">
        <v>13611</v>
      </c>
      <c r="S6271">
        <v>98610</v>
      </c>
      <c r="T6271" t="s">
        <v>13612</v>
      </c>
      <c r="U6271" t="s">
        <v>530</v>
      </c>
      <c r="W6271" t="s">
        <v>13613</v>
      </c>
      <c r="Z6271" t="s">
        <v>13608</v>
      </c>
      <c r="AA6271" t="s">
        <v>13609</v>
      </c>
      <c r="AD6271" t="s">
        <v>13610</v>
      </c>
      <c r="AE6271" t="s">
        <v>13611</v>
      </c>
      <c r="AF6271">
        <v>98610</v>
      </c>
      <c r="AG6271" t="s">
        <v>13612</v>
      </c>
      <c r="AH6271" t="s">
        <v>530</v>
      </c>
      <c r="AJ6271" t="s">
        <v>13613</v>
      </c>
      <c r="AL6271" t="s">
        <v>339</v>
      </c>
      <c r="AM6271">
        <v>1</v>
      </c>
      <c r="AN6271">
        <v>1</v>
      </c>
      <c r="AO6271">
        <v>503</v>
      </c>
      <c r="AQ6271">
        <v>124436</v>
      </c>
      <c r="AR6271">
        <v>52250001</v>
      </c>
      <c r="AS6271" t="s">
        <v>1577</v>
      </c>
      <c r="AT6271" t="s">
        <v>94</v>
      </c>
      <c r="AW6271" t="s">
        <v>340</v>
      </c>
      <c r="AX6271" t="s">
        <v>340</v>
      </c>
      <c r="AY6271" t="s">
        <v>341</v>
      </c>
      <c r="AZ6271">
        <v>0</v>
      </c>
      <c r="BY6271" t="s">
        <v>342</v>
      </c>
      <c r="EQ6271">
        <v>240940</v>
      </c>
      <c r="ER6271" t="s">
        <v>13614</v>
      </c>
      <c r="EV6271">
        <v>17284004</v>
      </c>
      <c r="EW6271">
        <v>928</v>
      </c>
      <c r="EX6271">
        <v>220307</v>
      </c>
      <c r="EY6271" t="s">
        <v>13615</v>
      </c>
      <c r="EZ6271">
        <v>1</v>
      </c>
      <c r="FC6271">
        <v>52250001</v>
      </c>
      <c r="FD6271" t="s">
        <v>94</v>
      </c>
    </row>
    <row r="6272" spans="1:160" x14ac:dyDescent="0.3">
      <c r="A6272" t="str">
        <f>VLOOKUP(B6272,Table2[],3,FALSE)</f>
        <v>Digital</v>
      </c>
      <c r="B6272" t="str">
        <f>IF(OR(ISNUMBER(FIND("QVC",Z6272)),ISNUMBER(FIND("QVC",AL6272))),"QVC",IF(OR(ISNUMBER(FIND("NCO",H6272)),ISNUMBER(FIND("NCO",Y6272))), "NCO", IF(AL6272="consumer","PMD.com",VLOOKUP(LEFT(H6272,2),Tables!$E$1:$F$11,2,FALSE))))</f>
        <v>PMD.com</v>
      </c>
      <c r="C6272">
        <f t="shared" si="294"/>
        <v>53970001</v>
      </c>
      <c r="D6272">
        <f t="shared" si="295"/>
        <v>1</v>
      </c>
      <c r="E6272" t="str">
        <f t="shared" ca="1" si="296"/>
        <v>shifted orders shipped</v>
      </c>
      <c r="F6272" t="s">
        <v>3539</v>
      </c>
      <c r="G6272" t="s">
        <v>335</v>
      </c>
      <c r="H6272" t="s">
        <v>13607</v>
      </c>
      <c r="I6272" s="6">
        <v>44011.392870370371</v>
      </c>
      <c r="J6272" t="s">
        <v>16</v>
      </c>
      <c r="K6272" s="6">
        <v>44014.760416666664</v>
      </c>
      <c r="M6272" t="s">
        <v>13608</v>
      </c>
      <c r="N6272" t="s">
        <v>13609</v>
      </c>
      <c r="Q6272" t="s">
        <v>13610</v>
      </c>
      <c r="R6272" t="s">
        <v>13611</v>
      </c>
      <c r="S6272">
        <v>98610</v>
      </c>
      <c r="T6272" t="s">
        <v>13612</v>
      </c>
      <c r="U6272" t="s">
        <v>530</v>
      </c>
      <c r="W6272" t="s">
        <v>13613</v>
      </c>
      <c r="Z6272" t="s">
        <v>13608</v>
      </c>
      <c r="AA6272" t="s">
        <v>13609</v>
      </c>
      <c r="AD6272" t="s">
        <v>13610</v>
      </c>
      <c r="AE6272" t="s">
        <v>13611</v>
      </c>
      <c r="AF6272">
        <v>98610</v>
      </c>
      <c r="AG6272" t="s">
        <v>13612</v>
      </c>
      <c r="AH6272" t="s">
        <v>530</v>
      </c>
      <c r="AJ6272" t="s">
        <v>13613</v>
      </c>
      <c r="AL6272" t="s">
        <v>339</v>
      </c>
      <c r="AM6272">
        <v>1</v>
      </c>
      <c r="AN6272">
        <v>1</v>
      </c>
      <c r="AO6272">
        <v>392</v>
      </c>
      <c r="AQ6272">
        <v>124472</v>
      </c>
      <c r="AR6272">
        <v>53970001</v>
      </c>
      <c r="AS6272" t="s">
        <v>577</v>
      </c>
      <c r="AT6272" t="s">
        <v>41</v>
      </c>
      <c r="AW6272" t="s">
        <v>343</v>
      </c>
      <c r="BY6272" t="s">
        <v>342</v>
      </c>
      <c r="EQ6272">
        <v>251826</v>
      </c>
      <c r="ER6272" t="s">
        <v>13614</v>
      </c>
      <c r="EV6272">
        <v>17284004</v>
      </c>
      <c r="EW6272">
        <v>928</v>
      </c>
      <c r="EX6272">
        <v>220307</v>
      </c>
      <c r="EY6272" t="s">
        <v>13615</v>
      </c>
      <c r="EZ6272">
        <v>1</v>
      </c>
      <c r="FC6272">
        <v>53970001</v>
      </c>
      <c r="FD6272" t="s">
        <v>41</v>
      </c>
    </row>
    <row r="6273" spans="1:160" x14ac:dyDescent="0.3">
      <c r="A6273" t="str">
        <f>VLOOKUP(B6273,Table2[],3,FALSE)</f>
        <v>Digital</v>
      </c>
      <c r="B6273" t="str">
        <f>IF(OR(ISNUMBER(FIND("QVC",Z6273)),ISNUMBER(FIND("QVC",AL6273))),"QVC",IF(OR(ISNUMBER(FIND("NCO",H6273)),ISNUMBER(FIND("NCO",Y6273))), "NCO", IF(AL6273="consumer","PMD.com",VLOOKUP(LEFT(H6273,2),Tables!$E$1:$F$11,2,FALSE))))</f>
        <v>PMD.com</v>
      </c>
      <c r="C6273">
        <f t="shared" si="294"/>
        <v>53240001</v>
      </c>
      <c r="D6273">
        <f t="shared" si="295"/>
        <v>1</v>
      </c>
      <c r="E6273" t="str">
        <f t="shared" ca="1" si="296"/>
        <v>shifted orders shipped</v>
      </c>
      <c r="F6273" t="s">
        <v>3539</v>
      </c>
      <c r="G6273" t="s">
        <v>335</v>
      </c>
      <c r="H6273" t="s">
        <v>13607</v>
      </c>
      <c r="I6273" s="6">
        <v>44011.392870370371</v>
      </c>
      <c r="J6273" t="s">
        <v>16</v>
      </c>
      <c r="K6273" s="6">
        <v>44014.760416666664</v>
      </c>
      <c r="M6273" t="s">
        <v>13608</v>
      </c>
      <c r="N6273" t="s">
        <v>13609</v>
      </c>
      <c r="Q6273" t="s">
        <v>13610</v>
      </c>
      <c r="R6273" t="s">
        <v>13611</v>
      </c>
      <c r="S6273">
        <v>98610</v>
      </c>
      <c r="T6273" t="s">
        <v>13612</v>
      </c>
      <c r="U6273" t="s">
        <v>530</v>
      </c>
      <c r="W6273" t="s">
        <v>13613</v>
      </c>
      <c r="Z6273" t="s">
        <v>13608</v>
      </c>
      <c r="AA6273" t="s">
        <v>13609</v>
      </c>
      <c r="AD6273" t="s">
        <v>13610</v>
      </c>
      <c r="AE6273" t="s">
        <v>13611</v>
      </c>
      <c r="AF6273">
        <v>98610</v>
      </c>
      <c r="AG6273" t="s">
        <v>13612</v>
      </c>
      <c r="AH6273" t="s">
        <v>530</v>
      </c>
      <c r="AJ6273" t="s">
        <v>13613</v>
      </c>
      <c r="AL6273" t="s">
        <v>339</v>
      </c>
      <c r="AM6273">
        <v>1</v>
      </c>
      <c r="AN6273">
        <v>1</v>
      </c>
      <c r="AO6273">
        <v>7354</v>
      </c>
      <c r="AQ6273">
        <v>124443</v>
      </c>
      <c r="AR6273">
        <v>53240001</v>
      </c>
      <c r="AS6273" t="s">
        <v>139</v>
      </c>
      <c r="AT6273" t="s">
        <v>140</v>
      </c>
      <c r="AW6273" t="s">
        <v>343</v>
      </c>
      <c r="BY6273" t="s">
        <v>342</v>
      </c>
      <c r="EQ6273">
        <v>251890</v>
      </c>
      <c r="ER6273" t="s">
        <v>13614</v>
      </c>
      <c r="EV6273">
        <v>17284004</v>
      </c>
      <c r="EW6273">
        <v>928</v>
      </c>
      <c r="EX6273">
        <v>220307</v>
      </c>
      <c r="EY6273" t="s">
        <v>13615</v>
      </c>
      <c r="EZ6273">
        <v>1</v>
      </c>
      <c r="FC6273">
        <v>53240001</v>
      </c>
      <c r="FD6273" t="s">
        <v>140</v>
      </c>
    </row>
    <row r="6274" spans="1:160" x14ac:dyDescent="0.3">
      <c r="A6274" t="str">
        <f>VLOOKUP(B6274,Table2[],3,FALSE)</f>
        <v>Digital</v>
      </c>
      <c r="B6274" t="str">
        <f>IF(OR(ISNUMBER(FIND("QVC",Z6274)),ISNUMBER(FIND("QVC",AL6274))),"QVC",IF(OR(ISNUMBER(FIND("NCO",H6274)),ISNUMBER(FIND("NCO",Y6274))), "NCO", IF(AL6274="consumer","PMD.com",VLOOKUP(LEFT(H6274,2),Tables!$E$1:$F$11,2,FALSE))))</f>
        <v>PMD.com</v>
      </c>
      <c r="C6274">
        <f t="shared" si="294"/>
        <v>53980001</v>
      </c>
      <c r="D6274">
        <f t="shared" si="295"/>
        <v>2</v>
      </c>
      <c r="E6274" t="str">
        <f t="shared" ca="1" si="296"/>
        <v>shifted orders shipped</v>
      </c>
      <c r="F6274" t="s">
        <v>3539</v>
      </c>
      <c r="G6274" t="s">
        <v>335</v>
      </c>
      <c r="H6274" t="s">
        <v>13607</v>
      </c>
      <c r="I6274" s="6">
        <v>44011.392870370371</v>
      </c>
      <c r="J6274" t="s">
        <v>16</v>
      </c>
      <c r="K6274" s="6">
        <v>44014.760416666664</v>
      </c>
      <c r="M6274" t="s">
        <v>13608</v>
      </c>
      <c r="N6274" t="s">
        <v>13609</v>
      </c>
      <c r="Q6274" t="s">
        <v>13610</v>
      </c>
      <c r="R6274" t="s">
        <v>13611</v>
      </c>
      <c r="S6274">
        <v>98610</v>
      </c>
      <c r="T6274" t="s">
        <v>13612</v>
      </c>
      <c r="U6274" t="s">
        <v>530</v>
      </c>
      <c r="W6274" t="s">
        <v>13613</v>
      </c>
      <c r="Z6274" t="s">
        <v>13608</v>
      </c>
      <c r="AA6274" t="s">
        <v>13609</v>
      </c>
      <c r="AD6274" t="s">
        <v>13610</v>
      </c>
      <c r="AE6274" t="s">
        <v>13611</v>
      </c>
      <c r="AF6274">
        <v>98610</v>
      </c>
      <c r="AG6274" t="s">
        <v>13612</v>
      </c>
      <c r="AH6274" t="s">
        <v>530</v>
      </c>
      <c r="AJ6274" t="s">
        <v>13613</v>
      </c>
      <c r="AL6274" t="s">
        <v>339</v>
      </c>
      <c r="AM6274">
        <v>2</v>
      </c>
      <c r="AN6274">
        <v>2</v>
      </c>
      <c r="AO6274">
        <v>5816</v>
      </c>
      <c r="AQ6274">
        <v>124473</v>
      </c>
      <c r="AR6274">
        <v>53980001</v>
      </c>
      <c r="AS6274" t="s">
        <v>1735</v>
      </c>
      <c r="AT6274" t="s">
        <v>43</v>
      </c>
      <c r="AW6274" t="s">
        <v>340</v>
      </c>
      <c r="AX6274">
        <v>0</v>
      </c>
      <c r="AY6274" t="s">
        <v>348</v>
      </c>
      <c r="AZ6274">
        <v>0</v>
      </c>
      <c r="BY6274" t="s">
        <v>342</v>
      </c>
      <c r="EQ6274">
        <v>253177</v>
      </c>
      <c r="ER6274" t="s">
        <v>13614</v>
      </c>
      <c r="EV6274">
        <v>17284004</v>
      </c>
      <c r="EW6274">
        <v>928</v>
      </c>
      <c r="EX6274">
        <v>220307</v>
      </c>
      <c r="EY6274" t="s">
        <v>13615</v>
      </c>
      <c r="EZ6274">
        <v>1</v>
      </c>
      <c r="FC6274">
        <v>53980001</v>
      </c>
      <c r="FD6274" t="s">
        <v>43</v>
      </c>
    </row>
    <row r="6275" spans="1:160" x14ac:dyDescent="0.3">
      <c r="A6275" t="str">
        <f>VLOOKUP(B6275,Table2[],3,FALSE)</f>
        <v>Broadcast</v>
      </c>
      <c r="B6275" t="str">
        <f>IF(OR(ISNUMBER(FIND("QVC",Z6275)),ISNUMBER(FIND("QVC",AL6275))),"QVC",IF(OR(ISNUMBER(FIND("NCO",H6275)),ISNUMBER(FIND("NCO",Y6275))), "NCO", IF(AL6275="consumer","PMD.com",VLOOKUP(LEFT(H6275,2),Tables!$E$1:$F$11,2,FALSE))))</f>
        <v>QVC</v>
      </c>
      <c r="C6275">
        <f t="shared" si="294"/>
        <v>7533</v>
      </c>
      <c r="D6275">
        <f t="shared" si="295"/>
        <v>1</v>
      </c>
      <c r="E6275" t="str">
        <f t="shared" ca="1" si="296"/>
        <v>MTD orders shipped</v>
      </c>
      <c r="F6275" t="s">
        <v>3539</v>
      </c>
      <c r="G6275" t="s">
        <v>335</v>
      </c>
      <c r="H6275">
        <v>652624605615313</v>
      </c>
      <c r="I6275" s="6">
        <v>44014.647916666669</v>
      </c>
      <c r="J6275" t="s">
        <v>16</v>
      </c>
      <c r="K6275" s="6">
        <v>44014.761157407411</v>
      </c>
      <c r="M6275" t="s">
        <v>13616</v>
      </c>
      <c r="N6275" t="s">
        <v>13617</v>
      </c>
      <c r="Q6275" t="s">
        <v>13618</v>
      </c>
      <c r="R6275" t="s">
        <v>412</v>
      </c>
      <c r="S6275" t="s">
        <v>13619</v>
      </c>
      <c r="T6275" t="s">
        <v>338</v>
      </c>
      <c r="Z6275" t="s">
        <v>13616</v>
      </c>
      <c r="AA6275" t="s">
        <v>13617</v>
      </c>
      <c r="AD6275" t="s">
        <v>13618</v>
      </c>
      <c r="AE6275" t="s">
        <v>412</v>
      </c>
      <c r="AF6275" t="s">
        <v>13619</v>
      </c>
      <c r="AG6275" t="s">
        <v>338</v>
      </c>
      <c r="AL6275" t="s">
        <v>981</v>
      </c>
      <c r="AM6275">
        <v>1</v>
      </c>
      <c r="AN6275">
        <v>1</v>
      </c>
      <c r="AO6275">
        <v>104</v>
      </c>
      <c r="AQ6275">
        <v>124557</v>
      </c>
      <c r="AR6275">
        <v>7533</v>
      </c>
      <c r="AS6275" t="s">
        <v>13620</v>
      </c>
      <c r="AT6275" t="s">
        <v>13621</v>
      </c>
      <c r="AW6275" t="s">
        <v>349</v>
      </c>
      <c r="AX6275" t="s">
        <v>350</v>
      </c>
      <c r="AY6275" t="s">
        <v>345</v>
      </c>
      <c r="AZ6275" t="s">
        <v>346</v>
      </c>
      <c r="BY6275" t="s">
        <v>342</v>
      </c>
      <c r="EQ6275">
        <v>250042</v>
      </c>
      <c r="EV6275">
        <v>17290941</v>
      </c>
      <c r="EW6275">
        <v>928</v>
      </c>
      <c r="EX6275">
        <v>221716</v>
      </c>
      <c r="EY6275" t="s">
        <v>13622</v>
      </c>
      <c r="EZ6275">
        <v>1</v>
      </c>
      <c r="FA6275">
        <v>20039</v>
      </c>
      <c r="FB6275">
        <v>20039</v>
      </c>
      <c r="FC6275">
        <v>7533</v>
      </c>
      <c r="FD6275" t="s">
        <v>13621</v>
      </c>
    </row>
    <row r="6276" spans="1:160" x14ac:dyDescent="0.3">
      <c r="A6276" t="str">
        <f>VLOOKUP(B6276,Table2[],3,FALSE)</f>
        <v>Broadcast</v>
      </c>
      <c r="B6276" t="str">
        <f>IF(OR(ISNUMBER(FIND("QVC",Z6276)),ISNUMBER(FIND("QVC",AL6276))),"QVC",IF(OR(ISNUMBER(FIND("NCO",H6276)),ISNUMBER(FIND("NCO",Y6276))), "NCO", IF(AL6276="consumer","PMD.com",VLOOKUP(LEFT(H6276,2),Tables!$E$1:$F$11,2,FALSE))))</f>
        <v>QVC</v>
      </c>
      <c r="C6276">
        <f t="shared" si="294"/>
        <v>54000001</v>
      </c>
      <c r="D6276">
        <f t="shared" si="295"/>
        <v>1</v>
      </c>
      <c r="E6276" t="str">
        <f t="shared" ca="1" si="296"/>
        <v>MTD orders shipped</v>
      </c>
      <c r="F6276" t="s">
        <v>3539</v>
      </c>
      <c r="G6276" t="s">
        <v>335</v>
      </c>
      <c r="H6276">
        <v>652620288915313</v>
      </c>
      <c r="I6276" s="6">
        <v>44014.647916666669</v>
      </c>
      <c r="J6276" t="s">
        <v>16</v>
      </c>
      <c r="K6276" s="6">
        <v>44014.761157407411</v>
      </c>
      <c r="M6276" t="s">
        <v>13623</v>
      </c>
      <c r="N6276" t="s">
        <v>13624</v>
      </c>
      <c r="Q6276" t="s">
        <v>13625</v>
      </c>
      <c r="R6276" t="s">
        <v>364</v>
      </c>
      <c r="S6276" t="s">
        <v>13626</v>
      </c>
      <c r="T6276" t="s">
        <v>338</v>
      </c>
      <c r="Z6276" t="s">
        <v>13623</v>
      </c>
      <c r="AA6276" t="s">
        <v>13624</v>
      </c>
      <c r="AD6276" t="s">
        <v>13625</v>
      </c>
      <c r="AE6276" t="s">
        <v>364</v>
      </c>
      <c r="AF6276" t="s">
        <v>13626</v>
      </c>
      <c r="AG6276" t="s">
        <v>338</v>
      </c>
      <c r="AL6276" t="s">
        <v>981</v>
      </c>
      <c r="AM6276">
        <v>1</v>
      </c>
      <c r="AN6276">
        <v>1</v>
      </c>
      <c r="AO6276">
        <v>8182</v>
      </c>
      <c r="AQ6276">
        <v>124475</v>
      </c>
      <c r="AR6276">
        <v>54000001</v>
      </c>
      <c r="AS6276" t="s">
        <v>1251</v>
      </c>
      <c r="AT6276" t="s">
        <v>84</v>
      </c>
      <c r="AW6276" t="s">
        <v>343</v>
      </c>
      <c r="BY6276" t="s">
        <v>342</v>
      </c>
      <c r="EQ6276">
        <v>247294</v>
      </c>
      <c r="EV6276">
        <v>17290933</v>
      </c>
      <c r="EW6276">
        <v>928</v>
      </c>
      <c r="EX6276">
        <v>221708</v>
      </c>
      <c r="EY6276" t="s">
        <v>13627</v>
      </c>
      <c r="EZ6276">
        <v>1</v>
      </c>
      <c r="FA6276">
        <v>20039</v>
      </c>
      <c r="FB6276">
        <v>20039</v>
      </c>
      <c r="FC6276">
        <v>7892</v>
      </c>
      <c r="FD6276" t="s">
        <v>13628</v>
      </c>
    </row>
    <row r="6277" spans="1:160" x14ac:dyDescent="0.3">
      <c r="A6277" t="str">
        <f>VLOOKUP(B6277,Table2[],3,FALSE)</f>
        <v>Broadcast</v>
      </c>
      <c r="B6277" t="str">
        <f>IF(OR(ISNUMBER(FIND("QVC",Z6277)),ISNUMBER(FIND("QVC",AL6277))),"QVC",IF(OR(ISNUMBER(FIND("NCO",H6277)),ISNUMBER(FIND("NCO",Y6277))), "NCO", IF(AL6277="consumer","PMD.com",VLOOKUP(LEFT(H6277,2),Tables!$E$1:$F$11,2,FALSE))))</f>
        <v>QVC</v>
      </c>
      <c r="C6277">
        <f t="shared" si="294"/>
        <v>54000001</v>
      </c>
      <c r="D6277">
        <f t="shared" si="295"/>
        <v>1</v>
      </c>
      <c r="E6277" t="str">
        <f t="shared" ca="1" si="296"/>
        <v>MTD orders shipped</v>
      </c>
      <c r="F6277" t="s">
        <v>3539</v>
      </c>
      <c r="G6277" t="s">
        <v>335</v>
      </c>
      <c r="H6277">
        <v>681583981715313</v>
      </c>
      <c r="I6277" s="6">
        <v>44014.647916666669</v>
      </c>
      <c r="J6277" t="s">
        <v>16</v>
      </c>
      <c r="K6277" s="6">
        <v>44014.761157407411</v>
      </c>
      <c r="M6277" t="s">
        <v>13629</v>
      </c>
      <c r="N6277" t="s">
        <v>13630</v>
      </c>
      <c r="Q6277" t="s">
        <v>2259</v>
      </c>
      <c r="R6277" t="s">
        <v>386</v>
      </c>
      <c r="S6277" t="s">
        <v>13631</v>
      </c>
      <c r="T6277" t="s">
        <v>338</v>
      </c>
      <c r="Z6277" t="s">
        <v>13629</v>
      </c>
      <c r="AA6277" t="s">
        <v>13630</v>
      </c>
      <c r="AD6277" t="s">
        <v>2259</v>
      </c>
      <c r="AE6277" t="s">
        <v>386</v>
      </c>
      <c r="AF6277" t="s">
        <v>13631</v>
      </c>
      <c r="AG6277" t="s">
        <v>338</v>
      </c>
      <c r="AL6277" t="s">
        <v>981</v>
      </c>
      <c r="AM6277">
        <v>1</v>
      </c>
      <c r="AN6277">
        <v>1</v>
      </c>
      <c r="AO6277">
        <v>8182</v>
      </c>
      <c r="AQ6277">
        <v>124475</v>
      </c>
      <c r="AR6277">
        <v>54000001</v>
      </c>
      <c r="AS6277" t="s">
        <v>1251</v>
      </c>
      <c r="AT6277" t="s">
        <v>84</v>
      </c>
      <c r="AW6277" t="s">
        <v>343</v>
      </c>
      <c r="BY6277" t="s">
        <v>342</v>
      </c>
      <c r="EQ6277">
        <v>247294</v>
      </c>
      <c r="EV6277">
        <v>17290938</v>
      </c>
      <c r="EW6277">
        <v>928</v>
      </c>
      <c r="EX6277">
        <v>221713</v>
      </c>
      <c r="EY6277" t="s">
        <v>13632</v>
      </c>
      <c r="EZ6277">
        <v>1</v>
      </c>
      <c r="FA6277">
        <v>20039</v>
      </c>
      <c r="FB6277">
        <v>20039</v>
      </c>
      <c r="FC6277">
        <v>7892</v>
      </c>
      <c r="FD6277" t="s">
        <v>13628</v>
      </c>
    </row>
    <row r="6278" spans="1:160" x14ac:dyDescent="0.3">
      <c r="A6278" t="str">
        <f>VLOOKUP(B6278,Table2[],3,FALSE)</f>
        <v>Broadcast</v>
      </c>
      <c r="B6278" t="str">
        <f>IF(OR(ISNUMBER(FIND("QVC",Z6278)),ISNUMBER(FIND("QVC",AL6278))),"QVC",IF(OR(ISNUMBER(FIND("NCO",H6278)),ISNUMBER(FIND("NCO",Y6278))), "NCO", IF(AL6278="consumer","PMD.com",VLOOKUP(LEFT(H6278,2),Tables!$E$1:$F$11,2,FALSE))))</f>
        <v>QVC</v>
      </c>
      <c r="C6278">
        <f t="shared" si="294"/>
        <v>54000001</v>
      </c>
      <c r="D6278">
        <f t="shared" si="295"/>
        <v>1</v>
      </c>
      <c r="E6278" t="str">
        <f t="shared" ca="1" si="296"/>
        <v>MTD orders shipped</v>
      </c>
      <c r="F6278" t="s">
        <v>3539</v>
      </c>
      <c r="G6278" t="s">
        <v>335</v>
      </c>
      <c r="H6278">
        <v>681589245515313</v>
      </c>
      <c r="I6278" s="6">
        <v>44014.647916666669</v>
      </c>
      <c r="J6278" t="s">
        <v>16</v>
      </c>
      <c r="K6278" s="6">
        <v>44014.761157407411</v>
      </c>
      <c r="M6278" t="s">
        <v>12165</v>
      </c>
      <c r="N6278" t="s">
        <v>13633</v>
      </c>
      <c r="Q6278" t="s">
        <v>12167</v>
      </c>
      <c r="R6278" t="s">
        <v>472</v>
      </c>
      <c r="S6278" t="s">
        <v>13634</v>
      </c>
      <c r="T6278" t="s">
        <v>338</v>
      </c>
      <c r="Z6278" t="s">
        <v>12165</v>
      </c>
      <c r="AA6278" t="s">
        <v>13633</v>
      </c>
      <c r="AD6278" t="s">
        <v>12167</v>
      </c>
      <c r="AE6278" t="s">
        <v>472</v>
      </c>
      <c r="AF6278" t="s">
        <v>13634</v>
      </c>
      <c r="AG6278" t="s">
        <v>338</v>
      </c>
      <c r="AL6278" t="s">
        <v>981</v>
      </c>
      <c r="AM6278">
        <v>1</v>
      </c>
      <c r="AN6278">
        <v>1</v>
      </c>
      <c r="AO6278">
        <v>8182</v>
      </c>
      <c r="AQ6278">
        <v>124475</v>
      </c>
      <c r="AR6278">
        <v>54000001</v>
      </c>
      <c r="AS6278" t="s">
        <v>1251</v>
      </c>
      <c r="AT6278" t="s">
        <v>84</v>
      </c>
      <c r="AW6278" t="s">
        <v>343</v>
      </c>
      <c r="BY6278" t="s">
        <v>342</v>
      </c>
      <c r="EQ6278">
        <v>247294</v>
      </c>
      <c r="EV6278">
        <v>17290945</v>
      </c>
      <c r="EW6278">
        <v>928</v>
      </c>
      <c r="EX6278">
        <v>221720</v>
      </c>
      <c r="EY6278" t="s">
        <v>13635</v>
      </c>
      <c r="EZ6278">
        <v>1</v>
      </c>
      <c r="FA6278">
        <v>20039</v>
      </c>
      <c r="FB6278">
        <v>20039</v>
      </c>
      <c r="FC6278">
        <v>7892</v>
      </c>
      <c r="FD6278" t="s">
        <v>13628</v>
      </c>
    </row>
    <row r="6279" spans="1:160" x14ac:dyDescent="0.3">
      <c r="A6279" t="str">
        <f>VLOOKUP(B6279,Table2[],3,FALSE)</f>
        <v>Broadcast</v>
      </c>
      <c r="B6279" t="str">
        <f>IF(OR(ISNUMBER(FIND("QVC",Z6279)),ISNUMBER(FIND("QVC",AL6279))),"QVC",IF(OR(ISNUMBER(FIND("NCO",H6279)),ISNUMBER(FIND("NCO",Y6279))), "NCO", IF(AL6279="consumer","PMD.com",VLOOKUP(LEFT(H6279,2),Tables!$E$1:$F$11,2,FALSE))))</f>
        <v>QVC</v>
      </c>
      <c r="C6279">
        <f t="shared" si="294"/>
        <v>53990001</v>
      </c>
      <c r="D6279">
        <f t="shared" si="295"/>
        <v>1</v>
      </c>
      <c r="E6279" t="str">
        <f t="shared" ca="1" si="296"/>
        <v>shifted orders shipped</v>
      </c>
      <c r="F6279" t="s">
        <v>3539</v>
      </c>
      <c r="G6279" t="s">
        <v>335</v>
      </c>
      <c r="H6279">
        <v>538861314515307</v>
      </c>
      <c r="I6279" s="6">
        <v>44011.500694444447</v>
      </c>
      <c r="J6279" t="s">
        <v>16</v>
      </c>
      <c r="K6279" s="6">
        <v>44014.761157407411</v>
      </c>
      <c r="M6279" t="s">
        <v>13636</v>
      </c>
      <c r="N6279" t="s">
        <v>13637</v>
      </c>
      <c r="Q6279" t="s">
        <v>13638</v>
      </c>
      <c r="R6279" t="s">
        <v>362</v>
      </c>
      <c r="S6279" t="s">
        <v>13639</v>
      </c>
      <c r="T6279" t="s">
        <v>338</v>
      </c>
      <c r="Z6279" t="s">
        <v>13636</v>
      </c>
      <c r="AA6279" t="s">
        <v>13637</v>
      </c>
      <c r="AD6279" t="s">
        <v>13638</v>
      </c>
      <c r="AE6279" t="s">
        <v>362</v>
      </c>
      <c r="AF6279" t="s">
        <v>13639</v>
      </c>
      <c r="AG6279" t="s">
        <v>338</v>
      </c>
      <c r="AL6279" t="s">
        <v>981</v>
      </c>
      <c r="AM6279">
        <v>1</v>
      </c>
      <c r="AN6279">
        <v>1</v>
      </c>
      <c r="AO6279">
        <v>14448</v>
      </c>
      <c r="AQ6279">
        <v>124474</v>
      </c>
      <c r="AR6279">
        <v>53990001</v>
      </c>
      <c r="AS6279" t="s">
        <v>1735</v>
      </c>
      <c r="AT6279" t="s">
        <v>111</v>
      </c>
      <c r="AW6279" t="s">
        <v>343</v>
      </c>
      <c r="BY6279" t="s">
        <v>342</v>
      </c>
      <c r="EQ6279">
        <v>253300</v>
      </c>
      <c r="EV6279">
        <v>17288853</v>
      </c>
      <c r="EW6279">
        <v>928</v>
      </c>
      <c r="EX6279">
        <v>220148</v>
      </c>
      <c r="EY6279" t="s">
        <v>13640</v>
      </c>
      <c r="EZ6279">
        <v>1</v>
      </c>
      <c r="FA6279">
        <v>20039</v>
      </c>
      <c r="FB6279">
        <v>20039</v>
      </c>
      <c r="FC6279">
        <v>53990001</v>
      </c>
      <c r="FD6279" t="s">
        <v>111</v>
      </c>
    </row>
    <row r="6280" spans="1:160" x14ac:dyDescent="0.3">
      <c r="A6280" t="str">
        <f>VLOOKUP(B6280,Table2[],3,FALSE)</f>
        <v>Broadcast</v>
      </c>
      <c r="B6280" t="str">
        <f>IF(OR(ISNUMBER(FIND("QVC",Z6280)),ISNUMBER(FIND("QVC",AL6280))),"QVC",IF(OR(ISNUMBER(FIND("NCO",H6280)),ISNUMBER(FIND("NCO",Y6280))), "NCO", IF(AL6280="consumer","PMD.com",VLOOKUP(LEFT(H6280,2),Tables!$E$1:$F$11,2,FALSE))))</f>
        <v>QVC</v>
      </c>
      <c r="C6280">
        <f t="shared" si="294"/>
        <v>53990001</v>
      </c>
      <c r="D6280">
        <f t="shared" si="295"/>
        <v>1</v>
      </c>
      <c r="E6280" t="str">
        <f t="shared" ca="1" si="296"/>
        <v>MTD orders shipped</v>
      </c>
      <c r="F6280" t="s">
        <v>3539</v>
      </c>
      <c r="G6280" t="s">
        <v>335</v>
      </c>
      <c r="H6280">
        <v>681587319615313</v>
      </c>
      <c r="I6280" s="6">
        <v>44014.647916666669</v>
      </c>
      <c r="J6280" t="s">
        <v>16</v>
      </c>
      <c r="K6280" s="6">
        <v>44014.761157407411</v>
      </c>
      <c r="M6280" t="s">
        <v>13641</v>
      </c>
      <c r="N6280" t="s">
        <v>13642</v>
      </c>
      <c r="Q6280" t="s">
        <v>449</v>
      </c>
      <c r="R6280" t="s">
        <v>362</v>
      </c>
      <c r="S6280" t="s">
        <v>13643</v>
      </c>
      <c r="T6280" t="s">
        <v>338</v>
      </c>
      <c r="Z6280" t="s">
        <v>13641</v>
      </c>
      <c r="AA6280" t="s">
        <v>13642</v>
      </c>
      <c r="AD6280" t="s">
        <v>449</v>
      </c>
      <c r="AE6280" t="s">
        <v>362</v>
      </c>
      <c r="AF6280" t="s">
        <v>13643</v>
      </c>
      <c r="AG6280" t="s">
        <v>338</v>
      </c>
      <c r="AL6280" t="s">
        <v>981</v>
      </c>
      <c r="AM6280">
        <v>1</v>
      </c>
      <c r="AN6280">
        <v>1</v>
      </c>
      <c r="AO6280">
        <v>14448</v>
      </c>
      <c r="AQ6280">
        <v>124474</v>
      </c>
      <c r="AR6280">
        <v>53990001</v>
      </c>
      <c r="AS6280" t="s">
        <v>1735</v>
      </c>
      <c r="AT6280" t="s">
        <v>111</v>
      </c>
      <c r="AW6280" t="s">
        <v>343</v>
      </c>
      <c r="BY6280" t="s">
        <v>342</v>
      </c>
      <c r="EQ6280">
        <v>253300</v>
      </c>
      <c r="EV6280">
        <v>17290942</v>
      </c>
      <c r="EW6280">
        <v>928</v>
      </c>
      <c r="EX6280">
        <v>221717</v>
      </c>
      <c r="EY6280" t="s">
        <v>13644</v>
      </c>
      <c r="EZ6280">
        <v>1</v>
      </c>
      <c r="FA6280">
        <v>20039</v>
      </c>
      <c r="FB6280">
        <v>20039</v>
      </c>
      <c r="FC6280">
        <v>53990001</v>
      </c>
      <c r="FD6280" t="s">
        <v>111</v>
      </c>
    </row>
    <row r="6281" spans="1:160" x14ac:dyDescent="0.3">
      <c r="A6281" t="str">
        <f>VLOOKUP(B6281,Table2[],3,FALSE)</f>
        <v>Broadcast</v>
      </c>
      <c r="B6281" t="str">
        <f>IF(OR(ISNUMBER(FIND("QVC",Z6281)),ISNUMBER(FIND("QVC",AL6281))),"QVC",IF(OR(ISNUMBER(FIND("NCO",H6281)),ISNUMBER(FIND("NCO",Y6281))), "NCO", IF(AL6281="consumer","PMD.com",VLOOKUP(LEFT(H6281,2),Tables!$E$1:$F$11,2,FALSE))))</f>
        <v>QVC</v>
      </c>
      <c r="C6281">
        <f t="shared" si="294"/>
        <v>52460001</v>
      </c>
      <c r="D6281">
        <f t="shared" si="295"/>
        <v>1</v>
      </c>
      <c r="E6281" t="str">
        <f t="shared" ca="1" si="296"/>
        <v>MTD orders shipped</v>
      </c>
      <c r="F6281" t="s">
        <v>3539</v>
      </c>
      <c r="G6281" t="s">
        <v>335</v>
      </c>
      <c r="H6281">
        <v>652628038515313</v>
      </c>
      <c r="I6281" s="6">
        <v>44014.647916666669</v>
      </c>
      <c r="J6281" t="s">
        <v>16</v>
      </c>
      <c r="K6281" s="6">
        <v>44014.761157407411</v>
      </c>
      <c r="M6281" t="s">
        <v>13645</v>
      </c>
      <c r="N6281" t="s">
        <v>13646</v>
      </c>
      <c r="Q6281" t="s">
        <v>13647</v>
      </c>
      <c r="R6281" t="s">
        <v>389</v>
      </c>
      <c r="S6281" t="s">
        <v>13648</v>
      </c>
      <c r="T6281" t="s">
        <v>338</v>
      </c>
      <c r="Z6281" t="s">
        <v>13645</v>
      </c>
      <c r="AA6281" t="s">
        <v>13646</v>
      </c>
      <c r="AD6281" t="s">
        <v>13647</v>
      </c>
      <c r="AE6281" t="s">
        <v>389</v>
      </c>
      <c r="AF6281" t="s">
        <v>13648</v>
      </c>
      <c r="AG6281" t="s">
        <v>338</v>
      </c>
      <c r="AL6281" t="s">
        <v>981</v>
      </c>
      <c r="AM6281">
        <v>1</v>
      </c>
      <c r="AN6281">
        <v>1</v>
      </c>
      <c r="AO6281">
        <v>14007</v>
      </c>
      <c r="AQ6281">
        <v>127157</v>
      </c>
      <c r="AR6281">
        <v>52460001</v>
      </c>
      <c r="AS6281" t="s">
        <v>972</v>
      </c>
      <c r="AT6281" t="s">
        <v>76</v>
      </c>
      <c r="AW6281" t="s">
        <v>340</v>
      </c>
      <c r="AX6281" t="s">
        <v>340</v>
      </c>
      <c r="AY6281" t="s">
        <v>341</v>
      </c>
      <c r="AZ6281">
        <v>0</v>
      </c>
      <c r="BY6281" t="s">
        <v>342</v>
      </c>
      <c r="EQ6281">
        <v>252044</v>
      </c>
      <c r="EV6281">
        <v>17290944</v>
      </c>
      <c r="EW6281">
        <v>928</v>
      </c>
      <c r="EX6281">
        <v>221719</v>
      </c>
      <c r="EY6281" t="s">
        <v>13649</v>
      </c>
      <c r="EZ6281">
        <v>1</v>
      </c>
      <c r="FA6281">
        <v>20039</v>
      </c>
      <c r="FB6281">
        <v>20039</v>
      </c>
      <c r="FC6281">
        <v>52460001</v>
      </c>
      <c r="FD6281" t="s">
        <v>76</v>
      </c>
    </row>
    <row r="6282" spans="1:160" x14ac:dyDescent="0.3">
      <c r="A6282" t="str">
        <f>VLOOKUP(B6282,Table2[],3,FALSE)</f>
        <v>Broadcast</v>
      </c>
      <c r="B6282" t="str">
        <f>IF(OR(ISNUMBER(FIND("QVC",Z6282)),ISNUMBER(FIND("QVC",AL6282))),"QVC",IF(OR(ISNUMBER(FIND("NCO",H6282)),ISNUMBER(FIND("NCO",Y6282))), "NCO", IF(AL6282="consumer","PMD.com",VLOOKUP(LEFT(H6282,2),Tables!$E$1:$F$11,2,FALSE))))</f>
        <v>QVC</v>
      </c>
      <c r="C6282">
        <f t="shared" si="294"/>
        <v>53810001</v>
      </c>
      <c r="D6282">
        <f t="shared" si="295"/>
        <v>1</v>
      </c>
      <c r="E6282" t="str">
        <f t="shared" ca="1" si="296"/>
        <v>MTD orders shipped</v>
      </c>
      <c r="F6282" t="s">
        <v>3539</v>
      </c>
      <c r="G6282" t="s">
        <v>335</v>
      </c>
      <c r="H6282">
        <v>681583113515313</v>
      </c>
      <c r="I6282" s="6">
        <v>44014.647916666669</v>
      </c>
      <c r="J6282" t="s">
        <v>16</v>
      </c>
      <c r="K6282" s="6">
        <v>44014.761157407411</v>
      </c>
      <c r="M6282" t="s">
        <v>13650</v>
      </c>
      <c r="N6282" t="s">
        <v>13651</v>
      </c>
      <c r="Q6282" t="s">
        <v>2265</v>
      </c>
      <c r="R6282" t="s">
        <v>347</v>
      </c>
      <c r="S6282" t="s">
        <v>13652</v>
      </c>
      <c r="T6282" t="s">
        <v>338</v>
      </c>
      <c r="Z6282" t="s">
        <v>13650</v>
      </c>
      <c r="AA6282" t="s">
        <v>13651</v>
      </c>
      <c r="AD6282" t="s">
        <v>2265</v>
      </c>
      <c r="AE6282" t="s">
        <v>347</v>
      </c>
      <c r="AF6282" t="s">
        <v>13652</v>
      </c>
      <c r="AG6282" t="s">
        <v>338</v>
      </c>
      <c r="AL6282" t="s">
        <v>981</v>
      </c>
      <c r="AM6282">
        <v>1</v>
      </c>
      <c r="AN6282">
        <v>1</v>
      </c>
      <c r="AO6282">
        <v>5409</v>
      </c>
      <c r="AQ6282">
        <v>124462</v>
      </c>
      <c r="AR6282">
        <v>53810001</v>
      </c>
      <c r="AS6282" t="s">
        <v>133</v>
      </c>
      <c r="AT6282" t="s">
        <v>132</v>
      </c>
      <c r="AW6282" t="s">
        <v>340</v>
      </c>
      <c r="AX6282">
        <v>0</v>
      </c>
      <c r="AY6282" t="s">
        <v>348</v>
      </c>
      <c r="AZ6282">
        <v>0</v>
      </c>
      <c r="BY6282" t="s">
        <v>342</v>
      </c>
      <c r="EQ6282">
        <v>245175</v>
      </c>
      <c r="EV6282">
        <v>17290937</v>
      </c>
      <c r="EW6282">
        <v>928</v>
      </c>
      <c r="EX6282">
        <v>221712</v>
      </c>
      <c r="EY6282" t="s">
        <v>13653</v>
      </c>
      <c r="EZ6282">
        <v>1</v>
      </c>
      <c r="FA6282">
        <v>20039</v>
      </c>
      <c r="FB6282">
        <v>20039</v>
      </c>
      <c r="FC6282">
        <v>53810001</v>
      </c>
      <c r="FD6282" t="s">
        <v>132</v>
      </c>
    </row>
    <row r="6283" spans="1:160" x14ac:dyDescent="0.3">
      <c r="A6283" t="str">
        <f>VLOOKUP(B6283,Table2[],3,FALSE)</f>
        <v>Broadcast</v>
      </c>
      <c r="B6283" t="str">
        <f>IF(OR(ISNUMBER(FIND("QVC",Z6283)),ISNUMBER(FIND("QVC",AL6283))),"QVC",IF(OR(ISNUMBER(FIND("NCO",H6283)),ISNUMBER(FIND("NCO",Y6283))), "NCO", IF(AL6283="consumer","PMD.com",VLOOKUP(LEFT(H6283,2),Tables!$E$1:$F$11,2,FALSE))))</f>
        <v>QVC</v>
      </c>
      <c r="C6283">
        <f t="shared" si="294"/>
        <v>52240001</v>
      </c>
      <c r="D6283">
        <f t="shared" si="295"/>
        <v>1</v>
      </c>
      <c r="E6283" t="str">
        <f t="shared" ca="1" si="296"/>
        <v>shifted orders shipped</v>
      </c>
      <c r="F6283" t="s">
        <v>3539</v>
      </c>
      <c r="G6283" t="s">
        <v>335</v>
      </c>
      <c r="H6283">
        <v>538861314515307</v>
      </c>
      <c r="I6283" s="6">
        <v>44011.500694444447</v>
      </c>
      <c r="J6283" t="s">
        <v>16</v>
      </c>
      <c r="K6283" s="6">
        <v>44014.761157407411</v>
      </c>
      <c r="M6283" t="s">
        <v>13636</v>
      </c>
      <c r="N6283" t="s">
        <v>13637</v>
      </c>
      <c r="Q6283" t="s">
        <v>13638</v>
      </c>
      <c r="R6283" t="s">
        <v>362</v>
      </c>
      <c r="S6283" t="s">
        <v>13639</v>
      </c>
      <c r="T6283" t="s">
        <v>338</v>
      </c>
      <c r="Z6283" t="s">
        <v>13636</v>
      </c>
      <c r="AA6283" t="s">
        <v>13637</v>
      </c>
      <c r="AD6283" t="s">
        <v>13638</v>
      </c>
      <c r="AE6283" t="s">
        <v>362</v>
      </c>
      <c r="AF6283" t="s">
        <v>13639</v>
      </c>
      <c r="AG6283" t="s">
        <v>338</v>
      </c>
      <c r="AL6283" t="s">
        <v>981</v>
      </c>
      <c r="AM6283">
        <v>1</v>
      </c>
      <c r="AN6283">
        <v>1</v>
      </c>
      <c r="AO6283">
        <v>5995</v>
      </c>
      <c r="AQ6283">
        <v>124435</v>
      </c>
      <c r="AR6283">
        <v>52240001</v>
      </c>
      <c r="AS6283" t="s">
        <v>2387</v>
      </c>
      <c r="AT6283" t="s">
        <v>108</v>
      </c>
      <c r="AW6283" t="s">
        <v>340</v>
      </c>
      <c r="AX6283" t="s">
        <v>340</v>
      </c>
      <c r="AY6283" t="s">
        <v>341</v>
      </c>
      <c r="AZ6283">
        <v>0</v>
      </c>
      <c r="BY6283" t="s">
        <v>342</v>
      </c>
      <c r="EQ6283">
        <v>253361</v>
      </c>
      <c r="EV6283">
        <v>17288853</v>
      </c>
      <c r="EW6283">
        <v>928</v>
      </c>
      <c r="EX6283">
        <v>220148</v>
      </c>
      <c r="EY6283" t="s">
        <v>13640</v>
      </c>
      <c r="EZ6283">
        <v>1</v>
      </c>
      <c r="FA6283">
        <v>20039</v>
      </c>
      <c r="FB6283">
        <v>20039</v>
      </c>
      <c r="FC6283">
        <v>52240001</v>
      </c>
      <c r="FD6283" t="s">
        <v>108</v>
      </c>
    </row>
    <row r="6284" spans="1:160" x14ac:dyDescent="0.3">
      <c r="A6284" t="str">
        <f>VLOOKUP(B6284,Table2[],3,FALSE)</f>
        <v>Broadcast</v>
      </c>
      <c r="B6284" t="str">
        <f>IF(OR(ISNUMBER(FIND("QVC",Z6284)),ISNUMBER(FIND("QVC",AL6284))),"QVC",IF(OR(ISNUMBER(FIND("NCO",H6284)),ISNUMBER(FIND("NCO",Y6284))), "NCO", IF(AL6284="consumer","PMD.com",VLOOKUP(LEFT(H6284,2),Tables!$E$1:$F$11,2,FALSE))))</f>
        <v>QVC</v>
      </c>
      <c r="C6284">
        <f t="shared" ref="C6284:C6301" si="297">AR6284</f>
        <v>52400001</v>
      </c>
      <c r="D6284">
        <f t="shared" ref="D6284:D6301" si="298">AN6284</f>
        <v>1</v>
      </c>
      <c r="E6284" t="str">
        <f t="shared" ref="E6284:E6301" ca="1" si="299">IF(MONTH(TODAY())-MONTH(I6284)&gt;0,"shifted orders shipped","MTD orders shipped")</f>
        <v>MTD orders shipped</v>
      </c>
      <c r="F6284" t="s">
        <v>3539</v>
      </c>
      <c r="G6284" t="s">
        <v>335</v>
      </c>
      <c r="H6284">
        <v>681585020015313</v>
      </c>
      <c r="I6284" s="6">
        <v>44014.647916666669</v>
      </c>
      <c r="J6284" t="s">
        <v>16</v>
      </c>
      <c r="K6284" s="6">
        <v>44014.761157407411</v>
      </c>
      <c r="M6284" t="s">
        <v>13654</v>
      </c>
      <c r="N6284" t="s">
        <v>13655</v>
      </c>
      <c r="Q6284" t="s">
        <v>13656</v>
      </c>
      <c r="R6284" t="s">
        <v>360</v>
      </c>
      <c r="S6284" t="s">
        <v>13657</v>
      </c>
      <c r="T6284" t="s">
        <v>338</v>
      </c>
      <c r="Z6284" t="s">
        <v>13654</v>
      </c>
      <c r="AA6284" t="s">
        <v>13655</v>
      </c>
      <c r="AD6284" t="s">
        <v>13656</v>
      </c>
      <c r="AE6284" t="s">
        <v>360</v>
      </c>
      <c r="AF6284" t="s">
        <v>13657</v>
      </c>
      <c r="AG6284" t="s">
        <v>338</v>
      </c>
      <c r="AL6284" t="s">
        <v>981</v>
      </c>
      <c r="AM6284">
        <v>1</v>
      </c>
      <c r="AN6284">
        <v>1</v>
      </c>
      <c r="AO6284">
        <v>2895</v>
      </c>
      <c r="AQ6284">
        <v>124289</v>
      </c>
      <c r="AR6284">
        <v>52400001</v>
      </c>
      <c r="AS6284" t="s">
        <v>787</v>
      </c>
      <c r="AT6284" t="s">
        <v>115</v>
      </c>
      <c r="AW6284" t="s">
        <v>340</v>
      </c>
      <c r="AX6284" t="s">
        <v>340</v>
      </c>
      <c r="AY6284" t="s">
        <v>432</v>
      </c>
      <c r="AZ6284">
        <v>0</v>
      </c>
      <c r="BY6284" t="s">
        <v>342</v>
      </c>
      <c r="EQ6284">
        <v>251708</v>
      </c>
      <c r="EV6284">
        <v>17290940</v>
      </c>
      <c r="EW6284">
        <v>928</v>
      </c>
      <c r="EX6284">
        <v>221715</v>
      </c>
      <c r="EY6284" t="s">
        <v>13658</v>
      </c>
      <c r="EZ6284">
        <v>1</v>
      </c>
      <c r="FA6284">
        <v>20039</v>
      </c>
      <c r="FB6284">
        <v>20039</v>
      </c>
      <c r="FC6284">
        <v>52400001</v>
      </c>
      <c r="FD6284" t="s">
        <v>115</v>
      </c>
    </row>
    <row r="6285" spans="1:160" x14ac:dyDescent="0.3">
      <c r="A6285" t="str">
        <f>VLOOKUP(B6285,Table2[],3,FALSE)</f>
        <v>Broadcast</v>
      </c>
      <c r="B6285" t="str">
        <f>IF(OR(ISNUMBER(FIND("QVC",Z6285)),ISNUMBER(FIND("QVC",AL6285))),"QVC",IF(OR(ISNUMBER(FIND("NCO",H6285)),ISNUMBER(FIND("NCO",Y6285))), "NCO", IF(AL6285="consumer","PMD.com",VLOOKUP(LEFT(H6285,2),Tables!$E$1:$F$11,2,FALSE))))</f>
        <v>QVC</v>
      </c>
      <c r="C6285">
        <f t="shared" si="297"/>
        <v>53610001</v>
      </c>
      <c r="D6285">
        <f t="shared" si="298"/>
        <v>1</v>
      </c>
      <c r="E6285" t="str">
        <f t="shared" ca="1" si="299"/>
        <v>MTD orders shipped</v>
      </c>
      <c r="F6285" t="s">
        <v>3539</v>
      </c>
      <c r="G6285" t="s">
        <v>335</v>
      </c>
      <c r="H6285">
        <v>539016239415313</v>
      </c>
      <c r="I6285" s="6">
        <v>44014.647916666669</v>
      </c>
      <c r="J6285" t="s">
        <v>16</v>
      </c>
      <c r="K6285" s="6">
        <v>44014.761157407411</v>
      </c>
      <c r="M6285" t="s">
        <v>13659</v>
      </c>
      <c r="N6285" t="s">
        <v>13660</v>
      </c>
      <c r="Q6285" t="s">
        <v>13661</v>
      </c>
      <c r="R6285" t="s">
        <v>389</v>
      </c>
      <c r="S6285" t="s">
        <v>13662</v>
      </c>
      <c r="T6285" t="s">
        <v>338</v>
      </c>
      <c r="Z6285" t="s">
        <v>13659</v>
      </c>
      <c r="AA6285" t="s">
        <v>13660</v>
      </c>
      <c r="AD6285" t="s">
        <v>13661</v>
      </c>
      <c r="AE6285" t="s">
        <v>389</v>
      </c>
      <c r="AF6285" t="s">
        <v>13662</v>
      </c>
      <c r="AG6285" t="s">
        <v>338</v>
      </c>
      <c r="AL6285" t="s">
        <v>981</v>
      </c>
      <c r="AM6285">
        <v>1</v>
      </c>
      <c r="AN6285">
        <v>1</v>
      </c>
      <c r="AO6285">
        <v>9364</v>
      </c>
      <c r="AQ6285">
        <v>124446</v>
      </c>
      <c r="AR6285">
        <v>53610001</v>
      </c>
      <c r="AS6285" t="s">
        <v>63</v>
      </c>
      <c r="AT6285" t="s">
        <v>425</v>
      </c>
      <c r="AW6285" t="s">
        <v>343</v>
      </c>
      <c r="BY6285" t="s">
        <v>342</v>
      </c>
      <c r="EQ6285">
        <v>243444</v>
      </c>
      <c r="EV6285">
        <v>17290936</v>
      </c>
      <c r="EW6285">
        <v>928</v>
      </c>
      <c r="EX6285">
        <v>221711</v>
      </c>
      <c r="EY6285" t="s">
        <v>13663</v>
      </c>
      <c r="EZ6285">
        <v>1</v>
      </c>
      <c r="FA6285">
        <v>20039</v>
      </c>
      <c r="FB6285">
        <v>20039</v>
      </c>
      <c r="FC6285">
        <v>53610001</v>
      </c>
      <c r="FD6285" t="s">
        <v>425</v>
      </c>
    </row>
    <row r="6286" spans="1:160" x14ac:dyDescent="0.3">
      <c r="A6286" t="str">
        <f>VLOOKUP(B6286,Table2[],3,FALSE)</f>
        <v>Broadcast</v>
      </c>
      <c r="B6286" t="str">
        <f>IF(OR(ISNUMBER(FIND("QVC",Z6286)),ISNUMBER(FIND("QVC",AL6286))),"QVC",IF(OR(ISNUMBER(FIND("NCO",H6286)),ISNUMBER(FIND("NCO",Y6286))), "NCO", IF(AL6286="consumer","PMD.com",VLOOKUP(LEFT(H6286,2),Tables!$E$1:$F$11,2,FALSE))))</f>
        <v>QVC</v>
      </c>
      <c r="C6286">
        <f t="shared" si="297"/>
        <v>54020001</v>
      </c>
      <c r="D6286">
        <f t="shared" si="298"/>
        <v>1</v>
      </c>
      <c r="E6286" t="str">
        <f t="shared" ca="1" si="299"/>
        <v>MTD orders shipped</v>
      </c>
      <c r="F6286" t="s">
        <v>3539</v>
      </c>
      <c r="G6286" t="s">
        <v>335</v>
      </c>
      <c r="H6286">
        <v>681584857815313</v>
      </c>
      <c r="I6286" s="6">
        <v>44014.647916666669</v>
      </c>
      <c r="J6286" t="s">
        <v>16</v>
      </c>
      <c r="K6286" s="6">
        <v>44014.761157407411</v>
      </c>
      <c r="M6286" t="s">
        <v>13664</v>
      </c>
      <c r="N6286" t="s">
        <v>13665</v>
      </c>
      <c r="Q6286" t="s">
        <v>1223</v>
      </c>
      <c r="R6286" t="s">
        <v>494</v>
      </c>
      <c r="S6286" t="s">
        <v>13666</v>
      </c>
      <c r="T6286" t="s">
        <v>338</v>
      </c>
      <c r="Z6286" t="s">
        <v>13664</v>
      </c>
      <c r="AA6286" t="s">
        <v>13665</v>
      </c>
      <c r="AD6286" t="s">
        <v>1223</v>
      </c>
      <c r="AE6286" t="s">
        <v>494</v>
      </c>
      <c r="AF6286" t="s">
        <v>13666</v>
      </c>
      <c r="AG6286" t="s">
        <v>338</v>
      </c>
      <c r="AL6286" t="s">
        <v>981</v>
      </c>
      <c r="AM6286">
        <v>1</v>
      </c>
      <c r="AN6286">
        <v>1</v>
      </c>
      <c r="AO6286">
        <v>3692</v>
      </c>
      <c r="AQ6286">
        <v>124477</v>
      </c>
      <c r="AR6286">
        <v>54020001</v>
      </c>
      <c r="AS6286" t="s">
        <v>484</v>
      </c>
      <c r="AT6286" t="s">
        <v>93</v>
      </c>
      <c r="AW6286" t="s">
        <v>340</v>
      </c>
      <c r="AX6286">
        <v>0</v>
      </c>
      <c r="AY6286" t="s">
        <v>348</v>
      </c>
      <c r="AZ6286">
        <v>0</v>
      </c>
      <c r="BY6286" t="s">
        <v>342</v>
      </c>
      <c r="EQ6286">
        <v>251671</v>
      </c>
      <c r="EV6286">
        <v>17290939</v>
      </c>
      <c r="EW6286">
        <v>928</v>
      </c>
      <c r="EX6286">
        <v>221714</v>
      </c>
      <c r="EY6286" t="s">
        <v>13667</v>
      </c>
      <c r="EZ6286">
        <v>1</v>
      </c>
      <c r="FA6286">
        <v>20039</v>
      </c>
      <c r="FB6286">
        <v>20039</v>
      </c>
      <c r="FC6286">
        <v>54020001</v>
      </c>
      <c r="FD6286" t="s">
        <v>93</v>
      </c>
    </row>
    <row r="6287" spans="1:160" x14ac:dyDescent="0.3">
      <c r="A6287" t="str">
        <f>VLOOKUP(B6287,Table2[],3,FALSE)</f>
        <v>Broadcast</v>
      </c>
      <c r="B6287" t="str">
        <f>IF(OR(ISNUMBER(FIND("QVC",Z6287)),ISNUMBER(FIND("QVC",AL6287))),"QVC",IF(OR(ISNUMBER(FIND("NCO",H6287)),ISNUMBER(FIND("NCO",Y6287))), "NCO", IF(AL6287="consumer","PMD.com",VLOOKUP(LEFT(H6287,2),Tables!$E$1:$F$11,2,FALSE))))</f>
        <v>QVC</v>
      </c>
      <c r="C6287">
        <f t="shared" si="297"/>
        <v>54020001</v>
      </c>
      <c r="D6287">
        <f t="shared" si="298"/>
        <v>1</v>
      </c>
      <c r="E6287" t="str">
        <f t="shared" ca="1" si="299"/>
        <v>MTD orders shipped</v>
      </c>
      <c r="F6287" t="s">
        <v>3539</v>
      </c>
      <c r="G6287" t="s">
        <v>335</v>
      </c>
      <c r="H6287">
        <v>681588025915313</v>
      </c>
      <c r="I6287" s="6">
        <v>44014.647916666669</v>
      </c>
      <c r="J6287" t="s">
        <v>16</v>
      </c>
      <c r="K6287" s="6">
        <v>44014.761157407411</v>
      </c>
      <c r="M6287" t="s">
        <v>13668</v>
      </c>
      <c r="N6287" t="s">
        <v>13669</v>
      </c>
      <c r="Q6287" t="s">
        <v>13670</v>
      </c>
      <c r="R6287" t="s">
        <v>360</v>
      </c>
      <c r="S6287" t="s">
        <v>13671</v>
      </c>
      <c r="T6287" t="s">
        <v>338</v>
      </c>
      <c r="Z6287" t="s">
        <v>13668</v>
      </c>
      <c r="AA6287" t="s">
        <v>13669</v>
      </c>
      <c r="AD6287" t="s">
        <v>13670</v>
      </c>
      <c r="AE6287" t="s">
        <v>360</v>
      </c>
      <c r="AF6287" t="s">
        <v>13671</v>
      </c>
      <c r="AG6287" t="s">
        <v>338</v>
      </c>
      <c r="AL6287" t="s">
        <v>981</v>
      </c>
      <c r="AM6287">
        <v>1</v>
      </c>
      <c r="AN6287">
        <v>1</v>
      </c>
      <c r="AO6287">
        <v>3692</v>
      </c>
      <c r="AQ6287">
        <v>124477</v>
      </c>
      <c r="AR6287">
        <v>54020001</v>
      </c>
      <c r="AS6287" t="s">
        <v>484</v>
      </c>
      <c r="AT6287" t="s">
        <v>93</v>
      </c>
      <c r="AW6287" t="s">
        <v>340</v>
      </c>
      <c r="AX6287">
        <v>0</v>
      </c>
      <c r="AY6287" t="s">
        <v>348</v>
      </c>
      <c r="AZ6287">
        <v>0</v>
      </c>
      <c r="BY6287" t="s">
        <v>342</v>
      </c>
      <c r="EQ6287">
        <v>251671</v>
      </c>
      <c r="EV6287">
        <v>17290943</v>
      </c>
      <c r="EW6287">
        <v>928</v>
      </c>
      <c r="EX6287">
        <v>221718</v>
      </c>
      <c r="EY6287" t="s">
        <v>13672</v>
      </c>
      <c r="EZ6287">
        <v>1</v>
      </c>
      <c r="FA6287">
        <v>20039</v>
      </c>
      <c r="FB6287">
        <v>20039</v>
      </c>
      <c r="FC6287">
        <v>54020001</v>
      </c>
      <c r="FD6287" t="s">
        <v>93</v>
      </c>
    </row>
    <row r="6288" spans="1:160" x14ac:dyDescent="0.3">
      <c r="A6288" t="str">
        <f>VLOOKUP(B6288,Table2[],3,FALSE)</f>
        <v>Broadcast</v>
      </c>
      <c r="B6288" t="str">
        <f>IF(OR(ISNUMBER(FIND("QVC",Z6288)),ISNUMBER(FIND("QVC",AL6288))),"QVC",IF(OR(ISNUMBER(FIND("NCO",H6288)),ISNUMBER(FIND("NCO",Y6288))), "NCO", IF(AL6288="consumer","PMD.com",VLOOKUP(LEFT(H6288,2),Tables!$E$1:$F$11,2,FALSE))))</f>
        <v>QVC</v>
      </c>
      <c r="C6288">
        <f t="shared" si="297"/>
        <v>51090001</v>
      </c>
      <c r="D6288">
        <f t="shared" si="298"/>
        <v>1</v>
      </c>
      <c r="E6288" t="str">
        <f t="shared" ca="1" si="299"/>
        <v>MTD orders shipped</v>
      </c>
      <c r="F6288" t="s">
        <v>3539</v>
      </c>
      <c r="G6288" t="s">
        <v>335</v>
      </c>
      <c r="H6288">
        <v>652620288915313</v>
      </c>
      <c r="I6288" s="6">
        <v>44014.647916666669</v>
      </c>
      <c r="J6288" t="s">
        <v>16</v>
      </c>
      <c r="K6288" s="6">
        <v>44014.761157407411</v>
      </c>
      <c r="M6288" t="s">
        <v>13623</v>
      </c>
      <c r="N6288" t="s">
        <v>13624</v>
      </c>
      <c r="Q6288" t="s">
        <v>13625</v>
      </c>
      <c r="R6288" t="s">
        <v>364</v>
      </c>
      <c r="S6288" t="s">
        <v>13626</v>
      </c>
      <c r="T6288" t="s">
        <v>338</v>
      </c>
      <c r="Z6288" t="s">
        <v>13623</v>
      </c>
      <c r="AA6288" t="s">
        <v>13624</v>
      </c>
      <c r="AD6288" t="s">
        <v>13625</v>
      </c>
      <c r="AE6288" t="s">
        <v>364</v>
      </c>
      <c r="AF6288" t="s">
        <v>13626</v>
      </c>
      <c r="AG6288" t="s">
        <v>338</v>
      </c>
      <c r="AL6288" t="s">
        <v>981</v>
      </c>
      <c r="AM6288">
        <v>1</v>
      </c>
      <c r="AN6288">
        <v>1</v>
      </c>
      <c r="AO6288">
        <v>4885</v>
      </c>
      <c r="AQ6288">
        <v>124202</v>
      </c>
      <c r="AR6288">
        <v>51090001</v>
      </c>
      <c r="AS6288" t="s">
        <v>1986</v>
      </c>
      <c r="AT6288" t="s">
        <v>60</v>
      </c>
      <c r="AW6288" t="s">
        <v>340</v>
      </c>
      <c r="AX6288" t="s">
        <v>340</v>
      </c>
      <c r="AY6288" t="s">
        <v>357</v>
      </c>
      <c r="AZ6288" t="s">
        <v>361</v>
      </c>
      <c r="BY6288" t="s">
        <v>342</v>
      </c>
      <c r="EQ6288">
        <v>250831</v>
      </c>
      <c r="EV6288">
        <v>17290933</v>
      </c>
      <c r="EW6288">
        <v>928</v>
      </c>
      <c r="EX6288">
        <v>221708</v>
      </c>
      <c r="EY6288" t="s">
        <v>13627</v>
      </c>
      <c r="EZ6288">
        <v>1</v>
      </c>
      <c r="FA6288">
        <v>20039</v>
      </c>
      <c r="FB6288">
        <v>20039</v>
      </c>
      <c r="FC6288">
        <v>7892</v>
      </c>
      <c r="FD6288" t="s">
        <v>13628</v>
      </c>
    </row>
    <row r="6289" spans="1:160" x14ac:dyDescent="0.3">
      <c r="A6289" t="str">
        <f>VLOOKUP(B6289,Table2[],3,FALSE)</f>
        <v>Broadcast</v>
      </c>
      <c r="B6289" t="str">
        <f>IF(OR(ISNUMBER(FIND("QVC",Z6289)),ISNUMBER(FIND("QVC",AL6289))),"QVC",IF(OR(ISNUMBER(FIND("NCO",H6289)),ISNUMBER(FIND("NCO",Y6289))), "NCO", IF(AL6289="consumer","PMD.com",VLOOKUP(LEFT(H6289,2),Tables!$E$1:$F$11,2,FALSE))))</f>
        <v>QVC</v>
      </c>
      <c r="C6289">
        <f t="shared" si="297"/>
        <v>53640001</v>
      </c>
      <c r="D6289">
        <f t="shared" si="298"/>
        <v>1</v>
      </c>
      <c r="E6289" t="str">
        <f t="shared" ca="1" si="299"/>
        <v>MTD orders shipped</v>
      </c>
      <c r="F6289" t="s">
        <v>3539</v>
      </c>
      <c r="G6289" t="s">
        <v>335</v>
      </c>
      <c r="H6289">
        <v>539016008015313</v>
      </c>
      <c r="I6289" s="6">
        <v>44014.647916666669</v>
      </c>
      <c r="J6289" t="s">
        <v>16</v>
      </c>
      <c r="K6289" s="6">
        <v>44014.761157407411</v>
      </c>
      <c r="M6289" t="s">
        <v>13673</v>
      </c>
      <c r="N6289" t="s">
        <v>13674</v>
      </c>
      <c r="Q6289" t="s">
        <v>13675</v>
      </c>
      <c r="R6289" t="s">
        <v>378</v>
      </c>
      <c r="S6289" t="s">
        <v>13676</v>
      </c>
      <c r="T6289" t="s">
        <v>338</v>
      </c>
      <c r="Z6289" t="s">
        <v>13673</v>
      </c>
      <c r="AA6289" t="s">
        <v>13674</v>
      </c>
      <c r="AD6289" t="s">
        <v>13675</v>
      </c>
      <c r="AE6289" t="s">
        <v>378</v>
      </c>
      <c r="AF6289" t="s">
        <v>13676</v>
      </c>
      <c r="AG6289" t="s">
        <v>338</v>
      </c>
      <c r="AL6289" t="s">
        <v>981</v>
      </c>
      <c r="AM6289">
        <v>1</v>
      </c>
      <c r="AN6289">
        <v>1</v>
      </c>
      <c r="AO6289">
        <v>5846</v>
      </c>
      <c r="AQ6289">
        <v>124449</v>
      </c>
      <c r="AR6289">
        <v>53640001</v>
      </c>
      <c r="AS6289" t="s">
        <v>131</v>
      </c>
      <c r="AT6289" t="s">
        <v>136</v>
      </c>
      <c r="AW6289" t="s">
        <v>343</v>
      </c>
      <c r="EQ6289">
        <v>244385</v>
      </c>
      <c r="EV6289">
        <v>17290934</v>
      </c>
      <c r="EW6289">
        <v>928</v>
      </c>
      <c r="EX6289">
        <v>221709</v>
      </c>
      <c r="EY6289" t="s">
        <v>13677</v>
      </c>
      <c r="EZ6289">
        <v>1</v>
      </c>
      <c r="FA6289">
        <v>20039</v>
      </c>
      <c r="FB6289">
        <v>20039</v>
      </c>
      <c r="FC6289">
        <v>53640001</v>
      </c>
      <c r="FD6289" t="s">
        <v>136</v>
      </c>
    </row>
    <row r="6290" spans="1:160" x14ac:dyDescent="0.3">
      <c r="A6290" t="str">
        <f>VLOOKUP(B6290,Table2[],3,FALSE)</f>
        <v>Broadcast</v>
      </c>
      <c r="B6290" t="str">
        <f>IF(OR(ISNUMBER(FIND("QVC",Z6290)),ISNUMBER(FIND("QVC",AL6290))),"QVC",IF(OR(ISNUMBER(FIND("NCO",H6290)),ISNUMBER(FIND("NCO",Y6290))), "NCO", IF(AL6290="consumer","PMD.com",VLOOKUP(LEFT(H6290,2),Tables!$E$1:$F$11,2,FALSE))))</f>
        <v>QVC</v>
      </c>
      <c r="C6290">
        <f t="shared" si="297"/>
        <v>51090001</v>
      </c>
      <c r="D6290">
        <f t="shared" si="298"/>
        <v>1</v>
      </c>
      <c r="E6290" t="str">
        <f t="shared" ca="1" si="299"/>
        <v>MTD orders shipped</v>
      </c>
      <c r="F6290" t="s">
        <v>3539</v>
      </c>
      <c r="G6290" t="s">
        <v>335</v>
      </c>
      <c r="H6290">
        <v>681583981715313</v>
      </c>
      <c r="I6290" s="6">
        <v>44014.647916666669</v>
      </c>
      <c r="J6290" t="s">
        <v>16</v>
      </c>
      <c r="K6290" s="6">
        <v>44014.761157407411</v>
      </c>
      <c r="M6290" t="s">
        <v>13629</v>
      </c>
      <c r="N6290" t="s">
        <v>13630</v>
      </c>
      <c r="Q6290" t="s">
        <v>2259</v>
      </c>
      <c r="R6290" t="s">
        <v>386</v>
      </c>
      <c r="S6290" t="s">
        <v>13631</v>
      </c>
      <c r="T6290" t="s">
        <v>338</v>
      </c>
      <c r="Z6290" t="s">
        <v>13629</v>
      </c>
      <c r="AA6290" t="s">
        <v>13630</v>
      </c>
      <c r="AD6290" t="s">
        <v>2259</v>
      </c>
      <c r="AE6290" t="s">
        <v>386</v>
      </c>
      <c r="AF6290" t="s">
        <v>13631</v>
      </c>
      <c r="AG6290" t="s">
        <v>338</v>
      </c>
      <c r="AL6290" t="s">
        <v>981</v>
      </c>
      <c r="AM6290">
        <v>1</v>
      </c>
      <c r="AN6290">
        <v>1</v>
      </c>
      <c r="AO6290">
        <v>4885</v>
      </c>
      <c r="AQ6290">
        <v>124202</v>
      </c>
      <c r="AR6290">
        <v>51090001</v>
      </c>
      <c r="AS6290" t="s">
        <v>1986</v>
      </c>
      <c r="AT6290" t="s">
        <v>60</v>
      </c>
      <c r="AW6290" t="s">
        <v>340</v>
      </c>
      <c r="AX6290" t="s">
        <v>340</v>
      </c>
      <c r="AY6290" t="s">
        <v>357</v>
      </c>
      <c r="AZ6290" t="s">
        <v>361</v>
      </c>
      <c r="BY6290" t="s">
        <v>342</v>
      </c>
      <c r="EQ6290">
        <v>250831</v>
      </c>
      <c r="EV6290">
        <v>17290938</v>
      </c>
      <c r="EW6290">
        <v>928</v>
      </c>
      <c r="EX6290">
        <v>221713</v>
      </c>
      <c r="EY6290" t="s">
        <v>13632</v>
      </c>
      <c r="EZ6290">
        <v>1</v>
      </c>
      <c r="FA6290">
        <v>20039</v>
      </c>
      <c r="FB6290">
        <v>20039</v>
      </c>
      <c r="FC6290">
        <v>7892</v>
      </c>
      <c r="FD6290" t="s">
        <v>13628</v>
      </c>
    </row>
    <row r="6291" spans="1:160" x14ac:dyDescent="0.3">
      <c r="A6291" t="str">
        <f>VLOOKUP(B6291,Table2[],3,FALSE)</f>
        <v>Broadcast</v>
      </c>
      <c r="B6291" t="str">
        <f>IF(OR(ISNUMBER(FIND("QVC",Z6291)),ISNUMBER(FIND("QVC",AL6291))),"QVC",IF(OR(ISNUMBER(FIND("NCO",H6291)),ISNUMBER(FIND("NCO",Y6291))), "NCO", IF(AL6291="consumer","PMD.com",VLOOKUP(LEFT(H6291,2),Tables!$E$1:$F$11,2,FALSE))))</f>
        <v>QVC</v>
      </c>
      <c r="C6291">
        <f t="shared" si="297"/>
        <v>51090001</v>
      </c>
      <c r="D6291">
        <f t="shared" si="298"/>
        <v>1</v>
      </c>
      <c r="E6291" t="str">
        <f t="shared" ca="1" si="299"/>
        <v>MTD orders shipped</v>
      </c>
      <c r="F6291" t="s">
        <v>3539</v>
      </c>
      <c r="G6291" t="s">
        <v>335</v>
      </c>
      <c r="H6291">
        <v>681589245515313</v>
      </c>
      <c r="I6291" s="6">
        <v>44014.647916666669</v>
      </c>
      <c r="J6291" t="s">
        <v>16</v>
      </c>
      <c r="K6291" s="6">
        <v>44014.761157407411</v>
      </c>
      <c r="M6291" t="s">
        <v>12165</v>
      </c>
      <c r="N6291" t="s">
        <v>13633</v>
      </c>
      <c r="Q6291" t="s">
        <v>12167</v>
      </c>
      <c r="R6291" t="s">
        <v>472</v>
      </c>
      <c r="S6291" t="s">
        <v>13634</v>
      </c>
      <c r="T6291" t="s">
        <v>338</v>
      </c>
      <c r="Z6291" t="s">
        <v>12165</v>
      </c>
      <c r="AA6291" t="s">
        <v>13633</v>
      </c>
      <c r="AD6291" t="s">
        <v>12167</v>
      </c>
      <c r="AE6291" t="s">
        <v>472</v>
      </c>
      <c r="AF6291" t="s">
        <v>13634</v>
      </c>
      <c r="AG6291" t="s">
        <v>338</v>
      </c>
      <c r="AL6291" t="s">
        <v>981</v>
      </c>
      <c r="AM6291">
        <v>1</v>
      </c>
      <c r="AN6291">
        <v>1</v>
      </c>
      <c r="AO6291">
        <v>4885</v>
      </c>
      <c r="AQ6291">
        <v>124202</v>
      </c>
      <c r="AR6291">
        <v>51090001</v>
      </c>
      <c r="AS6291" t="s">
        <v>1986</v>
      </c>
      <c r="AT6291" t="s">
        <v>60</v>
      </c>
      <c r="AW6291" t="s">
        <v>340</v>
      </c>
      <c r="AX6291" t="s">
        <v>340</v>
      </c>
      <c r="AY6291" t="s">
        <v>357</v>
      </c>
      <c r="AZ6291" t="s">
        <v>361</v>
      </c>
      <c r="BY6291" t="s">
        <v>342</v>
      </c>
      <c r="EQ6291">
        <v>250831</v>
      </c>
      <c r="EV6291">
        <v>17290945</v>
      </c>
      <c r="EW6291">
        <v>928</v>
      </c>
      <c r="EX6291">
        <v>221720</v>
      </c>
      <c r="EY6291" t="s">
        <v>13635</v>
      </c>
      <c r="EZ6291">
        <v>1</v>
      </c>
      <c r="FA6291">
        <v>20039</v>
      </c>
      <c r="FB6291">
        <v>20039</v>
      </c>
      <c r="FC6291">
        <v>7892</v>
      </c>
      <c r="FD6291" t="s">
        <v>13628</v>
      </c>
    </row>
    <row r="6292" spans="1:160" x14ac:dyDescent="0.3">
      <c r="A6292" t="str">
        <f>VLOOKUP(B6292,Table2[],3,FALSE)</f>
        <v>Broadcast</v>
      </c>
      <c r="B6292" t="str">
        <f>IF(OR(ISNUMBER(FIND("QVC",Z6292)),ISNUMBER(FIND("QVC",AL6292))),"QVC",IF(OR(ISNUMBER(FIND("NCO",H6292)),ISNUMBER(FIND("NCO",Y6292))), "NCO", IF(AL6292="consumer","PMD.com",VLOOKUP(LEFT(H6292,2),Tables!$E$1:$F$11,2,FALSE))))</f>
        <v>QVC</v>
      </c>
      <c r="C6292">
        <f t="shared" si="297"/>
        <v>53760001</v>
      </c>
      <c r="D6292">
        <f t="shared" si="298"/>
        <v>1</v>
      </c>
      <c r="E6292" t="str">
        <f t="shared" ca="1" si="299"/>
        <v>MTD orders shipped</v>
      </c>
      <c r="F6292" t="s">
        <v>3539</v>
      </c>
      <c r="G6292" t="s">
        <v>335</v>
      </c>
      <c r="H6292">
        <v>681584857815313</v>
      </c>
      <c r="I6292" s="6">
        <v>44014.647916666669</v>
      </c>
      <c r="J6292" t="s">
        <v>16</v>
      </c>
      <c r="K6292" s="6">
        <v>44014.761157407411</v>
      </c>
      <c r="M6292" t="s">
        <v>13664</v>
      </c>
      <c r="N6292" t="s">
        <v>13665</v>
      </c>
      <c r="Q6292" t="s">
        <v>1223</v>
      </c>
      <c r="R6292" t="s">
        <v>494</v>
      </c>
      <c r="S6292" t="s">
        <v>13666</v>
      </c>
      <c r="T6292" t="s">
        <v>338</v>
      </c>
      <c r="Z6292" t="s">
        <v>13664</v>
      </c>
      <c r="AA6292" t="s">
        <v>13665</v>
      </c>
      <c r="AD6292" t="s">
        <v>1223</v>
      </c>
      <c r="AE6292" t="s">
        <v>494</v>
      </c>
      <c r="AF6292" t="s">
        <v>13666</v>
      </c>
      <c r="AG6292" t="s">
        <v>338</v>
      </c>
      <c r="AL6292" t="s">
        <v>981</v>
      </c>
      <c r="AM6292">
        <v>1</v>
      </c>
      <c r="AN6292">
        <v>1</v>
      </c>
      <c r="AO6292">
        <v>6822</v>
      </c>
      <c r="AQ6292">
        <v>124459</v>
      </c>
      <c r="AR6292">
        <v>53760001</v>
      </c>
      <c r="AS6292" t="s">
        <v>42</v>
      </c>
      <c r="AT6292" t="s">
        <v>848</v>
      </c>
      <c r="AW6292" t="s">
        <v>343</v>
      </c>
      <c r="BY6292" t="s">
        <v>342</v>
      </c>
      <c r="EQ6292">
        <v>244524</v>
      </c>
      <c r="EV6292">
        <v>17290939</v>
      </c>
      <c r="EW6292">
        <v>928</v>
      </c>
      <c r="EX6292">
        <v>221714</v>
      </c>
      <c r="EY6292" t="s">
        <v>13667</v>
      </c>
      <c r="EZ6292">
        <v>1</v>
      </c>
      <c r="FA6292">
        <v>20039</v>
      </c>
      <c r="FB6292">
        <v>20039</v>
      </c>
      <c r="FC6292">
        <v>53760001</v>
      </c>
      <c r="FD6292" t="s">
        <v>848</v>
      </c>
    </row>
    <row r="6293" spans="1:160" x14ac:dyDescent="0.3">
      <c r="A6293" t="str">
        <f>VLOOKUP(B6293,Table2[],3,FALSE)</f>
        <v>Digital</v>
      </c>
      <c r="B6293" t="str">
        <f>IF(OR(ISNUMBER(FIND("QVC",Z6293)),ISNUMBER(FIND("QVC",AL6293))),"QVC",IF(OR(ISNUMBER(FIND("NCO",H6293)),ISNUMBER(FIND("NCO",Y6293))), "NCO", IF(AL6293="consumer","PMD.com",VLOOKUP(LEFT(H6293,2),Tables!$E$1:$F$11,2,FALSE))))</f>
        <v>PMD.com</v>
      </c>
      <c r="C6293">
        <f t="shared" si="297"/>
        <v>5341030</v>
      </c>
      <c r="D6293">
        <f t="shared" si="298"/>
        <v>1</v>
      </c>
      <c r="E6293" t="str">
        <f t="shared" ca="1" si="299"/>
        <v>MTD orders shipped</v>
      </c>
      <c r="F6293" t="s">
        <v>3539</v>
      </c>
      <c r="G6293" t="s">
        <v>335</v>
      </c>
      <c r="H6293" t="s">
        <v>13678</v>
      </c>
      <c r="I6293" s="6">
        <v>44014.469849537039</v>
      </c>
      <c r="J6293" t="s">
        <v>16</v>
      </c>
      <c r="K6293" s="6">
        <v>44014.768009259256</v>
      </c>
      <c r="M6293" t="s">
        <v>13679</v>
      </c>
      <c r="N6293" t="s">
        <v>13680</v>
      </c>
      <c r="Q6293" t="s">
        <v>1428</v>
      </c>
      <c r="R6293" t="s">
        <v>377</v>
      </c>
      <c r="S6293" t="s">
        <v>13681</v>
      </c>
      <c r="T6293" t="s">
        <v>338</v>
      </c>
      <c r="U6293" t="s">
        <v>530</v>
      </c>
      <c r="W6293" t="s">
        <v>13682</v>
      </c>
      <c r="Z6293" t="s">
        <v>13679</v>
      </c>
      <c r="AA6293" t="s">
        <v>13680</v>
      </c>
      <c r="AD6293" t="s">
        <v>1428</v>
      </c>
      <c r="AE6293" t="s">
        <v>377</v>
      </c>
      <c r="AF6293" t="s">
        <v>13681</v>
      </c>
      <c r="AG6293" t="s">
        <v>338</v>
      </c>
      <c r="AH6293" t="s">
        <v>530</v>
      </c>
      <c r="AJ6293" t="s">
        <v>13682</v>
      </c>
      <c r="AL6293" t="s">
        <v>339</v>
      </c>
      <c r="AM6293">
        <v>1</v>
      </c>
      <c r="AN6293">
        <v>1</v>
      </c>
      <c r="AO6293">
        <v>12859</v>
      </c>
      <c r="AQ6293">
        <v>124642</v>
      </c>
      <c r="AR6293">
        <v>5341030</v>
      </c>
      <c r="AS6293" t="s">
        <v>925</v>
      </c>
      <c r="AT6293" t="s">
        <v>926</v>
      </c>
      <c r="AW6293" t="s">
        <v>366</v>
      </c>
      <c r="AX6293" t="s">
        <v>366</v>
      </c>
      <c r="AY6293" t="s">
        <v>345</v>
      </c>
      <c r="AZ6293" t="s">
        <v>346</v>
      </c>
      <c r="BY6293" t="s">
        <v>342</v>
      </c>
      <c r="EQ6293">
        <v>243275</v>
      </c>
      <c r="ER6293" t="s">
        <v>13683</v>
      </c>
      <c r="EV6293">
        <v>17290775</v>
      </c>
      <c r="EW6293">
        <v>928</v>
      </c>
      <c r="EX6293">
        <v>221642</v>
      </c>
      <c r="EY6293" t="s">
        <v>13684</v>
      </c>
      <c r="EZ6293">
        <v>1</v>
      </c>
      <c r="FC6293">
        <v>95385</v>
      </c>
      <c r="FD6293" t="s">
        <v>3531</v>
      </c>
    </row>
    <row r="6294" spans="1:160" x14ac:dyDescent="0.3">
      <c r="A6294" t="str">
        <f>VLOOKUP(B6294,Table2[],3,FALSE)</f>
        <v>Digital</v>
      </c>
      <c r="B6294" t="str">
        <f>IF(OR(ISNUMBER(FIND("QVC",Z6294)),ISNUMBER(FIND("QVC",AL6294))),"QVC",IF(OR(ISNUMBER(FIND("NCO",H6294)),ISNUMBER(FIND("NCO",Y6294))), "NCO", IF(AL6294="consumer","PMD.com",VLOOKUP(LEFT(H6294,2),Tables!$E$1:$F$11,2,FALSE))))</f>
        <v>PMD.com</v>
      </c>
      <c r="C6294">
        <f t="shared" si="297"/>
        <v>55340001</v>
      </c>
      <c r="D6294">
        <f t="shared" si="298"/>
        <v>1</v>
      </c>
      <c r="E6294" t="str">
        <f t="shared" ca="1" si="299"/>
        <v>MTD orders shipped</v>
      </c>
      <c r="F6294" t="s">
        <v>3539</v>
      </c>
      <c r="G6294" t="s">
        <v>335</v>
      </c>
      <c r="H6294" t="s">
        <v>13678</v>
      </c>
      <c r="I6294" s="6">
        <v>44014.469849537039</v>
      </c>
      <c r="J6294" t="s">
        <v>16</v>
      </c>
      <c r="K6294" s="6">
        <v>44014.768009259256</v>
      </c>
      <c r="M6294" t="s">
        <v>13679</v>
      </c>
      <c r="N6294" t="s">
        <v>13680</v>
      </c>
      <c r="Q6294" t="s">
        <v>1428</v>
      </c>
      <c r="R6294" t="s">
        <v>377</v>
      </c>
      <c r="S6294" t="s">
        <v>13681</v>
      </c>
      <c r="T6294" t="s">
        <v>338</v>
      </c>
      <c r="U6294" t="s">
        <v>530</v>
      </c>
      <c r="W6294" t="s">
        <v>13682</v>
      </c>
      <c r="Z6294" t="s">
        <v>13679</v>
      </c>
      <c r="AA6294" t="s">
        <v>13680</v>
      </c>
      <c r="AD6294" t="s">
        <v>1428</v>
      </c>
      <c r="AE6294" t="s">
        <v>377</v>
      </c>
      <c r="AF6294" t="s">
        <v>13681</v>
      </c>
      <c r="AG6294" t="s">
        <v>338</v>
      </c>
      <c r="AH6294" t="s">
        <v>530</v>
      </c>
      <c r="AJ6294" t="s">
        <v>13682</v>
      </c>
      <c r="AL6294" t="s">
        <v>339</v>
      </c>
      <c r="AM6294">
        <v>1</v>
      </c>
      <c r="AN6294">
        <v>1</v>
      </c>
      <c r="AO6294">
        <v>8241</v>
      </c>
      <c r="AQ6294">
        <v>124480</v>
      </c>
      <c r="AR6294">
        <v>55340001</v>
      </c>
      <c r="AS6294" t="s">
        <v>1955</v>
      </c>
      <c r="AT6294" t="s">
        <v>71</v>
      </c>
      <c r="AW6294" t="s">
        <v>343</v>
      </c>
      <c r="BY6294" t="s">
        <v>342</v>
      </c>
      <c r="EQ6294">
        <v>249139</v>
      </c>
      <c r="ER6294" t="s">
        <v>13683</v>
      </c>
      <c r="EV6294">
        <v>17290775</v>
      </c>
      <c r="EW6294">
        <v>928</v>
      </c>
      <c r="EX6294">
        <v>221642</v>
      </c>
      <c r="EY6294" t="s">
        <v>13684</v>
      </c>
      <c r="EZ6294">
        <v>1</v>
      </c>
      <c r="FC6294">
        <v>55340001</v>
      </c>
      <c r="FD6294" t="s">
        <v>71</v>
      </c>
    </row>
    <row r="6295" spans="1:160" x14ac:dyDescent="0.3">
      <c r="A6295" t="str">
        <f>VLOOKUP(B6295,Table2[],3,FALSE)</f>
        <v>Digital</v>
      </c>
      <c r="B6295" t="str">
        <f>IF(OR(ISNUMBER(FIND("QVC",Z6295)),ISNUMBER(FIND("QVC",AL6295))),"QVC",IF(OR(ISNUMBER(FIND("NCO",H6295)),ISNUMBER(FIND("NCO",Y6295))), "NCO", IF(AL6295="consumer","PMD.com",VLOOKUP(LEFT(H6295,2),Tables!$E$1:$F$11,2,FALSE))))</f>
        <v>PMD.com</v>
      </c>
      <c r="C6295">
        <f t="shared" si="297"/>
        <v>53920001</v>
      </c>
      <c r="D6295">
        <f t="shared" si="298"/>
        <v>1</v>
      </c>
      <c r="E6295" t="str">
        <f t="shared" ca="1" si="299"/>
        <v>MTD orders shipped</v>
      </c>
      <c r="F6295" t="s">
        <v>3539</v>
      </c>
      <c r="G6295" t="s">
        <v>335</v>
      </c>
      <c r="H6295" t="s">
        <v>13678</v>
      </c>
      <c r="I6295" s="6">
        <v>44014.469849537039</v>
      </c>
      <c r="J6295" t="s">
        <v>16</v>
      </c>
      <c r="K6295" s="6">
        <v>44014.768009259256</v>
      </c>
      <c r="M6295" t="s">
        <v>13679</v>
      </c>
      <c r="N6295" t="s">
        <v>13680</v>
      </c>
      <c r="Q6295" t="s">
        <v>1428</v>
      </c>
      <c r="R6295" t="s">
        <v>377</v>
      </c>
      <c r="S6295" t="s">
        <v>13681</v>
      </c>
      <c r="T6295" t="s">
        <v>338</v>
      </c>
      <c r="U6295" t="s">
        <v>530</v>
      </c>
      <c r="W6295" t="s">
        <v>13682</v>
      </c>
      <c r="Z6295" t="s">
        <v>13679</v>
      </c>
      <c r="AA6295" t="s">
        <v>13680</v>
      </c>
      <c r="AD6295" t="s">
        <v>1428</v>
      </c>
      <c r="AE6295" t="s">
        <v>377</v>
      </c>
      <c r="AF6295" t="s">
        <v>13681</v>
      </c>
      <c r="AG6295" t="s">
        <v>338</v>
      </c>
      <c r="AH6295" t="s">
        <v>530</v>
      </c>
      <c r="AJ6295" t="s">
        <v>13682</v>
      </c>
      <c r="AL6295" t="s">
        <v>339</v>
      </c>
      <c r="AM6295">
        <v>1</v>
      </c>
      <c r="AN6295">
        <v>1</v>
      </c>
      <c r="AO6295">
        <v>14899</v>
      </c>
      <c r="AQ6295">
        <v>124468</v>
      </c>
      <c r="AR6295">
        <v>53920001</v>
      </c>
      <c r="AS6295" t="s">
        <v>42</v>
      </c>
      <c r="AT6295" t="s">
        <v>40</v>
      </c>
      <c r="AW6295" t="s">
        <v>343</v>
      </c>
      <c r="BY6295" t="s">
        <v>342</v>
      </c>
      <c r="EQ6295">
        <v>247476</v>
      </c>
      <c r="ER6295" t="s">
        <v>13683</v>
      </c>
      <c r="EV6295">
        <v>17290775</v>
      </c>
      <c r="EW6295">
        <v>928</v>
      </c>
      <c r="EX6295">
        <v>221642</v>
      </c>
      <c r="EY6295" t="s">
        <v>13684</v>
      </c>
      <c r="EZ6295">
        <v>1</v>
      </c>
      <c r="FC6295">
        <v>95385</v>
      </c>
      <c r="FD6295" t="s">
        <v>3531</v>
      </c>
    </row>
    <row r="6296" spans="1:160" x14ac:dyDescent="0.3">
      <c r="A6296" t="str">
        <f>VLOOKUP(B6296,Table2[],3,FALSE)</f>
        <v>Digital</v>
      </c>
      <c r="B6296" t="str">
        <f>IF(OR(ISNUMBER(FIND("QVC",Z6296)),ISNUMBER(FIND("QVC",AL6296))),"QVC",IF(OR(ISNUMBER(FIND("NCO",H6296)),ISNUMBER(FIND("NCO",Y6296))), "NCO", IF(AL6296="consumer","PMD.com",VLOOKUP(LEFT(H6296,2),Tables!$E$1:$F$11,2,FALSE))))</f>
        <v>PMD.com</v>
      </c>
      <c r="C6296">
        <f t="shared" si="297"/>
        <v>52430001</v>
      </c>
      <c r="D6296">
        <f t="shared" si="298"/>
        <v>1</v>
      </c>
      <c r="E6296" t="str">
        <f t="shared" ca="1" si="299"/>
        <v>MTD orders shipped</v>
      </c>
      <c r="F6296" t="s">
        <v>3539</v>
      </c>
      <c r="G6296" t="s">
        <v>335</v>
      </c>
      <c r="H6296" t="s">
        <v>13678</v>
      </c>
      <c r="I6296" s="6">
        <v>44014.469849537039</v>
      </c>
      <c r="J6296" t="s">
        <v>16</v>
      </c>
      <c r="K6296" s="6">
        <v>44014.768009259256</v>
      </c>
      <c r="M6296" t="s">
        <v>13679</v>
      </c>
      <c r="N6296" t="s">
        <v>13680</v>
      </c>
      <c r="Q6296" t="s">
        <v>1428</v>
      </c>
      <c r="R6296" t="s">
        <v>377</v>
      </c>
      <c r="S6296" t="s">
        <v>13681</v>
      </c>
      <c r="T6296" t="s">
        <v>338</v>
      </c>
      <c r="U6296" t="s">
        <v>530</v>
      </c>
      <c r="W6296" t="s">
        <v>13682</v>
      </c>
      <c r="Z6296" t="s">
        <v>13679</v>
      </c>
      <c r="AA6296" t="s">
        <v>13680</v>
      </c>
      <c r="AD6296" t="s">
        <v>1428</v>
      </c>
      <c r="AE6296" t="s">
        <v>377</v>
      </c>
      <c r="AF6296" t="s">
        <v>13681</v>
      </c>
      <c r="AG6296" t="s">
        <v>338</v>
      </c>
      <c r="AH6296" t="s">
        <v>530</v>
      </c>
      <c r="AJ6296" t="s">
        <v>13682</v>
      </c>
      <c r="AL6296" t="s">
        <v>339</v>
      </c>
      <c r="AM6296">
        <v>1</v>
      </c>
      <c r="AN6296">
        <v>1</v>
      </c>
      <c r="AO6296">
        <v>12063</v>
      </c>
      <c r="AQ6296">
        <v>127155</v>
      </c>
      <c r="AR6296">
        <v>52430001</v>
      </c>
      <c r="AS6296" t="s">
        <v>9635</v>
      </c>
      <c r="AT6296" t="s">
        <v>75</v>
      </c>
      <c r="AW6296" t="s">
        <v>340</v>
      </c>
      <c r="AX6296" t="s">
        <v>340</v>
      </c>
      <c r="AY6296" t="s">
        <v>357</v>
      </c>
      <c r="AZ6296" t="s">
        <v>363</v>
      </c>
      <c r="BY6296" t="s">
        <v>342</v>
      </c>
      <c r="EQ6296">
        <v>252868</v>
      </c>
      <c r="ER6296" t="s">
        <v>13683</v>
      </c>
      <c r="EV6296">
        <v>17290775</v>
      </c>
      <c r="EW6296">
        <v>928</v>
      </c>
      <c r="EX6296">
        <v>221642</v>
      </c>
      <c r="EY6296" t="s">
        <v>13684</v>
      </c>
      <c r="EZ6296">
        <v>1</v>
      </c>
      <c r="FC6296">
        <v>95385</v>
      </c>
      <c r="FD6296" t="s">
        <v>3531</v>
      </c>
    </row>
    <row r="6297" spans="1:160" x14ac:dyDescent="0.3">
      <c r="A6297" t="str">
        <f>VLOOKUP(B6297,Table2[],3,FALSE)</f>
        <v>Digital</v>
      </c>
      <c r="B6297" t="str">
        <f>IF(OR(ISNUMBER(FIND("QVC",Z6297)),ISNUMBER(FIND("QVC",AL6297))),"QVC",IF(OR(ISNUMBER(FIND("NCO",H6297)),ISNUMBER(FIND("NCO",Y6297))), "NCO", IF(AL6297="consumer","PMD.com",VLOOKUP(LEFT(H6297,2),Tables!$E$1:$F$11,2,FALSE))))</f>
        <v>PMD.com</v>
      </c>
      <c r="C6297">
        <f t="shared" si="297"/>
        <v>51090061</v>
      </c>
      <c r="D6297">
        <f t="shared" si="298"/>
        <v>1</v>
      </c>
      <c r="E6297" t="str">
        <f t="shared" ca="1" si="299"/>
        <v>MTD orders shipped</v>
      </c>
      <c r="F6297" t="s">
        <v>3539</v>
      </c>
      <c r="G6297" t="s">
        <v>335</v>
      </c>
      <c r="H6297" t="s">
        <v>13678</v>
      </c>
      <c r="I6297" s="6">
        <v>44014.469849537039</v>
      </c>
      <c r="J6297" t="s">
        <v>16</v>
      </c>
      <c r="K6297" s="6">
        <v>44014.768009259256</v>
      </c>
      <c r="M6297" t="s">
        <v>13679</v>
      </c>
      <c r="N6297" t="s">
        <v>13680</v>
      </c>
      <c r="Q6297" t="s">
        <v>1428</v>
      </c>
      <c r="R6297" t="s">
        <v>377</v>
      </c>
      <c r="S6297" t="s">
        <v>13681</v>
      </c>
      <c r="T6297" t="s">
        <v>338</v>
      </c>
      <c r="U6297" t="s">
        <v>530</v>
      </c>
      <c r="W6297" t="s">
        <v>13682</v>
      </c>
      <c r="Z6297" t="s">
        <v>13679</v>
      </c>
      <c r="AA6297" t="s">
        <v>13680</v>
      </c>
      <c r="AD6297" t="s">
        <v>1428</v>
      </c>
      <c r="AE6297" t="s">
        <v>377</v>
      </c>
      <c r="AF6297" t="s">
        <v>13681</v>
      </c>
      <c r="AG6297" t="s">
        <v>338</v>
      </c>
      <c r="AH6297" t="s">
        <v>530</v>
      </c>
      <c r="AJ6297" t="s">
        <v>13682</v>
      </c>
      <c r="AL6297" t="s">
        <v>339</v>
      </c>
      <c r="AM6297">
        <v>1</v>
      </c>
      <c r="AN6297">
        <v>1</v>
      </c>
      <c r="AO6297">
        <v>8078</v>
      </c>
      <c r="AQ6297">
        <v>124010</v>
      </c>
      <c r="AR6297">
        <v>51090061</v>
      </c>
      <c r="AS6297" t="s">
        <v>2688</v>
      </c>
      <c r="AT6297" t="s">
        <v>122</v>
      </c>
      <c r="AW6297" t="s">
        <v>340</v>
      </c>
      <c r="AX6297" t="s">
        <v>340</v>
      </c>
      <c r="AY6297" t="s">
        <v>357</v>
      </c>
      <c r="AZ6297" t="s">
        <v>363</v>
      </c>
      <c r="BY6297" t="s">
        <v>342</v>
      </c>
      <c r="EQ6297">
        <v>252774</v>
      </c>
      <c r="ER6297" t="s">
        <v>13683</v>
      </c>
      <c r="EV6297">
        <v>17290775</v>
      </c>
      <c r="EW6297">
        <v>928</v>
      </c>
      <c r="EX6297">
        <v>221642</v>
      </c>
      <c r="EY6297" t="s">
        <v>13684</v>
      </c>
      <c r="EZ6297">
        <v>1</v>
      </c>
      <c r="FC6297">
        <v>51090061</v>
      </c>
      <c r="FD6297" t="s">
        <v>122</v>
      </c>
    </row>
    <row r="6298" spans="1:160" x14ac:dyDescent="0.3">
      <c r="A6298" t="str">
        <f>VLOOKUP(B6298,Table2[],3,FALSE)</f>
        <v>Digital</v>
      </c>
      <c r="B6298" t="str">
        <f>IF(OR(ISNUMBER(FIND("QVC",Z6298)),ISNUMBER(FIND("QVC",AL6298))),"QVC",IF(OR(ISNUMBER(FIND("NCO",H6298)),ISNUMBER(FIND("NCO",Y6298))), "NCO", IF(AL6298="consumer","PMD.com",VLOOKUP(LEFT(H6298,2),Tables!$E$1:$F$11,2,FALSE))))</f>
        <v>PMD.com</v>
      </c>
      <c r="C6298">
        <f t="shared" si="297"/>
        <v>51070001</v>
      </c>
      <c r="D6298">
        <f t="shared" si="298"/>
        <v>1</v>
      </c>
      <c r="E6298" t="str">
        <f t="shared" ca="1" si="299"/>
        <v>MTD orders shipped</v>
      </c>
      <c r="F6298" t="s">
        <v>3539</v>
      </c>
      <c r="G6298" t="s">
        <v>335</v>
      </c>
      <c r="H6298" t="s">
        <v>13678</v>
      </c>
      <c r="I6298" s="6">
        <v>44014.469849537039</v>
      </c>
      <c r="J6298" t="s">
        <v>16</v>
      </c>
      <c r="K6298" s="6">
        <v>44014.768009259256</v>
      </c>
      <c r="M6298" t="s">
        <v>13679</v>
      </c>
      <c r="N6298" t="s">
        <v>13680</v>
      </c>
      <c r="Q6298" t="s">
        <v>1428</v>
      </c>
      <c r="R6298" t="s">
        <v>377</v>
      </c>
      <c r="S6298" t="s">
        <v>13681</v>
      </c>
      <c r="T6298" t="s">
        <v>338</v>
      </c>
      <c r="U6298" t="s">
        <v>530</v>
      </c>
      <c r="W6298" t="s">
        <v>13682</v>
      </c>
      <c r="Z6298" t="s">
        <v>13679</v>
      </c>
      <c r="AA6298" t="s">
        <v>13680</v>
      </c>
      <c r="AD6298" t="s">
        <v>1428</v>
      </c>
      <c r="AE6298" t="s">
        <v>377</v>
      </c>
      <c r="AF6298" t="s">
        <v>13681</v>
      </c>
      <c r="AG6298" t="s">
        <v>338</v>
      </c>
      <c r="AH6298" t="s">
        <v>530</v>
      </c>
      <c r="AJ6298" t="s">
        <v>13682</v>
      </c>
      <c r="AL6298" t="s">
        <v>339</v>
      </c>
      <c r="AM6298">
        <v>1</v>
      </c>
      <c r="AN6298">
        <v>1</v>
      </c>
      <c r="AO6298">
        <v>10147</v>
      </c>
      <c r="AQ6298">
        <v>124429</v>
      </c>
      <c r="AR6298">
        <v>51070001</v>
      </c>
      <c r="AS6298" t="s">
        <v>1886</v>
      </c>
      <c r="AT6298" t="s">
        <v>45</v>
      </c>
      <c r="AW6298" t="s">
        <v>343</v>
      </c>
      <c r="BY6298" t="s">
        <v>342</v>
      </c>
      <c r="EQ6298">
        <v>251956</v>
      </c>
      <c r="ER6298" t="s">
        <v>13683</v>
      </c>
      <c r="EV6298">
        <v>17290775</v>
      </c>
      <c r="EW6298">
        <v>928</v>
      </c>
      <c r="EX6298">
        <v>221642</v>
      </c>
      <c r="EY6298" t="s">
        <v>13684</v>
      </c>
      <c r="EZ6298">
        <v>1</v>
      </c>
      <c r="FC6298">
        <v>51070001</v>
      </c>
      <c r="FD6298" t="s">
        <v>45</v>
      </c>
    </row>
    <row r="6299" spans="1:160" x14ac:dyDescent="0.3">
      <c r="A6299" t="str">
        <f>VLOOKUP(B6299,Table2[],3,FALSE)</f>
        <v>Digital</v>
      </c>
      <c r="B6299" t="str">
        <f>IF(OR(ISNUMBER(FIND("QVC",Z6299)),ISNUMBER(FIND("QVC",AL6299))),"QVC",IF(OR(ISNUMBER(FIND("NCO",H6299)),ISNUMBER(FIND("NCO",Y6299))), "NCO", IF(AL6299="consumer","PMD.com",VLOOKUP(LEFT(H6299,2),Tables!$E$1:$F$11,2,FALSE))))</f>
        <v>PMD.com</v>
      </c>
      <c r="C6299">
        <f t="shared" si="297"/>
        <v>55300001</v>
      </c>
      <c r="D6299">
        <f t="shared" si="298"/>
        <v>1</v>
      </c>
      <c r="E6299" t="str">
        <f t="shared" ca="1" si="299"/>
        <v>MTD orders shipped</v>
      </c>
      <c r="F6299" t="s">
        <v>3539</v>
      </c>
      <c r="G6299" t="s">
        <v>335</v>
      </c>
      <c r="H6299" t="s">
        <v>13678</v>
      </c>
      <c r="I6299" s="6">
        <v>44014.469849537039</v>
      </c>
      <c r="J6299" t="s">
        <v>16</v>
      </c>
      <c r="K6299" s="6">
        <v>44014.768009259256</v>
      </c>
      <c r="M6299" t="s">
        <v>13679</v>
      </c>
      <c r="N6299" t="s">
        <v>13680</v>
      </c>
      <c r="Q6299" t="s">
        <v>1428</v>
      </c>
      <c r="R6299" t="s">
        <v>377</v>
      </c>
      <c r="S6299" t="s">
        <v>13681</v>
      </c>
      <c r="T6299" t="s">
        <v>338</v>
      </c>
      <c r="U6299" t="s">
        <v>530</v>
      </c>
      <c r="W6299" t="s">
        <v>13682</v>
      </c>
      <c r="Z6299" t="s">
        <v>13679</v>
      </c>
      <c r="AA6299" t="s">
        <v>13680</v>
      </c>
      <c r="AD6299" t="s">
        <v>1428</v>
      </c>
      <c r="AE6299" t="s">
        <v>377</v>
      </c>
      <c r="AF6299" t="s">
        <v>13681</v>
      </c>
      <c r="AG6299" t="s">
        <v>338</v>
      </c>
      <c r="AH6299" t="s">
        <v>530</v>
      </c>
      <c r="AJ6299" t="s">
        <v>13682</v>
      </c>
      <c r="AL6299" t="s">
        <v>339</v>
      </c>
      <c r="AM6299">
        <v>1</v>
      </c>
      <c r="AN6299">
        <v>1</v>
      </c>
      <c r="AO6299">
        <v>5039</v>
      </c>
      <c r="AQ6299">
        <v>124479</v>
      </c>
      <c r="AR6299">
        <v>55300001</v>
      </c>
      <c r="AS6299" t="s">
        <v>3008</v>
      </c>
      <c r="AT6299" t="s">
        <v>153</v>
      </c>
      <c r="AW6299" t="s">
        <v>340</v>
      </c>
      <c r="AX6299" t="s">
        <v>340</v>
      </c>
      <c r="AY6299" t="s">
        <v>382</v>
      </c>
      <c r="AZ6299">
        <v>0</v>
      </c>
      <c r="BY6299" t="s">
        <v>342</v>
      </c>
      <c r="EQ6299">
        <v>253396</v>
      </c>
      <c r="ER6299" t="s">
        <v>13683</v>
      </c>
      <c r="EV6299">
        <v>17290775</v>
      </c>
      <c r="EW6299">
        <v>928</v>
      </c>
      <c r="EX6299">
        <v>221642</v>
      </c>
      <c r="EY6299" t="s">
        <v>13684</v>
      </c>
      <c r="EZ6299">
        <v>1</v>
      </c>
      <c r="FC6299">
        <v>55300001</v>
      </c>
      <c r="FD6299" t="s">
        <v>153</v>
      </c>
    </row>
    <row r="6300" spans="1:160" x14ac:dyDescent="0.3">
      <c r="A6300" t="str">
        <f>VLOOKUP(B6300,Table2[],3,FALSE)</f>
        <v>Digital</v>
      </c>
      <c r="B6300" t="str">
        <f>IF(OR(ISNUMBER(FIND("QVC",Z6300)),ISNUMBER(FIND("QVC",AL6300))),"QVC",IF(OR(ISNUMBER(FIND("NCO",H6300)),ISNUMBER(FIND("NCO",Y6300))), "NCO", IF(AL6300="consumer","PMD.com",VLOOKUP(LEFT(H6300,2),Tables!$E$1:$F$11,2,FALSE))))</f>
        <v>PMD.com</v>
      </c>
      <c r="C6300">
        <f t="shared" si="297"/>
        <v>7837</v>
      </c>
      <c r="D6300">
        <f t="shared" si="298"/>
        <v>1</v>
      </c>
      <c r="E6300" t="str">
        <f t="shared" ca="1" si="299"/>
        <v>MTD orders shipped</v>
      </c>
      <c r="F6300" t="s">
        <v>3539</v>
      </c>
      <c r="G6300" t="s">
        <v>335</v>
      </c>
      <c r="H6300" t="s">
        <v>13678</v>
      </c>
      <c r="I6300" s="6">
        <v>44014.469849537039</v>
      </c>
      <c r="J6300" t="s">
        <v>16</v>
      </c>
      <c r="K6300" s="6">
        <v>44014.768009259256</v>
      </c>
      <c r="M6300" t="s">
        <v>13679</v>
      </c>
      <c r="N6300" t="s">
        <v>13680</v>
      </c>
      <c r="Q6300" t="s">
        <v>1428</v>
      </c>
      <c r="R6300" t="s">
        <v>377</v>
      </c>
      <c r="S6300" t="s">
        <v>13681</v>
      </c>
      <c r="T6300" t="s">
        <v>338</v>
      </c>
      <c r="U6300" t="s">
        <v>530</v>
      </c>
      <c r="W6300" t="s">
        <v>13682</v>
      </c>
      <c r="Z6300" t="s">
        <v>13679</v>
      </c>
      <c r="AA6300" t="s">
        <v>13680</v>
      </c>
      <c r="AD6300" t="s">
        <v>1428</v>
      </c>
      <c r="AE6300" t="s">
        <v>377</v>
      </c>
      <c r="AF6300" t="s">
        <v>13681</v>
      </c>
      <c r="AG6300" t="s">
        <v>338</v>
      </c>
      <c r="AH6300" t="s">
        <v>530</v>
      </c>
      <c r="AJ6300" t="s">
        <v>13682</v>
      </c>
      <c r="AL6300" t="s">
        <v>339</v>
      </c>
      <c r="AM6300">
        <v>1</v>
      </c>
      <c r="AN6300">
        <v>1</v>
      </c>
      <c r="AO6300">
        <v>456</v>
      </c>
      <c r="AQ6300">
        <v>126760</v>
      </c>
      <c r="AR6300">
        <v>7837</v>
      </c>
      <c r="AS6300" t="s">
        <v>156</v>
      </c>
      <c r="AT6300" t="s">
        <v>157</v>
      </c>
      <c r="AW6300" t="s">
        <v>349</v>
      </c>
      <c r="AX6300" t="s">
        <v>489</v>
      </c>
      <c r="AY6300" t="s">
        <v>345</v>
      </c>
      <c r="AZ6300">
        <v>0</v>
      </c>
      <c r="BY6300" t="s">
        <v>342</v>
      </c>
      <c r="BZ6300" t="b">
        <v>0</v>
      </c>
      <c r="EQ6300">
        <v>246635</v>
      </c>
      <c r="ER6300" t="s">
        <v>13683</v>
      </c>
      <c r="EV6300">
        <v>17290775</v>
      </c>
      <c r="EW6300">
        <v>928</v>
      </c>
      <c r="EX6300">
        <v>221642</v>
      </c>
      <c r="EY6300" t="s">
        <v>13684</v>
      </c>
      <c r="EZ6300">
        <v>1</v>
      </c>
      <c r="FC6300">
        <v>7837</v>
      </c>
      <c r="FD6300" t="s">
        <v>157</v>
      </c>
    </row>
    <row r="6301" spans="1:160" x14ac:dyDescent="0.3">
      <c r="A6301" t="str">
        <f>VLOOKUP(B6301,Table2[],3,FALSE)</f>
        <v>Digital</v>
      </c>
      <c r="B6301" t="str">
        <f>IF(OR(ISNUMBER(FIND("QVC",Z6301)),ISNUMBER(FIND("QVC",AL6301))),"QVC",IF(OR(ISNUMBER(FIND("NCO",H6301)),ISNUMBER(FIND("NCO",Y6301))), "NCO", IF(AL6301="consumer","PMD.com",VLOOKUP(LEFT(H6301,2),Tables!$E$1:$F$11,2,FALSE))))</f>
        <v>PMD.com</v>
      </c>
      <c r="C6301">
        <f t="shared" si="297"/>
        <v>51090030</v>
      </c>
      <c r="D6301">
        <f t="shared" si="298"/>
        <v>1</v>
      </c>
      <c r="E6301" t="str">
        <f t="shared" ca="1" si="299"/>
        <v>MTD orders shipped</v>
      </c>
      <c r="F6301" t="s">
        <v>3539</v>
      </c>
      <c r="G6301" t="s">
        <v>335</v>
      </c>
      <c r="H6301" t="s">
        <v>13678</v>
      </c>
      <c r="I6301" s="6">
        <v>44014.469849537039</v>
      </c>
      <c r="J6301" t="s">
        <v>16</v>
      </c>
      <c r="K6301" s="6">
        <v>44014.768009259256</v>
      </c>
      <c r="M6301" t="s">
        <v>13679</v>
      </c>
      <c r="N6301" t="s">
        <v>13680</v>
      </c>
      <c r="Q6301" t="s">
        <v>1428</v>
      </c>
      <c r="R6301" t="s">
        <v>377</v>
      </c>
      <c r="S6301" t="s">
        <v>13681</v>
      </c>
      <c r="T6301" t="s">
        <v>338</v>
      </c>
      <c r="U6301" t="s">
        <v>530</v>
      </c>
      <c r="W6301" t="s">
        <v>13682</v>
      </c>
      <c r="Z6301" t="s">
        <v>13679</v>
      </c>
      <c r="AA6301" t="s">
        <v>13680</v>
      </c>
      <c r="AD6301" t="s">
        <v>1428</v>
      </c>
      <c r="AE6301" t="s">
        <v>377</v>
      </c>
      <c r="AF6301" t="s">
        <v>13681</v>
      </c>
      <c r="AG6301" t="s">
        <v>338</v>
      </c>
      <c r="AH6301" t="s">
        <v>530</v>
      </c>
      <c r="AJ6301" t="s">
        <v>13682</v>
      </c>
      <c r="AL6301" t="s">
        <v>339</v>
      </c>
      <c r="AM6301">
        <v>1</v>
      </c>
      <c r="AN6301">
        <v>1</v>
      </c>
      <c r="AO6301">
        <v>6688</v>
      </c>
      <c r="AQ6301">
        <v>125960</v>
      </c>
      <c r="AR6301">
        <v>51090030</v>
      </c>
      <c r="AS6301" t="s">
        <v>3043</v>
      </c>
      <c r="AT6301" t="s">
        <v>628</v>
      </c>
      <c r="AW6301" t="s">
        <v>343</v>
      </c>
      <c r="BY6301" t="s">
        <v>342</v>
      </c>
      <c r="BZ6301" t="b">
        <v>0</v>
      </c>
      <c r="EQ6301">
        <v>243047</v>
      </c>
      <c r="ER6301" t="s">
        <v>13683</v>
      </c>
      <c r="EV6301">
        <v>17290775</v>
      </c>
      <c r="EW6301">
        <v>928</v>
      </c>
      <c r="EX6301">
        <v>221642</v>
      </c>
      <c r="EY6301" t="s">
        <v>13684</v>
      </c>
      <c r="EZ6301">
        <v>1</v>
      </c>
      <c r="FC6301">
        <v>95385</v>
      </c>
      <c r="FD6301" t="s">
        <v>3531</v>
      </c>
    </row>
  </sheetData>
  <autoFilter ref="A2:FG74877" xr:uid="{629F5FA4-8C18-4C33-9B5C-981096754C8A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EBF01-E787-4E2A-A351-FC199F9C38BD}">
  <dimension ref="A1:V1166"/>
  <sheetViews>
    <sheetView workbookViewId="0">
      <pane xSplit="6" ySplit="2" topLeftCell="G3" activePane="bottomRight" state="frozen"/>
      <selection pane="topRight" activeCell="G1" sqref="G1"/>
      <selection pane="bottomLeft" activeCell="A3" sqref="A3"/>
      <selection pane="bottomRight" activeCell="C2" sqref="C2"/>
    </sheetView>
  </sheetViews>
  <sheetFormatPr defaultRowHeight="14.4" x14ac:dyDescent="0.3"/>
  <cols>
    <col min="1" max="2" width="18" bestFit="1" customWidth="1"/>
    <col min="3" max="3" width="10.109375" bestFit="1" customWidth="1"/>
    <col min="4" max="4" width="6.5546875" bestFit="1" customWidth="1"/>
    <col min="5" max="5" width="21.77734375" bestFit="1" customWidth="1"/>
    <col min="6" max="6" width="19.88671875" bestFit="1" customWidth="1"/>
    <col min="8" max="9" width="8.88671875" style="6"/>
    <col min="21" max="21" width="9.5546875" style="6" bestFit="1" customWidth="1"/>
  </cols>
  <sheetData>
    <row r="1" spans="1:22" x14ac:dyDescent="0.3">
      <c r="B1" s="5" t="s">
        <v>618</v>
      </c>
    </row>
    <row r="2" spans="1:22" x14ac:dyDescent="0.3">
      <c r="A2" s="2" t="s">
        <v>177</v>
      </c>
      <c r="B2" s="2" t="s">
        <v>579</v>
      </c>
      <c r="C2" s="2" t="s">
        <v>601</v>
      </c>
      <c r="D2" s="2" t="s">
        <v>178</v>
      </c>
      <c r="E2" s="2" t="s">
        <v>11202</v>
      </c>
      <c r="F2" s="1" t="s">
        <v>11204</v>
      </c>
      <c r="G2" s="4" t="s">
        <v>0</v>
      </c>
      <c r="H2" s="7" t="s">
        <v>1</v>
      </c>
      <c r="I2" s="7" t="s">
        <v>2</v>
      </c>
      <c r="J2" s="4" t="s">
        <v>3</v>
      </c>
      <c r="K2" s="4" t="s">
        <v>4</v>
      </c>
      <c r="L2" s="4" t="s">
        <v>5</v>
      </c>
      <c r="M2" s="4" t="s">
        <v>6</v>
      </c>
      <c r="N2" s="4" t="s">
        <v>7</v>
      </c>
      <c r="O2" s="4" t="s">
        <v>8</v>
      </c>
      <c r="P2" s="4" t="s">
        <v>9</v>
      </c>
      <c r="Q2" s="4" t="s">
        <v>10</v>
      </c>
      <c r="R2" s="4" t="s">
        <v>11</v>
      </c>
      <c r="S2" s="4" t="s">
        <v>12</v>
      </c>
      <c r="T2" s="4" t="s">
        <v>13</v>
      </c>
      <c r="U2" s="7" t="s">
        <v>14</v>
      </c>
      <c r="V2" s="4" t="s">
        <v>15</v>
      </c>
    </row>
    <row r="3" spans="1:22" x14ac:dyDescent="0.3">
      <c r="A3" t="str">
        <f>VLOOKUP(B3,Table2[],3,FALSE)</f>
        <v>Digital</v>
      </c>
      <c r="B3" t="str">
        <f>IF(ISNUMBER(FIND("QVC",R3)),"QVC",IFERROR(VLOOKUP(LEFT(I3,2),Table1[#All],2,FALSE),IF(OR(LEN(I3)=7,LEFT(I3,3)="SH1",LEFT(I3,2)="Vp",LEFT(I3,2)="GP"),"PMD.com",IF(LEN(I3)=15,"QVC","need manual check"))))</f>
        <v>Amazon</v>
      </c>
      <c r="C3">
        <f>N3</f>
        <v>5342</v>
      </c>
      <c r="D3">
        <f>T3</f>
        <v>2</v>
      </c>
      <c r="E3" s="8" t="str">
        <f t="shared" ref="E3:E66" ca="1" si="0">IF(MONTH(TODAY())-MONTH(U3)&gt;0,"shifted orders processed", "MTD orders processed")</f>
        <v>shifted orders processed</v>
      </c>
      <c r="F3" t="s">
        <v>11203</v>
      </c>
      <c r="G3" t="s">
        <v>16</v>
      </c>
      <c r="H3" s="6">
        <v>43985.806840277779</v>
      </c>
      <c r="I3" s="6" t="s">
        <v>13685</v>
      </c>
      <c r="J3" t="s">
        <v>109</v>
      </c>
      <c r="K3">
        <v>17227105</v>
      </c>
      <c r="L3">
        <v>210594</v>
      </c>
      <c r="M3" t="s">
        <v>13686</v>
      </c>
      <c r="N3">
        <v>5342</v>
      </c>
      <c r="O3" t="s">
        <v>13687</v>
      </c>
      <c r="P3" t="s">
        <v>149</v>
      </c>
      <c r="Q3">
        <v>2</v>
      </c>
      <c r="R3" t="s">
        <v>13217</v>
      </c>
      <c r="S3" t="s">
        <v>37</v>
      </c>
      <c r="T3">
        <v>2</v>
      </c>
      <c r="U3" s="6">
        <v>43985.806250000001</v>
      </c>
    </row>
    <row r="4" spans="1:22" x14ac:dyDescent="0.3">
      <c r="A4" t="str">
        <f>VLOOKUP(B4,Table2[],3,FALSE)</f>
        <v>Digital</v>
      </c>
      <c r="B4" t="str">
        <f>IF(ISNUMBER(FIND("QVC",R4)),"QVC",IFERROR(VLOOKUP(LEFT(I4,2),Table1[#All],2,FALSE),IF(OR(LEN(I4)=7,LEFT(I4,3)="SH1",LEFT(I4,2)="Vp",LEFT(I4,2)="GP"),"PMD.com",IF(LEN(I4)=15,"QVC","need manual check"))))</f>
        <v>Amazon</v>
      </c>
      <c r="C4">
        <f t="shared" ref="C4:C67" si="1">N4</f>
        <v>53200001</v>
      </c>
      <c r="D4">
        <f t="shared" ref="D4:D67" si="2">T4</f>
        <v>3</v>
      </c>
      <c r="E4" s="8" t="str">
        <f t="shared" ca="1" si="0"/>
        <v>shifted orders processed</v>
      </c>
      <c r="F4" t="s">
        <v>11203</v>
      </c>
      <c r="G4" t="s">
        <v>16</v>
      </c>
      <c r="H4" s="6">
        <v>43985.806840277779</v>
      </c>
      <c r="I4" s="6" t="s">
        <v>13685</v>
      </c>
      <c r="J4" t="s">
        <v>109</v>
      </c>
      <c r="K4">
        <v>17227105</v>
      </c>
      <c r="L4">
        <v>210594</v>
      </c>
      <c r="M4" t="s">
        <v>13686</v>
      </c>
      <c r="N4">
        <v>53200001</v>
      </c>
      <c r="O4" t="s">
        <v>973</v>
      </c>
      <c r="P4" t="s">
        <v>50</v>
      </c>
      <c r="Q4">
        <v>3</v>
      </c>
      <c r="R4" t="s">
        <v>13217</v>
      </c>
      <c r="S4" t="s">
        <v>37</v>
      </c>
      <c r="T4">
        <v>3</v>
      </c>
      <c r="U4" s="6">
        <v>43985.806250000001</v>
      </c>
    </row>
    <row r="5" spans="1:22" x14ac:dyDescent="0.3">
      <c r="A5" t="str">
        <f>VLOOKUP(B5,Table2[],3,FALSE)</f>
        <v>Digital</v>
      </c>
      <c r="B5" t="str">
        <f>IF(ISNUMBER(FIND("QVC",R5)),"QVC",IFERROR(VLOOKUP(LEFT(I5,2),Table1[#All],2,FALSE),IF(OR(LEN(I5)=7,LEFT(I5,3)="SH1",LEFT(I5,2)="Vp",LEFT(I5,2)="GP"),"PMD.com",IF(LEN(I5)=15,"QVC","need manual check"))))</f>
        <v>Amazon</v>
      </c>
      <c r="C5">
        <f t="shared" si="1"/>
        <v>53190001</v>
      </c>
      <c r="D5">
        <f t="shared" si="2"/>
        <v>6</v>
      </c>
      <c r="E5" s="8" t="str">
        <f t="shared" ca="1" si="0"/>
        <v>shifted orders processed</v>
      </c>
      <c r="F5" t="s">
        <v>11203</v>
      </c>
      <c r="G5" t="s">
        <v>16</v>
      </c>
      <c r="H5" s="6">
        <v>43985.806840277779</v>
      </c>
      <c r="I5" s="6" t="s">
        <v>13685</v>
      </c>
      <c r="J5" t="s">
        <v>109</v>
      </c>
      <c r="K5">
        <v>17227105</v>
      </c>
      <c r="L5">
        <v>210594</v>
      </c>
      <c r="M5" t="s">
        <v>13686</v>
      </c>
      <c r="N5">
        <v>53190001</v>
      </c>
      <c r="O5" t="s">
        <v>1003</v>
      </c>
      <c r="P5" t="s">
        <v>53</v>
      </c>
      <c r="Q5">
        <v>6</v>
      </c>
      <c r="R5" t="s">
        <v>13217</v>
      </c>
      <c r="S5" t="s">
        <v>37</v>
      </c>
      <c r="T5">
        <v>6</v>
      </c>
      <c r="U5" s="6">
        <v>43985.806250000001</v>
      </c>
    </row>
    <row r="6" spans="1:22" x14ac:dyDescent="0.3">
      <c r="A6" t="str">
        <f>VLOOKUP(B6,Table2[],3,FALSE)</f>
        <v>Digital</v>
      </c>
      <c r="B6" t="str">
        <f>IF(ISNUMBER(FIND("QVC",R6)),"QVC",IFERROR(VLOOKUP(LEFT(I6,2),Table1[#All],2,FALSE),IF(OR(LEN(I6)=7,LEFT(I6,3)="SH1",LEFT(I6,2)="Vp",LEFT(I6,2)="GP"),"PMD.com",IF(LEN(I6)=15,"QVC","need manual check"))))</f>
        <v>Amazon</v>
      </c>
      <c r="C6">
        <f t="shared" si="1"/>
        <v>51090061</v>
      </c>
      <c r="D6">
        <f t="shared" si="2"/>
        <v>6</v>
      </c>
      <c r="E6" s="8" t="str">
        <f t="shared" ca="1" si="0"/>
        <v>shifted orders processed</v>
      </c>
      <c r="F6" t="s">
        <v>11203</v>
      </c>
      <c r="G6" t="s">
        <v>16</v>
      </c>
      <c r="H6" s="6">
        <v>43985.806840277779</v>
      </c>
      <c r="I6" s="6" t="s">
        <v>13685</v>
      </c>
      <c r="J6" t="s">
        <v>109</v>
      </c>
      <c r="K6">
        <v>17227105</v>
      </c>
      <c r="L6">
        <v>210594</v>
      </c>
      <c r="M6" t="s">
        <v>13686</v>
      </c>
      <c r="N6">
        <v>51090061</v>
      </c>
      <c r="O6" t="s">
        <v>1013</v>
      </c>
      <c r="P6" t="s">
        <v>122</v>
      </c>
      <c r="Q6">
        <v>6</v>
      </c>
      <c r="R6" t="s">
        <v>13217</v>
      </c>
      <c r="S6" t="s">
        <v>37</v>
      </c>
      <c r="T6">
        <v>6</v>
      </c>
      <c r="U6" s="6">
        <v>43985.806250000001</v>
      </c>
    </row>
    <row r="7" spans="1:22" x14ac:dyDescent="0.3">
      <c r="A7" t="str">
        <f>VLOOKUP(B7,Table2[],3,FALSE)</f>
        <v>Digital</v>
      </c>
      <c r="B7" t="str">
        <f>IF(ISNUMBER(FIND("QVC",R7)),"QVC",IFERROR(VLOOKUP(LEFT(I7,2),Table1[#All],2,FALSE),IF(OR(LEN(I7)=7,LEFT(I7,3)="SH1",LEFT(I7,2)="Vp",LEFT(I7,2)="GP"),"PMD.com",IF(LEN(I7)=15,"QVC","need manual check"))))</f>
        <v>Amazon</v>
      </c>
      <c r="C7">
        <f t="shared" si="1"/>
        <v>52260001</v>
      </c>
      <c r="D7">
        <f t="shared" si="2"/>
        <v>4</v>
      </c>
      <c r="E7" s="8" t="str">
        <f t="shared" ca="1" si="0"/>
        <v>shifted orders processed</v>
      </c>
      <c r="F7" t="s">
        <v>11203</v>
      </c>
      <c r="G7" t="s">
        <v>16</v>
      </c>
      <c r="H7" s="6">
        <v>43985.806840277779</v>
      </c>
      <c r="I7" s="6" t="s">
        <v>13685</v>
      </c>
      <c r="J7" t="s">
        <v>109</v>
      </c>
      <c r="K7">
        <v>17227105</v>
      </c>
      <c r="L7">
        <v>210594</v>
      </c>
      <c r="M7" t="s">
        <v>13686</v>
      </c>
      <c r="N7">
        <v>52260001</v>
      </c>
      <c r="O7" t="s">
        <v>58</v>
      </c>
      <c r="P7" t="s">
        <v>59</v>
      </c>
      <c r="Q7">
        <v>4</v>
      </c>
      <c r="R7" t="s">
        <v>13217</v>
      </c>
      <c r="S7" t="s">
        <v>37</v>
      </c>
      <c r="T7">
        <v>4</v>
      </c>
      <c r="U7" s="6">
        <v>43985.806250000001</v>
      </c>
    </row>
    <row r="8" spans="1:22" x14ac:dyDescent="0.3">
      <c r="A8" t="str">
        <f>VLOOKUP(B8,Table2[],3,FALSE)</f>
        <v>Digital</v>
      </c>
      <c r="B8" t="str">
        <f>IF(ISNUMBER(FIND("QVC",R8)),"QVC",IFERROR(VLOOKUP(LEFT(I8,2),Table1[#All],2,FALSE),IF(OR(LEN(I8)=7,LEFT(I8,3)="SH1",LEFT(I8,2)="Vp",LEFT(I8,2)="GP"),"PMD.com",IF(LEN(I8)=15,"QVC","need manual check"))))</f>
        <v>Amazon</v>
      </c>
      <c r="C8">
        <f t="shared" si="1"/>
        <v>53600001</v>
      </c>
      <c r="D8">
        <f t="shared" si="2"/>
        <v>12</v>
      </c>
      <c r="E8" s="8" t="str">
        <f t="shared" ca="1" si="0"/>
        <v>shifted orders processed</v>
      </c>
      <c r="F8" t="s">
        <v>11203</v>
      </c>
      <c r="G8" t="s">
        <v>16</v>
      </c>
      <c r="H8" s="6">
        <v>43985.806840277779</v>
      </c>
      <c r="I8" s="6" t="s">
        <v>13685</v>
      </c>
      <c r="J8" t="s">
        <v>109</v>
      </c>
      <c r="K8">
        <v>17227105</v>
      </c>
      <c r="L8">
        <v>210594</v>
      </c>
      <c r="M8" t="s">
        <v>13686</v>
      </c>
      <c r="N8">
        <v>53600001</v>
      </c>
      <c r="O8" t="s">
        <v>131</v>
      </c>
      <c r="P8" t="s">
        <v>32</v>
      </c>
      <c r="Q8">
        <v>12</v>
      </c>
      <c r="R8" t="s">
        <v>13217</v>
      </c>
      <c r="S8" t="s">
        <v>37</v>
      </c>
      <c r="T8">
        <v>12</v>
      </c>
      <c r="U8" s="6">
        <v>43985.806250000001</v>
      </c>
    </row>
    <row r="9" spans="1:22" x14ac:dyDescent="0.3">
      <c r="A9" t="str">
        <f>VLOOKUP(B9,Table2[],3,FALSE)</f>
        <v>Digital</v>
      </c>
      <c r="B9" t="str">
        <f>IF(ISNUMBER(FIND("QVC",R9)),"QVC",IFERROR(VLOOKUP(LEFT(I9,2),Table1[#All],2,FALSE),IF(OR(LEN(I9)=7,LEFT(I9,3)="SH1",LEFT(I9,2)="Vp",LEFT(I9,2)="GP"),"PMD.com",IF(LEN(I9)=15,"QVC","need manual check"))))</f>
        <v>Amazon</v>
      </c>
      <c r="C9">
        <f t="shared" si="1"/>
        <v>53610001</v>
      </c>
      <c r="D9">
        <f t="shared" si="2"/>
        <v>12</v>
      </c>
      <c r="E9" s="8" t="str">
        <f t="shared" ca="1" si="0"/>
        <v>shifted orders processed</v>
      </c>
      <c r="F9" t="s">
        <v>11203</v>
      </c>
      <c r="G9" t="s">
        <v>16</v>
      </c>
      <c r="H9" s="6">
        <v>43985.806840277779</v>
      </c>
      <c r="I9" s="6" t="s">
        <v>13685</v>
      </c>
      <c r="J9" t="s">
        <v>109</v>
      </c>
      <c r="K9">
        <v>17227105</v>
      </c>
      <c r="L9">
        <v>210594</v>
      </c>
      <c r="M9" t="s">
        <v>13686</v>
      </c>
      <c r="N9">
        <v>53610001</v>
      </c>
      <c r="O9" t="s">
        <v>63</v>
      </c>
      <c r="P9" t="s">
        <v>425</v>
      </c>
      <c r="Q9">
        <v>12</v>
      </c>
      <c r="R9" t="s">
        <v>13217</v>
      </c>
      <c r="S9" t="s">
        <v>37</v>
      </c>
      <c r="T9">
        <v>12</v>
      </c>
      <c r="U9" s="6">
        <v>43985.806250000001</v>
      </c>
    </row>
    <row r="10" spans="1:22" x14ac:dyDescent="0.3">
      <c r="A10" t="str">
        <f>VLOOKUP(B10,Table2[],3,FALSE)</f>
        <v>Digital</v>
      </c>
      <c r="B10" t="str">
        <f>IF(ISNUMBER(FIND("QVC",R10)),"QVC",IFERROR(VLOOKUP(LEFT(I10,2),Table1[#All],2,FALSE),IF(OR(LEN(I10)=7,LEFT(I10,3)="SH1",LEFT(I10,2)="Vp",LEFT(I10,2)="GP"),"PMD.com",IF(LEN(I10)=15,"QVC","need manual check"))))</f>
        <v>Amazon</v>
      </c>
      <c r="C10">
        <f t="shared" si="1"/>
        <v>53630001</v>
      </c>
      <c r="D10">
        <f t="shared" si="2"/>
        <v>12</v>
      </c>
      <c r="E10" s="8" t="str">
        <f t="shared" ca="1" si="0"/>
        <v>shifted orders processed</v>
      </c>
      <c r="F10" t="s">
        <v>11203</v>
      </c>
      <c r="G10" t="s">
        <v>16</v>
      </c>
      <c r="H10" s="6">
        <v>43985.806840277779</v>
      </c>
      <c r="I10" s="6" t="s">
        <v>13685</v>
      </c>
      <c r="J10" t="s">
        <v>109</v>
      </c>
      <c r="K10">
        <v>17227105</v>
      </c>
      <c r="L10">
        <v>210594</v>
      </c>
      <c r="M10" t="s">
        <v>13686</v>
      </c>
      <c r="N10">
        <v>53630001</v>
      </c>
      <c r="O10" t="s">
        <v>160</v>
      </c>
      <c r="P10" t="s">
        <v>161</v>
      </c>
      <c r="Q10">
        <v>12</v>
      </c>
      <c r="R10" t="s">
        <v>13217</v>
      </c>
      <c r="S10" t="s">
        <v>37</v>
      </c>
      <c r="T10">
        <v>12</v>
      </c>
      <c r="U10" s="6">
        <v>43985.806250000001</v>
      </c>
    </row>
    <row r="11" spans="1:22" x14ac:dyDescent="0.3">
      <c r="A11" t="str">
        <f>VLOOKUP(B11,Table2[],3,FALSE)</f>
        <v>Digital</v>
      </c>
      <c r="B11" t="str">
        <f>IF(ISNUMBER(FIND("QVC",R11)),"QVC",IFERROR(VLOOKUP(LEFT(I11,2),Table1[#All],2,FALSE),IF(OR(LEN(I11)=7,LEFT(I11,3)="SH1",LEFT(I11,2)="Vp",LEFT(I11,2)="GP"),"PMD.com",IF(LEN(I11)=15,"QVC","need manual check"))))</f>
        <v>Amazon</v>
      </c>
      <c r="C11">
        <f t="shared" si="1"/>
        <v>53710001</v>
      </c>
      <c r="D11">
        <f t="shared" si="2"/>
        <v>12</v>
      </c>
      <c r="E11" s="8" t="str">
        <f t="shared" ca="1" si="0"/>
        <v>shifted orders processed</v>
      </c>
      <c r="F11" t="s">
        <v>11203</v>
      </c>
      <c r="G11" t="s">
        <v>16</v>
      </c>
      <c r="H11" s="6">
        <v>43985.806840277779</v>
      </c>
      <c r="I11" s="6" t="s">
        <v>13685</v>
      </c>
      <c r="J11" t="s">
        <v>109</v>
      </c>
      <c r="K11">
        <v>17227105</v>
      </c>
      <c r="L11">
        <v>210594</v>
      </c>
      <c r="M11" t="s">
        <v>13686</v>
      </c>
      <c r="N11">
        <v>53710001</v>
      </c>
      <c r="O11" t="s">
        <v>65</v>
      </c>
      <c r="P11" t="s">
        <v>66</v>
      </c>
      <c r="Q11">
        <v>12</v>
      </c>
      <c r="R11" t="s">
        <v>13217</v>
      </c>
      <c r="S11" t="s">
        <v>37</v>
      </c>
      <c r="T11">
        <v>12</v>
      </c>
      <c r="U11" s="6">
        <v>43985.806250000001</v>
      </c>
    </row>
    <row r="12" spans="1:22" x14ac:dyDescent="0.3">
      <c r="A12" t="str">
        <f>VLOOKUP(B12,Table2[],3,FALSE)</f>
        <v>Digital</v>
      </c>
      <c r="B12" t="str">
        <f>IF(ISNUMBER(FIND("QVC",R12)),"QVC",IFERROR(VLOOKUP(LEFT(I12,2),Table1[#All],2,FALSE),IF(OR(LEN(I12)=7,LEFT(I12,3)="SH1",LEFT(I12,2)="Vp",LEFT(I12,2)="GP"),"PMD.com",IF(LEN(I12)=15,"QVC","need manual check"))))</f>
        <v>Amazon</v>
      </c>
      <c r="C12">
        <f t="shared" si="1"/>
        <v>53980001</v>
      </c>
      <c r="D12">
        <f t="shared" si="2"/>
        <v>12</v>
      </c>
      <c r="E12" s="8" t="str">
        <f t="shared" ca="1" si="0"/>
        <v>shifted orders processed</v>
      </c>
      <c r="F12" t="s">
        <v>11203</v>
      </c>
      <c r="G12" t="s">
        <v>16</v>
      </c>
      <c r="H12" s="6">
        <v>43985.806840277779</v>
      </c>
      <c r="I12" s="6" t="s">
        <v>13685</v>
      </c>
      <c r="J12" t="s">
        <v>109</v>
      </c>
      <c r="K12">
        <v>17227105</v>
      </c>
      <c r="L12">
        <v>210594</v>
      </c>
      <c r="M12" t="s">
        <v>13686</v>
      </c>
      <c r="N12">
        <v>53980001</v>
      </c>
      <c r="O12" t="s">
        <v>42</v>
      </c>
      <c r="P12" t="s">
        <v>43</v>
      </c>
      <c r="Q12">
        <v>12</v>
      </c>
      <c r="R12" t="s">
        <v>13217</v>
      </c>
      <c r="S12" t="s">
        <v>37</v>
      </c>
      <c r="T12">
        <v>12</v>
      </c>
      <c r="U12" s="6">
        <v>43985.806250000001</v>
      </c>
    </row>
    <row r="13" spans="1:22" x14ac:dyDescent="0.3">
      <c r="A13" t="str">
        <f>VLOOKUP(B13,Table2[],3,FALSE)</f>
        <v>Digital</v>
      </c>
      <c r="B13" t="str">
        <f>IF(ISNUMBER(FIND("QVC",R13)),"QVC",IFERROR(VLOOKUP(LEFT(I13,2),Table1[#All],2,FALSE),IF(OR(LEN(I13)=7,LEFT(I13,3)="SH1",LEFT(I13,2)="Vp",LEFT(I13,2)="GP"),"PMD.com",IF(LEN(I13)=15,"QVC","need manual check"))))</f>
        <v>Amazon</v>
      </c>
      <c r="C13">
        <f t="shared" si="1"/>
        <v>54020001</v>
      </c>
      <c r="D13">
        <f t="shared" si="2"/>
        <v>12</v>
      </c>
      <c r="E13" s="8" t="str">
        <f t="shared" ca="1" si="0"/>
        <v>shifted orders processed</v>
      </c>
      <c r="F13" t="s">
        <v>11203</v>
      </c>
      <c r="G13" t="s">
        <v>16</v>
      </c>
      <c r="H13" s="6">
        <v>43985.806840277779</v>
      </c>
      <c r="I13" s="6" t="s">
        <v>13685</v>
      </c>
      <c r="J13" t="s">
        <v>109</v>
      </c>
      <c r="K13">
        <v>17227105</v>
      </c>
      <c r="L13">
        <v>210594</v>
      </c>
      <c r="M13" t="s">
        <v>13686</v>
      </c>
      <c r="N13">
        <v>54020001</v>
      </c>
      <c r="O13" t="s">
        <v>484</v>
      </c>
      <c r="P13" t="s">
        <v>93</v>
      </c>
      <c r="Q13">
        <v>12</v>
      </c>
      <c r="R13" t="s">
        <v>13217</v>
      </c>
      <c r="S13" t="s">
        <v>37</v>
      </c>
      <c r="T13">
        <v>12</v>
      </c>
      <c r="U13" s="6">
        <v>43985.806250000001</v>
      </c>
    </row>
    <row r="14" spans="1:22" x14ac:dyDescent="0.3">
      <c r="A14" t="str">
        <f>VLOOKUP(B14,Table2[],3,FALSE)</f>
        <v>Digital</v>
      </c>
      <c r="B14" t="str">
        <f>IF(ISNUMBER(FIND("QVC",R14)),"QVC",IFERROR(VLOOKUP(LEFT(I14,2),Table1[#All],2,FALSE),IF(OR(LEN(I14)=7,LEFT(I14,3)="SH1",LEFT(I14,2)="Vp",LEFT(I14,2)="GP"),"PMD.com",IF(LEN(I14)=15,"QVC","need manual check"))))</f>
        <v>Amazon</v>
      </c>
      <c r="C14">
        <f t="shared" si="1"/>
        <v>55340001</v>
      </c>
      <c r="D14">
        <f t="shared" si="2"/>
        <v>3</v>
      </c>
      <c r="E14" s="8" t="str">
        <f t="shared" ca="1" si="0"/>
        <v>shifted orders processed</v>
      </c>
      <c r="F14" t="s">
        <v>11203</v>
      </c>
      <c r="G14" t="s">
        <v>16</v>
      </c>
      <c r="H14" s="6">
        <v>43985.806840277779</v>
      </c>
      <c r="I14" s="6" t="s">
        <v>13685</v>
      </c>
      <c r="J14" t="s">
        <v>109</v>
      </c>
      <c r="K14">
        <v>17227105</v>
      </c>
      <c r="L14">
        <v>210594</v>
      </c>
      <c r="M14" t="s">
        <v>13686</v>
      </c>
      <c r="N14">
        <v>55340001</v>
      </c>
      <c r="O14" t="s">
        <v>13688</v>
      </c>
      <c r="P14" t="s">
        <v>71</v>
      </c>
      <c r="Q14">
        <v>3</v>
      </c>
      <c r="R14" t="s">
        <v>13217</v>
      </c>
      <c r="S14" t="s">
        <v>37</v>
      </c>
      <c r="T14">
        <v>3</v>
      </c>
      <c r="U14" s="6">
        <v>43985.806250000001</v>
      </c>
    </row>
    <row r="15" spans="1:22" x14ac:dyDescent="0.3">
      <c r="A15" t="str">
        <f>VLOOKUP(B15,Table2[],3,FALSE)</f>
        <v>Digital</v>
      </c>
      <c r="B15" t="str">
        <f>IF(ISNUMBER(FIND("QVC",R15)),"QVC",IFERROR(VLOOKUP(LEFT(I15,2),Table1[#All],2,FALSE),IF(OR(LEN(I15)=7,LEFT(I15,3)="SH1",LEFT(I15,2)="Vp",LEFT(I15,2)="GP"),"PMD.com",IF(LEN(I15)=15,"QVC","need manual check"))))</f>
        <v>Amazon</v>
      </c>
      <c r="C15">
        <f t="shared" si="1"/>
        <v>58040001</v>
      </c>
      <c r="D15">
        <f t="shared" si="2"/>
        <v>2</v>
      </c>
      <c r="E15" s="8" t="str">
        <f t="shared" ca="1" si="0"/>
        <v>shifted orders processed</v>
      </c>
      <c r="F15" t="s">
        <v>11203</v>
      </c>
      <c r="G15" t="s">
        <v>16</v>
      </c>
      <c r="H15" s="6">
        <v>43985.806840277779</v>
      </c>
      <c r="I15" s="6" t="s">
        <v>13685</v>
      </c>
      <c r="J15" t="s">
        <v>109</v>
      </c>
      <c r="K15">
        <v>17227105</v>
      </c>
      <c r="L15">
        <v>210594</v>
      </c>
      <c r="M15" t="s">
        <v>13686</v>
      </c>
      <c r="N15">
        <v>58040001</v>
      </c>
      <c r="O15" t="s">
        <v>54</v>
      </c>
      <c r="P15" t="s">
        <v>55</v>
      </c>
      <c r="Q15">
        <v>2</v>
      </c>
      <c r="R15" t="s">
        <v>13217</v>
      </c>
      <c r="S15" t="s">
        <v>37</v>
      </c>
      <c r="T15">
        <v>2</v>
      </c>
      <c r="U15" s="6">
        <v>43985.806250000001</v>
      </c>
    </row>
    <row r="16" spans="1:22" x14ac:dyDescent="0.3">
      <c r="A16" t="str">
        <f>VLOOKUP(B16,Table2[],3,FALSE)</f>
        <v>Digital</v>
      </c>
      <c r="B16" t="str">
        <f>IF(ISNUMBER(FIND("QVC",R16)),"QVC",IFERROR(VLOOKUP(LEFT(I16,2),Table1[#All],2,FALSE),IF(OR(LEN(I16)=7,LEFT(I16,3)="SH1",LEFT(I16,2)="Vp",LEFT(I16,2)="GP"),"PMD.com",IF(LEN(I16)=15,"QVC","need manual check"))))</f>
        <v>Amazon</v>
      </c>
      <c r="C16">
        <f t="shared" si="1"/>
        <v>5357</v>
      </c>
      <c r="D16">
        <f t="shared" si="2"/>
        <v>1</v>
      </c>
      <c r="E16" s="8" t="str">
        <f t="shared" ca="1" si="0"/>
        <v>shifted orders processed</v>
      </c>
      <c r="F16" t="s">
        <v>11203</v>
      </c>
      <c r="G16" t="s">
        <v>16</v>
      </c>
      <c r="H16" s="6">
        <v>43985.806840277779</v>
      </c>
      <c r="I16" s="6" t="s">
        <v>13685</v>
      </c>
      <c r="J16" t="s">
        <v>109</v>
      </c>
      <c r="K16">
        <v>17227105</v>
      </c>
      <c r="L16">
        <v>210594</v>
      </c>
      <c r="M16" t="s">
        <v>13686</v>
      </c>
      <c r="N16">
        <v>5357</v>
      </c>
      <c r="O16" t="s">
        <v>87</v>
      </c>
      <c r="P16" t="s">
        <v>88</v>
      </c>
      <c r="Q16">
        <v>1</v>
      </c>
      <c r="R16" t="s">
        <v>13217</v>
      </c>
      <c r="S16" t="s">
        <v>37</v>
      </c>
      <c r="T16">
        <v>1</v>
      </c>
      <c r="U16" s="6">
        <v>43985.806250000001</v>
      </c>
    </row>
    <row r="17" spans="1:21" x14ac:dyDescent="0.3">
      <c r="A17" t="str">
        <f>VLOOKUP(B17,Table2[],3,FALSE)</f>
        <v>Retail</v>
      </c>
      <c r="B17" t="str">
        <f>IF(ISNUMBER(FIND("QVC",R17)),"QVC",IFERROR(VLOOKUP(LEFT(I17,2),Table1[#All],2,FALSE),IF(OR(LEN(I17)=7,LEFT(I17,3)="SH1",LEFT(I17,2)="Vp",LEFT(I17,2)="GP"),"PMD.com",IF(LEN(I17)=15,"QVC","need manual check"))))</f>
        <v>Retail Accounts</v>
      </c>
      <c r="C17">
        <f t="shared" si="1"/>
        <v>53930001</v>
      </c>
      <c r="D17">
        <f t="shared" si="2"/>
        <v>51</v>
      </c>
      <c r="E17" s="8" t="str">
        <f t="shared" ca="1" si="0"/>
        <v>shifted orders processed</v>
      </c>
      <c r="F17" t="s">
        <v>11203</v>
      </c>
      <c r="G17" t="s">
        <v>16</v>
      </c>
      <c r="H17" s="6">
        <v>43994.451319444444</v>
      </c>
      <c r="I17" s="6" t="s">
        <v>13689</v>
      </c>
      <c r="J17" t="s">
        <v>109</v>
      </c>
      <c r="K17">
        <v>17245618</v>
      </c>
      <c r="L17">
        <v>214400</v>
      </c>
      <c r="M17">
        <v>3265647</v>
      </c>
      <c r="N17">
        <v>53930001</v>
      </c>
      <c r="O17">
        <v>9000000</v>
      </c>
      <c r="P17" t="s">
        <v>44</v>
      </c>
      <c r="Q17">
        <v>51</v>
      </c>
      <c r="R17" t="s">
        <v>1159</v>
      </c>
      <c r="S17" t="s">
        <v>18</v>
      </c>
      <c r="T17">
        <v>51</v>
      </c>
      <c r="U17" s="6">
        <v>43994.450694444444</v>
      </c>
    </row>
    <row r="18" spans="1:21" x14ac:dyDescent="0.3">
      <c r="A18" t="str">
        <f>VLOOKUP(B18,Table2[],3,FALSE)</f>
        <v>Retail</v>
      </c>
      <c r="B18" t="str">
        <f>IF(ISNUMBER(FIND("QVC",R18)),"QVC",IFERROR(VLOOKUP(LEFT(I18,2),Table1[#All],2,FALSE),IF(OR(LEN(I18)=7,LEFT(I18,3)="SH1",LEFT(I18,2)="Vp",LEFT(I18,2)="GP"),"PMD.com",IF(LEN(I18)=15,"QVC","need manual check"))))</f>
        <v>Retail Accounts</v>
      </c>
      <c r="C18">
        <f t="shared" si="1"/>
        <v>53930001</v>
      </c>
      <c r="D18">
        <f t="shared" si="2"/>
        <v>83</v>
      </c>
      <c r="E18" s="8" t="str">
        <f t="shared" ca="1" si="0"/>
        <v>shifted orders processed</v>
      </c>
      <c r="F18" t="s">
        <v>11203</v>
      </c>
      <c r="G18" t="s">
        <v>16</v>
      </c>
      <c r="H18" s="6">
        <v>43994.451319444444</v>
      </c>
      <c r="I18" s="6" t="s">
        <v>13690</v>
      </c>
      <c r="J18" t="s">
        <v>109</v>
      </c>
      <c r="K18">
        <v>17245620</v>
      </c>
      <c r="L18">
        <v>214402</v>
      </c>
      <c r="M18">
        <v>3265647</v>
      </c>
      <c r="N18">
        <v>53930001</v>
      </c>
      <c r="O18">
        <v>9000000</v>
      </c>
      <c r="P18" t="s">
        <v>44</v>
      </c>
      <c r="Q18">
        <v>83</v>
      </c>
      <c r="R18" t="s">
        <v>1159</v>
      </c>
      <c r="S18" t="s">
        <v>18</v>
      </c>
      <c r="T18">
        <v>83</v>
      </c>
      <c r="U18" s="6">
        <v>43994.450694444444</v>
      </c>
    </row>
    <row r="19" spans="1:21" x14ac:dyDescent="0.3">
      <c r="A19" t="str">
        <f>VLOOKUP(B19,Table2[],3,FALSE)</f>
        <v>Retail</v>
      </c>
      <c r="B19" t="str">
        <f>IF(ISNUMBER(FIND("QVC",R19)),"QVC",IFERROR(VLOOKUP(LEFT(I19,2),Table1[#All],2,FALSE),IF(OR(LEN(I19)=7,LEFT(I19,3)="SH1",LEFT(I19,2)="Vp",LEFT(I19,2)="GP"),"PMD.com",IF(LEN(I19)=15,"QVC","need manual check"))))</f>
        <v>Retail Accounts</v>
      </c>
      <c r="C19">
        <f t="shared" si="1"/>
        <v>53930001</v>
      </c>
      <c r="D19">
        <f t="shared" si="2"/>
        <v>42</v>
      </c>
      <c r="E19" s="8" t="str">
        <f t="shared" ca="1" si="0"/>
        <v>shifted orders processed</v>
      </c>
      <c r="F19" t="s">
        <v>11203</v>
      </c>
      <c r="G19" t="s">
        <v>16</v>
      </c>
      <c r="H19" s="6">
        <v>43994.451319444444</v>
      </c>
      <c r="I19" s="6" t="s">
        <v>13691</v>
      </c>
      <c r="J19" t="s">
        <v>109</v>
      </c>
      <c r="K19">
        <v>17245621</v>
      </c>
      <c r="L19">
        <v>214403</v>
      </c>
      <c r="M19">
        <v>3265647</v>
      </c>
      <c r="N19">
        <v>53930001</v>
      </c>
      <c r="O19">
        <v>9000000</v>
      </c>
      <c r="P19" t="s">
        <v>44</v>
      </c>
      <c r="Q19">
        <v>42</v>
      </c>
      <c r="R19" t="s">
        <v>1159</v>
      </c>
      <c r="S19" t="s">
        <v>18</v>
      </c>
      <c r="T19">
        <v>42</v>
      </c>
      <c r="U19" s="6">
        <v>43994.450694444444</v>
      </c>
    </row>
    <row r="20" spans="1:21" x14ac:dyDescent="0.3">
      <c r="A20" t="str">
        <f>VLOOKUP(B20,Table2[],3,FALSE)</f>
        <v>Retail</v>
      </c>
      <c r="B20" t="str">
        <f>IF(ISNUMBER(FIND("QVC",R20)),"QVC",IFERROR(VLOOKUP(LEFT(I20,2),Table1[#All],2,FALSE),IF(OR(LEN(I20)=7,LEFT(I20,3)="SH1",LEFT(I20,2)="Vp",LEFT(I20,2)="GP"),"PMD.com",IF(LEN(I20)=15,"QVC","need manual check"))))</f>
        <v>Retail Accounts</v>
      </c>
      <c r="C20">
        <f t="shared" si="1"/>
        <v>53930001</v>
      </c>
      <c r="D20">
        <f t="shared" si="2"/>
        <v>432</v>
      </c>
      <c r="E20" s="8" t="str">
        <f t="shared" ca="1" si="0"/>
        <v>shifted orders processed</v>
      </c>
      <c r="F20" t="s">
        <v>11203</v>
      </c>
      <c r="G20" t="s">
        <v>16</v>
      </c>
      <c r="H20" s="6">
        <v>43997.44734953704</v>
      </c>
      <c r="I20" s="6" t="s">
        <v>13692</v>
      </c>
      <c r="J20" t="s">
        <v>109</v>
      </c>
      <c r="K20">
        <v>17250636</v>
      </c>
      <c r="L20">
        <v>215788</v>
      </c>
      <c r="M20">
        <v>13210611245</v>
      </c>
      <c r="N20">
        <v>53930001</v>
      </c>
      <c r="O20">
        <v>9000000</v>
      </c>
      <c r="P20" t="s">
        <v>44</v>
      </c>
      <c r="Q20">
        <v>432</v>
      </c>
      <c r="R20" t="s">
        <v>110</v>
      </c>
      <c r="S20" t="s">
        <v>18</v>
      </c>
      <c r="T20">
        <v>432</v>
      </c>
      <c r="U20" s="6">
        <v>43997.446527777778</v>
      </c>
    </row>
    <row r="21" spans="1:21" x14ac:dyDescent="0.3">
      <c r="A21" t="str">
        <f>VLOOKUP(B21,Table2[],3,FALSE)</f>
        <v>Retail</v>
      </c>
      <c r="B21" t="str">
        <f>IF(ISNUMBER(FIND("QVC",R21)),"QVC",IFERROR(VLOOKUP(LEFT(I21,2),Table1[#All],2,FALSE),IF(OR(LEN(I21)=7,LEFT(I21,3)="SH1",LEFT(I21,2)="Vp",LEFT(I21,2)="GP"),"PMD.com",IF(LEN(I21)=15,"QVC","need manual check"))))</f>
        <v>Retail Accounts</v>
      </c>
      <c r="C21">
        <f t="shared" si="1"/>
        <v>53940001</v>
      </c>
      <c r="D21">
        <f t="shared" si="2"/>
        <v>540</v>
      </c>
      <c r="E21" s="8" t="str">
        <f t="shared" ca="1" si="0"/>
        <v>shifted orders processed</v>
      </c>
      <c r="F21" t="s">
        <v>11203</v>
      </c>
      <c r="G21" t="s">
        <v>16</v>
      </c>
      <c r="H21" s="6">
        <v>43997.44734953704</v>
      </c>
      <c r="I21" s="6" t="s">
        <v>13692</v>
      </c>
      <c r="J21" t="s">
        <v>109</v>
      </c>
      <c r="K21">
        <v>17250636</v>
      </c>
      <c r="L21">
        <v>215788</v>
      </c>
      <c r="M21">
        <v>13210611245</v>
      </c>
      <c r="N21">
        <v>53940001</v>
      </c>
      <c r="O21">
        <v>90</v>
      </c>
      <c r="P21" t="s">
        <v>130</v>
      </c>
      <c r="Q21">
        <v>540</v>
      </c>
      <c r="R21" t="s">
        <v>110</v>
      </c>
      <c r="S21" t="s">
        <v>18</v>
      </c>
      <c r="T21">
        <v>540</v>
      </c>
      <c r="U21" s="6">
        <v>43997.446527777778</v>
      </c>
    </row>
    <row r="22" spans="1:21" x14ac:dyDescent="0.3">
      <c r="A22" t="str">
        <f>VLOOKUP(B22,Table2[],3,FALSE)</f>
        <v>Retail</v>
      </c>
      <c r="B22" t="str">
        <f>IF(ISNUMBER(FIND("QVC",R22)),"QVC",IFERROR(VLOOKUP(LEFT(I22,2),Table1[#All],2,FALSE),IF(OR(LEN(I22)=7,LEFT(I22,3)="SH1",LEFT(I22,2)="Vp",LEFT(I22,2)="GP"),"PMD.com",IF(LEN(I22)=15,"QVC","need manual check"))))</f>
        <v>Retail Accounts</v>
      </c>
      <c r="C22">
        <f t="shared" si="1"/>
        <v>53950001</v>
      </c>
      <c r="D22">
        <f t="shared" si="2"/>
        <v>874</v>
      </c>
      <c r="E22" s="8" t="str">
        <f t="shared" ca="1" si="0"/>
        <v>shifted orders processed</v>
      </c>
      <c r="F22" t="s">
        <v>11203</v>
      </c>
      <c r="G22" t="s">
        <v>16</v>
      </c>
      <c r="H22" s="6">
        <v>43997.44734953704</v>
      </c>
      <c r="I22" s="6" t="s">
        <v>13692</v>
      </c>
      <c r="J22" t="s">
        <v>109</v>
      </c>
      <c r="K22">
        <v>17250636</v>
      </c>
      <c r="L22">
        <v>215788</v>
      </c>
      <c r="M22">
        <v>13210611245</v>
      </c>
      <c r="N22">
        <v>53950001</v>
      </c>
      <c r="O22">
        <v>90</v>
      </c>
      <c r="P22" t="s">
        <v>64</v>
      </c>
      <c r="Q22">
        <v>945</v>
      </c>
      <c r="R22" t="s">
        <v>110</v>
      </c>
      <c r="S22" t="s">
        <v>18</v>
      </c>
      <c r="T22">
        <v>874</v>
      </c>
      <c r="U22" s="6">
        <v>43997.446527777778</v>
      </c>
    </row>
    <row r="23" spans="1:21" x14ac:dyDescent="0.3">
      <c r="A23" t="str">
        <f>VLOOKUP(B23,Table2[],3,FALSE)</f>
        <v>Retail</v>
      </c>
      <c r="B23" t="str">
        <f>IF(ISNUMBER(FIND("QVC",R23)),"QVC",IFERROR(VLOOKUP(LEFT(I23,2),Table1[#All],2,FALSE),IF(OR(LEN(I23)=7,LEFT(I23,3)="SH1",LEFT(I23,2)="Vp",LEFT(I23,2)="GP"),"PMD.com",IF(LEN(I23)=15,"QVC","need manual check"))))</f>
        <v>Retail Accounts</v>
      </c>
      <c r="C23">
        <f t="shared" si="1"/>
        <v>53950001</v>
      </c>
      <c r="D23">
        <f t="shared" si="2"/>
        <v>71</v>
      </c>
      <c r="E23" s="8" t="str">
        <f t="shared" ca="1" si="0"/>
        <v>shifted orders processed</v>
      </c>
      <c r="F23" t="s">
        <v>11203</v>
      </c>
      <c r="G23" t="s">
        <v>16</v>
      </c>
      <c r="H23" s="6">
        <v>43997.44734953704</v>
      </c>
      <c r="I23" s="6" t="s">
        <v>13692</v>
      </c>
      <c r="J23" t="s">
        <v>109</v>
      </c>
      <c r="K23">
        <v>17250636</v>
      </c>
      <c r="L23">
        <v>215788</v>
      </c>
      <c r="M23">
        <v>13210611245</v>
      </c>
      <c r="N23">
        <v>53950001</v>
      </c>
      <c r="O23">
        <v>90000</v>
      </c>
      <c r="P23" t="s">
        <v>64</v>
      </c>
      <c r="Q23">
        <v>945</v>
      </c>
      <c r="R23" t="s">
        <v>110</v>
      </c>
      <c r="S23" t="s">
        <v>18</v>
      </c>
      <c r="T23">
        <v>71</v>
      </c>
      <c r="U23" s="6">
        <v>43997.446527777778</v>
      </c>
    </row>
    <row r="24" spans="1:21" x14ac:dyDescent="0.3">
      <c r="A24" t="str">
        <f>VLOOKUP(B24,Table2[],3,FALSE)</f>
        <v>Retail</v>
      </c>
      <c r="B24" t="str">
        <f>IF(ISNUMBER(FIND("QVC",R24)),"QVC",IFERROR(VLOOKUP(LEFT(I24,2),Table1[#All],2,FALSE),IF(OR(LEN(I24)=7,LEFT(I24,3)="SH1",LEFT(I24,2)="Vp",LEFT(I24,2)="GP"),"PMD.com",IF(LEN(I24)=15,"QVC","need manual check"))))</f>
        <v>Retail Accounts</v>
      </c>
      <c r="C24">
        <f t="shared" si="1"/>
        <v>53920001</v>
      </c>
      <c r="D24">
        <f t="shared" si="2"/>
        <v>702</v>
      </c>
      <c r="E24" s="8" t="str">
        <f t="shared" ca="1" si="0"/>
        <v>shifted orders processed</v>
      </c>
      <c r="F24" t="s">
        <v>11203</v>
      </c>
      <c r="G24" t="s">
        <v>16</v>
      </c>
      <c r="H24" s="6">
        <v>43997.44734953704</v>
      </c>
      <c r="I24" s="6" t="s">
        <v>13692</v>
      </c>
      <c r="J24" t="s">
        <v>109</v>
      </c>
      <c r="K24">
        <v>17250636</v>
      </c>
      <c r="L24">
        <v>215788</v>
      </c>
      <c r="M24">
        <v>13210611245</v>
      </c>
      <c r="N24">
        <v>53920001</v>
      </c>
      <c r="O24">
        <v>900000</v>
      </c>
      <c r="P24" t="s">
        <v>40</v>
      </c>
      <c r="Q24">
        <v>702</v>
      </c>
      <c r="R24" t="s">
        <v>110</v>
      </c>
      <c r="S24" t="s">
        <v>18</v>
      </c>
      <c r="T24">
        <v>702</v>
      </c>
      <c r="U24" s="6">
        <v>43997.446527777778</v>
      </c>
    </row>
    <row r="25" spans="1:21" x14ac:dyDescent="0.3">
      <c r="A25" t="str">
        <f>VLOOKUP(B25,Table2[],3,FALSE)</f>
        <v>Retail</v>
      </c>
      <c r="B25" t="str">
        <f>IF(ISNUMBER(FIND("QVC",R25)),"QVC",IFERROR(VLOOKUP(LEFT(I25,2),Table1[#All],2,FALSE),IF(OR(LEN(I25)=7,LEFT(I25,3)="SH1",LEFT(I25,2)="Vp",LEFT(I25,2)="GP"),"PMD.com",IF(LEN(I25)=15,"QVC","need manual check"))))</f>
        <v>Retail Accounts</v>
      </c>
      <c r="C25">
        <f t="shared" si="1"/>
        <v>53900001</v>
      </c>
      <c r="D25">
        <f t="shared" si="2"/>
        <v>1811</v>
      </c>
      <c r="E25" s="8" t="str">
        <f t="shared" ca="1" si="0"/>
        <v>shifted orders processed</v>
      </c>
      <c r="F25" t="s">
        <v>11203</v>
      </c>
      <c r="G25" t="s">
        <v>16</v>
      </c>
      <c r="H25" s="6">
        <v>43997.44734953704</v>
      </c>
      <c r="I25" s="6" t="s">
        <v>13692</v>
      </c>
      <c r="J25" t="s">
        <v>109</v>
      </c>
      <c r="K25">
        <v>17250636</v>
      </c>
      <c r="L25">
        <v>215788</v>
      </c>
      <c r="M25">
        <v>13210611245</v>
      </c>
      <c r="N25">
        <v>53900001</v>
      </c>
      <c r="O25" t="s">
        <v>13693</v>
      </c>
      <c r="P25" t="s">
        <v>104</v>
      </c>
      <c r="Q25">
        <v>2592</v>
      </c>
      <c r="R25" t="s">
        <v>110</v>
      </c>
      <c r="S25" t="s">
        <v>18</v>
      </c>
      <c r="T25">
        <v>1811</v>
      </c>
      <c r="U25" s="6">
        <v>43997.446527777778</v>
      </c>
    </row>
    <row r="26" spans="1:21" x14ac:dyDescent="0.3">
      <c r="A26" t="str">
        <f>VLOOKUP(B26,Table2[],3,FALSE)</f>
        <v>Retail</v>
      </c>
      <c r="B26" t="str">
        <f>IF(ISNUMBER(FIND("QVC",R26)),"QVC",IFERROR(VLOOKUP(LEFT(I26,2),Table1[#All],2,FALSE),IF(OR(LEN(I26)=7,LEFT(I26,3)="SH1",LEFT(I26,2)="Vp",LEFT(I26,2)="GP"),"PMD.com",IF(LEN(I26)=15,"QVC","need manual check"))))</f>
        <v>Retail Accounts</v>
      </c>
      <c r="C26">
        <f t="shared" si="1"/>
        <v>53900001</v>
      </c>
      <c r="D26">
        <f t="shared" si="2"/>
        <v>781</v>
      </c>
      <c r="E26" s="8" t="str">
        <f t="shared" ca="1" si="0"/>
        <v>shifted orders processed</v>
      </c>
      <c r="F26" t="s">
        <v>11203</v>
      </c>
      <c r="G26" t="s">
        <v>16</v>
      </c>
      <c r="H26" s="6">
        <v>43997.44734953704</v>
      </c>
      <c r="I26" s="6" t="s">
        <v>13692</v>
      </c>
      <c r="J26" t="s">
        <v>109</v>
      </c>
      <c r="K26">
        <v>17250636</v>
      </c>
      <c r="L26">
        <v>215788</v>
      </c>
      <c r="M26">
        <v>13210611245</v>
      </c>
      <c r="N26">
        <v>53900001</v>
      </c>
      <c r="O26" t="s">
        <v>1697</v>
      </c>
      <c r="P26" t="s">
        <v>104</v>
      </c>
      <c r="Q26">
        <v>2592</v>
      </c>
      <c r="R26" t="s">
        <v>110</v>
      </c>
      <c r="S26" t="s">
        <v>18</v>
      </c>
      <c r="T26">
        <v>781</v>
      </c>
      <c r="U26" s="6">
        <v>43997.446527777778</v>
      </c>
    </row>
    <row r="27" spans="1:21" x14ac:dyDescent="0.3">
      <c r="A27" t="str">
        <f>VLOOKUP(B27,Table2[],3,FALSE)</f>
        <v>Retail</v>
      </c>
      <c r="B27" t="str">
        <f>IF(ISNUMBER(FIND("QVC",R27)),"QVC",IFERROR(VLOOKUP(LEFT(I27,2),Table1[#All],2,FALSE),IF(OR(LEN(I27)=7,LEFT(I27,3)="SH1",LEFT(I27,2)="Vp",LEFT(I27,2)="GP"),"PMD.com",IF(LEN(I27)=15,"QVC","need manual check"))))</f>
        <v>Retail Accounts</v>
      </c>
      <c r="C27">
        <f t="shared" si="1"/>
        <v>53910001</v>
      </c>
      <c r="D27">
        <f t="shared" si="2"/>
        <v>756</v>
      </c>
      <c r="E27" s="8" t="str">
        <f t="shared" ca="1" si="0"/>
        <v>shifted orders processed</v>
      </c>
      <c r="F27" t="s">
        <v>11203</v>
      </c>
      <c r="G27" t="s">
        <v>16</v>
      </c>
      <c r="H27" s="6">
        <v>43997.44734953704</v>
      </c>
      <c r="I27" s="6" t="s">
        <v>13692</v>
      </c>
      <c r="J27" t="s">
        <v>109</v>
      </c>
      <c r="K27">
        <v>17250636</v>
      </c>
      <c r="L27">
        <v>215788</v>
      </c>
      <c r="M27">
        <v>13210611245</v>
      </c>
      <c r="N27">
        <v>53910001</v>
      </c>
      <c r="O27" t="s">
        <v>629</v>
      </c>
      <c r="P27" t="s">
        <v>34</v>
      </c>
      <c r="Q27">
        <v>756</v>
      </c>
      <c r="R27" t="s">
        <v>110</v>
      </c>
      <c r="S27" t="s">
        <v>18</v>
      </c>
      <c r="T27">
        <v>756</v>
      </c>
      <c r="U27" s="6">
        <v>43997.446527777778</v>
      </c>
    </row>
    <row r="28" spans="1:21" x14ac:dyDescent="0.3">
      <c r="A28" t="str">
        <f>VLOOKUP(B28,Table2[],3,FALSE)</f>
        <v>Retail</v>
      </c>
      <c r="B28" t="str">
        <f>IF(ISNUMBER(FIND("QVC",R28)),"QVC",IFERROR(VLOOKUP(LEFT(I28,2),Table1[#All],2,FALSE),IF(OR(LEN(I28)=7,LEFT(I28,3)="SH1",LEFT(I28,2)="Vp",LEFT(I28,2)="GP"),"PMD.com",IF(LEN(I28)=15,"QVC","need manual check"))))</f>
        <v>Retail Accounts</v>
      </c>
      <c r="C28">
        <f t="shared" si="1"/>
        <v>57070001</v>
      </c>
      <c r="D28">
        <f t="shared" si="2"/>
        <v>677</v>
      </c>
      <c r="E28" s="8" t="str">
        <f t="shared" ca="1" si="0"/>
        <v>shifted orders processed</v>
      </c>
      <c r="F28" t="s">
        <v>11203</v>
      </c>
      <c r="G28" t="s">
        <v>16</v>
      </c>
      <c r="H28" s="6">
        <v>43998.48914351852</v>
      </c>
      <c r="I28" s="6" t="s">
        <v>13694</v>
      </c>
      <c r="J28" t="s">
        <v>109</v>
      </c>
      <c r="K28">
        <v>17252179</v>
      </c>
      <c r="L28">
        <v>216145</v>
      </c>
      <c r="M28">
        <v>11242295</v>
      </c>
      <c r="N28">
        <v>57070001</v>
      </c>
      <c r="O28" t="s">
        <v>1720</v>
      </c>
      <c r="P28" t="s">
        <v>1721</v>
      </c>
      <c r="Q28">
        <v>677</v>
      </c>
      <c r="R28" t="s">
        <v>114</v>
      </c>
      <c r="S28" t="s">
        <v>18</v>
      </c>
      <c r="T28">
        <v>677</v>
      </c>
      <c r="U28" s="6">
        <v>43998.488194444442</v>
      </c>
    </row>
    <row r="29" spans="1:21" x14ac:dyDescent="0.3">
      <c r="A29" t="str">
        <f>VLOOKUP(B29,Table2[],3,FALSE)</f>
        <v>Retail</v>
      </c>
      <c r="B29" t="str">
        <f>IF(ISNUMBER(FIND("QVC",R29)),"QVC",IFERROR(VLOOKUP(LEFT(I29,2),Table1[#All],2,FALSE),IF(OR(LEN(I29)=7,LEFT(I29,3)="SH1",LEFT(I29,2)="Vp",LEFT(I29,2)="GP"),"PMD.com",IF(LEN(I29)=15,"QVC","need manual check"))))</f>
        <v>Retail Accounts</v>
      </c>
      <c r="C29">
        <f t="shared" si="1"/>
        <v>7814</v>
      </c>
      <c r="D29">
        <f t="shared" si="2"/>
        <v>51</v>
      </c>
      <c r="E29" s="8" t="str">
        <f t="shared" ca="1" si="0"/>
        <v>shifted orders processed</v>
      </c>
      <c r="F29" t="s">
        <v>11203</v>
      </c>
      <c r="G29" t="s">
        <v>16</v>
      </c>
      <c r="H29" s="6">
        <v>43999.437511574077</v>
      </c>
      <c r="I29" s="6" t="s">
        <v>13695</v>
      </c>
      <c r="J29" t="s">
        <v>109</v>
      </c>
      <c r="K29">
        <v>17253587</v>
      </c>
      <c r="L29">
        <v>216366</v>
      </c>
      <c r="M29">
        <v>3385217</v>
      </c>
      <c r="N29">
        <v>7814</v>
      </c>
      <c r="O29" t="s">
        <v>1757</v>
      </c>
      <c r="P29" t="s">
        <v>1758</v>
      </c>
      <c r="Q29">
        <v>51</v>
      </c>
      <c r="R29" t="s">
        <v>1159</v>
      </c>
      <c r="S29" t="s">
        <v>18</v>
      </c>
      <c r="T29">
        <v>51</v>
      </c>
      <c r="U29" s="6">
        <v>43999.436805555553</v>
      </c>
    </row>
    <row r="30" spans="1:21" x14ac:dyDescent="0.3">
      <c r="A30" t="str">
        <f>VLOOKUP(B30,Table2[],3,FALSE)</f>
        <v>Retail</v>
      </c>
      <c r="B30" t="str">
        <f>IF(ISNUMBER(FIND("QVC",R30)),"QVC",IFERROR(VLOOKUP(LEFT(I30,2),Table1[#All],2,FALSE),IF(OR(LEN(I30)=7,LEFT(I30,3)="SH1",LEFT(I30,2)="Vp",LEFT(I30,2)="GP"),"PMD.com",IF(LEN(I30)=15,"QVC","need manual check"))))</f>
        <v>Retail Accounts</v>
      </c>
      <c r="C30">
        <f t="shared" si="1"/>
        <v>7814</v>
      </c>
      <c r="D30">
        <f t="shared" si="2"/>
        <v>42</v>
      </c>
      <c r="E30" s="8" t="str">
        <f t="shared" ca="1" si="0"/>
        <v>shifted orders processed</v>
      </c>
      <c r="F30" t="s">
        <v>11203</v>
      </c>
      <c r="G30" t="s">
        <v>16</v>
      </c>
      <c r="H30" s="6">
        <v>43999.437511574077</v>
      </c>
      <c r="I30" s="6" t="s">
        <v>13696</v>
      </c>
      <c r="J30" t="s">
        <v>109</v>
      </c>
      <c r="K30">
        <v>17253588</v>
      </c>
      <c r="L30">
        <v>216367</v>
      </c>
      <c r="M30">
        <v>3385217</v>
      </c>
      <c r="N30">
        <v>7814</v>
      </c>
      <c r="O30" t="s">
        <v>1757</v>
      </c>
      <c r="P30" t="s">
        <v>1758</v>
      </c>
      <c r="Q30">
        <v>42</v>
      </c>
      <c r="R30" t="s">
        <v>1159</v>
      </c>
      <c r="S30" t="s">
        <v>18</v>
      </c>
      <c r="T30">
        <v>42</v>
      </c>
      <c r="U30" s="6">
        <v>43999.436805555553</v>
      </c>
    </row>
    <row r="31" spans="1:21" x14ac:dyDescent="0.3">
      <c r="A31" t="str">
        <f>VLOOKUP(B31,Table2[],3,FALSE)</f>
        <v>Retail</v>
      </c>
      <c r="B31" t="str">
        <f>IF(ISNUMBER(FIND("QVC",R31)),"QVC",IFERROR(VLOOKUP(LEFT(I31,2),Table1[#All],2,FALSE),IF(OR(LEN(I31)=7,LEFT(I31,3)="SH1",LEFT(I31,2)="Vp",LEFT(I31,2)="GP"),"PMD.com",IF(LEN(I31)=15,"QVC","need manual check"))))</f>
        <v>Retail Accounts</v>
      </c>
      <c r="C31">
        <f t="shared" si="1"/>
        <v>7814</v>
      </c>
      <c r="D31">
        <f t="shared" si="2"/>
        <v>83</v>
      </c>
      <c r="E31" s="8" t="str">
        <f t="shared" ca="1" si="0"/>
        <v>shifted orders processed</v>
      </c>
      <c r="F31" t="s">
        <v>11203</v>
      </c>
      <c r="G31" t="s">
        <v>16</v>
      </c>
      <c r="H31" s="6">
        <v>43999.437511574077</v>
      </c>
      <c r="I31" s="6" t="s">
        <v>13697</v>
      </c>
      <c r="J31" t="s">
        <v>109</v>
      </c>
      <c r="K31">
        <v>17253589</v>
      </c>
      <c r="L31">
        <v>216368</v>
      </c>
      <c r="M31">
        <v>3385217</v>
      </c>
      <c r="N31">
        <v>7814</v>
      </c>
      <c r="O31" t="s">
        <v>1757</v>
      </c>
      <c r="P31" t="s">
        <v>1758</v>
      </c>
      <c r="Q31">
        <v>83</v>
      </c>
      <c r="R31" t="s">
        <v>1159</v>
      </c>
      <c r="S31" t="s">
        <v>18</v>
      </c>
      <c r="T31">
        <v>83</v>
      </c>
      <c r="U31" s="6">
        <v>43999.436805555553</v>
      </c>
    </row>
    <row r="32" spans="1:21" x14ac:dyDescent="0.3">
      <c r="A32" t="str">
        <f>VLOOKUP(B32,Table2[],3,FALSE)</f>
        <v>Broadcast</v>
      </c>
      <c r="B32" t="str">
        <f>IF(ISNUMBER(FIND("QVC",R32)),"QVC",IFERROR(VLOOKUP(LEFT(I32,2),Table1[#All],2,FALSE),IF(OR(LEN(I32)=7,LEFT(I32,3)="SH1",LEFT(I32,2)="Vp",LEFT(I32,2)="GP"),"PMD.com",IF(LEN(I32)=15,"QVC","need manual check"))))</f>
        <v>QVC</v>
      </c>
      <c r="C32">
        <f t="shared" si="1"/>
        <v>7695</v>
      </c>
      <c r="D32">
        <f t="shared" si="2"/>
        <v>139</v>
      </c>
      <c r="E32" s="8" t="str">
        <f t="shared" ca="1" si="0"/>
        <v>shifted orders processed</v>
      </c>
      <c r="F32" t="s">
        <v>11203</v>
      </c>
      <c r="G32" t="s">
        <v>16</v>
      </c>
      <c r="H32" s="6">
        <v>44001.293738425928</v>
      </c>
      <c r="I32" s="6">
        <v>99713</v>
      </c>
      <c r="K32">
        <v>17255924</v>
      </c>
      <c r="L32">
        <v>216836</v>
      </c>
      <c r="N32">
        <v>7695</v>
      </c>
      <c r="O32" t="s">
        <v>13698</v>
      </c>
      <c r="P32" t="s">
        <v>13699</v>
      </c>
      <c r="Q32">
        <v>1291</v>
      </c>
      <c r="R32" t="s">
        <v>13700</v>
      </c>
      <c r="S32" t="s">
        <v>18</v>
      </c>
      <c r="T32">
        <v>139</v>
      </c>
      <c r="U32" s="6">
        <v>43885.654166666667</v>
      </c>
    </row>
    <row r="33" spans="1:21" x14ac:dyDescent="0.3">
      <c r="A33" t="str">
        <f>VLOOKUP(B33,Table2[],3,FALSE)</f>
        <v>Broadcast</v>
      </c>
      <c r="B33" t="str">
        <f>IF(ISNUMBER(FIND("QVC",R33)),"QVC",IFERROR(VLOOKUP(LEFT(I33,2),Table1[#All],2,FALSE),IF(OR(LEN(I33)=7,LEFT(I33,3)="SH1",LEFT(I33,2)="Vp",LEFT(I33,2)="GP"),"PMD.com",IF(LEN(I33)=15,"QVC","need manual check"))))</f>
        <v>QVC</v>
      </c>
      <c r="C33">
        <f t="shared" si="1"/>
        <v>7695</v>
      </c>
      <c r="D33">
        <f t="shared" si="2"/>
        <v>215</v>
      </c>
      <c r="E33" s="8" t="str">
        <f t="shared" ca="1" si="0"/>
        <v>shifted orders processed</v>
      </c>
      <c r="F33" t="s">
        <v>11203</v>
      </c>
      <c r="G33" t="s">
        <v>16</v>
      </c>
      <c r="H33" s="6">
        <v>44001.293738425928</v>
      </c>
      <c r="I33" s="6">
        <v>99713</v>
      </c>
      <c r="K33">
        <v>17255924</v>
      </c>
      <c r="L33">
        <v>216836</v>
      </c>
      <c r="N33">
        <v>7695</v>
      </c>
      <c r="O33" t="s">
        <v>13701</v>
      </c>
      <c r="P33" t="s">
        <v>13699</v>
      </c>
      <c r="Q33">
        <v>1291</v>
      </c>
      <c r="R33" t="s">
        <v>13700</v>
      </c>
      <c r="S33" t="s">
        <v>18</v>
      </c>
      <c r="T33">
        <v>215</v>
      </c>
      <c r="U33" s="6">
        <v>43885.654166666667</v>
      </c>
    </row>
    <row r="34" spans="1:21" x14ac:dyDescent="0.3">
      <c r="A34" t="str">
        <f>VLOOKUP(B34,Table2[],3,FALSE)</f>
        <v>Broadcast</v>
      </c>
      <c r="B34" t="str">
        <f>IF(ISNUMBER(FIND("QVC",R34)),"QVC",IFERROR(VLOOKUP(LEFT(I34,2),Table1[#All],2,FALSE),IF(OR(LEN(I34)=7,LEFT(I34,3)="SH1",LEFT(I34,2)="Vp",LEFT(I34,2)="GP"),"PMD.com",IF(LEN(I34)=15,"QVC","need manual check"))))</f>
        <v>QVC</v>
      </c>
      <c r="C34">
        <f t="shared" si="1"/>
        <v>7695</v>
      </c>
      <c r="D34">
        <f t="shared" si="2"/>
        <v>860</v>
      </c>
      <c r="E34" s="8" t="str">
        <f t="shared" ca="1" si="0"/>
        <v>shifted orders processed</v>
      </c>
      <c r="F34" t="s">
        <v>11203</v>
      </c>
      <c r="G34" t="s">
        <v>16</v>
      </c>
      <c r="H34" s="6">
        <v>44001.293738425928</v>
      </c>
      <c r="I34" s="6">
        <v>99713</v>
      </c>
      <c r="K34">
        <v>17255924</v>
      </c>
      <c r="L34">
        <v>216836</v>
      </c>
      <c r="N34">
        <v>7695</v>
      </c>
      <c r="O34" t="s">
        <v>13702</v>
      </c>
      <c r="P34" t="s">
        <v>13699</v>
      </c>
      <c r="Q34">
        <v>1291</v>
      </c>
      <c r="R34" t="s">
        <v>13700</v>
      </c>
      <c r="S34" t="s">
        <v>18</v>
      </c>
      <c r="T34">
        <v>860</v>
      </c>
      <c r="U34" s="6">
        <v>43885.654166666667</v>
      </c>
    </row>
    <row r="35" spans="1:21" x14ac:dyDescent="0.3">
      <c r="A35" t="str">
        <f>VLOOKUP(B35,Table2[],3,FALSE)</f>
        <v>Broadcast</v>
      </c>
      <c r="B35" t="str">
        <f>IF(ISNUMBER(FIND("QVC",R35)),"QVC",IFERROR(VLOOKUP(LEFT(I35,2),Table1[#All],2,FALSE),IF(OR(LEN(I35)=7,LEFT(I35,3)="SH1",LEFT(I35,2)="Vp",LEFT(I35,2)="GP"),"PMD.com",IF(LEN(I35)=15,"QVC","need manual check"))))</f>
        <v>QVC</v>
      </c>
      <c r="C35">
        <f t="shared" si="1"/>
        <v>7695</v>
      </c>
      <c r="D35">
        <f t="shared" si="2"/>
        <v>77</v>
      </c>
      <c r="E35" s="8" t="str">
        <f t="shared" ca="1" si="0"/>
        <v>shifted orders processed</v>
      </c>
      <c r="F35" t="s">
        <v>11203</v>
      </c>
      <c r="G35" t="s">
        <v>16</v>
      </c>
      <c r="H35" s="6">
        <v>44001.293738425928</v>
      </c>
      <c r="I35" s="6">
        <v>99713</v>
      </c>
      <c r="K35">
        <v>17255924</v>
      </c>
      <c r="L35">
        <v>216836</v>
      </c>
      <c r="N35">
        <v>7695</v>
      </c>
      <c r="O35" t="s">
        <v>13703</v>
      </c>
      <c r="P35" t="s">
        <v>13699</v>
      </c>
      <c r="Q35">
        <v>1291</v>
      </c>
      <c r="R35" t="s">
        <v>13700</v>
      </c>
      <c r="S35" t="s">
        <v>18</v>
      </c>
      <c r="T35">
        <v>77</v>
      </c>
      <c r="U35" s="6">
        <v>43885.654166666667</v>
      </c>
    </row>
    <row r="36" spans="1:21" x14ac:dyDescent="0.3">
      <c r="A36" t="str">
        <f>VLOOKUP(B36,Table2[],3,FALSE)</f>
        <v>Digital</v>
      </c>
      <c r="B36" t="str">
        <f>IF(ISNUMBER(FIND("QVC",R36)),"QVC",IFERROR(VLOOKUP(LEFT(I36,2),Table1[#All],2,FALSE),IF(OR(LEN(I36)=7,LEFT(I36,3)="SH1",LEFT(I36,2)="Vp",LEFT(I36,2)="GP"),"PMD.com",IF(LEN(I36)=15,"QVC","need manual check"))))</f>
        <v>Amazon</v>
      </c>
      <c r="C36">
        <f t="shared" si="1"/>
        <v>58040001</v>
      </c>
      <c r="D36">
        <f t="shared" si="2"/>
        <v>1</v>
      </c>
      <c r="E36" s="8" t="str">
        <f t="shared" ca="1" si="0"/>
        <v>shifted orders processed</v>
      </c>
      <c r="F36" t="s">
        <v>11203</v>
      </c>
      <c r="G36" t="s">
        <v>16</v>
      </c>
      <c r="H36" s="6">
        <v>44001.595532407409</v>
      </c>
      <c r="I36" s="6" t="s">
        <v>13704</v>
      </c>
      <c r="J36" t="s">
        <v>109</v>
      </c>
      <c r="K36">
        <v>17256560</v>
      </c>
      <c r="L36">
        <v>216923</v>
      </c>
      <c r="M36" t="s">
        <v>13705</v>
      </c>
      <c r="N36">
        <v>58040001</v>
      </c>
      <c r="O36" t="s">
        <v>54</v>
      </c>
      <c r="P36" t="s">
        <v>55</v>
      </c>
      <c r="Q36">
        <v>1</v>
      </c>
      <c r="R36" t="s">
        <v>13217</v>
      </c>
      <c r="S36" t="s">
        <v>18</v>
      </c>
      <c r="T36">
        <v>1</v>
      </c>
      <c r="U36" s="6">
        <v>44001.594444444447</v>
      </c>
    </row>
    <row r="37" spans="1:21" x14ac:dyDescent="0.3">
      <c r="A37" t="str">
        <f>VLOOKUP(B37,Table2[],3,FALSE)</f>
        <v>Digital</v>
      </c>
      <c r="B37" t="str">
        <f>IF(ISNUMBER(FIND("QVC",R37)),"QVC",IFERROR(VLOOKUP(LEFT(I37,2),Table1[#All],2,FALSE),IF(OR(LEN(I37)=7,LEFT(I37,3)="SH1",LEFT(I37,2)="Vp",LEFT(I37,2)="GP"),"PMD.com",IF(LEN(I37)=15,"QVC","need manual check"))))</f>
        <v>Amazon</v>
      </c>
      <c r="C37">
        <f t="shared" si="1"/>
        <v>53440001</v>
      </c>
      <c r="D37">
        <f t="shared" si="2"/>
        <v>1</v>
      </c>
      <c r="E37" s="8" t="str">
        <f t="shared" ca="1" si="0"/>
        <v>shifted orders processed</v>
      </c>
      <c r="F37" t="s">
        <v>11203</v>
      </c>
      <c r="G37" t="s">
        <v>16</v>
      </c>
      <c r="H37" s="6">
        <v>44001.595532407409</v>
      </c>
      <c r="I37" s="6" t="s">
        <v>13704</v>
      </c>
      <c r="J37" t="s">
        <v>109</v>
      </c>
      <c r="K37">
        <v>17256560</v>
      </c>
      <c r="L37">
        <v>216923</v>
      </c>
      <c r="M37" t="s">
        <v>13705</v>
      </c>
      <c r="N37">
        <v>53440001</v>
      </c>
      <c r="O37" t="s">
        <v>1240</v>
      </c>
      <c r="P37" t="s">
        <v>116</v>
      </c>
      <c r="Q37">
        <v>1</v>
      </c>
      <c r="R37" t="s">
        <v>13217</v>
      </c>
      <c r="S37" t="s">
        <v>18</v>
      </c>
      <c r="T37">
        <v>1</v>
      </c>
      <c r="U37" s="6">
        <v>44001.594444444447</v>
      </c>
    </row>
    <row r="38" spans="1:21" x14ac:dyDescent="0.3">
      <c r="A38" t="str">
        <f>VLOOKUP(B38,Table2[],3,FALSE)</f>
        <v>UK</v>
      </c>
      <c r="B38" t="str">
        <f>IF(ISNUMBER(FIND("QVC",R38)),"QVC",IFERROR(VLOOKUP(LEFT(I38,2),Table1[#All],2,FALSE),IF(OR(LEN(I38)=7,LEFT(I38,3)="SH1",LEFT(I38,2)="Vp",LEFT(I38,2)="GP"),"PMD.com",IF(LEN(I38)=15,"QVC","need manual check"))))</f>
        <v>UK</v>
      </c>
      <c r="C38">
        <f t="shared" si="1"/>
        <v>53198001</v>
      </c>
      <c r="D38">
        <f t="shared" si="2"/>
        <v>3996</v>
      </c>
      <c r="E38" s="8" t="str">
        <f t="shared" ca="1" si="0"/>
        <v>shifted orders processed</v>
      </c>
      <c r="F38" t="s">
        <v>11203</v>
      </c>
      <c r="G38" t="s">
        <v>16</v>
      </c>
      <c r="H38" s="6">
        <v>44005.16946759259</v>
      </c>
      <c r="I38" s="6" t="s">
        <v>13706</v>
      </c>
      <c r="J38" t="s">
        <v>13706</v>
      </c>
      <c r="K38">
        <v>17263344</v>
      </c>
      <c r="L38">
        <v>218511</v>
      </c>
      <c r="N38">
        <v>53198001</v>
      </c>
      <c r="O38" t="s">
        <v>13707</v>
      </c>
      <c r="P38" t="s">
        <v>13708</v>
      </c>
      <c r="Q38">
        <v>3996</v>
      </c>
      <c r="R38" t="s">
        <v>1330</v>
      </c>
      <c r="S38" t="s">
        <v>18</v>
      </c>
      <c r="T38">
        <v>3996</v>
      </c>
      <c r="U38" s="6">
        <v>44000.791666666664</v>
      </c>
    </row>
    <row r="39" spans="1:21" x14ac:dyDescent="0.3">
      <c r="A39" t="str">
        <f>VLOOKUP(B39,Table2[],3,FALSE)</f>
        <v>UK</v>
      </c>
      <c r="B39" t="str">
        <f>IF(ISNUMBER(FIND("QVC",R39)),"QVC",IFERROR(VLOOKUP(LEFT(I39,2),Table1[#All],2,FALSE),IF(OR(LEN(I39)=7,LEFT(I39,3)="SH1",LEFT(I39,2)="Vp",LEFT(I39,2)="GP"),"PMD.com",IF(LEN(I39)=15,"QVC","need manual check"))))</f>
        <v>UK</v>
      </c>
      <c r="C39">
        <f t="shared" si="1"/>
        <v>53450061</v>
      </c>
      <c r="D39">
        <f t="shared" si="2"/>
        <v>12000</v>
      </c>
      <c r="E39" s="8" t="str">
        <f t="shared" ca="1" si="0"/>
        <v>shifted orders processed</v>
      </c>
      <c r="F39" t="s">
        <v>11203</v>
      </c>
      <c r="G39" t="s">
        <v>16</v>
      </c>
      <c r="H39" s="6">
        <v>44005.16946759259</v>
      </c>
      <c r="I39" s="6" t="s">
        <v>13706</v>
      </c>
      <c r="J39" t="s">
        <v>13706</v>
      </c>
      <c r="K39">
        <v>17263344</v>
      </c>
      <c r="L39">
        <v>218511</v>
      </c>
      <c r="N39">
        <v>53450061</v>
      </c>
      <c r="O39" t="s">
        <v>13709</v>
      </c>
      <c r="P39" t="s">
        <v>13710</v>
      </c>
      <c r="Q39">
        <v>12000</v>
      </c>
      <c r="R39" t="s">
        <v>1330</v>
      </c>
      <c r="S39" t="s">
        <v>18</v>
      </c>
      <c r="T39">
        <v>12000</v>
      </c>
      <c r="U39" s="6">
        <v>44000.791666666664</v>
      </c>
    </row>
    <row r="40" spans="1:21" x14ac:dyDescent="0.3">
      <c r="A40" t="str">
        <f>VLOOKUP(B40,Table2[],3,FALSE)</f>
        <v>UK</v>
      </c>
      <c r="B40" t="str">
        <f>IF(ISNUMBER(FIND("QVC",R40)),"QVC",IFERROR(VLOOKUP(LEFT(I40,2),Table1[#All],2,FALSE),IF(OR(LEN(I40)=7,LEFT(I40,3)="SH1",LEFT(I40,2)="Vp",LEFT(I40,2)="GP"),"PMD.com",IF(LEN(I40)=15,"QVC","need manual check"))))</f>
        <v>UK</v>
      </c>
      <c r="C40">
        <f t="shared" si="1"/>
        <v>52460001</v>
      </c>
      <c r="D40">
        <f t="shared" si="2"/>
        <v>3890</v>
      </c>
      <c r="E40" s="8" t="str">
        <f t="shared" ca="1" si="0"/>
        <v>shifted orders processed</v>
      </c>
      <c r="F40" t="s">
        <v>11203</v>
      </c>
      <c r="G40" t="s">
        <v>16</v>
      </c>
      <c r="H40" s="6">
        <v>44005.16946759259</v>
      </c>
      <c r="I40" s="6" t="s">
        <v>13706</v>
      </c>
      <c r="J40" t="s">
        <v>13706</v>
      </c>
      <c r="K40">
        <v>17263344</v>
      </c>
      <c r="L40">
        <v>218511</v>
      </c>
      <c r="N40">
        <v>52460001</v>
      </c>
      <c r="O40" t="s">
        <v>13711</v>
      </c>
      <c r="P40" t="s">
        <v>76</v>
      </c>
      <c r="Q40">
        <v>3996</v>
      </c>
      <c r="R40" t="s">
        <v>1330</v>
      </c>
      <c r="S40" t="s">
        <v>18</v>
      </c>
      <c r="T40">
        <v>3890</v>
      </c>
      <c r="U40" s="6">
        <v>44000.791666666664</v>
      </c>
    </row>
    <row r="41" spans="1:21" x14ac:dyDescent="0.3">
      <c r="A41" t="str">
        <f>VLOOKUP(B41,Table2[],3,FALSE)</f>
        <v>UK</v>
      </c>
      <c r="B41" t="str">
        <f>IF(ISNUMBER(FIND("QVC",R41)),"QVC",IFERROR(VLOOKUP(LEFT(I41,2),Table1[#All],2,FALSE),IF(OR(LEN(I41)=7,LEFT(I41,3)="SH1",LEFT(I41,2)="Vp",LEFT(I41,2)="GP"),"PMD.com",IF(LEN(I41)=15,"QVC","need manual check"))))</f>
        <v>UK</v>
      </c>
      <c r="C41">
        <f t="shared" si="1"/>
        <v>52460001</v>
      </c>
      <c r="D41">
        <f t="shared" si="2"/>
        <v>106</v>
      </c>
      <c r="E41" s="8" t="str">
        <f t="shared" ca="1" si="0"/>
        <v>shifted orders processed</v>
      </c>
      <c r="F41" t="s">
        <v>11203</v>
      </c>
      <c r="G41" t="s">
        <v>16</v>
      </c>
      <c r="H41" s="6">
        <v>44005.16946759259</v>
      </c>
      <c r="I41" s="6" t="s">
        <v>13706</v>
      </c>
      <c r="J41" t="s">
        <v>13706</v>
      </c>
      <c r="K41">
        <v>17263344</v>
      </c>
      <c r="L41">
        <v>218511</v>
      </c>
      <c r="N41">
        <v>52460001</v>
      </c>
      <c r="O41" t="s">
        <v>1915</v>
      </c>
      <c r="P41" t="s">
        <v>76</v>
      </c>
      <c r="Q41">
        <v>3996</v>
      </c>
      <c r="R41" t="s">
        <v>1330</v>
      </c>
      <c r="S41" t="s">
        <v>18</v>
      </c>
      <c r="T41">
        <v>106</v>
      </c>
      <c r="U41" s="6">
        <v>44000.791666666664</v>
      </c>
    </row>
    <row r="42" spans="1:21" x14ac:dyDescent="0.3">
      <c r="A42" t="str">
        <f>VLOOKUP(B42,Table2[],3,FALSE)</f>
        <v>UK</v>
      </c>
      <c r="B42" t="str">
        <f>IF(ISNUMBER(FIND("QVC",R42)),"QVC",IFERROR(VLOOKUP(LEFT(I42,2),Table1[#All],2,FALSE),IF(OR(LEN(I42)=7,LEFT(I42,3)="SH1",LEFT(I42,2)="Vp",LEFT(I42,2)="GP"),"PMD.com",IF(LEN(I42)=15,"QVC","need manual check"))))</f>
        <v>UK</v>
      </c>
      <c r="C42">
        <f t="shared" si="1"/>
        <v>53488000</v>
      </c>
      <c r="D42">
        <f t="shared" si="2"/>
        <v>500</v>
      </c>
      <c r="E42" s="8" t="str">
        <f t="shared" ca="1" si="0"/>
        <v>shifted orders processed</v>
      </c>
      <c r="F42" t="s">
        <v>11203</v>
      </c>
      <c r="G42" t="s">
        <v>16</v>
      </c>
      <c r="H42" s="6">
        <v>44006.642731481479</v>
      </c>
      <c r="I42" s="6" t="s">
        <v>13712</v>
      </c>
      <c r="J42" t="s">
        <v>13712</v>
      </c>
      <c r="K42">
        <v>17265988</v>
      </c>
      <c r="L42">
        <v>218892</v>
      </c>
      <c r="N42">
        <v>53488000</v>
      </c>
      <c r="O42" t="s">
        <v>13713</v>
      </c>
      <c r="P42" t="s">
        <v>13714</v>
      </c>
      <c r="Q42">
        <v>500</v>
      </c>
      <c r="R42" t="s">
        <v>1330</v>
      </c>
      <c r="S42" t="s">
        <v>18</v>
      </c>
      <c r="T42">
        <v>500</v>
      </c>
      <c r="U42" s="6">
        <v>44000.791666666664</v>
      </c>
    </row>
    <row r="43" spans="1:21" x14ac:dyDescent="0.3">
      <c r="A43" t="str">
        <f>VLOOKUP(B43,Table2[],3,FALSE)</f>
        <v>UK</v>
      </c>
      <c r="B43" t="str">
        <f>IF(ISNUMBER(FIND("QVC",R43)),"QVC",IFERROR(VLOOKUP(LEFT(I43,2),Table1[#All],2,FALSE),IF(OR(LEN(I43)=7,LEFT(I43,3)="SH1",LEFT(I43,2)="Vp",LEFT(I43,2)="GP"),"PMD.com",IF(LEN(I43)=15,"QVC","need manual check"))))</f>
        <v>UK</v>
      </c>
      <c r="C43">
        <f t="shared" si="1"/>
        <v>53468000</v>
      </c>
      <c r="D43">
        <f t="shared" si="2"/>
        <v>500</v>
      </c>
      <c r="E43" s="8" t="str">
        <f t="shared" ca="1" si="0"/>
        <v>shifted orders processed</v>
      </c>
      <c r="F43" t="s">
        <v>11203</v>
      </c>
      <c r="G43" t="s">
        <v>16</v>
      </c>
      <c r="H43" s="6">
        <v>44006.642731481479</v>
      </c>
      <c r="I43" s="6" t="s">
        <v>13712</v>
      </c>
      <c r="J43" t="s">
        <v>13712</v>
      </c>
      <c r="K43">
        <v>17265988</v>
      </c>
      <c r="L43">
        <v>218892</v>
      </c>
      <c r="N43">
        <v>53468000</v>
      </c>
      <c r="O43" t="s">
        <v>13715</v>
      </c>
      <c r="P43" t="s">
        <v>13716</v>
      </c>
      <c r="Q43">
        <v>500</v>
      </c>
      <c r="R43" t="s">
        <v>1330</v>
      </c>
      <c r="S43" t="s">
        <v>18</v>
      </c>
      <c r="T43">
        <v>500</v>
      </c>
      <c r="U43" s="6">
        <v>44000.791666666664</v>
      </c>
    </row>
    <row r="44" spans="1:21" x14ac:dyDescent="0.3">
      <c r="A44" t="str">
        <f>VLOOKUP(B44,Table2[],3,FALSE)</f>
        <v>UK</v>
      </c>
      <c r="B44" t="str">
        <f>IF(ISNUMBER(FIND("QVC",R44)),"QVC",IFERROR(VLOOKUP(LEFT(I44,2),Table1[#All],2,FALSE),IF(OR(LEN(I44)=7,LEFT(I44,3)="SH1",LEFT(I44,2)="Vp",LEFT(I44,2)="GP"),"PMD.com",IF(LEN(I44)=15,"QVC","need manual check"))))</f>
        <v>UK</v>
      </c>
      <c r="C44">
        <f t="shared" si="1"/>
        <v>53478000</v>
      </c>
      <c r="D44">
        <f t="shared" si="2"/>
        <v>500</v>
      </c>
      <c r="E44" s="8" t="str">
        <f t="shared" ca="1" si="0"/>
        <v>shifted orders processed</v>
      </c>
      <c r="F44" t="s">
        <v>11203</v>
      </c>
      <c r="G44" t="s">
        <v>16</v>
      </c>
      <c r="H44" s="6">
        <v>44006.642731481479</v>
      </c>
      <c r="I44" s="6" t="s">
        <v>13712</v>
      </c>
      <c r="J44" t="s">
        <v>13712</v>
      </c>
      <c r="K44">
        <v>17265988</v>
      </c>
      <c r="L44">
        <v>218892</v>
      </c>
      <c r="N44">
        <v>53478000</v>
      </c>
      <c r="O44" t="s">
        <v>956</v>
      </c>
      <c r="P44" t="s">
        <v>13717</v>
      </c>
      <c r="Q44">
        <v>500</v>
      </c>
      <c r="R44" t="s">
        <v>1330</v>
      </c>
      <c r="S44" t="s">
        <v>18</v>
      </c>
      <c r="T44">
        <v>500</v>
      </c>
      <c r="U44" s="6">
        <v>44000.791666666664</v>
      </c>
    </row>
    <row r="45" spans="1:21" x14ac:dyDescent="0.3">
      <c r="A45" t="str">
        <f>VLOOKUP(B45,Table2[],3,FALSE)</f>
        <v>UK</v>
      </c>
      <c r="B45" t="str">
        <f>IF(ISNUMBER(FIND("QVC",R45)),"QVC",IFERROR(VLOOKUP(LEFT(I45,2),Table1[#All],2,FALSE),IF(OR(LEN(I45)=7,LEFT(I45,3)="SH1",LEFT(I45,2)="Vp",LEFT(I45,2)="GP"),"PMD.com",IF(LEN(I45)=15,"QVC","need manual check"))))</f>
        <v>UK</v>
      </c>
      <c r="C45">
        <f t="shared" si="1"/>
        <v>350251</v>
      </c>
      <c r="D45">
        <f t="shared" si="2"/>
        <v>500</v>
      </c>
      <c r="E45" s="8" t="str">
        <f t="shared" ca="1" si="0"/>
        <v>shifted orders processed</v>
      </c>
      <c r="F45" t="s">
        <v>11203</v>
      </c>
      <c r="G45" t="s">
        <v>16</v>
      </c>
      <c r="H45" s="6">
        <v>44006.642731481479</v>
      </c>
      <c r="I45" s="6" t="s">
        <v>13712</v>
      </c>
      <c r="J45" t="s">
        <v>13712</v>
      </c>
      <c r="K45">
        <v>17265988</v>
      </c>
      <c r="L45">
        <v>218892</v>
      </c>
      <c r="N45">
        <v>350251</v>
      </c>
      <c r="P45" t="s">
        <v>13718</v>
      </c>
      <c r="Q45">
        <v>500</v>
      </c>
      <c r="R45" t="s">
        <v>1330</v>
      </c>
      <c r="S45" t="s">
        <v>18</v>
      </c>
      <c r="T45">
        <v>500</v>
      </c>
      <c r="U45" s="6">
        <v>44000.791666666664</v>
      </c>
    </row>
    <row r="46" spans="1:21" x14ac:dyDescent="0.3">
      <c r="A46" t="str">
        <f>VLOOKUP(B46,Table2[],3,FALSE)</f>
        <v>UK</v>
      </c>
      <c r="B46" t="str">
        <f>IF(ISNUMBER(FIND("QVC",R46)),"QVC",IFERROR(VLOOKUP(LEFT(I46,2),Table1[#All],2,FALSE),IF(OR(LEN(I46)=7,LEFT(I46,3)="SH1",LEFT(I46,2)="Vp",LEFT(I46,2)="GP"),"PMD.com",IF(LEN(I46)=15,"QVC","need manual check"))))</f>
        <v>UK</v>
      </c>
      <c r="C46">
        <f t="shared" si="1"/>
        <v>651321</v>
      </c>
      <c r="D46">
        <f t="shared" si="2"/>
        <v>500</v>
      </c>
      <c r="E46" s="8" t="str">
        <f t="shared" ca="1" si="0"/>
        <v>shifted orders processed</v>
      </c>
      <c r="F46" t="s">
        <v>11203</v>
      </c>
      <c r="G46" t="s">
        <v>16</v>
      </c>
      <c r="H46" s="6">
        <v>44006.642731481479</v>
      </c>
      <c r="I46" s="6" t="s">
        <v>13712</v>
      </c>
      <c r="J46" t="s">
        <v>13712</v>
      </c>
      <c r="K46">
        <v>17265988</v>
      </c>
      <c r="L46">
        <v>218892</v>
      </c>
      <c r="N46">
        <v>651321</v>
      </c>
      <c r="P46" t="s">
        <v>13719</v>
      </c>
      <c r="Q46">
        <v>500</v>
      </c>
      <c r="R46" t="s">
        <v>1330</v>
      </c>
      <c r="S46" t="s">
        <v>18</v>
      </c>
      <c r="T46">
        <v>500</v>
      </c>
      <c r="U46" s="6">
        <v>44000.791666666664</v>
      </c>
    </row>
    <row r="47" spans="1:21" x14ac:dyDescent="0.3">
      <c r="A47" t="str">
        <f>VLOOKUP(B47,Table2[],3,FALSE)</f>
        <v>UK</v>
      </c>
      <c r="B47" t="str">
        <f>IF(ISNUMBER(FIND("QVC",R47)),"QVC",IFERROR(VLOOKUP(LEFT(I47,2),Table1[#All],2,FALSE),IF(OR(LEN(I47)=7,LEFT(I47,3)="SH1",LEFT(I47,2)="Vp",LEFT(I47,2)="GP"),"PMD.com",IF(LEN(I47)=15,"QVC","need manual check"))))</f>
        <v>UK</v>
      </c>
      <c r="C47">
        <f t="shared" si="1"/>
        <v>660421</v>
      </c>
      <c r="D47">
        <f t="shared" si="2"/>
        <v>500</v>
      </c>
      <c r="E47" s="8" t="str">
        <f t="shared" ca="1" si="0"/>
        <v>shifted orders processed</v>
      </c>
      <c r="F47" t="s">
        <v>11203</v>
      </c>
      <c r="G47" t="s">
        <v>16</v>
      </c>
      <c r="H47" s="6">
        <v>44006.642731481479</v>
      </c>
      <c r="I47" s="6" t="s">
        <v>13712</v>
      </c>
      <c r="J47" t="s">
        <v>13712</v>
      </c>
      <c r="K47">
        <v>17265988</v>
      </c>
      <c r="L47">
        <v>218892</v>
      </c>
      <c r="N47">
        <v>660421</v>
      </c>
      <c r="P47" t="s">
        <v>13720</v>
      </c>
      <c r="Q47">
        <v>500</v>
      </c>
      <c r="R47" t="s">
        <v>1330</v>
      </c>
      <c r="S47" t="s">
        <v>18</v>
      </c>
      <c r="T47">
        <v>500</v>
      </c>
      <c r="U47" s="6">
        <v>44000.791666666664</v>
      </c>
    </row>
    <row r="48" spans="1:21" x14ac:dyDescent="0.3">
      <c r="A48" t="str">
        <f>VLOOKUP(B48,Table2[],3,FALSE)</f>
        <v>UK</v>
      </c>
      <c r="B48" t="str">
        <f>IF(ISNUMBER(FIND("QVC",R48)),"QVC",IFERROR(VLOOKUP(LEFT(I48,2),Table1[#All],2,FALSE),IF(OR(LEN(I48)=7,LEFT(I48,3)="SH1",LEFT(I48,2)="Vp",LEFT(I48,2)="GP"),"PMD.com",IF(LEN(I48)=15,"QVC","need manual check"))))</f>
        <v>UK</v>
      </c>
      <c r="C48">
        <f t="shared" si="1"/>
        <v>560434</v>
      </c>
      <c r="D48">
        <f t="shared" si="2"/>
        <v>500</v>
      </c>
      <c r="E48" s="8" t="str">
        <f t="shared" ca="1" si="0"/>
        <v>shifted orders processed</v>
      </c>
      <c r="F48" t="s">
        <v>11203</v>
      </c>
      <c r="G48" t="s">
        <v>16</v>
      </c>
      <c r="H48" s="6">
        <v>44006.642731481479</v>
      </c>
      <c r="I48" s="6" t="s">
        <v>13712</v>
      </c>
      <c r="J48" t="s">
        <v>13712</v>
      </c>
      <c r="K48">
        <v>17265988</v>
      </c>
      <c r="L48">
        <v>218892</v>
      </c>
      <c r="N48">
        <v>560434</v>
      </c>
      <c r="P48" t="s">
        <v>13721</v>
      </c>
      <c r="Q48">
        <v>500</v>
      </c>
      <c r="R48" t="s">
        <v>1330</v>
      </c>
      <c r="S48" t="s">
        <v>18</v>
      </c>
      <c r="T48">
        <v>500</v>
      </c>
      <c r="U48" s="6">
        <v>44000.791666666664</v>
      </c>
    </row>
    <row r="49" spans="1:22" x14ac:dyDescent="0.3">
      <c r="A49" t="str">
        <f>VLOOKUP(B49,Table2[],3,FALSE)</f>
        <v>UK</v>
      </c>
      <c r="B49" t="str">
        <f>IF(ISNUMBER(FIND("QVC",R49)),"QVC",IFERROR(VLOOKUP(LEFT(I49,2),Table1[#All],2,FALSE),IF(OR(LEN(I49)=7,LEFT(I49,3)="SH1",LEFT(I49,2)="Vp",LEFT(I49,2)="GP"),"PMD.com",IF(LEN(I49)=15,"QVC","need manual check"))))</f>
        <v>UK</v>
      </c>
      <c r="C49">
        <f t="shared" si="1"/>
        <v>350039</v>
      </c>
      <c r="D49">
        <f t="shared" si="2"/>
        <v>500</v>
      </c>
      <c r="E49" s="8" t="str">
        <f t="shared" ca="1" si="0"/>
        <v>shifted orders processed</v>
      </c>
      <c r="F49" t="s">
        <v>11203</v>
      </c>
      <c r="G49" t="s">
        <v>16</v>
      </c>
      <c r="H49" s="6">
        <v>44006.642731481479</v>
      </c>
      <c r="I49" s="6" t="s">
        <v>13712</v>
      </c>
      <c r="J49" t="s">
        <v>13712</v>
      </c>
      <c r="K49">
        <v>17265988</v>
      </c>
      <c r="L49">
        <v>218892</v>
      </c>
      <c r="N49">
        <v>350039</v>
      </c>
      <c r="P49" t="s">
        <v>13722</v>
      </c>
      <c r="Q49">
        <v>500</v>
      </c>
      <c r="R49" t="s">
        <v>1330</v>
      </c>
      <c r="S49" t="s">
        <v>18</v>
      </c>
      <c r="T49">
        <v>500</v>
      </c>
      <c r="U49" s="6">
        <v>44000.791666666664</v>
      </c>
    </row>
    <row r="50" spans="1:22" x14ac:dyDescent="0.3">
      <c r="A50" t="str">
        <f>VLOOKUP(B50,Table2[],3,FALSE)</f>
        <v>Retail</v>
      </c>
      <c r="B50" t="str">
        <f>IF(ISNUMBER(FIND("QVC",R50)),"QVC",IFERROR(VLOOKUP(LEFT(I50,2),Table1[#All],2,FALSE),IF(OR(LEN(I50)=7,LEFT(I50,3)="SH1",LEFT(I50,2)="Vp",LEFT(I50,2)="GP"),"PMD.com",IF(LEN(I50)=15,"QVC","need manual check"))))</f>
        <v>Retail Accounts</v>
      </c>
      <c r="C50">
        <f t="shared" si="1"/>
        <v>53166001</v>
      </c>
      <c r="D50">
        <f t="shared" si="2"/>
        <v>12</v>
      </c>
      <c r="E50" s="8" t="str">
        <f t="shared" ca="1" si="0"/>
        <v>shifted orders processed</v>
      </c>
      <c r="F50" t="s">
        <v>11203</v>
      </c>
      <c r="G50" t="s">
        <v>16</v>
      </c>
      <c r="H50" s="6">
        <v>44006.659502314818</v>
      </c>
      <c r="I50" s="6" t="s">
        <v>13723</v>
      </c>
      <c r="J50" t="s">
        <v>109</v>
      </c>
      <c r="K50">
        <v>17266251</v>
      </c>
      <c r="L50">
        <v>218894</v>
      </c>
      <c r="M50">
        <v>300360674</v>
      </c>
      <c r="N50">
        <v>53166001</v>
      </c>
      <c r="O50" t="s">
        <v>1762</v>
      </c>
      <c r="P50" t="s">
        <v>1763</v>
      </c>
      <c r="Q50">
        <v>12</v>
      </c>
      <c r="R50" t="s">
        <v>824</v>
      </c>
      <c r="S50" t="s">
        <v>18</v>
      </c>
      <c r="T50">
        <v>12</v>
      </c>
      <c r="U50" s="6">
        <v>44006.65902777778</v>
      </c>
    </row>
    <row r="51" spans="1:22" x14ac:dyDescent="0.3">
      <c r="A51" t="str">
        <f>VLOOKUP(B51,Table2[],3,FALSE)</f>
        <v>Retail</v>
      </c>
      <c r="B51" t="str">
        <f>IF(ISNUMBER(FIND("QVC",R51)),"QVC",IFERROR(VLOOKUP(LEFT(I51,2),Table1[#All],2,FALSE),IF(OR(LEN(I51)=7,LEFT(I51,3)="SH1",LEFT(I51,2)="Vp",LEFT(I51,2)="GP"),"PMD.com",IF(LEN(I51)=15,"QVC","need manual check"))))</f>
        <v>Retail Accounts</v>
      </c>
      <c r="C51">
        <f t="shared" si="1"/>
        <v>51090061</v>
      </c>
      <c r="D51">
        <f t="shared" si="2"/>
        <v>18</v>
      </c>
      <c r="E51" s="8" t="str">
        <f t="shared" ca="1" si="0"/>
        <v>shifted orders processed</v>
      </c>
      <c r="F51" t="s">
        <v>11203</v>
      </c>
      <c r="G51" t="s">
        <v>16</v>
      </c>
      <c r="H51" s="6">
        <v>44006.659502314818</v>
      </c>
      <c r="I51" s="6" t="s">
        <v>13723</v>
      </c>
      <c r="J51" t="s">
        <v>109</v>
      </c>
      <c r="K51">
        <v>17266251</v>
      </c>
      <c r="L51">
        <v>218894</v>
      </c>
      <c r="M51">
        <v>300360674</v>
      </c>
      <c r="N51">
        <v>51090061</v>
      </c>
      <c r="O51" t="s">
        <v>1013</v>
      </c>
      <c r="P51" t="s">
        <v>122</v>
      </c>
      <c r="Q51">
        <v>18</v>
      </c>
      <c r="R51" t="s">
        <v>824</v>
      </c>
      <c r="S51" t="s">
        <v>18</v>
      </c>
      <c r="T51">
        <v>18</v>
      </c>
      <c r="U51" s="6">
        <v>44006.65902777778</v>
      </c>
    </row>
    <row r="52" spans="1:22" x14ac:dyDescent="0.3">
      <c r="A52" t="str">
        <f>VLOOKUP(B52,Table2[],3,FALSE)</f>
        <v>Retail</v>
      </c>
      <c r="B52" t="str">
        <f>IF(ISNUMBER(FIND("QVC",R52)),"QVC",IFERROR(VLOOKUP(LEFT(I52,2),Table1[#All],2,FALSE),IF(OR(LEN(I52)=7,LEFT(I52,3)="SH1",LEFT(I52,2)="Vp",LEFT(I52,2)="GP"),"PMD.com",IF(LEN(I52)=15,"QVC","need manual check"))))</f>
        <v>Retail Accounts</v>
      </c>
      <c r="C52">
        <f t="shared" si="1"/>
        <v>53986001</v>
      </c>
      <c r="D52">
        <f t="shared" si="2"/>
        <v>9</v>
      </c>
      <c r="E52" s="8" t="str">
        <f t="shared" ca="1" si="0"/>
        <v>shifted orders processed</v>
      </c>
      <c r="F52" t="s">
        <v>11203</v>
      </c>
      <c r="G52" t="s">
        <v>16</v>
      </c>
      <c r="H52" s="6">
        <v>44006.659502314818</v>
      </c>
      <c r="I52" s="6" t="s">
        <v>13723</v>
      </c>
      <c r="J52" t="s">
        <v>109</v>
      </c>
      <c r="K52">
        <v>17266251</v>
      </c>
      <c r="L52">
        <v>218894</v>
      </c>
      <c r="M52">
        <v>300360674</v>
      </c>
      <c r="N52">
        <v>53986001</v>
      </c>
      <c r="O52">
        <v>900</v>
      </c>
      <c r="P52" t="s">
        <v>825</v>
      </c>
      <c r="Q52">
        <v>12</v>
      </c>
      <c r="R52" t="s">
        <v>824</v>
      </c>
      <c r="S52" t="s">
        <v>18</v>
      </c>
      <c r="T52">
        <v>9</v>
      </c>
      <c r="U52" s="6">
        <v>44006.65902777778</v>
      </c>
    </row>
    <row r="53" spans="1:22" x14ac:dyDescent="0.3">
      <c r="A53" t="str">
        <f>VLOOKUP(B53,Table2[],3,FALSE)</f>
        <v>Retail</v>
      </c>
      <c r="B53" t="str">
        <f>IF(ISNUMBER(FIND("QVC",R53)),"QVC",IFERROR(VLOOKUP(LEFT(I53,2),Table1[#All],2,FALSE),IF(OR(LEN(I53)=7,LEFT(I53,3)="SH1",LEFT(I53,2)="Vp",LEFT(I53,2)="GP"),"PMD.com",IF(LEN(I53)=15,"QVC","need manual check"))))</f>
        <v>Retail Accounts</v>
      </c>
      <c r="C53">
        <f t="shared" si="1"/>
        <v>53986001</v>
      </c>
      <c r="D53">
        <f t="shared" si="2"/>
        <v>3</v>
      </c>
      <c r="E53" s="8" t="str">
        <f t="shared" ca="1" si="0"/>
        <v>shifted orders processed</v>
      </c>
      <c r="F53" t="s">
        <v>11203</v>
      </c>
      <c r="G53" t="s">
        <v>16</v>
      </c>
      <c r="H53" s="6">
        <v>44006.659502314818</v>
      </c>
      <c r="I53" s="6" t="s">
        <v>13723</v>
      </c>
      <c r="J53" t="s">
        <v>109</v>
      </c>
      <c r="K53">
        <v>17266251</v>
      </c>
      <c r="L53">
        <v>218894</v>
      </c>
      <c r="M53">
        <v>300360674</v>
      </c>
      <c r="N53">
        <v>53986001</v>
      </c>
      <c r="O53" t="s">
        <v>160</v>
      </c>
      <c r="P53" t="s">
        <v>825</v>
      </c>
      <c r="Q53">
        <v>12</v>
      </c>
      <c r="R53" t="s">
        <v>824</v>
      </c>
      <c r="S53" t="s">
        <v>18</v>
      </c>
      <c r="T53">
        <v>3</v>
      </c>
      <c r="U53" s="6">
        <v>44006.65902777778</v>
      </c>
    </row>
    <row r="54" spans="1:22" x14ac:dyDescent="0.3">
      <c r="A54" t="str">
        <f>VLOOKUP(B54,Table2[],3,FALSE)</f>
        <v>Retail</v>
      </c>
      <c r="B54" t="str">
        <f>IF(ISNUMBER(FIND("QVC",R54)),"QVC",IFERROR(VLOOKUP(LEFT(I54,2),Table1[#All],2,FALSE),IF(OR(LEN(I54)=7,LEFT(I54,3)="SH1",LEFT(I54,2)="Vp",LEFT(I54,2)="GP"),"PMD.com",IF(LEN(I54)=15,"QVC","need manual check"))))</f>
        <v>Retail Accounts</v>
      </c>
      <c r="C54">
        <f t="shared" si="1"/>
        <v>552101</v>
      </c>
      <c r="D54">
        <f t="shared" si="2"/>
        <v>6</v>
      </c>
      <c r="E54" s="8" t="str">
        <f t="shared" ca="1" si="0"/>
        <v>shifted orders processed</v>
      </c>
      <c r="F54" t="s">
        <v>11203</v>
      </c>
      <c r="G54" t="s">
        <v>16</v>
      </c>
      <c r="H54" s="6">
        <v>44006.659502314818</v>
      </c>
      <c r="I54" s="6" t="s">
        <v>13723</v>
      </c>
      <c r="J54" t="s">
        <v>109</v>
      </c>
      <c r="K54">
        <v>17266251</v>
      </c>
      <c r="L54">
        <v>218894</v>
      </c>
      <c r="M54">
        <v>300360674</v>
      </c>
      <c r="N54">
        <v>552101</v>
      </c>
      <c r="O54" t="s">
        <v>166</v>
      </c>
      <c r="P54" t="s">
        <v>167</v>
      </c>
      <c r="Q54">
        <v>6</v>
      </c>
      <c r="R54" t="s">
        <v>824</v>
      </c>
      <c r="S54" t="s">
        <v>18</v>
      </c>
      <c r="T54">
        <v>6</v>
      </c>
      <c r="U54" s="6">
        <v>44006.65902777778</v>
      </c>
    </row>
    <row r="55" spans="1:22" x14ac:dyDescent="0.3">
      <c r="A55" t="str">
        <f>VLOOKUP(B55,Table2[],3,FALSE)</f>
        <v>Retail</v>
      </c>
      <c r="B55" t="str">
        <f>IF(ISNUMBER(FIND("QVC",R55)),"QVC",IFERROR(VLOOKUP(LEFT(I55,2),Table1[#All],2,FALSE),IF(OR(LEN(I55)=7,LEFT(I55,3)="SH1",LEFT(I55,2)="Vp",LEFT(I55,2)="GP"),"PMD.com",IF(LEN(I55)=15,"QVC","need manual check"))))</f>
        <v>Retail Accounts</v>
      </c>
      <c r="C55">
        <f t="shared" si="1"/>
        <v>5356</v>
      </c>
      <c r="D55">
        <f t="shared" si="2"/>
        <v>7</v>
      </c>
      <c r="E55" s="8" t="str">
        <f t="shared" ca="1" si="0"/>
        <v>shifted orders processed</v>
      </c>
      <c r="F55" t="s">
        <v>11203</v>
      </c>
      <c r="G55" t="s">
        <v>16</v>
      </c>
      <c r="H55" s="6">
        <v>44006.659502314818</v>
      </c>
      <c r="I55" s="6" t="s">
        <v>13723</v>
      </c>
      <c r="J55" t="s">
        <v>109</v>
      </c>
      <c r="K55">
        <v>17266251</v>
      </c>
      <c r="L55">
        <v>218894</v>
      </c>
      <c r="M55">
        <v>300360674</v>
      </c>
      <c r="N55">
        <v>5356</v>
      </c>
      <c r="O55" t="s">
        <v>747</v>
      </c>
      <c r="P55" t="s">
        <v>118</v>
      </c>
      <c r="Q55">
        <v>7</v>
      </c>
      <c r="R55" t="s">
        <v>824</v>
      </c>
      <c r="S55" t="s">
        <v>18</v>
      </c>
      <c r="T55">
        <v>7</v>
      </c>
      <c r="U55" s="6">
        <v>44006.65902777778</v>
      </c>
    </row>
    <row r="56" spans="1:22" x14ac:dyDescent="0.3">
      <c r="A56" t="str">
        <f>VLOOKUP(B56,Table2[],3,FALSE)</f>
        <v>Retail</v>
      </c>
      <c r="B56" t="str">
        <f>IF(ISNUMBER(FIND("QVC",R56)),"QVC",IFERROR(VLOOKUP(LEFT(I56,2),Table1[#All],2,FALSE),IF(OR(LEN(I56)=7,LEFT(I56,3)="SH1",LEFT(I56,2)="Vp",LEFT(I56,2)="GP"),"PMD.com",IF(LEN(I56)=15,"QVC","need manual check"))))</f>
        <v>Retail Accounts</v>
      </c>
      <c r="C56">
        <f t="shared" si="1"/>
        <v>5358</v>
      </c>
      <c r="D56">
        <f t="shared" si="2"/>
        <v>6</v>
      </c>
      <c r="E56" s="8" t="str">
        <f t="shared" ca="1" si="0"/>
        <v>shifted orders processed</v>
      </c>
      <c r="F56" t="s">
        <v>11203</v>
      </c>
      <c r="G56" t="s">
        <v>16</v>
      </c>
      <c r="H56" s="6">
        <v>44006.659502314818</v>
      </c>
      <c r="I56" s="6" t="s">
        <v>13723</v>
      </c>
      <c r="J56" t="s">
        <v>109</v>
      </c>
      <c r="K56">
        <v>17266251</v>
      </c>
      <c r="L56">
        <v>218894</v>
      </c>
      <c r="M56">
        <v>300360674</v>
      </c>
      <c r="N56">
        <v>5358</v>
      </c>
      <c r="O56" t="s">
        <v>1734</v>
      </c>
      <c r="P56" t="s">
        <v>73</v>
      </c>
      <c r="Q56">
        <v>6</v>
      </c>
      <c r="R56" t="s">
        <v>824</v>
      </c>
      <c r="S56" t="s">
        <v>18</v>
      </c>
      <c r="T56">
        <v>6</v>
      </c>
      <c r="U56" s="6">
        <v>44006.65902777778</v>
      </c>
    </row>
    <row r="57" spans="1:22" x14ac:dyDescent="0.3">
      <c r="A57" t="str">
        <f>VLOOKUP(B57,Table2[],3,FALSE)</f>
        <v>Digital</v>
      </c>
      <c r="B57" t="str">
        <f>IF(ISNUMBER(FIND("QVC",R57)),"QVC",IFERROR(VLOOKUP(LEFT(I57,2),Table1[#All],2,FALSE),IF(OR(LEN(I57)=7,LEFT(I57,3)="SH1",LEFT(I57,2)="Vp",LEFT(I57,2)="GP"),"PMD.com",IF(LEN(I57)=15,"QVC","need manual check"))))</f>
        <v>PMD.com</v>
      </c>
      <c r="C57">
        <f t="shared" si="1"/>
        <v>52460001</v>
      </c>
      <c r="D57">
        <f t="shared" si="2"/>
        <v>1</v>
      </c>
      <c r="E57" s="8" t="str">
        <f t="shared" ca="1" si="0"/>
        <v>shifted orders processed</v>
      </c>
      <c r="F57" t="s">
        <v>11203</v>
      </c>
      <c r="G57" t="s">
        <v>16</v>
      </c>
      <c r="H57" s="6">
        <v>44007.335856481484</v>
      </c>
      <c r="I57" s="6" t="s">
        <v>13724</v>
      </c>
      <c r="J57" t="s">
        <v>13725</v>
      </c>
      <c r="K57">
        <v>17267176</v>
      </c>
      <c r="L57">
        <v>219158</v>
      </c>
      <c r="N57">
        <v>52460001</v>
      </c>
      <c r="O57" t="s">
        <v>1915</v>
      </c>
      <c r="P57" t="s">
        <v>76</v>
      </c>
      <c r="Q57">
        <v>1</v>
      </c>
      <c r="R57" t="s">
        <v>13726</v>
      </c>
      <c r="S57" t="s">
        <v>37</v>
      </c>
      <c r="T57">
        <v>1</v>
      </c>
      <c r="U57" s="6">
        <v>44007.295497685183</v>
      </c>
      <c r="V57" t="s">
        <v>33</v>
      </c>
    </row>
    <row r="58" spans="1:22" x14ac:dyDescent="0.3">
      <c r="A58" t="str">
        <f>VLOOKUP(B58,Table2[],3,FALSE)</f>
        <v>Digital</v>
      </c>
      <c r="B58" t="str">
        <f>IF(ISNUMBER(FIND("QVC",R58)),"QVC",IFERROR(VLOOKUP(LEFT(I58,2),Table1[#All],2,FALSE),IF(OR(LEN(I58)=7,LEFT(I58,3)="SH1",LEFT(I58,2)="Vp",LEFT(I58,2)="GP"),"PMD.com",IF(LEN(I58)=15,"QVC","need manual check"))))</f>
        <v>PMD.com</v>
      </c>
      <c r="C58">
        <f t="shared" si="1"/>
        <v>5342</v>
      </c>
      <c r="D58">
        <f t="shared" si="2"/>
        <v>1</v>
      </c>
      <c r="E58" s="8" t="str">
        <f t="shared" ca="1" si="0"/>
        <v>shifted orders processed</v>
      </c>
      <c r="F58" t="s">
        <v>11203</v>
      </c>
      <c r="G58" t="s">
        <v>16</v>
      </c>
      <c r="H58" s="6">
        <v>44007.335856481484</v>
      </c>
      <c r="I58" s="6" t="s">
        <v>13727</v>
      </c>
      <c r="J58" t="s">
        <v>13728</v>
      </c>
      <c r="K58">
        <v>17267177</v>
      </c>
      <c r="L58">
        <v>219159</v>
      </c>
      <c r="N58">
        <v>5342</v>
      </c>
      <c r="O58" t="s">
        <v>1867</v>
      </c>
      <c r="P58" t="s">
        <v>149</v>
      </c>
      <c r="Q58">
        <v>1</v>
      </c>
      <c r="R58" t="s">
        <v>13729</v>
      </c>
      <c r="S58" t="s">
        <v>37</v>
      </c>
      <c r="T58">
        <v>1</v>
      </c>
      <c r="U58" s="6">
        <v>44007.29546296296</v>
      </c>
      <c r="V58" t="s">
        <v>33</v>
      </c>
    </row>
    <row r="59" spans="1:22" x14ac:dyDescent="0.3">
      <c r="A59" t="str">
        <f>VLOOKUP(B59,Table2[],3,FALSE)</f>
        <v>Digital</v>
      </c>
      <c r="B59" t="str">
        <f>IF(ISNUMBER(FIND("QVC",R59)),"QVC",IFERROR(VLOOKUP(LEFT(I59,2),Table1[#All],2,FALSE),IF(OR(LEN(I59)=7,LEFT(I59,3)="SH1",LEFT(I59,2)="Vp",LEFT(I59,2)="GP"),"PMD.com",IF(LEN(I59)=15,"QVC","need manual check"))))</f>
        <v>PMD.com</v>
      </c>
      <c r="C59">
        <f t="shared" si="1"/>
        <v>53160001</v>
      </c>
      <c r="D59">
        <f t="shared" si="2"/>
        <v>1</v>
      </c>
      <c r="E59" s="8" t="str">
        <f t="shared" ca="1" si="0"/>
        <v>shifted orders processed</v>
      </c>
      <c r="F59" t="s">
        <v>11203</v>
      </c>
      <c r="G59" t="s">
        <v>16</v>
      </c>
      <c r="H59" s="6">
        <v>44007.335868055554</v>
      </c>
      <c r="I59" s="6" t="s">
        <v>13730</v>
      </c>
      <c r="J59" t="s">
        <v>13731</v>
      </c>
      <c r="K59">
        <v>17267179</v>
      </c>
      <c r="L59">
        <v>219161</v>
      </c>
      <c r="N59">
        <v>53160001</v>
      </c>
      <c r="O59" t="s">
        <v>1895</v>
      </c>
      <c r="P59" t="s">
        <v>119</v>
      </c>
      <c r="Q59">
        <v>1</v>
      </c>
      <c r="R59" t="s">
        <v>13732</v>
      </c>
      <c r="S59" t="s">
        <v>37</v>
      </c>
      <c r="T59">
        <v>1</v>
      </c>
      <c r="U59" s="6">
        <v>44007.295381944445</v>
      </c>
      <c r="V59" t="s">
        <v>33</v>
      </c>
    </row>
    <row r="60" spans="1:22" x14ac:dyDescent="0.3">
      <c r="A60" t="str">
        <f>VLOOKUP(B60,Table2[],3,FALSE)</f>
        <v>Digital</v>
      </c>
      <c r="B60" t="str">
        <f>IF(ISNUMBER(FIND("QVC",R60)),"QVC",IFERROR(VLOOKUP(LEFT(I60,2),Table1[#All],2,FALSE),IF(OR(LEN(I60)=7,LEFT(I60,3)="SH1",LEFT(I60,2)="Vp",LEFT(I60,2)="GP"),"PMD.com",IF(LEN(I60)=15,"QVC","need manual check"))))</f>
        <v>PMD.com</v>
      </c>
      <c r="C60">
        <f t="shared" si="1"/>
        <v>5341</v>
      </c>
      <c r="D60">
        <f t="shared" si="2"/>
        <v>1</v>
      </c>
      <c r="E60" s="8" t="str">
        <f t="shared" ca="1" si="0"/>
        <v>shifted orders processed</v>
      </c>
      <c r="F60" t="s">
        <v>11203</v>
      </c>
      <c r="G60" t="s">
        <v>16</v>
      </c>
      <c r="H60" s="6">
        <v>44007.335868055554</v>
      </c>
      <c r="I60" s="6" t="s">
        <v>13730</v>
      </c>
      <c r="J60" t="s">
        <v>13731</v>
      </c>
      <c r="K60">
        <v>17267179</v>
      </c>
      <c r="L60">
        <v>219161</v>
      </c>
      <c r="N60">
        <v>5341</v>
      </c>
      <c r="O60" t="s">
        <v>1948</v>
      </c>
      <c r="P60" t="s">
        <v>82</v>
      </c>
      <c r="Q60">
        <v>1</v>
      </c>
      <c r="R60" t="s">
        <v>13732</v>
      </c>
      <c r="S60" t="s">
        <v>37</v>
      </c>
      <c r="T60">
        <v>1</v>
      </c>
      <c r="U60" s="6">
        <v>44007.295381944445</v>
      </c>
      <c r="V60" t="s">
        <v>33</v>
      </c>
    </row>
    <row r="61" spans="1:22" x14ac:dyDescent="0.3">
      <c r="A61" t="str">
        <f>VLOOKUP(B61,Table2[],3,FALSE)</f>
        <v>Digital</v>
      </c>
      <c r="B61" t="str">
        <f>IF(ISNUMBER(FIND("QVC",R61)),"QVC",IFERROR(VLOOKUP(LEFT(I61,2),Table1[#All],2,FALSE),IF(OR(LEN(I61)=7,LEFT(I61,3)="SH1",LEFT(I61,2)="Vp",LEFT(I61,2)="GP"),"PMD.com",IF(LEN(I61)=15,"QVC","need manual check"))))</f>
        <v>PMD.com</v>
      </c>
      <c r="C61">
        <f t="shared" si="1"/>
        <v>51090001</v>
      </c>
      <c r="D61">
        <f t="shared" si="2"/>
        <v>1</v>
      </c>
      <c r="E61" s="8" t="str">
        <f t="shared" ca="1" si="0"/>
        <v>shifted orders processed</v>
      </c>
      <c r="F61" t="s">
        <v>11203</v>
      </c>
      <c r="G61" t="s">
        <v>16</v>
      </c>
      <c r="H61" s="6">
        <v>44007.335868055554</v>
      </c>
      <c r="I61" s="6" t="s">
        <v>13730</v>
      </c>
      <c r="J61" t="s">
        <v>13731</v>
      </c>
      <c r="K61">
        <v>17267179</v>
      </c>
      <c r="L61">
        <v>219161</v>
      </c>
      <c r="N61">
        <v>51090001</v>
      </c>
      <c r="O61" t="s">
        <v>1947</v>
      </c>
      <c r="P61" t="s">
        <v>60</v>
      </c>
      <c r="Q61">
        <v>1</v>
      </c>
      <c r="R61" t="s">
        <v>13732</v>
      </c>
      <c r="S61" t="s">
        <v>37</v>
      </c>
      <c r="T61">
        <v>1</v>
      </c>
      <c r="U61" s="6">
        <v>44007.295381944445</v>
      </c>
      <c r="V61" t="s">
        <v>33</v>
      </c>
    </row>
    <row r="62" spans="1:22" x14ac:dyDescent="0.3">
      <c r="A62" t="str">
        <f>VLOOKUP(B62,Table2[],3,FALSE)</f>
        <v>Digital</v>
      </c>
      <c r="B62" t="str">
        <f>IF(ISNUMBER(FIND("QVC",R62)),"QVC",IFERROR(VLOOKUP(LEFT(I62,2),Table1[#All],2,FALSE),IF(OR(LEN(I62)=7,LEFT(I62,3)="SH1",LEFT(I62,2)="Vp",LEFT(I62,2)="GP"),"PMD.com",IF(LEN(I62)=15,"QVC","need manual check"))))</f>
        <v>PMD.com</v>
      </c>
      <c r="C62">
        <f t="shared" si="1"/>
        <v>52430001</v>
      </c>
      <c r="D62">
        <f t="shared" si="2"/>
        <v>1</v>
      </c>
      <c r="E62" s="8" t="str">
        <f t="shared" ca="1" si="0"/>
        <v>shifted orders processed</v>
      </c>
      <c r="F62" t="s">
        <v>11203</v>
      </c>
      <c r="G62" t="s">
        <v>16</v>
      </c>
      <c r="H62" s="6">
        <v>44007.335868055554</v>
      </c>
      <c r="I62" s="6" t="s">
        <v>13730</v>
      </c>
      <c r="J62" t="s">
        <v>13731</v>
      </c>
      <c r="K62">
        <v>17267179</v>
      </c>
      <c r="L62">
        <v>219161</v>
      </c>
      <c r="N62">
        <v>52430001</v>
      </c>
      <c r="O62" t="s">
        <v>927</v>
      </c>
      <c r="P62" t="s">
        <v>75</v>
      </c>
      <c r="Q62">
        <v>1</v>
      </c>
      <c r="R62" t="s">
        <v>13732</v>
      </c>
      <c r="S62" t="s">
        <v>37</v>
      </c>
      <c r="T62">
        <v>1</v>
      </c>
      <c r="U62" s="6">
        <v>44007.295381944445</v>
      </c>
      <c r="V62" t="s">
        <v>33</v>
      </c>
    </row>
    <row r="63" spans="1:22" x14ac:dyDescent="0.3">
      <c r="A63" t="str">
        <f>VLOOKUP(B63,Table2[],3,FALSE)</f>
        <v>Digital</v>
      </c>
      <c r="B63" t="str">
        <f>IF(ISNUMBER(FIND("QVC",R63)),"QVC",IFERROR(VLOOKUP(LEFT(I63,2),Table1[#All],2,FALSE),IF(OR(LEN(I63)=7,LEFT(I63,3)="SH1",LEFT(I63,2)="Vp",LEFT(I63,2)="GP"),"PMD.com",IF(LEN(I63)=15,"QVC","need manual check"))))</f>
        <v>PMD.com</v>
      </c>
      <c r="C63">
        <f t="shared" si="1"/>
        <v>53440001</v>
      </c>
      <c r="D63">
        <f t="shared" si="2"/>
        <v>1</v>
      </c>
      <c r="E63" s="8" t="str">
        <f t="shared" ca="1" si="0"/>
        <v>shifted orders processed</v>
      </c>
      <c r="F63" t="s">
        <v>11203</v>
      </c>
      <c r="G63" t="s">
        <v>16</v>
      </c>
      <c r="H63" s="6">
        <v>44007.3359375</v>
      </c>
      <c r="I63" s="6" t="s">
        <v>13733</v>
      </c>
      <c r="J63" t="s">
        <v>13734</v>
      </c>
      <c r="K63">
        <v>17267180</v>
      </c>
      <c r="L63">
        <v>219162</v>
      </c>
      <c r="N63">
        <v>53440001</v>
      </c>
      <c r="O63" t="s">
        <v>1240</v>
      </c>
      <c r="P63" t="s">
        <v>116</v>
      </c>
      <c r="Q63">
        <v>1</v>
      </c>
      <c r="R63" t="s">
        <v>13735</v>
      </c>
      <c r="S63" t="s">
        <v>37</v>
      </c>
      <c r="T63">
        <v>1</v>
      </c>
      <c r="U63" s="6">
        <v>44007.295335648145</v>
      </c>
      <c r="V63" t="s">
        <v>33</v>
      </c>
    </row>
    <row r="64" spans="1:22" x14ac:dyDescent="0.3">
      <c r="A64" t="str">
        <f>VLOOKUP(B64,Table2[],3,FALSE)</f>
        <v>Digital</v>
      </c>
      <c r="B64" t="str">
        <f>IF(ISNUMBER(FIND("QVC",R64)),"QVC",IFERROR(VLOOKUP(LEFT(I64,2),Table1[#All],2,FALSE),IF(OR(LEN(I64)=7,LEFT(I64,3)="SH1",LEFT(I64,2)="Vp",LEFT(I64,2)="GP"),"PMD.com",IF(LEN(I64)=15,"QVC","need manual check"))))</f>
        <v>PMD.com</v>
      </c>
      <c r="C64">
        <f t="shared" si="1"/>
        <v>5358</v>
      </c>
      <c r="D64">
        <f t="shared" si="2"/>
        <v>1</v>
      </c>
      <c r="E64" s="8" t="str">
        <f t="shared" ca="1" si="0"/>
        <v>shifted orders processed</v>
      </c>
      <c r="F64" t="s">
        <v>11203</v>
      </c>
      <c r="G64" t="s">
        <v>16</v>
      </c>
      <c r="H64" s="6">
        <v>44007.3359375</v>
      </c>
      <c r="I64" s="6" t="s">
        <v>13736</v>
      </c>
      <c r="J64" t="s">
        <v>13737</v>
      </c>
      <c r="K64">
        <v>17267181</v>
      </c>
      <c r="L64">
        <v>219163</v>
      </c>
      <c r="N64">
        <v>5358</v>
      </c>
      <c r="O64" t="s">
        <v>1734</v>
      </c>
      <c r="P64" t="s">
        <v>73</v>
      </c>
      <c r="Q64">
        <v>1</v>
      </c>
      <c r="R64" t="s">
        <v>13738</v>
      </c>
      <c r="S64" t="s">
        <v>37</v>
      </c>
      <c r="T64">
        <v>1</v>
      </c>
      <c r="U64" s="6">
        <v>44007.295289351852</v>
      </c>
      <c r="V64" t="s">
        <v>33</v>
      </c>
    </row>
    <row r="65" spans="1:22" x14ac:dyDescent="0.3">
      <c r="A65" t="str">
        <f>VLOOKUP(B65,Table2[],3,FALSE)</f>
        <v>Digital</v>
      </c>
      <c r="B65" t="str">
        <f>IF(ISNUMBER(FIND("QVC",R65)),"QVC",IFERROR(VLOOKUP(LEFT(I65,2),Table1[#All],2,FALSE),IF(OR(LEN(I65)=7,LEFT(I65,3)="SH1",LEFT(I65,2)="Vp",LEFT(I65,2)="GP"),"PMD.com",IF(LEN(I65)=15,"QVC","need manual check"))))</f>
        <v>PMD.com</v>
      </c>
      <c r="C65">
        <f t="shared" si="1"/>
        <v>5341</v>
      </c>
      <c r="D65">
        <f t="shared" si="2"/>
        <v>1</v>
      </c>
      <c r="E65" s="8" t="str">
        <f t="shared" ca="1" si="0"/>
        <v>shifted orders processed</v>
      </c>
      <c r="F65" t="s">
        <v>11203</v>
      </c>
      <c r="G65" t="s">
        <v>16</v>
      </c>
      <c r="H65" s="6">
        <v>44007.3359375</v>
      </c>
      <c r="I65" s="6" t="s">
        <v>13736</v>
      </c>
      <c r="J65" t="s">
        <v>13737</v>
      </c>
      <c r="K65">
        <v>17267181</v>
      </c>
      <c r="L65">
        <v>219163</v>
      </c>
      <c r="N65">
        <v>5341</v>
      </c>
      <c r="O65" t="s">
        <v>1948</v>
      </c>
      <c r="P65" t="s">
        <v>82</v>
      </c>
      <c r="Q65">
        <v>1</v>
      </c>
      <c r="R65" t="s">
        <v>13738</v>
      </c>
      <c r="S65" t="s">
        <v>37</v>
      </c>
      <c r="T65">
        <v>1</v>
      </c>
      <c r="U65" s="6">
        <v>44007.295289351852</v>
      </c>
      <c r="V65" t="s">
        <v>33</v>
      </c>
    </row>
    <row r="66" spans="1:22" x14ac:dyDescent="0.3">
      <c r="A66" t="str">
        <f>VLOOKUP(B66,Table2[],3,FALSE)</f>
        <v>Digital</v>
      </c>
      <c r="B66" t="str">
        <f>IF(ISNUMBER(FIND("QVC",R66)),"QVC",IFERROR(VLOOKUP(LEFT(I66,2),Table1[#All],2,FALSE),IF(OR(LEN(I66)=7,LEFT(I66,3)="SH1",LEFT(I66,2)="Vp",LEFT(I66,2)="GP"),"PMD.com",IF(LEN(I66)=15,"QVC","need manual check"))))</f>
        <v>PMD.com</v>
      </c>
      <c r="C66">
        <f t="shared" si="1"/>
        <v>52460001</v>
      </c>
      <c r="D66">
        <f t="shared" si="2"/>
        <v>1</v>
      </c>
      <c r="E66" s="8" t="str">
        <f t="shared" ca="1" si="0"/>
        <v>shifted orders processed</v>
      </c>
      <c r="F66" t="s">
        <v>11203</v>
      </c>
      <c r="G66" t="s">
        <v>16</v>
      </c>
      <c r="H66" s="6">
        <v>44007.3359375</v>
      </c>
      <c r="I66" s="6" t="s">
        <v>13736</v>
      </c>
      <c r="J66" t="s">
        <v>13737</v>
      </c>
      <c r="K66">
        <v>17267181</v>
      </c>
      <c r="L66">
        <v>219163</v>
      </c>
      <c r="N66">
        <v>52460001</v>
      </c>
      <c r="O66" t="s">
        <v>1915</v>
      </c>
      <c r="P66" t="s">
        <v>76</v>
      </c>
      <c r="Q66">
        <v>1</v>
      </c>
      <c r="R66" t="s">
        <v>13738</v>
      </c>
      <c r="S66" t="s">
        <v>37</v>
      </c>
      <c r="T66">
        <v>1</v>
      </c>
      <c r="U66" s="6">
        <v>44007.295289351852</v>
      </c>
      <c r="V66" t="s">
        <v>33</v>
      </c>
    </row>
    <row r="67" spans="1:22" x14ac:dyDescent="0.3">
      <c r="A67" t="str">
        <f>VLOOKUP(B67,Table2[],3,FALSE)</f>
        <v>Digital</v>
      </c>
      <c r="B67" t="str">
        <f>IF(ISNUMBER(FIND("QVC",R67)),"QVC",IFERROR(VLOOKUP(LEFT(I67,2),Table1[#All],2,FALSE),IF(OR(LEN(I67)=7,LEFT(I67,3)="SH1",LEFT(I67,2)="Vp",LEFT(I67,2)="GP"),"PMD.com",IF(LEN(I67)=15,"QVC","need manual check"))))</f>
        <v>PMD.com</v>
      </c>
      <c r="C67">
        <f t="shared" si="1"/>
        <v>53160001</v>
      </c>
      <c r="D67">
        <f t="shared" si="2"/>
        <v>1</v>
      </c>
      <c r="E67" s="8" t="str">
        <f t="shared" ref="E67:E130" ca="1" si="3">IF(MONTH(TODAY())-MONTH(U67)&gt;0,"shifted orders processed", "MTD orders processed")</f>
        <v>shifted orders processed</v>
      </c>
      <c r="F67" t="s">
        <v>11203</v>
      </c>
      <c r="G67" t="s">
        <v>16</v>
      </c>
      <c r="H67" s="6">
        <v>44007.3359375</v>
      </c>
      <c r="I67" s="6" t="s">
        <v>13739</v>
      </c>
      <c r="J67" t="s">
        <v>13740</v>
      </c>
      <c r="K67">
        <v>17267182</v>
      </c>
      <c r="L67">
        <v>219164</v>
      </c>
      <c r="N67">
        <v>53160001</v>
      </c>
      <c r="O67" t="s">
        <v>1895</v>
      </c>
      <c r="P67" t="s">
        <v>119</v>
      </c>
      <c r="Q67">
        <v>1</v>
      </c>
      <c r="R67" t="s">
        <v>13741</v>
      </c>
      <c r="S67" t="s">
        <v>37</v>
      </c>
      <c r="T67">
        <v>1</v>
      </c>
      <c r="U67" s="6">
        <v>44007.295231481483</v>
      </c>
      <c r="V67" t="s">
        <v>33</v>
      </c>
    </row>
    <row r="68" spans="1:22" x14ac:dyDescent="0.3">
      <c r="A68" t="str">
        <f>VLOOKUP(B68,Table2[],3,FALSE)</f>
        <v>Digital</v>
      </c>
      <c r="B68" t="str">
        <f>IF(ISNUMBER(FIND("QVC",R68)),"QVC",IFERROR(VLOOKUP(LEFT(I68,2),Table1[#All],2,FALSE),IF(OR(LEN(I68)=7,LEFT(I68,3)="SH1",LEFT(I68,2)="Vp",LEFT(I68,2)="GP"),"PMD.com",IF(LEN(I68)=15,"QVC","need manual check"))))</f>
        <v>PMD.com</v>
      </c>
      <c r="C68">
        <f t="shared" ref="C68:C131" si="4">N68</f>
        <v>5341</v>
      </c>
      <c r="D68">
        <f t="shared" ref="D68:D131" si="5">T68</f>
        <v>1</v>
      </c>
      <c r="E68" s="8" t="str">
        <f t="shared" ca="1" si="3"/>
        <v>shifted orders processed</v>
      </c>
      <c r="F68" t="s">
        <v>11203</v>
      </c>
      <c r="G68" t="s">
        <v>16</v>
      </c>
      <c r="H68" s="6">
        <v>44007.335949074077</v>
      </c>
      <c r="I68" s="6" t="s">
        <v>13742</v>
      </c>
      <c r="J68" t="s">
        <v>13743</v>
      </c>
      <c r="K68">
        <v>17267183</v>
      </c>
      <c r="L68">
        <v>219165</v>
      </c>
      <c r="N68">
        <v>5341</v>
      </c>
      <c r="O68" t="s">
        <v>1948</v>
      </c>
      <c r="P68" t="s">
        <v>82</v>
      </c>
      <c r="Q68">
        <v>1</v>
      </c>
      <c r="R68" t="s">
        <v>13744</v>
      </c>
      <c r="S68" t="s">
        <v>37</v>
      </c>
      <c r="T68">
        <v>1</v>
      </c>
      <c r="U68" s="6">
        <v>44007.29519675926</v>
      </c>
      <c r="V68" t="s">
        <v>33</v>
      </c>
    </row>
    <row r="69" spans="1:22" x14ac:dyDescent="0.3">
      <c r="A69" t="str">
        <f>VLOOKUP(B69,Table2[],3,FALSE)</f>
        <v>Digital</v>
      </c>
      <c r="B69" t="str">
        <f>IF(ISNUMBER(FIND("QVC",R69)),"QVC",IFERROR(VLOOKUP(LEFT(I69,2),Table1[#All],2,FALSE),IF(OR(LEN(I69)=7,LEFT(I69,3)="SH1",LEFT(I69,2)="Vp",LEFT(I69,2)="GP"),"PMD.com",IF(LEN(I69)=15,"QVC","need manual check"))))</f>
        <v>PMD.com</v>
      </c>
      <c r="C69">
        <f t="shared" si="4"/>
        <v>51090061</v>
      </c>
      <c r="D69">
        <f t="shared" si="5"/>
        <v>1</v>
      </c>
      <c r="E69" s="8" t="str">
        <f t="shared" ca="1" si="3"/>
        <v>shifted orders processed</v>
      </c>
      <c r="F69" t="s">
        <v>11203</v>
      </c>
      <c r="G69" t="s">
        <v>16</v>
      </c>
      <c r="H69" s="6">
        <v>44007.335949074077</v>
      </c>
      <c r="I69" s="6" t="s">
        <v>13745</v>
      </c>
      <c r="J69" t="s">
        <v>13746</v>
      </c>
      <c r="K69">
        <v>17267184</v>
      </c>
      <c r="L69">
        <v>219166</v>
      </c>
      <c r="N69">
        <v>51090061</v>
      </c>
      <c r="O69" t="s">
        <v>1013</v>
      </c>
      <c r="P69" t="s">
        <v>122</v>
      </c>
      <c r="Q69">
        <v>1</v>
      </c>
      <c r="R69" t="s">
        <v>13747</v>
      </c>
      <c r="S69" t="s">
        <v>37</v>
      </c>
      <c r="T69">
        <v>1</v>
      </c>
      <c r="U69" s="6">
        <v>44007.29515046296</v>
      </c>
      <c r="V69" t="s">
        <v>33</v>
      </c>
    </row>
    <row r="70" spans="1:22" x14ac:dyDescent="0.3">
      <c r="A70" t="str">
        <f>VLOOKUP(B70,Table2[],3,FALSE)</f>
        <v>Digital</v>
      </c>
      <c r="B70" t="str">
        <f>IF(ISNUMBER(FIND("QVC",R70)),"QVC",IFERROR(VLOOKUP(LEFT(I70,2),Table1[#All],2,FALSE),IF(OR(LEN(I70)=7,LEFT(I70,3)="SH1",LEFT(I70,2)="Vp",LEFT(I70,2)="GP"),"PMD.com",IF(LEN(I70)=15,"QVC","need manual check"))))</f>
        <v>PMD.com</v>
      </c>
      <c r="C70">
        <f t="shared" si="4"/>
        <v>53440001</v>
      </c>
      <c r="D70">
        <f t="shared" si="5"/>
        <v>1</v>
      </c>
      <c r="E70" s="8" t="str">
        <f t="shared" ca="1" si="3"/>
        <v>shifted orders processed</v>
      </c>
      <c r="F70" t="s">
        <v>11203</v>
      </c>
      <c r="G70" t="s">
        <v>16</v>
      </c>
      <c r="H70" s="6">
        <v>44007.335949074077</v>
      </c>
      <c r="I70" s="6" t="s">
        <v>13745</v>
      </c>
      <c r="J70" t="s">
        <v>13746</v>
      </c>
      <c r="K70">
        <v>17267184</v>
      </c>
      <c r="L70">
        <v>219166</v>
      </c>
      <c r="N70">
        <v>53440001</v>
      </c>
      <c r="O70" t="s">
        <v>1240</v>
      </c>
      <c r="P70" t="s">
        <v>116</v>
      </c>
      <c r="Q70">
        <v>1</v>
      </c>
      <c r="R70" t="s">
        <v>13747</v>
      </c>
      <c r="S70" t="s">
        <v>37</v>
      </c>
      <c r="T70">
        <v>1</v>
      </c>
      <c r="U70" s="6">
        <v>44007.29515046296</v>
      </c>
      <c r="V70" t="s">
        <v>33</v>
      </c>
    </row>
    <row r="71" spans="1:22" x14ac:dyDescent="0.3">
      <c r="A71" t="str">
        <f>VLOOKUP(B71,Table2[],3,FALSE)</f>
        <v>Digital</v>
      </c>
      <c r="B71" t="str">
        <f>IF(ISNUMBER(FIND("QVC",R71)),"QVC",IFERROR(VLOOKUP(LEFT(I71,2),Table1[#All],2,FALSE),IF(OR(LEN(I71)=7,LEFT(I71,3)="SH1",LEFT(I71,2)="Vp",LEFT(I71,2)="GP"),"PMD.com",IF(LEN(I71)=15,"QVC","need manual check"))))</f>
        <v>PMD.com</v>
      </c>
      <c r="C71">
        <f t="shared" si="4"/>
        <v>52430001</v>
      </c>
      <c r="D71">
        <f t="shared" si="5"/>
        <v>1</v>
      </c>
      <c r="E71" s="8" t="str">
        <f t="shared" ca="1" si="3"/>
        <v>shifted orders processed</v>
      </c>
      <c r="F71" t="s">
        <v>11203</v>
      </c>
      <c r="G71" t="s">
        <v>16</v>
      </c>
      <c r="H71" s="6">
        <v>44007.335949074077</v>
      </c>
      <c r="I71" s="6" t="s">
        <v>13745</v>
      </c>
      <c r="J71" t="s">
        <v>13746</v>
      </c>
      <c r="K71">
        <v>17267184</v>
      </c>
      <c r="L71">
        <v>219166</v>
      </c>
      <c r="N71">
        <v>52430001</v>
      </c>
      <c r="O71" t="s">
        <v>927</v>
      </c>
      <c r="P71" t="s">
        <v>75</v>
      </c>
      <c r="Q71">
        <v>1</v>
      </c>
      <c r="R71" t="s">
        <v>13747</v>
      </c>
      <c r="S71" t="s">
        <v>37</v>
      </c>
      <c r="T71">
        <v>1</v>
      </c>
      <c r="U71" s="6">
        <v>44007.29515046296</v>
      </c>
      <c r="V71" t="s">
        <v>33</v>
      </c>
    </row>
    <row r="72" spans="1:22" x14ac:dyDescent="0.3">
      <c r="A72" t="str">
        <f>VLOOKUP(B72,Table2[],3,FALSE)</f>
        <v>Digital</v>
      </c>
      <c r="B72" t="str">
        <f>IF(ISNUMBER(FIND("QVC",R72)),"QVC",IFERROR(VLOOKUP(LEFT(I72,2),Table1[#All],2,FALSE),IF(OR(LEN(I72)=7,LEFT(I72,3)="SH1",LEFT(I72,2)="Vp",LEFT(I72,2)="GP"),"PMD.com",IF(LEN(I72)=15,"QVC","need manual check"))))</f>
        <v>PMD.com</v>
      </c>
      <c r="C72">
        <f t="shared" si="4"/>
        <v>52250001</v>
      </c>
      <c r="D72">
        <f t="shared" si="5"/>
        <v>1</v>
      </c>
      <c r="E72" s="8" t="str">
        <f t="shared" ca="1" si="3"/>
        <v>shifted orders processed</v>
      </c>
      <c r="F72" t="s">
        <v>11203</v>
      </c>
      <c r="G72" t="s">
        <v>16</v>
      </c>
      <c r="H72" s="6">
        <v>44007.335949074077</v>
      </c>
      <c r="I72" s="6" t="s">
        <v>13748</v>
      </c>
      <c r="J72" t="s">
        <v>13749</v>
      </c>
      <c r="K72">
        <v>17267185</v>
      </c>
      <c r="L72">
        <v>219167</v>
      </c>
      <c r="N72">
        <v>52250001</v>
      </c>
      <c r="O72" t="s">
        <v>1577</v>
      </c>
      <c r="P72" t="s">
        <v>94</v>
      </c>
      <c r="Q72">
        <v>1</v>
      </c>
      <c r="R72" t="s">
        <v>13750</v>
      </c>
      <c r="S72" t="s">
        <v>37</v>
      </c>
      <c r="T72">
        <v>1</v>
      </c>
      <c r="U72" s="6">
        <v>44007.265289351853</v>
      </c>
      <c r="V72" t="s">
        <v>33</v>
      </c>
    </row>
    <row r="73" spans="1:22" x14ac:dyDescent="0.3">
      <c r="A73" t="str">
        <f>VLOOKUP(B73,Table2[],3,FALSE)</f>
        <v>Digital</v>
      </c>
      <c r="B73" t="str">
        <f>IF(ISNUMBER(FIND("QVC",R73)),"QVC",IFERROR(VLOOKUP(LEFT(I73,2),Table1[#All],2,FALSE),IF(OR(LEN(I73)=7,LEFT(I73,3)="SH1",LEFT(I73,2)="Vp",LEFT(I73,2)="GP"),"PMD.com",IF(LEN(I73)=15,"QVC","need manual check"))))</f>
        <v>PMD.com</v>
      </c>
      <c r="C73">
        <f t="shared" si="4"/>
        <v>53900001</v>
      </c>
      <c r="D73">
        <f t="shared" si="5"/>
        <v>1</v>
      </c>
      <c r="E73" s="8" t="str">
        <f t="shared" ca="1" si="3"/>
        <v>shifted orders processed</v>
      </c>
      <c r="F73" t="s">
        <v>11203</v>
      </c>
      <c r="G73" t="s">
        <v>16</v>
      </c>
      <c r="H73" s="6">
        <v>44007.335949074077</v>
      </c>
      <c r="I73" s="6" t="s">
        <v>13751</v>
      </c>
      <c r="J73" t="s">
        <v>13752</v>
      </c>
      <c r="K73">
        <v>17267186</v>
      </c>
      <c r="L73">
        <v>219168</v>
      </c>
      <c r="N73">
        <v>53900001</v>
      </c>
      <c r="O73" t="s">
        <v>1697</v>
      </c>
      <c r="P73" t="s">
        <v>104</v>
      </c>
      <c r="Q73">
        <v>1</v>
      </c>
      <c r="R73" t="s">
        <v>13753</v>
      </c>
      <c r="S73" t="s">
        <v>37</v>
      </c>
      <c r="T73">
        <v>1</v>
      </c>
      <c r="U73" s="6">
        <v>44007.276643518519</v>
      </c>
      <c r="V73" t="s">
        <v>1328</v>
      </c>
    </row>
    <row r="74" spans="1:22" x14ac:dyDescent="0.3">
      <c r="A74" t="str">
        <f>VLOOKUP(B74,Table2[],3,FALSE)</f>
        <v>Digital</v>
      </c>
      <c r="B74" t="str">
        <f>IF(ISNUMBER(FIND("QVC",R74)),"QVC",IFERROR(VLOOKUP(LEFT(I74,2),Table1[#All],2,FALSE),IF(OR(LEN(I74)=7,LEFT(I74,3)="SH1",LEFT(I74,2)="Vp",LEFT(I74,2)="GP"),"PMD.com",IF(LEN(I74)=15,"QVC","need manual check"))))</f>
        <v>PMD.com</v>
      </c>
      <c r="C74">
        <f t="shared" si="4"/>
        <v>53810001</v>
      </c>
      <c r="D74">
        <f t="shared" si="5"/>
        <v>1</v>
      </c>
      <c r="E74" s="8" t="str">
        <f t="shared" ca="1" si="3"/>
        <v>shifted orders processed</v>
      </c>
      <c r="F74" t="s">
        <v>11203</v>
      </c>
      <c r="G74" t="s">
        <v>16</v>
      </c>
      <c r="H74" s="6">
        <v>44007.335949074077</v>
      </c>
      <c r="I74" s="6" t="s">
        <v>13751</v>
      </c>
      <c r="J74" t="s">
        <v>13752</v>
      </c>
      <c r="K74">
        <v>17267186</v>
      </c>
      <c r="L74">
        <v>219168</v>
      </c>
      <c r="N74">
        <v>53810001</v>
      </c>
      <c r="O74" t="s">
        <v>133</v>
      </c>
      <c r="P74" t="s">
        <v>132</v>
      </c>
      <c r="Q74">
        <v>1</v>
      </c>
      <c r="R74" t="s">
        <v>13753</v>
      </c>
      <c r="S74" t="s">
        <v>37</v>
      </c>
      <c r="T74">
        <v>1</v>
      </c>
      <c r="U74" s="6">
        <v>44007.276643518519</v>
      </c>
      <c r="V74" t="s">
        <v>1328</v>
      </c>
    </row>
    <row r="75" spans="1:22" x14ac:dyDescent="0.3">
      <c r="A75" t="str">
        <f>VLOOKUP(B75,Table2[],3,FALSE)</f>
        <v>Digital</v>
      </c>
      <c r="B75" t="str">
        <f>IF(ISNUMBER(FIND("QVC",R75)),"QVC",IFERROR(VLOOKUP(LEFT(I75,2),Table1[#All],2,FALSE),IF(OR(LEN(I75)=7,LEFT(I75,3)="SH1",LEFT(I75,2)="Vp",LEFT(I75,2)="GP"),"PMD.com",IF(LEN(I75)=15,"QVC","need manual check"))))</f>
        <v>PMD.com</v>
      </c>
      <c r="C75">
        <f t="shared" si="4"/>
        <v>54010001</v>
      </c>
      <c r="D75">
        <f t="shared" si="5"/>
        <v>1</v>
      </c>
      <c r="E75" s="8" t="str">
        <f t="shared" ca="1" si="3"/>
        <v>shifted orders processed</v>
      </c>
      <c r="F75" t="s">
        <v>11203</v>
      </c>
      <c r="G75" t="s">
        <v>16</v>
      </c>
      <c r="H75" s="6">
        <v>44007.335949074077</v>
      </c>
      <c r="I75" s="6" t="s">
        <v>13751</v>
      </c>
      <c r="J75" t="s">
        <v>13752</v>
      </c>
      <c r="K75">
        <v>17267186</v>
      </c>
      <c r="L75">
        <v>219168</v>
      </c>
      <c r="N75">
        <v>54010001</v>
      </c>
      <c r="O75" t="s">
        <v>135</v>
      </c>
      <c r="P75" t="s">
        <v>35</v>
      </c>
      <c r="Q75">
        <v>1</v>
      </c>
      <c r="R75" t="s">
        <v>13753</v>
      </c>
      <c r="S75" t="s">
        <v>37</v>
      </c>
      <c r="T75">
        <v>1</v>
      </c>
      <c r="U75" s="6">
        <v>44007.276643518519</v>
      </c>
      <c r="V75" t="s">
        <v>1328</v>
      </c>
    </row>
    <row r="76" spans="1:22" x14ac:dyDescent="0.3">
      <c r="A76" t="str">
        <f>VLOOKUP(B76,Table2[],3,FALSE)</f>
        <v>Digital</v>
      </c>
      <c r="B76" t="str">
        <f>IF(ISNUMBER(FIND("QVC",R76)),"QVC",IFERROR(VLOOKUP(LEFT(I76,2),Table1[#All],2,FALSE),IF(OR(LEN(I76)=7,LEFT(I76,3)="SH1",LEFT(I76,2)="Vp",LEFT(I76,2)="GP"),"PMD.com",IF(LEN(I76)=15,"QVC","need manual check"))))</f>
        <v>PMD.com</v>
      </c>
      <c r="C76">
        <f t="shared" si="4"/>
        <v>53450001</v>
      </c>
      <c r="D76">
        <f t="shared" si="5"/>
        <v>1</v>
      </c>
      <c r="E76" s="8" t="str">
        <f t="shared" ca="1" si="3"/>
        <v>shifted orders processed</v>
      </c>
      <c r="F76" t="s">
        <v>11203</v>
      </c>
      <c r="G76" t="s">
        <v>16</v>
      </c>
      <c r="H76" s="6">
        <v>44007.335949074077</v>
      </c>
      <c r="I76" s="6" t="s">
        <v>13751</v>
      </c>
      <c r="J76" t="s">
        <v>13752</v>
      </c>
      <c r="K76">
        <v>17267186</v>
      </c>
      <c r="L76">
        <v>219168</v>
      </c>
      <c r="N76">
        <v>53450001</v>
      </c>
      <c r="O76" t="s">
        <v>89</v>
      </c>
      <c r="P76" t="s">
        <v>144</v>
      </c>
      <c r="Q76">
        <v>1</v>
      </c>
      <c r="R76" t="s">
        <v>13753</v>
      </c>
      <c r="S76" t="s">
        <v>37</v>
      </c>
      <c r="T76">
        <v>1</v>
      </c>
      <c r="U76" s="6">
        <v>44007.276643518519</v>
      </c>
      <c r="V76" t="s">
        <v>1328</v>
      </c>
    </row>
    <row r="77" spans="1:22" x14ac:dyDescent="0.3">
      <c r="A77" t="str">
        <f>VLOOKUP(B77,Table2[],3,FALSE)</f>
        <v>Digital</v>
      </c>
      <c r="B77" t="str">
        <f>IF(ISNUMBER(FIND("QVC",R77)),"QVC",IFERROR(VLOOKUP(LEFT(I77,2),Table1[#All],2,FALSE),IF(OR(LEN(I77)=7,LEFT(I77,3)="SH1",LEFT(I77,2)="Vp",LEFT(I77,2)="GP"),"PMD.com",IF(LEN(I77)=15,"QVC","need manual check"))))</f>
        <v>PMD.com</v>
      </c>
      <c r="C77">
        <f t="shared" si="4"/>
        <v>51080001</v>
      </c>
      <c r="D77">
        <f t="shared" si="5"/>
        <v>1</v>
      </c>
      <c r="E77" s="8" t="str">
        <f t="shared" ca="1" si="3"/>
        <v>shifted orders processed</v>
      </c>
      <c r="F77" t="s">
        <v>11203</v>
      </c>
      <c r="G77" t="s">
        <v>16</v>
      </c>
      <c r="H77" s="6">
        <v>44007.335949074077</v>
      </c>
      <c r="I77" s="6" t="s">
        <v>13751</v>
      </c>
      <c r="J77" t="s">
        <v>13752</v>
      </c>
      <c r="K77">
        <v>17267186</v>
      </c>
      <c r="L77">
        <v>219168</v>
      </c>
      <c r="N77">
        <v>51080001</v>
      </c>
      <c r="O77" t="s">
        <v>988</v>
      </c>
      <c r="P77" t="s">
        <v>57</v>
      </c>
      <c r="Q77">
        <v>1</v>
      </c>
      <c r="R77" t="s">
        <v>13753</v>
      </c>
      <c r="S77" t="s">
        <v>37</v>
      </c>
      <c r="T77">
        <v>1</v>
      </c>
      <c r="U77" s="6">
        <v>44007.276643518519</v>
      </c>
      <c r="V77" t="s">
        <v>1328</v>
      </c>
    </row>
    <row r="78" spans="1:22" x14ac:dyDescent="0.3">
      <c r="A78" t="str">
        <f>VLOOKUP(B78,Table2[],3,FALSE)</f>
        <v>Digital</v>
      </c>
      <c r="B78" t="str">
        <f>IF(ISNUMBER(FIND("QVC",R78)),"QVC",IFERROR(VLOOKUP(LEFT(I78,2),Table1[#All],2,FALSE),IF(OR(LEN(I78)=7,LEFT(I78,3)="SH1",LEFT(I78,2)="Vp",LEFT(I78,2)="GP"),"PMD.com",IF(LEN(I78)=15,"QVC","need manual check"))))</f>
        <v>PMD.com</v>
      </c>
      <c r="C78">
        <f t="shared" si="4"/>
        <v>5357</v>
      </c>
      <c r="D78">
        <f t="shared" si="5"/>
        <v>1</v>
      </c>
      <c r="E78" s="8" t="str">
        <f t="shared" ca="1" si="3"/>
        <v>shifted orders processed</v>
      </c>
      <c r="F78" t="s">
        <v>11203</v>
      </c>
      <c r="G78" t="s">
        <v>16</v>
      </c>
      <c r="H78" s="6">
        <v>44007.335949074077</v>
      </c>
      <c r="I78" s="6" t="s">
        <v>13751</v>
      </c>
      <c r="J78" t="s">
        <v>13752</v>
      </c>
      <c r="K78">
        <v>17267186</v>
      </c>
      <c r="L78">
        <v>219168</v>
      </c>
      <c r="N78">
        <v>5357</v>
      </c>
      <c r="O78" t="s">
        <v>87</v>
      </c>
      <c r="P78" t="s">
        <v>88</v>
      </c>
      <c r="Q78">
        <v>1</v>
      </c>
      <c r="R78" t="s">
        <v>13753</v>
      </c>
      <c r="S78" t="s">
        <v>37</v>
      </c>
      <c r="T78">
        <v>1</v>
      </c>
      <c r="U78" s="6">
        <v>44007.276643518519</v>
      </c>
      <c r="V78" t="s">
        <v>1328</v>
      </c>
    </row>
    <row r="79" spans="1:22" x14ac:dyDescent="0.3">
      <c r="A79" t="str">
        <f>VLOOKUP(B79,Table2[],3,FALSE)</f>
        <v>Digital</v>
      </c>
      <c r="B79" t="str">
        <f>IF(ISNUMBER(FIND("QVC",R79)),"QVC",IFERROR(VLOOKUP(LEFT(I79,2),Table1[#All],2,FALSE),IF(OR(LEN(I79)=7,LEFT(I79,3)="SH1",LEFT(I79,2)="Vp",LEFT(I79,2)="GP"),"PMD.com",IF(LEN(I79)=15,"QVC","need manual check"))))</f>
        <v>PMD.com</v>
      </c>
      <c r="C79">
        <f t="shared" si="4"/>
        <v>53190001</v>
      </c>
      <c r="D79">
        <f t="shared" si="5"/>
        <v>1</v>
      </c>
      <c r="E79" s="8" t="str">
        <f t="shared" ca="1" si="3"/>
        <v>shifted orders processed</v>
      </c>
      <c r="F79" t="s">
        <v>11203</v>
      </c>
      <c r="G79" t="s">
        <v>16</v>
      </c>
      <c r="H79" s="6">
        <v>44007.335949074077</v>
      </c>
      <c r="I79" s="6" t="s">
        <v>13751</v>
      </c>
      <c r="J79" t="s">
        <v>13752</v>
      </c>
      <c r="K79">
        <v>17267186</v>
      </c>
      <c r="L79">
        <v>219168</v>
      </c>
      <c r="N79">
        <v>53190001</v>
      </c>
      <c r="O79" t="s">
        <v>1003</v>
      </c>
      <c r="P79" t="s">
        <v>53</v>
      </c>
      <c r="Q79">
        <v>1</v>
      </c>
      <c r="R79" t="s">
        <v>13753</v>
      </c>
      <c r="S79" t="s">
        <v>37</v>
      </c>
      <c r="T79">
        <v>1</v>
      </c>
      <c r="U79" s="6">
        <v>44007.276643518519</v>
      </c>
      <c r="V79" t="s">
        <v>1328</v>
      </c>
    </row>
    <row r="80" spans="1:22" x14ac:dyDescent="0.3">
      <c r="A80" t="str">
        <f>VLOOKUP(B80,Table2[],3,FALSE)</f>
        <v>Digital</v>
      </c>
      <c r="B80" t="str">
        <f>IF(ISNUMBER(FIND("QVC",R80)),"QVC",IFERROR(VLOOKUP(LEFT(I80,2),Table1[#All],2,FALSE),IF(OR(LEN(I80)=7,LEFT(I80,3)="SH1",LEFT(I80,2)="Vp",LEFT(I80,2)="GP"),"PMD.com",IF(LEN(I80)=15,"QVC","need manual check"))))</f>
        <v>PMD.com</v>
      </c>
      <c r="C80">
        <f t="shared" si="4"/>
        <v>57110001</v>
      </c>
      <c r="D80">
        <f t="shared" si="5"/>
        <v>1</v>
      </c>
      <c r="E80" s="8" t="str">
        <f t="shared" ca="1" si="3"/>
        <v>shifted orders processed</v>
      </c>
      <c r="F80" t="s">
        <v>11203</v>
      </c>
      <c r="G80" t="s">
        <v>16</v>
      </c>
      <c r="H80" s="6">
        <v>44007.335949074077</v>
      </c>
      <c r="I80" s="6" t="s">
        <v>13751</v>
      </c>
      <c r="J80" t="s">
        <v>13752</v>
      </c>
      <c r="K80">
        <v>17267186</v>
      </c>
      <c r="L80">
        <v>219168</v>
      </c>
      <c r="N80">
        <v>57110001</v>
      </c>
      <c r="P80" t="s">
        <v>1332</v>
      </c>
      <c r="Q80">
        <v>1</v>
      </c>
      <c r="R80" t="s">
        <v>13753</v>
      </c>
      <c r="S80" t="s">
        <v>37</v>
      </c>
      <c r="T80">
        <v>1</v>
      </c>
      <c r="U80" s="6">
        <v>44007.276643518519</v>
      </c>
      <c r="V80" t="s">
        <v>1328</v>
      </c>
    </row>
    <row r="81" spans="1:22" x14ac:dyDescent="0.3">
      <c r="A81" t="str">
        <f>VLOOKUP(B81,Table2[],3,FALSE)</f>
        <v>Digital</v>
      </c>
      <c r="B81" t="str">
        <f>IF(ISNUMBER(FIND("QVC",R81)),"QVC",IFERROR(VLOOKUP(LEFT(I81,2),Table1[#All],2,FALSE),IF(OR(LEN(I81)=7,LEFT(I81,3)="SH1",LEFT(I81,2)="Vp",LEFT(I81,2)="GP"),"PMD.com",IF(LEN(I81)=15,"QVC","need manual check"))))</f>
        <v>PMD.com</v>
      </c>
      <c r="C81">
        <f t="shared" si="4"/>
        <v>51090030</v>
      </c>
      <c r="D81">
        <f t="shared" si="5"/>
        <v>1</v>
      </c>
      <c r="E81" s="8" t="str">
        <f t="shared" ca="1" si="3"/>
        <v>shifted orders processed</v>
      </c>
      <c r="F81" t="s">
        <v>11203</v>
      </c>
      <c r="G81" t="s">
        <v>16</v>
      </c>
      <c r="H81" s="6">
        <v>44007.335949074077</v>
      </c>
      <c r="I81" s="6" t="s">
        <v>13751</v>
      </c>
      <c r="J81" t="s">
        <v>13752</v>
      </c>
      <c r="K81">
        <v>17267186</v>
      </c>
      <c r="L81">
        <v>219168</v>
      </c>
      <c r="N81">
        <v>51090030</v>
      </c>
      <c r="O81" t="s">
        <v>996</v>
      </c>
      <c r="P81" t="s">
        <v>628</v>
      </c>
      <c r="Q81">
        <v>1</v>
      </c>
      <c r="R81" t="s">
        <v>13753</v>
      </c>
      <c r="S81" t="s">
        <v>37</v>
      </c>
      <c r="T81">
        <v>1</v>
      </c>
      <c r="U81" s="6">
        <v>44007.276643518519</v>
      </c>
      <c r="V81" t="s">
        <v>1328</v>
      </c>
    </row>
    <row r="82" spans="1:22" x14ac:dyDescent="0.3">
      <c r="A82" t="str">
        <f>VLOOKUP(B82,Table2[],3,FALSE)</f>
        <v>Digital</v>
      </c>
      <c r="B82" t="str">
        <f>IF(ISNUMBER(FIND("QVC",R82)),"QVC",IFERROR(VLOOKUP(LEFT(I82,2),Table1[#All],2,FALSE),IF(OR(LEN(I82)=7,LEFT(I82,3)="SH1",LEFT(I82,2)="Vp",LEFT(I82,2)="GP"),"PMD.com",IF(LEN(I82)=15,"QVC","need manual check"))))</f>
        <v>PMD.com</v>
      </c>
      <c r="C82">
        <f t="shared" si="4"/>
        <v>57090001</v>
      </c>
      <c r="D82">
        <f t="shared" si="5"/>
        <v>1</v>
      </c>
      <c r="E82" s="8" t="str">
        <f t="shared" ca="1" si="3"/>
        <v>shifted orders processed</v>
      </c>
      <c r="F82" t="s">
        <v>11203</v>
      </c>
      <c r="G82" t="s">
        <v>16</v>
      </c>
      <c r="H82" s="6">
        <v>44007.335949074077</v>
      </c>
      <c r="I82" s="6" t="s">
        <v>13751</v>
      </c>
      <c r="J82" t="s">
        <v>13752</v>
      </c>
      <c r="K82">
        <v>17267186</v>
      </c>
      <c r="L82">
        <v>219168</v>
      </c>
      <c r="N82">
        <v>57090001</v>
      </c>
      <c r="P82" t="s">
        <v>1419</v>
      </c>
      <c r="Q82">
        <v>1</v>
      </c>
      <c r="R82" t="s">
        <v>13753</v>
      </c>
      <c r="S82" t="s">
        <v>37</v>
      </c>
      <c r="T82">
        <v>1</v>
      </c>
      <c r="U82" s="6">
        <v>44007.276643518519</v>
      </c>
      <c r="V82" t="s">
        <v>1328</v>
      </c>
    </row>
    <row r="83" spans="1:22" x14ac:dyDescent="0.3">
      <c r="A83" t="str">
        <f>VLOOKUP(B83,Table2[],3,FALSE)</f>
        <v>Digital</v>
      </c>
      <c r="B83" t="str">
        <f>IF(ISNUMBER(FIND("QVC",R83)),"QVC",IFERROR(VLOOKUP(LEFT(I83,2),Table1[#All],2,FALSE),IF(OR(LEN(I83)=7,LEFT(I83,3)="SH1",LEFT(I83,2)="Vp",LEFT(I83,2)="GP"),"PMD.com",IF(LEN(I83)=15,"QVC","need manual check"))))</f>
        <v>PMD.com</v>
      </c>
      <c r="C83">
        <f t="shared" si="4"/>
        <v>57100001</v>
      </c>
      <c r="D83">
        <f t="shared" si="5"/>
        <v>1</v>
      </c>
      <c r="E83" s="8" t="str">
        <f t="shared" ca="1" si="3"/>
        <v>shifted orders processed</v>
      </c>
      <c r="F83" t="s">
        <v>11203</v>
      </c>
      <c r="G83" t="s">
        <v>16</v>
      </c>
      <c r="H83" s="6">
        <v>44007.335949074077</v>
      </c>
      <c r="I83" s="6" t="s">
        <v>13751</v>
      </c>
      <c r="J83" t="s">
        <v>13752</v>
      </c>
      <c r="K83">
        <v>17267186</v>
      </c>
      <c r="L83">
        <v>219168</v>
      </c>
      <c r="N83">
        <v>57100001</v>
      </c>
      <c r="P83" t="s">
        <v>1420</v>
      </c>
      <c r="Q83">
        <v>1</v>
      </c>
      <c r="R83" t="s">
        <v>13753</v>
      </c>
      <c r="S83" t="s">
        <v>37</v>
      </c>
      <c r="T83">
        <v>1</v>
      </c>
      <c r="U83" s="6">
        <v>44007.276643518519</v>
      </c>
      <c r="V83" t="s">
        <v>1328</v>
      </c>
    </row>
    <row r="84" spans="1:22" x14ac:dyDescent="0.3">
      <c r="A84" t="str">
        <f>VLOOKUP(B84,Table2[],3,FALSE)</f>
        <v>Digital</v>
      </c>
      <c r="B84" t="str">
        <f>IF(ISNUMBER(FIND("QVC",R84)),"QVC",IFERROR(VLOOKUP(LEFT(I84,2),Table1[#All],2,FALSE),IF(OR(LEN(I84)=7,LEFT(I84,3)="SH1",LEFT(I84,2)="Vp",LEFT(I84,2)="GP"),"PMD.com",IF(LEN(I84)=15,"QVC","need manual check"))))</f>
        <v>PMD.com</v>
      </c>
      <c r="C84">
        <f t="shared" si="4"/>
        <v>57100001</v>
      </c>
      <c r="D84">
        <f t="shared" si="5"/>
        <v>1</v>
      </c>
      <c r="E84" s="8" t="str">
        <f t="shared" ca="1" si="3"/>
        <v>shifted orders processed</v>
      </c>
      <c r="F84" t="s">
        <v>11203</v>
      </c>
      <c r="G84" t="s">
        <v>16</v>
      </c>
      <c r="H84" s="6">
        <v>44007.335960648146</v>
      </c>
      <c r="I84" s="6" t="s">
        <v>13754</v>
      </c>
      <c r="J84" t="s">
        <v>13755</v>
      </c>
      <c r="K84">
        <v>17267187</v>
      </c>
      <c r="L84">
        <v>219169</v>
      </c>
      <c r="N84">
        <v>57100001</v>
      </c>
      <c r="P84" t="s">
        <v>1420</v>
      </c>
      <c r="Q84">
        <v>1</v>
      </c>
      <c r="R84" t="s">
        <v>13756</v>
      </c>
      <c r="S84" t="s">
        <v>37</v>
      </c>
      <c r="T84">
        <v>1</v>
      </c>
      <c r="U84" s="6">
        <v>44007.287395833337</v>
      </c>
      <c r="V84" t="s">
        <v>33</v>
      </c>
    </row>
    <row r="85" spans="1:22" x14ac:dyDescent="0.3">
      <c r="A85" t="str">
        <f>VLOOKUP(B85,Table2[],3,FALSE)</f>
        <v>Digital</v>
      </c>
      <c r="B85" t="str">
        <f>IF(ISNUMBER(FIND("QVC",R85)),"QVC",IFERROR(VLOOKUP(LEFT(I85,2),Table1[#All],2,FALSE),IF(OR(LEN(I85)=7,LEFT(I85,3)="SH1",LEFT(I85,2)="Vp",LEFT(I85,2)="GP"),"PMD.com",IF(LEN(I85)=15,"QVC","need manual check"))))</f>
        <v>PMD.com</v>
      </c>
      <c r="C85">
        <f t="shared" si="4"/>
        <v>57090001</v>
      </c>
      <c r="D85">
        <f t="shared" si="5"/>
        <v>1</v>
      </c>
      <c r="E85" s="8" t="str">
        <f t="shared" ca="1" si="3"/>
        <v>shifted orders processed</v>
      </c>
      <c r="F85" t="s">
        <v>11203</v>
      </c>
      <c r="G85" t="s">
        <v>16</v>
      </c>
      <c r="H85" s="6">
        <v>44007.335960648146</v>
      </c>
      <c r="I85" s="6" t="s">
        <v>13754</v>
      </c>
      <c r="J85" t="s">
        <v>13755</v>
      </c>
      <c r="K85">
        <v>17267187</v>
      </c>
      <c r="L85">
        <v>219169</v>
      </c>
      <c r="N85">
        <v>57090001</v>
      </c>
      <c r="P85" t="s">
        <v>1419</v>
      </c>
      <c r="Q85">
        <v>1</v>
      </c>
      <c r="R85" t="s">
        <v>13756</v>
      </c>
      <c r="S85" t="s">
        <v>37</v>
      </c>
      <c r="T85">
        <v>1</v>
      </c>
      <c r="U85" s="6">
        <v>44007.287395833337</v>
      </c>
      <c r="V85" t="s">
        <v>33</v>
      </c>
    </row>
    <row r="86" spans="1:22" x14ac:dyDescent="0.3">
      <c r="A86" t="str">
        <f>VLOOKUP(B86,Table2[],3,FALSE)</f>
        <v>Digital</v>
      </c>
      <c r="B86" t="str">
        <f>IF(ISNUMBER(FIND("QVC",R86)),"QVC",IFERROR(VLOOKUP(LEFT(I86,2),Table1[#All],2,FALSE),IF(OR(LEN(I86)=7,LEFT(I86,3)="SH1",LEFT(I86,2)="Vp",LEFT(I86,2)="GP"),"PMD.com",IF(LEN(I86)=15,"QVC","need manual check"))))</f>
        <v>PMD.com</v>
      </c>
      <c r="C86">
        <f t="shared" si="4"/>
        <v>51090030</v>
      </c>
      <c r="D86">
        <f t="shared" si="5"/>
        <v>1</v>
      </c>
      <c r="E86" s="8" t="str">
        <f t="shared" ca="1" si="3"/>
        <v>shifted orders processed</v>
      </c>
      <c r="F86" t="s">
        <v>11203</v>
      </c>
      <c r="G86" t="s">
        <v>16</v>
      </c>
      <c r="H86" s="6">
        <v>44007.335960648146</v>
      </c>
      <c r="I86" s="6" t="s">
        <v>13754</v>
      </c>
      <c r="J86" t="s">
        <v>13755</v>
      </c>
      <c r="K86">
        <v>17267187</v>
      </c>
      <c r="L86">
        <v>219169</v>
      </c>
      <c r="N86">
        <v>51090030</v>
      </c>
      <c r="O86" t="s">
        <v>996</v>
      </c>
      <c r="P86" t="s">
        <v>628</v>
      </c>
      <c r="Q86">
        <v>1</v>
      </c>
      <c r="R86" t="s">
        <v>13756</v>
      </c>
      <c r="S86" t="s">
        <v>37</v>
      </c>
      <c r="T86">
        <v>1</v>
      </c>
      <c r="U86" s="6">
        <v>44007.287395833337</v>
      </c>
      <c r="V86" t="s">
        <v>33</v>
      </c>
    </row>
    <row r="87" spans="1:22" x14ac:dyDescent="0.3">
      <c r="A87" t="str">
        <f>VLOOKUP(B87,Table2[],3,FALSE)</f>
        <v>Digital</v>
      </c>
      <c r="B87" t="str">
        <f>IF(ISNUMBER(FIND("QVC",R87)),"QVC",IFERROR(VLOOKUP(LEFT(I87,2),Table1[#All],2,FALSE),IF(OR(LEN(I87)=7,LEFT(I87,3)="SH1",LEFT(I87,2)="Vp",LEFT(I87,2)="GP"),"PMD.com",IF(LEN(I87)=15,"QVC","need manual check"))))</f>
        <v>PMD.com</v>
      </c>
      <c r="C87">
        <f t="shared" si="4"/>
        <v>57110001</v>
      </c>
      <c r="D87">
        <f t="shared" si="5"/>
        <v>1</v>
      </c>
      <c r="E87" s="8" t="str">
        <f t="shared" ca="1" si="3"/>
        <v>shifted orders processed</v>
      </c>
      <c r="F87" t="s">
        <v>11203</v>
      </c>
      <c r="G87" t="s">
        <v>16</v>
      </c>
      <c r="H87" s="6">
        <v>44007.335960648146</v>
      </c>
      <c r="I87" s="6" t="s">
        <v>13754</v>
      </c>
      <c r="J87" t="s">
        <v>13755</v>
      </c>
      <c r="K87">
        <v>17267187</v>
      </c>
      <c r="L87">
        <v>219169</v>
      </c>
      <c r="N87">
        <v>57110001</v>
      </c>
      <c r="P87" t="s">
        <v>1332</v>
      </c>
      <c r="Q87">
        <v>1</v>
      </c>
      <c r="R87" t="s">
        <v>13756</v>
      </c>
      <c r="S87" t="s">
        <v>37</v>
      </c>
      <c r="T87">
        <v>1</v>
      </c>
      <c r="U87" s="6">
        <v>44007.287395833337</v>
      </c>
      <c r="V87" t="s">
        <v>33</v>
      </c>
    </row>
    <row r="88" spans="1:22" x14ac:dyDescent="0.3">
      <c r="A88" t="str">
        <f>VLOOKUP(B88,Table2[],3,FALSE)</f>
        <v>Digital</v>
      </c>
      <c r="B88" t="str">
        <f>IF(ISNUMBER(FIND("QVC",R88)),"QVC",IFERROR(VLOOKUP(LEFT(I88,2),Table1[#All],2,FALSE),IF(OR(LEN(I88)=7,LEFT(I88,3)="SH1",LEFT(I88,2)="Vp",LEFT(I88,2)="GP"),"PMD.com",IF(LEN(I88)=15,"QVC","need manual check"))))</f>
        <v>PMD.com</v>
      </c>
      <c r="C88">
        <f t="shared" si="4"/>
        <v>534101</v>
      </c>
      <c r="D88">
        <f t="shared" si="5"/>
        <v>1</v>
      </c>
      <c r="E88" s="8" t="str">
        <f t="shared" ca="1" si="3"/>
        <v>shifted orders processed</v>
      </c>
      <c r="F88" t="s">
        <v>11203</v>
      </c>
      <c r="G88" t="s">
        <v>16</v>
      </c>
      <c r="H88" s="6">
        <v>44007.335960648146</v>
      </c>
      <c r="I88" s="6" t="s">
        <v>13754</v>
      </c>
      <c r="J88" t="s">
        <v>13755</v>
      </c>
      <c r="K88">
        <v>17267187</v>
      </c>
      <c r="L88">
        <v>219169</v>
      </c>
      <c r="N88">
        <v>534101</v>
      </c>
      <c r="O88" t="s">
        <v>102</v>
      </c>
      <c r="P88" t="s">
        <v>101</v>
      </c>
      <c r="Q88">
        <v>1</v>
      </c>
      <c r="R88" t="s">
        <v>13756</v>
      </c>
      <c r="S88" t="s">
        <v>37</v>
      </c>
      <c r="T88">
        <v>1</v>
      </c>
      <c r="U88" s="6">
        <v>44007.287395833337</v>
      </c>
      <c r="V88" t="s">
        <v>33</v>
      </c>
    </row>
    <row r="89" spans="1:22" x14ac:dyDescent="0.3">
      <c r="A89" t="str">
        <f>VLOOKUP(B89,Table2[],3,FALSE)</f>
        <v>Digital</v>
      </c>
      <c r="B89" t="str">
        <f>IF(ISNUMBER(FIND("QVC",R89)),"QVC",IFERROR(VLOOKUP(LEFT(I89,2),Table1[#All],2,FALSE),IF(OR(LEN(I89)=7,LEFT(I89,3)="SH1",LEFT(I89,2)="Vp",LEFT(I89,2)="GP"),"PMD.com",IF(LEN(I89)=15,"QVC","need manual check"))))</f>
        <v>PMD.com</v>
      </c>
      <c r="C89">
        <f t="shared" si="4"/>
        <v>54010001</v>
      </c>
      <c r="D89">
        <f t="shared" si="5"/>
        <v>1</v>
      </c>
      <c r="E89" s="8" t="str">
        <f t="shared" ca="1" si="3"/>
        <v>shifted orders processed</v>
      </c>
      <c r="F89" t="s">
        <v>11203</v>
      </c>
      <c r="G89" t="s">
        <v>16</v>
      </c>
      <c r="H89" s="6">
        <v>44007.335960648146</v>
      </c>
      <c r="I89" s="6" t="s">
        <v>13754</v>
      </c>
      <c r="J89" t="s">
        <v>13755</v>
      </c>
      <c r="K89">
        <v>17267187</v>
      </c>
      <c r="L89">
        <v>219169</v>
      </c>
      <c r="N89">
        <v>54010001</v>
      </c>
      <c r="O89" t="s">
        <v>135</v>
      </c>
      <c r="P89" t="s">
        <v>35</v>
      </c>
      <c r="Q89">
        <v>1</v>
      </c>
      <c r="R89" t="s">
        <v>13756</v>
      </c>
      <c r="S89" t="s">
        <v>37</v>
      </c>
      <c r="T89">
        <v>1</v>
      </c>
      <c r="U89" s="6">
        <v>44007.287395833337</v>
      </c>
      <c r="V89" t="s">
        <v>33</v>
      </c>
    </row>
    <row r="90" spans="1:22" x14ac:dyDescent="0.3">
      <c r="A90" t="str">
        <f>VLOOKUP(B90,Table2[],3,FALSE)</f>
        <v>Digital</v>
      </c>
      <c r="B90" t="str">
        <f>IF(ISNUMBER(FIND("QVC",R90)),"QVC",IFERROR(VLOOKUP(LEFT(I90,2),Table1[#All],2,FALSE),IF(OR(LEN(I90)=7,LEFT(I90,3)="SH1",LEFT(I90,2)="Vp",LEFT(I90,2)="GP"),"PMD.com",IF(LEN(I90)=15,"QVC","need manual check"))))</f>
        <v>PMD.com</v>
      </c>
      <c r="C90">
        <f t="shared" si="4"/>
        <v>53980001</v>
      </c>
      <c r="D90">
        <f t="shared" si="5"/>
        <v>1</v>
      </c>
      <c r="E90" s="8" t="str">
        <f t="shared" ca="1" si="3"/>
        <v>shifted orders processed</v>
      </c>
      <c r="F90" t="s">
        <v>11203</v>
      </c>
      <c r="G90" t="s">
        <v>16</v>
      </c>
      <c r="H90" s="6">
        <v>44007.335960648146</v>
      </c>
      <c r="I90" s="6" t="s">
        <v>13754</v>
      </c>
      <c r="J90" t="s">
        <v>13755</v>
      </c>
      <c r="K90">
        <v>17267187</v>
      </c>
      <c r="L90">
        <v>219169</v>
      </c>
      <c r="N90">
        <v>53980001</v>
      </c>
      <c r="O90" t="s">
        <v>1735</v>
      </c>
      <c r="P90" t="s">
        <v>43</v>
      </c>
      <c r="Q90">
        <v>1</v>
      </c>
      <c r="R90" t="s">
        <v>13756</v>
      </c>
      <c r="S90" t="s">
        <v>37</v>
      </c>
      <c r="T90">
        <v>1</v>
      </c>
      <c r="U90" s="6">
        <v>44007.287395833337</v>
      </c>
      <c r="V90" t="s">
        <v>33</v>
      </c>
    </row>
    <row r="91" spans="1:22" x14ac:dyDescent="0.3">
      <c r="A91" t="str">
        <f>VLOOKUP(B91,Table2[],3,FALSE)</f>
        <v>Digital</v>
      </c>
      <c r="B91" t="str">
        <f>IF(ISNUMBER(FIND("QVC",R91)),"QVC",IFERROR(VLOOKUP(LEFT(I91,2),Table1[#All],2,FALSE),IF(OR(LEN(I91)=7,LEFT(I91,3)="SH1",LEFT(I91,2)="Vp",LEFT(I91,2)="GP"),"PMD.com",IF(LEN(I91)=15,"QVC","need manual check"))))</f>
        <v>PMD.com</v>
      </c>
      <c r="C91">
        <f t="shared" si="4"/>
        <v>53900001</v>
      </c>
      <c r="D91">
        <f t="shared" si="5"/>
        <v>1</v>
      </c>
      <c r="E91" s="8" t="str">
        <f t="shared" ca="1" si="3"/>
        <v>shifted orders processed</v>
      </c>
      <c r="F91" t="s">
        <v>11203</v>
      </c>
      <c r="G91" t="s">
        <v>16</v>
      </c>
      <c r="H91" s="6">
        <v>44007.335960648146</v>
      </c>
      <c r="I91" s="6" t="s">
        <v>13754</v>
      </c>
      <c r="J91" t="s">
        <v>13755</v>
      </c>
      <c r="K91">
        <v>17267187</v>
      </c>
      <c r="L91">
        <v>219169</v>
      </c>
      <c r="N91">
        <v>53900001</v>
      </c>
      <c r="O91" t="s">
        <v>1697</v>
      </c>
      <c r="P91" t="s">
        <v>104</v>
      </c>
      <c r="Q91">
        <v>1</v>
      </c>
      <c r="R91" t="s">
        <v>13756</v>
      </c>
      <c r="S91" t="s">
        <v>37</v>
      </c>
      <c r="T91">
        <v>1</v>
      </c>
      <c r="U91" s="6">
        <v>44007.287395833337</v>
      </c>
      <c r="V91" t="s">
        <v>33</v>
      </c>
    </row>
    <row r="92" spans="1:22" x14ac:dyDescent="0.3">
      <c r="A92" t="str">
        <f>VLOOKUP(B92,Table2[],3,FALSE)</f>
        <v>Digital</v>
      </c>
      <c r="B92" t="str">
        <f>IF(ISNUMBER(FIND("QVC",R92)),"QVC",IFERROR(VLOOKUP(LEFT(I92,2),Table1[#All],2,FALSE),IF(OR(LEN(I92)=7,LEFT(I92,3)="SH1",LEFT(I92,2)="Vp",LEFT(I92,2)="GP"),"PMD.com",IF(LEN(I92)=15,"QVC","need manual check"))))</f>
        <v>PMD.com</v>
      </c>
      <c r="C92">
        <f t="shared" si="4"/>
        <v>5331</v>
      </c>
      <c r="D92">
        <f t="shared" si="5"/>
        <v>1</v>
      </c>
      <c r="E92" s="8" t="str">
        <f t="shared" ca="1" si="3"/>
        <v>shifted orders processed</v>
      </c>
      <c r="F92" t="s">
        <v>11203</v>
      </c>
      <c r="G92" t="s">
        <v>16</v>
      </c>
      <c r="H92" s="6">
        <v>44007.376782407409</v>
      </c>
      <c r="I92" s="6" t="s">
        <v>13757</v>
      </c>
      <c r="J92" t="s">
        <v>13758</v>
      </c>
      <c r="K92">
        <v>17267204</v>
      </c>
      <c r="L92">
        <v>219185</v>
      </c>
      <c r="N92">
        <v>5331</v>
      </c>
      <c r="O92" t="s">
        <v>1910</v>
      </c>
      <c r="P92" t="s">
        <v>129</v>
      </c>
      <c r="Q92">
        <v>1</v>
      </c>
      <c r="R92" t="s">
        <v>13759</v>
      </c>
      <c r="S92" t="s">
        <v>37</v>
      </c>
      <c r="T92">
        <v>1</v>
      </c>
      <c r="U92" s="6">
        <v>44007.305104166669</v>
      </c>
      <c r="V92" t="s">
        <v>33</v>
      </c>
    </row>
    <row r="93" spans="1:22" x14ac:dyDescent="0.3">
      <c r="A93" t="str">
        <f>VLOOKUP(B93,Table2[],3,FALSE)</f>
        <v>Digital</v>
      </c>
      <c r="B93" t="str">
        <f>IF(ISNUMBER(FIND("QVC",R93)),"QVC",IFERROR(VLOOKUP(LEFT(I93,2),Table1[#All],2,FALSE),IF(OR(LEN(I93)=7,LEFT(I93,3)="SH1",LEFT(I93,2)="Vp",LEFT(I93,2)="GP"),"PMD.com",IF(LEN(I93)=15,"QVC","need manual check"))))</f>
        <v>PMD.com</v>
      </c>
      <c r="C93">
        <f t="shared" si="4"/>
        <v>5260</v>
      </c>
      <c r="D93">
        <f t="shared" si="5"/>
        <v>1</v>
      </c>
      <c r="E93" s="8" t="str">
        <f t="shared" ca="1" si="3"/>
        <v>shifted orders processed</v>
      </c>
      <c r="F93" t="s">
        <v>11203</v>
      </c>
      <c r="G93" t="s">
        <v>16</v>
      </c>
      <c r="H93" s="6">
        <v>44007.376782407409</v>
      </c>
      <c r="I93" s="6" t="s">
        <v>13757</v>
      </c>
      <c r="J93" t="s">
        <v>13758</v>
      </c>
      <c r="K93">
        <v>17267204</v>
      </c>
      <c r="L93">
        <v>219185</v>
      </c>
      <c r="N93">
        <v>5260</v>
      </c>
      <c r="O93" t="s">
        <v>1228</v>
      </c>
      <c r="P93" t="s">
        <v>173</v>
      </c>
      <c r="Q93">
        <v>1</v>
      </c>
      <c r="R93" t="s">
        <v>13759</v>
      </c>
      <c r="S93" t="s">
        <v>37</v>
      </c>
      <c r="T93">
        <v>1</v>
      </c>
      <c r="U93" s="6">
        <v>44007.305104166669</v>
      </c>
      <c r="V93" t="s">
        <v>33</v>
      </c>
    </row>
    <row r="94" spans="1:22" x14ac:dyDescent="0.3">
      <c r="A94" t="str">
        <f>VLOOKUP(B94,Table2[],3,FALSE)</f>
        <v>Digital</v>
      </c>
      <c r="B94" t="str">
        <f>IF(ISNUMBER(FIND("QVC",R94)),"QVC",IFERROR(VLOOKUP(LEFT(I94,2),Table1[#All],2,FALSE),IF(OR(LEN(I94)=7,LEFT(I94,3)="SH1",LEFT(I94,2)="Vp",LEFT(I94,2)="GP"),"PMD.com",IF(LEN(I94)=15,"QVC","need manual check"))))</f>
        <v>PMD.com</v>
      </c>
      <c r="C94">
        <f t="shared" si="4"/>
        <v>52430001</v>
      </c>
      <c r="D94">
        <f t="shared" si="5"/>
        <v>1</v>
      </c>
      <c r="E94" s="8" t="str">
        <f t="shared" ca="1" si="3"/>
        <v>shifted orders processed</v>
      </c>
      <c r="F94" t="s">
        <v>11203</v>
      </c>
      <c r="G94" t="s">
        <v>16</v>
      </c>
      <c r="H94" s="6">
        <v>44007.376782407409</v>
      </c>
      <c r="I94" s="6" t="s">
        <v>13757</v>
      </c>
      <c r="J94" t="s">
        <v>13758</v>
      </c>
      <c r="K94">
        <v>17267204</v>
      </c>
      <c r="L94">
        <v>219185</v>
      </c>
      <c r="N94">
        <v>52430001</v>
      </c>
      <c r="O94" t="s">
        <v>927</v>
      </c>
      <c r="P94" t="s">
        <v>75</v>
      </c>
      <c r="Q94">
        <v>1</v>
      </c>
      <c r="R94" t="s">
        <v>13759</v>
      </c>
      <c r="S94" t="s">
        <v>37</v>
      </c>
      <c r="T94">
        <v>1</v>
      </c>
      <c r="U94" s="6">
        <v>44007.305104166669</v>
      </c>
      <c r="V94" t="s">
        <v>33</v>
      </c>
    </row>
    <row r="95" spans="1:22" x14ac:dyDescent="0.3">
      <c r="A95" t="str">
        <f>VLOOKUP(B95,Table2[],3,FALSE)</f>
        <v>Digital</v>
      </c>
      <c r="B95" t="str">
        <f>IF(ISNUMBER(FIND("QVC",R95)),"QVC",IFERROR(VLOOKUP(LEFT(I95,2),Table1[#All],2,FALSE),IF(OR(LEN(I95)=7,LEFT(I95,3)="SH1",LEFT(I95,2)="Vp",LEFT(I95,2)="GP"),"PMD.com",IF(LEN(I95)=15,"QVC","need manual check"))))</f>
        <v>PMD.com</v>
      </c>
      <c r="C95">
        <f t="shared" si="4"/>
        <v>5341</v>
      </c>
      <c r="D95">
        <f t="shared" si="5"/>
        <v>1</v>
      </c>
      <c r="E95" s="8" t="str">
        <f t="shared" ca="1" si="3"/>
        <v>shifted orders processed</v>
      </c>
      <c r="F95" t="s">
        <v>11203</v>
      </c>
      <c r="G95" t="s">
        <v>16</v>
      </c>
      <c r="H95" s="6">
        <v>44007.376793981479</v>
      </c>
      <c r="I95" s="6" t="s">
        <v>13760</v>
      </c>
      <c r="J95" t="s">
        <v>13761</v>
      </c>
      <c r="K95">
        <v>17267205</v>
      </c>
      <c r="L95">
        <v>219186</v>
      </c>
      <c r="N95">
        <v>5341</v>
      </c>
      <c r="O95" t="s">
        <v>1948</v>
      </c>
      <c r="P95" t="s">
        <v>82</v>
      </c>
      <c r="Q95">
        <v>1</v>
      </c>
      <c r="R95" t="s">
        <v>13762</v>
      </c>
      <c r="S95" t="s">
        <v>37</v>
      </c>
      <c r="T95">
        <v>1</v>
      </c>
      <c r="U95" s="6">
        <v>44007.305069444446</v>
      </c>
      <c r="V95" t="s">
        <v>33</v>
      </c>
    </row>
    <row r="96" spans="1:22" x14ac:dyDescent="0.3">
      <c r="A96" t="str">
        <f>VLOOKUP(B96,Table2[],3,FALSE)</f>
        <v>Digital</v>
      </c>
      <c r="B96" t="str">
        <f>IF(ISNUMBER(FIND("QVC",R96)),"QVC",IFERROR(VLOOKUP(LEFT(I96,2),Table1[#All],2,FALSE),IF(OR(LEN(I96)=7,LEFT(I96,3)="SH1",LEFT(I96,2)="Vp",LEFT(I96,2)="GP"),"PMD.com",IF(LEN(I96)=15,"QVC","need manual check"))))</f>
        <v>PMD.com</v>
      </c>
      <c r="C96">
        <f t="shared" si="4"/>
        <v>5342</v>
      </c>
      <c r="D96">
        <f t="shared" si="5"/>
        <v>1</v>
      </c>
      <c r="E96" s="8" t="str">
        <f t="shared" ca="1" si="3"/>
        <v>shifted orders processed</v>
      </c>
      <c r="F96" t="s">
        <v>11203</v>
      </c>
      <c r="G96" t="s">
        <v>16</v>
      </c>
      <c r="H96" s="6">
        <v>44007.376793981479</v>
      </c>
      <c r="I96" s="6" t="s">
        <v>13760</v>
      </c>
      <c r="J96" t="s">
        <v>13761</v>
      </c>
      <c r="K96">
        <v>17267205</v>
      </c>
      <c r="L96">
        <v>219186</v>
      </c>
      <c r="N96">
        <v>5342</v>
      </c>
      <c r="O96" t="s">
        <v>1867</v>
      </c>
      <c r="P96" t="s">
        <v>149</v>
      </c>
      <c r="Q96">
        <v>1</v>
      </c>
      <c r="R96" t="s">
        <v>13762</v>
      </c>
      <c r="S96" t="s">
        <v>37</v>
      </c>
      <c r="T96">
        <v>1</v>
      </c>
      <c r="U96" s="6">
        <v>44007.305069444446</v>
      </c>
      <c r="V96" t="s">
        <v>33</v>
      </c>
    </row>
    <row r="97" spans="1:22" x14ac:dyDescent="0.3">
      <c r="A97" t="str">
        <f>VLOOKUP(B97,Table2[],3,FALSE)</f>
        <v>Digital</v>
      </c>
      <c r="B97" t="str">
        <f>IF(ISNUMBER(FIND("QVC",R97)),"QVC",IFERROR(VLOOKUP(LEFT(I97,2),Table1[#All],2,FALSE),IF(OR(LEN(I97)=7,LEFT(I97,3)="SH1",LEFT(I97,2)="Vp",LEFT(I97,2)="GP"),"PMD.com",IF(LEN(I97)=15,"QVC","need manual check"))))</f>
        <v>PMD.com</v>
      </c>
      <c r="C97">
        <f t="shared" si="4"/>
        <v>51090001</v>
      </c>
      <c r="D97">
        <f t="shared" si="5"/>
        <v>1</v>
      </c>
      <c r="E97" s="8" t="str">
        <f t="shared" ca="1" si="3"/>
        <v>shifted orders processed</v>
      </c>
      <c r="F97" t="s">
        <v>11203</v>
      </c>
      <c r="G97" t="s">
        <v>16</v>
      </c>
      <c r="H97" s="6">
        <v>44007.376805555556</v>
      </c>
      <c r="I97" s="6" t="s">
        <v>13763</v>
      </c>
      <c r="J97" t="s">
        <v>13764</v>
      </c>
      <c r="K97">
        <v>17267206</v>
      </c>
      <c r="L97">
        <v>219187</v>
      </c>
      <c r="N97">
        <v>51090001</v>
      </c>
      <c r="O97" t="s">
        <v>1947</v>
      </c>
      <c r="P97" t="s">
        <v>60</v>
      </c>
      <c r="Q97">
        <v>1</v>
      </c>
      <c r="R97" t="s">
        <v>13765</v>
      </c>
      <c r="S97" t="s">
        <v>37</v>
      </c>
      <c r="T97">
        <v>1</v>
      </c>
      <c r="U97" s="6">
        <v>44007.305034722223</v>
      </c>
      <c r="V97" t="s">
        <v>33</v>
      </c>
    </row>
    <row r="98" spans="1:22" x14ac:dyDescent="0.3">
      <c r="A98" t="str">
        <f>VLOOKUP(B98,Table2[],3,FALSE)</f>
        <v>Digital</v>
      </c>
      <c r="B98" t="str">
        <f>IF(ISNUMBER(FIND("QVC",R98)),"QVC",IFERROR(VLOOKUP(LEFT(I98,2),Table1[#All],2,FALSE),IF(OR(LEN(I98)=7,LEFT(I98,3)="SH1",LEFT(I98,2)="Vp",LEFT(I98,2)="GP"),"PMD.com",IF(LEN(I98)=15,"QVC","need manual check"))))</f>
        <v>PMD.com</v>
      </c>
      <c r="C98">
        <f t="shared" si="4"/>
        <v>53440001</v>
      </c>
      <c r="D98">
        <f t="shared" si="5"/>
        <v>1</v>
      </c>
      <c r="E98" s="8" t="str">
        <f t="shared" ca="1" si="3"/>
        <v>shifted orders processed</v>
      </c>
      <c r="F98" t="s">
        <v>11203</v>
      </c>
      <c r="G98" t="s">
        <v>16</v>
      </c>
      <c r="H98" s="6">
        <v>44007.376805555556</v>
      </c>
      <c r="I98" s="6" t="s">
        <v>13763</v>
      </c>
      <c r="J98" t="s">
        <v>13764</v>
      </c>
      <c r="K98">
        <v>17267206</v>
      </c>
      <c r="L98">
        <v>219187</v>
      </c>
      <c r="N98">
        <v>53440001</v>
      </c>
      <c r="O98" t="s">
        <v>1240</v>
      </c>
      <c r="P98" t="s">
        <v>116</v>
      </c>
      <c r="Q98">
        <v>1</v>
      </c>
      <c r="R98" t="s">
        <v>13765</v>
      </c>
      <c r="S98" t="s">
        <v>37</v>
      </c>
      <c r="T98">
        <v>1</v>
      </c>
      <c r="U98" s="6">
        <v>44007.305034722223</v>
      </c>
      <c r="V98" t="s">
        <v>33</v>
      </c>
    </row>
    <row r="99" spans="1:22" x14ac:dyDescent="0.3">
      <c r="A99" t="str">
        <f>VLOOKUP(B99,Table2[],3,FALSE)</f>
        <v>Digital</v>
      </c>
      <c r="B99" t="str">
        <f>IF(ISNUMBER(FIND("QVC",R99)),"QVC",IFERROR(VLOOKUP(LEFT(I99,2),Table1[#All],2,FALSE),IF(OR(LEN(I99)=7,LEFT(I99,3)="SH1",LEFT(I99,2)="Vp",LEFT(I99,2)="GP"),"PMD.com",IF(LEN(I99)=15,"QVC","need manual check"))))</f>
        <v>PMD.com</v>
      </c>
      <c r="C99">
        <f t="shared" si="4"/>
        <v>53160001</v>
      </c>
      <c r="D99">
        <f t="shared" si="5"/>
        <v>2</v>
      </c>
      <c r="E99" s="8" t="str">
        <f t="shared" ca="1" si="3"/>
        <v>shifted orders processed</v>
      </c>
      <c r="F99" t="s">
        <v>11203</v>
      </c>
      <c r="G99" t="s">
        <v>16</v>
      </c>
      <c r="H99" s="6">
        <v>44007.376805555556</v>
      </c>
      <c r="I99" s="6" t="s">
        <v>13766</v>
      </c>
      <c r="J99" t="s">
        <v>13767</v>
      </c>
      <c r="K99">
        <v>17267207</v>
      </c>
      <c r="L99">
        <v>219188</v>
      </c>
      <c r="N99">
        <v>53160001</v>
      </c>
      <c r="O99" t="s">
        <v>1895</v>
      </c>
      <c r="P99" t="s">
        <v>119</v>
      </c>
      <c r="Q99">
        <v>2</v>
      </c>
      <c r="R99" t="s">
        <v>13768</v>
      </c>
      <c r="S99" t="s">
        <v>37</v>
      </c>
      <c r="T99">
        <v>2</v>
      </c>
      <c r="U99" s="6">
        <v>44007.305011574077</v>
      </c>
      <c r="V99" t="s">
        <v>33</v>
      </c>
    </row>
    <row r="100" spans="1:22" x14ac:dyDescent="0.3">
      <c r="A100" t="str">
        <f>VLOOKUP(B100,Table2[],3,FALSE)</f>
        <v>Digital</v>
      </c>
      <c r="B100" t="str">
        <f>IF(ISNUMBER(FIND("QVC",R100)),"QVC",IFERROR(VLOOKUP(LEFT(I100,2),Table1[#All],2,FALSE),IF(OR(LEN(I100)=7,LEFT(I100,3)="SH1",LEFT(I100,2)="Vp",LEFT(I100,2)="GP"),"PMD.com",IF(LEN(I100)=15,"QVC","need manual check"))))</f>
        <v>PMD.com</v>
      </c>
      <c r="C100">
        <f t="shared" si="4"/>
        <v>52430001</v>
      </c>
      <c r="D100">
        <f t="shared" si="5"/>
        <v>1</v>
      </c>
      <c r="E100" s="8" t="str">
        <f t="shared" ca="1" si="3"/>
        <v>shifted orders processed</v>
      </c>
      <c r="F100" t="s">
        <v>11203</v>
      </c>
      <c r="G100" t="s">
        <v>16</v>
      </c>
      <c r="H100" s="6">
        <v>44007.376817129632</v>
      </c>
      <c r="I100" s="6" t="s">
        <v>13769</v>
      </c>
      <c r="J100" t="s">
        <v>13770</v>
      </c>
      <c r="K100">
        <v>17267208</v>
      </c>
      <c r="L100">
        <v>219189</v>
      </c>
      <c r="N100">
        <v>52430001</v>
      </c>
      <c r="O100" t="s">
        <v>927</v>
      </c>
      <c r="P100" t="s">
        <v>75</v>
      </c>
      <c r="Q100">
        <v>1</v>
      </c>
      <c r="R100" t="s">
        <v>13771</v>
      </c>
      <c r="S100" t="s">
        <v>37</v>
      </c>
      <c r="T100">
        <v>1</v>
      </c>
      <c r="U100" s="6">
        <v>44007.304976851854</v>
      </c>
      <c r="V100" t="s">
        <v>33</v>
      </c>
    </row>
    <row r="101" spans="1:22" x14ac:dyDescent="0.3">
      <c r="A101" t="str">
        <f>VLOOKUP(B101,Table2[],3,FALSE)</f>
        <v>Digital</v>
      </c>
      <c r="B101" t="str">
        <f>IF(ISNUMBER(FIND("QVC",R101)),"QVC",IFERROR(VLOOKUP(LEFT(I101,2),Table1[#All],2,FALSE),IF(OR(LEN(I101)=7,LEFT(I101,3)="SH1",LEFT(I101,2)="Vp",LEFT(I101,2)="GP"),"PMD.com",IF(LEN(I101)=15,"QVC","need manual check"))))</f>
        <v>PMD.com</v>
      </c>
      <c r="C101">
        <f t="shared" si="4"/>
        <v>52460001</v>
      </c>
      <c r="D101">
        <f t="shared" si="5"/>
        <v>1</v>
      </c>
      <c r="E101" s="8" t="str">
        <f t="shared" ca="1" si="3"/>
        <v>shifted orders processed</v>
      </c>
      <c r="F101" t="s">
        <v>11203</v>
      </c>
      <c r="G101" t="s">
        <v>16</v>
      </c>
      <c r="H101" s="6">
        <v>44007.376817129632</v>
      </c>
      <c r="I101" s="6" t="s">
        <v>13769</v>
      </c>
      <c r="J101" t="s">
        <v>13770</v>
      </c>
      <c r="K101">
        <v>17267208</v>
      </c>
      <c r="L101">
        <v>219189</v>
      </c>
      <c r="N101">
        <v>52460001</v>
      </c>
      <c r="O101" t="s">
        <v>1915</v>
      </c>
      <c r="P101" t="s">
        <v>76</v>
      </c>
      <c r="Q101">
        <v>1</v>
      </c>
      <c r="R101" t="s">
        <v>13771</v>
      </c>
      <c r="S101" t="s">
        <v>37</v>
      </c>
      <c r="T101">
        <v>1</v>
      </c>
      <c r="U101" s="6">
        <v>44007.304976851854</v>
      </c>
      <c r="V101" t="s">
        <v>33</v>
      </c>
    </row>
    <row r="102" spans="1:22" x14ac:dyDescent="0.3">
      <c r="A102" t="str">
        <f>VLOOKUP(B102,Table2[],3,FALSE)</f>
        <v>Digital</v>
      </c>
      <c r="B102" t="str">
        <f>IF(ISNUMBER(FIND("QVC",R102)),"QVC",IFERROR(VLOOKUP(LEFT(I102,2),Table1[#All],2,FALSE),IF(OR(LEN(I102)=7,LEFT(I102,3)="SH1",LEFT(I102,2)="Vp",LEFT(I102,2)="GP"),"PMD.com",IF(LEN(I102)=15,"QVC","need manual check"))))</f>
        <v>PMD.com</v>
      </c>
      <c r="C102">
        <f t="shared" si="4"/>
        <v>53200001</v>
      </c>
      <c r="D102">
        <f t="shared" si="5"/>
        <v>1</v>
      </c>
      <c r="E102" s="8" t="str">
        <f t="shared" ca="1" si="3"/>
        <v>shifted orders processed</v>
      </c>
      <c r="F102" t="s">
        <v>11203</v>
      </c>
      <c r="G102" t="s">
        <v>16</v>
      </c>
      <c r="H102" s="6">
        <v>44007.376828703702</v>
      </c>
      <c r="I102" s="6" t="s">
        <v>13772</v>
      </c>
      <c r="J102" t="s">
        <v>13773</v>
      </c>
      <c r="K102">
        <v>17267209</v>
      </c>
      <c r="L102">
        <v>219190</v>
      </c>
      <c r="N102">
        <v>53200001</v>
      </c>
      <c r="O102" t="s">
        <v>973</v>
      </c>
      <c r="P102" t="s">
        <v>50</v>
      </c>
      <c r="Q102">
        <v>1</v>
      </c>
      <c r="R102" t="s">
        <v>13774</v>
      </c>
      <c r="S102" t="s">
        <v>37</v>
      </c>
      <c r="T102">
        <v>1</v>
      </c>
      <c r="U102" s="6">
        <v>44007.304942129631</v>
      </c>
      <c r="V102" t="s">
        <v>33</v>
      </c>
    </row>
    <row r="103" spans="1:22" x14ac:dyDescent="0.3">
      <c r="A103" t="str">
        <f>VLOOKUP(B103,Table2[],3,FALSE)</f>
        <v>Digital</v>
      </c>
      <c r="B103" t="str">
        <f>IF(ISNUMBER(FIND("QVC",R103)),"QVC",IFERROR(VLOOKUP(LEFT(I103,2),Table1[#All],2,FALSE),IF(OR(LEN(I103)=7,LEFT(I103,3)="SH1",LEFT(I103,2)="Vp",LEFT(I103,2)="GP"),"PMD.com",IF(LEN(I103)=15,"QVC","need manual check"))))</f>
        <v>PMD.com</v>
      </c>
      <c r="C103">
        <f t="shared" si="4"/>
        <v>51090061</v>
      </c>
      <c r="D103">
        <f t="shared" si="5"/>
        <v>1</v>
      </c>
      <c r="E103" s="8" t="str">
        <f t="shared" ca="1" si="3"/>
        <v>shifted orders processed</v>
      </c>
      <c r="F103" t="s">
        <v>11203</v>
      </c>
      <c r="G103" t="s">
        <v>16</v>
      </c>
      <c r="H103" s="6">
        <v>44007.376840277779</v>
      </c>
      <c r="I103" s="6" t="s">
        <v>13775</v>
      </c>
      <c r="J103" t="s">
        <v>13776</v>
      </c>
      <c r="K103">
        <v>17267210</v>
      </c>
      <c r="L103">
        <v>219191</v>
      </c>
      <c r="N103">
        <v>51090061</v>
      </c>
      <c r="O103" t="s">
        <v>1013</v>
      </c>
      <c r="P103" t="s">
        <v>122</v>
      </c>
      <c r="Q103">
        <v>1</v>
      </c>
      <c r="R103" t="s">
        <v>13777</v>
      </c>
      <c r="S103" t="s">
        <v>37</v>
      </c>
      <c r="T103">
        <v>1</v>
      </c>
      <c r="U103" s="6">
        <v>44007.304907407408</v>
      </c>
      <c r="V103" t="s">
        <v>33</v>
      </c>
    </row>
    <row r="104" spans="1:22" x14ac:dyDescent="0.3">
      <c r="A104" t="str">
        <f>VLOOKUP(B104,Table2[],3,FALSE)</f>
        <v>Digital</v>
      </c>
      <c r="B104" t="str">
        <f>IF(ISNUMBER(FIND("QVC",R104)),"QVC",IFERROR(VLOOKUP(LEFT(I104,2),Table1[#All],2,FALSE),IF(OR(LEN(I104)=7,LEFT(I104,3)="SH1",LEFT(I104,2)="Vp",LEFT(I104,2)="GP"),"PMD.com",IF(LEN(I104)=15,"QVC","need manual check"))))</f>
        <v>PMD.com</v>
      </c>
      <c r="C104">
        <f t="shared" si="4"/>
        <v>52460001</v>
      </c>
      <c r="D104">
        <f t="shared" si="5"/>
        <v>1</v>
      </c>
      <c r="E104" s="8" t="str">
        <f t="shared" ca="1" si="3"/>
        <v>shifted orders processed</v>
      </c>
      <c r="F104" t="s">
        <v>11203</v>
      </c>
      <c r="G104" t="s">
        <v>16</v>
      </c>
      <c r="H104" s="6">
        <v>44007.377013888887</v>
      </c>
      <c r="I104" s="6" t="s">
        <v>13778</v>
      </c>
      <c r="J104" t="s">
        <v>13779</v>
      </c>
      <c r="K104">
        <v>17267211</v>
      </c>
      <c r="L104">
        <v>219192</v>
      </c>
      <c r="N104">
        <v>52460001</v>
      </c>
      <c r="O104" t="s">
        <v>1915</v>
      </c>
      <c r="P104" t="s">
        <v>76</v>
      </c>
      <c r="Q104">
        <v>1</v>
      </c>
      <c r="R104" t="s">
        <v>13780</v>
      </c>
      <c r="S104" t="s">
        <v>37</v>
      </c>
      <c r="T104">
        <v>1</v>
      </c>
      <c r="U104" s="6">
        <v>44007.304884259262</v>
      </c>
      <c r="V104" t="s">
        <v>33</v>
      </c>
    </row>
    <row r="105" spans="1:22" x14ac:dyDescent="0.3">
      <c r="A105" t="str">
        <f>VLOOKUP(B105,Table2[],3,FALSE)</f>
        <v>Digital</v>
      </c>
      <c r="B105" t="str">
        <f>IF(ISNUMBER(FIND("QVC",R105)),"QVC",IFERROR(VLOOKUP(LEFT(I105,2),Table1[#All],2,FALSE),IF(OR(LEN(I105)=7,LEFT(I105,3)="SH1",LEFT(I105,2)="Vp",LEFT(I105,2)="GP"),"PMD.com",IF(LEN(I105)=15,"QVC","need manual check"))))</f>
        <v>PMD.com</v>
      </c>
      <c r="C105">
        <f t="shared" si="4"/>
        <v>51070001</v>
      </c>
      <c r="D105">
        <f t="shared" si="5"/>
        <v>1</v>
      </c>
      <c r="E105" s="8" t="str">
        <f t="shared" ca="1" si="3"/>
        <v>shifted orders processed</v>
      </c>
      <c r="F105" t="s">
        <v>11203</v>
      </c>
      <c r="G105" t="s">
        <v>16</v>
      </c>
      <c r="H105" s="6">
        <v>44007.377013888887</v>
      </c>
      <c r="I105" s="6" t="s">
        <v>13781</v>
      </c>
      <c r="J105" t="s">
        <v>13782</v>
      </c>
      <c r="K105">
        <v>17267212</v>
      </c>
      <c r="L105">
        <v>219193</v>
      </c>
      <c r="N105">
        <v>51070001</v>
      </c>
      <c r="O105" t="s">
        <v>1620</v>
      </c>
      <c r="P105" t="s">
        <v>45</v>
      </c>
      <c r="Q105">
        <v>1</v>
      </c>
      <c r="R105" t="s">
        <v>13783</v>
      </c>
      <c r="S105" t="s">
        <v>37</v>
      </c>
      <c r="T105">
        <v>1</v>
      </c>
      <c r="U105" s="6">
        <v>44007.304849537039</v>
      </c>
      <c r="V105" t="s">
        <v>33</v>
      </c>
    </row>
    <row r="106" spans="1:22" x14ac:dyDescent="0.3">
      <c r="A106" t="str">
        <f>VLOOKUP(B106,Table2[],3,FALSE)</f>
        <v>Digital</v>
      </c>
      <c r="B106" t="str">
        <f>IF(ISNUMBER(FIND("QVC",R106)),"QVC",IFERROR(VLOOKUP(LEFT(I106,2),Table1[#All],2,FALSE),IF(OR(LEN(I106)=7,LEFT(I106,3)="SH1",LEFT(I106,2)="Vp",LEFT(I106,2)="GP"),"PMD.com",IF(LEN(I106)=15,"QVC","need manual check"))))</f>
        <v>PMD.com</v>
      </c>
      <c r="C106">
        <f t="shared" si="4"/>
        <v>52460001</v>
      </c>
      <c r="D106">
        <f t="shared" si="5"/>
        <v>1</v>
      </c>
      <c r="E106" s="8" t="str">
        <f t="shared" ca="1" si="3"/>
        <v>shifted orders processed</v>
      </c>
      <c r="F106" t="s">
        <v>11203</v>
      </c>
      <c r="G106" t="s">
        <v>16</v>
      </c>
      <c r="H106" s="6">
        <v>44007.377025462964</v>
      </c>
      <c r="I106" s="6" t="s">
        <v>13784</v>
      </c>
      <c r="J106" t="s">
        <v>13785</v>
      </c>
      <c r="K106">
        <v>17267213</v>
      </c>
      <c r="L106">
        <v>219194</v>
      </c>
      <c r="N106">
        <v>52460001</v>
      </c>
      <c r="O106" t="s">
        <v>1915</v>
      </c>
      <c r="P106" t="s">
        <v>76</v>
      </c>
      <c r="Q106">
        <v>1</v>
      </c>
      <c r="R106" t="s">
        <v>13786</v>
      </c>
      <c r="S106" t="s">
        <v>37</v>
      </c>
      <c r="T106">
        <v>1</v>
      </c>
      <c r="U106" s="6">
        <v>44007.304814814815</v>
      </c>
      <c r="V106" t="s">
        <v>33</v>
      </c>
    </row>
    <row r="107" spans="1:22" x14ac:dyDescent="0.3">
      <c r="A107" t="str">
        <f>VLOOKUP(B107,Table2[],3,FALSE)</f>
        <v>Digital</v>
      </c>
      <c r="B107" t="str">
        <f>IF(ISNUMBER(FIND("QVC",R107)),"QVC",IFERROR(VLOOKUP(LEFT(I107,2),Table1[#All],2,FALSE),IF(OR(LEN(I107)=7,LEFT(I107,3)="SH1",LEFT(I107,2)="Vp",LEFT(I107,2)="GP"),"PMD.com",IF(LEN(I107)=15,"QVC","need manual check"))))</f>
        <v>PMD.com</v>
      </c>
      <c r="C107">
        <f t="shared" si="4"/>
        <v>5341</v>
      </c>
      <c r="D107">
        <f t="shared" si="5"/>
        <v>1</v>
      </c>
      <c r="E107" s="8" t="str">
        <f t="shared" ca="1" si="3"/>
        <v>shifted orders processed</v>
      </c>
      <c r="F107" t="s">
        <v>11203</v>
      </c>
      <c r="G107" t="s">
        <v>16</v>
      </c>
      <c r="H107" s="6">
        <v>44007.37703703704</v>
      </c>
      <c r="I107" s="6" t="s">
        <v>13787</v>
      </c>
      <c r="J107" t="s">
        <v>13788</v>
      </c>
      <c r="K107">
        <v>17267214</v>
      </c>
      <c r="L107">
        <v>219195</v>
      </c>
      <c r="N107">
        <v>5341</v>
      </c>
      <c r="O107" t="s">
        <v>1948</v>
      </c>
      <c r="P107" t="s">
        <v>82</v>
      </c>
      <c r="Q107">
        <v>1</v>
      </c>
      <c r="R107" t="s">
        <v>13789</v>
      </c>
      <c r="S107" t="s">
        <v>37</v>
      </c>
      <c r="T107">
        <v>1</v>
      </c>
      <c r="U107" s="6">
        <v>44007.304780092592</v>
      </c>
      <c r="V107" t="s">
        <v>33</v>
      </c>
    </row>
    <row r="108" spans="1:22" x14ac:dyDescent="0.3">
      <c r="A108" t="str">
        <f>VLOOKUP(B108,Table2[],3,FALSE)</f>
        <v>Digital</v>
      </c>
      <c r="B108" t="str">
        <f>IF(ISNUMBER(FIND("QVC",R108)),"QVC",IFERROR(VLOOKUP(LEFT(I108,2),Table1[#All],2,FALSE),IF(OR(LEN(I108)=7,LEFT(I108,3)="SH1",LEFT(I108,2)="Vp",LEFT(I108,2)="GP"),"PMD.com",IF(LEN(I108)=15,"QVC","need manual check"))))</f>
        <v>PMD.com</v>
      </c>
      <c r="C108">
        <f t="shared" si="4"/>
        <v>53200001</v>
      </c>
      <c r="D108">
        <f t="shared" si="5"/>
        <v>1</v>
      </c>
      <c r="E108" s="8" t="str">
        <f t="shared" ca="1" si="3"/>
        <v>shifted orders processed</v>
      </c>
      <c r="F108" t="s">
        <v>11203</v>
      </c>
      <c r="G108" t="s">
        <v>16</v>
      </c>
      <c r="H108" s="6">
        <v>44007.37703703704</v>
      </c>
      <c r="I108" s="6" t="s">
        <v>13787</v>
      </c>
      <c r="J108" t="s">
        <v>13788</v>
      </c>
      <c r="K108">
        <v>17267214</v>
      </c>
      <c r="L108">
        <v>219195</v>
      </c>
      <c r="N108">
        <v>53200001</v>
      </c>
      <c r="O108" t="s">
        <v>973</v>
      </c>
      <c r="P108" t="s">
        <v>50</v>
      </c>
      <c r="Q108">
        <v>1</v>
      </c>
      <c r="R108" t="s">
        <v>13789</v>
      </c>
      <c r="S108" t="s">
        <v>37</v>
      </c>
      <c r="T108">
        <v>1</v>
      </c>
      <c r="U108" s="6">
        <v>44007.304780092592</v>
      </c>
      <c r="V108" t="s">
        <v>33</v>
      </c>
    </row>
    <row r="109" spans="1:22" x14ac:dyDescent="0.3">
      <c r="A109" t="str">
        <f>VLOOKUP(B109,Table2[],3,FALSE)</f>
        <v>Digital</v>
      </c>
      <c r="B109" t="str">
        <f>IF(ISNUMBER(FIND("QVC",R109)),"QVC",IFERROR(VLOOKUP(LEFT(I109,2),Table1[#All],2,FALSE),IF(OR(LEN(I109)=7,LEFT(I109,3)="SH1",LEFT(I109,2)="Vp",LEFT(I109,2)="GP"),"PMD.com",IF(LEN(I109)=15,"QVC","need manual check"))))</f>
        <v>PMD.com</v>
      </c>
      <c r="C109">
        <f t="shared" si="4"/>
        <v>53440001</v>
      </c>
      <c r="D109">
        <f t="shared" si="5"/>
        <v>1</v>
      </c>
      <c r="E109" s="8" t="str">
        <f t="shared" ca="1" si="3"/>
        <v>shifted orders processed</v>
      </c>
      <c r="F109" t="s">
        <v>11203</v>
      </c>
      <c r="G109" t="s">
        <v>16</v>
      </c>
      <c r="H109" s="6">
        <v>44007.37703703704</v>
      </c>
      <c r="I109" s="6" t="s">
        <v>13787</v>
      </c>
      <c r="J109" t="s">
        <v>13788</v>
      </c>
      <c r="K109">
        <v>17267214</v>
      </c>
      <c r="L109">
        <v>219195</v>
      </c>
      <c r="N109">
        <v>53440001</v>
      </c>
      <c r="O109" t="s">
        <v>1240</v>
      </c>
      <c r="P109" t="s">
        <v>116</v>
      </c>
      <c r="Q109">
        <v>1</v>
      </c>
      <c r="R109" t="s">
        <v>13789</v>
      </c>
      <c r="S109" t="s">
        <v>37</v>
      </c>
      <c r="T109">
        <v>1</v>
      </c>
      <c r="U109" s="6">
        <v>44007.304780092592</v>
      </c>
      <c r="V109" t="s">
        <v>33</v>
      </c>
    </row>
    <row r="110" spans="1:22" x14ac:dyDescent="0.3">
      <c r="A110" t="str">
        <f>VLOOKUP(B110,Table2[],3,FALSE)</f>
        <v>Digital</v>
      </c>
      <c r="B110" t="str">
        <f>IF(ISNUMBER(FIND("QVC",R110)),"QVC",IFERROR(VLOOKUP(LEFT(I110,2),Table1[#All],2,FALSE),IF(OR(LEN(I110)=7,LEFT(I110,3)="SH1",LEFT(I110,2)="Vp",LEFT(I110,2)="GP"),"PMD.com",IF(LEN(I110)=15,"QVC","need manual check"))))</f>
        <v>PMD.com</v>
      </c>
      <c r="C110">
        <f t="shared" si="4"/>
        <v>5260</v>
      </c>
      <c r="D110">
        <f t="shared" si="5"/>
        <v>1</v>
      </c>
      <c r="E110" s="8" t="str">
        <f t="shared" ca="1" si="3"/>
        <v>shifted orders processed</v>
      </c>
      <c r="F110" t="s">
        <v>11203</v>
      </c>
      <c r="G110" t="s">
        <v>16</v>
      </c>
      <c r="H110" s="6">
        <v>44007.37704861111</v>
      </c>
      <c r="I110" s="6" t="s">
        <v>13790</v>
      </c>
      <c r="J110" t="s">
        <v>13791</v>
      </c>
      <c r="K110">
        <v>17267215</v>
      </c>
      <c r="L110">
        <v>219196</v>
      </c>
      <c r="N110">
        <v>5260</v>
      </c>
      <c r="O110" t="s">
        <v>1228</v>
      </c>
      <c r="P110" t="s">
        <v>173</v>
      </c>
      <c r="Q110">
        <v>1</v>
      </c>
      <c r="R110" t="s">
        <v>13792</v>
      </c>
      <c r="S110" t="s">
        <v>37</v>
      </c>
      <c r="T110">
        <v>1</v>
      </c>
      <c r="U110" s="6">
        <v>44007.304756944446</v>
      </c>
      <c r="V110" t="s">
        <v>33</v>
      </c>
    </row>
    <row r="111" spans="1:22" x14ac:dyDescent="0.3">
      <c r="A111" t="str">
        <f>VLOOKUP(B111,Table2[],3,FALSE)</f>
        <v>Digital</v>
      </c>
      <c r="B111" t="str">
        <f>IF(ISNUMBER(FIND("QVC",R111)),"QVC",IFERROR(VLOOKUP(LEFT(I111,2),Table1[#All],2,FALSE),IF(OR(LEN(I111)=7,LEFT(I111,3)="SH1",LEFT(I111,2)="Vp",LEFT(I111,2)="GP"),"PMD.com",IF(LEN(I111)=15,"QVC","need manual check"))))</f>
        <v>PMD.com</v>
      </c>
      <c r="C111">
        <f t="shared" si="4"/>
        <v>52460001</v>
      </c>
      <c r="D111">
        <f t="shared" si="5"/>
        <v>1</v>
      </c>
      <c r="E111" s="8" t="str">
        <f t="shared" ca="1" si="3"/>
        <v>shifted orders processed</v>
      </c>
      <c r="F111" t="s">
        <v>11203</v>
      </c>
      <c r="G111" t="s">
        <v>16</v>
      </c>
      <c r="H111" s="6">
        <v>44007.37704861111</v>
      </c>
      <c r="I111" s="6" t="s">
        <v>13790</v>
      </c>
      <c r="J111" t="s">
        <v>13791</v>
      </c>
      <c r="K111">
        <v>17267215</v>
      </c>
      <c r="L111">
        <v>219196</v>
      </c>
      <c r="N111">
        <v>52460001</v>
      </c>
      <c r="O111" t="s">
        <v>1915</v>
      </c>
      <c r="P111" t="s">
        <v>76</v>
      </c>
      <c r="Q111">
        <v>1</v>
      </c>
      <c r="R111" t="s">
        <v>13792</v>
      </c>
      <c r="S111" t="s">
        <v>37</v>
      </c>
      <c r="T111">
        <v>1</v>
      </c>
      <c r="U111" s="6">
        <v>44007.304756944446</v>
      </c>
      <c r="V111" t="s">
        <v>33</v>
      </c>
    </row>
    <row r="112" spans="1:22" x14ac:dyDescent="0.3">
      <c r="A112" t="str">
        <f>VLOOKUP(B112,Table2[],3,FALSE)</f>
        <v>Digital</v>
      </c>
      <c r="B112" t="str">
        <f>IF(ISNUMBER(FIND("QVC",R112)),"QVC",IFERROR(VLOOKUP(LEFT(I112,2),Table1[#All],2,FALSE),IF(OR(LEN(I112)=7,LEFT(I112,3)="SH1",LEFT(I112,2)="Vp",LEFT(I112,2)="GP"),"PMD.com",IF(LEN(I112)=15,"QVC","need manual check"))))</f>
        <v>PMD.com</v>
      </c>
      <c r="C112">
        <f t="shared" si="4"/>
        <v>51070001</v>
      </c>
      <c r="D112">
        <f t="shared" si="5"/>
        <v>1</v>
      </c>
      <c r="E112" s="8" t="str">
        <f t="shared" ca="1" si="3"/>
        <v>shifted orders processed</v>
      </c>
      <c r="F112" t="s">
        <v>11203</v>
      </c>
      <c r="G112" t="s">
        <v>16</v>
      </c>
      <c r="H112" s="6">
        <v>44007.37704861111</v>
      </c>
      <c r="I112" s="6" t="s">
        <v>13793</v>
      </c>
      <c r="J112" t="s">
        <v>13794</v>
      </c>
      <c r="K112">
        <v>17267216</v>
      </c>
      <c r="L112">
        <v>219197</v>
      </c>
      <c r="N112">
        <v>51070001</v>
      </c>
      <c r="O112" t="s">
        <v>1620</v>
      </c>
      <c r="P112" t="s">
        <v>45</v>
      </c>
      <c r="Q112">
        <v>1</v>
      </c>
      <c r="R112" t="s">
        <v>13795</v>
      </c>
      <c r="S112" t="s">
        <v>37</v>
      </c>
      <c r="T112">
        <v>1</v>
      </c>
      <c r="U112" s="6">
        <v>44007.304722222223</v>
      </c>
      <c r="V112" t="s">
        <v>33</v>
      </c>
    </row>
    <row r="113" spans="1:22" x14ac:dyDescent="0.3">
      <c r="A113" t="str">
        <f>VLOOKUP(B113,Table2[],3,FALSE)</f>
        <v>Digital</v>
      </c>
      <c r="B113" t="str">
        <f>IF(ISNUMBER(FIND("QVC",R113)),"QVC",IFERROR(VLOOKUP(LEFT(I113,2),Table1[#All],2,FALSE),IF(OR(LEN(I113)=7,LEFT(I113,3)="SH1",LEFT(I113,2)="Vp",LEFT(I113,2)="GP"),"PMD.com",IF(LEN(I113)=15,"QVC","need manual check"))))</f>
        <v>PMD.com</v>
      </c>
      <c r="C113">
        <f t="shared" si="4"/>
        <v>53160001</v>
      </c>
      <c r="D113">
        <f t="shared" si="5"/>
        <v>1</v>
      </c>
      <c r="E113" s="8" t="str">
        <f t="shared" ca="1" si="3"/>
        <v>shifted orders processed</v>
      </c>
      <c r="F113" t="s">
        <v>11203</v>
      </c>
      <c r="G113" t="s">
        <v>16</v>
      </c>
      <c r="H113" s="6">
        <v>44007.37704861111</v>
      </c>
      <c r="I113" s="6" t="s">
        <v>13793</v>
      </c>
      <c r="J113" t="s">
        <v>13794</v>
      </c>
      <c r="K113">
        <v>17267216</v>
      </c>
      <c r="L113">
        <v>219197</v>
      </c>
      <c r="N113">
        <v>53160001</v>
      </c>
      <c r="O113" t="s">
        <v>1895</v>
      </c>
      <c r="P113" t="s">
        <v>119</v>
      </c>
      <c r="Q113">
        <v>1</v>
      </c>
      <c r="R113" t="s">
        <v>13795</v>
      </c>
      <c r="S113" t="s">
        <v>37</v>
      </c>
      <c r="T113">
        <v>1</v>
      </c>
      <c r="U113" s="6">
        <v>44007.304722222223</v>
      </c>
      <c r="V113" t="s">
        <v>33</v>
      </c>
    </row>
    <row r="114" spans="1:22" x14ac:dyDescent="0.3">
      <c r="A114" t="str">
        <f>VLOOKUP(B114,Table2[],3,FALSE)</f>
        <v>Digital</v>
      </c>
      <c r="B114" t="str">
        <f>IF(ISNUMBER(FIND("QVC",R114)),"QVC",IFERROR(VLOOKUP(LEFT(I114,2),Table1[#All],2,FALSE),IF(OR(LEN(I114)=7,LEFT(I114,3)="SH1",LEFT(I114,2)="Vp",LEFT(I114,2)="GP"),"PMD.com",IF(LEN(I114)=15,"QVC","need manual check"))))</f>
        <v>PMD.com</v>
      </c>
      <c r="C114">
        <f t="shared" si="4"/>
        <v>51090061</v>
      </c>
      <c r="D114">
        <f t="shared" si="5"/>
        <v>1</v>
      </c>
      <c r="E114" s="8" t="str">
        <f t="shared" ca="1" si="3"/>
        <v>shifted orders processed</v>
      </c>
      <c r="F114" t="s">
        <v>11203</v>
      </c>
      <c r="G114" t="s">
        <v>16</v>
      </c>
      <c r="H114" s="6">
        <v>44007.377060185187</v>
      </c>
      <c r="I114" s="6" t="s">
        <v>13796</v>
      </c>
      <c r="J114" t="s">
        <v>13797</v>
      </c>
      <c r="K114">
        <v>17267217</v>
      </c>
      <c r="L114">
        <v>219198</v>
      </c>
      <c r="N114">
        <v>51090061</v>
      </c>
      <c r="O114" t="s">
        <v>1013</v>
      </c>
      <c r="P114" t="s">
        <v>122</v>
      </c>
      <c r="Q114">
        <v>1</v>
      </c>
      <c r="R114" t="s">
        <v>13798</v>
      </c>
      <c r="S114" t="s">
        <v>37</v>
      </c>
      <c r="T114">
        <v>1</v>
      </c>
      <c r="U114" s="6">
        <v>44007.3046875</v>
      </c>
      <c r="V114" t="s">
        <v>33</v>
      </c>
    </row>
    <row r="115" spans="1:22" x14ac:dyDescent="0.3">
      <c r="A115" t="str">
        <f>VLOOKUP(B115,Table2[],3,FALSE)</f>
        <v>Digital</v>
      </c>
      <c r="B115" t="str">
        <f>IF(ISNUMBER(FIND("QVC",R115)),"QVC",IFERROR(VLOOKUP(LEFT(I115,2),Table1[#All],2,FALSE),IF(OR(LEN(I115)=7,LEFT(I115,3)="SH1",LEFT(I115,2)="Vp",LEFT(I115,2)="GP"),"PMD.com",IF(LEN(I115)=15,"QVC","need manual check"))))</f>
        <v>PMD.com</v>
      </c>
      <c r="C115">
        <f t="shared" si="4"/>
        <v>51070001</v>
      </c>
      <c r="D115">
        <f t="shared" si="5"/>
        <v>1</v>
      </c>
      <c r="E115" s="8" t="str">
        <f t="shared" ca="1" si="3"/>
        <v>shifted orders processed</v>
      </c>
      <c r="F115" t="s">
        <v>11203</v>
      </c>
      <c r="G115" t="s">
        <v>16</v>
      </c>
      <c r="H115" s="6">
        <v>44007.377060185187</v>
      </c>
      <c r="I115" s="6" t="s">
        <v>13796</v>
      </c>
      <c r="J115" t="s">
        <v>13797</v>
      </c>
      <c r="K115">
        <v>17267217</v>
      </c>
      <c r="L115">
        <v>219198</v>
      </c>
      <c r="N115">
        <v>51070001</v>
      </c>
      <c r="O115" t="s">
        <v>1620</v>
      </c>
      <c r="P115" t="s">
        <v>45</v>
      </c>
      <c r="Q115">
        <v>1</v>
      </c>
      <c r="R115" t="s">
        <v>13798</v>
      </c>
      <c r="S115" t="s">
        <v>37</v>
      </c>
      <c r="T115">
        <v>1</v>
      </c>
      <c r="U115" s="6">
        <v>44007.3046875</v>
      </c>
      <c r="V115" t="s">
        <v>33</v>
      </c>
    </row>
    <row r="116" spans="1:22" x14ac:dyDescent="0.3">
      <c r="A116" t="str">
        <f>VLOOKUP(B116,Table2[],3,FALSE)</f>
        <v>Digital</v>
      </c>
      <c r="B116" t="str">
        <f>IF(ISNUMBER(FIND("QVC",R116)),"QVC",IFERROR(VLOOKUP(LEFT(I116,2),Table1[#All],2,FALSE),IF(OR(LEN(I116)=7,LEFT(I116,3)="SH1",LEFT(I116,2)="Vp",LEFT(I116,2)="GP"),"PMD.com",IF(LEN(I116)=15,"QVC","need manual check"))))</f>
        <v>PMD.com</v>
      </c>
      <c r="C116">
        <f t="shared" si="4"/>
        <v>5260</v>
      </c>
      <c r="D116">
        <f t="shared" si="5"/>
        <v>1</v>
      </c>
      <c r="E116" s="8" t="str">
        <f t="shared" ca="1" si="3"/>
        <v>shifted orders processed</v>
      </c>
      <c r="F116" t="s">
        <v>11203</v>
      </c>
      <c r="G116" t="s">
        <v>16</v>
      </c>
      <c r="H116" s="6">
        <v>44007.377071759256</v>
      </c>
      <c r="I116" s="6" t="s">
        <v>13799</v>
      </c>
      <c r="J116" t="s">
        <v>13800</v>
      </c>
      <c r="K116">
        <v>17267218</v>
      </c>
      <c r="L116">
        <v>219199</v>
      </c>
      <c r="N116">
        <v>5260</v>
      </c>
      <c r="O116" t="s">
        <v>1228</v>
      </c>
      <c r="P116" t="s">
        <v>173</v>
      </c>
      <c r="Q116">
        <v>1</v>
      </c>
      <c r="R116" t="s">
        <v>13801</v>
      </c>
      <c r="S116" t="s">
        <v>37</v>
      </c>
      <c r="T116">
        <v>1</v>
      </c>
      <c r="U116" s="6">
        <v>44007.304664351854</v>
      </c>
      <c r="V116" t="s">
        <v>33</v>
      </c>
    </row>
    <row r="117" spans="1:22" x14ac:dyDescent="0.3">
      <c r="A117" t="str">
        <f>VLOOKUP(B117,Table2[],3,FALSE)</f>
        <v>Digital</v>
      </c>
      <c r="B117" t="str">
        <f>IF(ISNUMBER(FIND("QVC",R117)),"QVC",IFERROR(VLOOKUP(LEFT(I117,2),Table1[#All],2,FALSE),IF(OR(LEN(I117)=7,LEFT(I117,3)="SH1",LEFT(I117,2)="Vp",LEFT(I117,2)="GP"),"PMD.com",IF(LEN(I117)=15,"QVC","need manual check"))))</f>
        <v>PMD.com</v>
      </c>
      <c r="C117">
        <f t="shared" si="4"/>
        <v>5331</v>
      </c>
      <c r="D117">
        <f t="shared" si="5"/>
        <v>1</v>
      </c>
      <c r="E117" s="8" t="str">
        <f t="shared" ca="1" si="3"/>
        <v>shifted orders processed</v>
      </c>
      <c r="F117" t="s">
        <v>11203</v>
      </c>
      <c r="G117" t="s">
        <v>16</v>
      </c>
      <c r="H117" s="6">
        <v>44007.377071759256</v>
      </c>
      <c r="I117" s="6" t="s">
        <v>13799</v>
      </c>
      <c r="J117" t="s">
        <v>13800</v>
      </c>
      <c r="K117">
        <v>17267218</v>
      </c>
      <c r="L117">
        <v>219199</v>
      </c>
      <c r="N117">
        <v>5331</v>
      </c>
      <c r="O117" t="s">
        <v>1910</v>
      </c>
      <c r="P117" t="s">
        <v>129</v>
      </c>
      <c r="Q117">
        <v>1</v>
      </c>
      <c r="R117" t="s">
        <v>13801</v>
      </c>
      <c r="S117" t="s">
        <v>37</v>
      </c>
      <c r="T117">
        <v>1</v>
      </c>
      <c r="U117" s="6">
        <v>44007.304664351854</v>
      </c>
      <c r="V117" t="s">
        <v>33</v>
      </c>
    </row>
    <row r="118" spans="1:22" x14ac:dyDescent="0.3">
      <c r="A118" t="str">
        <f>VLOOKUP(B118,Table2[],3,FALSE)</f>
        <v>Digital</v>
      </c>
      <c r="B118" t="str">
        <f>IF(ISNUMBER(FIND("QVC",R118)),"QVC",IFERROR(VLOOKUP(LEFT(I118,2),Table1[#All],2,FALSE),IF(OR(LEN(I118)=7,LEFT(I118,3)="SH1",LEFT(I118,2)="Vp",LEFT(I118,2)="GP"),"PMD.com",IF(LEN(I118)=15,"QVC","need manual check"))))</f>
        <v>PMD.com</v>
      </c>
      <c r="C118">
        <f t="shared" si="4"/>
        <v>53440001</v>
      </c>
      <c r="D118">
        <f t="shared" si="5"/>
        <v>1</v>
      </c>
      <c r="E118" s="8" t="str">
        <f t="shared" ca="1" si="3"/>
        <v>shifted orders processed</v>
      </c>
      <c r="F118" t="s">
        <v>11203</v>
      </c>
      <c r="G118" t="s">
        <v>16</v>
      </c>
      <c r="H118" s="6">
        <v>44007.37840277778</v>
      </c>
      <c r="I118" s="6" t="s">
        <v>13802</v>
      </c>
      <c r="J118" t="s">
        <v>13803</v>
      </c>
      <c r="K118">
        <v>17267265</v>
      </c>
      <c r="L118">
        <v>219245</v>
      </c>
      <c r="N118">
        <v>53440001</v>
      </c>
      <c r="O118" t="s">
        <v>1240</v>
      </c>
      <c r="P118" t="s">
        <v>116</v>
      </c>
      <c r="Q118">
        <v>1</v>
      </c>
      <c r="R118" t="s">
        <v>13804</v>
      </c>
      <c r="S118" t="s">
        <v>37</v>
      </c>
      <c r="T118">
        <v>1</v>
      </c>
      <c r="U118" s="6">
        <v>44007.319201388891</v>
      </c>
      <c r="V118" t="s">
        <v>33</v>
      </c>
    </row>
    <row r="119" spans="1:22" x14ac:dyDescent="0.3">
      <c r="A119" t="str">
        <f>VLOOKUP(B119,Table2[],3,FALSE)</f>
        <v>Digital</v>
      </c>
      <c r="B119" t="str">
        <f>IF(ISNUMBER(FIND("QVC",R119)),"QVC",IFERROR(VLOOKUP(LEFT(I119,2),Table1[#All],2,FALSE),IF(OR(LEN(I119)=7,LEFT(I119,3)="SH1",LEFT(I119,2)="Vp",LEFT(I119,2)="GP"),"PMD.com",IF(LEN(I119)=15,"QVC","need manual check"))))</f>
        <v>PMD.com</v>
      </c>
      <c r="C119">
        <f t="shared" si="4"/>
        <v>53440001</v>
      </c>
      <c r="D119">
        <f t="shared" si="5"/>
        <v>1</v>
      </c>
      <c r="E119" s="8" t="str">
        <f t="shared" ca="1" si="3"/>
        <v>shifted orders processed</v>
      </c>
      <c r="F119" t="s">
        <v>11203</v>
      </c>
      <c r="G119" t="s">
        <v>16</v>
      </c>
      <c r="H119" s="6">
        <v>44007.37840277778</v>
      </c>
      <c r="I119" s="6" t="s">
        <v>13805</v>
      </c>
      <c r="J119" t="s">
        <v>13806</v>
      </c>
      <c r="K119">
        <v>17267266</v>
      </c>
      <c r="L119">
        <v>219246</v>
      </c>
      <c r="N119">
        <v>53440001</v>
      </c>
      <c r="O119" t="s">
        <v>1240</v>
      </c>
      <c r="P119" t="s">
        <v>116</v>
      </c>
      <c r="Q119">
        <v>1</v>
      </c>
      <c r="R119" t="s">
        <v>13807</v>
      </c>
      <c r="S119" t="s">
        <v>37</v>
      </c>
      <c r="T119">
        <v>1</v>
      </c>
      <c r="U119" s="6">
        <v>44007.319178240738</v>
      </c>
      <c r="V119" t="s">
        <v>33</v>
      </c>
    </row>
    <row r="120" spans="1:22" x14ac:dyDescent="0.3">
      <c r="A120" t="str">
        <f>VLOOKUP(B120,Table2[],3,FALSE)</f>
        <v>Digital</v>
      </c>
      <c r="B120" t="str">
        <f>IF(ISNUMBER(FIND("QVC",R120)),"QVC",IFERROR(VLOOKUP(LEFT(I120,2),Table1[#All],2,FALSE),IF(OR(LEN(I120)=7,LEFT(I120,3)="SH1",LEFT(I120,2)="Vp",LEFT(I120,2)="GP"),"PMD.com",IF(LEN(I120)=15,"QVC","need manual check"))))</f>
        <v>PMD.com</v>
      </c>
      <c r="C120">
        <f t="shared" si="4"/>
        <v>5342</v>
      </c>
      <c r="D120">
        <f t="shared" si="5"/>
        <v>1</v>
      </c>
      <c r="E120" s="8" t="str">
        <f t="shared" ca="1" si="3"/>
        <v>shifted orders processed</v>
      </c>
      <c r="F120" t="s">
        <v>11203</v>
      </c>
      <c r="G120" t="s">
        <v>16</v>
      </c>
      <c r="H120" s="6">
        <v>44007.37840277778</v>
      </c>
      <c r="I120" s="6" t="s">
        <v>13805</v>
      </c>
      <c r="J120" t="s">
        <v>13806</v>
      </c>
      <c r="K120">
        <v>17267266</v>
      </c>
      <c r="L120">
        <v>219246</v>
      </c>
      <c r="N120">
        <v>5342</v>
      </c>
      <c r="O120" t="s">
        <v>1867</v>
      </c>
      <c r="P120" t="s">
        <v>149</v>
      </c>
      <c r="Q120">
        <v>1</v>
      </c>
      <c r="R120" t="s">
        <v>13807</v>
      </c>
      <c r="S120" t="s">
        <v>37</v>
      </c>
      <c r="T120">
        <v>1</v>
      </c>
      <c r="U120" s="6">
        <v>44007.319178240738</v>
      </c>
      <c r="V120" t="s">
        <v>33</v>
      </c>
    </row>
    <row r="121" spans="1:22" x14ac:dyDescent="0.3">
      <c r="A121" t="str">
        <f>VLOOKUP(B121,Table2[],3,FALSE)</f>
        <v>Digital</v>
      </c>
      <c r="B121" t="str">
        <f>IF(ISNUMBER(FIND("QVC",R121)),"QVC",IFERROR(VLOOKUP(LEFT(I121,2),Table1[#All],2,FALSE),IF(OR(LEN(I121)=7,LEFT(I121,3)="SH1",LEFT(I121,2)="Vp",LEFT(I121,2)="GP"),"PMD.com",IF(LEN(I121)=15,"QVC","need manual check"))))</f>
        <v>PMD.com</v>
      </c>
      <c r="C121">
        <f t="shared" si="4"/>
        <v>5341</v>
      </c>
      <c r="D121">
        <f t="shared" si="5"/>
        <v>1</v>
      </c>
      <c r="E121" s="8" t="str">
        <f t="shared" ca="1" si="3"/>
        <v>shifted orders processed</v>
      </c>
      <c r="F121" t="s">
        <v>11203</v>
      </c>
      <c r="G121" t="s">
        <v>16</v>
      </c>
      <c r="H121" s="6">
        <v>44007.37840277778</v>
      </c>
      <c r="I121" s="6" t="s">
        <v>13805</v>
      </c>
      <c r="J121" t="s">
        <v>13806</v>
      </c>
      <c r="K121">
        <v>17267266</v>
      </c>
      <c r="L121">
        <v>219246</v>
      </c>
      <c r="N121">
        <v>5341</v>
      </c>
      <c r="O121" t="s">
        <v>1948</v>
      </c>
      <c r="P121" t="s">
        <v>82</v>
      </c>
      <c r="Q121">
        <v>1</v>
      </c>
      <c r="R121" t="s">
        <v>13807</v>
      </c>
      <c r="S121" t="s">
        <v>37</v>
      </c>
      <c r="T121">
        <v>1</v>
      </c>
      <c r="U121" s="6">
        <v>44007.319178240738</v>
      </c>
      <c r="V121" t="s">
        <v>33</v>
      </c>
    </row>
    <row r="122" spans="1:22" x14ac:dyDescent="0.3">
      <c r="A122" t="str">
        <f>VLOOKUP(B122,Table2[],3,FALSE)</f>
        <v>Digital</v>
      </c>
      <c r="B122" t="str">
        <f>IF(ISNUMBER(FIND("QVC",R122)),"QVC",IFERROR(VLOOKUP(LEFT(I122,2),Table1[#All],2,FALSE),IF(OR(LEN(I122)=7,LEFT(I122,3)="SH1",LEFT(I122,2)="Vp",LEFT(I122,2)="GP"),"PMD.com",IF(LEN(I122)=15,"QVC","need manual check"))))</f>
        <v>PMD.com</v>
      </c>
      <c r="C122">
        <f t="shared" si="4"/>
        <v>5260</v>
      </c>
      <c r="D122">
        <f t="shared" si="5"/>
        <v>2</v>
      </c>
      <c r="E122" s="8" t="str">
        <f t="shared" ca="1" si="3"/>
        <v>shifted orders processed</v>
      </c>
      <c r="F122" t="s">
        <v>11203</v>
      </c>
      <c r="G122" t="s">
        <v>16</v>
      </c>
      <c r="H122" s="6">
        <v>44007.37840277778</v>
      </c>
      <c r="I122" s="6" t="s">
        <v>13808</v>
      </c>
      <c r="J122" t="s">
        <v>13809</v>
      </c>
      <c r="K122">
        <v>17267267</v>
      </c>
      <c r="L122">
        <v>219247</v>
      </c>
      <c r="N122">
        <v>5260</v>
      </c>
      <c r="O122" t="s">
        <v>1228</v>
      </c>
      <c r="P122" t="s">
        <v>173</v>
      </c>
      <c r="Q122">
        <v>2</v>
      </c>
      <c r="R122" t="s">
        <v>13810</v>
      </c>
      <c r="S122" t="s">
        <v>37</v>
      </c>
      <c r="T122">
        <v>2</v>
      </c>
      <c r="U122" s="6">
        <v>44007.319143518522</v>
      </c>
      <c r="V122" t="s">
        <v>33</v>
      </c>
    </row>
    <row r="123" spans="1:22" x14ac:dyDescent="0.3">
      <c r="A123" t="str">
        <f>VLOOKUP(B123,Table2[],3,FALSE)</f>
        <v>Digital</v>
      </c>
      <c r="B123" t="str">
        <f>IF(ISNUMBER(FIND("QVC",R123)),"QVC",IFERROR(VLOOKUP(LEFT(I123,2),Table1[#All],2,FALSE),IF(OR(LEN(I123)=7,LEFT(I123,3)="SH1",LEFT(I123,2)="Vp",LEFT(I123,2)="GP"),"PMD.com",IF(LEN(I123)=15,"QVC","need manual check"))))</f>
        <v>PMD.com</v>
      </c>
      <c r="C123">
        <f t="shared" si="4"/>
        <v>5331</v>
      </c>
      <c r="D123">
        <f t="shared" si="5"/>
        <v>2</v>
      </c>
      <c r="E123" s="8" t="str">
        <f t="shared" ca="1" si="3"/>
        <v>shifted orders processed</v>
      </c>
      <c r="F123" t="s">
        <v>11203</v>
      </c>
      <c r="G123" t="s">
        <v>16</v>
      </c>
      <c r="H123" s="6">
        <v>44007.37840277778</v>
      </c>
      <c r="I123" s="6" t="s">
        <v>13808</v>
      </c>
      <c r="J123" t="s">
        <v>13809</v>
      </c>
      <c r="K123">
        <v>17267267</v>
      </c>
      <c r="L123">
        <v>219247</v>
      </c>
      <c r="N123">
        <v>5331</v>
      </c>
      <c r="O123" t="s">
        <v>1910</v>
      </c>
      <c r="P123" t="s">
        <v>129</v>
      </c>
      <c r="Q123">
        <v>2</v>
      </c>
      <c r="R123" t="s">
        <v>13810</v>
      </c>
      <c r="S123" t="s">
        <v>37</v>
      </c>
      <c r="T123">
        <v>2</v>
      </c>
      <c r="U123" s="6">
        <v>44007.319143518522</v>
      </c>
      <c r="V123" t="s">
        <v>33</v>
      </c>
    </row>
    <row r="124" spans="1:22" x14ac:dyDescent="0.3">
      <c r="A124" t="str">
        <f>VLOOKUP(B124,Table2[],3,FALSE)</f>
        <v>Digital</v>
      </c>
      <c r="B124" t="str">
        <f>IF(ISNUMBER(FIND("QVC",R124)),"QVC",IFERROR(VLOOKUP(LEFT(I124,2),Table1[#All],2,FALSE),IF(OR(LEN(I124)=7,LEFT(I124,3)="SH1",LEFT(I124,2)="Vp",LEFT(I124,2)="GP"),"PMD.com",IF(LEN(I124)=15,"QVC","need manual check"))))</f>
        <v>PMD.com</v>
      </c>
      <c r="C124">
        <f t="shared" si="4"/>
        <v>52240001</v>
      </c>
      <c r="D124">
        <f t="shared" si="5"/>
        <v>1</v>
      </c>
      <c r="E124" s="8" t="str">
        <f t="shared" ca="1" si="3"/>
        <v>shifted orders processed</v>
      </c>
      <c r="F124" t="s">
        <v>11203</v>
      </c>
      <c r="G124" t="s">
        <v>16</v>
      </c>
      <c r="H124" s="6">
        <v>44007.37841435185</v>
      </c>
      <c r="I124" s="6" t="s">
        <v>13811</v>
      </c>
      <c r="J124" t="s">
        <v>13812</v>
      </c>
      <c r="K124">
        <v>17267268</v>
      </c>
      <c r="L124">
        <v>219248</v>
      </c>
      <c r="N124">
        <v>52240001</v>
      </c>
      <c r="O124" t="s">
        <v>107</v>
      </c>
      <c r="P124" t="s">
        <v>108</v>
      </c>
      <c r="Q124">
        <v>1</v>
      </c>
      <c r="R124" t="s">
        <v>13813</v>
      </c>
      <c r="S124" t="s">
        <v>37</v>
      </c>
      <c r="T124">
        <v>1</v>
      </c>
      <c r="U124" s="6">
        <v>44007.319120370368</v>
      </c>
      <c r="V124" t="s">
        <v>33</v>
      </c>
    </row>
    <row r="125" spans="1:22" x14ac:dyDescent="0.3">
      <c r="A125" t="str">
        <f>VLOOKUP(B125,Table2[],3,FALSE)</f>
        <v>Digital</v>
      </c>
      <c r="B125" t="str">
        <f>IF(ISNUMBER(FIND("QVC",R125)),"QVC",IFERROR(VLOOKUP(LEFT(I125,2),Table1[#All],2,FALSE),IF(OR(LEN(I125)=7,LEFT(I125,3)="SH1",LEFT(I125,2)="Vp",LEFT(I125,2)="GP"),"PMD.com",IF(LEN(I125)=15,"QVC","need manual check"))))</f>
        <v>PMD.com</v>
      </c>
      <c r="C125">
        <f t="shared" si="4"/>
        <v>52460001</v>
      </c>
      <c r="D125">
        <f t="shared" si="5"/>
        <v>1</v>
      </c>
      <c r="E125" s="8" t="str">
        <f t="shared" ca="1" si="3"/>
        <v>shifted orders processed</v>
      </c>
      <c r="F125" t="s">
        <v>11203</v>
      </c>
      <c r="G125" t="s">
        <v>16</v>
      </c>
      <c r="H125" s="6">
        <v>44007.37841435185</v>
      </c>
      <c r="I125" s="6" t="s">
        <v>13814</v>
      </c>
      <c r="J125" t="s">
        <v>13815</v>
      </c>
      <c r="K125">
        <v>17267269</v>
      </c>
      <c r="L125">
        <v>219249</v>
      </c>
      <c r="N125">
        <v>52460001</v>
      </c>
      <c r="O125" t="s">
        <v>1915</v>
      </c>
      <c r="P125" t="s">
        <v>76</v>
      </c>
      <c r="Q125">
        <v>1</v>
      </c>
      <c r="R125" t="s">
        <v>13816</v>
      </c>
      <c r="S125" t="s">
        <v>37</v>
      </c>
      <c r="T125">
        <v>1</v>
      </c>
      <c r="U125" s="6">
        <v>44007.319085648145</v>
      </c>
      <c r="V125" t="s">
        <v>33</v>
      </c>
    </row>
    <row r="126" spans="1:22" x14ac:dyDescent="0.3">
      <c r="A126" t="str">
        <f>VLOOKUP(B126,Table2[],3,FALSE)</f>
        <v>Digital</v>
      </c>
      <c r="B126" t="str">
        <f>IF(ISNUMBER(FIND("QVC",R126)),"QVC",IFERROR(VLOOKUP(LEFT(I126,2),Table1[#All],2,FALSE),IF(OR(LEN(I126)=7,LEFT(I126,3)="SH1",LEFT(I126,2)="Vp",LEFT(I126,2)="GP"),"PMD.com",IF(LEN(I126)=15,"QVC","need manual check"))))</f>
        <v>PMD.com</v>
      </c>
      <c r="C126">
        <f t="shared" si="4"/>
        <v>52480001</v>
      </c>
      <c r="D126">
        <f t="shared" si="5"/>
        <v>1</v>
      </c>
      <c r="E126" s="8" t="str">
        <f t="shared" ca="1" si="3"/>
        <v>shifted orders processed</v>
      </c>
      <c r="F126" t="s">
        <v>11203</v>
      </c>
      <c r="G126" t="s">
        <v>16</v>
      </c>
      <c r="H126" s="6">
        <v>44007.37841435185</v>
      </c>
      <c r="I126" s="6" t="s">
        <v>13814</v>
      </c>
      <c r="J126" t="s">
        <v>13815</v>
      </c>
      <c r="K126">
        <v>17267269</v>
      </c>
      <c r="L126">
        <v>219249</v>
      </c>
      <c r="N126">
        <v>52480001</v>
      </c>
      <c r="O126" t="s">
        <v>125</v>
      </c>
      <c r="P126" t="s">
        <v>126</v>
      </c>
      <c r="Q126">
        <v>1</v>
      </c>
      <c r="R126" t="s">
        <v>13816</v>
      </c>
      <c r="S126" t="s">
        <v>37</v>
      </c>
      <c r="T126">
        <v>1</v>
      </c>
      <c r="U126" s="6">
        <v>44007.319085648145</v>
      </c>
      <c r="V126" t="s">
        <v>33</v>
      </c>
    </row>
    <row r="127" spans="1:22" x14ac:dyDescent="0.3">
      <c r="A127" t="str">
        <f>VLOOKUP(B127,Table2[],3,FALSE)</f>
        <v>Digital</v>
      </c>
      <c r="B127" t="str">
        <f>IF(ISNUMBER(FIND("QVC",R127)),"QVC",IFERROR(VLOOKUP(LEFT(I127,2),Table1[#All],2,FALSE),IF(OR(LEN(I127)=7,LEFT(I127,3)="SH1",LEFT(I127,2)="Vp",LEFT(I127,2)="GP"),"PMD.com",IF(LEN(I127)=15,"QVC","need manual check"))))</f>
        <v>PMD.com</v>
      </c>
      <c r="C127">
        <f t="shared" si="4"/>
        <v>51090001</v>
      </c>
      <c r="D127">
        <f t="shared" si="5"/>
        <v>1</v>
      </c>
      <c r="E127" s="8" t="str">
        <f t="shared" ca="1" si="3"/>
        <v>shifted orders processed</v>
      </c>
      <c r="F127" t="s">
        <v>11203</v>
      </c>
      <c r="G127" t="s">
        <v>16</v>
      </c>
      <c r="H127" s="6">
        <v>44007.37841435185</v>
      </c>
      <c r="I127" s="6" t="s">
        <v>13817</v>
      </c>
      <c r="J127" t="s">
        <v>13818</v>
      </c>
      <c r="K127">
        <v>17267270</v>
      </c>
      <c r="L127">
        <v>219250</v>
      </c>
      <c r="N127">
        <v>51090001</v>
      </c>
      <c r="O127" t="s">
        <v>1947</v>
      </c>
      <c r="P127" t="s">
        <v>60</v>
      </c>
      <c r="Q127">
        <v>1</v>
      </c>
      <c r="R127" t="s">
        <v>13819</v>
      </c>
      <c r="S127" t="s">
        <v>37</v>
      </c>
      <c r="T127">
        <v>1</v>
      </c>
      <c r="U127" s="6">
        <v>44007.319062499999</v>
      </c>
      <c r="V127" t="s">
        <v>33</v>
      </c>
    </row>
    <row r="128" spans="1:22" x14ac:dyDescent="0.3">
      <c r="A128" t="str">
        <f>VLOOKUP(B128,Table2[],3,FALSE)</f>
        <v>Digital</v>
      </c>
      <c r="B128" t="str">
        <f>IF(ISNUMBER(FIND("QVC",R128)),"QVC",IFERROR(VLOOKUP(LEFT(I128,2),Table1[#All],2,FALSE),IF(OR(LEN(I128)=7,LEFT(I128,3)="SH1",LEFT(I128,2)="Vp",LEFT(I128,2)="GP"),"PMD.com",IF(LEN(I128)=15,"QVC","need manual check"))))</f>
        <v>PMD.com</v>
      </c>
      <c r="C128">
        <f t="shared" si="4"/>
        <v>52460001</v>
      </c>
      <c r="D128">
        <f t="shared" si="5"/>
        <v>1</v>
      </c>
      <c r="E128" s="8" t="str">
        <f t="shared" ca="1" si="3"/>
        <v>shifted orders processed</v>
      </c>
      <c r="F128" t="s">
        <v>11203</v>
      </c>
      <c r="G128" t="s">
        <v>16</v>
      </c>
      <c r="H128" s="6">
        <v>44007.37841435185</v>
      </c>
      <c r="I128" s="6" t="s">
        <v>13820</v>
      </c>
      <c r="J128" t="s">
        <v>13821</v>
      </c>
      <c r="K128">
        <v>17267271</v>
      </c>
      <c r="L128">
        <v>219251</v>
      </c>
      <c r="N128">
        <v>52460001</v>
      </c>
      <c r="O128" t="s">
        <v>1915</v>
      </c>
      <c r="P128" t="s">
        <v>76</v>
      </c>
      <c r="Q128">
        <v>1</v>
      </c>
      <c r="R128" t="s">
        <v>13822</v>
      </c>
      <c r="S128" t="s">
        <v>37</v>
      </c>
      <c r="T128">
        <v>1</v>
      </c>
      <c r="U128" s="6">
        <v>44007.319027777776</v>
      </c>
      <c r="V128" t="s">
        <v>33</v>
      </c>
    </row>
    <row r="129" spans="1:22" x14ac:dyDescent="0.3">
      <c r="A129" t="str">
        <f>VLOOKUP(B129,Table2[],3,FALSE)</f>
        <v>Digital</v>
      </c>
      <c r="B129" t="str">
        <f>IF(ISNUMBER(FIND("QVC",R129)),"QVC",IFERROR(VLOOKUP(LEFT(I129,2),Table1[#All],2,FALSE),IF(OR(LEN(I129)=7,LEFT(I129,3)="SH1",LEFT(I129,2)="Vp",LEFT(I129,2)="GP"),"PMD.com",IF(LEN(I129)=15,"QVC","need manual check"))))</f>
        <v>PMD.com</v>
      </c>
      <c r="C129">
        <f t="shared" si="4"/>
        <v>52430001</v>
      </c>
      <c r="D129">
        <f t="shared" si="5"/>
        <v>1</v>
      </c>
      <c r="E129" s="8" t="str">
        <f t="shared" ca="1" si="3"/>
        <v>shifted orders processed</v>
      </c>
      <c r="F129" t="s">
        <v>11203</v>
      </c>
      <c r="G129" t="s">
        <v>16</v>
      </c>
      <c r="H129" s="6">
        <v>44007.37841435185</v>
      </c>
      <c r="I129" s="6" t="s">
        <v>13820</v>
      </c>
      <c r="J129" t="s">
        <v>13821</v>
      </c>
      <c r="K129">
        <v>17267271</v>
      </c>
      <c r="L129">
        <v>219251</v>
      </c>
      <c r="N129">
        <v>52430001</v>
      </c>
      <c r="O129" t="s">
        <v>927</v>
      </c>
      <c r="P129" t="s">
        <v>75</v>
      </c>
      <c r="Q129">
        <v>1</v>
      </c>
      <c r="R129" t="s">
        <v>13822</v>
      </c>
      <c r="S129" t="s">
        <v>37</v>
      </c>
      <c r="T129">
        <v>1</v>
      </c>
      <c r="U129" s="6">
        <v>44007.319027777776</v>
      </c>
      <c r="V129" t="s">
        <v>33</v>
      </c>
    </row>
    <row r="130" spans="1:22" x14ac:dyDescent="0.3">
      <c r="A130" t="str">
        <f>VLOOKUP(B130,Table2[],3,FALSE)</f>
        <v>Digital</v>
      </c>
      <c r="B130" t="str">
        <f>IF(ISNUMBER(FIND("QVC",R130)),"QVC",IFERROR(VLOOKUP(LEFT(I130,2),Table1[#All],2,FALSE),IF(OR(LEN(I130)=7,LEFT(I130,3)="SH1",LEFT(I130,2)="Vp",LEFT(I130,2)="GP"),"PMD.com",IF(LEN(I130)=15,"QVC","need manual check"))))</f>
        <v>PMD.com</v>
      </c>
      <c r="C130">
        <f t="shared" si="4"/>
        <v>51090001</v>
      </c>
      <c r="D130">
        <f t="shared" si="5"/>
        <v>1</v>
      </c>
      <c r="E130" s="8" t="str">
        <f t="shared" ca="1" si="3"/>
        <v>shifted orders processed</v>
      </c>
      <c r="F130" t="s">
        <v>11203</v>
      </c>
      <c r="G130" t="s">
        <v>16</v>
      </c>
      <c r="H130" s="6">
        <v>44007.37841435185</v>
      </c>
      <c r="I130" s="6" t="s">
        <v>13823</v>
      </c>
      <c r="J130" t="s">
        <v>13824</v>
      </c>
      <c r="K130">
        <v>17267272</v>
      </c>
      <c r="L130">
        <v>219252</v>
      </c>
      <c r="N130">
        <v>51090001</v>
      </c>
      <c r="O130" t="s">
        <v>1947</v>
      </c>
      <c r="P130" t="s">
        <v>60</v>
      </c>
      <c r="Q130">
        <v>1</v>
      </c>
      <c r="R130" t="s">
        <v>13825</v>
      </c>
      <c r="S130" t="s">
        <v>37</v>
      </c>
      <c r="T130">
        <v>1</v>
      </c>
      <c r="U130" s="6">
        <v>44007.319004629629</v>
      </c>
      <c r="V130" t="s">
        <v>33</v>
      </c>
    </row>
    <row r="131" spans="1:22" x14ac:dyDescent="0.3">
      <c r="A131" t="str">
        <f>VLOOKUP(B131,Table2[],3,FALSE)</f>
        <v>Digital</v>
      </c>
      <c r="B131" t="str">
        <f>IF(ISNUMBER(FIND("QVC",R131)),"QVC",IFERROR(VLOOKUP(LEFT(I131,2),Table1[#All],2,FALSE),IF(OR(LEN(I131)=7,LEFT(I131,3)="SH1",LEFT(I131,2)="Vp",LEFT(I131,2)="GP"),"PMD.com",IF(LEN(I131)=15,"QVC","need manual check"))))</f>
        <v>PMD.com</v>
      </c>
      <c r="C131">
        <f t="shared" si="4"/>
        <v>5341</v>
      </c>
      <c r="D131">
        <f t="shared" si="5"/>
        <v>1</v>
      </c>
      <c r="E131" s="8" t="str">
        <f t="shared" ref="E131:E194" ca="1" si="6">IF(MONTH(TODAY())-MONTH(U131)&gt;0,"shifted orders processed", "MTD orders processed")</f>
        <v>shifted orders processed</v>
      </c>
      <c r="F131" t="s">
        <v>11203</v>
      </c>
      <c r="G131" t="s">
        <v>16</v>
      </c>
      <c r="H131" s="6">
        <v>44007.37841435185</v>
      </c>
      <c r="I131" s="6" t="s">
        <v>13823</v>
      </c>
      <c r="J131" t="s">
        <v>13824</v>
      </c>
      <c r="K131">
        <v>17267272</v>
      </c>
      <c r="L131">
        <v>219252</v>
      </c>
      <c r="N131">
        <v>5341</v>
      </c>
      <c r="O131" t="s">
        <v>1948</v>
      </c>
      <c r="P131" t="s">
        <v>82</v>
      </c>
      <c r="Q131">
        <v>1</v>
      </c>
      <c r="R131" t="s">
        <v>13825</v>
      </c>
      <c r="S131" t="s">
        <v>37</v>
      </c>
      <c r="T131">
        <v>1</v>
      </c>
      <c r="U131" s="6">
        <v>44007.319004629629</v>
      </c>
      <c r="V131" t="s">
        <v>33</v>
      </c>
    </row>
    <row r="132" spans="1:22" x14ac:dyDescent="0.3">
      <c r="A132" t="str">
        <f>VLOOKUP(B132,Table2[],3,FALSE)</f>
        <v>Digital</v>
      </c>
      <c r="B132" t="str">
        <f>IF(ISNUMBER(FIND("QVC",R132)),"QVC",IFERROR(VLOOKUP(LEFT(I132,2),Table1[#All],2,FALSE),IF(OR(LEN(I132)=7,LEFT(I132,3)="SH1",LEFT(I132,2)="Vp",LEFT(I132,2)="GP"),"PMD.com",IF(LEN(I132)=15,"QVC","need manual check"))))</f>
        <v>PMD.com</v>
      </c>
      <c r="C132">
        <f t="shared" ref="C132:C195" si="7">N132</f>
        <v>5341</v>
      </c>
      <c r="D132">
        <f t="shared" ref="D132:D195" si="8">T132</f>
        <v>1</v>
      </c>
      <c r="E132" s="8" t="str">
        <f t="shared" ca="1" si="6"/>
        <v>shifted orders processed</v>
      </c>
      <c r="F132" t="s">
        <v>11203</v>
      </c>
      <c r="G132" t="s">
        <v>16</v>
      </c>
      <c r="H132" s="6">
        <v>44007.37841435185</v>
      </c>
      <c r="I132" s="6" t="s">
        <v>13823</v>
      </c>
      <c r="J132" t="s">
        <v>13824</v>
      </c>
      <c r="K132">
        <v>17267272</v>
      </c>
      <c r="L132">
        <v>219252</v>
      </c>
      <c r="N132">
        <v>5341</v>
      </c>
      <c r="O132" t="s">
        <v>1948</v>
      </c>
      <c r="P132" t="s">
        <v>82</v>
      </c>
      <c r="Q132">
        <v>1</v>
      </c>
      <c r="R132" t="s">
        <v>13825</v>
      </c>
      <c r="S132" t="s">
        <v>37</v>
      </c>
      <c r="T132">
        <v>1</v>
      </c>
      <c r="U132" s="6">
        <v>44007.319004629629</v>
      </c>
      <c r="V132" t="s">
        <v>33</v>
      </c>
    </row>
    <row r="133" spans="1:22" x14ac:dyDescent="0.3">
      <c r="A133" t="str">
        <f>VLOOKUP(B133,Table2[],3,FALSE)</f>
        <v>Digital</v>
      </c>
      <c r="B133" t="str">
        <f>IF(ISNUMBER(FIND("QVC",R133)),"QVC",IFERROR(VLOOKUP(LEFT(I133,2),Table1[#All],2,FALSE),IF(OR(LEN(I133)=7,LEFT(I133,3)="SH1",LEFT(I133,2)="Vp",LEFT(I133,2)="GP"),"PMD.com",IF(LEN(I133)=15,"QVC","need manual check"))))</f>
        <v>PMD.com</v>
      </c>
      <c r="C133">
        <f t="shared" si="7"/>
        <v>5342</v>
      </c>
      <c r="D133">
        <f t="shared" si="8"/>
        <v>1</v>
      </c>
      <c r="E133" s="8" t="str">
        <f t="shared" ca="1" si="6"/>
        <v>shifted orders processed</v>
      </c>
      <c r="F133" t="s">
        <v>11203</v>
      </c>
      <c r="G133" t="s">
        <v>16</v>
      </c>
      <c r="H133" s="6">
        <v>44007.37841435185</v>
      </c>
      <c r="I133" s="6" t="s">
        <v>13823</v>
      </c>
      <c r="J133" t="s">
        <v>13824</v>
      </c>
      <c r="K133">
        <v>17267272</v>
      </c>
      <c r="L133">
        <v>219252</v>
      </c>
      <c r="N133">
        <v>5342</v>
      </c>
      <c r="O133" t="s">
        <v>1867</v>
      </c>
      <c r="P133" t="s">
        <v>149</v>
      </c>
      <c r="Q133">
        <v>1</v>
      </c>
      <c r="R133" t="s">
        <v>13825</v>
      </c>
      <c r="S133" t="s">
        <v>37</v>
      </c>
      <c r="T133">
        <v>1</v>
      </c>
      <c r="U133" s="6">
        <v>44007.319004629629</v>
      </c>
      <c r="V133" t="s">
        <v>33</v>
      </c>
    </row>
    <row r="134" spans="1:22" x14ac:dyDescent="0.3">
      <c r="A134" t="str">
        <f>VLOOKUP(B134,Table2[],3,FALSE)</f>
        <v>Digital</v>
      </c>
      <c r="B134" t="str">
        <f>IF(ISNUMBER(FIND("QVC",R134)),"QVC",IFERROR(VLOOKUP(LEFT(I134,2),Table1[#All],2,FALSE),IF(OR(LEN(I134)=7,LEFT(I134,3)="SH1",LEFT(I134,2)="Vp",LEFT(I134,2)="GP"),"PMD.com",IF(LEN(I134)=15,"QVC","need manual check"))))</f>
        <v>PMD.com</v>
      </c>
      <c r="C134">
        <f t="shared" si="7"/>
        <v>51090061</v>
      </c>
      <c r="D134">
        <f t="shared" si="8"/>
        <v>1</v>
      </c>
      <c r="E134" s="8" t="str">
        <f t="shared" ca="1" si="6"/>
        <v>shifted orders processed</v>
      </c>
      <c r="F134" t="s">
        <v>11203</v>
      </c>
      <c r="G134" t="s">
        <v>16</v>
      </c>
      <c r="H134" s="6">
        <v>44007.378425925926</v>
      </c>
      <c r="I134" s="6" t="s">
        <v>13826</v>
      </c>
      <c r="J134" t="s">
        <v>13827</v>
      </c>
      <c r="K134">
        <v>17267273</v>
      </c>
      <c r="L134">
        <v>219253</v>
      </c>
      <c r="N134">
        <v>51090061</v>
      </c>
      <c r="O134" t="s">
        <v>1013</v>
      </c>
      <c r="P134" t="s">
        <v>122</v>
      </c>
      <c r="Q134">
        <v>1</v>
      </c>
      <c r="R134" t="s">
        <v>13828</v>
      </c>
      <c r="S134" t="s">
        <v>37</v>
      </c>
      <c r="T134">
        <v>1</v>
      </c>
      <c r="U134" s="6">
        <v>44007.318969907406</v>
      </c>
      <c r="V134" t="s">
        <v>33</v>
      </c>
    </row>
    <row r="135" spans="1:22" x14ac:dyDescent="0.3">
      <c r="A135" t="str">
        <f>VLOOKUP(B135,Table2[],3,FALSE)</f>
        <v>Digital</v>
      </c>
      <c r="B135" t="str">
        <f>IF(ISNUMBER(FIND("QVC",R135)),"QVC",IFERROR(VLOOKUP(LEFT(I135,2),Table1[#All],2,FALSE),IF(OR(LEN(I135)=7,LEFT(I135,3)="SH1",LEFT(I135,2)="Vp",LEFT(I135,2)="GP"),"PMD.com",IF(LEN(I135)=15,"QVC","need manual check"))))</f>
        <v>PMD.com</v>
      </c>
      <c r="C135">
        <f t="shared" si="7"/>
        <v>52430001</v>
      </c>
      <c r="D135">
        <f t="shared" si="8"/>
        <v>1</v>
      </c>
      <c r="E135" s="8" t="str">
        <f t="shared" ca="1" si="6"/>
        <v>shifted orders processed</v>
      </c>
      <c r="F135" t="s">
        <v>11203</v>
      </c>
      <c r="G135" t="s">
        <v>16</v>
      </c>
      <c r="H135" s="6">
        <v>44007.378425925926</v>
      </c>
      <c r="I135" s="6" t="s">
        <v>13826</v>
      </c>
      <c r="J135" t="s">
        <v>13827</v>
      </c>
      <c r="K135">
        <v>17267273</v>
      </c>
      <c r="L135">
        <v>219253</v>
      </c>
      <c r="N135">
        <v>52430001</v>
      </c>
      <c r="O135" t="s">
        <v>927</v>
      </c>
      <c r="P135" t="s">
        <v>75</v>
      </c>
      <c r="Q135">
        <v>1</v>
      </c>
      <c r="R135" t="s">
        <v>13828</v>
      </c>
      <c r="S135" t="s">
        <v>37</v>
      </c>
      <c r="T135">
        <v>1</v>
      </c>
      <c r="U135" s="6">
        <v>44007.318969907406</v>
      </c>
      <c r="V135" t="s">
        <v>33</v>
      </c>
    </row>
    <row r="136" spans="1:22" x14ac:dyDescent="0.3">
      <c r="A136" t="str">
        <f>VLOOKUP(B136,Table2[],3,FALSE)</f>
        <v>Digital</v>
      </c>
      <c r="B136" t="str">
        <f>IF(ISNUMBER(FIND("QVC",R136)),"QVC",IFERROR(VLOOKUP(LEFT(I136,2),Table1[#All],2,FALSE),IF(OR(LEN(I136)=7,LEFT(I136,3)="SH1",LEFT(I136,2)="Vp",LEFT(I136,2)="GP"),"PMD.com",IF(LEN(I136)=15,"QVC","need manual check"))))</f>
        <v>PMD.com</v>
      </c>
      <c r="C136">
        <f t="shared" si="7"/>
        <v>53160001</v>
      </c>
      <c r="D136">
        <f t="shared" si="8"/>
        <v>1</v>
      </c>
      <c r="E136" s="8" t="str">
        <f t="shared" ca="1" si="6"/>
        <v>shifted orders processed</v>
      </c>
      <c r="F136" t="s">
        <v>11203</v>
      </c>
      <c r="G136" t="s">
        <v>16</v>
      </c>
      <c r="H136" s="6">
        <v>44007.378425925926</v>
      </c>
      <c r="I136" s="6" t="s">
        <v>13829</v>
      </c>
      <c r="J136" t="s">
        <v>13830</v>
      </c>
      <c r="K136">
        <v>17267274</v>
      </c>
      <c r="L136">
        <v>219254</v>
      </c>
      <c r="N136">
        <v>53160001</v>
      </c>
      <c r="O136" t="s">
        <v>1895</v>
      </c>
      <c r="P136" t="s">
        <v>119</v>
      </c>
      <c r="Q136">
        <v>1</v>
      </c>
      <c r="R136" t="s">
        <v>13831</v>
      </c>
      <c r="S136" t="s">
        <v>37</v>
      </c>
      <c r="T136">
        <v>1</v>
      </c>
      <c r="U136" s="6">
        <v>44007.318935185183</v>
      </c>
      <c r="V136" t="s">
        <v>33</v>
      </c>
    </row>
    <row r="137" spans="1:22" x14ac:dyDescent="0.3">
      <c r="A137" t="str">
        <f>VLOOKUP(B137,Table2[],3,FALSE)</f>
        <v>Digital</v>
      </c>
      <c r="B137" t="str">
        <f>IF(ISNUMBER(FIND("QVC",R137)),"QVC",IFERROR(VLOOKUP(LEFT(I137,2),Table1[#All],2,FALSE),IF(OR(LEN(I137)=7,LEFT(I137,3)="SH1",LEFT(I137,2)="Vp",LEFT(I137,2)="GP"),"PMD.com",IF(LEN(I137)=15,"QVC","need manual check"))))</f>
        <v>PMD.com</v>
      </c>
      <c r="C137">
        <f t="shared" si="7"/>
        <v>52430001</v>
      </c>
      <c r="D137">
        <f t="shared" si="8"/>
        <v>1</v>
      </c>
      <c r="E137" s="8" t="str">
        <f t="shared" ca="1" si="6"/>
        <v>shifted orders processed</v>
      </c>
      <c r="F137" t="s">
        <v>11203</v>
      </c>
      <c r="G137" t="s">
        <v>16</v>
      </c>
      <c r="H137" s="6">
        <v>44007.378425925926</v>
      </c>
      <c r="I137" s="6" t="s">
        <v>13832</v>
      </c>
      <c r="J137" t="s">
        <v>13833</v>
      </c>
      <c r="K137">
        <v>17267275</v>
      </c>
      <c r="L137">
        <v>219255</v>
      </c>
      <c r="N137">
        <v>52430001</v>
      </c>
      <c r="O137" t="s">
        <v>927</v>
      </c>
      <c r="P137" t="s">
        <v>75</v>
      </c>
      <c r="Q137">
        <v>1</v>
      </c>
      <c r="R137" t="s">
        <v>13834</v>
      </c>
      <c r="S137" t="s">
        <v>37</v>
      </c>
      <c r="T137">
        <v>1</v>
      </c>
      <c r="U137" s="6">
        <v>44007.31890046296</v>
      </c>
      <c r="V137" t="s">
        <v>33</v>
      </c>
    </row>
    <row r="138" spans="1:22" x14ac:dyDescent="0.3">
      <c r="A138" t="str">
        <f>VLOOKUP(B138,Table2[],3,FALSE)</f>
        <v>Digital</v>
      </c>
      <c r="B138" t="str">
        <f>IF(ISNUMBER(FIND("QVC",R138)),"QVC",IFERROR(VLOOKUP(LEFT(I138,2),Table1[#All],2,FALSE),IF(OR(LEN(I138)=7,LEFT(I138,3)="SH1",LEFT(I138,2)="Vp",LEFT(I138,2)="GP"),"PMD.com",IF(LEN(I138)=15,"QVC","need manual check"))))</f>
        <v>PMD.com</v>
      </c>
      <c r="C138">
        <f t="shared" si="7"/>
        <v>5342</v>
      </c>
      <c r="D138">
        <f t="shared" si="8"/>
        <v>1</v>
      </c>
      <c r="E138" s="8" t="str">
        <f t="shared" ca="1" si="6"/>
        <v>shifted orders processed</v>
      </c>
      <c r="F138" t="s">
        <v>11203</v>
      </c>
      <c r="G138" t="s">
        <v>16</v>
      </c>
      <c r="H138" s="6">
        <v>44007.378425925926</v>
      </c>
      <c r="I138" s="6" t="s">
        <v>13835</v>
      </c>
      <c r="J138" t="s">
        <v>13836</v>
      </c>
      <c r="K138">
        <v>17267276</v>
      </c>
      <c r="L138">
        <v>219256</v>
      </c>
      <c r="N138">
        <v>5342</v>
      </c>
      <c r="O138" t="s">
        <v>1867</v>
      </c>
      <c r="P138" t="s">
        <v>149</v>
      </c>
      <c r="Q138">
        <v>1</v>
      </c>
      <c r="R138" t="s">
        <v>13837</v>
      </c>
      <c r="S138" t="s">
        <v>37</v>
      </c>
      <c r="T138">
        <v>1</v>
      </c>
      <c r="U138" s="6">
        <v>44007.318865740737</v>
      </c>
      <c r="V138" t="s">
        <v>33</v>
      </c>
    </row>
    <row r="139" spans="1:22" x14ac:dyDescent="0.3">
      <c r="A139" t="str">
        <f>VLOOKUP(B139,Table2[],3,FALSE)</f>
        <v>Digital</v>
      </c>
      <c r="B139" t="str">
        <f>IF(ISNUMBER(FIND("QVC",R139)),"QVC",IFERROR(VLOOKUP(LEFT(I139,2),Table1[#All],2,FALSE),IF(OR(LEN(I139)=7,LEFT(I139,3)="SH1",LEFT(I139,2)="Vp",LEFT(I139,2)="GP"),"PMD.com",IF(LEN(I139)=15,"QVC","need manual check"))))</f>
        <v>PMD.com</v>
      </c>
      <c r="C139">
        <f t="shared" si="7"/>
        <v>5341</v>
      </c>
      <c r="D139">
        <f t="shared" si="8"/>
        <v>1</v>
      </c>
      <c r="E139" s="8" t="str">
        <f t="shared" ca="1" si="6"/>
        <v>shifted orders processed</v>
      </c>
      <c r="F139" t="s">
        <v>11203</v>
      </c>
      <c r="G139" t="s">
        <v>16</v>
      </c>
      <c r="H139" s="6">
        <v>44007.378425925926</v>
      </c>
      <c r="I139" s="6" t="s">
        <v>13835</v>
      </c>
      <c r="J139" t="s">
        <v>13836</v>
      </c>
      <c r="K139">
        <v>17267276</v>
      </c>
      <c r="L139">
        <v>219256</v>
      </c>
      <c r="N139">
        <v>5341</v>
      </c>
      <c r="O139" t="s">
        <v>1948</v>
      </c>
      <c r="P139" t="s">
        <v>82</v>
      </c>
      <c r="Q139">
        <v>1</v>
      </c>
      <c r="R139" t="s">
        <v>13837</v>
      </c>
      <c r="S139" t="s">
        <v>37</v>
      </c>
      <c r="T139">
        <v>1</v>
      </c>
      <c r="U139" s="6">
        <v>44007.318865740737</v>
      </c>
      <c r="V139" t="s">
        <v>33</v>
      </c>
    </row>
    <row r="140" spans="1:22" x14ac:dyDescent="0.3">
      <c r="A140" t="str">
        <f>VLOOKUP(B140,Table2[],3,FALSE)</f>
        <v>Digital</v>
      </c>
      <c r="B140" t="str">
        <f>IF(ISNUMBER(FIND("QVC",R140)),"QVC",IFERROR(VLOOKUP(LEFT(I140,2),Table1[#All],2,FALSE),IF(OR(LEN(I140)=7,LEFT(I140,3)="SH1",LEFT(I140,2)="Vp",LEFT(I140,2)="GP"),"PMD.com",IF(LEN(I140)=15,"QVC","need manual check"))))</f>
        <v>PMD.com</v>
      </c>
      <c r="C140">
        <f t="shared" si="7"/>
        <v>53200001</v>
      </c>
      <c r="D140">
        <f t="shared" si="8"/>
        <v>1</v>
      </c>
      <c r="E140" s="8" t="str">
        <f t="shared" ca="1" si="6"/>
        <v>shifted orders processed</v>
      </c>
      <c r="F140" t="s">
        <v>11203</v>
      </c>
      <c r="G140" t="s">
        <v>16</v>
      </c>
      <c r="H140" s="6">
        <v>44007.378530092596</v>
      </c>
      <c r="I140" s="6" t="s">
        <v>13838</v>
      </c>
      <c r="J140" t="s">
        <v>13839</v>
      </c>
      <c r="K140">
        <v>17267277</v>
      </c>
      <c r="L140">
        <v>219257</v>
      </c>
      <c r="N140">
        <v>53200001</v>
      </c>
      <c r="O140" t="s">
        <v>973</v>
      </c>
      <c r="P140" t="s">
        <v>50</v>
      </c>
      <c r="Q140">
        <v>1</v>
      </c>
      <c r="R140" t="s">
        <v>13840</v>
      </c>
      <c r="S140" t="s">
        <v>37</v>
      </c>
      <c r="T140">
        <v>1</v>
      </c>
      <c r="U140" s="6">
        <v>44007.318831018521</v>
      </c>
      <c r="V140" t="s">
        <v>33</v>
      </c>
    </row>
    <row r="141" spans="1:22" x14ac:dyDescent="0.3">
      <c r="A141" t="str">
        <f>VLOOKUP(B141,Table2[],3,FALSE)</f>
        <v>Digital</v>
      </c>
      <c r="B141" t="str">
        <f>IF(ISNUMBER(FIND("QVC",R141)),"QVC",IFERROR(VLOOKUP(LEFT(I141,2),Table1[#All],2,FALSE),IF(OR(LEN(I141)=7,LEFT(I141,3)="SH1",LEFT(I141,2)="Vp",LEFT(I141,2)="GP"),"PMD.com",IF(LEN(I141)=15,"QVC","need manual check"))))</f>
        <v>PMD.com</v>
      </c>
      <c r="C141">
        <f t="shared" si="7"/>
        <v>5341</v>
      </c>
      <c r="D141">
        <f t="shared" si="8"/>
        <v>1</v>
      </c>
      <c r="E141" s="8" t="str">
        <f t="shared" ca="1" si="6"/>
        <v>shifted orders processed</v>
      </c>
      <c r="F141" t="s">
        <v>11203</v>
      </c>
      <c r="G141" t="s">
        <v>16</v>
      </c>
      <c r="H141" s="6">
        <v>44007.378530092596</v>
      </c>
      <c r="I141" s="6" t="s">
        <v>13841</v>
      </c>
      <c r="J141" t="s">
        <v>13842</v>
      </c>
      <c r="K141">
        <v>17267278</v>
      </c>
      <c r="L141">
        <v>219258</v>
      </c>
      <c r="N141">
        <v>5341</v>
      </c>
      <c r="O141" t="s">
        <v>1948</v>
      </c>
      <c r="P141" t="s">
        <v>82</v>
      </c>
      <c r="Q141">
        <v>1</v>
      </c>
      <c r="R141" t="s">
        <v>13843</v>
      </c>
      <c r="S141" t="s">
        <v>37</v>
      </c>
      <c r="T141">
        <v>1</v>
      </c>
      <c r="U141" s="6">
        <v>44007.318796296298</v>
      </c>
      <c r="V141" t="s">
        <v>33</v>
      </c>
    </row>
    <row r="142" spans="1:22" x14ac:dyDescent="0.3">
      <c r="A142" t="str">
        <f>VLOOKUP(B142,Table2[],3,FALSE)</f>
        <v>Digital</v>
      </c>
      <c r="B142" t="str">
        <f>IF(ISNUMBER(FIND("QVC",R142)),"QVC",IFERROR(VLOOKUP(LEFT(I142,2),Table1[#All],2,FALSE),IF(OR(LEN(I142)=7,LEFT(I142,3)="SH1",LEFT(I142,2)="Vp",LEFT(I142,2)="GP"),"PMD.com",IF(LEN(I142)=15,"QVC","need manual check"))))</f>
        <v>PMD.com</v>
      </c>
      <c r="C142">
        <f t="shared" si="7"/>
        <v>51090001</v>
      </c>
      <c r="D142">
        <f t="shared" si="8"/>
        <v>1</v>
      </c>
      <c r="E142" s="8" t="str">
        <f t="shared" ca="1" si="6"/>
        <v>shifted orders processed</v>
      </c>
      <c r="F142" t="s">
        <v>11203</v>
      </c>
      <c r="G142" t="s">
        <v>16</v>
      </c>
      <c r="H142" s="6">
        <v>44007.378530092596</v>
      </c>
      <c r="I142" s="6" t="s">
        <v>13841</v>
      </c>
      <c r="J142" t="s">
        <v>13842</v>
      </c>
      <c r="K142">
        <v>17267278</v>
      </c>
      <c r="L142">
        <v>219258</v>
      </c>
      <c r="N142">
        <v>51090001</v>
      </c>
      <c r="O142" t="s">
        <v>1947</v>
      </c>
      <c r="P142" t="s">
        <v>60</v>
      </c>
      <c r="Q142">
        <v>1</v>
      </c>
      <c r="R142" t="s">
        <v>13843</v>
      </c>
      <c r="S142" t="s">
        <v>37</v>
      </c>
      <c r="T142">
        <v>1</v>
      </c>
      <c r="U142" s="6">
        <v>44007.318796296298</v>
      </c>
      <c r="V142" t="s">
        <v>33</v>
      </c>
    </row>
    <row r="143" spans="1:22" x14ac:dyDescent="0.3">
      <c r="A143" t="str">
        <f>VLOOKUP(B143,Table2[],3,FALSE)</f>
        <v>Digital</v>
      </c>
      <c r="B143" t="str">
        <f>IF(ISNUMBER(FIND("QVC",R143)),"QVC",IFERROR(VLOOKUP(LEFT(I143,2),Table1[#All],2,FALSE),IF(OR(LEN(I143)=7,LEFT(I143,3)="SH1",LEFT(I143,2)="Vp",LEFT(I143,2)="GP"),"PMD.com",IF(LEN(I143)=15,"QVC","need manual check"))))</f>
        <v>PMD.com</v>
      </c>
      <c r="C143">
        <f t="shared" si="7"/>
        <v>53440001</v>
      </c>
      <c r="D143">
        <f t="shared" si="8"/>
        <v>1</v>
      </c>
      <c r="E143" s="8" t="str">
        <f t="shared" ca="1" si="6"/>
        <v>shifted orders processed</v>
      </c>
      <c r="F143" t="s">
        <v>11203</v>
      </c>
      <c r="G143" t="s">
        <v>16</v>
      </c>
      <c r="H143" s="6">
        <v>44007.378530092596</v>
      </c>
      <c r="I143" s="6" t="s">
        <v>13841</v>
      </c>
      <c r="J143" t="s">
        <v>13842</v>
      </c>
      <c r="K143">
        <v>17267278</v>
      </c>
      <c r="L143">
        <v>219258</v>
      </c>
      <c r="N143">
        <v>53440001</v>
      </c>
      <c r="O143" t="s">
        <v>1240</v>
      </c>
      <c r="P143" t="s">
        <v>116</v>
      </c>
      <c r="Q143">
        <v>1</v>
      </c>
      <c r="R143" t="s">
        <v>13843</v>
      </c>
      <c r="S143" t="s">
        <v>37</v>
      </c>
      <c r="T143">
        <v>1</v>
      </c>
      <c r="U143" s="6">
        <v>44007.318796296298</v>
      </c>
      <c r="V143" t="s">
        <v>33</v>
      </c>
    </row>
    <row r="144" spans="1:22" x14ac:dyDescent="0.3">
      <c r="A144" t="str">
        <f>VLOOKUP(B144,Table2[],3,FALSE)</f>
        <v>Digital</v>
      </c>
      <c r="B144" t="str">
        <f>IF(ISNUMBER(FIND("QVC",R144)),"QVC",IFERROR(VLOOKUP(LEFT(I144,2),Table1[#All],2,FALSE),IF(OR(LEN(I144)=7,LEFT(I144,3)="SH1",LEFT(I144,2)="Vp",LEFT(I144,2)="GP"),"PMD.com",IF(LEN(I144)=15,"QVC","need manual check"))))</f>
        <v>PMD.com</v>
      </c>
      <c r="C144">
        <f t="shared" si="7"/>
        <v>5260</v>
      </c>
      <c r="D144">
        <f t="shared" si="8"/>
        <v>1</v>
      </c>
      <c r="E144" s="8" t="str">
        <f t="shared" ca="1" si="6"/>
        <v>shifted orders processed</v>
      </c>
      <c r="F144" t="s">
        <v>11203</v>
      </c>
      <c r="G144" t="s">
        <v>16</v>
      </c>
      <c r="H144" s="6">
        <v>44007.378530092596</v>
      </c>
      <c r="I144" s="6" t="s">
        <v>13844</v>
      </c>
      <c r="J144" t="s">
        <v>13845</v>
      </c>
      <c r="K144">
        <v>17267279</v>
      </c>
      <c r="L144">
        <v>219259</v>
      </c>
      <c r="N144">
        <v>5260</v>
      </c>
      <c r="O144" t="s">
        <v>1228</v>
      </c>
      <c r="P144" t="s">
        <v>173</v>
      </c>
      <c r="Q144">
        <v>1</v>
      </c>
      <c r="R144" t="s">
        <v>13846</v>
      </c>
      <c r="S144" t="s">
        <v>37</v>
      </c>
      <c r="T144">
        <v>1</v>
      </c>
      <c r="U144" s="6">
        <v>44007.318761574075</v>
      </c>
      <c r="V144" t="s">
        <v>33</v>
      </c>
    </row>
    <row r="145" spans="1:22" x14ac:dyDescent="0.3">
      <c r="A145" t="str">
        <f>VLOOKUP(B145,Table2[],3,FALSE)</f>
        <v>Digital</v>
      </c>
      <c r="B145" t="str">
        <f>IF(ISNUMBER(FIND("QVC",R145)),"QVC",IFERROR(VLOOKUP(LEFT(I145,2),Table1[#All],2,FALSE),IF(OR(LEN(I145)=7,LEFT(I145,3)="SH1",LEFT(I145,2)="Vp",LEFT(I145,2)="GP"),"PMD.com",IF(LEN(I145)=15,"QVC","need manual check"))))</f>
        <v>PMD.com</v>
      </c>
      <c r="C145">
        <f t="shared" si="7"/>
        <v>52460001</v>
      </c>
      <c r="D145">
        <f t="shared" si="8"/>
        <v>3</v>
      </c>
      <c r="E145" s="8" t="str">
        <f t="shared" ca="1" si="6"/>
        <v>shifted orders processed</v>
      </c>
      <c r="F145" t="s">
        <v>11203</v>
      </c>
      <c r="G145" t="s">
        <v>16</v>
      </c>
      <c r="H145" s="6">
        <v>44007.378576388888</v>
      </c>
      <c r="I145" s="6" t="s">
        <v>13847</v>
      </c>
      <c r="J145" t="s">
        <v>13848</v>
      </c>
      <c r="K145">
        <v>17267295</v>
      </c>
      <c r="L145">
        <v>219275</v>
      </c>
      <c r="N145">
        <v>52460001</v>
      </c>
      <c r="O145" t="s">
        <v>1915</v>
      </c>
      <c r="P145" t="s">
        <v>76</v>
      </c>
      <c r="Q145">
        <v>3</v>
      </c>
      <c r="R145" t="s">
        <v>13849</v>
      </c>
      <c r="S145" t="s">
        <v>37</v>
      </c>
      <c r="T145">
        <v>3</v>
      </c>
      <c r="U145" s="6">
        <v>44007.318298611113</v>
      </c>
      <c r="V145" t="s">
        <v>33</v>
      </c>
    </row>
    <row r="146" spans="1:22" x14ac:dyDescent="0.3">
      <c r="A146" t="str">
        <f>VLOOKUP(B146,Table2[],3,FALSE)</f>
        <v>Digital</v>
      </c>
      <c r="B146" t="str">
        <f>IF(ISNUMBER(FIND("QVC",R146)),"QVC",IFERROR(VLOOKUP(LEFT(I146,2),Table1[#All],2,FALSE),IF(OR(LEN(I146)=7,LEFT(I146,3)="SH1",LEFT(I146,2)="Vp",LEFT(I146,2)="GP"),"PMD.com",IF(LEN(I146)=15,"QVC","need manual check"))))</f>
        <v>PMD.com</v>
      </c>
      <c r="C146">
        <f t="shared" si="7"/>
        <v>53440001</v>
      </c>
      <c r="D146">
        <f t="shared" si="8"/>
        <v>1</v>
      </c>
      <c r="E146" s="8" t="str">
        <f t="shared" ca="1" si="6"/>
        <v>shifted orders processed</v>
      </c>
      <c r="F146" t="s">
        <v>11203</v>
      </c>
      <c r="G146" t="s">
        <v>16</v>
      </c>
      <c r="H146" s="6">
        <v>44007.378576388888</v>
      </c>
      <c r="I146" s="6" t="s">
        <v>13850</v>
      </c>
      <c r="J146" t="s">
        <v>13851</v>
      </c>
      <c r="K146">
        <v>17267296</v>
      </c>
      <c r="L146">
        <v>219276</v>
      </c>
      <c r="N146">
        <v>53440001</v>
      </c>
      <c r="O146" t="s">
        <v>1240</v>
      </c>
      <c r="P146" t="s">
        <v>116</v>
      </c>
      <c r="Q146">
        <v>1</v>
      </c>
      <c r="R146" t="s">
        <v>13852</v>
      </c>
      <c r="S146" t="s">
        <v>37</v>
      </c>
      <c r="T146">
        <v>1</v>
      </c>
      <c r="U146" s="6">
        <v>44007.31826388889</v>
      </c>
      <c r="V146" t="s">
        <v>33</v>
      </c>
    </row>
    <row r="147" spans="1:22" x14ac:dyDescent="0.3">
      <c r="A147" t="str">
        <f>VLOOKUP(B147,Table2[],3,FALSE)</f>
        <v>Digital</v>
      </c>
      <c r="B147" t="str">
        <f>IF(ISNUMBER(FIND("QVC",R147)),"QVC",IFERROR(VLOOKUP(LEFT(I147,2),Table1[#All],2,FALSE),IF(OR(LEN(I147)=7,LEFT(I147,3)="SH1",LEFT(I147,2)="Vp",LEFT(I147,2)="GP"),"PMD.com",IF(LEN(I147)=15,"QVC","need manual check"))))</f>
        <v>PMD.com</v>
      </c>
      <c r="C147">
        <f t="shared" si="7"/>
        <v>51070001</v>
      </c>
      <c r="D147">
        <f t="shared" si="8"/>
        <v>1</v>
      </c>
      <c r="E147" s="8" t="str">
        <f t="shared" ca="1" si="6"/>
        <v>shifted orders processed</v>
      </c>
      <c r="F147" t="s">
        <v>11203</v>
      </c>
      <c r="G147" t="s">
        <v>16</v>
      </c>
      <c r="H147" s="6">
        <v>44007.378657407404</v>
      </c>
      <c r="I147" s="6" t="s">
        <v>13853</v>
      </c>
      <c r="J147" t="s">
        <v>13854</v>
      </c>
      <c r="K147">
        <v>17267297</v>
      </c>
      <c r="L147">
        <v>219277</v>
      </c>
      <c r="N147">
        <v>51070001</v>
      </c>
      <c r="O147" t="s">
        <v>1620</v>
      </c>
      <c r="P147" t="s">
        <v>45</v>
      </c>
      <c r="Q147">
        <v>1</v>
      </c>
      <c r="R147" t="s">
        <v>13855</v>
      </c>
      <c r="S147" t="s">
        <v>37</v>
      </c>
      <c r="T147">
        <v>1</v>
      </c>
      <c r="U147" s="6">
        <v>44007.318229166667</v>
      </c>
      <c r="V147" t="s">
        <v>33</v>
      </c>
    </row>
    <row r="148" spans="1:22" x14ac:dyDescent="0.3">
      <c r="A148" t="str">
        <f>VLOOKUP(B148,Table2[],3,FALSE)</f>
        <v>Digital</v>
      </c>
      <c r="B148" t="str">
        <f>IF(ISNUMBER(FIND("QVC",R148)),"QVC",IFERROR(VLOOKUP(LEFT(I148,2),Table1[#All],2,FALSE),IF(OR(LEN(I148)=7,LEFT(I148,3)="SH1",LEFT(I148,2)="Vp",LEFT(I148,2)="GP"),"PMD.com",IF(LEN(I148)=15,"QVC","need manual check"))))</f>
        <v>PMD.com</v>
      </c>
      <c r="C148">
        <f t="shared" si="7"/>
        <v>53440001</v>
      </c>
      <c r="D148">
        <f t="shared" si="8"/>
        <v>1</v>
      </c>
      <c r="E148" s="8" t="str">
        <f t="shared" ca="1" si="6"/>
        <v>shifted orders processed</v>
      </c>
      <c r="F148" t="s">
        <v>11203</v>
      </c>
      <c r="G148" t="s">
        <v>16</v>
      </c>
      <c r="H148" s="6">
        <v>44007.378657407404</v>
      </c>
      <c r="I148" s="6" t="s">
        <v>13856</v>
      </c>
      <c r="J148" t="s">
        <v>13857</v>
      </c>
      <c r="K148">
        <v>17267298</v>
      </c>
      <c r="L148">
        <v>219278</v>
      </c>
      <c r="N148">
        <v>53440001</v>
      </c>
      <c r="O148" t="s">
        <v>1240</v>
      </c>
      <c r="P148" t="s">
        <v>116</v>
      </c>
      <c r="Q148">
        <v>1</v>
      </c>
      <c r="R148" t="s">
        <v>13858</v>
      </c>
      <c r="S148" t="s">
        <v>37</v>
      </c>
      <c r="T148">
        <v>1</v>
      </c>
      <c r="U148" s="6">
        <v>44007.318194444444</v>
      </c>
      <c r="V148" t="s">
        <v>33</v>
      </c>
    </row>
    <row r="149" spans="1:22" x14ac:dyDescent="0.3">
      <c r="A149" t="str">
        <f>VLOOKUP(B149,Table2[],3,FALSE)</f>
        <v>Digital</v>
      </c>
      <c r="B149" t="str">
        <f>IF(ISNUMBER(FIND("QVC",R149)),"QVC",IFERROR(VLOOKUP(LEFT(I149,2),Table1[#All],2,FALSE),IF(OR(LEN(I149)=7,LEFT(I149,3)="SH1",LEFT(I149,2)="Vp",LEFT(I149,2)="GP"),"PMD.com",IF(LEN(I149)=15,"QVC","need manual check"))))</f>
        <v>PMD.com</v>
      </c>
      <c r="C149">
        <f t="shared" si="7"/>
        <v>51070001</v>
      </c>
      <c r="D149">
        <f t="shared" si="8"/>
        <v>1</v>
      </c>
      <c r="E149" s="8" t="str">
        <f t="shared" ca="1" si="6"/>
        <v>shifted orders processed</v>
      </c>
      <c r="F149" t="s">
        <v>11203</v>
      </c>
      <c r="G149" t="s">
        <v>16</v>
      </c>
      <c r="H149" s="6">
        <v>44007.378657407404</v>
      </c>
      <c r="I149" s="6" t="s">
        <v>13859</v>
      </c>
      <c r="J149" t="s">
        <v>13860</v>
      </c>
      <c r="K149">
        <v>17267299</v>
      </c>
      <c r="L149">
        <v>219279</v>
      </c>
      <c r="N149">
        <v>51070001</v>
      </c>
      <c r="O149" t="s">
        <v>1620</v>
      </c>
      <c r="P149" t="s">
        <v>45</v>
      </c>
      <c r="Q149">
        <v>1</v>
      </c>
      <c r="R149" t="s">
        <v>13861</v>
      </c>
      <c r="S149" t="s">
        <v>37</v>
      </c>
      <c r="T149">
        <v>1</v>
      </c>
      <c r="U149" s="6">
        <v>44007.318148148152</v>
      </c>
      <c r="V149" t="s">
        <v>33</v>
      </c>
    </row>
    <row r="150" spans="1:22" x14ac:dyDescent="0.3">
      <c r="A150" t="str">
        <f>VLOOKUP(B150,Table2[],3,FALSE)</f>
        <v>Digital</v>
      </c>
      <c r="B150" t="str">
        <f>IF(ISNUMBER(FIND("QVC",R150)),"QVC",IFERROR(VLOOKUP(LEFT(I150,2),Table1[#All],2,FALSE),IF(OR(LEN(I150)=7,LEFT(I150,3)="SH1",LEFT(I150,2)="Vp",LEFT(I150,2)="GP"),"PMD.com",IF(LEN(I150)=15,"QVC","need manual check"))))</f>
        <v>PMD.com</v>
      </c>
      <c r="C150">
        <f t="shared" si="7"/>
        <v>5341</v>
      </c>
      <c r="D150">
        <f t="shared" si="8"/>
        <v>1</v>
      </c>
      <c r="E150" s="8" t="str">
        <f t="shared" ca="1" si="6"/>
        <v>shifted orders processed</v>
      </c>
      <c r="F150" t="s">
        <v>11203</v>
      </c>
      <c r="G150" t="s">
        <v>16</v>
      </c>
      <c r="H150" s="6">
        <v>44007.378657407404</v>
      </c>
      <c r="I150" s="6" t="s">
        <v>13859</v>
      </c>
      <c r="J150" t="s">
        <v>13860</v>
      </c>
      <c r="K150">
        <v>17267299</v>
      </c>
      <c r="L150">
        <v>219279</v>
      </c>
      <c r="N150">
        <v>5341</v>
      </c>
      <c r="O150" t="s">
        <v>1948</v>
      </c>
      <c r="P150" t="s">
        <v>82</v>
      </c>
      <c r="Q150">
        <v>1</v>
      </c>
      <c r="R150" t="s">
        <v>13861</v>
      </c>
      <c r="S150" t="s">
        <v>37</v>
      </c>
      <c r="T150">
        <v>1</v>
      </c>
      <c r="U150" s="6">
        <v>44007.318148148152</v>
      </c>
      <c r="V150" t="s">
        <v>33</v>
      </c>
    </row>
    <row r="151" spans="1:22" x14ac:dyDescent="0.3">
      <c r="A151" t="str">
        <f>VLOOKUP(B151,Table2[],3,FALSE)</f>
        <v>Digital</v>
      </c>
      <c r="B151" t="str">
        <f>IF(ISNUMBER(FIND("QVC",R151)),"QVC",IFERROR(VLOOKUP(LEFT(I151,2),Table1[#All],2,FALSE),IF(OR(LEN(I151)=7,LEFT(I151,3)="SH1",LEFT(I151,2)="Vp",LEFT(I151,2)="GP"),"PMD.com",IF(LEN(I151)=15,"QVC","need manual check"))))</f>
        <v>PMD.com</v>
      </c>
      <c r="C151">
        <f t="shared" si="7"/>
        <v>53200001</v>
      </c>
      <c r="D151">
        <f t="shared" si="8"/>
        <v>1</v>
      </c>
      <c r="E151" s="8" t="str">
        <f t="shared" ca="1" si="6"/>
        <v>shifted orders processed</v>
      </c>
      <c r="F151" t="s">
        <v>11203</v>
      </c>
      <c r="G151" t="s">
        <v>16</v>
      </c>
      <c r="H151" s="6">
        <v>44007.378657407404</v>
      </c>
      <c r="I151" s="6" t="s">
        <v>13859</v>
      </c>
      <c r="J151" t="s">
        <v>13860</v>
      </c>
      <c r="K151">
        <v>17267299</v>
      </c>
      <c r="L151">
        <v>219279</v>
      </c>
      <c r="N151">
        <v>53200001</v>
      </c>
      <c r="O151" t="s">
        <v>973</v>
      </c>
      <c r="P151" t="s">
        <v>50</v>
      </c>
      <c r="Q151">
        <v>1</v>
      </c>
      <c r="R151" t="s">
        <v>13861</v>
      </c>
      <c r="S151" t="s">
        <v>37</v>
      </c>
      <c r="T151">
        <v>1</v>
      </c>
      <c r="U151" s="6">
        <v>44007.318148148152</v>
      </c>
      <c r="V151" t="s">
        <v>33</v>
      </c>
    </row>
    <row r="152" spans="1:22" x14ac:dyDescent="0.3">
      <c r="A152" t="str">
        <f>VLOOKUP(B152,Table2[],3,FALSE)</f>
        <v>Digital</v>
      </c>
      <c r="B152" t="str">
        <f>IF(ISNUMBER(FIND("QVC",R152)),"QVC",IFERROR(VLOOKUP(LEFT(I152,2),Table1[#All],2,FALSE),IF(OR(LEN(I152)=7,LEFT(I152,3)="SH1",LEFT(I152,2)="Vp",LEFT(I152,2)="GP"),"PMD.com",IF(LEN(I152)=15,"QVC","need manual check"))))</f>
        <v>PMD.com</v>
      </c>
      <c r="C152">
        <f t="shared" si="7"/>
        <v>51090061</v>
      </c>
      <c r="D152">
        <f t="shared" si="8"/>
        <v>2</v>
      </c>
      <c r="E152" s="8" t="str">
        <f t="shared" ca="1" si="6"/>
        <v>shifted orders processed</v>
      </c>
      <c r="F152" t="s">
        <v>11203</v>
      </c>
      <c r="G152" t="s">
        <v>16</v>
      </c>
      <c r="H152" s="6">
        <v>44007.378668981481</v>
      </c>
      <c r="I152" s="6" t="s">
        <v>13862</v>
      </c>
      <c r="J152" t="s">
        <v>13863</v>
      </c>
      <c r="K152">
        <v>17267300</v>
      </c>
      <c r="L152">
        <v>219280</v>
      </c>
      <c r="N152">
        <v>51090061</v>
      </c>
      <c r="O152" t="s">
        <v>1013</v>
      </c>
      <c r="P152" t="s">
        <v>122</v>
      </c>
      <c r="Q152">
        <v>2</v>
      </c>
      <c r="R152" t="s">
        <v>13864</v>
      </c>
      <c r="S152" t="s">
        <v>37</v>
      </c>
      <c r="T152">
        <v>2</v>
      </c>
      <c r="U152" s="6">
        <v>44007.318113425928</v>
      </c>
      <c r="V152" t="s">
        <v>33</v>
      </c>
    </row>
    <row r="153" spans="1:22" x14ac:dyDescent="0.3">
      <c r="A153" t="str">
        <f>VLOOKUP(B153,Table2[],3,FALSE)</f>
        <v>Digital</v>
      </c>
      <c r="B153" t="str">
        <f>IF(ISNUMBER(FIND("QVC",R153)),"QVC",IFERROR(VLOOKUP(LEFT(I153,2),Table1[#All],2,FALSE),IF(OR(LEN(I153)=7,LEFT(I153,3)="SH1",LEFT(I153,2)="Vp",LEFT(I153,2)="GP"),"PMD.com",IF(LEN(I153)=15,"QVC","need manual check"))))</f>
        <v>PMD.com</v>
      </c>
      <c r="C153">
        <f t="shared" si="7"/>
        <v>5341</v>
      </c>
      <c r="D153">
        <f t="shared" si="8"/>
        <v>1</v>
      </c>
      <c r="E153" s="8" t="str">
        <f t="shared" ca="1" si="6"/>
        <v>shifted orders processed</v>
      </c>
      <c r="F153" t="s">
        <v>11203</v>
      </c>
      <c r="G153" t="s">
        <v>16</v>
      </c>
      <c r="H153" s="6">
        <v>44007.378668981481</v>
      </c>
      <c r="I153" s="6" t="s">
        <v>13865</v>
      </c>
      <c r="J153" t="s">
        <v>13866</v>
      </c>
      <c r="K153">
        <v>17267301</v>
      </c>
      <c r="L153">
        <v>219281</v>
      </c>
      <c r="N153">
        <v>5341</v>
      </c>
      <c r="O153" t="s">
        <v>1948</v>
      </c>
      <c r="P153" t="s">
        <v>82</v>
      </c>
      <c r="Q153">
        <v>1</v>
      </c>
      <c r="R153" t="s">
        <v>13867</v>
      </c>
      <c r="S153" t="s">
        <v>37</v>
      </c>
      <c r="T153">
        <v>1</v>
      </c>
      <c r="U153" s="6">
        <v>44007.318090277775</v>
      </c>
      <c r="V153" t="s">
        <v>33</v>
      </c>
    </row>
    <row r="154" spans="1:22" x14ac:dyDescent="0.3">
      <c r="A154" t="str">
        <f>VLOOKUP(B154,Table2[],3,FALSE)</f>
        <v>Digital</v>
      </c>
      <c r="B154" t="str">
        <f>IF(ISNUMBER(FIND("QVC",R154)),"QVC",IFERROR(VLOOKUP(LEFT(I154,2),Table1[#All],2,FALSE),IF(OR(LEN(I154)=7,LEFT(I154,3)="SH1",LEFT(I154,2)="Vp",LEFT(I154,2)="GP"),"PMD.com",IF(LEN(I154)=15,"QVC","need manual check"))))</f>
        <v>PMD.com</v>
      </c>
      <c r="C154">
        <f t="shared" si="7"/>
        <v>51090001</v>
      </c>
      <c r="D154">
        <f t="shared" si="8"/>
        <v>1</v>
      </c>
      <c r="E154" s="8" t="str">
        <f t="shared" ca="1" si="6"/>
        <v>shifted orders processed</v>
      </c>
      <c r="F154" t="s">
        <v>11203</v>
      </c>
      <c r="G154" t="s">
        <v>16</v>
      </c>
      <c r="H154" s="6">
        <v>44007.378668981481</v>
      </c>
      <c r="I154" s="6" t="s">
        <v>13865</v>
      </c>
      <c r="J154" t="s">
        <v>13866</v>
      </c>
      <c r="K154">
        <v>17267301</v>
      </c>
      <c r="L154">
        <v>219281</v>
      </c>
      <c r="N154">
        <v>51090001</v>
      </c>
      <c r="O154" t="s">
        <v>1947</v>
      </c>
      <c r="P154" t="s">
        <v>60</v>
      </c>
      <c r="Q154">
        <v>1</v>
      </c>
      <c r="R154" t="s">
        <v>13867</v>
      </c>
      <c r="S154" t="s">
        <v>37</v>
      </c>
      <c r="T154">
        <v>1</v>
      </c>
      <c r="U154" s="6">
        <v>44007.318090277775</v>
      </c>
      <c r="V154" t="s">
        <v>33</v>
      </c>
    </row>
    <row r="155" spans="1:22" x14ac:dyDescent="0.3">
      <c r="A155" t="str">
        <f>VLOOKUP(B155,Table2[],3,FALSE)</f>
        <v>Digital</v>
      </c>
      <c r="B155" t="str">
        <f>IF(ISNUMBER(FIND("QVC",R155)),"QVC",IFERROR(VLOOKUP(LEFT(I155,2),Table1[#All],2,FALSE),IF(OR(LEN(I155)=7,LEFT(I155,3)="SH1",LEFT(I155,2)="Vp",LEFT(I155,2)="GP"),"PMD.com",IF(LEN(I155)=15,"QVC","need manual check"))))</f>
        <v>PMD.com</v>
      </c>
      <c r="C155">
        <f t="shared" si="7"/>
        <v>52430001</v>
      </c>
      <c r="D155">
        <f t="shared" si="8"/>
        <v>1</v>
      </c>
      <c r="E155" s="8" t="str">
        <f t="shared" ca="1" si="6"/>
        <v>shifted orders processed</v>
      </c>
      <c r="F155" t="s">
        <v>11203</v>
      </c>
      <c r="G155" t="s">
        <v>16</v>
      </c>
      <c r="H155" s="6">
        <v>44007.378668981481</v>
      </c>
      <c r="I155" s="6" t="s">
        <v>13865</v>
      </c>
      <c r="J155" t="s">
        <v>13866</v>
      </c>
      <c r="K155">
        <v>17267301</v>
      </c>
      <c r="L155">
        <v>219281</v>
      </c>
      <c r="N155">
        <v>52430001</v>
      </c>
      <c r="O155" t="s">
        <v>927</v>
      </c>
      <c r="P155" t="s">
        <v>75</v>
      </c>
      <c r="Q155">
        <v>1</v>
      </c>
      <c r="R155" t="s">
        <v>13867</v>
      </c>
      <c r="S155" t="s">
        <v>37</v>
      </c>
      <c r="T155">
        <v>1</v>
      </c>
      <c r="U155" s="6">
        <v>44007.318090277775</v>
      </c>
      <c r="V155" t="s">
        <v>33</v>
      </c>
    </row>
    <row r="156" spans="1:22" x14ac:dyDescent="0.3">
      <c r="A156" t="str">
        <f>VLOOKUP(B156,Table2[],3,FALSE)</f>
        <v>Digital</v>
      </c>
      <c r="B156" t="str">
        <f>IF(ISNUMBER(FIND("QVC",R156)),"QVC",IFERROR(VLOOKUP(LEFT(I156,2),Table1[#All],2,FALSE),IF(OR(LEN(I156)=7,LEFT(I156,3)="SH1",LEFT(I156,2)="Vp",LEFT(I156,2)="GP"),"PMD.com",IF(LEN(I156)=15,"QVC","need manual check"))))</f>
        <v>PMD.com</v>
      </c>
      <c r="C156">
        <f t="shared" si="7"/>
        <v>53200001</v>
      </c>
      <c r="D156">
        <f t="shared" si="8"/>
        <v>1</v>
      </c>
      <c r="E156" s="8" t="str">
        <f t="shared" ca="1" si="6"/>
        <v>shifted orders processed</v>
      </c>
      <c r="F156" t="s">
        <v>11203</v>
      </c>
      <c r="G156" t="s">
        <v>16</v>
      </c>
      <c r="H156" s="6">
        <v>44007.379525462966</v>
      </c>
      <c r="I156" s="6" t="s">
        <v>13868</v>
      </c>
      <c r="J156" t="s">
        <v>13869</v>
      </c>
      <c r="K156">
        <v>17267302</v>
      </c>
      <c r="L156">
        <v>219282</v>
      </c>
      <c r="N156">
        <v>53200001</v>
      </c>
      <c r="O156" t="s">
        <v>973</v>
      </c>
      <c r="P156" t="s">
        <v>50</v>
      </c>
      <c r="Q156">
        <v>1</v>
      </c>
      <c r="R156" t="s">
        <v>13870</v>
      </c>
      <c r="S156" t="s">
        <v>37</v>
      </c>
      <c r="T156">
        <v>1</v>
      </c>
      <c r="U156" s="6">
        <v>44007.318055555559</v>
      </c>
      <c r="V156" t="s">
        <v>33</v>
      </c>
    </row>
    <row r="157" spans="1:22" x14ac:dyDescent="0.3">
      <c r="A157" t="str">
        <f>VLOOKUP(B157,Table2[],3,FALSE)</f>
        <v>Digital</v>
      </c>
      <c r="B157" t="str">
        <f>IF(ISNUMBER(FIND("QVC",R157)),"QVC",IFERROR(VLOOKUP(LEFT(I157,2),Table1[#All],2,FALSE),IF(OR(LEN(I157)=7,LEFT(I157,3)="SH1",LEFT(I157,2)="Vp",LEFT(I157,2)="GP"),"PMD.com",IF(LEN(I157)=15,"QVC","need manual check"))))</f>
        <v>PMD.com</v>
      </c>
      <c r="C157">
        <f t="shared" si="7"/>
        <v>5342</v>
      </c>
      <c r="D157">
        <f t="shared" si="8"/>
        <v>1</v>
      </c>
      <c r="E157" s="8" t="str">
        <f t="shared" ca="1" si="6"/>
        <v>shifted orders processed</v>
      </c>
      <c r="F157" t="s">
        <v>11203</v>
      </c>
      <c r="G157" t="s">
        <v>16</v>
      </c>
      <c r="H157" s="6">
        <v>44007.379537037035</v>
      </c>
      <c r="I157" s="6" t="s">
        <v>13871</v>
      </c>
      <c r="J157" t="s">
        <v>13872</v>
      </c>
      <c r="K157">
        <v>17267303</v>
      </c>
      <c r="L157">
        <v>219283</v>
      </c>
      <c r="N157">
        <v>5342</v>
      </c>
      <c r="O157" t="s">
        <v>1867</v>
      </c>
      <c r="P157" t="s">
        <v>149</v>
      </c>
      <c r="Q157">
        <v>1</v>
      </c>
      <c r="R157" t="s">
        <v>13873</v>
      </c>
      <c r="S157" t="s">
        <v>37</v>
      </c>
      <c r="T157">
        <v>1</v>
      </c>
      <c r="U157" s="6">
        <v>44007.318032407406</v>
      </c>
      <c r="V157" t="s">
        <v>33</v>
      </c>
    </row>
    <row r="158" spans="1:22" x14ac:dyDescent="0.3">
      <c r="A158" t="str">
        <f>VLOOKUP(B158,Table2[],3,FALSE)</f>
        <v>Digital</v>
      </c>
      <c r="B158" t="str">
        <f>IF(ISNUMBER(FIND("QVC",R158)),"QVC",IFERROR(VLOOKUP(LEFT(I158,2),Table1[#All],2,FALSE),IF(OR(LEN(I158)=7,LEFT(I158,3)="SH1",LEFT(I158,2)="Vp",LEFT(I158,2)="GP"),"PMD.com",IF(LEN(I158)=15,"QVC","need manual check"))))</f>
        <v>PMD.com</v>
      </c>
      <c r="C158">
        <f t="shared" si="7"/>
        <v>51090001</v>
      </c>
      <c r="D158">
        <f t="shared" si="8"/>
        <v>1</v>
      </c>
      <c r="E158" s="8" t="str">
        <f t="shared" ca="1" si="6"/>
        <v>shifted orders processed</v>
      </c>
      <c r="F158" t="s">
        <v>11203</v>
      </c>
      <c r="G158" t="s">
        <v>16</v>
      </c>
      <c r="H158" s="6">
        <v>44007.379537037035</v>
      </c>
      <c r="I158" s="6" t="s">
        <v>13871</v>
      </c>
      <c r="J158" t="s">
        <v>13872</v>
      </c>
      <c r="K158">
        <v>17267303</v>
      </c>
      <c r="L158">
        <v>219283</v>
      </c>
      <c r="N158">
        <v>51090001</v>
      </c>
      <c r="O158" t="s">
        <v>1947</v>
      </c>
      <c r="P158" t="s">
        <v>60</v>
      </c>
      <c r="Q158">
        <v>1</v>
      </c>
      <c r="R158" t="s">
        <v>13873</v>
      </c>
      <c r="S158" t="s">
        <v>37</v>
      </c>
      <c r="T158">
        <v>1</v>
      </c>
      <c r="U158" s="6">
        <v>44007.318032407406</v>
      </c>
      <c r="V158" t="s">
        <v>33</v>
      </c>
    </row>
    <row r="159" spans="1:22" x14ac:dyDescent="0.3">
      <c r="A159" t="str">
        <f>VLOOKUP(B159,Table2[],3,FALSE)</f>
        <v>Digital</v>
      </c>
      <c r="B159" t="str">
        <f>IF(ISNUMBER(FIND("QVC",R159)),"QVC",IFERROR(VLOOKUP(LEFT(I159,2),Table1[#All],2,FALSE),IF(OR(LEN(I159)=7,LEFT(I159,3)="SH1",LEFT(I159,2)="Vp",LEFT(I159,2)="GP"),"PMD.com",IF(LEN(I159)=15,"QVC","need manual check"))))</f>
        <v>PMD.com</v>
      </c>
      <c r="C159">
        <f t="shared" si="7"/>
        <v>53440001</v>
      </c>
      <c r="D159">
        <f t="shared" si="8"/>
        <v>1</v>
      </c>
      <c r="E159" s="8" t="str">
        <f t="shared" ca="1" si="6"/>
        <v>shifted orders processed</v>
      </c>
      <c r="F159" t="s">
        <v>11203</v>
      </c>
      <c r="G159" t="s">
        <v>16</v>
      </c>
      <c r="H159" s="6">
        <v>44007.379548611112</v>
      </c>
      <c r="I159" s="6" t="s">
        <v>13874</v>
      </c>
      <c r="J159" t="s">
        <v>13875</v>
      </c>
      <c r="K159">
        <v>17267304</v>
      </c>
      <c r="L159">
        <v>219284</v>
      </c>
      <c r="N159">
        <v>53440001</v>
      </c>
      <c r="O159" t="s">
        <v>1240</v>
      </c>
      <c r="P159" t="s">
        <v>116</v>
      </c>
      <c r="Q159">
        <v>1</v>
      </c>
      <c r="R159" t="s">
        <v>13876</v>
      </c>
      <c r="S159" t="s">
        <v>37</v>
      </c>
      <c r="T159">
        <v>1</v>
      </c>
      <c r="U159" s="6">
        <v>44007.317997685182</v>
      </c>
      <c r="V159" t="s">
        <v>33</v>
      </c>
    </row>
    <row r="160" spans="1:22" x14ac:dyDescent="0.3">
      <c r="A160" t="str">
        <f>VLOOKUP(B160,Table2[],3,FALSE)</f>
        <v>Digital</v>
      </c>
      <c r="B160" t="str">
        <f>IF(ISNUMBER(FIND("QVC",R160)),"QVC",IFERROR(VLOOKUP(LEFT(I160,2),Table1[#All],2,FALSE),IF(OR(LEN(I160)=7,LEFT(I160,3)="SH1",LEFT(I160,2)="Vp",LEFT(I160,2)="GP"),"PMD.com",IF(LEN(I160)=15,"QVC","need manual check"))))</f>
        <v>PMD.com</v>
      </c>
      <c r="C160">
        <f t="shared" si="7"/>
        <v>51090061</v>
      </c>
      <c r="D160">
        <f t="shared" si="8"/>
        <v>1</v>
      </c>
      <c r="E160" s="8" t="str">
        <f t="shared" ca="1" si="6"/>
        <v>shifted orders processed</v>
      </c>
      <c r="F160" t="s">
        <v>11203</v>
      </c>
      <c r="G160" t="s">
        <v>16</v>
      </c>
      <c r="H160" s="6">
        <v>44007.379560185182</v>
      </c>
      <c r="I160" s="6" t="s">
        <v>13877</v>
      </c>
      <c r="J160" t="s">
        <v>13878</v>
      </c>
      <c r="K160">
        <v>17267305</v>
      </c>
      <c r="L160">
        <v>219285</v>
      </c>
      <c r="N160">
        <v>51090061</v>
      </c>
      <c r="O160" t="s">
        <v>1013</v>
      </c>
      <c r="P160" t="s">
        <v>122</v>
      </c>
      <c r="Q160">
        <v>1</v>
      </c>
      <c r="R160" t="s">
        <v>13879</v>
      </c>
      <c r="S160" t="s">
        <v>37</v>
      </c>
      <c r="T160">
        <v>1</v>
      </c>
      <c r="U160" s="6">
        <v>44007.317974537036</v>
      </c>
      <c r="V160" t="s">
        <v>33</v>
      </c>
    </row>
    <row r="161" spans="1:22" x14ac:dyDescent="0.3">
      <c r="A161" t="str">
        <f>VLOOKUP(B161,Table2[],3,FALSE)</f>
        <v>Digital</v>
      </c>
      <c r="B161" t="str">
        <f>IF(ISNUMBER(FIND("QVC",R161)),"QVC",IFERROR(VLOOKUP(LEFT(I161,2),Table1[#All],2,FALSE),IF(OR(LEN(I161)=7,LEFT(I161,3)="SH1",LEFT(I161,2)="Vp",LEFT(I161,2)="GP"),"PMD.com",IF(LEN(I161)=15,"QVC","need manual check"))))</f>
        <v>PMD.com</v>
      </c>
      <c r="C161">
        <f t="shared" si="7"/>
        <v>5331</v>
      </c>
      <c r="D161">
        <f t="shared" si="8"/>
        <v>1</v>
      </c>
      <c r="E161" s="8" t="str">
        <f t="shared" ca="1" si="6"/>
        <v>shifted orders processed</v>
      </c>
      <c r="F161" t="s">
        <v>11203</v>
      </c>
      <c r="G161" t="s">
        <v>16</v>
      </c>
      <c r="H161" s="6">
        <v>44007.379571759258</v>
      </c>
      <c r="I161" s="6" t="s">
        <v>13880</v>
      </c>
      <c r="J161" t="s">
        <v>13881</v>
      </c>
      <c r="K161">
        <v>17267306</v>
      </c>
      <c r="L161">
        <v>219286</v>
      </c>
      <c r="N161">
        <v>5331</v>
      </c>
      <c r="O161" t="s">
        <v>1910</v>
      </c>
      <c r="P161" t="s">
        <v>129</v>
      </c>
      <c r="Q161">
        <v>1</v>
      </c>
      <c r="R161" t="s">
        <v>13882</v>
      </c>
      <c r="S161" t="s">
        <v>37</v>
      </c>
      <c r="T161">
        <v>1</v>
      </c>
      <c r="U161" s="6">
        <v>44007.31795138889</v>
      </c>
      <c r="V161" t="s">
        <v>33</v>
      </c>
    </row>
    <row r="162" spans="1:22" x14ac:dyDescent="0.3">
      <c r="A162" t="str">
        <f>VLOOKUP(B162,Table2[],3,FALSE)</f>
        <v>Digital</v>
      </c>
      <c r="B162" t="str">
        <f>IF(ISNUMBER(FIND("QVC",R162)),"QVC",IFERROR(VLOOKUP(LEFT(I162,2),Table1[#All],2,FALSE),IF(OR(LEN(I162)=7,LEFT(I162,3)="SH1",LEFT(I162,2)="Vp",LEFT(I162,2)="GP"),"PMD.com",IF(LEN(I162)=15,"QVC","need manual check"))))</f>
        <v>PMD.com</v>
      </c>
      <c r="C162">
        <f t="shared" si="7"/>
        <v>5260</v>
      </c>
      <c r="D162">
        <f t="shared" si="8"/>
        <v>1</v>
      </c>
      <c r="E162" s="8" t="str">
        <f t="shared" ca="1" si="6"/>
        <v>shifted orders processed</v>
      </c>
      <c r="F162" t="s">
        <v>11203</v>
      </c>
      <c r="G162" t="s">
        <v>16</v>
      </c>
      <c r="H162" s="6">
        <v>44007.379571759258</v>
      </c>
      <c r="I162" s="6" t="s">
        <v>13880</v>
      </c>
      <c r="J162" t="s">
        <v>13881</v>
      </c>
      <c r="K162">
        <v>17267306</v>
      </c>
      <c r="L162">
        <v>219286</v>
      </c>
      <c r="N162">
        <v>5260</v>
      </c>
      <c r="O162" t="s">
        <v>1228</v>
      </c>
      <c r="P162" t="s">
        <v>173</v>
      </c>
      <c r="Q162">
        <v>1</v>
      </c>
      <c r="R162" t="s">
        <v>13882</v>
      </c>
      <c r="S162" t="s">
        <v>37</v>
      </c>
      <c r="T162">
        <v>1</v>
      </c>
      <c r="U162" s="6">
        <v>44007.31795138889</v>
      </c>
      <c r="V162" t="s">
        <v>33</v>
      </c>
    </row>
    <row r="163" spans="1:22" x14ac:dyDescent="0.3">
      <c r="A163" t="str">
        <f>VLOOKUP(B163,Table2[],3,FALSE)</f>
        <v>Digital</v>
      </c>
      <c r="B163" t="str">
        <f>IF(ISNUMBER(FIND("QVC",R163)),"QVC",IFERROR(VLOOKUP(LEFT(I163,2),Table1[#All],2,FALSE),IF(OR(LEN(I163)=7,LEFT(I163,3)="SH1",LEFT(I163,2)="Vp",LEFT(I163,2)="GP"),"PMD.com",IF(LEN(I163)=15,"QVC","need manual check"))))</f>
        <v>PMD.com</v>
      </c>
      <c r="C163">
        <f t="shared" si="7"/>
        <v>53440001</v>
      </c>
      <c r="D163">
        <f t="shared" si="8"/>
        <v>1</v>
      </c>
      <c r="E163" s="8" t="str">
        <f t="shared" ca="1" si="6"/>
        <v>shifted orders processed</v>
      </c>
      <c r="F163" t="s">
        <v>11203</v>
      </c>
      <c r="G163" t="s">
        <v>16</v>
      </c>
      <c r="H163" s="6">
        <v>44007.379571759258</v>
      </c>
      <c r="I163" s="6" t="s">
        <v>13883</v>
      </c>
      <c r="J163" t="s">
        <v>13884</v>
      </c>
      <c r="K163">
        <v>17267307</v>
      </c>
      <c r="L163">
        <v>219287</v>
      </c>
      <c r="N163">
        <v>53440001</v>
      </c>
      <c r="O163" t="s">
        <v>1240</v>
      </c>
      <c r="P163" t="s">
        <v>116</v>
      </c>
      <c r="Q163">
        <v>1</v>
      </c>
      <c r="R163" t="s">
        <v>13885</v>
      </c>
      <c r="S163" t="s">
        <v>37</v>
      </c>
      <c r="T163">
        <v>1</v>
      </c>
      <c r="U163" s="6">
        <v>44007.317928240744</v>
      </c>
      <c r="V163" t="s">
        <v>33</v>
      </c>
    </row>
    <row r="164" spans="1:22" x14ac:dyDescent="0.3">
      <c r="A164" t="str">
        <f>VLOOKUP(B164,Table2[],3,FALSE)</f>
        <v>Digital</v>
      </c>
      <c r="B164" t="str">
        <f>IF(ISNUMBER(FIND("QVC",R164)),"QVC",IFERROR(VLOOKUP(LEFT(I164,2),Table1[#All],2,FALSE),IF(OR(LEN(I164)=7,LEFT(I164,3)="SH1",LEFT(I164,2)="Vp",LEFT(I164,2)="GP"),"PMD.com",IF(LEN(I164)=15,"QVC","need manual check"))))</f>
        <v>PMD.com</v>
      </c>
      <c r="C164">
        <f t="shared" si="7"/>
        <v>52240001</v>
      </c>
      <c r="D164">
        <f t="shared" si="8"/>
        <v>1</v>
      </c>
      <c r="E164" s="8" t="str">
        <f t="shared" ca="1" si="6"/>
        <v>shifted orders processed</v>
      </c>
      <c r="F164" t="s">
        <v>11203</v>
      </c>
      <c r="G164" t="s">
        <v>16</v>
      </c>
      <c r="H164" s="6">
        <v>44007.379571759258</v>
      </c>
      <c r="I164" s="6" t="s">
        <v>13883</v>
      </c>
      <c r="J164" t="s">
        <v>13884</v>
      </c>
      <c r="K164">
        <v>17267307</v>
      </c>
      <c r="L164">
        <v>219287</v>
      </c>
      <c r="N164">
        <v>52240001</v>
      </c>
      <c r="O164" t="s">
        <v>107</v>
      </c>
      <c r="P164" t="s">
        <v>108</v>
      </c>
      <c r="Q164">
        <v>1</v>
      </c>
      <c r="R164" t="s">
        <v>13885</v>
      </c>
      <c r="S164" t="s">
        <v>37</v>
      </c>
      <c r="T164">
        <v>1</v>
      </c>
      <c r="U164" s="6">
        <v>44007.317928240744</v>
      </c>
      <c r="V164" t="s">
        <v>33</v>
      </c>
    </row>
    <row r="165" spans="1:22" x14ac:dyDescent="0.3">
      <c r="A165" t="str">
        <f>VLOOKUP(B165,Table2[],3,FALSE)</f>
        <v>Digital</v>
      </c>
      <c r="B165" t="str">
        <f>IF(ISNUMBER(FIND("QVC",R165)),"QVC",IFERROR(VLOOKUP(LEFT(I165,2),Table1[#All],2,FALSE),IF(OR(LEN(I165)=7,LEFT(I165,3)="SH1",LEFT(I165,2)="Vp",LEFT(I165,2)="GP"),"PMD.com",IF(LEN(I165)=15,"QVC","need manual check"))))</f>
        <v>PMD.com</v>
      </c>
      <c r="C165">
        <f t="shared" si="7"/>
        <v>53440001</v>
      </c>
      <c r="D165">
        <f t="shared" si="8"/>
        <v>1</v>
      </c>
      <c r="E165" s="8" t="str">
        <f t="shared" ca="1" si="6"/>
        <v>shifted orders processed</v>
      </c>
      <c r="F165" t="s">
        <v>11203</v>
      </c>
      <c r="G165" t="s">
        <v>16</v>
      </c>
      <c r="H165" s="6">
        <v>44007.379583333335</v>
      </c>
      <c r="I165" s="6" t="s">
        <v>13886</v>
      </c>
      <c r="J165" t="s">
        <v>13887</v>
      </c>
      <c r="K165">
        <v>17267308</v>
      </c>
      <c r="L165">
        <v>219288</v>
      </c>
      <c r="N165">
        <v>53440001</v>
      </c>
      <c r="O165" t="s">
        <v>1240</v>
      </c>
      <c r="P165" t="s">
        <v>116</v>
      </c>
      <c r="Q165">
        <v>1</v>
      </c>
      <c r="R165" t="s">
        <v>13888</v>
      </c>
      <c r="S165" t="s">
        <v>37</v>
      </c>
      <c r="T165">
        <v>1</v>
      </c>
      <c r="U165" s="6">
        <v>44007.317893518521</v>
      </c>
      <c r="V165" t="s">
        <v>33</v>
      </c>
    </row>
    <row r="166" spans="1:22" x14ac:dyDescent="0.3">
      <c r="A166" t="str">
        <f>VLOOKUP(B166,Table2[],3,FALSE)</f>
        <v>Digital</v>
      </c>
      <c r="B166" t="str">
        <f>IF(ISNUMBER(FIND("QVC",R166)),"QVC",IFERROR(VLOOKUP(LEFT(I166,2),Table1[#All],2,FALSE),IF(OR(LEN(I166)=7,LEFT(I166,3)="SH1",LEFT(I166,2)="Vp",LEFT(I166,2)="GP"),"PMD.com",IF(LEN(I166)=15,"QVC","need manual check"))))</f>
        <v>PMD.com</v>
      </c>
      <c r="C166">
        <f t="shared" si="7"/>
        <v>53200001</v>
      </c>
      <c r="D166">
        <f t="shared" si="8"/>
        <v>1</v>
      </c>
      <c r="E166" s="8" t="str">
        <f t="shared" ca="1" si="6"/>
        <v>shifted orders processed</v>
      </c>
      <c r="F166" t="s">
        <v>11203</v>
      </c>
      <c r="G166" t="s">
        <v>16</v>
      </c>
      <c r="H166" s="6">
        <v>44007.379583333335</v>
      </c>
      <c r="I166" s="6" t="s">
        <v>13889</v>
      </c>
      <c r="J166" t="s">
        <v>13890</v>
      </c>
      <c r="K166">
        <v>17267309</v>
      </c>
      <c r="L166">
        <v>219289</v>
      </c>
      <c r="N166">
        <v>53200001</v>
      </c>
      <c r="O166" t="s">
        <v>973</v>
      </c>
      <c r="P166" t="s">
        <v>50</v>
      </c>
      <c r="Q166">
        <v>1</v>
      </c>
      <c r="R166" t="s">
        <v>13891</v>
      </c>
      <c r="S166" t="s">
        <v>37</v>
      </c>
      <c r="T166">
        <v>1</v>
      </c>
      <c r="U166" s="6">
        <v>44007.317870370367</v>
      </c>
      <c r="V166" t="s">
        <v>33</v>
      </c>
    </row>
    <row r="167" spans="1:22" x14ac:dyDescent="0.3">
      <c r="A167" t="str">
        <f>VLOOKUP(B167,Table2[],3,FALSE)</f>
        <v>Digital</v>
      </c>
      <c r="B167" t="str">
        <f>IF(ISNUMBER(FIND("QVC",R167)),"QVC",IFERROR(VLOOKUP(LEFT(I167,2),Table1[#All],2,FALSE),IF(OR(LEN(I167)=7,LEFT(I167,3)="SH1",LEFT(I167,2)="Vp",LEFT(I167,2)="GP"),"PMD.com",IF(LEN(I167)=15,"QVC","need manual check"))))</f>
        <v>PMD.com</v>
      </c>
      <c r="C167">
        <f t="shared" si="7"/>
        <v>52460001</v>
      </c>
      <c r="D167">
        <f t="shared" si="8"/>
        <v>1</v>
      </c>
      <c r="E167" s="8" t="str">
        <f t="shared" ca="1" si="6"/>
        <v>shifted orders processed</v>
      </c>
      <c r="F167" t="s">
        <v>11203</v>
      </c>
      <c r="G167" t="s">
        <v>16</v>
      </c>
      <c r="H167" s="6">
        <v>44007.379594907405</v>
      </c>
      <c r="I167" s="6" t="s">
        <v>13892</v>
      </c>
      <c r="J167" t="s">
        <v>13893</v>
      </c>
      <c r="K167">
        <v>17267311</v>
      </c>
      <c r="L167">
        <v>219290</v>
      </c>
      <c r="N167">
        <v>52460001</v>
      </c>
      <c r="O167" t="s">
        <v>1915</v>
      </c>
      <c r="P167" t="s">
        <v>76</v>
      </c>
      <c r="Q167">
        <v>1</v>
      </c>
      <c r="R167" t="s">
        <v>13894</v>
      </c>
      <c r="S167" t="s">
        <v>37</v>
      </c>
      <c r="T167">
        <v>1</v>
      </c>
      <c r="U167" s="6">
        <v>44007.317835648151</v>
      </c>
      <c r="V167" t="s">
        <v>33</v>
      </c>
    </row>
    <row r="168" spans="1:22" x14ac:dyDescent="0.3">
      <c r="A168" t="str">
        <f>VLOOKUP(B168,Table2[],3,FALSE)</f>
        <v>Digital</v>
      </c>
      <c r="B168" t="str">
        <f>IF(ISNUMBER(FIND("QVC",R168)),"QVC",IFERROR(VLOOKUP(LEFT(I168,2),Table1[#All],2,FALSE),IF(OR(LEN(I168)=7,LEFT(I168,3)="SH1",LEFT(I168,2)="Vp",LEFT(I168,2)="GP"),"PMD.com",IF(LEN(I168)=15,"QVC","need manual check"))))</f>
        <v>PMD.com</v>
      </c>
      <c r="C168">
        <f t="shared" si="7"/>
        <v>52460001</v>
      </c>
      <c r="D168">
        <f t="shared" si="8"/>
        <v>1</v>
      </c>
      <c r="E168" s="8" t="str">
        <f t="shared" ca="1" si="6"/>
        <v>shifted orders processed</v>
      </c>
      <c r="F168" t="s">
        <v>11203</v>
      </c>
      <c r="G168" t="s">
        <v>16</v>
      </c>
      <c r="H168" s="6">
        <v>44007.379594907405</v>
      </c>
      <c r="I168" s="6" t="s">
        <v>13895</v>
      </c>
      <c r="J168" t="s">
        <v>13896</v>
      </c>
      <c r="K168">
        <v>17267312</v>
      </c>
      <c r="L168">
        <v>219291</v>
      </c>
      <c r="N168">
        <v>52460001</v>
      </c>
      <c r="O168" t="s">
        <v>1915</v>
      </c>
      <c r="P168" t="s">
        <v>76</v>
      </c>
      <c r="Q168">
        <v>1</v>
      </c>
      <c r="R168" t="s">
        <v>13897</v>
      </c>
      <c r="S168" t="s">
        <v>37</v>
      </c>
      <c r="T168">
        <v>1</v>
      </c>
      <c r="U168" s="6">
        <v>44007.317800925928</v>
      </c>
      <c r="V168" t="s">
        <v>33</v>
      </c>
    </row>
    <row r="169" spans="1:22" x14ac:dyDescent="0.3">
      <c r="A169" t="str">
        <f>VLOOKUP(B169,Table2[],3,FALSE)</f>
        <v>Digital</v>
      </c>
      <c r="B169" t="str">
        <f>IF(ISNUMBER(FIND("QVC",R169)),"QVC",IFERROR(VLOOKUP(LEFT(I169,2),Table1[#All],2,FALSE),IF(OR(LEN(I169)=7,LEFT(I169,3)="SH1",LEFT(I169,2)="Vp",LEFT(I169,2)="GP"),"PMD.com",IF(LEN(I169)=15,"QVC","need manual check"))))</f>
        <v>PMD.com</v>
      </c>
      <c r="C169">
        <f t="shared" si="7"/>
        <v>51090001</v>
      </c>
      <c r="D169">
        <f t="shared" si="8"/>
        <v>1</v>
      </c>
      <c r="E169" s="8" t="str">
        <f t="shared" ca="1" si="6"/>
        <v>shifted orders processed</v>
      </c>
      <c r="F169" t="s">
        <v>11203</v>
      </c>
      <c r="G169" t="s">
        <v>16</v>
      </c>
      <c r="H169" s="6">
        <v>44007.379594907405</v>
      </c>
      <c r="I169" s="6" t="s">
        <v>13895</v>
      </c>
      <c r="J169" t="s">
        <v>13896</v>
      </c>
      <c r="K169">
        <v>17267312</v>
      </c>
      <c r="L169">
        <v>219291</v>
      </c>
      <c r="N169">
        <v>51090001</v>
      </c>
      <c r="O169" t="s">
        <v>1947</v>
      </c>
      <c r="P169" t="s">
        <v>60</v>
      </c>
      <c r="Q169">
        <v>1</v>
      </c>
      <c r="R169" t="s">
        <v>13897</v>
      </c>
      <c r="S169" t="s">
        <v>37</v>
      </c>
      <c r="T169">
        <v>1</v>
      </c>
      <c r="U169" s="6">
        <v>44007.317800925928</v>
      </c>
      <c r="V169" t="s">
        <v>33</v>
      </c>
    </row>
    <row r="170" spans="1:22" x14ac:dyDescent="0.3">
      <c r="A170" t="str">
        <f>VLOOKUP(B170,Table2[],3,FALSE)</f>
        <v>Digital</v>
      </c>
      <c r="B170" t="str">
        <f>IF(ISNUMBER(FIND("QVC",R170)),"QVC",IFERROR(VLOOKUP(LEFT(I170,2),Table1[#All],2,FALSE),IF(OR(LEN(I170)=7,LEFT(I170,3)="SH1",LEFT(I170,2)="Vp",LEFT(I170,2)="GP"),"PMD.com",IF(LEN(I170)=15,"QVC","need manual check"))))</f>
        <v>PMD.com</v>
      </c>
      <c r="C170">
        <f t="shared" si="7"/>
        <v>5341</v>
      </c>
      <c r="D170">
        <f t="shared" si="8"/>
        <v>1</v>
      </c>
      <c r="E170" s="8" t="str">
        <f t="shared" ca="1" si="6"/>
        <v>shifted orders processed</v>
      </c>
      <c r="F170" t="s">
        <v>11203</v>
      </c>
      <c r="G170" t="s">
        <v>16</v>
      </c>
      <c r="H170" s="6">
        <v>44007.379594907405</v>
      </c>
      <c r="I170" s="6" t="s">
        <v>13895</v>
      </c>
      <c r="J170" t="s">
        <v>13896</v>
      </c>
      <c r="K170">
        <v>17267312</v>
      </c>
      <c r="L170">
        <v>219291</v>
      </c>
      <c r="N170">
        <v>5341</v>
      </c>
      <c r="O170" t="s">
        <v>1948</v>
      </c>
      <c r="P170" t="s">
        <v>82</v>
      </c>
      <c r="Q170">
        <v>1</v>
      </c>
      <c r="R170" t="s">
        <v>13897</v>
      </c>
      <c r="S170" t="s">
        <v>37</v>
      </c>
      <c r="T170">
        <v>1</v>
      </c>
      <c r="U170" s="6">
        <v>44007.317800925928</v>
      </c>
      <c r="V170" t="s">
        <v>33</v>
      </c>
    </row>
    <row r="171" spans="1:22" x14ac:dyDescent="0.3">
      <c r="A171" t="str">
        <f>VLOOKUP(B171,Table2[],3,FALSE)</f>
        <v>Digital</v>
      </c>
      <c r="B171" t="str">
        <f>IF(ISNUMBER(FIND("QVC",R171)),"QVC",IFERROR(VLOOKUP(LEFT(I171,2),Table1[#All],2,FALSE),IF(OR(LEN(I171)=7,LEFT(I171,3)="SH1",LEFT(I171,2)="Vp",LEFT(I171,2)="GP"),"PMD.com",IF(LEN(I171)=15,"QVC","need manual check"))))</f>
        <v>PMD.com</v>
      </c>
      <c r="C171">
        <f t="shared" si="7"/>
        <v>53160001</v>
      </c>
      <c r="D171">
        <f t="shared" si="8"/>
        <v>1</v>
      </c>
      <c r="E171" s="8" t="str">
        <f t="shared" ca="1" si="6"/>
        <v>shifted orders processed</v>
      </c>
      <c r="F171" t="s">
        <v>11203</v>
      </c>
      <c r="G171" t="s">
        <v>16</v>
      </c>
      <c r="H171" s="6">
        <v>44007.379618055558</v>
      </c>
      <c r="I171" s="6" t="s">
        <v>13898</v>
      </c>
      <c r="J171" t="s">
        <v>13899</v>
      </c>
      <c r="K171">
        <v>17267313</v>
      </c>
      <c r="L171">
        <v>219292</v>
      </c>
      <c r="N171">
        <v>53160001</v>
      </c>
      <c r="O171" t="s">
        <v>1895</v>
      </c>
      <c r="P171" t="s">
        <v>119</v>
      </c>
      <c r="Q171">
        <v>1</v>
      </c>
      <c r="R171" t="s">
        <v>13900</v>
      </c>
      <c r="S171" t="s">
        <v>37</v>
      </c>
      <c r="T171">
        <v>1</v>
      </c>
      <c r="U171" s="6">
        <v>44007.317777777775</v>
      </c>
      <c r="V171" t="s">
        <v>33</v>
      </c>
    </row>
    <row r="172" spans="1:22" x14ac:dyDescent="0.3">
      <c r="A172" t="str">
        <f>VLOOKUP(B172,Table2[],3,FALSE)</f>
        <v>Digital</v>
      </c>
      <c r="B172" t="str">
        <f>IF(ISNUMBER(FIND("QVC",R172)),"QVC",IFERROR(VLOOKUP(LEFT(I172,2),Table1[#All],2,FALSE),IF(OR(LEN(I172)=7,LEFT(I172,3)="SH1",LEFT(I172,2)="Vp",LEFT(I172,2)="GP"),"PMD.com",IF(LEN(I172)=15,"QVC","need manual check"))))</f>
        <v>PMD.com</v>
      </c>
      <c r="C172">
        <f t="shared" si="7"/>
        <v>53440001</v>
      </c>
      <c r="D172">
        <f t="shared" si="8"/>
        <v>1</v>
      </c>
      <c r="E172" s="8" t="str">
        <f t="shared" ca="1" si="6"/>
        <v>shifted orders processed</v>
      </c>
      <c r="F172" t="s">
        <v>11203</v>
      </c>
      <c r="G172" t="s">
        <v>16</v>
      </c>
      <c r="H172" s="6">
        <v>44007.379618055558</v>
      </c>
      <c r="I172" s="6" t="s">
        <v>13898</v>
      </c>
      <c r="J172" t="s">
        <v>13899</v>
      </c>
      <c r="K172">
        <v>17267313</v>
      </c>
      <c r="L172">
        <v>219292</v>
      </c>
      <c r="N172">
        <v>53440001</v>
      </c>
      <c r="O172" t="s">
        <v>1240</v>
      </c>
      <c r="P172" t="s">
        <v>116</v>
      </c>
      <c r="Q172">
        <v>1</v>
      </c>
      <c r="R172" t="s">
        <v>13900</v>
      </c>
      <c r="S172" t="s">
        <v>37</v>
      </c>
      <c r="T172">
        <v>1</v>
      </c>
      <c r="U172" s="6">
        <v>44007.317777777775</v>
      </c>
      <c r="V172" t="s">
        <v>33</v>
      </c>
    </row>
    <row r="173" spans="1:22" x14ac:dyDescent="0.3">
      <c r="A173" t="str">
        <f>VLOOKUP(B173,Table2[],3,FALSE)</f>
        <v>Digital</v>
      </c>
      <c r="B173" t="str">
        <f>IF(ISNUMBER(FIND("QVC",R173)),"QVC",IFERROR(VLOOKUP(LEFT(I173,2),Table1[#All],2,FALSE),IF(OR(LEN(I173)=7,LEFT(I173,3)="SH1",LEFT(I173,2)="Vp",LEFT(I173,2)="GP"),"PMD.com",IF(LEN(I173)=15,"QVC","need manual check"))))</f>
        <v>PMD.com</v>
      </c>
      <c r="C173">
        <f t="shared" si="7"/>
        <v>5341</v>
      </c>
      <c r="D173">
        <f t="shared" si="8"/>
        <v>1</v>
      </c>
      <c r="E173" s="8" t="str">
        <f t="shared" ca="1" si="6"/>
        <v>shifted orders processed</v>
      </c>
      <c r="F173" t="s">
        <v>11203</v>
      </c>
      <c r="G173" t="s">
        <v>16</v>
      </c>
      <c r="H173" s="6">
        <v>44007.379618055558</v>
      </c>
      <c r="I173" s="6" t="s">
        <v>13901</v>
      </c>
      <c r="J173" t="s">
        <v>13902</v>
      </c>
      <c r="K173">
        <v>17267314</v>
      </c>
      <c r="L173">
        <v>219293</v>
      </c>
      <c r="N173">
        <v>5341</v>
      </c>
      <c r="O173" t="s">
        <v>1948</v>
      </c>
      <c r="P173" t="s">
        <v>82</v>
      </c>
      <c r="Q173">
        <v>1</v>
      </c>
      <c r="R173" t="s">
        <v>13903</v>
      </c>
      <c r="S173" t="s">
        <v>37</v>
      </c>
      <c r="T173">
        <v>1</v>
      </c>
      <c r="U173" s="6">
        <v>44007.317743055559</v>
      </c>
      <c r="V173" t="s">
        <v>33</v>
      </c>
    </row>
    <row r="174" spans="1:22" x14ac:dyDescent="0.3">
      <c r="A174" t="str">
        <f>VLOOKUP(B174,Table2[],3,FALSE)</f>
        <v>Digital</v>
      </c>
      <c r="B174" t="str">
        <f>IF(ISNUMBER(FIND("QVC",R174)),"QVC",IFERROR(VLOOKUP(LEFT(I174,2),Table1[#All],2,FALSE),IF(OR(LEN(I174)=7,LEFT(I174,3)="SH1",LEFT(I174,2)="Vp",LEFT(I174,2)="GP"),"PMD.com",IF(LEN(I174)=15,"QVC","need manual check"))))</f>
        <v>PMD.com</v>
      </c>
      <c r="C174">
        <f t="shared" si="7"/>
        <v>51090001</v>
      </c>
      <c r="D174">
        <f t="shared" si="8"/>
        <v>1</v>
      </c>
      <c r="E174" s="8" t="str">
        <f t="shared" ca="1" si="6"/>
        <v>shifted orders processed</v>
      </c>
      <c r="F174" t="s">
        <v>11203</v>
      </c>
      <c r="G174" t="s">
        <v>16</v>
      </c>
      <c r="H174" s="6">
        <v>44007.379618055558</v>
      </c>
      <c r="I174" s="6" t="s">
        <v>13901</v>
      </c>
      <c r="J174" t="s">
        <v>13902</v>
      </c>
      <c r="K174">
        <v>17267314</v>
      </c>
      <c r="L174">
        <v>219293</v>
      </c>
      <c r="N174">
        <v>51090001</v>
      </c>
      <c r="O174" t="s">
        <v>1947</v>
      </c>
      <c r="P174" t="s">
        <v>60</v>
      </c>
      <c r="Q174">
        <v>1</v>
      </c>
      <c r="R174" t="s">
        <v>13903</v>
      </c>
      <c r="S174" t="s">
        <v>37</v>
      </c>
      <c r="T174">
        <v>1</v>
      </c>
      <c r="U174" s="6">
        <v>44007.317743055559</v>
      </c>
      <c r="V174" t="s">
        <v>33</v>
      </c>
    </row>
    <row r="175" spans="1:22" x14ac:dyDescent="0.3">
      <c r="A175" t="str">
        <f>VLOOKUP(B175,Table2[],3,FALSE)</f>
        <v>Digital</v>
      </c>
      <c r="B175" t="str">
        <f>IF(ISNUMBER(FIND("QVC",R175)),"QVC",IFERROR(VLOOKUP(LEFT(I175,2),Table1[#All],2,FALSE),IF(OR(LEN(I175)=7,LEFT(I175,3)="SH1",LEFT(I175,2)="Vp",LEFT(I175,2)="GP"),"PMD.com",IF(LEN(I175)=15,"QVC","need manual check"))))</f>
        <v>PMD.com</v>
      </c>
      <c r="C175">
        <f t="shared" si="7"/>
        <v>53160001</v>
      </c>
      <c r="D175">
        <f t="shared" si="8"/>
        <v>1</v>
      </c>
      <c r="E175" s="8" t="str">
        <f t="shared" ca="1" si="6"/>
        <v>shifted orders processed</v>
      </c>
      <c r="F175" t="s">
        <v>11203</v>
      </c>
      <c r="G175" t="s">
        <v>16</v>
      </c>
      <c r="H175" s="6">
        <v>44007.379641203705</v>
      </c>
      <c r="I175" s="6" t="s">
        <v>13904</v>
      </c>
      <c r="J175" t="s">
        <v>13905</v>
      </c>
      <c r="K175">
        <v>17267315</v>
      </c>
      <c r="L175">
        <v>219294</v>
      </c>
      <c r="N175">
        <v>53160001</v>
      </c>
      <c r="O175" t="s">
        <v>1895</v>
      </c>
      <c r="P175" t="s">
        <v>119</v>
      </c>
      <c r="Q175">
        <v>1</v>
      </c>
      <c r="R175" t="s">
        <v>13906</v>
      </c>
      <c r="S175" t="s">
        <v>37</v>
      </c>
      <c r="T175">
        <v>1</v>
      </c>
      <c r="U175" s="6">
        <v>44007.317719907405</v>
      </c>
      <c r="V175" t="s">
        <v>33</v>
      </c>
    </row>
    <row r="176" spans="1:22" x14ac:dyDescent="0.3">
      <c r="A176" t="str">
        <f>VLOOKUP(B176,Table2[],3,FALSE)</f>
        <v>Digital</v>
      </c>
      <c r="B176" t="str">
        <f>IF(ISNUMBER(FIND("QVC",R176)),"QVC",IFERROR(VLOOKUP(LEFT(I176,2),Table1[#All],2,FALSE),IF(OR(LEN(I176)=7,LEFT(I176,3)="SH1",LEFT(I176,2)="Vp",LEFT(I176,2)="GP"),"PMD.com",IF(LEN(I176)=15,"QVC","need manual check"))))</f>
        <v>PMD.com</v>
      </c>
      <c r="C176">
        <f t="shared" si="7"/>
        <v>53200001</v>
      </c>
      <c r="D176">
        <f t="shared" si="8"/>
        <v>1</v>
      </c>
      <c r="E176" s="8" t="str">
        <f t="shared" ca="1" si="6"/>
        <v>shifted orders processed</v>
      </c>
      <c r="F176" t="s">
        <v>11203</v>
      </c>
      <c r="G176" t="s">
        <v>16</v>
      </c>
      <c r="H176" s="6">
        <v>44007.379652777781</v>
      </c>
      <c r="I176" s="6" t="s">
        <v>13907</v>
      </c>
      <c r="J176" t="s">
        <v>13908</v>
      </c>
      <c r="K176">
        <v>17267316</v>
      </c>
      <c r="L176">
        <v>219295</v>
      </c>
      <c r="N176">
        <v>53200001</v>
      </c>
      <c r="O176" t="s">
        <v>973</v>
      </c>
      <c r="P176" t="s">
        <v>50</v>
      </c>
      <c r="Q176">
        <v>1</v>
      </c>
      <c r="R176" t="s">
        <v>13909</v>
      </c>
      <c r="S176" t="s">
        <v>37</v>
      </c>
      <c r="T176">
        <v>1</v>
      </c>
      <c r="U176" s="6">
        <v>44007.317685185182</v>
      </c>
      <c r="V176" t="s">
        <v>33</v>
      </c>
    </row>
    <row r="177" spans="1:22" x14ac:dyDescent="0.3">
      <c r="A177" t="str">
        <f>VLOOKUP(B177,Table2[],3,FALSE)</f>
        <v>Digital</v>
      </c>
      <c r="B177" t="str">
        <f>IF(ISNUMBER(FIND("QVC",R177)),"QVC",IFERROR(VLOOKUP(LEFT(I177,2),Table1[#All],2,FALSE),IF(OR(LEN(I177)=7,LEFT(I177,3)="SH1",LEFT(I177,2)="Vp",LEFT(I177,2)="GP"),"PMD.com",IF(LEN(I177)=15,"QVC","need manual check"))))</f>
        <v>PMD.com</v>
      </c>
      <c r="C177">
        <f t="shared" si="7"/>
        <v>5341</v>
      </c>
      <c r="D177">
        <f t="shared" si="8"/>
        <v>1</v>
      </c>
      <c r="E177" s="8" t="str">
        <f t="shared" ca="1" si="6"/>
        <v>shifted orders processed</v>
      </c>
      <c r="F177" t="s">
        <v>11203</v>
      </c>
      <c r="G177" t="s">
        <v>16</v>
      </c>
      <c r="H177" s="6">
        <v>44007.379652777781</v>
      </c>
      <c r="I177" s="6" t="s">
        <v>13907</v>
      </c>
      <c r="J177" t="s">
        <v>13908</v>
      </c>
      <c r="K177">
        <v>17267316</v>
      </c>
      <c r="L177">
        <v>219295</v>
      </c>
      <c r="N177">
        <v>5341</v>
      </c>
      <c r="O177" t="s">
        <v>1948</v>
      </c>
      <c r="P177" t="s">
        <v>82</v>
      </c>
      <c r="Q177">
        <v>1</v>
      </c>
      <c r="R177" t="s">
        <v>13909</v>
      </c>
      <c r="S177" t="s">
        <v>37</v>
      </c>
      <c r="T177">
        <v>1</v>
      </c>
      <c r="U177" s="6">
        <v>44007.317685185182</v>
      </c>
      <c r="V177" t="s">
        <v>33</v>
      </c>
    </row>
    <row r="178" spans="1:22" x14ac:dyDescent="0.3">
      <c r="A178" t="str">
        <f>VLOOKUP(B178,Table2[],3,FALSE)</f>
        <v>Digital</v>
      </c>
      <c r="B178" t="str">
        <f>IF(ISNUMBER(FIND("QVC",R178)),"QVC",IFERROR(VLOOKUP(LEFT(I178,2),Table1[#All],2,FALSE),IF(OR(LEN(I178)=7,LEFT(I178,3)="SH1",LEFT(I178,2)="Vp",LEFT(I178,2)="GP"),"PMD.com",IF(LEN(I178)=15,"QVC","need manual check"))))</f>
        <v>PMD.com</v>
      </c>
      <c r="C178">
        <f t="shared" si="7"/>
        <v>52240001</v>
      </c>
      <c r="D178">
        <f t="shared" si="8"/>
        <v>1</v>
      </c>
      <c r="E178" s="8" t="str">
        <f t="shared" ca="1" si="6"/>
        <v>shifted orders processed</v>
      </c>
      <c r="F178" t="s">
        <v>11203</v>
      </c>
      <c r="G178" t="s">
        <v>16</v>
      </c>
      <c r="H178" s="6">
        <v>44007.379664351851</v>
      </c>
      <c r="I178" s="6" t="s">
        <v>13910</v>
      </c>
      <c r="J178" t="s">
        <v>13911</v>
      </c>
      <c r="K178">
        <v>17267318</v>
      </c>
      <c r="L178">
        <v>219297</v>
      </c>
      <c r="N178">
        <v>52240001</v>
      </c>
      <c r="O178" t="s">
        <v>107</v>
      </c>
      <c r="P178" t="s">
        <v>108</v>
      </c>
      <c r="Q178">
        <v>1</v>
      </c>
      <c r="R178" t="s">
        <v>13912</v>
      </c>
      <c r="S178" t="s">
        <v>37</v>
      </c>
      <c r="T178">
        <v>1</v>
      </c>
      <c r="U178" s="6">
        <v>44007.317627314813</v>
      </c>
      <c r="V178" t="s">
        <v>33</v>
      </c>
    </row>
    <row r="179" spans="1:22" x14ac:dyDescent="0.3">
      <c r="A179" t="str">
        <f>VLOOKUP(B179,Table2[],3,FALSE)</f>
        <v>Digital</v>
      </c>
      <c r="B179" t="str">
        <f>IF(ISNUMBER(FIND("QVC",R179)),"QVC",IFERROR(VLOOKUP(LEFT(I179,2),Table1[#All],2,FALSE),IF(OR(LEN(I179)=7,LEFT(I179,3)="SH1",LEFT(I179,2)="Vp",LEFT(I179,2)="GP"),"PMD.com",IF(LEN(I179)=15,"QVC","need manual check"))))</f>
        <v>PMD.com</v>
      </c>
      <c r="C179">
        <f t="shared" si="7"/>
        <v>52240001</v>
      </c>
      <c r="D179">
        <f t="shared" si="8"/>
        <v>1</v>
      </c>
      <c r="E179" s="8" t="str">
        <f t="shared" ca="1" si="6"/>
        <v>shifted orders processed</v>
      </c>
      <c r="F179" t="s">
        <v>11203</v>
      </c>
      <c r="G179" t="s">
        <v>16</v>
      </c>
      <c r="H179" s="6">
        <v>44007.379664351851</v>
      </c>
      <c r="I179" s="6" t="s">
        <v>13913</v>
      </c>
      <c r="J179" t="s">
        <v>13914</v>
      </c>
      <c r="K179">
        <v>17267319</v>
      </c>
      <c r="L179">
        <v>219298</v>
      </c>
      <c r="N179">
        <v>52240001</v>
      </c>
      <c r="O179" t="s">
        <v>107</v>
      </c>
      <c r="P179" t="s">
        <v>108</v>
      </c>
      <c r="Q179">
        <v>1</v>
      </c>
      <c r="R179" t="s">
        <v>13915</v>
      </c>
      <c r="S179" t="s">
        <v>37</v>
      </c>
      <c r="T179">
        <v>1</v>
      </c>
      <c r="U179" s="6">
        <v>44007.31759259259</v>
      </c>
      <c r="V179" t="s">
        <v>33</v>
      </c>
    </row>
    <row r="180" spans="1:22" x14ac:dyDescent="0.3">
      <c r="A180" t="str">
        <f>VLOOKUP(B180,Table2[],3,FALSE)</f>
        <v>Digital</v>
      </c>
      <c r="B180" t="str">
        <f>IF(ISNUMBER(FIND("QVC",R180)),"QVC",IFERROR(VLOOKUP(LEFT(I180,2),Table1[#All],2,FALSE),IF(OR(LEN(I180)=7,LEFT(I180,3)="SH1",LEFT(I180,2)="Vp",LEFT(I180,2)="GP"),"PMD.com",IF(LEN(I180)=15,"QVC","need manual check"))))</f>
        <v>PMD.com</v>
      </c>
      <c r="C180">
        <f t="shared" si="7"/>
        <v>5341</v>
      </c>
      <c r="D180">
        <f t="shared" si="8"/>
        <v>1</v>
      </c>
      <c r="E180" s="8" t="str">
        <f t="shared" ca="1" si="6"/>
        <v>shifted orders processed</v>
      </c>
      <c r="F180" t="s">
        <v>11203</v>
      </c>
      <c r="G180" t="s">
        <v>16</v>
      </c>
      <c r="H180" s="6">
        <v>44007.379664351851</v>
      </c>
      <c r="I180" s="6" t="s">
        <v>13913</v>
      </c>
      <c r="J180" t="s">
        <v>13914</v>
      </c>
      <c r="K180">
        <v>17267319</v>
      </c>
      <c r="L180">
        <v>219298</v>
      </c>
      <c r="N180">
        <v>5341</v>
      </c>
      <c r="O180" t="s">
        <v>1948</v>
      </c>
      <c r="P180" t="s">
        <v>82</v>
      </c>
      <c r="Q180">
        <v>1</v>
      </c>
      <c r="R180" t="s">
        <v>13915</v>
      </c>
      <c r="S180" t="s">
        <v>37</v>
      </c>
      <c r="T180">
        <v>1</v>
      </c>
      <c r="U180" s="6">
        <v>44007.31759259259</v>
      </c>
      <c r="V180" t="s">
        <v>33</v>
      </c>
    </row>
    <row r="181" spans="1:22" x14ac:dyDescent="0.3">
      <c r="A181" t="str">
        <f>VLOOKUP(B181,Table2[],3,FALSE)</f>
        <v>Digital</v>
      </c>
      <c r="B181" t="str">
        <f>IF(ISNUMBER(FIND("QVC",R181)),"QVC",IFERROR(VLOOKUP(LEFT(I181,2),Table1[#All],2,FALSE),IF(OR(LEN(I181)=7,LEFT(I181,3)="SH1",LEFT(I181,2)="Vp",LEFT(I181,2)="GP"),"PMD.com",IF(LEN(I181)=15,"QVC","need manual check"))))</f>
        <v>PMD.com</v>
      </c>
      <c r="C181">
        <f t="shared" si="7"/>
        <v>51070001</v>
      </c>
      <c r="D181">
        <f t="shared" si="8"/>
        <v>1</v>
      </c>
      <c r="E181" s="8" t="str">
        <f t="shared" ca="1" si="6"/>
        <v>shifted orders processed</v>
      </c>
      <c r="F181" t="s">
        <v>11203</v>
      </c>
      <c r="G181" t="s">
        <v>16</v>
      </c>
      <c r="H181" s="6">
        <v>44007.379664351851</v>
      </c>
      <c r="I181" s="6" t="s">
        <v>13913</v>
      </c>
      <c r="J181" t="s">
        <v>13914</v>
      </c>
      <c r="K181">
        <v>17267319</v>
      </c>
      <c r="L181">
        <v>219298</v>
      </c>
      <c r="N181">
        <v>51070001</v>
      </c>
      <c r="O181" t="s">
        <v>1620</v>
      </c>
      <c r="P181" t="s">
        <v>45</v>
      </c>
      <c r="Q181">
        <v>1</v>
      </c>
      <c r="R181" t="s">
        <v>13915</v>
      </c>
      <c r="S181" t="s">
        <v>37</v>
      </c>
      <c r="T181">
        <v>1</v>
      </c>
      <c r="U181" s="6">
        <v>44007.31759259259</v>
      </c>
      <c r="V181" t="s">
        <v>33</v>
      </c>
    </row>
    <row r="182" spans="1:22" x14ac:dyDescent="0.3">
      <c r="A182" t="str">
        <f>VLOOKUP(B182,Table2[],3,FALSE)</f>
        <v>Digital</v>
      </c>
      <c r="B182" t="str">
        <f>IF(ISNUMBER(FIND("QVC",R182)),"QVC",IFERROR(VLOOKUP(LEFT(I182,2),Table1[#All],2,FALSE),IF(OR(LEN(I182)=7,LEFT(I182,3)="SH1",LEFT(I182,2)="Vp",LEFT(I182,2)="GP"),"PMD.com",IF(LEN(I182)=15,"QVC","need manual check"))))</f>
        <v>PMD.com</v>
      </c>
      <c r="C182">
        <f t="shared" si="7"/>
        <v>5342</v>
      </c>
      <c r="D182">
        <f t="shared" si="8"/>
        <v>1</v>
      </c>
      <c r="E182" s="8" t="str">
        <f t="shared" ca="1" si="6"/>
        <v>shifted orders processed</v>
      </c>
      <c r="F182" t="s">
        <v>11203</v>
      </c>
      <c r="G182" t="s">
        <v>16</v>
      </c>
      <c r="H182" s="6">
        <v>44007.379664351851</v>
      </c>
      <c r="I182" s="6" t="s">
        <v>13913</v>
      </c>
      <c r="J182" t="s">
        <v>13914</v>
      </c>
      <c r="K182">
        <v>17267319</v>
      </c>
      <c r="L182">
        <v>219298</v>
      </c>
      <c r="N182">
        <v>5342</v>
      </c>
      <c r="O182" t="s">
        <v>1867</v>
      </c>
      <c r="P182" t="s">
        <v>149</v>
      </c>
      <c r="Q182">
        <v>1</v>
      </c>
      <c r="R182" t="s">
        <v>13915</v>
      </c>
      <c r="S182" t="s">
        <v>37</v>
      </c>
      <c r="T182">
        <v>1</v>
      </c>
      <c r="U182" s="6">
        <v>44007.31759259259</v>
      </c>
      <c r="V182" t="s">
        <v>33</v>
      </c>
    </row>
    <row r="183" spans="1:22" x14ac:dyDescent="0.3">
      <c r="A183" t="str">
        <f>VLOOKUP(B183,Table2[],3,FALSE)</f>
        <v>Digital</v>
      </c>
      <c r="B183" t="str">
        <f>IF(ISNUMBER(FIND("QVC",R183)),"QVC",IFERROR(VLOOKUP(LEFT(I183,2),Table1[#All],2,FALSE),IF(OR(LEN(I183)=7,LEFT(I183,3)="SH1",LEFT(I183,2)="Vp",LEFT(I183,2)="GP"),"PMD.com",IF(LEN(I183)=15,"QVC","need manual check"))))</f>
        <v>PMD.com</v>
      </c>
      <c r="C183">
        <f t="shared" si="7"/>
        <v>5341</v>
      </c>
      <c r="D183">
        <f t="shared" si="8"/>
        <v>1</v>
      </c>
      <c r="E183" s="8" t="str">
        <f t="shared" ca="1" si="6"/>
        <v>shifted orders processed</v>
      </c>
      <c r="F183" t="s">
        <v>11203</v>
      </c>
      <c r="G183" t="s">
        <v>16</v>
      </c>
      <c r="H183" s="6">
        <v>44007.471585648149</v>
      </c>
      <c r="I183" s="6" t="s">
        <v>13916</v>
      </c>
      <c r="J183" t="s">
        <v>13917</v>
      </c>
      <c r="K183">
        <v>17269507</v>
      </c>
      <c r="L183">
        <v>220799</v>
      </c>
      <c r="N183">
        <v>5341</v>
      </c>
      <c r="O183" t="s">
        <v>831</v>
      </c>
      <c r="P183" t="s">
        <v>82</v>
      </c>
      <c r="Q183">
        <v>1</v>
      </c>
      <c r="R183" t="s">
        <v>13918</v>
      </c>
      <c r="S183" t="s">
        <v>37</v>
      </c>
      <c r="T183">
        <v>1</v>
      </c>
      <c r="U183" s="6">
        <v>44007.362928240742</v>
      </c>
      <c r="V183" t="s">
        <v>33</v>
      </c>
    </row>
    <row r="184" spans="1:22" x14ac:dyDescent="0.3">
      <c r="A184" t="str">
        <f>VLOOKUP(B184,Table2[],3,FALSE)</f>
        <v>Digital</v>
      </c>
      <c r="B184" t="str">
        <f>IF(ISNUMBER(FIND("QVC",R184)),"QVC",IFERROR(VLOOKUP(LEFT(I184,2),Table1[#All],2,FALSE),IF(OR(LEN(I184)=7,LEFT(I184,3)="SH1",LEFT(I184,2)="Vp",LEFT(I184,2)="GP"),"PMD.com",IF(LEN(I184)=15,"QVC","need manual check"))))</f>
        <v>PMD.com</v>
      </c>
      <c r="C184">
        <f t="shared" si="7"/>
        <v>51090001</v>
      </c>
      <c r="D184">
        <f t="shared" si="8"/>
        <v>1</v>
      </c>
      <c r="E184" s="8" t="str">
        <f t="shared" ca="1" si="6"/>
        <v>shifted orders processed</v>
      </c>
      <c r="F184" t="s">
        <v>11203</v>
      </c>
      <c r="G184" t="s">
        <v>16</v>
      </c>
      <c r="H184" s="6">
        <v>44007.471585648149</v>
      </c>
      <c r="I184" s="6" t="s">
        <v>13916</v>
      </c>
      <c r="J184" t="s">
        <v>13917</v>
      </c>
      <c r="K184">
        <v>17269507</v>
      </c>
      <c r="L184">
        <v>220799</v>
      </c>
      <c r="N184">
        <v>51090001</v>
      </c>
      <c r="O184" t="s">
        <v>1986</v>
      </c>
      <c r="P184" t="s">
        <v>60</v>
      </c>
      <c r="Q184">
        <v>1</v>
      </c>
      <c r="R184" t="s">
        <v>13918</v>
      </c>
      <c r="S184" t="s">
        <v>37</v>
      </c>
      <c r="T184">
        <v>1</v>
      </c>
      <c r="U184" s="6">
        <v>44007.362928240742</v>
      </c>
      <c r="V184" t="s">
        <v>33</v>
      </c>
    </row>
    <row r="185" spans="1:22" x14ac:dyDescent="0.3">
      <c r="A185" t="str">
        <f>VLOOKUP(B185,Table2[],3,FALSE)</f>
        <v>Digital</v>
      </c>
      <c r="B185" t="str">
        <f>IF(ISNUMBER(FIND("QVC",R185)),"QVC",IFERROR(VLOOKUP(LEFT(I185,2),Table1[#All],2,FALSE),IF(OR(LEN(I185)=7,LEFT(I185,3)="SH1",LEFT(I185,2)="Vp",LEFT(I185,2)="GP"),"PMD.com",IF(LEN(I185)=15,"QVC","need manual check"))))</f>
        <v>PMD.com</v>
      </c>
      <c r="C185">
        <f t="shared" si="7"/>
        <v>52430001</v>
      </c>
      <c r="D185">
        <f t="shared" si="8"/>
        <v>1</v>
      </c>
      <c r="E185" s="8" t="str">
        <f t="shared" ca="1" si="6"/>
        <v>shifted orders processed</v>
      </c>
      <c r="F185" t="s">
        <v>11203</v>
      </c>
      <c r="G185" t="s">
        <v>16</v>
      </c>
      <c r="H185" s="6">
        <v>44007.471585648149</v>
      </c>
      <c r="I185" s="6" t="s">
        <v>13916</v>
      </c>
      <c r="J185" t="s">
        <v>13917</v>
      </c>
      <c r="K185">
        <v>17269507</v>
      </c>
      <c r="L185">
        <v>220799</v>
      </c>
      <c r="N185">
        <v>52430001</v>
      </c>
      <c r="O185" t="s">
        <v>927</v>
      </c>
      <c r="P185" t="s">
        <v>75</v>
      </c>
      <c r="Q185">
        <v>1</v>
      </c>
      <c r="R185" t="s">
        <v>13918</v>
      </c>
      <c r="S185" t="s">
        <v>37</v>
      </c>
      <c r="T185">
        <v>1</v>
      </c>
      <c r="U185" s="6">
        <v>44007.362928240742</v>
      </c>
      <c r="V185" t="s">
        <v>33</v>
      </c>
    </row>
    <row r="186" spans="1:22" x14ac:dyDescent="0.3">
      <c r="A186" t="str">
        <f>VLOOKUP(B186,Table2[],3,FALSE)</f>
        <v>International</v>
      </c>
      <c r="B186" t="str">
        <f>IF(ISNUMBER(FIND("QVC",R186)),"QVC",IFERROR(VLOOKUP(LEFT(I186,2),Table1[#All],2,FALSE),IF(OR(LEN(I186)=7,LEFT(I186,3)="SH1",LEFT(I186,2)="Vp",LEFT(I186,2)="GP"),"PMD.com",IF(LEN(I186)=15,"QVC","need manual check"))))</f>
        <v>APAC+LA</v>
      </c>
      <c r="C186">
        <f t="shared" si="7"/>
        <v>5342</v>
      </c>
      <c r="D186">
        <f t="shared" si="8"/>
        <v>180</v>
      </c>
      <c r="E186" s="8" t="str">
        <f t="shared" ca="1" si="6"/>
        <v>shifted orders processed</v>
      </c>
      <c r="F186" t="s">
        <v>11203</v>
      </c>
      <c r="G186" t="s">
        <v>16</v>
      </c>
      <c r="H186" s="6">
        <v>44007.484791666669</v>
      </c>
      <c r="I186" s="6" t="s">
        <v>13919</v>
      </c>
      <c r="J186" t="s">
        <v>109</v>
      </c>
      <c r="K186">
        <v>17267826</v>
      </c>
      <c r="L186">
        <v>220876</v>
      </c>
      <c r="M186" t="s">
        <v>13920</v>
      </c>
      <c r="N186">
        <v>5342</v>
      </c>
      <c r="O186" t="s">
        <v>1885</v>
      </c>
      <c r="P186" t="s">
        <v>149</v>
      </c>
      <c r="Q186">
        <v>180</v>
      </c>
      <c r="R186" t="s">
        <v>13921</v>
      </c>
      <c r="S186" t="s">
        <v>18</v>
      </c>
      <c r="T186">
        <v>180</v>
      </c>
      <c r="U186" s="6">
        <v>44007.484027777777</v>
      </c>
    </row>
    <row r="187" spans="1:22" x14ac:dyDescent="0.3">
      <c r="A187" t="str">
        <f>VLOOKUP(B187,Table2[],3,FALSE)</f>
        <v>International</v>
      </c>
      <c r="B187" t="str">
        <f>IF(ISNUMBER(FIND("QVC",R187)),"QVC",IFERROR(VLOOKUP(LEFT(I187,2),Table1[#All],2,FALSE),IF(OR(LEN(I187)=7,LEFT(I187,3)="SH1",LEFT(I187,2)="Vp",LEFT(I187,2)="GP"),"PMD.com",IF(LEN(I187)=15,"QVC","need manual check"))))</f>
        <v>APAC+LA</v>
      </c>
      <c r="C187">
        <f t="shared" si="7"/>
        <v>7820</v>
      </c>
      <c r="D187">
        <f t="shared" si="8"/>
        <v>945</v>
      </c>
      <c r="E187" s="8" t="str">
        <f t="shared" ca="1" si="6"/>
        <v>shifted orders processed</v>
      </c>
      <c r="F187" t="s">
        <v>11203</v>
      </c>
      <c r="G187" t="s">
        <v>16</v>
      </c>
      <c r="H187" s="6">
        <v>44007.620775462965</v>
      </c>
      <c r="I187" s="6" t="s">
        <v>13922</v>
      </c>
      <c r="J187" t="s">
        <v>109</v>
      </c>
      <c r="K187">
        <v>17268114</v>
      </c>
      <c r="L187">
        <v>222721</v>
      </c>
      <c r="M187" t="s">
        <v>13923</v>
      </c>
      <c r="N187">
        <v>7820</v>
      </c>
      <c r="O187" t="s">
        <v>13924</v>
      </c>
      <c r="P187" t="s">
        <v>13925</v>
      </c>
      <c r="Q187">
        <v>945</v>
      </c>
      <c r="R187" t="s">
        <v>13921</v>
      </c>
      <c r="S187" t="s">
        <v>18</v>
      </c>
      <c r="T187">
        <v>945</v>
      </c>
      <c r="U187" s="6">
        <v>44007.620138888888</v>
      </c>
    </row>
    <row r="188" spans="1:22" x14ac:dyDescent="0.3">
      <c r="A188" t="str">
        <f>VLOOKUP(B188,Table2[],3,FALSE)</f>
        <v>UK</v>
      </c>
      <c r="B188" t="str">
        <f>IF(ISNUMBER(FIND("QVC",R188)),"QVC",IFERROR(VLOOKUP(LEFT(I188,2),Table1[#All],2,FALSE),IF(OR(LEN(I188)=7,LEFT(I188,3)="SH1",LEFT(I188,2)="Vp",LEFT(I188,2)="GP"),"PMD.com",IF(LEN(I188)=15,"QVC","need manual check"))))</f>
        <v>UK</v>
      </c>
      <c r="C188">
        <f t="shared" si="7"/>
        <v>57100001</v>
      </c>
      <c r="D188">
        <f t="shared" si="8"/>
        <v>1010</v>
      </c>
      <c r="E188" s="8" t="str">
        <f t="shared" ca="1" si="6"/>
        <v>shifted orders processed</v>
      </c>
      <c r="F188" t="s">
        <v>11203</v>
      </c>
      <c r="G188" t="s">
        <v>16</v>
      </c>
      <c r="H188" s="6">
        <v>44007.724756944444</v>
      </c>
      <c r="I188" s="6" t="s">
        <v>13926</v>
      </c>
      <c r="J188" t="s">
        <v>13926</v>
      </c>
      <c r="K188">
        <v>17271164</v>
      </c>
      <c r="L188">
        <v>223758</v>
      </c>
      <c r="N188">
        <v>57100001</v>
      </c>
      <c r="P188" t="s">
        <v>1420</v>
      </c>
      <c r="Q188">
        <v>1010</v>
      </c>
      <c r="R188" t="s">
        <v>1330</v>
      </c>
      <c r="S188" t="s">
        <v>18</v>
      </c>
      <c r="T188">
        <v>1010</v>
      </c>
      <c r="U188" s="6">
        <v>44006.791666666664</v>
      </c>
    </row>
    <row r="189" spans="1:22" x14ac:dyDescent="0.3">
      <c r="A189" t="str">
        <f>VLOOKUP(B189,Table2[],3,FALSE)</f>
        <v>UK</v>
      </c>
      <c r="B189" t="str">
        <f>IF(ISNUMBER(FIND("QVC",R189)),"QVC",IFERROR(VLOOKUP(LEFT(I189,2),Table1[#All],2,FALSE),IF(OR(LEN(I189)=7,LEFT(I189,3)="SH1",LEFT(I189,2)="Vp",LEFT(I189,2)="GP"),"PMD.com",IF(LEN(I189)=15,"QVC","need manual check"))))</f>
        <v>UK</v>
      </c>
      <c r="C189">
        <f t="shared" si="7"/>
        <v>57110001</v>
      </c>
      <c r="D189">
        <f t="shared" si="8"/>
        <v>810</v>
      </c>
      <c r="E189" s="8" t="str">
        <f t="shared" ca="1" si="6"/>
        <v>shifted orders processed</v>
      </c>
      <c r="F189" t="s">
        <v>11203</v>
      </c>
      <c r="G189" t="s">
        <v>16</v>
      </c>
      <c r="H189" s="6">
        <v>44007.724756944444</v>
      </c>
      <c r="I189" s="6" t="s">
        <v>13926</v>
      </c>
      <c r="J189" t="s">
        <v>13926</v>
      </c>
      <c r="K189">
        <v>17271164</v>
      </c>
      <c r="L189">
        <v>223758</v>
      </c>
      <c r="N189">
        <v>57110001</v>
      </c>
      <c r="P189" t="s">
        <v>1332</v>
      </c>
      <c r="Q189">
        <v>810</v>
      </c>
      <c r="R189" t="s">
        <v>1330</v>
      </c>
      <c r="S189" t="s">
        <v>18</v>
      </c>
      <c r="T189">
        <v>810</v>
      </c>
      <c r="U189" s="6">
        <v>44006.791666666664</v>
      </c>
    </row>
    <row r="190" spans="1:22" x14ac:dyDescent="0.3">
      <c r="A190" t="str">
        <f>VLOOKUP(B190,Table2[],3,FALSE)</f>
        <v>UK</v>
      </c>
      <c r="B190" t="str">
        <f>IF(ISNUMBER(FIND("QVC",R190)),"QVC",IFERROR(VLOOKUP(LEFT(I190,2),Table1[#All],2,FALSE),IF(OR(LEN(I190)=7,LEFT(I190,3)="SH1",LEFT(I190,2)="Vp",LEFT(I190,2)="GP"),"PMD.com",IF(LEN(I190)=15,"QVC","need manual check"))))</f>
        <v>UK</v>
      </c>
      <c r="C190">
        <f t="shared" si="7"/>
        <v>57090001</v>
      </c>
      <c r="D190">
        <f t="shared" si="8"/>
        <v>1160</v>
      </c>
      <c r="E190" s="8" t="str">
        <f t="shared" ca="1" si="6"/>
        <v>shifted orders processed</v>
      </c>
      <c r="F190" t="s">
        <v>11203</v>
      </c>
      <c r="G190" t="s">
        <v>16</v>
      </c>
      <c r="H190" s="6">
        <v>44007.724756944444</v>
      </c>
      <c r="I190" s="6" t="s">
        <v>13926</v>
      </c>
      <c r="J190" t="s">
        <v>13926</v>
      </c>
      <c r="K190">
        <v>17271164</v>
      </c>
      <c r="L190">
        <v>223758</v>
      </c>
      <c r="N190">
        <v>57090001</v>
      </c>
      <c r="P190" t="s">
        <v>1419</v>
      </c>
      <c r="Q190">
        <v>1160</v>
      </c>
      <c r="R190" t="s">
        <v>1330</v>
      </c>
      <c r="S190" t="s">
        <v>18</v>
      </c>
      <c r="T190">
        <v>1160</v>
      </c>
      <c r="U190" s="6">
        <v>44006.791666666664</v>
      </c>
    </row>
    <row r="191" spans="1:22" x14ac:dyDescent="0.3">
      <c r="A191" t="str">
        <f>VLOOKUP(B191,Table2[],3,FALSE)</f>
        <v>Digital</v>
      </c>
      <c r="B191" t="str">
        <f>IF(ISNUMBER(FIND("QVC",R191)),"QVC",IFERROR(VLOOKUP(LEFT(I191,2),Table1[#All],2,FALSE),IF(OR(LEN(I191)=7,LEFT(I191,3)="SH1",LEFT(I191,2)="Vp",LEFT(I191,2)="GP"),"PMD.com",IF(LEN(I191)=15,"QVC","need manual check"))))</f>
        <v>PMD.com</v>
      </c>
      <c r="C191">
        <f t="shared" si="7"/>
        <v>5342</v>
      </c>
      <c r="D191">
        <f t="shared" si="8"/>
        <v>1</v>
      </c>
      <c r="E191" s="8" t="str">
        <f t="shared" ca="1" si="6"/>
        <v>shifted orders processed</v>
      </c>
      <c r="F191" t="s">
        <v>11203</v>
      </c>
      <c r="G191" t="s">
        <v>16</v>
      </c>
      <c r="H191" s="6">
        <v>44008.171053240738</v>
      </c>
      <c r="I191" s="6" t="s">
        <v>13927</v>
      </c>
      <c r="J191" t="s">
        <v>13928</v>
      </c>
      <c r="K191">
        <v>17274239</v>
      </c>
      <c r="L191">
        <v>223942</v>
      </c>
      <c r="N191">
        <v>5342</v>
      </c>
      <c r="O191" t="s">
        <v>1885</v>
      </c>
      <c r="P191" t="s">
        <v>149</v>
      </c>
      <c r="Q191">
        <v>1</v>
      </c>
      <c r="R191" t="s">
        <v>13929</v>
      </c>
      <c r="S191" t="s">
        <v>37</v>
      </c>
      <c r="T191">
        <v>1</v>
      </c>
      <c r="U191" s="6">
        <v>44007.494143518517</v>
      </c>
      <c r="V191" t="s">
        <v>33</v>
      </c>
    </row>
    <row r="192" spans="1:22" x14ac:dyDescent="0.3">
      <c r="A192" t="str">
        <f>VLOOKUP(B192,Table2[],3,FALSE)</f>
        <v>Digital</v>
      </c>
      <c r="B192" t="str">
        <f>IF(ISNUMBER(FIND("QVC",R192)),"QVC",IFERROR(VLOOKUP(LEFT(I192,2),Table1[#All],2,FALSE),IF(OR(LEN(I192)=7,LEFT(I192,3)="SH1",LEFT(I192,2)="Vp",LEFT(I192,2)="GP"),"PMD.com",IF(LEN(I192)=15,"QVC","need manual check"))))</f>
        <v>PMD.com</v>
      </c>
      <c r="C192">
        <f t="shared" si="7"/>
        <v>5341</v>
      </c>
      <c r="D192">
        <f t="shared" si="8"/>
        <v>1</v>
      </c>
      <c r="E192" s="8" t="str">
        <f t="shared" ca="1" si="6"/>
        <v>shifted orders processed</v>
      </c>
      <c r="F192" t="s">
        <v>11203</v>
      </c>
      <c r="G192" t="s">
        <v>16</v>
      </c>
      <c r="H192" s="6">
        <v>44008.171053240738</v>
      </c>
      <c r="I192" s="6" t="s">
        <v>13927</v>
      </c>
      <c r="J192" t="s">
        <v>13928</v>
      </c>
      <c r="K192">
        <v>17274239</v>
      </c>
      <c r="L192">
        <v>223942</v>
      </c>
      <c r="N192">
        <v>5341</v>
      </c>
      <c r="O192" t="s">
        <v>831</v>
      </c>
      <c r="P192" t="s">
        <v>82</v>
      </c>
      <c r="Q192">
        <v>1</v>
      </c>
      <c r="R192" t="s">
        <v>13929</v>
      </c>
      <c r="S192" t="s">
        <v>37</v>
      </c>
      <c r="T192">
        <v>1</v>
      </c>
      <c r="U192" s="6">
        <v>44007.494143518517</v>
      </c>
      <c r="V192" t="s">
        <v>33</v>
      </c>
    </row>
    <row r="193" spans="1:22" x14ac:dyDescent="0.3">
      <c r="A193" t="str">
        <f>VLOOKUP(B193,Table2[],3,FALSE)</f>
        <v>Digital</v>
      </c>
      <c r="B193" t="str">
        <f>IF(ISNUMBER(FIND("QVC",R193)),"QVC",IFERROR(VLOOKUP(LEFT(I193,2),Table1[#All],2,FALSE),IF(OR(LEN(I193)=7,LEFT(I193,3)="SH1",LEFT(I193,2)="Vp",LEFT(I193,2)="GP"),"PMD.com",IF(LEN(I193)=15,"QVC","need manual check"))))</f>
        <v>PMD.com</v>
      </c>
      <c r="C193">
        <f t="shared" si="7"/>
        <v>51090001</v>
      </c>
      <c r="D193">
        <f t="shared" si="8"/>
        <v>1</v>
      </c>
      <c r="E193" s="8" t="str">
        <f t="shared" ca="1" si="6"/>
        <v>shifted orders processed</v>
      </c>
      <c r="F193" t="s">
        <v>11203</v>
      </c>
      <c r="G193" t="s">
        <v>16</v>
      </c>
      <c r="H193" s="6">
        <v>44008.171053240738</v>
      </c>
      <c r="I193" s="6" t="s">
        <v>13930</v>
      </c>
      <c r="J193" t="s">
        <v>13931</v>
      </c>
      <c r="K193">
        <v>17274240</v>
      </c>
      <c r="L193">
        <v>223943</v>
      </c>
      <c r="N193">
        <v>51090001</v>
      </c>
      <c r="O193" t="s">
        <v>1986</v>
      </c>
      <c r="P193" t="s">
        <v>60</v>
      </c>
      <c r="Q193">
        <v>1</v>
      </c>
      <c r="R193" t="s">
        <v>13932</v>
      </c>
      <c r="S193" t="s">
        <v>37</v>
      </c>
      <c r="T193">
        <v>1</v>
      </c>
      <c r="U193" s="6">
        <v>44007.494120370371</v>
      </c>
      <c r="V193" t="s">
        <v>33</v>
      </c>
    </row>
    <row r="194" spans="1:22" x14ac:dyDescent="0.3">
      <c r="A194" t="str">
        <f>VLOOKUP(B194,Table2[],3,FALSE)</f>
        <v>Digital</v>
      </c>
      <c r="B194" t="str">
        <f>IF(ISNUMBER(FIND("QVC",R194)),"QVC",IFERROR(VLOOKUP(LEFT(I194,2),Table1[#All],2,FALSE),IF(OR(LEN(I194)=7,LEFT(I194,3)="SH1",LEFT(I194,2)="Vp",LEFT(I194,2)="GP"),"PMD.com",IF(LEN(I194)=15,"QVC","need manual check"))))</f>
        <v>PMD.com</v>
      </c>
      <c r="C194">
        <f t="shared" si="7"/>
        <v>52430001</v>
      </c>
      <c r="D194">
        <f t="shared" si="8"/>
        <v>1</v>
      </c>
      <c r="E194" s="8" t="str">
        <f t="shared" ca="1" si="6"/>
        <v>shifted orders processed</v>
      </c>
      <c r="F194" t="s">
        <v>11203</v>
      </c>
      <c r="G194" t="s">
        <v>16</v>
      </c>
      <c r="H194" s="6">
        <v>44008.171053240738</v>
      </c>
      <c r="I194" s="6" t="s">
        <v>13930</v>
      </c>
      <c r="J194" t="s">
        <v>13931</v>
      </c>
      <c r="K194">
        <v>17274240</v>
      </c>
      <c r="L194">
        <v>223943</v>
      </c>
      <c r="N194">
        <v>52430001</v>
      </c>
      <c r="O194" t="s">
        <v>927</v>
      </c>
      <c r="P194" t="s">
        <v>75</v>
      </c>
      <c r="Q194">
        <v>1</v>
      </c>
      <c r="R194" t="s">
        <v>13932</v>
      </c>
      <c r="S194" t="s">
        <v>37</v>
      </c>
      <c r="T194">
        <v>1</v>
      </c>
      <c r="U194" s="6">
        <v>44007.494120370371</v>
      </c>
      <c r="V194" t="s">
        <v>33</v>
      </c>
    </row>
    <row r="195" spans="1:22" x14ac:dyDescent="0.3">
      <c r="A195" t="str">
        <f>VLOOKUP(B195,Table2[],3,FALSE)</f>
        <v>Digital</v>
      </c>
      <c r="B195" t="str">
        <f>IF(ISNUMBER(FIND("QVC",R195)),"QVC",IFERROR(VLOOKUP(LEFT(I195,2),Table1[#All],2,FALSE),IF(OR(LEN(I195)=7,LEFT(I195,3)="SH1",LEFT(I195,2)="Vp",LEFT(I195,2)="GP"),"PMD.com",IF(LEN(I195)=15,"QVC","need manual check"))))</f>
        <v>PMD.com</v>
      </c>
      <c r="C195">
        <f t="shared" si="7"/>
        <v>53160001</v>
      </c>
      <c r="D195">
        <f t="shared" si="8"/>
        <v>1</v>
      </c>
      <c r="E195" s="8" t="str">
        <f t="shared" ref="E195:E258" ca="1" si="9">IF(MONTH(TODAY())-MONTH(U195)&gt;0,"shifted orders processed", "MTD orders processed")</f>
        <v>shifted orders processed</v>
      </c>
      <c r="F195" t="s">
        <v>11203</v>
      </c>
      <c r="G195" t="s">
        <v>16</v>
      </c>
      <c r="H195" s="6">
        <v>44008.171053240738</v>
      </c>
      <c r="I195" s="6" t="s">
        <v>13933</v>
      </c>
      <c r="J195" t="s">
        <v>13934</v>
      </c>
      <c r="K195">
        <v>17274241</v>
      </c>
      <c r="L195">
        <v>223944</v>
      </c>
      <c r="N195">
        <v>53160001</v>
      </c>
      <c r="O195" t="s">
        <v>1895</v>
      </c>
      <c r="P195" t="s">
        <v>119</v>
      </c>
      <c r="Q195">
        <v>1</v>
      </c>
      <c r="R195" t="s">
        <v>13935</v>
      </c>
      <c r="S195" t="s">
        <v>37</v>
      </c>
      <c r="T195">
        <v>1</v>
      </c>
      <c r="U195" s="6">
        <v>44007.494097222225</v>
      </c>
      <c r="V195" t="s">
        <v>33</v>
      </c>
    </row>
    <row r="196" spans="1:22" x14ac:dyDescent="0.3">
      <c r="A196" t="str">
        <f>VLOOKUP(B196,Table2[],3,FALSE)</f>
        <v>Digital</v>
      </c>
      <c r="B196" t="str">
        <f>IF(ISNUMBER(FIND("QVC",R196)),"QVC",IFERROR(VLOOKUP(LEFT(I196,2),Table1[#All],2,FALSE),IF(OR(LEN(I196)=7,LEFT(I196,3)="SH1",LEFT(I196,2)="Vp",LEFT(I196,2)="GP"),"PMD.com",IF(LEN(I196)=15,"QVC","need manual check"))))</f>
        <v>PMD.com</v>
      </c>
      <c r="C196">
        <f t="shared" ref="C196:C259" si="10">N196</f>
        <v>52240001</v>
      </c>
      <c r="D196">
        <f t="shared" ref="D196:D259" si="11">T196</f>
        <v>1</v>
      </c>
      <c r="E196" s="8" t="str">
        <f t="shared" ca="1" si="9"/>
        <v>shifted orders processed</v>
      </c>
      <c r="F196" t="s">
        <v>11203</v>
      </c>
      <c r="G196" t="s">
        <v>16</v>
      </c>
      <c r="H196" s="6">
        <v>44008.171053240738</v>
      </c>
      <c r="I196" s="6" t="s">
        <v>13933</v>
      </c>
      <c r="J196" t="s">
        <v>13934</v>
      </c>
      <c r="K196">
        <v>17274241</v>
      </c>
      <c r="L196">
        <v>223944</v>
      </c>
      <c r="N196">
        <v>52240001</v>
      </c>
      <c r="O196" t="s">
        <v>107</v>
      </c>
      <c r="P196" t="s">
        <v>108</v>
      </c>
      <c r="Q196">
        <v>1</v>
      </c>
      <c r="R196" t="s">
        <v>13935</v>
      </c>
      <c r="S196" t="s">
        <v>37</v>
      </c>
      <c r="T196">
        <v>1</v>
      </c>
      <c r="U196" s="6">
        <v>44007.494097222225</v>
      </c>
      <c r="V196" t="s">
        <v>33</v>
      </c>
    </row>
    <row r="197" spans="1:22" x14ac:dyDescent="0.3">
      <c r="A197" t="str">
        <f>VLOOKUP(B197,Table2[],3,FALSE)</f>
        <v>Digital</v>
      </c>
      <c r="B197" t="str">
        <f>IF(ISNUMBER(FIND("QVC",R197)),"QVC",IFERROR(VLOOKUP(LEFT(I197,2),Table1[#All],2,FALSE),IF(OR(LEN(I197)=7,LEFT(I197,3)="SH1",LEFT(I197,2)="Vp",LEFT(I197,2)="GP"),"PMD.com",IF(LEN(I197)=15,"QVC","need manual check"))))</f>
        <v>PMD.com</v>
      </c>
      <c r="C197">
        <f t="shared" si="10"/>
        <v>53440001</v>
      </c>
      <c r="D197">
        <f t="shared" si="11"/>
        <v>1</v>
      </c>
      <c r="E197" s="8" t="str">
        <f t="shared" ca="1" si="9"/>
        <v>shifted orders processed</v>
      </c>
      <c r="F197" t="s">
        <v>11203</v>
      </c>
      <c r="G197" t="s">
        <v>16</v>
      </c>
      <c r="H197" s="6">
        <v>44008.171053240738</v>
      </c>
      <c r="I197" s="6" t="s">
        <v>13933</v>
      </c>
      <c r="J197" t="s">
        <v>13934</v>
      </c>
      <c r="K197">
        <v>17274241</v>
      </c>
      <c r="L197">
        <v>223944</v>
      </c>
      <c r="N197">
        <v>53440001</v>
      </c>
      <c r="O197" t="s">
        <v>1240</v>
      </c>
      <c r="P197" t="s">
        <v>116</v>
      </c>
      <c r="Q197">
        <v>1</v>
      </c>
      <c r="R197" t="s">
        <v>13935</v>
      </c>
      <c r="S197" t="s">
        <v>37</v>
      </c>
      <c r="T197">
        <v>1</v>
      </c>
      <c r="U197" s="6">
        <v>44007.494097222225</v>
      </c>
      <c r="V197" t="s">
        <v>33</v>
      </c>
    </row>
    <row r="198" spans="1:22" x14ac:dyDescent="0.3">
      <c r="A198" t="str">
        <f>VLOOKUP(B198,Table2[],3,FALSE)</f>
        <v>Digital</v>
      </c>
      <c r="B198" t="str">
        <f>IF(ISNUMBER(FIND("QVC",R198)),"QVC",IFERROR(VLOOKUP(LEFT(I198,2),Table1[#All],2,FALSE),IF(OR(LEN(I198)=7,LEFT(I198,3)="SH1",LEFT(I198,2)="Vp",LEFT(I198,2)="GP"),"PMD.com",IF(LEN(I198)=15,"QVC","need manual check"))))</f>
        <v>PMD.com</v>
      </c>
      <c r="C198">
        <f t="shared" si="10"/>
        <v>52460001</v>
      </c>
      <c r="D198">
        <f t="shared" si="11"/>
        <v>1</v>
      </c>
      <c r="E198" s="8" t="str">
        <f t="shared" ca="1" si="9"/>
        <v>shifted orders processed</v>
      </c>
      <c r="F198" t="s">
        <v>11203</v>
      </c>
      <c r="G198" t="s">
        <v>16</v>
      </c>
      <c r="H198" s="6">
        <v>44008.171053240738</v>
      </c>
      <c r="I198" s="6" t="s">
        <v>13936</v>
      </c>
      <c r="J198" t="s">
        <v>13937</v>
      </c>
      <c r="K198">
        <v>17274242</v>
      </c>
      <c r="L198">
        <v>223945</v>
      </c>
      <c r="N198">
        <v>52460001</v>
      </c>
      <c r="O198" t="s">
        <v>972</v>
      </c>
      <c r="P198" t="s">
        <v>76</v>
      </c>
      <c r="Q198">
        <v>1</v>
      </c>
      <c r="R198" t="s">
        <v>13938</v>
      </c>
      <c r="S198" t="s">
        <v>37</v>
      </c>
      <c r="T198">
        <v>1</v>
      </c>
      <c r="U198" s="6">
        <v>44007.494062500002</v>
      </c>
      <c r="V198" t="s">
        <v>33</v>
      </c>
    </row>
    <row r="199" spans="1:22" x14ac:dyDescent="0.3">
      <c r="A199" t="str">
        <f>VLOOKUP(B199,Table2[],3,FALSE)</f>
        <v>Digital</v>
      </c>
      <c r="B199" t="str">
        <f>IF(ISNUMBER(FIND("QVC",R199)),"QVC",IFERROR(VLOOKUP(LEFT(I199,2),Table1[#All],2,FALSE),IF(OR(LEN(I199)=7,LEFT(I199,3)="SH1",LEFT(I199,2)="Vp",LEFT(I199,2)="GP"),"PMD.com",IF(LEN(I199)=15,"QVC","need manual check"))))</f>
        <v>PMD.com</v>
      </c>
      <c r="C199">
        <f t="shared" si="10"/>
        <v>52240001</v>
      </c>
      <c r="D199">
        <f t="shared" si="11"/>
        <v>2</v>
      </c>
      <c r="E199" s="8" t="str">
        <f t="shared" ca="1" si="9"/>
        <v>shifted orders processed</v>
      </c>
      <c r="F199" t="s">
        <v>11203</v>
      </c>
      <c r="G199" t="s">
        <v>16</v>
      </c>
      <c r="H199" s="6">
        <v>44008.171053240738</v>
      </c>
      <c r="I199" s="6" t="s">
        <v>13939</v>
      </c>
      <c r="J199" t="s">
        <v>13940</v>
      </c>
      <c r="K199">
        <v>17274243</v>
      </c>
      <c r="L199">
        <v>223946</v>
      </c>
      <c r="N199">
        <v>52240001</v>
      </c>
      <c r="O199" t="s">
        <v>107</v>
      </c>
      <c r="P199" t="s">
        <v>108</v>
      </c>
      <c r="Q199">
        <v>2</v>
      </c>
      <c r="R199" t="s">
        <v>13941</v>
      </c>
      <c r="S199" t="s">
        <v>37</v>
      </c>
      <c r="T199">
        <v>2</v>
      </c>
      <c r="U199" s="6">
        <v>44007.494027777779</v>
      </c>
      <c r="V199" t="s">
        <v>33</v>
      </c>
    </row>
    <row r="200" spans="1:22" x14ac:dyDescent="0.3">
      <c r="A200" t="str">
        <f>VLOOKUP(B200,Table2[],3,FALSE)</f>
        <v>Digital</v>
      </c>
      <c r="B200" t="str">
        <f>IF(ISNUMBER(FIND("QVC",R200)),"QVC",IFERROR(VLOOKUP(LEFT(I200,2),Table1[#All],2,FALSE),IF(OR(LEN(I200)=7,LEFT(I200,3)="SH1",LEFT(I200,2)="Vp",LEFT(I200,2)="GP"),"PMD.com",IF(LEN(I200)=15,"QVC","need manual check"))))</f>
        <v>PMD.com</v>
      </c>
      <c r="C200">
        <f t="shared" si="10"/>
        <v>51070001</v>
      </c>
      <c r="D200">
        <f t="shared" si="11"/>
        <v>3</v>
      </c>
      <c r="E200" s="8" t="str">
        <f t="shared" ca="1" si="9"/>
        <v>shifted orders processed</v>
      </c>
      <c r="F200" t="s">
        <v>11203</v>
      </c>
      <c r="G200" t="s">
        <v>16</v>
      </c>
      <c r="H200" s="6">
        <v>44008.171053240738</v>
      </c>
      <c r="I200" s="6" t="s">
        <v>13939</v>
      </c>
      <c r="J200" t="s">
        <v>13940</v>
      </c>
      <c r="K200">
        <v>17274243</v>
      </c>
      <c r="L200">
        <v>223946</v>
      </c>
      <c r="N200">
        <v>51070001</v>
      </c>
      <c r="O200" t="s">
        <v>1886</v>
      </c>
      <c r="P200" t="s">
        <v>45</v>
      </c>
      <c r="Q200">
        <v>3</v>
      </c>
      <c r="R200" t="s">
        <v>13941</v>
      </c>
      <c r="S200" t="s">
        <v>37</v>
      </c>
      <c r="T200">
        <v>3</v>
      </c>
      <c r="U200" s="6">
        <v>44007.494027777779</v>
      </c>
      <c r="V200" t="s">
        <v>33</v>
      </c>
    </row>
    <row r="201" spans="1:22" x14ac:dyDescent="0.3">
      <c r="A201" t="str">
        <f>VLOOKUP(B201,Table2[],3,FALSE)</f>
        <v>Digital</v>
      </c>
      <c r="B201" t="str">
        <f>IF(ISNUMBER(FIND("QVC",R201)),"QVC",IFERROR(VLOOKUP(LEFT(I201,2),Table1[#All],2,FALSE),IF(OR(LEN(I201)=7,LEFT(I201,3)="SH1",LEFT(I201,2)="Vp",LEFT(I201,2)="GP"),"PMD.com",IF(LEN(I201)=15,"QVC","need manual check"))))</f>
        <v>PMD.com</v>
      </c>
      <c r="C201">
        <f t="shared" si="10"/>
        <v>51090001</v>
      </c>
      <c r="D201">
        <f t="shared" si="11"/>
        <v>1</v>
      </c>
      <c r="E201" s="8" t="str">
        <f t="shared" ca="1" si="9"/>
        <v>shifted orders processed</v>
      </c>
      <c r="F201" t="s">
        <v>11203</v>
      </c>
      <c r="G201" t="s">
        <v>16</v>
      </c>
      <c r="H201" s="6">
        <v>44008.171064814815</v>
      </c>
      <c r="I201" s="6" t="s">
        <v>13942</v>
      </c>
      <c r="J201" t="s">
        <v>13943</v>
      </c>
      <c r="K201">
        <v>17274244</v>
      </c>
      <c r="L201">
        <v>223947</v>
      </c>
      <c r="N201">
        <v>51090001</v>
      </c>
      <c r="O201" t="s">
        <v>1986</v>
      </c>
      <c r="P201" t="s">
        <v>60</v>
      </c>
      <c r="Q201">
        <v>1</v>
      </c>
      <c r="R201" t="s">
        <v>13944</v>
      </c>
      <c r="S201" t="s">
        <v>37</v>
      </c>
      <c r="T201">
        <v>1</v>
      </c>
      <c r="U201" s="6">
        <v>44007.493993055556</v>
      </c>
      <c r="V201" t="s">
        <v>33</v>
      </c>
    </row>
    <row r="202" spans="1:22" x14ac:dyDescent="0.3">
      <c r="A202" t="str">
        <f>VLOOKUP(B202,Table2[],3,FALSE)</f>
        <v>Digital</v>
      </c>
      <c r="B202" t="str">
        <f>IF(ISNUMBER(FIND("QVC",R202)),"QVC",IFERROR(VLOOKUP(LEFT(I202,2),Table1[#All],2,FALSE),IF(OR(LEN(I202)=7,LEFT(I202,3)="SH1",LEFT(I202,2)="Vp",LEFT(I202,2)="GP"),"PMD.com",IF(LEN(I202)=15,"QVC","need manual check"))))</f>
        <v>PMD.com</v>
      </c>
      <c r="C202">
        <f t="shared" si="10"/>
        <v>5341</v>
      </c>
      <c r="D202">
        <f t="shared" si="11"/>
        <v>1</v>
      </c>
      <c r="E202" s="8" t="str">
        <f t="shared" ca="1" si="9"/>
        <v>shifted orders processed</v>
      </c>
      <c r="F202" t="s">
        <v>11203</v>
      </c>
      <c r="G202" t="s">
        <v>16</v>
      </c>
      <c r="H202" s="6">
        <v>44008.171064814815</v>
      </c>
      <c r="I202" s="6" t="s">
        <v>13942</v>
      </c>
      <c r="J202" t="s">
        <v>13943</v>
      </c>
      <c r="K202">
        <v>17274244</v>
      </c>
      <c r="L202">
        <v>223947</v>
      </c>
      <c r="N202">
        <v>5341</v>
      </c>
      <c r="O202" t="s">
        <v>831</v>
      </c>
      <c r="P202" t="s">
        <v>82</v>
      </c>
      <c r="Q202">
        <v>1</v>
      </c>
      <c r="R202" t="s">
        <v>13944</v>
      </c>
      <c r="S202" t="s">
        <v>37</v>
      </c>
      <c r="T202">
        <v>1</v>
      </c>
      <c r="U202" s="6">
        <v>44007.493993055556</v>
      </c>
      <c r="V202" t="s">
        <v>33</v>
      </c>
    </row>
    <row r="203" spans="1:22" x14ac:dyDescent="0.3">
      <c r="A203" t="str">
        <f>VLOOKUP(B203,Table2[],3,FALSE)</f>
        <v>Digital</v>
      </c>
      <c r="B203" t="str">
        <f>IF(ISNUMBER(FIND("QVC",R203)),"QVC",IFERROR(VLOOKUP(LEFT(I203,2),Table1[#All],2,FALSE),IF(OR(LEN(I203)=7,LEFT(I203,3)="SH1",LEFT(I203,2)="Vp",LEFT(I203,2)="GP"),"PMD.com",IF(LEN(I203)=15,"QVC","need manual check"))))</f>
        <v>PMD.com</v>
      </c>
      <c r="C203">
        <f t="shared" si="10"/>
        <v>53160001</v>
      </c>
      <c r="D203">
        <f t="shared" si="11"/>
        <v>1</v>
      </c>
      <c r="E203" s="8" t="str">
        <f t="shared" ca="1" si="9"/>
        <v>shifted orders processed</v>
      </c>
      <c r="F203" t="s">
        <v>11203</v>
      </c>
      <c r="G203" t="s">
        <v>16</v>
      </c>
      <c r="H203" s="6">
        <v>44008.171064814815</v>
      </c>
      <c r="I203" s="6" t="s">
        <v>13945</v>
      </c>
      <c r="J203" t="s">
        <v>13946</v>
      </c>
      <c r="K203">
        <v>17274245</v>
      </c>
      <c r="L203">
        <v>223948</v>
      </c>
      <c r="N203">
        <v>53160001</v>
      </c>
      <c r="O203" t="s">
        <v>1895</v>
      </c>
      <c r="P203" t="s">
        <v>119</v>
      </c>
      <c r="Q203">
        <v>1</v>
      </c>
      <c r="R203" t="s">
        <v>13947</v>
      </c>
      <c r="S203" t="s">
        <v>37</v>
      </c>
      <c r="T203">
        <v>1</v>
      </c>
      <c r="U203" s="6">
        <v>44007.493969907409</v>
      </c>
      <c r="V203" t="s">
        <v>33</v>
      </c>
    </row>
    <row r="204" spans="1:22" x14ac:dyDescent="0.3">
      <c r="A204" t="str">
        <f>VLOOKUP(B204,Table2[],3,FALSE)</f>
        <v>Digital</v>
      </c>
      <c r="B204" t="str">
        <f>IF(ISNUMBER(FIND("QVC",R204)),"QVC",IFERROR(VLOOKUP(LEFT(I204,2),Table1[#All],2,FALSE),IF(OR(LEN(I204)=7,LEFT(I204,3)="SH1",LEFT(I204,2)="Vp",LEFT(I204,2)="GP"),"PMD.com",IF(LEN(I204)=15,"QVC","need manual check"))))</f>
        <v>PMD.com</v>
      </c>
      <c r="C204">
        <f t="shared" si="10"/>
        <v>52240001</v>
      </c>
      <c r="D204">
        <f t="shared" si="11"/>
        <v>1</v>
      </c>
      <c r="E204" s="8" t="str">
        <f t="shared" ca="1" si="9"/>
        <v>shifted orders processed</v>
      </c>
      <c r="F204" t="s">
        <v>11203</v>
      </c>
      <c r="G204" t="s">
        <v>16</v>
      </c>
      <c r="H204" s="6">
        <v>44008.171064814815</v>
      </c>
      <c r="I204" s="6" t="s">
        <v>13945</v>
      </c>
      <c r="J204" t="s">
        <v>13946</v>
      </c>
      <c r="K204">
        <v>17274245</v>
      </c>
      <c r="L204">
        <v>223948</v>
      </c>
      <c r="N204">
        <v>52240001</v>
      </c>
      <c r="O204" t="s">
        <v>107</v>
      </c>
      <c r="P204" t="s">
        <v>108</v>
      </c>
      <c r="Q204">
        <v>1</v>
      </c>
      <c r="R204" t="s">
        <v>13947</v>
      </c>
      <c r="S204" t="s">
        <v>37</v>
      </c>
      <c r="T204">
        <v>1</v>
      </c>
      <c r="U204" s="6">
        <v>44007.493969907409</v>
      </c>
      <c r="V204" t="s">
        <v>33</v>
      </c>
    </row>
    <row r="205" spans="1:22" x14ac:dyDescent="0.3">
      <c r="A205" t="str">
        <f>VLOOKUP(B205,Table2[],3,FALSE)</f>
        <v>Digital</v>
      </c>
      <c r="B205" t="str">
        <f>IF(ISNUMBER(FIND("QVC",R205)),"QVC",IFERROR(VLOOKUP(LEFT(I205,2),Table1[#All],2,FALSE),IF(OR(LEN(I205)=7,LEFT(I205,3)="SH1",LEFT(I205,2)="Vp",LEFT(I205,2)="GP"),"PMD.com",IF(LEN(I205)=15,"QVC","need manual check"))))</f>
        <v>PMD.com</v>
      </c>
      <c r="C205">
        <f t="shared" si="10"/>
        <v>53440001</v>
      </c>
      <c r="D205">
        <f t="shared" si="11"/>
        <v>1</v>
      </c>
      <c r="E205" s="8" t="str">
        <f t="shared" ca="1" si="9"/>
        <v>shifted orders processed</v>
      </c>
      <c r="F205" t="s">
        <v>11203</v>
      </c>
      <c r="G205" t="s">
        <v>16</v>
      </c>
      <c r="H205" s="6">
        <v>44008.171064814815</v>
      </c>
      <c r="I205" s="6" t="s">
        <v>13948</v>
      </c>
      <c r="J205" t="s">
        <v>13949</v>
      </c>
      <c r="K205">
        <v>17274246</v>
      </c>
      <c r="L205">
        <v>223949</v>
      </c>
      <c r="N205">
        <v>53440001</v>
      </c>
      <c r="O205" t="s">
        <v>1240</v>
      </c>
      <c r="P205" t="s">
        <v>116</v>
      </c>
      <c r="Q205">
        <v>1</v>
      </c>
      <c r="R205" t="s">
        <v>13950</v>
      </c>
      <c r="S205" t="s">
        <v>37</v>
      </c>
      <c r="T205">
        <v>1</v>
      </c>
      <c r="U205" s="6">
        <v>44007.493935185186</v>
      </c>
      <c r="V205" t="s">
        <v>33</v>
      </c>
    </row>
    <row r="206" spans="1:22" x14ac:dyDescent="0.3">
      <c r="A206" t="str">
        <f>VLOOKUP(B206,Table2[],3,FALSE)</f>
        <v>Digital</v>
      </c>
      <c r="B206" t="str">
        <f>IF(ISNUMBER(FIND("QVC",R206)),"QVC",IFERROR(VLOOKUP(LEFT(I206,2),Table1[#All],2,FALSE),IF(OR(LEN(I206)=7,LEFT(I206,3)="SH1",LEFT(I206,2)="Vp",LEFT(I206,2)="GP"),"PMD.com",IF(LEN(I206)=15,"QVC","need manual check"))))</f>
        <v>PMD.com</v>
      </c>
      <c r="C206">
        <f t="shared" si="10"/>
        <v>51070001</v>
      </c>
      <c r="D206">
        <f t="shared" si="11"/>
        <v>1</v>
      </c>
      <c r="E206" s="8" t="str">
        <f t="shared" ca="1" si="9"/>
        <v>shifted orders processed</v>
      </c>
      <c r="F206" t="s">
        <v>11203</v>
      </c>
      <c r="G206" t="s">
        <v>16</v>
      </c>
      <c r="H206" s="6">
        <v>44008.171064814815</v>
      </c>
      <c r="I206" s="6" t="s">
        <v>13951</v>
      </c>
      <c r="J206" t="s">
        <v>13952</v>
      </c>
      <c r="K206">
        <v>17274247</v>
      </c>
      <c r="L206">
        <v>223950</v>
      </c>
      <c r="N206">
        <v>51070001</v>
      </c>
      <c r="O206" t="s">
        <v>1886</v>
      </c>
      <c r="P206" t="s">
        <v>45</v>
      </c>
      <c r="Q206">
        <v>1</v>
      </c>
      <c r="R206" t="s">
        <v>13953</v>
      </c>
      <c r="S206" t="s">
        <v>37</v>
      </c>
      <c r="T206">
        <v>1</v>
      </c>
      <c r="U206" s="6">
        <v>44007.49391203704</v>
      </c>
      <c r="V206" t="s">
        <v>33</v>
      </c>
    </row>
    <row r="207" spans="1:22" x14ac:dyDescent="0.3">
      <c r="A207" t="str">
        <f>VLOOKUP(B207,Table2[],3,FALSE)</f>
        <v>Digital</v>
      </c>
      <c r="B207" t="str">
        <f>IF(ISNUMBER(FIND("QVC",R207)),"QVC",IFERROR(VLOOKUP(LEFT(I207,2),Table1[#All],2,FALSE),IF(OR(LEN(I207)=7,LEFT(I207,3)="SH1",LEFT(I207,2)="Vp",LEFT(I207,2)="GP"),"PMD.com",IF(LEN(I207)=15,"QVC","need manual check"))))</f>
        <v>PMD.com</v>
      </c>
      <c r="C207">
        <f t="shared" si="10"/>
        <v>51070001</v>
      </c>
      <c r="D207">
        <f t="shared" si="11"/>
        <v>1</v>
      </c>
      <c r="E207" s="8" t="str">
        <f t="shared" ca="1" si="9"/>
        <v>shifted orders processed</v>
      </c>
      <c r="F207" t="s">
        <v>11203</v>
      </c>
      <c r="G207" t="s">
        <v>16</v>
      </c>
      <c r="H207" s="6">
        <v>44008.171064814815</v>
      </c>
      <c r="I207" s="6" t="s">
        <v>13954</v>
      </c>
      <c r="J207" t="s">
        <v>13955</v>
      </c>
      <c r="K207">
        <v>17274248</v>
      </c>
      <c r="L207">
        <v>223951</v>
      </c>
      <c r="N207">
        <v>51070001</v>
      </c>
      <c r="O207" t="s">
        <v>1886</v>
      </c>
      <c r="P207" t="s">
        <v>45</v>
      </c>
      <c r="Q207">
        <v>1</v>
      </c>
      <c r="R207" t="s">
        <v>13956</v>
      </c>
      <c r="S207" t="s">
        <v>37</v>
      </c>
      <c r="T207">
        <v>1</v>
      </c>
      <c r="U207" s="6">
        <v>44007.493888888886</v>
      </c>
      <c r="V207" t="s">
        <v>33</v>
      </c>
    </row>
    <row r="208" spans="1:22" x14ac:dyDescent="0.3">
      <c r="A208" t="str">
        <f>VLOOKUP(B208,Table2[],3,FALSE)</f>
        <v>Digital</v>
      </c>
      <c r="B208" t="str">
        <f>IF(ISNUMBER(FIND("QVC",R208)),"QVC",IFERROR(VLOOKUP(LEFT(I208,2),Table1[#All],2,FALSE),IF(OR(LEN(I208)=7,LEFT(I208,3)="SH1",LEFT(I208,2)="Vp",LEFT(I208,2)="GP"),"PMD.com",IF(LEN(I208)=15,"QVC","need manual check"))))</f>
        <v>PMD.com</v>
      </c>
      <c r="C208">
        <f t="shared" si="10"/>
        <v>5341</v>
      </c>
      <c r="D208">
        <f t="shared" si="11"/>
        <v>1</v>
      </c>
      <c r="E208" s="8" t="str">
        <f t="shared" ca="1" si="9"/>
        <v>shifted orders processed</v>
      </c>
      <c r="F208" t="s">
        <v>11203</v>
      </c>
      <c r="G208" t="s">
        <v>16</v>
      </c>
      <c r="H208" s="6">
        <v>44008.171064814815</v>
      </c>
      <c r="I208" s="6" t="s">
        <v>13954</v>
      </c>
      <c r="J208" t="s">
        <v>13955</v>
      </c>
      <c r="K208">
        <v>17274248</v>
      </c>
      <c r="L208">
        <v>223951</v>
      </c>
      <c r="N208">
        <v>5341</v>
      </c>
      <c r="O208" t="s">
        <v>831</v>
      </c>
      <c r="P208" t="s">
        <v>82</v>
      </c>
      <c r="Q208">
        <v>1</v>
      </c>
      <c r="R208" t="s">
        <v>13956</v>
      </c>
      <c r="S208" t="s">
        <v>37</v>
      </c>
      <c r="T208">
        <v>1</v>
      </c>
      <c r="U208" s="6">
        <v>44007.493888888886</v>
      </c>
      <c r="V208" t="s">
        <v>33</v>
      </c>
    </row>
    <row r="209" spans="1:22" x14ac:dyDescent="0.3">
      <c r="A209" t="str">
        <f>VLOOKUP(B209,Table2[],3,FALSE)</f>
        <v>Digital</v>
      </c>
      <c r="B209" t="str">
        <f>IF(ISNUMBER(FIND("QVC",R209)),"QVC",IFERROR(VLOOKUP(LEFT(I209,2),Table1[#All],2,FALSE),IF(OR(LEN(I209)=7,LEFT(I209,3)="SH1",LEFT(I209,2)="Vp",LEFT(I209,2)="GP"),"PMD.com",IF(LEN(I209)=15,"QVC","need manual check"))))</f>
        <v>PMD.com</v>
      </c>
      <c r="C209">
        <f t="shared" si="10"/>
        <v>53160001</v>
      </c>
      <c r="D209">
        <f t="shared" si="11"/>
        <v>2</v>
      </c>
      <c r="E209" s="8" t="str">
        <f t="shared" ca="1" si="9"/>
        <v>shifted orders processed</v>
      </c>
      <c r="F209" t="s">
        <v>11203</v>
      </c>
      <c r="G209" t="s">
        <v>16</v>
      </c>
      <c r="H209" s="6">
        <v>44008.171064814815</v>
      </c>
      <c r="I209" s="6" t="s">
        <v>13954</v>
      </c>
      <c r="J209" t="s">
        <v>13955</v>
      </c>
      <c r="K209">
        <v>17274248</v>
      </c>
      <c r="L209">
        <v>223951</v>
      </c>
      <c r="N209">
        <v>53160001</v>
      </c>
      <c r="O209" t="s">
        <v>1895</v>
      </c>
      <c r="P209" t="s">
        <v>119</v>
      </c>
      <c r="Q209">
        <v>2</v>
      </c>
      <c r="R209" t="s">
        <v>13956</v>
      </c>
      <c r="S209" t="s">
        <v>37</v>
      </c>
      <c r="T209">
        <v>2</v>
      </c>
      <c r="U209" s="6">
        <v>44007.493888888886</v>
      </c>
      <c r="V209" t="s">
        <v>33</v>
      </c>
    </row>
    <row r="210" spans="1:22" x14ac:dyDescent="0.3">
      <c r="A210" t="str">
        <f>VLOOKUP(B210,Table2[],3,FALSE)</f>
        <v>Digital</v>
      </c>
      <c r="B210" t="str">
        <f>IF(ISNUMBER(FIND("QVC",R210)),"QVC",IFERROR(VLOOKUP(LEFT(I210,2),Table1[#All],2,FALSE),IF(OR(LEN(I210)=7,LEFT(I210,3)="SH1",LEFT(I210,2)="Vp",LEFT(I210,2)="GP"),"PMD.com",IF(LEN(I210)=15,"QVC","need manual check"))))</f>
        <v>PMD.com</v>
      </c>
      <c r="C210">
        <f t="shared" si="10"/>
        <v>51090061</v>
      </c>
      <c r="D210">
        <f t="shared" si="11"/>
        <v>1</v>
      </c>
      <c r="E210" s="8" t="str">
        <f t="shared" ca="1" si="9"/>
        <v>shifted orders processed</v>
      </c>
      <c r="F210" t="s">
        <v>11203</v>
      </c>
      <c r="G210" t="s">
        <v>16</v>
      </c>
      <c r="H210" s="6">
        <v>44008.171064814815</v>
      </c>
      <c r="I210" s="6" t="s">
        <v>13954</v>
      </c>
      <c r="J210" t="s">
        <v>13955</v>
      </c>
      <c r="K210">
        <v>17274248</v>
      </c>
      <c r="L210">
        <v>223951</v>
      </c>
      <c r="N210">
        <v>51090061</v>
      </c>
      <c r="O210" t="s">
        <v>1013</v>
      </c>
      <c r="P210" t="s">
        <v>122</v>
      </c>
      <c r="Q210">
        <v>1</v>
      </c>
      <c r="R210" t="s">
        <v>13956</v>
      </c>
      <c r="S210" t="s">
        <v>37</v>
      </c>
      <c r="T210">
        <v>1</v>
      </c>
      <c r="U210" s="6">
        <v>44007.493888888886</v>
      </c>
      <c r="V210" t="s">
        <v>33</v>
      </c>
    </row>
    <row r="211" spans="1:22" x14ac:dyDescent="0.3">
      <c r="A211" t="str">
        <f>VLOOKUP(B211,Table2[],3,FALSE)</f>
        <v>Digital</v>
      </c>
      <c r="B211" t="str">
        <f>IF(ISNUMBER(FIND("QVC",R211)),"QVC",IFERROR(VLOOKUP(LEFT(I211,2),Table1[#All],2,FALSE),IF(OR(LEN(I211)=7,LEFT(I211,3)="SH1",LEFT(I211,2)="Vp",LEFT(I211,2)="GP"),"PMD.com",IF(LEN(I211)=15,"QVC","need manual check"))))</f>
        <v>PMD.com</v>
      </c>
      <c r="C211">
        <f t="shared" si="10"/>
        <v>5358</v>
      </c>
      <c r="D211">
        <f t="shared" si="11"/>
        <v>1</v>
      </c>
      <c r="E211" s="8" t="str">
        <f t="shared" ca="1" si="9"/>
        <v>shifted orders processed</v>
      </c>
      <c r="F211" t="s">
        <v>11203</v>
      </c>
      <c r="G211" t="s">
        <v>16</v>
      </c>
      <c r="H211" s="6">
        <v>44008.171064814815</v>
      </c>
      <c r="I211" s="6" t="s">
        <v>13954</v>
      </c>
      <c r="J211" t="s">
        <v>13955</v>
      </c>
      <c r="K211">
        <v>17274248</v>
      </c>
      <c r="L211">
        <v>223951</v>
      </c>
      <c r="N211">
        <v>5358</v>
      </c>
      <c r="O211" t="s">
        <v>1734</v>
      </c>
      <c r="P211" t="s">
        <v>73</v>
      </c>
      <c r="Q211">
        <v>1</v>
      </c>
      <c r="R211" t="s">
        <v>13956</v>
      </c>
      <c r="S211" t="s">
        <v>37</v>
      </c>
      <c r="T211">
        <v>1</v>
      </c>
      <c r="U211" s="6">
        <v>44007.493888888886</v>
      </c>
      <c r="V211" t="s">
        <v>33</v>
      </c>
    </row>
    <row r="212" spans="1:22" x14ac:dyDescent="0.3">
      <c r="A212" t="str">
        <f>VLOOKUP(B212,Table2[],3,FALSE)</f>
        <v>Digital</v>
      </c>
      <c r="B212" t="str">
        <f>IF(ISNUMBER(FIND("QVC",R212)),"QVC",IFERROR(VLOOKUP(LEFT(I212,2),Table1[#All],2,FALSE),IF(OR(LEN(I212)=7,LEFT(I212,3)="SH1",LEFT(I212,2)="Vp",LEFT(I212,2)="GP"),"PMD.com",IF(LEN(I212)=15,"QVC","need manual check"))))</f>
        <v>PMD.com</v>
      </c>
      <c r="C212">
        <f t="shared" si="10"/>
        <v>52430001</v>
      </c>
      <c r="D212">
        <f t="shared" si="11"/>
        <v>1</v>
      </c>
      <c r="E212" s="8" t="str">
        <f t="shared" ca="1" si="9"/>
        <v>shifted orders processed</v>
      </c>
      <c r="F212" t="s">
        <v>11203</v>
      </c>
      <c r="G212" t="s">
        <v>16</v>
      </c>
      <c r="H212" s="6">
        <v>44008.171076388891</v>
      </c>
      <c r="I212" s="6" t="s">
        <v>13957</v>
      </c>
      <c r="J212" t="s">
        <v>13958</v>
      </c>
      <c r="K212">
        <v>17274249</v>
      </c>
      <c r="L212">
        <v>223952</v>
      </c>
      <c r="N212">
        <v>52430001</v>
      </c>
      <c r="O212" t="s">
        <v>927</v>
      </c>
      <c r="P212" t="s">
        <v>75</v>
      </c>
      <c r="Q212">
        <v>1</v>
      </c>
      <c r="R212" t="s">
        <v>13959</v>
      </c>
      <c r="S212" t="s">
        <v>37</v>
      </c>
      <c r="T212">
        <v>1</v>
      </c>
      <c r="U212" s="6">
        <v>44007.493854166663</v>
      </c>
      <c r="V212" t="s">
        <v>33</v>
      </c>
    </row>
    <row r="213" spans="1:22" x14ac:dyDescent="0.3">
      <c r="A213" t="str">
        <f>VLOOKUP(B213,Table2[],3,FALSE)</f>
        <v>Digital</v>
      </c>
      <c r="B213" t="str">
        <f>IF(ISNUMBER(FIND("QVC",R213)),"QVC",IFERROR(VLOOKUP(LEFT(I213,2),Table1[#All],2,FALSE),IF(OR(LEN(I213)=7,LEFT(I213,3)="SH1",LEFT(I213,2)="Vp",LEFT(I213,2)="GP"),"PMD.com",IF(LEN(I213)=15,"QVC","need manual check"))))</f>
        <v>PMD.com</v>
      </c>
      <c r="C213">
        <f t="shared" si="10"/>
        <v>53160001</v>
      </c>
      <c r="D213">
        <f t="shared" si="11"/>
        <v>1</v>
      </c>
      <c r="E213" s="8" t="str">
        <f t="shared" ca="1" si="9"/>
        <v>shifted orders processed</v>
      </c>
      <c r="F213" t="s">
        <v>11203</v>
      </c>
      <c r="G213" t="s">
        <v>16</v>
      </c>
      <c r="H213" s="6">
        <v>44008.171076388891</v>
      </c>
      <c r="I213" s="6" t="s">
        <v>13960</v>
      </c>
      <c r="J213" t="s">
        <v>13961</v>
      </c>
      <c r="K213">
        <v>17274250</v>
      </c>
      <c r="L213">
        <v>223953</v>
      </c>
      <c r="N213">
        <v>53160001</v>
      </c>
      <c r="O213" t="s">
        <v>1895</v>
      </c>
      <c r="P213" t="s">
        <v>119</v>
      </c>
      <c r="Q213">
        <v>1</v>
      </c>
      <c r="R213" t="s">
        <v>13962</v>
      </c>
      <c r="S213" t="s">
        <v>37</v>
      </c>
      <c r="T213">
        <v>1</v>
      </c>
      <c r="U213" s="6">
        <v>44007.493819444448</v>
      </c>
      <c r="V213" t="s">
        <v>33</v>
      </c>
    </row>
    <row r="214" spans="1:22" x14ac:dyDescent="0.3">
      <c r="A214" t="str">
        <f>VLOOKUP(B214,Table2[],3,FALSE)</f>
        <v>Digital</v>
      </c>
      <c r="B214" t="str">
        <f>IF(ISNUMBER(FIND("QVC",R214)),"QVC",IFERROR(VLOOKUP(LEFT(I214,2),Table1[#All],2,FALSE),IF(OR(LEN(I214)=7,LEFT(I214,3)="SH1",LEFT(I214,2)="Vp",LEFT(I214,2)="GP"),"PMD.com",IF(LEN(I214)=15,"QVC","need manual check"))))</f>
        <v>PMD.com</v>
      </c>
      <c r="C214">
        <f t="shared" si="10"/>
        <v>5342</v>
      </c>
      <c r="D214">
        <f t="shared" si="11"/>
        <v>1</v>
      </c>
      <c r="E214" s="8" t="str">
        <f t="shared" ca="1" si="9"/>
        <v>shifted orders processed</v>
      </c>
      <c r="F214" t="s">
        <v>11203</v>
      </c>
      <c r="G214" t="s">
        <v>16</v>
      </c>
      <c r="H214" s="6">
        <v>44008.171076388891</v>
      </c>
      <c r="I214" s="6" t="s">
        <v>13963</v>
      </c>
      <c r="J214" t="s">
        <v>13964</v>
      </c>
      <c r="K214">
        <v>17274251</v>
      </c>
      <c r="L214">
        <v>223954</v>
      </c>
      <c r="N214">
        <v>5342</v>
      </c>
      <c r="O214" t="s">
        <v>1885</v>
      </c>
      <c r="P214" t="s">
        <v>149</v>
      </c>
      <c r="Q214">
        <v>1</v>
      </c>
      <c r="R214" t="s">
        <v>13965</v>
      </c>
      <c r="S214" t="s">
        <v>37</v>
      </c>
      <c r="T214">
        <v>1</v>
      </c>
      <c r="U214" s="6">
        <v>44007.493784722225</v>
      </c>
      <c r="V214" t="s">
        <v>33</v>
      </c>
    </row>
    <row r="215" spans="1:22" x14ac:dyDescent="0.3">
      <c r="A215" t="str">
        <f>VLOOKUP(B215,Table2[],3,FALSE)</f>
        <v>Digital</v>
      </c>
      <c r="B215" t="str">
        <f>IF(ISNUMBER(FIND("QVC",R215)),"QVC",IFERROR(VLOOKUP(LEFT(I215,2),Table1[#All],2,FALSE),IF(OR(LEN(I215)=7,LEFT(I215,3)="SH1",LEFT(I215,2)="Vp",LEFT(I215,2)="GP"),"PMD.com",IF(LEN(I215)=15,"QVC","need manual check"))))</f>
        <v>PMD.com</v>
      </c>
      <c r="C215">
        <f t="shared" si="10"/>
        <v>535501</v>
      </c>
      <c r="D215">
        <f t="shared" si="11"/>
        <v>1</v>
      </c>
      <c r="E215" s="8" t="str">
        <f t="shared" ca="1" si="9"/>
        <v>shifted orders processed</v>
      </c>
      <c r="F215" t="s">
        <v>11203</v>
      </c>
      <c r="G215" t="s">
        <v>16</v>
      </c>
      <c r="H215" s="6">
        <v>44008.171076388891</v>
      </c>
      <c r="I215" s="6" t="s">
        <v>13963</v>
      </c>
      <c r="J215" t="s">
        <v>13964</v>
      </c>
      <c r="K215">
        <v>17274251</v>
      </c>
      <c r="L215">
        <v>223954</v>
      </c>
      <c r="N215">
        <v>535501</v>
      </c>
      <c r="O215" t="s">
        <v>158</v>
      </c>
      <c r="P215" t="s">
        <v>159</v>
      </c>
      <c r="Q215">
        <v>1</v>
      </c>
      <c r="R215" t="s">
        <v>13965</v>
      </c>
      <c r="S215" t="s">
        <v>37</v>
      </c>
      <c r="T215">
        <v>1</v>
      </c>
      <c r="U215" s="6">
        <v>44007.493784722225</v>
      </c>
      <c r="V215" t="s">
        <v>33</v>
      </c>
    </row>
    <row r="216" spans="1:22" x14ac:dyDescent="0.3">
      <c r="A216" t="str">
        <f>VLOOKUP(B216,Table2[],3,FALSE)</f>
        <v>Digital</v>
      </c>
      <c r="B216" t="str">
        <f>IF(ISNUMBER(FIND("QVC",R216)),"QVC",IFERROR(VLOOKUP(LEFT(I216,2),Table1[#All],2,FALSE),IF(OR(LEN(I216)=7,LEFT(I216,3)="SH1",LEFT(I216,2)="Vp",LEFT(I216,2)="GP"),"PMD.com",IF(LEN(I216)=15,"QVC","need manual check"))))</f>
        <v>PMD.com</v>
      </c>
      <c r="C216">
        <f t="shared" si="10"/>
        <v>53200001</v>
      </c>
      <c r="D216">
        <f t="shared" si="11"/>
        <v>1</v>
      </c>
      <c r="E216" s="8" t="str">
        <f t="shared" ca="1" si="9"/>
        <v>shifted orders processed</v>
      </c>
      <c r="F216" t="s">
        <v>11203</v>
      </c>
      <c r="G216" t="s">
        <v>16</v>
      </c>
      <c r="H216" s="6">
        <v>44008.171087962961</v>
      </c>
      <c r="I216" s="6" t="s">
        <v>13966</v>
      </c>
      <c r="J216" t="s">
        <v>13967</v>
      </c>
      <c r="K216">
        <v>17274252</v>
      </c>
      <c r="L216">
        <v>223956</v>
      </c>
      <c r="N216">
        <v>53200001</v>
      </c>
      <c r="O216" t="s">
        <v>973</v>
      </c>
      <c r="P216" t="s">
        <v>50</v>
      </c>
      <c r="Q216">
        <v>1</v>
      </c>
      <c r="R216" t="s">
        <v>13968</v>
      </c>
      <c r="S216" t="s">
        <v>37</v>
      </c>
      <c r="T216">
        <v>1</v>
      </c>
      <c r="U216" s="6">
        <v>44007.493726851855</v>
      </c>
      <c r="V216" t="s">
        <v>33</v>
      </c>
    </row>
    <row r="217" spans="1:22" x14ac:dyDescent="0.3">
      <c r="A217" t="str">
        <f>VLOOKUP(B217,Table2[],3,FALSE)</f>
        <v>Digital</v>
      </c>
      <c r="B217" t="str">
        <f>IF(ISNUMBER(FIND("QVC",R217)),"QVC",IFERROR(VLOOKUP(LEFT(I217,2),Table1[#All],2,FALSE),IF(OR(LEN(I217)=7,LEFT(I217,3)="SH1",LEFT(I217,2)="Vp",LEFT(I217,2)="GP"),"PMD.com",IF(LEN(I217)=15,"QVC","need manual check"))))</f>
        <v>PMD.com</v>
      </c>
      <c r="C217">
        <f t="shared" si="10"/>
        <v>5341</v>
      </c>
      <c r="D217">
        <f t="shared" si="11"/>
        <v>1</v>
      </c>
      <c r="E217" s="8" t="str">
        <f t="shared" ca="1" si="9"/>
        <v>shifted orders processed</v>
      </c>
      <c r="F217" t="s">
        <v>11203</v>
      </c>
      <c r="G217" t="s">
        <v>16</v>
      </c>
      <c r="H217" s="6">
        <v>44008.171087962961</v>
      </c>
      <c r="I217" s="6" t="s">
        <v>13966</v>
      </c>
      <c r="J217" t="s">
        <v>13967</v>
      </c>
      <c r="K217">
        <v>17274252</v>
      </c>
      <c r="L217">
        <v>223956</v>
      </c>
      <c r="N217">
        <v>5341</v>
      </c>
      <c r="O217" t="s">
        <v>831</v>
      </c>
      <c r="P217" t="s">
        <v>82</v>
      </c>
      <c r="Q217">
        <v>1</v>
      </c>
      <c r="R217" t="s">
        <v>13968</v>
      </c>
      <c r="S217" t="s">
        <v>37</v>
      </c>
      <c r="T217">
        <v>1</v>
      </c>
      <c r="U217" s="6">
        <v>44007.493726851855</v>
      </c>
      <c r="V217" t="s">
        <v>33</v>
      </c>
    </row>
    <row r="218" spans="1:22" x14ac:dyDescent="0.3">
      <c r="A218" t="str">
        <f>VLOOKUP(B218,Table2[],3,FALSE)</f>
        <v>Digital</v>
      </c>
      <c r="B218" t="str">
        <f>IF(ISNUMBER(FIND("QVC",R218)),"QVC",IFERROR(VLOOKUP(LEFT(I218,2),Table1[#All],2,FALSE),IF(OR(LEN(I218)=7,LEFT(I218,3)="SH1",LEFT(I218,2)="Vp",LEFT(I218,2)="GP"),"PMD.com",IF(LEN(I218)=15,"QVC","need manual check"))))</f>
        <v>PMD.com</v>
      </c>
      <c r="C218">
        <f t="shared" si="10"/>
        <v>51070001</v>
      </c>
      <c r="D218">
        <f t="shared" si="11"/>
        <v>1</v>
      </c>
      <c r="E218" s="8" t="str">
        <f t="shared" ca="1" si="9"/>
        <v>shifted orders processed</v>
      </c>
      <c r="F218" t="s">
        <v>11203</v>
      </c>
      <c r="G218" t="s">
        <v>16</v>
      </c>
      <c r="H218" s="6">
        <v>44008.171087962961</v>
      </c>
      <c r="I218" s="6" t="s">
        <v>13966</v>
      </c>
      <c r="J218" t="s">
        <v>13967</v>
      </c>
      <c r="K218">
        <v>17274252</v>
      </c>
      <c r="L218">
        <v>223956</v>
      </c>
      <c r="N218">
        <v>51070001</v>
      </c>
      <c r="O218" t="s">
        <v>1886</v>
      </c>
      <c r="P218" t="s">
        <v>45</v>
      </c>
      <c r="Q218">
        <v>1</v>
      </c>
      <c r="R218" t="s">
        <v>13968</v>
      </c>
      <c r="S218" t="s">
        <v>37</v>
      </c>
      <c r="T218">
        <v>1</v>
      </c>
      <c r="U218" s="6">
        <v>44007.493726851855</v>
      </c>
      <c r="V218" t="s">
        <v>33</v>
      </c>
    </row>
    <row r="219" spans="1:22" x14ac:dyDescent="0.3">
      <c r="A219" t="str">
        <f>VLOOKUP(B219,Table2[],3,FALSE)</f>
        <v>Digital</v>
      </c>
      <c r="B219" t="str">
        <f>IF(ISNUMBER(FIND("QVC",R219)),"QVC",IFERROR(VLOOKUP(LEFT(I219,2),Table1[#All],2,FALSE),IF(OR(LEN(I219)=7,LEFT(I219,3)="SH1",LEFT(I219,2)="Vp",LEFT(I219,2)="GP"),"PMD.com",IF(LEN(I219)=15,"QVC","need manual check"))))</f>
        <v>PMD.com</v>
      </c>
      <c r="C219">
        <f t="shared" si="10"/>
        <v>5342</v>
      </c>
      <c r="D219">
        <f t="shared" si="11"/>
        <v>1</v>
      </c>
      <c r="E219" s="8" t="str">
        <f t="shared" ca="1" si="9"/>
        <v>shifted orders processed</v>
      </c>
      <c r="F219" t="s">
        <v>11203</v>
      </c>
      <c r="G219" t="s">
        <v>16</v>
      </c>
      <c r="H219" s="6">
        <v>44008.171087962961</v>
      </c>
      <c r="I219" s="6" t="s">
        <v>13969</v>
      </c>
      <c r="J219" t="s">
        <v>13970</v>
      </c>
      <c r="K219">
        <v>17274253</v>
      </c>
      <c r="L219">
        <v>223957</v>
      </c>
      <c r="N219">
        <v>5342</v>
      </c>
      <c r="O219" t="s">
        <v>1885</v>
      </c>
      <c r="P219" t="s">
        <v>149</v>
      </c>
      <c r="Q219">
        <v>1</v>
      </c>
      <c r="R219" t="s">
        <v>13971</v>
      </c>
      <c r="S219" t="s">
        <v>37</v>
      </c>
      <c r="T219">
        <v>1</v>
      </c>
      <c r="U219" s="6">
        <v>44007.493692129632</v>
      </c>
      <c r="V219" t="s">
        <v>33</v>
      </c>
    </row>
    <row r="220" spans="1:22" x14ac:dyDescent="0.3">
      <c r="A220" t="str">
        <f>VLOOKUP(B220,Table2[],3,FALSE)</f>
        <v>Digital</v>
      </c>
      <c r="B220" t="str">
        <f>IF(ISNUMBER(FIND("QVC",R220)),"QVC",IFERROR(VLOOKUP(LEFT(I220,2),Table1[#All],2,FALSE),IF(OR(LEN(I220)=7,LEFT(I220,3)="SH1",LEFT(I220,2)="Vp",LEFT(I220,2)="GP"),"PMD.com",IF(LEN(I220)=15,"QVC","need manual check"))))</f>
        <v>PMD.com</v>
      </c>
      <c r="C220">
        <f t="shared" si="10"/>
        <v>52430001</v>
      </c>
      <c r="D220">
        <f t="shared" si="11"/>
        <v>1</v>
      </c>
      <c r="E220" s="8" t="str">
        <f t="shared" ca="1" si="9"/>
        <v>shifted orders processed</v>
      </c>
      <c r="F220" t="s">
        <v>11203</v>
      </c>
      <c r="G220" t="s">
        <v>16</v>
      </c>
      <c r="H220" s="6">
        <v>44008.198240740741</v>
      </c>
      <c r="I220" s="6" t="s">
        <v>13972</v>
      </c>
      <c r="J220" t="s">
        <v>13973</v>
      </c>
      <c r="K220">
        <v>17276767</v>
      </c>
      <c r="L220">
        <v>225534</v>
      </c>
      <c r="N220">
        <v>52430001</v>
      </c>
      <c r="O220" t="s">
        <v>927</v>
      </c>
      <c r="P220" t="s">
        <v>75</v>
      </c>
      <c r="Q220">
        <v>1</v>
      </c>
      <c r="R220" t="s">
        <v>13974</v>
      </c>
      <c r="S220" t="s">
        <v>37</v>
      </c>
      <c r="T220">
        <v>1</v>
      </c>
      <c r="U220" s="6">
        <v>44007.544571759259</v>
      </c>
      <c r="V220" t="s">
        <v>33</v>
      </c>
    </row>
    <row r="221" spans="1:22" x14ac:dyDescent="0.3">
      <c r="A221" t="str">
        <f>VLOOKUP(B221,Table2[],3,FALSE)</f>
        <v>Digital</v>
      </c>
      <c r="B221" t="str">
        <f>IF(ISNUMBER(FIND("QVC",R221)),"QVC",IFERROR(VLOOKUP(LEFT(I221,2),Table1[#All],2,FALSE),IF(OR(LEN(I221)=7,LEFT(I221,3)="SH1",LEFT(I221,2)="Vp",LEFT(I221,2)="GP"),"PMD.com",IF(LEN(I221)=15,"QVC","need manual check"))))</f>
        <v>PMD.com</v>
      </c>
      <c r="C221">
        <f t="shared" si="10"/>
        <v>52480001</v>
      </c>
      <c r="D221">
        <f t="shared" si="11"/>
        <v>1</v>
      </c>
      <c r="E221" s="8" t="str">
        <f t="shared" ca="1" si="9"/>
        <v>shifted orders processed</v>
      </c>
      <c r="F221" t="s">
        <v>11203</v>
      </c>
      <c r="G221" t="s">
        <v>16</v>
      </c>
      <c r="H221" s="6">
        <v>44008.198240740741</v>
      </c>
      <c r="I221" s="6" t="s">
        <v>13972</v>
      </c>
      <c r="J221" t="s">
        <v>13973</v>
      </c>
      <c r="K221">
        <v>17276767</v>
      </c>
      <c r="L221">
        <v>225534</v>
      </c>
      <c r="N221">
        <v>52480001</v>
      </c>
      <c r="O221" t="s">
        <v>125</v>
      </c>
      <c r="P221" t="s">
        <v>126</v>
      </c>
      <c r="Q221">
        <v>1</v>
      </c>
      <c r="R221" t="s">
        <v>13974</v>
      </c>
      <c r="S221" t="s">
        <v>37</v>
      </c>
      <c r="T221">
        <v>1</v>
      </c>
      <c r="U221" s="6">
        <v>44007.544571759259</v>
      </c>
      <c r="V221" t="s">
        <v>33</v>
      </c>
    </row>
    <row r="222" spans="1:22" x14ac:dyDescent="0.3">
      <c r="A222" t="str">
        <f>VLOOKUP(B222,Table2[],3,FALSE)</f>
        <v>Digital</v>
      </c>
      <c r="B222" t="str">
        <f>IF(ISNUMBER(FIND("QVC",R222)),"QVC",IFERROR(VLOOKUP(LEFT(I222,2),Table1[#All],2,FALSE),IF(OR(LEN(I222)=7,LEFT(I222,3)="SH1",LEFT(I222,2)="Vp",LEFT(I222,2)="GP"),"PMD.com",IF(LEN(I222)=15,"QVC","need manual check"))))</f>
        <v>PMD.com</v>
      </c>
      <c r="C222">
        <f t="shared" si="10"/>
        <v>52430001</v>
      </c>
      <c r="D222">
        <f t="shared" si="11"/>
        <v>1</v>
      </c>
      <c r="E222" s="8" t="str">
        <f t="shared" ca="1" si="9"/>
        <v>shifted orders processed</v>
      </c>
      <c r="F222" t="s">
        <v>11203</v>
      </c>
      <c r="G222" t="s">
        <v>16</v>
      </c>
      <c r="H222" s="6">
        <v>44008.209872685184</v>
      </c>
      <c r="I222" s="6" t="s">
        <v>13975</v>
      </c>
      <c r="J222" t="s">
        <v>13976</v>
      </c>
      <c r="K222">
        <v>17277558</v>
      </c>
      <c r="L222">
        <v>226325</v>
      </c>
      <c r="N222">
        <v>52430001</v>
      </c>
      <c r="O222" t="s">
        <v>927</v>
      </c>
      <c r="P222" t="s">
        <v>75</v>
      </c>
      <c r="Q222">
        <v>1</v>
      </c>
      <c r="R222" t="s">
        <v>13977</v>
      </c>
      <c r="S222" t="s">
        <v>37</v>
      </c>
      <c r="T222">
        <v>1</v>
      </c>
      <c r="U222" s="6">
        <v>44007.573750000003</v>
      </c>
      <c r="V222" t="s">
        <v>33</v>
      </c>
    </row>
    <row r="223" spans="1:22" x14ac:dyDescent="0.3">
      <c r="A223" t="str">
        <f>VLOOKUP(B223,Table2[],3,FALSE)</f>
        <v>Digital</v>
      </c>
      <c r="B223" t="str">
        <f>IF(ISNUMBER(FIND("QVC",R223)),"QVC",IFERROR(VLOOKUP(LEFT(I223,2),Table1[#All],2,FALSE),IF(OR(LEN(I223)=7,LEFT(I223,3)="SH1",LEFT(I223,2)="Vp",LEFT(I223,2)="GP"),"PMD.com",IF(LEN(I223)=15,"QVC","need manual check"))))</f>
        <v>PMD.com</v>
      </c>
      <c r="C223">
        <f t="shared" si="10"/>
        <v>5341</v>
      </c>
      <c r="D223">
        <f t="shared" si="11"/>
        <v>1</v>
      </c>
      <c r="E223" s="8" t="str">
        <f t="shared" ca="1" si="9"/>
        <v>shifted orders processed</v>
      </c>
      <c r="F223" t="s">
        <v>11203</v>
      </c>
      <c r="G223" t="s">
        <v>16</v>
      </c>
      <c r="H223" s="6">
        <v>44008.209872685184</v>
      </c>
      <c r="I223" s="6" t="s">
        <v>13975</v>
      </c>
      <c r="J223" t="s">
        <v>13976</v>
      </c>
      <c r="K223">
        <v>17277558</v>
      </c>
      <c r="L223">
        <v>226325</v>
      </c>
      <c r="N223">
        <v>5341</v>
      </c>
      <c r="O223" t="s">
        <v>831</v>
      </c>
      <c r="P223" t="s">
        <v>82</v>
      </c>
      <c r="Q223">
        <v>1</v>
      </c>
      <c r="R223" t="s">
        <v>13977</v>
      </c>
      <c r="S223" t="s">
        <v>37</v>
      </c>
      <c r="T223">
        <v>1</v>
      </c>
      <c r="U223" s="6">
        <v>44007.573750000003</v>
      </c>
      <c r="V223" t="s">
        <v>33</v>
      </c>
    </row>
    <row r="224" spans="1:22" x14ac:dyDescent="0.3">
      <c r="A224" t="str">
        <f>VLOOKUP(B224,Table2[],3,FALSE)</f>
        <v>Digital</v>
      </c>
      <c r="B224" t="str">
        <f>IF(ISNUMBER(FIND("QVC",R224)),"QVC",IFERROR(VLOOKUP(LEFT(I224,2),Table1[#All],2,FALSE),IF(OR(LEN(I224)=7,LEFT(I224,3)="SH1",LEFT(I224,2)="Vp",LEFT(I224,2)="GP"),"PMD.com",IF(LEN(I224)=15,"QVC","need manual check"))))</f>
        <v>PMD.com</v>
      </c>
      <c r="C224">
        <f t="shared" si="10"/>
        <v>51090001</v>
      </c>
      <c r="D224">
        <f t="shared" si="11"/>
        <v>1</v>
      </c>
      <c r="E224" s="8" t="str">
        <f t="shared" ca="1" si="9"/>
        <v>shifted orders processed</v>
      </c>
      <c r="F224" t="s">
        <v>11203</v>
      </c>
      <c r="G224" t="s">
        <v>16</v>
      </c>
      <c r="H224" s="6">
        <v>44008.209872685184</v>
      </c>
      <c r="I224" s="6" t="s">
        <v>13975</v>
      </c>
      <c r="J224" t="s">
        <v>13976</v>
      </c>
      <c r="K224">
        <v>17277558</v>
      </c>
      <c r="L224">
        <v>226325</v>
      </c>
      <c r="N224">
        <v>51090001</v>
      </c>
      <c r="O224" t="s">
        <v>1986</v>
      </c>
      <c r="P224" t="s">
        <v>60</v>
      </c>
      <c r="Q224">
        <v>1</v>
      </c>
      <c r="R224" t="s">
        <v>13977</v>
      </c>
      <c r="S224" t="s">
        <v>37</v>
      </c>
      <c r="T224">
        <v>1</v>
      </c>
      <c r="U224" s="6">
        <v>44007.573750000003</v>
      </c>
      <c r="V224" t="s">
        <v>33</v>
      </c>
    </row>
    <row r="225" spans="1:22" x14ac:dyDescent="0.3">
      <c r="A225" t="str">
        <f>VLOOKUP(B225,Table2[],3,FALSE)</f>
        <v>Digital</v>
      </c>
      <c r="B225" t="str">
        <f>IF(ISNUMBER(FIND("QVC",R225)),"QVC",IFERROR(VLOOKUP(LEFT(I225,2),Table1[#All],2,FALSE),IF(OR(LEN(I225)=7,LEFT(I225,3)="SH1",LEFT(I225,2)="Vp",LEFT(I225,2)="GP"),"PMD.com",IF(LEN(I225)=15,"QVC","need manual check"))))</f>
        <v>PMD.com</v>
      </c>
      <c r="C225">
        <f t="shared" si="10"/>
        <v>51070001</v>
      </c>
      <c r="D225">
        <f t="shared" si="11"/>
        <v>1</v>
      </c>
      <c r="E225" s="8" t="str">
        <f t="shared" ca="1" si="9"/>
        <v>shifted orders processed</v>
      </c>
      <c r="F225" t="s">
        <v>11203</v>
      </c>
      <c r="G225" t="s">
        <v>16</v>
      </c>
      <c r="H225" s="6">
        <v>44008.238425925927</v>
      </c>
      <c r="I225" s="6" t="s">
        <v>13978</v>
      </c>
      <c r="J225" t="s">
        <v>13979</v>
      </c>
      <c r="K225">
        <v>17282076</v>
      </c>
      <c r="L225">
        <v>228274</v>
      </c>
      <c r="N225">
        <v>51070001</v>
      </c>
      <c r="O225" t="s">
        <v>1886</v>
      </c>
      <c r="P225" t="s">
        <v>45</v>
      </c>
      <c r="Q225">
        <v>1</v>
      </c>
      <c r="R225" t="s">
        <v>13980</v>
      </c>
      <c r="S225" t="s">
        <v>37</v>
      </c>
      <c r="T225">
        <v>1</v>
      </c>
      <c r="U225" s="6">
        <v>44007.795393518521</v>
      </c>
      <c r="V225" t="s">
        <v>33</v>
      </c>
    </row>
    <row r="226" spans="1:22" x14ac:dyDescent="0.3">
      <c r="A226" t="str">
        <f>VLOOKUP(B226,Table2[],3,FALSE)</f>
        <v>Digital</v>
      </c>
      <c r="B226" t="str">
        <f>IF(ISNUMBER(FIND("QVC",R226)),"QVC",IFERROR(VLOOKUP(LEFT(I226,2),Table1[#All],2,FALSE),IF(OR(LEN(I226)=7,LEFT(I226,3)="SH1",LEFT(I226,2)="Vp",LEFT(I226,2)="GP"),"PMD.com",IF(LEN(I226)=15,"QVC","need manual check"))))</f>
        <v>PMD.com</v>
      </c>
      <c r="C226">
        <f t="shared" si="10"/>
        <v>52460001</v>
      </c>
      <c r="D226">
        <f t="shared" si="11"/>
        <v>1</v>
      </c>
      <c r="E226" s="8" t="str">
        <f t="shared" ca="1" si="9"/>
        <v>shifted orders processed</v>
      </c>
      <c r="F226" t="s">
        <v>11203</v>
      </c>
      <c r="G226" t="s">
        <v>16</v>
      </c>
      <c r="H226" s="6">
        <v>44008.238425925927</v>
      </c>
      <c r="I226" s="6" t="s">
        <v>13978</v>
      </c>
      <c r="J226" t="s">
        <v>13979</v>
      </c>
      <c r="K226">
        <v>17282076</v>
      </c>
      <c r="L226">
        <v>228274</v>
      </c>
      <c r="N226">
        <v>52460001</v>
      </c>
      <c r="O226" t="s">
        <v>972</v>
      </c>
      <c r="P226" t="s">
        <v>76</v>
      </c>
      <c r="Q226">
        <v>1</v>
      </c>
      <c r="R226" t="s">
        <v>13980</v>
      </c>
      <c r="S226" t="s">
        <v>37</v>
      </c>
      <c r="T226">
        <v>1</v>
      </c>
      <c r="U226" s="6">
        <v>44007.795393518521</v>
      </c>
      <c r="V226" t="s">
        <v>33</v>
      </c>
    </row>
    <row r="227" spans="1:22" x14ac:dyDescent="0.3">
      <c r="A227" t="str">
        <f>VLOOKUP(B227,Table2[],3,FALSE)</f>
        <v>Digital</v>
      </c>
      <c r="B227" t="str">
        <f>IF(ISNUMBER(FIND("QVC",R227)),"QVC",IFERROR(VLOOKUP(LEFT(I227,2),Table1[#All],2,FALSE),IF(OR(LEN(I227)=7,LEFT(I227,3)="SH1",LEFT(I227,2)="Vp",LEFT(I227,2)="GP"),"PMD.com",IF(LEN(I227)=15,"QVC","need manual check"))))</f>
        <v>PMD.com</v>
      </c>
      <c r="C227">
        <f t="shared" si="10"/>
        <v>52240001</v>
      </c>
      <c r="D227">
        <f t="shared" si="11"/>
        <v>1</v>
      </c>
      <c r="E227" s="8" t="str">
        <f t="shared" ca="1" si="9"/>
        <v>shifted orders processed</v>
      </c>
      <c r="F227" t="s">
        <v>11203</v>
      </c>
      <c r="G227" t="s">
        <v>16</v>
      </c>
      <c r="H227" s="6">
        <v>44008.254745370374</v>
      </c>
      <c r="I227" s="6" t="s">
        <v>13981</v>
      </c>
      <c r="J227" t="s">
        <v>13982</v>
      </c>
      <c r="K227">
        <v>17283560</v>
      </c>
      <c r="L227">
        <v>229330</v>
      </c>
      <c r="N227">
        <v>52240001</v>
      </c>
      <c r="O227" t="s">
        <v>107</v>
      </c>
      <c r="P227" t="s">
        <v>108</v>
      </c>
      <c r="Q227">
        <v>1</v>
      </c>
      <c r="R227" t="s">
        <v>13983</v>
      </c>
      <c r="S227" t="s">
        <v>37</v>
      </c>
      <c r="T227">
        <v>1</v>
      </c>
      <c r="U227" s="6">
        <v>44008.023518518516</v>
      </c>
      <c r="V227" t="s">
        <v>33</v>
      </c>
    </row>
    <row r="228" spans="1:22" x14ac:dyDescent="0.3">
      <c r="A228" t="str">
        <f>VLOOKUP(B228,Table2[],3,FALSE)</f>
        <v>International</v>
      </c>
      <c r="B228" t="str">
        <f>IF(ISNUMBER(FIND("QVC",R228)),"QVC",IFERROR(VLOOKUP(LEFT(I228,2),Table1[#All],2,FALSE),IF(OR(LEN(I228)=7,LEFT(I228,3)="SH1",LEFT(I228,2)="Vp",LEFT(I228,2)="GP"),"PMD.com",IF(LEN(I228)=15,"QVC","need manual check"))))</f>
        <v>APAC+LA</v>
      </c>
      <c r="C228">
        <f t="shared" si="10"/>
        <v>58040001</v>
      </c>
      <c r="D228">
        <f t="shared" si="11"/>
        <v>24</v>
      </c>
      <c r="E228" s="8" t="str">
        <f t="shared" ca="1" si="9"/>
        <v>shifted orders processed</v>
      </c>
      <c r="F228" t="s">
        <v>11203</v>
      </c>
      <c r="G228" t="s">
        <v>16</v>
      </c>
      <c r="H228" s="6">
        <v>44008.494525462964</v>
      </c>
      <c r="I228" s="6" t="s">
        <v>13984</v>
      </c>
      <c r="J228" t="s">
        <v>109</v>
      </c>
      <c r="K228">
        <v>17273053</v>
      </c>
      <c r="L228">
        <v>229487</v>
      </c>
      <c r="M228" t="s">
        <v>13985</v>
      </c>
      <c r="N228">
        <v>58040001</v>
      </c>
      <c r="O228" t="s">
        <v>54</v>
      </c>
      <c r="P228" t="s">
        <v>55</v>
      </c>
      <c r="Q228">
        <v>24</v>
      </c>
      <c r="R228" t="s">
        <v>13921</v>
      </c>
      <c r="S228" t="s">
        <v>18</v>
      </c>
      <c r="T228">
        <v>24</v>
      </c>
      <c r="U228" s="6">
        <v>44008.425694444442</v>
      </c>
    </row>
    <row r="229" spans="1:22" x14ac:dyDescent="0.3">
      <c r="A229" t="str">
        <f>VLOOKUP(B229,Table2[],3,FALSE)</f>
        <v>International</v>
      </c>
      <c r="B229" t="str">
        <f>IF(ISNUMBER(FIND("QVC",R229)),"QVC",IFERROR(VLOOKUP(LEFT(I229,2),Table1[#All],2,FALSE),IF(OR(LEN(I229)=7,LEFT(I229,3)="SH1",LEFT(I229,2)="Vp",LEFT(I229,2)="GP"),"PMD.com",IF(LEN(I229)=15,"QVC","need manual check"))))</f>
        <v>APAC+LA</v>
      </c>
      <c r="C229">
        <f t="shared" si="10"/>
        <v>53166001</v>
      </c>
      <c r="D229">
        <f t="shared" si="11"/>
        <v>24</v>
      </c>
      <c r="E229" s="8" t="str">
        <f t="shared" ca="1" si="9"/>
        <v>shifted orders processed</v>
      </c>
      <c r="F229" t="s">
        <v>11203</v>
      </c>
      <c r="G229" t="s">
        <v>16</v>
      </c>
      <c r="H229" s="6">
        <v>44008.494525462964</v>
      </c>
      <c r="I229" s="6" t="s">
        <v>13984</v>
      </c>
      <c r="J229" t="s">
        <v>109</v>
      </c>
      <c r="K229">
        <v>17273053</v>
      </c>
      <c r="L229">
        <v>229487</v>
      </c>
      <c r="M229" t="s">
        <v>13985</v>
      </c>
      <c r="N229">
        <v>53166001</v>
      </c>
      <c r="O229" t="s">
        <v>1762</v>
      </c>
      <c r="P229" t="s">
        <v>1763</v>
      </c>
      <c r="Q229">
        <v>24</v>
      </c>
      <c r="R229" t="s">
        <v>13921</v>
      </c>
      <c r="S229" t="s">
        <v>18</v>
      </c>
      <c r="T229">
        <v>24</v>
      </c>
      <c r="U229" s="6">
        <v>44008.425694444442</v>
      </c>
    </row>
    <row r="230" spans="1:22" x14ac:dyDescent="0.3">
      <c r="A230" t="str">
        <f>VLOOKUP(B230,Table2[],3,FALSE)</f>
        <v>International</v>
      </c>
      <c r="B230" t="str">
        <f>IF(ISNUMBER(FIND("QVC",R230)),"QVC",IFERROR(VLOOKUP(LEFT(I230,2),Table1[#All],2,FALSE),IF(OR(LEN(I230)=7,LEFT(I230,3)="SH1",LEFT(I230,2)="Vp",LEFT(I230,2)="GP"),"PMD.com",IF(LEN(I230)=15,"QVC","need manual check"))))</f>
        <v>APAC+LA</v>
      </c>
      <c r="C230">
        <f t="shared" si="10"/>
        <v>51090001</v>
      </c>
      <c r="D230">
        <f t="shared" si="11"/>
        <v>78</v>
      </c>
      <c r="E230" s="8" t="str">
        <f t="shared" ca="1" si="9"/>
        <v>shifted orders processed</v>
      </c>
      <c r="F230" t="s">
        <v>11203</v>
      </c>
      <c r="G230" t="s">
        <v>16</v>
      </c>
      <c r="H230" s="6">
        <v>44008.494525462964</v>
      </c>
      <c r="I230" s="6" t="s">
        <v>13984</v>
      </c>
      <c r="J230" t="s">
        <v>109</v>
      </c>
      <c r="K230">
        <v>17273053</v>
      </c>
      <c r="L230">
        <v>229487</v>
      </c>
      <c r="M230" t="s">
        <v>13985</v>
      </c>
      <c r="N230">
        <v>51090001</v>
      </c>
      <c r="O230" t="s">
        <v>1986</v>
      </c>
      <c r="P230" t="s">
        <v>60</v>
      </c>
      <c r="Q230">
        <v>78</v>
      </c>
      <c r="R230" t="s">
        <v>13921</v>
      </c>
      <c r="S230" t="s">
        <v>18</v>
      </c>
      <c r="T230">
        <v>78</v>
      </c>
      <c r="U230" s="6">
        <v>44008.425694444442</v>
      </c>
    </row>
    <row r="231" spans="1:22" x14ac:dyDescent="0.3">
      <c r="A231" t="str">
        <f>VLOOKUP(B231,Table2[],3,FALSE)</f>
        <v>International</v>
      </c>
      <c r="B231" t="str">
        <f>IF(ISNUMBER(FIND("QVC",R231)),"QVC",IFERROR(VLOOKUP(LEFT(I231,2),Table1[#All],2,FALSE),IF(OR(LEN(I231)=7,LEFT(I231,3)="SH1",LEFT(I231,2)="Vp",LEFT(I231,2)="GP"),"PMD.com",IF(LEN(I231)=15,"QVC","need manual check"))))</f>
        <v>APAC+LA</v>
      </c>
      <c r="C231">
        <f t="shared" si="10"/>
        <v>5342</v>
      </c>
      <c r="D231">
        <f t="shared" si="11"/>
        <v>24</v>
      </c>
      <c r="E231" s="8" t="str">
        <f t="shared" ca="1" si="9"/>
        <v>shifted orders processed</v>
      </c>
      <c r="F231" t="s">
        <v>11203</v>
      </c>
      <c r="G231" t="s">
        <v>16</v>
      </c>
      <c r="H231" s="6">
        <v>44008.494525462964</v>
      </c>
      <c r="I231" s="6" t="s">
        <v>13984</v>
      </c>
      <c r="J231" t="s">
        <v>109</v>
      </c>
      <c r="K231">
        <v>17273053</v>
      </c>
      <c r="L231">
        <v>229487</v>
      </c>
      <c r="M231" t="s">
        <v>13985</v>
      </c>
      <c r="N231">
        <v>5342</v>
      </c>
      <c r="O231" t="s">
        <v>1746</v>
      </c>
      <c r="P231" t="s">
        <v>149</v>
      </c>
      <c r="Q231">
        <v>24</v>
      </c>
      <c r="R231" t="s">
        <v>13921</v>
      </c>
      <c r="S231" t="s">
        <v>18</v>
      </c>
      <c r="T231">
        <v>24</v>
      </c>
      <c r="U231" s="6">
        <v>44008.425694444442</v>
      </c>
    </row>
    <row r="232" spans="1:22" x14ac:dyDescent="0.3">
      <c r="A232" t="str">
        <f>VLOOKUP(B232,Table2[],3,FALSE)</f>
        <v>Retail</v>
      </c>
      <c r="B232" t="str">
        <f>IF(ISNUMBER(FIND("QVC",R232)),"QVC",IFERROR(VLOOKUP(LEFT(I232,2),Table1[#All],2,FALSE),IF(OR(LEN(I232)=7,LEFT(I232,3)="SH1",LEFT(I232,2)="Vp",LEFT(I232,2)="GP"),"PMD.com",IF(LEN(I232)=15,"QVC","need manual check"))))</f>
        <v>Retail Accounts</v>
      </c>
      <c r="C232">
        <f t="shared" si="10"/>
        <v>53500001</v>
      </c>
      <c r="D232">
        <f t="shared" si="11"/>
        <v>9</v>
      </c>
      <c r="E232" s="8" t="str">
        <f t="shared" ca="1" si="9"/>
        <v>shifted orders processed</v>
      </c>
      <c r="F232" t="s">
        <v>11203</v>
      </c>
      <c r="G232" t="s">
        <v>16</v>
      </c>
      <c r="H232" s="6">
        <v>44008.543206018519</v>
      </c>
      <c r="I232" s="6" t="s">
        <v>13986</v>
      </c>
      <c r="J232" t="s">
        <v>109</v>
      </c>
      <c r="K232">
        <v>17274465</v>
      </c>
      <c r="L232">
        <v>229709</v>
      </c>
      <c r="M232">
        <v>300362782</v>
      </c>
      <c r="N232">
        <v>53500001</v>
      </c>
      <c r="O232" t="s">
        <v>913</v>
      </c>
      <c r="P232" t="s">
        <v>83</v>
      </c>
      <c r="Q232">
        <v>9</v>
      </c>
      <c r="R232" t="s">
        <v>13987</v>
      </c>
      <c r="S232" t="s">
        <v>18</v>
      </c>
      <c r="T232">
        <v>9</v>
      </c>
      <c r="U232" s="6">
        <v>44008.540972222225</v>
      </c>
    </row>
    <row r="233" spans="1:22" x14ac:dyDescent="0.3">
      <c r="A233" t="str">
        <f>VLOOKUP(B233,Table2[],3,FALSE)</f>
        <v>Retail</v>
      </c>
      <c r="B233" t="str">
        <f>IF(ISNUMBER(FIND("QVC",R233)),"QVC",IFERROR(VLOOKUP(LEFT(I233,2),Table1[#All],2,FALSE),IF(OR(LEN(I233)=7,LEFT(I233,3)="SH1",LEFT(I233,2)="Vp",LEFT(I233,2)="GP"),"PMD.com",IF(LEN(I233)=15,"QVC","need manual check"))))</f>
        <v>Retail Accounts</v>
      </c>
      <c r="C233">
        <f t="shared" si="10"/>
        <v>5200</v>
      </c>
      <c r="D233">
        <f t="shared" si="11"/>
        <v>6</v>
      </c>
      <c r="E233" s="8" t="str">
        <f t="shared" ca="1" si="9"/>
        <v>shifted orders processed</v>
      </c>
      <c r="F233" t="s">
        <v>11203</v>
      </c>
      <c r="G233" t="s">
        <v>16</v>
      </c>
      <c r="H233" s="6">
        <v>44008.543206018519</v>
      </c>
      <c r="I233" s="6" t="s">
        <v>13986</v>
      </c>
      <c r="J233" t="s">
        <v>109</v>
      </c>
      <c r="K233">
        <v>17274465</v>
      </c>
      <c r="L233">
        <v>229709</v>
      </c>
      <c r="M233">
        <v>300362782</v>
      </c>
      <c r="N233">
        <v>5200</v>
      </c>
      <c r="O233" t="s">
        <v>13988</v>
      </c>
      <c r="P233" t="s">
        <v>13989</v>
      </c>
      <c r="Q233">
        <v>6</v>
      </c>
      <c r="R233" t="s">
        <v>13987</v>
      </c>
      <c r="S233" t="s">
        <v>18</v>
      </c>
      <c r="T233">
        <v>6</v>
      </c>
      <c r="U233" s="6">
        <v>44008.540972222225</v>
      </c>
    </row>
    <row r="234" spans="1:22" x14ac:dyDescent="0.3">
      <c r="A234" t="str">
        <f>VLOOKUP(B234,Table2[],3,FALSE)</f>
        <v>Retail</v>
      </c>
      <c r="B234" t="str">
        <f>IF(ISNUMBER(FIND("QVC",R234)),"QVC",IFERROR(VLOOKUP(LEFT(I234,2),Table1[#All],2,FALSE),IF(OR(LEN(I234)=7,LEFT(I234,3)="SH1",LEFT(I234,2)="Vp",LEFT(I234,2)="GP"),"PMD.com",IF(LEN(I234)=15,"QVC","need manual check"))))</f>
        <v>Retail Accounts</v>
      </c>
      <c r="C234">
        <f t="shared" si="10"/>
        <v>52240001</v>
      </c>
      <c r="D234">
        <f t="shared" si="11"/>
        <v>6</v>
      </c>
      <c r="E234" s="8" t="str">
        <f t="shared" ca="1" si="9"/>
        <v>shifted orders processed</v>
      </c>
      <c r="F234" t="s">
        <v>11203</v>
      </c>
      <c r="G234" t="s">
        <v>16</v>
      </c>
      <c r="H234" s="6">
        <v>44008.543206018519</v>
      </c>
      <c r="I234" s="6" t="s">
        <v>13986</v>
      </c>
      <c r="J234" t="s">
        <v>109</v>
      </c>
      <c r="K234">
        <v>17274465</v>
      </c>
      <c r="L234">
        <v>229709</v>
      </c>
      <c r="M234">
        <v>300362782</v>
      </c>
      <c r="N234">
        <v>52240001</v>
      </c>
      <c r="O234" t="s">
        <v>107</v>
      </c>
      <c r="P234" t="s">
        <v>108</v>
      </c>
      <c r="Q234">
        <v>6</v>
      </c>
      <c r="R234" t="s">
        <v>13987</v>
      </c>
      <c r="S234" t="s">
        <v>18</v>
      </c>
      <c r="T234">
        <v>6</v>
      </c>
      <c r="U234" s="6">
        <v>44008.540972222225</v>
      </c>
    </row>
    <row r="235" spans="1:22" x14ac:dyDescent="0.3">
      <c r="A235" t="str">
        <f>VLOOKUP(B235,Table2[],3,FALSE)</f>
        <v>Retail</v>
      </c>
      <c r="B235" t="str">
        <f>IF(ISNUMBER(FIND("QVC",R235)),"QVC",IFERROR(VLOOKUP(LEFT(I235,2),Table1[#All],2,FALSE),IF(OR(LEN(I235)=7,LEFT(I235,3)="SH1",LEFT(I235,2)="Vp",LEFT(I235,2)="GP"),"PMD.com",IF(LEN(I235)=15,"QVC","need manual check"))))</f>
        <v>Retail Accounts</v>
      </c>
      <c r="C235">
        <f t="shared" si="10"/>
        <v>58040001</v>
      </c>
      <c r="D235">
        <f t="shared" si="11"/>
        <v>30</v>
      </c>
      <c r="E235" s="8" t="str">
        <f t="shared" ca="1" si="9"/>
        <v>shifted orders processed</v>
      </c>
      <c r="F235" t="s">
        <v>11203</v>
      </c>
      <c r="G235" t="s">
        <v>16</v>
      </c>
      <c r="H235" s="6">
        <v>44008.543206018519</v>
      </c>
      <c r="I235" s="6" t="s">
        <v>13986</v>
      </c>
      <c r="J235" t="s">
        <v>109</v>
      </c>
      <c r="K235">
        <v>17274465</v>
      </c>
      <c r="L235">
        <v>229709</v>
      </c>
      <c r="M235">
        <v>300362782</v>
      </c>
      <c r="N235">
        <v>58040001</v>
      </c>
      <c r="O235" t="s">
        <v>54</v>
      </c>
      <c r="P235" t="s">
        <v>55</v>
      </c>
      <c r="Q235">
        <v>30</v>
      </c>
      <c r="R235" t="s">
        <v>13987</v>
      </c>
      <c r="S235" t="s">
        <v>18</v>
      </c>
      <c r="T235">
        <v>30</v>
      </c>
      <c r="U235" s="6">
        <v>44008.540972222225</v>
      </c>
    </row>
    <row r="236" spans="1:22" x14ac:dyDescent="0.3">
      <c r="A236" t="str">
        <f>VLOOKUP(B236,Table2[],3,FALSE)</f>
        <v>Retail</v>
      </c>
      <c r="B236" t="str">
        <f>IF(ISNUMBER(FIND("QVC",R236)),"QVC",IFERROR(VLOOKUP(LEFT(I236,2),Table1[#All],2,FALSE),IF(OR(LEN(I236)=7,LEFT(I236,3)="SH1",LEFT(I236,2)="Vp",LEFT(I236,2)="GP"),"PMD.com",IF(LEN(I236)=15,"QVC","need manual check"))))</f>
        <v>Retail Accounts</v>
      </c>
      <c r="C236">
        <f t="shared" si="10"/>
        <v>53440001</v>
      </c>
      <c r="D236">
        <f t="shared" si="11"/>
        <v>93</v>
      </c>
      <c r="E236" s="8" t="str">
        <f t="shared" ca="1" si="9"/>
        <v>shifted orders processed</v>
      </c>
      <c r="F236" t="s">
        <v>11203</v>
      </c>
      <c r="G236" t="s">
        <v>16</v>
      </c>
      <c r="H236" s="6">
        <v>44008.543206018519</v>
      </c>
      <c r="I236" s="6" t="s">
        <v>13986</v>
      </c>
      <c r="J236" t="s">
        <v>109</v>
      </c>
      <c r="K236">
        <v>17274465</v>
      </c>
      <c r="L236">
        <v>229709</v>
      </c>
      <c r="M236">
        <v>300362782</v>
      </c>
      <c r="N236">
        <v>53440001</v>
      </c>
      <c r="O236" t="s">
        <v>1240</v>
      </c>
      <c r="P236" t="s">
        <v>116</v>
      </c>
      <c r="Q236">
        <v>93</v>
      </c>
      <c r="R236" t="s">
        <v>13987</v>
      </c>
      <c r="S236" t="s">
        <v>18</v>
      </c>
      <c r="T236">
        <v>93</v>
      </c>
      <c r="U236" s="6">
        <v>44008.540972222225</v>
      </c>
    </row>
    <row r="237" spans="1:22" x14ac:dyDescent="0.3">
      <c r="A237" t="str">
        <f>VLOOKUP(B237,Table2[],3,FALSE)</f>
        <v>Retail</v>
      </c>
      <c r="B237" t="str">
        <f>IF(ISNUMBER(FIND("QVC",R237)),"QVC",IFERROR(VLOOKUP(LEFT(I237,2),Table1[#All],2,FALSE),IF(OR(LEN(I237)=7,LEFT(I237,3)="SH1",LEFT(I237,2)="Vp",LEFT(I237,2)="GP"),"PMD.com",IF(LEN(I237)=15,"QVC","need manual check"))))</f>
        <v>Retail Accounts</v>
      </c>
      <c r="C237">
        <f t="shared" si="10"/>
        <v>53450001</v>
      </c>
      <c r="D237">
        <f t="shared" si="11"/>
        <v>3</v>
      </c>
      <c r="E237" s="8" t="str">
        <f t="shared" ca="1" si="9"/>
        <v>shifted orders processed</v>
      </c>
      <c r="F237" t="s">
        <v>11203</v>
      </c>
      <c r="G237" t="s">
        <v>16</v>
      </c>
      <c r="H237" s="6">
        <v>44008.543206018519</v>
      </c>
      <c r="I237" s="6" t="s">
        <v>13986</v>
      </c>
      <c r="J237" t="s">
        <v>109</v>
      </c>
      <c r="K237">
        <v>17274465</v>
      </c>
      <c r="L237">
        <v>229709</v>
      </c>
      <c r="M237">
        <v>300362782</v>
      </c>
      <c r="N237">
        <v>53450001</v>
      </c>
      <c r="O237" t="s">
        <v>89</v>
      </c>
      <c r="P237" t="s">
        <v>144</v>
      </c>
      <c r="Q237">
        <v>3</v>
      </c>
      <c r="R237" t="s">
        <v>13987</v>
      </c>
      <c r="S237" t="s">
        <v>18</v>
      </c>
      <c r="T237">
        <v>3</v>
      </c>
      <c r="U237" s="6">
        <v>44008.540972222225</v>
      </c>
    </row>
    <row r="238" spans="1:22" x14ac:dyDescent="0.3">
      <c r="A238" t="str">
        <f>VLOOKUP(B238,Table2[],3,FALSE)</f>
        <v>Retail</v>
      </c>
      <c r="B238" t="str">
        <f>IF(ISNUMBER(FIND("QVC",R238)),"QVC",IFERROR(VLOOKUP(LEFT(I238,2),Table1[#All],2,FALSE),IF(OR(LEN(I238)=7,LEFT(I238,3)="SH1",LEFT(I238,2)="Vp",LEFT(I238,2)="GP"),"PMD.com",IF(LEN(I238)=15,"QVC","need manual check"))))</f>
        <v>Retail Accounts</v>
      </c>
      <c r="C238">
        <f t="shared" si="10"/>
        <v>53730001</v>
      </c>
      <c r="D238">
        <f t="shared" si="11"/>
        <v>3</v>
      </c>
      <c r="E238" s="8" t="str">
        <f t="shared" ca="1" si="9"/>
        <v>shifted orders processed</v>
      </c>
      <c r="F238" t="s">
        <v>11203</v>
      </c>
      <c r="G238" t="s">
        <v>16</v>
      </c>
      <c r="H238" s="6">
        <v>44008.543206018519</v>
      </c>
      <c r="I238" s="6" t="s">
        <v>13986</v>
      </c>
      <c r="J238" t="s">
        <v>109</v>
      </c>
      <c r="K238">
        <v>17274465</v>
      </c>
      <c r="L238">
        <v>229709</v>
      </c>
      <c r="M238">
        <v>300362782</v>
      </c>
      <c r="N238">
        <v>53730001</v>
      </c>
      <c r="O238" t="s">
        <v>61</v>
      </c>
      <c r="P238" t="s">
        <v>62</v>
      </c>
      <c r="Q238">
        <v>3</v>
      </c>
      <c r="R238" t="s">
        <v>13987</v>
      </c>
      <c r="S238" t="s">
        <v>18</v>
      </c>
      <c r="T238">
        <v>3</v>
      </c>
      <c r="U238" s="6">
        <v>44008.540972222225</v>
      </c>
    </row>
    <row r="239" spans="1:22" x14ac:dyDescent="0.3">
      <c r="A239" t="str">
        <f>VLOOKUP(B239,Table2[],3,FALSE)</f>
        <v>Retail</v>
      </c>
      <c r="B239" t="str">
        <f>IF(ISNUMBER(FIND("QVC",R239)),"QVC",IFERROR(VLOOKUP(LEFT(I239,2),Table1[#All],2,FALSE),IF(OR(LEN(I239)=7,LEFT(I239,3)="SH1",LEFT(I239,2)="Vp",LEFT(I239,2)="GP"),"PMD.com",IF(LEN(I239)=15,"QVC","need manual check"))))</f>
        <v>Retail Accounts</v>
      </c>
      <c r="C239">
        <f t="shared" si="10"/>
        <v>53990001</v>
      </c>
      <c r="D239">
        <f t="shared" si="11"/>
        <v>3</v>
      </c>
      <c r="E239" s="8" t="str">
        <f t="shared" ca="1" si="9"/>
        <v>shifted orders processed</v>
      </c>
      <c r="F239" t="s">
        <v>11203</v>
      </c>
      <c r="G239" t="s">
        <v>16</v>
      </c>
      <c r="H239" s="6">
        <v>44008.543206018519</v>
      </c>
      <c r="I239" s="6" t="s">
        <v>13986</v>
      </c>
      <c r="J239" t="s">
        <v>109</v>
      </c>
      <c r="K239">
        <v>17274465</v>
      </c>
      <c r="L239">
        <v>229709</v>
      </c>
      <c r="M239">
        <v>300362782</v>
      </c>
      <c r="N239">
        <v>53990001</v>
      </c>
      <c r="O239" t="s">
        <v>1748</v>
      </c>
      <c r="P239" t="s">
        <v>111</v>
      </c>
      <c r="Q239">
        <v>8</v>
      </c>
      <c r="R239" t="s">
        <v>13987</v>
      </c>
      <c r="S239" t="s">
        <v>18</v>
      </c>
      <c r="T239">
        <v>3</v>
      </c>
      <c r="U239" s="6">
        <v>44008.540972222225</v>
      </c>
    </row>
    <row r="240" spans="1:22" x14ac:dyDescent="0.3">
      <c r="A240" t="str">
        <f>VLOOKUP(B240,Table2[],3,FALSE)</f>
        <v>Retail</v>
      </c>
      <c r="B240" t="str">
        <f>IF(ISNUMBER(FIND("QVC",R240)),"QVC",IFERROR(VLOOKUP(LEFT(I240,2),Table1[#All],2,FALSE),IF(OR(LEN(I240)=7,LEFT(I240,3)="SH1",LEFT(I240,2)="Vp",LEFT(I240,2)="GP"),"PMD.com",IF(LEN(I240)=15,"QVC","need manual check"))))</f>
        <v>Retail Accounts</v>
      </c>
      <c r="C240">
        <f t="shared" si="10"/>
        <v>53990001</v>
      </c>
      <c r="D240">
        <f t="shared" si="11"/>
        <v>5</v>
      </c>
      <c r="E240" s="8" t="str">
        <f t="shared" ca="1" si="9"/>
        <v>shifted orders processed</v>
      </c>
      <c r="F240" t="s">
        <v>11203</v>
      </c>
      <c r="G240" t="s">
        <v>16</v>
      </c>
      <c r="H240" s="6">
        <v>44008.543206018519</v>
      </c>
      <c r="I240" s="6" t="s">
        <v>13986</v>
      </c>
      <c r="J240" t="s">
        <v>109</v>
      </c>
      <c r="K240">
        <v>17274465</v>
      </c>
      <c r="L240">
        <v>229709</v>
      </c>
      <c r="M240">
        <v>300362782</v>
      </c>
      <c r="N240">
        <v>53990001</v>
      </c>
      <c r="O240" t="s">
        <v>1735</v>
      </c>
      <c r="P240" t="s">
        <v>111</v>
      </c>
      <c r="Q240">
        <v>8</v>
      </c>
      <c r="R240" t="s">
        <v>13987</v>
      </c>
      <c r="S240" t="s">
        <v>18</v>
      </c>
      <c r="T240">
        <v>5</v>
      </c>
      <c r="U240" s="6">
        <v>44008.540972222225</v>
      </c>
    </row>
    <row r="241" spans="1:22" x14ac:dyDescent="0.3">
      <c r="A241" t="str">
        <f>VLOOKUP(B241,Table2[],3,FALSE)</f>
        <v>Retail</v>
      </c>
      <c r="B241" t="str">
        <f>IF(ISNUMBER(FIND("QVC",R241)),"QVC",IFERROR(VLOOKUP(LEFT(I241,2),Table1[#All],2,FALSE),IF(OR(LEN(I241)=7,LEFT(I241,3)="SH1",LEFT(I241,2)="Vp",LEFT(I241,2)="GP"),"PMD.com",IF(LEN(I241)=15,"QVC","need manual check"))))</f>
        <v>Retail Accounts</v>
      </c>
      <c r="C241">
        <f t="shared" si="10"/>
        <v>53970001</v>
      </c>
      <c r="D241">
        <f t="shared" si="11"/>
        <v>33</v>
      </c>
      <c r="E241" s="8" t="str">
        <f t="shared" ca="1" si="9"/>
        <v>shifted orders processed</v>
      </c>
      <c r="F241" t="s">
        <v>11203</v>
      </c>
      <c r="G241" t="s">
        <v>16</v>
      </c>
      <c r="H241" s="6">
        <v>44008.543206018519</v>
      </c>
      <c r="I241" s="6" t="s">
        <v>13986</v>
      </c>
      <c r="J241" t="s">
        <v>109</v>
      </c>
      <c r="K241">
        <v>17274465</v>
      </c>
      <c r="L241">
        <v>229709</v>
      </c>
      <c r="M241">
        <v>300362782</v>
      </c>
      <c r="N241">
        <v>53970001</v>
      </c>
      <c r="O241" t="s">
        <v>577</v>
      </c>
      <c r="P241" t="s">
        <v>41</v>
      </c>
      <c r="Q241">
        <v>33</v>
      </c>
      <c r="R241" t="s">
        <v>13987</v>
      </c>
      <c r="S241" t="s">
        <v>18</v>
      </c>
      <c r="T241">
        <v>33</v>
      </c>
      <c r="U241" s="6">
        <v>44008.540972222225</v>
      </c>
    </row>
    <row r="242" spans="1:22" x14ac:dyDescent="0.3">
      <c r="A242" t="str">
        <f>VLOOKUP(B242,Table2[],3,FALSE)</f>
        <v>Retail</v>
      </c>
      <c r="B242" t="str">
        <f>IF(ISNUMBER(FIND("QVC",R242)),"QVC",IFERROR(VLOOKUP(LEFT(I242,2),Table1[#All],2,FALSE),IF(OR(LEN(I242)=7,LEFT(I242,3)="SH1",LEFT(I242,2)="Vp",LEFT(I242,2)="GP"),"PMD.com",IF(LEN(I242)=15,"QVC","need manual check"))))</f>
        <v>Retail Accounts</v>
      </c>
      <c r="C242">
        <f t="shared" si="10"/>
        <v>52460001</v>
      </c>
      <c r="D242">
        <f t="shared" si="11"/>
        <v>14</v>
      </c>
      <c r="E242" s="8" t="str">
        <f t="shared" ca="1" si="9"/>
        <v>shifted orders processed</v>
      </c>
      <c r="F242" t="s">
        <v>11203</v>
      </c>
      <c r="G242" t="s">
        <v>16</v>
      </c>
      <c r="H242" s="6">
        <v>44008.543206018519</v>
      </c>
      <c r="I242" s="6" t="s">
        <v>13986</v>
      </c>
      <c r="J242" t="s">
        <v>109</v>
      </c>
      <c r="K242">
        <v>17274465</v>
      </c>
      <c r="L242">
        <v>229709</v>
      </c>
      <c r="M242">
        <v>300362782</v>
      </c>
      <c r="N242">
        <v>52460001</v>
      </c>
      <c r="O242" t="s">
        <v>972</v>
      </c>
      <c r="P242" t="s">
        <v>76</v>
      </c>
      <c r="Q242">
        <v>14</v>
      </c>
      <c r="R242" t="s">
        <v>13987</v>
      </c>
      <c r="S242" t="s">
        <v>18</v>
      </c>
      <c r="T242">
        <v>14</v>
      </c>
      <c r="U242" s="6">
        <v>44008.540972222225</v>
      </c>
    </row>
    <row r="243" spans="1:22" x14ac:dyDescent="0.3">
      <c r="A243" t="str">
        <f>VLOOKUP(B243,Table2[],3,FALSE)</f>
        <v>Retail</v>
      </c>
      <c r="B243" t="str">
        <f>IF(ISNUMBER(FIND("QVC",R243)),"QVC",IFERROR(VLOOKUP(LEFT(I243,2),Table1[#All],2,FALSE),IF(OR(LEN(I243)=7,LEFT(I243,3)="SH1",LEFT(I243,2)="Vp",LEFT(I243,2)="GP"),"PMD.com",IF(LEN(I243)=15,"QVC","need manual check"))))</f>
        <v>Retail Accounts</v>
      </c>
      <c r="C243">
        <f t="shared" si="10"/>
        <v>53160010</v>
      </c>
      <c r="D243">
        <f t="shared" si="11"/>
        <v>780</v>
      </c>
      <c r="E243" s="8" t="str">
        <f t="shared" ca="1" si="9"/>
        <v>shifted orders processed</v>
      </c>
      <c r="F243" t="s">
        <v>11203</v>
      </c>
      <c r="G243" t="s">
        <v>16</v>
      </c>
      <c r="H243" s="6">
        <v>44008.572743055556</v>
      </c>
      <c r="I243" s="6" t="s">
        <v>13990</v>
      </c>
      <c r="J243" t="s">
        <v>109</v>
      </c>
      <c r="K243">
        <v>17274466</v>
      </c>
      <c r="L243">
        <v>229712</v>
      </c>
      <c r="M243">
        <v>11246086</v>
      </c>
      <c r="N243">
        <v>53160010</v>
      </c>
      <c r="O243" t="s">
        <v>13991</v>
      </c>
      <c r="P243" t="s">
        <v>11869</v>
      </c>
      <c r="Q243">
        <v>780</v>
      </c>
      <c r="R243" t="s">
        <v>114</v>
      </c>
      <c r="S243" t="s">
        <v>18</v>
      </c>
      <c r="T243">
        <v>780</v>
      </c>
      <c r="U243" s="6">
        <v>44008.572222222225</v>
      </c>
    </row>
    <row r="244" spans="1:22" x14ac:dyDescent="0.3">
      <c r="A244" t="str">
        <f>VLOOKUP(B244,Table2[],3,FALSE)</f>
        <v>Digital</v>
      </c>
      <c r="B244" t="str">
        <f>IF(ISNUMBER(FIND("QVC",R244)),"QVC",IFERROR(VLOOKUP(LEFT(I244,2),Table1[#All],2,FALSE),IF(OR(LEN(I244)=7,LEFT(I244,3)="SH1",LEFT(I244,2)="Vp",LEFT(I244,2)="GP"),"PMD.com",IF(LEN(I244)=15,"QVC","need manual check"))))</f>
        <v>Other.com</v>
      </c>
      <c r="C244">
        <f t="shared" si="10"/>
        <v>52240001</v>
      </c>
      <c r="D244">
        <f t="shared" si="11"/>
        <v>848</v>
      </c>
      <c r="E244" s="8" t="str">
        <f t="shared" ca="1" si="9"/>
        <v>shifted orders processed</v>
      </c>
      <c r="F244" t="s">
        <v>11203</v>
      </c>
      <c r="G244" t="s">
        <v>16</v>
      </c>
      <c r="H244" s="6">
        <v>44008.626099537039</v>
      </c>
      <c r="I244" s="6" t="s">
        <v>13992</v>
      </c>
      <c r="J244" t="s">
        <v>13992</v>
      </c>
      <c r="K244">
        <v>17274457</v>
      </c>
      <c r="L244">
        <v>229718</v>
      </c>
      <c r="N244">
        <v>52240001</v>
      </c>
      <c r="O244" t="s">
        <v>107</v>
      </c>
      <c r="P244" t="s">
        <v>108</v>
      </c>
      <c r="Q244">
        <v>4000</v>
      </c>
      <c r="R244" t="s">
        <v>13993</v>
      </c>
      <c r="S244" t="s">
        <v>18</v>
      </c>
      <c r="T244">
        <v>848</v>
      </c>
      <c r="U244" s="6">
        <v>43998.791666666664</v>
      </c>
    </row>
    <row r="245" spans="1:22" x14ac:dyDescent="0.3">
      <c r="A245" t="str">
        <f>VLOOKUP(B245,Table2[],3,FALSE)</f>
        <v>Digital</v>
      </c>
      <c r="B245" t="str">
        <f>IF(ISNUMBER(FIND("QVC",R245)),"QVC",IFERROR(VLOOKUP(LEFT(I245,2),Table1[#All],2,FALSE),IF(OR(LEN(I245)=7,LEFT(I245,3)="SH1",LEFT(I245,2)="Vp",LEFT(I245,2)="GP"),"PMD.com",IF(LEN(I245)=15,"QVC","need manual check"))))</f>
        <v>Other.com</v>
      </c>
      <c r="C245">
        <f t="shared" si="10"/>
        <v>52240001</v>
      </c>
      <c r="D245">
        <f t="shared" si="11"/>
        <v>3152</v>
      </c>
      <c r="E245" s="8" t="str">
        <f t="shared" ca="1" si="9"/>
        <v>shifted orders processed</v>
      </c>
      <c r="F245" t="s">
        <v>11203</v>
      </c>
      <c r="G245" t="s">
        <v>16</v>
      </c>
      <c r="H245" s="6">
        <v>44008.626099537039</v>
      </c>
      <c r="I245" s="6" t="s">
        <v>13992</v>
      </c>
      <c r="J245" t="s">
        <v>13992</v>
      </c>
      <c r="K245">
        <v>17274457</v>
      </c>
      <c r="L245">
        <v>229718</v>
      </c>
      <c r="N245">
        <v>52240001</v>
      </c>
      <c r="O245" t="s">
        <v>2387</v>
      </c>
      <c r="P245" t="s">
        <v>108</v>
      </c>
      <c r="Q245">
        <v>4000</v>
      </c>
      <c r="R245" t="s">
        <v>13993</v>
      </c>
      <c r="S245" t="s">
        <v>18</v>
      </c>
      <c r="T245">
        <v>3152</v>
      </c>
      <c r="U245" s="6">
        <v>43998.791666666664</v>
      </c>
    </row>
    <row r="246" spans="1:22" x14ac:dyDescent="0.3">
      <c r="A246" t="str">
        <f>VLOOKUP(B246,Table2[],3,FALSE)</f>
        <v>Digital</v>
      </c>
      <c r="B246" t="str">
        <f>IF(ISNUMBER(FIND("QVC",R246)),"QVC",IFERROR(VLOOKUP(LEFT(I246,2),Table1[#All],2,FALSE),IF(OR(LEN(I246)=7,LEFT(I246,3)="SH1",LEFT(I246,2)="Vp",LEFT(I246,2)="GP"),"PMD.com",IF(LEN(I246)=15,"QVC","need manual check"))))</f>
        <v>Other.com</v>
      </c>
      <c r="C246">
        <f t="shared" si="10"/>
        <v>51410001</v>
      </c>
      <c r="D246">
        <f t="shared" si="11"/>
        <v>450</v>
      </c>
      <c r="E246" s="8" t="str">
        <f t="shared" ca="1" si="9"/>
        <v>shifted orders processed</v>
      </c>
      <c r="F246" t="s">
        <v>11203</v>
      </c>
      <c r="G246" t="s">
        <v>16</v>
      </c>
      <c r="H246" s="6">
        <v>44008.626111111109</v>
      </c>
      <c r="I246" s="6" t="s">
        <v>13994</v>
      </c>
      <c r="J246" t="s">
        <v>13994</v>
      </c>
      <c r="K246">
        <v>17274458</v>
      </c>
      <c r="L246">
        <v>229719</v>
      </c>
      <c r="N246">
        <v>51410001</v>
      </c>
      <c r="O246" t="s">
        <v>2386</v>
      </c>
      <c r="P246" t="s">
        <v>81</v>
      </c>
      <c r="Q246">
        <v>450</v>
      </c>
      <c r="R246" t="s">
        <v>13995</v>
      </c>
      <c r="S246" t="s">
        <v>18</v>
      </c>
      <c r="T246">
        <v>450</v>
      </c>
      <c r="U246" s="6">
        <v>43998.791666666664</v>
      </c>
    </row>
    <row r="247" spans="1:22" x14ac:dyDescent="0.3">
      <c r="A247" t="str">
        <f>VLOOKUP(B247,Table2[],3,FALSE)</f>
        <v>Digital</v>
      </c>
      <c r="B247" t="str">
        <f>IF(ISNUMBER(FIND("QVC",R247)),"QVC",IFERROR(VLOOKUP(LEFT(I247,2),Table1[#All],2,FALSE),IF(OR(LEN(I247)=7,LEFT(I247,3)="SH1",LEFT(I247,2)="Vp",LEFT(I247,2)="GP"),"PMD.com",IF(LEN(I247)=15,"QVC","need manual check"))))</f>
        <v>PMD.com</v>
      </c>
      <c r="C247">
        <f t="shared" si="10"/>
        <v>5341</v>
      </c>
      <c r="D247">
        <f t="shared" si="11"/>
        <v>1</v>
      </c>
      <c r="E247" s="8" t="str">
        <f t="shared" ca="1" si="9"/>
        <v>shifted orders processed</v>
      </c>
      <c r="F247" t="s">
        <v>11203</v>
      </c>
      <c r="G247" t="s">
        <v>16</v>
      </c>
      <c r="H247" s="6">
        <v>44008.672060185185</v>
      </c>
      <c r="I247" s="6" t="s">
        <v>13996</v>
      </c>
      <c r="J247" t="s">
        <v>13997</v>
      </c>
      <c r="K247">
        <v>17284109</v>
      </c>
      <c r="L247">
        <v>229856</v>
      </c>
      <c r="N247">
        <v>5341</v>
      </c>
      <c r="O247" t="s">
        <v>831</v>
      </c>
      <c r="P247" t="s">
        <v>82</v>
      </c>
      <c r="Q247">
        <v>1</v>
      </c>
      <c r="R247" t="s">
        <v>13998</v>
      </c>
      <c r="S247" t="s">
        <v>37</v>
      </c>
      <c r="T247">
        <v>1</v>
      </c>
      <c r="U247" s="6">
        <v>44008.409224537034</v>
      </c>
      <c r="V247" t="s">
        <v>33</v>
      </c>
    </row>
    <row r="248" spans="1:22" x14ac:dyDescent="0.3">
      <c r="A248" t="str">
        <f>VLOOKUP(B248,Table2[],3,FALSE)</f>
        <v>Digital</v>
      </c>
      <c r="B248" t="str">
        <f>IF(ISNUMBER(FIND("QVC",R248)),"QVC",IFERROR(VLOOKUP(LEFT(I248,2),Table1[#All],2,FALSE),IF(OR(LEN(I248)=7,LEFT(I248,3)="SH1",LEFT(I248,2)="Vp",LEFT(I248,2)="GP"),"PMD.com",IF(LEN(I248)=15,"QVC","need manual check"))))</f>
        <v>PMD.com</v>
      </c>
      <c r="C248">
        <f t="shared" si="10"/>
        <v>5342</v>
      </c>
      <c r="D248">
        <f t="shared" si="11"/>
        <v>1</v>
      </c>
      <c r="E248" s="8" t="str">
        <f t="shared" ca="1" si="9"/>
        <v>shifted orders processed</v>
      </c>
      <c r="F248" t="s">
        <v>11203</v>
      </c>
      <c r="G248" t="s">
        <v>16</v>
      </c>
      <c r="H248" s="6">
        <v>44008.672060185185</v>
      </c>
      <c r="I248" s="6" t="s">
        <v>13996</v>
      </c>
      <c r="J248" t="s">
        <v>13997</v>
      </c>
      <c r="K248">
        <v>17284109</v>
      </c>
      <c r="L248">
        <v>229856</v>
      </c>
      <c r="N248">
        <v>5342</v>
      </c>
      <c r="O248" t="s">
        <v>1746</v>
      </c>
      <c r="P248" t="s">
        <v>149</v>
      </c>
      <c r="Q248">
        <v>1</v>
      </c>
      <c r="R248" t="s">
        <v>13998</v>
      </c>
      <c r="S248" t="s">
        <v>37</v>
      </c>
      <c r="T248">
        <v>1</v>
      </c>
      <c r="U248" s="6">
        <v>44008.409224537034</v>
      </c>
      <c r="V248" t="s">
        <v>33</v>
      </c>
    </row>
    <row r="249" spans="1:22" x14ac:dyDescent="0.3">
      <c r="A249" t="str">
        <f>VLOOKUP(B249,Table2[],3,FALSE)</f>
        <v>Digital</v>
      </c>
      <c r="B249" t="str">
        <f>IF(ISNUMBER(FIND("QVC",R249)),"QVC",IFERROR(VLOOKUP(LEFT(I249,2),Table1[#All],2,FALSE),IF(OR(LEN(I249)=7,LEFT(I249,3)="SH1",LEFT(I249,2)="Vp",LEFT(I249,2)="GP"),"PMD.com",IF(LEN(I249)=15,"QVC","need manual check"))))</f>
        <v>PMD.com</v>
      </c>
      <c r="C249">
        <f t="shared" si="10"/>
        <v>52460001</v>
      </c>
      <c r="D249">
        <f t="shared" si="11"/>
        <v>1</v>
      </c>
      <c r="E249" s="8" t="str">
        <f t="shared" ca="1" si="9"/>
        <v>shifted orders processed</v>
      </c>
      <c r="F249" t="s">
        <v>11203</v>
      </c>
      <c r="G249" t="s">
        <v>16</v>
      </c>
      <c r="H249" s="6">
        <v>44008.672060185185</v>
      </c>
      <c r="I249" s="6" t="s">
        <v>13996</v>
      </c>
      <c r="J249" t="s">
        <v>13997</v>
      </c>
      <c r="K249">
        <v>17284109</v>
      </c>
      <c r="L249">
        <v>229856</v>
      </c>
      <c r="N249">
        <v>52460001</v>
      </c>
      <c r="O249" t="s">
        <v>972</v>
      </c>
      <c r="P249" t="s">
        <v>76</v>
      </c>
      <c r="Q249">
        <v>1</v>
      </c>
      <c r="R249" t="s">
        <v>13998</v>
      </c>
      <c r="S249" t="s">
        <v>37</v>
      </c>
      <c r="T249">
        <v>1</v>
      </c>
      <c r="U249" s="6">
        <v>44008.409224537034</v>
      </c>
      <c r="V249" t="s">
        <v>33</v>
      </c>
    </row>
    <row r="250" spans="1:22" x14ac:dyDescent="0.3">
      <c r="A250" t="str">
        <f>VLOOKUP(B250,Table2[],3,FALSE)</f>
        <v>Digital</v>
      </c>
      <c r="B250" t="str">
        <f>IF(ISNUMBER(FIND("QVC",R250)),"QVC",IFERROR(VLOOKUP(LEFT(I250,2),Table1[#All],2,FALSE),IF(OR(LEN(I250)=7,LEFT(I250,3)="SH1",LEFT(I250,2)="Vp",LEFT(I250,2)="GP"),"PMD.com",IF(LEN(I250)=15,"QVC","need manual check"))))</f>
        <v>PMD.com</v>
      </c>
      <c r="C250">
        <f t="shared" si="10"/>
        <v>5342</v>
      </c>
      <c r="D250">
        <f t="shared" si="11"/>
        <v>1</v>
      </c>
      <c r="E250" s="8" t="str">
        <f t="shared" ca="1" si="9"/>
        <v>shifted orders processed</v>
      </c>
      <c r="F250" t="s">
        <v>11203</v>
      </c>
      <c r="G250" t="s">
        <v>16</v>
      </c>
      <c r="H250" s="6">
        <v>44008.675636574073</v>
      </c>
      <c r="I250" s="6" t="s">
        <v>13999</v>
      </c>
      <c r="J250" t="s">
        <v>14000</v>
      </c>
      <c r="K250">
        <v>17284403</v>
      </c>
      <c r="L250">
        <v>230040</v>
      </c>
      <c r="N250">
        <v>5342</v>
      </c>
      <c r="O250" t="s">
        <v>1746</v>
      </c>
      <c r="P250" t="s">
        <v>149</v>
      </c>
      <c r="Q250">
        <v>1</v>
      </c>
      <c r="R250" t="s">
        <v>14001</v>
      </c>
      <c r="S250" t="s">
        <v>37</v>
      </c>
      <c r="T250">
        <v>1</v>
      </c>
      <c r="U250" s="6">
        <v>44008.491759259261</v>
      </c>
      <c r="V250" t="s">
        <v>33</v>
      </c>
    </row>
    <row r="251" spans="1:22" x14ac:dyDescent="0.3">
      <c r="A251" t="str">
        <f>VLOOKUP(B251,Table2[],3,FALSE)</f>
        <v>Digital</v>
      </c>
      <c r="B251" t="str">
        <f>IF(ISNUMBER(FIND("QVC",R251)),"QVC",IFERROR(VLOOKUP(LEFT(I251,2),Table1[#All],2,FALSE),IF(OR(LEN(I251)=7,LEFT(I251,3)="SH1",LEFT(I251,2)="Vp",LEFT(I251,2)="GP"),"PMD.com",IF(LEN(I251)=15,"QVC","need manual check"))))</f>
        <v>PMD.com</v>
      </c>
      <c r="C251">
        <f t="shared" si="10"/>
        <v>53440001</v>
      </c>
      <c r="D251">
        <f t="shared" si="11"/>
        <v>1</v>
      </c>
      <c r="E251" s="8" t="str">
        <f t="shared" ca="1" si="9"/>
        <v>shifted orders processed</v>
      </c>
      <c r="F251" t="s">
        <v>11203</v>
      </c>
      <c r="G251" t="s">
        <v>16</v>
      </c>
      <c r="H251" s="6">
        <v>44008.675636574073</v>
      </c>
      <c r="I251" s="6" t="s">
        <v>13999</v>
      </c>
      <c r="J251" t="s">
        <v>14000</v>
      </c>
      <c r="K251">
        <v>17284403</v>
      </c>
      <c r="L251">
        <v>230040</v>
      </c>
      <c r="N251">
        <v>53440001</v>
      </c>
      <c r="O251" t="s">
        <v>1240</v>
      </c>
      <c r="P251" t="s">
        <v>116</v>
      </c>
      <c r="Q251">
        <v>1</v>
      </c>
      <c r="R251" t="s">
        <v>14001</v>
      </c>
      <c r="S251" t="s">
        <v>37</v>
      </c>
      <c r="T251">
        <v>1</v>
      </c>
      <c r="U251" s="6">
        <v>44008.491759259261</v>
      </c>
      <c r="V251" t="s">
        <v>33</v>
      </c>
    </row>
    <row r="252" spans="1:22" x14ac:dyDescent="0.3">
      <c r="A252" t="str">
        <f>VLOOKUP(B252,Table2[],3,FALSE)</f>
        <v>Retail</v>
      </c>
      <c r="B252" t="str">
        <f>IF(ISNUMBER(FIND("QVC",R252)),"QVC",IFERROR(VLOOKUP(LEFT(I252,2),Table1[#All],2,FALSE),IF(OR(LEN(I252)=7,LEFT(I252,3)="SH1",LEFT(I252,2)="Vp",LEFT(I252,2)="GP"),"PMD.com",IF(LEN(I252)=15,"QVC","need manual check"))))</f>
        <v>Retail Accounts</v>
      </c>
      <c r="C252">
        <f t="shared" si="10"/>
        <v>57150001</v>
      </c>
      <c r="D252">
        <f t="shared" si="11"/>
        <v>3</v>
      </c>
      <c r="E252" s="8" t="str">
        <f t="shared" ca="1" si="9"/>
        <v>shifted orders processed</v>
      </c>
      <c r="F252" t="s">
        <v>11203</v>
      </c>
      <c r="G252" t="s">
        <v>16</v>
      </c>
      <c r="H252" s="6">
        <v>44009.292743055557</v>
      </c>
      <c r="I252" s="6" t="s">
        <v>14002</v>
      </c>
      <c r="J252" t="s">
        <v>109</v>
      </c>
      <c r="K252">
        <v>17279955</v>
      </c>
      <c r="L252">
        <v>230866</v>
      </c>
      <c r="M252" t="s">
        <v>14003</v>
      </c>
      <c r="N252">
        <v>57150001</v>
      </c>
      <c r="O252" t="s">
        <v>2826</v>
      </c>
      <c r="P252" t="s">
        <v>2827</v>
      </c>
      <c r="Q252">
        <v>3</v>
      </c>
      <c r="R252" t="s">
        <v>14004</v>
      </c>
      <c r="S252" t="s">
        <v>18</v>
      </c>
      <c r="T252">
        <v>3</v>
      </c>
      <c r="U252" s="6">
        <v>44007.484027777777</v>
      </c>
    </row>
    <row r="253" spans="1:22" x14ac:dyDescent="0.3">
      <c r="A253" t="str">
        <f>VLOOKUP(B253,Table2[],3,FALSE)</f>
        <v>Retail</v>
      </c>
      <c r="B253" t="str">
        <f>IF(ISNUMBER(FIND("QVC",R253)),"QVC",IFERROR(VLOOKUP(LEFT(I253,2),Table1[#All],2,FALSE),IF(OR(LEN(I253)=7,LEFT(I253,3)="SH1",LEFT(I253,2)="Vp",LEFT(I253,2)="GP"),"PMD.com",IF(LEN(I253)=15,"QVC","need manual check"))))</f>
        <v>Retail Accounts</v>
      </c>
      <c r="C253">
        <f t="shared" si="10"/>
        <v>57150001</v>
      </c>
      <c r="D253">
        <f t="shared" si="11"/>
        <v>3</v>
      </c>
      <c r="E253" s="8" t="str">
        <f t="shared" ca="1" si="9"/>
        <v>shifted orders processed</v>
      </c>
      <c r="F253" t="s">
        <v>11203</v>
      </c>
      <c r="G253" t="s">
        <v>16</v>
      </c>
      <c r="H253" s="6">
        <v>44009.292743055557</v>
      </c>
      <c r="I253" s="6" t="s">
        <v>14005</v>
      </c>
      <c r="J253" t="s">
        <v>109</v>
      </c>
      <c r="K253">
        <v>17279956</v>
      </c>
      <c r="L253">
        <v>230867</v>
      </c>
      <c r="M253" t="s">
        <v>14006</v>
      </c>
      <c r="N253">
        <v>57150001</v>
      </c>
      <c r="O253" t="s">
        <v>2826</v>
      </c>
      <c r="P253" t="s">
        <v>2827</v>
      </c>
      <c r="Q253">
        <v>3</v>
      </c>
      <c r="R253" t="s">
        <v>14007</v>
      </c>
      <c r="S253" t="s">
        <v>18</v>
      </c>
      <c r="T253">
        <v>3</v>
      </c>
      <c r="U253" s="6">
        <v>44007.484027777777</v>
      </c>
    </row>
    <row r="254" spans="1:22" x14ac:dyDescent="0.3">
      <c r="A254" t="str">
        <f>VLOOKUP(B254,Table2[],3,FALSE)</f>
        <v>Retail</v>
      </c>
      <c r="B254" t="str">
        <f>IF(ISNUMBER(FIND("QVC",R254)),"QVC",IFERROR(VLOOKUP(LEFT(I254,2),Table1[#All],2,FALSE),IF(OR(LEN(I254)=7,LEFT(I254,3)="SH1",LEFT(I254,2)="Vp",LEFT(I254,2)="GP"),"PMD.com",IF(LEN(I254)=15,"QVC","need manual check"))))</f>
        <v>Retail Accounts</v>
      </c>
      <c r="C254">
        <f t="shared" si="10"/>
        <v>57150001</v>
      </c>
      <c r="D254">
        <f t="shared" si="11"/>
        <v>3</v>
      </c>
      <c r="E254" s="8" t="str">
        <f t="shared" ca="1" si="9"/>
        <v>shifted orders processed</v>
      </c>
      <c r="F254" t="s">
        <v>11203</v>
      </c>
      <c r="G254" t="s">
        <v>16</v>
      </c>
      <c r="H254" s="6">
        <v>44009.292743055557</v>
      </c>
      <c r="I254" s="6" t="s">
        <v>14008</v>
      </c>
      <c r="J254" t="s">
        <v>109</v>
      </c>
      <c r="K254">
        <v>17279957</v>
      </c>
      <c r="L254">
        <v>230868</v>
      </c>
      <c r="M254" t="s">
        <v>14009</v>
      </c>
      <c r="N254">
        <v>57150001</v>
      </c>
      <c r="O254" t="s">
        <v>2826</v>
      </c>
      <c r="P254" t="s">
        <v>2827</v>
      </c>
      <c r="Q254">
        <v>3</v>
      </c>
      <c r="R254" t="s">
        <v>14010</v>
      </c>
      <c r="S254" t="s">
        <v>18</v>
      </c>
      <c r="T254">
        <v>3</v>
      </c>
      <c r="U254" s="6">
        <v>44007.484027777777</v>
      </c>
    </row>
    <row r="255" spans="1:22" x14ac:dyDescent="0.3">
      <c r="A255" t="str">
        <f>VLOOKUP(B255,Table2[],3,FALSE)</f>
        <v>Retail</v>
      </c>
      <c r="B255" t="str">
        <f>IF(ISNUMBER(FIND("QVC",R255)),"QVC",IFERROR(VLOOKUP(LEFT(I255,2),Table1[#All],2,FALSE),IF(OR(LEN(I255)=7,LEFT(I255,3)="SH1",LEFT(I255,2)="Vp",LEFT(I255,2)="GP"),"PMD.com",IF(LEN(I255)=15,"QVC","need manual check"))))</f>
        <v>Retail Accounts</v>
      </c>
      <c r="C255">
        <f t="shared" si="10"/>
        <v>57150001</v>
      </c>
      <c r="D255">
        <f t="shared" si="11"/>
        <v>3</v>
      </c>
      <c r="E255" s="8" t="str">
        <f t="shared" ca="1" si="9"/>
        <v>shifted orders processed</v>
      </c>
      <c r="F255" t="s">
        <v>11203</v>
      </c>
      <c r="G255" t="s">
        <v>16</v>
      </c>
      <c r="H255" s="6">
        <v>44009.292766203704</v>
      </c>
      <c r="I255" s="6" t="s">
        <v>14011</v>
      </c>
      <c r="J255" t="s">
        <v>109</v>
      </c>
      <c r="K255">
        <v>17279958</v>
      </c>
      <c r="L255">
        <v>230869</v>
      </c>
      <c r="M255" t="s">
        <v>14012</v>
      </c>
      <c r="N255">
        <v>57150001</v>
      </c>
      <c r="O255" t="s">
        <v>2826</v>
      </c>
      <c r="P255" t="s">
        <v>2827</v>
      </c>
      <c r="Q255">
        <v>3</v>
      </c>
      <c r="R255" t="s">
        <v>14013</v>
      </c>
      <c r="S255" t="s">
        <v>18</v>
      </c>
      <c r="T255">
        <v>3</v>
      </c>
      <c r="U255" s="6">
        <v>44007.484027777777</v>
      </c>
    </row>
    <row r="256" spans="1:22" x14ac:dyDescent="0.3">
      <c r="A256" t="str">
        <f>VLOOKUP(B256,Table2[],3,FALSE)</f>
        <v>Retail</v>
      </c>
      <c r="B256" t="str">
        <f>IF(ISNUMBER(FIND("QVC",R256)),"QVC",IFERROR(VLOOKUP(LEFT(I256,2),Table1[#All],2,FALSE),IF(OR(LEN(I256)=7,LEFT(I256,3)="SH1",LEFT(I256,2)="Vp",LEFT(I256,2)="GP"),"PMD.com",IF(LEN(I256)=15,"QVC","need manual check"))))</f>
        <v>Retail Accounts</v>
      </c>
      <c r="C256">
        <f t="shared" si="10"/>
        <v>57150001</v>
      </c>
      <c r="D256">
        <f t="shared" si="11"/>
        <v>3</v>
      </c>
      <c r="E256" s="8" t="str">
        <f t="shared" ca="1" si="9"/>
        <v>shifted orders processed</v>
      </c>
      <c r="F256" t="s">
        <v>11203</v>
      </c>
      <c r="G256" t="s">
        <v>16</v>
      </c>
      <c r="H256" s="6">
        <v>44009.292766203704</v>
      </c>
      <c r="I256" s="6" t="s">
        <v>14014</v>
      </c>
      <c r="J256" t="s">
        <v>109</v>
      </c>
      <c r="K256">
        <v>17279959</v>
      </c>
      <c r="L256">
        <v>230870</v>
      </c>
      <c r="M256" t="s">
        <v>14015</v>
      </c>
      <c r="N256">
        <v>57150001</v>
      </c>
      <c r="O256" t="s">
        <v>2826</v>
      </c>
      <c r="P256" t="s">
        <v>2827</v>
      </c>
      <c r="Q256">
        <v>3</v>
      </c>
      <c r="R256" t="s">
        <v>14016</v>
      </c>
      <c r="S256" t="s">
        <v>18</v>
      </c>
      <c r="T256">
        <v>3</v>
      </c>
      <c r="U256" s="6">
        <v>44007.484027777777</v>
      </c>
    </row>
    <row r="257" spans="1:22" x14ac:dyDescent="0.3">
      <c r="A257" t="str">
        <f>VLOOKUP(B257,Table2[],3,FALSE)</f>
        <v>Digital</v>
      </c>
      <c r="B257" t="str">
        <f>IF(ISNUMBER(FIND("QVC",R257)),"QVC",IFERROR(VLOOKUP(LEFT(I257,2),Table1[#All],2,FALSE),IF(OR(LEN(I257)=7,LEFT(I257,3)="SH1",LEFT(I257,2)="Vp",LEFT(I257,2)="GP"),"PMD.com",IF(LEN(I257)=15,"QVC","need manual check"))))</f>
        <v>PMD.com</v>
      </c>
      <c r="C257">
        <f t="shared" si="10"/>
        <v>57090001</v>
      </c>
      <c r="D257">
        <f t="shared" si="11"/>
        <v>1</v>
      </c>
      <c r="E257" s="8" t="str">
        <f t="shared" ca="1" si="9"/>
        <v>shifted orders processed</v>
      </c>
      <c r="F257" t="s">
        <v>11203</v>
      </c>
      <c r="G257" t="s">
        <v>16</v>
      </c>
      <c r="H257" s="6">
        <v>44009.376226851855</v>
      </c>
      <c r="I257" s="6" t="s">
        <v>14017</v>
      </c>
      <c r="J257" t="s">
        <v>14018</v>
      </c>
      <c r="K257">
        <v>17275984</v>
      </c>
      <c r="L257">
        <v>230890</v>
      </c>
      <c r="N257">
        <v>57090001</v>
      </c>
      <c r="P257" t="s">
        <v>1419</v>
      </c>
      <c r="Q257">
        <v>1</v>
      </c>
      <c r="R257" t="s">
        <v>14019</v>
      </c>
      <c r="S257" t="s">
        <v>18</v>
      </c>
      <c r="T257">
        <v>1</v>
      </c>
      <c r="U257" s="6">
        <v>44009.19195601852</v>
      </c>
      <c r="V257" t="s">
        <v>1764</v>
      </c>
    </row>
    <row r="258" spans="1:22" x14ac:dyDescent="0.3">
      <c r="A258" t="str">
        <f>VLOOKUP(B258,Table2[],3,FALSE)</f>
        <v>Digital</v>
      </c>
      <c r="B258" t="str">
        <f>IF(ISNUMBER(FIND("QVC",R258)),"QVC",IFERROR(VLOOKUP(LEFT(I258,2),Table1[#All],2,FALSE),IF(OR(LEN(I258)=7,LEFT(I258,3)="SH1",LEFT(I258,2)="Vp",LEFT(I258,2)="GP"),"PMD.com",IF(LEN(I258)=15,"QVC","need manual check"))))</f>
        <v>PMD.com</v>
      </c>
      <c r="C258">
        <f t="shared" si="10"/>
        <v>57110001</v>
      </c>
      <c r="D258">
        <f t="shared" si="11"/>
        <v>1</v>
      </c>
      <c r="E258" s="8" t="str">
        <f t="shared" ca="1" si="9"/>
        <v>shifted orders processed</v>
      </c>
      <c r="F258" t="s">
        <v>11203</v>
      </c>
      <c r="G258" t="s">
        <v>16</v>
      </c>
      <c r="H258" s="6">
        <v>44009.376226851855</v>
      </c>
      <c r="I258" s="6" t="s">
        <v>14017</v>
      </c>
      <c r="J258" t="s">
        <v>14018</v>
      </c>
      <c r="K258">
        <v>17275984</v>
      </c>
      <c r="L258">
        <v>230890</v>
      </c>
      <c r="N258">
        <v>57110001</v>
      </c>
      <c r="P258" t="s">
        <v>1332</v>
      </c>
      <c r="Q258">
        <v>1</v>
      </c>
      <c r="R258" t="s">
        <v>14019</v>
      </c>
      <c r="S258" t="s">
        <v>18</v>
      </c>
      <c r="T258">
        <v>1</v>
      </c>
      <c r="U258" s="6">
        <v>44009.19195601852</v>
      </c>
      <c r="V258" t="s">
        <v>1764</v>
      </c>
    </row>
    <row r="259" spans="1:22" x14ac:dyDescent="0.3">
      <c r="A259" t="str">
        <f>VLOOKUP(B259,Table2[],3,FALSE)</f>
        <v>Digital</v>
      </c>
      <c r="B259" t="str">
        <f>IF(ISNUMBER(FIND("QVC",R259)),"QVC",IFERROR(VLOOKUP(LEFT(I259,2),Table1[#All],2,FALSE),IF(OR(LEN(I259)=7,LEFT(I259,3)="SH1",LEFT(I259,2)="Vp",LEFT(I259,2)="GP"),"PMD.com",IF(LEN(I259)=15,"QVC","need manual check"))))</f>
        <v>PMD.com</v>
      </c>
      <c r="C259">
        <f t="shared" si="10"/>
        <v>57100001</v>
      </c>
      <c r="D259">
        <f t="shared" si="11"/>
        <v>1</v>
      </c>
      <c r="E259" s="8" t="str">
        <f t="shared" ref="E259:E322" ca="1" si="12">IF(MONTH(TODAY())-MONTH(U259)&gt;0,"shifted orders processed", "MTD orders processed")</f>
        <v>shifted orders processed</v>
      </c>
      <c r="F259" t="s">
        <v>11203</v>
      </c>
      <c r="G259" t="s">
        <v>16</v>
      </c>
      <c r="H259" s="6">
        <v>44009.376226851855</v>
      </c>
      <c r="I259" s="6" t="s">
        <v>14017</v>
      </c>
      <c r="J259" t="s">
        <v>14018</v>
      </c>
      <c r="K259">
        <v>17275984</v>
      </c>
      <c r="L259">
        <v>230890</v>
      </c>
      <c r="N259">
        <v>57100001</v>
      </c>
      <c r="P259" t="s">
        <v>1420</v>
      </c>
      <c r="Q259">
        <v>1</v>
      </c>
      <c r="R259" t="s">
        <v>14019</v>
      </c>
      <c r="S259" t="s">
        <v>18</v>
      </c>
      <c r="T259">
        <v>1</v>
      </c>
      <c r="U259" s="6">
        <v>44009.19195601852</v>
      </c>
      <c r="V259" t="s">
        <v>1764</v>
      </c>
    </row>
    <row r="260" spans="1:22" x14ac:dyDescent="0.3">
      <c r="A260" t="str">
        <f>VLOOKUP(B260,Table2[],3,FALSE)</f>
        <v>Digital</v>
      </c>
      <c r="B260" t="str">
        <f>IF(ISNUMBER(FIND("QVC",R260)),"QVC",IFERROR(VLOOKUP(LEFT(I260,2),Table1[#All],2,FALSE),IF(OR(LEN(I260)=7,LEFT(I260,3)="SH1",LEFT(I260,2)="Vp",LEFT(I260,2)="GP"),"PMD.com",IF(LEN(I260)=15,"QVC","need manual check"))))</f>
        <v>PMD.com</v>
      </c>
      <c r="C260">
        <f t="shared" ref="C260:C323" si="13">N260</f>
        <v>51090030</v>
      </c>
      <c r="D260">
        <f t="shared" ref="D260:D323" si="14">T260</f>
        <v>1</v>
      </c>
      <c r="E260" s="8" t="str">
        <f t="shared" ca="1" si="12"/>
        <v>shifted orders processed</v>
      </c>
      <c r="F260" t="s">
        <v>11203</v>
      </c>
      <c r="G260" t="s">
        <v>16</v>
      </c>
      <c r="H260" s="6">
        <v>44009.376226851855</v>
      </c>
      <c r="I260" s="6" t="s">
        <v>14017</v>
      </c>
      <c r="J260" t="s">
        <v>14018</v>
      </c>
      <c r="K260">
        <v>17275984</v>
      </c>
      <c r="L260">
        <v>230890</v>
      </c>
      <c r="N260">
        <v>51090030</v>
      </c>
      <c r="O260" t="s">
        <v>996</v>
      </c>
      <c r="P260" t="s">
        <v>628</v>
      </c>
      <c r="Q260">
        <v>1</v>
      </c>
      <c r="R260" t="s">
        <v>14019</v>
      </c>
      <c r="S260" t="s">
        <v>18</v>
      </c>
      <c r="T260">
        <v>1</v>
      </c>
      <c r="U260" s="6">
        <v>44009.19195601852</v>
      </c>
      <c r="V260" t="s">
        <v>1764</v>
      </c>
    </row>
    <row r="261" spans="1:22" x14ac:dyDescent="0.3">
      <c r="A261" t="str">
        <f>VLOOKUP(B261,Table2[],3,FALSE)</f>
        <v>Digital</v>
      </c>
      <c r="B261" t="str">
        <f>IF(ISNUMBER(FIND("QVC",R261)),"QVC",IFERROR(VLOOKUP(LEFT(I261,2),Table1[#All],2,FALSE),IF(OR(LEN(I261)=7,LEFT(I261,3)="SH1",LEFT(I261,2)="Vp",LEFT(I261,2)="GP"),"PMD.com",IF(LEN(I261)=15,"QVC","need manual check"))))</f>
        <v>PMD.com</v>
      </c>
      <c r="C261" t="str">
        <f t="shared" si="13"/>
        <v>53500001A</v>
      </c>
      <c r="D261">
        <f t="shared" si="14"/>
        <v>7</v>
      </c>
      <c r="E261" s="8" t="str">
        <f t="shared" ca="1" si="12"/>
        <v>shifted orders processed</v>
      </c>
      <c r="F261" t="s">
        <v>11203</v>
      </c>
      <c r="G261" t="s">
        <v>16</v>
      </c>
      <c r="H261" s="6">
        <v>44009.376226851855</v>
      </c>
      <c r="I261" s="6" t="s">
        <v>14017</v>
      </c>
      <c r="J261" t="s">
        <v>14018</v>
      </c>
      <c r="K261">
        <v>17275984</v>
      </c>
      <c r="L261">
        <v>230890</v>
      </c>
      <c r="N261" t="s">
        <v>1242</v>
      </c>
      <c r="O261" t="s">
        <v>1243</v>
      </c>
      <c r="P261" t="s">
        <v>1244</v>
      </c>
      <c r="Q261">
        <v>7</v>
      </c>
      <c r="R261" t="s">
        <v>14019</v>
      </c>
      <c r="S261" t="s">
        <v>18</v>
      </c>
      <c r="T261">
        <v>7</v>
      </c>
      <c r="U261" s="6">
        <v>44009.19195601852</v>
      </c>
      <c r="V261" t="s">
        <v>1764</v>
      </c>
    </row>
    <row r="262" spans="1:22" x14ac:dyDescent="0.3">
      <c r="A262" t="str">
        <f>VLOOKUP(B262,Table2[],3,FALSE)</f>
        <v>Digital</v>
      </c>
      <c r="B262" t="str">
        <f>IF(ISNUMBER(FIND("QVC",R262)),"QVC",IFERROR(VLOOKUP(LEFT(I262,2),Table1[#All],2,FALSE),IF(OR(LEN(I262)=7,LEFT(I262,3)="SH1",LEFT(I262,2)="Vp",LEFT(I262,2)="GP"),"PMD.com",IF(LEN(I262)=15,"QVC","need manual check"))))</f>
        <v>PMD.com</v>
      </c>
      <c r="C262">
        <f t="shared" si="13"/>
        <v>55090001</v>
      </c>
      <c r="D262">
        <f t="shared" si="14"/>
        <v>1</v>
      </c>
      <c r="E262" s="8" t="str">
        <f t="shared" ca="1" si="12"/>
        <v>shifted orders processed</v>
      </c>
      <c r="F262" t="s">
        <v>11203</v>
      </c>
      <c r="G262" t="s">
        <v>16</v>
      </c>
      <c r="H262" s="6">
        <v>44009.376226851855</v>
      </c>
      <c r="I262" s="6" t="s">
        <v>14017</v>
      </c>
      <c r="J262" t="s">
        <v>14018</v>
      </c>
      <c r="K262">
        <v>17275984</v>
      </c>
      <c r="L262">
        <v>230890</v>
      </c>
      <c r="N262">
        <v>55090001</v>
      </c>
      <c r="O262" t="s">
        <v>995</v>
      </c>
      <c r="P262" t="s">
        <v>165</v>
      </c>
      <c r="Q262">
        <v>1</v>
      </c>
      <c r="R262" t="s">
        <v>14019</v>
      </c>
      <c r="S262" t="s">
        <v>18</v>
      </c>
      <c r="T262">
        <v>1</v>
      </c>
      <c r="U262" s="6">
        <v>44009.19195601852</v>
      </c>
      <c r="V262" t="s">
        <v>1764</v>
      </c>
    </row>
    <row r="263" spans="1:22" x14ac:dyDescent="0.3">
      <c r="A263" t="str">
        <f>VLOOKUP(B263,Table2[],3,FALSE)</f>
        <v>Digital</v>
      </c>
      <c r="B263" t="str">
        <f>IF(ISNUMBER(FIND("QVC",R263)),"QVC",IFERROR(VLOOKUP(LEFT(I263,2),Table1[#All],2,FALSE),IF(OR(LEN(I263)=7,LEFT(I263,3)="SH1",LEFT(I263,2)="Vp",LEFT(I263,2)="GP"),"PMD.com",IF(LEN(I263)=15,"QVC","need manual check"))))</f>
        <v>PMD.com</v>
      </c>
      <c r="C263">
        <f t="shared" si="13"/>
        <v>54010001</v>
      </c>
      <c r="D263">
        <f t="shared" si="14"/>
        <v>1</v>
      </c>
      <c r="E263" s="8" t="str">
        <f t="shared" ca="1" si="12"/>
        <v>shifted orders processed</v>
      </c>
      <c r="F263" t="s">
        <v>11203</v>
      </c>
      <c r="G263" t="s">
        <v>16</v>
      </c>
      <c r="H263" s="6">
        <v>44009.376226851855</v>
      </c>
      <c r="I263" s="6" t="s">
        <v>14017</v>
      </c>
      <c r="J263" t="s">
        <v>14018</v>
      </c>
      <c r="K263">
        <v>17275984</v>
      </c>
      <c r="L263">
        <v>230890</v>
      </c>
      <c r="N263">
        <v>54010001</v>
      </c>
      <c r="O263" t="s">
        <v>577</v>
      </c>
      <c r="P263" t="s">
        <v>35</v>
      </c>
      <c r="Q263">
        <v>1</v>
      </c>
      <c r="R263" t="s">
        <v>14019</v>
      </c>
      <c r="S263" t="s">
        <v>18</v>
      </c>
      <c r="T263">
        <v>1</v>
      </c>
      <c r="U263" s="6">
        <v>44009.19195601852</v>
      </c>
      <c r="V263" t="s">
        <v>1764</v>
      </c>
    </row>
    <row r="264" spans="1:22" x14ac:dyDescent="0.3">
      <c r="A264" t="str">
        <f>VLOOKUP(B264,Table2[],3,FALSE)</f>
        <v>Digital</v>
      </c>
      <c r="B264" t="str">
        <f>IF(ISNUMBER(FIND("QVC",R264)),"QVC",IFERROR(VLOOKUP(LEFT(I264,2),Table1[#All],2,FALSE),IF(OR(LEN(I264)=7,LEFT(I264,3)="SH1",LEFT(I264,2)="Vp",LEFT(I264,2)="GP"),"PMD.com",IF(LEN(I264)=15,"QVC","need manual check"))))</f>
        <v>PMD.com</v>
      </c>
      <c r="C264">
        <f t="shared" si="13"/>
        <v>53900001</v>
      </c>
      <c r="D264">
        <f t="shared" si="14"/>
        <v>1</v>
      </c>
      <c r="E264" s="8" t="str">
        <f t="shared" ca="1" si="12"/>
        <v>shifted orders processed</v>
      </c>
      <c r="F264" t="s">
        <v>11203</v>
      </c>
      <c r="G264" t="s">
        <v>16</v>
      </c>
      <c r="H264" s="6">
        <v>44009.376226851855</v>
      </c>
      <c r="I264" s="6" t="s">
        <v>14017</v>
      </c>
      <c r="J264" t="s">
        <v>14018</v>
      </c>
      <c r="K264">
        <v>17275984</v>
      </c>
      <c r="L264">
        <v>230890</v>
      </c>
      <c r="N264">
        <v>53900001</v>
      </c>
      <c r="O264" t="s">
        <v>1697</v>
      </c>
      <c r="P264" t="s">
        <v>104</v>
      </c>
      <c r="Q264">
        <v>1</v>
      </c>
      <c r="R264" t="s">
        <v>14019</v>
      </c>
      <c r="S264" t="s">
        <v>18</v>
      </c>
      <c r="T264">
        <v>1</v>
      </c>
      <c r="U264" s="6">
        <v>44009.19195601852</v>
      </c>
      <c r="V264" t="s">
        <v>1764</v>
      </c>
    </row>
    <row r="265" spans="1:22" x14ac:dyDescent="0.3">
      <c r="A265" t="str">
        <f>VLOOKUP(B265,Table2[],3,FALSE)</f>
        <v>Digital</v>
      </c>
      <c r="B265" t="str">
        <f>IF(ISNUMBER(FIND("QVC",R265)),"QVC",IFERROR(VLOOKUP(LEFT(I265,2),Table1[#All],2,FALSE),IF(OR(LEN(I265)=7,LEFT(I265,3)="SH1",LEFT(I265,2)="Vp",LEFT(I265,2)="GP"),"PMD.com",IF(LEN(I265)=15,"QVC","need manual check"))))</f>
        <v>PMD.com</v>
      </c>
      <c r="C265">
        <f t="shared" si="13"/>
        <v>53900001</v>
      </c>
      <c r="D265">
        <f t="shared" si="14"/>
        <v>1</v>
      </c>
      <c r="E265" s="8" t="str">
        <f t="shared" ca="1" si="12"/>
        <v>shifted orders processed</v>
      </c>
      <c r="F265" t="s">
        <v>11203</v>
      </c>
      <c r="G265" t="s">
        <v>16</v>
      </c>
      <c r="H265" s="6">
        <v>44010.417222222219</v>
      </c>
      <c r="I265" s="6" t="s">
        <v>14020</v>
      </c>
      <c r="J265" t="s">
        <v>14021</v>
      </c>
      <c r="K265">
        <v>17279961</v>
      </c>
      <c r="L265">
        <v>231105</v>
      </c>
      <c r="N265">
        <v>53900001</v>
      </c>
      <c r="O265" t="s">
        <v>1697</v>
      </c>
      <c r="P265" t="s">
        <v>104</v>
      </c>
      <c r="Q265">
        <v>1</v>
      </c>
      <c r="R265" t="s">
        <v>14022</v>
      </c>
      <c r="S265" t="s">
        <v>18</v>
      </c>
      <c r="T265">
        <v>1</v>
      </c>
      <c r="U265" s="6">
        <v>44010.305648148147</v>
      </c>
      <c r="V265" t="s">
        <v>1764</v>
      </c>
    </row>
    <row r="266" spans="1:22" x14ac:dyDescent="0.3">
      <c r="A266" t="str">
        <f>VLOOKUP(B266,Table2[],3,FALSE)</f>
        <v>Digital</v>
      </c>
      <c r="B266" t="str">
        <f>IF(ISNUMBER(FIND("QVC",R266)),"QVC",IFERROR(VLOOKUP(LEFT(I266,2),Table1[#All],2,FALSE),IF(OR(LEN(I266)=7,LEFT(I266,3)="SH1",LEFT(I266,2)="Vp",LEFT(I266,2)="GP"),"PMD.com",IF(LEN(I266)=15,"QVC","need manual check"))))</f>
        <v>PMD.com</v>
      </c>
      <c r="C266">
        <f t="shared" si="13"/>
        <v>54010001</v>
      </c>
      <c r="D266">
        <f t="shared" si="14"/>
        <v>1</v>
      </c>
      <c r="E266" s="8" t="str">
        <f t="shared" ca="1" si="12"/>
        <v>shifted orders processed</v>
      </c>
      <c r="F266" t="s">
        <v>11203</v>
      </c>
      <c r="G266" t="s">
        <v>16</v>
      </c>
      <c r="H266" s="6">
        <v>44010.417222222219</v>
      </c>
      <c r="I266" s="6" t="s">
        <v>14020</v>
      </c>
      <c r="J266" t="s">
        <v>14021</v>
      </c>
      <c r="K266">
        <v>17279961</v>
      </c>
      <c r="L266">
        <v>231105</v>
      </c>
      <c r="N266">
        <v>54010001</v>
      </c>
      <c r="O266" t="s">
        <v>577</v>
      </c>
      <c r="P266" t="s">
        <v>35</v>
      </c>
      <c r="Q266">
        <v>1</v>
      </c>
      <c r="R266" t="s">
        <v>14022</v>
      </c>
      <c r="S266" t="s">
        <v>18</v>
      </c>
      <c r="T266">
        <v>1</v>
      </c>
      <c r="U266" s="6">
        <v>44010.305648148147</v>
      </c>
      <c r="V266" t="s">
        <v>1764</v>
      </c>
    </row>
    <row r="267" spans="1:22" x14ac:dyDescent="0.3">
      <c r="A267" t="str">
        <f>VLOOKUP(B267,Table2[],3,FALSE)</f>
        <v>Digital</v>
      </c>
      <c r="B267" t="str">
        <f>IF(ISNUMBER(FIND("QVC",R267)),"QVC",IFERROR(VLOOKUP(LEFT(I267,2),Table1[#All],2,FALSE),IF(OR(LEN(I267)=7,LEFT(I267,3)="SH1",LEFT(I267,2)="Vp",LEFT(I267,2)="GP"),"PMD.com",IF(LEN(I267)=15,"QVC","need manual check"))))</f>
        <v>PMD.com</v>
      </c>
      <c r="C267">
        <f t="shared" si="13"/>
        <v>53450011</v>
      </c>
      <c r="D267">
        <f t="shared" si="14"/>
        <v>1</v>
      </c>
      <c r="E267" s="8" t="str">
        <f t="shared" ca="1" si="12"/>
        <v>shifted orders processed</v>
      </c>
      <c r="F267" t="s">
        <v>11203</v>
      </c>
      <c r="G267" t="s">
        <v>16</v>
      </c>
      <c r="H267" s="6">
        <v>44010.417222222219</v>
      </c>
      <c r="I267" s="6" t="s">
        <v>14020</v>
      </c>
      <c r="J267" t="s">
        <v>14021</v>
      </c>
      <c r="K267">
        <v>17279961</v>
      </c>
      <c r="L267">
        <v>231105</v>
      </c>
      <c r="N267">
        <v>53450011</v>
      </c>
      <c r="O267" t="s">
        <v>2807</v>
      </c>
      <c r="P267" t="s">
        <v>96</v>
      </c>
      <c r="Q267">
        <v>1</v>
      </c>
      <c r="R267" t="s">
        <v>14022</v>
      </c>
      <c r="S267" t="s">
        <v>18</v>
      </c>
      <c r="T267">
        <v>1</v>
      </c>
      <c r="U267" s="6">
        <v>44010.305648148147</v>
      </c>
      <c r="V267" t="s">
        <v>1764</v>
      </c>
    </row>
    <row r="268" spans="1:22" x14ac:dyDescent="0.3">
      <c r="A268" t="str">
        <f>VLOOKUP(B268,Table2[],3,FALSE)</f>
        <v>Digital</v>
      </c>
      <c r="B268" t="str">
        <f>IF(ISNUMBER(FIND("QVC",R268)),"QVC",IFERROR(VLOOKUP(LEFT(I268,2),Table1[#All],2,FALSE),IF(OR(LEN(I268)=7,LEFT(I268,3)="SH1",LEFT(I268,2)="Vp",LEFT(I268,2)="GP"),"PMD.com",IF(LEN(I268)=15,"QVC","need manual check"))))</f>
        <v>PMD.com</v>
      </c>
      <c r="C268">
        <f t="shared" si="13"/>
        <v>5357</v>
      </c>
      <c r="D268">
        <f t="shared" si="14"/>
        <v>1</v>
      </c>
      <c r="E268" s="8" t="str">
        <f t="shared" ca="1" si="12"/>
        <v>shifted orders processed</v>
      </c>
      <c r="F268" t="s">
        <v>11203</v>
      </c>
      <c r="G268" t="s">
        <v>16</v>
      </c>
      <c r="H268" s="6">
        <v>44010.417222222219</v>
      </c>
      <c r="I268" s="6" t="s">
        <v>14020</v>
      </c>
      <c r="J268" t="s">
        <v>14021</v>
      </c>
      <c r="K268">
        <v>17279961</v>
      </c>
      <c r="L268">
        <v>231105</v>
      </c>
      <c r="N268">
        <v>5357</v>
      </c>
      <c r="O268" t="s">
        <v>87</v>
      </c>
      <c r="P268" t="s">
        <v>88</v>
      </c>
      <c r="Q268">
        <v>1</v>
      </c>
      <c r="R268" t="s">
        <v>14022</v>
      </c>
      <c r="S268" t="s">
        <v>18</v>
      </c>
      <c r="T268">
        <v>1</v>
      </c>
      <c r="U268" s="6">
        <v>44010.305648148147</v>
      </c>
      <c r="V268" t="s">
        <v>1764</v>
      </c>
    </row>
    <row r="269" spans="1:22" x14ac:dyDescent="0.3">
      <c r="A269" t="str">
        <f>VLOOKUP(B269,Table2[],3,FALSE)</f>
        <v>Digital</v>
      </c>
      <c r="B269" t="str">
        <f>IF(ISNUMBER(FIND("QVC",R269)),"QVC",IFERROR(VLOOKUP(LEFT(I269,2),Table1[#All],2,FALSE),IF(OR(LEN(I269)=7,LEFT(I269,3)="SH1",LEFT(I269,2)="Vp",LEFT(I269,2)="GP"),"PMD.com",IF(LEN(I269)=15,"QVC","need manual check"))))</f>
        <v>PMD.com</v>
      </c>
      <c r="C269">
        <f t="shared" si="13"/>
        <v>51410001</v>
      </c>
      <c r="D269">
        <f t="shared" si="14"/>
        <v>1</v>
      </c>
      <c r="E269" s="8" t="str">
        <f t="shared" ca="1" si="12"/>
        <v>shifted orders processed</v>
      </c>
      <c r="F269" t="s">
        <v>11203</v>
      </c>
      <c r="G269" t="s">
        <v>16</v>
      </c>
      <c r="H269" s="6">
        <v>44010.417222222219</v>
      </c>
      <c r="I269" s="6" t="s">
        <v>14020</v>
      </c>
      <c r="J269" t="s">
        <v>14021</v>
      </c>
      <c r="K269">
        <v>17279961</v>
      </c>
      <c r="L269">
        <v>231105</v>
      </c>
      <c r="N269">
        <v>51410001</v>
      </c>
      <c r="O269" t="s">
        <v>2386</v>
      </c>
      <c r="P269" t="s">
        <v>81</v>
      </c>
      <c r="Q269">
        <v>1</v>
      </c>
      <c r="R269" t="s">
        <v>14022</v>
      </c>
      <c r="S269" t="s">
        <v>18</v>
      </c>
      <c r="T269">
        <v>1</v>
      </c>
      <c r="U269" s="6">
        <v>44010.305648148147</v>
      </c>
      <c r="V269" t="s">
        <v>1764</v>
      </c>
    </row>
    <row r="270" spans="1:22" x14ac:dyDescent="0.3">
      <c r="A270" t="str">
        <f>VLOOKUP(B270,Table2[],3,FALSE)</f>
        <v>Digital</v>
      </c>
      <c r="B270" t="str">
        <f>IF(ISNUMBER(FIND("QVC",R270)),"QVC",IFERROR(VLOOKUP(LEFT(I270,2),Table1[#All],2,FALSE),IF(OR(LEN(I270)=7,LEFT(I270,3)="SH1",LEFT(I270,2)="Vp",LEFT(I270,2)="GP"),"PMD.com",IF(LEN(I270)=15,"QVC","need manual check"))))</f>
        <v>PMD.com</v>
      </c>
      <c r="C270">
        <f t="shared" si="13"/>
        <v>51090030</v>
      </c>
      <c r="D270">
        <f t="shared" si="14"/>
        <v>1</v>
      </c>
      <c r="E270" s="8" t="str">
        <f t="shared" ca="1" si="12"/>
        <v>shifted orders processed</v>
      </c>
      <c r="F270" t="s">
        <v>11203</v>
      </c>
      <c r="G270" t="s">
        <v>16</v>
      </c>
      <c r="H270" s="6">
        <v>44010.417222222219</v>
      </c>
      <c r="I270" s="6" t="s">
        <v>14020</v>
      </c>
      <c r="J270" t="s">
        <v>14021</v>
      </c>
      <c r="K270">
        <v>17279961</v>
      </c>
      <c r="L270">
        <v>231105</v>
      </c>
      <c r="N270">
        <v>51090030</v>
      </c>
      <c r="O270" t="s">
        <v>996</v>
      </c>
      <c r="P270" t="s">
        <v>628</v>
      </c>
      <c r="Q270">
        <v>1</v>
      </c>
      <c r="R270" t="s">
        <v>14022</v>
      </c>
      <c r="S270" t="s">
        <v>18</v>
      </c>
      <c r="T270">
        <v>1</v>
      </c>
      <c r="U270" s="6">
        <v>44010.305648148147</v>
      </c>
      <c r="V270" t="s">
        <v>1764</v>
      </c>
    </row>
    <row r="271" spans="1:22" x14ac:dyDescent="0.3">
      <c r="A271" t="str">
        <f>VLOOKUP(B271,Table2[],3,FALSE)</f>
        <v>Digital</v>
      </c>
      <c r="B271" t="str">
        <f>IF(ISNUMBER(FIND("QVC",R271)),"QVC",IFERROR(VLOOKUP(LEFT(I271,2),Table1[#All],2,FALSE),IF(OR(LEN(I271)=7,LEFT(I271,3)="SH1",LEFT(I271,2)="Vp",LEFT(I271,2)="GP"),"PMD.com",IF(LEN(I271)=15,"QVC","need manual check"))))</f>
        <v>PMD.com</v>
      </c>
      <c r="C271">
        <f t="shared" si="13"/>
        <v>57100001</v>
      </c>
      <c r="D271">
        <f t="shared" si="14"/>
        <v>1</v>
      </c>
      <c r="E271" s="8" t="str">
        <f t="shared" ca="1" si="12"/>
        <v>shifted orders processed</v>
      </c>
      <c r="F271" t="s">
        <v>11203</v>
      </c>
      <c r="G271" t="s">
        <v>16</v>
      </c>
      <c r="H271" s="6">
        <v>44010.417222222219</v>
      </c>
      <c r="I271" s="6" t="s">
        <v>14020</v>
      </c>
      <c r="J271" t="s">
        <v>14021</v>
      </c>
      <c r="K271">
        <v>17279961</v>
      </c>
      <c r="L271">
        <v>231105</v>
      </c>
      <c r="N271">
        <v>57100001</v>
      </c>
      <c r="P271" t="s">
        <v>1420</v>
      </c>
      <c r="Q271">
        <v>1</v>
      </c>
      <c r="R271" t="s">
        <v>14022</v>
      </c>
      <c r="S271" t="s">
        <v>18</v>
      </c>
      <c r="T271">
        <v>1</v>
      </c>
      <c r="U271" s="6">
        <v>44010.305648148147</v>
      </c>
      <c r="V271" t="s">
        <v>1764</v>
      </c>
    </row>
    <row r="272" spans="1:22" x14ac:dyDescent="0.3">
      <c r="A272" t="str">
        <f>VLOOKUP(B272,Table2[],3,FALSE)</f>
        <v>Digital</v>
      </c>
      <c r="B272" t="str">
        <f>IF(ISNUMBER(FIND("QVC",R272)),"QVC",IFERROR(VLOOKUP(LEFT(I272,2),Table1[#All],2,FALSE),IF(OR(LEN(I272)=7,LEFT(I272,3)="SH1",LEFT(I272,2)="Vp",LEFT(I272,2)="GP"),"PMD.com",IF(LEN(I272)=15,"QVC","need manual check"))))</f>
        <v>PMD.com</v>
      </c>
      <c r="C272">
        <f t="shared" si="13"/>
        <v>57110001</v>
      </c>
      <c r="D272">
        <f t="shared" si="14"/>
        <v>1</v>
      </c>
      <c r="E272" s="8" t="str">
        <f t="shared" ca="1" si="12"/>
        <v>shifted orders processed</v>
      </c>
      <c r="F272" t="s">
        <v>11203</v>
      </c>
      <c r="G272" t="s">
        <v>16</v>
      </c>
      <c r="H272" s="6">
        <v>44010.417222222219</v>
      </c>
      <c r="I272" s="6" t="s">
        <v>14020</v>
      </c>
      <c r="J272" t="s">
        <v>14021</v>
      </c>
      <c r="K272">
        <v>17279961</v>
      </c>
      <c r="L272">
        <v>231105</v>
      </c>
      <c r="N272">
        <v>57110001</v>
      </c>
      <c r="P272" t="s">
        <v>1332</v>
      </c>
      <c r="Q272">
        <v>1</v>
      </c>
      <c r="R272" t="s">
        <v>14022</v>
      </c>
      <c r="S272" t="s">
        <v>18</v>
      </c>
      <c r="T272">
        <v>1</v>
      </c>
      <c r="U272" s="6">
        <v>44010.305648148147</v>
      </c>
      <c r="V272" t="s">
        <v>1764</v>
      </c>
    </row>
    <row r="273" spans="1:22" x14ac:dyDescent="0.3">
      <c r="A273" t="str">
        <f>VLOOKUP(B273,Table2[],3,FALSE)</f>
        <v>Digital</v>
      </c>
      <c r="B273" t="str">
        <f>IF(ISNUMBER(FIND("QVC",R273)),"QVC",IFERROR(VLOOKUP(LEFT(I273,2),Table1[#All],2,FALSE),IF(OR(LEN(I273)=7,LEFT(I273,3)="SH1",LEFT(I273,2)="Vp",LEFT(I273,2)="GP"),"PMD.com",IF(LEN(I273)=15,"QVC","need manual check"))))</f>
        <v>PMD.com</v>
      </c>
      <c r="C273">
        <f t="shared" si="13"/>
        <v>57090001</v>
      </c>
      <c r="D273">
        <f t="shared" si="14"/>
        <v>1</v>
      </c>
      <c r="E273" s="8" t="str">
        <f t="shared" ca="1" si="12"/>
        <v>shifted orders processed</v>
      </c>
      <c r="F273" t="s">
        <v>11203</v>
      </c>
      <c r="G273" t="s">
        <v>16</v>
      </c>
      <c r="H273" s="6">
        <v>44010.417222222219</v>
      </c>
      <c r="I273" s="6" t="s">
        <v>14020</v>
      </c>
      <c r="J273" t="s">
        <v>14021</v>
      </c>
      <c r="K273">
        <v>17279961</v>
      </c>
      <c r="L273">
        <v>231105</v>
      </c>
      <c r="N273">
        <v>57090001</v>
      </c>
      <c r="P273" t="s">
        <v>1419</v>
      </c>
      <c r="Q273">
        <v>1</v>
      </c>
      <c r="R273" t="s">
        <v>14022</v>
      </c>
      <c r="S273" t="s">
        <v>18</v>
      </c>
      <c r="T273">
        <v>1</v>
      </c>
      <c r="U273" s="6">
        <v>44010.305648148147</v>
      </c>
      <c r="V273" t="s">
        <v>1764</v>
      </c>
    </row>
    <row r="274" spans="1:22" x14ac:dyDescent="0.3">
      <c r="A274" t="str">
        <f>VLOOKUP(B274,Table2[],3,FALSE)</f>
        <v>Digital</v>
      </c>
      <c r="B274" t="str">
        <f>IF(ISNUMBER(FIND("QVC",R274)),"QVC",IFERROR(VLOOKUP(LEFT(I274,2),Table1[#All],2,FALSE),IF(OR(LEN(I274)=7,LEFT(I274,3)="SH1",LEFT(I274,2)="Vp",LEFT(I274,2)="GP"),"PMD.com",IF(LEN(I274)=15,"QVC","need manual check"))))</f>
        <v>PMD.com</v>
      </c>
      <c r="C274">
        <f t="shared" si="13"/>
        <v>52480001</v>
      </c>
      <c r="D274">
        <f t="shared" si="14"/>
        <v>1</v>
      </c>
      <c r="E274" s="8" t="str">
        <f t="shared" ca="1" si="12"/>
        <v>shifted orders processed</v>
      </c>
      <c r="F274" t="s">
        <v>11203</v>
      </c>
      <c r="G274" t="s">
        <v>16</v>
      </c>
      <c r="H274" s="6">
        <v>44010.417222222219</v>
      </c>
      <c r="I274" s="6" t="s">
        <v>14020</v>
      </c>
      <c r="J274" t="s">
        <v>14021</v>
      </c>
      <c r="K274">
        <v>17279961</v>
      </c>
      <c r="L274">
        <v>231105</v>
      </c>
      <c r="N274">
        <v>52480001</v>
      </c>
      <c r="O274" t="s">
        <v>125</v>
      </c>
      <c r="P274" t="s">
        <v>126</v>
      </c>
      <c r="Q274">
        <v>1</v>
      </c>
      <c r="R274" t="s">
        <v>14022</v>
      </c>
      <c r="S274" t="s">
        <v>18</v>
      </c>
      <c r="T274">
        <v>1</v>
      </c>
      <c r="U274" s="6">
        <v>44010.305648148147</v>
      </c>
      <c r="V274" t="s">
        <v>1764</v>
      </c>
    </row>
    <row r="275" spans="1:22" x14ac:dyDescent="0.3">
      <c r="A275" t="str">
        <f>VLOOKUP(B275,Table2[],3,FALSE)</f>
        <v>Digital</v>
      </c>
      <c r="B275" t="str">
        <f>IF(ISNUMBER(FIND("QVC",R275)),"QVC",IFERROR(VLOOKUP(LEFT(I275,2),Table1[#All],2,FALSE),IF(OR(LEN(I275)=7,LEFT(I275,3)="SH1",LEFT(I275,2)="Vp",LEFT(I275,2)="GP"),"PMD.com",IF(LEN(I275)=15,"QVC","need manual check"))))</f>
        <v>PMD.com</v>
      </c>
      <c r="C275">
        <f t="shared" si="13"/>
        <v>7837</v>
      </c>
      <c r="D275">
        <f t="shared" si="14"/>
        <v>1</v>
      </c>
      <c r="E275" s="8" t="str">
        <f t="shared" ca="1" si="12"/>
        <v>shifted orders processed</v>
      </c>
      <c r="F275" t="s">
        <v>11203</v>
      </c>
      <c r="G275" t="s">
        <v>16</v>
      </c>
      <c r="H275" s="6">
        <v>44011.168611111112</v>
      </c>
      <c r="I275" s="6" t="s">
        <v>14023</v>
      </c>
      <c r="J275" t="s">
        <v>14024</v>
      </c>
      <c r="K275">
        <v>17279967</v>
      </c>
      <c r="L275">
        <v>232188</v>
      </c>
      <c r="N275">
        <v>7837</v>
      </c>
      <c r="O275" t="s">
        <v>156</v>
      </c>
      <c r="P275" t="s">
        <v>157</v>
      </c>
      <c r="Q275">
        <v>1</v>
      </c>
      <c r="R275" t="s">
        <v>14025</v>
      </c>
      <c r="S275" t="s">
        <v>18</v>
      </c>
      <c r="T275">
        <v>1</v>
      </c>
      <c r="U275" s="6">
        <v>44010.880787037036</v>
      </c>
      <c r="V275" t="s">
        <v>1764</v>
      </c>
    </row>
    <row r="276" spans="1:22" x14ac:dyDescent="0.3">
      <c r="A276" t="str">
        <f>VLOOKUP(B276,Table2[],3,FALSE)</f>
        <v>Digital</v>
      </c>
      <c r="B276" t="str">
        <f>IF(ISNUMBER(FIND("QVC",R276)),"QVC",IFERROR(VLOOKUP(LEFT(I276,2),Table1[#All],2,FALSE),IF(OR(LEN(I276)=7,LEFT(I276,3)="SH1",LEFT(I276,2)="Vp",LEFT(I276,2)="GP"),"PMD.com",IF(LEN(I276)=15,"QVC","need manual check"))))</f>
        <v>PMD.com</v>
      </c>
      <c r="C276">
        <f t="shared" si="13"/>
        <v>51090030</v>
      </c>
      <c r="D276">
        <f t="shared" si="14"/>
        <v>1</v>
      </c>
      <c r="E276" s="8" t="str">
        <f t="shared" ca="1" si="12"/>
        <v>shifted orders processed</v>
      </c>
      <c r="F276" t="s">
        <v>11203</v>
      </c>
      <c r="G276" t="s">
        <v>16</v>
      </c>
      <c r="H276" s="6">
        <v>44011.168611111112</v>
      </c>
      <c r="I276" s="6" t="s">
        <v>14023</v>
      </c>
      <c r="J276" t="s">
        <v>14024</v>
      </c>
      <c r="K276">
        <v>17279967</v>
      </c>
      <c r="L276">
        <v>232188</v>
      </c>
      <c r="N276">
        <v>51090030</v>
      </c>
      <c r="O276" t="s">
        <v>996</v>
      </c>
      <c r="P276" t="s">
        <v>628</v>
      </c>
      <c r="Q276">
        <v>1</v>
      </c>
      <c r="R276" t="s">
        <v>14025</v>
      </c>
      <c r="S276" t="s">
        <v>18</v>
      </c>
      <c r="T276">
        <v>1</v>
      </c>
      <c r="U276" s="6">
        <v>44010.880787037036</v>
      </c>
      <c r="V276" t="s">
        <v>1764</v>
      </c>
    </row>
    <row r="277" spans="1:22" x14ac:dyDescent="0.3">
      <c r="A277" t="str">
        <f>VLOOKUP(B277,Table2[],3,FALSE)</f>
        <v>Digital</v>
      </c>
      <c r="B277" t="str">
        <f>IF(ISNUMBER(FIND("QVC",R277)),"QVC",IFERROR(VLOOKUP(LEFT(I277,2),Table1[#All],2,FALSE),IF(OR(LEN(I277)=7,LEFT(I277,3)="SH1",LEFT(I277,2)="Vp",LEFT(I277,2)="GP"),"PMD.com",IF(LEN(I277)=15,"QVC","need manual check"))))</f>
        <v>PMD.com</v>
      </c>
      <c r="C277">
        <f t="shared" si="13"/>
        <v>54010001</v>
      </c>
      <c r="D277">
        <f t="shared" si="14"/>
        <v>1</v>
      </c>
      <c r="E277" s="8" t="str">
        <f t="shared" ca="1" si="12"/>
        <v>shifted orders processed</v>
      </c>
      <c r="F277" t="s">
        <v>11203</v>
      </c>
      <c r="G277" t="s">
        <v>16</v>
      </c>
      <c r="H277" s="6">
        <v>44011.168611111112</v>
      </c>
      <c r="I277" s="6" t="s">
        <v>14023</v>
      </c>
      <c r="J277" t="s">
        <v>14024</v>
      </c>
      <c r="K277">
        <v>17279967</v>
      </c>
      <c r="L277">
        <v>232188</v>
      </c>
      <c r="N277">
        <v>54010001</v>
      </c>
      <c r="O277" t="s">
        <v>577</v>
      </c>
      <c r="P277" t="s">
        <v>35</v>
      </c>
      <c r="Q277">
        <v>1</v>
      </c>
      <c r="R277" t="s">
        <v>14025</v>
      </c>
      <c r="S277" t="s">
        <v>18</v>
      </c>
      <c r="T277">
        <v>1</v>
      </c>
      <c r="U277" s="6">
        <v>44010.880787037036</v>
      </c>
      <c r="V277" t="s">
        <v>1764</v>
      </c>
    </row>
    <row r="278" spans="1:22" x14ac:dyDescent="0.3">
      <c r="A278" t="str">
        <f>VLOOKUP(B278,Table2[],3,FALSE)</f>
        <v>Digital</v>
      </c>
      <c r="B278" t="str">
        <f>IF(ISNUMBER(FIND("QVC",R278)),"QVC",IFERROR(VLOOKUP(LEFT(I278,2),Table1[#All],2,FALSE),IF(OR(LEN(I278)=7,LEFT(I278,3)="SH1",LEFT(I278,2)="Vp",LEFT(I278,2)="GP"),"PMD.com",IF(LEN(I278)=15,"QVC","need manual check"))))</f>
        <v>PMD.com</v>
      </c>
      <c r="C278">
        <f t="shared" si="13"/>
        <v>53900001</v>
      </c>
      <c r="D278">
        <f t="shared" si="14"/>
        <v>1</v>
      </c>
      <c r="E278" s="8" t="str">
        <f t="shared" ca="1" si="12"/>
        <v>shifted orders processed</v>
      </c>
      <c r="F278" t="s">
        <v>11203</v>
      </c>
      <c r="G278" t="s">
        <v>16</v>
      </c>
      <c r="H278" s="6">
        <v>44011.168611111112</v>
      </c>
      <c r="I278" s="6" t="s">
        <v>14023</v>
      </c>
      <c r="J278" t="s">
        <v>14024</v>
      </c>
      <c r="K278">
        <v>17279967</v>
      </c>
      <c r="L278">
        <v>232188</v>
      </c>
      <c r="N278">
        <v>53900001</v>
      </c>
      <c r="O278" t="s">
        <v>1697</v>
      </c>
      <c r="P278" t="s">
        <v>104</v>
      </c>
      <c r="Q278">
        <v>1</v>
      </c>
      <c r="R278" t="s">
        <v>14025</v>
      </c>
      <c r="S278" t="s">
        <v>18</v>
      </c>
      <c r="T278">
        <v>1</v>
      </c>
      <c r="U278" s="6">
        <v>44010.880787037036</v>
      </c>
      <c r="V278" t="s">
        <v>1764</v>
      </c>
    </row>
    <row r="279" spans="1:22" x14ac:dyDescent="0.3">
      <c r="A279" t="str">
        <f>VLOOKUP(B279,Table2[],3,FALSE)</f>
        <v>Digital</v>
      </c>
      <c r="B279" t="str">
        <f>IF(ISNUMBER(FIND("QVC",R279)),"QVC",IFERROR(VLOOKUP(LEFT(I279,2),Table1[#All],2,FALSE),IF(OR(LEN(I279)=7,LEFT(I279,3)="SH1",LEFT(I279,2)="Vp",LEFT(I279,2)="GP"),"PMD.com",IF(LEN(I279)=15,"QVC","need manual check"))))</f>
        <v>PMD.com</v>
      </c>
      <c r="C279">
        <f t="shared" si="13"/>
        <v>52250001</v>
      </c>
      <c r="D279">
        <f t="shared" si="14"/>
        <v>1</v>
      </c>
      <c r="E279" s="8" t="str">
        <f t="shared" ca="1" si="12"/>
        <v>shifted orders processed</v>
      </c>
      <c r="F279" t="s">
        <v>11203</v>
      </c>
      <c r="G279" t="s">
        <v>16</v>
      </c>
      <c r="H279" s="6">
        <v>44011.168611111112</v>
      </c>
      <c r="I279" s="6" t="s">
        <v>14023</v>
      </c>
      <c r="J279" t="s">
        <v>14024</v>
      </c>
      <c r="K279">
        <v>17279967</v>
      </c>
      <c r="L279">
        <v>232188</v>
      </c>
      <c r="N279">
        <v>52250001</v>
      </c>
      <c r="O279" t="s">
        <v>1577</v>
      </c>
      <c r="P279" t="s">
        <v>94</v>
      </c>
      <c r="Q279">
        <v>1</v>
      </c>
      <c r="R279" t="s">
        <v>14025</v>
      </c>
      <c r="S279" t="s">
        <v>18</v>
      </c>
      <c r="T279">
        <v>1</v>
      </c>
      <c r="U279" s="6">
        <v>44010.880787037036</v>
      </c>
      <c r="V279" t="s">
        <v>1764</v>
      </c>
    </row>
    <row r="280" spans="1:22" x14ac:dyDescent="0.3">
      <c r="A280" t="str">
        <f>VLOOKUP(B280,Table2[],3,FALSE)</f>
        <v>International</v>
      </c>
      <c r="B280" t="str">
        <f>IF(ISNUMBER(FIND("QVC",R280)),"QVC",IFERROR(VLOOKUP(LEFT(I280,2),Table1[#All],2,FALSE),IF(OR(LEN(I280)=7,LEFT(I280,3)="SH1",LEFT(I280,2)="Vp",LEFT(I280,2)="GP"),"PMD.com",IF(LEN(I280)=15,"QVC","need manual check"))))</f>
        <v>APAC+LA</v>
      </c>
      <c r="C280">
        <f t="shared" si="13"/>
        <v>53416</v>
      </c>
      <c r="D280">
        <f t="shared" si="14"/>
        <v>500</v>
      </c>
      <c r="E280" s="8" t="str">
        <f t="shared" ca="1" si="12"/>
        <v>shifted orders processed</v>
      </c>
      <c r="F280" t="s">
        <v>11203</v>
      </c>
      <c r="G280" t="s">
        <v>16</v>
      </c>
      <c r="H280" s="6">
        <v>44011.42391203704</v>
      </c>
      <c r="I280" s="6" t="s">
        <v>14026</v>
      </c>
      <c r="J280" t="s">
        <v>109</v>
      </c>
      <c r="K280">
        <v>17282526</v>
      </c>
      <c r="L280">
        <v>232272</v>
      </c>
      <c r="M280" t="s">
        <v>14027</v>
      </c>
      <c r="N280">
        <v>53416</v>
      </c>
      <c r="O280" t="s">
        <v>1204</v>
      </c>
      <c r="P280" t="s">
        <v>1205</v>
      </c>
      <c r="Q280">
        <v>500</v>
      </c>
      <c r="R280" t="s">
        <v>13921</v>
      </c>
      <c r="S280" t="s">
        <v>18</v>
      </c>
      <c r="T280">
        <v>500</v>
      </c>
      <c r="U280" s="6">
        <v>44011.42291666667</v>
      </c>
    </row>
    <row r="281" spans="1:22" x14ac:dyDescent="0.3">
      <c r="A281" t="str">
        <f>VLOOKUP(B281,Table2[],3,FALSE)</f>
        <v>International</v>
      </c>
      <c r="B281" t="str">
        <f>IF(ISNUMBER(FIND("QVC",R281)),"QVC",IFERROR(VLOOKUP(LEFT(I281,2),Table1[#All],2,FALSE),IF(OR(LEN(I281)=7,LEFT(I281,3)="SH1",LEFT(I281,2)="Vp",LEFT(I281,2)="GP"),"PMD.com",IF(LEN(I281)=15,"QVC","need manual check"))))</f>
        <v>APAC+LA</v>
      </c>
      <c r="C281">
        <f t="shared" si="13"/>
        <v>5257</v>
      </c>
      <c r="D281">
        <f t="shared" si="14"/>
        <v>48</v>
      </c>
      <c r="E281" s="8" t="str">
        <f t="shared" ca="1" si="12"/>
        <v>shifted orders processed</v>
      </c>
      <c r="F281" t="s">
        <v>11203</v>
      </c>
      <c r="G281" t="s">
        <v>16</v>
      </c>
      <c r="H281" s="6">
        <v>44011.42391203704</v>
      </c>
      <c r="I281" s="6" t="s">
        <v>14026</v>
      </c>
      <c r="J281" t="s">
        <v>109</v>
      </c>
      <c r="K281">
        <v>17282526</v>
      </c>
      <c r="L281">
        <v>232272</v>
      </c>
      <c r="M281" t="s">
        <v>14027</v>
      </c>
      <c r="N281">
        <v>5257</v>
      </c>
      <c r="O281" t="s">
        <v>25</v>
      </c>
      <c r="P281" t="s">
        <v>26</v>
      </c>
      <c r="Q281">
        <v>48</v>
      </c>
      <c r="R281" t="s">
        <v>13921</v>
      </c>
      <c r="S281" t="s">
        <v>18</v>
      </c>
      <c r="T281">
        <v>48</v>
      </c>
      <c r="U281" s="6">
        <v>44011.42291666667</v>
      </c>
    </row>
    <row r="282" spans="1:22" x14ac:dyDescent="0.3">
      <c r="A282" t="str">
        <f>VLOOKUP(B282,Table2[],3,FALSE)</f>
        <v>International</v>
      </c>
      <c r="B282" t="str">
        <f>IF(ISNUMBER(FIND("QVC",R282)),"QVC",IFERROR(VLOOKUP(LEFT(I282,2),Table1[#All],2,FALSE),IF(OR(LEN(I282)=7,LEFT(I282,3)="SH1",LEFT(I282,2)="Vp",LEFT(I282,2)="GP"),"PMD.com",IF(LEN(I282)=15,"QVC","need manual check"))))</f>
        <v>APAC+LA</v>
      </c>
      <c r="C282">
        <f t="shared" si="13"/>
        <v>5237</v>
      </c>
      <c r="D282">
        <f t="shared" si="14"/>
        <v>36</v>
      </c>
      <c r="E282" s="8" t="str">
        <f t="shared" ca="1" si="12"/>
        <v>shifted orders processed</v>
      </c>
      <c r="F282" t="s">
        <v>11203</v>
      </c>
      <c r="G282" t="s">
        <v>16</v>
      </c>
      <c r="H282" s="6">
        <v>44011.42391203704</v>
      </c>
      <c r="I282" s="6" t="s">
        <v>14026</v>
      </c>
      <c r="J282" t="s">
        <v>109</v>
      </c>
      <c r="K282">
        <v>17282526</v>
      </c>
      <c r="L282">
        <v>232272</v>
      </c>
      <c r="M282" t="s">
        <v>14027</v>
      </c>
      <c r="N282">
        <v>5237</v>
      </c>
      <c r="O282" t="s">
        <v>21</v>
      </c>
      <c r="P282" t="s">
        <v>22</v>
      </c>
      <c r="Q282">
        <v>36</v>
      </c>
      <c r="R282" t="s">
        <v>13921</v>
      </c>
      <c r="S282" t="s">
        <v>18</v>
      </c>
      <c r="T282">
        <v>36</v>
      </c>
      <c r="U282" s="6">
        <v>44011.42291666667</v>
      </c>
    </row>
    <row r="283" spans="1:22" x14ac:dyDescent="0.3">
      <c r="A283" t="str">
        <f>VLOOKUP(B283,Table2[],3,FALSE)</f>
        <v>International</v>
      </c>
      <c r="B283" t="str">
        <f>IF(ISNUMBER(FIND("QVC",R283)),"QVC",IFERROR(VLOOKUP(LEFT(I283,2),Table1[#All],2,FALSE),IF(OR(LEN(I283)=7,LEFT(I283,3)="SH1",LEFT(I283,2)="Vp",LEFT(I283,2)="GP"),"PMD.com",IF(LEN(I283)=15,"QVC","need manual check"))))</f>
        <v>APAC+LA</v>
      </c>
      <c r="C283">
        <f t="shared" si="13"/>
        <v>5341</v>
      </c>
      <c r="D283">
        <f t="shared" si="14"/>
        <v>48</v>
      </c>
      <c r="E283" s="8" t="str">
        <f t="shared" ca="1" si="12"/>
        <v>shifted orders processed</v>
      </c>
      <c r="F283" t="s">
        <v>11203</v>
      </c>
      <c r="G283" t="s">
        <v>16</v>
      </c>
      <c r="H283" s="6">
        <v>44011.42391203704</v>
      </c>
      <c r="I283" s="6" t="s">
        <v>14026</v>
      </c>
      <c r="J283" t="s">
        <v>109</v>
      </c>
      <c r="K283">
        <v>17282526</v>
      </c>
      <c r="L283">
        <v>232272</v>
      </c>
      <c r="M283" t="s">
        <v>14027</v>
      </c>
      <c r="N283">
        <v>5341</v>
      </c>
      <c r="O283" t="s">
        <v>831</v>
      </c>
      <c r="P283" t="s">
        <v>82</v>
      </c>
      <c r="Q283">
        <v>48</v>
      </c>
      <c r="R283" t="s">
        <v>13921</v>
      </c>
      <c r="S283" t="s">
        <v>18</v>
      </c>
      <c r="T283">
        <v>48</v>
      </c>
      <c r="U283" s="6">
        <v>44011.42291666667</v>
      </c>
    </row>
    <row r="284" spans="1:22" x14ac:dyDescent="0.3">
      <c r="A284" t="str">
        <f>VLOOKUP(B284,Table2[],3,FALSE)</f>
        <v>International</v>
      </c>
      <c r="B284" t="str">
        <f>IF(ISNUMBER(FIND("QVC",R284)),"QVC",IFERROR(VLOOKUP(LEFT(I284,2),Table1[#All],2,FALSE),IF(OR(LEN(I284)=7,LEFT(I284,3)="SH1",LEFT(I284,2)="Vp",LEFT(I284,2)="GP"),"PMD.com",IF(LEN(I284)=15,"QVC","need manual check"))))</f>
        <v>APAC+LA</v>
      </c>
      <c r="C284">
        <f t="shared" si="13"/>
        <v>51090070</v>
      </c>
      <c r="D284">
        <f t="shared" si="14"/>
        <v>400</v>
      </c>
      <c r="E284" s="8" t="str">
        <f t="shared" ca="1" si="12"/>
        <v>shifted orders processed</v>
      </c>
      <c r="F284" t="s">
        <v>11203</v>
      </c>
      <c r="G284" t="s">
        <v>16</v>
      </c>
      <c r="H284" s="6">
        <v>44011.42391203704</v>
      </c>
      <c r="I284" s="6" t="s">
        <v>14026</v>
      </c>
      <c r="J284" t="s">
        <v>109</v>
      </c>
      <c r="K284">
        <v>17282526</v>
      </c>
      <c r="L284">
        <v>232272</v>
      </c>
      <c r="M284" t="s">
        <v>14027</v>
      </c>
      <c r="N284">
        <v>51090070</v>
      </c>
      <c r="O284" t="s">
        <v>14028</v>
      </c>
      <c r="P284" t="s">
        <v>14029</v>
      </c>
      <c r="Q284">
        <v>400</v>
      </c>
      <c r="R284" t="s">
        <v>13921</v>
      </c>
      <c r="S284" t="s">
        <v>18</v>
      </c>
      <c r="T284">
        <v>400</v>
      </c>
      <c r="U284" s="6">
        <v>44011.42291666667</v>
      </c>
    </row>
    <row r="285" spans="1:22" x14ac:dyDescent="0.3">
      <c r="A285" t="str">
        <f>VLOOKUP(B285,Table2[],3,FALSE)</f>
        <v>International</v>
      </c>
      <c r="B285" t="str">
        <f>IF(ISNUMBER(FIND("QVC",R285)),"QVC",IFERROR(VLOOKUP(LEFT(I285,2),Table1[#All],2,FALSE),IF(OR(LEN(I285)=7,LEFT(I285,3)="SH1",LEFT(I285,2)="Vp",LEFT(I285,2)="GP"),"PMD.com",IF(LEN(I285)=15,"QVC","need manual check"))))</f>
        <v>APAC+LA</v>
      </c>
      <c r="C285">
        <f t="shared" si="13"/>
        <v>53490001</v>
      </c>
      <c r="D285">
        <f t="shared" si="14"/>
        <v>12</v>
      </c>
      <c r="E285" s="8" t="str">
        <f t="shared" ca="1" si="12"/>
        <v>shifted orders processed</v>
      </c>
      <c r="F285" t="s">
        <v>11203</v>
      </c>
      <c r="G285" t="s">
        <v>16</v>
      </c>
      <c r="H285" s="6">
        <v>44011.459722222222</v>
      </c>
      <c r="I285" s="6" t="s">
        <v>14030</v>
      </c>
      <c r="J285" t="s">
        <v>14030</v>
      </c>
      <c r="K285">
        <v>17282439</v>
      </c>
      <c r="L285">
        <v>232275</v>
      </c>
      <c r="N285">
        <v>53490001</v>
      </c>
      <c r="O285" t="s">
        <v>1709</v>
      </c>
      <c r="P285" t="s">
        <v>56</v>
      </c>
      <c r="Q285">
        <v>12</v>
      </c>
      <c r="R285" t="s">
        <v>14031</v>
      </c>
      <c r="S285" t="s">
        <v>18</v>
      </c>
      <c r="T285">
        <v>12</v>
      </c>
      <c r="U285" s="6">
        <v>44006.791666666664</v>
      </c>
    </row>
    <row r="286" spans="1:22" x14ac:dyDescent="0.3">
      <c r="A286" t="str">
        <f>VLOOKUP(B286,Table2[],3,FALSE)</f>
        <v>International</v>
      </c>
      <c r="B286" t="str">
        <f>IF(ISNUMBER(FIND("QVC",R286)),"QVC",IFERROR(VLOOKUP(LEFT(I286,2),Table1[#All],2,FALSE),IF(OR(LEN(I286)=7,LEFT(I286,3)="SH1",LEFT(I286,2)="Vp",LEFT(I286,2)="GP"),"PMD.com",IF(LEN(I286)=15,"QVC","need manual check"))))</f>
        <v>APAC+LA</v>
      </c>
      <c r="C286">
        <f t="shared" si="13"/>
        <v>52430001</v>
      </c>
      <c r="D286">
        <f t="shared" si="14"/>
        <v>12</v>
      </c>
      <c r="E286" s="8" t="str">
        <f t="shared" ca="1" si="12"/>
        <v>shifted orders processed</v>
      </c>
      <c r="F286" t="s">
        <v>11203</v>
      </c>
      <c r="G286" t="s">
        <v>16</v>
      </c>
      <c r="H286" s="6">
        <v>44011.459722222222</v>
      </c>
      <c r="I286" s="6" t="s">
        <v>14030</v>
      </c>
      <c r="J286" t="s">
        <v>14030</v>
      </c>
      <c r="K286">
        <v>17282439</v>
      </c>
      <c r="L286">
        <v>232275</v>
      </c>
      <c r="N286">
        <v>52430001</v>
      </c>
      <c r="O286" t="s">
        <v>927</v>
      </c>
      <c r="P286" t="s">
        <v>75</v>
      </c>
      <c r="Q286">
        <v>12</v>
      </c>
      <c r="R286" t="s">
        <v>14031</v>
      </c>
      <c r="S286" t="s">
        <v>18</v>
      </c>
      <c r="T286">
        <v>12</v>
      </c>
      <c r="U286" s="6">
        <v>44006.791666666664</v>
      </c>
    </row>
    <row r="287" spans="1:22" x14ac:dyDescent="0.3">
      <c r="A287" t="str">
        <f>VLOOKUP(B287,Table2[],3,FALSE)</f>
        <v>International</v>
      </c>
      <c r="B287" t="str">
        <f>IF(ISNUMBER(FIND("QVC",R287)),"QVC",IFERROR(VLOOKUP(LEFT(I287,2),Table1[#All],2,FALSE),IF(OR(LEN(I287)=7,LEFT(I287,3)="SH1",LEFT(I287,2)="Vp",LEFT(I287,2)="GP"),"PMD.com",IF(LEN(I287)=15,"QVC","need manual check"))))</f>
        <v>APAC+LA</v>
      </c>
      <c r="C287">
        <f t="shared" si="13"/>
        <v>52480001</v>
      </c>
      <c r="D287">
        <f t="shared" si="14"/>
        <v>6</v>
      </c>
      <c r="E287" s="8" t="str">
        <f t="shared" ca="1" si="12"/>
        <v>shifted orders processed</v>
      </c>
      <c r="F287" t="s">
        <v>11203</v>
      </c>
      <c r="G287" t="s">
        <v>16</v>
      </c>
      <c r="H287" s="6">
        <v>44011.459722222222</v>
      </c>
      <c r="I287" s="6" t="s">
        <v>14030</v>
      </c>
      <c r="J287" t="s">
        <v>14030</v>
      </c>
      <c r="K287">
        <v>17282439</v>
      </c>
      <c r="L287">
        <v>232275</v>
      </c>
      <c r="N287">
        <v>52480001</v>
      </c>
      <c r="O287" t="s">
        <v>125</v>
      </c>
      <c r="P287" t="s">
        <v>126</v>
      </c>
      <c r="Q287">
        <v>6</v>
      </c>
      <c r="R287" t="s">
        <v>14031</v>
      </c>
      <c r="S287" t="s">
        <v>18</v>
      </c>
      <c r="T287">
        <v>6</v>
      </c>
      <c r="U287" s="6">
        <v>44006.791666666664</v>
      </c>
    </row>
    <row r="288" spans="1:22" x14ac:dyDescent="0.3">
      <c r="A288" t="str">
        <f>VLOOKUP(B288,Table2[],3,FALSE)</f>
        <v>International</v>
      </c>
      <c r="B288" t="str">
        <f>IF(ISNUMBER(FIND("QVC",R288)),"QVC",IFERROR(VLOOKUP(LEFT(I288,2),Table1[#All],2,FALSE),IF(OR(LEN(I288)=7,LEFT(I288,3)="SH1",LEFT(I288,2)="Vp",LEFT(I288,2)="GP"),"PMD.com",IF(LEN(I288)=15,"QVC","need manual check"))))</f>
        <v>APAC+LA</v>
      </c>
      <c r="C288">
        <f t="shared" si="13"/>
        <v>52460011</v>
      </c>
      <c r="D288">
        <f t="shared" si="14"/>
        <v>12</v>
      </c>
      <c r="E288" s="8" t="str">
        <f t="shared" ca="1" si="12"/>
        <v>shifted orders processed</v>
      </c>
      <c r="F288" t="s">
        <v>11203</v>
      </c>
      <c r="G288" t="s">
        <v>16</v>
      </c>
      <c r="H288" s="6">
        <v>44011.459722222222</v>
      </c>
      <c r="I288" s="6" t="s">
        <v>14030</v>
      </c>
      <c r="J288" t="s">
        <v>14030</v>
      </c>
      <c r="K288">
        <v>17282439</v>
      </c>
      <c r="L288">
        <v>232275</v>
      </c>
      <c r="N288">
        <v>52460011</v>
      </c>
      <c r="O288" t="s">
        <v>621</v>
      </c>
      <c r="P288" t="s">
        <v>171</v>
      </c>
      <c r="Q288">
        <v>12</v>
      </c>
      <c r="R288" t="s">
        <v>14031</v>
      </c>
      <c r="S288" t="s">
        <v>18</v>
      </c>
      <c r="T288">
        <v>12</v>
      </c>
      <c r="U288" s="6">
        <v>44006.791666666664</v>
      </c>
    </row>
    <row r="289" spans="1:21" x14ac:dyDescent="0.3">
      <c r="A289" t="str">
        <f>VLOOKUP(B289,Table2[],3,FALSE)</f>
        <v>International</v>
      </c>
      <c r="B289" t="str">
        <f>IF(ISNUMBER(FIND("QVC",R289)),"QVC",IFERROR(VLOOKUP(LEFT(I289,2),Table1[#All],2,FALSE),IF(OR(LEN(I289)=7,LEFT(I289,3)="SH1",LEFT(I289,2)="Vp",LEFT(I289,2)="GP"),"PMD.com",IF(LEN(I289)=15,"QVC","need manual check"))))</f>
        <v>APAC+LA</v>
      </c>
      <c r="C289">
        <f t="shared" si="13"/>
        <v>52480011</v>
      </c>
      <c r="D289">
        <f t="shared" si="14"/>
        <v>6</v>
      </c>
      <c r="E289" s="8" t="str">
        <f t="shared" ca="1" si="12"/>
        <v>shifted orders processed</v>
      </c>
      <c r="F289" t="s">
        <v>11203</v>
      </c>
      <c r="G289" t="s">
        <v>16</v>
      </c>
      <c r="H289" s="6">
        <v>44011.459722222222</v>
      </c>
      <c r="I289" s="6" t="s">
        <v>14030</v>
      </c>
      <c r="J289" t="s">
        <v>14030</v>
      </c>
      <c r="K289">
        <v>17282439</v>
      </c>
      <c r="L289">
        <v>232275</v>
      </c>
      <c r="N289">
        <v>52480011</v>
      </c>
      <c r="O289" t="s">
        <v>125</v>
      </c>
      <c r="P289" t="s">
        <v>95</v>
      </c>
      <c r="Q289">
        <v>6</v>
      </c>
      <c r="R289" t="s">
        <v>14031</v>
      </c>
      <c r="S289" t="s">
        <v>18</v>
      </c>
      <c r="T289">
        <v>6</v>
      </c>
      <c r="U289" s="6">
        <v>44006.791666666664</v>
      </c>
    </row>
    <row r="290" spans="1:21" x14ac:dyDescent="0.3">
      <c r="A290" t="str">
        <f>VLOOKUP(B290,Table2[],3,FALSE)</f>
        <v>International</v>
      </c>
      <c r="B290" t="str">
        <f>IF(ISNUMBER(FIND("QVC",R290)),"QVC",IFERROR(VLOOKUP(LEFT(I290,2),Table1[#All],2,FALSE),IF(OR(LEN(I290)=7,LEFT(I290,3)="SH1",LEFT(I290,2)="Vp",LEFT(I290,2)="GP"),"PMD.com",IF(LEN(I290)=15,"QVC","need manual check"))))</f>
        <v>APAC+LA</v>
      </c>
      <c r="C290">
        <f t="shared" si="13"/>
        <v>53480001</v>
      </c>
      <c r="D290">
        <f t="shared" si="14"/>
        <v>12</v>
      </c>
      <c r="E290" s="8" t="str">
        <f t="shared" ca="1" si="12"/>
        <v>shifted orders processed</v>
      </c>
      <c r="F290" t="s">
        <v>11203</v>
      </c>
      <c r="G290" t="s">
        <v>16</v>
      </c>
      <c r="H290" s="6">
        <v>44011.459722222222</v>
      </c>
      <c r="I290" s="6" t="s">
        <v>14030</v>
      </c>
      <c r="J290" t="s">
        <v>14030</v>
      </c>
      <c r="K290">
        <v>17282439</v>
      </c>
      <c r="L290">
        <v>232275</v>
      </c>
      <c r="N290">
        <v>53480001</v>
      </c>
      <c r="O290" t="s">
        <v>1090</v>
      </c>
      <c r="P290" t="s">
        <v>1091</v>
      </c>
      <c r="Q290">
        <v>12</v>
      </c>
      <c r="R290" t="s">
        <v>14031</v>
      </c>
      <c r="S290" t="s">
        <v>18</v>
      </c>
      <c r="T290">
        <v>12</v>
      </c>
      <c r="U290" s="6">
        <v>44006.791666666664</v>
      </c>
    </row>
    <row r="291" spans="1:21" x14ac:dyDescent="0.3">
      <c r="A291" t="str">
        <f>VLOOKUP(B291,Table2[],3,FALSE)</f>
        <v>International</v>
      </c>
      <c r="B291" t="str">
        <f>IF(ISNUMBER(FIND("QVC",R291)),"QVC",IFERROR(VLOOKUP(LEFT(I291,2),Table1[#All],2,FALSE),IF(OR(LEN(I291)=7,LEFT(I291,3)="SH1",LEFT(I291,2)="Vp",LEFT(I291,2)="GP"),"PMD.com",IF(LEN(I291)=15,"QVC","need manual check"))))</f>
        <v>APAC+LA</v>
      </c>
      <c r="C291">
        <f t="shared" si="13"/>
        <v>52460001</v>
      </c>
      <c r="D291">
        <f t="shared" si="14"/>
        <v>12</v>
      </c>
      <c r="E291" s="8" t="str">
        <f t="shared" ca="1" si="12"/>
        <v>shifted orders processed</v>
      </c>
      <c r="F291" t="s">
        <v>11203</v>
      </c>
      <c r="G291" t="s">
        <v>16</v>
      </c>
      <c r="H291" s="6">
        <v>44011.459722222222</v>
      </c>
      <c r="I291" s="6" t="s">
        <v>14030</v>
      </c>
      <c r="J291" t="s">
        <v>14030</v>
      </c>
      <c r="K291">
        <v>17282439</v>
      </c>
      <c r="L291">
        <v>232275</v>
      </c>
      <c r="N291">
        <v>52460001</v>
      </c>
      <c r="O291" t="s">
        <v>972</v>
      </c>
      <c r="P291" t="s">
        <v>76</v>
      </c>
      <c r="Q291">
        <v>12</v>
      </c>
      <c r="R291" t="s">
        <v>14031</v>
      </c>
      <c r="S291" t="s">
        <v>18</v>
      </c>
      <c r="T291">
        <v>12</v>
      </c>
      <c r="U291" s="6">
        <v>44006.791666666664</v>
      </c>
    </row>
    <row r="292" spans="1:21" x14ac:dyDescent="0.3">
      <c r="A292" t="str">
        <f>VLOOKUP(B292,Table2[],3,FALSE)</f>
        <v>International</v>
      </c>
      <c r="B292" t="str">
        <f>IF(ISNUMBER(FIND("QVC",R292)),"QVC",IFERROR(VLOOKUP(LEFT(I292,2),Table1[#All],2,FALSE),IF(OR(LEN(I292)=7,LEFT(I292,3)="SH1",LEFT(I292,2)="Vp",LEFT(I292,2)="GP"),"PMD.com",IF(LEN(I292)=15,"QVC","need manual check"))))</f>
        <v>APAC+LA</v>
      </c>
      <c r="C292">
        <f t="shared" si="13"/>
        <v>52430011</v>
      </c>
      <c r="D292">
        <f t="shared" si="14"/>
        <v>12</v>
      </c>
      <c r="E292" s="8" t="str">
        <f t="shared" ca="1" si="12"/>
        <v>shifted orders processed</v>
      </c>
      <c r="F292" t="s">
        <v>11203</v>
      </c>
      <c r="G292" t="s">
        <v>16</v>
      </c>
      <c r="H292" s="6">
        <v>44011.459722222222</v>
      </c>
      <c r="I292" s="6" t="s">
        <v>14030</v>
      </c>
      <c r="J292" t="s">
        <v>14030</v>
      </c>
      <c r="K292">
        <v>17282439</v>
      </c>
      <c r="L292">
        <v>232275</v>
      </c>
      <c r="N292">
        <v>52430011</v>
      </c>
      <c r="O292" t="s">
        <v>927</v>
      </c>
      <c r="P292" t="s">
        <v>176</v>
      </c>
      <c r="Q292">
        <v>12</v>
      </c>
      <c r="R292" t="s">
        <v>14031</v>
      </c>
      <c r="S292" t="s">
        <v>18</v>
      </c>
      <c r="T292">
        <v>12</v>
      </c>
      <c r="U292" s="6">
        <v>44006.791666666664</v>
      </c>
    </row>
    <row r="293" spans="1:21" x14ac:dyDescent="0.3">
      <c r="A293" t="str">
        <f>VLOOKUP(B293,Table2[],3,FALSE)</f>
        <v>International</v>
      </c>
      <c r="B293" t="str">
        <f>IF(ISNUMBER(FIND("QVC",R293)),"QVC",IFERROR(VLOOKUP(LEFT(I293,2),Table1[#All],2,FALSE),IF(OR(LEN(I293)=7,LEFT(I293,3)="SH1",LEFT(I293,2)="Vp",LEFT(I293,2)="GP"),"PMD.com",IF(LEN(I293)=15,"QVC","need manual check"))))</f>
        <v>APAC+LA</v>
      </c>
      <c r="C293">
        <f t="shared" si="13"/>
        <v>53470001</v>
      </c>
      <c r="D293">
        <f t="shared" si="14"/>
        <v>12</v>
      </c>
      <c r="E293" s="8" t="str">
        <f t="shared" ca="1" si="12"/>
        <v>shifted orders processed</v>
      </c>
      <c r="F293" t="s">
        <v>11203</v>
      </c>
      <c r="G293" t="s">
        <v>16</v>
      </c>
      <c r="H293" s="6">
        <v>44011.459722222222</v>
      </c>
      <c r="I293" s="6" t="s">
        <v>14030</v>
      </c>
      <c r="J293" t="s">
        <v>14030</v>
      </c>
      <c r="K293">
        <v>17282439</v>
      </c>
      <c r="L293">
        <v>232275</v>
      </c>
      <c r="N293">
        <v>53470001</v>
      </c>
      <c r="O293" t="s">
        <v>956</v>
      </c>
      <c r="P293" t="s">
        <v>957</v>
      </c>
      <c r="Q293">
        <v>12</v>
      </c>
      <c r="R293" t="s">
        <v>14031</v>
      </c>
      <c r="S293" t="s">
        <v>18</v>
      </c>
      <c r="T293">
        <v>12</v>
      </c>
      <c r="U293" s="6">
        <v>44006.791666666664</v>
      </c>
    </row>
    <row r="294" spans="1:21" x14ac:dyDescent="0.3">
      <c r="A294" t="str">
        <f>VLOOKUP(B294,Table2[],3,FALSE)</f>
        <v>International</v>
      </c>
      <c r="B294" t="str">
        <f>IF(ISNUMBER(FIND("QVC",R294)),"QVC",IFERROR(VLOOKUP(LEFT(I294,2),Table1[#All],2,FALSE),IF(OR(LEN(I294)=7,LEFT(I294,3)="SH1",LEFT(I294,2)="Vp",LEFT(I294,2)="GP"),"PMD.com",IF(LEN(I294)=15,"QVC","need manual check"))))</f>
        <v>APAC+LA</v>
      </c>
      <c r="C294">
        <f t="shared" si="13"/>
        <v>53460001</v>
      </c>
      <c r="D294">
        <f t="shared" si="14"/>
        <v>12</v>
      </c>
      <c r="E294" s="8" t="str">
        <f t="shared" ca="1" si="12"/>
        <v>shifted orders processed</v>
      </c>
      <c r="F294" t="s">
        <v>11203</v>
      </c>
      <c r="G294" t="s">
        <v>16</v>
      </c>
      <c r="H294" s="6">
        <v>44011.459722222222</v>
      </c>
      <c r="I294" s="6" t="s">
        <v>14030</v>
      </c>
      <c r="J294" t="s">
        <v>14030</v>
      </c>
      <c r="K294">
        <v>17282439</v>
      </c>
      <c r="L294">
        <v>232275</v>
      </c>
      <c r="N294">
        <v>53460001</v>
      </c>
      <c r="O294" t="s">
        <v>14032</v>
      </c>
      <c r="P294" t="s">
        <v>14033</v>
      </c>
      <c r="Q294">
        <v>12</v>
      </c>
      <c r="R294" t="s">
        <v>14031</v>
      </c>
      <c r="S294" t="s">
        <v>18</v>
      </c>
      <c r="T294">
        <v>12</v>
      </c>
      <c r="U294" s="6">
        <v>44006.791666666664</v>
      </c>
    </row>
    <row r="295" spans="1:21" x14ac:dyDescent="0.3">
      <c r="A295" t="str">
        <f>VLOOKUP(B295,Table2[],3,FALSE)</f>
        <v>International</v>
      </c>
      <c r="B295" t="str">
        <f>IF(ISNUMBER(FIND("QVC",R295)),"QVC",IFERROR(VLOOKUP(LEFT(I295,2),Table1[#All],2,FALSE),IF(OR(LEN(I295)=7,LEFT(I295,3)="SH1",LEFT(I295,2)="Vp",LEFT(I295,2)="GP"),"PMD.com",IF(LEN(I295)=15,"QVC","need manual check"))))</f>
        <v>APAC+LA</v>
      </c>
      <c r="C295">
        <f t="shared" si="13"/>
        <v>5341</v>
      </c>
      <c r="D295">
        <f t="shared" si="14"/>
        <v>12</v>
      </c>
      <c r="E295" s="8" t="str">
        <f t="shared" ca="1" si="12"/>
        <v>shifted orders processed</v>
      </c>
      <c r="F295" t="s">
        <v>11203</v>
      </c>
      <c r="G295" t="s">
        <v>16</v>
      </c>
      <c r="H295" s="6">
        <v>44011.459722222222</v>
      </c>
      <c r="I295" s="6" t="s">
        <v>14030</v>
      </c>
      <c r="J295" t="s">
        <v>14030</v>
      </c>
      <c r="K295">
        <v>17282439</v>
      </c>
      <c r="L295">
        <v>232275</v>
      </c>
      <c r="N295">
        <v>5341</v>
      </c>
      <c r="O295" t="s">
        <v>831</v>
      </c>
      <c r="P295" t="s">
        <v>82</v>
      </c>
      <c r="Q295">
        <v>12</v>
      </c>
      <c r="R295" t="s">
        <v>14031</v>
      </c>
      <c r="S295" t="s">
        <v>18</v>
      </c>
      <c r="T295">
        <v>12</v>
      </c>
      <c r="U295" s="6">
        <v>44006.791666666664</v>
      </c>
    </row>
    <row r="296" spans="1:21" x14ac:dyDescent="0.3">
      <c r="A296" t="str">
        <f>VLOOKUP(B296,Table2[],3,FALSE)</f>
        <v>International</v>
      </c>
      <c r="B296" t="str">
        <f>IF(ISNUMBER(FIND("QVC",R296)),"QVC",IFERROR(VLOOKUP(LEFT(I296,2),Table1[#All],2,FALSE),IF(OR(LEN(I296)=7,LEFT(I296,3)="SH1",LEFT(I296,2)="Vp",LEFT(I296,2)="GP"),"PMD.com",IF(LEN(I296)=15,"QVC","need manual check"))))</f>
        <v>APAC+LA</v>
      </c>
      <c r="C296">
        <f t="shared" si="13"/>
        <v>55110001</v>
      </c>
      <c r="D296">
        <f t="shared" si="14"/>
        <v>12</v>
      </c>
      <c r="E296" s="8" t="str">
        <f t="shared" ca="1" si="12"/>
        <v>shifted orders processed</v>
      </c>
      <c r="F296" t="s">
        <v>11203</v>
      </c>
      <c r="G296" t="s">
        <v>16</v>
      </c>
      <c r="H296" s="6">
        <v>44011.459722222222</v>
      </c>
      <c r="I296" s="6" t="s">
        <v>14030</v>
      </c>
      <c r="J296" t="s">
        <v>14030</v>
      </c>
      <c r="K296">
        <v>17282439</v>
      </c>
      <c r="L296">
        <v>232275</v>
      </c>
      <c r="N296">
        <v>55110001</v>
      </c>
      <c r="O296" t="s">
        <v>127</v>
      </c>
      <c r="P296" t="s">
        <v>128</v>
      </c>
      <c r="Q296">
        <v>12</v>
      </c>
      <c r="R296" t="s">
        <v>14031</v>
      </c>
      <c r="S296" t="s">
        <v>18</v>
      </c>
      <c r="T296">
        <v>12</v>
      </c>
      <c r="U296" s="6">
        <v>44006.791666666664</v>
      </c>
    </row>
    <row r="297" spans="1:21" x14ac:dyDescent="0.3">
      <c r="A297" t="str">
        <f>VLOOKUP(B297,Table2[],3,FALSE)</f>
        <v>International</v>
      </c>
      <c r="B297" t="str">
        <f>IF(ISNUMBER(FIND("QVC",R297)),"QVC",IFERROR(VLOOKUP(LEFT(I297,2),Table1[#All],2,FALSE),IF(OR(LEN(I297)=7,LEFT(I297,3)="SH1",LEFT(I297,2)="Vp",LEFT(I297,2)="GP"),"PMD.com",IF(LEN(I297)=15,"QVC","need manual check"))))</f>
        <v>APAC+LA</v>
      </c>
      <c r="C297">
        <f t="shared" si="13"/>
        <v>51090001</v>
      </c>
      <c r="D297">
        <f t="shared" si="14"/>
        <v>6</v>
      </c>
      <c r="E297" s="8" t="str">
        <f t="shared" ca="1" si="12"/>
        <v>shifted orders processed</v>
      </c>
      <c r="F297" t="s">
        <v>11203</v>
      </c>
      <c r="G297" t="s">
        <v>16</v>
      </c>
      <c r="H297" s="6">
        <v>44011.459722222222</v>
      </c>
      <c r="I297" s="6" t="s">
        <v>14030</v>
      </c>
      <c r="J297" t="s">
        <v>14030</v>
      </c>
      <c r="K297">
        <v>17282439</v>
      </c>
      <c r="L297">
        <v>232275</v>
      </c>
      <c r="N297">
        <v>51090001</v>
      </c>
      <c r="O297" t="s">
        <v>1986</v>
      </c>
      <c r="P297" t="s">
        <v>60</v>
      </c>
      <c r="Q297">
        <v>6</v>
      </c>
      <c r="R297" t="s">
        <v>14031</v>
      </c>
      <c r="S297" t="s">
        <v>18</v>
      </c>
      <c r="T297">
        <v>6</v>
      </c>
      <c r="U297" s="6">
        <v>44006.791666666664</v>
      </c>
    </row>
    <row r="298" spans="1:21" x14ac:dyDescent="0.3">
      <c r="A298" t="str">
        <f>VLOOKUP(B298,Table2[],3,FALSE)</f>
        <v>International</v>
      </c>
      <c r="B298" t="str">
        <f>IF(ISNUMBER(FIND("QVC",R298)),"QVC",IFERROR(VLOOKUP(LEFT(I298,2),Table1[#All],2,FALSE),IF(OR(LEN(I298)=7,LEFT(I298,3)="SH1",LEFT(I298,2)="Vp",LEFT(I298,2)="GP"),"PMD.com",IF(LEN(I298)=15,"QVC","need manual check"))))</f>
        <v>APAC+LA</v>
      </c>
      <c r="C298">
        <f t="shared" si="13"/>
        <v>51090001</v>
      </c>
      <c r="D298">
        <f t="shared" si="14"/>
        <v>6</v>
      </c>
      <c r="E298" s="8" t="str">
        <f t="shared" ca="1" si="12"/>
        <v>shifted orders processed</v>
      </c>
      <c r="F298" t="s">
        <v>11203</v>
      </c>
      <c r="G298" t="s">
        <v>16</v>
      </c>
      <c r="H298" s="6">
        <v>44011.459722222222</v>
      </c>
      <c r="I298" s="6" t="s">
        <v>14030</v>
      </c>
      <c r="J298" t="s">
        <v>14030</v>
      </c>
      <c r="K298">
        <v>17282439</v>
      </c>
      <c r="L298">
        <v>232275</v>
      </c>
      <c r="N298">
        <v>51090001</v>
      </c>
      <c r="O298" t="s">
        <v>1986</v>
      </c>
      <c r="P298" t="s">
        <v>60</v>
      </c>
      <c r="Q298">
        <v>6</v>
      </c>
      <c r="R298" t="s">
        <v>14031</v>
      </c>
      <c r="S298" t="s">
        <v>18</v>
      </c>
      <c r="T298">
        <v>6</v>
      </c>
      <c r="U298" s="6">
        <v>44006.791666666664</v>
      </c>
    </row>
    <row r="299" spans="1:21" x14ac:dyDescent="0.3">
      <c r="A299" t="str">
        <f>VLOOKUP(B299,Table2[],3,FALSE)</f>
        <v>International</v>
      </c>
      <c r="B299" t="str">
        <f>IF(ISNUMBER(FIND("QVC",R299)),"QVC",IFERROR(VLOOKUP(LEFT(I299,2),Table1[#All],2,FALSE),IF(OR(LEN(I299)=7,LEFT(I299,3)="SH1",LEFT(I299,2)="Vp",LEFT(I299,2)="GP"),"PMD.com",IF(LEN(I299)=15,"QVC","need manual check"))))</f>
        <v>APAC+LA</v>
      </c>
      <c r="C299">
        <f t="shared" si="13"/>
        <v>52400001</v>
      </c>
      <c r="D299">
        <f t="shared" si="14"/>
        <v>12</v>
      </c>
      <c r="E299" s="8" t="str">
        <f t="shared" ca="1" si="12"/>
        <v>shifted orders processed</v>
      </c>
      <c r="F299" t="s">
        <v>11203</v>
      </c>
      <c r="G299" t="s">
        <v>16</v>
      </c>
      <c r="H299" s="6">
        <v>44011.459722222222</v>
      </c>
      <c r="I299" s="6" t="s">
        <v>14030</v>
      </c>
      <c r="J299" t="s">
        <v>14030</v>
      </c>
      <c r="K299">
        <v>17282439</v>
      </c>
      <c r="L299">
        <v>232275</v>
      </c>
      <c r="N299">
        <v>52400001</v>
      </c>
      <c r="O299" t="s">
        <v>787</v>
      </c>
      <c r="P299" t="s">
        <v>115</v>
      </c>
      <c r="Q299">
        <v>12</v>
      </c>
      <c r="R299" t="s">
        <v>14031</v>
      </c>
      <c r="S299" t="s">
        <v>18</v>
      </c>
      <c r="T299">
        <v>12</v>
      </c>
      <c r="U299" s="6">
        <v>44006.791666666664</v>
      </c>
    </row>
    <row r="300" spans="1:21" x14ac:dyDescent="0.3">
      <c r="A300" t="str">
        <f>VLOOKUP(B300,Table2[],3,FALSE)</f>
        <v>International</v>
      </c>
      <c r="B300" t="str">
        <f>IF(ISNUMBER(FIND("QVC",R300)),"QVC",IFERROR(VLOOKUP(LEFT(I300,2),Table1[#All],2,FALSE),IF(OR(LEN(I300)=7,LEFT(I300,3)="SH1",LEFT(I300,2)="Vp",LEFT(I300,2)="GP"),"PMD.com",IF(LEN(I300)=15,"QVC","need manual check"))))</f>
        <v>APAC+LA</v>
      </c>
      <c r="C300">
        <f t="shared" si="13"/>
        <v>51410001</v>
      </c>
      <c r="D300">
        <f t="shared" si="14"/>
        <v>6</v>
      </c>
      <c r="E300" s="8" t="str">
        <f t="shared" ca="1" si="12"/>
        <v>shifted orders processed</v>
      </c>
      <c r="F300" t="s">
        <v>11203</v>
      </c>
      <c r="G300" t="s">
        <v>16</v>
      </c>
      <c r="H300" s="6">
        <v>44011.459722222222</v>
      </c>
      <c r="I300" s="6" t="s">
        <v>14030</v>
      </c>
      <c r="J300" t="s">
        <v>14030</v>
      </c>
      <c r="K300">
        <v>17282439</v>
      </c>
      <c r="L300">
        <v>232275</v>
      </c>
      <c r="N300">
        <v>51410001</v>
      </c>
      <c r="O300" t="s">
        <v>2386</v>
      </c>
      <c r="P300" t="s">
        <v>81</v>
      </c>
      <c r="Q300">
        <v>6</v>
      </c>
      <c r="R300" t="s">
        <v>14031</v>
      </c>
      <c r="S300" t="s">
        <v>18</v>
      </c>
      <c r="T300">
        <v>6</v>
      </c>
      <c r="U300" s="6">
        <v>44006.791666666664</v>
      </c>
    </row>
    <row r="301" spans="1:21" x14ac:dyDescent="0.3">
      <c r="A301" t="str">
        <f>VLOOKUP(B301,Table2[],3,FALSE)</f>
        <v>International</v>
      </c>
      <c r="B301" t="str">
        <f>IF(ISNUMBER(FIND("QVC",R301)),"QVC",IFERROR(VLOOKUP(LEFT(I301,2),Table1[#All],2,FALSE),IF(OR(LEN(I301)=7,LEFT(I301,3)="SH1",LEFT(I301,2)="Vp",LEFT(I301,2)="GP"),"PMD.com",IF(LEN(I301)=15,"QVC","need manual check"))))</f>
        <v>APAC+LA</v>
      </c>
      <c r="C301">
        <f t="shared" si="13"/>
        <v>51410001</v>
      </c>
      <c r="D301">
        <f t="shared" si="14"/>
        <v>6</v>
      </c>
      <c r="E301" s="8" t="str">
        <f t="shared" ca="1" si="12"/>
        <v>shifted orders processed</v>
      </c>
      <c r="F301" t="s">
        <v>11203</v>
      </c>
      <c r="G301" t="s">
        <v>16</v>
      </c>
      <c r="H301" s="6">
        <v>44011.459722222222</v>
      </c>
      <c r="I301" s="6" t="s">
        <v>14030</v>
      </c>
      <c r="J301" t="s">
        <v>14030</v>
      </c>
      <c r="K301">
        <v>17282439</v>
      </c>
      <c r="L301">
        <v>232275</v>
      </c>
      <c r="N301">
        <v>51410001</v>
      </c>
      <c r="O301" t="s">
        <v>2386</v>
      </c>
      <c r="P301" t="s">
        <v>81</v>
      </c>
      <c r="Q301">
        <v>6</v>
      </c>
      <c r="R301" t="s">
        <v>14031</v>
      </c>
      <c r="S301" t="s">
        <v>18</v>
      </c>
      <c r="T301">
        <v>6</v>
      </c>
      <c r="U301" s="6">
        <v>44006.791666666664</v>
      </c>
    </row>
    <row r="302" spans="1:21" x14ac:dyDescent="0.3">
      <c r="A302" t="str">
        <f>VLOOKUP(B302,Table2[],3,FALSE)</f>
        <v>International</v>
      </c>
      <c r="B302" t="str">
        <f>IF(ISNUMBER(FIND("QVC",R302)),"QVC",IFERROR(VLOOKUP(LEFT(I302,2),Table1[#All],2,FALSE),IF(OR(LEN(I302)=7,LEFT(I302,3)="SH1",LEFT(I302,2)="Vp",LEFT(I302,2)="GP"),"PMD.com",IF(LEN(I302)=15,"QVC","need manual check"))))</f>
        <v>APAC+LA</v>
      </c>
      <c r="C302">
        <f t="shared" si="13"/>
        <v>52240001</v>
      </c>
      <c r="D302">
        <f t="shared" si="14"/>
        <v>6</v>
      </c>
      <c r="E302" s="8" t="str">
        <f t="shared" ca="1" si="12"/>
        <v>shifted orders processed</v>
      </c>
      <c r="F302" t="s">
        <v>11203</v>
      </c>
      <c r="G302" t="s">
        <v>16</v>
      </c>
      <c r="H302" s="6">
        <v>44011.459722222222</v>
      </c>
      <c r="I302" s="6" t="s">
        <v>14030</v>
      </c>
      <c r="J302" t="s">
        <v>14030</v>
      </c>
      <c r="K302">
        <v>17282439</v>
      </c>
      <c r="L302">
        <v>232275</v>
      </c>
      <c r="N302">
        <v>52240001</v>
      </c>
      <c r="O302" t="s">
        <v>2387</v>
      </c>
      <c r="P302" t="s">
        <v>108</v>
      </c>
      <c r="Q302">
        <v>6</v>
      </c>
      <c r="R302" t="s">
        <v>14031</v>
      </c>
      <c r="S302" t="s">
        <v>18</v>
      </c>
      <c r="T302">
        <v>6</v>
      </c>
      <c r="U302" s="6">
        <v>44006.791666666664</v>
      </c>
    </row>
    <row r="303" spans="1:21" x14ac:dyDescent="0.3">
      <c r="A303" t="str">
        <f>VLOOKUP(B303,Table2[],3,FALSE)</f>
        <v>International</v>
      </c>
      <c r="B303" t="str">
        <f>IF(ISNUMBER(FIND("QVC",R303)),"QVC",IFERROR(VLOOKUP(LEFT(I303,2),Table1[#All],2,FALSE),IF(OR(LEN(I303)=7,LEFT(I303,3)="SH1",LEFT(I303,2)="Vp",LEFT(I303,2)="GP"),"PMD.com",IF(LEN(I303)=15,"QVC","need manual check"))))</f>
        <v>APAC+LA</v>
      </c>
      <c r="C303">
        <f t="shared" si="13"/>
        <v>52240001</v>
      </c>
      <c r="D303">
        <f t="shared" si="14"/>
        <v>6</v>
      </c>
      <c r="E303" s="8" t="str">
        <f t="shared" ca="1" si="12"/>
        <v>shifted orders processed</v>
      </c>
      <c r="F303" t="s">
        <v>11203</v>
      </c>
      <c r="G303" t="s">
        <v>16</v>
      </c>
      <c r="H303" s="6">
        <v>44011.459722222222</v>
      </c>
      <c r="I303" s="6" t="s">
        <v>14030</v>
      </c>
      <c r="J303" t="s">
        <v>14030</v>
      </c>
      <c r="K303">
        <v>17282439</v>
      </c>
      <c r="L303">
        <v>232275</v>
      </c>
      <c r="N303">
        <v>52240001</v>
      </c>
      <c r="O303" t="s">
        <v>2387</v>
      </c>
      <c r="P303" t="s">
        <v>108</v>
      </c>
      <c r="Q303">
        <v>6</v>
      </c>
      <c r="R303" t="s">
        <v>14031</v>
      </c>
      <c r="S303" t="s">
        <v>18</v>
      </c>
      <c r="T303">
        <v>6</v>
      </c>
      <c r="U303" s="6">
        <v>44006.791666666664</v>
      </c>
    </row>
    <row r="304" spans="1:21" x14ac:dyDescent="0.3">
      <c r="A304" t="str">
        <f>VLOOKUP(B304,Table2[],3,FALSE)</f>
        <v>International</v>
      </c>
      <c r="B304" t="str">
        <f>IF(ISNUMBER(FIND("QVC",R304)),"QVC",IFERROR(VLOOKUP(LEFT(I304,2),Table1[#All],2,FALSE),IF(OR(LEN(I304)=7,LEFT(I304,3)="SH1",LEFT(I304,2)="Vp",LEFT(I304,2)="GP"),"PMD.com",IF(LEN(I304)=15,"QVC","need manual check"))))</f>
        <v>APAC+LA</v>
      </c>
      <c r="C304">
        <f t="shared" si="13"/>
        <v>52030001</v>
      </c>
      <c r="D304">
        <f t="shared" si="14"/>
        <v>6</v>
      </c>
      <c r="E304" s="8" t="str">
        <f t="shared" ca="1" si="12"/>
        <v>shifted orders processed</v>
      </c>
      <c r="F304" t="s">
        <v>11203</v>
      </c>
      <c r="G304" t="s">
        <v>16</v>
      </c>
      <c r="H304" s="6">
        <v>44011.459722222222</v>
      </c>
      <c r="I304" s="6" t="s">
        <v>14030</v>
      </c>
      <c r="J304" t="s">
        <v>14030</v>
      </c>
      <c r="K304">
        <v>17282439</v>
      </c>
      <c r="L304">
        <v>232275</v>
      </c>
      <c r="N304">
        <v>52030001</v>
      </c>
      <c r="O304" t="s">
        <v>147</v>
      </c>
      <c r="P304" t="s">
        <v>148</v>
      </c>
      <c r="Q304">
        <v>6</v>
      </c>
      <c r="R304" t="s">
        <v>14031</v>
      </c>
      <c r="S304" t="s">
        <v>18</v>
      </c>
      <c r="T304">
        <v>6</v>
      </c>
      <c r="U304" s="6">
        <v>44006.791666666664</v>
      </c>
    </row>
    <row r="305" spans="1:21" x14ac:dyDescent="0.3">
      <c r="A305" t="str">
        <f>VLOOKUP(B305,Table2[],3,FALSE)</f>
        <v>International</v>
      </c>
      <c r="B305" t="str">
        <f>IF(ISNUMBER(FIND("QVC",R305)),"QVC",IFERROR(VLOOKUP(LEFT(I305,2),Table1[#All],2,FALSE),IF(OR(LEN(I305)=7,LEFT(I305,3)="SH1",LEFT(I305,2)="Vp",LEFT(I305,2)="GP"),"PMD.com",IF(LEN(I305)=15,"QVC","need manual check"))))</f>
        <v>APAC+LA</v>
      </c>
      <c r="C305">
        <f t="shared" si="13"/>
        <v>52030001</v>
      </c>
      <c r="D305">
        <f t="shared" si="14"/>
        <v>6</v>
      </c>
      <c r="E305" s="8" t="str">
        <f t="shared" ca="1" si="12"/>
        <v>shifted orders processed</v>
      </c>
      <c r="F305" t="s">
        <v>11203</v>
      </c>
      <c r="G305" t="s">
        <v>16</v>
      </c>
      <c r="H305" s="6">
        <v>44011.459722222222</v>
      </c>
      <c r="I305" s="6" t="s">
        <v>14030</v>
      </c>
      <c r="J305" t="s">
        <v>14030</v>
      </c>
      <c r="K305">
        <v>17282439</v>
      </c>
      <c r="L305">
        <v>232275</v>
      </c>
      <c r="N305">
        <v>52030001</v>
      </c>
      <c r="O305" t="s">
        <v>147</v>
      </c>
      <c r="P305" t="s">
        <v>148</v>
      </c>
      <c r="Q305">
        <v>6</v>
      </c>
      <c r="R305" t="s">
        <v>14031</v>
      </c>
      <c r="S305" t="s">
        <v>18</v>
      </c>
      <c r="T305">
        <v>6</v>
      </c>
      <c r="U305" s="6">
        <v>44006.791666666664</v>
      </c>
    </row>
    <row r="306" spans="1:21" x14ac:dyDescent="0.3">
      <c r="A306" t="str">
        <f>VLOOKUP(B306,Table2[],3,FALSE)</f>
        <v>International</v>
      </c>
      <c r="B306" t="str">
        <f>IF(ISNUMBER(FIND("QVC",R306)),"QVC",IFERROR(VLOOKUP(LEFT(I306,2),Table1[#All],2,FALSE),IF(OR(LEN(I306)=7,LEFT(I306,3)="SH1",LEFT(I306,2)="Vp",LEFT(I306,2)="GP"),"PMD.com",IF(LEN(I306)=15,"QVC","need manual check"))))</f>
        <v>APAC+LA</v>
      </c>
      <c r="C306">
        <f t="shared" si="13"/>
        <v>5342</v>
      </c>
      <c r="D306">
        <f t="shared" si="14"/>
        <v>12</v>
      </c>
      <c r="E306" s="8" t="str">
        <f t="shared" ca="1" si="12"/>
        <v>shifted orders processed</v>
      </c>
      <c r="F306" t="s">
        <v>11203</v>
      </c>
      <c r="G306" t="s">
        <v>16</v>
      </c>
      <c r="H306" s="6">
        <v>44011.459722222222</v>
      </c>
      <c r="I306" s="6" t="s">
        <v>14030</v>
      </c>
      <c r="J306" t="s">
        <v>14030</v>
      </c>
      <c r="K306">
        <v>17282439</v>
      </c>
      <c r="L306">
        <v>232275</v>
      </c>
      <c r="N306">
        <v>5342</v>
      </c>
      <c r="O306" t="s">
        <v>1867</v>
      </c>
      <c r="P306" t="s">
        <v>149</v>
      </c>
      <c r="Q306">
        <v>12</v>
      </c>
      <c r="R306" t="s">
        <v>14031</v>
      </c>
      <c r="S306" t="s">
        <v>18</v>
      </c>
      <c r="T306">
        <v>12</v>
      </c>
      <c r="U306" s="6">
        <v>44006.791666666664</v>
      </c>
    </row>
    <row r="307" spans="1:21" x14ac:dyDescent="0.3">
      <c r="A307" t="str">
        <f>VLOOKUP(B307,Table2[],3,FALSE)</f>
        <v>International</v>
      </c>
      <c r="B307" t="str">
        <f>IF(ISNUMBER(FIND("QVC",R307)),"QVC",IFERROR(VLOOKUP(LEFT(I307,2),Table1[#All],2,FALSE),IF(OR(LEN(I307)=7,LEFT(I307,3)="SH1",LEFT(I307,2)="Vp",LEFT(I307,2)="GP"),"PMD.com",IF(LEN(I307)=15,"QVC","need manual check"))))</f>
        <v>APAC+LA</v>
      </c>
      <c r="C307">
        <f t="shared" si="13"/>
        <v>53500001</v>
      </c>
      <c r="D307">
        <f t="shared" si="14"/>
        <v>12</v>
      </c>
      <c r="E307" s="8" t="str">
        <f t="shared" ca="1" si="12"/>
        <v>shifted orders processed</v>
      </c>
      <c r="F307" t="s">
        <v>11203</v>
      </c>
      <c r="G307" t="s">
        <v>16</v>
      </c>
      <c r="H307" s="6">
        <v>44011.459722222222</v>
      </c>
      <c r="I307" s="6" t="s">
        <v>14030</v>
      </c>
      <c r="J307" t="s">
        <v>14030</v>
      </c>
      <c r="K307">
        <v>17282439</v>
      </c>
      <c r="L307">
        <v>232275</v>
      </c>
      <c r="N307">
        <v>53500001</v>
      </c>
      <c r="O307" t="s">
        <v>913</v>
      </c>
      <c r="P307" t="s">
        <v>83</v>
      </c>
      <c r="Q307">
        <v>12</v>
      </c>
      <c r="R307" t="s">
        <v>14031</v>
      </c>
      <c r="S307" t="s">
        <v>18</v>
      </c>
      <c r="T307">
        <v>12</v>
      </c>
      <c r="U307" s="6">
        <v>44006.791666666664</v>
      </c>
    </row>
    <row r="308" spans="1:21" x14ac:dyDescent="0.3">
      <c r="A308" t="str">
        <f>VLOOKUP(B308,Table2[],3,FALSE)</f>
        <v>International</v>
      </c>
      <c r="B308" t="str">
        <f>IF(ISNUMBER(FIND("QVC",R308)),"QVC",IFERROR(VLOOKUP(LEFT(I308,2),Table1[#All],2,FALSE),IF(OR(LEN(I308)=7,LEFT(I308,3)="SH1",LEFT(I308,2)="Vp",LEFT(I308,2)="GP"),"PMD.com",IF(LEN(I308)=15,"QVC","need manual check"))))</f>
        <v>APAC+LA</v>
      </c>
      <c r="C308">
        <f t="shared" si="13"/>
        <v>53200001</v>
      </c>
      <c r="D308">
        <f t="shared" si="14"/>
        <v>6</v>
      </c>
      <c r="E308" s="8" t="str">
        <f t="shared" ca="1" si="12"/>
        <v>shifted orders processed</v>
      </c>
      <c r="F308" t="s">
        <v>11203</v>
      </c>
      <c r="G308" t="s">
        <v>16</v>
      </c>
      <c r="H308" s="6">
        <v>44011.459722222222</v>
      </c>
      <c r="I308" s="6" t="s">
        <v>14030</v>
      </c>
      <c r="J308" t="s">
        <v>14030</v>
      </c>
      <c r="K308">
        <v>17282439</v>
      </c>
      <c r="L308">
        <v>232275</v>
      </c>
      <c r="N308">
        <v>53200001</v>
      </c>
      <c r="O308" t="s">
        <v>973</v>
      </c>
      <c r="P308" t="s">
        <v>50</v>
      </c>
      <c r="Q308">
        <v>6</v>
      </c>
      <c r="R308" t="s">
        <v>14031</v>
      </c>
      <c r="S308" t="s">
        <v>18</v>
      </c>
      <c r="T308">
        <v>6</v>
      </c>
      <c r="U308" s="6">
        <v>44006.791666666664</v>
      </c>
    </row>
    <row r="309" spans="1:21" x14ac:dyDescent="0.3">
      <c r="A309" t="str">
        <f>VLOOKUP(B309,Table2[],3,FALSE)</f>
        <v>International</v>
      </c>
      <c r="B309" t="str">
        <f>IF(ISNUMBER(FIND("QVC",R309)),"QVC",IFERROR(VLOOKUP(LEFT(I309,2),Table1[#All],2,FALSE),IF(OR(LEN(I309)=7,LEFT(I309,3)="SH1",LEFT(I309,2)="Vp",LEFT(I309,2)="GP"),"PMD.com",IF(LEN(I309)=15,"QVC","need manual check"))))</f>
        <v>APAC+LA</v>
      </c>
      <c r="C309">
        <f t="shared" si="13"/>
        <v>53200001</v>
      </c>
      <c r="D309">
        <f t="shared" si="14"/>
        <v>6</v>
      </c>
      <c r="E309" s="8" t="str">
        <f t="shared" ca="1" si="12"/>
        <v>shifted orders processed</v>
      </c>
      <c r="F309" t="s">
        <v>11203</v>
      </c>
      <c r="G309" t="s">
        <v>16</v>
      </c>
      <c r="H309" s="6">
        <v>44011.459722222222</v>
      </c>
      <c r="I309" s="6" t="s">
        <v>14030</v>
      </c>
      <c r="J309" t="s">
        <v>14030</v>
      </c>
      <c r="K309">
        <v>17282439</v>
      </c>
      <c r="L309">
        <v>232275</v>
      </c>
      <c r="N309">
        <v>53200001</v>
      </c>
      <c r="O309" t="s">
        <v>973</v>
      </c>
      <c r="P309" t="s">
        <v>50</v>
      </c>
      <c r="Q309">
        <v>6</v>
      </c>
      <c r="R309" t="s">
        <v>14031</v>
      </c>
      <c r="S309" t="s">
        <v>18</v>
      </c>
      <c r="T309">
        <v>6</v>
      </c>
      <c r="U309" s="6">
        <v>44006.791666666664</v>
      </c>
    </row>
    <row r="310" spans="1:21" x14ac:dyDescent="0.3">
      <c r="A310" t="str">
        <f>VLOOKUP(B310,Table2[],3,FALSE)</f>
        <v>International</v>
      </c>
      <c r="B310" t="str">
        <f>IF(ISNUMBER(FIND("QVC",R310)),"QVC",IFERROR(VLOOKUP(LEFT(I310,2),Table1[#All],2,FALSE),IF(OR(LEN(I310)=7,LEFT(I310,3)="SH1",LEFT(I310,2)="Vp",LEFT(I310,2)="GP"),"PMD.com",IF(LEN(I310)=15,"QVC","need manual check"))))</f>
        <v>APAC+LA</v>
      </c>
      <c r="C310">
        <f t="shared" si="13"/>
        <v>53160001</v>
      </c>
      <c r="D310">
        <f t="shared" si="14"/>
        <v>6</v>
      </c>
      <c r="E310" s="8" t="str">
        <f t="shared" ca="1" si="12"/>
        <v>shifted orders processed</v>
      </c>
      <c r="F310" t="s">
        <v>11203</v>
      </c>
      <c r="G310" t="s">
        <v>16</v>
      </c>
      <c r="H310" s="6">
        <v>44011.459722222222</v>
      </c>
      <c r="I310" s="6" t="s">
        <v>14030</v>
      </c>
      <c r="J310" t="s">
        <v>14030</v>
      </c>
      <c r="K310">
        <v>17282439</v>
      </c>
      <c r="L310">
        <v>232275</v>
      </c>
      <c r="N310">
        <v>53160001</v>
      </c>
      <c r="O310" t="s">
        <v>1895</v>
      </c>
      <c r="P310" t="s">
        <v>119</v>
      </c>
      <c r="Q310">
        <v>6</v>
      </c>
      <c r="R310" t="s">
        <v>14031</v>
      </c>
      <c r="S310" t="s">
        <v>18</v>
      </c>
      <c r="T310">
        <v>6</v>
      </c>
      <c r="U310" s="6">
        <v>44006.791666666664</v>
      </c>
    </row>
    <row r="311" spans="1:21" x14ac:dyDescent="0.3">
      <c r="A311" t="str">
        <f>VLOOKUP(B311,Table2[],3,FALSE)</f>
        <v>International</v>
      </c>
      <c r="B311" t="str">
        <f>IF(ISNUMBER(FIND("QVC",R311)),"QVC",IFERROR(VLOOKUP(LEFT(I311,2),Table1[#All],2,FALSE),IF(OR(LEN(I311)=7,LEFT(I311,3)="SH1",LEFT(I311,2)="Vp",LEFT(I311,2)="GP"),"PMD.com",IF(LEN(I311)=15,"QVC","need manual check"))))</f>
        <v>APAC+LA</v>
      </c>
      <c r="C311">
        <f t="shared" si="13"/>
        <v>53160001</v>
      </c>
      <c r="D311">
        <f t="shared" si="14"/>
        <v>6</v>
      </c>
      <c r="E311" s="8" t="str">
        <f t="shared" ca="1" si="12"/>
        <v>shifted orders processed</v>
      </c>
      <c r="F311" t="s">
        <v>11203</v>
      </c>
      <c r="G311" t="s">
        <v>16</v>
      </c>
      <c r="H311" s="6">
        <v>44011.459722222222</v>
      </c>
      <c r="I311" s="6" t="s">
        <v>14030</v>
      </c>
      <c r="J311" t="s">
        <v>14030</v>
      </c>
      <c r="K311">
        <v>17282439</v>
      </c>
      <c r="L311">
        <v>232275</v>
      </c>
      <c r="N311">
        <v>53160001</v>
      </c>
      <c r="O311" t="s">
        <v>1895</v>
      </c>
      <c r="P311" t="s">
        <v>119</v>
      </c>
      <c r="Q311">
        <v>6</v>
      </c>
      <c r="R311" t="s">
        <v>14031</v>
      </c>
      <c r="S311" t="s">
        <v>18</v>
      </c>
      <c r="T311">
        <v>6</v>
      </c>
      <c r="U311" s="6">
        <v>44006.791666666664</v>
      </c>
    </row>
    <row r="312" spans="1:21" x14ac:dyDescent="0.3">
      <c r="A312" t="str">
        <f>VLOOKUP(B312,Table2[],3,FALSE)</f>
        <v>International</v>
      </c>
      <c r="B312" t="str">
        <f>IF(ISNUMBER(FIND("QVC",R312)),"QVC",IFERROR(VLOOKUP(LEFT(I312,2),Table1[#All],2,FALSE),IF(OR(LEN(I312)=7,LEFT(I312,3)="SH1",LEFT(I312,2)="Vp",LEFT(I312,2)="GP"),"PMD.com",IF(LEN(I312)=15,"QVC","need manual check"))))</f>
        <v>APAC+LA</v>
      </c>
      <c r="C312">
        <f t="shared" si="13"/>
        <v>53190001</v>
      </c>
      <c r="D312">
        <f t="shared" si="14"/>
        <v>12</v>
      </c>
      <c r="E312" s="8" t="str">
        <f t="shared" ca="1" si="12"/>
        <v>shifted orders processed</v>
      </c>
      <c r="F312" t="s">
        <v>11203</v>
      </c>
      <c r="G312" t="s">
        <v>16</v>
      </c>
      <c r="H312" s="6">
        <v>44011.459722222222</v>
      </c>
      <c r="I312" s="6" t="s">
        <v>14030</v>
      </c>
      <c r="J312" t="s">
        <v>14030</v>
      </c>
      <c r="K312">
        <v>17282439</v>
      </c>
      <c r="L312">
        <v>232275</v>
      </c>
      <c r="N312">
        <v>53190001</v>
      </c>
      <c r="O312" t="s">
        <v>1003</v>
      </c>
      <c r="P312" t="s">
        <v>53</v>
      </c>
      <c r="Q312">
        <v>12</v>
      </c>
      <c r="R312" t="s">
        <v>14031</v>
      </c>
      <c r="S312" t="s">
        <v>18</v>
      </c>
      <c r="T312">
        <v>12</v>
      </c>
      <c r="U312" s="6">
        <v>44006.791666666664</v>
      </c>
    </row>
    <row r="313" spans="1:21" x14ac:dyDescent="0.3">
      <c r="A313" t="str">
        <f>VLOOKUP(B313,Table2[],3,FALSE)</f>
        <v>International</v>
      </c>
      <c r="B313" t="str">
        <f>IF(ISNUMBER(FIND("QVC",R313)),"QVC",IFERROR(VLOOKUP(LEFT(I313,2),Table1[#All],2,FALSE),IF(OR(LEN(I313)=7,LEFT(I313,3)="SH1",LEFT(I313,2)="Vp",LEFT(I313,2)="GP"),"PMD.com",IF(LEN(I313)=15,"QVC","need manual check"))))</f>
        <v>APAC+LA</v>
      </c>
      <c r="C313">
        <f t="shared" si="13"/>
        <v>5358</v>
      </c>
      <c r="D313">
        <f t="shared" si="14"/>
        <v>12</v>
      </c>
      <c r="E313" s="8" t="str">
        <f t="shared" ca="1" si="12"/>
        <v>shifted orders processed</v>
      </c>
      <c r="F313" t="s">
        <v>11203</v>
      </c>
      <c r="G313" t="s">
        <v>16</v>
      </c>
      <c r="H313" s="6">
        <v>44011.459722222222</v>
      </c>
      <c r="I313" s="6" t="s">
        <v>14030</v>
      </c>
      <c r="J313" t="s">
        <v>14030</v>
      </c>
      <c r="K313">
        <v>17282439</v>
      </c>
      <c r="L313">
        <v>232275</v>
      </c>
      <c r="N313">
        <v>5358</v>
      </c>
      <c r="O313" t="s">
        <v>2281</v>
      </c>
      <c r="P313" t="s">
        <v>73</v>
      </c>
      <c r="Q313">
        <v>12</v>
      </c>
      <c r="R313" t="s">
        <v>14031</v>
      </c>
      <c r="S313" t="s">
        <v>18</v>
      </c>
      <c r="T313">
        <v>12</v>
      </c>
      <c r="U313" s="6">
        <v>44006.791666666664</v>
      </c>
    </row>
    <row r="314" spans="1:21" x14ac:dyDescent="0.3">
      <c r="A314" t="str">
        <f>VLOOKUP(B314,Table2[],3,FALSE)</f>
        <v>International</v>
      </c>
      <c r="B314" t="str">
        <f>IF(ISNUMBER(FIND("QVC",R314)),"QVC",IFERROR(VLOOKUP(LEFT(I314,2),Table1[#All],2,FALSE),IF(OR(LEN(I314)=7,LEFT(I314,3)="SH1",LEFT(I314,2)="Vp",LEFT(I314,2)="GP"),"PMD.com",IF(LEN(I314)=15,"QVC","need manual check"))))</f>
        <v>APAC+LA</v>
      </c>
      <c r="C314">
        <f t="shared" si="13"/>
        <v>5356</v>
      </c>
      <c r="D314">
        <f t="shared" si="14"/>
        <v>12</v>
      </c>
      <c r="E314" s="8" t="str">
        <f t="shared" ca="1" si="12"/>
        <v>shifted orders processed</v>
      </c>
      <c r="F314" t="s">
        <v>11203</v>
      </c>
      <c r="G314" t="s">
        <v>16</v>
      </c>
      <c r="H314" s="6">
        <v>44011.459722222222</v>
      </c>
      <c r="I314" s="6" t="s">
        <v>14030</v>
      </c>
      <c r="J314" t="s">
        <v>14030</v>
      </c>
      <c r="K314">
        <v>17282439</v>
      </c>
      <c r="L314">
        <v>232275</v>
      </c>
      <c r="N314">
        <v>5356</v>
      </c>
      <c r="O314" t="s">
        <v>747</v>
      </c>
      <c r="P314" t="s">
        <v>118</v>
      </c>
      <c r="Q314">
        <v>12</v>
      </c>
      <c r="R314" t="s">
        <v>14031</v>
      </c>
      <c r="S314" t="s">
        <v>18</v>
      </c>
      <c r="T314">
        <v>12</v>
      </c>
      <c r="U314" s="6">
        <v>44006.791666666664</v>
      </c>
    </row>
    <row r="315" spans="1:21" x14ac:dyDescent="0.3">
      <c r="A315" t="str">
        <f>VLOOKUP(B315,Table2[],3,FALSE)</f>
        <v>International</v>
      </c>
      <c r="B315" t="str">
        <f>IF(ISNUMBER(FIND("QVC",R315)),"QVC",IFERROR(VLOOKUP(LEFT(I315,2),Table1[#All],2,FALSE),IF(OR(LEN(I315)=7,LEFT(I315,3)="SH1",LEFT(I315,2)="Vp",LEFT(I315,2)="GP"),"PMD.com",IF(LEN(I315)=15,"QVC","need manual check"))))</f>
        <v>APAC+LA</v>
      </c>
      <c r="C315">
        <f t="shared" si="13"/>
        <v>5357</v>
      </c>
      <c r="D315">
        <f t="shared" si="14"/>
        <v>12</v>
      </c>
      <c r="E315" s="8" t="str">
        <f t="shared" ca="1" si="12"/>
        <v>shifted orders processed</v>
      </c>
      <c r="F315" t="s">
        <v>11203</v>
      </c>
      <c r="G315" t="s">
        <v>16</v>
      </c>
      <c r="H315" s="6">
        <v>44011.459722222222</v>
      </c>
      <c r="I315" s="6" t="s">
        <v>14030</v>
      </c>
      <c r="J315" t="s">
        <v>14030</v>
      </c>
      <c r="K315">
        <v>17282439</v>
      </c>
      <c r="L315">
        <v>232275</v>
      </c>
      <c r="N315">
        <v>5357</v>
      </c>
      <c r="O315" t="s">
        <v>87</v>
      </c>
      <c r="P315" t="s">
        <v>88</v>
      </c>
      <c r="Q315">
        <v>12</v>
      </c>
      <c r="R315" t="s">
        <v>14031</v>
      </c>
      <c r="S315" t="s">
        <v>18</v>
      </c>
      <c r="T315">
        <v>12</v>
      </c>
      <c r="U315" s="6">
        <v>44006.791666666664</v>
      </c>
    </row>
    <row r="316" spans="1:21" x14ac:dyDescent="0.3">
      <c r="A316" t="str">
        <f>VLOOKUP(B316,Table2[],3,FALSE)</f>
        <v>International</v>
      </c>
      <c r="B316" t="str">
        <f>IF(ISNUMBER(FIND("QVC",R316)),"QVC",IFERROR(VLOOKUP(LEFT(I316,2),Table1[#All],2,FALSE),IF(OR(LEN(I316)=7,LEFT(I316,3)="SH1",LEFT(I316,2)="Vp",LEFT(I316,2)="GP"),"PMD.com",IF(LEN(I316)=15,"QVC","need manual check"))))</f>
        <v>APAC+LA</v>
      </c>
      <c r="C316">
        <f t="shared" si="13"/>
        <v>5355</v>
      </c>
      <c r="D316">
        <f t="shared" si="14"/>
        <v>12</v>
      </c>
      <c r="E316" s="8" t="str">
        <f t="shared" ca="1" si="12"/>
        <v>shifted orders processed</v>
      </c>
      <c r="F316" t="s">
        <v>11203</v>
      </c>
      <c r="G316" t="s">
        <v>16</v>
      </c>
      <c r="H316" s="6">
        <v>44011.459722222222</v>
      </c>
      <c r="I316" s="6" t="s">
        <v>14030</v>
      </c>
      <c r="J316" t="s">
        <v>14030</v>
      </c>
      <c r="K316">
        <v>17282439</v>
      </c>
      <c r="L316">
        <v>232275</v>
      </c>
      <c r="N316">
        <v>5355</v>
      </c>
      <c r="O316" t="s">
        <v>841</v>
      </c>
      <c r="P316" t="s">
        <v>74</v>
      </c>
      <c r="Q316">
        <v>12</v>
      </c>
      <c r="R316" t="s">
        <v>14031</v>
      </c>
      <c r="S316" t="s">
        <v>18</v>
      </c>
      <c r="T316">
        <v>12</v>
      </c>
      <c r="U316" s="6">
        <v>44006.791666666664</v>
      </c>
    </row>
    <row r="317" spans="1:21" x14ac:dyDescent="0.3">
      <c r="A317" t="str">
        <f>VLOOKUP(B317,Table2[],3,FALSE)</f>
        <v>International</v>
      </c>
      <c r="B317" t="str">
        <f>IF(ISNUMBER(FIND("QVC",R317)),"QVC",IFERROR(VLOOKUP(LEFT(I317,2),Table1[#All],2,FALSE),IF(OR(LEN(I317)=7,LEFT(I317,3)="SH1",LEFT(I317,2)="Vp",LEFT(I317,2)="GP"),"PMD.com",IF(LEN(I317)=15,"QVC","need manual check"))))</f>
        <v>APAC+LA</v>
      </c>
      <c r="C317">
        <f t="shared" si="13"/>
        <v>58040001</v>
      </c>
      <c r="D317">
        <f t="shared" si="14"/>
        <v>12</v>
      </c>
      <c r="E317" s="8" t="str">
        <f t="shared" ca="1" si="12"/>
        <v>shifted orders processed</v>
      </c>
      <c r="F317" t="s">
        <v>11203</v>
      </c>
      <c r="G317" t="s">
        <v>16</v>
      </c>
      <c r="H317" s="6">
        <v>44011.459722222222</v>
      </c>
      <c r="I317" s="6" t="s">
        <v>14030</v>
      </c>
      <c r="J317" t="s">
        <v>14030</v>
      </c>
      <c r="K317">
        <v>17282439</v>
      </c>
      <c r="L317">
        <v>232275</v>
      </c>
      <c r="N317">
        <v>58040001</v>
      </c>
      <c r="O317" t="s">
        <v>54</v>
      </c>
      <c r="P317" t="s">
        <v>55</v>
      </c>
      <c r="Q317">
        <v>12</v>
      </c>
      <c r="R317" t="s">
        <v>14031</v>
      </c>
      <c r="S317" t="s">
        <v>18</v>
      </c>
      <c r="T317">
        <v>12</v>
      </c>
      <c r="U317" s="6">
        <v>44006.791666666664</v>
      </c>
    </row>
    <row r="318" spans="1:21" x14ac:dyDescent="0.3">
      <c r="A318" t="str">
        <f>VLOOKUP(B318,Table2[],3,FALSE)</f>
        <v>International</v>
      </c>
      <c r="B318" t="str">
        <f>IF(ISNUMBER(FIND("QVC",R318)),"QVC",IFERROR(VLOOKUP(LEFT(I318,2),Table1[#All],2,FALSE),IF(OR(LEN(I318)=7,LEFT(I318,3)="SH1",LEFT(I318,2)="Vp",LEFT(I318,2)="GP"),"PMD.com",IF(LEN(I318)=15,"QVC","need manual check"))))</f>
        <v>APAC+LA</v>
      </c>
      <c r="C318">
        <f t="shared" si="13"/>
        <v>5354</v>
      </c>
      <c r="D318">
        <f t="shared" si="14"/>
        <v>12</v>
      </c>
      <c r="E318" s="8" t="str">
        <f t="shared" ca="1" si="12"/>
        <v>shifted orders processed</v>
      </c>
      <c r="F318" t="s">
        <v>11203</v>
      </c>
      <c r="G318" t="s">
        <v>16</v>
      </c>
      <c r="H318" s="6">
        <v>44011.459722222222</v>
      </c>
      <c r="I318" s="6" t="s">
        <v>14030</v>
      </c>
      <c r="J318" t="s">
        <v>14030</v>
      </c>
      <c r="K318">
        <v>17282439</v>
      </c>
      <c r="L318">
        <v>232275</v>
      </c>
      <c r="N318">
        <v>5354</v>
      </c>
      <c r="O318" t="s">
        <v>1753</v>
      </c>
      <c r="P318" t="s">
        <v>103</v>
      </c>
      <c r="Q318">
        <v>12</v>
      </c>
      <c r="R318" t="s">
        <v>14031</v>
      </c>
      <c r="S318" t="s">
        <v>18</v>
      </c>
      <c r="T318">
        <v>12</v>
      </c>
      <c r="U318" s="6">
        <v>44006.791666666664</v>
      </c>
    </row>
    <row r="319" spans="1:21" x14ac:dyDescent="0.3">
      <c r="A319" t="str">
        <f>VLOOKUP(B319,Table2[],3,FALSE)</f>
        <v>International</v>
      </c>
      <c r="B319" t="str">
        <f>IF(ISNUMBER(FIND("QVC",R319)),"QVC",IFERROR(VLOOKUP(LEFT(I319,2),Table1[#All],2,FALSE),IF(OR(LEN(I319)=7,LEFT(I319,3)="SH1",LEFT(I319,2)="Vp",LEFT(I319,2)="GP"),"PMD.com",IF(LEN(I319)=15,"QVC","need manual check"))))</f>
        <v>APAC+LA</v>
      </c>
      <c r="C319">
        <f t="shared" si="13"/>
        <v>58030001</v>
      </c>
      <c r="D319">
        <f t="shared" si="14"/>
        <v>12</v>
      </c>
      <c r="E319" s="8" t="str">
        <f t="shared" ca="1" si="12"/>
        <v>shifted orders processed</v>
      </c>
      <c r="F319" t="s">
        <v>11203</v>
      </c>
      <c r="G319" t="s">
        <v>16</v>
      </c>
      <c r="H319" s="6">
        <v>44011.459722222222</v>
      </c>
      <c r="I319" s="6" t="s">
        <v>14030</v>
      </c>
      <c r="J319" t="s">
        <v>14030</v>
      </c>
      <c r="K319">
        <v>17282439</v>
      </c>
      <c r="L319">
        <v>232275</v>
      </c>
      <c r="N319">
        <v>58030001</v>
      </c>
      <c r="O319" t="s">
        <v>1761</v>
      </c>
      <c r="P319" t="s">
        <v>36</v>
      </c>
      <c r="Q319">
        <v>12</v>
      </c>
      <c r="R319" t="s">
        <v>14031</v>
      </c>
      <c r="S319" t="s">
        <v>18</v>
      </c>
      <c r="T319">
        <v>12</v>
      </c>
      <c r="U319" s="6">
        <v>44006.791666666664</v>
      </c>
    </row>
    <row r="320" spans="1:21" x14ac:dyDescent="0.3">
      <c r="A320" t="str">
        <f>VLOOKUP(B320,Table2[],3,FALSE)</f>
        <v>International</v>
      </c>
      <c r="B320" t="str">
        <f>IF(ISNUMBER(FIND("QVC",R320)),"QVC",IFERROR(VLOOKUP(LEFT(I320,2),Table1[#All],2,FALSE),IF(OR(LEN(I320)=7,LEFT(I320,3)="SH1",LEFT(I320,2)="Vp",LEFT(I320,2)="GP"),"PMD.com",IF(LEN(I320)=15,"QVC","need manual check"))))</f>
        <v>APAC+LA</v>
      </c>
      <c r="C320">
        <f t="shared" si="13"/>
        <v>55340001</v>
      </c>
      <c r="D320">
        <f t="shared" si="14"/>
        <v>12</v>
      </c>
      <c r="E320" s="8" t="str">
        <f t="shared" ca="1" si="12"/>
        <v>shifted orders processed</v>
      </c>
      <c r="F320" t="s">
        <v>11203</v>
      </c>
      <c r="G320" t="s">
        <v>16</v>
      </c>
      <c r="H320" s="6">
        <v>44011.459722222222</v>
      </c>
      <c r="I320" s="6" t="s">
        <v>14030</v>
      </c>
      <c r="J320" t="s">
        <v>14030</v>
      </c>
      <c r="K320">
        <v>17282439</v>
      </c>
      <c r="L320">
        <v>232275</v>
      </c>
      <c r="N320">
        <v>55340001</v>
      </c>
      <c r="O320" t="s">
        <v>1955</v>
      </c>
      <c r="P320" t="s">
        <v>71</v>
      </c>
      <c r="Q320">
        <v>12</v>
      </c>
      <c r="R320" t="s">
        <v>14031</v>
      </c>
      <c r="S320" t="s">
        <v>18</v>
      </c>
      <c r="T320">
        <v>12</v>
      </c>
      <c r="U320" s="6">
        <v>44006.791666666664</v>
      </c>
    </row>
    <row r="321" spans="1:21" x14ac:dyDescent="0.3">
      <c r="A321" t="str">
        <f>VLOOKUP(B321,Table2[],3,FALSE)</f>
        <v>International</v>
      </c>
      <c r="B321" t="str">
        <f>IF(ISNUMBER(FIND("QVC",R321)),"QVC",IFERROR(VLOOKUP(LEFT(I321,2),Table1[#All],2,FALSE),IF(OR(LEN(I321)=7,LEFT(I321,3)="SH1",LEFT(I321,2)="Vp",LEFT(I321,2)="GP"),"PMD.com",IF(LEN(I321)=15,"QVC","need manual check"))))</f>
        <v>APAC+LA</v>
      </c>
      <c r="C321">
        <f t="shared" si="13"/>
        <v>53450011</v>
      </c>
      <c r="D321">
        <f t="shared" si="14"/>
        <v>12</v>
      </c>
      <c r="E321" s="8" t="str">
        <f t="shared" ca="1" si="12"/>
        <v>shifted orders processed</v>
      </c>
      <c r="F321" t="s">
        <v>11203</v>
      </c>
      <c r="G321" t="s">
        <v>16</v>
      </c>
      <c r="H321" s="6">
        <v>44011.459722222222</v>
      </c>
      <c r="I321" s="6" t="s">
        <v>14030</v>
      </c>
      <c r="J321" t="s">
        <v>14030</v>
      </c>
      <c r="K321">
        <v>17282439</v>
      </c>
      <c r="L321">
        <v>232275</v>
      </c>
      <c r="N321">
        <v>53450011</v>
      </c>
      <c r="O321" t="s">
        <v>2807</v>
      </c>
      <c r="P321" t="s">
        <v>96</v>
      </c>
      <c r="Q321">
        <v>12</v>
      </c>
      <c r="R321" t="s">
        <v>14031</v>
      </c>
      <c r="S321" t="s">
        <v>18</v>
      </c>
      <c r="T321">
        <v>12</v>
      </c>
      <c r="U321" s="6">
        <v>44006.791666666664</v>
      </c>
    </row>
    <row r="322" spans="1:21" x14ac:dyDescent="0.3">
      <c r="A322" t="str">
        <f>VLOOKUP(B322,Table2[],3,FALSE)</f>
        <v>International</v>
      </c>
      <c r="B322" t="str">
        <f>IF(ISNUMBER(FIND("QVC",R322)),"QVC",IFERROR(VLOOKUP(LEFT(I322,2),Table1[#All],2,FALSE),IF(OR(LEN(I322)=7,LEFT(I322,3)="SH1",LEFT(I322,2)="Vp",LEFT(I322,2)="GP"),"PMD.com",IF(LEN(I322)=15,"QVC","need manual check"))))</f>
        <v>APAC+LA</v>
      </c>
      <c r="C322">
        <f t="shared" si="13"/>
        <v>7660</v>
      </c>
      <c r="D322">
        <f t="shared" si="14"/>
        <v>12</v>
      </c>
      <c r="E322" s="8" t="str">
        <f t="shared" ca="1" si="12"/>
        <v>shifted orders processed</v>
      </c>
      <c r="F322" t="s">
        <v>11203</v>
      </c>
      <c r="G322" t="s">
        <v>16</v>
      </c>
      <c r="H322" s="6">
        <v>44011.459722222222</v>
      </c>
      <c r="I322" s="6" t="s">
        <v>14030</v>
      </c>
      <c r="J322" t="s">
        <v>14030</v>
      </c>
      <c r="K322">
        <v>17282439</v>
      </c>
      <c r="L322">
        <v>232275</v>
      </c>
      <c r="N322">
        <v>7660</v>
      </c>
      <c r="O322" t="s">
        <v>2085</v>
      </c>
      <c r="P322" t="s">
        <v>38</v>
      </c>
      <c r="Q322">
        <v>12</v>
      </c>
      <c r="R322" t="s">
        <v>14031</v>
      </c>
      <c r="S322" t="s">
        <v>18</v>
      </c>
      <c r="T322">
        <v>12</v>
      </c>
      <c r="U322" s="6">
        <v>44006.791666666664</v>
      </c>
    </row>
    <row r="323" spans="1:21" x14ac:dyDescent="0.3">
      <c r="A323" t="str">
        <f>VLOOKUP(B323,Table2[],3,FALSE)</f>
        <v>International</v>
      </c>
      <c r="B323" t="str">
        <f>IF(ISNUMBER(FIND("QVC",R323)),"QVC",IFERROR(VLOOKUP(LEFT(I323,2),Table1[#All],2,FALSE),IF(OR(LEN(I323)=7,LEFT(I323,3)="SH1",LEFT(I323,2)="Vp",LEFT(I323,2)="GP"),"PMD.com",IF(LEN(I323)=15,"QVC","need manual check"))))</f>
        <v>APAC+LA</v>
      </c>
      <c r="C323">
        <f t="shared" si="13"/>
        <v>53450001</v>
      </c>
      <c r="D323">
        <f t="shared" si="14"/>
        <v>12</v>
      </c>
      <c r="E323" s="8" t="str">
        <f t="shared" ref="E323:E386" ca="1" si="15">IF(MONTH(TODAY())-MONTH(U323)&gt;0,"shifted orders processed", "MTD orders processed")</f>
        <v>shifted orders processed</v>
      </c>
      <c r="F323" t="s">
        <v>11203</v>
      </c>
      <c r="G323" t="s">
        <v>16</v>
      </c>
      <c r="H323" s="6">
        <v>44011.459722222222</v>
      </c>
      <c r="I323" s="6" t="s">
        <v>14030</v>
      </c>
      <c r="J323" t="s">
        <v>14030</v>
      </c>
      <c r="K323">
        <v>17282439</v>
      </c>
      <c r="L323">
        <v>232275</v>
      </c>
      <c r="N323">
        <v>53450001</v>
      </c>
      <c r="O323" t="s">
        <v>89</v>
      </c>
      <c r="P323" t="s">
        <v>144</v>
      </c>
      <c r="Q323">
        <v>12</v>
      </c>
      <c r="R323" t="s">
        <v>14031</v>
      </c>
      <c r="S323" t="s">
        <v>18</v>
      </c>
      <c r="T323">
        <v>12</v>
      </c>
      <c r="U323" s="6">
        <v>44006.791666666664</v>
      </c>
    </row>
    <row r="324" spans="1:21" x14ac:dyDescent="0.3">
      <c r="A324" t="str">
        <f>VLOOKUP(B324,Table2[],3,FALSE)</f>
        <v>International</v>
      </c>
      <c r="B324" t="str">
        <f>IF(ISNUMBER(FIND("QVC",R324)),"QVC",IFERROR(VLOOKUP(LEFT(I324,2),Table1[#All],2,FALSE),IF(OR(LEN(I324)=7,LEFT(I324,3)="SH1",LEFT(I324,2)="Vp",LEFT(I324,2)="GP"),"PMD.com",IF(LEN(I324)=15,"QVC","need manual check"))))</f>
        <v>APAC+LA</v>
      </c>
      <c r="C324">
        <f t="shared" ref="C324:C387" si="16">N324</f>
        <v>53440001</v>
      </c>
      <c r="D324">
        <f t="shared" ref="D324:D387" si="17">T324</f>
        <v>12</v>
      </c>
      <c r="E324" s="8" t="str">
        <f t="shared" ca="1" si="15"/>
        <v>shifted orders processed</v>
      </c>
      <c r="F324" t="s">
        <v>11203</v>
      </c>
      <c r="G324" t="s">
        <v>16</v>
      </c>
      <c r="H324" s="6">
        <v>44011.459722222222</v>
      </c>
      <c r="I324" s="6" t="s">
        <v>14030</v>
      </c>
      <c r="J324" t="s">
        <v>14030</v>
      </c>
      <c r="K324">
        <v>17282439</v>
      </c>
      <c r="L324">
        <v>232275</v>
      </c>
      <c r="N324">
        <v>53440001</v>
      </c>
      <c r="O324" t="s">
        <v>1240</v>
      </c>
      <c r="P324" t="s">
        <v>116</v>
      </c>
      <c r="Q324">
        <v>12</v>
      </c>
      <c r="R324" t="s">
        <v>14031</v>
      </c>
      <c r="S324" t="s">
        <v>18</v>
      </c>
      <c r="T324">
        <v>12</v>
      </c>
      <c r="U324" s="6">
        <v>44006.791666666664</v>
      </c>
    </row>
    <row r="325" spans="1:21" x14ac:dyDescent="0.3">
      <c r="A325" t="str">
        <f>VLOOKUP(B325,Table2[],3,FALSE)</f>
        <v>International</v>
      </c>
      <c r="B325" t="str">
        <f>IF(ISNUMBER(FIND("QVC",R325)),"QVC",IFERROR(VLOOKUP(LEFT(I325,2),Table1[#All],2,FALSE),IF(OR(LEN(I325)=7,LEFT(I325,3)="SH1",LEFT(I325,2)="Vp",LEFT(I325,2)="GP"),"PMD.com",IF(LEN(I325)=15,"QVC","need manual check"))))</f>
        <v>APAC+LA</v>
      </c>
      <c r="C325">
        <f t="shared" si="16"/>
        <v>552101</v>
      </c>
      <c r="D325">
        <f t="shared" si="17"/>
        <v>6</v>
      </c>
      <c r="E325" s="8" t="str">
        <f t="shared" ca="1" si="15"/>
        <v>shifted orders processed</v>
      </c>
      <c r="F325" t="s">
        <v>11203</v>
      </c>
      <c r="G325" t="s">
        <v>16</v>
      </c>
      <c r="H325" s="6">
        <v>44011.459722222222</v>
      </c>
      <c r="I325" s="6" t="s">
        <v>14030</v>
      </c>
      <c r="J325" t="s">
        <v>14030</v>
      </c>
      <c r="K325">
        <v>17282439</v>
      </c>
      <c r="L325">
        <v>232275</v>
      </c>
      <c r="N325">
        <v>552101</v>
      </c>
      <c r="O325" t="s">
        <v>166</v>
      </c>
      <c r="P325" t="s">
        <v>167</v>
      </c>
      <c r="Q325">
        <v>6</v>
      </c>
      <c r="R325" t="s">
        <v>14031</v>
      </c>
      <c r="S325" t="s">
        <v>18</v>
      </c>
      <c r="T325">
        <v>6</v>
      </c>
      <c r="U325" s="6">
        <v>44006.791666666664</v>
      </c>
    </row>
    <row r="326" spans="1:21" x14ac:dyDescent="0.3">
      <c r="A326" t="str">
        <f>VLOOKUP(B326,Table2[],3,FALSE)</f>
        <v>International</v>
      </c>
      <c r="B326" t="str">
        <f>IF(ISNUMBER(FIND("QVC",R326)),"QVC",IFERROR(VLOOKUP(LEFT(I326,2),Table1[#All],2,FALSE),IF(OR(LEN(I326)=7,LEFT(I326,3)="SH1",LEFT(I326,2)="Vp",LEFT(I326,2)="GP"),"PMD.com",IF(LEN(I326)=15,"QVC","need manual check"))))</f>
        <v>APAC+LA</v>
      </c>
      <c r="C326">
        <f t="shared" si="16"/>
        <v>552101</v>
      </c>
      <c r="D326">
        <f t="shared" si="17"/>
        <v>6</v>
      </c>
      <c r="E326" s="8" t="str">
        <f t="shared" ca="1" si="15"/>
        <v>shifted orders processed</v>
      </c>
      <c r="F326" t="s">
        <v>11203</v>
      </c>
      <c r="G326" t="s">
        <v>16</v>
      </c>
      <c r="H326" s="6">
        <v>44011.459722222222</v>
      </c>
      <c r="I326" s="6" t="s">
        <v>14030</v>
      </c>
      <c r="J326" t="s">
        <v>14030</v>
      </c>
      <c r="K326">
        <v>17282439</v>
      </c>
      <c r="L326">
        <v>232275</v>
      </c>
      <c r="N326">
        <v>552101</v>
      </c>
      <c r="O326" t="s">
        <v>166</v>
      </c>
      <c r="P326" t="s">
        <v>167</v>
      </c>
      <c r="Q326">
        <v>6</v>
      </c>
      <c r="R326" t="s">
        <v>14031</v>
      </c>
      <c r="S326" t="s">
        <v>18</v>
      </c>
      <c r="T326">
        <v>6</v>
      </c>
      <c r="U326" s="6">
        <v>44006.791666666664</v>
      </c>
    </row>
    <row r="327" spans="1:21" x14ac:dyDescent="0.3">
      <c r="A327" t="str">
        <f>VLOOKUP(B327,Table2[],3,FALSE)</f>
        <v>International</v>
      </c>
      <c r="B327" t="str">
        <f>IF(ISNUMBER(FIND("QVC",R327)),"QVC",IFERROR(VLOOKUP(LEFT(I327,2),Table1[#All],2,FALSE),IF(OR(LEN(I327)=7,LEFT(I327,3)="SH1",LEFT(I327,2)="Vp",LEFT(I327,2)="GP"),"PMD.com",IF(LEN(I327)=15,"QVC","need manual check"))))</f>
        <v>APAC+LA</v>
      </c>
      <c r="C327">
        <f t="shared" si="16"/>
        <v>53610001</v>
      </c>
      <c r="D327">
        <f t="shared" si="17"/>
        <v>6</v>
      </c>
      <c r="E327" s="8" t="str">
        <f t="shared" ca="1" si="15"/>
        <v>shifted orders processed</v>
      </c>
      <c r="F327" t="s">
        <v>11203</v>
      </c>
      <c r="G327" t="s">
        <v>16</v>
      </c>
      <c r="H327" s="6">
        <v>44011.459722222222</v>
      </c>
      <c r="I327" s="6" t="s">
        <v>14030</v>
      </c>
      <c r="J327" t="s">
        <v>14030</v>
      </c>
      <c r="K327">
        <v>17282439</v>
      </c>
      <c r="L327">
        <v>232275</v>
      </c>
      <c r="N327">
        <v>53610001</v>
      </c>
      <c r="O327" t="s">
        <v>63</v>
      </c>
      <c r="P327" t="s">
        <v>425</v>
      </c>
      <c r="Q327">
        <v>6</v>
      </c>
      <c r="R327" t="s">
        <v>14031</v>
      </c>
      <c r="S327" t="s">
        <v>18</v>
      </c>
      <c r="T327">
        <v>6</v>
      </c>
      <c r="U327" s="6">
        <v>44006.791666666664</v>
      </c>
    </row>
    <row r="328" spans="1:21" x14ac:dyDescent="0.3">
      <c r="A328" t="str">
        <f>VLOOKUP(B328,Table2[],3,FALSE)</f>
        <v>International</v>
      </c>
      <c r="B328" t="str">
        <f>IF(ISNUMBER(FIND("QVC",R328)),"QVC",IFERROR(VLOOKUP(LEFT(I328,2),Table1[#All],2,FALSE),IF(OR(LEN(I328)=7,LEFT(I328,3)="SH1",LEFT(I328,2)="Vp",LEFT(I328,2)="GP"),"PMD.com",IF(LEN(I328)=15,"QVC","need manual check"))))</f>
        <v>APAC+LA</v>
      </c>
      <c r="C328">
        <f t="shared" si="16"/>
        <v>53240001</v>
      </c>
      <c r="D328">
        <f t="shared" si="17"/>
        <v>6</v>
      </c>
      <c r="E328" s="8" t="str">
        <f t="shared" ca="1" si="15"/>
        <v>shifted orders processed</v>
      </c>
      <c r="F328" t="s">
        <v>11203</v>
      </c>
      <c r="G328" t="s">
        <v>16</v>
      </c>
      <c r="H328" s="6">
        <v>44011.459722222222</v>
      </c>
      <c r="I328" s="6" t="s">
        <v>14030</v>
      </c>
      <c r="J328" t="s">
        <v>14030</v>
      </c>
      <c r="K328">
        <v>17282439</v>
      </c>
      <c r="L328">
        <v>232275</v>
      </c>
      <c r="N328">
        <v>53240001</v>
      </c>
      <c r="O328" t="s">
        <v>139</v>
      </c>
      <c r="P328" t="s">
        <v>140</v>
      </c>
      <c r="Q328">
        <v>6</v>
      </c>
      <c r="R328" t="s">
        <v>14031</v>
      </c>
      <c r="S328" t="s">
        <v>18</v>
      </c>
      <c r="T328">
        <v>6</v>
      </c>
      <c r="U328" s="6">
        <v>44006.791666666664</v>
      </c>
    </row>
    <row r="329" spans="1:21" x14ac:dyDescent="0.3">
      <c r="A329" t="str">
        <f>VLOOKUP(B329,Table2[],3,FALSE)</f>
        <v>International</v>
      </c>
      <c r="B329" t="str">
        <f>IF(ISNUMBER(FIND("QVC",R329)),"QVC",IFERROR(VLOOKUP(LEFT(I329,2),Table1[#All],2,FALSE),IF(OR(LEN(I329)=7,LEFT(I329,3)="SH1",LEFT(I329,2)="Vp",LEFT(I329,2)="GP"),"PMD.com",IF(LEN(I329)=15,"QVC","need manual check"))))</f>
        <v>APAC+LA</v>
      </c>
      <c r="C329">
        <f t="shared" si="16"/>
        <v>53240001</v>
      </c>
      <c r="D329">
        <f t="shared" si="17"/>
        <v>6</v>
      </c>
      <c r="E329" s="8" t="str">
        <f t="shared" ca="1" si="15"/>
        <v>shifted orders processed</v>
      </c>
      <c r="F329" t="s">
        <v>11203</v>
      </c>
      <c r="G329" t="s">
        <v>16</v>
      </c>
      <c r="H329" s="6">
        <v>44011.459722222222</v>
      </c>
      <c r="I329" s="6" t="s">
        <v>14030</v>
      </c>
      <c r="J329" t="s">
        <v>14030</v>
      </c>
      <c r="K329">
        <v>17282439</v>
      </c>
      <c r="L329">
        <v>232275</v>
      </c>
      <c r="N329">
        <v>53240001</v>
      </c>
      <c r="O329" t="s">
        <v>139</v>
      </c>
      <c r="P329" t="s">
        <v>140</v>
      </c>
      <c r="Q329">
        <v>6</v>
      </c>
      <c r="R329" t="s">
        <v>14031</v>
      </c>
      <c r="S329" t="s">
        <v>18</v>
      </c>
      <c r="T329">
        <v>6</v>
      </c>
      <c r="U329" s="6">
        <v>44006.791666666664</v>
      </c>
    </row>
    <row r="330" spans="1:21" x14ac:dyDescent="0.3">
      <c r="A330" t="str">
        <f>VLOOKUP(B330,Table2[],3,FALSE)</f>
        <v>International</v>
      </c>
      <c r="B330" t="str">
        <f>IF(ISNUMBER(FIND("QVC",R330)),"QVC",IFERROR(VLOOKUP(LEFT(I330,2),Table1[#All],2,FALSE),IF(OR(LEN(I330)=7,LEFT(I330,3)="SH1",LEFT(I330,2)="Vp",LEFT(I330,2)="GP"),"PMD.com",IF(LEN(I330)=15,"QVC","need manual check"))))</f>
        <v>APAC+LA</v>
      </c>
      <c r="C330">
        <f t="shared" si="16"/>
        <v>53630001</v>
      </c>
      <c r="D330">
        <f t="shared" si="17"/>
        <v>6</v>
      </c>
      <c r="E330" s="8" t="str">
        <f t="shared" ca="1" si="15"/>
        <v>shifted orders processed</v>
      </c>
      <c r="F330" t="s">
        <v>11203</v>
      </c>
      <c r="G330" t="s">
        <v>16</v>
      </c>
      <c r="H330" s="6">
        <v>44011.459722222222</v>
      </c>
      <c r="I330" s="6" t="s">
        <v>14030</v>
      </c>
      <c r="J330" t="s">
        <v>14030</v>
      </c>
      <c r="K330">
        <v>17282439</v>
      </c>
      <c r="L330">
        <v>232275</v>
      </c>
      <c r="N330">
        <v>53630001</v>
      </c>
      <c r="O330" t="s">
        <v>160</v>
      </c>
      <c r="P330" t="s">
        <v>161</v>
      </c>
      <c r="Q330">
        <v>6</v>
      </c>
      <c r="R330" t="s">
        <v>14031</v>
      </c>
      <c r="S330" t="s">
        <v>18</v>
      </c>
      <c r="T330">
        <v>6</v>
      </c>
      <c r="U330" s="6">
        <v>44006.791666666664</v>
      </c>
    </row>
    <row r="331" spans="1:21" x14ac:dyDescent="0.3">
      <c r="A331" t="str">
        <f>VLOOKUP(B331,Table2[],3,FALSE)</f>
        <v>International</v>
      </c>
      <c r="B331" t="str">
        <f>IF(ISNUMBER(FIND("QVC",R331)),"QVC",IFERROR(VLOOKUP(LEFT(I331,2),Table1[#All],2,FALSE),IF(OR(LEN(I331)=7,LEFT(I331,3)="SH1",LEFT(I331,2)="Vp",LEFT(I331,2)="GP"),"PMD.com",IF(LEN(I331)=15,"QVC","need manual check"))))</f>
        <v>APAC+LA</v>
      </c>
      <c r="C331">
        <f t="shared" si="16"/>
        <v>53650001</v>
      </c>
      <c r="D331">
        <f t="shared" si="17"/>
        <v>6</v>
      </c>
      <c r="E331" s="8" t="str">
        <f t="shared" ca="1" si="15"/>
        <v>shifted orders processed</v>
      </c>
      <c r="F331" t="s">
        <v>11203</v>
      </c>
      <c r="G331" t="s">
        <v>16</v>
      </c>
      <c r="H331" s="6">
        <v>44011.459722222222</v>
      </c>
      <c r="I331" s="6" t="s">
        <v>14030</v>
      </c>
      <c r="J331" t="s">
        <v>14030</v>
      </c>
      <c r="K331">
        <v>17282439</v>
      </c>
      <c r="L331">
        <v>232275</v>
      </c>
      <c r="N331">
        <v>53650001</v>
      </c>
      <c r="O331" t="s">
        <v>137</v>
      </c>
      <c r="P331" t="s">
        <v>138</v>
      </c>
      <c r="Q331">
        <v>6</v>
      </c>
      <c r="R331" t="s">
        <v>14031</v>
      </c>
      <c r="S331" t="s">
        <v>18</v>
      </c>
      <c r="T331">
        <v>6</v>
      </c>
      <c r="U331" s="6">
        <v>44006.791666666664</v>
      </c>
    </row>
    <row r="332" spans="1:21" x14ac:dyDescent="0.3">
      <c r="A332" t="str">
        <f>VLOOKUP(B332,Table2[],3,FALSE)</f>
        <v>International</v>
      </c>
      <c r="B332" t="str">
        <f>IF(ISNUMBER(FIND("QVC",R332)),"QVC",IFERROR(VLOOKUP(LEFT(I332,2),Table1[#All],2,FALSE),IF(OR(LEN(I332)=7,LEFT(I332,3)="SH1",LEFT(I332,2)="Vp",LEFT(I332,2)="GP"),"PMD.com",IF(LEN(I332)=15,"QVC","need manual check"))))</f>
        <v>APAC+LA</v>
      </c>
      <c r="C332">
        <f t="shared" si="16"/>
        <v>53660001</v>
      </c>
      <c r="D332">
        <f t="shared" si="17"/>
        <v>6</v>
      </c>
      <c r="E332" s="8" t="str">
        <f t="shared" ca="1" si="15"/>
        <v>shifted orders processed</v>
      </c>
      <c r="F332" t="s">
        <v>11203</v>
      </c>
      <c r="G332" t="s">
        <v>16</v>
      </c>
      <c r="H332" s="6">
        <v>44011.459722222222</v>
      </c>
      <c r="I332" s="6" t="s">
        <v>14030</v>
      </c>
      <c r="J332" t="s">
        <v>14030</v>
      </c>
      <c r="K332">
        <v>17282439</v>
      </c>
      <c r="L332">
        <v>232275</v>
      </c>
      <c r="N332">
        <v>53660001</v>
      </c>
      <c r="O332" t="s">
        <v>65</v>
      </c>
      <c r="P332" t="s">
        <v>918</v>
      </c>
      <c r="Q332">
        <v>6</v>
      </c>
      <c r="R332" t="s">
        <v>14031</v>
      </c>
      <c r="S332" t="s">
        <v>18</v>
      </c>
      <c r="T332">
        <v>6</v>
      </c>
      <c r="U332" s="6">
        <v>44006.791666666664</v>
      </c>
    </row>
    <row r="333" spans="1:21" x14ac:dyDescent="0.3">
      <c r="A333" t="str">
        <f>VLOOKUP(B333,Table2[],3,FALSE)</f>
        <v>International</v>
      </c>
      <c r="B333" t="str">
        <f>IF(ISNUMBER(FIND("QVC",R333)),"QVC",IFERROR(VLOOKUP(LEFT(I333,2),Table1[#All],2,FALSE),IF(OR(LEN(I333)=7,LEFT(I333,3)="SH1",LEFT(I333,2)="Vp",LEFT(I333,2)="GP"),"PMD.com",IF(LEN(I333)=15,"QVC","need manual check"))))</f>
        <v>APAC+LA</v>
      </c>
      <c r="C333">
        <f t="shared" si="16"/>
        <v>53670001</v>
      </c>
      <c r="D333">
        <f t="shared" si="17"/>
        <v>6</v>
      </c>
      <c r="E333" s="8" t="str">
        <f t="shared" ca="1" si="15"/>
        <v>shifted orders processed</v>
      </c>
      <c r="F333" t="s">
        <v>11203</v>
      </c>
      <c r="G333" t="s">
        <v>16</v>
      </c>
      <c r="H333" s="6">
        <v>44011.459722222222</v>
      </c>
      <c r="I333" s="6" t="s">
        <v>14030</v>
      </c>
      <c r="J333" t="s">
        <v>14030</v>
      </c>
      <c r="K333">
        <v>17282439</v>
      </c>
      <c r="L333">
        <v>232275</v>
      </c>
      <c r="N333">
        <v>53670001</v>
      </c>
      <c r="O333" t="s">
        <v>63</v>
      </c>
      <c r="P333" t="s">
        <v>14034</v>
      </c>
      <c r="Q333">
        <v>6</v>
      </c>
      <c r="R333" t="s">
        <v>14031</v>
      </c>
      <c r="S333" t="s">
        <v>18</v>
      </c>
      <c r="T333">
        <v>6</v>
      </c>
      <c r="U333" s="6">
        <v>44006.791666666664</v>
      </c>
    </row>
    <row r="334" spans="1:21" x14ac:dyDescent="0.3">
      <c r="A334" t="str">
        <f>VLOOKUP(B334,Table2[],3,FALSE)</f>
        <v>International</v>
      </c>
      <c r="B334" t="str">
        <f>IF(ISNUMBER(FIND("QVC",R334)),"QVC",IFERROR(VLOOKUP(LEFT(I334,2),Table1[#All],2,FALSE),IF(OR(LEN(I334)=7,LEFT(I334,3)="SH1",LEFT(I334,2)="Vp",LEFT(I334,2)="GP"),"PMD.com",IF(LEN(I334)=15,"QVC","need manual check"))))</f>
        <v>APAC+LA</v>
      </c>
      <c r="C334">
        <f t="shared" si="16"/>
        <v>53700001</v>
      </c>
      <c r="D334">
        <f t="shared" si="17"/>
        <v>6</v>
      </c>
      <c r="E334" s="8" t="str">
        <f t="shared" ca="1" si="15"/>
        <v>shifted orders processed</v>
      </c>
      <c r="F334" t="s">
        <v>11203</v>
      </c>
      <c r="G334" t="s">
        <v>16</v>
      </c>
      <c r="H334" s="6">
        <v>44011.459722222222</v>
      </c>
      <c r="I334" s="6" t="s">
        <v>14030</v>
      </c>
      <c r="J334" t="s">
        <v>14030</v>
      </c>
      <c r="K334">
        <v>17282439</v>
      </c>
      <c r="L334">
        <v>232275</v>
      </c>
      <c r="N334">
        <v>53700001</v>
      </c>
      <c r="O334" t="s">
        <v>67</v>
      </c>
      <c r="P334" t="s">
        <v>68</v>
      </c>
      <c r="Q334">
        <v>6</v>
      </c>
      <c r="R334" t="s">
        <v>14031</v>
      </c>
      <c r="S334" t="s">
        <v>18</v>
      </c>
      <c r="T334">
        <v>6</v>
      </c>
      <c r="U334" s="6">
        <v>44006.791666666664</v>
      </c>
    </row>
    <row r="335" spans="1:21" x14ac:dyDescent="0.3">
      <c r="A335" t="str">
        <f>VLOOKUP(B335,Table2[],3,FALSE)</f>
        <v>International</v>
      </c>
      <c r="B335" t="str">
        <f>IF(ISNUMBER(FIND("QVC",R335)),"QVC",IFERROR(VLOOKUP(LEFT(I335,2),Table1[#All],2,FALSE),IF(OR(LEN(I335)=7,LEFT(I335,3)="SH1",LEFT(I335,2)="Vp",LEFT(I335,2)="GP"),"PMD.com",IF(LEN(I335)=15,"QVC","need manual check"))))</f>
        <v>APAC+LA</v>
      </c>
      <c r="C335">
        <f t="shared" si="16"/>
        <v>53720001</v>
      </c>
      <c r="D335">
        <f t="shared" si="17"/>
        <v>6</v>
      </c>
      <c r="E335" s="8" t="str">
        <f t="shared" ca="1" si="15"/>
        <v>shifted orders processed</v>
      </c>
      <c r="F335" t="s">
        <v>11203</v>
      </c>
      <c r="G335" t="s">
        <v>16</v>
      </c>
      <c r="H335" s="6">
        <v>44011.459722222222</v>
      </c>
      <c r="I335" s="6" t="s">
        <v>14030</v>
      </c>
      <c r="J335" t="s">
        <v>14030</v>
      </c>
      <c r="K335">
        <v>17282439</v>
      </c>
      <c r="L335">
        <v>232275</v>
      </c>
      <c r="N335">
        <v>53720001</v>
      </c>
      <c r="O335" t="s">
        <v>1754</v>
      </c>
      <c r="P335" t="s">
        <v>69</v>
      </c>
      <c r="Q335">
        <v>6</v>
      </c>
      <c r="R335" t="s">
        <v>14031</v>
      </c>
      <c r="S335" t="s">
        <v>18</v>
      </c>
      <c r="T335">
        <v>6</v>
      </c>
      <c r="U335" s="6">
        <v>44006.791666666664</v>
      </c>
    </row>
    <row r="336" spans="1:21" x14ac:dyDescent="0.3">
      <c r="A336" t="str">
        <f>VLOOKUP(B336,Table2[],3,FALSE)</f>
        <v>International</v>
      </c>
      <c r="B336" t="str">
        <f>IF(ISNUMBER(FIND("QVC",R336)),"QVC",IFERROR(VLOOKUP(LEFT(I336,2),Table1[#All],2,FALSE),IF(OR(LEN(I336)=7,LEFT(I336,3)="SH1",LEFT(I336,2)="Vp",LEFT(I336,2)="GP"),"PMD.com",IF(LEN(I336)=15,"QVC","need manual check"))))</f>
        <v>APAC+LA</v>
      </c>
      <c r="C336">
        <f t="shared" si="16"/>
        <v>53640001</v>
      </c>
      <c r="D336">
        <f t="shared" si="17"/>
        <v>6</v>
      </c>
      <c r="E336" s="8" t="str">
        <f t="shared" ca="1" si="15"/>
        <v>shifted orders processed</v>
      </c>
      <c r="F336" t="s">
        <v>11203</v>
      </c>
      <c r="G336" t="s">
        <v>16</v>
      </c>
      <c r="H336" s="6">
        <v>44011.459722222222</v>
      </c>
      <c r="I336" s="6" t="s">
        <v>14030</v>
      </c>
      <c r="J336" t="s">
        <v>14030</v>
      </c>
      <c r="K336">
        <v>17282439</v>
      </c>
      <c r="L336">
        <v>232275</v>
      </c>
      <c r="N336">
        <v>53640001</v>
      </c>
      <c r="O336" t="s">
        <v>131</v>
      </c>
      <c r="P336" t="s">
        <v>136</v>
      </c>
      <c r="Q336">
        <v>6</v>
      </c>
      <c r="R336" t="s">
        <v>14031</v>
      </c>
      <c r="S336" t="s">
        <v>18</v>
      </c>
      <c r="T336">
        <v>6</v>
      </c>
      <c r="U336" s="6">
        <v>44006.791666666664</v>
      </c>
    </row>
    <row r="337" spans="1:21" x14ac:dyDescent="0.3">
      <c r="A337" t="str">
        <f>VLOOKUP(B337,Table2[],3,FALSE)</f>
        <v>International</v>
      </c>
      <c r="B337" t="str">
        <f>IF(ISNUMBER(FIND("QVC",R337)),"QVC",IFERROR(VLOOKUP(LEFT(I337,2),Table1[#All],2,FALSE),IF(OR(LEN(I337)=7,LEFT(I337,3)="SH1",LEFT(I337,2)="Vp",LEFT(I337,2)="GP"),"PMD.com",IF(LEN(I337)=15,"QVC","need manual check"))))</f>
        <v>APAC+LA</v>
      </c>
      <c r="C337">
        <f t="shared" si="16"/>
        <v>53710001</v>
      </c>
      <c r="D337">
        <f t="shared" si="17"/>
        <v>6</v>
      </c>
      <c r="E337" s="8" t="str">
        <f t="shared" ca="1" si="15"/>
        <v>shifted orders processed</v>
      </c>
      <c r="F337" t="s">
        <v>11203</v>
      </c>
      <c r="G337" t="s">
        <v>16</v>
      </c>
      <c r="H337" s="6">
        <v>44011.459722222222</v>
      </c>
      <c r="I337" s="6" t="s">
        <v>14030</v>
      </c>
      <c r="J337" t="s">
        <v>14030</v>
      </c>
      <c r="K337">
        <v>17282439</v>
      </c>
      <c r="L337">
        <v>232275</v>
      </c>
      <c r="N337">
        <v>53710001</v>
      </c>
      <c r="O337" t="s">
        <v>1873</v>
      </c>
      <c r="P337" t="s">
        <v>66</v>
      </c>
      <c r="Q337">
        <v>6</v>
      </c>
      <c r="R337" t="s">
        <v>14031</v>
      </c>
      <c r="S337" t="s">
        <v>18</v>
      </c>
      <c r="T337">
        <v>6</v>
      </c>
      <c r="U337" s="6">
        <v>44006.791666666664</v>
      </c>
    </row>
    <row r="338" spans="1:21" x14ac:dyDescent="0.3">
      <c r="A338" t="str">
        <f>VLOOKUP(B338,Table2[],3,FALSE)</f>
        <v>International</v>
      </c>
      <c r="B338" t="str">
        <f>IF(ISNUMBER(FIND("QVC",R338)),"QVC",IFERROR(VLOOKUP(LEFT(I338,2),Table1[#All],2,FALSE),IF(OR(LEN(I338)=7,LEFT(I338,3)="SH1",LEFT(I338,2)="Vp",LEFT(I338,2)="GP"),"PMD.com",IF(LEN(I338)=15,"QVC","need manual check"))))</f>
        <v>APAC+LA</v>
      </c>
      <c r="C338">
        <f t="shared" si="16"/>
        <v>53900001</v>
      </c>
      <c r="D338">
        <f t="shared" si="17"/>
        <v>6</v>
      </c>
      <c r="E338" s="8" t="str">
        <f t="shared" ca="1" si="15"/>
        <v>shifted orders processed</v>
      </c>
      <c r="F338" t="s">
        <v>11203</v>
      </c>
      <c r="G338" t="s">
        <v>16</v>
      </c>
      <c r="H338" s="6">
        <v>44011.459722222222</v>
      </c>
      <c r="I338" s="6" t="s">
        <v>14030</v>
      </c>
      <c r="J338" t="s">
        <v>14030</v>
      </c>
      <c r="K338">
        <v>17282439</v>
      </c>
      <c r="L338">
        <v>232275</v>
      </c>
      <c r="N338">
        <v>53900001</v>
      </c>
      <c r="O338" t="s">
        <v>1697</v>
      </c>
      <c r="P338" t="s">
        <v>104</v>
      </c>
      <c r="Q338">
        <v>6</v>
      </c>
      <c r="R338" t="s">
        <v>14031</v>
      </c>
      <c r="S338" t="s">
        <v>18</v>
      </c>
      <c r="T338">
        <v>6</v>
      </c>
      <c r="U338" s="6">
        <v>44006.791666666664</v>
      </c>
    </row>
    <row r="339" spans="1:21" x14ac:dyDescent="0.3">
      <c r="A339" t="str">
        <f>VLOOKUP(B339,Table2[],3,FALSE)</f>
        <v>International</v>
      </c>
      <c r="B339" t="str">
        <f>IF(ISNUMBER(FIND("QVC",R339)),"QVC",IFERROR(VLOOKUP(LEFT(I339,2),Table1[#All],2,FALSE),IF(OR(LEN(I339)=7,LEFT(I339,3)="SH1",LEFT(I339,2)="Vp",LEFT(I339,2)="GP"),"PMD.com",IF(LEN(I339)=15,"QVC","need manual check"))))</f>
        <v>APAC+LA</v>
      </c>
      <c r="C339">
        <f t="shared" si="16"/>
        <v>53910001</v>
      </c>
      <c r="D339">
        <f t="shared" si="17"/>
        <v>6</v>
      </c>
      <c r="E339" s="8" t="str">
        <f t="shared" ca="1" si="15"/>
        <v>shifted orders processed</v>
      </c>
      <c r="F339" t="s">
        <v>11203</v>
      </c>
      <c r="G339" t="s">
        <v>16</v>
      </c>
      <c r="H339" s="6">
        <v>44011.459722222222</v>
      </c>
      <c r="I339" s="6" t="s">
        <v>14030</v>
      </c>
      <c r="J339" t="s">
        <v>14030</v>
      </c>
      <c r="K339">
        <v>17282439</v>
      </c>
      <c r="L339">
        <v>232275</v>
      </c>
      <c r="N339">
        <v>53910001</v>
      </c>
      <c r="O339" t="s">
        <v>629</v>
      </c>
      <c r="P339" t="s">
        <v>34</v>
      </c>
      <c r="Q339">
        <v>6</v>
      </c>
      <c r="R339" t="s">
        <v>14031</v>
      </c>
      <c r="S339" t="s">
        <v>18</v>
      </c>
      <c r="T339">
        <v>6</v>
      </c>
      <c r="U339" s="6">
        <v>44006.791666666664</v>
      </c>
    </row>
    <row r="340" spans="1:21" x14ac:dyDescent="0.3">
      <c r="A340" t="str">
        <f>VLOOKUP(B340,Table2[],3,FALSE)</f>
        <v>International</v>
      </c>
      <c r="B340" t="str">
        <f>IF(ISNUMBER(FIND("QVC",R340)),"QVC",IFERROR(VLOOKUP(LEFT(I340,2),Table1[#All],2,FALSE),IF(OR(LEN(I340)=7,LEFT(I340,3)="SH1",LEFT(I340,2)="Vp",LEFT(I340,2)="GP"),"PMD.com",IF(LEN(I340)=15,"QVC","need manual check"))))</f>
        <v>APAC+LA</v>
      </c>
      <c r="C340">
        <f t="shared" si="16"/>
        <v>53730001</v>
      </c>
      <c r="D340">
        <f t="shared" si="17"/>
        <v>6</v>
      </c>
      <c r="E340" s="8" t="str">
        <f t="shared" ca="1" si="15"/>
        <v>shifted orders processed</v>
      </c>
      <c r="F340" t="s">
        <v>11203</v>
      </c>
      <c r="G340" t="s">
        <v>16</v>
      </c>
      <c r="H340" s="6">
        <v>44011.459722222222</v>
      </c>
      <c r="I340" s="6" t="s">
        <v>14030</v>
      </c>
      <c r="J340" t="s">
        <v>14030</v>
      </c>
      <c r="K340">
        <v>17282439</v>
      </c>
      <c r="L340">
        <v>232275</v>
      </c>
      <c r="N340">
        <v>53730001</v>
      </c>
      <c r="O340" t="s">
        <v>61</v>
      </c>
      <c r="P340" t="s">
        <v>62</v>
      </c>
      <c r="Q340">
        <v>6</v>
      </c>
      <c r="R340" t="s">
        <v>14031</v>
      </c>
      <c r="S340" t="s">
        <v>18</v>
      </c>
      <c r="T340">
        <v>6</v>
      </c>
      <c r="U340" s="6">
        <v>44006.791666666664</v>
      </c>
    </row>
    <row r="341" spans="1:21" x14ac:dyDescent="0.3">
      <c r="A341" t="str">
        <f>VLOOKUP(B341,Table2[],3,FALSE)</f>
        <v>International</v>
      </c>
      <c r="B341" t="str">
        <f>IF(ISNUMBER(FIND("QVC",R341)),"QVC",IFERROR(VLOOKUP(LEFT(I341,2),Table1[#All],2,FALSE),IF(OR(LEN(I341)=7,LEFT(I341,3)="SH1",LEFT(I341,2)="Vp",LEFT(I341,2)="GP"),"PMD.com",IF(LEN(I341)=15,"QVC","need manual check"))))</f>
        <v>APAC+LA</v>
      </c>
      <c r="C341">
        <f t="shared" si="16"/>
        <v>53740001</v>
      </c>
      <c r="D341">
        <f t="shared" si="17"/>
        <v>6</v>
      </c>
      <c r="E341" s="8" t="str">
        <f t="shared" ca="1" si="15"/>
        <v>shifted orders processed</v>
      </c>
      <c r="F341" t="s">
        <v>11203</v>
      </c>
      <c r="G341" t="s">
        <v>16</v>
      </c>
      <c r="H341" s="6">
        <v>44011.459722222222</v>
      </c>
      <c r="I341" s="6" t="s">
        <v>14030</v>
      </c>
      <c r="J341" t="s">
        <v>14030</v>
      </c>
      <c r="K341">
        <v>17282439</v>
      </c>
      <c r="L341">
        <v>232275</v>
      </c>
      <c r="N341">
        <v>53740001</v>
      </c>
      <c r="O341" t="s">
        <v>578</v>
      </c>
      <c r="P341" t="s">
        <v>70</v>
      </c>
      <c r="Q341">
        <v>6</v>
      </c>
      <c r="R341" t="s">
        <v>14031</v>
      </c>
      <c r="S341" t="s">
        <v>18</v>
      </c>
      <c r="T341">
        <v>6</v>
      </c>
      <c r="U341" s="6">
        <v>44006.791666666664</v>
      </c>
    </row>
    <row r="342" spans="1:21" x14ac:dyDescent="0.3">
      <c r="A342" t="str">
        <f>VLOOKUP(B342,Table2[],3,FALSE)</f>
        <v>International</v>
      </c>
      <c r="B342" t="str">
        <f>IF(ISNUMBER(FIND("QVC",R342)),"QVC",IFERROR(VLOOKUP(LEFT(I342,2),Table1[#All],2,FALSE),IF(OR(LEN(I342)=7,LEFT(I342,3)="SH1",LEFT(I342,2)="Vp",LEFT(I342,2)="GP"),"PMD.com",IF(LEN(I342)=15,"QVC","need manual check"))))</f>
        <v>APAC+LA</v>
      </c>
      <c r="C342">
        <f t="shared" si="16"/>
        <v>53830001</v>
      </c>
      <c r="D342">
        <f t="shared" si="17"/>
        <v>6</v>
      </c>
      <c r="E342" s="8" t="str">
        <f t="shared" ca="1" si="15"/>
        <v>shifted orders processed</v>
      </c>
      <c r="F342" t="s">
        <v>11203</v>
      </c>
      <c r="G342" t="s">
        <v>16</v>
      </c>
      <c r="H342" s="6">
        <v>44011.459722222222</v>
      </c>
      <c r="I342" s="6" t="s">
        <v>14030</v>
      </c>
      <c r="J342" t="s">
        <v>14030</v>
      </c>
      <c r="K342">
        <v>17282439</v>
      </c>
      <c r="L342">
        <v>232275</v>
      </c>
      <c r="N342">
        <v>53830001</v>
      </c>
      <c r="O342" t="s">
        <v>778</v>
      </c>
      <c r="P342" t="s">
        <v>779</v>
      </c>
      <c r="Q342">
        <v>6</v>
      </c>
      <c r="R342" t="s">
        <v>14031</v>
      </c>
      <c r="S342" t="s">
        <v>18</v>
      </c>
      <c r="T342">
        <v>6</v>
      </c>
      <c r="U342" s="6">
        <v>44006.791666666664</v>
      </c>
    </row>
    <row r="343" spans="1:21" x14ac:dyDescent="0.3">
      <c r="A343" t="str">
        <f>VLOOKUP(B343,Table2[],3,FALSE)</f>
        <v>International</v>
      </c>
      <c r="B343" t="str">
        <f>IF(ISNUMBER(FIND("QVC",R343)),"QVC",IFERROR(VLOOKUP(LEFT(I343,2),Table1[#All],2,FALSE),IF(OR(LEN(I343)=7,LEFT(I343,3)="SH1",LEFT(I343,2)="Vp",LEFT(I343,2)="GP"),"PMD.com",IF(LEN(I343)=15,"QVC","need manual check"))))</f>
        <v>APAC+LA</v>
      </c>
      <c r="C343">
        <f t="shared" si="16"/>
        <v>53750001</v>
      </c>
      <c r="D343">
        <f t="shared" si="17"/>
        <v>6</v>
      </c>
      <c r="E343" s="8" t="str">
        <f t="shared" ca="1" si="15"/>
        <v>shifted orders processed</v>
      </c>
      <c r="F343" t="s">
        <v>11203</v>
      </c>
      <c r="G343" t="s">
        <v>16</v>
      </c>
      <c r="H343" s="6">
        <v>44011.459722222222</v>
      </c>
      <c r="I343" s="6" t="s">
        <v>14030</v>
      </c>
      <c r="J343" t="s">
        <v>14030</v>
      </c>
      <c r="K343">
        <v>17282439</v>
      </c>
      <c r="L343">
        <v>232275</v>
      </c>
      <c r="N343">
        <v>53750001</v>
      </c>
      <c r="O343" t="s">
        <v>65</v>
      </c>
      <c r="P343" t="s">
        <v>164</v>
      </c>
      <c r="Q343">
        <v>6</v>
      </c>
      <c r="R343" t="s">
        <v>14031</v>
      </c>
      <c r="S343" t="s">
        <v>18</v>
      </c>
      <c r="T343">
        <v>6</v>
      </c>
      <c r="U343" s="6">
        <v>44006.791666666664</v>
      </c>
    </row>
    <row r="344" spans="1:21" x14ac:dyDescent="0.3">
      <c r="A344" t="str">
        <f>VLOOKUP(B344,Table2[],3,FALSE)</f>
        <v>International</v>
      </c>
      <c r="B344" t="str">
        <f>IF(ISNUMBER(FIND("QVC",R344)),"QVC",IFERROR(VLOOKUP(LEFT(I344,2),Table1[#All],2,FALSE),IF(OR(LEN(I344)=7,LEFT(I344,3)="SH1",LEFT(I344,2)="Vp",LEFT(I344,2)="GP"),"PMD.com",IF(LEN(I344)=15,"QVC","need manual check"))))</f>
        <v>APAC+LA</v>
      </c>
      <c r="C344">
        <f t="shared" si="16"/>
        <v>53770001</v>
      </c>
      <c r="D344">
        <f t="shared" si="17"/>
        <v>6</v>
      </c>
      <c r="E344" s="8" t="str">
        <f t="shared" ca="1" si="15"/>
        <v>shifted orders processed</v>
      </c>
      <c r="F344" t="s">
        <v>11203</v>
      </c>
      <c r="G344" t="s">
        <v>16</v>
      </c>
      <c r="H344" s="6">
        <v>44011.459722222222</v>
      </c>
      <c r="I344" s="6" t="s">
        <v>14030</v>
      </c>
      <c r="J344" t="s">
        <v>14030</v>
      </c>
      <c r="K344">
        <v>17282439</v>
      </c>
      <c r="L344">
        <v>232275</v>
      </c>
      <c r="N344">
        <v>53770001</v>
      </c>
      <c r="O344" t="s">
        <v>14035</v>
      </c>
      <c r="P344" t="s">
        <v>14036</v>
      </c>
      <c r="Q344">
        <v>6</v>
      </c>
      <c r="R344" t="s">
        <v>14031</v>
      </c>
      <c r="S344" t="s">
        <v>18</v>
      </c>
      <c r="T344">
        <v>6</v>
      </c>
      <c r="U344" s="6">
        <v>44006.791666666664</v>
      </c>
    </row>
    <row r="345" spans="1:21" x14ac:dyDescent="0.3">
      <c r="A345" t="str">
        <f>VLOOKUP(B345,Table2[],3,FALSE)</f>
        <v>International</v>
      </c>
      <c r="B345" t="str">
        <f>IF(ISNUMBER(FIND("QVC",R345)),"QVC",IFERROR(VLOOKUP(LEFT(I345,2),Table1[#All],2,FALSE),IF(OR(LEN(I345)=7,LEFT(I345,3)="SH1",LEFT(I345,2)="Vp",LEFT(I345,2)="GP"),"PMD.com",IF(LEN(I345)=15,"QVC","need manual check"))))</f>
        <v>APAC+LA</v>
      </c>
      <c r="C345">
        <f t="shared" si="16"/>
        <v>54010001</v>
      </c>
      <c r="D345">
        <f t="shared" si="17"/>
        <v>12</v>
      </c>
      <c r="E345" s="8" t="str">
        <f t="shared" ca="1" si="15"/>
        <v>shifted orders processed</v>
      </c>
      <c r="F345" t="s">
        <v>11203</v>
      </c>
      <c r="G345" t="s">
        <v>16</v>
      </c>
      <c r="H345" s="6">
        <v>44011.459722222222</v>
      </c>
      <c r="I345" s="6" t="s">
        <v>14030</v>
      </c>
      <c r="J345" t="s">
        <v>14030</v>
      </c>
      <c r="K345">
        <v>17282439</v>
      </c>
      <c r="L345">
        <v>232275</v>
      </c>
      <c r="N345">
        <v>54010001</v>
      </c>
      <c r="O345" t="s">
        <v>577</v>
      </c>
      <c r="P345" t="s">
        <v>35</v>
      </c>
      <c r="Q345">
        <v>12</v>
      </c>
      <c r="R345" t="s">
        <v>14031</v>
      </c>
      <c r="S345" t="s">
        <v>18</v>
      </c>
      <c r="T345">
        <v>12</v>
      </c>
      <c r="U345" s="6">
        <v>44006.791666666664</v>
      </c>
    </row>
    <row r="346" spans="1:21" x14ac:dyDescent="0.3">
      <c r="A346" t="str">
        <f>VLOOKUP(B346,Table2[],3,FALSE)</f>
        <v>International</v>
      </c>
      <c r="B346" t="str">
        <f>IF(ISNUMBER(FIND("QVC",R346)),"QVC",IFERROR(VLOOKUP(LEFT(I346,2),Table1[#All],2,FALSE),IF(OR(LEN(I346)=7,LEFT(I346,3)="SH1",LEFT(I346,2)="Vp",LEFT(I346,2)="GP"),"PMD.com",IF(LEN(I346)=15,"QVC","need manual check"))))</f>
        <v>APAC+LA</v>
      </c>
      <c r="C346">
        <f t="shared" si="16"/>
        <v>53840001</v>
      </c>
      <c r="D346">
        <f t="shared" si="17"/>
        <v>6</v>
      </c>
      <c r="E346" s="8" t="str">
        <f t="shared" ca="1" si="15"/>
        <v>shifted orders processed</v>
      </c>
      <c r="F346" t="s">
        <v>11203</v>
      </c>
      <c r="G346" t="s">
        <v>16</v>
      </c>
      <c r="H346" s="6">
        <v>44011.459722222222</v>
      </c>
      <c r="I346" s="6" t="s">
        <v>14030</v>
      </c>
      <c r="J346" t="s">
        <v>14030</v>
      </c>
      <c r="K346">
        <v>17282439</v>
      </c>
      <c r="L346">
        <v>232275</v>
      </c>
      <c r="N346">
        <v>53840001</v>
      </c>
      <c r="O346" t="s">
        <v>14037</v>
      </c>
      <c r="P346" t="s">
        <v>14038</v>
      </c>
      <c r="Q346">
        <v>6</v>
      </c>
      <c r="R346" t="s">
        <v>14031</v>
      </c>
      <c r="S346" t="s">
        <v>18</v>
      </c>
      <c r="T346">
        <v>6</v>
      </c>
      <c r="U346" s="6">
        <v>44006.791666666664</v>
      </c>
    </row>
    <row r="347" spans="1:21" x14ac:dyDescent="0.3">
      <c r="A347" t="str">
        <f>VLOOKUP(B347,Table2[],3,FALSE)</f>
        <v>International</v>
      </c>
      <c r="B347" t="str">
        <f>IF(ISNUMBER(FIND("QVC",R347)),"QVC",IFERROR(VLOOKUP(LEFT(I347,2),Table1[#All],2,FALSE),IF(OR(LEN(I347)=7,LEFT(I347,3)="SH1",LEFT(I347,2)="Vp",LEFT(I347,2)="GP"),"PMD.com",IF(LEN(I347)=15,"QVC","need manual check"))))</f>
        <v>APAC+LA</v>
      </c>
      <c r="C347">
        <f t="shared" si="16"/>
        <v>53980001</v>
      </c>
      <c r="D347">
        <f t="shared" si="17"/>
        <v>6</v>
      </c>
      <c r="E347" s="8" t="str">
        <f t="shared" ca="1" si="15"/>
        <v>shifted orders processed</v>
      </c>
      <c r="F347" t="s">
        <v>11203</v>
      </c>
      <c r="G347" t="s">
        <v>16</v>
      </c>
      <c r="H347" s="6">
        <v>44011.459722222222</v>
      </c>
      <c r="I347" s="6" t="s">
        <v>14030</v>
      </c>
      <c r="J347" t="s">
        <v>14030</v>
      </c>
      <c r="K347">
        <v>17282439</v>
      </c>
      <c r="L347">
        <v>232275</v>
      </c>
      <c r="N347">
        <v>53980001</v>
      </c>
      <c r="O347" t="s">
        <v>1735</v>
      </c>
      <c r="P347" t="s">
        <v>43</v>
      </c>
      <c r="Q347">
        <v>6</v>
      </c>
      <c r="R347" t="s">
        <v>14031</v>
      </c>
      <c r="S347" t="s">
        <v>18</v>
      </c>
      <c r="T347">
        <v>6</v>
      </c>
      <c r="U347" s="6">
        <v>44006.791666666664</v>
      </c>
    </row>
    <row r="348" spans="1:21" x14ac:dyDescent="0.3">
      <c r="A348" t="str">
        <f>VLOOKUP(B348,Table2[],3,FALSE)</f>
        <v>International</v>
      </c>
      <c r="B348" t="str">
        <f>IF(ISNUMBER(FIND("QVC",R348)),"QVC",IFERROR(VLOOKUP(LEFT(I348,2),Table1[#All],2,FALSE),IF(OR(LEN(I348)=7,LEFT(I348,3)="SH1",LEFT(I348,2)="Vp",LEFT(I348,2)="GP"),"PMD.com",IF(LEN(I348)=15,"QVC","need manual check"))))</f>
        <v>APAC+LA</v>
      </c>
      <c r="C348">
        <f t="shared" si="16"/>
        <v>54000001</v>
      </c>
      <c r="D348">
        <f t="shared" si="17"/>
        <v>12</v>
      </c>
      <c r="E348" s="8" t="str">
        <f t="shared" ca="1" si="15"/>
        <v>shifted orders processed</v>
      </c>
      <c r="F348" t="s">
        <v>11203</v>
      </c>
      <c r="G348" t="s">
        <v>16</v>
      </c>
      <c r="H348" s="6">
        <v>44011.459722222222</v>
      </c>
      <c r="I348" s="6" t="s">
        <v>14030</v>
      </c>
      <c r="J348" t="s">
        <v>14030</v>
      </c>
      <c r="K348">
        <v>17282439</v>
      </c>
      <c r="L348">
        <v>232275</v>
      </c>
      <c r="N348">
        <v>54000001</v>
      </c>
      <c r="O348" t="s">
        <v>1000</v>
      </c>
      <c r="P348" t="s">
        <v>84</v>
      </c>
      <c r="Q348">
        <v>12</v>
      </c>
      <c r="R348" t="s">
        <v>14031</v>
      </c>
      <c r="S348" t="s">
        <v>18</v>
      </c>
      <c r="T348">
        <v>12</v>
      </c>
      <c r="U348" s="6">
        <v>44006.791666666664</v>
      </c>
    </row>
    <row r="349" spans="1:21" x14ac:dyDescent="0.3">
      <c r="A349" t="str">
        <f>VLOOKUP(B349,Table2[],3,FALSE)</f>
        <v>International</v>
      </c>
      <c r="B349" t="str">
        <f>IF(ISNUMBER(FIND("QVC",R349)),"QVC",IFERROR(VLOOKUP(LEFT(I349,2),Table1[#All],2,FALSE),IF(OR(LEN(I349)=7,LEFT(I349,3)="SH1",LEFT(I349,2)="Vp",LEFT(I349,2)="GP"),"PMD.com",IF(LEN(I349)=15,"QVC","need manual check"))))</f>
        <v>APAC+LA</v>
      </c>
      <c r="C349">
        <f t="shared" si="16"/>
        <v>55090001</v>
      </c>
      <c r="D349">
        <f t="shared" si="17"/>
        <v>6</v>
      </c>
      <c r="E349" s="8" t="str">
        <f t="shared" ca="1" si="15"/>
        <v>shifted orders processed</v>
      </c>
      <c r="F349" t="s">
        <v>11203</v>
      </c>
      <c r="G349" t="s">
        <v>16</v>
      </c>
      <c r="H349" s="6">
        <v>44011.459722222222</v>
      </c>
      <c r="I349" s="6" t="s">
        <v>14030</v>
      </c>
      <c r="J349" t="s">
        <v>14030</v>
      </c>
      <c r="K349">
        <v>17282439</v>
      </c>
      <c r="L349">
        <v>232275</v>
      </c>
      <c r="N349">
        <v>55090001</v>
      </c>
      <c r="O349" t="s">
        <v>995</v>
      </c>
      <c r="P349" t="s">
        <v>165</v>
      </c>
      <c r="Q349">
        <v>6</v>
      </c>
      <c r="R349" t="s">
        <v>14031</v>
      </c>
      <c r="S349" t="s">
        <v>18</v>
      </c>
      <c r="T349">
        <v>6</v>
      </c>
      <c r="U349" s="6">
        <v>44006.791666666664</v>
      </c>
    </row>
    <row r="350" spans="1:21" x14ac:dyDescent="0.3">
      <c r="A350" t="str">
        <f>VLOOKUP(B350,Table2[],3,FALSE)</f>
        <v>International</v>
      </c>
      <c r="B350" t="str">
        <f>IF(ISNUMBER(FIND("QVC",R350)),"QVC",IFERROR(VLOOKUP(LEFT(I350,2),Table1[#All],2,FALSE),IF(OR(LEN(I350)=7,LEFT(I350,3)="SH1",LEFT(I350,2)="Vp",LEFT(I350,2)="GP"),"PMD.com",IF(LEN(I350)=15,"QVC","need manual check"))))</f>
        <v>APAC+LA</v>
      </c>
      <c r="C350">
        <f t="shared" si="16"/>
        <v>55090001</v>
      </c>
      <c r="D350">
        <f t="shared" si="17"/>
        <v>6</v>
      </c>
      <c r="E350" s="8" t="str">
        <f t="shared" ca="1" si="15"/>
        <v>shifted orders processed</v>
      </c>
      <c r="F350" t="s">
        <v>11203</v>
      </c>
      <c r="G350" t="s">
        <v>16</v>
      </c>
      <c r="H350" s="6">
        <v>44011.459722222222</v>
      </c>
      <c r="I350" s="6" t="s">
        <v>14030</v>
      </c>
      <c r="J350" t="s">
        <v>14030</v>
      </c>
      <c r="K350">
        <v>17282439</v>
      </c>
      <c r="L350">
        <v>232275</v>
      </c>
      <c r="N350">
        <v>55090001</v>
      </c>
      <c r="O350" t="s">
        <v>995</v>
      </c>
      <c r="P350" t="s">
        <v>165</v>
      </c>
      <c r="Q350">
        <v>6</v>
      </c>
      <c r="R350" t="s">
        <v>14031</v>
      </c>
      <c r="S350" t="s">
        <v>18</v>
      </c>
      <c r="T350">
        <v>6</v>
      </c>
      <c r="U350" s="6">
        <v>44006.791666666664</v>
      </c>
    </row>
    <row r="351" spans="1:21" x14ac:dyDescent="0.3">
      <c r="A351" t="str">
        <f>VLOOKUP(B351,Table2[],3,FALSE)</f>
        <v>International</v>
      </c>
      <c r="B351" t="str">
        <f>IF(ISNUMBER(FIND("QVC",R351)),"QVC",IFERROR(VLOOKUP(LEFT(I351,2),Table1[#All],2,FALSE),IF(OR(LEN(I351)=7,LEFT(I351,3)="SH1",LEFT(I351,2)="Vp",LEFT(I351,2)="GP"),"PMD.com",IF(LEN(I351)=15,"QVC","need manual check"))))</f>
        <v>APAC+LA</v>
      </c>
      <c r="C351">
        <f t="shared" si="16"/>
        <v>54020001</v>
      </c>
      <c r="D351">
        <f t="shared" si="17"/>
        <v>6</v>
      </c>
      <c r="E351" s="8" t="str">
        <f t="shared" ca="1" si="15"/>
        <v>shifted orders processed</v>
      </c>
      <c r="F351" t="s">
        <v>11203</v>
      </c>
      <c r="G351" t="s">
        <v>16</v>
      </c>
      <c r="H351" s="6">
        <v>44011.459722222222</v>
      </c>
      <c r="I351" s="6" t="s">
        <v>14030</v>
      </c>
      <c r="J351" t="s">
        <v>14030</v>
      </c>
      <c r="K351">
        <v>17282439</v>
      </c>
      <c r="L351">
        <v>232275</v>
      </c>
      <c r="N351">
        <v>54020001</v>
      </c>
      <c r="O351" t="s">
        <v>484</v>
      </c>
      <c r="P351" t="s">
        <v>93</v>
      </c>
      <c r="Q351">
        <v>6</v>
      </c>
      <c r="R351" t="s">
        <v>14031</v>
      </c>
      <c r="S351" t="s">
        <v>18</v>
      </c>
      <c r="T351">
        <v>6</v>
      </c>
      <c r="U351" s="6">
        <v>44006.791666666664</v>
      </c>
    </row>
    <row r="352" spans="1:21" x14ac:dyDescent="0.3">
      <c r="A352" t="str">
        <f>VLOOKUP(B352,Table2[],3,FALSE)</f>
        <v>International</v>
      </c>
      <c r="B352" t="str">
        <f>IF(ISNUMBER(FIND("QVC",R352)),"QVC",IFERROR(VLOOKUP(LEFT(I352,2),Table1[#All],2,FALSE),IF(OR(LEN(I352)=7,LEFT(I352,3)="SH1",LEFT(I352,2)="Vp",LEFT(I352,2)="GP"),"PMD.com",IF(LEN(I352)=15,"QVC","need manual check"))))</f>
        <v>APAC+LA</v>
      </c>
      <c r="C352">
        <f t="shared" si="16"/>
        <v>53970001</v>
      </c>
      <c r="D352">
        <f t="shared" si="17"/>
        <v>12</v>
      </c>
      <c r="E352" s="8" t="str">
        <f t="shared" ca="1" si="15"/>
        <v>shifted orders processed</v>
      </c>
      <c r="F352" t="s">
        <v>11203</v>
      </c>
      <c r="G352" t="s">
        <v>16</v>
      </c>
      <c r="H352" s="6">
        <v>44011.459722222222</v>
      </c>
      <c r="I352" s="6" t="s">
        <v>14030</v>
      </c>
      <c r="J352" t="s">
        <v>14030</v>
      </c>
      <c r="K352">
        <v>17282439</v>
      </c>
      <c r="L352">
        <v>232275</v>
      </c>
      <c r="N352">
        <v>53970001</v>
      </c>
      <c r="O352" t="s">
        <v>577</v>
      </c>
      <c r="P352" t="s">
        <v>41</v>
      </c>
      <c r="Q352">
        <v>12</v>
      </c>
      <c r="R352" t="s">
        <v>14031</v>
      </c>
      <c r="S352" t="s">
        <v>18</v>
      </c>
      <c r="T352">
        <v>12</v>
      </c>
      <c r="U352" s="6">
        <v>44006.791666666664</v>
      </c>
    </row>
    <row r="353" spans="1:21" x14ac:dyDescent="0.3">
      <c r="A353" t="str">
        <f>VLOOKUP(B353,Table2[],3,FALSE)</f>
        <v>International</v>
      </c>
      <c r="B353" t="str">
        <f>IF(ISNUMBER(FIND("QVC",R353)),"QVC",IFERROR(VLOOKUP(LEFT(I353,2),Table1[#All],2,FALSE),IF(OR(LEN(I353)=7,LEFT(I353,3)="SH1",LEFT(I353,2)="Vp",LEFT(I353,2)="GP"),"PMD.com",IF(LEN(I353)=15,"QVC","need manual check"))))</f>
        <v>APAC+LA</v>
      </c>
      <c r="C353">
        <f t="shared" si="16"/>
        <v>53990001</v>
      </c>
      <c r="D353">
        <f t="shared" si="17"/>
        <v>6</v>
      </c>
      <c r="E353" s="8" t="str">
        <f t="shared" ca="1" si="15"/>
        <v>shifted orders processed</v>
      </c>
      <c r="F353" t="s">
        <v>11203</v>
      </c>
      <c r="G353" t="s">
        <v>16</v>
      </c>
      <c r="H353" s="6">
        <v>44011.459722222222</v>
      </c>
      <c r="I353" s="6" t="s">
        <v>14030</v>
      </c>
      <c r="J353" t="s">
        <v>14030</v>
      </c>
      <c r="K353">
        <v>17282439</v>
      </c>
      <c r="L353">
        <v>232275</v>
      </c>
      <c r="N353">
        <v>53990001</v>
      </c>
      <c r="O353" t="s">
        <v>1735</v>
      </c>
      <c r="P353" t="s">
        <v>111</v>
      </c>
      <c r="Q353">
        <v>6</v>
      </c>
      <c r="R353" t="s">
        <v>14031</v>
      </c>
      <c r="S353" t="s">
        <v>18</v>
      </c>
      <c r="T353">
        <v>6</v>
      </c>
      <c r="U353" s="6">
        <v>44006.791666666664</v>
      </c>
    </row>
    <row r="354" spans="1:21" x14ac:dyDescent="0.3">
      <c r="A354" t="str">
        <f>VLOOKUP(B354,Table2[],3,FALSE)</f>
        <v>International</v>
      </c>
      <c r="B354" t="str">
        <f>IF(ISNUMBER(FIND("QVC",R354)),"QVC",IFERROR(VLOOKUP(LEFT(I354,2),Table1[#All],2,FALSE),IF(OR(LEN(I354)=7,LEFT(I354,3)="SH1",LEFT(I354,2)="Vp",LEFT(I354,2)="GP"),"PMD.com",IF(LEN(I354)=15,"QVC","need manual check"))))</f>
        <v>APAC+LA</v>
      </c>
      <c r="C354">
        <f t="shared" si="16"/>
        <v>53920001</v>
      </c>
      <c r="D354">
        <f t="shared" si="17"/>
        <v>6</v>
      </c>
      <c r="E354" s="8" t="str">
        <f t="shared" ca="1" si="15"/>
        <v>shifted orders processed</v>
      </c>
      <c r="F354" t="s">
        <v>11203</v>
      </c>
      <c r="G354" t="s">
        <v>16</v>
      </c>
      <c r="H354" s="6">
        <v>44011.459722222222</v>
      </c>
      <c r="I354" s="6" t="s">
        <v>14030</v>
      </c>
      <c r="J354" t="s">
        <v>14030</v>
      </c>
      <c r="K354">
        <v>17282439</v>
      </c>
      <c r="L354">
        <v>232275</v>
      </c>
      <c r="N354">
        <v>53920001</v>
      </c>
      <c r="O354">
        <v>9000000</v>
      </c>
      <c r="P354" t="s">
        <v>40</v>
      </c>
      <c r="Q354">
        <v>6</v>
      </c>
      <c r="R354" t="s">
        <v>14031</v>
      </c>
      <c r="S354" t="s">
        <v>18</v>
      </c>
      <c r="T354">
        <v>6</v>
      </c>
      <c r="U354" s="6">
        <v>44006.791666666664</v>
      </c>
    </row>
    <row r="355" spans="1:21" x14ac:dyDescent="0.3">
      <c r="A355" t="str">
        <f>VLOOKUP(B355,Table2[],3,FALSE)</f>
        <v>International</v>
      </c>
      <c r="B355" t="str">
        <f>IF(ISNUMBER(FIND("QVC",R355)),"QVC",IFERROR(VLOOKUP(LEFT(I355,2),Table1[#All],2,FALSE),IF(OR(LEN(I355)=7,LEFT(I355,3)="SH1",LEFT(I355,2)="Vp",LEFT(I355,2)="GP"),"PMD.com",IF(LEN(I355)=15,"QVC","need manual check"))))</f>
        <v>APAC+LA</v>
      </c>
      <c r="C355">
        <f t="shared" si="16"/>
        <v>7660</v>
      </c>
      <c r="D355">
        <f t="shared" si="17"/>
        <v>90</v>
      </c>
      <c r="E355" s="8" t="str">
        <f t="shared" ca="1" si="15"/>
        <v>shifted orders processed</v>
      </c>
      <c r="F355" t="s">
        <v>11203</v>
      </c>
      <c r="G355" t="s">
        <v>16</v>
      </c>
      <c r="H355" s="6">
        <v>44011.501608796294</v>
      </c>
      <c r="I355" s="6" t="s">
        <v>14039</v>
      </c>
      <c r="J355" t="s">
        <v>14039</v>
      </c>
      <c r="K355">
        <v>17282440</v>
      </c>
      <c r="L355">
        <v>232356</v>
      </c>
      <c r="N355">
        <v>7660</v>
      </c>
      <c r="O355" t="s">
        <v>2085</v>
      </c>
      <c r="P355" t="s">
        <v>38</v>
      </c>
      <c r="Q355">
        <v>90</v>
      </c>
      <c r="R355" t="s">
        <v>3009</v>
      </c>
      <c r="S355" t="s">
        <v>18</v>
      </c>
      <c r="T355">
        <v>90</v>
      </c>
      <c r="U355" s="6">
        <v>44007.791666666664</v>
      </c>
    </row>
    <row r="356" spans="1:21" x14ac:dyDescent="0.3">
      <c r="A356" t="str">
        <f>VLOOKUP(B356,Table2[],3,FALSE)</f>
        <v>International</v>
      </c>
      <c r="B356" t="str">
        <f>IF(ISNUMBER(FIND("QVC",R356)),"QVC",IFERROR(VLOOKUP(LEFT(I356,2),Table1[#All],2,FALSE),IF(OR(LEN(I356)=7,LEFT(I356,3)="SH1",LEFT(I356,2)="Vp",LEFT(I356,2)="GP"),"PMD.com",IF(LEN(I356)=15,"QVC","need manual check"))))</f>
        <v>APAC+LA</v>
      </c>
      <c r="C356">
        <f t="shared" si="16"/>
        <v>53490001</v>
      </c>
      <c r="D356">
        <f t="shared" si="17"/>
        <v>60</v>
      </c>
      <c r="E356" s="8" t="str">
        <f t="shared" ca="1" si="15"/>
        <v>shifted orders processed</v>
      </c>
      <c r="F356" t="s">
        <v>11203</v>
      </c>
      <c r="G356" t="s">
        <v>16</v>
      </c>
      <c r="H356" s="6">
        <v>44011.501608796294</v>
      </c>
      <c r="I356" s="6" t="s">
        <v>14039</v>
      </c>
      <c r="J356" t="s">
        <v>14039</v>
      </c>
      <c r="K356">
        <v>17282440</v>
      </c>
      <c r="L356">
        <v>232356</v>
      </c>
      <c r="N356">
        <v>53490001</v>
      </c>
      <c r="O356" t="s">
        <v>1709</v>
      </c>
      <c r="P356" t="s">
        <v>56</v>
      </c>
      <c r="Q356">
        <v>60</v>
      </c>
      <c r="R356" t="s">
        <v>3009</v>
      </c>
      <c r="S356" t="s">
        <v>18</v>
      </c>
      <c r="T356">
        <v>60</v>
      </c>
      <c r="U356" s="6">
        <v>44007.791666666664</v>
      </c>
    </row>
    <row r="357" spans="1:21" x14ac:dyDescent="0.3">
      <c r="A357" t="str">
        <f>VLOOKUP(B357,Table2[],3,FALSE)</f>
        <v>Digital</v>
      </c>
      <c r="B357" t="str">
        <f>IF(ISNUMBER(FIND("QVC",R357)),"QVC",IFERROR(VLOOKUP(LEFT(I357,2),Table1[#All],2,FALSE),IF(OR(LEN(I357)=7,LEFT(I357,3)="SH1",LEFT(I357,2)="Vp",LEFT(I357,2)="GP"),"PMD.com",IF(LEN(I357)=15,"QVC","need manual check"))))</f>
        <v>Amazon</v>
      </c>
      <c r="C357">
        <f t="shared" si="16"/>
        <v>53990001</v>
      </c>
      <c r="D357">
        <f t="shared" si="17"/>
        <v>12</v>
      </c>
      <c r="E357" s="8" t="str">
        <f t="shared" ca="1" si="15"/>
        <v>shifted orders processed</v>
      </c>
      <c r="F357" t="s">
        <v>11203</v>
      </c>
      <c r="G357" t="s">
        <v>16</v>
      </c>
      <c r="H357" s="6">
        <v>44011.768842592595</v>
      </c>
      <c r="I357" s="6" t="s">
        <v>14040</v>
      </c>
      <c r="J357" t="s">
        <v>109</v>
      </c>
      <c r="K357">
        <v>17286672</v>
      </c>
      <c r="L357">
        <v>232599</v>
      </c>
      <c r="M357" t="s">
        <v>14041</v>
      </c>
      <c r="N357">
        <v>53990001</v>
      </c>
      <c r="O357" t="s">
        <v>1735</v>
      </c>
      <c r="P357" t="s">
        <v>111</v>
      </c>
      <c r="Q357">
        <v>12</v>
      </c>
      <c r="R357" t="s">
        <v>13217</v>
      </c>
      <c r="S357" t="s">
        <v>18</v>
      </c>
      <c r="T357">
        <v>12</v>
      </c>
      <c r="U357" s="6">
        <v>44011.768055555556</v>
      </c>
    </row>
    <row r="358" spans="1:21" x14ac:dyDescent="0.3">
      <c r="A358" t="str">
        <f>VLOOKUP(B358,Table2[],3,FALSE)</f>
        <v>Digital</v>
      </c>
      <c r="B358" t="str">
        <f>IF(ISNUMBER(FIND("QVC",R358)),"QVC",IFERROR(VLOOKUP(LEFT(I358,2),Table1[#All],2,FALSE),IF(OR(LEN(I358)=7,LEFT(I358,3)="SH1",LEFT(I358,2)="Vp",LEFT(I358,2)="GP"),"PMD.com",IF(LEN(I358)=15,"QVC","need manual check"))))</f>
        <v>Amazon</v>
      </c>
      <c r="C358">
        <f t="shared" si="16"/>
        <v>53190001</v>
      </c>
      <c r="D358">
        <f t="shared" si="17"/>
        <v>6</v>
      </c>
      <c r="E358" s="8" t="str">
        <f t="shared" ca="1" si="15"/>
        <v>shifted orders processed</v>
      </c>
      <c r="F358" t="s">
        <v>11203</v>
      </c>
      <c r="G358" t="s">
        <v>16</v>
      </c>
      <c r="H358" s="6">
        <v>44011.768842592595</v>
      </c>
      <c r="I358" s="6" t="s">
        <v>14040</v>
      </c>
      <c r="J358" t="s">
        <v>109</v>
      </c>
      <c r="K358">
        <v>17286672</v>
      </c>
      <c r="L358">
        <v>232599</v>
      </c>
      <c r="M358" t="s">
        <v>14041</v>
      </c>
      <c r="N358">
        <v>53190001</v>
      </c>
      <c r="O358" t="s">
        <v>1003</v>
      </c>
      <c r="P358" t="s">
        <v>53</v>
      </c>
      <c r="Q358">
        <v>6</v>
      </c>
      <c r="R358" t="s">
        <v>13217</v>
      </c>
      <c r="S358" t="s">
        <v>18</v>
      </c>
      <c r="T358">
        <v>6</v>
      </c>
      <c r="U358" s="6">
        <v>44011.768055555556</v>
      </c>
    </row>
    <row r="359" spans="1:21" x14ac:dyDescent="0.3">
      <c r="A359" t="str">
        <f>VLOOKUP(B359,Table2[],3,FALSE)</f>
        <v>Digital</v>
      </c>
      <c r="B359" t="str">
        <f>IF(ISNUMBER(FIND("QVC",R359)),"QVC",IFERROR(VLOOKUP(LEFT(I359,2),Table1[#All],2,FALSE),IF(OR(LEN(I359)=7,LEFT(I359,3)="SH1",LEFT(I359,2)="Vp",LEFT(I359,2)="GP"),"PMD.com",IF(LEN(I359)=15,"QVC","need manual check"))))</f>
        <v>Amazon</v>
      </c>
      <c r="C359">
        <f t="shared" si="16"/>
        <v>53190001</v>
      </c>
      <c r="D359">
        <f t="shared" si="17"/>
        <v>12</v>
      </c>
      <c r="E359" s="8" t="str">
        <f t="shared" ca="1" si="15"/>
        <v>shifted orders processed</v>
      </c>
      <c r="F359" t="s">
        <v>11203</v>
      </c>
      <c r="G359" t="s">
        <v>16</v>
      </c>
      <c r="H359" s="6">
        <v>44011.768854166665</v>
      </c>
      <c r="I359" s="6" t="s">
        <v>14042</v>
      </c>
      <c r="J359" t="s">
        <v>109</v>
      </c>
      <c r="K359">
        <v>17286675</v>
      </c>
      <c r="L359">
        <v>232602</v>
      </c>
      <c r="M359" t="s">
        <v>14043</v>
      </c>
      <c r="N359">
        <v>53190001</v>
      </c>
      <c r="O359" t="s">
        <v>1003</v>
      </c>
      <c r="P359" t="s">
        <v>53</v>
      </c>
      <c r="Q359">
        <v>12</v>
      </c>
      <c r="R359" t="s">
        <v>13217</v>
      </c>
      <c r="S359" t="s">
        <v>18</v>
      </c>
      <c r="T359">
        <v>12</v>
      </c>
      <c r="U359" s="6">
        <v>44011.768055555556</v>
      </c>
    </row>
    <row r="360" spans="1:21" x14ac:dyDescent="0.3">
      <c r="A360" t="str">
        <f>VLOOKUP(B360,Table2[],3,FALSE)</f>
        <v>Digital</v>
      </c>
      <c r="B360" t="str">
        <f>IF(ISNUMBER(FIND("QVC",R360)),"QVC",IFERROR(VLOOKUP(LEFT(I360,2),Table1[#All],2,FALSE),IF(OR(LEN(I360)=7,LEFT(I360,3)="SH1",LEFT(I360,2)="Vp",LEFT(I360,2)="GP"),"PMD.com",IF(LEN(I360)=15,"QVC","need manual check"))))</f>
        <v>Amazon</v>
      </c>
      <c r="C360">
        <f t="shared" si="16"/>
        <v>53970001</v>
      </c>
      <c r="D360">
        <f t="shared" si="17"/>
        <v>12</v>
      </c>
      <c r="E360" s="8" t="str">
        <f t="shared" ca="1" si="15"/>
        <v>shifted orders processed</v>
      </c>
      <c r="F360" t="s">
        <v>11203</v>
      </c>
      <c r="G360" t="s">
        <v>16</v>
      </c>
      <c r="H360" s="6">
        <v>44011.768854166665</v>
      </c>
      <c r="I360" s="6" t="s">
        <v>14042</v>
      </c>
      <c r="J360" t="s">
        <v>109</v>
      </c>
      <c r="K360">
        <v>17286675</v>
      </c>
      <c r="L360">
        <v>232602</v>
      </c>
      <c r="M360" t="s">
        <v>14043</v>
      </c>
      <c r="N360">
        <v>53970001</v>
      </c>
      <c r="O360" t="s">
        <v>577</v>
      </c>
      <c r="P360" t="s">
        <v>41</v>
      </c>
      <c r="Q360">
        <v>12</v>
      </c>
      <c r="R360" t="s">
        <v>13217</v>
      </c>
      <c r="S360" t="s">
        <v>18</v>
      </c>
      <c r="T360">
        <v>12</v>
      </c>
      <c r="U360" s="6">
        <v>44011.768055555556</v>
      </c>
    </row>
    <row r="361" spans="1:21" x14ac:dyDescent="0.3">
      <c r="A361" t="str">
        <f>VLOOKUP(B361,Table2[],3,FALSE)</f>
        <v>Digital</v>
      </c>
      <c r="B361" t="str">
        <f>IF(ISNUMBER(FIND("QVC",R361)),"QVC",IFERROR(VLOOKUP(LEFT(I361,2),Table1[#All],2,FALSE),IF(OR(LEN(I361)=7,LEFT(I361,3)="SH1",LEFT(I361,2)="Vp",LEFT(I361,2)="GP"),"PMD.com",IF(LEN(I361)=15,"QVC","need manual check"))))</f>
        <v>Amazon</v>
      </c>
      <c r="C361">
        <f t="shared" si="16"/>
        <v>53740001</v>
      </c>
      <c r="D361">
        <f t="shared" si="17"/>
        <v>12</v>
      </c>
      <c r="E361" s="8" t="str">
        <f t="shared" ca="1" si="15"/>
        <v>shifted orders processed</v>
      </c>
      <c r="F361" t="s">
        <v>11203</v>
      </c>
      <c r="G361" t="s">
        <v>16</v>
      </c>
      <c r="H361" s="6">
        <v>44011.768854166665</v>
      </c>
      <c r="I361" s="6" t="s">
        <v>14044</v>
      </c>
      <c r="J361" t="s">
        <v>109</v>
      </c>
      <c r="K361">
        <v>17286676</v>
      </c>
      <c r="L361">
        <v>232603</v>
      </c>
      <c r="M361" t="s">
        <v>14045</v>
      </c>
      <c r="N361">
        <v>53740001</v>
      </c>
      <c r="O361" t="s">
        <v>578</v>
      </c>
      <c r="P361" t="s">
        <v>70</v>
      </c>
      <c r="Q361">
        <v>12</v>
      </c>
      <c r="R361" t="s">
        <v>13217</v>
      </c>
      <c r="S361" t="s">
        <v>18</v>
      </c>
      <c r="T361">
        <v>12</v>
      </c>
      <c r="U361" s="6">
        <v>44011.768055555556</v>
      </c>
    </row>
    <row r="362" spans="1:21" x14ac:dyDescent="0.3">
      <c r="A362" t="str">
        <f>VLOOKUP(B362,Table2[],3,FALSE)</f>
        <v>Digital</v>
      </c>
      <c r="B362" t="str">
        <f>IF(ISNUMBER(FIND("QVC",R362)),"QVC",IFERROR(VLOOKUP(LEFT(I362,2),Table1[#All],2,FALSE),IF(OR(LEN(I362)=7,LEFT(I362,3)="SH1",LEFT(I362,2)="Vp",LEFT(I362,2)="GP"),"PMD.com",IF(LEN(I362)=15,"QVC","need manual check"))))</f>
        <v>Amazon</v>
      </c>
      <c r="C362">
        <f t="shared" si="16"/>
        <v>53190001</v>
      </c>
      <c r="D362">
        <f t="shared" si="17"/>
        <v>6</v>
      </c>
      <c r="E362" s="8" t="str">
        <f t="shared" ca="1" si="15"/>
        <v>shifted orders processed</v>
      </c>
      <c r="F362" t="s">
        <v>11203</v>
      </c>
      <c r="G362" t="s">
        <v>16</v>
      </c>
      <c r="H362" s="6">
        <v>44011.768854166665</v>
      </c>
      <c r="I362" s="6" t="s">
        <v>14044</v>
      </c>
      <c r="J362" t="s">
        <v>109</v>
      </c>
      <c r="K362">
        <v>17286676</v>
      </c>
      <c r="L362">
        <v>232603</v>
      </c>
      <c r="M362" t="s">
        <v>14045</v>
      </c>
      <c r="N362">
        <v>53190001</v>
      </c>
      <c r="O362" t="s">
        <v>1003</v>
      </c>
      <c r="P362" t="s">
        <v>53</v>
      </c>
      <c r="Q362">
        <v>6</v>
      </c>
      <c r="R362" t="s">
        <v>13217</v>
      </c>
      <c r="S362" t="s">
        <v>18</v>
      </c>
      <c r="T362">
        <v>6</v>
      </c>
      <c r="U362" s="6">
        <v>44011.768055555556</v>
      </c>
    </row>
    <row r="363" spans="1:21" x14ac:dyDescent="0.3">
      <c r="A363" t="str">
        <f>VLOOKUP(B363,Table2[],3,FALSE)</f>
        <v>Digital</v>
      </c>
      <c r="B363" t="str">
        <f>IF(ISNUMBER(FIND("QVC",R363)),"QVC",IFERROR(VLOOKUP(LEFT(I363,2),Table1[#All],2,FALSE),IF(OR(LEN(I363)=7,LEFT(I363,3)="SH1",LEFT(I363,2)="Vp",LEFT(I363,2)="GP"),"PMD.com",IF(LEN(I363)=15,"QVC","need manual check"))))</f>
        <v>Amazon</v>
      </c>
      <c r="C363">
        <f t="shared" si="16"/>
        <v>51090061</v>
      </c>
      <c r="D363">
        <f t="shared" si="17"/>
        <v>6</v>
      </c>
      <c r="E363" s="8" t="str">
        <f t="shared" ca="1" si="15"/>
        <v>shifted orders processed</v>
      </c>
      <c r="F363" t="s">
        <v>11203</v>
      </c>
      <c r="G363" t="s">
        <v>16</v>
      </c>
      <c r="H363" s="6">
        <v>44011.768854166665</v>
      </c>
      <c r="I363" s="6" t="s">
        <v>14044</v>
      </c>
      <c r="J363" t="s">
        <v>109</v>
      </c>
      <c r="K363">
        <v>17286676</v>
      </c>
      <c r="L363">
        <v>232603</v>
      </c>
      <c r="M363" t="s">
        <v>14045</v>
      </c>
      <c r="N363">
        <v>51090061</v>
      </c>
      <c r="O363" t="s">
        <v>2688</v>
      </c>
      <c r="P363" t="s">
        <v>122</v>
      </c>
      <c r="Q363">
        <v>6</v>
      </c>
      <c r="R363" t="s">
        <v>13217</v>
      </c>
      <c r="S363" t="s">
        <v>18</v>
      </c>
      <c r="T363">
        <v>6</v>
      </c>
      <c r="U363" s="6">
        <v>44011.768055555556</v>
      </c>
    </row>
    <row r="364" spans="1:21" x14ac:dyDescent="0.3">
      <c r="A364" t="str">
        <f>VLOOKUP(B364,Table2[],3,FALSE)</f>
        <v>Digital</v>
      </c>
      <c r="B364" t="str">
        <f>IF(ISNUMBER(FIND("QVC",R364)),"QVC",IFERROR(VLOOKUP(LEFT(I364,2),Table1[#All],2,FALSE),IF(OR(LEN(I364)=7,LEFT(I364,3)="SH1",LEFT(I364,2)="Vp",LEFT(I364,2)="GP"),"PMD.com",IF(LEN(I364)=15,"QVC","need manual check"))))</f>
        <v>Amazon</v>
      </c>
      <c r="C364">
        <f t="shared" si="16"/>
        <v>53470001</v>
      </c>
      <c r="D364">
        <f t="shared" si="17"/>
        <v>6</v>
      </c>
      <c r="E364" s="8" t="str">
        <f t="shared" ca="1" si="15"/>
        <v>shifted orders processed</v>
      </c>
      <c r="F364" t="s">
        <v>11203</v>
      </c>
      <c r="G364" t="s">
        <v>16</v>
      </c>
      <c r="H364" s="6">
        <v>44011.768854166665</v>
      </c>
      <c r="I364" s="6" t="s">
        <v>14044</v>
      </c>
      <c r="J364" t="s">
        <v>109</v>
      </c>
      <c r="K364">
        <v>17286676</v>
      </c>
      <c r="L364">
        <v>232603</v>
      </c>
      <c r="M364" t="s">
        <v>14045</v>
      </c>
      <c r="N364">
        <v>53470001</v>
      </c>
      <c r="O364" t="s">
        <v>956</v>
      </c>
      <c r="P364" t="s">
        <v>957</v>
      </c>
      <c r="Q364">
        <v>6</v>
      </c>
      <c r="R364" t="s">
        <v>13217</v>
      </c>
      <c r="S364" t="s">
        <v>18</v>
      </c>
      <c r="T364">
        <v>6</v>
      </c>
      <c r="U364" s="6">
        <v>44011.768055555556</v>
      </c>
    </row>
    <row r="365" spans="1:21" x14ac:dyDescent="0.3">
      <c r="A365" t="str">
        <f>VLOOKUP(B365,Table2[],3,FALSE)</f>
        <v>Digital</v>
      </c>
      <c r="B365" t="str">
        <f>IF(ISNUMBER(FIND("QVC",R365)),"QVC",IFERROR(VLOOKUP(LEFT(I365,2),Table1[#All],2,FALSE),IF(OR(LEN(I365)=7,LEFT(I365,3)="SH1",LEFT(I365,2)="Vp",LEFT(I365,2)="GP"),"PMD.com",IF(LEN(I365)=15,"QVC","need manual check"))))</f>
        <v>Amazon</v>
      </c>
      <c r="C365">
        <f t="shared" si="16"/>
        <v>53460001</v>
      </c>
      <c r="D365">
        <f t="shared" si="17"/>
        <v>6</v>
      </c>
      <c r="E365" s="8" t="str">
        <f t="shared" ca="1" si="15"/>
        <v>shifted orders processed</v>
      </c>
      <c r="F365" t="s">
        <v>11203</v>
      </c>
      <c r="G365" t="s">
        <v>16</v>
      </c>
      <c r="H365" s="6">
        <v>44011.768854166665</v>
      </c>
      <c r="I365" s="6" t="s">
        <v>14044</v>
      </c>
      <c r="J365" t="s">
        <v>109</v>
      </c>
      <c r="K365">
        <v>17286676</v>
      </c>
      <c r="L365">
        <v>232603</v>
      </c>
      <c r="M365" t="s">
        <v>14045</v>
      </c>
      <c r="N365">
        <v>53460001</v>
      </c>
      <c r="O365" t="s">
        <v>14032</v>
      </c>
      <c r="P365" t="s">
        <v>14033</v>
      </c>
      <c r="Q365">
        <v>6</v>
      </c>
      <c r="R365" t="s">
        <v>13217</v>
      </c>
      <c r="S365" t="s">
        <v>18</v>
      </c>
      <c r="T365">
        <v>6</v>
      </c>
      <c r="U365" s="6">
        <v>44011.768055555556</v>
      </c>
    </row>
    <row r="366" spans="1:21" x14ac:dyDescent="0.3">
      <c r="A366" t="str">
        <f>VLOOKUP(B366,Table2[],3,FALSE)</f>
        <v>Digital</v>
      </c>
      <c r="B366" t="str">
        <f>IF(ISNUMBER(FIND("QVC",R366)),"QVC",IFERROR(VLOOKUP(LEFT(I366,2),Table1[#All],2,FALSE),IF(OR(LEN(I366)=7,LEFT(I366,3)="SH1",LEFT(I366,2)="Vp",LEFT(I366,2)="GP"),"PMD.com",IF(LEN(I366)=15,"QVC","need manual check"))))</f>
        <v>Amazon</v>
      </c>
      <c r="C366">
        <f t="shared" si="16"/>
        <v>52460001</v>
      </c>
      <c r="D366">
        <f t="shared" si="17"/>
        <v>6</v>
      </c>
      <c r="E366" s="8" t="str">
        <f t="shared" ca="1" si="15"/>
        <v>shifted orders processed</v>
      </c>
      <c r="F366" t="s">
        <v>11203</v>
      </c>
      <c r="G366" t="s">
        <v>16</v>
      </c>
      <c r="H366" s="6">
        <v>44011.768854166665</v>
      </c>
      <c r="I366" s="6" t="s">
        <v>14046</v>
      </c>
      <c r="J366" t="s">
        <v>109</v>
      </c>
      <c r="K366">
        <v>17286677</v>
      </c>
      <c r="L366">
        <v>232604</v>
      </c>
      <c r="M366" t="s">
        <v>14047</v>
      </c>
      <c r="N366">
        <v>52460001</v>
      </c>
      <c r="O366" t="s">
        <v>972</v>
      </c>
      <c r="P366" t="s">
        <v>76</v>
      </c>
      <c r="Q366">
        <v>6</v>
      </c>
      <c r="R366" t="s">
        <v>14048</v>
      </c>
      <c r="S366" t="s">
        <v>18</v>
      </c>
      <c r="T366">
        <v>6</v>
      </c>
      <c r="U366" s="6">
        <v>44011.768055555556</v>
      </c>
    </row>
    <row r="367" spans="1:21" x14ac:dyDescent="0.3">
      <c r="A367" t="str">
        <f>VLOOKUP(B367,Table2[],3,FALSE)</f>
        <v>Digital</v>
      </c>
      <c r="B367" t="str">
        <f>IF(ISNUMBER(FIND("QVC",R367)),"QVC",IFERROR(VLOOKUP(LEFT(I367,2),Table1[#All],2,FALSE),IF(OR(LEN(I367)=7,LEFT(I367,3)="SH1",LEFT(I367,2)="Vp",LEFT(I367,2)="GP"),"PMD.com",IF(LEN(I367)=15,"QVC","need manual check"))))</f>
        <v>Amazon</v>
      </c>
      <c r="C367">
        <f t="shared" si="16"/>
        <v>53190001</v>
      </c>
      <c r="D367">
        <f t="shared" si="17"/>
        <v>6</v>
      </c>
      <c r="E367" s="8" t="str">
        <f t="shared" ca="1" si="15"/>
        <v>shifted orders processed</v>
      </c>
      <c r="F367" t="s">
        <v>11203</v>
      </c>
      <c r="G367" t="s">
        <v>16</v>
      </c>
      <c r="H367" s="6">
        <v>44011.768854166665</v>
      </c>
      <c r="I367" s="6" t="s">
        <v>14046</v>
      </c>
      <c r="J367" t="s">
        <v>109</v>
      </c>
      <c r="K367">
        <v>17286677</v>
      </c>
      <c r="L367">
        <v>232604</v>
      </c>
      <c r="M367" t="s">
        <v>14047</v>
      </c>
      <c r="N367">
        <v>53190001</v>
      </c>
      <c r="O367" t="s">
        <v>1003</v>
      </c>
      <c r="P367" t="s">
        <v>53</v>
      </c>
      <c r="Q367">
        <v>6</v>
      </c>
      <c r="R367" t="s">
        <v>14048</v>
      </c>
      <c r="S367" t="s">
        <v>18</v>
      </c>
      <c r="T367">
        <v>6</v>
      </c>
      <c r="U367" s="6">
        <v>44011.768055555556</v>
      </c>
    </row>
    <row r="368" spans="1:21" x14ac:dyDescent="0.3">
      <c r="A368" t="str">
        <f>VLOOKUP(B368,Table2[],3,FALSE)</f>
        <v>Digital</v>
      </c>
      <c r="B368" t="str">
        <f>IF(ISNUMBER(FIND("QVC",R368)),"QVC",IFERROR(VLOOKUP(LEFT(I368,2),Table1[#All],2,FALSE),IF(OR(LEN(I368)=7,LEFT(I368,3)="SH1",LEFT(I368,2)="Vp",LEFT(I368,2)="GP"),"PMD.com",IF(LEN(I368)=15,"QVC","need manual check"))))</f>
        <v>Amazon</v>
      </c>
      <c r="C368">
        <f t="shared" si="16"/>
        <v>53190001</v>
      </c>
      <c r="D368">
        <f t="shared" si="17"/>
        <v>6</v>
      </c>
      <c r="E368" s="8" t="str">
        <f t="shared" ca="1" si="15"/>
        <v>shifted orders processed</v>
      </c>
      <c r="F368" t="s">
        <v>11203</v>
      </c>
      <c r="G368" t="s">
        <v>16</v>
      </c>
      <c r="H368" s="6">
        <v>44011.768865740742</v>
      </c>
      <c r="I368" s="6" t="s">
        <v>14049</v>
      </c>
      <c r="J368" t="s">
        <v>109</v>
      </c>
      <c r="K368">
        <v>17286678</v>
      </c>
      <c r="L368">
        <v>232605</v>
      </c>
      <c r="M368" t="s">
        <v>14050</v>
      </c>
      <c r="N368">
        <v>53190001</v>
      </c>
      <c r="O368" t="s">
        <v>1003</v>
      </c>
      <c r="P368" t="s">
        <v>53</v>
      </c>
      <c r="Q368">
        <v>6</v>
      </c>
      <c r="R368" t="s">
        <v>13217</v>
      </c>
      <c r="S368" t="s">
        <v>18</v>
      </c>
      <c r="T368">
        <v>6</v>
      </c>
      <c r="U368" s="6">
        <v>44011.768055555556</v>
      </c>
    </row>
    <row r="369" spans="1:21" x14ac:dyDescent="0.3">
      <c r="A369" t="str">
        <f>VLOOKUP(B369,Table2[],3,FALSE)</f>
        <v>Digital</v>
      </c>
      <c r="B369" t="str">
        <f>IF(ISNUMBER(FIND("QVC",R369)),"QVC",IFERROR(VLOOKUP(LEFT(I369,2),Table1[#All],2,FALSE),IF(OR(LEN(I369)=7,LEFT(I369,3)="SH1",LEFT(I369,2)="Vp",LEFT(I369,2)="GP"),"PMD.com",IF(LEN(I369)=15,"QVC","need manual check"))))</f>
        <v>Amazon</v>
      </c>
      <c r="C369">
        <f t="shared" si="16"/>
        <v>53190001</v>
      </c>
      <c r="D369">
        <f t="shared" si="17"/>
        <v>6</v>
      </c>
      <c r="E369" s="8" t="str">
        <f t="shared" ca="1" si="15"/>
        <v>shifted orders processed</v>
      </c>
      <c r="F369" t="s">
        <v>11203</v>
      </c>
      <c r="G369" t="s">
        <v>16</v>
      </c>
      <c r="H369" s="6">
        <v>44011.768865740742</v>
      </c>
      <c r="I369" s="6" t="s">
        <v>14051</v>
      </c>
      <c r="J369" t="s">
        <v>109</v>
      </c>
      <c r="K369">
        <v>17286679</v>
      </c>
      <c r="L369">
        <v>232606</v>
      </c>
      <c r="M369" t="s">
        <v>14052</v>
      </c>
      <c r="N369">
        <v>53190001</v>
      </c>
      <c r="O369" t="s">
        <v>1003</v>
      </c>
      <c r="P369" t="s">
        <v>53</v>
      </c>
      <c r="Q369">
        <v>6</v>
      </c>
      <c r="R369" t="s">
        <v>13217</v>
      </c>
      <c r="S369" t="s">
        <v>18</v>
      </c>
      <c r="T369">
        <v>6</v>
      </c>
      <c r="U369" s="6">
        <v>44011.768055555556</v>
      </c>
    </row>
    <row r="370" spans="1:21" x14ac:dyDescent="0.3">
      <c r="A370" t="str">
        <f>VLOOKUP(B370,Table2[],3,FALSE)</f>
        <v>Digital</v>
      </c>
      <c r="B370" t="str">
        <f>IF(ISNUMBER(FIND("QVC",R370)),"QVC",IFERROR(VLOOKUP(LEFT(I370,2),Table1[#All],2,FALSE),IF(OR(LEN(I370)=7,LEFT(I370,3)="SH1",LEFT(I370,2)="Vp",LEFT(I370,2)="GP"),"PMD.com",IF(LEN(I370)=15,"QVC","need manual check"))))</f>
        <v>Amazon</v>
      </c>
      <c r="C370">
        <f t="shared" si="16"/>
        <v>53190001</v>
      </c>
      <c r="D370">
        <f t="shared" si="17"/>
        <v>6</v>
      </c>
      <c r="E370" s="8" t="str">
        <f t="shared" ca="1" si="15"/>
        <v>shifted orders processed</v>
      </c>
      <c r="F370" t="s">
        <v>11203</v>
      </c>
      <c r="G370" t="s">
        <v>16</v>
      </c>
      <c r="H370" s="6">
        <v>44011.768865740742</v>
      </c>
      <c r="I370" s="6" t="s">
        <v>14053</v>
      </c>
      <c r="J370" t="s">
        <v>109</v>
      </c>
      <c r="K370">
        <v>17286680</v>
      </c>
      <c r="L370">
        <v>232607</v>
      </c>
      <c r="M370" t="s">
        <v>14054</v>
      </c>
      <c r="N370">
        <v>53190001</v>
      </c>
      <c r="O370" t="s">
        <v>1003</v>
      </c>
      <c r="P370" t="s">
        <v>53</v>
      </c>
      <c r="Q370">
        <v>6</v>
      </c>
      <c r="R370" t="s">
        <v>13217</v>
      </c>
      <c r="S370" t="s">
        <v>18</v>
      </c>
      <c r="T370">
        <v>6</v>
      </c>
      <c r="U370" s="6">
        <v>44011.768055555556</v>
      </c>
    </row>
    <row r="371" spans="1:21" x14ac:dyDescent="0.3">
      <c r="A371" t="str">
        <f>VLOOKUP(B371,Table2[],3,FALSE)</f>
        <v>Digital</v>
      </c>
      <c r="B371" t="str">
        <f>IF(ISNUMBER(FIND("QVC",R371)),"QVC",IFERROR(VLOOKUP(LEFT(I371,2),Table1[#All],2,FALSE),IF(OR(LEN(I371)=7,LEFT(I371,3)="SH1",LEFT(I371,2)="Vp",LEFT(I371,2)="GP"),"PMD.com",IF(LEN(I371)=15,"QVC","need manual check"))))</f>
        <v>Amazon</v>
      </c>
      <c r="C371">
        <f t="shared" si="16"/>
        <v>53190001</v>
      </c>
      <c r="D371">
        <f t="shared" si="17"/>
        <v>6</v>
      </c>
      <c r="E371" s="8" t="str">
        <f t="shared" ca="1" si="15"/>
        <v>shifted orders processed</v>
      </c>
      <c r="F371" t="s">
        <v>11203</v>
      </c>
      <c r="G371" t="s">
        <v>16</v>
      </c>
      <c r="H371" s="6">
        <v>44011.76972222222</v>
      </c>
      <c r="I371" s="6" t="s">
        <v>14055</v>
      </c>
      <c r="J371" t="s">
        <v>109</v>
      </c>
      <c r="K371">
        <v>17286684</v>
      </c>
      <c r="L371">
        <v>232611</v>
      </c>
      <c r="M371" t="s">
        <v>14056</v>
      </c>
      <c r="N371">
        <v>53190001</v>
      </c>
      <c r="O371" t="s">
        <v>1003</v>
      </c>
      <c r="P371" t="s">
        <v>53</v>
      </c>
      <c r="Q371">
        <v>6</v>
      </c>
      <c r="R371" t="s">
        <v>13217</v>
      </c>
      <c r="S371" t="s">
        <v>18</v>
      </c>
      <c r="T371">
        <v>6</v>
      </c>
      <c r="U371" s="6">
        <v>44011.768750000003</v>
      </c>
    </row>
    <row r="372" spans="1:21" x14ac:dyDescent="0.3">
      <c r="A372" t="str">
        <f>VLOOKUP(B372,Table2[],3,FALSE)</f>
        <v>Digital</v>
      </c>
      <c r="B372" t="str">
        <f>IF(ISNUMBER(FIND("QVC",R372)),"QVC",IFERROR(VLOOKUP(LEFT(I372,2),Table1[#All],2,FALSE),IF(OR(LEN(I372)=7,LEFT(I372,3)="SH1",LEFT(I372,2)="Vp",LEFT(I372,2)="GP"),"PMD.com",IF(LEN(I372)=15,"QVC","need manual check"))))</f>
        <v>Amazon</v>
      </c>
      <c r="C372">
        <f t="shared" si="16"/>
        <v>51090061</v>
      </c>
      <c r="D372">
        <f t="shared" si="17"/>
        <v>6</v>
      </c>
      <c r="E372" s="8" t="str">
        <f t="shared" ca="1" si="15"/>
        <v>shifted orders processed</v>
      </c>
      <c r="F372" t="s">
        <v>11203</v>
      </c>
      <c r="G372" t="s">
        <v>16</v>
      </c>
      <c r="H372" s="6">
        <v>44011.76972222222</v>
      </c>
      <c r="I372" s="6" t="s">
        <v>14055</v>
      </c>
      <c r="J372" t="s">
        <v>109</v>
      </c>
      <c r="K372">
        <v>17286684</v>
      </c>
      <c r="L372">
        <v>232611</v>
      </c>
      <c r="M372" t="s">
        <v>14056</v>
      </c>
      <c r="N372">
        <v>51090061</v>
      </c>
      <c r="O372" t="s">
        <v>2688</v>
      </c>
      <c r="P372" t="s">
        <v>122</v>
      </c>
      <c r="Q372">
        <v>6</v>
      </c>
      <c r="R372" t="s">
        <v>13217</v>
      </c>
      <c r="S372" t="s">
        <v>18</v>
      </c>
      <c r="T372">
        <v>6</v>
      </c>
      <c r="U372" s="6">
        <v>44011.768750000003</v>
      </c>
    </row>
    <row r="373" spans="1:21" x14ac:dyDescent="0.3">
      <c r="A373" t="str">
        <f>VLOOKUP(B373,Table2[],3,FALSE)</f>
        <v>Digital</v>
      </c>
      <c r="B373" t="str">
        <f>IF(ISNUMBER(FIND("QVC",R373)),"QVC",IFERROR(VLOOKUP(LEFT(I373,2),Table1[#All],2,FALSE),IF(OR(LEN(I373)=7,LEFT(I373,3)="SH1",LEFT(I373,2)="Vp",LEFT(I373,2)="GP"),"PMD.com",IF(LEN(I373)=15,"QVC","need manual check"))))</f>
        <v>Amazon</v>
      </c>
      <c r="C373">
        <f t="shared" si="16"/>
        <v>54000001</v>
      </c>
      <c r="D373">
        <f t="shared" si="17"/>
        <v>2</v>
      </c>
      <c r="E373" s="8" t="str">
        <f t="shared" ca="1" si="15"/>
        <v>shifted orders processed</v>
      </c>
      <c r="F373" t="s">
        <v>11203</v>
      </c>
      <c r="G373" t="s">
        <v>16</v>
      </c>
      <c r="H373" s="6">
        <v>44011.76972222222</v>
      </c>
      <c r="I373" s="6" t="s">
        <v>14055</v>
      </c>
      <c r="J373" t="s">
        <v>109</v>
      </c>
      <c r="K373">
        <v>17286684</v>
      </c>
      <c r="L373">
        <v>232611</v>
      </c>
      <c r="M373" t="s">
        <v>14056</v>
      </c>
      <c r="N373">
        <v>54000001</v>
      </c>
      <c r="O373" t="s">
        <v>1251</v>
      </c>
      <c r="P373" t="s">
        <v>84</v>
      </c>
      <c r="Q373">
        <v>2</v>
      </c>
      <c r="R373" t="s">
        <v>13217</v>
      </c>
      <c r="S373" t="s">
        <v>18</v>
      </c>
      <c r="T373">
        <v>2</v>
      </c>
      <c r="U373" s="6">
        <v>44011.768750000003</v>
      </c>
    </row>
    <row r="374" spans="1:21" x14ac:dyDescent="0.3">
      <c r="A374" t="str">
        <f>VLOOKUP(B374,Table2[],3,FALSE)</f>
        <v>Digital</v>
      </c>
      <c r="B374" t="str">
        <f>IF(ISNUMBER(FIND("QVC",R374)),"QVC",IFERROR(VLOOKUP(LEFT(I374,2),Table1[#All],2,FALSE),IF(OR(LEN(I374)=7,LEFT(I374,3)="SH1",LEFT(I374,2)="Vp",LEFT(I374,2)="GP"),"PMD.com",IF(LEN(I374)=15,"QVC","need manual check"))))</f>
        <v>Amazon</v>
      </c>
      <c r="C374">
        <f t="shared" si="16"/>
        <v>55340001</v>
      </c>
      <c r="D374">
        <f t="shared" si="17"/>
        <v>1</v>
      </c>
      <c r="E374" s="8" t="str">
        <f t="shared" ca="1" si="15"/>
        <v>shifted orders processed</v>
      </c>
      <c r="F374" t="s">
        <v>11203</v>
      </c>
      <c r="G374" t="s">
        <v>16</v>
      </c>
      <c r="H374" s="6">
        <v>44011.769733796296</v>
      </c>
      <c r="I374" s="6" t="s">
        <v>14057</v>
      </c>
      <c r="J374" t="s">
        <v>109</v>
      </c>
      <c r="K374">
        <v>17286685</v>
      </c>
      <c r="L374">
        <v>232612</v>
      </c>
      <c r="M374" t="s">
        <v>14058</v>
      </c>
      <c r="N374">
        <v>55340001</v>
      </c>
      <c r="O374" t="s">
        <v>1955</v>
      </c>
      <c r="P374" t="s">
        <v>71</v>
      </c>
      <c r="Q374">
        <v>1</v>
      </c>
      <c r="R374" t="s">
        <v>13217</v>
      </c>
      <c r="S374" t="s">
        <v>18</v>
      </c>
      <c r="T374">
        <v>1</v>
      </c>
      <c r="U374" s="6">
        <v>44011.768750000003</v>
      </c>
    </row>
    <row r="375" spans="1:21" x14ac:dyDescent="0.3">
      <c r="A375" t="str">
        <f>VLOOKUP(B375,Table2[],3,FALSE)</f>
        <v>Digital</v>
      </c>
      <c r="B375" t="str">
        <f>IF(ISNUMBER(FIND("QVC",R375)),"QVC",IFERROR(VLOOKUP(LEFT(I375,2),Table1[#All],2,FALSE),IF(OR(LEN(I375)=7,LEFT(I375,3)="SH1",LEFT(I375,2)="Vp",LEFT(I375,2)="GP"),"PMD.com",IF(LEN(I375)=15,"QVC","need manual check"))))</f>
        <v>Amazon</v>
      </c>
      <c r="C375">
        <f t="shared" si="16"/>
        <v>53190001</v>
      </c>
      <c r="D375">
        <f t="shared" si="17"/>
        <v>6</v>
      </c>
      <c r="E375" s="8" t="str">
        <f t="shared" ca="1" si="15"/>
        <v>shifted orders processed</v>
      </c>
      <c r="F375" t="s">
        <v>11203</v>
      </c>
      <c r="G375" t="s">
        <v>16</v>
      </c>
      <c r="H375" s="6">
        <v>44011.769733796296</v>
      </c>
      <c r="I375" s="6" t="s">
        <v>14057</v>
      </c>
      <c r="J375" t="s">
        <v>109</v>
      </c>
      <c r="K375">
        <v>17286685</v>
      </c>
      <c r="L375">
        <v>232612</v>
      </c>
      <c r="M375" t="s">
        <v>14058</v>
      </c>
      <c r="N375">
        <v>53190001</v>
      </c>
      <c r="O375" t="s">
        <v>1003</v>
      </c>
      <c r="P375" t="s">
        <v>53</v>
      </c>
      <c r="Q375">
        <v>6</v>
      </c>
      <c r="R375" t="s">
        <v>13217</v>
      </c>
      <c r="S375" t="s">
        <v>18</v>
      </c>
      <c r="T375">
        <v>6</v>
      </c>
      <c r="U375" s="6">
        <v>44011.768750000003</v>
      </c>
    </row>
    <row r="376" spans="1:21" x14ac:dyDescent="0.3">
      <c r="A376" t="str">
        <f>VLOOKUP(B376,Table2[],3,FALSE)</f>
        <v>Digital</v>
      </c>
      <c r="B376" t="str">
        <f>IF(ISNUMBER(FIND("QVC",R376)),"QVC",IFERROR(VLOOKUP(LEFT(I376,2),Table1[#All],2,FALSE),IF(OR(LEN(I376)=7,LEFT(I376,3)="SH1",LEFT(I376,2)="Vp",LEFT(I376,2)="GP"),"PMD.com",IF(LEN(I376)=15,"QVC","need manual check"))))</f>
        <v>Amazon</v>
      </c>
      <c r="C376">
        <f t="shared" si="16"/>
        <v>53190001</v>
      </c>
      <c r="D376">
        <f t="shared" si="17"/>
        <v>6</v>
      </c>
      <c r="E376" s="8" t="str">
        <f t="shared" ca="1" si="15"/>
        <v>shifted orders processed</v>
      </c>
      <c r="F376" t="s">
        <v>11203</v>
      </c>
      <c r="G376" t="s">
        <v>16</v>
      </c>
      <c r="H376" s="6">
        <v>44011.769733796296</v>
      </c>
      <c r="I376" s="6" t="s">
        <v>14059</v>
      </c>
      <c r="J376" t="s">
        <v>109</v>
      </c>
      <c r="K376">
        <v>17286686</v>
      </c>
      <c r="L376">
        <v>232613</v>
      </c>
      <c r="M376" t="s">
        <v>14060</v>
      </c>
      <c r="N376">
        <v>53190001</v>
      </c>
      <c r="O376" t="s">
        <v>1003</v>
      </c>
      <c r="P376" t="s">
        <v>53</v>
      </c>
      <c r="Q376">
        <v>6</v>
      </c>
      <c r="R376" t="s">
        <v>13217</v>
      </c>
      <c r="S376" t="s">
        <v>18</v>
      </c>
      <c r="T376">
        <v>6</v>
      </c>
      <c r="U376" s="6">
        <v>44011.768750000003</v>
      </c>
    </row>
    <row r="377" spans="1:21" x14ac:dyDescent="0.3">
      <c r="A377" t="str">
        <f>VLOOKUP(B377,Table2[],3,FALSE)</f>
        <v>Digital</v>
      </c>
      <c r="B377" t="str">
        <f>IF(ISNUMBER(FIND("QVC",R377)),"QVC",IFERROR(VLOOKUP(LEFT(I377,2),Table1[#All],2,FALSE),IF(OR(LEN(I377)=7,LEFT(I377,3)="SH1",LEFT(I377,2)="Vp",LEFT(I377,2)="GP"),"PMD.com",IF(LEN(I377)=15,"QVC","need manual check"))))</f>
        <v>Amazon</v>
      </c>
      <c r="C377">
        <f t="shared" si="16"/>
        <v>52480011</v>
      </c>
      <c r="D377">
        <f t="shared" si="17"/>
        <v>6</v>
      </c>
      <c r="E377" s="8" t="str">
        <f t="shared" ca="1" si="15"/>
        <v>shifted orders processed</v>
      </c>
      <c r="F377" t="s">
        <v>11203</v>
      </c>
      <c r="G377" t="s">
        <v>16</v>
      </c>
      <c r="H377" s="6">
        <v>44011.769733796296</v>
      </c>
      <c r="I377" s="6" t="s">
        <v>14059</v>
      </c>
      <c r="J377" t="s">
        <v>109</v>
      </c>
      <c r="K377">
        <v>17286686</v>
      </c>
      <c r="L377">
        <v>232613</v>
      </c>
      <c r="M377" t="s">
        <v>14060</v>
      </c>
      <c r="N377">
        <v>52480011</v>
      </c>
      <c r="O377" t="s">
        <v>125</v>
      </c>
      <c r="P377" t="s">
        <v>95</v>
      </c>
      <c r="Q377">
        <v>6</v>
      </c>
      <c r="R377" t="s">
        <v>13217</v>
      </c>
      <c r="S377" t="s">
        <v>18</v>
      </c>
      <c r="T377">
        <v>6</v>
      </c>
      <c r="U377" s="6">
        <v>44011.768750000003</v>
      </c>
    </row>
    <row r="378" spans="1:21" x14ac:dyDescent="0.3">
      <c r="A378" t="str">
        <f>VLOOKUP(B378,Table2[],3,FALSE)</f>
        <v>Digital</v>
      </c>
      <c r="B378" t="str">
        <f>IF(ISNUMBER(FIND("QVC",R378)),"QVC",IFERROR(VLOOKUP(LEFT(I378,2),Table1[#All],2,FALSE),IF(OR(LEN(I378)=7,LEFT(I378,3)="SH1",LEFT(I378,2)="Vp",LEFT(I378,2)="GP"),"PMD.com",IF(LEN(I378)=15,"QVC","need manual check"))))</f>
        <v>Amazon</v>
      </c>
      <c r="C378">
        <f t="shared" si="16"/>
        <v>51090061</v>
      </c>
      <c r="D378">
        <f t="shared" si="17"/>
        <v>6</v>
      </c>
      <c r="E378" s="8" t="str">
        <f t="shared" ca="1" si="15"/>
        <v>shifted orders processed</v>
      </c>
      <c r="F378" t="s">
        <v>11203</v>
      </c>
      <c r="G378" t="s">
        <v>16</v>
      </c>
      <c r="H378" s="6">
        <v>44011.769733796296</v>
      </c>
      <c r="I378" s="6" t="s">
        <v>14061</v>
      </c>
      <c r="J378" t="s">
        <v>109</v>
      </c>
      <c r="K378">
        <v>17286687</v>
      </c>
      <c r="L378">
        <v>232614</v>
      </c>
      <c r="M378" t="s">
        <v>14062</v>
      </c>
      <c r="N378">
        <v>51090061</v>
      </c>
      <c r="O378" t="s">
        <v>2688</v>
      </c>
      <c r="P378" t="s">
        <v>122</v>
      </c>
      <c r="Q378">
        <v>6</v>
      </c>
      <c r="R378" t="s">
        <v>13217</v>
      </c>
      <c r="S378" t="s">
        <v>18</v>
      </c>
      <c r="T378">
        <v>6</v>
      </c>
      <c r="U378" s="6">
        <v>44011.768750000003</v>
      </c>
    </row>
    <row r="379" spans="1:21" x14ac:dyDescent="0.3">
      <c r="A379" t="str">
        <f>VLOOKUP(B379,Table2[],3,FALSE)</f>
        <v>Digital</v>
      </c>
      <c r="B379" t="str">
        <f>IF(ISNUMBER(FIND("QVC",R379)),"QVC",IFERROR(VLOOKUP(LEFT(I379,2),Table1[#All],2,FALSE),IF(OR(LEN(I379)=7,LEFT(I379,3)="SH1",LEFT(I379,2)="Vp",LEFT(I379,2)="GP"),"PMD.com",IF(LEN(I379)=15,"QVC","need manual check"))))</f>
        <v>Amazon</v>
      </c>
      <c r="C379">
        <f t="shared" si="16"/>
        <v>53190001</v>
      </c>
      <c r="D379">
        <f t="shared" si="17"/>
        <v>6</v>
      </c>
      <c r="E379" s="8" t="str">
        <f t="shared" ca="1" si="15"/>
        <v>shifted orders processed</v>
      </c>
      <c r="F379" t="s">
        <v>11203</v>
      </c>
      <c r="G379" t="s">
        <v>16</v>
      </c>
      <c r="H379" s="6">
        <v>44011.769733796296</v>
      </c>
      <c r="I379" s="6" t="s">
        <v>14061</v>
      </c>
      <c r="J379" t="s">
        <v>109</v>
      </c>
      <c r="K379">
        <v>17286687</v>
      </c>
      <c r="L379">
        <v>232614</v>
      </c>
      <c r="M379" t="s">
        <v>14062</v>
      </c>
      <c r="N379">
        <v>53190001</v>
      </c>
      <c r="O379" t="s">
        <v>1003</v>
      </c>
      <c r="P379" t="s">
        <v>53</v>
      </c>
      <c r="Q379">
        <v>6</v>
      </c>
      <c r="R379" t="s">
        <v>13217</v>
      </c>
      <c r="S379" t="s">
        <v>18</v>
      </c>
      <c r="T379">
        <v>6</v>
      </c>
      <c r="U379" s="6">
        <v>44011.768750000003</v>
      </c>
    </row>
    <row r="380" spans="1:21" x14ac:dyDescent="0.3">
      <c r="A380" t="str">
        <f>VLOOKUP(B380,Table2[],3,FALSE)</f>
        <v>Digital</v>
      </c>
      <c r="B380" t="str">
        <f>IF(ISNUMBER(FIND("QVC",R380)),"QVC",IFERROR(VLOOKUP(LEFT(I380,2),Table1[#All],2,FALSE),IF(OR(LEN(I380)=7,LEFT(I380,3)="SH1",LEFT(I380,2)="Vp",LEFT(I380,2)="GP"),"PMD.com",IF(LEN(I380)=15,"QVC","need manual check"))))</f>
        <v>Amazon</v>
      </c>
      <c r="C380">
        <f t="shared" si="16"/>
        <v>53190001</v>
      </c>
      <c r="D380">
        <f t="shared" si="17"/>
        <v>12</v>
      </c>
      <c r="E380" s="8" t="str">
        <f t="shared" ca="1" si="15"/>
        <v>shifted orders processed</v>
      </c>
      <c r="F380" t="s">
        <v>11203</v>
      </c>
      <c r="G380" t="s">
        <v>16</v>
      </c>
      <c r="H380" s="6">
        <v>44011.769756944443</v>
      </c>
      <c r="I380" s="6" t="s">
        <v>14063</v>
      </c>
      <c r="J380" t="s">
        <v>109</v>
      </c>
      <c r="K380">
        <v>17286694</v>
      </c>
      <c r="L380">
        <v>232621</v>
      </c>
      <c r="M380" t="s">
        <v>14064</v>
      </c>
      <c r="N380">
        <v>53190001</v>
      </c>
      <c r="O380" t="s">
        <v>1003</v>
      </c>
      <c r="P380" t="s">
        <v>53</v>
      </c>
      <c r="Q380">
        <v>12</v>
      </c>
      <c r="R380" t="s">
        <v>13217</v>
      </c>
      <c r="S380" t="s">
        <v>18</v>
      </c>
      <c r="T380">
        <v>12</v>
      </c>
      <c r="U380" s="6">
        <v>44011.768750000003</v>
      </c>
    </row>
    <row r="381" spans="1:21" x14ac:dyDescent="0.3">
      <c r="A381" t="str">
        <f>VLOOKUP(B381,Table2[],3,FALSE)</f>
        <v>Digital</v>
      </c>
      <c r="B381" t="str">
        <f>IF(ISNUMBER(FIND("QVC",R381)),"QVC",IFERROR(VLOOKUP(LEFT(I381,2),Table1[#All],2,FALSE),IF(OR(LEN(I381)=7,LEFT(I381,3)="SH1",LEFT(I381,2)="Vp",LEFT(I381,2)="GP"),"PMD.com",IF(LEN(I381)=15,"QVC","need manual check"))))</f>
        <v>Amazon</v>
      </c>
      <c r="C381">
        <f t="shared" si="16"/>
        <v>53160001</v>
      </c>
      <c r="D381">
        <f t="shared" si="17"/>
        <v>2</v>
      </c>
      <c r="E381" s="8" t="str">
        <f t="shared" ca="1" si="15"/>
        <v>shifted orders processed</v>
      </c>
      <c r="F381" t="s">
        <v>11203</v>
      </c>
      <c r="G381" t="s">
        <v>16</v>
      </c>
      <c r="H381" s="6">
        <v>44011.769756944443</v>
      </c>
      <c r="I381" s="6" t="s">
        <v>14063</v>
      </c>
      <c r="J381" t="s">
        <v>109</v>
      </c>
      <c r="K381">
        <v>17286694</v>
      </c>
      <c r="L381">
        <v>232621</v>
      </c>
      <c r="M381" t="s">
        <v>14064</v>
      </c>
      <c r="N381">
        <v>53160001</v>
      </c>
      <c r="O381" t="s">
        <v>1895</v>
      </c>
      <c r="P381" t="s">
        <v>119</v>
      </c>
      <c r="Q381">
        <v>2</v>
      </c>
      <c r="R381" t="s">
        <v>13217</v>
      </c>
      <c r="S381" t="s">
        <v>18</v>
      </c>
      <c r="T381">
        <v>2</v>
      </c>
      <c r="U381" s="6">
        <v>44011.768750000003</v>
      </c>
    </row>
    <row r="382" spans="1:21" x14ac:dyDescent="0.3">
      <c r="A382" t="str">
        <f>VLOOKUP(B382,Table2[],3,FALSE)</f>
        <v>Digital</v>
      </c>
      <c r="B382" t="str">
        <f>IF(ISNUMBER(FIND("QVC",R382)),"QVC",IFERROR(VLOOKUP(LEFT(I382,2),Table1[#All],2,FALSE),IF(OR(LEN(I382)=7,LEFT(I382,3)="SH1",LEFT(I382,2)="Vp",LEFT(I382,2)="GP"),"PMD.com",IF(LEN(I382)=15,"QVC","need manual check"))))</f>
        <v>Amazon</v>
      </c>
      <c r="C382">
        <f t="shared" si="16"/>
        <v>5355</v>
      </c>
      <c r="D382">
        <f t="shared" si="17"/>
        <v>1</v>
      </c>
      <c r="E382" s="8" t="str">
        <f t="shared" ca="1" si="15"/>
        <v>shifted orders processed</v>
      </c>
      <c r="F382" t="s">
        <v>11203</v>
      </c>
      <c r="G382" t="s">
        <v>16</v>
      </c>
      <c r="H382" s="6">
        <v>44011.769756944443</v>
      </c>
      <c r="I382" s="6" t="s">
        <v>14063</v>
      </c>
      <c r="J382" t="s">
        <v>109</v>
      </c>
      <c r="K382">
        <v>17286694</v>
      </c>
      <c r="L382">
        <v>232621</v>
      </c>
      <c r="M382" t="s">
        <v>14064</v>
      </c>
      <c r="N382">
        <v>5355</v>
      </c>
      <c r="O382" t="s">
        <v>841</v>
      </c>
      <c r="P382" t="s">
        <v>74</v>
      </c>
      <c r="Q382">
        <v>1</v>
      </c>
      <c r="R382" t="s">
        <v>13217</v>
      </c>
      <c r="S382" t="s">
        <v>18</v>
      </c>
      <c r="T382">
        <v>1</v>
      </c>
      <c r="U382" s="6">
        <v>44011.768750000003</v>
      </c>
    </row>
    <row r="383" spans="1:21" x14ac:dyDescent="0.3">
      <c r="A383" t="str">
        <f>VLOOKUP(B383,Table2[],3,FALSE)</f>
        <v>Digital</v>
      </c>
      <c r="B383" t="str">
        <f>IF(ISNUMBER(FIND("QVC",R383)),"QVC",IFERROR(VLOOKUP(LEFT(I383,2),Table1[#All],2,FALSE),IF(OR(LEN(I383)=7,LEFT(I383,3)="SH1",LEFT(I383,2)="Vp",LEFT(I383,2)="GP"),"PMD.com",IF(LEN(I383)=15,"QVC","need manual check"))))</f>
        <v>Amazon</v>
      </c>
      <c r="C383">
        <f t="shared" si="16"/>
        <v>53190001</v>
      </c>
      <c r="D383">
        <f t="shared" si="17"/>
        <v>6</v>
      </c>
      <c r="E383" s="8" t="str">
        <f t="shared" ca="1" si="15"/>
        <v>shifted orders processed</v>
      </c>
      <c r="F383" t="s">
        <v>11203</v>
      </c>
      <c r="G383" t="s">
        <v>16</v>
      </c>
      <c r="H383" s="6">
        <v>44011.769768518519</v>
      </c>
      <c r="I383" s="6" t="s">
        <v>14065</v>
      </c>
      <c r="J383" t="s">
        <v>109</v>
      </c>
      <c r="K383">
        <v>17286701</v>
      </c>
      <c r="L383">
        <v>232628</v>
      </c>
      <c r="M383" t="s">
        <v>14066</v>
      </c>
      <c r="N383">
        <v>53190001</v>
      </c>
      <c r="O383" t="s">
        <v>1003</v>
      </c>
      <c r="P383" t="s">
        <v>53</v>
      </c>
      <c r="Q383">
        <v>6</v>
      </c>
      <c r="R383" t="s">
        <v>13217</v>
      </c>
      <c r="S383" t="s">
        <v>18</v>
      </c>
      <c r="T383">
        <v>6</v>
      </c>
      <c r="U383" s="6">
        <v>44011.768750000003</v>
      </c>
    </row>
    <row r="384" spans="1:21" x14ac:dyDescent="0.3">
      <c r="A384" t="str">
        <f>VLOOKUP(B384,Table2[],3,FALSE)</f>
        <v>Digital</v>
      </c>
      <c r="B384" t="str">
        <f>IF(ISNUMBER(FIND("QVC",R384)),"QVC",IFERROR(VLOOKUP(LEFT(I384,2),Table1[#All],2,FALSE),IF(OR(LEN(I384)=7,LEFT(I384,3)="SH1",LEFT(I384,2)="Vp",LEFT(I384,2)="GP"),"PMD.com",IF(LEN(I384)=15,"QVC","need manual check"))))</f>
        <v>Amazon</v>
      </c>
      <c r="C384">
        <f t="shared" si="16"/>
        <v>51090061</v>
      </c>
      <c r="D384">
        <f t="shared" si="17"/>
        <v>6</v>
      </c>
      <c r="E384" s="8" t="str">
        <f t="shared" ca="1" si="15"/>
        <v>shifted orders processed</v>
      </c>
      <c r="F384" t="s">
        <v>11203</v>
      </c>
      <c r="G384" t="s">
        <v>16</v>
      </c>
      <c r="H384" s="6">
        <v>44011.769768518519</v>
      </c>
      <c r="I384" s="6" t="s">
        <v>14065</v>
      </c>
      <c r="J384" t="s">
        <v>109</v>
      </c>
      <c r="K384">
        <v>17286701</v>
      </c>
      <c r="L384">
        <v>232628</v>
      </c>
      <c r="M384" t="s">
        <v>14066</v>
      </c>
      <c r="N384">
        <v>51090061</v>
      </c>
      <c r="O384" t="s">
        <v>2688</v>
      </c>
      <c r="P384" t="s">
        <v>122</v>
      </c>
      <c r="Q384">
        <v>6</v>
      </c>
      <c r="R384" t="s">
        <v>13217</v>
      </c>
      <c r="S384" t="s">
        <v>18</v>
      </c>
      <c r="T384">
        <v>6</v>
      </c>
      <c r="U384" s="6">
        <v>44011.768750000003</v>
      </c>
    </row>
    <row r="385" spans="1:21" x14ac:dyDescent="0.3">
      <c r="A385" t="str">
        <f>VLOOKUP(B385,Table2[],3,FALSE)</f>
        <v>Digital</v>
      </c>
      <c r="B385" t="str">
        <f>IF(ISNUMBER(FIND("QVC",R385)),"QVC",IFERROR(VLOOKUP(LEFT(I385,2),Table1[#All],2,FALSE),IF(OR(LEN(I385)=7,LEFT(I385,3)="SH1",LEFT(I385,2)="Vp",LEFT(I385,2)="GP"),"PMD.com",IF(LEN(I385)=15,"QVC","need manual check"))))</f>
        <v>Amazon</v>
      </c>
      <c r="C385">
        <f t="shared" si="16"/>
        <v>51090061</v>
      </c>
      <c r="D385">
        <f t="shared" si="17"/>
        <v>6</v>
      </c>
      <c r="E385" s="8" t="str">
        <f t="shared" ca="1" si="15"/>
        <v>shifted orders processed</v>
      </c>
      <c r="F385" t="s">
        <v>11203</v>
      </c>
      <c r="G385" t="s">
        <v>16</v>
      </c>
      <c r="H385" s="6">
        <v>44011.769861111112</v>
      </c>
      <c r="I385" s="6" t="s">
        <v>14067</v>
      </c>
      <c r="J385" t="s">
        <v>109</v>
      </c>
      <c r="K385">
        <v>17286702</v>
      </c>
      <c r="L385">
        <v>232629</v>
      </c>
      <c r="M385" t="s">
        <v>14068</v>
      </c>
      <c r="N385">
        <v>51090061</v>
      </c>
      <c r="O385" t="s">
        <v>2688</v>
      </c>
      <c r="P385" t="s">
        <v>122</v>
      </c>
      <c r="Q385">
        <v>6</v>
      </c>
      <c r="R385" t="s">
        <v>13217</v>
      </c>
      <c r="S385" t="s">
        <v>18</v>
      </c>
      <c r="T385">
        <v>6</v>
      </c>
      <c r="U385" s="6">
        <v>44011.768750000003</v>
      </c>
    </row>
    <row r="386" spans="1:21" x14ac:dyDescent="0.3">
      <c r="A386" t="str">
        <f>VLOOKUP(B386,Table2[],3,FALSE)</f>
        <v>Digital</v>
      </c>
      <c r="B386" t="str">
        <f>IF(ISNUMBER(FIND("QVC",R386)),"QVC",IFERROR(VLOOKUP(LEFT(I386,2),Table1[#All],2,FALSE),IF(OR(LEN(I386)=7,LEFT(I386,3)="SH1",LEFT(I386,2)="Vp",LEFT(I386,2)="GP"),"PMD.com",IF(LEN(I386)=15,"QVC","need manual check"))))</f>
        <v>Amazon</v>
      </c>
      <c r="C386">
        <f t="shared" si="16"/>
        <v>51410001</v>
      </c>
      <c r="D386">
        <f t="shared" si="17"/>
        <v>13</v>
      </c>
      <c r="E386" s="8" t="str">
        <f t="shared" ca="1" si="15"/>
        <v>shifted orders processed</v>
      </c>
      <c r="F386" t="s">
        <v>11203</v>
      </c>
      <c r="G386" t="s">
        <v>16</v>
      </c>
      <c r="H386" s="6">
        <v>44011.769861111112</v>
      </c>
      <c r="I386" s="6" t="s">
        <v>14069</v>
      </c>
      <c r="J386" t="s">
        <v>109</v>
      </c>
      <c r="K386">
        <v>17286705</v>
      </c>
      <c r="L386">
        <v>232632</v>
      </c>
      <c r="M386" t="s">
        <v>14070</v>
      </c>
      <c r="N386">
        <v>51410001</v>
      </c>
      <c r="O386" t="s">
        <v>2386</v>
      </c>
      <c r="P386" t="s">
        <v>81</v>
      </c>
      <c r="Q386">
        <v>13</v>
      </c>
      <c r="R386" t="s">
        <v>14071</v>
      </c>
      <c r="S386" t="s">
        <v>18</v>
      </c>
      <c r="T386">
        <v>13</v>
      </c>
      <c r="U386" s="6">
        <v>44011.768750000003</v>
      </c>
    </row>
    <row r="387" spans="1:21" x14ac:dyDescent="0.3">
      <c r="A387" t="str">
        <f>VLOOKUP(B387,Table2[],3,FALSE)</f>
        <v>Digital</v>
      </c>
      <c r="B387" t="str">
        <f>IF(ISNUMBER(FIND("QVC",R387)),"QVC",IFERROR(VLOOKUP(LEFT(I387,2),Table1[#All],2,FALSE),IF(OR(LEN(I387)=7,LEFT(I387,3)="SH1",LEFT(I387,2)="Vp",LEFT(I387,2)="GP"),"PMD.com",IF(LEN(I387)=15,"QVC","need manual check"))))</f>
        <v>Amazon</v>
      </c>
      <c r="C387">
        <f t="shared" si="16"/>
        <v>51090061</v>
      </c>
      <c r="D387">
        <f t="shared" si="17"/>
        <v>6</v>
      </c>
      <c r="E387" s="8" t="str">
        <f t="shared" ref="E387:E450" ca="1" si="18">IF(MONTH(TODAY())-MONTH(U387)&gt;0,"shifted orders processed", "MTD orders processed")</f>
        <v>shifted orders processed</v>
      </c>
      <c r="F387" t="s">
        <v>11203</v>
      </c>
      <c r="G387" t="s">
        <v>16</v>
      </c>
      <c r="H387" s="6">
        <v>44011.769861111112</v>
      </c>
      <c r="I387" s="6" t="s">
        <v>14072</v>
      </c>
      <c r="J387" t="s">
        <v>109</v>
      </c>
      <c r="K387">
        <v>17286706</v>
      </c>
      <c r="L387">
        <v>232633</v>
      </c>
      <c r="M387" t="s">
        <v>14073</v>
      </c>
      <c r="N387">
        <v>51090061</v>
      </c>
      <c r="O387" t="s">
        <v>2688</v>
      </c>
      <c r="P387" t="s">
        <v>122</v>
      </c>
      <c r="Q387">
        <v>6</v>
      </c>
      <c r="R387" t="s">
        <v>13217</v>
      </c>
      <c r="S387" t="s">
        <v>18</v>
      </c>
      <c r="T387">
        <v>6</v>
      </c>
      <c r="U387" s="6">
        <v>44011.768750000003</v>
      </c>
    </row>
    <row r="388" spans="1:21" x14ac:dyDescent="0.3">
      <c r="A388" t="str">
        <f>VLOOKUP(B388,Table2[],3,FALSE)</f>
        <v>Digital</v>
      </c>
      <c r="B388" t="str">
        <f>IF(ISNUMBER(FIND("QVC",R388)),"QVC",IFERROR(VLOOKUP(LEFT(I388,2),Table1[#All],2,FALSE),IF(OR(LEN(I388)=7,LEFT(I388,3)="SH1",LEFT(I388,2)="Vp",LEFT(I388,2)="GP"),"PMD.com",IF(LEN(I388)=15,"QVC","need manual check"))))</f>
        <v>Amazon</v>
      </c>
      <c r="C388">
        <f t="shared" ref="C388:C451" si="19">N388</f>
        <v>53190001</v>
      </c>
      <c r="D388">
        <f t="shared" ref="D388:D451" si="20">T388</f>
        <v>12</v>
      </c>
      <c r="E388" s="8" t="str">
        <f t="shared" ca="1" si="18"/>
        <v>shifted orders processed</v>
      </c>
      <c r="F388" t="s">
        <v>11203</v>
      </c>
      <c r="G388" t="s">
        <v>16</v>
      </c>
      <c r="H388" s="6">
        <v>44011.769861111112</v>
      </c>
      <c r="I388" s="6" t="s">
        <v>14072</v>
      </c>
      <c r="J388" t="s">
        <v>109</v>
      </c>
      <c r="K388">
        <v>17286706</v>
      </c>
      <c r="L388">
        <v>232633</v>
      </c>
      <c r="M388" t="s">
        <v>14073</v>
      </c>
      <c r="N388">
        <v>53190001</v>
      </c>
      <c r="O388" t="s">
        <v>1003</v>
      </c>
      <c r="P388" t="s">
        <v>53</v>
      </c>
      <c r="Q388">
        <v>12</v>
      </c>
      <c r="R388" t="s">
        <v>13217</v>
      </c>
      <c r="S388" t="s">
        <v>18</v>
      </c>
      <c r="T388">
        <v>12</v>
      </c>
      <c r="U388" s="6">
        <v>44011.768750000003</v>
      </c>
    </row>
    <row r="389" spans="1:21" x14ac:dyDescent="0.3">
      <c r="A389" t="str">
        <f>VLOOKUP(B389,Table2[],3,FALSE)</f>
        <v>Digital</v>
      </c>
      <c r="B389" t="str">
        <f>IF(ISNUMBER(FIND("QVC",R389)),"QVC",IFERROR(VLOOKUP(LEFT(I389,2),Table1[#All],2,FALSE),IF(OR(LEN(I389)=7,LEFT(I389,3)="SH1",LEFT(I389,2)="Vp",LEFT(I389,2)="GP"),"PMD.com",IF(LEN(I389)=15,"QVC","need manual check"))))</f>
        <v>Amazon</v>
      </c>
      <c r="C389">
        <f t="shared" si="19"/>
        <v>54000001</v>
      </c>
      <c r="D389">
        <f t="shared" si="20"/>
        <v>2</v>
      </c>
      <c r="E389" s="8" t="str">
        <f t="shared" ca="1" si="18"/>
        <v>shifted orders processed</v>
      </c>
      <c r="F389" t="s">
        <v>11203</v>
      </c>
      <c r="G389" t="s">
        <v>16</v>
      </c>
      <c r="H389" s="6">
        <v>44011.769861111112</v>
      </c>
      <c r="I389" s="6" t="s">
        <v>14072</v>
      </c>
      <c r="J389" t="s">
        <v>109</v>
      </c>
      <c r="K389">
        <v>17286706</v>
      </c>
      <c r="L389">
        <v>232633</v>
      </c>
      <c r="M389" t="s">
        <v>14073</v>
      </c>
      <c r="N389">
        <v>54000001</v>
      </c>
      <c r="O389" t="s">
        <v>1251</v>
      </c>
      <c r="P389" t="s">
        <v>84</v>
      </c>
      <c r="Q389">
        <v>2</v>
      </c>
      <c r="R389" t="s">
        <v>13217</v>
      </c>
      <c r="S389" t="s">
        <v>18</v>
      </c>
      <c r="T389">
        <v>2</v>
      </c>
      <c r="U389" s="6">
        <v>44011.768750000003</v>
      </c>
    </row>
    <row r="390" spans="1:21" x14ac:dyDescent="0.3">
      <c r="A390" t="str">
        <f>VLOOKUP(B390,Table2[],3,FALSE)</f>
        <v>Digital</v>
      </c>
      <c r="B390" t="str">
        <f>IF(ISNUMBER(FIND("QVC",R390)),"QVC",IFERROR(VLOOKUP(LEFT(I390,2),Table1[#All],2,FALSE),IF(OR(LEN(I390)=7,LEFT(I390,3)="SH1",LEFT(I390,2)="Vp",LEFT(I390,2)="GP"),"PMD.com",IF(LEN(I390)=15,"QVC","need manual check"))))</f>
        <v>Amazon</v>
      </c>
      <c r="C390">
        <f t="shared" si="19"/>
        <v>51410001</v>
      </c>
      <c r="D390">
        <f t="shared" si="20"/>
        <v>18</v>
      </c>
      <c r="E390" s="8" t="str">
        <f t="shared" ca="1" si="18"/>
        <v>shifted orders processed</v>
      </c>
      <c r="F390" t="s">
        <v>11203</v>
      </c>
      <c r="G390" t="s">
        <v>16</v>
      </c>
      <c r="H390" s="6">
        <v>44011.769872685189</v>
      </c>
      <c r="I390" s="6" t="s">
        <v>14074</v>
      </c>
      <c r="J390" t="s">
        <v>109</v>
      </c>
      <c r="K390">
        <v>17286710</v>
      </c>
      <c r="L390">
        <v>232637</v>
      </c>
      <c r="M390" t="s">
        <v>14075</v>
      </c>
      <c r="N390">
        <v>51410001</v>
      </c>
      <c r="O390" t="s">
        <v>2386</v>
      </c>
      <c r="P390" t="s">
        <v>81</v>
      </c>
      <c r="Q390">
        <v>18</v>
      </c>
      <c r="R390" t="s">
        <v>13413</v>
      </c>
      <c r="S390" t="s">
        <v>18</v>
      </c>
      <c r="T390">
        <v>18</v>
      </c>
      <c r="U390" s="6">
        <v>44011.768750000003</v>
      </c>
    </row>
    <row r="391" spans="1:21" x14ac:dyDescent="0.3">
      <c r="A391" t="str">
        <f>VLOOKUP(B391,Table2[],3,FALSE)</f>
        <v>Digital</v>
      </c>
      <c r="B391" t="str">
        <f>IF(ISNUMBER(FIND("QVC",R391)),"QVC",IFERROR(VLOOKUP(LEFT(I391,2),Table1[#All],2,FALSE),IF(OR(LEN(I391)=7,LEFT(I391,3)="SH1",LEFT(I391,2)="Vp",LEFT(I391,2)="GP"),"PMD.com",IF(LEN(I391)=15,"QVC","need manual check"))))</f>
        <v>Amazon</v>
      </c>
      <c r="C391">
        <f t="shared" si="19"/>
        <v>53190001</v>
      </c>
      <c r="D391">
        <f t="shared" si="20"/>
        <v>6</v>
      </c>
      <c r="E391" s="8" t="str">
        <f t="shared" ca="1" si="18"/>
        <v>shifted orders processed</v>
      </c>
      <c r="F391" t="s">
        <v>11203</v>
      </c>
      <c r="G391" t="s">
        <v>16</v>
      </c>
      <c r="H391" s="6">
        <v>44011.769872685189</v>
      </c>
      <c r="I391" s="6" t="s">
        <v>14076</v>
      </c>
      <c r="J391" t="s">
        <v>109</v>
      </c>
      <c r="K391">
        <v>17286711</v>
      </c>
      <c r="L391">
        <v>232638</v>
      </c>
      <c r="M391" t="s">
        <v>14077</v>
      </c>
      <c r="N391">
        <v>53190001</v>
      </c>
      <c r="O391" t="s">
        <v>1003</v>
      </c>
      <c r="P391" t="s">
        <v>53</v>
      </c>
      <c r="Q391">
        <v>6</v>
      </c>
      <c r="R391" t="s">
        <v>13217</v>
      </c>
      <c r="S391" t="s">
        <v>18</v>
      </c>
      <c r="T391">
        <v>6</v>
      </c>
      <c r="U391" s="6">
        <v>44011.768750000003</v>
      </c>
    </row>
    <row r="392" spans="1:21" x14ac:dyDescent="0.3">
      <c r="A392" t="str">
        <f>VLOOKUP(B392,Table2[],3,FALSE)</f>
        <v>Digital</v>
      </c>
      <c r="B392" t="str">
        <f>IF(ISNUMBER(FIND("QVC",R392)),"QVC",IFERROR(VLOOKUP(LEFT(I392,2),Table1[#All],2,FALSE),IF(OR(LEN(I392)=7,LEFT(I392,3)="SH1",LEFT(I392,2)="Vp",LEFT(I392,2)="GP"),"PMD.com",IF(LEN(I392)=15,"QVC","need manual check"))))</f>
        <v>Amazon</v>
      </c>
      <c r="C392">
        <f t="shared" si="19"/>
        <v>51090061</v>
      </c>
      <c r="D392">
        <f t="shared" si="20"/>
        <v>6</v>
      </c>
      <c r="E392" s="8" t="str">
        <f t="shared" ca="1" si="18"/>
        <v>shifted orders processed</v>
      </c>
      <c r="F392" t="s">
        <v>11203</v>
      </c>
      <c r="G392" t="s">
        <v>16</v>
      </c>
      <c r="H392" s="6">
        <v>44011.769872685189</v>
      </c>
      <c r="I392" s="6" t="s">
        <v>14076</v>
      </c>
      <c r="J392" t="s">
        <v>109</v>
      </c>
      <c r="K392">
        <v>17286711</v>
      </c>
      <c r="L392">
        <v>232638</v>
      </c>
      <c r="M392" t="s">
        <v>14077</v>
      </c>
      <c r="N392">
        <v>51090061</v>
      </c>
      <c r="O392" t="s">
        <v>2688</v>
      </c>
      <c r="P392" t="s">
        <v>122</v>
      </c>
      <c r="Q392">
        <v>6</v>
      </c>
      <c r="R392" t="s">
        <v>13217</v>
      </c>
      <c r="S392" t="s">
        <v>18</v>
      </c>
      <c r="T392">
        <v>6</v>
      </c>
      <c r="U392" s="6">
        <v>44011.768750000003</v>
      </c>
    </row>
    <row r="393" spans="1:21" x14ac:dyDescent="0.3">
      <c r="A393" t="str">
        <f>VLOOKUP(B393,Table2[],3,FALSE)</f>
        <v>Digital</v>
      </c>
      <c r="B393" t="str">
        <f>IF(ISNUMBER(FIND("QVC",R393)),"QVC",IFERROR(VLOOKUP(LEFT(I393,2),Table1[#All],2,FALSE),IF(OR(LEN(I393)=7,LEFT(I393,3)="SH1",LEFT(I393,2)="Vp",LEFT(I393,2)="GP"),"PMD.com",IF(LEN(I393)=15,"QVC","need manual check"))))</f>
        <v>Amazon</v>
      </c>
      <c r="C393">
        <f t="shared" si="19"/>
        <v>51090061</v>
      </c>
      <c r="D393">
        <f t="shared" si="20"/>
        <v>6</v>
      </c>
      <c r="E393" s="8" t="str">
        <f t="shared" ca="1" si="18"/>
        <v>shifted orders processed</v>
      </c>
      <c r="F393" t="s">
        <v>11203</v>
      </c>
      <c r="G393" t="s">
        <v>16</v>
      </c>
      <c r="H393" s="6">
        <v>44011.769884259258</v>
      </c>
      <c r="I393" s="6" t="s">
        <v>14078</v>
      </c>
      <c r="J393" t="s">
        <v>109</v>
      </c>
      <c r="K393">
        <v>17286712</v>
      </c>
      <c r="L393">
        <v>232639</v>
      </c>
      <c r="M393" t="s">
        <v>14079</v>
      </c>
      <c r="N393">
        <v>51090061</v>
      </c>
      <c r="O393" t="s">
        <v>2688</v>
      </c>
      <c r="P393" t="s">
        <v>122</v>
      </c>
      <c r="Q393">
        <v>6</v>
      </c>
      <c r="R393" t="s">
        <v>13217</v>
      </c>
      <c r="S393" t="s">
        <v>18</v>
      </c>
      <c r="T393">
        <v>6</v>
      </c>
      <c r="U393" s="6">
        <v>44011.768750000003</v>
      </c>
    </row>
    <row r="394" spans="1:21" x14ac:dyDescent="0.3">
      <c r="A394" t="str">
        <f>VLOOKUP(B394,Table2[],3,FALSE)</f>
        <v>Digital</v>
      </c>
      <c r="B394" t="str">
        <f>IF(ISNUMBER(FIND("QVC",R394)),"QVC",IFERROR(VLOOKUP(LEFT(I394,2),Table1[#All],2,FALSE),IF(OR(LEN(I394)=7,LEFT(I394,3)="SH1",LEFT(I394,2)="Vp",LEFT(I394,2)="GP"),"PMD.com",IF(LEN(I394)=15,"QVC","need manual check"))))</f>
        <v>Amazon</v>
      </c>
      <c r="C394">
        <f t="shared" si="19"/>
        <v>53190001</v>
      </c>
      <c r="D394">
        <f t="shared" si="20"/>
        <v>6</v>
      </c>
      <c r="E394" s="8" t="str">
        <f t="shared" ca="1" si="18"/>
        <v>shifted orders processed</v>
      </c>
      <c r="F394" t="s">
        <v>11203</v>
      </c>
      <c r="G394" t="s">
        <v>16</v>
      </c>
      <c r="H394" s="6">
        <v>44011.769884259258</v>
      </c>
      <c r="I394" s="6" t="s">
        <v>14078</v>
      </c>
      <c r="J394" t="s">
        <v>109</v>
      </c>
      <c r="K394">
        <v>17286712</v>
      </c>
      <c r="L394">
        <v>232639</v>
      </c>
      <c r="M394" t="s">
        <v>14079</v>
      </c>
      <c r="N394">
        <v>53190001</v>
      </c>
      <c r="O394" t="s">
        <v>1003</v>
      </c>
      <c r="P394" t="s">
        <v>53</v>
      </c>
      <c r="Q394">
        <v>6</v>
      </c>
      <c r="R394" t="s">
        <v>13217</v>
      </c>
      <c r="S394" t="s">
        <v>18</v>
      </c>
      <c r="T394">
        <v>6</v>
      </c>
      <c r="U394" s="6">
        <v>44011.768750000003</v>
      </c>
    </row>
    <row r="395" spans="1:21" x14ac:dyDescent="0.3">
      <c r="A395" t="str">
        <f>VLOOKUP(B395,Table2[],3,FALSE)</f>
        <v>Digital</v>
      </c>
      <c r="B395" t="str">
        <f>IF(ISNUMBER(FIND("QVC",R395)),"QVC",IFERROR(VLOOKUP(LEFT(I395,2),Table1[#All],2,FALSE),IF(OR(LEN(I395)=7,LEFT(I395,3)="SH1",LEFT(I395,2)="Vp",LEFT(I395,2)="GP"),"PMD.com",IF(LEN(I395)=15,"QVC","need manual check"))))</f>
        <v>Amazon</v>
      </c>
      <c r="C395">
        <f t="shared" si="19"/>
        <v>53190001</v>
      </c>
      <c r="D395">
        <f t="shared" si="20"/>
        <v>6</v>
      </c>
      <c r="E395" s="8" t="str">
        <f t="shared" ca="1" si="18"/>
        <v>shifted orders processed</v>
      </c>
      <c r="F395" t="s">
        <v>11203</v>
      </c>
      <c r="G395" t="s">
        <v>16</v>
      </c>
      <c r="H395" s="6">
        <v>44011.769884259258</v>
      </c>
      <c r="I395" s="6" t="s">
        <v>14080</v>
      </c>
      <c r="J395" t="s">
        <v>109</v>
      </c>
      <c r="K395">
        <v>17286713</v>
      </c>
      <c r="L395">
        <v>232640</v>
      </c>
      <c r="M395" t="s">
        <v>14081</v>
      </c>
      <c r="N395">
        <v>53190001</v>
      </c>
      <c r="O395" t="s">
        <v>1003</v>
      </c>
      <c r="P395" t="s">
        <v>53</v>
      </c>
      <c r="Q395">
        <v>6</v>
      </c>
      <c r="R395" t="s">
        <v>13217</v>
      </c>
      <c r="S395" t="s">
        <v>18</v>
      </c>
      <c r="T395">
        <v>6</v>
      </c>
      <c r="U395" s="6">
        <v>44011.768750000003</v>
      </c>
    </row>
    <row r="396" spans="1:21" x14ac:dyDescent="0.3">
      <c r="A396" t="str">
        <f>VLOOKUP(B396,Table2[],3,FALSE)</f>
        <v>Digital</v>
      </c>
      <c r="B396" t="str">
        <f>IF(ISNUMBER(FIND("QVC",R396)),"QVC",IFERROR(VLOOKUP(LEFT(I396,2),Table1[#All],2,FALSE),IF(OR(LEN(I396)=7,LEFT(I396,3)="SH1",LEFT(I396,2)="Vp",LEFT(I396,2)="GP"),"PMD.com",IF(LEN(I396)=15,"QVC","need manual check"))))</f>
        <v>Amazon</v>
      </c>
      <c r="C396">
        <f t="shared" si="19"/>
        <v>51090061</v>
      </c>
      <c r="D396">
        <f t="shared" si="20"/>
        <v>6</v>
      </c>
      <c r="E396" s="8" t="str">
        <f t="shared" ca="1" si="18"/>
        <v>shifted orders processed</v>
      </c>
      <c r="F396" t="s">
        <v>11203</v>
      </c>
      <c r="G396" t="s">
        <v>16</v>
      </c>
      <c r="H396" s="6">
        <v>44011.769884259258</v>
      </c>
      <c r="I396" s="6" t="s">
        <v>14080</v>
      </c>
      <c r="J396" t="s">
        <v>109</v>
      </c>
      <c r="K396">
        <v>17286713</v>
      </c>
      <c r="L396">
        <v>232640</v>
      </c>
      <c r="M396" t="s">
        <v>14081</v>
      </c>
      <c r="N396">
        <v>51090061</v>
      </c>
      <c r="O396" t="s">
        <v>2688</v>
      </c>
      <c r="P396" t="s">
        <v>122</v>
      </c>
      <c r="Q396">
        <v>6</v>
      </c>
      <c r="R396" t="s">
        <v>13217</v>
      </c>
      <c r="S396" t="s">
        <v>18</v>
      </c>
      <c r="T396">
        <v>6</v>
      </c>
      <c r="U396" s="6">
        <v>44011.768750000003</v>
      </c>
    </row>
    <row r="397" spans="1:21" x14ac:dyDescent="0.3">
      <c r="A397" t="str">
        <f>VLOOKUP(B397,Table2[],3,FALSE)</f>
        <v>Digital</v>
      </c>
      <c r="B397" t="str">
        <f>IF(ISNUMBER(FIND("QVC",R397)),"QVC",IFERROR(VLOOKUP(LEFT(I397,2),Table1[#All],2,FALSE),IF(OR(LEN(I397)=7,LEFT(I397,3)="SH1",LEFT(I397,2)="Vp",LEFT(I397,2)="GP"),"PMD.com",IF(LEN(I397)=15,"QVC","need manual check"))))</f>
        <v>Amazon</v>
      </c>
      <c r="C397">
        <f t="shared" si="19"/>
        <v>5236</v>
      </c>
      <c r="D397">
        <f t="shared" si="20"/>
        <v>6</v>
      </c>
      <c r="E397" s="8" t="str">
        <f t="shared" ca="1" si="18"/>
        <v>shifted orders processed</v>
      </c>
      <c r="F397" t="s">
        <v>11203</v>
      </c>
      <c r="G397" t="s">
        <v>16</v>
      </c>
      <c r="H397" s="6">
        <v>44011.769884259258</v>
      </c>
      <c r="I397" s="6" t="s">
        <v>14080</v>
      </c>
      <c r="J397" t="s">
        <v>109</v>
      </c>
      <c r="K397">
        <v>17286713</v>
      </c>
      <c r="L397">
        <v>232640</v>
      </c>
      <c r="M397" t="s">
        <v>14081</v>
      </c>
      <c r="N397">
        <v>5236</v>
      </c>
      <c r="O397" t="s">
        <v>19</v>
      </c>
      <c r="P397" t="s">
        <v>20</v>
      </c>
      <c r="Q397">
        <v>6</v>
      </c>
      <c r="R397" t="s">
        <v>13217</v>
      </c>
      <c r="S397" t="s">
        <v>18</v>
      </c>
      <c r="T397">
        <v>6</v>
      </c>
      <c r="U397" s="6">
        <v>44011.768750000003</v>
      </c>
    </row>
    <row r="398" spans="1:21" x14ac:dyDescent="0.3">
      <c r="A398" t="str">
        <f>VLOOKUP(B398,Table2[],3,FALSE)</f>
        <v>Digital</v>
      </c>
      <c r="B398" t="str">
        <f>IF(ISNUMBER(FIND("QVC",R398)),"QVC",IFERROR(VLOOKUP(LEFT(I398,2),Table1[#All],2,FALSE),IF(OR(LEN(I398)=7,LEFT(I398,3)="SH1",LEFT(I398,2)="Vp",LEFT(I398,2)="GP"),"PMD.com",IF(LEN(I398)=15,"QVC","need manual check"))))</f>
        <v>Amazon</v>
      </c>
      <c r="C398">
        <f t="shared" si="19"/>
        <v>53910001</v>
      </c>
      <c r="D398">
        <f t="shared" si="20"/>
        <v>12</v>
      </c>
      <c r="E398" s="8" t="str">
        <f t="shared" ca="1" si="18"/>
        <v>shifted orders processed</v>
      </c>
      <c r="F398" t="s">
        <v>11203</v>
      </c>
      <c r="G398" t="s">
        <v>16</v>
      </c>
      <c r="H398" s="6">
        <v>44011.769884259258</v>
      </c>
      <c r="I398" s="6" t="s">
        <v>14080</v>
      </c>
      <c r="J398" t="s">
        <v>109</v>
      </c>
      <c r="K398">
        <v>17286713</v>
      </c>
      <c r="L398">
        <v>232640</v>
      </c>
      <c r="M398" t="s">
        <v>14081</v>
      </c>
      <c r="N398">
        <v>53910001</v>
      </c>
      <c r="O398" t="s">
        <v>629</v>
      </c>
      <c r="P398" t="s">
        <v>34</v>
      </c>
      <c r="Q398">
        <v>12</v>
      </c>
      <c r="R398" t="s">
        <v>13217</v>
      </c>
      <c r="S398" t="s">
        <v>18</v>
      </c>
      <c r="T398">
        <v>12</v>
      </c>
      <c r="U398" s="6">
        <v>44011.768750000003</v>
      </c>
    </row>
    <row r="399" spans="1:21" x14ac:dyDescent="0.3">
      <c r="A399" t="str">
        <f>VLOOKUP(B399,Table2[],3,FALSE)</f>
        <v>Retail</v>
      </c>
      <c r="B399" t="str">
        <f>IF(ISNUMBER(FIND("QVC",R399)),"QVC",IFERROR(VLOOKUP(LEFT(I399,2),Table1[#All],2,FALSE),IF(OR(LEN(I399)=7,LEFT(I399,3)="SH1",LEFT(I399,2)="Vp",LEFT(I399,2)="GP"),"PMD.com",IF(LEN(I399)=15,"QVC","need manual check"))))</f>
        <v>Retail Accounts</v>
      </c>
      <c r="C399">
        <f t="shared" si="19"/>
        <v>5357</v>
      </c>
      <c r="D399">
        <f t="shared" si="20"/>
        <v>3</v>
      </c>
      <c r="E399" s="8" t="str">
        <f t="shared" ca="1" si="18"/>
        <v>shifted orders processed</v>
      </c>
      <c r="F399" t="s">
        <v>11203</v>
      </c>
      <c r="G399" t="s">
        <v>16</v>
      </c>
      <c r="H399" s="6">
        <v>44012.48060185185</v>
      </c>
      <c r="I399" s="6" t="s">
        <v>14082</v>
      </c>
      <c r="J399" t="s">
        <v>109</v>
      </c>
      <c r="K399">
        <v>17287042</v>
      </c>
      <c r="L399">
        <v>233001</v>
      </c>
      <c r="M399" t="s">
        <v>14083</v>
      </c>
      <c r="N399">
        <v>5357</v>
      </c>
      <c r="O399" t="s">
        <v>87</v>
      </c>
      <c r="P399" t="s">
        <v>88</v>
      </c>
      <c r="Q399">
        <v>3</v>
      </c>
      <c r="R399" t="s">
        <v>14084</v>
      </c>
      <c r="S399" t="s">
        <v>18</v>
      </c>
      <c r="T399">
        <v>3</v>
      </c>
      <c r="U399" s="6">
        <v>44012.479861111111</v>
      </c>
    </row>
    <row r="400" spans="1:21" x14ac:dyDescent="0.3">
      <c r="A400" t="str">
        <f>VLOOKUP(B400,Table2[],3,FALSE)</f>
        <v>Retail</v>
      </c>
      <c r="B400" t="str">
        <f>IF(ISNUMBER(FIND("QVC",R400)),"QVC",IFERROR(VLOOKUP(LEFT(I400,2),Table1[#All],2,FALSE),IF(OR(LEN(I400)=7,LEFT(I400,3)="SH1",LEFT(I400,2)="Vp",LEFT(I400,2)="GP"),"PMD.com",IF(LEN(I400)=15,"QVC","need manual check"))))</f>
        <v>Retail Accounts</v>
      </c>
      <c r="C400">
        <f t="shared" si="19"/>
        <v>51080001</v>
      </c>
      <c r="D400">
        <f t="shared" si="20"/>
        <v>3</v>
      </c>
      <c r="E400" s="8" t="str">
        <f t="shared" ca="1" si="18"/>
        <v>shifted orders processed</v>
      </c>
      <c r="F400" t="s">
        <v>11203</v>
      </c>
      <c r="G400" t="s">
        <v>16</v>
      </c>
      <c r="H400" s="6">
        <v>44012.48060185185</v>
      </c>
      <c r="I400" s="6" t="s">
        <v>14082</v>
      </c>
      <c r="J400" t="s">
        <v>109</v>
      </c>
      <c r="K400">
        <v>17287042</v>
      </c>
      <c r="L400">
        <v>233001</v>
      </c>
      <c r="M400" t="s">
        <v>14083</v>
      </c>
      <c r="N400">
        <v>51080001</v>
      </c>
      <c r="O400" t="s">
        <v>988</v>
      </c>
      <c r="P400" t="s">
        <v>57</v>
      </c>
      <c r="Q400">
        <v>3</v>
      </c>
      <c r="R400" t="s">
        <v>14084</v>
      </c>
      <c r="S400" t="s">
        <v>18</v>
      </c>
      <c r="T400">
        <v>3</v>
      </c>
      <c r="U400" s="6">
        <v>44012.479861111111</v>
      </c>
    </row>
    <row r="401" spans="1:21" x14ac:dyDescent="0.3">
      <c r="A401" t="str">
        <f>VLOOKUP(B401,Table2[],3,FALSE)</f>
        <v>Retail</v>
      </c>
      <c r="B401" t="str">
        <f>IF(ISNUMBER(FIND("QVC",R401)),"QVC",IFERROR(VLOOKUP(LEFT(I401,2),Table1[#All],2,FALSE),IF(OR(LEN(I401)=7,LEFT(I401,3)="SH1",LEFT(I401,2)="Vp",LEFT(I401,2)="GP"),"PMD.com",IF(LEN(I401)=15,"QVC","need manual check"))))</f>
        <v>Retail Accounts</v>
      </c>
      <c r="C401">
        <f t="shared" si="19"/>
        <v>51090001</v>
      </c>
      <c r="D401">
        <f t="shared" si="20"/>
        <v>3</v>
      </c>
      <c r="E401" s="8" t="str">
        <f t="shared" ca="1" si="18"/>
        <v>shifted orders processed</v>
      </c>
      <c r="F401" t="s">
        <v>11203</v>
      </c>
      <c r="G401" t="s">
        <v>16</v>
      </c>
      <c r="H401" s="6">
        <v>44012.48060185185</v>
      </c>
      <c r="I401" s="6" t="s">
        <v>14082</v>
      </c>
      <c r="J401" t="s">
        <v>109</v>
      </c>
      <c r="K401">
        <v>17287042</v>
      </c>
      <c r="L401">
        <v>233001</v>
      </c>
      <c r="M401" t="s">
        <v>14083</v>
      </c>
      <c r="N401">
        <v>51090001</v>
      </c>
      <c r="O401" t="s">
        <v>1986</v>
      </c>
      <c r="P401" t="s">
        <v>60</v>
      </c>
      <c r="Q401">
        <v>3</v>
      </c>
      <c r="R401" t="s">
        <v>14084</v>
      </c>
      <c r="S401" t="s">
        <v>18</v>
      </c>
      <c r="T401">
        <v>3</v>
      </c>
      <c r="U401" s="6">
        <v>44012.479861111111</v>
      </c>
    </row>
    <row r="402" spans="1:21" x14ac:dyDescent="0.3">
      <c r="A402" t="str">
        <f>VLOOKUP(B402,Table2[],3,FALSE)</f>
        <v>Retail</v>
      </c>
      <c r="B402" t="str">
        <f>IF(ISNUMBER(FIND("QVC",R402)),"QVC",IFERROR(VLOOKUP(LEFT(I402,2),Table1[#All],2,FALSE),IF(OR(LEN(I402)=7,LEFT(I402,3)="SH1",LEFT(I402,2)="Vp",LEFT(I402,2)="GP"),"PMD.com",IF(LEN(I402)=15,"QVC","need manual check"))))</f>
        <v>Retail Accounts</v>
      </c>
      <c r="C402">
        <f t="shared" si="19"/>
        <v>5341</v>
      </c>
      <c r="D402">
        <f t="shared" si="20"/>
        <v>1</v>
      </c>
      <c r="E402" s="8" t="str">
        <f t="shared" ca="1" si="18"/>
        <v>shifted orders processed</v>
      </c>
      <c r="F402" t="s">
        <v>11203</v>
      </c>
      <c r="G402" t="s">
        <v>16</v>
      </c>
      <c r="H402" s="6">
        <v>44012.48060185185</v>
      </c>
      <c r="I402" s="6" t="s">
        <v>14082</v>
      </c>
      <c r="J402" t="s">
        <v>109</v>
      </c>
      <c r="K402">
        <v>17287042</v>
      </c>
      <c r="L402">
        <v>233001</v>
      </c>
      <c r="M402" t="s">
        <v>14083</v>
      </c>
      <c r="N402">
        <v>5341</v>
      </c>
      <c r="O402" t="s">
        <v>1851</v>
      </c>
      <c r="P402" t="s">
        <v>82</v>
      </c>
      <c r="Q402">
        <v>1</v>
      </c>
      <c r="R402" t="s">
        <v>14084</v>
      </c>
      <c r="S402" t="s">
        <v>18</v>
      </c>
      <c r="T402">
        <v>1</v>
      </c>
      <c r="U402" s="6">
        <v>44012.479861111111</v>
      </c>
    </row>
    <row r="403" spans="1:21" x14ac:dyDescent="0.3">
      <c r="A403" t="str">
        <f>VLOOKUP(B403,Table2[],3,FALSE)</f>
        <v>Retail</v>
      </c>
      <c r="B403" t="str">
        <f>IF(ISNUMBER(FIND("QVC",R403)),"QVC",IFERROR(VLOOKUP(LEFT(I403,2),Table1[#All],2,FALSE),IF(OR(LEN(I403)=7,LEFT(I403,3)="SH1",LEFT(I403,2)="Vp",LEFT(I403,2)="GP"),"PMD.com",IF(LEN(I403)=15,"QVC","need manual check"))))</f>
        <v>Retail Accounts</v>
      </c>
      <c r="C403">
        <f t="shared" si="19"/>
        <v>53160001</v>
      </c>
      <c r="D403">
        <f t="shared" si="20"/>
        <v>3</v>
      </c>
      <c r="E403" s="8" t="str">
        <f t="shared" ca="1" si="18"/>
        <v>shifted orders processed</v>
      </c>
      <c r="F403" t="s">
        <v>11203</v>
      </c>
      <c r="G403" t="s">
        <v>16</v>
      </c>
      <c r="H403" s="6">
        <v>44012.48060185185</v>
      </c>
      <c r="I403" s="6" t="s">
        <v>14082</v>
      </c>
      <c r="J403" t="s">
        <v>109</v>
      </c>
      <c r="K403">
        <v>17287042</v>
      </c>
      <c r="L403">
        <v>233001</v>
      </c>
      <c r="M403" t="s">
        <v>14083</v>
      </c>
      <c r="N403">
        <v>53160001</v>
      </c>
      <c r="O403" t="s">
        <v>1895</v>
      </c>
      <c r="P403" t="s">
        <v>119</v>
      </c>
      <c r="Q403">
        <v>3</v>
      </c>
      <c r="R403" t="s">
        <v>14084</v>
      </c>
      <c r="S403" t="s">
        <v>18</v>
      </c>
      <c r="T403">
        <v>3</v>
      </c>
      <c r="U403" s="6">
        <v>44012.479861111111</v>
      </c>
    </row>
    <row r="404" spans="1:21" x14ac:dyDescent="0.3">
      <c r="A404" t="str">
        <f>VLOOKUP(B404,Table2[],3,FALSE)</f>
        <v>Retail</v>
      </c>
      <c r="B404" t="str">
        <f>IF(ISNUMBER(FIND("QVC",R404)),"QVC",IFERROR(VLOOKUP(LEFT(I404,2),Table1[#All],2,FALSE),IF(OR(LEN(I404)=7,LEFT(I404,3)="SH1",LEFT(I404,2)="Vp",LEFT(I404,2)="GP"),"PMD.com",IF(LEN(I404)=15,"QVC","need manual check"))))</f>
        <v>Retail Accounts</v>
      </c>
      <c r="C404">
        <f t="shared" si="19"/>
        <v>5342</v>
      </c>
      <c r="D404">
        <f t="shared" si="20"/>
        <v>1</v>
      </c>
      <c r="E404" s="8" t="str">
        <f t="shared" ca="1" si="18"/>
        <v>shifted orders processed</v>
      </c>
      <c r="F404" t="s">
        <v>11203</v>
      </c>
      <c r="G404" t="s">
        <v>16</v>
      </c>
      <c r="H404" s="6">
        <v>44012.48060185185</v>
      </c>
      <c r="I404" s="6" t="s">
        <v>14082</v>
      </c>
      <c r="J404" t="s">
        <v>109</v>
      </c>
      <c r="K404">
        <v>17287042</v>
      </c>
      <c r="L404">
        <v>233001</v>
      </c>
      <c r="M404" t="s">
        <v>14083</v>
      </c>
      <c r="N404">
        <v>5342</v>
      </c>
      <c r="O404" t="s">
        <v>1867</v>
      </c>
      <c r="P404" t="s">
        <v>149</v>
      </c>
      <c r="Q404">
        <v>1</v>
      </c>
      <c r="R404" t="s">
        <v>14084</v>
      </c>
      <c r="S404" t="s">
        <v>18</v>
      </c>
      <c r="T404">
        <v>1</v>
      </c>
      <c r="U404" s="6">
        <v>44012.479861111111</v>
      </c>
    </row>
    <row r="405" spans="1:21" x14ac:dyDescent="0.3">
      <c r="A405" t="str">
        <f>VLOOKUP(B405,Table2[],3,FALSE)</f>
        <v>Retail</v>
      </c>
      <c r="B405" t="str">
        <f>IF(ISNUMBER(FIND("QVC",R405)),"QVC",IFERROR(VLOOKUP(LEFT(I405,2),Table1[#All],2,FALSE),IF(OR(LEN(I405)=7,LEFT(I405,3)="SH1",LEFT(I405,2)="Vp",LEFT(I405,2)="GP"),"PMD.com",IF(LEN(I405)=15,"QVC","need manual check"))))</f>
        <v>Retail Accounts</v>
      </c>
      <c r="C405">
        <f t="shared" si="19"/>
        <v>52430001</v>
      </c>
      <c r="D405">
        <f t="shared" si="20"/>
        <v>3</v>
      </c>
      <c r="E405" s="8" t="str">
        <f t="shared" ca="1" si="18"/>
        <v>shifted orders processed</v>
      </c>
      <c r="F405" t="s">
        <v>11203</v>
      </c>
      <c r="G405" t="s">
        <v>16</v>
      </c>
      <c r="H405" s="6">
        <v>44012.48060185185</v>
      </c>
      <c r="I405" s="6" t="s">
        <v>14082</v>
      </c>
      <c r="J405" t="s">
        <v>109</v>
      </c>
      <c r="K405">
        <v>17287042</v>
      </c>
      <c r="L405">
        <v>233001</v>
      </c>
      <c r="M405" t="s">
        <v>14083</v>
      </c>
      <c r="N405">
        <v>52430001</v>
      </c>
      <c r="O405" t="s">
        <v>927</v>
      </c>
      <c r="P405" t="s">
        <v>75</v>
      </c>
      <c r="Q405">
        <v>3</v>
      </c>
      <c r="R405" t="s">
        <v>14084</v>
      </c>
      <c r="S405" t="s">
        <v>18</v>
      </c>
      <c r="T405">
        <v>3</v>
      </c>
      <c r="U405" s="6">
        <v>44012.479861111111</v>
      </c>
    </row>
    <row r="406" spans="1:21" x14ac:dyDescent="0.3">
      <c r="A406" t="str">
        <f>VLOOKUP(B406,Table2[],3,FALSE)</f>
        <v>Retail</v>
      </c>
      <c r="B406" t="str">
        <f>IF(ISNUMBER(FIND("QVC",R406)),"QVC",IFERROR(VLOOKUP(LEFT(I406,2),Table1[#All],2,FALSE),IF(OR(LEN(I406)=7,LEFT(I406,3)="SH1",LEFT(I406,2)="Vp",LEFT(I406,2)="GP"),"PMD.com",IF(LEN(I406)=15,"QVC","need manual check"))))</f>
        <v>Retail Accounts</v>
      </c>
      <c r="C406">
        <f t="shared" si="19"/>
        <v>52430001</v>
      </c>
      <c r="D406">
        <f t="shared" si="20"/>
        <v>3</v>
      </c>
      <c r="E406" s="8" t="str">
        <f t="shared" ca="1" si="18"/>
        <v>shifted orders processed</v>
      </c>
      <c r="F406" t="s">
        <v>11203</v>
      </c>
      <c r="G406" t="s">
        <v>16</v>
      </c>
      <c r="H406" s="6">
        <v>44012.480613425927</v>
      </c>
      <c r="I406" s="6" t="s">
        <v>14085</v>
      </c>
      <c r="J406" t="s">
        <v>109</v>
      </c>
      <c r="K406">
        <v>17287043</v>
      </c>
      <c r="L406">
        <v>233002</v>
      </c>
      <c r="M406" t="s">
        <v>14086</v>
      </c>
      <c r="N406">
        <v>52430001</v>
      </c>
      <c r="O406" t="s">
        <v>927</v>
      </c>
      <c r="P406" t="s">
        <v>75</v>
      </c>
      <c r="Q406">
        <v>3</v>
      </c>
      <c r="R406" t="s">
        <v>14087</v>
      </c>
      <c r="S406" t="s">
        <v>18</v>
      </c>
      <c r="T406">
        <v>3</v>
      </c>
      <c r="U406" s="6">
        <v>44012.479861111111</v>
      </c>
    </row>
    <row r="407" spans="1:21" x14ac:dyDescent="0.3">
      <c r="A407" t="str">
        <f>VLOOKUP(B407,Table2[],3,FALSE)</f>
        <v>Retail</v>
      </c>
      <c r="B407" t="str">
        <f>IF(ISNUMBER(FIND("QVC",R407)),"QVC",IFERROR(VLOOKUP(LEFT(I407,2),Table1[#All],2,FALSE),IF(OR(LEN(I407)=7,LEFT(I407,3)="SH1",LEFT(I407,2)="Vp",LEFT(I407,2)="GP"),"PMD.com",IF(LEN(I407)=15,"QVC","need manual check"))))</f>
        <v>Retail Accounts</v>
      </c>
      <c r="C407">
        <f t="shared" si="19"/>
        <v>5342</v>
      </c>
      <c r="D407">
        <f t="shared" si="20"/>
        <v>1</v>
      </c>
      <c r="E407" s="8" t="str">
        <f t="shared" ca="1" si="18"/>
        <v>shifted orders processed</v>
      </c>
      <c r="F407" t="s">
        <v>11203</v>
      </c>
      <c r="G407" t="s">
        <v>16</v>
      </c>
      <c r="H407" s="6">
        <v>44012.480613425927</v>
      </c>
      <c r="I407" s="6" t="s">
        <v>14085</v>
      </c>
      <c r="J407" t="s">
        <v>109</v>
      </c>
      <c r="K407">
        <v>17287043</v>
      </c>
      <c r="L407">
        <v>233002</v>
      </c>
      <c r="M407" t="s">
        <v>14086</v>
      </c>
      <c r="N407">
        <v>5342</v>
      </c>
      <c r="O407" t="s">
        <v>1867</v>
      </c>
      <c r="P407" t="s">
        <v>149</v>
      </c>
      <c r="Q407">
        <v>1</v>
      </c>
      <c r="R407" t="s">
        <v>14087</v>
      </c>
      <c r="S407" t="s">
        <v>18</v>
      </c>
      <c r="T407">
        <v>1</v>
      </c>
      <c r="U407" s="6">
        <v>44012.479861111111</v>
      </c>
    </row>
    <row r="408" spans="1:21" x14ac:dyDescent="0.3">
      <c r="A408" t="str">
        <f>VLOOKUP(B408,Table2[],3,FALSE)</f>
        <v>Retail</v>
      </c>
      <c r="B408" t="str">
        <f>IF(ISNUMBER(FIND("QVC",R408)),"QVC",IFERROR(VLOOKUP(LEFT(I408,2),Table1[#All],2,FALSE),IF(OR(LEN(I408)=7,LEFT(I408,3)="SH1",LEFT(I408,2)="Vp",LEFT(I408,2)="GP"),"PMD.com",IF(LEN(I408)=15,"QVC","need manual check"))))</f>
        <v>Retail Accounts</v>
      </c>
      <c r="C408">
        <f t="shared" si="19"/>
        <v>53160001</v>
      </c>
      <c r="D408">
        <f t="shared" si="20"/>
        <v>3</v>
      </c>
      <c r="E408" s="8" t="str">
        <f t="shared" ca="1" si="18"/>
        <v>shifted orders processed</v>
      </c>
      <c r="F408" t="s">
        <v>11203</v>
      </c>
      <c r="G408" t="s">
        <v>16</v>
      </c>
      <c r="H408" s="6">
        <v>44012.480613425927</v>
      </c>
      <c r="I408" s="6" t="s">
        <v>14085</v>
      </c>
      <c r="J408" t="s">
        <v>109</v>
      </c>
      <c r="K408">
        <v>17287043</v>
      </c>
      <c r="L408">
        <v>233002</v>
      </c>
      <c r="M408" t="s">
        <v>14086</v>
      </c>
      <c r="N408">
        <v>53160001</v>
      </c>
      <c r="O408" t="s">
        <v>1895</v>
      </c>
      <c r="P408" t="s">
        <v>119</v>
      </c>
      <c r="Q408">
        <v>3</v>
      </c>
      <c r="R408" t="s">
        <v>14087</v>
      </c>
      <c r="S408" t="s">
        <v>18</v>
      </c>
      <c r="T408">
        <v>3</v>
      </c>
      <c r="U408" s="6">
        <v>44012.479861111111</v>
      </c>
    </row>
    <row r="409" spans="1:21" x14ac:dyDescent="0.3">
      <c r="A409" t="str">
        <f>VLOOKUP(B409,Table2[],3,FALSE)</f>
        <v>Retail</v>
      </c>
      <c r="B409" t="str">
        <f>IF(ISNUMBER(FIND("QVC",R409)),"QVC",IFERROR(VLOOKUP(LEFT(I409,2),Table1[#All],2,FALSE),IF(OR(LEN(I409)=7,LEFT(I409,3)="SH1",LEFT(I409,2)="Vp",LEFT(I409,2)="GP"),"PMD.com",IF(LEN(I409)=15,"QVC","need manual check"))))</f>
        <v>Retail Accounts</v>
      </c>
      <c r="C409">
        <f t="shared" si="19"/>
        <v>5341</v>
      </c>
      <c r="D409">
        <f t="shared" si="20"/>
        <v>1</v>
      </c>
      <c r="E409" s="8" t="str">
        <f t="shared" ca="1" si="18"/>
        <v>shifted orders processed</v>
      </c>
      <c r="F409" t="s">
        <v>11203</v>
      </c>
      <c r="G409" t="s">
        <v>16</v>
      </c>
      <c r="H409" s="6">
        <v>44012.480613425927</v>
      </c>
      <c r="I409" s="6" t="s">
        <v>14085</v>
      </c>
      <c r="J409" t="s">
        <v>109</v>
      </c>
      <c r="K409">
        <v>17287043</v>
      </c>
      <c r="L409">
        <v>233002</v>
      </c>
      <c r="M409" t="s">
        <v>14086</v>
      </c>
      <c r="N409">
        <v>5341</v>
      </c>
      <c r="O409" t="s">
        <v>1851</v>
      </c>
      <c r="P409" t="s">
        <v>82</v>
      </c>
      <c r="Q409">
        <v>1</v>
      </c>
      <c r="R409" t="s">
        <v>14087</v>
      </c>
      <c r="S409" t="s">
        <v>18</v>
      </c>
      <c r="T409">
        <v>1</v>
      </c>
      <c r="U409" s="6">
        <v>44012.479861111111</v>
      </c>
    </row>
    <row r="410" spans="1:21" x14ac:dyDescent="0.3">
      <c r="A410" t="str">
        <f>VLOOKUP(B410,Table2[],3,FALSE)</f>
        <v>Retail</v>
      </c>
      <c r="B410" t="str">
        <f>IF(ISNUMBER(FIND("QVC",R410)),"QVC",IFERROR(VLOOKUP(LEFT(I410,2),Table1[#All],2,FALSE),IF(OR(LEN(I410)=7,LEFT(I410,3)="SH1",LEFT(I410,2)="Vp",LEFT(I410,2)="GP"),"PMD.com",IF(LEN(I410)=15,"QVC","need manual check"))))</f>
        <v>Retail Accounts</v>
      </c>
      <c r="C410">
        <f t="shared" si="19"/>
        <v>51090001</v>
      </c>
      <c r="D410">
        <f t="shared" si="20"/>
        <v>3</v>
      </c>
      <c r="E410" s="8" t="str">
        <f t="shared" ca="1" si="18"/>
        <v>shifted orders processed</v>
      </c>
      <c r="F410" t="s">
        <v>11203</v>
      </c>
      <c r="G410" t="s">
        <v>16</v>
      </c>
      <c r="H410" s="6">
        <v>44012.480613425927</v>
      </c>
      <c r="I410" s="6" t="s">
        <v>14085</v>
      </c>
      <c r="J410" t="s">
        <v>109</v>
      </c>
      <c r="K410">
        <v>17287043</v>
      </c>
      <c r="L410">
        <v>233002</v>
      </c>
      <c r="M410" t="s">
        <v>14086</v>
      </c>
      <c r="N410">
        <v>51090001</v>
      </c>
      <c r="O410" t="s">
        <v>1986</v>
      </c>
      <c r="P410" t="s">
        <v>60</v>
      </c>
      <c r="Q410">
        <v>3</v>
      </c>
      <c r="R410" t="s">
        <v>14087</v>
      </c>
      <c r="S410" t="s">
        <v>18</v>
      </c>
      <c r="T410">
        <v>3</v>
      </c>
      <c r="U410" s="6">
        <v>44012.479861111111</v>
      </c>
    </row>
    <row r="411" spans="1:21" x14ac:dyDescent="0.3">
      <c r="A411" t="str">
        <f>VLOOKUP(B411,Table2[],3,FALSE)</f>
        <v>Retail</v>
      </c>
      <c r="B411" t="str">
        <f>IF(ISNUMBER(FIND("QVC",R411)),"QVC",IFERROR(VLOOKUP(LEFT(I411,2),Table1[#All],2,FALSE),IF(OR(LEN(I411)=7,LEFT(I411,3)="SH1",LEFT(I411,2)="Vp",LEFT(I411,2)="GP"),"PMD.com",IF(LEN(I411)=15,"QVC","need manual check"))))</f>
        <v>Retail Accounts</v>
      </c>
      <c r="C411">
        <f t="shared" si="19"/>
        <v>51090001</v>
      </c>
      <c r="D411">
        <f t="shared" si="20"/>
        <v>3</v>
      </c>
      <c r="E411" s="8" t="str">
        <f t="shared" ca="1" si="18"/>
        <v>shifted orders processed</v>
      </c>
      <c r="F411" t="s">
        <v>11203</v>
      </c>
      <c r="G411" t="s">
        <v>16</v>
      </c>
      <c r="H411" s="6">
        <v>44012.480624999997</v>
      </c>
      <c r="I411" s="6" t="s">
        <v>14088</v>
      </c>
      <c r="J411" t="s">
        <v>109</v>
      </c>
      <c r="K411">
        <v>17287044</v>
      </c>
      <c r="L411">
        <v>233003</v>
      </c>
      <c r="M411" t="s">
        <v>14089</v>
      </c>
      <c r="N411">
        <v>51090001</v>
      </c>
      <c r="O411" t="s">
        <v>1986</v>
      </c>
      <c r="P411" t="s">
        <v>60</v>
      </c>
      <c r="Q411">
        <v>3</v>
      </c>
      <c r="R411" t="s">
        <v>14090</v>
      </c>
      <c r="S411" t="s">
        <v>18</v>
      </c>
      <c r="T411">
        <v>3</v>
      </c>
      <c r="U411" s="6">
        <v>44012.479861111111</v>
      </c>
    </row>
    <row r="412" spans="1:21" x14ac:dyDescent="0.3">
      <c r="A412" t="str">
        <f>VLOOKUP(B412,Table2[],3,FALSE)</f>
        <v>Retail</v>
      </c>
      <c r="B412" t="str">
        <f>IF(ISNUMBER(FIND("QVC",R412)),"QVC",IFERROR(VLOOKUP(LEFT(I412,2),Table1[#All],2,FALSE),IF(OR(LEN(I412)=7,LEFT(I412,3)="SH1",LEFT(I412,2)="Vp",LEFT(I412,2)="GP"),"PMD.com",IF(LEN(I412)=15,"QVC","need manual check"))))</f>
        <v>Retail Accounts</v>
      </c>
      <c r="C412">
        <f t="shared" si="19"/>
        <v>5341</v>
      </c>
      <c r="D412">
        <f t="shared" si="20"/>
        <v>1</v>
      </c>
      <c r="E412" s="8" t="str">
        <f t="shared" ca="1" si="18"/>
        <v>shifted orders processed</v>
      </c>
      <c r="F412" t="s">
        <v>11203</v>
      </c>
      <c r="G412" t="s">
        <v>16</v>
      </c>
      <c r="H412" s="6">
        <v>44012.480624999997</v>
      </c>
      <c r="I412" s="6" t="s">
        <v>14088</v>
      </c>
      <c r="J412" t="s">
        <v>109</v>
      </c>
      <c r="K412">
        <v>17287044</v>
      </c>
      <c r="L412">
        <v>233003</v>
      </c>
      <c r="M412" t="s">
        <v>14089</v>
      </c>
      <c r="N412">
        <v>5341</v>
      </c>
      <c r="O412" t="s">
        <v>1851</v>
      </c>
      <c r="P412" t="s">
        <v>82</v>
      </c>
      <c r="Q412">
        <v>1</v>
      </c>
      <c r="R412" t="s">
        <v>14090</v>
      </c>
      <c r="S412" t="s">
        <v>18</v>
      </c>
      <c r="T412">
        <v>1</v>
      </c>
      <c r="U412" s="6">
        <v>44012.479861111111</v>
      </c>
    </row>
    <row r="413" spans="1:21" x14ac:dyDescent="0.3">
      <c r="A413" t="str">
        <f>VLOOKUP(B413,Table2[],3,FALSE)</f>
        <v>Retail</v>
      </c>
      <c r="B413" t="str">
        <f>IF(ISNUMBER(FIND("QVC",R413)),"QVC",IFERROR(VLOOKUP(LEFT(I413,2),Table1[#All],2,FALSE),IF(OR(LEN(I413)=7,LEFT(I413,3)="SH1",LEFT(I413,2)="Vp",LEFT(I413,2)="GP"),"PMD.com",IF(LEN(I413)=15,"QVC","need manual check"))))</f>
        <v>Retail Accounts</v>
      </c>
      <c r="C413">
        <f t="shared" si="19"/>
        <v>7503</v>
      </c>
      <c r="D413">
        <f t="shared" si="20"/>
        <v>1</v>
      </c>
      <c r="E413" s="8" t="str">
        <f t="shared" ca="1" si="18"/>
        <v>shifted orders processed</v>
      </c>
      <c r="F413" t="s">
        <v>11203</v>
      </c>
      <c r="G413" t="s">
        <v>16</v>
      </c>
      <c r="H413" s="6">
        <v>44012.480624999997</v>
      </c>
      <c r="I413" s="6" t="s">
        <v>14091</v>
      </c>
      <c r="J413" t="s">
        <v>109</v>
      </c>
      <c r="K413">
        <v>17287045</v>
      </c>
      <c r="L413">
        <v>233004</v>
      </c>
      <c r="M413" t="s">
        <v>14092</v>
      </c>
      <c r="N413">
        <v>7503</v>
      </c>
      <c r="O413" t="s">
        <v>77</v>
      </c>
      <c r="P413" t="s">
        <v>78</v>
      </c>
      <c r="Q413">
        <v>1</v>
      </c>
      <c r="R413" t="s">
        <v>14093</v>
      </c>
      <c r="S413" t="s">
        <v>18</v>
      </c>
      <c r="T413">
        <v>1</v>
      </c>
      <c r="U413" s="6">
        <v>44012.479861111111</v>
      </c>
    </row>
    <row r="414" spans="1:21" x14ac:dyDescent="0.3">
      <c r="A414" t="str">
        <f>VLOOKUP(B414,Table2[],3,FALSE)</f>
        <v>Retail</v>
      </c>
      <c r="B414" t="str">
        <f>IF(ISNUMBER(FIND("QVC",R414)),"QVC",IFERROR(VLOOKUP(LEFT(I414,2),Table1[#All],2,FALSE),IF(OR(LEN(I414)=7,LEFT(I414,3)="SH1",LEFT(I414,2)="Vp",LEFT(I414,2)="GP"),"PMD.com",IF(LEN(I414)=15,"QVC","need manual check"))))</f>
        <v>Retail Accounts</v>
      </c>
      <c r="C414">
        <f t="shared" si="19"/>
        <v>52430001</v>
      </c>
      <c r="D414">
        <f t="shared" si="20"/>
        <v>6</v>
      </c>
      <c r="E414" s="8" t="str">
        <f t="shared" ca="1" si="18"/>
        <v>shifted orders processed</v>
      </c>
      <c r="F414" t="s">
        <v>11203</v>
      </c>
      <c r="G414" t="s">
        <v>16</v>
      </c>
      <c r="H414" s="6">
        <v>44012.480624999997</v>
      </c>
      <c r="I414" s="6" t="s">
        <v>14091</v>
      </c>
      <c r="J414" t="s">
        <v>109</v>
      </c>
      <c r="K414">
        <v>17287045</v>
      </c>
      <c r="L414">
        <v>233004</v>
      </c>
      <c r="M414" t="s">
        <v>14092</v>
      </c>
      <c r="N414">
        <v>52430001</v>
      </c>
      <c r="O414" t="s">
        <v>927</v>
      </c>
      <c r="P414" t="s">
        <v>75</v>
      </c>
      <c r="Q414">
        <v>6</v>
      </c>
      <c r="R414" t="s">
        <v>14093</v>
      </c>
      <c r="S414" t="s">
        <v>18</v>
      </c>
      <c r="T414">
        <v>6</v>
      </c>
      <c r="U414" s="6">
        <v>44012.479861111111</v>
      </c>
    </row>
    <row r="415" spans="1:21" x14ac:dyDescent="0.3">
      <c r="A415" t="str">
        <f>VLOOKUP(B415,Table2[],3,FALSE)</f>
        <v>Retail</v>
      </c>
      <c r="B415" t="str">
        <f>IF(ISNUMBER(FIND("QVC",R415)),"QVC",IFERROR(VLOOKUP(LEFT(I415,2),Table1[#All],2,FALSE),IF(OR(LEN(I415)=7,LEFT(I415,3)="SH1",LEFT(I415,2)="Vp",LEFT(I415,2)="GP"),"PMD.com",IF(LEN(I415)=15,"QVC","need manual check"))))</f>
        <v>Retail Accounts</v>
      </c>
      <c r="C415">
        <f t="shared" si="19"/>
        <v>5341</v>
      </c>
      <c r="D415">
        <f t="shared" si="20"/>
        <v>1</v>
      </c>
      <c r="E415" s="8" t="str">
        <f t="shared" ca="1" si="18"/>
        <v>shifted orders processed</v>
      </c>
      <c r="F415" t="s">
        <v>11203</v>
      </c>
      <c r="G415" t="s">
        <v>16</v>
      </c>
      <c r="H415" s="6">
        <v>44012.480624999997</v>
      </c>
      <c r="I415" s="6" t="s">
        <v>14094</v>
      </c>
      <c r="J415" t="s">
        <v>109</v>
      </c>
      <c r="K415">
        <v>17287046</v>
      </c>
      <c r="L415">
        <v>233005</v>
      </c>
      <c r="M415" t="s">
        <v>14095</v>
      </c>
      <c r="N415">
        <v>5341</v>
      </c>
      <c r="O415" t="s">
        <v>1851</v>
      </c>
      <c r="P415" t="s">
        <v>82</v>
      </c>
      <c r="Q415">
        <v>1</v>
      </c>
      <c r="R415" t="s">
        <v>14096</v>
      </c>
      <c r="S415" t="s">
        <v>18</v>
      </c>
      <c r="T415">
        <v>1</v>
      </c>
      <c r="U415" s="6">
        <v>44012.479861111111</v>
      </c>
    </row>
    <row r="416" spans="1:21" x14ac:dyDescent="0.3">
      <c r="A416" t="str">
        <f>VLOOKUP(B416,Table2[],3,FALSE)</f>
        <v>Retail</v>
      </c>
      <c r="B416" t="str">
        <f>IF(ISNUMBER(FIND("QVC",R416)),"QVC",IFERROR(VLOOKUP(LEFT(I416,2),Table1[#All],2,FALSE),IF(OR(LEN(I416)=7,LEFT(I416,3)="SH1",LEFT(I416,2)="Vp",LEFT(I416,2)="GP"),"PMD.com",IF(LEN(I416)=15,"QVC","need manual check"))))</f>
        <v>Retail Accounts</v>
      </c>
      <c r="C416">
        <f t="shared" si="19"/>
        <v>51090001</v>
      </c>
      <c r="D416">
        <f t="shared" si="20"/>
        <v>3</v>
      </c>
      <c r="E416" s="8" t="str">
        <f t="shared" ca="1" si="18"/>
        <v>shifted orders processed</v>
      </c>
      <c r="F416" t="s">
        <v>11203</v>
      </c>
      <c r="G416" t="s">
        <v>16</v>
      </c>
      <c r="H416" s="6">
        <v>44012.480624999997</v>
      </c>
      <c r="I416" s="6" t="s">
        <v>14094</v>
      </c>
      <c r="J416" t="s">
        <v>109</v>
      </c>
      <c r="K416">
        <v>17287046</v>
      </c>
      <c r="L416">
        <v>233005</v>
      </c>
      <c r="M416" t="s">
        <v>14095</v>
      </c>
      <c r="N416">
        <v>51090001</v>
      </c>
      <c r="O416" t="s">
        <v>1986</v>
      </c>
      <c r="P416" t="s">
        <v>60</v>
      </c>
      <c r="Q416">
        <v>3</v>
      </c>
      <c r="R416" t="s">
        <v>14096</v>
      </c>
      <c r="S416" t="s">
        <v>18</v>
      </c>
      <c r="T416">
        <v>3</v>
      </c>
      <c r="U416" s="6">
        <v>44012.479861111111</v>
      </c>
    </row>
    <row r="417" spans="1:21" x14ac:dyDescent="0.3">
      <c r="A417" t="str">
        <f>VLOOKUP(B417,Table2[],3,FALSE)</f>
        <v>Retail</v>
      </c>
      <c r="B417" t="str">
        <f>IF(ISNUMBER(FIND("QVC",R417)),"QVC",IFERROR(VLOOKUP(LEFT(I417,2),Table1[#All],2,FALSE),IF(OR(LEN(I417)=7,LEFT(I417,3)="SH1",LEFT(I417,2)="Vp",LEFT(I417,2)="GP"),"PMD.com",IF(LEN(I417)=15,"QVC","need manual check"))))</f>
        <v>Retail Accounts</v>
      </c>
      <c r="C417">
        <f t="shared" si="19"/>
        <v>51090001</v>
      </c>
      <c r="D417">
        <f t="shared" si="20"/>
        <v>3</v>
      </c>
      <c r="E417" s="8" t="str">
        <f t="shared" ca="1" si="18"/>
        <v>shifted orders processed</v>
      </c>
      <c r="F417" t="s">
        <v>11203</v>
      </c>
      <c r="G417" t="s">
        <v>16</v>
      </c>
      <c r="H417" s="6">
        <v>44012.480624999997</v>
      </c>
      <c r="I417" s="6" t="s">
        <v>14097</v>
      </c>
      <c r="J417" t="s">
        <v>109</v>
      </c>
      <c r="K417">
        <v>17287047</v>
      </c>
      <c r="L417">
        <v>233006</v>
      </c>
      <c r="M417" t="s">
        <v>14098</v>
      </c>
      <c r="N417">
        <v>51090001</v>
      </c>
      <c r="O417" t="s">
        <v>1986</v>
      </c>
      <c r="P417" t="s">
        <v>60</v>
      </c>
      <c r="Q417">
        <v>3</v>
      </c>
      <c r="R417" t="s">
        <v>14099</v>
      </c>
      <c r="S417" t="s">
        <v>18</v>
      </c>
      <c r="T417">
        <v>3</v>
      </c>
      <c r="U417" s="6">
        <v>44012.479861111111</v>
      </c>
    </row>
    <row r="418" spans="1:21" x14ac:dyDescent="0.3">
      <c r="A418" t="str">
        <f>VLOOKUP(B418,Table2[],3,FALSE)</f>
        <v>Retail</v>
      </c>
      <c r="B418" t="str">
        <f>IF(ISNUMBER(FIND("QVC",R418)),"QVC",IFERROR(VLOOKUP(LEFT(I418,2),Table1[#All],2,FALSE),IF(OR(LEN(I418)=7,LEFT(I418,3)="SH1",LEFT(I418,2)="Vp",LEFT(I418,2)="GP"),"PMD.com",IF(LEN(I418)=15,"QVC","need manual check"))))</f>
        <v>Retail Accounts</v>
      </c>
      <c r="C418">
        <f t="shared" si="19"/>
        <v>5341</v>
      </c>
      <c r="D418">
        <f t="shared" si="20"/>
        <v>1</v>
      </c>
      <c r="E418" s="8" t="str">
        <f t="shared" ca="1" si="18"/>
        <v>shifted orders processed</v>
      </c>
      <c r="F418" t="s">
        <v>11203</v>
      </c>
      <c r="G418" t="s">
        <v>16</v>
      </c>
      <c r="H418" s="6">
        <v>44012.480624999997</v>
      </c>
      <c r="I418" s="6" t="s">
        <v>14097</v>
      </c>
      <c r="J418" t="s">
        <v>109</v>
      </c>
      <c r="K418">
        <v>17287047</v>
      </c>
      <c r="L418">
        <v>233006</v>
      </c>
      <c r="M418" t="s">
        <v>14098</v>
      </c>
      <c r="N418">
        <v>5341</v>
      </c>
      <c r="O418" t="s">
        <v>1851</v>
      </c>
      <c r="P418" t="s">
        <v>82</v>
      </c>
      <c r="Q418">
        <v>1</v>
      </c>
      <c r="R418" t="s">
        <v>14099</v>
      </c>
      <c r="S418" t="s">
        <v>18</v>
      </c>
      <c r="T418">
        <v>1</v>
      </c>
      <c r="U418" s="6">
        <v>44012.479861111111</v>
      </c>
    </row>
    <row r="419" spans="1:21" x14ac:dyDescent="0.3">
      <c r="A419" t="str">
        <f>VLOOKUP(B419,Table2[],3,FALSE)</f>
        <v>Retail</v>
      </c>
      <c r="B419" t="str">
        <f>IF(ISNUMBER(FIND("QVC",R419)),"QVC",IFERROR(VLOOKUP(LEFT(I419,2),Table1[#All],2,FALSE),IF(OR(LEN(I419)=7,LEFT(I419,3)="SH1",LEFT(I419,2)="Vp",LEFT(I419,2)="GP"),"PMD.com",IF(LEN(I419)=15,"QVC","need manual check"))))</f>
        <v>Retail Accounts</v>
      </c>
      <c r="C419">
        <f t="shared" si="19"/>
        <v>53160001</v>
      </c>
      <c r="D419">
        <f t="shared" si="20"/>
        <v>3</v>
      </c>
      <c r="E419" s="8" t="str">
        <f t="shared" ca="1" si="18"/>
        <v>shifted orders processed</v>
      </c>
      <c r="F419" t="s">
        <v>11203</v>
      </c>
      <c r="G419" t="s">
        <v>16</v>
      </c>
      <c r="H419" s="6">
        <v>44012.480624999997</v>
      </c>
      <c r="I419" s="6" t="s">
        <v>14097</v>
      </c>
      <c r="J419" t="s">
        <v>109</v>
      </c>
      <c r="K419">
        <v>17287047</v>
      </c>
      <c r="L419">
        <v>233006</v>
      </c>
      <c r="M419" t="s">
        <v>14098</v>
      </c>
      <c r="N419">
        <v>53160001</v>
      </c>
      <c r="O419" t="s">
        <v>1895</v>
      </c>
      <c r="P419" t="s">
        <v>119</v>
      </c>
      <c r="Q419">
        <v>3</v>
      </c>
      <c r="R419" t="s">
        <v>14099</v>
      </c>
      <c r="S419" t="s">
        <v>18</v>
      </c>
      <c r="T419">
        <v>3</v>
      </c>
      <c r="U419" s="6">
        <v>44012.479861111111</v>
      </c>
    </row>
    <row r="420" spans="1:21" x14ac:dyDescent="0.3">
      <c r="A420" t="str">
        <f>VLOOKUP(B420,Table2[],3,FALSE)</f>
        <v>Retail</v>
      </c>
      <c r="B420" t="str">
        <f>IF(ISNUMBER(FIND("QVC",R420)),"QVC",IFERROR(VLOOKUP(LEFT(I420,2),Table1[#All],2,FALSE),IF(OR(LEN(I420)=7,LEFT(I420,3)="SH1",LEFT(I420,2)="Vp",LEFT(I420,2)="GP"),"PMD.com",IF(LEN(I420)=15,"QVC","need manual check"))))</f>
        <v>Retail Accounts</v>
      </c>
      <c r="C420">
        <f t="shared" si="19"/>
        <v>53200001</v>
      </c>
      <c r="D420">
        <f t="shared" si="20"/>
        <v>3</v>
      </c>
      <c r="E420" s="8" t="str">
        <f t="shared" ca="1" si="18"/>
        <v>shifted orders processed</v>
      </c>
      <c r="F420" t="s">
        <v>11203</v>
      </c>
      <c r="G420" t="s">
        <v>16</v>
      </c>
      <c r="H420" s="6">
        <v>44012.480624999997</v>
      </c>
      <c r="I420" s="6" t="s">
        <v>14097</v>
      </c>
      <c r="J420" t="s">
        <v>109</v>
      </c>
      <c r="K420">
        <v>17287047</v>
      </c>
      <c r="L420">
        <v>233006</v>
      </c>
      <c r="M420" t="s">
        <v>14098</v>
      </c>
      <c r="N420">
        <v>53200001</v>
      </c>
      <c r="O420" t="s">
        <v>973</v>
      </c>
      <c r="P420" t="s">
        <v>50</v>
      </c>
      <c r="Q420">
        <v>3</v>
      </c>
      <c r="R420" t="s">
        <v>14099</v>
      </c>
      <c r="S420" t="s">
        <v>18</v>
      </c>
      <c r="T420">
        <v>3</v>
      </c>
      <c r="U420" s="6">
        <v>44012.479861111111</v>
      </c>
    </row>
    <row r="421" spans="1:21" x14ac:dyDescent="0.3">
      <c r="A421" t="str">
        <f>VLOOKUP(B421,Table2[],3,FALSE)</f>
        <v>Retail</v>
      </c>
      <c r="B421" t="str">
        <f>IF(ISNUMBER(FIND("QVC",R421)),"QVC",IFERROR(VLOOKUP(LEFT(I421,2),Table1[#All],2,FALSE),IF(OR(LEN(I421)=7,LEFT(I421,3)="SH1",LEFT(I421,2)="Vp",LEFT(I421,2)="GP"),"PMD.com",IF(LEN(I421)=15,"QVC","need manual check"))))</f>
        <v>Retail Accounts</v>
      </c>
      <c r="C421">
        <f t="shared" si="19"/>
        <v>5342</v>
      </c>
      <c r="D421">
        <f t="shared" si="20"/>
        <v>1</v>
      </c>
      <c r="E421" s="8" t="str">
        <f t="shared" ca="1" si="18"/>
        <v>shifted orders processed</v>
      </c>
      <c r="F421" t="s">
        <v>11203</v>
      </c>
      <c r="G421" t="s">
        <v>16</v>
      </c>
      <c r="H421" s="6">
        <v>44012.480624999997</v>
      </c>
      <c r="I421" s="6" t="s">
        <v>14097</v>
      </c>
      <c r="J421" t="s">
        <v>109</v>
      </c>
      <c r="K421">
        <v>17287047</v>
      </c>
      <c r="L421">
        <v>233006</v>
      </c>
      <c r="M421" t="s">
        <v>14098</v>
      </c>
      <c r="N421">
        <v>5342</v>
      </c>
      <c r="O421" t="s">
        <v>1867</v>
      </c>
      <c r="P421" t="s">
        <v>149</v>
      </c>
      <c r="Q421">
        <v>1</v>
      </c>
      <c r="R421" t="s">
        <v>14099</v>
      </c>
      <c r="S421" t="s">
        <v>18</v>
      </c>
      <c r="T421">
        <v>1</v>
      </c>
      <c r="U421" s="6">
        <v>44012.479861111111</v>
      </c>
    </row>
    <row r="422" spans="1:21" x14ac:dyDescent="0.3">
      <c r="A422" t="str">
        <f>VLOOKUP(B422,Table2[],3,FALSE)</f>
        <v>Retail</v>
      </c>
      <c r="B422" t="str">
        <f>IF(ISNUMBER(FIND("QVC",R422)),"QVC",IFERROR(VLOOKUP(LEFT(I422,2),Table1[#All],2,FALSE),IF(OR(LEN(I422)=7,LEFT(I422,3)="SH1",LEFT(I422,2)="Vp",LEFT(I422,2)="GP"),"PMD.com",IF(LEN(I422)=15,"QVC","need manual check"))))</f>
        <v>Retail Accounts</v>
      </c>
      <c r="C422">
        <f t="shared" si="19"/>
        <v>5342</v>
      </c>
      <c r="D422">
        <f t="shared" si="20"/>
        <v>1</v>
      </c>
      <c r="E422" s="8" t="str">
        <f t="shared" ca="1" si="18"/>
        <v>shifted orders processed</v>
      </c>
      <c r="F422" t="s">
        <v>11203</v>
      </c>
      <c r="G422" t="s">
        <v>16</v>
      </c>
      <c r="H422" s="6">
        <v>44012.480636574073</v>
      </c>
      <c r="I422" s="6" t="s">
        <v>14100</v>
      </c>
      <c r="J422" t="s">
        <v>109</v>
      </c>
      <c r="K422">
        <v>17287048</v>
      </c>
      <c r="L422">
        <v>233007</v>
      </c>
      <c r="M422" t="s">
        <v>14101</v>
      </c>
      <c r="N422">
        <v>5342</v>
      </c>
      <c r="O422" t="s">
        <v>1867</v>
      </c>
      <c r="P422" t="s">
        <v>149</v>
      </c>
      <c r="Q422">
        <v>1</v>
      </c>
      <c r="R422" t="s">
        <v>14102</v>
      </c>
      <c r="S422" t="s">
        <v>18</v>
      </c>
      <c r="T422">
        <v>1</v>
      </c>
      <c r="U422" s="6">
        <v>44012.479861111111</v>
      </c>
    </row>
    <row r="423" spans="1:21" x14ac:dyDescent="0.3">
      <c r="A423" t="str">
        <f>VLOOKUP(B423,Table2[],3,FALSE)</f>
        <v>Retail</v>
      </c>
      <c r="B423" t="str">
        <f>IF(ISNUMBER(FIND("QVC",R423)),"QVC",IFERROR(VLOOKUP(LEFT(I423,2),Table1[#All],2,FALSE),IF(OR(LEN(I423)=7,LEFT(I423,3)="SH1",LEFT(I423,2)="Vp",LEFT(I423,2)="GP"),"PMD.com",IF(LEN(I423)=15,"QVC","need manual check"))))</f>
        <v>Retail Accounts</v>
      </c>
      <c r="C423">
        <f t="shared" si="19"/>
        <v>5341</v>
      </c>
      <c r="D423">
        <f t="shared" si="20"/>
        <v>1</v>
      </c>
      <c r="E423" s="8" t="str">
        <f t="shared" ca="1" si="18"/>
        <v>shifted orders processed</v>
      </c>
      <c r="F423" t="s">
        <v>11203</v>
      </c>
      <c r="G423" t="s">
        <v>16</v>
      </c>
      <c r="H423" s="6">
        <v>44012.480636574073</v>
      </c>
      <c r="I423" s="6" t="s">
        <v>14100</v>
      </c>
      <c r="J423" t="s">
        <v>109</v>
      </c>
      <c r="K423">
        <v>17287048</v>
      </c>
      <c r="L423">
        <v>233007</v>
      </c>
      <c r="M423" t="s">
        <v>14101</v>
      </c>
      <c r="N423">
        <v>5341</v>
      </c>
      <c r="O423" t="s">
        <v>1851</v>
      </c>
      <c r="P423" t="s">
        <v>82</v>
      </c>
      <c r="Q423">
        <v>1</v>
      </c>
      <c r="R423" t="s">
        <v>14102</v>
      </c>
      <c r="S423" t="s">
        <v>18</v>
      </c>
      <c r="T423">
        <v>1</v>
      </c>
      <c r="U423" s="6">
        <v>44012.479861111111</v>
      </c>
    </row>
    <row r="424" spans="1:21" x14ac:dyDescent="0.3">
      <c r="A424" t="str">
        <f>VLOOKUP(B424,Table2[],3,FALSE)</f>
        <v>Retail</v>
      </c>
      <c r="B424" t="str">
        <f>IF(ISNUMBER(FIND("QVC",R424)),"QVC",IFERROR(VLOOKUP(LEFT(I424,2),Table1[#All],2,FALSE),IF(OR(LEN(I424)=7,LEFT(I424,3)="SH1",LEFT(I424,2)="Vp",LEFT(I424,2)="GP"),"PMD.com",IF(LEN(I424)=15,"QVC","need manual check"))))</f>
        <v>Retail Accounts</v>
      </c>
      <c r="C424">
        <f t="shared" si="19"/>
        <v>51080001</v>
      </c>
      <c r="D424">
        <f t="shared" si="20"/>
        <v>3</v>
      </c>
      <c r="E424" s="8" t="str">
        <f t="shared" ca="1" si="18"/>
        <v>shifted orders processed</v>
      </c>
      <c r="F424" t="s">
        <v>11203</v>
      </c>
      <c r="G424" t="s">
        <v>16</v>
      </c>
      <c r="H424" s="6">
        <v>44012.480636574073</v>
      </c>
      <c r="I424" s="6" t="s">
        <v>14100</v>
      </c>
      <c r="J424" t="s">
        <v>109</v>
      </c>
      <c r="K424">
        <v>17287048</v>
      </c>
      <c r="L424">
        <v>233007</v>
      </c>
      <c r="M424" t="s">
        <v>14101</v>
      </c>
      <c r="N424">
        <v>51080001</v>
      </c>
      <c r="O424" t="s">
        <v>988</v>
      </c>
      <c r="P424" t="s">
        <v>57</v>
      </c>
      <c r="Q424">
        <v>3</v>
      </c>
      <c r="R424" t="s">
        <v>14102</v>
      </c>
      <c r="S424" t="s">
        <v>18</v>
      </c>
      <c r="T424">
        <v>3</v>
      </c>
      <c r="U424" s="6">
        <v>44012.479861111111</v>
      </c>
    </row>
    <row r="425" spans="1:21" x14ac:dyDescent="0.3">
      <c r="A425" t="str">
        <f>VLOOKUP(B425,Table2[],3,FALSE)</f>
        <v>Retail</v>
      </c>
      <c r="B425" t="str">
        <f>IF(ISNUMBER(FIND("QVC",R425)),"QVC",IFERROR(VLOOKUP(LEFT(I425,2),Table1[#All],2,FALSE),IF(OR(LEN(I425)=7,LEFT(I425,3)="SH1",LEFT(I425,2)="Vp",LEFT(I425,2)="GP"),"PMD.com",IF(LEN(I425)=15,"QVC","need manual check"))))</f>
        <v>Retail Accounts</v>
      </c>
      <c r="C425">
        <f t="shared" si="19"/>
        <v>51090001</v>
      </c>
      <c r="D425">
        <f t="shared" si="20"/>
        <v>3</v>
      </c>
      <c r="E425" s="8" t="str">
        <f t="shared" ca="1" si="18"/>
        <v>shifted orders processed</v>
      </c>
      <c r="F425" t="s">
        <v>11203</v>
      </c>
      <c r="G425" t="s">
        <v>16</v>
      </c>
      <c r="H425" s="6">
        <v>44012.480636574073</v>
      </c>
      <c r="I425" s="6" t="s">
        <v>14103</v>
      </c>
      <c r="J425" t="s">
        <v>109</v>
      </c>
      <c r="K425">
        <v>17287049</v>
      </c>
      <c r="L425">
        <v>233008</v>
      </c>
      <c r="M425" t="s">
        <v>14104</v>
      </c>
      <c r="N425">
        <v>51090001</v>
      </c>
      <c r="O425" t="s">
        <v>1986</v>
      </c>
      <c r="P425" t="s">
        <v>60</v>
      </c>
      <c r="Q425">
        <v>3</v>
      </c>
      <c r="R425" t="s">
        <v>14105</v>
      </c>
      <c r="S425" t="s">
        <v>18</v>
      </c>
      <c r="T425">
        <v>3</v>
      </c>
      <c r="U425" s="6">
        <v>44012.479861111111</v>
      </c>
    </row>
    <row r="426" spans="1:21" x14ac:dyDescent="0.3">
      <c r="A426" t="str">
        <f>VLOOKUP(B426,Table2[],3,FALSE)</f>
        <v>Retail</v>
      </c>
      <c r="B426" t="str">
        <f>IF(ISNUMBER(FIND("QVC",R426)),"QVC",IFERROR(VLOOKUP(LEFT(I426,2),Table1[#All],2,FALSE),IF(OR(LEN(I426)=7,LEFT(I426,3)="SH1",LEFT(I426,2)="Vp",LEFT(I426,2)="GP"),"PMD.com",IF(LEN(I426)=15,"QVC","need manual check"))))</f>
        <v>Retail Accounts</v>
      </c>
      <c r="C426">
        <f t="shared" si="19"/>
        <v>5342</v>
      </c>
      <c r="D426">
        <f t="shared" si="20"/>
        <v>1</v>
      </c>
      <c r="E426" s="8" t="str">
        <f t="shared" ca="1" si="18"/>
        <v>shifted orders processed</v>
      </c>
      <c r="F426" t="s">
        <v>11203</v>
      </c>
      <c r="G426" t="s">
        <v>16</v>
      </c>
      <c r="H426" s="6">
        <v>44012.480636574073</v>
      </c>
      <c r="I426" s="6" t="s">
        <v>14103</v>
      </c>
      <c r="J426" t="s">
        <v>109</v>
      </c>
      <c r="K426">
        <v>17287049</v>
      </c>
      <c r="L426">
        <v>233008</v>
      </c>
      <c r="M426" t="s">
        <v>14104</v>
      </c>
      <c r="N426">
        <v>5342</v>
      </c>
      <c r="O426" t="s">
        <v>1867</v>
      </c>
      <c r="P426" t="s">
        <v>149</v>
      </c>
      <c r="Q426">
        <v>1</v>
      </c>
      <c r="R426" t="s">
        <v>14105</v>
      </c>
      <c r="S426" t="s">
        <v>18</v>
      </c>
      <c r="T426">
        <v>1</v>
      </c>
      <c r="U426" s="6">
        <v>44012.479861111111</v>
      </c>
    </row>
    <row r="427" spans="1:21" x14ac:dyDescent="0.3">
      <c r="A427" t="str">
        <f>VLOOKUP(B427,Table2[],3,FALSE)</f>
        <v>Retail</v>
      </c>
      <c r="B427" t="str">
        <f>IF(ISNUMBER(FIND("QVC",R427)),"QVC",IFERROR(VLOOKUP(LEFT(I427,2),Table1[#All],2,FALSE),IF(OR(LEN(I427)=7,LEFT(I427,3)="SH1",LEFT(I427,2)="Vp",LEFT(I427,2)="GP"),"PMD.com",IF(LEN(I427)=15,"QVC","need manual check"))))</f>
        <v>Retail Accounts</v>
      </c>
      <c r="C427">
        <f t="shared" si="19"/>
        <v>53160001</v>
      </c>
      <c r="D427">
        <f t="shared" si="20"/>
        <v>3</v>
      </c>
      <c r="E427" s="8" t="str">
        <f t="shared" ca="1" si="18"/>
        <v>shifted orders processed</v>
      </c>
      <c r="F427" t="s">
        <v>11203</v>
      </c>
      <c r="G427" t="s">
        <v>16</v>
      </c>
      <c r="H427" s="6">
        <v>44012.480636574073</v>
      </c>
      <c r="I427" s="6" t="s">
        <v>14103</v>
      </c>
      <c r="J427" t="s">
        <v>109</v>
      </c>
      <c r="K427">
        <v>17287049</v>
      </c>
      <c r="L427">
        <v>233008</v>
      </c>
      <c r="M427" t="s">
        <v>14104</v>
      </c>
      <c r="N427">
        <v>53160001</v>
      </c>
      <c r="O427" t="s">
        <v>1895</v>
      </c>
      <c r="P427" t="s">
        <v>119</v>
      </c>
      <c r="Q427">
        <v>3</v>
      </c>
      <c r="R427" t="s">
        <v>14105</v>
      </c>
      <c r="S427" t="s">
        <v>18</v>
      </c>
      <c r="T427">
        <v>3</v>
      </c>
      <c r="U427" s="6">
        <v>44012.479861111111</v>
      </c>
    </row>
    <row r="428" spans="1:21" x14ac:dyDescent="0.3">
      <c r="A428" t="str">
        <f>VLOOKUP(B428,Table2[],3,FALSE)</f>
        <v>Retail</v>
      </c>
      <c r="B428" t="str">
        <f>IF(ISNUMBER(FIND("QVC",R428)),"QVC",IFERROR(VLOOKUP(LEFT(I428,2),Table1[#All],2,FALSE),IF(OR(LEN(I428)=7,LEFT(I428,3)="SH1",LEFT(I428,2)="Vp",LEFT(I428,2)="GP"),"PMD.com",IF(LEN(I428)=15,"QVC","need manual check"))))</f>
        <v>Retail Accounts</v>
      </c>
      <c r="C428">
        <f t="shared" si="19"/>
        <v>5341</v>
      </c>
      <c r="D428">
        <f t="shared" si="20"/>
        <v>2</v>
      </c>
      <c r="E428" s="8" t="str">
        <f t="shared" ca="1" si="18"/>
        <v>shifted orders processed</v>
      </c>
      <c r="F428" t="s">
        <v>11203</v>
      </c>
      <c r="G428" t="s">
        <v>16</v>
      </c>
      <c r="H428" s="6">
        <v>44012.480636574073</v>
      </c>
      <c r="I428" s="6" t="s">
        <v>14106</v>
      </c>
      <c r="J428" t="s">
        <v>109</v>
      </c>
      <c r="K428">
        <v>17287050</v>
      </c>
      <c r="L428">
        <v>233009</v>
      </c>
      <c r="M428" t="s">
        <v>14107</v>
      </c>
      <c r="N428">
        <v>5341</v>
      </c>
      <c r="O428" t="s">
        <v>1851</v>
      </c>
      <c r="P428" t="s">
        <v>82</v>
      </c>
      <c r="Q428">
        <v>2</v>
      </c>
      <c r="R428" t="s">
        <v>14108</v>
      </c>
      <c r="S428" t="s">
        <v>18</v>
      </c>
      <c r="T428">
        <v>2</v>
      </c>
      <c r="U428" s="6">
        <v>44012.479861111111</v>
      </c>
    </row>
    <row r="429" spans="1:21" x14ac:dyDescent="0.3">
      <c r="A429" t="str">
        <f>VLOOKUP(B429,Table2[],3,FALSE)</f>
        <v>Retail</v>
      </c>
      <c r="B429" t="str">
        <f>IF(ISNUMBER(FIND("QVC",R429)),"QVC",IFERROR(VLOOKUP(LEFT(I429,2),Table1[#All],2,FALSE),IF(OR(LEN(I429)=7,LEFT(I429,3)="SH1",LEFT(I429,2)="Vp",LEFT(I429,2)="GP"),"PMD.com",IF(LEN(I429)=15,"QVC","need manual check"))))</f>
        <v>Retail Accounts</v>
      </c>
      <c r="C429">
        <f t="shared" si="19"/>
        <v>7503</v>
      </c>
      <c r="D429">
        <f t="shared" si="20"/>
        <v>1</v>
      </c>
      <c r="E429" s="8" t="str">
        <f t="shared" ca="1" si="18"/>
        <v>shifted orders processed</v>
      </c>
      <c r="F429" t="s">
        <v>11203</v>
      </c>
      <c r="G429" t="s">
        <v>16</v>
      </c>
      <c r="H429" s="6">
        <v>44012.480636574073</v>
      </c>
      <c r="I429" s="6" t="s">
        <v>14106</v>
      </c>
      <c r="J429" t="s">
        <v>109</v>
      </c>
      <c r="K429">
        <v>17287050</v>
      </c>
      <c r="L429">
        <v>233009</v>
      </c>
      <c r="M429" t="s">
        <v>14107</v>
      </c>
      <c r="N429">
        <v>7503</v>
      </c>
      <c r="O429" t="s">
        <v>77</v>
      </c>
      <c r="P429" t="s">
        <v>78</v>
      </c>
      <c r="Q429">
        <v>1</v>
      </c>
      <c r="R429" t="s">
        <v>14108</v>
      </c>
      <c r="S429" t="s">
        <v>18</v>
      </c>
      <c r="T429">
        <v>1</v>
      </c>
      <c r="U429" s="6">
        <v>44012.479861111111</v>
      </c>
    </row>
    <row r="430" spans="1:21" x14ac:dyDescent="0.3">
      <c r="A430" t="str">
        <f>VLOOKUP(B430,Table2[],3,FALSE)</f>
        <v>Retail</v>
      </c>
      <c r="B430" t="str">
        <f>IF(ISNUMBER(FIND("QVC",R430)),"QVC",IFERROR(VLOOKUP(LEFT(I430,2),Table1[#All],2,FALSE),IF(OR(LEN(I430)=7,LEFT(I430,3)="SH1",LEFT(I430,2)="Vp",LEFT(I430,2)="GP"),"PMD.com",IF(LEN(I430)=15,"QVC","need manual check"))))</f>
        <v>Retail Accounts</v>
      </c>
      <c r="C430">
        <f t="shared" si="19"/>
        <v>5357</v>
      </c>
      <c r="D430">
        <f t="shared" si="20"/>
        <v>3</v>
      </c>
      <c r="E430" s="8" t="str">
        <f t="shared" ca="1" si="18"/>
        <v>shifted orders processed</v>
      </c>
      <c r="F430" t="s">
        <v>11203</v>
      </c>
      <c r="G430" t="s">
        <v>16</v>
      </c>
      <c r="H430" s="6">
        <v>44012.480636574073</v>
      </c>
      <c r="I430" s="6" t="s">
        <v>14106</v>
      </c>
      <c r="J430" t="s">
        <v>109</v>
      </c>
      <c r="K430">
        <v>17287050</v>
      </c>
      <c r="L430">
        <v>233009</v>
      </c>
      <c r="M430" t="s">
        <v>14107</v>
      </c>
      <c r="N430">
        <v>5357</v>
      </c>
      <c r="O430" t="s">
        <v>87</v>
      </c>
      <c r="P430" t="s">
        <v>88</v>
      </c>
      <c r="Q430">
        <v>3</v>
      </c>
      <c r="R430" t="s">
        <v>14108</v>
      </c>
      <c r="S430" t="s">
        <v>18</v>
      </c>
      <c r="T430">
        <v>3</v>
      </c>
      <c r="U430" s="6">
        <v>44012.479861111111</v>
      </c>
    </row>
    <row r="431" spans="1:21" x14ac:dyDescent="0.3">
      <c r="A431" t="str">
        <f>VLOOKUP(B431,Table2[],3,FALSE)</f>
        <v>Retail</v>
      </c>
      <c r="B431" t="str">
        <f>IF(ISNUMBER(FIND("QVC",R431)),"QVC",IFERROR(VLOOKUP(LEFT(I431,2),Table1[#All],2,FALSE),IF(OR(LEN(I431)=7,LEFT(I431,3)="SH1",LEFT(I431,2)="Vp",LEFT(I431,2)="GP"),"PMD.com",IF(LEN(I431)=15,"QVC","need manual check"))))</f>
        <v>Retail Accounts</v>
      </c>
      <c r="C431">
        <f t="shared" si="19"/>
        <v>52230001</v>
      </c>
      <c r="D431">
        <f t="shared" si="20"/>
        <v>3</v>
      </c>
      <c r="E431" s="8" t="str">
        <f t="shared" ca="1" si="18"/>
        <v>shifted orders processed</v>
      </c>
      <c r="F431" t="s">
        <v>11203</v>
      </c>
      <c r="G431" t="s">
        <v>16</v>
      </c>
      <c r="H431" s="6">
        <v>44012.480636574073</v>
      </c>
      <c r="I431" s="6" t="s">
        <v>14106</v>
      </c>
      <c r="J431" t="s">
        <v>109</v>
      </c>
      <c r="K431">
        <v>17287050</v>
      </c>
      <c r="L431">
        <v>233009</v>
      </c>
      <c r="M431" t="s">
        <v>14107</v>
      </c>
      <c r="N431">
        <v>52230001</v>
      </c>
      <c r="O431" t="s">
        <v>105</v>
      </c>
      <c r="P431" t="s">
        <v>106</v>
      </c>
      <c r="Q431">
        <v>3</v>
      </c>
      <c r="R431" t="s">
        <v>14108</v>
      </c>
      <c r="S431" t="s">
        <v>18</v>
      </c>
      <c r="T431">
        <v>3</v>
      </c>
      <c r="U431" s="6">
        <v>44012.479861111111</v>
      </c>
    </row>
    <row r="432" spans="1:21" x14ac:dyDescent="0.3">
      <c r="A432" t="str">
        <f>VLOOKUP(B432,Table2[],3,FALSE)</f>
        <v>Retail</v>
      </c>
      <c r="B432" t="str">
        <f>IF(ISNUMBER(FIND("QVC",R432)),"QVC",IFERROR(VLOOKUP(LEFT(I432,2),Table1[#All],2,FALSE),IF(OR(LEN(I432)=7,LEFT(I432,3)="SH1",LEFT(I432,2)="Vp",LEFT(I432,2)="GP"),"PMD.com",IF(LEN(I432)=15,"QVC","need manual check"))))</f>
        <v>Retail Accounts</v>
      </c>
      <c r="C432">
        <f t="shared" si="19"/>
        <v>53980001</v>
      </c>
      <c r="D432">
        <f t="shared" si="20"/>
        <v>3</v>
      </c>
      <c r="E432" s="8" t="str">
        <f t="shared" ca="1" si="18"/>
        <v>shifted orders processed</v>
      </c>
      <c r="F432" t="s">
        <v>11203</v>
      </c>
      <c r="G432" t="s">
        <v>16</v>
      </c>
      <c r="H432" s="6">
        <v>44012.480636574073</v>
      </c>
      <c r="I432" s="6" t="s">
        <v>14106</v>
      </c>
      <c r="J432" t="s">
        <v>109</v>
      </c>
      <c r="K432">
        <v>17287050</v>
      </c>
      <c r="L432">
        <v>233009</v>
      </c>
      <c r="M432" t="s">
        <v>14107</v>
      </c>
      <c r="N432">
        <v>53980001</v>
      </c>
      <c r="O432" t="s">
        <v>1735</v>
      </c>
      <c r="P432" t="s">
        <v>43</v>
      </c>
      <c r="Q432">
        <v>3</v>
      </c>
      <c r="R432" t="s">
        <v>14108</v>
      </c>
      <c r="S432" t="s">
        <v>18</v>
      </c>
      <c r="T432">
        <v>3</v>
      </c>
      <c r="U432" s="6">
        <v>44012.479861111111</v>
      </c>
    </row>
    <row r="433" spans="1:21" x14ac:dyDescent="0.3">
      <c r="A433" t="str">
        <f>VLOOKUP(B433,Table2[],3,FALSE)</f>
        <v>Retail</v>
      </c>
      <c r="B433" t="str">
        <f>IF(ISNUMBER(FIND("QVC",R433)),"QVC",IFERROR(VLOOKUP(LEFT(I433,2),Table1[#All],2,FALSE),IF(OR(LEN(I433)=7,LEFT(I433,3)="SH1",LEFT(I433,2)="Vp",LEFT(I433,2)="GP"),"PMD.com",IF(LEN(I433)=15,"QVC","need manual check"))))</f>
        <v>Retail Accounts</v>
      </c>
      <c r="C433">
        <f t="shared" si="19"/>
        <v>54010001</v>
      </c>
      <c r="D433">
        <f t="shared" si="20"/>
        <v>6</v>
      </c>
      <c r="E433" s="8" t="str">
        <f t="shared" ca="1" si="18"/>
        <v>shifted orders processed</v>
      </c>
      <c r="F433" t="s">
        <v>11203</v>
      </c>
      <c r="G433" t="s">
        <v>16</v>
      </c>
      <c r="H433" s="6">
        <v>44012.480636574073</v>
      </c>
      <c r="I433" s="6" t="s">
        <v>14106</v>
      </c>
      <c r="J433" t="s">
        <v>109</v>
      </c>
      <c r="K433">
        <v>17287050</v>
      </c>
      <c r="L433">
        <v>233009</v>
      </c>
      <c r="M433" t="s">
        <v>14107</v>
      </c>
      <c r="N433">
        <v>54010001</v>
      </c>
      <c r="O433" t="s">
        <v>577</v>
      </c>
      <c r="P433" t="s">
        <v>35</v>
      </c>
      <c r="Q433">
        <v>6</v>
      </c>
      <c r="R433" t="s">
        <v>14108</v>
      </c>
      <c r="S433" t="s">
        <v>18</v>
      </c>
      <c r="T433">
        <v>6</v>
      </c>
      <c r="U433" s="6">
        <v>44012.479861111111</v>
      </c>
    </row>
    <row r="434" spans="1:21" x14ac:dyDescent="0.3">
      <c r="A434" t="str">
        <f>VLOOKUP(B434,Table2[],3,FALSE)</f>
        <v>Retail</v>
      </c>
      <c r="B434" t="str">
        <f>IF(ISNUMBER(FIND("QVC",R434)),"QVC",IFERROR(VLOOKUP(LEFT(I434,2),Table1[#All],2,FALSE),IF(OR(LEN(I434)=7,LEFT(I434,3)="SH1",LEFT(I434,2)="Vp",LEFT(I434,2)="GP"),"PMD.com",IF(LEN(I434)=15,"QVC","need manual check"))))</f>
        <v>Retail Accounts</v>
      </c>
      <c r="C434">
        <f t="shared" si="19"/>
        <v>54020001</v>
      </c>
      <c r="D434">
        <f t="shared" si="20"/>
        <v>27</v>
      </c>
      <c r="E434" s="8" t="str">
        <f t="shared" ca="1" si="18"/>
        <v>shifted orders processed</v>
      </c>
      <c r="F434" t="s">
        <v>11203</v>
      </c>
      <c r="G434" t="s">
        <v>16</v>
      </c>
      <c r="H434" s="6">
        <v>44012.480636574073</v>
      </c>
      <c r="I434" s="6" t="s">
        <v>14106</v>
      </c>
      <c r="J434" t="s">
        <v>109</v>
      </c>
      <c r="K434">
        <v>17287050</v>
      </c>
      <c r="L434">
        <v>233009</v>
      </c>
      <c r="M434" t="s">
        <v>14107</v>
      </c>
      <c r="N434">
        <v>54020001</v>
      </c>
      <c r="O434" t="s">
        <v>484</v>
      </c>
      <c r="P434" t="s">
        <v>93</v>
      </c>
      <c r="Q434">
        <v>27</v>
      </c>
      <c r="R434" t="s">
        <v>14108</v>
      </c>
      <c r="S434" t="s">
        <v>18</v>
      </c>
      <c r="T434">
        <v>27</v>
      </c>
      <c r="U434" s="6">
        <v>44012.479861111111</v>
      </c>
    </row>
    <row r="435" spans="1:21" x14ac:dyDescent="0.3">
      <c r="A435" t="str">
        <f>VLOOKUP(B435,Table2[],3,FALSE)</f>
        <v>Retail</v>
      </c>
      <c r="B435" t="str">
        <f>IF(ISNUMBER(FIND("QVC",R435)),"QVC",IFERROR(VLOOKUP(LEFT(I435,2),Table1[#All],2,FALSE),IF(OR(LEN(I435)=7,LEFT(I435,3)="SH1",LEFT(I435,2)="Vp",LEFT(I435,2)="GP"),"PMD.com",IF(LEN(I435)=15,"QVC","need manual check"))))</f>
        <v>Retail Accounts</v>
      </c>
      <c r="C435">
        <f t="shared" si="19"/>
        <v>53970001</v>
      </c>
      <c r="D435">
        <f t="shared" si="20"/>
        <v>3</v>
      </c>
      <c r="E435" s="8" t="str">
        <f t="shared" ca="1" si="18"/>
        <v>shifted orders processed</v>
      </c>
      <c r="F435" t="s">
        <v>11203</v>
      </c>
      <c r="G435" t="s">
        <v>16</v>
      </c>
      <c r="H435" s="6">
        <v>44012.480636574073</v>
      </c>
      <c r="I435" s="6" t="s">
        <v>14106</v>
      </c>
      <c r="J435" t="s">
        <v>109</v>
      </c>
      <c r="K435">
        <v>17287050</v>
      </c>
      <c r="L435">
        <v>233009</v>
      </c>
      <c r="M435" t="s">
        <v>14107</v>
      </c>
      <c r="N435">
        <v>53970001</v>
      </c>
      <c r="O435" t="s">
        <v>577</v>
      </c>
      <c r="P435" t="s">
        <v>41</v>
      </c>
      <c r="Q435">
        <v>3</v>
      </c>
      <c r="R435" t="s">
        <v>14108</v>
      </c>
      <c r="S435" t="s">
        <v>18</v>
      </c>
      <c r="T435">
        <v>3</v>
      </c>
      <c r="U435" s="6">
        <v>44012.479861111111</v>
      </c>
    </row>
    <row r="436" spans="1:21" x14ac:dyDescent="0.3">
      <c r="A436" t="str">
        <f>VLOOKUP(B436,Table2[],3,FALSE)</f>
        <v>Retail</v>
      </c>
      <c r="B436" t="str">
        <f>IF(ISNUMBER(FIND("QVC",R436)),"QVC",IFERROR(VLOOKUP(LEFT(I436,2),Table1[#All],2,FALSE),IF(OR(LEN(I436)=7,LEFT(I436,3)="SH1",LEFT(I436,2)="Vp",LEFT(I436,2)="GP"),"PMD.com",IF(LEN(I436)=15,"QVC","need manual check"))))</f>
        <v>Retail Accounts</v>
      </c>
      <c r="C436">
        <f t="shared" si="19"/>
        <v>53990001</v>
      </c>
      <c r="D436">
        <f t="shared" si="20"/>
        <v>6</v>
      </c>
      <c r="E436" s="8" t="str">
        <f t="shared" ca="1" si="18"/>
        <v>shifted orders processed</v>
      </c>
      <c r="F436" t="s">
        <v>11203</v>
      </c>
      <c r="G436" t="s">
        <v>16</v>
      </c>
      <c r="H436" s="6">
        <v>44012.480636574073</v>
      </c>
      <c r="I436" s="6" t="s">
        <v>14106</v>
      </c>
      <c r="J436" t="s">
        <v>109</v>
      </c>
      <c r="K436">
        <v>17287050</v>
      </c>
      <c r="L436">
        <v>233009</v>
      </c>
      <c r="M436" t="s">
        <v>14107</v>
      </c>
      <c r="N436">
        <v>53990001</v>
      </c>
      <c r="O436" t="s">
        <v>1735</v>
      </c>
      <c r="P436" t="s">
        <v>111</v>
      </c>
      <c r="Q436">
        <v>6</v>
      </c>
      <c r="R436" t="s">
        <v>14108</v>
      </c>
      <c r="S436" t="s">
        <v>18</v>
      </c>
      <c r="T436">
        <v>6</v>
      </c>
      <c r="U436" s="6">
        <v>44012.479861111111</v>
      </c>
    </row>
    <row r="437" spans="1:21" x14ac:dyDescent="0.3">
      <c r="A437" t="str">
        <f>VLOOKUP(B437,Table2[],3,FALSE)</f>
        <v>Retail</v>
      </c>
      <c r="B437" t="str">
        <f>IF(ISNUMBER(FIND("QVC",R437)),"QVC",IFERROR(VLOOKUP(LEFT(I437,2),Table1[#All],2,FALSE),IF(OR(LEN(I437)=7,LEFT(I437,3)="SH1",LEFT(I437,2)="Vp",LEFT(I437,2)="GP"),"PMD.com",IF(LEN(I437)=15,"QVC","need manual check"))))</f>
        <v>Retail Accounts</v>
      </c>
      <c r="C437">
        <f t="shared" si="19"/>
        <v>52430001</v>
      </c>
      <c r="D437">
        <f t="shared" si="20"/>
        <v>6</v>
      </c>
      <c r="E437" s="8" t="str">
        <f t="shared" ca="1" si="18"/>
        <v>shifted orders processed</v>
      </c>
      <c r="F437" t="s">
        <v>11203</v>
      </c>
      <c r="G437" t="s">
        <v>16</v>
      </c>
      <c r="H437" s="6">
        <v>44012.480636574073</v>
      </c>
      <c r="I437" s="6" t="s">
        <v>14106</v>
      </c>
      <c r="J437" t="s">
        <v>109</v>
      </c>
      <c r="K437">
        <v>17287050</v>
      </c>
      <c r="L437">
        <v>233009</v>
      </c>
      <c r="M437" t="s">
        <v>14107</v>
      </c>
      <c r="N437">
        <v>52430001</v>
      </c>
      <c r="O437" t="s">
        <v>927</v>
      </c>
      <c r="P437" t="s">
        <v>75</v>
      </c>
      <c r="Q437">
        <v>6</v>
      </c>
      <c r="R437" t="s">
        <v>14108</v>
      </c>
      <c r="S437" t="s">
        <v>18</v>
      </c>
      <c r="T437">
        <v>6</v>
      </c>
      <c r="U437" s="6">
        <v>44012.479861111111</v>
      </c>
    </row>
    <row r="438" spans="1:21" x14ac:dyDescent="0.3">
      <c r="A438" t="str">
        <f>VLOOKUP(B438,Table2[],3,FALSE)</f>
        <v>Retail</v>
      </c>
      <c r="B438" t="str">
        <f>IF(ISNUMBER(FIND("QVC",R438)),"QVC",IFERROR(VLOOKUP(LEFT(I438,2),Table1[#All],2,FALSE),IF(OR(LEN(I438)=7,LEFT(I438,3)="SH1",LEFT(I438,2)="Vp",LEFT(I438,2)="GP"),"PMD.com",IF(LEN(I438)=15,"QVC","need manual check"))))</f>
        <v>Retail Accounts</v>
      </c>
      <c r="C438">
        <f t="shared" si="19"/>
        <v>55340001</v>
      </c>
      <c r="D438">
        <f t="shared" si="20"/>
        <v>3</v>
      </c>
      <c r="E438" s="8" t="str">
        <f t="shared" ca="1" si="18"/>
        <v>shifted orders processed</v>
      </c>
      <c r="F438" t="s">
        <v>11203</v>
      </c>
      <c r="G438" t="s">
        <v>16</v>
      </c>
      <c r="H438" s="6">
        <v>44012.48064814815</v>
      </c>
      <c r="I438" s="6" t="s">
        <v>14109</v>
      </c>
      <c r="J438" t="s">
        <v>109</v>
      </c>
      <c r="K438">
        <v>17287051</v>
      </c>
      <c r="L438">
        <v>233010</v>
      </c>
      <c r="M438" t="s">
        <v>14110</v>
      </c>
      <c r="N438">
        <v>55340001</v>
      </c>
      <c r="O438" t="s">
        <v>1955</v>
      </c>
      <c r="P438" t="s">
        <v>71</v>
      </c>
      <c r="Q438">
        <v>3</v>
      </c>
      <c r="R438" t="s">
        <v>14111</v>
      </c>
      <c r="S438" t="s">
        <v>18</v>
      </c>
      <c r="T438">
        <v>3</v>
      </c>
      <c r="U438" s="6">
        <v>44012.479861111111</v>
      </c>
    </row>
    <row r="439" spans="1:21" x14ac:dyDescent="0.3">
      <c r="A439" t="str">
        <f>VLOOKUP(B439,Table2[],3,FALSE)</f>
        <v>Retail</v>
      </c>
      <c r="B439" t="str">
        <f>IF(ISNUMBER(FIND("QVC",R439)),"QVC",IFERROR(VLOOKUP(LEFT(I439,2),Table1[#All],2,FALSE),IF(OR(LEN(I439)=7,LEFT(I439,3)="SH1",LEFT(I439,2)="Vp",LEFT(I439,2)="GP"),"PMD.com",IF(LEN(I439)=15,"QVC","need manual check"))))</f>
        <v>Retail Accounts</v>
      </c>
      <c r="C439">
        <f t="shared" si="19"/>
        <v>5342</v>
      </c>
      <c r="D439">
        <f t="shared" si="20"/>
        <v>1</v>
      </c>
      <c r="E439" s="8" t="str">
        <f t="shared" ca="1" si="18"/>
        <v>shifted orders processed</v>
      </c>
      <c r="F439" t="s">
        <v>11203</v>
      </c>
      <c r="G439" t="s">
        <v>16</v>
      </c>
      <c r="H439" s="6">
        <v>44012.48064814815</v>
      </c>
      <c r="I439" s="6" t="s">
        <v>14109</v>
      </c>
      <c r="J439" t="s">
        <v>109</v>
      </c>
      <c r="K439">
        <v>17287051</v>
      </c>
      <c r="L439">
        <v>233010</v>
      </c>
      <c r="M439" t="s">
        <v>14110</v>
      </c>
      <c r="N439">
        <v>5342</v>
      </c>
      <c r="O439" t="s">
        <v>1867</v>
      </c>
      <c r="P439" t="s">
        <v>149</v>
      </c>
      <c r="Q439">
        <v>1</v>
      </c>
      <c r="R439" t="s">
        <v>14111</v>
      </c>
      <c r="S439" t="s">
        <v>18</v>
      </c>
      <c r="T439">
        <v>1</v>
      </c>
      <c r="U439" s="6">
        <v>44012.479861111111</v>
      </c>
    </row>
    <row r="440" spans="1:21" x14ac:dyDescent="0.3">
      <c r="A440" t="str">
        <f>VLOOKUP(B440,Table2[],3,FALSE)</f>
        <v>Retail</v>
      </c>
      <c r="B440" t="str">
        <f>IF(ISNUMBER(FIND("QVC",R440)),"QVC",IFERROR(VLOOKUP(LEFT(I440,2),Table1[#All],2,FALSE),IF(OR(LEN(I440)=7,LEFT(I440,3)="SH1",LEFT(I440,2)="Vp",LEFT(I440,2)="GP"),"PMD.com",IF(LEN(I440)=15,"QVC","need manual check"))))</f>
        <v>Retail Accounts</v>
      </c>
      <c r="C440">
        <f t="shared" si="19"/>
        <v>5357</v>
      </c>
      <c r="D440">
        <f t="shared" si="20"/>
        <v>3</v>
      </c>
      <c r="E440" s="8" t="str">
        <f t="shared" ca="1" si="18"/>
        <v>shifted orders processed</v>
      </c>
      <c r="F440" t="s">
        <v>11203</v>
      </c>
      <c r="G440" t="s">
        <v>16</v>
      </c>
      <c r="H440" s="6">
        <v>44012.48064814815</v>
      </c>
      <c r="I440" s="6" t="s">
        <v>14112</v>
      </c>
      <c r="J440" t="s">
        <v>109</v>
      </c>
      <c r="K440">
        <v>17287052</v>
      </c>
      <c r="L440">
        <v>233011</v>
      </c>
      <c r="M440" t="s">
        <v>14113</v>
      </c>
      <c r="N440">
        <v>5357</v>
      </c>
      <c r="O440" t="s">
        <v>87</v>
      </c>
      <c r="P440" t="s">
        <v>88</v>
      </c>
      <c r="Q440">
        <v>3</v>
      </c>
      <c r="R440" t="s">
        <v>14114</v>
      </c>
      <c r="S440" t="s">
        <v>18</v>
      </c>
      <c r="T440">
        <v>3</v>
      </c>
      <c r="U440" s="6">
        <v>44012.479861111111</v>
      </c>
    </row>
    <row r="441" spans="1:21" x14ac:dyDescent="0.3">
      <c r="A441" t="str">
        <f>VLOOKUP(B441,Table2[],3,FALSE)</f>
        <v>Retail</v>
      </c>
      <c r="B441" t="str">
        <f>IF(ISNUMBER(FIND("QVC",R441)),"QVC",IFERROR(VLOOKUP(LEFT(I441,2),Table1[#All],2,FALSE),IF(OR(LEN(I441)=7,LEFT(I441,3)="SH1",LEFT(I441,2)="Vp",LEFT(I441,2)="GP"),"PMD.com",IF(LEN(I441)=15,"QVC","need manual check"))))</f>
        <v>Retail Accounts</v>
      </c>
      <c r="C441">
        <f t="shared" si="19"/>
        <v>51080001</v>
      </c>
      <c r="D441">
        <f t="shared" si="20"/>
        <v>3</v>
      </c>
      <c r="E441" s="8" t="str">
        <f t="shared" ca="1" si="18"/>
        <v>shifted orders processed</v>
      </c>
      <c r="F441" t="s">
        <v>11203</v>
      </c>
      <c r="G441" t="s">
        <v>16</v>
      </c>
      <c r="H441" s="6">
        <v>44012.48064814815</v>
      </c>
      <c r="I441" s="6" t="s">
        <v>14112</v>
      </c>
      <c r="J441" t="s">
        <v>109</v>
      </c>
      <c r="K441">
        <v>17287052</v>
      </c>
      <c r="L441">
        <v>233011</v>
      </c>
      <c r="M441" t="s">
        <v>14113</v>
      </c>
      <c r="N441">
        <v>51080001</v>
      </c>
      <c r="O441" t="s">
        <v>988</v>
      </c>
      <c r="P441" t="s">
        <v>57</v>
      </c>
      <c r="Q441">
        <v>3</v>
      </c>
      <c r="R441" t="s">
        <v>14114</v>
      </c>
      <c r="S441" t="s">
        <v>18</v>
      </c>
      <c r="T441">
        <v>3</v>
      </c>
      <c r="U441" s="6">
        <v>44012.479861111111</v>
      </c>
    </row>
    <row r="442" spans="1:21" x14ac:dyDescent="0.3">
      <c r="A442" t="str">
        <f>VLOOKUP(B442,Table2[],3,FALSE)</f>
        <v>Retail</v>
      </c>
      <c r="B442" t="str">
        <f>IF(ISNUMBER(FIND("QVC",R442)),"QVC",IFERROR(VLOOKUP(LEFT(I442,2),Table1[#All],2,FALSE),IF(OR(LEN(I442)=7,LEFT(I442,3)="SH1",LEFT(I442,2)="Vp",LEFT(I442,2)="GP"),"PMD.com",IF(LEN(I442)=15,"QVC","need manual check"))))</f>
        <v>Retail Accounts</v>
      </c>
      <c r="C442">
        <f t="shared" si="19"/>
        <v>7503</v>
      </c>
      <c r="D442">
        <f t="shared" si="20"/>
        <v>2</v>
      </c>
      <c r="E442" s="8" t="str">
        <f t="shared" ca="1" si="18"/>
        <v>shifted orders processed</v>
      </c>
      <c r="F442" t="s">
        <v>11203</v>
      </c>
      <c r="G442" t="s">
        <v>16</v>
      </c>
      <c r="H442" s="6">
        <v>44012.48064814815</v>
      </c>
      <c r="I442" s="6" t="s">
        <v>14115</v>
      </c>
      <c r="J442" t="s">
        <v>109</v>
      </c>
      <c r="K442">
        <v>17287053</v>
      </c>
      <c r="L442">
        <v>233012</v>
      </c>
      <c r="M442" t="s">
        <v>14116</v>
      </c>
      <c r="N442">
        <v>7503</v>
      </c>
      <c r="O442" t="s">
        <v>77</v>
      </c>
      <c r="P442" t="s">
        <v>78</v>
      </c>
      <c r="Q442">
        <v>2</v>
      </c>
      <c r="R442" t="s">
        <v>14117</v>
      </c>
      <c r="S442" t="s">
        <v>18</v>
      </c>
      <c r="T442">
        <v>2</v>
      </c>
      <c r="U442" s="6">
        <v>44012.479861111111</v>
      </c>
    </row>
    <row r="443" spans="1:21" x14ac:dyDescent="0.3">
      <c r="A443" t="str">
        <f>VLOOKUP(B443,Table2[],3,FALSE)</f>
        <v>Retail</v>
      </c>
      <c r="B443" t="str">
        <f>IF(ISNUMBER(FIND("QVC",R443)),"QVC",IFERROR(VLOOKUP(LEFT(I443,2),Table1[#All],2,FALSE),IF(OR(LEN(I443)=7,LEFT(I443,3)="SH1",LEFT(I443,2)="Vp",LEFT(I443,2)="GP"),"PMD.com",IF(LEN(I443)=15,"QVC","need manual check"))))</f>
        <v>Retail Accounts</v>
      </c>
      <c r="C443">
        <f t="shared" si="19"/>
        <v>5357</v>
      </c>
      <c r="D443">
        <f t="shared" si="20"/>
        <v>3</v>
      </c>
      <c r="E443" s="8" t="str">
        <f t="shared" ca="1" si="18"/>
        <v>shifted orders processed</v>
      </c>
      <c r="F443" t="s">
        <v>11203</v>
      </c>
      <c r="G443" t="s">
        <v>16</v>
      </c>
      <c r="H443" s="6">
        <v>44012.48064814815</v>
      </c>
      <c r="I443" s="6" t="s">
        <v>14115</v>
      </c>
      <c r="J443" t="s">
        <v>109</v>
      </c>
      <c r="K443">
        <v>17287053</v>
      </c>
      <c r="L443">
        <v>233012</v>
      </c>
      <c r="M443" t="s">
        <v>14116</v>
      </c>
      <c r="N443">
        <v>5357</v>
      </c>
      <c r="O443" t="s">
        <v>87</v>
      </c>
      <c r="P443" t="s">
        <v>88</v>
      </c>
      <c r="Q443">
        <v>3</v>
      </c>
      <c r="R443" t="s">
        <v>14117</v>
      </c>
      <c r="S443" t="s">
        <v>18</v>
      </c>
      <c r="T443">
        <v>3</v>
      </c>
      <c r="U443" s="6">
        <v>44012.479861111111</v>
      </c>
    </row>
    <row r="444" spans="1:21" x14ac:dyDescent="0.3">
      <c r="A444" t="str">
        <f>VLOOKUP(B444,Table2[],3,FALSE)</f>
        <v>Retail</v>
      </c>
      <c r="B444" t="str">
        <f>IF(ISNUMBER(FIND("QVC",R444)),"QVC",IFERROR(VLOOKUP(LEFT(I444,2),Table1[#All],2,FALSE),IF(OR(LEN(I444)=7,LEFT(I444,3)="SH1",LEFT(I444,2)="Vp",LEFT(I444,2)="GP"),"PMD.com",IF(LEN(I444)=15,"QVC","need manual check"))))</f>
        <v>Retail Accounts</v>
      </c>
      <c r="C444">
        <f t="shared" si="19"/>
        <v>5354</v>
      </c>
      <c r="D444">
        <f t="shared" si="20"/>
        <v>3</v>
      </c>
      <c r="E444" s="8" t="str">
        <f t="shared" ca="1" si="18"/>
        <v>shifted orders processed</v>
      </c>
      <c r="F444" t="s">
        <v>11203</v>
      </c>
      <c r="G444" t="s">
        <v>16</v>
      </c>
      <c r="H444" s="6">
        <v>44012.48064814815</v>
      </c>
      <c r="I444" s="6" t="s">
        <v>14115</v>
      </c>
      <c r="J444" t="s">
        <v>109</v>
      </c>
      <c r="K444">
        <v>17287053</v>
      </c>
      <c r="L444">
        <v>233012</v>
      </c>
      <c r="M444" t="s">
        <v>14116</v>
      </c>
      <c r="N444">
        <v>5354</v>
      </c>
      <c r="O444" t="s">
        <v>1753</v>
      </c>
      <c r="P444" t="s">
        <v>103</v>
      </c>
      <c r="Q444">
        <v>3</v>
      </c>
      <c r="R444" t="s">
        <v>14117</v>
      </c>
      <c r="S444" t="s">
        <v>18</v>
      </c>
      <c r="T444">
        <v>3</v>
      </c>
      <c r="U444" s="6">
        <v>44012.479861111111</v>
      </c>
    </row>
    <row r="445" spans="1:21" x14ac:dyDescent="0.3">
      <c r="A445" t="str">
        <f>VLOOKUP(B445,Table2[],3,FALSE)</f>
        <v>Retail</v>
      </c>
      <c r="B445" t="str">
        <f>IF(ISNUMBER(FIND("QVC",R445)),"QVC",IFERROR(VLOOKUP(LEFT(I445,2),Table1[#All],2,FALSE),IF(OR(LEN(I445)=7,LEFT(I445,3)="SH1",LEFT(I445,2)="Vp",LEFT(I445,2)="GP"),"PMD.com",IF(LEN(I445)=15,"QVC","need manual check"))))</f>
        <v>Retail Accounts</v>
      </c>
      <c r="C445">
        <f t="shared" si="19"/>
        <v>53990001</v>
      </c>
      <c r="D445">
        <f t="shared" si="20"/>
        <v>6</v>
      </c>
      <c r="E445" s="8" t="str">
        <f t="shared" ca="1" si="18"/>
        <v>shifted orders processed</v>
      </c>
      <c r="F445" t="s">
        <v>11203</v>
      </c>
      <c r="G445" t="s">
        <v>16</v>
      </c>
      <c r="H445" s="6">
        <v>44012.48064814815</v>
      </c>
      <c r="I445" s="6" t="s">
        <v>14115</v>
      </c>
      <c r="J445" t="s">
        <v>109</v>
      </c>
      <c r="K445">
        <v>17287053</v>
      </c>
      <c r="L445">
        <v>233012</v>
      </c>
      <c r="M445" t="s">
        <v>14116</v>
      </c>
      <c r="N445">
        <v>53990001</v>
      </c>
      <c r="O445" t="s">
        <v>1735</v>
      </c>
      <c r="P445" t="s">
        <v>111</v>
      </c>
      <c r="Q445">
        <v>6</v>
      </c>
      <c r="R445" t="s">
        <v>14117</v>
      </c>
      <c r="S445" t="s">
        <v>18</v>
      </c>
      <c r="T445">
        <v>6</v>
      </c>
      <c r="U445" s="6">
        <v>44012.479861111111</v>
      </c>
    </row>
    <row r="446" spans="1:21" x14ac:dyDescent="0.3">
      <c r="A446" t="str">
        <f>VLOOKUP(B446,Table2[],3,FALSE)</f>
        <v>Retail</v>
      </c>
      <c r="B446" t="str">
        <f>IF(ISNUMBER(FIND("QVC",R446)),"QVC",IFERROR(VLOOKUP(LEFT(I446,2),Table1[#All],2,FALSE),IF(OR(LEN(I446)=7,LEFT(I446,3)="SH1",LEFT(I446,2)="Vp",LEFT(I446,2)="GP"),"PMD.com",IF(LEN(I446)=15,"QVC","need manual check"))))</f>
        <v>Retail Accounts</v>
      </c>
      <c r="C446">
        <f t="shared" si="19"/>
        <v>53970001</v>
      </c>
      <c r="D446">
        <f t="shared" si="20"/>
        <v>3</v>
      </c>
      <c r="E446" s="8" t="str">
        <f t="shared" ca="1" si="18"/>
        <v>shifted orders processed</v>
      </c>
      <c r="F446" t="s">
        <v>11203</v>
      </c>
      <c r="G446" t="s">
        <v>16</v>
      </c>
      <c r="H446" s="6">
        <v>44012.48064814815</v>
      </c>
      <c r="I446" s="6" t="s">
        <v>14115</v>
      </c>
      <c r="J446" t="s">
        <v>109</v>
      </c>
      <c r="K446">
        <v>17287053</v>
      </c>
      <c r="L446">
        <v>233012</v>
      </c>
      <c r="M446" t="s">
        <v>14116</v>
      </c>
      <c r="N446">
        <v>53970001</v>
      </c>
      <c r="O446" t="s">
        <v>577</v>
      </c>
      <c r="P446" t="s">
        <v>41</v>
      </c>
      <c r="Q446">
        <v>3</v>
      </c>
      <c r="R446" t="s">
        <v>14117</v>
      </c>
      <c r="S446" t="s">
        <v>18</v>
      </c>
      <c r="T446">
        <v>3</v>
      </c>
      <c r="U446" s="6">
        <v>44012.479861111111</v>
      </c>
    </row>
    <row r="447" spans="1:21" x14ac:dyDescent="0.3">
      <c r="A447" t="str">
        <f>VLOOKUP(B447,Table2[],3,FALSE)</f>
        <v>Retail</v>
      </c>
      <c r="B447" t="str">
        <f>IF(ISNUMBER(FIND("QVC",R447)),"QVC",IFERROR(VLOOKUP(LEFT(I447,2),Table1[#All],2,FALSE),IF(OR(LEN(I447)=7,LEFT(I447,3)="SH1",LEFT(I447,2)="Vp",LEFT(I447,2)="GP"),"PMD.com",IF(LEN(I447)=15,"QVC","need manual check"))))</f>
        <v>Retail Accounts</v>
      </c>
      <c r="C447">
        <f t="shared" si="19"/>
        <v>54020001</v>
      </c>
      <c r="D447">
        <f t="shared" si="20"/>
        <v>24</v>
      </c>
      <c r="E447" s="8" t="str">
        <f t="shared" ca="1" si="18"/>
        <v>shifted orders processed</v>
      </c>
      <c r="F447" t="s">
        <v>11203</v>
      </c>
      <c r="G447" t="s">
        <v>16</v>
      </c>
      <c r="H447" s="6">
        <v>44012.48064814815</v>
      </c>
      <c r="I447" s="6" t="s">
        <v>14115</v>
      </c>
      <c r="J447" t="s">
        <v>109</v>
      </c>
      <c r="K447">
        <v>17287053</v>
      </c>
      <c r="L447">
        <v>233012</v>
      </c>
      <c r="M447" t="s">
        <v>14116</v>
      </c>
      <c r="N447">
        <v>54020001</v>
      </c>
      <c r="O447" t="s">
        <v>484</v>
      </c>
      <c r="P447" t="s">
        <v>93</v>
      </c>
      <c r="Q447">
        <v>24</v>
      </c>
      <c r="R447" t="s">
        <v>14117</v>
      </c>
      <c r="S447" t="s">
        <v>18</v>
      </c>
      <c r="T447">
        <v>24</v>
      </c>
      <c r="U447" s="6">
        <v>44012.479861111111</v>
      </c>
    </row>
    <row r="448" spans="1:21" x14ac:dyDescent="0.3">
      <c r="A448" t="str">
        <f>VLOOKUP(B448,Table2[],3,FALSE)</f>
        <v>Retail</v>
      </c>
      <c r="B448" t="str">
        <f>IF(ISNUMBER(FIND("QVC",R448)),"QVC",IFERROR(VLOOKUP(LEFT(I448,2),Table1[#All],2,FALSE),IF(OR(LEN(I448)=7,LEFT(I448,3)="SH1",LEFT(I448,2)="Vp",LEFT(I448,2)="GP"),"PMD.com",IF(LEN(I448)=15,"QVC","need manual check"))))</f>
        <v>Retail Accounts</v>
      </c>
      <c r="C448">
        <f t="shared" si="19"/>
        <v>54010001</v>
      </c>
      <c r="D448">
        <f t="shared" si="20"/>
        <v>6</v>
      </c>
      <c r="E448" s="8" t="str">
        <f t="shared" ca="1" si="18"/>
        <v>shifted orders processed</v>
      </c>
      <c r="F448" t="s">
        <v>11203</v>
      </c>
      <c r="G448" t="s">
        <v>16</v>
      </c>
      <c r="H448" s="6">
        <v>44012.48064814815</v>
      </c>
      <c r="I448" s="6" t="s">
        <v>14115</v>
      </c>
      <c r="J448" t="s">
        <v>109</v>
      </c>
      <c r="K448">
        <v>17287053</v>
      </c>
      <c r="L448">
        <v>233012</v>
      </c>
      <c r="M448" t="s">
        <v>14116</v>
      </c>
      <c r="N448">
        <v>54010001</v>
      </c>
      <c r="O448" t="s">
        <v>577</v>
      </c>
      <c r="P448" t="s">
        <v>35</v>
      </c>
      <c r="Q448">
        <v>6</v>
      </c>
      <c r="R448" t="s">
        <v>14117</v>
      </c>
      <c r="S448" t="s">
        <v>18</v>
      </c>
      <c r="T448">
        <v>6</v>
      </c>
      <c r="U448" s="6">
        <v>44012.479861111111</v>
      </c>
    </row>
    <row r="449" spans="1:21" x14ac:dyDescent="0.3">
      <c r="A449" t="str">
        <f>VLOOKUP(B449,Table2[],3,FALSE)</f>
        <v>Retail</v>
      </c>
      <c r="B449" t="str">
        <f>IF(ISNUMBER(FIND("QVC",R449)),"QVC",IFERROR(VLOOKUP(LEFT(I449,2),Table1[#All],2,FALSE),IF(OR(LEN(I449)=7,LEFT(I449,3)="SH1",LEFT(I449,2)="Vp",LEFT(I449,2)="GP"),"PMD.com",IF(LEN(I449)=15,"QVC","need manual check"))))</f>
        <v>Retail Accounts</v>
      </c>
      <c r="C449">
        <f t="shared" si="19"/>
        <v>52230001</v>
      </c>
      <c r="D449">
        <f t="shared" si="20"/>
        <v>6</v>
      </c>
      <c r="E449" s="8" t="str">
        <f t="shared" ca="1" si="18"/>
        <v>shifted orders processed</v>
      </c>
      <c r="F449" t="s">
        <v>11203</v>
      </c>
      <c r="G449" t="s">
        <v>16</v>
      </c>
      <c r="H449" s="6">
        <v>44012.48064814815</v>
      </c>
      <c r="I449" s="6" t="s">
        <v>14115</v>
      </c>
      <c r="J449" t="s">
        <v>109</v>
      </c>
      <c r="K449">
        <v>17287053</v>
      </c>
      <c r="L449">
        <v>233012</v>
      </c>
      <c r="M449" t="s">
        <v>14116</v>
      </c>
      <c r="N449">
        <v>52230001</v>
      </c>
      <c r="O449" t="s">
        <v>105</v>
      </c>
      <c r="P449" t="s">
        <v>106</v>
      </c>
      <c r="Q449">
        <v>6</v>
      </c>
      <c r="R449" t="s">
        <v>14117</v>
      </c>
      <c r="S449" t="s">
        <v>18</v>
      </c>
      <c r="T449">
        <v>6</v>
      </c>
      <c r="U449" s="6">
        <v>44012.479861111111</v>
      </c>
    </row>
    <row r="450" spans="1:21" x14ac:dyDescent="0.3">
      <c r="A450" t="str">
        <f>VLOOKUP(B450,Table2[],3,FALSE)</f>
        <v>Retail</v>
      </c>
      <c r="B450" t="str">
        <f>IF(ISNUMBER(FIND("QVC",R450)),"QVC",IFERROR(VLOOKUP(LEFT(I450,2),Table1[#All],2,FALSE),IF(OR(LEN(I450)=7,LEFT(I450,3)="SH1",LEFT(I450,2)="Vp",LEFT(I450,2)="GP"),"PMD.com",IF(LEN(I450)=15,"QVC","need manual check"))))</f>
        <v>Retail Accounts</v>
      </c>
      <c r="C450">
        <f t="shared" si="19"/>
        <v>5342</v>
      </c>
      <c r="D450">
        <f t="shared" si="20"/>
        <v>1</v>
      </c>
      <c r="E450" s="8" t="str">
        <f t="shared" ca="1" si="18"/>
        <v>shifted orders processed</v>
      </c>
      <c r="F450" t="s">
        <v>11203</v>
      </c>
      <c r="G450" t="s">
        <v>16</v>
      </c>
      <c r="H450" s="6">
        <v>44012.48064814815</v>
      </c>
      <c r="I450" s="6" t="s">
        <v>14115</v>
      </c>
      <c r="J450" t="s">
        <v>109</v>
      </c>
      <c r="K450">
        <v>17287053</v>
      </c>
      <c r="L450">
        <v>233012</v>
      </c>
      <c r="M450" t="s">
        <v>14116</v>
      </c>
      <c r="N450">
        <v>5342</v>
      </c>
      <c r="O450" t="s">
        <v>1867</v>
      </c>
      <c r="P450" t="s">
        <v>149</v>
      </c>
      <c r="Q450">
        <v>1</v>
      </c>
      <c r="R450" t="s">
        <v>14117</v>
      </c>
      <c r="S450" t="s">
        <v>18</v>
      </c>
      <c r="T450">
        <v>1</v>
      </c>
      <c r="U450" s="6">
        <v>44012.479861111111</v>
      </c>
    </row>
    <row r="451" spans="1:21" x14ac:dyDescent="0.3">
      <c r="A451" t="str">
        <f>VLOOKUP(B451,Table2[],3,FALSE)</f>
        <v>Retail</v>
      </c>
      <c r="B451" t="str">
        <f>IF(ISNUMBER(FIND("QVC",R451)),"QVC",IFERROR(VLOOKUP(LEFT(I451,2),Table1[#All],2,FALSE),IF(OR(LEN(I451)=7,LEFT(I451,3)="SH1",LEFT(I451,2)="Vp",LEFT(I451,2)="GP"),"PMD.com",IF(LEN(I451)=15,"QVC","need manual check"))))</f>
        <v>Retail Accounts</v>
      </c>
      <c r="C451">
        <f t="shared" si="19"/>
        <v>5341</v>
      </c>
      <c r="D451">
        <f t="shared" si="20"/>
        <v>2</v>
      </c>
      <c r="E451" s="8" t="str">
        <f t="shared" ref="E451:E514" ca="1" si="21">IF(MONTH(TODAY())-MONTH(U451)&gt;0,"shifted orders processed", "MTD orders processed")</f>
        <v>shifted orders processed</v>
      </c>
      <c r="F451" t="s">
        <v>11203</v>
      </c>
      <c r="G451" t="s">
        <v>16</v>
      </c>
      <c r="H451" s="6">
        <v>44012.48064814815</v>
      </c>
      <c r="I451" s="6" t="s">
        <v>14115</v>
      </c>
      <c r="J451" t="s">
        <v>109</v>
      </c>
      <c r="K451">
        <v>17287053</v>
      </c>
      <c r="L451">
        <v>233012</v>
      </c>
      <c r="M451" t="s">
        <v>14116</v>
      </c>
      <c r="N451">
        <v>5341</v>
      </c>
      <c r="O451" t="s">
        <v>1851</v>
      </c>
      <c r="P451" t="s">
        <v>82</v>
      </c>
      <c r="Q451">
        <v>2</v>
      </c>
      <c r="R451" t="s">
        <v>14117</v>
      </c>
      <c r="S451" t="s">
        <v>18</v>
      </c>
      <c r="T451">
        <v>2</v>
      </c>
      <c r="U451" s="6">
        <v>44012.479861111111</v>
      </c>
    </row>
    <row r="452" spans="1:21" x14ac:dyDescent="0.3">
      <c r="A452" t="str">
        <f>VLOOKUP(B452,Table2[],3,FALSE)</f>
        <v>Retail</v>
      </c>
      <c r="B452" t="str">
        <f>IF(ISNUMBER(FIND("QVC",R452)),"QVC",IFERROR(VLOOKUP(LEFT(I452,2),Table1[#All],2,FALSE),IF(OR(LEN(I452)=7,LEFT(I452,3)="SH1",LEFT(I452,2)="Vp",LEFT(I452,2)="GP"),"PMD.com",IF(LEN(I452)=15,"QVC","need manual check"))))</f>
        <v>Retail Accounts</v>
      </c>
      <c r="C452">
        <f t="shared" ref="C452:C515" si="22">N452</f>
        <v>51070001</v>
      </c>
      <c r="D452">
        <f t="shared" ref="D452:D515" si="23">T452</f>
        <v>3</v>
      </c>
      <c r="E452" s="8" t="str">
        <f t="shared" ca="1" si="21"/>
        <v>shifted orders processed</v>
      </c>
      <c r="F452" t="s">
        <v>11203</v>
      </c>
      <c r="G452" t="s">
        <v>16</v>
      </c>
      <c r="H452" s="6">
        <v>44012.48064814815</v>
      </c>
      <c r="I452" s="6" t="s">
        <v>14115</v>
      </c>
      <c r="J452" t="s">
        <v>109</v>
      </c>
      <c r="K452">
        <v>17287053</v>
      </c>
      <c r="L452">
        <v>233012</v>
      </c>
      <c r="M452" t="s">
        <v>14116</v>
      </c>
      <c r="N452">
        <v>51070001</v>
      </c>
      <c r="O452" t="s">
        <v>1886</v>
      </c>
      <c r="P452" t="s">
        <v>45</v>
      </c>
      <c r="Q452">
        <v>3</v>
      </c>
      <c r="R452" t="s">
        <v>14117</v>
      </c>
      <c r="S452" t="s">
        <v>18</v>
      </c>
      <c r="T452">
        <v>3</v>
      </c>
      <c r="U452" s="6">
        <v>44012.479861111111</v>
      </c>
    </row>
    <row r="453" spans="1:21" x14ac:dyDescent="0.3">
      <c r="A453" t="str">
        <f>VLOOKUP(B453,Table2[],3,FALSE)</f>
        <v>Retail</v>
      </c>
      <c r="B453" t="str">
        <f>IF(ISNUMBER(FIND("QVC",R453)),"QVC",IFERROR(VLOOKUP(LEFT(I453,2),Table1[#All],2,FALSE),IF(OR(LEN(I453)=7,LEFT(I453,3)="SH1",LEFT(I453,2)="Vp",LEFT(I453,2)="GP"),"PMD.com",IF(LEN(I453)=15,"QVC","need manual check"))))</f>
        <v>Retail Accounts</v>
      </c>
      <c r="C453">
        <f t="shared" si="22"/>
        <v>52430001</v>
      </c>
      <c r="D453">
        <f t="shared" si="23"/>
        <v>3</v>
      </c>
      <c r="E453" s="8" t="str">
        <f t="shared" ca="1" si="21"/>
        <v>shifted orders processed</v>
      </c>
      <c r="F453" t="s">
        <v>11203</v>
      </c>
      <c r="G453" t="s">
        <v>16</v>
      </c>
      <c r="H453" s="6">
        <v>44012.48064814815</v>
      </c>
      <c r="I453" s="6" t="s">
        <v>14115</v>
      </c>
      <c r="J453" t="s">
        <v>109</v>
      </c>
      <c r="K453">
        <v>17287053</v>
      </c>
      <c r="L453">
        <v>233012</v>
      </c>
      <c r="M453" t="s">
        <v>14116</v>
      </c>
      <c r="N453">
        <v>52430001</v>
      </c>
      <c r="O453" t="s">
        <v>927</v>
      </c>
      <c r="P453" t="s">
        <v>75</v>
      </c>
      <c r="Q453">
        <v>3</v>
      </c>
      <c r="R453" t="s">
        <v>14117</v>
      </c>
      <c r="S453" t="s">
        <v>18</v>
      </c>
      <c r="T453">
        <v>3</v>
      </c>
      <c r="U453" s="6">
        <v>44012.479861111111</v>
      </c>
    </row>
    <row r="454" spans="1:21" x14ac:dyDescent="0.3">
      <c r="A454" t="str">
        <f>VLOOKUP(B454,Table2[],3,FALSE)</f>
        <v>Retail</v>
      </c>
      <c r="B454" t="str">
        <f>IF(ISNUMBER(FIND("QVC",R454)),"QVC",IFERROR(VLOOKUP(LEFT(I454,2),Table1[#All],2,FALSE),IF(OR(LEN(I454)=7,LEFT(I454,3)="SH1",LEFT(I454,2)="Vp",LEFT(I454,2)="GP"),"PMD.com",IF(LEN(I454)=15,"QVC","need manual check"))))</f>
        <v>Retail Accounts</v>
      </c>
      <c r="C454">
        <f t="shared" si="22"/>
        <v>5341</v>
      </c>
      <c r="D454">
        <f t="shared" si="23"/>
        <v>2</v>
      </c>
      <c r="E454" s="8" t="str">
        <f t="shared" ca="1" si="21"/>
        <v>shifted orders processed</v>
      </c>
      <c r="F454" t="s">
        <v>11203</v>
      </c>
      <c r="G454" t="s">
        <v>16</v>
      </c>
      <c r="H454" s="6">
        <v>44012.48065972222</v>
      </c>
      <c r="I454" s="6" t="s">
        <v>14118</v>
      </c>
      <c r="J454" t="s">
        <v>109</v>
      </c>
      <c r="K454">
        <v>17287054</v>
      </c>
      <c r="L454">
        <v>233013</v>
      </c>
      <c r="M454" t="s">
        <v>14119</v>
      </c>
      <c r="N454">
        <v>5341</v>
      </c>
      <c r="O454" t="s">
        <v>1851</v>
      </c>
      <c r="P454" t="s">
        <v>82</v>
      </c>
      <c r="Q454">
        <v>2</v>
      </c>
      <c r="R454" t="s">
        <v>14120</v>
      </c>
      <c r="S454" t="s">
        <v>18</v>
      </c>
      <c r="T454">
        <v>2</v>
      </c>
      <c r="U454" s="6">
        <v>44012.479861111111</v>
      </c>
    </row>
    <row r="455" spans="1:21" x14ac:dyDescent="0.3">
      <c r="A455" t="str">
        <f>VLOOKUP(B455,Table2[],3,FALSE)</f>
        <v>Retail</v>
      </c>
      <c r="B455" t="str">
        <f>IF(ISNUMBER(FIND("QVC",R455)),"QVC",IFERROR(VLOOKUP(LEFT(I455,2),Table1[#All],2,FALSE),IF(OR(LEN(I455)=7,LEFT(I455,3)="SH1",LEFT(I455,2)="Vp",LEFT(I455,2)="GP"),"PMD.com",IF(LEN(I455)=15,"QVC","need manual check"))))</f>
        <v>Retail Accounts</v>
      </c>
      <c r="C455">
        <f t="shared" si="22"/>
        <v>51090001</v>
      </c>
      <c r="D455">
        <f t="shared" si="23"/>
        <v>3</v>
      </c>
      <c r="E455" s="8" t="str">
        <f t="shared" ca="1" si="21"/>
        <v>shifted orders processed</v>
      </c>
      <c r="F455" t="s">
        <v>11203</v>
      </c>
      <c r="G455" t="s">
        <v>16</v>
      </c>
      <c r="H455" s="6">
        <v>44012.48065972222</v>
      </c>
      <c r="I455" s="6" t="s">
        <v>14118</v>
      </c>
      <c r="J455" t="s">
        <v>109</v>
      </c>
      <c r="K455">
        <v>17287054</v>
      </c>
      <c r="L455">
        <v>233013</v>
      </c>
      <c r="M455" t="s">
        <v>14119</v>
      </c>
      <c r="N455">
        <v>51090001</v>
      </c>
      <c r="O455" t="s">
        <v>1986</v>
      </c>
      <c r="P455" t="s">
        <v>60</v>
      </c>
      <c r="Q455">
        <v>3</v>
      </c>
      <c r="R455" t="s">
        <v>14120</v>
      </c>
      <c r="S455" t="s">
        <v>18</v>
      </c>
      <c r="T455">
        <v>3</v>
      </c>
      <c r="U455" s="6">
        <v>44012.479861111111</v>
      </c>
    </row>
    <row r="456" spans="1:21" x14ac:dyDescent="0.3">
      <c r="A456" t="str">
        <f>VLOOKUP(B456,Table2[],3,FALSE)</f>
        <v>Retail</v>
      </c>
      <c r="B456" t="str">
        <f>IF(ISNUMBER(FIND("QVC",R456)),"QVC",IFERROR(VLOOKUP(LEFT(I456,2),Table1[#All],2,FALSE),IF(OR(LEN(I456)=7,LEFT(I456,3)="SH1",LEFT(I456,2)="Vp",LEFT(I456,2)="GP"),"PMD.com",IF(LEN(I456)=15,"QVC","need manual check"))))</f>
        <v>Retail Accounts</v>
      </c>
      <c r="C456">
        <f t="shared" si="22"/>
        <v>5342</v>
      </c>
      <c r="D456">
        <f t="shared" si="23"/>
        <v>1</v>
      </c>
      <c r="E456" s="8" t="str">
        <f t="shared" ca="1" si="21"/>
        <v>shifted orders processed</v>
      </c>
      <c r="F456" t="s">
        <v>11203</v>
      </c>
      <c r="G456" t="s">
        <v>16</v>
      </c>
      <c r="H456" s="6">
        <v>44012.48065972222</v>
      </c>
      <c r="I456" s="6" t="s">
        <v>14118</v>
      </c>
      <c r="J456" t="s">
        <v>109</v>
      </c>
      <c r="K456">
        <v>17287054</v>
      </c>
      <c r="L456">
        <v>233013</v>
      </c>
      <c r="M456" t="s">
        <v>14119</v>
      </c>
      <c r="N456">
        <v>5342</v>
      </c>
      <c r="O456" t="s">
        <v>1867</v>
      </c>
      <c r="P456" t="s">
        <v>149</v>
      </c>
      <c r="Q456">
        <v>1</v>
      </c>
      <c r="R456" t="s">
        <v>14120</v>
      </c>
      <c r="S456" t="s">
        <v>18</v>
      </c>
      <c r="T456">
        <v>1</v>
      </c>
      <c r="U456" s="6">
        <v>44012.479861111111</v>
      </c>
    </row>
    <row r="457" spans="1:21" x14ac:dyDescent="0.3">
      <c r="A457" t="str">
        <f>VLOOKUP(B457,Table2[],3,FALSE)</f>
        <v>Retail</v>
      </c>
      <c r="B457" t="str">
        <f>IF(ISNUMBER(FIND("QVC",R457)),"QVC",IFERROR(VLOOKUP(LEFT(I457,2),Table1[#All],2,FALSE),IF(OR(LEN(I457)=7,LEFT(I457,3)="SH1",LEFT(I457,2)="Vp",LEFT(I457,2)="GP"),"PMD.com",IF(LEN(I457)=15,"QVC","need manual check"))))</f>
        <v>Retail Accounts</v>
      </c>
      <c r="C457">
        <f t="shared" si="22"/>
        <v>53160001</v>
      </c>
      <c r="D457">
        <f t="shared" si="23"/>
        <v>3</v>
      </c>
      <c r="E457" s="8" t="str">
        <f t="shared" ca="1" si="21"/>
        <v>shifted orders processed</v>
      </c>
      <c r="F457" t="s">
        <v>11203</v>
      </c>
      <c r="G457" t="s">
        <v>16</v>
      </c>
      <c r="H457" s="6">
        <v>44012.48065972222</v>
      </c>
      <c r="I457" s="6" t="s">
        <v>14118</v>
      </c>
      <c r="J457" t="s">
        <v>109</v>
      </c>
      <c r="K457">
        <v>17287054</v>
      </c>
      <c r="L457">
        <v>233013</v>
      </c>
      <c r="M457" t="s">
        <v>14119</v>
      </c>
      <c r="N457">
        <v>53160001</v>
      </c>
      <c r="O457" t="s">
        <v>1895</v>
      </c>
      <c r="P457" t="s">
        <v>119</v>
      </c>
      <c r="Q457">
        <v>3</v>
      </c>
      <c r="R457" t="s">
        <v>14120</v>
      </c>
      <c r="S457" t="s">
        <v>18</v>
      </c>
      <c r="T457">
        <v>3</v>
      </c>
      <c r="U457" s="6">
        <v>44012.479861111111</v>
      </c>
    </row>
    <row r="458" spans="1:21" x14ac:dyDescent="0.3">
      <c r="A458" t="str">
        <f>VLOOKUP(B458,Table2[],3,FALSE)</f>
        <v>Retail</v>
      </c>
      <c r="B458" t="str">
        <f>IF(ISNUMBER(FIND("QVC",R458)),"QVC",IFERROR(VLOOKUP(LEFT(I458,2),Table1[#All],2,FALSE),IF(OR(LEN(I458)=7,LEFT(I458,3)="SH1",LEFT(I458,2)="Vp",LEFT(I458,2)="GP"),"PMD.com",IF(LEN(I458)=15,"QVC","need manual check"))))</f>
        <v>Retail Accounts</v>
      </c>
      <c r="C458">
        <f t="shared" si="22"/>
        <v>55340001</v>
      </c>
      <c r="D458">
        <f t="shared" si="23"/>
        <v>3</v>
      </c>
      <c r="E458" s="8" t="str">
        <f t="shared" ca="1" si="21"/>
        <v>shifted orders processed</v>
      </c>
      <c r="F458" t="s">
        <v>11203</v>
      </c>
      <c r="G458" t="s">
        <v>16</v>
      </c>
      <c r="H458" s="6">
        <v>44012.48065972222</v>
      </c>
      <c r="I458" s="6" t="s">
        <v>14118</v>
      </c>
      <c r="J458" t="s">
        <v>109</v>
      </c>
      <c r="K458">
        <v>17287054</v>
      </c>
      <c r="L458">
        <v>233013</v>
      </c>
      <c r="M458" t="s">
        <v>14119</v>
      </c>
      <c r="N458">
        <v>55340001</v>
      </c>
      <c r="O458" t="s">
        <v>1955</v>
      </c>
      <c r="P458" t="s">
        <v>71</v>
      </c>
      <c r="Q458">
        <v>3</v>
      </c>
      <c r="R458" t="s">
        <v>14120</v>
      </c>
      <c r="S458" t="s">
        <v>18</v>
      </c>
      <c r="T458">
        <v>3</v>
      </c>
      <c r="U458" s="6">
        <v>44012.479861111111</v>
      </c>
    </row>
    <row r="459" spans="1:21" x14ac:dyDescent="0.3">
      <c r="A459" t="str">
        <f>VLOOKUP(B459,Table2[],3,FALSE)</f>
        <v>Retail</v>
      </c>
      <c r="B459" t="str">
        <f>IF(ISNUMBER(FIND("QVC",R459)),"QVC",IFERROR(VLOOKUP(LEFT(I459,2),Table1[#All],2,FALSE),IF(OR(LEN(I459)=7,LEFT(I459,3)="SH1",LEFT(I459,2)="Vp",LEFT(I459,2)="GP"),"PMD.com",IF(LEN(I459)=15,"QVC","need manual check"))))</f>
        <v>Retail Accounts</v>
      </c>
      <c r="C459">
        <f t="shared" si="22"/>
        <v>53160001</v>
      </c>
      <c r="D459">
        <f t="shared" si="23"/>
        <v>3</v>
      </c>
      <c r="E459" s="8" t="str">
        <f t="shared" ca="1" si="21"/>
        <v>shifted orders processed</v>
      </c>
      <c r="F459" t="s">
        <v>11203</v>
      </c>
      <c r="G459" t="s">
        <v>16</v>
      </c>
      <c r="H459" s="6">
        <v>44012.48065972222</v>
      </c>
      <c r="I459" s="6" t="s">
        <v>14121</v>
      </c>
      <c r="J459" t="s">
        <v>109</v>
      </c>
      <c r="K459">
        <v>17287055</v>
      </c>
      <c r="L459">
        <v>233014</v>
      </c>
      <c r="M459" t="s">
        <v>14122</v>
      </c>
      <c r="N459">
        <v>53160001</v>
      </c>
      <c r="O459" t="s">
        <v>1895</v>
      </c>
      <c r="P459" t="s">
        <v>119</v>
      </c>
      <c r="Q459">
        <v>3</v>
      </c>
      <c r="R459" t="s">
        <v>14123</v>
      </c>
      <c r="S459" t="s">
        <v>18</v>
      </c>
      <c r="T459">
        <v>3</v>
      </c>
      <c r="U459" s="6">
        <v>44012.479861111111</v>
      </c>
    </row>
    <row r="460" spans="1:21" x14ac:dyDescent="0.3">
      <c r="A460" t="str">
        <f>VLOOKUP(B460,Table2[],3,FALSE)</f>
        <v>Retail</v>
      </c>
      <c r="B460" t="str">
        <f>IF(ISNUMBER(FIND("QVC",R460)),"QVC",IFERROR(VLOOKUP(LEFT(I460,2),Table1[#All],2,FALSE),IF(OR(LEN(I460)=7,LEFT(I460,3)="SH1",LEFT(I460,2)="Vp",LEFT(I460,2)="GP"),"PMD.com",IF(LEN(I460)=15,"QVC","need manual check"))))</f>
        <v>Retail Accounts</v>
      </c>
      <c r="C460">
        <f t="shared" si="22"/>
        <v>51090001</v>
      </c>
      <c r="D460">
        <f t="shared" si="23"/>
        <v>3</v>
      </c>
      <c r="E460" s="8" t="str">
        <f t="shared" ca="1" si="21"/>
        <v>shifted orders processed</v>
      </c>
      <c r="F460" t="s">
        <v>11203</v>
      </c>
      <c r="G460" t="s">
        <v>16</v>
      </c>
      <c r="H460" s="6">
        <v>44012.48065972222</v>
      </c>
      <c r="I460" s="6" t="s">
        <v>14121</v>
      </c>
      <c r="J460" t="s">
        <v>109</v>
      </c>
      <c r="K460">
        <v>17287055</v>
      </c>
      <c r="L460">
        <v>233014</v>
      </c>
      <c r="M460" t="s">
        <v>14122</v>
      </c>
      <c r="N460">
        <v>51090001</v>
      </c>
      <c r="O460" t="s">
        <v>1986</v>
      </c>
      <c r="P460" t="s">
        <v>60</v>
      </c>
      <c r="Q460">
        <v>3</v>
      </c>
      <c r="R460" t="s">
        <v>14123</v>
      </c>
      <c r="S460" t="s">
        <v>18</v>
      </c>
      <c r="T460">
        <v>3</v>
      </c>
      <c r="U460" s="6">
        <v>44012.479861111111</v>
      </c>
    </row>
    <row r="461" spans="1:21" x14ac:dyDescent="0.3">
      <c r="A461" t="str">
        <f>VLOOKUP(B461,Table2[],3,FALSE)</f>
        <v>Retail</v>
      </c>
      <c r="B461" t="str">
        <f>IF(ISNUMBER(FIND("QVC",R461)),"QVC",IFERROR(VLOOKUP(LEFT(I461,2),Table1[#All],2,FALSE),IF(OR(LEN(I461)=7,LEFT(I461,3)="SH1",LEFT(I461,2)="Vp",LEFT(I461,2)="GP"),"PMD.com",IF(LEN(I461)=15,"QVC","need manual check"))))</f>
        <v>Retail Accounts</v>
      </c>
      <c r="C461">
        <f t="shared" si="22"/>
        <v>5357</v>
      </c>
      <c r="D461">
        <f t="shared" si="23"/>
        <v>3</v>
      </c>
      <c r="E461" s="8" t="str">
        <f t="shared" ca="1" si="21"/>
        <v>shifted orders processed</v>
      </c>
      <c r="F461" t="s">
        <v>11203</v>
      </c>
      <c r="G461" t="s">
        <v>16</v>
      </c>
      <c r="H461" s="6">
        <v>44012.557152777779</v>
      </c>
      <c r="I461" s="6" t="s">
        <v>14124</v>
      </c>
      <c r="J461" t="s">
        <v>109</v>
      </c>
      <c r="K461">
        <v>17287450</v>
      </c>
      <c r="L461">
        <v>233062</v>
      </c>
      <c r="M461" t="s">
        <v>14125</v>
      </c>
      <c r="N461">
        <v>5357</v>
      </c>
      <c r="O461" t="s">
        <v>87</v>
      </c>
      <c r="P461" t="s">
        <v>88</v>
      </c>
      <c r="Q461">
        <v>3</v>
      </c>
      <c r="R461" t="s">
        <v>14126</v>
      </c>
      <c r="S461" t="s">
        <v>18</v>
      </c>
      <c r="T461">
        <v>3</v>
      </c>
      <c r="U461" s="6">
        <v>44012.556250000001</v>
      </c>
    </row>
    <row r="462" spans="1:21" x14ac:dyDescent="0.3">
      <c r="A462" t="str">
        <f>VLOOKUP(B462,Table2[],3,FALSE)</f>
        <v>Digital</v>
      </c>
      <c r="B462" t="str">
        <f>IF(ISNUMBER(FIND("QVC",R462)),"QVC",IFERROR(VLOOKUP(LEFT(I462,2),Table1[#All],2,FALSE),IF(OR(LEN(I462)=7,LEFT(I462,3)="SH1",LEFT(I462,2)="Vp",LEFT(I462,2)="GP"),"PMD.com",IF(LEN(I462)=15,"QVC","need manual check"))))</f>
        <v>Other.com</v>
      </c>
      <c r="C462">
        <f t="shared" si="22"/>
        <v>5357</v>
      </c>
      <c r="D462">
        <f t="shared" si="23"/>
        <v>6</v>
      </c>
      <c r="E462" s="8" t="str">
        <f t="shared" ca="1" si="21"/>
        <v>shifted orders processed</v>
      </c>
      <c r="F462" t="s">
        <v>11203</v>
      </c>
      <c r="G462" t="s">
        <v>16</v>
      </c>
      <c r="H462" s="6">
        <v>44012.625648148147</v>
      </c>
      <c r="I462" s="6" t="s">
        <v>14127</v>
      </c>
      <c r="J462" t="s">
        <v>14127</v>
      </c>
      <c r="K462">
        <v>17287449</v>
      </c>
      <c r="L462">
        <v>233073</v>
      </c>
      <c r="N462">
        <v>5357</v>
      </c>
      <c r="O462" t="s">
        <v>87</v>
      </c>
      <c r="P462" t="s">
        <v>88</v>
      </c>
      <c r="Q462">
        <v>6</v>
      </c>
      <c r="R462" t="s">
        <v>13995</v>
      </c>
      <c r="S462" t="s">
        <v>18</v>
      </c>
      <c r="T462">
        <v>6</v>
      </c>
      <c r="U462" s="6">
        <v>44011.791666666664</v>
      </c>
    </row>
    <row r="463" spans="1:21" x14ac:dyDescent="0.3">
      <c r="A463" t="str">
        <f>VLOOKUP(B463,Table2[],3,FALSE)</f>
        <v>Digital</v>
      </c>
      <c r="B463" t="str">
        <f>IF(ISNUMBER(FIND("QVC",R463)),"QVC",IFERROR(VLOOKUP(LEFT(I463,2),Table1[#All],2,FALSE),IF(OR(LEN(I463)=7,LEFT(I463,3)="SH1",LEFT(I463,2)="Vp",LEFT(I463,2)="GP"),"PMD.com",IF(LEN(I463)=15,"QVC","need manual check"))))</f>
        <v>Other.com</v>
      </c>
      <c r="C463">
        <f t="shared" si="22"/>
        <v>535501</v>
      </c>
      <c r="D463">
        <f t="shared" si="23"/>
        <v>6</v>
      </c>
      <c r="E463" s="8" t="str">
        <f t="shared" ca="1" si="21"/>
        <v>shifted orders processed</v>
      </c>
      <c r="F463" t="s">
        <v>11203</v>
      </c>
      <c r="G463" t="s">
        <v>16</v>
      </c>
      <c r="H463" s="6">
        <v>44012.625648148147</v>
      </c>
      <c r="I463" s="6" t="s">
        <v>14127</v>
      </c>
      <c r="J463" t="s">
        <v>14127</v>
      </c>
      <c r="K463">
        <v>17287449</v>
      </c>
      <c r="L463">
        <v>233073</v>
      </c>
      <c r="N463">
        <v>535501</v>
      </c>
      <c r="O463" t="s">
        <v>158</v>
      </c>
      <c r="P463" t="s">
        <v>159</v>
      </c>
      <c r="Q463">
        <v>6</v>
      </c>
      <c r="R463" t="s">
        <v>13995</v>
      </c>
      <c r="S463" t="s">
        <v>18</v>
      </c>
      <c r="T463">
        <v>6</v>
      </c>
      <c r="U463" s="6">
        <v>44011.791666666664</v>
      </c>
    </row>
    <row r="464" spans="1:21" x14ac:dyDescent="0.3">
      <c r="A464" t="str">
        <f>VLOOKUP(B464,Table2[],3,FALSE)</f>
        <v>Digital</v>
      </c>
      <c r="B464" t="str">
        <f>IF(ISNUMBER(FIND("QVC",R464)),"QVC",IFERROR(VLOOKUP(LEFT(I464,2),Table1[#All],2,FALSE),IF(OR(LEN(I464)=7,LEFT(I464,3)="SH1",LEFT(I464,2)="Vp",LEFT(I464,2)="GP"),"PMD.com",IF(LEN(I464)=15,"QVC","need manual check"))))</f>
        <v>Other.com</v>
      </c>
      <c r="C464">
        <f t="shared" si="22"/>
        <v>7503</v>
      </c>
      <c r="D464">
        <f t="shared" si="23"/>
        <v>3</v>
      </c>
      <c r="E464" s="8" t="str">
        <f t="shared" ca="1" si="21"/>
        <v>shifted orders processed</v>
      </c>
      <c r="F464" t="s">
        <v>11203</v>
      </c>
      <c r="G464" t="s">
        <v>16</v>
      </c>
      <c r="H464" s="6">
        <v>44012.625648148147</v>
      </c>
      <c r="I464" s="6" t="s">
        <v>14127</v>
      </c>
      <c r="J464" t="s">
        <v>14127</v>
      </c>
      <c r="K464">
        <v>17287449</v>
      </c>
      <c r="L464">
        <v>233073</v>
      </c>
      <c r="N464">
        <v>7503</v>
      </c>
      <c r="O464" t="s">
        <v>77</v>
      </c>
      <c r="P464" t="s">
        <v>78</v>
      </c>
      <c r="Q464">
        <v>3</v>
      </c>
      <c r="R464" t="s">
        <v>13995</v>
      </c>
      <c r="S464" t="s">
        <v>18</v>
      </c>
      <c r="T464">
        <v>3</v>
      </c>
      <c r="U464" s="6">
        <v>44011.791666666664</v>
      </c>
    </row>
    <row r="465" spans="1:22" x14ac:dyDescent="0.3">
      <c r="A465" t="str">
        <f>VLOOKUP(B465,Table2[],3,FALSE)</f>
        <v>Digital</v>
      </c>
      <c r="B465" t="str">
        <f>IF(ISNUMBER(FIND("QVC",R465)),"QVC",IFERROR(VLOOKUP(LEFT(I465,2),Table1[#All],2,FALSE),IF(OR(LEN(I465)=7,LEFT(I465,3)="SH1",LEFT(I465,2)="Vp",LEFT(I465,2)="GP"),"PMD.com",IF(LEN(I465)=15,"QVC","need manual check"))))</f>
        <v>Other.com</v>
      </c>
      <c r="C465">
        <f t="shared" si="22"/>
        <v>53440001</v>
      </c>
      <c r="D465">
        <f t="shared" si="23"/>
        <v>18</v>
      </c>
      <c r="E465" s="8" t="str">
        <f t="shared" ca="1" si="21"/>
        <v>shifted orders processed</v>
      </c>
      <c r="F465" t="s">
        <v>11203</v>
      </c>
      <c r="G465" t="s">
        <v>16</v>
      </c>
      <c r="H465" s="6">
        <v>44012.625648148147</v>
      </c>
      <c r="I465" s="6" t="s">
        <v>14127</v>
      </c>
      <c r="J465" t="s">
        <v>14127</v>
      </c>
      <c r="K465">
        <v>17287449</v>
      </c>
      <c r="L465">
        <v>233073</v>
      </c>
      <c r="N465">
        <v>53440001</v>
      </c>
      <c r="O465" t="s">
        <v>1240</v>
      </c>
      <c r="P465" t="s">
        <v>116</v>
      </c>
      <c r="Q465">
        <v>18</v>
      </c>
      <c r="R465" t="s">
        <v>13995</v>
      </c>
      <c r="S465" t="s">
        <v>18</v>
      </c>
      <c r="T465">
        <v>18</v>
      </c>
      <c r="U465" s="6">
        <v>44011.791666666664</v>
      </c>
    </row>
    <row r="466" spans="1:22" x14ac:dyDescent="0.3">
      <c r="A466" t="str">
        <f>VLOOKUP(B466,Table2[],3,FALSE)</f>
        <v>Digital</v>
      </c>
      <c r="B466" t="str">
        <f>IF(ISNUMBER(FIND("QVC",R466)),"QVC",IFERROR(VLOOKUP(LEFT(I466,2),Table1[#All],2,FALSE),IF(OR(LEN(I466)=7,LEFT(I466,3)="SH1",LEFT(I466,2)="Vp",LEFT(I466,2)="GP"),"PMD.com",IF(LEN(I466)=15,"QVC","need manual check"))))</f>
        <v>Other.com</v>
      </c>
      <c r="C466">
        <f t="shared" si="22"/>
        <v>52230001</v>
      </c>
      <c r="D466">
        <f t="shared" si="23"/>
        <v>6</v>
      </c>
      <c r="E466" s="8" t="str">
        <f t="shared" ca="1" si="21"/>
        <v>shifted orders processed</v>
      </c>
      <c r="F466" t="s">
        <v>11203</v>
      </c>
      <c r="G466" t="s">
        <v>16</v>
      </c>
      <c r="H466" s="6">
        <v>44012.625648148147</v>
      </c>
      <c r="I466" s="6" t="s">
        <v>14127</v>
      </c>
      <c r="J466" t="s">
        <v>14127</v>
      </c>
      <c r="K466">
        <v>17287449</v>
      </c>
      <c r="L466">
        <v>233073</v>
      </c>
      <c r="N466">
        <v>52230001</v>
      </c>
      <c r="O466" t="s">
        <v>105</v>
      </c>
      <c r="P466" t="s">
        <v>106</v>
      </c>
      <c r="Q466">
        <v>6</v>
      </c>
      <c r="R466" t="s">
        <v>13995</v>
      </c>
      <c r="S466" t="s">
        <v>18</v>
      </c>
      <c r="T466">
        <v>6</v>
      </c>
      <c r="U466" s="6">
        <v>44011.791666666664</v>
      </c>
    </row>
    <row r="467" spans="1:22" x14ac:dyDescent="0.3">
      <c r="A467" t="str">
        <f>VLOOKUP(B467,Table2[],3,FALSE)</f>
        <v>Digital</v>
      </c>
      <c r="B467" t="str">
        <f>IF(ISNUMBER(FIND("QVC",R467)),"QVC",IFERROR(VLOOKUP(LEFT(I467,2),Table1[#All],2,FALSE),IF(OR(LEN(I467)=7,LEFT(I467,3)="SH1",LEFT(I467,2)="Vp",LEFT(I467,2)="GP"),"PMD.com",IF(LEN(I467)=15,"QVC","need manual check"))))</f>
        <v>Other.com</v>
      </c>
      <c r="C467">
        <f t="shared" si="22"/>
        <v>5257</v>
      </c>
      <c r="D467">
        <f t="shared" si="23"/>
        <v>6</v>
      </c>
      <c r="E467" s="8" t="str">
        <f t="shared" ca="1" si="21"/>
        <v>shifted orders processed</v>
      </c>
      <c r="F467" t="s">
        <v>11203</v>
      </c>
      <c r="G467" t="s">
        <v>16</v>
      </c>
      <c r="H467" s="6">
        <v>44012.625648148147</v>
      </c>
      <c r="I467" s="6" t="s">
        <v>14127</v>
      </c>
      <c r="J467" t="s">
        <v>14127</v>
      </c>
      <c r="K467">
        <v>17287449</v>
      </c>
      <c r="L467">
        <v>233073</v>
      </c>
      <c r="N467">
        <v>5257</v>
      </c>
      <c r="O467" t="s">
        <v>25</v>
      </c>
      <c r="P467" t="s">
        <v>26</v>
      </c>
      <c r="Q467">
        <v>6</v>
      </c>
      <c r="R467" t="s">
        <v>13995</v>
      </c>
      <c r="S467" t="s">
        <v>18</v>
      </c>
      <c r="T467">
        <v>6</v>
      </c>
      <c r="U467" s="6">
        <v>44011.791666666664</v>
      </c>
    </row>
    <row r="468" spans="1:22" x14ac:dyDescent="0.3">
      <c r="A468" t="str">
        <f>VLOOKUP(B468,Table2[],3,FALSE)</f>
        <v>Digital</v>
      </c>
      <c r="B468" t="str">
        <f>IF(ISNUMBER(FIND("QVC",R468)),"QVC",IFERROR(VLOOKUP(LEFT(I468,2),Table1[#All],2,FALSE),IF(OR(LEN(I468)=7,LEFT(I468,3)="SH1",LEFT(I468,2)="Vp",LEFT(I468,2)="GP"),"PMD.com",IF(LEN(I468)=15,"QVC","need manual check"))))</f>
        <v>Other.com</v>
      </c>
      <c r="C468">
        <f t="shared" si="22"/>
        <v>5237</v>
      </c>
      <c r="D468">
        <f t="shared" si="23"/>
        <v>6</v>
      </c>
      <c r="E468" s="8" t="str">
        <f t="shared" ca="1" si="21"/>
        <v>shifted orders processed</v>
      </c>
      <c r="F468" t="s">
        <v>11203</v>
      </c>
      <c r="G468" t="s">
        <v>16</v>
      </c>
      <c r="H468" s="6">
        <v>44012.625648148147</v>
      </c>
      <c r="I468" s="6" t="s">
        <v>14127</v>
      </c>
      <c r="J468" t="s">
        <v>14127</v>
      </c>
      <c r="K468">
        <v>17287449</v>
      </c>
      <c r="L468">
        <v>233073</v>
      </c>
      <c r="N468">
        <v>5237</v>
      </c>
      <c r="O468" t="s">
        <v>21</v>
      </c>
      <c r="P468" t="s">
        <v>22</v>
      </c>
      <c r="Q468">
        <v>6</v>
      </c>
      <c r="R468" t="s">
        <v>13995</v>
      </c>
      <c r="S468" t="s">
        <v>18</v>
      </c>
      <c r="T468">
        <v>6</v>
      </c>
      <c r="U468" s="6">
        <v>44011.791666666664</v>
      </c>
    </row>
    <row r="469" spans="1:22" x14ac:dyDescent="0.3">
      <c r="A469" t="str">
        <f>VLOOKUP(B469,Table2[],3,FALSE)</f>
        <v>Digital</v>
      </c>
      <c r="B469" t="str">
        <f>IF(ISNUMBER(FIND("QVC",R469)),"QVC",IFERROR(VLOOKUP(LEFT(I469,2),Table1[#All],2,FALSE),IF(OR(LEN(I469)=7,LEFT(I469,3)="SH1",LEFT(I469,2)="Vp",LEFT(I469,2)="GP"),"PMD.com",IF(LEN(I469)=15,"QVC","need manual check"))))</f>
        <v>Other.com</v>
      </c>
      <c r="C469">
        <f t="shared" si="22"/>
        <v>53500001</v>
      </c>
      <c r="D469">
        <f t="shared" si="23"/>
        <v>6</v>
      </c>
      <c r="E469" s="8" t="str">
        <f t="shared" ca="1" si="21"/>
        <v>shifted orders processed</v>
      </c>
      <c r="F469" t="s">
        <v>11203</v>
      </c>
      <c r="G469" t="s">
        <v>16</v>
      </c>
      <c r="H469" s="6">
        <v>44012.625648148147</v>
      </c>
      <c r="I469" s="6" t="s">
        <v>14127</v>
      </c>
      <c r="J469" t="s">
        <v>14127</v>
      </c>
      <c r="K469">
        <v>17287449</v>
      </c>
      <c r="L469">
        <v>233073</v>
      </c>
      <c r="N469">
        <v>53500001</v>
      </c>
      <c r="O469" t="s">
        <v>913</v>
      </c>
      <c r="P469" t="s">
        <v>83</v>
      </c>
      <c r="Q469">
        <v>6</v>
      </c>
      <c r="R469" t="s">
        <v>13995</v>
      </c>
      <c r="S469" t="s">
        <v>18</v>
      </c>
      <c r="T469">
        <v>6</v>
      </c>
      <c r="U469" s="6">
        <v>44011.791666666664</v>
      </c>
    </row>
    <row r="470" spans="1:22" x14ac:dyDescent="0.3">
      <c r="A470" t="str">
        <f>VLOOKUP(B470,Table2[],3,FALSE)</f>
        <v>Digital</v>
      </c>
      <c r="B470" t="str">
        <f>IF(ISNUMBER(FIND("QVC",R470)),"QVC",IFERROR(VLOOKUP(LEFT(I470,2),Table1[#All],2,FALSE),IF(OR(LEN(I470)=7,LEFT(I470,3)="SH1",LEFT(I470,2)="Vp",LEFT(I470,2)="GP"),"PMD.com",IF(LEN(I470)=15,"QVC","need manual check"))))</f>
        <v>Other.com</v>
      </c>
      <c r="C470">
        <f t="shared" si="22"/>
        <v>5331</v>
      </c>
      <c r="D470">
        <f t="shared" si="23"/>
        <v>6</v>
      </c>
      <c r="E470" s="8" t="str">
        <f t="shared" ca="1" si="21"/>
        <v>shifted orders processed</v>
      </c>
      <c r="F470" t="s">
        <v>11203</v>
      </c>
      <c r="G470" t="s">
        <v>16</v>
      </c>
      <c r="H470" s="6">
        <v>44012.625648148147</v>
      </c>
      <c r="I470" s="6" t="s">
        <v>14127</v>
      </c>
      <c r="J470" t="s">
        <v>14127</v>
      </c>
      <c r="K470">
        <v>17287449</v>
      </c>
      <c r="L470">
        <v>233073</v>
      </c>
      <c r="N470">
        <v>5331</v>
      </c>
      <c r="O470" t="s">
        <v>746</v>
      </c>
      <c r="P470" t="s">
        <v>129</v>
      </c>
      <c r="Q470">
        <v>6</v>
      </c>
      <c r="R470" t="s">
        <v>13995</v>
      </c>
      <c r="S470" t="s">
        <v>18</v>
      </c>
      <c r="T470">
        <v>6</v>
      </c>
      <c r="U470" s="6">
        <v>44011.791666666664</v>
      </c>
    </row>
    <row r="471" spans="1:22" x14ac:dyDescent="0.3">
      <c r="A471" t="str">
        <f>VLOOKUP(B471,Table2[],3,FALSE)</f>
        <v>International</v>
      </c>
      <c r="B471" t="str">
        <f>IF(ISNUMBER(FIND("QVC",R471)),"QVC",IFERROR(VLOOKUP(LEFT(I471,2),Table1[#All],2,FALSE),IF(OR(LEN(I471)=7,LEFT(I471,3)="SH1",LEFT(I471,2)="Vp",LEFT(I471,2)="GP"),"PMD.com",IF(LEN(I471)=15,"QVC","need manual check"))))</f>
        <v>APAC+LA</v>
      </c>
      <c r="C471">
        <f t="shared" si="22"/>
        <v>7660</v>
      </c>
      <c r="D471">
        <f t="shared" si="23"/>
        <v>10</v>
      </c>
      <c r="E471" s="8" t="str">
        <f t="shared" ca="1" si="21"/>
        <v>shifted orders processed</v>
      </c>
      <c r="F471" t="s">
        <v>11203</v>
      </c>
      <c r="G471" t="s">
        <v>16</v>
      </c>
      <c r="H471" s="6">
        <v>44013.16715277778</v>
      </c>
      <c r="I471" s="6" t="s">
        <v>10729</v>
      </c>
      <c r="J471" t="s">
        <v>10729</v>
      </c>
      <c r="K471">
        <v>17288522</v>
      </c>
      <c r="L471">
        <v>233136</v>
      </c>
      <c r="N471">
        <v>7660</v>
      </c>
      <c r="O471" t="s">
        <v>2085</v>
      </c>
      <c r="P471" t="s">
        <v>38</v>
      </c>
      <c r="Q471">
        <v>10</v>
      </c>
      <c r="R471" t="s">
        <v>3009</v>
      </c>
      <c r="S471" t="s">
        <v>18</v>
      </c>
      <c r="T471">
        <v>10</v>
      </c>
      <c r="U471" s="6">
        <v>44011.791666666664</v>
      </c>
    </row>
    <row r="472" spans="1:22" x14ac:dyDescent="0.3">
      <c r="A472" t="str">
        <f>VLOOKUP(B472,Table2[],3,FALSE)</f>
        <v>International</v>
      </c>
      <c r="B472" t="str">
        <f>IF(ISNUMBER(FIND("QVC",R472)),"QVC",IFERROR(VLOOKUP(LEFT(I472,2),Table1[#All],2,FALSE),IF(OR(LEN(I472)=7,LEFT(I472,3)="SH1",LEFT(I472,2)="Vp",LEFT(I472,2)="GP"),"PMD.com",IF(LEN(I472)=15,"QVC","need manual check"))))</f>
        <v>APAC+LA</v>
      </c>
      <c r="C472">
        <f t="shared" si="22"/>
        <v>55340011</v>
      </c>
      <c r="D472">
        <f t="shared" si="23"/>
        <v>500</v>
      </c>
      <c r="E472" s="8" t="str">
        <f t="shared" ca="1" si="21"/>
        <v>shifted orders processed</v>
      </c>
      <c r="F472" t="s">
        <v>11203</v>
      </c>
      <c r="G472" t="s">
        <v>16</v>
      </c>
      <c r="H472" s="6">
        <v>44013.16715277778</v>
      </c>
      <c r="I472" s="6" t="s">
        <v>10729</v>
      </c>
      <c r="J472" t="s">
        <v>10729</v>
      </c>
      <c r="K472">
        <v>17288522</v>
      </c>
      <c r="L472">
        <v>233136</v>
      </c>
      <c r="N472">
        <v>55340011</v>
      </c>
      <c r="O472" t="s">
        <v>1640</v>
      </c>
      <c r="P472" t="s">
        <v>1641</v>
      </c>
      <c r="Q472">
        <v>500</v>
      </c>
      <c r="R472" t="s">
        <v>3009</v>
      </c>
      <c r="S472" t="s">
        <v>18</v>
      </c>
      <c r="T472">
        <v>500</v>
      </c>
      <c r="U472" s="6">
        <v>44011.791666666664</v>
      </c>
    </row>
    <row r="473" spans="1:22" x14ac:dyDescent="0.3">
      <c r="A473" t="str">
        <f>VLOOKUP(B473,Table2[],3,FALSE)</f>
        <v>Digital</v>
      </c>
      <c r="B473" t="str">
        <f>IF(ISNUMBER(FIND("QVC",R473)),"QVC",IFERROR(VLOOKUP(LEFT(I473,2),Table1[#All],2,FALSE),IF(OR(LEN(I473)=7,LEFT(I473,3)="SH1",LEFT(I473,2)="Vp",LEFT(I473,2)="GP"),"PMD.com",IF(LEN(I473)=15,"QVC","need manual check"))))</f>
        <v>PMD.com</v>
      </c>
      <c r="C473">
        <f t="shared" si="22"/>
        <v>55230001</v>
      </c>
      <c r="D473">
        <f t="shared" si="23"/>
        <v>1</v>
      </c>
      <c r="E473" s="8" t="str">
        <f t="shared" ca="1" si="21"/>
        <v>shifted orders processed</v>
      </c>
      <c r="F473" t="s">
        <v>11203</v>
      </c>
      <c r="G473" t="s">
        <v>16</v>
      </c>
      <c r="H473" s="6">
        <v>44013.168356481481</v>
      </c>
      <c r="I473" s="6" t="s">
        <v>10734</v>
      </c>
      <c r="J473" t="s">
        <v>10735</v>
      </c>
      <c r="K473">
        <v>17288524</v>
      </c>
      <c r="L473">
        <v>233184</v>
      </c>
      <c r="N473">
        <v>55230001</v>
      </c>
      <c r="O473" t="s">
        <v>154</v>
      </c>
      <c r="P473" t="s">
        <v>155</v>
      </c>
      <c r="Q473">
        <v>1</v>
      </c>
      <c r="R473" t="s">
        <v>10736</v>
      </c>
      <c r="S473" t="s">
        <v>18</v>
      </c>
      <c r="T473">
        <v>1</v>
      </c>
      <c r="U473" s="6">
        <v>44012.618831018517</v>
      </c>
      <c r="V473" t="s">
        <v>1764</v>
      </c>
    </row>
    <row r="474" spans="1:22" x14ac:dyDescent="0.3">
      <c r="A474" t="str">
        <f>VLOOKUP(B474,Table2[],3,FALSE)</f>
        <v>Digital</v>
      </c>
      <c r="B474" t="str">
        <f>IF(ISNUMBER(FIND("QVC",R474)),"QVC",IFERROR(VLOOKUP(LEFT(I474,2),Table1[#All],2,FALSE),IF(OR(LEN(I474)=7,LEFT(I474,3)="SH1",LEFT(I474,2)="Vp",LEFT(I474,2)="GP"),"PMD.com",IF(LEN(I474)=15,"QVC","need manual check"))))</f>
        <v>PMD.com</v>
      </c>
      <c r="C474">
        <f t="shared" si="22"/>
        <v>52430001</v>
      </c>
      <c r="D474">
        <f t="shared" si="23"/>
        <v>1</v>
      </c>
      <c r="E474" s="8" t="str">
        <f t="shared" ca="1" si="21"/>
        <v>shifted orders processed</v>
      </c>
      <c r="F474" t="s">
        <v>11203</v>
      </c>
      <c r="G474" t="s">
        <v>16</v>
      </c>
      <c r="H474" s="6">
        <v>44013.168356481481</v>
      </c>
      <c r="I474" s="6" t="s">
        <v>10734</v>
      </c>
      <c r="J474" t="s">
        <v>10735</v>
      </c>
      <c r="K474">
        <v>17288524</v>
      </c>
      <c r="L474">
        <v>233184</v>
      </c>
      <c r="N474">
        <v>52430001</v>
      </c>
      <c r="O474" t="s">
        <v>927</v>
      </c>
      <c r="P474" t="s">
        <v>75</v>
      </c>
      <c r="Q474">
        <v>1</v>
      </c>
      <c r="R474" t="s">
        <v>10736</v>
      </c>
      <c r="S474" t="s">
        <v>18</v>
      </c>
      <c r="T474">
        <v>1</v>
      </c>
      <c r="U474" s="6">
        <v>44012.618831018517</v>
      </c>
      <c r="V474" t="s">
        <v>1764</v>
      </c>
    </row>
    <row r="475" spans="1:22" x14ac:dyDescent="0.3">
      <c r="A475" t="str">
        <f>VLOOKUP(B475,Table2[],3,FALSE)</f>
        <v>Digital</v>
      </c>
      <c r="B475" t="str">
        <f>IF(ISNUMBER(FIND("QVC",R475)),"QVC",IFERROR(VLOOKUP(LEFT(I475,2),Table1[#All],2,FALSE),IF(OR(LEN(I475)=7,LEFT(I475,3)="SH1",LEFT(I475,2)="Vp",LEFT(I475,2)="GP"),"PMD.com",IF(LEN(I475)=15,"QVC","need manual check"))))</f>
        <v>PMD.com</v>
      </c>
      <c r="C475">
        <f t="shared" si="22"/>
        <v>58030001</v>
      </c>
      <c r="D475">
        <f t="shared" si="23"/>
        <v>1</v>
      </c>
      <c r="E475" s="8" t="str">
        <f t="shared" ca="1" si="21"/>
        <v>shifted orders processed</v>
      </c>
      <c r="F475" t="s">
        <v>11203</v>
      </c>
      <c r="G475" t="s">
        <v>16</v>
      </c>
      <c r="H475" s="6">
        <v>44013.168356481481</v>
      </c>
      <c r="I475" s="6" t="s">
        <v>10734</v>
      </c>
      <c r="J475" t="s">
        <v>10735</v>
      </c>
      <c r="K475">
        <v>17288524</v>
      </c>
      <c r="L475">
        <v>233184</v>
      </c>
      <c r="N475">
        <v>58030001</v>
      </c>
      <c r="O475" t="s">
        <v>1761</v>
      </c>
      <c r="P475" t="s">
        <v>36</v>
      </c>
      <c r="Q475">
        <v>1</v>
      </c>
      <c r="R475" t="s">
        <v>10736</v>
      </c>
      <c r="S475" t="s">
        <v>18</v>
      </c>
      <c r="T475">
        <v>1</v>
      </c>
      <c r="U475" s="6">
        <v>44012.618831018517</v>
      </c>
      <c r="V475" t="s">
        <v>1764</v>
      </c>
    </row>
    <row r="476" spans="1:22" x14ac:dyDescent="0.3">
      <c r="A476" t="str">
        <f>VLOOKUP(B476,Table2[],3,FALSE)</f>
        <v>Digital</v>
      </c>
      <c r="B476" t="str">
        <f>IF(ISNUMBER(FIND("QVC",R476)),"QVC",IFERROR(VLOOKUP(LEFT(I476,2),Table1[#All],2,FALSE),IF(OR(LEN(I476)=7,LEFT(I476,3)="SH1",LEFT(I476,2)="Vp",LEFT(I476,2)="GP"),"PMD.com",IF(LEN(I476)=15,"QVC","need manual check"))))</f>
        <v>PMD.com</v>
      </c>
      <c r="C476">
        <f t="shared" si="22"/>
        <v>54010001</v>
      </c>
      <c r="D476">
        <f t="shared" si="23"/>
        <v>1</v>
      </c>
      <c r="E476" s="8" t="str">
        <f t="shared" ca="1" si="21"/>
        <v>shifted orders processed</v>
      </c>
      <c r="F476" t="s">
        <v>11203</v>
      </c>
      <c r="G476" t="s">
        <v>16</v>
      </c>
      <c r="H476" s="6">
        <v>44013.168356481481</v>
      </c>
      <c r="I476" s="6" t="s">
        <v>10734</v>
      </c>
      <c r="J476" t="s">
        <v>10735</v>
      </c>
      <c r="K476">
        <v>17288524</v>
      </c>
      <c r="L476">
        <v>233184</v>
      </c>
      <c r="N476">
        <v>54010001</v>
      </c>
      <c r="O476" t="s">
        <v>577</v>
      </c>
      <c r="P476" t="s">
        <v>35</v>
      </c>
      <c r="Q476">
        <v>1</v>
      </c>
      <c r="R476" t="s">
        <v>10736</v>
      </c>
      <c r="S476" t="s">
        <v>18</v>
      </c>
      <c r="T476">
        <v>1</v>
      </c>
      <c r="U476" s="6">
        <v>44012.618831018517</v>
      </c>
      <c r="V476" t="s">
        <v>1764</v>
      </c>
    </row>
    <row r="477" spans="1:22" x14ac:dyDescent="0.3">
      <c r="A477" t="str">
        <f>VLOOKUP(B477,Table2[],3,FALSE)</f>
        <v>Digital</v>
      </c>
      <c r="B477" t="str">
        <f>IF(ISNUMBER(FIND("QVC",R477)),"QVC",IFERROR(VLOOKUP(LEFT(I477,2),Table1[#All],2,FALSE),IF(OR(LEN(I477)=7,LEFT(I477,3)="SH1",LEFT(I477,2)="Vp",LEFT(I477,2)="GP"),"PMD.com",IF(LEN(I477)=15,"QVC","need manual check"))))</f>
        <v>PMD.com</v>
      </c>
      <c r="C477">
        <f t="shared" si="22"/>
        <v>51410001</v>
      </c>
      <c r="D477">
        <f t="shared" si="23"/>
        <v>1</v>
      </c>
      <c r="E477" s="8" t="str">
        <f t="shared" ca="1" si="21"/>
        <v>shifted orders processed</v>
      </c>
      <c r="F477" t="s">
        <v>11203</v>
      </c>
      <c r="G477" t="s">
        <v>16</v>
      </c>
      <c r="H477" s="6">
        <v>44013.168356481481</v>
      </c>
      <c r="I477" s="6" t="s">
        <v>10734</v>
      </c>
      <c r="J477" t="s">
        <v>10735</v>
      </c>
      <c r="K477">
        <v>17288524</v>
      </c>
      <c r="L477">
        <v>233184</v>
      </c>
      <c r="N477">
        <v>51410001</v>
      </c>
      <c r="O477" t="s">
        <v>2386</v>
      </c>
      <c r="P477" t="s">
        <v>81</v>
      </c>
      <c r="Q477">
        <v>1</v>
      </c>
      <c r="R477" t="s">
        <v>10736</v>
      </c>
      <c r="S477" t="s">
        <v>18</v>
      </c>
      <c r="T477">
        <v>1</v>
      </c>
      <c r="U477" s="6">
        <v>44012.618831018517</v>
      </c>
      <c r="V477" t="s">
        <v>1764</v>
      </c>
    </row>
    <row r="478" spans="1:22" x14ac:dyDescent="0.3">
      <c r="A478" t="str">
        <f>VLOOKUP(B478,Table2[],3,FALSE)</f>
        <v>Digital</v>
      </c>
      <c r="B478" t="str">
        <f>IF(ISNUMBER(FIND("QVC",R478)),"QVC",IFERROR(VLOOKUP(LEFT(I478,2),Table1[#All],2,FALSE),IF(OR(LEN(I478)=7,LEFT(I478,3)="SH1",LEFT(I478,2)="Vp",LEFT(I478,2)="GP"),"PMD.com",IF(LEN(I478)=15,"QVC","need manual check"))))</f>
        <v>PMD.com</v>
      </c>
      <c r="C478">
        <f t="shared" si="22"/>
        <v>52240001</v>
      </c>
      <c r="D478">
        <f t="shared" si="23"/>
        <v>1</v>
      </c>
      <c r="E478" s="8" t="str">
        <f t="shared" ca="1" si="21"/>
        <v>MTD orders processed</v>
      </c>
      <c r="F478" t="s">
        <v>11203</v>
      </c>
      <c r="G478" t="s">
        <v>16</v>
      </c>
      <c r="H478" s="6">
        <v>44013.250578703701</v>
      </c>
      <c r="I478" s="6" t="s">
        <v>10749</v>
      </c>
      <c r="J478" t="s">
        <v>10750</v>
      </c>
      <c r="K478">
        <v>17288526</v>
      </c>
      <c r="L478">
        <v>233342</v>
      </c>
      <c r="N478">
        <v>52240001</v>
      </c>
      <c r="O478" t="s">
        <v>2387</v>
      </c>
      <c r="P478" t="s">
        <v>108</v>
      </c>
      <c r="Q478">
        <v>1</v>
      </c>
      <c r="R478" t="s">
        <v>10751</v>
      </c>
      <c r="S478" t="s">
        <v>18</v>
      </c>
      <c r="T478">
        <v>1</v>
      </c>
      <c r="U478" s="6">
        <v>44013.037395833337</v>
      </c>
      <c r="V478" t="s">
        <v>1764</v>
      </c>
    </row>
    <row r="479" spans="1:22" x14ac:dyDescent="0.3">
      <c r="A479" t="str">
        <f>VLOOKUP(B479,Table2[],3,FALSE)</f>
        <v>Digital</v>
      </c>
      <c r="B479" t="str">
        <f>IF(ISNUMBER(FIND("QVC",R479)),"QVC",IFERROR(VLOOKUP(LEFT(I479,2),Table1[#All],2,FALSE),IF(OR(LEN(I479)=7,LEFT(I479,3)="SH1",LEFT(I479,2)="Vp",LEFT(I479,2)="GP"),"PMD.com",IF(LEN(I479)=15,"QVC","need manual check"))))</f>
        <v>PMD.com</v>
      </c>
      <c r="C479">
        <f t="shared" si="22"/>
        <v>53200001</v>
      </c>
      <c r="D479">
        <f t="shared" si="23"/>
        <v>2</v>
      </c>
      <c r="E479" s="8" t="str">
        <f t="shared" ca="1" si="21"/>
        <v>MTD orders processed</v>
      </c>
      <c r="F479" t="s">
        <v>11203</v>
      </c>
      <c r="G479" t="s">
        <v>16</v>
      </c>
      <c r="H479" s="6">
        <v>44013.250578703701</v>
      </c>
      <c r="I479" s="6" t="s">
        <v>10749</v>
      </c>
      <c r="J479" t="s">
        <v>10750</v>
      </c>
      <c r="K479">
        <v>17288526</v>
      </c>
      <c r="L479">
        <v>233342</v>
      </c>
      <c r="N479">
        <v>53200001</v>
      </c>
      <c r="O479" t="s">
        <v>973</v>
      </c>
      <c r="P479" t="s">
        <v>50</v>
      </c>
      <c r="Q479">
        <v>2</v>
      </c>
      <c r="R479" t="s">
        <v>10751</v>
      </c>
      <c r="S479" t="s">
        <v>18</v>
      </c>
      <c r="T479">
        <v>2</v>
      </c>
      <c r="U479" s="6">
        <v>44013.037395833337</v>
      </c>
      <c r="V479" t="s">
        <v>1764</v>
      </c>
    </row>
    <row r="480" spans="1:22" x14ac:dyDescent="0.3">
      <c r="A480" t="str">
        <f>VLOOKUP(B480,Table2[],3,FALSE)</f>
        <v>Digital</v>
      </c>
      <c r="B480" t="str">
        <f>IF(ISNUMBER(FIND("QVC",R480)),"QVC",IFERROR(VLOOKUP(LEFT(I480,2),Table1[#All],2,FALSE),IF(OR(LEN(I480)=7,LEFT(I480,3)="SH1",LEFT(I480,2)="Vp",LEFT(I480,2)="GP"),"PMD.com",IF(LEN(I480)=15,"QVC","need manual check"))))</f>
        <v>PMD.com</v>
      </c>
      <c r="C480">
        <f t="shared" si="22"/>
        <v>53920001</v>
      </c>
      <c r="D480">
        <f t="shared" si="23"/>
        <v>1</v>
      </c>
      <c r="E480" s="8" t="str">
        <f t="shared" ca="1" si="21"/>
        <v>MTD orders processed</v>
      </c>
      <c r="F480" t="s">
        <v>11203</v>
      </c>
      <c r="G480" t="s">
        <v>16</v>
      </c>
      <c r="H480" s="6">
        <v>44013.250578703701</v>
      </c>
      <c r="I480" s="6" t="s">
        <v>10749</v>
      </c>
      <c r="J480" t="s">
        <v>10750</v>
      </c>
      <c r="K480">
        <v>17288526</v>
      </c>
      <c r="L480">
        <v>233342</v>
      </c>
      <c r="N480">
        <v>53920001</v>
      </c>
      <c r="O480">
        <v>9000000</v>
      </c>
      <c r="P480" t="s">
        <v>40</v>
      </c>
      <c r="Q480">
        <v>1</v>
      </c>
      <c r="R480" t="s">
        <v>10751</v>
      </c>
      <c r="S480" t="s">
        <v>18</v>
      </c>
      <c r="T480">
        <v>1</v>
      </c>
      <c r="U480" s="6">
        <v>44013.037395833337</v>
      </c>
      <c r="V480" t="s">
        <v>1764</v>
      </c>
    </row>
    <row r="481" spans="1:22" x14ac:dyDescent="0.3">
      <c r="A481" t="str">
        <f>VLOOKUP(B481,Table2[],3,FALSE)</f>
        <v>Digital</v>
      </c>
      <c r="B481" t="str">
        <f>IF(ISNUMBER(FIND("QVC",R481)),"QVC",IFERROR(VLOOKUP(LEFT(I481,2),Table1[#All],2,FALSE),IF(OR(LEN(I481)=7,LEFT(I481,3)="SH1",LEFT(I481,2)="Vp",LEFT(I481,2)="GP"),"PMD.com",IF(LEN(I481)=15,"QVC","need manual check"))))</f>
        <v>PMD.com</v>
      </c>
      <c r="C481">
        <f t="shared" si="22"/>
        <v>5354</v>
      </c>
      <c r="D481">
        <f t="shared" si="23"/>
        <v>1</v>
      </c>
      <c r="E481" s="8" t="str">
        <f t="shared" ca="1" si="21"/>
        <v>MTD orders processed</v>
      </c>
      <c r="F481" t="s">
        <v>11203</v>
      </c>
      <c r="G481" t="s">
        <v>16</v>
      </c>
      <c r="H481" s="6">
        <v>44013.250578703701</v>
      </c>
      <c r="I481" s="6" t="s">
        <v>10749</v>
      </c>
      <c r="J481" t="s">
        <v>10750</v>
      </c>
      <c r="K481">
        <v>17288526</v>
      </c>
      <c r="L481">
        <v>233342</v>
      </c>
      <c r="N481">
        <v>5354</v>
      </c>
      <c r="O481" t="s">
        <v>1753</v>
      </c>
      <c r="P481" t="s">
        <v>103</v>
      </c>
      <c r="Q481">
        <v>1</v>
      </c>
      <c r="R481" t="s">
        <v>10751</v>
      </c>
      <c r="S481" t="s">
        <v>18</v>
      </c>
      <c r="T481">
        <v>1</v>
      </c>
      <c r="U481" s="6">
        <v>44013.037395833337</v>
      </c>
      <c r="V481" t="s">
        <v>1764</v>
      </c>
    </row>
    <row r="482" spans="1:22" x14ac:dyDescent="0.3">
      <c r="A482" t="str">
        <f>VLOOKUP(B482,Table2[],3,FALSE)</f>
        <v>Digital</v>
      </c>
      <c r="B482" t="str">
        <f>IF(ISNUMBER(FIND("QVC",R482)),"QVC",IFERROR(VLOOKUP(LEFT(I482,2),Table1[#All],2,FALSE),IF(OR(LEN(I482)=7,LEFT(I482,3)="SH1",LEFT(I482,2)="Vp",LEFT(I482,2)="GP"),"PMD.com",IF(LEN(I482)=15,"QVC","need manual check"))))</f>
        <v>PMD.com</v>
      </c>
      <c r="C482">
        <f t="shared" si="22"/>
        <v>5341030</v>
      </c>
      <c r="D482">
        <f t="shared" si="23"/>
        <v>1</v>
      </c>
      <c r="E482" s="8" t="str">
        <f t="shared" ca="1" si="21"/>
        <v>MTD orders processed</v>
      </c>
      <c r="F482" t="s">
        <v>11203</v>
      </c>
      <c r="G482" t="s">
        <v>16</v>
      </c>
      <c r="H482" s="6">
        <v>44013.250578703701</v>
      </c>
      <c r="I482" s="6" t="s">
        <v>10749</v>
      </c>
      <c r="J482" t="s">
        <v>10750</v>
      </c>
      <c r="K482">
        <v>17288526</v>
      </c>
      <c r="L482">
        <v>233342</v>
      </c>
      <c r="N482">
        <v>5341030</v>
      </c>
      <c r="O482" t="s">
        <v>925</v>
      </c>
      <c r="P482" t="s">
        <v>926</v>
      </c>
      <c r="Q482">
        <v>1</v>
      </c>
      <c r="R482" t="s">
        <v>10751</v>
      </c>
      <c r="S482" t="s">
        <v>18</v>
      </c>
      <c r="T482">
        <v>1</v>
      </c>
      <c r="U482" s="6">
        <v>44013.037395833337</v>
      </c>
      <c r="V482" t="s">
        <v>1764</v>
      </c>
    </row>
    <row r="483" spans="1:22" x14ac:dyDescent="0.3">
      <c r="A483" t="str">
        <f>VLOOKUP(B483,Table2[],3,FALSE)</f>
        <v>Digital</v>
      </c>
      <c r="B483" t="str">
        <f>IF(ISNUMBER(FIND("QVC",R483)),"QVC",IFERROR(VLOOKUP(LEFT(I483,2),Table1[#All],2,FALSE),IF(OR(LEN(I483)=7,LEFT(I483,3)="SH1",LEFT(I483,2)="Vp",LEFT(I483,2)="GP"),"PMD.com",IF(LEN(I483)=15,"QVC","need manual check"))))</f>
        <v>PMD.com</v>
      </c>
      <c r="C483">
        <f t="shared" si="22"/>
        <v>52430001</v>
      </c>
      <c r="D483">
        <f t="shared" si="23"/>
        <v>1</v>
      </c>
      <c r="E483" s="8" t="str">
        <f t="shared" ca="1" si="21"/>
        <v>MTD orders processed</v>
      </c>
      <c r="F483" t="s">
        <v>11203</v>
      </c>
      <c r="G483" t="s">
        <v>16</v>
      </c>
      <c r="H483" s="6">
        <v>44013.250578703701</v>
      </c>
      <c r="I483" s="6" t="s">
        <v>10749</v>
      </c>
      <c r="J483" t="s">
        <v>10750</v>
      </c>
      <c r="K483">
        <v>17288526</v>
      </c>
      <c r="L483">
        <v>233342</v>
      </c>
      <c r="N483">
        <v>52430001</v>
      </c>
      <c r="O483" t="s">
        <v>927</v>
      </c>
      <c r="P483" t="s">
        <v>75</v>
      </c>
      <c r="Q483">
        <v>1</v>
      </c>
      <c r="R483" t="s">
        <v>10751</v>
      </c>
      <c r="S483" t="s">
        <v>18</v>
      </c>
      <c r="T483">
        <v>1</v>
      </c>
      <c r="U483" s="6">
        <v>44013.037395833337</v>
      </c>
      <c r="V483" t="s">
        <v>1764</v>
      </c>
    </row>
    <row r="484" spans="1:22" x14ac:dyDescent="0.3">
      <c r="A484" t="str">
        <f>VLOOKUP(B484,Table2[],3,FALSE)</f>
        <v>Digital</v>
      </c>
      <c r="B484" t="str">
        <f>IF(ISNUMBER(FIND("QVC",R484)),"QVC",IFERROR(VLOOKUP(LEFT(I484,2),Table1[#All],2,FALSE),IF(OR(LEN(I484)=7,LEFT(I484,3)="SH1",LEFT(I484,2)="Vp",LEFT(I484,2)="GP"),"PMD.com",IF(LEN(I484)=15,"QVC","need manual check"))))</f>
        <v>PMD.com</v>
      </c>
      <c r="C484">
        <f t="shared" si="22"/>
        <v>51090030</v>
      </c>
      <c r="D484">
        <f t="shared" si="23"/>
        <v>1</v>
      </c>
      <c r="E484" s="8" t="str">
        <f t="shared" ca="1" si="21"/>
        <v>MTD orders processed</v>
      </c>
      <c r="F484" t="s">
        <v>11203</v>
      </c>
      <c r="G484" t="s">
        <v>16</v>
      </c>
      <c r="H484" s="6">
        <v>44013.250578703701</v>
      </c>
      <c r="I484" s="6" t="s">
        <v>10749</v>
      </c>
      <c r="J484" t="s">
        <v>10750</v>
      </c>
      <c r="K484">
        <v>17288526</v>
      </c>
      <c r="L484">
        <v>233342</v>
      </c>
      <c r="N484">
        <v>51090030</v>
      </c>
      <c r="O484" t="s">
        <v>3043</v>
      </c>
      <c r="P484" t="s">
        <v>628</v>
      </c>
      <c r="Q484">
        <v>1</v>
      </c>
      <c r="R484" t="s">
        <v>10751</v>
      </c>
      <c r="S484" t="s">
        <v>18</v>
      </c>
      <c r="T484">
        <v>1</v>
      </c>
      <c r="U484" s="6">
        <v>44013.037395833337</v>
      </c>
      <c r="V484" t="s">
        <v>1764</v>
      </c>
    </row>
    <row r="485" spans="1:22" x14ac:dyDescent="0.3">
      <c r="A485" t="str">
        <f>VLOOKUP(B485,Table2[],3,FALSE)</f>
        <v>Digital</v>
      </c>
      <c r="B485" t="str">
        <f>IF(ISNUMBER(FIND("QVC",R485)),"QVC",IFERROR(VLOOKUP(LEFT(I485,2),Table1[#All],2,FALSE),IF(OR(LEN(I485)=7,LEFT(I485,3)="SH1",LEFT(I485,2)="Vp",LEFT(I485,2)="GP"),"PMD.com",IF(LEN(I485)=15,"QVC","need manual check"))))</f>
        <v>PMD.com</v>
      </c>
      <c r="C485">
        <f t="shared" si="22"/>
        <v>51090030</v>
      </c>
      <c r="D485">
        <f t="shared" si="23"/>
        <v>1</v>
      </c>
      <c r="E485" s="8" t="str">
        <f t="shared" ca="1" si="21"/>
        <v>MTD orders processed</v>
      </c>
      <c r="F485" t="s">
        <v>11203</v>
      </c>
      <c r="G485" t="s">
        <v>16</v>
      </c>
      <c r="H485" s="6">
        <v>44013.509270833332</v>
      </c>
      <c r="I485" s="6" t="s">
        <v>10752</v>
      </c>
      <c r="J485" t="s">
        <v>10753</v>
      </c>
      <c r="K485">
        <v>17288983</v>
      </c>
      <c r="L485">
        <v>233435</v>
      </c>
      <c r="N485">
        <v>51090030</v>
      </c>
      <c r="O485" t="s">
        <v>3043</v>
      </c>
      <c r="P485" t="s">
        <v>628</v>
      </c>
      <c r="Q485">
        <v>1</v>
      </c>
      <c r="R485" t="s">
        <v>10754</v>
      </c>
      <c r="S485" t="s">
        <v>18</v>
      </c>
      <c r="T485">
        <v>1</v>
      </c>
      <c r="U485" s="6">
        <v>44013.338865740741</v>
      </c>
      <c r="V485" t="s">
        <v>39</v>
      </c>
    </row>
    <row r="486" spans="1:22" x14ac:dyDescent="0.3">
      <c r="A486" t="str">
        <f>VLOOKUP(B486,Table2[],3,FALSE)</f>
        <v>Digital</v>
      </c>
      <c r="B486" t="str">
        <f>IF(ISNUMBER(FIND("QVC",R486)),"QVC",IFERROR(VLOOKUP(LEFT(I486,2),Table1[#All],2,FALSE),IF(OR(LEN(I486)=7,LEFT(I486,3)="SH1",LEFT(I486,2)="Vp",LEFT(I486,2)="GP"),"PMD.com",IF(LEN(I486)=15,"QVC","need manual check"))))</f>
        <v>PMD.com</v>
      </c>
      <c r="C486">
        <f t="shared" si="22"/>
        <v>52430001</v>
      </c>
      <c r="D486">
        <f t="shared" si="23"/>
        <v>1</v>
      </c>
      <c r="E486" s="8" t="str">
        <f t="shared" ca="1" si="21"/>
        <v>MTD orders processed</v>
      </c>
      <c r="F486" t="s">
        <v>11203</v>
      </c>
      <c r="G486" t="s">
        <v>16</v>
      </c>
      <c r="H486" s="6">
        <v>44013.509270833332</v>
      </c>
      <c r="I486" s="6" t="s">
        <v>10752</v>
      </c>
      <c r="J486" t="s">
        <v>10753</v>
      </c>
      <c r="K486">
        <v>17288983</v>
      </c>
      <c r="L486">
        <v>233435</v>
      </c>
      <c r="N486">
        <v>52430001</v>
      </c>
      <c r="O486" t="s">
        <v>927</v>
      </c>
      <c r="P486" t="s">
        <v>75</v>
      </c>
      <c r="Q486">
        <v>1</v>
      </c>
      <c r="R486" t="s">
        <v>10754</v>
      </c>
      <c r="S486" t="s">
        <v>18</v>
      </c>
      <c r="T486">
        <v>1</v>
      </c>
      <c r="U486" s="6">
        <v>44013.338865740741</v>
      </c>
      <c r="V486" t="s">
        <v>39</v>
      </c>
    </row>
    <row r="487" spans="1:22" x14ac:dyDescent="0.3">
      <c r="A487" t="str">
        <f>VLOOKUP(B487,Table2[],3,FALSE)</f>
        <v>Digital</v>
      </c>
      <c r="B487" t="str">
        <f>IF(ISNUMBER(FIND("QVC",R487)),"QVC",IFERROR(VLOOKUP(LEFT(I487,2),Table1[#All],2,FALSE),IF(OR(LEN(I487)=7,LEFT(I487,3)="SH1",LEFT(I487,2)="Vp",LEFT(I487,2)="GP"),"PMD.com",IF(LEN(I487)=15,"QVC","need manual check"))))</f>
        <v>PMD.com</v>
      </c>
      <c r="C487">
        <f t="shared" si="22"/>
        <v>5341030</v>
      </c>
      <c r="D487">
        <f t="shared" si="23"/>
        <v>1</v>
      </c>
      <c r="E487" s="8" t="str">
        <f t="shared" ca="1" si="21"/>
        <v>MTD orders processed</v>
      </c>
      <c r="F487" t="s">
        <v>11203</v>
      </c>
      <c r="G487" t="s">
        <v>16</v>
      </c>
      <c r="H487" s="6">
        <v>44013.509270833332</v>
      </c>
      <c r="I487" s="6" t="s">
        <v>10752</v>
      </c>
      <c r="J487" t="s">
        <v>10753</v>
      </c>
      <c r="K487">
        <v>17288983</v>
      </c>
      <c r="L487">
        <v>233435</v>
      </c>
      <c r="N487">
        <v>5341030</v>
      </c>
      <c r="O487" t="s">
        <v>925</v>
      </c>
      <c r="P487" t="s">
        <v>926</v>
      </c>
      <c r="Q487">
        <v>1</v>
      </c>
      <c r="R487" t="s">
        <v>10754</v>
      </c>
      <c r="S487" t="s">
        <v>18</v>
      </c>
      <c r="T487">
        <v>1</v>
      </c>
      <c r="U487" s="6">
        <v>44013.338865740741</v>
      </c>
      <c r="V487" t="s">
        <v>39</v>
      </c>
    </row>
    <row r="488" spans="1:22" x14ac:dyDescent="0.3">
      <c r="A488" t="str">
        <f>VLOOKUP(B488,Table2[],3,FALSE)</f>
        <v>Digital</v>
      </c>
      <c r="B488" t="str">
        <f>IF(ISNUMBER(FIND("QVC",R488)),"QVC",IFERROR(VLOOKUP(LEFT(I488,2),Table1[#All],2,FALSE),IF(OR(LEN(I488)=7,LEFT(I488,3)="SH1",LEFT(I488,2)="Vp",LEFT(I488,2)="GP"),"PMD.com",IF(LEN(I488)=15,"QVC","need manual check"))))</f>
        <v>PMD.com</v>
      </c>
      <c r="C488">
        <f t="shared" si="22"/>
        <v>51080001</v>
      </c>
      <c r="D488">
        <f t="shared" si="23"/>
        <v>1</v>
      </c>
      <c r="E488" s="8" t="str">
        <f t="shared" ca="1" si="21"/>
        <v>MTD orders processed</v>
      </c>
      <c r="F488" t="s">
        <v>11203</v>
      </c>
      <c r="G488" t="s">
        <v>16</v>
      </c>
      <c r="H488" s="6">
        <v>44013.509270833332</v>
      </c>
      <c r="I488" s="6" t="s">
        <v>10752</v>
      </c>
      <c r="J488" t="s">
        <v>10753</v>
      </c>
      <c r="K488">
        <v>17288983</v>
      </c>
      <c r="L488">
        <v>233435</v>
      </c>
      <c r="N488">
        <v>51080001</v>
      </c>
      <c r="O488" t="s">
        <v>988</v>
      </c>
      <c r="P488" t="s">
        <v>57</v>
      </c>
      <c r="Q488">
        <v>1</v>
      </c>
      <c r="R488" t="s">
        <v>10754</v>
      </c>
      <c r="S488" t="s">
        <v>18</v>
      </c>
      <c r="T488">
        <v>1</v>
      </c>
      <c r="U488" s="6">
        <v>44013.338865740741</v>
      </c>
      <c r="V488" t="s">
        <v>39</v>
      </c>
    </row>
    <row r="489" spans="1:22" x14ac:dyDescent="0.3">
      <c r="A489" t="str">
        <f>VLOOKUP(B489,Table2[],3,FALSE)</f>
        <v>Digital</v>
      </c>
      <c r="B489" t="str">
        <f>IF(ISNUMBER(FIND("QVC",R489)),"QVC",IFERROR(VLOOKUP(LEFT(I489,2),Table1[#All],2,FALSE),IF(OR(LEN(I489)=7,LEFT(I489,3)="SH1",LEFT(I489,2)="Vp",LEFT(I489,2)="GP"),"PMD.com",IF(LEN(I489)=15,"QVC","need manual check"))))</f>
        <v>PMD.com</v>
      </c>
      <c r="C489">
        <f t="shared" si="22"/>
        <v>53920001</v>
      </c>
      <c r="D489">
        <f t="shared" si="23"/>
        <v>1</v>
      </c>
      <c r="E489" s="8" t="str">
        <f t="shared" ca="1" si="21"/>
        <v>MTD orders processed</v>
      </c>
      <c r="F489" t="s">
        <v>11203</v>
      </c>
      <c r="G489" t="s">
        <v>16</v>
      </c>
      <c r="H489" s="6">
        <v>44013.509270833332</v>
      </c>
      <c r="I489" s="6" t="s">
        <v>10752</v>
      </c>
      <c r="J489" t="s">
        <v>10753</v>
      </c>
      <c r="K489">
        <v>17288983</v>
      </c>
      <c r="L489">
        <v>233435</v>
      </c>
      <c r="N489">
        <v>53920001</v>
      </c>
      <c r="O489" t="s">
        <v>42</v>
      </c>
      <c r="P489" t="s">
        <v>40</v>
      </c>
      <c r="Q489">
        <v>1</v>
      </c>
      <c r="R489" t="s">
        <v>10754</v>
      </c>
      <c r="S489" t="s">
        <v>18</v>
      </c>
      <c r="T489">
        <v>1</v>
      </c>
      <c r="U489" s="6">
        <v>44013.338865740741</v>
      </c>
      <c r="V489" t="s">
        <v>39</v>
      </c>
    </row>
    <row r="490" spans="1:22" x14ac:dyDescent="0.3">
      <c r="A490" t="str">
        <f>VLOOKUP(B490,Table2[],3,FALSE)</f>
        <v>Digital</v>
      </c>
      <c r="B490" t="str">
        <f>IF(ISNUMBER(FIND("QVC",R490)),"QVC",IFERROR(VLOOKUP(LEFT(I490,2),Table1[#All],2,FALSE),IF(OR(LEN(I490)=7,LEFT(I490,3)="SH1",LEFT(I490,2)="Vp",LEFT(I490,2)="GP"),"PMD.com",IF(LEN(I490)=15,"QVC","need manual check"))))</f>
        <v>PMD.com</v>
      </c>
      <c r="C490">
        <f t="shared" si="22"/>
        <v>55090001</v>
      </c>
      <c r="D490">
        <f t="shared" si="23"/>
        <v>1</v>
      </c>
      <c r="E490" s="8" t="str">
        <f t="shared" ca="1" si="21"/>
        <v>MTD orders processed</v>
      </c>
      <c r="F490" t="s">
        <v>11203</v>
      </c>
      <c r="G490" t="s">
        <v>16</v>
      </c>
      <c r="H490" s="6">
        <v>44013.509270833332</v>
      </c>
      <c r="I490" s="6" t="s">
        <v>10752</v>
      </c>
      <c r="J490" t="s">
        <v>10753</v>
      </c>
      <c r="K490">
        <v>17288983</v>
      </c>
      <c r="L490">
        <v>233435</v>
      </c>
      <c r="N490">
        <v>55090001</v>
      </c>
      <c r="O490" t="s">
        <v>995</v>
      </c>
      <c r="P490" t="s">
        <v>165</v>
      </c>
      <c r="Q490">
        <v>1</v>
      </c>
      <c r="R490" t="s">
        <v>10754</v>
      </c>
      <c r="S490" t="s">
        <v>18</v>
      </c>
      <c r="T490">
        <v>1</v>
      </c>
      <c r="U490" s="6">
        <v>44013.338865740741</v>
      </c>
      <c r="V490" t="s">
        <v>39</v>
      </c>
    </row>
    <row r="491" spans="1:22" x14ac:dyDescent="0.3">
      <c r="A491" t="str">
        <f>VLOOKUP(B491,Table2[],3,FALSE)</f>
        <v>Broadcast</v>
      </c>
      <c r="B491" t="str">
        <f>IF(ISNUMBER(FIND("QVC",R491)),"QVC",IFERROR(VLOOKUP(LEFT(I491,2),Table1[#All],2,FALSE),IF(OR(LEN(I491)=7,LEFT(I491,3)="SH1",LEFT(I491,2)="Vp",LEFT(I491,2)="GP"),"PMD.com",IF(LEN(I491)=15,"QVC","need manual check"))))</f>
        <v>QVC</v>
      </c>
      <c r="C491">
        <f t="shared" si="22"/>
        <v>53820001</v>
      </c>
      <c r="D491">
        <f t="shared" si="23"/>
        <v>7</v>
      </c>
      <c r="E491" s="8" t="str">
        <f t="shared" ca="1" si="21"/>
        <v>shifted orders processed</v>
      </c>
      <c r="F491" t="s">
        <v>11203</v>
      </c>
      <c r="G491" t="s">
        <v>16</v>
      </c>
      <c r="H491" s="6">
        <v>44013.545208333337</v>
      </c>
      <c r="I491" s="6" t="s">
        <v>3011</v>
      </c>
      <c r="J491" t="s">
        <v>109</v>
      </c>
      <c r="K491">
        <v>17289125</v>
      </c>
      <c r="L491">
        <v>233458</v>
      </c>
      <c r="M491" t="s">
        <v>3012</v>
      </c>
      <c r="N491">
        <v>53820001</v>
      </c>
      <c r="O491" t="s">
        <v>133</v>
      </c>
      <c r="P491" t="s">
        <v>134</v>
      </c>
      <c r="Q491">
        <v>7</v>
      </c>
      <c r="R491" t="s">
        <v>534</v>
      </c>
      <c r="S491" t="s">
        <v>18</v>
      </c>
      <c r="T491">
        <v>7</v>
      </c>
      <c r="U491" s="6">
        <v>44011.517361111109</v>
      </c>
    </row>
    <row r="492" spans="1:22" x14ac:dyDescent="0.3">
      <c r="A492" t="str">
        <f>VLOOKUP(B492,Table2[],3,FALSE)</f>
        <v>Broadcast</v>
      </c>
      <c r="B492" t="str">
        <f>IF(ISNUMBER(FIND("QVC",R492)),"QVC",IFERROR(VLOOKUP(LEFT(I492,2),Table1[#All],2,FALSE),IF(OR(LEN(I492)=7,LEFT(I492,3)="SH1",LEFT(I492,2)="Vp",LEFT(I492,2)="GP"),"PMD.com",IF(LEN(I492)=15,"QVC","need manual check"))))</f>
        <v>QVC</v>
      </c>
      <c r="C492">
        <f t="shared" si="22"/>
        <v>53240001</v>
      </c>
      <c r="D492">
        <f t="shared" si="23"/>
        <v>1</v>
      </c>
      <c r="E492" s="8" t="str">
        <f t="shared" ca="1" si="21"/>
        <v>shifted orders processed</v>
      </c>
      <c r="F492" t="s">
        <v>11203</v>
      </c>
      <c r="G492" t="s">
        <v>16</v>
      </c>
      <c r="H492" s="6">
        <v>44013.545208333337</v>
      </c>
      <c r="I492" s="6" t="s">
        <v>3011</v>
      </c>
      <c r="J492" t="s">
        <v>109</v>
      </c>
      <c r="K492">
        <v>17289125</v>
      </c>
      <c r="L492">
        <v>233458</v>
      </c>
      <c r="M492" t="s">
        <v>3012</v>
      </c>
      <c r="N492">
        <v>53240001</v>
      </c>
      <c r="O492" t="s">
        <v>139</v>
      </c>
      <c r="P492" t="s">
        <v>140</v>
      </c>
      <c r="Q492">
        <v>1</v>
      </c>
      <c r="R492" t="s">
        <v>534</v>
      </c>
      <c r="S492" t="s">
        <v>18</v>
      </c>
      <c r="T492">
        <v>1</v>
      </c>
      <c r="U492" s="6">
        <v>44011.517361111109</v>
      </c>
    </row>
    <row r="493" spans="1:22" x14ac:dyDescent="0.3">
      <c r="A493" t="str">
        <f>VLOOKUP(B493,Table2[],3,FALSE)</f>
        <v>Broadcast</v>
      </c>
      <c r="B493" t="str">
        <f>IF(ISNUMBER(FIND("QVC",R493)),"QVC",IFERROR(VLOOKUP(LEFT(I493,2),Table1[#All],2,FALSE),IF(OR(LEN(I493)=7,LEFT(I493,3)="SH1",LEFT(I493,2)="Vp",LEFT(I493,2)="GP"),"PMD.com",IF(LEN(I493)=15,"QVC","need manual check"))))</f>
        <v>QVC</v>
      </c>
      <c r="C493">
        <f t="shared" si="22"/>
        <v>53710001</v>
      </c>
      <c r="D493">
        <f t="shared" si="23"/>
        <v>10</v>
      </c>
      <c r="E493" s="8" t="str">
        <f t="shared" ca="1" si="21"/>
        <v>shifted orders processed</v>
      </c>
      <c r="F493" t="s">
        <v>11203</v>
      </c>
      <c r="G493" t="s">
        <v>16</v>
      </c>
      <c r="H493" s="6">
        <v>44013.545208333337</v>
      </c>
      <c r="I493" s="6" t="s">
        <v>3011</v>
      </c>
      <c r="J493" t="s">
        <v>109</v>
      </c>
      <c r="K493">
        <v>17289125</v>
      </c>
      <c r="L493">
        <v>233458</v>
      </c>
      <c r="M493" t="s">
        <v>3012</v>
      </c>
      <c r="N493">
        <v>53710001</v>
      </c>
      <c r="O493" t="s">
        <v>1873</v>
      </c>
      <c r="P493" t="s">
        <v>66</v>
      </c>
      <c r="Q493">
        <v>10</v>
      </c>
      <c r="R493" t="s">
        <v>534</v>
      </c>
      <c r="S493" t="s">
        <v>18</v>
      </c>
      <c r="T493">
        <v>10</v>
      </c>
      <c r="U493" s="6">
        <v>44011.517361111109</v>
      </c>
    </row>
    <row r="494" spans="1:22" x14ac:dyDescent="0.3">
      <c r="A494" t="str">
        <f>VLOOKUP(B494,Table2[],3,FALSE)</f>
        <v>Broadcast</v>
      </c>
      <c r="B494" t="str">
        <f>IF(ISNUMBER(FIND("QVC",R494)),"QVC",IFERROR(VLOOKUP(LEFT(I494,2),Table1[#All],2,FALSE),IF(OR(LEN(I494)=7,LEFT(I494,3)="SH1",LEFT(I494,2)="Vp",LEFT(I494,2)="GP"),"PMD.com",IF(LEN(I494)=15,"QVC","need manual check"))))</f>
        <v>QVC</v>
      </c>
      <c r="C494">
        <f t="shared" si="22"/>
        <v>53720001</v>
      </c>
      <c r="D494">
        <f t="shared" si="23"/>
        <v>7</v>
      </c>
      <c r="E494" s="8" t="str">
        <f t="shared" ca="1" si="21"/>
        <v>shifted orders processed</v>
      </c>
      <c r="F494" t="s">
        <v>11203</v>
      </c>
      <c r="G494" t="s">
        <v>16</v>
      </c>
      <c r="H494" s="6">
        <v>44013.545208333337</v>
      </c>
      <c r="I494" s="6" t="s">
        <v>3011</v>
      </c>
      <c r="J494" t="s">
        <v>109</v>
      </c>
      <c r="K494">
        <v>17289125</v>
      </c>
      <c r="L494">
        <v>233458</v>
      </c>
      <c r="M494" t="s">
        <v>3012</v>
      </c>
      <c r="N494">
        <v>53720001</v>
      </c>
      <c r="O494" t="s">
        <v>1754</v>
      </c>
      <c r="P494" t="s">
        <v>69</v>
      </c>
      <c r="Q494">
        <v>7</v>
      </c>
      <c r="R494" t="s">
        <v>534</v>
      </c>
      <c r="S494" t="s">
        <v>18</v>
      </c>
      <c r="T494">
        <v>7</v>
      </c>
      <c r="U494" s="6">
        <v>44011.517361111109</v>
      </c>
    </row>
    <row r="495" spans="1:22" x14ac:dyDescent="0.3">
      <c r="A495" t="str">
        <f>VLOOKUP(B495,Table2[],3,FALSE)</f>
        <v>Broadcast</v>
      </c>
      <c r="B495" t="str">
        <f>IF(ISNUMBER(FIND("QVC",R495)),"QVC",IFERROR(VLOOKUP(LEFT(I495,2),Table1[#All],2,FALSE),IF(OR(LEN(I495)=7,LEFT(I495,3)="SH1",LEFT(I495,2)="Vp",LEFT(I495,2)="GP"),"PMD.com",IF(LEN(I495)=15,"QVC","need manual check"))))</f>
        <v>QVC</v>
      </c>
      <c r="C495">
        <f t="shared" si="22"/>
        <v>53700001</v>
      </c>
      <c r="D495">
        <f t="shared" si="23"/>
        <v>8</v>
      </c>
      <c r="E495" s="8" t="str">
        <f t="shared" ca="1" si="21"/>
        <v>shifted orders processed</v>
      </c>
      <c r="F495" t="s">
        <v>11203</v>
      </c>
      <c r="G495" t="s">
        <v>16</v>
      </c>
      <c r="H495" s="6">
        <v>44013.545208333337</v>
      </c>
      <c r="I495" s="6" t="s">
        <v>3011</v>
      </c>
      <c r="J495" t="s">
        <v>109</v>
      </c>
      <c r="K495">
        <v>17289125</v>
      </c>
      <c r="L495">
        <v>233458</v>
      </c>
      <c r="M495" t="s">
        <v>3012</v>
      </c>
      <c r="N495">
        <v>53700001</v>
      </c>
      <c r="O495" t="s">
        <v>67</v>
      </c>
      <c r="P495" t="s">
        <v>68</v>
      </c>
      <c r="Q495">
        <v>8</v>
      </c>
      <c r="R495" t="s">
        <v>534</v>
      </c>
      <c r="S495" t="s">
        <v>18</v>
      </c>
      <c r="T495">
        <v>8</v>
      </c>
      <c r="U495" s="6">
        <v>44011.517361111109</v>
      </c>
    </row>
    <row r="496" spans="1:22" x14ac:dyDescent="0.3">
      <c r="A496" t="str">
        <f>VLOOKUP(B496,Table2[],3,FALSE)</f>
        <v>Broadcast</v>
      </c>
      <c r="B496" t="str">
        <f>IF(ISNUMBER(FIND("QVC",R496)),"QVC",IFERROR(VLOOKUP(LEFT(I496,2),Table1[#All],2,FALSE),IF(OR(LEN(I496)=7,LEFT(I496,3)="SH1",LEFT(I496,2)="Vp",LEFT(I496,2)="GP"),"PMD.com",IF(LEN(I496)=15,"QVC","need manual check"))))</f>
        <v>QVC</v>
      </c>
      <c r="C496">
        <f t="shared" si="22"/>
        <v>53740001</v>
      </c>
      <c r="D496">
        <f t="shared" si="23"/>
        <v>9</v>
      </c>
      <c r="E496" s="8" t="str">
        <f t="shared" ca="1" si="21"/>
        <v>shifted orders processed</v>
      </c>
      <c r="F496" t="s">
        <v>11203</v>
      </c>
      <c r="G496" t="s">
        <v>16</v>
      </c>
      <c r="H496" s="6">
        <v>44013.545208333337</v>
      </c>
      <c r="I496" s="6" t="s">
        <v>3011</v>
      </c>
      <c r="J496" t="s">
        <v>109</v>
      </c>
      <c r="K496">
        <v>17289125</v>
      </c>
      <c r="L496">
        <v>233458</v>
      </c>
      <c r="M496" t="s">
        <v>3012</v>
      </c>
      <c r="N496">
        <v>53740001</v>
      </c>
      <c r="O496" t="s">
        <v>578</v>
      </c>
      <c r="P496" t="s">
        <v>70</v>
      </c>
      <c r="Q496">
        <v>9</v>
      </c>
      <c r="R496" t="s">
        <v>534</v>
      </c>
      <c r="S496" t="s">
        <v>18</v>
      </c>
      <c r="T496">
        <v>9</v>
      </c>
      <c r="U496" s="6">
        <v>44011.517361111109</v>
      </c>
    </row>
    <row r="497" spans="1:21" x14ac:dyDescent="0.3">
      <c r="A497" t="str">
        <f>VLOOKUP(B497,Table2[],3,FALSE)</f>
        <v>Broadcast</v>
      </c>
      <c r="B497" t="str">
        <f>IF(ISNUMBER(FIND("QVC",R497)),"QVC",IFERROR(VLOOKUP(LEFT(I497,2),Table1[#All],2,FALSE),IF(OR(LEN(I497)=7,LEFT(I497,3)="SH1",LEFT(I497,2)="Vp",LEFT(I497,2)="GP"),"PMD.com",IF(LEN(I497)=15,"QVC","need manual check"))))</f>
        <v>QVC</v>
      </c>
      <c r="C497">
        <f t="shared" si="22"/>
        <v>53730001</v>
      </c>
      <c r="D497">
        <f t="shared" si="23"/>
        <v>12</v>
      </c>
      <c r="E497" s="8" t="str">
        <f t="shared" ca="1" si="21"/>
        <v>shifted orders processed</v>
      </c>
      <c r="F497" t="s">
        <v>11203</v>
      </c>
      <c r="G497" t="s">
        <v>16</v>
      </c>
      <c r="H497" s="6">
        <v>44013.545208333337</v>
      </c>
      <c r="I497" s="6" t="s">
        <v>3011</v>
      </c>
      <c r="J497" t="s">
        <v>109</v>
      </c>
      <c r="K497">
        <v>17289125</v>
      </c>
      <c r="L497">
        <v>233458</v>
      </c>
      <c r="M497" t="s">
        <v>3012</v>
      </c>
      <c r="N497">
        <v>53730001</v>
      </c>
      <c r="O497" t="s">
        <v>61</v>
      </c>
      <c r="P497" t="s">
        <v>62</v>
      </c>
      <c r="Q497">
        <v>12</v>
      </c>
      <c r="R497" t="s">
        <v>534</v>
      </c>
      <c r="S497" t="s">
        <v>18</v>
      </c>
      <c r="T497">
        <v>12</v>
      </c>
      <c r="U497" s="6">
        <v>44011.517361111109</v>
      </c>
    </row>
    <row r="498" spans="1:21" x14ac:dyDescent="0.3">
      <c r="A498" t="str">
        <f>VLOOKUP(B498,Table2[],3,FALSE)</f>
        <v>Broadcast</v>
      </c>
      <c r="B498" t="str">
        <f>IF(ISNUMBER(FIND("QVC",R498)),"QVC",IFERROR(VLOOKUP(LEFT(I498,2),Table1[#All],2,FALSE),IF(OR(LEN(I498)=7,LEFT(I498,3)="SH1",LEFT(I498,2)="Vp",LEFT(I498,2)="GP"),"PMD.com",IF(LEN(I498)=15,"QVC","need manual check"))))</f>
        <v>QVC</v>
      </c>
      <c r="C498">
        <f t="shared" si="22"/>
        <v>53800001</v>
      </c>
      <c r="D498">
        <f t="shared" si="23"/>
        <v>3</v>
      </c>
      <c r="E498" s="8" t="str">
        <f t="shared" ca="1" si="21"/>
        <v>shifted orders processed</v>
      </c>
      <c r="F498" t="s">
        <v>11203</v>
      </c>
      <c r="G498" t="s">
        <v>16</v>
      </c>
      <c r="H498" s="6">
        <v>44013.545208333337</v>
      </c>
      <c r="I498" s="6" t="s">
        <v>3011</v>
      </c>
      <c r="J498" t="s">
        <v>109</v>
      </c>
      <c r="K498">
        <v>17289125</v>
      </c>
      <c r="L498">
        <v>233458</v>
      </c>
      <c r="M498" t="s">
        <v>3012</v>
      </c>
      <c r="N498">
        <v>53800001</v>
      </c>
      <c r="O498" t="s">
        <v>135</v>
      </c>
      <c r="P498" t="s">
        <v>172</v>
      </c>
      <c r="Q498">
        <v>3</v>
      </c>
      <c r="R498" t="s">
        <v>534</v>
      </c>
      <c r="S498" t="s">
        <v>18</v>
      </c>
      <c r="T498">
        <v>3</v>
      </c>
      <c r="U498" s="6">
        <v>44011.517361111109</v>
      </c>
    </row>
    <row r="499" spans="1:21" x14ac:dyDescent="0.3">
      <c r="A499" t="str">
        <f>VLOOKUP(B499,Table2[],3,FALSE)</f>
        <v>Broadcast</v>
      </c>
      <c r="B499" t="str">
        <f>IF(ISNUMBER(FIND("QVC",R499)),"QVC",IFERROR(VLOOKUP(LEFT(I499,2),Table1[#All],2,FALSE),IF(OR(LEN(I499)=7,LEFT(I499,3)="SH1",LEFT(I499,2)="Vp",LEFT(I499,2)="GP"),"PMD.com",IF(LEN(I499)=15,"QVC","need manual check"))))</f>
        <v>QVC</v>
      </c>
      <c r="C499">
        <f t="shared" si="22"/>
        <v>53810001</v>
      </c>
      <c r="D499">
        <f t="shared" si="23"/>
        <v>7</v>
      </c>
      <c r="E499" s="8" t="str">
        <f t="shared" ca="1" si="21"/>
        <v>shifted orders processed</v>
      </c>
      <c r="F499" t="s">
        <v>11203</v>
      </c>
      <c r="G499" t="s">
        <v>16</v>
      </c>
      <c r="H499" s="6">
        <v>44013.545208333337</v>
      </c>
      <c r="I499" s="6" t="s">
        <v>3011</v>
      </c>
      <c r="J499" t="s">
        <v>109</v>
      </c>
      <c r="K499">
        <v>17289125</v>
      </c>
      <c r="L499">
        <v>233458</v>
      </c>
      <c r="M499" t="s">
        <v>3012</v>
      </c>
      <c r="N499">
        <v>53810001</v>
      </c>
      <c r="O499" t="s">
        <v>133</v>
      </c>
      <c r="P499" t="s">
        <v>132</v>
      </c>
      <c r="Q499">
        <v>7</v>
      </c>
      <c r="R499" t="s">
        <v>534</v>
      </c>
      <c r="S499" t="s">
        <v>18</v>
      </c>
      <c r="T499">
        <v>7</v>
      </c>
      <c r="U499" s="6">
        <v>44011.517361111109</v>
      </c>
    </row>
    <row r="500" spans="1:21" x14ac:dyDescent="0.3">
      <c r="A500" t="str">
        <f>VLOOKUP(B500,Table2[],3,FALSE)</f>
        <v>Broadcast</v>
      </c>
      <c r="B500" t="str">
        <f>IF(ISNUMBER(FIND("QVC",R500)),"QVC",IFERROR(VLOOKUP(LEFT(I500,2),Table1[#All],2,FALSE),IF(OR(LEN(I500)=7,LEFT(I500,3)="SH1",LEFT(I500,2)="Vp",LEFT(I500,2)="GP"),"PMD.com",IF(LEN(I500)=15,"QVC","need manual check"))))</f>
        <v>QVC</v>
      </c>
      <c r="C500">
        <f t="shared" si="22"/>
        <v>53760001</v>
      </c>
      <c r="D500">
        <f t="shared" si="23"/>
        <v>3</v>
      </c>
      <c r="E500" s="8" t="str">
        <f t="shared" ca="1" si="21"/>
        <v>shifted orders processed</v>
      </c>
      <c r="F500" t="s">
        <v>11203</v>
      </c>
      <c r="G500" t="s">
        <v>16</v>
      </c>
      <c r="H500" s="6">
        <v>44013.545208333337</v>
      </c>
      <c r="I500" s="6" t="s">
        <v>3011</v>
      </c>
      <c r="J500" t="s">
        <v>109</v>
      </c>
      <c r="K500">
        <v>17289125</v>
      </c>
      <c r="L500">
        <v>233458</v>
      </c>
      <c r="M500" t="s">
        <v>3012</v>
      </c>
      <c r="N500">
        <v>53760001</v>
      </c>
      <c r="O500" t="s">
        <v>42</v>
      </c>
      <c r="P500" t="s">
        <v>848</v>
      </c>
      <c r="Q500">
        <v>3</v>
      </c>
      <c r="R500" t="s">
        <v>534</v>
      </c>
      <c r="S500" t="s">
        <v>18</v>
      </c>
      <c r="T500">
        <v>3</v>
      </c>
      <c r="U500" s="6">
        <v>44011.517361111109</v>
      </c>
    </row>
    <row r="501" spans="1:21" x14ac:dyDescent="0.3">
      <c r="A501" t="str">
        <f>VLOOKUP(B501,Table2[],3,FALSE)</f>
        <v>Broadcast</v>
      </c>
      <c r="B501" t="str">
        <f>IF(ISNUMBER(FIND("QVC",R501)),"QVC",IFERROR(VLOOKUP(LEFT(I501,2),Table1[#All],2,FALSE),IF(OR(LEN(I501)=7,LEFT(I501,3)="SH1",LEFT(I501,2)="Vp",LEFT(I501,2)="GP"),"PMD.com",IF(LEN(I501)=15,"QVC","need manual check"))))</f>
        <v>QVC</v>
      </c>
      <c r="C501">
        <f t="shared" si="22"/>
        <v>53830001</v>
      </c>
      <c r="D501">
        <f t="shared" si="23"/>
        <v>1</v>
      </c>
      <c r="E501" s="8" t="str">
        <f t="shared" ca="1" si="21"/>
        <v>shifted orders processed</v>
      </c>
      <c r="F501" t="s">
        <v>11203</v>
      </c>
      <c r="G501" t="s">
        <v>16</v>
      </c>
      <c r="H501" s="6">
        <v>44013.545208333337</v>
      </c>
      <c r="I501" s="6" t="s">
        <v>3011</v>
      </c>
      <c r="J501" t="s">
        <v>109</v>
      </c>
      <c r="K501">
        <v>17289125</v>
      </c>
      <c r="L501">
        <v>233458</v>
      </c>
      <c r="M501" t="s">
        <v>3012</v>
      </c>
      <c r="N501">
        <v>53830001</v>
      </c>
      <c r="O501" t="s">
        <v>778</v>
      </c>
      <c r="P501" t="s">
        <v>779</v>
      </c>
      <c r="Q501">
        <v>1</v>
      </c>
      <c r="R501" t="s">
        <v>534</v>
      </c>
      <c r="S501" t="s">
        <v>18</v>
      </c>
      <c r="T501">
        <v>1</v>
      </c>
      <c r="U501" s="6">
        <v>44011.517361111109</v>
      </c>
    </row>
    <row r="502" spans="1:21" x14ac:dyDescent="0.3">
      <c r="A502" t="str">
        <f>VLOOKUP(B502,Table2[],3,FALSE)</f>
        <v>Broadcast</v>
      </c>
      <c r="B502" t="str">
        <f>IF(ISNUMBER(FIND("QVC",R502)),"QVC",IFERROR(VLOOKUP(LEFT(I502,2),Table1[#All],2,FALSE),IF(OR(LEN(I502)=7,LEFT(I502,3)="SH1",LEFT(I502,2)="Vp",LEFT(I502,2)="GP"),"PMD.com",IF(LEN(I502)=15,"QVC","need manual check"))))</f>
        <v>QVC</v>
      </c>
      <c r="C502">
        <f t="shared" si="22"/>
        <v>51080001</v>
      </c>
      <c r="D502">
        <f t="shared" si="23"/>
        <v>9</v>
      </c>
      <c r="E502" s="8" t="str">
        <f t="shared" ca="1" si="21"/>
        <v>shifted orders processed</v>
      </c>
      <c r="F502" t="s">
        <v>11203</v>
      </c>
      <c r="G502" t="s">
        <v>16</v>
      </c>
      <c r="H502" s="6">
        <v>44013.545208333337</v>
      </c>
      <c r="I502" s="6" t="s">
        <v>3011</v>
      </c>
      <c r="J502" t="s">
        <v>109</v>
      </c>
      <c r="K502">
        <v>17289125</v>
      </c>
      <c r="L502">
        <v>233458</v>
      </c>
      <c r="M502" t="s">
        <v>3012</v>
      </c>
      <c r="N502">
        <v>51080001</v>
      </c>
      <c r="O502" t="s">
        <v>988</v>
      </c>
      <c r="P502" t="s">
        <v>57</v>
      </c>
      <c r="Q502">
        <v>9</v>
      </c>
      <c r="R502" t="s">
        <v>534</v>
      </c>
      <c r="S502" t="s">
        <v>18</v>
      </c>
      <c r="T502">
        <v>9</v>
      </c>
      <c r="U502" s="6">
        <v>44011.517361111109</v>
      </c>
    </row>
    <row r="503" spans="1:21" x14ac:dyDescent="0.3">
      <c r="A503" t="str">
        <f>VLOOKUP(B503,Table2[],3,FALSE)</f>
        <v>Broadcast</v>
      </c>
      <c r="B503" t="str">
        <f>IF(ISNUMBER(FIND("QVC",R503)),"QVC",IFERROR(VLOOKUP(LEFT(I503,2),Table1[#All],2,FALSE),IF(OR(LEN(I503)=7,LEFT(I503,3)="SH1",LEFT(I503,2)="Vp",LEFT(I503,2)="GP"),"PMD.com",IF(LEN(I503)=15,"QVC","need manual check"))))</f>
        <v>QVC</v>
      </c>
      <c r="C503">
        <f t="shared" si="22"/>
        <v>5354</v>
      </c>
      <c r="D503">
        <f t="shared" si="23"/>
        <v>7</v>
      </c>
      <c r="E503" s="8" t="str">
        <f t="shared" ca="1" si="21"/>
        <v>shifted orders processed</v>
      </c>
      <c r="F503" t="s">
        <v>11203</v>
      </c>
      <c r="G503" t="s">
        <v>16</v>
      </c>
      <c r="H503" s="6">
        <v>44013.545208333337</v>
      </c>
      <c r="I503" s="6" t="s">
        <v>3011</v>
      </c>
      <c r="J503" t="s">
        <v>109</v>
      </c>
      <c r="K503">
        <v>17289125</v>
      </c>
      <c r="L503">
        <v>233458</v>
      </c>
      <c r="M503" t="s">
        <v>3012</v>
      </c>
      <c r="N503">
        <v>5354</v>
      </c>
      <c r="O503" t="s">
        <v>1753</v>
      </c>
      <c r="P503" t="s">
        <v>103</v>
      </c>
      <c r="Q503">
        <v>7</v>
      </c>
      <c r="R503" t="s">
        <v>534</v>
      </c>
      <c r="S503" t="s">
        <v>18</v>
      </c>
      <c r="T503">
        <v>7</v>
      </c>
      <c r="U503" s="6">
        <v>44011.517361111109</v>
      </c>
    </row>
    <row r="504" spans="1:21" x14ac:dyDescent="0.3">
      <c r="A504" t="str">
        <f>VLOOKUP(B504,Table2[],3,FALSE)</f>
        <v>Broadcast</v>
      </c>
      <c r="B504" t="str">
        <f>IF(ISNUMBER(FIND("QVC",R504)),"QVC",IFERROR(VLOOKUP(LEFT(I504,2),Table1[#All],2,FALSE),IF(OR(LEN(I504)=7,LEFT(I504,3)="SH1",LEFT(I504,2)="Vp",LEFT(I504,2)="GP"),"PMD.com",IF(LEN(I504)=15,"QVC","need manual check"))))</f>
        <v>QVC</v>
      </c>
      <c r="C504">
        <f t="shared" si="22"/>
        <v>58040001</v>
      </c>
      <c r="D504">
        <f t="shared" si="23"/>
        <v>26</v>
      </c>
      <c r="E504" s="8" t="str">
        <f t="shared" ca="1" si="21"/>
        <v>shifted orders processed</v>
      </c>
      <c r="F504" t="s">
        <v>11203</v>
      </c>
      <c r="G504" t="s">
        <v>16</v>
      </c>
      <c r="H504" s="6">
        <v>44013.545208333337</v>
      </c>
      <c r="I504" s="6" t="s">
        <v>3011</v>
      </c>
      <c r="J504" t="s">
        <v>109</v>
      </c>
      <c r="K504">
        <v>17289125</v>
      </c>
      <c r="L504">
        <v>233458</v>
      </c>
      <c r="M504" t="s">
        <v>3012</v>
      </c>
      <c r="N504">
        <v>58040001</v>
      </c>
      <c r="O504" t="s">
        <v>54</v>
      </c>
      <c r="P504" t="s">
        <v>55</v>
      </c>
      <c r="Q504">
        <v>26</v>
      </c>
      <c r="R504" t="s">
        <v>534</v>
      </c>
      <c r="S504" t="s">
        <v>18</v>
      </c>
      <c r="T504">
        <v>26</v>
      </c>
      <c r="U504" s="6">
        <v>44011.517361111109</v>
      </c>
    </row>
    <row r="505" spans="1:21" x14ac:dyDescent="0.3">
      <c r="A505" t="str">
        <f>VLOOKUP(B505,Table2[],3,FALSE)</f>
        <v>Broadcast</v>
      </c>
      <c r="B505" t="str">
        <f>IF(ISNUMBER(FIND("QVC",R505)),"QVC",IFERROR(VLOOKUP(LEFT(I505,2),Table1[#All],2,FALSE),IF(OR(LEN(I505)=7,LEFT(I505,3)="SH1",LEFT(I505,2)="Vp",LEFT(I505,2)="GP"),"PMD.com",IF(LEN(I505)=15,"QVC","need manual check"))))</f>
        <v>QVC</v>
      </c>
      <c r="C505">
        <f t="shared" si="22"/>
        <v>58030001</v>
      </c>
      <c r="D505">
        <f t="shared" si="23"/>
        <v>7</v>
      </c>
      <c r="E505" s="8" t="str">
        <f t="shared" ca="1" si="21"/>
        <v>shifted orders processed</v>
      </c>
      <c r="F505" t="s">
        <v>11203</v>
      </c>
      <c r="G505" t="s">
        <v>16</v>
      </c>
      <c r="H505" s="6">
        <v>44013.545208333337</v>
      </c>
      <c r="I505" s="6" t="s">
        <v>3011</v>
      </c>
      <c r="J505" t="s">
        <v>109</v>
      </c>
      <c r="K505">
        <v>17289125</v>
      </c>
      <c r="L505">
        <v>233458</v>
      </c>
      <c r="M505" t="s">
        <v>3012</v>
      </c>
      <c r="N505">
        <v>58030001</v>
      </c>
      <c r="O505" t="s">
        <v>1761</v>
      </c>
      <c r="P505" t="s">
        <v>36</v>
      </c>
      <c r="Q505">
        <v>7</v>
      </c>
      <c r="R505" t="s">
        <v>534</v>
      </c>
      <c r="S505" t="s">
        <v>18</v>
      </c>
      <c r="T505">
        <v>7</v>
      </c>
      <c r="U505" s="6">
        <v>44011.517361111109</v>
      </c>
    </row>
    <row r="506" spans="1:21" x14ac:dyDescent="0.3">
      <c r="A506" t="str">
        <f>VLOOKUP(B506,Table2[],3,FALSE)</f>
        <v>Broadcast</v>
      </c>
      <c r="B506" t="str">
        <f>IF(ISNUMBER(FIND("QVC",R506)),"QVC",IFERROR(VLOOKUP(LEFT(I506,2),Table1[#All],2,FALSE),IF(OR(LEN(I506)=7,LEFT(I506,3)="SH1",LEFT(I506,2)="Vp",LEFT(I506,2)="GP"),"PMD.com",IF(LEN(I506)=15,"QVC","need manual check"))))</f>
        <v>QVC</v>
      </c>
      <c r="C506">
        <f t="shared" si="22"/>
        <v>55340001</v>
      </c>
      <c r="D506">
        <f t="shared" si="23"/>
        <v>2</v>
      </c>
      <c r="E506" s="8" t="str">
        <f t="shared" ca="1" si="21"/>
        <v>shifted orders processed</v>
      </c>
      <c r="F506" t="s">
        <v>11203</v>
      </c>
      <c r="G506" t="s">
        <v>16</v>
      </c>
      <c r="H506" s="6">
        <v>44013.545208333337</v>
      </c>
      <c r="I506" s="6" t="s">
        <v>3011</v>
      </c>
      <c r="J506" t="s">
        <v>109</v>
      </c>
      <c r="K506">
        <v>17289125</v>
      </c>
      <c r="L506">
        <v>233458</v>
      </c>
      <c r="M506" t="s">
        <v>3012</v>
      </c>
      <c r="N506">
        <v>55340001</v>
      </c>
      <c r="O506" t="s">
        <v>1955</v>
      </c>
      <c r="P506" t="s">
        <v>71</v>
      </c>
      <c r="Q506">
        <v>2</v>
      </c>
      <c r="R506" t="s">
        <v>534</v>
      </c>
      <c r="S506" t="s">
        <v>18</v>
      </c>
      <c r="T506">
        <v>2</v>
      </c>
      <c r="U506" s="6">
        <v>44011.517361111109</v>
      </c>
    </row>
    <row r="507" spans="1:21" x14ac:dyDescent="0.3">
      <c r="A507" t="str">
        <f>VLOOKUP(B507,Table2[],3,FALSE)</f>
        <v>Broadcast</v>
      </c>
      <c r="B507" t="str">
        <f>IF(ISNUMBER(FIND("QVC",R507)),"QVC",IFERROR(VLOOKUP(LEFT(I507,2),Table1[#All],2,FALSE),IF(OR(LEN(I507)=7,LEFT(I507,3)="SH1",LEFT(I507,2)="Vp",LEFT(I507,2)="GP"),"PMD.com",IF(LEN(I507)=15,"QVC","need manual check"))))</f>
        <v>QVC</v>
      </c>
      <c r="C507">
        <f t="shared" si="22"/>
        <v>535501</v>
      </c>
      <c r="D507">
        <f t="shared" si="23"/>
        <v>3</v>
      </c>
      <c r="E507" s="8" t="str">
        <f t="shared" ca="1" si="21"/>
        <v>shifted orders processed</v>
      </c>
      <c r="F507" t="s">
        <v>11203</v>
      </c>
      <c r="G507" t="s">
        <v>16</v>
      </c>
      <c r="H507" s="6">
        <v>44013.545208333337</v>
      </c>
      <c r="I507" s="6" t="s">
        <v>3011</v>
      </c>
      <c r="J507" t="s">
        <v>109</v>
      </c>
      <c r="K507">
        <v>17289125</v>
      </c>
      <c r="L507">
        <v>233458</v>
      </c>
      <c r="M507" t="s">
        <v>3012</v>
      </c>
      <c r="N507">
        <v>535501</v>
      </c>
      <c r="O507" t="s">
        <v>158</v>
      </c>
      <c r="P507" t="s">
        <v>159</v>
      </c>
      <c r="Q507">
        <v>3</v>
      </c>
      <c r="R507" t="s">
        <v>534</v>
      </c>
      <c r="S507" t="s">
        <v>18</v>
      </c>
      <c r="T507">
        <v>3</v>
      </c>
      <c r="U507" s="6">
        <v>44011.517361111109</v>
      </c>
    </row>
    <row r="508" spans="1:21" x14ac:dyDescent="0.3">
      <c r="A508" t="str">
        <f>VLOOKUP(B508,Table2[],3,FALSE)</f>
        <v>Broadcast</v>
      </c>
      <c r="B508" t="str">
        <f>IF(ISNUMBER(FIND("QVC",R508)),"QVC",IFERROR(VLOOKUP(LEFT(I508,2),Table1[#All],2,FALSE),IF(OR(LEN(I508)=7,LEFT(I508,3)="SH1",LEFT(I508,2)="Vp",LEFT(I508,2)="GP"),"PMD.com",IF(LEN(I508)=15,"QVC","need manual check"))))</f>
        <v>QVC</v>
      </c>
      <c r="C508">
        <f t="shared" si="22"/>
        <v>5358</v>
      </c>
      <c r="D508">
        <f t="shared" si="23"/>
        <v>7</v>
      </c>
      <c r="E508" s="8" t="str">
        <f t="shared" ca="1" si="21"/>
        <v>shifted orders processed</v>
      </c>
      <c r="F508" t="s">
        <v>11203</v>
      </c>
      <c r="G508" t="s">
        <v>16</v>
      </c>
      <c r="H508" s="6">
        <v>44013.545208333337</v>
      </c>
      <c r="I508" s="6" t="s">
        <v>3011</v>
      </c>
      <c r="J508" t="s">
        <v>109</v>
      </c>
      <c r="K508">
        <v>17289125</v>
      </c>
      <c r="L508">
        <v>233458</v>
      </c>
      <c r="M508" t="s">
        <v>3012</v>
      </c>
      <c r="N508">
        <v>5358</v>
      </c>
      <c r="O508" t="s">
        <v>2281</v>
      </c>
      <c r="P508" t="s">
        <v>73</v>
      </c>
      <c r="Q508">
        <v>7</v>
      </c>
      <c r="R508" t="s">
        <v>534</v>
      </c>
      <c r="S508" t="s">
        <v>18</v>
      </c>
      <c r="T508">
        <v>7</v>
      </c>
      <c r="U508" s="6">
        <v>44011.517361111109</v>
      </c>
    </row>
    <row r="509" spans="1:21" x14ac:dyDescent="0.3">
      <c r="A509" t="str">
        <f>VLOOKUP(B509,Table2[],3,FALSE)</f>
        <v>Broadcast</v>
      </c>
      <c r="B509" t="str">
        <f>IF(ISNUMBER(FIND("QVC",R509)),"QVC",IFERROR(VLOOKUP(LEFT(I509,2),Table1[#All],2,FALSE),IF(OR(LEN(I509)=7,LEFT(I509,3)="SH1",LEFT(I509,2)="Vp",LEFT(I509,2)="GP"),"PMD.com",IF(LEN(I509)=15,"QVC","need manual check"))))</f>
        <v>QVC</v>
      </c>
      <c r="C509">
        <f t="shared" si="22"/>
        <v>5357</v>
      </c>
      <c r="D509">
        <f t="shared" si="23"/>
        <v>16</v>
      </c>
      <c r="E509" s="8" t="str">
        <f t="shared" ca="1" si="21"/>
        <v>shifted orders processed</v>
      </c>
      <c r="F509" t="s">
        <v>11203</v>
      </c>
      <c r="G509" t="s">
        <v>16</v>
      </c>
      <c r="H509" s="6">
        <v>44013.545208333337</v>
      </c>
      <c r="I509" s="6" t="s">
        <v>3011</v>
      </c>
      <c r="J509" t="s">
        <v>109</v>
      </c>
      <c r="K509">
        <v>17289125</v>
      </c>
      <c r="L509">
        <v>233458</v>
      </c>
      <c r="M509" t="s">
        <v>3012</v>
      </c>
      <c r="N509">
        <v>5357</v>
      </c>
      <c r="O509" t="s">
        <v>87</v>
      </c>
      <c r="P509" t="s">
        <v>88</v>
      </c>
      <c r="Q509">
        <v>16</v>
      </c>
      <c r="R509" t="s">
        <v>534</v>
      </c>
      <c r="S509" t="s">
        <v>18</v>
      </c>
      <c r="T509">
        <v>16</v>
      </c>
      <c r="U509" s="6">
        <v>44011.517361111109</v>
      </c>
    </row>
    <row r="510" spans="1:21" x14ac:dyDescent="0.3">
      <c r="A510" t="str">
        <f>VLOOKUP(B510,Table2[],3,FALSE)</f>
        <v>Broadcast</v>
      </c>
      <c r="B510" t="str">
        <f>IF(ISNUMBER(FIND("QVC",R510)),"QVC",IFERROR(VLOOKUP(LEFT(I510,2),Table1[#All],2,FALSE),IF(OR(LEN(I510)=7,LEFT(I510,3)="SH1",LEFT(I510,2)="Vp",LEFT(I510,2)="GP"),"PMD.com",IF(LEN(I510)=15,"QVC","need manual check"))))</f>
        <v>QVC</v>
      </c>
      <c r="C510">
        <f t="shared" si="22"/>
        <v>53160001</v>
      </c>
      <c r="D510">
        <f t="shared" si="23"/>
        <v>36</v>
      </c>
      <c r="E510" s="8" t="str">
        <f t="shared" ca="1" si="21"/>
        <v>shifted orders processed</v>
      </c>
      <c r="F510" t="s">
        <v>11203</v>
      </c>
      <c r="G510" t="s">
        <v>16</v>
      </c>
      <c r="H510" s="6">
        <v>44013.545208333337</v>
      </c>
      <c r="I510" s="6" t="s">
        <v>3011</v>
      </c>
      <c r="J510" t="s">
        <v>109</v>
      </c>
      <c r="K510">
        <v>17289125</v>
      </c>
      <c r="L510">
        <v>233458</v>
      </c>
      <c r="M510" t="s">
        <v>3012</v>
      </c>
      <c r="N510">
        <v>53160001</v>
      </c>
      <c r="O510" t="s">
        <v>1895</v>
      </c>
      <c r="P510" t="s">
        <v>119</v>
      </c>
      <c r="Q510">
        <v>36</v>
      </c>
      <c r="R510" t="s">
        <v>534</v>
      </c>
      <c r="S510" t="s">
        <v>18</v>
      </c>
      <c r="T510">
        <v>36</v>
      </c>
      <c r="U510" s="6">
        <v>44011.517361111109</v>
      </c>
    </row>
    <row r="511" spans="1:21" x14ac:dyDescent="0.3">
      <c r="A511" t="str">
        <f>VLOOKUP(B511,Table2[],3,FALSE)</f>
        <v>Broadcast</v>
      </c>
      <c r="B511" t="str">
        <f>IF(ISNUMBER(FIND("QVC",R511)),"QVC",IFERROR(VLOOKUP(LEFT(I511,2),Table1[#All],2,FALSE),IF(OR(LEN(I511)=7,LEFT(I511,3)="SH1",LEFT(I511,2)="Vp",LEFT(I511,2)="GP"),"PMD.com",IF(LEN(I511)=15,"QVC","need manual check"))))</f>
        <v>QVC</v>
      </c>
      <c r="C511">
        <f t="shared" si="22"/>
        <v>52030001</v>
      </c>
      <c r="D511">
        <f t="shared" si="23"/>
        <v>9</v>
      </c>
      <c r="E511" s="8" t="str">
        <f t="shared" ca="1" si="21"/>
        <v>shifted orders processed</v>
      </c>
      <c r="F511" t="s">
        <v>11203</v>
      </c>
      <c r="G511" t="s">
        <v>16</v>
      </c>
      <c r="H511" s="6">
        <v>44013.545208333337</v>
      </c>
      <c r="I511" s="6" t="s">
        <v>3011</v>
      </c>
      <c r="J511" t="s">
        <v>109</v>
      </c>
      <c r="K511">
        <v>17289125</v>
      </c>
      <c r="L511">
        <v>233458</v>
      </c>
      <c r="M511" t="s">
        <v>3012</v>
      </c>
      <c r="N511">
        <v>52030001</v>
      </c>
      <c r="O511" t="s">
        <v>147</v>
      </c>
      <c r="P511" t="s">
        <v>148</v>
      </c>
      <c r="Q511">
        <v>9</v>
      </c>
      <c r="R511" t="s">
        <v>534</v>
      </c>
      <c r="S511" t="s">
        <v>18</v>
      </c>
      <c r="T511">
        <v>9</v>
      </c>
      <c r="U511" s="6">
        <v>44011.517361111109</v>
      </c>
    </row>
    <row r="512" spans="1:21" x14ac:dyDescent="0.3">
      <c r="A512" t="str">
        <f>VLOOKUP(B512,Table2[],3,FALSE)</f>
        <v>Broadcast</v>
      </c>
      <c r="B512" t="str">
        <f>IF(ISNUMBER(FIND("QVC",R512)),"QVC",IFERROR(VLOOKUP(LEFT(I512,2),Table1[#All],2,FALSE),IF(OR(LEN(I512)=7,LEFT(I512,3)="SH1",LEFT(I512,2)="Vp",LEFT(I512,2)="GP"),"PMD.com",IF(LEN(I512)=15,"QVC","need manual check"))))</f>
        <v>QVC</v>
      </c>
      <c r="C512">
        <f t="shared" si="22"/>
        <v>51070001</v>
      </c>
      <c r="D512">
        <f t="shared" si="23"/>
        <v>8</v>
      </c>
      <c r="E512" s="8" t="str">
        <f t="shared" ca="1" si="21"/>
        <v>shifted orders processed</v>
      </c>
      <c r="F512" t="s">
        <v>11203</v>
      </c>
      <c r="G512" t="s">
        <v>16</v>
      </c>
      <c r="H512" s="6">
        <v>44013.545208333337</v>
      </c>
      <c r="I512" s="6" t="s">
        <v>3011</v>
      </c>
      <c r="J512" t="s">
        <v>109</v>
      </c>
      <c r="K512">
        <v>17289125</v>
      </c>
      <c r="L512">
        <v>233458</v>
      </c>
      <c r="M512" t="s">
        <v>3012</v>
      </c>
      <c r="N512">
        <v>51070001</v>
      </c>
      <c r="O512" t="s">
        <v>1886</v>
      </c>
      <c r="P512" t="s">
        <v>45</v>
      </c>
      <c r="Q512">
        <v>8</v>
      </c>
      <c r="R512" t="s">
        <v>534</v>
      </c>
      <c r="S512" t="s">
        <v>18</v>
      </c>
      <c r="T512">
        <v>8</v>
      </c>
      <c r="U512" s="6">
        <v>44011.517361111109</v>
      </c>
    </row>
    <row r="513" spans="1:22" x14ac:dyDescent="0.3">
      <c r="A513" t="str">
        <f>VLOOKUP(B513,Table2[],3,FALSE)</f>
        <v>Broadcast</v>
      </c>
      <c r="B513" t="str">
        <f>IF(ISNUMBER(FIND("QVC",R513)),"QVC",IFERROR(VLOOKUP(LEFT(I513,2),Table1[#All],2,FALSE),IF(OR(LEN(I513)=7,LEFT(I513,3)="SH1",LEFT(I513,2)="Vp",LEFT(I513,2)="GP"),"PMD.com",IF(LEN(I513)=15,"QVC","need manual check"))))</f>
        <v>QVC</v>
      </c>
      <c r="C513">
        <f t="shared" si="22"/>
        <v>52080</v>
      </c>
      <c r="D513">
        <f t="shared" si="23"/>
        <v>1</v>
      </c>
      <c r="E513" s="8" t="str">
        <f t="shared" ca="1" si="21"/>
        <v>shifted orders processed</v>
      </c>
      <c r="F513" t="s">
        <v>11203</v>
      </c>
      <c r="G513" t="s">
        <v>16</v>
      </c>
      <c r="H513" s="6">
        <v>44013.545208333337</v>
      </c>
      <c r="I513" s="6" t="s">
        <v>3011</v>
      </c>
      <c r="J513" t="s">
        <v>109</v>
      </c>
      <c r="K513">
        <v>17289125</v>
      </c>
      <c r="L513">
        <v>233458</v>
      </c>
      <c r="M513" t="s">
        <v>3012</v>
      </c>
      <c r="N513">
        <v>52080</v>
      </c>
      <c r="O513" t="s">
        <v>3019</v>
      </c>
      <c r="P513" t="s">
        <v>3020</v>
      </c>
      <c r="Q513">
        <v>1</v>
      </c>
      <c r="R513" t="s">
        <v>534</v>
      </c>
      <c r="S513" t="s">
        <v>18</v>
      </c>
      <c r="T513">
        <v>1</v>
      </c>
      <c r="U513" s="6">
        <v>44011.517361111109</v>
      </c>
    </row>
    <row r="514" spans="1:22" x14ac:dyDescent="0.3">
      <c r="A514" t="str">
        <f>VLOOKUP(B514,Table2[],3,FALSE)</f>
        <v>Broadcast</v>
      </c>
      <c r="B514" t="str">
        <f>IF(ISNUMBER(FIND("QVC",R514)),"QVC",IFERROR(VLOOKUP(LEFT(I514,2),Table1[#All],2,FALSE),IF(OR(LEN(I514)=7,LEFT(I514,3)="SH1",LEFT(I514,2)="Vp",LEFT(I514,2)="GP"),"PMD.com",IF(LEN(I514)=15,"QVC","need manual check"))))</f>
        <v>QVC</v>
      </c>
      <c r="C514" t="str">
        <f t="shared" si="22"/>
        <v>53500001A</v>
      </c>
      <c r="D514">
        <f t="shared" si="23"/>
        <v>4</v>
      </c>
      <c r="E514" s="8" t="str">
        <f t="shared" ca="1" si="21"/>
        <v>shifted orders processed</v>
      </c>
      <c r="F514" t="s">
        <v>11203</v>
      </c>
      <c r="G514" t="s">
        <v>16</v>
      </c>
      <c r="H514" s="6">
        <v>44013.545208333337</v>
      </c>
      <c r="I514" s="6" t="s">
        <v>3011</v>
      </c>
      <c r="J514" t="s">
        <v>109</v>
      </c>
      <c r="K514">
        <v>17289125</v>
      </c>
      <c r="L514">
        <v>233458</v>
      </c>
      <c r="M514" t="s">
        <v>3012</v>
      </c>
      <c r="N514" t="s">
        <v>1242</v>
      </c>
      <c r="O514" t="s">
        <v>1243</v>
      </c>
      <c r="P514" t="s">
        <v>1244</v>
      </c>
      <c r="Q514">
        <v>4</v>
      </c>
      <c r="R514" t="s">
        <v>534</v>
      </c>
      <c r="S514" t="s">
        <v>18</v>
      </c>
      <c r="T514">
        <v>4</v>
      </c>
      <c r="U514" s="6">
        <v>44011.517361111109</v>
      </c>
    </row>
    <row r="515" spans="1:22" x14ac:dyDescent="0.3">
      <c r="A515" t="str">
        <f>VLOOKUP(B515,Table2[],3,FALSE)</f>
        <v>Broadcast</v>
      </c>
      <c r="B515" t="str">
        <f>IF(ISNUMBER(FIND("QVC",R515)),"QVC",IFERROR(VLOOKUP(LEFT(I515,2),Table1[#All],2,FALSE),IF(OR(LEN(I515)=7,LEFT(I515,3)="SH1",LEFT(I515,2)="Vp",LEFT(I515,2)="GP"),"PMD.com",IF(LEN(I515)=15,"QVC","need manual check"))))</f>
        <v>QVC</v>
      </c>
      <c r="C515">
        <f t="shared" si="22"/>
        <v>5522010</v>
      </c>
      <c r="D515">
        <f t="shared" si="23"/>
        <v>15</v>
      </c>
      <c r="E515" s="8" t="str">
        <f t="shared" ref="E515:E578" ca="1" si="24">IF(MONTH(TODAY())-MONTH(U515)&gt;0,"shifted orders processed", "MTD orders processed")</f>
        <v>shifted orders processed</v>
      </c>
      <c r="F515" t="s">
        <v>11203</v>
      </c>
      <c r="G515" t="s">
        <v>16</v>
      </c>
      <c r="H515" s="6">
        <v>44013.545208333337</v>
      </c>
      <c r="I515" s="6" t="s">
        <v>3011</v>
      </c>
      <c r="J515" t="s">
        <v>109</v>
      </c>
      <c r="K515">
        <v>17289125</v>
      </c>
      <c r="L515">
        <v>233458</v>
      </c>
      <c r="M515" t="s">
        <v>3012</v>
      </c>
      <c r="N515">
        <v>5522010</v>
      </c>
      <c r="O515" t="s">
        <v>3013</v>
      </c>
      <c r="P515" t="s">
        <v>3014</v>
      </c>
      <c r="Q515">
        <v>15</v>
      </c>
      <c r="R515" t="s">
        <v>534</v>
      </c>
      <c r="S515" t="s">
        <v>18</v>
      </c>
      <c r="T515">
        <v>15</v>
      </c>
      <c r="U515" s="6">
        <v>44011.517361111109</v>
      </c>
    </row>
    <row r="516" spans="1:22" x14ac:dyDescent="0.3">
      <c r="A516" t="str">
        <f>VLOOKUP(B516,Table2[],3,FALSE)</f>
        <v>Broadcast</v>
      </c>
      <c r="B516" t="str">
        <f>IF(ISNUMBER(FIND("QVC",R516)),"QVC",IFERROR(VLOOKUP(LEFT(I516,2),Table1[#All],2,FALSE),IF(OR(LEN(I516)=7,LEFT(I516,3)="SH1",LEFT(I516,2)="Vp",LEFT(I516,2)="GP"),"PMD.com",IF(LEN(I516)=15,"QVC","need manual check"))))</f>
        <v>QVC</v>
      </c>
      <c r="C516">
        <f t="shared" ref="C516:C579" si="25">N516</f>
        <v>7745</v>
      </c>
      <c r="D516">
        <f t="shared" ref="D516:D579" si="26">T516</f>
        <v>23</v>
      </c>
      <c r="E516" s="8" t="str">
        <f t="shared" ca="1" si="24"/>
        <v>shifted orders processed</v>
      </c>
      <c r="F516" t="s">
        <v>11203</v>
      </c>
      <c r="G516" t="s">
        <v>16</v>
      </c>
      <c r="H516" s="6">
        <v>44013.545208333337</v>
      </c>
      <c r="I516" s="6" t="s">
        <v>3011</v>
      </c>
      <c r="J516" t="s">
        <v>109</v>
      </c>
      <c r="K516">
        <v>17289125</v>
      </c>
      <c r="L516">
        <v>233458</v>
      </c>
      <c r="M516" t="s">
        <v>3012</v>
      </c>
      <c r="N516">
        <v>7745</v>
      </c>
      <c r="O516" t="s">
        <v>3015</v>
      </c>
      <c r="P516" t="s">
        <v>3016</v>
      </c>
      <c r="Q516">
        <v>23</v>
      </c>
      <c r="R516" t="s">
        <v>534</v>
      </c>
      <c r="S516" t="s">
        <v>18</v>
      </c>
      <c r="T516">
        <v>23</v>
      </c>
      <c r="U516" s="6">
        <v>44011.517361111109</v>
      </c>
    </row>
    <row r="517" spans="1:22" x14ac:dyDescent="0.3">
      <c r="A517" t="str">
        <f>VLOOKUP(B517,Table2[],3,FALSE)</f>
        <v>Broadcast</v>
      </c>
      <c r="B517" t="str">
        <f>IF(ISNUMBER(FIND("QVC",R517)),"QVC",IFERROR(VLOOKUP(LEFT(I517,2),Table1[#All],2,FALSE),IF(OR(LEN(I517)=7,LEFT(I517,3)="SH1",LEFT(I517,2)="Vp",LEFT(I517,2)="GP"),"PMD.com",IF(LEN(I517)=15,"QVC","need manual check"))))</f>
        <v>QVC</v>
      </c>
      <c r="C517">
        <f t="shared" si="25"/>
        <v>7764</v>
      </c>
      <c r="D517">
        <f t="shared" si="26"/>
        <v>14</v>
      </c>
      <c r="E517" s="8" t="str">
        <f t="shared" ca="1" si="24"/>
        <v>shifted orders processed</v>
      </c>
      <c r="F517" t="s">
        <v>11203</v>
      </c>
      <c r="G517" t="s">
        <v>16</v>
      </c>
      <c r="H517" s="6">
        <v>44013.545208333337</v>
      </c>
      <c r="I517" s="6" t="s">
        <v>3011</v>
      </c>
      <c r="J517" t="s">
        <v>109</v>
      </c>
      <c r="K517">
        <v>17289125</v>
      </c>
      <c r="L517">
        <v>233458</v>
      </c>
      <c r="M517" t="s">
        <v>3012</v>
      </c>
      <c r="N517">
        <v>7764</v>
      </c>
      <c r="O517" t="s">
        <v>3017</v>
      </c>
      <c r="P517" t="s">
        <v>3018</v>
      </c>
      <c r="Q517">
        <v>14</v>
      </c>
      <c r="R517" t="s">
        <v>534</v>
      </c>
      <c r="S517" t="s">
        <v>18</v>
      </c>
      <c r="T517">
        <v>14</v>
      </c>
      <c r="U517" s="6">
        <v>44011.517361111109</v>
      </c>
    </row>
    <row r="518" spans="1:22" x14ac:dyDescent="0.3">
      <c r="A518" t="str">
        <f>VLOOKUP(B518,Table2[],3,FALSE)</f>
        <v>Digital</v>
      </c>
      <c r="B518" t="str">
        <f>IF(ISNUMBER(FIND("QVC",R518)),"QVC",IFERROR(VLOOKUP(LEFT(I518,2),Table1[#All],2,FALSE),IF(OR(LEN(I518)=7,LEFT(I518,3)="SH1",LEFT(I518,2)="Vp",LEFT(I518,2)="GP"),"PMD.com",IF(LEN(I518)=15,"QVC","need manual check"))))</f>
        <v>PMD.com</v>
      </c>
      <c r="C518" t="str">
        <f t="shared" si="25"/>
        <v>53500001A</v>
      </c>
      <c r="D518">
        <f t="shared" si="26"/>
        <v>3</v>
      </c>
      <c r="E518" s="8" t="str">
        <f t="shared" ca="1" si="24"/>
        <v>MTD orders processed</v>
      </c>
      <c r="F518" t="s">
        <v>11203</v>
      </c>
      <c r="G518" t="s">
        <v>16</v>
      </c>
      <c r="H518" s="6">
        <v>44013.584085648145</v>
      </c>
      <c r="I518" s="6" t="s">
        <v>10761</v>
      </c>
      <c r="J518" t="s">
        <v>10762</v>
      </c>
      <c r="K518">
        <v>17289284</v>
      </c>
      <c r="L518">
        <v>233476</v>
      </c>
      <c r="N518" t="s">
        <v>1242</v>
      </c>
      <c r="O518" t="s">
        <v>1243</v>
      </c>
      <c r="P518" t="s">
        <v>1244</v>
      </c>
      <c r="Q518">
        <v>3</v>
      </c>
      <c r="R518" t="s">
        <v>10763</v>
      </c>
      <c r="S518" t="s">
        <v>18</v>
      </c>
      <c r="T518">
        <v>3</v>
      </c>
      <c r="U518" s="6">
        <v>44013.426481481481</v>
      </c>
      <c r="V518" t="s">
        <v>1764</v>
      </c>
    </row>
    <row r="519" spans="1:22" x14ac:dyDescent="0.3">
      <c r="A519" t="str">
        <f>VLOOKUP(B519,Table2[],3,FALSE)</f>
        <v>Digital</v>
      </c>
      <c r="B519" t="str">
        <f>IF(ISNUMBER(FIND("QVC",R519)),"QVC",IFERROR(VLOOKUP(LEFT(I519,2),Table1[#All],2,FALSE),IF(OR(LEN(I519)=7,LEFT(I519,3)="SH1",LEFT(I519,2)="Vp",LEFT(I519,2)="GP"),"PMD.com",IF(LEN(I519)=15,"QVC","need manual check"))))</f>
        <v>PMD.com</v>
      </c>
      <c r="C519">
        <f t="shared" si="25"/>
        <v>51090030</v>
      </c>
      <c r="D519">
        <f t="shared" si="26"/>
        <v>1</v>
      </c>
      <c r="E519" s="8" t="str">
        <f t="shared" ca="1" si="24"/>
        <v>MTD orders processed</v>
      </c>
      <c r="F519" t="s">
        <v>11203</v>
      </c>
      <c r="G519" t="s">
        <v>16</v>
      </c>
      <c r="H519" s="6">
        <v>44013.584085648145</v>
      </c>
      <c r="I519" s="6" t="s">
        <v>10761</v>
      </c>
      <c r="J519" t="s">
        <v>10762</v>
      </c>
      <c r="K519">
        <v>17289284</v>
      </c>
      <c r="L519">
        <v>233476</v>
      </c>
      <c r="N519">
        <v>51090030</v>
      </c>
      <c r="O519" t="s">
        <v>3043</v>
      </c>
      <c r="P519" t="s">
        <v>628</v>
      </c>
      <c r="Q519">
        <v>1</v>
      </c>
      <c r="R519" t="s">
        <v>10763</v>
      </c>
      <c r="S519" t="s">
        <v>18</v>
      </c>
      <c r="T519">
        <v>1</v>
      </c>
      <c r="U519" s="6">
        <v>44013.426481481481</v>
      </c>
      <c r="V519" t="s">
        <v>1764</v>
      </c>
    </row>
    <row r="520" spans="1:22" x14ac:dyDescent="0.3">
      <c r="A520" t="str">
        <f>VLOOKUP(B520,Table2[],3,FALSE)</f>
        <v>Digital</v>
      </c>
      <c r="B520" t="str">
        <f>IF(ISNUMBER(FIND("QVC",R520)),"QVC",IFERROR(VLOOKUP(LEFT(I520,2),Table1[#All],2,FALSE),IF(OR(LEN(I520)=7,LEFT(I520,3)="SH1",LEFT(I520,2)="Vp",LEFT(I520,2)="GP"),"PMD.com",IF(LEN(I520)=15,"QVC","need manual check"))))</f>
        <v>PMD.com</v>
      </c>
      <c r="C520">
        <f t="shared" si="25"/>
        <v>52430001</v>
      </c>
      <c r="D520">
        <f t="shared" si="26"/>
        <v>1</v>
      </c>
      <c r="E520" s="8" t="str">
        <f t="shared" ca="1" si="24"/>
        <v>MTD orders processed</v>
      </c>
      <c r="F520" t="s">
        <v>11203</v>
      </c>
      <c r="G520" t="s">
        <v>16</v>
      </c>
      <c r="H520" s="6">
        <v>44013.584085648145</v>
      </c>
      <c r="I520" s="6" t="s">
        <v>10761</v>
      </c>
      <c r="J520" t="s">
        <v>10762</v>
      </c>
      <c r="K520">
        <v>17289284</v>
      </c>
      <c r="L520">
        <v>233476</v>
      </c>
      <c r="N520">
        <v>52430001</v>
      </c>
      <c r="O520" t="s">
        <v>927</v>
      </c>
      <c r="P520" t="s">
        <v>75</v>
      </c>
      <c r="Q520">
        <v>1</v>
      </c>
      <c r="R520" t="s">
        <v>10763</v>
      </c>
      <c r="S520" t="s">
        <v>18</v>
      </c>
      <c r="T520">
        <v>1</v>
      </c>
      <c r="U520" s="6">
        <v>44013.426481481481</v>
      </c>
      <c r="V520" t="s">
        <v>1764</v>
      </c>
    </row>
    <row r="521" spans="1:22" x14ac:dyDescent="0.3">
      <c r="A521" t="str">
        <f>VLOOKUP(B521,Table2[],3,FALSE)</f>
        <v>Digital</v>
      </c>
      <c r="B521" t="str">
        <f>IF(ISNUMBER(FIND("QVC",R521)),"QVC",IFERROR(VLOOKUP(LEFT(I521,2),Table1[#All],2,FALSE),IF(OR(LEN(I521)=7,LEFT(I521,3)="SH1",LEFT(I521,2)="Vp",LEFT(I521,2)="GP"),"PMD.com",IF(LEN(I521)=15,"QVC","need manual check"))))</f>
        <v>PMD.com</v>
      </c>
      <c r="C521">
        <f t="shared" si="25"/>
        <v>5357</v>
      </c>
      <c r="D521">
        <f t="shared" si="26"/>
        <v>1</v>
      </c>
      <c r="E521" s="8" t="str">
        <f t="shared" ca="1" si="24"/>
        <v>MTD orders processed</v>
      </c>
      <c r="F521" t="s">
        <v>11203</v>
      </c>
      <c r="G521" t="s">
        <v>16</v>
      </c>
      <c r="H521" s="6">
        <v>44013.584085648145</v>
      </c>
      <c r="I521" s="6" t="s">
        <v>10761</v>
      </c>
      <c r="J521" t="s">
        <v>10762</v>
      </c>
      <c r="K521">
        <v>17289284</v>
      </c>
      <c r="L521">
        <v>233476</v>
      </c>
      <c r="N521">
        <v>5357</v>
      </c>
      <c r="O521" t="s">
        <v>87</v>
      </c>
      <c r="P521" t="s">
        <v>88</v>
      </c>
      <c r="Q521">
        <v>1</v>
      </c>
      <c r="R521" t="s">
        <v>10763</v>
      </c>
      <c r="S521" t="s">
        <v>18</v>
      </c>
      <c r="T521">
        <v>1</v>
      </c>
      <c r="U521" s="6">
        <v>44013.426481481481</v>
      </c>
      <c r="V521" t="s">
        <v>1764</v>
      </c>
    </row>
    <row r="522" spans="1:22" x14ac:dyDescent="0.3">
      <c r="A522" t="str">
        <f>VLOOKUP(B522,Table2[],3,FALSE)</f>
        <v>Digital</v>
      </c>
      <c r="B522" t="str">
        <f>IF(ISNUMBER(FIND("QVC",R522)),"QVC",IFERROR(VLOOKUP(LEFT(I522,2),Table1[#All],2,FALSE),IF(OR(LEN(I522)=7,LEFT(I522,3)="SH1",LEFT(I522,2)="Vp",LEFT(I522,2)="GP"),"PMD.com",IF(LEN(I522)=15,"QVC","need manual check"))))</f>
        <v>PMD.com</v>
      </c>
      <c r="C522">
        <f t="shared" si="25"/>
        <v>53920001</v>
      </c>
      <c r="D522">
        <f t="shared" si="26"/>
        <v>1</v>
      </c>
      <c r="E522" s="8" t="str">
        <f t="shared" ca="1" si="24"/>
        <v>MTD orders processed</v>
      </c>
      <c r="F522" t="s">
        <v>11203</v>
      </c>
      <c r="G522" t="s">
        <v>16</v>
      </c>
      <c r="H522" s="6">
        <v>44013.584085648145</v>
      </c>
      <c r="I522" s="6" t="s">
        <v>10761</v>
      </c>
      <c r="J522" t="s">
        <v>10762</v>
      </c>
      <c r="K522">
        <v>17289284</v>
      </c>
      <c r="L522">
        <v>233476</v>
      </c>
      <c r="N522">
        <v>53920001</v>
      </c>
      <c r="O522" t="s">
        <v>42</v>
      </c>
      <c r="P522" t="s">
        <v>40</v>
      </c>
      <c r="Q522">
        <v>1</v>
      </c>
      <c r="R522" t="s">
        <v>10763</v>
      </c>
      <c r="S522" t="s">
        <v>18</v>
      </c>
      <c r="T522">
        <v>1</v>
      </c>
      <c r="U522" s="6">
        <v>44013.426481481481</v>
      </c>
      <c r="V522" t="s">
        <v>1764</v>
      </c>
    </row>
    <row r="523" spans="1:22" x14ac:dyDescent="0.3">
      <c r="A523" t="str">
        <f>VLOOKUP(B523,Table2[],3,FALSE)</f>
        <v>UK</v>
      </c>
      <c r="B523" t="str">
        <f>IF(ISNUMBER(FIND("QVC",R523)),"QVC",IFERROR(VLOOKUP(LEFT(I523,2),Table1[#All],2,FALSE),IF(OR(LEN(I523)=7,LEFT(I523,3)="SH1",LEFT(I523,2)="Vp",LEFT(I523,2)="GP"),"PMD.com",IF(LEN(I523)=15,"QVC","need manual check"))))</f>
        <v>UK</v>
      </c>
      <c r="C523">
        <f t="shared" si="25"/>
        <v>54010001</v>
      </c>
      <c r="D523">
        <f t="shared" si="26"/>
        <v>2480</v>
      </c>
      <c r="E523" s="8" t="str">
        <f t="shared" ca="1" si="24"/>
        <v>shifted orders processed</v>
      </c>
      <c r="F523" t="s">
        <v>11203</v>
      </c>
      <c r="G523" t="s">
        <v>16</v>
      </c>
      <c r="H523" s="6">
        <v>44013.626342592594</v>
      </c>
      <c r="I523" s="6" t="s">
        <v>10772</v>
      </c>
      <c r="J523" t="s">
        <v>10772</v>
      </c>
      <c r="K523">
        <v>17289283</v>
      </c>
      <c r="L523">
        <v>233551</v>
      </c>
      <c r="N523">
        <v>54010001</v>
      </c>
      <c r="O523" t="s">
        <v>577</v>
      </c>
      <c r="P523" t="s">
        <v>35</v>
      </c>
      <c r="Q523">
        <v>3312</v>
      </c>
      <c r="R523" t="s">
        <v>1330</v>
      </c>
      <c r="S523" t="s">
        <v>18</v>
      </c>
      <c r="T523">
        <v>2480</v>
      </c>
      <c r="U523" s="6">
        <v>44012.791666666664</v>
      </c>
    </row>
    <row r="524" spans="1:22" x14ac:dyDescent="0.3">
      <c r="A524" t="str">
        <f>VLOOKUP(B524,Table2[],3,FALSE)</f>
        <v>UK</v>
      </c>
      <c r="B524" t="str">
        <f>IF(ISNUMBER(FIND("QVC",R524)),"QVC",IFERROR(VLOOKUP(LEFT(I524,2),Table1[#All],2,FALSE),IF(OR(LEN(I524)=7,LEFT(I524,3)="SH1",LEFT(I524,2)="Vp",LEFT(I524,2)="GP"),"PMD.com",IF(LEN(I524)=15,"QVC","need manual check"))))</f>
        <v>UK</v>
      </c>
      <c r="C524">
        <f t="shared" si="25"/>
        <v>54010001</v>
      </c>
      <c r="D524">
        <f t="shared" si="26"/>
        <v>832</v>
      </c>
      <c r="E524" s="8" t="str">
        <f t="shared" ca="1" si="24"/>
        <v>shifted orders processed</v>
      </c>
      <c r="F524" t="s">
        <v>11203</v>
      </c>
      <c r="G524" t="s">
        <v>16</v>
      </c>
      <c r="H524" s="6">
        <v>44013.626342592594</v>
      </c>
      <c r="I524" s="6" t="s">
        <v>10772</v>
      </c>
      <c r="J524" t="s">
        <v>10772</v>
      </c>
      <c r="K524">
        <v>17289283</v>
      </c>
      <c r="L524">
        <v>233551</v>
      </c>
      <c r="N524">
        <v>54010001</v>
      </c>
      <c r="O524" t="s">
        <v>10774</v>
      </c>
      <c r="P524" t="s">
        <v>35</v>
      </c>
      <c r="Q524">
        <v>3312</v>
      </c>
      <c r="R524" t="s">
        <v>1330</v>
      </c>
      <c r="S524" t="s">
        <v>18</v>
      </c>
      <c r="T524">
        <v>832</v>
      </c>
      <c r="U524" s="6">
        <v>44012.791666666664</v>
      </c>
    </row>
    <row r="525" spans="1:22" x14ac:dyDescent="0.3">
      <c r="A525" t="str">
        <f>VLOOKUP(B525,Table2[],3,FALSE)</f>
        <v>UK</v>
      </c>
      <c r="B525" t="str">
        <f>IF(ISNUMBER(FIND("QVC",R525)),"QVC",IFERROR(VLOOKUP(LEFT(I525,2),Table1[#All],2,FALSE),IF(OR(LEN(I525)=7,LEFT(I525,3)="SH1",LEFT(I525,2)="Vp",LEFT(I525,2)="GP"),"PMD.com",IF(LEN(I525)=15,"QVC","need manual check"))))</f>
        <v>UK</v>
      </c>
      <c r="C525">
        <f t="shared" si="25"/>
        <v>5522</v>
      </c>
      <c r="D525">
        <f t="shared" si="26"/>
        <v>3276</v>
      </c>
      <c r="E525" s="8" t="str">
        <f t="shared" ca="1" si="24"/>
        <v>shifted orders processed</v>
      </c>
      <c r="F525" t="s">
        <v>11203</v>
      </c>
      <c r="G525" t="s">
        <v>16</v>
      </c>
      <c r="H525" s="6">
        <v>44013.626342592594</v>
      </c>
      <c r="I525" s="6" t="s">
        <v>10772</v>
      </c>
      <c r="J525" t="s">
        <v>10772</v>
      </c>
      <c r="K525">
        <v>17289283</v>
      </c>
      <c r="L525">
        <v>233551</v>
      </c>
      <c r="N525">
        <v>5522</v>
      </c>
      <c r="O525" t="s">
        <v>1745</v>
      </c>
      <c r="P525" t="s">
        <v>1256</v>
      </c>
      <c r="Q525">
        <v>3276</v>
      </c>
      <c r="R525" t="s">
        <v>1330</v>
      </c>
      <c r="S525" t="s">
        <v>18</v>
      </c>
      <c r="T525">
        <v>3276</v>
      </c>
      <c r="U525" s="6">
        <v>44012.791666666664</v>
      </c>
    </row>
    <row r="526" spans="1:22" x14ac:dyDescent="0.3">
      <c r="A526" t="str">
        <f>VLOOKUP(B526,Table2[],3,FALSE)</f>
        <v>UK</v>
      </c>
      <c r="B526" t="str">
        <f>IF(ISNUMBER(FIND("QVC",R526)),"QVC",IFERROR(VLOOKUP(LEFT(I526,2),Table1[#All],2,FALSE),IF(OR(LEN(I526)=7,LEFT(I526,3)="SH1",LEFT(I526,2)="Vp",LEFT(I526,2)="GP"),"PMD.com",IF(LEN(I526)=15,"QVC","need manual check"))))</f>
        <v>UK</v>
      </c>
      <c r="C526">
        <f t="shared" si="25"/>
        <v>5341</v>
      </c>
      <c r="D526">
        <f t="shared" si="26"/>
        <v>114</v>
      </c>
      <c r="E526" s="8" t="str">
        <f t="shared" ca="1" si="24"/>
        <v>shifted orders processed</v>
      </c>
      <c r="F526" t="s">
        <v>11203</v>
      </c>
      <c r="G526" t="s">
        <v>16</v>
      </c>
      <c r="H526" s="6">
        <v>44013.626342592594</v>
      </c>
      <c r="I526" s="6" t="s">
        <v>10772</v>
      </c>
      <c r="J526" t="s">
        <v>10772</v>
      </c>
      <c r="K526">
        <v>17289283</v>
      </c>
      <c r="L526">
        <v>233551</v>
      </c>
      <c r="N526">
        <v>5341</v>
      </c>
      <c r="O526" t="s">
        <v>1851</v>
      </c>
      <c r="P526" t="s">
        <v>82</v>
      </c>
      <c r="Q526">
        <v>3276</v>
      </c>
      <c r="R526" t="s">
        <v>1330</v>
      </c>
      <c r="S526" t="s">
        <v>18</v>
      </c>
      <c r="T526">
        <v>114</v>
      </c>
      <c r="U526" s="6">
        <v>44012.791666666664</v>
      </c>
    </row>
    <row r="527" spans="1:22" x14ac:dyDescent="0.3">
      <c r="A527" t="str">
        <f>VLOOKUP(B527,Table2[],3,FALSE)</f>
        <v>UK</v>
      </c>
      <c r="B527" t="str">
        <f>IF(ISNUMBER(FIND("QVC",R527)),"QVC",IFERROR(VLOOKUP(LEFT(I527,2),Table1[#All],2,FALSE),IF(OR(LEN(I527)=7,LEFT(I527,3)="SH1",LEFT(I527,2)="Vp",LEFT(I527,2)="GP"),"PMD.com",IF(LEN(I527)=15,"QVC","need manual check"))))</f>
        <v>UK</v>
      </c>
      <c r="C527">
        <f t="shared" si="25"/>
        <v>5341</v>
      </c>
      <c r="D527">
        <f t="shared" si="26"/>
        <v>2105</v>
      </c>
      <c r="E527" s="8" t="str">
        <f t="shared" ca="1" si="24"/>
        <v>shifted orders processed</v>
      </c>
      <c r="F527" t="s">
        <v>11203</v>
      </c>
      <c r="G527" t="s">
        <v>16</v>
      </c>
      <c r="H527" s="6">
        <v>44013.626342592594</v>
      </c>
      <c r="I527" s="6" t="s">
        <v>10772</v>
      </c>
      <c r="J527" t="s">
        <v>10772</v>
      </c>
      <c r="K527">
        <v>17289283</v>
      </c>
      <c r="L527">
        <v>233551</v>
      </c>
      <c r="N527">
        <v>5341</v>
      </c>
      <c r="O527" t="s">
        <v>831</v>
      </c>
      <c r="P527" t="s">
        <v>82</v>
      </c>
      <c r="Q527">
        <v>3276</v>
      </c>
      <c r="R527" t="s">
        <v>1330</v>
      </c>
      <c r="S527" t="s">
        <v>18</v>
      </c>
      <c r="T527">
        <v>2105</v>
      </c>
      <c r="U527" s="6">
        <v>44012.791666666664</v>
      </c>
    </row>
    <row r="528" spans="1:22" x14ac:dyDescent="0.3">
      <c r="A528" t="str">
        <f>VLOOKUP(B528,Table2[],3,FALSE)</f>
        <v>UK</v>
      </c>
      <c r="B528" t="str">
        <f>IF(ISNUMBER(FIND("QVC",R528)),"QVC",IFERROR(VLOOKUP(LEFT(I528,2),Table1[#All],2,FALSE),IF(OR(LEN(I528)=7,LEFT(I528,3)="SH1",LEFT(I528,2)="Vp",LEFT(I528,2)="GP"),"PMD.com",IF(LEN(I528)=15,"QVC","need manual check"))))</f>
        <v>UK</v>
      </c>
      <c r="C528">
        <f t="shared" si="25"/>
        <v>5341</v>
      </c>
      <c r="D528">
        <f t="shared" si="26"/>
        <v>903</v>
      </c>
      <c r="E528" s="8" t="str">
        <f t="shared" ca="1" si="24"/>
        <v>shifted orders processed</v>
      </c>
      <c r="F528" t="s">
        <v>11203</v>
      </c>
      <c r="G528" t="s">
        <v>16</v>
      </c>
      <c r="H528" s="6">
        <v>44013.626342592594</v>
      </c>
      <c r="I528" s="6" t="s">
        <v>10772</v>
      </c>
      <c r="J528" t="s">
        <v>10772</v>
      </c>
      <c r="K528">
        <v>17289283</v>
      </c>
      <c r="L528">
        <v>233551</v>
      </c>
      <c r="N528">
        <v>5341</v>
      </c>
      <c r="O528" t="s">
        <v>10773</v>
      </c>
      <c r="P528" t="s">
        <v>82</v>
      </c>
      <c r="Q528">
        <v>3276</v>
      </c>
      <c r="R528" t="s">
        <v>1330</v>
      </c>
      <c r="S528" t="s">
        <v>18</v>
      </c>
      <c r="T528">
        <v>903</v>
      </c>
      <c r="U528" s="6">
        <v>44012.791666666664</v>
      </c>
    </row>
    <row r="529" spans="1:21" x14ac:dyDescent="0.3">
      <c r="A529" t="str">
        <f>VLOOKUP(B529,Table2[],3,FALSE)</f>
        <v>UK</v>
      </c>
      <c r="B529" t="str">
        <f>IF(ISNUMBER(FIND("QVC",R529)),"QVC",IFERROR(VLOOKUP(LEFT(I529,2),Table1[#All],2,FALSE),IF(OR(LEN(I529)=7,LEFT(I529,3)="SH1",LEFT(I529,2)="Vp",LEFT(I529,2)="GP"),"PMD.com",IF(LEN(I529)=15,"QVC","need manual check"))))</f>
        <v>UK</v>
      </c>
      <c r="C529">
        <f t="shared" si="25"/>
        <v>5341</v>
      </c>
      <c r="D529">
        <f t="shared" si="26"/>
        <v>154</v>
      </c>
      <c r="E529" s="8" t="str">
        <f t="shared" ca="1" si="24"/>
        <v>shifted orders processed</v>
      </c>
      <c r="F529" t="s">
        <v>11203</v>
      </c>
      <c r="G529" t="s">
        <v>16</v>
      </c>
      <c r="H529" s="6">
        <v>44013.626342592594</v>
      </c>
      <c r="I529" s="6" t="s">
        <v>10772</v>
      </c>
      <c r="J529" t="s">
        <v>10772</v>
      </c>
      <c r="K529">
        <v>17289283</v>
      </c>
      <c r="L529">
        <v>233551</v>
      </c>
      <c r="N529">
        <v>5341</v>
      </c>
      <c r="O529" t="s">
        <v>9636</v>
      </c>
      <c r="P529" t="s">
        <v>82</v>
      </c>
      <c r="Q529">
        <v>3276</v>
      </c>
      <c r="R529" t="s">
        <v>1330</v>
      </c>
      <c r="S529" t="s">
        <v>18</v>
      </c>
      <c r="T529">
        <v>154</v>
      </c>
      <c r="U529" s="6">
        <v>44012.791666666664</v>
      </c>
    </row>
    <row r="530" spans="1:21" x14ac:dyDescent="0.3">
      <c r="A530" t="str">
        <f>VLOOKUP(B530,Table2[],3,FALSE)</f>
        <v>UK</v>
      </c>
      <c r="B530" t="str">
        <f>IF(ISNUMBER(FIND("QVC",R530)),"QVC",IFERROR(VLOOKUP(LEFT(I530,2),Table1[#All],2,FALSE),IF(OR(LEN(I530)=7,LEFT(I530,3)="SH1",LEFT(I530,2)="Vp",LEFT(I530,2)="GP"),"PMD.com",IF(LEN(I530)=15,"QVC","need manual check"))))</f>
        <v>UK</v>
      </c>
      <c r="C530">
        <f t="shared" si="25"/>
        <v>52430001</v>
      </c>
      <c r="D530">
        <f t="shared" si="26"/>
        <v>2158</v>
      </c>
      <c r="E530" s="8" t="str">
        <f t="shared" ca="1" si="24"/>
        <v>shifted orders processed</v>
      </c>
      <c r="F530" t="s">
        <v>11203</v>
      </c>
      <c r="G530" t="s">
        <v>16</v>
      </c>
      <c r="H530" s="6">
        <v>44013.626342592594</v>
      </c>
      <c r="I530" s="6" t="s">
        <v>10772</v>
      </c>
      <c r="J530" t="s">
        <v>10772</v>
      </c>
      <c r="K530">
        <v>17289283</v>
      </c>
      <c r="L530">
        <v>233551</v>
      </c>
      <c r="N530">
        <v>52430001</v>
      </c>
      <c r="O530" t="s">
        <v>927</v>
      </c>
      <c r="P530" t="s">
        <v>75</v>
      </c>
      <c r="Q530">
        <v>3276</v>
      </c>
      <c r="R530" t="s">
        <v>1330</v>
      </c>
      <c r="S530" t="s">
        <v>18</v>
      </c>
      <c r="T530">
        <v>2158</v>
      </c>
      <c r="U530" s="6">
        <v>44012.791666666664</v>
      </c>
    </row>
    <row r="531" spans="1:21" x14ac:dyDescent="0.3">
      <c r="A531" t="str">
        <f>VLOOKUP(B531,Table2[],3,FALSE)</f>
        <v>UK</v>
      </c>
      <c r="B531" t="str">
        <f>IF(ISNUMBER(FIND("QVC",R531)),"QVC",IFERROR(VLOOKUP(LEFT(I531,2),Table1[#All],2,FALSE),IF(OR(LEN(I531)=7,LEFT(I531,3)="SH1",LEFT(I531,2)="Vp",LEFT(I531,2)="GP"),"PMD.com",IF(LEN(I531)=15,"QVC","need manual check"))))</f>
        <v>UK</v>
      </c>
      <c r="C531">
        <f t="shared" si="25"/>
        <v>52430001</v>
      </c>
      <c r="D531">
        <f t="shared" si="26"/>
        <v>1118</v>
      </c>
      <c r="E531" s="8" t="str">
        <f t="shared" ca="1" si="24"/>
        <v>shifted orders processed</v>
      </c>
      <c r="F531" t="s">
        <v>11203</v>
      </c>
      <c r="G531" t="s">
        <v>16</v>
      </c>
      <c r="H531" s="6">
        <v>44013.626342592594</v>
      </c>
      <c r="I531" s="6" t="s">
        <v>10772</v>
      </c>
      <c r="J531" t="s">
        <v>10772</v>
      </c>
      <c r="K531">
        <v>17289283</v>
      </c>
      <c r="L531">
        <v>233551</v>
      </c>
      <c r="N531">
        <v>52430001</v>
      </c>
      <c r="O531" t="s">
        <v>9635</v>
      </c>
      <c r="P531" t="s">
        <v>75</v>
      </c>
      <c r="Q531">
        <v>3276</v>
      </c>
      <c r="R531" t="s">
        <v>1330</v>
      </c>
      <c r="S531" t="s">
        <v>18</v>
      </c>
      <c r="T531">
        <v>1118</v>
      </c>
      <c r="U531" s="6">
        <v>44012.791666666664</v>
      </c>
    </row>
    <row r="532" spans="1:21" x14ac:dyDescent="0.3">
      <c r="A532" t="str">
        <f>VLOOKUP(B532,Table2[],3,FALSE)</f>
        <v>UK</v>
      </c>
      <c r="B532" t="str">
        <f>IF(ISNUMBER(FIND("QVC",R532)),"QVC",IFERROR(VLOOKUP(LEFT(I532,2),Table1[#All],2,FALSE),IF(OR(LEN(I532)=7,LEFT(I532,3)="SH1",LEFT(I532,2)="Vp",LEFT(I532,2)="GP"),"PMD.com",IF(LEN(I532)=15,"QVC","need manual check"))))</f>
        <v>UK</v>
      </c>
      <c r="C532">
        <f t="shared" si="25"/>
        <v>57120001</v>
      </c>
      <c r="D532">
        <f t="shared" si="26"/>
        <v>3276</v>
      </c>
      <c r="E532" s="8" t="str">
        <f t="shared" ca="1" si="24"/>
        <v>shifted orders processed</v>
      </c>
      <c r="F532" t="s">
        <v>11203</v>
      </c>
      <c r="G532" t="s">
        <v>16</v>
      </c>
      <c r="H532" s="6">
        <v>44013.626342592594</v>
      </c>
      <c r="I532" s="6" t="s">
        <v>10772</v>
      </c>
      <c r="J532" t="s">
        <v>10772</v>
      </c>
      <c r="K532">
        <v>17289283</v>
      </c>
      <c r="L532">
        <v>233551</v>
      </c>
      <c r="N532">
        <v>57120001</v>
      </c>
      <c r="O532" t="s">
        <v>1984</v>
      </c>
      <c r="P532" t="s">
        <v>1985</v>
      </c>
      <c r="Q532">
        <v>3276</v>
      </c>
      <c r="R532" t="s">
        <v>1330</v>
      </c>
      <c r="S532" t="s">
        <v>18</v>
      </c>
      <c r="T532">
        <v>3276</v>
      </c>
      <c r="U532" s="6">
        <v>44012.791666666664</v>
      </c>
    </row>
    <row r="533" spans="1:21" x14ac:dyDescent="0.3">
      <c r="A533" t="str">
        <f>VLOOKUP(B533,Table2[],3,FALSE)</f>
        <v>Retail</v>
      </c>
      <c r="B533" t="str">
        <f>IF(ISNUMBER(FIND("QVC",R533)),"QVC",IFERROR(VLOOKUP(LEFT(I533,2),Table1[#All],2,FALSE),IF(OR(LEN(I533)=7,LEFT(I533,3)="SH1",LEFT(I533,2)="Vp",LEFT(I533,2)="GP"),"PMD.com",IF(LEN(I533)=15,"QVC","need manual check"))))</f>
        <v>Retail Accounts</v>
      </c>
      <c r="C533">
        <f t="shared" si="25"/>
        <v>5236</v>
      </c>
      <c r="D533">
        <f t="shared" si="26"/>
        <v>12</v>
      </c>
      <c r="E533" s="8" t="str">
        <f t="shared" ca="1" si="24"/>
        <v>MTD orders processed</v>
      </c>
      <c r="F533" t="s">
        <v>11203</v>
      </c>
      <c r="G533" t="s">
        <v>16</v>
      </c>
      <c r="H533" s="6">
        <v>44013.669224537036</v>
      </c>
      <c r="I533" s="6" t="s">
        <v>10779</v>
      </c>
      <c r="J533" t="s">
        <v>109</v>
      </c>
      <c r="K533">
        <v>17289441</v>
      </c>
      <c r="L533">
        <v>233562</v>
      </c>
      <c r="M533" t="s">
        <v>10780</v>
      </c>
      <c r="N533">
        <v>5236</v>
      </c>
      <c r="O533" t="s">
        <v>19</v>
      </c>
      <c r="P533" t="s">
        <v>20</v>
      </c>
      <c r="Q533">
        <v>12</v>
      </c>
      <c r="R533" t="s">
        <v>10781</v>
      </c>
      <c r="S533" t="s">
        <v>18</v>
      </c>
      <c r="T533">
        <v>12</v>
      </c>
      <c r="U533" s="6">
        <v>44013.668055555558</v>
      </c>
    </row>
    <row r="534" spans="1:21" x14ac:dyDescent="0.3">
      <c r="A534" t="str">
        <f>VLOOKUP(B534,Table2[],3,FALSE)</f>
        <v>Retail</v>
      </c>
      <c r="B534" t="str">
        <f>IF(ISNUMBER(FIND("QVC",R534)),"QVC",IFERROR(VLOOKUP(LEFT(I534,2),Table1[#All],2,FALSE),IF(OR(LEN(I534)=7,LEFT(I534,3)="SH1",LEFT(I534,2)="Vp",LEFT(I534,2)="GP"),"PMD.com",IF(LEN(I534)=15,"QVC","need manual check"))))</f>
        <v>Retail Accounts</v>
      </c>
      <c r="C534">
        <f t="shared" si="25"/>
        <v>5331</v>
      </c>
      <c r="D534">
        <f t="shared" si="26"/>
        <v>8</v>
      </c>
      <c r="E534" s="8" t="str">
        <f t="shared" ca="1" si="24"/>
        <v>MTD orders processed</v>
      </c>
      <c r="F534" t="s">
        <v>11203</v>
      </c>
      <c r="G534" t="s">
        <v>16</v>
      </c>
      <c r="H534" s="6">
        <v>44013.669224537036</v>
      </c>
      <c r="I534" s="6" t="s">
        <v>10779</v>
      </c>
      <c r="J534" t="s">
        <v>109</v>
      </c>
      <c r="K534">
        <v>17289441</v>
      </c>
      <c r="L534">
        <v>233562</v>
      </c>
      <c r="M534" t="s">
        <v>10780</v>
      </c>
      <c r="N534">
        <v>5331</v>
      </c>
      <c r="O534" t="s">
        <v>746</v>
      </c>
      <c r="P534" t="s">
        <v>129</v>
      </c>
      <c r="Q534">
        <v>8</v>
      </c>
      <c r="R534" t="s">
        <v>10781</v>
      </c>
      <c r="S534" t="s">
        <v>18</v>
      </c>
      <c r="T534">
        <v>8</v>
      </c>
      <c r="U534" s="6">
        <v>44013.668055555558</v>
      </c>
    </row>
    <row r="535" spans="1:21" x14ac:dyDescent="0.3">
      <c r="A535" t="str">
        <f>VLOOKUP(B535,Table2[],3,FALSE)</f>
        <v>Retail</v>
      </c>
      <c r="B535" t="str">
        <f>IF(ISNUMBER(FIND("QVC",R535)),"QVC",IFERROR(VLOOKUP(LEFT(I535,2),Table1[#All],2,FALSE),IF(OR(LEN(I535)=7,LEFT(I535,3)="SH1",LEFT(I535,2)="Vp",LEFT(I535,2)="GP"),"PMD.com",IF(LEN(I535)=15,"QVC","need manual check"))))</f>
        <v>Retail Accounts</v>
      </c>
      <c r="C535">
        <f t="shared" si="25"/>
        <v>5901</v>
      </c>
      <c r="D535">
        <f t="shared" si="26"/>
        <v>21</v>
      </c>
      <c r="E535" s="8" t="str">
        <f t="shared" ca="1" si="24"/>
        <v>MTD orders processed</v>
      </c>
      <c r="F535" t="s">
        <v>11203</v>
      </c>
      <c r="G535" t="s">
        <v>16</v>
      </c>
      <c r="H535" s="6">
        <v>44013.669224537036</v>
      </c>
      <c r="I535" s="6" t="s">
        <v>10779</v>
      </c>
      <c r="J535" t="s">
        <v>109</v>
      </c>
      <c r="K535">
        <v>17289441</v>
      </c>
      <c r="L535">
        <v>233562</v>
      </c>
      <c r="M535" t="s">
        <v>10780</v>
      </c>
      <c r="N535">
        <v>5901</v>
      </c>
      <c r="O535" t="s">
        <v>1300</v>
      </c>
      <c r="P535" t="s">
        <v>17</v>
      </c>
      <c r="Q535">
        <v>21</v>
      </c>
      <c r="R535" t="s">
        <v>10781</v>
      </c>
      <c r="S535" t="s">
        <v>18</v>
      </c>
      <c r="T535">
        <v>21</v>
      </c>
      <c r="U535" s="6">
        <v>44013.668055555558</v>
      </c>
    </row>
    <row r="536" spans="1:21" x14ac:dyDescent="0.3">
      <c r="A536" t="str">
        <f>VLOOKUP(B536,Table2[],3,FALSE)</f>
        <v>Retail</v>
      </c>
      <c r="B536" t="str">
        <f>IF(ISNUMBER(FIND("QVC",R536)),"QVC",IFERROR(VLOOKUP(LEFT(I536,2),Table1[#All],2,FALSE),IF(OR(LEN(I536)=7,LEFT(I536,3)="SH1",LEFT(I536,2)="Vp",LEFT(I536,2)="GP"),"PMD.com",IF(LEN(I536)=15,"QVC","need manual check"))))</f>
        <v>Retail Accounts</v>
      </c>
      <c r="C536">
        <f t="shared" si="25"/>
        <v>5901</v>
      </c>
      <c r="D536">
        <f t="shared" si="26"/>
        <v>9</v>
      </c>
      <c r="E536" s="8" t="str">
        <f t="shared" ca="1" si="24"/>
        <v>MTD orders processed</v>
      </c>
      <c r="F536" t="s">
        <v>11203</v>
      </c>
      <c r="G536" t="s">
        <v>16</v>
      </c>
      <c r="H536" s="6">
        <v>44013.669224537036</v>
      </c>
      <c r="I536" s="6" t="s">
        <v>10782</v>
      </c>
      <c r="J536" t="s">
        <v>109</v>
      </c>
      <c r="K536">
        <v>17289442</v>
      </c>
      <c r="L536">
        <v>233563</v>
      </c>
      <c r="M536" t="s">
        <v>10783</v>
      </c>
      <c r="N536">
        <v>5901</v>
      </c>
      <c r="O536" t="s">
        <v>1300</v>
      </c>
      <c r="P536" t="s">
        <v>17</v>
      </c>
      <c r="Q536">
        <v>9</v>
      </c>
      <c r="R536" t="s">
        <v>10784</v>
      </c>
      <c r="S536" t="s">
        <v>18</v>
      </c>
      <c r="T536">
        <v>9</v>
      </c>
      <c r="U536" s="6">
        <v>44013.668055555558</v>
      </c>
    </row>
    <row r="537" spans="1:21" x14ac:dyDescent="0.3">
      <c r="A537" t="str">
        <f>VLOOKUP(B537,Table2[],3,FALSE)</f>
        <v>Retail</v>
      </c>
      <c r="B537" t="str">
        <f>IF(ISNUMBER(FIND("QVC",R537)),"QVC",IFERROR(VLOOKUP(LEFT(I537,2),Table1[#All],2,FALSE),IF(OR(LEN(I537)=7,LEFT(I537,3)="SH1",LEFT(I537,2)="Vp",LEFT(I537,2)="GP"),"PMD.com",IF(LEN(I537)=15,"QVC","need manual check"))))</f>
        <v>Retail Accounts</v>
      </c>
      <c r="C537">
        <f t="shared" si="25"/>
        <v>5331</v>
      </c>
      <c r="D537">
        <f t="shared" si="26"/>
        <v>3</v>
      </c>
      <c r="E537" s="8" t="str">
        <f t="shared" ca="1" si="24"/>
        <v>MTD orders processed</v>
      </c>
      <c r="F537" t="s">
        <v>11203</v>
      </c>
      <c r="G537" t="s">
        <v>16</v>
      </c>
      <c r="H537" s="6">
        <v>44013.669224537036</v>
      </c>
      <c r="I537" s="6" t="s">
        <v>10782</v>
      </c>
      <c r="J537" t="s">
        <v>109</v>
      </c>
      <c r="K537">
        <v>17289442</v>
      </c>
      <c r="L537">
        <v>233563</v>
      </c>
      <c r="M537" t="s">
        <v>10783</v>
      </c>
      <c r="N537">
        <v>5331</v>
      </c>
      <c r="O537" t="s">
        <v>746</v>
      </c>
      <c r="P537" t="s">
        <v>129</v>
      </c>
      <c r="Q537">
        <v>3</v>
      </c>
      <c r="R537" t="s">
        <v>10784</v>
      </c>
      <c r="S537" t="s">
        <v>18</v>
      </c>
      <c r="T537">
        <v>3</v>
      </c>
      <c r="U537" s="6">
        <v>44013.668055555558</v>
      </c>
    </row>
    <row r="538" spans="1:21" x14ac:dyDescent="0.3">
      <c r="A538" t="str">
        <f>VLOOKUP(B538,Table2[],3,FALSE)</f>
        <v>Retail</v>
      </c>
      <c r="B538" t="str">
        <f>IF(ISNUMBER(FIND("QVC",R538)),"QVC",IFERROR(VLOOKUP(LEFT(I538,2),Table1[#All],2,FALSE),IF(OR(LEN(I538)=7,LEFT(I538,3)="SH1",LEFT(I538,2)="Vp",LEFT(I538,2)="GP"),"PMD.com",IF(LEN(I538)=15,"QVC","need manual check"))))</f>
        <v>Retail Accounts</v>
      </c>
      <c r="C538">
        <f t="shared" si="25"/>
        <v>5236</v>
      </c>
      <c r="D538">
        <f t="shared" si="26"/>
        <v>3</v>
      </c>
      <c r="E538" s="8" t="str">
        <f t="shared" ca="1" si="24"/>
        <v>MTD orders processed</v>
      </c>
      <c r="F538" t="s">
        <v>11203</v>
      </c>
      <c r="G538" t="s">
        <v>16</v>
      </c>
      <c r="H538" s="6">
        <v>44013.669224537036</v>
      </c>
      <c r="I538" s="6" t="s">
        <v>10782</v>
      </c>
      <c r="J538" t="s">
        <v>109</v>
      </c>
      <c r="K538">
        <v>17289442</v>
      </c>
      <c r="L538">
        <v>233563</v>
      </c>
      <c r="M538" t="s">
        <v>10783</v>
      </c>
      <c r="N538">
        <v>5236</v>
      </c>
      <c r="O538" t="s">
        <v>19</v>
      </c>
      <c r="P538" t="s">
        <v>20</v>
      </c>
      <c r="Q538">
        <v>3</v>
      </c>
      <c r="R538" t="s">
        <v>10784</v>
      </c>
      <c r="S538" t="s">
        <v>18</v>
      </c>
      <c r="T538">
        <v>3</v>
      </c>
      <c r="U538" s="6">
        <v>44013.668055555558</v>
      </c>
    </row>
    <row r="539" spans="1:21" x14ac:dyDescent="0.3">
      <c r="A539" t="str">
        <f>VLOOKUP(B539,Table2[],3,FALSE)</f>
        <v>Retail</v>
      </c>
      <c r="B539" t="str">
        <f>IF(ISNUMBER(FIND("QVC",R539)),"QVC",IFERROR(VLOOKUP(LEFT(I539,2),Table1[#All],2,FALSE),IF(OR(LEN(I539)=7,LEFT(I539,3)="SH1",LEFT(I539,2)="Vp",LEFT(I539,2)="GP"),"PMD.com",IF(LEN(I539)=15,"QVC","need manual check"))))</f>
        <v>Retail Accounts</v>
      </c>
      <c r="C539">
        <f t="shared" si="25"/>
        <v>5236</v>
      </c>
      <c r="D539">
        <f t="shared" si="26"/>
        <v>3</v>
      </c>
      <c r="E539" s="8" t="str">
        <f t="shared" ca="1" si="24"/>
        <v>MTD orders processed</v>
      </c>
      <c r="F539" t="s">
        <v>11203</v>
      </c>
      <c r="G539" t="s">
        <v>16</v>
      </c>
      <c r="H539" s="6">
        <v>44013.669224537036</v>
      </c>
      <c r="I539" s="6" t="s">
        <v>10785</v>
      </c>
      <c r="J539" t="s">
        <v>109</v>
      </c>
      <c r="K539">
        <v>17289443</v>
      </c>
      <c r="L539">
        <v>233564</v>
      </c>
      <c r="M539" t="s">
        <v>10786</v>
      </c>
      <c r="N539">
        <v>5236</v>
      </c>
      <c r="O539" t="s">
        <v>19</v>
      </c>
      <c r="P539" t="s">
        <v>20</v>
      </c>
      <c r="Q539">
        <v>3</v>
      </c>
      <c r="R539" t="s">
        <v>10787</v>
      </c>
      <c r="S539" t="s">
        <v>18</v>
      </c>
      <c r="T539">
        <v>3</v>
      </c>
      <c r="U539" s="6">
        <v>44013.668055555558</v>
      </c>
    </row>
    <row r="540" spans="1:21" x14ac:dyDescent="0.3">
      <c r="A540" t="str">
        <f>VLOOKUP(B540,Table2[],3,FALSE)</f>
        <v>Retail</v>
      </c>
      <c r="B540" t="str">
        <f>IF(ISNUMBER(FIND("QVC",R540)),"QVC",IFERROR(VLOOKUP(LEFT(I540,2),Table1[#All],2,FALSE),IF(OR(LEN(I540)=7,LEFT(I540,3)="SH1",LEFT(I540,2)="Vp",LEFT(I540,2)="GP"),"PMD.com",IF(LEN(I540)=15,"QVC","need manual check"))))</f>
        <v>Retail Accounts</v>
      </c>
      <c r="C540">
        <f t="shared" si="25"/>
        <v>5331</v>
      </c>
      <c r="D540">
        <f t="shared" si="26"/>
        <v>3</v>
      </c>
      <c r="E540" s="8" t="str">
        <f t="shared" ca="1" si="24"/>
        <v>MTD orders processed</v>
      </c>
      <c r="F540" t="s">
        <v>11203</v>
      </c>
      <c r="G540" t="s">
        <v>16</v>
      </c>
      <c r="H540" s="6">
        <v>44013.669224537036</v>
      </c>
      <c r="I540" s="6" t="s">
        <v>10785</v>
      </c>
      <c r="J540" t="s">
        <v>109</v>
      </c>
      <c r="K540">
        <v>17289443</v>
      </c>
      <c r="L540">
        <v>233564</v>
      </c>
      <c r="M540" t="s">
        <v>10786</v>
      </c>
      <c r="N540">
        <v>5331</v>
      </c>
      <c r="O540" t="s">
        <v>746</v>
      </c>
      <c r="P540" t="s">
        <v>129</v>
      </c>
      <c r="Q540">
        <v>3</v>
      </c>
      <c r="R540" t="s">
        <v>10787</v>
      </c>
      <c r="S540" t="s">
        <v>18</v>
      </c>
      <c r="T540">
        <v>3</v>
      </c>
      <c r="U540" s="6">
        <v>44013.668055555558</v>
      </c>
    </row>
    <row r="541" spans="1:21" x14ac:dyDescent="0.3">
      <c r="A541" t="str">
        <f>VLOOKUP(B541,Table2[],3,FALSE)</f>
        <v>Retail</v>
      </c>
      <c r="B541" t="str">
        <f>IF(ISNUMBER(FIND("QVC",R541)),"QVC",IFERROR(VLOOKUP(LEFT(I541,2),Table1[#All],2,FALSE),IF(OR(LEN(I541)=7,LEFT(I541,3)="SH1",LEFT(I541,2)="Vp",LEFT(I541,2)="GP"),"PMD.com",IF(LEN(I541)=15,"QVC","need manual check"))))</f>
        <v>Retail Accounts</v>
      </c>
      <c r="C541">
        <f t="shared" si="25"/>
        <v>5901</v>
      </c>
      <c r="D541">
        <f t="shared" si="26"/>
        <v>9</v>
      </c>
      <c r="E541" s="8" t="str">
        <f t="shared" ca="1" si="24"/>
        <v>MTD orders processed</v>
      </c>
      <c r="F541" t="s">
        <v>11203</v>
      </c>
      <c r="G541" t="s">
        <v>16</v>
      </c>
      <c r="H541" s="6">
        <v>44013.669224537036</v>
      </c>
      <c r="I541" s="6" t="s">
        <v>10785</v>
      </c>
      <c r="J541" t="s">
        <v>109</v>
      </c>
      <c r="K541">
        <v>17289443</v>
      </c>
      <c r="L541">
        <v>233564</v>
      </c>
      <c r="M541" t="s">
        <v>10786</v>
      </c>
      <c r="N541">
        <v>5901</v>
      </c>
      <c r="O541" t="s">
        <v>1300</v>
      </c>
      <c r="P541" t="s">
        <v>17</v>
      </c>
      <c r="Q541">
        <v>9</v>
      </c>
      <c r="R541" t="s">
        <v>10787</v>
      </c>
      <c r="S541" t="s">
        <v>18</v>
      </c>
      <c r="T541">
        <v>9</v>
      </c>
      <c r="U541" s="6">
        <v>44013.668055555558</v>
      </c>
    </row>
    <row r="542" spans="1:21" x14ac:dyDescent="0.3">
      <c r="A542" t="str">
        <f>VLOOKUP(B542,Table2[],3,FALSE)</f>
        <v>Retail</v>
      </c>
      <c r="B542" t="str">
        <f>IF(ISNUMBER(FIND("QVC",R542)),"QVC",IFERROR(VLOOKUP(LEFT(I542,2),Table1[#All],2,FALSE),IF(OR(LEN(I542)=7,LEFT(I542,3)="SH1",LEFT(I542,2)="Vp",LEFT(I542,2)="GP"),"PMD.com",IF(LEN(I542)=15,"QVC","need manual check"))))</f>
        <v>Retail Accounts</v>
      </c>
      <c r="C542">
        <f t="shared" si="25"/>
        <v>5901</v>
      </c>
      <c r="D542">
        <f t="shared" si="26"/>
        <v>18</v>
      </c>
      <c r="E542" s="8" t="str">
        <f t="shared" ca="1" si="24"/>
        <v>MTD orders processed</v>
      </c>
      <c r="F542" t="s">
        <v>11203</v>
      </c>
      <c r="G542" t="s">
        <v>16</v>
      </c>
      <c r="H542" s="6">
        <v>44013.669224537036</v>
      </c>
      <c r="I542" s="6" t="s">
        <v>10788</v>
      </c>
      <c r="J542" t="s">
        <v>109</v>
      </c>
      <c r="K542">
        <v>17289426</v>
      </c>
      <c r="L542">
        <v>233565</v>
      </c>
      <c r="M542" t="s">
        <v>10789</v>
      </c>
      <c r="N542">
        <v>5901</v>
      </c>
      <c r="O542" t="s">
        <v>1300</v>
      </c>
      <c r="P542" t="s">
        <v>17</v>
      </c>
      <c r="Q542">
        <v>18</v>
      </c>
      <c r="R542" t="s">
        <v>10790</v>
      </c>
      <c r="S542" t="s">
        <v>18</v>
      </c>
      <c r="T542">
        <v>18</v>
      </c>
      <c r="U542" s="6">
        <v>44013.668055555558</v>
      </c>
    </row>
    <row r="543" spans="1:21" x14ac:dyDescent="0.3">
      <c r="A543" t="str">
        <f>VLOOKUP(B543,Table2[],3,FALSE)</f>
        <v>Retail</v>
      </c>
      <c r="B543" t="str">
        <f>IF(ISNUMBER(FIND("QVC",R543)),"QVC",IFERROR(VLOOKUP(LEFT(I543,2),Table1[#All],2,FALSE),IF(OR(LEN(I543)=7,LEFT(I543,3)="SH1",LEFT(I543,2)="Vp",LEFT(I543,2)="GP"),"PMD.com",IF(LEN(I543)=15,"QVC","need manual check"))))</f>
        <v>Retail Accounts</v>
      </c>
      <c r="C543">
        <f t="shared" si="25"/>
        <v>5331</v>
      </c>
      <c r="D543">
        <f t="shared" si="26"/>
        <v>7</v>
      </c>
      <c r="E543" s="8" t="str">
        <f t="shared" ca="1" si="24"/>
        <v>MTD orders processed</v>
      </c>
      <c r="F543" t="s">
        <v>11203</v>
      </c>
      <c r="G543" t="s">
        <v>16</v>
      </c>
      <c r="H543" s="6">
        <v>44013.669224537036</v>
      </c>
      <c r="I543" s="6" t="s">
        <v>10788</v>
      </c>
      <c r="J543" t="s">
        <v>109</v>
      </c>
      <c r="K543">
        <v>17289426</v>
      </c>
      <c r="L543">
        <v>233565</v>
      </c>
      <c r="M543" t="s">
        <v>10789</v>
      </c>
      <c r="N543">
        <v>5331</v>
      </c>
      <c r="O543" t="s">
        <v>746</v>
      </c>
      <c r="P543" t="s">
        <v>129</v>
      </c>
      <c r="Q543">
        <v>7</v>
      </c>
      <c r="R543" t="s">
        <v>10790</v>
      </c>
      <c r="S543" t="s">
        <v>18</v>
      </c>
      <c r="T543">
        <v>7</v>
      </c>
      <c r="U543" s="6">
        <v>44013.668055555558</v>
      </c>
    </row>
    <row r="544" spans="1:21" x14ac:dyDescent="0.3">
      <c r="A544" t="str">
        <f>VLOOKUP(B544,Table2[],3,FALSE)</f>
        <v>Retail</v>
      </c>
      <c r="B544" t="str">
        <f>IF(ISNUMBER(FIND("QVC",R544)),"QVC",IFERROR(VLOOKUP(LEFT(I544,2),Table1[#All],2,FALSE),IF(OR(LEN(I544)=7,LEFT(I544,3)="SH1",LEFT(I544,2)="Vp",LEFT(I544,2)="GP"),"PMD.com",IF(LEN(I544)=15,"QVC","need manual check"))))</f>
        <v>Retail Accounts</v>
      </c>
      <c r="C544">
        <f t="shared" si="25"/>
        <v>5236</v>
      </c>
      <c r="D544">
        <f t="shared" si="26"/>
        <v>9</v>
      </c>
      <c r="E544" s="8" t="str">
        <f t="shared" ca="1" si="24"/>
        <v>MTD orders processed</v>
      </c>
      <c r="F544" t="s">
        <v>11203</v>
      </c>
      <c r="G544" t="s">
        <v>16</v>
      </c>
      <c r="H544" s="6">
        <v>44013.669224537036</v>
      </c>
      <c r="I544" s="6" t="s">
        <v>10788</v>
      </c>
      <c r="J544" t="s">
        <v>109</v>
      </c>
      <c r="K544">
        <v>17289426</v>
      </c>
      <c r="L544">
        <v>233565</v>
      </c>
      <c r="M544" t="s">
        <v>10789</v>
      </c>
      <c r="N544">
        <v>5236</v>
      </c>
      <c r="O544" t="s">
        <v>19</v>
      </c>
      <c r="P544" t="s">
        <v>20</v>
      </c>
      <c r="Q544">
        <v>9</v>
      </c>
      <c r="R544" t="s">
        <v>10790</v>
      </c>
      <c r="S544" t="s">
        <v>18</v>
      </c>
      <c r="T544">
        <v>9</v>
      </c>
      <c r="U544" s="6">
        <v>44013.668055555558</v>
      </c>
    </row>
    <row r="545" spans="1:21" x14ac:dyDescent="0.3">
      <c r="A545" t="str">
        <f>VLOOKUP(B545,Table2[],3,FALSE)</f>
        <v>Retail</v>
      </c>
      <c r="B545" t="str">
        <f>IF(ISNUMBER(FIND("QVC",R545)),"QVC",IFERROR(VLOOKUP(LEFT(I545,2),Table1[#All],2,FALSE),IF(OR(LEN(I545)=7,LEFT(I545,3)="SH1",LEFT(I545,2)="Vp",LEFT(I545,2)="GP"),"PMD.com",IF(LEN(I545)=15,"QVC","need manual check"))))</f>
        <v>Retail Accounts</v>
      </c>
      <c r="C545">
        <f t="shared" si="25"/>
        <v>5236</v>
      </c>
      <c r="D545">
        <f t="shared" si="26"/>
        <v>6</v>
      </c>
      <c r="E545" s="8" t="str">
        <f t="shared" ca="1" si="24"/>
        <v>MTD orders processed</v>
      </c>
      <c r="F545" t="s">
        <v>11203</v>
      </c>
      <c r="G545" t="s">
        <v>16</v>
      </c>
      <c r="H545" s="6">
        <v>44013.669236111113</v>
      </c>
      <c r="I545" s="6" t="s">
        <v>10791</v>
      </c>
      <c r="J545" t="s">
        <v>109</v>
      </c>
      <c r="K545">
        <v>17289427</v>
      </c>
      <c r="L545">
        <v>233566</v>
      </c>
      <c r="M545" t="s">
        <v>10792</v>
      </c>
      <c r="N545">
        <v>5236</v>
      </c>
      <c r="O545" t="s">
        <v>19</v>
      </c>
      <c r="P545" t="s">
        <v>20</v>
      </c>
      <c r="Q545">
        <v>6</v>
      </c>
      <c r="R545" t="s">
        <v>10793</v>
      </c>
      <c r="S545" t="s">
        <v>18</v>
      </c>
      <c r="T545">
        <v>6</v>
      </c>
      <c r="U545" s="6">
        <v>44013.668055555558</v>
      </c>
    </row>
    <row r="546" spans="1:21" x14ac:dyDescent="0.3">
      <c r="A546" t="str">
        <f>VLOOKUP(B546,Table2[],3,FALSE)</f>
        <v>Retail</v>
      </c>
      <c r="B546" t="str">
        <f>IF(ISNUMBER(FIND("QVC",R546)),"QVC",IFERROR(VLOOKUP(LEFT(I546,2),Table1[#All],2,FALSE),IF(OR(LEN(I546)=7,LEFT(I546,3)="SH1",LEFT(I546,2)="Vp",LEFT(I546,2)="GP"),"PMD.com",IF(LEN(I546)=15,"QVC","need manual check"))))</f>
        <v>Retail Accounts</v>
      </c>
      <c r="C546">
        <f t="shared" si="25"/>
        <v>5331</v>
      </c>
      <c r="D546">
        <f t="shared" si="26"/>
        <v>4</v>
      </c>
      <c r="E546" s="8" t="str">
        <f t="shared" ca="1" si="24"/>
        <v>MTD orders processed</v>
      </c>
      <c r="F546" t="s">
        <v>11203</v>
      </c>
      <c r="G546" t="s">
        <v>16</v>
      </c>
      <c r="H546" s="6">
        <v>44013.669236111113</v>
      </c>
      <c r="I546" s="6" t="s">
        <v>10791</v>
      </c>
      <c r="J546" t="s">
        <v>109</v>
      </c>
      <c r="K546">
        <v>17289427</v>
      </c>
      <c r="L546">
        <v>233566</v>
      </c>
      <c r="M546" t="s">
        <v>10792</v>
      </c>
      <c r="N546">
        <v>5331</v>
      </c>
      <c r="O546" t="s">
        <v>746</v>
      </c>
      <c r="P546" t="s">
        <v>129</v>
      </c>
      <c r="Q546">
        <v>4</v>
      </c>
      <c r="R546" t="s">
        <v>10793</v>
      </c>
      <c r="S546" t="s">
        <v>18</v>
      </c>
      <c r="T546">
        <v>4</v>
      </c>
      <c r="U546" s="6">
        <v>44013.668055555558</v>
      </c>
    </row>
    <row r="547" spans="1:21" x14ac:dyDescent="0.3">
      <c r="A547" t="str">
        <f>VLOOKUP(B547,Table2[],3,FALSE)</f>
        <v>Retail</v>
      </c>
      <c r="B547" t="str">
        <f>IF(ISNUMBER(FIND("QVC",R547)),"QVC",IFERROR(VLOOKUP(LEFT(I547,2),Table1[#All],2,FALSE),IF(OR(LEN(I547)=7,LEFT(I547,3)="SH1",LEFT(I547,2)="Vp",LEFT(I547,2)="GP"),"PMD.com",IF(LEN(I547)=15,"QVC","need manual check"))))</f>
        <v>Retail Accounts</v>
      </c>
      <c r="C547">
        <f t="shared" si="25"/>
        <v>5901</v>
      </c>
      <c r="D547">
        <f t="shared" si="26"/>
        <v>12</v>
      </c>
      <c r="E547" s="8" t="str">
        <f t="shared" ca="1" si="24"/>
        <v>MTD orders processed</v>
      </c>
      <c r="F547" t="s">
        <v>11203</v>
      </c>
      <c r="G547" t="s">
        <v>16</v>
      </c>
      <c r="H547" s="6">
        <v>44013.669236111113</v>
      </c>
      <c r="I547" s="6" t="s">
        <v>10791</v>
      </c>
      <c r="J547" t="s">
        <v>109</v>
      </c>
      <c r="K547">
        <v>17289427</v>
      </c>
      <c r="L547">
        <v>233566</v>
      </c>
      <c r="M547" t="s">
        <v>10792</v>
      </c>
      <c r="N547">
        <v>5901</v>
      </c>
      <c r="O547" t="s">
        <v>1300</v>
      </c>
      <c r="P547" t="s">
        <v>17</v>
      </c>
      <c r="Q547">
        <v>12</v>
      </c>
      <c r="R547" t="s">
        <v>10793</v>
      </c>
      <c r="S547" t="s">
        <v>18</v>
      </c>
      <c r="T547">
        <v>12</v>
      </c>
      <c r="U547" s="6">
        <v>44013.668055555558</v>
      </c>
    </row>
    <row r="548" spans="1:21" x14ac:dyDescent="0.3">
      <c r="A548" t="str">
        <f>VLOOKUP(B548,Table2[],3,FALSE)</f>
        <v>Retail</v>
      </c>
      <c r="B548" t="str">
        <f>IF(ISNUMBER(FIND("QVC",R548)),"QVC",IFERROR(VLOOKUP(LEFT(I548,2),Table1[#All],2,FALSE),IF(OR(LEN(I548)=7,LEFT(I548,3)="SH1",LEFT(I548,2)="Vp",LEFT(I548,2)="GP"),"PMD.com",IF(LEN(I548)=15,"QVC","need manual check"))))</f>
        <v>Retail Accounts</v>
      </c>
      <c r="C548">
        <f t="shared" si="25"/>
        <v>5901</v>
      </c>
      <c r="D548">
        <f t="shared" si="26"/>
        <v>33</v>
      </c>
      <c r="E548" s="8" t="str">
        <f t="shared" ca="1" si="24"/>
        <v>MTD orders processed</v>
      </c>
      <c r="F548" t="s">
        <v>11203</v>
      </c>
      <c r="G548" t="s">
        <v>16</v>
      </c>
      <c r="H548" s="6">
        <v>44013.669236111113</v>
      </c>
      <c r="I548" s="6" t="s">
        <v>10794</v>
      </c>
      <c r="J548" t="s">
        <v>109</v>
      </c>
      <c r="K548">
        <v>17289444</v>
      </c>
      <c r="L548">
        <v>233567</v>
      </c>
      <c r="M548" t="s">
        <v>10795</v>
      </c>
      <c r="N548">
        <v>5901</v>
      </c>
      <c r="O548" t="s">
        <v>1300</v>
      </c>
      <c r="P548" t="s">
        <v>17</v>
      </c>
      <c r="Q548">
        <v>33</v>
      </c>
      <c r="R548" t="s">
        <v>10796</v>
      </c>
      <c r="S548" t="s">
        <v>18</v>
      </c>
      <c r="T548">
        <v>33</v>
      </c>
      <c r="U548" s="6">
        <v>44013.668055555558</v>
      </c>
    </row>
    <row r="549" spans="1:21" x14ac:dyDescent="0.3">
      <c r="A549" t="str">
        <f>VLOOKUP(B549,Table2[],3,FALSE)</f>
        <v>Retail</v>
      </c>
      <c r="B549" t="str">
        <f>IF(ISNUMBER(FIND("QVC",R549)),"QVC",IFERROR(VLOOKUP(LEFT(I549,2),Table1[#All],2,FALSE),IF(OR(LEN(I549)=7,LEFT(I549,3)="SH1",LEFT(I549,2)="Vp",LEFT(I549,2)="GP"),"PMD.com",IF(LEN(I549)=15,"QVC","need manual check"))))</f>
        <v>Retail Accounts</v>
      </c>
      <c r="C549">
        <f t="shared" si="25"/>
        <v>5331</v>
      </c>
      <c r="D549">
        <f t="shared" si="26"/>
        <v>13</v>
      </c>
      <c r="E549" s="8" t="str">
        <f t="shared" ca="1" si="24"/>
        <v>MTD orders processed</v>
      </c>
      <c r="F549" t="s">
        <v>11203</v>
      </c>
      <c r="G549" t="s">
        <v>16</v>
      </c>
      <c r="H549" s="6">
        <v>44013.669236111113</v>
      </c>
      <c r="I549" s="6" t="s">
        <v>10794</v>
      </c>
      <c r="J549" t="s">
        <v>109</v>
      </c>
      <c r="K549">
        <v>17289444</v>
      </c>
      <c r="L549">
        <v>233567</v>
      </c>
      <c r="M549" t="s">
        <v>10795</v>
      </c>
      <c r="N549">
        <v>5331</v>
      </c>
      <c r="O549" t="s">
        <v>746</v>
      </c>
      <c r="P549" t="s">
        <v>129</v>
      </c>
      <c r="Q549">
        <v>13</v>
      </c>
      <c r="R549" t="s">
        <v>10796</v>
      </c>
      <c r="S549" t="s">
        <v>18</v>
      </c>
      <c r="T549">
        <v>13</v>
      </c>
      <c r="U549" s="6">
        <v>44013.668055555558</v>
      </c>
    </row>
    <row r="550" spans="1:21" x14ac:dyDescent="0.3">
      <c r="A550" t="str">
        <f>VLOOKUP(B550,Table2[],3,FALSE)</f>
        <v>Retail</v>
      </c>
      <c r="B550" t="str">
        <f>IF(ISNUMBER(FIND("QVC",R550)),"QVC",IFERROR(VLOOKUP(LEFT(I550,2),Table1[#All],2,FALSE),IF(OR(LEN(I550)=7,LEFT(I550,3)="SH1",LEFT(I550,2)="Vp",LEFT(I550,2)="GP"),"PMD.com",IF(LEN(I550)=15,"QVC","need manual check"))))</f>
        <v>Retail Accounts</v>
      </c>
      <c r="C550">
        <f t="shared" si="25"/>
        <v>5236</v>
      </c>
      <c r="D550">
        <f t="shared" si="26"/>
        <v>18</v>
      </c>
      <c r="E550" s="8" t="str">
        <f t="shared" ca="1" si="24"/>
        <v>MTD orders processed</v>
      </c>
      <c r="F550" t="s">
        <v>11203</v>
      </c>
      <c r="G550" t="s">
        <v>16</v>
      </c>
      <c r="H550" s="6">
        <v>44013.669236111113</v>
      </c>
      <c r="I550" s="6" t="s">
        <v>10794</v>
      </c>
      <c r="J550" t="s">
        <v>109</v>
      </c>
      <c r="K550">
        <v>17289444</v>
      </c>
      <c r="L550">
        <v>233567</v>
      </c>
      <c r="M550" t="s">
        <v>10795</v>
      </c>
      <c r="N550">
        <v>5236</v>
      </c>
      <c r="O550" t="s">
        <v>19</v>
      </c>
      <c r="P550" t="s">
        <v>20</v>
      </c>
      <c r="Q550">
        <v>18</v>
      </c>
      <c r="R550" t="s">
        <v>10796</v>
      </c>
      <c r="S550" t="s">
        <v>18</v>
      </c>
      <c r="T550">
        <v>18</v>
      </c>
      <c r="U550" s="6">
        <v>44013.668055555558</v>
      </c>
    </row>
    <row r="551" spans="1:21" x14ac:dyDescent="0.3">
      <c r="A551" t="str">
        <f>VLOOKUP(B551,Table2[],3,FALSE)</f>
        <v>Retail</v>
      </c>
      <c r="B551" t="str">
        <f>IF(ISNUMBER(FIND("QVC",R551)),"QVC",IFERROR(VLOOKUP(LEFT(I551,2),Table1[#All],2,FALSE),IF(OR(LEN(I551)=7,LEFT(I551,3)="SH1",LEFT(I551,2)="Vp",LEFT(I551,2)="GP"),"PMD.com",IF(LEN(I551)=15,"QVC","need manual check"))))</f>
        <v>Retail Accounts</v>
      </c>
      <c r="C551">
        <f t="shared" si="25"/>
        <v>5236</v>
      </c>
      <c r="D551">
        <f t="shared" si="26"/>
        <v>3</v>
      </c>
      <c r="E551" s="8" t="str">
        <f t="shared" ca="1" si="24"/>
        <v>MTD orders processed</v>
      </c>
      <c r="F551" t="s">
        <v>11203</v>
      </c>
      <c r="G551" t="s">
        <v>16</v>
      </c>
      <c r="H551" s="6">
        <v>44013.669236111113</v>
      </c>
      <c r="I551" s="6" t="s">
        <v>10797</v>
      </c>
      <c r="J551" t="s">
        <v>109</v>
      </c>
      <c r="K551">
        <v>17289429</v>
      </c>
      <c r="L551">
        <v>233568</v>
      </c>
      <c r="M551" t="s">
        <v>10798</v>
      </c>
      <c r="N551">
        <v>5236</v>
      </c>
      <c r="O551" t="s">
        <v>19</v>
      </c>
      <c r="P551" t="s">
        <v>20</v>
      </c>
      <c r="Q551">
        <v>3</v>
      </c>
      <c r="R551" t="s">
        <v>10799</v>
      </c>
      <c r="S551" t="s">
        <v>18</v>
      </c>
      <c r="T551">
        <v>3</v>
      </c>
      <c r="U551" s="6">
        <v>44013.668055555558</v>
      </c>
    </row>
    <row r="552" spans="1:21" x14ac:dyDescent="0.3">
      <c r="A552" t="str">
        <f>VLOOKUP(B552,Table2[],3,FALSE)</f>
        <v>Retail</v>
      </c>
      <c r="B552" t="str">
        <f>IF(ISNUMBER(FIND("QVC",R552)),"QVC",IFERROR(VLOOKUP(LEFT(I552,2),Table1[#All],2,FALSE),IF(OR(LEN(I552)=7,LEFT(I552,3)="SH1",LEFT(I552,2)="Vp",LEFT(I552,2)="GP"),"PMD.com",IF(LEN(I552)=15,"QVC","need manual check"))))</f>
        <v>Retail Accounts</v>
      </c>
      <c r="C552">
        <f t="shared" si="25"/>
        <v>5331</v>
      </c>
      <c r="D552">
        <f t="shared" si="26"/>
        <v>3</v>
      </c>
      <c r="E552" s="8" t="str">
        <f t="shared" ca="1" si="24"/>
        <v>MTD orders processed</v>
      </c>
      <c r="F552" t="s">
        <v>11203</v>
      </c>
      <c r="G552" t="s">
        <v>16</v>
      </c>
      <c r="H552" s="6">
        <v>44013.669236111113</v>
      </c>
      <c r="I552" s="6" t="s">
        <v>10797</v>
      </c>
      <c r="J552" t="s">
        <v>109</v>
      </c>
      <c r="K552">
        <v>17289429</v>
      </c>
      <c r="L552">
        <v>233568</v>
      </c>
      <c r="M552" t="s">
        <v>10798</v>
      </c>
      <c r="N552">
        <v>5331</v>
      </c>
      <c r="O552" t="s">
        <v>746</v>
      </c>
      <c r="P552" t="s">
        <v>129</v>
      </c>
      <c r="Q552">
        <v>3</v>
      </c>
      <c r="R552" t="s">
        <v>10799</v>
      </c>
      <c r="S552" t="s">
        <v>18</v>
      </c>
      <c r="T552">
        <v>3</v>
      </c>
      <c r="U552" s="6">
        <v>44013.668055555558</v>
      </c>
    </row>
    <row r="553" spans="1:21" x14ac:dyDescent="0.3">
      <c r="A553" t="str">
        <f>VLOOKUP(B553,Table2[],3,FALSE)</f>
        <v>Retail</v>
      </c>
      <c r="B553" t="str">
        <f>IF(ISNUMBER(FIND("QVC",R553)),"QVC",IFERROR(VLOOKUP(LEFT(I553,2),Table1[#All],2,FALSE),IF(OR(LEN(I553)=7,LEFT(I553,3)="SH1",LEFT(I553,2)="Vp",LEFT(I553,2)="GP"),"PMD.com",IF(LEN(I553)=15,"QVC","need manual check"))))</f>
        <v>Retail Accounts</v>
      </c>
      <c r="C553">
        <f t="shared" si="25"/>
        <v>5901</v>
      </c>
      <c r="D553">
        <f t="shared" si="26"/>
        <v>6</v>
      </c>
      <c r="E553" s="8" t="str">
        <f t="shared" ca="1" si="24"/>
        <v>MTD orders processed</v>
      </c>
      <c r="F553" t="s">
        <v>11203</v>
      </c>
      <c r="G553" t="s">
        <v>16</v>
      </c>
      <c r="H553" s="6">
        <v>44013.669236111113</v>
      </c>
      <c r="I553" s="6" t="s">
        <v>10797</v>
      </c>
      <c r="J553" t="s">
        <v>109</v>
      </c>
      <c r="K553">
        <v>17289429</v>
      </c>
      <c r="L553">
        <v>233568</v>
      </c>
      <c r="M553" t="s">
        <v>10798</v>
      </c>
      <c r="N553">
        <v>5901</v>
      </c>
      <c r="O553" t="s">
        <v>1300</v>
      </c>
      <c r="P553" t="s">
        <v>17</v>
      </c>
      <c r="Q553">
        <v>6</v>
      </c>
      <c r="R553" t="s">
        <v>10799</v>
      </c>
      <c r="S553" t="s">
        <v>18</v>
      </c>
      <c r="T553">
        <v>6</v>
      </c>
      <c r="U553" s="6">
        <v>44013.668055555558</v>
      </c>
    </row>
    <row r="554" spans="1:21" x14ac:dyDescent="0.3">
      <c r="A554" t="str">
        <f>VLOOKUP(B554,Table2[],3,FALSE)</f>
        <v>Retail</v>
      </c>
      <c r="B554" t="str">
        <f>IF(ISNUMBER(FIND("QVC",R554)),"QVC",IFERROR(VLOOKUP(LEFT(I554,2),Table1[#All],2,FALSE),IF(OR(LEN(I554)=7,LEFT(I554,3)="SH1",LEFT(I554,2)="Vp",LEFT(I554,2)="GP"),"PMD.com",IF(LEN(I554)=15,"QVC","need manual check"))))</f>
        <v>Retail Accounts</v>
      </c>
      <c r="C554">
        <f t="shared" si="25"/>
        <v>5901</v>
      </c>
      <c r="D554">
        <f t="shared" si="26"/>
        <v>12</v>
      </c>
      <c r="E554" s="8" t="str">
        <f t="shared" ca="1" si="24"/>
        <v>MTD orders processed</v>
      </c>
      <c r="F554" t="s">
        <v>11203</v>
      </c>
      <c r="G554" t="s">
        <v>16</v>
      </c>
      <c r="H554" s="6">
        <v>44013.669236111113</v>
      </c>
      <c r="I554" s="6" t="s">
        <v>10800</v>
      </c>
      <c r="J554" t="s">
        <v>109</v>
      </c>
      <c r="K554">
        <v>17289430</v>
      </c>
      <c r="L554">
        <v>233569</v>
      </c>
      <c r="M554" t="s">
        <v>10801</v>
      </c>
      <c r="N554">
        <v>5901</v>
      </c>
      <c r="O554" t="s">
        <v>1300</v>
      </c>
      <c r="P554" t="s">
        <v>17</v>
      </c>
      <c r="Q554">
        <v>12</v>
      </c>
      <c r="R554" t="s">
        <v>10802</v>
      </c>
      <c r="S554" t="s">
        <v>18</v>
      </c>
      <c r="T554">
        <v>12</v>
      </c>
      <c r="U554" s="6">
        <v>44013.668055555558</v>
      </c>
    </row>
    <row r="555" spans="1:21" x14ac:dyDescent="0.3">
      <c r="A555" t="str">
        <f>VLOOKUP(B555,Table2[],3,FALSE)</f>
        <v>Retail</v>
      </c>
      <c r="B555" t="str">
        <f>IF(ISNUMBER(FIND("QVC",R555)),"QVC",IFERROR(VLOOKUP(LEFT(I555,2),Table1[#All],2,FALSE),IF(OR(LEN(I555)=7,LEFT(I555,3)="SH1",LEFT(I555,2)="Vp",LEFT(I555,2)="GP"),"PMD.com",IF(LEN(I555)=15,"QVC","need manual check"))))</f>
        <v>Retail Accounts</v>
      </c>
      <c r="C555">
        <f t="shared" si="25"/>
        <v>5331</v>
      </c>
      <c r="D555">
        <f t="shared" si="26"/>
        <v>4</v>
      </c>
      <c r="E555" s="8" t="str">
        <f t="shared" ca="1" si="24"/>
        <v>MTD orders processed</v>
      </c>
      <c r="F555" t="s">
        <v>11203</v>
      </c>
      <c r="G555" t="s">
        <v>16</v>
      </c>
      <c r="H555" s="6">
        <v>44013.669236111113</v>
      </c>
      <c r="I555" s="6" t="s">
        <v>10800</v>
      </c>
      <c r="J555" t="s">
        <v>109</v>
      </c>
      <c r="K555">
        <v>17289430</v>
      </c>
      <c r="L555">
        <v>233569</v>
      </c>
      <c r="M555" t="s">
        <v>10801</v>
      </c>
      <c r="N555">
        <v>5331</v>
      </c>
      <c r="O555" t="s">
        <v>746</v>
      </c>
      <c r="P555" t="s">
        <v>129</v>
      </c>
      <c r="Q555">
        <v>4</v>
      </c>
      <c r="R555" t="s">
        <v>10802</v>
      </c>
      <c r="S555" t="s">
        <v>18</v>
      </c>
      <c r="T555">
        <v>4</v>
      </c>
      <c r="U555" s="6">
        <v>44013.668055555558</v>
      </c>
    </row>
    <row r="556" spans="1:21" x14ac:dyDescent="0.3">
      <c r="A556" t="str">
        <f>VLOOKUP(B556,Table2[],3,FALSE)</f>
        <v>Retail</v>
      </c>
      <c r="B556" t="str">
        <f>IF(ISNUMBER(FIND("QVC",R556)),"QVC",IFERROR(VLOOKUP(LEFT(I556,2),Table1[#All],2,FALSE),IF(OR(LEN(I556)=7,LEFT(I556,3)="SH1",LEFT(I556,2)="Vp",LEFT(I556,2)="GP"),"PMD.com",IF(LEN(I556)=15,"QVC","need manual check"))))</f>
        <v>Retail Accounts</v>
      </c>
      <c r="C556">
        <f t="shared" si="25"/>
        <v>5236</v>
      </c>
      <c r="D556">
        <f t="shared" si="26"/>
        <v>6</v>
      </c>
      <c r="E556" s="8" t="str">
        <f t="shared" ca="1" si="24"/>
        <v>MTD orders processed</v>
      </c>
      <c r="F556" t="s">
        <v>11203</v>
      </c>
      <c r="G556" t="s">
        <v>16</v>
      </c>
      <c r="H556" s="6">
        <v>44013.669236111113</v>
      </c>
      <c r="I556" s="6" t="s">
        <v>10800</v>
      </c>
      <c r="J556" t="s">
        <v>109</v>
      </c>
      <c r="K556">
        <v>17289430</v>
      </c>
      <c r="L556">
        <v>233569</v>
      </c>
      <c r="M556" t="s">
        <v>10801</v>
      </c>
      <c r="N556">
        <v>5236</v>
      </c>
      <c r="O556" t="s">
        <v>19</v>
      </c>
      <c r="P556" t="s">
        <v>20</v>
      </c>
      <c r="Q556">
        <v>6</v>
      </c>
      <c r="R556" t="s">
        <v>10802</v>
      </c>
      <c r="S556" t="s">
        <v>18</v>
      </c>
      <c r="T556">
        <v>6</v>
      </c>
      <c r="U556" s="6">
        <v>44013.668055555558</v>
      </c>
    </row>
    <row r="557" spans="1:21" x14ac:dyDescent="0.3">
      <c r="A557" t="str">
        <f>VLOOKUP(B557,Table2[],3,FALSE)</f>
        <v>Retail</v>
      </c>
      <c r="B557" t="str">
        <f>IF(ISNUMBER(FIND("QVC",R557)),"QVC",IFERROR(VLOOKUP(LEFT(I557,2),Table1[#All],2,FALSE),IF(OR(LEN(I557)=7,LEFT(I557,3)="SH1",LEFT(I557,2)="Vp",LEFT(I557,2)="GP"),"PMD.com",IF(LEN(I557)=15,"QVC","need manual check"))))</f>
        <v>Retail Accounts</v>
      </c>
      <c r="C557">
        <f t="shared" si="25"/>
        <v>5236</v>
      </c>
      <c r="D557">
        <f t="shared" si="26"/>
        <v>6</v>
      </c>
      <c r="E557" s="8" t="str">
        <f t="shared" ca="1" si="24"/>
        <v>MTD orders processed</v>
      </c>
      <c r="F557" t="s">
        <v>11203</v>
      </c>
      <c r="G557" t="s">
        <v>16</v>
      </c>
      <c r="H557" s="6">
        <v>44013.669247685182</v>
      </c>
      <c r="I557" s="6" t="s">
        <v>10803</v>
      </c>
      <c r="J557" t="s">
        <v>109</v>
      </c>
      <c r="K557">
        <v>17289431</v>
      </c>
      <c r="L557">
        <v>233570</v>
      </c>
      <c r="M557" t="s">
        <v>10804</v>
      </c>
      <c r="N557">
        <v>5236</v>
      </c>
      <c r="O557" t="s">
        <v>19</v>
      </c>
      <c r="P557" t="s">
        <v>20</v>
      </c>
      <c r="Q557">
        <v>6</v>
      </c>
      <c r="R557" t="s">
        <v>10805</v>
      </c>
      <c r="S557" t="s">
        <v>18</v>
      </c>
      <c r="T557">
        <v>6</v>
      </c>
      <c r="U557" s="6">
        <v>44013.668055555558</v>
      </c>
    </row>
    <row r="558" spans="1:21" x14ac:dyDescent="0.3">
      <c r="A558" t="str">
        <f>VLOOKUP(B558,Table2[],3,FALSE)</f>
        <v>Retail</v>
      </c>
      <c r="B558" t="str">
        <f>IF(ISNUMBER(FIND("QVC",R558)),"QVC",IFERROR(VLOOKUP(LEFT(I558,2),Table1[#All],2,FALSE),IF(OR(LEN(I558)=7,LEFT(I558,3)="SH1",LEFT(I558,2)="Vp",LEFT(I558,2)="GP"),"PMD.com",IF(LEN(I558)=15,"QVC","need manual check"))))</f>
        <v>Retail Accounts</v>
      </c>
      <c r="C558">
        <f t="shared" si="25"/>
        <v>5331</v>
      </c>
      <c r="D558">
        <f t="shared" si="26"/>
        <v>4</v>
      </c>
      <c r="E558" s="8" t="str">
        <f t="shared" ca="1" si="24"/>
        <v>MTD orders processed</v>
      </c>
      <c r="F558" t="s">
        <v>11203</v>
      </c>
      <c r="G558" t="s">
        <v>16</v>
      </c>
      <c r="H558" s="6">
        <v>44013.669247685182</v>
      </c>
      <c r="I558" s="6" t="s">
        <v>10803</v>
      </c>
      <c r="J558" t="s">
        <v>109</v>
      </c>
      <c r="K558">
        <v>17289431</v>
      </c>
      <c r="L558">
        <v>233570</v>
      </c>
      <c r="M558" t="s">
        <v>10804</v>
      </c>
      <c r="N558">
        <v>5331</v>
      </c>
      <c r="O558" t="s">
        <v>746</v>
      </c>
      <c r="P558" t="s">
        <v>129</v>
      </c>
      <c r="Q558">
        <v>4</v>
      </c>
      <c r="R558" t="s">
        <v>10805</v>
      </c>
      <c r="S558" t="s">
        <v>18</v>
      </c>
      <c r="T558">
        <v>4</v>
      </c>
      <c r="U558" s="6">
        <v>44013.668055555558</v>
      </c>
    </row>
    <row r="559" spans="1:21" x14ac:dyDescent="0.3">
      <c r="A559" t="str">
        <f>VLOOKUP(B559,Table2[],3,FALSE)</f>
        <v>Retail</v>
      </c>
      <c r="B559" t="str">
        <f>IF(ISNUMBER(FIND("QVC",R559)),"QVC",IFERROR(VLOOKUP(LEFT(I559,2),Table1[#All],2,FALSE),IF(OR(LEN(I559)=7,LEFT(I559,3)="SH1",LEFT(I559,2)="Vp",LEFT(I559,2)="GP"),"PMD.com",IF(LEN(I559)=15,"QVC","need manual check"))))</f>
        <v>Retail Accounts</v>
      </c>
      <c r="C559">
        <f t="shared" si="25"/>
        <v>5901</v>
      </c>
      <c r="D559">
        <f t="shared" si="26"/>
        <v>12</v>
      </c>
      <c r="E559" s="8" t="str">
        <f t="shared" ca="1" si="24"/>
        <v>MTD orders processed</v>
      </c>
      <c r="F559" t="s">
        <v>11203</v>
      </c>
      <c r="G559" t="s">
        <v>16</v>
      </c>
      <c r="H559" s="6">
        <v>44013.669247685182</v>
      </c>
      <c r="I559" s="6" t="s">
        <v>10803</v>
      </c>
      <c r="J559" t="s">
        <v>109</v>
      </c>
      <c r="K559">
        <v>17289431</v>
      </c>
      <c r="L559">
        <v>233570</v>
      </c>
      <c r="M559" t="s">
        <v>10804</v>
      </c>
      <c r="N559">
        <v>5901</v>
      </c>
      <c r="O559" t="s">
        <v>1300</v>
      </c>
      <c r="P559" t="s">
        <v>17</v>
      </c>
      <c r="Q559">
        <v>12</v>
      </c>
      <c r="R559" t="s">
        <v>10805</v>
      </c>
      <c r="S559" t="s">
        <v>18</v>
      </c>
      <c r="T559">
        <v>12</v>
      </c>
      <c r="U559" s="6">
        <v>44013.668055555558</v>
      </c>
    </row>
    <row r="560" spans="1:21" x14ac:dyDescent="0.3">
      <c r="A560" t="str">
        <f>VLOOKUP(B560,Table2[],3,FALSE)</f>
        <v>Retail</v>
      </c>
      <c r="B560" t="str">
        <f>IF(ISNUMBER(FIND("QVC",R560)),"QVC",IFERROR(VLOOKUP(LEFT(I560,2),Table1[#All],2,FALSE),IF(OR(LEN(I560)=7,LEFT(I560,3)="SH1",LEFT(I560,2)="Vp",LEFT(I560,2)="GP"),"PMD.com",IF(LEN(I560)=15,"QVC","need manual check"))))</f>
        <v>Retail Accounts</v>
      </c>
      <c r="C560">
        <f t="shared" si="25"/>
        <v>5901</v>
      </c>
      <c r="D560">
        <f t="shared" si="26"/>
        <v>9</v>
      </c>
      <c r="E560" s="8" t="str">
        <f t="shared" ca="1" si="24"/>
        <v>MTD orders processed</v>
      </c>
      <c r="F560" t="s">
        <v>11203</v>
      </c>
      <c r="G560" t="s">
        <v>16</v>
      </c>
      <c r="H560" s="6">
        <v>44013.669247685182</v>
      </c>
      <c r="I560" s="6" t="s">
        <v>10806</v>
      </c>
      <c r="J560" t="s">
        <v>109</v>
      </c>
      <c r="K560">
        <v>17289432</v>
      </c>
      <c r="L560">
        <v>233571</v>
      </c>
      <c r="M560" t="s">
        <v>10807</v>
      </c>
      <c r="N560">
        <v>5901</v>
      </c>
      <c r="O560" t="s">
        <v>1300</v>
      </c>
      <c r="P560" t="s">
        <v>17</v>
      </c>
      <c r="Q560">
        <v>9</v>
      </c>
      <c r="R560" t="s">
        <v>10808</v>
      </c>
      <c r="S560" t="s">
        <v>18</v>
      </c>
      <c r="T560">
        <v>9</v>
      </c>
      <c r="U560" s="6">
        <v>44013.668055555558</v>
      </c>
    </row>
    <row r="561" spans="1:21" x14ac:dyDescent="0.3">
      <c r="A561" t="str">
        <f>VLOOKUP(B561,Table2[],3,FALSE)</f>
        <v>Retail</v>
      </c>
      <c r="B561" t="str">
        <f>IF(ISNUMBER(FIND("QVC",R561)),"QVC",IFERROR(VLOOKUP(LEFT(I561,2),Table1[#All],2,FALSE),IF(OR(LEN(I561)=7,LEFT(I561,3)="SH1",LEFT(I561,2)="Vp",LEFT(I561,2)="GP"),"PMD.com",IF(LEN(I561)=15,"QVC","need manual check"))))</f>
        <v>Retail Accounts</v>
      </c>
      <c r="C561">
        <f t="shared" si="25"/>
        <v>5331</v>
      </c>
      <c r="D561">
        <f t="shared" si="26"/>
        <v>3</v>
      </c>
      <c r="E561" s="8" t="str">
        <f t="shared" ca="1" si="24"/>
        <v>MTD orders processed</v>
      </c>
      <c r="F561" t="s">
        <v>11203</v>
      </c>
      <c r="G561" t="s">
        <v>16</v>
      </c>
      <c r="H561" s="6">
        <v>44013.669247685182</v>
      </c>
      <c r="I561" s="6" t="s">
        <v>10806</v>
      </c>
      <c r="J561" t="s">
        <v>109</v>
      </c>
      <c r="K561">
        <v>17289432</v>
      </c>
      <c r="L561">
        <v>233571</v>
      </c>
      <c r="M561" t="s">
        <v>10807</v>
      </c>
      <c r="N561">
        <v>5331</v>
      </c>
      <c r="O561" t="s">
        <v>746</v>
      </c>
      <c r="P561" t="s">
        <v>129</v>
      </c>
      <c r="Q561">
        <v>3</v>
      </c>
      <c r="R561" t="s">
        <v>10808</v>
      </c>
      <c r="S561" t="s">
        <v>18</v>
      </c>
      <c r="T561">
        <v>3</v>
      </c>
      <c r="U561" s="6">
        <v>44013.668055555558</v>
      </c>
    </row>
    <row r="562" spans="1:21" x14ac:dyDescent="0.3">
      <c r="A562" t="str">
        <f>VLOOKUP(B562,Table2[],3,FALSE)</f>
        <v>Retail</v>
      </c>
      <c r="B562" t="str">
        <f>IF(ISNUMBER(FIND("QVC",R562)),"QVC",IFERROR(VLOOKUP(LEFT(I562,2),Table1[#All],2,FALSE),IF(OR(LEN(I562)=7,LEFT(I562,3)="SH1",LEFT(I562,2)="Vp",LEFT(I562,2)="GP"),"PMD.com",IF(LEN(I562)=15,"QVC","need manual check"))))</f>
        <v>Retail Accounts</v>
      </c>
      <c r="C562">
        <f t="shared" si="25"/>
        <v>5236</v>
      </c>
      <c r="D562">
        <f t="shared" si="26"/>
        <v>3</v>
      </c>
      <c r="E562" s="8" t="str">
        <f t="shared" ca="1" si="24"/>
        <v>MTD orders processed</v>
      </c>
      <c r="F562" t="s">
        <v>11203</v>
      </c>
      <c r="G562" t="s">
        <v>16</v>
      </c>
      <c r="H562" s="6">
        <v>44013.669247685182</v>
      </c>
      <c r="I562" s="6" t="s">
        <v>10806</v>
      </c>
      <c r="J562" t="s">
        <v>109</v>
      </c>
      <c r="K562">
        <v>17289432</v>
      </c>
      <c r="L562">
        <v>233571</v>
      </c>
      <c r="M562" t="s">
        <v>10807</v>
      </c>
      <c r="N562">
        <v>5236</v>
      </c>
      <c r="O562" t="s">
        <v>19</v>
      </c>
      <c r="P562" t="s">
        <v>20</v>
      </c>
      <c r="Q562">
        <v>3</v>
      </c>
      <c r="R562" t="s">
        <v>10808</v>
      </c>
      <c r="S562" t="s">
        <v>18</v>
      </c>
      <c r="T562">
        <v>3</v>
      </c>
      <c r="U562" s="6">
        <v>44013.668055555558</v>
      </c>
    </row>
    <row r="563" spans="1:21" x14ac:dyDescent="0.3">
      <c r="A563" t="str">
        <f>VLOOKUP(B563,Table2[],3,FALSE)</f>
        <v>Retail</v>
      </c>
      <c r="B563" t="str">
        <f>IF(ISNUMBER(FIND("QVC",R563)),"QVC",IFERROR(VLOOKUP(LEFT(I563,2),Table1[#All],2,FALSE),IF(OR(LEN(I563)=7,LEFT(I563,3)="SH1",LEFT(I563,2)="Vp",LEFT(I563,2)="GP"),"PMD.com",IF(LEN(I563)=15,"QVC","need manual check"))))</f>
        <v>Retail Accounts</v>
      </c>
      <c r="C563">
        <f t="shared" si="25"/>
        <v>5236</v>
      </c>
      <c r="D563">
        <f t="shared" si="26"/>
        <v>6</v>
      </c>
      <c r="E563" s="8" t="str">
        <f t="shared" ca="1" si="24"/>
        <v>MTD orders processed</v>
      </c>
      <c r="F563" t="s">
        <v>11203</v>
      </c>
      <c r="G563" t="s">
        <v>16</v>
      </c>
      <c r="H563" s="6">
        <v>44013.669247685182</v>
      </c>
      <c r="I563" s="6" t="s">
        <v>10809</v>
      </c>
      <c r="J563" t="s">
        <v>109</v>
      </c>
      <c r="K563">
        <v>17289433</v>
      </c>
      <c r="L563">
        <v>233572</v>
      </c>
      <c r="M563" t="s">
        <v>10810</v>
      </c>
      <c r="N563">
        <v>5236</v>
      </c>
      <c r="O563" t="s">
        <v>19</v>
      </c>
      <c r="P563" t="s">
        <v>20</v>
      </c>
      <c r="Q563">
        <v>6</v>
      </c>
      <c r="R563" t="s">
        <v>10811</v>
      </c>
      <c r="S563" t="s">
        <v>18</v>
      </c>
      <c r="T563">
        <v>6</v>
      </c>
      <c r="U563" s="6">
        <v>44013.668055555558</v>
      </c>
    </row>
    <row r="564" spans="1:21" x14ac:dyDescent="0.3">
      <c r="A564" t="str">
        <f>VLOOKUP(B564,Table2[],3,FALSE)</f>
        <v>Retail</v>
      </c>
      <c r="B564" t="str">
        <f>IF(ISNUMBER(FIND("QVC",R564)),"QVC",IFERROR(VLOOKUP(LEFT(I564,2),Table1[#All],2,FALSE),IF(OR(LEN(I564)=7,LEFT(I564,3)="SH1",LEFT(I564,2)="Vp",LEFT(I564,2)="GP"),"PMD.com",IF(LEN(I564)=15,"QVC","need manual check"))))</f>
        <v>Retail Accounts</v>
      </c>
      <c r="C564">
        <f t="shared" si="25"/>
        <v>5331</v>
      </c>
      <c r="D564">
        <f t="shared" si="26"/>
        <v>4</v>
      </c>
      <c r="E564" s="8" t="str">
        <f t="shared" ca="1" si="24"/>
        <v>MTD orders processed</v>
      </c>
      <c r="F564" t="s">
        <v>11203</v>
      </c>
      <c r="G564" t="s">
        <v>16</v>
      </c>
      <c r="H564" s="6">
        <v>44013.669247685182</v>
      </c>
      <c r="I564" s="6" t="s">
        <v>10809</v>
      </c>
      <c r="J564" t="s">
        <v>109</v>
      </c>
      <c r="K564">
        <v>17289433</v>
      </c>
      <c r="L564">
        <v>233572</v>
      </c>
      <c r="M564" t="s">
        <v>10810</v>
      </c>
      <c r="N564">
        <v>5331</v>
      </c>
      <c r="O564" t="s">
        <v>746</v>
      </c>
      <c r="P564" t="s">
        <v>129</v>
      </c>
      <c r="Q564">
        <v>4</v>
      </c>
      <c r="R564" t="s">
        <v>10811</v>
      </c>
      <c r="S564" t="s">
        <v>18</v>
      </c>
      <c r="T564">
        <v>4</v>
      </c>
      <c r="U564" s="6">
        <v>44013.668055555558</v>
      </c>
    </row>
    <row r="565" spans="1:21" x14ac:dyDescent="0.3">
      <c r="A565" t="str">
        <f>VLOOKUP(B565,Table2[],3,FALSE)</f>
        <v>Retail</v>
      </c>
      <c r="B565" t="str">
        <f>IF(ISNUMBER(FIND("QVC",R565)),"QVC",IFERROR(VLOOKUP(LEFT(I565,2),Table1[#All],2,FALSE),IF(OR(LEN(I565)=7,LEFT(I565,3)="SH1",LEFT(I565,2)="Vp",LEFT(I565,2)="GP"),"PMD.com",IF(LEN(I565)=15,"QVC","need manual check"))))</f>
        <v>Retail Accounts</v>
      </c>
      <c r="C565">
        <f t="shared" si="25"/>
        <v>5901</v>
      </c>
      <c r="D565">
        <f t="shared" si="26"/>
        <v>9</v>
      </c>
      <c r="E565" s="8" t="str">
        <f t="shared" ca="1" si="24"/>
        <v>MTD orders processed</v>
      </c>
      <c r="F565" t="s">
        <v>11203</v>
      </c>
      <c r="G565" t="s">
        <v>16</v>
      </c>
      <c r="H565" s="6">
        <v>44013.669247685182</v>
      </c>
      <c r="I565" s="6" t="s">
        <v>10809</v>
      </c>
      <c r="J565" t="s">
        <v>109</v>
      </c>
      <c r="K565">
        <v>17289433</v>
      </c>
      <c r="L565">
        <v>233572</v>
      </c>
      <c r="M565" t="s">
        <v>10810</v>
      </c>
      <c r="N565">
        <v>5901</v>
      </c>
      <c r="O565" t="s">
        <v>1300</v>
      </c>
      <c r="P565" t="s">
        <v>17</v>
      </c>
      <c r="Q565">
        <v>9</v>
      </c>
      <c r="R565" t="s">
        <v>10811</v>
      </c>
      <c r="S565" t="s">
        <v>18</v>
      </c>
      <c r="T565">
        <v>9</v>
      </c>
      <c r="U565" s="6">
        <v>44013.668055555558</v>
      </c>
    </row>
    <row r="566" spans="1:21" x14ac:dyDescent="0.3">
      <c r="A566" t="str">
        <f>VLOOKUP(B566,Table2[],3,FALSE)</f>
        <v>Retail</v>
      </c>
      <c r="B566" t="str">
        <f>IF(ISNUMBER(FIND("QVC",R566)),"QVC",IFERROR(VLOOKUP(LEFT(I566,2),Table1[#All],2,FALSE),IF(OR(LEN(I566)=7,LEFT(I566,3)="SH1",LEFT(I566,2)="Vp",LEFT(I566,2)="GP"),"PMD.com",IF(LEN(I566)=15,"QVC","need manual check"))))</f>
        <v>Retail Accounts</v>
      </c>
      <c r="C566">
        <f t="shared" si="25"/>
        <v>5901</v>
      </c>
      <c r="D566">
        <f t="shared" si="26"/>
        <v>6</v>
      </c>
      <c r="E566" s="8" t="str">
        <f t="shared" ca="1" si="24"/>
        <v>MTD orders processed</v>
      </c>
      <c r="F566" t="s">
        <v>11203</v>
      </c>
      <c r="G566" t="s">
        <v>16</v>
      </c>
      <c r="H566" s="6">
        <v>44013.669247685182</v>
      </c>
      <c r="I566" s="6" t="s">
        <v>10812</v>
      </c>
      <c r="J566" t="s">
        <v>109</v>
      </c>
      <c r="K566">
        <v>17289434</v>
      </c>
      <c r="L566">
        <v>233573</v>
      </c>
      <c r="M566" t="s">
        <v>10813</v>
      </c>
      <c r="N566">
        <v>5901</v>
      </c>
      <c r="O566" t="s">
        <v>1300</v>
      </c>
      <c r="P566" t="s">
        <v>17</v>
      </c>
      <c r="Q566">
        <v>6</v>
      </c>
      <c r="R566" t="s">
        <v>10814</v>
      </c>
      <c r="S566" t="s">
        <v>18</v>
      </c>
      <c r="T566">
        <v>6</v>
      </c>
      <c r="U566" s="6">
        <v>44013.668055555558</v>
      </c>
    </row>
    <row r="567" spans="1:21" x14ac:dyDescent="0.3">
      <c r="A567" t="str">
        <f>VLOOKUP(B567,Table2[],3,FALSE)</f>
        <v>Retail</v>
      </c>
      <c r="B567" t="str">
        <f>IF(ISNUMBER(FIND("QVC",R567)),"QVC",IFERROR(VLOOKUP(LEFT(I567,2),Table1[#All],2,FALSE),IF(OR(LEN(I567)=7,LEFT(I567,3)="SH1",LEFT(I567,2)="Vp",LEFT(I567,2)="GP"),"PMD.com",IF(LEN(I567)=15,"QVC","need manual check"))))</f>
        <v>Retail Accounts</v>
      </c>
      <c r="C567">
        <f t="shared" si="25"/>
        <v>5331</v>
      </c>
      <c r="D567">
        <f t="shared" si="26"/>
        <v>2</v>
      </c>
      <c r="E567" s="8" t="str">
        <f t="shared" ca="1" si="24"/>
        <v>MTD orders processed</v>
      </c>
      <c r="F567" t="s">
        <v>11203</v>
      </c>
      <c r="G567" t="s">
        <v>16</v>
      </c>
      <c r="H567" s="6">
        <v>44013.669247685182</v>
      </c>
      <c r="I567" s="6" t="s">
        <v>10812</v>
      </c>
      <c r="J567" t="s">
        <v>109</v>
      </c>
      <c r="K567">
        <v>17289434</v>
      </c>
      <c r="L567">
        <v>233573</v>
      </c>
      <c r="M567" t="s">
        <v>10813</v>
      </c>
      <c r="N567">
        <v>5331</v>
      </c>
      <c r="O567" t="s">
        <v>746</v>
      </c>
      <c r="P567" t="s">
        <v>129</v>
      </c>
      <c r="Q567">
        <v>2</v>
      </c>
      <c r="R567" t="s">
        <v>10814</v>
      </c>
      <c r="S567" t="s">
        <v>18</v>
      </c>
      <c r="T567">
        <v>2</v>
      </c>
      <c r="U567" s="6">
        <v>44013.668055555558</v>
      </c>
    </row>
    <row r="568" spans="1:21" x14ac:dyDescent="0.3">
      <c r="A568" t="str">
        <f>VLOOKUP(B568,Table2[],3,FALSE)</f>
        <v>Retail</v>
      </c>
      <c r="B568" t="str">
        <f>IF(ISNUMBER(FIND("QVC",R568)),"QVC",IFERROR(VLOOKUP(LEFT(I568,2),Table1[#All],2,FALSE),IF(OR(LEN(I568)=7,LEFT(I568,3)="SH1",LEFT(I568,2)="Vp",LEFT(I568,2)="GP"),"PMD.com",IF(LEN(I568)=15,"QVC","need manual check"))))</f>
        <v>Retail Accounts</v>
      </c>
      <c r="C568">
        <f t="shared" si="25"/>
        <v>5236</v>
      </c>
      <c r="D568">
        <f t="shared" si="26"/>
        <v>3</v>
      </c>
      <c r="E568" s="8" t="str">
        <f t="shared" ca="1" si="24"/>
        <v>MTD orders processed</v>
      </c>
      <c r="F568" t="s">
        <v>11203</v>
      </c>
      <c r="G568" t="s">
        <v>16</v>
      </c>
      <c r="H568" s="6">
        <v>44013.669247685182</v>
      </c>
      <c r="I568" s="6" t="s">
        <v>10812</v>
      </c>
      <c r="J568" t="s">
        <v>109</v>
      </c>
      <c r="K568">
        <v>17289434</v>
      </c>
      <c r="L568">
        <v>233573</v>
      </c>
      <c r="M568" t="s">
        <v>10813</v>
      </c>
      <c r="N568">
        <v>5236</v>
      </c>
      <c r="O568" t="s">
        <v>19</v>
      </c>
      <c r="P568" t="s">
        <v>20</v>
      </c>
      <c r="Q568">
        <v>3</v>
      </c>
      <c r="R568" t="s">
        <v>10814</v>
      </c>
      <c r="S568" t="s">
        <v>18</v>
      </c>
      <c r="T568">
        <v>3</v>
      </c>
      <c r="U568" s="6">
        <v>44013.668055555558</v>
      </c>
    </row>
    <row r="569" spans="1:21" x14ac:dyDescent="0.3">
      <c r="A569" t="str">
        <f>VLOOKUP(B569,Table2[],3,FALSE)</f>
        <v>Retail</v>
      </c>
      <c r="B569" t="str">
        <f>IF(ISNUMBER(FIND("QVC",R569)),"QVC",IFERROR(VLOOKUP(LEFT(I569,2),Table1[#All],2,FALSE),IF(OR(LEN(I569)=7,LEFT(I569,3)="SH1",LEFT(I569,2)="Vp",LEFT(I569,2)="GP"),"PMD.com",IF(LEN(I569)=15,"QVC","need manual check"))))</f>
        <v>Retail Accounts</v>
      </c>
      <c r="C569">
        <f t="shared" si="25"/>
        <v>5236</v>
      </c>
      <c r="D569">
        <f t="shared" si="26"/>
        <v>3</v>
      </c>
      <c r="E569" s="8" t="str">
        <f t="shared" ca="1" si="24"/>
        <v>MTD orders processed</v>
      </c>
      <c r="F569" t="s">
        <v>11203</v>
      </c>
      <c r="G569" t="s">
        <v>16</v>
      </c>
      <c r="H569" s="6">
        <v>44013.669259259259</v>
      </c>
      <c r="I569" s="6" t="s">
        <v>10815</v>
      </c>
      <c r="J569" t="s">
        <v>109</v>
      </c>
      <c r="K569">
        <v>17289435</v>
      </c>
      <c r="L569">
        <v>233574</v>
      </c>
      <c r="M569" t="s">
        <v>10816</v>
      </c>
      <c r="N569">
        <v>5236</v>
      </c>
      <c r="O569" t="s">
        <v>19</v>
      </c>
      <c r="P569" t="s">
        <v>20</v>
      </c>
      <c r="Q569">
        <v>3</v>
      </c>
      <c r="R569" t="s">
        <v>10817</v>
      </c>
      <c r="S569" t="s">
        <v>18</v>
      </c>
      <c r="T569">
        <v>3</v>
      </c>
      <c r="U569" s="6">
        <v>44013.668055555558</v>
      </c>
    </row>
    <row r="570" spans="1:21" x14ac:dyDescent="0.3">
      <c r="A570" t="str">
        <f>VLOOKUP(B570,Table2[],3,FALSE)</f>
        <v>Retail</v>
      </c>
      <c r="B570" t="str">
        <f>IF(ISNUMBER(FIND("QVC",R570)),"QVC",IFERROR(VLOOKUP(LEFT(I570,2),Table1[#All],2,FALSE),IF(OR(LEN(I570)=7,LEFT(I570,3)="SH1",LEFT(I570,2)="Vp",LEFT(I570,2)="GP"),"PMD.com",IF(LEN(I570)=15,"QVC","need manual check"))))</f>
        <v>Retail Accounts</v>
      </c>
      <c r="C570">
        <f t="shared" si="25"/>
        <v>5331</v>
      </c>
      <c r="D570">
        <f t="shared" si="26"/>
        <v>3</v>
      </c>
      <c r="E570" s="8" t="str">
        <f t="shared" ca="1" si="24"/>
        <v>MTD orders processed</v>
      </c>
      <c r="F570" t="s">
        <v>11203</v>
      </c>
      <c r="G570" t="s">
        <v>16</v>
      </c>
      <c r="H570" s="6">
        <v>44013.669259259259</v>
      </c>
      <c r="I570" s="6" t="s">
        <v>10815</v>
      </c>
      <c r="J570" t="s">
        <v>109</v>
      </c>
      <c r="K570">
        <v>17289435</v>
      </c>
      <c r="L570">
        <v>233574</v>
      </c>
      <c r="M570" t="s">
        <v>10816</v>
      </c>
      <c r="N570">
        <v>5331</v>
      </c>
      <c r="O570" t="s">
        <v>746</v>
      </c>
      <c r="P570" t="s">
        <v>129</v>
      </c>
      <c r="Q570">
        <v>3</v>
      </c>
      <c r="R570" t="s">
        <v>10817</v>
      </c>
      <c r="S570" t="s">
        <v>18</v>
      </c>
      <c r="T570">
        <v>3</v>
      </c>
      <c r="U570" s="6">
        <v>44013.668055555558</v>
      </c>
    </row>
    <row r="571" spans="1:21" x14ac:dyDescent="0.3">
      <c r="A571" t="str">
        <f>VLOOKUP(B571,Table2[],3,FALSE)</f>
        <v>Retail</v>
      </c>
      <c r="B571" t="str">
        <f>IF(ISNUMBER(FIND("QVC",R571)),"QVC",IFERROR(VLOOKUP(LEFT(I571,2),Table1[#All],2,FALSE),IF(OR(LEN(I571)=7,LEFT(I571,3)="SH1",LEFT(I571,2)="Vp",LEFT(I571,2)="GP"),"PMD.com",IF(LEN(I571)=15,"QVC","need manual check"))))</f>
        <v>Retail Accounts</v>
      </c>
      <c r="C571">
        <f t="shared" si="25"/>
        <v>5901</v>
      </c>
      <c r="D571">
        <f t="shared" si="26"/>
        <v>6</v>
      </c>
      <c r="E571" s="8" t="str">
        <f t="shared" ca="1" si="24"/>
        <v>MTD orders processed</v>
      </c>
      <c r="F571" t="s">
        <v>11203</v>
      </c>
      <c r="G571" t="s">
        <v>16</v>
      </c>
      <c r="H571" s="6">
        <v>44013.669259259259</v>
      </c>
      <c r="I571" s="6" t="s">
        <v>10815</v>
      </c>
      <c r="J571" t="s">
        <v>109</v>
      </c>
      <c r="K571">
        <v>17289435</v>
      </c>
      <c r="L571">
        <v>233574</v>
      </c>
      <c r="M571" t="s">
        <v>10816</v>
      </c>
      <c r="N571">
        <v>5901</v>
      </c>
      <c r="O571" t="s">
        <v>1300</v>
      </c>
      <c r="P571" t="s">
        <v>17</v>
      </c>
      <c r="Q571">
        <v>6</v>
      </c>
      <c r="R571" t="s">
        <v>10817</v>
      </c>
      <c r="S571" t="s">
        <v>18</v>
      </c>
      <c r="T571">
        <v>6</v>
      </c>
      <c r="U571" s="6">
        <v>44013.668055555558</v>
      </c>
    </row>
    <row r="572" spans="1:21" x14ac:dyDescent="0.3">
      <c r="A572" t="str">
        <f>VLOOKUP(B572,Table2[],3,FALSE)</f>
        <v>Retail</v>
      </c>
      <c r="B572" t="str">
        <f>IF(ISNUMBER(FIND("QVC",R572)),"QVC",IFERROR(VLOOKUP(LEFT(I572,2),Table1[#All],2,FALSE),IF(OR(LEN(I572)=7,LEFT(I572,3)="SH1",LEFT(I572,2)="Vp",LEFT(I572,2)="GP"),"PMD.com",IF(LEN(I572)=15,"QVC","need manual check"))))</f>
        <v>Retail Accounts</v>
      </c>
      <c r="C572">
        <f t="shared" si="25"/>
        <v>5901</v>
      </c>
      <c r="D572">
        <f t="shared" si="26"/>
        <v>12</v>
      </c>
      <c r="E572" s="8" t="str">
        <f t="shared" ca="1" si="24"/>
        <v>MTD orders processed</v>
      </c>
      <c r="F572" t="s">
        <v>11203</v>
      </c>
      <c r="G572" t="s">
        <v>16</v>
      </c>
      <c r="H572" s="6">
        <v>44013.669259259259</v>
      </c>
      <c r="I572" s="6" t="s">
        <v>10818</v>
      </c>
      <c r="J572" t="s">
        <v>109</v>
      </c>
      <c r="K572">
        <v>17289436</v>
      </c>
      <c r="L572">
        <v>233575</v>
      </c>
      <c r="M572" t="s">
        <v>10819</v>
      </c>
      <c r="N572">
        <v>5901</v>
      </c>
      <c r="O572" t="s">
        <v>1300</v>
      </c>
      <c r="P572" t="s">
        <v>17</v>
      </c>
      <c r="Q572">
        <v>12</v>
      </c>
      <c r="R572" t="s">
        <v>10820</v>
      </c>
      <c r="S572" t="s">
        <v>18</v>
      </c>
      <c r="T572">
        <v>12</v>
      </c>
      <c r="U572" s="6">
        <v>44013.668055555558</v>
      </c>
    </row>
    <row r="573" spans="1:21" x14ac:dyDescent="0.3">
      <c r="A573" t="str">
        <f>VLOOKUP(B573,Table2[],3,FALSE)</f>
        <v>Retail</v>
      </c>
      <c r="B573" t="str">
        <f>IF(ISNUMBER(FIND("QVC",R573)),"QVC",IFERROR(VLOOKUP(LEFT(I573,2),Table1[#All],2,FALSE),IF(OR(LEN(I573)=7,LEFT(I573,3)="SH1",LEFT(I573,2)="Vp",LEFT(I573,2)="GP"),"PMD.com",IF(LEN(I573)=15,"QVC","need manual check"))))</f>
        <v>Retail Accounts</v>
      </c>
      <c r="C573">
        <f t="shared" si="25"/>
        <v>5331</v>
      </c>
      <c r="D573">
        <f t="shared" si="26"/>
        <v>5</v>
      </c>
      <c r="E573" s="8" t="str">
        <f t="shared" ca="1" si="24"/>
        <v>MTD orders processed</v>
      </c>
      <c r="F573" t="s">
        <v>11203</v>
      </c>
      <c r="G573" t="s">
        <v>16</v>
      </c>
      <c r="H573" s="6">
        <v>44013.669259259259</v>
      </c>
      <c r="I573" s="6" t="s">
        <v>10818</v>
      </c>
      <c r="J573" t="s">
        <v>109</v>
      </c>
      <c r="K573">
        <v>17289436</v>
      </c>
      <c r="L573">
        <v>233575</v>
      </c>
      <c r="M573" t="s">
        <v>10819</v>
      </c>
      <c r="N573">
        <v>5331</v>
      </c>
      <c r="O573" t="s">
        <v>746</v>
      </c>
      <c r="P573" t="s">
        <v>129</v>
      </c>
      <c r="Q573">
        <v>5</v>
      </c>
      <c r="R573" t="s">
        <v>10820</v>
      </c>
      <c r="S573" t="s">
        <v>18</v>
      </c>
      <c r="T573">
        <v>5</v>
      </c>
      <c r="U573" s="6">
        <v>44013.668055555558</v>
      </c>
    </row>
    <row r="574" spans="1:21" x14ac:dyDescent="0.3">
      <c r="A574" t="str">
        <f>VLOOKUP(B574,Table2[],3,FALSE)</f>
        <v>Retail</v>
      </c>
      <c r="B574" t="str">
        <f>IF(ISNUMBER(FIND("QVC",R574)),"QVC",IFERROR(VLOOKUP(LEFT(I574,2),Table1[#All],2,FALSE),IF(OR(LEN(I574)=7,LEFT(I574,3)="SH1",LEFT(I574,2)="Vp",LEFT(I574,2)="GP"),"PMD.com",IF(LEN(I574)=15,"QVC","need manual check"))))</f>
        <v>Retail Accounts</v>
      </c>
      <c r="C574">
        <f t="shared" si="25"/>
        <v>5236</v>
      </c>
      <c r="D574">
        <f t="shared" si="26"/>
        <v>6</v>
      </c>
      <c r="E574" s="8" t="str">
        <f t="shared" ca="1" si="24"/>
        <v>MTD orders processed</v>
      </c>
      <c r="F574" t="s">
        <v>11203</v>
      </c>
      <c r="G574" t="s">
        <v>16</v>
      </c>
      <c r="H574" s="6">
        <v>44013.669259259259</v>
      </c>
      <c r="I574" s="6" t="s">
        <v>10818</v>
      </c>
      <c r="J574" t="s">
        <v>109</v>
      </c>
      <c r="K574">
        <v>17289436</v>
      </c>
      <c r="L574">
        <v>233575</v>
      </c>
      <c r="M574" t="s">
        <v>10819</v>
      </c>
      <c r="N574">
        <v>5236</v>
      </c>
      <c r="O574" t="s">
        <v>19</v>
      </c>
      <c r="P574" t="s">
        <v>20</v>
      </c>
      <c r="Q574">
        <v>6</v>
      </c>
      <c r="R574" t="s">
        <v>10820</v>
      </c>
      <c r="S574" t="s">
        <v>18</v>
      </c>
      <c r="T574">
        <v>6</v>
      </c>
      <c r="U574" s="6">
        <v>44013.668055555558</v>
      </c>
    </row>
    <row r="575" spans="1:21" x14ac:dyDescent="0.3">
      <c r="A575" t="str">
        <f>VLOOKUP(B575,Table2[],3,FALSE)</f>
        <v>Retail</v>
      </c>
      <c r="B575" t="str">
        <f>IF(ISNUMBER(FIND("QVC",R575)),"QVC",IFERROR(VLOOKUP(LEFT(I575,2),Table1[#All],2,FALSE),IF(OR(LEN(I575)=7,LEFT(I575,3)="SH1",LEFT(I575,2)="Vp",LEFT(I575,2)="GP"),"PMD.com",IF(LEN(I575)=15,"QVC","need manual check"))))</f>
        <v>Retail Accounts</v>
      </c>
      <c r="C575">
        <f t="shared" si="25"/>
        <v>5236</v>
      </c>
      <c r="D575">
        <f t="shared" si="26"/>
        <v>3</v>
      </c>
      <c r="E575" s="8" t="str">
        <f t="shared" ca="1" si="24"/>
        <v>MTD orders processed</v>
      </c>
      <c r="F575" t="s">
        <v>11203</v>
      </c>
      <c r="G575" t="s">
        <v>16</v>
      </c>
      <c r="H575" s="6">
        <v>44013.669259259259</v>
      </c>
      <c r="I575" s="6" t="s">
        <v>10821</v>
      </c>
      <c r="J575" t="s">
        <v>109</v>
      </c>
      <c r="K575">
        <v>17289437</v>
      </c>
      <c r="L575">
        <v>233576</v>
      </c>
      <c r="M575" t="s">
        <v>10822</v>
      </c>
      <c r="N575">
        <v>5236</v>
      </c>
      <c r="O575" t="s">
        <v>19</v>
      </c>
      <c r="P575" t="s">
        <v>20</v>
      </c>
      <c r="Q575">
        <v>3</v>
      </c>
      <c r="R575" t="s">
        <v>10823</v>
      </c>
      <c r="S575" t="s">
        <v>18</v>
      </c>
      <c r="T575">
        <v>3</v>
      </c>
      <c r="U575" s="6">
        <v>44013.668055555558</v>
      </c>
    </row>
    <row r="576" spans="1:21" x14ac:dyDescent="0.3">
      <c r="A576" t="str">
        <f>VLOOKUP(B576,Table2[],3,FALSE)</f>
        <v>Retail</v>
      </c>
      <c r="B576" t="str">
        <f>IF(ISNUMBER(FIND("QVC",R576)),"QVC",IFERROR(VLOOKUP(LEFT(I576,2),Table1[#All],2,FALSE),IF(OR(LEN(I576)=7,LEFT(I576,3)="SH1",LEFT(I576,2)="Vp",LEFT(I576,2)="GP"),"PMD.com",IF(LEN(I576)=15,"QVC","need manual check"))))</f>
        <v>Retail Accounts</v>
      </c>
      <c r="C576">
        <f t="shared" si="25"/>
        <v>5331</v>
      </c>
      <c r="D576">
        <f t="shared" si="26"/>
        <v>2</v>
      </c>
      <c r="E576" s="8" t="str">
        <f t="shared" ca="1" si="24"/>
        <v>MTD orders processed</v>
      </c>
      <c r="F576" t="s">
        <v>11203</v>
      </c>
      <c r="G576" t="s">
        <v>16</v>
      </c>
      <c r="H576" s="6">
        <v>44013.669259259259</v>
      </c>
      <c r="I576" s="6" t="s">
        <v>10821</v>
      </c>
      <c r="J576" t="s">
        <v>109</v>
      </c>
      <c r="K576">
        <v>17289437</v>
      </c>
      <c r="L576">
        <v>233576</v>
      </c>
      <c r="M576" t="s">
        <v>10822</v>
      </c>
      <c r="N576">
        <v>5331</v>
      </c>
      <c r="O576" t="s">
        <v>746</v>
      </c>
      <c r="P576" t="s">
        <v>129</v>
      </c>
      <c r="Q576">
        <v>2</v>
      </c>
      <c r="R576" t="s">
        <v>10823</v>
      </c>
      <c r="S576" t="s">
        <v>18</v>
      </c>
      <c r="T576">
        <v>2</v>
      </c>
      <c r="U576" s="6">
        <v>44013.668055555558</v>
      </c>
    </row>
    <row r="577" spans="1:21" x14ac:dyDescent="0.3">
      <c r="A577" t="str">
        <f>VLOOKUP(B577,Table2[],3,FALSE)</f>
        <v>Retail</v>
      </c>
      <c r="B577" t="str">
        <f>IF(ISNUMBER(FIND("QVC",R577)),"QVC",IFERROR(VLOOKUP(LEFT(I577,2),Table1[#All],2,FALSE),IF(OR(LEN(I577)=7,LEFT(I577,3)="SH1",LEFT(I577,2)="Vp",LEFT(I577,2)="GP"),"PMD.com",IF(LEN(I577)=15,"QVC","need manual check"))))</f>
        <v>Retail Accounts</v>
      </c>
      <c r="C577">
        <f t="shared" si="25"/>
        <v>5901</v>
      </c>
      <c r="D577">
        <f t="shared" si="26"/>
        <v>6</v>
      </c>
      <c r="E577" s="8" t="str">
        <f t="shared" ca="1" si="24"/>
        <v>MTD orders processed</v>
      </c>
      <c r="F577" t="s">
        <v>11203</v>
      </c>
      <c r="G577" t="s">
        <v>16</v>
      </c>
      <c r="H577" s="6">
        <v>44013.669259259259</v>
      </c>
      <c r="I577" s="6" t="s">
        <v>10821</v>
      </c>
      <c r="J577" t="s">
        <v>109</v>
      </c>
      <c r="K577">
        <v>17289437</v>
      </c>
      <c r="L577">
        <v>233576</v>
      </c>
      <c r="M577" t="s">
        <v>10822</v>
      </c>
      <c r="N577">
        <v>5901</v>
      </c>
      <c r="O577" t="s">
        <v>1300</v>
      </c>
      <c r="P577" t="s">
        <v>17</v>
      </c>
      <c r="Q577">
        <v>6</v>
      </c>
      <c r="R577" t="s">
        <v>10823</v>
      </c>
      <c r="S577" t="s">
        <v>18</v>
      </c>
      <c r="T577">
        <v>6</v>
      </c>
      <c r="U577" s="6">
        <v>44013.668055555558</v>
      </c>
    </row>
    <row r="578" spans="1:21" x14ac:dyDescent="0.3">
      <c r="A578" t="str">
        <f>VLOOKUP(B578,Table2[],3,FALSE)</f>
        <v>Retail</v>
      </c>
      <c r="B578" t="str">
        <f>IF(ISNUMBER(FIND("QVC",R578)),"QVC",IFERROR(VLOOKUP(LEFT(I578,2),Table1[#All],2,FALSE),IF(OR(LEN(I578)=7,LEFT(I578,3)="SH1",LEFT(I578,2)="Vp",LEFT(I578,2)="GP"),"PMD.com",IF(LEN(I578)=15,"QVC","need manual check"))))</f>
        <v>Retail Accounts</v>
      </c>
      <c r="C578">
        <f t="shared" si="25"/>
        <v>5901</v>
      </c>
      <c r="D578">
        <f t="shared" si="26"/>
        <v>15</v>
      </c>
      <c r="E578" s="8" t="str">
        <f t="shared" ca="1" si="24"/>
        <v>MTD orders processed</v>
      </c>
      <c r="F578" t="s">
        <v>11203</v>
      </c>
      <c r="G578" t="s">
        <v>16</v>
      </c>
      <c r="H578" s="6">
        <v>44013.669259259259</v>
      </c>
      <c r="I578" s="6" t="s">
        <v>10824</v>
      </c>
      <c r="J578" t="s">
        <v>109</v>
      </c>
      <c r="K578">
        <v>17289438</v>
      </c>
      <c r="L578">
        <v>233577</v>
      </c>
      <c r="M578" t="s">
        <v>10825</v>
      </c>
      <c r="N578">
        <v>5901</v>
      </c>
      <c r="O578" t="s">
        <v>1300</v>
      </c>
      <c r="P578" t="s">
        <v>17</v>
      </c>
      <c r="Q578">
        <v>15</v>
      </c>
      <c r="R578" t="s">
        <v>10826</v>
      </c>
      <c r="S578" t="s">
        <v>18</v>
      </c>
      <c r="T578">
        <v>15</v>
      </c>
      <c r="U578" s="6">
        <v>44013.668055555558</v>
      </c>
    </row>
    <row r="579" spans="1:21" x14ac:dyDescent="0.3">
      <c r="A579" t="str">
        <f>VLOOKUP(B579,Table2[],3,FALSE)</f>
        <v>Retail</v>
      </c>
      <c r="B579" t="str">
        <f>IF(ISNUMBER(FIND("QVC",R579)),"QVC",IFERROR(VLOOKUP(LEFT(I579,2),Table1[#All],2,FALSE),IF(OR(LEN(I579)=7,LEFT(I579,3)="SH1",LEFT(I579,2)="Vp",LEFT(I579,2)="GP"),"PMD.com",IF(LEN(I579)=15,"QVC","need manual check"))))</f>
        <v>Retail Accounts</v>
      </c>
      <c r="C579">
        <f t="shared" si="25"/>
        <v>5331</v>
      </c>
      <c r="D579">
        <f t="shared" si="26"/>
        <v>5</v>
      </c>
      <c r="E579" s="8" t="str">
        <f t="shared" ref="E579:E642" ca="1" si="27">IF(MONTH(TODAY())-MONTH(U579)&gt;0,"shifted orders processed", "MTD orders processed")</f>
        <v>MTD orders processed</v>
      </c>
      <c r="F579" t="s">
        <v>11203</v>
      </c>
      <c r="G579" t="s">
        <v>16</v>
      </c>
      <c r="H579" s="6">
        <v>44013.669259259259</v>
      </c>
      <c r="I579" s="6" t="s">
        <v>10824</v>
      </c>
      <c r="J579" t="s">
        <v>109</v>
      </c>
      <c r="K579">
        <v>17289438</v>
      </c>
      <c r="L579">
        <v>233577</v>
      </c>
      <c r="M579" t="s">
        <v>10825</v>
      </c>
      <c r="N579">
        <v>5331</v>
      </c>
      <c r="O579" t="s">
        <v>746</v>
      </c>
      <c r="P579" t="s">
        <v>129</v>
      </c>
      <c r="Q579">
        <v>5</v>
      </c>
      <c r="R579" t="s">
        <v>10826</v>
      </c>
      <c r="S579" t="s">
        <v>18</v>
      </c>
      <c r="T579">
        <v>5</v>
      </c>
      <c r="U579" s="6">
        <v>44013.668055555558</v>
      </c>
    </row>
    <row r="580" spans="1:21" x14ac:dyDescent="0.3">
      <c r="A580" t="str">
        <f>VLOOKUP(B580,Table2[],3,FALSE)</f>
        <v>Retail</v>
      </c>
      <c r="B580" t="str">
        <f>IF(ISNUMBER(FIND("QVC",R580)),"QVC",IFERROR(VLOOKUP(LEFT(I580,2),Table1[#All],2,FALSE),IF(OR(LEN(I580)=7,LEFT(I580,3)="SH1",LEFT(I580,2)="Vp",LEFT(I580,2)="GP"),"PMD.com",IF(LEN(I580)=15,"QVC","need manual check"))))</f>
        <v>Retail Accounts</v>
      </c>
      <c r="C580">
        <f t="shared" ref="C580:C583" si="28">N580</f>
        <v>5236</v>
      </c>
      <c r="D580">
        <f t="shared" ref="D580:D583" si="29">T580</f>
        <v>6</v>
      </c>
      <c r="E580" s="8" t="str">
        <f t="shared" ca="1" si="27"/>
        <v>MTD orders processed</v>
      </c>
      <c r="F580" t="s">
        <v>11203</v>
      </c>
      <c r="G580" t="s">
        <v>16</v>
      </c>
      <c r="H580" s="6">
        <v>44013.669259259259</v>
      </c>
      <c r="I580" s="6" t="s">
        <v>10824</v>
      </c>
      <c r="J580" t="s">
        <v>109</v>
      </c>
      <c r="K580">
        <v>17289438</v>
      </c>
      <c r="L580">
        <v>233577</v>
      </c>
      <c r="M580" t="s">
        <v>10825</v>
      </c>
      <c r="N580">
        <v>5236</v>
      </c>
      <c r="O580" t="s">
        <v>19</v>
      </c>
      <c r="P580" t="s">
        <v>20</v>
      </c>
      <c r="Q580">
        <v>6</v>
      </c>
      <c r="R580" t="s">
        <v>10826</v>
      </c>
      <c r="S580" t="s">
        <v>18</v>
      </c>
      <c r="T580">
        <v>6</v>
      </c>
      <c r="U580" s="6">
        <v>44013.668055555558</v>
      </c>
    </row>
    <row r="581" spans="1:21" x14ac:dyDescent="0.3">
      <c r="A581" t="str">
        <f>VLOOKUP(B581,Table2[],3,FALSE)</f>
        <v>Retail</v>
      </c>
      <c r="B581" t="str">
        <f>IF(ISNUMBER(FIND("QVC",R581)),"QVC",IFERROR(VLOOKUP(LEFT(I581,2),Table1[#All],2,FALSE),IF(OR(LEN(I581)=7,LEFT(I581,3)="SH1",LEFT(I581,2)="Vp",LEFT(I581,2)="GP"),"PMD.com",IF(LEN(I581)=15,"QVC","need manual check"))))</f>
        <v>Retail Accounts</v>
      </c>
      <c r="C581">
        <f t="shared" si="28"/>
        <v>5236</v>
      </c>
      <c r="D581">
        <f t="shared" si="29"/>
        <v>3</v>
      </c>
      <c r="E581" s="8" t="str">
        <f t="shared" ca="1" si="27"/>
        <v>MTD orders processed</v>
      </c>
      <c r="F581" t="s">
        <v>11203</v>
      </c>
      <c r="G581" t="s">
        <v>16</v>
      </c>
      <c r="H581" s="6">
        <v>44013.669270833336</v>
      </c>
      <c r="I581" s="6" t="s">
        <v>10827</v>
      </c>
      <c r="J581" t="s">
        <v>109</v>
      </c>
      <c r="K581">
        <v>17289439</v>
      </c>
      <c r="L581">
        <v>233578</v>
      </c>
      <c r="M581" t="s">
        <v>10828</v>
      </c>
      <c r="N581">
        <v>5236</v>
      </c>
      <c r="O581" t="s">
        <v>19</v>
      </c>
      <c r="P581" t="s">
        <v>20</v>
      </c>
      <c r="Q581">
        <v>3</v>
      </c>
      <c r="R581" t="s">
        <v>10829</v>
      </c>
      <c r="S581" t="s">
        <v>18</v>
      </c>
      <c r="T581">
        <v>3</v>
      </c>
      <c r="U581" s="6">
        <v>44013.668055555558</v>
      </c>
    </row>
    <row r="582" spans="1:21" x14ac:dyDescent="0.3">
      <c r="A582" t="str">
        <f>VLOOKUP(B582,Table2[],3,FALSE)</f>
        <v>Retail</v>
      </c>
      <c r="B582" t="str">
        <f>IF(ISNUMBER(FIND("QVC",R582)),"QVC",IFERROR(VLOOKUP(LEFT(I582,2),Table1[#All],2,FALSE),IF(OR(LEN(I582)=7,LEFT(I582,3)="SH1",LEFT(I582,2)="Vp",LEFT(I582,2)="GP"),"PMD.com",IF(LEN(I582)=15,"QVC","need manual check"))))</f>
        <v>Retail Accounts</v>
      </c>
      <c r="C582">
        <f t="shared" si="28"/>
        <v>5331</v>
      </c>
      <c r="D582">
        <f t="shared" si="29"/>
        <v>2</v>
      </c>
      <c r="E582" s="8" t="str">
        <f t="shared" ca="1" si="27"/>
        <v>MTD orders processed</v>
      </c>
      <c r="F582" t="s">
        <v>11203</v>
      </c>
      <c r="G582" t="s">
        <v>16</v>
      </c>
      <c r="H582" s="6">
        <v>44013.669270833336</v>
      </c>
      <c r="I582" s="6" t="s">
        <v>10827</v>
      </c>
      <c r="J582" t="s">
        <v>109</v>
      </c>
      <c r="K582">
        <v>17289439</v>
      </c>
      <c r="L582">
        <v>233578</v>
      </c>
      <c r="M582" t="s">
        <v>10828</v>
      </c>
      <c r="N582">
        <v>5331</v>
      </c>
      <c r="O582" t="s">
        <v>746</v>
      </c>
      <c r="P582" t="s">
        <v>129</v>
      </c>
      <c r="Q582">
        <v>2</v>
      </c>
      <c r="R582" t="s">
        <v>10829</v>
      </c>
      <c r="S582" t="s">
        <v>18</v>
      </c>
      <c r="T582">
        <v>2</v>
      </c>
      <c r="U582" s="6">
        <v>44013.668055555558</v>
      </c>
    </row>
    <row r="583" spans="1:21" x14ac:dyDescent="0.3">
      <c r="A583" t="str">
        <f>VLOOKUP(B583,Table2[],3,FALSE)</f>
        <v>Retail</v>
      </c>
      <c r="B583" t="str">
        <f>IF(ISNUMBER(FIND("QVC",R583)),"QVC",IFERROR(VLOOKUP(LEFT(I583,2),Table1[#All],2,FALSE),IF(OR(LEN(I583)=7,LEFT(I583,3)="SH1",LEFT(I583,2)="Vp",LEFT(I583,2)="GP"),"PMD.com",IF(LEN(I583)=15,"QVC","need manual check"))))</f>
        <v>Retail Accounts</v>
      </c>
      <c r="C583">
        <f t="shared" si="28"/>
        <v>5901</v>
      </c>
      <c r="D583">
        <f t="shared" si="29"/>
        <v>3</v>
      </c>
      <c r="E583" s="8" t="str">
        <f t="shared" ca="1" si="27"/>
        <v>MTD orders processed</v>
      </c>
      <c r="F583" t="s">
        <v>11203</v>
      </c>
      <c r="G583" t="s">
        <v>16</v>
      </c>
      <c r="H583" s="6">
        <v>44013.669270833336</v>
      </c>
      <c r="I583" s="6" t="s">
        <v>10827</v>
      </c>
      <c r="J583" t="s">
        <v>109</v>
      </c>
      <c r="K583">
        <v>17289439</v>
      </c>
      <c r="L583">
        <v>233578</v>
      </c>
      <c r="M583" t="s">
        <v>10828</v>
      </c>
      <c r="N583">
        <v>5901</v>
      </c>
      <c r="O583" t="s">
        <v>1300</v>
      </c>
      <c r="P583" t="s">
        <v>17</v>
      </c>
      <c r="Q583">
        <v>3</v>
      </c>
      <c r="R583" t="s">
        <v>10829</v>
      </c>
      <c r="S583" t="s">
        <v>18</v>
      </c>
      <c r="T583">
        <v>3</v>
      </c>
      <c r="U583" s="6">
        <v>44013.668055555558</v>
      </c>
    </row>
    <row r="584" spans="1:21" x14ac:dyDescent="0.3">
      <c r="A584" t="str">
        <f>VLOOKUP(B584,Table2[],3,FALSE)</f>
        <v>Retail</v>
      </c>
      <c r="B584" t="str">
        <f>IF(ISNUMBER(FIND("QVC",R584)),"QVC",IFERROR(VLOOKUP(LEFT(I584,2),Table1[#All],2,FALSE),IF(OR(LEN(I584)=7,LEFT(I584,3)="SH1",LEFT(I584,2)="Vp",LEFT(I584,2)="GP"),"PMD.com",IF(LEN(I584)=15,"QVC","need manual check"))))</f>
        <v>Retail Accounts</v>
      </c>
      <c r="C584">
        <f t="shared" ref="C584:C647" si="30">N584</f>
        <v>5342</v>
      </c>
      <c r="D584">
        <f t="shared" ref="D584:D647" si="31">T584</f>
        <v>3</v>
      </c>
      <c r="E584" s="8" t="str">
        <f t="shared" ca="1" si="27"/>
        <v>MTD orders processed</v>
      </c>
      <c r="F584" t="s">
        <v>11203</v>
      </c>
      <c r="G584" t="s">
        <v>16</v>
      </c>
      <c r="H584" s="6">
        <v>44013.727951388886</v>
      </c>
      <c r="I584" s="6" t="s">
        <v>10862</v>
      </c>
      <c r="J584" t="s">
        <v>109</v>
      </c>
      <c r="K584">
        <v>17290113</v>
      </c>
      <c r="L584">
        <v>233596</v>
      </c>
      <c r="M584">
        <v>100417524</v>
      </c>
      <c r="N584">
        <v>5342</v>
      </c>
      <c r="O584" t="s">
        <v>1867</v>
      </c>
      <c r="P584" t="s">
        <v>149</v>
      </c>
      <c r="Q584">
        <v>3</v>
      </c>
      <c r="R584" t="s">
        <v>114</v>
      </c>
      <c r="S584" t="s">
        <v>18</v>
      </c>
      <c r="T584">
        <v>3</v>
      </c>
      <c r="U584" s="6">
        <v>44013.727083333331</v>
      </c>
    </row>
    <row r="585" spans="1:21" x14ac:dyDescent="0.3">
      <c r="A585" t="str">
        <f>VLOOKUP(B585,Table2[],3,FALSE)</f>
        <v>Retail</v>
      </c>
      <c r="B585" t="str">
        <f>IF(ISNUMBER(FIND("QVC",R585)),"QVC",IFERROR(VLOOKUP(LEFT(I585,2),Table1[#All],2,FALSE),IF(OR(LEN(I585)=7,LEFT(I585,3)="SH1",LEFT(I585,2)="Vp",LEFT(I585,2)="GP"),"PMD.com",IF(LEN(I585)=15,"QVC","need manual check"))))</f>
        <v>Retail Accounts</v>
      </c>
      <c r="C585">
        <f t="shared" si="30"/>
        <v>53160001</v>
      </c>
      <c r="D585">
        <f t="shared" si="31"/>
        <v>16</v>
      </c>
      <c r="E585" s="8" t="str">
        <f t="shared" ca="1" si="27"/>
        <v>MTD orders processed</v>
      </c>
      <c r="F585" t="s">
        <v>11203</v>
      </c>
      <c r="G585" t="s">
        <v>16</v>
      </c>
      <c r="H585" s="6">
        <v>44013.727951388886</v>
      </c>
      <c r="I585" s="6" t="s">
        <v>10862</v>
      </c>
      <c r="J585" t="s">
        <v>109</v>
      </c>
      <c r="K585">
        <v>17290113</v>
      </c>
      <c r="L585">
        <v>233596</v>
      </c>
      <c r="M585">
        <v>100417524</v>
      </c>
      <c r="N585">
        <v>53160001</v>
      </c>
      <c r="O585" t="s">
        <v>1895</v>
      </c>
      <c r="P585" t="s">
        <v>119</v>
      </c>
      <c r="Q585">
        <v>16</v>
      </c>
      <c r="R585" t="s">
        <v>114</v>
      </c>
      <c r="S585" t="s">
        <v>18</v>
      </c>
      <c r="T585">
        <v>16</v>
      </c>
      <c r="U585" s="6">
        <v>44013.727083333331</v>
      </c>
    </row>
    <row r="586" spans="1:21" x14ac:dyDescent="0.3">
      <c r="A586" t="str">
        <f>VLOOKUP(B586,Table2[],3,FALSE)</f>
        <v>Retail</v>
      </c>
      <c r="B586" t="str">
        <f>IF(ISNUMBER(FIND("QVC",R586)),"QVC",IFERROR(VLOOKUP(LEFT(I586,2),Table1[#All],2,FALSE),IF(OR(LEN(I586)=7,LEFT(I586,3)="SH1",LEFT(I586,2)="Vp",LEFT(I586,2)="GP"),"PMD.com",IF(LEN(I586)=15,"QVC","need manual check"))))</f>
        <v>Retail Accounts</v>
      </c>
      <c r="C586">
        <f t="shared" si="30"/>
        <v>51410001</v>
      </c>
      <c r="D586">
        <f t="shared" si="31"/>
        <v>171</v>
      </c>
      <c r="E586" s="8" t="str">
        <f t="shared" ca="1" si="27"/>
        <v>MTD orders processed</v>
      </c>
      <c r="F586" t="s">
        <v>11203</v>
      </c>
      <c r="G586" t="s">
        <v>16</v>
      </c>
      <c r="H586" s="6">
        <v>44013.727951388886</v>
      </c>
      <c r="I586" s="6" t="s">
        <v>10862</v>
      </c>
      <c r="J586" t="s">
        <v>109</v>
      </c>
      <c r="K586">
        <v>17290113</v>
      </c>
      <c r="L586">
        <v>233596</v>
      </c>
      <c r="M586">
        <v>100417524</v>
      </c>
      <c r="N586">
        <v>51410001</v>
      </c>
      <c r="O586" t="s">
        <v>2386</v>
      </c>
      <c r="P586" t="s">
        <v>81</v>
      </c>
      <c r="Q586">
        <v>171</v>
      </c>
      <c r="R586" t="s">
        <v>114</v>
      </c>
      <c r="S586" t="s">
        <v>18</v>
      </c>
      <c r="T586">
        <v>171</v>
      </c>
      <c r="U586" s="6">
        <v>44013.727083333331</v>
      </c>
    </row>
    <row r="587" spans="1:21" x14ac:dyDescent="0.3">
      <c r="A587" t="str">
        <f>VLOOKUP(B587,Table2[],3,FALSE)</f>
        <v>Retail</v>
      </c>
      <c r="B587" t="str">
        <f>IF(ISNUMBER(FIND("QVC",R587)),"QVC",IFERROR(VLOOKUP(LEFT(I587,2),Table1[#All],2,FALSE),IF(OR(LEN(I587)=7,LEFT(I587,3)="SH1",LEFT(I587,2)="Vp",LEFT(I587,2)="GP"),"PMD.com",IF(LEN(I587)=15,"QVC","need manual check"))))</f>
        <v>Retail Accounts</v>
      </c>
      <c r="C587">
        <f t="shared" si="30"/>
        <v>5341</v>
      </c>
      <c r="D587">
        <f t="shared" si="31"/>
        <v>12</v>
      </c>
      <c r="E587" s="8" t="str">
        <f t="shared" ca="1" si="27"/>
        <v>MTD orders processed</v>
      </c>
      <c r="F587" t="s">
        <v>11203</v>
      </c>
      <c r="G587" t="s">
        <v>16</v>
      </c>
      <c r="H587" s="6">
        <v>44013.727951388886</v>
      </c>
      <c r="I587" s="6" t="s">
        <v>10862</v>
      </c>
      <c r="J587" t="s">
        <v>109</v>
      </c>
      <c r="K587">
        <v>17290113</v>
      </c>
      <c r="L587">
        <v>233596</v>
      </c>
      <c r="M587">
        <v>100417524</v>
      </c>
      <c r="N587">
        <v>5341</v>
      </c>
      <c r="O587" t="s">
        <v>9636</v>
      </c>
      <c r="P587" t="s">
        <v>82</v>
      </c>
      <c r="Q587">
        <v>12</v>
      </c>
      <c r="R587" t="s">
        <v>114</v>
      </c>
      <c r="S587" t="s">
        <v>18</v>
      </c>
      <c r="T587">
        <v>12</v>
      </c>
      <c r="U587" s="6">
        <v>44013.727083333331</v>
      </c>
    </row>
    <row r="588" spans="1:21" x14ac:dyDescent="0.3">
      <c r="A588" t="str">
        <f>VLOOKUP(B588,Table2[],3,FALSE)</f>
        <v>Retail</v>
      </c>
      <c r="B588" t="str">
        <f>IF(ISNUMBER(FIND("QVC",R588)),"QVC",IFERROR(VLOOKUP(LEFT(I588,2),Table1[#All],2,FALSE),IF(OR(LEN(I588)=7,LEFT(I588,3)="SH1",LEFT(I588,2)="Vp",LEFT(I588,2)="GP"),"PMD.com",IF(LEN(I588)=15,"QVC","need manual check"))))</f>
        <v>Retail Accounts</v>
      </c>
      <c r="C588">
        <f t="shared" si="30"/>
        <v>51090001</v>
      </c>
      <c r="D588">
        <f t="shared" si="31"/>
        <v>11</v>
      </c>
      <c r="E588" s="8" t="str">
        <f t="shared" ca="1" si="27"/>
        <v>MTD orders processed</v>
      </c>
      <c r="F588" t="s">
        <v>11203</v>
      </c>
      <c r="G588" t="s">
        <v>16</v>
      </c>
      <c r="H588" s="6">
        <v>44013.727951388886</v>
      </c>
      <c r="I588" s="6" t="s">
        <v>10862</v>
      </c>
      <c r="J588" t="s">
        <v>109</v>
      </c>
      <c r="K588">
        <v>17290113</v>
      </c>
      <c r="L588">
        <v>233596</v>
      </c>
      <c r="M588">
        <v>100417524</v>
      </c>
      <c r="N588">
        <v>51090001</v>
      </c>
      <c r="O588" t="s">
        <v>1986</v>
      </c>
      <c r="P588" t="s">
        <v>60</v>
      </c>
      <c r="Q588">
        <v>11</v>
      </c>
      <c r="R588" t="s">
        <v>114</v>
      </c>
      <c r="S588" t="s">
        <v>18</v>
      </c>
      <c r="T588">
        <v>11</v>
      </c>
      <c r="U588" s="6">
        <v>44013.727083333331</v>
      </c>
    </row>
    <row r="589" spans="1:21" x14ac:dyDescent="0.3">
      <c r="A589" t="str">
        <f>VLOOKUP(B589,Table2[],3,FALSE)</f>
        <v>Retail</v>
      </c>
      <c r="B589" t="str">
        <f>IF(ISNUMBER(FIND("QVC",R589)),"QVC",IFERROR(VLOOKUP(LEFT(I589,2),Table1[#All],2,FALSE),IF(OR(LEN(I589)=7,LEFT(I589,3)="SH1",LEFT(I589,2)="Vp",LEFT(I589,2)="GP"),"PMD.com",IF(LEN(I589)=15,"QVC","need manual check"))))</f>
        <v>Retail Accounts</v>
      </c>
      <c r="C589">
        <f t="shared" si="30"/>
        <v>55340001</v>
      </c>
      <c r="D589">
        <f t="shared" si="31"/>
        <v>16</v>
      </c>
      <c r="E589" s="8" t="str">
        <f t="shared" ca="1" si="27"/>
        <v>MTD orders processed</v>
      </c>
      <c r="F589" t="s">
        <v>11203</v>
      </c>
      <c r="G589" t="s">
        <v>16</v>
      </c>
      <c r="H589" s="6">
        <v>44013.727951388886</v>
      </c>
      <c r="I589" s="6" t="s">
        <v>10862</v>
      </c>
      <c r="J589" t="s">
        <v>109</v>
      </c>
      <c r="K589">
        <v>17290113</v>
      </c>
      <c r="L589">
        <v>233596</v>
      </c>
      <c r="M589">
        <v>100417524</v>
      </c>
      <c r="N589">
        <v>55340001</v>
      </c>
      <c r="O589" t="s">
        <v>1955</v>
      </c>
      <c r="P589" t="s">
        <v>71</v>
      </c>
      <c r="Q589">
        <v>16</v>
      </c>
      <c r="R589" t="s">
        <v>114</v>
      </c>
      <c r="S589" t="s">
        <v>18</v>
      </c>
      <c r="T589">
        <v>16</v>
      </c>
      <c r="U589" s="6">
        <v>44013.727083333331</v>
      </c>
    </row>
    <row r="590" spans="1:21" x14ac:dyDescent="0.3">
      <c r="A590" t="str">
        <f>VLOOKUP(B590,Table2[],3,FALSE)</f>
        <v>Retail</v>
      </c>
      <c r="B590" t="str">
        <f>IF(ISNUMBER(FIND("QVC",R590)),"QVC",IFERROR(VLOOKUP(LEFT(I590,2),Table1[#All],2,FALSE),IF(OR(LEN(I590)=7,LEFT(I590,3)="SH1",LEFT(I590,2)="Vp",LEFT(I590,2)="GP"),"PMD.com",IF(LEN(I590)=15,"QVC","need manual check"))))</f>
        <v>Retail Accounts</v>
      </c>
      <c r="C590">
        <f t="shared" si="30"/>
        <v>53450011</v>
      </c>
      <c r="D590">
        <f t="shared" si="31"/>
        <v>191</v>
      </c>
      <c r="E590" s="8" t="str">
        <f t="shared" ca="1" si="27"/>
        <v>MTD orders processed</v>
      </c>
      <c r="F590" t="s">
        <v>11203</v>
      </c>
      <c r="G590" t="s">
        <v>16</v>
      </c>
      <c r="H590" s="6">
        <v>44013.727951388886</v>
      </c>
      <c r="I590" s="6" t="s">
        <v>10862</v>
      </c>
      <c r="J590" t="s">
        <v>109</v>
      </c>
      <c r="K590">
        <v>17290113</v>
      </c>
      <c r="L590">
        <v>233596</v>
      </c>
      <c r="M590">
        <v>100417524</v>
      </c>
      <c r="N590">
        <v>53450011</v>
      </c>
      <c r="O590" t="s">
        <v>2807</v>
      </c>
      <c r="P590" t="s">
        <v>96</v>
      </c>
      <c r="Q590">
        <v>191</v>
      </c>
      <c r="R590" t="s">
        <v>114</v>
      </c>
      <c r="S590" t="s">
        <v>18</v>
      </c>
      <c r="T590">
        <v>191</v>
      </c>
      <c r="U590" s="6">
        <v>44013.727083333331</v>
      </c>
    </row>
    <row r="591" spans="1:21" x14ac:dyDescent="0.3">
      <c r="A591" t="str">
        <f>VLOOKUP(B591,Table2[],3,FALSE)</f>
        <v>Retail</v>
      </c>
      <c r="B591" t="str">
        <f>IF(ISNUMBER(FIND("QVC",R591)),"QVC",IFERROR(VLOOKUP(LEFT(I591,2),Table1[#All],2,FALSE),IF(OR(LEN(I591)=7,LEFT(I591,3)="SH1",LEFT(I591,2)="Vp",LEFT(I591,2)="GP"),"PMD.com",IF(LEN(I591)=15,"QVC","need manual check"))))</f>
        <v>Retail Accounts</v>
      </c>
      <c r="C591">
        <f t="shared" si="30"/>
        <v>52430001</v>
      </c>
      <c r="D591">
        <f t="shared" si="31"/>
        <v>25</v>
      </c>
      <c r="E591" s="8" t="str">
        <f t="shared" ca="1" si="27"/>
        <v>MTD orders processed</v>
      </c>
      <c r="F591" t="s">
        <v>11203</v>
      </c>
      <c r="G591" t="s">
        <v>16</v>
      </c>
      <c r="H591" s="6">
        <v>44013.727951388886</v>
      </c>
      <c r="I591" s="6" t="s">
        <v>10862</v>
      </c>
      <c r="J591" t="s">
        <v>109</v>
      </c>
      <c r="K591">
        <v>17290113</v>
      </c>
      <c r="L591">
        <v>233596</v>
      </c>
      <c r="M591">
        <v>100417524</v>
      </c>
      <c r="N591">
        <v>52430001</v>
      </c>
      <c r="O591" t="s">
        <v>9635</v>
      </c>
      <c r="P591" t="s">
        <v>75</v>
      </c>
      <c r="Q591">
        <v>25</v>
      </c>
      <c r="R591" t="s">
        <v>114</v>
      </c>
      <c r="S591" t="s">
        <v>18</v>
      </c>
      <c r="T591">
        <v>25</v>
      </c>
      <c r="U591" s="6">
        <v>44013.727083333331</v>
      </c>
    </row>
    <row r="592" spans="1:21" x14ac:dyDescent="0.3">
      <c r="A592" t="str">
        <f>VLOOKUP(B592,Table2[],3,FALSE)</f>
        <v>Retail</v>
      </c>
      <c r="B592" t="str">
        <f>IF(ISNUMBER(FIND("QVC",R592)),"QVC",IFERROR(VLOOKUP(LEFT(I592,2),Table1[#All],2,FALSE),IF(OR(LEN(I592)=7,LEFT(I592,3)="SH1",LEFT(I592,2)="Vp",LEFT(I592,2)="GP"),"PMD.com",IF(LEN(I592)=15,"QVC","need manual check"))))</f>
        <v>Retail Accounts</v>
      </c>
      <c r="C592">
        <f t="shared" si="30"/>
        <v>7807</v>
      </c>
      <c r="D592">
        <f t="shared" si="31"/>
        <v>40</v>
      </c>
      <c r="E592" s="8" t="str">
        <f t="shared" ca="1" si="27"/>
        <v>MTD orders processed</v>
      </c>
      <c r="F592" t="s">
        <v>11203</v>
      </c>
      <c r="G592" t="s">
        <v>16</v>
      </c>
      <c r="H592" s="6">
        <v>44013.727951388886</v>
      </c>
      <c r="I592" s="6" t="s">
        <v>10862</v>
      </c>
      <c r="J592" t="s">
        <v>109</v>
      </c>
      <c r="K592">
        <v>17290113</v>
      </c>
      <c r="L592">
        <v>233596</v>
      </c>
      <c r="M592">
        <v>100417524</v>
      </c>
      <c r="N592">
        <v>7807</v>
      </c>
      <c r="O592" t="s">
        <v>958</v>
      </c>
      <c r="P592" t="s">
        <v>152</v>
      </c>
      <c r="Q592">
        <v>40</v>
      </c>
      <c r="R592" t="s">
        <v>114</v>
      </c>
      <c r="S592" t="s">
        <v>18</v>
      </c>
      <c r="T592">
        <v>40</v>
      </c>
      <c r="U592" s="6">
        <v>44013.727083333331</v>
      </c>
    </row>
    <row r="593" spans="1:21" x14ac:dyDescent="0.3">
      <c r="A593" t="str">
        <f>VLOOKUP(B593,Table2[],3,FALSE)</f>
        <v>Retail</v>
      </c>
      <c r="B593" t="str">
        <f>IF(ISNUMBER(FIND("QVC",R593)),"QVC",IFERROR(VLOOKUP(LEFT(I593,2),Table1[#All],2,FALSE),IF(OR(LEN(I593)=7,LEFT(I593,3)="SH1",LEFT(I593,2)="Vp",LEFT(I593,2)="GP"),"PMD.com",IF(LEN(I593)=15,"QVC","need manual check"))))</f>
        <v>Retail Accounts</v>
      </c>
      <c r="C593">
        <f t="shared" si="30"/>
        <v>7807</v>
      </c>
      <c r="D593">
        <f t="shared" si="31"/>
        <v>40</v>
      </c>
      <c r="E593" s="8" t="str">
        <f t="shared" ca="1" si="27"/>
        <v>MTD orders processed</v>
      </c>
      <c r="F593" t="s">
        <v>11203</v>
      </c>
      <c r="G593" t="s">
        <v>16</v>
      </c>
      <c r="H593" s="6">
        <v>44013.727962962963</v>
      </c>
      <c r="I593" s="6" t="s">
        <v>10863</v>
      </c>
      <c r="J593" t="s">
        <v>109</v>
      </c>
      <c r="K593">
        <v>17290114</v>
      </c>
      <c r="L593">
        <v>233597</v>
      </c>
      <c r="M593">
        <v>100417526</v>
      </c>
      <c r="N593">
        <v>7807</v>
      </c>
      <c r="O593" t="s">
        <v>958</v>
      </c>
      <c r="P593" t="s">
        <v>152</v>
      </c>
      <c r="Q593">
        <v>40</v>
      </c>
      <c r="R593" t="s">
        <v>114</v>
      </c>
      <c r="S593" t="s">
        <v>18</v>
      </c>
      <c r="T593">
        <v>40</v>
      </c>
      <c r="U593" s="6">
        <v>44013.727083333331</v>
      </c>
    </row>
    <row r="594" spans="1:21" x14ac:dyDescent="0.3">
      <c r="A594" t="str">
        <f>VLOOKUP(B594,Table2[],3,FALSE)</f>
        <v>Retail</v>
      </c>
      <c r="B594" t="str">
        <f>IF(ISNUMBER(FIND("QVC",R594)),"QVC",IFERROR(VLOOKUP(LEFT(I594,2),Table1[#All],2,FALSE),IF(OR(LEN(I594)=7,LEFT(I594,3)="SH1",LEFT(I594,2)="Vp",LEFT(I594,2)="GP"),"PMD.com",IF(LEN(I594)=15,"QVC","need manual check"))))</f>
        <v>Retail Accounts</v>
      </c>
      <c r="C594">
        <f t="shared" si="30"/>
        <v>52430001</v>
      </c>
      <c r="D594">
        <f t="shared" si="31"/>
        <v>27</v>
      </c>
      <c r="E594" s="8" t="str">
        <f t="shared" ca="1" si="27"/>
        <v>MTD orders processed</v>
      </c>
      <c r="F594" t="s">
        <v>11203</v>
      </c>
      <c r="G594" t="s">
        <v>16</v>
      </c>
      <c r="H594" s="6">
        <v>44013.727962962963</v>
      </c>
      <c r="I594" s="6" t="s">
        <v>10863</v>
      </c>
      <c r="J594" t="s">
        <v>109</v>
      </c>
      <c r="K594">
        <v>17290114</v>
      </c>
      <c r="L594">
        <v>233597</v>
      </c>
      <c r="M594">
        <v>100417526</v>
      </c>
      <c r="N594">
        <v>52430001</v>
      </c>
      <c r="O594" t="s">
        <v>9635</v>
      </c>
      <c r="P594" t="s">
        <v>75</v>
      </c>
      <c r="Q594">
        <v>27</v>
      </c>
      <c r="R594" t="s">
        <v>114</v>
      </c>
      <c r="S594" t="s">
        <v>18</v>
      </c>
      <c r="T594">
        <v>27</v>
      </c>
      <c r="U594" s="6">
        <v>44013.727083333331</v>
      </c>
    </row>
    <row r="595" spans="1:21" x14ac:dyDescent="0.3">
      <c r="A595" t="str">
        <f>VLOOKUP(B595,Table2[],3,FALSE)</f>
        <v>Retail</v>
      </c>
      <c r="B595" t="str">
        <f>IF(ISNUMBER(FIND("QVC",R595)),"QVC",IFERROR(VLOOKUP(LEFT(I595,2),Table1[#All],2,FALSE),IF(OR(LEN(I595)=7,LEFT(I595,3)="SH1",LEFT(I595,2)="Vp",LEFT(I595,2)="GP"),"PMD.com",IF(LEN(I595)=15,"QVC","need manual check"))))</f>
        <v>Retail Accounts</v>
      </c>
      <c r="C595">
        <f t="shared" si="30"/>
        <v>53450011</v>
      </c>
      <c r="D595">
        <f t="shared" si="31"/>
        <v>173</v>
      </c>
      <c r="E595" s="8" t="str">
        <f t="shared" ca="1" si="27"/>
        <v>MTD orders processed</v>
      </c>
      <c r="F595" t="s">
        <v>11203</v>
      </c>
      <c r="G595" t="s">
        <v>16</v>
      </c>
      <c r="H595" s="6">
        <v>44013.727962962963</v>
      </c>
      <c r="I595" s="6" t="s">
        <v>10863</v>
      </c>
      <c r="J595" t="s">
        <v>109</v>
      </c>
      <c r="K595">
        <v>17290114</v>
      </c>
      <c r="L595">
        <v>233597</v>
      </c>
      <c r="M595">
        <v>100417526</v>
      </c>
      <c r="N595">
        <v>53450011</v>
      </c>
      <c r="O595" t="s">
        <v>2807</v>
      </c>
      <c r="P595" t="s">
        <v>96</v>
      </c>
      <c r="Q595">
        <v>173</v>
      </c>
      <c r="R595" t="s">
        <v>114</v>
      </c>
      <c r="S595" t="s">
        <v>18</v>
      </c>
      <c r="T595">
        <v>173</v>
      </c>
      <c r="U595" s="6">
        <v>44013.727083333331</v>
      </c>
    </row>
    <row r="596" spans="1:21" x14ac:dyDescent="0.3">
      <c r="A596" t="str">
        <f>VLOOKUP(B596,Table2[],3,FALSE)</f>
        <v>Retail</v>
      </c>
      <c r="B596" t="str">
        <f>IF(ISNUMBER(FIND("QVC",R596)),"QVC",IFERROR(VLOOKUP(LEFT(I596,2),Table1[#All],2,FALSE),IF(OR(LEN(I596)=7,LEFT(I596,3)="SH1",LEFT(I596,2)="Vp",LEFT(I596,2)="GP"),"PMD.com",IF(LEN(I596)=15,"QVC","need manual check"))))</f>
        <v>Retail Accounts</v>
      </c>
      <c r="C596">
        <f t="shared" si="30"/>
        <v>7503</v>
      </c>
      <c r="D596">
        <f t="shared" si="31"/>
        <v>15</v>
      </c>
      <c r="E596" s="8" t="str">
        <f t="shared" ca="1" si="27"/>
        <v>MTD orders processed</v>
      </c>
      <c r="F596" t="s">
        <v>11203</v>
      </c>
      <c r="G596" t="s">
        <v>16</v>
      </c>
      <c r="H596" s="6">
        <v>44013.727962962963</v>
      </c>
      <c r="I596" s="6" t="s">
        <v>10863</v>
      </c>
      <c r="J596" t="s">
        <v>109</v>
      </c>
      <c r="K596">
        <v>17290114</v>
      </c>
      <c r="L596">
        <v>233597</v>
      </c>
      <c r="M596">
        <v>100417526</v>
      </c>
      <c r="N596">
        <v>7503</v>
      </c>
      <c r="O596" t="s">
        <v>77</v>
      </c>
      <c r="P596" t="s">
        <v>78</v>
      </c>
      <c r="Q596">
        <v>17</v>
      </c>
      <c r="R596" t="s">
        <v>114</v>
      </c>
      <c r="S596" t="s">
        <v>18</v>
      </c>
      <c r="T596">
        <v>15</v>
      </c>
      <c r="U596" s="6">
        <v>44013.727083333331</v>
      </c>
    </row>
    <row r="597" spans="1:21" x14ac:dyDescent="0.3">
      <c r="A597" t="str">
        <f>VLOOKUP(B597,Table2[],3,FALSE)</f>
        <v>Retail</v>
      </c>
      <c r="B597" t="str">
        <f>IF(ISNUMBER(FIND("QVC",R597)),"QVC",IFERROR(VLOOKUP(LEFT(I597,2),Table1[#All],2,FALSE),IF(OR(LEN(I597)=7,LEFT(I597,3)="SH1",LEFT(I597,2)="Vp",LEFT(I597,2)="GP"),"PMD.com",IF(LEN(I597)=15,"QVC","need manual check"))))</f>
        <v>Retail Accounts</v>
      </c>
      <c r="C597">
        <f t="shared" si="30"/>
        <v>7503</v>
      </c>
      <c r="D597">
        <f t="shared" si="31"/>
        <v>2</v>
      </c>
      <c r="E597" s="8" t="str">
        <f t="shared" ca="1" si="27"/>
        <v>MTD orders processed</v>
      </c>
      <c r="F597" t="s">
        <v>11203</v>
      </c>
      <c r="G597" t="s">
        <v>16</v>
      </c>
      <c r="H597" s="6">
        <v>44013.727962962963</v>
      </c>
      <c r="I597" s="6" t="s">
        <v>10863</v>
      </c>
      <c r="J597" t="s">
        <v>109</v>
      </c>
      <c r="K597">
        <v>17290114</v>
      </c>
      <c r="L597">
        <v>233597</v>
      </c>
      <c r="M597">
        <v>100417526</v>
      </c>
      <c r="N597">
        <v>7503</v>
      </c>
      <c r="O597" t="s">
        <v>10864</v>
      </c>
      <c r="P597" t="s">
        <v>78</v>
      </c>
      <c r="Q597">
        <v>17</v>
      </c>
      <c r="R597" t="s">
        <v>114</v>
      </c>
      <c r="S597" t="s">
        <v>18</v>
      </c>
      <c r="T597">
        <v>2</v>
      </c>
      <c r="U597" s="6">
        <v>44013.727083333331</v>
      </c>
    </row>
    <row r="598" spans="1:21" x14ac:dyDescent="0.3">
      <c r="A598" t="str">
        <f>VLOOKUP(B598,Table2[],3,FALSE)</f>
        <v>Retail</v>
      </c>
      <c r="B598" t="str">
        <f>IF(ISNUMBER(FIND("QVC",R598)),"QVC",IFERROR(VLOOKUP(LEFT(I598,2),Table1[#All],2,FALSE),IF(OR(LEN(I598)=7,LEFT(I598,3)="SH1",LEFT(I598,2)="Vp",LEFT(I598,2)="GP"),"PMD.com",IF(LEN(I598)=15,"QVC","need manual check"))))</f>
        <v>Retail Accounts</v>
      </c>
      <c r="C598">
        <f t="shared" si="30"/>
        <v>55340001</v>
      </c>
      <c r="D598">
        <f t="shared" si="31"/>
        <v>20</v>
      </c>
      <c r="E598" s="8" t="str">
        <f t="shared" ca="1" si="27"/>
        <v>MTD orders processed</v>
      </c>
      <c r="F598" t="s">
        <v>11203</v>
      </c>
      <c r="G598" t="s">
        <v>16</v>
      </c>
      <c r="H598" s="6">
        <v>44013.727962962963</v>
      </c>
      <c r="I598" s="6" t="s">
        <v>10863</v>
      </c>
      <c r="J598" t="s">
        <v>109</v>
      </c>
      <c r="K598">
        <v>17290114</v>
      </c>
      <c r="L598">
        <v>233597</v>
      </c>
      <c r="M598">
        <v>100417526</v>
      </c>
      <c r="N598">
        <v>55340001</v>
      </c>
      <c r="O598" t="s">
        <v>1955</v>
      </c>
      <c r="P598" t="s">
        <v>71</v>
      </c>
      <c r="Q598">
        <v>20</v>
      </c>
      <c r="R598" t="s">
        <v>114</v>
      </c>
      <c r="S598" t="s">
        <v>18</v>
      </c>
      <c r="T598">
        <v>20</v>
      </c>
      <c r="U598" s="6">
        <v>44013.727083333331</v>
      </c>
    </row>
    <row r="599" spans="1:21" x14ac:dyDescent="0.3">
      <c r="A599" t="str">
        <f>VLOOKUP(B599,Table2[],3,FALSE)</f>
        <v>Retail</v>
      </c>
      <c r="B599" t="str">
        <f>IF(ISNUMBER(FIND("QVC",R599)),"QVC",IFERROR(VLOOKUP(LEFT(I599,2),Table1[#All],2,FALSE),IF(OR(LEN(I599)=7,LEFT(I599,3)="SH1",LEFT(I599,2)="Vp",LEFT(I599,2)="GP"),"PMD.com",IF(LEN(I599)=15,"QVC","need manual check"))))</f>
        <v>Retail Accounts</v>
      </c>
      <c r="C599">
        <f t="shared" si="30"/>
        <v>5354</v>
      </c>
      <c r="D599">
        <f t="shared" si="31"/>
        <v>12</v>
      </c>
      <c r="E599" s="8" t="str">
        <f t="shared" ca="1" si="27"/>
        <v>MTD orders processed</v>
      </c>
      <c r="F599" t="s">
        <v>11203</v>
      </c>
      <c r="G599" t="s">
        <v>16</v>
      </c>
      <c r="H599" s="6">
        <v>44013.727962962963</v>
      </c>
      <c r="I599" s="6" t="s">
        <v>10863</v>
      </c>
      <c r="J599" t="s">
        <v>109</v>
      </c>
      <c r="K599">
        <v>17290114</v>
      </c>
      <c r="L599">
        <v>233597</v>
      </c>
      <c r="M599">
        <v>100417526</v>
      </c>
      <c r="N599">
        <v>5354</v>
      </c>
      <c r="O599" t="s">
        <v>1753</v>
      </c>
      <c r="P599" t="s">
        <v>103</v>
      </c>
      <c r="Q599">
        <v>12</v>
      </c>
      <c r="R599" t="s">
        <v>114</v>
      </c>
      <c r="S599" t="s">
        <v>18</v>
      </c>
      <c r="T599">
        <v>12</v>
      </c>
      <c r="U599" s="6">
        <v>44013.727083333331</v>
      </c>
    </row>
    <row r="600" spans="1:21" x14ac:dyDescent="0.3">
      <c r="A600" t="str">
        <f>VLOOKUP(B600,Table2[],3,FALSE)</f>
        <v>Retail</v>
      </c>
      <c r="B600" t="str">
        <f>IF(ISNUMBER(FIND("QVC",R600)),"QVC",IFERROR(VLOOKUP(LEFT(I600,2),Table1[#All],2,FALSE),IF(OR(LEN(I600)=7,LEFT(I600,3)="SH1",LEFT(I600,2)="Vp",LEFT(I600,2)="GP"),"PMD.com",IF(LEN(I600)=15,"QVC","need manual check"))))</f>
        <v>Retail Accounts</v>
      </c>
      <c r="C600">
        <f t="shared" si="30"/>
        <v>5341</v>
      </c>
      <c r="D600">
        <f t="shared" si="31"/>
        <v>7</v>
      </c>
      <c r="E600" s="8" t="str">
        <f t="shared" ca="1" si="27"/>
        <v>MTD orders processed</v>
      </c>
      <c r="F600" t="s">
        <v>11203</v>
      </c>
      <c r="G600" t="s">
        <v>16</v>
      </c>
      <c r="H600" s="6">
        <v>44013.727962962963</v>
      </c>
      <c r="I600" s="6" t="s">
        <v>10863</v>
      </c>
      <c r="J600" t="s">
        <v>109</v>
      </c>
      <c r="K600">
        <v>17290114</v>
      </c>
      <c r="L600">
        <v>233597</v>
      </c>
      <c r="M600">
        <v>100417526</v>
      </c>
      <c r="N600">
        <v>5341</v>
      </c>
      <c r="O600" t="s">
        <v>9636</v>
      </c>
      <c r="P600" t="s">
        <v>82</v>
      </c>
      <c r="Q600">
        <v>7</v>
      </c>
      <c r="R600" t="s">
        <v>114</v>
      </c>
      <c r="S600" t="s">
        <v>18</v>
      </c>
      <c r="T600">
        <v>7</v>
      </c>
      <c r="U600" s="6">
        <v>44013.727083333331</v>
      </c>
    </row>
    <row r="601" spans="1:21" x14ac:dyDescent="0.3">
      <c r="A601" t="str">
        <f>VLOOKUP(B601,Table2[],3,FALSE)</f>
        <v>Retail</v>
      </c>
      <c r="B601" t="str">
        <f>IF(ISNUMBER(FIND("QVC",R601)),"QVC",IFERROR(VLOOKUP(LEFT(I601,2),Table1[#All],2,FALSE),IF(OR(LEN(I601)=7,LEFT(I601,3)="SH1",LEFT(I601,2)="Vp",LEFT(I601,2)="GP"),"PMD.com",IF(LEN(I601)=15,"QVC","need manual check"))))</f>
        <v>Retail Accounts</v>
      </c>
      <c r="C601">
        <f t="shared" si="30"/>
        <v>51410001</v>
      </c>
      <c r="D601">
        <f t="shared" si="31"/>
        <v>133</v>
      </c>
      <c r="E601" s="8" t="str">
        <f t="shared" ca="1" si="27"/>
        <v>MTD orders processed</v>
      </c>
      <c r="F601" t="s">
        <v>11203</v>
      </c>
      <c r="G601" t="s">
        <v>16</v>
      </c>
      <c r="H601" s="6">
        <v>44013.727962962963</v>
      </c>
      <c r="I601" s="6" t="s">
        <v>10863</v>
      </c>
      <c r="J601" t="s">
        <v>109</v>
      </c>
      <c r="K601">
        <v>17290114</v>
      </c>
      <c r="L601">
        <v>233597</v>
      </c>
      <c r="M601">
        <v>100417526</v>
      </c>
      <c r="N601">
        <v>51410001</v>
      </c>
      <c r="O601" t="s">
        <v>2386</v>
      </c>
      <c r="P601" t="s">
        <v>81</v>
      </c>
      <c r="Q601">
        <v>133</v>
      </c>
      <c r="R601" t="s">
        <v>114</v>
      </c>
      <c r="S601" t="s">
        <v>18</v>
      </c>
      <c r="T601">
        <v>133</v>
      </c>
      <c r="U601" s="6">
        <v>44013.727083333331</v>
      </c>
    </row>
    <row r="602" spans="1:21" x14ac:dyDescent="0.3">
      <c r="A602" t="str">
        <f>VLOOKUP(B602,Table2[],3,FALSE)</f>
        <v>Retail</v>
      </c>
      <c r="B602" t="str">
        <f>IF(ISNUMBER(FIND("QVC",R602)),"QVC",IFERROR(VLOOKUP(LEFT(I602,2),Table1[#All],2,FALSE),IF(OR(LEN(I602)=7,LEFT(I602,3)="SH1",LEFT(I602,2)="Vp",LEFT(I602,2)="GP"),"PMD.com",IF(LEN(I602)=15,"QVC","need manual check"))))</f>
        <v>Retail Accounts</v>
      </c>
      <c r="C602">
        <f t="shared" si="30"/>
        <v>5342</v>
      </c>
      <c r="D602">
        <f t="shared" si="31"/>
        <v>10</v>
      </c>
      <c r="E602" s="8" t="str">
        <f t="shared" ca="1" si="27"/>
        <v>MTD orders processed</v>
      </c>
      <c r="F602" t="s">
        <v>11203</v>
      </c>
      <c r="G602" t="s">
        <v>16</v>
      </c>
      <c r="H602" s="6">
        <v>44013.727962962963</v>
      </c>
      <c r="I602" s="6" t="s">
        <v>10863</v>
      </c>
      <c r="J602" t="s">
        <v>109</v>
      </c>
      <c r="K602">
        <v>17290114</v>
      </c>
      <c r="L602">
        <v>233597</v>
      </c>
      <c r="M602">
        <v>100417526</v>
      </c>
      <c r="N602">
        <v>5342</v>
      </c>
      <c r="O602" t="s">
        <v>1867</v>
      </c>
      <c r="P602" t="s">
        <v>149</v>
      </c>
      <c r="Q602">
        <v>10</v>
      </c>
      <c r="R602" t="s">
        <v>114</v>
      </c>
      <c r="S602" t="s">
        <v>18</v>
      </c>
      <c r="T602">
        <v>10</v>
      </c>
      <c r="U602" s="6">
        <v>44013.727083333331</v>
      </c>
    </row>
    <row r="603" spans="1:21" x14ac:dyDescent="0.3">
      <c r="A603" t="str">
        <f>VLOOKUP(B603,Table2[],3,FALSE)</f>
        <v>Retail</v>
      </c>
      <c r="B603" t="str">
        <f>IF(ISNUMBER(FIND("QVC",R603)),"QVC",IFERROR(VLOOKUP(LEFT(I603,2),Table1[#All],2,FALSE),IF(OR(LEN(I603)=7,LEFT(I603,3)="SH1",LEFT(I603,2)="Vp",LEFT(I603,2)="GP"),"PMD.com",IF(LEN(I603)=15,"QVC","need manual check"))))</f>
        <v>Retail Accounts</v>
      </c>
      <c r="C603">
        <f t="shared" si="30"/>
        <v>5331</v>
      </c>
      <c r="D603">
        <f t="shared" si="31"/>
        <v>1</v>
      </c>
      <c r="E603" s="8" t="str">
        <f t="shared" ca="1" si="27"/>
        <v>MTD orders processed</v>
      </c>
      <c r="F603" t="s">
        <v>11203</v>
      </c>
      <c r="G603" t="s">
        <v>16</v>
      </c>
      <c r="H603" s="6">
        <v>44013.727986111109</v>
      </c>
      <c r="I603" s="6" t="s">
        <v>10865</v>
      </c>
      <c r="J603" t="s">
        <v>109</v>
      </c>
      <c r="K603">
        <v>17290115</v>
      </c>
      <c r="L603">
        <v>233598</v>
      </c>
      <c r="M603">
        <v>100417528</v>
      </c>
      <c r="N603">
        <v>5331</v>
      </c>
      <c r="O603" t="s">
        <v>746</v>
      </c>
      <c r="P603" t="s">
        <v>129</v>
      </c>
      <c r="Q603">
        <v>1</v>
      </c>
      <c r="R603" t="s">
        <v>114</v>
      </c>
      <c r="S603" t="s">
        <v>18</v>
      </c>
      <c r="T603">
        <v>1</v>
      </c>
      <c r="U603" s="6">
        <v>44013.727083333331</v>
      </c>
    </row>
    <row r="604" spans="1:21" x14ac:dyDescent="0.3">
      <c r="A604" t="str">
        <f>VLOOKUP(B604,Table2[],3,FALSE)</f>
        <v>Retail</v>
      </c>
      <c r="B604" t="str">
        <f>IF(ISNUMBER(FIND("QVC",R604)),"QVC",IFERROR(VLOOKUP(LEFT(I604,2),Table1[#All],2,FALSE),IF(OR(LEN(I604)=7,LEFT(I604,3)="SH1",LEFT(I604,2)="Vp",LEFT(I604,2)="GP"),"PMD.com",IF(LEN(I604)=15,"QVC","need manual check"))))</f>
        <v>Retail Accounts</v>
      </c>
      <c r="C604">
        <f t="shared" si="30"/>
        <v>51410001</v>
      </c>
      <c r="D604">
        <f t="shared" si="31"/>
        <v>127</v>
      </c>
      <c r="E604" s="8" t="str">
        <f t="shared" ca="1" si="27"/>
        <v>MTD orders processed</v>
      </c>
      <c r="F604" t="s">
        <v>11203</v>
      </c>
      <c r="G604" t="s">
        <v>16</v>
      </c>
      <c r="H604" s="6">
        <v>44013.727986111109</v>
      </c>
      <c r="I604" s="6" t="s">
        <v>10865</v>
      </c>
      <c r="J604" t="s">
        <v>109</v>
      </c>
      <c r="K604">
        <v>17290115</v>
      </c>
      <c r="L604">
        <v>233598</v>
      </c>
      <c r="M604">
        <v>100417528</v>
      </c>
      <c r="N604">
        <v>51410001</v>
      </c>
      <c r="O604" t="s">
        <v>2386</v>
      </c>
      <c r="P604" t="s">
        <v>81</v>
      </c>
      <c r="Q604">
        <v>127</v>
      </c>
      <c r="R604" t="s">
        <v>114</v>
      </c>
      <c r="S604" t="s">
        <v>18</v>
      </c>
      <c r="T604">
        <v>127</v>
      </c>
      <c r="U604" s="6">
        <v>44013.727083333331</v>
      </c>
    </row>
    <row r="605" spans="1:21" x14ac:dyDescent="0.3">
      <c r="A605" t="str">
        <f>VLOOKUP(B605,Table2[],3,FALSE)</f>
        <v>Retail</v>
      </c>
      <c r="B605" t="str">
        <f>IF(ISNUMBER(FIND("QVC",R605)),"QVC",IFERROR(VLOOKUP(LEFT(I605,2),Table1[#All],2,FALSE),IF(OR(LEN(I605)=7,LEFT(I605,3)="SH1",LEFT(I605,2)="Vp",LEFT(I605,2)="GP"),"PMD.com",IF(LEN(I605)=15,"QVC","need manual check"))))</f>
        <v>Retail Accounts</v>
      </c>
      <c r="C605">
        <f t="shared" si="30"/>
        <v>5236</v>
      </c>
      <c r="D605">
        <f t="shared" si="31"/>
        <v>6</v>
      </c>
      <c r="E605" s="8" t="str">
        <f t="shared" ca="1" si="27"/>
        <v>MTD orders processed</v>
      </c>
      <c r="F605" t="s">
        <v>11203</v>
      </c>
      <c r="G605" t="s">
        <v>16</v>
      </c>
      <c r="H605" s="6">
        <v>44013.727986111109</v>
      </c>
      <c r="I605" s="6" t="s">
        <v>10865</v>
      </c>
      <c r="J605" t="s">
        <v>109</v>
      </c>
      <c r="K605">
        <v>17290115</v>
      </c>
      <c r="L605">
        <v>233598</v>
      </c>
      <c r="M605">
        <v>100417528</v>
      </c>
      <c r="N605">
        <v>5236</v>
      </c>
      <c r="O605" t="s">
        <v>19</v>
      </c>
      <c r="P605" t="s">
        <v>20</v>
      </c>
      <c r="Q605">
        <v>6</v>
      </c>
      <c r="R605" t="s">
        <v>114</v>
      </c>
      <c r="S605" t="s">
        <v>18</v>
      </c>
      <c r="T605">
        <v>6</v>
      </c>
      <c r="U605" s="6">
        <v>44013.727083333331</v>
      </c>
    </row>
    <row r="606" spans="1:21" x14ac:dyDescent="0.3">
      <c r="A606" t="str">
        <f>VLOOKUP(B606,Table2[],3,FALSE)</f>
        <v>Retail</v>
      </c>
      <c r="B606" t="str">
        <f>IF(ISNUMBER(FIND("QVC",R606)),"QVC",IFERROR(VLOOKUP(LEFT(I606,2),Table1[#All],2,FALSE),IF(OR(LEN(I606)=7,LEFT(I606,3)="SH1",LEFT(I606,2)="Vp",LEFT(I606,2)="GP"),"PMD.com",IF(LEN(I606)=15,"QVC","need manual check"))))</f>
        <v>Retail Accounts</v>
      </c>
      <c r="C606">
        <f t="shared" si="30"/>
        <v>51090001</v>
      </c>
      <c r="D606">
        <f t="shared" si="31"/>
        <v>30</v>
      </c>
      <c r="E606" s="8" t="str">
        <f t="shared" ca="1" si="27"/>
        <v>MTD orders processed</v>
      </c>
      <c r="F606" t="s">
        <v>11203</v>
      </c>
      <c r="G606" t="s">
        <v>16</v>
      </c>
      <c r="H606" s="6">
        <v>44013.727986111109</v>
      </c>
      <c r="I606" s="6" t="s">
        <v>10865</v>
      </c>
      <c r="J606" t="s">
        <v>109</v>
      </c>
      <c r="K606">
        <v>17290115</v>
      </c>
      <c r="L606">
        <v>233598</v>
      </c>
      <c r="M606">
        <v>100417528</v>
      </c>
      <c r="N606">
        <v>51090001</v>
      </c>
      <c r="O606" t="s">
        <v>1986</v>
      </c>
      <c r="P606" t="s">
        <v>60</v>
      </c>
      <c r="Q606">
        <v>30</v>
      </c>
      <c r="R606" t="s">
        <v>114</v>
      </c>
      <c r="S606" t="s">
        <v>18</v>
      </c>
      <c r="T606">
        <v>30</v>
      </c>
      <c r="U606" s="6">
        <v>44013.727083333331</v>
      </c>
    </row>
    <row r="607" spans="1:21" x14ac:dyDescent="0.3">
      <c r="A607" t="str">
        <f>VLOOKUP(B607,Table2[],3,FALSE)</f>
        <v>Retail</v>
      </c>
      <c r="B607" t="str">
        <f>IF(ISNUMBER(FIND("QVC",R607)),"QVC",IFERROR(VLOOKUP(LEFT(I607,2),Table1[#All],2,FALSE),IF(OR(LEN(I607)=7,LEFT(I607,3)="SH1",LEFT(I607,2)="Vp",LEFT(I607,2)="GP"),"PMD.com",IF(LEN(I607)=15,"QVC","need manual check"))))</f>
        <v>Retail Accounts</v>
      </c>
      <c r="C607">
        <f t="shared" si="30"/>
        <v>55340001</v>
      </c>
      <c r="D607">
        <f t="shared" si="31"/>
        <v>19</v>
      </c>
      <c r="E607" s="8" t="str">
        <f t="shared" ca="1" si="27"/>
        <v>MTD orders processed</v>
      </c>
      <c r="F607" t="s">
        <v>11203</v>
      </c>
      <c r="G607" t="s">
        <v>16</v>
      </c>
      <c r="H607" s="6">
        <v>44013.727986111109</v>
      </c>
      <c r="I607" s="6" t="s">
        <v>10865</v>
      </c>
      <c r="J607" t="s">
        <v>109</v>
      </c>
      <c r="K607">
        <v>17290115</v>
      </c>
      <c r="L607">
        <v>233598</v>
      </c>
      <c r="M607">
        <v>100417528</v>
      </c>
      <c r="N607">
        <v>55340001</v>
      </c>
      <c r="O607" t="s">
        <v>1955</v>
      </c>
      <c r="P607" t="s">
        <v>71</v>
      </c>
      <c r="Q607">
        <v>19</v>
      </c>
      <c r="R607" t="s">
        <v>114</v>
      </c>
      <c r="S607" t="s">
        <v>18</v>
      </c>
      <c r="T607">
        <v>19</v>
      </c>
      <c r="U607" s="6">
        <v>44013.727083333331</v>
      </c>
    </row>
    <row r="608" spans="1:21" x14ac:dyDescent="0.3">
      <c r="A608" t="str">
        <f>VLOOKUP(B608,Table2[],3,FALSE)</f>
        <v>Retail</v>
      </c>
      <c r="B608" t="str">
        <f>IF(ISNUMBER(FIND("QVC",R608)),"QVC",IFERROR(VLOOKUP(LEFT(I608,2),Table1[#All],2,FALSE),IF(OR(LEN(I608)=7,LEFT(I608,3)="SH1",LEFT(I608,2)="Vp",LEFT(I608,2)="GP"),"PMD.com",IF(LEN(I608)=15,"QVC","need manual check"))))</f>
        <v>Retail Accounts</v>
      </c>
      <c r="C608">
        <f t="shared" si="30"/>
        <v>7503</v>
      </c>
      <c r="D608">
        <f t="shared" si="31"/>
        <v>11</v>
      </c>
      <c r="E608" s="8" t="str">
        <f t="shared" ca="1" si="27"/>
        <v>MTD orders processed</v>
      </c>
      <c r="F608" t="s">
        <v>11203</v>
      </c>
      <c r="G608" t="s">
        <v>16</v>
      </c>
      <c r="H608" s="6">
        <v>44013.727986111109</v>
      </c>
      <c r="I608" s="6" t="s">
        <v>10865</v>
      </c>
      <c r="J608" t="s">
        <v>109</v>
      </c>
      <c r="K608">
        <v>17290115</v>
      </c>
      <c r="L608">
        <v>233598</v>
      </c>
      <c r="M608">
        <v>100417528</v>
      </c>
      <c r="N608">
        <v>7503</v>
      </c>
      <c r="O608" t="s">
        <v>10864</v>
      </c>
      <c r="P608" t="s">
        <v>78</v>
      </c>
      <c r="Q608">
        <v>11</v>
      </c>
      <c r="R608" t="s">
        <v>114</v>
      </c>
      <c r="S608" t="s">
        <v>18</v>
      </c>
      <c r="T608">
        <v>11</v>
      </c>
      <c r="U608" s="6">
        <v>44013.727083333331</v>
      </c>
    </row>
    <row r="609" spans="1:21" x14ac:dyDescent="0.3">
      <c r="A609" t="str">
        <f>VLOOKUP(B609,Table2[],3,FALSE)</f>
        <v>Retail</v>
      </c>
      <c r="B609" t="str">
        <f>IF(ISNUMBER(FIND("QVC",R609)),"QVC",IFERROR(VLOOKUP(LEFT(I609,2),Table1[#All],2,FALSE),IF(OR(LEN(I609)=7,LEFT(I609,3)="SH1",LEFT(I609,2)="Vp",LEFT(I609,2)="GP"),"PMD.com",IF(LEN(I609)=15,"QVC","need manual check"))))</f>
        <v>Retail Accounts</v>
      </c>
      <c r="C609">
        <f t="shared" si="30"/>
        <v>53440001</v>
      </c>
      <c r="D609">
        <f t="shared" si="31"/>
        <v>24</v>
      </c>
      <c r="E609" s="8" t="str">
        <f t="shared" ca="1" si="27"/>
        <v>MTD orders processed</v>
      </c>
      <c r="F609" t="s">
        <v>11203</v>
      </c>
      <c r="G609" t="s">
        <v>16</v>
      </c>
      <c r="H609" s="6">
        <v>44013.727986111109</v>
      </c>
      <c r="I609" s="6" t="s">
        <v>10865</v>
      </c>
      <c r="J609" t="s">
        <v>109</v>
      </c>
      <c r="K609">
        <v>17290115</v>
      </c>
      <c r="L609">
        <v>233598</v>
      </c>
      <c r="M609">
        <v>100417528</v>
      </c>
      <c r="N609">
        <v>53440001</v>
      </c>
      <c r="O609" t="s">
        <v>1240</v>
      </c>
      <c r="P609" t="s">
        <v>116</v>
      </c>
      <c r="Q609">
        <v>24</v>
      </c>
      <c r="R609" t="s">
        <v>114</v>
      </c>
      <c r="S609" t="s">
        <v>18</v>
      </c>
      <c r="T609">
        <v>24</v>
      </c>
      <c r="U609" s="6">
        <v>44013.727083333331</v>
      </c>
    </row>
    <row r="610" spans="1:21" x14ac:dyDescent="0.3">
      <c r="A610" t="str">
        <f>VLOOKUP(B610,Table2[],3,FALSE)</f>
        <v>Retail</v>
      </c>
      <c r="B610" t="str">
        <f>IF(ISNUMBER(FIND("QVC",R610)),"QVC",IFERROR(VLOOKUP(LEFT(I610,2),Table1[#All],2,FALSE),IF(OR(LEN(I610)=7,LEFT(I610,3)="SH1",LEFT(I610,2)="Vp",LEFT(I610,2)="GP"),"PMD.com",IF(LEN(I610)=15,"QVC","need manual check"))))</f>
        <v>Retail Accounts</v>
      </c>
      <c r="C610">
        <f t="shared" si="30"/>
        <v>53450011</v>
      </c>
      <c r="D610">
        <f t="shared" si="31"/>
        <v>141</v>
      </c>
      <c r="E610" s="8" t="str">
        <f t="shared" ca="1" si="27"/>
        <v>MTD orders processed</v>
      </c>
      <c r="F610" t="s">
        <v>11203</v>
      </c>
      <c r="G610" t="s">
        <v>16</v>
      </c>
      <c r="H610" s="6">
        <v>44013.727986111109</v>
      </c>
      <c r="I610" s="6" t="s">
        <v>10865</v>
      </c>
      <c r="J610" t="s">
        <v>109</v>
      </c>
      <c r="K610">
        <v>17290115</v>
      </c>
      <c r="L610">
        <v>233598</v>
      </c>
      <c r="M610">
        <v>100417528</v>
      </c>
      <c r="N610">
        <v>53450011</v>
      </c>
      <c r="O610" t="s">
        <v>2807</v>
      </c>
      <c r="P610" t="s">
        <v>96</v>
      </c>
      <c r="Q610">
        <v>141</v>
      </c>
      <c r="R610" t="s">
        <v>114</v>
      </c>
      <c r="S610" t="s">
        <v>18</v>
      </c>
      <c r="T610">
        <v>141</v>
      </c>
      <c r="U610" s="6">
        <v>44013.727083333331</v>
      </c>
    </row>
    <row r="611" spans="1:21" x14ac:dyDescent="0.3">
      <c r="A611" t="str">
        <f>VLOOKUP(B611,Table2[],3,FALSE)</f>
        <v>Retail</v>
      </c>
      <c r="B611" t="str">
        <f>IF(ISNUMBER(FIND("QVC",R611)),"QVC",IFERROR(VLOOKUP(LEFT(I611,2),Table1[#All],2,FALSE),IF(OR(LEN(I611)=7,LEFT(I611,3)="SH1",LEFT(I611,2)="Vp",LEFT(I611,2)="GP"),"PMD.com",IF(LEN(I611)=15,"QVC","need manual check"))))</f>
        <v>Retail Accounts</v>
      </c>
      <c r="C611">
        <f t="shared" si="30"/>
        <v>52430001</v>
      </c>
      <c r="D611">
        <f t="shared" si="31"/>
        <v>24</v>
      </c>
      <c r="E611" s="8" t="str">
        <f t="shared" ca="1" si="27"/>
        <v>MTD orders processed</v>
      </c>
      <c r="F611" t="s">
        <v>11203</v>
      </c>
      <c r="G611" t="s">
        <v>16</v>
      </c>
      <c r="H611" s="6">
        <v>44013.727986111109</v>
      </c>
      <c r="I611" s="6" t="s">
        <v>10865</v>
      </c>
      <c r="J611" t="s">
        <v>109</v>
      </c>
      <c r="K611">
        <v>17290115</v>
      </c>
      <c r="L611">
        <v>233598</v>
      </c>
      <c r="M611">
        <v>100417528</v>
      </c>
      <c r="N611">
        <v>52430001</v>
      </c>
      <c r="O611" t="s">
        <v>9635</v>
      </c>
      <c r="P611" t="s">
        <v>75</v>
      </c>
      <c r="Q611">
        <v>24</v>
      </c>
      <c r="R611" t="s">
        <v>114</v>
      </c>
      <c r="S611" t="s">
        <v>18</v>
      </c>
      <c r="T611">
        <v>24</v>
      </c>
      <c r="U611" s="6">
        <v>44013.727083333331</v>
      </c>
    </row>
    <row r="612" spans="1:21" x14ac:dyDescent="0.3">
      <c r="A612" t="str">
        <f>VLOOKUP(B612,Table2[],3,FALSE)</f>
        <v>Retail</v>
      </c>
      <c r="B612" t="str">
        <f>IF(ISNUMBER(FIND("QVC",R612)),"QVC",IFERROR(VLOOKUP(LEFT(I612,2),Table1[#All],2,FALSE),IF(OR(LEN(I612)=7,LEFT(I612,3)="SH1",LEFT(I612,2)="Vp",LEFT(I612,2)="GP"),"PMD.com",IF(LEN(I612)=15,"QVC","need manual check"))))</f>
        <v>Retail Accounts</v>
      </c>
      <c r="C612">
        <f t="shared" si="30"/>
        <v>52430011</v>
      </c>
      <c r="D612">
        <f t="shared" si="31"/>
        <v>3</v>
      </c>
      <c r="E612" s="8" t="str">
        <f t="shared" ca="1" si="27"/>
        <v>MTD orders processed</v>
      </c>
      <c r="F612" t="s">
        <v>11203</v>
      </c>
      <c r="G612" t="s">
        <v>16</v>
      </c>
      <c r="H612" s="6">
        <v>44013.727986111109</v>
      </c>
      <c r="I612" s="6" t="s">
        <v>10865</v>
      </c>
      <c r="J612" t="s">
        <v>109</v>
      </c>
      <c r="K612">
        <v>17290115</v>
      </c>
      <c r="L612">
        <v>233598</v>
      </c>
      <c r="M612">
        <v>100417528</v>
      </c>
      <c r="N612">
        <v>52430011</v>
      </c>
      <c r="O612" t="s">
        <v>927</v>
      </c>
      <c r="P612" t="s">
        <v>176</v>
      </c>
      <c r="Q612">
        <v>3</v>
      </c>
      <c r="R612" t="s">
        <v>114</v>
      </c>
      <c r="S612" t="s">
        <v>18</v>
      </c>
      <c r="T612">
        <v>3</v>
      </c>
      <c r="U612" s="6">
        <v>44013.727083333331</v>
      </c>
    </row>
    <row r="613" spans="1:21" x14ac:dyDescent="0.3">
      <c r="A613" t="str">
        <f>VLOOKUP(B613,Table2[],3,FALSE)</f>
        <v>Retail</v>
      </c>
      <c r="B613" t="str">
        <f>IF(ISNUMBER(FIND("QVC",R613)),"QVC",IFERROR(VLOOKUP(LEFT(I613,2),Table1[#All],2,FALSE),IF(OR(LEN(I613)=7,LEFT(I613,3)="SH1",LEFT(I613,2)="Vp",LEFT(I613,2)="GP"),"PMD.com",IF(LEN(I613)=15,"QVC","need manual check"))))</f>
        <v>Retail Accounts</v>
      </c>
      <c r="C613">
        <f t="shared" si="30"/>
        <v>7807</v>
      </c>
      <c r="D613">
        <f t="shared" si="31"/>
        <v>29</v>
      </c>
      <c r="E613" s="8" t="str">
        <f t="shared" ca="1" si="27"/>
        <v>MTD orders processed</v>
      </c>
      <c r="F613" t="s">
        <v>11203</v>
      </c>
      <c r="G613" t="s">
        <v>16</v>
      </c>
      <c r="H613" s="6">
        <v>44013.727986111109</v>
      </c>
      <c r="I613" s="6" t="s">
        <v>10865</v>
      </c>
      <c r="J613" t="s">
        <v>109</v>
      </c>
      <c r="K613">
        <v>17290115</v>
      </c>
      <c r="L613">
        <v>233598</v>
      </c>
      <c r="M613">
        <v>100417528</v>
      </c>
      <c r="N613">
        <v>7807</v>
      </c>
      <c r="O613" t="s">
        <v>958</v>
      </c>
      <c r="P613" t="s">
        <v>152</v>
      </c>
      <c r="Q613">
        <v>29</v>
      </c>
      <c r="R613" t="s">
        <v>114</v>
      </c>
      <c r="S613" t="s">
        <v>18</v>
      </c>
      <c r="T613">
        <v>29</v>
      </c>
      <c r="U613" s="6">
        <v>44013.727083333331</v>
      </c>
    </row>
    <row r="614" spans="1:21" x14ac:dyDescent="0.3">
      <c r="A614" t="str">
        <f>VLOOKUP(B614,Table2[],3,FALSE)</f>
        <v>Retail</v>
      </c>
      <c r="B614" t="str">
        <f>IF(ISNUMBER(FIND("QVC",R614)),"QVC",IFERROR(VLOOKUP(LEFT(I614,2),Table1[#All],2,FALSE),IF(OR(LEN(I614)=7,LEFT(I614,3)="SH1",LEFT(I614,2)="Vp",LEFT(I614,2)="GP"),"PMD.com",IF(LEN(I614)=15,"QVC","need manual check"))))</f>
        <v>Retail Accounts</v>
      </c>
      <c r="C614">
        <f t="shared" si="30"/>
        <v>7807</v>
      </c>
      <c r="D614">
        <f t="shared" si="31"/>
        <v>8</v>
      </c>
      <c r="E614" s="8" t="str">
        <f t="shared" ca="1" si="27"/>
        <v>MTD orders processed</v>
      </c>
      <c r="F614" t="s">
        <v>11203</v>
      </c>
      <c r="G614" t="s">
        <v>16</v>
      </c>
      <c r="H614" s="6">
        <v>44013.727997685186</v>
      </c>
      <c r="I614" s="6" t="s">
        <v>10866</v>
      </c>
      <c r="J614" t="s">
        <v>109</v>
      </c>
      <c r="K614">
        <v>17290116</v>
      </c>
      <c r="L614">
        <v>233599</v>
      </c>
      <c r="M614">
        <v>100417525</v>
      </c>
      <c r="N614">
        <v>7807</v>
      </c>
      <c r="O614" t="s">
        <v>958</v>
      </c>
      <c r="P614" t="s">
        <v>152</v>
      </c>
      <c r="Q614">
        <v>8</v>
      </c>
      <c r="R614" t="s">
        <v>114</v>
      </c>
      <c r="S614" t="s">
        <v>18</v>
      </c>
      <c r="T614">
        <v>8</v>
      </c>
      <c r="U614" s="6">
        <v>44013.727083333331</v>
      </c>
    </row>
    <row r="615" spans="1:21" x14ac:dyDescent="0.3">
      <c r="A615" t="str">
        <f>VLOOKUP(B615,Table2[],3,FALSE)</f>
        <v>Retail</v>
      </c>
      <c r="B615" t="str">
        <f>IF(ISNUMBER(FIND("QVC",R615)),"QVC",IFERROR(VLOOKUP(LEFT(I615,2),Table1[#All],2,FALSE),IF(OR(LEN(I615)=7,LEFT(I615,3)="SH1",LEFT(I615,2)="Vp",LEFT(I615,2)="GP"),"PMD.com",IF(LEN(I615)=15,"QVC","need manual check"))))</f>
        <v>Retail Accounts</v>
      </c>
      <c r="C615">
        <f t="shared" si="30"/>
        <v>52430001</v>
      </c>
      <c r="D615">
        <f t="shared" si="31"/>
        <v>16</v>
      </c>
      <c r="E615" s="8" t="str">
        <f t="shared" ca="1" si="27"/>
        <v>MTD orders processed</v>
      </c>
      <c r="F615" t="s">
        <v>11203</v>
      </c>
      <c r="G615" t="s">
        <v>16</v>
      </c>
      <c r="H615" s="6">
        <v>44013.727997685186</v>
      </c>
      <c r="I615" s="6" t="s">
        <v>10866</v>
      </c>
      <c r="J615" t="s">
        <v>109</v>
      </c>
      <c r="K615">
        <v>17290116</v>
      </c>
      <c r="L615">
        <v>233599</v>
      </c>
      <c r="M615">
        <v>100417525</v>
      </c>
      <c r="N615">
        <v>52430001</v>
      </c>
      <c r="O615" t="s">
        <v>9635</v>
      </c>
      <c r="P615" t="s">
        <v>75</v>
      </c>
      <c r="Q615">
        <v>16</v>
      </c>
      <c r="R615" t="s">
        <v>114</v>
      </c>
      <c r="S615" t="s">
        <v>18</v>
      </c>
      <c r="T615">
        <v>16</v>
      </c>
      <c r="U615" s="6">
        <v>44013.727083333331</v>
      </c>
    </row>
    <row r="616" spans="1:21" x14ac:dyDescent="0.3">
      <c r="A616" t="str">
        <f>VLOOKUP(B616,Table2[],3,FALSE)</f>
        <v>Retail</v>
      </c>
      <c r="B616" t="str">
        <f>IF(ISNUMBER(FIND("QVC",R616)),"QVC",IFERROR(VLOOKUP(LEFT(I616,2),Table1[#All],2,FALSE),IF(OR(LEN(I616)=7,LEFT(I616,3)="SH1",LEFT(I616,2)="Vp",LEFT(I616,2)="GP"),"PMD.com",IF(LEN(I616)=15,"QVC","need manual check"))))</f>
        <v>Retail Accounts</v>
      </c>
      <c r="C616">
        <f t="shared" si="30"/>
        <v>53450011</v>
      </c>
      <c r="D616">
        <f t="shared" si="31"/>
        <v>63</v>
      </c>
      <c r="E616" s="8" t="str">
        <f t="shared" ca="1" si="27"/>
        <v>MTD orders processed</v>
      </c>
      <c r="F616" t="s">
        <v>11203</v>
      </c>
      <c r="G616" t="s">
        <v>16</v>
      </c>
      <c r="H616" s="6">
        <v>44013.727997685186</v>
      </c>
      <c r="I616" s="6" t="s">
        <v>10866</v>
      </c>
      <c r="J616" t="s">
        <v>109</v>
      </c>
      <c r="K616">
        <v>17290116</v>
      </c>
      <c r="L616">
        <v>233599</v>
      </c>
      <c r="M616">
        <v>100417525</v>
      </c>
      <c r="N616">
        <v>53450011</v>
      </c>
      <c r="O616" t="s">
        <v>2807</v>
      </c>
      <c r="P616" t="s">
        <v>96</v>
      </c>
      <c r="Q616">
        <v>63</v>
      </c>
      <c r="R616" t="s">
        <v>114</v>
      </c>
      <c r="S616" t="s">
        <v>18</v>
      </c>
      <c r="T616">
        <v>63</v>
      </c>
      <c r="U616" s="6">
        <v>44013.727083333331</v>
      </c>
    </row>
    <row r="617" spans="1:21" x14ac:dyDescent="0.3">
      <c r="A617" t="str">
        <f>VLOOKUP(B617,Table2[],3,FALSE)</f>
        <v>Retail</v>
      </c>
      <c r="B617" t="str">
        <f>IF(ISNUMBER(FIND("QVC",R617)),"QVC",IFERROR(VLOOKUP(LEFT(I617,2),Table1[#All],2,FALSE),IF(OR(LEN(I617)=7,LEFT(I617,3)="SH1",LEFT(I617,2)="Vp",LEFT(I617,2)="GP"),"PMD.com",IF(LEN(I617)=15,"QVC","need manual check"))))</f>
        <v>Retail Accounts</v>
      </c>
      <c r="C617">
        <f t="shared" si="30"/>
        <v>55340001</v>
      </c>
      <c r="D617">
        <f t="shared" si="31"/>
        <v>8</v>
      </c>
      <c r="E617" s="8" t="str">
        <f t="shared" ca="1" si="27"/>
        <v>MTD orders processed</v>
      </c>
      <c r="F617" t="s">
        <v>11203</v>
      </c>
      <c r="G617" t="s">
        <v>16</v>
      </c>
      <c r="H617" s="6">
        <v>44013.727997685186</v>
      </c>
      <c r="I617" s="6" t="s">
        <v>10866</v>
      </c>
      <c r="J617" t="s">
        <v>109</v>
      </c>
      <c r="K617">
        <v>17290116</v>
      </c>
      <c r="L617">
        <v>233599</v>
      </c>
      <c r="M617">
        <v>100417525</v>
      </c>
      <c r="N617">
        <v>55340001</v>
      </c>
      <c r="O617" t="s">
        <v>1955</v>
      </c>
      <c r="P617" t="s">
        <v>71</v>
      </c>
      <c r="Q617">
        <v>8</v>
      </c>
      <c r="R617" t="s">
        <v>114</v>
      </c>
      <c r="S617" t="s">
        <v>18</v>
      </c>
      <c r="T617">
        <v>8</v>
      </c>
      <c r="U617" s="6">
        <v>44013.727083333331</v>
      </c>
    </row>
    <row r="618" spans="1:21" x14ac:dyDescent="0.3">
      <c r="A618" t="str">
        <f>VLOOKUP(B618,Table2[],3,FALSE)</f>
        <v>Retail</v>
      </c>
      <c r="B618" t="str">
        <f>IF(ISNUMBER(FIND("QVC",R618)),"QVC",IFERROR(VLOOKUP(LEFT(I618,2),Table1[#All],2,FALSE),IF(OR(LEN(I618)=7,LEFT(I618,3)="SH1",LEFT(I618,2)="Vp",LEFT(I618,2)="GP"),"PMD.com",IF(LEN(I618)=15,"QVC","need manual check"))))</f>
        <v>Retail Accounts</v>
      </c>
      <c r="C618">
        <f t="shared" si="30"/>
        <v>51410001</v>
      </c>
      <c r="D618">
        <f t="shared" si="31"/>
        <v>49</v>
      </c>
      <c r="E618" s="8" t="str">
        <f t="shared" ca="1" si="27"/>
        <v>MTD orders processed</v>
      </c>
      <c r="F618" t="s">
        <v>11203</v>
      </c>
      <c r="G618" t="s">
        <v>16</v>
      </c>
      <c r="H618" s="6">
        <v>44013.727997685186</v>
      </c>
      <c r="I618" s="6" t="s">
        <v>10866</v>
      </c>
      <c r="J618" t="s">
        <v>109</v>
      </c>
      <c r="K618">
        <v>17290116</v>
      </c>
      <c r="L618">
        <v>233599</v>
      </c>
      <c r="M618">
        <v>100417525</v>
      </c>
      <c r="N618">
        <v>51410001</v>
      </c>
      <c r="O618" t="s">
        <v>2386</v>
      </c>
      <c r="P618" t="s">
        <v>81</v>
      </c>
      <c r="Q618">
        <v>49</v>
      </c>
      <c r="R618" t="s">
        <v>114</v>
      </c>
      <c r="S618" t="s">
        <v>18</v>
      </c>
      <c r="T618">
        <v>49</v>
      </c>
      <c r="U618" s="6">
        <v>44013.727083333331</v>
      </c>
    </row>
    <row r="619" spans="1:21" x14ac:dyDescent="0.3">
      <c r="A619" t="str">
        <f>VLOOKUP(B619,Table2[],3,FALSE)</f>
        <v>Retail</v>
      </c>
      <c r="B619" t="str">
        <f>IF(ISNUMBER(FIND("QVC",R619)),"QVC",IFERROR(VLOOKUP(LEFT(I619,2),Table1[#All],2,FALSE),IF(OR(LEN(I619)=7,LEFT(I619,3)="SH1",LEFT(I619,2)="Vp",LEFT(I619,2)="GP"),"PMD.com",IF(LEN(I619)=15,"QVC","need manual check"))))</f>
        <v>Retail Accounts</v>
      </c>
      <c r="C619">
        <f t="shared" si="30"/>
        <v>51070001</v>
      </c>
      <c r="D619">
        <f t="shared" si="31"/>
        <v>3</v>
      </c>
      <c r="E619" s="8" t="str">
        <f t="shared" ca="1" si="27"/>
        <v>MTD orders processed</v>
      </c>
      <c r="F619" t="s">
        <v>11203</v>
      </c>
      <c r="G619" t="s">
        <v>16</v>
      </c>
      <c r="H619" s="6">
        <v>44013.727997685186</v>
      </c>
      <c r="I619" s="6" t="s">
        <v>10866</v>
      </c>
      <c r="J619" t="s">
        <v>109</v>
      </c>
      <c r="K619">
        <v>17290116</v>
      </c>
      <c r="L619">
        <v>233599</v>
      </c>
      <c r="M619">
        <v>100417525</v>
      </c>
      <c r="N619">
        <v>51070001</v>
      </c>
      <c r="O619" t="s">
        <v>1886</v>
      </c>
      <c r="P619" t="s">
        <v>45</v>
      </c>
      <c r="Q619">
        <v>3</v>
      </c>
      <c r="R619" t="s">
        <v>114</v>
      </c>
      <c r="S619" t="s">
        <v>18</v>
      </c>
      <c r="T619">
        <v>3</v>
      </c>
      <c r="U619" s="6">
        <v>44013.727083333331</v>
      </c>
    </row>
    <row r="620" spans="1:21" x14ac:dyDescent="0.3">
      <c r="A620" t="str">
        <f>VLOOKUP(B620,Table2[],3,FALSE)</f>
        <v>Retail</v>
      </c>
      <c r="B620" t="str">
        <f>IF(ISNUMBER(FIND("QVC",R620)),"QVC",IFERROR(VLOOKUP(LEFT(I620,2),Table1[#All],2,FALSE),IF(OR(LEN(I620)=7,LEFT(I620,3)="SH1",LEFT(I620,2)="Vp",LEFT(I620,2)="GP"),"PMD.com",IF(LEN(I620)=15,"QVC","need manual check"))))</f>
        <v>Retail Accounts</v>
      </c>
      <c r="C620">
        <f t="shared" si="30"/>
        <v>51410001</v>
      </c>
      <c r="D620">
        <f t="shared" si="31"/>
        <v>5</v>
      </c>
      <c r="E620" s="8" t="str">
        <f t="shared" ca="1" si="27"/>
        <v>MTD orders processed</v>
      </c>
      <c r="F620" t="s">
        <v>11203</v>
      </c>
      <c r="G620" t="s">
        <v>16</v>
      </c>
      <c r="H620" s="6">
        <v>44013.728009259263</v>
      </c>
      <c r="I620" s="6" t="s">
        <v>10867</v>
      </c>
      <c r="J620" t="s">
        <v>109</v>
      </c>
      <c r="K620">
        <v>17290117</v>
      </c>
      <c r="L620">
        <v>233600</v>
      </c>
      <c r="M620">
        <v>100417527</v>
      </c>
      <c r="N620">
        <v>51410001</v>
      </c>
      <c r="O620" t="s">
        <v>2386</v>
      </c>
      <c r="P620" t="s">
        <v>81</v>
      </c>
      <c r="Q620">
        <v>5</v>
      </c>
      <c r="R620" t="s">
        <v>114</v>
      </c>
      <c r="S620" t="s">
        <v>18</v>
      </c>
      <c r="T620">
        <v>5</v>
      </c>
      <c r="U620" s="6">
        <v>44013.727777777778</v>
      </c>
    </row>
    <row r="621" spans="1:21" x14ac:dyDescent="0.3">
      <c r="A621" t="str">
        <f>VLOOKUP(B621,Table2[],3,FALSE)</f>
        <v>Retail</v>
      </c>
      <c r="B621" t="str">
        <f>IF(ISNUMBER(FIND("QVC",R621)),"QVC",IFERROR(VLOOKUP(LEFT(I621,2),Table1[#All],2,FALSE),IF(OR(LEN(I621)=7,LEFT(I621,3)="SH1",LEFT(I621,2)="Vp",LEFT(I621,2)="GP"),"PMD.com",IF(LEN(I621)=15,"QVC","need manual check"))))</f>
        <v>Retail Accounts</v>
      </c>
      <c r="C621">
        <f t="shared" si="30"/>
        <v>53450011</v>
      </c>
      <c r="D621">
        <f t="shared" si="31"/>
        <v>18</v>
      </c>
      <c r="E621" s="8" t="str">
        <f t="shared" ca="1" si="27"/>
        <v>MTD orders processed</v>
      </c>
      <c r="F621" t="s">
        <v>11203</v>
      </c>
      <c r="G621" t="s">
        <v>16</v>
      </c>
      <c r="H621" s="6">
        <v>44013.728009259263</v>
      </c>
      <c r="I621" s="6" t="s">
        <v>10867</v>
      </c>
      <c r="J621" t="s">
        <v>109</v>
      </c>
      <c r="K621">
        <v>17290117</v>
      </c>
      <c r="L621">
        <v>233600</v>
      </c>
      <c r="M621">
        <v>100417527</v>
      </c>
      <c r="N621">
        <v>53450011</v>
      </c>
      <c r="O621" t="s">
        <v>2807</v>
      </c>
      <c r="P621" t="s">
        <v>96</v>
      </c>
      <c r="Q621">
        <v>18</v>
      </c>
      <c r="R621" t="s">
        <v>114</v>
      </c>
      <c r="S621" t="s">
        <v>18</v>
      </c>
      <c r="T621">
        <v>18</v>
      </c>
      <c r="U621" s="6">
        <v>44013.727777777778</v>
      </c>
    </row>
    <row r="622" spans="1:21" x14ac:dyDescent="0.3">
      <c r="A622" t="str">
        <f>VLOOKUP(B622,Table2[],3,FALSE)</f>
        <v>Retail</v>
      </c>
      <c r="B622" t="str">
        <f>IF(ISNUMBER(FIND("QVC",R622)),"QVC",IFERROR(VLOOKUP(LEFT(I622,2),Table1[#All],2,FALSE),IF(OR(LEN(I622)=7,LEFT(I622,3)="SH1",LEFT(I622,2)="Vp",LEFT(I622,2)="GP"),"PMD.com",IF(LEN(I622)=15,"QVC","need manual check"))))</f>
        <v>Retail Accounts</v>
      </c>
      <c r="C622">
        <f t="shared" si="30"/>
        <v>53720001</v>
      </c>
      <c r="D622">
        <f t="shared" si="31"/>
        <v>1</v>
      </c>
      <c r="E622" s="8" t="str">
        <f t="shared" ca="1" si="27"/>
        <v>MTD orders processed</v>
      </c>
      <c r="F622" t="s">
        <v>11203</v>
      </c>
      <c r="G622" t="s">
        <v>16</v>
      </c>
      <c r="H622" s="6">
        <v>44013.728009259263</v>
      </c>
      <c r="I622" s="6" t="s">
        <v>10867</v>
      </c>
      <c r="J622" t="s">
        <v>109</v>
      </c>
      <c r="K622">
        <v>17290117</v>
      </c>
      <c r="L622">
        <v>233600</v>
      </c>
      <c r="M622">
        <v>100417527</v>
      </c>
      <c r="N622">
        <v>53720001</v>
      </c>
      <c r="O622" t="s">
        <v>1754</v>
      </c>
      <c r="P622" t="s">
        <v>69</v>
      </c>
      <c r="Q622">
        <v>1</v>
      </c>
      <c r="R622" t="s">
        <v>114</v>
      </c>
      <c r="S622" t="s">
        <v>18</v>
      </c>
      <c r="T622">
        <v>1</v>
      </c>
      <c r="U622" s="6">
        <v>44013.727777777778</v>
      </c>
    </row>
    <row r="623" spans="1:21" x14ac:dyDescent="0.3">
      <c r="A623" t="str">
        <f>VLOOKUP(B623,Table2[],3,FALSE)</f>
        <v>Retail</v>
      </c>
      <c r="B623" t="str">
        <f>IF(ISNUMBER(FIND("QVC",R623)),"QVC",IFERROR(VLOOKUP(LEFT(I623,2),Table1[#All],2,FALSE),IF(OR(LEN(I623)=7,LEFT(I623,3)="SH1",LEFT(I623,2)="Vp",LEFT(I623,2)="GP"),"PMD.com",IF(LEN(I623)=15,"QVC","need manual check"))))</f>
        <v>Retail Accounts</v>
      </c>
      <c r="C623">
        <f t="shared" si="30"/>
        <v>7821</v>
      </c>
      <c r="D623">
        <f t="shared" si="31"/>
        <v>1</v>
      </c>
      <c r="E623" s="8" t="str">
        <f t="shared" ca="1" si="27"/>
        <v>MTD orders processed</v>
      </c>
      <c r="F623" t="s">
        <v>11203</v>
      </c>
      <c r="G623" t="s">
        <v>16</v>
      </c>
      <c r="H623" s="6">
        <v>44013.728009259263</v>
      </c>
      <c r="I623" s="6" t="s">
        <v>10867</v>
      </c>
      <c r="J623" t="s">
        <v>109</v>
      </c>
      <c r="K623">
        <v>17290117</v>
      </c>
      <c r="L623">
        <v>233600</v>
      </c>
      <c r="M623">
        <v>100417527</v>
      </c>
      <c r="N623">
        <v>7821</v>
      </c>
      <c r="O623" t="s">
        <v>1982</v>
      </c>
      <c r="P623" t="s">
        <v>1983</v>
      </c>
      <c r="Q623">
        <v>1</v>
      </c>
      <c r="R623" t="s">
        <v>114</v>
      </c>
      <c r="S623" t="s">
        <v>18</v>
      </c>
      <c r="T623">
        <v>1</v>
      </c>
      <c r="U623" s="6">
        <v>44013.727777777778</v>
      </c>
    </row>
    <row r="624" spans="1:21" x14ac:dyDescent="0.3">
      <c r="A624" t="str">
        <f>VLOOKUP(B624,Table2[],3,FALSE)</f>
        <v>International</v>
      </c>
      <c r="B624" t="str">
        <f>IF(ISNUMBER(FIND("QVC",R624)),"QVC",IFERROR(VLOOKUP(LEFT(I624,2),Table1[#All],2,FALSE),IF(OR(LEN(I624)=7,LEFT(I624,3)="SH1",LEFT(I624,2)="Vp",LEFT(I624,2)="GP"),"PMD.com",IF(LEN(I624)=15,"QVC","need manual check"))))</f>
        <v>APAC+LA</v>
      </c>
      <c r="C624">
        <f t="shared" si="30"/>
        <v>5257</v>
      </c>
      <c r="D624">
        <f t="shared" si="31"/>
        <v>150</v>
      </c>
      <c r="E624" s="8" t="str">
        <f t="shared" ca="1" si="27"/>
        <v>shifted orders processed</v>
      </c>
      <c r="F624" t="s">
        <v>11203</v>
      </c>
      <c r="G624" t="s">
        <v>16</v>
      </c>
      <c r="H624" s="6">
        <v>44014.167337962965</v>
      </c>
      <c r="I624" s="6" t="s">
        <v>10870</v>
      </c>
      <c r="J624" t="s">
        <v>10870</v>
      </c>
      <c r="K624">
        <v>17290109</v>
      </c>
      <c r="L624">
        <v>233602</v>
      </c>
      <c r="N624">
        <v>5257</v>
      </c>
      <c r="O624" t="s">
        <v>25</v>
      </c>
      <c r="P624" t="s">
        <v>26</v>
      </c>
      <c r="Q624">
        <v>150</v>
      </c>
      <c r="R624" t="s">
        <v>1327</v>
      </c>
      <c r="S624" t="s">
        <v>18</v>
      </c>
      <c r="T624">
        <v>150</v>
      </c>
      <c r="U624" s="6">
        <v>44012.791666666664</v>
      </c>
    </row>
    <row r="625" spans="1:22" x14ac:dyDescent="0.3">
      <c r="A625" t="str">
        <f>VLOOKUP(B625,Table2[],3,FALSE)</f>
        <v>International</v>
      </c>
      <c r="B625" t="str">
        <f>IF(ISNUMBER(FIND("QVC",R625)),"QVC",IFERROR(VLOOKUP(LEFT(I625,2),Table1[#All],2,FALSE),IF(OR(LEN(I625)=7,LEFT(I625,3)="SH1",LEFT(I625,2)="Vp",LEFT(I625,2)="GP"),"PMD.com",IF(LEN(I625)=15,"QVC","need manual check"))))</f>
        <v>APAC+LA</v>
      </c>
      <c r="C625">
        <f t="shared" si="30"/>
        <v>5260</v>
      </c>
      <c r="D625">
        <f t="shared" si="31"/>
        <v>80</v>
      </c>
      <c r="E625" s="8" t="str">
        <f t="shared" ca="1" si="27"/>
        <v>shifted orders processed</v>
      </c>
      <c r="F625" t="s">
        <v>11203</v>
      </c>
      <c r="G625" t="s">
        <v>16</v>
      </c>
      <c r="H625" s="6">
        <v>44014.167337962965</v>
      </c>
      <c r="I625" s="6" t="s">
        <v>10870</v>
      </c>
      <c r="J625" t="s">
        <v>10870</v>
      </c>
      <c r="K625">
        <v>17290109</v>
      </c>
      <c r="L625">
        <v>233602</v>
      </c>
      <c r="N625">
        <v>5260</v>
      </c>
      <c r="O625" t="s">
        <v>1228</v>
      </c>
      <c r="P625" t="s">
        <v>173</v>
      </c>
      <c r="Q625">
        <v>80</v>
      </c>
      <c r="R625" t="s">
        <v>1327</v>
      </c>
      <c r="S625" t="s">
        <v>18</v>
      </c>
      <c r="T625">
        <v>80</v>
      </c>
      <c r="U625" s="6">
        <v>44012.791666666664</v>
      </c>
    </row>
    <row r="626" spans="1:22" x14ac:dyDescent="0.3">
      <c r="A626" t="str">
        <f>VLOOKUP(B626,Table2[],3,FALSE)</f>
        <v>International</v>
      </c>
      <c r="B626" t="str">
        <f>IF(ISNUMBER(FIND("QVC",R626)),"QVC",IFERROR(VLOOKUP(LEFT(I626,2),Table1[#All],2,FALSE),IF(OR(LEN(I626)=7,LEFT(I626,3)="SH1",LEFT(I626,2)="Vp",LEFT(I626,2)="GP"),"PMD.com",IF(LEN(I626)=15,"QVC","need manual check"))))</f>
        <v>APAC+LA</v>
      </c>
      <c r="C626">
        <f t="shared" si="30"/>
        <v>5236</v>
      </c>
      <c r="D626">
        <f t="shared" si="31"/>
        <v>50</v>
      </c>
      <c r="E626" s="8" t="str">
        <f t="shared" ca="1" si="27"/>
        <v>shifted orders processed</v>
      </c>
      <c r="F626" t="s">
        <v>11203</v>
      </c>
      <c r="G626" t="s">
        <v>16</v>
      </c>
      <c r="H626" s="6">
        <v>44014.167337962965</v>
      </c>
      <c r="I626" s="6" t="s">
        <v>10870</v>
      </c>
      <c r="J626" t="s">
        <v>10870</v>
      </c>
      <c r="K626">
        <v>17290109</v>
      </c>
      <c r="L626">
        <v>233602</v>
      </c>
      <c r="N626">
        <v>5236</v>
      </c>
      <c r="O626" t="s">
        <v>19</v>
      </c>
      <c r="P626" t="s">
        <v>20</v>
      </c>
      <c r="Q626">
        <v>50</v>
      </c>
      <c r="R626" t="s">
        <v>1327</v>
      </c>
      <c r="S626" t="s">
        <v>18</v>
      </c>
      <c r="T626">
        <v>50</v>
      </c>
      <c r="U626" s="6">
        <v>44012.791666666664</v>
      </c>
    </row>
    <row r="627" spans="1:22" x14ac:dyDescent="0.3">
      <c r="A627" t="str">
        <f>VLOOKUP(B627,Table2[],3,FALSE)</f>
        <v>International</v>
      </c>
      <c r="B627" t="str">
        <f>IF(ISNUMBER(FIND("QVC",R627)),"QVC",IFERROR(VLOOKUP(LEFT(I627,2),Table1[#All],2,FALSE),IF(OR(LEN(I627)=7,LEFT(I627,3)="SH1",LEFT(I627,2)="Vp",LEFT(I627,2)="GP"),"PMD.com",IF(LEN(I627)=15,"QVC","need manual check"))))</f>
        <v>APAC+LA</v>
      </c>
      <c r="C627">
        <f t="shared" si="30"/>
        <v>5237</v>
      </c>
      <c r="D627">
        <f t="shared" si="31"/>
        <v>100</v>
      </c>
      <c r="E627" s="8" t="str">
        <f t="shared" ca="1" si="27"/>
        <v>shifted orders processed</v>
      </c>
      <c r="F627" t="s">
        <v>11203</v>
      </c>
      <c r="G627" t="s">
        <v>16</v>
      </c>
      <c r="H627" s="6">
        <v>44014.167337962965</v>
      </c>
      <c r="I627" s="6" t="s">
        <v>10870</v>
      </c>
      <c r="J627" t="s">
        <v>10870</v>
      </c>
      <c r="K627">
        <v>17290109</v>
      </c>
      <c r="L627">
        <v>233602</v>
      </c>
      <c r="N627">
        <v>5237</v>
      </c>
      <c r="O627" t="s">
        <v>21</v>
      </c>
      <c r="P627" t="s">
        <v>22</v>
      </c>
      <c r="Q627">
        <v>100</v>
      </c>
      <c r="R627" t="s">
        <v>1327</v>
      </c>
      <c r="S627" t="s">
        <v>18</v>
      </c>
      <c r="T627">
        <v>100</v>
      </c>
      <c r="U627" s="6">
        <v>44012.791666666664</v>
      </c>
    </row>
    <row r="628" spans="1:22" x14ac:dyDescent="0.3">
      <c r="A628" t="str">
        <f>VLOOKUP(B628,Table2[],3,FALSE)</f>
        <v>International</v>
      </c>
      <c r="B628" t="str">
        <f>IF(ISNUMBER(FIND("QVC",R628)),"QVC",IFERROR(VLOOKUP(LEFT(I628,2),Table1[#All],2,FALSE),IF(OR(LEN(I628)=7,LEFT(I628,3)="SH1",LEFT(I628,2)="Vp",LEFT(I628,2)="GP"),"PMD.com",IF(LEN(I628)=15,"QVC","need manual check"))))</f>
        <v>APAC+LA</v>
      </c>
      <c r="C628">
        <f t="shared" si="30"/>
        <v>5254</v>
      </c>
      <c r="D628">
        <f t="shared" si="31"/>
        <v>100</v>
      </c>
      <c r="E628" s="8" t="str">
        <f t="shared" ca="1" si="27"/>
        <v>shifted orders processed</v>
      </c>
      <c r="F628" t="s">
        <v>11203</v>
      </c>
      <c r="G628" t="s">
        <v>16</v>
      </c>
      <c r="H628" s="6">
        <v>44014.167337962965</v>
      </c>
      <c r="I628" s="6" t="s">
        <v>10870</v>
      </c>
      <c r="J628" t="s">
        <v>10870</v>
      </c>
      <c r="K628">
        <v>17290109</v>
      </c>
      <c r="L628">
        <v>233602</v>
      </c>
      <c r="N628">
        <v>5254</v>
      </c>
      <c r="O628" t="s">
        <v>23</v>
      </c>
      <c r="P628" t="s">
        <v>24</v>
      </c>
      <c r="Q628">
        <v>100</v>
      </c>
      <c r="R628" t="s">
        <v>1327</v>
      </c>
      <c r="S628" t="s">
        <v>18</v>
      </c>
      <c r="T628">
        <v>100</v>
      </c>
      <c r="U628" s="6">
        <v>44012.791666666664</v>
      </c>
    </row>
    <row r="629" spans="1:22" x14ac:dyDescent="0.3">
      <c r="A629" t="str">
        <f>VLOOKUP(B629,Table2[],3,FALSE)</f>
        <v>International</v>
      </c>
      <c r="B629" t="str">
        <f>IF(ISNUMBER(FIND("QVC",R629)),"QVC",IFERROR(VLOOKUP(LEFT(I629,2),Table1[#All],2,FALSE),IF(OR(LEN(I629)=7,LEFT(I629,3)="SH1",LEFT(I629,2)="Vp",LEFT(I629,2)="GP"),"PMD.com",IF(LEN(I629)=15,"QVC","need manual check"))))</f>
        <v>APAC+LA</v>
      </c>
      <c r="C629">
        <f t="shared" si="30"/>
        <v>52578</v>
      </c>
      <c r="D629">
        <f t="shared" si="31"/>
        <v>30</v>
      </c>
      <c r="E629" s="8" t="str">
        <f t="shared" ca="1" si="27"/>
        <v>shifted orders processed</v>
      </c>
      <c r="F629" t="s">
        <v>11203</v>
      </c>
      <c r="G629" t="s">
        <v>16</v>
      </c>
      <c r="H629" s="6">
        <v>44014.167337962965</v>
      </c>
      <c r="I629" s="6" t="s">
        <v>10870</v>
      </c>
      <c r="J629" t="s">
        <v>10870</v>
      </c>
      <c r="K629">
        <v>17290109</v>
      </c>
      <c r="L629">
        <v>233602</v>
      </c>
      <c r="N629">
        <v>52578</v>
      </c>
      <c r="O629" t="s">
        <v>27</v>
      </c>
      <c r="P629" t="s">
        <v>28</v>
      </c>
      <c r="Q629">
        <v>30</v>
      </c>
      <c r="R629" t="s">
        <v>1327</v>
      </c>
      <c r="S629" t="s">
        <v>18</v>
      </c>
      <c r="T629">
        <v>30</v>
      </c>
      <c r="U629" s="6">
        <v>44012.791666666664</v>
      </c>
    </row>
    <row r="630" spans="1:22" x14ac:dyDescent="0.3">
      <c r="A630" t="str">
        <f>VLOOKUP(B630,Table2[],3,FALSE)</f>
        <v>International</v>
      </c>
      <c r="B630" t="str">
        <f>IF(ISNUMBER(FIND("QVC",R630)),"QVC",IFERROR(VLOOKUP(LEFT(I630,2),Table1[#All],2,FALSE),IF(OR(LEN(I630)=7,LEFT(I630,3)="SH1",LEFT(I630,2)="Vp",LEFT(I630,2)="GP"),"PMD.com",IF(LEN(I630)=15,"QVC","need manual check"))))</f>
        <v>APAC+LA</v>
      </c>
      <c r="C630">
        <f t="shared" si="30"/>
        <v>5331</v>
      </c>
      <c r="D630">
        <f t="shared" si="31"/>
        <v>50</v>
      </c>
      <c r="E630" s="8" t="str">
        <f t="shared" ca="1" si="27"/>
        <v>shifted orders processed</v>
      </c>
      <c r="F630" t="s">
        <v>11203</v>
      </c>
      <c r="G630" t="s">
        <v>16</v>
      </c>
      <c r="H630" s="6">
        <v>44014.167337962965</v>
      </c>
      <c r="I630" s="6" t="s">
        <v>10870</v>
      </c>
      <c r="J630" t="s">
        <v>10870</v>
      </c>
      <c r="K630">
        <v>17290109</v>
      </c>
      <c r="L630">
        <v>233602</v>
      </c>
      <c r="N630">
        <v>5331</v>
      </c>
      <c r="O630" t="s">
        <v>746</v>
      </c>
      <c r="P630" t="s">
        <v>129</v>
      </c>
      <c r="Q630">
        <v>50</v>
      </c>
      <c r="R630" t="s">
        <v>1327</v>
      </c>
      <c r="S630" t="s">
        <v>18</v>
      </c>
      <c r="T630">
        <v>50</v>
      </c>
      <c r="U630" s="6">
        <v>44012.791666666664</v>
      </c>
    </row>
    <row r="631" spans="1:22" x14ac:dyDescent="0.3">
      <c r="A631" t="str">
        <f>VLOOKUP(B631,Table2[],3,FALSE)</f>
        <v>International</v>
      </c>
      <c r="B631" t="str">
        <f>IF(ISNUMBER(FIND("QVC",R631)),"QVC",IFERROR(VLOOKUP(LEFT(I631,2),Table1[#All],2,FALSE),IF(OR(LEN(I631)=7,LEFT(I631,3)="SH1",LEFT(I631,2)="Vp",LEFT(I631,2)="GP"),"PMD.com",IF(LEN(I631)=15,"QVC","need manual check"))))</f>
        <v>APAC+LA</v>
      </c>
      <c r="C631">
        <f t="shared" si="30"/>
        <v>5901</v>
      </c>
      <c r="D631">
        <f t="shared" si="31"/>
        <v>50</v>
      </c>
      <c r="E631" s="8" t="str">
        <f t="shared" ca="1" si="27"/>
        <v>shifted orders processed</v>
      </c>
      <c r="F631" t="s">
        <v>11203</v>
      </c>
      <c r="G631" t="s">
        <v>16</v>
      </c>
      <c r="H631" s="6">
        <v>44014.167337962965</v>
      </c>
      <c r="I631" s="6" t="s">
        <v>10870</v>
      </c>
      <c r="J631" t="s">
        <v>10870</v>
      </c>
      <c r="K631">
        <v>17290109</v>
      </c>
      <c r="L631">
        <v>233602</v>
      </c>
      <c r="N631">
        <v>5901</v>
      </c>
      <c r="O631" t="s">
        <v>1300</v>
      </c>
      <c r="P631" t="s">
        <v>17</v>
      </c>
      <c r="Q631">
        <v>50</v>
      </c>
      <c r="R631" t="s">
        <v>1327</v>
      </c>
      <c r="S631" t="s">
        <v>18</v>
      </c>
      <c r="T631">
        <v>50</v>
      </c>
      <c r="U631" s="6">
        <v>44012.791666666664</v>
      </c>
    </row>
    <row r="632" spans="1:22" x14ac:dyDescent="0.3">
      <c r="A632" t="str">
        <f>VLOOKUP(B632,Table2[],3,FALSE)</f>
        <v>Digital</v>
      </c>
      <c r="B632" t="str">
        <f>IF(ISNUMBER(FIND("QVC",R632)),"QVC",IFERROR(VLOOKUP(LEFT(I632,2),Table1[#All],2,FALSE),IF(OR(LEN(I632)=7,LEFT(I632,3)="SH1",LEFT(I632,2)="Vp",LEFT(I632,2)="GP"),"PMD.com",IF(LEN(I632)=15,"QVC","need manual check"))))</f>
        <v>Other.com</v>
      </c>
      <c r="C632">
        <f t="shared" si="30"/>
        <v>54000001</v>
      </c>
      <c r="D632">
        <f t="shared" si="31"/>
        <v>10</v>
      </c>
      <c r="E632" s="8" t="str">
        <f t="shared" ca="1" si="27"/>
        <v>shifted orders processed</v>
      </c>
      <c r="F632" t="s">
        <v>11203</v>
      </c>
      <c r="G632" t="s">
        <v>16</v>
      </c>
      <c r="H632" s="6">
        <v>44014.167349537034</v>
      </c>
      <c r="I632" s="6" t="s">
        <v>10871</v>
      </c>
      <c r="J632" t="s">
        <v>10871</v>
      </c>
      <c r="K632">
        <v>17290107</v>
      </c>
      <c r="L632">
        <v>233603</v>
      </c>
      <c r="N632">
        <v>54000001</v>
      </c>
      <c r="O632" t="s">
        <v>1251</v>
      </c>
      <c r="P632" t="s">
        <v>84</v>
      </c>
      <c r="Q632">
        <v>10</v>
      </c>
      <c r="R632" t="s">
        <v>1883</v>
      </c>
      <c r="S632" t="s">
        <v>18</v>
      </c>
      <c r="T632">
        <v>10</v>
      </c>
      <c r="U632" s="6">
        <v>44012.791666666664</v>
      </c>
    </row>
    <row r="633" spans="1:22" x14ac:dyDescent="0.3">
      <c r="A633" t="str">
        <f>VLOOKUP(B633,Table2[],3,FALSE)</f>
        <v>Digital</v>
      </c>
      <c r="B633" t="str">
        <f>IF(ISNUMBER(FIND("QVC",R633)),"QVC",IFERROR(VLOOKUP(LEFT(I633,2),Table1[#All],2,FALSE),IF(OR(LEN(I633)=7,LEFT(I633,3)="SH1",LEFT(I633,2)="Vp",LEFT(I633,2)="GP"),"PMD.com",IF(LEN(I633)=15,"QVC","need manual check"))))</f>
        <v>Other.com</v>
      </c>
      <c r="C633">
        <f t="shared" si="30"/>
        <v>54000001</v>
      </c>
      <c r="D633">
        <f t="shared" si="31"/>
        <v>1000</v>
      </c>
      <c r="E633" s="8" t="str">
        <f t="shared" ca="1" si="27"/>
        <v>shifted orders processed</v>
      </c>
      <c r="F633" t="s">
        <v>11203</v>
      </c>
      <c r="G633" t="s">
        <v>16</v>
      </c>
      <c r="H633" s="6">
        <v>44014.167349537034</v>
      </c>
      <c r="I633" s="6" t="s">
        <v>10871</v>
      </c>
      <c r="J633" t="s">
        <v>10871</v>
      </c>
      <c r="K633">
        <v>17290107</v>
      </c>
      <c r="L633">
        <v>233603</v>
      </c>
      <c r="N633">
        <v>54000001</v>
      </c>
      <c r="O633" t="s">
        <v>1251</v>
      </c>
      <c r="P633" t="s">
        <v>84</v>
      </c>
      <c r="Q633">
        <v>1000</v>
      </c>
      <c r="R633" t="s">
        <v>1883</v>
      </c>
      <c r="S633" t="s">
        <v>18</v>
      </c>
      <c r="T633">
        <v>1000</v>
      </c>
      <c r="U633" s="6">
        <v>44012.791666666664</v>
      </c>
    </row>
    <row r="634" spans="1:22" x14ac:dyDescent="0.3">
      <c r="A634" t="str">
        <f>VLOOKUP(B634,Table2[],3,FALSE)</f>
        <v>Digital</v>
      </c>
      <c r="B634" t="str">
        <f>IF(ISNUMBER(FIND("QVC",R634)),"QVC",IFERROR(VLOOKUP(LEFT(I634,2),Table1[#All],2,FALSE),IF(OR(LEN(I634)=7,LEFT(I634,3)="SH1",LEFT(I634,2)="Vp",LEFT(I634,2)="GP"),"PMD.com",IF(LEN(I634)=15,"QVC","need manual check"))))</f>
        <v>Other.com</v>
      </c>
      <c r="C634">
        <f t="shared" si="30"/>
        <v>7660</v>
      </c>
      <c r="D634">
        <f t="shared" si="31"/>
        <v>10</v>
      </c>
      <c r="E634" s="8" t="str">
        <f t="shared" ca="1" si="27"/>
        <v>shifted orders processed</v>
      </c>
      <c r="F634" t="s">
        <v>11203</v>
      </c>
      <c r="G634" t="s">
        <v>16</v>
      </c>
      <c r="H634" s="6">
        <v>44014.167349537034</v>
      </c>
      <c r="I634" s="6" t="s">
        <v>10871</v>
      </c>
      <c r="J634" t="s">
        <v>10871</v>
      </c>
      <c r="K634">
        <v>17290107</v>
      </c>
      <c r="L634">
        <v>233603</v>
      </c>
      <c r="N634">
        <v>7660</v>
      </c>
      <c r="O634" t="s">
        <v>2085</v>
      </c>
      <c r="P634" t="s">
        <v>38</v>
      </c>
      <c r="Q634">
        <v>10</v>
      </c>
      <c r="R634" t="s">
        <v>1883</v>
      </c>
      <c r="S634" t="s">
        <v>18</v>
      </c>
      <c r="T634">
        <v>10</v>
      </c>
      <c r="U634" s="6">
        <v>44012.791666666664</v>
      </c>
    </row>
    <row r="635" spans="1:22" x14ac:dyDescent="0.3">
      <c r="A635" t="str">
        <f>VLOOKUP(B635,Table2[],3,FALSE)</f>
        <v>Digital</v>
      </c>
      <c r="B635" t="str">
        <f>IF(ISNUMBER(FIND("QVC",R635)),"QVC",IFERROR(VLOOKUP(LEFT(I635,2),Table1[#All],2,FALSE),IF(OR(LEN(I635)=7,LEFT(I635,3)="SH1",LEFT(I635,2)="Vp",LEFT(I635,2)="GP"),"PMD.com",IF(LEN(I635)=15,"QVC","need manual check"))))</f>
        <v>Other.com</v>
      </c>
      <c r="C635">
        <f t="shared" si="30"/>
        <v>7660</v>
      </c>
      <c r="D635">
        <f t="shared" si="31"/>
        <v>1000</v>
      </c>
      <c r="E635" s="8" t="str">
        <f t="shared" ca="1" si="27"/>
        <v>shifted orders processed</v>
      </c>
      <c r="F635" t="s">
        <v>11203</v>
      </c>
      <c r="G635" t="s">
        <v>16</v>
      </c>
      <c r="H635" s="6">
        <v>44014.167349537034</v>
      </c>
      <c r="I635" s="6" t="s">
        <v>10871</v>
      </c>
      <c r="J635" t="s">
        <v>10871</v>
      </c>
      <c r="K635">
        <v>17290107</v>
      </c>
      <c r="L635">
        <v>233603</v>
      </c>
      <c r="N635">
        <v>7660</v>
      </c>
      <c r="O635" t="s">
        <v>2085</v>
      </c>
      <c r="P635" t="s">
        <v>38</v>
      </c>
      <c r="Q635">
        <v>1000</v>
      </c>
      <c r="R635" t="s">
        <v>1883</v>
      </c>
      <c r="S635" t="s">
        <v>18</v>
      </c>
      <c r="T635">
        <v>1000</v>
      </c>
      <c r="U635" s="6">
        <v>44012.791666666664</v>
      </c>
    </row>
    <row r="636" spans="1:22" x14ac:dyDescent="0.3">
      <c r="A636" t="str">
        <f>VLOOKUP(B636,Table2[],3,FALSE)</f>
        <v>Digital</v>
      </c>
      <c r="B636" t="str">
        <f>IF(ISNUMBER(FIND("QVC",R636)),"QVC",IFERROR(VLOOKUP(LEFT(I636,2),Table1[#All],2,FALSE),IF(OR(LEN(I636)=7,LEFT(I636,3)="SH1",LEFT(I636,2)="Vp",LEFT(I636,2)="GP"),"PMD.com",IF(LEN(I636)=15,"QVC","need manual check"))))</f>
        <v>Other.com</v>
      </c>
      <c r="C636">
        <f t="shared" si="30"/>
        <v>53490001</v>
      </c>
      <c r="D636">
        <f t="shared" si="31"/>
        <v>10</v>
      </c>
      <c r="E636" s="8" t="str">
        <f t="shared" ca="1" si="27"/>
        <v>shifted orders processed</v>
      </c>
      <c r="F636" t="s">
        <v>11203</v>
      </c>
      <c r="G636" t="s">
        <v>16</v>
      </c>
      <c r="H636" s="6">
        <v>44014.167349537034</v>
      </c>
      <c r="I636" s="6" t="s">
        <v>10871</v>
      </c>
      <c r="J636" t="s">
        <v>10871</v>
      </c>
      <c r="K636">
        <v>17290107</v>
      </c>
      <c r="L636">
        <v>233603</v>
      </c>
      <c r="N636">
        <v>53490001</v>
      </c>
      <c r="O636" t="s">
        <v>1709</v>
      </c>
      <c r="P636" t="s">
        <v>56</v>
      </c>
      <c r="Q636">
        <v>10</v>
      </c>
      <c r="R636" t="s">
        <v>1883</v>
      </c>
      <c r="S636" t="s">
        <v>18</v>
      </c>
      <c r="T636">
        <v>10</v>
      </c>
      <c r="U636" s="6">
        <v>44012.791666666664</v>
      </c>
    </row>
    <row r="637" spans="1:22" x14ac:dyDescent="0.3">
      <c r="A637" t="str">
        <f>VLOOKUP(B637,Table2[],3,FALSE)</f>
        <v>Digital</v>
      </c>
      <c r="B637" t="str">
        <f>IF(ISNUMBER(FIND("QVC",R637)),"QVC",IFERROR(VLOOKUP(LEFT(I637,2),Table1[#All],2,FALSE),IF(OR(LEN(I637)=7,LEFT(I637,3)="SH1",LEFT(I637,2)="Vp",LEFT(I637,2)="GP"),"PMD.com",IF(LEN(I637)=15,"QVC","need manual check"))))</f>
        <v>Other.com</v>
      </c>
      <c r="C637">
        <f t="shared" si="30"/>
        <v>53490001</v>
      </c>
      <c r="D637">
        <f t="shared" si="31"/>
        <v>1000</v>
      </c>
      <c r="E637" s="8" t="str">
        <f t="shared" ca="1" si="27"/>
        <v>shifted orders processed</v>
      </c>
      <c r="F637" t="s">
        <v>11203</v>
      </c>
      <c r="G637" t="s">
        <v>16</v>
      </c>
      <c r="H637" s="6">
        <v>44014.167349537034</v>
      </c>
      <c r="I637" s="6" t="s">
        <v>10871</v>
      </c>
      <c r="J637" t="s">
        <v>10871</v>
      </c>
      <c r="K637">
        <v>17290107</v>
      </c>
      <c r="L637">
        <v>233603</v>
      </c>
      <c r="N637">
        <v>53490001</v>
      </c>
      <c r="O637" t="s">
        <v>1709</v>
      </c>
      <c r="P637" t="s">
        <v>56</v>
      </c>
      <c r="Q637">
        <v>1000</v>
      </c>
      <c r="R637" t="s">
        <v>1883</v>
      </c>
      <c r="S637" t="s">
        <v>18</v>
      </c>
      <c r="T637">
        <v>1000</v>
      </c>
      <c r="U637" s="6">
        <v>44012.791666666664</v>
      </c>
    </row>
    <row r="638" spans="1:22" x14ac:dyDescent="0.3">
      <c r="A638" t="str">
        <f>VLOOKUP(B638,Table2[],3,FALSE)</f>
        <v>Digital</v>
      </c>
      <c r="B638" t="str">
        <f>IF(ISNUMBER(FIND("QVC",R638)),"QVC",IFERROR(VLOOKUP(LEFT(I638,2),Table1[#All],2,FALSE),IF(OR(LEN(I638)=7,LEFT(I638,3)="SH1",LEFT(I638,2)="Vp",LEFT(I638,2)="GP"),"PMD.com",IF(LEN(I638)=15,"QVC","need manual check"))))</f>
        <v>PMD.com</v>
      </c>
      <c r="C638">
        <f t="shared" si="30"/>
        <v>51090030</v>
      </c>
      <c r="D638">
        <f t="shared" si="31"/>
        <v>1</v>
      </c>
      <c r="E638" s="8" t="str">
        <f t="shared" ca="1" si="27"/>
        <v>MTD orders processed</v>
      </c>
      <c r="F638" t="s">
        <v>11203</v>
      </c>
      <c r="G638" t="s">
        <v>16</v>
      </c>
      <c r="H638" s="6">
        <v>44014.168310185189</v>
      </c>
      <c r="I638" s="6" t="s">
        <v>10906</v>
      </c>
      <c r="J638" t="s">
        <v>10907</v>
      </c>
      <c r="K638">
        <v>17290173</v>
      </c>
      <c r="L638">
        <v>233623</v>
      </c>
      <c r="N638">
        <v>51090030</v>
      </c>
      <c r="O638" t="s">
        <v>3043</v>
      </c>
      <c r="P638" t="s">
        <v>628</v>
      </c>
      <c r="Q638">
        <v>1</v>
      </c>
      <c r="R638" t="s">
        <v>10908</v>
      </c>
      <c r="S638" t="s">
        <v>18</v>
      </c>
      <c r="T638">
        <v>1</v>
      </c>
      <c r="U638" s="6">
        <v>44013.710555555554</v>
      </c>
      <c r="V638" t="s">
        <v>1764</v>
      </c>
    </row>
    <row r="639" spans="1:22" x14ac:dyDescent="0.3">
      <c r="A639" t="str">
        <f>VLOOKUP(B639,Table2[],3,FALSE)</f>
        <v>Digital</v>
      </c>
      <c r="B639" t="str">
        <f>IF(ISNUMBER(FIND("QVC",R639)),"QVC",IFERROR(VLOOKUP(LEFT(I639,2),Table1[#All],2,FALSE),IF(OR(LEN(I639)=7,LEFT(I639,3)="SH1",LEFT(I639,2)="Vp",LEFT(I639,2)="GP"),"PMD.com",IF(LEN(I639)=15,"QVC","need manual check"))))</f>
        <v>PMD.com</v>
      </c>
      <c r="C639">
        <f t="shared" si="30"/>
        <v>52430001</v>
      </c>
      <c r="D639">
        <f t="shared" si="31"/>
        <v>1</v>
      </c>
      <c r="E639" s="8" t="str">
        <f t="shared" ca="1" si="27"/>
        <v>MTD orders processed</v>
      </c>
      <c r="F639" t="s">
        <v>11203</v>
      </c>
      <c r="G639" t="s">
        <v>16</v>
      </c>
      <c r="H639" s="6">
        <v>44014.168310185189</v>
      </c>
      <c r="I639" s="6" t="s">
        <v>10906</v>
      </c>
      <c r="J639" t="s">
        <v>10907</v>
      </c>
      <c r="K639">
        <v>17290173</v>
      </c>
      <c r="L639">
        <v>233623</v>
      </c>
      <c r="N639">
        <v>52430001</v>
      </c>
      <c r="O639" t="s">
        <v>9635</v>
      </c>
      <c r="P639" t="s">
        <v>75</v>
      </c>
      <c r="Q639">
        <v>1</v>
      </c>
      <c r="R639" t="s">
        <v>10908</v>
      </c>
      <c r="S639" t="s">
        <v>18</v>
      </c>
      <c r="T639">
        <v>1</v>
      </c>
      <c r="U639" s="6">
        <v>44013.710555555554</v>
      </c>
      <c r="V639" t="s">
        <v>1764</v>
      </c>
    </row>
    <row r="640" spans="1:22" x14ac:dyDescent="0.3">
      <c r="A640" t="str">
        <f>VLOOKUP(B640,Table2[],3,FALSE)</f>
        <v>Digital</v>
      </c>
      <c r="B640" t="str">
        <f>IF(ISNUMBER(FIND("QVC",R640)),"QVC",IFERROR(VLOOKUP(LEFT(I640,2),Table1[#All],2,FALSE),IF(OR(LEN(I640)=7,LEFT(I640,3)="SH1",LEFT(I640,2)="Vp",LEFT(I640,2)="GP"),"PMD.com",IF(LEN(I640)=15,"QVC","need manual check"))))</f>
        <v>PMD.com</v>
      </c>
      <c r="C640">
        <f t="shared" si="30"/>
        <v>7857</v>
      </c>
      <c r="D640">
        <f t="shared" si="31"/>
        <v>5</v>
      </c>
      <c r="E640" s="8" t="str">
        <f t="shared" ca="1" si="27"/>
        <v>MTD orders processed</v>
      </c>
      <c r="F640" t="s">
        <v>11203</v>
      </c>
      <c r="G640" t="s">
        <v>16</v>
      </c>
      <c r="H640" s="6">
        <v>44014.168310185189</v>
      </c>
      <c r="I640" s="6" t="s">
        <v>10906</v>
      </c>
      <c r="J640" t="s">
        <v>10907</v>
      </c>
      <c r="K640">
        <v>17290173</v>
      </c>
      <c r="L640">
        <v>233623</v>
      </c>
      <c r="N640">
        <v>7857</v>
      </c>
      <c r="O640" t="s">
        <v>174</v>
      </c>
      <c r="P640" t="s">
        <v>175</v>
      </c>
      <c r="Q640">
        <v>5</v>
      </c>
      <c r="R640" t="s">
        <v>10908</v>
      </c>
      <c r="S640" t="s">
        <v>18</v>
      </c>
      <c r="T640">
        <v>5</v>
      </c>
      <c r="U640" s="6">
        <v>44013.710555555554</v>
      </c>
      <c r="V640" t="s">
        <v>1764</v>
      </c>
    </row>
    <row r="641" spans="1:22" x14ac:dyDescent="0.3">
      <c r="A641" t="str">
        <f>VLOOKUP(B641,Table2[],3,FALSE)</f>
        <v>Digital</v>
      </c>
      <c r="B641" t="str">
        <f>IF(ISNUMBER(FIND("QVC",R641)),"QVC",IFERROR(VLOOKUP(LEFT(I641,2),Table1[#All],2,FALSE),IF(OR(LEN(I641)=7,LEFT(I641,3)="SH1",LEFT(I641,2)="Vp",LEFT(I641,2)="GP"),"PMD.com",IF(LEN(I641)=15,"QVC","need manual check"))))</f>
        <v>PMD.com</v>
      </c>
      <c r="C641">
        <f t="shared" si="30"/>
        <v>5341030</v>
      </c>
      <c r="D641">
        <f t="shared" si="31"/>
        <v>1</v>
      </c>
      <c r="E641" s="8" t="str">
        <f t="shared" ca="1" si="27"/>
        <v>MTD orders processed</v>
      </c>
      <c r="F641" t="s">
        <v>11203</v>
      </c>
      <c r="G641" t="s">
        <v>16</v>
      </c>
      <c r="H641" s="6">
        <v>44014.168310185189</v>
      </c>
      <c r="I641" s="6" t="s">
        <v>10906</v>
      </c>
      <c r="J641" t="s">
        <v>10907</v>
      </c>
      <c r="K641">
        <v>17290173</v>
      </c>
      <c r="L641">
        <v>233623</v>
      </c>
      <c r="N641">
        <v>5341030</v>
      </c>
      <c r="O641" t="s">
        <v>925</v>
      </c>
      <c r="P641" t="s">
        <v>926</v>
      </c>
      <c r="Q641">
        <v>1</v>
      </c>
      <c r="R641" t="s">
        <v>10908</v>
      </c>
      <c r="S641" t="s">
        <v>18</v>
      </c>
      <c r="T641">
        <v>1</v>
      </c>
      <c r="U641" s="6">
        <v>44013.710555555554</v>
      </c>
      <c r="V641" t="s">
        <v>1764</v>
      </c>
    </row>
    <row r="642" spans="1:22" x14ac:dyDescent="0.3">
      <c r="A642" t="str">
        <f>VLOOKUP(B642,Table2[],3,FALSE)</f>
        <v>Digital</v>
      </c>
      <c r="B642" t="str">
        <f>IF(ISNUMBER(FIND("QVC",R642)),"QVC",IFERROR(VLOOKUP(LEFT(I642,2),Table1[#All],2,FALSE),IF(OR(LEN(I642)=7,LEFT(I642,3)="SH1",LEFT(I642,2)="Vp",LEFT(I642,2)="GP"),"PMD.com",IF(LEN(I642)=15,"QVC","need manual check"))))</f>
        <v>PMD.com</v>
      </c>
      <c r="C642">
        <f t="shared" si="30"/>
        <v>53920001</v>
      </c>
      <c r="D642">
        <f t="shared" si="31"/>
        <v>1</v>
      </c>
      <c r="E642" s="8" t="str">
        <f t="shared" ca="1" si="27"/>
        <v>MTD orders processed</v>
      </c>
      <c r="F642" t="s">
        <v>11203</v>
      </c>
      <c r="G642" t="s">
        <v>16</v>
      </c>
      <c r="H642" s="6">
        <v>44014.168310185189</v>
      </c>
      <c r="I642" s="6" t="s">
        <v>10906</v>
      </c>
      <c r="J642" t="s">
        <v>10907</v>
      </c>
      <c r="K642">
        <v>17290173</v>
      </c>
      <c r="L642">
        <v>233623</v>
      </c>
      <c r="N642">
        <v>53920001</v>
      </c>
      <c r="O642" t="s">
        <v>42</v>
      </c>
      <c r="P642" t="s">
        <v>40</v>
      </c>
      <c r="Q642">
        <v>1</v>
      </c>
      <c r="R642" t="s">
        <v>10908</v>
      </c>
      <c r="S642" t="s">
        <v>18</v>
      </c>
      <c r="T642">
        <v>1</v>
      </c>
      <c r="U642" s="6">
        <v>44013.710555555554</v>
      </c>
      <c r="V642" t="s">
        <v>1764</v>
      </c>
    </row>
    <row r="643" spans="1:22" x14ac:dyDescent="0.3">
      <c r="A643" t="str">
        <f>VLOOKUP(B643,Table2[],3,FALSE)</f>
        <v>Digital</v>
      </c>
      <c r="B643" t="str">
        <f>IF(ISNUMBER(FIND("QVC",R643)),"QVC",IFERROR(VLOOKUP(LEFT(I643,2),Table1[#All],2,FALSE),IF(OR(LEN(I643)=7,LEFT(I643,3)="SH1",LEFT(I643,2)="Vp",LEFT(I643,2)="GP"),"PMD.com",IF(LEN(I643)=15,"QVC","need manual check"))))</f>
        <v>PMD.com</v>
      </c>
      <c r="C643">
        <f t="shared" si="30"/>
        <v>53970001</v>
      </c>
      <c r="D643">
        <f t="shared" si="31"/>
        <v>1</v>
      </c>
      <c r="E643" s="8" t="str">
        <f t="shared" ref="E643:E706" ca="1" si="32">IF(MONTH(TODAY())-MONTH(U643)&gt;0,"shifted orders processed", "MTD orders processed")</f>
        <v>MTD orders processed</v>
      </c>
      <c r="F643" t="s">
        <v>11203</v>
      </c>
      <c r="G643" t="s">
        <v>16</v>
      </c>
      <c r="H643" s="6">
        <v>44014.16846064815</v>
      </c>
      <c r="I643" s="6" t="s">
        <v>10919</v>
      </c>
      <c r="J643" t="s">
        <v>10920</v>
      </c>
      <c r="K643">
        <v>17290263</v>
      </c>
      <c r="L643">
        <v>233628</v>
      </c>
      <c r="N643">
        <v>53970001</v>
      </c>
      <c r="O643" t="s">
        <v>577</v>
      </c>
      <c r="P643" t="s">
        <v>41</v>
      </c>
      <c r="Q643">
        <v>1</v>
      </c>
      <c r="R643" t="s">
        <v>10921</v>
      </c>
      <c r="S643" t="s">
        <v>18</v>
      </c>
      <c r="T643">
        <v>1</v>
      </c>
      <c r="U643" s="6">
        <v>44013.732118055559</v>
      </c>
      <c r="V643" t="s">
        <v>33</v>
      </c>
    </row>
    <row r="644" spans="1:22" x14ac:dyDescent="0.3">
      <c r="A644" t="str">
        <f>VLOOKUP(B644,Table2[],3,FALSE)</f>
        <v>Digital</v>
      </c>
      <c r="B644" t="str">
        <f>IF(ISNUMBER(FIND("QVC",R644)),"QVC",IFERROR(VLOOKUP(LEFT(I644,2),Table1[#All],2,FALSE),IF(OR(LEN(I644)=7,LEFT(I644,3)="SH1",LEFT(I644,2)="Vp",LEFT(I644,2)="GP"),"PMD.com",IF(LEN(I644)=15,"QVC","need manual check"))))</f>
        <v>PMD.com</v>
      </c>
      <c r="C644">
        <f t="shared" si="30"/>
        <v>53990001</v>
      </c>
      <c r="D644">
        <f t="shared" si="31"/>
        <v>1</v>
      </c>
      <c r="E644" s="8" t="str">
        <f t="shared" ca="1" si="32"/>
        <v>MTD orders processed</v>
      </c>
      <c r="F644" t="s">
        <v>11203</v>
      </c>
      <c r="G644" t="s">
        <v>16</v>
      </c>
      <c r="H644" s="6">
        <v>44014.16846064815</v>
      </c>
      <c r="I644" s="6" t="s">
        <v>10919</v>
      </c>
      <c r="J644" t="s">
        <v>10920</v>
      </c>
      <c r="K644">
        <v>17290263</v>
      </c>
      <c r="L644">
        <v>233628</v>
      </c>
      <c r="N644">
        <v>53990001</v>
      </c>
      <c r="O644" t="s">
        <v>1735</v>
      </c>
      <c r="P644" t="s">
        <v>111</v>
      </c>
      <c r="Q644">
        <v>1</v>
      </c>
      <c r="R644" t="s">
        <v>10921</v>
      </c>
      <c r="S644" t="s">
        <v>18</v>
      </c>
      <c r="T644">
        <v>1</v>
      </c>
      <c r="U644" s="6">
        <v>44013.732118055559</v>
      </c>
      <c r="V644" t="s">
        <v>33</v>
      </c>
    </row>
    <row r="645" spans="1:22" x14ac:dyDescent="0.3">
      <c r="A645" t="str">
        <f>VLOOKUP(B645,Table2[],3,FALSE)</f>
        <v>Digital</v>
      </c>
      <c r="B645" t="str">
        <f>IF(ISNUMBER(FIND("QVC",R645)),"QVC",IFERROR(VLOOKUP(LEFT(I645,2),Table1[#All],2,FALSE),IF(OR(LEN(I645)=7,LEFT(I645,3)="SH1",LEFT(I645,2)="Vp",LEFT(I645,2)="GP"),"PMD.com",IF(LEN(I645)=15,"QVC","need manual check"))))</f>
        <v>PMD.com</v>
      </c>
      <c r="C645">
        <f t="shared" si="30"/>
        <v>54000001</v>
      </c>
      <c r="D645">
        <f t="shared" si="31"/>
        <v>1</v>
      </c>
      <c r="E645" s="8" t="str">
        <f t="shared" ca="1" si="32"/>
        <v>MTD orders processed</v>
      </c>
      <c r="F645" t="s">
        <v>11203</v>
      </c>
      <c r="G645" t="s">
        <v>16</v>
      </c>
      <c r="H645" s="6">
        <v>44014.16846064815</v>
      </c>
      <c r="I645" s="6" t="s">
        <v>10919</v>
      </c>
      <c r="J645" t="s">
        <v>10920</v>
      </c>
      <c r="K645">
        <v>17290263</v>
      </c>
      <c r="L645">
        <v>233628</v>
      </c>
      <c r="N645">
        <v>54000001</v>
      </c>
      <c r="O645" t="s">
        <v>1251</v>
      </c>
      <c r="P645" t="s">
        <v>84</v>
      </c>
      <c r="Q645">
        <v>1</v>
      </c>
      <c r="R645" t="s">
        <v>10921</v>
      </c>
      <c r="S645" t="s">
        <v>18</v>
      </c>
      <c r="T645">
        <v>1</v>
      </c>
      <c r="U645" s="6">
        <v>44013.732118055559</v>
      </c>
      <c r="V645" t="s">
        <v>33</v>
      </c>
    </row>
    <row r="646" spans="1:22" x14ac:dyDescent="0.3">
      <c r="A646" t="str">
        <f>VLOOKUP(B646,Table2[],3,FALSE)</f>
        <v>Digital</v>
      </c>
      <c r="B646" t="str">
        <f>IF(ISNUMBER(FIND("QVC",R646)),"QVC",IFERROR(VLOOKUP(LEFT(I646,2),Table1[#All],2,FALSE),IF(OR(LEN(I646)=7,LEFT(I646,3)="SH1",LEFT(I646,2)="Vp",LEFT(I646,2)="GP"),"PMD.com",IF(LEN(I646)=15,"QVC","need manual check"))))</f>
        <v>PMD.com</v>
      </c>
      <c r="C646">
        <f t="shared" si="30"/>
        <v>53980001</v>
      </c>
      <c r="D646">
        <f t="shared" si="31"/>
        <v>1</v>
      </c>
      <c r="E646" s="8" t="str">
        <f t="shared" ca="1" si="32"/>
        <v>MTD orders processed</v>
      </c>
      <c r="F646" t="s">
        <v>11203</v>
      </c>
      <c r="G646" t="s">
        <v>16</v>
      </c>
      <c r="H646" s="6">
        <v>44014.16846064815</v>
      </c>
      <c r="I646" s="6" t="s">
        <v>10919</v>
      </c>
      <c r="J646" t="s">
        <v>10920</v>
      </c>
      <c r="K646">
        <v>17290263</v>
      </c>
      <c r="L646">
        <v>233628</v>
      </c>
      <c r="N646">
        <v>53980001</v>
      </c>
      <c r="O646" t="s">
        <v>1735</v>
      </c>
      <c r="P646" t="s">
        <v>43</v>
      </c>
      <c r="Q646">
        <v>1</v>
      </c>
      <c r="R646" t="s">
        <v>10921</v>
      </c>
      <c r="S646" t="s">
        <v>18</v>
      </c>
      <c r="T646">
        <v>1</v>
      </c>
      <c r="U646" s="6">
        <v>44013.732118055559</v>
      </c>
      <c r="V646" t="s">
        <v>33</v>
      </c>
    </row>
    <row r="647" spans="1:22" x14ac:dyDescent="0.3">
      <c r="A647" t="str">
        <f>VLOOKUP(B647,Table2[],3,FALSE)</f>
        <v>Digital</v>
      </c>
      <c r="B647" t="str">
        <f>IF(ISNUMBER(FIND("QVC",R647)),"QVC",IFERROR(VLOOKUP(LEFT(I647,2),Table1[#All],2,FALSE),IF(OR(LEN(I647)=7,LEFT(I647,3)="SH1",LEFT(I647,2)="Vp",LEFT(I647,2)="GP"),"PMD.com",IF(LEN(I647)=15,"QVC","need manual check"))))</f>
        <v>PMD.com</v>
      </c>
      <c r="C647">
        <f t="shared" si="30"/>
        <v>54010001</v>
      </c>
      <c r="D647">
        <f t="shared" si="31"/>
        <v>1</v>
      </c>
      <c r="E647" s="8" t="str">
        <f t="shared" ca="1" si="32"/>
        <v>MTD orders processed</v>
      </c>
      <c r="F647" t="s">
        <v>11203</v>
      </c>
      <c r="G647" t="s">
        <v>16</v>
      </c>
      <c r="H647" s="6">
        <v>44014.16846064815</v>
      </c>
      <c r="I647" s="6" t="s">
        <v>10919</v>
      </c>
      <c r="J647" t="s">
        <v>10920</v>
      </c>
      <c r="K647">
        <v>17290263</v>
      </c>
      <c r="L647">
        <v>233628</v>
      </c>
      <c r="N647">
        <v>54010001</v>
      </c>
      <c r="O647" t="s">
        <v>10774</v>
      </c>
      <c r="P647" t="s">
        <v>35</v>
      </c>
      <c r="Q647">
        <v>1</v>
      </c>
      <c r="R647" t="s">
        <v>10921</v>
      </c>
      <c r="S647" t="s">
        <v>18</v>
      </c>
      <c r="T647">
        <v>1</v>
      </c>
      <c r="U647" s="6">
        <v>44013.732118055559</v>
      </c>
      <c r="V647" t="s">
        <v>33</v>
      </c>
    </row>
    <row r="648" spans="1:22" x14ac:dyDescent="0.3">
      <c r="A648" t="str">
        <f>VLOOKUP(B648,Table2[],3,FALSE)</f>
        <v>Digital</v>
      </c>
      <c r="B648" t="str">
        <f>IF(ISNUMBER(FIND("QVC",R648)),"QVC",IFERROR(VLOOKUP(LEFT(I648,2),Table1[#All],2,FALSE),IF(OR(LEN(I648)=7,LEFT(I648,3)="SH1",LEFT(I648,2)="Vp",LEFT(I648,2)="GP"),"PMD.com",IF(LEN(I648)=15,"QVC","need manual check"))))</f>
        <v>PMD.com</v>
      </c>
      <c r="C648">
        <f t="shared" ref="C648:C711" si="33">N648</f>
        <v>53620001</v>
      </c>
      <c r="D648">
        <f t="shared" ref="D648:D711" si="34">T648</f>
        <v>1</v>
      </c>
      <c r="E648" s="8" t="str">
        <f t="shared" ca="1" si="32"/>
        <v>MTD orders processed</v>
      </c>
      <c r="F648" t="s">
        <v>11203</v>
      </c>
      <c r="G648" t="s">
        <v>16</v>
      </c>
      <c r="H648" s="6">
        <v>44014.16846064815</v>
      </c>
      <c r="I648" s="6" t="s">
        <v>10919</v>
      </c>
      <c r="J648" t="s">
        <v>10920</v>
      </c>
      <c r="K648">
        <v>17290263</v>
      </c>
      <c r="L648">
        <v>233628</v>
      </c>
      <c r="N648">
        <v>53620001</v>
      </c>
      <c r="O648" t="s">
        <v>85</v>
      </c>
      <c r="P648" t="s">
        <v>86</v>
      </c>
      <c r="Q648">
        <v>1</v>
      </c>
      <c r="R648" t="s">
        <v>10921</v>
      </c>
      <c r="S648" t="s">
        <v>18</v>
      </c>
      <c r="T648">
        <v>1</v>
      </c>
      <c r="U648" s="6">
        <v>44013.732118055559</v>
      </c>
      <c r="V648" t="s">
        <v>33</v>
      </c>
    </row>
    <row r="649" spans="1:22" x14ac:dyDescent="0.3">
      <c r="A649" t="str">
        <f>VLOOKUP(B649,Table2[],3,FALSE)</f>
        <v>Digital</v>
      </c>
      <c r="B649" t="str">
        <f>IF(ISNUMBER(FIND("QVC",R649)),"QVC",IFERROR(VLOOKUP(LEFT(I649,2),Table1[#All],2,FALSE),IF(OR(LEN(I649)=7,LEFT(I649,3)="SH1",LEFT(I649,2)="Vp",LEFT(I649,2)="GP"),"PMD.com",IF(LEN(I649)=15,"QVC","need manual check"))))</f>
        <v>PMD.com</v>
      </c>
      <c r="C649">
        <f t="shared" si="33"/>
        <v>53900001</v>
      </c>
      <c r="D649">
        <f t="shared" si="34"/>
        <v>1</v>
      </c>
      <c r="E649" s="8" t="str">
        <f t="shared" ca="1" si="32"/>
        <v>MTD orders processed</v>
      </c>
      <c r="F649" t="s">
        <v>11203</v>
      </c>
      <c r="G649" t="s">
        <v>16</v>
      </c>
      <c r="H649" s="6">
        <v>44014.16846064815</v>
      </c>
      <c r="I649" s="6" t="s">
        <v>10919</v>
      </c>
      <c r="J649" t="s">
        <v>10920</v>
      </c>
      <c r="K649">
        <v>17290263</v>
      </c>
      <c r="L649">
        <v>233628</v>
      </c>
      <c r="N649">
        <v>53900001</v>
      </c>
      <c r="O649" t="s">
        <v>1697</v>
      </c>
      <c r="P649" t="s">
        <v>104</v>
      </c>
      <c r="Q649">
        <v>1</v>
      </c>
      <c r="R649" t="s">
        <v>10921</v>
      </c>
      <c r="S649" t="s">
        <v>18</v>
      </c>
      <c r="T649">
        <v>1</v>
      </c>
      <c r="U649" s="6">
        <v>44013.732118055559</v>
      </c>
      <c r="V649" t="s">
        <v>33</v>
      </c>
    </row>
    <row r="650" spans="1:22" x14ac:dyDescent="0.3">
      <c r="A650" t="str">
        <f>VLOOKUP(B650,Table2[],3,FALSE)</f>
        <v>Retail</v>
      </c>
      <c r="B650" t="str">
        <f>IF(ISNUMBER(FIND("QVC",R650)),"QVC",IFERROR(VLOOKUP(LEFT(I650,2),Table1[#All],2,FALSE),IF(OR(LEN(I650)=7,LEFT(I650,3)="SH1",LEFT(I650,2)="Vp",LEFT(I650,2)="GP"),"PMD.com",IF(LEN(I650)=15,"QVC","need manual check"))))</f>
        <v>Retail Accounts</v>
      </c>
      <c r="C650">
        <f t="shared" si="33"/>
        <v>57080001</v>
      </c>
      <c r="D650">
        <f t="shared" si="34"/>
        <v>1106</v>
      </c>
      <c r="E650" s="8" t="str">
        <f t="shared" ca="1" si="32"/>
        <v>shifted orders processed</v>
      </c>
      <c r="F650" t="s">
        <v>11203</v>
      </c>
      <c r="G650" t="s">
        <v>16</v>
      </c>
      <c r="H650" s="6">
        <v>44014.292534722219</v>
      </c>
      <c r="I650" s="6" t="s">
        <v>11116</v>
      </c>
      <c r="J650" t="s">
        <v>109</v>
      </c>
      <c r="K650">
        <v>17290118</v>
      </c>
      <c r="L650">
        <v>233731</v>
      </c>
      <c r="M650">
        <v>11244866</v>
      </c>
      <c r="N650">
        <v>57080001</v>
      </c>
      <c r="O650" t="s">
        <v>11117</v>
      </c>
      <c r="P650" t="s">
        <v>11118</v>
      </c>
      <c r="Q650">
        <v>1106</v>
      </c>
      <c r="R650" t="s">
        <v>114</v>
      </c>
      <c r="S650" t="s">
        <v>18</v>
      </c>
      <c r="T650">
        <v>1106</v>
      </c>
      <c r="U650" s="6">
        <v>43998.488194444442</v>
      </c>
    </row>
    <row r="651" spans="1:22" x14ac:dyDescent="0.3">
      <c r="A651" t="str">
        <f>VLOOKUP(B651,Table2[],3,FALSE)</f>
        <v>Retail</v>
      </c>
      <c r="B651" t="str">
        <f>IF(ISNUMBER(FIND("QVC",R651)),"QVC",IFERROR(VLOOKUP(LEFT(I651,2),Table1[#All],2,FALSE),IF(OR(LEN(I651)=7,LEFT(I651,3)="SH1",LEFT(I651,2)="Vp",LEFT(I651,2)="GP"),"PMD.com",IF(LEN(I651)=15,"QVC","need manual check"))))</f>
        <v>Retail Accounts</v>
      </c>
      <c r="C651">
        <f t="shared" si="33"/>
        <v>57120001</v>
      </c>
      <c r="D651">
        <f t="shared" si="34"/>
        <v>1119</v>
      </c>
      <c r="E651" s="8" t="str">
        <f t="shared" ca="1" si="32"/>
        <v>shifted orders processed</v>
      </c>
      <c r="F651" t="s">
        <v>11203</v>
      </c>
      <c r="G651" t="s">
        <v>16</v>
      </c>
      <c r="H651" s="6">
        <v>44014.292534722219</v>
      </c>
      <c r="I651" s="6" t="s">
        <v>11116</v>
      </c>
      <c r="J651" t="s">
        <v>109</v>
      </c>
      <c r="K651">
        <v>17290118</v>
      </c>
      <c r="L651">
        <v>233731</v>
      </c>
      <c r="M651">
        <v>11244866</v>
      </c>
      <c r="N651">
        <v>57120001</v>
      </c>
      <c r="O651" t="s">
        <v>1984</v>
      </c>
      <c r="P651" t="s">
        <v>1985</v>
      </c>
      <c r="Q651">
        <v>1119</v>
      </c>
      <c r="R651" t="s">
        <v>114</v>
      </c>
      <c r="S651" t="s">
        <v>18</v>
      </c>
      <c r="T651">
        <v>1119</v>
      </c>
      <c r="U651" s="6">
        <v>43998.488194444442</v>
      </c>
    </row>
    <row r="652" spans="1:22" x14ac:dyDescent="0.3">
      <c r="A652" t="str">
        <f>VLOOKUP(B652,Table2[],3,FALSE)</f>
        <v>Retail</v>
      </c>
      <c r="B652" t="str">
        <f>IF(ISNUMBER(FIND("QVC",R652)),"QVC",IFERROR(VLOOKUP(LEFT(I652,2),Table1[#All],2,FALSE),IF(OR(LEN(I652)=7,LEFT(I652,3)="SH1",LEFT(I652,2)="Vp",LEFT(I652,2)="GP"),"PMD.com",IF(LEN(I652)=15,"QVC","need manual check"))))</f>
        <v>Retail Accounts</v>
      </c>
      <c r="C652">
        <f t="shared" si="33"/>
        <v>57120001</v>
      </c>
      <c r="D652">
        <f t="shared" si="34"/>
        <v>5</v>
      </c>
      <c r="E652" s="8" t="str">
        <f t="shared" ca="1" si="32"/>
        <v>shifted orders processed</v>
      </c>
      <c r="F652" t="s">
        <v>11203</v>
      </c>
      <c r="G652" t="s">
        <v>16</v>
      </c>
      <c r="H652" s="6">
        <v>44014.292534722219</v>
      </c>
      <c r="I652" s="6" t="s">
        <v>11119</v>
      </c>
      <c r="J652" t="s">
        <v>109</v>
      </c>
      <c r="K652">
        <v>17290119</v>
      </c>
      <c r="L652">
        <v>233732</v>
      </c>
      <c r="M652">
        <v>11242654</v>
      </c>
      <c r="N652">
        <v>57120001</v>
      </c>
      <c r="O652" t="s">
        <v>1984</v>
      </c>
      <c r="P652" t="s">
        <v>1985</v>
      </c>
      <c r="Q652">
        <v>5</v>
      </c>
      <c r="R652" t="s">
        <v>114</v>
      </c>
      <c r="S652" t="s">
        <v>18</v>
      </c>
      <c r="T652">
        <v>5</v>
      </c>
      <c r="U652" s="6">
        <v>43998.488194444442</v>
      </c>
    </row>
    <row r="653" spans="1:22" x14ac:dyDescent="0.3">
      <c r="A653" t="str">
        <f>VLOOKUP(B653,Table2[],3,FALSE)</f>
        <v>Retail</v>
      </c>
      <c r="B653" t="str">
        <f>IF(ISNUMBER(FIND("QVC",R653)),"QVC",IFERROR(VLOOKUP(LEFT(I653,2),Table1[#All],2,FALSE),IF(OR(LEN(I653)=7,LEFT(I653,3)="SH1",LEFT(I653,2)="Vp",LEFT(I653,2)="GP"),"PMD.com",IF(LEN(I653)=15,"QVC","need manual check"))))</f>
        <v>Retail Accounts</v>
      </c>
      <c r="C653">
        <f t="shared" si="33"/>
        <v>57080001</v>
      </c>
      <c r="D653">
        <f t="shared" si="34"/>
        <v>4</v>
      </c>
      <c r="E653" s="8" t="str">
        <f t="shared" ca="1" si="32"/>
        <v>shifted orders processed</v>
      </c>
      <c r="F653" t="s">
        <v>11203</v>
      </c>
      <c r="G653" t="s">
        <v>16</v>
      </c>
      <c r="H653" s="6">
        <v>44014.292534722219</v>
      </c>
      <c r="I653" s="6" t="s">
        <v>11119</v>
      </c>
      <c r="J653" t="s">
        <v>109</v>
      </c>
      <c r="K653">
        <v>17290119</v>
      </c>
      <c r="L653">
        <v>233732</v>
      </c>
      <c r="M653">
        <v>11242654</v>
      </c>
      <c r="N653">
        <v>57080001</v>
      </c>
      <c r="O653" t="s">
        <v>11117</v>
      </c>
      <c r="P653" t="s">
        <v>11118</v>
      </c>
      <c r="Q653">
        <v>4</v>
      </c>
      <c r="R653" t="s">
        <v>114</v>
      </c>
      <c r="S653" t="s">
        <v>18</v>
      </c>
      <c r="T653">
        <v>4</v>
      </c>
      <c r="U653" s="6">
        <v>43998.488194444442</v>
      </c>
    </row>
    <row r="654" spans="1:22" x14ac:dyDescent="0.3">
      <c r="A654" t="str">
        <f>VLOOKUP(B654,Table2[],3,FALSE)</f>
        <v>Retail</v>
      </c>
      <c r="B654" t="str">
        <f>IF(ISNUMBER(FIND("QVC",R654)),"QVC",IFERROR(VLOOKUP(LEFT(I654,2),Table1[#All],2,FALSE),IF(OR(LEN(I654)=7,LEFT(I654,3)="SH1",LEFT(I654,2)="Vp",LEFT(I654,2)="GP"),"PMD.com",IF(LEN(I654)=15,"QVC","need manual check"))))</f>
        <v>Retail Accounts</v>
      </c>
      <c r="C654">
        <f t="shared" si="33"/>
        <v>57080001</v>
      </c>
      <c r="D654">
        <f t="shared" si="34"/>
        <v>530</v>
      </c>
      <c r="E654" s="8" t="str">
        <f t="shared" ca="1" si="32"/>
        <v>shifted orders processed</v>
      </c>
      <c r="F654" t="s">
        <v>11203</v>
      </c>
      <c r="G654" t="s">
        <v>16</v>
      </c>
      <c r="H654" s="6">
        <v>44014.292546296296</v>
      </c>
      <c r="I654" s="6" t="s">
        <v>11120</v>
      </c>
      <c r="J654" t="s">
        <v>109</v>
      </c>
      <c r="K654">
        <v>17290120</v>
      </c>
      <c r="L654">
        <v>233733</v>
      </c>
      <c r="M654">
        <v>11244864</v>
      </c>
      <c r="N654">
        <v>57080001</v>
      </c>
      <c r="O654" t="s">
        <v>11117</v>
      </c>
      <c r="P654" t="s">
        <v>11118</v>
      </c>
      <c r="Q654">
        <v>530</v>
      </c>
      <c r="R654" t="s">
        <v>114</v>
      </c>
      <c r="S654" t="s">
        <v>18</v>
      </c>
      <c r="T654">
        <v>530</v>
      </c>
      <c r="U654" s="6">
        <v>43998.488194444442</v>
      </c>
    </row>
    <row r="655" spans="1:22" x14ac:dyDescent="0.3">
      <c r="A655" t="str">
        <f>VLOOKUP(B655,Table2[],3,FALSE)</f>
        <v>Retail</v>
      </c>
      <c r="B655" t="str">
        <f>IF(ISNUMBER(FIND("QVC",R655)),"QVC",IFERROR(VLOOKUP(LEFT(I655,2),Table1[#All],2,FALSE),IF(OR(LEN(I655)=7,LEFT(I655,3)="SH1",LEFT(I655,2)="Vp",LEFT(I655,2)="GP"),"PMD.com",IF(LEN(I655)=15,"QVC","need manual check"))))</f>
        <v>Retail Accounts</v>
      </c>
      <c r="C655">
        <f t="shared" si="33"/>
        <v>57120001</v>
      </c>
      <c r="D655">
        <f t="shared" si="34"/>
        <v>548</v>
      </c>
      <c r="E655" s="8" t="str">
        <f t="shared" ca="1" si="32"/>
        <v>shifted orders processed</v>
      </c>
      <c r="F655" t="s">
        <v>11203</v>
      </c>
      <c r="G655" t="s">
        <v>16</v>
      </c>
      <c r="H655" s="6">
        <v>44014.292546296296</v>
      </c>
      <c r="I655" s="6" t="s">
        <v>11120</v>
      </c>
      <c r="J655" t="s">
        <v>109</v>
      </c>
      <c r="K655">
        <v>17290120</v>
      </c>
      <c r="L655">
        <v>233733</v>
      </c>
      <c r="M655">
        <v>11244864</v>
      </c>
      <c r="N655">
        <v>57120001</v>
      </c>
      <c r="O655" t="s">
        <v>1984</v>
      </c>
      <c r="P655" t="s">
        <v>1985</v>
      </c>
      <c r="Q655">
        <v>548</v>
      </c>
      <c r="R655" t="s">
        <v>114</v>
      </c>
      <c r="S655" t="s">
        <v>18</v>
      </c>
      <c r="T655">
        <v>548</v>
      </c>
      <c r="U655" s="6">
        <v>43998.488194444442</v>
      </c>
    </row>
    <row r="656" spans="1:22" x14ac:dyDescent="0.3">
      <c r="A656" t="str">
        <f>VLOOKUP(B656,Table2[],3,FALSE)</f>
        <v>Retail</v>
      </c>
      <c r="B656" t="str">
        <f>IF(ISNUMBER(FIND("QVC",R656)),"QVC",IFERROR(VLOOKUP(LEFT(I656,2),Table1[#All],2,FALSE),IF(OR(LEN(I656)=7,LEFT(I656,3)="SH1",LEFT(I656,2)="Vp",LEFT(I656,2)="GP"),"PMD.com",IF(LEN(I656)=15,"QVC","need manual check"))))</f>
        <v>Retail Accounts</v>
      </c>
      <c r="C656">
        <f t="shared" si="33"/>
        <v>57120001</v>
      </c>
      <c r="D656">
        <f t="shared" si="34"/>
        <v>927</v>
      </c>
      <c r="E656" s="8" t="str">
        <f t="shared" ca="1" si="32"/>
        <v>shifted orders processed</v>
      </c>
      <c r="F656" t="s">
        <v>11203</v>
      </c>
      <c r="G656" t="s">
        <v>16</v>
      </c>
      <c r="H656" s="6">
        <v>44014.292546296296</v>
      </c>
      <c r="I656" s="6" t="s">
        <v>11121</v>
      </c>
      <c r="J656" t="s">
        <v>109</v>
      </c>
      <c r="K656">
        <v>17290121</v>
      </c>
      <c r="L656">
        <v>233734</v>
      </c>
      <c r="M656">
        <v>11244865</v>
      </c>
      <c r="N656">
        <v>57120001</v>
      </c>
      <c r="O656" t="s">
        <v>1984</v>
      </c>
      <c r="P656" t="s">
        <v>1985</v>
      </c>
      <c r="Q656">
        <v>927</v>
      </c>
      <c r="R656" t="s">
        <v>114</v>
      </c>
      <c r="S656" t="s">
        <v>18</v>
      </c>
      <c r="T656">
        <v>927</v>
      </c>
      <c r="U656" s="6">
        <v>43998.488194444442</v>
      </c>
    </row>
    <row r="657" spans="1:21" x14ac:dyDescent="0.3">
      <c r="A657" t="str">
        <f>VLOOKUP(B657,Table2[],3,FALSE)</f>
        <v>Retail</v>
      </c>
      <c r="B657" t="str">
        <f>IF(ISNUMBER(FIND("QVC",R657)),"QVC",IFERROR(VLOOKUP(LEFT(I657,2),Table1[#All],2,FALSE),IF(OR(LEN(I657)=7,LEFT(I657,3)="SH1",LEFT(I657,2)="Vp",LEFT(I657,2)="GP"),"PMD.com",IF(LEN(I657)=15,"QVC","need manual check"))))</f>
        <v>Retail Accounts</v>
      </c>
      <c r="C657">
        <f t="shared" si="33"/>
        <v>57080001</v>
      </c>
      <c r="D657">
        <f t="shared" si="34"/>
        <v>889</v>
      </c>
      <c r="E657" s="8" t="str">
        <f t="shared" ca="1" si="32"/>
        <v>shifted orders processed</v>
      </c>
      <c r="F657" t="s">
        <v>11203</v>
      </c>
      <c r="G657" t="s">
        <v>16</v>
      </c>
      <c r="H657" s="6">
        <v>44014.292546296296</v>
      </c>
      <c r="I657" s="6" t="s">
        <v>11121</v>
      </c>
      <c r="J657" t="s">
        <v>109</v>
      </c>
      <c r="K657">
        <v>17290121</v>
      </c>
      <c r="L657">
        <v>233734</v>
      </c>
      <c r="M657">
        <v>11244865</v>
      </c>
      <c r="N657">
        <v>57080001</v>
      </c>
      <c r="O657" t="s">
        <v>11117</v>
      </c>
      <c r="P657" t="s">
        <v>11118</v>
      </c>
      <c r="Q657">
        <v>889</v>
      </c>
      <c r="R657" t="s">
        <v>114</v>
      </c>
      <c r="S657" t="s">
        <v>18</v>
      </c>
      <c r="T657">
        <v>889</v>
      </c>
      <c r="U657" s="6">
        <v>43998.488194444442</v>
      </c>
    </row>
    <row r="658" spans="1:21" x14ac:dyDescent="0.3">
      <c r="A658" t="str">
        <f>VLOOKUP(B658,Table2[],3,FALSE)</f>
        <v>Retail</v>
      </c>
      <c r="B658" t="str">
        <f>IF(ISNUMBER(FIND("QVC",R658)),"QVC",IFERROR(VLOOKUP(LEFT(I658,2),Table1[#All],2,FALSE),IF(OR(LEN(I658)=7,LEFT(I658,3)="SH1",LEFT(I658,2)="Vp",LEFT(I658,2)="GP"),"PMD.com",IF(LEN(I658)=15,"QVC","need manual check"))))</f>
        <v>Retail Accounts</v>
      </c>
      <c r="C658">
        <f t="shared" si="33"/>
        <v>57080001</v>
      </c>
      <c r="D658">
        <f t="shared" si="34"/>
        <v>990</v>
      </c>
      <c r="E658" s="8" t="str">
        <f t="shared" ca="1" si="32"/>
        <v>shifted orders processed</v>
      </c>
      <c r="F658" t="s">
        <v>11203</v>
      </c>
      <c r="G658" t="s">
        <v>16</v>
      </c>
      <c r="H658" s="6">
        <v>44014.292557870373</v>
      </c>
      <c r="I658" s="6" t="s">
        <v>11122</v>
      </c>
      <c r="J658" t="s">
        <v>109</v>
      </c>
      <c r="K658">
        <v>17290122</v>
      </c>
      <c r="L658">
        <v>233735</v>
      </c>
      <c r="M658">
        <v>11242296</v>
      </c>
      <c r="N658">
        <v>57080001</v>
      </c>
      <c r="O658" t="s">
        <v>11117</v>
      </c>
      <c r="P658" t="s">
        <v>11118</v>
      </c>
      <c r="Q658">
        <v>990</v>
      </c>
      <c r="R658" t="s">
        <v>114</v>
      </c>
      <c r="S658" t="s">
        <v>18</v>
      </c>
      <c r="T658">
        <v>990</v>
      </c>
      <c r="U658" s="6">
        <v>43998.488194444442</v>
      </c>
    </row>
    <row r="659" spans="1:21" x14ac:dyDescent="0.3">
      <c r="A659" t="str">
        <f>VLOOKUP(B659,Table2[],3,FALSE)</f>
        <v>Retail</v>
      </c>
      <c r="B659" t="str">
        <f>IF(ISNUMBER(FIND("QVC",R659)),"QVC",IFERROR(VLOOKUP(LEFT(I659,2),Table1[#All],2,FALSE),IF(OR(LEN(I659)=7,LEFT(I659,3)="SH1",LEFT(I659,2)="Vp",LEFT(I659,2)="GP"),"PMD.com",IF(LEN(I659)=15,"QVC","need manual check"))))</f>
        <v>Retail Accounts</v>
      </c>
      <c r="C659">
        <f t="shared" si="33"/>
        <v>57120001</v>
      </c>
      <c r="D659">
        <f t="shared" si="34"/>
        <v>1015</v>
      </c>
      <c r="E659" s="8" t="str">
        <f t="shared" ca="1" si="32"/>
        <v>shifted orders processed</v>
      </c>
      <c r="F659" t="s">
        <v>11203</v>
      </c>
      <c r="G659" t="s">
        <v>16</v>
      </c>
      <c r="H659" s="6">
        <v>44014.292557870373</v>
      </c>
      <c r="I659" s="6" t="s">
        <v>11122</v>
      </c>
      <c r="J659" t="s">
        <v>109</v>
      </c>
      <c r="K659">
        <v>17290122</v>
      </c>
      <c r="L659">
        <v>233735</v>
      </c>
      <c r="M659">
        <v>11242296</v>
      </c>
      <c r="N659">
        <v>57120001</v>
      </c>
      <c r="O659" t="s">
        <v>1984</v>
      </c>
      <c r="P659" t="s">
        <v>1985</v>
      </c>
      <c r="Q659">
        <v>1015</v>
      </c>
      <c r="R659" t="s">
        <v>114</v>
      </c>
      <c r="S659" t="s">
        <v>18</v>
      </c>
      <c r="T659">
        <v>1015</v>
      </c>
      <c r="U659" s="6">
        <v>43998.488194444442</v>
      </c>
    </row>
    <row r="660" spans="1:21" x14ac:dyDescent="0.3">
      <c r="A660" t="str">
        <f>VLOOKUP(B660,Table2[],3,FALSE)</f>
        <v>Retail</v>
      </c>
      <c r="B660" t="str">
        <f>IF(ISNUMBER(FIND("QVC",R660)),"QVC",IFERROR(VLOOKUP(LEFT(I660,2),Table1[#All],2,FALSE),IF(OR(LEN(I660)=7,LEFT(I660,3)="SH1",LEFT(I660,2)="Vp",LEFT(I660,2)="GP"),"PMD.com",IF(LEN(I660)=15,"QVC","need manual check"))))</f>
        <v>Retail Accounts</v>
      </c>
      <c r="C660">
        <f t="shared" si="33"/>
        <v>57150001</v>
      </c>
      <c r="D660">
        <f t="shared" si="34"/>
        <v>2</v>
      </c>
      <c r="E660" s="8" t="str">
        <f t="shared" ca="1" si="32"/>
        <v>shifted orders processed</v>
      </c>
      <c r="F660" t="s">
        <v>11203</v>
      </c>
      <c r="G660" t="s">
        <v>16</v>
      </c>
      <c r="H660" s="6">
        <v>44014.292557870373</v>
      </c>
      <c r="I660" s="6" t="s">
        <v>11123</v>
      </c>
      <c r="J660" t="s">
        <v>109</v>
      </c>
      <c r="K660">
        <v>17290123</v>
      </c>
      <c r="L660">
        <v>233736</v>
      </c>
      <c r="M660">
        <v>3302255</v>
      </c>
      <c r="N660">
        <v>57150001</v>
      </c>
      <c r="O660" t="s">
        <v>2826</v>
      </c>
      <c r="P660" t="s">
        <v>2827</v>
      </c>
      <c r="Q660">
        <v>2</v>
      </c>
      <c r="R660" t="s">
        <v>1159</v>
      </c>
      <c r="S660" t="s">
        <v>18</v>
      </c>
      <c r="T660">
        <v>2</v>
      </c>
      <c r="U660" s="6">
        <v>44005.504166666666</v>
      </c>
    </row>
    <row r="661" spans="1:21" x14ac:dyDescent="0.3">
      <c r="A661" t="str">
        <f>VLOOKUP(B661,Table2[],3,FALSE)</f>
        <v>Retail</v>
      </c>
      <c r="B661" t="str">
        <f>IF(ISNUMBER(FIND("QVC",R661)),"QVC",IFERROR(VLOOKUP(LEFT(I661,2),Table1[#All],2,FALSE),IF(OR(LEN(I661)=7,LEFT(I661,3)="SH1",LEFT(I661,2)="Vp",LEFT(I661,2)="GP"),"PMD.com",IF(LEN(I661)=15,"QVC","need manual check"))))</f>
        <v>Retail Accounts</v>
      </c>
      <c r="C661">
        <f t="shared" si="33"/>
        <v>57120001</v>
      </c>
      <c r="D661">
        <f t="shared" si="34"/>
        <v>3</v>
      </c>
      <c r="E661" s="8" t="str">
        <f t="shared" ca="1" si="32"/>
        <v>shifted orders processed</v>
      </c>
      <c r="F661" t="s">
        <v>11203</v>
      </c>
      <c r="G661" t="s">
        <v>16</v>
      </c>
      <c r="H661" s="6">
        <v>44014.292557870373</v>
      </c>
      <c r="I661" s="6" t="s">
        <v>11123</v>
      </c>
      <c r="J661" t="s">
        <v>109</v>
      </c>
      <c r="K661">
        <v>17290123</v>
      </c>
      <c r="L661">
        <v>233736</v>
      </c>
      <c r="M661">
        <v>3302255</v>
      </c>
      <c r="N661">
        <v>57120001</v>
      </c>
      <c r="O661" t="s">
        <v>1984</v>
      </c>
      <c r="P661" t="s">
        <v>1985</v>
      </c>
      <c r="Q661">
        <v>3</v>
      </c>
      <c r="R661" t="s">
        <v>1159</v>
      </c>
      <c r="S661" t="s">
        <v>18</v>
      </c>
      <c r="T661">
        <v>3</v>
      </c>
      <c r="U661" s="6">
        <v>44005.504166666666</v>
      </c>
    </row>
    <row r="662" spans="1:21" x14ac:dyDescent="0.3">
      <c r="A662" t="str">
        <f>VLOOKUP(B662,Table2[],3,FALSE)</f>
        <v>Retail</v>
      </c>
      <c r="B662" t="str">
        <f>IF(ISNUMBER(FIND("QVC",R662)),"QVC",IFERROR(VLOOKUP(LEFT(I662,2),Table1[#All],2,FALSE),IF(OR(LEN(I662)=7,LEFT(I662,3)="SH1",LEFT(I662,2)="Vp",LEFT(I662,2)="GP"),"PMD.com",IF(LEN(I662)=15,"QVC","need manual check"))))</f>
        <v>Retail Accounts</v>
      </c>
      <c r="C662">
        <f t="shared" si="33"/>
        <v>57080001</v>
      </c>
      <c r="D662">
        <f t="shared" si="34"/>
        <v>3</v>
      </c>
      <c r="E662" s="8" t="str">
        <f t="shared" ca="1" si="32"/>
        <v>shifted orders processed</v>
      </c>
      <c r="F662" t="s">
        <v>11203</v>
      </c>
      <c r="G662" t="s">
        <v>16</v>
      </c>
      <c r="H662" s="6">
        <v>44014.292557870373</v>
      </c>
      <c r="I662" s="6" t="s">
        <v>11123</v>
      </c>
      <c r="J662" t="s">
        <v>109</v>
      </c>
      <c r="K662">
        <v>17290123</v>
      </c>
      <c r="L662">
        <v>233736</v>
      </c>
      <c r="M662">
        <v>3302255</v>
      </c>
      <c r="N662">
        <v>57080001</v>
      </c>
      <c r="O662" t="s">
        <v>11117</v>
      </c>
      <c r="P662" t="s">
        <v>11118</v>
      </c>
      <c r="Q662">
        <v>3</v>
      </c>
      <c r="R662" t="s">
        <v>1159</v>
      </c>
      <c r="S662" t="s">
        <v>18</v>
      </c>
      <c r="T662">
        <v>3</v>
      </c>
      <c r="U662" s="6">
        <v>44005.504166666666</v>
      </c>
    </row>
    <row r="663" spans="1:21" x14ac:dyDescent="0.3">
      <c r="A663" t="str">
        <f>VLOOKUP(B663,Table2[],3,FALSE)</f>
        <v>Retail</v>
      </c>
      <c r="B663" t="str">
        <f>IF(ISNUMBER(FIND("QVC",R663)),"QVC",IFERROR(VLOOKUP(LEFT(I663,2),Table1[#All],2,FALSE),IF(OR(LEN(I663)=7,LEFT(I663,3)="SH1",LEFT(I663,2)="Vp",LEFT(I663,2)="GP"),"PMD.com",IF(LEN(I663)=15,"QVC","need manual check"))))</f>
        <v>Retail Accounts</v>
      </c>
      <c r="C663">
        <f t="shared" si="33"/>
        <v>57070001</v>
      </c>
      <c r="D663">
        <f t="shared" si="34"/>
        <v>3</v>
      </c>
      <c r="E663" s="8" t="str">
        <f t="shared" ca="1" si="32"/>
        <v>shifted orders processed</v>
      </c>
      <c r="F663" t="s">
        <v>11203</v>
      </c>
      <c r="G663" t="s">
        <v>16</v>
      </c>
      <c r="H663" s="6">
        <v>44014.292557870373</v>
      </c>
      <c r="I663" s="6" t="s">
        <v>11123</v>
      </c>
      <c r="J663" t="s">
        <v>109</v>
      </c>
      <c r="K663">
        <v>17290123</v>
      </c>
      <c r="L663">
        <v>233736</v>
      </c>
      <c r="M663">
        <v>3302255</v>
      </c>
      <c r="N663">
        <v>57070001</v>
      </c>
      <c r="O663" t="s">
        <v>1722</v>
      </c>
      <c r="P663" t="s">
        <v>1721</v>
      </c>
      <c r="Q663">
        <v>3</v>
      </c>
      <c r="R663" t="s">
        <v>1159</v>
      </c>
      <c r="S663" t="s">
        <v>18</v>
      </c>
      <c r="T663">
        <v>3</v>
      </c>
      <c r="U663" s="6">
        <v>44005.504166666666</v>
      </c>
    </row>
    <row r="664" spans="1:21" x14ac:dyDescent="0.3">
      <c r="A664" t="str">
        <f>VLOOKUP(B664,Table2[],3,FALSE)</f>
        <v>Retail</v>
      </c>
      <c r="B664" t="str">
        <f>IF(ISNUMBER(FIND("QVC",R664)),"QVC",IFERROR(VLOOKUP(LEFT(I664,2),Table1[#All],2,FALSE),IF(OR(LEN(I664)=7,LEFT(I664,3)="SH1",LEFT(I664,2)="Vp",LEFT(I664,2)="GP"),"PMD.com",IF(LEN(I664)=15,"QVC","need manual check"))))</f>
        <v>Retail Accounts</v>
      </c>
      <c r="C664">
        <f t="shared" si="33"/>
        <v>57130001</v>
      </c>
      <c r="D664">
        <f t="shared" si="34"/>
        <v>2</v>
      </c>
      <c r="E664" s="8" t="str">
        <f t="shared" ca="1" si="32"/>
        <v>shifted orders processed</v>
      </c>
      <c r="F664" t="s">
        <v>11203</v>
      </c>
      <c r="G664" t="s">
        <v>16</v>
      </c>
      <c r="H664" s="6">
        <v>44014.292557870373</v>
      </c>
      <c r="I664" s="6" t="s">
        <v>11123</v>
      </c>
      <c r="J664" t="s">
        <v>109</v>
      </c>
      <c r="K664">
        <v>17290123</v>
      </c>
      <c r="L664">
        <v>233736</v>
      </c>
      <c r="M664">
        <v>3302255</v>
      </c>
      <c r="N664">
        <v>57130001</v>
      </c>
      <c r="O664" t="s">
        <v>11124</v>
      </c>
      <c r="P664" t="s">
        <v>11125</v>
      </c>
      <c r="Q664">
        <v>2</v>
      </c>
      <c r="R664" t="s">
        <v>1159</v>
      </c>
      <c r="S664" t="s">
        <v>18</v>
      </c>
      <c r="T664">
        <v>2</v>
      </c>
      <c r="U664" s="6">
        <v>44005.504166666666</v>
      </c>
    </row>
    <row r="665" spans="1:21" x14ac:dyDescent="0.3">
      <c r="A665" t="str">
        <f>VLOOKUP(B665,Table2[],3,FALSE)</f>
        <v>Retail</v>
      </c>
      <c r="B665" t="str">
        <f>IF(ISNUMBER(FIND("QVC",R665)),"QVC",IFERROR(VLOOKUP(LEFT(I665,2),Table1[#All],2,FALSE),IF(OR(LEN(I665)=7,LEFT(I665,3)="SH1",LEFT(I665,2)="Vp",LEFT(I665,2)="GP"),"PMD.com",IF(LEN(I665)=15,"QVC","need manual check"))))</f>
        <v>Retail Accounts</v>
      </c>
      <c r="C665">
        <f t="shared" si="33"/>
        <v>57130001</v>
      </c>
      <c r="D665">
        <f t="shared" si="34"/>
        <v>3</v>
      </c>
      <c r="E665" s="8" t="str">
        <f t="shared" ca="1" si="32"/>
        <v>shifted orders processed</v>
      </c>
      <c r="F665" t="s">
        <v>11203</v>
      </c>
      <c r="G665" t="s">
        <v>16</v>
      </c>
      <c r="H665" s="6">
        <v>44014.292569444442</v>
      </c>
      <c r="I665" s="6" t="s">
        <v>11126</v>
      </c>
      <c r="J665" t="s">
        <v>109</v>
      </c>
      <c r="K665">
        <v>17290124</v>
      </c>
      <c r="L665">
        <v>233737</v>
      </c>
      <c r="M665">
        <v>3302255</v>
      </c>
      <c r="N665">
        <v>57130001</v>
      </c>
      <c r="O665" t="s">
        <v>11124</v>
      </c>
      <c r="P665" t="s">
        <v>11125</v>
      </c>
      <c r="Q665">
        <v>3</v>
      </c>
      <c r="R665" t="s">
        <v>1159</v>
      </c>
      <c r="S665" t="s">
        <v>18</v>
      </c>
      <c r="T665">
        <v>3</v>
      </c>
      <c r="U665" s="6">
        <v>44005.504166666666</v>
      </c>
    </row>
    <row r="666" spans="1:21" x14ac:dyDescent="0.3">
      <c r="A666" t="str">
        <f>VLOOKUP(B666,Table2[],3,FALSE)</f>
        <v>Retail</v>
      </c>
      <c r="B666" t="str">
        <f>IF(ISNUMBER(FIND("QVC",R666)),"QVC",IFERROR(VLOOKUP(LEFT(I666,2),Table1[#All],2,FALSE),IF(OR(LEN(I666)=7,LEFT(I666,3)="SH1",LEFT(I666,2)="Vp",LEFT(I666,2)="GP"),"PMD.com",IF(LEN(I666)=15,"QVC","need manual check"))))</f>
        <v>Retail Accounts</v>
      </c>
      <c r="C666">
        <f t="shared" si="33"/>
        <v>57070001</v>
      </c>
      <c r="D666">
        <f t="shared" si="34"/>
        <v>3</v>
      </c>
      <c r="E666" s="8" t="str">
        <f t="shared" ca="1" si="32"/>
        <v>shifted orders processed</v>
      </c>
      <c r="F666" t="s">
        <v>11203</v>
      </c>
      <c r="G666" t="s">
        <v>16</v>
      </c>
      <c r="H666" s="6">
        <v>44014.292569444442</v>
      </c>
      <c r="I666" s="6" t="s">
        <v>11126</v>
      </c>
      <c r="J666" t="s">
        <v>109</v>
      </c>
      <c r="K666">
        <v>17290124</v>
      </c>
      <c r="L666">
        <v>233737</v>
      </c>
      <c r="M666">
        <v>3302255</v>
      </c>
      <c r="N666">
        <v>57070001</v>
      </c>
      <c r="O666" t="s">
        <v>1722</v>
      </c>
      <c r="P666" t="s">
        <v>1721</v>
      </c>
      <c r="Q666">
        <v>3</v>
      </c>
      <c r="R666" t="s">
        <v>1159</v>
      </c>
      <c r="S666" t="s">
        <v>18</v>
      </c>
      <c r="T666">
        <v>3</v>
      </c>
      <c r="U666" s="6">
        <v>44005.504166666666</v>
      </c>
    </row>
    <row r="667" spans="1:21" x14ac:dyDescent="0.3">
      <c r="A667" t="str">
        <f>VLOOKUP(B667,Table2[],3,FALSE)</f>
        <v>Retail</v>
      </c>
      <c r="B667" t="str">
        <f>IF(ISNUMBER(FIND("QVC",R667)),"QVC",IFERROR(VLOOKUP(LEFT(I667,2),Table1[#All],2,FALSE),IF(OR(LEN(I667)=7,LEFT(I667,3)="SH1",LEFT(I667,2)="Vp",LEFT(I667,2)="GP"),"PMD.com",IF(LEN(I667)=15,"QVC","need manual check"))))</f>
        <v>Retail Accounts</v>
      </c>
      <c r="C667">
        <f t="shared" si="33"/>
        <v>57080001</v>
      </c>
      <c r="D667">
        <f t="shared" si="34"/>
        <v>4</v>
      </c>
      <c r="E667" s="8" t="str">
        <f t="shared" ca="1" si="32"/>
        <v>shifted orders processed</v>
      </c>
      <c r="F667" t="s">
        <v>11203</v>
      </c>
      <c r="G667" t="s">
        <v>16</v>
      </c>
      <c r="H667" s="6">
        <v>44014.292569444442</v>
      </c>
      <c r="I667" s="6" t="s">
        <v>11126</v>
      </c>
      <c r="J667" t="s">
        <v>109</v>
      </c>
      <c r="K667">
        <v>17290124</v>
      </c>
      <c r="L667">
        <v>233737</v>
      </c>
      <c r="M667">
        <v>3302255</v>
      </c>
      <c r="N667">
        <v>57080001</v>
      </c>
      <c r="O667" t="s">
        <v>11117</v>
      </c>
      <c r="P667" t="s">
        <v>11118</v>
      </c>
      <c r="Q667">
        <v>4</v>
      </c>
      <c r="R667" t="s">
        <v>1159</v>
      </c>
      <c r="S667" t="s">
        <v>18</v>
      </c>
      <c r="T667">
        <v>4</v>
      </c>
      <c r="U667" s="6">
        <v>44005.504166666666</v>
      </c>
    </row>
    <row r="668" spans="1:21" x14ac:dyDescent="0.3">
      <c r="A668" t="str">
        <f>VLOOKUP(B668,Table2[],3,FALSE)</f>
        <v>Retail</v>
      </c>
      <c r="B668" t="str">
        <f>IF(ISNUMBER(FIND("QVC",R668)),"QVC",IFERROR(VLOOKUP(LEFT(I668,2),Table1[#All],2,FALSE),IF(OR(LEN(I668)=7,LEFT(I668,3)="SH1",LEFT(I668,2)="Vp",LEFT(I668,2)="GP"),"PMD.com",IF(LEN(I668)=15,"QVC","need manual check"))))</f>
        <v>Retail Accounts</v>
      </c>
      <c r="C668">
        <f t="shared" si="33"/>
        <v>57120001</v>
      </c>
      <c r="D668">
        <f t="shared" si="34"/>
        <v>4</v>
      </c>
      <c r="E668" s="8" t="str">
        <f t="shared" ca="1" si="32"/>
        <v>shifted orders processed</v>
      </c>
      <c r="F668" t="s">
        <v>11203</v>
      </c>
      <c r="G668" t="s">
        <v>16</v>
      </c>
      <c r="H668" s="6">
        <v>44014.292569444442</v>
      </c>
      <c r="I668" s="6" t="s">
        <v>11126</v>
      </c>
      <c r="J668" t="s">
        <v>109</v>
      </c>
      <c r="K668">
        <v>17290124</v>
      </c>
      <c r="L668">
        <v>233737</v>
      </c>
      <c r="M668">
        <v>3302255</v>
      </c>
      <c r="N668">
        <v>57120001</v>
      </c>
      <c r="O668" t="s">
        <v>1984</v>
      </c>
      <c r="P668" t="s">
        <v>1985</v>
      </c>
      <c r="Q668">
        <v>4</v>
      </c>
      <c r="R668" t="s">
        <v>1159</v>
      </c>
      <c r="S668" t="s">
        <v>18</v>
      </c>
      <c r="T668">
        <v>4</v>
      </c>
      <c r="U668" s="6">
        <v>44005.504166666666</v>
      </c>
    </row>
    <row r="669" spans="1:21" x14ac:dyDescent="0.3">
      <c r="A669" t="str">
        <f>VLOOKUP(B669,Table2[],3,FALSE)</f>
        <v>Retail</v>
      </c>
      <c r="B669" t="str">
        <f>IF(ISNUMBER(FIND("QVC",R669)),"QVC",IFERROR(VLOOKUP(LEFT(I669,2),Table1[#All],2,FALSE),IF(OR(LEN(I669)=7,LEFT(I669,3)="SH1",LEFT(I669,2)="Vp",LEFT(I669,2)="GP"),"PMD.com",IF(LEN(I669)=15,"QVC","need manual check"))))</f>
        <v>Retail Accounts</v>
      </c>
      <c r="C669">
        <f t="shared" si="33"/>
        <v>57150001</v>
      </c>
      <c r="D669">
        <f t="shared" si="34"/>
        <v>3</v>
      </c>
      <c r="E669" s="8" t="str">
        <f t="shared" ca="1" si="32"/>
        <v>shifted orders processed</v>
      </c>
      <c r="F669" t="s">
        <v>11203</v>
      </c>
      <c r="G669" t="s">
        <v>16</v>
      </c>
      <c r="H669" s="6">
        <v>44014.292569444442</v>
      </c>
      <c r="I669" s="6" t="s">
        <v>11126</v>
      </c>
      <c r="J669" t="s">
        <v>109</v>
      </c>
      <c r="K669">
        <v>17290124</v>
      </c>
      <c r="L669">
        <v>233737</v>
      </c>
      <c r="M669">
        <v>3302255</v>
      </c>
      <c r="N669">
        <v>57150001</v>
      </c>
      <c r="O669" t="s">
        <v>2826</v>
      </c>
      <c r="P669" t="s">
        <v>2827</v>
      </c>
      <c r="Q669">
        <v>3</v>
      </c>
      <c r="R669" t="s">
        <v>1159</v>
      </c>
      <c r="S669" t="s">
        <v>18</v>
      </c>
      <c r="T669">
        <v>3</v>
      </c>
      <c r="U669" s="6">
        <v>44005.504166666666</v>
      </c>
    </row>
    <row r="670" spans="1:21" x14ac:dyDescent="0.3">
      <c r="A670" t="str">
        <f>VLOOKUP(B670,Table2[],3,FALSE)</f>
        <v>Retail</v>
      </c>
      <c r="B670" t="str">
        <f>IF(ISNUMBER(FIND("QVC",R670)),"QVC",IFERROR(VLOOKUP(LEFT(I670,2),Table1[#All],2,FALSE),IF(OR(LEN(I670)=7,LEFT(I670,3)="SH1",LEFT(I670,2)="Vp",LEFT(I670,2)="GP"),"PMD.com",IF(LEN(I670)=15,"QVC","need manual check"))))</f>
        <v>Retail Accounts</v>
      </c>
      <c r="C670">
        <f t="shared" si="33"/>
        <v>57150001</v>
      </c>
      <c r="D670">
        <f t="shared" si="34"/>
        <v>14</v>
      </c>
      <c r="E670" s="8" t="str">
        <f t="shared" ca="1" si="32"/>
        <v>shifted orders processed</v>
      </c>
      <c r="F670" t="s">
        <v>11203</v>
      </c>
      <c r="G670" t="s">
        <v>16</v>
      </c>
      <c r="H670" s="6">
        <v>44014.292569444442</v>
      </c>
      <c r="I670" s="6" t="s">
        <v>11127</v>
      </c>
      <c r="J670" t="s">
        <v>109</v>
      </c>
      <c r="K670">
        <v>17290125</v>
      </c>
      <c r="L670">
        <v>233738</v>
      </c>
      <c r="M670">
        <v>3302277</v>
      </c>
      <c r="N670">
        <v>57150001</v>
      </c>
      <c r="O670" t="s">
        <v>2826</v>
      </c>
      <c r="P670" t="s">
        <v>2827</v>
      </c>
      <c r="Q670">
        <v>14</v>
      </c>
      <c r="R670" t="s">
        <v>1159</v>
      </c>
      <c r="S670" t="s">
        <v>18</v>
      </c>
      <c r="T670">
        <v>14</v>
      </c>
      <c r="U670" s="6">
        <v>44005.504166666666</v>
      </c>
    </row>
    <row r="671" spans="1:21" x14ac:dyDescent="0.3">
      <c r="A671" t="str">
        <f>VLOOKUP(B671,Table2[],3,FALSE)</f>
        <v>Retail</v>
      </c>
      <c r="B671" t="str">
        <f>IF(ISNUMBER(FIND("QVC",R671)),"QVC",IFERROR(VLOOKUP(LEFT(I671,2),Table1[#All],2,FALSE),IF(OR(LEN(I671)=7,LEFT(I671,3)="SH1",LEFT(I671,2)="Vp",LEFT(I671,2)="GP"),"PMD.com",IF(LEN(I671)=15,"QVC","need manual check"))))</f>
        <v>Retail Accounts</v>
      </c>
      <c r="C671">
        <f t="shared" si="33"/>
        <v>57120001</v>
      </c>
      <c r="D671">
        <f t="shared" si="34"/>
        <v>23</v>
      </c>
      <c r="E671" s="8" t="str">
        <f t="shared" ca="1" si="32"/>
        <v>shifted orders processed</v>
      </c>
      <c r="F671" t="s">
        <v>11203</v>
      </c>
      <c r="G671" t="s">
        <v>16</v>
      </c>
      <c r="H671" s="6">
        <v>44014.292569444442</v>
      </c>
      <c r="I671" s="6" t="s">
        <v>11127</v>
      </c>
      <c r="J671" t="s">
        <v>109</v>
      </c>
      <c r="K671">
        <v>17290125</v>
      </c>
      <c r="L671">
        <v>233738</v>
      </c>
      <c r="M671">
        <v>3302277</v>
      </c>
      <c r="N671">
        <v>57120001</v>
      </c>
      <c r="O671" t="s">
        <v>1984</v>
      </c>
      <c r="P671" t="s">
        <v>1985</v>
      </c>
      <c r="Q671">
        <v>23</v>
      </c>
      <c r="R671" t="s">
        <v>1159</v>
      </c>
      <c r="S671" t="s">
        <v>18</v>
      </c>
      <c r="T671">
        <v>23</v>
      </c>
      <c r="U671" s="6">
        <v>44005.504166666666</v>
      </c>
    </row>
    <row r="672" spans="1:21" x14ac:dyDescent="0.3">
      <c r="A672" t="str">
        <f>VLOOKUP(B672,Table2[],3,FALSE)</f>
        <v>Retail</v>
      </c>
      <c r="B672" t="str">
        <f>IF(ISNUMBER(FIND("QVC",R672)),"QVC",IFERROR(VLOOKUP(LEFT(I672,2),Table1[#All],2,FALSE),IF(OR(LEN(I672)=7,LEFT(I672,3)="SH1",LEFT(I672,2)="Vp",LEFT(I672,2)="GP"),"PMD.com",IF(LEN(I672)=15,"QVC","need manual check"))))</f>
        <v>Retail Accounts</v>
      </c>
      <c r="C672">
        <f t="shared" si="33"/>
        <v>57080001</v>
      </c>
      <c r="D672">
        <f t="shared" si="34"/>
        <v>23</v>
      </c>
      <c r="E672" s="8" t="str">
        <f t="shared" ca="1" si="32"/>
        <v>shifted orders processed</v>
      </c>
      <c r="F672" t="s">
        <v>11203</v>
      </c>
      <c r="G672" t="s">
        <v>16</v>
      </c>
      <c r="H672" s="6">
        <v>44014.292569444442</v>
      </c>
      <c r="I672" s="6" t="s">
        <v>11127</v>
      </c>
      <c r="J672" t="s">
        <v>109</v>
      </c>
      <c r="K672">
        <v>17290125</v>
      </c>
      <c r="L672">
        <v>233738</v>
      </c>
      <c r="M672">
        <v>3302277</v>
      </c>
      <c r="N672">
        <v>57080001</v>
      </c>
      <c r="O672" t="s">
        <v>11117</v>
      </c>
      <c r="P672" t="s">
        <v>11118</v>
      </c>
      <c r="Q672">
        <v>23</v>
      </c>
      <c r="R672" t="s">
        <v>1159</v>
      </c>
      <c r="S672" t="s">
        <v>18</v>
      </c>
      <c r="T672">
        <v>23</v>
      </c>
      <c r="U672" s="6">
        <v>44005.504166666666</v>
      </c>
    </row>
    <row r="673" spans="1:21" x14ac:dyDescent="0.3">
      <c r="A673" t="str">
        <f>VLOOKUP(B673,Table2[],3,FALSE)</f>
        <v>Retail</v>
      </c>
      <c r="B673" t="str">
        <f>IF(ISNUMBER(FIND("QVC",R673)),"QVC",IFERROR(VLOOKUP(LEFT(I673,2),Table1[#All],2,FALSE),IF(OR(LEN(I673)=7,LEFT(I673,3)="SH1",LEFT(I673,2)="Vp",LEFT(I673,2)="GP"),"PMD.com",IF(LEN(I673)=15,"QVC","need manual check"))))</f>
        <v>Retail Accounts</v>
      </c>
      <c r="C673">
        <f t="shared" si="33"/>
        <v>57070001</v>
      </c>
      <c r="D673">
        <f t="shared" si="34"/>
        <v>19</v>
      </c>
      <c r="E673" s="8" t="str">
        <f t="shared" ca="1" si="32"/>
        <v>shifted orders processed</v>
      </c>
      <c r="F673" t="s">
        <v>11203</v>
      </c>
      <c r="G673" t="s">
        <v>16</v>
      </c>
      <c r="H673" s="6">
        <v>44014.292569444442</v>
      </c>
      <c r="I673" s="6" t="s">
        <v>11127</v>
      </c>
      <c r="J673" t="s">
        <v>109</v>
      </c>
      <c r="K673">
        <v>17290125</v>
      </c>
      <c r="L673">
        <v>233738</v>
      </c>
      <c r="M673">
        <v>3302277</v>
      </c>
      <c r="N673">
        <v>57070001</v>
      </c>
      <c r="O673" t="s">
        <v>1722</v>
      </c>
      <c r="P673" t="s">
        <v>1721</v>
      </c>
      <c r="Q673">
        <v>19</v>
      </c>
      <c r="R673" t="s">
        <v>1159</v>
      </c>
      <c r="S673" t="s">
        <v>18</v>
      </c>
      <c r="T673">
        <v>19</v>
      </c>
      <c r="U673" s="6">
        <v>44005.504166666666</v>
      </c>
    </row>
    <row r="674" spans="1:21" x14ac:dyDescent="0.3">
      <c r="A674" t="str">
        <f>VLOOKUP(B674,Table2[],3,FALSE)</f>
        <v>Retail</v>
      </c>
      <c r="B674" t="str">
        <f>IF(ISNUMBER(FIND("QVC",R674)),"QVC",IFERROR(VLOOKUP(LEFT(I674,2),Table1[#All],2,FALSE),IF(OR(LEN(I674)=7,LEFT(I674,3)="SH1",LEFT(I674,2)="Vp",LEFT(I674,2)="GP"),"PMD.com",IF(LEN(I674)=15,"QVC","need manual check"))))</f>
        <v>Retail Accounts</v>
      </c>
      <c r="C674">
        <f t="shared" si="33"/>
        <v>57130001</v>
      </c>
      <c r="D674">
        <f t="shared" si="34"/>
        <v>23</v>
      </c>
      <c r="E674" s="8" t="str">
        <f t="shared" ca="1" si="32"/>
        <v>shifted orders processed</v>
      </c>
      <c r="F674" t="s">
        <v>11203</v>
      </c>
      <c r="G674" t="s">
        <v>16</v>
      </c>
      <c r="H674" s="6">
        <v>44014.292569444442</v>
      </c>
      <c r="I674" s="6" t="s">
        <v>11127</v>
      </c>
      <c r="J674" t="s">
        <v>109</v>
      </c>
      <c r="K674">
        <v>17290125</v>
      </c>
      <c r="L674">
        <v>233738</v>
      </c>
      <c r="M674">
        <v>3302277</v>
      </c>
      <c r="N674">
        <v>57130001</v>
      </c>
      <c r="O674" t="s">
        <v>11124</v>
      </c>
      <c r="P674" t="s">
        <v>11125</v>
      </c>
      <c r="Q674">
        <v>23</v>
      </c>
      <c r="R674" t="s">
        <v>1159</v>
      </c>
      <c r="S674" t="s">
        <v>18</v>
      </c>
      <c r="T674">
        <v>23</v>
      </c>
      <c r="U674" s="6">
        <v>44005.504166666666</v>
      </c>
    </row>
    <row r="675" spans="1:21" x14ac:dyDescent="0.3">
      <c r="A675" t="str">
        <f>VLOOKUP(B675,Table2[],3,FALSE)</f>
        <v>Retail</v>
      </c>
      <c r="B675" t="str">
        <f>IF(ISNUMBER(FIND("QVC",R675)),"QVC",IFERROR(VLOOKUP(LEFT(I675,2),Table1[#All],2,FALSE),IF(OR(LEN(I675)=7,LEFT(I675,3)="SH1",LEFT(I675,2)="Vp",LEFT(I675,2)="GP"),"PMD.com",IF(LEN(I675)=15,"QVC","need manual check"))))</f>
        <v>Retail Accounts</v>
      </c>
      <c r="C675">
        <f t="shared" si="33"/>
        <v>57130001</v>
      </c>
      <c r="D675">
        <f t="shared" si="34"/>
        <v>2</v>
      </c>
      <c r="E675" s="8" t="str">
        <f t="shared" ca="1" si="32"/>
        <v>shifted orders processed</v>
      </c>
      <c r="F675" t="s">
        <v>11203</v>
      </c>
      <c r="G675" t="s">
        <v>16</v>
      </c>
      <c r="H675" s="6">
        <v>44014.292569444442</v>
      </c>
      <c r="I675" s="6" t="s">
        <v>11128</v>
      </c>
      <c r="J675" t="s">
        <v>109</v>
      </c>
      <c r="K675">
        <v>17290126</v>
      </c>
      <c r="L675">
        <v>233739</v>
      </c>
      <c r="M675">
        <v>3302255</v>
      </c>
      <c r="N675">
        <v>57130001</v>
      </c>
      <c r="O675" t="s">
        <v>11124</v>
      </c>
      <c r="P675" t="s">
        <v>11125</v>
      </c>
      <c r="Q675">
        <v>2</v>
      </c>
      <c r="R675" t="s">
        <v>1159</v>
      </c>
      <c r="S675" t="s">
        <v>18</v>
      </c>
      <c r="T675">
        <v>2</v>
      </c>
      <c r="U675" s="6">
        <v>44005.504166666666</v>
      </c>
    </row>
    <row r="676" spans="1:21" x14ac:dyDescent="0.3">
      <c r="A676" t="str">
        <f>VLOOKUP(B676,Table2[],3,FALSE)</f>
        <v>Retail</v>
      </c>
      <c r="B676" t="str">
        <f>IF(ISNUMBER(FIND("QVC",R676)),"QVC",IFERROR(VLOOKUP(LEFT(I676,2),Table1[#All],2,FALSE),IF(OR(LEN(I676)=7,LEFT(I676,3)="SH1",LEFT(I676,2)="Vp",LEFT(I676,2)="GP"),"PMD.com",IF(LEN(I676)=15,"QVC","need manual check"))))</f>
        <v>Retail Accounts</v>
      </c>
      <c r="C676">
        <f t="shared" si="33"/>
        <v>57070001</v>
      </c>
      <c r="D676">
        <f t="shared" si="34"/>
        <v>3</v>
      </c>
      <c r="E676" s="8" t="str">
        <f t="shared" ca="1" si="32"/>
        <v>shifted orders processed</v>
      </c>
      <c r="F676" t="s">
        <v>11203</v>
      </c>
      <c r="G676" t="s">
        <v>16</v>
      </c>
      <c r="H676" s="6">
        <v>44014.292569444442</v>
      </c>
      <c r="I676" s="6" t="s">
        <v>11128</v>
      </c>
      <c r="J676" t="s">
        <v>109</v>
      </c>
      <c r="K676">
        <v>17290126</v>
      </c>
      <c r="L676">
        <v>233739</v>
      </c>
      <c r="M676">
        <v>3302255</v>
      </c>
      <c r="N676">
        <v>57070001</v>
      </c>
      <c r="O676" t="s">
        <v>1722</v>
      </c>
      <c r="P676" t="s">
        <v>1721</v>
      </c>
      <c r="Q676">
        <v>3</v>
      </c>
      <c r="R676" t="s">
        <v>1159</v>
      </c>
      <c r="S676" t="s">
        <v>18</v>
      </c>
      <c r="T676">
        <v>3</v>
      </c>
      <c r="U676" s="6">
        <v>44005.504166666666</v>
      </c>
    </row>
    <row r="677" spans="1:21" x14ac:dyDescent="0.3">
      <c r="A677" t="str">
        <f>VLOOKUP(B677,Table2[],3,FALSE)</f>
        <v>Retail</v>
      </c>
      <c r="B677" t="str">
        <f>IF(ISNUMBER(FIND("QVC",R677)),"QVC",IFERROR(VLOOKUP(LEFT(I677,2),Table1[#All],2,FALSE),IF(OR(LEN(I677)=7,LEFT(I677,3)="SH1",LEFT(I677,2)="Vp",LEFT(I677,2)="GP"),"PMD.com",IF(LEN(I677)=15,"QVC","need manual check"))))</f>
        <v>Retail Accounts</v>
      </c>
      <c r="C677">
        <f t="shared" si="33"/>
        <v>57080001</v>
      </c>
      <c r="D677">
        <f t="shared" si="34"/>
        <v>3</v>
      </c>
      <c r="E677" s="8" t="str">
        <f t="shared" ca="1" si="32"/>
        <v>shifted orders processed</v>
      </c>
      <c r="F677" t="s">
        <v>11203</v>
      </c>
      <c r="G677" t="s">
        <v>16</v>
      </c>
      <c r="H677" s="6">
        <v>44014.292569444442</v>
      </c>
      <c r="I677" s="6" t="s">
        <v>11128</v>
      </c>
      <c r="J677" t="s">
        <v>109</v>
      </c>
      <c r="K677">
        <v>17290126</v>
      </c>
      <c r="L677">
        <v>233739</v>
      </c>
      <c r="M677">
        <v>3302255</v>
      </c>
      <c r="N677">
        <v>57080001</v>
      </c>
      <c r="O677" t="s">
        <v>11117</v>
      </c>
      <c r="P677" t="s">
        <v>11118</v>
      </c>
      <c r="Q677">
        <v>3</v>
      </c>
      <c r="R677" t="s">
        <v>1159</v>
      </c>
      <c r="S677" t="s">
        <v>18</v>
      </c>
      <c r="T677">
        <v>3</v>
      </c>
      <c r="U677" s="6">
        <v>44005.504166666666</v>
      </c>
    </row>
    <row r="678" spans="1:21" x14ac:dyDescent="0.3">
      <c r="A678" t="str">
        <f>VLOOKUP(B678,Table2[],3,FALSE)</f>
        <v>Retail</v>
      </c>
      <c r="B678" t="str">
        <f>IF(ISNUMBER(FIND("QVC",R678)),"QVC",IFERROR(VLOOKUP(LEFT(I678,2),Table1[#All],2,FALSE),IF(OR(LEN(I678)=7,LEFT(I678,3)="SH1",LEFT(I678,2)="Vp",LEFT(I678,2)="GP"),"PMD.com",IF(LEN(I678)=15,"QVC","need manual check"))))</f>
        <v>Retail Accounts</v>
      </c>
      <c r="C678">
        <f t="shared" si="33"/>
        <v>57120001</v>
      </c>
      <c r="D678">
        <f t="shared" si="34"/>
        <v>3</v>
      </c>
      <c r="E678" s="8" t="str">
        <f t="shared" ca="1" si="32"/>
        <v>shifted orders processed</v>
      </c>
      <c r="F678" t="s">
        <v>11203</v>
      </c>
      <c r="G678" t="s">
        <v>16</v>
      </c>
      <c r="H678" s="6">
        <v>44014.292569444442</v>
      </c>
      <c r="I678" s="6" t="s">
        <v>11128</v>
      </c>
      <c r="J678" t="s">
        <v>109</v>
      </c>
      <c r="K678">
        <v>17290126</v>
      </c>
      <c r="L678">
        <v>233739</v>
      </c>
      <c r="M678">
        <v>3302255</v>
      </c>
      <c r="N678">
        <v>57120001</v>
      </c>
      <c r="O678" t="s">
        <v>1984</v>
      </c>
      <c r="P678" t="s">
        <v>1985</v>
      </c>
      <c r="Q678">
        <v>3</v>
      </c>
      <c r="R678" t="s">
        <v>1159</v>
      </c>
      <c r="S678" t="s">
        <v>18</v>
      </c>
      <c r="T678">
        <v>3</v>
      </c>
      <c r="U678" s="6">
        <v>44005.504166666666</v>
      </c>
    </row>
    <row r="679" spans="1:21" x14ac:dyDescent="0.3">
      <c r="A679" t="str">
        <f>VLOOKUP(B679,Table2[],3,FALSE)</f>
        <v>Retail</v>
      </c>
      <c r="B679" t="str">
        <f>IF(ISNUMBER(FIND("QVC",R679)),"QVC",IFERROR(VLOOKUP(LEFT(I679,2),Table1[#All],2,FALSE),IF(OR(LEN(I679)=7,LEFT(I679,3)="SH1",LEFT(I679,2)="Vp",LEFT(I679,2)="GP"),"PMD.com",IF(LEN(I679)=15,"QVC","need manual check"))))</f>
        <v>Retail Accounts</v>
      </c>
      <c r="C679">
        <f t="shared" si="33"/>
        <v>57150001</v>
      </c>
      <c r="D679">
        <f t="shared" si="34"/>
        <v>2</v>
      </c>
      <c r="E679" s="8" t="str">
        <f t="shared" ca="1" si="32"/>
        <v>shifted orders processed</v>
      </c>
      <c r="F679" t="s">
        <v>11203</v>
      </c>
      <c r="G679" t="s">
        <v>16</v>
      </c>
      <c r="H679" s="6">
        <v>44014.292569444442</v>
      </c>
      <c r="I679" s="6" t="s">
        <v>11128</v>
      </c>
      <c r="J679" t="s">
        <v>109</v>
      </c>
      <c r="K679">
        <v>17290126</v>
      </c>
      <c r="L679">
        <v>233739</v>
      </c>
      <c r="M679">
        <v>3302255</v>
      </c>
      <c r="N679">
        <v>57150001</v>
      </c>
      <c r="O679" t="s">
        <v>2826</v>
      </c>
      <c r="P679" t="s">
        <v>2827</v>
      </c>
      <c r="Q679">
        <v>2</v>
      </c>
      <c r="R679" t="s">
        <v>1159</v>
      </c>
      <c r="S679" t="s">
        <v>18</v>
      </c>
      <c r="T679">
        <v>2</v>
      </c>
      <c r="U679" s="6">
        <v>44005.504166666666</v>
      </c>
    </row>
    <row r="680" spans="1:21" x14ac:dyDescent="0.3">
      <c r="A680" t="str">
        <f>VLOOKUP(B680,Table2[],3,FALSE)</f>
        <v>Retail</v>
      </c>
      <c r="B680" t="str">
        <f>IF(ISNUMBER(FIND("QVC",R680)),"QVC",IFERROR(VLOOKUP(LEFT(I680,2),Table1[#All],2,FALSE),IF(OR(LEN(I680)=7,LEFT(I680,3)="SH1",LEFT(I680,2)="Vp",LEFT(I680,2)="GP"),"PMD.com",IF(LEN(I680)=15,"QVC","need manual check"))))</f>
        <v>Retail Accounts</v>
      </c>
      <c r="C680">
        <f t="shared" si="33"/>
        <v>57150001</v>
      </c>
      <c r="D680">
        <f t="shared" si="34"/>
        <v>2</v>
      </c>
      <c r="E680" s="8" t="str">
        <f t="shared" ca="1" si="32"/>
        <v>shifted orders processed</v>
      </c>
      <c r="F680" t="s">
        <v>11203</v>
      </c>
      <c r="G680" t="s">
        <v>16</v>
      </c>
      <c r="H680" s="6">
        <v>44014.292638888888</v>
      </c>
      <c r="I680" s="6" t="s">
        <v>11129</v>
      </c>
      <c r="J680" t="s">
        <v>109</v>
      </c>
      <c r="K680">
        <v>17290127</v>
      </c>
      <c r="L680">
        <v>233740</v>
      </c>
      <c r="M680">
        <v>3302255</v>
      </c>
      <c r="N680">
        <v>57150001</v>
      </c>
      <c r="O680" t="s">
        <v>2826</v>
      </c>
      <c r="P680" t="s">
        <v>2827</v>
      </c>
      <c r="Q680">
        <v>2</v>
      </c>
      <c r="R680" t="s">
        <v>1159</v>
      </c>
      <c r="S680" t="s">
        <v>18</v>
      </c>
      <c r="T680">
        <v>2</v>
      </c>
      <c r="U680" s="6">
        <v>44005.504166666666</v>
      </c>
    </row>
    <row r="681" spans="1:21" x14ac:dyDescent="0.3">
      <c r="A681" t="str">
        <f>VLOOKUP(B681,Table2[],3,FALSE)</f>
        <v>Retail</v>
      </c>
      <c r="B681" t="str">
        <f>IF(ISNUMBER(FIND("QVC",R681)),"QVC",IFERROR(VLOOKUP(LEFT(I681,2),Table1[#All],2,FALSE),IF(OR(LEN(I681)=7,LEFT(I681,3)="SH1",LEFT(I681,2)="Vp",LEFT(I681,2)="GP"),"PMD.com",IF(LEN(I681)=15,"QVC","need manual check"))))</f>
        <v>Retail Accounts</v>
      </c>
      <c r="C681">
        <f t="shared" si="33"/>
        <v>57120001</v>
      </c>
      <c r="D681">
        <f t="shared" si="34"/>
        <v>3</v>
      </c>
      <c r="E681" s="8" t="str">
        <f t="shared" ca="1" si="32"/>
        <v>shifted orders processed</v>
      </c>
      <c r="F681" t="s">
        <v>11203</v>
      </c>
      <c r="G681" t="s">
        <v>16</v>
      </c>
      <c r="H681" s="6">
        <v>44014.292638888888</v>
      </c>
      <c r="I681" s="6" t="s">
        <v>11129</v>
      </c>
      <c r="J681" t="s">
        <v>109</v>
      </c>
      <c r="K681">
        <v>17290127</v>
      </c>
      <c r="L681">
        <v>233740</v>
      </c>
      <c r="M681">
        <v>3302255</v>
      </c>
      <c r="N681">
        <v>57120001</v>
      </c>
      <c r="O681" t="s">
        <v>1984</v>
      </c>
      <c r="P681" t="s">
        <v>1985</v>
      </c>
      <c r="Q681">
        <v>3</v>
      </c>
      <c r="R681" t="s">
        <v>1159</v>
      </c>
      <c r="S681" t="s">
        <v>18</v>
      </c>
      <c r="T681">
        <v>3</v>
      </c>
      <c r="U681" s="6">
        <v>44005.504166666666</v>
      </c>
    </row>
    <row r="682" spans="1:21" x14ac:dyDescent="0.3">
      <c r="A682" t="str">
        <f>VLOOKUP(B682,Table2[],3,FALSE)</f>
        <v>Retail</v>
      </c>
      <c r="B682" t="str">
        <f>IF(ISNUMBER(FIND("QVC",R682)),"QVC",IFERROR(VLOOKUP(LEFT(I682,2),Table1[#All],2,FALSE),IF(OR(LEN(I682)=7,LEFT(I682,3)="SH1",LEFT(I682,2)="Vp",LEFT(I682,2)="GP"),"PMD.com",IF(LEN(I682)=15,"QVC","need manual check"))))</f>
        <v>Retail Accounts</v>
      </c>
      <c r="C682">
        <f t="shared" si="33"/>
        <v>57080001</v>
      </c>
      <c r="D682">
        <f t="shared" si="34"/>
        <v>3</v>
      </c>
      <c r="E682" s="8" t="str">
        <f t="shared" ca="1" si="32"/>
        <v>shifted orders processed</v>
      </c>
      <c r="F682" t="s">
        <v>11203</v>
      </c>
      <c r="G682" t="s">
        <v>16</v>
      </c>
      <c r="H682" s="6">
        <v>44014.292638888888</v>
      </c>
      <c r="I682" s="6" t="s">
        <v>11129</v>
      </c>
      <c r="J682" t="s">
        <v>109</v>
      </c>
      <c r="K682">
        <v>17290127</v>
      </c>
      <c r="L682">
        <v>233740</v>
      </c>
      <c r="M682">
        <v>3302255</v>
      </c>
      <c r="N682">
        <v>57080001</v>
      </c>
      <c r="O682" t="s">
        <v>11117</v>
      </c>
      <c r="P682" t="s">
        <v>11118</v>
      </c>
      <c r="Q682">
        <v>3</v>
      </c>
      <c r="R682" t="s">
        <v>1159</v>
      </c>
      <c r="S682" t="s">
        <v>18</v>
      </c>
      <c r="T682">
        <v>3</v>
      </c>
      <c r="U682" s="6">
        <v>44005.504166666666</v>
      </c>
    </row>
    <row r="683" spans="1:21" x14ac:dyDescent="0.3">
      <c r="A683" t="str">
        <f>VLOOKUP(B683,Table2[],3,FALSE)</f>
        <v>Retail</v>
      </c>
      <c r="B683" t="str">
        <f>IF(ISNUMBER(FIND("QVC",R683)),"QVC",IFERROR(VLOOKUP(LEFT(I683,2),Table1[#All],2,FALSE),IF(OR(LEN(I683)=7,LEFT(I683,3)="SH1",LEFT(I683,2)="Vp",LEFT(I683,2)="GP"),"PMD.com",IF(LEN(I683)=15,"QVC","need manual check"))))</f>
        <v>Retail Accounts</v>
      </c>
      <c r="C683">
        <f t="shared" si="33"/>
        <v>57070001</v>
      </c>
      <c r="D683">
        <f t="shared" si="34"/>
        <v>3</v>
      </c>
      <c r="E683" s="8" t="str">
        <f t="shared" ca="1" si="32"/>
        <v>shifted orders processed</v>
      </c>
      <c r="F683" t="s">
        <v>11203</v>
      </c>
      <c r="G683" t="s">
        <v>16</v>
      </c>
      <c r="H683" s="6">
        <v>44014.292638888888</v>
      </c>
      <c r="I683" s="6" t="s">
        <v>11129</v>
      </c>
      <c r="J683" t="s">
        <v>109</v>
      </c>
      <c r="K683">
        <v>17290127</v>
      </c>
      <c r="L683">
        <v>233740</v>
      </c>
      <c r="M683">
        <v>3302255</v>
      </c>
      <c r="N683">
        <v>57070001</v>
      </c>
      <c r="O683" t="s">
        <v>1722</v>
      </c>
      <c r="P683" t="s">
        <v>1721</v>
      </c>
      <c r="Q683">
        <v>3</v>
      </c>
      <c r="R683" t="s">
        <v>1159</v>
      </c>
      <c r="S683" t="s">
        <v>18</v>
      </c>
      <c r="T683">
        <v>3</v>
      </c>
      <c r="U683" s="6">
        <v>44005.504166666666</v>
      </c>
    </row>
    <row r="684" spans="1:21" x14ac:dyDescent="0.3">
      <c r="A684" t="str">
        <f>VLOOKUP(B684,Table2[],3,FALSE)</f>
        <v>Retail</v>
      </c>
      <c r="B684" t="str">
        <f>IF(ISNUMBER(FIND("QVC",R684)),"QVC",IFERROR(VLOOKUP(LEFT(I684,2),Table1[#All],2,FALSE),IF(OR(LEN(I684)=7,LEFT(I684,3)="SH1",LEFT(I684,2)="Vp",LEFT(I684,2)="GP"),"PMD.com",IF(LEN(I684)=15,"QVC","need manual check"))))</f>
        <v>Retail Accounts</v>
      </c>
      <c r="C684">
        <f t="shared" si="33"/>
        <v>57130001</v>
      </c>
      <c r="D684">
        <f t="shared" si="34"/>
        <v>2</v>
      </c>
      <c r="E684" s="8" t="str">
        <f t="shared" ca="1" si="32"/>
        <v>shifted orders processed</v>
      </c>
      <c r="F684" t="s">
        <v>11203</v>
      </c>
      <c r="G684" t="s">
        <v>16</v>
      </c>
      <c r="H684" s="6">
        <v>44014.292638888888</v>
      </c>
      <c r="I684" s="6" t="s">
        <v>11129</v>
      </c>
      <c r="J684" t="s">
        <v>109</v>
      </c>
      <c r="K684">
        <v>17290127</v>
      </c>
      <c r="L684">
        <v>233740</v>
      </c>
      <c r="M684">
        <v>3302255</v>
      </c>
      <c r="N684">
        <v>57130001</v>
      </c>
      <c r="O684" t="s">
        <v>11124</v>
      </c>
      <c r="P684" t="s">
        <v>11125</v>
      </c>
      <c r="Q684">
        <v>2</v>
      </c>
      <c r="R684" t="s">
        <v>1159</v>
      </c>
      <c r="S684" t="s">
        <v>18</v>
      </c>
      <c r="T684">
        <v>2</v>
      </c>
      <c r="U684" s="6">
        <v>44005.504166666666</v>
      </c>
    </row>
    <row r="685" spans="1:21" x14ac:dyDescent="0.3">
      <c r="A685" t="str">
        <f>VLOOKUP(B685,Table2[],3,FALSE)</f>
        <v>Retail</v>
      </c>
      <c r="B685" t="str">
        <f>IF(ISNUMBER(FIND("QVC",R685)),"QVC",IFERROR(VLOOKUP(LEFT(I685,2),Table1[#All],2,FALSE),IF(OR(LEN(I685)=7,LEFT(I685,3)="SH1",LEFT(I685,2)="Vp",LEFT(I685,2)="GP"),"PMD.com",IF(LEN(I685)=15,"QVC","need manual check"))))</f>
        <v>Retail Accounts</v>
      </c>
      <c r="C685">
        <f t="shared" si="33"/>
        <v>57130001</v>
      </c>
      <c r="D685">
        <f t="shared" si="34"/>
        <v>2</v>
      </c>
      <c r="E685" s="8" t="str">
        <f t="shared" ca="1" si="32"/>
        <v>shifted orders processed</v>
      </c>
      <c r="F685" t="s">
        <v>11203</v>
      </c>
      <c r="G685" t="s">
        <v>16</v>
      </c>
      <c r="H685" s="6">
        <v>44014.292638888888</v>
      </c>
      <c r="I685" s="6" t="s">
        <v>11130</v>
      </c>
      <c r="J685" t="s">
        <v>109</v>
      </c>
      <c r="K685">
        <v>17290128</v>
      </c>
      <c r="L685">
        <v>233741</v>
      </c>
      <c r="M685">
        <v>3302255</v>
      </c>
      <c r="N685">
        <v>57130001</v>
      </c>
      <c r="O685" t="s">
        <v>11124</v>
      </c>
      <c r="P685" t="s">
        <v>11125</v>
      </c>
      <c r="Q685">
        <v>2</v>
      </c>
      <c r="R685" t="s">
        <v>1159</v>
      </c>
      <c r="S685" t="s">
        <v>18</v>
      </c>
      <c r="T685">
        <v>2</v>
      </c>
      <c r="U685" s="6">
        <v>44005.504166666666</v>
      </c>
    </row>
    <row r="686" spans="1:21" x14ac:dyDescent="0.3">
      <c r="A686" t="str">
        <f>VLOOKUP(B686,Table2[],3,FALSE)</f>
        <v>Retail</v>
      </c>
      <c r="B686" t="str">
        <f>IF(ISNUMBER(FIND("QVC",R686)),"QVC",IFERROR(VLOOKUP(LEFT(I686,2),Table1[#All],2,FALSE),IF(OR(LEN(I686)=7,LEFT(I686,3)="SH1",LEFT(I686,2)="Vp",LEFT(I686,2)="GP"),"PMD.com",IF(LEN(I686)=15,"QVC","need manual check"))))</f>
        <v>Retail Accounts</v>
      </c>
      <c r="C686">
        <f t="shared" si="33"/>
        <v>57080001</v>
      </c>
      <c r="D686">
        <f t="shared" si="34"/>
        <v>3</v>
      </c>
      <c r="E686" s="8" t="str">
        <f t="shared" ca="1" si="32"/>
        <v>shifted orders processed</v>
      </c>
      <c r="F686" t="s">
        <v>11203</v>
      </c>
      <c r="G686" t="s">
        <v>16</v>
      </c>
      <c r="H686" s="6">
        <v>44014.292638888888</v>
      </c>
      <c r="I686" s="6" t="s">
        <v>11130</v>
      </c>
      <c r="J686" t="s">
        <v>109</v>
      </c>
      <c r="K686">
        <v>17290128</v>
      </c>
      <c r="L686">
        <v>233741</v>
      </c>
      <c r="M686">
        <v>3302255</v>
      </c>
      <c r="N686">
        <v>57080001</v>
      </c>
      <c r="O686" t="s">
        <v>11117</v>
      </c>
      <c r="P686" t="s">
        <v>11118</v>
      </c>
      <c r="Q686">
        <v>3</v>
      </c>
      <c r="R686" t="s">
        <v>1159</v>
      </c>
      <c r="S686" t="s">
        <v>18</v>
      </c>
      <c r="T686">
        <v>3</v>
      </c>
      <c r="U686" s="6">
        <v>44005.504166666666</v>
      </c>
    </row>
    <row r="687" spans="1:21" x14ac:dyDescent="0.3">
      <c r="A687" t="str">
        <f>VLOOKUP(B687,Table2[],3,FALSE)</f>
        <v>Retail</v>
      </c>
      <c r="B687" t="str">
        <f>IF(ISNUMBER(FIND("QVC",R687)),"QVC",IFERROR(VLOOKUP(LEFT(I687,2),Table1[#All],2,FALSE),IF(OR(LEN(I687)=7,LEFT(I687,3)="SH1",LEFT(I687,2)="Vp",LEFT(I687,2)="GP"),"PMD.com",IF(LEN(I687)=15,"QVC","need manual check"))))</f>
        <v>Retail Accounts</v>
      </c>
      <c r="C687">
        <f t="shared" si="33"/>
        <v>57070001</v>
      </c>
      <c r="D687">
        <f t="shared" si="34"/>
        <v>3</v>
      </c>
      <c r="E687" s="8" t="str">
        <f t="shared" ca="1" si="32"/>
        <v>shifted orders processed</v>
      </c>
      <c r="F687" t="s">
        <v>11203</v>
      </c>
      <c r="G687" t="s">
        <v>16</v>
      </c>
      <c r="H687" s="6">
        <v>44014.292638888888</v>
      </c>
      <c r="I687" s="6" t="s">
        <v>11130</v>
      </c>
      <c r="J687" t="s">
        <v>109</v>
      </c>
      <c r="K687">
        <v>17290128</v>
      </c>
      <c r="L687">
        <v>233741</v>
      </c>
      <c r="M687">
        <v>3302255</v>
      </c>
      <c r="N687">
        <v>57070001</v>
      </c>
      <c r="O687" t="s">
        <v>1722</v>
      </c>
      <c r="P687" t="s">
        <v>1721</v>
      </c>
      <c r="Q687">
        <v>3</v>
      </c>
      <c r="R687" t="s">
        <v>1159</v>
      </c>
      <c r="S687" t="s">
        <v>18</v>
      </c>
      <c r="T687">
        <v>3</v>
      </c>
      <c r="U687" s="6">
        <v>44005.504166666666</v>
      </c>
    </row>
    <row r="688" spans="1:21" x14ac:dyDescent="0.3">
      <c r="A688" t="str">
        <f>VLOOKUP(B688,Table2[],3,FALSE)</f>
        <v>Retail</v>
      </c>
      <c r="B688" t="str">
        <f>IF(ISNUMBER(FIND("QVC",R688)),"QVC",IFERROR(VLOOKUP(LEFT(I688,2),Table1[#All],2,FALSE),IF(OR(LEN(I688)=7,LEFT(I688,3)="SH1",LEFT(I688,2)="Vp",LEFT(I688,2)="GP"),"PMD.com",IF(LEN(I688)=15,"QVC","need manual check"))))</f>
        <v>Retail Accounts</v>
      </c>
      <c r="C688">
        <f t="shared" si="33"/>
        <v>57120001</v>
      </c>
      <c r="D688">
        <f t="shared" si="34"/>
        <v>3</v>
      </c>
      <c r="E688" s="8" t="str">
        <f t="shared" ca="1" si="32"/>
        <v>shifted orders processed</v>
      </c>
      <c r="F688" t="s">
        <v>11203</v>
      </c>
      <c r="G688" t="s">
        <v>16</v>
      </c>
      <c r="H688" s="6">
        <v>44014.292638888888</v>
      </c>
      <c r="I688" s="6" t="s">
        <v>11130</v>
      </c>
      <c r="J688" t="s">
        <v>109</v>
      </c>
      <c r="K688">
        <v>17290128</v>
      </c>
      <c r="L688">
        <v>233741</v>
      </c>
      <c r="M688">
        <v>3302255</v>
      </c>
      <c r="N688">
        <v>57120001</v>
      </c>
      <c r="O688" t="s">
        <v>1984</v>
      </c>
      <c r="P688" t="s">
        <v>1985</v>
      </c>
      <c r="Q688">
        <v>3</v>
      </c>
      <c r="R688" t="s">
        <v>1159</v>
      </c>
      <c r="S688" t="s">
        <v>18</v>
      </c>
      <c r="T688">
        <v>3</v>
      </c>
      <c r="U688" s="6">
        <v>44005.504166666666</v>
      </c>
    </row>
    <row r="689" spans="1:21" x14ac:dyDescent="0.3">
      <c r="A689" t="str">
        <f>VLOOKUP(B689,Table2[],3,FALSE)</f>
        <v>Retail</v>
      </c>
      <c r="B689" t="str">
        <f>IF(ISNUMBER(FIND("QVC",R689)),"QVC",IFERROR(VLOOKUP(LEFT(I689,2),Table1[#All],2,FALSE),IF(OR(LEN(I689)=7,LEFT(I689,3)="SH1",LEFT(I689,2)="Vp",LEFT(I689,2)="GP"),"PMD.com",IF(LEN(I689)=15,"QVC","need manual check"))))</f>
        <v>Retail Accounts</v>
      </c>
      <c r="C689">
        <f t="shared" si="33"/>
        <v>57150001</v>
      </c>
      <c r="D689">
        <f t="shared" si="34"/>
        <v>2</v>
      </c>
      <c r="E689" s="8" t="str">
        <f t="shared" ca="1" si="32"/>
        <v>shifted orders processed</v>
      </c>
      <c r="F689" t="s">
        <v>11203</v>
      </c>
      <c r="G689" t="s">
        <v>16</v>
      </c>
      <c r="H689" s="6">
        <v>44014.292638888888</v>
      </c>
      <c r="I689" s="6" t="s">
        <v>11130</v>
      </c>
      <c r="J689" t="s">
        <v>109</v>
      </c>
      <c r="K689">
        <v>17290128</v>
      </c>
      <c r="L689">
        <v>233741</v>
      </c>
      <c r="M689">
        <v>3302255</v>
      </c>
      <c r="N689">
        <v>57150001</v>
      </c>
      <c r="O689" t="s">
        <v>2826</v>
      </c>
      <c r="P689" t="s">
        <v>2827</v>
      </c>
      <c r="Q689">
        <v>2</v>
      </c>
      <c r="R689" t="s">
        <v>1159</v>
      </c>
      <c r="S689" t="s">
        <v>18</v>
      </c>
      <c r="T689">
        <v>2</v>
      </c>
      <c r="U689" s="6">
        <v>44005.504166666666</v>
      </c>
    </row>
    <row r="690" spans="1:21" x14ac:dyDescent="0.3">
      <c r="A690" t="str">
        <f>VLOOKUP(B690,Table2[],3,FALSE)</f>
        <v>Retail</v>
      </c>
      <c r="B690" t="str">
        <f>IF(ISNUMBER(FIND("QVC",R690)),"QVC",IFERROR(VLOOKUP(LEFT(I690,2),Table1[#All],2,FALSE),IF(OR(LEN(I690)=7,LEFT(I690,3)="SH1",LEFT(I690,2)="Vp",LEFT(I690,2)="GP"),"PMD.com",IF(LEN(I690)=15,"QVC","need manual check"))))</f>
        <v>Retail Accounts</v>
      </c>
      <c r="C690">
        <f t="shared" si="33"/>
        <v>57150001</v>
      </c>
      <c r="D690">
        <f t="shared" si="34"/>
        <v>3</v>
      </c>
      <c r="E690" s="8" t="str">
        <f t="shared" ca="1" si="32"/>
        <v>shifted orders processed</v>
      </c>
      <c r="F690" t="s">
        <v>11203</v>
      </c>
      <c r="G690" t="s">
        <v>16</v>
      </c>
      <c r="H690" s="6">
        <v>44014.292638888888</v>
      </c>
      <c r="I690" s="6" t="s">
        <v>11131</v>
      </c>
      <c r="J690" t="s">
        <v>109</v>
      </c>
      <c r="K690">
        <v>17290129</v>
      </c>
      <c r="L690">
        <v>233742</v>
      </c>
      <c r="M690">
        <v>3302255</v>
      </c>
      <c r="N690">
        <v>57150001</v>
      </c>
      <c r="O690" t="s">
        <v>2826</v>
      </c>
      <c r="P690" t="s">
        <v>2827</v>
      </c>
      <c r="Q690">
        <v>3</v>
      </c>
      <c r="R690" t="s">
        <v>1159</v>
      </c>
      <c r="S690" t="s">
        <v>18</v>
      </c>
      <c r="T690">
        <v>3</v>
      </c>
      <c r="U690" s="6">
        <v>44005.504166666666</v>
      </c>
    </row>
    <row r="691" spans="1:21" x14ac:dyDescent="0.3">
      <c r="A691" t="str">
        <f>VLOOKUP(B691,Table2[],3,FALSE)</f>
        <v>Retail</v>
      </c>
      <c r="B691" t="str">
        <f>IF(ISNUMBER(FIND("QVC",R691)),"QVC",IFERROR(VLOOKUP(LEFT(I691,2),Table1[#All],2,FALSE),IF(OR(LEN(I691)=7,LEFT(I691,3)="SH1",LEFT(I691,2)="Vp",LEFT(I691,2)="GP"),"PMD.com",IF(LEN(I691)=15,"QVC","need manual check"))))</f>
        <v>Retail Accounts</v>
      </c>
      <c r="C691">
        <f t="shared" si="33"/>
        <v>57120001</v>
      </c>
      <c r="D691">
        <f t="shared" si="34"/>
        <v>4</v>
      </c>
      <c r="E691" s="8" t="str">
        <f t="shared" ca="1" si="32"/>
        <v>shifted orders processed</v>
      </c>
      <c r="F691" t="s">
        <v>11203</v>
      </c>
      <c r="G691" t="s">
        <v>16</v>
      </c>
      <c r="H691" s="6">
        <v>44014.292638888888</v>
      </c>
      <c r="I691" s="6" t="s">
        <v>11131</v>
      </c>
      <c r="J691" t="s">
        <v>109</v>
      </c>
      <c r="K691">
        <v>17290129</v>
      </c>
      <c r="L691">
        <v>233742</v>
      </c>
      <c r="M691">
        <v>3302255</v>
      </c>
      <c r="N691">
        <v>57120001</v>
      </c>
      <c r="O691" t="s">
        <v>1984</v>
      </c>
      <c r="P691" t="s">
        <v>1985</v>
      </c>
      <c r="Q691">
        <v>4</v>
      </c>
      <c r="R691" t="s">
        <v>1159</v>
      </c>
      <c r="S691" t="s">
        <v>18</v>
      </c>
      <c r="T691">
        <v>4</v>
      </c>
      <c r="U691" s="6">
        <v>44005.504166666666</v>
      </c>
    </row>
    <row r="692" spans="1:21" x14ac:dyDescent="0.3">
      <c r="A692" t="str">
        <f>VLOOKUP(B692,Table2[],3,FALSE)</f>
        <v>Retail</v>
      </c>
      <c r="B692" t="str">
        <f>IF(ISNUMBER(FIND("QVC",R692)),"QVC",IFERROR(VLOOKUP(LEFT(I692,2),Table1[#All],2,FALSE),IF(OR(LEN(I692)=7,LEFT(I692,3)="SH1",LEFT(I692,2)="Vp",LEFT(I692,2)="GP"),"PMD.com",IF(LEN(I692)=15,"QVC","need manual check"))))</f>
        <v>Retail Accounts</v>
      </c>
      <c r="C692">
        <f t="shared" si="33"/>
        <v>57070001</v>
      </c>
      <c r="D692">
        <f t="shared" si="34"/>
        <v>4</v>
      </c>
      <c r="E692" s="8" t="str">
        <f t="shared" ca="1" si="32"/>
        <v>shifted orders processed</v>
      </c>
      <c r="F692" t="s">
        <v>11203</v>
      </c>
      <c r="G692" t="s">
        <v>16</v>
      </c>
      <c r="H692" s="6">
        <v>44014.292638888888</v>
      </c>
      <c r="I692" s="6" t="s">
        <v>11131</v>
      </c>
      <c r="J692" t="s">
        <v>109</v>
      </c>
      <c r="K692">
        <v>17290129</v>
      </c>
      <c r="L692">
        <v>233742</v>
      </c>
      <c r="M692">
        <v>3302255</v>
      </c>
      <c r="N692">
        <v>57070001</v>
      </c>
      <c r="O692" t="s">
        <v>1722</v>
      </c>
      <c r="P692" t="s">
        <v>1721</v>
      </c>
      <c r="Q692">
        <v>4</v>
      </c>
      <c r="R692" t="s">
        <v>1159</v>
      </c>
      <c r="S692" t="s">
        <v>18</v>
      </c>
      <c r="T692">
        <v>4</v>
      </c>
      <c r="U692" s="6">
        <v>44005.504166666666</v>
      </c>
    </row>
    <row r="693" spans="1:21" x14ac:dyDescent="0.3">
      <c r="A693" t="str">
        <f>VLOOKUP(B693,Table2[],3,FALSE)</f>
        <v>Retail</v>
      </c>
      <c r="B693" t="str">
        <f>IF(ISNUMBER(FIND("QVC",R693)),"QVC",IFERROR(VLOOKUP(LEFT(I693,2),Table1[#All],2,FALSE),IF(OR(LEN(I693)=7,LEFT(I693,3)="SH1",LEFT(I693,2)="Vp",LEFT(I693,2)="GP"),"PMD.com",IF(LEN(I693)=15,"QVC","need manual check"))))</f>
        <v>Retail Accounts</v>
      </c>
      <c r="C693">
        <f t="shared" si="33"/>
        <v>57080001</v>
      </c>
      <c r="D693">
        <f t="shared" si="34"/>
        <v>4</v>
      </c>
      <c r="E693" s="8" t="str">
        <f t="shared" ca="1" si="32"/>
        <v>shifted orders processed</v>
      </c>
      <c r="F693" t="s">
        <v>11203</v>
      </c>
      <c r="G693" t="s">
        <v>16</v>
      </c>
      <c r="H693" s="6">
        <v>44014.292638888888</v>
      </c>
      <c r="I693" s="6" t="s">
        <v>11131</v>
      </c>
      <c r="J693" t="s">
        <v>109</v>
      </c>
      <c r="K693">
        <v>17290129</v>
      </c>
      <c r="L693">
        <v>233742</v>
      </c>
      <c r="M693">
        <v>3302255</v>
      </c>
      <c r="N693">
        <v>57080001</v>
      </c>
      <c r="O693" t="s">
        <v>11117</v>
      </c>
      <c r="P693" t="s">
        <v>11118</v>
      </c>
      <c r="Q693">
        <v>4</v>
      </c>
      <c r="R693" t="s">
        <v>1159</v>
      </c>
      <c r="S693" t="s">
        <v>18</v>
      </c>
      <c r="T693">
        <v>4</v>
      </c>
      <c r="U693" s="6">
        <v>44005.504166666666</v>
      </c>
    </row>
    <row r="694" spans="1:21" x14ac:dyDescent="0.3">
      <c r="A694" t="str">
        <f>VLOOKUP(B694,Table2[],3,FALSE)</f>
        <v>Retail</v>
      </c>
      <c r="B694" t="str">
        <f>IF(ISNUMBER(FIND("QVC",R694)),"QVC",IFERROR(VLOOKUP(LEFT(I694,2),Table1[#All],2,FALSE),IF(OR(LEN(I694)=7,LEFT(I694,3)="SH1",LEFT(I694,2)="Vp",LEFT(I694,2)="GP"),"PMD.com",IF(LEN(I694)=15,"QVC","need manual check"))))</f>
        <v>Retail Accounts</v>
      </c>
      <c r="C694">
        <f t="shared" si="33"/>
        <v>57130001</v>
      </c>
      <c r="D694">
        <f t="shared" si="34"/>
        <v>3</v>
      </c>
      <c r="E694" s="8" t="str">
        <f t="shared" ca="1" si="32"/>
        <v>shifted orders processed</v>
      </c>
      <c r="F694" t="s">
        <v>11203</v>
      </c>
      <c r="G694" t="s">
        <v>16</v>
      </c>
      <c r="H694" s="6">
        <v>44014.292638888888</v>
      </c>
      <c r="I694" s="6" t="s">
        <v>11131</v>
      </c>
      <c r="J694" t="s">
        <v>109</v>
      </c>
      <c r="K694">
        <v>17290129</v>
      </c>
      <c r="L694">
        <v>233742</v>
      </c>
      <c r="M694">
        <v>3302255</v>
      </c>
      <c r="N694">
        <v>57130001</v>
      </c>
      <c r="O694" t="s">
        <v>11124</v>
      </c>
      <c r="P694" t="s">
        <v>11125</v>
      </c>
      <c r="Q694">
        <v>3</v>
      </c>
      <c r="R694" t="s">
        <v>1159</v>
      </c>
      <c r="S694" t="s">
        <v>18</v>
      </c>
      <c r="T694">
        <v>3</v>
      </c>
      <c r="U694" s="6">
        <v>44005.504166666666</v>
      </c>
    </row>
    <row r="695" spans="1:21" x14ac:dyDescent="0.3">
      <c r="A695" t="str">
        <f>VLOOKUP(B695,Table2[],3,FALSE)</f>
        <v>Retail</v>
      </c>
      <c r="B695" t="str">
        <f>IF(ISNUMBER(FIND("QVC",R695)),"QVC",IFERROR(VLOOKUP(LEFT(I695,2),Table1[#All],2,FALSE),IF(OR(LEN(I695)=7,LEFT(I695,3)="SH1",LEFT(I695,2)="Vp",LEFT(I695,2)="GP"),"PMD.com",IF(LEN(I695)=15,"QVC","need manual check"))))</f>
        <v>Retail Accounts</v>
      </c>
      <c r="C695">
        <f t="shared" si="33"/>
        <v>57130001</v>
      </c>
      <c r="D695">
        <f t="shared" si="34"/>
        <v>2</v>
      </c>
      <c r="E695" s="8" t="str">
        <f t="shared" ca="1" si="32"/>
        <v>shifted orders processed</v>
      </c>
      <c r="F695" t="s">
        <v>11203</v>
      </c>
      <c r="G695" t="s">
        <v>16</v>
      </c>
      <c r="H695" s="6">
        <v>44014.292650462965</v>
      </c>
      <c r="I695" s="6" t="s">
        <v>11132</v>
      </c>
      <c r="J695" t="s">
        <v>109</v>
      </c>
      <c r="K695">
        <v>17290130</v>
      </c>
      <c r="L695">
        <v>233743</v>
      </c>
      <c r="M695">
        <v>3302255</v>
      </c>
      <c r="N695">
        <v>57130001</v>
      </c>
      <c r="O695" t="s">
        <v>11124</v>
      </c>
      <c r="P695" t="s">
        <v>11125</v>
      </c>
      <c r="Q695">
        <v>2</v>
      </c>
      <c r="R695" t="s">
        <v>1159</v>
      </c>
      <c r="S695" t="s">
        <v>18</v>
      </c>
      <c r="T695">
        <v>2</v>
      </c>
      <c r="U695" s="6">
        <v>44005.504166666666</v>
      </c>
    </row>
    <row r="696" spans="1:21" x14ac:dyDescent="0.3">
      <c r="A696" t="str">
        <f>VLOOKUP(B696,Table2[],3,FALSE)</f>
        <v>Retail</v>
      </c>
      <c r="B696" t="str">
        <f>IF(ISNUMBER(FIND("QVC",R696)),"QVC",IFERROR(VLOOKUP(LEFT(I696,2),Table1[#All],2,FALSE),IF(OR(LEN(I696)=7,LEFT(I696,3)="SH1",LEFT(I696,2)="Vp",LEFT(I696,2)="GP"),"PMD.com",IF(LEN(I696)=15,"QVC","need manual check"))))</f>
        <v>Retail Accounts</v>
      </c>
      <c r="C696">
        <f t="shared" si="33"/>
        <v>57080001</v>
      </c>
      <c r="D696">
        <f t="shared" si="34"/>
        <v>3</v>
      </c>
      <c r="E696" s="8" t="str">
        <f t="shared" ca="1" si="32"/>
        <v>shifted orders processed</v>
      </c>
      <c r="F696" t="s">
        <v>11203</v>
      </c>
      <c r="G696" t="s">
        <v>16</v>
      </c>
      <c r="H696" s="6">
        <v>44014.292650462965</v>
      </c>
      <c r="I696" s="6" t="s">
        <v>11132</v>
      </c>
      <c r="J696" t="s">
        <v>109</v>
      </c>
      <c r="K696">
        <v>17290130</v>
      </c>
      <c r="L696">
        <v>233743</v>
      </c>
      <c r="M696">
        <v>3302255</v>
      </c>
      <c r="N696">
        <v>57080001</v>
      </c>
      <c r="O696" t="s">
        <v>11117</v>
      </c>
      <c r="P696" t="s">
        <v>11118</v>
      </c>
      <c r="Q696">
        <v>3</v>
      </c>
      <c r="R696" t="s">
        <v>1159</v>
      </c>
      <c r="S696" t="s">
        <v>18</v>
      </c>
      <c r="T696">
        <v>3</v>
      </c>
      <c r="U696" s="6">
        <v>44005.504166666666</v>
      </c>
    </row>
    <row r="697" spans="1:21" x14ac:dyDescent="0.3">
      <c r="A697" t="str">
        <f>VLOOKUP(B697,Table2[],3,FALSE)</f>
        <v>Retail</v>
      </c>
      <c r="B697" t="str">
        <f>IF(ISNUMBER(FIND("QVC",R697)),"QVC",IFERROR(VLOOKUP(LEFT(I697,2),Table1[#All],2,FALSE),IF(OR(LEN(I697)=7,LEFT(I697,3)="SH1",LEFT(I697,2)="Vp",LEFT(I697,2)="GP"),"PMD.com",IF(LEN(I697)=15,"QVC","need manual check"))))</f>
        <v>Retail Accounts</v>
      </c>
      <c r="C697">
        <f t="shared" si="33"/>
        <v>57070001</v>
      </c>
      <c r="D697">
        <f t="shared" si="34"/>
        <v>3</v>
      </c>
      <c r="E697" s="8" t="str">
        <f t="shared" ca="1" si="32"/>
        <v>shifted orders processed</v>
      </c>
      <c r="F697" t="s">
        <v>11203</v>
      </c>
      <c r="G697" t="s">
        <v>16</v>
      </c>
      <c r="H697" s="6">
        <v>44014.292650462965</v>
      </c>
      <c r="I697" s="6" t="s">
        <v>11132</v>
      </c>
      <c r="J697" t="s">
        <v>109</v>
      </c>
      <c r="K697">
        <v>17290130</v>
      </c>
      <c r="L697">
        <v>233743</v>
      </c>
      <c r="M697">
        <v>3302255</v>
      </c>
      <c r="N697">
        <v>57070001</v>
      </c>
      <c r="O697" t="s">
        <v>1722</v>
      </c>
      <c r="P697" t="s">
        <v>1721</v>
      </c>
      <c r="Q697">
        <v>3</v>
      </c>
      <c r="R697" t="s">
        <v>1159</v>
      </c>
      <c r="S697" t="s">
        <v>18</v>
      </c>
      <c r="T697">
        <v>3</v>
      </c>
      <c r="U697" s="6">
        <v>44005.504166666666</v>
      </c>
    </row>
    <row r="698" spans="1:21" x14ac:dyDescent="0.3">
      <c r="A698" t="str">
        <f>VLOOKUP(B698,Table2[],3,FALSE)</f>
        <v>Retail</v>
      </c>
      <c r="B698" t="str">
        <f>IF(ISNUMBER(FIND("QVC",R698)),"QVC",IFERROR(VLOOKUP(LEFT(I698,2),Table1[#All],2,FALSE),IF(OR(LEN(I698)=7,LEFT(I698,3)="SH1",LEFT(I698,2)="Vp",LEFT(I698,2)="GP"),"PMD.com",IF(LEN(I698)=15,"QVC","need manual check"))))</f>
        <v>Retail Accounts</v>
      </c>
      <c r="C698">
        <f t="shared" si="33"/>
        <v>57120001</v>
      </c>
      <c r="D698">
        <f t="shared" si="34"/>
        <v>3</v>
      </c>
      <c r="E698" s="8" t="str">
        <f t="shared" ca="1" si="32"/>
        <v>shifted orders processed</v>
      </c>
      <c r="F698" t="s">
        <v>11203</v>
      </c>
      <c r="G698" t="s">
        <v>16</v>
      </c>
      <c r="H698" s="6">
        <v>44014.292650462965</v>
      </c>
      <c r="I698" s="6" t="s">
        <v>11132</v>
      </c>
      <c r="J698" t="s">
        <v>109</v>
      </c>
      <c r="K698">
        <v>17290130</v>
      </c>
      <c r="L698">
        <v>233743</v>
      </c>
      <c r="M698">
        <v>3302255</v>
      </c>
      <c r="N698">
        <v>57120001</v>
      </c>
      <c r="O698" t="s">
        <v>1984</v>
      </c>
      <c r="P698" t="s">
        <v>1985</v>
      </c>
      <c r="Q698">
        <v>3</v>
      </c>
      <c r="R698" t="s">
        <v>1159</v>
      </c>
      <c r="S698" t="s">
        <v>18</v>
      </c>
      <c r="T698">
        <v>3</v>
      </c>
      <c r="U698" s="6">
        <v>44005.504166666666</v>
      </c>
    </row>
    <row r="699" spans="1:21" x14ac:dyDescent="0.3">
      <c r="A699" t="str">
        <f>VLOOKUP(B699,Table2[],3,FALSE)</f>
        <v>Retail</v>
      </c>
      <c r="B699" t="str">
        <f>IF(ISNUMBER(FIND("QVC",R699)),"QVC",IFERROR(VLOOKUP(LEFT(I699,2),Table1[#All],2,FALSE),IF(OR(LEN(I699)=7,LEFT(I699,3)="SH1",LEFT(I699,2)="Vp",LEFT(I699,2)="GP"),"PMD.com",IF(LEN(I699)=15,"QVC","need manual check"))))</f>
        <v>Retail Accounts</v>
      </c>
      <c r="C699">
        <f t="shared" si="33"/>
        <v>57150001</v>
      </c>
      <c r="D699">
        <f t="shared" si="34"/>
        <v>2</v>
      </c>
      <c r="E699" s="8" t="str">
        <f t="shared" ca="1" si="32"/>
        <v>shifted orders processed</v>
      </c>
      <c r="F699" t="s">
        <v>11203</v>
      </c>
      <c r="G699" t="s">
        <v>16</v>
      </c>
      <c r="H699" s="6">
        <v>44014.292650462965</v>
      </c>
      <c r="I699" s="6" t="s">
        <v>11132</v>
      </c>
      <c r="J699" t="s">
        <v>109</v>
      </c>
      <c r="K699">
        <v>17290130</v>
      </c>
      <c r="L699">
        <v>233743</v>
      </c>
      <c r="M699">
        <v>3302255</v>
      </c>
      <c r="N699">
        <v>57150001</v>
      </c>
      <c r="O699" t="s">
        <v>2826</v>
      </c>
      <c r="P699" t="s">
        <v>2827</v>
      </c>
      <c r="Q699">
        <v>2</v>
      </c>
      <c r="R699" t="s">
        <v>1159</v>
      </c>
      <c r="S699" t="s">
        <v>18</v>
      </c>
      <c r="T699">
        <v>2</v>
      </c>
      <c r="U699" s="6">
        <v>44005.504166666666</v>
      </c>
    </row>
    <row r="700" spans="1:21" x14ac:dyDescent="0.3">
      <c r="A700" t="str">
        <f>VLOOKUP(B700,Table2[],3,FALSE)</f>
        <v>Retail</v>
      </c>
      <c r="B700" t="str">
        <f>IF(ISNUMBER(FIND("QVC",R700)),"QVC",IFERROR(VLOOKUP(LEFT(I700,2),Table1[#All],2,FALSE),IF(OR(LEN(I700)=7,LEFT(I700,3)="SH1",LEFT(I700,2)="Vp",LEFT(I700,2)="GP"),"PMD.com",IF(LEN(I700)=15,"QVC","need manual check"))))</f>
        <v>Retail Accounts</v>
      </c>
      <c r="C700">
        <f t="shared" si="33"/>
        <v>57150001</v>
      </c>
      <c r="D700">
        <f t="shared" si="34"/>
        <v>2</v>
      </c>
      <c r="E700" s="8" t="str">
        <f t="shared" ca="1" si="32"/>
        <v>shifted orders processed</v>
      </c>
      <c r="F700" t="s">
        <v>11203</v>
      </c>
      <c r="G700" t="s">
        <v>16</v>
      </c>
      <c r="H700" s="6">
        <v>44014.292650462965</v>
      </c>
      <c r="I700" s="6" t="s">
        <v>11133</v>
      </c>
      <c r="J700" t="s">
        <v>109</v>
      </c>
      <c r="K700">
        <v>17290131</v>
      </c>
      <c r="L700">
        <v>233744</v>
      </c>
      <c r="M700">
        <v>3302255</v>
      </c>
      <c r="N700">
        <v>57150001</v>
      </c>
      <c r="O700" t="s">
        <v>2826</v>
      </c>
      <c r="P700" t="s">
        <v>2827</v>
      </c>
      <c r="Q700">
        <v>2</v>
      </c>
      <c r="R700" t="s">
        <v>1159</v>
      </c>
      <c r="S700" t="s">
        <v>18</v>
      </c>
      <c r="T700">
        <v>2</v>
      </c>
      <c r="U700" s="6">
        <v>44005.504166666666</v>
      </c>
    </row>
    <row r="701" spans="1:21" x14ac:dyDescent="0.3">
      <c r="A701" t="str">
        <f>VLOOKUP(B701,Table2[],3,FALSE)</f>
        <v>Retail</v>
      </c>
      <c r="B701" t="str">
        <f>IF(ISNUMBER(FIND("QVC",R701)),"QVC",IFERROR(VLOOKUP(LEFT(I701,2),Table1[#All],2,FALSE),IF(OR(LEN(I701)=7,LEFT(I701,3)="SH1",LEFT(I701,2)="Vp",LEFT(I701,2)="GP"),"PMD.com",IF(LEN(I701)=15,"QVC","need manual check"))))</f>
        <v>Retail Accounts</v>
      </c>
      <c r="C701">
        <f t="shared" si="33"/>
        <v>57120001</v>
      </c>
      <c r="D701">
        <f t="shared" si="34"/>
        <v>3</v>
      </c>
      <c r="E701" s="8" t="str">
        <f t="shared" ca="1" si="32"/>
        <v>shifted orders processed</v>
      </c>
      <c r="F701" t="s">
        <v>11203</v>
      </c>
      <c r="G701" t="s">
        <v>16</v>
      </c>
      <c r="H701" s="6">
        <v>44014.292650462965</v>
      </c>
      <c r="I701" s="6" t="s">
        <v>11133</v>
      </c>
      <c r="J701" t="s">
        <v>109</v>
      </c>
      <c r="K701">
        <v>17290131</v>
      </c>
      <c r="L701">
        <v>233744</v>
      </c>
      <c r="M701">
        <v>3302255</v>
      </c>
      <c r="N701">
        <v>57120001</v>
      </c>
      <c r="O701" t="s">
        <v>1984</v>
      </c>
      <c r="P701" t="s">
        <v>1985</v>
      </c>
      <c r="Q701">
        <v>3</v>
      </c>
      <c r="R701" t="s">
        <v>1159</v>
      </c>
      <c r="S701" t="s">
        <v>18</v>
      </c>
      <c r="T701">
        <v>3</v>
      </c>
      <c r="U701" s="6">
        <v>44005.504166666666</v>
      </c>
    </row>
    <row r="702" spans="1:21" x14ac:dyDescent="0.3">
      <c r="A702" t="str">
        <f>VLOOKUP(B702,Table2[],3,FALSE)</f>
        <v>Retail</v>
      </c>
      <c r="B702" t="str">
        <f>IF(ISNUMBER(FIND("QVC",R702)),"QVC",IFERROR(VLOOKUP(LEFT(I702,2),Table1[#All],2,FALSE),IF(OR(LEN(I702)=7,LEFT(I702,3)="SH1",LEFT(I702,2)="Vp",LEFT(I702,2)="GP"),"PMD.com",IF(LEN(I702)=15,"QVC","need manual check"))))</f>
        <v>Retail Accounts</v>
      </c>
      <c r="C702">
        <f t="shared" si="33"/>
        <v>57070001</v>
      </c>
      <c r="D702">
        <f t="shared" si="34"/>
        <v>3</v>
      </c>
      <c r="E702" s="8" t="str">
        <f t="shared" ca="1" si="32"/>
        <v>shifted orders processed</v>
      </c>
      <c r="F702" t="s">
        <v>11203</v>
      </c>
      <c r="G702" t="s">
        <v>16</v>
      </c>
      <c r="H702" s="6">
        <v>44014.292650462965</v>
      </c>
      <c r="I702" s="6" t="s">
        <v>11133</v>
      </c>
      <c r="J702" t="s">
        <v>109</v>
      </c>
      <c r="K702">
        <v>17290131</v>
      </c>
      <c r="L702">
        <v>233744</v>
      </c>
      <c r="M702">
        <v>3302255</v>
      </c>
      <c r="N702">
        <v>57070001</v>
      </c>
      <c r="O702" t="s">
        <v>1722</v>
      </c>
      <c r="P702" t="s">
        <v>1721</v>
      </c>
      <c r="Q702">
        <v>3</v>
      </c>
      <c r="R702" t="s">
        <v>1159</v>
      </c>
      <c r="S702" t="s">
        <v>18</v>
      </c>
      <c r="T702">
        <v>3</v>
      </c>
      <c r="U702" s="6">
        <v>44005.504166666666</v>
      </c>
    </row>
    <row r="703" spans="1:21" x14ac:dyDescent="0.3">
      <c r="A703" t="str">
        <f>VLOOKUP(B703,Table2[],3,FALSE)</f>
        <v>Retail</v>
      </c>
      <c r="B703" t="str">
        <f>IF(ISNUMBER(FIND("QVC",R703)),"QVC",IFERROR(VLOOKUP(LEFT(I703,2),Table1[#All],2,FALSE),IF(OR(LEN(I703)=7,LEFT(I703,3)="SH1",LEFT(I703,2)="Vp",LEFT(I703,2)="GP"),"PMD.com",IF(LEN(I703)=15,"QVC","need manual check"))))</f>
        <v>Retail Accounts</v>
      </c>
      <c r="C703">
        <f t="shared" si="33"/>
        <v>57080001</v>
      </c>
      <c r="D703">
        <f t="shared" si="34"/>
        <v>3</v>
      </c>
      <c r="E703" s="8" t="str">
        <f t="shared" ca="1" si="32"/>
        <v>shifted orders processed</v>
      </c>
      <c r="F703" t="s">
        <v>11203</v>
      </c>
      <c r="G703" t="s">
        <v>16</v>
      </c>
      <c r="H703" s="6">
        <v>44014.292650462965</v>
      </c>
      <c r="I703" s="6" t="s">
        <v>11133</v>
      </c>
      <c r="J703" t="s">
        <v>109</v>
      </c>
      <c r="K703">
        <v>17290131</v>
      </c>
      <c r="L703">
        <v>233744</v>
      </c>
      <c r="M703">
        <v>3302255</v>
      </c>
      <c r="N703">
        <v>57080001</v>
      </c>
      <c r="O703" t="s">
        <v>11117</v>
      </c>
      <c r="P703" t="s">
        <v>11118</v>
      </c>
      <c r="Q703">
        <v>3</v>
      </c>
      <c r="R703" t="s">
        <v>1159</v>
      </c>
      <c r="S703" t="s">
        <v>18</v>
      </c>
      <c r="T703">
        <v>3</v>
      </c>
      <c r="U703" s="6">
        <v>44005.504166666666</v>
      </c>
    </row>
    <row r="704" spans="1:21" x14ac:dyDescent="0.3">
      <c r="A704" t="str">
        <f>VLOOKUP(B704,Table2[],3,FALSE)</f>
        <v>Retail</v>
      </c>
      <c r="B704" t="str">
        <f>IF(ISNUMBER(FIND("QVC",R704)),"QVC",IFERROR(VLOOKUP(LEFT(I704,2),Table1[#All],2,FALSE),IF(OR(LEN(I704)=7,LEFT(I704,3)="SH1",LEFT(I704,2)="Vp",LEFT(I704,2)="GP"),"PMD.com",IF(LEN(I704)=15,"QVC","need manual check"))))</f>
        <v>Retail Accounts</v>
      </c>
      <c r="C704">
        <f t="shared" si="33"/>
        <v>57130001</v>
      </c>
      <c r="D704">
        <f t="shared" si="34"/>
        <v>2</v>
      </c>
      <c r="E704" s="8" t="str">
        <f t="shared" ca="1" si="32"/>
        <v>shifted orders processed</v>
      </c>
      <c r="F704" t="s">
        <v>11203</v>
      </c>
      <c r="G704" t="s">
        <v>16</v>
      </c>
      <c r="H704" s="6">
        <v>44014.292650462965</v>
      </c>
      <c r="I704" s="6" t="s">
        <v>11133</v>
      </c>
      <c r="J704" t="s">
        <v>109</v>
      </c>
      <c r="K704">
        <v>17290131</v>
      </c>
      <c r="L704">
        <v>233744</v>
      </c>
      <c r="M704">
        <v>3302255</v>
      </c>
      <c r="N704">
        <v>57130001</v>
      </c>
      <c r="O704" t="s">
        <v>11124</v>
      </c>
      <c r="P704" t="s">
        <v>11125</v>
      </c>
      <c r="Q704">
        <v>2</v>
      </c>
      <c r="R704" t="s">
        <v>1159</v>
      </c>
      <c r="S704" t="s">
        <v>18</v>
      </c>
      <c r="T704">
        <v>2</v>
      </c>
      <c r="U704" s="6">
        <v>44005.504166666666</v>
      </c>
    </row>
    <row r="705" spans="1:21" x14ac:dyDescent="0.3">
      <c r="A705" t="str">
        <f>VLOOKUP(B705,Table2[],3,FALSE)</f>
        <v>Retail</v>
      </c>
      <c r="B705" t="str">
        <f>IF(ISNUMBER(FIND("QVC",R705)),"QVC",IFERROR(VLOOKUP(LEFT(I705,2),Table1[#All],2,FALSE),IF(OR(LEN(I705)=7,LEFT(I705,3)="SH1",LEFT(I705,2)="Vp",LEFT(I705,2)="GP"),"PMD.com",IF(LEN(I705)=15,"QVC","need manual check"))))</f>
        <v>Retail Accounts</v>
      </c>
      <c r="C705">
        <f t="shared" si="33"/>
        <v>57130001</v>
      </c>
      <c r="D705">
        <f t="shared" si="34"/>
        <v>2</v>
      </c>
      <c r="E705" s="8" t="str">
        <f t="shared" ca="1" si="32"/>
        <v>shifted orders processed</v>
      </c>
      <c r="F705" t="s">
        <v>11203</v>
      </c>
      <c r="G705" t="s">
        <v>16</v>
      </c>
      <c r="H705" s="6">
        <v>44014.292650462965</v>
      </c>
      <c r="I705" s="6" t="s">
        <v>11134</v>
      </c>
      <c r="J705" t="s">
        <v>109</v>
      </c>
      <c r="K705">
        <v>17290132</v>
      </c>
      <c r="L705">
        <v>233745</v>
      </c>
      <c r="M705">
        <v>3302255</v>
      </c>
      <c r="N705">
        <v>57130001</v>
      </c>
      <c r="O705" t="s">
        <v>11124</v>
      </c>
      <c r="P705" t="s">
        <v>11125</v>
      </c>
      <c r="Q705">
        <v>2</v>
      </c>
      <c r="R705" t="s">
        <v>1159</v>
      </c>
      <c r="S705" t="s">
        <v>18</v>
      </c>
      <c r="T705">
        <v>2</v>
      </c>
      <c r="U705" s="6">
        <v>44005.504166666666</v>
      </c>
    </row>
    <row r="706" spans="1:21" x14ac:dyDescent="0.3">
      <c r="A706" t="str">
        <f>VLOOKUP(B706,Table2[],3,FALSE)</f>
        <v>Retail</v>
      </c>
      <c r="B706" t="str">
        <f>IF(ISNUMBER(FIND("QVC",R706)),"QVC",IFERROR(VLOOKUP(LEFT(I706,2),Table1[#All],2,FALSE),IF(OR(LEN(I706)=7,LEFT(I706,3)="SH1",LEFT(I706,2)="Vp",LEFT(I706,2)="GP"),"PMD.com",IF(LEN(I706)=15,"QVC","need manual check"))))</f>
        <v>Retail Accounts</v>
      </c>
      <c r="C706">
        <f t="shared" si="33"/>
        <v>57080001</v>
      </c>
      <c r="D706">
        <f t="shared" si="34"/>
        <v>3</v>
      </c>
      <c r="E706" s="8" t="str">
        <f t="shared" ca="1" si="32"/>
        <v>shifted orders processed</v>
      </c>
      <c r="F706" t="s">
        <v>11203</v>
      </c>
      <c r="G706" t="s">
        <v>16</v>
      </c>
      <c r="H706" s="6">
        <v>44014.292650462965</v>
      </c>
      <c r="I706" s="6" t="s">
        <v>11134</v>
      </c>
      <c r="J706" t="s">
        <v>109</v>
      </c>
      <c r="K706">
        <v>17290132</v>
      </c>
      <c r="L706">
        <v>233745</v>
      </c>
      <c r="M706">
        <v>3302255</v>
      </c>
      <c r="N706">
        <v>57080001</v>
      </c>
      <c r="O706" t="s">
        <v>11117</v>
      </c>
      <c r="P706" t="s">
        <v>11118</v>
      </c>
      <c r="Q706">
        <v>3</v>
      </c>
      <c r="R706" t="s">
        <v>1159</v>
      </c>
      <c r="S706" t="s">
        <v>18</v>
      </c>
      <c r="T706">
        <v>3</v>
      </c>
      <c r="U706" s="6">
        <v>44005.504166666666</v>
      </c>
    </row>
    <row r="707" spans="1:21" x14ac:dyDescent="0.3">
      <c r="A707" t="str">
        <f>VLOOKUP(B707,Table2[],3,FALSE)</f>
        <v>Retail</v>
      </c>
      <c r="B707" t="str">
        <f>IF(ISNUMBER(FIND("QVC",R707)),"QVC",IFERROR(VLOOKUP(LEFT(I707,2),Table1[#All],2,FALSE),IF(OR(LEN(I707)=7,LEFT(I707,3)="SH1",LEFT(I707,2)="Vp",LEFT(I707,2)="GP"),"PMD.com",IF(LEN(I707)=15,"QVC","need manual check"))))</f>
        <v>Retail Accounts</v>
      </c>
      <c r="C707">
        <f t="shared" si="33"/>
        <v>57070001</v>
      </c>
      <c r="D707">
        <f t="shared" si="34"/>
        <v>3</v>
      </c>
      <c r="E707" s="8" t="str">
        <f t="shared" ref="E707:E770" ca="1" si="35">IF(MONTH(TODAY())-MONTH(U707)&gt;0,"shifted orders processed", "MTD orders processed")</f>
        <v>shifted orders processed</v>
      </c>
      <c r="F707" t="s">
        <v>11203</v>
      </c>
      <c r="G707" t="s">
        <v>16</v>
      </c>
      <c r="H707" s="6">
        <v>44014.292650462965</v>
      </c>
      <c r="I707" s="6" t="s">
        <v>11134</v>
      </c>
      <c r="J707" t="s">
        <v>109</v>
      </c>
      <c r="K707">
        <v>17290132</v>
      </c>
      <c r="L707">
        <v>233745</v>
      </c>
      <c r="M707">
        <v>3302255</v>
      </c>
      <c r="N707">
        <v>57070001</v>
      </c>
      <c r="O707" t="s">
        <v>1722</v>
      </c>
      <c r="P707" t="s">
        <v>1721</v>
      </c>
      <c r="Q707">
        <v>3</v>
      </c>
      <c r="R707" t="s">
        <v>1159</v>
      </c>
      <c r="S707" t="s">
        <v>18</v>
      </c>
      <c r="T707">
        <v>3</v>
      </c>
      <c r="U707" s="6">
        <v>44005.504166666666</v>
      </c>
    </row>
    <row r="708" spans="1:21" x14ac:dyDescent="0.3">
      <c r="A708" t="str">
        <f>VLOOKUP(B708,Table2[],3,FALSE)</f>
        <v>Retail</v>
      </c>
      <c r="B708" t="str">
        <f>IF(ISNUMBER(FIND("QVC",R708)),"QVC",IFERROR(VLOOKUP(LEFT(I708,2),Table1[#All],2,FALSE),IF(OR(LEN(I708)=7,LEFT(I708,3)="SH1",LEFT(I708,2)="Vp",LEFT(I708,2)="GP"),"PMD.com",IF(LEN(I708)=15,"QVC","need manual check"))))</f>
        <v>Retail Accounts</v>
      </c>
      <c r="C708">
        <f t="shared" si="33"/>
        <v>57120001</v>
      </c>
      <c r="D708">
        <f t="shared" si="34"/>
        <v>3</v>
      </c>
      <c r="E708" s="8" t="str">
        <f t="shared" ca="1" si="35"/>
        <v>shifted orders processed</v>
      </c>
      <c r="F708" t="s">
        <v>11203</v>
      </c>
      <c r="G708" t="s">
        <v>16</v>
      </c>
      <c r="H708" s="6">
        <v>44014.292650462965</v>
      </c>
      <c r="I708" s="6" t="s">
        <v>11134</v>
      </c>
      <c r="J708" t="s">
        <v>109</v>
      </c>
      <c r="K708">
        <v>17290132</v>
      </c>
      <c r="L708">
        <v>233745</v>
      </c>
      <c r="M708">
        <v>3302255</v>
      </c>
      <c r="N708">
        <v>57120001</v>
      </c>
      <c r="O708" t="s">
        <v>1984</v>
      </c>
      <c r="P708" t="s">
        <v>1985</v>
      </c>
      <c r="Q708">
        <v>3</v>
      </c>
      <c r="R708" t="s">
        <v>1159</v>
      </c>
      <c r="S708" t="s">
        <v>18</v>
      </c>
      <c r="T708">
        <v>3</v>
      </c>
      <c r="U708" s="6">
        <v>44005.504166666666</v>
      </c>
    </row>
    <row r="709" spans="1:21" x14ac:dyDescent="0.3">
      <c r="A709" t="str">
        <f>VLOOKUP(B709,Table2[],3,FALSE)</f>
        <v>Retail</v>
      </c>
      <c r="B709" t="str">
        <f>IF(ISNUMBER(FIND("QVC",R709)),"QVC",IFERROR(VLOOKUP(LEFT(I709,2),Table1[#All],2,FALSE),IF(OR(LEN(I709)=7,LEFT(I709,3)="SH1",LEFT(I709,2)="Vp",LEFT(I709,2)="GP"),"PMD.com",IF(LEN(I709)=15,"QVC","need manual check"))))</f>
        <v>Retail Accounts</v>
      </c>
      <c r="C709">
        <f t="shared" si="33"/>
        <v>57150001</v>
      </c>
      <c r="D709">
        <f t="shared" si="34"/>
        <v>2</v>
      </c>
      <c r="E709" s="8" t="str">
        <f t="shared" ca="1" si="35"/>
        <v>shifted orders processed</v>
      </c>
      <c r="F709" t="s">
        <v>11203</v>
      </c>
      <c r="G709" t="s">
        <v>16</v>
      </c>
      <c r="H709" s="6">
        <v>44014.292650462965</v>
      </c>
      <c r="I709" s="6" t="s">
        <v>11134</v>
      </c>
      <c r="J709" t="s">
        <v>109</v>
      </c>
      <c r="K709">
        <v>17290132</v>
      </c>
      <c r="L709">
        <v>233745</v>
      </c>
      <c r="M709">
        <v>3302255</v>
      </c>
      <c r="N709">
        <v>57150001</v>
      </c>
      <c r="O709" t="s">
        <v>2826</v>
      </c>
      <c r="P709" t="s">
        <v>2827</v>
      </c>
      <c r="Q709">
        <v>2</v>
      </c>
      <c r="R709" t="s">
        <v>1159</v>
      </c>
      <c r="S709" t="s">
        <v>18</v>
      </c>
      <c r="T709">
        <v>2</v>
      </c>
      <c r="U709" s="6">
        <v>44005.504166666666</v>
      </c>
    </row>
    <row r="710" spans="1:21" x14ac:dyDescent="0.3">
      <c r="A710" t="str">
        <f>VLOOKUP(B710,Table2[],3,FALSE)</f>
        <v>Retail</v>
      </c>
      <c r="B710" t="str">
        <f>IF(ISNUMBER(FIND("QVC",R710)),"QVC",IFERROR(VLOOKUP(LEFT(I710,2),Table1[#All],2,FALSE),IF(OR(LEN(I710)=7,LEFT(I710,3)="SH1",LEFT(I710,2)="Vp",LEFT(I710,2)="GP"),"PMD.com",IF(LEN(I710)=15,"QVC","need manual check"))))</f>
        <v>Retail Accounts</v>
      </c>
      <c r="C710">
        <f t="shared" si="33"/>
        <v>57150001</v>
      </c>
      <c r="D710">
        <f t="shared" si="34"/>
        <v>3</v>
      </c>
      <c r="E710" s="8" t="str">
        <f t="shared" ca="1" si="35"/>
        <v>shifted orders processed</v>
      </c>
      <c r="F710" t="s">
        <v>11203</v>
      </c>
      <c r="G710" t="s">
        <v>16</v>
      </c>
      <c r="H710" s="6">
        <v>44014.292650462965</v>
      </c>
      <c r="I710" s="6" t="s">
        <v>11135</v>
      </c>
      <c r="J710" t="s">
        <v>109</v>
      </c>
      <c r="K710">
        <v>17290133</v>
      </c>
      <c r="L710">
        <v>233746</v>
      </c>
      <c r="M710">
        <v>3302255</v>
      </c>
      <c r="N710">
        <v>57150001</v>
      </c>
      <c r="O710" t="s">
        <v>2826</v>
      </c>
      <c r="P710" t="s">
        <v>2827</v>
      </c>
      <c r="Q710">
        <v>3</v>
      </c>
      <c r="R710" t="s">
        <v>1159</v>
      </c>
      <c r="S710" t="s">
        <v>18</v>
      </c>
      <c r="T710">
        <v>3</v>
      </c>
      <c r="U710" s="6">
        <v>44005.504166666666</v>
      </c>
    </row>
    <row r="711" spans="1:21" x14ac:dyDescent="0.3">
      <c r="A711" t="str">
        <f>VLOOKUP(B711,Table2[],3,FALSE)</f>
        <v>Retail</v>
      </c>
      <c r="B711" t="str">
        <f>IF(ISNUMBER(FIND("QVC",R711)),"QVC",IFERROR(VLOOKUP(LEFT(I711,2),Table1[#All],2,FALSE),IF(OR(LEN(I711)=7,LEFT(I711,3)="SH1",LEFT(I711,2)="Vp",LEFT(I711,2)="GP"),"PMD.com",IF(LEN(I711)=15,"QVC","need manual check"))))</f>
        <v>Retail Accounts</v>
      </c>
      <c r="C711">
        <f t="shared" si="33"/>
        <v>57120001</v>
      </c>
      <c r="D711">
        <f t="shared" si="34"/>
        <v>4</v>
      </c>
      <c r="E711" s="8" t="str">
        <f t="shared" ca="1" si="35"/>
        <v>shifted orders processed</v>
      </c>
      <c r="F711" t="s">
        <v>11203</v>
      </c>
      <c r="G711" t="s">
        <v>16</v>
      </c>
      <c r="H711" s="6">
        <v>44014.292650462965</v>
      </c>
      <c r="I711" s="6" t="s">
        <v>11135</v>
      </c>
      <c r="J711" t="s">
        <v>109</v>
      </c>
      <c r="K711">
        <v>17290133</v>
      </c>
      <c r="L711">
        <v>233746</v>
      </c>
      <c r="M711">
        <v>3302255</v>
      </c>
      <c r="N711">
        <v>57120001</v>
      </c>
      <c r="O711" t="s">
        <v>1984</v>
      </c>
      <c r="P711" t="s">
        <v>1985</v>
      </c>
      <c r="Q711">
        <v>4</v>
      </c>
      <c r="R711" t="s">
        <v>1159</v>
      </c>
      <c r="S711" t="s">
        <v>18</v>
      </c>
      <c r="T711">
        <v>4</v>
      </c>
      <c r="U711" s="6">
        <v>44005.504166666666</v>
      </c>
    </row>
    <row r="712" spans="1:21" x14ac:dyDescent="0.3">
      <c r="A712" t="str">
        <f>VLOOKUP(B712,Table2[],3,FALSE)</f>
        <v>Retail</v>
      </c>
      <c r="B712" t="str">
        <f>IF(ISNUMBER(FIND("QVC",R712)),"QVC",IFERROR(VLOOKUP(LEFT(I712,2),Table1[#All],2,FALSE),IF(OR(LEN(I712)=7,LEFT(I712,3)="SH1",LEFT(I712,2)="Vp",LEFT(I712,2)="GP"),"PMD.com",IF(LEN(I712)=15,"QVC","need manual check"))))</f>
        <v>Retail Accounts</v>
      </c>
      <c r="C712">
        <f t="shared" ref="C712:C775" si="36">N712</f>
        <v>57070001</v>
      </c>
      <c r="D712">
        <f t="shared" ref="D712:D775" si="37">T712</f>
        <v>3</v>
      </c>
      <c r="E712" s="8" t="str">
        <f t="shared" ca="1" si="35"/>
        <v>shifted orders processed</v>
      </c>
      <c r="F712" t="s">
        <v>11203</v>
      </c>
      <c r="G712" t="s">
        <v>16</v>
      </c>
      <c r="H712" s="6">
        <v>44014.292650462965</v>
      </c>
      <c r="I712" s="6" t="s">
        <v>11135</v>
      </c>
      <c r="J712" t="s">
        <v>109</v>
      </c>
      <c r="K712">
        <v>17290133</v>
      </c>
      <c r="L712">
        <v>233746</v>
      </c>
      <c r="M712">
        <v>3302255</v>
      </c>
      <c r="N712">
        <v>57070001</v>
      </c>
      <c r="O712" t="s">
        <v>1722</v>
      </c>
      <c r="P712" t="s">
        <v>1721</v>
      </c>
      <c r="Q712">
        <v>3</v>
      </c>
      <c r="R712" t="s">
        <v>1159</v>
      </c>
      <c r="S712" t="s">
        <v>18</v>
      </c>
      <c r="T712">
        <v>3</v>
      </c>
      <c r="U712" s="6">
        <v>44005.504166666666</v>
      </c>
    </row>
    <row r="713" spans="1:21" x14ac:dyDescent="0.3">
      <c r="A713" t="str">
        <f>VLOOKUP(B713,Table2[],3,FALSE)</f>
        <v>Retail</v>
      </c>
      <c r="B713" t="str">
        <f>IF(ISNUMBER(FIND("QVC",R713)),"QVC",IFERROR(VLOOKUP(LEFT(I713,2),Table1[#All],2,FALSE),IF(OR(LEN(I713)=7,LEFT(I713,3)="SH1",LEFT(I713,2)="Vp",LEFT(I713,2)="GP"),"PMD.com",IF(LEN(I713)=15,"QVC","need manual check"))))</f>
        <v>Retail Accounts</v>
      </c>
      <c r="C713">
        <f t="shared" si="36"/>
        <v>57080001</v>
      </c>
      <c r="D713">
        <f t="shared" si="37"/>
        <v>4</v>
      </c>
      <c r="E713" s="8" t="str">
        <f t="shared" ca="1" si="35"/>
        <v>shifted orders processed</v>
      </c>
      <c r="F713" t="s">
        <v>11203</v>
      </c>
      <c r="G713" t="s">
        <v>16</v>
      </c>
      <c r="H713" s="6">
        <v>44014.292650462965</v>
      </c>
      <c r="I713" s="6" t="s">
        <v>11135</v>
      </c>
      <c r="J713" t="s">
        <v>109</v>
      </c>
      <c r="K713">
        <v>17290133</v>
      </c>
      <c r="L713">
        <v>233746</v>
      </c>
      <c r="M713">
        <v>3302255</v>
      </c>
      <c r="N713">
        <v>57080001</v>
      </c>
      <c r="O713" t="s">
        <v>11117</v>
      </c>
      <c r="P713" t="s">
        <v>11118</v>
      </c>
      <c r="Q713">
        <v>4</v>
      </c>
      <c r="R713" t="s">
        <v>1159</v>
      </c>
      <c r="S713" t="s">
        <v>18</v>
      </c>
      <c r="T713">
        <v>4</v>
      </c>
      <c r="U713" s="6">
        <v>44005.504166666666</v>
      </c>
    </row>
    <row r="714" spans="1:21" x14ac:dyDescent="0.3">
      <c r="A714" t="str">
        <f>VLOOKUP(B714,Table2[],3,FALSE)</f>
        <v>Retail</v>
      </c>
      <c r="B714" t="str">
        <f>IF(ISNUMBER(FIND("QVC",R714)),"QVC",IFERROR(VLOOKUP(LEFT(I714,2),Table1[#All],2,FALSE),IF(OR(LEN(I714)=7,LEFT(I714,3)="SH1",LEFT(I714,2)="Vp",LEFT(I714,2)="GP"),"PMD.com",IF(LEN(I714)=15,"QVC","need manual check"))))</f>
        <v>Retail Accounts</v>
      </c>
      <c r="C714">
        <f t="shared" si="36"/>
        <v>57130001</v>
      </c>
      <c r="D714">
        <f t="shared" si="37"/>
        <v>3</v>
      </c>
      <c r="E714" s="8" t="str">
        <f t="shared" ca="1" si="35"/>
        <v>shifted orders processed</v>
      </c>
      <c r="F714" t="s">
        <v>11203</v>
      </c>
      <c r="G714" t="s">
        <v>16</v>
      </c>
      <c r="H714" s="6">
        <v>44014.292650462965</v>
      </c>
      <c r="I714" s="6" t="s">
        <v>11135</v>
      </c>
      <c r="J714" t="s">
        <v>109</v>
      </c>
      <c r="K714">
        <v>17290133</v>
      </c>
      <c r="L714">
        <v>233746</v>
      </c>
      <c r="M714">
        <v>3302255</v>
      </c>
      <c r="N714">
        <v>57130001</v>
      </c>
      <c r="O714" t="s">
        <v>11124</v>
      </c>
      <c r="P714" t="s">
        <v>11125</v>
      </c>
      <c r="Q714">
        <v>3</v>
      </c>
      <c r="R714" t="s">
        <v>1159</v>
      </c>
      <c r="S714" t="s">
        <v>18</v>
      </c>
      <c r="T714">
        <v>3</v>
      </c>
      <c r="U714" s="6">
        <v>44005.504166666666</v>
      </c>
    </row>
    <row r="715" spans="1:21" x14ac:dyDescent="0.3">
      <c r="A715" t="str">
        <f>VLOOKUP(B715,Table2[],3,FALSE)</f>
        <v>Retail</v>
      </c>
      <c r="B715" t="str">
        <f>IF(ISNUMBER(FIND("QVC",R715)),"QVC",IFERROR(VLOOKUP(LEFT(I715,2),Table1[#All],2,FALSE),IF(OR(LEN(I715)=7,LEFT(I715,3)="SH1",LEFT(I715,2)="Vp",LEFT(I715,2)="GP"),"PMD.com",IF(LEN(I715)=15,"QVC","need manual check"))))</f>
        <v>Retail Accounts</v>
      </c>
      <c r="C715">
        <f t="shared" si="36"/>
        <v>57130001</v>
      </c>
      <c r="D715">
        <f t="shared" si="37"/>
        <v>2</v>
      </c>
      <c r="E715" s="8" t="str">
        <f t="shared" ca="1" si="35"/>
        <v>shifted orders processed</v>
      </c>
      <c r="F715" t="s">
        <v>11203</v>
      </c>
      <c r="G715" t="s">
        <v>16</v>
      </c>
      <c r="H715" s="6">
        <v>44014.292662037034</v>
      </c>
      <c r="I715" s="6" t="s">
        <v>11136</v>
      </c>
      <c r="J715" t="s">
        <v>109</v>
      </c>
      <c r="K715">
        <v>17290134</v>
      </c>
      <c r="L715">
        <v>233747</v>
      </c>
      <c r="M715">
        <v>3302255</v>
      </c>
      <c r="N715">
        <v>57130001</v>
      </c>
      <c r="O715" t="s">
        <v>11124</v>
      </c>
      <c r="P715" t="s">
        <v>11125</v>
      </c>
      <c r="Q715">
        <v>2</v>
      </c>
      <c r="R715" t="s">
        <v>1159</v>
      </c>
      <c r="S715" t="s">
        <v>18</v>
      </c>
      <c r="T715">
        <v>2</v>
      </c>
      <c r="U715" s="6">
        <v>44005.504166666666</v>
      </c>
    </row>
    <row r="716" spans="1:21" x14ac:dyDescent="0.3">
      <c r="A716" t="str">
        <f>VLOOKUP(B716,Table2[],3,FALSE)</f>
        <v>Retail</v>
      </c>
      <c r="B716" t="str">
        <f>IF(ISNUMBER(FIND("QVC",R716)),"QVC",IFERROR(VLOOKUP(LEFT(I716,2),Table1[#All],2,FALSE),IF(OR(LEN(I716)=7,LEFT(I716,3)="SH1",LEFT(I716,2)="Vp",LEFT(I716,2)="GP"),"PMD.com",IF(LEN(I716)=15,"QVC","need manual check"))))</f>
        <v>Retail Accounts</v>
      </c>
      <c r="C716">
        <f t="shared" si="36"/>
        <v>57080001</v>
      </c>
      <c r="D716">
        <f t="shared" si="37"/>
        <v>3</v>
      </c>
      <c r="E716" s="8" t="str">
        <f t="shared" ca="1" si="35"/>
        <v>shifted orders processed</v>
      </c>
      <c r="F716" t="s">
        <v>11203</v>
      </c>
      <c r="G716" t="s">
        <v>16</v>
      </c>
      <c r="H716" s="6">
        <v>44014.292662037034</v>
      </c>
      <c r="I716" s="6" t="s">
        <v>11136</v>
      </c>
      <c r="J716" t="s">
        <v>109</v>
      </c>
      <c r="K716">
        <v>17290134</v>
      </c>
      <c r="L716">
        <v>233747</v>
      </c>
      <c r="M716">
        <v>3302255</v>
      </c>
      <c r="N716">
        <v>57080001</v>
      </c>
      <c r="O716" t="s">
        <v>11117</v>
      </c>
      <c r="P716" t="s">
        <v>11118</v>
      </c>
      <c r="Q716">
        <v>3</v>
      </c>
      <c r="R716" t="s">
        <v>1159</v>
      </c>
      <c r="S716" t="s">
        <v>18</v>
      </c>
      <c r="T716">
        <v>3</v>
      </c>
      <c r="U716" s="6">
        <v>44005.504166666666</v>
      </c>
    </row>
    <row r="717" spans="1:21" x14ac:dyDescent="0.3">
      <c r="A717" t="str">
        <f>VLOOKUP(B717,Table2[],3,FALSE)</f>
        <v>Retail</v>
      </c>
      <c r="B717" t="str">
        <f>IF(ISNUMBER(FIND("QVC",R717)),"QVC",IFERROR(VLOOKUP(LEFT(I717,2),Table1[#All],2,FALSE),IF(OR(LEN(I717)=7,LEFT(I717,3)="SH1",LEFT(I717,2)="Vp",LEFT(I717,2)="GP"),"PMD.com",IF(LEN(I717)=15,"QVC","need manual check"))))</f>
        <v>Retail Accounts</v>
      </c>
      <c r="C717">
        <f t="shared" si="36"/>
        <v>57070001</v>
      </c>
      <c r="D717">
        <f t="shared" si="37"/>
        <v>3</v>
      </c>
      <c r="E717" s="8" t="str">
        <f t="shared" ca="1" si="35"/>
        <v>shifted orders processed</v>
      </c>
      <c r="F717" t="s">
        <v>11203</v>
      </c>
      <c r="G717" t="s">
        <v>16</v>
      </c>
      <c r="H717" s="6">
        <v>44014.292662037034</v>
      </c>
      <c r="I717" s="6" t="s">
        <v>11136</v>
      </c>
      <c r="J717" t="s">
        <v>109</v>
      </c>
      <c r="K717">
        <v>17290134</v>
      </c>
      <c r="L717">
        <v>233747</v>
      </c>
      <c r="M717">
        <v>3302255</v>
      </c>
      <c r="N717">
        <v>57070001</v>
      </c>
      <c r="O717" t="s">
        <v>1722</v>
      </c>
      <c r="P717" t="s">
        <v>1721</v>
      </c>
      <c r="Q717">
        <v>3</v>
      </c>
      <c r="R717" t="s">
        <v>1159</v>
      </c>
      <c r="S717" t="s">
        <v>18</v>
      </c>
      <c r="T717">
        <v>3</v>
      </c>
      <c r="U717" s="6">
        <v>44005.504166666666</v>
      </c>
    </row>
    <row r="718" spans="1:21" x14ac:dyDescent="0.3">
      <c r="A718" t="str">
        <f>VLOOKUP(B718,Table2[],3,FALSE)</f>
        <v>Retail</v>
      </c>
      <c r="B718" t="str">
        <f>IF(ISNUMBER(FIND("QVC",R718)),"QVC",IFERROR(VLOOKUP(LEFT(I718,2),Table1[#All],2,FALSE),IF(OR(LEN(I718)=7,LEFT(I718,3)="SH1",LEFT(I718,2)="Vp",LEFT(I718,2)="GP"),"PMD.com",IF(LEN(I718)=15,"QVC","need manual check"))))</f>
        <v>Retail Accounts</v>
      </c>
      <c r="C718">
        <f t="shared" si="36"/>
        <v>57120001</v>
      </c>
      <c r="D718">
        <f t="shared" si="37"/>
        <v>3</v>
      </c>
      <c r="E718" s="8" t="str">
        <f t="shared" ca="1" si="35"/>
        <v>shifted orders processed</v>
      </c>
      <c r="F718" t="s">
        <v>11203</v>
      </c>
      <c r="G718" t="s">
        <v>16</v>
      </c>
      <c r="H718" s="6">
        <v>44014.292662037034</v>
      </c>
      <c r="I718" s="6" t="s">
        <v>11136</v>
      </c>
      <c r="J718" t="s">
        <v>109</v>
      </c>
      <c r="K718">
        <v>17290134</v>
      </c>
      <c r="L718">
        <v>233747</v>
      </c>
      <c r="M718">
        <v>3302255</v>
      </c>
      <c r="N718">
        <v>57120001</v>
      </c>
      <c r="O718" t="s">
        <v>1984</v>
      </c>
      <c r="P718" t="s">
        <v>1985</v>
      </c>
      <c r="Q718">
        <v>3</v>
      </c>
      <c r="R718" t="s">
        <v>1159</v>
      </c>
      <c r="S718" t="s">
        <v>18</v>
      </c>
      <c r="T718">
        <v>3</v>
      </c>
      <c r="U718" s="6">
        <v>44005.504166666666</v>
      </c>
    </row>
    <row r="719" spans="1:21" x14ac:dyDescent="0.3">
      <c r="A719" t="str">
        <f>VLOOKUP(B719,Table2[],3,FALSE)</f>
        <v>Retail</v>
      </c>
      <c r="B719" t="str">
        <f>IF(ISNUMBER(FIND("QVC",R719)),"QVC",IFERROR(VLOOKUP(LEFT(I719,2),Table1[#All],2,FALSE),IF(OR(LEN(I719)=7,LEFT(I719,3)="SH1",LEFT(I719,2)="Vp",LEFT(I719,2)="GP"),"PMD.com",IF(LEN(I719)=15,"QVC","need manual check"))))</f>
        <v>Retail Accounts</v>
      </c>
      <c r="C719">
        <f t="shared" si="36"/>
        <v>57150001</v>
      </c>
      <c r="D719">
        <f t="shared" si="37"/>
        <v>2</v>
      </c>
      <c r="E719" s="8" t="str">
        <f t="shared" ca="1" si="35"/>
        <v>shifted orders processed</v>
      </c>
      <c r="F719" t="s">
        <v>11203</v>
      </c>
      <c r="G719" t="s">
        <v>16</v>
      </c>
      <c r="H719" s="6">
        <v>44014.292662037034</v>
      </c>
      <c r="I719" s="6" t="s">
        <v>11136</v>
      </c>
      <c r="J719" t="s">
        <v>109</v>
      </c>
      <c r="K719">
        <v>17290134</v>
      </c>
      <c r="L719">
        <v>233747</v>
      </c>
      <c r="M719">
        <v>3302255</v>
      </c>
      <c r="N719">
        <v>57150001</v>
      </c>
      <c r="O719" t="s">
        <v>2826</v>
      </c>
      <c r="P719" t="s">
        <v>2827</v>
      </c>
      <c r="Q719">
        <v>2</v>
      </c>
      <c r="R719" t="s">
        <v>1159</v>
      </c>
      <c r="S719" t="s">
        <v>18</v>
      </c>
      <c r="T719">
        <v>2</v>
      </c>
      <c r="U719" s="6">
        <v>44005.504166666666</v>
      </c>
    </row>
    <row r="720" spans="1:21" x14ac:dyDescent="0.3">
      <c r="A720" t="str">
        <f>VLOOKUP(B720,Table2[],3,FALSE)</f>
        <v>Retail</v>
      </c>
      <c r="B720" t="str">
        <f>IF(ISNUMBER(FIND("QVC",R720)),"QVC",IFERROR(VLOOKUP(LEFT(I720,2),Table1[#All],2,FALSE),IF(OR(LEN(I720)=7,LEFT(I720,3)="SH1",LEFT(I720,2)="Vp",LEFT(I720,2)="GP"),"PMD.com",IF(LEN(I720)=15,"QVC","need manual check"))))</f>
        <v>Retail Accounts</v>
      </c>
      <c r="C720">
        <f t="shared" si="36"/>
        <v>57150001</v>
      </c>
      <c r="D720">
        <f t="shared" si="37"/>
        <v>2</v>
      </c>
      <c r="E720" s="8" t="str">
        <f t="shared" ca="1" si="35"/>
        <v>shifted orders processed</v>
      </c>
      <c r="F720" t="s">
        <v>11203</v>
      </c>
      <c r="G720" t="s">
        <v>16</v>
      </c>
      <c r="H720" s="6">
        <v>44014.292662037034</v>
      </c>
      <c r="I720" s="6" t="s">
        <v>11137</v>
      </c>
      <c r="J720" t="s">
        <v>109</v>
      </c>
      <c r="K720">
        <v>17290135</v>
      </c>
      <c r="L720">
        <v>233748</v>
      </c>
      <c r="M720">
        <v>3302255</v>
      </c>
      <c r="N720">
        <v>57150001</v>
      </c>
      <c r="O720" t="s">
        <v>2826</v>
      </c>
      <c r="P720" t="s">
        <v>2827</v>
      </c>
      <c r="Q720">
        <v>2</v>
      </c>
      <c r="R720" t="s">
        <v>1159</v>
      </c>
      <c r="S720" t="s">
        <v>18</v>
      </c>
      <c r="T720">
        <v>2</v>
      </c>
      <c r="U720" s="6">
        <v>44005.504166666666</v>
      </c>
    </row>
    <row r="721" spans="1:21" x14ac:dyDescent="0.3">
      <c r="A721" t="str">
        <f>VLOOKUP(B721,Table2[],3,FALSE)</f>
        <v>Retail</v>
      </c>
      <c r="B721" t="str">
        <f>IF(ISNUMBER(FIND("QVC",R721)),"QVC",IFERROR(VLOOKUP(LEFT(I721,2),Table1[#All],2,FALSE),IF(OR(LEN(I721)=7,LEFT(I721,3)="SH1",LEFT(I721,2)="Vp",LEFT(I721,2)="GP"),"PMD.com",IF(LEN(I721)=15,"QVC","need manual check"))))</f>
        <v>Retail Accounts</v>
      </c>
      <c r="C721">
        <f t="shared" si="36"/>
        <v>57120001</v>
      </c>
      <c r="D721">
        <f t="shared" si="37"/>
        <v>3</v>
      </c>
      <c r="E721" s="8" t="str">
        <f t="shared" ca="1" si="35"/>
        <v>shifted orders processed</v>
      </c>
      <c r="F721" t="s">
        <v>11203</v>
      </c>
      <c r="G721" t="s">
        <v>16</v>
      </c>
      <c r="H721" s="6">
        <v>44014.292662037034</v>
      </c>
      <c r="I721" s="6" t="s">
        <v>11137</v>
      </c>
      <c r="J721" t="s">
        <v>109</v>
      </c>
      <c r="K721">
        <v>17290135</v>
      </c>
      <c r="L721">
        <v>233748</v>
      </c>
      <c r="M721">
        <v>3302255</v>
      </c>
      <c r="N721">
        <v>57120001</v>
      </c>
      <c r="O721" t="s">
        <v>1984</v>
      </c>
      <c r="P721" t="s">
        <v>1985</v>
      </c>
      <c r="Q721">
        <v>3</v>
      </c>
      <c r="R721" t="s">
        <v>1159</v>
      </c>
      <c r="S721" t="s">
        <v>18</v>
      </c>
      <c r="T721">
        <v>3</v>
      </c>
      <c r="U721" s="6">
        <v>44005.504166666666</v>
      </c>
    </row>
    <row r="722" spans="1:21" x14ac:dyDescent="0.3">
      <c r="A722" t="str">
        <f>VLOOKUP(B722,Table2[],3,FALSE)</f>
        <v>Retail</v>
      </c>
      <c r="B722" t="str">
        <f>IF(ISNUMBER(FIND("QVC",R722)),"QVC",IFERROR(VLOOKUP(LEFT(I722,2),Table1[#All],2,FALSE),IF(OR(LEN(I722)=7,LEFT(I722,3)="SH1",LEFT(I722,2)="Vp",LEFT(I722,2)="GP"),"PMD.com",IF(LEN(I722)=15,"QVC","need manual check"))))</f>
        <v>Retail Accounts</v>
      </c>
      <c r="C722">
        <f t="shared" si="36"/>
        <v>57070001</v>
      </c>
      <c r="D722">
        <f t="shared" si="37"/>
        <v>3</v>
      </c>
      <c r="E722" s="8" t="str">
        <f t="shared" ca="1" si="35"/>
        <v>shifted orders processed</v>
      </c>
      <c r="F722" t="s">
        <v>11203</v>
      </c>
      <c r="G722" t="s">
        <v>16</v>
      </c>
      <c r="H722" s="6">
        <v>44014.292662037034</v>
      </c>
      <c r="I722" s="6" t="s">
        <v>11137</v>
      </c>
      <c r="J722" t="s">
        <v>109</v>
      </c>
      <c r="K722">
        <v>17290135</v>
      </c>
      <c r="L722">
        <v>233748</v>
      </c>
      <c r="M722">
        <v>3302255</v>
      </c>
      <c r="N722">
        <v>57070001</v>
      </c>
      <c r="O722" t="s">
        <v>1722</v>
      </c>
      <c r="P722" t="s">
        <v>1721</v>
      </c>
      <c r="Q722">
        <v>3</v>
      </c>
      <c r="R722" t="s">
        <v>1159</v>
      </c>
      <c r="S722" t="s">
        <v>18</v>
      </c>
      <c r="T722">
        <v>3</v>
      </c>
      <c r="U722" s="6">
        <v>44005.504166666666</v>
      </c>
    </row>
    <row r="723" spans="1:21" x14ac:dyDescent="0.3">
      <c r="A723" t="str">
        <f>VLOOKUP(B723,Table2[],3,FALSE)</f>
        <v>Retail</v>
      </c>
      <c r="B723" t="str">
        <f>IF(ISNUMBER(FIND("QVC",R723)),"QVC",IFERROR(VLOOKUP(LEFT(I723,2),Table1[#All],2,FALSE),IF(OR(LEN(I723)=7,LEFT(I723,3)="SH1",LEFT(I723,2)="Vp",LEFT(I723,2)="GP"),"PMD.com",IF(LEN(I723)=15,"QVC","need manual check"))))</f>
        <v>Retail Accounts</v>
      </c>
      <c r="C723">
        <f t="shared" si="36"/>
        <v>57080001</v>
      </c>
      <c r="D723">
        <f t="shared" si="37"/>
        <v>3</v>
      </c>
      <c r="E723" s="8" t="str">
        <f t="shared" ca="1" si="35"/>
        <v>shifted orders processed</v>
      </c>
      <c r="F723" t="s">
        <v>11203</v>
      </c>
      <c r="G723" t="s">
        <v>16</v>
      </c>
      <c r="H723" s="6">
        <v>44014.292662037034</v>
      </c>
      <c r="I723" s="6" t="s">
        <v>11137</v>
      </c>
      <c r="J723" t="s">
        <v>109</v>
      </c>
      <c r="K723">
        <v>17290135</v>
      </c>
      <c r="L723">
        <v>233748</v>
      </c>
      <c r="M723">
        <v>3302255</v>
      </c>
      <c r="N723">
        <v>57080001</v>
      </c>
      <c r="O723" t="s">
        <v>11117</v>
      </c>
      <c r="P723" t="s">
        <v>11118</v>
      </c>
      <c r="Q723">
        <v>3</v>
      </c>
      <c r="R723" t="s">
        <v>1159</v>
      </c>
      <c r="S723" t="s">
        <v>18</v>
      </c>
      <c r="T723">
        <v>3</v>
      </c>
      <c r="U723" s="6">
        <v>44005.504166666666</v>
      </c>
    </row>
    <row r="724" spans="1:21" x14ac:dyDescent="0.3">
      <c r="A724" t="str">
        <f>VLOOKUP(B724,Table2[],3,FALSE)</f>
        <v>Retail</v>
      </c>
      <c r="B724" t="str">
        <f>IF(ISNUMBER(FIND("QVC",R724)),"QVC",IFERROR(VLOOKUP(LEFT(I724,2),Table1[#All],2,FALSE),IF(OR(LEN(I724)=7,LEFT(I724,3)="SH1",LEFT(I724,2)="Vp",LEFT(I724,2)="GP"),"PMD.com",IF(LEN(I724)=15,"QVC","need manual check"))))</f>
        <v>Retail Accounts</v>
      </c>
      <c r="C724">
        <f t="shared" si="36"/>
        <v>57130001</v>
      </c>
      <c r="D724">
        <f t="shared" si="37"/>
        <v>2</v>
      </c>
      <c r="E724" s="8" t="str">
        <f t="shared" ca="1" si="35"/>
        <v>shifted orders processed</v>
      </c>
      <c r="F724" t="s">
        <v>11203</v>
      </c>
      <c r="G724" t="s">
        <v>16</v>
      </c>
      <c r="H724" s="6">
        <v>44014.292662037034</v>
      </c>
      <c r="I724" s="6" t="s">
        <v>11137</v>
      </c>
      <c r="J724" t="s">
        <v>109</v>
      </c>
      <c r="K724">
        <v>17290135</v>
      </c>
      <c r="L724">
        <v>233748</v>
      </c>
      <c r="M724">
        <v>3302255</v>
      </c>
      <c r="N724">
        <v>57130001</v>
      </c>
      <c r="O724" t="s">
        <v>11124</v>
      </c>
      <c r="P724" t="s">
        <v>11125</v>
      </c>
      <c r="Q724">
        <v>2</v>
      </c>
      <c r="R724" t="s">
        <v>1159</v>
      </c>
      <c r="S724" t="s">
        <v>18</v>
      </c>
      <c r="T724">
        <v>2</v>
      </c>
      <c r="U724" s="6">
        <v>44005.504166666666</v>
      </c>
    </row>
    <row r="725" spans="1:21" x14ac:dyDescent="0.3">
      <c r="A725" t="str">
        <f>VLOOKUP(B725,Table2[],3,FALSE)</f>
        <v>Retail</v>
      </c>
      <c r="B725" t="str">
        <f>IF(ISNUMBER(FIND("QVC",R725)),"QVC",IFERROR(VLOOKUP(LEFT(I725,2),Table1[#All],2,FALSE),IF(OR(LEN(I725)=7,LEFT(I725,3)="SH1",LEFT(I725,2)="Vp",LEFT(I725,2)="GP"),"PMD.com",IF(LEN(I725)=15,"QVC","need manual check"))))</f>
        <v>Retail Accounts</v>
      </c>
      <c r="C725">
        <f t="shared" si="36"/>
        <v>57130001</v>
      </c>
      <c r="D725">
        <f t="shared" si="37"/>
        <v>3</v>
      </c>
      <c r="E725" s="8" t="str">
        <f t="shared" ca="1" si="35"/>
        <v>shifted orders processed</v>
      </c>
      <c r="F725" t="s">
        <v>11203</v>
      </c>
      <c r="G725" t="s">
        <v>16</v>
      </c>
      <c r="H725" s="6">
        <v>44014.292662037034</v>
      </c>
      <c r="I725" s="6" t="s">
        <v>11138</v>
      </c>
      <c r="J725" t="s">
        <v>109</v>
      </c>
      <c r="K725">
        <v>17290136</v>
      </c>
      <c r="L725">
        <v>233749</v>
      </c>
      <c r="M725">
        <v>3302255</v>
      </c>
      <c r="N725">
        <v>57130001</v>
      </c>
      <c r="O725" t="s">
        <v>11124</v>
      </c>
      <c r="P725" t="s">
        <v>11125</v>
      </c>
      <c r="Q725">
        <v>3</v>
      </c>
      <c r="R725" t="s">
        <v>1159</v>
      </c>
      <c r="S725" t="s">
        <v>18</v>
      </c>
      <c r="T725">
        <v>3</v>
      </c>
      <c r="U725" s="6">
        <v>44005.504166666666</v>
      </c>
    </row>
    <row r="726" spans="1:21" x14ac:dyDescent="0.3">
      <c r="A726" t="str">
        <f>VLOOKUP(B726,Table2[],3,FALSE)</f>
        <v>Retail</v>
      </c>
      <c r="B726" t="str">
        <f>IF(ISNUMBER(FIND("QVC",R726)),"QVC",IFERROR(VLOOKUP(LEFT(I726,2),Table1[#All],2,FALSE),IF(OR(LEN(I726)=7,LEFT(I726,3)="SH1",LEFT(I726,2)="Vp",LEFT(I726,2)="GP"),"PMD.com",IF(LEN(I726)=15,"QVC","need manual check"))))</f>
        <v>Retail Accounts</v>
      </c>
      <c r="C726">
        <f t="shared" si="36"/>
        <v>57080001</v>
      </c>
      <c r="D726">
        <f t="shared" si="37"/>
        <v>4</v>
      </c>
      <c r="E726" s="8" t="str">
        <f t="shared" ca="1" si="35"/>
        <v>shifted orders processed</v>
      </c>
      <c r="F726" t="s">
        <v>11203</v>
      </c>
      <c r="G726" t="s">
        <v>16</v>
      </c>
      <c r="H726" s="6">
        <v>44014.292662037034</v>
      </c>
      <c r="I726" s="6" t="s">
        <v>11138</v>
      </c>
      <c r="J726" t="s">
        <v>109</v>
      </c>
      <c r="K726">
        <v>17290136</v>
      </c>
      <c r="L726">
        <v>233749</v>
      </c>
      <c r="M726">
        <v>3302255</v>
      </c>
      <c r="N726">
        <v>57080001</v>
      </c>
      <c r="O726" t="s">
        <v>11117</v>
      </c>
      <c r="P726" t="s">
        <v>11118</v>
      </c>
      <c r="Q726">
        <v>4</v>
      </c>
      <c r="R726" t="s">
        <v>1159</v>
      </c>
      <c r="S726" t="s">
        <v>18</v>
      </c>
      <c r="T726">
        <v>4</v>
      </c>
      <c r="U726" s="6">
        <v>44005.504166666666</v>
      </c>
    </row>
    <row r="727" spans="1:21" x14ac:dyDescent="0.3">
      <c r="A727" t="str">
        <f>VLOOKUP(B727,Table2[],3,FALSE)</f>
        <v>Retail</v>
      </c>
      <c r="B727" t="str">
        <f>IF(ISNUMBER(FIND("QVC",R727)),"QVC",IFERROR(VLOOKUP(LEFT(I727,2),Table1[#All],2,FALSE),IF(OR(LEN(I727)=7,LEFT(I727,3)="SH1",LEFT(I727,2)="Vp",LEFT(I727,2)="GP"),"PMD.com",IF(LEN(I727)=15,"QVC","need manual check"))))</f>
        <v>Retail Accounts</v>
      </c>
      <c r="C727">
        <f t="shared" si="36"/>
        <v>57070001</v>
      </c>
      <c r="D727">
        <f t="shared" si="37"/>
        <v>4</v>
      </c>
      <c r="E727" s="8" t="str">
        <f t="shared" ca="1" si="35"/>
        <v>shifted orders processed</v>
      </c>
      <c r="F727" t="s">
        <v>11203</v>
      </c>
      <c r="G727" t="s">
        <v>16</v>
      </c>
      <c r="H727" s="6">
        <v>44014.292662037034</v>
      </c>
      <c r="I727" s="6" t="s">
        <v>11138</v>
      </c>
      <c r="J727" t="s">
        <v>109</v>
      </c>
      <c r="K727">
        <v>17290136</v>
      </c>
      <c r="L727">
        <v>233749</v>
      </c>
      <c r="M727">
        <v>3302255</v>
      </c>
      <c r="N727">
        <v>57070001</v>
      </c>
      <c r="O727" t="s">
        <v>1722</v>
      </c>
      <c r="P727" t="s">
        <v>1721</v>
      </c>
      <c r="Q727">
        <v>4</v>
      </c>
      <c r="R727" t="s">
        <v>1159</v>
      </c>
      <c r="S727" t="s">
        <v>18</v>
      </c>
      <c r="T727">
        <v>4</v>
      </c>
      <c r="U727" s="6">
        <v>44005.504166666666</v>
      </c>
    </row>
    <row r="728" spans="1:21" x14ac:dyDescent="0.3">
      <c r="A728" t="str">
        <f>VLOOKUP(B728,Table2[],3,FALSE)</f>
        <v>Retail</v>
      </c>
      <c r="B728" t="str">
        <f>IF(ISNUMBER(FIND("QVC",R728)),"QVC",IFERROR(VLOOKUP(LEFT(I728,2),Table1[#All],2,FALSE),IF(OR(LEN(I728)=7,LEFT(I728,3)="SH1",LEFT(I728,2)="Vp",LEFT(I728,2)="GP"),"PMD.com",IF(LEN(I728)=15,"QVC","need manual check"))))</f>
        <v>Retail Accounts</v>
      </c>
      <c r="C728">
        <f t="shared" si="36"/>
        <v>57120001</v>
      </c>
      <c r="D728">
        <f t="shared" si="37"/>
        <v>4</v>
      </c>
      <c r="E728" s="8" t="str">
        <f t="shared" ca="1" si="35"/>
        <v>shifted orders processed</v>
      </c>
      <c r="F728" t="s">
        <v>11203</v>
      </c>
      <c r="G728" t="s">
        <v>16</v>
      </c>
      <c r="H728" s="6">
        <v>44014.292662037034</v>
      </c>
      <c r="I728" s="6" t="s">
        <v>11138</v>
      </c>
      <c r="J728" t="s">
        <v>109</v>
      </c>
      <c r="K728">
        <v>17290136</v>
      </c>
      <c r="L728">
        <v>233749</v>
      </c>
      <c r="M728">
        <v>3302255</v>
      </c>
      <c r="N728">
        <v>57120001</v>
      </c>
      <c r="O728" t="s">
        <v>1984</v>
      </c>
      <c r="P728" t="s">
        <v>1985</v>
      </c>
      <c r="Q728">
        <v>4</v>
      </c>
      <c r="R728" t="s">
        <v>1159</v>
      </c>
      <c r="S728" t="s">
        <v>18</v>
      </c>
      <c r="T728">
        <v>4</v>
      </c>
      <c r="U728" s="6">
        <v>44005.504166666666</v>
      </c>
    </row>
    <row r="729" spans="1:21" x14ac:dyDescent="0.3">
      <c r="A729" t="str">
        <f>VLOOKUP(B729,Table2[],3,FALSE)</f>
        <v>Retail</v>
      </c>
      <c r="B729" t="str">
        <f>IF(ISNUMBER(FIND("QVC",R729)),"QVC",IFERROR(VLOOKUP(LEFT(I729,2),Table1[#All],2,FALSE),IF(OR(LEN(I729)=7,LEFT(I729,3)="SH1",LEFT(I729,2)="Vp",LEFT(I729,2)="GP"),"PMD.com",IF(LEN(I729)=15,"QVC","need manual check"))))</f>
        <v>Retail Accounts</v>
      </c>
      <c r="C729">
        <f t="shared" si="36"/>
        <v>57150001</v>
      </c>
      <c r="D729">
        <f t="shared" si="37"/>
        <v>3</v>
      </c>
      <c r="E729" s="8" t="str">
        <f t="shared" ca="1" si="35"/>
        <v>shifted orders processed</v>
      </c>
      <c r="F729" t="s">
        <v>11203</v>
      </c>
      <c r="G729" t="s">
        <v>16</v>
      </c>
      <c r="H729" s="6">
        <v>44014.292662037034</v>
      </c>
      <c r="I729" s="6" t="s">
        <v>11138</v>
      </c>
      <c r="J729" t="s">
        <v>109</v>
      </c>
      <c r="K729">
        <v>17290136</v>
      </c>
      <c r="L729">
        <v>233749</v>
      </c>
      <c r="M729">
        <v>3302255</v>
      </c>
      <c r="N729">
        <v>57150001</v>
      </c>
      <c r="O729" t="s">
        <v>2826</v>
      </c>
      <c r="P729" t="s">
        <v>2827</v>
      </c>
      <c r="Q729">
        <v>3</v>
      </c>
      <c r="R729" t="s">
        <v>1159</v>
      </c>
      <c r="S729" t="s">
        <v>18</v>
      </c>
      <c r="T729">
        <v>3</v>
      </c>
      <c r="U729" s="6">
        <v>44005.504166666666</v>
      </c>
    </row>
    <row r="730" spans="1:21" x14ac:dyDescent="0.3">
      <c r="A730" t="str">
        <f>VLOOKUP(B730,Table2[],3,FALSE)</f>
        <v>Retail</v>
      </c>
      <c r="B730" t="str">
        <f>IF(ISNUMBER(FIND("QVC",R730)),"QVC",IFERROR(VLOOKUP(LEFT(I730,2),Table1[#All],2,FALSE),IF(OR(LEN(I730)=7,LEFT(I730,3)="SH1",LEFT(I730,2)="Vp",LEFT(I730,2)="GP"),"PMD.com",IF(LEN(I730)=15,"QVC","need manual check"))))</f>
        <v>Retail Accounts</v>
      </c>
      <c r="C730">
        <f t="shared" si="36"/>
        <v>57150001</v>
      </c>
      <c r="D730">
        <f t="shared" si="37"/>
        <v>2</v>
      </c>
      <c r="E730" s="8" t="str">
        <f t="shared" ca="1" si="35"/>
        <v>shifted orders processed</v>
      </c>
      <c r="F730" t="s">
        <v>11203</v>
      </c>
      <c r="G730" t="s">
        <v>16</v>
      </c>
      <c r="H730" s="6">
        <v>44014.292673611111</v>
      </c>
      <c r="I730" s="6" t="s">
        <v>11139</v>
      </c>
      <c r="J730" t="s">
        <v>109</v>
      </c>
      <c r="K730">
        <v>17290137</v>
      </c>
      <c r="L730">
        <v>233750</v>
      </c>
      <c r="M730">
        <v>3302255</v>
      </c>
      <c r="N730">
        <v>57150001</v>
      </c>
      <c r="O730" t="s">
        <v>2826</v>
      </c>
      <c r="P730" t="s">
        <v>2827</v>
      </c>
      <c r="Q730">
        <v>2</v>
      </c>
      <c r="R730" t="s">
        <v>1159</v>
      </c>
      <c r="S730" t="s">
        <v>18</v>
      </c>
      <c r="T730">
        <v>2</v>
      </c>
      <c r="U730" s="6">
        <v>44005.504166666666</v>
      </c>
    </row>
    <row r="731" spans="1:21" x14ac:dyDescent="0.3">
      <c r="A731" t="str">
        <f>VLOOKUP(B731,Table2[],3,FALSE)</f>
        <v>Retail</v>
      </c>
      <c r="B731" t="str">
        <f>IF(ISNUMBER(FIND("QVC",R731)),"QVC",IFERROR(VLOOKUP(LEFT(I731,2),Table1[#All],2,FALSE),IF(OR(LEN(I731)=7,LEFT(I731,3)="SH1",LEFT(I731,2)="Vp",LEFT(I731,2)="GP"),"PMD.com",IF(LEN(I731)=15,"QVC","need manual check"))))</f>
        <v>Retail Accounts</v>
      </c>
      <c r="C731">
        <f t="shared" si="36"/>
        <v>57120001</v>
      </c>
      <c r="D731">
        <f t="shared" si="37"/>
        <v>3</v>
      </c>
      <c r="E731" s="8" t="str">
        <f t="shared" ca="1" si="35"/>
        <v>shifted orders processed</v>
      </c>
      <c r="F731" t="s">
        <v>11203</v>
      </c>
      <c r="G731" t="s">
        <v>16</v>
      </c>
      <c r="H731" s="6">
        <v>44014.292673611111</v>
      </c>
      <c r="I731" s="6" t="s">
        <v>11139</v>
      </c>
      <c r="J731" t="s">
        <v>109</v>
      </c>
      <c r="K731">
        <v>17290137</v>
      </c>
      <c r="L731">
        <v>233750</v>
      </c>
      <c r="M731">
        <v>3302255</v>
      </c>
      <c r="N731">
        <v>57120001</v>
      </c>
      <c r="O731" t="s">
        <v>1984</v>
      </c>
      <c r="P731" t="s">
        <v>1985</v>
      </c>
      <c r="Q731">
        <v>3</v>
      </c>
      <c r="R731" t="s">
        <v>1159</v>
      </c>
      <c r="S731" t="s">
        <v>18</v>
      </c>
      <c r="T731">
        <v>3</v>
      </c>
      <c r="U731" s="6">
        <v>44005.504166666666</v>
      </c>
    </row>
    <row r="732" spans="1:21" x14ac:dyDescent="0.3">
      <c r="A732" t="str">
        <f>VLOOKUP(B732,Table2[],3,FALSE)</f>
        <v>Retail</v>
      </c>
      <c r="B732" t="str">
        <f>IF(ISNUMBER(FIND("QVC",R732)),"QVC",IFERROR(VLOOKUP(LEFT(I732,2),Table1[#All],2,FALSE),IF(OR(LEN(I732)=7,LEFT(I732,3)="SH1",LEFT(I732,2)="Vp",LEFT(I732,2)="GP"),"PMD.com",IF(LEN(I732)=15,"QVC","need manual check"))))</f>
        <v>Retail Accounts</v>
      </c>
      <c r="C732">
        <f t="shared" si="36"/>
        <v>57070001</v>
      </c>
      <c r="D732">
        <f t="shared" si="37"/>
        <v>3</v>
      </c>
      <c r="E732" s="8" t="str">
        <f t="shared" ca="1" si="35"/>
        <v>shifted orders processed</v>
      </c>
      <c r="F732" t="s">
        <v>11203</v>
      </c>
      <c r="G732" t="s">
        <v>16</v>
      </c>
      <c r="H732" s="6">
        <v>44014.292673611111</v>
      </c>
      <c r="I732" s="6" t="s">
        <v>11139</v>
      </c>
      <c r="J732" t="s">
        <v>109</v>
      </c>
      <c r="K732">
        <v>17290137</v>
      </c>
      <c r="L732">
        <v>233750</v>
      </c>
      <c r="M732">
        <v>3302255</v>
      </c>
      <c r="N732">
        <v>57070001</v>
      </c>
      <c r="O732" t="s">
        <v>1722</v>
      </c>
      <c r="P732" t="s">
        <v>1721</v>
      </c>
      <c r="Q732">
        <v>3</v>
      </c>
      <c r="R732" t="s">
        <v>1159</v>
      </c>
      <c r="S732" t="s">
        <v>18</v>
      </c>
      <c r="T732">
        <v>3</v>
      </c>
      <c r="U732" s="6">
        <v>44005.504166666666</v>
      </c>
    </row>
    <row r="733" spans="1:21" x14ac:dyDescent="0.3">
      <c r="A733" t="str">
        <f>VLOOKUP(B733,Table2[],3,FALSE)</f>
        <v>Retail</v>
      </c>
      <c r="B733" t="str">
        <f>IF(ISNUMBER(FIND("QVC",R733)),"QVC",IFERROR(VLOOKUP(LEFT(I733,2),Table1[#All],2,FALSE),IF(OR(LEN(I733)=7,LEFT(I733,3)="SH1",LEFT(I733,2)="Vp",LEFT(I733,2)="GP"),"PMD.com",IF(LEN(I733)=15,"QVC","need manual check"))))</f>
        <v>Retail Accounts</v>
      </c>
      <c r="C733">
        <f t="shared" si="36"/>
        <v>57080001</v>
      </c>
      <c r="D733">
        <f t="shared" si="37"/>
        <v>3</v>
      </c>
      <c r="E733" s="8" t="str">
        <f t="shared" ca="1" si="35"/>
        <v>shifted orders processed</v>
      </c>
      <c r="F733" t="s">
        <v>11203</v>
      </c>
      <c r="G733" t="s">
        <v>16</v>
      </c>
      <c r="H733" s="6">
        <v>44014.292673611111</v>
      </c>
      <c r="I733" s="6" t="s">
        <v>11139</v>
      </c>
      <c r="J733" t="s">
        <v>109</v>
      </c>
      <c r="K733">
        <v>17290137</v>
      </c>
      <c r="L733">
        <v>233750</v>
      </c>
      <c r="M733">
        <v>3302255</v>
      </c>
      <c r="N733">
        <v>57080001</v>
      </c>
      <c r="O733" t="s">
        <v>11117</v>
      </c>
      <c r="P733" t="s">
        <v>11118</v>
      </c>
      <c r="Q733">
        <v>3</v>
      </c>
      <c r="R733" t="s">
        <v>1159</v>
      </c>
      <c r="S733" t="s">
        <v>18</v>
      </c>
      <c r="T733">
        <v>3</v>
      </c>
      <c r="U733" s="6">
        <v>44005.504166666666</v>
      </c>
    </row>
    <row r="734" spans="1:21" x14ac:dyDescent="0.3">
      <c r="A734" t="str">
        <f>VLOOKUP(B734,Table2[],3,FALSE)</f>
        <v>Retail</v>
      </c>
      <c r="B734" t="str">
        <f>IF(ISNUMBER(FIND("QVC",R734)),"QVC",IFERROR(VLOOKUP(LEFT(I734,2),Table1[#All],2,FALSE),IF(OR(LEN(I734)=7,LEFT(I734,3)="SH1",LEFT(I734,2)="Vp",LEFT(I734,2)="GP"),"PMD.com",IF(LEN(I734)=15,"QVC","need manual check"))))</f>
        <v>Retail Accounts</v>
      </c>
      <c r="C734">
        <f t="shared" si="36"/>
        <v>57130001</v>
      </c>
      <c r="D734">
        <f t="shared" si="37"/>
        <v>2</v>
      </c>
      <c r="E734" s="8" t="str">
        <f t="shared" ca="1" si="35"/>
        <v>shifted orders processed</v>
      </c>
      <c r="F734" t="s">
        <v>11203</v>
      </c>
      <c r="G734" t="s">
        <v>16</v>
      </c>
      <c r="H734" s="6">
        <v>44014.292673611111</v>
      </c>
      <c r="I734" s="6" t="s">
        <v>11139</v>
      </c>
      <c r="J734" t="s">
        <v>109</v>
      </c>
      <c r="K734">
        <v>17290137</v>
      </c>
      <c r="L734">
        <v>233750</v>
      </c>
      <c r="M734">
        <v>3302255</v>
      </c>
      <c r="N734">
        <v>57130001</v>
      </c>
      <c r="O734" t="s">
        <v>11124</v>
      </c>
      <c r="P734" t="s">
        <v>11125</v>
      </c>
      <c r="Q734">
        <v>2</v>
      </c>
      <c r="R734" t="s">
        <v>1159</v>
      </c>
      <c r="S734" t="s">
        <v>18</v>
      </c>
      <c r="T734">
        <v>2</v>
      </c>
      <c r="U734" s="6">
        <v>44005.504166666666</v>
      </c>
    </row>
    <row r="735" spans="1:21" x14ac:dyDescent="0.3">
      <c r="A735" t="str">
        <f>VLOOKUP(B735,Table2[],3,FALSE)</f>
        <v>Retail</v>
      </c>
      <c r="B735" t="str">
        <f>IF(ISNUMBER(FIND("QVC",R735)),"QVC",IFERROR(VLOOKUP(LEFT(I735,2),Table1[#All],2,FALSE),IF(OR(LEN(I735)=7,LEFT(I735,3)="SH1",LEFT(I735,2)="Vp",LEFT(I735,2)="GP"),"PMD.com",IF(LEN(I735)=15,"QVC","need manual check"))))</f>
        <v>Retail Accounts</v>
      </c>
      <c r="C735">
        <f t="shared" si="36"/>
        <v>57130001</v>
      </c>
      <c r="D735">
        <f t="shared" si="37"/>
        <v>2</v>
      </c>
      <c r="E735" s="8" t="str">
        <f t="shared" ca="1" si="35"/>
        <v>shifted orders processed</v>
      </c>
      <c r="F735" t="s">
        <v>11203</v>
      </c>
      <c r="G735" t="s">
        <v>16</v>
      </c>
      <c r="H735" s="6">
        <v>44014.292673611111</v>
      </c>
      <c r="I735" s="6" t="s">
        <v>11140</v>
      </c>
      <c r="J735" t="s">
        <v>109</v>
      </c>
      <c r="K735">
        <v>17290138</v>
      </c>
      <c r="L735">
        <v>233751</v>
      </c>
      <c r="M735">
        <v>3302255</v>
      </c>
      <c r="N735">
        <v>57130001</v>
      </c>
      <c r="O735" t="s">
        <v>11124</v>
      </c>
      <c r="P735" t="s">
        <v>11125</v>
      </c>
      <c r="Q735">
        <v>2</v>
      </c>
      <c r="R735" t="s">
        <v>1159</v>
      </c>
      <c r="S735" t="s">
        <v>18</v>
      </c>
      <c r="T735">
        <v>2</v>
      </c>
      <c r="U735" s="6">
        <v>44005.504166666666</v>
      </c>
    </row>
    <row r="736" spans="1:21" x14ac:dyDescent="0.3">
      <c r="A736" t="str">
        <f>VLOOKUP(B736,Table2[],3,FALSE)</f>
        <v>Retail</v>
      </c>
      <c r="B736" t="str">
        <f>IF(ISNUMBER(FIND("QVC",R736)),"QVC",IFERROR(VLOOKUP(LEFT(I736,2),Table1[#All],2,FALSE),IF(OR(LEN(I736)=7,LEFT(I736,3)="SH1",LEFT(I736,2)="Vp",LEFT(I736,2)="GP"),"PMD.com",IF(LEN(I736)=15,"QVC","need manual check"))))</f>
        <v>Retail Accounts</v>
      </c>
      <c r="C736">
        <f t="shared" si="36"/>
        <v>57080001</v>
      </c>
      <c r="D736">
        <f t="shared" si="37"/>
        <v>3</v>
      </c>
      <c r="E736" s="8" t="str">
        <f t="shared" ca="1" si="35"/>
        <v>shifted orders processed</v>
      </c>
      <c r="F736" t="s">
        <v>11203</v>
      </c>
      <c r="G736" t="s">
        <v>16</v>
      </c>
      <c r="H736" s="6">
        <v>44014.292673611111</v>
      </c>
      <c r="I736" s="6" t="s">
        <v>11140</v>
      </c>
      <c r="J736" t="s">
        <v>109</v>
      </c>
      <c r="K736">
        <v>17290138</v>
      </c>
      <c r="L736">
        <v>233751</v>
      </c>
      <c r="M736">
        <v>3302255</v>
      </c>
      <c r="N736">
        <v>57080001</v>
      </c>
      <c r="O736" t="s">
        <v>11117</v>
      </c>
      <c r="P736" t="s">
        <v>11118</v>
      </c>
      <c r="Q736">
        <v>3</v>
      </c>
      <c r="R736" t="s">
        <v>1159</v>
      </c>
      <c r="S736" t="s">
        <v>18</v>
      </c>
      <c r="T736">
        <v>3</v>
      </c>
      <c r="U736" s="6">
        <v>44005.504166666666</v>
      </c>
    </row>
    <row r="737" spans="1:21" x14ac:dyDescent="0.3">
      <c r="A737" t="str">
        <f>VLOOKUP(B737,Table2[],3,FALSE)</f>
        <v>Retail</v>
      </c>
      <c r="B737" t="str">
        <f>IF(ISNUMBER(FIND("QVC",R737)),"QVC",IFERROR(VLOOKUP(LEFT(I737,2),Table1[#All],2,FALSE),IF(OR(LEN(I737)=7,LEFT(I737,3)="SH1",LEFT(I737,2)="Vp",LEFT(I737,2)="GP"),"PMD.com",IF(LEN(I737)=15,"QVC","need manual check"))))</f>
        <v>Retail Accounts</v>
      </c>
      <c r="C737">
        <f t="shared" si="36"/>
        <v>57070001</v>
      </c>
      <c r="D737">
        <f t="shared" si="37"/>
        <v>3</v>
      </c>
      <c r="E737" s="8" t="str">
        <f t="shared" ca="1" si="35"/>
        <v>shifted orders processed</v>
      </c>
      <c r="F737" t="s">
        <v>11203</v>
      </c>
      <c r="G737" t="s">
        <v>16</v>
      </c>
      <c r="H737" s="6">
        <v>44014.292673611111</v>
      </c>
      <c r="I737" s="6" t="s">
        <v>11140</v>
      </c>
      <c r="J737" t="s">
        <v>109</v>
      </c>
      <c r="K737">
        <v>17290138</v>
      </c>
      <c r="L737">
        <v>233751</v>
      </c>
      <c r="M737">
        <v>3302255</v>
      </c>
      <c r="N737">
        <v>57070001</v>
      </c>
      <c r="O737" t="s">
        <v>1722</v>
      </c>
      <c r="P737" t="s">
        <v>1721</v>
      </c>
      <c r="Q737">
        <v>3</v>
      </c>
      <c r="R737" t="s">
        <v>1159</v>
      </c>
      <c r="S737" t="s">
        <v>18</v>
      </c>
      <c r="T737">
        <v>3</v>
      </c>
      <c r="U737" s="6">
        <v>44005.504166666666</v>
      </c>
    </row>
    <row r="738" spans="1:21" x14ac:dyDescent="0.3">
      <c r="A738" t="str">
        <f>VLOOKUP(B738,Table2[],3,FALSE)</f>
        <v>Retail</v>
      </c>
      <c r="B738" t="str">
        <f>IF(ISNUMBER(FIND("QVC",R738)),"QVC",IFERROR(VLOOKUP(LEFT(I738,2),Table1[#All],2,FALSE),IF(OR(LEN(I738)=7,LEFT(I738,3)="SH1",LEFT(I738,2)="Vp",LEFT(I738,2)="GP"),"PMD.com",IF(LEN(I738)=15,"QVC","need manual check"))))</f>
        <v>Retail Accounts</v>
      </c>
      <c r="C738">
        <f t="shared" si="36"/>
        <v>57120001</v>
      </c>
      <c r="D738">
        <f t="shared" si="37"/>
        <v>3</v>
      </c>
      <c r="E738" s="8" t="str">
        <f t="shared" ca="1" si="35"/>
        <v>shifted orders processed</v>
      </c>
      <c r="F738" t="s">
        <v>11203</v>
      </c>
      <c r="G738" t="s">
        <v>16</v>
      </c>
      <c r="H738" s="6">
        <v>44014.292673611111</v>
      </c>
      <c r="I738" s="6" t="s">
        <v>11140</v>
      </c>
      <c r="J738" t="s">
        <v>109</v>
      </c>
      <c r="K738">
        <v>17290138</v>
      </c>
      <c r="L738">
        <v>233751</v>
      </c>
      <c r="M738">
        <v>3302255</v>
      </c>
      <c r="N738">
        <v>57120001</v>
      </c>
      <c r="O738" t="s">
        <v>1984</v>
      </c>
      <c r="P738" t="s">
        <v>1985</v>
      </c>
      <c r="Q738">
        <v>3</v>
      </c>
      <c r="R738" t="s">
        <v>1159</v>
      </c>
      <c r="S738" t="s">
        <v>18</v>
      </c>
      <c r="T738">
        <v>3</v>
      </c>
      <c r="U738" s="6">
        <v>44005.504166666666</v>
      </c>
    </row>
    <row r="739" spans="1:21" x14ac:dyDescent="0.3">
      <c r="A739" t="str">
        <f>VLOOKUP(B739,Table2[],3,FALSE)</f>
        <v>Retail</v>
      </c>
      <c r="B739" t="str">
        <f>IF(ISNUMBER(FIND("QVC",R739)),"QVC",IFERROR(VLOOKUP(LEFT(I739,2),Table1[#All],2,FALSE),IF(OR(LEN(I739)=7,LEFT(I739,3)="SH1",LEFT(I739,2)="Vp",LEFT(I739,2)="GP"),"PMD.com",IF(LEN(I739)=15,"QVC","need manual check"))))</f>
        <v>Retail Accounts</v>
      </c>
      <c r="C739">
        <f t="shared" si="36"/>
        <v>57150001</v>
      </c>
      <c r="D739">
        <f t="shared" si="37"/>
        <v>2</v>
      </c>
      <c r="E739" s="8" t="str">
        <f t="shared" ca="1" si="35"/>
        <v>shifted orders processed</v>
      </c>
      <c r="F739" t="s">
        <v>11203</v>
      </c>
      <c r="G739" t="s">
        <v>16</v>
      </c>
      <c r="H739" s="6">
        <v>44014.292673611111</v>
      </c>
      <c r="I739" s="6" t="s">
        <v>11140</v>
      </c>
      <c r="J739" t="s">
        <v>109</v>
      </c>
      <c r="K739">
        <v>17290138</v>
      </c>
      <c r="L739">
        <v>233751</v>
      </c>
      <c r="M739">
        <v>3302255</v>
      </c>
      <c r="N739">
        <v>57150001</v>
      </c>
      <c r="O739" t="s">
        <v>2826</v>
      </c>
      <c r="P739" t="s">
        <v>2827</v>
      </c>
      <c r="Q739">
        <v>2</v>
      </c>
      <c r="R739" t="s">
        <v>1159</v>
      </c>
      <c r="S739" t="s">
        <v>18</v>
      </c>
      <c r="T739">
        <v>2</v>
      </c>
      <c r="U739" s="6">
        <v>44005.504166666666</v>
      </c>
    </row>
    <row r="740" spans="1:21" x14ac:dyDescent="0.3">
      <c r="A740" t="str">
        <f>VLOOKUP(B740,Table2[],3,FALSE)</f>
        <v>Retail</v>
      </c>
      <c r="B740" t="str">
        <f>IF(ISNUMBER(FIND("QVC",R740)),"QVC",IFERROR(VLOOKUP(LEFT(I740,2),Table1[#All],2,FALSE),IF(OR(LEN(I740)=7,LEFT(I740,3)="SH1",LEFT(I740,2)="Vp",LEFT(I740,2)="GP"),"PMD.com",IF(LEN(I740)=15,"QVC","need manual check"))))</f>
        <v>Retail Accounts</v>
      </c>
      <c r="C740">
        <f t="shared" si="36"/>
        <v>57150001</v>
      </c>
      <c r="D740">
        <f t="shared" si="37"/>
        <v>4</v>
      </c>
      <c r="E740" s="8" t="str">
        <f t="shared" ca="1" si="35"/>
        <v>shifted orders processed</v>
      </c>
      <c r="F740" t="s">
        <v>11203</v>
      </c>
      <c r="G740" t="s">
        <v>16</v>
      </c>
      <c r="H740" s="6">
        <v>44014.292673611111</v>
      </c>
      <c r="I740" s="6" t="s">
        <v>11141</v>
      </c>
      <c r="J740" t="s">
        <v>109</v>
      </c>
      <c r="K740">
        <v>17290139</v>
      </c>
      <c r="L740">
        <v>233752</v>
      </c>
      <c r="M740">
        <v>3302277</v>
      </c>
      <c r="N740">
        <v>57150001</v>
      </c>
      <c r="O740" t="s">
        <v>2826</v>
      </c>
      <c r="P740" t="s">
        <v>2827</v>
      </c>
      <c r="Q740">
        <v>4</v>
      </c>
      <c r="R740" t="s">
        <v>1159</v>
      </c>
      <c r="S740" t="s">
        <v>18</v>
      </c>
      <c r="T740">
        <v>4</v>
      </c>
      <c r="U740" s="6">
        <v>44005.504166666666</v>
      </c>
    </row>
    <row r="741" spans="1:21" x14ac:dyDescent="0.3">
      <c r="A741" t="str">
        <f>VLOOKUP(B741,Table2[],3,FALSE)</f>
        <v>Retail</v>
      </c>
      <c r="B741" t="str">
        <f>IF(ISNUMBER(FIND("QVC",R741)),"QVC",IFERROR(VLOOKUP(LEFT(I741,2),Table1[#All],2,FALSE),IF(OR(LEN(I741)=7,LEFT(I741,3)="SH1",LEFT(I741,2)="Vp",LEFT(I741,2)="GP"),"PMD.com",IF(LEN(I741)=15,"QVC","need manual check"))))</f>
        <v>Retail Accounts</v>
      </c>
      <c r="C741">
        <f t="shared" si="36"/>
        <v>57120001</v>
      </c>
      <c r="D741">
        <f t="shared" si="37"/>
        <v>7</v>
      </c>
      <c r="E741" s="8" t="str">
        <f t="shared" ca="1" si="35"/>
        <v>shifted orders processed</v>
      </c>
      <c r="F741" t="s">
        <v>11203</v>
      </c>
      <c r="G741" t="s">
        <v>16</v>
      </c>
      <c r="H741" s="6">
        <v>44014.292673611111</v>
      </c>
      <c r="I741" s="6" t="s">
        <v>11141</v>
      </c>
      <c r="J741" t="s">
        <v>109</v>
      </c>
      <c r="K741">
        <v>17290139</v>
      </c>
      <c r="L741">
        <v>233752</v>
      </c>
      <c r="M741">
        <v>3302277</v>
      </c>
      <c r="N741">
        <v>57120001</v>
      </c>
      <c r="O741" t="s">
        <v>1984</v>
      </c>
      <c r="P741" t="s">
        <v>1985</v>
      </c>
      <c r="Q741">
        <v>7</v>
      </c>
      <c r="R741" t="s">
        <v>1159</v>
      </c>
      <c r="S741" t="s">
        <v>18</v>
      </c>
      <c r="T741">
        <v>7</v>
      </c>
      <c r="U741" s="6">
        <v>44005.504166666666</v>
      </c>
    </row>
    <row r="742" spans="1:21" x14ac:dyDescent="0.3">
      <c r="A742" t="str">
        <f>VLOOKUP(B742,Table2[],3,FALSE)</f>
        <v>Retail</v>
      </c>
      <c r="B742" t="str">
        <f>IF(ISNUMBER(FIND("QVC",R742)),"QVC",IFERROR(VLOOKUP(LEFT(I742,2),Table1[#All],2,FALSE),IF(OR(LEN(I742)=7,LEFT(I742,3)="SH1",LEFT(I742,2)="Vp",LEFT(I742,2)="GP"),"PMD.com",IF(LEN(I742)=15,"QVC","need manual check"))))</f>
        <v>Retail Accounts</v>
      </c>
      <c r="C742">
        <f t="shared" si="36"/>
        <v>57070001</v>
      </c>
      <c r="D742">
        <f t="shared" si="37"/>
        <v>5</v>
      </c>
      <c r="E742" s="8" t="str">
        <f t="shared" ca="1" si="35"/>
        <v>shifted orders processed</v>
      </c>
      <c r="F742" t="s">
        <v>11203</v>
      </c>
      <c r="G742" t="s">
        <v>16</v>
      </c>
      <c r="H742" s="6">
        <v>44014.292673611111</v>
      </c>
      <c r="I742" s="6" t="s">
        <v>11141</v>
      </c>
      <c r="J742" t="s">
        <v>109</v>
      </c>
      <c r="K742">
        <v>17290139</v>
      </c>
      <c r="L742">
        <v>233752</v>
      </c>
      <c r="M742">
        <v>3302277</v>
      </c>
      <c r="N742">
        <v>57070001</v>
      </c>
      <c r="O742" t="s">
        <v>1722</v>
      </c>
      <c r="P742" t="s">
        <v>1721</v>
      </c>
      <c r="Q742">
        <v>5</v>
      </c>
      <c r="R742" t="s">
        <v>1159</v>
      </c>
      <c r="S742" t="s">
        <v>18</v>
      </c>
      <c r="T742">
        <v>5</v>
      </c>
      <c r="U742" s="6">
        <v>44005.504166666666</v>
      </c>
    </row>
    <row r="743" spans="1:21" x14ac:dyDescent="0.3">
      <c r="A743" t="str">
        <f>VLOOKUP(B743,Table2[],3,FALSE)</f>
        <v>Retail</v>
      </c>
      <c r="B743" t="str">
        <f>IF(ISNUMBER(FIND("QVC",R743)),"QVC",IFERROR(VLOOKUP(LEFT(I743,2),Table1[#All],2,FALSE),IF(OR(LEN(I743)=7,LEFT(I743,3)="SH1",LEFT(I743,2)="Vp",LEFT(I743,2)="GP"),"PMD.com",IF(LEN(I743)=15,"QVC","need manual check"))))</f>
        <v>Retail Accounts</v>
      </c>
      <c r="C743">
        <f t="shared" si="36"/>
        <v>57080001</v>
      </c>
      <c r="D743">
        <f t="shared" si="37"/>
        <v>7</v>
      </c>
      <c r="E743" s="8" t="str">
        <f t="shared" ca="1" si="35"/>
        <v>shifted orders processed</v>
      </c>
      <c r="F743" t="s">
        <v>11203</v>
      </c>
      <c r="G743" t="s">
        <v>16</v>
      </c>
      <c r="H743" s="6">
        <v>44014.292673611111</v>
      </c>
      <c r="I743" s="6" t="s">
        <v>11141</v>
      </c>
      <c r="J743" t="s">
        <v>109</v>
      </c>
      <c r="K743">
        <v>17290139</v>
      </c>
      <c r="L743">
        <v>233752</v>
      </c>
      <c r="M743">
        <v>3302277</v>
      </c>
      <c r="N743">
        <v>57080001</v>
      </c>
      <c r="O743" t="s">
        <v>11117</v>
      </c>
      <c r="P743" t="s">
        <v>11118</v>
      </c>
      <c r="Q743">
        <v>7</v>
      </c>
      <c r="R743" t="s">
        <v>1159</v>
      </c>
      <c r="S743" t="s">
        <v>18</v>
      </c>
      <c r="T743">
        <v>7</v>
      </c>
      <c r="U743" s="6">
        <v>44005.504166666666</v>
      </c>
    </row>
    <row r="744" spans="1:21" x14ac:dyDescent="0.3">
      <c r="A744" t="str">
        <f>VLOOKUP(B744,Table2[],3,FALSE)</f>
        <v>Retail</v>
      </c>
      <c r="B744" t="str">
        <f>IF(ISNUMBER(FIND("QVC",R744)),"QVC",IFERROR(VLOOKUP(LEFT(I744,2),Table1[#All],2,FALSE),IF(OR(LEN(I744)=7,LEFT(I744,3)="SH1",LEFT(I744,2)="Vp",LEFT(I744,2)="GP"),"PMD.com",IF(LEN(I744)=15,"QVC","need manual check"))))</f>
        <v>Retail Accounts</v>
      </c>
      <c r="C744">
        <f t="shared" si="36"/>
        <v>57130001</v>
      </c>
      <c r="D744">
        <f t="shared" si="37"/>
        <v>7</v>
      </c>
      <c r="E744" s="8" t="str">
        <f t="shared" ca="1" si="35"/>
        <v>shifted orders processed</v>
      </c>
      <c r="F744" t="s">
        <v>11203</v>
      </c>
      <c r="G744" t="s">
        <v>16</v>
      </c>
      <c r="H744" s="6">
        <v>44014.292673611111</v>
      </c>
      <c r="I744" s="6" t="s">
        <v>11141</v>
      </c>
      <c r="J744" t="s">
        <v>109</v>
      </c>
      <c r="K744">
        <v>17290139</v>
      </c>
      <c r="L744">
        <v>233752</v>
      </c>
      <c r="M744">
        <v>3302277</v>
      </c>
      <c r="N744">
        <v>57130001</v>
      </c>
      <c r="O744" t="s">
        <v>11124</v>
      </c>
      <c r="P744" t="s">
        <v>11125</v>
      </c>
      <c r="Q744">
        <v>7</v>
      </c>
      <c r="R744" t="s">
        <v>1159</v>
      </c>
      <c r="S744" t="s">
        <v>18</v>
      </c>
      <c r="T744">
        <v>7</v>
      </c>
      <c r="U744" s="6">
        <v>44005.504166666666</v>
      </c>
    </row>
    <row r="745" spans="1:21" x14ac:dyDescent="0.3">
      <c r="A745" t="str">
        <f>VLOOKUP(B745,Table2[],3,FALSE)</f>
        <v>Retail</v>
      </c>
      <c r="B745" t="str">
        <f>IF(ISNUMBER(FIND("QVC",R745)),"QVC",IFERROR(VLOOKUP(LEFT(I745,2),Table1[#All],2,FALSE),IF(OR(LEN(I745)=7,LEFT(I745,3)="SH1",LEFT(I745,2)="Vp",LEFT(I745,2)="GP"),"PMD.com",IF(LEN(I745)=15,"QVC","need manual check"))))</f>
        <v>Retail Accounts</v>
      </c>
      <c r="C745">
        <f t="shared" si="36"/>
        <v>57130001</v>
      </c>
      <c r="D745">
        <f t="shared" si="37"/>
        <v>2</v>
      </c>
      <c r="E745" s="8" t="str">
        <f t="shared" ca="1" si="35"/>
        <v>shifted orders processed</v>
      </c>
      <c r="F745" t="s">
        <v>11203</v>
      </c>
      <c r="G745" t="s">
        <v>16</v>
      </c>
      <c r="H745" s="6">
        <v>44014.292673611111</v>
      </c>
      <c r="I745" s="6" t="s">
        <v>11142</v>
      </c>
      <c r="J745" t="s">
        <v>109</v>
      </c>
      <c r="K745">
        <v>17290140</v>
      </c>
      <c r="L745">
        <v>233753</v>
      </c>
      <c r="M745">
        <v>3302255</v>
      </c>
      <c r="N745">
        <v>57130001</v>
      </c>
      <c r="O745" t="s">
        <v>11124</v>
      </c>
      <c r="P745" t="s">
        <v>11125</v>
      </c>
      <c r="Q745">
        <v>2</v>
      </c>
      <c r="R745" t="s">
        <v>1159</v>
      </c>
      <c r="S745" t="s">
        <v>18</v>
      </c>
      <c r="T745">
        <v>2</v>
      </c>
      <c r="U745" s="6">
        <v>44005.504166666666</v>
      </c>
    </row>
    <row r="746" spans="1:21" x14ac:dyDescent="0.3">
      <c r="A746" t="str">
        <f>VLOOKUP(B746,Table2[],3,FALSE)</f>
        <v>Retail</v>
      </c>
      <c r="B746" t="str">
        <f>IF(ISNUMBER(FIND("QVC",R746)),"QVC",IFERROR(VLOOKUP(LEFT(I746,2),Table1[#All],2,FALSE),IF(OR(LEN(I746)=7,LEFT(I746,3)="SH1",LEFT(I746,2)="Vp",LEFT(I746,2)="GP"),"PMD.com",IF(LEN(I746)=15,"QVC","need manual check"))))</f>
        <v>Retail Accounts</v>
      </c>
      <c r="C746">
        <f t="shared" si="36"/>
        <v>57080001</v>
      </c>
      <c r="D746">
        <f t="shared" si="37"/>
        <v>3</v>
      </c>
      <c r="E746" s="8" t="str">
        <f t="shared" ca="1" si="35"/>
        <v>shifted orders processed</v>
      </c>
      <c r="F746" t="s">
        <v>11203</v>
      </c>
      <c r="G746" t="s">
        <v>16</v>
      </c>
      <c r="H746" s="6">
        <v>44014.292673611111</v>
      </c>
      <c r="I746" s="6" t="s">
        <v>11142</v>
      </c>
      <c r="J746" t="s">
        <v>109</v>
      </c>
      <c r="K746">
        <v>17290140</v>
      </c>
      <c r="L746">
        <v>233753</v>
      </c>
      <c r="M746">
        <v>3302255</v>
      </c>
      <c r="N746">
        <v>57080001</v>
      </c>
      <c r="O746" t="s">
        <v>11117</v>
      </c>
      <c r="P746" t="s">
        <v>11118</v>
      </c>
      <c r="Q746">
        <v>3</v>
      </c>
      <c r="R746" t="s">
        <v>1159</v>
      </c>
      <c r="S746" t="s">
        <v>18</v>
      </c>
      <c r="T746">
        <v>3</v>
      </c>
      <c r="U746" s="6">
        <v>44005.504166666666</v>
      </c>
    </row>
    <row r="747" spans="1:21" x14ac:dyDescent="0.3">
      <c r="A747" t="str">
        <f>VLOOKUP(B747,Table2[],3,FALSE)</f>
        <v>Retail</v>
      </c>
      <c r="B747" t="str">
        <f>IF(ISNUMBER(FIND("QVC",R747)),"QVC",IFERROR(VLOOKUP(LEFT(I747,2),Table1[#All],2,FALSE),IF(OR(LEN(I747)=7,LEFT(I747,3)="SH1",LEFT(I747,2)="Vp",LEFT(I747,2)="GP"),"PMD.com",IF(LEN(I747)=15,"QVC","need manual check"))))</f>
        <v>Retail Accounts</v>
      </c>
      <c r="C747">
        <f t="shared" si="36"/>
        <v>57070001</v>
      </c>
      <c r="D747">
        <f t="shared" si="37"/>
        <v>3</v>
      </c>
      <c r="E747" s="8" t="str">
        <f t="shared" ca="1" si="35"/>
        <v>shifted orders processed</v>
      </c>
      <c r="F747" t="s">
        <v>11203</v>
      </c>
      <c r="G747" t="s">
        <v>16</v>
      </c>
      <c r="H747" s="6">
        <v>44014.292673611111</v>
      </c>
      <c r="I747" s="6" t="s">
        <v>11142</v>
      </c>
      <c r="J747" t="s">
        <v>109</v>
      </c>
      <c r="K747">
        <v>17290140</v>
      </c>
      <c r="L747">
        <v>233753</v>
      </c>
      <c r="M747">
        <v>3302255</v>
      </c>
      <c r="N747">
        <v>57070001</v>
      </c>
      <c r="O747" t="s">
        <v>1722</v>
      </c>
      <c r="P747" t="s">
        <v>1721</v>
      </c>
      <c r="Q747">
        <v>3</v>
      </c>
      <c r="R747" t="s">
        <v>1159</v>
      </c>
      <c r="S747" t="s">
        <v>18</v>
      </c>
      <c r="T747">
        <v>3</v>
      </c>
      <c r="U747" s="6">
        <v>44005.504166666666</v>
      </c>
    </row>
    <row r="748" spans="1:21" x14ac:dyDescent="0.3">
      <c r="A748" t="str">
        <f>VLOOKUP(B748,Table2[],3,FALSE)</f>
        <v>Retail</v>
      </c>
      <c r="B748" t="str">
        <f>IF(ISNUMBER(FIND("QVC",R748)),"QVC",IFERROR(VLOOKUP(LEFT(I748,2),Table1[#All],2,FALSE),IF(OR(LEN(I748)=7,LEFT(I748,3)="SH1",LEFT(I748,2)="Vp",LEFT(I748,2)="GP"),"PMD.com",IF(LEN(I748)=15,"QVC","need manual check"))))</f>
        <v>Retail Accounts</v>
      </c>
      <c r="C748">
        <f t="shared" si="36"/>
        <v>57120001</v>
      </c>
      <c r="D748">
        <f t="shared" si="37"/>
        <v>3</v>
      </c>
      <c r="E748" s="8" t="str">
        <f t="shared" ca="1" si="35"/>
        <v>shifted orders processed</v>
      </c>
      <c r="F748" t="s">
        <v>11203</v>
      </c>
      <c r="G748" t="s">
        <v>16</v>
      </c>
      <c r="H748" s="6">
        <v>44014.292673611111</v>
      </c>
      <c r="I748" s="6" t="s">
        <v>11142</v>
      </c>
      <c r="J748" t="s">
        <v>109</v>
      </c>
      <c r="K748">
        <v>17290140</v>
      </c>
      <c r="L748">
        <v>233753</v>
      </c>
      <c r="M748">
        <v>3302255</v>
      </c>
      <c r="N748">
        <v>57120001</v>
      </c>
      <c r="O748" t="s">
        <v>1984</v>
      </c>
      <c r="P748" t="s">
        <v>1985</v>
      </c>
      <c r="Q748">
        <v>3</v>
      </c>
      <c r="R748" t="s">
        <v>1159</v>
      </c>
      <c r="S748" t="s">
        <v>18</v>
      </c>
      <c r="T748">
        <v>3</v>
      </c>
      <c r="U748" s="6">
        <v>44005.504166666666</v>
      </c>
    </row>
    <row r="749" spans="1:21" x14ac:dyDescent="0.3">
      <c r="A749" t="str">
        <f>VLOOKUP(B749,Table2[],3,FALSE)</f>
        <v>Retail</v>
      </c>
      <c r="B749" t="str">
        <f>IF(ISNUMBER(FIND("QVC",R749)),"QVC",IFERROR(VLOOKUP(LEFT(I749,2),Table1[#All],2,FALSE),IF(OR(LEN(I749)=7,LEFT(I749,3)="SH1",LEFT(I749,2)="Vp",LEFT(I749,2)="GP"),"PMD.com",IF(LEN(I749)=15,"QVC","need manual check"))))</f>
        <v>Retail Accounts</v>
      </c>
      <c r="C749">
        <f t="shared" si="36"/>
        <v>57150001</v>
      </c>
      <c r="D749">
        <f t="shared" si="37"/>
        <v>2</v>
      </c>
      <c r="E749" s="8" t="str">
        <f t="shared" ca="1" si="35"/>
        <v>shifted orders processed</v>
      </c>
      <c r="F749" t="s">
        <v>11203</v>
      </c>
      <c r="G749" t="s">
        <v>16</v>
      </c>
      <c r="H749" s="6">
        <v>44014.292673611111</v>
      </c>
      <c r="I749" s="6" t="s">
        <v>11142</v>
      </c>
      <c r="J749" t="s">
        <v>109</v>
      </c>
      <c r="K749">
        <v>17290140</v>
      </c>
      <c r="L749">
        <v>233753</v>
      </c>
      <c r="M749">
        <v>3302255</v>
      </c>
      <c r="N749">
        <v>57150001</v>
      </c>
      <c r="O749" t="s">
        <v>2826</v>
      </c>
      <c r="P749" t="s">
        <v>2827</v>
      </c>
      <c r="Q749">
        <v>2</v>
      </c>
      <c r="R749" t="s">
        <v>1159</v>
      </c>
      <c r="S749" t="s">
        <v>18</v>
      </c>
      <c r="T749">
        <v>2</v>
      </c>
      <c r="U749" s="6">
        <v>44005.504166666666</v>
      </c>
    </row>
    <row r="750" spans="1:21" x14ac:dyDescent="0.3">
      <c r="A750" t="str">
        <f>VLOOKUP(B750,Table2[],3,FALSE)</f>
        <v>Retail</v>
      </c>
      <c r="B750" t="str">
        <f>IF(ISNUMBER(FIND("QVC",R750)),"QVC",IFERROR(VLOOKUP(LEFT(I750,2),Table1[#All],2,FALSE),IF(OR(LEN(I750)=7,LEFT(I750,3)="SH1",LEFT(I750,2)="Vp",LEFT(I750,2)="GP"),"PMD.com",IF(LEN(I750)=15,"QVC","need manual check"))))</f>
        <v>Retail Accounts</v>
      </c>
      <c r="C750">
        <f t="shared" si="36"/>
        <v>57150001</v>
      </c>
      <c r="D750">
        <f t="shared" si="37"/>
        <v>2</v>
      </c>
      <c r="E750" s="8" t="str">
        <f t="shared" ca="1" si="35"/>
        <v>shifted orders processed</v>
      </c>
      <c r="F750" t="s">
        <v>11203</v>
      </c>
      <c r="G750" t="s">
        <v>16</v>
      </c>
      <c r="H750" s="6">
        <v>44014.292685185188</v>
      </c>
      <c r="I750" s="6" t="s">
        <v>11143</v>
      </c>
      <c r="J750" t="s">
        <v>109</v>
      </c>
      <c r="K750">
        <v>17290141</v>
      </c>
      <c r="L750">
        <v>233754</v>
      </c>
      <c r="M750">
        <v>3302255</v>
      </c>
      <c r="N750">
        <v>57150001</v>
      </c>
      <c r="O750" t="s">
        <v>2826</v>
      </c>
      <c r="P750" t="s">
        <v>2827</v>
      </c>
      <c r="Q750">
        <v>2</v>
      </c>
      <c r="R750" t="s">
        <v>1159</v>
      </c>
      <c r="S750" t="s">
        <v>18</v>
      </c>
      <c r="T750">
        <v>2</v>
      </c>
      <c r="U750" s="6">
        <v>44005.504166666666</v>
      </c>
    </row>
    <row r="751" spans="1:21" x14ac:dyDescent="0.3">
      <c r="A751" t="str">
        <f>VLOOKUP(B751,Table2[],3,FALSE)</f>
        <v>Retail</v>
      </c>
      <c r="B751" t="str">
        <f>IF(ISNUMBER(FIND("QVC",R751)),"QVC",IFERROR(VLOOKUP(LEFT(I751,2),Table1[#All],2,FALSE),IF(OR(LEN(I751)=7,LEFT(I751,3)="SH1",LEFT(I751,2)="Vp",LEFT(I751,2)="GP"),"PMD.com",IF(LEN(I751)=15,"QVC","need manual check"))))</f>
        <v>Retail Accounts</v>
      </c>
      <c r="C751">
        <f t="shared" si="36"/>
        <v>57120001</v>
      </c>
      <c r="D751">
        <f t="shared" si="37"/>
        <v>3</v>
      </c>
      <c r="E751" s="8" t="str">
        <f t="shared" ca="1" si="35"/>
        <v>shifted orders processed</v>
      </c>
      <c r="F751" t="s">
        <v>11203</v>
      </c>
      <c r="G751" t="s">
        <v>16</v>
      </c>
      <c r="H751" s="6">
        <v>44014.292685185188</v>
      </c>
      <c r="I751" s="6" t="s">
        <v>11143</v>
      </c>
      <c r="J751" t="s">
        <v>109</v>
      </c>
      <c r="K751">
        <v>17290141</v>
      </c>
      <c r="L751">
        <v>233754</v>
      </c>
      <c r="M751">
        <v>3302255</v>
      </c>
      <c r="N751">
        <v>57120001</v>
      </c>
      <c r="O751" t="s">
        <v>1984</v>
      </c>
      <c r="P751" t="s">
        <v>1985</v>
      </c>
      <c r="Q751">
        <v>3</v>
      </c>
      <c r="R751" t="s">
        <v>1159</v>
      </c>
      <c r="S751" t="s">
        <v>18</v>
      </c>
      <c r="T751">
        <v>3</v>
      </c>
      <c r="U751" s="6">
        <v>44005.504166666666</v>
      </c>
    </row>
    <row r="752" spans="1:21" x14ac:dyDescent="0.3">
      <c r="A752" t="str">
        <f>VLOOKUP(B752,Table2[],3,FALSE)</f>
        <v>Retail</v>
      </c>
      <c r="B752" t="str">
        <f>IF(ISNUMBER(FIND("QVC",R752)),"QVC",IFERROR(VLOOKUP(LEFT(I752,2),Table1[#All],2,FALSE),IF(OR(LEN(I752)=7,LEFT(I752,3)="SH1",LEFT(I752,2)="Vp",LEFT(I752,2)="GP"),"PMD.com",IF(LEN(I752)=15,"QVC","need manual check"))))</f>
        <v>Retail Accounts</v>
      </c>
      <c r="C752">
        <f t="shared" si="36"/>
        <v>57070001</v>
      </c>
      <c r="D752">
        <f t="shared" si="37"/>
        <v>3</v>
      </c>
      <c r="E752" s="8" t="str">
        <f t="shared" ca="1" si="35"/>
        <v>shifted orders processed</v>
      </c>
      <c r="F752" t="s">
        <v>11203</v>
      </c>
      <c r="G752" t="s">
        <v>16</v>
      </c>
      <c r="H752" s="6">
        <v>44014.292685185188</v>
      </c>
      <c r="I752" s="6" t="s">
        <v>11143</v>
      </c>
      <c r="J752" t="s">
        <v>109</v>
      </c>
      <c r="K752">
        <v>17290141</v>
      </c>
      <c r="L752">
        <v>233754</v>
      </c>
      <c r="M752">
        <v>3302255</v>
      </c>
      <c r="N752">
        <v>57070001</v>
      </c>
      <c r="O752" t="s">
        <v>1722</v>
      </c>
      <c r="P752" t="s">
        <v>1721</v>
      </c>
      <c r="Q752">
        <v>3</v>
      </c>
      <c r="R752" t="s">
        <v>1159</v>
      </c>
      <c r="S752" t="s">
        <v>18</v>
      </c>
      <c r="T752">
        <v>3</v>
      </c>
      <c r="U752" s="6">
        <v>44005.504166666666</v>
      </c>
    </row>
    <row r="753" spans="1:21" x14ac:dyDescent="0.3">
      <c r="A753" t="str">
        <f>VLOOKUP(B753,Table2[],3,FALSE)</f>
        <v>Retail</v>
      </c>
      <c r="B753" t="str">
        <f>IF(ISNUMBER(FIND("QVC",R753)),"QVC",IFERROR(VLOOKUP(LEFT(I753,2),Table1[#All],2,FALSE),IF(OR(LEN(I753)=7,LEFT(I753,3)="SH1",LEFT(I753,2)="Vp",LEFT(I753,2)="GP"),"PMD.com",IF(LEN(I753)=15,"QVC","need manual check"))))</f>
        <v>Retail Accounts</v>
      </c>
      <c r="C753">
        <f t="shared" si="36"/>
        <v>57080001</v>
      </c>
      <c r="D753">
        <f t="shared" si="37"/>
        <v>3</v>
      </c>
      <c r="E753" s="8" t="str">
        <f t="shared" ca="1" si="35"/>
        <v>shifted orders processed</v>
      </c>
      <c r="F753" t="s">
        <v>11203</v>
      </c>
      <c r="G753" t="s">
        <v>16</v>
      </c>
      <c r="H753" s="6">
        <v>44014.292685185188</v>
      </c>
      <c r="I753" s="6" t="s">
        <v>11143</v>
      </c>
      <c r="J753" t="s">
        <v>109</v>
      </c>
      <c r="K753">
        <v>17290141</v>
      </c>
      <c r="L753">
        <v>233754</v>
      </c>
      <c r="M753">
        <v>3302255</v>
      </c>
      <c r="N753">
        <v>57080001</v>
      </c>
      <c r="O753" t="s">
        <v>11117</v>
      </c>
      <c r="P753" t="s">
        <v>11118</v>
      </c>
      <c r="Q753">
        <v>3</v>
      </c>
      <c r="R753" t="s">
        <v>1159</v>
      </c>
      <c r="S753" t="s">
        <v>18</v>
      </c>
      <c r="T753">
        <v>3</v>
      </c>
      <c r="U753" s="6">
        <v>44005.504166666666</v>
      </c>
    </row>
    <row r="754" spans="1:21" x14ac:dyDescent="0.3">
      <c r="A754" t="str">
        <f>VLOOKUP(B754,Table2[],3,FALSE)</f>
        <v>Retail</v>
      </c>
      <c r="B754" t="str">
        <f>IF(ISNUMBER(FIND("QVC",R754)),"QVC",IFERROR(VLOOKUP(LEFT(I754,2),Table1[#All],2,FALSE),IF(OR(LEN(I754)=7,LEFT(I754,3)="SH1",LEFT(I754,2)="Vp",LEFT(I754,2)="GP"),"PMD.com",IF(LEN(I754)=15,"QVC","need manual check"))))</f>
        <v>Retail Accounts</v>
      </c>
      <c r="C754">
        <f t="shared" si="36"/>
        <v>57130001</v>
      </c>
      <c r="D754">
        <f t="shared" si="37"/>
        <v>2</v>
      </c>
      <c r="E754" s="8" t="str">
        <f t="shared" ca="1" si="35"/>
        <v>shifted orders processed</v>
      </c>
      <c r="F754" t="s">
        <v>11203</v>
      </c>
      <c r="G754" t="s">
        <v>16</v>
      </c>
      <c r="H754" s="6">
        <v>44014.292685185188</v>
      </c>
      <c r="I754" s="6" t="s">
        <v>11143</v>
      </c>
      <c r="J754" t="s">
        <v>109</v>
      </c>
      <c r="K754">
        <v>17290141</v>
      </c>
      <c r="L754">
        <v>233754</v>
      </c>
      <c r="M754">
        <v>3302255</v>
      </c>
      <c r="N754">
        <v>57130001</v>
      </c>
      <c r="O754" t="s">
        <v>11124</v>
      </c>
      <c r="P754" t="s">
        <v>11125</v>
      </c>
      <c r="Q754">
        <v>2</v>
      </c>
      <c r="R754" t="s">
        <v>1159</v>
      </c>
      <c r="S754" t="s">
        <v>18</v>
      </c>
      <c r="T754">
        <v>2</v>
      </c>
      <c r="U754" s="6">
        <v>44005.504166666666</v>
      </c>
    </row>
    <row r="755" spans="1:21" x14ac:dyDescent="0.3">
      <c r="A755" t="str">
        <f>VLOOKUP(B755,Table2[],3,FALSE)</f>
        <v>Retail</v>
      </c>
      <c r="B755" t="str">
        <f>IF(ISNUMBER(FIND("QVC",R755)),"QVC",IFERROR(VLOOKUP(LEFT(I755,2),Table1[#All],2,FALSE),IF(OR(LEN(I755)=7,LEFT(I755,3)="SH1",LEFT(I755,2)="Vp",LEFT(I755,2)="GP"),"PMD.com",IF(LEN(I755)=15,"QVC","need manual check"))))</f>
        <v>Retail Accounts</v>
      </c>
      <c r="C755">
        <f t="shared" si="36"/>
        <v>57130001</v>
      </c>
      <c r="D755">
        <f t="shared" si="37"/>
        <v>2</v>
      </c>
      <c r="E755" s="8" t="str">
        <f t="shared" ca="1" si="35"/>
        <v>shifted orders processed</v>
      </c>
      <c r="F755" t="s">
        <v>11203</v>
      </c>
      <c r="G755" t="s">
        <v>16</v>
      </c>
      <c r="H755" s="6">
        <v>44014.292685185188</v>
      </c>
      <c r="I755" s="6" t="s">
        <v>11144</v>
      </c>
      <c r="J755" t="s">
        <v>109</v>
      </c>
      <c r="K755">
        <v>17290142</v>
      </c>
      <c r="L755">
        <v>233755</v>
      </c>
      <c r="M755">
        <v>3302255</v>
      </c>
      <c r="N755">
        <v>57130001</v>
      </c>
      <c r="O755" t="s">
        <v>11124</v>
      </c>
      <c r="P755" t="s">
        <v>11125</v>
      </c>
      <c r="Q755">
        <v>2</v>
      </c>
      <c r="R755" t="s">
        <v>1159</v>
      </c>
      <c r="S755" t="s">
        <v>18</v>
      </c>
      <c r="T755">
        <v>2</v>
      </c>
      <c r="U755" s="6">
        <v>44005.504166666666</v>
      </c>
    </row>
    <row r="756" spans="1:21" x14ac:dyDescent="0.3">
      <c r="A756" t="str">
        <f>VLOOKUP(B756,Table2[],3,FALSE)</f>
        <v>Retail</v>
      </c>
      <c r="B756" t="str">
        <f>IF(ISNUMBER(FIND("QVC",R756)),"QVC",IFERROR(VLOOKUP(LEFT(I756,2),Table1[#All],2,FALSE),IF(OR(LEN(I756)=7,LEFT(I756,3)="SH1",LEFT(I756,2)="Vp",LEFT(I756,2)="GP"),"PMD.com",IF(LEN(I756)=15,"QVC","need manual check"))))</f>
        <v>Retail Accounts</v>
      </c>
      <c r="C756">
        <f t="shared" si="36"/>
        <v>57080001</v>
      </c>
      <c r="D756">
        <f t="shared" si="37"/>
        <v>3</v>
      </c>
      <c r="E756" s="8" t="str">
        <f t="shared" ca="1" si="35"/>
        <v>shifted orders processed</v>
      </c>
      <c r="F756" t="s">
        <v>11203</v>
      </c>
      <c r="G756" t="s">
        <v>16</v>
      </c>
      <c r="H756" s="6">
        <v>44014.292685185188</v>
      </c>
      <c r="I756" s="6" t="s">
        <v>11144</v>
      </c>
      <c r="J756" t="s">
        <v>109</v>
      </c>
      <c r="K756">
        <v>17290142</v>
      </c>
      <c r="L756">
        <v>233755</v>
      </c>
      <c r="M756">
        <v>3302255</v>
      </c>
      <c r="N756">
        <v>57080001</v>
      </c>
      <c r="O756" t="s">
        <v>11117</v>
      </c>
      <c r="P756" t="s">
        <v>11118</v>
      </c>
      <c r="Q756">
        <v>3</v>
      </c>
      <c r="R756" t="s">
        <v>1159</v>
      </c>
      <c r="S756" t="s">
        <v>18</v>
      </c>
      <c r="T756">
        <v>3</v>
      </c>
      <c r="U756" s="6">
        <v>44005.504166666666</v>
      </c>
    </row>
    <row r="757" spans="1:21" x14ac:dyDescent="0.3">
      <c r="A757" t="str">
        <f>VLOOKUP(B757,Table2[],3,FALSE)</f>
        <v>Retail</v>
      </c>
      <c r="B757" t="str">
        <f>IF(ISNUMBER(FIND("QVC",R757)),"QVC",IFERROR(VLOOKUP(LEFT(I757,2),Table1[#All],2,FALSE),IF(OR(LEN(I757)=7,LEFT(I757,3)="SH1",LEFT(I757,2)="Vp",LEFT(I757,2)="GP"),"PMD.com",IF(LEN(I757)=15,"QVC","need manual check"))))</f>
        <v>Retail Accounts</v>
      </c>
      <c r="C757">
        <f t="shared" si="36"/>
        <v>57070001</v>
      </c>
      <c r="D757">
        <f t="shared" si="37"/>
        <v>3</v>
      </c>
      <c r="E757" s="8" t="str">
        <f t="shared" ca="1" si="35"/>
        <v>shifted orders processed</v>
      </c>
      <c r="F757" t="s">
        <v>11203</v>
      </c>
      <c r="G757" t="s">
        <v>16</v>
      </c>
      <c r="H757" s="6">
        <v>44014.292685185188</v>
      </c>
      <c r="I757" s="6" t="s">
        <v>11144</v>
      </c>
      <c r="J757" t="s">
        <v>109</v>
      </c>
      <c r="K757">
        <v>17290142</v>
      </c>
      <c r="L757">
        <v>233755</v>
      </c>
      <c r="M757">
        <v>3302255</v>
      </c>
      <c r="N757">
        <v>57070001</v>
      </c>
      <c r="O757" t="s">
        <v>1722</v>
      </c>
      <c r="P757" t="s">
        <v>1721</v>
      </c>
      <c r="Q757">
        <v>3</v>
      </c>
      <c r="R757" t="s">
        <v>1159</v>
      </c>
      <c r="S757" t="s">
        <v>18</v>
      </c>
      <c r="T757">
        <v>3</v>
      </c>
      <c r="U757" s="6">
        <v>44005.504166666666</v>
      </c>
    </row>
    <row r="758" spans="1:21" x14ac:dyDescent="0.3">
      <c r="A758" t="str">
        <f>VLOOKUP(B758,Table2[],3,FALSE)</f>
        <v>Retail</v>
      </c>
      <c r="B758" t="str">
        <f>IF(ISNUMBER(FIND("QVC",R758)),"QVC",IFERROR(VLOOKUP(LEFT(I758,2),Table1[#All],2,FALSE),IF(OR(LEN(I758)=7,LEFT(I758,3)="SH1",LEFT(I758,2)="Vp",LEFT(I758,2)="GP"),"PMD.com",IF(LEN(I758)=15,"QVC","need manual check"))))</f>
        <v>Retail Accounts</v>
      </c>
      <c r="C758">
        <f t="shared" si="36"/>
        <v>57120001</v>
      </c>
      <c r="D758">
        <f t="shared" si="37"/>
        <v>3</v>
      </c>
      <c r="E758" s="8" t="str">
        <f t="shared" ca="1" si="35"/>
        <v>shifted orders processed</v>
      </c>
      <c r="F758" t="s">
        <v>11203</v>
      </c>
      <c r="G758" t="s">
        <v>16</v>
      </c>
      <c r="H758" s="6">
        <v>44014.292685185188</v>
      </c>
      <c r="I758" s="6" t="s">
        <v>11144</v>
      </c>
      <c r="J758" t="s">
        <v>109</v>
      </c>
      <c r="K758">
        <v>17290142</v>
      </c>
      <c r="L758">
        <v>233755</v>
      </c>
      <c r="M758">
        <v>3302255</v>
      </c>
      <c r="N758">
        <v>57120001</v>
      </c>
      <c r="O758" t="s">
        <v>1984</v>
      </c>
      <c r="P758" t="s">
        <v>1985</v>
      </c>
      <c r="Q758">
        <v>3</v>
      </c>
      <c r="R758" t="s">
        <v>1159</v>
      </c>
      <c r="S758" t="s">
        <v>18</v>
      </c>
      <c r="T758">
        <v>3</v>
      </c>
      <c r="U758" s="6">
        <v>44005.504166666666</v>
      </c>
    </row>
    <row r="759" spans="1:21" x14ac:dyDescent="0.3">
      <c r="A759" t="str">
        <f>VLOOKUP(B759,Table2[],3,FALSE)</f>
        <v>Retail</v>
      </c>
      <c r="B759" t="str">
        <f>IF(ISNUMBER(FIND("QVC",R759)),"QVC",IFERROR(VLOOKUP(LEFT(I759,2),Table1[#All],2,FALSE),IF(OR(LEN(I759)=7,LEFT(I759,3)="SH1",LEFT(I759,2)="Vp",LEFT(I759,2)="GP"),"PMD.com",IF(LEN(I759)=15,"QVC","need manual check"))))</f>
        <v>Retail Accounts</v>
      </c>
      <c r="C759">
        <f t="shared" si="36"/>
        <v>57150001</v>
      </c>
      <c r="D759">
        <f t="shared" si="37"/>
        <v>2</v>
      </c>
      <c r="E759" s="8" t="str">
        <f t="shared" ca="1" si="35"/>
        <v>shifted orders processed</v>
      </c>
      <c r="F759" t="s">
        <v>11203</v>
      </c>
      <c r="G759" t="s">
        <v>16</v>
      </c>
      <c r="H759" s="6">
        <v>44014.292685185188</v>
      </c>
      <c r="I759" s="6" t="s">
        <v>11144</v>
      </c>
      <c r="J759" t="s">
        <v>109</v>
      </c>
      <c r="K759">
        <v>17290142</v>
      </c>
      <c r="L759">
        <v>233755</v>
      </c>
      <c r="M759">
        <v>3302255</v>
      </c>
      <c r="N759">
        <v>57150001</v>
      </c>
      <c r="O759" t="s">
        <v>2826</v>
      </c>
      <c r="P759" t="s">
        <v>2827</v>
      </c>
      <c r="Q759">
        <v>2</v>
      </c>
      <c r="R759" t="s">
        <v>1159</v>
      </c>
      <c r="S759" t="s">
        <v>18</v>
      </c>
      <c r="T759">
        <v>2</v>
      </c>
      <c r="U759" s="6">
        <v>44005.504166666666</v>
      </c>
    </row>
    <row r="760" spans="1:21" x14ac:dyDescent="0.3">
      <c r="A760" t="str">
        <f>VLOOKUP(B760,Table2[],3,FALSE)</f>
        <v>Retail</v>
      </c>
      <c r="B760" t="str">
        <f>IF(ISNUMBER(FIND("QVC",R760)),"QVC",IFERROR(VLOOKUP(LEFT(I760,2),Table1[#All],2,FALSE),IF(OR(LEN(I760)=7,LEFT(I760,3)="SH1",LEFT(I760,2)="Vp",LEFT(I760,2)="GP"),"PMD.com",IF(LEN(I760)=15,"QVC","need manual check"))))</f>
        <v>Retail Accounts</v>
      </c>
      <c r="C760">
        <f t="shared" si="36"/>
        <v>57150001</v>
      </c>
      <c r="D760">
        <f t="shared" si="37"/>
        <v>2</v>
      </c>
      <c r="E760" s="8" t="str">
        <f t="shared" ca="1" si="35"/>
        <v>shifted orders processed</v>
      </c>
      <c r="F760" t="s">
        <v>11203</v>
      </c>
      <c r="G760" t="s">
        <v>16</v>
      </c>
      <c r="H760" s="6">
        <v>44014.292685185188</v>
      </c>
      <c r="I760" s="6" t="s">
        <v>11145</v>
      </c>
      <c r="J760" t="s">
        <v>109</v>
      </c>
      <c r="K760">
        <v>17290143</v>
      </c>
      <c r="L760">
        <v>233756</v>
      </c>
      <c r="M760">
        <v>3302255</v>
      </c>
      <c r="N760">
        <v>57150001</v>
      </c>
      <c r="O760" t="s">
        <v>2826</v>
      </c>
      <c r="P760" t="s">
        <v>2827</v>
      </c>
      <c r="Q760">
        <v>2</v>
      </c>
      <c r="R760" t="s">
        <v>1159</v>
      </c>
      <c r="S760" t="s">
        <v>18</v>
      </c>
      <c r="T760">
        <v>2</v>
      </c>
      <c r="U760" s="6">
        <v>44005.504166666666</v>
      </c>
    </row>
    <row r="761" spans="1:21" x14ac:dyDescent="0.3">
      <c r="A761" t="str">
        <f>VLOOKUP(B761,Table2[],3,FALSE)</f>
        <v>Retail</v>
      </c>
      <c r="B761" t="str">
        <f>IF(ISNUMBER(FIND("QVC",R761)),"QVC",IFERROR(VLOOKUP(LEFT(I761,2),Table1[#All],2,FALSE),IF(OR(LEN(I761)=7,LEFT(I761,3)="SH1",LEFT(I761,2)="Vp",LEFT(I761,2)="GP"),"PMD.com",IF(LEN(I761)=15,"QVC","need manual check"))))</f>
        <v>Retail Accounts</v>
      </c>
      <c r="C761">
        <f t="shared" si="36"/>
        <v>57120001</v>
      </c>
      <c r="D761">
        <f t="shared" si="37"/>
        <v>3</v>
      </c>
      <c r="E761" s="8" t="str">
        <f t="shared" ca="1" si="35"/>
        <v>shifted orders processed</v>
      </c>
      <c r="F761" t="s">
        <v>11203</v>
      </c>
      <c r="G761" t="s">
        <v>16</v>
      </c>
      <c r="H761" s="6">
        <v>44014.292685185188</v>
      </c>
      <c r="I761" s="6" t="s">
        <v>11145</v>
      </c>
      <c r="J761" t="s">
        <v>109</v>
      </c>
      <c r="K761">
        <v>17290143</v>
      </c>
      <c r="L761">
        <v>233756</v>
      </c>
      <c r="M761">
        <v>3302255</v>
      </c>
      <c r="N761">
        <v>57120001</v>
      </c>
      <c r="O761" t="s">
        <v>1984</v>
      </c>
      <c r="P761" t="s">
        <v>1985</v>
      </c>
      <c r="Q761">
        <v>3</v>
      </c>
      <c r="R761" t="s">
        <v>1159</v>
      </c>
      <c r="S761" t="s">
        <v>18</v>
      </c>
      <c r="T761">
        <v>3</v>
      </c>
      <c r="U761" s="6">
        <v>44005.504166666666</v>
      </c>
    </row>
    <row r="762" spans="1:21" x14ac:dyDescent="0.3">
      <c r="A762" t="str">
        <f>VLOOKUP(B762,Table2[],3,FALSE)</f>
        <v>Retail</v>
      </c>
      <c r="B762" t="str">
        <f>IF(ISNUMBER(FIND("QVC",R762)),"QVC",IFERROR(VLOOKUP(LEFT(I762,2),Table1[#All],2,FALSE),IF(OR(LEN(I762)=7,LEFT(I762,3)="SH1",LEFT(I762,2)="Vp",LEFT(I762,2)="GP"),"PMD.com",IF(LEN(I762)=15,"QVC","need manual check"))))</f>
        <v>Retail Accounts</v>
      </c>
      <c r="C762">
        <f t="shared" si="36"/>
        <v>57070001</v>
      </c>
      <c r="D762">
        <f t="shared" si="37"/>
        <v>3</v>
      </c>
      <c r="E762" s="8" t="str">
        <f t="shared" ca="1" si="35"/>
        <v>shifted orders processed</v>
      </c>
      <c r="F762" t="s">
        <v>11203</v>
      </c>
      <c r="G762" t="s">
        <v>16</v>
      </c>
      <c r="H762" s="6">
        <v>44014.292685185188</v>
      </c>
      <c r="I762" s="6" t="s">
        <v>11145</v>
      </c>
      <c r="J762" t="s">
        <v>109</v>
      </c>
      <c r="K762">
        <v>17290143</v>
      </c>
      <c r="L762">
        <v>233756</v>
      </c>
      <c r="M762">
        <v>3302255</v>
      </c>
      <c r="N762">
        <v>57070001</v>
      </c>
      <c r="O762" t="s">
        <v>1722</v>
      </c>
      <c r="P762" t="s">
        <v>1721</v>
      </c>
      <c r="Q762">
        <v>3</v>
      </c>
      <c r="R762" t="s">
        <v>1159</v>
      </c>
      <c r="S762" t="s">
        <v>18</v>
      </c>
      <c r="T762">
        <v>3</v>
      </c>
      <c r="U762" s="6">
        <v>44005.504166666666</v>
      </c>
    </row>
    <row r="763" spans="1:21" x14ac:dyDescent="0.3">
      <c r="A763" t="str">
        <f>VLOOKUP(B763,Table2[],3,FALSE)</f>
        <v>Retail</v>
      </c>
      <c r="B763" t="str">
        <f>IF(ISNUMBER(FIND("QVC",R763)),"QVC",IFERROR(VLOOKUP(LEFT(I763,2),Table1[#All],2,FALSE),IF(OR(LEN(I763)=7,LEFT(I763,3)="SH1",LEFT(I763,2)="Vp",LEFT(I763,2)="GP"),"PMD.com",IF(LEN(I763)=15,"QVC","need manual check"))))</f>
        <v>Retail Accounts</v>
      </c>
      <c r="C763">
        <f t="shared" si="36"/>
        <v>57080001</v>
      </c>
      <c r="D763">
        <f t="shared" si="37"/>
        <v>3</v>
      </c>
      <c r="E763" s="8" t="str">
        <f t="shared" ca="1" si="35"/>
        <v>shifted orders processed</v>
      </c>
      <c r="F763" t="s">
        <v>11203</v>
      </c>
      <c r="G763" t="s">
        <v>16</v>
      </c>
      <c r="H763" s="6">
        <v>44014.292685185188</v>
      </c>
      <c r="I763" s="6" t="s">
        <v>11145</v>
      </c>
      <c r="J763" t="s">
        <v>109</v>
      </c>
      <c r="K763">
        <v>17290143</v>
      </c>
      <c r="L763">
        <v>233756</v>
      </c>
      <c r="M763">
        <v>3302255</v>
      </c>
      <c r="N763">
        <v>57080001</v>
      </c>
      <c r="O763" t="s">
        <v>11117</v>
      </c>
      <c r="P763" t="s">
        <v>11118</v>
      </c>
      <c r="Q763">
        <v>3</v>
      </c>
      <c r="R763" t="s">
        <v>1159</v>
      </c>
      <c r="S763" t="s">
        <v>18</v>
      </c>
      <c r="T763">
        <v>3</v>
      </c>
      <c r="U763" s="6">
        <v>44005.504166666666</v>
      </c>
    </row>
    <row r="764" spans="1:21" x14ac:dyDescent="0.3">
      <c r="A764" t="str">
        <f>VLOOKUP(B764,Table2[],3,FALSE)</f>
        <v>Retail</v>
      </c>
      <c r="B764" t="str">
        <f>IF(ISNUMBER(FIND("QVC",R764)),"QVC",IFERROR(VLOOKUP(LEFT(I764,2),Table1[#All],2,FALSE),IF(OR(LEN(I764)=7,LEFT(I764,3)="SH1",LEFT(I764,2)="Vp",LEFT(I764,2)="GP"),"PMD.com",IF(LEN(I764)=15,"QVC","need manual check"))))</f>
        <v>Retail Accounts</v>
      </c>
      <c r="C764">
        <f t="shared" si="36"/>
        <v>57130001</v>
      </c>
      <c r="D764">
        <f t="shared" si="37"/>
        <v>2</v>
      </c>
      <c r="E764" s="8" t="str">
        <f t="shared" ca="1" si="35"/>
        <v>shifted orders processed</v>
      </c>
      <c r="F764" t="s">
        <v>11203</v>
      </c>
      <c r="G764" t="s">
        <v>16</v>
      </c>
      <c r="H764" s="6">
        <v>44014.292685185188</v>
      </c>
      <c r="I764" s="6" t="s">
        <v>11145</v>
      </c>
      <c r="J764" t="s">
        <v>109</v>
      </c>
      <c r="K764">
        <v>17290143</v>
      </c>
      <c r="L764">
        <v>233756</v>
      </c>
      <c r="M764">
        <v>3302255</v>
      </c>
      <c r="N764">
        <v>57130001</v>
      </c>
      <c r="O764" t="s">
        <v>11124</v>
      </c>
      <c r="P764" t="s">
        <v>11125</v>
      </c>
      <c r="Q764">
        <v>2</v>
      </c>
      <c r="R764" t="s">
        <v>1159</v>
      </c>
      <c r="S764" t="s">
        <v>18</v>
      </c>
      <c r="T764">
        <v>2</v>
      </c>
      <c r="U764" s="6">
        <v>44005.504166666666</v>
      </c>
    </row>
    <row r="765" spans="1:21" x14ac:dyDescent="0.3">
      <c r="A765" t="str">
        <f>VLOOKUP(B765,Table2[],3,FALSE)</f>
        <v>Retail</v>
      </c>
      <c r="B765" t="str">
        <f>IF(ISNUMBER(FIND("QVC",R765)),"QVC",IFERROR(VLOOKUP(LEFT(I765,2),Table1[#All],2,FALSE),IF(OR(LEN(I765)=7,LEFT(I765,3)="SH1",LEFT(I765,2)="Vp",LEFT(I765,2)="GP"),"PMD.com",IF(LEN(I765)=15,"QVC","need manual check"))))</f>
        <v>Retail Accounts</v>
      </c>
      <c r="C765">
        <f t="shared" si="36"/>
        <v>57130001</v>
      </c>
      <c r="D765">
        <f t="shared" si="37"/>
        <v>2</v>
      </c>
      <c r="E765" s="8" t="str">
        <f t="shared" ca="1" si="35"/>
        <v>shifted orders processed</v>
      </c>
      <c r="F765" t="s">
        <v>11203</v>
      </c>
      <c r="G765" t="s">
        <v>16</v>
      </c>
      <c r="H765" s="6">
        <v>44014.292696759258</v>
      </c>
      <c r="I765" s="6" t="s">
        <v>11146</v>
      </c>
      <c r="J765" t="s">
        <v>109</v>
      </c>
      <c r="K765">
        <v>17290144</v>
      </c>
      <c r="L765">
        <v>233757</v>
      </c>
      <c r="M765">
        <v>3302255</v>
      </c>
      <c r="N765">
        <v>57130001</v>
      </c>
      <c r="O765" t="s">
        <v>11124</v>
      </c>
      <c r="P765" t="s">
        <v>11125</v>
      </c>
      <c r="Q765">
        <v>2</v>
      </c>
      <c r="R765" t="s">
        <v>1159</v>
      </c>
      <c r="S765" t="s">
        <v>18</v>
      </c>
      <c r="T765">
        <v>2</v>
      </c>
      <c r="U765" s="6">
        <v>44005.504166666666</v>
      </c>
    </row>
    <row r="766" spans="1:21" x14ac:dyDescent="0.3">
      <c r="A766" t="str">
        <f>VLOOKUP(B766,Table2[],3,FALSE)</f>
        <v>Retail</v>
      </c>
      <c r="B766" t="str">
        <f>IF(ISNUMBER(FIND("QVC",R766)),"QVC",IFERROR(VLOOKUP(LEFT(I766,2),Table1[#All],2,FALSE),IF(OR(LEN(I766)=7,LEFT(I766,3)="SH1",LEFT(I766,2)="Vp",LEFT(I766,2)="GP"),"PMD.com",IF(LEN(I766)=15,"QVC","need manual check"))))</f>
        <v>Retail Accounts</v>
      </c>
      <c r="C766">
        <f t="shared" si="36"/>
        <v>57080001</v>
      </c>
      <c r="D766">
        <f t="shared" si="37"/>
        <v>3</v>
      </c>
      <c r="E766" s="8" t="str">
        <f t="shared" ca="1" si="35"/>
        <v>shifted orders processed</v>
      </c>
      <c r="F766" t="s">
        <v>11203</v>
      </c>
      <c r="G766" t="s">
        <v>16</v>
      </c>
      <c r="H766" s="6">
        <v>44014.292696759258</v>
      </c>
      <c r="I766" s="6" t="s">
        <v>11146</v>
      </c>
      <c r="J766" t="s">
        <v>109</v>
      </c>
      <c r="K766">
        <v>17290144</v>
      </c>
      <c r="L766">
        <v>233757</v>
      </c>
      <c r="M766">
        <v>3302255</v>
      </c>
      <c r="N766">
        <v>57080001</v>
      </c>
      <c r="O766" t="s">
        <v>11117</v>
      </c>
      <c r="P766" t="s">
        <v>11118</v>
      </c>
      <c r="Q766">
        <v>3</v>
      </c>
      <c r="R766" t="s">
        <v>1159</v>
      </c>
      <c r="S766" t="s">
        <v>18</v>
      </c>
      <c r="T766">
        <v>3</v>
      </c>
      <c r="U766" s="6">
        <v>44005.504166666666</v>
      </c>
    </row>
    <row r="767" spans="1:21" x14ac:dyDescent="0.3">
      <c r="A767" t="str">
        <f>VLOOKUP(B767,Table2[],3,FALSE)</f>
        <v>Retail</v>
      </c>
      <c r="B767" t="str">
        <f>IF(ISNUMBER(FIND("QVC",R767)),"QVC",IFERROR(VLOOKUP(LEFT(I767,2),Table1[#All],2,FALSE),IF(OR(LEN(I767)=7,LEFT(I767,3)="SH1",LEFT(I767,2)="Vp",LEFT(I767,2)="GP"),"PMD.com",IF(LEN(I767)=15,"QVC","need manual check"))))</f>
        <v>Retail Accounts</v>
      </c>
      <c r="C767">
        <f t="shared" si="36"/>
        <v>57070001</v>
      </c>
      <c r="D767">
        <f t="shared" si="37"/>
        <v>3</v>
      </c>
      <c r="E767" s="8" t="str">
        <f t="shared" ca="1" si="35"/>
        <v>shifted orders processed</v>
      </c>
      <c r="F767" t="s">
        <v>11203</v>
      </c>
      <c r="G767" t="s">
        <v>16</v>
      </c>
      <c r="H767" s="6">
        <v>44014.292696759258</v>
      </c>
      <c r="I767" s="6" t="s">
        <v>11146</v>
      </c>
      <c r="J767" t="s">
        <v>109</v>
      </c>
      <c r="K767">
        <v>17290144</v>
      </c>
      <c r="L767">
        <v>233757</v>
      </c>
      <c r="M767">
        <v>3302255</v>
      </c>
      <c r="N767">
        <v>57070001</v>
      </c>
      <c r="O767" t="s">
        <v>1722</v>
      </c>
      <c r="P767" t="s">
        <v>1721</v>
      </c>
      <c r="Q767">
        <v>3</v>
      </c>
      <c r="R767" t="s">
        <v>1159</v>
      </c>
      <c r="S767" t="s">
        <v>18</v>
      </c>
      <c r="T767">
        <v>3</v>
      </c>
      <c r="U767" s="6">
        <v>44005.504166666666</v>
      </c>
    </row>
    <row r="768" spans="1:21" x14ac:dyDescent="0.3">
      <c r="A768" t="str">
        <f>VLOOKUP(B768,Table2[],3,FALSE)</f>
        <v>Retail</v>
      </c>
      <c r="B768" t="str">
        <f>IF(ISNUMBER(FIND("QVC",R768)),"QVC",IFERROR(VLOOKUP(LEFT(I768,2),Table1[#All],2,FALSE),IF(OR(LEN(I768)=7,LEFT(I768,3)="SH1",LEFT(I768,2)="Vp",LEFT(I768,2)="GP"),"PMD.com",IF(LEN(I768)=15,"QVC","need manual check"))))</f>
        <v>Retail Accounts</v>
      </c>
      <c r="C768">
        <f t="shared" si="36"/>
        <v>57120001</v>
      </c>
      <c r="D768">
        <f t="shared" si="37"/>
        <v>3</v>
      </c>
      <c r="E768" s="8" t="str">
        <f t="shared" ca="1" si="35"/>
        <v>shifted orders processed</v>
      </c>
      <c r="F768" t="s">
        <v>11203</v>
      </c>
      <c r="G768" t="s">
        <v>16</v>
      </c>
      <c r="H768" s="6">
        <v>44014.292696759258</v>
      </c>
      <c r="I768" s="6" t="s">
        <v>11146</v>
      </c>
      <c r="J768" t="s">
        <v>109</v>
      </c>
      <c r="K768">
        <v>17290144</v>
      </c>
      <c r="L768">
        <v>233757</v>
      </c>
      <c r="M768">
        <v>3302255</v>
      </c>
      <c r="N768">
        <v>57120001</v>
      </c>
      <c r="O768" t="s">
        <v>1984</v>
      </c>
      <c r="P768" t="s">
        <v>1985</v>
      </c>
      <c r="Q768">
        <v>3</v>
      </c>
      <c r="R768" t="s">
        <v>1159</v>
      </c>
      <c r="S768" t="s">
        <v>18</v>
      </c>
      <c r="T768">
        <v>3</v>
      </c>
      <c r="U768" s="6">
        <v>44005.504166666666</v>
      </c>
    </row>
    <row r="769" spans="1:21" x14ac:dyDescent="0.3">
      <c r="A769" t="str">
        <f>VLOOKUP(B769,Table2[],3,FALSE)</f>
        <v>Retail</v>
      </c>
      <c r="B769" t="str">
        <f>IF(ISNUMBER(FIND("QVC",R769)),"QVC",IFERROR(VLOOKUP(LEFT(I769,2),Table1[#All],2,FALSE),IF(OR(LEN(I769)=7,LEFT(I769,3)="SH1",LEFT(I769,2)="Vp",LEFT(I769,2)="GP"),"PMD.com",IF(LEN(I769)=15,"QVC","need manual check"))))</f>
        <v>Retail Accounts</v>
      </c>
      <c r="C769">
        <f t="shared" si="36"/>
        <v>57150001</v>
      </c>
      <c r="D769">
        <f t="shared" si="37"/>
        <v>2</v>
      </c>
      <c r="E769" s="8" t="str">
        <f t="shared" ca="1" si="35"/>
        <v>shifted orders processed</v>
      </c>
      <c r="F769" t="s">
        <v>11203</v>
      </c>
      <c r="G769" t="s">
        <v>16</v>
      </c>
      <c r="H769" s="6">
        <v>44014.292696759258</v>
      </c>
      <c r="I769" s="6" t="s">
        <v>11146</v>
      </c>
      <c r="J769" t="s">
        <v>109</v>
      </c>
      <c r="K769">
        <v>17290144</v>
      </c>
      <c r="L769">
        <v>233757</v>
      </c>
      <c r="M769">
        <v>3302255</v>
      </c>
      <c r="N769">
        <v>57150001</v>
      </c>
      <c r="O769" t="s">
        <v>2826</v>
      </c>
      <c r="P769" t="s">
        <v>2827</v>
      </c>
      <c r="Q769">
        <v>2</v>
      </c>
      <c r="R769" t="s">
        <v>1159</v>
      </c>
      <c r="S769" t="s">
        <v>18</v>
      </c>
      <c r="T769">
        <v>2</v>
      </c>
      <c r="U769" s="6">
        <v>44005.504166666666</v>
      </c>
    </row>
    <row r="770" spans="1:21" x14ac:dyDescent="0.3">
      <c r="A770" t="str">
        <f>VLOOKUP(B770,Table2[],3,FALSE)</f>
        <v>Retail</v>
      </c>
      <c r="B770" t="str">
        <f>IF(ISNUMBER(FIND("QVC",R770)),"QVC",IFERROR(VLOOKUP(LEFT(I770,2),Table1[#All],2,FALSE),IF(OR(LEN(I770)=7,LEFT(I770,3)="SH1",LEFT(I770,2)="Vp",LEFT(I770,2)="GP"),"PMD.com",IF(LEN(I770)=15,"QVC","need manual check"))))</f>
        <v>Retail Accounts</v>
      </c>
      <c r="C770">
        <f t="shared" si="36"/>
        <v>57150001</v>
      </c>
      <c r="D770">
        <f t="shared" si="37"/>
        <v>2</v>
      </c>
      <c r="E770" s="8" t="str">
        <f t="shared" ca="1" si="35"/>
        <v>shifted orders processed</v>
      </c>
      <c r="F770" t="s">
        <v>11203</v>
      </c>
      <c r="G770" t="s">
        <v>16</v>
      </c>
      <c r="H770" s="6">
        <v>44014.292696759258</v>
      </c>
      <c r="I770" s="6" t="s">
        <v>11147</v>
      </c>
      <c r="J770" t="s">
        <v>109</v>
      </c>
      <c r="K770">
        <v>17290145</v>
      </c>
      <c r="L770">
        <v>233758</v>
      </c>
      <c r="M770">
        <v>3302255</v>
      </c>
      <c r="N770">
        <v>57150001</v>
      </c>
      <c r="O770" t="s">
        <v>2826</v>
      </c>
      <c r="P770" t="s">
        <v>2827</v>
      </c>
      <c r="Q770">
        <v>2</v>
      </c>
      <c r="R770" t="s">
        <v>1159</v>
      </c>
      <c r="S770" t="s">
        <v>18</v>
      </c>
      <c r="T770">
        <v>2</v>
      </c>
      <c r="U770" s="6">
        <v>44005.504166666666</v>
      </c>
    </row>
    <row r="771" spans="1:21" x14ac:dyDescent="0.3">
      <c r="A771" t="str">
        <f>VLOOKUP(B771,Table2[],3,FALSE)</f>
        <v>Retail</v>
      </c>
      <c r="B771" t="str">
        <f>IF(ISNUMBER(FIND("QVC",R771)),"QVC",IFERROR(VLOOKUP(LEFT(I771,2),Table1[#All],2,FALSE),IF(OR(LEN(I771)=7,LEFT(I771,3)="SH1",LEFT(I771,2)="Vp",LEFT(I771,2)="GP"),"PMD.com",IF(LEN(I771)=15,"QVC","need manual check"))))</f>
        <v>Retail Accounts</v>
      </c>
      <c r="C771">
        <f t="shared" si="36"/>
        <v>57120001</v>
      </c>
      <c r="D771">
        <f t="shared" si="37"/>
        <v>3</v>
      </c>
      <c r="E771" s="8" t="str">
        <f t="shared" ref="E771:E834" ca="1" si="38">IF(MONTH(TODAY())-MONTH(U771)&gt;0,"shifted orders processed", "MTD orders processed")</f>
        <v>shifted orders processed</v>
      </c>
      <c r="F771" t="s">
        <v>11203</v>
      </c>
      <c r="G771" t="s">
        <v>16</v>
      </c>
      <c r="H771" s="6">
        <v>44014.292696759258</v>
      </c>
      <c r="I771" s="6" t="s">
        <v>11147</v>
      </c>
      <c r="J771" t="s">
        <v>109</v>
      </c>
      <c r="K771">
        <v>17290145</v>
      </c>
      <c r="L771">
        <v>233758</v>
      </c>
      <c r="M771">
        <v>3302255</v>
      </c>
      <c r="N771">
        <v>57120001</v>
      </c>
      <c r="O771" t="s">
        <v>1984</v>
      </c>
      <c r="P771" t="s">
        <v>1985</v>
      </c>
      <c r="Q771">
        <v>3</v>
      </c>
      <c r="R771" t="s">
        <v>1159</v>
      </c>
      <c r="S771" t="s">
        <v>18</v>
      </c>
      <c r="T771">
        <v>3</v>
      </c>
      <c r="U771" s="6">
        <v>44005.504166666666</v>
      </c>
    </row>
    <row r="772" spans="1:21" x14ac:dyDescent="0.3">
      <c r="A772" t="str">
        <f>VLOOKUP(B772,Table2[],3,FALSE)</f>
        <v>Retail</v>
      </c>
      <c r="B772" t="str">
        <f>IF(ISNUMBER(FIND("QVC",R772)),"QVC",IFERROR(VLOOKUP(LEFT(I772,2),Table1[#All],2,FALSE),IF(OR(LEN(I772)=7,LEFT(I772,3)="SH1",LEFT(I772,2)="Vp",LEFT(I772,2)="GP"),"PMD.com",IF(LEN(I772)=15,"QVC","need manual check"))))</f>
        <v>Retail Accounts</v>
      </c>
      <c r="C772">
        <f t="shared" si="36"/>
        <v>57070001</v>
      </c>
      <c r="D772">
        <f t="shared" si="37"/>
        <v>3</v>
      </c>
      <c r="E772" s="8" t="str">
        <f t="shared" ca="1" si="38"/>
        <v>shifted orders processed</v>
      </c>
      <c r="F772" t="s">
        <v>11203</v>
      </c>
      <c r="G772" t="s">
        <v>16</v>
      </c>
      <c r="H772" s="6">
        <v>44014.292696759258</v>
      </c>
      <c r="I772" s="6" t="s">
        <v>11147</v>
      </c>
      <c r="J772" t="s">
        <v>109</v>
      </c>
      <c r="K772">
        <v>17290145</v>
      </c>
      <c r="L772">
        <v>233758</v>
      </c>
      <c r="M772">
        <v>3302255</v>
      </c>
      <c r="N772">
        <v>57070001</v>
      </c>
      <c r="O772" t="s">
        <v>1722</v>
      </c>
      <c r="P772" t="s">
        <v>1721</v>
      </c>
      <c r="Q772">
        <v>3</v>
      </c>
      <c r="R772" t="s">
        <v>1159</v>
      </c>
      <c r="S772" t="s">
        <v>18</v>
      </c>
      <c r="T772">
        <v>3</v>
      </c>
      <c r="U772" s="6">
        <v>44005.504166666666</v>
      </c>
    </row>
    <row r="773" spans="1:21" x14ac:dyDescent="0.3">
      <c r="A773" t="str">
        <f>VLOOKUP(B773,Table2[],3,FALSE)</f>
        <v>Retail</v>
      </c>
      <c r="B773" t="str">
        <f>IF(ISNUMBER(FIND("QVC",R773)),"QVC",IFERROR(VLOOKUP(LEFT(I773,2),Table1[#All],2,FALSE),IF(OR(LEN(I773)=7,LEFT(I773,3)="SH1",LEFT(I773,2)="Vp",LEFT(I773,2)="GP"),"PMD.com",IF(LEN(I773)=15,"QVC","need manual check"))))</f>
        <v>Retail Accounts</v>
      </c>
      <c r="C773">
        <f t="shared" si="36"/>
        <v>57080001</v>
      </c>
      <c r="D773">
        <f t="shared" si="37"/>
        <v>3</v>
      </c>
      <c r="E773" s="8" t="str">
        <f t="shared" ca="1" si="38"/>
        <v>shifted orders processed</v>
      </c>
      <c r="F773" t="s">
        <v>11203</v>
      </c>
      <c r="G773" t="s">
        <v>16</v>
      </c>
      <c r="H773" s="6">
        <v>44014.292696759258</v>
      </c>
      <c r="I773" s="6" t="s">
        <v>11147</v>
      </c>
      <c r="J773" t="s">
        <v>109</v>
      </c>
      <c r="K773">
        <v>17290145</v>
      </c>
      <c r="L773">
        <v>233758</v>
      </c>
      <c r="M773">
        <v>3302255</v>
      </c>
      <c r="N773">
        <v>57080001</v>
      </c>
      <c r="O773" t="s">
        <v>11117</v>
      </c>
      <c r="P773" t="s">
        <v>11118</v>
      </c>
      <c r="Q773">
        <v>3</v>
      </c>
      <c r="R773" t="s">
        <v>1159</v>
      </c>
      <c r="S773" t="s">
        <v>18</v>
      </c>
      <c r="T773">
        <v>3</v>
      </c>
      <c r="U773" s="6">
        <v>44005.504166666666</v>
      </c>
    </row>
    <row r="774" spans="1:21" x14ac:dyDescent="0.3">
      <c r="A774" t="str">
        <f>VLOOKUP(B774,Table2[],3,FALSE)</f>
        <v>Retail</v>
      </c>
      <c r="B774" t="str">
        <f>IF(ISNUMBER(FIND("QVC",R774)),"QVC",IFERROR(VLOOKUP(LEFT(I774,2),Table1[#All],2,FALSE),IF(OR(LEN(I774)=7,LEFT(I774,3)="SH1",LEFT(I774,2)="Vp",LEFT(I774,2)="GP"),"PMD.com",IF(LEN(I774)=15,"QVC","need manual check"))))</f>
        <v>Retail Accounts</v>
      </c>
      <c r="C774">
        <f t="shared" si="36"/>
        <v>57130001</v>
      </c>
      <c r="D774">
        <f t="shared" si="37"/>
        <v>2</v>
      </c>
      <c r="E774" s="8" t="str">
        <f t="shared" ca="1" si="38"/>
        <v>shifted orders processed</v>
      </c>
      <c r="F774" t="s">
        <v>11203</v>
      </c>
      <c r="G774" t="s">
        <v>16</v>
      </c>
      <c r="H774" s="6">
        <v>44014.292696759258</v>
      </c>
      <c r="I774" s="6" t="s">
        <v>11147</v>
      </c>
      <c r="J774" t="s">
        <v>109</v>
      </c>
      <c r="K774">
        <v>17290145</v>
      </c>
      <c r="L774">
        <v>233758</v>
      </c>
      <c r="M774">
        <v>3302255</v>
      </c>
      <c r="N774">
        <v>57130001</v>
      </c>
      <c r="O774" t="s">
        <v>11124</v>
      </c>
      <c r="P774" t="s">
        <v>11125</v>
      </c>
      <c r="Q774">
        <v>2</v>
      </c>
      <c r="R774" t="s">
        <v>1159</v>
      </c>
      <c r="S774" t="s">
        <v>18</v>
      </c>
      <c r="T774">
        <v>2</v>
      </c>
      <c r="U774" s="6">
        <v>44005.504166666666</v>
      </c>
    </row>
    <row r="775" spans="1:21" x14ac:dyDescent="0.3">
      <c r="A775" t="str">
        <f>VLOOKUP(B775,Table2[],3,FALSE)</f>
        <v>Retail</v>
      </c>
      <c r="B775" t="str">
        <f>IF(ISNUMBER(FIND("QVC",R775)),"QVC",IFERROR(VLOOKUP(LEFT(I775,2),Table1[#All],2,FALSE),IF(OR(LEN(I775)=7,LEFT(I775,3)="SH1",LEFT(I775,2)="Vp",LEFT(I775,2)="GP"),"PMD.com",IF(LEN(I775)=15,"QVC","need manual check"))))</f>
        <v>Retail Accounts</v>
      </c>
      <c r="C775">
        <f t="shared" si="36"/>
        <v>57130001</v>
      </c>
      <c r="D775">
        <f t="shared" si="37"/>
        <v>2</v>
      </c>
      <c r="E775" s="8" t="str">
        <f t="shared" ca="1" si="38"/>
        <v>shifted orders processed</v>
      </c>
      <c r="F775" t="s">
        <v>11203</v>
      </c>
      <c r="G775" t="s">
        <v>16</v>
      </c>
      <c r="H775" s="6">
        <v>44014.292696759258</v>
      </c>
      <c r="I775" s="6" t="s">
        <v>11148</v>
      </c>
      <c r="J775" t="s">
        <v>109</v>
      </c>
      <c r="K775">
        <v>17290146</v>
      </c>
      <c r="L775">
        <v>233759</v>
      </c>
      <c r="M775">
        <v>3302255</v>
      </c>
      <c r="N775">
        <v>57130001</v>
      </c>
      <c r="O775" t="s">
        <v>11124</v>
      </c>
      <c r="P775" t="s">
        <v>11125</v>
      </c>
      <c r="Q775">
        <v>2</v>
      </c>
      <c r="R775" t="s">
        <v>1159</v>
      </c>
      <c r="S775" t="s">
        <v>18</v>
      </c>
      <c r="T775">
        <v>2</v>
      </c>
      <c r="U775" s="6">
        <v>44005.504166666666</v>
      </c>
    </row>
    <row r="776" spans="1:21" x14ac:dyDescent="0.3">
      <c r="A776" t="str">
        <f>VLOOKUP(B776,Table2[],3,FALSE)</f>
        <v>Retail</v>
      </c>
      <c r="B776" t="str">
        <f>IF(ISNUMBER(FIND("QVC",R776)),"QVC",IFERROR(VLOOKUP(LEFT(I776,2),Table1[#All],2,FALSE),IF(OR(LEN(I776)=7,LEFT(I776,3)="SH1",LEFT(I776,2)="Vp",LEFT(I776,2)="GP"),"PMD.com",IF(LEN(I776)=15,"QVC","need manual check"))))</f>
        <v>Retail Accounts</v>
      </c>
      <c r="C776">
        <f t="shared" ref="C776:C839" si="39">N776</f>
        <v>57080001</v>
      </c>
      <c r="D776">
        <f t="shared" ref="D776:D839" si="40">T776</f>
        <v>3</v>
      </c>
      <c r="E776" s="8" t="str">
        <f t="shared" ca="1" si="38"/>
        <v>shifted orders processed</v>
      </c>
      <c r="F776" t="s">
        <v>11203</v>
      </c>
      <c r="G776" t="s">
        <v>16</v>
      </c>
      <c r="H776" s="6">
        <v>44014.292696759258</v>
      </c>
      <c r="I776" s="6" t="s">
        <v>11148</v>
      </c>
      <c r="J776" t="s">
        <v>109</v>
      </c>
      <c r="K776">
        <v>17290146</v>
      </c>
      <c r="L776">
        <v>233759</v>
      </c>
      <c r="M776">
        <v>3302255</v>
      </c>
      <c r="N776">
        <v>57080001</v>
      </c>
      <c r="O776" t="s">
        <v>11117</v>
      </c>
      <c r="P776" t="s">
        <v>11118</v>
      </c>
      <c r="Q776">
        <v>3</v>
      </c>
      <c r="R776" t="s">
        <v>1159</v>
      </c>
      <c r="S776" t="s">
        <v>18</v>
      </c>
      <c r="T776">
        <v>3</v>
      </c>
      <c r="U776" s="6">
        <v>44005.504166666666</v>
      </c>
    </row>
    <row r="777" spans="1:21" x14ac:dyDescent="0.3">
      <c r="A777" t="str">
        <f>VLOOKUP(B777,Table2[],3,FALSE)</f>
        <v>Retail</v>
      </c>
      <c r="B777" t="str">
        <f>IF(ISNUMBER(FIND("QVC",R777)),"QVC",IFERROR(VLOOKUP(LEFT(I777,2),Table1[#All],2,FALSE),IF(OR(LEN(I777)=7,LEFT(I777,3)="SH1",LEFT(I777,2)="Vp",LEFT(I777,2)="GP"),"PMD.com",IF(LEN(I777)=15,"QVC","need manual check"))))</f>
        <v>Retail Accounts</v>
      </c>
      <c r="C777">
        <f t="shared" si="39"/>
        <v>57070001</v>
      </c>
      <c r="D777">
        <f t="shared" si="40"/>
        <v>3</v>
      </c>
      <c r="E777" s="8" t="str">
        <f t="shared" ca="1" si="38"/>
        <v>shifted orders processed</v>
      </c>
      <c r="F777" t="s">
        <v>11203</v>
      </c>
      <c r="G777" t="s">
        <v>16</v>
      </c>
      <c r="H777" s="6">
        <v>44014.292696759258</v>
      </c>
      <c r="I777" s="6" t="s">
        <v>11148</v>
      </c>
      <c r="J777" t="s">
        <v>109</v>
      </c>
      <c r="K777">
        <v>17290146</v>
      </c>
      <c r="L777">
        <v>233759</v>
      </c>
      <c r="M777">
        <v>3302255</v>
      </c>
      <c r="N777">
        <v>57070001</v>
      </c>
      <c r="O777" t="s">
        <v>1722</v>
      </c>
      <c r="P777" t="s">
        <v>1721</v>
      </c>
      <c r="Q777">
        <v>3</v>
      </c>
      <c r="R777" t="s">
        <v>1159</v>
      </c>
      <c r="S777" t="s">
        <v>18</v>
      </c>
      <c r="T777">
        <v>3</v>
      </c>
      <c r="U777" s="6">
        <v>44005.504166666666</v>
      </c>
    </row>
    <row r="778" spans="1:21" x14ac:dyDescent="0.3">
      <c r="A778" t="str">
        <f>VLOOKUP(B778,Table2[],3,FALSE)</f>
        <v>Retail</v>
      </c>
      <c r="B778" t="str">
        <f>IF(ISNUMBER(FIND("QVC",R778)),"QVC",IFERROR(VLOOKUP(LEFT(I778,2),Table1[#All],2,FALSE),IF(OR(LEN(I778)=7,LEFT(I778,3)="SH1",LEFT(I778,2)="Vp",LEFT(I778,2)="GP"),"PMD.com",IF(LEN(I778)=15,"QVC","need manual check"))))</f>
        <v>Retail Accounts</v>
      </c>
      <c r="C778">
        <f t="shared" si="39"/>
        <v>57120001</v>
      </c>
      <c r="D778">
        <f t="shared" si="40"/>
        <v>3</v>
      </c>
      <c r="E778" s="8" t="str">
        <f t="shared" ca="1" si="38"/>
        <v>shifted orders processed</v>
      </c>
      <c r="F778" t="s">
        <v>11203</v>
      </c>
      <c r="G778" t="s">
        <v>16</v>
      </c>
      <c r="H778" s="6">
        <v>44014.292696759258</v>
      </c>
      <c r="I778" s="6" t="s">
        <v>11148</v>
      </c>
      <c r="J778" t="s">
        <v>109</v>
      </c>
      <c r="K778">
        <v>17290146</v>
      </c>
      <c r="L778">
        <v>233759</v>
      </c>
      <c r="M778">
        <v>3302255</v>
      </c>
      <c r="N778">
        <v>57120001</v>
      </c>
      <c r="O778" t="s">
        <v>1984</v>
      </c>
      <c r="P778" t="s">
        <v>1985</v>
      </c>
      <c r="Q778">
        <v>3</v>
      </c>
      <c r="R778" t="s">
        <v>1159</v>
      </c>
      <c r="S778" t="s">
        <v>18</v>
      </c>
      <c r="T778">
        <v>3</v>
      </c>
      <c r="U778" s="6">
        <v>44005.504166666666</v>
      </c>
    </row>
    <row r="779" spans="1:21" x14ac:dyDescent="0.3">
      <c r="A779" t="str">
        <f>VLOOKUP(B779,Table2[],3,FALSE)</f>
        <v>Retail</v>
      </c>
      <c r="B779" t="str">
        <f>IF(ISNUMBER(FIND("QVC",R779)),"QVC",IFERROR(VLOOKUP(LEFT(I779,2),Table1[#All],2,FALSE),IF(OR(LEN(I779)=7,LEFT(I779,3)="SH1",LEFT(I779,2)="Vp",LEFT(I779,2)="GP"),"PMD.com",IF(LEN(I779)=15,"QVC","need manual check"))))</f>
        <v>Retail Accounts</v>
      </c>
      <c r="C779">
        <f t="shared" si="39"/>
        <v>57150001</v>
      </c>
      <c r="D779">
        <f t="shared" si="40"/>
        <v>2</v>
      </c>
      <c r="E779" s="8" t="str">
        <f t="shared" ca="1" si="38"/>
        <v>shifted orders processed</v>
      </c>
      <c r="F779" t="s">
        <v>11203</v>
      </c>
      <c r="G779" t="s">
        <v>16</v>
      </c>
      <c r="H779" s="6">
        <v>44014.292696759258</v>
      </c>
      <c r="I779" s="6" t="s">
        <v>11148</v>
      </c>
      <c r="J779" t="s">
        <v>109</v>
      </c>
      <c r="K779">
        <v>17290146</v>
      </c>
      <c r="L779">
        <v>233759</v>
      </c>
      <c r="M779">
        <v>3302255</v>
      </c>
      <c r="N779">
        <v>57150001</v>
      </c>
      <c r="O779" t="s">
        <v>2826</v>
      </c>
      <c r="P779" t="s">
        <v>2827</v>
      </c>
      <c r="Q779">
        <v>2</v>
      </c>
      <c r="R779" t="s">
        <v>1159</v>
      </c>
      <c r="S779" t="s">
        <v>18</v>
      </c>
      <c r="T779">
        <v>2</v>
      </c>
      <c r="U779" s="6">
        <v>44005.504166666666</v>
      </c>
    </row>
    <row r="780" spans="1:21" x14ac:dyDescent="0.3">
      <c r="A780" t="str">
        <f>VLOOKUP(B780,Table2[],3,FALSE)</f>
        <v>Retail</v>
      </c>
      <c r="B780" t="str">
        <f>IF(ISNUMBER(FIND("QVC",R780)),"QVC",IFERROR(VLOOKUP(LEFT(I780,2),Table1[#All],2,FALSE),IF(OR(LEN(I780)=7,LEFT(I780,3)="SH1",LEFT(I780,2)="Vp",LEFT(I780,2)="GP"),"PMD.com",IF(LEN(I780)=15,"QVC","need manual check"))))</f>
        <v>Retail Accounts</v>
      </c>
      <c r="C780">
        <f t="shared" si="39"/>
        <v>57150001</v>
      </c>
      <c r="D780">
        <f t="shared" si="40"/>
        <v>3</v>
      </c>
      <c r="E780" s="8" t="str">
        <f t="shared" ca="1" si="38"/>
        <v>shifted orders processed</v>
      </c>
      <c r="F780" t="s">
        <v>11203</v>
      </c>
      <c r="G780" t="s">
        <v>16</v>
      </c>
      <c r="H780" s="6">
        <v>44014.292847222219</v>
      </c>
      <c r="I780" s="6" t="s">
        <v>11149</v>
      </c>
      <c r="J780" t="s">
        <v>109</v>
      </c>
      <c r="K780">
        <v>17290147</v>
      </c>
      <c r="L780">
        <v>233760</v>
      </c>
      <c r="M780">
        <v>3302255</v>
      </c>
      <c r="N780">
        <v>57150001</v>
      </c>
      <c r="O780" t="s">
        <v>2826</v>
      </c>
      <c r="P780" t="s">
        <v>2827</v>
      </c>
      <c r="Q780">
        <v>3</v>
      </c>
      <c r="R780" t="s">
        <v>1159</v>
      </c>
      <c r="S780" t="s">
        <v>18</v>
      </c>
      <c r="T780">
        <v>3</v>
      </c>
      <c r="U780" s="6">
        <v>44005.504166666666</v>
      </c>
    </row>
    <row r="781" spans="1:21" x14ac:dyDescent="0.3">
      <c r="A781" t="str">
        <f>VLOOKUP(B781,Table2[],3,FALSE)</f>
        <v>Retail</v>
      </c>
      <c r="B781" t="str">
        <f>IF(ISNUMBER(FIND("QVC",R781)),"QVC",IFERROR(VLOOKUP(LEFT(I781,2),Table1[#All],2,FALSE),IF(OR(LEN(I781)=7,LEFT(I781,3)="SH1",LEFT(I781,2)="Vp",LEFT(I781,2)="GP"),"PMD.com",IF(LEN(I781)=15,"QVC","need manual check"))))</f>
        <v>Retail Accounts</v>
      </c>
      <c r="C781">
        <f t="shared" si="39"/>
        <v>57120001</v>
      </c>
      <c r="D781">
        <f t="shared" si="40"/>
        <v>4</v>
      </c>
      <c r="E781" s="8" t="str">
        <f t="shared" ca="1" si="38"/>
        <v>shifted orders processed</v>
      </c>
      <c r="F781" t="s">
        <v>11203</v>
      </c>
      <c r="G781" t="s">
        <v>16</v>
      </c>
      <c r="H781" s="6">
        <v>44014.292847222219</v>
      </c>
      <c r="I781" s="6" t="s">
        <v>11149</v>
      </c>
      <c r="J781" t="s">
        <v>109</v>
      </c>
      <c r="K781">
        <v>17290147</v>
      </c>
      <c r="L781">
        <v>233760</v>
      </c>
      <c r="M781">
        <v>3302255</v>
      </c>
      <c r="N781">
        <v>57120001</v>
      </c>
      <c r="O781" t="s">
        <v>1984</v>
      </c>
      <c r="P781" t="s">
        <v>1985</v>
      </c>
      <c r="Q781">
        <v>4</v>
      </c>
      <c r="R781" t="s">
        <v>1159</v>
      </c>
      <c r="S781" t="s">
        <v>18</v>
      </c>
      <c r="T781">
        <v>4</v>
      </c>
      <c r="U781" s="6">
        <v>44005.504166666666</v>
      </c>
    </row>
    <row r="782" spans="1:21" x14ac:dyDescent="0.3">
      <c r="A782" t="str">
        <f>VLOOKUP(B782,Table2[],3,FALSE)</f>
        <v>Retail</v>
      </c>
      <c r="B782" t="str">
        <f>IF(ISNUMBER(FIND("QVC",R782)),"QVC",IFERROR(VLOOKUP(LEFT(I782,2),Table1[#All],2,FALSE),IF(OR(LEN(I782)=7,LEFT(I782,3)="SH1",LEFT(I782,2)="Vp",LEFT(I782,2)="GP"),"PMD.com",IF(LEN(I782)=15,"QVC","need manual check"))))</f>
        <v>Retail Accounts</v>
      </c>
      <c r="C782">
        <f t="shared" si="39"/>
        <v>57070001</v>
      </c>
      <c r="D782">
        <f t="shared" si="40"/>
        <v>3</v>
      </c>
      <c r="E782" s="8" t="str">
        <f t="shared" ca="1" si="38"/>
        <v>shifted orders processed</v>
      </c>
      <c r="F782" t="s">
        <v>11203</v>
      </c>
      <c r="G782" t="s">
        <v>16</v>
      </c>
      <c r="H782" s="6">
        <v>44014.292847222219</v>
      </c>
      <c r="I782" s="6" t="s">
        <v>11149</v>
      </c>
      <c r="J782" t="s">
        <v>109</v>
      </c>
      <c r="K782">
        <v>17290147</v>
      </c>
      <c r="L782">
        <v>233760</v>
      </c>
      <c r="M782">
        <v>3302255</v>
      </c>
      <c r="N782">
        <v>57070001</v>
      </c>
      <c r="O782" t="s">
        <v>1722</v>
      </c>
      <c r="P782" t="s">
        <v>1721</v>
      </c>
      <c r="Q782">
        <v>3</v>
      </c>
      <c r="R782" t="s">
        <v>1159</v>
      </c>
      <c r="S782" t="s">
        <v>18</v>
      </c>
      <c r="T782">
        <v>3</v>
      </c>
      <c r="U782" s="6">
        <v>44005.504166666666</v>
      </c>
    </row>
    <row r="783" spans="1:21" x14ac:dyDescent="0.3">
      <c r="A783" t="str">
        <f>VLOOKUP(B783,Table2[],3,FALSE)</f>
        <v>Retail</v>
      </c>
      <c r="B783" t="str">
        <f>IF(ISNUMBER(FIND("QVC",R783)),"QVC",IFERROR(VLOOKUP(LEFT(I783,2),Table1[#All],2,FALSE),IF(OR(LEN(I783)=7,LEFT(I783,3)="SH1",LEFT(I783,2)="Vp",LEFT(I783,2)="GP"),"PMD.com",IF(LEN(I783)=15,"QVC","need manual check"))))</f>
        <v>Retail Accounts</v>
      </c>
      <c r="C783">
        <f t="shared" si="39"/>
        <v>57080001</v>
      </c>
      <c r="D783">
        <f t="shared" si="40"/>
        <v>4</v>
      </c>
      <c r="E783" s="8" t="str">
        <f t="shared" ca="1" si="38"/>
        <v>shifted orders processed</v>
      </c>
      <c r="F783" t="s">
        <v>11203</v>
      </c>
      <c r="G783" t="s">
        <v>16</v>
      </c>
      <c r="H783" s="6">
        <v>44014.292847222219</v>
      </c>
      <c r="I783" s="6" t="s">
        <v>11149</v>
      </c>
      <c r="J783" t="s">
        <v>109</v>
      </c>
      <c r="K783">
        <v>17290147</v>
      </c>
      <c r="L783">
        <v>233760</v>
      </c>
      <c r="M783">
        <v>3302255</v>
      </c>
      <c r="N783">
        <v>57080001</v>
      </c>
      <c r="O783" t="s">
        <v>11117</v>
      </c>
      <c r="P783" t="s">
        <v>11118</v>
      </c>
      <c r="Q783">
        <v>4</v>
      </c>
      <c r="R783" t="s">
        <v>1159</v>
      </c>
      <c r="S783" t="s">
        <v>18</v>
      </c>
      <c r="T783">
        <v>4</v>
      </c>
      <c r="U783" s="6">
        <v>44005.504166666666</v>
      </c>
    </row>
    <row r="784" spans="1:21" x14ac:dyDescent="0.3">
      <c r="A784" t="str">
        <f>VLOOKUP(B784,Table2[],3,FALSE)</f>
        <v>Retail</v>
      </c>
      <c r="B784" t="str">
        <f>IF(ISNUMBER(FIND("QVC",R784)),"QVC",IFERROR(VLOOKUP(LEFT(I784,2),Table1[#All],2,FALSE),IF(OR(LEN(I784)=7,LEFT(I784,3)="SH1",LEFT(I784,2)="Vp",LEFT(I784,2)="GP"),"PMD.com",IF(LEN(I784)=15,"QVC","need manual check"))))</f>
        <v>Retail Accounts</v>
      </c>
      <c r="C784">
        <f t="shared" si="39"/>
        <v>57130001</v>
      </c>
      <c r="D784">
        <f t="shared" si="40"/>
        <v>3</v>
      </c>
      <c r="E784" s="8" t="str">
        <f t="shared" ca="1" si="38"/>
        <v>shifted orders processed</v>
      </c>
      <c r="F784" t="s">
        <v>11203</v>
      </c>
      <c r="G784" t="s">
        <v>16</v>
      </c>
      <c r="H784" s="6">
        <v>44014.292847222219</v>
      </c>
      <c r="I784" s="6" t="s">
        <v>11149</v>
      </c>
      <c r="J784" t="s">
        <v>109</v>
      </c>
      <c r="K784">
        <v>17290147</v>
      </c>
      <c r="L784">
        <v>233760</v>
      </c>
      <c r="M784">
        <v>3302255</v>
      </c>
      <c r="N784">
        <v>57130001</v>
      </c>
      <c r="O784" t="s">
        <v>11124</v>
      </c>
      <c r="P784" t="s">
        <v>11125</v>
      </c>
      <c r="Q784">
        <v>3</v>
      </c>
      <c r="R784" t="s">
        <v>1159</v>
      </c>
      <c r="S784" t="s">
        <v>18</v>
      </c>
      <c r="T784">
        <v>3</v>
      </c>
      <c r="U784" s="6">
        <v>44005.504166666666</v>
      </c>
    </row>
    <row r="785" spans="1:21" x14ac:dyDescent="0.3">
      <c r="A785" t="str">
        <f>VLOOKUP(B785,Table2[],3,FALSE)</f>
        <v>Retail</v>
      </c>
      <c r="B785" t="str">
        <f>IF(ISNUMBER(FIND("QVC",R785)),"QVC",IFERROR(VLOOKUP(LEFT(I785,2),Table1[#All],2,FALSE),IF(OR(LEN(I785)=7,LEFT(I785,3)="SH1",LEFT(I785,2)="Vp",LEFT(I785,2)="GP"),"PMD.com",IF(LEN(I785)=15,"QVC","need manual check"))))</f>
        <v>Retail Accounts</v>
      </c>
      <c r="C785">
        <f t="shared" si="39"/>
        <v>57130001</v>
      </c>
      <c r="D785">
        <f t="shared" si="40"/>
        <v>3</v>
      </c>
      <c r="E785" s="8" t="str">
        <f t="shared" ca="1" si="38"/>
        <v>shifted orders processed</v>
      </c>
      <c r="F785" t="s">
        <v>11203</v>
      </c>
      <c r="G785" t="s">
        <v>16</v>
      </c>
      <c r="H785" s="6">
        <v>44014.292858796296</v>
      </c>
      <c r="I785" s="6" t="s">
        <v>11150</v>
      </c>
      <c r="J785" t="s">
        <v>109</v>
      </c>
      <c r="K785">
        <v>17290148</v>
      </c>
      <c r="L785">
        <v>233761</v>
      </c>
      <c r="M785">
        <v>3302255</v>
      </c>
      <c r="N785">
        <v>57130001</v>
      </c>
      <c r="O785" t="s">
        <v>11124</v>
      </c>
      <c r="P785" t="s">
        <v>11125</v>
      </c>
      <c r="Q785">
        <v>3</v>
      </c>
      <c r="R785" t="s">
        <v>1159</v>
      </c>
      <c r="S785" t="s">
        <v>18</v>
      </c>
      <c r="T785">
        <v>3</v>
      </c>
      <c r="U785" s="6">
        <v>44005.504166666666</v>
      </c>
    </row>
    <row r="786" spans="1:21" x14ac:dyDescent="0.3">
      <c r="A786" t="str">
        <f>VLOOKUP(B786,Table2[],3,FALSE)</f>
        <v>Retail</v>
      </c>
      <c r="B786" t="str">
        <f>IF(ISNUMBER(FIND("QVC",R786)),"QVC",IFERROR(VLOOKUP(LEFT(I786,2),Table1[#All],2,FALSE),IF(OR(LEN(I786)=7,LEFT(I786,3)="SH1",LEFT(I786,2)="Vp",LEFT(I786,2)="GP"),"PMD.com",IF(LEN(I786)=15,"QVC","need manual check"))))</f>
        <v>Retail Accounts</v>
      </c>
      <c r="C786">
        <f t="shared" si="39"/>
        <v>57080001</v>
      </c>
      <c r="D786">
        <f t="shared" si="40"/>
        <v>6</v>
      </c>
      <c r="E786" s="8" t="str">
        <f t="shared" ca="1" si="38"/>
        <v>shifted orders processed</v>
      </c>
      <c r="F786" t="s">
        <v>11203</v>
      </c>
      <c r="G786" t="s">
        <v>16</v>
      </c>
      <c r="H786" s="6">
        <v>44014.292858796296</v>
      </c>
      <c r="I786" s="6" t="s">
        <v>11150</v>
      </c>
      <c r="J786" t="s">
        <v>109</v>
      </c>
      <c r="K786">
        <v>17290148</v>
      </c>
      <c r="L786">
        <v>233761</v>
      </c>
      <c r="M786">
        <v>3302255</v>
      </c>
      <c r="N786">
        <v>57080001</v>
      </c>
      <c r="O786" t="s">
        <v>11117</v>
      </c>
      <c r="P786" t="s">
        <v>11118</v>
      </c>
      <c r="Q786">
        <v>6</v>
      </c>
      <c r="R786" t="s">
        <v>1159</v>
      </c>
      <c r="S786" t="s">
        <v>18</v>
      </c>
      <c r="T786">
        <v>6</v>
      </c>
      <c r="U786" s="6">
        <v>44005.504166666666</v>
      </c>
    </row>
    <row r="787" spans="1:21" x14ac:dyDescent="0.3">
      <c r="A787" t="str">
        <f>VLOOKUP(B787,Table2[],3,FALSE)</f>
        <v>Retail</v>
      </c>
      <c r="B787" t="str">
        <f>IF(ISNUMBER(FIND("QVC",R787)),"QVC",IFERROR(VLOOKUP(LEFT(I787,2),Table1[#All],2,FALSE),IF(OR(LEN(I787)=7,LEFT(I787,3)="SH1",LEFT(I787,2)="Vp",LEFT(I787,2)="GP"),"PMD.com",IF(LEN(I787)=15,"QVC","need manual check"))))</f>
        <v>Retail Accounts</v>
      </c>
      <c r="C787">
        <f t="shared" si="39"/>
        <v>57070001</v>
      </c>
      <c r="D787">
        <f t="shared" si="40"/>
        <v>4</v>
      </c>
      <c r="E787" s="8" t="str">
        <f t="shared" ca="1" si="38"/>
        <v>shifted orders processed</v>
      </c>
      <c r="F787" t="s">
        <v>11203</v>
      </c>
      <c r="G787" t="s">
        <v>16</v>
      </c>
      <c r="H787" s="6">
        <v>44014.292858796296</v>
      </c>
      <c r="I787" s="6" t="s">
        <v>11150</v>
      </c>
      <c r="J787" t="s">
        <v>109</v>
      </c>
      <c r="K787">
        <v>17290148</v>
      </c>
      <c r="L787">
        <v>233761</v>
      </c>
      <c r="M787">
        <v>3302255</v>
      </c>
      <c r="N787">
        <v>57070001</v>
      </c>
      <c r="O787" t="s">
        <v>1722</v>
      </c>
      <c r="P787" t="s">
        <v>1721</v>
      </c>
      <c r="Q787">
        <v>4</v>
      </c>
      <c r="R787" t="s">
        <v>1159</v>
      </c>
      <c r="S787" t="s">
        <v>18</v>
      </c>
      <c r="T787">
        <v>4</v>
      </c>
      <c r="U787" s="6">
        <v>44005.504166666666</v>
      </c>
    </row>
    <row r="788" spans="1:21" x14ac:dyDescent="0.3">
      <c r="A788" t="str">
        <f>VLOOKUP(B788,Table2[],3,FALSE)</f>
        <v>Retail</v>
      </c>
      <c r="B788" t="str">
        <f>IF(ISNUMBER(FIND("QVC",R788)),"QVC",IFERROR(VLOOKUP(LEFT(I788,2),Table1[#All],2,FALSE),IF(OR(LEN(I788)=7,LEFT(I788,3)="SH1",LEFT(I788,2)="Vp",LEFT(I788,2)="GP"),"PMD.com",IF(LEN(I788)=15,"QVC","need manual check"))))</f>
        <v>Retail Accounts</v>
      </c>
      <c r="C788">
        <f t="shared" si="39"/>
        <v>57120001</v>
      </c>
      <c r="D788">
        <f t="shared" si="40"/>
        <v>6</v>
      </c>
      <c r="E788" s="8" t="str">
        <f t="shared" ca="1" si="38"/>
        <v>shifted orders processed</v>
      </c>
      <c r="F788" t="s">
        <v>11203</v>
      </c>
      <c r="G788" t="s">
        <v>16</v>
      </c>
      <c r="H788" s="6">
        <v>44014.292858796296</v>
      </c>
      <c r="I788" s="6" t="s">
        <v>11150</v>
      </c>
      <c r="J788" t="s">
        <v>109</v>
      </c>
      <c r="K788">
        <v>17290148</v>
      </c>
      <c r="L788">
        <v>233761</v>
      </c>
      <c r="M788">
        <v>3302255</v>
      </c>
      <c r="N788">
        <v>57120001</v>
      </c>
      <c r="O788" t="s">
        <v>1984</v>
      </c>
      <c r="P788" t="s">
        <v>1985</v>
      </c>
      <c r="Q788">
        <v>6</v>
      </c>
      <c r="R788" t="s">
        <v>1159</v>
      </c>
      <c r="S788" t="s">
        <v>18</v>
      </c>
      <c r="T788">
        <v>6</v>
      </c>
      <c r="U788" s="6">
        <v>44005.504166666666</v>
      </c>
    </row>
    <row r="789" spans="1:21" x14ac:dyDescent="0.3">
      <c r="A789" t="str">
        <f>VLOOKUP(B789,Table2[],3,FALSE)</f>
        <v>Retail</v>
      </c>
      <c r="B789" t="str">
        <f>IF(ISNUMBER(FIND("QVC",R789)),"QVC",IFERROR(VLOOKUP(LEFT(I789,2),Table1[#All],2,FALSE),IF(OR(LEN(I789)=7,LEFT(I789,3)="SH1",LEFT(I789,2)="Vp",LEFT(I789,2)="GP"),"PMD.com",IF(LEN(I789)=15,"QVC","need manual check"))))</f>
        <v>Retail Accounts</v>
      </c>
      <c r="C789">
        <f t="shared" si="39"/>
        <v>57150001</v>
      </c>
      <c r="D789">
        <f t="shared" si="40"/>
        <v>3</v>
      </c>
      <c r="E789" s="8" t="str">
        <f t="shared" ca="1" si="38"/>
        <v>shifted orders processed</v>
      </c>
      <c r="F789" t="s">
        <v>11203</v>
      </c>
      <c r="G789" t="s">
        <v>16</v>
      </c>
      <c r="H789" s="6">
        <v>44014.292858796296</v>
      </c>
      <c r="I789" s="6" t="s">
        <v>11150</v>
      </c>
      <c r="J789" t="s">
        <v>109</v>
      </c>
      <c r="K789">
        <v>17290148</v>
      </c>
      <c r="L789">
        <v>233761</v>
      </c>
      <c r="M789">
        <v>3302255</v>
      </c>
      <c r="N789">
        <v>57150001</v>
      </c>
      <c r="O789" t="s">
        <v>2826</v>
      </c>
      <c r="P789" t="s">
        <v>2827</v>
      </c>
      <c r="Q789">
        <v>3</v>
      </c>
      <c r="R789" t="s">
        <v>1159</v>
      </c>
      <c r="S789" t="s">
        <v>18</v>
      </c>
      <c r="T789">
        <v>3</v>
      </c>
      <c r="U789" s="6">
        <v>44005.504166666666</v>
      </c>
    </row>
    <row r="790" spans="1:21" x14ac:dyDescent="0.3">
      <c r="A790" t="str">
        <f>VLOOKUP(B790,Table2[],3,FALSE)</f>
        <v>Retail</v>
      </c>
      <c r="B790" t="str">
        <f>IF(ISNUMBER(FIND("QVC",R790)),"QVC",IFERROR(VLOOKUP(LEFT(I790,2),Table1[#All],2,FALSE),IF(OR(LEN(I790)=7,LEFT(I790,3)="SH1",LEFT(I790,2)="Vp",LEFT(I790,2)="GP"),"PMD.com",IF(LEN(I790)=15,"QVC","need manual check"))))</f>
        <v>Retail Accounts</v>
      </c>
      <c r="C790">
        <f t="shared" si="39"/>
        <v>57150001</v>
      </c>
      <c r="D790">
        <f t="shared" si="40"/>
        <v>2</v>
      </c>
      <c r="E790" s="8" t="str">
        <f t="shared" ca="1" si="38"/>
        <v>shifted orders processed</v>
      </c>
      <c r="F790" t="s">
        <v>11203</v>
      </c>
      <c r="G790" t="s">
        <v>16</v>
      </c>
      <c r="H790" s="6">
        <v>44014.292858796296</v>
      </c>
      <c r="I790" s="6" t="s">
        <v>11151</v>
      </c>
      <c r="J790" t="s">
        <v>109</v>
      </c>
      <c r="K790">
        <v>17290149</v>
      </c>
      <c r="L790">
        <v>233762</v>
      </c>
      <c r="M790">
        <v>3302255</v>
      </c>
      <c r="N790">
        <v>57150001</v>
      </c>
      <c r="O790" t="s">
        <v>2826</v>
      </c>
      <c r="P790" t="s">
        <v>2827</v>
      </c>
      <c r="Q790">
        <v>2</v>
      </c>
      <c r="R790" t="s">
        <v>1159</v>
      </c>
      <c r="S790" t="s">
        <v>18</v>
      </c>
      <c r="T790">
        <v>2</v>
      </c>
      <c r="U790" s="6">
        <v>44005.504166666666</v>
      </c>
    </row>
    <row r="791" spans="1:21" x14ac:dyDescent="0.3">
      <c r="A791" t="str">
        <f>VLOOKUP(B791,Table2[],3,FALSE)</f>
        <v>Retail</v>
      </c>
      <c r="B791" t="str">
        <f>IF(ISNUMBER(FIND("QVC",R791)),"QVC",IFERROR(VLOOKUP(LEFT(I791,2),Table1[#All],2,FALSE),IF(OR(LEN(I791)=7,LEFT(I791,3)="SH1",LEFT(I791,2)="Vp",LEFT(I791,2)="GP"),"PMD.com",IF(LEN(I791)=15,"QVC","need manual check"))))</f>
        <v>Retail Accounts</v>
      </c>
      <c r="C791">
        <f t="shared" si="39"/>
        <v>57120001</v>
      </c>
      <c r="D791">
        <f t="shared" si="40"/>
        <v>3</v>
      </c>
      <c r="E791" s="8" t="str">
        <f t="shared" ca="1" si="38"/>
        <v>shifted orders processed</v>
      </c>
      <c r="F791" t="s">
        <v>11203</v>
      </c>
      <c r="G791" t="s">
        <v>16</v>
      </c>
      <c r="H791" s="6">
        <v>44014.292858796296</v>
      </c>
      <c r="I791" s="6" t="s">
        <v>11151</v>
      </c>
      <c r="J791" t="s">
        <v>109</v>
      </c>
      <c r="K791">
        <v>17290149</v>
      </c>
      <c r="L791">
        <v>233762</v>
      </c>
      <c r="M791">
        <v>3302255</v>
      </c>
      <c r="N791">
        <v>57120001</v>
      </c>
      <c r="O791" t="s">
        <v>1984</v>
      </c>
      <c r="P791" t="s">
        <v>1985</v>
      </c>
      <c r="Q791">
        <v>3</v>
      </c>
      <c r="R791" t="s">
        <v>1159</v>
      </c>
      <c r="S791" t="s">
        <v>18</v>
      </c>
      <c r="T791">
        <v>3</v>
      </c>
      <c r="U791" s="6">
        <v>44005.504166666666</v>
      </c>
    </row>
    <row r="792" spans="1:21" x14ac:dyDescent="0.3">
      <c r="A792" t="str">
        <f>VLOOKUP(B792,Table2[],3,FALSE)</f>
        <v>Retail</v>
      </c>
      <c r="B792" t="str">
        <f>IF(ISNUMBER(FIND("QVC",R792)),"QVC",IFERROR(VLOOKUP(LEFT(I792,2),Table1[#All],2,FALSE),IF(OR(LEN(I792)=7,LEFT(I792,3)="SH1",LEFT(I792,2)="Vp",LEFT(I792,2)="GP"),"PMD.com",IF(LEN(I792)=15,"QVC","need manual check"))))</f>
        <v>Retail Accounts</v>
      </c>
      <c r="C792">
        <f t="shared" si="39"/>
        <v>57070001</v>
      </c>
      <c r="D792">
        <f t="shared" si="40"/>
        <v>3</v>
      </c>
      <c r="E792" s="8" t="str">
        <f t="shared" ca="1" si="38"/>
        <v>shifted orders processed</v>
      </c>
      <c r="F792" t="s">
        <v>11203</v>
      </c>
      <c r="G792" t="s">
        <v>16</v>
      </c>
      <c r="H792" s="6">
        <v>44014.292858796296</v>
      </c>
      <c r="I792" s="6" t="s">
        <v>11151</v>
      </c>
      <c r="J792" t="s">
        <v>109</v>
      </c>
      <c r="K792">
        <v>17290149</v>
      </c>
      <c r="L792">
        <v>233762</v>
      </c>
      <c r="M792">
        <v>3302255</v>
      </c>
      <c r="N792">
        <v>57070001</v>
      </c>
      <c r="O792" t="s">
        <v>1722</v>
      </c>
      <c r="P792" t="s">
        <v>1721</v>
      </c>
      <c r="Q792">
        <v>3</v>
      </c>
      <c r="R792" t="s">
        <v>1159</v>
      </c>
      <c r="S792" t="s">
        <v>18</v>
      </c>
      <c r="T792">
        <v>3</v>
      </c>
      <c r="U792" s="6">
        <v>44005.504166666666</v>
      </c>
    </row>
    <row r="793" spans="1:21" x14ac:dyDescent="0.3">
      <c r="A793" t="str">
        <f>VLOOKUP(B793,Table2[],3,FALSE)</f>
        <v>Retail</v>
      </c>
      <c r="B793" t="str">
        <f>IF(ISNUMBER(FIND("QVC",R793)),"QVC",IFERROR(VLOOKUP(LEFT(I793,2),Table1[#All],2,FALSE),IF(OR(LEN(I793)=7,LEFT(I793,3)="SH1",LEFT(I793,2)="Vp",LEFT(I793,2)="GP"),"PMD.com",IF(LEN(I793)=15,"QVC","need manual check"))))</f>
        <v>Retail Accounts</v>
      </c>
      <c r="C793">
        <f t="shared" si="39"/>
        <v>57080001</v>
      </c>
      <c r="D793">
        <f t="shared" si="40"/>
        <v>3</v>
      </c>
      <c r="E793" s="8" t="str">
        <f t="shared" ca="1" si="38"/>
        <v>shifted orders processed</v>
      </c>
      <c r="F793" t="s">
        <v>11203</v>
      </c>
      <c r="G793" t="s">
        <v>16</v>
      </c>
      <c r="H793" s="6">
        <v>44014.292858796296</v>
      </c>
      <c r="I793" s="6" t="s">
        <v>11151</v>
      </c>
      <c r="J793" t="s">
        <v>109</v>
      </c>
      <c r="K793">
        <v>17290149</v>
      </c>
      <c r="L793">
        <v>233762</v>
      </c>
      <c r="M793">
        <v>3302255</v>
      </c>
      <c r="N793">
        <v>57080001</v>
      </c>
      <c r="O793" t="s">
        <v>11117</v>
      </c>
      <c r="P793" t="s">
        <v>11118</v>
      </c>
      <c r="Q793">
        <v>3</v>
      </c>
      <c r="R793" t="s">
        <v>1159</v>
      </c>
      <c r="S793" t="s">
        <v>18</v>
      </c>
      <c r="T793">
        <v>3</v>
      </c>
      <c r="U793" s="6">
        <v>44005.504166666666</v>
      </c>
    </row>
    <row r="794" spans="1:21" x14ac:dyDescent="0.3">
      <c r="A794" t="str">
        <f>VLOOKUP(B794,Table2[],3,FALSE)</f>
        <v>Retail</v>
      </c>
      <c r="B794" t="str">
        <f>IF(ISNUMBER(FIND("QVC",R794)),"QVC",IFERROR(VLOOKUP(LEFT(I794,2),Table1[#All],2,FALSE),IF(OR(LEN(I794)=7,LEFT(I794,3)="SH1",LEFT(I794,2)="Vp",LEFT(I794,2)="GP"),"PMD.com",IF(LEN(I794)=15,"QVC","need manual check"))))</f>
        <v>Retail Accounts</v>
      </c>
      <c r="C794">
        <f t="shared" si="39"/>
        <v>57130001</v>
      </c>
      <c r="D794">
        <f t="shared" si="40"/>
        <v>2</v>
      </c>
      <c r="E794" s="8" t="str">
        <f t="shared" ca="1" si="38"/>
        <v>shifted orders processed</v>
      </c>
      <c r="F794" t="s">
        <v>11203</v>
      </c>
      <c r="G794" t="s">
        <v>16</v>
      </c>
      <c r="H794" s="6">
        <v>44014.292858796296</v>
      </c>
      <c r="I794" s="6" t="s">
        <v>11151</v>
      </c>
      <c r="J794" t="s">
        <v>109</v>
      </c>
      <c r="K794">
        <v>17290149</v>
      </c>
      <c r="L794">
        <v>233762</v>
      </c>
      <c r="M794">
        <v>3302255</v>
      </c>
      <c r="N794">
        <v>57130001</v>
      </c>
      <c r="O794" t="s">
        <v>11124</v>
      </c>
      <c r="P794" t="s">
        <v>11125</v>
      </c>
      <c r="Q794">
        <v>2</v>
      </c>
      <c r="R794" t="s">
        <v>1159</v>
      </c>
      <c r="S794" t="s">
        <v>18</v>
      </c>
      <c r="T794">
        <v>2</v>
      </c>
      <c r="U794" s="6">
        <v>44005.504166666666</v>
      </c>
    </row>
    <row r="795" spans="1:21" x14ac:dyDescent="0.3">
      <c r="A795" t="str">
        <f>VLOOKUP(B795,Table2[],3,FALSE)</f>
        <v>Retail</v>
      </c>
      <c r="B795" t="str">
        <f>IF(ISNUMBER(FIND("QVC",R795)),"QVC",IFERROR(VLOOKUP(LEFT(I795,2),Table1[#All],2,FALSE),IF(OR(LEN(I795)=7,LEFT(I795,3)="SH1",LEFT(I795,2)="Vp",LEFT(I795,2)="GP"),"PMD.com",IF(LEN(I795)=15,"QVC","need manual check"))))</f>
        <v>Retail Accounts</v>
      </c>
      <c r="C795">
        <f t="shared" si="39"/>
        <v>57130001</v>
      </c>
      <c r="D795">
        <f t="shared" si="40"/>
        <v>2</v>
      </c>
      <c r="E795" s="8" t="str">
        <f t="shared" ca="1" si="38"/>
        <v>shifted orders processed</v>
      </c>
      <c r="F795" t="s">
        <v>11203</v>
      </c>
      <c r="G795" t="s">
        <v>16</v>
      </c>
      <c r="H795" s="6">
        <v>44014.292858796296</v>
      </c>
      <c r="I795" s="6" t="s">
        <v>11152</v>
      </c>
      <c r="J795" t="s">
        <v>109</v>
      </c>
      <c r="K795">
        <v>17290150</v>
      </c>
      <c r="L795">
        <v>233763</v>
      </c>
      <c r="M795">
        <v>3302255</v>
      </c>
      <c r="N795">
        <v>57130001</v>
      </c>
      <c r="O795" t="s">
        <v>11124</v>
      </c>
      <c r="P795" t="s">
        <v>11125</v>
      </c>
      <c r="Q795">
        <v>2</v>
      </c>
      <c r="R795" t="s">
        <v>1159</v>
      </c>
      <c r="S795" t="s">
        <v>18</v>
      </c>
      <c r="T795">
        <v>2</v>
      </c>
      <c r="U795" s="6">
        <v>44005.504166666666</v>
      </c>
    </row>
    <row r="796" spans="1:21" x14ac:dyDescent="0.3">
      <c r="A796" t="str">
        <f>VLOOKUP(B796,Table2[],3,FALSE)</f>
        <v>Retail</v>
      </c>
      <c r="B796" t="str">
        <f>IF(ISNUMBER(FIND("QVC",R796)),"QVC",IFERROR(VLOOKUP(LEFT(I796,2),Table1[#All],2,FALSE),IF(OR(LEN(I796)=7,LEFT(I796,3)="SH1",LEFT(I796,2)="Vp",LEFT(I796,2)="GP"),"PMD.com",IF(LEN(I796)=15,"QVC","need manual check"))))</f>
        <v>Retail Accounts</v>
      </c>
      <c r="C796">
        <f t="shared" si="39"/>
        <v>57080001</v>
      </c>
      <c r="D796">
        <f t="shared" si="40"/>
        <v>3</v>
      </c>
      <c r="E796" s="8" t="str">
        <f t="shared" ca="1" si="38"/>
        <v>shifted orders processed</v>
      </c>
      <c r="F796" t="s">
        <v>11203</v>
      </c>
      <c r="G796" t="s">
        <v>16</v>
      </c>
      <c r="H796" s="6">
        <v>44014.292858796296</v>
      </c>
      <c r="I796" s="6" t="s">
        <v>11152</v>
      </c>
      <c r="J796" t="s">
        <v>109</v>
      </c>
      <c r="K796">
        <v>17290150</v>
      </c>
      <c r="L796">
        <v>233763</v>
      </c>
      <c r="M796">
        <v>3302255</v>
      </c>
      <c r="N796">
        <v>57080001</v>
      </c>
      <c r="O796" t="s">
        <v>11117</v>
      </c>
      <c r="P796" t="s">
        <v>11118</v>
      </c>
      <c r="Q796">
        <v>3</v>
      </c>
      <c r="R796" t="s">
        <v>1159</v>
      </c>
      <c r="S796" t="s">
        <v>18</v>
      </c>
      <c r="T796">
        <v>3</v>
      </c>
      <c r="U796" s="6">
        <v>44005.504166666666</v>
      </c>
    </row>
    <row r="797" spans="1:21" x14ac:dyDescent="0.3">
      <c r="A797" t="str">
        <f>VLOOKUP(B797,Table2[],3,FALSE)</f>
        <v>Retail</v>
      </c>
      <c r="B797" t="str">
        <f>IF(ISNUMBER(FIND("QVC",R797)),"QVC",IFERROR(VLOOKUP(LEFT(I797,2),Table1[#All],2,FALSE),IF(OR(LEN(I797)=7,LEFT(I797,3)="SH1",LEFT(I797,2)="Vp",LEFT(I797,2)="GP"),"PMD.com",IF(LEN(I797)=15,"QVC","need manual check"))))</f>
        <v>Retail Accounts</v>
      </c>
      <c r="C797">
        <f t="shared" si="39"/>
        <v>57070001</v>
      </c>
      <c r="D797">
        <f t="shared" si="40"/>
        <v>3</v>
      </c>
      <c r="E797" s="8" t="str">
        <f t="shared" ca="1" si="38"/>
        <v>shifted orders processed</v>
      </c>
      <c r="F797" t="s">
        <v>11203</v>
      </c>
      <c r="G797" t="s">
        <v>16</v>
      </c>
      <c r="H797" s="6">
        <v>44014.292858796296</v>
      </c>
      <c r="I797" s="6" t="s">
        <v>11152</v>
      </c>
      <c r="J797" t="s">
        <v>109</v>
      </c>
      <c r="K797">
        <v>17290150</v>
      </c>
      <c r="L797">
        <v>233763</v>
      </c>
      <c r="M797">
        <v>3302255</v>
      </c>
      <c r="N797">
        <v>57070001</v>
      </c>
      <c r="O797" t="s">
        <v>1722</v>
      </c>
      <c r="P797" t="s">
        <v>1721</v>
      </c>
      <c r="Q797">
        <v>3</v>
      </c>
      <c r="R797" t="s">
        <v>1159</v>
      </c>
      <c r="S797" t="s">
        <v>18</v>
      </c>
      <c r="T797">
        <v>3</v>
      </c>
      <c r="U797" s="6">
        <v>44005.504166666666</v>
      </c>
    </row>
    <row r="798" spans="1:21" x14ac:dyDescent="0.3">
      <c r="A798" t="str">
        <f>VLOOKUP(B798,Table2[],3,FALSE)</f>
        <v>Retail</v>
      </c>
      <c r="B798" t="str">
        <f>IF(ISNUMBER(FIND("QVC",R798)),"QVC",IFERROR(VLOOKUP(LEFT(I798,2),Table1[#All],2,FALSE),IF(OR(LEN(I798)=7,LEFT(I798,3)="SH1",LEFT(I798,2)="Vp",LEFT(I798,2)="GP"),"PMD.com",IF(LEN(I798)=15,"QVC","need manual check"))))</f>
        <v>Retail Accounts</v>
      </c>
      <c r="C798">
        <f t="shared" si="39"/>
        <v>57120001</v>
      </c>
      <c r="D798">
        <f t="shared" si="40"/>
        <v>3</v>
      </c>
      <c r="E798" s="8" t="str">
        <f t="shared" ca="1" si="38"/>
        <v>shifted orders processed</v>
      </c>
      <c r="F798" t="s">
        <v>11203</v>
      </c>
      <c r="G798" t="s">
        <v>16</v>
      </c>
      <c r="H798" s="6">
        <v>44014.292858796296</v>
      </c>
      <c r="I798" s="6" t="s">
        <v>11152</v>
      </c>
      <c r="J798" t="s">
        <v>109</v>
      </c>
      <c r="K798">
        <v>17290150</v>
      </c>
      <c r="L798">
        <v>233763</v>
      </c>
      <c r="M798">
        <v>3302255</v>
      </c>
      <c r="N798">
        <v>57120001</v>
      </c>
      <c r="O798" t="s">
        <v>1984</v>
      </c>
      <c r="P798" t="s">
        <v>1985</v>
      </c>
      <c r="Q798">
        <v>3</v>
      </c>
      <c r="R798" t="s">
        <v>1159</v>
      </c>
      <c r="S798" t="s">
        <v>18</v>
      </c>
      <c r="T798">
        <v>3</v>
      </c>
      <c r="U798" s="6">
        <v>44005.504166666666</v>
      </c>
    </row>
    <row r="799" spans="1:21" x14ac:dyDescent="0.3">
      <c r="A799" t="str">
        <f>VLOOKUP(B799,Table2[],3,FALSE)</f>
        <v>Retail</v>
      </c>
      <c r="B799" t="str">
        <f>IF(ISNUMBER(FIND("QVC",R799)),"QVC",IFERROR(VLOOKUP(LEFT(I799,2),Table1[#All],2,FALSE),IF(OR(LEN(I799)=7,LEFT(I799,3)="SH1",LEFT(I799,2)="Vp",LEFT(I799,2)="GP"),"PMD.com",IF(LEN(I799)=15,"QVC","need manual check"))))</f>
        <v>Retail Accounts</v>
      </c>
      <c r="C799">
        <f t="shared" si="39"/>
        <v>57150001</v>
      </c>
      <c r="D799">
        <f t="shared" si="40"/>
        <v>2</v>
      </c>
      <c r="E799" s="8" t="str">
        <f t="shared" ca="1" si="38"/>
        <v>shifted orders processed</v>
      </c>
      <c r="F799" t="s">
        <v>11203</v>
      </c>
      <c r="G799" t="s">
        <v>16</v>
      </c>
      <c r="H799" s="6">
        <v>44014.292858796296</v>
      </c>
      <c r="I799" s="6" t="s">
        <v>11152</v>
      </c>
      <c r="J799" t="s">
        <v>109</v>
      </c>
      <c r="K799">
        <v>17290150</v>
      </c>
      <c r="L799">
        <v>233763</v>
      </c>
      <c r="M799">
        <v>3302255</v>
      </c>
      <c r="N799">
        <v>57150001</v>
      </c>
      <c r="O799" t="s">
        <v>2826</v>
      </c>
      <c r="P799" t="s">
        <v>2827</v>
      </c>
      <c r="Q799">
        <v>2</v>
      </c>
      <c r="R799" t="s">
        <v>1159</v>
      </c>
      <c r="S799" t="s">
        <v>18</v>
      </c>
      <c r="T799">
        <v>2</v>
      </c>
      <c r="U799" s="6">
        <v>44005.504166666666</v>
      </c>
    </row>
    <row r="800" spans="1:21" x14ac:dyDescent="0.3">
      <c r="A800" t="str">
        <f>VLOOKUP(B800,Table2[],3,FALSE)</f>
        <v>Retail</v>
      </c>
      <c r="B800" t="str">
        <f>IF(ISNUMBER(FIND("QVC",R800)),"QVC",IFERROR(VLOOKUP(LEFT(I800,2),Table1[#All],2,FALSE),IF(OR(LEN(I800)=7,LEFT(I800,3)="SH1",LEFT(I800,2)="Vp",LEFT(I800,2)="GP"),"PMD.com",IF(LEN(I800)=15,"QVC","need manual check"))))</f>
        <v>Retail Accounts</v>
      </c>
      <c r="C800">
        <f t="shared" si="39"/>
        <v>57150001</v>
      </c>
      <c r="D800">
        <f t="shared" si="40"/>
        <v>2</v>
      </c>
      <c r="E800" s="8" t="str">
        <f t="shared" ca="1" si="38"/>
        <v>shifted orders processed</v>
      </c>
      <c r="F800" t="s">
        <v>11203</v>
      </c>
      <c r="G800" t="s">
        <v>16</v>
      </c>
      <c r="H800" s="6">
        <v>44014.292870370373</v>
      </c>
      <c r="I800" s="6" t="s">
        <v>11153</v>
      </c>
      <c r="J800" t="s">
        <v>109</v>
      </c>
      <c r="K800">
        <v>17290151</v>
      </c>
      <c r="L800">
        <v>233764</v>
      </c>
      <c r="M800">
        <v>3302255</v>
      </c>
      <c r="N800">
        <v>57150001</v>
      </c>
      <c r="O800" t="s">
        <v>2826</v>
      </c>
      <c r="P800" t="s">
        <v>2827</v>
      </c>
      <c r="Q800">
        <v>2</v>
      </c>
      <c r="R800" t="s">
        <v>1159</v>
      </c>
      <c r="S800" t="s">
        <v>18</v>
      </c>
      <c r="T800">
        <v>2</v>
      </c>
      <c r="U800" s="6">
        <v>44005.504861111112</v>
      </c>
    </row>
    <row r="801" spans="1:21" x14ac:dyDescent="0.3">
      <c r="A801" t="str">
        <f>VLOOKUP(B801,Table2[],3,FALSE)</f>
        <v>Retail</v>
      </c>
      <c r="B801" t="str">
        <f>IF(ISNUMBER(FIND("QVC",R801)),"QVC",IFERROR(VLOOKUP(LEFT(I801,2),Table1[#All],2,FALSE),IF(OR(LEN(I801)=7,LEFT(I801,3)="SH1",LEFT(I801,2)="Vp",LEFT(I801,2)="GP"),"PMD.com",IF(LEN(I801)=15,"QVC","need manual check"))))</f>
        <v>Retail Accounts</v>
      </c>
      <c r="C801">
        <f t="shared" si="39"/>
        <v>57120001</v>
      </c>
      <c r="D801">
        <f t="shared" si="40"/>
        <v>3</v>
      </c>
      <c r="E801" s="8" t="str">
        <f t="shared" ca="1" si="38"/>
        <v>shifted orders processed</v>
      </c>
      <c r="F801" t="s">
        <v>11203</v>
      </c>
      <c r="G801" t="s">
        <v>16</v>
      </c>
      <c r="H801" s="6">
        <v>44014.292870370373</v>
      </c>
      <c r="I801" s="6" t="s">
        <v>11153</v>
      </c>
      <c r="J801" t="s">
        <v>109</v>
      </c>
      <c r="K801">
        <v>17290151</v>
      </c>
      <c r="L801">
        <v>233764</v>
      </c>
      <c r="M801">
        <v>3302255</v>
      </c>
      <c r="N801">
        <v>57120001</v>
      </c>
      <c r="O801" t="s">
        <v>1984</v>
      </c>
      <c r="P801" t="s">
        <v>1985</v>
      </c>
      <c r="Q801">
        <v>3</v>
      </c>
      <c r="R801" t="s">
        <v>1159</v>
      </c>
      <c r="S801" t="s">
        <v>18</v>
      </c>
      <c r="T801">
        <v>3</v>
      </c>
      <c r="U801" s="6">
        <v>44005.504861111112</v>
      </c>
    </row>
    <row r="802" spans="1:21" x14ac:dyDescent="0.3">
      <c r="A802" t="str">
        <f>VLOOKUP(B802,Table2[],3,FALSE)</f>
        <v>Retail</v>
      </c>
      <c r="B802" t="str">
        <f>IF(ISNUMBER(FIND("QVC",R802)),"QVC",IFERROR(VLOOKUP(LEFT(I802,2),Table1[#All],2,FALSE),IF(OR(LEN(I802)=7,LEFT(I802,3)="SH1",LEFT(I802,2)="Vp",LEFT(I802,2)="GP"),"PMD.com",IF(LEN(I802)=15,"QVC","need manual check"))))</f>
        <v>Retail Accounts</v>
      </c>
      <c r="C802">
        <f t="shared" si="39"/>
        <v>57070001</v>
      </c>
      <c r="D802">
        <f t="shared" si="40"/>
        <v>3</v>
      </c>
      <c r="E802" s="8" t="str">
        <f t="shared" ca="1" si="38"/>
        <v>shifted orders processed</v>
      </c>
      <c r="F802" t="s">
        <v>11203</v>
      </c>
      <c r="G802" t="s">
        <v>16</v>
      </c>
      <c r="H802" s="6">
        <v>44014.292870370373</v>
      </c>
      <c r="I802" s="6" t="s">
        <v>11153</v>
      </c>
      <c r="J802" t="s">
        <v>109</v>
      </c>
      <c r="K802">
        <v>17290151</v>
      </c>
      <c r="L802">
        <v>233764</v>
      </c>
      <c r="M802">
        <v>3302255</v>
      </c>
      <c r="N802">
        <v>57070001</v>
      </c>
      <c r="O802" t="s">
        <v>1722</v>
      </c>
      <c r="P802" t="s">
        <v>1721</v>
      </c>
      <c r="Q802">
        <v>3</v>
      </c>
      <c r="R802" t="s">
        <v>1159</v>
      </c>
      <c r="S802" t="s">
        <v>18</v>
      </c>
      <c r="T802">
        <v>3</v>
      </c>
      <c r="U802" s="6">
        <v>44005.504861111112</v>
      </c>
    </row>
    <row r="803" spans="1:21" x14ac:dyDescent="0.3">
      <c r="A803" t="str">
        <f>VLOOKUP(B803,Table2[],3,FALSE)</f>
        <v>Retail</v>
      </c>
      <c r="B803" t="str">
        <f>IF(ISNUMBER(FIND("QVC",R803)),"QVC",IFERROR(VLOOKUP(LEFT(I803,2),Table1[#All],2,FALSE),IF(OR(LEN(I803)=7,LEFT(I803,3)="SH1",LEFT(I803,2)="Vp",LEFT(I803,2)="GP"),"PMD.com",IF(LEN(I803)=15,"QVC","need manual check"))))</f>
        <v>Retail Accounts</v>
      </c>
      <c r="C803">
        <f t="shared" si="39"/>
        <v>57080001</v>
      </c>
      <c r="D803">
        <f t="shared" si="40"/>
        <v>3</v>
      </c>
      <c r="E803" s="8" t="str">
        <f t="shared" ca="1" si="38"/>
        <v>shifted orders processed</v>
      </c>
      <c r="F803" t="s">
        <v>11203</v>
      </c>
      <c r="G803" t="s">
        <v>16</v>
      </c>
      <c r="H803" s="6">
        <v>44014.292870370373</v>
      </c>
      <c r="I803" s="6" t="s">
        <v>11153</v>
      </c>
      <c r="J803" t="s">
        <v>109</v>
      </c>
      <c r="K803">
        <v>17290151</v>
      </c>
      <c r="L803">
        <v>233764</v>
      </c>
      <c r="M803">
        <v>3302255</v>
      </c>
      <c r="N803">
        <v>57080001</v>
      </c>
      <c r="O803" t="s">
        <v>11117</v>
      </c>
      <c r="P803" t="s">
        <v>11118</v>
      </c>
      <c r="Q803">
        <v>3</v>
      </c>
      <c r="R803" t="s">
        <v>1159</v>
      </c>
      <c r="S803" t="s">
        <v>18</v>
      </c>
      <c r="T803">
        <v>3</v>
      </c>
      <c r="U803" s="6">
        <v>44005.504861111112</v>
      </c>
    </row>
    <row r="804" spans="1:21" x14ac:dyDescent="0.3">
      <c r="A804" t="str">
        <f>VLOOKUP(B804,Table2[],3,FALSE)</f>
        <v>Retail</v>
      </c>
      <c r="B804" t="str">
        <f>IF(ISNUMBER(FIND("QVC",R804)),"QVC",IFERROR(VLOOKUP(LEFT(I804,2),Table1[#All],2,FALSE),IF(OR(LEN(I804)=7,LEFT(I804,3)="SH1",LEFT(I804,2)="Vp",LEFT(I804,2)="GP"),"PMD.com",IF(LEN(I804)=15,"QVC","need manual check"))))</f>
        <v>Retail Accounts</v>
      </c>
      <c r="C804">
        <f t="shared" si="39"/>
        <v>57130001</v>
      </c>
      <c r="D804">
        <f t="shared" si="40"/>
        <v>2</v>
      </c>
      <c r="E804" s="8" t="str">
        <f t="shared" ca="1" si="38"/>
        <v>shifted orders processed</v>
      </c>
      <c r="F804" t="s">
        <v>11203</v>
      </c>
      <c r="G804" t="s">
        <v>16</v>
      </c>
      <c r="H804" s="6">
        <v>44014.292870370373</v>
      </c>
      <c r="I804" s="6" t="s">
        <v>11153</v>
      </c>
      <c r="J804" t="s">
        <v>109</v>
      </c>
      <c r="K804">
        <v>17290151</v>
      </c>
      <c r="L804">
        <v>233764</v>
      </c>
      <c r="M804">
        <v>3302255</v>
      </c>
      <c r="N804">
        <v>57130001</v>
      </c>
      <c r="O804" t="s">
        <v>11124</v>
      </c>
      <c r="P804" t="s">
        <v>11125</v>
      </c>
      <c r="Q804">
        <v>2</v>
      </c>
      <c r="R804" t="s">
        <v>1159</v>
      </c>
      <c r="S804" t="s">
        <v>18</v>
      </c>
      <c r="T804">
        <v>2</v>
      </c>
      <c r="U804" s="6">
        <v>44005.504861111112</v>
      </c>
    </row>
    <row r="805" spans="1:21" x14ac:dyDescent="0.3">
      <c r="A805" t="str">
        <f>VLOOKUP(B805,Table2[],3,FALSE)</f>
        <v>Retail</v>
      </c>
      <c r="B805" t="str">
        <f>IF(ISNUMBER(FIND("QVC",R805)),"QVC",IFERROR(VLOOKUP(LEFT(I805,2),Table1[#All],2,FALSE),IF(OR(LEN(I805)=7,LEFT(I805,3)="SH1",LEFT(I805,2)="Vp",LEFT(I805,2)="GP"),"PMD.com",IF(LEN(I805)=15,"QVC","need manual check"))))</f>
        <v>Retail Accounts</v>
      </c>
      <c r="C805">
        <f t="shared" si="39"/>
        <v>57130001</v>
      </c>
      <c r="D805">
        <f t="shared" si="40"/>
        <v>2</v>
      </c>
      <c r="E805" s="8" t="str">
        <f t="shared" ca="1" si="38"/>
        <v>shifted orders processed</v>
      </c>
      <c r="F805" t="s">
        <v>11203</v>
      </c>
      <c r="G805" t="s">
        <v>16</v>
      </c>
      <c r="H805" s="6">
        <v>44014.292870370373</v>
      </c>
      <c r="I805" s="6" t="s">
        <v>11154</v>
      </c>
      <c r="J805" t="s">
        <v>109</v>
      </c>
      <c r="K805">
        <v>17290152</v>
      </c>
      <c r="L805">
        <v>233765</v>
      </c>
      <c r="M805">
        <v>3302255</v>
      </c>
      <c r="N805">
        <v>57130001</v>
      </c>
      <c r="O805" t="s">
        <v>11124</v>
      </c>
      <c r="P805" t="s">
        <v>11125</v>
      </c>
      <c r="Q805">
        <v>2</v>
      </c>
      <c r="R805" t="s">
        <v>1159</v>
      </c>
      <c r="S805" t="s">
        <v>18</v>
      </c>
      <c r="T805">
        <v>2</v>
      </c>
      <c r="U805" s="6">
        <v>44005.504861111112</v>
      </c>
    </row>
    <row r="806" spans="1:21" x14ac:dyDescent="0.3">
      <c r="A806" t="str">
        <f>VLOOKUP(B806,Table2[],3,FALSE)</f>
        <v>Retail</v>
      </c>
      <c r="B806" t="str">
        <f>IF(ISNUMBER(FIND("QVC",R806)),"QVC",IFERROR(VLOOKUP(LEFT(I806,2),Table1[#All],2,FALSE),IF(OR(LEN(I806)=7,LEFT(I806,3)="SH1",LEFT(I806,2)="Vp",LEFT(I806,2)="GP"),"PMD.com",IF(LEN(I806)=15,"QVC","need manual check"))))</f>
        <v>Retail Accounts</v>
      </c>
      <c r="C806">
        <f t="shared" si="39"/>
        <v>57070001</v>
      </c>
      <c r="D806">
        <f t="shared" si="40"/>
        <v>3</v>
      </c>
      <c r="E806" s="8" t="str">
        <f t="shared" ca="1" si="38"/>
        <v>shifted orders processed</v>
      </c>
      <c r="F806" t="s">
        <v>11203</v>
      </c>
      <c r="G806" t="s">
        <v>16</v>
      </c>
      <c r="H806" s="6">
        <v>44014.292870370373</v>
      </c>
      <c r="I806" s="6" t="s">
        <v>11154</v>
      </c>
      <c r="J806" t="s">
        <v>109</v>
      </c>
      <c r="K806">
        <v>17290152</v>
      </c>
      <c r="L806">
        <v>233765</v>
      </c>
      <c r="M806">
        <v>3302255</v>
      </c>
      <c r="N806">
        <v>57070001</v>
      </c>
      <c r="O806" t="s">
        <v>1722</v>
      </c>
      <c r="P806" t="s">
        <v>1721</v>
      </c>
      <c r="Q806">
        <v>3</v>
      </c>
      <c r="R806" t="s">
        <v>1159</v>
      </c>
      <c r="S806" t="s">
        <v>18</v>
      </c>
      <c r="T806">
        <v>3</v>
      </c>
      <c r="U806" s="6">
        <v>44005.504861111112</v>
      </c>
    </row>
    <row r="807" spans="1:21" x14ac:dyDescent="0.3">
      <c r="A807" t="str">
        <f>VLOOKUP(B807,Table2[],3,FALSE)</f>
        <v>Retail</v>
      </c>
      <c r="B807" t="str">
        <f>IF(ISNUMBER(FIND("QVC",R807)),"QVC",IFERROR(VLOOKUP(LEFT(I807,2),Table1[#All],2,FALSE),IF(OR(LEN(I807)=7,LEFT(I807,3)="SH1",LEFT(I807,2)="Vp",LEFT(I807,2)="GP"),"PMD.com",IF(LEN(I807)=15,"QVC","need manual check"))))</f>
        <v>Retail Accounts</v>
      </c>
      <c r="C807">
        <f t="shared" si="39"/>
        <v>57080001</v>
      </c>
      <c r="D807">
        <f t="shared" si="40"/>
        <v>3</v>
      </c>
      <c r="E807" s="8" t="str">
        <f t="shared" ca="1" si="38"/>
        <v>shifted orders processed</v>
      </c>
      <c r="F807" t="s">
        <v>11203</v>
      </c>
      <c r="G807" t="s">
        <v>16</v>
      </c>
      <c r="H807" s="6">
        <v>44014.292870370373</v>
      </c>
      <c r="I807" s="6" t="s">
        <v>11154</v>
      </c>
      <c r="J807" t="s">
        <v>109</v>
      </c>
      <c r="K807">
        <v>17290152</v>
      </c>
      <c r="L807">
        <v>233765</v>
      </c>
      <c r="M807">
        <v>3302255</v>
      </c>
      <c r="N807">
        <v>57080001</v>
      </c>
      <c r="O807" t="s">
        <v>11117</v>
      </c>
      <c r="P807" t="s">
        <v>11118</v>
      </c>
      <c r="Q807">
        <v>3</v>
      </c>
      <c r="R807" t="s">
        <v>1159</v>
      </c>
      <c r="S807" t="s">
        <v>18</v>
      </c>
      <c r="T807">
        <v>3</v>
      </c>
      <c r="U807" s="6">
        <v>44005.504861111112</v>
      </c>
    </row>
    <row r="808" spans="1:21" x14ac:dyDescent="0.3">
      <c r="A808" t="str">
        <f>VLOOKUP(B808,Table2[],3,FALSE)</f>
        <v>Retail</v>
      </c>
      <c r="B808" t="str">
        <f>IF(ISNUMBER(FIND("QVC",R808)),"QVC",IFERROR(VLOOKUP(LEFT(I808,2),Table1[#All],2,FALSE),IF(OR(LEN(I808)=7,LEFT(I808,3)="SH1",LEFT(I808,2)="Vp",LEFT(I808,2)="GP"),"PMD.com",IF(LEN(I808)=15,"QVC","need manual check"))))</f>
        <v>Retail Accounts</v>
      </c>
      <c r="C808">
        <f t="shared" si="39"/>
        <v>57120001</v>
      </c>
      <c r="D808">
        <f t="shared" si="40"/>
        <v>3</v>
      </c>
      <c r="E808" s="8" t="str">
        <f t="shared" ca="1" si="38"/>
        <v>shifted orders processed</v>
      </c>
      <c r="F808" t="s">
        <v>11203</v>
      </c>
      <c r="G808" t="s">
        <v>16</v>
      </c>
      <c r="H808" s="6">
        <v>44014.292870370373</v>
      </c>
      <c r="I808" s="6" t="s">
        <v>11154</v>
      </c>
      <c r="J808" t="s">
        <v>109</v>
      </c>
      <c r="K808">
        <v>17290152</v>
      </c>
      <c r="L808">
        <v>233765</v>
      </c>
      <c r="M808">
        <v>3302255</v>
      </c>
      <c r="N808">
        <v>57120001</v>
      </c>
      <c r="O808" t="s">
        <v>1984</v>
      </c>
      <c r="P808" t="s">
        <v>1985</v>
      </c>
      <c r="Q808">
        <v>3</v>
      </c>
      <c r="R808" t="s">
        <v>1159</v>
      </c>
      <c r="S808" t="s">
        <v>18</v>
      </c>
      <c r="T808">
        <v>3</v>
      </c>
      <c r="U808" s="6">
        <v>44005.504861111112</v>
      </c>
    </row>
    <row r="809" spans="1:21" x14ac:dyDescent="0.3">
      <c r="A809" t="str">
        <f>VLOOKUP(B809,Table2[],3,FALSE)</f>
        <v>Retail</v>
      </c>
      <c r="B809" t="str">
        <f>IF(ISNUMBER(FIND("QVC",R809)),"QVC",IFERROR(VLOOKUP(LEFT(I809,2),Table1[#All],2,FALSE),IF(OR(LEN(I809)=7,LEFT(I809,3)="SH1",LEFT(I809,2)="Vp",LEFT(I809,2)="GP"),"PMD.com",IF(LEN(I809)=15,"QVC","need manual check"))))</f>
        <v>Retail Accounts</v>
      </c>
      <c r="C809">
        <f t="shared" si="39"/>
        <v>57150001</v>
      </c>
      <c r="D809">
        <f t="shared" si="40"/>
        <v>2</v>
      </c>
      <c r="E809" s="8" t="str">
        <f t="shared" ca="1" si="38"/>
        <v>shifted orders processed</v>
      </c>
      <c r="F809" t="s">
        <v>11203</v>
      </c>
      <c r="G809" t="s">
        <v>16</v>
      </c>
      <c r="H809" s="6">
        <v>44014.292870370373</v>
      </c>
      <c r="I809" s="6" t="s">
        <v>11154</v>
      </c>
      <c r="J809" t="s">
        <v>109</v>
      </c>
      <c r="K809">
        <v>17290152</v>
      </c>
      <c r="L809">
        <v>233765</v>
      </c>
      <c r="M809">
        <v>3302255</v>
      </c>
      <c r="N809">
        <v>57150001</v>
      </c>
      <c r="O809" t="s">
        <v>2826</v>
      </c>
      <c r="P809" t="s">
        <v>2827</v>
      </c>
      <c r="Q809">
        <v>2</v>
      </c>
      <c r="R809" t="s">
        <v>1159</v>
      </c>
      <c r="S809" t="s">
        <v>18</v>
      </c>
      <c r="T809">
        <v>2</v>
      </c>
      <c r="U809" s="6">
        <v>44005.504861111112</v>
      </c>
    </row>
    <row r="810" spans="1:21" x14ac:dyDescent="0.3">
      <c r="A810" t="str">
        <f>VLOOKUP(B810,Table2[],3,FALSE)</f>
        <v>Retail</v>
      </c>
      <c r="B810" t="str">
        <f>IF(ISNUMBER(FIND("QVC",R810)),"QVC",IFERROR(VLOOKUP(LEFT(I810,2),Table1[#All],2,FALSE),IF(OR(LEN(I810)=7,LEFT(I810,3)="SH1",LEFT(I810,2)="Vp",LEFT(I810,2)="GP"),"PMD.com",IF(LEN(I810)=15,"QVC","need manual check"))))</f>
        <v>Retail Accounts</v>
      </c>
      <c r="C810">
        <f t="shared" si="39"/>
        <v>57150001</v>
      </c>
      <c r="D810">
        <f t="shared" si="40"/>
        <v>2</v>
      </c>
      <c r="E810" s="8" t="str">
        <f t="shared" ca="1" si="38"/>
        <v>shifted orders processed</v>
      </c>
      <c r="F810" t="s">
        <v>11203</v>
      </c>
      <c r="G810" t="s">
        <v>16</v>
      </c>
      <c r="H810" s="6">
        <v>44014.292870370373</v>
      </c>
      <c r="I810" s="6" t="s">
        <v>11155</v>
      </c>
      <c r="J810" t="s">
        <v>109</v>
      </c>
      <c r="K810">
        <v>17290153</v>
      </c>
      <c r="L810">
        <v>233766</v>
      </c>
      <c r="M810">
        <v>3302255</v>
      </c>
      <c r="N810">
        <v>57150001</v>
      </c>
      <c r="O810" t="s">
        <v>2826</v>
      </c>
      <c r="P810" t="s">
        <v>2827</v>
      </c>
      <c r="Q810">
        <v>2</v>
      </c>
      <c r="R810" t="s">
        <v>1159</v>
      </c>
      <c r="S810" t="s">
        <v>18</v>
      </c>
      <c r="T810">
        <v>2</v>
      </c>
      <c r="U810" s="6">
        <v>44005.504861111112</v>
      </c>
    </row>
    <row r="811" spans="1:21" x14ac:dyDescent="0.3">
      <c r="A811" t="str">
        <f>VLOOKUP(B811,Table2[],3,FALSE)</f>
        <v>Retail</v>
      </c>
      <c r="B811" t="str">
        <f>IF(ISNUMBER(FIND("QVC",R811)),"QVC",IFERROR(VLOOKUP(LEFT(I811,2),Table1[#All],2,FALSE),IF(OR(LEN(I811)=7,LEFT(I811,3)="SH1",LEFT(I811,2)="Vp",LEFT(I811,2)="GP"),"PMD.com",IF(LEN(I811)=15,"QVC","need manual check"))))</f>
        <v>Retail Accounts</v>
      </c>
      <c r="C811">
        <f t="shared" si="39"/>
        <v>57120001</v>
      </c>
      <c r="D811">
        <f t="shared" si="40"/>
        <v>3</v>
      </c>
      <c r="E811" s="8" t="str">
        <f t="shared" ca="1" si="38"/>
        <v>shifted orders processed</v>
      </c>
      <c r="F811" t="s">
        <v>11203</v>
      </c>
      <c r="G811" t="s">
        <v>16</v>
      </c>
      <c r="H811" s="6">
        <v>44014.292870370373</v>
      </c>
      <c r="I811" s="6" t="s">
        <v>11155</v>
      </c>
      <c r="J811" t="s">
        <v>109</v>
      </c>
      <c r="K811">
        <v>17290153</v>
      </c>
      <c r="L811">
        <v>233766</v>
      </c>
      <c r="M811">
        <v>3302255</v>
      </c>
      <c r="N811">
        <v>57120001</v>
      </c>
      <c r="O811" t="s">
        <v>1984</v>
      </c>
      <c r="P811" t="s">
        <v>1985</v>
      </c>
      <c r="Q811">
        <v>3</v>
      </c>
      <c r="R811" t="s">
        <v>1159</v>
      </c>
      <c r="S811" t="s">
        <v>18</v>
      </c>
      <c r="T811">
        <v>3</v>
      </c>
      <c r="U811" s="6">
        <v>44005.504861111112</v>
      </c>
    </row>
    <row r="812" spans="1:21" x14ac:dyDescent="0.3">
      <c r="A812" t="str">
        <f>VLOOKUP(B812,Table2[],3,FALSE)</f>
        <v>Retail</v>
      </c>
      <c r="B812" t="str">
        <f>IF(ISNUMBER(FIND("QVC",R812)),"QVC",IFERROR(VLOOKUP(LEFT(I812,2),Table1[#All],2,FALSE),IF(OR(LEN(I812)=7,LEFT(I812,3)="SH1",LEFT(I812,2)="Vp",LEFT(I812,2)="GP"),"PMD.com",IF(LEN(I812)=15,"QVC","need manual check"))))</f>
        <v>Retail Accounts</v>
      </c>
      <c r="C812">
        <f t="shared" si="39"/>
        <v>57080001</v>
      </c>
      <c r="D812">
        <f t="shared" si="40"/>
        <v>3</v>
      </c>
      <c r="E812" s="8" t="str">
        <f t="shared" ca="1" si="38"/>
        <v>shifted orders processed</v>
      </c>
      <c r="F812" t="s">
        <v>11203</v>
      </c>
      <c r="G812" t="s">
        <v>16</v>
      </c>
      <c r="H812" s="6">
        <v>44014.292870370373</v>
      </c>
      <c r="I812" s="6" t="s">
        <v>11155</v>
      </c>
      <c r="J812" t="s">
        <v>109</v>
      </c>
      <c r="K812">
        <v>17290153</v>
      </c>
      <c r="L812">
        <v>233766</v>
      </c>
      <c r="M812">
        <v>3302255</v>
      </c>
      <c r="N812">
        <v>57080001</v>
      </c>
      <c r="O812" t="s">
        <v>11117</v>
      </c>
      <c r="P812" t="s">
        <v>11118</v>
      </c>
      <c r="Q812">
        <v>3</v>
      </c>
      <c r="R812" t="s">
        <v>1159</v>
      </c>
      <c r="S812" t="s">
        <v>18</v>
      </c>
      <c r="T812">
        <v>3</v>
      </c>
      <c r="U812" s="6">
        <v>44005.504861111112</v>
      </c>
    </row>
    <row r="813" spans="1:21" x14ac:dyDescent="0.3">
      <c r="A813" t="str">
        <f>VLOOKUP(B813,Table2[],3,FALSE)</f>
        <v>Retail</v>
      </c>
      <c r="B813" t="str">
        <f>IF(ISNUMBER(FIND("QVC",R813)),"QVC",IFERROR(VLOOKUP(LEFT(I813,2),Table1[#All],2,FALSE),IF(OR(LEN(I813)=7,LEFT(I813,3)="SH1",LEFT(I813,2)="Vp",LEFT(I813,2)="GP"),"PMD.com",IF(LEN(I813)=15,"QVC","need manual check"))))</f>
        <v>Retail Accounts</v>
      </c>
      <c r="C813">
        <f t="shared" si="39"/>
        <v>57070001</v>
      </c>
      <c r="D813">
        <f t="shared" si="40"/>
        <v>3</v>
      </c>
      <c r="E813" s="8" t="str">
        <f t="shared" ca="1" si="38"/>
        <v>shifted orders processed</v>
      </c>
      <c r="F813" t="s">
        <v>11203</v>
      </c>
      <c r="G813" t="s">
        <v>16</v>
      </c>
      <c r="H813" s="6">
        <v>44014.292870370373</v>
      </c>
      <c r="I813" s="6" t="s">
        <v>11155</v>
      </c>
      <c r="J813" t="s">
        <v>109</v>
      </c>
      <c r="K813">
        <v>17290153</v>
      </c>
      <c r="L813">
        <v>233766</v>
      </c>
      <c r="M813">
        <v>3302255</v>
      </c>
      <c r="N813">
        <v>57070001</v>
      </c>
      <c r="O813" t="s">
        <v>1722</v>
      </c>
      <c r="P813" t="s">
        <v>1721</v>
      </c>
      <c r="Q813">
        <v>3</v>
      </c>
      <c r="R813" t="s">
        <v>1159</v>
      </c>
      <c r="S813" t="s">
        <v>18</v>
      </c>
      <c r="T813">
        <v>3</v>
      </c>
      <c r="U813" s="6">
        <v>44005.504861111112</v>
      </c>
    </row>
    <row r="814" spans="1:21" x14ac:dyDescent="0.3">
      <c r="A814" t="str">
        <f>VLOOKUP(B814,Table2[],3,FALSE)</f>
        <v>Retail</v>
      </c>
      <c r="B814" t="str">
        <f>IF(ISNUMBER(FIND("QVC",R814)),"QVC",IFERROR(VLOOKUP(LEFT(I814,2),Table1[#All],2,FALSE),IF(OR(LEN(I814)=7,LEFT(I814,3)="SH1",LEFT(I814,2)="Vp",LEFT(I814,2)="GP"),"PMD.com",IF(LEN(I814)=15,"QVC","need manual check"))))</f>
        <v>Retail Accounts</v>
      </c>
      <c r="C814">
        <f t="shared" si="39"/>
        <v>57130001</v>
      </c>
      <c r="D814">
        <f t="shared" si="40"/>
        <v>2</v>
      </c>
      <c r="E814" s="8" t="str">
        <f t="shared" ca="1" si="38"/>
        <v>shifted orders processed</v>
      </c>
      <c r="F814" t="s">
        <v>11203</v>
      </c>
      <c r="G814" t="s">
        <v>16</v>
      </c>
      <c r="H814" s="6">
        <v>44014.292870370373</v>
      </c>
      <c r="I814" s="6" t="s">
        <v>11155</v>
      </c>
      <c r="J814" t="s">
        <v>109</v>
      </c>
      <c r="K814">
        <v>17290153</v>
      </c>
      <c r="L814">
        <v>233766</v>
      </c>
      <c r="M814">
        <v>3302255</v>
      </c>
      <c r="N814">
        <v>57130001</v>
      </c>
      <c r="O814" t="s">
        <v>11124</v>
      </c>
      <c r="P814" t="s">
        <v>11125</v>
      </c>
      <c r="Q814">
        <v>2</v>
      </c>
      <c r="R814" t="s">
        <v>1159</v>
      </c>
      <c r="S814" t="s">
        <v>18</v>
      </c>
      <c r="T814">
        <v>2</v>
      </c>
      <c r="U814" s="6">
        <v>44005.504861111112</v>
      </c>
    </row>
    <row r="815" spans="1:21" x14ac:dyDescent="0.3">
      <c r="A815" t="str">
        <f>VLOOKUP(B815,Table2[],3,FALSE)</f>
        <v>Retail</v>
      </c>
      <c r="B815" t="str">
        <f>IF(ISNUMBER(FIND("QVC",R815)),"QVC",IFERROR(VLOOKUP(LEFT(I815,2),Table1[#All],2,FALSE),IF(OR(LEN(I815)=7,LEFT(I815,3)="SH1",LEFT(I815,2)="Vp",LEFT(I815,2)="GP"),"PMD.com",IF(LEN(I815)=15,"QVC","need manual check"))))</f>
        <v>Retail Accounts</v>
      </c>
      <c r="C815">
        <f t="shared" si="39"/>
        <v>57130001</v>
      </c>
      <c r="D815">
        <f t="shared" si="40"/>
        <v>2</v>
      </c>
      <c r="E815" s="8" t="str">
        <f t="shared" ca="1" si="38"/>
        <v>shifted orders processed</v>
      </c>
      <c r="F815" t="s">
        <v>11203</v>
      </c>
      <c r="G815" t="s">
        <v>16</v>
      </c>
      <c r="H815" s="6">
        <v>44014.292881944442</v>
      </c>
      <c r="I815" s="6" t="s">
        <v>11156</v>
      </c>
      <c r="J815" t="s">
        <v>109</v>
      </c>
      <c r="K815">
        <v>17290154</v>
      </c>
      <c r="L815">
        <v>233767</v>
      </c>
      <c r="M815">
        <v>3302255</v>
      </c>
      <c r="N815">
        <v>57130001</v>
      </c>
      <c r="O815" t="s">
        <v>11124</v>
      </c>
      <c r="P815" t="s">
        <v>11125</v>
      </c>
      <c r="Q815">
        <v>2</v>
      </c>
      <c r="R815" t="s">
        <v>1159</v>
      </c>
      <c r="S815" t="s">
        <v>18</v>
      </c>
      <c r="T815">
        <v>2</v>
      </c>
      <c r="U815" s="6">
        <v>44005.504861111112</v>
      </c>
    </row>
    <row r="816" spans="1:21" x14ac:dyDescent="0.3">
      <c r="A816" t="str">
        <f>VLOOKUP(B816,Table2[],3,FALSE)</f>
        <v>Retail</v>
      </c>
      <c r="B816" t="str">
        <f>IF(ISNUMBER(FIND("QVC",R816)),"QVC",IFERROR(VLOOKUP(LEFT(I816,2),Table1[#All],2,FALSE),IF(OR(LEN(I816)=7,LEFT(I816,3)="SH1",LEFT(I816,2)="Vp",LEFT(I816,2)="GP"),"PMD.com",IF(LEN(I816)=15,"QVC","need manual check"))))</f>
        <v>Retail Accounts</v>
      </c>
      <c r="C816">
        <f t="shared" si="39"/>
        <v>57070001</v>
      </c>
      <c r="D816">
        <f t="shared" si="40"/>
        <v>3</v>
      </c>
      <c r="E816" s="8" t="str">
        <f t="shared" ca="1" si="38"/>
        <v>shifted orders processed</v>
      </c>
      <c r="F816" t="s">
        <v>11203</v>
      </c>
      <c r="G816" t="s">
        <v>16</v>
      </c>
      <c r="H816" s="6">
        <v>44014.292881944442</v>
      </c>
      <c r="I816" s="6" t="s">
        <v>11156</v>
      </c>
      <c r="J816" t="s">
        <v>109</v>
      </c>
      <c r="K816">
        <v>17290154</v>
      </c>
      <c r="L816">
        <v>233767</v>
      </c>
      <c r="M816">
        <v>3302255</v>
      </c>
      <c r="N816">
        <v>57070001</v>
      </c>
      <c r="O816" t="s">
        <v>1722</v>
      </c>
      <c r="P816" t="s">
        <v>1721</v>
      </c>
      <c r="Q816">
        <v>3</v>
      </c>
      <c r="R816" t="s">
        <v>1159</v>
      </c>
      <c r="S816" t="s">
        <v>18</v>
      </c>
      <c r="T816">
        <v>3</v>
      </c>
      <c r="U816" s="6">
        <v>44005.504861111112</v>
      </c>
    </row>
    <row r="817" spans="1:21" x14ac:dyDescent="0.3">
      <c r="A817" t="str">
        <f>VLOOKUP(B817,Table2[],3,FALSE)</f>
        <v>Retail</v>
      </c>
      <c r="B817" t="str">
        <f>IF(ISNUMBER(FIND("QVC",R817)),"QVC",IFERROR(VLOOKUP(LEFT(I817,2),Table1[#All],2,FALSE),IF(OR(LEN(I817)=7,LEFT(I817,3)="SH1",LEFT(I817,2)="Vp",LEFT(I817,2)="GP"),"PMD.com",IF(LEN(I817)=15,"QVC","need manual check"))))</f>
        <v>Retail Accounts</v>
      </c>
      <c r="C817">
        <f t="shared" si="39"/>
        <v>57080001</v>
      </c>
      <c r="D817">
        <f t="shared" si="40"/>
        <v>3</v>
      </c>
      <c r="E817" s="8" t="str">
        <f t="shared" ca="1" si="38"/>
        <v>shifted orders processed</v>
      </c>
      <c r="F817" t="s">
        <v>11203</v>
      </c>
      <c r="G817" t="s">
        <v>16</v>
      </c>
      <c r="H817" s="6">
        <v>44014.292881944442</v>
      </c>
      <c r="I817" s="6" t="s">
        <v>11156</v>
      </c>
      <c r="J817" t="s">
        <v>109</v>
      </c>
      <c r="K817">
        <v>17290154</v>
      </c>
      <c r="L817">
        <v>233767</v>
      </c>
      <c r="M817">
        <v>3302255</v>
      </c>
      <c r="N817">
        <v>57080001</v>
      </c>
      <c r="O817" t="s">
        <v>11117</v>
      </c>
      <c r="P817" t="s">
        <v>11118</v>
      </c>
      <c r="Q817">
        <v>3</v>
      </c>
      <c r="R817" t="s">
        <v>1159</v>
      </c>
      <c r="S817" t="s">
        <v>18</v>
      </c>
      <c r="T817">
        <v>3</v>
      </c>
      <c r="U817" s="6">
        <v>44005.504861111112</v>
      </c>
    </row>
    <row r="818" spans="1:21" x14ac:dyDescent="0.3">
      <c r="A818" t="str">
        <f>VLOOKUP(B818,Table2[],3,FALSE)</f>
        <v>Retail</v>
      </c>
      <c r="B818" t="str">
        <f>IF(ISNUMBER(FIND("QVC",R818)),"QVC",IFERROR(VLOOKUP(LEFT(I818,2),Table1[#All],2,FALSE),IF(OR(LEN(I818)=7,LEFT(I818,3)="SH1",LEFT(I818,2)="Vp",LEFT(I818,2)="GP"),"PMD.com",IF(LEN(I818)=15,"QVC","need manual check"))))</f>
        <v>Retail Accounts</v>
      </c>
      <c r="C818">
        <f t="shared" si="39"/>
        <v>57120001</v>
      </c>
      <c r="D818">
        <f t="shared" si="40"/>
        <v>3</v>
      </c>
      <c r="E818" s="8" t="str">
        <f t="shared" ca="1" si="38"/>
        <v>shifted orders processed</v>
      </c>
      <c r="F818" t="s">
        <v>11203</v>
      </c>
      <c r="G818" t="s">
        <v>16</v>
      </c>
      <c r="H818" s="6">
        <v>44014.292881944442</v>
      </c>
      <c r="I818" s="6" t="s">
        <v>11156</v>
      </c>
      <c r="J818" t="s">
        <v>109</v>
      </c>
      <c r="K818">
        <v>17290154</v>
      </c>
      <c r="L818">
        <v>233767</v>
      </c>
      <c r="M818">
        <v>3302255</v>
      </c>
      <c r="N818">
        <v>57120001</v>
      </c>
      <c r="O818" t="s">
        <v>1984</v>
      </c>
      <c r="P818" t="s">
        <v>1985</v>
      </c>
      <c r="Q818">
        <v>3</v>
      </c>
      <c r="R818" t="s">
        <v>1159</v>
      </c>
      <c r="S818" t="s">
        <v>18</v>
      </c>
      <c r="T818">
        <v>3</v>
      </c>
      <c r="U818" s="6">
        <v>44005.504861111112</v>
      </c>
    </row>
    <row r="819" spans="1:21" x14ac:dyDescent="0.3">
      <c r="A819" t="str">
        <f>VLOOKUP(B819,Table2[],3,FALSE)</f>
        <v>Retail</v>
      </c>
      <c r="B819" t="str">
        <f>IF(ISNUMBER(FIND("QVC",R819)),"QVC",IFERROR(VLOOKUP(LEFT(I819,2),Table1[#All],2,FALSE),IF(OR(LEN(I819)=7,LEFT(I819,3)="SH1",LEFT(I819,2)="Vp",LEFT(I819,2)="GP"),"PMD.com",IF(LEN(I819)=15,"QVC","need manual check"))))</f>
        <v>Retail Accounts</v>
      </c>
      <c r="C819">
        <f t="shared" si="39"/>
        <v>57150001</v>
      </c>
      <c r="D819">
        <f t="shared" si="40"/>
        <v>2</v>
      </c>
      <c r="E819" s="8" t="str">
        <f t="shared" ca="1" si="38"/>
        <v>shifted orders processed</v>
      </c>
      <c r="F819" t="s">
        <v>11203</v>
      </c>
      <c r="G819" t="s">
        <v>16</v>
      </c>
      <c r="H819" s="6">
        <v>44014.292881944442</v>
      </c>
      <c r="I819" s="6" t="s">
        <v>11156</v>
      </c>
      <c r="J819" t="s">
        <v>109</v>
      </c>
      <c r="K819">
        <v>17290154</v>
      </c>
      <c r="L819">
        <v>233767</v>
      </c>
      <c r="M819">
        <v>3302255</v>
      </c>
      <c r="N819">
        <v>57150001</v>
      </c>
      <c r="O819" t="s">
        <v>2826</v>
      </c>
      <c r="P819" t="s">
        <v>2827</v>
      </c>
      <c r="Q819">
        <v>2</v>
      </c>
      <c r="R819" t="s">
        <v>1159</v>
      </c>
      <c r="S819" t="s">
        <v>18</v>
      </c>
      <c r="T819">
        <v>2</v>
      </c>
      <c r="U819" s="6">
        <v>44005.504861111112</v>
      </c>
    </row>
    <row r="820" spans="1:21" x14ac:dyDescent="0.3">
      <c r="A820" t="str">
        <f>VLOOKUP(B820,Table2[],3,FALSE)</f>
        <v>Retail</v>
      </c>
      <c r="B820" t="str">
        <f>IF(ISNUMBER(FIND("QVC",R820)),"QVC",IFERROR(VLOOKUP(LEFT(I820,2),Table1[#All],2,FALSE),IF(OR(LEN(I820)=7,LEFT(I820,3)="SH1",LEFT(I820,2)="Vp",LEFT(I820,2)="GP"),"PMD.com",IF(LEN(I820)=15,"QVC","need manual check"))))</f>
        <v>Retail Accounts</v>
      </c>
      <c r="C820">
        <f t="shared" si="39"/>
        <v>57150001</v>
      </c>
      <c r="D820">
        <f t="shared" si="40"/>
        <v>3</v>
      </c>
      <c r="E820" s="8" t="str">
        <f t="shared" ca="1" si="38"/>
        <v>shifted orders processed</v>
      </c>
      <c r="F820" t="s">
        <v>11203</v>
      </c>
      <c r="G820" t="s">
        <v>16</v>
      </c>
      <c r="H820" s="6">
        <v>44014.292881944442</v>
      </c>
      <c r="I820" s="6" t="s">
        <v>11157</v>
      </c>
      <c r="J820" t="s">
        <v>109</v>
      </c>
      <c r="K820">
        <v>17290155</v>
      </c>
      <c r="L820">
        <v>233768</v>
      </c>
      <c r="M820">
        <v>3302255</v>
      </c>
      <c r="N820">
        <v>57150001</v>
      </c>
      <c r="O820" t="s">
        <v>2826</v>
      </c>
      <c r="P820" t="s">
        <v>2827</v>
      </c>
      <c r="Q820">
        <v>3</v>
      </c>
      <c r="R820" t="s">
        <v>1159</v>
      </c>
      <c r="S820" t="s">
        <v>18</v>
      </c>
      <c r="T820">
        <v>3</v>
      </c>
      <c r="U820" s="6">
        <v>44005.504861111112</v>
      </c>
    </row>
    <row r="821" spans="1:21" x14ac:dyDescent="0.3">
      <c r="A821" t="str">
        <f>VLOOKUP(B821,Table2[],3,FALSE)</f>
        <v>Retail</v>
      </c>
      <c r="B821" t="str">
        <f>IF(ISNUMBER(FIND("QVC",R821)),"QVC",IFERROR(VLOOKUP(LEFT(I821,2),Table1[#All],2,FALSE),IF(OR(LEN(I821)=7,LEFT(I821,3)="SH1",LEFT(I821,2)="Vp",LEFT(I821,2)="GP"),"PMD.com",IF(LEN(I821)=15,"QVC","need manual check"))))</f>
        <v>Retail Accounts</v>
      </c>
      <c r="C821">
        <f t="shared" si="39"/>
        <v>57120001</v>
      </c>
      <c r="D821">
        <f t="shared" si="40"/>
        <v>6</v>
      </c>
      <c r="E821" s="8" t="str">
        <f t="shared" ca="1" si="38"/>
        <v>shifted orders processed</v>
      </c>
      <c r="F821" t="s">
        <v>11203</v>
      </c>
      <c r="G821" t="s">
        <v>16</v>
      </c>
      <c r="H821" s="6">
        <v>44014.292881944442</v>
      </c>
      <c r="I821" s="6" t="s">
        <v>11157</v>
      </c>
      <c r="J821" t="s">
        <v>109</v>
      </c>
      <c r="K821">
        <v>17290155</v>
      </c>
      <c r="L821">
        <v>233768</v>
      </c>
      <c r="M821">
        <v>3302255</v>
      </c>
      <c r="N821">
        <v>57120001</v>
      </c>
      <c r="O821" t="s">
        <v>1984</v>
      </c>
      <c r="P821" t="s">
        <v>1985</v>
      </c>
      <c r="Q821">
        <v>6</v>
      </c>
      <c r="R821" t="s">
        <v>1159</v>
      </c>
      <c r="S821" t="s">
        <v>18</v>
      </c>
      <c r="T821">
        <v>6</v>
      </c>
      <c r="U821" s="6">
        <v>44005.504861111112</v>
      </c>
    </row>
    <row r="822" spans="1:21" x14ac:dyDescent="0.3">
      <c r="A822" t="str">
        <f>VLOOKUP(B822,Table2[],3,FALSE)</f>
        <v>Retail</v>
      </c>
      <c r="B822" t="str">
        <f>IF(ISNUMBER(FIND("QVC",R822)),"QVC",IFERROR(VLOOKUP(LEFT(I822,2),Table1[#All],2,FALSE),IF(OR(LEN(I822)=7,LEFT(I822,3)="SH1",LEFT(I822,2)="Vp",LEFT(I822,2)="GP"),"PMD.com",IF(LEN(I822)=15,"QVC","need manual check"))))</f>
        <v>Retail Accounts</v>
      </c>
      <c r="C822">
        <f t="shared" si="39"/>
        <v>57080001</v>
      </c>
      <c r="D822">
        <f t="shared" si="40"/>
        <v>6</v>
      </c>
      <c r="E822" s="8" t="str">
        <f t="shared" ca="1" si="38"/>
        <v>shifted orders processed</v>
      </c>
      <c r="F822" t="s">
        <v>11203</v>
      </c>
      <c r="G822" t="s">
        <v>16</v>
      </c>
      <c r="H822" s="6">
        <v>44014.292881944442</v>
      </c>
      <c r="I822" s="6" t="s">
        <v>11157</v>
      </c>
      <c r="J822" t="s">
        <v>109</v>
      </c>
      <c r="K822">
        <v>17290155</v>
      </c>
      <c r="L822">
        <v>233768</v>
      </c>
      <c r="M822">
        <v>3302255</v>
      </c>
      <c r="N822">
        <v>57080001</v>
      </c>
      <c r="O822" t="s">
        <v>11117</v>
      </c>
      <c r="P822" t="s">
        <v>11118</v>
      </c>
      <c r="Q822">
        <v>6</v>
      </c>
      <c r="R822" t="s">
        <v>1159</v>
      </c>
      <c r="S822" t="s">
        <v>18</v>
      </c>
      <c r="T822">
        <v>6</v>
      </c>
      <c r="U822" s="6">
        <v>44005.504861111112</v>
      </c>
    </row>
    <row r="823" spans="1:21" x14ac:dyDescent="0.3">
      <c r="A823" t="str">
        <f>VLOOKUP(B823,Table2[],3,FALSE)</f>
        <v>Retail</v>
      </c>
      <c r="B823" t="str">
        <f>IF(ISNUMBER(FIND("QVC",R823)),"QVC",IFERROR(VLOOKUP(LEFT(I823,2),Table1[#All],2,FALSE),IF(OR(LEN(I823)=7,LEFT(I823,3)="SH1",LEFT(I823,2)="Vp",LEFT(I823,2)="GP"),"PMD.com",IF(LEN(I823)=15,"QVC","need manual check"))))</f>
        <v>Retail Accounts</v>
      </c>
      <c r="C823">
        <f t="shared" si="39"/>
        <v>57070001</v>
      </c>
      <c r="D823">
        <f t="shared" si="40"/>
        <v>4</v>
      </c>
      <c r="E823" s="8" t="str">
        <f t="shared" ca="1" si="38"/>
        <v>shifted orders processed</v>
      </c>
      <c r="F823" t="s">
        <v>11203</v>
      </c>
      <c r="G823" t="s">
        <v>16</v>
      </c>
      <c r="H823" s="6">
        <v>44014.292881944442</v>
      </c>
      <c r="I823" s="6" t="s">
        <v>11157</v>
      </c>
      <c r="J823" t="s">
        <v>109</v>
      </c>
      <c r="K823">
        <v>17290155</v>
      </c>
      <c r="L823">
        <v>233768</v>
      </c>
      <c r="M823">
        <v>3302255</v>
      </c>
      <c r="N823">
        <v>57070001</v>
      </c>
      <c r="O823" t="s">
        <v>1722</v>
      </c>
      <c r="P823" t="s">
        <v>1721</v>
      </c>
      <c r="Q823">
        <v>4</v>
      </c>
      <c r="R823" t="s">
        <v>1159</v>
      </c>
      <c r="S823" t="s">
        <v>18</v>
      </c>
      <c r="T823">
        <v>4</v>
      </c>
      <c r="U823" s="6">
        <v>44005.504861111112</v>
      </c>
    </row>
    <row r="824" spans="1:21" x14ac:dyDescent="0.3">
      <c r="A824" t="str">
        <f>VLOOKUP(B824,Table2[],3,FALSE)</f>
        <v>Retail</v>
      </c>
      <c r="B824" t="str">
        <f>IF(ISNUMBER(FIND("QVC",R824)),"QVC",IFERROR(VLOOKUP(LEFT(I824,2),Table1[#All],2,FALSE),IF(OR(LEN(I824)=7,LEFT(I824,3)="SH1",LEFT(I824,2)="Vp",LEFT(I824,2)="GP"),"PMD.com",IF(LEN(I824)=15,"QVC","need manual check"))))</f>
        <v>Retail Accounts</v>
      </c>
      <c r="C824">
        <f t="shared" si="39"/>
        <v>57130001</v>
      </c>
      <c r="D824">
        <f t="shared" si="40"/>
        <v>3</v>
      </c>
      <c r="E824" s="8" t="str">
        <f t="shared" ca="1" si="38"/>
        <v>shifted orders processed</v>
      </c>
      <c r="F824" t="s">
        <v>11203</v>
      </c>
      <c r="G824" t="s">
        <v>16</v>
      </c>
      <c r="H824" s="6">
        <v>44014.292881944442</v>
      </c>
      <c r="I824" s="6" t="s">
        <v>11157</v>
      </c>
      <c r="J824" t="s">
        <v>109</v>
      </c>
      <c r="K824">
        <v>17290155</v>
      </c>
      <c r="L824">
        <v>233768</v>
      </c>
      <c r="M824">
        <v>3302255</v>
      </c>
      <c r="N824">
        <v>57130001</v>
      </c>
      <c r="O824" t="s">
        <v>11124</v>
      </c>
      <c r="P824" t="s">
        <v>11125</v>
      </c>
      <c r="Q824">
        <v>3</v>
      </c>
      <c r="R824" t="s">
        <v>1159</v>
      </c>
      <c r="S824" t="s">
        <v>18</v>
      </c>
      <c r="T824">
        <v>3</v>
      </c>
      <c r="U824" s="6">
        <v>44005.504861111112</v>
      </c>
    </row>
    <row r="825" spans="1:21" x14ac:dyDescent="0.3">
      <c r="A825" t="str">
        <f>VLOOKUP(B825,Table2[],3,FALSE)</f>
        <v>Retail</v>
      </c>
      <c r="B825" t="str">
        <f>IF(ISNUMBER(FIND("QVC",R825)),"QVC",IFERROR(VLOOKUP(LEFT(I825,2),Table1[#All],2,FALSE),IF(OR(LEN(I825)=7,LEFT(I825,3)="SH1",LEFT(I825,2)="Vp",LEFT(I825,2)="GP"),"PMD.com",IF(LEN(I825)=15,"QVC","need manual check"))))</f>
        <v>Retail Accounts</v>
      </c>
      <c r="C825">
        <f t="shared" si="39"/>
        <v>57130001</v>
      </c>
      <c r="D825">
        <f t="shared" si="40"/>
        <v>2</v>
      </c>
      <c r="E825" s="8" t="str">
        <f t="shared" ca="1" si="38"/>
        <v>shifted orders processed</v>
      </c>
      <c r="F825" t="s">
        <v>11203</v>
      </c>
      <c r="G825" t="s">
        <v>16</v>
      </c>
      <c r="H825" s="6">
        <v>44014.292893518519</v>
      </c>
      <c r="I825" s="6" t="s">
        <v>11158</v>
      </c>
      <c r="J825" t="s">
        <v>109</v>
      </c>
      <c r="K825">
        <v>17290156</v>
      </c>
      <c r="L825">
        <v>233769</v>
      </c>
      <c r="M825">
        <v>3302255</v>
      </c>
      <c r="N825">
        <v>57130001</v>
      </c>
      <c r="O825" t="s">
        <v>11124</v>
      </c>
      <c r="P825" t="s">
        <v>11125</v>
      </c>
      <c r="Q825">
        <v>2</v>
      </c>
      <c r="R825" t="s">
        <v>1159</v>
      </c>
      <c r="S825" t="s">
        <v>18</v>
      </c>
      <c r="T825">
        <v>2</v>
      </c>
      <c r="U825" s="6">
        <v>44005.504861111112</v>
      </c>
    </row>
    <row r="826" spans="1:21" x14ac:dyDescent="0.3">
      <c r="A826" t="str">
        <f>VLOOKUP(B826,Table2[],3,FALSE)</f>
        <v>Retail</v>
      </c>
      <c r="B826" t="str">
        <f>IF(ISNUMBER(FIND("QVC",R826)),"QVC",IFERROR(VLOOKUP(LEFT(I826,2),Table1[#All],2,FALSE),IF(OR(LEN(I826)=7,LEFT(I826,3)="SH1",LEFT(I826,2)="Vp",LEFT(I826,2)="GP"),"PMD.com",IF(LEN(I826)=15,"QVC","need manual check"))))</f>
        <v>Retail Accounts</v>
      </c>
      <c r="C826">
        <f t="shared" si="39"/>
        <v>57070001</v>
      </c>
      <c r="D826">
        <f t="shared" si="40"/>
        <v>3</v>
      </c>
      <c r="E826" s="8" t="str">
        <f t="shared" ca="1" si="38"/>
        <v>shifted orders processed</v>
      </c>
      <c r="F826" t="s">
        <v>11203</v>
      </c>
      <c r="G826" t="s">
        <v>16</v>
      </c>
      <c r="H826" s="6">
        <v>44014.292893518519</v>
      </c>
      <c r="I826" s="6" t="s">
        <v>11158</v>
      </c>
      <c r="J826" t="s">
        <v>109</v>
      </c>
      <c r="K826">
        <v>17290156</v>
      </c>
      <c r="L826">
        <v>233769</v>
      </c>
      <c r="M826">
        <v>3302255</v>
      </c>
      <c r="N826">
        <v>57070001</v>
      </c>
      <c r="O826" t="s">
        <v>1722</v>
      </c>
      <c r="P826" t="s">
        <v>1721</v>
      </c>
      <c r="Q826">
        <v>3</v>
      </c>
      <c r="R826" t="s">
        <v>1159</v>
      </c>
      <c r="S826" t="s">
        <v>18</v>
      </c>
      <c r="T826">
        <v>3</v>
      </c>
      <c r="U826" s="6">
        <v>44005.504861111112</v>
      </c>
    </row>
    <row r="827" spans="1:21" x14ac:dyDescent="0.3">
      <c r="A827" t="str">
        <f>VLOOKUP(B827,Table2[],3,FALSE)</f>
        <v>Retail</v>
      </c>
      <c r="B827" t="str">
        <f>IF(ISNUMBER(FIND("QVC",R827)),"QVC",IFERROR(VLOOKUP(LEFT(I827,2),Table1[#All],2,FALSE),IF(OR(LEN(I827)=7,LEFT(I827,3)="SH1",LEFT(I827,2)="Vp",LEFT(I827,2)="GP"),"PMD.com",IF(LEN(I827)=15,"QVC","need manual check"))))</f>
        <v>Retail Accounts</v>
      </c>
      <c r="C827">
        <f t="shared" si="39"/>
        <v>57080001</v>
      </c>
      <c r="D827">
        <f t="shared" si="40"/>
        <v>3</v>
      </c>
      <c r="E827" s="8" t="str">
        <f t="shared" ca="1" si="38"/>
        <v>shifted orders processed</v>
      </c>
      <c r="F827" t="s">
        <v>11203</v>
      </c>
      <c r="G827" t="s">
        <v>16</v>
      </c>
      <c r="H827" s="6">
        <v>44014.292893518519</v>
      </c>
      <c r="I827" s="6" t="s">
        <v>11158</v>
      </c>
      <c r="J827" t="s">
        <v>109</v>
      </c>
      <c r="K827">
        <v>17290156</v>
      </c>
      <c r="L827">
        <v>233769</v>
      </c>
      <c r="M827">
        <v>3302255</v>
      </c>
      <c r="N827">
        <v>57080001</v>
      </c>
      <c r="O827" t="s">
        <v>11117</v>
      </c>
      <c r="P827" t="s">
        <v>11118</v>
      </c>
      <c r="Q827">
        <v>3</v>
      </c>
      <c r="R827" t="s">
        <v>1159</v>
      </c>
      <c r="S827" t="s">
        <v>18</v>
      </c>
      <c r="T827">
        <v>3</v>
      </c>
      <c r="U827" s="6">
        <v>44005.504861111112</v>
      </c>
    </row>
    <row r="828" spans="1:21" x14ac:dyDescent="0.3">
      <c r="A828" t="str">
        <f>VLOOKUP(B828,Table2[],3,FALSE)</f>
        <v>Retail</v>
      </c>
      <c r="B828" t="str">
        <f>IF(ISNUMBER(FIND("QVC",R828)),"QVC",IFERROR(VLOOKUP(LEFT(I828,2),Table1[#All],2,FALSE),IF(OR(LEN(I828)=7,LEFT(I828,3)="SH1",LEFT(I828,2)="Vp",LEFT(I828,2)="GP"),"PMD.com",IF(LEN(I828)=15,"QVC","need manual check"))))</f>
        <v>Retail Accounts</v>
      </c>
      <c r="C828">
        <f t="shared" si="39"/>
        <v>57120001</v>
      </c>
      <c r="D828">
        <f t="shared" si="40"/>
        <v>3</v>
      </c>
      <c r="E828" s="8" t="str">
        <f t="shared" ca="1" si="38"/>
        <v>shifted orders processed</v>
      </c>
      <c r="F828" t="s">
        <v>11203</v>
      </c>
      <c r="G828" t="s">
        <v>16</v>
      </c>
      <c r="H828" s="6">
        <v>44014.292893518519</v>
      </c>
      <c r="I828" s="6" t="s">
        <v>11158</v>
      </c>
      <c r="J828" t="s">
        <v>109</v>
      </c>
      <c r="K828">
        <v>17290156</v>
      </c>
      <c r="L828">
        <v>233769</v>
      </c>
      <c r="M828">
        <v>3302255</v>
      </c>
      <c r="N828">
        <v>57120001</v>
      </c>
      <c r="O828" t="s">
        <v>1984</v>
      </c>
      <c r="P828" t="s">
        <v>1985</v>
      </c>
      <c r="Q828">
        <v>3</v>
      </c>
      <c r="R828" t="s">
        <v>1159</v>
      </c>
      <c r="S828" t="s">
        <v>18</v>
      </c>
      <c r="T828">
        <v>3</v>
      </c>
      <c r="U828" s="6">
        <v>44005.504861111112</v>
      </c>
    </row>
    <row r="829" spans="1:21" x14ac:dyDescent="0.3">
      <c r="A829" t="str">
        <f>VLOOKUP(B829,Table2[],3,FALSE)</f>
        <v>Retail</v>
      </c>
      <c r="B829" t="str">
        <f>IF(ISNUMBER(FIND("QVC",R829)),"QVC",IFERROR(VLOOKUP(LEFT(I829,2),Table1[#All],2,FALSE),IF(OR(LEN(I829)=7,LEFT(I829,3)="SH1",LEFT(I829,2)="Vp",LEFT(I829,2)="GP"),"PMD.com",IF(LEN(I829)=15,"QVC","need manual check"))))</f>
        <v>Retail Accounts</v>
      </c>
      <c r="C829">
        <f t="shared" si="39"/>
        <v>57150001</v>
      </c>
      <c r="D829">
        <f t="shared" si="40"/>
        <v>2</v>
      </c>
      <c r="E829" s="8" t="str">
        <f t="shared" ca="1" si="38"/>
        <v>shifted orders processed</v>
      </c>
      <c r="F829" t="s">
        <v>11203</v>
      </c>
      <c r="G829" t="s">
        <v>16</v>
      </c>
      <c r="H829" s="6">
        <v>44014.292893518519</v>
      </c>
      <c r="I829" s="6" t="s">
        <v>11158</v>
      </c>
      <c r="J829" t="s">
        <v>109</v>
      </c>
      <c r="K829">
        <v>17290156</v>
      </c>
      <c r="L829">
        <v>233769</v>
      </c>
      <c r="M829">
        <v>3302255</v>
      </c>
      <c r="N829">
        <v>57150001</v>
      </c>
      <c r="O829" t="s">
        <v>2826</v>
      </c>
      <c r="P829" t="s">
        <v>2827</v>
      </c>
      <c r="Q829">
        <v>2</v>
      </c>
      <c r="R829" t="s">
        <v>1159</v>
      </c>
      <c r="S829" t="s">
        <v>18</v>
      </c>
      <c r="T829">
        <v>2</v>
      </c>
      <c r="U829" s="6">
        <v>44005.504861111112</v>
      </c>
    </row>
    <row r="830" spans="1:21" x14ac:dyDescent="0.3">
      <c r="A830" t="str">
        <f>VLOOKUP(B830,Table2[],3,FALSE)</f>
        <v>Retail</v>
      </c>
      <c r="B830" t="str">
        <f>IF(ISNUMBER(FIND("QVC",R830)),"QVC",IFERROR(VLOOKUP(LEFT(I830,2),Table1[#All],2,FALSE),IF(OR(LEN(I830)=7,LEFT(I830,3)="SH1",LEFT(I830,2)="Vp",LEFT(I830,2)="GP"),"PMD.com",IF(LEN(I830)=15,"QVC","need manual check"))))</f>
        <v>Retail Accounts</v>
      </c>
      <c r="C830">
        <f t="shared" si="39"/>
        <v>57150001</v>
      </c>
      <c r="D830">
        <f t="shared" si="40"/>
        <v>3</v>
      </c>
      <c r="E830" s="8" t="str">
        <f t="shared" ca="1" si="38"/>
        <v>shifted orders processed</v>
      </c>
      <c r="F830" t="s">
        <v>11203</v>
      </c>
      <c r="G830" t="s">
        <v>16</v>
      </c>
      <c r="H830" s="6">
        <v>44014.292893518519</v>
      </c>
      <c r="I830" s="6" t="s">
        <v>11159</v>
      </c>
      <c r="J830" t="s">
        <v>109</v>
      </c>
      <c r="K830">
        <v>17290157</v>
      </c>
      <c r="L830">
        <v>233770</v>
      </c>
      <c r="M830">
        <v>3302255</v>
      </c>
      <c r="N830">
        <v>57150001</v>
      </c>
      <c r="O830" t="s">
        <v>2826</v>
      </c>
      <c r="P830" t="s">
        <v>2827</v>
      </c>
      <c r="Q830">
        <v>3</v>
      </c>
      <c r="R830" t="s">
        <v>1159</v>
      </c>
      <c r="S830" t="s">
        <v>18</v>
      </c>
      <c r="T830">
        <v>3</v>
      </c>
      <c r="U830" s="6">
        <v>44005.504861111112</v>
      </c>
    </row>
    <row r="831" spans="1:21" x14ac:dyDescent="0.3">
      <c r="A831" t="str">
        <f>VLOOKUP(B831,Table2[],3,FALSE)</f>
        <v>Retail</v>
      </c>
      <c r="B831" t="str">
        <f>IF(ISNUMBER(FIND("QVC",R831)),"QVC",IFERROR(VLOOKUP(LEFT(I831,2),Table1[#All],2,FALSE),IF(OR(LEN(I831)=7,LEFT(I831,3)="SH1",LEFT(I831,2)="Vp",LEFT(I831,2)="GP"),"PMD.com",IF(LEN(I831)=15,"QVC","need manual check"))))</f>
        <v>Retail Accounts</v>
      </c>
      <c r="C831">
        <f t="shared" si="39"/>
        <v>57120001</v>
      </c>
      <c r="D831">
        <f t="shared" si="40"/>
        <v>6</v>
      </c>
      <c r="E831" s="8" t="str">
        <f t="shared" ca="1" si="38"/>
        <v>shifted orders processed</v>
      </c>
      <c r="F831" t="s">
        <v>11203</v>
      </c>
      <c r="G831" t="s">
        <v>16</v>
      </c>
      <c r="H831" s="6">
        <v>44014.292893518519</v>
      </c>
      <c r="I831" s="6" t="s">
        <v>11159</v>
      </c>
      <c r="J831" t="s">
        <v>109</v>
      </c>
      <c r="K831">
        <v>17290157</v>
      </c>
      <c r="L831">
        <v>233770</v>
      </c>
      <c r="M831">
        <v>3302255</v>
      </c>
      <c r="N831">
        <v>57120001</v>
      </c>
      <c r="O831" t="s">
        <v>1984</v>
      </c>
      <c r="P831" t="s">
        <v>1985</v>
      </c>
      <c r="Q831">
        <v>6</v>
      </c>
      <c r="R831" t="s">
        <v>1159</v>
      </c>
      <c r="S831" t="s">
        <v>18</v>
      </c>
      <c r="T831">
        <v>6</v>
      </c>
      <c r="U831" s="6">
        <v>44005.504861111112</v>
      </c>
    </row>
    <row r="832" spans="1:21" x14ac:dyDescent="0.3">
      <c r="A832" t="str">
        <f>VLOOKUP(B832,Table2[],3,FALSE)</f>
        <v>Retail</v>
      </c>
      <c r="B832" t="str">
        <f>IF(ISNUMBER(FIND("QVC",R832)),"QVC",IFERROR(VLOOKUP(LEFT(I832,2),Table1[#All],2,FALSE),IF(OR(LEN(I832)=7,LEFT(I832,3)="SH1",LEFT(I832,2)="Vp",LEFT(I832,2)="GP"),"PMD.com",IF(LEN(I832)=15,"QVC","need manual check"))))</f>
        <v>Retail Accounts</v>
      </c>
      <c r="C832">
        <f t="shared" si="39"/>
        <v>57080001</v>
      </c>
      <c r="D832">
        <f t="shared" si="40"/>
        <v>6</v>
      </c>
      <c r="E832" s="8" t="str">
        <f t="shared" ca="1" si="38"/>
        <v>shifted orders processed</v>
      </c>
      <c r="F832" t="s">
        <v>11203</v>
      </c>
      <c r="G832" t="s">
        <v>16</v>
      </c>
      <c r="H832" s="6">
        <v>44014.292893518519</v>
      </c>
      <c r="I832" s="6" t="s">
        <v>11159</v>
      </c>
      <c r="J832" t="s">
        <v>109</v>
      </c>
      <c r="K832">
        <v>17290157</v>
      </c>
      <c r="L832">
        <v>233770</v>
      </c>
      <c r="M832">
        <v>3302255</v>
      </c>
      <c r="N832">
        <v>57080001</v>
      </c>
      <c r="O832" t="s">
        <v>11117</v>
      </c>
      <c r="P832" t="s">
        <v>11118</v>
      </c>
      <c r="Q832">
        <v>6</v>
      </c>
      <c r="R832" t="s">
        <v>1159</v>
      </c>
      <c r="S832" t="s">
        <v>18</v>
      </c>
      <c r="T832">
        <v>6</v>
      </c>
      <c r="U832" s="6">
        <v>44005.504861111112</v>
      </c>
    </row>
    <row r="833" spans="1:21" x14ac:dyDescent="0.3">
      <c r="A833" t="str">
        <f>VLOOKUP(B833,Table2[],3,FALSE)</f>
        <v>Retail</v>
      </c>
      <c r="B833" t="str">
        <f>IF(ISNUMBER(FIND("QVC",R833)),"QVC",IFERROR(VLOOKUP(LEFT(I833,2),Table1[#All],2,FALSE),IF(OR(LEN(I833)=7,LEFT(I833,3)="SH1",LEFT(I833,2)="Vp",LEFT(I833,2)="GP"),"PMD.com",IF(LEN(I833)=15,"QVC","need manual check"))))</f>
        <v>Retail Accounts</v>
      </c>
      <c r="C833">
        <f t="shared" si="39"/>
        <v>57070001</v>
      </c>
      <c r="D833">
        <f t="shared" si="40"/>
        <v>3</v>
      </c>
      <c r="E833" s="8" t="str">
        <f t="shared" ca="1" si="38"/>
        <v>shifted orders processed</v>
      </c>
      <c r="F833" t="s">
        <v>11203</v>
      </c>
      <c r="G833" t="s">
        <v>16</v>
      </c>
      <c r="H833" s="6">
        <v>44014.292893518519</v>
      </c>
      <c r="I833" s="6" t="s">
        <v>11159</v>
      </c>
      <c r="J833" t="s">
        <v>109</v>
      </c>
      <c r="K833">
        <v>17290157</v>
      </c>
      <c r="L833">
        <v>233770</v>
      </c>
      <c r="M833">
        <v>3302255</v>
      </c>
      <c r="N833">
        <v>57070001</v>
      </c>
      <c r="O833" t="s">
        <v>1722</v>
      </c>
      <c r="P833" t="s">
        <v>1721</v>
      </c>
      <c r="Q833">
        <v>3</v>
      </c>
      <c r="R833" t="s">
        <v>1159</v>
      </c>
      <c r="S833" t="s">
        <v>18</v>
      </c>
      <c r="T833">
        <v>3</v>
      </c>
      <c r="U833" s="6">
        <v>44005.504861111112</v>
      </c>
    </row>
    <row r="834" spans="1:21" x14ac:dyDescent="0.3">
      <c r="A834" t="str">
        <f>VLOOKUP(B834,Table2[],3,FALSE)</f>
        <v>Retail</v>
      </c>
      <c r="B834" t="str">
        <f>IF(ISNUMBER(FIND("QVC",R834)),"QVC",IFERROR(VLOOKUP(LEFT(I834,2),Table1[#All],2,FALSE),IF(OR(LEN(I834)=7,LEFT(I834,3)="SH1",LEFT(I834,2)="Vp",LEFT(I834,2)="GP"),"PMD.com",IF(LEN(I834)=15,"QVC","need manual check"))))</f>
        <v>Retail Accounts</v>
      </c>
      <c r="C834">
        <f t="shared" si="39"/>
        <v>57130001</v>
      </c>
      <c r="D834">
        <f t="shared" si="40"/>
        <v>3</v>
      </c>
      <c r="E834" s="8" t="str">
        <f t="shared" ca="1" si="38"/>
        <v>shifted orders processed</v>
      </c>
      <c r="F834" t="s">
        <v>11203</v>
      </c>
      <c r="G834" t="s">
        <v>16</v>
      </c>
      <c r="H834" s="6">
        <v>44014.292893518519</v>
      </c>
      <c r="I834" s="6" t="s">
        <v>11159</v>
      </c>
      <c r="J834" t="s">
        <v>109</v>
      </c>
      <c r="K834">
        <v>17290157</v>
      </c>
      <c r="L834">
        <v>233770</v>
      </c>
      <c r="M834">
        <v>3302255</v>
      </c>
      <c r="N834">
        <v>57130001</v>
      </c>
      <c r="O834" t="s">
        <v>11124</v>
      </c>
      <c r="P834" t="s">
        <v>11125</v>
      </c>
      <c r="Q834">
        <v>3</v>
      </c>
      <c r="R834" t="s">
        <v>1159</v>
      </c>
      <c r="S834" t="s">
        <v>18</v>
      </c>
      <c r="T834">
        <v>3</v>
      </c>
      <c r="U834" s="6">
        <v>44005.504861111112</v>
      </c>
    </row>
    <row r="835" spans="1:21" x14ac:dyDescent="0.3">
      <c r="A835" t="str">
        <f>VLOOKUP(B835,Table2[],3,FALSE)</f>
        <v>Retail</v>
      </c>
      <c r="B835" t="str">
        <f>IF(ISNUMBER(FIND("QVC",R835)),"QVC",IFERROR(VLOOKUP(LEFT(I835,2),Table1[#All],2,FALSE),IF(OR(LEN(I835)=7,LEFT(I835,3)="SH1",LEFT(I835,2)="Vp",LEFT(I835,2)="GP"),"PMD.com",IF(LEN(I835)=15,"QVC","need manual check"))))</f>
        <v>Retail Accounts</v>
      </c>
      <c r="C835">
        <f t="shared" si="39"/>
        <v>57130001</v>
      </c>
      <c r="D835">
        <f t="shared" si="40"/>
        <v>2</v>
      </c>
      <c r="E835" s="8" t="str">
        <f t="shared" ref="E835:E898" ca="1" si="41">IF(MONTH(TODAY())-MONTH(U835)&gt;0,"shifted orders processed", "MTD orders processed")</f>
        <v>shifted orders processed</v>
      </c>
      <c r="F835" t="s">
        <v>11203</v>
      </c>
      <c r="G835" t="s">
        <v>16</v>
      </c>
      <c r="H835" s="6">
        <v>44014.292893518519</v>
      </c>
      <c r="I835" s="6" t="s">
        <v>11160</v>
      </c>
      <c r="J835" t="s">
        <v>109</v>
      </c>
      <c r="K835">
        <v>17290158</v>
      </c>
      <c r="L835">
        <v>233771</v>
      </c>
      <c r="M835">
        <v>3302255</v>
      </c>
      <c r="N835">
        <v>57130001</v>
      </c>
      <c r="O835" t="s">
        <v>11124</v>
      </c>
      <c r="P835" t="s">
        <v>11125</v>
      </c>
      <c r="Q835">
        <v>2</v>
      </c>
      <c r="R835" t="s">
        <v>1159</v>
      </c>
      <c r="S835" t="s">
        <v>18</v>
      </c>
      <c r="T835">
        <v>2</v>
      </c>
      <c r="U835" s="6">
        <v>44005.504861111112</v>
      </c>
    </row>
    <row r="836" spans="1:21" x14ac:dyDescent="0.3">
      <c r="A836" t="str">
        <f>VLOOKUP(B836,Table2[],3,FALSE)</f>
        <v>Retail</v>
      </c>
      <c r="B836" t="str">
        <f>IF(ISNUMBER(FIND("QVC",R836)),"QVC",IFERROR(VLOOKUP(LEFT(I836,2),Table1[#All],2,FALSE),IF(OR(LEN(I836)=7,LEFT(I836,3)="SH1",LEFT(I836,2)="Vp",LEFT(I836,2)="GP"),"PMD.com",IF(LEN(I836)=15,"QVC","need manual check"))))</f>
        <v>Retail Accounts</v>
      </c>
      <c r="C836">
        <f t="shared" si="39"/>
        <v>57070001</v>
      </c>
      <c r="D836">
        <f t="shared" si="40"/>
        <v>3</v>
      </c>
      <c r="E836" s="8" t="str">
        <f t="shared" ca="1" si="41"/>
        <v>shifted orders processed</v>
      </c>
      <c r="F836" t="s">
        <v>11203</v>
      </c>
      <c r="G836" t="s">
        <v>16</v>
      </c>
      <c r="H836" s="6">
        <v>44014.292893518519</v>
      </c>
      <c r="I836" s="6" t="s">
        <v>11160</v>
      </c>
      <c r="J836" t="s">
        <v>109</v>
      </c>
      <c r="K836">
        <v>17290158</v>
      </c>
      <c r="L836">
        <v>233771</v>
      </c>
      <c r="M836">
        <v>3302255</v>
      </c>
      <c r="N836">
        <v>57070001</v>
      </c>
      <c r="O836" t="s">
        <v>1722</v>
      </c>
      <c r="P836" t="s">
        <v>1721</v>
      </c>
      <c r="Q836">
        <v>3</v>
      </c>
      <c r="R836" t="s">
        <v>1159</v>
      </c>
      <c r="S836" t="s">
        <v>18</v>
      </c>
      <c r="T836">
        <v>3</v>
      </c>
      <c r="U836" s="6">
        <v>44005.504861111112</v>
      </c>
    </row>
    <row r="837" spans="1:21" x14ac:dyDescent="0.3">
      <c r="A837" t="str">
        <f>VLOOKUP(B837,Table2[],3,FALSE)</f>
        <v>Retail</v>
      </c>
      <c r="B837" t="str">
        <f>IF(ISNUMBER(FIND("QVC",R837)),"QVC",IFERROR(VLOOKUP(LEFT(I837,2),Table1[#All],2,FALSE),IF(OR(LEN(I837)=7,LEFT(I837,3)="SH1",LEFT(I837,2)="Vp",LEFT(I837,2)="GP"),"PMD.com",IF(LEN(I837)=15,"QVC","need manual check"))))</f>
        <v>Retail Accounts</v>
      </c>
      <c r="C837">
        <f t="shared" si="39"/>
        <v>57080001</v>
      </c>
      <c r="D837">
        <f t="shared" si="40"/>
        <v>3</v>
      </c>
      <c r="E837" s="8" t="str">
        <f t="shared" ca="1" si="41"/>
        <v>shifted orders processed</v>
      </c>
      <c r="F837" t="s">
        <v>11203</v>
      </c>
      <c r="G837" t="s">
        <v>16</v>
      </c>
      <c r="H837" s="6">
        <v>44014.292893518519</v>
      </c>
      <c r="I837" s="6" t="s">
        <v>11160</v>
      </c>
      <c r="J837" t="s">
        <v>109</v>
      </c>
      <c r="K837">
        <v>17290158</v>
      </c>
      <c r="L837">
        <v>233771</v>
      </c>
      <c r="M837">
        <v>3302255</v>
      </c>
      <c r="N837">
        <v>57080001</v>
      </c>
      <c r="O837" t="s">
        <v>11117</v>
      </c>
      <c r="P837" t="s">
        <v>11118</v>
      </c>
      <c r="Q837">
        <v>3</v>
      </c>
      <c r="R837" t="s">
        <v>1159</v>
      </c>
      <c r="S837" t="s">
        <v>18</v>
      </c>
      <c r="T837">
        <v>3</v>
      </c>
      <c r="U837" s="6">
        <v>44005.504861111112</v>
      </c>
    </row>
    <row r="838" spans="1:21" x14ac:dyDescent="0.3">
      <c r="A838" t="str">
        <f>VLOOKUP(B838,Table2[],3,FALSE)</f>
        <v>Retail</v>
      </c>
      <c r="B838" t="str">
        <f>IF(ISNUMBER(FIND("QVC",R838)),"QVC",IFERROR(VLOOKUP(LEFT(I838,2),Table1[#All],2,FALSE),IF(OR(LEN(I838)=7,LEFT(I838,3)="SH1",LEFT(I838,2)="Vp",LEFT(I838,2)="GP"),"PMD.com",IF(LEN(I838)=15,"QVC","need manual check"))))</f>
        <v>Retail Accounts</v>
      </c>
      <c r="C838">
        <f t="shared" si="39"/>
        <v>57120001</v>
      </c>
      <c r="D838">
        <f t="shared" si="40"/>
        <v>3</v>
      </c>
      <c r="E838" s="8" t="str">
        <f t="shared" ca="1" si="41"/>
        <v>shifted orders processed</v>
      </c>
      <c r="F838" t="s">
        <v>11203</v>
      </c>
      <c r="G838" t="s">
        <v>16</v>
      </c>
      <c r="H838" s="6">
        <v>44014.292893518519</v>
      </c>
      <c r="I838" s="6" t="s">
        <v>11160</v>
      </c>
      <c r="J838" t="s">
        <v>109</v>
      </c>
      <c r="K838">
        <v>17290158</v>
      </c>
      <c r="L838">
        <v>233771</v>
      </c>
      <c r="M838">
        <v>3302255</v>
      </c>
      <c r="N838">
        <v>57120001</v>
      </c>
      <c r="O838" t="s">
        <v>1984</v>
      </c>
      <c r="P838" t="s">
        <v>1985</v>
      </c>
      <c r="Q838">
        <v>3</v>
      </c>
      <c r="R838" t="s">
        <v>1159</v>
      </c>
      <c r="S838" t="s">
        <v>18</v>
      </c>
      <c r="T838">
        <v>3</v>
      </c>
      <c r="U838" s="6">
        <v>44005.504861111112</v>
      </c>
    </row>
    <row r="839" spans="1:21" x14ac:dyDescent="0.3">
      <c r="A839" t="str">
        <f>VLOOKUP(B839,Table2[],3,FALSE)</f>
        <v>Retail</v>
      </c>
      <c r="B839" t="str">
        <f>IF(ISNUMBER(FIND("QVC",R839)),"QVC",IFERROR(VLOOKUP(LEFT(I839,2),Table1[#All],2,FALSE),IF(OR(LEN(I839)=7,LEFT(I839,3)="SH1",LEFT(I839,2)="Vp",LEFT(I839,2)="GP"),"PMD.com",IF(LEN(I839)=15,"QVC","need manual check"))))</f>
        <v>Retail Accounts</v>
      </c>
      <c r="C839">
        <f t="shared" si="39"/>
        <v>57150001</v>
      </c>
      <c r="D839">
        <f t="shared" si="40"/>
        <v>2</v>
      </c>
      <c r="E839" s="8" t="str">
        <f t="shared" ca="1" si="41"/>
        <v>shifted orders processed</v>
      </c>
      <c r="F839" t="s">
        <v>11203</v>
      </c>
      <c r="G839" t="s">
        <v>16</v>
      </c>
      <c r="H839" s="6">
        <v>44014.292893518519</v>
      </c>
      <c r="I839" s="6" t="s">
        <v>11160</v>
      </c>
      <c r="J839" t="s">
        <v>109</v>
      </c>
      <c r="K839">
        <v>17290158</v>
      </c>
      <c r="L839">
        <v>233771</v>
      </c>
      <c r="M839">
        <v>3302255</v>
      </c>
      <c r="N839">
        <v>57150001</v>
      </c>
      <c r="O839" t="s">
        <v>2826</v>
      </c>
      <c r="P839" t="s">
        <v>2827</v>
      </c>
      <c r="Q839">
        <v>2</v>
      </c>
      <c r="R839" t="s">
        <v>1159</v>
      </c>
      <c r="S839" t="s">
        <v>18</v>
      </c>
      <c r="T839">
        <v>2</v>
      </c>
      <c r="U839" s="6">
        <v>44005.504861111112</v>
      </c>
    </row>
    <row r="840" spans="1:21" x14ac:dyDescent="0.3">
      <c r="A840" t="str">
        <f>VLOOKUP(B840,Table2[],3,FALSE)</f>
        <v>Retail</v>
      </c>
      <c r="B840" t="str">
        <f>IF(ISNUMBER(FIND("QVC",R840)),"QVC",IFERROR(VLOOKUP(LEFT(I840,2),Table1[#All],2,FALSE),IF(OR(LEN(I840)=7,LEFT(I840,3)="SH1",LEFT(I840,2)="Vp",LEFT(I840,2)="GP"),"PMD.com",IF(LEN(I840)=15,"QVC","need manual check"))))</f>
        <v>Retail Accounts</v>
      </c>
      <c r="C840">
        <f t="shared" ref="C840:C903" si="42">N840</f>
        <v>57150001</v>
      </c>
      <c r="D840">
        <f t="shared" ref="D840:D903" si="43">T840</f>
        <v>2</v>
      </c>
      <c r="E840" s="8" t="str">
        <f t="shared" ca="1" si="41"/>
        <v>shifted orders processed</v>
      </c>
      <c r="F840" t="s">
        <v>11203</v>
      </c>
      <c r="G840" t="s">
        <v>16</v>
      </c>
      <c r="H840" s="6">
        <v>44014.292905092596</v>
      </c>
      <c r="I840" s="6" t="s">
        <v>11161</v>
      </c>
      <c r="J840" t="s">
        <v>109</v>
      </c>
      <c r="K840">
        <v>17290159</v>
      </c>
      <c r="L840">
        <v>233772</v>
      </c>
      <c r="M840">
        <v>3302255</v>
      </c>
      <c r="N840">
        <v>57150001</v>
      </c>
      <c r="O840" t="s">
        <v>2826</v>
      </c>
      <c r="P840" t="s">
        <v>2827</v>
      </c>
      <c r="Q840">
        <v>2</v>
      </c>
      <c r="R840" t="s">
        <v>1159</v>
      </c>
      <c r="S840" t="s">
        <v>18</v>
      </c>
      <c r="T840">
        <v>2</v>
      </c>
      <c r="U840" s="6">
        <v>44005.504861111112</v>
      </c>
    </row>
    <row r="841" spans="1:21" x14ac:dyDescent="0.3">
      <c r="A841" t="str">
        <f>VLOOKUP(B841,Table2[],3,FALSE)</f>
        <v>Retail</v>
      </c>
      <c r="B841" t="str">
        <f>IF(ISNUMBER(FIND("QVC",R841)),"QVC",IFERROR(VLOOKUP(LEFT(I841,2),Table1[#All],2,FALSE),IF(OR(LEN(I841)=7,LEFT(I841,3)="SH1",LEFT(I841,2)="Vp",LEFT(I841,2)="GP"),"PMD.com",IF(LEN(I841)=15,"QVC","need manual check"))))</f>
        <v>Retail Accounts</v>
      </c>
      <c r="C841">
        <f t="shared" si="42"/>
        <v>57120001</v>
      </c>
      <c r="D841">
        <f t="shared" si="43"/>
        <v>3</v>
      </c>
      <c r="E841" s="8" t="str">
        <f t="shared" ca="1" si="41"/>
        <v>shifted orders processed</v>
      </c>
      <c r="F841" t="s">
        <v>11203</v>
      </c>
      <c r="G841" t="s">
        <v>16</v>
      </c>
      <c r="H841" s="6">
        <v>44014.292905092596</v>
      </c>
      <c r="I841" s="6" t="s">
        <v>11161</v>
      </c>
      <c r="J841" t="s">
        <v>109</v>
      </c>
      <c r="K841">
        <v>17290159</v>
      </c>
      <c r="L841">
        <v>233772</v>
      </c>
      <c r="M841">
        <v>3302255</v>
      </c>
      <c r="N841">
        <v>57120001</v>
      </c>
      <c r="O841" t="s">
        <v>1984</v>
      </c>
      <c r="P841" t="s">
        <v>1985</v>
      </c>
      <c r="Q841">
        <v>3</v>
      </c>
      <c r="R841" t="s">
        <v>1159</v>
      </c>
      <c r="S841" t="s">
        <v>18</v>
      </c>
      <c r="T841">
        <v>3</v>
      </c>
      <c r="U841" s="6">
        <v>44005.504861111112</v>
      </c>
    </row>
    <row r="842" spans="1:21" x14ac:dyDescent="0.3">
      <c r="A842" t="str">
        <f>VLOOKUP(B842,Table2[],3,FALSE)</f>
        <v>Retail</v>
      </c>
      <c r="B842" t="str">
        <f>IF(ISNUMBER(FIND("QVC",R842)),"QVC",IFERROR(VLOOKUP(LEFT(I842,2),Table1[#All],2,FALSE),IF(OR(LEN(I842)=7,LEFT(I842,3)="SH1",LEFT(I842,2)="Vp",LEFT(I842,2)="GP"),"PMD.com",IF(LEN(I842)=15,"QVC","need manual check"))))</f>
        <v>Retail Accounts</v>
      </c>
      <c r="C842">
        <f t="shared" si="42"/>
        <v>57080001</v>
      </c>
      <c r="D842">
        <f t="shared" si="43"/>
        <v>3</v>
      </c>
      <c r="E842" s="8" t="str">
        <f t="shared" ca="1" si="41"/>
        <v>shifted orders processed</v>
      </c>
      <c r="F842" t="s">
        <v>11203</v>
      </c>
      <c r="G842" t="s">
        <v>16</v>
      </c>
      <c r="H842" s="6">
        <v>44014.292905092596</v>
      </c>
      <c r="I842" s="6" t="s">
        <v>11161</v>
      </c>
      <c r="J842" t="s">
        <v>109</v>
      </c>
      <c r="K842">
        <v>17290159</v>
      </c>
      <c r="L842">
        <v>233772</v>
      </c>
      <c r="M842">
        <v>3302255</v>
      </c>
      <c r="N842">
        <v>57080001</v>
      </c>
      <c r="O842" t="s">
        <v>11117</v>
      </c>
      <c r="P842" t="s">
        <v>11118</v>
      </c>
      <c r="Q842">
        <v>3</v>
      </c>
      <c r="R842" t="s">
        <v>1159</v>
      </c>
      <c r="S842" t="s">
        <v>18</v>
      </c>
      <c r="T842">
        <v>3</v>
      </c>
      <c r="U842" s="6">
        <v>44005.504861111112</v>
      </c>
    </row>
    <row r="843" spans="1:21" x14ac:dyDescent="0.3">
      <c r="A843" t="str">
        <f>VLOOKUP(B843,Table2[],3,FALSE)</f>
        <v>Retail</v>
      </c>
      <c r="B843" t="str">
        <f>IF(ISNUMBER(FIND("QVC",R843)),"QVC",IFERROR(VLOOKUP(LEFT(I843,2),Table1[#All],2,FALSE),IF(OR(LEN(I843)=7,LEFT(I843,3)="SH1",LEFT(I843,2)="Vp",LEFT(I843,2)="GP"),"PMD.com",IF(LEN(I843)=15,"QVC","need manual check"))))</f>
        <v>Retail Accounts</v>
      </c>
      <c r="C843">
        <f t="shared" si="42"/>
        <v>57070001</v>
      </c>
      <c r="D843">
        <f t="shared" si="43"/>
        <v>3</v>
      </c>
      <c r="E843" s="8" t="str">
        <f t="shared" ca="1" si="41"/>
        <v>shifted orders processed</v>
      </c>
      <c r="F843" t="s">
        <v>11203</v>
      </c>
      <c r="G843" t="s">
        <v>16</v>
      </c>
      <c r="H843" s="6">
        <v>44014.292905092596</v>
      </c>
      <c r="I843" s="6" t="s">
        <v>11161</v>
      </c>
      <c r="J843" t="s">
        <v>109</v>
      </c>
      <c r="K843">
        <v>17290159</v>
      </c>
      <c r="L843">
        <v>233772</v>
      </c>
      <c r="M843">
        <v>3302255</v>
      </c>
      <c r="N843">
        <v>57070001</v>
      </c>
      <c r="O843" t="s">
        <v>1722</v>
      </c>
      <c r="P843" t="s">
        <v>1721</v>
      </c>
      <c r="Q843">
        <v>3</v>
      </c>
      <c r="R843" t="s">
        <v>1159</v>
      </c>
      <c r="S843" t="s">
        <v>18</v>
      </c>
      <c r="T843">
        <v>3</v>
      </c>
      <c r="U843" s="6">
        <v>44005.504861111112</v>
      </c>
    </row>
    <row r="844" spans="1:21" x14ac:dyDescent="0.3">
      <c r="A844" t="str">
        <f>VLOOKUP(B844,Table2[],3,FALSE)</f>
        <v>Retail</v>
      </c>
      <c r="B844" t="str">
        <f>IF(ISNUMBER(FIND("QVC",R844)),"QVC",IFERROR(VLOOKUP(LEFT(I844,2),Table1[#All],2,FALSE),IF(OR(LEN(I844)=7,LEFT(I844,3)="SH1",LEFT(I844,2)="Vp",LEFT(I844,2)="GP"),"PMD.com",IF(LEN(I844)=15,"QVC","need manual check"))))</f>
        <v>Retail Accounts</v>
      </c>
      <c r="C844">
        <f t="shared" si="42"/>
        <v>57130001</v>
      </c>
      <c r="D844">
        <f t="shared" si="43"/>
        <v>2</v>
      </c>
      <c r="E844" s="8" t="str">
        <f t="shared" ca="1" si="41"/>
        <v>shifted orders processed</v>
      </c>
      <c r="F844" t="s">
        <v>11203</v>
      </c>
      <c r="G844" t="s">
        <v>16</v>
      </c>
      <c r="H844" s="6">
        <v>44014.292905092596</v>
      </c>
      <c r="I844" s="6" t="s">
        <v>11161</v>
      </c>
      <c r="J844" t="s">
        <v>109</v>
      </c>
      <c r="K844">
        <v>17290159</v>
      </c>
      <c r="L844">
        <v>233772</v>
      </c>
      <c r="M844">
        <v>3302255</v>
      </c>
      <c r="N844">
        <v>57130001</v>
      </c>
      <c r="O844" t="s">
        <v>11124</v>
      </c>
      <c r="P844" t="s">
        <v>11125</v>
      </c>
      <c r="Q844">
        <v>2</v>
      </c>
      <c r="R844" t="s">
        <v>1159</v>
      </c>
      <c r="S844" t="s">
        <v>18</v>
      </c>
      <c r="T844">
        <v>2</v>
      </c>
      <c r="U844" s="6">
        <v>44005.504861111112</v>
      </c>
    </row>
    <row r="845" spans="1:21" x14ac:dyDescent="0.3">
      <c r="A845" t="str">
        <f>VLOOKUP(B845,Table2[],3,FALSE)</f>
        <v>Retail</v>
      </c>
      <c r="B845" t="str">
        <f>IF(ISNUMBER(FIND("QVC",R845)),"QVC",IFERROR(VLOOKUP(LEFT(I845,2),Table1[#All],2,FALSE),IF(OR(LEN(I845)=7,LEFT(I845,3)="SH1",LEFT(I845,2)="Vp",LEFT(I845,2)="GP"),"PMD.com",IF(LEN(I845)=15,"QVC","need manual check"))))</f>
        <v>Retail Accounts</v>
      </c>
      <c r="C845">
        <f t="shared" si="42"/>
        <v>57130001</v>
      </c>
      <c r="D845">
        <f t="shared" si="43"/>
        <v>2</v>
      </c>
      <c r="E845" s="8" t="str">
        <f t="shared" ca="1" si="41"/>
        <v>shifted orders processed</v>
      </c>
      <c r="F845" t="s">
        <v>11203</v>
      </c>
      <c r="G845" t="s">
        <v>16</v>
      </c>
      <c r="H845" s="6">
        <v>44014.292905092596</v>
      </c>
      <c r="I845" s="6" t="s">
        <v>11162</v>
      </c>
      <c r="J845" t="s">
        <v>109</v>
      </c>
      <c r="K845">
        <v>17290160</v>
      </c>
      <c r="L845">
        <v>233773</v>
      </c>
      <c r="M845">
        <v>3302255</v>
      </c>
      <c r="N845">
        <v>57130001</v>
      </c>
      <c r="O845" t="s">
        <v>11124</v>
      </c>
      <c r="P845" t="s">
        <v>11125</v>
      </c>
      <c r="Q845">
        <v>2</v>
      </c>
      <c r="R845" t="s">
        <v>1159</v>
      </c>
      <c r="S845" t="s">
        <v>18</v>
      </c>
      <c r="T845">
        <v>2</v>
      </c>
      <c r="U845" s="6">
        <v>44005.504861111112</v>
      </c>
    </row>
    <row r="846" spans="1:21" x14ac:dyDescent="0.3">
      <c r="A846" t="str">
        <f>VLOOKUP(B846,Table2[],3,FALSE)</f>
        <v>Retail</v>
      </c>
      <c r="B846" t="str">
        <f>IF(ISNUMBER(FIND("QVC",R846)),"QVC",IFERROR(VLOOKUP(LEFT(I846,2),Table1[#All],2,FALSE),IF(OR(LEN(I846)=7,LEFT(I846,3)="SH1",LEFT(I846,2)="Vp",LEFT(I846,2)="GP"),"PMD.com",IF(LEN(I846)=15,"QVC","need manual check"))))</f>
        <v>Retail Accounts</v>
      </c>
      <c r="C846">
        <f t="shared" si="42"/>
        <v>57070001</v>
      </c>
      <c r="D846">
        <f t="shared" si="43"/>
        <v>3</v>
      </c>
      <c r="E846" s="8" t="str">
        <f t="shared" ca="1" si="41"/>
        <v>shifted orders processed</v>
      </c>
      <c r="F846" t="s">
        <v>11203</v>
      </c>
      <c r="G846" t="s">
        <v>16</v>
      </c>
      <c r="H846" s="6">
        <v>44014.292905092596</v>
      </c>
      <c r="I846" s="6" t="s">
        <v>11162</v>
      </c>
      <c r="J846" t="s">
        <v>109</v>
      </c>
      <c r="K846">
        <v>17290160</v>
      </c>
      <c r="L846">
        <v>233773</v>
      </c>
      <c r="M846">
        <v>3302255</v>
      </c>
      <c r="N846">
        <v>57070001</v>
      </c>
      <c r="O846" t="s">
        <v>1722</v>
      </c>
      <c r="P846" t="s">
        <v>1721</v>
      </c>
      <c r="Q846">
        <v>3</v>
      </c>
      <c r="R846" t="s">
        <v>1159</v>
      </c>
      <c r="S846" t="s">
        <v>18</v>
      </c>
      <c r="T846">
        <v>3</v>
      </c>
      <c r="U846" s="6">
        <v>44005.504861111112</v>
      </c>
    </row>
    <row r="847" spans="1:21" x14ac:dyDescent="0.3">
      <c r="A847" t="str">
        <f>VLOOKUP(B847,Table2[],3,FALSE)</f>
        <v>Retail</v>
      </c>
      <c r="B847" t="str">
        <f>IF(ISNUMBER(FIND("QVC",R847)),"QVC",IFERROR(VLOOKUP(LEFT(I847,2),Table1[#All],2,FALSE),IF(OR(LEN(I847)=7,LEFT(I847,3)="SH1",LEFT(I847,2)="Vp",LEFT(I847,2)="GP"),"PMD.com",IF(LEN(I847)=15,"QVC","need manual check"))))</f>
        <v>Retail Accounts</v>
      </c>
      <c r="C847">
        <f t="shared" si="42"/>
        <v>57080001</v>
      </c>
      <c r="D847">
        <f t="shared" si="43"/>
        <v>3</v>
      </c>
      <c r="E847" s="8" t="str">
        <f t="shared" ca="1" si="41"/>
        <v>shifted orders processed</v>
      </c>
      <c r="F847" t="s">
        <v>11203</v>
      </c>
      <c r="G847" t="s">
        <v>16</v>
      </c>
      <c r="H847" s="6">
        <v>44014.292905092596</v>
      </c>
      <c r="I847" s="6" t="s">
        <v>11162</v>
      </c>
      <c r="J847" t="s">
        <v>109</v>
      </c>
      <c r="K847">
        <v>17290160</v>
      </c>
      <c r="L847">
        <v>233773</v>
      </c>
      <c r="M847">
        <v>3302255</v>
      </c>
      <c r="N847">
        <v>57080001</v>
      </c>
      <c r="O847" t="s">
        <v>11117</v>
      </c>
      <c r="P847" t="s">
        <v>11118</v>
      </c>
      <c r="Q847">
        <v>3</v>
      </c>
      <c r="R847" t="s">
        <v>1159</v>
      </c>
      <c r="S847" t="s">
        <v>18</v>
      </c>
      <c r="T847">
        <v>3</v>
      </c>
      <c r="U847" s="6">
        <v>44005.504861111112</v>
      </c>
    </row>
    <row r="848" spans="1:21" x14ac:dyDescent="0.3">
      <c r="A848" t="str">
        <f>VLOOKUP(B848,Table2[],3,FALSE)</f>
        <v>Retail</v>
      </c>
      <c r="B848" t="str">
        <f>IF(ISNUMBER(FIND("QVC",R848)),"QVC",IFERROR(VLOOKUP(LEFT(I848,2),Table1[#All],2,FALSE),IF(OR(LEN(I848)=7,LEFT(I848,3)="SH1",LEFT(I848,2)="Vp",LEFT(I848,2)="GP"),"PMD.com",IF(LEN(I848)=15,"QVC","need manual check"))))</f>
        <v>Retail Accounts</v>
      </c>
      <c r="C848">
        <f t="shared" si="42"/>
        <v>57120001</v>
      </c>
      <c r="D848">
        <f t="shared" si="43"/>
        <v>3</v>
      </c>
      <c r="E848" s="8" t="str">
        <f t="shared" ca="1" si="41"/>
        <v>shifted orders processed</v>
      </c>
      <c r="F848" t="s">
        <v>11203</v>
      </c>
      <c r="G848" t="s">
        <v>16</v>
      </c>
      <c r="H848" s="6">
        <v>44014.292905092596</v>
      </c>
      <c r="I848" s="6" t="s">
        <v>11162</v>
      </c>
      <c r="J848" t="s">
        <v>109</v>
      </c>
      <c r="K848">
        <v>17290160</v>
      </c>
      <c r="L848">
        <v>233773</v>
      </c>
      <c r="M848">
        <v>3302255</v>
      </c>
      <c r="N848">
        <v>57120001</v>
      </c>
      <c r="O848" t="s">
        <v>1984</v>
      </c>
      <c r="P848" t="s">
        <v>1985</v>
      </c>
      <c r="Q848">
        <v>3</v>
      </c>
      <c r="R848" t="s">
        <v>1159</v>
      </c>
      <c r="S848" t="s">
        <v>18</v>
      </c>
      <c r="T848">
        <v>3</v>
      </c>
      <c r="U848" s="6">
        <v>44005.504861111112</v>
      </c>
    </row>
    <row r="849" spans="1:21" x14ac:dyDescent="0.3">
      <c r="A849" t="str">
        <f>VLOOKUP(B849,Table2[],3,FALSE)</f>
        <v>Retail</v>
      </c>
      <c r="B849" t="str">
        <f>IF(ISNUMBER(FIND("QVC",R849)),"QVC",IFERROR(VLOOKUP(LEFT(I849,2),Table1[#All],2,FALSE),IF(OR(LEN(I849)=7,LEFT(I849,3)="SH1",LEFT(I849,2)="Vp",LEFT(I849,2)="GP"),"PMD.com",IF(LEN(I849)=15,"QVC","need manual check"))))</f>
        <v>Retail Accounts</v>
      </c>
      <c r="C849">
        <f t="shared" si="42"/>
        <v>57150001</v>
      </c>
      <c r="D849">
        <f t="shared" si="43"/>
        <v>2</v>
      </c>
      <c r="E849" s="8" t="str">
        <f t="shared" ca="1" si="41"/>
        <v>shifted orders processed</v>
      </c>
      <c r="F849" t="s">
        <v>11203</v>
      </c>
      <c r="G849" t="s">
        <v>16</v>
      </c>
      <c r="H849" s="6">
        <v>44014.292905092596</v>
      </c>
      <c r="I849" s="6" t="s">
        <v>11162</v>
      </c>
      <c r="J849" t="s">
        <v>109</v>
      </c>
      <c r="K849">
        <v>17290160</v>
      </c>
      <c r="L849">
        <v>233773</v>
      </c>
      <c r="M849">
        <v>3302255</v>
      </c>
      <c r="N849">
        <v>57150001</v>
      </c>
      <c r="O849" t="s">
        <v>2826</v>
      </c>
      <c r="P849" t="s">
        <v>2827</v>
      </c>
      <c r="Q849">
        <v>2</v>
      </c>
      <c r="R849" t="s">
        <v>1159</v>
      </c>
      <c r="S849" t="s">
        <v>18</v>
      </c>
      <c r="T849">
        <v>2</v>
      </c>
      <c r="U849" s="6">
        <v>44005.504861111112</v>
      </c>
    </row>
    <row r="850" spans="1:21" x14ac:dyDescent="0.3">
      <c r="A850" t="str">
        <f>VLOOKUP(B850,Table2[],3,FALSE)</f>
        <v>Retail</v>
      </c>
      <c r="B850" t="str">
        <f>IF(ISNUMBER(FIND("QVC",R850)),"QVC",IFERROR(VLOOKUP(LEFT(I850,2),Table1[#All],2,FALSE),IF(OR(LEN(I850)=7,LEFT(I850,3)="SH1",LEFT(I850,2)="Vp",LEFT(I850,2)="GP"),"PMD.com",IF(LEN(I850)=15,"QVC","need manual check"))))</f>
        <v>Retail Accounts</v>
      </c>
      <c r="C850">
        <f t="shared" si="42"/>
        <v>57150001</v>
      </c>
      <c r="D850">
        <f t="shared" si="43"/>
        <v>2</v>
      </c>
      <c r="E850" s="8" t="str">
        <f t="shared" ca="1" si="41"/>
        <v>shifted orders processed</v>
      </c>
      <c r="F850" t="s">
        <v>11203</v>
      </c>
      <c r="G850" t="s">
        <v>16</v>
      </c>
      <c r="H850" s="6">
        <v>44014.292905092596</v>
      </c>
      <c r="I850" s="6" t="s">
        <v>11163</v>
      </c>
      <c r="J850" t="s">
        <v>109</v>
      </c>
      <c r="K850">
        <v>17290161</v>
      </c>
      <c r="L850">
        <v>233774</v>
      </c>
      <c r="M850">
        <v>3302255</v>
      </c>
      <c r="N850">
        <v>57150001</v>
      </c>
      <c r="O850" t="s">
        <v>2826</v>
      </c>
      <c r="P850" t="s">
        <v>2827</v>
      </c>
      <c r="Q850">
        <v>2</v>
      </c>
      <c r="R850" t="s">
        <v>1159</v>
      </c>
      <c r="S850" t="s">
        <v>18</v>
      </c>
      <c r="T850">
        <v>2</v>
      </c>
      <c r="U850" s="6">
        <v>44005.504861111112</v>
      </c>
    </row>
    <row r="851" spans="1:21" x14ac:dyDescent="0.3">
      <c r="A851" t="str">
        <f>VLOOKUP(B851,Table2[],3,FALSE)</f>
        <v>Retail</v>
      </c>
      <c r="B851" t="str">
        <f>IF(ISNUMBER(FIND("QVC",R851)),"QVC",IFERROR(VLOOKUP(LEFT(I851,2),Table1[#All],2,FALSE),IF(OR(LEN(I851)=7,LEFT(I851,3)="SH1",LEFT(I851,2)="Vp",LEFT(I851,2)="GP"),"PMD.com",IF(LEN(I851)=15,"QVC","need manual check"))))</f>
        <v>Retail Accounts</v>
      </c>
      <c r="C851">
        <f t="shared" si="42"/>
        <v>57120001</v>
      </c>
      <c r="D851">
        <f t="shared" si="43"/>
        <v>3</v>
      </c>
      <c r="E851" s="8" t="str">
        <f t="shared" ca="1" si="41"/>
        <v>shifted orders processed</v>
      </c>
      <c r="F851" t="s">
        <v>11203</v>
      </c>
      <c r="G851" t="s">
        <v>16</v>
      </c>
      <c r="H851" s="6">
        <v>44014.292905092596</v>
      </c>
      <c r="I851" s="6" t="s">
        <v>11163</v>
      </c>
      <c r="J851" t="s">
        <v>109</v>
      </c>
      <c r="K851">
        <v>17290161</v>
      </c>
      <c r="L851">
        <v>233774</v>
      </c>
      <c r="M851">
        <v>3302255</v>
      </c>
      <c r="N851">
        <v>57120001</v>
      </c>
      <c r="O851" t="s">
        <v>1984</v>
      </c>
      <c r="P851" t="s">
        <v>1985</v>
      </c>
      <c r="Q851">
        <v>3</v>
      </c>
      <c r="R851" t="s">
        <v>1159</v>
      </c>
      <c r="S851" t="s">
        <v>18</v>
      </c>
      <c r="T851">
        <v>3</v>
      </c>
      <c r="U851" s="6">
        <v>44005.504861111112</v>
      </c>
    </row>
    <row r="852" spans="1:21" x14ac:dyDescent="0.3">
      <c r="A852" t="str">
        <f>VLOOKUP(B852,Table2[],3,FALSE)</f>
        <v>Retail</v>
      </c>
      <c r="B852" t="str">
        <f>IF(ISNUMBER(FIND("QVC",R852)),"QVC",IFERROR(VLOOKUP(LEFT(I852,2),Table1[#All],2,FALSE),IF(OR(LEN(I852)=7,LEFT(I852,3)="SH1",LEFT(I852,2)="Vp",LEFT(I852,2)="GP"),"PMD.com",IF(LEN(I852)=15,"QVC","need manual check"))))</f>
        <v>Retail Accounts</v>
      </c>
      <c r="C852">
        <f t="shared" si="42"/>
        <v>57080001</v>
      </c>
      <c r="D852">
        <f t="shared" si="43"/>
        <v>3</v>
      </c>
      <c r="E852" s="8" t="str">
        <f t="shared" ca="1" si="41"/>
        <v>shifted orders processed</v>
      </c>
      <c r="F852" t="s">
        <v>11203</v>
      </c>
      <c r="G852" t="s">
        <v>16</v>
      </c>
      <c r="H852" s="6">
        <v>44014.292905092596</v>
      </c>
      <c r="I852" s="6" t="s">
        <v>11163</v>
      </c>
      <c r="J852" t="s">
        <v>109</v>
      </c>
      <c r="K852">
        <v>17290161</v>
      </c>
      <c r="L852">
        <v>233774</v>
      </c>
      <c r="M852">
        <v>3302255</v>
      </c>
      <c r="N852">
        <v>57080001</v>
      </c>
      <c r="O852" t="s">
        <v>11117</v>
      </c>
      <c r="P852" t="s">
        <v>11118</v>
      </c>
      <c r="Q852">
        <v>3</v>
      </c>
      <c r="R852" t="s">
        <v>1159</v>
      </c>
      <c r="S852" t="s">
        <v>18</v>
      </c>
      <c r="T852">
        <v>3</v>
      </c>
      <c r="U852" s="6">
        <v>44005.504861111112</v>
      </c>
    </row>
    <row r="853" spans="1:21" x14ac:dyDescent="0.3">
      <c r="A853" t="str">
        <f>VLOOKUP(B853,Table2[],3,FALSE)</f>
        <v>Retail</v>
      </c>
      <c r="B853" t="str">
        <f>IF(ISNUMBER(FIND("QVC",R853)),"QVC",IFERROR(VLOOKUP(LEFT(I853,2),Table1[#All],2,FALSE),IF(OR(LEN(I853)=7,LEFT(I853,3)="SH1",LEFT(I853,2)="Vp",LEFT(I853,2)="GP"),"PMD.com",IF(LEN(I853)=15,"QVC","need manual check"))))</f>
        <v>Retail Accounts</v>
      </c>
      <c r="C853">
        <f t="shared" si="42"/>
        <v>57070001</v>
      </c>
      <c r="D853">
        <f t="shared" si="43"/>
        <v>3</v>
      </c>
      <c r="E853" s="8" t="str">
        <f t="shared" ca="1" si="41"/>
        <v>shifted orders processed</v>
      </c>
      <c r="F853" t="s">
        <v>11203</v>
      </c>
      <c r="G853" t="s">
        <v>16</v>
      </c>
      <c r="H853" s="6">
        <v>44014.292905092596</v>
      </c>
      <c r="I853" s="6" t="s">
        <v>11163</v>
      </c>
      <c r="J853" t="s">
        <v>109</v>
      </c>
      <c r="K853">
        <v>17290161</v>
      </c>
      <c r="L853">
        <v>233774</v>
      </c>
      <c r="M853">
        <v>3302255</v>
      </c>
      <c r="N853">
        <v>57070001</v>
      </c>
      <c r="O853" t="s">
        <v>1722</v>
      </c>
      <c r="P853" t="s">
        <v>1721</v>
      </c>
      <c r="Q853">
        <v>3</v>
      </c>
      <c r="R853" t="s">
        <v>1159</v>
      </c>
      <c r="S853" t="s">
        <v>18</v>
      </c>
      <c r="T853">
        <v>3</v>
      </c>
      <c r="U853" s="6">
        <v>44005.504861111112</v>
      </c>
    </row>
    <row r="854" spans="1:21" x14ac:dyDescent="0.3">
      <c r="A854" t="str">
        <f>VLOOKUP(B854,Table2[],3,FALSE)</f>
        <v>Retail</v>
      </c>
      <c r="B854" t="str">
        <f>IF(ISNUMBER(FIND("QVC",R854)),"QVC",IFERROR(VLOOKUP(LEFT(I854,2),Table1[#All],2,FALSE),IF(OR(LEN(I854)=7,LEFT(I854,3)="SH1",LEFT(I854,2)="Vp",LEFT(I854,2)="GP"),"PMD.com",IF(LEN(I854)=15,"QVC","need manual check"))))</f>
        <v>Retail Accounts</v>
      </c>
      <c r="C854">
        <f t="shared" si="42"/>
        <v>57130001</v>
      </c>
      <c r="D854">
        <f t="shared" si="43"/>
        <v>2</v>
      </c>
      <c r="E854" s="8" t="str">
        <f t="shared" ca="1" si="41"/>
        <v>shifted orders processed</v>
      </c>
      <c r="F854" t="s">
        <v>11203</v>
      </c>
      <c r="G854" t="s">
        <v>16</v>
      </c>
      <c r="H854" s="6">
        <v>44014.292905092596</v>
      </c>
      <c r="I854" s="6" t="s">
        <v>11163</v>
      </c>
      <c r="J854" t="s">
        <v>109</v>
      </c>
      <c r="K854">
        <v>17290161</v>
      </c>
      <c r="L854">
        <v>233774</v>
      </c>
      <c r="M854">
        <v>3302255</v>
      </c>
      <c r="N854">
        <v>57130001</v>
      </c>
      <c r="O854" t="s">
        <v>11124</v>
      </c>
      <c r="P854" t="s">
        <v>11125</v>
      </c>
      <c r="Q854">
        <v>2</v>
      </c>
      <c r="R854" t="s">
        <v>1159</v>
      </c>
      <c r="S854" t="s">
        <v>18</v>
      </c>
      <c r="T854">
        <v>2</v>
      </c>
      <c r="U854" s="6">
        <v>44005.504861111112</v>
      </c>
    </row>
    <row r="855" spans="1:21" x14ac:dyDescent="0.3">
      <c r="A855" t="str">
        <f>VLOOKUP(B855,Table2[],3,FALSE)</f>
        <v>Retail</v>
      </c>
      <c r="B855" t="str">
        <f>IF(ISNUMBER(FIND("QVC",R855)),"QVC",IFERROR(VLOOKUP(LEFT(I855,2),Table1[#All],2,FALSE),IF(OR(LEN(I855)=7,LEFT(I855,3)="SH1",LEFT(I855,2)="Vp",LEFT(I855,2)="GP"),"PMD.com",IF(LEN(I855)=15,"QVC","need manual check"))))</f>
        <v>Retail Accounts</v>
      </c>
      <c r="C855">
        <f t="shared" si="42"/>
        <v>57130001</v>
      </c>
      <c r="D855">
        <f t="shared" si="43"/>
        <v>2</v>
      </c>
      <c r="E855" s="8" t="str">
        <f t="shared" ca="1" si="41"/>
        <v>shifted orders processed</v>
      </c>
      <c r="F855" t="s">
        <v>11203</v>
      </c>
      <c r="G855" t="s">
        <v>16</v>
      </c>
      <c r="H855" s="6">
        <v>44014.292916666665</v>
      </c>
      <c r="I855" s="6" t="s">
        <v>11164</v>
      </c>
      <c r="J855" t="s">
        <v>109</v>
      </c>
      <c r="K855">
        <v>17290162</v>
      </c>
      <c r="L855">
        <v>233775</v>
      </c>
      <c r="M855">
        <v>3302255</v>
      </c>
      <c r="N855">
        <v>57130001</v>
      </c>
      <c r="O855" t="s">
        <v>11124</v>
      </c>
      <c r="P855" t="s">
        <v>11125</v>
      </c>
      <c r="Q855">
        <v>2</v>
      </c>
      <c r="R855" t="s">
        <v>1159</v>
      </c>
      <c r="S855" t="s">
        <v>18</v>
      </c>
      <c r="T855">
        <v>2</v>
      </c>
      <c r="U855" s="6">
        <v>44005.504861111112</v>
      </c>
    </row>
    <row r="856" spans="1:21" x14ac:dyDescent="0.3">
      <c r="A856" t="str">
        <f>VLOOKUP(B856,Table2[],3,FALSE)</f>
        <v>Retail</v>
      </c>
      <c r="B856" t="str">
        <f>IF(ISNUMBER(FIND("QVC",R856)),"QVC",IFERROR(VLOOKUP(LEFT(I856,2),Table1[#All],2,FALSE),IF(OR(LEN(I856)=7,LEFT(I856,3)="SH1",LEFT(I856,2)="Vp",LEFT(I856,2)="GP"),"PMD.com",IF(LEN(I856)=15,"QVC","need manual check"))))</f>
        <v>Retail Accounts</v>
      </c>
      <c r="C856">
        <f t="shared" si="42"/>
        <v>57070001</v>
      </c>
      <c r="D856">
        <f t="shared" si="43"/>
        <v>3</v>
      </c>
      <c r="E856" s="8" t="str">
        <f t="shared" ca="1" si="41"/>
        <v>shifted orders processed</v>
      </c>
      <c r="F856" t="s">
        <v>11203</v>
      </c>
      <c r="G856" t="s">
        <v>16</v>
      </c>
      <c r="H856" s="6">
        <v>44014.292916666665</v>
      </c>
      <c r="I856" s="6" t="s">
        <v>11164</v>
      </c>
      <c r="J856" t="s">
        <v>109</v>
      </c>
      <c r="K856">
        <v>17290162</v>
      </c>
      <c r="L856">
        <v>233775</v>
      </c>
      <c r="M856">
        <v>3302255</v>
      </c>
      <c r="N856">
        <v>57070001</v>
      </c>
      <c r="O856" t="s">
        <v>1722</v>
      </c>
      <c r="P856" t="s">
        <v>1721</v>
      </c>
      <c r="Q856">
        <v>3</v>
      </c>
      <c r="R856" t="s">
        <v>1159</v>
      </c>
      <c r="S856" t="s">
        <v>18</v>
      </c>
      <c r="T856">
        <v>3</v>
      </c>
      <c r="U856" s="6">
        <v>44005.504861111112</v>
      </c>
    </row>
    <row r="857" spans="1:21" x14ac:dyDescent="0.3">
      <c r="A857" t="str">
        <f>VLOOKUP(B857,Table2[],3,FALSE)</f>
        <v>Retail</v>
      </c>
      <c r="B857" t="str">
        <f>IF(ISNUMBER(FIND("QVC",R857)),"QVC",IFERROR(VLOOKUP(LEFT(I857,2),Table1[#All],2,FALSE),IF(OR(LEN(I857)=7,LEFT(I857,3)="SH1",LEFT(I857,2)="Vp",LEFT(I857,2)="GP"),"PMD.com",IF(LEN(I857)=15,"QVC","need manual check"))))</f>
        <v>Retail Accounts</v>
      </c>
      <c r="C857">
        <f t="shared" si="42"/>
        <v>57080001</v>
      </c>
      <c r="D857">
        <f t="shared" si="43"/>
        <v>3</v>
      </c>
      <c r="E857" s="8" t="str">
        <f t="shared" ca="1" si="41"/>
        <v>shifted orders processed</v>
      </c>
      <c r="F857" t="s">
        <v>11203</v>
      </c>
      <c r="G857" t="s">
        <v>16</v>
      </c>
      <c r="H857" s="6">
        <v>44014.292916666665</v>
      </c>
      <c r="I857" s="6" t="s">
        <v>11164</v>
      </c>
      <c r="J857" t="s">
        <v>109</v>
      </c>
      <c r="K857">
        <v>17290162</v>
      </c>
      <c r="L857">
        <v>233775</v>
      </c>
      <c r="M857">
        <v>3302255</v>
      </c>
      <c r="N857">
        <v>57080001</v>
      </c>
      <c r="O857" t="s">
        <v>11117</v>
      </c>
      <c r="P857" t="s">
        <v>11118</v>
      </c>
      <c r="Q857">
        <v>3</v>
      </c>
      <c r="R857" t="s">
        <v>1159</v>
      </c>
      <c r="S857" t="s">
        <v>18</v>
      </c>
      <c r="T857">
        <v>3</v>
      </c>
      <c r="U857" s="6">
        <v>44005.504861111112</v>
      </c>
    </row>
    <row r="858" spans="1:21" x14ac:dyDescent="0.3">
      <c r="A858" t="str">
        <f>VLOOKUP(B858,Table2[],3,FALSE)</f>
        <v>Retail</v>
      </c>
      <c r="B858" t="str">
        <f>IF(ISNUMBER(FIND("QVC",R858)),"QVC",IFERROR(VLOOKUP(LEFT(I858,2),Table1[#All],2,FALSE),IF(OR(LEN(I858)=7,LEFT(I858,3)="SH1",LEFT(I858,2)="Vp",LEFT(I858,2)="GP"),"PMD.com",IF(LEN(I858)=15,"QVC","need manual check"))))</f>
        <v>Retail Accounts</v>
      </c>
      <c r="C858">
        <f t="shared" si="42"/>
        <v>57120001</v>
      </c>
      <c r="D858">
        <f t="shared" si="43"/>
        <v>3</v>
      </c>
      <c r="E858" s="8" t="str">
        <f t="shared" ca="1" si="41"/>
        <v>shifted orders processed</v>
      </c>
      <c r="F858" t="s">
        <v>11203</v>
      </c>
      <c r="G858" t="s">
        <v>16</v>
      </c>
      <c r="H858" s="6">
        <v>44014.292916666665</v>
      </c>
      <c r="I858" s="6" t="s">
        <v>11164</v>
      </c>
      <c r="J858" t="s">
        <v>109</v>
      </c>
      <c r="K858">
        <v>17290162</v>
      </c>
      <c r="L858">
        <v>233775</v>
      </c>
      <c r="M858">
        <v>3302255</v>
      </c>
      <c r="N858">
        <v>57120001</v>
      </c>
      <c r="O858" t="s">
        <v>1984</v>
      </c>
      <c r="P858" t="s">
        <v>1985</v>
      </c>
      <c r="Q858">
        <v>3</v>
      </c>
      <c r="R858" t="s">
        <v>1159</v>
      </c>
      <c r="S858" t="s">
        <v>18</v>
      </c>
      <c r="T858">
        <v>3</v>
      </c>
      <c r="U858" s="6">
        <v>44005.504861111112</v>
      </c>
    </row>
    <row r="859" spans="1:21" x14ac:dyDescent="0.3">
      <c r="A859" t="str">
        <f>VLOOKUP(B859,Table2[],3,FALSE)</f>
        <v>Retail</v>
      </c>
      <c r="B859" t="str">
        <f>IF(ISNUMBER(FIND("QVC",R859)),"QVC",IFERROR(VLOOKUP(LEFT(I859,2),Table1[#All],2,FALSE),IF(OR(LEN(I859)=7,LEFT(I859,3)="SH1",LEFT(I859,2)="Vp",LEFT(I859,2)="GP"),"PMD.com",IF(LEN(I859)=15,"QVC","need manual check"))))</f>
        <v>Retail Accounts</v>
      </c>
      <c r="C859">
        <f t="shared" si="42"/>
        <v>57150001</v>
      </c>
      <c r="D859">
        <f t="shared" si="43"/>
        <v>2</v>
      </c>
      <c r="E859" s="8" t="str">
        <f t="shared" ca="1" si="41"/>
        <v>shifted orders processed</v>
      </c>
      <c r="F859" t="s">
        <v>11203</v>
      </c>
      <c r="G859" t="s">
        <v>16</v>
      </c>
      <c r="H859" s="6">
        <v>44014.292916666665</v>
      </c>
      <c r="I859" s="6" t="s">
        <v>11164</v>
      </c>
      <c r="J859" t="s">
        <v>109</v>
      </c>
      <c r="K859">
        <v>17290162</v>
      </c>
      <c r="L859">
        <v>233775</v>
      </c>
      <c r="M859">
        <v>3302255</v>
      </c>
      <c r="N859">
        <v>57150001</v>
      </c>
      <c r="O859" t="s">
        <v>2826</v>
      </c>
      <c r="P859" t="s">
        <v>2827</v>
      </c>
      <c r="Q859">
        <v>2</v>
      </c>
      <c r="R859" t="s">
        <v>1159</v>
      </c>
      <c r="S859" t="s">
        <v>18</v>
      </c>
      <c r="T859">
        <v>2</v>
      </c>
      <c r="U859" s="6">
        <v>44005.504861111112</v>
      </c>
    </row>
    <row r="860" spans="1:21" x14ac:dyDescent="0.3">
      <c r="A860" t="str">
        <f>VLOOKUP(B860,Table2[],3,FALSE)</f>
        <v>Retail</v>
      </c>
      <c r="B860" t="str">
        <f>IF(ISNUMBER(FIND("QVC",R860)),"QVC",IFERROR(VLOOKUP(LEFT(I860,2),Table1[#All],2,FALSE),IF(OR(LEN(I860)=7,LEFT(I860,3)="SH1",LEFT(I860,2)="Vp",LEFT(I860,2)="GP"),"PMD.com",IF(LEN(I860)=15,"QVC","need manual check"))))</f>
        <v>Retail Accounts</v>
      </c>
      <c r="C860">
        <f t="shared" si="42"/>
        <v>57150001</v>
      </c>
      <c r="D860">
        <f t="shared" si="43"/>
        <v>3</v>
      </c>
      <c r="E860" s="8" t="str">
        <f t="shared" ca="1" si="41"/>
        <v>shifted orders processed</v>
      </c>
      <c r="F860" t="s">
        <v>11203</v>
      </c>
      <c r="G860" t="s">
        <v>16</v>
      </c>
      <c r="H860" s="6">
        <v>44014.292916666665</v>
      </c>
      <c r="I860" s="6" t="s">
        <v>11165</v>
      </c>
      <c r="J860" t="s">
        <v>109</v>
      </c>
      <c r="K860">
        <v>17290163</v>
      </c>
      <c r="L860">
        <v>233776</v>
      </c>
      <c r="M860">
        <v>3302255</v>
      </c>
      <c r="N860">
        <v>57150001</v>
      </c>
      <c r="O860" t="s">
        <v>2826</v>
      </c>
      <c r="P860" t="s">
        <v>2827</v>
      </c>
      <c r="Q860">
        <v>3</v>
      </c>
      <c r="R860" t="s">
        <v>1159</v>
      </c>
      <c r="S860" t="s">
        <v>18</v>
      </c>
      <c r="T860">
        <v>3</v>
      </c>
      <c r="U860" s="6">
        <v>44005.504861111112</v>
      </c>
    </row>
    <row r="861" spans="1:21" x14ac:dyDescent="0.3">
      <c r="A861" t="str">
        <f>VLOOKUP(B861,Table2[],3,FALSE)</f>
        <v>Retail</v>
      </c>
      <c r="B861" t="str">
        <f>IF(ISNUMBER(FIND("QVC",R861)),"QVC",IFERROR(VLOOKUP(LEFT(I861,2),Table1[#All],2,FALSE),IF(OR(LEN(I861)=7,LEFT(I861,3)="SH1",LEFT(I861,2)="Vp",LEFT(I861,2)="GP"),"PMD.com",IF(LEN(I861)=15,"QVC","need manual check"))))</f>
        <v>Retail Accounts</v>
      </c>
      <c r="C861">
        <f t="shared" si="42"/>
        <v>57120001</v>
      </c>
      <c r="D861">
        <f t="shared" si="43"/>
        <v>4</v>
      </c>
      <c r="E861" s="8" t="str">
        <f t="shared" ca="1" si="41"/>
        <v>shifted orders processed</v>
      </c>
      <c r="F861" t="s">
        <v>11203</v>
      </c>
      <c r="G861" t="s">
        <v>16</v>
      </c>
      <c r="H861" s="6">
        <v>44014.292916666665</v>
      </c>
      <c r="I861" s="6" t="s">
        <v>11165</v>
      </c>
      <c r="J861" t="s">
        <v>109</v>
      </c>
      <c r="K861">
        <v>17290163</v>
      </c>
      <c r="L861">
        <v>233776</v>
      </c>
      <c r="M861">
        <v>3302255</v>
      </c>
      <c r="N861">
        <v>57120001</v>
      </c>
      <c r="O861" t="s">
        <v>1984</v>
      </c>
      <c r="P861" t="s">
        <v>1985</v>
      </c>
      <c r="Q861">
        <v>4</v>
      </c>
      <c r="R861" t="s">
        <v>1159</v>
      </c>
      <c r="S861" t="s">
        <v>18</v>
      </c>
      <c r="T861">
        <v>4</v>
      </c>
      <c r="U861" s="6">
        <v>44005.504861111112</v>
      </c>
    </row>
    <row r="862" spans="1:21" x14ac:dyDescent="0.3">
      <c r="A862" t="str">
        <f>VLOOKUP(B862,Table2[],3,FALSE)</f>
        <v>Retail</v>
      </c>
      <c r="B862" t="str">
        <f>IF(ISNUMBER(FIND("QVC",R862)),"QVC",IFERROR(VLOOKUP(LEFT(I862,2),Table1[#All],2,FALSE),IF(OR(LEN(I862)=7,LEFT(I862,3)="SH1",LEFT(I862,2)="Vp",LEFT(I862,2)="GP"),"PMD.com",IF(LEN(I862)=15,"QVC","need manual check"))))</f>
        <v>Retail Accounts</v>
      </c>
      <c r="C862">
        <f t="shared" si="42"/>
        <v>57080001</v>
      </c>
      <c r="D862">
        <f t="shared" si="43"/>
        <v>4</v>
      </c>
      <c r="E862" s="8" t="str">
        <f t="shared" ca="1" si="41"/>
        <v>shifted orders processed</v>
      </c>
      <c r="F862" t="s">
        <v>11203</v>
      </c>
      <c r="G862" t="s">
        <v>16</v>
      </c>
      <c r="H862" s="6">
        <v>44014.292916666665</v>
      </c>
      <c r="I862" s="6" t="s">
        <v>11165</v>
      </c>
      <c r="J862" t="s">
        <v>109</v>
      </c>
      <c r="K862">
        <v>17290163</v>
      </c>
      <c r="L862">
        <v>233776</v>
      </c>
      <c r="M862">
        <v>3302255</v>
      </c>
      <c r="N862">
        <v>57080001</v>
      </c>
      <c r="O862" t="s">
        <v>11117</v>
      </c>
      <c r="P862" t="s">
        <v>11118</v>
      </c>
      <c r="Q862">
        <v>4</v>
      </c>
      <c r="R862" t="s">
        <v>1159</v>
      </c>
      <c r="S862" t="s">
        <v>18</v>
      </c>
      <c r="T862">
        <v>4</v>
      </c>
      <c r="U862" s="6">
        <v>44005.504861111112</v>
      </c>
    </row>
    <row r="863" spans="1:21" x14ac:dyDescent="0.3">
      <c r="A863" t="str">
        <f>VLOOKUP(B863,Table2[],3,FALSE)</f>
        <v>Retail</v>
      </c>
      <c r="B863" t="str">
        <f>IF(ISNUMBER(FIND("QVC",R863)),"QVC",IFERROR(VLOOKUP(LEFT(I863,2),Table1[#All],2,FALSE),IF(OR(LEN(I863)=7,LEFT(I863,3)="SH1",LEFT(I863,2)="Vp",LEFT(I863,2)="GP"),"PMD.com",IF(LEN(I863)=15,"QVC","need manual check"))))</f>
        <v>Retail Accounts</v>
      </c>
      <c r="C863">
        <f t="shared" si="42"/>
        <v>57070001</v>
      </c>
      <c r="D863">
        <f t="shared" si="43"/>
        <v>3</v>
      </c>
      <c r="E863" s="8" t="str">
        <f t="shared" ca="1" si="41"/>
        <v>shifted orders processed</v>
      </c>
      <c r="F863" t="s">
        <v>11203</v>
      </c>
      <c r="G863" t="s">
        <v>16</v>
      </c>
      <c r="H863" s="6">
        <v>44014.292916666665</v>
      </c>
      <c r="I863" s="6" t="s">
        <v>11165</v>
      </c>
      <c r="J863" t="s">
        <v>109</v>
      </c>
      <c r="K863">
        <v>17290163</v>
      </c>
      <c r="L863">
        <v>233776</v>
      </c>
      <c r="M863">
        <v>3302255</v>
      </c>
      <c r="N863">
        <v>57070001</v>
      </c>
      <c r="O863" t="s">
        <v>1722</v>
      </c>
      <c r="P863" t="s">
        <v>1721</v>
      </c>
      <c r="Q863">
        <v>3</v>
      </c>
      <c r="R863" t="s">
        <v>1159</v>
      </c>
      <c r="S863" t="s">
        <v>18</v>
      </c>
      <c r="T863">
        <v>3</v>
      </c>
      <c r="U863" s="6">
        <v>44005.504861111112</v>
      </c>
    </row>
    <row r="864" spans="1:21" x14ac:dyDescent="0.3">
      <c r="A864" t="str">
        <f>VLOOKUP(B864,Table2[],3,FALSE)</f>
        <v>Retail</v>
      </c>
      <c r="B864" t="str">
        <f>IF(ISNUMBER(FIND("QVC",R864)),"QVC",IFERROR(VLOOKUP(LEFT(I864,2),Table1[#All],2,FALSE),IF(OR(LEN(I864)=7,LEFT(I864,3)="SH1",LEFT(I864,2)="Vp",LEFT(I864,2)="GP"),"PMD.com",IF(LEN(I864)=15,"QVC","need manual check"))))</f>
        <v>Retail Accounts</v>
      </c>
      <c r="C864">
        <f t="shared" si="42"/>
        <v>57130001</v>
      </c>
      <c r="D864">
        <f t="shared" si="43"/>
        <v>3</v>
      </c>
      <c r="E864" s="8" t="str">
        <f t="shared" ca="1" si="41"/>
        <v>shifted orders processed</v>
      </c>
      <c r="F864" t="s">
        <v>11203</v>
      </c>
      <c r="G864" t="s">
        <v>16</v>
      </c>
      <c r="H864" s="6">
        <v>44014.292916666665</v>
      </c>
      <c r="I864" s="6" t="s">
        <v>11165</v>
      </c>
      <c r="J864" t="s">
        <v>109</v>
      </c>
      <c r="K864">
        <v>17290163</v>
      </c>
      <c r="L864">
        <v>233776</v>
      </c>
      <c r="M864">
        <v>3302255</v>
      </c>
      <c r="N864">
        <v>57130001</v>
      </c>
      <c r="O864" t="s">
        <v>11124</v>
      </c>
      <c r="P864" t="s">
        <v>11125</v>
      </c>
      <c r="Q864">
        <v>3</v>
      </c>
      <c r="R864" t="s">
        <v>1159</v>
      </c>
      <c r="S864" t="s">
        <v>18</v>
      </c>
      <c r="T864">
        <v>3</v>
      </c>
      <c r="U864" s="6">
        <v>44005.504861111112</v>
      </c>
    </row>
    <row r="865" spans="1:21" x14ac:dyDescent="0.3">
      <c r="A865" t="str">
        <f>VLOOKUP(B865,Table2[],3,FALSE)</f>
        <v>Retail</v>
      </c>
      <c r="B865" t="str">
        <f>IF(ISNUMBER(FIND("QVC",R865)),"QVC",IFERROR(VLOOKUP(LEFT(I865,2),Table1[#All],2,FALSE),IF(OR(LEN(I865)=7,LEFT(I865,3)="SH1",LEFT(I865,2)="Vp",LEFT(I865,2)="GP"),"PMD.com",IF(LEN(I865)=15,"QVC","need manual check"))))</f>
        <v>Retail Accounts</v>
      </c>
      <c r="C865">
        <f t="shared" si="42"/>
        <v>57130001</v>
      </c>
      <c r="D865">
        <f t="shared" si="43"/>
        <v>3</v>
      </c>
      <c r="E865" s="8" t="str">
        <f t="shared" ca="1" si="41"/>
        <v>shifted orders processed</v>
      </c>
      <c r="F865" t="s">
        <v>11203</v>
      </c>
      <c r="G865" t="s">
        <v>16</v>
      </c>
      <c r="H865" s="6">
        <v>44014.292916666665</v>
      </c>
      <c r="I865" s="6" t="s">
        <v>11166</v>
      </c>
      <c r="J865" t="s">
        <v>109</v>
      </c>
      <c r="K865">
        <v>17290164</v>
      </c>
      <c r="L865">
        <v>233777</v>
      </c>
      <c r="M865">
        <v>3302255</v>
      </c>
      <c r="N865">
        <v>57130001</v>
      </c>
      <c r="O865" t="s">
        <v>11124</v>
      </c>
      <c r="P865" t="s">
        <v>11125</v>
      </c>
      <c r="Q865">
        <v>3</v>
      </c>
      <c r="R865" t="s">
        <v>1159</v>
      </c>
      <c r="S865" t="s">
        <v>18</v>
      </c>
      <c r="T865">
        <v>3</v>
      </c>
      <c r="U865" s="6">
        <v>44005.504861111112</v>
      </c>
    </row>
    <row r="866" spans="1:21" x14ac:dyDescent="0.3">
      <c r="A866" t="str">
        <f>VLOOKUP(B866,Table2[],3,FALSE)</f>
        <v>Retail</v>
      </c>
      <c r="B866" t="str">
        <f>IF(ISNUMBER(FIND("QVC",R866)),"QVC",IFERROR(VLOOKUP(LEFT(I866,2),Table1[#All],2,FALSE),IF(OR(LEN(I866)=7,LEFT(I866,3)="SH1",LEFT(I866,2)="Vp",LEFT(I866,2)="GP"),"PMD.com",IF(LEN(I866)=15,"QVC","need manual check"))))</f>
        <v>Retail Accounts</v>
      </c>
      <c r="C866">
        <f t="shared" si="42"/>
        <v>57070001</v>
      </c>
      <c r="D866">
        <f t="shared" si="43"/>
        <v>4</v>
      </c>
      <c r="E866" s="8" t="str">
        <f t="shared" ca="1" si="41"/>
        <v>shifted orders processed</v>
      </c>
      <c r="F866" t="s">
        <v>11203</v>
      </c>
      <c r="G866" t="s">
        <v>16</v>
      </c>
      <c r="H866" s="6">
        <v>44014.292916666665</v>
      </c>
      <c r="I866" s="6" t="s">
        <v>11166</v>
      </c>
      <c r="J866" t="s">
        <v>109</v>
      </c>
      <c r="K866">
        <v>17290164</v>
      </c>
      <c r="L866">
        <v>233777</v>
      </c>
      <c r="M866">
        <v>3302255</v>
      </c>
      <c r="N866">
        <v>57070001</v>
      </c>
      <c r="O866" t="s">
        <v>1722</v>
      </c>
      <c r="P866" t="s">
        <v>1721</v>
      </c>
      <c r="Q866">
        <v>4</v>
      </c>
      <c r="R866" t="s">
        <v>1159</v>
      </c>
      <c r="S866" t="s">
        <v>18</v>
      </c>
      <c r="T866">
        <v>4</v>
      </c>
      <c r="U866" s="6">
        <v>44005.504861111112</v>
      </c>
    </row>
    <row r="867" spans="1:21" x14ac:dyDescent="0.3">
      <c r="A867" t="str">
        <f>VLOOKUP(B867,Table2[],3,FALSE)</f>
        <v>Retail</v>
      </c>
      <c r="B867" t="str">
        <f>IF(ISNUMBER(FIND("QVC",R867)),"QVC",IFERROR(VLOOKUP(LEFT(I867,2),Table1[#All],2,FALSE),IF(OR(LEN(I867)=7,LEFT(I867,3)="SH1",LEFT(I867,2)="Vp",LEFT(I867,2)="GP"),"PMD.com",IF(LEN(I867)=15,"QVC","need manual check"))))</f>
        <v>Retail Accounts</v>
      </c>
      <c r="C867">
        <f t="shared" si="42"/>
        <v>57080001</v>
      </c>
      <c r="D867">
        <f t="shared" si="43"/>
        <v>4</v>
      </c>
      <c r="E867" s="8" t="str">
        <f t="shared" ca="1" si="41"/>
        <v>shifted orders processed</v>
      </c>
      <c r="F867" t="s">
        <v>11203</v>
      </c>
      <c r="G867" t="s">
        <v>16</v>
      </c>
      <c r="H867" s="6">
        <v>44014.292916666665</v>
      </c>
      <c r="I867" s="6" t="s">
        <v>11166</v>
      </c>
      <c r="J867" t="s">
        <v>109</v>
      </c>
      <c r="K867">
        <v>17290164</v>
      </c>
      <c r="L867">
        <v>233777</v>
      </c>
      <c r="M867">
        <v>3302255</v>
      </c>
      <c r="N867">
        <v>57080001</v>
      </c>
      <c r="O867" t="s">
        <v>11117</v>
      </c>
      <c r="P867" t="s">
        <v>11118</v>
      </c>
      <c r="Q867">
        <v>4</v>
      </c>
      <c r="R867" t="s">
        <v>1159</v>
      </c>
      <c r="S867" t="s">
        <v>18</v>
      </c>
      <c r="T867">
        <v>4</v>
      </c>
      <c r="U867" s="6">
        <v>44005.504861111112</v>
      </c>
    </row>
    <row r="868" spans="1:21" x14ac:dyDescent="0.3">
      <c r="A868" t="str">
        <f>VLOOKUP(B868,Table2[],3,FALSE)</f>
        <v>Retail</v>
      </c>
      <c r="B868" t="str">
        <f>IF(ISNUMBER(FIND("QVC",R868)),"QVC",IFERROR(VLOOKUP(LEFT(I868,2),Table1[#All],2,FALSE),IF(OR(LEN(I868)=7,LEFT(I868,3)="SH1",LEFT(I868,2)="Vp",LEFT(I868,2)="GP"),"PMD.com",IF(LEN(I868)=15,"QVC","need manual check"))))</f>
        <v>Retail Accounts</v>
      </c>
      <c r="C868">
        <f t="shared" si="42"/>
        <v>57120001</v>
      </c>
      <c r="D868">
        <f t="shared" si="43"/>
        <v>4</v>
      </c>
      <c r="E868" s="8" t="str">
        <f t="shared" ca="1" si="41"/>
        <v>shifted orders processed</v>
      </c>
      <c r="F868" t="s">
        <v>11203</v>
      </c>
      <c r="G868" t="s">
        <v>16</v>
      </c>
      <c r="H868" s="6">
        <v>44014.292916666665</v>
      </c>
      <c r="I868" s="6" t="s">
        <v>11166</v>
      </c>
      <c r="J868" t="s">
        <v>109</v>
      </c>
      <c r="K868">
        <v>17290164</v>
      </c>
      <c r="L868">
        <v>233777</v>
      </c>
      <c r="M868">
        <v>3302255</v>
      </c>
      <c r="N868">
        <v>57120001</v>
      </c>
      <c r="O868" t="s">
        <v>1984</v>
      </c>
      <c r="P868" t="s">
        <v>1985</v>
      </c>
      <c r="Q868">
        <v>4</v>
      </c>
      <c r="R868" t="s">
        <v>1159</v>
      </c>
      <c r="S868" t="s">
        <v>18</v>
      </c>
      <c r="T868">
        <v>4</v>
      </c>
      <c r="U868" s="6">
        <v>44005.504861111112</v>
      </c>
    </row>
    <row r="869" spans="1:21" x14ac:dyDescent="0.3">
      <c r="A869" t="str">
        <f>VLOOKUP(B869,Table2[],3,FALSE)</f>
        <v>Retail</v>
      </c>
      <c r="B869" t="str">
        <f>IF(ISNUMBER(FIND("QVC",R869)),"QVC",IFERROR(VLOOKUP(LEFT(I869,2),Table1[#All],2,FALSE),IF(OR(LEN(I869)=7,LEFT(I869,3)="SH1",LEFT(I869,2)="Vp",LEFT(I869,2)="GP"),"PMD.com",IF(LEN(I869)=15,"QVC","need manual check"))))</f>
        <v>Retail Accounts</v>
      </c>
      <c r="C869">
        <f t="shared" si="42"/>
        <v>57150001</v>
      </c>
      <c r="D869">
        <f t="shared" si="43"/>
        <v>3</v>
      </c>
      <c r="E869" s="8" t="str">
        <f t="shared" ca="1" si="41"/>
        <v>shifted orders processed</v>
      </c>
      <c r="F869" t="s">
        <v>11203</v>
      </c>
      <c r="G869" t="s">
        <v>16</v>
      </c>
      <c r="H869" s="6">
        <v>44014.292916666665</v>
      </c>
      <c r="I869" s="6" t="s">
        <v>11166</v>
      </c>
      <c r="J869" t="s">
        <v>109</v>
      </c>
      <c r="K869">
        <v>17290164</v>
      </c>
      <c r="L869">
        <v>233777</v>
      </c>
      <c r="M869">
        <v>3302255</v>
      </c>
      <c r="N869">
        <v>57150001</v>
      </c>
      <c r="O869" t="s">
        <v>2826</v>
      </c>
      <c r="P869" t="s">
        <v>2827</v>
      </c>
      <c r="Q869">
        <v>3</v>
      </c>
      <c r="R869" t="s">
        <v>1159</v>
      </c>
      <c r="S869" t="s">
        <v>18</v>
      </c>
      <c r="T869">
        <v>3</v>
      </c>
      <c r="U869" s="6">
        <v>44005.504861111112</v>
      </c>
    </row>
    <row r="870" spans="1:21" x14ac:dyDescent="0.3">
      <c r="A870" t="str">
        <f>VLOOKUP(B870,Table2[],3,FALSE)</f>
        <v>Retail</v>
      </c>
      <c r="B870" t="str">
        <f>IF(ISNUMBER(FIND("QVC",R870)),"QVC",IFERROR(VLOOKUP(LEFT(I870,2),Table1[#All],2,FALSE),IF(OR(LEN(I870)=7,LEFT(I870,3)="SH1",LEFT(I870,2)="Vp",LEFT(I870,2)="GP"),"PMD.com",IF(LEN(I870)=15,"QVC","need manual check"))))</f>
        <v>Retail Accounts</v>
      </c>
      <c r="C870">
        <f t="shared" si="42"/>
        <v>57150001</v>
      </c>
      <c r="D870">
        <f t="shared" si="43"/>
        <v>2</v>
      </c>
      <c r="E870" s="8" t="str">
        <f t="shared" ca="1" si="41"/>
        <v>shifted orders processed</v>
      </c>
      <c r="F870" t="s">
        <v>11203</v>
      </c>
      <c r="G870" t="s">
        <v>16</v>
      </c>
      <c r="H870" s="6">
        <v>44014.292928240742</v>
      </c>
      <c r="I870" s="6" t="s">
        <v>11167</v>
      </c>
      <c r="J870" t="s">
        <v>109</v>
      </c>
      <c r="K870">
        <v>17290165</v>
      </c>
      <c r="L870">
        <v>233778</v>
      </c>
      <c r="M870">
        <v>3302255</v>
      </c>
      <c r="N870">
        <v>57150001</v>
      </c>
      <c r="O870" t="s">
        <v>2826</v>
      </c>
      <c r="P870" t="s">
        <v>2827</v>
      </c>
      <c r="Q870">
        <v>2</v>
      </c>
      <c r="R870" t="s">
        <v>1159</v>
      </c>
      <c r="S870" t="s">
        <v>18</v>
      </c>
      <c r="T870">
        <v>2</v>
      </c>
      <c r="U870" s="6">
        <v>44005.504861111112</v>
      </c>
    </row>
    <row r="871" spans="1:21" x14ac:dyDescent="0.3">
      <c r="A871" t="str">
        <f>VLOOKUP(B871,Table2[],3,FALSE)</f>
        <v>Retail</v>
      </c>
      <c r="B871" t="str">
        <f>IF(ISNUMBER(FIND("QVC",R871)),"QVC",IFERROR(VLOOKUP(LEFT(I871,2),Table1[#All],2,FALSE),IF(OR(LEN(I871)=7,LEFT(I871,3)="SH1",LEFT(I871,2)="Vp",LEFT(I871,2)="GP"),"PMD.com",IF(LEN(I871)=15,"QVC","need manual check"))))</f>
        <v>Retail Accounts</v>
      </c>
      <c r="C871">
        <f t="shared" si="42"/>
        <v>57120001</v>
      </c>
      <c r="D871">
        <f t="shared" si="43"/>
        <v>3</v>
      </c>
      <c r="E871" s="8" t="str">
        <f t="shared" ca="1" si="41"/>
        <v>shifted orders processed</v>
      </c>
      <c r="F871" t="s">
        <v>11203</v>
      </c>
      <c r="G871" t="s">
        <v>16</v>
      </c>
      <c r="H871" s="6">
        <v>44014.292928240742</v>
      </c>
      <c r="I871" s="6" t="s">
        <v>11167</v>
      </c>
      <c r="J871" t="s">
        <v>109</v>
      </c>
      <c r="K871">
        <v>17290165</v>
      </c>
      <c r="L871">
        <v>233778</v>
      </c>
      <c r="M871">
        <v>3302255</v>
      </c>
      <c r="N871">
        <v>57120001</v>
      </c>
      <c r="O871" t="s">
        <v>1984</v>
      </c>
      <c r="P871" t="s">
        <v>1985</v>
      </c>
      <c r="Q871">
        <v>3</v>
      </c>
      <c r="R871" t="s">
        <v>1159</v>
      </c>
      <c r="S871" t="s">
        <v>18</v>
      </c>
      <c r="T871">
        <v>3</v>
      </c>
      <c r="U871" s="6">
        <v>44005.504861111112</v>
      </c>
    </row>
    <row r="872" spans="1:21" x14ac:dyDescent="0.3">
      <c r="A872" t="str">
        <f>VLOOKUP(B872,Table2[],3,FALSE)</f>
        <v>Retail</v>
      </c>
      <c r="B872" t="str">
        <f>IF(ISNUMBER(FIND("QVC",R872)),"QVC",IFERROR(VLOOKUP(LEFT(I872,2),Table1[#All],2,FALSE),IF(OR(LEN(I872)=7,LEFT(I872,3)="SH1",LEFT(I872,2)="Vp",LEFT(I872,2)="GP"),"PMD.com",IF(LEN(I872)=15,"QVC","need manual check"))))</f>
        <v>Retail Accounts</v>
      </c>
      <c r="C872">
        <f t="shared" si="42"/>
        <v>57080001</v>
      </c>
      <c r="D872">
        <f t="shared" si="43"/>
        <v>3</v>
      </c>
      <c r="E872" s="8" t="str">
        <f t="shared" ca="1" si="41"/>
        <v>shifted orders processed</v>
      </c>
      <c r="F872" t="s">
        <v>11203</v>
      </c>
      <c r="G872" t="s">
        <v>16</v>
      </c>
      <c r="H872" s="6">
        <v>44014.292928240742</v>
      </c>
      <c r="I872" s="6" t="s">
        <v>11167</v>
      </c>
      <c r="J872" t="s">
        <v>109</v>
      </c>
      <c r="K872">
        <v>17290165</v>
      </c>
      <c r="L872">
        <v>233778</v>
      </c>
      <c r="M872">
        <v>3302255</v>
      </c>
      <c r="N872">
        <v>57080001</v>
      </c>
      <c r="O872" t="s">
        <v>11117</v>
      </c>
      <c r="P872" t="s">
        <v>11118</v>
      </c>
      <c r="Q872">
        <v>3</v>
      </c>
      <c r="R872" t="s">
        <v>1159</v>
      </c>
      <c r="S872" t="s">
        <v>18</v>
      </c>
      <c r="T872">
        <v>3</v>
      </c>
      <c r="U872" s="6">
        <v>44005.504861111112</v>
      </c>
    </row>
    <row r="873" spans="1:21" x14ac:dyDescent="0.3">
      <c r="A873" t="str">
        <f>VLOOKUP(B873,Table2[],3,FALSE)</f>
        <v>Retail</v>
      </c>
      <c r="B873" t="str">
        <f>IF(ISNUMBER(FIND("QVC",R873)),"QVC",IFERROR(VLOOKUP(LEFT(I873,2),Table1[#All],2,FALSE),IF(OR(LEN(I873)=7,LEFT(I873,3)="SH1",LEFT(I873,2)="Vp",LEFT(I873,2)="GP"),"PMD.com",IF(LEN(I873)=15,"QVC","need manual check"))))</f>
        <v>Retail Accounts</v>
      </c>
      <c r="C873">
        <f t="shared" si="42"/>
        <v>57070001</v>
      </c>
      <c r="D873">
        <f t="shared" si="43"/>
        <v>3</v>
      </c>
      <c r="E873" s="8" t="str">
        <f t="shared" ca="1" si="41"/>
        <v>shifted orders processed</v>
      </c>
      <c r="F873" t="s">
        <v>11203</v>
      </c>
      <c r="G873" t="s">
        <v>16</v>
      </c>
      <c r="H873" s="6">
        <v>44014.292928240742</v>
      </c>
      <c r="I873" s="6" t="s">
        <v>11167</v>
      </c>
      <c r="J873" t="s">
        <v>109</v>
      </c>
      <c r="K873">
        <v>17290165</v>
      </c>
      <c r="L873">
        <v>233778</v>
      </c>
      <c r="M873">
        <v>3302255</v>
      </c>
      <c r="N873">
        <v>57070001</v>
      </c>
      <c r="O873" t="s">
        <v>1722</v>
      </c>
      <c r="P873" t="s">
        <v>1721</v>
      </c>
      <c r="Q873">
        <v>3</v>
      </c>
      <c r="R873" t="s">
        <v>1159</v>
      </c>
      <c r="S873" t="s">
        <v>18</v>
      </c>
      <c r="T873">
        <v>3</v>
      </c>
      <c r="U873" s="6">
        <v>44005.504861111112</v>
      </c>
    </row>
    <row r="874" spans="1:21" x14ac:dyDescent="0.3">
      <c r="A874" t="str">
        <f>VLOOKUP(B874,Table2[],3,FALSE)</f>
        <v>Retail</v>
      </c>
      <c r="B874" t="str">
        <f>IF(ISNUMBER(FIND("QVC",R874)),"QVC",IFERROR(VLOOKUP(LEFT(I874,2),Table1[#All],2,FALSE),IF(OR(LEN(I874)=7,LEFT(I874,3)="SH1",LEFT(I874,2)="Vp",LEFT(I874,2)="GP"),"PMD.com",IF(LEN(I874)=15,"QVC","need manual check"))))</f>
        <v>Retail Accounts</v>
      </c>
      <c r="C874">
        <f t="shared" si="42"/>
        <v>57130001</v>
      </c>
      <c r="D874">
        <f t="shared" si="43"/>
        <v>2</v>
      </c>
      <c r="E874" s="8" t="str">
        <f t="shared" ca="1" si="41"/>
        <v>shifted orders processed</v>
      </c>
      <c r="F874" t="s">
        <v>11203</v>
      </c>
      <c r="G874" t="s">
        <v>16</v>
      </c>
      <c r="H874" s="6">
        <v>44014.292928240742</v>
      </c>
      <c r="I874" s="6" t="s">
        <v>11167</v>
      </c>
      <c r="J874" t="s">
        <v>109</v>
      </c>
      <c r="K874">
        <v>17290165</v>
      </c>
      <c r="L874">
        <v>233778</v>
      </c>
      <c r="M874">
        <v>3302255</v>
      </c>
      <c r="N874">
        <v>57130001</v>
      </c>
      <c r="O874" t="s">
        <v>11124</v>
      </c>
      <c r="P874" t="s">
        <v>11125</v>
      </c>
      <c r="Q874">
        <v>2</v>
      </c>
      <c r="R874" t="s">
        <v>1159</v>
      </c>
      <c r="S874" t="s">
        <v>18</v>
      </c>
      <c r="T874">
        <v>2</v>
      </c>
      <c r="U874" s="6">
        <v>44005.504861111112</v>
      </c>
    </row>
    <row r="875" spans="1:21" x14ac:dyDescent="0.3">
      <c r="A875" t="str">
        <f>VLOOKUP(B875,Table2[],3,FALSE)</f>
        <v>Retail</v>
      </c>
      <c r="B875" t="str">
        <f>IF(ISNUMBER(FIND("QVC",R875)),"QVC",IFERROR(VLOOKUP(LEFT(I875,2),Table1[#All],2,FALSE),IF(OR(LEN(I875)=7,LEFT(I875,3)="SH1",LEFT(I875,2)="Vp",LEFT(I875,2)="GP"),"PMD.com",IF(LEN(I875)=15,"QVC","need manual check"))))</f>
        <v>Retail Accounts</v>
      </c>
      <c r="C875">
        <f t="shared" si="42"/>
        <v>57130001</v>
      </c>
      <c r="D875">
        <f t="shared" si="43"/>
        <v>2</v>
      </c>
      <c r="E875" s="8" t="str">
        <f t="shared" ca="1" si="41"/>
        <v>shifted orders processed</v>
      </c>
      <c r="F875" t="s">
        <v>11203</v>
      </c>
      <c r="G875" t="s">
        <v>16</v>
      </c>
      <c r="H875" s="6">
        <v>44014.292928240742</v>
      </c>
      <c r="I875" s="6" t="s">
        <v>11168</v>
      </c>
      <c r="J875" t="s">
        <v>109</v>
      </c>
      <c r="K875">
        <v>17290166</v>
      </c>
      <c r="L875">
        <v>233779</v>
      </c>
      <c r="M875">
        <v>3302255</v>
      </c>
      <c r="N875">
        <v>57130001</v>
      </c>
      <c r="O875" t="s">
        <v>11124</v>
      </c>
      <c r="P875" t="s">
        <v>11125</v>
      </c>
      <c r="Q875">
        <v>2</v>
      </c>
      <c r="R875" t="s">
        <v>1159</v>
      </c>
      <c r="S875" t="s">
        <v>18</v>
      </c>
      <c r="T875">
        <v>2</v>
      </c>
      <c r="U875" s="6">
        <v>44005.504861111112</v>
      </c>
    </row>
    <row r="876" spans="1:21" x14ac:dyDescent="0.3">
      <c r="A876" t="str">
        <f>VLOOKUP(B876,Table2[],3,FALSE)</f>
        <v>Retail</v>
      </c>
      <c r="B876" t="str">
        <f>IF(ISNUMBER(FIND("QVC",R876)),"QVC",IFERROR(VLOOKUP(LEFT(I876,2),Table1[#All],2,FALSE),IF(OR(LEN(I876)=7,LEFT(I876,3)="SH1",LEFT(I876,2)="Vp",LEFT(I876,2)="GP"),"PMD.com",IF(LEN(I876)=15,"QVC","need manual check"))))</f>
        <v>Retail Accounts</v>
      </c>
      <c r="C876">
        <f t="shared" si="42"/>
        <v>57070001</v>
      </c>
      <c r="D876">
        <f t="shared" si="43"/>
        <v>3</v>
      </c>
      <c r="E876" s="8" t="str">
        <f t="shared" ca="1" si="41"/>
        <v>shifted orders processed</v>
      </c>
      <c r="F876" t="s">
        <v>11203</v>
      </c>
      <c r="G876" t="s">
        <v>16</v>
      </c>
      <c r="H876" s="6">
        <v>44014.292928240742</v>
      </c>
      <c r="I876" s="6" t="s">
        <v>11168</v>
      </c>
      <c r="J876" t="s">
        <v>109</v>
      </c>
      <c r="K876">
        <v>17290166</v>
      </c>
      <c r="L876">
        <v>233779</v>
      </c>
      <c r="M876">
        <v>3302255</v>
      </c>
      <c r="N876">
        <v>57070001</v>
      </c>
      <c r="O876" t="s">
        <v>1722</v>
      </c>
      <c r="P876" t="s">
        <v>1721</v>
      </c>
      <c r="Q876">
        <v>3</v>
      </c>
      <c r="R876" t="s">
        <v>1159</v>
      </c>
      <c r="S876" t="s">
        <v>18</v>
      </c>
      <c r="T876">
        <v>3</v>
      </c>
      <c r="U876" s="6">
        <v>44005.504861111112</v>
      </c>
    </row>
    <row r="877" spans="1:21" x14ac:dyDescent="0.3">
      <c r="A877" t="str">
        <f>VLOOKUP(B877,Table2[],3,FALSE)</f>
        <v>Retail</v>
      </c>
      <c r="B877" t="str">
        <f>IF(ISNUMBER(FIND("QVC",R877)),"QVC",IFERROR(VLOOKUP(LEFT(I877,2),Table1[#All],2,FALSE),IF(OR(LEN(I877)=7,LEFT(I877,3)="SH1",LEFT(I877,2)="Vp",LEFT(I877,2)="GP"),"PMD.com",IF(LEN(I877)=15,"QVC","need manual check"))))</f>
        <v>Retail Accounts</v>
      </c>
      <c r="C877">
        <f t="shared" si="42"/>
        <v>57080001</v>
      </c>
      <c r="D877">
        <f t="shared" si="43"/>
        <v>3</v>
      </c>
      <c r="E877" s="8" t="str">
        <f t="shared" ca="1" si="41"/>
        <v>shifted orders processed</v>
      </c>
      <c r="F877" t="s">
        <v>11203</v>
      </c>
      <c r="G877" t="s">
        <v>16</v>
      </c>
      <c r="H877" s="6">
        <v>44014.292928240742</v>
      </c>
      <c r="I877" s="6" t="s">
        <v>11168</v>
      </c>
      <c r="J877" t="s">
        <v>109</v>
      </c>
      <c r="K877">
        <v>17290166</v>
      </c>
      <c r="L877">
        <v>233779</v>
      </c>
      <c r="M877">
        <v>3302255</v>
      </c>
      <c r="N877">
        <v>57080001</v>
      </c>
      <c r="O877" t="s">
        <v>11117</v>
      </c>
      <c r="P877" t="s">
        <v>11118</v>
      </c>
      <c r="Q877">
        <v>3</v>
      </c>
      <c r="R877" t="s">
        <v>1159</v>
      </c>
      <c r="S877" t="s">
        <v>18</v>
      </c>
      <c r="T877">
        <v>3</v>
      </c>
      <c r="U877" s="6">
        <v>44005.504861111112</v>
      </c>
    </row>
    <row r="878" spans="1:21" x14ac:dyDescent="0.3">
      <c r="A878" t="str">
        <f>VLOOKUP(B878,Table2[],3,FALSE)</f>
        <v>Retail</v>
      </c>
      <c r="B878" t="str">
        <f>IF(ISNUMBER(FIND("QVC",R878)),"QVC",IFERROR(VLOOKUP(LEFT(I878,2),Table1[#All],2,FALSE),IF(OR(LEN(I878)=7,LEFT(I878,3)="SH1",LEFT(I878,2)="Vp",LEFT(I878,2)="GP"),"PMD.com",IF(LEN(I878)=15,"QVC","need manual check"))))</f>
        <v>Retail Accounts</v>
      </c>
      <c r="C878">
        <f t="shared" si="42"/>
        <v>57120001</v>
      </c>
      <c r="D878">
        <f t="shared" si="43"/>
        <v>3</v>
      </c>
      <c r="E878" s="8" t="str">
        <f t="shared" ca="1" si="41"/>
        <v>shifted orders processed</v>
      </c>
      <c r="F878" t="s">
        <v>11203</v>
      </c>
      <c r="G878" t="s">
        <v>16</v>
      </c>
      <c r="H878" s="6">
        <v>44014.292928240742</v>
      </c>
      <c r="I878" s="6" t="s">
        <v>11168</v>
      </c>
      <c r="J878" t="s">
        <v>109</v>
      </c>
      <c r="K878">
        <v>17290166</v>
      </c>
      <c r="L878">
        <v>233779</v>
      </c>
      <c r="M878">
        <v>3302255</v>
      </c>
      <c r="N878">
        <v>57120001</v>
      </c>
      <c r="O878" t="s">
        <v>1984</v>
      </c>
      <c r="P878" t="s">
        <v>1985</v>
      </c>
      <c r="Q878">
        <v>3</v>
      </c>
      <c r="R878" t="s">
        <v>1159</v>
      </c>
      <c r="S878" t="s">
        <v>18</v>
      </c>
      <c r="T878">
        <v>3</v>
      </c>
      <c r="U878" s="6">
        <v>44005.504861111112</v>
      </c>
    </row>
    <row r="879" spans="1:21" x14ac:dyDescent="0.3">
      <c r="A879" t="str">
        <f>VLOOKUP(B879,Table2[],3,FALSE)</f>
        <v>Retail</v>
      </c>
      <c r="B879" t="str">
        <f>IF(ISNUMBER(FIND("QVC",R879)),"QVC",IFERROR(VLOOKUP(LEFT(I879,2),Table1[#All],2,FALSE),IF(OR(LEN(I879)=7,LEFT(I879,3)="SH1",LEFT(I879,2)="Vp",LEFT(I879,2)="GP"),"PMD.com",IF(LEN(I879)=15,"QVC","need manual check"))))</f>
        <v>Retail Accounts</v>
      </c>
      <c r="C879">
        <f t="shared" si="42"/>
        <v>57150001</v>
      </c>
      <c r="D879">
        <f t="shared" si="43"/>
        <v>2</v>
      </c>
      <c r="E879" s="8" t="str">
        <f t="shared" ca="1" si="41"/>
        <v>shifted orders processed</v>
      </c>
      <c r="F879" t="s">
        <v>11203</v>
      </c>
      <c r="G879" t="s">
        <v>16</v>
      </c>
      <c r="H879" s="6">
        <v>44014.292928240742</v>
      </c>
      <c r="I879" s="6" t="s">
        <v>11168</v>
      </c>
      <c r="J879" t="s">
        <v>109</v>
      </c>
      <c r="K879">
        <v>17290166</v>
      </c>
      <c r="L879">
        <v>233779</v>
      </c>
      <c r="M879">
        <v>3302255</v>
      </c>
      <c r="N879">
        <v>57150001</v>
      </c>
      <c r="O879" t="s">
        <v>2826</v>
      </c>
      <c r="P879" t="s">
        <v>2827</v>
      </c>
      <c r="Q879">
        <v>2</v>
      </c>
      <c r="R879" t="s">
        <v>1159</v>
      </c>
      <c r="S879" t="s">
        <v>18</v>
      </c>
      <c r="T879">
        <v>2</v>
      </c>
      <c r="U879" s="6">
        <v>44005.504861111112</v>
      </c>
    </row>
    <row r="880" spans="1:21" x14ac:dyDescent="0.3">
      <c r="A880" t="str">
        <f>VLOOKUP(B880,Table2[],3,FALSE)</f>
        <v>Retail</v>
      </c>
      <c r="B880" t="str">
        <f>IF(ISNUMBER(FIND("QVC",R880)),"QVC",IFERROR(VLOOKUP(LEFT(I880,2),Table1[#All],2,FALSE),IF(OR(LEN(I880)=7,LEFT(I880,3)="SH1",LEFT(I880,2)="Vp",LEFT(I880,2)="GP"),"PMD.com",IF(LEN(I880)=15,"QVC","need manual check"))))</f>
        <v>Retail Accounts</v>
      </c>
      <c r="C880">
        <f t="shared" si="42"/>
        <v>57150001</v>
      </c>
      <c r="D880">
        <f t="shared" si="43"/>
        <v>2</v>
      </c>
      <c r="E880" s="8" t="str">
        <f t="shared" ca="1" si="41"/>
        <v>shifted orders processed</v>
      </c>
      <c r="F880" t="s">
        <v>11203</v>
      </c>
      <c r="G880" t="s">
        <v>16</v>
      </c>
      <c r="H880" s="6">
        <v>44014.293078703704</v>
      </c>
      <c r="I880" s="6" t="s">
        <v>11169</v>
      </c>
      <c r="J880" t="s">
        <v>109</v>
      </c>
      <c r="K880">
        <v>17290167</v>
      </c>
      <c r="L880">
        <v>233780</v>
      </c>
      <c r="M880">
        <v>3302255</v>
      </c>
      <c r="N880">
        <v>57150001</v>
      </c>
      <c r="O880" t="s">
        <v>2826</v>
      </c>
      <c r="P880" t="s">
        <v>2827</v>
      </c>
      <c r="Q880">
        <v>2</v>
      </c>
      <c r="R880" t="s">
        <v>1159</v>
      </c>
      <c r="S880" t="s">
        <v>18</v>
      </c>
      <c r="T880">
        <v>2</v>
      </c>
      <c r="U880" s="6">
        <v>44005.504861111112</v>
      </c>
    </row>
    <row r="881" spans="1:21" x14ac:dyDescent="0.3">
      <c r="A881" t="str">
        <f>VLOOKUP(B881,Table2[],3,FALSE)</f>
        <v>Retail</v>
      </c>
      <c r="B881" t="str">
        <f>IF(ISNUMBER(FIND("QVC",R881)),"QVC",IFERROR(VLOOKUP(LEFT(I881,2),Table1[#All],2,FALSE),IF(OR(LEN(I881)=7,LEFT(I881,3)="SH1",LEFT(I881,2)="Vp",LEFT(I881,2)="GP"),"PMD.com",IF(LEN(I881)=15,"QVC","need manual check"))))</f>
        <v>Retail Accounts</v>
      </c>
      <c r="C881">
        <f t="shared" si="42"/>
        <v>57120001</v>
      </c>
      <c r="D881">
        <f t="shared" si="43"/>
        <v>3</v>
      </c>
      <c r="E881" s="8" t="str">
        <f t="shared" ca="1" si="41"/>
        <v>shifted orders processed</v>
      </c>
      <c r="F881" t="s">
        <v>11203</v>
      </c>
      <c r="G881" t="s">
        <v>16</v>
      </c>
      <c r="H881" s="6">
        <v>44014.293078703704</v>
      </c>
      <c r="I881" s="6" t="s">
        <v>11169</v>
      </c>
      <c r="J881" t="s">
        <v>109</v>
      </c>
      <c r="K881">
        <v>17290167</v>
      </c>
      <c r="L881">
        <v>233780</v>
      </c>
      <c r="M881">
        <v>3302255</v>
      </c>
      <c r="N881">
        <v>57120001</v>
      </c>
      <c r="O881" t="s">
        <v>1984</v>
      </c>
      <c r="P881" t="s">
        <v>1985</v>
      </c>
      <c r="Q881">
        <v>3</v>
      </c>
      <c r="R881" t="s">
        <v>1159</v>
      </c>
      <c r="S881" t="s">
        <v>18</v>
      </c>
      <c r="T881">
        <v>3</v>
      </c>
      <c r="U881" s="6">
        <v>44005.504861111112</v>
      </c>
    </row>
    <row r="882" spans="1:21" x14ac:dyDescent="0.3">
      <c r="A882" t="str">
        <f>VLOOKUP(B882,Table2[],3,FALSE)</f>
        <v>Retail</v>
      </c>
      <c r="B882" t="str">
        <f>IF(ISNUMBER(FIND("QVC",R882)),"QVC",IFERROR(VLOOKUP(LEFT(I882,2),Table1[#All],2,FALSE),IF(OR(LEN(I882)=7,LEFT(I882,3)="SH1",LEFT(I882,2)="Vp",LEFT(I882,2)="GP"),"PMD.com",IF(LEN(I882)=15,"QVC","need manual check"))))</f>
        <v>Retail Accounts</v>
      </c>
      <c r="C882">
        <f t="shared" si="42"/>
        <v>57080001</v>
      </c>
      <c r="D882">
        <f t="shared" si="43"/>
        <v>3</v>
      </c>
      <c r="E882" s="8" t="str">
        <f t="shared" ca="1" si="41"/>
        <v>shifted orders processed</v>
      </c>
      <c r="F882" t="s">
        <v>11203</v>
      </c>
      <c r="G882" t="s">
        <v>16</v>
      </c>
      <c r="H882" s="6">
        <v>44014.293078703704</v>
      </c>
      <c r="I882" s="6" t="s">
        <v>11169</v>
      </c>
      <c r="J882" t="s">
        <v>109</v>
      </c>
      <c r="K882">
        <v>17290167</v>
      </c>
      <c r="L882">
        <v>233780</v>
      </c>
      <c r="M882">
        <v>3302255</v>
      </c>
      <c r="N882">
        <v>57080001</v>
      </c>
      <c r="O882" t="s">
        <v>11117</v>
      </c>
      <c r="P882" t="s">
        <v>11118</v>
      </c>
      <c r="Q882">
        <v>3</v>
      </c>
      <c r="R882" t="s">
        <v>1159</v>
      </c>
      <c r="S882" t="s">
        <v>18</v>
      </c>
      <c r="T882">
        <v>3</v>
      </c>
      <c r="U882" s="6">
        <v>44005.504861111112</v>
      </c>
    </row>
    <row r="883" spans="1:21" x14ac:dyDescent="0.3">
      <c r="A883" t="str">
        <f>VLOOKUP(B883,Table2[],3,FALSE)</f>
        <v>Retail</v>
      </c>
      <c r="B883" t="str">
        <f>IF(ISNUMBER(FIND("QVC",R883)),"QVC",IFERROR(VLOOKUP(LEFT(I883,2),Table1[#All],2,FALSE),IF(OR(LEN(I883)=7,LEFT(I883,3)="SH1",LEFT(I883,2)="Vp",LEFT(I883,2)="GP"),"PMD.com",IF(LEN(I883)=15,"QVC","need manual check"))))</f>
        <v>Retail Accounts</v>
      </c>
      <c r="C883">
        <f t="shared" si="42"/>
        <v>57070001</v>
      </c>
      <c r="D883">
        <f t="shared" si="43"/>
        <v>3</v>
      </c>
      <c r="E883" s="8" t="str">
        <f t="shared" ca="1" si="41"/>
        <v>shifted orders processed</v>
      </c>
      <c r="F883" t="s">
        <v>11203</v>
      </c>
      <c r="G883" t="s">
        <v>16</v>
      </c>
      <c r="H883" s="6">
        <v>44014.293078703704</v>
      </c>
      <c r="I883" s="6" t="s">
        <v>11169</v>
      </c>
      <c r="J883" t="s">
        <v>109</v>
      </c>
      <c r="K883">
        <v>17290167</v>
      </c>
      <c r="L883">
        <v>233780</v>
      </c>
      <c r="M883">
        <v>3302255</v>
      </c>
      <c r="N883">
        <v>57070001</v>
      </c>
      <c r="O883" t="s">
        <v>1722</v>
      </c>
      <c r="P883" t="s">
        <v>1721</v>
      </c>
      <c r="Q883">
        <v>3</v>
      </c>
      <c r="R883" t="s">
        <v>1159</v>
      </c>
      <c r="S883" t="s">
        <v>18</v>
      </c>
      <c r="T883">
        <v>3</v>
      </c>
      <c r="U883" s="6">
        <v>44005.504861111112</v>
      </c>
    </row>
    <row r="884" spans="1:21" x14ac:dyDescent="0.3">
      <c r="A884" t="str">
        <f>VLOOKUP(B884,Table2[],3,FALSE)</f>
        <v>Retail</v>
      </c>
      <c r="B884" t="str">
        <f>IF(ISNUMBER(FIND("QVC",R884)),"QVC",IFERROR(VLOOKUP(LEFT(I884,2),Table1[#All],2,FALSE),IF(OR(LEN(I884)=7,LEFT(I884,3)="SH1",LEFT(I884,2)="Vp",LEFT(I884,2)="GP"),"PMD.com",IF(LEN(I884)=15,"QVC","need manual check"))))</f>
        <v>Retail Accounts</v>
      </c>
      <c r="C884">
        <f t="shared" si="42"/>
        <v>57130001</v>
      </c>
      <c r="D884">
        <f t="shared" si="43"/>
        <v>2</v>
      </c>
      <c r="E884" s="8" t="str">
        <f t="shared" ca="1" si="41"/>
        <v>shifted orders processed</v>
      </c>
      <c r="F884" t="s">
        <v>11203</v>
      </c>
      <c r="G884" t="s">
        <v>16</v>
      </c>
      <c r="H884" s="6">
        <v>44014.293078703704</v>
      </c>
      <c r="I884" s="6" t="s">
        <v>11169</v>
      </c>
      <c r="J884" t="s">
        <v>109</v>
      </c>
      <c r="K884">
        <v>17290167</v>
      </c>
      <c r="L884">
        <v>233780</v>
      </c>
      <c r="M884">
        <v>3302255</v>
      </c>
      <c r="N884">
        <v>57130001</v>
      </c>
      <c r="O884" t="s">
        <v>11124</v>
      </c>
      <c r="P884" t="s">
        <v>11125</v>
      </c>
      <c r="Q884">
        <v>2</v>
      </c>
      <c r="R884" t="s">
        <v>1159</v>
      </c>
      <c r="S884" t="s">
        <v>18</v>
      </c>
      <c r="T884">
        <v>2</v>
      </c>
      <c r="U884" s="6">
        <v>44005.504861111112</v>
      </c>
    </row>
    <row r="885" spans="1:21" x14ac:dyDescent="0.3">
      <c r="A885" t="str">
        <f>VLOOKUP(B885,Table2[],3,FALSE)</f>
        <v>Retail</v>
      </c>
      <c r="B885" t="str">
        <f>IF(ISNUMBER(FIND("QVC",R885)),"QVC",IFERROR(VLOOKUP(LEFT(I885,2),Table1[#All],2,FALSE),IF(OR(LEN(I885)=7,LEFT(I885,3)="SH1",LEFT(I885,2)="Vp",LEFT(I885,2)="GP"),"PMD.com",IF(LEN(I885)=15,"QVC","need manual check"))))</f>
        <v>Retail Accounts</v>
      </c>
      <c r="C885">
        <f t="shared" si="42"/>
        <v>57130001</v>
      </c>
      <c r="D885">
        <f t="shared" si="43"/>
        <v>2</v>
      </c>
      <c r="E885" s="8" t="str">
        <f t="shared" ca="1" si="41"/>
        <v>shifted orders processed</v>
      </c>
      <c r="F885" t="s">
        <v>11203</v>
      </c>
      <c r="G885" t="s">
        <v>16</v>
      </c>
      <c r="H885" s="6">
        <v>44014.293078703704</v>
      </c>
      <c r="I885" s="6" t="s">
        <v>11170</v>
      </c>
      <c r="J885" t="s">
        <v>109</v>
      </c>
      <c r="K885">
        <v>17290168</v>
      </c>
      <c r="L885">
        <v>233781</v>
      </c>
      <c r="M885">
        <v>3302255</v>
      </c>
      <c r="N885">
        <v>57130001</v>
      </c>
      <c r="O885" t="s">
        <v>11124</v>
      </c>
      <c r="P885" t="s">
        <v>11125</v>
      </c>
      <c r="Q885">
        <v>2</v>
      </c>
      <c r="R885" t="s">
        <v>1159</v>
      </c>
      <c r="S885" t="s">
        <v>18</v>
      </c>
      <c r="T885">
        <v>2</v>
      </c>
      <c r="U885" s="6">
        <v>44005.504861111112</v>
      </c>
    </row>
    <row r="886" spans="1:21" x14ac:dyDescent="0.3">
      <c r="A886" t="str">
        <f>VLOOKUP(B886,Table2[],3,FALSE)</f>
        <v>Retail</v>
      </c>
      <c r="B886" t="str">
        <f>IF(ISNUMBER(FIND("QVC",R886)),"QVC",IFERROR(VLOOKUP(LEFT(I886,2),Table1[#All],2,FALSE),IF(OR(LEN(I886)=7,LEFT(I886,3)="SH1",LEFT(I886,2)="Vp",LEFT(I886,2)="GP"),"PMD.com",IF(LEN(I886)=15,"QVC","need manual check"))))</f>
        <v>Retail Accounts</v>
      </c>
      <c r="C886">
        <f t="shared" si="42"/>
        <v>57070001</v>
      </c>
      <c r="D886">
        <f t="shared" si="43"/>
        <v>3</v>
      </c>
      <c r="E886" s="8" t="str">
        <f t="shared" ca="1" si="41"/>
        <v>shifted orders processed</v>
      </c>
      <c r="F886" t="s">
        <v>11203</v>
      </c>
      <c r="G886" t="s">
        <v>16</v>
      </c>
      <c r="H886" s="6">
        <v>44014.293078703704</v>
      </c>
      <c r="I886" s="6" t="s">
        <v>11170</v>
      </c>
      <c r="J886" t="s">
        <v>109</v>
      </c>
      <c r="K886">
        <v>17290168</v>
      </c>
      <c r="L886">
        <v>233781</v>
      </c>
      <c r="M886">
        <v>3302255</v>
      </c>
      <c r="N886">
        <v>57070001</v>
      </c>
      <c r="O886" t="s">
        <v>1722</v>
      </c>
      <c r="P886" t="s">
        <v>1721</v>
      </c>
      <c r="Q886">
        <v>3</v>
      </c>
      <c r="R886" t="s">
        <v>1159</v>
      </c>
      <c r="S886" t="s">
        <v>18</v>
      </c>
      <c r="T886">
        <v>3</v>
      </c>
      <c r="U886" s="6">
        <v>44005.504861111112</v>
      </c>
    </row>
    <row r="887" spans="1:21" x14ac:dyDescent="0.3">
      <c r="A887" t="str">
        <f>VLOOKUP(B887,Table2[],3,FALSE)</f>
        <v>Retail</v>
      </c>
      <c r="B887" t="str">
        <f>IF(ISNUMBER(FIND("QVC",R887)),"QVC",IFERROR(VLOOKUP(LEFT(I887,2),Table1[#All],2,FALSE),IF(OR(LEN(I887)=7,LEFT(I887,3)="SH1",LEFT(I887,2)="Vp",LEFT(I887,2)="GP"),"PMD.com",IF(LEN(I887)=15,"QVC","need manual check"))))</f>
        <v>Retail Accounts</v>
      </c>
      <c r="C887">
        <f t="shared" si="42"/>
        <v>57080001</v>
      </c>
      <c r="D887">
        <f t="shared" si="43"/>
        <v>3</v>
      </c>
      <c r="E887" s="8" t="str">
        <f t="shared" ca="1" si="41"/>
        <v>shifted orders processed</v>
      </c>
      <c r="F887" t="s">
        <v>11203</v>
      </c>
      <c r="G887" t="s">
        <v>16</v>
      </c>
      <c r="H887" s="6">
        <v>44014.293078703704</v>
      </c>
      <c r="I887" s="6" t="s">
        <v>11170</v>
      </c>
      <c r="J887" t="s">
        <v>109</v>
      </c>
      <c r="K887">
        <v>17290168</v>
      </c>
      <c r="L887">
        <v>233781</v>
      </c>
      <c r="M887">
        <v>3302255</v>
      </c>
      <c r="N887">
        <v>57080001</v>
      </c>
      <c r="O887" t="s">
        <v>11117</v>
      </c>
      <c r="P887" t="s">
        <v>11118</v>
      </c>
      <c r="Q887">
        <v>3</v>
      </c>
      <c r="R887" t="s">
        <v>1159</v>
      </c>
      <c r="S887" t="s">
        <v>18</v>
      </c>
      <c r="T887">
        <v>3</v>
      </c>
      <c r="U887" s="6">
        <v>44005.504861111112</v>
      </c>
    </row>
    <row r="888" spans="1:21" x14ac:dyDescent="0.3">
      <c r="A888" t="str">
        <f>VLOOKUP(B888,Table2[],3,FALSE)</f>
        <v>Retail</v>
      </c>
      <c r="B888" t="str">
        <f>IF(ISNUMBER(FIND("QVC",R888)),"QVC",IFERROR(VLOOKUP(LEFT(I888,2),Table1[#All],2,FALSE),IF(OR(LEN(I888)=7,LEFT(I888,3)="SH1",LEFT(I888,2)="Vp",LEFT(I888,2)="GP"),"PMD.com",IF(LEN(I888)=15,"QVC","need manual check"))))</f>
        <v>Retail Accounts</v>
      </c>
      <c r="C888">
        <f t="shared" si="42"/>
        <v>57120001</v>
      </c>
      <c r="D888">
        <f t="shared" si="43"/>
        <v>3</v>
      </c>
      <c r="E888" s="8" t="str">
        <f t="shared" ca="1" si="41"/>
        <v>shifted orders processed</v>
      </c>
      <c r="F888" t="s">
        <v>11203</v>
      </c>
      <c r="G888" t="s">
        <v>16</v>
      </c>
      <c r="H888" s="6">
        <v>44014.293078703704</v>
      </c>
      <c r="I888" s="6" t="s">
        <v>11170</v>
      </c>
      <c r="J888" t="s">
        <v>109</v>
      </c>
      <c r="K888">
        <v>17290168</v>
      </c>
      <c r="L888">
        <v>233781</v>
      </c>
      <c r="M888">
        <v>3302255</v>
      </c>
      <c r="N888">
        <v>57120001</v>
      </c>
      <c r="O888" t="s">
        <v>1984</v>
      </c>
      <c r="P888" t="s">
        <v>1985</v>
      </c>
      <c r="Q888">
        <v>3</v>
      </c>
      <c r="R888" t="s">
        <v>1159</v>
      </c>
      <c r="S888" t="s">
        <v>18</v>
      </c>
      <c r="T888">
        <v>3</v>
      </c>
      <c r="U888" s="6">
        <v>44005.504861111112</v>
      </c>
    </row>
    <row r="889" spans="1:21" x14ac:dyDescent="0.3">
      <c r="A889" t="str">
        <f>VLOOKUP(B889,Table2[],3,FALSE)</f>
        <v>Retail</v>
      </c>
      <c r="B889" t="str">
        <f>IF(ISNUMBER(FIND("QVC",R889)),"QVC",IFERROR(VLOOKUP(LEFT(I889,2),Table1[#All],2,FALSE),IF(OR(LEN(I889)=7,LEFT(I889,3)="SH1",LEFT(I889,2)="Vp",LEFT(I889,2)="GP"),"PMD.com",IF(LEN(I889)=15,"QVC","need manual check"))))</f>
        <v>Retail Accounts</v>
      </c>
      <c r="C889">
        <f t="shared" si="42"/>
        <v>57150001</v>
      </c>
      <c r="D889">
        <f t="shared" si="43"/>
        <v>2</v>
      </c>
      <c r="E889" s="8" t="str">
        <f t="shared" ca="1" si="41"/>
        <v>shifted orders processed</v>
      </c>
      <c r="F889" t="s">
        <v>11203</v>
      </c>
      <c r="G889" t="s">
        <v>16</v>
      </c>
      <c r="H889" s="6">
        <v>44014.293078703704</v>
      </c>
      <c r="I889" s="6" t="s">
        <v>11170</v>
      </c>
      <c r="J889" t="s">
        <v>109</v>
      </c>
      <c r="K889">
        <v>17290168</v>
      </c>
      <c r="L889">
        <v>233781</v>
      </c>
      <c r="M889">
        <v>3302255</v>
      </c>
      <c r="N889">
        <v>57150001</v>
      </c>
      <c r="O889" t="s">
        <v>2826</v>
      </c>
      <c r="P889" t="s">
        <v>2827</v>
      </c>
      <c r="Q889">
        <v>2</v>
      </c>
      <c r="R889" t="s">
        <v>1159</v>
      </c>
      <c r="S889" t="s">
        <v>18</v>
      </c>
      <c r="T889">
        <v>2</v>
      </c>
      <c r="U889" s="6">
        <v>44005.504861111112</v>
      </c>
    </row>
    <row r="890" spans="1:21" x14ac:dyDescent="0.3">
      <c r="A890" t="str">
        <f>VLOOKUP(B890,Table2[],3,FALSE)</f>
        <v>Retail</v>
      </c>
      <c r="B890" t="str">
        <f>IF(ISNUMBER(FIND("QVC",R890)),"QVC",IFERROR(VLOOKUP(LEFT(I890,2),Table1[#All],2,FALSE),IF(OR(LEN(I890)=7,LEFT(I890,3)="SH1",LEFT(I890,2)="Vp",LEFT(I890,2)="GP"),"PMD.com",IF(LEN(I890)=15,"QVC","need manual check"))))</f>
        <v>Retail Accounts</v>
      </c>
      <c r="C890">
        <f t="shared" si="42"/>
        <v>57150001</v>
      </c>
      <c r="D890">
        <f t="shared" si="43"/>
        <v>2</v>
      </c>
      <c r="E890" s="8" t="str">
        <f t="shared" ca="1" si="41"/>
        <v>shifted orders processed</v>
      </c>
      <c r="F890" t="s">
        <v>11203</v>
      </c>
      <c r="G890" t="s">
        <v>16</v>
      </c>
      <c r="H890" s="6">
        <v>44014.293090277781</v>
      </c>
      <c r="I890" s="6" t="s">
        <v>11171</v>
      </c>
      <c r="J890" t="s">
        <v>109</v>
      </c>
      <c r="K890">
        <v>17290169</v>
      </c>
      <c r="L890">
        <v>233782</v>
      </c>
      <c r="M890">
        <v>3302255</v>
      </c>
      <c r="N890">
        <v>57150001</v>
      </c>
      <c r="O890" t="s">
        <v>2826</v>
      </c>
      <c r="P890" t="s">
        <v>2827</v>
      </c>
      <c r="Q890">
        <v>2</v>
      </c>
      <c r="R890" t="s">
        <v>1159</v>
      </c>
      <c r="S890" t="s">
        <v>18</v>
      </c>
      <c r="T890">
        <v>2</v>
      </c>
      <c r="U890" s="6">
        <v>44005.504861111112</v>
      </c>
    </row>
    <row r="891" spans="1:21" x14ac:dyDescent="0.3">
      <c r="A891" t="str">
        <f>VLOOKUP(B891,Table2[],3,FALSE)</f>
        <v>Retail</v>
      </c>
      <c r="B891" t="str">
        <f>IF(ISNUMBER(FIND("QVC",R891)),"QVC",IFERROR(VLOOKUP(LEFT(I891,2),Table1[#All],2,FALSE),IF(OR(LEN(I891)=7,LEFT(I891,3)="SH1",LEFT(I891,2)="Vp",LEFT(I891,2)="GP"),"PMD.com",IF(LEN(I891)=15,"QVC","need manual check"))))</f>
        <v>Retail Accounts</v>
      </c>
      <c r="C891">
        <f t="shared" si="42"/>
        <v>57120001</v>
      </c>
      <c r="D891">
        <f t="shared" si="43"/>
        <v>3</v>
      </c>
      <c r="E891" s="8" t="str">
        <f t="shared" ca="1" si="41"/>
        <v>shifted orders processed</v>
      </c>
      <c r="F891" t="s">
        <v>11203</v>
      </c>
      <c r="G891" t="s">
        <v>16</v>
      </c>
      <c r="H891" s="6">
        <v>44014.293090277781</v>
      </c>
      <c r="I891" s="6" t="s">
        <v>11171</v>
      </c>
      <c r="J891" t="s">
        <v>109</v>
      </c>
      <c r="K891">
        <v>17290169</v>
      </c>
      <c r="L891">
        <v>233782</v>
      </c>
      <c r="M891">
        <v>3302255</v>
      </c>
      <c r="N891">
        <v>57120001</v>
      </c>
      <c r="O891" t="s">
        <v>1984</v>
      </c>
      <c r="P891" t="s">
        <v>1985</v>
      </c>
      <c r="Q891">
        <v>3</v>
      </c>
      <c r="R891" t="s">
        <v>1159</v>
      </c>
      <c r="S891" t="s">
        <v>18</v>
      </c>
      <c r="T891">
        <v>3</v>
      </c>
      <c r="U891" s="6">
        <v>44005.504861111112</v>
      </c>
    </row>
    <row r="892" spans="1:21" x14ac:dyDescent="0.3">
      <c r="A892" t="str">
        <f>VLOOKUP(B892,Table2[],3,FALSE)</f>
        <v>Retail</v>
      </c>
      <c r="B892" t="str">
        <f>IF(ISNUMBER(FIND("QVC",R892)),"QVC",IFERROR(VLOOKUP(LEFT(I892,2),Table1[#All],2,FALSE),IF(OR(LEN(I892)=7,LEFT(I892,3)="SH1",LEFT(I892,2)="Vp",LEFT(I892,2)="GP"),"PMD.com",IF(LEN(I892)=15,"QVC","need manual check"))))</f>
        <v>Retail Accounts</v>
      </c>
      <c r="C892">
        <f t="shared" si="42"/>
        <v>57080001</v>
      </c>
      <c r="D892">
        <f t="shared" si="43"/>
        <v>3</v>
      </c>
      <c r="E892" s="8" t="str">
        <f t="shared" ca="1" si="41"/>
        <v>shifted orders processed</v>
      </c>
      <c r="F892" t="s">
        <v>11203</v>
      </c>
      <c r="G892" t="s">
        <v>16</v>
      </c>
      <c r="H892" s="6">
        <v>44014.293090277781</v>
      </c>
      <c r="I892" s="6" t="s">
        <v>11171</v>
      </c>
      <c r="J892" t="s">
        <v>109</v>
      </c>
      <c r="K892">
        <v>17290169</v>
      </c>
      <c r="L892">
        <v>233782</v>
      </c>
      <c r="M892">
        <v>3302255</v>
      </c>
      <c r="N892">
        <v>57080001</v>
      </c>
      <c r="O892" t="s">
        <v>11117</v>
      </c>
      <c r="P892" t="s">
        <v>11118</v>
      </c>
      <c r="Q892">
        <v>3</v>
      </c>
      <c r="R892" t="s">
        <v>1159</v>
      </c>
      <c r="S892" t="s">
        <v>18</v>
      </c>
      <c r="T892">
        <v>3</v>
      </c>
      <c r="U892" s="6">
        <v>44005.504861111112</v>
      </c>
    </row>
    <row r="893" spans="1:21" x14ac:dyDescent="0.3">
      <c r="A893" t="str">
        <f>VLOOKUP(B893,Table2[],3,FALSE)</f>
        <v>Retail</v>
      </c>
      <c r="B893" t="str">
        <f>IF(ISNUMBER(FIND("QVC",R893)),"QVC",IFERROR(VLOOKUP(LEFT(I893,2),Table1[#All],2,FALSE),IF(OR(LEN(I893)=7,LEFT(I893,3)="SH1",LEFT(I893,2)="Vp",LEFT(I893,2)="GP"),"PMD.com",IF(LEN(I893)=15,"QVC","need manual check"))))</f>
        <v>Retail Accounts</v>
      </c>
      <c r="C893">
        <f t="shared" si="42"/>
        <v>57070001</v>
      </c>
      <c r="D893">
        <f t="shared" si="43"/>
        <v>3</v>
      </c>
      <c r="E893" s="8" t="str">
        <f t="shared" ca="1" si="41"/>
        <v>shifted orders processed</v>
      </c>
      <c r="F893" t="s">
        <v>11203</v>
      </c>
      <c r="G893" t="s">
        <v>16</v>
      </c>
      <c r="H893" s="6">
        <v>44014.293090277781</v>
      </c>
      <c r="I893" s="6" t="s">
        <v>11171</v>
      </c>
      <c r="J893" t="s">
        <v>109</v>
      </c>
      <c r="K893">
        <v>17290169</v>
      </c>
      <c r="L893">
        <v>233782</v>
      </c>
      <c r="M893">
        <v>3302255</v>
      </c>
      <c r="N893">
        <v>57070001</v>
      </c>
      <c r="O893" t="s">
        <v>1722</v>
      </c>
      <c r="P893" t="s">
        <v>1721</v>
      </c>
      <c r="Q893">
        <v>3</v>
      </c>
      <c r="R893" t="s">
        <v>1159</v>
      </c>
      <c r="S893" t="s">
        <v>18</v>
      </c>
      <c r="T893">
        <v>3</v>
      </c>
      <c r="U893" s="6">
        <v>44005.504861111112</v>
      </c>
    </row>
    <row r="894" spans="1:21" x14ac:dyDescent="0.3">
      <c r="A894" t="str">
        <f>VLOOKUP(B894,Table2[],3,FALSE)</f>
        <v>Retail</v>
      </c>
      <c r="B894" t="str">
        <f>IF(ISNUMBER(FIND("QVC",R894)),"QVC",IFERROR(VLOOKUP(LEFT(I894,2),Table1[#All],2,FALSE),IF(OR(LEN(I894)=7,LEFT(I894,3)="SH1",LEFT(I894,2)="Vp",LEFT(I894,2)="GP"),"PMD.com",IF(LEN(I894)=15,"QVC","need manual check"))))</f>
        <v>Retail Accounts</v>
      </c>
      <c r="C894">
        <f t="shared" si="42"/>
        <v>57130001</v>
      </c>
      <c r="D894">
        <f t="shared" si="43"/>
        <v>2</v>
      </c>
      <c r="E894" s="8" t="str">
        <f t="shared" ca="1" si="41"/>
        <v>shifted orders processed</v>
      </c>
      <c r="F894" t="s">
        <v>11203</v>
      </c>
      <c r="G894" t="s">
        <v>16</v>
      </c>
      <c r="H894" s="6">
        <v>44014.293090277781</v>
      </c>
      <c r="I894" s="6" t="s">
        <v>11171</v>
      </c>
      <c r="J894" t="s">
        <v>109</v>
      </c>
      <c r="K894">
        <v>17290169</v>
      </c>
      <c r="L894">
        <v>233782</v>
      </c>
      <c r="M894">
        <v>3302255</v>
      </c>
      <c r="N894">
        <v>57130001</v>
      </c>
      <c r="O894" t="s">
        <v>11124</v>
      </c>
      <c r="P894" t="s">
        <v>11125</v>
      </c>
      <c r="Q894">
        <v>2</v>
      </c>
      <c r="R894" t="s">
        <v>1159</v>
      </c>
      <c r="S894" t="s">
        <v>18</v>
      </c>
      <c r="T894">
        <v>2</v>
      </c>
      <c r="U894" s="6">
        <v>44005.504861111112</v>
      </c>
    </row>
    <row r="895" spans="1:21" x14ac:dyDescent="0.3">
      <c r="A895" t="str">
        <f>VLOOKUP(B895,Table2[],3,FALSE)</f>
        <v>Retail</v>
      </c>
      <c r="B895" t="str">
        <f>IF(ISNUMBER(FIND("QVC",R895)),"QVC",IFERROR(VLOOKUP(LEFT(I895,2),Table1[#All],2,FALSE),IF(OR(LEN(I895)=7,LEFT(I895,3)="SH1",LEFT(I895,2)="Vp",LEFT(I895,2)="GP"),"PMD.com",IF(LEN(I895)=15,"QVC","need manual check"))))</f>
        <v>Retail Accounts</v>
      </c>
      <c r="C895">
        <f t="shared" si="42"/>
        <v>57130001</v>
      </c>
      <c r="D895">
        <f t="shared" si="43"/>
        <v>2</v>
      </c>
      <c r="E895" s="8" t="str">
        <f t="shared" ca="1" si="41"/>
        <v>shifted orders processed</v>
      </c>
      <c r="F895" t="s">
        <v>11203</v>
      </c>
      <c r="G895" t="s">
        <v>16</v>
      </c>
      <c r="H895" s="6">
        <v>44014.293090277781</v>
      </c>
      <c r="I895" s="6" t="s">
        <v>11172</v>
      </c>
      <c r="J895" t="s">
        <v>109</v>
      </c>
      <c r="K895">
        <v>17290170</v>
      </c>
      <c r="L895">
        <v>233783</v>
      </c>
      <c r="M895">
        <v>3302255</v>
      </c>
      <c r="N895">
        <v>57130001</v>
      </c>
      <c r="O895" t="s">
        <v>11124</v>
      </c>
      <c r="P895" t="s">
        <v>11125</v>
      </c>
      <c r="Q895">
        <v>2</v>
      </c>
      <c r="R895" t="s">
        <v>1159</v>
      </c>
      <c r="S895" t="s">
        <v>18</v>
      </c>
      <c r="T895">
        <v>2</v>
      </c>
      <c r="U895" s="6">
        <v>44005.504861111112</v>
      </c>
    </row>
    <row r="896" spans="1:21" x14ac:dyDescent="0.3">
      <c r="A896" t="str">
        <f>VLOOKUP(B896,Table2[],3,FALSE)</f>
        <v>Retail</v>
      </c>
      <c r="B896" t="str">
        <f>IF(ISNUMBER(FIND("QVC",R896)),"QVC",IFERROR(VLOOKUP(LEFT(I896,2),Table1[#All],2,FALSE),IF(OR(LEN(I896)=7,LEFT(I896,3)="SH1",LEFT(I896,2)="Vp",LEFT(I896,2)="GP"),"PMD.com",IF(LEN(I896)=15,"QVC","need manual check"))))</f>
        <v>Retail Accounts</v>
      </c>
      <c r="C896">
        <f t="shared" si="42"/>
        <v>57070001</v>
      </c>
      <c r="D896">
        <f t="shared" si="43"/>
        <v>3</v>
      </c>
      <c r="E896" s="8" t="str">
        <f t="shared" ca="1" si="41"/>
        <v>shifted orders processed</v>
      </c>
      <c r="F896" t="s">
        <v>11203</v>
      </c>
      <c r="G896" t="s">
        <v>16</v>
      </c>
      <c r="H896" s="6">
        <v>44014.293090277781</v>
      </c>
      <c r="I896" s="6" t="s">
        <v>11172</v>
      </c>
      <c r="J896" t="s">
        <v>109</v>
      </c>
      <c r="K896">
        <v>17290170</v>
      </c>
      <c r="L896">
        <v>233783</v>
      </c>
      <c r="M896">
        <v>3302255</v>
      </c>
      <c r="N896">
        <v>57070001</v>
      </c>
      <c r="O896" t="s">
        <v>1722</v>
      </c>
      <c r="P896" t="s">
        <v>1721</v>
      </c>
      <c r="Q896">
        <v>3</v>
      </c>
      <c r="R896" t="s">
        <v>1159</v>
      </c>
      <c r="S896" t="s">
        <v>18</v>
      </c>
      <c r="T896">
        <v>3</v>
      </c>
      <c r="U896" s="6">
        <v>44005.504861111112</v>
      </c>
    </row>
    <row r="897" spans="1:21" x14ac:dyDescent="0.3">
      <c r="A897" t="str">
        <f>VLOOKUP(B897,Table2[],3,FALSE)</f>
        <v>Retail</v>
      </c>
      <c r="B897" t="str">
        <f>IF(ISNUMBER(FIND("QVC",R897)),"QVC",IFERROR(VLOOKUP(LEFT(I897,2),Table1[#All],2,FALSE),IF(OR(LEN(I897)=7,LEFT(I897,3)="SH1",LEFT(I897,2)="Vp",LEFT(I897,2)="GP"),"PMD.com",IF(LEN(I897)=15,"QVC","need manual check"))))</f>
        <v>Retail Accounts</v>
      </c>
      <c r="C897">
        <f t="shared" si="42"/>
        <v>57080001</v>
      </c>
      <c r="D897">
        <f t="shared" si="43"/>
        <v>3</v>
      </c>
      <c r="E897" s="8" t="str">
        <f t="shared" ca="1" si="41"/>
        <v>shifted orders processed</v>
      </c>
      <c r="F897" t="s">
        <v>11203</v>
      </c>
      <c r="G897" t="s">
        <v>16</v>
      </c>
      <c r="H897" s="6">
        <v>44014.293090277781</v>
      </c>
      <c r="I897" s="6" t="s">
        <v>11172</v>
      </c>
      <c r="J897" t="s">
        <v>109</v>
      </c>
      <c r="K897">
        <v>17290170</v>
      </c>
      <c r="L897">
        <v>233783</v>
      </c>
      <c r="M897">
        <v>3302255</v>
      </c>
      <c r="N897">
        <v>57080001</v>
      </c>
      <c r="O897" t="s">
        <v>11117</v>
      </c>
      <c r="P897" t="s">
        <v>11118</v>
      </c>
      <c r="Q897">
        <v>3</v>
      </c>
      <c r="R897" t="s">
        <v>1159</v>
      </c>
      <c r="S897" t="s">
        <v>18</v>
      </c>
      <c r="T897">
        <v>3</v>
      </c>
      <c r="U897" s="6">
        <v>44005.504861111112</v>
      </c>
    </row>
    <row r="898" spans="1:21" x14ac:dyDescent="0.3">
      <c r="A898" t="str">
        <f>VLOOKUP(B898,Table2[],3,FALSE)</f>
        <v>Retail</v>
      </c>
      <c r="B898" t="str">
        <f>IF(ISNUMBER(FIND("QVC",R898)),"QVC",IFERROR(VLOOKUP(LEFT(I898,2),Table1[#All],2,FALSE),IF(OR(LEN(I898)=7,LEFT(I898,3)="SH1",LEFT(I898,2)="Vp",LEFT(I898,2)="GP"),"PMD.com",IF(LEN(I898)=15,"QVC","need manual check"))))</f>
        <v>Retail Accounts</v>
      </c>
      <c r="C898">
        <f t="shared" si="42"/>
        <v>57120001</v>
      </c>
      <c r="D898">
        <f t="shared" si="43"/>
        <v>3</v>
      </c>
      <c r="E898" s="8" t="str">
        <f t="shared" ca="1" si="41"/>
        <v>shifted orders processed</v>
      </c>
      <c r="F898" t="s">
        <v>11203</v>
      </c>
      <c r="G898" t="s">
        <v>16</v>
      </c>
      <c r="H898" s="6">
        <v>44014.293090277781</v>
      </c>
      <c r="I898" s="6" t="s">
        <v>11172</v>
      </c>
      <c r="J898" t="s">
        <v>109</v>
      </c>
      <c r="K898">
        <v>17290170</v>
      </c>
      <c r="L898">
        <v>233783</v>
      </c>
      <c r="M898">
        <v>3302255</v>
      </c>
      <c r="N898">
        <v>57120001</v>
      </c>
      <c r="O898" t="s">
        <v>1984</v>
      </c>
      <c r="P898" t="s">
        <v>1985</v>
      </c>
      <c r="Q898">
        <v>3</v>
      </c>
      <c r="R898" t="s">
        <v>1159</v>
      </c>
      <c r="S898" t="s">
        <v>18</v>
      </c>
      <c r="T898">
        <v>3</v>
      </c>
      <c r="U898" s="6">
        <v>44005.504861111112</v>
      </c>
    </row>
    <row r="899" spans="1:21" x14ac:dyDescent="0.3">
      <c r="A899" t="str">
        <f>VLOOKUP(B899,Table2[],3,FALSE)</f>
        <v>Retail</v>
      </c>
      <c r="B899" t="str">
        <f>IF(ISNUMBER(FIND("QVC",R899)),"QVC",IFERROR(VLOOKUP(LEFT(I899,2),Table1[#All],2,FALSE),IF(OR(LEN(I899)=7,LEFT(I899,3)="SH1",LEFT(I899,2)="Vp",LEFT(I899,2)="GP"),"PMD.com",IF(LEN(I899)=15,"QVC","need manual check"))))</f>
        <v>Retail Accounts</v>
      </c>
      <c r="C899">
        <f t="shared" si="42"/>
        <v>57150001</v>
      </c>
      <c r="D899">
        <f t="shared" si="43"/>
        <v>2</v>
      </c>
      <c r="E899" s="8" t="str">
        <f t="shared" ref="E899:E962" ca="1" si="44">IF(MONTH(TODAY())-MONTH(U899)&gt;0,"shifted orders processed", "MTD orders processed")</f>
        <v>shifted orders processed</v>
      </c>
      <c r="F899" t="s">
        <v>11203</v>
      </c>
      <c r="G899" t="s">
        <v>16</v>
      </c>
      <c r="H899" s="6">
        <v>44014.293090277781</v>
      </c>
      <c r="I899" s="6" t="s">
        <v>11172</v>
      </c>
      <c r="J899" t="s">
        <v>109</v>
      </c>
      <c r="K899">
        <v>17290170</v>
      </c>
      <c r="L899">
        <v>233783</v>
      </c>
      <c r="M899">
        <v>3302255</v>
      </c>
      <c r="N899">
        <v>57150001</v>
      </c>
      <c r="O899" t="s">
        <v>2826</v>
      </c>
      <c r="P899" t="s">
        <v>2827</v>
      </c>
      <c r="Q899">
        <v>2</v>
      </c>
      <c r="R899" t="s">
        <v>1159</v>
      </c>
      <c r="S899" t="s">
        <v>18</v>
      </c>
      <c r="T899">
        <v>2</v>
      </c>
      <c r="U899" s="6">
        <v>44005.504861111112</v>
      </c>
    </row>
    <row r="900" spans="1:21" x14ac:dyDescent="0.3">
      <c r="A900" t="str">
        <f>VLOOKUP(B900,Table2[],3,FALSE)</f>
        <v>Retail</v>
      </c>
      <c r="B900" t="str">
        <f>IF(ISNUMBER(FIND("QVC",R900)),"QVC",IFERROR(VLOOKUP(LEFT(I900,2),Table1[#All],2,FALSE),IF(OR(LEN(I900)=7,LEFT(I900,3)="SH1",LEFT(I900,2)="Vp",LEFT(I900,2)="GP"),"PMD.com",IF(LEN(I900)=15,"QVC","need manual check"))))</f>
        <v>Retail Accounts</v>
      </c>
      <c r="C900">
        <f t="shared" si="42"/>
        <v>57150001</v>
      </c>
      <c r="D900">
        <f t="shared" si="43"/>
        <v>2</v>
      </c>
      <c r="E900" s="8" t="str">
        <f t="shared" ca="1" si="44"/>
        <v>shifted orders processed</v>
      </c>
      <c r="F900" t="s">
        <v>11203</v>
      </c>
      <c r="G900" t="s">
        <v>16</v>
      </c>
      <c r="H900" s="6">
        <v>44014.293090277781</v>
      </c>
      <c r="I900" s="6" t="s">
        <v>11173</v>
      </c>
      <c r="J900" t="s">
        <v>109</v>
      </c>
      <c r="K900">
        <v>17290171</v>
      </c>
      <c r="L900">
        <v>233784</v>
      </c>
      <c r="M900">
        <v>3302255</v>
      </c>
      <c r="N900">
        <v>57150001</v>
      </c>
      <c r="O900" t="s">
        <v>2826</v>
      </c>
      <c r="P900" t="s">
        <v>2827</v>
      </c>
      <c r="Q900">
        <v>2</v>
      </c>
      <c r="R900" t="s">
        <v>1159</v>
      </c>
      <c r="S900" t="s">
        <v>18</v>
      </c>
      <c r="T900">
        <v>2</v>
      </c>
      <c r="U900" s="6">
        <v>44005.504861111112</v>
      </c>
    </row>
    <row r="901" spans="1:21" x14ac:dyDescent="0.3">
      <c r="A901" t="str">
        <f>VLOOKUP(B901,Table2[],3,FALSE)</f>
        <v>Retail</v>
      </c>
      <c r="B901" t="str">
        <f>IF(ISNUMBER(FIND("QVC",R901)),"QVC",IFERROR(VLOOKUP(LEFT(I901,2),Table1[#All],2,FALSE),IF(OR(LEN(I901)=7,LEFT(I901,3)="SH1",LEFT(I901,2)="Vp",LEFT(I901,2)="GP"),"PMD.com",IF(LEN(I901)=15,"QVC","need manual check"))))</f>
        <v>Retail Accounts</v>
      </c>
      <c r="C901">
        <f t="shared" si="42"/>
        <v>57120001</v>
      </c>
      <c r="D901">
        <f t="shared" si="43"/>
        <v>3</v>
      </c>
      <c r="E901" s="8" t="str">
        <f t="shared" ca="1" si="44"/>
        <v>shifted orders processed</v>
      </c>
      <c r="F901" t="s">
        <v>11203</v>
      </c>
      <c r="G901" t="s">
        <v>16</v>
      </c>
      <c r="H901" s="6">
        <v>44014.293090277781</v>
      </c>
      <c r="I901" s="6" t="s">
        <v>11173</v>
      </c>
      <c r="J901" t="s">
        <v>109</v>
      </c>
      <c r="K901">
        <v>17290171</v>
      </c>
      <c r="L901">
        <v>233784</v>
      </c>
      <c r="M901">
        <v>3302255</v>
      </c>
      <c r="N901">
        <v>57120001</v>
      </c>
      <c r="O901" t="s">
        <v>1984</v>
      </c>
      <c r="P901" t="s">
        <v>1985</v>
      </c>
      <c r="Q901">
        <v>3</v>
      </c>
      <c r="R901" t="s">
        <v>1159</v>
      </c>
      <c r="S901" t="s">
        <v>18</v>
      </c>
      <c r="T901">
        <v>3</v>
      </c>
      <c r="U901" s="6">
        <v>44005.504861111112</v>
      </c>
    </row>
    <row r="902" spans="1:21" x14ac:dyDescent="0.3">
      <c r="A902" t="str">
        <f>VLOOKUP(B902,Table2[],3,FALSE)</f>
        <v>Retail</v>
      </c>
      <c r="B902" t="str">
        <f>IF(ISNUMBER(FIND("QVC",R902)),"QVC",IFERROR(VLOOKUP(LEFT(I902,2),Table1[#All],2,FALSE),IF(OR(LEN(I902)=7,LEFT(I902,3)="SH1",LEFT(I902,2)="Vp",LEFT(I902,2)="GP"),"PMD.com",IF(LEN(I902)=15,"QVC","need manual check"))))</f>
        <v>Retail Accounts</v>
      </c>
      <c r="C902">
        <f t="shared" si="42"/>
        <v>57080001</v>
      </c>
      <c r="D902">
        <f t="shared" si="43"/>
        <v>3</v>
      </c>
      <c r="E902" s="8" t="str">
        <f t="shared" ca="1" si="44"/>
        <v>shifted orders processed</v>
      </c>
      <c r="F902" t="s">
        <v>11203</v>
      </c>
      <c r="G902" t="s">
        <v>16</v>
      </c>
      <c r="H902" s="6">
        <v>44014.293090277781</v>
      </c>
      <c r="I902" s="6" t="s">
        <v>11173</v>
      </c>
      <c r="J902" t="s">
        <v>109</v>
      </c>
      <c r="K902">
        <v>17290171</v>
      </c>
      <c r="L902">
        <v>233784</v>
      </c>
      <c r="M902">
        <v>3302255</v>
      </c>
      <c r="N902">
        <v>57080001</v>
      </c>
      <c r="O902" t="s">
        <v>11117</v>
      </c>
      <c r="P902" t="s">
        <v>11118</v>
      </c>
      <c r="Q902">
        <v>3</v>
      </c>
      <c r="R902" t="s">
        <v>1159</v>
      </c>
      <c r="S902" t="s">
        <v>18</v>
      </c>
      <c r="T902">
        <v>3</v>
      </c>
      <c r="U902" s="6">
        <v>44005.504861111112</v>
      </c>
    </row>
    <row r="903" spans="1:21" x14ac:dyDescent="0.3">
      <c r="A903" t="str">
        <f>VLOOKUP(B903,Table2[],3,FALSE)</f>
        <v>Retail</v>
      </c>
      <c r="B903" t="str">
        <f>IF(ISNUMBER(FIND("QVC",R903)),"QVC",IFERROR(VLOOKUP(LEFT(I903,2),Table1[#All],2,FALSE),IF(OR(LEN(I903)=7,LEFT(I903,3)="SH1",LEFT(I903,2)="Vp",LEFT(I903,2)="GP"),"PMD.com",IF(LEN(I903)=15,"QVC","need manual check"))))</f>
        <v>Retail Accounts</v>
      </c>
      <c r="C903">
        <f t="shared" si="42"/>
        <v>57070001</v>
      </c>
      <c r="D903">
        <f t="shared" si="43"/>
        <v>3</v>
      </c>
      <c r="E903" s="8" t="str">
        <f t="shared" ca="1" si="44"/>
        <v>shifted orders processed</v>
      </c>
      <c r="F903" t="s">
        <v>11203</v>
      </c>
      <c r="G903" t="s">
        <v>16</v>
      </c>
      <c r="H903" s="6">
        <v>44014.293090277781</v>
      </c>
      <c r="I903" s="6" t="s">
        <v>11173</v>
      </c>
      <c r="J903" t="s">
        <v>109</v>
      </c>
      <c r="K903">
        <v>17290171</v>
      </c>
      <c r="L903">
        <v>233784</v>
      </c>
      <c r="M903">
        <v>3302255</v>
      </c>
      <c r="N903">
        <v>57070001</v>
      </c>
      <c r="O903" t="s">
        <v>1722</v>
      </c>
      <c r="P903" t="s">
        <v>1721</v>
      </c>
      <c r="Q903">
        <v>3</v>
      </c>
      <c r="R903" t="s">
        <v>1159</v>
      </c>
      <c r="S903" t="s">
        <v>18</v>
      </c>
      <c r="T903">
        <v>3</v>
      </c>
      <c r="U903" s="6">
        <v>44005.504861111112</v>
      </c>
    </row>
    <row r="904" spans="1:21" x14ac:dyDescent="0.3">
      <c r="A904" t="str">
        <f>VLOOKUP(B904,Table2[],3,FALSE)</f>
        <v>Retail</v>
      </c>
      <c r="B904" t="str">
        <f>IF(ISNUMBER(FIND("QVC",R904)),"QVC",IFERROR(VLOOKUP(LEFT(I904,2),Table1[#All],2,FALSE),IF(OR(LEN(I904)=7,LEFT(I904,3)="SH1",LEFT(I904,2)="Vp",LEFT(I904,2)="GP"),"PMD.com",IF(LEN(I904)=15,"QVC","need manual check"))))</f>
        <v>Retail Accounts</v>
      </c>
      <c r="C904">
        <f t="shared" ref="C904:C907" si="45">N904</f>
        <v>57130001</v>
      </c>
      <c r="D904">
        <f t="shared" ref="D904:D907" si="46">T904</f>
        <v>2</v>
      </c>
      <c r="E904" s="8" t="str">
        <f t="shared" ca="1" si="44"/>
        <v>shifted orders processed</v>
      </c>
      <c r="F904" t="s">
        <v>11203</v>
      </c>
      <c r="G904" t="s">
        <v>16</v>
      </c>
      <c r="H904" s="6">
        <v>44014.293090277781</v>
      </c>
      <c r="I904" s="6" t="s">
        <v>11173</v>
      </c>
      <c r="J904" t="s">
        <v>109</v>
      </c>
      <c r="K904">
        <v>17290171</v>
      </c>
      <c r="L904">
        <v>233784</v>
      </c>
      <c r="M904">
        <v>3302255</v>
      </c>
      <c r="N904">
        <v>57130001</v>
      </c>
      <c r="O904" t="s">
        <v>11124</v>
      </c>
      <c r="P904" t="s">
        <v>11125</v>
      </c>
      <c r="Q904">
        <v>2</v>
      </c>
      <c r="R904" t="s">
        <v>1159</v>
      </c>
      <c r="S904" t="s">
        <v>18</v>
      </c>
      <c r="T904">
        <v>2</v>
      </c>
      <c r="U904" s="6">
        <v>44005.504861111112</v>
      </c>
    </row>
    <row r="905" spans="1:21" x14ac:dyDescent="0.3">
      <c r="A905" t="str">
        <f>VLOOKUP(B905,Table2[],3,FALSE)</f>
        <v>UK</v>
      </c>
      <c r="B905" t="str">
        <f>IF(ISNUMBER(FIND("QVC",R905)),"QVC",IFERROR(VLOOKUP(LEFT(I905,2),Table1[#All],2,FALSE),IF(OR(LEN(I905)=7,LEFT(I905,3)="SH1",LEFT(I905,2)="Vp",LEFT(I905,2)="GP"),"PMD.com",IF(LEN(I905)=15,"QVC","need manual check"))))</f>
        <v>UK</v>
      </c>
      <c r="C905">
        <f t="shared" si="45"/>
        <v>57130001</v>
      </c>
      <c r="D905">
        <f t="shared" si="46"/>
        <v>216</v>
      </c>
      <c r="E905" s="8" t="str">
        <f t="shared" ca="1" si="44"/>
        <v>shifted orders processed</v>
      </c>
      <c r="F905" t="s">
        <v>11203</v>
      </c>
      <c r="G905" t="s">
        <v>16</v>
      </c>
      <c r="H905" s="6">
        <v>44014.29315972222</v>
      </c>
      <c r="I905" s="6" t="s">
        <v>11174</v>
      </c>
      <c r="J905" t="s">
        <v>11174</v>
      </c>
      <c r="K905">
        <v>17290110</v>
      </c>
      <c r="L905">
        <v>233785</v>
      </c>
      <c r="N905">
        <v>57130001</v>
      </c>
      <c r="O905" t="s">
        <v>11124</v>
      </c>
      <c r="P905" t="s">
        <v>11125</v>
      </c>
      <c r="Q905">
        <v>216</v>
      </c>
      <c r="R905" t="s">
        <v>1330</v>
      </c>
      <c r="S905" t="s">
        <v>18</v>
      </c>
      <c r="T905">
        <v>216</v>
      </c>
      <c r="U905" s="6">
        <v>44011.791666666664</v>
      </c>
    </row>
    <row r="906" spans="1:21" x14ac:dyDescent="0.3">
      <c r="A906" t="str">
        <f>VLOOKUP(B906,Table2[],3,FALSE)</f>
        <v>UK</v>
      </c>
      <c r="B906" t="str">
        <f>IF(ISNUMBER(FIND("QVC",R906)),"QVC",IFERROR(VLOOKUP(LEFT(I906,2),Table1[#All],2,FALSE),IF(OR(LEN(I906)=7,LEFT(I906,3)="SH1",LEFT(I906,2)="Vp",LEFT(I906,2)="GP"),"PMD.com",IF(LEN(I906)=15,"QVC","need manual check"))))</f>
        <v>UK</v>
      </c>
      <c r="C906">
        <f t="shared" si="45"/>
        <v>57070001</v>
      </c>
      <c r="D906">
        <f t="shared" si="46"/>
        <v>288</v>
      </c>
      <c r="E906" s="8" t="str">
        <f t="shared" ca="1" si="44"/>
        <v>shifted orders processed</v>
      </c>
      <c r="F906" t="s">
        <v>11203</v>
      </c>
      <c r="G906" t="s">
        <v>16</v>
      </c>
      <c r="H906" s="6">
        <v>44014.29315972222</v>
      </c>
      <c r="I906" s="6" t="s">
        <v>11174</v>
      </c>
      <c r="J906" t="s">
        <v>11174</v>
      </c>
      <c r="K906">
        <v>17290110</v>
      </c>
      <c r="L906">
        <v>233785</v>
      </c>
      <c r="N906">
        <v>57070001</v>
      </c>
      <c r="O906" t="s">
        <v>1722</v>
      </c>
      <c r="P906" t="s">
        <v>1721</v>
      </c>
      <c r="Q906">
        <v>288</v>
      </c>
      <c r="R906" t="s">
        <v>1330</v>
      </c>
      <c r="S906" t="s">
        <v>18</v>
      </c>
      <c r="T906">
        <v>288</v>
      </c>
      <c r="U906" s="6">
        <v>44011.791666666664</v>
      </c>
    </row>
    <row r="907" spans="1:21" x14ac:dyDescent="0.3">
      <c r="A907" t="str">
        <f>VLOOKUP(B907,Table2[],3,FALSE)</f>
        <v>UK</v>
      </c>
      <c r="B907" t="str">
        <f>IF(ISNUMBER(FIND("QVC",R907)),"QVC",IFERROR(VLOOKUP(LEFT(I907,2),Table1[#All],2,FALSE),IF(OR(LEN(I907)=7,LEFT(I907,3)="SH1",LEFT(I907,2)="Vp",LEFT(I907,2)="GP"),"PMD.com",IF(LEN(I907)=15,"QVC","need manual check"))))</f>
        <v>UK</v>
      </c>
      <c r="C907">
        <f t="shared" si="45"/>
        <v>57080001</v>
      </c>
      <c r="D907">
        <f t="shared" si="46"/>
        <v>146</v>
      </c>
      <c r="E907" s="8" t="str">
        <f t="shared" ca="1" si="44"/>
        <v>shifted orders processed</v>
      </c>
      <c r="F907" t="s">
        <v>11203</v>
      </c>
      <c r="G907" t="s">
        <v>16</v>
      </c>
      <c r="H907" s="6">
        <v>44014.29315972222</v>
      </c>
      <c r="I907" s="6" t="s">
        <v>11174</v>
      </c>
      <c r="J907" t="s">
        <v>11174</v>
      </c>
      <c r="K907">
        <v>17290110</v>
      </c>
      <c r="L907">
        <v>233785</v>
      </c>
      <c r="N907">
        <v>57080001</v>
      </c>
      <c r="O907" t="s">
        <v>11117</v>
      </c>
      <c r="P907" t="s">
        <v>11118</v>
      </c>
      <c r="Q907">
        <v>288</v>
      </c>
      <c r="R907" t="s">
        <v>1330</v>
      </c>
      <c r="S907" t="s">
        <v>18</v>
      </c>
      <c r="T907">
        <v>146</v>
      </c>
      <c r="U907" s="6">
        <v>44011.791666666664</v>
      </c>
    </row>
    <row r="908" spans="1:21" x14ac:dyDescent="0.3">
      <c r="A908" t="str">
        <f>VLOOKUP(B908,Table2[],3,FALSE)</f>
        <v>UK</v>
      </c>
      <c r="B908" t="str">
        <f>IF(ISNUMBER(FIND("QVC",R908)),"QVC",IFERROR(VLOOKUP(LEFT(I908,2),Table1[#All],2,FALSE),IF(OR(LEN(I908)=7,LEFT(I908,3)="SH1",LEFT(I908,2)="Vp",LEFT(I908,2)="GP"),"PMD.com",IF(LEN(I908)=15,"QVC","need manual check"))))</f>
        <v>UK</v>
      </c>
      <c r="C908">
        <f t="shared" ref="C908:C971" si="47">N908</f>
        <v>57080001</v>
      </c>
      <c r="D908">
        <f t="shared" ref="D908:D971" si="48">T908</f>
        <v>142</v>
      </c>
      <c r="E908" s="8" t="str">
        <f t="shared" ca="1" si="44"/>
        <v>shifted orders processed</v>
      </c>
      <c r="F908" t="s">
        <v>11203</v>
      </c>
      <c r="G908" t="s">
        <v>16</v>
      </c>
      <c r="H908" s="6">
        <v>44014.29315972222</v>
      </c>
      <c r="I908" s="6" t="s">
        <v>11174</v>
      </c>
      <c r="J908" t="s">
        <v>11174</v>
      </c>
      <c r="K908">
        <v>17290110</v>
      </c>
      <c r="L908">
        <v>233785</v>
      </c>
      <c r="N908">
        <v>57080001</v>
      </c>
      <c r="O908" t="s">
        <v>11175</v>
      </c>
      <c r="P908" t="s">
        <v>11118</v>
      </c>
      <c r="Q908">
        <v>288</v>
      </c>
      <c r="R908" t="s">
        <v>1330</v>
      </c>
      <c r="S908" t="s">
        <v>18</v>
      </c>
      <c r="T908">
        <v>142</v>
      </c>
      <c r="U908" s="6">
        <v>44011.791666666664</v>
      </c>
    </row>
    <row r="909" spans="1:21" x14ac:dyDescent="0.3">
      <c r="A909" t="str">
        <f>VLOOKUP(B909,Table2[],3,FALSE)</f>
        <v>UK</v>
      </c>
      <c r="B909" t="str">
        <f>IF(ISNUMBER(FIND("QVC",R909)),"QVC",IFERROR(VLOOKUP(LEFT(I909,2),Table1[#All],2,FALSE),IF(OR(LEN(I909)=7,LEFT(I909,3)="SH1",LEFT(I909,2)="Vp",LEFT(I909,2)="GP"),"PMD.com",IF(LEN(I909)=15,"QVC","need manual check"))))</f>
        <v>UK</v>
      </c>
      <c r="C909">
        <f t="shared" si="47"/>
        <v>57120001</v>
      </c>
      <c r="D909">
        <f t="shared" si="48"/>
        <v>288</v>
      </c>
      <c r="E909" s="8" t="str">
        <f t="shared" ca="1" si="44"/>
        <v>shifted orders processed</v>
      </c>
      <c r="F909" t="s">
        <v>11203</v>
      </c>
      <c r="G909" t="s">
        <v>16</v>
      </c>
      <c r="H909" s="6">
        <v>44014.29315972222</v>
      </c>
      <c r="I909" s="6" t="s">
        <v>11174</v>
      </c>
      <c r="J909" t="s">
        <v>11174</v>
      </c>
      <c r="K909">
        <v>17290110</v>
      </c>
      <c r="L909">
        <v>233785</v>
      </c>
      <c r="N909">
        <v>57120001</v>
      </c>
      <c r="O909" t="s">
        <v>1984</v>
      </c>
      <c r="P909" t="s">
        <v>1985</v>
      </c>
      <c r="Q909">
        <v>288</v>
      </c>
      <c r="R909" t="s">
        <v>1330</v>
      </c>
      <c r="S909" t="s">
        <v>18</v>
      </c>
      <c r="T909">
        <v>288</v>
      </c>
      <c r="U909" s="6">
        <v>44011.791666666664</v>
      </c>
    </row>
    <row r="910" spans="1:21" x14ac:dyDescent="0.3">
      <c r="A910" t="str">
        <f>VLOOKUP(B910,Table2[],3,FALSE)</f>
        <v>UK</v>
      </c>
      <c r="B910" t="str">
        <f>IF(ISNUMBER(FIND("QVC",R910)),"QVC",IFERROR(VLOOKUP(LEFT(I910,2),Table1[#All],2,FALSE),IF(OR(LEN(I910)=7,LEFT(I910,3)="SH1",LEFT(I910,2)="Vp",LEFT(I910,2)="GP"),"PMD.com",IF(LEN(I910)=15,"QVC","need manual check"))))</f>
        <v>UK</v>
      </c>
      <c r="C910">
        <f t="shared" si="47"/>
        <v>57120001</v>
      </c>
      <c r="D910">
        <f t="shared" si="48"/>
        <v>936</v>
      </c>
      <c r="E910" s="8" t="str">
        <f t="shared" ca="1" si="44"/>
        <v>shifted orders processed</v>
      </c>
      <c r="F910" t="s">
        <v>11203</v>
      </c>
      <c r="G910" t="s">
        <v>16</v>
      </c>
      <c r="H910" s="6">
        <v>44014.293182870373</v>
      </c>
      <c r="I910" s="6" t="s">
        <v>11176</v>
      </c>
      <c r="J910" t="s">
        <v>11176</v>
      </c>
      <c r="K910">
        <v>17290111</v>
      </c>
      <c r="L910">
        <v>233786</v>
      </c>
      <c r="N910">
        <v>57120001</v>
      </c>
      <c r="O910" t="s">
        <v>1984</v>
      </c>
      <c r="P910" t="s">
        <v>1985</v>
      </c>
      <c r="Q910">
        <v>936</v>
      </c>
      <c r="R910" t="s">
        <v>1330</v>
      </c>
      <c r="S910" t="s">
        <v>18</v>
      </c>
      <c r="T910">
        <v>936</v>
      </c>
      <c r="U910" s="6">
        <v>44011.791666666664</v>
      </c>
    </row>
    <row r="911" spans="1:21" x14ac:dyDescent="0.3">
      <c r="A911" t="str">
        <f>VLOOKUP(B911,Table2[],3,FALSE)</f>
        <v>UK</v>
      </c>
      <c r="B911" t="str">
        <f>IF(ISNUMBER(FIND("QVC",R911)),"QVC",IFERROR(VLOOKUP(LEFT(I911,2),Table1[#All],2,FALSE),IF(OR(LEN(I911)=7,LEFT(I911,3)="SH1",LEFT(I911,2)="Vp",LEFT(I911,2)="GP"),"PMD.com",IF(LEN(I911)=15,"QVC","need manual check"))))</f>
        <v>UK</v>
      </c>
      <c r="C911">
        <f t="shared" si="47"/>
        <v>57070011</v>
      </c>
      <c r="D911">
        <f t="shared" si="48"/>
        <v>1200</v>
      </c>
      <c r="E911" s="8" t="str">
        <f t="shared" ca="1" si="44"/>
        <v>shifted orders processed</v>
      </c>
      <c r="F911" t="s">
        <v>11203</v>
      </c>
      <c r="G911" t="s">
        <v>16</v>
      </c>
      <c r="H911" s="6">
        <v>44014.293182870373</v>
      </c>
      <c r="I911" s="6" t="s">
        <v>11176</v>
      </c>
      <c r="J911" t="s">
        <v>11176</v>
      </c>
      <c r="K911">
        <v>17290111</v>
      </c>
      <c r="L911">
        <v>233786</v>
      </c>
      <c r="N911">
        <v>57070011</v>
      </c>
      <c r="O911" t="s">
        <v>1720</v>
      </c>
      <c r="P911" t="s">
        <v>11177</v>
      </c>
      <c r="Q911">
        <v>1200</v>
      </c>
      <c r="R911" t="s">
        <v>1330</v>
      </c>
      <c r="S911" t="s">
        <v>18</v>
      </c>
      <c r="T911">
        <v>1200</v>
      </c>
      <c r="U911" s="6">
        <v>44011.791666666664</v>
      </c>
    </row>
    <row r="912" spans="1:21" x14ac:dyDescent="0.3">
      <c r="A912" t="str">
        <f>VLOOKUP(B912,Table2[],3,FALSE)</f>
        <v>UK</v>
      </c>
      <c r="B912" t="str">
        <f>IF(ISNUMBER(FIND("QVC",R912)),"QVC",IFERROR(VLOOKUP(LEFT(I912,2),Table1[#All],2,FALSE),IF(OR(LEN(I912)=7,LEFT(I912,3)="SH1",LEFT(I912,2)="Vp",LEFT(I912,2)="GP"),"PMD.com",IF(LEN(I912)=15,"QVC","need manual check"))))</f>
        <v>UK</v>
      </c>
      <c r="C912">
        <f t="shared" si="47"/>
        <v>57080001</v>
      </c>
      <c r="D912">
        <f t="shared" si="48"/>
        <v>936</v>
      </c>
      <c r="E912" s="8" t="str">
        <f t="shared" ca="1" si="44"/>
        <v>shifted orders processed</v>
      </c>
      <c r="F912" t="s">
        <v>11203</v>
      </c>
      <c r="G912" t="s">
        <v>16</v>
      </c>
      <c r="H912" s="6">
        <v>44014.293182870373</v>
      </c>
      <c r="I912" s="6" t="s">
        <v>11176</v>
      </c>
      <c r="J912" t="s">
        <v>11176</v>
      </c>
      <c r="K912">
        <v>17290111</v>
      </c>
      <c r="L912">
        <v>233786</v>
      </c>
      <c r="N912">
        <v>57080001</v>
      </c>
      <c r="O912" t="s">
        <v>11175</v>
      </c>
      <c r="P912" t="s">
        <v>11118</v>
      </c>
      <c r="Q912">
        <v>936</v>
      </c>
      <c r="R912" t="s">
        <v>1330</v>
      </c>
      <c r="S912" t="s">
        <v>18</v>
      </c>
      <c r="T912">
        <v>936</v>
      </c>
      <c r="U912" s="6">
        <v>44011.791666666664</v>
      </c>
    </row>
    <row r="913" spans="1:22" x14ac:dyDescent="0.3">
      <c r="A913" t="str">
        <f>VLOOKUP(B913,Table2[],3,FALSE)</f>
        <v>UK</v>
      </c>
      <c r="B913" t="str">
        <f>IF(ISNUMBER(FIND("QVC",R913)),"QVC",IFERROR(VLOOKUP(LEFT(I913,2),Table1[#All],2,FALSE),IF(OR(LEN(I913)=7,LEFT(I913,3)="SH1",LEFT(I913,2)="Vp",LEFT(I913,2)="GP"),"PMD.com",IF(LEN(I913)=15,"QVC","need manual check"))))</f>
        <v>UK</v>
      </c>
      <c r="C913">
        <f t="shared" si="47"/>
        <v>57070001</v>
      </c>
      <c r="D913">
        <f t="shared" si="48"/>
        <v>936</v>
      </c>
      <c r="E913" s="8" t="str">
        <f t="shared" ca="1" si="44"/>
        <v>shifted orders processed</v>
      </c>
      <c r="F913" t="s">
        <v>11203</v>
      </c>
      <c r="G913" t="s">
        <v>16</v>
      </c>
      <c r="H913" s="6">
        <v>44014.293182870373</v>
      </c>
      <c r="I913" s="6" t="s">
        <v>11176</v>
      </c>
      <c r="J913" t="s">
        <v>11176</v>
      </c>
      <c r="K913">
        <v>17290111</v>
      </c>
      <c r="L913">
        <v>233786</v>
      </c>
      <c r="N913">
        <v>57070001</v>
      </c>
      <c r="O913" t="s">
        <v>1722</v>
      </c>
      <c r="P913" t="s">
        <v>1721</v>
      </c>
      <c r="Q913">
        <v>936</v>
      </c>
      <c r="R913" t="s">
        <v>1330</v>
      </c>
      <c r="S913" t="s">
        <v>18</v>
      </c>
      <c r="T913">
        <v>936</v>
      </c>
      <c r="U913" s="6">
        <v>44011.791666666664</v>
      </c>
    </row>
    <row r="914" spans="1:22" x14ac:dyDescent="0.3">
      <c r="A914" t="str">
        <f>VLOOKUP(B914,Table2[],3,FALSE)</f>
        <v>UK</v>
      </c>
      <c r="B914" t="str">
        <f>IF(ISNUMBER(FIND("QVC",R914)),"QVC",IFERROR(VLOOKUP(LEFT(I914,2),Table1[#All],2,FALSE),IF(OR(LEN(I914)=7,LEFT(I914,3)="SH1",LEFT(I914,2)="Vp",LEFT(I914,2)="GP"),"PMD.com",IF(LEN(I914)=15,"QVC","need manual check"))))</f>
        <v>UK</v>
      </c>
      <c r="C914">
        <f t="shared" si="47"/>
        <v>57130001</v>
      </c>
      <c r="D914">
        <f t="shared" si="48"/>
        <v>432</v>
      </c>
      <c r="E914" s="8" t="str">
        <f t="shared" ca="1" si="44"/>
        <v>shifted orders processed</v>
      </c>
      <c r="F914" t="s">
        <v>11203</v>
      </c>
      <c r="G914" t="s">
        <v>16</v>
      </c>
      <c r="H914" s="6">
        <v>44014.293182870373</v>
      </c>
      <c r="I914" s="6" t="s">
        <v>11176</v>
      </c>
      <c r="J914" t="s">
        <v>11176</v>
      </c>
      <c r="K914">
        <v>17290111</v>
      </c>
      <c r="L914">
        <v>233786</v>
      </c>
      <c r="N914">
        <v>57130001</v>
      </c>
      <c r="O914" t="s">
        <v>11124</v>
      </c>
      <c r="P914" t="s">
        <v>11125</v>
      </c>
      <c r="Q914">
        <v>432</v>
      </c>
      <c r="R914" t="s">
        <v>1330</v>
      </c>
      <c r="S914" t="s">
        <v>18</v>
      </c>
      <c r="T914">
        <v>432</v>
      </c>
      <c r="U914" s="6">
        <v>44011.791666666664</v>
      </c>
    </row>
    <row r="915" spans="1:22" x14ac:dyDescent="0.3">
      <c r="A915" t="str">
        <f>VLOOKUP(B915,Table2[],3,FALSE)</f>
        <v>Retail</v>
      </c>
      <c r="B915" t="str">
        <f>IF(ISNUMBER(FIND("QVC",R915)),"QVC",IFERROR(VLOOKUP(LEFT(I915,2),Table1[#All],2,FALSE),IF(OR(LEN(I915)=7,LEFT(I915,3)="SH1",LEFT(I915,2)="Vp",LEFT(I915,2)="GP"),"PMD.com",IF(LEN(I915)=15,"QVC","need manual check"))))</f>
        <v>Retail Accounts</v>
      </c>
      <c r="C915">
        <f t="shared" si="47"/>
        <v>5341040</v>
      </c>
      <c r="D915">
        <f t="shared" si="48"/>
        <v>1</v>
      </c>
      <c r="E915" s="8" t="str">
        <f t="shared" ca="1" si="44"/>
        <v>MTD orders processed</v>
      </c>
      <c r="F915" t="s">
        <v>11203</v>
      </c>
      <c r="G915" t="s">
        <v>16</v>
      </c>
      <c r="H915" s="6">
        <v>44014.45888888889</v>
      </c>
      <c r="I915" s="6" t="s">
        <v>14128</v>
      </c>
      <c r="J915" t="s">
        <v>14128</v>
      </c>
      <c r="K915">
        <v>17290619</v>
      </c>
      <c r="L915">
        <v>233831</v>
      </c>
      <c r="N915">
        <v>5341040</v>
      </c>
      <c r="O915" t="s">
        <v>90</v>
      </c>
      <c r="P915" t="s">
        <v>14129</v>
      </c>
      <c r="Q915">
        <v>3485</v>
      </c>
      <c r="R915" t="s">
        <v>14130</v>
      </c>
      <c r="S915" t="s">
        <v>18</v>
      </c>
      <c r="T915">
        <v>1</v>
      </c>
      <c r="U915" s="6">
        <v>44013.791666666664</v>
      </c>
      <c r="V915" t="s">
        <v>3010</v>
      </c>
    </row>
    <row r="916" spans="1:22" x14ac:dyDescent="0.3">
      <c r="A916" t="str">
        <f>VLOOKUP(B916,Table2[],3,FALSE)</f>
        <v>Retail</v>
      </c>
      <c r="B916" t="str">
        <f>IF(ISNUMBER(FIND("QVC",R916)),"QVC",IFERROR(VLOOKUP(LEFT(I916,2),Table1[#All],2,FALSE),IF(OR(LEN(I916)=7,LEFT(I916,3)="SH1",LEFT(I916,2)="Vp",LEFT(I916,2)="GP"),"PMD.com",IF(LEN(I916)=15,"QVC","need manual check"))))</f>
        <v>Retail Accounts</v>
      </c>
      <c r="C916">
        <f t="shared" si="47"/>
        <v>5341040</v>
      </c>
      <c r="D916">
        <f t="shared" si="48"/>
        <v>3484</v>
      </c>
      <c r="E916" s="8" t="str">
        <f t="shared" ca="1" si="44"/>
        <v>MTD orders processed</v>
      </c>
      <c r="F916" t="s">
        <v>11203</v>
      </c>
      <c r="G916" t="s">
        <v>16</v>
      </c>
      <c r="H916" s="6">
        <v>44014.45888888889</v>
      </c>
      <c r="I916" s="6" t="s">
        <v>14128</v>
      </c>
      <c r="J916" t="s">
        <v>14128</v>
      </c>
      <c r="K916">
        <v>17290619</v>
      </c>
      <c r="L916">
        <v>233831</v>
      </c>
      <c r="N916">
        <v>5341040</v>
      </c>
      <c r="O916" t="s">
        <v>14131</v>
      </c>
      <c r="P916" t="s">
        <v>14129</v>
      </c>
      <c r="Q916">
        <v>3485</v>
      </c>
      <c r="R916" t="s">
        <v>14130</v>
      </c>
      <c r="S916" t="s">
        <v>18</v>
      </c>
      <c r="T916">
        <v>3484</v>
      </c>
      <c r="U916" s="6">
        <v>44013.791666666664</v>
      </c>
      <c r="V916" t="s">
        <v>3010</v>
      </c>
    </row>
    <row r="917" spans="1:22" x14ac:dyDescent="0.3">
      <c r="A917" t="str">
        <f>VLOOKUP(B917,Table2[],3,FALSE)</f>
        <v>UK</v>
      </c>
      <c r="B917" t="str">
        <f>IF(ISNUMBER(FIND("QVC",R917)),"QVC",IFERROR(VLOOKUP(LEFT(I917,2),Table1[#All],2,FALSE),IF(OR(LEN(I917)=7,LEFT(I917,3)="SH1",LEFT(I917,2)="Vp",LEFT(I917,2)="GP"),"PMD.com",IF(LEN(I917)=15,"QVC","need manual check"))))</f>
        <v>UK</v>
      </c>
      <c r="C917">
        <f t="shared" si="47"/>
        <v>53478001</v>
      </c>
      <c r="D917">
        <f t="shared" si="48"/>
        <v>1584</v>
      </c>
      <c r="E917" s="8" t="str">
        <f t="shared" ca="1" si="44"/>
        <v>shifted orders processed</v>
      </c>
      <c r="F917" t="s">
        <v>11203</v>
      </c>
      <c r="G917" t="s">
        <v>16</v>
      </c>
      <c r="H917" s="6">
        <v>44014.552129629628</v>
      </c>
      <c r="I917" s="6" t="s">
        <v>14132</v>
      </c>
      <c r="J917" t="s">
        <v>14132</v>
      </c>
      <c r="K917">
        <v>17290748</v>
      </c>
      <c r="L917">
        <v>233898</v>
      </c>
      <c r="N917">
        <v>53478001</v>
      </c>
      <c r="O917" t="s">
        <v>14133</v>
      </c>
      <c r="P917" t="s">
        <v>14134</v>
      </c>
      <c r="Q917">
        <v>1584</v>
      </c>
      <c r="R917" t="s">
        <v>1330</v>
      </c>
      <c r="S917" t="s">
        <v>18</v>
      </c>
      <c r="T917">
        <v>1584</v>
      </c>
      <c r="U917" s="6">
        <v>44000.791666666664</v>
      </c>
    </row>
    <row r="918" spans="1:22" x14ac:dyDescent="0.3">
      <c r="A918" t="str">
        <f>VLOOKUP(B918,Table2[],3,FALSE)</f>
        <v>UK</v>
      </c>
      <c r="B918" t="str">
        <f>IF(ISNUMBER(FIND("QVC",R918)),"QVC",IFERROR(VLOOKUP(LEFT(I918,2),Table1[#All],2,FALSE),IF(OR(LEN(I918)=7,LEFT(I918,3)="SH1",LEFT(I918,2)="Vp",LEFT(I918,2)="GP"),"PMD.com",IF(LEN(I918)=15,"QVC","need manual check"))))</f>
        <v>UK</v>
      </c>
      <c r="C918">
        <f t="shared" si="47"/>
        <v>53488001</v>
      </c>
      <c r="D918">
        <f t="shared" si="48"/>
        <v>1548</v>
      </c>
      <c r="E918" s="8" t="str">
        <f t="shared" ca="1" si="44"/>
        <v>shifted orders processed</v>
      </c>
      <c r="F918" t="s">
        <v>11203</v>
      </c>
      <c r="G918" t="s">
        <v>16</v>
      </c>
      <c r="H918" s="6">
        <v>44014.552129629628</v>
      </c>
      <c r="I918" s="6" t="s">
        <v>14132</v>
      </c>
      <c r="J918" t="s">
        <v>14132</v>
      </c>
      <c r="K918">
        <v>17290748</v>
      </c>
      <c r="L918">
        <v>233898</v>
      </c>
      <c r="N918">
        <v>53488001</v>
      </c>
      <c r="O918" t="s">
        <v>14135</v>
      </c>
      <c r="P918" t="s">
        <v>14136</v>
      </c>
      <c r="Q918">
        <v>1548</v>
      </c>
      <c r="R918" t="s">
        <v>1330</v>
      </c>
      <c r="S918" t="s">
        <v>18</v>
      </c>
      <c r="T918">
        <v>1548</v>
      </c>
      <c r="U918" s="6">
        <v>44000.791666666664</v>
      </c>
    </row>
    <row r="919" spans="1:22" x14ac:dyDescent="0.3">
      <c r="A919" t="str">
        <f>VLOOKUP(B919,Table2[],3,FALSE)</f>
        <v>UK</v>
      </c>
      <c r="B919" t="str">
        <f>IF(ISNUMBER(FIND("QVC",R919)),"QVC",IFERROR(VLOOKUP(LEFT(I919,2),Table1[#All],2,FALSE),IF(OR(LEN(I919)=7,LEFT(I919,3)="SH1",LEFT(I919,2)="Vp",LEFT(I919,2)="GP"),"PMD.com",IF(LEN(I919)=15,"QVC","need manual check"))))</f>
        <v>UK</v>
      </c>
      <c r="C919">
        <f t="shared" si="47"/>
        <v>53498001</v>
      </c>
      <c r="D919">
        <f t="shared" si="48"/>
        <v>72</v>
      </c>
      <c r="E919" s="8" t="str">
        <f t="shared" ca="1" si="44"/>
        <v>shifted orders processed</v>
      </c>
      <c r="F919" t="s">
        <v>11203</v>
      </c>
      <c r="G919" t="s">
        <v>16</v>
      </c>
      <c r="H919" s="6">
        <v>44014.552129629628</v>
      </c>
      <c r="I919" s="6" t="s">
        <v>14132</v>
      </c>
      <c r="J919" t="s">
        <v>14132</v>
      </c>
      <c r="K919">
        <v>17290748</v>
      </c>
      <c r="L919">
        <v>233898</v>
      </c>
      <c r="N919">
        <v>53498001</v>
      </c>
      <c r="O919" t="s">
        <v>1730</v>
      </c>
      <c r="P919" t="s">
        <v>1729</v>
      </c>
      <c r="Q919">
        <v>1728</v>
      </c>
      <c r="R919" t="s">
        <v>1330</v>
      </c>
      <c r="S919" t="s">
        <v>18</v>
      </c>
      <c r="T919">
        <v>72</v>
      </c>
      <c r="U919" s="6">
        <v>44000.791666666664</v>
      </c>
    </row>
    <row r="920" spans="1:22" x14ac:dyDescent="0.3">
      <c r="A920" t="str">
        <f>VLOOKUP(B920,Table2[],3,FALSE)</f>
        <v>UK</v>
      </c>
      <c r="B920" t="str">
        <f>IF(ISNUMBER(FIND("QVC",R920)),"QVC",IFERROR(VLOOKUP(LEFT(I920,2),Table1[#All],2,FALSE),IF(OR(LEN(I920)=7,LEFT(I920,3)="SH1",LEFT(I920,2)="Vp",LEFT(I920,2)="GP"),"PMD.com",IF(LEN(I920)=15,"QVC","need manual check"))))</f>
        <v>UK</v>
      </c>
      <c r="C920">
        <f t="shared" si="47"/>
        <v>53498001</v>
      </c>
      <c r="D920">
        <f t="shared" si="48"/>
        <v>1656</v>
      </c>
      <c r="E920" s="8" t="str">
        <f t="shared" ca="1" si="44"/>
        <v>shifted orders processed</v>
      </c>
      <c r="F920" t="s">
        <v>11203</v>
      </c>
      <c r="G920" t="s">
        <v>16</v>
      </c>
      <c r="H920" s="6">
        <v>44014.552129629628</v>
      </c>
      <c r="I920" s="6" t="s">
        <v>14132</v>
      </c>
      <c r="J920" t="s">
        <v>14132</v>
      </c>
      <c r="K920">
        <v>17290748</v>
      </c>
      <c r="L920">
        <v>233898</v>
      </c>
      <c r="N920">
        <v>53498001</v>
      </c>
      <c r="O920" t="s">
        <v>14137</v>
      </c>
      <c r="P920" t="s">
        <v>1729</v>
      </c>
      <c r="Q920">
        <v>1728</v>
      </c>
      <c r="R920" t="s">
        <v>1330</v>
      </c>
      <c r="S920" t="s">
        <v>18</v>
      </c>
      <c r="T920">
        <v>1656</v>
      </c>
      <c r="U920" s="6">
        <v>44000.791666666664</v>
      </c>
    </row>
    <row r="921" spans="1:22" x14ac:dyDescent="0.3">
      <c r="A921" t="str">
        <f>VLOOKUP(B921,Table2[],3,FALSE)</f>
        <v>UK</v>
      </c>
      <c r="B921" t="str">
        <f>IF(ISNUMBER(FIND("QVC",R921)),"QVC",IFERROR(VLOOKUP(LEFT(I921,2),Table1[#All],2,FALSE),IF(OR(LEN(I921)=7,LEFT(I921,3)="SH1",LEFT(I921,2)="Vp",LEFT(I921,2)="GP"),"PMD.com",IF(LEN(I921)=15,"QVC","need manual check"))))</f>
        <v>UK</v>
      </c>
      <c r="C921">
        <f t="shared" si="47"/>
        <v>53468001</v>
      </c>
      <c r="D921">
        <f t="shared" si="48"/>
        <v>1584</v>
      </c>
      <c r="E921" s="8" t="str">
        <f t="shared" ca="1" si="44"/>
        <v>shifted orders processed</v>
      </c>
      <c r="F921" t="s">
        <v>11203</v>
      </c>
      <c r="G921" t="s">
        <v>16</v>
      </c>
      <c r="H921" s="6">
        <v>44014.552129629628</v>
      </c>
      <c r="I921" s="6" t="s">
        <v>14132</v>
      </c>
      <c r="J921" t="s">
        <v>14132</v>
      </c>
      <c r="K921">
        <v>17290748</v>
      </c>
      <c r="L921">
        <v>233898</v>
      </c>
      <c r="N921">
        <v>53468001</v>
      </c>
      <c r="O921" t="s">
        <v>14032</v>
      </c>
      <c r="P921" t="s">
        <v>14138</v>
      </c>
      <c r="Q921">
        <v>1584</v>
      </c>
      <c r="R921" t="s">
        <v>1330</v>
      </c>
      <c r="S921" t="s">
        <v>18</v>
      </c>
      <c r="T921">
        <v>1584</v>
      </c>
      <c r="U921" s="6">
        <v>44000.791666666664</v>
      </c>
    </row>
    <row r="922" spans="1:22" x14ac:dyDescent="0.3">
      <c r="A922" t="str">
        <f>VLOOKUP(B922,Table2[],3,FALSE)</f>
        <v>UK</v>
      </c>
      <c r="B922" t="str">
        <f>IF(ISNUMBER(FIND("QVC",R922)),"QVC",IFERROR(VLOOKUP(LEFT(I922,2),Table1[#All],2,FALSE),IF(OR(LEN(I922)=7,LEFT(I922,3)="SH1",LEFT(I922,2)="Vp",LEFT(I922,2)="GP"),"PMD.com",IF(LEN(I922)=15,"QVC","need manual check"))))</f>
        <v>UK</v>
      </c>
      <c r="C922">
        <f t="shared" si="47"/>
        <v>53468001</v>
      </c>
      <c r="D922">
        <f t="shared" si="48"/>
        <v>288</v>
      </c>
      <c r="E922" s="8" t="str">
        <f t="shared" ca="1" si="44"/>
        <v>shifted orders processed</v>
      </c>
      <c r="F922" t="s">
        <v>11203</v>
      </c>
      <c r="G922" t="s">
        <v>16</v>
      </c>
      <c r="H922" s="6">
        <v>44014.552129629628</v>
      </c>
      <c r="I922" s="6" t="s">
        <v>14139</v>
      </c>
      <c r="J922" t="s">
        <v>14139</v>
      </c>
      <c r="K922">
        <v>17290747</v>
      </c>
      <c r="L922">
        <v>233899</v>
      </c>
      <c r="N922">
        <v>53468001</v>
      </c>
      <c r="O922" t="s">
        <v>14032</v>
      </c>
      <c r="P922" t="s">
        <v>14138</v>
      </c>
      <c r="Q922">
        <v>288</v>
      </c>
      <c r="R922" t="s">
        <v>1330</v>
      </c>
      <c r="S922" t="s">
        <v>18</v>
      </c>
      <c r="T922">
        <v>288</v>
      </c>
      <c r="U922" s="6">
        <v>44000.791666666664</v>
      </c>
    </row>
    <row r="923" spans="1:22" x14ac:dyDescent="0.3">
      <c r="A923" t="str">
        <f>VLOOKUP(B923,Table2[],3,FALSE)</f>
        <v>UK</v>
      </c>
      <c r="B923" t="str">
        <f>IF(ISNUMBER(FIND("QVC",R923)),"QVC",IFERROR(VLOOKUP(LEFT(I923,2),Table1[#All],2,FALSE),IF(OR(LEN(I923)=7,LEFT(I923,3)="SH1",LEFT(I923,2)="Vp",LEFT(I923,2)="GP"),"PMD.com",IF(LEN(I923)=15,"QVC","need manual check"))))</f>
        <v>UK</v>
      </c>
      <c r="C923">
        <f t="shared" si="47"/>
        <v>53498001</v>
      </c>
      <c r="D923">
        <f t="shared" si="48"/>
        <v>144</v>
      </c>
      <c r="E923" s="8" t="str">
        <f t="shared" ca="1" si="44"/>
        <v>shifted orders processed</v>
      </c>
      <c r="F923" t="s">
        <v>11203</v>
      </c>
      <c r="G923" t="s">
        <v>16</v>
      </c>
      <c r="H923" s="6">
        <v>44014.552129629628</v>
      </c>
      <c r="I923" s="6" t="s">
        <v>14139</v>
      </c>
      <c r="J923" t="s">
        <v>14139</v>
      </c>
      <c r="K923">
        <v>17290747</v>
      </c>
      <c r="L923">
        <v>233899</v>
      </c>
      <c r="N923">
        <v>53498001</v>
      </c>
      <c r="O923" t="s">
        <v>14137</v>
      </c>
      <c r="P923" t="s">
        <v>1729</v>
      </c>
      <c r="Q923">
        <v>144</v>
      </c>
      <c r="R923" t="s">
        <v>1330</v>
      </c>
      <c r="S923" t="s">
        <v>18</v>
      </c>
      <c r="T923">
        <v>144</v>
      </c>
      <c r="U923" s="6">
        <v>44000.791666666664</v>
      </c>
    </row>
    <row r="924" spans="1:22" x14ac:dyDescent="0.3">
      <c r="A924" t="str">
        <f>VLOOKUP(B924,Table2[],3,FALSE)</f>
        <v>UK</v>
      </c>
      <c r="B924" t="str">
        <f>IF(ISNUMBER(FIND("QVC",R924)),"QVC",IFERROR(VLOOKUP(LEFT(I924,2),Table1[#All],2,FALSE),IF(OR(LEN(I924)=7,LEFT(I924,3)="SH1",LEFT(I924,2)="Vp",LEFT(I924,2)="GP"),"PMD.com",IF(LEN(I924)=15,"QVC","need manual check"))))</f>
        <v>UK</v>
      </c>
      <c r="C924">
        <f t="shared" si="47"/>
        <v>53488001</v>
      </c>
      <c r="D924">
        <f t="shared" si="48"/>
        <v>288</v>
      </c>
      <c r="E924" s="8" t="str">
        <f t="shared" ca="1" si="44"/>
        <v>shifted orders processed</v>
      </c>
      <c r="F924" t="s">
        <v>11203</v>
      </c>
      <c r="G924" t="s">
        <v>16</v>
      </c>
      <c r="H924" s="6">
        <v>44014.552129629628</v>
      </c>
      <c r="I924" s="6" t="s">
        <v>14139</v>
      </c>
      <c r="J924" t="s">
        <v>14139</v>
      </c>
      <c r="K924">
        <v>17290747</v>
      </c>
      <c r="L924">
        <v>233899</v>
      </c>
      <c r="N924">
        <v>53488001</v>
      </c>
      <c r="O924" t="s">
        <v>14135</v>
      </c>
      <c r="P924" t="s">
        <v>14136</v>
      </c>
      <c r="Q924">
        <v>288</v>
      </c>
      <c r="R924" t="s">
        <v>1330</v>
      </c>
      <c r="S924" t="s">
        <v>18</v>
      </c>
      <c r="T924">
        <v>288</v>
      </c>
      <c r="U924" s="6">
        <v>44000.791666666664</v>
      </c>
    </row>
    <row r="925" spans="1:22" x14ac:dyDescent="0.3">
      <c r="A925" t="str">
        <f>VLOOKUP(B925,Table2[],3,FALSE)</f>
        <v>UK</v>
      </c>
      <c r="B925" t="str">
        <f>IF(ISNUMBER(FIND("QVC",R925)),"QVC",IFERROR(VLOOKUP(LEFT(I925,2),Table1[#All],2,FALSE),IF(OR(LEN(I925)=7,LEFT(I925,3)="SH1",LEFT(I925,2)="Vp",LEFT(I925,2)="GP"),"PMD.com",IF(LEN(I925)=15,"QVC","need manual check"))))</f>
        <v>UK</v>
      </c>
      <c r="C925">
        <f t="shared" si="47"/>
        <v>53478001</v>
      </c>
      <c r="D925">
        <f t="shared" si="48"/>
        <v>288</v>
      </c>
      <c r="E925" s="8" t="str">
        <f t="shared" ca="1" si="44"/>
        <v>shifted orders processed</v>
      </c>
      <c r="F925" t="s">
        <v>11203</v>
      </c>
      <c r="G925" t="s">
        <v>16</v>
      </c>
      <c r="H925" s="6">
        <v>44014.552129629628</v>
      </c>
      <c r="I925" s="6" t="s">
        <v>14139</v>
      </c>
      <c r="J925" t="s">
        <v>14139</v>
      </c>
      <c r="K925">
        <v>17290747</v>
      </c>
      <c r="L925">
        <v>233899</v>
      </c>
      <c r="N925">
        <v>53478001</v>
      </c>
      <c r="O925" t="s">
        <v>14133</v>
      </c>
      <c r="P925" t="s">
        <v>14134</v>
      </c>
      <c r="Q925">
        <v>288</v>
      </c>
      <c r="R925" t="s">
        <v>1330</v>
      </c>
      <c r="S925" t="s">
        <v>18</v>
      </c>
      <c r="T925">
        <v>288</v>
      </c>
      <c r="U925" s="6">
        <v>44000.791666666664</v>
      </c>
    </row>
    <row r="926" spans="1:22" x14ac:dyDescent="0.3">
      <c r="A926" t="str">
        <f>VLOOKUP(B926,Table2[],3,FALSE)</f>
        <v>Digital</v>
      </c>
      <c r="B926" t="str">
        <f>IF(ISNUMBER(FIND("QVC",R926)),"QVC",IFERROR(VLOOKUP(LEFT(I926,2),Table1[#All],2,FALSE),IF(OR(LEN(I926)=7,LEFT(I926,3)="SH1",LEFT(I926,2)="Vp",LEFT(I926,2)="GP"),"PMD.com",IF(LEN(I926)=15,"QVC","need manual check"))))</f>
        <v>Amazon</v>
      </c>
      <c r="C926">
        <f t="shared" si="47"/>
        <v>52460011</v>
      </c>
      <c r="D926">
        <f t="shared" si="48"/>
        <v>1</v>
      </c>
      <c r="E926" s="8" t="str">
        <f t="shared" ca="1" si="44"/>
        <v>shifted orders processed</v>
      </c>
      <c r="F926" t="s">
        <v>11203</v>
      </c>
      <c r="G926" t="s">
        <v>16</v>
      </c>
      <c r="H926" s="6">
        <v>44014.563333333332</v>
      </c>
      <c r="I926" s="6" t="s">
        <v>14140</v>
      </c>
      <c r="J926" t="s">
        <v>109</v>
      </c>
      <c r="K926">
        <v>17290827</v>
      </c>
      <c r="L926">
        <v>233900</v>
      </c>
      <c r="M926" t="s">
        <v>14141</v>
      </c>
      <c r="N926">
        <v>52460011</v>
      </c>
      <c r="O926" t="s">
        <v>621</v>
      </c>
      <c r="P926" t="s">
        <v>171</v>
      </c>
      <c r="Q926">
        <v>1</v>
      </c>
      <c r="R926" t="s">
        <v>13217</v>
      </c>
      <c r="S926" t="s">
        <v>18</v>
      </c>
      <c r="T926">
        <v>1</v>
      </c>
      <c r="U926" s="6">
        <v>44006.581944444442</v>
      </c>
    </row>
    <row r="927" spans="1:22" x14ac:dyDescent="0.3">
      <c r="A927" t="str">
        <f>VLOOKUP(B927,Table2[],3,FALSE)</f>
        <v>Digital</v>
      </c>
      <c r="B927" t="str">
        <f>IF(ISNUMBER(FIND("QVC",R927)),"QVC",IFERROR(VLOOKUP(LEFT(I927,2),Table1[#All],2,FALSE),IF(OR(LEN(I927)=7,LEFT(I927,3)="SH1",LEFT(I927,2)="Vp",LEFT(I927,2)="GP"),"PMD.com",IF(LEN(I927)=15,"QVC","need manual check"))))</f>
        <v>Amazon</v>
      </c>
      <c r="C927">
        <f t="shared" si="47"/>
        <v>52430011</v>
      </c>
      <c r="D927">
        <f t="shared" si="48"/>
        <v>1</v>
      </c>
      <c r="E927" s="8" t="str">
        <f t="shared" ca="1" si="44"/>
        <v>shifted orders processed</v>
      </c>
      <c r="F927" t="s">
        <v>11203</v>
      </c>
      <c r="G927" t="s">
        <v>16</v>
      </c>
      <c r="H927" s="6">
        <v>44014.563333333332</v>
      </c>
      <c r="I927" s="6" t="s">
        <v>14140</v>
      </c>
      <c r="J927" t="s">
        <v>109</v>
      </c>
      <c r="K927">
        <v>17290827</v>
      </c>
      <c r="L927">
        <v>233900</v>
      </c>
      <c r="M927" t="s">
        <v>14141</v>
      </c>
      <c r="N927">
        <v>52430011</v>
      </c>
      <c r="O927" t="s">
        <v>927</v>
      </c>
      <c r="P927" t="s">
        <v>176</v>
      </c>
      <c r="Q927">
        <v>1</v>
      </c>
      <c r="R927" t="s">
        <v>13217</v>
      </c>
      <c r="S927" t="s">
        <v>18</v>
      </c>
      <c r="T927">
        <v>1</v>
      </c>
      <c r="U927" s="6">
        <v>44006.581944444442</v>
      </c>
    </row>
    <row r="928" spans="1:22" x14ac:dyDescent="0.3">
      <c r="A928" t="str">
        <f>VLOOKUP(B928,Table2[],3,FALSE)</f>
        <v>Digital</v>
      </c>
      <c r="B928" t="str">
        <f>IF(ISNUMBER(FIND("QVC",R928)),"QVC",IFERROR(VLOOKUP(LEFT(I928,2),Table1[#All],2,FALSE),IF(OR(LEN(I928)=7,LEFT(I928,3)="SH1",LEFT(I928,2)="Vp",LEFT(I928,2)="GP"),"PMD.com",IF(LEN(I928)=15,"QVC","need manual check"))))</f>
        <v>Amazon</v>
      </c>
      <c r="C928">
        <f t="shared" si="47"/>
        <v>52460001</v>
      </c>
      <c r="D928">
        <f t="shared" si="48"/>
        <v>6</v>
      </c>
      <c r="E928" s="8" t="str">
        <f t="shared" ca="1" si="44"/>
        <v>shifted orders processed</v>
      </c>
      <c r="F928" t="s">
        <v>11203</v>
      </c>
      <c r="G928" t="s">
        <v>16</v>
      </c>
      <c r="H928" s="6">
        <v>44014.563333333332</v>
      </c>
      <c r="I928" s="6" t="s">
        <v>14140</v>
      </c>
      <c r="J928" t="s">
        <v>109</v>
      </c>
      <c r="K928">
        <v>17290827</v>
      </c>
      <c r="L928">
        <v>233900</v>
      </c>
      <c r="M928" t="s">
        <v>14141</v>
      </c>
      <c r="N928">
        <v>52460001</v>
      </c>
      <c r="O928" t="s">
        <v>972</v>
      </c>
      <c r="P928" t="s">
        <v>76</v>
      </c>
      <c r="Q928">
        <v>6</v>
      </c>
      <c r="R928" t="s">
        <v>13217</v>
      </c>
      <c r="S928" t="s">
        <v>18</v>
      </c>
      <c r="T928">
        <v>6</v>
      </c>
      <c r="U928" s="6">
        <v>44006.581944444442</v>
      </c>
    </row>
    <row r="929" spans="1:21" x14ac:dyDescent="0.3">
      <c r="A929" t="str">
        <f>VLOOKUP(B929,Table2[],3,FALSE)</f>
        <v>Digital</v>
      </c>
      <c r="B929" t="str">
        <f>IF(ISNUMBER(FIND("QVC",R929)),"QVC",IFERROR(VLOOKUP(LEFT(I929,2),Table1[#All],2,FALSE),IF(OR(LEN(I929)=7,LEFT(I929,3)="SH1",LEFT(I929,2)="Vp",LEFT(I929,2)="GP"),"PMD.com",IF(LEN(I929)=15,"QVC","need manual check"))))</f>
        <v>Amazon</v>
      </c>
      <c r="C929">
        <f t="shared" si="47"/>
        <v>55340001</v>
      </c>
      <c r="D929">
        <f t="shared" si="48"/>
        <v>3</v>
      </c>
      <c r="E929" s="8" t="str">
        <f t="shared" ca="1" si="44"/>
        <v>shifted orders processed</v>
      </c>
      <c r="F929" t="s">
        <v>11203</v>
      </c>
      <c r="G929" t="s">
        <v>16</v>
      </c>
      <c r="H929" s="6">
        <v>44014.563333333332</v>
      </c>
      <c r="I929" s="6" t="s">
        <v>14140</v>
      </c>
      <c r="J929" t="s">
        <v>109</v>
      </c>
      <c r="K929">
        <v>17290827</v>
      </c>
      <c r="L929">
        <v>233900</v>
      </c>
      <c r="M929" t="s">
        <v>14141</v>
      </c>
      <c r="N929">
        <v>55340001</v>
      </c>
      <c r="O929" t="s">
        <v>1955</v>
      </c>
      <c r="P929" t="s">
        <v>71</v>
      </c>
      <c r="Q929">
        <v>3</v>
      </c>
      <c r="R929" t="s">
        <v>13217</v>
      </c>
      <c r="S929" t="s">
        <v>18</v>
      </c>
      <c r="T929">
        <v>3</v>
      </c>
      <c r="U929" s="6">
        <v>44006.581944444442</v>
      </c>
    </row>
    <row r="930" spans="1:21" x14ac:dyDescent="0.3">
      <c r="A930" t="str">
        <f>VLOOKUP(B930,Table2[],3,FALSE)</f>
        <v>Digital</v>
      </c>
      <c r="B930" t="str">
        <f>IF(ISNUMBER(FIND("QVC",R930)),"QVC",IFERROR(VLOOKUP(LEFT(I930,2),Table1[#All],2,FALSE),IF(OR(LEN(I930)=7,LEFT(I930,3)="SH1",LEFT(I930,2)="Vp",LEFT(I930,2)="GP"),"PMD.com",IF(LEN(I930)=15,"QVC","need manual check"))))</f>
        <v>Amazon</v>
      </c>
      <c r="C930">
        <f t="shared" si="47"/>
        <v>53910001</v>
      </c>
      <c r="D930">
        <f t="shared" si="48"/>
        <v>12</v>
      </c>
      <c r="E930" s="8" t="str">
        <f t="shared" ca="1" si="44"/>
        <v>shifted orders processed</v>
      </c>
      <c r="F930" t="s">
        <v>11203</v>
      </c>
      <c r="G930" t="s">
        <v>16</v>
      </c>
      <c r="H930" s="6">
        <v>44014.563333333332</v>
      </c>
      <c r="I930" s="6" t="s">
        <v>14140</v>
      </c>
      <c r="J930" t="s">
        <v>109</v>
      </c>
      <c r="K930">
        <v>17290827</v>
      </c>
      <c r="L930">
        <v>233900</v>
      </c>
      <c r="M930" t="s">
        <v>14141</v>
      </c>
      <c r="N930">
        <v>53910001</v>
      </c>
      <c r="O930" t="s">
        <v>629</v>
      </c>
      <c r="P930" t="s">
        <v>34</v>
      </c>
      <c r="Q930">
        <v>12</v>
      </c>
      <c r="R930" t="s">
        <v>13217</v>
      </c>
      <c r="S930" t="s">
        <v>18</v>
      </c>
      <c r="T930">
        <v>12</v>
      </c>
      <c r="U930" s="6">
        <v>44006.581944444442</v>
      </c>
    </row>
    <row r="931" spans="1:21" x14ac:dyDescent="0.3">
      <c r="A931" t="str">
        <f>VLOOKUP(B931,Table2[],3,FALSE)</f>
        <v>Digital</v>
      </c>
      <c r="B931" t="str">
        <f>IF(ISNUMBER(FIND("QVC",R931)),"QVC",IFERROR(VLOOKUP(LEFT(I931,2),Table1[#All],2,FALSE),IF(OR(LEN(I931)=7,LEFT(I931,3)="SH1",LEFT(I931,2)="Vp",LEFT(I931,2)="GP"),"PMD.com",IF(LEN(I931)=15,"QVC","need manual check"))))</f>
        <v>Amazon</v>
      </c>
      <c r="C931">
        <f t="shared" si="47"/>
        <v>53740001</v>
      </c>
      <c r="D931">
        <f t="shared" si="48"/>
        <v>12</v>
      </c>
      <c r="E931" s="8" t="str">
        <f t="shared" ca="1" si="44"/>
        <v>shifted orders processed</v>
      </c>
      <c r="F931" t="s">
        <v>11203</v>
      </c>
      <c r="G931" t="s">
        <v>16</v>
      </c>
      <c r="H931" s="6">
        <v>44014.563333333332</v>
      </c>
      <c r="I931" s="6" t="s">
        <v>14140</v>
      </c>
      <c r="J931" t="s">
        <v>109</v>
      </c>
      <c r="K931">
        <v>17290827</v>
      </c>
      <c r="L931">
        <v>233900</v>
      </c>
      <c r="M931" t="s">
        <v>14141</v>
      </c>
      <c r="N931">
        <v>53740001</v>
      </c>
      <c r="O931" t="s">
        <v>578</v>
      </c>
      <c r="P931" t="s">
        <v>70</v>
      </c>
      <c r="Q931">
        <v>12</v>
      </c>
      <c r="R931" t="s">
        <v>13217</v>
      </c>
      <c r="S931" t="s">
        <v>18</v>
      </c>
      <c r="T931">
        <v>12</v>
      </c>
      <c r="U931" s="6">
        <v>44006.581944444442</v>
      </c>
    </row>
    <row r="932" spans="1:21" x14ac:dyDescent="0.3">
      <c r="A932" t="str">
        <f>VLOOKUP(B932,Table2[],3,FALSE)</f>
        <v>Digital</v>
      </c>
      <c r="B932" t="str">
        <f>IF(ISNUMBER(FIND("QVC",R932)),"QVC",IFERROR(VLOOKUP(LEFT(I932,2),Table1[#All],2,FALSE),IF(OR(LEN(I932)=7,LEFT(I932,3)="SH1",LEFT(I932,2)="Vp",LEFT(I932,2)="GP"),"PMD.com",IF(LEN(I932)=15,"QVC","need manual check"))))</f>
        <v>Amazon</v>
      </c>
      <c r="C932">
        <f t="shared" si="47"/>
        <v>54010001</v>
      </c>
      <c r="D932">
        <f t="shared" si="48"/>
        <v>12</v>
      </c>
      <c r="E932" s="8" t="str">
        <f t="shared" ca="1" si="44"/>
        <v>shifted orders processed</v>
      </c>
      <c r="F932" t="s">
        <v>11203</v>
      </c>
      <c r="G932" t="s">
        <v>16</v>
      </c>
      <c r="H932" s="6">
        <v>44014.563333333332</v>
      </c>
      <c r="I932" s="6" t="s">
        <v>14140</v>
      </c>
      <c r="J932" t="s">
        <v>109</v>
      </c>
      <c r="K932">
        <v>17290827</v>
      </c>
      <c r="L932">
        <v>233900</v>
      </c>
      <c r="M932" t="s">
        <v>14141</v>
      </c>
      <c r="N932">
        <v>54010001</v>
      </c>
      <c r="O932" t="s">
        <v>10774</v>
      </c>
      <c r="P932" t="s">
        <v>35</v>
      </c>
      <c r="Q932">
        <v>12</v>
      </c>
      <c r="R932" t="s">
        <v>13217</v>
      </c>
      <c r="S932" t="s">
        <v>18</v>
      </c>
      <c r="T932">
        <v>12</v>
      </c>
      <c r="U932" s="6">
        <v>44006.581944444442</v>
      </c>
    </row>
    <row r="933" spans="1:21" x14ac:dyDescent="0.3">
      <c r="A933" t="str">
        <f>VLOOKUP(B933,Table2[],3,FALSE)</f>
        <v>Digital</v>
      </c>
      <c r="B933" t="str">
        <f>IF(ISNUMBER(FIND("QVC",R933)),"QVC",IFERROR(VLOOKUP(LEFT(I933,2),Table1[#All],2,FALSE),IF(OR(LEN(I933)=7,LEFT(I933,3)="SH1",LEFT(I933,2)="Vp",LEFT(I933,2)="GP"),"PMD.com",IF(LEN(I933)=15,"QVC","need manual check"))))</f>
        <v>Amazon</v>
      </c>
      <c r="C933">
        <f t="shared" si="47"/>
        <v>54020001</v>
      </c>
      <c r="D933">
        <f t="shared" si="48"/>
        <v>12</v>
      </c>
      <c r="E933" s="8" t="str">
        <f t="shared" ca="1" si="44"/>
        <v>shifted orders processed</v>
      </c>
      <c r="F933" t="s">
        <v>11203</v>
      </c>
      <c r="G933" t="s">
        <v>16</v>
      </c>
      <c r="H933" s="6">
        <v>44014.563333333332</v>
      </c>
      <c r="I933" s="6" t="s">
        <v>14140</v>
      </c>
      <c r="J933" t="s">
        <v>109</v>
      </c>
      <c r="K933">
        <v>17290827</v>
      </c>
      <c r="L933">
        <v>233900</v>
      </c>
      <c r="M933" t="s">
        <v>14141</v>
      </c>
      <c r="N933">
        <v>54020001</v>
      </c>
      <c r="O933" t="s">
        <v>484</v>
      </c>
      <c r="P933" t="s">
        <v>93</v>
      </c>
      <c r="Q933">
        <v>12</v>
      </c>
      <c r="R933" t="s">
        <v>13217</v>
      </c>
      <c r="S933" t="s">
        <v>18</v>
      </c>
      <c r="T933">
        <v>12</v>
      </c>
      <c r="U933" s="6">
        <v>44006.581944444442</v>
      </c>
    </row>
    <row r="934" spans="1:21" x14ac:dyDescent="0.3">
      <c r="A934" t="str">
        <f>VLOOKUP(B934,Table2[],3,FALSE)</f>
        <v>Digital</v>
      </c>
      <c r="B934" t="str">
        <f>IF(ISNUMBER(FIND("QVC",R934)),"QVC",IFERROR(VLOOKUP(LEFT(I934,2),Table1[#All],2,FALSE),IF(OR(LEN(I934)=7,LEFT(I934,3)="SH1",LEFT(I934,2)="Vp",LEFT(I934,2)="GP"),"PMD.com",IF(LEN(I934)=15,"QVC","need manual check"))))</f>
        <v>Amazon</v>
      </c>
      <c r="C934">
        <f t="shared" si="47"/>
        <v>53160001</v>
      </c>
      <c r="D934">
        <f t="shared" si="48"/>
        <v>29</v>
      </c>
      <c r="E934" s="8" t="str">
        <f t="shared" ca="1" si="44"/>
        <v>shifted orders processed</v>
      </c>
      <c r="F934" t="s">
        <v>11203</v>
      </c>
      <c r="G934" t="s">
        <v>16</v>
      </c>
      <c r="H934" s="6">
        <v>44014.563333333332</v>
      </c>
      <c r="I934" s="6" t="s">
        <v>14140</v>
      </c>
      <c r="J934" t="s">
        <v>109</v>
      </c>
      <c r="K934">
        <v>17290827</v>
      </c>
      <c r="L934">
        <v>233900</v>
      </c>
      <c r="M934" t="s">
        <v>14141</v>
      </c>
      <c r="N934">
        <v>53160001</v>
      </c>
      <c r="O934" t="s">
        <v>1895</v>
      </c>
      <c r="P934" t="s">
        <v>119</v>
      </c>
      <c r="Q934">
        <v>29</v>
      </c>
      <c r="R934" t="s">
        <v>13217</v>
      </c>
      <c r="S934" t="s">
        <v>18</v>
      </c>
      <c r="T934">
        <v>29</v>
      </c>
      <c r="U934" s="6">
        <v>44006.581944444442</v>
      </c>
    </row>
    <row r="935" spans="1:21" x14ac:dyDescent="0.3">
      <c r="A935" t="str">
        <f>VLOOKUP(B935,Table2[],3,FALSE)</f>
        <v>Digital</v>
      </c>
      <c r="B935" t="str">
        <f>IF(ISNUMBER(FIND("QVC",R935)),"QVC",IFERROR(VLOOKUP(LEFT(I935,2),Table1[#All],2,FALSE),IF(OR(LEN(I935)=7,LEFT(I935,3)="SH1",LEFT(I935,2)="Vp",LEFT(I935,2)="GP"),"PMD.com",IF(LEN(I935)=15,"QVC","need manual check"))))</f>
        <v>Amazon</v>
      </c>
      <c r="C935">
        <f t="shared" si="47"/>
        <v>5236</v>
      </c>
      <c r="D935">
        <f t="shared" si="48"/>
        <v>6</v>
      </c>
      <c r="E935" s="8" t="str">
        <f t="shared" ca="1" si="44"/>
        <v>shifted orders processed</v>
      </c>
      <c r="F935" t="s">
        <v>11203</v>
      </c>
      <c r="G935" t="s">
        <v>16</v>
      </c>
      <c r="H935" s="6">
        <v>44014.563333333332</v>
      </c>
      <c r="I935" s="6" t="s">
        <v>14140</v>
      </c>
      <c r="J935" t="s">
        <v>109</v>
      </c>
      <c r="K935">
        <v>17290827</v>
      </c>
      <c r="L935">
        <v>233900</v>
      </c>
      <c r="M935" t="s">
        <v>14141</v>
      </c>
      <c r="N935">
        <v>5236</v>
      </c>
      <c r="O935" t="s">
        <v>19</v>
      </c>
      <c r="P935" t="s">
        <v>20</v>
      </c>
      <c r="Q935">
        <v>6</v>
      </c>
      <c r="R935" t="s">
        <v>13217</v>
      </c>
      <c r="S935" t="s">
        <v>18</v>
      </c>
      <c r="T935">
        <v>6</v>
      </c>
      <c r="U935" s="6">
        <v>44006.581944444442</v>
      </c>
    </row>
    <row r="936" spans="1:21" x14ac:dyDescent="0.3">
      <c r="A936" t="str">
        <f>VLOOKUP(B936,Table2[],3,FALSE)</f>
        <v>Digital</v>
      </c>
      <c r="B936" t="str">
        <f>IF(ISNUMBER(FIND("QVC",R936)),"QVC",IFERROR(VLOOKUP(LEFT(I936,2),Table1[#All],2,FALSE),IF(OR(LEN(I936)=7,LEFT(I936,3)="SH1",LEFT(I936,2)="Vp",LEFT(I936,2)="GP"),"PMD.com",IF(LEN(I936)=15,"QVC","need manual check"))))</f>
        <v>Amazon</v>
      </c>
      <c r="C936">
        <f t="shared" si="47"/>
        <v>51070001</v>
      </c>
      <c r="D936">
        <f t="shared" si="48"/>
        <v>1</v>
      </c>
      <c r="E936" s="8" t="str">
        <f t="shared" ca="1" si="44"/>
        <v>shifted orders processed</v>
      </c>
      <c r="F936" t="s">
        <v>11203</v>
      </c>
      <c r="G936" t="s">
        <v>16</v>
      </c>
      <c r="H936" s="6">
        <v>44014.563333333332</v>
      </c>
      <c r="I936" s="6" t="s">
        <v>14140</v>
      </c>
      <c r="J936" t="s">
        <v>109</v>
      </c>
      <c r="K936">
        <v>17290827</v>
      </c>
      <c r="L936">
        <v>233900</v>
      </c>
      <c r="M936" t="s">
        <v>14141</v>
      </c>
      <c r="N936">
        <v>51070001</v>
      </c>
      <c r="O936" t="s">
        <v>1886</v>
      </c>
      <c r="P936" t="s">
        <v>45</v>
      </c>
      <c r="Q936">
        <v>1</v>
      </c>
      <c r="R936" t="s">
        <v>13217</v>
      </c>
      <c r="S936" t="s">
        <v>18</v>
      </c>
      <c r="T936">
        <v>1</v>
      </c>
      <c r="U936" s="6">
        <v>44006.581944444442</v>
      </c>
    </row>
    <row r="937" spans="1:21" x14ac:dyDescent="0.3">
      <c r="A937" t="str">
        <f>VLOOKUP(B937,Table2[],3,FALSE)</f>
        <v>Digital</v>
      </c>
      <c r="B937" t="str">
        <f>IF(ISNUMBER(FIND("QVC",R937)),"QVC",IFERROR(VLOOKUP(LEFT(I937,2),Table1[#All],2,FALSE),IF(OR(LEN(I937)=7,LEFT(I937,3)="SH1",LEFT(I937,2)="Vp",LEFT(I937,2)="GP"),"PMD.com",IF(LEN(I937)=15,"QVC","need manual check"))))</f>
        <v>Amazon</v>
      </c>
      <c r="C937">
        <f t="shared" si="47"/>
        <v>51090001</v>
      </c>
      <c r="D937">
        <f t="shared" si="48"/>
        <v>6</v>
      </c>
      <c r="E937" s="8" t="str">
        <f t="shared" ca="1" si="44"/>
        <v>shifted orders processed</v>
      </c>
      <c r="F937" t="s">
        <v>11203</v>
      </c>
      <c r="G937" t="s">
        <v>16</v>
      </c>
      <c r="H937" s="6">
        <v>44014.563344907408</v>
      </c>
      <c r="I937" s="6" t="s">
        <v>14142</v>
      </c>
      <c r="J937" t="s">
        <v>109</v>
      </c>
      <c r="K937">
        <v>17290828</v>
      </c>
      <c r="L937">
        <v>233901</v>
      </c>
      <c r="M937" t="s">
        <v>14143</v>
      </c>
      <c r="N937">
        <v>51090001</v>
      </c>
      <c r="O937" t="s">
        <v>1986</v>
      </c>
      <c r="P937" t="s">
        <v>60</v>
      </c>
      <c r="Q937">
        <v>6</v>
      </c>
      <c r="R937" t="s">
        <v>13217</v>
      </c>
      <c r="S937" t="s">
        <v>18</v>
      </c>
      <c r="T937">
        <v>6</v>
      </c>
      <c r="U937" s="6">
        <v>44006.581944444442</v>
      </c>
    </row>
    <row r="938" spans="1:21" x14ac:dyDescent="0.3">
      <c r="A938" t="str">
        <f>VLOOKUP(B938,Table2[],3,FALSE)</f>
        <v>Digital</v>
      </c>
      <c r="B938" t="str">
        <f>IF(ISNUMBER(FIND("QVC",R938)),"QVC",IFERROR(VLOOKUP(LEFT(I938,2),Table1[#All],2,FALSE),IF(OR(LEN(I938)=7,LEFT(I938,3)="SH1",LEFT(I938,2)="Vp",LEFT(I938,2)="GP"),"PMD.com",IF(LEN(I938)=15,"QVC","need manual check"))))</f>
        <v>Amazon</v>
      </c>
      <c r="C938">
        <f t="shared" si="47"/>
        <v>53160001</v>
      </c>
      <c r="D938">
        <f t="shared" si="48"/>
        <v>10</v>
      </c>
      <c r="E938" s="8" t="str">
        <f t="shared" ca="1" si="44"/>
        <v>shifted orders processed</v>
      </c>
      <c r="F938" t="s">
        <v>11203</v>
      </c>
      <c r="G938" t="s">
        <v>16</v>
      </c>
      <c r="H938" s="6">
        <v>44014.563344907408</v>
      </c>
      <c r="I938" s="6" t="s">
        <v>14142</v>
      </c>
      <c r="J938" t="s">
        <v>109</v>
      </c>
      <c r="K938">
        <v>17290828</v>
      </c>
      <c r="L938">
        <v>233901</v>
      </c>
      <c r="M938" t="s">
        <v>14143</v>
      </c>
      <c r="N938">
        <v>53160001</v>
      </c>
      <c r="O938" t="s">
        <v>1895</v>
      </c>
      <c r="P938" t="s">
        <v>119</v>
      </c>
      <c r="Q938">
        <v>10</v>
      </c>
      <c r="R938" t="s">
        <v>13217</v>
      </c>
      <c r="S938" t="s">
        <v>18</v>
      </c>
      <c r="T938">
        <v>10</v>
      </c>
      <c r="U938" s="6">
        <v>44006.581944444442</v>
      </c>
    </row>
    <row r="939" spans="1:21" x14ac:dyDescent="0.3">
      <c r="A939" t="str">
        <f>VLOOKUP(B939,Table2[],3,FALSE)</f>
        <v>Digital</v>
      </c>
      <c r="B939" t="str">
        <f>IF(ISNUMBER(FIND("QVC",R939)),"QVC",IFERROR(VLOOKUP(LEFT(I939,2),Table1[#All],2,FALSE),IF(OR(LEN(I939)=7,LEFT(I939,3)="SH1",LEFT(I939,2)="Vp",LEFT(I939,2)="GP"),"PMD.com",IF(LEN(I939)=15,"QVC","need manual check"))))</f>
        <v>Amazon</v>
      </c>
      <c r="C939">
        <f t="shared" si="47"/>
        <v>53240001</v>
      </c>
      <c r="D939">
        <f t="shared" si="48"/>
        <v>1</v>
      </c>
      <c r="E939" s="8" t="str">
        <f t="shared" ca="1" si="44"/>
        <v>shifted orders processed</v>
      </c>
      <c r="F939" t="s">
        <v>11203</v>
      </c>
      <c r="G939" t="s">
        <v>16</v>
      </c>
      <c r="H939" s="6">
        <v>44014.563344907408</v>
      </c>
      <c r="I939" s="6" t="s">
        <v>14142</v>
      </c>
      <c r="J939" t="s">
        <v>109</v>
      </c>
      <c r="K939">
        <v>17290828</v>
      </c>
      <c r="L939">
        <v>233901</v>
      </c>
      <c r="M939" t="s">
        <v>14143</v>
      </c>
      <c r="N939">
        <v>53240001</v>
      </c>
      <c r="O939" t="s">
        <v>139</v>
      </c>
      <c r="P939" t="s">
        <v>140</v>
      </c>
      <c r="Q939">
        <v>1</v>
      </c>
      <c r="R939" t="s">
        <v>13217</v>
      </c>
      <c r="S939" t="s">
        <v>18</v>
      </c>
      <c r="T939">
        <v>1</v>
      </c>
      <c r="U939" s="6">
        <v>44006.581944444442</v>
      </c>
    </row>
    <row r="940" spans="1:21" x14ac:dyDescent="0.3">
      <c r="A940" t="str">
        <f>VLOOKUP(B940,Table2[],3,FALSE)</f>
        <v>Digital</v>
      </c>
      <c r="B940" t="str">
        <f>IF(ISNUMBER(FIND("QVC",R940)),"QVC",IFERROR(VLOOKUP(LEFT(I940,2),Table1[#All],2,FALSE),IF(OR(LEN(I940)=7,LEFT(I940,3)="SH1",LEFT(I940,2)="Vp",LEFT(I940,2)="GP"),"PMD.com",IF(LEN(I940)=15,"QVC","need manual check"))))</f>
        <v>Amazon</v>
      </c>
      <c r="C940">
        <f t="shared" si="47"/>
        <v>5354</v>
      </c>
      <c r="D940">
        <f t="shared" si="48"/>
        <v>6</v>
      </c>
      <c r="E940" s="8" t="str">
        <f t="shared" ca="1" si="44"/>
        <v>shifted orders processed</v>
      </c>
      <c r="F940" t="s">
        <v>11203</v>
      </c>
      <c r="G940" t="s">
        <v>16</v>
      </c>
      <c r="H940" s="6">
        <v>44014.563344907408</v>
      </c>
      <c r="I940" s="6" t="s">
        <v>14142</v>
      </c>
      <c r="J940" t="s">
        <v>109</v>
      </c>
      <c r="K940">
        <v>17290828</v>
      </c>
      <c r="L940">
        <v>233901</v>
      </c>
      <c r="M940" t="s">
        <v>14143</v>
      </c>
      <c r="N940">
        <v>5354</v>
      </c>
      <c r="O940" t="s">
        <v>1753</v>
      </c>
      <c r="P940" t="s">
        <v>103</v>
      </c>
      <c r="Q940">
        <v>6</v>
      </c>
      <c r="R940" t="s">
        <v>13217</v>
      </c>
      <c r="S940" t="s">
        <v>18</v>
      </c>
      <c r="T940">
        <v>6</v>
      </c>
      <c r="U940" s="6">
        <v>44006.581944444442</v>
      </c>
    </row>
    <row r="941" spans="1:21" x14ac:dyDescent="0.3">
      <c r="A941" t="str">
        <f>VLOOKUP(B941,Table2[],3,FALSE)</f>
        <v>Digital</v>
      </c>
      <c r="B941" t="str">
        <f>IF(ISNUMBER(FIND("QVC",R941)),"QVC",IFERROR(VLOOKUP(LEFT(I941,2),Table1[#All],2,FALSE),IF(OR(LEN(I941)=7,LEFT(I941,3)="SH1",LEFT(I941,2)="Vp",LEFT(I941,2)="GP"),"PMD.com",IF(LEN(I941)=15,"QVC","need manual check"))))</f>
        <v>Amazon</v>
      </c>
      <c r="C941">
        <f t="shared" si="47"/>
        <v>52460001</v>
      </c>
      <c r="D941">
        <f t="shared" si="48"/>
        <v>6</v>
      </c>
      <c r="E941" s="8" t="str">
        <f t="shared" ca="1" si="44"/>
        <v>shifted orders processed</v>
      </c>
      <c r="F941" t="s">
        <v>11203</v>
      </c>
      <c r="G941" t="s">
        <v>16</v>
      </c>
      <c r="H941" s="6">
        <v>44014.563344907408</v>
      </c>
      <c r="I941" s="6" t="s">
        <v>14142</v>
      </c>
      <c r="J941" t="s">
        <v>109</v>
      </c>
      <c r="K941">
        <v>17290828</v>
      </c>
      <c r="L941">
        <v>233901</v>
      </c>
      <c r="M941" t="s">
        <v>14143</v>
      </c>
      <c r="N941">
        <v>52460001</v>
      </c>
      <c r="O941" t="s">
        <v>972</v>
      </c>
      <c r="P941" t="s">
        <v>76</v>
      </c>
      <c r="Q941">
        <v>6</v>
      </c>
      <c r="R941" t="s">
        <v>13217</v>
      </c>
      <c r="S941" t="s">
        <v>18</v>
      </c>
      <c r="T941">
        <v>6</v>
      </c>
      <c r="U941" s="6">
        <v>44006.581944444442</v>
      </c>
    </row>
    <row r="942" spans="1:21" x14ac:dyDescent="0.3">
      <c r="A942" t="str">
        <f>VLOOKUP(B942,Table2[],3,FALSE)</f>
        <v>Digital</v>
      </c>
      <c r="B942" t="str">
        <f>IF(ISNUMBER(FIND("QVC",R942)),"QVC",IFERROR(VLOOKUP(LEFT(I942,2),Table1[#All],2,FALSE),IF(OR(LEN(I942)=7,LEFT(I942,3)="SH1",LEFT(I942,2)="Vp",LEFT(I942,2)="GP"),"PMD.com",IF(LEN(I942)=15,"QVC","need manual check"))))</f>
        <v>Amazon</v>
      </c>
      <c r="C942">
        <f t="shared" si="47"/>
        <v>52460011</v>
      </c>
      <c r="D942">
        <f t="shared" si="48"/>
        <v>1</v>
      </c>
      <c r="E942" s="8" t="str">
        <f t="shared" ca="1" si="44"/>
        <v>shifted orders processed</v>
      </c>
      <c r="F942" t="s">
        <v>11203</v>
      </c>
      <c r="G942" t="s">
        <v>16</v>
      </c>
      <c r="H942" s="6">
        <v>44014.563738425924</v>
      </c>
      <c r="I942" s="6" t="s">
        <v>14144</v>
      </c>
      <c r="J942" t="s">
        <v>109</v>
      </c>
      <c r="K942">
        <v>17290829</v>
      </c>
      <c r="L942">
        <v>233902</v>
      </c>
      <c r="M942" t="s">
        <v>14145</v>
      </c>
      <c r="N942">
        <v>52460011</v>
      </c>
      <c r="O942" t="s">
        <v>621</v>
      </c>
      <c r="P942" t="s">
        <v>171</v>
      </c>
      <c r="Q942">
        <v>1</v>
      </c>
      <c r="R942" t="s">
        <v>13255</v>
      </c>
      <c r="S942" t="s">
        <v>18</v>
      </c>
      <c r="T942">
        <v>1</v>
      </c>
      <c r="U942" s="6">
        <v>44006.581944444442</v>
      </c>
    </row>
    <row r="943" spans="1:21" x14ac:dyDescent="0.3">
      <c r="A943" t="str">
        <f>VLOOKUP(B943,Table2[],3,FALSE)</f>
        <v>Digital</v>
      </c>
      <c r="B943" t="str">
        <f>IF(ISNUMBER(FIND("QVC",R943)),"QVC",IFERROR(VLOOKUP(LEFT(I943,2),Table1[#All],2,FALSE),IF(OR(LEN(I943)=7,LEFT(I943,3)="SH1",LEFT(I943,2)="Vp",LEFT(I943,2)="GP"),"PMD.com",IF(LEN(I943)=15,"QVC","need manual check"))))</f>
        <v>Amazon</v>
      </c>
      <c r="C943">
        <f t="shared" si="47"/>
        <v>52430011</v>
      </c>
      <c r="D943">
        <f t="shared" si="48"/>
        <v>1</v>
      </c>
      <c r="E943" s="8" t="str">
        <f t="shared" ca="1" si="44"/>
        <v>shifted orders processed</v>
      </c>
      <c r="F943" t="s">
        <v>11203</v>
      </c>
      <c r="G943" t="s">
        <v>16</v>
      </c>
      <c r="H943" s="6">
        <v>44014.563738425924</v>
      </c>
      <c r="I943" s="6" t="s">
        <v>14144</v>
      </c>
      <c r="J943" t="s">
        <v>109</v>
      </c>
      <c r="K943">
        <v>17290829</v>
      </c>
      <c r="L943">
        <v>233902</v>
      </c>
      <c r="M943" t="s">
        <v>14145</v>
      </c>
      <c r="N943">
        <v>52430011</v>
      </c>
      <c r="O943" t="s">
        <v>927</v>
      </c>
      <c r="P943" t="s">
        <v>176</v>
      </c>
      <c r="Q943">
        <v>1</v>
      </c>
      <c r="R943" t="s">
        <v>13255</v>
      </c>
      <c r="S943" t="s">
        <v>18</v>
      </c>
      <c r="T943">
        <v>1</v>
      </c>
      <c r="U943" s="6">
        <v>44006.581944444442</v>
      </c>
    </row>
    <row r="944" spans="1:21" x14ac:dyDescent="0.3">
      <c r="A944" t="str">
        <f>VLOOKUP(B944,Table2[],3,FALSE)</f>
        <v>Digital</v>
      </c>
      <c r="B944" t="str">
        <f>IF(ISNUMBER(FIND("QVC",R944)),"QVC",IFERROR(VLOOKUP(LEFT(I944,2),Table1[#All],2,FALSE),IF(OR(LEN(I944)=7,LEFT(I944,3)="SH1",LEFT(I944,2)="Vp",LEFT(I944,2)="GP"),"PMD.com",IF(LEN(I944)=15,"QVC","need manual check"))))</f>
        <v>Amazon</v>
      </c>
      <c r="C944">
        <f t="shared" si="47"/>
        <v>5354</v>
      </c>
      <c r="D944">
        <f t="shared" si="48"/>
        <v>6</v>
      </c>
      <c r="E944" s="8" t="str">
        <f t="shared" ca="1" si="44"/>
        <v>shifted orders processed</v>
      </c>
      <c r="F944" t="s">
        <v>11203</v>
      </c>
      <c r="G944" t="s">
        <v>16</v>
      </c>
      <c r="H944" s="6">
        <v>44014.563738425924</v>
      </c>
      <c r="I944" s="6" t="s">
        <v>14144</v>
      </c>
      <c r="J944" t="s">
        <v>109</v>
      </c>
      <c r="K944">
        <v>17290829</v>
      </c>
      <c r="L944">
        <v>233902</v>
      </c>
      <c r="M944" t="s">
        <v>14145</v>
      </c>
      <c r="N944">
        <v>5354</v>
      </c>
      <c r="O944" t="s">
        <v>1753</v>
      </c>
      <c r="P944" t="s">
        <v>103</v>
      </c>
      <c r="Q944">
        <v>6</v>
      </c>
      <c r="R944" t="s">
        <v>13255</v>
      </c>
      <c r="S944" t="s">
        <v>18</v>
      </c>
      <c r="T944">
        <v>6</v>
      </c>
      <c r="U944" s="6">
        <v>44006.581944444442</v>
      </c>
    </row>
    <row r="945" spans="1:21" x14ac:dyDescent="0.3">
      <c r="A945" t="str">
        <f>VLOOKUP(B945,Table2[],3,FALSE)</f>
        <v>Digital</v>
      </c>
      <c r="B945" t="str">
        <f>IF(ISNUMBER(FIND("QVC",R945)),"QVC",IFERROR(VLOOKUP(LEFT(I945,2),Table1[#All],2,FALSE),IF(OR(LEN(I945)=7,LEFT(I945,3)="SH1",LEFT(I945,2)="Vp",LEFT(I945,2)="GP"),"PMD.com",IF(LEN(I945)=15,"QVC","need manual check"))))</f>
        <v>Amazon</v>
      </c>
      <c r="C945">
        <f t="shared" si="47"/>
        <v>5355</v>
      </c>
      <c r="D945">
        <f t="shared" si="48"/>
        <v>1</v>
      </c>
      <c r="E945" s="8" t="str">
        <f t="shared" ca="1" si="44"/>
        <v>shifted orders processed</v>
      </c>
      <c r="F945" t="s">
        <v>11203</v>
      </c>
      <c r="G945" t="s">
        <v>16</v>
      </c>
      <c r="H945" s="6">
        <v>44014.563738425924</v>
      </c>
      <c r="I945" s="6" t="s">
        <v>14144</v>
      </c>
      <c r="J945" t="s">
        <v>109</v>
      </c>
      <c r="K945">
        <v>17290829</v>
      </c>
      <c r="L945">
        <v>233902</v>
      </c>
      <c r="M945" t="s">
        <v>14145</v>
      </c>
      <c r="N945">
        <v>5355</v>
      </c>
      <c r="O945" t="s">
        <v>841</v>
      </c>
      <c r="P945" t="s">
        <v>74</v>
      </c>
      <c r="Q945">
        <v>1</v>
      </c>
      <c r="R945" t="s">
        <v>13255</v>
      </c>
      <c r="S945" t="s">
        <v>18</v>
      </c>
      <c r="T945">
        <v>1</v>
      </c>
      <c r="U945" s="6">
        <v>44006.581944444442</v>
      </c>
    </row>
    <row r="946" spans="1:21" x14ac:dyDescent="0.3">
      <c r="A946" t="str">
        <f>VLOOKUP(B946,Table2[],3,FALSE)</f>
        <v>Digital</v>
      </c>
      <c r="B946" t="str">
        <f>IF(ISNUMBER(FIND("QVC",R946)),"QVC",IFERROR(VLOOKUP(LEFT(I946,2),Table1[#All],2,FALSE),IF(OR(LEN(I946)=7,LEFT(I946,3)="SH1",LEFT(I946,2)="Vp",LEFT(I946,2)="GP"),"PMD.com",IF(LEN(I946)=15,"QVC","need manual check"))))</f>
        <v>Amazon</v>
      </c>
      <c r="C946">
        <f t="shared" si="47"/>
        <v>53640001</v>
      </c>
      <c r="D946">
        <f t="shared" si="48"/>
        <v>12</v>
      </c>
      <c r="E946" s="8" t="str">
        <f t="shared" ca="1" si="44"/>
        <v>shifted orders processed</v>
      </c>
      <c r="F946" t="s">
        <v>11203</v>
      </c>
      <c r="G946" t="s">
        <v>16</v>
      </c>
      <c r="H946" s="6">
        <v>44014.563738425924</v>
      </c>
      <c r="I946" s="6" t="s">
        <v>14144</v>
      </c>
      <c r="J946" t="s">
        <v>109</v>
      </c>
      <c r="K946">
        <v>17290829</v>
      </c>
      <c r="L946">
        <v>233902</v>
      </c>
      <c r="M946" t="s">
        <v>14145</v>
      </c>
      <c r="N946">
        <v>53640001</v>
      </c>
      <c r="O946" t="s">
        <v>131</v>
      </c>
      <c r="P946" t="s">
        <v>136</v>
      </c>
      <c r="Q946">
        <v>12</v>
      </c>
      <c r="R946" t="s">
        <v>13255</v>
      </c>
      <c r="S946" t="s">
        <v>18</v>
      </c>
      <c r="T946">
        <v>12</v>
      </c>
      <c r="U946" s="6">
        <v>44006.581944444442</v>
      </c>
    </row>
    <row r="947" spans="1:21" x14ac:dyDescent="0.3">
      <c r="A947" t="str">
        <f>VLOOKUP(B947,Table2[],3,FALSE)</f>
        <v>Digital</v>
      </c>
      <c r="B947" t="str">
        <f>IF(ISNUMBER(FIND("QVC",R947)),"QVC",IFERROR(VLOOKUP(LEFT(I947,2),Table1[#All],2,FALSE),IF(OR(LEN(I947)=7,LEFT(I947,3)="SH1",LEFT(I947,2)="Vp",LEFT(I947,2)="GP"),"PMD.com",IF(LEN(I947)=15,"QVC","need manual check"))))</f>
        <v>Amazon</v>
      </c>
      <c r="C947">
        <f t="shared" si="47"/>
        <v>53730001</v>
      </c>
      <c r="D947">
        <f t="shared" si="48"/>
        <v>12</v>
      </c>
      <c r="E947" s="8" t="str">
        <f t="shared" ca="1" si="44"/>
        <v>shifted orders processed</v>
      </c>
      <c r="F947" t="s">
        <v>11203</v>
      </c>
      <c r="G947" t="s">
        <v>16</v>
      </c>
      <c r="H947" s="6">
        <v>44014.563738425924</v>
      </c>
      <c r="I947" s="6" t="s">
        <v>14144</v>
      </c>
      <c r="J947" t="s">
        <v>109</v>
      </c>
      <c r="K947">
        <v>17290829</v>
      </c>
      <c r="L947">
        <v>233902</v>
      </c>
      <c r="M947" t="s">
        <v>14145</v>
      </c>
      <c r="N947">
        <v>53730001</v>
      </c>
      <c r="O947" t="s">
        <v>61</v>
      </c>
      <c r="P947" t="s">
        <v>62</v>
      </c>
      <c r="Q947">
        <v>12</v>
      </c>
      <c r="R947" t="s">
        <v>13255</v>
      </c>
      <c r="S947" t="s">
        <v>18</v>
      </c>
      <c r="T947">
        <v>12</v>
      </c>
      <c r="U947" s="6">
        <v>44006.581944444442</v>
      </c>
    </row>
    <row r="948" spans="1:21" x14ac:dyDescent="0.3">
      <c r="A948" t="str">
        <f>VLOOKUP(B948,Table2[],3,FALSE)</f>
        <v>Digital</v>
      </c>
      <c r="B948" t="str">
        <f>IF(ISNUMBER(FIND("QVC",R948)),"QVC",IFERROR(VLOOKUP(LEFT(I948,2),Table1[#All],2,FALSE),IF(OR(LEN(I948)=7,LEFT(I948,3)="SH1",LEFT(I948,2)="Vp",LEFT(I948,2)="GP"),"PMD.com",IF(LEN(I948)=15,"QVC","need manual check"))))</f>
        <v>Amazon</v>
      </c>
      <c r="C948">
        <f t="shared" si="47"/>
        <v>53900001</v>
      </c>
      <c r="D948">
        <f t="shared" si="48"/>
        <v>12</v>
      </c>
      <c r="E948" s="8" t="str">
        <f t="shared" ca="1" si="44"/>
        <v>shifted orders processed</v>
      </c>
      <c r="F948" t="s">
        <v>11203</v>
      </c>
      <c r="G948" t="s">
        <v>16</v>
      </c>
      <c r="H948" s="6">
        <v>44014.563738425924</v>
      </c>
      <c r="I948" s="6" t="s">
        <v>14144</v>
      </c>
      <c r="J948" t="s">
        <v>109</v>
      </c>
      <c r="K948">
        <v>17290829</v>
      </c>
      <c r="L948">
        <v>233902</v>
      </c>
      <c r="M948" t="s">
        <v>14145</v>
      </c>
      <c r="N948">
        <v>53900001</v>
      </c>
      <c r="O948" t="s">
        <v>1697</v>
      </c>
      <c r="P948" t="s">
        <v>104</v>
      </c>
      <c r="Q948">
        <v>12</v>
      </c>
      <c r="R948" t="s">
        <v>13255</v>
      </c>
      <c r="S948" t="s">
        <v>18</v>
      </c>
      <c r="T948">
        <v>12</v>
      </c>
      <c r="U948" s="6">
        <v>44006.581944444442</v>
      </c>
    </row>
    <row r="949" spans="1:21" x14ac:dyDescent="0.3">
      <c r="A949" t="str">
        <f>VLOOKUP(B949,Table2[],3,FALSE)</f>
        <v>Digital</v>
      </c>
      <c r="B949" t="str">
        <f>IF(ISNUMBER(FIND("QVC",R949)),"QVC",IFERROR(VLOOKUP(LEFT(I949,2),Table1[#All],2,FALSE),IF(OR(LEN(I949)=7,LEFT(I949,3)="SH1",LEFT(I949,2)="Vp",LEFT(I949,2)="GP"),"PMD.com",IF(LEN(I949)=15,"QVC","need manual check"))))</f>
        <v>Amazon</v>
      </c>
      <c r="C949">
        <f t="shared" si="47"/>
        <v>53160001</v>
      </c>
      <c r="D949">
        <f t="shared" si="48"/>
        <v>3</v>
      </c>
      <c r="E949" s="8" t="str">
        <f t="shared" ca="1" si="44"/>
        <v>shifted orders processed</v>
      </c>
      <c r="F949" t="s">
        <v>11203</v>
      </c>
      <c r="G949" t="s">
        <v>16</v>
      </c>
      <c r="H949" s="6">
        <v>44014.563738425924</v>
      </c>
      <c r="I949" s="6" t="s">
        <v>14144</v>
      </c>
      <c r="J949" t="s">
        <v>109</v>
      </c>
      <c r="K949">
        <v>17290829</v>
      </c>
      <c r="L949">
        <v>233902</v>
      </c>
      <c r="M949" t="s">
        <v>14145</v>
      </c>
      <c r="N949">
        <v>53160001</v>
      </c>
      <c r="O949" t="s">
        <v>1895</v>
      </c>
      <c r="P949" t="s">
        <v>119</v>
      </c>
      <c r="Q949">
        <v>3</v>
      </c>
      <c r="R949" t="s">
        <v>13255</v>
      </c>
      <c r="S949" t="s">
        <v>18</v>
      </c>
      <c r="T949">
        <v>3</v>
      </c>
      <c r="U949" s="6">
        <v>44006.581944444442</v>
      </c>
    </row>
    <row r="950" spans="1:21" x14ac:dyDescent="0.3">
      <c r="A950" t="str">
        <f>VLOOKUP(B950,Table2[],3,FALSE)</f>
        <v>Retail</v>
      </c>
      <c r="B950" t="str">
        <f>IF(ISNUMBER(FIND("QVC",R950)),"QVC",IFERROR(VLOOKUP(LEFT(I950,2),Table1[#All],2,FALSE),IF(OR(LEN(I950)=7,LEFT(I950,3)="SH1",LEFT(I950,2)="Vp",LEFT(I950,2)="GP"),"PMD.com",IF(LEN(I950)=15,"QVC","need manual check"))))</f>
        <v>Retail Accounts</v>
      </c>
      <c r="C950">
        <f t="shared" si="47"/>
        <v>57150001</v>
      </c>
      <c r="D950">
        <f t="shared" si="48"/>
        <v>1155</v>
      </c>
      <c r="E950" s="8" t="str">
        <f t="shared" ca="1" si="44"/>
        <v>shifted orders processed</v>
      </c>
      <c r="F950" t="s">
        <v>11203</v>
      </c>
      <c r="G950" t="s">
        <v>16</v>
      </c>
      <c r="H950" s="6">
        <v>44014.61</v>
      </c>
      <c r="I950" s="6" t="s">
        <v>14146</v>
      </c>
      <c r="J950" t="s">
        <v>109</v>
      </c>
      <c r="K950">
        <v>17290831</v>
      </c>
      <c r="L950">
        <v>233927</v>
      </c>
      <c r="M950">
        <v>11244889</v>
      </c>
      <c r="N950">
        <v>57150001</v>
      </c>
      <c r="O950" t="s">
        <v>14147</v>
      </c>
      <c r="P950" t="s">
        <v>2827</v>
      </c>
      <c r="Q950">
        <v>1155</v>
      </c>
      <c r="R950" t="s">
        <v>114</v>
      </c>
      <c r="S950" t="s">
        <v>18</v>
      </c>
      <c r="T950">
        <v>1155</v>
      </c>
      <c r="U950" s="6">
        <v>43998.488194444442</v>
      </c>
    </row>
    <row r="951" spans="1:21" x14ac:dyDescent="0.3">
      <c r="A951" t="str">
        <f>VLOOKUP(B951,Table2[],3,FALSE)</f>
        <v>Retail</v>
      </c>
      <c r="B951" t="str">
        <f>IF(ISNUMBER(FIND("QVC",R951)),"QVC",IFERROR(VLOOKUP(LEFT(I951,2),Table1[#All],2,FALSE),IF(OR(LEN(I951)=7,LEFT(I951,3)="SH1",LEFT(I951,2)="Vp",LEFT(I951,2)="GP"),"PMD.com",IF(LEN(I951)=15,"QVC","need manual check"))))</f>
        <v>Retail Accounts</v>
      </c>
      <c r="C951">
        <f t="shared" si="47"/>
        <v>57150001</v>
      </c>
      <c r="D951">
        <f t="shared" si="48"/>
        <v>3</v>
      </c>
      <c r="E951" s="8" t="str">
        <f t="shared" ca="1" si="44"/>
        <v>shifted orders processed</v>
      </c>
      <c r="F951" t="s">
        <v>11203</v>
      </c>
      <c r="G951" t="s">
        <v>16</v>
      </c>
      <c r="H951" s="6">
        <v>44014.610011574077</v>
      </c>
      <c r="I951" s="6" t="s">
        <v>14148</v>
      </c>
      <c r="J951" t="s">
        <v>109</v>
      </c>
      <c r="K951">
        <v>17290832</v>
      </c>
      <c r="L951">
        <v>233930</v>
      </c>
      <c r="M951">
        <v>3302255</v>
      </c>
      <c r="N951">
        <v>57150001</v>
      </c>
      <c r="O951" t="s">
        <v>14149</v>
      </c>
      <c r="P951" t="s">
        <v>2827</v>
      </c>
      <c r="Q951">
        <v>3</v>
      </c>
      <c r="R951" t="s">
        <v>1159</v>
      </c>
      <c r="S951" t="s">
        <v>18</v>
      </c>
      <c r="T951">
        <v>3</v>
      </c>
      <c r="U951" s="6">
        <v>44005.504861111112</v>
      </c>
    </row>
    <row r="952" spans="1:21" x14ac:dyDescent="0.3">
      <c r="A952" t="str">
        <f>VLOOKUP(B952,Table2[],3,FALSE)</f>
        <v>Retail</v>
      </c>
      <c r="B952" t="str">
        <f>IF(ISNUMBER(FIND("QVC",R952)),"QVC",IFERROR(VLOOKUP(LEFT(I952,2),Table1[#All],2,FALSE),IF(OR(LEN(I952)=7,LEFT(I952,3)="SH1",LEFT(I952,2)="Vp",LEFT(I952,2)="GP"),"PMD.com",IF(LEN(I952)=15,"QVC","need manual check"))))</f>
        <v>Retail Accounts</v>
      </c>
      <c r="C952">
        <f t="shared" si="47"/>
        <v>57120001</v>
      </c>
      <c r="D952">
        <f t="shared" si="48"/>
        <v>6</v>
      </c>
      <c r="E952" s="8" t="str">
        <f t="shared" ca="1" si="44"/>
        <v>shifted orders processed</v>
      </c>
      <c r="F952" t="s">
        <v>11203</v>
      </c>
      <c r="G952" t="s">
        <v>16</v>
      </c>
      <c r="H952" s="6">
        <v>44014.610011574077</v>
      </c>
      <c r="I952" s="6" t="s">
        <v>14148</v>
      </c>
      <c r="J952" t="s">
        <v>109</v>
      </c>
      <c r="K952">
        <v>17290832</v>
      </c>
      <c r="L952">
        <v>233930</v>
      </c>
      <c r="M952">
        <v>3302255</v>
      </c>
      <c r="N952">
        <v>57120001</v>
      </c>
      <c r="O952" t="s">
        <v>1984</v>
      </c>
      <c r="P952" t="s">
        <v>1985</v>
      </c>
      <c r="Q952">
        <v>6</v>
      </c>
      <c r="R952" t="s">
        <v>1159</v>
      </c>
      <c r="S952" t="s">
        <v>18</v>
      </c>
      <c r="T952">
        <v>6</v>
      </c>
      <c r="U952" s="6">
        <v>44005.504861111112</v>
      </c>
    </row>
    <row r="953" spans="1:21" x14ac:dyDescent="0.3">
      <c r="A953" t="str">
        <f>VLOOKUP(B953,Table2[],3,FALSE)</f>
        <v>Retail</v>
      </c>
      <c r="B953" t="str">
        <f>IF(ISNUMBER(FIND("QVC",R953)),"QVC",IFERROR(VLOOKUP(LEFT(I953,2),Table1[#All],2,FALSE),IF(OR(LEN(I953)=7,LEFT(I953,3)="SH1",LEFT(I953,2)="Vp",LEFT(I953,2)="GP"),"PMD.com",IF(LEN(I953)=15,"QVC","need manual check"))))</f>
        <v>Retail Accounts</v>
      </c>
      <c r="C953">
        <f t="shared" si="47"/>
        <v>57080001</v>
      </c>
      <c r="D953">
        <f t="shared" si="48"/>
        <v>6</v>
      </c>
      <c r="E953" s="8" t="str">
        <f t="shared" ca="1" si="44"/>
        <v>shifted orders processed</v>
      </c>
      <c r="F953" t="s">
        <v>11203</v>
      </c>
      <c r="G953" t="s">
        <v>16</v>
      </c>
      <c r="H953" s="6">
        <v>44014.610011574077</v>
      </c>
      <c r="I953" s="6" t="s">
        <v>14148</v>
      </c>
      <c r="J953" t="s">
        <v>109</v>
      </c>
      <c r="K953">
        <v>17290832</v>
      </c>
      <c r="L953">
        <v>233930</v>
      </c>
      <c r="M953">
        <v>3302255</v>
      </c>
      <c r="N953">
        <v>57080001</v>
      </c>
      <c r="O953" t="s">
        <v>11175</v>
      </c>
      <c r="P953" t="s">
        <v>11118</v>
      </c>
      <c r="Q953">
        <v>6</v>
      </c>
      <c r="R953" t="s">
        <v>1159</v>
      </c>
      <c r="S953" t="s">
        <v>18</v>
      </c>
      <c r="T953">
        <v>6</v>
      </c>
      <c r="U953" s="6">
        <v>44005.504861111112</v>
      </c>
    </row>
    <row r="954" spans="1:21" x14ac:dyDescent="0.3">
      <c r="A954" t="str">
        <f>VLOOKUP(B954,Table2[],3,FALSE)</f>
        <v>Retail</v>
      </c>
      <c r="B954" t="str">
        <f>IF(ISNUMBER(FIND("QVC",R954)),"QVC",IFERROR(VLOOKUP(LEFT(I954,2),Table1[#All],2,FALSE),IF(OR(LEN(I954)=7,LEFT(I954,3)="SH1",LEFT(I954,2)="Vp",LEFT(I954,2)="GP"),"PMD.com",IF(LEN(I954)=15,"QVC","need manual check"))))</f>
        <v>Retail Accounts</v>
      </c>
      <c r="C954">
        <f t="shared" si="47"/>
        <v>57130001</v>
      </c>
      <c r="D954">
        <f t="shared" si="48"/>
        <v>3</v>
      </c>
      <c r="E954" s="8" t="str">
        <f t="shared" ca="1" si="44"/>
        <v>shifted orders processed</v>
      </c>
      <c r="F954" t="s">
        <v>11203</v>
      </c>
      <c r="G954" t="s">
        <v>16</v>
      </c>
      <c r="H954" s="6">
        <v>44014.610011574077</v>
      </c>
      <c r="I954" s="6" t="s">
        <v>14148</v>
      </c>
      <c r="J954" t="s">
        <v>109</v>
      </c>
      <c r="K954">
        <v>17290832</v>
      </c>
      <c r="L954">
        <v>233930</v>
      </c>
      <c r="M954">
        <v>3302255</v>
      </c>
      <c r="N954">
        <v>57130001</v>
      </c>
      <c r="O954" t="s">
        <v>11124</v>
      </c>
      <c r="P954" t="s">
        <v>11125</v>
      </c>
      <c r="Q954">
        <v>3</v>
      </c>
      <c r="R954" t="s">
        <v>1159</v>
      </c>
      <c r="S954" t="s">
        <v>18</v>
      </c>
      <c r="T954">
        <v>3</v>
      </c>
      <c r="U954" s="6">
        <v>44005.504861111112</v>
      </c>
    </row>
    <row r="955" spans="1:21" x14ac:dyDescent="0.3">
      <c r="A955" t="str">
        <f>VLOOKUP(B955,Table2[],3,FALSE)</f>
        <v>Retail</v>
      </c>
      <c r="B955" t="str">
        <f>IF(ISNUMBER(FIND("QVC",R955)),"QVC",IFERROR(VLOOKUP(LEFT(I955,2),Table1[#All],2,FALSE),IF(OR(LEN(I955)=7,LEFT(I955,3)="SH1",LEFT(I955,2)="Vp",LEFT(I955,2)="GP"),"PMD.com",IF(LEN(I955)=15,"QVC","need manual check"))))</f>
        <v>Retail Accounts</v>
      </c>
      <c r="C955">
        <f t="shared" si="47"/>
        <v>57070001</v>
      </c>
      <c r="D955">
        <f t="shared" si="48"/>
        <v>4</v>
      </c>
      <c r="E955" s="8" t="str">
        <f t="shared" ca="1" si="44"/>
        <v>shifted orders processed</v>
      </c>
      <c r="F955" t="s">
        <v>11203</v>
      </c>
      <c r="G955" t="s">
        <v>16</v>
      </c>
      <c r="H955" s="6">
        <v>44014.610011574077</v>
      </c>
      <c r="I955" s="6" t="s">
        <v>14148</v>
      </c>
      <c r="J955" t="s">
        <v>109</v>
      </c>
      <c r="K955">
        <v>17290832</v>
      </c>
      <c r="L955">
        <v>233930</v>
      </c>
      <c r="M955">
        <v>3302255</v>
      </c>
      <c r="N955">
        <v>57070001</v>
      </c>
      <c r="O955" t="s">
        <v>1722</v>
      </c>
      <c r="P955" t="s">
        <v>1721</v>
      </c>
      <c r="Q955">
        <v>4</v>
      </c>
      <c r="R955" t="s">
        <v>1159</v>
      </c>
      <c r="S955" t="s">
        <v>18</v>
      </c>
      <c r="T955">
        <v>4</v>
      </c>
      <c r="U955" s="6">
        <v>44005.504861111112</v>
      </c>
    </row>
    <row r="956" spans="1:21" x14ac:dyDescent="0.3">
      <c r="A956" t="str">
        <f>VLOOKUP(B956,Table2[],3,FALSE)</f>
        <v>Retail</v>
      </c>
      <c r="B956" t="str">
        <f>IF(ISNUMBER(FIND("QVC",R956)),"QVC",IFERROR(VLOOKUP(LEFT(I956,2),Table1[#All],2,FALSE),IF(OR(LEN(I956)=7,LEFT(I956,3)="SH1",LEFT(I956,2)="Vp",LEFT(I956,2)="GP"),"PMD.com",IF(LEN(I956)=15,"QVC","need manual check"))))</f>
        <v>Retail Accounts</v>
      </c>
      <c r="C956">
        <f t="shared" si="47"/>
        <v>57070001</v>
      </c>
      <c r="D956">
        <f t="shared" si="48"/>
        <v>3</v>
      </c>
      <c r="E956" s="8" t="str">
        <f t="shared" ca="1" si="44"/>
        <v>shifted orders processed</v>
      </c>
      <c r="F956" t="s">
        <v>11203</v>
      </c>
      <c r="G956" t="s">
        <v>16</v>
      </c>
      <c r="H956" s="6">
        <v>44014.610023148147</v>
      </c>
      <c r="I956" s="6" t="s">
        <v>14150</v>
      </c>
      <c r="J956" t="s">
        <v>109</v>
      </c>
      <c r="K956">
        <v>17290833</v>
      </c>
      <c r="L956">
        <v>233931</v>
      </c>
      <c r="M956">
        <v>3302255</v>
      </c>
      <c r="N956">
        <v>57070001</v>
      </c>
      <c r="O956" t="s">
        <v>1722</v>
      </c>
      <c r="P956" t="s">
        <v>1721</v>
      </c>
      <c r="Q956">
        <v>3</v>
      </c>
      <c r="R956" t="s">
        <v>1159</v>
      </c>
      <c r="S956" t="s">
        <v>18</v>
      </c>
      <c r="T956">
        <v>3</v>
      </c>
      <c r="U956" s="6">
        <v>44005.504861111112</v>
      </c>
    </row>
    <row r="957" spans="1:21" x14ac:dyDescent="0.3">
      <c r="A957" t="str">
        <f>VLOOKUP(B957,Table2[],3,FALSE)</f>
        <v>Retail</v>
      </c>
      <c r="B957" t="str">
        <f>IF(ISNUMBER(FIND("QVC",R957)),"QVC",IFERROR(VLOOKUP(LEFT(I957,2),Table1[#All],2,FALSE),IF(OR(LEN(I957)=7,LEFT(I957,3)="SH1",LEFT(I957,2)="Vp",LEFT(I957,2)="GP"),"PMD.com",IF(LEN(I957)=15,"QVC","need manual check"))))</f>
        <v>Retail Accounts</v>
      </c>
      <c r="C957">
        <f t="shared" si="47"/>
        <v>57130001</v>
      </c>
      <c r="D957">
        <f t="shared" si="48"/>
        <v>3</v>
      </c>
      <c r="E957" s="8" t="str">
        <f t="shared" ca="1" si="44"/>
        <v>shifted orders processed</v>
      </c>
      <c r="F957" t="s">
        <v>11203</v>
      </c>
      <c r="G957" t="s">
        <v>16</v>
      </c>
      <c r="H957" s="6">
        <v>44014.610023148147</v>
      </c>
      <c r="I957" s="6" t="s">
        <v>14150</v>
      </c>
      <c r="J957" t="s">
        <v>109</v>
      </c>
      <c r="K957">
        <v>17290833</v>
      </c>
      <c r="L957">
        <v>233931</v>
      </c>
      <c r="M957">
        <v>3302255</v>
      </c>
      <c r="N957">
        <v>57130001</v>
      </c>
      <c r="O957" t="s">
        <v>11124</v>
      </c>
      <c r="P957" t="s">
        <v>11125</v>
      </c>
      <c r="Q957">
        <v>3</v>
      </c>
      <c r="R957" t="s">
        <v>1159</v>
      </c>
      <c r="S957" t="s">
        <v>18</v>
      </c>
      <c r="T957">
        <v>3</v>
      </c>
      <c r="U957" s="6">
        <v>44005.504861111112</v>
      </c>
    </row>
    <row r="958" spans="1:21" x14ac:dyDescent="0.3">
      <c r="A958" t="str">
        <f>VLOOKUP(B958,Table2[],3,FALSE)</f>
        <v>Retail</v>
      </c>
      <c r="B958" t="str">
        <f>IF(ISNUMBER(FIND("QVC",R958)),"QVC",IFERROR(VLOOKUP(LEFT(I958,2),Table1[#All],2,FALSE),IF(OR(LEN(I958)=7,LEFT(I958,3)="SH1",LEFT(I958,2)="Vp",LEFT(I958,2)="GP"),"PMD.com",IF(LEN(I958)=15,"QVC","need manual check"))))</f>
        <v>Retail Accounts</v>
      </c>
      <c r="C958">
        <f t="shared" si="47"/>
        <v>57080001</v>
      </c>
      <c r="D958">
        <f t="shared" si="48"/>
        <v>4</v>
      </c>
      <c r="E958" s="8" t="str">
        <f t="shared" ca="1" si="44"/>
        <v>shifted orders processed</v>
      </c>
      <c r="F958" t="s">
        <v>11203</v>
      </c>
      <c r="G958" t="s">
        <v>16</v>
      </c>
      <c r="H958" s="6">
        <v>44014.610023148147</v>
      </c>
      <c r="I958" s="6" t="s">
        <v>14150</v>
      </c>
      <c r="J958" t="s">
        <v>109</v>
      </c>
      <c r="K958">
        <v>17290833</v>
      </c>
      <c r="L958">
        <v>233931</v>
      </c>
      <c r="M958">
        <v>3302255</v>
      </c>
      <c r="N958">
        <v>57080001</v>
      </c>
      <c r="O958" t="s">
        <v>11175</v>
      </c>
      <c r="P958" t="s">
        <v>11118</v>
      </c>
      <c r="Q958">
        <v>4</v>
      </c>
      <c r="R958" t="s">
        <v>1159</v>
      </c>
      <c r="S958" t="s">
        <v>18</v>
      </c>
      <c r="T958">
        <v>4</v>
      </c>
      <c r="U958" s="6">
        <v>44005.504861111112</v>
      </c>
    </row>
    <row r="959" spans="1:21" x14ac:dyDescent="0.3">
      <c r="A959" t="str">
        <f>VLOOKUP(B959,Table2[],3,FALSE)</f>
        <v>Retail</v>
      </c>
      <c r="B959" t="str">
        <f>IF(ISNUMBER(FIND("QVC",R959)),"QVC",IFERROR(VLOOKUP(LEFT(I959,2),Table1[#All],2,FALSE),IF(OR(LEN(I959)=7,LEFT(I959,3)="SH1",LEFT(I959,2)="Vp",LEFT(I959,2)="GP"),"PMD.com",IF(LEN(I959)=15,"QVC","need manual check"))))</f>
        <v>Retail Accounts</v>
      </c>
      <c r="C959">
        <f t="shared" si="47"/>
        <v>57120001</v>
      </c>
      <c r="D959">
        <f t="shared" si="48"/>
        <v>4</v>
      </c>
      <c r="E959" s="8" t="str">
        <f t="shared" ca="1" si="44"/>
        <v>shifted orders processed</v>
      </c>
      <c r="F959" t="s">
        <v>11203</v>
      </c>
      <c r="G959" t="s">
        <v>16</v>
      </c>
      <c r="H959" s="6">
        <v>44014.610023148147</v>
      </c>
      <c r="I959" s="6" t="s">
        <v>14150</v>
      </c>
      <c r="J959" t="s">
        <v>109</v>
      </c>
      <c r="K959">
        <v>17290833</v>
      </c>
      <c r="L959">
        <v>233931</v>
      </c>
      <c r="M959">
        <v>3302255</v>
      </c>
      <c r="N959">
        <v>57120001</v>
      </c>
      <c r="O959" t="s">
        <v>1984</v>
      </c>
      <c r="P959" t="s">
        <v>1985</v>
      </c>
      <c r="Q959">
        <v>4</v>
      </c>
      <c r="R959" t="s">
        <v>1159</v>
      </c>
      <c r="S959" t="s">
        <v>18</v>
      </c>
      <c r="T959">
        <v>4</v>
      </c>
      <c r="U959" s="6">
        <v>44005.504861111112</v>
      </c>
    </row>
    <row r="960" spans="1:21" x14ac:dyDescent="0.3">
      <c r="A960" t="str">
        <f>VLOOKUP(B960,Table2[],3,FALSE)</f>
        <v>Retail</v>
      </c>
      <c r="B960" t="str">
        <f>IF(ISNUMBER(FIND("QVC",R960)),"QVC",IFERROR(VLOOKUP(LEFT(I960,2),Table1[#All],2,FALSE),IF(OR(LEN(I960)=7,LEFT(I960,3)="SH1",LEFT(I960,2)="Vp",LEFT(I960,2)="GP"),"PMD.com",IF(LEN(I960)=15,"QVC","need manual check"))))</f>
        <v>Retail Accounts</v>
      </c>
      <c r="C960">
        <f t="shared" si="47"/>
        <v>57150001</v>
      </c>
      <c r="D960">
        <f t="shared" si="48"/>
        <v>3</v>
      </c>
      <c r="E960" s="8" t="str">
        <f t="shared" ca="1" si="44"/>
        <v>shifted orders processed</v>
      </c>
      <c r="F960" t="s">
        <v>11203</v>
      </c>
      <c r="G960" t="s">
        <v>16</v>
      </c>
      <c r="H960" s="6">
        <v>44014.610023148147</v>
      </c>
      <c r="I960" s="6" t="s">
        <v>14150</v>
      </c>
      <c r="J960" t="s">
        <v>109</v>
      </c>
      <c r="K960">
        <v>17290833</v>
      </c>
      <c r="L960">
        <v>233931</v>
      </c>
      <c r="M960">
        <v>3302255</v>
      </c>
      <c r="N960">
        <v>57150001</v>
      </c>
      <c r="O960" t="s">
        <v>14149</v>
      </c>
      <c r="P960" t="s">
        <v>2827</v>
      </c>
      <c r="Q960">
        <v>3</v>
      </c>
      <c r="R960" t="s">
        <v>1159</v>
      </c>
      <c r="S960" t="s">
        <v>18</v>
      </c>
      <c r="T960">
        <v>3</v>
      </c>
      <c r="U960" s="6">
        <v>44005.504861111112</v>
      </c>
    </row>
    <row r="961" spans="1:21" x14ac:dyDescent="0.3">
      <c r="A961" t="str">
        <f>VLOOKUP(B961,Table2[],3,FALSE)</f>
        <v>Retail</v>
      </c>
      <c r="B961" t="str">
        <f>IF(ISNUMBER(FIND("QVC",R961)),"QVC",IFERROR(VLOOKUP(LEFT(I961,2),Table1[#All],2,FALSE),IF(OR(LEN(I961)=7,LEFT(I961,3)="SH1",LEFT(I961,2)="Vp",LEFT(I961,2)="GP"),"PMD.com",IF(LEN(I961)=15,"QVC","need manual check"))))</f>
        <v>Retail Accounts</v>
      </c>
      <c r="C961">
        <f t="shared" si="47"/>
        <v>57150001</v>
      </c>
      <c r="D961">
        <f t="shared" si="48"/>
        <v>3</v>
      </c>
      <c r="E961" s="8" t="str">
        <f t="shared" ca="1" si="44"/>
        <v>shifted orders processed</v>
      </c>
      <c r="F961" t="s">
        <v>11203</v>
      </c>
      <c r="G961" t="s">
        <v>16</v>
      </c>
      <c r="H961" s="6">
        <v>44014.61010416667</v>
      </c>
      <c r="I961" s="6" t="s">
        <v>14151</v>
      </c>
      <c r="J961" t="s">
        <v>109</v>
      </c>
      <c r="K961">
        <v>17290834</v>
      </c>
      <c r="L961">
        <v>233932</v>
      </c>
      <c r="M961">
        <v>3302255</v>
      </c>
      <c r="N961">
        <v>57150001</v>
      </c>
      <c r="O961" t="s">
        <v>14149</v>
      </c>
      <c r="P961" t="s">
        <v>2827</v>
      </c>
      <c r="Q961">
        <v>3</v>
      </c>
      <c r="R961" t="s">
        <v>1159</v>
      </c>
      <c r="S961" t="s">
        <v>18</v>
      </c>
      <c r="T961">
        <v>3</v>
      </c>
      <c r="U961" s="6">
        <v>44005.504861111112</v>
      </c>
    </row>
    <row r="962" spans="1:21" x14ac:dyDescent="0.3">
      <c r="A962" t="str">
        <f>VLOOKUP(B962,Table2[],3,FALSE)</f>
        <v>Retail</v>
      </c>
      <c r="B962" t="str">
        <f>IF(ISNUMBER(FIND("QVC",R962)),"QVC",IFERROR(VLOOKUP(LEFT(I962,2),Table1[#All],2,FALSE),IF(OR(LEN(I962)=7,LEFT(I962,3)="SH1",LEFT(I962,2)="Vp",LEFT(I962,2)="GP"),"PMD.com",IF(LEN(I962)=15,"QVC","need manual check"))))</f>
        <v>Retail Accounts</v>
      </c>
      <c r="C962">
        <f t="shared" si="47"/>
        <v>57120001</v>
      </c>
      <c r="D962">
        <f t="shared" si="48"/>
        <v>4</v>
      </c>
      <c r="E962" s="8" t="str">
        <f t="shared" ca="1" si="44"/>
        <v>shifted orders processed</v>
      </c>
      <c r="F962" t="s">
        <v>11203</v>
      </c>
      <c r="G962" t="s">
        <v>16</v>
      </c>
      <c r="H962" s="6">
        <v>44014.61010416667</v>
      </c>
      <c r="I962" s="6" t="s">
        <v>14151</v>
      </c>
      <c r="J962" t="s">
        <v>109</v>
      </c>
      <c r="K962">
        <v>17290834</v>
      </c>
      <c r="L962">
        <v>233932</v>
      </c>
      <c r="M962">
        <v>3302255</v>
      </c>
      <c r="N962">
        <v>57120001</v>
      </c>
      <c r="O962" t="s">
        <v>1984</v>
      </c>
      <c r="P962" t="s">
        <v>1985</v>
      </c>
      <c r="Q962">
        <v>4</v>
      </c>
      <c r="R962" t="s">
        <v>1159</v>
      </c>
      <c r="S962" t="s">
        <v>18</v>
      </c>
      <c r="T962">
        <v>4</v>
      </c>
      <c r="U962" s="6">
        <v>44005.504861111112</v>
      </c>
    </row>
    <row r="963" spans="1:21" x14ac:dyDescent="0.3">
      <c r="A963" t="str">
        <f>VLOOKUP(B963,Table2[],3,FALSE)</f>
        <v>Retail</v>
      </c>
      <c r="B963" t="str">
        <f>IF(ISNUMBER(FIND("QVC",R963)),"QVC",IFERROR(VLOOKUP(LEFT(I963,2),Table1[#All],2,FALSE),IF(OR(LEN(I963)=7,LEFT(I963,3)="SH1",LEFT(I963,2)="Vp",LEFT(I963,2)="GP"),"PMD.com",IF(LEN(I963)=15,"QVC","need manual check"))))</f>
        <v>Retail Accounts</v>
      </c>
      <c r="C963">
        <f t="shared" si="47"/>
        <v>57080001</v>
      </c>
      <c r="D963">
        <f t="shared" si="48"/>
        <v>4</v>
      </c>
      <c r="E963" s="8" t="str">
        <f t="shared" ref="E963:E1026" ca="1" si="49">IF(MONTH(TODAY())-MONTH(U963)&gt;0,"shifted orders processed", "MTD orders processed")</f>
        <v>shifted orders processed</v>
      </c>
      <c r="F963" t="s">
        <v>11203</v>
      </c>
      <c r="G963" t="s">
        <v>16</v>
      </c>
      <c r="H963" s="6">
        <v>44014.61010416667</v>
      </c>
      <c r="I963" s="6" t="s">
        <v>14151</v>
      </c>
      <c r="J963" t="s">
        <v>109</v>
      </c>
      <c r="K963">
        <v>17290834</v>
      </c>
      <c r="L963">
        <v>233932</v>
      </c>
      <c r="M963">
        <v>3302255</v>
      </c>
      <c r="N963">
        <v>57080001</v>
      </c>
      <c r="O963" t="s">
        <v>11175</v>
      </c>
      <c r="P963" t="s">
        <v>11118</v>
      </c>
      <c r="Q963">
        <v>4</v>
      </c>
      <c r="R963" t="s">
        <v>1159</v>
      </c>
      <c r="S963" t="s">
        <v>18</v>
      </c>
      <c r="T963">
        <v>4</v>
      </c>
      <c r="U963" s="6">
        <v>44005.504861111112</v>
      </c>
    </row>
    <row r="964" spans="1:21" x14ac:dyDescent="0.3">
      <c r="A964" t="str">
        <f>VLOOKUP(B964,Table2[],3,FALSE)</f>
        <v>Retail</v>
      </c>
      <c r="B964" t="str">
        <f>IF(ISNUMBER(FIND("QVC",R964)),"QVC",IFERROR(VLOOKUP(LEFT(I964,2),Table1[#All],2,FALSE),IF(OR(LEN(I964)=7,LEFT(I964,3)="SH1",LEFT(I964,2)="Vp",LEFT(I964,2)="GP"),"PMD.com",IF(LEN(I964)=15,"QVC","need manual check"))))</f>
        <v>Retail Accounts</v>
      </c>
      <c r="C964">
        <f t="shared" si="47"/>
        <v>57130001</v>
      </c>
      <c r="D964">
        <f t="shared" si="48"/>
        <v>3</v>
      </c>
      <c r="E964" s="8" t="str">
        <f t="shared" ca="1" si="49"/>
        <v>shifted orders processed</v>
      </c>
      <c r="F964" t="s">
        <v>11203</v>
      </c>
      <c r="G964" t="s">
        <v>16</v>
      </c>
      <c r="H964" s="6">
        <v>44014.61010416667</v>
      </c>
      <c r="I964" s="6" t="s">
        <v>14151</v>
      </c>
      <c r="J964" t="s">
        <v>109</v>
      </c>
      <c r="K964">
        <v>17290834</v>
      </c>
      <c r="L964">
        <v>233932</v>
      </c>
      <c r="M964">
        <v>3302255</v>
      </c>
      <c r="N964">
        <v>57130001</v>
      </c>
      <c r="O964" t="s">
        <v>11124</v>
      </c>
      <c r="P964" t="s">
        <v>11125</v>
      </c>
      <c r="Q964">
        <v>3</v>
      </c>
      <c r="R964" t="s">
        <v>1159</v>
      </c>
      <c r="S964" t="s">
        <v>18</v>
      </c>
      <c r="T964">
        <v>3</v>
      </c>
      <c r="U964" s="6">
        <v>44005.504861111112</v>
      </c>
    </row>
    <row r="965" spans="1:21" x14ac:dyDescent="0.3">
      <c r="A965" t="str">
        <f>VLOOKUP(B965,Table2[],3,FALSE)</f>
        <v>Retail</v>
      </c>
      <c r="B965" t="str">
        <f>IF(ISNUMBER(FIND("QVC",R965)),"QVC",IFERROR(VLOOKUP(LEFT(I965,2),Table1[#All],2,FALSE),IF(OR(LEN(I965)=7,LEFT(I965,3)="SH1",LEFT(I965,2)="Vp",LEFT(I965,2)="GP"),"PMD.com",IF(LEN(I965)=15,"QVC","need manual check"))))</f>
        <v>Retail Accounts</v>
      </c>
      <c r="C965">
        <f t="shared" si="47"/>
        <v>57070001</v>
      </c>
      <c r="D965">
        <f t="shared" si="48"/>
        <v>4</v>
      </c>
      <c r="E965" s="8" t="str">
        <f t="shared" ca="1" si="49"/>
        <v>shifted orders processed</v>
      </c>
      <c r="F965" t="s">
        <v>11203</v>
      </c>
      <c r="G965" t="s">
        <v>16</v>
      </c>
      <c r="H965" s="6">
        <v>44014.61010416667</v>
      </c>
      <c r="I965" s="6" t="s">
        <v>14151</v>
      </c>
      <c r="J965" t="s">
        <v>109</v>
      </c>
      <c r="K965">
        <v>17290834</v>
      </c>
      <c r="L965">
        <v>233932</v>
      </c>
      <c r="M965">
        <v>3302255</v>
      </c>
      <c r="N965">
        <v>57070001</v>
      </c>
      <c r="O965" t="s">
        <v>1722</v>
      </c>
      <c r="P965" t="s">
        <v>1721</v>
      </c>
      <c r="Q965">
        <v>4</v>
      </c>
      <c r="R965" t="s">
        <v>1159</v>
      </c>
      <c r="S965" t="s">
        <v>18</v>
      </c>
      <c r="T965">
        <v>4</v>
      </c>
      <c r="U965" s="6">
        <v>44005.504861111112</v>
      </c>
    </row>
    <row r="966" spans="1:21" x14ac:dyDescent="0.3">
      <c r="A966" t="str">
        <f>VLOOKUP(B966,Table2[],3,FALSE)</f>
        <v>Retail</v>
      </c>
      <c r="B966" t="str">
        <f>IF(ISNUMBER(FIND("QVC",R966)),"QVC",IFERROR(VLOOKUP(LEFT(I966,2),Table1[#All],2,FALSE),IF(OR(LEN(I966)=7,LEFT(I966,3)="SH1",LEFT(I966,2)="Vp",LEFT(I966,2)="GP"),"PMD.com",IF(LEN(I966)=15,"QVC","need manual check"))))</f>
        <v>Retail Accounts</v>
      </c>
      <c r="C966">
        <f t="shared" si="47"/>
        <v>57070001</v>
      </c>
      <c r="D966">
        <f t="shared" si="48"/>
        <v>3</v>
      </c>
      <c r="E966" s="8" t="str">
        <f t="shared" ca="1" si="49"/>
        <v>shifted orders processed</v>
      </c>
      <c r="F966" t="s">
        <v>11203</v>
      </c>
      <c r="G966" t="s">
        <v>16</v>
      </c>
      <c r="H966" s="6">
        <v>44014.610115740739</v>
      </c>
      <c r="I966" s="6" t="s">
        <v>14152</v>
      </c>
      <c r="J966" t="s">
        <v>109</v>
      </c>
      <c r="K966">
        <v>17290835</v>
      </c>
      <c r="L966">
        <v>233933</v>
      </c>
      <c r="M966">
        <v>3302255</v>
      </c>
      <c r="N966">
        <v>57070001</v>
      </c>
      <c r="O966" t="s">
        <v>1722</v>
      </c>
      <c r="P966" t="s">
        <v>1721</v>
      </c>
      <c r="Q966">
        <v>3</v>
      </c>
      <c r="R966" t="s">
        <v>1159</v>
      </c>
      <c r="S966" t="s">
        <v>18</v>
      </c>
      <c r="T966">
        <v>3</v>
      </c>
      <c r="U966" s="6">
        <v>44005.504861111112</v>
      </c>
    </row>
    <row r="967" spans="1:21" x14ac:dyDescent="0.3">
      <c r="A967" t="str">
        <f>VLOOKUP(B967,Table2[],3,FALSE)</f>
        <v>Retail</v>
      </c>
      <c r="B967" t="str">
        <f>IF(ISNUMBER(FIND("QVC",R967)),"QVC",IFERROR(VLOOKUP(LEFT(I967,2),Table1[#All],2,FALSE),IF(OR(LEN(I967)=7,LEFT(I967,3)="SH1",LEFT(I967,2)="Vp",LEFT(I967,2)="GP"),"PMD.com",IF(LEN(I967)=15,"QVC","need manual check"))))</f>
        <v>Retail Accounts</v>
      </c>
      <c r="C967">
        <f t="shared" si="47"/>
        <v>57130001</v>
      </c>
      <c r="D967">
        <f t="shared" si="48"/>
        <v>2</v>
      </c>
      <c r="E967" s="8" t="str">
        <f t="shared" ca="1" si="49"/>
        <v>shifted orders processed</v>
      </c>
      <c r="F967" t="s">
        <v>11203</v>
      </c>
      <c r="G967" t="s">
        <v>16</v>
      </c>
      <c r="H967" s="6">
        <v>44014.610115740739</v>
      </c>
      <c r="I967" s="6" t="s">
        <v>14152</v>
      </c>
      <c r="J967" t="s">
        <v>109</v>
      </c>
      <c r="K967">
        <v>17290835</v>
      </c>
      <c r="L967">
        <v>233933</v>
      </c>
      <c r="M967">
        <v>3302255</v>
      </c>
      <c r="N967">
        <v>57130001</v>
      </c>
      <c r="O967" t="s">
        <v>11124</v>
      </c>
      <c r="P967" t="s">
        <v>11125</v>
      </c>
      <c r="Q967">
        <v>2</v>
      </c>
      <c r="R967" t="s">
        <v>1159</v>
      </c>
      <c r="S967" t="s">
        <v>18</v>
      </c>
      <c r="T967">
        <v>2</v>
      </c>
      <c r="U967" s="6">
        <v>44005.504861111112</v>
      </c>
    </row>
    <row r="968" spans="1:21" x14ac:dyDescent="0.3">
      <c r="A968" t="str">
        <f>VLOOKUP(B968,Table2[],3,FALSE)</f>
        <v>Retail</v>
      </c>
      <c r="B968" t="str">
        <f>IF(ISNUMBER(FIND("QVC",R968)),"QVC",IFERROR(VLOOKUP(LEFT(I968,2),Table1[#All],2,FALSE),IF(OR(LEN(I968)=7,LEFT(I968,3)="SH1",LEFT(I968,2)="Vp",LEFT(I968,2)="GP"),"PMD.com",IF(LEN(I968)=15,"QVC","need manual check"))))</f>
        <v>Retail Accounts</v>
      </c>
      <c r="C968">
        <f t="shared" si="47"/>
        <v>57080001</v>
      </c>
      <c r="D968">
        <f t="shared" si="48"/>
        <v>3</v>
      </c>
      <c r="E968" s="8" t="str">
        <f t="shared" ca="1" si="49"/>
        <v>shifted orders processed</v>
      </c>
      <c r="F968" t="s">
        <v>11203</v>
      </c>
      <c r="G968" t="s">
        <v>16</v>
      </c>
      <c r="H968" s="6">
        <v>44014.610115740739</v>
      </c>
      <c r="I968" s="6" t="s">
        <v>14152</v>
      </c>
      <c r="J968" t="s">
        <v>109</v>
      </c>
      <c r="K968">
        <v>17290835</v>
      </c>
      <c r="L968">
        <v>233933</v>
      </c>
      <c r="M968">
        <v>3302255</v>
      </c>
      <c r="N968">
        <v>57080001</v>
      </c>
      <c r="O968" t="s">
        <v>11175</v>
      </c>
      <c r="P968" t="s">
        <v>11118</v>
      </c>
      <c r="Q968">
        <v>3</v>
      </c>
      <c r="R968" t="s">
        <v>1159</v>
      </c>
      <c r="S968" t="s">
        <v>18</v>
      </c>
      <c r="T968">
        <v>3</v>
      </c>
      <c r="U968" s="6">
        <v>44005.504861111112</v>
      </c>
    </row>
    <row r="969" spans="1:21" x14ac:dyDescent="0.3">
      <c r="A969" t="str">
        <f>VLOOKUP(B969,Table2[],3,FALSE)</f>
        <v>Retail</v>
      </c>
      <c r="B969" t="str">
        <f>IF(ISNUMBER(FIND("QVC",R969)),"QVC",IFERROR(VLOOKUP(LEFT(I969,2),Table1[#All],2,FALSE),IF(OR(LEN(I969)=7,LEFT(I969,3)="SH1",LEFT(I969,2)="Vp",LEFT(I969,2)="GP"),"PMD.com",IF(LEN(I969)=15,"QVC","need manual check"))))</f>
        <v>Retail Accounts</v>
      </c>
      <c r="C969">
        <f t="shared" si="47"/>
        <v>57150001</v>
      </c>
      <c r="D969">
        <f t="shared" si="48"/>
        <v>2</v>
      </c>
      <c r="E969" s="8" t="str">
        <f t="shared" ca="1" si="49"/>
        <v>shifted orders processed</v>
      </c>
      <c r="F969" t="s">
        <v>11203</v>
      </c>
      <c r="G969" t="s">
        <v>16</v>
      </c>
      <c r="H969" s="6">
        <v>44014.610115740739</v>
      </c>
      <c r="I969" s="6" t="s">
        <v>14152</v>
      </c>
      <c r="J969" t="s">
        <v>109</v>
      </c>
      <c r="K969">
        <v>17290835</v>
      </c>
      <c r="L969">
        <v>233933</v>
      </c>
      <c r="M969">
        <v>3302255</v>
      </c>
      <c r="N969">
        <v>57150001</v>
      </c>
      <c r="O969" t="s">
        <v>14149</v>
      </c>
      <c r="P969" t="s">
        <v>2827</v>
      </c>
      <c r="Q969">
        <v>2</v>
      </c>
      <c r="R969" t="s">
        <v>1159</v>
      </c>
      <c r="S969" t="s">
        <v>18</v>
      </c>
      <c r="T969">
        <v>2</v>
      </c>
      <c r="U969" s="6">
        <v>44005.504861111112</v>
      </c>
    </row>
    <row r="970" spans="1:21" x14ac:dyDescent="0.3">
      <c r="A970" t="str">
        <f>VLOOKUP(B970,Table2[],3,FALSE)</f>
        <v>Retail</v>
      </c>
      <c r="B970" t="str">
        <f>IF(ISNUMBER(FIND("QVC",R970)),"QVC",IFERROR(VLOOKUP(LEFT(I970,2),Table1[#All],2,FALSE),IF(OR(LEN(I970)=7,LEFT(I970,3)="SH1",LEFT(I970,2)="Vp",LEFT(I970,2)="GP"),"PMD.com",IF(LEN(I970)=15,"QVC","need manual check"))))</f>
        <v>Retail Accounts</v>
      </c>
      <c r="C970">
        <f t="shared" si="47"/>
        <v>57120001</v>
      </c>
      <c r="D970">
        <f t="shared" si="48"/>
        <v>3</v>
      </c>
      <c r="E970" s="8" t="str">
        <f t="shared" ca="1" si="49"/>
        <v>shifted orders processed</v>
      </c>
      <c r="F970" t="s">
        <v>11203</v>
      </c>
      <c r="G970" t="s">
        <v>16</v>
      </c>
      <c r="H970" s="6">
        <v>44014.610115740739</v>
      </c>
      <c r="I970" s="6" t="s">
        <v>14152</v>
      </c>
      <c r="J970" t="s">
        <v>109</v>
      </c>
      <c r="K970">
        <v>17290835</v>
      </c>
      <c r="L970">
        <v>233933</v>
      </c>
      <c r="M970">
        <v>3302255</v>
      </c>
      <c r="N970">
        <v>57120001</v>
      </c>
      <c r="O970" t="s">
        <v>1984</v>
      </c>
      <c r="P970" t="s">
        <v>1985</v>
      </c>
      <c r="Q970">
        <v>3</v>
      </c>
      <c r="R970" t="s">
        <v>1159</v>
      </c>
      <c r="S970" t="s">
        <v>18</v>
      </c>
      <c r="T970">
        <v>3</v>
      </c>
      <c r="U970" s="6">
        <v>44005.504861111112</v>
      </c>
    </row>
    <row r="971" spans="1:21" x14ac:dyDescent="0.3">
      <c r="A971" t="str">
        <f>VLOOKUP(B971,Table2[],3,FALSE)</f>
        <v>Retail</v>
      </c>
      <c r="B971" t="str">
        <f>IF(ISNUMBER(FIND("QVC",R971)),"QVC",IFERROR(VLOOKUP(LEFT(I971,2),Table1[#All],2,FALSE),IF(OR(LEN(I971)=7,LEFT(I971,3)="SH1",LEFT(I971,2)="Vp",LEFT(I971,2)="GP"),"PMD.com",IF(LEN(I971)=15,"QVC","need manual check"))))</f>
        <v>Retail Accounts</v>
      </c>
      <c r="C971">
        <f t="shared" si="47"/>
        <v>57120001</v>
      </c>
      <c r="D971">
        <f t="shared" si="48"/>
        <v>3</v>
      </c>
      <c r="E971" s="8" t="str">
        <f t="shared" ca="1" si="49"/>
        <v>shifted orders processed</v>
      </c>
      <c r="F971" t="s">
        <v>11203</v>
      </c>
      <c r="G971" t="s">
        <v>16</v>
      </c>
      <c r="H971" s="6">
        <v>44014.610115740739</v>
      </c>
      <c r="I971" s="6" t="s">
        <v>14153</v>
      </c>
      <c r="J971" t="s">
        <v>109</v>
      </c>
      <c r="K971">
        <v>17290836</v>
      </c>
      <c r="L971">
        <v>233934</v>
      </c>
      <c r="M971">
        <v>3302255</v>
      </c>
      <c r="N971">
        <v>57120001</v>
      </c>
      <c r="O971" t="s">
        <v>1984</v>
      </c>
      <c r="P971" t="s">
        <v>1985</v>
      </c>
      <c r="Q971">
        <v>3</v>
      </c>
      <c r="R971" t="s">
        <v>1159</v>
      </c>
      <c r="S971" t="s">
        <v>18</v>
      </c>
      <c r="T971">
        <v>3</v>
      </c>
      <c r="U971" s="6">
        <v>44005.504861111112</v>
      </c>
    </row>
    <row r="972" spans="1:21" x14ac:dyDescent="0.3">
      <c r="A972" t="str">
        <f>VLOOKUP(B972,Table2[],3,FALSE)</f>
        <v>Retail</v>
      </c>
      <c r="B972" t="str">
        <f>IF(ISNUMBER(FIND("QVC",R972)),"QVC",IFERROR(VLOOKUP(LEFT(I972,2),Table1[#All],2,FALSE),IF(OR(LEN(I972)=7,LEFT(I972,3)="SH1",LEFT(I972,2)="Vp",LEFT(I972,2)="GP"),"PMD.com",IF(LEN(I972)=15,"QVC","need manual check"))))</f>
        <v>Retail Accounts</v>
      </c>
      <c r="C972">
        <f t="shared" ref="C972:C975" si="50">N972</f>
        <v>57150001</v>
      </c>
      <c r="D972">
        <f t="shared" ref="D972:D975" si="51">T972</f>
        <v>2</v>
      </c>
      <c r="E972" s="8" t="str">
        <f t="shared" ca="1" si="49"/>
        <v>shifted orders processed</v>
      </c>
      <c r="F972" t="s">
        <v>11203</v>
      </c>
      <c r="G972" t="s">
        <v>16</v>
      </c>
      <c r="H972" s="6">
        <v>44014.610115740739</v>
      </c>
      <c r="I972" s="6" t="s">
        <v>14153</v>
      </c>
      <c r="J972" t="s">
        <v>109</v>
      </c>
      <c r="K972">
        <v>17290836</v>
      </c>
      <c r="L972">
        <v>233934</v>
      </c>
      <c r="M972">
        <v>3302255</v>
      </c>
      <c r="N972">
        <v>57150001</v>
      </c>
      <c r="O972" t="s">
        <v>14149</v>
      </c>
      <c r="P972" t="s">
        <v>2827</v>
      </c>
      <c r="Q972">
        <v>2</v>
      </c>
      <c r="R972" t="s">
        <v>1159</v>
      </c>
      <c r="S972" t="s">
        <v>18</v>
      </c>
      <c r="T972">
        <v>2</v>
      </c>
      <c r="U972" s="6">
        <v>44005.504861111112</v>
      </c>
    </row>
    <row r="973" spans="1:21" x14ac:dyDescent="0.3">
      <c r="A973" t="str">
        <f>VLOOKUP(B973,Table2[],3,FALSE)</f>
        <v>Retail</v>
      </c>
      <c r="B973" t="str">
        <f>IF(ISNUMBER(FIND("QVC",R973)),"QVC",IFERROR(VLOOKUP(LEFT(I973,2),Table1[#All],2,FALSE),IF(OR(LEN(I973)=7,LEFT(I973,3)="SH1",LEFT(I973,2)="Vp",LEFT(I973,2)="GP"),"PMD.com",IF(LEN(I973)=15,"QVC","need manual check"))))</f>
        <v>Retail Accounts</v>
      </c>
      <c r="C973">
        <f t="shared" si="50"/>
        <v>57080001</v>
      </c>
      <c r="D973">
        <f t="shared" si="51"/>
        <v>3</v>
      </c>
      <c r="E973" s="8" t="str">
        <f t="shared" ca="1" si="49"/>
        <v>shifted orders processed</v>
      </c>
      <c r="F973" t="s">
        <v>11203</v>
      </c>
      <c r="G973" t="s">
        <v>16</v>
      </c>
      <c r="H973" s="6">
        <v>44014.610115740739</v>
      </c>
      <c r="I973" s="6" t="s">
        <v>14153</v>
      </c>
      <c r="J973" t="s">
        <v>109</v>
      </c>
      <c r="K973">
        <v>17290836</v>
      </c>
      <c r="L973">
        <v>233934</v>
      </c>
      <c r="M973">
        <v>3302255</v>
      </c>
      <c r="N973">
        <v>57080001</v>
      </c>
      <c r="O973" t="s">
        <v>11175</v>
      </c>
      <c r="P973" t="s">
        <v>11118</v>
      </c>
      <c r="Q973">
        <v>3</v>
      </c>
      <c r="R973" t="s">
        <v>1159</v>
      </c>
      <c r="S973" t="s">
        <v>18</v>
      </c>
      <c r="T973">
        <v>3</v>
      </c>
      <c r="U973" s="6">
        <v>44005.504861111112</v>
      </c>
    </row>
    <row r="974" spans="1:21" x14ac:dyDescent="0.3">
      <c r="A974" t="str">
        <f>VLOOKUP(B974,Table2[],3,FALSE)</f>
        <v>Retail</v>
      </c>
      <c r="B974" t="str">
        <f>IF(ISNUMBER(FIND("QVC",R974)),"QVC",IFERROR(VLOOKUP(LEFT(I974,2),Table1[#All],2,FALSE),IF(OR(LEN(I974)=7,LEFT(I974,3)="SH1",LEFT(I974,2)="Vp",LEFT(I974,2)="GP"),"PMD.com",IF(LEN(I974)=15,"QVC","need manual check"))))</f>
        <v>Retail Accounts</v>
      </c>
      <c r="C974">
        <f t="shared" si="50"/>
        <v>57130001</v>
      </c>
      <c r="D974">
        <f t="shared" si="51"/>
        <v>2</v>
      </c>
      <c r="E974" s="8" t="str">
        <f t="shared" ca="1" si="49"/>
        <v>shifted orders processed</v>
      </c>
      <c r="F974" t="s">
        <v>11203</v>
      </c>
      <c r="G974" t="s">
        <v>16</v>
      </c>
      <c r="H974" s="6">
        <v>44014.610115740739</v>
      </c>
      <c r="I974" s="6" t="s">
        <v>14153</v>
      </c>
      <c r="J974" t="s">
        <v>109</v>
      </c>
      <c r="K974">
        <v>17290836</v>
      </c>
      <c r="L974">
        <v>233934</v>
      </c>
      <c r="M974">
        <v>3302255</v>
      </c>
      <c r="N974">
        <v>57130001</v>
      </c>
      <c r="O974" t="s">
        <v>11124</v>
      </c>
      <c r="P974" t="s">
        <v>11125</v>
      </c>
      <c r="Q974">
        <v>2</v>
      </c>
      <c r="R974" t="s">
        <v>1159</v>
      </c>
      <c r="S974" t="s">
        <v>18</v>
      </c>
      <c r="T974">
        <v>2</v>
      </c>
      <c r="U974" s="6">
        <v>44005.504861111112</v>
      </c>
    </row>
    <row r="975" spans="1:21" x14ac:dyDescent="0.3">
      <c r="A975" t="str">
        <f>VLOOKUP(B975,Table2[],3,FALSE)</f>
        <v>Retail</v>
      </c>
      <c r="B975" t="str">
        <f>IF(ISNUMBER(FIND("QVC",R975)),"QVC",IFERROR(VLOOKUP(LEFT(I975,2),Table1[#All],2,FALSE),IF(OR(LEN(I975)=7,LEFT(I975,3)="SH1",LEFT(I975,2)="Vp",LEFT(I975,2)="GP"),"PMD.com",IF(LEN(I975)=15,"QVC","need manual check"))))</f>
        <v>Retail Accounts</v>
      </c>
      <c r="C975">
        <f t="shared" si="50"/>
        <v>57070001</v>
      </c>
      <c r="D975">
        <f t="shared" si="51"/>
        <v>3</v>
      </c>
      <c r="E975" s="8" t="str">
        <f t="shared" ca="1" si="49"/>
        <v>shifted orders processed</v>
      </c>
      <c r="F975" t="s">
        <v>11203</v>
      </c>
      <c r="G975" t="s">
        <v>16</v>
      </c>
      <c r="H975" s="6">
        <v>44014.610115740739</v>
      </c>
      <c r="I975" s="6" t="s">
        <v>14153</v>
      </c>
      <c r="J975" t="s">
        <v>109</v>
      </c>
      <c r="K975">
        <v>17290836</v>
      </c>
      <c r="L975">
        <v>233934</v>
      </c>
      <c r="M975">
        <v>3302255</v>
      </c>
      <c r="N975">
        <v>57070001</v>
      </c>
      <c r="O975" t="s">
        <v>1722</v>
      </c>
      <c r="P975" t="s">
        <v>1721</v>
      </c>
      <c r="Q975">
        <v>3</v>
      </c>
      <c r="R975" t="s">
        <v>1159</v>
      </c>
      <c r="S975" t="s">
        <v>18</v>
      </c>
      <c r="T975">
        <v>3</v>
      </c>
      <c r="U975" s="6">
        <v>44005.504861111112</v>
      </c>
    </row>
    <row r="976" spans="1:21" x14ac:dyDescent="0.3">
      <c r="A976" t="str">
        <f>VLOOKUP(B976,Table2[],3,FALSE)</f>
        <v>Retail</v>
      </c>
      <c r="B976" t="str">
        <f>IF(ISNUMBER(FIND("QVC",R976)),"QVC",IFERROR(VLOOKUP(LEFT(I976,2),Table1[#All],2,FALSE),IF(OR(LEN(I976)=7,LEFT(I976,3)="SH1",LEFT(I976,2)="Vp",LEFT(I976,2)="GP"),"PMD.com",IF(LEN(I976)=15,"QVC","need manual check"))))</f>
        <v>Retail Accounts</v>
      </c>
      <c r="C976">
        <f t="shared" ref="C976:C1028" si="52">N976</f>
        <v>57070001</v>
      </c>
      <c r="D976">
        <f t="shared" ref="D976:D1028" si="53">T976</f>
        <v>3</v>
      </c>
      <c r="E976" s="8" t="str">
        <f t="shared" ca="1" si="49"/>
        <v>shifted orders processed</v>
      </c>
      <c r="F976" t="s">
        <v>11203</v>
      </c>
      <c r="G976" t="s">
        <v>16</v>
      </c>
      <c r="H976" s="6">
        <v>44014.610127314816</v>
      </c>
      <c r="I976" s="6" t="s">
        <v>14154</v>
      </c>
      <c r="J976" t="s">
        <v>109</v>
      </c>
      <c r="K976">
        <v>17290837</v>
      </c>
      <c r="L976">
        <v>233935</v>
      </c>
      <c r="M976">
        <v>3302255</v>
      </c>
      <c r="N976">
        <v>57070001</v>
      </c>
      <c r="O976" t="s">
        <v>1722</v>
      </c>
      <c r="P976" t="s">
        <v>1721</v>
      </c>
      <c r="Q976">
        <v>3</v>
      </c>
      <c r="R976" t="s">
        <v>1159</v>
      </c>
      <c r="S976" t="s">
        <v>18</v>
      </c>
      <c r="T976">
        <v>3</v>
      </c>
      <c r="U976" s="6">
        <v>44005.504861111112</v>
      </c>
    </row>
    <row r="977" spans="1:21" x14ac:dyDescent="0.3">
      <c r="A977" t="str">
        <f>VLOOKUP(B977,Table2[],3,FALSE)</f>
        <v>Retail</v>
      </c>
      <c r="B977" t="str">
        <f>IF(ISNUMBER(FIND("QVC",R977)),"QVC",IFERROR(VLOOKUP(LEFT(I977,2),Table1[#All],2,FALSE),IF(OR(LEN(I977)=7,LEFT(I977,3)="SH1",LEFT(I977,2)="Vp",LEFT(I977,2)="GP"),"PMD.com",IF(LEN(I977)=15,"QVC","need manual check"))))</f>
        <v>Retail Accounts</v>
      </c>
      <c r="C977">
        <f t="shared" si="52"/>
        <v>57130001</v>
      </c>
      <c r="D977">
        <f t="shared" si="53"/>
        <v>2</v>
      </c>
      <c r="E977" s="8" t="str">
        <f t="shared" ca="1" si="49"/>
        <v>shifted orders processed</v>
      </c>
      <c r="F977" t="s">
        <v>11203</v>
      </c>
      <c r="G977" t="s">
        <v>16</v>
      </c>
      <c r="H977" s="6">
        <v>44014.610127314816</v>
      </c>
      <c r="I977" s="6" t="s">
        <v>14154</v>
      </c>
      <c r="J977" t="s">
        <v>109</v>
      </c>
      <c r="K977">
        <v>17290837</v>
      </c>
      <c r="L977">
        <v>233935</v>
      </c>
      <c r="M977">
        <v>3302255</v>
      </c>
      <c r="N977">
        <v>57130001</v>
      </c>
      <c r="O977" t="s">
        <v>11124</v>
      </c>
      <c r="P977" t="s">
        <v>11125</v>
      </c>
      <c r="Q977">
        <v>2</v>
      </c>
      <c r="R977" t="s">
        <v>1159</v>
      </c>
      <c r="S977" t="s">
        <v>18</v>
      </c>
      <c r="T977">
        <v>2</v>
      </c>
      <c r="U977" s="6">
        <v>44005.504861111112</v>
      </c>
    </row>
    <row r="978" spans="1:21" x14ac:dyDescent="0.3">
      <c r="A978" t="str">
        <f>VLOOKUP(B978,Table2[],3,FALSE)</f>
        <v>Retail</v>
      </c>
      <c r="B978" t="str">
        <f>IF(ISNUMBER(FIND("QVC",R978)),"QVC",IFERROR(VLOOKUP(LEFT(I978,2),Table1[#All],2,FALSE),IF(OR(LEN(I978)=7,LEFT(I978,3)="SH1",LEFT(I978,2)="Vp",LEFT(I978,2)="GP"),"PMD.com",IF(LEN(I978)=15,"QVC","need manual check"))))</f>
        <v>Retail Accounts</v>
      </c>
      <c r="C978">
        <f t="shared" si="52"/>
        <v>57080001</v>
      </c>
      <c r="D978">
        <f t="shared" si="53"/>
        <v>3</v>
      </c>
      <c r="E978" s="8" t="str">
        <f t="shared" ca="1" si="49"/>
        <v>shifted orders processed</v>
      </c>
      <c r="F978" t="s">
        <v>11203</v>
      </c>
      <c r="G978" t="s">
        <v>16</v>
      </c>
      <c r="H978" s="6">
        <v>44014.610127314816</v>
      </c>
      <c r="I978" s="6" t="s">
        <v>14154</v>
      </c>
      <c r="J978" t="s">
        <v>109</v>
      </c>
      <c r="K978">
        <v>17290837</v>
      </c>
      <c r="L978">
        <v>233935</v>
      </c>
      <c r="M978">
        <v>3302255</v>
      </c>
      <c r="N978">
        <v>57080001</v>
      </c>
      <c r="O978" t="s">
        <v>11175</v>
      </c>
      <c r="P978" t="s">
        <v>11118</v>
      </c>
      <c r="Q978">
        <v>3</v>
      </c>
      <c r="R978" t="s">
        <v>1159</v>
      </c>
      <c r="S978" t="s">
        <v>18</v>
      </c>
      <c r="T978">
        <v>3</v>
      </c>
      <c r="U978" s="6">
        <v>44005.504861111112</v>
      </c>
    </row>
    <row r="979" spans="1:21" x14ac:dyDescent="0.3">
      <c r="A979" t="str">
        <f>VLOOKUP(B979,Table2[],3,FALSE)</f>
        <v>Retail</v>
      </c>
      <c r="B979" t="str">
        <f>IF(ISNUMBER(FIND("QVC",R979)),"QVC",IFERROR(VLOOKUP(LEFT(I979,2),Table1[#All],2,FALSE),IF(OR(LEN(I979)=7,LEFT(I979,3)="SH1",LEFT(I979,2)="Vp",LEFT(I979,2)="GP"),"PMD.com",IF(LEN(I979)=15,"QVC","need manual check"))))</f>
        <v>Retail Accounts</v>
      </c>
      <c r="C979">
        <f t="shared" si="52"/>
        <v>57150001</v>
      </c>
      <c r="D979">
        <f t="shared" si="53"/>
        <v>2</v>
      </c>
      <c r="E979" s="8" t="str">
        <f t="shared" ca="1" si="49"/>
        <v>shifted orders processed</v>
      </c>
      <c r="F979" t="s">
        <v>11203</v>
      </c>
      <c r="G979" t="s">
        <v>16</v>
      </c>
      <c r="H979" s="6">
        <v>44014.610127314816</v>
      </c>
      <c r="I979" s="6" t="s">
        <v>14154</v>
      </c>
      <c r="J979" t="s">
        <v>109</v>
      </c>
      <c r="K979">
        <v>17290837</v>
      </c>
      <c r="L979">
        <v>233935</v>
      </c>
      <c r="M979">
        <v>3302255</v>
      </c>
      <c r="N979">
        <v>57150001</v>
      </c>
      <c r="O979" t="s">
        <v>14149</v>
      </c>
      <c r="P979" t="s">
        <v>2827</v>
      </c>
      <c r="Q979">
        <v>2</v>
      </c>
      <c r="R979" t="s">
        <v>1159</v>
      </c>
      <c r="S979" t="s">
        <v>18</v>
      </c>
      <c r="T979">
        <v>2</v>
      </c>
      <c r="U979" s="6">
        <v>44005.504861111112</v>
      </c>
    </row>
    <row r="980" spans="1:21" x14ac:dyDescent="0.3">
      <c r="A980" t="str">
        <f>VLOOKUP(B980,Table2[],3,FALSE)</f>
        <v>Retail</v>
      </c>
      <c r="B980" t="str">
        <f>IF(ISNUMBER(FIND("QVC",R980)),"QVC",IFERROR(VLOOKUP(LEFT(I980,2),Table1[#All],2,FALSE),IF(OR(LEN(I980)=7,LEFT(I980,3)="SH1",LEFT(I980,2)="Vp",LEFT(I980,2)="GP"),"PMD.com",IF(LEN(I980)=15,"QVC","need manual check"))))</f>
        <v>Retail Accounts</v>
      </c>
      <c r="C980">
        <f t="shared" si="52"/>
        <v>57120001</v>
      </c>
      <c r="D980">
        <f t="shared" si="53"/>
        <v>3</v>
      </c>
      <c r="E980" s="8" t="str">
        <f t="shared" ca="1" si="49"/>
        <v>shifted orders processed</v>
      </c>
      <c r="F980" t="s">
        <v>11203</v>
      </c>
      <c r="G980" t="s">
        <v>16</v>
      </c>
      <c r="H980" s="6">
        <v>44014.610127314816</v>
      </c>
      <c r="I980" s="6" t="s">
        <v>14154</v>
      </c>
      <c r="J980" t="s">
        <v>109</v>
      </c>
      <c r="K980">
        <v>17290837</v>
      </c>
      <c r="L980">
        <v>233935</v>
      </c>
      <c r="M980">
        <v>3302255</v>
      </c>
      <c r="N980">
        <v>57120001</v>
      </c>
      <c r="O980" t="s">
        <v>1984</v>
      </c>
      <c r="P980" t="s">
        <v>1985</v>
      </c>
      <c r="Q980">
        <v>3</v>
      </c>
      <c r="R980" t="s">
        <v>1159</v>
      </c>
      <c r="S980" t="s">
        <v>18</v>
      </c>
      <c r="T980">
        <v>3</v>
      </c>
      <c r="U980" s="6">
        <v>44005.504861111112</v>
      </c>
    </row>
    <row r="981" spans="1:21" x14ac:dyDescent="0.3">
      <c r="A981" t="str">
        <f>VLOOKUP(B981,Table2[],3,FALSE)</f>
        <v>Retail</v>
      </c>
      <c r="B981" t="str">
        <f>IF(ISNUMBER(FIND("QVC",R981)),"QVC",IFERROR(VLOOKUP(LEFT(I981,2),Table1[#All],2,FALSE),IF(OR(LEN(I981)=7,LEFT(I981,3)="SH1",LEFT(I981,2)="Vp",LEFT(I981,2)="GP"),"PMD.com",IF(LEN(I981)=15,"QVC","need manual check"))))</f>
        <v>Retail Accounts</v>
      </c>
      <c r="C981">
        <f t="shared" si="52"/>
        <v>57150001</v>
      </c>
      <c r="D981">
        <f t="shared" si="53"/>
        <v>3</v>
      </c>
      <c r="E981" s="8" t="str">
        <f t="shared" ca="1" si="49"/>
        <v>shifted orders processed</v>
      </c>
      <c r="F981" t="s">
        <v>11203</v>
      </c>
      <c r="G981" t="s">
        <v>16</v>
      </c>
      <c r="H981" s="6">
        <v>44014.610127314816</v>
      </c>
      <c r="I981" s="6" t="s">
        <v>14155</v>
      </c>
      <c r="J981" t="s">
        <v>109</v>
      </c>
      <c r="K981">
        <v>17290838</v>
      </c>
      <c r="L981">
        <v>233937</v>
      </c>
      <c r="M981" t="s">
        <v>14156</v>
      </c>
      <c r="N981">
        <v>57150001</v>
      </c>
      <c r="O981" t="s">
        <v>14149</v>
      </c>
      <c r="P981" t="s">
        <v>2827</v>
      </c>
      <c r="Q981">
        <v>3</v>
      </c>
      <c r="R981" t="s">
        <v>14157</v>
      </c>
      <c r="S981" t="s">
        <v>18</v>
      </c>
      <c r="T981">
        <v>3</v>
      </c>
      <c r="U981" s="6">
        <v>44007.484027777777</v>
      </c>
    </row>
    <row r="982" spans="1:21" x14ac:dyDescent="0.3">
      <c r="A982" t="str">
        <f>VLOOKUP(B982,Table2[],3,FALSE)</f>
        <v>Retail</v>
      </c>
      <c r="B982" t="str">
        <f>IF(ISNUMBER(FIND("QVC",R982)),"QVC",IFERROR(VLOOKUP(LEFT(I982,2),Table1[#All],2,FALSE),IF(OR(LEN(I982)=7,LEFT(I982,3)="SH1",LEFT(I982,2)="Vp",LEFT(I982,2)="GP"),"PMD.com",IF(LEN(I982)=15,"QVC","need manual check"))))</f>
        <v>Retail Accounts</v>
      </c>
      <c r="C982">
        <f t="shared" si="52"/>
        <v>57150001</v>
      </c>
      <c r="D982">
        <f t="shared" si="53"/>
        <v>3</v>
      </c>
      <c r="E982" s="8" t="str">
        <f t="shared" ca="1" si="49"/>
        <v>shifted orders processed</v>
      </c>
      <c r="F982" t="s">
        <v>11203</v>
      </c>
      <c r="G982" t="s">
        <v>16</v>
      </c>
      <c r="H982" s="6">
        <v>44014.610127314816</v>
      </c>
      <c r="I982" s="6" t="s">
        <v>14158</v>
      </c>
      <c r="J982" t="s">
        <v>109</v>
      </c>
      <c r="K982">
        <v>17290839</v>
      </c>
      <c r="L982">
        <v>233938</v>
      </c>
      <c r="M982" t="s">
        <v>14159</v>
      </c>
      <c r="N982">
        <v>57150001</v>
      </c>
      <c r="O982" t="s">
        <v>14149</v>
      </c>
      <c r="P982" t="s">
        <v>2827</v>
      </c>
      <c r="Q982">
        <v>3</v>
      </c>
      <c r="R982" t="s">
        <v>14160</v>
      </c>
      <c r="S982" t="s">
        <v>18</v>
      </c>
      <c r="T982">
        <v>3</v>
      </c>
      <c r="U982" s="6">
        <v>44007.484027777777</v>
      </c>
    </row>
    <row r="983" spans="1:21" x14ac:dyDescent="0.3">
      <c r="A983" t="str">
        <f>VLOOKUP(B983,Table2[],3,FALSE)</f>
        <v>Retail</v>
      </c>
      <c r="B983" t="str">
        <f>IF(ISNUMBER(FIND("QVC",R983)),"QVC",IFERROR(VLOOKUP(LEFT(I983,2),Table1[#All],2,FALSE),IF(OR(LEN(I983)=7,LEFT(I983,3)="SH1",LEFT(I983,2)="Vp",LEFT(I983,2)="GP"),"PMD.com",IF(LEN(I983)=15,"QVC","need manual check"))))</f>
        <v>Retail Accounts</v>
      </c>
      <c r="C983">
        <f t="shared" si="52"/>
        <v>57150001</v>
      </c>
      <c r="D983">
        <f t="shared" si="53"/>
        <v>3</v>
      </c>
      <c r="E983" s="8" t="str">
        <f t="shared" ca="1" si="49"/>
        <v>shifted orders processed</v>
      </c>
      <c r="F983" t="s">
        <v>11203</v>
      </c>
      <c r="G983" t="s">
        <v>16</v>
      </c>
      <c r="H983" s="6">
        <v>44014.610138888886</v>
      </c>
      <c r="I983" s="6" t="s">
        <v>14161</v>
      </c>
      <c r="J983" t="s">
        <v>109</v>
      </c>
      <c r="K983">
        <v>17290840</v>
      </c>
      <c r="L983">
        <v>233939</v>
      </c>
      <c r="M983" t="s">
        <v>14162</v>
      </c>
      <c r="N983">
        <v>57150001</v>
      </c>
      <c r="O983" t="s">
        <v>14149</v>
      </c>
      <c r="P983" t="s">
        <v>2827</v>
      </c>
      <c r="Q983">
        <v>3</v>
      </c>
      <c r="R983" t="s">
        <v>14163</v>
      </c>
      <c r="S983" t="s">
        <v>18</v>
      </c>
      <c r="T983">
        <v>3</v>
      </c>
      <c r="U983" s="6">
        <v>44007.484027777777</v>
      </c>
    </row>
    <row r="984" spans="1:21" x14ac:dyDescent="0.3">
      <c r="A984" t="str">
        <f>VLOOKUP(B984,Table2[],3,FALSE)</f>
        <v>Retail</v>
      </c>
      <c r="B984" t="str">
        <f>IF(ISNUMBER(FIND("QVC",R984)),"QVC",IFERROR(VLOOKUP(LEFT(I984,2),Table1[#All],2,FALSE),IF(OR(LEN(I984)=7,LEFT(I984,3)="SH1",LEFT(I984,2)="Vp",LEFT(I984,2)="GP"),"PMD.com",IF(LEN(I984)=15,"QVC","need manual check"))))</f>
        <v>Retail Accounts</v>
      </c>
      <c r="C984">
        <f t="shared" si="52"/>
        <v>57150001</v>
      </c>
      <c r="D984">
        <f t="shared" si="53"/>
        <v>3</v>
      </c>
      <c r="E984" s="8" t="str">
        <f t="shared" ca="1" si="49"/>
        <v>shifted orders processed</v>
      </c>
      <c r="F984" t="s">
        <v>11203</v>
      </c>
      <c r="G984" t="s">
        <v>16</v>
      </c>
      <c r="H984" s="6">
        <v>44014.610138888886</v>
      </c>
      <c r="I984" s="6" t="s">
        <v>14164</v>
      </c>
      <c r="J984" t="s">
        <v>109</v>
      </c>
      <c r="K984">
        <v>17290841</v>
      </c>
      <c r="L984">
        <v>233940</v>
      </c>
      <c r="M984" t="s">
        <v>14165</v>
      </c>
      <c r="N984">
        <v>57150001</v>
      </c>
      <c r="O984" t="s">
        <v>14149</v>
      </c>
      <c r="P984" t="s">
        <v>2827</v>
      </c>
      <c r="Q984">
        <v>3</v>
      </c>
      <c r="R984" t="s">
        <v>14166</v>
      </c>
      <c r="S984" t="s">
        <v>18</v>
      </c>
      <c r="T984">
        <v>3</v>
      </c>
      <c r="U984" s="6">
        <v>44007.484027777777</v>
      </c>
    </row>
    <row r="985" spans="1:21" x14ac:dyDescent="0.3">
      <c r="A985" t="str">
        <f>VLOOKUP(B985,Table2[],3,FALSE)</f>
        <v>Retail</v>
      </c>
      <c r="B985" t="str">
        <f>IF(ISNUMBER(FIND("QVC",R985)),"QVC",IFERROR(VLOOKUP(LEFT(I985,2),Table1[#All],2,FALSE),IF(OR(LEN(I985)=7,LEFT(I985,3)="SH1",LEFT(I985,2)="Vp",LEFT(I985,2)="GP"),"PMD.com",IF(LEN(I985)=15,"QVC","need manual check"))))</f>
        <v>Retail Accounts</v>
      </c>
      <c r="C985">
        <f t="shared" si="52"/>
        <v>57150001</v>
      </c>
      <c r="D985">
        <f t="shared" si="53"/>
        <v>3</v>
      </c>
      <c r="E985" s="8" t="str">
        <f t="shared" ca="1" si="49"/>
        <v>shifted orders processed</v>
      </c>
      <c r="F985" t="s">
        <v>11203</v>
      </c>
      <c r="G985" t="s">
        <v>16</v>
      </c>
      <c r="H985" s="6">
        <v>44014.610138888886</v>
      </c>
      <c r="I985" s="6" t="s">
        <v>14167</v>
      </c>
      <c r="J985" t="s">
        <v>109</v>
      </c>
      <c r="K985">
        <v>17290842</v>
      </c>
      <c r="L985">
        <v>233941</v>
      </c>
      <c r="M985" t="s">
        <v>14168</v>
      </c>
      <c r="N985">
        <v>57150001</v>
      </c>
      <c r="O985" t="s">
        <v>14149</v>
      </c>
      <c r="P985" t="s">
        <v>2827</v>
      </c>
      <c r="Q985">
        <v>3</v>
      </c>
      <c r="R985" t="s">
        <v>14169</v>
      </c>
      <c r="S985" t="s">
        <v>18</v>
      </c>
      <c r="T985">
        <v>3</v>
      </c>
      <c r="U985" s="6">
        <v>44007.484027777777</v>
      </c>
    </row>
    <row r="986" spans="1:21" x14ac:dyDescent="0.3">
      <c r="A986" t="str">
        <f>VLOOKUP(B986,Table2[],3,FALSE)</f>
        <v>Retail</v>
      </c>
      <c r="B986" t="str">
        <f>IF(ISNUMBER(FIND("QVC",R986)),"QVC",IFERROR(VLOOKUP(LEFT(I986,2),Table1[#All],2,FALSE),IF(OR(LEN(I986)=7,LEFT(I986,3)="SH1",LEFT(I986,2)="Vp",LEFT(I986,2)="GP"),"PMD.com",IF(LEN(I986)=15,"QVC","need manual check"))))</f>
        <v>Retail Accounts</v>
      </c>
      <c r="C986">
        <f t="shared" si="52"/>
        <v>57150001</v>
      </c>
      <c r="D986">
        <f t="shared" si="53"/>
        <v>3</v>
      </c>
      <c r="E986" s="8" t="str">
        <f t="shared" ca="1" si="49"/>
        <v>shifted orders processed</v>
      </c>
      <c r="F986" t="s">
        <v>11203</v>
      </c>
      <c r="G986" t="s">
        <v>16</v>
      </c>
      <c r="H986" s="6">
        <v>44014.610138888886</v>
      </c>
      <c r="I986" s="6" t="s">
        <v>14170</v>
      </c>
      <c r="J986" t="s">
        <v>109</v>
      </c>
      <c r="K986">
        <v>17290843</v>
      </c>
      <c r="L986">
        <v>233942</v>
      </c>
      <c r="M986" t="s">
        <v>14171</v>
      </c>
      <c r="N986">
        <v>57150001</v>
      </c>
      <c r="O986" t="s">
        <v>14149</v>
      </c>
      <c r="P986" t="s">
        <v>2827</v>
      </c>
      <c r="Q986">
        <v>3</v>
      </c>
      <c r="R986" t="s">
        <v>14172</v>
      </c>
      <c r="S986" t="s">
        <v>18</v>
      </c>
      <c r="T986">
        <v>3</v>
      </c>
      <c r="U986" s="6">
        <v>44007.484027777777</v>
      </c>
    </row>
    <row r="987" spans="1:21" x14ac:dyDescent="0.3">
      <c r="A987" t="str">
        <f>VLOOKUP(B987,Table2[],3,FALSE)</f>
        <v>Retail</v>
      </c>
      <c r="B987" t="str">
        <f>IF(ISNUMBER(FIND("QVC",R987)),"QVC",IFERROR(VLOOKUP(LEFT(I987,2),Table1[#All],2,FALSE),IF(OR(LEN(I987)=7,LEFT(I987,3)="SH1",LEFT(I987,2)="Vp",LEFT(I987,2)="GP"),"PMD.com",IF(LEN(I987)=15,"QVC","need manual check"))))</f>
        <v>Retail Accounts</v>
      </c>
      <c r="C987">
        <f t="shared" si="52"/>
        <v>57150001</v>
      </c>
      <c r="D987">
        <f t="shared" si="53"/>
        <v>3</v>
      </c>
      <c r="E987" s="8" t="str">
        <f t="shared" ca="1" si="49"/>
        <v>shifted orders processed</v>
      </c>
      <c r="F987" t="s">
        <v>11203</v>
      </c>
      <c r="G987" t="s">
        <v>16</v>
      </c>
      <c r="H987" s="6">
        <v>44014.610138888886</v>
      </c>
      <c r="I987" s="6" t="s">
        <v>14173</v>
      </c>
      <c r="J987" t="s">
        <v>109</v>
      </c>
      <c r="K987">
        <v>17290844</v>
      </c>
      <c r="L987">
        <v>233943</v>
      </c>
      <c r="M987" t="s">
        <v>14174</v>
      </c>
      <c r="N987">
        <v>57150001</v>
      </c>
      <c r="O987" t="s">
        <v>14149</v>
      </c>
      <c r="P987" t="s">
        <v>2827</v>
      </c>
      <c r="Q987">
        <v>3</v>
      </c>
      <c r="R987" t="s">
        <v>14175</v>
      </c>
      <c r="S987" t="s">
        <v>18</v>
      </c>
      <c r="T987">
        <v>3</v>
      </c>
      <c r="U987" s="6">
        <v>44007.484027777777</v>
      </c>
    </row>
    <row r="988" spans="1:21" x14ac:dyDescent="0.3">
      <c r="A988" t="str">
        <f>VLOOKUP(B988,Table2[],3,FALSE)</f>
        <v>Retail</v>
      </c>
      <c r="B988" t="str">
        <f>IF(ISNUMBER(FIND("QVC",R988)),"QVC",IFERROR(VLOOKUP(LEFT(I988,2),Table1[#All],2,FALSE),IF(OR(LEN(I988)=7,LEFT(I988,3)="SH1",LEFT(I988,2)="Vp",LEFT(I988,2)="GP"),"PMD.com",IF(LEN(I988)=15,"QVC","need manual check"))))</f>
        <v>Retail Accounts</v>
      </c>
      <c r="C988">
        <f t="shared" si="52"/>
        <v>57150001</v>
      </c>
      <c r="D988">
        <f t="shared" si="53"/>
        <v>3</v>
      </c>
      <c r="E988" s="8" t="str">
        <f t="shared" ca="1" si="49"/>
        <v>shifted orders processed</v>
      </c>
      <c r="F988" t="s">
        <v>11203</v>
      </c>
      <c r="G988" t="s">
        <v>16</v>
      </c>
      <c r="H988" s="6">
        <v>44014.610138888886</v>
      </c>
      <c r="I988" s="6" t="s">
        <v>14176</v>
      </c>
      <c r="J988" t="s">
        <v>109</v>
      </c>
      <c r="K988">
        <v>17290845</v>
      </c>
      <c r="L988">
        <v>233944</v>
      </c>
      <c r="M988" t="s">
        <v>14177</v>
      </c>
      <c r="N988">
        <v>57150001</v>
      </c>
      <c r="O988" t="s">
        <v>14149</v>
      </c>
      <c r="P988" t="s">
        <v>2827</v>
      </c>
      <c r="Q988">
        <v>3</v>
      </c>
      <c r="R988" t="s">
        <v>14178</v>
      </c>
      <c r="S988" t="s">
        <v>18</v>
      </c>
      <c r="T988">
        <v>3</v>
      </c>
      <c r="U988" s="6">
        <v>44007.484027777777</v>
      </c>
    </row>
    <row r="989" spans="1:21" x14ac:dyDescent="0.3">
      <c r="A989" t="str">
        <f>VLOOKUP(B989,Table2[],3,FALSE)</f>
        <v>Retail</v>
      </c>
      <c r="B989" t="str">
        <f>IF(ISNUMBER(FIND("QVC",R989)),"QVC",IFERROR(VLOOKUP(LEFT(I989,2),Table1[#All],2,FALSE),IF(OR(LEN(I989)=7,LEFT(I989,3)="SH1",LEFT(I989,2)="Vp",LEFT(I989,2)="GP"),"PMD.com",IF(LEN(I989)=15,"QVC","need manual check"))))</f>
        <v>Retail Accounts</v>
      </c>
      <c r="C989">
        <f t="shared" si="52"/>
        <v>57150001</v>
      </c>
      <c r="D989">
        <f t="shared" si="53"/>
        <v>3</v>
      </c>
      <c r="E989" s="8" t="str">
        <f t="shared" ca="1" si="49"/>
        <v>shifted orders processed</v>
      </c>
      <c r="F989" t="s">
        <v>11203</v>
      </c>
      <c r="G989" t="s">
        <v>16</v>
      </c>
      <c r="H989" s="6">
        <v>44014.610150462962</v>
      </c>
      <c r="I989" s="6" t="s">
        <v>14179</v>
      </c>
      <c r="J989" t="s">
        <v>109</v>
      </c>
      <c r="K989">
        <v>17290846</v>
      </c>
      <c r="L989">
        <v>233945</v>
      </c>
      <c r="M989" t="s">
        <v>14180</v>
      </c>
      <c r="N989">
        <v>57150001</v>
      </c>
      <c r="O989" t="s">
        <v>14149</v>
      </c>
      <c r="P989" t="s">
        <v>2827</v>
      </c>
      <c r="Q989">
        <v>3</v>
      </c>
      <c r="R989" t="s">
        <v>14181</v>
      </c>
      <c r="S989" t="s">
        <v>18</v>
      </c>
      <c r="T989">
        <v>3</v>
      </c>
      <c r="U989" s="6">
        <v>44007.484027777777</v>
      </c>
    </row>
    <row r="990" spans="1:21" x14ac:dyDescent="0.3">
      <c r="A990" t="str">
        <f>VLOOKUP(B990,Table2[],3,FALSE)</f>
        <v>Retail</v>
      </c>
      <c r="B990" t="str">
        <f>IF(ISNUMBER(FIND("QVC",R990)),"QVC",IFERROR(VLOOKUP(LEFT(I990,2),Table1[#All],2,FALSE),IF(OR(LEN(I990)=7,LEFT(I990,3)="SH1",LEFT(I990,2)="Vp",LEFT(I990,2)="GP"),"PMD.com",IF(LEN(I990)=15,"QVC","need manual check"))))</f>
        <v>Retail Accounts</v>
      </c>
      <c r="C990">
        <f t="shared" si="52"/>
        <v>57150001</v>
      </c>
      <c r="D990">
        <f t="shared" si="53"/>
        <v>3</v>
      </c>
      <c r="E990" s="8" t="str">
        <f t="shared" ca="1" si="49"/>
        <v>shifted orders processed</v>
      </c>
      <c r="F990" t="s">
        <v>11203</v>
      </c>
      <c r="G990" t="s">
        <v>16</v>
      </c>
      <c r="H990" s="6">
        <v>44014.610150462962</v>
      </c>
      <c r="I990" s="6" t="s">
        <v>14182</v>
      </c>
      <c r="J990" t="s">
        <v>109</v>
      </c>
      <c r="K990">
        <v>17290847</v>
      </c>
      <c r="L990">
        <v>233946</v>
      </c>
      <c r="M990" t="s">
        <v>14183</v>
      </c>
      <c r="N990">
        <v>57150001</v>
      </c>
      <c r="O990" t="s">
        <v>14149</v>
      </c>
      <c r="P990" t="s">
        <v>2827</v>
      </c>
      <c r="Q990">
        <v>3</v>
      </c>
      <c r="R990" t="s">
        <v>14184</v>
      </c>
      <c r="S990" t="s">
        <v>18</v>
      </c>
      <c r="T990">
        <v>3</v>
      </c>
      <c r="U990" s="6">
        <v>44007.484027777777</v>
      </c>
    </row>
    <row r="991" spans="1:21" x14ac:dyDescent="0.3">
      <c r="A991" t="str">
        <f>VLOOKUP(B991,Table2[],3,FALSE)</f>
        <v>Retail</v>
      </c>
      <c r="B991" t="str">
        <f>IF(ISNUMBER(FIND("QVC",R991)),"QVC",IFERROR(VLOOKUP(LEFT(I991,2),Table1[#All],2,FALSE),IF(OR(LEN(I991)=7,LEFT(I991,3)="SH1",LEFT(I991,2)="Vp",LEFT(I991,2)="GP"),"PMD.com",IF(LEN(I991)=15,"QVC","need manual check"))))</f>
        <v>Retail Accounts</v>
      </c>
      <c r="C991">
        <f t="shared" si="52"/>
        <v>57150001</v>
      </c>
      <c r="D991">
        <f t="shared" si="53"/>
        <v>24</v>
      </c>
      <c r="E991" s="8" t="str">
        <f t="shared" ca="1" si="49"/>
        <v>shifted orders processed</v>
      </c>
      <c r="F991" t="s">
        <v>11203</v>
      </c>
      <c r="G991" t="s">
        <v>16</v>
      </c>
      <c r="H991" s="6">
        <v>44014.610150462962</v>
      </c>
      <c r="I991" s="6" t="s">
        <v>14185</v>
      </c>
      <c r="J991" t="s">
        <v>109</v>
      </c>
      <c r="K991">
        <v>17290848</v>
      </c>
      <c r="L991">
        <v>233947</v>
      </c>
      <c r="M991" t="s">
        <v>14186</v>
      </c>
      <c r="N991">
        <v>57150001</v>
      </c>
      <c r="O991" t="s">
        <v>14149</v>
      </c>
      <c r="P991" t="s">
        <v>2827</v>
      </c>
      <c r="Q991">
        <v>24</v>
      </c>
      <c r="R991" t="s">
        <v>14187</v>
      </c>
      <c r="S991" t="s">
        <v>18</v>
      </c>
      <c r="T991">
        <v>24</v>
      </c>
      <c r="U991" s="6">
        <v>44007.609722222223</v>
      </c>
    </row>
    <row r="992" spans="1:21" x14ac:dyDescent="0.3">
      <c r="A992" t="str">
        <f>VLOOKUP(B992,Table2[],3,FALSE)</f>
        <v>Retail</v>
      </c>
      <c r="B992" t="str">
        <f>IF(ISNUMBER(FIND("QVC",R992)),"QVC",IFERROR(VLOOKUP(LEFT(I992,2),Table1[#All],2,FALSE),IF(OR(LEN(I992)=7,LEFT(I992,3)="SH1",LEFT(I992,2)="Vp",LEFT(I992,2)="GP"),"PMD.com",IF(LEN(I992)=15,"QVC","need manual check"))))</f>
        <v>Retail Accounts</v>
      </c>
      <c r="C992">
        <f t="shared" si="52"/>
        <v>57150001</v>
      </c>
      <c r="D992">
        <f t="shared" si="53"/>
        <v>9</v>
      </c>
      <c r="E992" s="8" t="str">
        <f t="shared" ca="1" si="49"/>
        <v>shifted orders processed</v>
      </c>
      <c r="F992" t="s">
        <v>11203</v>
      </c>
      <c r="G992" t="s">
        <v>16</v>
      </c>
      <c r="H992" s="6">
        <v>44014.610150462962</v>
      </c>
      <c r="I992" s="6" t="s">
        <v>14188</v>
      </c>
      <c r="J992" t="s">
        <v>109</v>
      </c>
      <c r="K992">
        <v>17290849</v>
      </c>
      <c r="L992">
        <v>233948</v>
      </c>
      <c r="M992" t="s">
        <v>14189</v>
      </c>
      <c r="N992">
        <v>57150001</v>
      </c>
      <c r="O992" t="s">
        <v>14149</v>
      </c>
      <c r="P992" t="s">
        <v>2827</v>
      </c>
      <c r="Q992">
        <v>9</v>
      </c>
      <c r="R992" t="s">
        <v>14190</v>
      </c>
      <c r="S992" t="s">
        <v>18</v>
      </c>
      <c r="T992">
        <v>9</v>
      </c>
      <c r="U992" s="6">
        <v>44007.609722222223</v>
      </c>
    </row>
    <row r="993" spans="1:22" x14ac:dyDescent="0.3">
      <c r="A993" t="str">
        <f>VLOOKUP(B993,Table2[],3,FALSE)</f>
        <v>Retail</v>
      </c>
      <c r="B993" t="str">
        <f>IF(ISNUMBER(FIND("QVC",R993)),"QVC",IFERROR(VLOOKUP(LEFT(I993,2),Table1[#All],2,FALSE),IF(OR(LEN(I993)=7,LEFT(I993,3)="SH1",LEFT(I993,2)="Vp",LEFT(I993,2)="GP"),"PMD.com",IF(LEN(I993)=15,"QVC","need manual check"))))</f>
        <v>Retail Accounts</v>
      </c>
      <c r="C993">
        <f t="shared" si="52"/>
        <v>57150001</v>
      </c>
      <c r="D993">
        <f t="shared" si="53"/>
        <v>12</v>
      </c>
      <c r="E993" s="8" t="str">
        <f t="shared" ca="1" si="49"/>
        <v>shifted orders processed</v>
      </c>
      <c r="F993" t="s">
        <v>11203</v>
      </c>
      <c r="G993" t="s">
        <v>16</v>
      </c>
      <c r="H993" s="6">
        <v>44014.610150462962</v>
      </c>
      <c r="I993" s="6" t="s">
        <v>14191</v>
      </c>
      <c r="J993" t="s">
        <v>109</v>
      </c>
      <c r="K993">
        <v>17290850</v>
      </c>
      <c r="L993">
        <v>233949</v>
      </c>
      <c r="M993" t="s">
        <v>14192</v>
      </c>
      <c r="N993">
        <v>57150001</v>
      </c>
      <c r="O993" t="s">
        <v>14149</v>
      </c>
      <c r="P993" t="s">
        <v>2827</v>
      </c>
      <c r="Q993">
        <v>12</v>
      </c>
      <c r="R993" t="s">
        <v>14193</v>
      </c>
      <c r="S993" t="s">
        <v>18</v>
      </c>
      <c r="T993">
        <v>12</v>
      </c>
      <c r="U993" s="6">
        <v>44007.609722222223</v>
      </c>
    </row>
    <row r="994" spans="1:22" x14ac:dyDescent="0.3">
      <c r="A994" t="str">
        <f>VLOOKUP(B994,Table2[],3,FALSE)</f>
        <v>Broadcast</v>
      </c>
      <c r="B994" t="str">
        <f>IF(ISNUMBER(FIND("QVC",R994)),"QVC",IFERROR(VLOOKUP(LEFT(I994,2),Table1[#All],2,FALSE),IF(OR(LEN(I994)=7,LEFT(I994,3)="SH1",LEFT(I994,2)="Vp",LEFT(I994,2)="GP"),"PMD.com",IF(LEN(I994)=15,"QVC","need manual check"))))</f>
        <v>QVC</v>
      </c>
      <c r="C994">
        <f t="shared" si="52"/>
        <v>7844</v>
      </c>
      <c r="D994">
        <f t="shared" si="53"/>
        <v>947</v>
      </c>
      <c r="E994" s="8" t="str">
        <f t="shared" ca="1" si="49"/>
        <v>MTD orders processed</v>
      </c>
      <c r="F994" t="s">
        <v>11203</v>
      </c>
      <c r="G994" t="s">
        <v>16</v>
      </c>
      <c r="H994" s="6">
        <v>44014.651319444441</v>
      </c>
      <c r="I994" s="6">
        <v>137017</v>
      </c>
      <c r="K994">
        <v>17290947</v>
      </c>
      <c r="L994">
        <v>233978</v>
      </c>
      <c r="N994">
        <v>7844</v>
      </c>
      <c r="O994" t="s">
        <v>12290</v>
      </c>
      <c r="P994" t="s">
        <v>12291</v>
      </c>
      <c r="Q994">
        <v>947</v>
      </c>
      <c r="R994" t="s">
        <v>13700</v>
      </c>
      <c r="S994" t="s">
        <v>18</v>
      </c>
      <c r="T994">
        <v>947</v>
      </c>
      <c r="U994" s="6">
        <v>44014.650694444441</v>
      </c>
    </row>
    <row r="995" spans="1:22" x14ac:dyDescent="0.3">
      <c r="A995" t="str">
        <f>VLOOKUP(B995,Table2[],3,FALSE)</f>
        <v>Broadcast</v>
      </c>
      <c r="B995" t="str">
        <f>IF(ISNUMBER(FIND("QVC",R995)),"QVC",IFERROR(VLOOKUP(LEFT(I995,2),Table1[#All],2,FALSE),IF(OR(LEN(I995)=7,LEFT(I995,3)="SH1",LEFT(I995,2)="Vp",LEFT(I995,2)="GP"),"PMD.com",IF(LEN(I995)=15,"QVC","need manual check"))))</f>
        <v>QVC</v>
      </c>
      <c r="C995">
        <f t="shared" si="52"/>
        <v>7844</v>
      </c>
      <c r="D995">
        <f t="shared" si="53"/>
        <v>1012</v>
      </c>
      <c r="E995" s="8" t="str">
        <f t="shared" ca="1" si="49"/>
        <v>MTD orders processed</v>
      </c>
      <c r="F995" t="s">
        <v>11203</v>
      </c>
      <c r="G995" t="s">
        <v>16</v>
      </c>
      <c r="H995" s="6">
        <v>44014.651331018518</v>
      </c>
      <c r="I995" s="6">
        <v>137015</v>
      </c>
      <c r="K995">
        <v>17290949</v>
      </c>
      <c r="L995">
        <v>233980</v>
      </c>
      <c r="N995">
        <v>7844</v>
      </c>
      <c r="O995" t="s">
        <v>12290</v>
      </c>
      <c r="P995" t="s">
        <v>12291</v>
      </c>
      <c r="Q995">
        <v>1705</v>
      </c>
      <c r="R995" t="s">
        <v>13700</v>
      </c>
      <c r="S995" t="s">
        <v>18</v>
      </c>
      <c r="T995">
        <v>1012</v>
      </c>
      <c r="U995" s="6">
        <v>44014.650694444441</v>
      </c>
    </row>
    <row r="996" spans="1:22" x14ac:dyDescent="0.3">
      <c r="A996" t="str">
        <f>VLOOKUP(B996,Table2[],3,FALSE)</f>
        <v>Broadcast</v>
      </c>
      <c r="B996" t="str">
        <f>IF(ISNUMBER(FIND("QVC",R996)),"QVC",IFERROR(VLOOKUP(LEFT(I996,2),Table1[#All],2,FALSE),IF(OR(LEN(I996)=7,LEFT(I996,3)="SH1",LEFT(I996,2)="Vp",LEFT(I996,2)="GP"),"PMD.com",IF(LEN(I996)=15,"QVC","need manual check"))))</f>
        <v>QVC</v>
      </c>
      <c r="C996">
        <f t="shared" si="52"/>
        <v>7844</v>
      </c>
      <c r="D996">
        <f t="shared" si="53"/>
        <v>693</v>
      </c>
      <c r="E996" s="8" t="str">
        <f t="shared" ca="1" si="49"/>
        <v>MTD orders processed</v>
      </c>
      <c r="F996" t="s">
        <v>11203</v>
      </c>
      <c r="G996" t="s">
        <v>16</v>
      </c>
      <c r="H996" s="6">
        <v>44014.651331018518</v>
      </c>
      <c r="I996" s="6">
        <v>137015</v>
      </c>
      <c r="K996">
        <v>17290949</v>
      </c>
      <c r="L996">
        <v>233980</v>
      </c>
      <c r="N996">
        <v>7844</v>
      </c>
      <c r="O996" t="s">
        <v>14194</v>
      </c>
      <c r="P996" t="s">
        <v>12291</v>
      </c>
      <c r="Q996">
        <v>1705</v>
      </c>
      <c r="R996" t="s">
        <v>13700</v>
      </c>
      <c r="S996" t="s">
        <v>18</v>
      </c>
      <c r="T996">
        <v>693</v>
      </c>
      <c r="U996" s="6">
        <v>44014.650694444441</v>
      </c>
    </row>
    <row r="997" spans="1:22" x14ac:dyDescent="0.3">
      <c r="A997" t="str">
        <f>VLOOKUP(B997,Table2[],3,FALSE)</f>
        <v>Broadcast</v>
      </c>
      <c r="B997" t="str">
        <f>IF(ISNUMBER(FIND("QVC",R997)),"QVC",IFERROR(VLOOKUP(LEFT(I997,2),Table1[#All],2,FALSE),IF(OR(LEN(I997)=7,LEFT(I997,3)="SH1",LEFT(I997,2)="Vp",LEFT(I997,2)="GP"),"PMD.com",IF(LEN(I997)=15,"QVC","need manual check"))))</f>
        <v>QVC</v>
      </c>
      <c r="C997">
        <f t="shared" si="52"/>
        <v>7844</v>
      </c>
      <c r="D997">
        <f t="shared" si="53"/>
        <v>443</v>
      </c>
      <c r="E997" s="8" t="str">
        <f t="shared" ca="1" si="49"/>
        <v>MTD orders processed</v>
      </c>
      <c r="F997" t="s">
        <v>11203</v>
      </c>
      <c r="G997" t="s">
        <v>16</v>
      </c>
      <c r="H997" s="6">
        <v>44014.651331018518</v>
      </c>
      <c r="I997" s="6">
        <v>137014</v>
      </c>
      <c r="K997">
        <v>17290950</v>
      </c>
      <c r="L997">
        <v>233981</v>
      </c>
      <c r="N997">
        <v>7844</v>
      </c>
      <c r="O997" t="s">
        <v>14194</v>
      </c>
      <c r="P997" t="s">
        <v>12291</v>
      </c>
      <c r="Q997">
        <v>1390</v>
      </c>
      <c r="R997" t="s">
        <v>13700</v>
      </c>
      <c r="S997" t="s">
        <v>18</v>
      </c>
      <c r="T997">
        <v>443</v>
      </c>
      <c r="U997" s="6">
        <v>44014.650694444441</v>
      </c>
    </row>
    <row r="998" spans="1:22" x14ac:dyDescent="0.3">
      <c r="A998" t="str">
        <f>VLOOKUP(B998,Table2[],3,FALSE)</f>
        <v>Broadcast</v>
      </c>
      <c r="B998" t="str">
        <f>IF(ISNUMBER(FIND("QVC",R998)),"QVC",IFERROR(VLOOKUP(LEFT(I998,2),Table1[#All],2,FALSE),IF(OR(LEN(I998)=7,LEFT(I998,3)="SH1",LEFT(I998,2)="Vp",LEFT(I998,2)="GP"),"PMD.com",IF(LEN(I998)=15,"QVC","need manual check"))))</f>
        <v>QVC</v>
      </c>
      <c r="C998">
        <f t="shared" si="52"/>
        <v>7844</v>
      </c>
      <c r="D998">
        <f t="shared" si="53"/>
        <v>947</v>
      </c>
      <c r="E998" s="8" t="str">
        <f t="shared" ca="1" si="49"/>
        <v>MTD orders processed</v>
      </c>
      <c r="F998" t="s">
        <v>11203</v>
      </c>
      <c r="G998" t="s">
        <v>16</v>
      </c>
      <c r="H998" s="6">
        <v>44014.651331018518</v>
      </c>
      <c r="I998" s="6">
        <v>137014</v>
      </c>
      <c r="K998">
        <v>17290950</v>
      </c>
      <c r="L998">
        <v>233981</v>
      </c>
      <c r="N998">
        <v>7844</v>
      </c>
      <c r="O998" t="s">
        <v>14195</v>
      </c>
      <c r="P998" t="s">
        <v>12291</v>
      </c>
      <c r="Q998">
        <v>1390</v>
      </c>
      <c r="R998" t="s">
        <v>13700</v>
      </c>
      <c r="S998" t="s">
        <v>18</v>
      </c>
      <c r="T998">
        <v>947</v>
      </c>
      <c r="U998" s="6">
        <v>44014.650694444441</v>
      </c>
    </row>
    <row r="999" spans="1:22" x14ac:dyDescent="0.3">
      <c r="A999" t="str">
        <f>VLOOKUP(B999,Table2[],3,FALSE)</f>
        <v>Broadcast</v>
      </c>
      <c r="B999" t="str">
        <f>IF(ISNUMBER(FIND("QVC",R999)),"QVC",IFERROR(VLOOKUP(LEFT(I999,2),Table1[#All],2,FALSE),IF(OR(LEN(I999)=7,LEFT(I999,3)="SH1",LEFT(I999,2)="Vp",LEFT(I999,2)="GP"),"PMD.com",IF(LEN(I999)=15,"QVC","need manual check"))))</f>
        <v>QVC</v>
      </c>
      <c r="C999">
        <f t="shared" si="52"/>
        <v>7844</v>
      </c>
      <c r="D999">
        <f t="shared" si="53"/>
        <v>1136</v>
      </c>
      <c r="E999" s="8" t="str">
        <f t="shared" ca="1" si="49"/>
        <v>MTD orders processed</v>
      </c>
      <c r="F999" t="s">
        <v>11203</v>
      </c>
      <c r="G999" t="s">
        <v>16</v>
      </c>
      <c r="H999" s="6">
        <v>44014.651331018518</v>
      </c>
      <c r="I999" s="6">
        <v>137011</v>
      </c>
      <c r="K999">
        <v>17290951</v>
      </c>
      <c r="L999">
        <v>233982</v>
      </c>
      <c r="N999">
        <v>7844</v>
      </c>
      <c r="O999" t="s">
        <v>14196</v>
      </c>
      <c r="P999" t="s">
        <v>12291</v>
      </c>
      <c r="Q999">
        <v>1136</v>
      </c>
      <c r="R999" t="s">
        <v>13700</v>
      </c>
      <c r="S999" t="s">
        <v>18</v>
      </c>
      <c r="T999">
        <v>1136</v>
      </c>
      <c r="U999" s="6">
        <v>44014.650694444441</v>
      </c>
    </row>
    <row r="1000" spans="1:22" x14ac:dyDescent="0.3">
      <c r="A1000" t="str">
        <f>VLOOKUP(B1000,Table2[],3,FALSE)</f>
        <v>Digital</v>
      </c>
      <c r="B1000" t="str">
        <f>IF(ISNUMBER(FIND("QVC",R1000)),"QVC",IFERROR(VLOOKUP(LEFT(I1000,2),Table1[#All],2,FALSE),IF(OR(LEN(I1000)=7,LEFT(I1000,3)="SH1",LEFT(I1000,2)="Vp",LEFT(I1000,2)="GP"),"PMD.com",IF(LEN(I1000)=15,"QVC","need manual check"))))</f>
        <v>PMD.com</v>
      </c>
      <c r="C1000">
        <f t="shared" si="52"/>
        <v>51090030</v>
      </c>
      <c r="D1000">
        <f t="shared" si="53"/>
        <v>1</v>
      </c>
      <c r="E1000" s="8" t="str">
        <f t="shared" ca="1" si="49"/>
        <v>MTD orders processed</v>
      </c>
      <c r="F1000" t="s">
        <v>11203</v>
      </c>
      <c r="G1000" t="s">
        <v>16</v>
      </c>
      <c r="H1000" s="6">
        <v>44014.66814814815</v>
      </c>
      <c r="I1000" s="6" t="s">
        <v>14197</v>
      </c>
      <c r="J1000" t="s">
        <v>14198</v>
      </c>
      <c r="L1000">
        <v>233997</v>
      </c>
      <c r="N1000">
        <v>51090030</v>
      </c>
      <c r="O1000" t="s">
        <v>3043</v>
      </c>
      <c r="P1000" t="s">
        <v>628</v>
      </c>
      <c r="Q1000">
        <v>1</v>
      </c>
      <c r="R1000" t="s">
        <v>14199</v>
      </c>
      <c r="S1000" t="s">
        <v>1331</v>
      </c>
      <c r="T1000">
        <v>1</v>
      </c>
      <c r="U1000" s="6">
        <v>44014.612685185188</v>
      </c>
      <c r="V1000" t="s">
        <v>33</v>
      </c>
    </row>
    <row r="1001" spans="1:22" x14ac:dyDescent="0.3">
      <c r="A1001" t="str">
        <f>VLOOKUP(B1001,Table2[],3,FALSE)</f>
        <v>Digital</v>
      </c>
      <c r="B1001" t="str">
        <f>IF(ISNUMBER(FIND("QVC",R1001)),"QVC",IFERROR(VLOOKUP(LEFT(I1001,2),Table1[#All],2,FALSE),IF(OR(LEN(I1001)=7,LEFT(I1001,3)="SH1",LEFT(I1001,2)="Vp",LEFT(I1001,2)="GP"),"PMD.com",IF(LEN(I1001)=15,"QVC","need manual check"))))</f>
        <v>PMD.com</v>
      </c>
      <c r="C1001">
        <f t="shared" si="52"/>
        <v>52430001</v>
      </c>
      <c r="D1001">
        <f t="shared" si="53"/>
        <v>1</v>
      </c>
      <c r="E1001" s="8" t="str">
        <f t="shared" ca="1" si="49"/>
        <v>MTD orders processed</v>
      </c>
      <c r="F1001" t="s">
        <v>11203</v>
      </c>
      <c r="G1001" t="s">
        <v>16</v>
      </c>
      <c r="H1001" s="6">
        <v>44014.66814814815</v>
      </c>
      <c r="I1001" s="6" t="s">
        <v>14197</v>
      </c>
      <c r="J1001" t="s">
        <v>14198</v>
      </c>
      <c r="L1001">
        <v>233997</v>
      </c>
      <c r="N1001">
        <v>52430001</v>
      </c>
      <c r="O1001" t="s">
        <v>9635</v>
      </c>
      <c r="P1001" t="s">
        <v>75</v>
      </c>
      <c r="Q1001">
        <v>1</v>
      </c>
      <c r="R1001" t="s">
        <v>14199</v>
      </c>
      <c r="S1001" t="s">
        <v>1331</v>
      </c>
      <c r="T1001">
        <v>1</v>
      </c>
      <c r="U1001" s="6">
        <v>44014.612685185188</v>
      </c>
      <c r="V1001" t="s">
        <v>33</v>
      </c>
    </row>
    <row r="1002" spans="1:22" x14ac:dyDescent="0.3">
      <c r="A1002" t="str">
        <f>VLOOKUP(B1002,Table2[],3,FALSE)</f>
        <v>Digital</v>
      </c>
      <c r="B1002" t="str">
        <f>IF(ISNUMBER(FIND("QVC",R1002)),"QVC",IFERROR(VLOOKUP(LEFT(I1002,2),Table1[#All],2,FALSE),IF(OR(LEN(I1002)=7,LEFT(I1002,3)="SH1",LEFT(I1002,2)="Vp",LEFT(I1002,2)="GP"),"PMD.com",IF(LEN(I1002)=15,"QVC","need manual check"))))</f>
        <v>PMD.com</v>
      </c>
      <c r="C1002">
        <f t="shared" si="52"/>
        <v>52480001</v>
      </c>
      <c r="D1002">
        <f t="shared" si="53"/>
        <v>1</v>
      </c>
      <c r="E1002" s="8" t="str">
        <f t="shared" ca="1" si="49"/>
        <v>MTD orders processed</v>
      </c>
      <c r="F1002" t="s">
        <v>11203</v>
      </c>
      <c r="G1002" t="s">
        <v>16</v>
      </c>
      <c r="H1002" s="6">
        <v>44014.66814814815</v>
      </c>
      <c r="I1002" s="6" t="s">
        <v>14197</v>
      </c>
      <c r="J1002" t="s">
        <v>14198</v>
      </c>
      <c r="L1002">
        <v>233997</v>
      </c>
      <c r="N1002">
        <v>52480001</v>
      </c>
      <c r="O1002" t="s">
        <v>125</v>
      </c>
      <c r="P1002" t="s">
        <v>126</v>
      </c>
      <c r="Q1002">
        <v>1</v>
      </c>
      <c r="R1002" t="s">
        <v>14199</v>
      </c>
      <c r="S1002" t="s">
        <v>1331</v>
      </c>
      <c r="T1002">
        <v>1</v>
      </c>
      <c r="U1002" s="6">
        <v>44014.612685185188</v>
      </c>
      <c r="V1002" t="s">
        <v>33</v>
      </c>
    </row>
    <row r="1003" spans="1:22" x14ac:dyDescent="0.3">
      <c r="A1003" t="str">
        <f>VLOOKUP(B1003,Table2[],3,FALSE)</f>
        <v>Digital</v>
      </c>
      <c r="B1003" t="str">
        <f>IF(ISNUMBER(FIND("QVC",R1003)),"QVC",IFERROR(VLOOKUP(LEFT(I1003,2),Table1[#All],2,FALSE),IF(OR(LEN(I1003)=7,LEFT(I1003,3)="SH1",LEFT(I1003,2)="Vp",LEFT(I1003,2)="GP"),"PMD.com",IF(LEN(I1003)=15,"QVC","need manual check"))))</f>
        <v>PMD.com</v>
      </c>
      <c r="C1003">
        <f t="shared" si="52"/>
        <v>5342</v>
      </c>
      <c r="D1003">
        <f t="shared" si="53"/>
        <v>1</v>
      </c>
      <c r="E1003" s="8" t="str">
        <f t="shared" ca="1" si="49"/>
        <v>MTD orders processed</v>
      </c>
      <c r="F1003" t="s">
        <v>11203</v>
      </c>
      <c r="G1003" t="s">
        <v>16</v>
      </c>
      <c r="H1003" s="6">
        <v>44014.66814814815</v>
      </c>
      <c r="I1003" s="6" t="s">
        <v>14197</v>
      </c>
      <c r="J1003" t="s">
        <v>14198</v>
      </c>
      <c r="L1003">
        <v>233997</v>
      </c>
      <c r="N1003">
        <v>5342</v>
      </c>
      <c r="O1003" t="s">
        <v>1867</v>
      </c>
      <c r="P1003" t="s">
        <v>149</v>
      </c>
      <c r="Q1003">
        <v>1</v>
      </c>
      <c r="R1003" t="s">
        <v>14199</v>
      </c>
      <c r="S1003" t="s">
        <v>1331</v>
      </c>
      <c r="T1003">
        <v>1</v>
      </c>
      <c r="U1003" s="6">
        <v>44014.612685185188</v>
      </c>
      <c r="V1003" t="s">
        <v>33</v>
      </c>
    </row>
    <row r="1004" spans="1:22" x14ac:dyDescent="0.3">
      <c r="A1004" t="str">
        <f>VLOOKUP(B1004,Table2[],3,FALSE)</f>
        <v>Digital</v>
      </c>
      <c r="B1004" t="str">
        <f>IF(ISNUMBER(FIND("QVC",R1004)),"QVC",IFERROR(VLOOKUP(LEFT(I1004,2),Table1[#All],2,FALSE),IF(OR(LEN(I1004)=7,LEFT(I1004,3)="SH1",LEFT(I1004,2)="Vp",LEFT(I1004,2)="GP"),"PMD.com",IF(LEN(I1004)=15,"QVC","need manual check"))))</f>
        <v>PMD.com</v>
      </c>
      <c r="C1004">
        <f t="shared" si="52"/>
        <v>53730001</v>
      </c>
      <c r="D1004">
        <f t="shared" si="53"/>
        <v>1</v>
      </c>
      <c r="E1004" s="8" t="str">
        <f t="shared" ca="1" si="49"/>
        <v>MTD orders processed</v>
      </c>
      <c r="F1004" t="s">
        <v>11203</v>
      </c>
      <c r="G1004" t="s">
        <v>16</v>
      </c>
      <c r="H1004" s="6">
        <v>44014.66814814815</v>
      </c>
      <c r="I1004" s="6" t="s">
        <v>14197</v>
      </c>
      <c r="J1004" t="s">
        <v>14198</v>
      </c>
      <c r="L1004">
        <v>233997</v>
      </c>
      <c r="N1004">
        <v>53730001</v>
      </c>
      <c r="O1004" t="s">
        <v>61</v>
      </c>
      <c r="P1004" t="s">
        <v>62</v>
      </c>
      <c r="Q1004">
        <v>1</v>
      </c>
      <c r="R1004" t="s">
        <v>14199</v>
      </c>
      <c r="S1004" t="s">
        <v>1331</v>
      </c>
      <c r="T1004">
        <v>1</v>
      </c>
      <c r="U1004" s="6">
        <v>44014.612685185188</v>
      </c>
      <c r="V1004" t="s">
        <v>33</v>
      </c>
    </row>
    <row r="1005" spans="1:22" x14ac:dyDescent="0.3">
      <c r="A1005" t="str">
        <f>VLOOKUP(B1005,Table2[],3,FALSE)</f>
        <v>Digital</v>
      </c>
      <c r="B1005" t="str">
        <f>IF(ISNUMBER(FIND("QVC",R1005)),"QVC",IFERROR(VLOOKUP(LEFT(I1005,2),Table1[#All],2,FALSE),IF(OR(LEN(I1005)=7,LEFT(I1005,3)="SH1",LEFT(I1005,2)="Vp",LEFT(I1005,2)="GP"),"PMD.com",IF(LEN(I1005)=15,"QVC","need manual check"))))</f>
        <v>PMD.com</v>
      </c>
      <c r="C1005">
        <f t="shared" si="52"/>
        <v>53810001</v>
      </c>
      <c r="D1005">
        <f t="shared" si="53"/>
        <v>1</v>
      </c>
      <c r="E1005" s="8" t="str">
        <f t="shared" ca="1" si="49"/>
        <v>MTD orders processed</v>
      </c>
      <c r="F1005" t="s">
        <v>11203</v>
      </c>
      <c r="G1005" t="s">
        <v>16</v>
      </c>
      <c r="H1005" s="6">
        <v>44014.66814814815</v>
      </c>
      <c r="I1005" s="6" t="s">
        <v>14197</v>
      </c>
      <c r="J1005" t="s">
        <v>14198</v>
      </c>
      <c r="L1005">
        <v>233997</v>
      </c>
      <c r="N1005">
        <v>53810001</v>
      </c>
      <c r="O1005" t="s">
        <v>133</v>
      </c>
      <c r="P1005" t="s">
        <v>132</v>
      </c>
      <c r="Q1005">
        <v>1</v>
      </c>
      <c r="R1005" t="s">
        <v>14199</v>
      </c>
      <c r="S1005" t="s">
        <v>1331</v>
      </c>
      <c r="T1005">
        <v>1</v>
      </c>
      <c r="U1005" s="6">
        <v>44014.612685185188</v>
      </c>
      <c r="V1005" t="s">
        <v>33</v>
      </c>
    </row>
    <row r="1006" spans="1:22" x14ac:dyDescent="0.3">
      <c r="A1006" t="str">
        <f>VLOOKUP(B1006,Table2[],3,FALSE)</f>
        <v>Digital</v>
      </c>
      <c r="B1006" t="str">
        <f>IF(ISNUMBER(FIND("QVC",R1006)),"QVC",IFERROR(VLOOKUP(LEFT(I1006,2),Table1[#All],2,FALSE),IF(OR(LEN(I1006)=7,LEFT(I1006,3)="SH1",LEFT(I1006,2)="Vp",LEFT(I1006,2)="GP"),"PMD.com",IF(LEN(I1006)=15,"QVC","need manual check"))))</f>
        <v>PMD.com</v>
      </c>
      <c r="C1006">
        <f t="shared" si="52"/>
        <v>53920001</v>
      </c>
      <c r="D1006">
        <f t="shared" si="53"/>
        <v>1</v>
      </c>
      <c r="E1006" s="8" t="str">
        <f t="shared" ca="1" si="49"/>
        <v>MTD orders processed</v>
      </c>
      <c r="F1006" t="s">
        <v>11203</v>
      </c>
      <c r="G1006" t="s">
        <v>16</v>
      </c>
      <c r="H1006" s="6">
        <v>44014.66814814815</v>
      </c>
      <c r="I1006" s="6" t="s">
        <v>14197</v>
      </c>
      <c r="J1006" t="s">
        <v>14198</v>
      </c>
      <c r="L1006">
        <v>233997</v>
      </c>
      <c r="N1006">
        <v>53920001</v>
      </c>
      <c r="O1006" t="s">
        <v>42</v>
      </c>
      <c r="P1006" t="s">
        <v>40</v>
      </c>
      <c r="Q1006">
        <v>1</v>
      </c>
      <c r="R1006" t="s">
        <v>14199</v>
      </c>
      <c r="S1006" t="s">
        <v>1331</v>
      </c>
      <c r="T1006">
        <v>1</v>
      </c>
      <c r="U1006" s="6">
        <v>44014.612685185188</v>
      </c>
      <c r="V1006" t="s">
        <v>33</v>
      </c>
    </row>
    <row r="1007" spans="1:22" x14ac:dyDescent="0.3">
      <c r="A1007" t="str">
        <f>VLOOKUP(B1007,Table2[],3,FALSE)</f>
        <v>Digital</v>
      </c>
      <c r="B1007" t="str">
        <f>IF(ISNUMBER(FIND("QVC",R1007)),"QVC",IFERROR(VLOOKUP(LEFT(I1007,2),Table1[#All],2,FALSE),IF(OR(LEN(I1007)=7,LEFT(I1007,3)="SH1",LEFT(I1007,2)="Vp",LEFT(I1007,2)="GP"),"PMD.com",IF(LEN(I1007)=15,"QVC","need manual check"))))</f>
        <v>PMD.com</v>
      </c>
      <c r="C1007">
        <f t="shared" si="52"/>
        <v>534101</v>
      </c>
      <c r="D1007">
        <f t="shared" si="53"/>
        <v>1</v>
      </c>
      <c r="E1007" s="8" t="str">
        <f t="shared" ca="1" si="49"/>
        <v>MTD orders processed</v>
      </c>
      <c r="F1007" t="s">
        <v>11203</v>
      </c>
      <c r="G1007" t="s">
        <v>16</v>
      </c>
      <c r="H1007" s="6">
        <v>44014.66814814815</v>
      </c>
      <c r="I1007" s="6" t="s">
        <v>14197</v>
      </c>
      <c r="J1007" t="s">
        <v>14198</v>
      </c>
      <c r="L1007">
        <v>233997</v>
      </c>
      <c r="N1007">
        <v>534101</v>
      </c>
      <c r="O1007" t="s">
        <v>102</v>
      </c>
      <c r="P1007" t="s">
        <v>101</v>
      </c>
      <c r="Q1007">
        <v>1</v>
      </c>
      <c r="R1007" t="s">
        <v>14199</v>
      </c>
      <c r="S1007" t="s">
        <v>1331</v>
      </c>
      <c r="T1007">
        <v>1</v>
      </c>
      <c r="U1007" s="6">
        <v>44014.612685185188</v>
      </c>
      <c r="V1007" t="s">
        <v>33</v>
      </c>
    </row>
    <row r="1008" spans="1:22" x14ac:dyDescent="0.3">
      <c r="A1008" t="str">
        <f>VLOOKUP(B1008,Table2[],3,FALSE)</f>
        <v>Digital</v>
      </c>
      <c r="B1008" t="str">
        <f>IF(ISNUMBER(FIND("QVC",R1008)),"QVC",IFERROR(VLOOKUP(LEFT(I1008,2),Table1[#All],2,FALSE),IF(OR(LEN(I1008)=7,LEFT(I1008,3)="SH1",LEFT(I1008,2)="Vp",LEFT(I1008,2)="GP"),"PMD.com",IF(LEN(I1008)=15,"QVC","need manual check"))))</f>
        <v>PMD.com</v>
      </c>
      <c r="C1008">
        <f t="shared" si="52"/>
        <v>5341030</v>
      </c>
      <c r="D1008">
        <f t="shared" si="53"/>
        <v>1</v>
      </c>
      <c r="E1008" s="8" t="str">
        <f t="shared" ca="1" si="49"/>
        <v>MTD orders processed</v>
      </c>
      <c r="F1008" t="s">
        <v>11203</v>
      </c>
      <c r="G1008" t="s">
        <v>16</v>
      </c>
      <c r="H1008" s="6">
        <v>44014.66814814815</v>
      </c>
      <c r="I1008" s="6" t="s">
        <v>14197</v>
      </c>
      <c r="J1008" t="s">
        <v>14198</v>
      </c>
      <c r="L1008">
        <v>233997</v>
      </c>
      <c r="N1008">
        <v>5341030</v>
      </c>
      <c r="O1008" t="s">
        <v>925</v>
      </c>
      <c r="P1008" t="s">
        <v>926</v>
      </c>
      <c r="Q1008">
        <v>1</v>
      </c>
      <c r="R1008" t="s">
        <v>14199</v>
      </c>
      <c r="S1008" t="s">
        <v>1331</v>
      </c>
      <c r="T1008">
        <v>1</v>
      </c>
      <c r="U1008" s="6">
        <v>44014.612685185188</v>
      </c>
      <c r="V1008" t="s">
        <v>33</v>
      </c>
    </row>
    <row r="1009" spans="1:22" x14ac:dyDescent="0.3">
      <c r="A1009" t="str">
        <f>VLOOKUP(B1009,Table2[],3,FALSE)</f>
        <v>Digital</v>
      </c>
      <c r="B1009" t="str">
        <f>IF(ISNUMBER(FIND("QVC",R1009)),"QVC",IFERROR(VLOOKUP(LEFT(I1009,2),Table1[#All],2,FALSE),IF(OR(LEN(I1009)=7,LEFT(I1009,3)="SH1",LEFT(I1009,2)="Vp",LEFT(I1009,2)="GP"),"PMD.com",IF(LEN(I1009)=15,"QVC","need manual check"))))</f>
        <v>PMD.com</v>
      </c>
      <c r="C1009">
        <f t="shared" si="52"/>
        <v>58040001</v>
      </c>
      <c r="D1009">
        <f t="shared" si="53"/>
        <v>1</v>
      </c>
      <c r="E1009" s="8" t="str">
        <f t="shared" ca="1" si="49"/>
        <v>MTD orders processed</v>
      </c>
      <c r="F1009" t="s">
        <v>11203</v>
      </c>
      <c r="G1009" t="s">
        <v>16</v>
      </c>
      <c r="H1009" s="6">
        <v>44014.66815972222</v>
      </c>
      <c r="I1009" s="6" t="s">
        <v>14200</v>
      </c>
      <c r="J1009" t="s">
        <v>14201</v>
      </c>
      <c r="L1009">
        <v>233998</v>
      </c>
      <c r="N1009">
        <v>58040001</v>
      </c>
      <c r="O1009" t="s">
        <v>54</v>
      </c>
      <c r="P1009" t="s">
        <v>55</v>
      </c>
      <c r="Q1009">
        <v>1</v>
      </c>
      <c r="R1009" t="s">
        <v>14202</v>
      </c>
      <c r="S1009" t="s">
        <v>1331</v>
      </c>
      <c r="T1009">
        <v>1</v>
      </c>
      <c r="U1009" s="6">
        <v>44014.615578703706</v>
      </c>
      <c r="V1009" t="s">
        <v>33</v>
      </c>
    </row>
    <row r="1010" spans="1:22" x14ac:dyDescent="0.3">
      <c r="A1010" t="str">
        <f>VLOOKUP(B1010,Table2[],3,FALSE)</f>
        <v>Digital</v>
      </c>
      <c r="B1010" t="str">
        <f>IF(ISNUMBER(FIND("QVC",R1010)),"QVC",IFERROR(VLOOKUP(LEFT(I1010,2),Table1[#All],2,FALSE),IF(OR(LEN(I1010)=7,LEFT(I1010,3)="SH1",LEFT(I1010,2)="Vp",LEFT(I1010,2)="GP"),"PMD.com",IF(LEN(I1010)=15,"QVC","need manual check"))))</f>
        <v>PMD.com</v>
      </c>
      <c r="C1010">
        <f t="shared" si="52"/>
        <v>54010001</v>
      </c>
      <c r="D1010">
        <f t="shared" si="53"/>
        <v>1</v>
      </c>
      <c r="E1010" s="8" t="str">
        <f t="shared" ca="1" si="49"/>
        <v>MTD orders processed</v>
      </c>
      <c r="F1010" t="s">
        <v>11203</v>
      </c>
      <c r="G1010" t="s">
        <v>16</v>
      </c>
      <c r="H1010" s="6">
        <v>44014.66815972222</v>
      </c>
      <c r="I1010" s="6" t="s">
        <v>14200</v>
      </c>
      <c r="J1010" t="s">
        <v>14201</v>
      </c>
      <c r="L1010">
        <v>233998</v>
      </c>
      <c r="N1010">
        <v>54010001</v>
      </c>
      <c r="O1010" t="s">
        <v>10774</v>
      </c>
      <c r="P1010" t="s">
        <v>35</v>
      </c>
      <c r="Q1010">
        <v>1</v>
      </c>
      <c r="R1010" t="s">
        <v>14202</v>
      </c>
      <c r="S1010" t="s">
        <v>1331</v>
      </c>
      <c r="T1010">
        <v>1</v>
      </c>
      <c r="U1010" s="6">
        <v>44014.615578703706</v>
      </c>
      <c r="V1010" t="s">
        <v>33</v>
      </c>
    </row>
    <row r="1011" spans="1:22" x14ac:dyDescent="0.3">
      <c r="A1011" t="str">
        <f>VLOOKUP(B1011,Table2[],3,FALSE)</f>
        <v>Digital</v>
      </c>
      <c r="B1011" t="str">
        <f>IF(ISNUMBER(FIND("QVC",R1011)),"QVC",IFERROR(VLOOKUP(LEFT(I1011,2),Table1[#All],2,FALSE),IF(OR(LEN(I1011)=7,LEFT(I1011,3)="SH1",LEFT(I1011,2)="Vp",LEFT(I1011,2)="GP"),"PMD.com",IF(LEN(I1011)=15,"QVC","need manual check"))))</f>
        <v>PMD.com</v>
      </c>
      <c r="C1011">
        <f t="shared" si="52"/>
        <v>53920001</v>
      </c>
      <c r="D1011">
        <f t="shared" si="53"/>
        <v>1</v>
      </c>
      <c r="E1011" s="8" t="str">
        <f t="shared" ca="1" si="49"/>
        <v>MTD orders processed</v>
      </c>
      <c r="F1011" t="s">
        <v>11203</v>
      </c>
      <c r="G1011" t="s">
        <v>16</v>
      </c>
      <c r="H1011" s="6">
        <v>44014.66815972222</v>
      </c>
      <c r="I1011" s="6" t="s">
        <v>14200</v>
      </c>
      <c r="J1011" t="s">
        <v>14201</v>
      </c>
      <c r="L1011">
        <v>233998</v>
      </c>
      <c r="N1011">
        <v>53920001</v>
      </c>
      <c r="O1011" t="s">
        <v>42</v>
      </c>
      <c r="P1011" t="s">
        <v>40</v>
      </c>
      <c r="Q1011">
        <v>1</v>
      </c>
      <c r="R1011" t="s">
        <v>14202</v>
      </c>
      <c r="S1011" t="s">
        <v>1331</v>
      </c>
      <c r="T1011">
        <v>1</v>
      </c>
      <c r="U1011" s="6">
        <v>44014.615578703706</v>
      </c>
      <c r="V1011" t="s">
        <v>33</v>
      </c>
    </row>
    <row r="1012" spans="1:22" x14ac:dyDescent="0.3">
      <c r="A1012" t="str">
        <f>VLOOKUP(B1012,Table2[],3,FALSE)</f>
        <v>Digital</v>
      </c>
      <c r="B1012" t="str">
        <f>IF(ISNUMBER(FIND("QVC",R1012)),"QVC",IFERROR(VLOOKUP(LEFT(I1012,2),Table1[#All],2,FALSE),IF(OR(LEN(I1012)=7,LEFT(I1012,3)="SH1",LEFT(I1012,2)="Vp",LEFT(I1012,2)="GP"),"PMD.com",IF(LEN(I1012)=15,"QVC","need manual check"))))</f>
        <v>PMD.com</v>
      </c>
      <c r="C1012">
        <f t="shared" si="52"/>
        <v>51010001</v>
      </c>
      <c r="D1012">
        <f t="shared" si="53"/>
        <v>1</v>
      </c>
      <c r="E1012" s="8" t="str">
        <f t="shared" ca="1" si="49"/>
        <v>MTD orders processed</v>
      </c>
      <c r="F1012" t="s">
        <v>11203</v>
      </c>
      <c r="G1012" t="s">
        <v>16</v>
      </c>
      <c r="H1012" s="6">
        <v>44014.66815972222</v>
      </c>
      <c r="I1012" s="6" t="s">
        <v>14200</v>
      </c>
      <c r="J1012" t="s">
        <v>14201</v>
      </c>
      <c r="L1012">
        <v>233998</v>
      </c>
      <c r="N1012">
        <v>51010001</v>
      </c>
      <c r="O1012" t="s">
        <v>48</v>
      </c>
      <c r="P1012" t="s">
        <v>49</v>
      </c>
      <c r="Q1012">
        <v>1</v>
      </c>
      <c r="R1012" t="s">
        <v>14202</v>
      </c>
      <c r="S1012" t="s">
        <v>1331</v>
      </c>
      <c r="T1012">
        <v>1</v>
      </c>
      <c r="U1012" s="6">
        <v>44014.615578703706</v>
      </c>
      <c r="V1012" t="s">
        <v>33</v>
      </c>
    </row>
    <row r="1013" spans="1:22" x14ac:dyDescent="0.3">
      <c r="A1013" t="str">
        <f>VLOOKUP(B1013,Table2[],3,FALSE)</f>
        <v>Digital</v>
      </c>
      <c r="B1013" t="str">
        <f>IF(ISNUMBER(FIND("QVC",R1013)),"QVC",IFERROR(VLOOKUP(LEFT(I1013,2),Table1[#All],2,FALSE),IF(OR(LEN(I1013)=7,LEFT(I1013,3)="SH1",LEFT(I1013,2)="Vp",LEFT(I1013,2)="GP"),"PMD.com",IF(LEN(I1013)=15,"QVC","need manual check"))))</f>
        <v>PMD.com</v>
      </c>
      <c r="C1013">
        <f t="shared" si="52"/>
        <v>51090001</v>
      </c>
      <c r="D1013">
        <f t="shared" si="53"/>
        <v>1</v>
      </c>
      <c r="E1013" s="8" t="str">
        <f t="shared" ca="1" si="49"/>
        <v>MTD orders processed</v>
      </c>
      <c r="F1013" t="s">
        <v>11203</v>
      </c>
      <c r="G1013" t="s">
        <v>16</v>
      </c>
      <c r="H1013" s="6">
        <v>44014.66815972222</v>
      </c>
      <c r="I1013" s="6" t="s">
        <v>14200</v>
      </c>
      <c r="J1013" t="s">
        <v>14201</v>
      </c>
      <c r="L1013">
        <v>233998</v>
      </c>
      <c r="N1013">
        <v>51090001</v>
      </c>
      <c r="O1013" t="s">
        <v>1986</v>
      </c>
      <c r="P1013" t="s">
        <v>60</v>
      </c>
      <c r="Q1013">
        <v>1</v>
      </c>
      <c r="R1013" t="s">
        <v>14202</v>
      </c>
      <c r="S1013" t="s">
        <v>1331</v>
      </c>
      <c r="T1013">
        <v>1</v>
      </c>
      <c r="U1013" s="6">
        <v>44014.615578703706</v>
      </c>
      <c r="V1013" t="s">
        <v>33</v>
      </c>
    </row>
    <row r="1014" spans="1:22" x14ac:dyDescent="0.3">
      <c r="A1014" t="str">
        <f>VLOOKUP(B1014,Table2[],3,FALSE)</f>
        <v>Digital</v>
      </c>
      <c r="B1014" t="str">
        <f>IF(ISNUMBER(FIND("QVC",R1014)),"QVC",IFERROR(VLOOKUP(LEFT(I1014,2),Table1[#All],2,FALSE),IF(OR(LEN(I1014)=7,LEFT(I1014,3)="SH1",LEFT(I1014,2)="Vp",LEFT(I1014,2)="GP"),"PMD.com",IF(LEN(I1014)=15,"QVC","need manual check"))))</f>
        <v>PMD.com</v>
      </c>
      <c r="C1014">
        <f t="shared" si="52"/>
        <v>52460001</v>
      </c>
      <c r="D1014">
        <f t="shared" si="53"/>
        <v>1</v>
      </c>
      <c r="E1014" s="8" t="str">
        <f t="shared" ca="1" si="49"/>
        <v>MTD orders processed</v>
      </c>
      <c r="F1014" t="s">
        <v>11203</v>
      </c>
      <c r="G1014" t="s">
        <v>16</v>
      </c>
      <c r="H1014" s="6">
        <v>44014.66815972222</v>
      </c>
      <c r="I1014" s="6" t="s">
        <v>14200</v>
      </c>
      <c r="J1014" t="s">
        <v>14201</v>
      </c>
      <c r="L1014">
        <v>233998</v>
      </c>
      <c r="N1014">
        <v>52460001</v>
      </c>
      <c r="O1014" t="s">
        <v>972</v>
      </c>
      <c r="P1014" t="s">
        <v>76</v>
      </c>
      <c r="Q1014">
        <v>1</v>
      </c>
      <c r="R1014" t="s">
        <v>14202</v>
      </c>
      <c r="S1014" t="s">
        <v>1331</v>
      </c>
      <c r="T1014">
        <v>1</v>
      </c>
      <c r="U1014" s="6">
        <v>44014.615578703706</v>
      </c>
      <c r="V1014" t="s">
        <v>33</v>
      </c>
    </row>
    <row r="1015" spans="1:22" x14ac:dyDescent="0.3">
      <c r="A1015" t="str">
        <f>VLOOKUP(B1015,Table2[],3,FALSE)</f>
        <v>Digital</v>
      </c>
      <c r="B1015" t="str">
        <f>IF(ISNUMBER(FIND("QVC",R1015)),"QVC",IFERROR(VLOOKUP(LEFT(I1015,2),Table1[#All],2,FALSE),IF(OR(LEN(I1015)=7,LEFT(I1015,3)="SH1",LEFT(I1015,2)="Vp",LEFT(I1015,2)="GP"),"PMD.com",IF(LEN(I1015)=15,"QVC","need manual check"))))</f>
        <v>PMD.com</v>
      </c>
      <c r="C1015">
        <f t="shared" si="52"/>
        <v>52430001</v>
      </c>
      <c r="D1015">
        <f t="shared" si="53"/>
        <v>1</v>
      </c>
      <c r="E1015" s="8" t="str">
        <f t="shared" ca="1" si="49"/>
        <v>MTD orders processed</v>
      </c>
      <c r="F1015" t="s">
        <v>11203</v>
      </c>
      <c r="G1015" t="s">
        <v>16</v>
      </c>
      <c r="H1015" s="6">
        <v>44014.66815972222</v>
      </c>
      <c r="I1015" s="6" t="s">
        <v>14203</v>
      </c>
      <c r="J1015" t="s">
        <v>14204</v>
      </c>
      <c r="L1015">
        <v>233999</v>
      </c>
      <c r="N1015">
        <v>52430001</v>
      </c>
      <c r="O1015" t="s">
        <v>9635</v>
      </c>
      <c r="P1015" t="s">
        <v>75</v>
      </c>
      <c r="Q1015">
        <v>1</v>
      </c>
      <c r="R1015" t="s">
        <v>14205</v>
      </c>
      <c r="S1015" t="s">
        <v>1331</v>
      </c>
      <c r="T1015">
        <v>1</v>
      </c>
      <c r="U1015" s="6">
        <v>44014.61824074074</v>
      </c>
      <c r="V1015" t="s">
        <v>33</v>
      </c>
    </row>
    <row r="1016" spans="1:22" x14ac:dyDescent="0.3">
      <c r="A1016" t="str">
        <f>VLOOKUP(B1016,Table2[],3,FALSE)</f>
        <v>Digital</v>
      </c>
      <c r="B1016" t="str">
        <f>IF(ISNUMBER(FIND("QVC",R1016)),"QVC",IFERROR(VLOOKUP(LEFT(I1016,2),Table1[#All],2,FALSE),IF(OR(LEN(I1016)=7,LEFT(I1016,3)="SH1",LEFT(I1016,2)="Vp",LEFT(I1016,2)="GP"),"PMD.com",IF(LEN(I1016)=15,"QVC","need manual check"))))</f>
        <v>PMD.com</v>
      </c>
      <c r="C1016">
        <f t="shared" si="52"/>
        <v>51090030</v>
      </c>
      <c r="D1016">
        <f t="shared" si="53"/>
        <v>1</v>
      </c>
      <c r="E1016" s="8" t="str">
        <f t="shared" ca="1" si="49"/>
        <v>MTD orders processed</v>
      </c>
      <c r="F1016" t="s">
        <v>11203</v>
      </c>
      <c r="G1016" t="s">
        <v>16</v>
      </c>
      <c r="H1016" s="6">
        <v>44014.66815972222</v>
      </c>
      <c r="I1016" s="6" t="s">
        <v>14203</v>
      </c>
      <c r="J1016" t="s">
        <v>14204</v>
      </c>
      <c r="L1016">
        <v>233999</v>
      </c>
      <c r="N1016">
        <v>51090030</v>
      </c>
      <c r="O1016" t="s">
        <v>3043</v>
      </c>
      <c r="P1016" t="s">
        <v>628</v>
      </c>
      <c r="Q1016">
        <v>1</v>
      </c>
      <c r="R1016" t="s">
        <v>14205</v>
      </c>
      <c r="S1016" t="s">
        <v>1331</v>
      </c>
      <c r="T1016">
        <v>1</v>
      </c>
      <c r="U1016" s="6">
        <v>44014.61824074074</v>
      </c>
      <c r="V1016" t="s">
        <v>33</v>
      </c>
    </row>
    <row r="1017" spans="1:22" x14ac:dyDescent="0.3">
      <c r="A1017" t="str">
        <f>VLOOKUP(B1017,Table2[],3,FALSE)</f>
        <v>Digital</v>
      </c>
      <c r="B1017" t="str">
        <f>IF(ISNUMBER(FIND("QVC",R1017)),"QVC",IFERROR(VLOOKUP(LEFT(I1017,2),Table1[#All],2,FALSE),IF(OR(LEN(I1017)=7,LEFT(I1017,3)="SH1",LEFT(I1017,2)="Vp",LEFT(I1017,2)="GP"),"PMD.com",IF(LEN(I1017)=15,"QVC","need manual check"))))</f>
        <v>PMD.com</v>
      </c>
      <c r="C1017" t="str">
        <f t="shared" si="52"/>
        <v>53500001A</v>
      </c>
      <c r="D1017">
        <f t="shared" si="53"/>
        <v>1</v>
      </c>
      <c r="E1017" s="8" t="str">
        <f t="shared" ca="1" si="49"/>
        <v>MTD orders processed</v>
      </c>
      <c r="F1017" t="s">
        <v>11203</v>
      </c>
      <c r="G1017" t="s">
        <v>16</v>
      </c>
      <c r="H1017" s="6">
        <v>44014.66815972222</v>
      </c>
      <c r="I1017" s="6" t="s">
        <v>14203</v>
      </c>
      <c r="J1017" t="s">
        <v>14204</v>
      </c>
      <c r="L1017">
        <v>233999</v>
      </c>
      <c r="N1017" t="s">
        <v>1242</v>
      </c>
      <c r="O1017" t="s">
        <v>1243</v>
      </c>
      <c r="P1017" t="s">
        <v>1244</v>
      </c>
      <c r="Q1017">
        <v>1</v>
      </c>
      <c r="R1017" t="s">
        <v>14205</v>
      </c>
      <c r="S1017" t="s">
        <v>1331</v>
      </c>
      <c r="T1017">
        <v>1</v>
      </c>
      <c r="U1017" s="6">
        <v>44014.61824074074</v>
      </c>
      <c r="V1017" t="s">
        <v>33</v>
      </c>
    </row>
    <row r="1018" spans="1:22" x14ac:dyDescent="0.3">
      <c r="A1018" t="str">
        <f>VLOOKUP(B1018,Table2[],3,FALSE)</f>
        <v>Digital</v>
      </c>
      <c r="B1018" t="str">
        <f>IF(ISNUMBER(FIND("QVC",R1018)),"QVC",IFERROR(VLOOKUP(LEFT(I1018,2),Table1[#All],2,FALSE),IF(OR(LEN(I1018)=7,LEFT(I1018,3)="SH1",LEFT(I1018,2)="Vp",LEFT(I1018,2)="GP"),"PMD.com",IF(LEN(I1018)=15,"QVC","need manual check"))))</f>
        <v>PMD.com</v>
      </c>
      <c r="C1018">
        <f t="shared" si="52"/>
        <v>51090001</v>
      </c>
      <c r="D1018">
        <f t="shared" si="53"/>
        <v>1</v>
      </c>
      <c r="E1018" s="8" t="str">
        <f t="shared" ca="1" si="49"/>
        <v>MTD orders processed</v>
      </c>
      <c r="F1018" t="s">
        <v>11203</v>
      </c>
      <c r="G1018" t="s">
        <v>16</v>
      </c>
      <c r="H1018" s="6">
        <v>44014.66815972222</v>
      </c>
      <c r="I1018" s="6" t="s">
        <v>14203</v>
      </c>
      <c r="J1018" t="s">
        <v>14204</v>
      </c>
      <c r="L1018">
        <v>233999</v>
      </c>
      <c r="N1018">
        <v>51090001</v>
      </c>
      <c r="O1018" t="s">
        <v>1986</v>
      </c>
      <c r="P1018" t="s">
        <v>60</v>
      </c>
      <c r="Q1018">
        <v>1</v>
      </c>
      <c r="R1018" t="s">
        <v>14205</v>
      </c>
      <c r="S1018" t="s">
        <v>1331</v>
      </c>
      <c r="T1018">
        <v>1</v>
      </c>
      <c r="U1018" s="6">
        <v>44014.61824074074</v>
      </c>
      <c r="V1018" t="s">
        <v>33</v>
      </c>
    </row>
    <row r="1019" spans="1:22" x14ac:dyDescent="0.3">
      <c r="A1019" t="str">
        <f>VLOOKUP(B1019,Table2[],3,FALSE)</f>
        <v>Digital</v>
      </c>
      <c r="B1019" t="str">
        <f>IF(ISNUMBER(FIND("QVC",R1019)),"QVC",IFERROR(VLOOKUP(LEFT(I1019,2),Table1[#All],2,FALSE),IF(OR(LEN(I1019)=7,LEFT(I1019,3)="SH1",LEFT(I1019,2)="Vp",LEFT(I1019,2)="GP"),"PMD.com",IF(LEN(I1019)=15,"QVC","need manual check"))))</f>
        <v>PMD.com</v>
      </c>
      <c r="C1019">
        <f t="shared" si="52"/>
        <v>51070001</v>
      </c>
      <c r="D1019">
        <f t="shared" si="53"/>
        <v>1</v>
      </c>
      <c r="E1019" s="8" t="str">
        <f t="shared" ca="1" si="49"/>
        <v>MTD orders processed</v>
      </c>
      <c r="F1019" t="s">
        <v>11203</v>
      </c>
      <c r="G1019" t="s">
        <v>16</v>
      </c>
      <c r="H1019" s="6">
        <v>44014.66815972222</v>
      </c>
      <c r="I1019" s="6" t="s">
        <v>14203</v>
      </c>
      <c r="J1019" t="s">
        <v>14204</v>
      </c>
      <c r="L1019">
        <v>233999</v>
      </c>
      <c r="N1019">
        <v>51070001</v>
      </c>
      <c r="O1019" t="s">
        <v>1886</v>
      </c>
      <c r="P1019" t="s">
        <v>45</v>
      </c>
      <c r="Q1019">
        <v>1</v>
      </c>
      <c r="R1019" t="s">
        <v>14205</v>
      </c>
      <c r="S1019" t="s">
        <v>1331</v>
      </c>
      <c r="T1019">
        <v>1</v>
      </c>
      <c r="U1019" s="6">
        <v>44014.61824074074</v>
      </c>
      <c r="V1019" t="s">
        <v>33</v>
      </c>
    </row>
    <row r="1020" spans="1:22" x14ac:dyDescent="0.3">
      <c r="A1020" t="str">
        <f>VLOOKUP(B1020,Table2[],3,FALSE)</f>
        <v>Digital</v>
      </c>
      <c r="B1020" t="str">
        <f>IF(ISNUMBER(FIND("QVC",R1020)),"QVC",IFERROR(VLOOKUP(LEFT(I1020,2),Table1[#All],2,FALSE),IF(OR(LEN(I1020)=7,LEFT(I1020,3)="SH1",LEFT(I1020,2)="Vp",LEFT(I1020,2)="GP"),"PMD.com",IF(LEN(I1020)=15,"QVC","need manual check"))))</f>
        <v>PMD.com</v>
      </c>
      <c r="C1020">
        <f t="shared" si="52"/>
        <v>53920001</v>
      </c>
      <c r="D1020">
        <f t="shared" si="53"/>
        <v>1</v>
      </c>
      <c r="E1020" s="8" t="str">
        <f t="shared" ca="1" si="49"/>
        <v>MTD orders processed</v>
      </c>
      <c r="F1020" t="s">
        <v>11203</v>
      </c>
      <c r="G1020" t="s">
        <v>16</v>
      </c>
      <c r="H1020" s="6">
        <v>44014.66815972222</v>
      </c>
      <c r="I1020" s="6" t="s">
        <v>14203</v>
      </c>
      <c r="J1020" t="s">
        <v>14204</v>
      </c>
      <c r="L1020">
        <v>233999</v>
      </c>
      <c r="N1020">
        <v>53920001</v>
      </c>
      <c r="O1020" t="s">
        <v>42</v>
      </c>
      <c r="P1020" t="s">
        <v>40</v>
      </c>
      <c r="Q1020">
        <v>1</v>
      </c>
      <c r="R1020" t="s">
        <v>14205</v>
      </c>
      <c r="S1020" t="s">
        <v>1331</v>
      </c>
      <c r="T1020">
        <v>1</v>
      </c>
      <c r="U1020" s="6">
        <v>44014.61824074074</v>
      </c>
      <c r="V1020" t="s">
        <v>33</v>
      </c>
    </row>
    <row r="1021" spans="1:22" x14ac:dyDescent="0.3">
      <c r="A1021" t="str">
        <f>VLOOKUP(B1021,Table2[],3,FALSE)</f>
        <v>Digital</v>
      </c>
      <c r="B1021" t="str">
        <f>IF(ISNUMBER(FIND("QVC",R1021)),"QVC",IFERROR(VLOOKUP(LEFT(I1021,2),Table1[#All],2,FALSE),IF(OR(LEN(I1021)=7,LEFT(I1021,3)="SH1",LEFT(I1021,2)="Vp",LEFT(I1021,2)="GP"),"PMD.com",IF(LEN(I1021)=15,"QVC","need manual check"))))</f>
        <v>PMD.com</v>
      </c>
      <c r="C1021">
        <f t="shared" si="52"/>
        <v>53920001</v>
      </c>
      <c r="D1021">
        <f t="shared" si="53"/>
        <v>1</v>
      </c>
      <c r="E1021" s="8" t="str">
        <f t="shared" ca="1" si="49"/>
        <v>MTD orders processed</v>
      </c>
      <c r="F1021" t="s">
        <v>11203</v>
      </c>
      <c r="G1021" t="s">
        <v>16</v>
      </c>
      <c r="H1021" s="6">
        <v>44014.668171296296</v>
      </c>
      <c r="I1021" s="6" t="s">
        <v>14206</v>
      </c>
      <c r="J1021" t="s">
        <v>14207</v>
      </c>
      <c r="L1021">
        <v>234000</v>
      </c>
      <c r="N1021">
        <v>53920001</v>
      </c>
      <c r="O1021" t="s">
        <v>42</v>
      </c>
      <c r="P1021" t="s">
        <v>40</v>
      </c>
      <c r="Q1021">
        <v>1</v>
      </c>
      <c r="R1021" t="s">
        <v>14208</v>
      </c>
      <c r="S1021" t="s">
        <v>1331</v>
      </c>
      <c r="T1021">
        <v>1</v>
      </c>
      <c r="U1021" s="6">
        <v>44014.621851851851</v>
      </c>
      <c r="V1021" t="s">
        <v>33</v>
      </c>
    </row>
    <row r="1022" spans="1:22" x14ac:dyDescent="0.3">
      <c r="A1022" t="str">
        <f>VLOOKUP(B1022,Table2[],3,FALSE)</f>
        <v>Digital</v>
      </c>
      <c r="B1022" t="str">
        <f>IF(ISNUMBER(FIND("QVC",R1022)),"QVC",IFERROR(VLOOKUP(LEFT(I1022,2),Table1[#All],2,FALSE),IF(OR(LEN(I1022)=7,LEFT(I1022,3)="SH1",LEFT(I1022,2)="Vp",LEFT(I1022,2)="GP"),"PMD.com",IF(LEN(I1022)=15,"QVC","need manual check"))))</f>
        <v>PMD.com</v>
      </c>
      <c r="C1022">
        <f t="shared" si="52"/>
        <v>53440001</v>
      </c>
      <c r="D1022">
        <f t="shared" si="53"/>
        <v>2</v>
      </c>
      <c r="E1022" s="8" t="str">
        <f t="shared" ca="1" si="49"/>
        <v>MTD orders processed</v>
      </c>
      <c r="F1022" t="s">
        <v>11203</v>
      </c>
      <c r="G1022" t="s">
        <v>16</v>
      </c>
      <c r="H1022" s="6">
        <v>44014.668171296296</v>
      </c>
      <c r="I1022" s="6" t="s">
        <v>14206</v>
      </c>
      <c r="J1022" t="s">
        <v>14207</v>
      </c>
      <c r="L1022">
        <v>234000</v>
      </c>
      <c r="N1022">
        <v>53440001</v>
      </c>
      <c r="O1022" t="s">
        <v>1240</v>
      </c>
      <c r="P1022" t="s">
        <v>116</v>
      </c>
      <c r="Q1022">
        <v>2</v>
      </c>
      <c r="R1022" t="s">
        <v>14208</v>
      </c>
      <c r="S1022" t="s">
        <v>1331</v>
      </c>
      <c r="T1022">
        <v>2</v>
      </c>
      <c r="U1022" s="6">
        <v>44014.621851851851</v>
      </c>
      <c r="V1022" t="s">
        <v>33</v>
      </c>
    </row>
    <row r="1023" spans="1:22" x14ac:dyDescent="0.3">
      <c r="A1023" t="str">
        <f>VLOOKUP(B1023,Table2[],3,FALSE)</f>
        <v>Digital</v>
      </c>
      <c r="B1023" t="str">
        <f>IF(ISNUMBER(FIND("QVC",R1023)),"QVC",IFERROR(VLOOKUP(LEFT(I1023,2),Table1[#All],2,FALSE),IF(OR(LEN(I1023)=7,LEFT(I1023,3)="SH1",LEFT(I1023,2)="Vp",LEFT(I1023,2)="GP"),"PMD.com",IF(LEN(I1023)=15,"QVC","need manual check"))))</f>
        <v>PMD.com</v>
      </c>
      <c r="C1023" t="str">
        <f t="shared" si="52"/>
        <v>53500001A</v>
      </c>
      <c r="D1023">
        <f t="shared" si="53"/>
        <v>1</v>
      </c>
      <c r="E1023" s="8" t="str">
        <f t="shared" ca="1" si="49"/>
        <v>MTD orders processed</v>
      </c>
      <c r="F1023" t="s">
        <v>11203</v>
      </c>
      <c r="G1023" t="s">
        <v>16</v>
      </c>
      <c r="H1023" s="6">
        <v>44014.668171296296</v>
      </c>
      <c r="I1023" s="6" t="s">
        <v>14206</v>
      </c>
      <c r="J1023" t="s">
        <v>14207</v>
      </c>
      <c r="L1023">
        <v>234000</v>
      </c>
      <c r="N1023" t="s">
        <v>1242</v>
      </c>
      <c r="O1023" t="s">
        <v>1243</v>
      </c>
      <c r="P1023" t="s">
        <v>1244</v>
      </c>
      <c r="Q1023">
        <v>1</v>
      </c>
      <c r="R1023" t="s">
        <v>14208</v>
      </c>
      <c r="S1023" t="s">
        <v>1331</v>
      </c>
      <c r="T1023">
        <v>1</v>
      </c>
      <c r="U1023" s="6">
        <v>44014.621851851851</v>
      </c>
      <c r="V1023" t="s">
        <v>33</v>
      </c>
    </row>
    <row r="1024" spans="1:22" x14ac:dyDescent="0.3">
      <c r="A1024" t="str">
        <f>VLOOKUP(B1024,Table2[],3,FALSE)</f>
        <v>Digital</v>
      </c>
      <c r="B1024" t="str">
        <f>IF(ISNUMBER(FIND("QVC",R1024)),"QVC",IFERROR(VLOOKUP(LEFT(I1024,2),Table1[#All],2,FALSE),IF(OR(LEN(I1024)=7,LEFT(I1024,3)="SH1",LEFT(I1024,2)="Vp",LEFT(I1024,2)="GP"),"PMD.com",IF(LEN(I1024)=15,"QVC","need manual check"))))</f>
        <v>PMD.com</v>
      </c>
      <c r="C1024">
        <f t="shared" si="52"/>
        <v>51090030</v>
      </c>
      <c r="D1024">
        <f t="shared" si="53"/>
        <v>1</v>
      </c>
      <c r="E1024" s="8" t="str">
        <f t="shared" ca="1" si="49"/>
        <v>MTD orders processed</v>
      </c>
      <c r="F1024" t="s">
        <v>11203</v>
      </c>
      <c r="G1024" t="s">
        <v>16</v>
      </c>
      <c r="H1024" s="6">
        <v>44014.668171296296</v>
      </c>
      <c r="I1024" s="6" t="s">
        <v>14206</v>
      </c>
      <c r="J1024" t="s">
        <v>14207</v>
      </c>
      <c r="L1024">
        <v>234000</v>
      </c>
      <c r="N1024">
        <v>51090030</v>
      </c>
      <c r="O1024" t="s">
        <v>3043</v>
      </c>
      <c r="P1024" t="s">
        <v>628</v>
      </c>
      <c r="Q1024">
        <v>1</v>
      </c>
      <c r="R1024" t="s">
        <v>14208</v>
      </c>
      <c r="S1024" t="s">
        <v>1331</v>
      </c>
      <c r="T1024">
        <v>1</v>
      </c>
      <c r="U1024" s="6">
        <v>44014.621851851851</v>
      </c>
      <c r="V1024" t="s">
        <v>33</v>
      </c>
    </row>
    <row r="1025" spans="1:22" x14ac:dyDescent="0.3">
      <c r="A1025" t="str">
        <f>VLOOKUP(B1025,Table2[],3,FALSE)</f>
        <v>Digital</v>
      </c>
      <c r="B1025" t="str">
        <f>IF(ISNUMBER(FIND("QVC",R1025)),"QVC",IFERROR(VLOOKUP(LEFT(I1025,2),Table1[#All],2,FALSE),IF(OR(LEN(I1025)=7,LEFT(I1025,3)="SH1",LEFT(I1025,2)="Vp",LEFT(I1025,2)="GP"),"PMD.com",IF(LEN(I1025)=15,"QVC","need manual check"))))</f>
        <v>PMD.com</v>
      </c>
      <c r="C1025">
        <f t="shared" si="52"/>
        <v>52430001</v>
      </c>
      <c r="D1025">
        <f t="shared" si="53"/>
        <v>1</v>
      </c>
      <c r="E1025" s="8" t="str">
        <f t="shared" ca="1" si="49"/>
        <v>MTD orders processed</v>
      </c>
      <c r="F1025" t="s">
        <v>11203</v>
      </c>
      <c r="G1025" t="s">
        <v>16</v>
      </c>
      <c r="H1025" s="6">
        <v>44014.668171296296</v>
      </c>
      <c r="I1025" s="6" t="s">
        <v>14206</v>
      </c>
      <c r="J1025" t="s">
        <v>14207</v>
      </c>
      <c r="L1025">
        <v>234000</v>
      </c>
      <c r="N1025">
        <v>52430001</v>
      </c>
      <c r="O1025" t="s">
        <v>9635</v>
      </c>
      <c r="P1025" t="s">
        <v>75</v>
      </c>
      <c r="Q1025">
        <v>1</v>
      </c>
      <c r="R1025" t="s">
        <v>14208</v>
      </c>
      <c r="S1025" t="s">
        <v>1331</v>
      </c>
      <c r="T1025">
        <v>1</v>
      </c>
      <c r="U1025" s="6">
        <v>44014.621851851851</v>
      </c>
      <c r="V1025" t="s">
        <v>33</v>
      </c>
    </row>
    <row r="1026" spans="1:22" x14ac:dyDescent="0.3">
      <c r="A1026" t="str">
        <f>VLOOKUP(B1026,Table2[],3,FALSE)</f>
        <v>Digital</v>
      </c>
      <c r="B1026" t="str">
        <f>IF(ISNUMBER(FIND("QVC",R1026)),"QVC",IFERROR(VLOOKUP(LEFT(I1026,2),Table1[#All],2,FALSE),IF(OR(LEN(I1026)=7,LEFT(I1026,3)="SH1",LEFT(I1026,2)="Vp",LEFT(I1026,2)="GP"),"PMD.com",IF(LEN(I1026)=15,"QVC","need manual check"))))</f>
        <v>PMD.com</v>
      </c>
      <c r="C1026">
        <f t="shared" si="52"/>
        <v>51410001</v>
      </c>
      <c r="D1026">
        <f t="shared" si="53"/>
        <v>1</v>
      </c>
      <c r="E1026" s="8" t="str">
        <f t="shared" ca="1" si="49"/>
        <v>MTD orders processed</v>
      </c>
      <c r="F1026" t="s">
        <v>11203</v>
      </c>
      <c r="G1026" t="s">
        <v>16</v>
      </c>
      <c r="H1026" s="6">
        <v>44014.668171296296</v>
      </c>
      <c r="I1026" s="6" t="s">
        <v>14209</v>
      </c>
      <c r="J1026" t="s">
        <v>14210</v>
      </c>
      <c r="L1026">
        <v>234001</v>
      </c>
      <c r="N1026">
        <v>51410001</v>
      </c>
      <c r="O1026" t="s">
        <v>2386</v>
      </c>
      <c r="P1026" t="s">
        <v>81</v>
      </c>
      <c r="Q1026">
        <v>1</v>
      </c>
      <c r="R1026" t="s">
        <v>14211</v>
      </c>
      <c r="S1026" t="s">
        <v>1331</v>
      </c>
      <c r="T1026">
        <v>1</v>
      </c>
      <c r="U1026" s="6">
        <v>44014.624062499999</v>
      </c>
      <c r="V1026" t="s">
        <v>33</v>
      </c>
    </row>
    <row r="1027" spans="1:22" x14ac:dyDescent="0.3">
      <c r="A1027" t="str">
        <f>VLOOKUP(B1027,Table2[],3,FALSE)</f>
        <v>Digital</v>
      </c>
      <c r="B1027" t="str">
        <f>IF(ISNUMBER(FIND("QVC",R1027)),"QVC",IFERROR(VLOOKUP(LEFT(I1027,2),Table1[#All],2,FALSE),IF(OR(LEN(I1027)=7,LEFT(I1027,3)="SH1",LEFT(I1027,2)="Vp",LEFT(I1027,2)="GP"),"PMD.com",IF(LEN(I1027)=15,"QVC","need manual check"))))</f>
        <v>PMD.com</v>
      </c>
      <c r="C1027">
        <f t="shared" si="52"/>
        <v>5341030</v>
      </c>
      <c r="D1027">
        <f t="shared" si="53"/>
        <v>1</v>
      </c>
      <c r="E1027" s="8" t="str">
        <f t="shared" ref="E1027:E1090" ca="1" si="54">IF(MONTH(TODAY())-MONTH(U1027)&gt;0,"shifted orders processed", "MTD orders processed")</f>
        <v>MTD orders processed</v>
      </c>
      <c r="F1027" t="s">
        <v>11203</v>
      </c>
      <c r="G1027" t="s">
        <v>16</v>
      </c>
      <c r="H1027" s="6">
        <v>44014.668275462966</v>
      </c>
      <c r="I1027" s="6" t="s">
        <v>14212</v>
      </c>
      <c r="J1027" t="s">
        <v>14213</v>
      </c>
      <c r="L1027">
        <v>234002</v>
      </c>
      <c r="N1027">
        <v>5341030</v>
      </c>
      <c r="O1027" t="s">
        <v>925</v>
      </c>
      <c r="P1027" t="s">
        <v>926</v>
      </c>
      <c r="Q1027">
        <v>1</v>
      </c>
      <c r="R1027" t="s">
        <v>14214</v>
      </c>
      <c r="S1027" t="s">
        <v>1331</v>
      </c>
      <c r="T1027">
        <v>1</v>
      </c>
      <c r="U1027" s="6">
        <v>44014.625740740739</v>
      </c>
      <c r="V1027" t="s">
        <v>33</v>
      </c>
    </row>
    <row r="1028" spans="1:22" x14ac:dyDescent="0.3">
      <c r="A1028" t="str">
        <f>VLOOKUP(B1028,Table2[],3,FALSE)</f>
        <v>Digital</v>
      </c>
      <c r="B1028" t="str">
        <f>IF(ISNUMBER(FIND("QVC",R1028)),"QVC",IFERROR(VLOOKUP(LEFT(I1028,2),Table1[#All],2,FALSE),IF(OR(LEN(I1028)=7,LEFT(I1028,3)="SH1",LEFT(I1028,2)="Vp",LEFT(I1028,2)="GP"),"PMD.com",IF(LEN(I1028)=15,"QVC","need manual check"))))</f>
        <v>PMD.com</v>
      </c>
      <c r="C1028">
        <f t="shared" si="52"/>
        <v>5354</v>
      </c>
      <c r="D1028">
        <f t="shared" si="53"/>
        <v>1</v>
      </c>
      <c r="E1028" s="8" t="str">
        <f t="shared" ca="1" si="54"/>
        <v>MTD orders processed</v>
      </c>
      <c r="F1028" t="s">
        <v>11203</v>
      </c>
      <c r="G1028" t="s">
        <v>16</v>
      </c>
      <c r="H1028" s="6">
        <v>44014.668275462966</v>
      </c>
      <c r="I1028" s="6" t="s">
        <v>14212</v>
      </c>
      <c r="J1028" t="s">
        <v>14213</v>
      </c>
      <c r="L1028">
        <v>234002</v>
      </c>
      <c r="N1028">
        <v>5354</v>
      </c>
      <c r="O1028" t="s">
        <v>1753</v>
      </c>
      <c r="P1028" t="s">
        <v>103</v>
      </c>
      <c r="Q1028">
        <v>1</v>
      </c>
      <c r="R1028" t="s">
        <v>14214</v>
      </c>
      <c r="S1028" t="s">
        <v>1331</v>
      </c>
      <c r="T1028">
        <v>1</v>
      </c>
      <c r="U1028" s="6">
        <v>44014.625740740739</v>
      </c>
      <c r="V1028" t="s">
        <v>33</v>
      </c>
    </row>
    <row r="1029" spans="1:22" x14ac:dyDescent="0.3">
      <c r="A1029" t="str">
        <f>VLOOKUP(B1029,Table2[],3,FALSE)</f>
        <v>Digital</v>
      </c>
      <c r="B1029" t="str">
        <f>IF(ISNUMBER(FIND("QVC",R1029)),"QVC",IFERROR(VLOOKUP(LEFT(I1029,2),Table1[#All],2,FALSE),IF(OR(LEN(I1029)=7,LEFT(I1029,3)="SH1",LEFT(I1029,2)="Vp",LEFT(I1029,2)="GP"),"PMD.com",IF(LEN(I1029)=15,"QVC","need manual check"))))</f>
        <v>PMD.com</v>
      </c>
      <c r="C1029">
        <f t="shared" ref="C1029:C1092" si="55">N1029</f>
        <v>53920001</v>
      </c>
      <c r="D1029">
        <f t="shared" ref="D1029:D1092" si="56">T1029</f>
        <v>1</v>
      </c>
      <c r="E1029" s="8" t="str">
        <f t="shared" ca="1" si="54"/>
        <v>MTD orders processed</v>
      </c>
      <c r="F1029" t="s">
        <v>11203</v>
      </c>
      <c r="G1029" t="s">
        <v>16</v>
      </c>
      <c r="H1029" s="6">
        <v>44014.668275462966</v>
      </c>
      <c r="I1029" s="6" t="s">
        <v>14212</v>
      </c>
      <c r="J1029" t="s">
        <v>14213</v>
      </c>
      <c r="L1029">
        <v>234002</v>
      </c>
      <c r="N1029">
        <v>53920001</v>
      </c>
      <c r="O1029" t="s">
        <v>42</v>
      </c>
      <c r="P1029" t="s">
        <v>40</v>
      </c>
      <c r="Q1029">
        <v>1</v>
      </c>
      <c r="R1029" t="s">
        <v>14214</v>
      </c>
      <c r="S1029" t="s">
        <v>1331</v>
      </c>
      <c r="T1029">
        <v>1</v>
      </c>
      <c r="U1029" s="6">
        <v>44014.625740740739</v>
      </c>
      <c r="V1029" t="s">
        <v>33</v>
      </c>
    </row>
    <row r="1030" spans="1:22" x14ac:dyDescent="0.3">
      <c r="A1030" t="str">
        <f>VLOOKUP(B1030,Table2[],3,FALSE)</f>
        <v>Digital</v>
      </c>
      <c r="B1030" t="str">
        <f>IF(ISNUMBER(FIND("QVC",R1030)),"QVC",IFERROR(VLOOKUP(LEFT(I1030,2),Table1[#All],2,FALSE),IF(OR(LEN(I1030)=7,LEFT(I1030,3)="SH1",LEFT(I1030,2)="Vp",LEFT(I1030,2)="GP"),"PMD.com",IF(LEN(I1030)=15,"QVC","need manual check"))))</f>
        <v>PMD.com</v>
      </c>
      <c r="C1030">
        <f t="shared" si="55"/>
        <v>55090001</v>
      </c>
      <c r="D1030">
        <f t="shared" si="56"/>
        <v>1</v>
      </c>
      <c r="E1030" s="8" t="str">
        <f t="shared" ca="1" si="54"/>
        <v>MTD orders processed</v>
      </c>
      <c r="F1030" t="s">
        <v>11203</v>
      </c>
      <c r="G1030" t="s">
        <v>16</v>
      </c>
      <c r="H1030" s="6">
        <v>44014.668275462966</v>
      </c>
      <c r="I1030" s="6" t="s">
        <v>14212</v>
      </c>
      <c r="J1030" t="s">
        <v>14213</v>
      </c>
      <c r="L1030">
        <v>234002</v>
      </c>
      <c r="N1030">
        <v>55090001</v>
      </c>
      <c r="O1030" t="s">
        <v>995</v>
      </c>
      <c r="P1030" t="s">
        <v>165</v>
      </c>
      <c r="Q1030">
        <v>1</v>
      </c>
      <c r="R1030" t="s">
        <v>14214</v>
      </c>
      <c r="S1030" t="s">
        <v>1331</v>
      </c>
      <c r="T1030">
        <v>1</v>
      </c>
      <c r="U1030" s="6">
        <v>44014.625740740739</v>
      </c>
      <c r="V1030" t="s">
        <v>33</v>
      </c>
    </row>
    <row r="1031" spans="1:22" x14ac:dyDescent="0.3">
      <c r="A1031" t="str">
        <f>VLOOKUP(B1031,Table2[],3,FALSE)</f>
        <v>Digital</v>
      </c>
      <c r="B1031" t="str">
        <f>IF(ISNUMBER(FIND("QVC",R1031)),"QVC",IFERROR(VLOOKUP(LEFT(I1031,2),Table1[#All],2,FALSE),IF(OR(LEN(I1031)=7,LEFT(I1031,3)="SH1",LEFT(I1031,2)="Vp",LEFT(I1031,2)="GP"),"PMD.com",IF(LEN(I1031)=15,"QVC","need manual check"))))</f>
        <v>PMD.com</v>
      </c>
      <c r="C1031">
        <f t="shared" si="55"/>
        <v>52430001</v>
      </c>
      <c r="D1031">
        <f t="shared" si="56"/>
        <v>1</v>
      </c>
      <c r="E1031" s="8" t="str">
        <f t="shared" ca="1" si="54"/>
        <v>MTD orders processed</v>
      </c>
      <c r="F1031" t="s">
        <v>11203</v>
      </c>
      <c r="G1031" t="s">
        <v>16</v>
      </c>
      <c r="H1031" s="6">
        <v>44014.668275462966</v>
      </c>
      <c r="I1031" s="6" t="s">
        <v>14212</v>
      </c>
      <c r="J1031" t="s">
        <v>14213</v>
      </c>
      <c r="L1031">
        <v>234002</v>
      </c>
      <c r="N1031">
        <v>52430001</v>
      </c>
      <c r="O1031" t="s">
        <v>9635</v>
      </c>
      <c r="P1031" t="s">
        <v>75</v>
      </c>
      <c r="Q1031">
        <v>1</v>
      </c>
      <c r="R1031" t="s">
        <v>14214</v>
      </c>
      <c r="S1031" t="s">
        <v>1331</v>
      </c>
      <c r="T1031">
        <v>1</v>
      </c>
      <c r="U1031" s="6">
        <v>44014.625740740739</v>
      </c>
      <c r="V1031" t="s">
        <v>33</v>
      </c>
    </row>
    <row r="1032" spans="1:22" x14ac:dyDescent="0.3">
      <c r="A1032" t="str">
        <f>VLOOKUP(B1032,Table2[],3,FALSE)</f>
        <v>Digital</v>
      </c>
      <c r="B1032" t="str">
        <f>IF(ISNUMBER(FIND("QVC",R1032)),"QVC",IFERROR(VLOOKUP(LEFT(I1032,2),Table1[#All],2,FALSE),IF(OR(LEN(I1032)=7,LEFT(I1032,3)="SH1",LEFT(I1032,2)="Vp",LEFT(I1032,2)="GP"),"PMD.com",IF(LEN(I1032)=15,"QVC","need manual check"))))</f>
        <v>PMD.com</v>
      </c>
      <c r="C1032">
        <f t="shared" si="55"/>
        <v>51090030</v>
      </c>
      <c r="D1032">
        <f t="shared" si="56"/>
        <v>1</v>
      </c>
      <c r="E1032" s="8" t="str">
        <f t="shared" ca="1" si="54"/>
        <v>MTD orders processed</v>
      </c>
      <c r="F1032" t="s">
        <v>11203</v>
      </c>
      <c r="G1032" t="s">
        <v>16</v>
      </c>
      <c r="H1032" s="6">
        <v>44014.668275462966</v>
      </c>
      <c r="I1032" s="6" t="s">
        <v>14212</v>
      </c>
      <c r="J1032" t="s">
        <v>14213</v>
      </c>
      <c r="L1032">
        <v>234002</v>
      </c>
      <c r="N1032">
        <v>51090030</v>
      </c>
      <c r="O1032" t="s">
        <v>3043</v>
      </c>
      <c r="P1032" t="s">
        <v>628</v>
      </c>
      <c r="Q1032">
        <v>1</v>
      </c>
      <c r="R1032" t="s">
        <v>14214</v>
      </c>
      <c r="S1032" t="s">
        <v>1331</v>
      </c>
      <c r="T1032">
        <v>1</v>
      </c>
      <c r="U1032" s="6">
        <v>44014.625740740739</v>
      </c>
      <c r="V1032" t="s">
        <v>33</v>
      </c>
    </row>
    <row r="1033" spans="1:22" x14ac:dyDescent="0.3">
      <c r="A1033" t="str">
        <f>VLOOKUP(B1033,Table2[],3,FALSE)</f>
        <v>Digital</v>
      </c>
      <c r="B1033" t="str">
        <f>IF(ISNUMBER(FIND("QVC",R1033)),"QVC",IFERROR(VLOOKUP(LEFT(I1033,2),Table1[#All],2,FALSE),IF(OR(LEN(I1033)=7,LEFT(I1033,3)="SH1",LEFT(I1033,2)="Vp",LEFT(I1033,2)="GP"),"PMD.com",IF(LEN(I1033)=15,"QVC","need manual check"))))</f>
        <v>PMD.com</v>
      </c>
      <c r="C1033">
        <f t="shared" si="55"/>
        <v>5341</v>
      </c>
      <c r="D1033">
        <f t="shared" si="56"/>
        <v>1</v>
      </c>
      <c r="E1033" s="8" t="str">
        <f t="shared" ca="1" si="54"/>
        <v>MTD orders processed</v>
      </c>
      <c r="F1033" t="s">
        <v>11203</v>
      </c>
      <c r="G1033" t="s">
        <v>16</v>
      </c>
      <c r="H1033" s="6">
        <v>44014.668287037035</v>
      </c>
      <c r="I1033" s="6" t="s">
        <v>14215</v>
      </c>
      <c r="J1033" t="s">
        <v>14216</v>
      </c>
      <c r="L1033">
        <v>234003</v>
      </c>
      <c r="N1033">
        <v>5341</v>
      </c>
      <c r="O1033" t="s">
        <v>9636</v>
      </c>
      <c r="P1033" t="s">
        <v>82</v>
      </c>
      <c r="Q1033">
        <v>1</v>
      </c>
      <c r="R1033" t="s">
        <v>14217</v>
      </c>
      <c r="S1033" t="s">
        <v>1331</v>
      </c>
      <c r="T1033">
        <v>1</v>
      </c>
      <c r="U1033" s="6">
        <v>44014.626342592594</v>
      </c>
      <c r="V1033" t="s">
        <v>33</v>
      </c>
    </row>
    <row r="1034" spans="1:22" x14ac:dyDescent="0.3">
      <c r="A1034" t="str">
        <f>VLOOKUP(B1034,Table2[],3,FALSE)</f>
        <v>Digital</v>
      </c>
      <c r="B1034" t="str">
        <f>IF(ISNUMBER(FIND("QVC",R1034)),"QVC",IFERROR(VLOOKUP(LEFT(I1034,2),Table1[#All],2,FALSE),IF(OR(LEN(I1034)=7,LEFT(I1034,3)="SH1",LEFT(I1034,2)="Vp",LEFT(I1034,2)="GP"),"PMD.com",IF(LEN(I1034)=15,"QVC","need manual check"))))</f>
        <v>PMD.com</v>
      </c>
      <c r="C1034">
        <f t="shared" si="55"/>
        <v>5357</v>
      </c>
      <c r="D1034">
        <f t="shared" si="56"/>
        <v>1</v>
      </c>
      <c r="E1034" s="8" t="str">
        <f t="shared" ca="1" si="54"/>
        <v>MTD orders processed</v>
      </c>
      <c r="F1034" t="s">
        <v>11203</v>
      </c>
      <c r="G1034" t="s">
        <v>16</v>
      </c>
      <c r="H1034" s="6">
        <v>44014.668287037035</v>
      </c>
      <c r="I1034" s="6" t="s">
        <v>14218</v>
      </c>
      <c r="J1034" t="s">
        <v>14219</v>
      </c>
      <c r="L1034">
        <v>234004</v>
      </c>
      <c r="N1034">
        <v>5357</v>
      </c>
      <c r="O1034" t="s">
        <v>87</v>
      </c>
      <c r="P1034" t="s">
        <v>88</v>
      </c>
      <c r="Q1034">
        <v>1</v>
      </c>
      <c r="R1034" t="s">
        <v>14220</v>
      </c>
      <c r="S1034" t="s">
        <v>1331</v>
      </c>
      <c r="T1034">
        <v>1</v>
      </c>
      <c r="U1034" s="6">
        <v>44014.626597222225</v>
      </c>
      <c r="V1034" t="s">
        <v>33</v>
      </c>
    </row>
    <row r="1035" spans="1:22" x14ac:dyDescent="0.3">
      <c r="A1035" t="str">
        <f>VLOOKUP(B1035,Table2[],3,FALSE)</f>
        <v>Digital</v>
      </c>
      <c r="B1035" t="str">
        <f>IF(ISNUMBER(FIND("QVC",R1035)),"QVC",IFERROR(VLOOKUP(LEFT(I1035,2),Table1[#All],2,FALSE),IF(OR(LEN(I1035)=7,LEFT(I1035,3)="SH1",LEFT(I1035,2)="Vp",LEFT(I1035,2)="GP"),"PMD.com",IF(LEN(I1035)=15,"QVC","need manual check"))))</f>
        <v>PMD.com</v>
      </c>
      <c r="C1035">
        <f t="shared" si="55"/>
        <v>55340001</v>
      </c>
      <c r="D1035">
        <f t="shared" si="56"/>
        <v>1</v>
      </c>
      <c r="E1035" s="8" t="str">
        <f t="shared" ca="1" si="54"/>
        <v>MTD orders processed</v>
      </c>
      <c r="F1035" t="s">
        <v>11203</v>
      </c>
      <c r="G1035" t="s">
        <v>16</v>
      </c>
      <c r="H1035" s="6">
        <v>44014.668287037035</v>
      </c>
      <c r="I1035" s="6" t="s">
        <v>14221</v>
      </c>
      <c r="J1035" t="s">
        <v>14222</v>
      </c>
      <c r="L1035">
        <v>234005</v>
      </c>
      <c r="N1035">
        <v>55340001</v>
      </c>
      <c r="O1035" t="s">
        <v>1955</v>
      </c>
      <c r="P1035" t="s">
        <v>71</v>
      </c>
      <c r="Q1035">
        <v>1</v>
      </c>
      <c r="R1035" t="s">
        <v>14223</v>
      </c>
      <c r="S1035" t="s">
        <v>1331</v>
      </c>
      <c r="T1035">
        <v>1</v>
      </c>
      <c r="U1035" s="6">
        <v>44014.626921296294</v>
      </c>
      <c r="V1035" t="s">
        <v>33</v>
      </c>
    </row>
    <row r="1036" spans="1:22" x14ac:dyDescent="0.3">
      <c r="A1036" t="str">
        <f>VLOOKUP(B1036,Table2[],3,FALSE)</f>
        <v>Digital</v>
      </c>
      <c r="B1036" t="str">
        <f>IF(ISNUMBER(FIND("QVC",R1036)),"QVC",IFERROR(VLOOKUP(LEFT(I1036,2),Table1[#All],2,FALSE),IF(OR(LEN(I1036)=7,LEFT(I1036,3)="SH1",LEFT(I1036,2)="Vp",LEFT(I1036,2)="GP"),"PMD.com",IF(LEN(I1036)=15,"QVC","need manual check"))))</f>
        <v>PMD.com</v>
      </c>
      <c r="C1036">
        <f t="shared" si="55"/>
        <v>53920001</v>
      </c>
      <c r="D1036">
        <f t="shared" si="56"/>
        <v>1</v>
      </c>
      <c r="E1036" s="8" t="str">
        <f t="shared" ca="1" si="54"/>
        <v>MTD orders processed</v>
      </c>
      <c r="F1036" t="s">
        <v>11203</v>
      </c>
      <c r="G1036" t="s">
        <v>16</v>
      </c>
      <c r="H1036" s="6">
        <v>44014.668287037035</v>
      </c>
      <c r="I1036" s="6" t="s">
        <v>14221</v>
      </c>
      <c r="J1036" t="s">
        <v>14222</v>
      </c>
      <c r="L1036">
        <v>234005</v>
      </c>
      <c r="N1036">
        <v>53920001</v>
      </c>
      <c r="O1036" t="s">
        <v>42</v>
      </c>
      <c r="P1036" t="s">
        <v>40</v>
      </c>
      <c r="Q1036">
        <v>1</v>
      </c>
      <c r="R1036" t="s">
        <v>14223</v>
      </c>
      <c r="S1036" t="s">
        <v>1331</v>
      </c>
      <c r="T1036">
        <v>1</v>
      </c>
      <c r="U1036" s="6">
        <v>44014.626921296294</v>
      </c>
      <c r="V1036" t="s">
        <v>33</v>
      </c>
    </row>
    <row r="1037" spans="1:22" x14ac:dyDescent="0.3">
      <c r="A1037" t="str">
        <f>VLOOKUP(B1037,Table2[],3,FALSE)</f>
        <v>Digital</v>
      </c>
      <c r="B1037" t="str">
        <f>IF(ISNUMBER(FIND("QVC",R1037)),"QVC",IFERROR(VLOOKUP(LEFT(I1037,2),Table1[#All],2,FALSE),IF(OR(LEN(I1037)=7,LEFT(I1037,3)="SH1",LEFT(I1037,2)="Vp",LEFT(I1037,2)="GP"),"PMD.com",IF(LEN(I1037)=15,"QVC","need manual check"))))</f>
        <v>PMD.com</v>
      </c>
      <c r="C1037">
        <f t="shared" si="55"/>
        <v>53200001</v>
      </c>
      <c r="D1037">
        <f t="shared" si="56"/>
        <v>1</v>
      </c>
      <c r="E1037" s="8" t="str">
        <f t="shared" ca="1" si="54"/>
        <v>MTD orders processed</v>
      </c>
      <c r="F1037" t="s">
        <v>11203</v>
      </c>
      <c r="G1037" t="s">
        <v>16</v>
      </c>
      <c r="H1037" s="6">
        <v>44014.668287037035</v>
      </c>
      <c r="I1037" s="6" t="s">
        <v>14221</v>
      </c>
      <c r="J1037" t="s">
        <v>14222</v>
      </c>
      <c r="L1037">
        <v>234005</v>
      </c>
      <c r="N1037">
        <v>53200001</v>
      </c>
      <c r="O1037" t="s">
        <v>973</v>
      </c>
      <c r="P1037" t="s">
        <v>50</v>
      </c>
      <c r="Q1037">
        <v>1</v>
      </c>
      <c r="R1037" t="s">
        <v>14223</v>
      </c>
      <c r="S1037" t="s">
        <v>1331</v>
      </c>
      <c r="T1037">
        <v>1</v>
      </c>
      <c r="U1037" s="6">
        <v>44014.626921296294</v>
      </c>
      <c r="V1037" t="s">
        <v>33</v>
      </c>
    </row>
    <row r="1038" spans="1:22" x14ac:dyDescent="0.3">
      <c r="A1038" t="str">
        <f>VLOOKUP(B1038,Table2[],3,FALSE)</f>
        <v>Digital</v>
      </c>
      <c r="B1038" t="str">
        <f>IF(ISNUMBER(FIND("QVC",R1038)),"QVC",IFERROR(VLOOKUP(LEFT(I1038,2),Table1[#All],2,FALSE),IF(OR(LEN(I1038)=7,LEFT(I1038,3)="SH1",LEFT(I1038,2)="Vp",LEFT(I1038,2)="GP"),"PMD.com",IF(LEN(I1038)=15,"QVC","need manual check"))))</f>
        <v>PMD.com</v>
      </c>
      <c r="C1038">
        <f t="shared" si="55"/>
        <v>51090030</v>
      </c>
      <c r="D1038">
        <f t="shared" si="56"/>
        <v>1</v>
      </c>
      <c r="E1038" s="8" t="str">
        <f t="shared" ca="1" si="54"/>
        <v>MTD orders processed</v>
      </c>
      <c r="F1038" t="s">
        <v>11203</v>
      </c>
      <c r="G1038" t="s">
        <v>16</v>
      </c>
      <c r="H1038" s="6">
        <v>44014.668287037035</v>
      </c>
      <c r="I1038" s="6" t="s">
        <v>14221</v>
      </c>
      <c r="J1038" t="s">
        <v>14222</v>
      </c>
      <c r="L1038">
        <v>234005</v>
      </c>
      <c r="N1038">
        <v>51090030</v>
      </c>
      <c r="O1038" t="s">
        <v>3043</v>
      </c>
      <c r="P1038" t="s">
        <v>628</v>
      </c>
      <c r="Q1038">
        <v>1</v>
      </c>
      <c r="R1038" t="s">
        <v>14223</v>
      </c>
      <c r="S1038" t="s">
        <v>1331</v>
      </c>
      <c r="T1038">
        <v>1</v>
      </c>
      <c r="U1038" s="6">
        <v>44014.626921296294</v>
      </c>
      <c r="V1038" t="s">
        <v>33</v>
      </c>
    </row>
    <row r="1039" spans="1:22" x14ac:dyDescent="0.3">
      <c r="A1039" t="str">
        <f>VLOOKUP(B1039,Table2[],3,FALSE)</f>
        <v>Digital</v>
      </c>
      <c r="B1039" t="str">
        <f>IF(ISNUMBER(FIND("QVC",R1039)),"QVC",IFERROR(VLOOKUP(LEFT(I1039,2),Table1[#All],2,FALSE),IF(OR(LEN(I1039)=7,LEFT(I1039,3)="SH1",LEFT(I1039,2)="Vp",LEFT(I1039,2)="GP"),"PMD.com",IF(LEN(I1039)=15,"QVC","need manual check"))))</f>
        <v>PMD.com</v>
      </c>
      <c r="C1039" t="str">
        <f t="shared" si="55"/>
        <v>53500001A</v>
      </c>
      <c r="D1039">
        <f t="shared" si="56"/>
        <v>1</v>
      </c>
      <c r="E1039" s="8" t="str">
        <f t="shared" ca="1" si="54"/>
        <v>MTD orders processed</v>
      </c>
      <c r="F1039" t="s">
        <v>11203</v>
      </c>
      <c r="G1039" t="s">
        <v>16</v>
      </c>
      <c r="H1039" s="6">
        <v>44014.668287037035</v>
      </c>
      <c r="I1039" s="6" t="s">
        <v>14221</v>
      </c>
      <c r="J1039" t="s">
        <v>14222</v>
      </c>
      <c r="L1039">
        <v>234005</v>
      </c>
      <c r="N1039" t="s">
        <v>1242</v>
      </c>
      <c r="O1039" t="s">
        <v>1243</v>
      </c>
      <c r="P1039" t="s">
        <v>1244</v>
      </c>
      <c r="Q1039">
        <v>1</v>
      </c>
      <c r="R1039" t="s">
        <v>14223</v>
      </c>
      <c r="S1039" t="s">
        <v>1331</v>
      </c>
      <c r="T1039">
        <v>1</v>
      </c>
      <c r="U1039" s="6">
        <v>44014.626921296294</v>
      </c>
      <c r="V1039" t="s">
        <v>33</v>
      </c>
    </row>
    <row r="1040" spans="1:22" x14ac:dyDescent="0.3">
      <c r="A1040" t="str">
        <f>VLOOKUP(B1040,Table2[],3,FALSE)</f>
        <v>Digital</v>
      </c>
      <c r="B1040" t="str">
        <f>IF(ISNUMBER(FIND("QVC",R1040)),"QVC",IFERROR(VLOOKUP(LEFT(I1040,2),Table1[#All],2,FALSE),IF(OR(LEN(I1040)=7,LEFT(I1040,3)="SH1",LEFT(I1040,2)="Vp",LEFT(I1040,2)="GP"),"PMD.com",IF(LEN(I1040)=15,"QVC","need manual check"))))</f>
        <v>PMD.com</v>
      </c>
      <c r="C1040">
        <f t="shared" si="55"/>
        <v>52430001</v>
      </c>
      <c r="D1040">
        <f t="shared" si="56"/>
        <v>1</v>
      </c>
      <c r="E1040" s="8" t="str">
        <f t="shared" ca="1" si="54"/>
        <v>MTD orders processed</v>
      </c>
      <c r="F1040" t="s">
        <v>11203</v>
      </c>
      <c r="G1040" t="s">
        <v>16</v>
      </c>
      <c r="H1040" s="6">
        <v>44014.668287037035</v>
      </c>
      <c r="I1040" s="6" t="s">
        <v>14221</v>
      </c>
      <c r="J1040" t="s">
        <v>14222</v>
      </c>
      <c r="L1040">
        <v>234005</v>
      </c>
      <c r="N1040">
        <v>52430001</v>
      </c>
      <c r="O1040" t="s">
        <v>9635</v>
      </c>
      <c r="P1040" t="s">
        <v>75</v>
      </c>
      <c r="Q1040">
        <v>1</v>
      </c>
      <c r="R1040" t="s">
        <v>14223</v>
      </c>
      <c r="S1040" t="s">
        <v>1331</v>
      </c>
      <c r="T1040">
        <v>1</v>
      </c>
      <c r="U1040" s="6">
        <v>44014.626921296294</v>
      </c>
      <c r="V1040" t="s">
        <v>33</v>
      </c>
    </row>
    <row r="1041" spans="1:22" x14ac:dyDescent="0.3">
      <c r="A1041" t="str">
        <f>VLOOKUP(B1041,Table2[],3,FALSE)</f>
        <v>Digital</v>
      </c>
      <c r="B1041" t="str">
        <f>IF(ISNUMBER(FIND("QVC",R1041)),"QVC",IFERROR(VLOOKUP(LEFT(I1041,2),Table1[#All],2,FALSE),IF(OR(LEN(I1041)=7,LEFT(I1041,3)="SH1",LEFT(I1041,2)="Vp",LEFT(I1041,2)="GP"),"PMD.com",IF(LEN(I1041)=15,"QVC","need manual check"))))</f>
        <v>PMD.com</v>
      </c>
      <c r="C1041">
        <f t="shared" si="55"/>
        <v>52400001</v>
      </c>
      <c r="D1041">
        <f t="shared" si="56"/>
        <v>1</v>
      </c>
      <c r="E1041" s="8" t="str">
        <f t="shared" ca="1" si="54"/>
        <v>MTD orders processed</v>
      </c>
      <c r="F1041" t="s">
        <v>11203</v>
      </c>
      <c r="G1041" t="s">
        <v>16</v>
      </c>
      <c r="H1041" s="6">
        <v>44014.668287037035</v>
      </c>
      <c r="I1041" s="6" t="s">
        <v>14224</v>
      </c>
      <c r="J1041" t="s">
        <v>14225</v>
      </c>
      <c r="L1041">
        <v>234006</v>
      </c>
      <c r="N1041">
        <v>52400001</v>
      </c>
      <c r="O1041" t="s">
        <v>787</v>
      </c>
      <c r="P1041" t="s">
        <v>115</v>
      </c>
      <c r="Q1041">
        <v>1</v>
      </c>
      <c r="R1041" t="s">
        <v>14226</v>
      </c>
      <c r="S1041" t="s">
        <v>1331</v>
      </c>
      <c r="T1041">
        <v>1</v>
      </c>
      <c r="U1041" s="6">
        <v>44014.628298611111</v>
      </c>
      <c r="V1041" t="s">
        <v>33</v>
      </c>
    </row>
    <row r="1042" spans="1:22" x14ac:dyDescent="0.3">
      <c r="A1042" t="str">
        <f>VLOOKUP(B1042,Table2[],3,FALSE)</f>
        <v>Digital</v>
      </c>
      <c r="B1042" t="str">
        <f>IF(ISNUMBER(FIND("QVC",R1042)),"QVC",IFERROR(VLOOKUP(LEFT(I1042,2),Table1[#All],2,FALSE),IF(OR(LEN(I1042)=7,LEFT(I1042,3)="SH1",LEFT(I1042,2)="Vp",LEFT(I1042,2)="GP"),"PMD.com",IF(LEN(I1042)=15,"QVC","need manual check"))))</f>
        <v>PMD.com</v>
      </c>
      <c r="C1042">
        <f t="shared" si="55"/>
        <v>54000001</v>
      </c>
      <c r="D1042">
        <f t="shared" si="56"/>
        <v>1</v>
      </c>
      <c r="E1042" s="8" t="str">
        <f t="shared" ca="1" si="54"/>
        <v>MTD orders processed</v>
      </c>
      <c r="F1042" t="s">
        <v>11203</v>
      </c>
      <c r="G1042" t="s">
        <v>16</v>
      </c>
      <c r="H1042" s="6">
        <v>44014.668287037035</v>
      </c>
      <c r="I1042" s="6" t="s">
        <v>14224</v>
      </c>
      <c r="J1042" t="s">
        <v>14225</v>
      </c>
      <c r="L1042">
        <v>234006</v>
      </c>
      <c r="N1042">
        <v>54000001</v>
      </c>
      <c r="O1042" t="s">
        <v>1251</v>
      </c>
      <c r="P1042" t="s">
        <v>84</v>
      </c>
      <c r="Q1042">
        <v>1</v>
      </c>
      <c r="R1042" t="s">
        <v>14226</v>
      </c>
      <c r="S1042" t="s">
        <v>1331</v>
      </c>
      <c r="T1042">
        <v>1</v>
      </c>
      <c r="U1042" s="6">
        <v>44014.628298611111</v>
      </c>
      <c r="V1042" t="s">
        <v>33</v>
      </c>
    </row>
    <row r="1043" spans="1:22" x14ac:dyDescent="0.3">
      <c r="A1043" t="str">
        <f>VLOOKUP(B1043,Table2[],3,FALSE)</f>
        <v>Digital</v>
      </c>
      <c r="B1043" t="str">
        <f>IF(ISNUMBER(FIND("QVC",R1043)),"QVC",IFERROR(VLOOKUP(LEFT(I1043,2),Table1[#All],2,FALSE),IF(OR(LEN(I1043)=7,LEFT(I1043,3)="SH1",LEFT(I1043,2)="Vp",LEFT(I1043,2)="GP"),"PMD.com",IF(LEN(I1043)=15,"QVC","need manual check"))))</f>
        <v>PMD.com</v>
      </c>
      <c r="C1043">
        <f t="shared" si="55"/>
        <v>5354</v>
      </c>
      <c r="D1043">
        <f t="shared" si="56"/>
        <v>1</v>
      </c>
      <c r="E1043" s="8" t="str">
        <f t="shared" ca="1" si="54"/>
        <v>MTD orders processed</v>
      </c>
      <c r="F1043" t="s">
        <v>11203</v>
      </c>
      <c r="G1043" t="s">
        <v>16</v>
      </c>
      <c r="H1043" s="6">
        <v>44014.668298611112</v>
      </c>
      <c r="I1043" s="6" t="s">
        <v>14227</v>
      </c>
      <c r="J1043" t="s">
        <v>14228</v>
      </c>
      <c r="L1043">
        <v>234007</v>
      </c>
      <c r="N1043">
        <v>5354</v>
      </c>
      <c r="O1043" t="s">
        <v>1753</v>
      </c>
      <c r="P1043" t="s">
        <v>103</v>
      </c>
      <c r="Q1043">
        <v>1</v>
      </c>
      <c r="R1043" t="s">
        <v>14229</v>
      </c>
      <c r="S1043" t="s">
        <v>1331</v>
      </c>
      <c r="T1043">
        <v>1</v>
      </c>
      <c r="U1043" s="6">
        <v>44014.631458333337</v>
      </c>
      <c r="V1043" t="s">
        <v>33</v>
      </c>
    </row>
    <row r="1044" spans="1:22" x14ac:dyDescent="0.3">
      <c r="A1044" t="str">
        <f>VLOOKUP(B1044,Table2[],3,FALSE)</f>
        <v>Digital</v>
      </c>
      <c r="B1044" t="str">
        <f>IF(ISNUMBER(FIND("QVC",R1044)),"QVC",IFERROR(VLOOKUP(LEFT(I1044,2),Table1[#All],2,FALSE),IF(OR(LEN(I1044)=7,LEFT(I1044,3)="SH1",LEFT(I1044,2)="Vp",LEFT(I1044,2)="GP"),"PMD.com",IF(LEN(I1044)=15,"QVC","need manual check"))))</f>
        <v>PMD.com</v>
      </c>
      <c r="C1044">
        <f t="shared" si="55"/>
        <v>53160001</v>
      </c>
      <c r="D1044">
        <f t="shared" si="56"/>
        <v>1</v>
      </c>
      <c r="E1044" s="8" t="str">
        <f t="shared" ca="1" si="54"/>
        <v>MTD orders processed</v>
      </c>
      <c r="F1044" t="s">
        <v>11203</v>
      </c>
      <c r="G1044" t="s">
        <v>16</v>
      </c>
      <c r="H1044" s="6">
        <v>44014.668298611112</v>
      </c>
      <c r="I1044" s="6" t="s">
        <v>14230</v>
      </c>
      <c r="J1044" t="s">
        <v>14231</v>
      </c>
      <c r="L1044">
        <v>234008</v>
      </c>
      <c r="N1044">
        <v>53160001</v>
      </c>
      <c r="O1044" t="s">
        <v>1895</v>
      </c>
      <c r="P1044" t="s">
        <v>119</v>
      </c>
      <c r="Q1044">
        <v>1</v>
      </c>
      <c r="R1044" t="s">
        <v>14232</v>
      </c>
      <c r="S1044" t="s">
        <v>1331</v>
      </c>
      <c r="T1044">
        <v>1</v>
      </c>
      <c r="U1044" s="6">
        <v>44014.631527777776</v>
      </c>
      <c r="V1044" t="s">
        <v>33</v>
      </c>
    </row>
    <row r="1045" spans="1:22" x14ac:dyDescent="0.3">
      <c r="A1045" t="str">
        <f>VLOOKUP(B1045,Table2[],3,FALSE)</f>
        <v>UK</v>
      </c>
      <c r="B1045" t="str">
        <f>IF(ISNUMBER(FIND("QVC",R1045)),"QVC",IFERROR(VLOOKUP(LEFT(I1045,2),Table1[#All],2,FALSE),IF(OR(LEN(I1045)=7,LEFT(I1045,3)="SH1",LEFT(I1045,2)="Vp",LEFT(I1045,2)="GP"),"PMD.com",IF(LEN(I1045)=15,"QVC","need manual check"))))</f>
        <v>UK</v>
      </c>
      <c r="C1045">
        <f t="shared" si="55"/>
        <v>55300001</v>
      </c>
      <c r="D1045">
        <f t="shared" si="56"/>
        <v>3996</v>
      </c>
      <c r="E1045" s="8" t="str">
        <f t="shared" ca="1" si="54"/>
        <v>MTD orders processed</v>
      </c>
      <c r="F1045" t="s">
        <v>11203</v>
      </c>
      <c r="G1045" t="s">
        <v>16</v>
      </c>
      <c r="H1045" s="6">
        <v>44014.668333333335</v>
      </c>
      <c r="I1045" s="6" t="s">
        <v>14233</v>
      </c>
      <c r="J1045" t="s">
        <v>14233</v>
      </c>
      <c r="L1045">
        <v>234009</v>
      </c>
      <c r="N1045">
        <v>55300001</v>
      </c>
      <c r="O1045" t="s">
        <v>3008</v>
      </c>
      <c r="P1045" t="s">
        <v>153</v>
      </c>
      <c r="Q1045">
        <v>3996</v>
      </c>
      <c r="R1045" t="s">
        <v>1330</v>
      </c>
      <c r="S1045" t="s">
        <v>1331</v>
      </c>
      <c r="T1045">
        <v>3996</v>
      </c>
      <c r="U1045" s="6">
        <v>44013.791666666664</v>
      </c>
    </row>
    <row r="1046" spans="1:22" x14ac:dyDescent="0.3">
      <c r="A1046" t="str">
        <f>VLOOKUP(B1046,Table2[],3,FALSE)</f>
        <v>Digital</v>
      </c>
      <c r="B1046" t="str">
        <f>IF(ISNUMBER(FIND("QVC",R1046)),"QVC",IFERROR(VLOOKUP(LEFT(I1046,2),Table1[#All],2,FALSE),IF(OR(LEN(I1046)=7,LEFT(I1046,3)="SH1",LEFT(I1046,2)="Vp",LEFT(I1046,2)="GP"),"PMD.com",IF(LEN(I1046)=15,"QVC","need manual check"))))</f>
        <v>PMD.com</v>
      </c>
      <c r="C1046">
        <f t="shared" si="55"/>
        <v>54010001</v>
      </c>
      <c r="D1046">
        <f t="shared" si="56"/>
        <v>1</v>
      </c>
      <c r="E1046" s="8" t="str">
        <f t="shared" ca="1" si="54"/>
        <v>MTD orders processed</v>
      </c>
      <c r="F1046" t="s">
        <v>11203</v>
      </c>
      <c r="G1046" t="s">
        <v>16</v>
      </c>
      <c r="H1046" s="6">
        <v>44014.709120370368</v>
      </c>
      <c r="I1046" s="6" t="s">
        <v>14234</v>
      </c>
      <c r="J1046" t="s">
        <v>14235</v>
      </c>
      <c r="L1046">
        <v>234010</v>
      </c>
      <c r="N1046">
        <v>54010001</v>
      </c>
      <c r="O1046" t="s">
        <v>10774</v>
      </c>
      <c r="P1046" t="s">
        <v>35</v>
      </c>
      <c r="Q1046">
        <v>1</v>
      </c>
      <c r="R1046" t="s">
        <v>14236</v>
      </c>
      <c r="S1046" t="s">
        <v>1331</v>
      </c>
      <c r="T1046">
        <v>1</v>
      </c>
      <c r="U1046" s="6">
        <v>44014.633518518516</v>
      </c>
      <c r="V1046" t="s">
        <v>33</v>
      </c>
    </row>
    <row r="1047" spans="1:22" x14ac:dyDescent="0.3">
      <c r="A1047" t="str">
        <f>VLOOKUP(B1047,Table2[],3,FALSE)</f>
        <v>Digital</v>
      </c>
      <c r="B1047" t="str">
        <f>IF(ISNUMBER(FIND("QVC",R1047)),"QVC",IFERROR(VLOOKUP(LEFT(I1047,2),Table1[#All],2,FALSE),IF(OR(LEN(I1047)=7,LEFT(I1047,3)="SH1",LEFT(I1047,2)="Vp",LEFT(I1047,2)="GP"),"PMD.com",IF(LEN(I1047)=15,"QVC","need manual check"))))</f>
        <v>PMD.com</v>
      </c>
      <c r="C1047">
        <f t="shared" si="55"/>
        <v>54000001</v>
      </c>
      <c r="D1047">
        <f t="shared" si="56"/>
        <v>1</v>
      </c>
      <c r="E1047" s="8" t="str">
        <f t="shared" ca="1" si="54"/>
        <v>MTD orders processed</v>
      </c>
      <c r="F1047" t="s">
        <v>11203</v>
      </c>
      <c r="G1047" t="s">
        <v>16</v>
      </c>
      <c r="H1047" s="6">
        <v>44014.709120370368</v>
      </c>
      <c r="I1047" s="6" t="s">
        <v>14234</v>
      </c>
      <c r="J1047" t="s">
        <v>14235</v>
      </c>
      <c r="L1047">
        <v>234010</v>
      </c>
      <c r="N1047">
        <v>54000001</v>
      </c>
      <c r="O1047" t="s">
        <v>1251</v>
      </c>
      <c r="P1047" t="s">
        <v>84</v>
      </c>
      <c r="Q1047">
        <v>1</v>
      </c>
      <c r="R1047" t="s">
        <v>14236</v>
      </c>
      <c r="S1047" t="s">
        <v>1331</v>
      </c>
      <c r="T1047">
        <v>1</v>
      </c>
      <c r="U1047" s="6">
        <v>44014.633518518516</v>
      </c>
      <c r="V1047" t="s">
        <v>33</v>
      </c>
    </row>
    <row r="1048" spans="1:22" x14ac:dyDescent="0.3">
      <c r="A1048" t="str">
        <f>VLOOKUP(B1048,Table2[],3,FALSE)</f>
        <v>Digital</v>
      </c>
      <c r="B1048" t="str">
        <f>IF(ISNUMBER(FIND("QVC",R1048)),"QVC",IFERROR(VLOOKUP(LEFT(I1048,2),Table1[#All],2,FALSE),IF(OR(LEN(I1048)=7,LEFT(I1048,3)="SH1",LEFT(I1048,2)="Vp",LEFT(I1048,2)="GP"),"PMD.com",IF(LEN(I1048)=15,"QVC","need manual check"))))</f>
        <v>PMD.com</v>
      </c>
      <c r="C1048">
        <f t="shared" si="55"/>
        <v>53900001</v>
      </c>
      <c r="D1048">
        <f t="shared" si="56"/>
        <v>1</v>
      </c>
      <c r="E1048" s="8" t="str">
        <f t="shared" ca="1" si="54"/>
        <v>MTD orders processed</v>
      </c>
      <c r="F1048" t="s">
        <v>11203</v>
      </c>
      <c r="G1048" t="s">
        <v>16</v>
      </c>
      <c r="H1048" s="6">
        <v>44014.709120370368</v>
      </c>
      <c r="I1048" s="6" t="s">
        <v>14234</v>
      </c>
      <c r="J1048" t="s">
        <v>14235</v>
      </c>
      <c r="L1048">
        <v>234010</v>
      </c>
      <c r="N1048">
        <v>53900001</v>
      </c>
      <c r="O1048" t="s">
        <v>1697</v>
      </c>
      <c r="P1048" t="s">
        <v>104</v>
      </c>
      <c r="Q1048">
        <v>1</v>
      </c>
      <c r="R1048" t="s">
        <v>14236</v>
      </c>
      <c r="S1048" t="s">
        <v>1331</v>
      </c>
      <c r="T1048">
        <v>1</v>
      </c>
      <c r="U1048" s="6">
        <v>44014.633518518516</v>
      </c>
      <c r="V1048" t="s">
        <v>33</v>
      </c>
    </row>
    <row r="1049" spans="1:22" x14ac:dyDescent="0.3">
      <c r="A1049" t="str">
        <f>VLOOKUP(B1049,Table2[],3,FALSE)</f>
        <v>Digital</v>
      </c>
      <c r="B1049" t="str">
        <f>IF(ISNUMBER(FIND("QVC",R1049)),"QVC",IFERROR(VLOOKUP(LEFT(I1049,2),Table1[#All],2,FALSE),IF(OR(LEN(I1049)=7,LEFT(I1049,3)="SH1",LEFT(I1049,2)="Vp",LEFT(I1049,2)="GP"),"PMD.com",IF(LEN(I1049)=15,"QVC","need manual check"))))</f>
        <v>PMD.com</v>
      </c>
      <c r="C1049">
        <f t="shared" si="55"/>
        <v>53200001</v>
      </c>
      <c r="D1049">
        <f t="shared" si="56"/>
        <v>5</v>
      </c>
      <c r="E1049" s="8" t="str">
        <f t="shared" ca="1" si="54"/>
        <v>MTD orders processed</v>
      </c>
      <c r="F1049" t="s">
        <v>11203</v>
      </c>
      <c r="G1049" t="s">
        <v>16</v>
      </c>
      <c r="H1049" s="6">
        <v>44014.709120370368</v>
      </c>
      <c r="I1049" s="6" t="s">
        <v>14234</v>
      </c>
      <c r="J1049" t="s">
        <v>14235</v>
      </c>
      <c r="L1049">
        <v>234010</v>
      </c>
      <c r="N1049">
        <v>53200001</v>
      </c>
      <c r="O1049" t="s">
        <v>973</v>
      </c>
      <c r="P1049" t="s">
        <v>50</v>
      </c>
      <c r="Q1049">
        <v>5</v>
      </c>
      <c r="R1049" t="s">
        <v>14236</v>
      </c>
      <c r="S1049" t="s">
        <v>1331</v>
      </c>
      <c r="T1049">
        <v>5</v>
      </c>
      <c r="U1049" s="6">
        <v>44014.633518518516</v>
      </c>
      <c r="V1049" t="s">
        <v>33</v>
      </c>
    </row>
    <row r="1050" spans="1:22" x14ac:dyDescent="0.3">
      <c r="A1050" t="str">
        <f>VLOOKUP(B1050,Table2[],3,FALSE)</f>
        <v>Digital</v>
      </c>
      <c r="B1050" t="str">
        <f>IF(ISNUMBER(FIND("QVC",R1050)),"QVC",IFERROR(VLOOKUP(LEFT(I1050,2),Table1[#All],2,FALSE),IF(OR(LEN(I1050)=7,LEFT(I1050,3)="SH1",LEFT(I1050,2)="Vp",LEFT(I1050,2)="GP"),"PMD.com",IF(LEN(I1050)=15,"QVC","need manual check"))))</f>
        <v>PMD.com</v>
      </c>
      <c r="C1050">
        <f t="shared" si="55"/>
        <v>5341</v>
      </c>
      <c r="D1050">
        <f t="shared" si="56"/>
        <v>5</v>
      </c>
      <c r="E1050" s="8" t="str">
        <f t="shared" ca="1" si="54"/>
        <v>MTD orders processed</v>
      </c>
      <c r="F1050" t="s">
        <v>11203</v>
      </c>
      <c r="G1050" t="s">
        <v>16</v>
      </c>
      <c r="H1050" s="6">
        <v>44014.709120370368</v>
      </c>
      <c r="I1050" s="6" t="s">
        <v>14234</v>
      </c>
      <c r="J1050" t="s">
        <v>14235</v>
      </c>
      <c r="L1050">
        <v>234010</v>
      </c>
      <c r="N1050">
        <v>5341</v>
      </c>
      <c r="O1050" t="s">
        <v>9636</v>
      </c>
      <c r="P1050" t="s">
        <v>82</v>
      </c>
      <c r="Q1050">
        <v>5</v>
      </c>
      <c r="R1050" t="s">
        <v>14236</v>
      </c>
      <c r="S1050" t="s">
        <v>1331</v>
      </c>
      <c r="T1050">
        <v>5</v>
      </c>
      <c r="U1050" s="6">
        <v>44014.633518518516</v>
      </c>
      <c r="V1050" t="s">
        <v>33</v>
      </c>
    </row>
    <row r="1051" spans="1:22" x14ac:dyDescent="0.3">
      <c r="A1051" t="str">
        <f>VLOOKUP(B1051,Table2[],3,FALSE)</f>
        <v>Digital</v>
      </c>
      <c r="B1051" t="str">
        <f>IF(ISNUMBER(FIND("QVC",R1051)),"QVC",IFERROR(VLOOKUP(LEFT(I1051,2),Table1[#All],2,FALSE),IF(OR(LEN(I1051)=7,LEFT(I1051,3)="SH1",LEFT(I1051,2)="Vp",LEFT(I1051,2)="GP"),"PMD.com",IF(LEN(I1051)=15,"QVC","need manual check"))))</f>
        <v>PMD.com</v>
      </c>
      <c r="C1051">
        <f t="shared" si="55"/>
        <v>57110001</v>
      </c>
      <c r="D1051">
        <f t="shared" si="56"/>
        <v>1</v>
      </c>
      <c r="E1051" s="8" t="str">
        <f t="shared" ca="1" si="54"/>
        <v>MTD orders processed</v>
      </c>
      <c r="F1051" t="s">
        <v>11203</v>
      </c>
      <c r="G1051" t="s">
        <v>16</v>
      </c>
      <c r="H1051" s="6">
        <v>44014.709120370368</v>
      </c>
      <c r="I1051" s="6" t="s">
        <v>14234</v>
      </c>
      <c r="J1051" t="s">
        <v>14235</v>
      </c>
      <c r="L1051">
        <v>234010</v>
      </c>
      <c r="N1051">
        <v>57110001</v>
      </c>
      <c r="P1051" t="s">
        <v>1332</v>
      </c>
      <c r="Q1051">
        <v>1</v>
      </c>
      <c r="R1051" t="s">
        <v>14236</v>
      </c>
      <c r="S1051" t="s">
        <v>1331</v>
      </c>
      <c r="T1051">
        <v>1</v>
      </c>
      <c r="U1051" s="6">
        <v>44014.633518518516</v>
      </c>
      <c r="V1051" t="s">
        <v>33</v>
      </c>
    </row>
    <row r="1052" spans="1:22" x14ac:dyDescent="0.3">
      <c r="A1052" t="str">
        <f>VLOOKUP(B1052,Table2[],3,FALSE)</f>
        <v>Digital</v>
      </c>
      <c r="B1052" t="str">
        <f>IF(ISNUMBER(FIND("QVC",R1052)),"QVC",IFERROR(VLOOKUP(LEFT(I1052,2),Table1[#All],2,FALSE),IF(OR(LEN(I1052)=7,LEFT(I1052,3)="SH1",LEFT(I1052,2)="Vp",LEFT(I1052,2)="GP"),"PMD.com",IF(LEN(I1052)=15,"QVC","need manual check"))))</f>
        <v>PMD.com</v>
      </c>
      <c r="C1052">
        <f t="shared" si="55"/>
        <v>51090030</v>
      </c>
      <c r="D1052">
        <f t="shared" si="56"/>
        <v>1</v>
      </c>
      <c r="E1052" s="8" t="str">
        <f t="shared" ca="1" si="54"/>
        <v>MTD orders processed</v>
      </c>
      <c r="F1052" t="s">
        <v>11203</v>
      </c>
      <c r="G1052" t="s">
        <v>16</v>
      </c>
      <c r="H1052" s="6">
        <v>44014.709120370368</v>
      </c>
      <c r="I1052" s="6" t="s">
        <v>14234</v>
      </c>
      <c r="J1052" t="s">
        <v>14235</v>
      </c>
      <c r="L1052">
        <v>234010</v>
      </c>
      <c r="N1052">
        <v>51090030</v>
      </c>
      <c r="O1052" t="s">
        <v>3043</v>
      </c>
      <c r="P1052" t="s">
        <v>628</v>
      </c>
      <c r="Q1052">
        <v>1</v>
      </c>
      <c r="R1052" t="s">
        <v>14236</v>
      </c>
      <c r="S1052" t="s">
        <v>1331</v>
      </c>
      <c r="T1052">
        <v>1</v>
      </c>
      <c r="U1052" s="6">
        <v>44014.633518518516</v>
      </c>
      <c r="V1052" t="s">
        <v>33</v>
      </c>
    </row>
    <row r="1053" spans="1:22" x14ac:dyDescent="0.3">
      <c r="A1053" t="str">
        <f>VLOOKUP(B1053,Table2[],3,FALSE)</f>
        <v>Digital</v>
      </c>
      <c r="B1053" t="str">
        <f>IF(ISNUMBER(FIND("QVC",R1053)),"QVC",IFERROR(VLOOKUP(LEFT(I1053,2),Table1[#All],2,FALSE),IF(OR(LEN(I1053)=7,LEFT(I1053,3)="SH1",LEFT(I1053,2)="Vp",LEFT(I1053,2)="GP"),"PMD.com",IF(LEN(I1053)=15,"QVC","need manual check"))))</f>
        <v>PMD.com</v>
      </c>
      <c r="C1053">
        <f t="shared" si="55"/>
        <v>57100001</v>
      </c>
      <c r="D1053">
        <f t="shared" si="56"/>
        <v>1</v>
      </c>
      <c r="E1053" s="8" t="str">
        <f t="shared" ca="1" si="54"/>
        <v>MTD orders processed</v>
      </c>
      <c r="F1053" t="s">
        <v>11203</v>
      </c>
      <c r="G1053" t="s">
        <v>16</v>
      </c>
      <c r="H1053" s="6">
        <v>44014.709120370368</v>
      </c>
      <c r="I1053" s="6" t="s">
        <v>14234</v>
      </c>
      <c r="J1053" t="s">
        <v>14235</v>
      </c>
      <c r="L1053">
        <v>234010</v>
      </c>
      <c r="N1053">
        <v>57100001</v>
      </c>
      <c r="P1053" t="s">
        <v>1420</v>
      </c>
      <c r="Q1053">
        <v>1</v>
      </c>
      <c r="R1053" t="s">
        <v>14236</v>
      </c>
      <c r="S1053" t="s">
        <v>1331</v>
      </c>
      <c r="T1053">
        <v>1</v>
      </c>
      <c r="U1053" s="6">
        <v>44014.633518518516</v>
      </c>
      <c r="V1053" t="s">
        <v>33</v>
      </c>
    </row>
    <row r="1054" spans="1:22" x14ac:dyDescent="0.3">
      <c r="A1054" t="str">
        <f>VLOOKUP(B1054,Table2[],3,FALSE)</f>
        <v>Digital</v>
      </c>
      <c r="B1054" t="str">
        <f>IF(ISNUMBER(FIND("QVC",R1054)),"QVC",IFERROR(VLOOKUP(LEFT(I1054,2),Table1[#All],2,FALSE),IF(OR(LEN(I1054)=7,LEFT(I1054,3)="SH1",LEFT(I1054,2)="Vp",LEFT(I1054,2)="GP"),"PMD.com",IF(LEN(I1054)=15,"QVC","need manual check"))))</f>
        <v>PMD.com</v>
      </c>
      <c r="C1054">
        <f t="shared" si="55"/>
        <v>57090001</v>
      </c>
      <c r="D1054">
        <f t="shared" si="56"/>
        <v>1</v>
      </c>
      <c r="E1054" s="8" t="str">
        <f t="shared" ca="1" si="54"/>
        <v>MTD orders processed</v>
      </c>
      <c r="F1054" t="s">
        <v>11203</v>
      </c>
      <c r="G1054" t="s">
        <v>16</v>
      </c>
      <c r="H1054" s="6">
        <v>44014.709120370368</v>
      </c>
      <c r="I1054" s="6" t="s">
        <v>14234</v>
      </c>
      <c r="J1054" t="s">
        <v>14235</v>
      </c>
      <c r="L1054">
        <v>234010</v>
      </c>
      <c r="N1054">
        <v>57090001</v>
      </c>
      <c r="P1054" t="s">
        <v>1419</v>
      </c>
      <c r="Q1054">
        <v>1</v>
      </c>
      <c r="R1054" t="s">
        <v>14236</v>
      </c>
      <c r="S1054" t="s">
        <v>1331</v>
      </c>
      <c r="T1054">
        <v>1</v>
      </c>
      <c r="U1054" s="6">
        <v>44014.633518518516</v>
      </c>
      <c r="V1054" t="s">
        <v>33</v>
      </c>
    </row>
    <row r="1055" spans="1:22" x14ac:dyDescent="0.3">
      <c r="A1055" t="str">
        <f>VLOOKUP(B1055,Table2[],3,FALSE)</f>
        <v>Digital</v>
      </c>
      <c r="B1055" t="str">
        <f>IF(ISNUMBER(FIND("QVC",R1055)),"QVC",IFERROR(VLOOKUP(LEFT(I1055,2),Table1[#All],2,FALSE),IF(OR(LEN(I1055)=7,LEFT(I1055,3)="SH1",LEFT(I1055,2)="Vp",LEFT(I1055,2)="GP"),"PMD.com",IF(LEN(I1055)=15,"QVC","need manual check"))))</f>
        <v>PMD.com</v>
      </c>
      <c r="C1055">
        <f t="shared" si="55"/>
        <v>52240001</v>
      </c>
      <c r="D1055">
        <f t="shared" si="56"/>
        <v>2</v>
      </c>
      <c r="E1055" s="8" t="str">
        <f t="shared" ca="1" si="54"/>
        <v>MTD orders processed</v>
      </c>
      <c r="F1055" t="s">
        <v>11203</v>
      </c>
      <c r="G1055" t="s">
        <v>16</v>
      </c>
      <c r="H1055" s="6">
        <v>44014.709120370368</v>
      </c>
      <c r="I1055" s="6" t="s">
        <v>14237</v>
      </c>
      <c r="J1055" t="s">
        <v>14238</v>
      </c>
      <c r="L1055">
        <v>234011</v>
      </c>
      <c r="N1055">
        <v>52240001</v>
      </c>
      <c r="O1055" t="s">
        <v>2387</v>
      </c>
      <c r="P1055" t="s">
        <v>108</v>
      </c>
      <c r="Q1055">
        <v>2</v>
      </c>
      <c r="R1055" t="s">
        <v>14239</v>
      </c>
      <c r="S1055" t="s">
        <v>1331</v>
      </c>
      <c r="T1055">
        <v>2</v>
      </c>
      <c r="U1055" s="6">
        <v>44014.634675925925</v>
      </c>
      <c r="V1055" t="s">
        <v>33</v>
      </c>
    </row>
    <row r="1056" spans="1:22" x14ac:dyDescent="0.3">
      <c r="A1056" t="str">
        <f>VLOOKUP(B1056,Table2[],3,FALSE)</f>
        <v>Digital</v>
      </c>
      <c r="B1056" t="str">
        <f>IF(ISNUMBER(FIND("QVC",R1056)),"QVC",IFERROR(VLOOKUP(LEFT(I1056,2),Table1[#All],2,FALSE),IF(OR(LEN(I1056)=7,LEFT(I1056,3)="SH1",LEFT(I1056,2)="Vp",LEFT(I1056,2)="GP"),"PMD.com",IF(LEN(I1056)=15,"QVC","need manual check"))))</f>
        <v>PMD.com</v>
      </c>
      <c r="C1056">
        <f t="shared" si="55"/>
        <v>58030001</v>
      </c>
      <c r="D1056">
        <f t="shared" si="56"/>
        <v>1</v>
      </c>
      <c r="E1056" s="8" t="str">
        <f t="shared" ca="1" si="54"/>
        <v>MTD orders processed</v>
      </c>
      <c r="F1056" t="s">
        <v>11203</v>
      </c>
      <c r="G1056" t="s">
        <v>16</v>
      </c>
      <c r="H1056" s="6">
        <v>44014.709131944444</v>
      </c>
      <c r="I1056" s="6" t="s">
        <v>14240</v>
      </c>
      <c r="J1056" t="s">
        <v>14241</v>
      </c>
      <c r="L1056">
        <v>234012</v>
      </c>
      <c r="N1056">
        <v>58030001</v>
      </c>
      <c r="O1056" t="s">
        <v>1761</v>
      </c>
      <c r="P1056" t="s">
        <v>36</v>
      </c>
      <c r="Q1056">
        <v>1</v>
      </c>
      <c r="R1056" t="s">
        <v>14242</v>
      </c>
      <c r="S1056" t="s">
        <v>1331</v>
      </c>
      <c r="T1056">
        <v>1</v>
      </c>
      <c r="U1056" s="6">
        <v>44014.637384259258</v>
      </c>
      <c r="V1056" t="s">
        <v>39</v>
      </c>
    </row>
    <row r="1057" spans="1:22" x14ac:dyDescent="0.3">
      <c r="A1057" t="str">
        <f>VLOOKUP(B1057,Table2[],3,FALSE)</f>
        <v>Digital</v>
      </c>
      <c r="B1057" t="str">
        <f>IF(ISNUMBER(FIND("QVC",R1057)),"QVC",IFERROR(VLOOKUP(LEFT(I1057,2),Table1[#All],2,FALSE),IF(OR(LEN(I1057)=7,LEFT(I1057,3)="SH1",LEFT(I1057,2)="Vp",LEFT(I1057,2)="GP"),"PMD.com",IF(LEN(I1057)=15,"QVC","need manual check"))))</f>
        <v>PMD.com</v>
      </c>
      <c r="C1057">
        <f t="shared" si="55"/>
        <v>5342</v>
      </c>
      <c r="D1057">
        <f t="shared" si="56"/>
        <v>1</v>
      </c>
      <c r="E1057" s="8" t="str">
        <f t="shared" ca="1" si="54"/>
        <v>MTD orders processed</v>
      </c>
      <c r="F1057" t="s">
        <v>11203</v>
      </c>
      <c r="G1057" t="s">
        <v>16</v>
      </c>
      <c r="H1057" s="6">
        <v>44014.709131944444</v>
      </c>
      <c r="I1057" s="6" t="s">
        <v>14243</v>
      </c>
      <c r="J1057" t="s">
        <v>14244</v>
      </c>
      <c r="L1057">
        <v>234013</v>
      </c>
      <c r="N1057">
        <v>5342</v>
      </c>
      <c r="O1057" t="s">
        <v>1867</v>
      </c>
      <c r="P1057" t="s">
        <v>149</v>
      </c>
      <c r="Q1057">
        <v>1</v>
      </c>
      <c r="R1057" t="s">
        <v>14245</v>
      </c>
      <c r="S1057" t="s">
        <v>1331</v>
      </c>
      <c r="T1057">
        <v>1</v>
      </c>
      <c r="U1057" s="6">
        <v>44014.638726851852</v>
      </c>
      <c r="V1057" t="s">
        <v>33</v>
      </c>
    </row>
    <row r="1058" spans="1:22" x14ac:dyDescent="0.3">
      <c r="A1058" t="str">
        <f>VLOOKUP(B1058,Table2[],3,FALSE)</f>
        <v>Digital</v>
      </c>
      <c r="B1058" t="str">
        <f>IF(ISNUMBER(FIND("QVC",R1058)),"QVC",IFERROR(VLOOKUP(LEFT(I1058,2),Table1[#All],2,FALSE),IF(OR(LEN(I1058)=7,LEFT(I1058,3)="SH1",LEFT(I1058,2)="Vp",LEFT(I1058,2)="GP"),"PMD.com",IF(LEN(I1058)=15,"QVC","need manual check"))))</f>
        <v>PMD.com</v>
      </c>
      <c r="C1058">
        <f t="shared" si="55"/>
        <v>53200001</v>
      </c>
      <c r="D1058">
        <f t="shared" si="56"/>
        <v>1</v>
      </c>
      <c r="E1058" s="8" t="str">
        <f t="shared" ca="1" si="54"/>
        <v>MTD orders processed</v>
      </c>
      <c r="F1058" t="s">
        <v>11203</v>
      </c>
      <c r="G1058" t="s">
        <v>16</v>
      </c>
      <c r="H1058" s="6">
        <v>44014.709131944444</v>
      </c>
      <c r="I1058" s="6" t="s">
        <v>14246</v>
      </c>
      <c r="J1058" t="s">
        <v>14247</v>
      </c>
      <c r="L1058">
        <v>234014</v>
      </c>
      <c r="N1058">
        <v>53200001</v>
      </c>
      <c r="O1058" t="s">
        <v>973</v>
      </c>
      <c r="P1058" t="s">
        <v>50</v>
      </c>
      <c r="Q1058">
        <v>1</v>
      </c>
      <c r="R1058" t="s">
        <v>14248</v>
      </c>
      <c r="S1058" t="s">
        <v>1331</v>
      </c>
      <c r="T1058">
        <v>1</v>
      </c>
      <c r="U1058" s="6">
        <v>44014.638981481483</v>
      </c>
      <c r="V1058" t="s">
        <v>33</v>
      </c>
    </row>
    <row r="1059" spans="1:22" x14ac:dyDescent="0.3">
      <c r="A1059" t="str">
        <f>VLOOKUP(B1059,Table2[],3,FALSE)</f>
        <v>Digital</v>
      </c>
      <c r="B1059" t="str">
        <f>IF(ISNUMBER(FIND("QVC",R1059)),"QVC",IFERROR(VLOOKUP(LEFT(I1059,2),Table1[#All],2,FALSE),IF(OR(LEN(I1059)=7,LEFT(I1059,3)="SH1",LEFT(I1059,2)="Vp",LEFT(I1059,2)="GP"),"PMD.com",IF(LEN(I1059)=15,"QVC","need manual check"))))</f>
        <v>PMD.com</v>
      </c>
      <c r="C1059">
        <f t="shared" si="55"/>
        <v>5341</v>
      </c>
      <c r="D1059">
        <f t="shared" si="56"/>
        <v>1</v>
      </c>
      <c r="E1059" s="8" t="str">
        <f t="shared" ca="1" si="54"/>
        <v>MTD orders processed</v>
      </c>
      <c r="F1059" t="s">
        <v>11203</v>
      </c>
      <c r="G1059" t="s">
        <v>16</v>
      </c>
      <c r="H1059" s="6">
        <v>44014.709131944444</v>
      </c>
      <c r="I1059" s="6" t="s">
        <v>14246</v>
      </c>
      <c r="J1059" t="s">
        <v>14247</v>
      </c>
      <c r="L1059">
        <v>234014</v>
      </c>
      <c r="N1059">
        <v>5341</v>
      </c>
      <c r="O1059" t="s">
        <v>9636</v>
      </c>
      <c r="P1059" t="s">
        <v>82</v>
      </c>
      <c r="Q1059">
        <v>1</v>
      </c>
      <c r="R1059" t="s">
        <v>14248</v>
      </c>
      <c r="S1059" t="s">
        <v>1331</v>
      </c>
      <c r="T1059">
        <v>1</v>
      </c>
      <c r="U1059" s="6">
        <v>44014.638981481483</v>
      </c>
      <c r="V1059" t="s">
        <v>33</v>
      </c>
    </row>
    <row r="1060" spans="1:22" x14ac:dyDescent="0.3">
      <c r="A1060" t="str">
        <f>VLOOKUP(B1060,Table2[],3,FALSE)</f>
        <v>Digital</v>
      </c>
      <c r="B1060" t="str">
        <f>IF(ISNUMBER(FIND("QVC",R1060)),"QVC",IFERROR(VLOOKUP(LEFT(I1060,2),Table1[#All],2,FALSE),IF(OR(LEN(I1060)=7,LEFT(I1060,3)="SH1",LEFT(I1060,2)="Vp",LEFT(I1060,2)="GP"),"PMD.com",IF(LEN(I1060)=15,"QVC","need manual check"))))</f>
        <v>PMD.com</v>
      </c>
      <c r="C1060">
        <f t="shared" si="55"/>
        <v>5341030</v>
      </c>
      <c r="D1060">
        <f t="shared" si="56"/>
        <v>1</v>
      </c>
      <c r="E1060" s="8" t="str">
        <f t="shared" ca="1" si="54"/>
        <v>MTD orders processed</v>
      </c>
      <c r="F1060" t="s">
        <v>11203</v>
      </c>
      <c r="G1060" t="s">
        <v>16</v>
      </c>
      <c r="H1060" s="6">
        <v>44014.709131944444</v>
      </c>
      <c r="I1060" s="6" t="s">
        <v>14246</v>
      </c>
      <c r="J1060" t="s">
        <v>14247</v>
      </c>
      <c r="L1060">
        <v>234014</v>
      </c>
      <c r="N1060">
        <v>5341030</v>
      </c>
      <c r="O1060" t="s">
        <v>925</v>
      </c>
      <c r="P1060" t="s">
        <v>926</v>
      </c>
      <c r="Q1060">
        <v>1</v>
      </c>
      <c r="R1060" t="s">
        <v>14248</v>
      </c>
      <c r="S1060" t="s">
        <v>1331</v>
      </c>
      <c r="T1060">
        <v>1</v>
      </c>
      <c r="U1060" s="6">
        <v>44014.638981481483</v>
      </c>
      <c r="V1060" t="s">
        <v>33</v>
      </c>
    </row>
    <row r="1061" spans="1:22" x14ac:dyDescent="0.3">
      <c r="A1061" t="str">
        <f>VLOOKUP(B1061,Table2[],3,FALSE)</f>
        <v>Digital</v>
      </c>
      <c r="B1061" t="str">
        <f>IF(ISNUMBER(FIND("QVC",R1061)),"QVC",IFERROR(VLOOKUP(LEFT(I1061,2),Table1[#All],2,FALSE),IF(OR(LEN(I1061)=7,LEFT(I1061,3)="SH1",LEFT(I1061,2)="Vp",LEFT(I1061,2)="GP"),"PMD.com",IF(LEN(I1061)=15,"QVC","need manual check"))))</f>
        <v>PMD.com</v>
      </c>
      <c r="C1061">
        <f t="shared" si="55"/>
        <v>55090001</v>
      </c>
      <c r="D1061">
        <f t="shared" si="56"/>
        <v>2</v>
      </c>
      <c r="E1061" s="8" t="str">
        <f t="shared" ca="1" si="54"/>
        <v>MTD orders processed</v>
      </c>
      <c r="F1061" t="s">
        <v>11203</v>
      </c>
      <c r="G1061" t="s">
        <v>16</v>
      </c>
      <c r="H1061" s="6">
        <v>44014.709131944444</v>
      </c>
      <c r="I1061" s="6" t="s">
        <v>14246</v>
      </c>
      <c r="J1061" t="s">
        <v>14247</v>
      </c>
      <c r="L1061">
        <v>234014</v>
      </c>
      <c r="N1061">
        <v>55090001</v>
      </c>
      <c r="O1061" t="s">
        <v>995</v>
      </c>
      <c r="P1061" t="s">
        <v>165</v>
      </c>
      <c r="Q1061">
        <v>2</v>
      </c>
      <c r="R1061" t="s">
        <v>14248</v>
      </c>
      <c r="S1061" t="s">
        <v>1331</v>
      </c>
      <c r="T1061">
        <v>2</v>
      </c>
      <c r="U1061" s="6">
        <v>44014.638981481483</v>
      </c>
      <c r="V1061" t="s">
        <v>33</v>
      </c>
    </row>
    <row r="1062" spans="1:22" x14ac:dyDescent="0.3">
      <c r="A1062" t="str">
        <f>VLOOKUP(B1062,Table2[],3,FALSE)</f>
        <v>Digital</v>
      </c>
      <c r="B1062" t="str">
        <f>IF(ISNUMBER(FIND("QVC",R1062)),"QVC",IFERROR(VLOOKUP(LEFT(I1062,2),Table1[#All],2,FALSE),IF(OR(LEN(I1062)=7,LEFT(I1062,3)="SH1",LEFT(I1062,2)="Vp",LEFT(I1062,2)="GP"),"PMD.com",IF(LEN(I1062)=15,"QVC","need manual check"))))</f>
        <v>PMD.com</v>
      </c>
      <c r="C1062">
        <f t="shared" si="55"/>
        <v>53920001</v>
      </c>
      <c r="D1062">
        <f t="shared" si="56"/>
        <v>1</v>
      </c>
      <c r="E1062" s="8" t="str">
        <f t="shared" ca="1" si="54"/>
        <v>MTD orders processed</v>
      </c>
      <c r="F1062" t="s">
        <v>11203</v>
      </c>
      <c r="G1062" t="s">
        <v>16</v>
      </c>
      <c r="H1062" s="6">
        <v>44014.709131944444</v>
      </c>
      <c r="I1062" s="6" t="s">
        <v>14246</v>
      </c>
      <c r="J1062" t="s">
        <v>14247</v>
      </c>
      <c r="L1062">
        <v>234014</v>
      </c>
      <c r="N1062">
        <v>53920001</v>
      </c>
      <c r="O1062" t="s">
        <v>42</v>
      </c>
      <c r="P1062" t="s">
        <v>40</v>
      </c>
      <c r="Q1062">
        <v>1</v>
      </c>
      <c r="R1062" t="s">
        <v>14248</v>
      </c>
      <c r="S1062" t="s">
        <v>1331</v>
      </c>
      <c r="T1062">
        <v>1</v>
      </c>
      <c r="U1062" s="6">
        <v>44014.638981481483</v>
      </c>
      <c r="V1062" t="s">
        <v>33</v>
      </c>
    </row>
    <row r="1063" spans="1:22" x14ac:dyDescent="0.3">
      <c r="A1063" t="str">
        <f>VLOOKUP(B1063,Table2[],3,FALSE)</f>
        <v>Digital</v>
      </c>
      <c r="B1063" t="str">
        <f>IF(ISNUMBER(FIND("QVC",R1063)),"QVC",IFERROR(VLOOKUP(LEFT(I1063,2),Table1[#All],2,FALSE),IF(OR(LEN(I1063)=7,LEFT(I1063,3)="SH1",LEFT(I1063,2)="Vp",LEFT(I1063,2)="GP"),"PMD.com",IF(LEN(I1063)=15,"QVC","need manual check"))))</f>
        <v>PMD.com</v>
      </c>
      <c r="C1063">
        <f t="shared" si="55"/>
        <v>51090030</v>
      </c>
      <c r="D1063">
        <f t="shared" si="56"/>
        <v>1</v>
      </c>
      <c r="E1063" s="8" t="str">
        <f t="shared" ca="1" si="54"/>
        <v>MTD orders processed</v>
      </c>
      <c r="F1063" t="s">
        <v>11203</v>
      </c>
      <c r="G1063" t="s">
        <v>16</v>
      </c>
      <c r="H1063" s="6">
        <v>44014.709131944444</v>
      </c>
      <c r="I1063" s="6" t="s">
        <v>14246</v>
      </c>
      <c r="J1063" t="s">
        <v>14247</v>
      </c>
      <c r="L1063">
        <v>234014</v>
      </c>
      <c r="N1063">
        <v>51090030</v>
      </c>
      <c r="O1063" t="s">
        <v>3043</v>
      </c>
      <c r="P1063" t="s">
        <v>628</v>
      </c>
      <c r="Q1063">
        <v>1</v>
      </c>
      <c r="R1063" t="s">
        <v>14248</v>
      </c>
      <c r="S1063" t="s">
        <v>1331</v>
      </c>
      <c r="T1063">
        <v>1</v>
      </c>
      <c r="U1063" s="6">
        <v>44014.638981481483</v>
      </c>
      <c r="V1063" t="s">
        <v>33</v>
      </c>
    </row>
    <row r="1064" spans="1:22" x14ac:dyDescent="0.3">
      <c r="A1064" t="str">
        <f>VLOOKUP(B1064,Table2[],3,FALSE)</f>
        <v>Digital</v>
      </c>
      <c r="B1064" t="str">
        <f>IF(ISNUMBER(FIND("QVC",R1064)),"QVC",IFERROR(VLOOKUP(LEFT(I1064,2),Table1[#All],2,FALSE),IF(OR(LEN(I1064)=7,LEFT(I1064,3)="SH1",LEFT(I1064,2)="Vp",LEFT(I1064,2)="GP"),"PMD.com",IF(LEN(I1064)=15,"QVC","need manual check"))))</f>
        <v>PMD.com</v>
      </c>
      <c r="C1064">
        <f t="shared" si="55"/>
        <v>52430001</v>
      </c>
      <c r="D1064">
        <f t="shared" si="56"/>
        <v>1</v>
      </c>
      <c r="E1064" s="8" t="str">
        <f t="shared" ca="1" si="54"/>
        <v>MTD orders processed</v>
      </c>
      <c r="F1064" t="s">
        <v>11203</v>
      </c>
      <c r="G1064" t="s">
        <v>16</v>
      </c>
      <c r="H1064" s="6">
        <v>44014.709131944444</v>
      </c>
      <c r="I1064" s="6" t="s">
        <v>14246</v>
      </c>
      <c r="J1064" t="s">
        <v>14247</v>
      </c>
      <c r="L1064">
        <v>234014</v>
      </c>
      <c r="N1064">
        <v>52430001</v>
      </c>
      <c r="O1064" t="s">
        <v>9635</v>
      </c>
      <c r="P1064" t="s">
        <v>75</v>
      </c>
      <c r="Q1064">
        <v>1</v>
      </c>
      <c r="R1064" t="s">
        <v>14248</v>
      </c>
      <c r="S1064" t="s">
        <v>1331</v>
      </c>
      <c r="T1064">
        <v>1</v>
      </c>
      <c r="U1064" s="6">
        <v>44014.638981481483</v>
      </c>
      <c r="V1064" t="s">
        <v>33</v>
      </c>
    </row>
    <row r="1065" spans="1:22" x14ac:dyDescent="0.3">
      <c r="A1065" t="str">
        <f>VLOOKUP(B1065,Table2[],3,FALSE)</f>
        <v>Digital</v>
      </c>
      <c r="B1065" t="str">
        <f>IF(ISNUMBER(FIND("QVC",R1065)),"QVC",IFERROR(VLOOKUP(LEFT(I1065,2),Table1[#All],2,FALSE),IF(OR(LEN(I1065)=7,LEFT(I1065,3)="SH1",LEFT(I1065,2)="Vp",LEFT(I1065,2)="GP"),"PMD.com",IF(LEN(I1065)=15,"QVC","need manual check"))))</f>
        <v>PMD.com</v>
      </c>
      <c r="C1065">
        <f t="shared" si="55"/>
        <v>51090030</v>
      </c>
      <c r="D1065">
        <f t="shared" si="56"/>
        <v>1</v>
      </c>
      <c r="E1065" s="8" t="str">
        <f t="shared" ca="1" si="54"/>
        <v>MTD orders processed</v>
      </c>
      <c r="F1065" t="s">
        <v>11203</v>
      </c>
      <c r="G1065" t="s">
        <v>16</v>
      </c>
      <c r="H1065" s="6">
        <v>44014.709131944444</v>
      </c>
      <c r="I1065" s="6" t="s">
        <v>14249</v>
      </c>
      <c r="J1065" t="s">
        <v>14250</v>
      </c>
      <c r="L1065">
        <v>234015</v>
      </c>
      <c r="N1065">
        <v>51090030</v>
      </c>
      <c r="O1065" t="s">
        <v>3043</v>
      </c>
      <c r="P1065" t="s">
        <v>628</v>
      </c>
      <c r="Q1065">
        <v>1</v>
      </c>
      <c r="R1065" t="s">
        <v>14251</v>
      </c>
      <c r="S1065" t="s">
        <v>1331</v>
      </c>
      <c r="T1065">
        <v>1</v>
      </c>
      <c r="U1065" s="6">
        <v>44014.639282407406</v>
      </c>
      <c r="V1065" t="s">
        <v>39</v>
      </c>
    </row>
    <row r="1066" spans="1:22" x14ac:dyDescent="0.3">
      <c r="A1066" t="str">
        <f>VLOOKUP(B1066,Table2[],3,FALSE)</f>
        <v>Digital</v>
      </c>
      <c r="B1066" t="str">
        <f>IF(ISNUMBER(FIND("QVC",R1066)),"QVC",IFERROR(VLOOKUP(LEFT(I1066,2),Table1[#All],2,FALSE),IF(OR(LEN(I1066)=7,LEFT(I1066,3)="SH1",LEFT(I1066,2)="Vp",LEFT(I1066,2)="GP"),"PMD.com",IF(LEN(I1066)=15,"QVC","need manual check"))))</f>
        <v>PMD.com</v>
      </c>
      <c r="C1066">
        <f t="shared" si="55"/>
        <v>52430001</v>
      </c>
      <c r="D1066">
        <f t="shared" si="56"/>
        <v>1</v>
      </c>
      <c r="E1066" s="8" t="str">
        <f t="shared" ca="1" si="54"/>
        <v>MTD orders processed</v>
      </c>
      <c r="F1066" t="s">
        <v>11203</v>
      </c>
      <c r="G1066" t="s">
        <v>16</v>
      </c>
      <c r="H1066" s="6">
        <v>44014.709131944444</v>
      </c>
      <c r="I1066" s="6" t="s">
        <v>14249</v>
      </c>
      <c r="J1066" t="s">
        <v>14250</v>
      </c>
      <c r="L1066">
        <v>234015</v>
      </c>
      <c r="N1066">
        <v>52430001</v>
      </c>
      <c r="O1066" t="s">
        <v>9635</v>
      </c>
      <c r="P1066" t="s">
        <v>75</v>
      </c>
      <c r="Q1066">
        <v>1</v>
      </c>
      <c r="R1066" t="s">
        <v>14251</v>
      </c>
      <c r="S1066" t="s">
        <v>1331</v>
      </c>
      <c r="T1066">
        <v>1</v>
      </c>
      <c r="U1066" s="6">
        <v>44014.639282407406</v>
      </c>
      <c r="V1066" t="s">
        <v>39</v>
      </c>
    </row>
    <row r="1067" spans="1:22" x14ac:dyDescent="0.3">
      <c r="A1067" t="str">
        <f>VLOOKUP(B1067,Table2[],3,FALSE)</f>
        <v>Digital</v>
      </c>
      <c r="B1067" t="str">
        <f>IF(ISNUMBER(FIND("QVC",R1067)),"QVC",IFERROR(VLOOKUP(LEFT(I1067,2),Table1[#All],2,FALSE),IF(OR(LEN(I1067)=7,LEFT(I1067,3)="SH1",LEFT(I1067,2)="Vp",LEFT(I1067,2)="GP"),"PMD.com",IF(LEN(I1067)=15,"QVC","need manual check"))))</f>
        <v>PMD.com</v>
      </c>
      <c r="C1067">
        <f t="shared" si="55"/>
        <v>53920001</v>
      </c>
      <c r="D1067">
        <f t="shared" si="56"/>
        <v>1</v>
      </c>
      <c r="E1067" s="8" t="str">
        <f t="shared" ca="1" si="54"/>
        <v>MTD orders processed</v>
      </c>
      <c r="F1067" t="s">
        <v>11203</v>
      </c>
      <c r="G1067" t="s">
        <v>16</v>
      </c>
      <c r="H1067" s="6">
        <v>44014.709131944444</v>
      </c>
      <c r="I1067" s="6" t="s">
        <v>14249</v>
      </c>
      <c r="J1067" t="s">
        <v>14250</v>
      </c>
      <c r="L1067">
        <v>234015</v>
      </c>
      <c r="N1067">
        <v>53920001</v>
      </c>
      <c r="O1067" t="s">
        <v>42</v>
      </c>
      <c r="P1067" t="s">
        <v>40</v>
      </c>
      <c r="Q1067">
        <v>1</v>
      </c>
      <c r="R1067" t="s">
        <v>14251</v>
      </c>
      <c r="S1067" t="s">
        <v>1331</v>
      </c>
      <c r="T1067">
        <v>1</v>
      </c>
      <c r="U1067" s="6">
        <v>44014.639282407406</v>
      </c>
      <c r="V1067" t="s">
        <v>39</v>
      </c>
    </row>
    <row r="1068" spans="1:22" x14ac:dyDescent="0.3">
      <c r="A1068" t="str">
        <f>VLOOKUP(B1068,Table2[],3,FALSE)</f>
        <v>Digital</v>
      </c>
      <c r="B1068" t="str">
        <f>IF(ISNUMBER(FIND("QVC",R1068)),"QVC",IFERROR(VLOOKUP(LEFT(I1068,2),Table1[#All],2,FALSE),IF(OR(LEN(I1068)=7,LEFT(I1068,3)="SH1",LEFT(I1068,2)="Vp",LEFT(I1068,2)="GP"),"PMD.com",IF(LEN(I1068)=15,"QVC","need manual check"))))</f>
        <v>PMD.com</v>
      </c>
      <c r="C1068">
        <f t="shared" si="55"/>
        <v>552101</v>
      </c>
      <c r="D1068">
        <f t="shared" si="56"/>
        <v>1</v>
      </c>
      <c r="E1068" s="8" t="str">
        <f t="shared" ca="1" si="54"/>
        <v>MTD orders processed</v>
      </c>
      <c r="F1068" t="s">
        <v>11203</v>
      </c>
      <c r="G1068" t="s">
        <v>16</v>
      </c>
      <c r="H1068" s="6">
        <v>44014.709131944444</v>
      </c>
      <c r="I1068" s="6" t="s">
        <v>14249</v>
      </c>
      <c r="J1068" t="s">
        <v>14250</v>
      </c>
      <c r="L1068">
        <v>234015</v>
      </c>
      <c r="N1068">
        <v>552101</v>
      </c>
      <c r="O1068" t="s">
        <v>166</v>
      </c>
      <c r="P1068" t="s">
        <v>167</v>
      </c>
      <c r="Q1068">
        <v>1</v>
      </c>
      <c r="R1068" t="s">
        <v>14251</v>
      </c>
      <c r="S1068" t="s">
        <v>1331</v>
      </c>
      <c r="T1068">
        <v>1</v>
      </c>
      <c r="U1068" s="6">
        <v>44014.639282407406</v>
      </c>
      <c r="V1068" t="s">
        <v>39</v>
      </c>
    </row>
    <row r="1069" spans="1:22" x14ac:dyDescent="0.3">
      <c r="A1069" t="str">
        <f>VLOOKUP(B1069,Table2[],3,FALSE)</f>
        <v>Digital</v>
      </c>
      <c r="B1069" t="str">
        <f>IF(ISNUMBER(FIND("QVC",R1069)),"QVC",IFERROR(VLOOKUP(LEFT(I1069,2),Table1[#All],2,FALSE),IF(OR(LEN(I1069)=7,LEFT(I1069,3)="SH1",LEFT(I1069,2)="Vp",LEFT(I1069,2)="GP"),"PMD.com",IF(LEN(I1069)=15,"QVC","need manual check"))))</f>
        <v>PMD.com</v>
      </c>
      <c r="C1069">
        <f t="shared" si="55"/>
        <v>51090061</v>
      </c>
      <c r="D1069">
        <f t="shared" si="56"/>
        <v>1</v>
      </c>
      <c r="E1069" s="8" t="str">
        <f t="shared" ca="1" si="54"/>
        <v>MTD orders processed</v>
      </c>
      <c r="F1069" t="s">
        <v>11203</v>
      </c>
      <c r="G1069" t="s">
        <v>16</v>
      </c>
      <c r="H1069" s="6">
        <v>44014.709131944444</v>
      </c>
      <c r="I1069" s="6" t="s">
        <v>14249</v>
      </c>
      <c r="J1069" t="s">
        <v>14250</v>
      </c>
      <c r="L1069">
        <v>234015</v>
      </c>
      <c r="N1069">
        <v>51090061</v>
      </c>
      <c r="O1069" t="s">
        <v>2688</v>
      </c>
      <c r="P1069" t="s">
        <v>122</v>
      </c>
      <c r="Q1069">
        <v>1</v>
      </c>
      <c r="R1069" t="s">
        <v>14251</v>
      </c>
      <c r="S1069" t="s">
        <v>1331</v>
      </c>
      <c r="T1069">
        <v>1</v>
      </c>
      <c r="U1069" s="6">
        <v>44014.639282407406</v>
      </c>
      <c r="V1069" t="s">
        <v>39</v>
      </c>
    </row>
    <row r="1070" spans="1:22" x14ac:dyDescent="0.3">
      <c r="A1070" t="str">
        <f>VLOOKUP(B1070,Table2[],3,FALSE)</f>
        <v>Digital</v>
      </c>
      <c r="B1070" t="str">
        <f>IF(ISNUMBER(FIND("QVC",R1070)),"QVC",IFERROR(VLOOKUP(LEFT(I1070,2),Table1[#All],2,FALSE),IF(OR(LEN(I1070)=7,LEFT(I1070,3)="SH1",LEFT(I1070,2)="Vp",LEFT(I1070,2)="GP"),"PMD.com",IF(LEN(I1070)=15,"QVC","need manual check"))))</f>
        <v>PMD.com</v>
      </c>
      <c r="C1070">
        <f t="shared" si="55"/>
        <v>54000001</v>
      </c>
      <c r="D1070">
        <f t="shared" si="56"/>
        <v>1</v>
      </c>
      <c r="E1070" s="8" t="str">
        <f t="shared" ca="1" si="54"/>
        <v>MTD orders processed</v>
      </c>
      <c r="F1070" t="s">
        <v>11203</v>
      </c>
      <c r="G1070" t="s">
        <v>16</v>
      </c>
      <c r="H1070" s="6">
        <v>44014.709143518521</v>
      </c>
      <c r="I1070" s="6" t="s">
        <v>14252</v>
      </c>
      <c r="J1070" t="s">
        <v>14253</v>
      </c>
      <c r="L1070">
        <v>234016</v>
      </c>
      <c r="N1070">
        <v>54000001</v>
      </c>
      <c r="O1070" t="s">
        <v>1251</v>
      </c>
      <c r="P1070" t="s">
        <v>84</v>
      </c>
      <c r="Q1070">
        <v>1</v>
      </c>
      <c r="R1070" t="s">
        <v>14254</v>
      </c>
      <c r="S1070" t="s">
        <v>1331</v>
      </c>
      <c r="T1070">
        <v>1</v>
      </c>
      <c r="U1070" s="6">
        <v>44014.642546296294</v>
      </c>
      <c r="V1070" t="s">
        <v>33</v>
      </c>
    </row>
    <row r="1071" spans="1:22" x14ac:dyDescent="0.3">
      <c r="A1071" t="str">
        <f>VLOOKUP(B1071,Table2[],3,FALSE)</f>
        <v>Digital</v>
      </c>
      <c r="B1071" t="str">
        <f>IF(ISNUMBER(FIND("QVC",R1071)),"QVC",IFERROR(VLOOKUP(LEFT(I1071,2),Table1[#All],2,FALSE),IF(OR(LEN(I1071)=7,LEFT(I1071,3)="SH1",LEFT(I1071,2)="Vp",LEFT(I1071,2)="GP"),"PMD.com",IF(LEN(I1071)=15,"QVC","need manual check"))))</f>
        <v>PMD.com</v>
      </c>
      <c r="C1071">
        <f t="shared" si="55"/>
        <v>7866</v>
      </c>
      <c r="D1071">
        <f t="shared" si="56"/>
        <v>1</v>
      </c>
      <c r="E1071" s="8" t="str">
        <f t="shared" ca="1" si="54"/>
        <v>MTD orders processed</v>
      </c>
      <c r="F1071" t="s">
        <v>11203</v>
      </c>
      <c r="G1071" t="s">
        <v>16</v>
      </c>
      <c r="H1071" s="6">
        <v>44014.709143518521</v>
      </c>
      <c r="I1071" s="6" t="s">
        <v>14252</v>
      </c>
      <c r="J1071" t="s">
        <v>14253</v>
      </c>
      <c r="L1071">
        <v>234016</v>
      </c>
      <c r="N1071">
        <v>7866</v>
      </c>
      <c r="O1071" t="s">
        <v>168</v>
      </c>
      <c r="P1071" t="s">
        <v>169</v>
      </c>
      <c r="Q1071">
        <v>1</v>
      </c>
      <c r="R1071" t="s">
        <v>14254</v>
      </c>
      <c r="S1071" t="s">
        <v>1331</v>
      </c>
      <c r="T1071">
        <v>1</v>
      </c>
      <c r="U1071" s="6">
        <v>44014.642546296294</v>
      </c>
      <c r="V1071" t="s">
        <v>33</v>
      </c>
    </row>
    <row r="1072" spans="1:22" x14ac:dyDescent="0.3">
      <c r="A1072" t="str">
        <f>VLOOKUP(B1072,Table2[],3,FALSE)</f>
        <v>Digital</v>
      </c>
      <c r="B1072" t="str">
        <f>IF(ISNUMBER(FIND("QVC",R1072)),"QVC",IFERROR(VLOOKUP(LEFT(I1072,2),Table1[#All],2,FALSE),IF(OR(LEN(I1072)=7,LEFT(I1072,3)="SH1",LEFT(I1072,2)="Vp",LEFT(I1072,2)="GP"),"PMD.com",IF(LEN(I1072)=15,"QVC","need manual check"))))</f>
        <v>PMD.com</v>
      </c>
      <c r="C1072">
        <f t="shared" si="55"/>
        <v>52430001</v>
      </c>
      <c r="D1072">
        <f t="shared" si="56"/>
        <v>1</v>
      </c>
      <c r="E1072" s="8" t="str">
        <f t="shared" ca="1" si="54"/>
        <v>MTD orders processed</v>
      </c>
      <c r="F1072" t="s">
        <v>11203</v>
      </c>
      <c r="G1072" t="s">
        <v>16</v>
      </c>
      <c r="H1072" s="6">
        <v>44014.709143518521</v>
      </c>
      <c r="I1072" s="6" t="s">
        <v>14255</v>
      </c>
      <c r="J1072" t="s">
        <v>14256</v>
      </c>
      <c r="L1072">
        <v>234017</v>
      </c>
      <c r="N1072">
        <v>52430001</v>
      </c>
      <c r="O1072" t="s">
        <v>9635</v>
      </c>
      <c r="P1072" t="s">
        <v>75</v>
      </c>
      <c r="Q1072">
        <v>1</v>
      </c>
      <c r="R1072" t="s">
        <v>14257</v>
      </c>
      <c r="S1072" t="s">
        <v>1331</v>
      </c>
      <c r="T1072">
        <v>1</v>
      </c>
      <c r="U1072" s="6">
        <v>44014.647546296299</v>
      </c>
      <c r="V1072" t="s">
        <v>33</v>
      </c>
    </row>
    <row r="1073" spans="1:22" x14ac:dyDescent="0.3">
      <c r="A1073" t="str">
        <f>VLOOKUP(B1073,Table2[],3,FALSE)</f>
        <v>Digital</v>
      </c>
      <c r="B1073" t="str">
        <f>IF(ISNUMBER(FIND("QVC",R1073)),"QVC",IFERROR(VLOOKUP(LEFT(I1073,2),Table1[#All],2,FALSE),IF(OR(LEN(I1073)=7,LEFT(I1073,3)="SH1",LEFT(I1073,2)="Vp",LEFT(I1073,2)="GP"),"PMD.com",IF(LEN(I1073)=15,"QVC","need manual check"))))</f>
        <v>PMD.com</v>
      </c>
      <c r="C1073">
        <f t="shared" si="55"/>
        <v>51090030</v>
      </c>
      <c r="D1073">
        <f t="shared" si="56"/>
        <v>1</v>
      </c>
      <c r="E1073" s="8" t="str">
        <f t="shared" ca="1" si="54"/>
        <v>MTD orders processed</v>
      </c>
      <c r="F1073" t="s">
        <v>11203</v>
      </c>
      <c r="G1073" t="s">
        <v>16</v>
      </c>
      <c r="H1073" s="6">
        <v>44014.709143518521</v>
      </c>
      <c r="I1073" s="6" t="s">
        <v>14255</v>
      </c>
      <c r="J1073" t="s">
        <v>14256</v>
      </c>
      <c r="L1073">
        <v>234017</v>
      </c>
      <c r="N1073">
        <v>51090030</v>
      </c>
      <c r="O1073" t="s">
        <v>3043</v>
      </c>
      <c r="P1073" t="s">
        <v>628</v>
      </c>
      <c r="Q1073">
        <v>1</v>
      </c>
      <c r="R1073" t="s">
        <v>14257</v>
      </c>
      <c r="S1073" t="s">
        <v>1331</v>
      </c>
      <c r="T1073">
        <v>1</v>
      </c>
      <c r="U1073" s="6">
        <v>44014.647546296299</v>
      </c>
      <c r="V1073" t="s">
        <v>33</v>
      </c>
    </row>
    <row r="1074" spans="1:22" x14ac:dyDescent="0.3">
      <c r="A1074" t="str">
        <f>VLOOKUP(B1074,Table2[],3,FALSE)</f>
        <v>Digital</v>
      </c>
      <c r="B1074" t="str">
        <f>IF(ISNUMBER(FIND("QVC",R1074)),"QVC",IFERROR(VLOOKUP(LEFT(I1074,2),Table1[#All],2,FALSE),IF(OR(LEN(I1074)=7,LEFT(I1074,3)="SH1",LEFT(I1074,2)="Vp",LEFT(I1074,2)="GP"),"PMD.com",IF(LEN(I1074)=15,"QVC","need manual check"))))</f>
        <v>PMD.com</v>
      </c>
      <c r="C1074">
        <f t="shared" si="55"/>
        <v>55090001</v>
      </c>
      <c r="D1074">
        <f t="shared" si="56"/>
        <v>1</v>
      </c>
      <c r="E1074" s="8" t="str">
        <f t="shared" ca="1" si="54"/>
        <v>MTD orders processed</v>
      </c>
      <c r="F1074" t="s">
        <v>11203</v>
      </c>
      <c r="G1074" t="s">
        <v>16</v>
      </c>
      <c r="H1074" s="6">
        <v>44014.709143518521</v>
      </c>
      <c r="I1074" s="6" t="s">
        <v>14255</v>
      </c>
      <c r="J1074" t="s">
        <v>14256</v>
      </c>
      <c r="L1074">
        <v>234017</v>
      </c>
      <c r="N1074">
        <v>55090001</v>
      </c>
      <c r="O1074" t="s">
        <v>995</v>
      </c>
      <c r="P1074" t="s">
        <v>165</v>
      </c>
      <c r="Q1074">
        <v>1</v>
      </c>
      <c r="R1074" t="s">
        <v>14257</v>
      </c>
      <c r="S1074" t="s">
        <v>1331</v>
      </c>
      <c r="T1074">
        <v>1</v>
      </c>
      <c r="U1074" s="6">
        <v>44014.647546296299</v>
      </c>
      <c r="V1074" t="s">
        <v>33</v>
      </c>
    </row>
    <row r="1075" spans="1:22" x14ac:dyDescent="0.3">
      <c r="A1075" t="str">
        <f>VLOOKUP(B1075,Table2[],3,FALSE)</f>
        <v>Digital</v>
      </c>
      <c r="B1075" t="str">
        <f>IF(ISNUMBER(FIND("QVC",R1075)),"QVC",IFERROR(VLOOKUP(LEFT(I1075,2),Table1[#All],2,FALSE),IF(OR(LEN(I1075)=7,LEFT(I1075,3)="SH1",LEFT(I1075,2)="Vp",LEFT(I1075,2)="GP"),"PMD.com",IF(LEN(I1075)=15,"QVC","need manual check"))))</f>
        <v>PMD.com</v>
      </c>
      <c r="C1075">
        <f t="shared" si="55"/>
        <v>53920001</v>
      </c>
      <c r="D1075">
        <f t="shared" si="56"/>
        <v>1</v>
      </c>
      <c r="E1075" s="8" t="str">
        <f t="shared" ca="1" si="54"/>
        <v>MTD orders processed</v>
      </c>
      <c r="F1075" t="s">
        <v>11203</v>
      </c>
      <c r="G1075" t="s">
        <v>16</v>
      </c>
      <c r="H1075" s="6">
        <v>44014.709143518521</v>
      </c>
      <c r="I1075" s="6" t="s">
        <v>14255</v>
      </c>
      <c r="J1075" t="s">
        <v>14256</v>
      </c>
      <c r="L1075">
        <v>234017</v>
      </c>
      <c r="N1075">
        <v>53920001</v>
      </c>
      <c r="O1075" t="s">
        <v>42</v>
      </c>
      <c r="P1075" t="s">
        <v>40</v>
      </c>
      <c r="Q1075">
        <v>1</v>
      </c>
      <c r="R1075" t="s">
        <v>14257</v>
      </c>
      <c r="S1075" t="s">
        <v>1331</v>
      </c>
      <c r="T1075">
        <v>1</v>
      </c>
      <c r="U1075" s="6">
        <v>44014.647546296299</v>
      </c>
      <c r="V1075" t="s">
        <v>33</v>
      </c>
    </row>
    <row r="1076" spans="1:22" x14ac:dyDescent="0.3">
      <c r="A1076" t="str">
        <f>VLOOKUP(B1076,Table2[],3,FALSE)</f>
        <v>Digital</v>
      </c>
      <c r="B1076" t="str">
        <f>IF(ISNUMBER(FIND("QVC",R1076)),"QVC",IFERROR(VLOOKUP(LEFT(I1076,2),Table1[#All],2,FALSE),IF(OR(LEN(I1076)=7,LEFT(I1076,3)="SH1",LEFT(I1076,2)="Vp",LEFT(I1076,2)="GP"),"PMD.com",IF(LEN(I1076)=15,"QVC","need manual check"))))</f>
        <v>PMD.com</v>
      </c>
      <c r="C1076">
        <f t="shared" si="55"/>
        <v>552101</v>
      </c>
      <c r="D1076">
        <f t="shared" si="56"/>
        <v>1</v>
      </c>
      <c r="E1076" s="8" t="str">
        <f t="shared" ca="1" si="54"/>
        <v>MTD orders processed</v>
      </c>
      <c r="F1076" t="s">
        <v>11203</v>
      </c>
      <c r="G1076" t="s">
        <v>16</v>
      </c>
      <c r="H1076" s="6">
        <v>44014.709143518521</v>
      </c>
      <c r="I1076" s="6" t="s">
        <v>14255</v>
      </c>
      <c r="J1076" t="s">
        <v>14256</v>
      </c>
      <c r="L1076">
        <v>234017</v>
      </c>
      <c r="N1076">
        <v>552101</v>
      </c>
      <c r="O1076" t="s">
        <v>166</v>
      </c>
      <c r="P1076" t="s">
        <v>167</v>
      </c>
      <c r="Q1076">
        <v>1</v>
      </c>
      <c r="R1076" t="s">
        <v>14257</v>
      </c>
      <c r="S1076" t="s">
        <v>1331</v>
      </c>
      <c r="T1076">
        <v>1</v>
      </c>
      <c r="U1076" s="6">
        <v>44014.647546296299</v>
      </c>
      <c r="V1076" t="s">
        <v>33</v>
      </c>
    </row>
    <row r="1077" spans="1:22" x14ac:dyDescent="0.3">
      <c r="A1077" t="str">
        <f>VLOOKUP(B1077,Table2[],3,FALSE)</f>
        <v>Digital</v>
      </c>
      <c r="B1077" t="str">
        <f>IF(ISNUMBER(FIND("QVC",R1077)),"QVC",IFERROR(VLOOKUP(LEFT(I1077,2),Table1[#All],2,FALSE),IF(OR(LEN(I1077)=7,LEFT(I1077,3)="SH1",LEFT(I1077,2)="Vp",LEFT(I1077,2)="GP"),"PMD.com",IF(LEN(I1077)=15,"QVC","need manual check"))))</f>
        <v>PMD.com</v>
      </c>
      <c r="C1077">
        <f t="shared" si="55"/>
        <v>5341030</v>
      </c>
      <c r="D1077">
        <f t="shared" si="56"/>
        <v>1</v>
      </c>
      <c r="E1077" s="8" t="str">
        <f t="shared" ca="1" si="54"/>
        <v>MTD orders processed</v>
      </c>
      <c r="F1077" t="s">
        <v>11203</v>
      </c>
      <c r="G1077" t="s">
        <v>16</v>
      </c>
      <c r="H1077" s="6">
        <v>44014.709143518521</v>
      </c>
      <c r="I1077" s="6" t="s">
        <v>14255</v>
      </c>
      <c r="J1077" t="s">
        <v>14256</v>
      </c>
      <c r="L1077">
        <v>234017</v>
      </c>
      <c r="N1077">
        <v>5341030</v>
      </c>
      <c r="O1077" t="s">
        <v>925</v>
      </c>
      <c r="P1077" t="s">
        <v>926</v>
      </c>
      <c r="Q1077">
        <v>1</v>
      </c>
      <c r="R1077" t="s">
        <v>14257</v>
      </c>
      <c r="S1077" t="s">
        <v>1331</v>
      </c>
      <c r="T1077">
        <v>1</v>
      </c>
      <c r="U1077" s="6">
        <v>44014.647546296299</v>
      </c>
      <c r="V1077" t="s">
        <v>33</v>
      </c>
    </row>
    <row r="1078" spans="1:22" x14ac:dyDescent="0.3">
      <c r="A1078" t="str">
        <f>VLOOKUP(B1078,Table2[],3,FALSE)</f>
        <v>Digital</v>
      </c>
      <c r="B1078" t="str">
        <f>IF(ISNUMBER(FIND("QVC",R1078)),"QVC",IFERROR(VLOOKUP(LEFT(I1078,2),Table1[#All],2,FALSE),IF(OR(LEN(I1078)=7,LEFT(I1078,3)="SH1",LEFT(I1078,2)="Vp",LEFT(I1078,2)="GP"),"PMD.com",IF(LEN(I1078)=15,"QVC","need manual check"))))</f>
        <v>PMD.com</v>
      </c>
      <c r="C1078">
        <f t="shared" si="55"/>
        <v>51010001</v>
      </c>
      <c r="D1078">
        <f t="shared" si="56"/>
        <v>1</v>
      </c>
      <c r="E1078" s="8" t="str">
        <f t="shared" ca="1" si="54"/>
        <v>MTD orders processed</v>
      </c>
      <c r="F1078" t="s">
        <v>11203</v>
      </c>
      <c r="G1078" t="s">
        <v>16</v>
      </c>
      <c r="H1078" s="6">
        <v>44014.709143518521</v>
      </c>
      <c r="I1078" s="6" t="s">
        <v>14255</v>
      </c>
      <c r="J1078" t="s">
        <v>14256</v>
      </c>
      <c r="L1078">
        <v>234017</v>
      </c>
      <c r="N1078">
        <v>51010001</v>
      </c>
      <c r="O1078" t="s">
        <v>48</v>
      </c>
      <c r="P1078" t="s">
        <v>49</v>
      </c>
      <c r="Q1078">
        <v>1</v>
      </c>
      <c r="R1078" t="s">
        <v>14257</v>
      </c>
      <c r="S1078" t="s">
        <v>1331</v>
      </c>
      <c r="T1078">
        <v>1</v>
      </c>
      <c r="U1078" s="6">
        <v>44014.647546296299</v>
      </c>
      <c r="V1078" t="s">
        <v>33</v>
      </c>
    </row>
    <row r="1079" spans="1:22" x14ac:dyDescent="0.3">
      <c r="A1079" t="str">
        <f>VLOOKUP(B1079,Table2[],3,FALSE)</f>
        <v>Digital</v>
      </c>
      <c r="B1079" t="str">
        <f>IF(ISNUMBER(FIND("QVC",R1079)),"QVC",IFERROR(VLOOKUP(LEFT(I1079,2),Table1[#All],2,FALSE),IF(OR(LEN(I1079)=7,LEFT(I1079,3)="SH1",LEFT(I1079,2)="Vp",LEFT(I1079,2)="GP"),"PMD.com",IF(LEN(I1079)=15,"QVC","need manual check"))))</f>
        <v>PMD.com</v>
      </c>
      <c r="C1079">
        <f t="shared" si="55"/>
        <v>55110001</v>
      </c>
      <c r="D1079">
        <f t="shared" si="56"/>
        <v>1</v>
      </c>
      <c r="E1079" s="8" t="str">
        <f t="shared" ca="1" si="54"/>
        <v>MTD orders processed</v>
      </c>
      <c r="F1079" t="s">
        <v>11203</v>
      </c>
      <c r="G1079" t="s">
        <v>16</v>
      </c>
      <c r="H1079" s="6">
        <v>44014.709143518521</v>
      </c>
      <c r="I1079" s="6" t="s">
        <v>14255</v>
      </c>
      <c r="J1079" t="s">
        <v>14256</v>
      </c>
      <c r="L1079">
        <v>234017</v>
      </c>
      <c r="N1079">
        <v>55110001</v>
      </c>
      <c r="O1079" t="s">
        <v>127</v>
      </c>
      <c r="P1079" t="s">
        <v>128</v>
      </c>
      <c r="Q1079">
        <v>1</v>
      </c>
      <c r="R1079" t="s">
        <v>14257</v>
      </c>
      <c r="S1079" t="s">
        <v>1331</v>
      </c>
      <c r="T1079">
        <v>1</v>
      </c>
      <c r="U1079" s="6">
        <v>44014.647546296299</v>
      </c>
      <c r="V1079" t="s">
        <v>33</v>
      </c>
    </row>
    <row r="1080" spans="1:22" x14ac:dyDescent="0.3">
      <c r="A1080" t="str">
        <f>VLOOKUP(B1080,Table2[],3,FALSE)</f>
        <v>Digital</v>
      </c>
      <c r="B1080" t="str">
        <f>IF(ISNUMBER(FIND("QVC",R1080)),"QVC",IFERROR(VLOOKUP(LEFT(I1080,2),Table1[#All],2,FALSE),IF(OR(LEN(I1080)=7,LEFT(I1080,3)="SH1",LEFT(I1080,2)="Vp",LEFT(I1080,2)="GP"),"PMD.com",IF(LEN(I1080)=15,"QVC","need manual check"))))</f>
        <v>PMD.com</v>
      </c>
      <c r="C1080">
        <f t="shared" si="55"/>
        <v>53200001</v>
      </c>
      <c r="D1080">
        <f t="shared" si="56"/>
        <v>1</v>
      </c>
      <c r="E1080" s="8" t="str">
        <f t="shared" ca="1" si="54"/>
        <v>MTD orders processed</v>
      </c>
      <c r="F1080" t="s">
        <v>11203</v>
      </c>
      <c r="G1080" t="s">
        <v>16</v>
      </c>
      <c r="H1080" s="6">
        <v>44014.709143518521</v>
      </c>
      <c r="I1080" s="6" t="s">
        <v>14258</v>
      </c>
      <c r="J1080" t="s">
        <v>14259</v>
      </c>
      <c r="L1080">
        <v>234018</v>
      </c>
      <c r="N1080">
        <v>53200001</v>
      </c>
      <c r="O1080" t="s">
        <v>973</v>
      </c>
      <c r="P1080" t="s">
        <v>50</v>
      </c>
      <c r="Q1080">
        <v>1</v>
      </c>
      <c r="R1080" t="s">
        <v>14242</v>
      </c>
      <c r="S1080" t="s">
        <v>1331</v>
      </c>
      <c r="T1080">
        <v>1</v>
      </c>
      <c r="U1080" s="6">
        <v>44014.650254629632</v>
      </c>
      <c r="V1080" t="s">
        <v>39</v>
      </c>
    </row>
    <row r="1081" spans="1:22" x14ac:dyDescent="0.3">
      <c r="A1081" t="str">
        <f>VLOOKUP(B1081,Table2[],3,FALSE)</f>
        <v>Digital</v>
      </c>
      <c r="B1081" t="str">
        <f>IF(ISNUMBER(FIND("QVC",R1081)),"QVC",IFERROR(VLOOKUP(LEFT(I1081,2),Table1[#All],2,FALSE),IF(OR(LEN(I1081)=7,LEFT(I1081,3)="SH1",LEFT(I1081,2)="Vp",LEFT(I1081,2)="GP"),"PMD.com",IF(LEN(I1081)=15,"QVC","need manual check"))))</f>
        <v>PMD.com</v>
      </c>
      <c r="C1081">
        <f t="shared" si="55"/>
        <v>53440001</v>
      </c>
      <c r="D1081">
        <f t="shared" si="56"/>
        <v>1</v>
      </c>
      <c r="E1081" s="8" t="str">
        <f t="shared" ca="1" si="54"/>
        <v>MTD orders processed</v>
      </c>
      <c r="F1081" t="s">
        <v>11203</v>
      </c>
      <c r="G1081" t="s">
        <v>16</v>
      </c>
      <c r="H1081" s="6">
        <v>44014.709155092591</v>
      </c>
      <c r="I1081" s="6" t="s">
        <v>14260</v>
      </c>
      <c r="J1081" t="s">
        <v>14261</v>
      </c>
      <c r="L1081">
        <v>234019</v>
      </c>
      <c r="N1081">
        <v>53440001</v>
      </c>
      <c r="O1081" t="s">
        <v>1240</v>
      </c>
      <c r="P1081" t="s">
        <v>116</v>
      </c>
      <c r="Q1081">
        <v>1</v>
      </c>
      <c r="R1081" t="s">
        <v>14262</v>
      </c>
      <c r="S1081" t="s">
        <v>1331</v>
      </c>
      <c r="T1081">
        <v>1</v>
      </c>
      <c r="U1081" s="6">
        <v>44014.651886574073</v>
      </c>
      <c r="V1081" t="s">
        <v>33</v>
      </c>
    </row>
    <row r="1082" spans="1:22" x14ac:dyDescent="0.3">
      <c r="A1082" t="str">
        <f>VLOOKUP(B1082,Table2[],3,FALSE)</f>
        <v>Digital</v>
      </c>
      <c r="B1082" t="str">
        <f>IF(ISNUMBER(FIND("QVC",R1082)),"QVC",IFERROR(VLOOKUP(LEFT(I1082,2),Table1[#All],2,FALSE),IF(OR(LEN(I1082)=7,LEFT(I1082,3)="SH1",LEFT(I1082,2)="Vp",LEFT(I1082,2)="GP"),"PMD.com",IF(LEN(I1082)=15,"QVC","need manual check"))))</f>
        <v>PMD.com</v>
      </c>
      <c r="C1082">
        <f t="shared" si="55"/>
        <v>53450011</v>
      </c>
      <c r="D1082">
        <f t="shared" si="56"/>
        <v>1</v>
      </c>
      <c r="E1082" s="8" t="str">
        <f t="shared" ca="1" si="54"/>
        <v>MTD orders processed</v>
      </c>
      <c r="F1082" t="s">
        <v>11203</v>
      </c>
      <c r="G1082" t="s">
        <v>16</v>
      </c>
      <c r="H1082" s="6">
        <v>44014.709155092591</v>
      </c>
      <c r="I1082" s="6" t="s">
        <v>14260</v>
      </c>
      <c r="J1082" t="s">
        <v>14261</v>
      </c>
      <c r="L1082">
        <v>234019</v>
      </c>
      <c r="N1082">
        <v>53450011</v>
      </c>
      <c r="O1082" t="s">
        <v>2807</v>
      </c>
      <c r="P1082" t="s">
        <v>96</v>
      </c>
      <c r="Q1082">
        <v>1</v>
      </c>
      <c r="R1082" t="s">
        <v>14262</v>
      </c>
      <c r="S1082" t="s">
        <v>1331</v>
      </c>
      <c r="T1082">
        <v>1</v>
      </c>
      <c r="U1082" s="6">
        <v>44014.651886574073</v>
      </c>
      <c r="V1082" t="s">
        <v>33</v>
      </c>
    </row>
    <row r="1083" spans="1:22" x14ac:dyDescent="0.3">
      <c r="A1083" t="str">
        <f>VLOOKUP(B1083,Table2[],3,FALSE)</f>
        <v>Digital</v>
      </c>
      <c r="B1083" t="str">
        <f>IF(ISNUMBER(FIND("QVC",R1083)),"QVC",IFERROR(VLOOKUP(LEFT(I1083,2),Table1[#All],2,FALSE),IF(OR(LEN(I1083)=7,LEFT(I1083,3)="SH1",LEFT(I1083,2)="Vp",LEFT(I1083,2)="GP"),"PMD.com",IF(LEN(I1083)=15,"QVC","need manual check"))))</f>
        <v>PMD.com</v>
      </c>
      <c r="C1083">
        <f t="shared" si="55"/>
        <v>53920001</v>
      </c>
      <c r="D1083">
        <f t="shared" si="56"/>
        <v>1</v>
      </c>
      <c r="E1083" s="8" t="str">
        <f t="shared" ca="1" si="54"/>
        <v>MTD orders processed</v>
      </c>
      <c r="F1083" t="s">
        <v>11203</v>
      </c>
      <c r="G1083" t="s">
        <v>16</v>
      </c>
      <c r="H1083" s="6">
        <v>44014.709155092591</v>
      </c>
      <c r="I1083" s="6" t="s">
        <v>14260</v>
      </c>
      <c r="J1083" t="s">
        <v>14261</v>
      </c>
      <c r="L1083">
        <v>234019</v>
      </c>
      <c r="N1083">
        <v>53920001</v>
      </c>
      <c r="O1083" t="s">
        <v>42</v>
      </c>
      <c r="P1083" t="s">
        <v>40</v>
      </c>
      <c r="Q1083">
        <v>1</v>
      </c>
      <c r="R1083" t="s">
        <v>14262</v>
      </c>
      <c r="S1083" t="s">
        <v>1331</v>
      </c>
      <c r="T1083">
        <v>1</v>
      </c>
      <c r="U1083" s="6">
        <v>44014.651886574073</v>
      </c>
      <c r="V1083" t="s">
        <v>33</v>
      </c>
    </row>
    <row r="1084" spans="1:22" x14ac:dyDescent="0.3">
      <c r="A1084" t="str">
        <f>VLOOKUP(B1084,Table2[],3,FALSE)</f>
        <v>Digital</v>
      </c>
      <c r="B1084" t="str">
        <f>IF(ISNUMBER(FIND("QVC",R1084)),"QVC",IFERROR(VLOOKUP(LEFT(I1084,2),Table1[#All],2,FALSE),IF(OR(LEN(I1084)=7,LEFT(I1084,3)="SH1",LEFT(I1084,2)="Vp",LEFT(I1084,2)="GP"),"PMD.com",IF(LEN(I1084)=15,"QVC","need manual check"))))</f>
        <v>PMD.com</v>
      </c>
      <c r="C1084">
        <f t="shared" si="55"/>
        <v>51090030</v>
      </c>
      <c r="D1084">
        <f t="shared" si="56"/>
        <v>1</v>
      </c>
      <c r="E1084" s="8" t="str">
        <f t="shared" ca="1" si="54"/>
        <v>MTD orders processed</v>
      </c>
      <c r="F1084" t="s">
        <v>11203</v>
      </c>
      <c r="G1084" t="s">
        <v>16</v>
      </c>
      <c r="H1084" s="6">
        <v>44014.709155092591</v>
      </c>
      <c r="I1084" s="6" t="s">
        <v>14260</v>
      </c>
      <c r="J1084" t="s">
        <v>14261</v>
      </c>
      <c r="L1084">
        <v>234019</v>
      </c>
      <c r="N1084">
        <v>51090030</v>
      </c>
      <c r="O1084" t="s">
        <v>3043</v>
      </c>
      <c r="P1084" t="s">
        <v>628</v>
      </c>
      <c r="Q1084">
        <v>1</v>
      </c>
      <c r="R1084" t="s">
        <v>14262</v>
      </c>
      <c r="S1084" t="s">
        <v>1331</v>
      </c>
      <c r="T1084">
        <v>1</v>
      </c>
      <c r="U1084" s="6">
        <v>44014.651886574073</v>
      </c>
      <c r="V1084" t="s">
        <v>33</v>
      </c>
    </row>
    <row r="1085" spans="1:22" x14ac:dyDescent="0.3">
      <c r="A1085" t="str">
        <f>VLOOKUP(B1085,Table2[],3,FALSE)</f>
        <v>Digital</v>
      </c>
      <c r="B1085" t="str">
        <f>IF(ISNUMBER(FIND("QVC",R1085)),"QVC",IFERROR(VLOOKUP(LEFT(I1085,2),Table1[#All],2,FALSE),IF(OR(LEN(I1085)=7,LEFT(I1085,3)="SH1",LEFT(I1085,2)="Vp",LEFT(I1085,2)="GP"),"PMD.com",IF(LEN(I1085)=15,"QVC","need manual check"))))</f>
        <v>PMD.com</v>
      </c>
      <c r="C1085">
        <f t="shared" si="55"/>
        <v>52430001</v>
      </c>
      <c r="D1085">
        <f t="shared" si="56"/>
        <v>1</v>
      </c>
      <c r="E1085" s="8" t="str">
        <f t="shared" ca="1" si="54"/>
        <v>MTD orders processed</v>
      </c>
      <c r="F1085" t="s">
        <v>11203</v>
      </c>
      <c r="G1085" t="s">
        <v>16</v>
      </c>
      <c r="H1085" s="6">
        <v>44014.709155092591</v>
      </c>
      <c r="I1085" s="6" t="s">
        <v>14260</v>
      </c>
      <c r="J1085" t="s">
        <v>14261</v>
      </c>
      <c r="L1085">
        <v>234019</v>
      </c>
      <c r="N1085">
        <v>52430001</v>
      </c>
      <c r="O1085" t="s">
        <v>9635</v>
      </c>
      <c r="P1085" t="s">
        <v>75</v>
      </c>
      <c r="Q1085">
        <v>1</v>
      </c>
      <c r="R1085" t="s">
        <v>14262</v>
      </c>
      <c r="S1085" t="s">
        <v>1331</v>
      </c>
      <c r="T1085">
        <v>1</v>
      </c>
      <c r="U1085" s="6">
        <v>44014.651886574073</v>
      </c>
      <c r="V1085" t="s">
        <v>33</v>
      </c>
    </row>
    <row r="1086" spans="1:22" x14ac:dyDescent="0.3">
      <c r="A1086" t="str">
        <f>VLOOKUP(B1086,Table2[],3,FALSE)</f>
        <v>Digital</v>
      </c>
      <c r="B1086" t="str">
        <f>IF(ISNUMBER(FIND("QVC",R1086)),"QVC",IFERROR(VLOOKUP(LEFT(I1086,2),Table1[#All],2,FALSE),IF(OR(LEN(I1086)=7,LEFT(I1086,3)="SH1",LEFT(I1086,2)="Vp",LEFT(I1086,2)="GP"),"PMD.com",IF(LEN(I1086)=15,"QVC","need manual check"))))</f>
        <v>PMD.com</v>
      </c>
      <c r="C1086">
        <f t="shared" si="55"/>
        <v>5208</v>
      </c>
      <c r="D1086">
        <f t="shared" si="56"/>
        <v>1</v>
      </c>
      <c r="E1086" s="8" t="str">
        <f t="shared" ca="1" si="54"/>
        <v>MTD orders processed</v>
      </c>
      <c r="F1086" t="s">
        <v>11203</v>
      </c>
      <c r="G1086" t="s">
        <v>16</v>
      </c>
      <c r="H1086" s="6">
        <v>44014.709155092591</v>
      </c>
      <c r="I1086" s="6" t="s">
        <v>14263</v>
      </c>
      <c r="J1086" t="s">
        <v>14264</v>
      </c>
      <c r="L1086">
        <v>234020</v>
      </c>
      <c r="N1086">
        <v>5208</v>
      </c>
      <c r="O1086" t="s">
        <v>51</v>
      </c>
      <c r="P1086" t="s">
        <v>52</v>
      </c>
      <c r="Q1086">
        <v>1</v>
      </c>
      <c r="R1086" t="s">
        <v>14265</v>
      </c>
      <c r="S1086" t="s">
        <v>1331</v>
      </c>
      <c r="T1086">
        <v>1</v>
      </c>
      <c r="U1086" s="6">
        <v>44014.652777777781</v>
      </c>
      <c r="V1086" t="s">
        <v>33</v>
      </c>
    </row>
    <row r="1087" spans="1:22" x14ac:dyDescent="0.3">
      <c r="A1087" t="str">
        <f>VLOOKUP(B1087,Table2[],3,FALSE)</f>
        <v>Digital</v>
      </c>
      <c r="B1087" t="str">
        <f>IF(ISNUMBER(FIND("QVC",R1087)),"QVC",IFERROR(VLOOKUP(LEFT(I1087,2),Table1[#All],2,FALSE),IF(OR(LEN(I1087)=7,LEFT(I1087,3)="SH1",LEFT(I1087,2)="Vp",LEFT(I1087,2)="GP"),"PMD.com",IF(LEN(I1087)=15,"QVC","need manual check"))))</f>
        <v>PMD.com</v>
      </c>
      <c r="C1087">
        <f t="shared" si="55"/>
        <v>53160001</v>
      </c>
      <c r="D1087">
        <f t="shared" si="56"/>
        <v>1</v>
      </c>
      <c r="E1087" s="8" t="str">
        <f t="shared" ca="1" si="54"/>
        <v>MTD orders processed</v>
      </c>
      <c r="F1087" t="s">
        <v>11203</v>
      </c>
      <c r="G1087" t="s">
        <v>16</v>
      </c>
      <c r="H1087" s="6">
        <v>44014.709155092591</v>
      </c>
      <c r="I1087" s="6" t="s">
        <v>14266</v>
      </c>
      <c r="J1087" t="s">
        <v>14267</v>
      </c>
      <c r="L1087">
        <v>234021</v>
      </c>
      <c r="N1087">
        <v>53160001</v>
      </c>
      <c r="O1087" t="s">
        <v>1895</v>
      </c>
      <c r="P1087" t="s">
        <v>119</v>
      </c>
      <c r="Q1087">
        <v>1</v>
      </c>
      <c r="R1087" t="s">
        <v>14268</v>
      </c>
      <c r="S1087" t="s">
        <v>1331</v>
      </c>
      <c r="T1087">
        <v>1</v>
      </c>
      <c r="U1087" s="6">
        <v>44014.654467592591</v>
      </c>
      <c r="V1087" t="s">
        <v>1328</v>
      </c>
    </row>
    <row r="1088" spans="1:22" x14ac:dyDescent="0.3">
      <c r="A1088" t="str">
        <f>VLOOKUP(B1088,Table2[],3,FALSE)</f>
        <v>Digital</v>
      </c>
      <c r="B1088" t="str">
        <f>IF(ISNUMBER(FIND("QVC",R1088)),"QVC",IFERROR(VLOOKUP(LEFT(I1088,2),Table1[#All],2,FALSE),IF(OR(LEN(I1088)=7,LEFT(I1088,3)="SH1",LEFT(I1088,2)="Vp",LEFT(I1088,2)="GP"),"PMD.com",IF(LEN(I1088)=15,"QVC","need manual check"))))</f>
        <v>PMD.com</v>
      </c>
      <c r="C1088">
        <f t="shared" si="55"/>
        <v>5342</v>
      </c>
      <c r="D1088">
        <f t="shared" si="56"/>
        <v>1</v>
      </c>
      <c r="E1088" s="8" t="str">
        <f t="shared" ca="1" si="54"/>
        <v>MTD orders processed</v>
      </c>
      <c r="F1088" t="s">
        <v>11203</v>
      </c>
      <c r="G1088" t="s">
        <v>16</v>
      </c>
      <c r="H1088" s="6">
        <v>44014.709155092591</v>
      </c>
      <c r="I1088" s="6" t="s">
        <v>14266</v>
      </c>
      <c r="J1088" t="s">
        <v>14267</v>
      </c>
      <c r="L1088">
        <v>234021</v>
      </c>
      <c r="N1088">
        <v>5342</v>
      </c>
      <c r="O1088" t="s">
        <v>1867</v>
      </c>
      <c r="P1088" t="s">
        <v>149</v>
      </c>
      <c r="Q1088">
        <v>1</v>
      </c>
      <c r="R1088" t="s">
        <v>14268</v>
      </c>
      <c r="S1088" t="s">
        <v>1331</v>
      </c>
      <c r="T1088">
        <v>1</v>
      </c>
      <c r="U1088" s="6">
        <v>44014.654467592591</v>
      </c>
      <c r="V1088" t="s">
        <v>1328</v>
      </c>
    </row>
    <row r="1089" spans="1:22" x14ac:dyDescent="0.3">
      <c r="A1089" t="str">
        <f>VLOOKUP(B1089,Table2[],3,FALSE)</f>
        <v>Digital</v>
      </c>
      <c r="B1089" t="str">
        <f>IF(ISNUMBER(FIND("QVC",R1089)),"QVC",IFERROR(VLOOKUP(LEFT(I1089,2),Table1[#All],2,FALSE),IF(OR(LEN(I1089)=7,LEFT(I1089,3)="SH1",LEFT(I1089,2)="Vp",LEFT(I1089,2)="GP"),"PMD.com",IF(LEN(I1089)=15,"QVC","need manual check"))))</f>
        <v>PMD.com</v>
      </c>
      <c r="C1089">
        <f t="shared" si="55"/>
        <v>51090001</v>
      </c>
      <c r="D1089">
        <f t="shared" si="56"/>
        <v>1</v>
      </c>
      <c r="E1089" s="8" t="str">
        <f t="shared" ca="1" si="54"/>
        <v>MTD orders processed</v>
      </c>
      <c r="F1089" t="s">
        <v>11203</v>
      </c>
      <c r="G1089" t="s">
        <v>16</v>
      </c>
      <c r="H1089" s="6">
        <v>44014.709155092591</v>
      </c>
      <c r="I1089" s="6" t="s">
        <v>14266</v>
      </c>
      <c r="J1089" t="s">
        <v>14267</v>
      </c>
      <c r="L1089">
        <v>234021</v>
      </c>
      <c r="N1089">
        <v>51090001</v>
      </c>
      <c r="O1089" t="s">
        <v>1986</v>
      </c>
      <c r="P1089" t="s">
        <v>60</v>
      </c>
      <c r="Q1089">
        <v>1</v>
      </c>
      <c r="R1089" t="s">
        <v>14268</v>
      </c>
      <c r="S1089" t="s">
        <v>1331</v>
      </c>
      <c r="T1089">
        <v>1</v>
      </c>
      <c r="U1089" s="6">
        <v>44014.654467592591</v>
      </c>
      <c r="V1089" t="s">
        <v>1328</v>
      </c>
    </row>
    <row r="1090" spans="1:22" x14ac:dyDescent="0.3">
      <c r="A1090" t="str">
        <f>VLOOKUP(B1090,Table2[],3,FALSE)</f>
        <v>Digital</v>
      </c>
      <c r="B1090" t="str">
        <f>IF(ISNUMBER(FIND("QVC",R1090)),"QVC",IFERROR(VLOOKUP(LEFT(I1090,2),Table1[#All],2,FALSE),IF(OR(LEN(I1090)=7,LEFT(I1090,3)="SH1",LEFT(I1090,2)="Vp",LEFT(I1090,2)="GP"),"PMD.com",IF(LEN(I1090)=15,"QVC","need manual check"))))</f>
        <v>PMD.com</v>
      </c>
      <c r="C1090">
        <f t="shared" si="55"/>
        <v>55090001</v>
      </c>
      <c r="D1090">
        <f t="shared" si="56"/>
        <v>1</v>
      </c>
      <c r="E1090" s="8" t="str">
        <f t="shared" ca="1" si="54"/>
        <v>MTD orders processed</v>
      </c>
      <c r="F1090" t="s">
        <v>11203</v>
      </c>
      <c r="G1090" t="s">
        <v>16</v>
      </c>
      <c r="H1090" s="6">
        <v>44014.709155092591</v>
      </c>
      <c r="I1090" s="6" t="s">
        <v>14266</v>
      </c>
      <c r="J1090" t="s">
        <v>14267</v>
      </c>
      <c r="L1090">
        <v>234021</v>
      </c>
      <c r="N1090">
        <v>55090001</v>
      </c>
      <c r="O1090" t="s">
        <v>995</v>
      </c>
      <c r="P1090" t="s">
        <v>165</v>
      </c>
      <c r="Q1090">
        <v>1</v>
      </c>
      <c r="R1090" t="s">
        <v>14268</v>
      </c>
      <c r="S1090" t="s">
        <v>1331</v>
      </c>
      <c r="T1090">
        <v>1</v>
      </c>
      <c r="U1090" s="6">
        <v>44014.654467592591</v>
      </c>
      <c r="V1090" t="s">
        <v>1328</v>
      </c>
    </row>
    <row r="1091" spans="1:22" x14ac:dyDescent="0.3">
      <c r="A1091" t="str">
        <f>VLOOKUP(B1091,Table2[],3,FALSE)</f>
        <v>Digital</v>
      </c>
      <c r="B1091" t="str">
        <f>IF(ISNUMBER(FIND("QVC",R1091)),"QVC",IFERROR(VLOOKUP(LEFT(I1091,2),Table1[#All],2,FALSE),IF(OR(LEN(I1091)=7,LEFT(I1091,3)="SH1",LEFT(I1091,2)="Vp",LEFT(I1091,2)="GP"),"PMD.com",IF(LEN(I1091)=15,"QVC","need manual check"))))</f>
        <v>PMD.com</v>
      </c>
      <c r="C1091">
        <f t="shared" si="55"/>
        <v>52240001</v>
      </c>
      <c r="D1091">
        <f t="shared" si="56"/>
        <v>1</v>
      </c>
      <c r="E1091" s="8" t="str">
        <f t="shared" ref="E1091:E1147" ca="1" si="57">IF(MONTH(TODAY())-MONTH(U1091)&gt;0,"shifted orders processed", "MTD orders processed")</f>
        <v>MTD orders processed</v>
      </c>
      <c r="F1091" t="s">
        <v>11203</v>
      </c>
      <c r="G1091" t="s">
        <v>16</v>
      </c>
      <c r="H1091" s="6">
        <v>44014.709155092591</v>
      </c>
      <c r="I1091" s="6" t="s">
        <v>14266</v>
      </c>
      <c r="J1091" t="s">
        <v>14267</v>
      </c>
      <c r="L1091">
        <v>234021</v>
      </c>
      <c r="N1091">
        <v>52240001</v>
      </c>
      <c r="O1091" t="s">
        <v>2387</v>
      </c>
      <c r="P1091" t="s">
        <v>108</v>
      </c>
      <c r="Q1091">
        <v>1</v>
      </c>
      <c r="R1091" t="s">
        <v>14268</v>
      </c>
      <c r="S1091" t="s">
        <v>1331</v>
      </c>
      <c r="T1091">
        <v>1</v>
      </c>
      <c r="U1091" s="6">
        <v>44014.654467592591</v>
      </c>
      <c r="V1091" t="s">
        <v>1328</v>
      </c>
    </row>
    <row r="1092" spans="1:22" x14ac:dyDescent="0.3">
      <c r="A1092" t="str">
        <f>VLOOKUP(B1092,Table2[],3,FALSE)</f>
        <v>Digital</v>
      </c>
      <c r="B1092" t="str">
        <f>IF(ISNUMBER(FIND("QVC",R1092)),"QVC",IFERROR(VLOOKUP(LEFT(I1092,2),Table1[#All],2,FALSE),IF(OR(LEN(I1092)=7,LEFT(I1092,3)="SH1",LEFT(I1092,2)="Vp",LEFT(I1092,2)="GP"),"PMD.com",IF(LEN(I1092)=15,"QVC","need manual check"))))</f>
        <v>PMD.com</v>
      </c>
      <c r="C1092">
        <f t="shared" si="55"/>
        <v>552101</v>
      </c>
      <c r="D1092">
        <f t="shared" si="56"/>
        <v>1</v>
      </c>
      <c r="E1092" s="8" t="str">
        <f t="shared" ca="1" si="57"/>
        <v>MTD orders processed</v>
      </c>
      <c r="F1092" t="s">
        <v>11203</v>
      </c>
      <c r="G1092" t="s">
        <v>16</v>
      </c>
      <c r="H1092" s="6">
        <v>44014.709155092591</v>
      </c>
      <c r="I1092" s="6" t="s">
        <v>14266</v>
      </c>
      <c r="J1092" t="s">
        <v>14267</v>
      </c>
      <c r="L1092">
        <v>234021</v>
      </c>
      <c r="N1092">
        <v>552101</v>
      </c>
      <c r="O1092" t="s">
        <v>166</v>
      </c>
      <c r="P1092" t="s">
        <v>167</v>
      </c>
      <c r="Q1092">
        <v>1</v>
      </c>
      <c r="R1092" t="s">
        <v>14268</v>
      </c>
      <c r="S1092" t="s">
        <v>1331</v>
      </c>
      <c r="T1092">
        <v>1</v>
      </c>
      <c r="U1092" s="6">
        <v>44014.654467592591</v>
      </c>
      <c r="V1092" t="s">
        <v>1328</v>
      </c>
    </row>
    <row r="1093" spans="1:22" x14ac:dyDescent="0.3">
      <c r="A1093" t="str">
        <f>VLOOKUP(B1093,Table2[],3,FALSE)</f>
        <v>Digital</v>
      </c>
      <c r="B1093" t="str">
        <f>IF(ISNUMBER(FIND("QVC",R1093)),"QVC",IFERROR(VLOOKUP(LEFT(I1093,2),Table1[#All],2,FALSE),IF(OR(LEN(I1093)=7,LEFT(I1093,3)="SH1",LEFT(I1093,2)="Vp",LEFT(I1093,2)="GP"),"PMD.com",IF(LEN(I1093)=15,"QVC","need manual check"))))</f>
        <v>PMD.com</v>
      </c>
      <c r="C1093">
        <f t="shared" ref="C1093:C1117" si="58">N1093</f>
        <v>58040001</v>
      </c>
      <c r="D1093">
        <f t="shared" ref="D1093:D1117" si="59">T1093</f>
        <v>1</v>
      </c>
      <c r="E1093" s="8" t="str">
        <f t="shared" ca="1" si="57"/>
        <v>MTD orders processed</v>
      </c>
      <c r="F1093" t="s">
        <v>11203</v>
      </c>
      <c r="G1093" t="s">
        <v>16</v>
      </c>
      <c r="H1093" s="6">
        <v>44014.709155092591</v>
      </c>
      <c r="I1093" s="6" t="s">
        <v>14266</v>
      </c>
      <c r="J1093" t="s">
        <v>14267</v>
      </c>
      <c r="L1093">
        <v>234021</v>
      </c>
      <c r="N1093">
        <v>58040001</v>
      </c>
      <c r="O1093" t="s">
        <v>54</v>
      </c>
      <c r="P1093" t="s">
        <v>55</v>
      </c>
      <c r="Q1093">
        <v>1</v>
      </c>
      <c r="R1093" t="s">
        <v>14268</v>
      </c>
      <c r="S1093" t="s">
        <v>1331</v>
      </c>
      <c r="T1093">
        <v>1</v>
      </c>
      <c r="U1093" s="6">
        <v>44014.654467592591</v>
      </c>
      <c r="V1093" t="s">
        <v>1328</v>
      </c>
    </row>
    <row r="1094" spans="1:22" x14ac:dyDescent="0.3">
      <c r="A1094" t="str">
        <f>VLOOKUP(B1094,Table2[],3,FALSE)</f>
        <v>Digital</v>
      </c>
      <c r="B1094" t="str">
        <f>IF(ISNUMBER(FIND("QVC",R1094)),"QVC",IFERROR(VLOOKUP(LEFT(I1094,2),Table1[#All],2,FALSE),IF(OR(LEN(I1094)=7,LEFT(I1094,3)="SH1",LEFT(I1094,2)="Vp",LEFT(I1094,2)="GP"),"PMD.com",IF(LEN(I1094)=15,"QVC","need manual check"))))</f>
        <v>PMD.com</v>
      </c>
      <c r="C1094">
        <f t="shared" si="58"/>
        <v>5357</v>
      </c>
      <c r="D1094">
        <f t="shared" si="59"/>
        <v>1</v>
      </c>
      <c r="E1094" s="8" t="str">
        <f t="shared" ca="1" si="57"/>
        <v>MTD orders processed</v>
      </c>
      <c r="F1094" t="s">
        <v>11203</v>
      </c>
      <c r="G1094" t="s">
        <v>16</v>
      </c>
      <c r="H1094" s="6">
        <v>44014.709155092591</v>
      </c>
      <c r="I1094" s="6" t="s">
        <v>14266</v>
      </c>
      <c r="J1094" t="s">
        <v>14267</v>
      </c>
      <c r="L1094">
        <v>234021</v>
      </c>
      <c r="N1094">
        <v>5357</v>
      </c>
      <c r="O1094" t="s">
        <v>87</v>
      </c>
      <c r="P1094" t="s">
        <v>88</v>
      </c>
      <c r="Q1094">
        <v>1</v>
      </c>
      <c r="R1094" t="s">
        <v>14268</v>
      </c>
      <c r="S1094" t="s">
        <v>1331</v>
      </c>
      <c r="T1094">
        <v>1</v>
      </c>
      <c r="U1094" s="6">
        <v>44014.654467592591</v>
      </c>
      <c r="V1094" t="s">
        <v>1328</v>
      </c>
    </row>
    <row r="1095" spans="1:22" x14ac:dyDescent="0.3">
      <c r="A1095" t="str">
        <f>VLOOKUP(B1095,Table2[],3,FALSE)</f>
        <v>Digital</v>
      </c>
      <c r="B1095" t="str">
        <f>IF(ISNUMBER(FIND("QVC",R1095)),"QVC",IFERROR(VLOOKUP(LEFT(I1095,2),Table1[#All],2,FALSE),IF(OR(LEN(I1095)=7,LEFT(I1095,3)="SH1",LEFT(I1095,2)="Vp",LEFT(I1095,2)="GP"),"PMD.com",IF(LEN(I1095)=15,"QVC","need manual check"))))</f>
        <v>PMD.com</v>
      </c>
      <c r="C1095">
        <f t="shared" si="58"/>
        <v>5355</v>
      </c>
      <c r="D1095">
        <f t="shared" si="59"/>
        <v>1</v>
      </c>
      <c r="E1095" s="8" t="str">
        <f t="shared" ca="1" si="57"/>
        <v>MTD orders processed</v>
      </c>
      <c r="F1095" t="s">
        <v>11203</v>
      </c>
      <c r="G1095" t="s">
        <v>16</v>
      </c>
      <c r="H1095" s="6">
        <v>44014.709155092591</v>
      </c>
      <c r="I1095" s="6" t="s">
        <v>14266</v>
      </c>
      <c r="J1095" t="s">
        <v>14267</v>
      </c>
      <c r="L1095">
        <v>234021</v>
      </c>
      <c r="N1095">
        <v>5355</v>
      </c>
      <c r="O1095" t="s">
        <v>841</v>
      </c>
      <c r="P1095" t="s">
        <v>74</v>
      </c>
      <c r="Q1095">
        <v>1</v>
      </c>
      <c r="R1095" t="s">
        <v>14268</v>
      </c>
      <c r="S1095" t="s">
        <v>1331</v>
      </c>
      <c r="T1095">
        <v>1</v>
      </c>
      <c r="U1095" s="6">
        <v>44014.654467592591</v>
      </c>
      <c r="V1095" t="s">
        <v>1328</v>
      </c>
    </row>
    <row r="1096" spans="1:22" x14ac:dyDescent="0.3">
      <c r="A1096" t="str">
        <f>VLOOKUP(B1096,Table2[],3,FALSE)</f>
        <v>Digital</v>
      </c>
      <c r="B1096" t="str">
        <f>IF(ISNUMBER(FIND("QVC",R1096)),"QVC",IFERROR(VLOOKUP(LEFT(I1096,2),Table1[#All],2,FALSE),IF(OR(LEN(I1096)=7,LEFT(I1096,3)="SH1",LEFT(I1096,2)="Vp",LEFT(I1096,2)="GP"),"PMD.com",IF(LEN(I1096)=15,"QVC","need manual check"))))</f>
        <v>PMD.com</v>
      </c>
      <c r="C1096">
        <f t="shared" si="58"/>
        <v>5358</v>
      </c>
      <c r="D1096">
        <f t="shared" si="59"/>
        <v>1</v>
      </c>
      <c r="E1096" s="8" t="str">
        <f t="shared" ca="1" si="57"/>
        <v>MTD orders processed</v>
      </c>
      <c r="F1096" t="s">
        <v>11203</v>
      </c>
      <c r="G1096" t="s">
        <v>16</v>
      </c>
      <c r="H1096" s="6">
        <v>44014.709155092591</v>
      </c>
      <c r="I1096" s="6" t="s">
        <v>14266</v>
      </c>
      <c r="J1096" t="s">
        <v>14267</v>
      </c>
      <c r="L1096">
        <v>234021</v>
      </c>
      <c r="N1096">
        <v>5358</v>
      </c>
      <c r="O1096" t="s">
        <v>2281</v>
      </c>
      <c r="P1096" t="s">
        <v>73</v>
      </c>
      <c r="Q1096">
        <v>1</v>
      </c>
      <c r="R1096" t="s">
        <v>14268</v>
      </c>
      <c r="S1096" t="s">
        <v>1331</v>
      </c>
      <c r="T1096">
        <v>1</v>
      </c>
      <c r="U1096" s="6">
        <v>44014.654467592591</v>
      </c>
      <c r="V1096" t="s">
        <v>1328</v>
      </c>
    </row>
    <row r="1097" spans="1:22" x14ac:dyDescent="0.3">
      <c r="A1097" t="str">
        <f>VLOOKUP(B1097,Table2[],3,FALSE)</f>
        <v>Digital</v>
      </c>
      <c r="B1097" t="str">
        <f>IF(ISNUMBER(FIND("QVC",R1097)),"QVC",IFERROR(VLOOKUP(LEFT(I1097,2),Table1[#All],2,FALSE),IF(OR(LEN(I1097)=7,LEFT(I1097,3)="SH1",LEFT(I1097,2)="Vp",LEFT(I1097,2)="GP"),"PMD.com",IF(LEN(I1097)=15,"QVC","need manual check"))))</f>
        <v>PMD.com</v>
      </c>
      <c r="C1097">
        <f t="shared" si="58"/>
        <v>5356</v>
      </c>
      <c r="D1097">
        <f t="shared" si="59"/>
        <v>1</v>
      </c>
      <c r="E1097" s="8" t="str">
        <f t="shared" ca="1" si="57"/>
        <v>MTD orders processed</v>
      </c>
      <c r="F1097" t="s">
        <v>11203</v>
      </c>
      <c r="G1097" t="s">
        <v>16</v>
      </c>
      <c r="H1097" s="6">
        <v>44014.709155092591</v>
      </c>
      <c r="I1097" s="6" t="s">
        <v>14266</v>
      </c>
      <c r="J1097" t="s">
        <v>14267</v>
      </c>
      <c r="L1097">
        <v>234021</v>
      </c>
      <c r="N1097">
        <v>5356</v>
      </c>
      <c r="O1097" t="s">
        <v>747</v>
      </c>
      <c r="P1097" t="s">
        <v>118</v>
      </c>
      <c r="Q1097">
        <v>1</v>
      </c>
      <c r="R1097" t="s">
        <v>14268</v>
      </c>
      <c r="S1097" t="s">
        <v>1331</v>
      </c>
      <c r="T1097">
        <v>1</v>
      </c>
      <c r="U1097" s="6">
        <v>44014.654467592591</v>
      </c>
      <c r="V1097" t="s">
        <v>1328</v>
      </c>
    </row>
    <row r="1098" spans="1:22" x14ac:dyDescent="0.3">
      <c r="A1098" t="str">
        <f>VLOOKUP(B1098,Table2[],3,FALSE)</f>
        <v>Digital</v>
      </c>
      <c r="B1098" t="str">
        <f>IF(ISNUMBER(FIND("QVC",R1098)),"QVC",IFERROR(VLOOKUP(LEFT(I1098,2),Table1[#All],2,FALSE),IF(OR(LEN(I1098)=7,LEFT(I1098,3)="SH1",LEFT(I1098,2)="Vp",LEFT(I1098,2)="GP"),"PMD.com",IF(LEN(I1098)=15,"QVC","need manual check"))))</f>
        <v>PMD.com</v>
      </c>
      <c r="C1098">
        <f t="shared" si="58"/>
        <v>52430001</v>
      </c>
      <c r="D1098">
        <f t="shared" si="59"/>
        <v>1</v>
      </c>
      <c r="E1098" s="8" t="str">
        <f t="shared" ca="1" si="57"/>
        <v>MTD orders processed</v>
      </c>
      <c r="F1098" t="s">
        <v>11203</v>
      </c>
      <c r="G1098" t="s">
        <v>16</v>
      </c>
      <c r="H1098" s="6">
        <v>44014.709155092591</v>
      </c>
      <c r="I1098" s="6" t="s">
        <v>14266</v>
      </c>
      <c r="J1098" t="s">
        <v>14267</v>
      </c>
      <c r="L1098">
        <v>234021</v>
      </c>
      <c r="N1098">
        <v>52430001</v>
      </c>
      <c r="O1098" t="s">
        <v>9635</v>
      </c>
      <c r="P1098" t="s">
        <v>75</v>
      </c>
      <c r="Q1098">
        <v>1</v>
      </c>
      <c r="R1098" t="s">
        <v>14268</v>
      </c>
      <c r="S1098" t="s">
        <v>1331</v>
      </c>
      <c r="T1098">
        <v>1</v>
      </c>
      <c r="U1098" s="6">
        <v>44014.654467592591</v>
      </c>
      <c r="V1098" t="s">
        <v>1328</v>
      </c>
    </row>
    <row r="1099" spans="1:22" x14ac:dyDescent="0.3">
      <c r="A1099" t="str">
        <f>VLOOKUP(B1099,Table2[],3,FALSE)</f>
        <v>Digital</v>
      </c>
      <c r="B1099" t="str">
        <f>IF(ISNUMBER(FIND("QVC",R1099)),"QVC",IFERROR(VLOOKUP(LEFT(I1099,2),Table1[#All],2,FALSE),IF(OR(LEN(I1099)=7,LEFT(I1099,3)="SH1",LEFT(I1099,2)="Vp",LEFT(I1099,2)="GP"),"PMD.com",IF(LEN(I1099)=15,"QVC","need manual check"))))</f>
        <v>PMD.com</v>
      </c>
      <c r="C1099">
        <f t="shared" si="58"/>
        <v>52460001</v>
      </c>
      <c r="D1099">
        <f t="shared" si="59"/>
        <v>1</v>
      </c>
      <c r="E1099" s="8" t="str">
        <f t="shared" ca="1" si="57"/>
        <v>MTD orders processed</v>
      </c>
      <c r="F1099" t="s">
        <v>11203</v>
      </c>
      <c r="G1099" t="s">
        <v>16</v>
      </c>
      <c r="H1099" s="6">
        <v>44014.709155092591</v>
      </c>
      <c r="I1099" s="6" t="s">
        <v>14266</v>
      </c>
      <c r="J1099" t="s">
        <v>14267</v>
      </c>
      <c r="L1099">
        <v>234021</v>
      </c>
      <c r="N1099">
        <v>52460001</v>
      </c>
      <c r="O1099" t="s">
        <v>972</v>
      </c>
      <c r="P1099" t="s">
        <v>76</v>
      </c>
      <c r="Q1099">
        <v>1</v>
      </c>
      <c r="R1099" t="s">
        <v>14268</v>
      </c>
      <c r="S1099" t="s">
        <v>1331</v>
      </c>
      <c r="T1099">
        <v>1</v>
      </c>
      <c r="U1099" s="6">
        <v>44014.654467592591</v>
      </c>
      <c r="V1099" t="s">
        <v>1328</v>
      </c>
    </row>
    <row r="1100" spans="1:22" x14ac:dyDescent="0.3">
      <c r="A1100" t="str">
        <f>VLOOKUP(B1100,Table2[],3,FALSE)</f>
        <v>Digital</v>
      </c>
      <c r="B1100" t="str">
        <f>IF(ISNUMBER(FIND("QVC",R1100)),"QVC",IFERROR(VLOOKUP(LEFT(I1100,2),Table1[#All],2,FALSE),IF(OR(LEN(I1100)=7,LEFT(I1100,3)="SH1",LEFT(I1100,2)="Vp",LEFT(I1100,2)="GP"),"PMD.com",IF(LEN(I1100)=15,"QVC","need manual check"))))</f>
        <v>PMD.com</v>
      </c>
      <c r="C1100">
        <f t="shared" si="58"/>
        <v>52480001</v>
      </c>
      <c r="D1100">
        <f t="shared" si="59"/>
        <v>1</v>
      </c>
      <c r="E1100" s="8" t="str">
        <f t="shared" ca="1" si="57"/>
        <v>MTD orders processed</v>
      </c>
      <c r="F1100" t="s">
        <v>11203</v>
      </c>
      <c r="G1100" t="s">
        <v>16</v>
      </c>
      <c r="H1100" s="6">
        <v>44014.709155092591</v>
      </c>
      <c r="I1100" s="6" t="s">
        <v>14266</v>
      </c>
      <c r="J1100" t="s">
        <v>14267</v>
      </c>
      <c r="L1100">
        <v>234021</v>
      </c>
      <c r="N1100">
        <v>52480001</v>
      </c>
      <c r="O1100" t="s">
        <v>125</v>
      </c>
      <c r="P1100" t="s">
        <v>126</v>
      </c>
      <c r="Q1100">
        <v>1</v>
      </c>
      <c r="R1100" t="s">
        <v>14268</v>
      </c>
      <c r="S1100" t="s">
        <v>1331</v>
      </c>
      <c r="T1100">
        <v>1</v>
      </c>
      <c r="U1100" s="6">
        <v>44014.654467592591</v>
      </c>
      <c r="V1100" t="s">
        <v>1328</v>
      </c>
    </row>
    <row r="1101" spans="1:22" x14ac:dyDescent="0.3">
      <c r="A1101" t="str">
        <f>VLOOKUP(B1101,Table2[],3,FALSE)</f>
        <v>Digital</v>
      </c>
      <c r="B1101" t="str">
        <f>IF(ISNUMBER(FIND("QVC",R1101)),"QVC",IFERROR(VLOOKUP(LEFT(I1101,2),Table1[#All],2,FALSE),IF(OR(LEN(I1101)=7,LEFT(I1101,3)="SH1",LEFT(I1101,2)="Vp",LEFT(I1101,2)="GP"),"PMD.com",IF(LEN(I1101)=15,"QVC","need manual check"))))</f>
        <v>PMD.com</v>
      </c>
      <c r="C1101">
        <f t="shared" si="58"/>
        <v>52430001</v>
      </c>
      <c r="D1101">
        <f t="shared" si="59"/>
        <v>1</v>
      </c>
      <c r="E1101" s="8" t="str">
        <f t="shared" ca="1" si="57"/>
        <v>MTD orders processed</v>
      </c>
      <c r="F1101" t="s">
        <v>11203</v>
      </c>
      <c r="G1101" t="s">
        <v>16</v>
      </c>
      <c r="H1101" s="6">
        <v>44014.709166666667</v>
      </c>
      <c r="I1101" s="6" t="s">
        <v>14269</v>
      </c>
      <c r="J1101" t="s">
        <v>14270</v>
      </c>
      <c r="L1101">
        <v>234022</v>
      </c>
      <c r="N1101">
        <v>52430001</v>
      </c>
      <c r="O1101" t="s">
        <v>9635</v>
      </c>
      <c r="P1101" t="s">
        <v>75</v>
      </c>
      <c r="Q1101">
        <v>1</v>
      </c>
      <c r="R1101" t="s">
        <v>14271</v>
      </c>
      <c r="S1101" t="s">
        <v>1331</v>
      </c>
      <c r="T1101">
        <v>1</v>
      </c>
      <c r="U1101" s="6">
        <v>44014.657685185186</v>
      </c>
      <c r="V1101" t="s">
        <v>33</v>
      </c>
    </row>
    <row r="1102" spans="1:22" x14ac:dyDescent="0.3">
      <c r="A1102" t="str">
        <f>VLOOKUP(B1102,Table2[],3,FALSE)</f>
        <v>Digital</v>
      </c>
      <c r="B1102" t="str">
        <f>IF(ISNUMBER(FIND("QVC",R1102)),"QVC",IFERROR(VLOOKUP(LEFT(I1102,2),Table1[#All],2,FALSE),IF(OR(LEN(I1102)=7,LEFT(I1102,3)="SH1",LEFT(I1102,2)="Vp",LEFT(I1102,2)="GP"),"PMD.com",IF(LEN(I1102)=15,"QVC","need manual check"))))</f>
        <v>PMD.com</v>
      </c>
      <c r="C1102">
        <f t="shared" si="58"/>
        <v>51090030</v>
      </c>
      <c r="D1102">
        <f t="shared" si="59"/>
        <v>1</v>
      </c>
      <c r="E1102" s="8" t="str">
        <f t="shared" ca="1" si="57"/>
        <v>MTD orders processed</v>
      </c>
      <c r="F1102" t="s">
        <v>11203</v>
      </c>
      <c r="G1102" t="s">
        <v>16</v>
      </c>
      <c r="H1102" s="6">
        <v>44014.709166666667</v>
      </c>
      <c r="I1102" s="6" t="s">
        <v>14269</v>
      </c>
      <c r="J1102" t="s">
        <v>14270</v>
      </c>
      <c r="L1102">
        <v>234022</v>
      </c>
      <c r="N1102">
        <v>51090030</v>
      </c>
      <c r="O1102" t="s">
        <v>3043</v>
      </c>
      <c r="P1102" t="s">
        <v>628</v>
      </c>
      <c r="Q1102">
        <v>1</v>
      </c>
      <c r="R1102" t="s">
        <v>14271</v>
      </c>
      <c r="S1102" t="s">
        <v>1331</v>
      </c>
      <c r="T1102">
        <v>1</v>
      </c>
      <c r="U1102" s="6">
        <v>44014.657685185186</v>
      </c>
      <c r="V1102" t="s">
        <v>33</v>
      </c>
    </row>
    <row r="1103" spans="1:22" x14ac:dyDescent="0.3">
      <c r="A1103" t="str">
        <f>VLOOKUP(B1103,Table2[],3,FALSE)</f>
        <v>Digital</v>
      </c>
      <c r="B1103" t="str">
        <f>IF(ISNUMBER(FIND("QVC",R1103)),"QVC",IFERROR(VLOOKUP(LEFT(I1103,2),Table1[#All],2,FALSE),IF(OR(LEN(I1103)=7,LEFT(I1103,3)="SH1",LEFT(I1103,2)="Vp",LEFT(I1103,2)="GP"),"PMD.com",IF(LEN(I1103)=15,"QVC","need manual check"))))</f>
        <v>PMD.com</v>
      </c>
      <c r="C1103">
        <f t="shared" si="58"/>
        <v>5341030</v>
      </c>
      <c r="D1103">
        <f t="shared" si="59"/>
        <v>1</v>
      </c>
      <c r="E1103" s="8" t="str">
        <f t="shared" ca="1" si="57"/>
        <v>MTD orders processed</v>
      </c>
      <c r="F1103" t="s">
        <v>11203</v>
      </c>
      <c r="G1103" t="s">
        <v>16</v>
      </c>
      <c r="H1103" s="6">
        <v>44014.709166666667</v>
      </c>
      <c r="I1103" s="6" t="s">
        <v>14269</v>
      </c>
      <c r="J1103" t="s">
        <v>14270</v>
      </c>
      <c r="L1103">
        <v>234022</v>
      </c>
      <c r="N1103">
        <v>5341030</v>
      </c>
      <c r="O1103" t="s">
        <v>925</v>
      </c>
      <c r="P1103" t="s">
        <v>926</v>
      </c>
      <c r="Q1103">
        <v>1</v>
      </c>
      <c r="R1103" t="s">
        <v>14271</v>
      </c>
      <c r="S1103" t="s">
        <v>1331</v>
      </c>
      <c r="T1103">
        <v>1</v>
      </c>
      <c r="U1103" s="6">
        <v>44014.657685185186</v>
      </c>
      <c r="V1103" t="s">
        <v>33</v>
      </c>
    </row>
    <row r="1104" spans="1:22" x14ac:dyDescent="0.3">
      <c r="A1104" t="str">
        <f>VLOOKUP(B1104,Table2[],3,FALSE)</f>
        <v>Digital</v>
      </c>
      <c r="B1104" t="str">
        <f>IF(ISNUMBER(FIND("QVC",R1104)),"QVC",IFERROR(VLOOKUP(LEFT(I1104,2),Table1[#All],2,FALSE),IF(OR(LEN(I1104)=7,LEFT(I1104,3)="SH1",LEFT(I1104,2)="Vp",LEFT(I1104,2)="GP"),"PMD.com",IF(LEN(I1104)=15,"QVC","need manual check"))))</f>
        <v>PMD.com</v>
      </c>
      <c r="C1104">
        <f t="shared" si="58"/>
        <v>53920001</v>
      </c>
      <c r="D1104">
        <f t="shared" si="59"/>
        <v>1</v>
      </c>
      <c r="E1104" s="8" t="str">
        <f t="shared" ca="1" si="57"/>
        <v>MTD orders processed</v>
      </c>
      <c r="F1104" t="s">
        <v>11203</v>
      </c>
      <c r="G1104" t="s">
        <v>16</v>
      </c>
      <c r="H1104" s="6">
        <v>44014.709166666667</v>
      </c>
      <c r="I1104" s="6" t="s">
        <v>14269</v>
      </c>
      <c r="J1104" t="s">
        <v>14270</v>
      </c>
      <c r="L1104">
        <v>234022</v>
      </c>
      <c r="N1104">
        <v>53920001</v>
      </c>
      <c r="O1104" t="s">
        <v>42</v>
      </c>
      <c r="P1104" t="s">
        <v>40</v>
      </c>
      <c r="Q1104">
        <v>1</v>
      </c>
      <c r="R1104" t="s">
        <v>14271</v>
      </c>
      <c r="S1104" t="s">
        <v>1331</v>
      </c>
      <c r="T1104">
        <v>1</v>
      </c>
      <c r="U1104" s="6">
        <v>44014.657685185186</v>
      </c>
      <c r="V1104" t="s">
        <v>33</v>
      </c>
    </row>
    <row r="1105" spans="1:22" x14ac:dyDescent="0.3">
      <c r="A1105" t="str">
        <f>VLOOKUP(B1105,Table2[],3,FALSE)</f>
        <v>Digital</v>
      </c>
      <c r="B1105" t="str">
        <f>IF(ISNUMBER(FIND("QVC",R1105)),"QVC",IFERROR(VLOOKUP(LEFT(I1105,2),Table1[#All],2,FALSE),IF(OR(LEN(I1105)=7,LEFT(I1105,3)="SH1",LEFT(I1105,2)="Vp",LEFT(I1105,2)="GP"),"PMD.com",IF(LEN(I1105)=15,"QVC","need manual check"))))</f>
        <v>PMD.com</v>
      </c>
      <c r="C1105">
        <f t="shared" si="58"/>
        <v>5341</v>
      </c>
      <c r="D1105">
        <f t="shared" si="59"/>
        <v>1</v>
      </c>
      <c r="E1105" s="8" t="str">
        <f t="shared" ca="1" si="57"/>
        <v>MTD orders processed</v>
      </c>
      <c r="F1105" t="s">
        <v>11203</v>
      </c>
      <c r="G1105" t="s">
        <v>16</v>
      </c>
      <c r="H1105" s="6">
        <v>44014.709166666667</v>
      </c>
      <c r="I1105" s="6" t="s">
        <v>14269</v>
      </c>
      <c r="J1105" t="s">
        <v>14270</v>
      </c>
      <c r="L1105">
        <v>234022</v>
      </c>
      <c r="N1105">
        <v>5341</v>
      </c>
      <c r="O1105" t="s">
        <v>9636</v>
      </c>
      <c r="P1105" t="s">
        <v>82</v>
      </c>
      <c r="Q1105">
        <v>1</v>
      </c>
      <c r="R1105" t="s">
        <v>14271</v>
      </c>
      <c r="S1105" t="s">
        <v>1331</v>
      </c>
      <c r="T1105">
        <v>1</v>
      </c>
      <c r="U1105" s="6">
        <v>44014.657685185186</v>
      </c>
      <c r="V1105" t="s">
        <v>33</v>
      </c>
    </row>
    <row r="1106" spans="1:22" x14ac:dyDescent="0.3">
      <c r="A1106" t="str">
        <f>VLOOKUP(B1106,Table2[],3,FALSE)</f>
        <v>Digital</v>
      </c>
      <c r="B1106" t="str">
        <f>IF(ISNUMBER(FIND("QVC",R1106)),"QVC",IFERROR(VLOOKUP(LEFT(I1106,2),Table1[#All],2,FALSE),IF(OR(LEN(I1106)=7,LEFT(I1106,3)="SH1",LEFT(I1106,2)="Vp",LEFT(I1106,2)="GP"),"PMD.com",IF(LEN(I1106)=15,"QVC","need manual check"))))</f>
        <v>PMD.com</v>
      </c>
      <c r="C1106">
        <f t="shared" si="58"/>
        <v>5208</v>
      </c>
      <c r="D1106">
        <f t="shared" si="59"/>
        <v>3</v>
      </c>
      <c r="E1106" s="8" t="str">
        <f t="shared" ca="1" si="57"/>
        <v>MTD orders processed</v>
      </c>
      <c r="F1106" t="s">
        <v>11203</v>
      </c>
      <c r="G1106" t="s">
        <v>16</v>
      </c>
      <c r="H1106" s="6">
        <v>44014.709166666667</v>
      </c>
      <c r="I1106" s="6" t="s">
        <v>14272</v>
      </c>
      <c r="J1106" t="s">
        <v>14273</v>
      </c>
      <c r="L1106">
        <v>234023</v>
      </c>
      <c r="N1106">
        <v>5208</v>
      </c>
      <c r="O1106" t="s">
        <v>51</v>
      </c>
      <c r="P1106" t="s">
        <v>52</v>
      </c>
      <c r="Q1106">
        <v>3</v>
      </c>
      <c r="R1106" t="s">
        <v>14274</v>
      </c>
      <c r="S1106" t="s">
        <v>1331</v>
      </c>
      <c r="T1106">
        <v>3</v>
      </c>
      <c r="U1106" s="6">
        <v>44014.658634259256</v>
      </c>
      <c r="V1106" t="s">
        <v>33</v>
      </c>
    </row>
    <row r="1107" spans="1:22" x14ac:dyDescent="0.3">
      <c r="A1107" t="str">
        <f>VLOOKUP(B1107,Table2[],3,FALSE)</f>
        <v>Digital</v>
      </c>
      <c r="B1107" t="str">
        <f>IF(ISNUMBER(FIND("QVC",R1107)),"QVC",IFERROR(VLOOKUP(LEFT(I1107,2),Table1[#All],2,FALSE),IF(OR(LEN(I1107)=7,LEFT(I1107,3)="SH1",LEFT(I1107,2)="Vp",LEFT(I1107,2)="GP"),"PMD.com",IF(LEN(I1107)=15,"QVC","need manual check"))))</f>
        <v>PMD.com</v>
      </c>
      <c r="C1107">
        <f t="shared" si="58"/>
        <v>53920001</v>
      </c>
      <c r="D1107">
        <f t="shared" si="59"/>
        <v>1</v>
      </c>
      <c r="E1107" s="8" t="str">
        <f t="shared" ca="1" si="57"/>
        <v>MTD orders processed</v>
      </c>
      <c r="F1107" t="s">
        <v>11203</v>
      </c>
      <c r="G1107" t="s">
        <v>16</v>
      </c>
      <c r="H1107" s="6">
        <v>44014.709166666667</v>
      </c>
      <c r="I1107" s="6" t="s">
        <v>14272</v>
      </c>
      <c r="J1107" t="s">
        <v>14273</v>
      </c>
      <c r="L1107">
        <v>234023</v>
      </c>
      <c r="N1107">
        <v>53920001</v>
      </c>
      <c r="O1107" t="s">
        <v>42</v>
      </c>
      <c r="P1107" t="s">
        <v>40</v>
      </c>
      <c r="Q1107">
        <v>1</v>
      </c>
      <c r="R1107" t="s">
        <v>14274</v>
      </c>
      <c r="S1107" t="s">
        <v>1331</v>
      </c>
      <c r="T1107">
        <v>1</v>
      </c>
      <c r="U1107" s="6">
        <v>44014.658634259256</v>
      </c>
      <c r="V1107" t="s">
        <v>33</v>
      </c>
    </row>
    <row r="1108" spans="1:22" x14ac:dyDescent="0.3">
      <c r="A1108" t="str">
        <f>VLOOKUP(B1108,Table2[],3,FALSE)</f>
        <v>Digital</v>
      </c>
      <c r="B1108" t="str">
        <f>IF(ISNUMBER(FIND("QVC",R1108)),"QVC",IFERROR(VLOOKUP(LEFT(I1108,2),Table1[#All],2,FALSE),IF(OR(LEN(I1108)=7,LEFT(I1108,3)="SH1",LEFT(I1108,2)="Vp",LEFT(I1108,2)="GP"),"PMD.com",IF(LEN(I1108)=15,"QVC","need manual check"))))</f>
        <v>PMD.com</v>
      </c>
      <c r="C1108">
        <f t="shared" si="58"/>
        <v>5341030</v>
      </c>
      <c r="D1108">
        <f t="shared" si="59"/>
        <v>1</v>
      </c>
      <c r="E1108" s="8" t="str">
        <f t="shared" ca="1" si="57"/>
        <v>MTD orders processed</v>
      </c>
      <c r="F1108" t="s">
        <v>11203</v>
      </c>
      <c r="G1108" t="s">
        <v>16</v>
      </c>
      <c r="H1108" s="6">
        <v>44014.709166666667</v>
      </c>
      <c r="I1108" s="6" t="s">
        <v>14272</v>
      </c>
      <c r="J1108" t="s">
        <v>14273</v>
      </c>
      <c r="L1108">
        <v>234023</v>
      </c>
      <c r="N1108">
        <v>5341030</v>
      </c>
      <c r="O1108" t="s">
        <v>925</v>
      </c>
      <c r="P1108" t="s">
        <v>926</v>
      </c>
      <c r="Q1108">
        <v>1</v>
      </c>
      <c r="R1108" t="s">
        <v>14274</v>
      </c>
      <c r="S1108" t="s">
        <v>1331</v>
      </c>
      <c r="T1108">
        <v>1</v>
      </c>
      <c r="U1108" s="6">
        <v>44014.658634259256</v>
      </c>
      <c r="V1108" t="s">
        <v>33</v>
      </c>
    </row>
    <row r="1109" spans="1:22" x14ac:dyDescent="0.3">
      <c r="A1109" t="str">
        <f>VLOOKUP(B1109,Table2[],3,FALSE)</f>
        <v>Digital</v>
      </c>
      <c r="B1109" t="str">
        <f>IF(ISNUMBER(FIND("QVC",R1109)),"QVC",IFERROR(VLOOKUP(LEFT(I1109,2),Table1[#All],2,FALSE),IF(OR(LEN(I1109)=7,LEFT(I1109,3)="SH1",LEFT(I1109,2)="Vp",LEFT(I1109,2)="GP"),"PMD.com",IF(LEN(I1109)=15,"QVC","need manual check"))))</f>
        <v>PMD.com</v>
      </c>
      <c r="C1109">
        <f t="shared" si="58"/>
        <v>55300001</v>
      </c>
      <c r="D1109">
        <f t="shared" si="59"/>
        <v>1</v>
      </c>
      <c r="E1109" s="8" t="str">
        <f t="shared" ca="1" si="57"/>
        <v>MTD orders processed</v>
      </c>
      <c r="F1109" t="s">
        <v>11203</v>
      </c>
      <c r="G1109" t="s">
        <v>16</v>
      </c>
      <c r="H1109" s="6">
        <v>44014.709166666667</v>
      </c>
      <c r="I1109" s="6" t="s">
        <v>14272</v>
      </c>
      <c r="J1109" t="s">
        <v>14273</v>
      </c>
      <c r="L1109">
        <v>234023</v>
      </c>
      <c r="N1109">
        <v>55300001</v>
      </c>
      <c r="O1109" t="s">
        <v>3008</v>
      </c>
      <c r="P1109" t="s">
        <v>153</v>
      </c>
      <c r="Q1109">
        <v>1</v>
      </c>
      <c r="R1109" t="s">
        <v>14274</v>
      </c>
      <c r="S1109" t="s">
        <v>1331</v>
      </c>
      <c r="T1109">
        <v>1</v>
      </c>
      <c r="U1109" s="6">
        <v>44014.658634259256</v>
      </c>
      <c r="V1109" t="s">
        <v>33</v>
      </c>
    </row>
    <row r="1110" spans="1:22" x14ac:dyDescent="0.3">
      <c r="A1110" t="str">
        <f>VLOOKUP(B1110,Table2[],3,FALSE)</f>
        <v>Digital</v>
      </c>
      <c r="B1110" t="str">
        <f>IF(ISNUMBER(FIND("QVC",R1110)),"QVC",IFERROR(VLOOKUP(LEFT(I1110,2),Table1[#All],2,FALSE),IF(OR(LEN(I1110)=7,LEFT(I1110,3)="SH1",LEFT(I1110,2)="Vp",LEFT(I1110,2)="GP"),"PMD.com",IF(LEN(I1110)=15,"QVC","need manual check"))))</f>
        <v>PMD.com</v>
      </c>
      <c r="C1110">
        <f t="shared" si="58"/>
        <v>51090030</v>
      </c>
      <c r="D1110">
        <f t="shared" si="59"/>
        <v>1</v>
      </c>
      <c r="E1110" s="8" t="str">
        <f t="shared" ca="1" si="57"/>
        <v>MTD orders processed</v>
      </c>
      <c r="F1110" t="s">
        <v>11203</v>
      </c>
      <c r="G1110" t="s">
        <v>16</v>
      </c>
      <c r="H1110" s="6">
        <v>44014.709166666667</v>
      </c>
      <c r="I1110" s="6" t="s">
        <v>14272</v>
      </c>
      <c r="J1110" t="s">
        <v>14273</v>
      </c>
      <c r="L1110">
        <v>234023</v>
      </c>
      <c r="N1110">
        <v>51090030</v>
      </c>
      <c r="O1110" t="s">
        <v>3043</v>
      </c>
      <c r="P1110" t="s">
        <v>628</v>
      </c>
      <c r="Q1110">
        <v>1</v>
      </c>
      <c r="R1110" t="s">
        <v>14274</v>
      </c>
      <c r="S1110" t="s">
        <v>1331</v>
      </c>
      <c r="T1110">
        <v>1</v>
      </c>
      <c r="U1110" s="6">
        <v>44014.658634259256</v>
      </c>
      <c r="V1110" t="s">
        <v>33</v>
      </c>
    </row>
    <row r="1111" spans="1:22" x14ac:dyDescent="0.3">
      <c r="A1111" t="str">
        <f>VLOOKUP(B1111,Table2[],3,FALSE)</f>
        <v>Digital</v>
      </c>
      <c r="B1111" t="str">
        <f>IF(ISNUMBER(FIND("QVC",R1111)),"QVC",IFERROR(VLOOKUP(LEFT(I1111,2),Table1[#All],2,FALSE),IF(OR(LEN(I1111)=7,LEFT(I1111,3)="SH1",LEFT(I1111,2)="Vp",LEFT(I1111,2)="GP"),"PMD.com",IF(LEN(I1111)=15,"QVC","need manual check"))))</f>
        <v>PMD.com</v>
      </c>
      <c r="C1111">
        <f t="shared" si="58"/>
        <v>52430001</v>
      </c>
      <c r="D1111">
        <f t="shared" si="59"/>
        <v>1</v>
      </c>
      <c r="E1111" s="8" t="str">
        <f t="shared" ca="1" si="57"/>
        <v>MTD orders processed</v>
      </c>
      <c r="F1111" t="s">
        <v>11203</v>
      </c>
      <c r="G1111" t="s">
        <v>16</v>
      </c>
      <c r="H1111" s="6">
        <v>44014.709166666667</v>
      </c>
      <c r="I1111" s="6" t="s">
        <v>14272</v>
      </c>
      <c r="J1111" t="s">
        <v>14273</v>
      </c>
      <c r="L1111">
        <v>234023</v>
      </c>
      <c r="N1111">
        <v>52430001</v>
      </c>
      <c r="O1111" t="s">
        <v>9635</v>
      </c>
      <c r="P1111" t="s">
        <v>75</v>
      </c>
      <c r="Q1111">
        <v>1</v>
      </c>
      <c r="R1111" t="s">
        <v>14274</v>
      </c>
      <c r="S1111" t="s">
        <v>1331</v>
      </c>
      <c r="T1111">
        <v>1</v>
      </c>
      <c r="U1111" s="6">
        <v>44014.658634259256</v>
      </c>
      <c r="V1111" t="s">
        <v>33</v>
      </c>
    </row>
    <row r="1112" spans="1:22" x14ac:dyDescent="0.3">
      <c r="A1112" t="str">
        <f>VLOOKUP(B1112,Table2[],3,FALSE)</f>
        <v>Digital</v>
      </c>
      <c r="B1112" t="str">
        <f>IF(ISNUMBER(FIND("QVC",R1112)),"QVC",IFERROR(VLOOKUP(LEFT(I1112,2),Table1[#All],2,FALSE),IF(OR(LEN(I1112)=7,LEFT(I1112,3)="SH1",LEFT(I1112,2)="Vp",LEFT(I1112,2)="GP"),"PMD.com",IF(LEN(I1112)=15,"QVC","need manual check"))))</f>
        <v>PMD.com</v>
      </c>
      <c r="C1112">
        <f t="shared" si="58"/>
        <v>7874</v>
      </c>
      <c r="D1112">
        <f t="shared" si="59"/>
        <v>1</v>
      </c>
      <c r="E1112" s="8" t="str">
        <f t="shared" ca="1" si="57"/>
        <v>MTD orders processed</v>
      </c>
      <c r="F1112" t="s">
        <v>11203</v>
      </c>
      <c r="G1112" t="s">
        <v>16</v>
      </c>
      <c r="H1112" s="6">
        <v>44014.709166666667</v>
      </c>
      <c r="I1112" s="6" t="s">
        <v>14272</v>
      </c>
      <c r="J1112" t="s">
        <v>14273</v>
      </c>
      <c r="L1112">
        <v>234023</v>
      </c>
      <c r="N1112">
        <v>7874</v>
      </c>
      <c r="O1112" t="s">
        <v>14275</v>
      </c>
      <c r="P1112" t="s">
        <v>14276</v>
      </c>
      <c r="Q1112">
        <v>1</v>
      </c>
      <c r="R1112" t="s">
        <v>14274</v>
      </c>
      <c r="S1112" t="s">
        <v>1331</v>
      </c>
      <c r="T1112">
        <v>1</v>
      </c>
      <c r="U1112" s="6">
        <v>44014.658634259256</v>
      </c>
      <c r="V1112" t="s">
        <v>33</v>
      </c>
    </row>
    <row r="1113" spans="1:22" x14ac:dyDescent="0.3">
      <c r="A1113" t="str">
        <f>VLOOKUP(B1113,Table2[],3,FALSE)</f>
        <v>Digital</v>
      </c>
      <c r="B1113" t="str">
        <f>IF(ISNUMBER(FIND("QVC",R1113)),"QVC",IFERROR(VLOOKUP(LEFT(I1113,2),Table1[#All],2,FALSE),IF(OR(LEN(I1113)=7,LEFT(I1113,3)="SH1",LEFT(I1113,2)="Vp",LEFT(I1113,2)="GP"),"PMD.com",IF(LEN(I1113)=15,"QVC","need manual check"))))</f>
        <v>PMD.com</v>
      </c>
      <c r="C1113">
        <f t="shared" si="58"/>
        <v>7873</v>
      </c>
      <c r="D1113">
        <f t="shared" si="59"/>
        <v>1</v>
      </c>
      <c r="E1113" s="8" t="str">
        <f t="shared" ca="1" si="57"/>
        <v>MTD orders processed</v>
      </c>
      <c r="F1113" t="s">
        <v>11203</v>
      </c>
      <c r="G1113" t="s">
        <v>16</v>
      </c>
      <c r="H1113" s="6">
        <v>44014.709166666667</v>
      </c>
      <c r="I1113" s="6" t="s">
        <v>14272</v>
      </c>
      <c r="J1113" t="s">
        <v>14273</v>
      </c>
      <c r="L1113">
        <v>234023</v>
      </c>
      <c r="N1113">
        <v>7873</v>
      </c>
      <c r="O1113" t="s">
        <v>1470</v>
      </c>
      <c r="P1113" t="s">
        <v>1471</v>
      </c>
      <c r="Q1113">
        <v>1</v>
      </c>
      <c r="R1113" t="s">
        <v>14274</v>
      </c>
      <c r="S1113" t="s">
        <v>1331</v>
      </c>
      <c r="T1113">
        <v>1</v>
      </c>
      <c r="U1113" s="6">
        <v>44014.658634259256</v>
      </c>
      <c r="V1113" t="s">
        <v>33</v>
      </c>
    </row>
    <row r="1114" spans="1:22" x14ac:dyDescent="0.3">
      <c r="A1114" t="str">
        <f>VLOOKUP(B1114,Table2[],3,FALSE)</f>
        <v>Digital</v>
      </c>
      <c r="B1114" t="str">
        <f>IF(ISNUMBER(FIND("QVC",R1114)),"QVC",IFERROR(VLOOKUP(LEFT(I1114,2),Table1[#All],2,FALSE),IF(OR(LEN(I1114)=7,LEFT(I1114,3)="SH1",LEFT(I1114,2)="Vp",LEFT(I1114,2)="GP"),"PMD.com",IF(LEN(I1114)=15,"QVC","need manual check"))))</f>
        <v>PMD.com</v>
      </c>
      <c r="C1114">
        <f t="shared" si="58"/>
        <v>52430001</v>
      </c>
      <c r="D1114">
        <f t="shared" si="59"/>
        <v>1</v>
      </c>
      <c r="E1114" s="8" t="str">
        <f t="shared" ca="1" si="57"/>
        <v>MTD orders processed</v>
      </c>
      <c r="F1114" t="s">
        <v>11203</v>
      </c>
      <c r="G1114" t="s">
        <v>16</v>
      </c>
      <c r="H1114" s="6">
        <v>44014.709178240744</v>
      </c>
      <c r="I1114" s="6" t="s">
        <v>14277</v>
      </c>
      <c r="J1114" t="s">
        <v>14278</v>
      </c>
      <c r="L1114">
        <v>234024</v>
      </c>
      <c r="N1114">
        <v>52430001</v>
      </c>
      <c r="O1114" t="s">
        <v>9635</v>
      </c>
      <c r="P1114" t="s">
        <v>75</v>
      </c>
      <c r="Q1114">
        <v>1</v>
      </c>
      <c r="R1114" t="s">
        <v>14279</v>
      </c>
      <c r="S1114" t="s">
        <v>1331</v>
      </c>
      <c r="T1114">
        <v>1</v>
      </c>
      <c r="U1114" s="6">
        <v>44014.659097222226</v>
      </c>
      <c r="V1114" t="s">
        <v>33</v>
      </c>
    </row>
    <row r="1115" spans="1:22" x14ac:dyDescent="0.3">
      <c r="A1115" t="str">
        <f>VLOOKUP(B1115,Table2[],3,FALSE)</f>
        <v>Digital</v>
      </c>
      <c r="B1115" t="str">
        <f>IF(ISNUMBER(FIND("QVC",R1115)),"QVC",IFERROR(VLOOKUP(LEFT(I1115,2),Table1[#All],2,FALSE),IF(OR(LEN(I1115)=7,LEFT(I1115,3)="SH1",LEFT(I1115,2)="Vp",LEFT(I1115,2)="GP"),"PMD.com",IF(LEN(I1115)=15,"QVC","need manual check"))))</f>
        <v>PMD.com</v>
      </c>
      <c r="C1115">
        <f t="shared" si="58"/>
        <v>51090030</v>
      </c>
      <c r="D1115">
        <f t="shared" si="59"/>
        <v>1</v>
      </c>
      <c r="E1115" s="8" t="str">
        <f t="shared" ca="1" si="57"/>
        <v>MTD orders processed</v>
      </c>
      <c r="F1115" t="s">
        <v>11203</v>
      </c>
      <c r="G1115" t="s">
        <v>16</v>
      </c>
      <c r="H1115" s="6">
        <v>44014.709178240744</v>
      </c>
      <c r="I1115" s="6" t="s">
        <v>14277</v>
      </c>
      <c r="J1115" t="s">
        <v>14278</v>
      </c>
      <c r="L1115">
        <v>234024</v>
      </c>
      <c r="N1115">
        <v>51090030</v>
      </c>
      <c r="O1115" t="s">
        <v>3043</v>
      </c>
      <c r="P1115" t="s">
        <v>628</v>
      </c>
      <c r="Q1115">
        <v>1</v>
      </c>
      <c r="R1115" t="s">
        <v>14279</v>
      </c>
      <c r="S1115" t="s">
        <v>1331</v>
      </c>
      <c r="T1115">
        <v>1</v>
      </c>
      <c r="U1115" s="6">
        <v>44014.659097222226</v>
      </c>
      <c r="V1115" t="s">
        <v>33</v>
      </c>
    </row>
    <row r="1116" spans="1:22" x14ac:dyDescent="0.3">
      <c r="A1116" t="str">
        <f>VLOOKUP(B1116,Table2[],3,FALSE)</f>
        <v>Digital</v>
      </c>
      <c r="B1116" t="str">
        <f>IF(ISNUMBER(FIND("QVC",R1116)),"QVC",IFERROR(VLOOKUP(LEFT(I1116,2),Table1[#All],2,FALSE),IF(OR(LEN(I1116)=7,LEFT(I1116,3)="SH1",LEFT(I1116,2)="Vp",LEFT(I1116,2)="GP"),"PMD.com",IF(LEN(I1116)=15,"QVC","need manual check"))))</f>
        <v>PMD.com</v>
      </c>
      <c r="C1116">
        <f t="shared" si="58"/>
        <v>52460001</v>
      </c>
      <c r="D1116">
        <f t="shared" si="59"/>
        <v>1</v>
      </c>
      <c r="E1116" s="8" t="str">
        <f t="shared" ca="1" si="57"/>
        <v>MTD orders processed</v>
      </c>
      <c r="F1116" t="s">
        <v>11203</v>
      </c>
      <c r="G1116" t="s">
        <v>16</v>
      </c>
      <c r="H1116" s="6">
        <v>44014.709178240744</v>
      </c>
      <c r="I1116" s="6" t="s">
        <v>14277</v>
      </c>
      <c r="J1116" t="s">
        <v>14278</v>
      </c>
      <c r="L1116">
        <v>234024</v>
      </c>
      <c r="N1116">
        <v>52460001</v>
      </c>
      <c r="O1116" t="s">
        <v>972</v>
      </c>
      <c r="P1116" t="s">
        <v>76</v>
      </c>
      <c r="Q1116">
        <v>1</v>
      </c>
      <c r="R1116" t="s">
        <v>14279</v>
      </c>
      <c r="S1116" t="s">
        <v>1331</v>
      </c>
      <c r="T1116">
        <v>1</v>
      </c>
      <c r="U1116" s="6">
        <v>44014.659097222226</v>
      </c>
      <c r="V1116" t="s">
        <v>33</v>
      </c>
    </row>
    <row r="1117" spans="1:22" x14ac:dyDescent="0.3">
      <c r="A1117" t="str">
        <f>VLOOKUP(B1117,Table2[],3,FALSE)</f>
        <v>Digital</v>
      </c>
      <c r="B1117" t="str">
        <f>IF(ISNUMBER(FIND("QVC",R1117)),"QVC",IFERROR(VLOOKUP(LEFT(I1117,2),Table1[#All],2,FALSE),IF(OR(LEN(I1117)=7,LEFT(I1117,3)="SH1",LEFT(I1117,2)="Vp",LEFT(I1117,2)="GP"),"PMD.com",IF(LEN(I1117)=15,"QVC","need manual check"))))</f>
        <v>PMD.com</v>
      </c>
      <c r="C1117">
        <f t="shared" si="58"/>
        <v>5341030</v>
      </c>
      <c r="D1117">
        <f t="shared" si="59"/>
        <v>1</v>
      </c>
      <c r="E1117" s="8" t="str">
        <f t="shared" ca="1" si="57"/>
        <v>MTD orders processed</v>
      </c>
      <c r="F1117" t="s">
        <v>11203</v>
      </c>
      <c r="G1117" t="s">
        <v>16</v>
      </c>
      <c r="H1117" s="6">
        <v>44014.709178240744</v>
      </c>
      <c r="I1117" s="6" t="s">
        <v>14277</v>
      </c>
      <c r="J1117" t="s">
        <v>14278</v>
      </c>
      <c r="L1117">
        <v>234024</v>
      </c>
      <c r="N1117">
        <v>5341030</v>
      </c>
      <c r="O1117" t="s">
        <v>925</v>
      </c>
      <c r="P1117" t="s">
        <v>926</v>
      </c>
      <c r="Q1117">
        <v>1</v>
      </c>
      <c r="R1117" t="s">
        <v>14279</v>
      </c>
      <c r="S1117" t="s">
        <v>1331</v>
      </c>
      <c r="T1117">
        <v>1</v>
      </c>
      <c r="U1117" s="6">
        <v>44014.659097222226</v>
      </c>
      <c r="V1117" t="s">
        <v>33</v>
      </c>
    </row>
    <row r="1118" spans="1:22" x14ac:dyDescent="0.3">
      <c r="A1118" t="str">
        <f>VLOOKUP(B1118,Table2[],3,FALSE)</f>
        <v>Digital</v>
      </c>
      <c r="B1118" t="str">
        <f>IF(ISNUMBER(FIND("QVC",R1118)),"QVC",IFERROR(VLOOKUP(LEFT(I1118,2),Table1[#All],2,FALSE),IF(OR(LEN(I1118)=7,LEFT(I1118,3)="SH1",LEFT(I1118,2)="Vp",LEFT(I1118,2)="GP"),"PMD.com",IF(LEN(I1118)=15,"QVC","need manual check"))))</f>
        <v>PMD.com</v>
      </c>
      <c r="C1118">
        <f t="shared" ref="C1118:C1147" si="60">N1118</f>
        <v>552101</v>
      </c>
      <c r="D1118">
        <f t="shared" ref="D1118:D1147" si="61">T1118</f>
        <v>1</v>
      </c>
      <c r="E1118" s="8" t="str">
        <f t="shared" ca="1" si="57"/>
        <v>MTD orders processed</v>
      </c>
      <c r="F1118" t="s">
        <v>11203</v>
      </c>
      <c r="G1118" t="s">
        <v>16</v>
      </c>
      <c r="H1118" s="6">
        <v>44014.709178240744</v>
      </c>
      <c r="I1118" s="6" t="s">
        <v>14277</v>
      </c>
      <c r="J1118" t="s">
        <v>14278</v>
      </c>
      <c r="L1118">
        <v>234024</v>
      </c>
      <c r="N1118">
        <v>552101</v>
      </c>
      <c r="O1118" t="s">
        <v>166</v>
      </c>
      <c r="P1118" t="s">
        <v>167</v>
      </c>
      <c r="Q1118">
        <v>1</v>
      </c>
      <c r="R1118" t="s">
        <v>14279</v>
      </c>
      <c r="S1118" t="s">
        <v>1331</v>
      </c>
      <c r="T1118">
        <v>1</v>
      </c>
      <c r="U1118" s="6">
        <v>44014.659097222226</v>
      </c>
      <c r="V1118" t="s">
        <v>33</v>
      </c>
    </row>
    <row r="1119" spans="1:22" x14ac:dyDescent="0.3">
      <c r="A1119" t="str">
        <f>VLOOKUP(B1119,Table2[],3,FALSE)</f>
        <v>Digital</v>
      </c>
      <c r="B1119" t="str">
        <f>IF(ISNUMBER(FIND("QVC",R1119)),"QVC",IFERROR(VLOOKUP(LEFT(I1119,2),Table1[#All],2,FALSE),IF(OR(LEN(I1119)=7,LEFT(I1119,3)="SH1",LEFT(I1119,2)="Vp",LEFT(I1119,2)="GP"),"PMD.com",IF(LEN(I1119)=15,"QVC","need manual check"))))</f>
        <v>PMD.com</v>
      </c>
      <c r="C1119">
        <f t="shared" si="60"/>
        <v>53450001</v>
      </c>
      <c r="D1119">
        <f t="shared" si="61"/>
        <v>1</v>
      </c>
      <c r="E1119" s="8" t="str">
        <f t="shared" ca="1" si="57"/>
        <v>MTD orders processed</v>
      </c>
      <c r="F1119" t="s">
        <v>11203</v>
      </c>
      <c r="G1119" t="s">
        <v>16</v>
      </c>
      <c r="H1119" s="6">
        <v>44014.709178240744</v>
      </c>
      <c r="I1119" s="6" t="s">
        <v>14277</v>
      </c>
      <c r="J1119" t="s">
        <v>14278</v>
      </c>
      <c r="L1119">
        <v>234024</v>
      </c>
      <c r="N1119">
        <v>53450001</v>
      </c>
      <c r="O1119" t="s">
        <v>89</v>
      </c>
      <c r="P1119" t="s">
        <v>144</v>
      </c>
      <c r="Q1119">
        <v>1</v>
      </c>
      <c r="R1119" t="s">
        <v>14279</v>
      </c>
      <c r="S1119" t="s">
        <v>1331</v>
      </c>
      <c r="T1119">
        <v>1</v>
      </c>
      <c r="U1119" s="6">
        <v>44014.659097222226</v>
      </c>
      <c r="V1119" t="s">
        <v>33</v>
      </c>
    </row>
    <row r="1120" spans="1:22" x14ac:dyDescent="0.3">
      <c r="A1120" t="str">
        <f>VLOOKUP(B1120,Table2[],3,FALSE)</f>
        <v>Digital</v>
      </c>
      <c r="B1120" t="str">
        <f>IF(ISNUMBER(FIND("QVC",R1120)),"QVC",IFERROR(VLOOKUP(LEFT(I1120,2),Table1[#All],2,FALSE),IF(OR(LEN(I1120)=7,LEFT(I1120,3)="SH1",LEFT(I1120,2)="Vp",LEFT(I1120,2)="GP"),"PMD.com",IF(LEN(I1120)=15,"QVC","need manual check"))))</f>
        <v>PMD.com</v>
      </c>
      <c r="C1120">
        <f t="shared" si="60"/>
        <v>53920001</v>
      </c>
      <c r="D1120">
        <f t="shared" si="61"/>
        <v>1</v>
      </c>
      <c r="E1120" s="8" t="str">
        <f t="shared" ca="1" si="57"/>
        <v>MTD orders processed</v>
      </c>
      <c r="F1120" t="s">
        <v>11203</v>
      </c>
      <c r="G1120" t="s">
        <v>16</v>
      </c>
      <c r="H1120" s="6">
        <v>44014.709178240744</v>
      </c>
      <c r="I1120" s="6" t="s">
        <v>14277</v>
      </c>
      <c r="J1120" t="s">
        <v>14278</v>
      </c>
      <c r="L1120">
        <v>234024</v>
      </c>
      <c r="N1120">
        <v>53920001</v>
      </c>
      <c r="O1120" t="s">
        <v>42</v>
      </c>
      <c r="P1120" t="s">
        <v>40</v>
      </c>
      <c r="Q1120">
        <v>1</v>
      </c>
      <c r="R1120" t="s">
        <v>14279</v>
      </c>
      <c r="S1120" t="s">
        <v>1331</v>
      </c>
      <c r="T1120">
        <v>1</v>
      </c>
      <c r="U1120" s="6">
        <v>44014.659097222226</v>
      </c>
      <c r="V1120" t="s">
        <v>33</v>
      </c>
    </row>
    <row r="1121" spans="1:22" x14ac:dyDescent="0.3">
      <c r="A1121" t="str">
        <f>VLOOKUP(B1121,Table2[],3,FALSE)</f>
        <v>Digital</v>
      </c>
      <c r="B1121" t="str">
        <f>IF(ISNUMBER(FIND("QVC",R1121)),"QVC",IFERROR(VLOOKUP(LEFT(I1121,2),Table1[#All],2,FALSE),IF(OR(LEN(I1121)=7,LEFT(I1121,3)="SH1",LEFT(I1121,2)="Vp",LEFT(I1121,2)="GP"),"PMD.com",IF(LEN(I1121)=15,"QVC","need manual check"))))</f>
        <v>PMD.com</v>
      </c>
      <c r="C1121">
        <f t="shared" si="60"/>
        <v>5342</v>
      </c>
      <c r="D1121">
        <f t="shared" si="61"/>
        <v>2</v>
      </c>
      <c r="E1121" s="8" t="str">
        <f t="shared" ca="1" si="57"/>
        <v>MTD orders processed</v>
      </c>
      <c r="F1121" t="s">
        <v>11203</v>
      </c>
      <c r="G1121" t="s">
        <v>16</v>
      </c>
      <c r="H1121" s="6">
        <v>44014.709178240744</v>
      </c>
      <c r="I1121" s="6" t="s">
        <v>14277</v>
      </c>
      <c r="J1121" t="s">
        <v>14278</v>
      </c>
      <c r="L1121">
        <v>234024</v>
      </c>
      <c r="N1121">
        <v>5342</v>
      </c>
      <c r="O1121" t="s">
        <v>1867</v>
      </c>
      <c r="P1121" t="s">
        <v>149</v>
      </c>
      <c r="Q1121">
        <v>2</v>
      </c>
      <c r="R1121" t="s">
        <v>14279</v>
      </c>
      <c r="S1121" t="s">
        <v>1331</v>
      </c>
      <c r="T1121">
        <v>2</v>
      </c>
      <c r="U1121" s="6">
        <v>44014.659097222226</v>
      </c>
      <c r="V1121" t="s">
        <v>33</v>
      </c>
    </row>
    <row r="1122" spans="1:22" x14ac:dyDescent="0.3">
      <c r="A1122" t="str">
        <f>VLOOKUP(B1122,Table2[],3,FALSE)</f>
        <v>Digital</v>
      </c>
      <c r="B1122" t="str">
        <f>IF(ISNUMBER(FIND("QVC",R1122)),"QVC",IFERROR(VLOOKUP(LEFT(I1122,2),Table1[#All],2,FALSE),IF(OR(LEN(I1122)=7,LEFT(I1122,3)="SH1",LEFT(I1122,2)="Vp",LEFT(I1122,2)="GP"),"PMD.com",IF(LEN(I1122)=15,"QVC","need manual check"))))</f>
        <v>PMD.com</v>
      </c>
      <c r="C1122">
        <f t="shared" si="60"/>
        <v>51010001</v>
      </c>
      <c r="D1122">
        <f t="shared" si="61"/>
        <v>1</v>
      </c>
      <c r="E1122" s="8" t="str">
        <f t="shared" ca="1" si="57"/>
        <v>MTD orders processed</v>
      </c>
      <c r="F1122" t="s">
        <v>11203</v>
      </c>
      <c r="G1122" t="s">
        <v>16</v>
      </c>
      <c r="H1122" s="6">
        <v>44014.709178240744</v>
      </c>
      <c r="I1122" s="6" t="s">
        <v>14277</v>
      </c>
      <c r="J1122" t="s">
        <v>14278</v>
      </c>
      <c r="L1122">
        <v>234024</v>
      </c>
      <c r="N1122">
        <v>51010001</v>
      </c>
      <c r="O1122" t="s">
        <v>48</v>
      </c>
      <c r="P1122" t="s">
        <v>49</v>
      </c>
      <c r="Q1122">
        <v>1</v>
      </c>
      <c r="R1122" t="s">
        <v>14279</v>
      </c>
      <c r="S1122" t="s">
        <v>1331</v>
      </c>
      <c r="T1122">
        <v>1</v>
      </c>
      <c r="U1122" s="6">
        <v>44014.659097222226</v>
      </c>
      <c r="V1122" t="s">
        <v>33</v>
      </c>
    </row>
    <row r="1123" spans="1:22" x14ac:dyDescent="0.3">
      <c r="A1123" t="str">
        <f>VLOOKUP(B1123,Table2[],3,FALSE)</f>
        <v>Digital</v>
      </c>
      <c r="B1123" t="str">
        <f>IF(ISNUMBER(FIND("QVC",R1123)),"QVC",IFERROR(VLOOKUP(LEFT(I1123,2),Table1[#All],2,FALSE),IF(OR(LEN(I1123)=7,LEFT(I1123,3)="SH1",LEFT(I1123,2)="Vp",LEFT(I1123,2)="GP"),"PMD.com",IF(LEN(I1123)=15,"QVC","need manual check"))))</f>
        <v>PMD.com</v>
      </c>
      <c r="C1123">
        <f t="shared" si="60"/>
        <v>5341</v>
      </c>
      <c r="D1123">
        <f t="shared" si="61"/>
        <v>2</v>
      </c>
      <c r="E1123" s="8" t="str">
        <f t="shared" ca="1" si="57"/>
        <v>MTD orders processed</v>
      </c>
      <c r="F1123" t="s">
        <v>11203</v>
      </c>
      <c r="G1123" t="s">
        <v>16</v>
      </c>
      <c r="H1123" s="6">
        <v>44014.709178240744</v>
      </c>
      <c r="I1123" s="6" t="s">
        <v>14277</v>
      </c>
      <c r="J1123" t="s">
        <v>14278</v>
      </c>
      <c r="L1123">
        <v>234024</v>
      </c>
      <c r="N1123">
        <v>5341</v>
      </c>
      <c r="O1123" t="s">
        <v>9636</v>
      </c>
      <c r="P1123" t="s">
        <v>82</v>
      </c>
      <c r="Q1123">
        <v>2</v>
      </c>
      <c r="R1123" t="s">
        <v>14279</v>
      </c>
      <c r="S1123" t="s">
        <v>1331</v>
      </c>
      <c r="T1123">
        <v>2</v>
      </c>
      <c r="U1123" s="6">
        <v>44014.659097222226</v>
      </c>
      <c r="V1123" t="s">
        <v>33</v>
      </c>
    </row>
    <row r="1124" spans="1:22" x14ac:dyDescent="0.3">
      <c r="A1124" t="str">
        <f>VLOOKUP(B1124,Table2[],3,FALSE)</f>
        <v>Digital</v>
      </c>
      <c r="B1124" t="str">
        <f>IF(ISNUMBER(FIND("QVC",R1124)),"QVC",IFERROR(VLOOKUP(LEFT(I1124,2),Table1[#All],2,FALSE),IF(OR(LEN(I1124)=7,LEFT(I1124,3)="SH1",LEFT(I1124,2)="Vp",LEFT(I1124,2)="GP"),"PMD.com",IF(LEN(I1124)=15,"QVC","need manual check"))))</f>
        <v>PMD.com</v>
      </c>
      <c r="C1124">
        <f t="shared" si="60"/>
        <v>52400001</v>
      </c>
      <c r="D1124">
        <f t="shared" si="61"/>
        <v>1</v>
      </c>
      <c r="E1124" s="8" t="str">
        <f t="shared" ca="1" si="57"/>
        <v>MTD orders processed</v>
      </c>
      <c r="F1124" t="s">
        <v>11203</v>
      </c>
      <c r="G1124" t="s">
        <v>16</v>
      </c>
      <c r="H1124" s="6">
        <v>44014.709178240744</v>
      </c>
      <c r="I1124" s="6" t="s">
        <v>14277</v>
      </c>
      <c r="J1124" t="s">
        <v>14278</v>
      </c>
      <c r="L1124">
        <v>234024</v>
      </c>
      <c r="N1124">
        <v>52400001</v>
      </c>
      <c r="O1124" t="s">
        <v>787</v>
      </c>
      <c r="P1124" t="s">
        <v>115</v>
      </c>
      <c r="Q1124">
        <v>1</v>
      </c>
      <c r="R1124" t="s">
        <v>14279</v>
      </c>
      <c r="S1124" t="s">
        <v>1331</v>
      </c>
      <c r="T1124">
        <v>1</v>
      </c>
      <c r="U1124" s="6">
        <v>44014.659097222226</v>
      </c>
      <c r="V1124" t="s">
        <v>33</v>
      </c>
    </row>
    <row r="1125" spans="1:22" x14ac:dyDescent="0.3">
      <c r="A1125" t="str">
        <f>VLOOKUP(B1125,Table2[],3,FALSE)</f>
        <v>Digital</v>
      </c>
      <c r="B1125" t="str">
        <f>IF(ISNUMBER(FIND("QVC",R1125)),"QVC",IFERROR(VLOOKUP(LEFT(I1125,2),Table1[#All],2,FALSE),IF(OR(LEN(I1125)=7,LEFT(I1125,3)="SH1",LEFT(I1125,2)="Vp",LEFT(I1125,2)="GP"),"PMD.com",IF(LEN(I1125)=15,"QVC","need manual check"))))</f>
        <v>PMD.com</v>
      </c>
      <c r="C1125">
        <f t="shared" si="60"/>
        <v>51090001</v>
      </c>
      <c r="D1125">
        <f t="shared" si="61"/>
        <v>2</v>
      </c>
      <c r="E1125" s="8" t="str">
        <f t="shared" ca="1" si="57"/>
        <v>MTD orders processed</v>
      </c>
      <c r="F1125" t="s">
        <v>11203</v>
      </c>
      <c r="G1125" t="s">
        <v>16</v>
      </c>
      <c r="H1125" s="6">
        <v>44014.709178240744</v>
      </c>
      <c r="I1125" s="6" t="s">
        <v>14280</v>
      </c>
      <c r="J1125" t="s">
        <v>14281</v>
      </c>
      <c r="L1125">
        <v>234025</v>
      </c>
      <c r="N1125">
        <v>51090001</v>
      </c>
      <c r="O1125" t="s">
        <v>1986</v>
      </c>
      <c r="P1125" t="s">
        <v>60</v>
      </c>
      <c r="Q1125">
        <v>2</v>
      </c>
      <c r="R1125" t="s">
        <v>14282</v>
      </c>
      <c r="S1125" t="s">
        <v>1331</v>
      </c>
      <c r="T1125">
        <v>2</v>
      </c>
      <c r="U1125" s="6">
        <v>44014.661504629628</v>
      </c>
      <c r="V1125" t="s">
        <v>33</v>
      </c>
    </row>
    <row r="1126" spans="1:22" x14ac:dyDescent="0.3">
      <c r="A1126" t="str">
        <f>VLOOKUP(B1126,Table2[],3,FALSE)</f>
        <v>Digital</v>
      </c>
      <c r="B1126" t="str">
        <f>IF(ISNUMBER(FIND("QVC",R1126)),"QVC",IFERROR(VLOOKUP(LEFT(I1126,2),Table1[#All],2,FALSE),IF(OR(LEN(I1126)=7,LEFT(I1126,3)="SH1",LEFT(I1126,2)="Vp",LEFT(I1126,2)="GP"),"PMD.com",IF(LEN(I1126)=15,"QVC","need manual check"))))</f>
        <v>PMD.com</v>
      </c>
      <c r="C1126">
        <f t="shared" si="60"/>
        <v>53920001</v>
      </c>
      <c r="D1126">
        <f t="shared" si="61"/>
        <v>1</v>
      </c>
      <c r="E1126" s="8" t="str">
        <f t="shared" ca="1" si="57"/>
        <v>MTD orders processed</v>
      </c>
      <c r="F1126" t="s">
        <v>11203</v>
      </c>
      <c r="G1126" t="s">
        <v>16</v>
      </c>
      <c r="H1126" s="6">
        <v>44014.709178240744</v>
      </c>
      <c r="I1126" s="6" t="s">
        <v>14283</v>
      </c>
      <c r="J1126" t="s">
        <v>14284</v>
      </c>
      <c r="L1126">
        <v>234026</v>
      </c>
      <c r="N1126">
        <v>53920001</v>
      </c>
      <c r="O1126" t="s">
        <v>42</v>
      </c>
      <c r="P1126" t="s">
        <v>40</v>
      </c>
      <c r="Q1126">
        <v>1</v>
      </c>
      <c r="R1126" t="s">
        <v>14285</v>
      </c>
      <c r="S1126" t="s">
        <v>1331</v>
      </c>
      <c r="T1126">
        <v>1</v>
      </c>
      <c r="U1126" s="6">
        <v>44014.662986111114</v>
      </c>
      <c r="V1126" t="s">
        <v>33</v>
      </c>
    </row>
    <row r="1127" spans="1:22" x14ac:dyDescent="0.3">
      <c r="A1127" t="str">
        <f>VLOOKUP(B1127,Table2[],3,FALSE)</f>
        <v>Digital</v>
      </c>
      <c r="B1127" t="str">
        <f>IF(ISNUMBER(FIND("QVC",R1127)),"QVC",IFERROR(VLOOKUP(LEFT(I1127,2),Table1[#All],2,FALSE),IF(OR(LEN(I1127)=7,LEFT(I1127,3)="SH1",LEFT(I1127,2)="Vp",LEFT(I1127,2)="GP"),"PMD.com",IF(LEN(I1127)=15,"QVC","need manual check"))))</f>
        <v>PMD.com</v>
      </c>
      <c r="C1127">
        <f t="shared" si="60"/>
        <v>534101</v>
      </c>
      <c r="D1127">
        <f t="shared" si="61"/>
        <v>1</v>
      </c>
      <c r="E1127" s="8" t="str">
        <f t="shared" ca="1" si="57"/>
        <v>MTD orders processed</v>
      </c>
      <c r="F1127" t="s">
        <v>11203</v>
      </c>
      <c r="G1127" t="s">
        <v>16</v>
      </c>
      <c r="H1127" s="6">
        <v>44014.709178240744</v>
      </c>
      <c r="I1127" s="6" t="s">
        <v>14283</v>
      </c>
      <c r="J1127" t="s">
        <v>14284</v>
      </c>
      <c r="L1127">
        <v>234026</v>
      </c>
      <c r="N1127">
        <v>534101</v>
      </c>
      <c r="O1127" t="s">
        <v>102</v>
      </c>
      <c r="P1127" t="s">
        <v>101</v>
      </c>
      <c r="Q1127">
        <v>1</v>
      </c>
      <c r="R1127" t="s">
        <v>14285</v>
      </c>
      <c r="S1127" t="s">
        <v>1331</v>
      </c>
      <c r="T1127">
        <v>1</v>
      </c>
      <c r="U1127" s="6">
        <v>44014.662986111114</v>
      </c>
      <c r="V1127" t="s">
        <v>33</v>
      </c>
    </row>
    <row r="1128" spans="1:22" x14ac:dyDescent="0.3">
      <c r="A1128" t="str">
        <f>VLOOKUP(B1128,Table2[],3,FALSE)</f>
        <v>Digital</v>
      </c>
      <c r="B1128" t="str">
        <f>IF(ISNUMBER(FIND("QVC",R1128)),"QVC",IFERROR(VLOOKUP(LEFT(I1128,2),Table1[#All],2,FALSE),IF(OR(LEN(I1128)=7,LEFT(I1128,3)="SH1",LEFT(I1128,2)="Vp",LEFT(I1128,2)="GP"),"PMD.com",IF(LEN(I1128)=15,"QVC","need manual check"))))</f>
        <v>PMD.com</v>
      </c>
      <c r="C1128">
        <f t="shared" si="60"/>
        <v>51090030</v>
      </c>
      <c r="D1128">
        <f t="shared" si="61"/>
        <v>1</v>
      </c>
      <c r="E1128" s="8" t="str">
        <f t="shared" ca="1" si="57"/>
        <v>MTD orders processed</v>
      </c>
      <c r="F1128" t="s">
        <v>11203</v>
      </c>
      <c r="G1128" t="s">
        <v>16</v>
      </c>
      <c r="H1128" s="6">
        <v>44014.709178240744</v>
      </c>
      <c r="I1128" s="6" t="s">
        <v>14283</v>
      </c>
      <c r="J1128" t="s">
        <v>14284</v>
      </c>
      <c r="L1128">
        <v>234026</v>
      </c>
      <c r="N1128">
        <v>51090030</v>
      </c>
      <c r="O1128" t="s">
        <v>3043</v>
      </c>
      <c r="P1128" t="s">
        <v>628</v>
      </c>
      <c r="Q1128">
        <v>1</v>
      </c>
      <c r="R1128" t="s">
        <v>14285</v>
      </c>
      <c r="S1128" t="s">
        <v>1331</v>
      </c>
      <c r="T1128">
        <v>1</v>
      </c>
      <c r="U1128" s="6">
        <v>44014.662986111114</v>
      </c>
      <c r="V1128" t="s">
        <v>33</v>
      </c>
    </row>
    <row r="1129" spans="1:22" x14ac:dyDescent="0.3">
      <c r="A1129" t="str">
        <f>VLOOKUP(B1129,Table2[],3,FALSE)</f>
        <v>Digital</v>
      </c>
      <c r="B1129" t="str">
        <f>IF(ISNUMBER(FIND("QVC",R1129)),"QVC",IFERROR(VLOOKUP(LEFT(I1129,2),Table1[#All],2,FALSE),IF(OR(LEN(I1129)=7,LEFT(I1129,3)="SH1",LEFT(I1129,2)="Vp",LEFT(I1129,2)="GP"),"PMD.com",IF(LEN(I1129)=15,"QVC","need manual check"))))</f>
        <v>PMD.com</v>
      </c>
      <c r="C1129">
        <f t="shared" si="60"/>
        <v>52430001</v>
      </c>
      <c r="D1129">
        <f t="shared" si="61"/>
        <v>1</v>
      </c>
      <c r="E1129" s="8" t="str">
        <f t="shared" ca="1" si="57"/>
        <v>MTD orders processed</v>
      </c>
      <c r="F1129" t="s">
        <v>11203</v>
      </c>
      <c r="G1129" t="s">
        <v>16</v>
      </c>
      <c r="H1129" s="6">
        <v>44014.709178240744</v>
      </c>
      <c r="I1129" s="6" t="s">
        <v>14283</v>
      </c>
      <c r="J1129" t="s">
        <v>14284</v>
      </c>
      <c r="L1129">
        <v>234026</v>
      </c>
      <c r="N1129">
        <v>52430001</v>
      </c>
      <c r="O1129" t="s">
        <v>9635</v>
      </c>
      <c r="P1129" t="s">
        <v>75</v>
      </c>
      <c r="Q1129">
        <v>1</v>
      </c>
      <c r="R1129" t="s">
        <v>14285</v>
      </c>
      <c r="S1129" t="s">
        <v>1331</v>
      </c>
      <c r="T1129">
        <v>1</v>
      </c>
      <c r="U1129" s="6">
        <v>44014.662986111114</v>
      </c>
      <c r="V1129" t="s">
        <v>33</v>
      </c>
    </row>
    <row r="1130" spans="1:22" x14ac:dyDescent="0.3">
      <c r="A1130" t="str">
        <f>VLOOKUP(B1130,Table2[],3,FALSE)</f>
        <v>Digital</v>
      </c>
      <c r="B1130" t="str">
        <f>IF(ISNUMBER(FIND("QVC",R1130)),"QVC",IFERROR(VLOOKUP(LEFT(I1130,2),Table1[#All],2,FALSE),IF(OR(LEN(I1130)=7,LEFT(I1130,3)="SH1",LEFT(I1130,2)="Vp",LEFT(I1130,2)="GP"),"PMD.com",IF(LEN(I1130)=15,"QVC","need manual check"))))</f>
        <v>PMD.com</v>
      </c>
      <c r="C1130">
        <f t="shared" si="60"/>
        <v>52430001</v>
      </c>
      <c r="D1130">
        <f t="shared" si="61"/>
        <v>1</v>
      </c>
      <c r="E1130" s="8" t="str">
        <f t="shared" ca="1" si="57"/>
        <v>MTD orders processed</v>
      </c>
      <c r="F1130" t="s">
        <v>11203</v>
      </c>
      <c r="G1130" t="s">
        <v>16</v>
      </c>
      <c r="H1130" s="6">
        <v>44014.709189814814</v>
      </c>
      <c r="I1130" s="6" t="s">
        <v>14286</v>
      </c>
      <c r="J1130" t="s">
        <v>14287</v>
      </c>
      <c r="L1130">
        <v>234027</v>
      </c>
      <c r="N1130">
        <v>52430001</v>
      </c>
      <c r="O1130" t="s">
        <v>9635</v>
      </c>
      <c r="P1130" t="s">
        <v>75</v>
      </c>
      <c r="Q1130">
        <v>1</v>
      </c>
      <c r="R1130" t="s">
        <v>14288</v>
      </c>
      <c r="S1130" t="s">
        <v>1331</v>
      </c>
      <c r="T1130">
        <v>1</v>
      </c>
      <c r="U1130" s="6">
        <v>44014.666712962964</v>
      </c>
      <c r="V1130" t="s">
        <v>1764</v>
      </c>
    </row>
    <row r="1131" spans="1:22" x14ac:dyDescent="0.3">
      <c r="A1131" t="str">
        <f>VLOOKUP(B1131,Table2[],3,FALSE)</f>
        <v>Digital</v>
      </c>
      <c r="B1131" t="str">
        <f>IF(ISNUMBER(FIND("QVC",R1131)),"QVC",IFERROR(VLOOKUP(LEFT(I1131,2),Table1[#All],2,FALSE),IF(OR(LEN(I1131)=7,LEFT(I1131,3)="SH1",LEFT(I1131,2)="Vp",LEFT(I1131,2)="GP"),"PMD.com",IF(LEN(I1131)=15,"QVC","need manual check"))))</f>
        <v>PMD.com</v>
      </c>
      <c r="C1131">
        <f t="shared" si="60"/>
        <v>51090030</v>
      </c>
      <c r="D1131">
        <f t="shared" si="61"/>
        <v>1</v>
      </c>
      <c r="E1131" s="8" t="str">
        <f t="shared" ca="1" si="57"/>
        <v>MTD orders processed</v>
      </c>
      <c r="F1131" t="s">
        <v>11203</v>
      </c>
      <c r="G1131" t="s">
        <v>16</v>
      </c>
      <c r="H1131" s="6">
        <v>44014.709189814814</v>
      </c>
      <c r="I1131" s="6" t="s">
        <v>14286</v>
      </c>
      <c r="J1131" t="s">
        <v>14287</v>
      </c>
      <c r="L1131">
        <v>234027</v>
      </c>
      <c r="N1131">
        <v>51090030</v>
      </c>
      <c r="O1131" t="s">
        <v>3043</v>
      </c>
      <c r="P1131" t="s">
        <v>628</v>
      </c>
      <c r="Q1131">
        <v>1</v>
      </c>
      <c r="R1131" t="s">
        <v>14288</v>
      </c>
      <c r="S1131" t="s">
        <v>1331</v>
      </c>
      <c r="T1131">
        <v>1</v>
      </c>
      <c r="U1131" s="6">
        <v>44014.666712962964</v>
      </c>
      <c r="V1131" t="s">
        <v>1764</v>
      </c>
    </row>
    <row r="1132" spans="1:22" x14ac:dyDescent="0.3">
      <c r="A1132" t="str">
        <f>VLOOKUP(B1132,Table2[],3,FALSE)</f>
        <v>Digital</v>
      </c>
      <c r="B1132" t="str">
        <f>IF(ISNUMBER(FIND("QVC",R1132)),"QVC",IFERROR(VLOOKUP(LEFT(I1132,2),Table1[#All],2,FALSE),IF(OR(LEN(I1132)=7,LEFT(I1132,3)="SH1",LEFT(I1132,2)="Vp",LEFT(I1132,2)="GP"),"PMD.com",IF(LEN(I1132)=15,"QVC","need manual check"))))</f>
        <v>PMD.com</v>
      </c>
      <c r="C1132">
        <f t="shared" si="60"/>
        <v>5354</v>
      </c>
      <c r="D1132">
        <f t="shared" si="61"/>
        <v>1</v>
      </c>
      <c r="E1132" s="8" t="str">
        <f t="shared" ca="1" si="57"/>
        <v>MTD orders processed</v>
      </c>
      <c r="F1132" t="s">
        <v>11203</v>
      </c>
      <c r="G1132" t="s">
        <v>16</v>
      </c>
      <c r="H1132" s="6">
        <v>44014.709189814814</v>
      </c>
      <c r="I1132" s="6" t="s">
        <v>14286</v>
      </c>
      <c r="J1132" t="s">
        <v>14287</v>
      </c>
      <c r="L1132">
        <v>234027</v>
      </c>
      <c r="N1132">
        <v>5354</v>
      </c>
      <c r="O1132" t="s">
        <v>1753</v>
      </c>
      <c r="P1132" t="s">
        <v>103</v>
      </c>
      <c r="Q1132">
        <v>1</v>
      </c>
      <c r="R1132" t="s">
        <v>14288</v>
      </c>
      <c r="S1132" t="s">
        <v>1331</v>
      </c>
      <c r="T1132">
        <v>1</v>
      </c>
      <c r="U1132" s="6">
        <v>44014.666712962964</v>
      </c>
      <c r="V1132" t="s">
        <v>1764</v>
      </c>
    </row>
    <row r="1133" spans="1:22" x14ac:dyDescent="0.3">
      <c r="A1133" t="str">
        <f>VLOOKUP(B1133,Table2[],3,FALSE)</f>
        <v>Digital</v>
      </c>
      <c r="B1133" t="str">
        <f>IF(ISNUMBER(FIND("QVC",R1133)),"QVC",IFERROR(VLOOKUP(LEFT(I1133,2),Table1[#All],2,FALSE),IF(OR(LEN(I1133)=7,LEFT(I1133,3)="SH1",LEFT(I1133,2)="Vp",LEFT(I1133,2)="GP"),"PMD.com",IF(LEN(I1133)=15,"QVC","need manual check"))))</f>
        <v>PMD.com</v>
      </c>
      <c r="C1133">
        <f t="shared" si="60"/>
        <v>5341030</v>
      </c>
      <c r="D1133">
        <f t="shared" si="61"/>
        <v>1</v>
      </c>
      <c r="E1133" s="8" t="str">
        <f t="shared" ca="1" si="57"/>
        <v>MTD orders processed</v>
      </c>
      <c r="F1133" t="s">
        <v>11203</v>
      </c>
      <c r="G1133" t="s">
        <v>16</v>
      </c>
      <c r="H1133" s="6">
        <v>44014.709189814814</v>
      </c>
      <c r="I1133" s="6" t="s">
        <v>14286</v>
      </c>
      <c r="J1133" t="s">
        <v>14287</v>
      </c>
      <c r="L1133">
        <v>234027</v>
      </c>
      <c r="N1133">
        <v>5341030</v>
      </c>
      <c r="O1133" t="s">
        <v>925</v>
      </c>
      <c r="P1133" t="s">
        <v>926</v>
      </c>
      <c r="Q1133">
        <v>1</v>
      </c>
      <c r="R1133" t="s">
        <v>14288</v>
      </c>
      <c r="S1133" t="s">
        <v>1331</v>
      </c>
      <c r="T1133">
        <v>1</v>
      </c>
      <c r="U1133" s="6">
        <v>44014.666712962964</v>
      </c>
      <c r="V1133" t="s">
        <v>1764</v>
      </c>
    </row>
    <row r="1134" spans="1:22" x14ac:dyDescent="0.3">
      <c r="A1134" t="str">
        <f>VLOOKUP(B1134,Table2[],3,FALSE)</f>
        <v>Digital</v>
      </c>
      <c r="B1134" t="str">
        <f>IF(ISNUMBER(FIND("QVC",R1134)),"QVC",IFERROR(VLOOKUP(LEFT(I1134,2),Table1[#All],2,FALSE),IF(OR(LEN(I1134)=7,LEFT(I1134,3)="SH1",LEFT(I1134,2)="Vp",LEFT(I1134,2)="GP"),"PMD.com",IF(LEN(I1134)=15,"QVC","need manual check"))))</f>
        <v>PMD.com</v>
      </c>
      <c r="C1134">
        <f t="shared" si="60"/>
        <v>535501</v>
      </c>
      <c r="D1134">
        <f t="shared" si="61"/>
        <v>1</v>
      </c>
      <c r="E1134" s="8" t="str">
        <f t="shared" ca="1" si="57"/>
        <v>MTD orders processed</v>
      </c>
      <c r="F1134" t="s">
        <v>11203</v>
      </c>
      <c r="G1134" t="s">
        <v>16</v>
      </c>
      <c r="H1134" s="6">
        <v>44014.709189814814</v>
      </c>
      <c r="I1134" s="6" t="s">
        <v>14286</v>
      </c>
      <c r="J1134" t="s">
        <v>14287</v>
      </c>
      <c r="L1134">
        <v>234027</v>
      </c>
      <c r="N1134">
        <v>535501</v>
      </c>
      <c r="O1134" t="s">
        <v>158</v>
      </c>
      <c r="P1134" t="s">
        <v>159</v>
      </c>
      <c r="Q1134">
        <v>1</v>
      </c>
      <c r="R1134" t="s">
        <v>14288</v>
      </c>
      <c r="S1134" t="s">
        <v>1331</v>
      </c>
      <c r="T1134">
        <v>1</v>
      </c>
      <c r="U1134" s="6">
        <v>44014.666712962964</v>
      </c>
      <c r="V1134" t="s">
        <v>1764</v>
      </c>
    </row>
    <row r="1135" spans="1:22" x14ac:dyDescent="0.3">
      <c r="A1135" t="str">
        <f>VLOOKUP(B1135,Table2[],3,FALSE)</f>
        <v>Digital</v>
      </c>
      <c r="B1135" t="str">
        <f>IF(ISNUMBER(FIND("QVC",R1135)),"QVC",IFERROR(VLOOKUP(LEFT(I1135,2),Table1[#All],2,FALSE),IF(OR(LEN(I1135)=7,LEFT(I1135,3)="SH1",LEFT(I1135,2)="Vp",LEFT(I1135,2)="GP"),"PMD.com",IF(LEN(I1135)=15,"QVC","need manual check"))))</f>
        <v>PMD.com</v>
      </c>
      <c r="C1135">
        <f t="shared" si="60"/>
        <v>53920001</v>
      </c>
      <c r="D1135">
        <f t="shared" si="61"/>
        <v>1</v>
      </c>
      <c r="E1135" s="8" t="str">
        <f t="shared" ca="1" si="57"/>
        <v>MTD orders processed</v>
      </c>
      <c r="F1135" t="s">
        <v>11203</v>
      </c>
      <c r="G1135" t="s">
        <v>16</v>
      </c>
      <c r="H1135" s="6">
        <v>44014.709189814814</v>
      </c>
      <c r="I1135" s="6" t="s">
        <v>14286</v>
      </c>
      <c r="J1135" t="s">
        <v>14287</v>
      </c>
      <c r="L1135">
        <v>234027</v>
      </c>
      <c r="N1135">
        <v>53920001</v>
      </c>
      <c r="O1135" t="s">
        <v>42</v>
      </c>
      <c r="P1135" t="s">
        <v>40</v>
      </c>
      <c r="Q1135">
        <v>1</v>
      </c>
      <c r="R1135" t="s">
        <v>14288</v>
      </c>
      <c r="S1135" t="s">
        <v>1331</v>
      </c>
      <c r="T1135">
        <v>1</v>
      </c>
      <c r="U1135" s="6">
        <v>44014.666712962964</v>
      </c>
      <c r="V1135" t="s">
        <v>1764</v>
      </c>
    </row>
    <row r="1136" spans="1:22" x14ac:dyDescent="0.3">
      <c r="A1136" t="str">
        <f>VLOOKUP(B1136,Table2[],3,FALSE)</f>
        <v>Digital</v>
      </c>
      <c r="B1136" t="str">
        <f>IF(ISNUMBER(FIND("QVC",R1136)),"QVC",IFERROR(VLOOKUP(LEFT(I1136,2),Table1[#All],2,FALSE),IF(OR(LEN(I1136)=7,LEFT(I1136,3)="SH1",LEFT(I1136,2)="Vp",LEFT(I1136,2)="GP"),"PMD.com",IF(LEN(I1136)=15,"QVC","need manual check"))))</f>
        <v>PMD.com</v>
      </c>
      <c r="C1136">
        <f t="shared" si="60"/>
        <v>52030001</v>
      </c>
      <c r="D1136">
        <f t="shared" si="61"/>
        <v>1</v>
      </c>
      <c r="E1136" s="8" t="str">
        <f t="shared" ca="1" si="57"/>
        <v>MTD orders processed</v>
      </c>
      <c r="F1136" t="s">
        <v>11203</v>
      </c>
      <c r="G1136" t="s">
        <v>16</v>
      </c>
      <c r="H1136" s="6">
        <v>44014.709189814814</v>
      </c>
      <c r="I1136" s="6" t="s">
        <v>14286</v>
      </c>
      <c r="J1136" t="s">
        <v>14287</v>
      </c>
      <c r="L1136">
        <v>234027</v>
      </c>
      <c r="N1136">
        <v>52030001</v>
      </c>
      <c r="O1136" t="s">
        <v>147</v>
      </c>
      <c r="P1136" t="s">
        <v>148</v>
      </c>
      <c r="Q1136">
        <v>1</v>
      </c>
      <c r="R1136" t="s">
        <v>14288</v>
      </c>
      <c r="S1136" t="s">
        <v>1331</v>
      </c>
      <c r="T1136">
        <v>1</v>
      </c>
      <c r="U1136" s="6">
        <v>44014.666712962964</v>
      </c>
      <c r="V1136" t="s">
        <v>1764</v>
      </c>
    </row>
    <row r="1137" spans="1:22" x14ac:dyDescent="0.3">
      <c r="A1137" t="str">
        <f>VLOOKUP(B1137,Table2[],3,FALSE)</f>
        <v>Digital</v>
      </c>
      <c r="B1137" t="str">
        <f>IF(ISNUMBER(FIND("QVC",R1137)),"QVC",IFERROR(VLOOKUP(LEFT(I1137,2),Table1[#All],2,FALSE),IF(OR(LEN(I1137)=7,LEFT(I1137,3)="SH1",LEFT(I1137,2)="Vp",LEFT(I1137,2)="GP"),"PMD.com",IF(LEN(I1137)=15,"QVC","need manual check"))))</f>
        <v>PMD.com</v>
      </c>
      <c r="C1137">
        <f t="shared" si="60"/>
        <v>5208</v>
      </c>
      <c r="D1137">
        <f t="shared" si="61"/>
        <v>1</v>
      </c>
      <c r="E1137" s="8" t="str">
        <f t="shared" ca="1" si="57"/>
        <v>MTD orders processed</v>
      </c>
      <c r="F1137" t="s">
        <v>11203</v>
      </c>
      <c r="G1137" t="s">
        <v>16</v>
      </c>
      <c r="H1137" s="6">
        <v>44014.709189814814</v>
      </c>
      <c r="I1137" s="6" t="s">
        <v>14286</v>
      </c>
      <c r="J1137" t="s">
        <v>14287</v>
      </c>
      <c r="L1137">
        <v>234027</v>
      </c>
      <c r="N1137">
        <v>5208</v>
      </c>
      <c r="O1137" t="s">
        <v>51</v>
      </c>
      <c r="P1137" t="s">
        <v>52</v>
      </c>
      <c r="Q1137">
        <v>1</v>
      </c>
      <c r="R1137" t="s">
        <v>14288</v>
      </c>
      <c r="S1137" t="s">
        <v>1331</v>
      </c>
      <c r="T1137">
        <v>1</v>
      </c>
      <c r="U1137" s="6">
        <v>44014.666712962964</v>
      </c>
      <c r="V1137" t="s">
        <v>1764</v>
      </c>
    </row>
    <row r="1138" spans="1:22" x14ac:dyDescent="0.3">
      <c r="A1138" t="str">
        <f>VLOOKUP(B1138,Table2[],3,FALSE)</f>
        <v>Digital</v>
      </c>
      <c r="B1138" t="str">
        <f>IF(ISNUMBER(FIND("QVC",R1138)),"QVC",IFERROR(VLOOKUP(LEFT(I1138,2),Table1[#All],2,FALSE),IF(OR(LEN(I1138)=7,LEFT(I1138,3)="SH1",LEFT(I1138,2)="Vp",LEFT(I1138,2)="GP"),"PMD.com",IF(LEN(I1138)=15,"QVC","need manual check"))))</f>
        <v>PMD.com</v>
      </c>
      <c r="C1138">
        <f t="shared" si="60"/>
        <v>5341</v>
      </c>
      <c r="D1138">
        <f t="shared" si="61"/>
        <v>1</v>
      </c>
      <c r="E1138" s="8" t="str">
        <f t="shared" ca="1" si="57"/>
        <v>MTD orders processed</v>
      </c>
      <c r="F1138" t="s">
        <v>11203</v>
      </c>
      <c r="G1138" t="s">
        <v>16</v>
      </c>
      <c r="H1138" s="6">
        <v>44014.709201388891</v>
      </c>
      <c r="I1138" s="6" t="s">
        <v>14289</v>
      </c>
      <c r="J1138" t="s">
        <v>14290</v>
      </c>
      <c r="L1138">
        <v>234028</v>
      </c>
      <c r="N1138">
        <v>5341</v>
      </c>
      <c r="O1138" t="s">
        <v>9636</v>
      </c>
      <c r="P1138" t="s">
        <v>82</v>
      </c>
      <c r="Q1138">
        <v>1</v>
      </c>
      <c r="R1138" t="s">
        <v>14291</v>
      </c>
      <c r="S1138" t="s">
        <v>1331</v>
      </c>
      <c r="T1138">
        <v>1</v>
      </c>
      <c r="U1138" s="6">
        <v>44014.667141203703</v>
      </c>
      <c r="V1138" t="s">
        <v>33</v>
      </c>
    </row>
    <row r="1139" spans="1:22" x14ac:dyDescent="0.3">
      <c r="A1139" t="str">
        <f>VLOOKUP(B1139,Table2[],3,FALSE)</f>
        <v>Digital</v>
      </c>
      <c r="B1139" t="str">
        <f>IF(ISNUMBER(FIND("QVC",R1139)),"QVC",IFERROR(VLOOKUP(LEFT(I1139,2),Table1[#All],2,FALSE),IF(OR(LEN(I1139)=7,LEFT(I1139,3)="SH1",LEFT(I1139,2)="Vp",LEFT(I1139,2)="GP"),"PMD.com",IF(LEN(I1139)=15,"QVC","need manual check"))))</f>
        <v>PMD.com</v>
      </c>
      <c r="C1139">
        <f t="shared" si="60"/>
        <v>55110011</v>
      </c>
      <c r="D1139">
        <f t="shared" si="61"/>
        <v>1</v>
      </c>
      <c r="E1139" s="8" t="str">
        <f t="shared" ca="1" si="57"/>
        <v>MTD orders processed</v>
      </c>
      <c r="F1139" t="s">
        <v>11203</v>
      </c>
      <c r="G1139" t="s">
        <v>16</v>
      </c>
      <c r="H1139" s="6">
        <v>44014.709201388891</v>
      </c>
      <c r="I1139" s="6" t="s">
        <v>14292</v>
      </c>
      <c r="J1139" t="s">
        <v>14293</v>
      </c>
      <c r="L1139">
        <v>234029</v>
      </c>
      <c r="N1139">
        <v>55110011</v>
      </c>
      <c r="O1139" t="s">
        <v>120</v>
      </c>
      <c r="P1139" t="s">
        <v>121</v>
      </c>
      <c r="Q1139">
        <v>1</v>
      </c>
      <c r="R1139" t="s">
        <v>14294</v>
      </c>
      <c r="S1139" t="s">
        <v>1331</v>
      </c>
      <c r="T1139">
        <v>1</v>
      </c>
      <c r="U1139" s="6">
        <v>44014.667268518519</v>
      </c>
      <c r="V1139" t="s">
        <v>33</v>
      </c>
    </row>
    <row r="1140" spans="1:22" x14ac:dyDescent="0.3">
      <c r="A1140" t="str">
        <f>VLOOKUP(B1140,Table2[],3,FALSE)</f>
        <v>Digital</v>
      </c>
      <c r="B1140" t="str">
        <f>IF(ISNUMBER(FIND("QVC",R1140)),"QVC",IFERROR(VLOOKUP(LEFT(I1140,2),Table1[#All],2,FALSE),IF(OR(LEN(I1140)=7,LEFT(I1140,3)="SH1",LEFT(I1140,2)="Vp",LEFT(I1140,2)="GP"),"PMD.com",IF(LEN(I1140)=15,"QVC","need manual check"))))</f>
        <v>PMD.com</v>
      </c>
      <c r="C1140">
        <f t="shared" si="60"/>
        <v>53160001</v>
      </c>
      <c r="D1140">
        <f t="shared" si="61"/>
        <v>2</v>
      </c>
      <c r="E1140" s="8" t="str">
        <f t="shared" ca="1" si="57"/>
        <v>MTD orders processed</v>
      </c>
      <c r="F1140" t="s">
        <v>11203</v>
      </c>
      <c r="G1140" t="s">
        <v>16</v>
      </c>
      <c r="H1140" s="6">
        <v>44014.709201388891</v>
      </c>
      <c r="I1140" s="6" t="s">
        <v>14292</v>
      </c>
      <c r="J1140" t="s">
        <v>14293</v>
      </c>
      <c r="L1140">
        <v>234029</v>
      </c>
      <c r="N1140">
        <v>53160001</v>
      </c>
      <c r="O1140" t="s">
        <v>1895</v>
      </c>
      <c r="P1140" t="s">
        <v>119</v>
      </c>
      <c r="Q1140">
        <v>2</v>
      </c>
      <c r="R1140" t="s">
        <v>14294</v>
      </c>
      <c r="S1140" t="s">
        <v>1331</v>
      </c>
      <c r="T1140">
        <v>2</v>
      </c>
      <c r="U1140" s="6">
        <v>44014.667268518519</v>
      </c>
      <c r="V1140" t="s">
        <v>33</v>
      </c>
    </row>
    <row r="1141" spans="1:22" x14ac:dyDescent="0.3">
      <c r="A1141" t="str">
        <f>VLOOKUP(B1141,Table2[],3,FALSE)</f>
        <v>Digital</v>
      </c>
      <c r="B1141" t="str">
        <f>IF(ISNUMBER(FIND("QVC",R1141)),"QVC",IFERROR(VLOOKUP(LEFT(I1141,2),Table1[#All],2,FALSE),IF(OR(LEN(I1141)=7,LEFT(I1141,3)="SH1",LEFT(I1141,2)="Vp",LEFT(I1141,2)="GP"),"PMD.com",IF(LEN(I1141)=15,"QVC","need manual check"))))</f>
        <v>PMD.com</v>
      </c>
      <c r="C1141">
        <f t="shared" si="60"/>
        <v>51010001</v>
      </c>
      <c r="D1141">
        <f t="shared" si="61"/>
        <v>1</v>
      </c>
      <c r="E1141" s="8" t="str">
        <f t="shared" ca="1" si="57"/>
        <v>MTD orders processed</v>
      </c>
      <c r="F1141" t="s">
        <v>11203</v>
      </c>
      <c r="G1141" t="s">
        <v>16</v>
      </c>
      <c r="H1141" s="6">
        <v>44014.709201388891</v>
      </c>
      <c r="I1141" s="6" t="s">
        <v>14292</v>
      </c>
      <c r="J1141" t="s">
        <v>14293</v>
      </c>
      <c r="L1141">
        <v>234029</v>
      </c>
      <c r="N1141">
        <v>51010001</v>
      </c>
      <c r="O1141" t="s">
        <v>48</v>
      </c>
      <c r="P1141" t="s">
        <v>49</v>
      </c>
      <c r="Q1141">
        <v>1</v>
      </c>
      <c r="R1141" t="s">
        <v>14294</v>
      </c>
      <c r="S1141" t="s">
        <v>1331</v>
      </c>
      <c r="T1141">
        <v>1</v>
      </c>
      <c r="U1141" s="6">
        <v>44014.667268518519</v>
      </c>
      <c r="V1141" t="s">
        <v>33</v>
      </c>
    </row>
    <row r="1142" spans="1:22" x14ac:dyDescent="0.3">
      <c r="A1142" t="str">
        <f>VLOOKUP(B1142,Table2[],3,FALSE)</f>
        <v>Digital</v>
      </c>
      <c r="B1142" t="str">
        <f>IF(ISNUMBER(FIND("QVC",R1142)),"QVC",IFERROR(VLOOKUP(LEFT(I1142,2),Table1[#All],2,FALSE),IF(OR(LEN(I1142)=7,LEFT(I1142,3)="SH1",LEFT(I1142,2)="Vp",LEFT(I1142,2)="GP"),"PMD.com",IF(LEN(I1142)=15,"QVC","need manual check"))))</f>
        <v>PMD.com</v>
      </c>
      <c r="C1142">
        <f t="shared" si="60"/>
        <v>53500001</v>
      </c>
      <c r="D1142">
        <f t="shared" si="61"/>
        <v>2</v>
      </c>
      <c r="E1142" s="8" t="str">
        <f t="shared" ca="1" si="57"/>
        <v>MTD orders processed</v>
      </c>
      <c r="F1142" t="s">
        <v>11203</v>
      </c>
      <c r="G1142" t="s">
        <v>16</v>
      </c>
      <c r="H1142" s="6">
        <v>44014.709201388891</v>
      </c>
      <c r="I1142" s="6" t="s">
        <v>14292</v>
      </c>
      <c r="J1142" t="s">
        <v>14293</v>
      </c>
      <c r="L1142">
        <v>234029</v>
      </c>
      <c r="N1142">
        <v>53500001</v>
      </c>
      <c r="O1142" t="s">
        <v>913</v>
      </c>
      <c r="P1142" t="s">
        <v>83</v>
      </c>
      <c r="Q1142">
        <v>2</v>
      </c>
      <c r="R1142" t="s">
        <v>14294</v>
      </c>
      <c r="S1142" t="s">
        <v>1331</v>
      </c>
      <c r="T1142">
        <v>2</v>
      </c>
      <c r="U1142" s="6">
        <v>44014.667268518519</v>
      </c>
      <c r="V1142" t="s">
        <v>33</v>
      </c>
    </row>
    <row r="1143" spans="1:22" x14ac:dyDescent="0.3">
      <c r="A1143" t="str">
        <f>VLOOKUP(B1143,Table2[],3,FALSE)</f>
        <v>Digital</v>
      </c>
      <c r="B1143" t="str">
        <f>IF(ISNUMBER(FIND("QVC",R1143)),"QVC",IFERROR(VLOOKUP(LEFT(I1143,2),Table1[#All],2,FALSE),IF(OR(LEN(I1143)=7,LEFT(I1143,3)="SH1",LEFT(I1143,2)="Vp",LEFT(I1143,2)="GP"),"PMD.com",IF(LEN(I1143)=15,"QVC","need manual check"))))</f>
        <v>PMD.com</v>
      </c>
      <c r="C1143">
        <f t="shared" si="60"/>
        <v>53920001</v>
      </c>
      <c r="D1143">
        <f t="shared" si="61"/>
        <v>2</v>
      </c>
      <c r="E1143" s="8" t="str">
        <f t="shared" ca="1" si="57"/>
        <v>MTD orders processed</v>
      </c>
      <c r="F1143" t="s">
        <v>11203</v>
      </c>
      <c r="G1143" t="s">
        <v>16</v>
      </c>
      <c r="H1143" s="6">
        <v>44014.709201388891</v>
      </c>
      <c r="I1143" s="6" t="s">
        <v>14292</v>
      </c>
      <c r="J1143" t="s">
        <v>14293</v>
      </c>
      <c r="L1143">
        <v>234029</v>
      </c>
      <c r="N1143">
        <v>53920001</v>
      </c>
      <c r="O1143" t="s">
        <v>42</v>
      </c>
      <c r="P1143" t="s">
        <v>40</v>
      </c>
      <c r="Q1143">
        <v>2</v>
      </c>
      <c r="R1143" t="s">
        <v>14294</v>
      </c>
      <c r="S1143" t="s">
        <v>1331</v>
      </c>
      <c r="T1143">
        <v>2</v>
      </c>
      <c r="U1143" s="6">
        <v>44014.667268518519</v>
      </c>
      <c r="V1143" t="s">
        <v>33</v>
      </c>
    </row>
    <row r="1144" spans="1:22" x14ac:dyDescent="0.3">
      <c r="A1144" t="str">
        <f>VLOOKUP(B1144,Table2[],3,FALSE)</f>
        <v>Digital</v>
      </c>
      <c r="B1144" t="str">
        <f>IF(ISNUMBER(FIND("QVC",R1144)),"QVC",IFERROR(VLOOKUP(LEFT(I1144,2),Table1[#All],2,FALSE),IF(OR(LEN(I1144)=7,LEFT(I1144,3)="SH1",LEFT(I1144,2)="Vp",LEFT(I1144,2)="GP"),"PMD.com",IF(LEN(I1144)=15,"QVC","need manual check"))))</f>
        <v>PMD.com</v>
      </c>
      <c r="C1144">
        <f t="shared" si="60"/>
        <v>53240001</v>
      </c>
      <c r="D1144">
        <f t="shared" si="61"/>
        <v>1</v>
      </c>
      <c r="E1144" s="8" t="str">
        <f t="shared" ca="1" si="57"/>
        <v>MTD orders processed</v>
      </c>
      <c r="F1144" t="s">
        <v>11203</v>
      </c>
      <c r="G1144" t="s">
        <v>16</v>
      </c>
      <c r="H1144" s="6">
        <v>44014.709201388891</v>
      </c>
      <c r="I1144" s="6" t="s">
        <v>14292</v>
      </c>
      <c r="J1144" t="s">
        <v>14293</v>
      </c>
      <c r="L1144">
        <v>234029</v>
      </c>
      <c r="N1144">
        <v>53240001</v>
      </c>
      <c r="O1144" t="s">
        <v>139</v>
      </c>
      <c r="P1144" t="s">
        <v>140</v>
      </c>
      <c r="Q1144">
        <v>1</v>
      </c>
      <c r="R1144" t="s">
        <v>14294</v>
      </c>
      <c r="S1144" t="s">
        <v>1331</v>
      </c>
      <c r="T1144">
        <v>1</v>
      </c>
      <c r="U1144" s="6">
        <v>44014.667268518519</v>
      </c>
      <c r="V1144" t="s">
        <v>33</v>
      </c>
    </row>
    <row r="1145" spans="1:22" x14ac:dyDescent="0.3">
      <c r="A1145" t="str">
        <f>VLOOKUP(B1145,Table2[],3,FALSE)</f>
        <v>Digital</v>
      </c>
      <c r="B1145" t="str">
        <f>IF(ISNUMBER(FIND("QVC",R1145)),"QVC",IFERROR(VLOOKUP(LEFT(I1145,2),Table1[#All],2,FALSE),IF(OR(LEN(I1145)=7,LEFT(I1145,3)="SH1",LEFT(I1145,2)="Vp",LEFT(I1145,2)="GP"),"PMD.com",IF(LEN(I1145)=15,"QVC","need manual check"))))</f>
        <v>PMD.com</v>
      </c>
      <c r="C1145">
        <f t="shared" si="60"/>
        <v>51080001</v>
      </c>
      <c r="D1145">
        <f t="shared" si="61"/>
        <v>2</v>
      </c>
      <c r="E1145" s="8" t="str">
        <f t="shared" ca="1" si="57"/>
        <v>MTD orders processed</v>
      </c>
      <c r="F1145" t="s">
        <v>11203</v>
      </c>
      <c r="G1145" t="s">
        <v>16</v>
      </c>
      <c r="H1145" s="6">
        <v>44014.709201388891</v>
      </c>
      <c r="I1145" s="6" t="s">
        <v>14292</v>
      </c>
      <c r="J1145" t="s">
        <v>14293</v>
      </c>
      <c r="L1145">
        <v>234029</v>
      </c>
      <c r="N1145">
        <v>51080001</v>
      </c>
      <c r="O1145" t="s">
        <v>988</v>
      </c>
      <c r="P1145" t="s">
        <v>57</v>
      </c>
      <c r="Q1145">
        <v>2</v>
      </c>
      <c r="R1145" t="s">
        <v>14294</v>
      </c>
      <c r="S1145" t="s">
        <v>1331</v>
      </c>
      <c r="T1145">
        <v>2</v>
      </c>
      <c r="U1145" s="6">
        <v>44014.667268518519</v>
      </c>
      <c r="V1145" t="s">
        <v>33</v>
      </c>
    </row>
    <row r="1146" spans="1:22" x14ac:dyDescent="0.3">
      <c r="A1146" t="str">
        <f>VLOOKUP(B1146,Table2[],3,FALSE)</f>
        <v>Digital</v>
      </c>
      <c r="B1146" t="str">
        <f>IF(ISNUMBER(FIND("QVC",R1146)),"QVC",IFERROR(VLOOKUP(LEFT(I1146,2),Table1[#All],2,FALSE),IF(OR(LEN(I1146)=7,LEFT(I1146,3)="SH1",LEFT(I1146,2)="Vp",LEFT(I1146,2)="GP"),"PMD.com",IF(LEN(I1146)=15,"QVC","need manual check"))))</f>
        <v>PMD.com</v>
      </c>
      <c r="C1146">
        <f t="shared" si="60"/>
        <v>5341030</v>
      </c>
      <c r="D1146">
        <f t="shared" si="61"/>
        <v>2</v>
      </c>
      <c r="E1146" s="8" t="str">
        <f t="shared" ca="1" si="57"/>
        <v>MTD orders processed</v>
      </c>
      <c r="F1146" t="s">
        <v>11203</v>
      </c>
      <c r="G1146" t="s">
        <v>16</v>
      </c>
      <c r="H1146" s="6">
        <v>44014.709201388891</v>
      </c>
      <c r="I1146" s="6" t="s">
        <v>14292</v>
      </c>
      <c r="J1146" t="s">
        <v>14293</v>
      </c>
      <c r="L1146">
        <v>234029</v>
      </c>
      <c r="N1146">
        <v>5341030</v>
      </c>
      <c r="O1146" t="s">
        <v>925</v>
      </c>
      <c r="P1146" t="s">
        <v>926</v>
      </c>
      <c r="Q1146">
        <v>2</v>
      </c>
      <c r="R1146" t="s">
        <v>14294</v>
      </c>
      <c r="S1146" t="s">
        <v>1331</v>
      </c>
      <c r="T1146">
        <v>2</v>
      </c>
      <c r="U1146" s="6">
        <v>44014.667268518519</v>
      </c>
      <c r="V1146" t="s">
        <v>33</v>
      </c>
    </row>
    <row r="1147" spans="1:22" x14ac:dyDescent="0.3">
      <c r="A1147" t="str">
        <f>VLOOKUP(B1147,Table2[],3,FALSE)</f>
        <v>Digital</v>
      </c>
      <c r="B1147" t="str">
        <f>IF(ISNUMBER(FIND("QVC",R1147)),"QVC",IFERROR(VLOOKUP(LEFT(I1147,2),Table1[#All],2,FALSE),IF(OR(LEN(I1147)=7,LEFT(I1147,3)="SH1",LEFT(I1147,2)="Vp",LEFT(I1147,2)="GP"),"PMD.com",IF(LEN(I1147)=15,"QVC","need manual check"))))</f>
        <v>PMD.com</v>
      </c>
      <c r="C1147">
        <f t="shared" si="60"/>
        <v>53440001</v>
      </c>
      <c r="D1147">
        <f t="shared" si="61"/>
        <v>2</v>
      </c>
      <c r="E1147" s="8" t="str">
        <f t="shared" ca="1" si="57"/>
        <v>MTD orders processed</v>
      </c>
      <c r="F1147" t="s">
        <v>11203</v>
      </c>
      <c r="G1147" t="s">
        <v>16</v>
      </c>
      <c r="H1147" s="6">
        <v>44014.709201388891</v>
      </c>
      <c r="I1147" s="6" t="s">
        <v>14292</v>
      </c>
      <c r="J1147" t="s">
        <v>14293</v>
      </c>
      <c r="L1147">
        <v>234029</v>
      </c>
      <c r="N1147">
        <v>53440001</v>
      </c>
      <c r="O1147" t="s">
        <v>1240</v>
      </c>
      <c r="P1147" t="s">
        <v>116</v>
      </c>
      <c r="Q1147">
        <v>2</v>
      </c>
      <c r="R1147" t="s">
        <v>14294</v>
      </c>
      <c r="S1147" t="s">
        <v>1331</v>
      </c>
      <c r="T1147">
        <v>2</v>
      </c>
      <c r="U1147" s="6">
        <v>44014.667268518519</v>
      </c>
      <c r="V1147" t="s">
        <v>33</v>
      </c>
    </row>
    <row r="1148" spans="1:22" x14ac:dyDescent="0.3">
      <c r="A1148" t="str">
        <f>VLOOKUP(B1148,Table2[],3,FALSE)</f>
        <v>Digital</v>
      </c>
      <c r="B1148" t="str">
        <f>IF(ISNUMBER(FIND("QVC",R1148)),"QVC",IFERROR(VLOOKUP(LEFT(I1148,2),Table1[#All],2,FALSE),IF(OR(LEN(I1148)=7,LEFT(I1148,3)="SH1",LEFT(I1148,2)="Vp",LEFT(I1148,2)="GP"),"PMD.com",IF(LEN(I1148)=15,"QVC","need manual check"))))</f>
        <v>PMD.com</v>
      </c>
      <c r="C1148">
        <f t="shared" ref="C1148:C1166" si="62">N1148</f>
        <v>5357</v>
      </c>
      <c r="D1148">
        <f t="shared" ref="D1148:D1166" si="63">T1148</f>
        <v>1</v>
      </c>
      <c r="E1148" s="8" t="str">
        <f t="shared" ref="E1148:E1166" ca="1" si="64">IF(MONTH(TODAY())-MONTH(U1148)&gt;0,"shifted orders processed", "MTD orders processed")</f>
        <v>MTD orders processed</v>
      </c>
      <c r="F1148" t="s">
        <v>11203</v>
      </c>
      <c r="G1148" t="s">
        <v>16</v>
      </c>
      <c r="H1148" s="6">
        <v>44014.709201388891</v>
      </c>
      <c r="I1148" s="6" t="s">
        <v>14292</v>
      </c>
      <c r="J1148" t="s">
        <v>14293</v>
      </c>
      <c r="L1148">
        <v>234029</v>
      </c>
      <c r="N1148">
        <v>5357</v>
      </c>
      <c r="O1148" t="s">
        <v>87</v>
      </c>
      <c r="P1148" t="s">
        <v>88</v>
      </c>
      <c r="Q1148">
        <v>1</v>
      </c>
      <c r="R1148" t="s">
        <v>14294</v>
      </c>
      <c r="S1148" t="s">
        <v>1331</v>
      </c>
      <c r="T1148">
        <v>1</v>
      </c>
      <c r="U1148" s="6">
        <v>44014.667268518519</v>
      </c>
      <c r="V1148" t="s">
        <v>33</v>
      </c>
    </row>
    <row r="1149" spans="1:22" x14ac:dyDescent="0.3">
      <c r="A1149" t="str">
        <f>VLOOKUP(B1149,Table2[],3,FALSE)</f>
        <v>Digital</v>
      </c>
      <c r="B1149" t="str">
        <f>IF(ISNUMBER(FIND("QVC",R1149)),"QVC",IFERROR(VLOOKUP(LEFT(I1149,2),Table1[#All],2,FALSE),IF(OR(LEN(I1149)=7,LEFT(I1149,3)="SH1",LEFT(I1149,2)="Vp",LEFT(I1149,2)="GP"),"PMD.com",IF(LEN(I1149)=15,"QVC","need manual check"))))</f>
        <v>PMD.com</v>
      </c>
      <c r="C1149">
        <f t="shared" si="62"/>
        <v>51090030</v>
      </c>
      <c r="D1149">
        <f t="shared" si="63"/>
        <v>2</v>
      </c>
      <c r="E1149" s="8" t="str">
        <f t="shared" ca="1" si="64"/>
        <v>MTD orders processed</v>
      </c>
      <c r="F1149" t="s">
        <v>11203</v>
      </c>
      <c r="G1149" t="s">
        <v>16</v>
      </c>
      <c r="H1149" s="6">
        <v>44014.709201388891</v>
      </c>
      <c r="I1149" s="6" t="s">
        <v>14292</v>
      </c>
      <c r="J1149" t="s">
        <v>14293</v>
      </c>
      <c r="L1149">
        <v>234029</v>
      </c>
      <c r="N1149">
        <v>51090030</v>
      </c>
      <c r="O1149" t="s">
        <v>3043</v>
      </c>
      <c r="P1149" t="s">
        <v>628</v>
      </c>
      <c r="Q1149">
        <v>2</v>
      </c>
      <c r="R1149" t="s">
        <v>14294</v>
      </c>
      <c r="S1149" t="s">
        <v>1331</v>
      </c>
      <c r="T1149">
        <v>2</v>
      </c>
      <c r="U1149" s="6">
        <v>44014.667268518519</v>
      </c>
      <c r="V1149" t="s">
        <v>33</v>
      </c>
    </row>
    <row r="1150" spans="1:22" x14ac:dyDescent="0.3">
      <c r="A1150" t="str">
        <f>VLOOKUP(B1150,Table2[],3,FALSE)</f>
        <v>Digital</v>
      </c>
      <c r="B1150" t="str">
        <f>IF(ISNUMBER(FIND("QVC",R1150)),"QVC",IFERROR(VLOOKUP(LEFT(I1150,2),Table1[#All],2,FALSE),IF(OR(LEN(I1150)=7,LEFT(I1150,3)="SH1",LEFT(I1150,2)="Vp",LEFT(I1150,2)="GP"),"PMD.com",IF(LEN(I1150)=15,"QVC","need manual check"))))</f>
        <v>PMD.com</v>
      </c>
      <c r="C1150">
        <f t="shared" si="62"/>
        <v>52430001</v>
      </c>
      <c r="D1150">
        <f t="shared" si="63"/>
        <v>2</v>
      </c>
      <c r="E1150" s="8" t="str">
        <f t="shared" ca="1" si="64"/>
        <v>MTD orders processed</v>
      </c>
      <c r="F1150" t="s">
        <v>11203</v>
      </c>
      <c r="G1150" t="s">
        <v>16</v>
      </c>
      <c r="H1150" s="6">
        <v>44014.709201388891</v>
      </c>
      <c r="I1150" s="6" t="s">
        <v>14292</v>
      </c>
      <c r="J1150" t="s">
        <v>14293</v>
      </c>
      <c r="L1150">
        <v>234029</v>
      </c>
      <c r="N1150">
        <v>52430001</v>
      </c>
      <c r="O1150" t="s">
        <v>9635</v>
      </c>
      <c r="P1150" t="s">
        <v>75</v>
      </c>
      <c r="Q1150">
        <v>2</v>
      </c>
      <c r="R1150" t="s">
        <v>14294</v>
      </c>
      <c r="S1150" t="s">
        <v>1331</v>
      </c>
      <c r="T1150">
        <v>2</v>
      </c>
      <c r="U1150" s="6">
        <v>44014.667268518519</v>
      </c>
      <c r="V1150" t="s">
        <v>33</v>
      </c>
    </row>
    <row r="1151" spans="1:22" x14ac:dyDescent="0.3">
      <c r="A1151" t="str">
        <f>VLOOKUP(B1151,Table2[],3,FALSE)</f>
        <v>Digital</v>
      </c>
      <c r="B1151" t="str">
        <f>IF(ISNUMBER(FIND("QVC",R1151)),"QVC",IFERROR(VLOOKUP(LEFT(I1151,2),Table1[#All],2,FALSE),IF(OR(LEN(I1151)=7,LEFT(I1151,3)="SH1",LEFT(I1151,2)="Vp",LEFT(I1151,2)="GP"),"PMD.com",IF(LEN(I1151)=15,"QVC","need manual check"))))</f>
        <v>PMD.com</v>
      </c>
      <c r="C1151">
        <f t="shared" si="62"/>
        <v>52460001</v>
      </c>
      <c r="D1151">
        <f t="shared" si="63"/>
        <v>1</v>
      </c>
      <c r="E1151" s="8" t="str">
        <f t="shared" ca="1" si="64"/>
        <v>MTD orders processed</v>
      </c>
      <c r="F1151" t="s">
        <v>11203</v>
      </c>
      <c r="G1151" t="s">
        <v>16</v>
      </c>
      <c r="H1151" s="6">
        <v>44014.709201388891</v>
      </c>
      <c r="I1151" s="6" t="s">
        <v>14292</v>
      </c>
      <c r="J1151" t="s">
        <v>14293</v>
      </c>
      <c r="L1151">
        <v>234029</v>
      </c>
      <c r="N1151">
        <v>52460001</v>
      </c>
      <c r="O1151" t="s">
        <v>972</v>
      </c>
      <c r="P1151" t="s">
        <v>76</v>
      </c>
      <c r="Q1151">
        <v>1</v>
      </c>
      <c r="R1151" t="s">
        <v>14294</v>
      </c>
      <c r="S1151" t="s">
        <v>1331</v>
      </c>
      <c r="T1151">
        <v>1</v>
      </c>
      <c r="U1151" s="6">
        <v>44014.667268518519</v>
      </c>
      <c r="V1151" t="s">
        <v>33</v>
      </c>
    </row>
    <row r="1152" spans="1:22" x14ac:dyDescent="0.3">
      <c r="A1152" t="str">
        <f>VLOOKUP(B1152,Table2[],3,FALSE)</f>
        <v>Digital</v>
      </c>
      <c r="B1152" t="str">
        <f>IF(ISNUMBER(FIND("QVC",R1152)),"QVC",IFERROR(VLOOKUP(LEFT(I1152,2),Table1[#All],2,FALSE),IF(OR(LEN(I1152)=7,LEFT(I1152,3)="SH1",LEFT(I1152,2)="Vp",LEFT(I1152,2)="GP"),"PMD.com",IF(LEN(I1152)=15,"QVC","need manual check"))))</f>
        <v>PMD.com</v>
      </c>
      <c r="C1152">
        <f t="shared" si="62"/>
        <v>7807</v>
      </c>
      <c r="D1152">
        <f t="shared" si="63"/>
        <v>2</v>
      </c>
      <c r="E1152" s="8" t="str">
        <f t="shared" ca="1" si="64"/>
        <v>MTD orders processed</v>
      </c>
      <c r="F1152" t="s">
        <v>11203</v>
      </c>
      <c r="G1152" t="s">
        <v>16</v>
      </c>
      <c r="H1152" s="6">
        <v>44014.709201388891</v>
      </c>
      <c r="I1152" s="6" t="s">
        <v>14292</v>
      </c>
      <c r="J1152" t="s">
        <v>14293</v>
      </c>
      <c r="L1152">
        <v>234029</v>
      </c>
      <c r="N1152">
        <v>7807</v>
      </c>
      <c r="O1152" t="s">
        <v>958</v>
      </c>
      <c r="P1152" t="s">
        <v>152</v>
      </c>
      <c r="Q1152">
        <v>2</v>
      </c>
      <c r="R1152" t="s">
        <v>14294</v>
      </c>
      <c r="S1152" t="s">
        <v>1331</v>
      </c>
      <c r="T1152">
        <v>2</v>
      </c>
      <c r="U1152" s="6">
        <v>44014.667268518519</v>
      </c>
      <c r="V1152" t="s">
        <v>33</v>
      </c>
    </row>
    <row r="1153" spans="1:22" x14ac:dyDescent="0.3">
      <c r="A1153" t="str">
        <f>VLOOKUP(B1153,Table2[],3,FALSE)</f>
        <v>Digital</v>
      </c>
      <c r="B1153" t="str">
        <f>IF(ISNUMBER(FIND("QVC",R1153)),"QVC",IFERROR(VLOOKUP(LEFT(I1153,2),Table1[#All],2,FALSE),IF(OR(LEN(I1153)=7,LEFT(I1153,3)="SH1",LEFT(I1153,2)="Vp",LEFT(I1153,2)="GP"),"PMD.com",IF(LEN(I1153)=15,"QVC","need manual check"))))</f>
        <v>PMD.com</v>
      </c>
      <c r="C1153">
        <f t="shared" si="62"/>
        <v>52430001</v>
      </c>
      <c r="D1153">
        <f t="shared" si="63"/>
        <v>1</v>
      </c>
      <c r="E1153" s="8" t="str">
        <f t="shared" ca="1" si="64"/>
        <v>MTD orders processed</v>
      </c>
      <c r="F1153" t="s">
        <v>11203</v>
      </c>
      <c r="G1153" t="s">
        <v>16</v>
      </c>
      <c r="H1153" s="6">
        <v>44014.709421296298</v>
      </c>
      <c r="I1153" s="6" t="s">
        <v>14295</v>
      </c>
      <c r="J1153" t="s">
        <v>14296</v>
      </c>
      <c r="L1153">
        <v>234030</v>
      </c>
      <c r="N1153">
        <v>52430001</v>
      </c>
      <c r="O1153" t="s">
        <v>9635</v>
      </c>
      <c r="P1153" t="s">
        <v>75</v>
      </c>
      <c r="Q1153">
        <v>1</v>
      </c>
      <c r="R1153" t="s">
        <v>14297</v>
      </c>
      <c r="S1153" t="s">
        <v>1331</v>
      </c>
      <c r="T1153">
        <v>1</v>
      </c>
      <c r="U1153" s="6">
        <v>44014.667696759258</v>
      </c>
      <c r="V1153" t="s">
        <v>33</v>
      </c>
    </row>
    <row r="1154" spans="1:22" x14ac:dyDescent="0.3">
      <c r="A1154" t="str">
        <f>VLOOKUP(B1154,Table2[],3,FALSE)</f>
        <v>Digital</v>
      </c>
      <c r="B1154" t="str">
        <f>IF(ISNUMBER(FIND("QVC",R1154)),"QVC",IFERROR(VLOOKUP(LEFT(I1154,2),Table1[#All],2,FALSE),IF(OR(LEN(I1154)=7,LEFT(I1154,3)="SH1",LEFT(I1154,2)="Vp",LEFT(I1154,2)="GP"),"PMD.com",IF(LEN(I1154)=15,"QVC","need manual check"))))</f>
        <v>PMD.com</v>
      </c>
      <c r="C1154">
        <f t="shared" si="62"/>
        <v>51090030</v>
      </c>
      <c r="D1154">
        <f t="shared" si="63"/>
        <v>1</v>
      </c>
      <c r="E1154" s="8" t="str">
        <f t="shared" ca="1" si="64"/>
        <v>MTD orders processed</v>
      </c>
      <c r="F1154" t="s">
        <v>11203</v>
      </c>
      <c r="G1154" t="s">
        <v>16</v>
      </c>
      <c r="H1154" s="6">
        <v>44014.709421296298</v>
      </c>
      <c r="I1154" s="6" t="s">
        <v>14295</v>
      </c>
      <c r="J1154" t="s">
        <v>14296</v>
      </c>
      <c r="L1154">
        <v>234030</v>
      </c>
      <c r="N1154">
        <v>51090030</v>
      </c>
      <c r="O1154" t="s">
        <v>3043</v>
      </c>
      <c r="P1154" t="s">
        <v>628</v>
      </c>
      <c r="Q1154">
        <v>1</v>
      </c>
      <c r="R1154" t="s">
        <v>14297</v>
      </c>
      <c r="S1154" t="s">
        <v>1331</v>
      </c>
      <c r="T1154">
        <v>1</v>
      </c>
      <c r="U1154" s="6">
        <v>44014.667696759258</v>
      </c>
      <c r="V1154" t="s">
        <v>33</v>
      </c>
    </row>
    <row r="1155" spans="1:22" x14ac:dyDescent="0.3">
      <c r="A1155" t="str">
        <f>VLOOKUP(B1155,Table2[],3,FALSE)</f>
        <v>Digital</v>
      </c>
      <c r="B1155" t="str">
        <f>IF(ISNUMBER(FIND("QVC",R1155)),"QVC",IFERROR(VLOOKUP(LEFT(I1155,2),Table1[#All],2,FALSE),IF(OR(LEN(I1155)=7,LEFT(I1155,3)="SH1",LEFT(I1155,2)="Vp",LEFT(I1155,2)="GP"),"PMD.com",IF(LEN(I1155)=15,"QVC","need manual check"))))</f>
        <v>PMD.com</v>
      </c>
      <c r="C1155">
        <f t="shared" si="62"/>
        <v>534101</v>
      </c>
      <c r="D1155">
        <f t="shared" si="63"/>
        <v>1</v>
      </c>
      <c r="E1155" s="8" t="str">
        <f t="shared" ca="1" si="64"/>
        <v>MTD orders processed</v>
      </c>
      <c r="F1155" t="s">
        <v>11203</v>
      </c>
      <c r="G1155" t="s">
        <v>16</v>
      </c>
      <c r="H1155" s="6">
        <v>44014.709421296298</v>
      </c>
      <c r="I1155" s="6" t="s">
        <v>14295</v>
      </c>
      <c r="J1155" t="s">
        <v>14296</v>
      </c>
      <c r="L1155">
        <v>234030</v>
      </c>
      <c r="N1155">
        <v>534101</v>
      </c>
      <c r="O1155" t="s">
        <v>102</v>
      </c>
      <c r="P1155" t="s">
        <v>101</v>
      </c>
      <c r="Q1155">
        <v>1</v>
      </c>
      <c r="R1155" t="s">
        <v>14297</v>
      </c>
      <c r="S1155" t="s">
        <v>1331</v>
      </c>
      <c r="T1155">
        <v>1</v>
      </c>
      <c r="U1155" s="6">
        <v>44014.667696759258</v>
      </c>
      <c r="V1155" t="s">
        <v>33</v>
      </c>
    </row>
    <row r="1156" spans="1:22" x14ac:dyDescent="0.3">
      <c r="A1156" t="str">
        <f>VLOOKUP(B1156,Table2[],3,FALSE)</f>
        <v>Digital</v>
      </c>
      <c r="B1156" t="str">
        <f>IF(ISNUMBER(FIND("QVC",R1156)),"QVC",IFERROR(VLOOKUP(LEFT(I1156,2),Table1[#All],2,FALSE),IF(OR(LEN(I1156)=7,LEFT(I1156,3)="SH1",LEFT(I1156,2)="Vp",LEFT(I1156,2)="GP"),"PMD.com",IF(LEN(I1156)=15,"QVC","need manual check"))))</f>
        <v>PMD.com</v>
      </c>
      <c r="C1156">
        <f t="shared" si="62"/>
        <v>53920001</v>
      </c>
      <c r="D1156">
        <f t="shared" si="63"/>
        <v>1</v>
      </c>
      <c r="E1156" s="8" t="str">
        <f t="shared" ca="1" si="64"/>
        <v>MTD orders processed</v>
      </c>
      <c r="F1156" t="s">
        <v>11203</v>
      </c>
      <c r="G1156" t="s">
        <v>16</v>
      </c>
      <c r="H1156" s="6">
        <v>44014.709421296298</v>
      </c>
      <c r="I1156" s="6" t="s">
        <v>14295</v>
      </c>
      <c r="J1156" t="s">
        <v>14296</v>
      </c>
      <c r="L1156">
        <v>234030</v>
      </c>
      <c r="N1156">
        <v>53920001</v>
      </c>
      <c r="O1156" t="s">
        <v>42</v>
      </c>
      <c r="P1156" t="s">
        <v>40</v>
      </c>
      <c r="Q1156">
        <v>1</v>
      </c>
      <c r="R1156" t="s">
        <v>14297</v>
      </c>
      <c r="S1156" t="s">
        <v>1331</v>
      </c>
      <c r="T1156">
        <v>1</v>
      </c>
      <c r="U1156" s="6">
        <v>44014.667696759258</v>
      </c>
      <c r="V1156" t="s">
        <v>33</v>
      </c>
    </row>
    <row r="1157" spans="1:22" x14ac:dyDescent="0.3">
      <c r="A1157" t="str">
        <f>VLOOKUP(B1157,Table2[],3,FALSE)</f>
        <v>Digital</v>
      </c>
      <c r="B1157" t="str">
        <f>IF(ISNUMBER(FIND("QVC",R1157)),"QVC",IFERROR(VLOOKUP(LEFT(I1157,2),Table1[#All],2,FALSE),IF(OR(LEN(I1157)=7,LEFT(I1157,3)="SH1",LEFT(I1157,2)="Vp",LEFT(I1157,2)="GP"),"PMD.com",IF(LEN(I1157)=15,"QVC","need manual check"))))</f>
        <v>PMD.com</v>
      </c>
      <c r="C1157">
        <f t="shared" si="62"/>
        <v>51010001</v>
      </c>
      <c r="D1157">
        <f t="shared" si="63"/>
        <v>1</v>
      </c>
      <c r="E1157" s="8" t="str">
        <f t="shared" ca="1" si="64"/>
        <v>MTD orders processed</v>
      </c>
      <c r="F1157" t="s">
        <v>11203</v>
      </c>
      <c r="G1157" t="s">
        <v>16</v>
      </c>
      <c r="H1157" s="6">
        <v>44014.709432870368</v>
      </c>
      <c r="I1157" s="6" t="s">
        <v>14298</v>
      </c>
      <c r="J1157" t="s">
        <v>14299</v>
      </c>
      <c r="L1157">
        <v>234031</v>
      </c>
      <c r="N1157">
        <v>51010001</v>
      </c>
      <c r="O1157" t="s">
        <v>48</v>
      </c>
      <c r="P1157" t="s">
        <v>49</v>
      </c>
      <c r="Q1157">
        <v>1</v>
      </c>
      <c r="R1157" t="s">
        <v>14300</v>
      </c>
      <c r="S1157" t="s">
        <v>1331</v>
      </c>
      <c r="T1157">
        <v>1</v>
      </c>
      <c r="U1157" s="6">
        <v>44014.669895833336</v>
      </c>
      <c r="V1157" t="s">
        <v>33</v>
      </c>
    </row>
    <row r="1158" spans="1:22" x14ac:dyDescent="0.3">
      <c r="A1158" t="str">
        <f>VLOOKUP(B1158,Table2[],3,FALSE)</f>
        <v>Digital</v>
      </c>
      <c r="B1158" t="str">
        <f>IF(ISNUMBER(FIND("QVC",R1158)),"QVC",IFERROR(VLOOKUP(LEFT(I1158,2),Table1[#All],2,FALSE),IF(OR(LEN(I1158)=7,LEFT(I1158,3)="SH1",LEFT(I1158,2)="Vp",LEFT(I1158,2)="GP"),"PMD.com",IF(LEN(I1158)=15,"QVC","need manual check"))))</f>
        <v>PMD.com</v>
      </c>
      <c r="C1158">
        <f t="shared" si="62"/>
        <v>51090001</v>
      </c>
      <c r="D1158">
        <f t="shared" si="63"/>
        <v>1</v>
      </c>
      <c r="E1158" s="8" t="str">
        <f t="shared" ca="1" si="64"/>
        <v>MTD orders processed</v>
      </c>
      <c r="F1158" t="s">
        <v>11203</v>
      </c>
      <c r="G1158" t="s">
        <v>16</v>
      </c>
      <c r="H1158" s="6">
        <v>44014.709432870368</v>
      </c>
      <c r="I1158" s="6" t="s">
        <v>14298</v>
      </c>
      <c r="J1158" t="s">
        <v>14299</v>
      </c>
      <c r="L1158">
        <v>234031</v>
      </c>
      <c r="N1158">
        <v>51090001</v>
      </c>
      <c r="O1158" t="s">
        <v>1986</v>
      </c>
      <c r="P1158" t="s">
        <v>60</v>
      </c>
      <c r="Q1158">
        <v>1</v>
      </c>
      <c r="R1158" t="s">
        <v>14300</v>
      </c>
      <c r="S1158" t="s">
        <v>1331</v>
      </c>
      <c r="T1158">
        <v>1</v>
      </c>
      <c r="U1158" s="6">
        <v>44014.669895833336</v>
      </c>
      <c r="V1158" t="s">
        <v>33</v>
      </c>
    </row>
    <row r="1159" spans="1:22" x14ac:dyDescent="0.3">
      <c r="A1159" t="str">
        <f>VLOOKUP(B1159,Table2[],3,FALSE)</f>
        <v>Digital</v>
      </c>
      <c r="B1159" t="str">
        <f>IF(ISNUMBER(FIND("QVC",R1159)),"QVC",IFERROR(VLOOKUP(LEFT(I1159,2),Table1[#All],2,FALSE),IF(OR(LEN(I1159)=7,LEFT(I1159,3)="SH1",LEFT(I1159,2)="Vp",LEFT(I1159,2)="GP"),"PMD.com",IF(LEN(I1159)=15,"QVC","need manual check"))))</f>
        <v>PMD.com</v>
      </c>
      <c r="C1159">
        <f t="shared" si="62"/>
        <v>53900001</v>
      </c>
      <c r="D1159">
        <f t="shared" si="63"/>
        <v>1</v>
      </c>
      <c r="E1159" s="8" t="str">
        <f t="shared" ca="1" si="64"/>
        <v>MTD orders processed</v>
      </c>
      <c r="F1159" t="s">
        <v>11203</v>
      </c>
      <c r="G1159" t="s">
        <v>16</v>
      </c>
      <c r="H1159" s="6">
        <v>44014.709432870368</v>
      </c>
      <c r="I1159" s="6" t="s">
        <v>14301</v>
      </c>
      <c r="J1159" t="s">
        <v>14302</v>
      </c>
      <c r="L1159">
        <v>234032</v>
      </c>
      <c r="N1159">
        <v>53900001</v>
      </c>
      <c r="O1159" t="s">
        <v>1697</v>
      </c>
      <c r="P1159" t="s">
        <v>104</v>
      </c>
      <c r="Q1159">
        <v>1</v>
      </c>
      <c r="R1159" t="s">
        <v>14303</v>
      </c>
      <c r="S1159" t="s">
        <v>1331</v>
      </c>
      <c r="T1159">
        <v>1</v>
      </c>
      <c r="U1159" s="6">
        <v>44014.6715625</v>
      </c>
      <c r="V1159" t="s">
        <v>33</v>
      </c>
    </row>
    <row r="1160" spans="1:22" x14ac:dyDescent="0.3">
      <c r="A1160" t="str">
        <f>VLOOKUP(B1160,Table2[],3,FALSE)</f>
        <v>Digital</v>
      </c>
      <c r="B1160" t="str">
        <f>IF(ISNUMBER(FIND("QVC",R1160)),"QVC",IFERROR(VLOOKUP(LEFT(I1160,2),Table1[#All],2,FALSE),IF(OR(LEN(I1160)=7,LEFT(I1160,3)="SH1",LEFT(I1160,2)="Vp",LEFT(I1160,2)="GP"),"PMD.com",IF(LEN(I1160)=15,"QVC","need manual check"))))</f>
        <v>PMD.com</v>
      </c>
      <c r="C1160">
        <f t="shared" si="62"/>
        <v>52578</v>
      </c>
      <c r="D1160">
        <f t="shared" si="63"/>
        <v>1</v>
      </c>
      <c r="E1160" s="8" t="str">
        <f t="shared" ca="1" si="64"/>
        <v>MTD orders processed</v>
      </c>
      <c r="F1160" t="s">
        <v>11203</v>
      </c>
      <c r="G1160" t="s">
        <v>16</v>
      </c>
      <c r="H1160" s="6">
        <v>44014.709444444445</v>
      </c>
      <c r="I1160" s="6" t="s">
        <v>14304</v>
      </c>
      <c r="J1160" t="s">
        <v>14305</v>
      </c>
      <c r="L1160">
        <v>234033</v>
      </c>
      <c r="N1160">
        <v>52578</v>
      </c>
      <c r="O1160" t="s">
        <v>27</v>
      </c>
      <c r="P1160" t="s">
        <v>28</v>
      </c>
      <c r="Q1160">
        <v>1</v>
      </c>
      <c r="R1160" t="s">
        <v>14306</v>
      </c>
      <c r="S1160" t="s">
        <v>1331</v>
      </c>
      <c r="T1160">
        <v>1</v>
      </c>
      <c r="U1160" s="6">
        <v>44014.673460648148</v>
      </c>
      <c r="V1160" t="s">
        <v>33</v>
      </c>
    </row>
    <row r="1161" spans="1:22" x14ac:dyDescent="0.3">
      <c r="A1161" t="str">
        <f>VLOOKUP(B1161,Table2[],3,FALSE)</f>
        <v>Digital</v>
      </c>
      <c r="B1161" t="str">
        <f>IF(ISNUMBER(FIND("QVC",R1161)),"QVC",IFERROR(VLOOKUP(LEFT(I1161,2),Table1[#All],2,FALSE),IF(OR(LEN(I1161)=7,LEFT(I1161,3)="SH1",LEFT(I1161,2)="Vp",LEFT(I1161,2)="GP"),"PMD.com",IF(LEN(I1161)=15,"QVC","need manual check"))))</f>
        <v>PMD.com</v>
      </c>
      <c r="C1161">
        <f t="shared" si="62"/>
        <v>51090001</v>
      </c>
      <c r="D1161">
        <f t="shared" si="63"/>
        <v>1</v>
      </c>
      <c r="E1161" s="8" t="str">
        <f t="shared" ca="1" si="64"/>
        <v>MTD orders processed</v>
      </c>
      <c r="F1161" t="s">
        <v>11203</v>
      </c>
      <c r="G1161" t="s">
        <v>16</v>
      </c>
      <c r="H1161" s="6">
        <v>44014.709444444445</v>
      </c>
      <c r="I1161" s="6" t="s">
        <v>14307</v>
      </c>
      <c r="J1161" t="s">
        <v>14308</v>
      </c>
      <c r="L1161">
        <v>234034</v>
      </c>
      <c r="N1161">
        <v>51090001</v>
      </c>
      <c r="O1161" t="s">
        <v>1986</v>
      </c>
      <c r="P1161" t="s">
        <v>60</v>
      </c>
      <c r="Q1161">
        <v>1</v>
      </c>
      <c r="R1161" t="s">
        <v>14309</v>
      </c>
      <c r="S1161" t="s">
        <v>1331</v>
      </c>
      <c r="T1161">
        <v>1</v>
      </c>
      <c r="U1161" s="6">
        <v>44014.673472222225</v>
      </c>
      <c r="V1161" t="s">
        <v>33</v>
      </c>
    </row>
    <row r="1162" spans="1:22" x14ac:dyDescent="0.3">
      <c r="A1162" t="str">
        <f>VLOOKUP(B1162,Table2[],3,FALSE)</f>
        <v>Digital</v>
      </c>
      <c r="B1162" t="str">
        <f>IF(ISNUMBER(FIND("QVC",R1162)),"QVC",IFERROR(VLOOKUP(LEFT(I1162,2),Table1[#All],2,FALSE),IF(OR(LEN(I1162)=7,LEFT(I1162,3)="SH1",LEFT(I1162,2)="Vp",LEFT(I1162,2)="GP"),"PMD.com",IF(LEN(I1162)=15,"QVC","need manual check"))))</f>
        <v>PMD.com</v>
      </c>
      <c r="C1162">
        <f t="shared" si="62"/>
        <v>53920001</v>
      </c>
      <c r="D1162">
        <f t="shared" si="63"/>
        <v>1</v>
      </c>
      <c r="E1162" s="8" t="str">
        <f t="shared" ca="1" si="64"/>
        <v>MTD orders processed</v>
      </c>
      <c r="F1162" t="s">
        <v>11203</v>
      </c>
      <c r="G1162" t="s">
        <v>16</v>
      </c>
      <c r="H1162" s="6">
        <v>44014.709444444445</v>
      </c>
      <c r="I1162" s="6" t="s">
        <v>14307</v>
      </c>
      <c r="J1162" t="s">
        <v>14308</v>
      </c>
      <c r="L1162">
        <v>234034</v>
      </c>
      <c r="N1162">
        <v>53920001</v>
      </c>
      <c r="O1162" t="s">
        <v>42</v>
      </c>
      <c r="P1162" t="s">
        <v>40</v>
      </c>
      <c r="Q1162">
        <v>1</v>
      </c>
      <c r="R1162" t="s">
        <v>14309</v>
      </c>
      <c r="S1162" t="s">
        <v>1331</v>
      </c>
      <c r="T1162">
        <v>1</v>
      </c>
      <c r="U1162" s="6">
        <v>44014.673472222225</v>
      </c>
      <c r="V1162" t="s">
        <v>33</v>
      </c>
    </row>
    <row r="1163" spans="1:22" x14ac:dyDescent="0.3">
      <c r="A1163" t="str">
        <f>VLOOKUP(B1163,Table2[],3,FALSE)</f>
        <v>Digital</v>
      </c>
      <c r="B1163" t="str">
        <f>IF(ISNUMBER(FIND("QVC",R1163)),"QVC",IFERROR(VLOOKUP(LEFT(I1163,2),Table1[#All],2,FALSE),IF(OR(LEN(I1163)=7,LEFT(I1163,3)="SH1",LEFT(I1163,2)="Vp",LEFT(I1163,2)="GP"),"PMD.com",IF(LEN(I1163)=15,"QVC","need manual check"))))</f>
        <v>PMD.com</v>
      </c>
      <c r="C1163">
        <f t="shared" si="62"/>
        <v>51080001</v>
      </c>
      <c r="D1163">
        <f t="shared" si="63"/>
        <v>1</v>
      </c>
      <c r="E1163" s="8" t="str">
        <f t="shared" ca="1" si="64"/>
        <v>MTD orders processed</v>
      </c>
      <c r="F1163" t="s">
        <v>11203</v>
      </c>
      <c r="G1163" t="s">
        <v>16</v>
      </c>
      <c r="H1163" s="6">
        <v>44014.709444444445</v>
      </c>
      <c r="I1163" s="6" t="s">
        <v>14307</v>
      </c>
      <c r="J1163" t="s">
        <v>14308</v>
      </c>
      <c r="L1163">
        <v>234034</v>
      </c>
      <c r="N1163">
        <v>51080001</v>
      </c>
      <c r="O1163" t="s">
        <v>988</v>
      </c>
      <c r="P1163" t="s">
        <v>57</v>
      </c>
      <c r="Q1163">
        <v>1</v>
      </c>
      <c r="R1163" t="s">
        <v>14309</v>
      </c>
      <c r="S1163" t="s">
        <v>1331</v>
      </c>
      <c r="T1163">
        <v>1</v>
      </c>
      <c r="U1163" s="6">
        <v>44014.673472222225</v>
      </c>
      <c r="V1163" t="s">
        <v>33</v>
      </c>
    </row>
    <row r="1164" spans="1:22" x14ac:dyDescent="0.3">
      <c r="A1164" t="str">
        <f>VLOOKUP(B1164,Table2[],3,FALSE)</f>
        <v>Digital</v>
      </c>
      <c r="B1164" t="str">
        <f>IF(ISNUMBER(FIND("QVC",R1164)),"QVC",IFERROR(VLOOKUP(LEFT(I1164,2),Table1[#All],2,FALSE),IF(OR(LEN(I1164)=7,LEFT(I1164,3)="SH1",LEFT(I1164,2)="Vp",LEFT(I1164,2)="GP"),"PMD.com",IF(LEN(I1164)=15,"QVC","need manual check"))))</f>
        <v>PMD.com</v>
      </c>
      <c r="C1164">
        <f t="shared" si="62"/>
        <v>51090030</v>
      </c>
      <c r="D1164">
        <f t="shared" si="63"/>
        <v>1</v>
      </c>
      <c r="E1164" s="8" t="str">
        <f t="shared" ca="1" si="64"/>
        <v>MTD orders processed</v>
      </c>
      <c r="F1164" t="s">
        <v>11203</v>
      </c>
      <c r="G1164" t="s">
        <v>16</v>
      </c>
      <c r="H1164" s="6">
        <v>44014.709444444445</v>
      </c>
      <c r="I1164" s="6" t="s">
        <v>14307</v>
      </c>
      <c r="J1164" t="s">
        <v>14308</v>
      </c>
      <c r="L1164">
        <v>234034</v>
      </c>
      <c r="N1164">
        <v>51090030</v>
      </c>
      <c r="O1164" t="s">
        <v>3043</v>
      </c>
      <c r="P1164" t="s">
        <v>628</v>
      </c>
      <c r="Q1164">
        <v>1</v>
      </c>
      <c r="R1164" t="s">
        <v>14309</v>
      </c>
      <c r="S1164" t="s">
        <v>1331</v>
      </c>
      <c r="T1164">
        <v>1</v>
      </c>
      <c r="U1164" s="6">
        <v>44014.673472222225</v>
      </c>
      <c r="V1164" t="s">
        <v>33</v>
      </c>
    </row>
    <row r="1165" spans="1:22" x14ac:dyDescent="0.3">
      <c r="A1165" t="str">
        <f>VLOOKUP(B1165,Table2[],3,FALSE)</f>
        <v>Digital</v>
      </c>
      <c r="B1165" t="str">
        <f>IF(ISNUMBER(FIND("QVC",R1165)),"QVC",IFERROR(VLOOKUP(LEFT(I1165,2),Table1[#All],2,FALSE),IF(OR(LEN(I1165)=7,LEFT(I1165,3)="SH1",LEFT(I1165,2)="Vp",LEFT(I1165,2)="GP"),"PMD.com",IF(LEN(I1165)=15,"QVC","need manual check"))))</f>
        <v>PMD.com</v>
      </c>
      <c r="C1165">
        <f t="shared" si="62"/>
        <v>52430001</v>
      </c>
      <c r="D1165">
        <f t="shared" si="63"/>
        <v>1</v>
      </c>
      <c r="E1165" s="8" t="str">
        <f t="shared" ca="1" si="64"/>
        <v>MTD orders processed</v>
      </c>
      <c r="F1165" t="s">
        <v>11203</v>
      </c>
      <c r="G1165" t="s">
        <v>16</v>
      </c>
      <c r="H1165" s="6">
        <v>44014.709444444445</v>
      </c>
      <c r="I1165" s="6" t="s">
        <v>14307</v>
      </c>
      <c r="J1165" t="s">
        <v>14308</v>
      </c>
      <c r="L1165">
        <v>234034</v>
      </c>
      <c r="N1165">
        <v>52430001</v>
      </c>
      <c r="O1165" t="s">
        <v>9635</v>
      </c>
      <c r="P1165" t="s">
        <v>75</v>
      </c>
      <c r="Q1165">
        <v>1</v>
      </c>
      <c r="R1165" t="s">
        <v>14309</v>
      </c>
      <c r="S1165" t="s">
        <v>1331</v>
      </c>
      <c r="T1165">
        <v>1</v>
      </c>
      <c r="U1165" s="6">
        <v>44014.673472222225</v>
      </c>
      <c r="V1165" t="s">
        <v>33</v>
      </c>
    </row>
    <row r="1166" spans="1:22" x14ac:dyDescent="0.3">
      <c r="A1166" t="str">
        <f>VLOOKUP(B1166,Table2[],3,FALSE)</f>
        <v>Digital</v>
      </c>
      <c r="B1166" t="str">
        <f>IF(ISNUMBER(FIND("QVC",R1166)),"QVC",IFERROR(VLOOKUP(LEFT(I1166,2),Table1[#All],2,FALSE),IF(OR(LEN(I1166)=7,LEFT(I1166,3)="SH1",LEFT(I1166,2)="Vp",LEFT(I1166,2)="GP"),"PMD.com",IF(LEN(I1166)=15,"QVC","need manual check"))))</f>
        <v>PMD.com</v>
      </c>
      <c r="C1166">
        <f t="shared" si="62"/>
        <v>7871</v>
      </c>
      <c r="D1166">
        <f t="shared" si="63"/>
        <v>1</v>
      </c>
      <c r="E1166" s="8" t="str">
        <f t="shared" ca="1" si="64"/>
        <v>MTD orders processed</v>
      </c>
      <c r="F1166" t="s">
        <v>11203</v>
      </c>
      <c r="G1166" t="s">
        <v>16</v>
      </c>
      <c r="H1166" s="6">
        <v>44014.709444444445</v>
      </c>
      <c r="I1166" s="6" t="s">
        <v>14307</v>
      </c>
      <c r="J1166" t="s">
        <v>14308</v>
      </c>
      <c r="L1166">
        <v>234034</v>
      </c>
      <c r="N1166">
        <v>7871</v>
      </c>
      <c r="O1166" t="s">
        <v>97</v>
      </c>
      <c r="P1166" t="s">
        <v>98</v>
      </c>
      <c r="Q1166">
        <v>1</v>
      </c>
      <c r="R1166" t="s">
        <v>14309</v>
      </c>
      <c r="S1166" t="s">
        <v>1331</v>
      </c>
      <c r="T1166">
        <v>1</v>
      </c>
      <c r="U1166" s="6">
        <v>44014.673472222225</v>
      </c>
      <c r="V1166" t="s">
        <v>33</v>
      </c>
    </row>
  </sheetData>
  <autoFilter ref="A2:V1166" xr:uid="{B24BDAF3-D2A6-4576-A49F-95CFB1D0E539}"/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C2DEB-85F3-4713-BD2F-FB97A3CC4A55}">
  <dimension ref="A1:F23"/>
  <sheetViews>
    <sheetView workbookViewId="0">
      <selection activeCell="A6" sqref="A6"/>
    </sheetView>
  </sheetViews>
  <sheetFormatPr defaultRowHeight="14.4" x14ac:dyDescent="0.3"/>
  <cols>
    <col min="1" max="3" width="18" bestFit="1" customWidth="1"/>
    <col min="4" max="4" width="13.109375" customWidth="1"/>
    <col min="5" max="5" width="10.33203125" bestFit="1" customWidth="1"/>
    <col min="6" max="6" width="18" bestFit="1" customWidth="1"/>
  </cols>
  <sheetData>
    <row r="1" spans="1:6" x14ac:dyDescent="0.3">
      <c r="A1" s="3" t="s">
        <v>612</v>
      </c>
      <c r="B1" s="3" t="s">
        <v>579</v>
      </c>
      <c r="C1" s="3" t="s">
        <v>177</v>
      </c>
      <c r="E1" s="3" t="s">
        <v>602</v>
      </c>
      <c r="F1" s="3" t="s">
        <v>603</v>
      </c>
    </row>
    <row r="2" spans="1:6" x14ac:dyDescent="0.3">
      <c r="A2" t="s">
        <v>580</v>
      </c>
      <c r="B2" t="s">
        <v>580</v>
      </c>
      <c r="C2" t="s">
        <v>580</v>
      </c>
      <c r="E2" t="s">
        <v>580</v>
      </c>
      <c r="F2" t="s">
        <v>580</v>
      </c>
    </row>
    <row r="3" spans="1:6" x14ac:dyDescent="0.3">
      <c r="A3" t="s">
        <v>609</v>
      </c>
      <c r="B3" t="s">
        <v>582</v>
      </c>
      <c r="C3" t="s">
        <v>581</v>
      </c>
      <c r="E3" t="s">
        <v>604</v>
      </c>
      <c r="F3" t="s">
        <v>596</v>
      </c>
    </row>
    <row r="4" spans="1:6" x14ac:dyDescent="0.3">
      <c r="A4" t="s">
        <v>609</v>
      </c>
      <c r="B4" t="s">
        <v>583</v>
      </c>
      <c r="C4" t="s">
        <v>581</v>
      </c>
      <c r="E4" t="s">
        <v>411</v>
      </c>
      <c r="F4" t="s">
        <v>599</v>
      </c>
    </row>
    <row r="5" spans="1:6" x14ac:dyDescent="0.3">
      <c r="A5" t="s">
        <v>609</v>
      </c>
      <c r="B5" t="s">
        <v>584</v>
      </c>
      <c r="C5" t="s">
        <v>581</v>
      </c>
      <c r="E5" t="s">
        <v>450</v>
      </c>
      <c r="F5" t="s">
        <v>593</v>
      </c>
    </row>
    <row r="6" spans="1:6" x14ac:dyDescent="0.3">
      <c r="A6" t="s">
        <v>609</v>
      </c>
      <c r="B6" t="s">
        <v>585</v>
      </c>
      <c r="C6" t="s">
        <v>581</v>
      </c>
      <c r="E6" t="s">
        <v>605</v>
      </c>
      <c r="F6" t="s">
        <v>553</v>
      </c>
    </row>
    <row r="7" spans="1:6" x14ac:dyDescent="0.3">
      <c r="A7" t="s">
        <v>609</v>
      </c>
      <c r="B7" t="s">
        <v>586</v>
      </c>
      <c r="C7" t="s">
        <v>581</v>
      </c>
      <c r="E7" t="s">
        <v>606</v>
      </c>
      <c r="F7" t="s">
        <v>607</v>
      </c>
    </row>
    <row r="8" spans="1:6" x14ac:dyDescent="0.3">
      <c r="A8" t="s">
        <v>609</v>
      </c>
      <c r="B8" t="s">
        <v>587</v>
      </c>
      <c r="C8" t="s">
        <v>581</v>
      </c>
      <c r="E8" t="s">
        <v>608</v>
      </c>
      <c r="F8" t="s">
        <v>609</v>
      </c>
    </row>
    <row r="9" spans="1:6" x14ac:dyDescent="0.3">
      <c r="A9" t="s">
        <v>609</v>
      </c>
      <c r="B9" t="s">
        <v>588</v>
      </c>
      <c r="C9" t="s">
        <v>581</v>
      </c>
      <c r="E9" t="s">
        <v>372</v>
      </c>
      <c r="F9" t="s">
        <v>595</v>
      </c>
    </row>
    <row r="10" spans="1:6" x14ac:dyDescent="0.3">
      <c r="A10" t="s">
        <v>609</v>
      </c>
      <c r="B10" t="s">
        <v>589</v>
      </c>
      <c r="C10" t="s">
        <v>581</v>
      </c>
      <c r="E10" t="s">
        <v>610</v>
      </c>
      <c r="F10" t="s">
        <v>575</v>
      </c>
    </row>
    <row r="11" spans="1:6" x14ac:dyDescent="0.3">
      <c r="A11" t="s">
        <v>609</v>
      </c>
      <c r="B11" t="s">
        <v>590</v>
      </c>
      <c r="C11" t="s">
        <v>581</v>
      </c>
      <c r="E11" t="s">
        <v>611</v>
      </c>
      <c r="F11" t="s">
        <v>614</v>
      </c>
    </row>
    <row r="12" spans="1:6" x14ac:dyDescent="0.3">
      <c r="A12" t="s">
        <v>609</v>
      </c>
      <c r="B12" t="s">
        <v>591</v>
      </c>
      <c r="C12" t="s">
        <v>581</v>
      </c>
    </row>
    <row r="13" spans="1:6" x14ac:dyDescent="0.3">
      <c r="A13" t="s">
        <v>593</v>
      </c>
      <c r="B13" t="s">
        <v>593</v>
      </c>
      <c r="C13" t="s">
        <v>592</v>
      </c>
    </row>
    <row r="14" spans="1:6" x14ac:dyDescent="0.3">
      <c r="A14" t="s">
        <v>595</v>
      </c>
      <c r="B14" t="s">
        <v>595</v>
      </c>
      <c r="C14" t="s">
        <v>594</v>
      </c>
    </row>
    <row r="15" spans="1:6" x14ac:dyDescent="0.3">
      <c r="A15" t="s">
        <v>596</v>
      </c>
      <c r="B15" t="s">
        <v>596</v>
      </c>
      <c r="C15" t="s">
        <v>594</v>
      </c>
    </row>
    <row r="16" spans="1:6" x14ac:dyDescent="0.3">
      <c r="A16" t="s">
        <v>597</v>
      </c>
      <c r="B16" t="s">
        <v>597</v>
      </c>
      <c r="C16" t="s">
        <v>594</v>
      </c>
    </row>
    <row r="17" spans="1:3" x14ac:dyDescent="0.3">
      <c r="A17" t="s">
        <v>575</v>
      </c>
      <c r="B17" t="s">
        <v>575</v>
      </c>
      <c r="C17" t="s">
        <v>598</v>
      </c>
    </row>
    <row r="18" spans="1:3" x14ac:dyDescent="0.3">
      <c r="A18" t="s">
        <v>553</v>
      </c>
      <c r="B18" t="s">
        <v>553</v>
      </c>
      <c r="C18" t="s">
        <v>598</v>
      </c>
    </row>
    <row r="19" spans="1:3" x14ac:dyDescent="0.3">
      <c r="A19" t="s">
        <v>599</v>
      </c>
      <c r="B19" t="s">
        <v>599</v>
      </c>
      <c r="C19" t="s">
        <v>594</v>
      </c>
    </row>
    <row r="20" spans="1:3" x14ac:dyDescent="0.3">
      <c r="A20" t="s">
        <v>600</v>
      </c>
      <c r="B20" t="s">
        <v>600</v>
      </c>
      <c r="C20" t="s">
        <v>598</v>
      </c>
    </row>
    <row r="21" spans="1:3" x14ac:dyDescent="0.3">
      <c r="A21" t="s">
        <v>607</v>
      </c>
      <c r="B21" t="s">
        <v>607</v>
      </c>
      <c r="C21" t="s">
        <v>607</v>
      </c>
    </row>
    <row r="22" spans="1:3" x14ac:dyDescent="0.3">
      <c r="A22" t="s">
        <v>613</v>
      </c>
      <c r="B22" t="s">
        <v>613</v>
      </c>
      <c r="C22" t="s">
        <v>581</v>
      </c>
    </row>
    <row r="23" spans="1:3" x14ac:dyDescent="0.3">
      <c r="A23" t="s">
        <v>614</v>
      </c>
      <c r="B23" t="s">
        <v>614</v>
      </c>
      <c r="C23" t="s">
        <v>614</v>
      </c>
    </row>
  </sheetData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SOP</vt:lpstr>
      <vt:lpstr>Shipped</vt:lpstr>
      <vt:lpstr>Processed</vt:lpstr>
      <vt:lpstr>Tables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Elvis Ma</dc:creator>
  <cp:lastModifiedBy>Elvis Ma</cp:lastModifiedBy>
  <dcterms:created xsi:type="dcterms:W3CDTF">2020-04-27T03:58:57Z</dcterms:created>
  <dcterms:modified xsi:type="dcterms:W3CDTF">2020-07-03T07:29:53Z</dcterms:modified>
</cp:coreProperties>
</file>